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F:\WORK_allFiles\OA-Lab\SAIL\Datensätze_StudentResearchData\"/>
    </mc:Choice>
  </mc:AlternateContent>
  <xr:revisionPtr revIDLastSave="0" documentId="8_{8DE502E4-834D-49A5-9AD3-FB2A3CDC0FE0}" xr6:coauthVersionLast="47" xr6:coauthVersionMax="47" xr10:uidLastSave="{00000000-0000-0000-0000-000000000000}"/>
  <bookViews>
    <workbookView xWindow="-120" yWindow="-120" windowWidth="20730" windowHeight="11280" tabRatio="851" firstSheet="6" activeTab="8" xr2:uid="{00000000-000D-0000-FFFF-FFFF00000000}"/>
  </bookViews>
  <sheets>
    <sheet name="(c)" sheetId="34" r:id="rId1"/>
    <sheet name="Konstanten" sheetId="16" r:id="rId2"/>
    <sheet name="ISA TAB blank" sheetId="23" r:id="rId3"/>
    <sheet name="cruise speed Delta_T=-10°C" sheetId="32" r:id="rId4"/>
    <sheet name="cruise speed Delta_T=+15°C" sheetId="30" r:id="rId5"/>
    <sheet name="cruise speed Delta_T=+30°C" sheetId="33" r:id="rId6"/>
    <sheet name="compressibility correction" sheetId="27" r:id="rId7"/>
    <sheet name="relative error" sheetId="28" r:id="rId8"/>
    <sheet name="relative error colored" sheetId="15" r:id="rId9"/>
    <sheet name="Faustformel_2 (nach Kühr)" sheetId="29" r:id="rId10"/>
    <sheet name="cruise speed" sheetId="24" r:id="rId11"/>
    <sheet name="Überlagerung cruise speed" sheetId="26" r:id="rId12"/>
  </sheets>
  <definedNames>
    <definedName name="__∆T__">#REF!</definedName>
    <definedName name="_∆T">#REF!</definedName>
    <definedName name="_∆T_">#REF!</definedName>
    <definedName name="_FL_">#REF!</definedName>
    <definedName name="a___NON_ISA">#REF!</definedName>
    <definedName name="a_ISA">#REF!</definedName>
    <definedName name="a_ISA_tropospause">Konstanten!$B$75</definedName>
    <definedName name="a_NON_ISA">#REF!</definedName>
    <definedName name="aaa" localSheetId="4">#REF!</definedName>
    <definedName name="aaa" localSheetId="5">#REF!</definedName>
    <definedName name="aaa" localSheetId="3">#REF!</definedName>
    <definedName name="aaa">#REF!</definedName>
    <definedName name="CAS">#REF!</definedName>
    <definedName name="CAS__vc" localSheetId="6">#REF!</definedName>
    <definedName name="CAS__vc" localSheetId="10">#REF!</definedName>
    <definedName name="CAS__vc" localSheetId="4">#REF!</definedName>
    <definedName name="CAS__vc" localSheetId="5">#REF!</definedName>
    <definedName name="CAS__vc" localSheetId="3">#REF!</definedName>
    <definedName name="CAS__vc" localSheetId="9">#REF!</definedName>
    <definedName name="CAS__vc" localSheetId="2">#REF!</definedName>
    <definedName name="CAS__vc" localSheetId="7">#REF!</definedName>
    <definedName name="CAS__vc" localSheetId="11">#REF!</definedName>
    <definedName name="CAS__vc">#REF!</definedName>
    <definedName name="CAS_vc2" localSheetId="5">#REF!</definedName>
    <definedName name="CAS_vc2" localSheetId="3">#REF!</definedName>
    <definedName name="CAS_vc2">#REF!</definedName>
    <definedName name="e" localSheetId="6">#REF!</definedName>
    <definedName name="e" localSheetId="10">#REF!</definedName>
    <definedName name="e" localSheetId="4">#REF!</definedName>
    <definedName name="e" localSheetId="5">#REF!</definedName>
    <definedName name="e" localSheetId="3">#REF!</definedName>
    <definedName name="e" localSheetId="9">#REF!</definedName>
    <definedName name="e" localSheetId="2">#REF!</definedName>
    <definedName name="e" localSheetId="7">#REF!</definedName>
    <definedName name="e" localSheetId="11">#REF!</definedName>
    <definedName name="e">#REF!</definedName>
    <definedName name="e_2" localSheetId="5">#REF!</definedName>
    <definedName name="e_2" localSheetId="3">#REF!</definedName>
    <definedName name="e_2">#REF!</definedName>
    <definedName name="FL">#REF!</definedName>
    <definedName name="ft_→_km">Konstanten!$C$60</definedName>
    <definedName name="ft_→_m">Konstanten!$C$61</definedName>
    <definedName name="g_RL">Konstanten!$C$35</definedName>
    <definedName name="g0">Konstanten!$C$18</definedName>
    <definedName name="H">#REF!</definedName>
    <definedName name="H_ISA_tropospause">Konstanten!$B$69</definedName>
    <definedName name="HTropopause">Konstanten!$C$42</definedName>
    <definedName name="KB">Konstanten!$F$29</definedName>
    <definedName name="km_→_ft">Konstanten!$C$62</definedName>
    <definedName name="km_h_→_kt">Konstanten!$C$56</definedName>
    <definedName name="kt_→_km_h">Konstanten!$C$58</definedName>
    <definedName name="kt_→_m_s">Konstanten!$C$57</definedName>
    <definedName name="L">Konstanten!$C$33</definedName>
    <definedName name="M__ISA">#REF!</definedName>
    <definedName name="M__NON_ISA">#REF!</definedName>
    <definedName name="m_→_ft">Konstanten!$C$63</definedName>
    <definedName name="M_NON_ISA">#REF!</definedName>
    <definedName name="m_s_→_kt">Konstanten!$C$55</definedName>
    <definedName name="p_ISA_tropospause">Konstanten!$B$71</definedName>
    <definedName name="pN">Konstanten!$C$20</definedName>
    <definedName name="pT">Konstanten!$F$20</definedName>
    <definedName name="r_earth">Konstanten!$C$65</definedName>
    <definedName name="R_Luft">Konstanten!$C$44</definedName>
    <definedName name="RLuft_N">Konstanten!$C$16</definedName>
    <definedName name="T" localSheetId="6">#REF!</definedName>
    <definedName name="T" localSheetId="10">#REF!</definedName>
    <definedName name="T" localSheetId="4">#REF!</definedName>
    <definedName name="T" localSheetId="5">#REF!</definedName>
    <definedName name="T" localSheetId="3">#REF!</definedName>
    <definedName name="T" localSheetId="9">#REF!</definedName>
    <definedName name="T" localSheetId="2">#REF!</definedName>
    <definedName name="T" localSheetId="7">#REF!</definedName>
    <definedName name="T" localSheetId="11">#REF!</definedName>
    <definedName name="T">#REF!</definedName>
    <definedName name="T___NON__ISA">#REF!</definedName>
    <definedName name="T_2" localSheetId="5">#REF!</definedName>
    <definedName name="T_2" localSheetId="3">#REF!</definedName>
    <definedName name="T_2">#REF!</definedName>
    <definedName name="T_h_ISA">#REF!</definedName>
    <definedName name="T_h_NON_ISA">#REF!</definedName>
    <definedName name="T_ISA_tropospause">Konstanten!$B$74</definedName>
    <definedName name="T∆__0" localSheetId="6">'relative error colored'!#REF!</definedName>
    <definedName name="T∆__0" localSheetId="10">'cruise speed'!#REF!</definedName>
    <definedName name="T∆__0" localSheetId="4">'cruise speed Delta_T=+15°C'!#REF!</definedName>
    <definedName name="T∆__0" localSheetId="5">'cruise speed Delta_T=+30°C'!#REF!</definedName>
    <definedName name="T∆__0" localSheetId="3">'cruise speed Delta_T=-10°C'!#REF!</definedName>
    <definedName name="T∆__0" localSheetId="9">'Faustformel_2 (nach Kühr)'!#REF!</definedName>
    <definedName name="T∆__0" localSheetId="2">'ISA TAB blank'!#REF!</definedName>
    <definedName name="T∆__0" localSheetId="7">'relative error'!#REF!</definedName>
    <definedName name="T∆__0" localSheetId="11">'Überlagerung cruise speed'!#REF!</definedName>
    <definedName name="T∆__0">'relative error colored'!#REF!</definedName>
    <definedName name="T∆_0°C" localSheetId="6">'relative error colored'!#REF!</definedName>
    <definedName name="T∆_0°C" localSheetId="10">'cruise speed'!#REF!</definedName>
    <definedName name="T∆_0°C" localSheetId="4">'cruise speed Delta_T=+15°C'!#REF!</definedName>
    <definedName name="T∆_0°C" localSheetId="5">'cruise speed Delta_T=+30°C'!#REF!</definedName>
    <definedName name="T∆_0°C" localSheetId="3">'cruise speed Delta_T=-10°C'!#REF!</definedName>
    <definedName name="T∆_0°C" localSheetId="9">'Faustformel_2 (nach Kühr)'!#REF!</definedName>
    <definedName name="T∆_0°C" localSheetId="2">'ISA TAB blank'!#REF!</definedName>
    <definedName name="T∆_0°C" localSheetId="7">'relative error'!#REF!</definedName>
    <definedName name="T∆_0°C" localSheetId="11">'Überlagerung cruise speed'!#REF!</definedName>
    <definedName name="T∆_0°C">'relative error colored'!#REF!</definedName>
    <definedName name="T∆_10" localSheetId="6">'relative error colored'!#REF!</definedName>
    <definedName name="T∆_10" localSheetId="10">'cruise speed'!#REF!</definedName>
    <definedName name="T∆_10" localSheetId="4">'cruise speed Delta_T=+15°C'!#REF!</definedName>
    <definedName name="T∆_10" localSheetId="5">'cruise speed Delta_T=+30°C'!#REF!</definedName>
    <definedName name="T∆_10" localSheetId="3">'cruise speed Delta_T=-10°C'!#REF!</definedName>
    <definedName name="T∆_10" localSheetId="9">'Faustformel_2 (nach Kühr)'!#REF!</definedName>
    <definedName name="T∆_10" localSheetId="2">'ISA TAB blank'!#REF!</definedName>
    <definedName name="T∆_10" localSheetId="7">'relative error'!#REF!</definedName>
    <definedName name="T∆_10" localSheetId="11">'Überlagerung cruise speed'!#REF!</definedName>
    <definedName name="T∆_10">'relative error colored'!#REF!</definedName>
    <definedName name="T∆_13" localSheetId="6">'relative error colored'!#REF!</definedName>
    <definedName name="T∆_13" localSheetId="10">'cruise speed'!#REF!</definedName>
    <definedName name="T∆_13" localSheetId="4">'cruise speed Delta_T=+15°C'!#REF!</definedName>
    <definedName name="T∆_13" localSheetId="5">'cruise speed Delta_T=+30°C'!#REF!</definedName>
    <definedName name="T∆_13" localSheetId="3">'cruise speed Delta_T=-10°C'!#REF!</definedName>
    <definedName name="T∆_13" localSheetId="9">'Faustformel_2 (nach Kühr)'!#REF!</definedName>
    <definedName name="T∆_13" localSheetId="2">'ISA TAB blank'!#REF!</definedName>
    <definedName name="T∆_13" localSheetId="7">'relative error'!#REF!</definedName>
    <definedName name="T∆_13" localSheetId="11">'Überlagerung cruise speed'!#REF!</definedName>
    <definedName name="T∆_13">'relative error colored'!#REF!</definedName>
    <definedName name="T∆_15" localSheetId="6">'relative error colored'!#REF!</definedName>
    <definedName name="T∆_15" localSheetId="10">'cruise speed'!#REF!</definedName>
    <definedName name="T∆_15" localSheetId="4">'cruise speed Delta_T=+15°C'!#REF!</definedName>
    <definedName name="T∆_15" localSheetId="5">'cruise speed Delta_T=+30°C'!#REF!</definedName>
    <definedName name="T∆_15" localSheetId="3">'cruise speed Delta_T=-10°C'!#REF!</definedName>
    <definedName name="T∆_15" localSheetId="9">'Faustformel_2 (nach Kühr)'!#REF!</definedName>
    <definedName name="T∆_15" localSheetId="2">'ISA TAB blank'!#REF!</definedName>
    <definedName name="T∆_15" localSheetId="7">'relative error'!#REF!</definedName>
    <definedName name="T∆_15" localSheetId="11">'Überlagerung cruise speed'!#REF!</definedName>
    <definedName name="T∆_15">'relative error colored'!#REF!</definedName>
    <definedName name="T∆_2" localSheetId="6">'relative error colored'!#REF!</definedName>
    <definedName name="T∆_2" localSheetId="10">'cruise speed'!#REF!</definedName>
    <definedName name="T∆_2" localSheetId="4">'cruise speed Delta_T=+15°C'!#REF!</definedName>
    <definedName name="T∆_2" localSheetId="5">'cruise speed Delta_T=+30°C'!#REF!</definedName>
    <definedName name="T∆_2" localSheetId="3">'cruise speed Delta_T=-10°C'!#REF!</definedName>
    <definedName name="T∆_2" localSheetId="9">'Faustformel_2 (nach Kühr)'!#REF!</definedName>
    <definedName name="T∆_2" localSheetId="2">'ISA TAB blank'!#REF!</definedName>
    <definedName name="T∆_2" localSheetId="7">'relative error'!#REF!</definedName>
    <definedName name="T∆_2" localSheetId="11">'Überlagerung cruise speed'!#REF!</definedName>
    <definedName name="T∆_2">'relative error colored'!#REF!</definedName>
    <definedName name="T∆_30" localSheetId="6">'relative error colored'!#REF!</definedName>
    <definedName name="T∆_30" localSheetId="10">'cruise speed'!#REF!</definedName>
    <definedName name="T∆_30" localSheetId="4">'cruise speed Delta_T=+15°C'!#REF!</definedName>
    <definedName name="T∆_30" localSheetId="5">'cruise speed Delta_T=+30°C'!#REF!</definedName>
    <definedName name="T∆_30" localSheetId="3">'cruise speed Delta_T=-10°C'!#REF!</definedName>
    <definedName name="T∆_30" localSheetId="9">'Faustformel_2 (nach Kühr)'!#REF!</definedName>
    <definedName name="T∆_30" localSheetId="2">'ISA TAB blank'!#REF!</definedName>
    <definedName name="T∆_30" localSheetId="7">'relative error'!#REF!</definedName>
    <definedName name="T∆_30" localSheetId="11">'Überlagerung cruise speed'!#REF!</definedName>
    <definedName name="T∆_30">'relative error colored'!#REF!</definedName>
    <definedName name="T∆_5" localSheetId="6">'relative error colored'!#REF!</definedName>
    <definedName name="T∆_5" localSheetId="10">'cruise speed'!#REF!</definedName>
    <definedName name="T∆_5" localSheetId="4">'cruise speed Delta_T=+15°C'!#REF!</definedName>
    <definedName name="T∆_5" localSheetId="5">'cruise speed Delta_T=+30°C'!#REF!</definedName>
    <definedName name="T∆_5" localSheetId="3">'cruise speed Delta_T=-10°C'!#REF!</definedName>
    <definedName name="T∆_5" localSheetId="9">'Faustformel_2 (nach Kühr)'!#REF!</definedName>
    <definedName name="T∆_5" localSheetId="2">'ISA TAB blank'!#REF!</definedName>
    <definedName name="T∆_5" localSheetId="7">'relative error'!#REF!</definedName>
    <definedName name="T∆_5" localSheetId="11">'Überlagerung cruise speed'!#REF!</definedName>
    <definedName name="T∆_5">'relative error colored'!#REF!</definedName>
    <definedName name="T∆_7" localSheetId="6">'relative error colored'!#REF!</definedName>
    <definedName name="T∆_7" localSheetId="10">'cruise speed'!#REF!</definedName>
    <definedName name="T∆_7" localSheetId="4">'cruise speed Delta_T=+15°C'!#REF!</definedName>
    <definedName name="T∆_7" localSheetId="5">'cruise speed Delta_T=+30°C'!#REF!</definedName>
    <definedName name="T∆_7" localSheetId="3">'cruise speed Delta_T=-10°C'!#REF!</definedName>
    <definedName name="T∆_7" localSheetId="9">'Faustformel_2 (nach Kühr)'!#REF!</definedName>
    <definedName name="T∆_7" localSheetId="2">'ISA TAB blank'!#REF!</definedName>
    <definedName name="T∆_7" localSheetId="7">'relative error'!#REF!</definedName>
    <definedName name="T∆_7" localSheetId="11">'Überlagerung cruise speed'!#REF!</definedName>
    <definedName name="T∆_7">'relative error colored'!#REF!</definedName>
    <definedName name="T∆_Minus_1" localSheetId="6">'relative error colored'!#REF!</definedName>
    <definedName name="T∆_Minus_1" localSheetId="10">'cruise speed'!#REF!</definedName>
    <definedName name="T∆_Minus_1" localSheetId="4">'cruise speed Delta_T=+15°C'!#REF!</definedName>
    <definedName name="T∆_Minus_1" localSheetId="5">'cruise speed Delta_T=+30°C'!#REF!</definedName>
    <definedName name="T∆_Minus_1" localSheetId="3">'cruise speed Delta_T=-10°C'!#REF!</definedName>
    <definedName name="T∆_Minus_1" localSheetId="9">'Faustformel_2 (nach Kühr)'!#REF!</definedName>
    <definedName name="T∆_Minus_1" localSheetId="2">'ISA TAB blank'!#REF!</definedName>
    <definedName name="T∆_Minus_1" localSheetId="7">'relative error'!#REF!</definedName>
    <definedName name="T∆_Minus_1" localSheetId="11">'Überlagerung cruise speed'!#REF!</definedName>
    <definedName name="T∆_Minus_1">'relative error colored'!#REF!</definedName>
    <definedName name="T∆_Minus_10" localSheetId="6">'relative error colored'!#REF!</definedName>
    <definedName name="T∆_Minus_10" localSheetId="10">'cruise speed'!#REF!</definedName>
    <definedName name="T∆_Minus_10" localSheetId="4">'cruise speed Delta_T=+15°C'!#REF!</definedName>
    <definedName name="T∆_Minus_10" localSheetId="5">'cruise speed Delta_T=+30°C'!#REF!</definedName>
    <definedName name="T∆_Minus_10" localSheetId="3">'cruise speed Delta_T=-10°C'!#REF!</definedName>
    <definedName name="T∆_Minus_10" localSheetId="9">'Faustformel_2 (nach Kühr)'!#REF!</definedName>
    <definedName name="T∆_Minus_10" localSheetId="2">'ISA TAB blank'!#REF!</definedName>
    <definedName name="T∆_Minus_10" localSheetId="7">'relative error'!#REF!</definedName>
    <definedName name="T∆_Minus_10" localSheetId="11">'Überlagerung cruise speed'!#REF!</definedName>
    <definedName name="T∆_Minus_10">'relative error colored'!#REF!</definedName>
    <definedName name="T∆_Minus_13" localSheetId="6">'relative error colored'!#REF!</definedName>
    <definedName name="T∆_Minus_13" localSheetId="10">'cruise speed'!#REF!</definedName>
    <definedName name="T∆_Minus_13" localSheetId="4">'cruise speed Delta_T=+15°C'!#REF!</definedName>
    <definedName name="T∆_Minus_13" localSheetId="5">'cruise speed Delta_T=+30°C'!#REF!</definedName>
    <definedName name="T∆_Minus_13" localSheetId="3">'cruise speed Delta_T=-10°C'!#REF!</definedName>
    <definedName name="T∆_Minus_13" localSheetId="9">'Faustformel_2 (nach Kühr)'!#REF!</definedName>
    <definedName name="T∆_Minus_13" localSheetId="2">'ISA TAB blank'!#REF!</definedName>
    <definedName name="T∆_Minus_13" localSheetId="7">'relative error'!#REF!</definedName>
    <definedName name="T∆_Minus_13" localSheetId="11">'Überlagerung cruise speed'!#REF!</definedName>
    <definedName name="T∆_Minus_13">'relative error colored'!#REF!</definedName>
    <definedName name="T∆_Minus_15" localSheetId="6">'relative error colored'!#REF!</definedName>
    <definedName name="T∆_Minus_15" localSheetId="10">'cruise speed'!#REF!</definedName>
    <definedName name="T∆_Minus_15" localSheetId="4">'cruise speed Delta_T=+15°C'!#REF!</definedName>
    <definedName name="T∆_Minus_15" localSheetId="5">'cruise speed Delta_T=+30°C'!#REF!</definedName>
    <definedName name="T∆_Minus_15" localSheetId="3">'cruise speed Delta_T=-10°C'!#REF!</definedName>
    <definedName name="T∆_Minus_15" localSheetId="9">'Faustformel_2 (nach Kühr)'!#REF!</definedName>
    <definedName name="T∆_Minus_15" localSheetId="2">'ISA TAB blank'!#REF!</definedName>
    <definedName name="T∆_Minus_15" localSheetId="7">'relative error'!#REF!</definedName>
    <definedName name="T∆_Minus_15" localSheetId="11">'Überlagerung cruise speed'!#REF!</definedName>
    <definedName name="T∆_Minus_15">'relative error colored'!#REF!</definedName>
    <definedName name="T∆_Minus_3" localSheetId="6">'relative error colored'!#REF!</definedName>
    <definedName name="T∆_Minus_3" localSheetId="10">'cruise speed'!#REF!</definedName>
    <definedName name="T∆_Minus_3" localSheetId="4">'cruise speed Delta_T=+15°C'!#REF!</definedName>
    <definedName name="T∆_Minus_3" localSheetId="5">'cruise speed Delta_T=+30°C'!#REF!</definedName>
    <definedName name="T∆_Minus_3" localSheetId="3">'cruise speed Delta_T=-10°C'!#REF!</definedName>
    <definedName name="T∆_Minus_3" localSheetId="9">'Faustformel_2 (nach Kühr)'!#REF!</definedName>
    <definedName name="T∆_Minus_3" localSheetId="2">'ISA TAB blank'!#REF!</definedName>
    <definedName name="T∆_Minus_3" localSheetId="7">'relative error'!#REF!</definedName>
    <definedName name="T∆_Minus_3" localSheetId="11">'Überlagerung cruise speed'!#REF!</definedName>
    <definedName name="T∆_Minus_3">'relative error colored'!#REF!</definedName>
    <definedName name="T∆_Minus_5" localSheetId="6">'relative error colored'!#REF!</definedName>
    <definedName name="T∆_Minus_5" localSheetId="10">'cruise speed'!#REF!</definedName>
    <definedName name="T∆_Minus_5" localSheetId="4">'cruise speed Delta_T=+15°C'!#REF!</definedName>
    <definedName name="T∆_Minus_5" localSheetId="5">'cruise speed Delta_T=+30°C'!#REF!</definedName>
    <definedName name="T∆_Minus_5" localSheetId="3">'cruise speed Delta_T=-10°C'!#REF!</definedName>
    <definedName name="T∆_Minus_5" localSheetId="9">'Faustformel_2 (nach Kühr)'!#REF!</definedName>
    <definedName name="T∆_Minus_5" localSheetId="2">'ISA TAB blank'!#REF!</definedName>
    <definedName name="T∆_Minus_5" localSheetId="7">'relative error'!#REF!</definedName>
    <definedName name="T∆_Minus_5" localSheetId="11">'Überlagerung cruise speed'!#REF!</definedName>
    <definedName name="T∆_Minus_5">'relative error colored'!#REF!</definedName>
    <definedName name="T∆_Minus_7" localSheetId="6">'relative error colored'!#REF!</definedName>
    <definedName name="T∆_Minus_7" localSheetId="10">'cruise speed'!#REF!</definedName>
    <definedName name="T∆_Minus_7" localSheetId="4">'cruise speed Delta_T=+15°C'!#REF!</definedName>
    <definedName name="T∆_Minus_7" localSheetId="5">'cruise speed Delta_T=+30°C'!#REF!</definedName>
    <definedName name="T∆_Minus_7" localSheetId="3">'cruise speed Delta_T=-10°C'!#REF!</definedName>
    <definedName name="T∆_Minus_7" localSheetId="9">'Faustformel_2 (nach Kühr)'!#REF!</definedName>
    <definedName name="T∆_Minus_7" localSheetId="2">'ISA TAB blank'!#REF!</definedName>
    <definedName name="T∆_Minus_7" localSheetId="7">'relative error'!#REF!</definedName>
    <definedName name="T∆_Minus_7" localSheetId="11">'Überlagerung cruise speed'!#REF!</definedName>
    <definedName name="T∆_Minus_7">'relative error colored'!#REF!</definedName>
    <definedName name="T0">Konstanten!$C$24</definedName>
    <definedName name="TAS__NON___ISA">#REF!</definedName>
    <definedName name="TAS__NON_ISA">#REF!</definedName>
    <definedName name="TAS__RoT">#REF!</definedName>
    <definedName name="TAS__RoT__NON_ISA">#REF!</definedName>
    <definedName name="TAS_ISA">#REF!</definedName>
    <definedName name="TAS_NON_ISA">#REF!</definedName>
    <definedName name="TAS_RoT">#REF!</definedName>
    <definedName name="TAS_RoT_NON_ISA">#REF!</definedName>
    <definedName name="TAT">#REF!</definedName>
    <definedName name="TAT__ISA">#REF!</definedName>
    <definedName name="TAT__NON___ISA">#REF!</definedName>
    <definedName name="TAT__NON__ISA">#REF!</definedName>
    <definedName name="TAT__NON_ISA">#REF!</definedName>
    <definedName name="TAT_NON_ISA">#REF!</definedName>
    <definedName name="TT_ISA">Konstanten!$F$24</definedName>
    <definedName name="x" localSheetId="6">#REF!</definedName>
    <definedName name="x" localSheetId="4">#REF!</definedName>
    <definedName name="x" localSheetId="5">#REF!</definedName>
    <definedName name="x" localSheetId="3">#REF!</definedName>
    <definedName name="x" localSheetId="9">#REF!</definedName>
    <definedName name="x" localSheetId="7">#REF!</definedName>
    <definedName name="x">#REF!</definedName>
    <definedName name="α0">Konstanten!$C$38</definedName>
    <definedName name="δ___ISA" localSheetId="6">#REF!</definedName>
    <definedName name="δ___ISA" localSheetId="10">#REF!</definedName>
    <definedName name="δ___ISA" localSheetId="4">#REF!</definedName>
    <definedName name="δ___ISA" localSheetId="5">#REF!</definedName>
    <definedName name="δ___ISA" localSheetId="3">#REF!</definedName>
    <definedName name="δ___ISA" localSheetId="9">#REF!</definedName>
    <definedName name="δ___ISA" localSheetId="2">#REF!</definedName>
    <definedName name="δ___ISA" localSheetId="7">#REF!</definedName>
    <definedName name="δ___ISA" localSheetId="11">#REF!</definedName>
    <definedName name="δ___ISA">#REF!</definedName>
    <definedName name="δ___NON_ISA">#REF!</definedName>
    <definedName name="δ_ISA">#REF!</definedName>
    <definedName name="δ_ISA_tropospause">Konstanten!$B$76</definedName>
    <definedName name="δ_NON_ISA">#REF!</definedName>
    <definedName name="θ_ISA_tropospause">Konstanten!$B$78</definedName>
    <definedName name="κ_Luft">Konstanten!$C$52</definedName>
    <definedName name="ρ_ISA_tropospause">Konstanten!$B$72</definedName>
    <definedName name="ρN">Konstanten!$C$22</definedName>
    <definedName name="σ_ISA_tropospause">Konstanten!$B$77</definedName>
    <definedName name="ϒ_Luft">Konstanten!$C$53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" i="33" l="1"/>
  <c r="Q11" i="32"/>
  <c r="L82" i="33" l="1"/>
  <c r="L81" i="33"/>
  <c r="L80" i="33"/>
  <c r="L79" i="33"/>
  <c r="L78" i="33"/>
  <c r="L77" i="33"/>
  <c r="EY76" i="33"/>
  <c r="DG76" i="33"/>
  <c r="BO76" i="33"/>
  <c r="L76" i="33"/>
  <c r="EY75" i="33"/>
  <c r="DG75" i="33"/>
  <c r="BO75" i="33"/>
  <c r="L75" i="33"/>
  <c r="EY74" i="33"/>
  <c r="DG74" i="33"/>
  <c r="BO74" i="33"/>
  <c r="L74" i="33"/>
  <c r="EY73" i="33"/>
  <c r="DG73" i="33"/>
  <c r="BO73" i="33"/>
  <c r="L73" i="33"/>
  <c r="EY72" i="33"/>
  <c r="DG72" i="33"/>
  <c r="BO72" i="33"/>
  <c r="L72" i="33"/>
  <c r="EY71" i="33"/>
  <c r="DG71" i="33"/>
  <c r="BO71" i="33"/>
  <c r="L71" i="33"/>
  <c r="EY70" i="33"/>
  <c r="DG70" i="33"/>
  <c r="BO70" i="33"/>
  <c r="L70" i="33"/>
  <c r="EY69" i="33"/>
  <c r="DG69" i="33"/>
  <c r="BO69" i="33"/>
  <c r="L69" i="33"/>
  <c r="EY68" i="33"/>
  <c r="DG68" i="33"/>
  <c r="BO68" i="33"/>
  <c r="L68" i="33"/>
  <c r="EY67" i="33"/>
  <c r="DG67" i="33"/>
  <c r="BO67" i="33"/>
  <c r="L67" i="33"/>
  <c r="EY66" i="33"/>
  <c r="DG66" i="33"/>
  <c r="BO66" i="33"/>
  <c r="L66" i="33"/>
  <c r="EY65" i="33"/>
  <c r="DG65" i="33"/>
  <c r="BO65" i="33"/>
  <c r="L65" i="33"/>
  <c r="EY64" i="33"/>
  <c r="DG64" i="33"/>
  <c r="BO64" i="33"/>
  <c r="L64" i="33"/>
  <c r="EY63" i="33"/>
  <c r="DG63" i="33"/>
  <c r="BO63" i="33"/>
  <c r="L63" i="33"/>
  <c r="EY62" i="33"/>
  <c r="DG62" i="33"/>
  <c r="BO62" i="33"/>
  <c r="L62" i="33"/>
  <c r="EY61" i="33"/>
  <c r="DG61" i="33"/>
  <c r="BO61" i="33"/>
  <c r="L61" i="33"/>
  <c r="EY60" i="33"/>
  <c r="DG60" i="33"/>
  <c r="BO60" i="33"/>
  <c r="L60" i="33"/>
  <c r="EY59" i="33"/>
  <c r="DG59" i="33"/>
  <c r="BO59" i="33"/>
  <c r="L59" i="33"/>
  <c r="EY58" i="33"/>
  <c r="DG58" i="33"/>
  <c r="BO58" i="33"/>
  <c r="L58" i="33"/>
  <c r="EY57" i="33"/>
  <c r="DG57" i="33"/>
  <c r="BO57" i="33"/>
  <c r="L57" i="33"/>
  <c r="EY56" i="33"/>
  <c r="DG56" i="33"/>
  <c r="BO56" i="33"/>
  <c r="L56" i="33"/>
  <c r="EY55" i="33"/>
  <c r="DG55" i="33"/>
  <c r="BO55" i="33"/>
  <c r="L55" i="33"/>
  <c r="EY54" i="33"/>
  <c r="DG54" i="33"/>
  <c r="BO54" i="33"/>
  <c r="L54" i="33"/>
  <c r="EY53" i="33"/>
  <c r="DG53" i="33"/>
  <c r="BO53" i="33"/>
  <c r="EY52" i="33"/>
  <c r="DG52" i="33"/>
  <c r="BO52" i="33"/>
  <c r="EY51" i="33"/>
  <c r="DG51" i="33"/>
  <c r="BO51" i="33"/>
  <c r="EY50" i="33"/>
  <c r="DG50" i="33"/>
  <c r="BO50" i="33"/>
  <c r="EY49" i="33"/>
  <c r="DG49" i="33"/>
  <c r="BO49" i="33"/>
  <c r="EY48" i="33"/>
  <c r="DG48" i="33"/>
  <c r="BO48" i="33"/>
  <c r="P48" i="33"/>
  <c r="EY47" i="33"/>
  <c r="DG47" i="33"/>
  <c r="BO47" i="33"/>
  <c r="L47" i="33"/>
  <c r="EY46" i="33"/>
  <c r="DG46" i="33"/>
  <c r="BO46" i="33"/>
  <c r="L46" i="33"/>
  <c r="EY45" i="33"/>
  <c r="DG45" i="33"/>
  <c r="BO45" i="33"/>
  <c r="L45" i="33"/>
  <c r="EY44" i="33"/>
  <c r="DG44" i="33"/>
  <c r="BO44" i="33"/>
  <c r="L44" i="33"/>
  <c r="EY43" i="33"/>
  <c r="DG43" i="33"/>
  <c r="BO43" i="33"/>
  <c r="L43" i="33"/>
  <c r="EY42" i="33"/>
  <c r="DG42" i="33"/>
  <c r="BO42" i="33"/>
  <c r="L42" i="33"/>
  <c r="EY41" i="33"/>
  <c r="DG41" i="33"/>
  <c r="BO41" i="33"/>
  <c r="L41" i="33"/>
  <c r="EY40" i="33"/>
  <c r="DG40" i="33"/>
  <c r="BO40" i="33"/>
  <c r="L40" i="33"/>
  <c r="EY39" i="33"/>
  <c r="DG39" i="33"/>
  <c r="BO39" i="33"/>
  <c r="L39" i="33"/>
  <c r="EY38" i="33"/>
  <c r="DG38" i="33"/>
  <c r="BO38" i="33"/>
  <c r="L38" i="33"/>
  <c r="EY37" i="33"/>
  <c r="DG37" i="33"/>
  <c r="BO37" i="33"/>
  <c r="L37" i="33"/>
  <c r="EY36" i="33"/>
  <c r="DG36" i="33"/>
  <c r="BO36" i="33"/>
  <c r="L36" i="33"/>
  <c r="EY35" i="33"/>
  <c r="DG35" i="33"/>
  <c r="BO35" i="33"/>
  <c r="L35" i="33"/>
  <c r="EY34" i="33"/>
  <c r="DG34" i="33"/>
  <c r="BO34" i="33"/>
  <c r="L34" i="33"/>
  <c r="EY33" i="33"/>
  <c r="DG33" i="33"/>
  <c r="BO33" i="33"/>
  <c r="L33" i="33"/>
  <c r="EY32" i="33"/>
  <c r="DG32" i="33"/>
  <c r="BO32" i="33"/>
  <c r="L32" i="33"/>
  <c r="EY31" i="33"/>
  <c r="DG31" i="33"/>
  <c r="BO31" i="33"/>
  <c r="L31" i="33"/>
  <c r="EY30" i="33"/>
  <c r="DG30" i="33"/>
  <c r="BO30" i="33"/>
  <c r="L30" i="33"/>
  <c r="EY29" i="33"/>
  <c r="DG29" i="33"/>
  <c r="BO29" i="33"/>
  <c r="L29" i="33"/>
  <c r="EY28" i="33"/>
  <c r="DG28" i="33"/>
  <c r="BO28" i="33"/>
  <c r="L28" i="33"/>
  <c r="EY27" i="33"/>
  <c r="DG27" i="33"/>
  <c r="BO27" i="33"/>
  <c r="L27" i="33"/>
  <c r="EY26" i="33"/>
  <c r="DG26" i="33"/>
  <c r="BO26" i="33"/>
  <c r="L26" i="33"/>
  <c r="EY25" i="33"/>
  <c r="DG25" i="33"/>
  <c r="BO25" i="33"/>
  <c r="L25" i="33"/>
  <c r="EY24" i="33"/>
  <c r="DG24" i="33"/>
  <c r="BO24" i="33"/>
  <c r="L24" i="33"/>
  <c r="EY23" i="33"/>
  <c r="DG23" i="33"/>
  <c r="BO23" i="33"/>
  <c r="L23" i="33"/>
  <c r="EY22" i="33"/>
  <c r="DG22" i="33"/>
  <c r="BO22" i="33"/>
  <c r="L22" i="33"/>
  <c r="EY21" i="33"/>
  <c r="DG21" i="33"/>
  <c r="BO21" i="33"/>
  <c r="L21" i="33"/>
  <c r="EY20" i="33"/>
  <c r="DG20" i="33"/>
  <c r="BO20" i="33"/>
  <c r="L20" i="33"/>
  <c r="EY19" i="33"/>
  <c r="DG19" i="33"/>
  <c r="BO19" i="33"/>
  <c r="L19" i="33"/>
  <c r="EY18" i="33"/>
  <c r="DG18" i="33"/>
  <c r="BO18" i="33"/>
  <c r="L18" i="33"/>
  <c r="EY17" i="33"/>
  <c r="DG17" i="33"/>
  <c r="BO17" i="33"/>
  <c r="L17" i="33"/>
  <c r="EY16" i="33"/>
  <c r="DG16" i="33"/>
  <c r="BO16" i="33"/>
  <c r="L16" i="33"/>
  <c r="EY15" i="33"/>
  <c r="DG15" i="33"/>
  <c r="BO15" i="33"/>
  <c r="L15" i="33"/>
  <c r="EY14" i="33"/>
  <c r="DG14" i="33"/>
  <c r="BO14" i="33"/>
  <c r="L14" i="33"/>
  <c r="EY13" i="33"/>
  <c r="DG13" i="33"/>
  <c r="BO13" i="33"/>
  <c r="L13" i="33"/>
  <c r="EY12" i="33"/>
  <c r="DG12" i="33"/>
  <c r="BO12" i="33"/>
  <c r="L12" i="33"/>
  <c r="EY11" i="33"/>
  <c r="DG11" i="33"/>
  <c r="BO11" i="33"/>
  <c r="R11" i="33"/>
  <c r="P11" i="33"/>
  <c r="BI7" i="33"/>
  <c r="BI3" i="33"/>
  <c r="L82" i="32"/>
  <c r="L81" i="32"/>
  <c r="L80" i="32"/>
  <c r="L79" i="32"/>
  <c r="L78" i="32"/>
  <c r="L77" i="32"/>
  <c r="EY76" i="32"/>
  <c r="DG76" i="32"/>
  <c r="BO76" i="32"/>
  <c r="L76" i="32"/>
  <c r="EY75" i="32"/>
  <c r="DG75" i="32"/>
  <c r="BO75" i="32"/>
  <c r="L75" i="32"/>
  <c r="EY74" i="32"/>
  <c r="DG74" i="32"/>
  <c r="BO74" i="32"/>
  <c r="L74" i="32"/>
  <c r="EY73" i="32"/>
  <c r="DG73" i="32"/>
  <c r="BO73" i="32"/>
  <c r="L73" i="32"/>
  <c r="EY72" i="32"/>
  <c r="DG72" i="32"/>
  <c r="BO72" i="32"/>
  <c r="L72" i="32"/>
  <c r="EY71" i="32"/>
  <c r="DG71" i="32"/>
  <c r="BO71" i="32"/>
  <c r="L71" i="32"/>
  <c r="EY70" i="32"/>
  <c r="DG70" i="32"/>
  <c r="BO70" i="32"/>
  <c r="L70" i="32"/>
  <c r="EY69" i="32"/>
  <c r="DG69" i="32"/>
  <c r="BO69" i="32"/>
  <c r="L69" i="32"/>
  <c r="EY68" i="32"/>
  <c r="DG68" i="32"/>
  <c r="BO68" i="32"/>
  <c r="L68" i="32"/>
  <c r="EY67" i="32"/>
  <c r="DG67" i="32"/>
  <c r="BO67" i="32"/>
  <c r="L67" i="32"/>
  <c r="EY66" i="32"/>
  <c r="DG66" i="32"/>
  <c r="BO66" i="32"/>
  <c r="L66" i="32"/>
  <c r="EY65" i="32"/>
  <c r="DG65" i="32"/>
  <c r="BO65" i="32"/>
  <c r="L65" i="32"/>
  <c r="EY64" i="32"/>
  <c r="DG64" i="32"/>
  <c r="BO64" i="32"/>
  <c r="L64" i="32"/>
  <c r="EY63" i="32"/>
  <c r="DG63" i="32"/>
  <c r="BO63" i="32"/>
  <c r="L63" i="32"/>
  <c r="EY62" i="32"/>
  <c r="DG62" i="32"/>
  <c r="BO62" i="32"/>
  <c r="L62" i="32"/>
  <c r="EY61" i="32"/>
  <c r="DG61" i="32"/>
  <c r="BO61" i="32"/>
  <c r="L61" i="32"/>
  <c r="EY60" i="32"/>
  <c r="DG60" i="32"/>
  <c r="BO60" i="32"/>
  <c r="L60" i="32"/>
  <c r="EY59" i="32"/>
  <c r="DG59" i="32"/>
  <c r="BO59" i="32"/>
  <c r="L59" i="32"/>
  <c r="EY58" i="32"/>
  <c r="DG58" i="32"/>
  <c r="BO58" i="32"/>
  <c r="L58" i="32"/>
  <c r="EY57" i="32"/>
  <c r="DG57" i="32"/>
  <c r="BO57" i="32"/>
  <c r="L57" i="32"/>
  <c r="EY56" i="32"/>
  <c r="DG56" i="32"/>
  <c r="BO56" i="32"/>
  <c r="L56" i="32"/>
  <c r="EY55" i="32"/>
  <c r="DG55" i="32"/>
  <c r="BO55" i="32"/>
  <c r="L55" i="32"/>
  <c r="EY54" i="32"/>
  <c r="DG54" i="32"/>
  <c r="BO54" i="32"/>
  <c r="L54" i="32"/>
  <c r="EY53" i="32"/>
  <c r="DG53" i="32"/>
  <c r="BO53" i="32"/>
  <c r="EY52" i="32"/>
  <c r="DG52" i="32"/>
  <c r="BO52" i="32"/>
  <c r="EY51" i="32"/>
  <c r="DG51" i="32"/>
  <c r="BO51" i="32"/>
  <c r="EY50" i="32"/>
  <c r="DG50" i="32"/>
  <c r="BO50" i="32"/>
  <c r="EY49" i="32"/>
  <c r="DG49" i="32"/>
  <c r="BO49" i="32"/>
  <c r="EY48" i="32"/>
  <c r="DG48" i="32"/>
  <c r="BO48" i="32"/>
  <c r="P48" i="32"/>
  <c r="EY47" i="32"/>
  <c r="DG47" i="32"/>
  <c r="BO47" i="32"/>
  <c r="L47" i="32"/>
  <c r="EY46" i="32"/>
  <c r="DG46" i="32"/>
  <c r="BO46" i="32"/>
  <c r="L46" i="32"/>
  <c r="EY45" i="32"/>
  <c r="DG45" i="32"/>
  <c r="BO45" i="32"/>
  <c r="L45" i="32"/>
  <c r="EY44" i="32"/>
  <c r="DG44" i="32"/>
  <c r="BO44" i="32"/>
  <c r="L44" i="32"/>
  <c r="EY43" i="32"/>
  <c r="DG43" i="32"/>
  <c r="BO43" i="32"/>
  <c r="L43" i="32"/>
  <c r="EY42" i="32"/>
  <c r="DG42" i="32"/>
  <c r="BO42" i="32"/>
  <c r="L42" i="32"/>
  <c r="EY41" i="32"/>
  <c r="DG41" i="32"/>
  <c r="BO41" i="32"/>
  <c r="L41" i="32"/>
  <c r="EY40" i="32"/>
  <c r="DG40" i="32"/>
  <c r="BO40" i="32"/>
  <c r="L40" i="32"/>
  <c r="EY39" i="32"/>
  <c r="DG39" i="32"/>
  <c r="BO39" i="32"/>
  <c r="L39" i="32"/>
  <c r="EY38" i="32"/>
  <c r="DG38" i="32"/>
  <c r="BO38" i="32"/>
  <c r="L38" i="32"/>
  <c r="EY37" i="32"/>
  <c r="DG37" i="32"/>
  <c r="BO37" i="32"/>
  <c r="L37" i="32"/>
  <c r="EY36" i="32"/>
  <c r="DG36" i="32"/>
  <c r="BO36" i="32"/>
  <c r="L36" i="32"/>
  <c r="EY35" i="32"/>
  <c r="DG35" i="32"/>
  <c r="BO35" i="32"/>
  <c r="L35" i="32"/>
  <c r="EY34" i="32"/>
  <c r="DG34" i="32"/>
  <c r="BO34" i="32"/>
  <c r="L34" i="32"/>
  <c r="EY33" i="32"/>
  <c r="DG33" i="32"/>
  <c r="BO33" i="32"/>
  <c r="L33" i="32"/>
  <c r="EY32" i="32"/>
  <c r="DG32" i="32"/>
  <c r="BO32" i="32"/>
  <c r="L32" i="32"/>
  <c r="EY31" i="32"/>
  <c r="DG31" i="32"/>
  <c r="BO31" i="32"/>
  <c r="L31" i="32"/>
  <c r="EY30" i="32"/>
  <c r="DG30" i="32"/>
  <c r="BO30" i="32"/>
  <c r="L30" i="32"/>
  <c r="EY29" i="32"/>
  <c r="DG29" i="32"/>
  <c r="BO29" i="32"/>
  <c r="L29" i="32"/>
  <c r="EY28" i="32"/>
  <c r="DG28" i="32"/>
  <c r="BO28" i="32"/>
  <c r="L28" i="32"/>
  <c r="EY27" i="32"/>
  <c r="DG27" i="32"/>
  <c r="BO27" i="32"/>
  <c r="L27" i="32"/>
  <c r="EY26" i="32"/>
  <c r="DG26" i="32"/>
  <c r="BO26" i="32"/>
  <c r="L26" i="32"/>
  <c r="EY25" i="32"/>
  <c r="DG25" i="32"/>
  <c r="BO25" i="32"/>
  <c r="L25" i="32"/>
  <c r="EY24" i="32"/>
  <c r="DG24" i="32"/>
  <c r="BO24" i="32"/>
  <c r="L24" i="32"/>
  <c r="EY23" i="32"/>
  <c r="DG23" i="32"/>
  <c r="BO23" i="32"/>
  <c r="L23" i="32"/>
  <c r="EY22" i="32"/>
  <c r="DG22" i="32"/>
  <c r="BO22" i="32"/>
  <c r="L22" i="32"/>
  <c r="EY21" i="32"/>
  <c r="DG21" i="32"/>
  <c r="BO21" i="32"/>
  <c r="L21" i="32"/>
  <c r="EY20" i="32"/>
  <c r="DG20" i="32"/>
  <c r="BO20" i="32"/>
  <c r="L20" i="32"/>
  <c r="EY19" i="32"/>
  <c r="DG19" i="32"/>
  <c r="BO19" i="32"/>
  <c r="L19" i="32"/>
  <c r="EY18" i="32"/>
  <c r="DG18" i="32"/>
  <c r="BO18" i="32"/>
  <c r="L18" i="32"/>
  <c r="EY17" i="32"/>
  <c r="DG17" i="32"/>
  <c r="BO17" i="32"/>
  <c r="L17" i="32"/>
  <c r="EY16" i="32"/>
  <c r="DG16" i="32"/>
  <c r="BO16" i="32"/>
  <c r="L16" i="32"/>
  <c r="EY15" i="32"/>
  <c r="DG15" i="32"/>
  <c r="BO15" i="32"/>
  <c r="L15" i="32"/>
  <c r="EY14" i="32"/>
  <c r="DG14" i="32"/>
  <c r="BO14" i="32"/>
  <c r="L14" i="32"/>
  <c r="EY13" i="32"/>
  <c r="DG13" i="32"/>
  <c r="BO13" i="32"/>
  <c r="L13" i="32"/>
  <c r="EY12" i="32"/>
  <c r="DG12" i="32"/>
  <c r="BO12" i="32"/>
  <c r="L12" i="32"/>
  <c r="EY11" i="32"/>
  <c r="DG11" i="32"/>
  <c r="BO11" i="32"/>
  <c r="BI7" i="32"/>
  <c r="BI3" i="32"/>
  <c r="P48" i="30"/>
  <c r="Q11" i="30"/>
  <c r="R11" i="30" s="1"/>
  <c r="P11" i="32" l="1"/>
  <c r="P11" i="30"/>
  <c r="R11" i="32"/>
  <c r="L82" i="30"/>
  <c r="L81" i="30"/>
  <c r="L80" i="30"/>
  <c r="L79" i="30"/>
  <c r="L78" i="30"/>
  <c r="L77" i="30"/>
  <c r="EY76" i="30"/>
  <c r="DG76" i="30"/>
  <c r="BO76" i="30"/>
  <c r="L76" i="30"/>
  <c r="EY75" i="30"/>
  <c r="DG75" i="30"/>
  <c r="BO75" i="30"/>
  <c r="L75" i="30"/>
  <c r="EY74" i="30"/>
  <c r="DG74" i="30"/>
  <c r="BO74" i="30"/>
  <c r="L74" i="30"/>
  <c r="EY73" i="30"/>
  <c r="DG73" i="30"/>
  <c r="BO73" i="30"/>
  <c r="L73" i="30"/>
  <c r="EY72" i="30"/>
  <c r="DG72" i="30"/>
  <c r="BO72" i="30"/>
  <c r="L72" i="30"/>
  <c r="EY71" i="30"/>
  <c r="DG71" i="30"/>
  <c r="BO71" i="30"/>
  <c r="L71" i="30"/>
  <c r="EY70" i="30"/>
  <c r="DG70" i="30"/>
  <c r="BO70" i="30"/>
  <c r="L70" i="30"/>
  <c r="EY69" i="30"/>
  <c r="DG69" i="30"/>
  <c r="BO69" i="30"/>
  <c r="L69" i="30"/>
  <c r="EY68" i="30"/>
  <c r="DG68" i="30"/>
  <c r="BO68" i="30"/>
  <c r="L68" i="30"/>
  <c r="EY67" i="30"/>
  <c r="DG67" i="30"/>
  <c r="BO67" i="30"/>
  <c r="L67" i="30"/>
  <c r="EY66" i="30"/>
  <c r="DG66" i="30"/>
  <c r="BO66" i="30"/>
  <c r="L66" i="30"/>
  <c r="EY65" i="30"/>
  <c r="DG65" i="30"/>
  <c r="BO65" i="30"/>
  <c r="L65" i="30"/>
  <c r="EY64" i="30"/>
  <c r="DG64" i="30"/>
  <c r="BO64" i="30"/>
  <c r="L64" i="30"/>
  <c r="EY63" i="30"/>
  <c r="DG63" i="30"/>
  <c r="BO63" i="30"/>
  <c r="L63" i="30"/>
  <c r="EY62" i="30"/>
  <c r="DG62" i="30"/>
  <c r="BO62" i="30"/>
  <c r="L62" i="30"/>
  <c r="EY61" i="30"/>
  <c r="DG61" i="30"/>
  <c r="BO61" i="30"/>
  <c r="L61" i="30"/>
  <c r="EY60" i="30"/>
  <c r="DG60" i="30"/>
  <c r="BO60" i="30"/>
  <c r="L60" i="30"/>
  <c r="EY59" i="30"/>
  <c r="DG59" i="30"/>
  <c r="BO59" i="30"/>
  <c r="L59" i="30"/>
  <c r="EY58" i="30"/>
  <c r="DG58" i="30"/>
  <c r="BO58" i="30"/>
  <c r="L58" i="30"/>
  <c r="EY57" i="30"/>
  <c r="DG57" i="30"/>
  <c r="BO57" i="30"/>
  <c r="L57" i="30"/>
  <c r="EY56" i="30"/>
  <c r="DG56" i="30"/>
  <c r="BO56" i="30"/>
  <c r="L56" i="30"/>
  <c r="EY55" i="30"/>
  <c r="DG55" i="30"/>
  <c r="BO55" i="30"/>
  <c r="L55" i="30"/>
  <c r="EY54" i="30"/>
  <c r="DG54" i="30"/>
  <c r="BO54" i="30"/>
  <c r="L54" i="30"/>
  <c r="EY53" i="30"/>
  <c r="DG53" i="30"/>
  <c r="BO53" i="30"/>
  <c r="EY52" i="30"/>
  <c r="DG52" i="30"/>
  <c r="BO52" i="30"/>
  <c r="EY51" i="30"/>
  <c r="DG51" i="30"/>
  <c r="BO51" i="30"/>
  <c r="EY50" i="30"/>
  <c r="DG50" i="30"/>
  <c r="BO50" i="30"/>
  <c r="EY49" i="30"/>
  <c r="DG49" i="30"/>
  <c r="BO49" i="30"/>
  <c r="EY48" i="30"/>
  <c r="DG48" i="30"/>
  <c r="BO48" i="30"/>
  <c r="EY47" i="30"/>
  <c r="DG47" i="30"/>
  <c r="BO47" i="30"/>
  <c r="L47" i="30"/>
  <c r="EY46" i="30"/>
  <c r="DG46" i="30"/>
  <c r="BO46" i="30"/>
  <c r="L46" i="30"/>
  <c r="EY45" i="30"/>
  <c r="DG45" i="30"/>
  <c r="BO45" i="30"/>
  <c r="L45" i="30"/>
  <c r="EY44" i="30"/>
  <c r="DG44" i="30"/>
  <c r="BO44" i="30"/>
  <c r="L44" i="30"/>
  <c r="EY43" i="30"/>
  <c r="DG43" i="30"/>
  <c r="BO43" i="30"/>
  <c r="L43" i="30"/>
  <c r="EY42" i="30"/>
  <c r="DG42" i="30"/>
  <c r="BO42" i="30"/>
  <c r="L42" i="30"/>
  <c r="EY41" i="30"/>
  <c r="DG41" i="30"/>
  <c r="BO41" i="30"/>
  <c r="L41" i="30"/>
  <c r="EY40" i="30"/>
  <c r="DG40" i="30"/>
  <c r="BO40" i="30"/>
  <c r="L40" i="30"/>
  <c r="EY39" i="30"/>
  <c r="DG39" i="30"/>
  <c r="BO39" i="30"/>
  <c r="L39" i="30"/>
  <c r="EY38" i="30"/>
  <c r="DG38" i="30"/>
  <c r="BO38" i="30"/>
  <c r="L38" i="30"/>
  <c r="EY37" i="30"/>
  <c r="DG37" i="30"/>
  <c r="BO37" i="30"/>
  <c r="L37" i="30"/>
  <c r="EY36" i="30"/>
  <c r="DG36" i="30"/>
  <c r="BO36" i="30"/>
  <c r="L36" i="30"/>
  <c r="EY35" i="30"/>
  <c r="DG35" i="30"/>
  <c r="BO35" i="30"/>
  <c r="L35" i="30"/>
  <c r="EY34" i="30"/>
  <c r="DG34" i="30"/>
  <c r="BO34" i="30"/>
  <c r="L34" i="30"/>
  <c r="EY33" i="30"/>
  <c r="DG33" i="30"/>
  <c r="BO33" i="30"/>
  <c r="L33" i="30"/>
  <c r="EY32" i="30"/>
  <c r="DG32" i="30"/>
  <c r="BO32" i="30"/>
  <c r="L32" i="30"/>
  <c r="EY31" i="30"/>
  <c r="DG31" i="30"/>
  <c r="BO31" i="30"/>
  <c r="L31" i="30"/>
  <c r="EY30" i="30"/>
  <c r="DG30" i="30"/>
  <c r="BO30" i="30"/>
  <c r="L30" i="30"/>
  <c r="EY29" i="30"/>
  <c r="DG29" i="30"/>
  <c r="BO29" i="30"/>
  <c r="L29" i="30"/>
  <c r="EY28" i="30"/>
  <c r="DG28" i="30"/>
  <c r="BO28" i="30"/>
  <c r="L28" i="30"/>
  <c r="EY27" i="30"/>
  <c r="DG27" i="30"/>
  <c r="BO27" i="30"/>
  <c r="L27" i="30"/>
  <c r="EY26" i="30"/>
  <c r="DG26" i="30"/>
  <c r="BO26" i="30"/>
  <c r="L26" i="30"/>
  <c r="EY25" i="30"/>
  <c r="DG25" i="30"/>
  <c r="BO25" i="30"/>
  <c r="L25" i="30"/>
  <c r="EY24" i="30"/>
  <c r="DG24" i="30"/>
  <c r="BO24" i="30"/>
  <c r="L24" i="30"/>
  <c r="EY23" i="30"/>
  <c r="DG23" i="30"/>
  <c r="BO23" i="30"/>
  <c r="L23" i="30"/>
  <c r="EY22" i="30"/>
  <c r="DG22" i="30"/>
  <c r="BO22" i="30"/>
  <c r="L22" i="30"/>
  <c r="EY21" i="30"/>
  <c r="DG21" i="30"/>
  <c r="BO21" i="30"/>
  <c r="L21" i="30"/>
  <c r="EY20" i="30"/>
  <c r="DG20" i="30"/>
  <c r="BO20" i="30"/>
  <c r="L20" i="30"/>
  <c r="EY19" i="30"/>
  <c r="DG19" i="30"/>
  <c r="BO19" i="30"/>
  <c r="L19" i="30"/>
  <c r="EY18" i="30"/>
  <c r="DG18" i="30"/>
  <c r="BO18" i="30"/>
  <c r="L18" i="30"/>
  <c r="EY17" i="30"/>
  <c r="DG17" i="30"/>
  <c r="BO17" i="30"/>
  <c r="L17" i="30"/>
  <c r="EY16" i="30"/>
  <c r="DG16" i="30"/>
  <c r="BO16" i="30"/>
  <c r="L16" i="30"/>
  <c r="EY15" i="30"/>
  <c r="DG15" i="30"/>
  <c r="BO15" i="30"/>
  <c r="L15" i="30"/>
  <c r="EY14" i="30"/>
  <c r="DG14" i="30"/>
  <c r="BO14" i="30"/>
  <c r="L14" i="30"/>
  <c r="EY13" i="30"/>
  <c r="DG13" i="30"/>
  <c r="BO13" i="30"/>
  <c r="L13" i="30"/>
  <c r="EY12" i="30"/>
  <c r="DG12" i="30"/>
  <c r="BO12" i="30"/>
  <c r="L12" i="30"/>
  <c r="EY11" i="30"/>
  <c r="DG11" i="30"/>
  <c r="BO11" i="30"/>
  <c r="BI7" i="30"/>
  <c r="BI3" i="30"/>
  <c r="GO31" i="29" l="1"/>
  <c r="GO76" i="29"/>
  <c r="GN76" i="29"/>
  <c r="GM76" i="29"/>
  <c r="GL76" i="29"/>
  <c r="GK76" i="29"/>
  <c r="GJ76" i="29"/>
  <c r="GI76" i="29"/>
  <c r="GH76" i="29"/>
  <c r="GG76" i="29"/>
  <c r="GF76" i="29"/>
  <c r="GE76" i="29"/>
  <c r="GD76" i="29"/>
  <c r="GC76" i="29"/>
  <c r="GB76" i="29"/>
  <c r="GA76" i="29"/>
  <c r="FZ76" i="29"/>
  <c r="FY76" i="29"/>
  <c r="FX76" i="29"/>
  <c r="FW76" i="29"/>
  <c r="FV76" i="29"/>
  <c r="FU76" i="29"/>
  <c r="FT76" i="29"/>
  <c r="FS76" i="29"/>
  <c r="FR76" i="29"/>
  <c r="FQ76" i="29"/>
  <c r="FP76" i="29"/>
  <c r="FO76" i="29"/>
  <c r="FN76" i="29"/>
  <c r="FM76" i="29"/>
  <c r="FL76" i="29"/>
  <c r="FK76" i="29"/>
  <c r="FJ76" i="29"/>
  <c r="FI76" i="29"/>
  <c r="FH76" i="29"/>
  <c r="FG76" i="29"/>
  <c r="FF76" i="29"/>
  <c r="FE76" i="29"/>
  <c r="FD76" i="29"/>
  <c r="FC76" i="29"/>
  <c r="FB76" i="29"/>
  <c r="GO75" i="29"/>
  <c r="GN75" i="29"/>
  <c r="GM75" i="29"/>
  <c r="GL75" i="29"/>
  <c r="GK75" i="29"/>
  <c r="GJ75" i="29"/>
  <c r="GI75" i="29"/>
  <c r="GH75" i="29"/>
  <c r="GG75" i="29"/>
  <c r="GF75" i="29"/>
  <c r="GE75" i="29"/>
  <c r="GD75" i="29"/>
  <c r="GC75" i="29"/>
  <c r="GB75" i="29"/>
  <c r="GA75" i="29"/>
  <c r="FZ75" i="29"/>
  <c r="FY75" i="29"/>
  <c r="FX75" i="29"/>
  <c r="FW75" i="29"/>
  <c r="FV75" i="29"/>
  <c r="FU75" i="29"/>
  <c r="FT75" i="29"/>
  <c r="FS75" i="29"/>
  <c r="FR75" i="29"/>
  <c r="FQ75" i="29"/>
  <c r="FP75" i="29"/>
  <c r="FO75" i="29"/>
  <c r="FN75" i="29"/>
  <c r="FM75" i="29"/>
  <c r="FL75" i="29"/>
  <c r="FK75" i="29"/>
  <c r="FJ75" i="29"/>
  <c r="FI75" i="29"/>
  <c r="FH75" i="29"/>
  <c r="FG75" i="29"/>
  <c r="FF75" i="29"/>
  <c r="FE75" i="29"/>
  <c r="FD75" i="29"/>
  <c r="FC75" i="29"/>
  <c r="FB75" i="29"/>
  <c r="GO74" i="29"/>
  <c r="GN74" i="29"/>
  <c r="GM74" i="29"/>
  <c r="GL74" i="29"/>
  <c r="GK74" i="29"/>
  <c r="GJ74" i="29"/>
  <c r="GI74" i="29"/>
  <c r="GH74" i="29"/>
  <c r="GG74" i="29"/>
  <c r="GF74" i="29"/>
  <c r="GE74" i="29"/>
  <c r="GD74" i="29"/>
  <c r="GC74" i="29"/>
  <c r="GB74" i="29"/>
  <c r="GA74" i="29"/>
  <c r="FZ74" i="29"/>
  <c r="FY74" i="29"/>
  <c r="FX74" i="29"/>
  <c r="FW74" i="29"/>
  <c r="FV74" i="29"/>
  <c r="FU74" i="29"/>
  <c r="FT74" i="29"/>
  <c r="FS74" i="29"/>
  <c r="FR74" i="29"/>
  <c r="FQ74" i="29"/>
  <c r="FP74" i="29"/>
  <c r="FO74" i="29"/>
  <c r="FN74" i="29"/>
  <c r="FM74" i="29"/>
  <c r="FL74" i="29"/>
  <c r="FK74" i="29"/>
  <c r="FJ74" i="29"/>
  <c r="FI74" i="29"/>
  <c r="FH74" i="29"/>
  <c r="FG74" i="29"/>
  <c r="FF74" i="29"/>
  <c r="FE74" i="29"/>
  <c r="FD74" i="29"/>
  <c r="FC74" i="29"/>
  <c r="FB74" i="29"/>
  <c r="GO73" i="29"/>
  <c r="GN73" i="29"/>
  <c r="GM73" i="29"/>
  <c r="GL73" i="29"/>
  <c r="GK73" i="29"/>
  <c r="GJ73" i="29"/>
  <c r="GI73" i="29"/>
  <c r="GH73" i="29"/>
  <c r="GG73" i="29"/>
  <c r="GF73" i="29"/>
  <c r="GE73" i="29"/>
  <c r="GD73" i="29"/>
  <c r="GC73" i="29"/>
  <c r="GB73" i="29"/>
  <c r="GA73" i="29"/>
  <c r="FZ73" i="29"/>
  <c r="FY73" i="29"/>
  <c r="FX73" i="29"/>
  <c r="FW73" i="29"/>
  <c r="FV73" i="29"/>
  <c r="FU73" i="29"/>
  <c r="FT73" i="29"/>
  <c r="FS73" i="29"/>
  <c r="FR73" i="29"/>
  <c r="FQ73" i="29"/>
  <c r="FP73" i="29"/>
  <c r="FO73" i="29"/>
  <c r="FN73" i="29"/>
  <c r="FM73" i="29"/>
  <c r="FL73" i="29"/>
  <c r="FK73" i="29"/>
  <c r="FJ73" i="29"/>
  <c r="FI73" i="29"/>
  <c r="FH73" i="29"/>
  <c r="FG73" i="29"/>
  <c r="FF73" i="29"/>
  <c r="FE73" i="29"/>
  <c r="FD73" i="29"/>
  <c r="FC73" i="29"/>
  <c r="FB73" i="29"/>
  <c r="GO72" i="29"/>
  <c r="GN72" i="29"/>
  <c r="GM72" i="29"/>
  <c r="GL72" i="29"/>
  <c r="GK72" i="29"/>
  <c r="GJ72" i="29"/>
  <c r="GI72" i="29"/>
  <c r="GH72" i="29"/>
  <c r="GG72" i="29"/>
  <c r="GF72" i="29"/>
  <c r="GE72" i="29"/>
  <c r="GD72" i="29"/>
  <c r="GC72" i="29"/>
  <c r="GB72" i="29"/>
  <c r="GA72" i="29"/>
  <c r="FZ72" i="29"/>
  <c r="FY72" i="29"/>
  <c r="FX72" i="29"/>
  <c r="FW72" i="29"/>
  <c r="FV72" i="29"/>
  <c r="FU72" i="29"/>
  <c r="FT72" i="29"/>
  <c r="FS72" i="29"/>
  <c r="FR72" i="29"/>
  <c r="FQ72" i="29"/>
  <c r="FP72" i="29"/>
  <c r="FO72" i="29"/>
  <c r="FN72" i="29"/>
  <c r="FM72" i="29"/>
  <c r="FL72" i="29"/>
  <c r="FK72" i="29"/>
  <c r="FJ72" i="29"/>
  <c r="FI72" i="29"/>
  <c r="FH72" i="29"/>
  <c r="FG72" i="29"/>
  <c r="FF72" i="29"/>
  <c r="FE72" i="29"/>
  <c r="FD72" i="29"/>
  <c r="FC72" i="29"/>
  <c r="FB72" i="29"/>
  <c r="GO71" i="29"/>
  <c r="GN71" i="29"/>
  <c r="GM71" i="29"/>
  <c r="GL71" i="29"/>
  <c r="GK71" i="29"/>
  <c r="GJ71" i="29"/>
  <c r="GI71" i="29"/>
  <c r="GH71" i="29"/>
  <c r="GG71" i="29"/>
  <c r="GF71" i="29"/>
  <c r="GE71" i="29"/>
  <c r="GD71" i="29"/>
  <c r="GC71" i="29"/>
  <c r="GB71" i="29"/>
  <c r="GA71" i="29"/>
  <c r="FZ71" i="29"/>
  <c r="FY71" i="29"/>
  <c r="FX71" i="29"/>
  <c r="FW71" i="29"/>
  <c r="FV71" i="29"/>
  <c r="FU71" i="29"/>
  <c r="FT71" i="29"/>
  <c r="FS71" i="29"/>
  <c r="FR71" i="29"/>
  <c r="FQ71" i="29"/>
  <c r="FP71" i="29"/>
  <c r="FO71" i="29"/>
  <c r="FN71" i="29"/>
  <c r="FM71" i="29"/>
  <c r="FL71" i="29"/>
  <c r="FK71" i="29"/>
  <c r="FJ71" i="29"/>
  <c r="FI71" i="29"/>
  <c r="FH71" i="29"/>
  <c r="FG71" i="29"/>
  <c r="FF71" i="29"/>
  <c r="FE71" i="29"/>
  <c r="FD71" i="29"/>
  <c r="FC71" i="29"/>
  <c r="FB71" i="29"/>
  <c r="GO70" i="29"/>
  <c r="GN70" i="29"/>
  <c r="GM70" i="29"/>
  <c r="GL70" i="29"/>
  <c r="GK70" i="29"/>
  <c r="GJ70" i="29"/>
  <c r="GI70" i="29"/>
  <c r="GH70" i="29"/>
  <c r="GG70" i="29"/>
  <c r="GF70" i="29"/>
  <c r="GE70" i="29"/>
  <c r="GD70" i="29"/>
  <c r="GC70" i="29"/>
  <c r="GB70" i="29"/>
  <c r="GA70" i="29"/>
  <c r="FZ70" i="29"/>
  <c r="FY70" i="29"/>
  <c r="FX70" i="29"/>
  <c r="FW70" i="29"/>
  <c r="FV70" i="29"/>
  <c r="FU70" i="29"/>
  <c r="FT70" i="29"/>
  <c r="FS70" i="29"/>
  <c r="FR70" i="29"/>
  <c r="FQ70" i="29"/>
  <c r="FP70" i="29"/>
  <c r="FO70" i="29"/>
  <c r="FN70" i="29"/>
  <c r="FM70" i="29"/>
  <c r="FL70" i="29"/>
  <c r="FK70" i="29"/>
  <c r="FJ70" i="29"/>
  <c r="FI70" i="29"/>
  <c r="FH70" i="29"/>
  <c r="FG70" i="29"/>
  <c r="FF70" i="29"/>
  <c r="FE70" i="29"/>
  <c r="FD70" i="29"/>
  <c r="FC70" i="29"/>
  <c r="FB70" i="29"/>
  <c r="GO69" i="29"/>
  <c r="GN69" i="29"/>
  <c r="GM69" i="29"/>
  <c r="GL69" i="29"/>
  <c r="GK69" i="29"/>
  <c r="GJ69" i="29"/>
  <c r="GI69" i="29"/>
  <c r="GH69" i="29"/>
  <c r="GG69" i="29"/>
  <c r="GF69" i="29"/>
  <c r="GE69" i="29"/>
  <c r="GD69" i="29"/>
  <c r="GC69" i="29"/>
  <c r="GB69" i="29"/>
  <c r="GA69" i="29"/>
  <c r="FZ69" i="29"/>
  <c r="FY69" i="29"/>
  <c r="FX69" i="29"/>
  <c r="FW69" i="29"/>
  <c r="FV69" i="29"/>
  <c r="FU69" i="29"/>
  <c r="FT69" i="29"/>
  <c r="FS69" i="29"/>
  <c r="FR69" i="29"/>
  <c r="FQ69" i="29"/>
  <c r="FP69" i="29"/>
  <c r="FO69" i="29"/>
  <c r="FN69" i="29"/>
  <c r="FM69" i="29"/>
  <c r="FL69" i="29"/>
  <c r="FK69" i="29"/>
  <c r="FJ69" i="29"/>
  <c r="FI69" i="29"/>
  <c r="FH69" i="29"/>
  <c r="FG69" i="29"/>
  <c r="FF69" i="29"/>
  <c r="FE69" i="29"/>
  <c r="FD69" i="29"/>
  <c r="FC69" i="29"/>
  <c r="FB69" i="29"/>
  <c r="GO68" i="29"/>
  <c r="GN68" i="29"/>
  <c r="GM68" i="29"/>
  <c r="GL68" i="29"/>
  <c r="GK68" i="29"/>
  <c r="GJ68" i="29"/>
  <c r="GI68" i="29"/>
  <c r="GH68" i="29"/>
  <c r="GG68" i="29"/>
  <c r="GF68" i="29"/>
  <c r="GE68" i="29"/>
  <c r="GD68" i="29"/>
  <c r="GC68" i="29"/>
  <c r="GB68" i="29"/>
  <c r="GA68" i="29"/>
  <c r="FZ68" i="29"/>
  <c r="FY68" i="29"/>
  <c r="FX68" i="29"/>
  <c r="FW68" i="29"/>
  <c r="FV68" i="29"/>
  <c r="FU68" i="29"/>
  <c r="FT68" i="29"/>
  <c r="FS68" i="29"/>
  <c r="FR68" i="29"/>
  <c r="FQ68" i="29"/>
  <c r="FP68" i="29"/>
  <c r="FO68" i="29"/>
  <c r="FN68" i="29"/>
  <c r="FM68" i="29"/>
  <c r="FL68" i="29"/>
  <c r="FK68" i="29"/>
  <c r="FJ68" i="29"/>
  <c r="FI68" i="29"/>
  <c r="FH68" i="29"/>
  <c r="FG68" i="29"/>
  <c r="FF68" i="29"/>
  <c r="FE68" i="29"/>
  <c r="FD68" i="29"/>
  <c r="FC68" i="29"/>
  <c r="FB68" i="29"/>
  <c r="GO67" i="29"/>
  <c r="GN67" i="29"/>
  <c r="GM67" i="29"/>
  <c r="GL67" i="29"/>
  <c r="GK67" i="29"/>
  <c r="GJ67" i="29"/>
  <c r="GI67" i="29"/>
  <c r="GH67" i="29"/>
  <c r="GG67" i="29"/>
  <c r="GF67" i="29"/>
  <c r="GE67" i="29"/>
  <c r="GD67" i="29"/>
  <c r="GC67" i="29"/>
  <c r="GB67" i="29"/>
  <c r="GA67" i="29"/>
  <c r="FZ67" i="29"/>
  <c r="FY67" i="29"/>
  <c r="FX67" i="29"/>
  <c r="FW67" i="29"/>
  <c r="FV67" i="29"/>
  <c r="FU67" i="29"/>
  <c r="FT67" i="29"/>
  <c r="FS67" i="29"/>
  <c r="FR67" i="29"/>
  <c r="FQ67" i="29"/>
  <c r="FP67" i="29"/>
  <c r="FO67" i="29"/>
  <c r="FN67" i="29"/>
  <c r="FM67" i="29"/>
  <c r="FL67" i="29"/>
  <c r="FK67" i="29"/>
  <c r="FJ67" i="29"/>
  <c r="FI67" i="29"/>
  <c r="FH67" i="29"/>
  <c r="FG67" i="29"/>
  <c r="FF67" i="29"/>
  <c r="FE67" i="29"/>
  <c r="FD67" i="29"/>
  <c r="FC67" i="29"/>
  <c r="FB67" i="29"/>
  <c r="GO66" i="29"/>
  <c r="GN66" i="29"/>
  <c r="GM66" i="29"/>
  <c r="GL66" i="29"/>
  <c r="GK66" i="29"/>
  <c r="GJ66" i="29"/>
  <c r="GI66" i="29"/>
  <c r="GH66" i="29"/>
  <c r="GG66" i="29"/>
  <c r="GF66" i="29"/>
  <c r="GE66" i="29"/>
  <c r="GD66" i="29"/>
  <c r="GC66" i="29"/>
  <c r="GB66" i="29"/>
  <c r="GA66" i="29"/>
  <c r="FZ66" i="29"/>
  <c r="FY66" i="29"/>
  <c r="FX66" i="29"/>
  <c r="FW66" i="29"/>
  <c r="FV66" i="29"/>
  <c r="FU66" i="29"/>
  <c r="FT66" i="29"/>
  <c r="FS66" i="29"/>
  <c r="FR66" i="29"/>
  <c r="FQ66" i="29"/>
  <c r="FP66" i="29"/>
  <c r="FO66" i="29"/>
  <c r="FN66" i="29"/>
  <c r="FM66" i="29"/>
  <c r="FL66" i="29"/>
  <c r="FK66" i="29"/>
  <c r="FJ66" i="29"/>
  <c r="FI66" i="29"/>
  <c r="FH66" i="29"/>
  <c r="FG66" i="29"/>
  <c r="FF66" i="29"/>
  <c r="FE66" i="29"/>
  <c r="FD66" i="29"/>
  <c r="FC66" i="29"/>
  <c r="FB66" i="29"/>
  <c r="GO65" i="29"/>
  <c r="GN65" i="29"/>
  <c r="GM65" i="29"/>
  <c r="GL65" i="29"/>
  <c r="GK65" i="29"/>
  <c r="GJ65" i="29"/>
  <c r="GI65" i="29"/>
  <c r="GH65" i="29"/>
  <c r="GG65" i="29"/>
  <c r="GF65" i="29"/>
  <c r="GE65" i="29"/>
  <c r="GD65" i="29"/>
  <c r="GC65" i="29"/>
  <c r="GB65" i="29"/>
  <c r="GA65" i="29"/>
  <c r="FZ65" i="29"/>
  <c r="FY65" i="29"/>
  <c r="FX65" i="29"/>
  <c r="FW65" i="29"/>
  <c r="FV65" i="29"/>
  <c r="FU65" i="29"/>
  <c r="FT65" i="29"/>
  <c r="FS65" i="29"/>
  <c r="FR65" i="29"/>
  <c r="FQ65" i="29"/>
  <c r="FP65" i="29"/>
  <c r="FO65" i="29"/>
  <c r="FN65" i="29"/>
  <c r="FM65" i="29"/>
  <c r="FL65" i="29"/>
  <c r="FK65" i="29"/>
  <c r="FJ65" i="29"/>
  <c r="FI65" i="29"/>
  <c r="FH65" i="29"/>
  <c r="FG65" i="29"/>
  <c r="FF65" i="29"/>
  <c r="FE65" i="29"/>
  <c r="FD65" i="29"/>
  <c r="FC65" i="29"/>
  <c r="FB65" i="29"/>
  <c r="GO64" i="29"/>
  <c r="GN64" i="29"/>
  <c r="GM64" i="29"/>
  <c r="GL64" i="29"/>
  <c r="GK64" i="29"/>
  <c r="GJ64" i="29"/>
  <c r="GI64" i="29"/>
  <c r="GH64" i="29"/>
  <c r="GG64" i="29"/>
  <c r="GF64" i="29"/>
  <c r="GE64" i="29"/>
  <c r="GD64" i="29"/>
  <c r="GC64" i="29"/>
  <c r="GB64" i="29"/>
  <c r="GA64" i="29"/>
  <c r="FZ64" i="29"/>
  <c r="FY64" i="29"/>
  <c r="FX64" i="29"/>
  <c r="FW64" i="29"/>
  <c r="FV64" i="29"/>
  <c r="FU64" i="29"/>
  <c r="FT64" i="29"/>
  <c r="FS64" i="29"/>
  <c r="FR64" i="29"/>
  <c r="FQ64" i="29"/>
  <c r="FP64" i="29"/>
  <c r="FO64" i="29"/>
  <c r="FN64" i="29"/>
  <c r="FM64" i="29"/>
  <c r="FL64" i="29"/>
  <c r="FK64" i="29"/>
  <c r="FJ64" i="29"/>
  <c r="FI64" i="29"/>
  <c r="FH64" i="29"/>
  <c r="FG64" i="29"/>
  <c r="FF64" i="29"/>
  <c r="FE64" i="29"/>
  <c r="FD64" i="29"/>
  <c r="FC64" i="29"/>
  <c r="FB64" i="29"/>
  <c r="GO63" i="29"/>
  <c r="GN63" i="29"/>
  <c r="GM63" i="29"/>
  <c r="GL63" i="29"/>
  <c r="GK63" i="29"/>
  <c r="GJ63" i="29"/>
  <c r="GI63" i="29"/>
  <c r="GH63" i="29"/>
  <c r="GG63" i="29"/>
  <c r="GF63" i="29"/>
  <c r="GE63" i="29"/>
  <c r="GD63" i="29"/>
  <c r="GC63" i="29"/>
  <c r="GB63" i="29"/>
  <c r="GA63" i="29"/>
  <c r="FZ63" i="29"/>
  <c r="FY63" i="29"/>
  <c r="FX63" i="29"/>
  <c r="FW63" i="29"/>
  <c r="FV63" i="29"/>
  <c r="FU63" i="29"/>
  <c r="FT63" i="29"/>
  <c r="FS63" i="29"/>
  <c r="FR63" i="29"/>
  <c r="FQ63" i="29"/>
  <c r="FP63" i="29"/>
  <c r="FO63" i="29"/>
  <c r="FN63" i="29"/>
  <c r="FM63" i="29"/>
  <c r="FL63" i="29"/>
  <c r="FK63" i="29"/>
  <c r="FJ63" i="29"/>
  <c r="FI63" i="29"/>
  <c r="FH63" i="29"/>
  <c r="FG63" i="29"/>
  <c r="FF63" i="29"/>
  <c r="FE63" i="29"/>
  <c r="FD63" i="29"/>
  <c r="FC63" i="29"/>
  <c r="FB63" i="29"/>
  <c r="GO62" i="29"/>
  <c r="GN62" i="29"/>
  <c r="GM62" i="29"/>
  <c r="GL62" i="29"/>
  <c r="GK62" i="29"/>
  <c r="GJ62" i="29"/>
  <c r="GI62" i="29"/>
  <c r="GH62" i="29"/>
  <c r="GG62" i="29"/>
  <c r="GF62" i="29"/>
  <c r="GE62" i="29"/>
  <c r="GD62" i="29"/>
  <c r="GC62" i="29"/>
  <c r="GB62" i="29"/>
  <c r="GA62" i="29"/>
  <c r="FZ62" i="29"/>
  <c r="FY62" i="29"/>
  <c r="FX62" i="29"/>
  <c r="FW62" i="29"/>
  <c r="FV62" i="29"/>
  <c r="FU62" i="29"/>
  <c r="FT62" i="29"/>
  <c r="FS62" i="29"/>
  <c r="FR62" i="29"/>
  <c r="FQ62" i="29"/>
  <c r="FP62" i="29"/>
  <c r="FO62" i="29"/>
  <c r="FN62" i="29"/>
  <c r="FM62" i="29"/>
  <c r="FL62" i="29"/>
  <c r="FK62" i="29"/>
  <c r="FJ62" i="29"/>
  <c r="FI62" i="29"/>
  <c r="FH62" i="29"/>
  <c r="FG62" i="29"/>
  <c r="FF62" i="29"/>
  <c r="FE62" i="29"/>
  <c r="FD62" i="29"/>
  <c r="FC62" i="29"/>
  <c r="FB62" i="29"/>
  <c r="GO61" i="29"/>
  <c r="GN61" i="29"/>
  <c r="GM61" i="29"/>
  <c r="GL61" i="29"/>
  <c r="GK61" i="29"/>
  <c r="GJ61" i="29"/>
  <c r="GI61" i="29"/>
  <c r="GH61" i="29"/>
  <c r="GG61" i="29"/>
  <c r="GF61" i="29"/>
  <c r="GE61" i="29"/>
  <c r="GD61" i="29"/>
  <c r="GC61" i="29"/>
  <c r="GB61" i="29"/>
  <c r="GA61" i="29"/>
  <c r="FZ61" i="29"/>
  <c r="FY61" i="29"/>
  <c r="FX61" i="29"/>
  <c r="FW61" i="29"/>
  <c r="FV61" i="29"/>
  <c r="FU61" i="29"/>
  <c r="FT61" i="29"/>
  <c r="FS61" i="29"/>
  <c r="FR61" i="29"/>
  <c r="FQ61" i="29"/>
  <c r="FP61" i="29"/>
  <c r="FO61" i="29"/>
  <c r="FN61" i="29"/>
  <c r="FM61" i="29"/>
  <c r="FL61" i="29"/>
  <c r="FK61" i="29"/>
  <c r="FJ61" i="29"/>
  <c r="FI61" i="29"/>
  <c r="FH61" i="29"/>
  <c r="FG61" i="29"/>
  <c r="FF61" i="29"/>
  <c r="FE61" i="29"/>
  <c r="FD61" i="29"/>
  <c r="FC61" i="29"/>
  <c r="FB61" i="29"/>
  <c r="GO60" i="29"/>
  <c r="GN60" i="29"/>
  <c r="GM60" i="29"/>
  <c r="GL60" i="29"/>
  <c r="GK60" i="29"/>
  <c r="GJ60" i="29"/>
  <c r="GI60" i="29"/>
  <c r="GH60" i="29"/>
  <c r="GG60" i="29"/>
  <c r="GF60" i="29"/>
  <c r="GE60" i="29"/>
  <c r="GD60" i="29"/>
  <c r="GC60" i="29"/>
  <c r="GB60" i="29"/>
  <c r="GA60" i="29"/>
  <c r="FZ60" i="29"/>
  <c r="FY60" i="29"/>
  <c r="FX60" i="29"/>
  <c r="FW60" i="29"/>
  <c r="FV60" i="29"/>
  <c r="FU60" i="29"/>
  <c r="FT60" i="29"/>
  <c r="FS60" i="29"/>
  <c r="FR60" i="29"/>
  <c r="FQ60" i="29"/>
  <c r="FP60" i="29"/>
  <c r="FO60" i="29"/>
  <c r="FN60" i="29"/>
  <c r="FM60" i="29"/>
  <c r="FL60" i="29"/>
  <c r="FK60" i="29"/>
  <c r="FJ60" i="29"/>
  <c r="FI60" i="29"/>
  <c r="FH60" i="29"/>
  <c r="FG60" i="29"/>
  <c r="FF60" i="29"/>
  <c r="FE60" i="29"/>
  <c r="FD60" i="29"/>
  <c r="FC60" i="29"/>
  <c r="FB60" i="29"/>
  <c r="GO59" i="29"/>
  <c r="GN59" i="29"/>
  <c r="GM59" i="29"/>
  <c r="GL59" i="29"/>
  <c r="GK59" i="29"/>
  <c r="GJ59" i="29"/>
  <c r="GI59" i="29"/>
  <c r="GH59" i="29"/>
  <c r="GG59" i="29"/>
  <c r="GF59" i="29"/>
  <c r="GE59" i="29"/>
  <c r="GD59" i="29"/>
  <c r="GC59" i="29"/>
  <c r="GB59" i="29"/>
  <c r="GA59" i="29"/>
  <c r="FZ59" i="29"/>
  <c r="FY59" i="29"/>
  <c r="FX59" i="29"/>
  <c r="FW59" i="29"/>
  <c r="FV59" i="29"/>
  <c r="FU59" i="29"/>
  <c r="FT59" i="29"/>
  <c r="FS59" i="29"/>
  <c r="FR59" i="29"/>
  <c r="FQ59" i="29"/>
  <c r="FP59" i="29"/>
  <c r="FO59" i="29"/>
  <c r="FN59" i="29"/>
  <c r="FM59" i="29"/>
  <c r="FL59" i="29"/>
  <c r="FK59" i="29"/>
  <c r="FJ59" i="29"/>
  <c r="FI59" i="29"/>
  <c r="FH59" i="29"/>
  <c r="FG59" i="29"/>
  <c r="FF59" i="29"/>
  <c r="FE59" i="29"/>
  <c r="FD59" i="29"/>
  <c r="FC59" i="29"/>
  <c r="FB59" i="29"/>
  <c r="GO58" i="29"/>
  <c r="GN58" i="29"/>
  <c r="GM58" i="29"/>
  <c r="GL58" i="29"/>
  <c r="GK58" i="29"/>
  <c r="GJ58" i="29"/>
  <c r="GI58" i="29"/>
  <c r="GH58" i="29"/>
  <c r="GG58" i="29"/>
  <c r="GF58" i="29"/>
  <c r="GE58" i="29"/>
  <c r="GD58" i="29"/>
  <c r="GC58" i="29"/>
  <c r="GB58" i="29"/>
  <c r="GA58" i="29"/>
  <c r="FZ58" i="29"/>
  <c r="FY58" i="29"/>
  <c r="FX58" i="29"/>
  <c r="FW58" i="29"/>
  <c r="FV58" i="29"/>
  <c r="FU58" i="29"/>
  <c r="FT58" i="29"/>
  <c r="FS58" i="29"/>
  <c r="FR58" i="29"/>
  <c r="FQ58" i="29"/>
  <c r="FP58" i="29"/>
  <c r="FO58" i="29"/>
  <c r="FN58" i="29"/>
  <c r="FM58" i="29"/>
  <c r="FL58" i="29"/>
  <c r="FK58" i="29"/>
  <c r="FJ58" i="29"/>
  <c r="FI58" i="29"/>
  <c r="FH58" i="29"/>
  <c r="FG58" i="29"/>
  <c r="FF58" i="29"/>
  <c r="FE58" i="29"/>
  <c r="FD58" i="29"/>
  <c r="FC58" i="29"/>
  <c r="FB58" i="29"/>
  <c r="GO57" i="29"/>
  <c r="GN57" i="29"/>
  <c r="GM57" i="29"/>
  <c r="GL57" i="29"/>
  <c r="GK57" i="29"/>
  <c r="GJ57" i="29"/>
  <c r="GI57" i="29"/>
  <c r="GH57" i="29"/>
  <c r="GG57" i="29"/>
  <c r="GF57" i="29"/>
  <c r="GE57" i="29"/>
  <c r="GD57" i="29"/>
  <c r="GC57" i="29"/>
  <c r="GB57" i="29"/>
  <c r="GA57" i="29"/>
  <c r="FZ57" i="29"/>
  <c r="FY57" i="29"/>
  <c r="FX57" i="29"/>
  <c r="FW57" i="29"/>
  <c r="FV57" i="29"/>
  <c r="FU57" i="29"/>
  <c r="FT57" i="29"/>
  <c r="FS57" i="29"/>
  <c r="FR57" i="29"/>
  <c r="FQ57" i="29"/>
  <c r="FP57" i="29"/>
  <c r="FO57" i="29"/>
  <c r="FN57" i="29"/>
  <c r="FM57" i="29"/>
  <c r="FL57" i="29"/>
  <c r="FK57" i="29"/>
  <c r="FJ57" i="29"/>
  <c r="FI57" i="29"/>
  <c r="FH57" i="29"/>
  <c r="FG57" i="29"/>
  <c r="FF57" i="29"/>
  <c r="FE57" i="29"/>
  <c r="FD57" i="29"/>
  <c r="FC57" i="29"/>
  <c r="FB57" i="29"/>
  <c r="GO56" i="29"/>
  <c r="GN56" i="29"/>
  <c r="GM56" i="29"/>
  <c r="GL56" i="29"/>
  <c r="GK56" i="29"/>
  <c r="GJ56" i="29"/>
  <c r="GI56" i="29"/>
  <c r="GH56" i="29"/>
  <c r="GG56" i="29"/>
  <c r="GF56" i="29"/>
  <c r="GE56" i="29"/>
  <c r="GD56" i="29"/>
  <c r="GC56" i="29"/>
  <c r="GB56" i="29"/>
  <c r="GA56" i="29"/>
  <c r="FZ56" i="29"/>
  <c r="FY56" i="29"/>
  <c r="FX56" i="29"/>
  <c r="FW56" i="29"/>
  <c r="FV56" i="29"/>
  <c r="FU56" i="29"/>
  <c r="FT56" i="29"/>
  <c r="FS56" i="29"/>
  <c r="FR56" i="29"/>
  <c r="FQ56" i="29"/>
  <c r="FP56" i="29"/>
  <c r="FO56" i="29"/>
  <c r="FN56" i="29"/>
  <c r="FM56" i="29"/>
  <c r="FL56" i="29"/>
  <c r="FK56" i="29"/>
  <c r="FJ56" i="29"/>
  <c r="FI56" i="29"/>
  <c r="FH56" i="29"/>
  <c r="FG56" i="29"/>
  <c r="FF56" i="29"/>
  <c r="FE56" i="29"/>
  <c r="FD56" i="29"/>
  <c r="FC56" i="29"/>
  <c r="FB56" i="29"/>
  <c r="GO55" i="29"/>
  <c r="GN55" i="29"/>
  <c r="GM55" i="29"/>
  <c r="GL55" i="29"/>
  <c r="GK55" i="29"/>
  <c r="GJ55" i="29"/>
  <c r="GI55" i="29"/>
  <c r="GH55" i="29"/>
  <c r="GG55" i="29"/>
  <c r="GF55" i="29"/>
  <c r="GE55" i="29"/>
  <c r="GD55" i="29"/>
  <c r="GC55" i="29"/>
  <c r="GB55" i="29"/>
  <c r="GA55" i="29"/>
  <c r="FZ55" i="29"/>
  <c r="FY55" i="29"/>
  <c r="FX55" i="29"/>
  <c r="FW55" i="29"/>
  <c r="FV55" i="29"/>
  <c r="FU55" i="29"/>
  <c r="FT55" i="29"/>
  <c r="FS55" i="29"/>
  <c r="FR55" i="29"/>
  <c r="FQ55" i="29"/>
  <c r="FP55" i="29"/>
  <c r="FO55" i="29"/>
  <c r="FN55" i="29"/>
  <c r="FM55" i="29"/>
  <c r="FL55" i="29"/>
  <c r="FK55" i="29"/>
  <c r="FJ55" i="29"/>
  <c r="FI55" i="29"/>
  <c r="FH55" i="29"/>
  <c r="FG55" i="29"/>
  <c r="FF55" i="29"/>
  <c r="FE55" i="29"/>
  <c r="FD55" i="29"/>
  <c r="FC55" i="29"/>
  <c r="FB55" i="29"/>
  <c r="GO54" i="29"/>
  <c r="GN54" i="29"/>
  <c r="GM54" i="29"/>
  <c r="GL54" i="29"/>
  <c r="GK54" i="29"/>
  <c r="GJ54" i="29"/>
  <c r="GI54" i="29"/>
  <c r="GH54" i="29"/>
  <c r="GG54" i="29"/>
  <c r="GF54" i="29"/>
  <c r="GE54" i="29"/>
  <c r="GD54" i="29"/>
  <c r="GC54" i="29"/>
  <c r="GB54" i="29"/>
  <c r="GA54" i="29"/>
  <c r="FZ54" i="29"/>
  <c r="FY54" i="29"/>
  <c r="FX54" i="29"/>
  <c r="FW54" i="29"/>
  <c r="FV54" i="29"/>
  <c r="FU54" i="29"/>
  <c r="FT54" i="29"/>
  <c r="FS54" i="29"/>
  <c r="FR54" i="29"/>
  <c r="FQ54" i="29"/>
  <c r="FP54" i="29"/>
  <c r="FO54" i="29"/>
  <c r="FN54" i="29"/>
  <c r="FM54" i="29"/>
  <c r="FL54" i="29"/>
  <c r="FK54" i="29"/>
  <c r="FJ54" i="29"/>
  <c r="FI54" i="29"/>
  <c r="FH54" i="29"/>
  <c r="FG54" i="29"/>
  <c r="FF54" i="29"/>
  <c r="FE54" i="29"/>
  <c r="FD54" i="29"/>
  <c r="FC54" i="29"/>
  <c r="FB54" i="29"/>
  <c r="GO53" i="29"/>
  <c r="GN53" i="29"/>
  <c r="GM53" i="29"/>
  <c r="GL53" i="29"/>
  <c r="GK53" i="29"/>
  <c r="GJ53" i="29"/>
  <c r="GI53" i="29"/>
  <c r="GH53" i="29"/>
  <c r="GG53" i="29"/>
  <c r="GF53" i="29"/>
  <c r="GE53" i="29"/>
  <c r="GD53" i="29"/>
  <c r="GC53" i="29"/>
  <c r="GB53" i="29"/>
  <c r="GA53" i="29"/>
  <c r="FZ53" i="29"/>
  <c r="FY53" i="29"/>
  <c r="FX53" i="29"/>
  <c r="FW53" i="29"/>
  <c r="FV53" i="29"/>
  <c r="FU53" i="29"/>
  <c r="FT53" i="29"/>
  <c r="FS53" i="29"/>
  <c r="FR53" i="29"/>
  <c r="FQ53" i="29"/>
  <c r="FP53" i="29"/>
  <c r="FO53" i="29"/>
  <c r="FN53" i="29"/>
  <c r="FM53" i="29"/>
  <c r="FL53" i="29"/>
  <c r="FK53" i="29"/>
  <c r="FJ53" i="29"/>
  <c r="FI53" i="29"/>
  <c r="FH53" i="29"/>
  <c r="FG53" i="29"/>
  <c r="FF53" i="29"/>
  <c r="FE53" i="29"/>
  <c r="FD53" i="29"/>
  <c r="FC53" i="29"/>
  <c r="FB53" i="29"/>
  <c r="GO52" i="29"/>
  <c r="GN52" i="29"/>
  <c r="GM52" i="29"/>
  <c r="GL52" i="29"/>
  <c r="GK52" i="29"/>
  <c r="GJ52" i="29"/>
  <c r="GI52" i="29"/>
  <c r="GH52" i="29"/>
  <c r="GG52" i="29"/>
  <c r="GF52" i="29"/>
  <c r="GE52" i="29"/>
  <c r="GD52" i="29"/>
  <c r="GC52" i="29"/>
  <c r="GB52" i="29"/>
  <c r="GA52" i="29"/>
  <c r="FZ52" i="29"/>
  <c r="FY52" i="29"/>
  <c r="FX52" i="29"/>
  <c r="FW52" i="29"/>
  <c r="FV52" i="29"/>
  <c r="FU52" i="29"/>
  <c r="FT52" i="29"/>
  <c r="FS52" i="29"/>
  <c r="FR52" i="29"/>
  <c r="FQ52" i="29"/>
  <c r="FP52" i="29"/>
  <c r="FO52" i="29"/>
  <c r="FN52" i="29"/>
  <c r="FM52" i="29"/>
  <c r="FL52" i="29"/>
  <c r="FK52" i="29"/>
  <c r="FJ52" i="29"/>
  <c r="FI52" i="29"/>
  <c r="FH52" i="29"/>
  <c r="FG52" i="29"/>
  <c r="FF52" i="29"/>
  <c r="FE52" i="29"/>
  <c r="FD52" i="29"/>
  <c r="FC52" i="29"/>
  <c r="FB52" i="29"/>
  <c r="GO51" i="29"/>
  <c r="GN51" i="29"/>
  <c r="GM51" i="29"/>
  <c r="GL51" i="29"/>
  <c r="GK51" i="29"/>
  <c r="GJ51" i="29"/>
  <c r="GI51" i="29"/>
  <c r="GH51" i="29"/>
  <c r="GG51" i="29"/>
  <c r="GF51" i="29"/>
  <c r="GE51" i="29"/>
  <c r="GD51" i="29"/>
  <c r="GC51" i="29"/>
  <c r="GB51" i="29"/>
  <c r="GA51" i="29"/>
  <c r="FZ51" i="29"/>
  <c r="FY51" i="29"/>
  <c r="FX51" i="29"/>
  <c r="FW51" i="29"/>
  <c r="FV51" i="29"/>
  <c r="FU51" i="29"/>
  <c r="FT51" i="29"/>
  <c r="FS51" i="29"/>
  <c r="FR51" i="29"/>
  <c r="FQ51" i="29"/>
  <c r="FP51" i="29"/>
  <c r="FO51" i="29"/>
  <c r="FN51" i="29"/>
  <c r="FM51" i="29"/>
  <c r="FL51" i="29"/>
  <c r="FK51" i="29"/>
  <c r="FJ51" i="29"/>
  <c r="FI51" i="29"/>
  <c r="FH51" i="29"/>
  <c r="FG51" i="29"/>
  <c r="FF51" i="29"/>
  <c r="FE51" i="29"/>
  <c r="FD51" i="29"/>
  <c r="FC51" i="29"/>
  <c r="FB51" i="29"/>
  <c r="GO50" i="29"/>
  <c r="GN50" i="29"/>
  <c r="GM50" i="29"/>
  <c r="GL50" i="29"/>
  <c r="GK50" i="29"/>
  <c r="GJ50" i="29"/>
  <c r="GI50" i="29"/>
  <c r="GH50" i="29"/>
  <c r="GG50" i="29"/>
  <c r="GF50" i="29"/>
  <c r="GE50" i="29"/>
  <c r="GD50" i="29"/>
  <c r="GC50" i="29"/>
  <c r="GB50" i="29"/>
  <c r="GA50" i="29"/>
  <c r="FZ50" i="29"/>
  <c r="FY50" i="29"/>
  <c r="FX50" i="29"/>
  <c r="FW50" i="29"/>
  <c r="FV50" i="29"/>
  <c r="FU50" i="29"/>
  <c r="FT50" i="29"/>
  <c r="FS50" i="29"/>
  <c r="FR50" i="29"/>
  <c r="FQ50" i="29"/>
  <c r="FP50" i="29"/>
  <c r="FO50" i="29"/>
  <c r="FN50" i="29"/>
  <c r="FM50" i="29"/>
  <c r="FL50" i="29"/>
  <c r="FK50" i="29"/>
  <c r="FJ50" i="29"/>
  <c r="FI50" i="29"/>
  <c r="FH50" i="29"/>
  <c r="FG50" i="29"/>
  <c r="FF50" i="29"/>
  <c r="FE50" i="29"/>
  <c r="FD50" i="29"/>
  <c r="FC50" i="29"/>
  <c r="FB50" i="29"/>
  <c r="GO49" i="29"/>
  <c r="GN49" i="29"/>
  <c r="GM49" i="29"/>
  <c r="GL49" i="29"/>
  <c r="GK49" i="29"/>
  <c r="GJ49" i="29"/>
  <c r="GI49" i="29"/>
  <c r="GH49" i="29"/>
  <c r="GG49" i="29"/>
  <c r="GF49" i="29"/>
  <c r="GE49" i="29"/>
  <c r="GD49" i="29"/>
  <c r="GC49" i="29"/>
  <c r="GB49" i="29"/>
  <c r="GA49" i="29"/>
  <c r="FZ49" i="29"/>
  <c r="FY49" i="29"/>
  <c r="FX49" i="29"/>
  <c r="FW49" i="29"/>
  <c r="FV49" i="29"/>
  <c r="FU49" i="29"/>
  <c r="FT49" i="29"/>
  <c r="FS49" i="29"/>
  <c r="FR49" i="29"/>
  <c r="FQ49" i="29"/>
  <c r="FP49" i="29"/>
  <c r="FO49" i="29"/>
  <c r="FN49" i="29"/>
  <c r="FM49" i="29"/>
  <c r="FL49" i="29"/>
  <c r="FK49" i="29"/>
  <c r="FJ49" i="29"/>
  <c r="FI49" i="29"/>
  <c r="FH49" i="29"/>
  <c r="FG49" i="29"/>
  <c r="FF49" i="29"/>
  <c r="FE49" i="29"/>
  <c r="FD49" i="29"/>
  <c r="FC49" i="29"/>
  <c r="FB49" i="29"/>
  <c r="GO48" i="29"/>
  <c r="GN48" i="29"/>
  <c r="GM48" i="29"/>
  <c r="GL48" i="29"/>
  <c r="GK48" i="29"/>
  <c r="GJ48" i="29"/>
  <c r="GI48" i="29"/>
  <c r="GH48" i="29"/>
  <c r="GG48" i="29"/>
  <c r="GF48" i="29"/>
  <c r="GE48" i="29"/>
  <c r="GD48" i="29"/>
  <c r="GC48" i="29"/>
  <c r="GB48" i="29"/>
  <c r="GA48" i="29"/>
  <c r="FZ48" i="29"/>
  <c r="FY48" i="29"/>
  <c r="FX48" i="29"/>
  <c r="FW48" i="29"/>
  <c r="FV48" i="29"/>
  <c r="FU48" i="29"/>
  <c r="FT48" i="29"/>
  <c r="FS48" i="29"/>
  <c r="FR48" i="29"/>
  <c r="FQ48" i="29"/>
  <c r="FP48" i="29"/>
  <c r="FO48" i="29"/>
  <c r="FN48" i="29"/>
  <c r="FM48" i="29"/>
  <c r="FL48" i="29"/>
  <c r="FK48" i="29"/>
  <c r="FJ48" i="29"/>
  <c r="FI48" i="29"/>
  <c r="FH48" i="29"/>
  <c r="FG48" i="29"/>
  <c r="FF48" i="29"/>
  <c r="FE48" i="29"/>
  <c r="FD48" i="29"/>
  <c r="FC48" i="29"/>
  <c r="FB48" i="29"/>
  <c r="GO47" i="29"/>
  <c r="GN47" i="29"/>
  <c r="GM47" i="29"/>
  <c r="GL47" i="29"/>
  <c r="GK47" i="29"/>
  <c r="GJ47" i="29"/>
  <c r="GI47" i="29"/>
  <c r="GH47" i="29"/>
  <c r="GG47" i="29"/>
  <c r="GF47" i="29"/>
  <c r="GE47" i="29"/>
  <c r="GD47" i="29"/>
  <c r="GC47" i="29"/>
  <c r="GB47" i="29"/>
  <c r="GA47" i="29"/>
  <c r="FZ47" i="29"/>
  <c r="FY47" i="29"/>
  <c r="FX47" i="29"/>
  <c r="FW47" i="29"/>
  <c r="FV47" i="29"/>
  <c r="FU47" i="29"/>
  <c r="FT47" i="29"/>
  <c r="FS47" i="29"/>
  <c r="FR47" i="29"/>
  <c r="FQ47" i="29"/>
  <c r="FP47" i="29"/>
  <c r="FO47" i="29"/>
  <c r="FN47" i="29"/>
  <c r="FM47" i="29"/>
  <c r="FL47" i="29"/>
  <c r="FK47" i="29"/>
  <c r="FJ47" i="29"/>
  <c r="FI47" i="29"/>
  <c r="FH47" i="29"/>
  <c r="FG47" i="29"/>
  <c r="FF47" i="29"/>
  <c r="FE47" i="29"/>
  <c r="FD47" i="29"/>
  <c r="FC47" i="29"/>
  <c r="FB47" i="29"/>
  <c r="GO46" i="29"/>
  <c r="GN46" i="29"/>
  <c r="GM46" i="29"/>
  <c r="GL46" i="29"/>
  <c r="GK46" i="29"/>
  <c r="GJ46" i="29"/>
  <c r="GI46" i="29"/>
  <c r="GH46" i="29"/>
  <c r="GG46" i="29"/>
  <c r="GF46" i="29"/>
  <c r="GE46" i="29"/>
  <c r="GD46" i="29"/>
  <c r="GC46" i="29"/>
  <c r="GB46" i="29"/>
  <c r="GA46" i="29"/>
  <c r="FZ46" i="29"/>
  <c r="FY46" i="29"/>
  <c r="FX46" i="29"/>
  <c r="FW46" i="29"/>
  <c r="FV46" i="29"/>
  <c r="FU46" i="29"/>
  <c r="FT46" i="29"/>
  <c r="FS46" i="29"/>
  <c r="FR46" i="29"/>
  <c r="FQ46" i="29"/>
  <c r="FP46" i="29"/>
  <c r="FO46" i="29"/>
  <c r="FN46" i="29"/>
  <c r="FM46" i="29"/>
  <c r="FL46" i="29"/>
  <c r="FK46" i="29"/>
  <c r="FJ46" i="29"/>
  <c r="FI46" i="29"/>
  <c r="FH46" i="29"/>
  <c r="FG46" i="29"/>
  <c r="FF46" i="29"/>
  <c r="FE46" i="29"/>
  <c r="FD46" i="29"/>
  <c r="FC46" i="29"/>
  <c r="FB46" i="29"/>
  <c r="GO45" i="29"/>
  <c r="GN45" i="29"/>
  <c r="GM45" i="29"/>
  <c r="GL45" i="29"/>
  <c r="GK45" i="29"/>
  <c r="GJ45" i="29"/>
  <c r="GI45" i="29"/>
  <c r="GH45" i="29"/>
  <c r="GG45" i="29"/>
  <c r="GF45" i="29"/>
  <c r="GE45" i="29"/>
  <c r="GD45" i="29"/>
  <c r="GC45" i="29"/>
  <c r="GB45" i="29"/>
  <c r="GA45" i="29"/>
  <c r="FZ45" i="29"/>
  <c r="FY45" i="29"/>
  <c r="FX45" i="29"/>
  <c r="FW45" i="29"/>
  <c r="FV45" i="29"/>
  <c r="FU45" i="29"/>
  <c r="FT45" i="29"/>
  <c r="FS45" i="29"/>
  <c r="FR45" i="29"/>
  <c r="FQ45" i="29"/>
  <c r="FP45" i="29"/>
  <c r="FO45" i="29"/>
  <c r="FN45" i="29"/>
  <c r="FM45" i="29"/>
  <c r="FL45" i="29"/>
  <c r="FK45" i="29"/>
  <c r="FJ45" i="29"/>
  <c r="FI45" i="29"/>
  <c r="FH45" i="29"/>
  <c r="FG45" i="29"/>
  <c r="FF45" i="29"/>
  <c r="FE45" i="29"/>
  <c r="FD45" i="29"/>
  <c r="FC45" i="29"/>
  <c r="FB45" i="29"/>
  <c r="GO44" i="29"/>
  <c r="GN44" i="29"/>
  <c r="GM44" i="29"/>
  <c r="GL44" i="29"/>
  <c r="GK44" i="29"/>
  <c r="GJ44" i="29"/>
  <c r="GI44" i="29"/>
  <c r="GH44" i="29"/>
  <c r="GG44" i="29"/>
  <c r="GF44" i="29"/>
  <c r="GE44" i="29"/>
  <c r="GD44" i="29"/>
  <c r="GC44" i="29"/>
  <c r="GB44" i="29"/>
  <c r="GA44" i="29"/>
  <c r="FZ44" i="29"/>
  <c r="FY44" i="29"/>
  <c r="FX44" i="29"/>
  <c r="FW44" i="29"/>
  <c r="FV44" i="29"/>
  <c r="FU44" i="29"/>
  <c r="FT44" i="29"/>
  <c r="FS44" i="29"/>
  <c r="FR44" i="29"/>
  <c r="FQ44" i="29"/>
  <c r="FP44" i="29"/>
  <c r="FO44" i="29"/>
  <c r="FN44" i="29"/>
  <c r="FM44" i="29"/>
  <c r="FL44" i="29"/>
  <c r="FK44" i="29"/>
  <c r="FJ44" i="29"/>
  <c r="FI44" i="29"/>
  <c r="FH44" i="29"/>
  <c r="FG44" i="29"/>
  <c r="FF44" i="29"/>
  <c r="FE44" i="29"/>
  <c r="FD44" i="29"/>
  <c r="FC44" i="29"/>
  <c r="FB44" i="29"/>
  <c r="GO43" i="29"/>
  <c r="GN43" i="29"/>
  <c r="GM43" i="29"/>
  <c r="GL43" i="29"/>
  <c r="GK43" i="29"/>
  <c r="GJ43" i="29"/>
  <c r="GI43" i="29"/>
  <c r="GH43" i="29"/>
  <c r="GG43" i="29"/>
  <c r="GF43" i="29"/>
  <c r="GE43" i="29"/>
  <c r="GD43" i="29"/>
  <c r="GC43" i="29"/>
  <c r="GB43" i="29"/>
  <c r="GA43" i="29"/>
  <c r="FZ43" i="29"/>
  <c r="FY43" i="29"/>
  <c r="FX43" i="29"/>
  <c r="FW43" i="29"/>
  <c r="FV43" i="29"/>
  <c r="FU43" i="29"/>
  <c r="FT43" i="29"/>
  <c r="FS43" i="29"/>
  <c r="FR43" i="29"/>
  <c r="FQ43" i="29"/>
  <c r="FP43" i="29"/>
  <c r="FO43" i="29"/>
  <c r="FN43" i="29"/>
  <c r="FM43" i="29"/>
  <c r="FL43" i="29"/>
  <c r="FK43" i="29"/>
  <c r="FJ43" i="29"/>
  <c r="FI43" i="29"/>
  <c r="FH43" i="29"/>
  <c r="FG43" i="29"/>
  <c r="FF43" i="29"/>
  <c r="FE43" i="29"/>
  <c r="FD43" i="29"/>
  <c r="FC43" i="29"/>
  <c r="FB43" i="29"/>
  <c r="GO42" i="29"/>
  <c r="GN42" i="29"/>
  <c r="GM42" i="29"/>
  <c r="GL42" i="29"/>
  <c r="GK42" i="29"/>
  <c r="GJ42" i="29"/>
  <c r="GI42" i="29"/>
  <c r="GH42" i="29"/>
  <c r="GG42" i="29"/>
  <c r="GF42" i="29"/>
  <c r="GE42" i="29"/>
  <c r="GD42" i="29"/>
  <c r="GC42" i="29"/>
  <c r="GB42" i="29"/>
  <c r="GA42" i="29"/>
  <c r="FZ42" i="29"/>
  <c r="FY42" i="29"/>
  <c r="FX42" i="29"/>
  <c r="FW42" i="29"/>
  <c r="FV42" i="29"/>
  <c r="FU42" i="29"/>
  <c r="FT42" i="29"/>
  <c r="FS42" i="29"/>
  <c r="FR42" i="29"/>
  <c r="FQ42" i="29"/>
  <c r="FP42" i="29"/>
  <c r="FO42" i="29"/>
  <c r="FN42" i="29"/>
  <c r="FM42" i="29"/>
  <c r="FL42" i="29"/>
  <c r="FK42" i="29"/>
  <c r="FJ42" i="29"/>
  <c r="FI42" i="29"/>
  <c r="FH42" i="29"/>
  <c r="FG42" i="29"/>
  <c r="FF42" i="29"/>
  <c r="FE42" i="29"/>
  <c r="FD42" i="29"/>
  <c r="FC42" i="29"/>
  <c r="FB42" i="29"/>
  <c r="GO41" i="29"/>
  <c r="GN41" i="29"/>
  <c r="GM41" i="29"/>
  <c r="GL41" i="29"/>
  <c r="GK41" i="29"/>
  <c r="GJ41" i="29"/>
  <c r="GI41" i="29"/>
  <c r="GH41" i="29"/>
  <c r="GG41" i="29"/>
  <c r="GF41" i="29"/>
  <c r="GE41" i="29"/>
  <c r="GD41" i="29"/>
  <c r="GC41" i="29"/>
  <c r="GB41" i="29"/>
  <c r="GA41" i="29"/>
  <c r="FZ41" i="29"/>
  <c r="FY41" i="29"/>
  <c r="FX41" i="29"/>
  <c r="FW41" i="29"/>
  <c r="FV41" i="29"/>
  <c r="FU41" i="29"/>
  <c r="FT41" i="29"/>
  <c r="FS41" i="29"/>
  <c r="FR41" i="29"/>
  <c r="FQ41" i="29"/>
  <c r="FP41" i="29"/>
  <c r="FO41" i="29"/>
  <c r="FN41" i="29"/>
  <c r="FM41" i="29"/>
  <c r="FL41" i="29"/>
  <c r="FK41" i="29"/>
  <c r="FJ41" i="29"/>
  <c r="FI41" i="29"/>
  <c r="FH41" i="29"/>
  <c r="FG41" i="29"/>
  <c r="FF41" i="29"/>
  <c r="FE41" i="29"/>
  <c r="FD41" i="29"/>
  <c r="FC41" i="29"/>
  <c r="FB41" i="29"/>
  <c r="GO40" i="29"/>
  <c r="GN40" i="29"/>
  <c r="GM40" i="29"/>
  <c r="GL40" i="29"/>
  <c r="GK40" i="29"/>
  <c r="GJ40" i="29"/>
  <c r="GI40" i="29"/>
  <c r="GH40" i="29"/>
  <c r="GG40" i="29"/>
  <c r="GF40" i="29"/>
  <c r="GE40" i="29"/>
  <c r="GD40" i="29"/>
  <c r="GC40" i="29"/>
  <c r="GB40" i="29"/>
  <c r="GA40" i="29"/>
  <c r="FZ40" i="29"/>
  <c r="FY40" i="29"/>
  <c r="FX40" i="29"/>
  <c r="FW40" i="29"/>
  <c r="FV40" i="29"/>
  <c r="FU40" i="29"/>
  <c r="FT40" i="29"/>
  <c r="FS40" i="29"/>
  <c r="FR40" i="29"/>
  <c r="FQ40" i="29"/>
  <c r="FP40" i="29"/>
  <c r="FO40" i="29"/>
  <c r="FN40" i="29"/>
  <c r="FM40" i="29"/>
  <c r="FL40" i="29"/>
  <c r="FK40" i="29"/>
  <c r="FJ40" i="29"/>
  <c r="FI40" i="29"/>
  <c r="FH40" i="29"/>
  <c r="FG40" i="29"/>
  <c r="FF40" i="29"/>
  <c r="FE40" i="29"/>
  <c r="FD40" i="29"/>
  <c r="FC40" i="29"/>
  <c r="FB40" i="29"/>
  <c r="GO39" i="29"/>
  <c r="GN39" i="29"/>
  <c r="GM39" i="29"/>
  <c r="GL39" i="29"/>
  <c r="GK39" i="29"/>
  <c r="GJ39" i="29"/>
  <c r="GI39" i="29"/>
  <c r="GH39" i="29"/>
  <c r="GG39" i="29"/>
  <c r="GF39" i="29"/>
  <c r="GE39" i="29"/>
  <c r="GD39" i="29"/>
  <c r="GC39" i="29"/>
  <c r="GB39" i="29"/>
  <c r="GA39" i="29"/>
  <c r="FZ39" i="29"/>
  <c r="FY39" i="29"/>
  <c r="FX39" i="29"/>
  <c r="FW39" i="29"/>
  <c r="FV39" i="29"/>
  <c r="FU39" i="29"/>
  <c r="FT39" i="29"/>
  <c r="FS39" i="29"/>
  <c r="FR39" i="29"/>
  <c r="FQ39" i="29"/>
  <c r="FP39" i="29"/>
  <c r="FO39" i="29"/>
  <c r="FN39" i="29"/>
  <c r="FM39" i="29"/>
  <c r="FL39" i="29"/>
  <c r="FK39" i="29"/>
  <c r="FJ39" i="29"/>
  <c r="FI39" i="29"/>
  <c r="FH39" i="29"/>
  <c r="FG39" i="29"/>
  <c r="FF39" i="29"/>
  <c r="FE39" i="29"/>
  <c r="FD39" i="29"/>
  <c r="FC39" i="29"/>
  <c r="FB39" i="29"/>
  <c r="GO38" i="29"/>
  <c r="GN38" i="29"/>
  <c r="GM38" i="29"/>
  <c r="GL38" i="29"/>
  <c r="GK38" i="29"/>
  <c r="GJ38" i="29"/>
  <c r="GI38" i="29"/>
  <c r="GH38" i="29"/>
  <c r="GG38" i="29"/>
  <c r="GF38" i="29"/>
  <c r="GE38" i="29"/>
  <c r="GD38" i="29"/>
  <c r="GC38" i="29"/>
  <c r="GB38" i="29"/>
  <c r="GA38" i="29"/>
  <c r="FZ38" i="29"/>
  <c r="FY38" i="29"/>
  <c r="FX38" i="29"/>
  <c r="FW38" i="29"/>
  <c r="FV38" i="29"/>
  <c r="FU38" i="29"/>
  <c r="FT38" i="29"/>
  <c r="FS38" i="29"/>
  <c r="FR38" i="29"/>
  <c r="FQ38" i="29"/>
  <c r="FP38" i="29"/>
  <c r="FO38" i="29"/>
  <c r="FN38" i="29"/>
  <c r="FM38" i="29"/>
  <c r="FL38" i="29"/>
  <c r="FK38" i="29"/>
  <c r="FJ38" i="29"/>
  <c r="FI38" i="29"/>
  <c r="FH38" i="29"/>
  <c r="FG38" i="29"/>
  <c r="FF38" i="29"/>
  <c r="FE38" i="29"/>
  <c r="FD38" i="29"/>
  <c r="FC38" i="29"/>
  <c r="FB38" i="29"/>
  <c r="GO37" i="29"/>
  <c r="GN37" i="29"/>
  <c r="GM37" i="29"/>
  <c r="GL37" i="29"/>
  <c r="GK37" i="29"/>
  <c r="GJ37" i="29"/>
  <c r="GI37" i="29"/>
  <c r="GH37" i="29"/>
  <c r="GG37" i="29"/>
  <c r="GF37" i="29"/>
  <c r="GE37" i="29"/>
  <c r="GD37" i="29"/>
  <c r="GC37" i="29"/>
  <c r="GB37" i="29"/>
  <c r="GA37" i="29"/>
  <c r="FZ37" i="29"/>
  <c r="FY37" i="29"/>
  <c r="FX37" i="29"/>
  <c r="FW37" i="29"/>
  <c r="FV37" i="29"/>
  <c r="FU37" i="29"/>
  <c r="FT37" i="29"/>
  <c r="FS37" i="29"/>
  <c r="FR37" i="29"/>
  <c r="FQ37" i="29"/>
  <c r="FP37" i="29"/>
  <c r="FO37" i="29"/>
  <c r="FN37" i="29"/>
  <c r="FM37" i="29"/>
  <c r="FL37" i="29"/>
  <c r="FK37" i="29"/>
  <c r="FJ37" i="29"/>
  <c r="FI37" i="29"/>
  <c r="FH37" i="29"/>
  <c r="FG37" i="29"/>
  <c r="FF37" i="29"/>
  <c r="FE37" i="29"/>
  <c r="FD37" i="29"/>
  <c r="FC37" i="29"/>
  <c r="FB37" i="29"/>
  <c r="GO36" i="29"/>
  <c r="GN36" i="29"/>
  <c r="GM36" i="29"/>
  <c r="GL36" i="29"/>
  <c r="GK36" i="29"/>
  <c r="GJ36" i="29"/>
  <c r="GI36" i="29"/>
  <c r="GH36" i="29"/>
  <c r="GG36" i="29"/>
  <c r="GF36" i="29"/>
  <c r="GE36" i="29"/>
  <c r="GD36" i="29"/>
  <c r="GC36" i="29"/>
  <c r="GB36" i="29"/>
  <c r="GA36" i="29"/>
  <c r="FZ36" i="29"/>
  <c r="FY36" i="29"/>
  <c r="FX36" i="29"/>
  <c r="FW36" i="29"/>
  <c r="FV36" i="29"/>
  <c r="FU36" i="29"/>
  <c r="FT36" i="29"/>
  <c r="FS36" i="29"/>
  <c r="FR36" i="29"/>
  <c r="FQ36" i="29"/>
  <c r="FP36" i="29"/>
  <c r="FO36" i="29"/>
  <c r="FN36" i="29"/>
  <c r="FM36" i="29"/>
  <c r="FL36" i="29"/>
  <c r="FK36" i="29"/>
  <c r="FJ36" i="29"/>
  <c r="FI36" i="29"/>
  <c r="FH36" i="29"/>
  <c r="FG36" i="29"/>
  <c r="FF36" i="29"/>
  <c r="FE36" i="29"/>
  <c r="FD36" i="29"/>
  <c r="FC36" i="29"/>
  <c r="FB36" i="29"/>
  <c r="GO35" i="29"/>
  <c r="GN35" i="29"/>
  <c r="GM35" i="29"/>
  <c r="GL35" i="29"/>
  <c r="GK35" i="29"/>
  <c r="GJ35" i="29"/>
  <c r="GI35" i="29"/>
  <c r="GH35" i="29"/>
  <c r="GG35" i="29"/>
  <c r="GF35" i="29"/>
  <c r="GE35" i="29"/>
  <c r="GD35" i="29"/>
  <c r="GC35" i="29"/>
  <c r="GB35" i="29"/>
  <c r="GA35" i="29"/>
  <c r="FZ35" i="29"/>
  <c r="FY35" i="29"/>
  <c r="FX35" i="29"/>
  <c r="FW35" i="29"/>
  <c r="FV35" i="29"/>
  <c r="FU35" i="29"/>
  <c r="FT35" i="29"/>
  <c r="FS35" i="29"/>
  <c r="FR35" i="29"/>
  <c r="FQ35" i="29"/>
  <c r="FP35" i="29"/>
  <c r="FO35" i="29"/>
  <c r="FN35" i="29"/>
  <c r="FM35" i="29"/>
  <c r="FL35" i="29"/>
  <c r="FK35" i="29"/>
  <c r="FJ35" i="29"/>
  <c r="FI35" i="29"/>
  <c r="FH35" i="29"/>
  <c r="FG35" i="29"/>
  <c r="FF35" i="29"/>
  <c r="FE35" i="29"/>
  <c r="FD35" i="29"/>
  <c r="FC35" i="29"/>
  <c r="FB35" i="29"/>
  <c r="GO34" i="29"/>
  <c r="GN34" i="29"/>
  <c r="GM34" i="29"/>
  <c r="GL34" i="29"/>
  <c r="GK34" i="29"/>
  <c r="GJ34" i="29"/>
  <c r="GI34" i="29"/>
  <c r="GH34" i="29"/>
  <c r="GG34" i="29"/>
  <c r="GF34" i="29"/>
  <c r="GE34" i="29"/>
  <c r="GD34" i="29"/>
  <c r="GC34" i="29"/>
  <c r="GB34" i="29"/>
  <c r="GA34" i="29"/>
  <c r="FZ34" i="29"/>
  <c r="FY34" i="29"/>
  <c r="FX34" i="29"/>
  <c r="FW34" i="29"/>
  <c r="FV34" i="29"/>
  <c r="FU34" i="29"/>
  <c r="FT34" i="29"/>
  <c r="FS34" i="29"/>
  <c r="FR34" i="29"/>
  <c r="FQ34" i="29"/>
  <c r="FP34" i="29"/>
  <c r="FO34" i="29"/>
  <c r="FN34" i="29"/>
  <c r="FM34" i="29"/>
  <c r="FL34" i="29"/>
  <c r="FK34" i="29"/>
  <c r="FJ34" i="29"/>
  <c r="FI34" i="29"/>
  <c r="FH34" i="29"/>
  <c r="FG34" i="29"/>
  <c r="FF34" i="29"/>
  <c r="FE34" i="29"/>
  <c r="FD34" i="29"/>
  <c r="FC34" i="29"/>
  <c r="FB34" i="29"/>
  <c r="GO33" i="29"/>
  <c r="GN33" i="29"/>
  <c r="GM33" i="29"/>
  <c r="GL33" i="29"/>
  <c r="GK33" i="29"/>
  <c r="GJ33" i="29"/>
  <c r="GI33" i="29"/>
  <c r="GH33" i="29"/>
  <c r="GG33" i="29"/>
  <c r="GF33" i="29"/>
  <c r="GE33" i="29"/>
  <c r="GD33" i="29"/>
  <c r="GC33" i="29"/>
  <c r="GB33" i="29"/>
  <c r="GA33" i="29"/>
  <c r="FZ33" i="29"/>
  <c r="FY33" i="29"/>
  <c r="FX33" i="29"/>
  <c r="FW33" i="29"/>
  <c r="FV33" i="29"/>
  <c r="FU33" i="29"/>
  <c r="FT33" i="29"/>
  <c r="FS33" i="29"/>
  <c r="FR33" i="29"/>
  <c r="FQ33" i="29"/>
  <c r="FP33" i="29"/>
  <c r="FO33" i="29"/>
  <c r="FN33" i="29"/>
  <c r="FM33" i="29"/>
  <c r="FL33" i="29"/>
  <c r="FK33" i="29"/>
  <c r="FJ33" i="29"/>
  <c r="FI33" i="29"/>
  <c r="FH33" i="29"/>
  <c r="FG33" i="29"/>
  <c r="FF33" i="29"/>
  <c r="FE33" i="29"/>
  <c r="FD33" i="29"/>
  <c r="FC33" i="29"/>
  <c r="FB33" i="29"/>
  <c r="GO32" i="29"/>
  <c r="GN32" i="29"/>
  <c r="GM32" i="29"/>
  <c r="GL32" i="29"/>
  <c r="GK32" i="29"/>
  <c r="GJ32" i="29"/>
  <c r="GI32" i="29"/>
  <c r="GH32" i="29"/>
  <c r="GG32" i="29"/>
  <c r="GF32" i="29"/>
  <c r="GE32" i="29"/>
  <c r="GD32" i="29"/>
  <c r="GC32" i="29"/>
  <c r="GB32" i="29"/>
  <c r="GA32" i="29"/>
  <c r="FZ32" i="29"/>
  <c r="FY32" i="29"/>
  <c r="FX32" i="29"/>
  <c r="FW32" i="29"/>
  <c r="FV32" i="29"/>
  <c r="FU32" i="29"/>
  <c r="FT32" i="29"/>
  <c r="FS32" i="29"/>
  <c r="FR32" i="29"/>
  <c r="FQ32" i="29"/>
  <c r="FP32" i="29"/>
  <c r="FO32" i="29"/>
  <c r="FN32" i="29"/>
  <c r="FM32" i="29"/>
  <c r="FL32" i="29"/>
  <c r="FK32" i="29"/>
  <c r="FJ32" i="29"/>
  <c r="FI32" i="29"/>
  <c r="FH32" i="29"/>
  <c r="FG32" i="29"/>
  <c r="FF32" i="29"/>
  <c r="FE32" i="29"/>
  <c r="FD32" i="29"/>
  <c r="FC32" i="29"/>
  <c r="FB32" i="29"/>
  <c r="GN31" i="29"/>
  <c r="GM31" i="29"/>
  <c r="GL31" i="29"/>
  <c r="GK31" i="29"/>
  <c r="GJ31" i="29"/>
  <c r="GI31" i="29"/>
  <c r="GH31" i="29"/>
  <c r="GG31" i="29"/>
  <c r="GF31" i="29"/>
  <c r="GE31" i="29"/>
  <c r="GD31" i="29"/>
  <c r="GC31" i="29"/>
  <c r="GB31" i="29"/>
  <c r="GA31" i="29"/>
  <c r="FZ31" i="29"/>
  <c r="FY31" i="29"/>
  <c r="FX31" i="29"/>
  <c r="FW31" i="29"/>
  <c r="FV31" i="29"/>
  <c r="FU31" i="29"/>
  <c r="FT31" i="29"/>
  <c r="FS31" i="29"/>
  <c r="FR31" i="29"/>
  <c r="FQ31" i="29"/>
  <c r="FP31" i="29"/>
  <c r="FO31" i="29"/>
  <c r="FN31" i="29"/>
  <c r="FM31" i="29"/>
  <c r="FL31" i="29"/>
  <c r="FK31" i="29"/>
  <c r="FJ31" i="29"/>
  <c r="FI31" i="29"/>
  <c r="FH31" i="29"/>
  <c r="FG31" i="29"/>
  <c r="FF31" i="29"/>
  <c r="FE31" i="29"/>
  <c r="FD31" i="29"/>
  <c r="FC31" i="29"/>
  <c r="FB31" i="29"/>
  <c r="GO30" i="29"/>
  <c r="GN30" i="29"/>
  <c r="GM30" i="29"/>
  <c r="GL30" i="29"/>
  <c r="GK30" i="29"/>
  <c r="GJ30" i="29"/>
  <c r="GI30" i="29"/>
  <c r="GH30" i="29"/>
  <c r="GG30" i="29"/>
  <c r="GF30" i="29"/>
  <c r="GE30" i="29"/>
  <c r="GD30" i="29"/>
  <c r="GC30" i="29"/>
  <c r="GB30" i="29"/>
  <c r="GA30" i="29"/>
  <c r="FZ30" i="29"/>
  <c r="FY30" i="29"/>
  <c r="FX30" i="29"/>
  <c r="FW30" i="29"/>
  <c r="FV30" i="29"/>
  <c r="FU30" i="29"/>
  <c r="FT30" i="29"/>
  <c r="FS30" i="29"/>
  <c r="FR30" i="29"/>
  <c r="FQ30" i="29"/>
  <c r="FP30" i="29"/>
  <c r="FO30" i="29"/>
  <c r="FN30" i="29"/>
  <c r="FM30" i="29"/>
  <c r="FL30" i="29"/>
  <c r="FK30" i="29"/>
  <c r="FJ30" i="29"/>
  <c r="FI30" i="29"/>
  <c r="FH30" i="29"/>
  <c r="FG30" i="29"/>
  <c r="FF30" i="29"/>
  <c r="FE30" i="29"/>
  <c r="FD30" i="29"/>
  <c r="FC30" i="29"/>
  <c r="FB30" i="29"/>
  <c r="GO29" i="29"/>
  <c r="GN29" i="29"/>
  <c r="GM29" i="29"/>
  <c r="GL29" i="29"/>
  <c r="GK29" i="29"/>
  <c r="GJ29" i="29"/>
  <c r="GI29" i="29"/>
  <c r="GH29" i="29"/>
  <c r="GG29" i="29"/>
  <c r="GF29" i="29"/>
  <c r="GE29" i="29"/>
  <c r="GD29" i="29"/>
  <c r="GC29" i="29"/>
  <c r="GB29" i="29"/>
  <c r="GA29" i="29"/>
  <c r="FZ29" i="29"/>
  <c r="FY29" i="29"/>
  <c r="FX29" i="29"/>
  <c r="FW29" i="29"/>
  <c r="FV29" i="29"/>
  <c r="FU29" i="29"/>
  <c r="FT29" i="29"/>
  <c r="FS29" i="29"/>
  <c r="FR29" i="29"/>
  <c r="FQ29" i="29"/>
  <c r="FP29" i="29"/>
  <c r="FO29" i="29"/>
  <c r="FN29" i="29"/>
  <c r="FM29" i="29"/>
  <c r="FL29" i="29"/>
  <c r="FK29" i="29"/>
  <c r="FJ29" i="29"/>
  <c r="FI29" i="29"/>
  <c r="FH29" i="29"/>
  <c r="FG29" i="29"/>
  <c r="FF29" i="29"/>
  <c r="FE29" i="29"/>
  <c r="FD29" i="29"/>
  <c r="FC29" i="29"/>
  <c r="FB29" i="29"/>
  <c r="GO28" i="29"/>
  <c r="GN28" i="29"/>
  <c r="GM28" i="29"/>
  <c r="GL28" i="29"/>
  <c r="GK28" i="29"/>
  <c r="GJ28" i="29"/>
  <c r="GI28" i="29"/>
  <c r="GH28" i="29"/>
  <c r="GG28" i="29"/>
  <c r="GF28" i="29"/>
  <c r="GE28" i="29"/>
  <c r="GD28" i="29"/>
  <c r="GC28" i="29"/>
  <c r="GB28" i="29"/>
  <c r="GA28" i="29"/>
  <c r="FZ28" i="29"/>
  <c r="FY28" i="29"/>
  <c r="FX28" i="29"/>
  <c r="FW28" i="29"/>
  <c r="FV28" i="29"/>
  <c r="FU28" i="29"/>
  <c r="FT28" i="29"/>
  <c r="FS28" i="29"/>
  <c r="FR28" i="29"/>
  <c r="FQ28" i="29"/>
  <c r="FP28" i="29"/>
  <c r="FO28" i="29"/>
  <c r="FN28" i="29"/>
  <c r="FM28" i="29"/>
  <c r="FL28" i="29"/>
  <c r="FK28" i="29"/>
  <c r="FJ28" i="29"/>
  <c r="FI28" i="29"/>
  <c r="FH28" i="29"/>
  <c r="FG28" i="29"/>
  <c r="FF28" i="29"/>
  <c r="FE28" i="29"/>
  <c r="FD28" i="29"/>
  <c r="FC28" i="29"/>
  <c r="FB28" i="29"/>
  <c r="GO27" i="29"/>
  <c r="GN27" i="29"/>
  <c r="GM27" i="29"/>
  <c r="GL27" i="29"/>
  <c r="GK27" i="29"/>
  <c r="GJ27" i="29"/>
  <c r="GI27" i="29"/>
  <c r="GH27" i="29"/>
  <c r="GG27" i="29"/>
  <c r="GF27" i="29"/>
  <c r="GE27" i="29"/>
  <c r="GD27" i="29"/>
  <c r="GC27" i="29"/>
  <c r="GB27" i="29"/>
  <c r="GA27" i="29"/>
  <c r="FZ27" i="29"/>
  <c r="FY27" i="29"/>
  <c r="FX27" i="29"/>
  <c r="FW27" i="29"/>
  <c r="FV27" i="29"/>
  <c r="FU27" i="29"/>
  <c r="FT27" i="29"/>
  <c r="FS27" i="29"/>
  <c r="FR27" i="29"/>
  <c r="FQ27" i="29"/>
  <c r="FP27" i="29"/>
  <c r="FO27" i="29"/>
  <c r="FN27" i="29"/>
  <c r="FM27" i="29"/>
  <c r="FL27" i="29"/>
  <c r="FK27" i="29"/>
  <c r="FJ27" i="29"/>
  <c r="FI27" i="29"/>
  <c r="FH27" i="29"/>
  <c r="FG27" i="29"/>
  <c r="FF27" i="29"/>
  <c r="FE27" i="29"/>
  <c r="FD27" i="29"/>
  <c r="FC27" i="29"/>
  <c r="FB27" i="29"/>
  <c r="GO26" i="29"/>
  <c r="GN26" i="29"/>
  <c r="GM26" i="29"/>
  <c r="GL26" i="29"/>
  <c r="GK26" i="29"/>
  <c r="GJ26" i="29"/>
  <c r="GI26" i="29"/>
  <c r="GH26" i="29"/>
  <c r="GG26" i="29"/>
  <c r="GF26" i="29"/>
  <c r="GE26" i="29"/>
  <c r="GD26" i="29"/>
  <c r="GC26" i="29"/>
  <c r="GB26" i="29"/>
  <c r="GA26" i="29"/>
  <c r="FZ26" i="29"/>
  <c r="FY26" i="29"/>
  <c r="FX26" i="29"/>
  <c r="FW26" i="29"/>
  <c r="FV26" i="29"/>
  <c r="FU26" i="29"/>
  <c r="FT26" i="29"/>
  <c r="FS26" i="29"/>
  <c r="FR26" i="29"/>
  <c r="FQ26" i="29"/>
  <c r="FP26" i="29"/>
  <c r="FO26" i="29"/>
  <c r="FN26" i="29"/>
  <c r="FM26" i="29"/>
  <c r="FL26" i="29"/>
  <c r="FK26" i="29"/>
  <c r="FJ26" i="29"/>
  <c r="FI26" i="29"/>
  <c r="FH26" i="29"/>
  <c r="FG26" i="29"/>
  <c r="FF26" i="29"/>
  <c r="FE26" i="29"/>
  <c r="FD26" i="29"/>
  <c r="FC26" i="29"/>
  <c r="FB26" i="29"/>
  <c r="GO25" i="29"/>
  <c r="GN25" i="29"/>
  <c r="GM25" i="29"/>
  <c r="GL25" i="29"/>
  <c r="GK25" i="29"/>
  <c r="GJ25" i="29"/>
  <c r="GI25" i="29"/>
  <c r="GH25" i="29"/>
  <c r="GG25" i="29"/>
  <c r="GF25" i="29"/>
  <c r="GE25" i="29"/>
  <c r="GD25" i="29"/>
  <c r="GC25" i="29"/>
  <c r="GB25" i="29"/>
  <c r="GA25" i="29"/>
  <c r="FZ25" i="29"/>
  <c r="FY25" i="29"/>
  <c r="FX25" i="29"/>
  <c r="FW25" i="29"/>
  <c r="FV25" i="29"/>
  <c r="FU25" i="29"/>
  <c r="FT25" i="29"/>
  <c r="FS25" i="29"/>
  <c r="FR25" i="29"/>
  <c r="FQ25" i="29"/>
  <c r="FP25" i="29"/>
  <c r="FO25" i="29"/>
  <c r="FN25" i="29"/>
  <c r="FM25" i="29"/>
  <c r="FL25" i="29"/>
  <c r="FK25" i="29"/>
  <c r="FJ25" i="29"/>
  <c r="FI25" i="29"/>
  <c r="FH25" i="29"/>
  <c r="FG25" i="29"/>
  <c r="FF25" i="29"/>
  <c r="FE25" i="29"/>
  <c r="FD25" i="29"/>
  <c r="FC25" i="29"/>
  <c r="FB25" i="29"/>
  <c r="GO24" i="29"/>
  <c r="GN24" i="29"/>
  <c r="GM24" i="29"/>
  <c r="GL24" i="29"/>
  <c r="GK24" i="29"/>
  <c r="GJ24" i="29"/>
  <c r="GI24" i="29"/>
  <c r="GH24" i="29"/>
  <c r="GG24" i="29"/>
  <c r="GF24" i="29"/>
  <c r="GE24" i="29"/>
  <c r="GD24" i="29"/>
  <c r="GC24" i="29"/>
  <c r="GB24" i="29"/>
  <c r="GA24" i="29"/>
  <c r="FZ24" i="29"/>
  <c r="FY24" i="29"/>
  <c r="FX24" i="29"/>
  <c r="FW24" i="29"/>
  <c r="FV24" i="29"/>
  <c r="FU24" i="29"/>
  <c r="FT24" i="29"/>
  <c r="FS24" i="29"/>
  <c r="FR24" i="29"/>
  <c r="FQ24" i="29"/>
  <c r="FP24" i="29"/>
  <c r="FO24" i="29"/>
  <c r="FN24" i="29"/>
  <c r="FM24" i="29"/>
  <c r="FL24" i="29"/>
  <c r="FK24" i="29"/>
  <c r="FJ24" i="29"/>
  <c r="FI24" i="29"/>
  <c r="FH24" i="29"/>
  <c r="FG24" i="29"/>
  <c r="FF24" i="29"/>
  <c r="FE24" i="29"/>
  <c r="FD24" i="29"/>
  <c r="FC24" i="29"/>
  <c r="FB24" i="29"/>
  <c r="GO23" i="29"/>
  <c r="GN23" i="29"/>
  <c r="GM23" i="29"/>
  <c r="GL23" i="29"/>
  <c r="GK23" i="29"/>
  <c r="GJ23" i="29"/>
  <c r="GI23" i="29"/>
  <c r="GH23" i="29"/>
  <c r="GG23" i="29"/>
  <c r="GF23" i="29"/>
  <c r="GE23" i="29"/>
  <c r="GD23" i="29"/>
  <c r="GC23" i="29"/>
  <c r="GB23" i="29"/>
  <c r="GA23" i="29"/>
  <c r="FZ23" i="29"/>
  <c r="FY23" i="29"/>
  <c r="FX23" i="29"/>
  <c r="FW23" i="29"/>
  <c r="FV23" i="29"/>
  <c r="FU23" i="29"/>
  <c r="FT23" i="29"/>
  <c r="FS23" i="29"/>
  <c r="FR23" i="29"/>
  <c r="FQ23" i="29"/>
  <c r="FP23" i="29"/>
  <c r="FO23" i="29"/>
  <c r="FN23" i="29"/>
  <c r="FM23" i="29"/>
  <c r="FL23" i="29"/>
  <c r="FK23" i="29"/>
  <c r="FJ23" i="29"/>
  <c r="FI23" i="29"/>
  <c r="FH23" i="29"/>
  <c r="FG23" i="29"/>
  <c r="FF23" i="29"/>
  <c r="FE23" i="29"/>
  <c r="FD23" i="29"/>
  <c r="FC23" i="29"/>
  <c r="FB23" i="29"/>
  <c r="GO22" i="29"/>
  <c r="GN22" i="29"/>
  <c r="GM22" i="29"/>
  <c r="GL22" i="29"/>
  <c r="GK22" i="29"/>
  <c r="GJ22" i="29"/>
  <c r="GI22" i="29"/>
  <c r="GH22" i="29"/>
  <c r="GG22" i="29"/>
  <c r="GF22" i="29"/>
  <c r="GE22" i="29"/>
  <c r="GD22" i="29"/>
  <c r="GC22" i="29"/>
  <c r="GB22" i="29"/>
  <c r="GA22" i="29"/>
  <c r="FZ22" i="29"/>
  <c r="FY22" i="29"/>
  <c r="FX22" i="29"/>
  <c r="FW22" i="29"/>
  <c r="FV22" i="29"/>
  <c r="FU22" i="29"/>
  <c r="FT22" i="29"/>
  <c r="FS22" i="29"/>
  <c r="FR22" i="29"/>
  <c r="FQ22" i="29"/>
  <c r="FP22" i="29"/>
  <c r="FO22" i="29"/>
  <c r="FN22" i="29"/>
  <c r="FM22" i="29"/>
  <c r="FL22" i="29"/>
  <c r="FK22" i="29"/>
  <c r="FJ22" i="29"/>
  <c r="FI22" i="29"/>
  <c r="FH22" i="29"/>
  <c r="FG22" i="29"/>
  <c r="FF22" i="29"/>
  <c r="FE22" i="29"/>
  <c r="FD22" i="29"/>
  <c r="FC22" i="29"/>
  <c r="FB22" i="29"/>
  <c r="GO21" i="29"/>
  <c r="GN21" i="29"/>
  <c r="GM21" i="29"/>
  <c r="GL21" i="29"/>
  <c r="GK21" i="29"/>
  <c r="GJ21" i="29"/>
  <c r="GI21" i="29"/>
  <c r="GH21" i="29"/>
  <c r="GG21" i="29"/>
  <c r="GF21" i="29"/>
  <c r="GE21" i="29"/>
  <c r="GD21" i="29"/>
  <c r="GC21" i="29"/>
  <c r="GB21" i="29"/>
  <c r="GA21" i="29"/>
  <c r="FZ21" i="29"/>
  <c r="FY21" i="29"/>
  <c r="FX21" i="29"/>
  <c r="FW21" i="29"/>
  <c r="FV21" i="29"/>
  <c r="FU21" i="29"/>
  <c r="FT21" i="29"/>
  <c r="FS21" i="29"/>
  <c r="FR21" i="29"/>
  <c r="FQ21" i="29"/>
  <c r="FP21" i="29"/>
  <c r="FO21" i="29"/>
  <c r="FN21" i="29"/>
  <c r="FM21" i="29"/>
  <c r="FL21" i="29"/>
  <c r="FK21" i="29"/>
  <c r="FJ21" i="29"/>
  <c r="FI21" i="29"/>
  <c r="FH21" i="29"/>
  <c r="FG21" i="29"/>
  <c r="FF21" i="29"/>
  <c r="FE21" i="29"/>
  <c r="FD21" i="29"/>
  <c r="FC21" i="29"/>
  <c r="FB21" i="29"/>
  <c r="GO20" i="29"/>
  <c r="GN20" i="29"/>
  <c r="GM20" i="29"/>
  <c r="GL20" i="29"/>
  <c r="GK20" i="29"/>
  <c r="GJ20" i="29"/>
  <c r="GI20" i="29"/>
  <c r="GH20" i="29"/>
  <c r="GG20" i="29"/>
  <c r="GF20" i="29"/>
  <c r="GE20" i="29"/>
  <c r="GD20" i="29"/>
  <c r="GC20" i="29"/>
  <c r="GB20" i="29"/>
  <c r="GA20" i="29"/>
  <c r="FZ20" i="29"/>
  <c r="FY20" i="29"/>
  <c r="FX20" i="29"/>
  <c r="FW20" i="29"/>
  <c r="FV20" i="29"/>
  <c r="FU20" i="29"/>
  <c r="FT20" i="29"/>
  <c r="FS20" i="29"/>
  <c r="FR20" i="29"/>
  <c r="FQ20" i="29"/>
  <c r="FP20" i="29"/>
  <c r="FO20" i="29"/>
  <c r="FN20" i="29"/>
  <c r="FM20" i="29"/>
  <c r="FL20" i="29"/>
  <c r="FK20" i="29"/>
  <c r="FJ20" i="29"/>
  <c r="FI20" i="29"/>
  <c r="FH20" i="29"/>
  <c r="FG20" i="29"/>
  <c r="FF20" i="29"/>
  <c r="FE20" i="29"/>
  <c r="FD20" i="29"/>
  <c r="FC20" i="29"/>
  <c r="FB20" i="29"/>
  <c r="GO19" i="29"/>
  <c r="GN19" i="29"/>
  <c r="GM19" i="29"/>
  <c r="GL19" i="29"/>
  <c r="GK19" i="29"/>
  <c r="GJ19" i="29"/>
  <c r="GI19" i="29"/>
  <c r="GH19" i="29"/>
  <c r="GG19" i="29"/>
  <c r="GF19" i="29"/>
  <c r="GE19" i="29"/>
  <c r="GD19" i="29"/>
  <c r="GC19" i="29"/>
  <c r="GB19" i="29"/>
  <c r="GA19" i="29"/>
  <c r="FZ19" i="29"/>
  <c r="FY19" i="29"/>
  <c r="FX19" i="29"/>
  <c r="FW19" i="29"/>
  <c r="FV19" i="29"/>
  <c r="FU19" i="29"/>
  <c r="FT19" i="29"/>
  <c r="FS19" i="29"/>
  <c r="FR19" i="29"/>
  <c r="FQ19" i="29"/>
  <c r="FP19" i="29"/>
  <c r="FO19" i="29"/>
  <c r="FN19" i="29"/>
  <c r="FM19" i="29"/>
  <c r="FL19" i="29"/>
  <c r="FK19" i="29"/>
  <c r="FJ19" i="29"/>
  <c r="FI19" i="29"/>
  <c r="FH19" i="29"/>
  <c r="FG19" i="29"/>
  <c r="FF19" i="29"/>
  <c r="FE19" i="29"/>
  <c r="FD19" i="29"/>
  <c r="FC19" i="29"/>
  <c r="FB19" i="29"/>
  <c r="GO18" i="29"/>
  <c r="GN18" i="29"/>
  <c r="GM18" i="29"/>
  <c r="GL18" i="29"/>
  <c r="GK18" i="29"/>
  <c r="GJ18" i="29"/>
  <c r="GI18" i="29"/>
  <c r="GH18" i="29"/>
  <c r="GG18" i="29"/>
  <c r="GF18" i="29"/>
  <c r="GE18" i="29"/>
  <c r="GD18" i="29"/>
  <c r="GC18" i="29"/>
  <c r="GB18" i="29"/>
  <c r="GA18" i="29"/>
  <c r="FZ18" i="29"/>
  <c r="FY18" i="29"/>
  <c r="FX18" i="29"/>
  <c r="FW18" i="29"/>
  <c r="FV18" i="29"/>
  <c r="FU18" i="29"/>
  <c r="FT18" i="29"/>
  <c r="FS18" i="29"/>
  <c r="FR18" i="29"/>
  <c r="FQ18" i="29"/>
  <c r="FP18" i="29"/>
  <c r="FO18" i="29"/>
  <c r="FN18" i="29"/>
  <c r="FM18" i="29"/>
  <c r="FL18" i="29"/>
  <c r="FK18" i="29"/>
  <c r="FJ18" i="29"/>
  <c r="FI18" i="29"/>
  <c r="FH18" i="29"/>
  <c r="FG18" i="29"/>
  <c r="FF18" i="29"/>
  <c r="FE18" i="29"/>
  <c r="FD18" i="29"/>
  <c r="FC18" i="29"/>
  <c r="FB18" i="29"/>
  <c r="GO17" i="29"/>
  <c r="GN17" i="29"/>
  <c r="GM17" i="29"/>
  <c r="GL17" i="29"/>
  <c r="GK17" i="29"/>
  <c r="GJ17" i="29"/>
  <c r="GI17" i="29"/>
  <c r="GH17" i="29"/>
  <c r="GG17" i="29"/>
  <c r="GF17" i="29"/>
  <c r="GE17" i="29"/>
  <c r="GD17" i="29"/>
  <c r="GC17" i="29"/>
  <c r="GB17" i="29"/>
  <c r="GA17" i="29"/>
  <c r="FZ17" i="29"/>
  <c r="FY17" i="29"/>
  <c r="FX17" i="29"/>
  <c r="FW17" i="29"/>
  <c r="FV17" i="29"/>
  <c r="FU17" i="29"/>
  <c r="FT17" i="29"/>
  <c r="FS17" i="29"/>
  <c r="FR17" i="29"/>
  <c r="FQ17" i="29"/>
  <c r="FP17" i="29"/>
  <c r="FO17" i="29"/>
  <c r="FN17" i="29"/>
  <c r="FM17" i="29"/>
  <c r="FL17" i="29"/>
  <c r="FK17" i="29"/>
  <c r="FJ17" i="29"/>
  <c r="FI17" i="29"/>
  <c r="FH17" i="29"/>
  <c r="FG17" i="29"/>
  <c r="FF17" i="29"/>
  <c r="FE17" i="29"/>
  <c r="FD17" i="29"/>
  <c r="FC17" i="29"/>
  <c r="FB17" i="29"/>
  <c r="GO16" i="29"/>
  <c r="GN16" i="29"/>
  <c r="GM16" i="29"/>
  <c r="GL16" i="29"/>
  <c r="GK16" i="29"/>
  <c r="GJ16" i="29"/>
  <c r="GI16" i="29"/>
  <c r="GH16" i="29"/>
  <c r="GG16" i="29"/>
  <c r="GF16" i="29"/>
  <c r="GE16" i="29"/>
  <c r="GD16" i="29"/>
  <c r="GC16" i="29"/>
  <c r="GB16" i="29"/>
  <c r="GA16" i="29"/>
  <c r="FZ16" i="29"/>
  <c r="FY16" i="29"/>
  <c r="FX16" i="29"/>
  <c r="FW16" i="29"/>
  <c r="FV16" i="29"/>
  <c r="FU16" i="29"/>
  <c r="FT16" i="29"/>
  <c r="FS16" i="29"/>
  <c r="FR16" i="29"/>
  <c r="FQ16" i="29"/>
  <c r="FP16" i="29"/>
  <c r="FO16" i="29"/>
  <c r="FN16" i="29"/>
  <c r="FM16" i="29"/>
  <c r="FL16" i="29"/>
  <c r="FK16" i="29"/>
  <c r="FJ16" i="29"/>
  <c r="FI16" i="29"/>
  <c r="FH16" i="29"/>
  <c r="FG16" i="29"/>
  <c r="FF16" i="29"/>
  <c r="FE16" i="29"/>
  <c r="FD16" i="29"/>
  <c r="FC16" i="29"/>
  <c r="FB16" i="29"/>
  <c r="GO15" i="29"/>
  <c r="GN15" i="29"/>
  <c r="GM15" i="29"/>
  <c r="GL15" i="29"/>
  <c r="GK15" i="29"/>
  <c r="GJ15" i="29"/>
  <c r="GI15" i="29"/>
  <c r="GH15" i="29"/>
  <c r="GG15" i="29"/>
  <c r="GF15" i="29"/>
  <c r="GE15" i="29"/>
  <c r="GD15" i="29"/>
  <c r="GC15" i="29"/>
  <c r="GB15" i="29"/>
  <c r="GA15" i="29"/>
  <c r="FZ15" i="29"/>
  <c r="FY15" i="29"/>
  <c r="FX15" i="29"/>
  <c r="FW15" i="29"/>
  <c r="FV15" i="29"/>
  <c r="FU15" i="29"/>
  <c r="FT15" i="29"/>
  <c r="FS15" i="29"/>
  <c r="FR15" i="29"/>
  <c r="FQ15" i="29"/>
  <c r="FP15" i="29"/>
  <c r="FO15" i="29"/>
  <c r="FN15" i="29"/>
  <c r="FM15" i="29"/>
  <c r="FL15" i="29"/>
  <c r="FK15" i="29"/>
  <c r="FJ15" i="29"/>
  <c r="FI15" i="29"/>
  <c r="FH15" i="29"/>
  <c r="FG15" i="29"/>
  <c r="FF15" i="29"/>
  <c r="FE15" i="29"/>
  <c r="FD15" i="29"/>
  <c r="FC15" i="29"/>
  <c r="FB15" i="29"/>
  <c r="GO14" i="29"/>
  <c r="GN14" i="29"/>
  <c r="GM14" i="29"/>
  <c r="GL14" i="29"/>
  <c r="GK14" i="29"/>
  <c r="GJ14" i="29"/>
  <c r="GI14" i="29"/>
  <c r="GH14" i="29"/>
  <c r="GG14" i="29"/>
  <c r="GF14" i="29"/>
  <c r="GE14" i="29"/>
  <c r="GD14" i="29"/>
  <c r="GC14" i="29"/>
  <c r="GB14" i="29"/>
  <c r="GA14" i="29"/>
  <c r="FZ14" i="29"/>
  <c r="FY14" i="29"/>
  <c r="FX14" i="29"/>
  <c r="FW14" i="29"/>
  <c r="FV14" i="29"/>
  <c r="FU14" i="29"/>
  <c r="FT14" i="29"/>
  <c r="FS14" i="29"/>
  <c r="FR14" i="29"/>
  <c r="FQ14" i="29"/>
  <c r="FP14" i="29"/>
  <c r="FO14" i="29"/>
  <c r="FN14" i="29"/>
  <c r="FM14" i="29"/>
  <c r="FL14" i="29"/>
  <c r="FK14" i="29"/>
  <c r="FJ14" i="29"/>
  <c r="FI14" i="29"/>
  <c r="FH14" i="29"/>
  <c r="FG14" i="29"/>
  <c r="FF14" i="29"/>
  <c r="FE14" i="29"/>
  <c r="FD14" i="29"/>
  <c r="FC14" i="29"/>
  <c r="FB14" i="29"/>
  <c r="GO13" i="29"/>
  <c r="GN13" i="29"/>
  <c r="GM13" i="29"/>
  <c r="GL13" i="29"/>
  <c r="GK13" i="29"/>
  <c r="GJ13" i="29"/>
  <c r="GI13" i="29"/>
  <c r="GH13" i="29"/>
  <c r="GG13" i="29"/>
  <c r="GF13" i="29"/>
  <c r="GE13" i="29"/>
  <c r="GD13" i="29"/>
  <c r="GC13" i="29"/>
  <c r="GB13" i="29"/>
  <c r="GA13" i="29"/>
  <c r="FZ13" i="29"/>
  <c r="FY13" i="29"/>
  <c r="FX13" i="29"/>
  <c r="FW13" i="29"/>
  <c r="FV13" i="29"/>
  <c r="FU13" i="29"/>
  <c r="FT13" i="29"/>
  <c r="FS13" i="29"/>
  <c r="FR13" i="29"/>
  <c r="FQ13" i="29"/>
  <c r="FP13" i="29"/>
  <c r="FO13" i="29"/>
  <c r="FN13" i="29"/>
  <c r="FM13" i="29"/>
  <c r="FL13" i="29"/>
  <c r="FK13" i="29"/>
  <c r="FJ13" i="29"/>
  <c r="FI13" i="29"/>
  <c r="FH13" i="29"/>
  <c r="FG13" i="29"/>
  <c r="FF13" i="29"/>
  <c r="FE13" i="29"/>
  <c r="FD13" i="29"/>
  <c r="FC13" i="29"/>
  <c r="FB13" i="29"/>
  <c r="GO12" i="29"/>
  <c r="GN12" i="29"/>
  <c r="GM12" i="29"/>
  <c r="GL12" i="29"/>
  <c r="GK12" i="29"/>
  <c r="GJ12" i="29"/>
  <c r="GI12" i="29"/>
  <c r="GH12" i="29"/>
  <c r="GG12" i="29"/>
  <c r="GF12" i="29"/>
  <c r="GE12" i="29"/>
  <c r="GD12" i="29"/>
  <c r="GC12" i="29"/>
  <c r="GB12" i="29"/>
  <c r="GA12" i="29"/>
  <c r="FZ12" i="29"/>
  <c r="FY12" i="29"/>
  <c r="FX12" i="29"/>
  <c r="FW12" i="29"/>
  <c r="FV12" i="29"/>
  <c r="FU12" i="29"/>
  <c r="FT12" i="29"/>
  <c r="FS12" i="29"/>
  <c r="FR12" i="29"/>
  <c r="FQ12" i="29"/>
  <c r="FP12" i="29"/>
  <c r="FO12" i="29"/>
  <c r="FN12" i="29"/>
  <c r="FM12" i="29"/>
  <c r="FL12" i="29"/>
  <c r="FK12" i="29"/>
  <c r="FJ12" i="29"/>
  <c r="FI12" i="29"/>
  <c r="FH12" i="29"/>
  <c r="FG12" i="29"/>
  <c r="FF12" i="29"/>
  <c r="FE12" i="29"/>
  <c r="FD12" i="29"/>
  <c r="FC12" i="29"/>
  <c r="FB12" i="29"/>
  <c r="GO11" i="29"/>
  <c r="GN11" i="29"/>
  <c r="GM11" i="29"/>
  <c r="GL11" i="29"/>
  <c r="GK11" i="29"/>
  <c r="GJ11" i="29"/>
  <c r="GI11" i="29"/>
  <c r="GH11" i="29"/>
  <c r="GG11" i="29"/>
  <c r="GF11" i="29"/>
  <c r="GE11" i="29"/>
  <c r="GD11" i="29"/>
  <c r="GC11" i="29"/>
  <c r="GB11" i="29"/>
  <c r="GA11" i="29"/>
  <c r="FZ11" i="29"/>
  <c r="FY11" i="29"/>
  <c r="FX11" i="29"/>
  <c r="FW11" i="29"/>
  <c r="FV11" i="29"/>
  <c r="FU11" i="29"/>
  <c r="FT11" i="29"/>
  <c r="FS11" i="29"/>
  <c r="FR11" i="29"/>
  <c r="FQ11" i="29"/>
  <c r="FP11" i="29"/>
  <c r="FO11" i="29"/>
  <c r="FN11" i="29"/>
  <c r="FM11" i="29"/>
  <c r="FL11" i="29"/>
  <c r="FK11" i="29"/>
  <c r="FJ11" i="29"/>
  <c r="FI11" i="29"/>
  <c r="FH11" i="29"/>
  <c r="FG11" i="29"/>
  <c r="FF11" i="29"/>
  <c r="FE11" i="29"/>
  <c r="FD11" i="29"/>
  <c r="FC11" i="29"/>
  <c r="FB11" i="29"/>
  <c r="L77" i="29" l="1"/>
  <c r="EZ76" i="29"/>
  <c r="DH76" i="29"/>
  <c r="BP76" i="29"/>
  <c r="X76" i="29"/>
  <c r="L76" i="29"/>
  <c r="EZ75" i="29"/>
  <c r="DH75" i="29"/>
  <c r="BP75" i="29"/>
  <c r="X75" i="29"/>
  <c r="L75" i="29"/>
  <c r="EZ74" i="29"/>
  <c r="DH74" i="29"/>
  <c r="BP74" i="29"/>
  <c r="X74" i="29"/>
  <c r="L74" i="29"/>
  <c r="EZ73" i="29"/>
  <c r="DH73" i="29"/>
  <c r="BP73" i="29"/>
  <c r="X73" i="29"/>
  <c r="L73" i="29"/>
  <c r="EZ72" i="29"/>
  <c r="DH72" i="29"/>
  <c r="BP72" i="29"/>
  <c r="X72" i="29"/>
  <c r="L72" i="29"/>
  <c r="EZ71" i="29"/>
  <c r="DH71" i="29"/>
  <c r="BP71" i="29"/>
  <c r="X71" i="29"/>
  <c r="L71" i="29"/>
  <c r="EZ70" i="29"/>
  <c r="DH70" i="29"/>
  <c r="BP70" i="29"/>
  <c r="X70" i="29"/>
  <c r="L70" i="29"/>
  <c r="EZ69" i="29"/>
  <c r="DH69" i="29"/>
  <c r="BP69" i="29"/>
  <c r="X69" i="29"/>
  <c r="L69" i="29"/>
  <c r="EZ68" i="29"/>
  <c r="DH68" i="29"/>
  <c r="BP68" i="29"/>
  <c r="X68" i="29"/>
  <c r="L68" i="29"/>
  <c r="EZ67" i="29"/>
  <c r="DH67" i="29"/>
  <c r="BP67" i="29"/>
  <c r="X67" i="29"/>
  <c r="L67" i="29"/>
  <c r="EZ66" i="29"/>
  <c r="DH66" i="29"/>
  <c r="BP66" i="29"/>
  <c r="X66" i="29"/>
  <c r="L66" i="29"/>
  <c r="EZ65" i="29"/>
  <c r="DH65" i="29"/>
  <c r="BP65" i="29"/>
  <c r="X65" i="29"/>
  <c r="L65" i="29"/>
  <c r="EZ64" i="29"/>
  <c r="DH64" i="29"/>
  <c r="BP64" i="29"/>
  <c r="X64" i="29"/>
  <c r="L64" i="29"/>
  <c r="EZ63" i="29"/>
  <c r="DH63" i="29"/>
  <c r="BP63" i="29"/>
  <c r="X63" i="29"/>
  <c r="L63" i="29"/>
  <c r="EZ62" i="29"/>
  <c r="DH62" i="29"/>
  <c r="BP62" i="29"/>
  <c r="X62" i="29"/>
  <c r="L62" i="29"/>
  <c r="EZ61" i="29"/>
  <c r="DH61" i="29"/>
  <c r="BP61" i="29"/>
  <c r="X61" i="29"/>
  <c r="L61" i="29"/>
  <c r="EZ60" i="29"/>
  <c r="DH60" i="29"/>
  <c r="BP60" i="29"/>
  <c r="X60" i="29"/>
  <c r="L60" i="29"/>
  <c r="EZ59" i="29"/>
  <c r="DH59" i="29"/>
  <c r="BP59" i="29"/>
  <c r="X59" i="29"/>
  <c r="L59" i="29"/>
  <c r="EZ58" i="29"/>
  <c r="DH58" i="29"/>
  <c r="BP58" i="29"/>
  <c r="X58" i="29"/>
  <c r="L58" i="29"/>
  <c r="EZ57" i="29"/>
  <c r="DH57" i="29"/>
  <c r="BP57" i="29"/>
  <c r="X57" i="29"/>
  <c r="L57" i="29"/>
  <c r="EZ56" i="29"/>
  <c r="DH56" i="29"/>
  <c r="BP56" i="29"/>
  <c r="X56" i="29"/>
  <c r="L56" i="29"/>
  <c r="EZ55" i="29"/>
  <c r="DH55" i="29"/>
  <c r="BP55" i="29"/>
  <c r="X55" i="29"/>
  <c r="L55" i="29"/>
  <c r="EZ54" i="29"/>
  <c r="DH54" i="29"/>
  <c r="BP54" i="29"/>
  <c r="X54" i="29"/>
  <c r="L54" i="29"/>
  <c r="EZ53" i="29"/>
  <c r="DH53" i="29"/>
  <c r="BP53" i="29"/>
  <c r="X53" i="29"/>
  <c r="L53" i="29"/>
  <c r="EZ52" i="29"/>
  <c r="DH52" i="29"/>
  <c r="BP52" i="29"/>
  <c r="X52" i="29"/>
  <c r="L52" i="29"/>
  <c r="EZ51" i="29"/>
  <c r="DH51" i="29"/>
  <c r="BP51" i="29"/>
  <c r="X51" i="29"/>
  <c r="L51" i="29"/>
  <c r="EZ50" i="29"/>
  <c r="DH50" i="29"/>
  <c r="BP50" i="29"/>
  <c r="X50" i="29"/>
  <c r="L50" i="29"/>
  <c r="EZ49" i="29"/>
  <c r="DH49" i="29"/>
  <c r="BP49" i="29"/>
  <c r="X49" i="29"/>
  <c r="L49" i="29"/>
  <c r="EZ48" i="29"/>
  <c r="DH48" i="29"/>
  <c r="BP48" i="29"/>
  <c r="X48" i="29"/>
  <c r="EZ47" i="29"/>
  <c r="DH47" i="29"/>
  <c r="BP47" i="29"/>
  <c r="X47" i="29"/>
  <c r="L47" i="29"/>
  <c r="EZ46" i="29"/>
  <c r="DH46" i="29"/>
  <c r="BP46" i="29"/>
  <c r="X46" i="29"/>
  <c r="L46" i="29"/>
  <c r="EZ45" i="29"/>
  <c r="DH45" i="29"/>
  <c r="BP45" i="29"/>
  <c r="X45" i="29"/>
  <c r="L45" i="29"/>
  <c r="EZ44" i="29"/>
  <c r="DH44" i="29"/>
  <c r="BP44" i="29"/>
  <c r="X44" i="29"/>
  <c r="L44" i="29"/>
  <c r="EZ43" i="29"/>
  <c r="DH43" i="29"/>
  <c r="BP43" i="29"/>
  <c r="X43" i="29"/>
  <c r="L43" i="29"/>
  <c r="EZ42" i="29"/>
  <c r="DH42" i="29"/>
  <c r="BP42" i="29"/>
  <c r="X42" i="29"/>
  <c r="L42" i="29"/>
  <c r="EZ41" i="29"/>
  <c r="DH41" i="29"/>
  <c r="BP41" i="29"/>
  <c r="X41" i="29"/>
  <c r="L41" i="29"/>
  <c r="EZ40" i="29"/>
  <c r="DH40" i="29"/>
  <c r="BP40" i="29"/>
  <c r="X40" i="29"/>
  <c r="L40" i="29"/>
  <c r="EZ39" i="29"/>
  <c r="DH39" i="29"/>
  <c r="BP39" i="29"/>
  <c r="X39" i="29"/>
  <c r="L39" i="29"/>
  <c r="EZ38" i="29"/>
  <c r="DH38" i="29"/>
  <c r="BP38" i="29"/>
  <c r="X38" i="29"/>
  <c r="L38" i="29"/>
  <c r="EZ37" i="29"/>
  <c r="DH37" i="29"/>
  <c r="BP37" i="29"/>
  <c r="X37" i="29"/>
  <c r="L37" i="29"/>
  <c r="EZ36" i="29"/>
  <c r="DH36" i="29"/>
  <c r="BP36" i="29"/>
  <c r="X36" i="29"/>
  <c r="L36" i="29"/>
  <c r="EZ35" i="29"/>
  <c r="DH35" i="29"/>
  <c r="BP35" i="29"/>
  <c r="X35" i="29"/>
  <c r="L35" i="29"/>
  <c r="EZ34" i="29"/>
  <c r="DH34" i="29"/>
  <c r="BP34" i="29"/>
  <c r="X34" i="29"/>
  <c r="L34" i="29"/>
  <c r="EZ33" i="29"/>
  <c r="DH33" i="29"/>
  <c r="BP33" i="29"/>
  <c r="X33" i="29"/>
  <c r="L33" i="29"/>
  <c r="EZ32" i="29"/>
  <c r="DH32" i="29"/>
  <c r="BP32" i="29"/>
  <c r="X32" i="29"/>
  <c r="L32" i="29"/>
  <c r="EZ31" i="29"/>
  <c r="DH31" i="29"/>
  <c r="BP31" i="29"/>
  <c r="X31" i="29"/>
  <c r="L31" i="29"/>
  <c r="EZ30" i="29"/>
  <c r="DH30" i="29"/>
  <c r="BP30" i="29"/>
  <c r="X30" i="29"/>
  <c r="L30" i="29"/>
  <c r="EZ29" i="29"/>
  <c r="DH29" i="29"/>
  <c r="BP29" i="29"/>
  <c r="X29" i="29"/>
  <c r="L29" i="29"/>
  <c r="EZ28" i="29"/>
  <c r="DH28" i="29"/>
  <c r="BP28" i="29"/>
  <c r="X28" i="29"/>
  <c r="L28" i="29"/>
  <c r="EZ27" i="29"/>
  <c r="DH27" i="29"/>
  <c r="BP27" i="29"/>
  <c r="X27" i="29"/>
  <c r="L27" i="29"/>
  <c r="EZ26" i="29"/>
  <c r="DH26" i="29"/>
  <c r="BP26" i="29"/>
  <c r="X26" i="29"/>
  <c r="L26" i="29"/>
  <c r="EZ25" i="29"/>
  <c r="DH25" i="29"/>
  <c r="BP25" i="29"/>
  <c r="X25" i="29"/>
  <c r="L25" i="29"/>
  <c r="EZ24" i="29"/>
  <c r="DH24" i="29"/>
  <c r="BP24" i="29"/>
  <c r="X24" i="29"/>
  <c r="L24" i="29"/>
  <c r="EZ23" i="29"/>
  <c r="DH23" i="29"/>
  <c r="BP23" i="29"/>
  <c r="X23" i="29"/>
  <c r="L23" i="29"/>
  <c r="EZ22" i="29"/>
  <c r="DH22" i="29"/>
  <c r="BP22" i="29"/>
  <c r="X22" i="29"/>
  <c r="L22" i="29"/>
  <c r="EZ21" i="29"/>
  <c r="DH21" i="29"/>
  <c r="BP21" i="29"/>
  <c r="X21" i="29"/>
  <c r="L21" i="29"/>
  <c r="EZ20" i="29"/>
  <c r="DH20" i="29"/>
  <c r="BP20" i="29"/>
  <c r="X20" i="29"/>
  <c r="L20" i="29"/>
  <c r="EZ19" i="29"/>
  <c r="DH19" i="29"/>
  <c r="BP19" i="29"/>
  <c r="X19" i="29"/>
  <c r="L19" i="29"/>
  <c r="EZ18" i="29"/>
  <c r="DH18" i="29"/>
  <c r="BP18" i="29"/>
  <c r="X18" i="29"/>
  <c r="L18" i="29"/>
  <c r="EZ17" i="29"/>
  <c r="DH17" i="29"/>
  <c r="BP17" i="29"/>
  <c r="X17" i="29"/>
  <c r="L17" i="29"/>
  <c r="EZ16" i="29"/>
  <c r="DH16" i="29"/>
  <c r="BP16" i="29"/>
  <c r="X16" i="29"/>
  <c r="L16" i="29"/>
  <c r="EZ15" i="29"/>
  <c r="DH15" i="29"/>
  <c r="BP15" i="29"/>
  <c r="X15" i="29"/>
  <c r="L15" i="29"/>
  <c r="EZ14" i="29"/>
  <c r="DH14" i="29"/>
  <c r="BP14" i="29"/>
  <c r="X14" i="29"/>
  <c r="L14" i="29"/>
  <c r="EZ13" i="29"/>
  <c r="DH13" i="29"/>
  <c r="BP13" i="29"/>
  <c r="X13" i="29"/>
  <c r="L13" i="29"/>
  <c r="EZ12" i="29"/>
  <c r="DH12" i="29"/>
  <c r="BP12" i="29"/>
  <c r="X12" i="29"/>
  <c r="L12" i="29"/>
  <c r="EZ11" i="29"/>
  <c r="DH11" i="29"/>
  <c r="BP11" i="29"/>
  <c r="X11" i="29"/>
  <c r="Q11" i="29"/>
  <c r="P11" i="29"/>
  <c r="O11" i="29"/>
  <c r="T11" i="29" s="1"/>
  <c r="N11" i="29"/>
  <c r="U11" i="29" l="1"/>
  <c r="R11" i="29"/>
  <c r="L77" i="28"/>
  <c r="EZ76" i="28"/>
  <c r="DH76" i="28"/>
  <c r="BP76" i="28"/>
  <c r="X76" i="28"/>
  <c r="L76" i="28"/>
  <c r="EZ75" i="28"/>
  <c r="DH75" i="28"/>
  <c r="BP75" i="28"/>
  <c r="X75" i="28"/>
  <c r="L75" i="28"/>
  <c r="EZ74" i="28"/>
  <c r="DH74" i="28"/>
  <c r="BP74" i="28"/>
  <c r="X74" i="28"/>
  <c r="L74" i="28"/>
  <c r="EZ73" i="28"/>
  <c r="DH73" i="28"/>
  <c r="BP73" i="28"/>
  <c r="X73" i="28"/>
  <c r="L73" i="28"/>
  <c r="EZ72" i="28"/>
  <c r="DH72" i="28"/>
  <c r="BP72" i="28"/>
  <c r="X72" i="28"/>
  <c r="L72" i="28"/>
  <c r="EZ71" i="28"/>
  <c r="DH71" i="28"/>
  <c r="BP71" i="28"/>
  <c r="X71" i="28"/>
  <c r="L71" i="28"/>
  <c r="EZ70" i="28"/>
  <c r="DH70" i="28"/>
  <c r="BP70" i="28"/>
  <c r="X70" i="28"/>
  <c r="L70" i="28"/>
  <c r="EZ69" i="28"/>
  <c r="DH69" i="28"/>
  <c r="BP69" i="28"/>
  <c r="X69" i="28"/>
  <c r="L69" i="28"/>
  <c r="EZ68" i="28"/>
  <c r="DH68" i="28"/>
  <c r="BP68" i="28"/>
  <c r="X68" i="28"/>
  <c r="L68" i="28"/>
  <c r="EZ67" i="28"/>
  <c r="DH67" i="28"/>
  <c r="BP67" i="28"/>
  <c r="X67" i="28"/>
  <c r="L67" i="28"/>
  <c r="EZ66" i="28"/>
  <c r="DH66" i="28"/>
  <c r="BP66" i="28"/>
  <c r="X66" i="28"/>
  <c r="L66" i="28"/>
  <c r="EZ65" i="28"/>
  <c r="DH65" i="28"/>
  <c r="BP65" i="28"/>
  <c r="X65" i="28"/>
  <c r="L65" i="28"/>
  <c r="EZ64" i="28"/>
  <c r="DH64" i="28"/>
  <c r="BP64" i="28"/>
  <c r="X64" i="28"/>
  <c r="L64" i="28"/>
  <c r="EZ63" i="28"/>
  <c r="DH63" i="28"/>
  <c r="BP63" i="28"/>
  <c r="X63" i="28"/>
  <c r="L63" i="28"/>
  <c r="EZ62" i="28"/>
  <c r="DH62" i="28"/>
  <c r="BP62" i="28"/>
  <c r="X62" i="28"/>
  <c r="L62" i="28"/>
  <c r="EZ61" i="28"/>
  <c r="DH61" i="28"/>
  <c r="BP61" i="28"/>
  <c r="X61" i="28"/>
  <c r="L61" i="28"/>
  <c r="EZ60" i="28"/>
  <c r="DH60" i="28"/>
  <c r="BP60" i="28"/>
  <c r="X60" i="28"/>
  <c r="L60" i="28"/>
  <c r="EZ59" i="28"/>
  <c r="DH59" i="28"/>
  <c r="BP59" i="28"/>
  <c r="X59" i="28"/>
  <c r="L59" i="28"/>
  <c r="EZ58" i="28"/>
  <c r="DH58" i="28"/>
  <c r="BP58" i="28"/>
  <c r="X58" i="28"/>
  <c r="L58" i="28"/>
  <c r="EZ57" i="28"/>
  <c r="DH57" i="28"/>
  <c r="BP57" i="28"/>
  <c r="X57" i="28"/>
  <c r="L57" i="28"/>
  <c r="EZ56" i="28"/>
  <c r="DH56" i="28"/>
  <c r="BP56" i="28"/>
  <c r="X56" i="28"/>
  <c r="L56" i="28"/>
  <c r="EZ55" i="28"/>
  <c r="DH55" i="28"/>
  <c r="BP55" i="28"/>
  <c r="X55" i="28"/>
  <c r="L55" i="28"/>
  <c r="EZ54" i="28"/>
  <c r="DH54" i="28"/>
  <c r="BP54" i="28"/>
  <c r="X54" i="28"/>
  <c r="L54" i="28"/>
  <c r="EZ53" i="28"/>
  <c r="DH53" i="28"/>
  <c r="BP53" i="28"/>
  <c r="X53" i="28"/>
  <c r="L53" i="28"/>
  <c r="EZ52" i="28"/>
  <c r="DH52" i="28"/>
  <c r="BP52" i="28"/>
  <c r="X52" i="28"/>
  <c r="L52" i="28"/>
  <c r="EZ51" i="28"/>
  <c r="DH51" i="28"/>
  <c r="BP51" i="28"/>
  <c r="X51" i="28"/>
  <c r="L51" i="28"/>
  <c r="EZ50" i="28"/>
  <c r="DH50" i="28"/>
  <c r="BP50" i="28"/>
  <c r="X50" i="28"/>
  <c r="L50" i="28"/>
  <c r="EZ49" i="28"/>
  <c r="DH49" i="28"/>
  <c r="BP49" i="28"/>
  <c r="X49" i="28"/>
  <c r="L49" i="28"/>
  <c r="EZ48" i="28"/>
  <c r="DH48" i="28"/>
  <c r="BP48" i="28"/>
  <c r="X48" i="28"/>
  <c r="EZ47" i="28"/>
  <c r="DH47" i="28"/>
  <c r="BP47" i="28"/>
  <c r="X47" i="28"/>
  <c r="L47" i="28"/>
  <c r="EZ46" i="28"/>
  <c r="DH46" i="28"/>
  <c r="BP46" i="28"/>
  <c r="X46" i="28"/>
  <c r="L46" i="28"/>
  <c r="EZ45" i="28"/>
  <c r="DH45" i="28"/>
  <c r="BP45" i="28"/>
  <c r="X45" i="28"/>
  <c r="L45" i="28"/>
  <c r="EZ44" i="28"/>
  <c r="DH44" i="28"/>
  <c r="BP44" i="28"/>
  <c r="X44" i="28"/>
  <c r="L44" i="28"/>
  <c r="EZ43" i="28"/>
  <c r="DH43" i="28"/>
  <c r="BP43" i="28"/>
  <c r="X43" i="28"/>
  <c r="L43" i="28"/>
  <c r="EZ42" i="28"/>
  <c r="DH42" i="28"/>
  <c r="BP42" i="28"/>
  <c r="X42" i="28"/>
  <c r="L42" i="28"/>
  <c r="EZ41" i="28"/>
  <c r="DH41" i="28"/>
  <c r="BP41" i="28"/>
  <c r="X41" i="28"/>
  <c r="L41" i="28"/>
  <c r="EZ40" i="28"/>
  <c r="DH40" i="28"/>
  <c r="BP40" i="28"/>
  <c r="X40" i="28"/>
  <c r="L40" i="28"/>
  <c r="EZ39" i="28"/>
  <c r="DH39" i="28"/>
  <c r="BP39" i="28"/>
  <c r="X39" i="28"/>
  <c r="L39" i="28"/>
  <c r="EZ38" i="28"/>
  <c r="DH38" i="28"/>
  <c r="BP38" i="28"/>
  <c r="X38" i="28"/>
  <c r="L38" i="28"/>
  <c r="EZ37" i="28"/>
  <c r="DH37" i="28"/>
  <c r="BP37" i="28"/>
  <c r="X37" i="28"/>
  <c r="L37" i="28"/>
  <c r="EZ36" i="28"/>
  <c r="DH36" i="28"/>
  <c r="BP36" i="28"/>
  <c r="X36" i="28"/>
  <c r="L36" i="28"/>
  <c r="EZ35" i="28"/>
  <c r="DH35" i="28"/>
  <c r="BP35" i="28"/>
  <c r="X35" i="28"/>
  <c r="L35" i="28"/>
  <c r="EZ34" i="28"/>
  <c r="DH34" i="28"/>
  <c r="BP34" i="28"/>
  <c r="X34" i="28"/>
  <c r="L34" i="28"/>
  <c r="EZ33" i="28"/>
  <c r="DH33" i="28"/>
  <c r="BP33" i="28"/>
  <c r="X33" i="28"/>
  <c r="L33" i="28"/>
  <c r="EZ32" i="28"/>
  <c r="DH32" i="28"/>
  <c r="BP32" i="28"/>
  <c r="X32" i="28"/>
  <c r="L32" i="28"/>
  <c r="EZ31" i="28"/>
  <c r="DH31" i="28"/>
  <c r="BP31" i="28"/>
  <c r="X31" i="28"/>
  <c r="L31" i="28"/>
  <c r="EZ30" i="28"/>
  <c r="DH30" i="28"/>
  <c r="BP30" i="28"/>
  <c r="X30" i="28"/>
  <c r="L30" i="28"/>
  <c r="EZ29" i="28"/>
  <c r="DH29" i="28"/>
  <c r="BP29" i="28"/>
  <c r="X29" i="28"/>
  <c r="L29" i="28"/>
  <c r="EZ28" i="28"/>
  <c r="DH28" i="28"/>
  <c r="BP28" i="28"/>
  <c r="X28" i="28"/>
  <c r="L28" i="28"/>
  <c r="EZ27" i="28"/>
  <c r="DH27" i="28"/>
  <c r="BP27" i="28"/>
  <c r="X27" i="28"/>
  <c r="L27" i="28"/>
  <c r="EZ26" i="28"/>
  <c r="DH26" i="28"/>
  <c r="BP26" i="28"/>
  <c r="X26" i="28"/>
  <c r="L26" i="28"/>
  <c r="EZ25" i="28"/>
  <c r="DH25" i="28"/>
  <c r="BP25" i="28"/>
  <c r="X25" i="28"/>
  <c r="L25" i="28"/>
  <c r="EZ24" i="28"/>
  <c r="DH24" i="28"/>
  <c r="BP24" i="28"/>
  <c r="X24" i="28"/>
  <c r="L24" i="28"/>
  <c r="EZ23" i="28"/>
  <c r="DH23" i="28"/>
  <c r="BP23" i="28"/>
  <c r="X23" i="28"/>
  <c r="L23" i="28"/>
  <c r="EZ22" i="28"/>
  <c r="DH22" i="28"/>
  <c r="BP22" i="28"/>
  <c r="X22" i="28"/>
  <c r="L22" i="28"/>
  <c r="EZ21" i="28"/>
  <c r="DH21" i="28"/>
  <c r="BP21" i="28"/>
  <c r="X21" i="28"/>
  <c r="L21" i="28"/>
  <c r="EZ20" i="28"/>
  <c r="DH20" i="28"/>
  <c r="BP20" i="28"/>
  <c r="X20" i="28"/>
  <c r="L20" i="28"/>
  <c r="EZ19" i="28"/>
  <c r="DH19" i="28"/>
  <c r="BP19" i="28"/>
  <c r="X19" i="28"/>
  <c r="L19" i="28"/>
  <c r="EZ18" i="28"/>
  <c r="DH18" i="28"/>
  <c r="BP18" i="28"/>
  <c r="X18" i="28"/>
  <c r="L18" i="28"/>
  <c r="EZ17" i="28"/>
  <c r="DH17" i="28"/>
  <c r="BP17" i="28"/>
  <c r="X17" i="28"/>
  <c r="L17" i="28"/>
  <c r="EZ16" i="28"/>
  <c r="DH16" i="28"/>
  <c r="BP16" i="28"/>
  <c r="X16" i="28"/>
  <c r="L16" i="28"/>
  <c r="EZ15" i="28"/>
  <c r="DH15" i="28"/>
  <c r="BP15" i="28"/>
  <c r="X15" i="28"/>
  <c r="L15" i="28"/>
  <c r="EZ14" i="28"/>
  <c r="DH14" i="28"/>
  <c r="BP14" i="28"/>
  <c r="X14" i="28"/>
  <c r="L14" i="28"/>
  <c r="EZ13" i="28"/>
  <c r="DH13" i="28"/>
  <c r="BP13" i="28"/>
  <c r="X13" i="28"/>
  <c r="L13" i="28"/>
  <c r="EZ12" i="28"/>
  <c r="DH12" i="28"/>
  <c r="BP12" i="28"/>
  <c r="X12" i="28"/>
  <c r="L12" i="28"/>
  <c r="EZ11" i="28"/>
  <c r="DH11" i="28"/>
  <c r="BP11" i="28"/>
  <c r="X11" i="28"/>
  <c r="Q11" i="28"/>
  <c r="R11" i="28" s="1"/>
  <c r="P11" i="28"/>
  <c r="O11" i="28"/>
  <c r="T11" i="28" s="1"/>
  <c r="N11" i="28"/>
  <c r="X76" i="15"/>
  <c r="X75" i="15"/>
  <c r="X74" i="15"/>
  <c r="X73" i="15"/>
  <c r="X72" i="15"/>
  <c r="X71" i="15"/>
  <c r="X70" i="15"/>
  <c r="X69" i="15"/>
  <c r="X68" i="15"/>
  <c r="X67" i="15"/>
  <c r="X66" i="1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X22" i="15"/>
  <c r="X21" i="15"/>
  <c r="X20" i="15"/>
  <c r="X19" i="15"/>
  <c r="X18" i="15"/>
  <c r="X17" i="15"/>
  <c r="X16" i="15"/>
  <c r="X15" i="15"/>
  <c r="X14" i="15"/>
  <c r="X13" i="15"/>
  <c r="X12" i="15"/>
  <c r="X11" i="15"/>
  <c r="BP76" i="15"/>
  <c r="BP75" i="15"/>
  <c r="BP74" i="15"/>
  <c r="BP73" i="15"/>
  <c r="BP72" i="15"/>
  <c r="BP71" i="15"/>
  <c r="BP70" i="15"/>
  <c r="BP69" i="15"/>
  <c r="BP68" i="15"/>
  <c r="BP67" i="15"/>
  <c r="BP66" i="15"/>
  <c r="BP65" i="15"/>
  <c r="BP64" i="15"/>
  <c r="BP63" i="15"/>
  <c r="BP62" i="15"/>
  <c r="BP61" i="15"/>
  <c r="BP60" i="15"/>
  <c r="BP59" i="15"/>
  <c r="BP58" i="15"/>
  <c r="BP57" i="15"/>
  <c r="BP56" i="15"/>
  <c r="BP55" i="15"/>
  <c r="BP54" i="15"/>
  <c r="BP53" i="15"/>
  <c r="BP52" i="15"/>
  <c r="BP51" i="15"/>
  <c r="BP50" i="15"/>
  <c r="BP49" i="15"/>
  <c r="BP48" i="15"/>
  <c r="BP47" i="15"/>
  <c r="BP46" i="15"/>
  <c r="BP45" i="15"/>
  <c r="BP44" i="15"/>
  <c r="BP43" i="15"/>
  <c r="BP42" i="15"/>
  <c r="BP41" i="15"/>
  <c r="BP40" i="15"/>
  <c r="BP39" i="15"/>
  <c r="BP38" i="15"/>
  <c r="BP37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DH76" i="15"/>
  <c r="DH75" i="15"/>
  <c r="DH74" i="15"/>
  <c r="DH73" i="15"/>
  <c r="DH72" i="15"/>
  <c r="DH71" i="15"/>
  <c r="DH70" i="15"/>
  <c r="DH69" i="15"/>
  <c r="DH68" i="15"/>
  <c r="DH67" i="15"/>
  <c r="DH66" i="15"/>
  <c r="DH65" i="15"/>
  <c r="DH64" i="15"/>
  <c r="DH63" i="15"/>
  <c r="DH62" i="15"/>
  <c r="DH61" i="15"/>
  <c r="DH60" i="15"/>
  <c r="DH59" i="15"/>
  <c r="DH58" i="15"/>
  <c r="DH57" i="15"/>
  <c r="DH56" i="15"/>
  <c r="DH55" i="15"/>
  <c r="DH54" i="15"/>
  <c r="DH53" i="15"/>
  <c r="DH52" i="15"/>
  <c r="DH51" i="15"/>
  <c r="DH50" i="15"/>
  <c r="DH49" i="15"/>
  <c r="DH48" i="15"/>
  <c r="DH47" i="15"/>
  <c r="DH46" i="15"/>
  <c r="DH45" i="15"/>
  <c r="DH44" i="15"/>
  <c r="DH43" i="15"/>
  <c r="DH42" i="15"/>
  <c r="DH41" i="15"/>
  <c r="DH40" i="15"/>
  <c r="DH39" i="15"/>
  <c r="DH38" i="15"/>
  <c r="DH37" i="15"/>
  <c r="DH36" i="15"/>
  <c r="DH35" i="15"/>
  <c r="DH34" i="15"/>
  <c r="DH33" i="15"/>
  <c r="DH32" i="15"/>
  <c r="DH31" i="15"/>
  <c r="DH30" i="15"/>
  <c r="DH29" i="15"/>
  <c r="DH28" i="15"/>
  <c r="DH27" i="15"/>
  <c r="DH26" i="15"/>
  <c r="DH25" i="15"/>
  <c r="DH24" i="15"/>
  <c r="DH23" i="15"/>
  <c r="DH22" i="15"/>
  <c r="DH21" i="15"/>
  <c r="DH20" i="15"/>
  <c r="DH19" i="15"/>
  <c r="DH18" i="15"/>
  <c r="DH17" i="15"/>
  <c r="DH16" i="15"/>
  <c r="DH15" i="15"/>
  <c r="DH14" i="15"/>
  <c r="DH13" i="15"/>
  <c r="DH12" i="15"/>
  <c r="DH11" i="15"/>
  <c r="EZ11" i="15"/>
  <c r="EZ12" i="15"/>
  <c r="EZ13" i="15"/>
  <c r="EZ14" i="15"/>
  <c r="EZ15" i="15"/>
  <c r="EZ16" i="15"/>
  <c r="EZ17" i="15"/>
  <c r="EZ18" i="15"/>
  <c r="EZ19" i="15"/>
  <c r="EZ20" i="15"/>
  <c r="EZ21" i="15"/>
  <c r="EZ22" i="15"/>
  <c r="EZ23" i="15"/>
  <c r="EZ24" i="15"/>
  <c r="EZ25" i="15"/>
  <c r="EZ26" i="15"/>
  <c r="EZ27" i="15"/>
  <c r="EZ28" i="15"/>
  <c r="EZ29" i="15"/>
  <c r="EZ30" i="15"/>
  <c r="EZ31" i="15"/>
  <c r="EZ32" i="15"/>
  <c r="EZ33" i="15"/>
  <c r="EZ34" i="15"/>
  <c r="EZ35" i="15"/>
  <c r="EZ36" i="15"/>
  <c r="EZ37" i="15"/>
  <c r="EZ38" i="15"/>
  <c r="EZ39" i="15"/>
  <c r="EZ40" i="15"/>
  <c r="EZ41" i="15"/>
  <c r="EZ42" i="15"/>
  <c r="EZ43" i="15"/>
  <c r="EZ44" i="15"/>
  <c r="EZ45" i="15"/>
  <c r="EZ46" i="15"/>
  <c r="EZ47" i="15"/>
  <c r="EZ48" i="15"/>
  <c r="EZ49" i="15"/>
  <c r="EZ50" i="15"/>
  <c r="EZ51" i="15"/>
  <c r="EZ52" i="15"/>
  <c r="EZ53" i="15"/>
  <c r="EZ54" i="15"/>
  <c r="EZ55" i="15"/>
  <c r="EZ56" i="15"/>
  <c r="EZ57" i="15"/>
  <c r="EZ58" i="15"/>
  <c r="EZ59" i="15"/>
  <c r="EZ60" i="15"/>
  <c r="EZ61" i="15"/>
  <c r="EZ62" i="15"/>
  <c r="EZ63" i="15"/>
  <c r="EZ64" i="15"/>
  <c r="EZ65" i="15"/>
  <c r="EZ66" i="15"/>
  <c r="EZ67" i="15"/>
  <c r="EZ68" i="15"/>
  <c r="EZ69" i="15"/>
  <c r="EZ70" i="15"/>
  <c r="EZ71" i="15"/>
  <c r="EZ72" i="15"/>
  <c r="EZ73" i="15"/>
  <c r="EZ74" i="15"/>
  <c r="EZ75" i="15"/>
  <c r="EZ76" i="15"/>
  <c r="U11" i="28" l="1"/>
  <c r="EW11" i="26" l="1"/>
  <c r="EW12" i="26"/>
  <c r="EW13" i="26"/>
  <c r="EW14" i="26"/>
  <c r="EW15" i="26"/>
  <c r="EW16" i="26"/>
  <c r="EW17" i="26"/>
  <c r="EW18" i="26"/>
  <c r="EW19" i="26"/>
  <c r="EW20" i="26"/>
  <c r="EW21" i="26"/>
  <c r="EW22" i="26"/>
  <c r="EW23" i="26"/>
  <c r="EW24" i="26"/>
  <c r="EW25" i="26"/>
  <c r="EW26" i="26"/>
  <c r="EW27" i="26"/>
  <c r="EW28" i="26"/>
  <c r="EW29" i="26"/>
  <c r="EW30" i="26"/>
  <c r="EW31" i="26"/>
  <c r="EW32" i="26"/>
  <c r="EW33" i="26"/>
  <c r="EW34" i="26"/>
  <c r="EW35" i="26"/>
  <c r="EW36" i="26"/>
  <c r="EW37" i="26"/>
  <c r="EW38" i="26"/>
  <c r="EW39" i="26"/>
  <c r="EW40" i="26"/>
  <c r="EW41" i="26"/>
  <c r="EW42" i="26"/>
  <c r="EW43" i="26"/>
  <c r="EW44" i="26"/>
  <c r="EW45" i="26"/>
  <c r="EW46" i="26"/>
  <c r="EW47" i="26"/>
  <c r="EW48" i="26"/>
  <c r="EW49" i="26"/>
  <c r="EW50" i="26"/>
  <c r="EW51" i="26"/>
  <c r="EW52" i="26"/>
  <c r="EW53" i="26"/>
  <c r="EW54" i="26"/>
  <c r="EW55" i="26"/>
  <c r="EW56" i="26"/>
  <c r="EW57" i="26"/>
  <c r="EW58" i="26"/>
  <c r="EW59" i="26"/>
  <c r="EW60" i="26"/>
  <c r="EW61" i="26"/>
  <c r="EW62" i="26"/>
  <c r="EW63" i="26"/>
  <c r="EW64" i="26"/>
  <c r="EW65" i="26"/>
  <c r="EW66" i="26"/>
  <c r="EW67" i="26"/>
  <c r="EW68" i="26"/>
  <c r="EW69" i="26"/>
  <c r="EW70" i="26"/>
  <c r="EW71" i="26"/>
  <c r="EW72" i="26"/>
  <c r="EW73" i="26"/>
  <c r="EW74" i="26"/>
  <c r="EW75" i="26"/>
  <c r="EW76" i="26"/>
  <c r="N11" i="24" l="1"/>
  <c r="O11" i="24"/>
  <c r="T11" i="24" s="1"/>
  <c r="P11" i="24"/>
  <c r="Q11" i="24"/>
  <c r="U11" i="24" l="1"/>
  <c r="R11" i="24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BO76" i="24"/>
  <c r="BO75" i="24"/>
  <c r="BO74" i="24"/>
  <c r="BO73" i="24"/>
  <c r="BO72" i="24"/>
  <c r="BO71" i="24"/>
  <c r="BO70" i="24"/>
  <c r="BO69" i="24"/>
  <c r="BO68" i="24"/>
  <c r="BO67" i="24"/>
  <c r="BO66" i="24"/>
  <c r="BO65" i="24"/>
  <c r="BO64" i="24"/>
  <c r="BO63" i="24"/>
  <c r="BO62" i="24"/>
  <c r="BO61" i="24"/>
  <c r="BO60" i="24"/>
  <c r="BO59" i="24"/>
  <c r="BO58" i="24"/>
  <c r="BO57" i="24"/>
  <c r="BO56" i="24"/>
  <c r="BO55" i="24"/>
  <c r="BO54" i="24"/>
  <c r="BO53" i="24"/>
  <c r="BO52" i="24"/>
  <c r="BO51" i="24"/>
  <c r="BO50" i="24"/>
  <c r="BO49" i="24"/>
  <c r="BO48" i="24"/>
  <c r="BO47" i="24"/>
  <c r="BO46" i="24"/>
  <c r="BO45" i="24"/>
  <c r="BO44" i="24"/>
  <c r="BO43" i="24"/>
  <c r="BO42" i="24"/>
  <c r="BO41" i="24"/>
  <c r="BO40" i="24"/>
  <c r="BO39" i="24"/>
  <c r="BO38" i="24"/>
  <c r="BO37" i="24"/>
  <c r="BO36" i="24"/>
  <c r="BO35" i="24"/>
  <c r="BO34" i="24"/>
  <c r="BO33" i="24"/>
  <c r="BO32" i="24"/>
  <c r="BO31" i="24"/>
  <c r="BO30" i="24"/>
  <c r="BO29" i="24"/>
  <c r="BO28" i="24"/>
  <c r="BO27" i="24"/>
  <c r="BO26" i="24"/>
  <c r="BO25" i="24"/>
  <c r="BO24" i="24"/>
  <c r="BO23" i="24"/>
  <c r="BO22" i="24"/>
  <c r="BO21" i="24"/>
  <c r="BO20" i="24"/>
  <c r="BO19" i="24"/>
  <c r="BO18" i="24"/>
  <c r="BO17" i="24"/>
  <c r="BO16" i="24"/>
  <c r="BO15" i="24"/>
  <c r="BO14" i="24"/>
  <c r="BO13" i="24"/>
  <c r="BO12" i="24"/>
  <c r="BO11" i="24"/>
  <c r="DG76" i="24"/>
  <c r="DG75" i="24"/>
  <c r="DG74" i="24"/>
  <c r="DG73" i="24"/>
  <c r="DG72" i="24"/>
  <c r="DG71" i="24"/>
  <c r="DG70" i="24"/>
  <c r="DG69" i="24"/>
  <c r="DG68" i="24"/>
  <c r="DG67" i="24"/>
  <c r="DG66" i="24"/>
  <c r="DG65" i="24"/>
  <c r="DG64" i="24"/>
  <c r="DG63" i="24"/>
  <c r="DG62" i="24"/>
  <c r="DG61" i="24"/>
  <c r="DG60" i="24"/>
  <c r="DG59" i="24"/>
  <c r="DG58" i="24"/>
  <c r="DG57" i="24"/>
  <c r="DG56" i="24"/>
  <c r="DG55" i="24"/>
  <c r="DG54" i="24"/>
  <c r="DG53" i="24"/>
  <c r="DG52" i="24"/>
  <c r="DG51" i="24"/>
  <c r="DG50" i="24"/>
  <c r="DG49" i="24"/>
  <c r="DG48" i="24"/>
  <c r="DG47" i="24"/>
  <c r="DG46" i="24"/>
  <c r="DG45" i="24"/>
  <c r="DG44" i="24"/>
  <c r="DG43" i="24"/>
  <c r="DG42" i="24"/>
  <c r="DG41" i="24"/>
  <c r="DG40" i="24"/>
  <c r="DG39" i="24"/>
  <c r="DG38" i="24"/>
  <c r="DG37" i="24"/>
  <c r="DG36" i="24"/>
  <c r="DG35" i="24"/>
  <c r="DG34" i="24"/>
  <c r="DG33" i="24"/>
  <c r="DG32" i="24"/>
  <c r="DG31" i="24"/>
  <c r="DG30" i="24"/>
  <c r="DG29" i="24"/>
  <c r="DG28" i="24"/>
  <c r="DG27" i="24"/>
  <c r="DG26" i="24"/>
  <c r="DG25" i="24"/>
  <c r="DG24" i="24"/>
  <c r="DG23" i="24"/>
  <c r="DG22" i="24"/>
  <c r="DG21" i="24"/>
  <c r="DG20" i="24"/>
  <c r="DG19" i="24"/>
  <c r="DG18" i="24"/>
  <c r="DG17" i="24"/>
  <c r="DG16" i="24"/>
  <c r="DG15" i="24"/>
  <c r="DG14" i="24"/>
  <c r="DG13" i="24"/>
  <c r="DG12" i="24"/>
  <c r="DG11" i="24"/>
  <c r="EY11" i="24"/>
  <c r="EY12" i="24"/>
  <c r="EY13" i="24"/>
  <c r="EY14" i="24"/>
  <c r="EY15" i="24"/>
  <c r="EY16" i="24"/>
  <c r="EY17" i="24"/>
  <c r="EY18" i="24"/>
  <c r="EY19" i="24"/>
  <c r="EY20" i="24"/>
  <c r="EY21" i="24"/>
  <c r="EY22" i="24"/>
  <c r="EY23" i="24"/>
  <c r="EY24" i="24"/>
  <c r="EY25" i="24"/>
  <c r="EY26" i="24"/>
  <c r="EY27" i="24"/>
  <c r="EY28" i="24"/>
  <c r="EY29" i="24"/>
  <c r="EY30" i="24"/>
  <c r="EY31" i="24"/>
  <c r="EY32" i="24"/>
  <c r="EY33" i="24"/>
  <c r="EY34" i="24"/>
  <c r="EY35" i="24"/>
  <c r="EY36" i="24"/>
  <c r="EY37" i="24"/>
  <c r="EY38" i="24"/>
  <c r="EY39" i="24"/>
  <c r="EY40" i="24"/>
  <c r="EY41" i="24"/>
  <c r="EY42" i="24"/>
  <c r="EY43" i="24"/>
  <c r="EY44" i="24"/>
  <c r="EY45" i="24"/>
  <c r="EY46" i="24"/>
  <c r="EY47" i="24"/>
  <c r="EY48" i="24"/>
  <c r="EY49" i="24"/>
  <c r="EY50" i="24"/>
  <c r="EY51" i="24"/>
  <c r="EY52" i="24"/>
  <c r="EY53" i="24"/>
  <c r="EY54" i="24"/>
  <c r="EY55" i="24"/>
  <c r="EY56" i="24"/>
  <c r="EY57" i="24"/>
  <c r="EY58" i="24"/>
  <c r="EY59" i="24"/>
  <c r="EY60" i="24"/>
  <c r="EY61" i="24"/>
  <c r="EY62" i="24"/>
  <c r="EY63" i="24"/>
  <c r="EY64" i="24"/>
  <c r="EY65" i="24"/>
  <c r="EY66" i="24"/>
  <c r="EY67" i="24"/>
  <c r="EY68" i="24"/>
  <c r="EY69" i="24"/>
  <c r="EY70" i="24"/>
  <c r="EY71" i="24"/>
  <c r="EY72" i="24"/>
  <c r="EY73" i="24"/>
  <c r="EY74" i="24"/>
  <c r="EY75" i="24"/>
  <c r="EY76" i="24"/>
  <c r="GN85" i="27" l="1"/>
  <c r="GM85" i="27"/>
  <c r="GL85" i="27"/>
  <c r="GK85" i="27"/>
  <c r="GJ85" i="27"/>
  <c r="GI85" i="27"/>
  <c r="GH85" i="27"/>
  <c r="GG85" i="27"/>
  <c r="GF85" i="27"/>
  <c r="GE85" i="27"/>
  <c r="GD85" i="27"/>
  <c r="GC85" i="27"/>
  <c r="GB85" i="27"/>
  <c r="GA85" i="27"/>
  <c r="FZ85" i="27"/>
  <c r="FY85" i="27"/>
  <c r="FX85" i="27"/>
  <c r="FW85" i="27"/>
  <c r="FV85" i="27"/>
  <c r="FU85" i="27"/>
  <c r="FT85" i="27"/>
  <c r="FS85" i="27"/>
  <c r="FR85" i="27"/>
  <c r="FQ85" i="27"/>
  <c r="FP85" i="27"/>
  <c r="FO85" i="27"/>
  <c r="FN85" i="27"/>
  <c r="FM85" i="27"/>
  <c r="FL85" i="27"/>
  <c r="FK85" i="27"/>
  <c r="FJ85" i="27"/>
  <c r="FI85" i="27"/>
  <c r="FH85" i="27"/>
  <c r="FG85" i="27"/>
  <c r="FF85" i="27"/>
  <c r="FE85" i="27"/>
  <c r="FD85" i="27"/>
  <c r="FC85" i="27"/>
  <c r="FB85" i="27"/>
  <c r="FA85" i="27"/>
  <c r="EZ85" i="27"/>
  <c r="EY85" i="27"/>
  <c r="EX85" i="27"/>
  <c r="EW85" i="27"/>
  <c r="EV85" i="27"/>
  <c r="EU85" i="27"/>
  <c r="ET85" i="27"/>
  <c r="ES85" i="27"/>
  <c r="ER85" i="27"/>
  <c r="EQ85" i="27"/>
  <c r="EP85" i="27"/>
  <c r="GN84" i="27"/>
  <c r="GM84" i="27"/>
  <c r="GL84" i="27"/>
  <c r="GK84" i="27"/>
  <c r="GJ84" i="27"/>
  <c r="GI84" i="27"/>
  <c r="GH84" i="27"/>
  <c r="GG84" i="27"/>
  <c r="GF84" i="27"/>
  <c r="GE84" i="27"/>
  <c r="GD84" i="27"/>
  <c r="GC84" i="27"/>
  <c r="GB84" i="27"/>
  <c r="GA84" i="27"/>
  <c r="FZ84" i="27"/>
  <c r="FY84" i="27"/>
  <c r="FX84" i="27"/>
  <c r="FW84" i="27"/>
  <c r="FV84" i="27"/>
  <c r="FU84" i="27"/>
  <c r="FT84" i="27"/>
  <c r="FS84" i="27"/>
  <c r="FR84" i="27"/>
  <c r="FQ84" i="27"/>
  <c r="FP84" i="27"/>
  <c r="FO84" i="27"/>
  <c r="FN84" i="27"/>
  <c r="FM84" i="27"/>
  <c r="FL84" i="27"/>
  <c r="FK84" i="27"/>
  <c r="FJ84" i="27"/>
  <c r="FI84" i="27"/>
  <c r="FH84" i="27"/>
  <c r="FG84" i="27"/>
  <c r="FF84" i="27"/>
  <c r="FE84" i="27"/>
  <c r="FD84" i="27"/>
  <c r="FC84" i="27"/>
  <c r="FB84" i="27"/>
  <c r="FA84" i="27"/>
  <c r="EZ84" i="27"/>
  <c r="EY84" i="27"/>
  <c r="EX84" i="27"/>
  <c r="EW84" i="27"/>
  <c r="EV84" i="27"/>
  <c r="EU84" i="27"/>
  <c r="ET84" i="27"/>
  <c r="ES84" i="27"/>
  <c r="ER84" i="27"/>
  <c r="EQ84" i="27"/>
  <c r="EP84" i="27"/>
  <c r="GN83" i="27"/>
  <c r="GM83" i="27"/>
  <c r="GL83" i="27"/>
  <c r="GK83" i="27"/>
  <c r="GJ83" i="27"/>
  <c r="GI83" i="27"/>
  <c r="GH83" i="27"/>
  <c r="GG83" i="27"/>
  <c r="GF83" i="27"/>
  <c r="GE83" i="27"/>
  <c r="GD83" i="27"/>
  <c r="GC83" i="27"/>
  <c r="GB83" i="27"/>
  <c r="GA83" i="27"/>
  <c r="FZ83" i="27"/>
  <c r="FY83" i="27"/>
  <c r="FX83" i="27"/>
  <c r="FW83" i="27"/>
  <c r="FV83" i="27"/>
  <c r="FU83" i="27"/>
  <c r="FT83" i="27"/>
  <c r="FS83" i="27"/>
  <c r="FR83" i="27"/>
  <c r="FQ83" i="27"/>
  <c r="FP83" i="27"/>
  <c r="FO83" i="27"/>
  <c r="FN83" i="27"/>
  <c r="FM83" i="27"/>
  <c r="FL83" i="27"/>
  <c r="FK83" i="27"/>
  <c r="FJ83" i="27"/>
  <c r="FI83" i="27"/>
  <c r="FH83" i="27"/>
  <c r="FG83" i="27"/>
  <c r="FF83" i="27"/>
  <c r="FE83" i="27"/>
  <c r="FD83" i="27"/>
  <c r="FC83" i="27"/>
  <c r="FB83" i="27"/>
  <c r="FA83" i="27"/>
  <c r="EZ83" i="27"/>
  <c r="EY83" i="27"/>
  <c r="EX83" i="27"/>
  <c r="EW83" i="27"/>
  <c r="EV83" i="27"/>
  <c r="EU83" i="27"/>
  <c r="ET83" i="27"/>
  <c r="ES83" i="27"/>
  <c r="ER83" i="27"/>
  <c r="EQ83" i="27"/>
  <c r="EP83" i="27"/>
  <c r="GN82" i="27"/>
  <c r="GM82" i="27"/>
  <c r="GL82" i="27"/>
  <c r="GK82" i="27"/>
  <c r="GJ82" i="27"/>
  <c r="GI82" i="27"/>
  <c r="GH82" i="27"/>
  <c r="GG82" i="27"/>
  <c r="GF82" i="27"/>
  <c r="GE82" i="27"/>
  <c r="GD82" i="27"/>
  <c r="GC82" i="27"/>
  <c r="GB82" i="27"/>
  <c r="GA82" i="27"/>
  <c r="FZ82" i="27"/>
  <c r="FY82" i="27"/>
  <c r="FX82" i="27"/>
  <c r="FW82" i="27"/>
  <c r="FV82" i="27"/>
  <c r="FU82" i="27"/>
  <c r="FT82" i="27"/>
  <c r="FS82" i="27"/>
  <c r="FR82" i="27"/>
  <c r="FQ82" i="27"/>
  <c r="FP82" i="27"/>
  <c r="FO82" i="27"/>
  <c r="FN82" i="27"/>
  <c r="FM82" i="27"/>
  <c r="FL82" i="27"/>
  <c r="FK82" i="27"/>
  <c r="FJ82" i="27"/>
  <c r="FI82" i="27"/>
  <c r="FH82" i="27"/>
  <c r="FG82" i="27"/>
  <c r="FF82" i="27"/>
  <c r="FE82" i="27"/>
  <c r="FD82" i="27"/>
  <c r="FC82" i="27"/>
  <c r="FB82" i="27"/>
  <c r="FA82" i="27"/>
  <c r="EZ82" i="27"/>
  <c r="EY82" i="27"/>
  <c r="EX82" i="27"/>
  <c r="EW82" i="27"/>
  <c r="EV82" i="27"/>
  <c r="EU82" i="27"/>
  <c r="ET82" i="27"/>
  <c r="ES82" i="27"/>
  <c r="ER82" i="27"/>
  <c r="EQ82" i="27"/>
  <c r="EP82" i="27"/>
  <c r="GN81" i="27"/>
  <c r="GM81" i="27"/>
  <c r="GL81" i="27"/>
  <c r="GK81" i="27"/>
  <c r="GJ81" i="27"/>
  <c r="GI81" i="27"/>
  <c r="GH81" i="27"/>
  <c r="GG81" i="27"/>
  <c r="GF81" i="27"/>
  <c r="GE81" i="27"/>
  <c r="GD81" i="27"/>
  <c r="GC81" i="27"/>
  <c r="GB81" i="27"/>
  <c r="GA81" i="27"/>
  <c r="FZ81" i="27"/>
  <c r="FY81" i="27"/>
  <c r="FX81" i="27"/>
  <c r="FW81" i="27"/>
  <c r="FV81" i="27"/>
  <c r="FU81" i="27"/>
  <c r="FT81" i="27"/>
  <c r="FS81" i="27"/>
  <c r="FR81" i="27"/>
  <c r="FQ81" i="27"/>
  <c r="FP81" i="27"/>
  <c r="FO81" i="27"/>
  <c r="FN81" i="27"/>
  <c r="FM81" i="27"/>
  <c r="FL81" i="27"/>
  <c r="FK81" i="27"/>
  <c r="FJ81" i="27"/>
  <c r="FI81" i="27"/>
  <c r="FH81" i="27"/>
  <c r="FG81" i="27"/>
  <c r="FF81" i="27"/>
  <c r="FE81" i="27"/>
  <c r="FD81" i="27"/>
  <c r="FC81" i="27"/>
  <c r="FB81" i="27"/>
  <c r="FA81" i="27"/>
  <c r="EZ81" i="27"/>
  <c r="EY81" i="27"/>
  <c r="EX81" i="27"/>
  <c r="EW81" i="27"/>
  <c r="EV81" i="27"/>
  <c r="EU81" i="27"/>
  <c r="ET81" i="27"/>
  <c r="ES81" i="27"/>
  <c r="ER81" i="27"/>
  <c r="EQ81" i="27"/>
  <c r="EP81" i="27"/>
  <c r="GN80" i="27"/>
  <c r="GM80" i="27"/>
  <c r="GL80" i="27"/>
  <c r="GK80" i="27"/>
  <c r="GJ80" i="27"/>
  <c r="GI80" i="27"/>
  <c r="GH80" i="27"/>
  <c r="GG80" i="27"/>
  <c r="GF80" i="27"/>
  <c r="GE80" i="27"/>
  <c r="GD80" i="27"/>
  <c r="GC80" i="27"/>
  <c r="GB80" i="27"/>
  <c r="GA80" i="27"/>
  <c r="FZ80" i="27"/>
  <c r="FY80" i="27"/>
  <c r="FX80" i="27"/>
  <c r="FW80" i="27"/>
  <c r="FV80" i="27"/>
  <c r="FU80" i="27"/>
  <c r="FT80" i="27"/>
  <c r="FS80" i="27"/>
  <c r="FR80" i="27"/>
  <c r="FQ80" i="27"/>
  <c r="FP80" i="27"/>
  <c r="FO80" i="27"/>
  <c r="FN80" i="27"/>
  <c r="FM80" i="27"/>
  <c r="FL80" i="27"/>
  <c r="FK80" i="27"/>
  <c r="FJ80" i="27"/>
  <c r="FI80" i="27"/>
  <c r="FH80" i="27"/>
  <c r="FG80" i="27"/>
  <c r="FF80" i="27"/>
  <c r="FE80" i="27"/>
  <c r="FD80" i="27"/>
  <c r="FC80" i="27"/>
  <c r="FB80" i="27"/>
  <c r="FA80" i="27"/>
  <c r="EZ80" i="27"/>
  <c r="EY80" i="27"/>
  <c r="EX80" i="27"/>
  <c r="EW80" i="27"/>
  <c r="EV80" i="27"/>
  <c r="EU80" i="27"/>
  <c r="ET80" i="27"/>
  <c r="ES80" i="27"/>
  <c r="ER80" i="27"/>
  <c r="EQ80" i="27"/>
  <c r="EP80" i="27"/>
  <c r="GN79" i="27"/>
  <c r="GM79" i="27"/>
  <c r="GL79" i="27"/>
  <c r="GK79" i="27"/>
  <c r="GJ79" i="27"/>
  <c r="GI79" i="27"/>
  <c r="GH79" i="27"/>
  <c r="GG79" i="27"/>
  <c r="GF79" i="27"/>
  <c r="GE79" i="27"/>
  <c r="GD79" i="27"/>
  <c r="GC79" i="27"/>
  <c r="GB79" i="27"/>
  <c r="GA79" i="27"/>
  <c r="FZ79" i="27"/>
  <c r="FY79" i="27"/>
  <c r="FX79" i="27"/>
  <c r="FW79" i="27"/>
  <c r="FV79" i="27"/>
  <c r="FU79" i="27"/>
  <c r="FT79" i="27"/>
  <c r="FS79" i="27"/>
  <c r="FR79" i="27"/>
  <c r="FQ79" i="27"/>
  <c r="FP79" i="27"/>
  <c r="FO79" i="27"/>
  <c r="FN79" i="27"/>
  <c r="FM79" i="27"/>
  <c r="FL79" i="27"/>
  <c r="FK79" i="27"/>
  <c r="FJ79" i="27"/>
  <c r="FI79" i="27"/>
  <c r="FH79" i="27"/>
  <c r="FG79" i="27"/>
  <c r="FF79" i="27"/>
  <c r="FE79" i="27"/>
  <c r="FD79" i="27"/>
  <c r="FC79" i="27"/>
  <c r="FB79" i="27"/>
  <c r="FA79" i="27"/>
  <c r="EZ79" i="27"/>
  <c r="EY79" i="27"/>
  <c r="EX79" i="27"/>
  <c r="EW79" i="27"/>
  <c r="EV79" i="27"/>
  <c r="EU79" i="27"/>
  <c r="ET79" i="27"/>
  <c r="ES79" i="27"/>
  <c r="ER79" i="27"/>
  <c r="EQ79" i="27"/>
  <c r="EP79" i="27"/>
  <c r="GN78" i="27"/>
  <c r="GM78" i="27"/>
  <c r="GL78" i="27"/>
  <c r="GK78" i="27"/>
  <c r="GJ78" i="27"/>
  <c r="GI78" i="27"/>
  <c r="GH78" i="27"/>
  <c r="GG78" i="27"/>
  <c r="GF78" i="27"/>
  <c r="GE78" i="27"/>
  <c r="GD78" i="27"/>
  <c r="GC78" i="27"/>
  <c r="GB78" i="27"/>
  <c r="GA78" i="27"/>
  <c r="FZ78" i="27"/>
  <c r="FY78" i="27"/>
  <c r="FX78" i="27"/>
  <c r="FW78" i="27"/>
  <c r="FV78" i="27"/>
  <c r="FU78" i="27"/>
  <c r="FT78" i="27"/>
  <c r="FS78" i="27"/>
  <c r="FR78" i="27"/>
  <c r="FQ78" i="27"/>
  <c r="FP78" i="27"/>
  <c r="FO78" i="27"/>
  <c r="FN78" i="27"/>
  <c r="FM78" i="27"/>
  <c r="FL78" i="27"/>
  <c r="FK78" i="27"/>
  <c r="FJ78" i="27"/>
  <c r="FI78" i="27"/>
  <c r="FH78" i="27"/>
  <c r="FG78" i="27"/>
  <c r="FF78" i="27"/>
  <c r="FE78" i="27"/>
  <c r="FD78" i="27"/>
  <c r="FC78" i="27"/>
  <c r="FB78" i="27"/>
  <c r="FA78" i="27"/>
  <c r="EZ78" i="27"/>
  <c r="EY78" i="27"/>
  <c r="EX78" i="27"/>
  <c r="EW78" i="27"/>
  <c r="EV78" i="27"/>
  <c r="EU78" i="27"/>
  <c r="ET78" i="27"/>
  <c r="ES78" i="27"/>
  <c r="ER78" i="27"/>
  <c r="EQ78" i="27"/>
  <c r="EP78" i="27"/>
  <c r="GN77" i="27"/>
  <c r="GM77" i="27"/>
  <c r="GL77" i="27"/>
  <c r="GK77" i="27"/>
  <c r="GJ77" i="27"/>
  <c r="GI77" i="27"/>
  <c r="GH77" i="27"/>
  <c r="GG77" i="27"/>
  <c r="GF77" i="27"/>
  <c r="GE77" i="27"/>
  <c r="GD77" i="27"/>
  <c r="GC77" i="27"/>
  <c r="GB77" i="27"/>
  <c r="GA77" i="27"/>
  <c r="FZ77" i="27"/>
  <c r="FY77" i="27"/>
  <c r="FX77" i="27"/>
  <c r="FW77" i="27"/>
  <c r="FV77" i="27"/>
  <c r="FU77" i="27"/>
  <c r="FT77" i="27"/>
  <c r="FS77" i="27"/>
  <c r="FR77" i="27"/>
  <c r="FQ77" i="27"/>
  <c r="FP77" i="27"/>
  <c r="FO77" i="27"/>
  <c r="FN77" i="27"/>
  <c r="FM77" i="27"/>
  <c r="FL77" i="27"/>
  <c r="FK77" i="27"/>
  <c r="FJ77" i="27"/>
  <c r="FI77" i="27"/>
  <c r="FH77" i="27"/>
  <c r="FG77" i="27"/>
  <c r="FF77" i="27"/>
  <c r="FE77" i="27"/>
  <c r="FD77" i="27"/>
  <c r="FC77" i="27"/>
  <c r="FB77" i="27"/>
  <c r="FA77" i="27"/>
  <c r="EZ77" i="27"/>
  <c r="EY77" i="27"/>
  <c r="EX77" i="27"/>
  <c r="EW77" i="27"/>
  <c r="EV77" i="27"/>
  <c r="EU77" i="27"/>
  <c r="ET77" i="27"/>
  <c r="ES77" i="27"/>
  <c r="ER77" i="27"/>
  <c r="EQ77" i="27"/>
  <c r="EP77" i="27"/>
  <c r="GN76" i="27"/>
  <c r="GM76" i="27"/>
  <c r="GL76" i="27"/>
  <c r="GK76" i="27"/>
  <c r="GJ76" i="27"/>
  <c r="GI76" i="27"/>
  <c r="GH76" i="27"/>
  <c r="GG76" i="27"/>
  <c r="GF76" i="27"/>
  <c r="GE76" i="27"/>
  <c r="GD76" i="27"/>
  <c r="GC76" i="27"/>
  <c r="GB76" i="27"/>
  <c r="GA76" i="27"/>
  <c r="FZ76" i="27"/>
  <c r="FY76" i="27"/>
  <c r="FX76" i="27"/>
  <c r="FW76" i="27"/>
  <c r="FV76" i="27"/>
  <c r="FU76" i="27"/>
  <c r="FT76" i="27"/>
  <c r="FS76" i="27"/>
  <c r="FR76" i="27"/>
  <c r="FQ76" i="27"/>
  <c r="FP76" i="27"/>
  <c r="FO76" i="27"/>
  <c r="FN76" i="27"/>
  <c r="FM76" i="27"/>
  <c r="FL76" i="27"/>
  <c r="FK76" i="27"/>
  <c r="FJ76" i="27"/>
  <c r="FI76" i="27"/>
  <c r="FH76" i="27"/>
  <c r="FG76" i="27"/>
  <c r="FF76" i="27"/>
  <c r="FE76" i="27"/>
  <c r="FD76" i="27"/>
  <c r="FC76" i="27"/>
  <c r="FB76" i="27"/>
  <c r="FA76" i="27"/>
  <c r="EZ76" i="27"/>
  <c r="EY76" i="27"/>
  <c r="EX76" i="27"/>
  <c r="EW76" i="27"/>
  <c r="EV76" i="27"/>
  <c r="EU76" i="27"/>
  <c r="ET76" i="27"/>
  <c r="ES76" i="27"/>
  <c r="ER76" i="27"/>
  <c r="EQ76" i="27"/>
  <c r="EP76" i="27"/>
  <c r="GN75" i="27"/>
  <c r="GM75" i="27"/>
  <c r="GL75" i="27"/>
  <c r="GK75" i="27"/>
  <c r="GJ75" i="27"/>
  <c r="GI75" i="27"/>
  <c r="GH75" i="27"/>
  <c r="GG75" i="27"/>
  <c r="GF75" i="27"/>
  <c r="GE75" i="27"/>
  <c r="GD75" i="27"/>
  <c r="GC75" i="27"/>
  <c r="GB75" i="27"/>
  <c r="GA75" i="27"/>
  <c r="FZ75" i="27"/>
  <c r="FY75" i="27"/>
  <c r="FX75" i="27"/>
  <c r="FW75" i="27"/>
  <c r="FV75" i="27"/>
  <c r="FU75" i="27"/>
  <c r="FT75" i="27"/>
  <c r="FS75" i="27"/>
  <c r="FR75" i="27"/>
  <c r="FQ75" i="27"/>
  <c r="FP75" i="27"/>
  <c r="FO75" i="27"/>
  <c r="FN75" i="27"/>
  <c r="FM75" i="27"/>
  <c r="FL75" i="27"/>
  <c r="FK75" i="27"/>
  <c r="FJ75" i="27"/>
  <c r="FI75" i="27"/>
  <c r="FH75" i="27"/>
  <c r="FG75" i="27"/>
  <c r="FF75" i="27"/>
  <c r="FE75" i="27"/>
  <c r="FD75" i="27"/>
  <c r="FC75" i="27"/>
  <c r="FB75" i="27"/>
  <c r="FA75" i="27"/>
  <c r="EZ75" i="27"/>
  <c r="EY75" i="27"/>
  <c r="EX75" i="27"/>
  <c r="EW75" i="27"/>
  <c r="EV75" i="27"/>
  <c r="EU75" i="27"/>
  <c r="ET75" i="27"/>
  <c r="ES75" i="27"/>
  <c r="ER75" i="27"/>
  <c r="EQ75" i="27"/>
  <c r="EP75" i="27"/>
  <c r="GN74" i="27"/>
  <c r="GM74" i="27"/>
  <c r="GL74" i="27"/>
  <c r="GK74" i="27"/>
  <c r="GJ74" i="27"/>
  <c r="GI74" i="27"/>
  <c r="GH74" i="27"/>
  <c r="GG74" i="27"/>
  <c r="GF74" i="27"/>
  <c r="GE74" i="27"/>
  <c r="GD74" i="27"/>
  <c r="GC74" i="27"/>
  <c r="GB74" i="27"/>
  <c r="GA74" i="27"/>
  <c r="FZ74" i="27"/>
  <c r="FY74" i="27"/>
  <c r="FX74" i="27"/>
  <c r="FW74" i="27"/>
  <c r="FV74" i="27"/>
  <c r="FU74" i="27"/>
  <c r="FT74" i="27"/>
  <c r="FS74" i="27"/>
  <c r="FR74" i="27"/>
  <c r="FQ74" i="27"/>
  <c r="FP74" i="27"/>
  <c r="FO74" i="27"/>
  <c r="FN74" i="27"/>
  <c r="FM74" i="27"/>
  <c r="FL74" i="27"/>
  <c r="FK74" i="27"/>
  <c r="FJ74" i="27"/>
  <c r="FI74" i="27"/>
  <c r="FH74" i="27"/>
  <c r="FG74" i="27"/>
  <c r="FF74" i="27"/>
  <c r="FE74" i="27"/>
  <c r="FD74" i="27"/>
  <c r="FC74" i="27"/>
  <c r="FB74" i="27"/>
  <c r="FA74" i="27"/>
  <c r="EZ74" i="27"/>
  <c r="EY74" i="27"/>
  <c r="EX74" i="27"/>
  <c r="EW74" i="27"/>
  <c r="EV74" i="27"/>
  <c r="EU74" i="27"/>
  <c r="ET74" i="27"/>
  <c r="ES74" i="27"/>
  <c r="ER74" i="27"/>
  <c r="EQ74" i="27"/>
  <c r="EP74" i="27"/>
  <c r="GN73" i="27"/>
  <c r="GM73" i="27"/>
  <c r="GL73" i="27"/>
  <c r="GK73" i="27"/>
  <c r="GJ73" i="27"/>
  <c r="GI73" i="27"/>
  <c r="GH73" i="27"/>
  <c r="GG73" i="27"/>
  <c r="GF73" i="27"/>
  <c r="GE73" i="27"/>
  <c r="GD73" i="27"/>
  <c r="GC73" i="27"/>
  <c r="GB73" i="27"/>
  <c r="GA73" i="27"/>
  <c r="FZ73" i="27"/>
  <c r="FY73" i="27"/>
  <c r="FX73" i="27"/>
  <c r="FW73" i="27"/>
  <c r="FV73" i="27"/>
  <c r="FU73" i="27"/>
  <c r="FT73" i="27"/>
  <c r="FS73" i="27"/>
  <c r="FR73" i="27"/>
  <c r="FQ73" i="27"/>
  <c r="FP73" i="27"/>
  <c r="FO73" i="27"/>
  <c r="FN73" i="27"/>
  <c r="FM73" i="27"/>
  <c r="FL73" i="27"/>
  <c r="FK73" i="27"/>
  <c r="FJ73" i="27"/>
  <c r="FI73" i="27"/>
  <c r="FH73" i="27"/>
  <c r="FG73" i="27"/>
  <c r="FF73" i="27"/>
  <c r="FE73" i="27"/>
  <c r="FD73" i="27"/>
  <c r="FC73" i="27"/>
  <c r="FB73" i="27"/>
  <c r="FA73" i="27"/>
  <c r="EZ73" i="27"/>
  <c r="EY73" i="27"/>
  <c r="EX73" i="27"/>
  <c r="EW73" i="27"/>
  <c r="EV73" i="27"/>
  <c r="EU73" i="27"/>
  <c r="ET73" i="27"/>
  <c r="ES73" i="27"/>
  <c r="ER73" i="27"/>
  <c r="EQ73" i="27"/>
  <c r="EP73" i="27"/>
  <c r="GN72" i="27"/>
  <c r="GM72" i="27"/>
  <c r="GL72" i="27"/>
  <c r="GK72" i="27"/>
  <c r="GJ72" i="27"/>
  <c r="GI72" i="27"/>
  <c r="GH72" i="27"/>
  <c r="GG72" i="27"/>
  <c r="GF72" i="27"/>
  <c r="GE72" i="27"/>
  <c r="GD72" i="27"/>
  <c r="GC72" i="27"/>
  <c r="GB72" i="27"/>
  <c r="GA72" i="27"/>
  <c r="FZ72" i="27"/>
  <c r="FY72" i="27"/>
  <c r="FX72" i="27"/>
  <c r="FW72" i="27"/>
  <c r="FV72" i="27"/>
  <c r="FU72" i="27"/>
  <c r="FT72" i="27"/>
  <c r="FS72" i="27"/>
  <c r="FR72" i="27"/>
  <c r="FQ72" i="27"/>
  <c r="FP72" i="27"/>
  <c r="FO72" i="27"/>
  <c r="FN72" i="27"/>
  <c r="FM72" i="27"/>
  <c r="FL72" i="27"/>
  <c r="FK72" i="27"/>
  <c r="FJ72" i="27"/>
  <c r="FI72" i="27"/>
  <c r="FH72" i="27"/>
  <c r="FG72" i="27"/>
  <c r="FF72" i="27"/>
  <c r="FE72" i="27"/>
  <c r="FD72" i="27"/>
  <c r="FC72" i="27"/>
  <c r="FB72" i="27"/>
  <c r="FA72" i="27"/>
  <c r="EZ72" i="27"/>
  <c r="EY72" i="27"/>
  <c r="EX72" i="27"/>
  <c r="EW72" i="27"/>
  <c r="EV72" i="27"/>
  <c r="EU72" i="27"/>
  <c r="ET72" i="27"/>
  <c r="ES72" i="27"/>
  <c r="ER72" i="27"/>
  <c r="EQ72" i="27"/>
  <c r="EP72" i="27"/>
  <c r="GN71" i="27"/>
  <c r="GM71" i="27"/>
  <c r="GL71" i="27"/>
  <c r="GK71" i="27"/>
  <c r="GJ71" i="27"/>
  <c r="GI71" i="27"/>
  <c r="GH71" i="27"/>
  <c r="GG71" i="27"/>
  <c r="GF71" i="27"/>
  <c r="GE71" i="27"/>
  <c r="GD71" i="27"/>
  <c r="GC71" i="27"/>
  <c r="GB71" i="27"/>
  <c r="GA71" i="27"/>
  <c r="FZ71" i="27"/>
  <c r="FY71" i="27"/>
  <c r="FX71" i="27"/>
  <c r="FW71" i="27"/>
  <c r="FV71" i="27"/>
  <c r="FU71" i="27"/>
  <c r="FT71" i="27"/>
  <c r="FS71" i="27"/>
  <c r="FR71" i="27"/>
  <c r="FQ71" i="27"/>
  <c r="FP71" i="27"/>
  <c r="FO71" i="27"/>
  <c r="FN71" i="27"/>
  <c r="FM71" i="27"/>
  <c r="FL71" i="27"/>
  <c r="FK71" i="27"/>
  <c r="FJ71" i="27"/>
  <c r="FI71" i="27"/>
  <c r="FH71" i="27"/>
  <c r="FG71" i="27"/>
  <c r="FF71" i="27"/>
  <c r="FE71" i="27"/>
  <c r="FD71" i="27"/>
  <c r="FC71" i="27"/>
  <c r="FB71" i="27"/>
  <c r="FA71" i="27"/>
  <c r="EZ71" i="27"/>
  <c r="EY71" i="27"/>
  <c r="EX71" i="27"/>
  <c r="EW71" i="27"/>
  <c r="EV71" i="27"/>
  <c r="EU71" i="27"/>
  <c r="ET71" i="27"/>
  <c r="ES71" i="27"/>
  <c r="ER71" i="27"/>
  <c r="EQ71" i="27"/>
  <c r="EP71" i="27"/>
  <c r="GN70" i="27"/>
  <c r="GM70" i="27"/>
  <c r="GL70" i="27"/>
  <c r="GK70" i="27"/>
  <c r="GJ70" i="27"/>
  <c r="GI70" i="27"/>
  <c r="GH70" i="27"/>
  <c r="GG70" i="27"/>
  <c r="GF70" i="27"/>
  <c r="GE70" i="27"/>
  <c r="GD70" i="27"/>
  <c r="GC70" i="27"/>
  <c r="GB70" i="27"/>
  <c r="GA70" i="27"/>
  <c r="FZ70" i="27"/>
  <c r="FY70" i="27"/>
  <c r="FX70" i="27"/>
  <c r="FW70" i="27"/>
  <c r="FV70" i="27"/>
  <c r="FU70" i="27"/>
  <c r="FT70" i="27"/>
  <c r="FS70" i="27"/>
  <c r="FR70" i="27"/>
  <c r="FQ70" i="27"/>
  <c r="FP70" i="27"/>
  <c r="FO70" i="27"/>
  <c r="FN70" i="27"/>
  <c r="FM70" i="27"/>
  <c r="FL70" i="27"/>
  <c r="FK70" i="27"/>
  <c r="FJ70" i="27"/>
  <c r="FI70" i="27"/>
  <c r="FH70" i="27"/>
  <c r="FG70" i="27"/>
  <c r="FF70" i="27"/>
  <c r="FE70" i="27"/>
  <c r="FD70" i="27"/>
  <c r="FC70" i="27"/>
  <c r="FB70" i="27"/>
  <c r="FA70" i="27"/>
  <c r="EZ70" i="27"/>
  <c r="EY70" i="27"/>
  <c r="EX70" i="27"/>
  <c r="EW70" i="27"/>
  <c r="EV70" i="27"/>
  <c r="EU70" i="27"/>
  <c r="ET70" i="27"/>
  <c r="ES70" i="27"/>
  <c r="ER70" i="27"/>
  <c r="EQ70" i="27"/>
  <c r="EP70" i="27"/>
  <c r="GN69" i="27"/>
  <c r="GM69" i="27"/>
  <c r="GL69" i="27"/>
  <c r="GK69" i="27"/>
  <c r="GJ69" i="27"/>
  <c r="GI69" i="27"/>
  <c r="GH69" i="27"/>
  <c r="GG69" i="27"/>
  <c r="GF69" i="27"/>
  <c r="GE69" i="27"/>
  <c r="GD69" i="27"/>
  <c r="GC69" i="27"/>
  <c r="GB69" i="27"/>
  <c r="GA69" i="27"/>
  <c r="FZ69" i="27"/>
  <c r="FY69" i="27"/>
  <c r="FX69" i="27"/>
  <c r="FW69" i="27"/>
  <c r="FV69" i="27"/>
  <c r="FU69" i="27"/>
  <c r="FT69" i="27"/>
  <c r="FS69" i="27"/>
  <c r="FR69" i="27"/>
  <c r="FQ69" i="27"/>
  <c r="FP69" i="27"/>
  <c r="FO69" i="27"/>
  <c r="FN69" i="27"/>
  <c r="FM69" i="27"/>
  <c r="FL69" i="27"/>
  <c r="FK69" i="27"/>
  <c r="FJ69" i="27"/>
  <c r="FI69" i="27"/>
  <c r="FH69" i="27"/>
  <c r="FG69" i="27"/>
  <c r="FF69" i="27"/>
  <c r="FE69" i="27"/>
  <c r="FD69" i="27"/>
  <c r="FC69" i="27"/>
  <c r="FB69" i="27"/>
  <c r="FA69" i="27"/>
  <c r="EZ69" i="27"/>
  <c r="EY69" i="27"/>
  <c r="EX69" i="27"/>
  <c r="EW69" i="27"/>
  <c r="EV69" i="27"/>
  <c r="EU69" i="27"/>
  <c r="ET69" i="27"/>
  <c r="ES69" i="27"/>
  <c r="ER69" i="27"/>
  <c r="EQ69" i="27"/>
  <c r="EP69" i="27"/>
  <c r="GN68" i="27"/>
  <c r="GM68" i="27"/>
  <c r="GL68" i="27"/>
  <c r="GK68" i="27"/>
  <c r="GJ68" i="27"/>
  <c r="GI68" i="27"/>
  <c r="GH68" i="27"/>
  <c r="GG68" i="27"/>
  <c r="GF68" i="27"/>
  <c r="GE68" i="27"/>
  <c r="GD68" i="27"/>
  <c r="GC68" i="27"/>
  <c r="GB68" i="27"/>
  <c r="GA68" i="27"/>
  <c r="FZ68" i="27"/>
  <c r="FY68" i="27"/>
  <c r="FX68" i="27"/>
  <c r="FW68" i="27"/>
  <c r="FV68" i="27"/>
  <c r="FU68" i="27"/>
  <c r="FT68" i="27"/>
  <c r="FS68" i="27"/>
  <c r="FR68" i="27"/>
  <c r="FQ68" i="27"/>
  <c r="FP68" i="27"/>
  <c r="FO68" i="27"/>
  <c r="FN68" i="27"/>
  <c r="FM68" i="27"/>
  <c r="FL68" i="27"/>
  <c r="FK68" i="27"/>
  <c r="FJ68" i="27"/>
  <c r="FI68" i="27"/>
  <c r="FH68" i="27"/>
  <c r="FG68" i="27"/>
  <c r="FF68" i="27"/>
  <c r="FE68" i="27"/>
  <c r="FD68" i="27"/>
  <c r="FC68" i="27"/>
  <c r="FB68" i="27"/>
  <c r="FA68" i="27"/>
  <c r="EZ68" i="27"/>
  <c r="EY68" i="27"/>
  <c r="EX68" i="27"/>
  <c r="EW68" i="27"/>
  <c r="EV68" i="27"/>
  <c r="EU68" i="27"/>
  <c r="ET68" i="27"/>
  <c r="ES68" i="27"/>
  <c r="ER68" i="27"/>
  <c r="EQ68" i="27"/>
  <c r="EP68" i="27"/>
  <c r="GN67" i="27"/>
  <c r="GM67" i="27"/>
  <c r="GL67" i="27"/>
  <c r="GK67" i="27"/>
  <c r="GJ67" i="27"/>
  <c r="GI67" i="27"/>
  <c r="GH67" i="27"/>
  <c r="GG67" i="27"/>
  <c r="GF67" i="27"/>
  <c r="GE67" i="27"/>
  <c r="GD67" i="27"/>
  <c r="GC67" i="27"/>
  <c r="GB67" i="27"/>
  <c r="GA67" i="27"/>
  <c r="FZ67" i="27"/>
  <c r="FY67" i="27"/>
  <c r="FX67" i="27"/>
  <c r="FW67" i="27"/>
  <c r="FV67" i="27"/>
  <c r="FU67" i="27"/>
  <c r="FT67" i="27"/>
  <c r="FS67" i="27"/>
  <c r="FR67" i="27"/>
  <c r="FQ67" i="27"/>
  <c r="FP67" i="27"/>
  <c r="FO67" i="27"/>
  <c r="FN67" i="27"/>
  <c r="FM67" i="27"/>
  <c r="FL67" i="27"/>
  <c r="FK67" i="27"/>
  <c r="FJ67" i="27"/>
  <c r="FI67" i="27"/>
  <c r="FH67" i="27"/>
  <c r="FG67" i="27"/>
  <c r="FF67" i="27"/>
  <c r="FE67" i="27"/>
  <c r="FD67" i="27"/>
  <c r="FC67" i="27"/>
  <c r="FB67" i="27"/>
  <c r="FA67" i="27"/>
  <c r="EZ67" i="27"/>
  <c r="EY67" i="27"/>
  <c r="EX67" i="27"/>
  <c r="EW67" i="27"/>
  <c r="EV67" i="27"/>
  <c r="EU67" i="27"/>
  <c r="ET67" i="27"/>
  <c r="ES67" i="27"/>
  <c r="ER67" i="27"/>
  <c r="EQ67" i="27"/>
  <c r="EP67" i="27"/>
  <c r="GN66" i="27"/>
  <c r="GM66" i="27"/>
  <c r="GL66" i="27"/>
  <c r="GK66" i="27"/>
  <c r="GJ66" i="27"/>
  <c r="GI66" i="27"/>
  <c r="GH66" i="27"/>
  <c r="GG66" i="27"/>
  <c r="GF66" i="27"/>
  <c r="GE66" i="27"/>
  <c r="GD66" i="27"/>
  <c r="GC66" i="27"/>
  <c r="GB66" i="27"/>
  <c r="GA66" i="27"/>
  <c r="FZ66" i="27"/>
  <c r="FY66" i="27"/>
  <c r="FX66" i="27"/>
  <c r="FW66" i="27"/>
  <c r="FV66" i="27"/>
  <c r="FU66" i="27"/>
  <c r="FT66" i="27"/>
  <c r="FS66" i="27"/>
  <c r="FR66" i="27"/>
  <c r="FQ66" i="27"/>
  <c r="FP66" i="27"/>
  <c r="FO66" i="27"/>
  <c r="FN66" i="27"/>
  <c r="FM66" i="27"/>
  <c r="FL66" i="27"/>
  <c r="FK66" i="27"/>
  <c r="FJ66" i="27"/>
  <c r="FI66" i="27"/>
  <c r="FH66" i="27"/>
  <c r="FG66" i="27"/>
  <c r="FF66" i="27"/>
  <c r="FE66" i="27"/>
  <c r="FD66" i="27"/>
  <c r="FC66" i="27"/>
  <c r="FB66" i="27"/>
  <c r="FA66" i="27"/>
  <c r="EZ66" i="27"/>
  <c r="EY66" i="27"/>
  <c r="EX66" i="27"/>
  <c r="EW66" i="27"/>
  <c r="EV66" i="27"/>
  <c r="EU66" i="27"/>
  <c r="ET66" i="27"/>
  <c r="ES66" i="27"/>
  <c r="ER66" i="27"/>
  <c r="EQ66" i="27"/>
  <c r="EP66" i="27"/>
  <c r="GN65" i="27"/>
  <c r="GM65" i="27"/>
  <c r="GL65" i="27"/>
  <c r="GK65" i="27"/>
  <c r="GJ65" i="27"/>
  <c r="GI65" i="27"/>
  <c r="GH65" i="27"/>
  <c r="GG65" i="27"/>
  <c r="GF65" i="27"/>
  <c r="GE65" i="27"/>
  <c r="GD65" i="27"/>
  <c r="GC65" i="27"/>
  <c r="GB65" i="27"/>
  <c r="GA65" i="27"/>
  <c r="FZ65" i="27"/>
  <c r="FY65" i="27"/>
  <c r="FX65" i="27"/>
  <c r="FW65" i="27"/>
  <c r="FV65" i="27"/>
  <c r="FU65" i="27"/>
  <c r="FT65" i="27"/>
  <c r="FS65" i="27"/>
  <c r="FR65" i="27"/>
  <c r="FQ65" i="27"/>
  <c r="FP65" i="27"/>
  <c r="FO65" i="27"/>
  <c r="FN65" i="27"/>
  <c r="FM65" i="27"/>
  <c r="FL65" i="27"/>
  <c r="FK65" i="27"/>
  <c r="FJ65" i="27"/>
  <c r="FI65" i="27"/>
  <c r="FH65" i="27"/>
  <c r="FG65" i="27"/>
  <c r="FF65" i="27"/>
  <c r="FE65" i="27"/>
  <c r="FD65" i="27"/>
  <c r="FC65" i="27"/>
  <c r="FB65" i="27"/>
  <c r="FA65" i="27"/>
  <c r="EZ65" i="27"/>
  <c r="EY65" i="27"/>
  <c r="EX65" i="27"/>
  <c r="EW65" i="27"/>
  <c r="EV65" i="27"/>
  <c r="EU65" i="27"/>
  <c r="ET65" i="27"/>
  <c r="ES65" i="27"/>
  <c r="ER65" i="27"/>
  <c r="EQ65" i="27"/>
  <c r="EP65" i="27"/>
  <c r="GN64" i="27"/>
  <c r="GM64" i="27"/>
  <c r="GL64" i="27"/>
  <c r="GK64" i="27"/>
  <c r="GJ64" i="27"/>
  <c r="GI64" i="27"/>
  <c r="GH64" i="27"/>
  <c r="GG64" i="27"/>
  <c r="GF64" i="27"/>
  <c r="GE64" i="27"/>
  <c r="GD64" i="27"/>
  <c r="GC64" i="27"/>
  <c r="GB64" i="27"/>
  <c r="GA64" i="27"/>
  <c r="FZ64" i="27"/>
  <c r="FY64" i="27"/>
  <c r="FX64" i="27"/>
  <c r="FW64" i="27"/>
  <c r="FV64" i="27"/>
  <c r="FU64" i="27"/>
  <c r="FT64" i="27"/>
  <c r="FS64" i="27"/>
  <c r="FR64" i="27"/>
  <c r="FQ64" i="27"/>
  <c r="FP64" i="27"/>
  <c r="FO64" i="27"/>
  <c r="FN64" i="27"/>
  <c r="FM64" i="27"/>
  <c r="FL64" i="27"/>
  <c r="FK64" i="27"/>
  <c r="FJ64" i="27"/>
  <c r="FI64" i="27"/>
  <c r="FH64" i="27"/>
  <c r="FG64" i="27"/>
  <c r="FF64" i="27"/>
  <c r="FE64" i="27"/>
  <c r="FD64" i="27"/>
  <c r="FC64" i="27"/>
  <c r="FB64" i="27"/>
  <c r="FA64" i="27"/>
  <c r="EZ64" i="27"/>
  <c r="EY64" i="27"/>
  <c r="EX64" i="27"/>
  <c r="EW64" i="27"/>
  <c r="EV64" i="27"/>
  <c r="EU64" i="27"/>
  <c r="ET64" i="27"/>
  <c r="ES64" i="27"/>
  <c r="ER64" i="27"/>
  <c r="EQ64" i="27"/>
  <c r="EP64" i="27"/>
  <c r="GN63" i="27"/>
  <c r="GM63" i="27"/>
  <c r="GL63" i="27"/>
  <c r="GK63" i="27"/>
  <c r="GJ63" i="27"/>
  <c r="GI63" i="27"/>
  <c r="GH63" i="27"/>
  <c r="GG63" i="27"/>
  <c r="GF63" i="27"/>
  <c r="GE63" i="27"/>
  <c r="GD63" i="27"/>
  <c r="GC63" i="27"/>
  <c r="GB63" i="27"/>
  <c r="GA63" i="27"/>
  <c r="FZ63" i="27"/>
  <c r="FY63" i="27"/>
  <c r="FX63" i="27"/>
  <c r="FW63" i="27"/>
  <c r="FV63" i="27"/>
  <c r="FU63" i="27"/>
  <c r="FT63" i="27"/>
  <c r="FS63" i="27"/>
  <c r="FR63" i="27"/>
  <c r="FQ63" i="27"/>
  <c r="FP63" i="27"/>
  <c r="FO63" i="27"/>
  <c r="FN63" i="27"/>
  <c r="FM63" i="27"/>
  <c r="FL63" i="27"/>
  <c r="FK63" i="27"/>
  <c r="FJ63" i="27"/>
  <c r="FI63" i="27"/>
  <c r="FH63" i="27"/>
  <c r="FG63" i="27"/>
  <c r="FF63" i="27"/>
  <c r="FE63" i="27"/>
  <c r="FD63" i="27"/>
  <c r="FC63" i="27"/>
  <c r="FB63" i="27"/>
  <c r="FA63" i="27"/>
  <c r="EZ63" i="27"/>
  <c r="EY63" i="27"/>
  <c r="EX63" i="27"/>
  <c r="EW63" i="27"/>
  <c r="EV63" i="27"/>
  <c r="EU63" i="27"/>
  <c r="ET63" i="27"/>
  <c r="ES63" i="27"/>
  <c r="ER63" i="27"/>
  <c r="EQ63" i="27"/>
  <c r="EP63" i="27"/>
  <c r="GN62" i="27"/>
  <c r="GM62" i="27"/>
  <c r="GL62" i="27"/>
  <c r="GK62" i="27"/>
  <c r="GJ62" i="27"/>
  <c r="GI62" i="27"/>
  <c r="GH62" i="27"/>
  <c r="GG62" i="27"/>
  <c r="GF62" i="27"/>
  <c r="GE62" i="27"/>
  <c r="GD62" i="27"/>
  <c r="GC62" i="27"/>
  <c r="GB62" i="27"/>
  <c r="GA62" i="27"/>
  <c r="FZ62" i="27"/>
  <c r="FY62" i="27"/>
  <c r="FX62" i="27"/>
  <c r="FW62" i="27"/>
  <c r="FV62" i="27"/>
  <c r="FU62" i="27"/>
  <c r="FT62" i="27"/>
  <c r="FS62" i="27"/>
  <c r="FR62" i="27"/>
  <c r="FQ62" i="27"/>
  <c r="FP62" i="27"/>
  <c r="FO62" i="27"/>
  <c r="FN62" i="27"/>
  <c r="FM62" i="27"/>
  <c r="FL62" i="27"/>
  <c r="FK62" i="27"/>
  <c r="FJ62" i="27"/>
  <c r="FI62" i="27"/>
  <c r="FH62" i="27"/>
  <c r="FG62" i="27"/>
  <c r="FF62" i="27"/>
  <c r="FE62" i="27"/>
  <c r="FD62" i="27"/>
  <c r="FC62" i="27"/>
  <c r="FB62" i="27"/>
  <c r="FA62" i="27"/>
  <c r="EZ62" i="27"/>
  <c r="EY62" i="27"/>
  <c r="EX62" i="27"/>
  <c r="EW62" i="27"/>
  <c r="EV62" i="27"/>
  <c r="EU62" i="27"/>
  <c r="ET62" i="27"/>
  <c r="ES62" i="27"/>
  <c r="ER62" i="27"/>
  <c r="EQ62" i="27"/>
  <c r="EP62" i="27"/>
  <c r="GN61" i="27"/>
  <c r="GM61" i="27"/>
  <c r="GL61" i="27"/>
  <c r="GK61" i="27"/>
  <c r="GJ61" i="27"/>
  <c r="GI61" i="27"/>
  <c r="GH61" i="27"/>
  <c r="GG61" i="27"/>
  <c r="GF61" i="27"/>
  <c r="GE61" i="27"/>
  <c r="GD61" i="27"/>
  <c r="GC61" i="27"/>
  <c r="GB61" i="27"/>
  <c r="GA61" i="27"/>
  <c r="FZ61" i="27"/>
  <c r="FY61" i="27"/>
  <c r="FX61" i="27"/>
  <c r="FW61" i="27"/>
  <c r="FV61" i="27"/>
  <c r="FU61" i="27"/>
  <c r="FT61" i="27"/>
  <c r="FS61" i="27"/>
  <c r="FR61" i="27"/>
  <c r="FQ61" i="27"/>
  <c r="FP61" i="27"/>
  <c r="FO61" i="27"/>
  <c r="FN61" i="27"/>
  <c r="FM61" i="27"/>
  <c r="FL61" i="27"/>
  <c r="FK61" i="27"/>
  <c r="FJ61" i="27"/>
  <c r="FI61" i="27"/>
  <c r="FH61" i="27"/>
  <c r="FG61" i="27"/>
  <c r="FF61" i="27"/>
  <c r="FE61" i="27"/>
  <c r="FD61" i="27"/>
  <c r="FC61" i="27"/>
  <c r="FB61" i="27"/>
  <c r="FA61" i="27"/>
  <c r="EZ61" i="27"/>
  <c r="EY61" i="27"/>
  <c r="EX61" i="27"/>
  <c r="EW61" i="27"/>
  <c r="EV61" i="27"/>
  <c r="EU61" i="27"/>
  <c r="ET61" i="27"/>
  <c r="ES61" i="27"/>
  <c r="ER61" i="27"/>
  <c r="EQ61" i="27"/>
  <c r="EP61" i="27"/>
  <c r="GN60" i="27"/>
  <c r="GM60" i="27"/>
  <c r="GL60" i="27"/>
  <c r="GK60" i="27"/>
  <c r="GJ60" i="27"/>
  <c r="GI60" i="27"/>
  <c r="GH60" i="27"/>
  <c r="GG60" i="27"/>
  <c r="GF60" i="27"/>
  <c r="GE60" i="27"/>
  <c r="GD60" i="27"/>
  <c r="GC60" i="27"/>
  <c r="GB60" i="27"/>
  <c r="GA60" i="27"/>
  <c r="FZ60" i="27"/>
  <c r="FY60" i="27"/>
  <c r="FX60" i="27"/>
  <c r="FW60" i="27"/>
  <c r="FV60" i="27"/>
  <c r="FU60" i="27"/>
  <c r="FT60" i="27"/>
  <c r="FS60" i="27"/>
  <c r="FR60" i="27"/>
  <c r="FQ60" i="27"/>
  <c r="FP60" i="27"/>
  <c r="FO60" i="27"/>
  <c r="FN60" i="27"/>
  <c r="FM60" i="27"/>
  <c r="FL60" i="27"/>
  <c r="FK60" i="27"/>
  <c r="FJ60" i="27"/>
  <c r="FI60" i="27"/>
  <c r="FH60" i="27"/>
  <c r="FG60" i="27"/>
  <c r="FF60" i="27"/>
  <c r="FE60" i="27"/>
  <c r="FD60" i="27"/>
  <c r="FC60" i="27"/>
  <c r="FB60" i="27"/>
  <c r="FA60" i="27"/>
  <c r="EZ60" i="27"/>
  <c r="EY60" i="27"/>
  <c r="EX60" i="27"/>
  <c r="EW60" i="27"/>
  <c r="EV60" i="27"/>
  <c r="EU60" i="27"/>
  <c r="ET60" i="27"/>
  <c r="ES60" i="27"/>
  <c r="ER60" i="27"/>
  <c r="EQ60" i="27"/>
  <c r="EP60" i="27"/>
  <c r="GN59" i="27"/>
  <c r="GM59" i="27"/>
  <c r="GL59" i="27"/>
  <c r="GK59" i="27"/>
  <c r="GJ59" i="27"/>
  <c r="GI59" i="27"/>
  <c r="GH59" i="27"/>
  <c r="GG59" i="27"/>
  <c r="GF59" i="27"/>
  <c r="GE59" i="27"/>
  <c r="GD59" i="27"/>
  <c r="GC59" i="27"/>
  <c r="GB59" i="27"/>
  <c r="GA59" i="27"/>
  <c r="FZ59" i="27"/>
  <c r="FY59" i="27"/>
  <c r="FX59" i="27"/>
  <c r="FW59" i="27"/>
  <c r="FV59" i="27"/>
  <c r="FU59" i="27"/>
  <c r="FT59" i="27"/>
  <c r="FS59" i="27"/>
  <c r="FR59" i="27"/>
  <c r="FQ59" i="27"/>
  <c r="FP59" i="27"/>
  <c r="FO59" i="27"/>
  <c r="FN59" i="27"/>
  <c r="FM59" i="27"/>
  <c r="FL59" i="27"/>
  <c r="FK59" i="27"/>
  <c r="FJ59" i="27"/>
  <c r="FI59" i="27"/>
  <c r="FH59" i="27"/>
  <c r="FG59" i="27"/>
  <c r="FF59" i="27"/>
  <c r="FE59" i="27"/>
  <c r="FD59" i="27"/>
  <c r="FC59" i="27"/>
  <c r="FB59" i="27"/>
  <c r="FA59" i="27"/>
  <c r="EZ59" i="27"/>
  <c r="EY59" i="27"/>
  <c r="EX59" i="27"/>
  <c r="EW59" i="27"/>
  <c r="EV59" i="27"/>
  <c r="EU59" i="27"/>
  <c r="ET59" i="27"/>
  <c r="ES59" i="27"/>
  <c r="ER59" i="27"/>
  <c r="EQ59" i="27"/>
  <c r="EP59" i="27"/>
  <c r="GN58" i="27"/>
  <c r="GM58" i="27"/>
  <c r="GL58" i="27"/>
  <c r="GK58" i="27"/>
  <c r="GJ58" i="27"/>
  <c r="GI58" i="27"/>
  <c r="GH58" i="27"/>
  <c r="GG58" i="27"/>
  <c r="GF58" i="27"/>
  <c r="GE58" i="27"/>
  <c r="GD58" i="27"/>
  <c r="GC58" i="27"/>
  <c r="GB58" i="27"/>
  <c r="GA58" i="27"/>
  <c r="FZ58" i="27"/>
  <c r="FY58" i="27"/>
  <c r="FX58" i="27"/>
  <c r="FW58" i="27"/>
  <c r="FV58" i="27"/>
  <c r="FU58" i="27"/>
  <c r="FT58" i="27"/>
  <c r="FS58" i="27"/>
  <c r="FR58" i="27"/>
  <c r="FQ58" i="27"/>
  <c r="FP58" i="27"/>
  <c r="FO58" i="27"/>
  <c r="FN58" i="27"/>
  <c r="FM58" i="27"/>
  <c r="FL58" i="27"/>
  <c r="FK58" i="27"/>
  <c r="FJ58" i="27"/>
  <c r="FI58" i="27"/>
  <c r="FH58" i="27"/>
  <c r="FG58" i="27"/>
  <c r="FF58" i="27"/>
  <c r="FE58" i="27"/>
  <c r="FD58" i="27"/>
  <c r="FC58" i="27"/>
  <c r="FB58" i="27"/>
  <c r="FA58" i="27"/>
  <c r="EZ58" i="27"/>
  <c r="EY58" i="27"/>
  <c r="EX58" i="27"/>
  <c r="EW58" i="27"/>
  <c r="EV58" i="27"/>
  <c r="EU58" i="27"/>
  <c r="ET58" i="27"/>
  <c r="ES58" i="27"/>
  <c r="ER58" i="27"/>
  <c r="EQ58" i="27"/>
  <c r="EP58" i="27"/>
  <c r="GN57" i="27"/>
  <c r="GM57" i="27"/>
  <c r="GL57" i="27"/>
  <c r="GK57" i="27"/>
  <c r="GJ57" i="27"/>
  <c r="GI57" i="27"/>
  <c r="GH57" i="27"/>
  <c r="GG57" i="27"/>
  <c r="GF57" i="27"/>
  <c r="GE57" i="27"/>
  <c r="GD57" i="27"/>
  <c r="GC57" i="27"/>
  <c r="GB57" i="27"/>
  <c r="GA57" i="27"/>
  <c r="FZ57" i="27"/>
  <c r="FY57" i="27"/>
  <c r="FX57" i="27"/>
  <c r="FW57" i="27"/>
  <c r="FV57" i="27"/>
  <c r="FU57" i="27"/>
  <c r="FT57" i="27"/>
  <c r="FS57" i="27"/>
  <c r="FR57" i="27"/>
  <c r="FQ57" i="27"/>
  <c r="FP57" i="27"/>
  <c r="FO57" i="27"/>
  <c r="FN57" i="27"/>
  <c r="FM57" i="27"/>
  <c r="FL57" i="27"/>
  <c r="FK57" i="27"/>
  <c r="FJ57" i="27"/>
  <c r="FI57" i="27"/>
  <c r="FH57" i="27"/>
  <c r="FG57" i="27"/>
  <c r="FF57" i="27"/>
  <c r="FE57" i="27"/>
  <c r="FD57" i="27"/>
  <c r="FC57" i="27"/>
  <c r="FB57" i="27"/>
  <c r="FA57" i="27"/>
  <c r="EZ57" i="27"/>
  <c r="EY57" i="27"/>
  <c r="EX57" i="27"/>
  <c r="EW57" i="27"/>
  <c r="EV57" i="27"/>
  <c r="EU57" i="27"/>
  <c r="ET57" i="27"/>
  <c r="ES57" i="27"/>
  <c r="ER57" i="27"/>
  <c r="EQ57" i="27"/>
  <c r="EP57" i="27"/>
  <c r="GN56" i="27"/>
  <c r="GM56" i="27"/>
  <c r="GL56" i="27"/>
  <c r="GK56" i="27"/>
  <c r="GJ56" i="27"/>
  <c r="GI56" i="27"/>
  <c r="GH56" i="27"/>
  <c r="GG56" i="27"/>
  <c r="GF56" i="27"/>
  <c r="GE56" i="27"/>
  <c r="GD56" i="27"/>
  <c r="GC56" i="27"/>
  <c r="GB56" i="27"/>
  <c r="GA56" i="27"/>
  <c r="FZ56" i="27"/>
  <c r="FY56" i="27"/>
  <c r="FX56" i="27"/>
  <c r="FW56" i="27"/>
  <c r="FV56" i="27"/>
  <c r="FU56" i="27"/>
  <c r="FT56" i="27"/>
  <c r="FS56" i="27"/>
  <c r="FR56" i="27"/>
  <c r="FQ56" i="27"/>
  <c r="FP56" i="27"/>
  <c r="FO56" i="27"/>
  <c r="FN56" i="27"/>
  <c r="FM56" i="27"/>
  <c r="FL56" i="27"/>
  <c r="FK56" i="27"/>
  <c r="FJ56" i="27"/>
  <c r="FI56" i="27"/>
  <c r="FH56" i="27"/>
  <c r="FG56" i="27"/>
  <c r="FF56" i="27"/>
  <c r="FE56" i="27"/>
  <c r="FD56" i="27"/>
  <c r="FC56" i="27"/>
  <c r="FB56" i="27"/>
  <c r="FA56" i="27"/>
  <c r="EZ56" i="27"/>
  <c r="EY56" i="27"/>
  <c r="EX56" i="27"/>
  <c r="EW56" i="27"/>
  <c r="EV56" i="27"/>
  <c r="EU56" i="27"/>
  <c r="ET56" i="27"/>
  <c r="ES56" i="27"/>
  <c r="ER56" i="27"/>
  <c r="EQ56" i="27"/>
  <c r="EP56" i="27"/>
  <c r="GN55" i="27"/>
  <c r="GM55" i="27"/>
  <c r="GL55" i="27"/>
  <c r="GK55" i="27"/>
  <c r="GJ55" i="27"/>
  <c r="GI55" i="27"/>
  <c r="GH55" i="27"/>
  <c r="GG55" i="27"/>
  <c r="GF55" i="27"/>
  <c r="GE55" i="27"/>
  <c r="GD55" i="27"/>
  <c r="GC55" i="27"/>
  <c r="GB55" i="27"/>
  <c r="GA55" i="27"/>
  <c r="FZ55" i="27"/>
  <c r="FY55" i="27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ET55" i="27"/>
  <c r="ES55" i="27"/>
  <c r="ER55" i="27"/>
  <c r="EQ55" i="27"/>
  <c r="EP55" i="27"/>
  <c r="GN54" i="27"/>
  <c r="GM54" i="27"/>
  <c r="GL54" i="27"/>
  <c r="GK54" i="27"/>
  <c r="GJ54" i="27"/>
  <c r="GI54" i="27"/>
  <c r="GH54" i="27"/>
  <c r="GG54" i="27"/>
  <c r="GF54" i="27"/>
  <c r="GE54" i="27"/>
  <c r="GD54" i="27"/>
  <c r="GC54" i="27"/>
  <c r="GB54" i="27"/>
  <c r="GA54" i="27"/>
  <c r="FZ54" i="27"/>
  <c r="FY54" i="27"/>
  <c r="FX54" i="27"/>
  <c r="FW54" i="27"/>
  <c r="FV54" i="27"/>
  <c r="FU54" i="27"/>
  <c r="FT54" i="27"/>
  <c r="FS54" i="27"/>
  <c r="FR54" i="27"/>
  <c r="FQ54" i="27"/>
  <c r="FP54" i="27"/>
  <c r="FO54" i="27"/>
  <c r="FN54" i="27"/>
  <c r="FM54" i="27"/>
  <c r="FL54" i="27"/>
  <c r="FK54" i="27"/>
  <c r="FJ54" i="27"/>
  <c r="FI54" i="27"/>
  <c r="FH54" i="27"/>
  <c r="FG54" i="27"/>
  <c r="FF54" i="27"/>
  <c r="FE54" i="27"/>
  <c r="FD54" i="27"/>
  <c r="FC54" i="27"/>
  <c r="FB54" i="27"/>
  <c r="FA54" i="27"/>
  <c r="EZ54" i="27"/>
  <c r="EY54" i="27"/>
  <c r="EX54" i="27"/>
  <c r="EW54" i="27"/>
  <c r="EV54" i="27"/>
  <c r="EU54" i="27"/>
  <c r="ET54" i="27"/>
  <c r="ES54" i="27"/>
  <c r="ER54" i="27"/>
  <c r="EQ54" i="27"/>
  <c r="EP54" i="27"/>
  <c r="GN53" i="27"/>
  <c r="GM53" i="27"/>
  <c r="GL53" i="27"/>
  <c r="GK53" i="27"/>
  <c r="GJ53" i="27"/>
  <c r="GI53" i="27"/>
  <c r="GH53" i="27"/>
  <c r="GG53" i="27"/>
  <c r="GF53" i="27"/>
  <c r="GE53" i="27"/>
  <c r="GD53" i="27"/>
  <c r="GC53" i="27"/>
  <c r="GB53" i="27"/>
  <c r="GA53" i="27"/>
  <c r="FZ53" i="27"/>
  <c r="FY53" i="27"/>
  <c r="FX53" i="27"/>
  <c r="FW53" i="27"/>
  <c r="FV53" i="27"/>
  <c r="FU53" i="27"/>
  <c r="FT53" i="27"/>
  <c r="FS53" i="27"/>
  <c r="FR53" i="27"/>
  <c r="FQ53" i="27"/>
  <c r="FP53" i="27"/>
  <c r="FO53" i="27"/>
  <c r="FN53" i="27"/>
  <c r="FM53" i="27"/>
  <c r="FL53" i="27"/>
  <c r="FK53" i="27"/>
  <c r="FJ53" i="27"/>
  <c r="FI53" i="27"/>
  <c r="FH53" i="27"/>
  <c r="FG53" i="27"/>
  <c r="FF53" i="27"/>
  <c r="FE53" i="27"/>
  <c r="FD53" i="27"/>
  <c r="FC53" i="27"/>
  <c r="FB53" i="27"/>
  <c r="FA53" i="27"/>
  <c r="EZ53" i="27"/>
  <c r="EY53" i="27"/>
  <c r="EX53" i="27"/>
  <c r="EW53" i="27"/>
  <c r="EV53" i="27"/>
  <c r="EU53" i="27"/>
  <c r="ET53" i="27"/>
  <c r="ES53" i="27"/>
  <c r="ER53" i="27"/>
  <c r="EQ53" i="27"/>
  <c r="EP53" i="27"/>
  <c r="GN52" i="27"/>
  <c r="GM52" i="27"/>
  <c r="GL52" i="27"/>
  <c r="GK52" i="27"/>
  <c r="GJ52" i="27"/>
  <c r="GI52" i="27"/>
  <c r="GH52" i="27"/>
  <c r="GG52" i="27"/>
  <c r="GF52" i="27"/>
  <c r="GE52" i="27"/>
  <c r="GD52" i="27"/>
  <c r="GC52" i="27"/>
  <c r="GB52" i="27"/>
  <c r="GA52" i="27"/>
  <c r="FZ52" i="27"/>
  <c r="FY52" i="27"/>
  <c r="FX52" i="27"/>
  <c r="FW52" i="27"/>
  <c r="FV52" i="27"/>
  <c r="FU52" i="27"/>
  <c r="FT52" i="27"/>
  <c r="FS52" i="27"/>
  <c r="FR52" i="27"/>
  <c r="FQ52" i="27"/>
  <c r="FP52" i="27"/>
  <c r="FO52" i="27"/>
  <c r="FN52" i="27"/>
  <c r="FM52" i="27"/>
  <c r="FL52" i="27"/>
  <c r="FK52" i="27"/>
  <c r="FJ52" i="27"/>
  <c r="FI52" i="27"/>
  <c r="FH52" i="27"/>
  <c r="FG52" i="27"/>
  <c r="FF52" i="27"/>
  <c r="FE52" i="27"/>
  <c r="FD52" i="27"/>
  <c r="FC52" i="27"/>
  <c r="FB52" i="27"/>
  <c r="FA52" i="27"/>
  <c r="EZ52" i="27"/>
  <c r="EY52" i="27"/>
  <c r="EX52" i="27"/>
  <c r="EW52" i="27"/>
  <c r="EV52" i="27"/>
  <c r="EU52" i="27"/>
  <c r="ET52" i="27"/>
  <c r="ES52" i="27"/>
  <c r="ER52" i="27"/>
  <c r="EQ52" i="27"/>
  <c r="EP52" i="27"/>
  <c r="GN51" i="27"/>
  <c r="GM51" i="27"/>
  <c r="GL51" i="27"/>
  <c r="GK51" i="27"/>
  <c r="GJ51" i="27"/>
  <c r="GI51" i="27"/>
  <c r="GH51" i="27"/>
  <c r="GG51" i="27"/>
  <c r="GF51" i="27"/>
  <c r="GE51" i="27"/>
  <c r="GD51" i="27"/>
  <c r="GC51" i="27"/>
  <c r="GB51" i="27"/>
  <c r="GA51" i="27"/>
  <c r="FZ51" i="27"/>
  <c r="FY51" i="27"/>
  <c r="FX51" i="27"/>
  <c r="FW51" i="27"/>
  <c r="FV51" i="27"/>
  <c r="FU51" i="27"/>
  <c r="FT51" i="27"/>
  <c r="FS51" i="27"/>
  <c r="FR51" i="27"/>
  <c r="FQ51" i="27"/>
  <c r="FP51" i="27"/>
  <c r="FO51" i="27"/>
  <c r="FN51" i="27"/>
  <c r="FM51" i="27"/>
  <c r="FL51" i="27"/>
  <c r="FK51" i="27"/>
  <c r="FJ51" i="27"/>
  <c r="FI51" i="27"/>
  <c r="FH51" i="27"/>
  <c r="FG51" i="27"/>
  <c r="FF51" i="27"/>
  <c r="FE51" i="27"/>
  <c r="FD51" i="27"/>
  <c r="FC51" i="27"/>
  <c r="FB51" i="27"/>
  <c r="FA51" i="27"/>
  <c r="EZ51" i="27"/>
  <c r="EY51" i="27"/>
  <c r="EX51" i="27"/>
  <c r="EW51" i="27"/>
  <c r="EV51" i="27"/>
  <c r="EU51" i="27"/>
  <c r="ET51" i="27"/>
  <c r="ES51" i="27"/>
  <c r="ER51" i="27"/>
  <c r="EQ51" i="27"/>
  <c r="EP51" i="27"/>
  <c r="GN50" i="27"/>
  <c r="GM50" i="27"/>
  <c r="GL50" i="27"/>
  <c r="GK50" i="27"/>
  <c r="GJ50" i="27"/>
  <c r="GI50" i="27"/>
  <c r="GH50" i="27"/>
  <c r="GG50" i="27"/>
  <c r="GF50" i="27"/>
  <c r="GE50" i="27"/>
  <c r="GD50" i="27"/>
  <c r="GC50" i="27"/>
  <c r="GB50" i="27"/>
  <c r="GA50" i="27"/>
  <c r="FZ50" i="27"/>
  <c r="FY50" i="27"/>
  <c r="FX50" i="27"/>
  <c r="FW50" i="27"/>
  <c r="FV50" i="27"/>
  <c r="FU50" i="27"/>
  <c r="FT50" i="27"/>
  <c r="FS50" i="27"/>
  <c r="FR50" i="27"/>
  <c r="FQ50" i="27"/>
  <c r="FP50" i="27"/>
  <c r="FO50" i="27"/>
  <c r="FN50" i="27"/>
  <c r="FM50" i="27"/>
  <c r="FL50" i="27"/>
  <c r="FK50" i="27"/>
  <c r="FJ50" i="27"/>
  <c r="FI50" i="27"/>
  <c r="FH50" i="27"/>
  <c r="FG50" i="27"/>
  <c r="FF50" i="27"/>
  <c r="FE50" i="27"/>
  <c r="FD50" i="27"/>
  <c r="FC50" i="27"/>
  <c r="FB50" i="27"/>
  <c r="FA50" i="27"/>
  <c r="EZ50" i="27"/>
  <c r="EY50" i="27"/>
  <c r="EX50" i="27"/>
  <c r="EW50" i="27"/>
  <c r="EV50" i="27"/>
  <c r="EU50" i="27"/>
  <c r="ET50" i="27"/>
  <c r="ES50" i="27"/>
  <c r="ER50" i="27"/>
  <c r="EQ50" i="27"/>
  <c r="EP50" i="27"/>
  <c r="GN49" i="27"/>
  <c r="GM49" i="27"/>
  <c r="GL49" i="27"/>
  <c r="GK49" i="27"/>
  <c r="GJ49" i="27"/>
  <c r="GI49" i="27"/>
  <c r="GH49" i="27"/>
  <c r="GG49" i="27"/>
  <c r="GF49" i="27"/>
  <c r="GE49" i="27"/>
  <c r="GD49" i="27"/>
  <c r="GC49" i="27"/>
  <c r="GB49" i="27"/>
  <c r="GA49" i="27"/>
  <c r="FZ49" i="27"/>
  <c r="FY49" i="27"/>
  <c r="FX49" i="27"/>
  <c r="FW49" i="27"/>
  <c r="FV49" i="27"/>
  <c r="FU49" i="27"/>
  <c r="FT49" i="27"/>
  <c r="FS49" i="27"/>
  <c r="FR49" i="27"/>
  <c r="FQ49" i="27"/>
  <c r="FP49" i="27"/>
  <c r="FO49" i="27"/>
  <c r="FN49" i="27"/>
  <c r="FM49" i="27"/>
  <c r="FL49" i="27"/>
  <c r="FK49" i="27"/>
  <c r="FJ49" i="27"/>
  <c r="FI49" i="27"/>
  <c r="FH49" i="27"/>
  <c r="FG49" i="27"/>
  <c r="FF49" i="27"/>
  <c r="FE49" i="27"/>
  <c r="FD49" i="27"/>
  <c r="FC49" i="27"/>
  <c r="FB49" i="27"/>
  <c r="FA49" i="27"/>
  <c r="EZ49" i="27"/>
  <c r="EY49" i="27"/>
  <c r="EX49" i="27"/>
  <c r="EW49" i="27"/>
  <c r="EV49" i="27"/>
  <c r="EU49" i="27"/>
  <c r="ET49" i="27"/>
  <c r="ES49" i="27"/>
  <c r="ER49" i="27"/>
  <c r="EQ49" i="27"/>
  <c r="EP49" i="27"/>
  <c r="GN48" i="27"/>
  <c r="GM48" i="27"/>
  <c r="GL48" i="27"/>
  <c r="GK48" i="27"/>
  <c r="GJ48" i="27"/>
  <c r="GI48" i="27"/>
  <c r="GH48" i="27"/>
  <c r="GG48" i="27"/>
  <c r="GF48" i="27"/>
  <c r="GE48" i="27"/>
  <c r="GD48" i="27"/>
  <c r="GC48" i="27"/>
  <c r="GB48" i="27"/>
  <c r="GA48" i="27"/>
  <c r="FZ48" i="27"/>
  <c r="FY48" i="27"/>
  <c r="FX48" i="27"/>
  <c r="FW48" i="27"/>
  <c r="FV48" i="27"/>
  <c r="FU48" i="27"/>
  <c r="FT48" i="27"/>
  <c r="FS48" i="27"/>
  <c r="FR48" i="27"/>
  <c r="FQ48" i="27"/>
  <c r="FP48" i="27"/>
  <c r="FO48" i="27"/>
  <c r="FN48" i="27"/>
  <c r="FM48" i="27"/>
  <c r="FL48" i="27"/>
  <c r="FK48" i="27"/>
  <c r="FJ48" i="27"/>
  <c r="FI48" i="27"/>
  <c r="FH48" i="27"/>
  <c r="FG48" i="27"/>
  <c r="FF48" i="27"/>
  <c r="FE48" i="27"/>
  <c r="FD48" i="27"/>
  <c r="FC48" i="27"/>
  <c r="FB48" i="27"/>
  <c r="FA48" i="27"/>
  <c r="EZ48" i="27"/>
  <c r="EY48" i="27"/>
  <c r="EX48" i="27"/>
  <c r="EW48" i="27"/>
  <c r="EV48" i="27"/>
  <c r="EU48" i="27"/>
  <c r="ET48" i="27"/>
  <c r="ES48" i="27"/>
  <c r="ER48" i="27"/>
  <c r="EQ48" i="27"/>
  <c r="EP48" i="27"/>
  <c r="GN47" i="27"/>
  <c r="GM47" i="27"/>
  <c r="GL47" i="27"/>
  <c r="GK47" i="27"/>
  <c r="GJ47" i="27"/>
  <c r="GI47" i="27"/>
  <c r="GH47" i="27"/>
  <c r="GG47" i="27"/>
  <c r="GF47" i="27"/>
  <c r="GE47" i="27"/>
  <c r="GD47" i="27"/>
  <c r="GC47" i="27"/>
  <c r="GB47" i="27"/>
  <c r="GA47" i="27"/>
  <c r="FZ47" i="27"/>
  <c r="FY47" i="27"/>
  <c r="FX47" i="27"/>
  <c r="FW47" i="27"/>
  <c r="FV47" i="27"/>
  <c r="FU47" i="27"/>
  <c r="FT47" i="27"/>
  <c r="FS47" i="27"/>
  <c r="FR47" i="27"/>
  <c r="FQ47" i="27"/>
  <c r="FP47" i="27"/>
  <c r="FO47" i="27"/>
  <c r="FN47" i="27"/>
  <c r="FM47" i="27"/>
  <c r="FL47" i="27"/>
  <c r="FK47" i="27"/>
  <c r="FJ47" i="27"/>
  <c r="FI47" i="27"/>
  <c r="FH47" i="27"/>
  <c r="FG47" i="27"/>
  <c r="FF47" i="27"/>
  <c r="FE47" i="27"/>
  <c r="FD47" i="27"/>
  <c r="FC47" i="27"/>
  <c r="FB47" i="27"/>
  <c r="FA47" i="27"/>
  <c r="EZ47" i="27"/>
  <c r="EY47" i="27"/>
  <c r="EX47" i="27"/>
  <c r="EW47" i="27"/>
  <c r="EV47" i="27"/>
  <c r="EU47" i="27"/>
  <c r="ET47" i="27"/>
  <c r="ES47" i="27"/>
  <c r="ER47" i="27"/>
  <c r="EQ47" i="27"/>
  <c r="EP47" i="27"/>
  <c r="GN46" i="27"/>
  <c r="GM46" i="27"/>
  <c r="GL46" i="27"/>
  <c r="GK46" i="27"/>
  <c r="GJ46" i="27"/>
  <c r="GI46" i="27"/>
  <c r="GH46" i="27"/>
  <c r="GG46" i="27"/>
  <c r="GF46" i="27"/>
  <c r="GE46" i="27"/>
  <c r="GD46" i="27"/>
  <c r="GC46" i="27"/>
  <c r="GB46" i="27"/>
  <c r="GA46" i="27"/>
  <c r="FZ46" i="27"/>
  <c r="FY46" i="27"/>
  <c r="FX46" i="27"/>
  <c r="FW46" i="27"/>
  <c r="FV46" i="27"/>
  <c r="FU46" i="27"/>
  <c r="FT46" i="27"/>
  <c r="FS46" i="27"/>
  <c r="FR46" i="27"/>
  <c r="FQ46" i="27"/>
  <c r="FP46" i="27"/>
  <c r="FO46" i="27"/>
  <c r="FN46" i="27"/>
  <c r="FM46" i="27"/>
  <c r="FL46" i="27"/>
  <c r="FK46" i="27"/>
  <c r="FJ46" i="27"/>
  <c r="FI46" i="27"/>
  <c r="FH46" i="27"/>
  <c r="FG46" i="27"/>
  <c r="FF46" i="27"/>
  <c r="FE46" i="27"/>
  <c r="FD46" i="27"/>
  <c r="FC46" i="27"/>
  <c r="FB46" i="27"/>
  <c r="FA46" i="27"/>
  <c r="EZ46" i="27"/>
  <c r="EY46" i="27"/>
  <c r="EX46" i="27"/>
  <c r="EW46" i="27"/>
  <c r="EV46" i="27"/>
  <c r="EU46" i="27"/>
  <c r="ET46" i="27"/>
  <c r="ES46" i="27"/>
  <c r="ER46" i="27"/>
  <c r="EQ46" i="27"/>
  <c r="EP46" i="27"/>
  <c r="GN45" i="27"/>
  <c r="GM45" i="27"/>
  <c r="GL45" i="27"/>
  <c r="GK45" i="27"/>
  <c r="GJ45" i="27"/>
  <c r="GI45" i="27"/>
  <c r="GH45" i="27"/>
  <c r="GG45" i="27"/>
  <c r="GF45" i="27"/>
  <c r="GE45" i="27"/>
  <c r="GD45" i="27"/>
  <c r="GC45" i="27"/>
  <c r="GB45" i="27"/>
  <c r="GA45" i="27"/>
  <c r="FZ45" i="27"/>
  <c r="FY45" i="27"/>
  <c r="FX45" i="27"/>
  <c r="FW45" i="27"/>
  <c r="FV45" i="27"/>
  <c r="FU45" i="27"/>
  <c r="FT45" i="27"/>
  <c r="FS45" i="27"/>
  <c r="FR45" i="27"/>
  <c r="FQ45" i="27"/>
  <c r="FP45" i="27"/>
  <c r="FO45" i="27"/>
  <c r="FN45" i="27"/>
  <c r="FM45" i="27"/>
  <c r="FL45" i="27"/>
  <c r="FK45" i="27"/>
  <c r="FJ45" i="27"/>
  <c r="FI45" i="27"/>
  <c r="FH45" i="27"/>
  <c r="FG45" i="27"/>
  <c r="FF45" i="27"/>
  <c r="FE45" i="27"/>
  <c r="FD45" i="27"/>
  <c r="FC45" i="27"/>
  <c r="FB45" i="27"/>
  <c r="FA45" i="27"/>
  <c r="EZ45" i="27"/>
  <c r="EY45" i="27"/>
  <c r="EX45" i="27"/>
  <c r="EW45" i="27"/>
  <c r="EV45" i="27"/>
  <c r="EU45" i="27"/>
  <c r="ET45" i="27"/>
  <c r="ES45" i="27"/>
  <c r="ER45" i="27"/>
  <c r="EQ45" i="27"/>
  <c r="EP45" i="27"/>
  <c r="GN44" i="27"/>
  <c r="GM44" i="27"/>
  <c r="GL44" i="27"/>
  <c r="GK44" i="27"/>
  <c r="GJ44" i="27"/>
  <c r="GI44" i="27"/>
  <c r="GH44" i="27"/>
  <c r="GG44" i="27"/>
  <c r="GF44" i="27"/>
  <c r="GE44" i="27"/>
  <c r="GD44" i="27"/>
  <c r="GC44" i="27"/>
  <c r="GB44" i="27"/>
  <c r="GA44" i="27"/>
  <c r="FZ44" i="27"/>
  <c r="FY44" i="27"/>
  <c r="FX44" i="27"/>
  <c r="FW44" i="27"/>
  <c r="FV44" i="27"/>
  <c r="FU44" i="27"/>
  <c r="FT44" i="27"/>
  <c r="FS44" i="27"/>
  <c r="FR44" i="27"/>
  <c r="FQ44" i="27"/>
  <c r="FP44" i="27"/>
  <c r="FO44" i="27"/>
  <c r="FN44" i="27"/>
  <c r="FM44" i="27"/>
  <c r="FL44" i="27"/>
  <c r="FK44" i="27"/>
  <c r="FJ44" i="27"/>
  <c r="FI44" i="27"/>
  <c r="FH44" i="27"/>
  <c r="FG44" i="27"/>
  <c r="FF44" i="27"/>
  <c r="FE44" i="27"/>
  <c r="FD44" i="27"/>
  <c r="FC44" i="27"/>
  <c r="FB44" i="27"/>
  <c r="FA44" i="27"/>
  <c r="EZ44" i="27"/>
  <c r="EY44" i="27"/>
  <c r="EX44" i="27"/>
  <c r="EW44" i="27"/>
  <c r="EV44" i="27"/>
  <c r="EU44" i="27"/>
  <c r="ET44" i="27"/>
  <c r="ES44" i="27"/>
  <c r="ER44" i="27"/>
  <c r="EQ44" i="27"/>
  <c r="EP44" i="27"/>
  <c r="GN43" i="27"/>
  <c r="GM43" i="27"/>
  <c r="GL43" i="27"/>
  <c r="GK43" i="27"/>
  <c r="GJ43" i="27"/>
  <c r="GI43" i="27"/>
  <c r="GH43" i="27"/>
  <c r="GG43" i="27"/>
  <c r="GF43" i="27"/>
  <c r="GE43" i="27"/>
  <c r="GD43" i="27"/>
  <c r="GC43" i="27"/>
  <c r="GB43" i="27"/>
  <c r="GA43" i="27"/>
  <c r="FZ43" i="27"/>
  <c r="FY43" i="27"/>
  <c r="FX43" i="27"/>
  <c r="FW43" i="27"/>
  <c r="FV43" i="27"/>
  <c r="FU43" i="27"/>
  <c r="FT43" i="27"/>
  <c r="FS43" i="27"/>
  <c r="FR43" i="27"/>
  <c r="FQ43" i="27"/>
  <c r="FP43" i="27"/>
  <c r="FO43" i="27"/>
  <c r="FN43" i="27"/>
  <c r="FM43" i="27"/>
  <c r="FL43" i="27"/>
  <c r="FK43" i="27"/>
  <c r="FJ43" i="27"/>
  <c r="FI43" i="27"/>
  <c r="FH43" i="27"/>
  <c r="FG43" i="27"/>
  <c r="FF43" i="27"/>
  <c r="FE43" i="27"/>
  <c r="FD43" i="27"/>
  <c r="FC43" i="27"/>
  <c r="FB43" i="27"/>
  <c r="FA43" i="27"/>
  <c r="EZ43" i="27"/>
  <c r="EY43" i="27"/>
  <c r="EX43" i="27"/>
  <c r="EW43" i="27"/>
  <c r="EV43" i="27"/>
  <c r="EU43" i="27"/>
  <c r="ET43" i="27"/>
  <c r="ES43" i="27"/>
  <c r="ER43" i="27"/>
  <c r="EQ43" i="27"/>
  <c r="EP43" i="27"/>
  <c r="GN42" i="27"/>
  <c r="GM42" i="27"/>
  <c r="GL42" i="27"/>
  <c r="GK42" i="27"/>
  <c r="GJ42" i="27"/>
  <c r="GI42" i="27"/>
  <c r="GH42" i="27"/>
  <c r="GG42" i="27"/>
  <c r="GF42" i="27"/>
  <c r="GE42" i="27"/>
  <c r="GD42" i="27"/>
  <c r="GC42" i="27"/>
  <c r="GB42" i="27"/>
  <c r="GA42" i="27"/>
  <c r="FZ42" i="27"/>
  <c r="FY42" i="27"/>
  <c r="FX42" i="27"/>
  <c r="FW42" i="27"/>
  <c r="FV42" i="27"/>
  <c r="FU42" i="27"/>
  <c r="FT42" i="27"/>
  <c r="FS42" i="27"/>
  <c r="FR42" i="27"/>
  <c r="FQ42" i="27"/>
  <c r="FP42" i="27"/>
  <c r="FO42" i="27"/>
  <c r="FN42" i="27"/>
  <c r="FM42" i="27"/>
  <c r="FL42" i="27"/>
  <c r="FK42" i="27"/>
  <c r="FJ42" i="27"/>
  <c r="FI42" i="27"/>
  <c r="FH42" i="27"/>
  <c r="FG42" i="27"/>
  <c r="FF42" i="27"/>
  <c r="FE42" i="27"/>
  <c r="FD42" i="27"/>
  <c r="FC42" i="27"/>
  <c r="FB42" i="27"/>
  <c r="FA42" i="27"/>
  <c r="EZ42" i="27"/>
  <c r="EY42" i="27"/>
  <c r="EX42" i="27"/>
  <c r="EW42" i="27"/>
  <c r="EV42" i="27"/>
  <c r="EU42" i="27"/>
  <c r="ET42" i="27"/>
  <c r="ES42" i="27"/>
  <c r="ER42" i="27"/>
  <c r="EQ42" i="27"/>
  <c r="EP42" i="27"/>
  <c r="GN41" i="27"/>
  <c r="GM41" i="27"/>
  <c r="GL41" i="27"/>
  <c r="GK41" i="27"/>
  <c r="GJ41" i="27"/>
  <c r="GI41" i="27"/>
  <c r="GH41" i="27"/>
  <c r="GG41" i="27"/>
  <c r="GF41" i="27"/>
  <c r="GE41" i="27"/>
  <c r="GD41" i="27"/>
  <c r="GC41" i="27"/>
  <c r="GB41" i="27"/>
  <c r="GA41" i="27"/>
  <c r="FZ41" i="27"/>
  <c r="FY41" i="27"/>
  <c r="FX41" i="27"/>
  <c r="FW41" i="27"/>
  <c r="FV41" i="27"/>
  <c r="FU41" i="27"/>
  <c r="FT41" i="27"/>
  <c r="FS41" i="27"/>
  <c r="FR41" i="27"/>
  <c r="FQ41" i="27"/>
  <c r="FP41" i="27"/>
  <c r="FO41" i="27"/>
  <c r="FN41" i="27"/>
  <c r="FM41" i="27"/>
  <c r="FL41" i="27"/>
  <c r="FK41" i="27"/>
  <c r="FJ41" i="27"/>
  <c r="FI41" i="27"/>
  <c r="FH41" i="27"/>
  <c r="FG41" i="27"/>
  <c r="FF41" i="27"/>
  <c r="FE41" i="27"/>
  <c r="FD41" i="27"/>
  <c r="FC41" i="27"/>
  <c r="FB41" i="27"/>
  <c r="FA41" i="27"/>
  <c r="EZ41" i="27"/>
  <c r="EY41" i="27"/>
  <c r="EX41" i="27"/>
  <c r="EW41" i="27"/>
  <c r="EV41" i="27"/>
  <c r="EU41" i="27"/>
  <c r="ET41" i="27"/>
  <c r="ES41" i="27"/>
  <c r="ER41" i="27"/>
  <c r="EQ41" i="27"/>
  <c r="EP41" i="27"/>
  <c r="GN40" i="27"/>
  <c r="GM40" i="27"/>
  <c r="GL40" i="27"/>
  <c r="GK40" i="27"/>
  <c r="GJ40" i="27"/>
  <c r="GI40" i="27"/>
  <c r="GH40" i="27"/>
  <c r="GG40" i="27"/>
  <c r="GF40" i="27"/>
  <c r="GE40" i="27"/>
  <c r="GD40" i="27"/>
  <c r="GC40" i="27"/>
  <c r="GB40" i="27"/>
  <c r="GA40" i="27"/>
  <c r="FZ40" i="27"/>
  <c r="FY40" i="27"/>
  <c r="FX40" i="27"/>
  <c r="FW40" i="27"/>
  <c r="FV40" i="27"/>
  <c r="FU40" i="27"/>
  <c r="FT40" i="27"/>
  <c r="FS40" i="27"/>
  <c r="FR40" i="27"/>
  <c r="FQ40" i="27"/>
  <c r="FP40" i="27"/>
  <c r="FO40" i="27"/>
  <c r="FN40" i="27"/>
  <c r="FM40" i="27"/>
  <c r="FL40" i="27"/>
  <c r="FK40" i="27"/>
  <c r="FJ40" i="27"/>
  <c r="FI40" i="27"/>
  <c r="FH40" i="27"/>
  <c r="FG40" i="27"/>
  <c r="FF40" i="27"/>
  <c r="FE40" i="27"/>
  <c r="FD40" i="27"/>
  <c r="FC40" i="27"/>
  <c r="FB40" i="27"/>
  <c r="FA40" i="27"/>
  <c r="EZ40" i="27"/>
  <c r="EY40" i="27"/>
  <c r="EX40" i="27"/>
  <c r="EW40" i="27"/>
  <c r="EV40" i="27"/>
  <c r="EU40" i="27"/>
  <c r="ET40" i="27"/>
  <c r="ES40" i="27"/>
  <c r="ER40" i="27"/>
  <c r="EQ40" i="27"/>
  <c r="EP40" i="27"/>
  <c r="GN39" i="27"/>
  <c r="GM39" i="27"/>
  <c r="GL39" i="27"/>
  <c r="GK39" i="27"/>
  <c r="GJ39" i="27"/>
  <c r="GI39" i="27"/>
  <c r="GH39" i="27"/>
  <c r="GG39" i="27"/>
  <c r="GF39" i="27"/>
  <c r="GE39" i="27"/>
  <c r="GD39" i="27"/>
  <c r="GC39" i="27"/>
  <c r="GB39" i="27"/>
  <c r="GA39" i="27"/>
  <c r="FZ39" i="27"/>
  <c r="FY39" i="27"/>
  <c r="FX39" i="27"/>
  <c r="FW39" i="27"/>
  <c r="FV39" i="27"/>
  <c r="FU39" i="27"/>
  <c r="FT39" i="27"/>
  <c r="FS39" i="27"/>
  <c r="FR39" i="27"/>
  <c r="FQ39" i="27"/>
  <c r="FP39" i="27"/>
  <c r="FO39" i="27"/>
  <c r="FN39" i="27"/>
  <c r="FM39" i="27"/>
  <c r="FL39" i="27"/>
  <c r="FK39" i="27"/>
  <c r="FJ39" i="27"/>
  <c r="FI39" i="27"/>
  <c r="FH39" i="27"/>
  <c r="FG39" i="27"/>
  <c r="FF39" i="27"/>
  <c r="FE39" i="27"/>
  <c r="FD39" i="27"/>
  <c r="FC39" i="27"/>
  <c r="FB39" i="27"/>
  <c r="FA39" i="27"/>
  <c r="EZ39" i="27"/>
  <c r="EY39" i="27"/>
  <c r="EX39" i="27"/>
  <c r="EW39" i="27"/>
  <c r="EV39" i="27"/>
  <c r="EU39" i="27"/>
  <c r="ET39" i="27"/>
  <c r="ES39" i="27"/>
  <c r="ER39" i="27"/>
  <c r="EQ39" i="27"/>
  <c r="EP39" i="27"/>
  <c r="GN38" i="27"/>
  <c r="GM38" i="27"/>
  <c r="GL38" i="27"/>
  <c r="GK38" i="27"/>
  <c r="GJ38" i="27"/>
  <c r="GI38" i="27"/>
  <c r="GH38" i="27"/>
  <c r="GG38" i="27"/>
  <c r="GF38" i="27"/>
  <c r="GE38" i="27"/>
  <c r="GD38" i="27"/>
  <c r="GC38" i="27"/>
  <c r="GB38" i="27"/>
  <c r="GA38" i="27"/>
  <c r="FZ38" i="27"/>
  <c r="FY38" i="27"/>
  <c r="FX38" i="27"/>
  <c r="FW38" i="27"/>
  <c r="FV38" i="27"/>
  <c r="FU38" i="27"/>
  <c r="FT38" i="27"/>
  <c r="FS38" i="27"/>
  <c r="FR38" i="27"/>
  <c r="FQ38" i="27"/>
  <c r="FP38" i="27"/>
  <c r="FO38" i="27"/>
  <c r="FN38" i="27"/>
  <c r="FM38" i="27"/>
  <c r="FL38" i="27"/>
  <c r="FK38" i="27"/>
  <c r="FJ38" i="27"/>
  <c r="FI38" i="27"/>
  <c r="FH38" i="27"/>
  <c r="FG38" i="27"/>
  <c r="FF38" i="27"/>
  <c r="FE38" i="27"/>
  <c r="FD38" i="27"/>
  <c r="FC38" i="27"/>
  <c r="FB38" i="27"/>
  <c r="FA38" i="27"/>
  <c r="EZ38" i="27"/>
  <c r="EY38" i="27"/>
  <c r="EX38" i="27"/>
  <c r="EW38" i="27"/>
  <c r="EV38" i="27"/>
  <c r="EU38" i="27"/>
  <c r="ET38" i="27"/>
  <c r="ES38" i="27"/>
  <c r="ER38" i="27"/>
  <c r="EQ38" i="27"/>
  <c r="EP38" i="27"/>
  <c r="GN37" i="27"/>
  <c r="GM37" i="27"/>
  <c r="GL37" i="27"/>
  <c r="GK37" i="27"/>
  <c r="GJ37" i="27"/>
  <c r="GI37" i="27"/>
  <c r="GH37" i="27"/>
  <c r="GG37" i="27"/>
  <c r="GF37" i="27"/>
  <c r="GE37" i="27"/>
  <c r="GD37" i="27"/>
  <c r="GC37" i="27"/>
  <c r="GB37" i="27"/>
  <c r="GA37" i="27"/>
  <c r="FZ37" i="27"/>
  <c r="FY37" i="27"/>
  <c r="FX37" i="27"/>
  <c r="FW37" i="27"/>
  <c r="FV37" i="27"/>
  <c r="FU37" i="27"/>
  <c r="FT37" i="27"/>
  <c r="FS37" i="27"/>
  <c r="FR37" i="27"/>
  <c r="FQ37" i="27"/>
  <c r="FP37" i="27"/>
  <c r="FO37" i="27"/>
  <c r="FN37" i="27"/>
  <c r="FM37" i="27"/>
  <c r="FL37" i="27"/>
  <c r="FK37" i="27"/>
  <c r="FJ37" i="27"/>
  <c r="FI37" i="27"/>
  <c r="FH37" i="27"/>
  <c r="FG37" i="27"/>
  <c r="FF37" i="27"/>
  <c r="FE37" i="27"/>
  <c r="FD37" i="27"/>
  <c r="FC37" i="27"/>
  <c r="FB37" i="27"/>
  <c r="FA37" i="27"/>
  <c r="EZ37" i="27"/>
  <c r="EY37" i="27"/>
  <c r="EX37" i="27"/>
  <c r="EW37" i="27"/>
  <c r="EV37" i="27"/>
  <c r="EU37" i="27"/>
  <c r="ET37" i="27"/>
  <c r="ES37" i="27"/>
  <c r="ER37" i="27"/>
  <c r="EQ37" i="27"/>
  <c r="EP37" i="27"/>
  <c r="GN36" i="27"/>
  <c r="GM36" i="27"/>
  <c r="GL36" i="27"/>
  <c r="GK36" i="27"/>
  <c r="GJ36" i="27"/>
  <c r="GI36" i="27"/>
  <c r="GH36" i="27"/>
  <c r="GG36" i="27"/>
  <c r="GF36" i="27"/>
  <c r="GE36" i="27"/>
  <c r="GD36" i="27"/>
  <c r="GC36" i="27"/>
  <c r="GB36" i="27"/>
  <c r="GA36" i="27"/>
  <c r="FZ36" i="27"/>
  <c r="FY36" i="27"/>
  <c r="FX36" i="27"/>
  <c r="FW36" i="27"/>
  <c r="FV36" i="27"/>
  <c r="FU36" i="27"/>
  <c r="FT36" i="27"/>
  <c r="FS36" i="27"/>
  <c r="FR36" i="27"/>
  <c r="FQ36" i="27"/>
  <c r="FP36" i="27"/>
  <c r="FO36" i="27"/>
  <c r="FN36" i="27"/>
  <c r="FM36" i="27"/>
  <c r="FL36" i="27"/>
  <c r="FK36" i="27"/>
  <c r="FJ36" i="27"/>
  <c r="FI36" i="27"/>
  <c r="FH36" i="27"/>
  <c r="FG36" i="27"/>
  <c r="FF36" i="27"/>
  <c r="FE36" i="27"/>
  <c r="FD36" i="27"/>
  <c r="FC36" i="27"/>
  <c r="FB36" i="27"/>
  <c r="FA36" i="27"/>
  <c r="EZ36" i="27"/>
  <c r="EY36" i="27"/>
  <c r="EX36" i="27"/>
  <c r="EW36" i="27"/>
  <c r="EV36" i="27"/>
  <c r="EU36" i="27"/>
  <c r="ET36" i="27"/>
  <c r="ES36" i="27"/>
  <c r="ER36" i="27"/>
  <c r="EQ36" i="27"/>
  <c r="EP36" i="27"/>
  <c r="GN35" i="27"/>
  <c r="GM35" i="27"/>
  <c r="GL35" i="27"/>
  <c r="GK35" i="27"/>
  <c r="GJ35" i="27"/>
  <c r="GI35" i="27"/>
  <c r="GH35" i="27"/>
  <c r="GG35" i="27"/>
  <c r="GF35" i="27"/>
  <c r="GE35" i="27"/>
  <c r="GD35" i="27"/>
  <c r="GC35" i="27"/>
  <c r="GB35" i="27"/>
  <c r="GA35" i="27"/>
  <c r="FZ35" i="27"/>
  <c r="FY35" i="27"/>
  <c r="FX35" i="27"/>
  <c r="FW35" i="27"/>
  <c r="FV35" i="27"/>
  <c r="FU35" i="27"/>
  <c r="FT35" i="27"/>
  <c r="FS35" i="27"/>
  <c r="FR35" i="27"/>
  <c r="FQ35" i="27"/>
  <c r="FP35" i="27"/>
  <c r="FO35" i="27"/>
  <c r="FN35" i="27"/>
  <c r="FM35" i="27"/>
  <c r="FL35" i="27"/>
  <c r="FK35" i="27"/>
  <c r="FJ35" i="27"/>
  <c r="FI35" i="27"/>
  <c r="FH35" i="27"/>
  <c r="FG35" i="27"/>
  <c r="FF35" i="27"/>
  <c r="FE35" i="27"/>
  <c r="FD35" i="27"/>
  <c r="FC35" i="27"/>
  <c r="FB35" i="27"/>
  <c r="FA35" i="27"/>
  <c r="EZ35" i="27"/>
  <c r="EY35" i="27"/>
  <c r="EX35" i="27"/>
  <c r="EW35" i="27"/>
  <c r="EV35" i="27"/>
  <c r="EU35" i="27"/>
  <c r="ET35" i="27"/>
  <c r="ES35" i="27"/>
  <c r="ER35" i="27"/>
  <c r="EQ35" i="27"/>
  <c r="EP35" i="27"/>
  <c r="GN34" i="27"/>
  <c r="GM34" i="27"/>
  <c r="GL34" i="27"/>
  <c r="GK34" i="27"/>
  <c r="GJ34" i="27"/>
  <c r="GI34" i="27"/>
  <c r="GH34" i="27"/>
  <c r="GG34" i="27"/>
  <c r="GF34" i="27"/>
  <c r="GE34" i="27"/>
  <c r="GD34" i="27"/>
  <c r="GC34" i="27"/>
  <c r="GB34" i="27"/>
  <c r="GA34" i="27"/>
  <c r="FZ34" i="27"/>
  <c r="FY34" i="27"/>
  <c r="FX34" i="27"/>
  <c r="FW34" i="27"/>
  <c r="FV34" i="27"/>
  <c r="FU34" i="27"/>
  <c r="FT34" i="27"/>
  <c r="FS34" i="27"/>
  <c r="FR34" i="27"/>
  <c r="FQ34" i="27"/>
  <c r="FP34" i="27"/>
  <c r="FO34" i="27"/>
  <c r="FN34" i="27"/>
  <c r="FM34" i="27"/>
  <c r="FL34" i="27"/>
  <c r="FK34" i="27"/>
  <c r="FJ34" i="27"/>
  <c r="FI34" i="27"/>
  <c r="FH34" i="27"/>
  <c r="FG34" i="27"/>
  <c r="FF34" i="27"/>
  <c r="FE34" i="27"/>
  <c r="FD34" i="27"/>
  <c r="FC34" i="27"/>
  <c r="FB34" i="27"/>
  <c r="FA34" i="27"/>
  <c r="EZ34" i="27"/>
  <c r="EY34" i="27"/>
  <c r="EX34" i="27"/>
  <c r="EW34" i="27"/>
  <c r="EV34" i="27"/>
  <c r="EU34" i="27"/>
  <c r="ET34" i="27"/>
  <c r="ES34" i="27"/>
  <c r="ER34" i="27"/>
  <c r="EQ34" i="27"/>
  <c r="EP34" i="27"/>
  <c r="GN33" i="27"/>
  <c r="GM33" i="27"/>
  <c r="GL33" i="27"/>
  <c r="GK33" i="27"/>
  <c r="GJ33" i="27"/>
  <c r="GI33" i="27"/>
  <c r="GH33" i="27"/>
  <c r="GG33" i="27"/>
  <c r="GF33" i="27"/>
  <c r="GE33" i="27"/>
  <c r="GD33" i="27"/>
  <c r="GC33" i="27"/>
  <c r="GB33" i="27"/>
  <c r="GA33" i="27"/>
  <c r="FZ33" i="27"/>
  <c r="FY33" i="27"/>
  <c r="FX33" i="27"/>
  <c r="FW33" i="27"/>
  <c r="FV33" i="27"/>
  <c r="FU33" i="27"/>
  <c r="FT33" i="27"/>
  <c r="FS33" i="27"/>
  <c r="FR33" i="27"/>
  <c r="FQ33" i="27"/>
  <c r="FP33" i="27"/>
  <c r="FO33" i="27"/>
  <c r="FN33" i="27"/>
  <c r="FM33" i="27"/>
  <c r="FL33" i="27"/>
  <c r="FK33" i="27"/>
  <c r="FJ33" i="27"/>
  <c r="FI33" i="27"/>
  <c r="FH33" i="27"/>
  <c r="FG33" i="27"/>
  <c r="FF33" i="27"/>
  <c r="FE33" i="27"/>
  <c r="FD33" i="27"/>
  <c r="FC33" i="27"/>
  <c r="FB33" i="27"/>
  <c r="FA33" i="27"/>
  <c r="EZ33" i="27"/>
  <c r="EY33" i="27"/>
  <c r="EX33" i="27"/>
  <c r="EW33" i="27"/>
  <c r="EV33" i="27"/>
  <c r="EU33" i="27"/>
  <c r="ET33" i="27"/>
  <c r="ES33" i="27"/>
  <c r="ER33" i="27"/>
  <c r="EQ33" i="27"/>
  <c r="EP33" i="27"/>
  <c r="GN32" i="27"/>
  <c r="GM32" i="27"/>
  <c r="GL32" i="27"/>
  <c r="GK32" i="27"/>
  <c r="GJ32" i="27"/>
  <c r="GI32" i="27"/>
  <c r="GH32" i="27"/>
  <c r="GG32" i="27"/>
  <c r="GF32" i="27"/>
  <c r="GE32" i="27"/>
  <c r="GD32" i="27"/>
  <c r="GC32" i="27"/>
  <c r="GB32" i="27"/>
  <c r="GA32" i="27"/>
  <c r="FZ32" i="27"/>
  <c r="FY32" i="27"/>
  <c r="FX32" i="27"/>
  <c r="FW32" i="27"/>
  <c r="FV32" i="27"/>
  <c r="FU32" i="27"/>
  <c r="FT32" i="27"/>
  <c r="FS32" i="27"/>
  <c r="FR32" i="27"/>
  <c r="FQ32" i="27"/>
  <c r="FP32" i="27"/>
  <c r="FO32" i="27"/>
  <c r="FN32" i="27"/>
  <c r="FM32" i="27"/>
  <c r="FL32" i="27"/>
  <c r="FK32" i="27"/>
  <c r="FJ32" i="27"/>
  <c r="FI32" i="27"/>
  <c r="FH32" i="27"/>
  <c r="FG32" i="27"/>
  <c r="FF32" i="27"/>
  <c r="FE32" i="27"/>
  <c r="FD32" i="27"/>
  <c r="FC32" i="27"/>
  <c r="FB32" i="27"/>
  <c r="FA32" i="27"/>
  <c r="EZ32" i="27"/>
  <c r="EY32" i="27"/>
  <c r="EX32" i="27"/>
  <c r="EW32" i="27"/>
  <c r="EV32" i="27"/>
  <c r="EU32" i="27"/>
  <c r="ET32" i="27"/>
  <c r="ES32" i="27"/>
  <c r="ER32" i="27"/>
  <c r="EQ32" i="27"/>
  <c r="EP32" i="27"/>
  <c r="GN31" i="27"/>
  <c r="GM31" i="27"/>
  <c r="GL31" i="27"/>
  <c r="GK31" i="27"/>
  <c r="GJ31" i="27"/>
  <c r="GI31" i="27"/>
  <c r="GH31" i="27"/>
  <c r="GG31" i="27"/>
  <c r="GF31" i="27"/>
  <c r="GE31" i="27"/>
  <c r="GD31" i="27"/>
  <c r="GC31" i="27"/>
  <c r="GB31" i="27"/>
  <c r="GA31" i="27"/>
  <c r="FZ31" i="27"/>
  <c r="FY31" i="27"/>
  <c r="FX31" i="27"/>
  <c r="FW31" i="27"/>
  <c r="FV31" i="27"/>
  <c r="FU31" i="27"/>
  <c r="FT31" i="27"/>
  <c r="FS31" i="27"/>
  <c r="FR31" i="27"/>
  <c r="FQ31" i="27"/>
  <c r="FP31" i="27"/>
  <c r="FO31" i="27"/>
  <c r="FN31" i="27"/>
  <c r="FM31" i="27"/>
  <c r="FL31" i="27"/>
  <c r="FK31" i="27"/>
  <c r="FJ31" i="27"/>
  <c r="FI31" i="27"/>
  <c r="FH31" i="27"/>
  <c r="FG31" i="27"/>
  <c r="FF31" i="27"/>
  <c r="FE31" i="27"/>
  <c r="FD31" i="27"/>
  <c r="FC31" i="27"/>
  <c r="FB31" i="27"/>
  <c r="FA31" i="27"/>
  <c r="EZ31" i="27"/>
  <c r="EY31" i="27"/>
  <c r="EX31" i="27"/>
  <c r="EW31" i="27"/>
  <c r="EV31" i="27"/>
  <c r="EU31" i="27"/>
  <c r="ET31" i="27"/>
  <c r="ES31" i="27"/>
  <c r="ER31" i="27"/>
  <c r="EQ31" i="27"/>
  <c r="EP31" i="27"/>
  <c r="GN30" i="27"/>
  <c r="GM30" i="27"/>
  <c r="GL30" i="27"/>
  <c r="GK30" i="27"/>
  <c r="GJ30" i="27"/>
  <c r="GI30" i="27"/>
  <c r="GH30" i="27"/>
  <c r="GG30" i="27"/>
  <c r="GF30" i="27"/>
  <c r="GE30" i="27"/>
  <c r="GD30" i="27"/>
  <c r="GC30" i="27"/>
  <c r="GB30" i="27"/>
  <c r="GA30" i="27"/>
  <c r="FZ30" i="27"/>
  <c r="FY30" i="27"/>
  <c r="FX30" i="27"/>
  <c r="FW30" i="27"/>
  <c r="FV30" i="27"/>
  <c r="FU30" i="27"/>
  <c r="FT30" i="27"/>
  <c r="FS30" i="27"/>
  <c r="FR30" i="27"/>
  <c r="FQ30" i="27"/>
  <c r="FP30" i="27"/>
  <c r="FO30" i="27"/>
  <c r="FN30" i="27"/>
  <c r="FM30" i="27"/>
  <c r="FL30" i="27"/>
  <c r="FK30" i="27"/>
  <c r="FJ30" i="27"/>
  <c r="FI30" i="27"/>
  <c r="FH30" i="27"/>
  <c r="FG30" i="27"/>
  <c r="FF30" i="27"/>
  <c r="FE30" i="27"/>
  <c r="FD30" i="27"/>
  <c r="FC30" i="27"/>
  <c r="FB30" i="27"/>
  <c r="FA30" i="27"/>
  <c r="EZ30" i="27"/>
  <c r="EY30" i="27"/>
  <c r="EX30" i="27"/>
  <c r="EW30" i="27"/>
  <c r="EV30" i="27"/>
  <c r="EU30" i="27"/>
  <c r="ET30" i="27"/>
  <c r="ES30" i="27"/>
  <c r="ER30" i="27"/>
  <c r="EQ30" i="27"/>
  <c r="EP30" i="27"/>
  <c r="GN29" i="27"/>
  <c r="GM29" i="27"/>
  <c r="GL29" i="27"/>
  <c r="GK29" i="27"/>
  <c r="GJ29" i="27"/>
  <c r="GI29" i="27"/>
  <c r="GH29" i="27"/>
  <c r="GG29" i="27"/>
  <c r="GF29" i="27"/>
  <c r="GE29" i="27"/>
  <c r="GD29" i="27"/>
  <c r="GC29" i="27"/>
  <c r="GB29" i="27"/>
  <c r="GA29" i="27"/>
  <c r="FZ29" i="27"/>
  <c r="FY29" i="27"/>
  <c r="FX29" i="27"/>
  <c r="FW29" i="27"/>
  <c r="FV29" i="27"/>
  <c r="FU29" i="27"/>
  <c r="FT29" i="27"/>
  <c r="FS29" i="27"/>
  <c r="FR29" i="27"/>
  <c r="FQ29" i="27"/>
  <c r="FP29" i="27"/>
  <c r="FO29" i="27"/>
  <c r="FN29" i="27"/>
  <c r="FM29" i="27"/>
  <c r="FL29" i="27"/>
  <c r="FK29" i="27"/>
  <c r="FJ29" i="27"/>
  <c r="FI29" i="27"/>
  <c r="FH29" i="27"/>
  <c r="FG29" i="27"/>
  <c r="FF29" i="27"/>
  <c r="FE29" i="27"/>
  <c r="FD29" i="27"/>
  <c r="FC29" i="27"/>
  <c r="FB29" i="27"/>
  <c r="FA29" i="27"/>
  <c r="EZ29" i="27"/>
  <c r="EY29" i="27"/>
  <c r="EX29" i="27"/>
  <c r="EW29" i="27"/>
  <c r="EV29" i="27"/>
  <c r="EU29" i="27"/>
  <c r="ET29" i="27"/>
  <c r="ES29" i="27"/>
  <c r="ER29" i="27"/>
  <c r="EQ29" i="27"/>
  <c r="EP29" i="27"/>
  <c r="GN28" i="27"/>
  <c r="GM28" i="27"/>
  <c r="GL28" i="27"/>
  <c r="GK28" i="27"/>
  <c r="GJ28" i="27"/>
  <c r="GI28" i="27"/>
  <c r="GH28" i="27"/>
  <c r="GG28" i="27"/>
  <c r="GF28" i="27"/>
  <c r="GE28" i="27"/>
  <c r="GD28" i="27"/>
  <c r="GC28" i="27"/>
  <c r="GB28" i="27"/>
  <c r="GA28" i="27"/>
  <c r="FZ28" i="27"/>
  <c r="FY28" i="27"/>
  <c r="FX28" i="27"/>
  <c r="FW28" i="27"/>
  <c r="FV28" i="27"/>
  <c r="FU28" i="27"/>
  <c r="FT28" i="27"/>
  <c r="FS28" i="27"/>
  <c r="FR28" i="27"/>
  <c r="FQ28" i="27"/>
  <c r="FP28" i="27"/>
  <c r="FO28" i="27"/>
  <c r="FN28" i="27"/>
  <c r="FM28" i="27"/>
  <c r="FL28" i="27"/>
  <c r="FK28" i="27"/>
  <c r="FJ28" i="27"/>
  <c r="FI28" i="27"/>
  <c r="FH28" i="27"/>
  <c r="FG28" i="27"/>
  <c r="FF28" i="27"/>
  <c r="FE28" i="27"/>
  <c r="FD28" i="27"/>
  <c r="FC28" i="27"/>
  <c r="FB28" i="27"/>
  <c r="FA28" i="27"/>
  <c r="EZ28" i="27"/>
  <c r="EY28" i="27"/>
  <c r="EX28" i="27"/>
  <c r="EW28" i="27"/>
  <c r="EV28" i="27"/>
  <c r="EU28" i="27"/>
  <c r="ET28" i="27"/>
  <c r="ES28" i="27"/>
  <c r="ER28" i="27"/>
  <c r="EQ28" i="27"/>
  <c r="EP28" i="27"/>
  <c r="GN27" i="27"/>
  <c r="GM27" i="27"/>
  <c r="GL27" i="27"/>
  <c r="GK27" i="27"/>
  <c r="GJ27" i="27"/>
  <c r="GI27" i="27"/>
  <c r="GH27" i="27"/>
  <c r="GG27" i="27"/>
  <c r="GF27" i="27"/>
  <c r="GE27" i="27"/>
  <c r="GD27" i="27"/>
  <c r="GC27" i="27"/>
  <c r="GB27" i="27"/>
  <c r="GA27" i="27"/>
  <c r="FZ27" i="27"/>
  <c r="FY27" i="27"/>
  <c r="FX27" i="27"/>
  <c r="FW27" i="27"/>
  <c r="FV27" i="27"/>
  <c r="FU27" i="27"/>
  <c r="FT27" i="27"/>
  <c r="FS27" i="27"/>
  <c r="FR27" i="27"/>
  <c r="FQ27" i="27"/>
  <c r="FP27" i="27"/>
  <c r="FO27" i="27"/>
  <c r="FN27" i="27"/>
  <c r="FM27" i="27"/>
  <c r="FL27" i="27"/>
  <c r="FK27" i="27"/>
  <c r="FJ27" i="27"/>
  <c r="FI27" i="27"/>
  <c r="FH27" i="27"/>
  <c r="FG27" i="27"/>
  <c r="FF27" i="27"/>
  <c r="FE27" i="27"/>
  <c r="FD27" i="27"/>
  <c r="FC27" i="27"/>
  <c r="FB27" i="27"/>
  <c r="FA27" i="27"/>
  <c r="EZ27" i="27"/>
  <c r="EY27" i="27"/>
  <c r="EX27" i="27"/>
  <c r="EW27" i="27"/>
  <c r="EV27" i="27"/>
  <c r="EU27" i="27"/>
  <c r="ET27" i="27"/>
  <c r="ES27" i="27"/>
  <c r="ER27" i="27"/>
  <c r="EQ27" i="27"/>
  <c r="EP27" i="27"/>
  <c r="GN26" i="27"/>
  <c r="GM26" i="27"/>
  <c r="GL26" i="27"/>
  <c r="GK26" i="27"/>
  <c r="GJ26" i="27"/>
  <c r="GI26" i="27"/>
  <c r="GH26" i="27"/>
  <c r="GG26" i="27"/>
  <c r="GF26" i="27"/>
  <c r="GE26" i="27"/>
  <c r="GD26" i="27"/>
  <c r="GC26" i="27"/>
  <c r="GB26" i="27"/>
  <c r="GA26" i="27"/>
  <c r="FZ26" i="27"/>
  <c r="FY26" i="27"/>
  <c r="FX26" i="27"/>
  <c r="FW26" i="27"/>
  <c r="FV26" i="27"/>
  <c r="FU26" i="27"/>
  <c r="FT26" i="27"/>
  <c r="FS26" i="27"/>
  <c r="FR26" i="27"/>
  <c r="FQ26" i="27"/>
  <c r="FP26" i="27"/>
  <c r="FO26" i="27"/>
  <c r="FN26" i="27"/>
  <c r="FM26" i="27"/>
  <c r="FL26" i="27"/>
  <c r="FK26" i="27"/>
  <c r="FJ26" i="27"/>
  <c r="FI26" i="27"/>
  <c r="FH26" i="27"/>
  <c r="FG26" i="27"/>
  <c r="FF26" i="27"/>
  <c r="FE26" i="27"/>
  <c r="FD26" i="27"/>
  <c r="FC26" i="27"/>
  <c r="FB26" i="27"/>
  <c r="FA26" i="27"/>
  <c r="EZ26" i="27"/>
  <c r="EY26" i="27"/>
  <c r="EX26" i="27"/>
  <c r="EW26" i="27"/>
  <c r="EV26" i="27"/>
  <c r="EU26" i="27"/>
  <c r="ET26" i="27"/>
  <c r="ES26" i="27"/>
  <c r="ER26" i="27"/>
  <c r="EQ26" i="27"/>
  <c r="EP26" i="27"/>
  <c r="GN25" i="27"/>
  <c r="GM25" i="27"/>
  <c r="GL25" i="27"/>
  <c r="GK25" i="27"/>
  <c r="GJ25" i="27"/>
  <c r="GI25" i="27"/>
  <c r="GH25" i="27"/>
  <c r="GG25" i="27"/>
  <c r="GF25" i="27"/>
  <c r="GE25" i="27"/>
  <c r="GD25" i="27"/>
  <c r="GC25" i="27"/>
  <c r="GB25" i="27"/>
  <c r="GA25" i="27"/>
  <c r="FZ25" i="27"/>
  <c r="FY25" i="27"/>
  <c r="FX25" i="27"/>
  <c r="FW25" i="27"/>
  <c r="FV25" i="27"/>
  <c r="FU25" i="27"/>
  <c r="FT25" i="27"/>
  <c r="FS25" i="27"/>
  <c r="FR25" i="27"/>
  <c r="FQ25" i="27"/>
  <c r="FP25" i="27"/>
  <c r="FO25" i="27"/>
  <c r="FN25" i="27"/>
  <c r="FM25" i="27"/>
  <c r="FL25" i="27"/>
  <c r="FK25" i="27"/>
  <c r="FJ25" i="27"/>
  <c r="FI25" i="27"/>
  <c r="FH25" i="27"/>
  <c r="FG25" i="27"/>
  <c r="FF25" i="27"/>
  <c r="FE25" i="27"/>
  <c r="FD25" i="27"/>
  <c r="FC25" i="27"/>
  <c r="FB25" i="27"/>
  <c r="FA25" i="27"/>
  <c r="EZ25" i="27"/>
  <c r="EY25" i="27"/>
  <c r="EX25" i="27"/>
  <c r="EW25" i="27"/>
  <c r="EV25" i="27"/>
  <c r="EU25" i="27"/>
  <c r="ET25" i="27"/>
  <c r="ES25" i="27"/>
  <c r="ER25" i="27"/>
  <c r="EQ25" i="27"/>
  <c r="EP25" i="27"/>
  <c r="GN24" i="27"/>
  <c r="GM24" i="27"/>
  <c r="GL24" i="27"/>
  <c r="GK24" i="27"/>
  <c r="GJ24" i="27"/>
  <c r="GI24" i="27"/>
  <c r="GH24" i="27"/>
  <c r="GG24" i="27"/>
  <c r="GF24" i="27"/>
  <c r="GE24" i="27"/>
  <c r="GD24" i="27"/>
  <c r="GC24" i="27"/>
  <c r="GB24" i="27"/>
  <c r="GA24" i="27"/>
  <c r="FZ24" i="27"/>
  <c r="FY24" i="27"/>
  <c r="FX24" i="27"/>
  <c r="FW24" i="27"/>
  <c r="FV24" i="27"/>
  <c r="FU24" i="27"/>
  <c r="FT24" i="27"/>
  <c r="FS24" i="27"/>
  <c r="FR24" i="27"/>
  <c r="FQ24" i="27"/>
  <c r="FP24" i="27"/>
  <c r="FO24" i="27"/>
  <c r="FN24" i="27"/>
  <c r="FM24" i="27"/>
  <c r="FL24" i="27"/>
  <c r="FK24" i="27"/>
  <c r="FJ24" i="27"/>
  <c r="FI24" i="27"/>
  <c r="FH24" i="27"/>
  <c r="FG24" i="27"/>
  <c r="FF24" i="27"/>
  <c r="FE24" i="27"/>
  <c r="FD24" i="27"/>
  <c r="FC24" i="27"/>
  <c r="FB24" i="27"/>
  <c r="FA24" i="27"/>
  <c r="EZ24" i="27"/>
  <c r="EY24" i="27"/>
  <c r="EX24" i="27"/>
  <c r="EW24" i="27"/>
  <c r="EV24" i="27"/>
  <c r="EU24" i="27"/>
  <c r="ET24" i="27"/>
  <c r="ES24" i="27"/>
  <c r="ER24" i="27"/>
  <c r="EQ24" i="27"/>
  <c r="EP24" i="27"/>
  <c r="GN23" i="27"/>
  <c r="GM23" i="27"/>
  <c r="GL23" i="27"/>
  <c r="GK23" i="27"/>
  <c r="GJ23" i="27"/>
  <c r="GI23" i="27"/>
  <c r="GH23" i="27"/>
  <c r="GG23" i="27"/>
  <c r="GF23" i="27"/>
  <c r="GE23" i="27"/>
  <c r="GD23" i="27"/>
  <c r="GC23" i="27"/>
  <c r="GB23" i="27"/>
  <c r="GA23" i="27"/>
  <c r="FZ23" i="27"/>
  <c r="FY23" i="27"/>
  <c r="FX23" i="27"/>
  <c r="FW23" i="27"/>
  <c r="FV23" i="27"/>
  <c r="FU23" i="27"/>
  <c r="FT23" i="27"/>
  <c r="FS23" i="27"/>
  <c r="FR23" i="27"/>
  <c r="FQ23" i="27"/>
  <c r="FP23" i="27"/>
  <c r="FO23" i="27"/>
  <c r="FN23" i="27"/>
  <c r="FM23" i="27"/>
  <c r="FL23" i="27"/>
  <c r="FK23" i="27"/>
  <c r="FJ23" i="27"/>
  <c r="FI23" i="27"/>
  <c r="FH23" i="27"/>
  <c r="FG23" i="27"/>
  <c r="FF23" i="27"/>
  <c r="FE23" i="27"/>
  <c r="FD23" i="27"/>
  <c r="FC23" i="27"/>
  <c r="FB23" i="27"/>
  <c r="FA23" i="27"/>
  <c r="EZ23" i="27"/>
  <c r="EY23" i="27"/>
  <c r="EX23" i="27"/>
  <c r="EW23" i="27"/>
  <c r="EV23" i="27"/>
  <c r="EU23" i="27"/>
  <c r="ET23" i="27"/>
  <c r="ES23" i="27"/>
  <c r="ER23" i="27"/>
  <c r="EQ23" i="27"/>
  <c r="EP23" i="27"/>
  <c r="GN22" i="27"/>
  <c r="GM22" i="27"/>
  <c r="GL22" i="27"/>
  <c r="GK22" i="27"/>
  <c r="GJ22" i="27"/>
  <c r="GI22" i="27"/>
  <c r="GH22" i="27"/>
  <c r="GG22" i="27"/>
  <c r="GF22" i="27"/>
  <c r="GE22" i="27"/>
  <c r="GD22" i="27"/>
  <c r="GC22" i="27"/>
  <c r="GB22" i="27"/>
  <c r="GA22" i="27"/>
  <c r="FZ22" i="27"/>
  <c r="FY22" i="27"/>
  <c r="FX22" i="27"/>
  <c r="FW22" i="27"/>
  <c r="FV22" i="27"/>
  <c r="FU22" i="27"/>
  <c r="FT22" i="27"/>
  <c r="FS22" i="27"/>
  <c r="FR22" i="27"/>
  <c r="FQ22" i="27"/>
  <c r="FP22" i="27"/>
  <c r="FO22" i="27"/>
  <c r="FN22" i="27"/>
  <c r="FM22" i="27"/>
  <c r="FL22" i="27"/>
  <c r="FK22" i="27"/>
  <c r="FJ22" i="27"/>
  <c r="FI22" i="27"/>
  <c r="FH22" i="27"/>
  <c r="FG22" i="27"/>
  <c r="FF22" i="27"/>
  <c r="FE22" i="27"/>
  <c r="FD22" i="27"/>
  <c r="FC22" i="27"/>
  <c r="FB22" i="27"/>
  <c r="FA22" i="27"/>
  <c r="EZ22" i="27"/>
  <c r="EY22" i="27"/>
  <c r="EX22" i="27"/>
  <c r="EW22" i="27"/>
  <c r="EV22" i="27"/>
  <c r="EU22" i="27"/>
  <c r="ET22" i="27"/>
  <c r="ES22" i="27"/>
  <c r="ER22" i="27"/>
  <c r="EQ22" i="27"/>
  <c r="EP22" i="27"/>
  <c r="GN21" i="27"/>
  <c r="GM21" i="27"/>
  <c r="GL21" i="27"/>
  <c r="GK21" i="27"/>
  <c r="GJ21" i="27"/>
  <c r="GI21" i="27"/>
  <c r="GH21" i="27"/>
  <c r="GG21" i="27"/>
  <c r="GF21" i="27"/>
  <c r="GE21" i="27"/>
  <c r="GD21" i="27"/>
  <c r="GC21" i="27"/>
  <c r="GB21" i="27"/>
  <c r="GA21" i="27"/>
  <c r="FZ21" i="27"/>
  <c r="FY21" i="27"/>
  <c r="FX21" i="27"/>
  <c r="FW21" i="27"/>
  <c r="FV21" i="27"/>
  <c r="FU21" i="27"/>
  <c r="FT21" i="27"/>
  <c r="FS21" i="27"/>
  <c r="FR21" i="27"/>
  <c r="FQ21" i="27"/>
  <c r="FP21" i="27"/>
  <c r="FO21" i="27"/>
  <c r="FN21" i="27"/>
  <c r="FM21" i="27"/>
  <c r="FL21" i="27"/>
  <c r="FK21" i="27"/>
  <c r="FJ21" i="27"/>
  <c r="FI21" i="27"/>
  <c r="FH21" i="27"/>
  <c r="FG21" i="27"/>
  <c r="FF21" i="27"/>
  <c r="FE21" i="27"/>
  <c r="FD21" i="27"/>
  <c r="FC21" i="27"/>
  <c r="FB21" i="27"/>
  <c r="FA21" i="27"/>
  <c r="EZ21" i="27"/>
  <c r="EY21" i="27"/>
  <c r="EX21" i="27"/>
  <c r="EW21" i="27"/>
  <c r="EV21" i="27"/>
  <c r="EU21" i="27"/>
  <c r="ET21" i="27"/>
  <c r="ES21" i="27"/>
  <c r="ER21" i="27"/>
  <c r="EQ21" i="27"/>
  <c r="EP21" i="27"/>
  <c r="GN20" i="27"/>
  <c r="GM20" i="27"/>
  <c r="GL20" i="27"/>
  <c r="GK20" i="27"/>
  <c r="GJ20" i="27"/>
  <c r="GI20" i="27"/>
  <c r="GH20" i="27"/>
  <c r="GG20" i="27"/>
  <c r="GF20" i="27"/>
  <c r="GE20" i="27"/>
  <c r="GD20" i="27"/>
  <c r="GC20" i="27"/>
  <c r="GB20" i="27"/>
  <c r="GA20" i="27"/>
  <c r="FZ20" i="27"/>
  <c r="FY20" i="27"/>
  <c r="FX20" i="27"/>
  <c r="FW20" i="27"/>
  <c r="FV20" i="27"/>
  <c r="FU20" i="27"/>
  <c r="FT20" i="27"/>
  <c r="FS20" i="27"/>
  <c r="FR20" i="27"/>
  <c r="FQ20" i="27"/>
  <c r="FP20" i="27"/>
  <c r="FO20" i="27"/>
  <c r="FN20" i="27"/>
  <c r="FM20" i="27"/>
  <c r="FL20" i="27"/>
  <c r="FK20" i="27"/>
  <c r="FJ20" i="27"/>
  <c r="FI20" i="27"/>
  <c r="FH20" i="27"/>
  <c r="FG20" i="27"/>
  <c r="FF20" i="27"/>
  <c r="FE20" i="27"/>
  <c r="FD20" i="27"/>
  <c r="FC20" i="27"/>
  <c r="FB20" i="27"/>
  <c r="FA20" i="27"/>
  <c r="EZ20" i="27"/>
  <c r="EY20" i="27"/>
  <c r="EX20" i="27"/>
  <c r="EW20" i="27"/>
  <c r="EV20" i="27"/>
  <c r="EU20" i="27"/>
  <c r="ET20" i="27"/>
  <c r="ES20" i="27"/>
  <c r="ER20" i="27"/>
  <c r="EQ20" i="27"/>
  <c r="EP20" i="27"/>
  <c r="EM56" i="27" l="1"/>
  <c r="EL56" i="27"/>
  <c r="EK56" i="27"/>
  <c r="EJ56" i="27"/>
  <c r="EI56" i="27"/>
  <c r="EH56" i="27"/>
  <c r="EG56" i="27"/>
  <c r="EF56" i="27"/>
  <c r="EE56" i="27"/>
  <c r="EM55" i="27"/>
  <c r="EL55" i="27"/>
  <c r="EK55" i="27"/>
  <c r="EJ55" i="27"/>
  <c r="EI55" i="27"/>
  <c r="EH55" i="27"/>
  <c r="EG55" i="27"/>
  <c r="EF55" i="27"/>
  <c r="EE55" i="27"/>
  <c r="EM54" i="27"/>
  <c r="EL54" i="27"/>
  <c r="EK54" i="27"/>
  <c r="EJ54" i="27"/>
  <c r="EI54" i="27"/>
  <c r="EH54" i="27"/>
  <c r="EG54" i="27"/>
  <c r="EF54" i="27"/>
  <c r="EE54" i="27"/>
  <c r="EM53" i="27"/>
  <c r="EL53" i="27"/>
  <c r="EK53" i="27"/>
  <c r="EJ53" i="27"/>
  <c r="EI53" i="27"/>
  <c r="EH53" i="27"/>
  <c r="EG53" i="27"/>
  <c r="EF53" i="27"/>
  <c r="EE53" i="27"/>
  <c r="EM52" i="27"/>
  <c r="EL52" i="27"/>
  <c r="EK52" i="27"/>
  <c r="EJ52" i="27"/>
  <c r="EI52" i="27"/>
  <c r="EH52" i="27"/>
  <c r="EG52" i="27"/>
  <c r="EF52" i="27"/>
  <c r="EE52" i="27"/>
  <c r="EM51" i="27"/>
  <c r="EL51" i="27"/>
  <c r="EK51" i="27"/>
  <c r="EJ51" i="27"/>
  <c r="EI51" i="27"/>
  <c r="EH51" i="27"/>
  <c r="EG51" i="27"/>
  <c r="EF51" i="27"/>
  <c r="EE51" i="27"/>
  <c r="EM50" i="27"/>
  <c r="EL50" i="27"/>
  <c r="EK50" i="27"/>
  <c r="EJ50" i="27"/>
  <c r="EI50" i="27"/>
  <c r="EH50" i="27"/>
  <c r="EG50" i="27"/>
  <c r="EF50" i="27"/>
  <c r="EE50" i="27"/>
  <c r="EM49" i="27"/>
  <c r="EL49" i="27"/>
  <c r="EK49" i="27"/>
  <c r="EJ49" i="27"/>
  <c r="EI49" i="27"/>
  <c r="EH49" i="27"/>
  <c r="EG49" i="27"/>
  <c r="EF49" i="27"/>
  <c r="EE49" i="27"/>
  <c r="EM48" i="27"/>
  <c r="EL48" i="27"/>
  <c r="EK48" i="27"/>
  <c r="EJ48" i="27"/>
  <c r="EI48" i="27"/>
  <c r="EH48" i="27"/>
  <c r="EG48" i="27"/>
  <c r="EF48" i="27"/>
  <c r="EE48" i="27"/>
  <c r="EM47" i="27"/>
  <c r="EL47" i="27"/>
  <c r="EK47" i="27"/>
  <c r="EJ47" i="27"/>
  <c r="EI47" i="27"/>
  <c r="EH47" i="27"/>
  <c r="EG47" i="27"/>
  <c r="EF47" i="27"/>
  <c r="EE47" i="27"/>
  <c r="EM46" i="27"/>
  <c r="EL46" i="27"/>
  <c r="EK46" i="27"/>
  <c r="EJ46" i="27"/>
  <c r="EI46" i="27"/>
  <c r="EH46" i="27"/>
  <c r="EG46" i="27"/>
  <c r="EF46" i="27"/>
  <c r="EE46" i="27"/>
  <c r="EM45" i="27"/>
  <c r="EL45" i="27"/>
  <c r="EK45" i="27"/>
  <c r="EJ45" i="27"/>
  <c r="EI45" i="27"/>
  <c r="EH45" i="27"/>
  <c r="EG45" i="27"/>
  <c r="EF45" i="27"/>
  <c r="EE45" i="27"/>
  <c r="EM44" i="27"/>
  <c r="EL44" i="27"/>
  <c r="EK44" i="27"/>
  <c r="EJ44" i="27"/>
  <c r="EI44" i="27"/>
  <c r="EH44" i="27"/>
  <c r="EG44" i="27"/>
  <c r="EF44" i="27"/>
  <c r="EE44" i="27"/>
  <c r="EM43" i="27"/>
  <c r="EL43" i="27"/>
  <c r="EK43" i="27"/>
  <c r="EJ43" i="27"/>
  <c r="EI43" i="27"/>
  <c r="EH43" i="27"/>
  <c r="EG43" i="27"/>
  <c r="EF43" i="27"/>
  <c r="EE43" i="27"/>
  <c r="EM42" i="27"/>
  <c r="EL42" i="27"/>
  <c r="EK42" i="27"/>
  <c r="EJ42" i="27"/>
  <c r="EI42" i="27"/>
  <c r="EH42" i="27"/>
  <c r="EG42" i="27"/>
  <c r="EF42" i="27"/>
  <c r="EE42" i="27"/>
  <c r="EM41" i="27"/>
  <c r="EL41" i="27"/>
  <c r="EK41" i="27"/>
  <c r="EJ41" i="27"/>
  <c r="EI41" i="27"/>
  <c r="EH41" i="27"/>
  <c r="EG41" i="27"/>
  <c r="EF41" i="27"/>
  <c r="EE41" i="27"/>
  <c r="EM40" i="27"/>
  <c r="EL40" i="27"/>
  <c r="EK40" i="27"/>
  <c r="EJ40" i="27"/>
  <c r="EI40" i="27"/>
  <c r="EH40" i="27"/>
  <c r="EG40" i="27"/>
  <c r="EF40" i="27"/>
  <c r="EE40" i="27"/>
  <c r="EM39" i="27"/>
  <c r="EL39" i="27"/>
  <c r="EK39" i="27"/>
  <c r="EJ39" i="27"/>
  <c r="EI39" i="27"/>
  <c r="EH39" i="27"/>
  <c r="EG39" i="27"/>
  <c r="EF39" i="27"/>
  <c r="EE39" i="27"/>
  <c r="EM38" i="27"/>
  <c r="EL38" i="27"/>
  <c r="EK38" i="27"/>
  <c r="EJ38" i="27"/>
  <c r="EI38" i="27"/>
  <c r="EH38" i="27"/>
  <c r="EG38" i="27"/>
  <c r="EF38" i="27"/>
  <c r="EE38" i="27"/>
  <c r="EM37" i="27"/>
  <c r="EL37" i="27"/>
  <c r="EK37" i="27"/>
  <c r="EJ37" i="27"/>
  <c r="EI37" i="27"/>
  <c r="EH37" i="27"/>
  <c r="EG37" i="27"/>
  <c r="EF37" i="27"/>
  <c r="EE37" i="27"/>
  <c r="EM36" i="27"/>
  <c r="EL36" i="27"/>
  <c r="EK36" i="27"/>
  <c r="EJ36" i="27"/>
  <c r="EI36" i="27"/>
  <c r="EH36" i="27"/>
  <c r="EG36" i="27"/>
  <c r="EF36" i="27"/>
  <c r="EE36" i="27"/>
  <c r="EM35" i="27"/>
  <c r="EL35" i="27"/>
  <c r="EK35" i="27"/>
  <c r="EJ35" i="27"/>
  <c r="EI35" i="27"/>
  <c r="EH35" i="27"/>
  <c r="EG35" i="27"/>
  <c r="EF35" i="27"/>
  <c r="EE35" i="27"/>
  <c r="EM34" i="27"/>
  <c r="EL34" i="27"/>
  <c r="EK34" i="27"/>
  <c r="EJ34" i="27"/>
  <c r="EI34" i="27"/>
  <c r="EH34" i="27"/>
  <c r="EG34" i="27"/>
  <c r="EF34" i="27"/>
  <c r="EE34" i="27"/>
  <c r="EM33" i="27"/>
  <c r="EL33" i="27"/>
  <c r="EK33" i="27"/>
  <c r="EJ33" i="27"/>
  <c r="EI33" i="27"/>
  <c r="EH33" i="27"/>
  <c r="EG33" i="27"/>
  <c r="EF33" i="27"/>
  <c r="EE33" i="27"/>
  <c r="EM32" i="27"/>
  <c r="EL32" i="27"/>
  <c r="EK32" i="27"/>
  <c r="EJ32" i="27"/>
  <c r="EI32" i="27"/>
  <c r="EH32" i="27"/>
  <c r="EG32" i="27"/>
  <c r="EF32" i="27"/>
  <c r="EE32" i="27"/>
  <c r="EM31" i="27"/>
  <c r="EL31" i="27"/>
  <c r="EK31" i="27"/>
  <c r="EJ31" i="27"/>
  <c r="EI31" i="27"/>
  <c r="EH31" i="27"/>
  <c r="EG31" i="27"/>
  <c r="EF31" i="27"/>
  <c r="EE31" i="27"/>
  <c r="EM30" i="27"/>
  <c r="EL30" i="27"/>
  <c r="EK30" i="27"/>
  <c r="EJ30" i="27"/>
  <c r="EI30" i="27"/>
  <c r="EH30" i="27"/>
  <c r="EG30" i="27"/>
  <c r="EF30" i="27"/>
  <c r="EE30" i="27"/>
  <c r="EM29" i="27"/>
  <c r="EL29" i="27"/>
  <c r="EK29" i="27"/>
  <c r="EJ29" i="27"/>
  <c r="EI29" i="27"/>
  <c r="EH29" i="27"/>
  <c r="EG29" i="27"/>
  <c r="EF29" i="27"/>
  <c r="EE29" i="27"/>
  <c r="EM28" i="27"/>
  <c r="EL28" i="27"/>
  <c r="EK28" i="27"/>
  <c r="EJ28" i="27"/>
  <c r="EI28" i="27"/>
  <c r="EH28" i="27"/>
  <c r="EG28" i="27"/>
  <c r="EF28" i="27"/>
  <c r="EE28" i="27"/>
  <c r="EM27" i="27"/>
  <c r="EL27" i="27"/>
  <c r="EK27" i="27"/>
  <c r="EJ27" i="27"/>
  <c r="EI27" i="27"/>
  <c r="EH27" i="27"/>
  <c r="EG27" i="27"/>
  <c r="EF27" i="27"/>
  <c r="EE27" i="27"/>
  <c r="EM26" i="27"/>
  <c r="EL26" i="27"/>
  <c r="EK26" i="27"/>
  <c r="EJ26" i="27"/>
  <c r="EI26" i="27"/>
  <c r="EH26" i="27"/>
  <c r="EG26" i="27"/>
  <c r="EF26" i="27"/>
  <c r="EE26" i="27"/>
  <c r="EM25" i="27"/>
  <c r="EL25" i="27"/>
  <c r="EK25" i="27"/>
  <c r="EJ25" i="27"/>
  <c r="EI25" i="27"/>
  <c r="EH25" i="27"/>
  <c r="EG25" i="27"/>
  <c r="EF25" i="27"/>
  <c r="EE25" i="27"/>
  <c r="EM24" i="27"/>
  <c r="EL24" i="27"/>
  <c r="EK24" i="27"/>
  <c r="EJ24" i="27"/>
  <c r="EI24" i="27"/>
  <c r="EH24" i="27"/>
  <c r="EG24" i="27"/>
  <c r="EF24" i="27"/>
  <c r="EE24" i="27"/>
  <c r="EM23" i="27"/>
  <c r="EL23" i="27"/>
  <c r="EK23" i="27"/>
  <c r="EJ23" i="27"/>
  <c r="EI23" i="27"/>
  <c r="EH23" i="27"/>
  <c r="EG23" i="27"/>
  <c r="EF23" i="27"/>
  <c r="EE23" i="27"/>
  <c r="EM22" i="27"/>
  <c r="EL22" i="27"/>
  <c r="EK22" i="27"/>
  <c r="EJ22" i="27"/>
  <c r="EI22" i="27"/>
  <c r="EH22" i="27"/>
  <c r="EG22" i="27"/>
  <c r="EF22" i="27"/>
  <c r="EE22" i="27"/>
  <c r="EM21" i="27"/>
  <c r="EL21" i="27"/>
  <c r="EK21" i="27"/>
  <c r="EJ21" i="27"/>
  <c r="EI21" i="27"/>
  <c r="EH21" i="27"/>
  <c r="EG21" i="27"/>
  <c r="EF21" i="27"/>
  <c r="EE21" i="27"/>
  <c r="EM20" i="27"/>
  <c r="EL20" i="27"/>
  <c r="EK20" i="27"/>
  <c r="EJ20" i="27"/>
  <c r="EI20" i="27"/>
  <c r="EH20" i="27"/>
  <c r="EG20" i="27"/>
  <c r="EF20" i="27"/>
  <c r="EE20" i="27"/>
  <c r="EZ185" i="27"/>
  <c r="EY185" i="27"/>
  <c r="DI185" i="27"/>
  <c r="DH185" i="27"/>
  <c r="BR185" i="27"/>
  <c r="BQ185" i="27"/>
  <c r="EZ184" i="27"/>
  <c r="EY184" i="27"/>
  <c r="DI184" i="27"/>
  <c r="DH184" i="27"/>
  <c r="BR184" i="27"/>
  <c r="BQ184" i="27"/>
  <c r="EZ183" i="27"/>
  <c r="EY183" i="27"/>
  <c r="DI183" i="27"/>
  <c r="DH183" i="27"/>
  <c r="BR183" i="27"/>
  <c r="BQ183" i="27"/>
  <c r="EZ182" i="27"/>
  <c r="EY182" i="27"/>
  <c r="DI182" i="27"/>
  <c r="DH182" i="27"/>
  <c r="BR182" i="27"/>
  <c r="BQ182" i="27"/>
  <c r="EZ181" i="27"/>
  <c r="EY181" i="27"/>
  <c r="DI181" i="27"/>
  <c r="DH181" i="27"/>
  <c r="BR181" i="27"/>
  <c r="BQ181" i="27"/>
  <c r="EZ180" i="27"/>
  <c r="EY180" i="27"/>
  <c r="DI180" i="27"/>
  <c r="DH180" i="27"/>
  <c r="BR180" i="27"/>
  <c r="BQ180" i="27"/>
  <c r="EZ179" i="27"/>
  <c r="EY179" i="27"/>
  <c r="DI179" i="27"/>
  <c r="DH179" i="27"/>
  <c r="BR179" i="27"/>
  <c r="BQ179" i="27"/>
  <c r="EZ178" i="27"/>
  <c r="EY178" i="27"/>
  <c r="DI178" i="27"/>
  <c r="DH178" i="27"/>
  <c r="BR178" i="27"/>
  <c r="BQ178" i="27"/>
  <c r="EZ177" i="27"/>
  <c r="EY177" i="27"/>
  <c r="DI177" i="27"/>
  <c r="DH177" i="27"/>
  <c r="BR177" i="27"/>
  <c r="BQ177" i="27"/>
  <c r="EZ176" i="27"/>
  <c r="EY176" i="27"/>
  <c r="DI176" i="27"/>
  <c r="DH176" i="27"/>
  <c r="BR176" i="27"/>
  <c r="BQ176" i="27"/>
  <c r="EZ175" i="27"/>
  <c r="EY175" i="27"/>
  <c r="DI175" i="27"/>
  <c r="DH175" i="27"/>
  <c r="BR175" i="27"/>
  <c r="BQ175" i="27"/>
  <c r="EZ174" i="27"/>
  <c r="EY174" i="27"/>
  <c r="DI174" i="27"/>
  <c r="DH174" i="27"/>
  <c r="BR174" i="27"/>
  <c r="BQ174" i="27"/>
  <c r="EZ173" i="27"/>
  <c r="EY173" i="27"/>
  <c r="DI173" i="27"/>
  <c r="DH173" i="27"/>
  <c r="BR173" i="27"/>
  <c r="BQ173" i="27"/>
  <c r="EZ172" i="27"/>
  <c r="EY172" i="27"/>
  <c r="DI172" i="27"/>
  <c r="DH172" i="27"/>
  <c r="BR172" i="27"/>
  <c r="BQ172" i="27"/>
  <c r="EZ171" i="27"/>
  <c r="EY171" i="27"/>
  <c r="DI171" i="27"/>
  <c r="DH171" i="27"/>
  <c r="BR171" i="27"/>
  <c r="BQ171" i="27"/>
  <c r="EZ170" i="27"/>
  <c r="EY170" i="27"/>
  <c r="DI170" i="27"/>
  <c r="DH170" i="27"/>
  <c r="BR170" i="27"/>
  <c r="BQ170" i="27"/>
  <c r="EZ169" i="27"/>
  <c r="EY169" i="27"/>
  <c r="DI169" i="27"/>
  <c r="DH169" i="27"/>
  <c r="BR169" i="27"/>
  <c r="BQ169" i="27"/>
  <c r="EZ168" i="27"/>
  <c r="EY168" i="27"/>
  <c r="DI168" i="27"/>
  <c r="DH168" i="27"/>
  <c r="BR168" i="27"/>
  <c r="BQ168" i="27"/>
  <c r="EZ167" i="27"/>
  <c r="EY167" i="27"/>
  <c r="DI167" i="27"/>
  <c r="DH167" i="27"/>
  <c r="BR167" i="27"/>
  <c r="BQ167" i="27"/>
  <c r="EZ166" i="27"/>
  <c r="EY166" i="27"/>
  <c r="DI166" i="27"/>
  <c r="DH166" i="27"/>
  <c r="BR166" i="27"/>
  <c r="BQ166" i="27"/>
  <c r="EZ165" i="27"/>
  <c r="EY165" i="27"/>
  <c r="DI165" i="27"/>
  <c r="DH165" i="27"/>
  <c r="BR165" i="27"/>
  <c r="BQ165" i="27"/>
  <c r="EZ164" i="27"/>
  <c r="EY164" i="27"/>
  <c r="DI164" i="27"/>
  <c r="DH164" i="27"/>
  <c r="BR164" i="27"/>
  <c r="BQ164" i="27"/>
  <c r="EZ163" i="27"/>
  <c r="EY163" i="27"/>
  <c r="DI163" i="27"/>
  <c r="DH163" i="27"/>
  <c r="BR163" i="27"/>
  <c r="BQ163" i="27"/>
  <c r="EZ162" i="27"/>
  <c r="EY162" i="27"/>
  <c r="DI162" i="27"/>
  <c r="DH162" i="27"/>
  <c r="BR162" i="27"/>
  <c r="BQ162" i="27"/>
  <c r="EZ161" i="27"/>
  <c r="EY161" i="27"/>
  <c r="DI161" i="27"/>
  <c r="DH161" i="27"/>
  <c r="BR161" i="27"/>
  <c r="BQ161" i="27"/>
  <c r="EZ160" i="27"/>
  <c r="EY160" i="27"/>
  <c r="DI160" i="27"/>
  <c r="DH160" i="27"/>
  <c r="BR160" i="27"/>
  <c r="BQ160" i="27"/>
  <c r="EZ159" i="27"/>
  <c r="EY159" i="27"/>
  <c r="DI159" i="27"/>
  <c r="DH159" i="27"/>
  <c r="BR159" i="27"/>
  <c r="BQ159" i="27"/>
  <c r="EZ158" i="27"/>
  <c r="EY158" i="27"/>
  <c r="DI158" i="27"/>
  <c r="DH158" i="27"/>
  <c r="BR158" i="27"/>
  <c r="BQ158" i="27"/>
  <c r="EZ157" i="27"/>
  <c r="EY157" i="27"/>
  <c r="DI157" i="27"/>
  <c r="DH157" i="27"/>
  <c r="BR157" i="27"/>
  <c r="BQ157" i="27"/>
  <c r="EZ155" i="27"/>
  <c r="EY155" i="27"/>
  <c r="DI155" i="27"/>
  <c r="DH155" i="27"/>
  <c r="BR155" i="27"/>
  <c r="BQ155" i="27"/>
  <c r="EZ154" i="27"/>
  <c r="EY154" i="27"/>
  <c r="DI154" i="27"/>
  <c r="DH154" i="27"/>
  <c r="BR154" i="27"/>
  <c r="BQ154" i="27"/>
  <c r="EZ153" i="27"/>
  <c r="EY153" i="27"/>
  <c r="DI153" i="27"/>
  <c r="DH153" i="27"/>
  <c r="BR153" i="27"/>
  <c r="BQ153" i="27"/>
  <c r="EZ152" i="27"/>
  <c r="EY152" i="27"/>
  <c r="DI152" i="27"/>
  <c r="DH152" i="27"/>
  <c r="BR152" i="27"/>
  <c r="BQ152" i="27"/>
  <c r="EZ151" i="27"/>
  <c r="EY151" i="27"/>
  <c r="DI151" i="27"/>
  <c r="DH151" i="27"/>
  <c r="BR151" i="27"/>
  <c r="BQ151" i="27"/>
  <c r="EZ150" i="27"/>
  <c r="EY150" i="27"/>
  <c r="DI150" i="27"/>
  <c r="DH150" i="27"/>
  <c r="BR150" i="27"/>
  <c r="BQ150" i="27"/>
  <c r="EZ149" i="27"/>
  <c r="EY149" i="27"/>
  <c r="DI149" i="27"/>
  <c r="DH149" i="27"/>
  <c r="BR149" i="27"/>
  <c r="BQ149" i="27"/>
  <c r="EZ148" i="27"/>
  <c r="EY148" i="27"/>
  <c r="DI148" i="27"/>
  <c r="DH148" i="27"/>
  <c r="BR148" i="27"/>
  <c r="BQ148" i="27"/>
  <c r="EZ147" i="27"/>
  <c r="EY147" i="27"/>
  <c r="DI147" i="27"/>
  <c r="DH147" i="27"/>
  <c r="BR147" i="27"/>
  <c r="BQ147" i="27"/>
  <c r="EZ146" i="27"/>
  <c r="EY146" i="27"/>
  <c r="DI146" i="27"/>
  <c r="DH146" i="27"/>
  <c r="BR146" i="27"/>
  <c r="BQ146" i="27"/>
  <c r="EZ145" i="27"/>
  <c r="EY145" i="27"/>
  <c r="DI145" i="27"/>
  <c r="DH145" i="27"/>
  <c r="BR145" i="27"/>
  <c r="BQ145" i="27"/>
  <c r="EZ144" i="27"/>
  <c r="EY144" i="27"/>
  <c r="DI144" i="27"/>
  <c r="DH144" i="27"/>
  <c r="BR144" i="27"/>
  <c r="BQ144" i="27"/>
  <c r="EZ143" i="27"/>
  <c r="EY143" i="27"/>
  <c r="DI143" i="27"/>
  <c r="DH143" i="27"/>
  <c r="BR143" i="27"/>
  <c r="BQ143" i="27"/>
  <c r="EZ142" i="27"/>
  <c r="EY142" i="27"/>
  <c r="DI142" i="27"/>
  <c r="DH142" i="27"/>
  <c r="BR142" i="27"/>
  <c r="BQ142" i="27"/>
  <c r="EZ141" i="27"/>
  <c r="EY141" i="27"/>
  <c r="DI141" i="27"/>
  <c r="DH141" i="27"/>
  <c r="BR141" i="27"/>
  <c r="BQ141" i="27"/>
  <c r="EZ140" i="27"/>
  <c r="EY140" i="27"/>
  <c r="DI140" i="27"/>
  <c r="DH140" i="27"/>
  <c r="BR140" i="27"/>
  <c r="BQ140" i="27"/>
  <c r="EZ139" i="27"/>
  <c r="EY139" i="27"/>
  <c r="DI139" i="27"/>
  <c r="DH139" i="27"/>
  <c r="BR139" i="27"/>
  <c r="BQ139" i="27"/>
  <c r="EZ138" i="27"/>
  <c r="EY138" i="27"/>
  <c r="DI138" i="27"/>
  <c r="DH138" i="27"/>
  <c r="BR138" i="27"/>
  <c r="BQ138" i="27"/>
  <c r="EZ137" i="27"/>
  <c r="EY137" i="27"/>
  <c r="DI137" i="27"/>
  <c r="DH137" i="27"/>
  <c r="BR137" i="27"/>
  <c r="BQ137" i="27"/>
  <c r="EZ136" i="27"/>
  <c r="EY136" i="27"/>
  <c r="DI136" i="27"/>
  <c r="DH136" i="27"/>
  <c r="BR136" i="27"/>
  <c r="BQ136" i="27"/>
  <c r="EZ135" i="27"/>
  <c r="EY135" i="27"/>
  <c r="DI135" i="27"/>
  <c r="DH135" i="27"/>
  <c r="BR135" i="27"/>
  <c r="BQ135" i="27"/>
  <c r="EZ134" i="27"/>
  <c r="EY134" i="27"/>
  <c r="DI134" i="27"/>
  <c r="DH134" i="27"/>
  <c r="BR134" i="27"/>
  <c r="BQ134" i="27"/>
  <c r="EZ133" i="27"/>
  <c r="EY133" i="27"/>
  <c r="DI133" i="27"/>
  <c r="DH133" i="27"/>
  <c r="BR133" i="27"/>
  <c r="BQ133" i="27"/>
  <c r="EZ132" i="27"/>
  <c r="EY132" i="27"/>
  <c r="DI132" i="27"/>
  <c r="DH132" i="27"/>
  <c r="BR132" i="27"/>
  <c r="BQ132" i="27"/>
  <c r="EZ131" i="27"/>
  <c r="EY131" i="27"/>
  <c r="DI131" i="27"/>
  <c r="DH131" i="27"/>
  <c r="BR131" i="27"/>
  <c r="BQ131" i="27"/>
  <c r="EZ130" i="27"/>
  <c r="EY130" i="27"/>
  <c r="DI130" i="27"/>
  <c r="DH130" i="27"/>
  <c r="BR130" i="27"/>
  <c r="BQ130" i="27"/>
  <c r="EZ129" i="27"/>
  <c r="EY129" i="27"/>
  <c r="DI129" i="27"/>
  <c r="DH129" i="27"/>
  <c r="BR129" i="27"/>
  <c r="BQ129" i="27"/>
  <c r="EZ128" i="27"/>
  <c r="EY128" i="27"/>
  <c r="DI128" i="27"/>
  <c r="DH128" i="27"/>
  <c r="BR128" i="27"/>
  <c r="BQ128" i="27"/>
  <c r="EZ127" i="27"/>
  <c r="EY127" i="27"/>
  <c r="DI127" i="27"/>
  <c r="DH127" i="27"/>
  <c r="BR127" i="27"/>
  <c r="BQ127" i="27"/>
  <c r="EZ126" i="27"/>
  <c r="EY126" i="27"/>
  <c r="DI126" i="27"/>
  <c r="DH126" i="27"/>
  <c r="BR126" i="27"/>
  <c r="BQ126" i="27"/>
  <c r="EZ125" i="27"/>
  <c r="EY125" i="27"/>
  <c r="DI125" i="27"/>
  <c r="DH125" i="27"/>
  <c r="BR125" i="27"/>
  <c r="BQ125" i="27"/>
  <c r="EZ124" i="27"/>
  <c r="EY124" i="27"/>
  <c r="DI124" i="27"/>
  <c r="DH124" i="27"/>
  <c r="BR124" i="27"/>
  <c r="BQ124" i="27"/>
  <c r="EZ123" i="27"/>
  <c r="EY123" i="27"/>
  <c r="DI123" i="27"/>
  <c r="DH123" i="27"/>
  <c r="BR123" i="27"/>
  <c r="BQ123" i="27"/>
  <c r="EZ122" i="27"/>
  <c r="EY122" i="27"/>
  <c r="DI122" i="27"/>
  <c r="DH122" i="27"/>
  <c r="BR122" i="27"/>
  <c r="BQ122" i="27"/>
  <c r="EZ121" i="27"/>
  <c r="EY121" i="27"/>
  <c r="DI121" i="27"/>
  <c r="DH121" i="27"/>
  <c r="BR121" i="27"/>
  <c r="BQ121" i="27"/>
  <c r="EZ120" i="27"/>
  <c r="EY120" i="27"/>
  <c r="DI120" i="27"/>
  <c r="DH120" i="27"/>
  <c r="BR120" i="27"/>
  <c r="BQ120" i="27"/>
  <c r="EZ119" i="27"/>
  <c r="EY119" i="27"/>
  <c r="DI119" i="27"/>
  <c r="DH119" i="27"/>
  <c r="BR119" i="27"/>
  <c r="BQ119" i="27"/>
  <c r="Z185" i="27" l="1"/>
  <c r="L185" i="27"/>
  <c r="Z184" i="27"/>
  <c r="L184" i="27"/>
  <c r="Z183" i="27"/>
  <c r="L183" i="27"/>
  <c r="Z182" i="27"/>
  <c r="L182" i="27"/>
  <c r="Z181" i="27"/>
  <c r="L181" i="27"/>
  <c r="Z180" i="27"/>
  <c r="L180" i="27"/>
  <c r="Z179" i="27"/>
  <c r="L179" i="27"/>
  <c r="Z178" i="27"/>
  <c r="L178" i="27"/>
  <c r="Z177" i="27"/>
  <c r="L177" i="27"/>
  <c r="Z176" i="27"/>
  <c r="L176" i="27"/>
  <c r="Z175" i="27"/>
  <c r="L175" i="27"/>
  <c r="Z174" i="27"/>
  <c r="L174" i="27"/>
  <c r="Z173" i="27"/>
  <c r="L173" i="27"/>
  <c r="Z172" i="27"/>
  <c r="L172" i="27"/>
  <c r="Z171" i="27"/>
  <c r="L171" i="27"/>
  <c r="Z170" i="27"/>
  <c r="L170" i="27"/>
  <c r="Z169" i="27"/>
  <c r="L169" i="27"/>
  <c r="Z168" i="27"/>
  <c r="L168" i="27"/>
  <c r="Z167" i="27"/>
  <c r="L167" i="27"/>
  <c r="Z166" i="27"/>
  <c r="L166" i="27"/>
  <c r="Z165" i="27"/>
  <c r="L165" i="27"/>
  <c r="Z164" i="27"/>
  <c r="L164" i="27"/>
  <c r="Z163" i="27"/>
  <c r="L163" i="27"/>
  <c r="Z162" i="27"/>
  <c r="L162" i="27"/>
  <c r="Z161" i="27"/>
  <c r="L161" i="27"/>
  <c r="Z160" i="27"/>
  <c r="L160" i="27"/>
  <c r="Z159" i="27"/>
  <c r="L159" i="27"/>
  <c r="Z158" i="27"/>
  <c r="L158" i="27"/>
  <c r="Z157" i="27"/>
  <c r="L157" i="27"/>
  <c r="K156" i="27"/>
  <c r="L156" i="27" s="1"/>
  <c r="Z155" i="27"/>
  <c r="L155" i="27"/>
  <c r="Z154" i="27"/>
  <c r="L154" i="27"/>
  <c r="Z153" i="27"/>
  <c r="L153" i="27"/>
  <c r="Z152" i="27"/>
  <c r="L152" i="27"/>
  <c r="Z151" i="27"/>
  <c r="L151" i="27"/>
  <c r="Z150" i="27"/>
  <c r="L150" i="27"/>
  <c r="Z149" i="27"/>
  <c r="L149" i="27"/>
  <c r="Z148" i="27"/>
  <c r="L148" i="27"/>
  <c r="Z147" i="27"/>
  <c r="L147" i="27"/>
  <c r="Z146" i="27"/>
  <c r="L146" i="27"/>
  <c r="Z145" i="27"/>
  <c r="L145" i="27"/>
  <c r="Z144" i="27"/>
  <c r="L144" i="27"/>
  <c r="Z143" i="27"/>
  <c r="L143" i="27"/>
  <c r="Z142" i="27"/>
  <c r="L142" i="27"/>
  <c r="Z141" i="27"/>
  <c r="L141" i="27"/>
  <c r="Z140" i="27"/>
  <c r="L140" i="27"/>
  <c r="Z139" i="27"/>
  <c r="L139" i="27"/>
  <c r="Z138" i="27"/>
  <c r="L138" i="27"/>
  <c r="Z137" i="27"/>
  <c r="L137" i="27"/>
  <c r="Z136" i="27"/>
  <c r="L136" i="27"/>
  <c r="Z135" i="27"/>
  <c r="L135" i="27"/>
  <c r="Z134" i="27"/>
  <c r="L134" i="27"/>
  <c r="Z133" i="27"/>
  <c r="L133" i="27"/>
  <c r="Z132" i="27"/>
  <c r="L132" i="27"/>
  <c r="Z131" i="27"/>
  <c r="L131" i="27"/>
  <c r="Z130" i="27"/>
  <c r="L130" i="27"/>
  <c r="Z129" i="27"/>
  <c r="L129" i="27"/>
  <c r="Z128" i="27"/>
  <c r="L128" i="27"/>
  <c r="Z127" i="27"/>
  <c r="L127" i="27"/>
  <c r="Z126" i="27"/>
  <c r="L126" i="27"/>
  <c r="Z125" i="27"/>
  <c r="L125" i="27"/>
  <c r="Z124" i="27"/>
  <c r="L124" i="27"/>
  <c r="Z123" i="27"/>
  <c r="L123" i="27"/>
  <c r="Z122" i="27"/>
  <c r="L122" i="27"/>
  <c r="Z121" i="27"/>
  <c r="L121" i="27"/>
  <c r="Z120" i="27"/>
  <c r="L120" i="27"/>
  <c r="Z119" i="27"/>
  <c r="GO115" i="27"/>
  <c r="BK253" i="27"/>
  <c r="CC253" i="27" s="1"/>
  <c r="EO253" i="27" s="1"/>
  <c r="HA254" i="27" s="1"/>
  <c r="JM253" i="27" s="1"/>
  <c r="LX254" i="27" s="1"/>
  <c r="BE257" i="27"/>
  <c r="BE258" i="27" s="1"/>
  <c r="BE259" i="27" s="1"/>
  <c r="BF257" i="27"/>
  <c r="BF258" i="27" s="1"/>
  <c r="BF259" i="27" s="1"/>
  <c r="BF260" i="27" s="1"/>
  <c r="BF261" i="27" s="1"/>
  <c r="BF262" i="27" s="1"/>
  <c r="BF263" i="27" s="1"/>
  <c r="BF264" i="27" s="1"/>
  <c r="BF265" i="27" s="1"/>
  <c r="BF266" i="27" s="1"/>
  <c r="BF267" i="27" s="1"/>
  <c r="BF268" i="27" s="1"/>
  <c r="BF269" i="27" s="1"/>
  <c r="BF270" i="27" s="1"/>
  <c r="BF271" i="27" s="1"/>
  <c r="BF272" i="27" s="1"/>
  <c r="BF273" i="27" s="1"/>
  <c r="BF274" i="27" s="1"/>
  <c r="BF275" i="27" s="1"/>
  <c r="BF276" i="27" s="1"/>
  <c r="BF277" i="27" s="1"/>
  <c r="BF278" i="27" s="1"/>
  <c r="BF279" i="27" s="1"/>
  <c r="BF280" i="27" s="1"/>
  <c r="BF281" i="27" s="1"/>
  <c r="BF282" i="27" s="1"/>
  <c r="BF283" i="27" s="1"/>
  <c r="BF284" i="27" s="1"/>
  <c r="BF285" i="27" s="1"/>
  <c r="BF286" i="27" s="1"/>
  <c r="BF287" i="27" s="1"/>
  <c r="BF288" i="27" s="1"/>
  <c r="BF289" i="27" s="1"/>
  <c r="BF290" i="27" s="1"/>
  <c r="BF291" i="27" s="1"/>
  <c r="BF292" i="27" s="1"/>
  <c r="BF293" i="27" s="1"/>
  <c r="BE260" i="27"/>
  <c r="BE261" i="27" s="1"/>
  <c r="BE262" i="27" s="1"/>
  <c r="BE263" i="27" s="1"/>
  <c r="BE264" i="27" s="1"/>
  <c r="BE265" i="27" s="1"/>
  <c r="BE266" i="27" s="1"/>
  <c r="BE267" i="27" s="1"/>
  <c r="BE268" i="27" s="1"/>
  <c r="BE269" i="27" s="1"/>
  <c r="BE270" i="27" s="1"/>
  <c r="BE271" i="27" s="1"/>
  <c r="BE272" i="27" s="1"/>
  <c r="BE273" i="27" s="1"/>
  <c r="BE274" i="27" s="1"/>
  <c r="BE275" i="27" s="1"/>
  <c r="BE276" i="27" s="1"/>
  <c r="BE277" i="27" s="1"/>
  <c r="BE278" i="27" s="1"/>
  <c r="BE279" i="27" s="1"/>
  <c r="BE280" i="27" s="1"/>
  <c r="BE281" i="27" s="1"/>
  <c r="BE282" i="27" s="1"/>
  <c r="BE283" i="27" s="1"/>
  <c r="BE284" i="27" s="1"/>
  <c r="BE285" i="27" s="1"/>
  <c r="BE286" i="27" s="1"/>
  <c r="BE287" i="27" s="1"/>
  <c r="BE288" i="27" s="1"/>
  <c r="BE289" i="27" s="1"/>
  <c r="BE290" i="27" s="1"/>
  <c r="BE291" i="27" s="1"/>
  <c r="BE292" i="27" s="1"/>
  <c r="BE293" i="27" s="1"/>
  <c r="JN293" i="27"/>
  <c r="JO293" i="27"/>
  <c r="JP293" i="27"/>
  <c r="JQ293" i="27"/>
  <c r="JR293" i="27"/>
  <c r="JS293" i="27"/>
  <c r="JT293" i="27"/>
  <c r="JU293" i="27"/>
  <c r="JV293" i="27"/>
  <c r="JW293" i="27"/>
  <c r="JX293" i="27"/>
  <c r="JY293" i="27"/>
  <c r="JZ293" i="27"/>
  <c r="KA293" i="27"/>
  <c r="KB293" i="27"/>
  <c r="KC293" i="27"/>
  <c r="KD293" i="27"/>
  <c r="KE293" i="27"/>
  <c r="KF293" i="27"/>
  <c r="KG293" i="27"/>
  <c r="KH293" i="27"/>
  <c r="KI293" i="27"/>
  <c r="KJ293" i="27"/>
  <c r="KK293" i="27"/>
  <c r="KL293" i="27"/>
  <c r="KM293" i="27"/>
  <c r="KN293" i="27"/>
  <c r="KO293" i="27"/>
  <c r="KP293" i="27"/>
  <c r="KQ293" i="27"/>
  <c r="KR293" i="27"/>
  <c r="KS293" i="27"/>
  <c r="KT293" i="27"/>
  <c r="KU293" i="27"/>
  <c r="KV293" i="27"/>
  <c r="KW293" i="27"/>
  <c r="KX293" i="27"/>
  <c r="KY293" i="27"/>
  <c r="KZ293" i="27"/>
  <c r="LA293" i="27"/>
  <c r="LB293" i="27"/>
  <c r="LC293" i="27"/>
  <c r="LD293" i="27"/>
  <c r="LE293" i="27"/>
  <c r="LF293" i="27"/>
  <c r="LG293" i="27"/>
  <c r="LH293" i="27"/>
  <c r="LI293" i="27"/>
  <c r="LJ293" i="27"/>
  <c r="LK293" i="27"/>
  <c r="LL293" i="27"/>
  <c r="LM293" i="27"/>
  <c r="LN293" i="27"/>
  <c r="LO293" i="27"/>
  <c r="LP293" i="27"/>
  <c r="LQ293" i="27"/>
  <c r="LR293" i="27"/>
  <c r="LS293" i="27"/>
  <c r="LT293" i="27"/>
  <c r="LU293" i="27"/>
  <c r="BP352" i="27"/>
  <c r="CH352" i="27" s="1"/>
  <c r="ET352" i="27" s="1"/>
  <c r="HF353" i="27" s="1"/>
  <c r="JR352" i="27" s="1"/>
  <c r="MC353" i="27" s="1"/>
  <c r="BJ356" i="27"/>
  <c r="BJ357" i="27" s="1"/>
  <c r="BJ358" i="27" s="1"/>
  <c r="BJ359" i="27" s="1"/>
  <c r="BJ360" i="27" s="1"/>
  <c r="BJ361" i="27" s="1"/>
  <c r="BJ362" i="27" s="1"/>
  <c r="BJ363" i="27" s="1"/>
  <c r="BJ364" i="27" s="1"/>
  <c r="BJ365" i="27" s="1"/>
  <c r="BJ366" i="27" s="1"/>
  <c r="BJ367" i="27" s="1"/>
  <c r="BJ368" i="27" s="1"/>
  <c r="BJ369" i="27" s="1"/>
  <c r="BJ370" i="27" s="1"/>
  <c r="BJ371" i="27" s="1"/>
  <c r="BJ372" i="27" s="1"/>
  <c r="BJ373" i="27" s="1"/>
  <c r="BJ374" i="27" s="1"/>
  <c r="BJ375" i="27" s="1"/>
  <c r="BJ376" i="27" s="1"/>
  <c r="BJ377" i="27" s="1"/>
  <c r="BJ378" i="27" s="1"/>
  <c r="BJ379" i="27" s="1"/>
  <c r="BJ380" i="27" s="1"/>
  <c r="BJ381" i="27" s="1"/>
  <c r="BJ382" i="27" s="1"/>
  <c r="BJ383" i="27" s="1"/>
  <c r="BJ384" i="27" s="1"/>
  <c r="BJ385" i="27" s="1"/>
  <c r="BJ386" i="27" s="1"/>
  <c r="BJ387" i="27" s="1"/>
  <c r="BJ388" i="27" s="1"/>
  <c r="BJ389" i="27" s="1"/>
  <c r="BJ390" i="27" s="1"/>
  <c r="BJ391" i="27" s="1"/>
  <c r="BJ392" i="27" s="1"/>
  <c r="BK356" i="27"/>
  <c r="BK357" i="27" s="1"/>
  <c r="BK358" i="27" s="1"/>
  <c r="BK359" i="27" s="1"/>
  <c r="BK360" i="27" s="1"/>
  <c r="BK361" i="27" s="1"/>
  <c r="BK362" i="27" s="1"/>
  <c r="BK363" i="27" s="1"/>
  <c r="BK364" i="27" s="1"/>
  <c r="BK365" i="27" s="1"/>
  <c r="BK366" i="27" s="1"/>
  <c r="BK367" i="27" s="1"/>
  <c r="BK368" i="27" s="1"/>
  <c r="BK369" i="27" s="1"/>
  <c r="BK370" i="27" s="1"/>
  <c r="BK371" i="27" s="1"/>
  <c r="BK372" i="27" s="1"/>
  <c r="BK373" i="27" s="1"/>
  <c r="BK374" i="27" s="1"/>
  <c r="BK375" i="27" s="1"/>
  <c r="BK376" i="27" s="1"/>
  <c r="BK377" i="27" s="1"/>
  <c r="BK378" i="27" s="1"/>
  <c r="BK379" i="27" s="1"/>
  <c r="BK380" i="27" s="1"/>
  <c r="BK381" i="27" s="1"/>
  <c r="BK382" i="27" s="1"/>
  <c r="BK383" i="27" s="1"/>
  <c r="BK384" i="27" s="1"/>
  <c r="BK385" i="27" s="1"/>
  <c r="BK386" i="27" s="1"/>
  <c r="BK387" i="27" s="1"/>
  <c r="BK388" i="27" s="1"/>
  <c r="BK389" i="27" s="1"/>
  <c r="BK390" i="27" s="1"/>
  <c r="BK391" i="27" s="1"/>
  <c r="BK392" i="27" s="1"/>
  <c r="BM356" i="27"/>
  <c r="BM357" i="27" s="1"/>
  <c r="BM358" i="27" s="1"/>
  <c r="BM359" i="27" s="1"/>
  <c r="BM360" i="27" s="1"/>
  <c r="BM361" i="27" s="1"/>
  <c r="BM362" i="27" s="1"/>
  <c r="BM363" i="27" s="1"/>
  <c r="BM364" i="27" s="1"/>
  <c r="BM365" i="27" s="1"/>
  <c r="BM366" i="27" s="1"/>
  <c r="BM367" i="27" s="1"/>
  <c r="BM368" i="27" s="1"/>
  <c r="BM369" i="27" s="1"/>
  <c r="BM370" i="27" s="1"/>
  <c r="BM371" i="27" s="1"/>
  <c r="BM372" i="27" s="1"/>
  <c r="BM373" i="27" s="1"/>
  <c r="BM374" i="27" s="1"/>
  <c r="BM375" i="27" s="1"/>
  <c r="BM376" i="27" s="1"/>
  <c r="BM377" i="27" s="1"/>
  <c r="BM378" i="27" s="1"/>
  <c r="BM379" i="27" s="1"/>
  <c r="BM380" i="27" s="1"/>
  <c r="BM381" i="27" s="1"/>
  <c r="BM382" i="27" s="1"/>
  <c r="BM383" i="27" s="1"/>
  <c r="BM384" i="27" s="1"/>
  <c r="BM385" i="27" s="1"/>
  <c r="BM386" i="27" s="1"/>
  <c r="BM387" i="27" s="1"/>
  <c r="BM388" i="27" s="1"/>
  <c r="BM389" i="27" s="1"/>
  <c r="BM390" i="27" s="1"/>
  <c r="BM391" i="27" s="1"/>
  <c r="BM392" i="27" s="1"/>
  <c r="BM394" i="27" s="1"/>
  <c r="BM395" i="27" s="1"/>
  <c r="BM396" i="27" s="1"/>
  <c r="BM397" i="27" s="1"/>
  <c r="BM398" i="27" s="1"/>
  <c r="BM399" i="27" s="1"/>
  <c r="BM400" i="27" s="1"/>
  <c r="BM401" i="27" s="1"/>
  <c r="BM402" i="27" s="1"/>
  <c r="BM403" i="27" s="1"/>
  <c r="BM404" i="27" s="1"/>
  <c r="BM405" i="27" s="1"/>
  <c r="BM406" i="27" s="1"/>
  <c r="BM407" i="27" s="1"/>
  <c r="BM408" i="27" s="1"/>
  <c r="BM409" i="27" s="1"/>
  <c r="BM410" i="27" s="1"/>
  <c r="BM411" i="27" s="1"/>
  <c r="BM412" i="27" s="1"/>
  <c r="BM413" i="27" s="1"/>
  <c r="BM414" i="27" s="1"/>
  <c r="BM415" i="27" s="1"/>
  <c r="BM416" i="27" s="1"/>
  <c r="BM417" i="27" s="1"/>
  <c r="BM418" i="27" s="1"/>
  <c r="BM419" i="27" s="1"/>
  <c r="BM420" i="27" s="1"/>
  <c r="BM421" i="27" s="1"/>
  <c r="BM422" i="27" s="1"/>
  <c r="JS392" i="27"/>
  <c r="JT392" i="27"/>
  <c r="JU392" i="27"/>
  <c r="JV392" i="27"/>
  <c r="JW392" i="27"/>
  <c r="JX392" i="27"/>
  <c r="JY392" i="27"/>
  <c r="JZ392" i="27"/>
  <c r="KA392" i="27"/>
  <c r="KB392" i="27"/>
  <c r="KC392" i="27"/>
  <c r="KD392" i="27"/>
  <c r="KE392" i="27"/>
  <c r="KF392" i="27"/>
  <c r="KG392" i="27"/>
  <c r="KH392" i="27"/>
  <c r="KI392" i="27"/>
  <c r="KJ392" i="27"/>
  <c r="KK392" i="27"/>
  <c r="KL392" i="27"/>
  <c r="KM392" i="27"/>
  <c r="KN392" i="27"/>
  <c r="KO392" i="27"/>
  <c r="KP392" i="27"/>
  <c r="KQ392" i="27"/>
  <c r="KR392" i="27"/>
  <c r="KS392" i="27"/>
  <c r="KT392" i="27"/>
  <c r="KU392" i="27"/>
  <c r="KV392" i="27"/>
  <c r="KW392" i="27"/>
  <c r="KX392" i="27"/>
  <c r="KY392" i="27"/>
  <c r="KZ392" i="27"/>
  <c r="LA392" i="27"/>
  <c r="LB392" i="27"/>
  <c r="LC392" i="27"/>
  <c r="LD392" i="27"/>
  <c r="LE392" i="27"/>
  <c r="LF392" i="27"/>
  <c r="LG392" i="27"/>
  <c r="LH392" i="27"/>
  <c r="LI392" i="27"/>
  <c r="LJ392" i="27"/>
  <c r="LK392" i="27"/>
  <c r="LL392" i="27"/>
  <c r="LM392" i="27"/>
  <c r="LN392" i="27"/>
  <c r="LO392" i="27"/>
  <c r="LP392" i="27"/>
  <c r="LQ392" i="27"/>
  <c r="LR392" i="27"/>
  <c r="LS392" i="27"/>
  <c r="LT392" i="27"/>
  <c r="LU392" i="27"/>
  <c r="LV392" i="27"/>
  <c r="LW392" i="27"/>
  <c r="LX392" i="27"/>
  <c r="LY392" i="27"/>
  <c r="LZ392" i="27"/>
  <c r="BJ394" i="27"/>
  <c r="BJ395" i="27" s="1"/>
  <c r="BJ396" i="27" s="1"/>
  <c r="BJ397" i="27" s="1"/>
  <c r="BJ398" i="27" s="1"/>
  <c r="BJ399" i="27" s="1"/>
  <c r="BJ400" i="27" s="1"/>
  <c r="BJ401" i="27" s="1"/>
  <c r="BJ402" i="27" s="1"/>
  <c r="BJ403" i="27" s="1"/>
  <c r="BJ404" i="27" s="1"/>
  <c r="BJ405" i="27" s="1"/>
  <c r="BJ406" i="27" s="1"/>
  <c r="BJ407" i="27" s="1"/>
  <c r="BJ408" i="27" s="1"/>
  <c r="BJ409" i="27" s="1"/>
  <c r="BJ410" i="27" s="1"/>
  <c r="BJ411" i="27" s="1"/>
  <c r="BJ412" i="27" s="1"/>
  <c r="BJ413" i="27" s="1"/>
  <c r="BJ414" i="27" s="1"/>
  <c r="BJ415" i="27" s="1"/>
  <c r="BJ416" i="27" s="1"/>
  <c r="BJ417" i="27" s="1"/>
  <c r="BJ418" i="27" s="1"/>
  <c r="BJ419" i="27" s="1"/>
  <c r="BJ420" i="27" s="1"/>
  <c r="BJ421" i="27" s="1"/>
  <c r="BJ422" i="27" s="1"/>
  <c r="BK394" i="27"/>
  <c r="BK395" i="27" s="1"/>
  <c r="BK396" i="27" s="1"/>
  <c r="BK397" i="27" s="1"/>
  <c r="BK398" i="27" s="1"/>
  <c r="BK399" i="27" s="1"/>
  <c r="BK400" i="27" s="1"/>
  <c r="BK401" i="27" s="1"/>
  <c r="BK402" i="27" s="1"/>
  <c r="BK403" i="27" s="1"/>
  <c r="BK404" i="27" s="1"/>
  <c r="BK405" i="27" s="1"/>
  <c r="BK406" i="27" s="1"/>
  <c r="BK407" i="27" s="1"/>
  <c r="BK408" i="27" s="1"/>
  <c r="BK409" i="27" s="1"/>
  <c r="BK410" i="27" s="1"/>
  <c r="BK411" i="27" s="1"/>
  <c r="BK412" i="27" s="1"/>
  <c r="BK413" i="27" s="1"/>
  <c r="BK414" i="27" s="1"/>
  <c r="BK415" i="27" s="1"/>
  <c r="BK416" i="27" s="1"/>
  <c r="BK417" i="27" s="1"/>
  <c r="BK418" i="27" s="1"/>
  <c r="BK419" i="27" s="1"/>
  <c r="BK420" i="27" s="1"/>
  <c r="BK421" i="27" s="1"/>
  <c r="BK422" i="27" s="1"/>
  <c r="BH257" i="27" l="1"/>
  <c r="BW356" i="27"/>
  <c r="DY95" i="27"/>
  <c r="DX95" i="27"/>
  <c r="DW95" i="27"/>
  <c r="DV95" i="27"/>
  <c r="DU95" i="27"/>
  <c r="DT95" i="27"/>
  <c r="DS95" i="27"/>
  <c r="DR95" i="27"/>
  <c r="DQ95" i="27"/>
  <c r="DP95" i="27"/>
  <c r="DO95" i="27"/>
  <c r="DN95" i="27"/>
  <c r="DM95" i="27"/>
  <c r="DL95" i="27"/>
  <c r="DK95" i="27"/>
  <c r="DJ95" i="27"/>
  <c r="DI95" i="27"/>
  <c r="DH95" i="27"/>
  <c r="DG95" i="27"/>
  <c r="DF95" i="27"/>
  <c r="DE95" i="27"/>
  <c r="DD95" i="27"/>
  <c r="DC95" i="27"/>
  <c r="DB95" i="27"/>
  <c r="DA95" i="27"/>
  <c r="BZ90" i="27"/>
  <c r="AW32" i="27"/>
  <c r="AW28" i="27"/>
  <c r="AW27" i="27"/>
  <c r="AX23" i="27"/>
  <c r="AW23" i="27"/>
  <c r="AW24" i="27" s="1"/>
  <c r="BR257" i="27" l="1"/>
  <c r="BH258" i="27"/>
  <c r="BH259" i="27" s="1"/>
  <c r="BH260" i="27" s="1"/>
  <c r="BH261" i="27" s="1"/>
  <c r="BH262" i="27" s="1"/>
  <c r="BH263" i="27" s="1"/>
  <c r="BH264" i="27" s="1"/>
  <c r="BH265" i="27" s="1"/>
  <c r="BH266" i="27" s="1"/>
  <c r="BH267" i="27" s="1"/>
  <c r="BH268" i="27" s="1"/>
  <c r="BH269" i="27" s="1"/>
  <c r="BH270" i="27" s="1"/>
  <c r="BH271" i="27" s="1"/>
  <c r="BH272" i="27" s="1"/>
  <c r="BH273" i="27" s="1"/>
  <c r="BH274" i="27" s="1"/>
  <c r="BH275" i="27" s="1"/>
  <c r="BH276" i="27" s="1"/>
  <c r="BH277" i="27" s="1"/>
  <c r="BH278" i="27" s="1"/>
  <c r="BH279" i="27" s="1"/>
  <c r="BH280" i="27" s="1"/>
  <c r="BH281" i="27" s="1"/>
  <c r="BH282" i="27" s="1"/>
  <c r="BH283" i="27" s="1"/>
  <c r="BH284" i="27" s="1"/>
  <c r="BH285" i="27" s="1"/>
  <c r="BH286" i="27" s="1"/>
  <c r="BH287" i="27" s="1"/>
  <c r="BH288" i="27" s="1"/>
  <c r="BH289" i="27" s="1"/>
  <c r="BH290" i="27" s="1"/>
  <c r="BH291" i="27" s="1"/>
  <c r="BH292" i="27" s="1"/>
  <c r="BH293" i="27" s="1"/>
  <c r="BH295" i="27" s="1"/>
  <c r="BH296" i="27" s="1"/>
  <c r="BH297" i="27" s="1"/>
  <c r="BH298" i="27" s="1"/>
  <c r="BH299" i="27" s="1"/>
  <c r="BH300" i="27" s="1"/>
  <c r="BH301" i="27" s="1"/>
  <c r="BH302" i="27" s="1"/>
  <c r="BH303" i="27" s="1"/>
  <c r="BH304" i="27" s="1"/>
  <c r="BH305" i="27" s="1"/>
  <c r="BH306" i="27" s="1"/>
  <c r="BH307" i="27" s="1"/>
  <c r="BH308" i="27" s="1"/>
  <c r="BH309" i="27" s="1"/>
  <c r="BH310" i="27" s="1"/>
  <c r="BH311" i="27" s="1"/>
  <c r="BH312" i="27" s="1"/>
  <c r="BH313" i="27" s="1"/>
  <c r="BH314" i="27" s="1"/>
  <c r="BH315" i="27" s="1"/>
  <c r="BH316" i="27" s="1"/>
  <c r="BH317" i="27" s="1"/>
  <c r="BH318" i="27" s="1"/>
  <c r="BH319" i="27" s="1"/>
  <c r="BH320" i="27" s="1"/>
  <c r="BH321" i="27" s="1"/>
  <c r="BH322" i="27" s="1"/>
  <c r="BH323" i="27" s="1"/>
  <c r="BY356" i="27"/>
  <c r="BL356" i="27"/>
  <c r="CC356" i="27" s="1"/>
  <c r="BV356" i="27"/>
  <c r="BY89" i="27"/>
  <c r="BY90" i="27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Q11" i="26"/>
  <c r="P11" i="26"/>
  <c r="O11" i="26"/>
  <c r="T11" i="26" s="1"/>
  <c r="N11" i="26"/>
  <c r="BH7" i="26"/>
  <c r="GM7" i="26"/>
  <c r="BH2" i="26"/>
  <c r="BG257" i="27" l="1"/>
  <c r="BX257" i="27" s="1"/>
  <c r="BT257" i="27"/>
  <c r="BQ257" i="27"/>
  <c r="BL357" i="27"/>
  <c r="BY88" i="27"/>
  <c r="BY91" i="27"/>
  <c r="BY92" i="27" s="1"/>
  <c r="BY93" i="27" s="1"/>
  <c r="U11" i="26"/>
  <c r="R11" i="26"/>
  <c r="BI7" i="24"/>
  <c r="BI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Q11" i="23"/>
  <c r="P11" i="23"/>
  <c r="O11" i="23"/>
  <c r="T11" i="23" s="1"/>
  <c r="N11" i="23"/>
  <c r="BG258" i="27" l="1"/>
  <c r="BL358" i="27"/>
  <c r="R11" i="23"/>
  <c r="U11" i="23"/>
  <c r="CZ95" i="27" l="1"/>
  <c r="CX95" i="27"/>
  <c r="CY95" i="27"/>
  <c r="CW95" i="27"/>
  <c r="BG259" i="27"/>
  <c r="BL359" i="27"/>
  <c r="BG260" i="27" l="1"/>
  <c r="BL360" i="27"/>
  <c r="BG261" i="27" l="1"/>
  <c r="BL361" i="27"/>
  <c r="BG262" i="27" l="1"/>
  <c r="BL362" i="27"/>
  <c r="E55" i="16"/>
  <c r="D55" i="16"/>
  <c r="BG263" i="27" l="1"/>
  <c r="BL363" i="27"/>
  <c r="C31" i="16"/>
  <c r="C35" i="16" s="1"/>
  <c r="C65" i="16"/>
  <c r="P11" i="15"/>
  <c r="Q119" i="27" s="1"/>
  <c r="Q11" i="15"/>
  <c r="N11" i="15"/>
  <c r="O119" i="27" s="1"/>
  <c r="O11" i="15"/>
  <c r="C63" i="16"/>
  <c r="C50" i="16"/>
  <c r="F14" i="16"/>
  <c r="F15" i="16" s="1"/>
  <c r="K51" i="32" s="1"/>
  <c r="M51" i="32" s="1"/>
  <c r="F20" i="16"/>
  <c r="F24" i="16"/>
  <c r="F28" i="16" s="1"/>
  <c r="F27" i="16" s="1"/>
  <c r="F29" i="16" s="1"/>
  <c r="C25" i="16"/>
  <c r="C27" i="16"/>
  <c r="C29" i="16" s="1"/>
  <c r="C28" i="16"/>
  <c r="C33" i="16"/>
  <c r="O19" i="15" s="1"/>
  <c r="N24" i="15"/>
  <c r="O132" i="27" s="1"/>
  <c r="N43" i="15"/>
  <c r="O151" i="27" s="1"/>
  <c r="O37" i="15"/>
  <c r="O24" i="15"/>
  <c r="N46" i="15"/>
  <c r="O154" i="27" s="1"/>
  <c r="O41" i="15"/>
  <c r="O26" i="15"/>
  <c r="O34" i="15"/>
  <c r="O42" i="15"/>
  <c r="N28" i="15"/>
  <c r="O136" i="27" s="1"/>
  <c r="N12" i="15"/>
  <c r="O120" i="27" s="1"/>
  <c r="N19" i="15"/>
  <c r="O127" i="27" s="1"/>
  <c r="O36" i="15"/>
  <c r="N33" i="15"/>
  <c r="O141" i="27" s="1"/>
  <c r="O17" i="15"/>
  <c r="N15" i="15"/>
  <c r="O123" i="27" s="1"/>
  <c r="N34" i="15"/>
  <c r="O142" i="27" s="1"/>
  <c r="N31" i="15"/>
  <c r="O139" i="27" s="1"/>
  <c r="F17" i="16" l="1"/>
  <c r="C17" i="16"/>
  <c r="F23" i="16"/>
  <c r="C19" i="16"/>
  <c r="C21" i="16"/>
  <c r="C23" i="16"/>
  <c r="F19" i="16"/>
  <c r="BW362" i="27"/>
  <c r="K48" i="15"/>
  <c r="K48" i="29"/>
  <c r="S48" i="29" s="1"/>
  <c r="O32" i="15"/>
  <c r="O35" i="15"/>
  <c r="K51" i="24"/>
  <c r="K51" i="30"/>
  <c r="S51" i="30" s="1"/>
  <c r="Q18" i="33"/>
  <c r="S12" i="33"/>
  <c r="S11" i="33"/>
  <c r="S23" i="32"/>
  <c r="Q35" i="33"/>
  <c r="S15" i="33"/>
  <c r="S22" i="33"/>
  <c r="Q80" i="33"/>
  <c r="R80" i="33" s="1"/>
  <c r="Q81" i="33"/>
  <c r="R81" i="33" s="1"/>
  <c r="Q73" i="33"/>
  <c r="R73" i="33" s="1"/>
  <c r="Q65" i="33"/>
  <c r="R65" i="33" s="1"/>
  <c r="Q63" i="33"/>
  <c r="R63" i="33" s="1"/>
  <c r="Q60" i="33"/>
  <c r="R60" i="33" s="1"/>
  <c r="Q61" i="33"/>
  <c r="R61" i="33" s="1"/>
  <c r="Q47" i="33"/>
  <c r="Q43" i="33"/>
  <c r="S37" i="33"/>
  <c r="S33" i="33"/>
  <c r="S42" i="33"/>
  <c r="Q42" i="33"/>
  <c r="S47" i="33"/>
  <c r="Q36" i="33"/>
  <c r="S29" i="33"/>
  <c r="Q29" i="33"/>
  <c r="Q27" i="33"/>
  <c r="Q23" i="33"/>
  <c r="Q16" i="33"/>
  <c r="S21" i="33"/>
  <c r="S18" i="30"/>
  <c r="Q17" i="30"/>
  <c r="S15" i="32"/>
  <c r="S14" i="32"/>
  <c r="S19" i="30"/>
  <c r="Q15" i="30"/>
  <c r="Q79" i="32"/>
  <c r="R79" i="32" s="1"/>
  <c r="Q75" i="32"/>
  <c r="R75" i="32" s="1"/>
  <c r="S13" i="30"/>
  <c r="S16" i="33"/>
  <c r="S14" i="30"/>
  <c r="Q78" i="33"/>
  <c r="R78" i="33" s="1"/>
  <c r="Q74" i="33"/>
  <c r="R74" i="33" s="1"/>
  <c r="Q71" i="33"/>
  <c r="R71" i="33" s="1"/>
  <c r="Q68" i="33"/>
  <c r="R68" i="33" s="1"/>
  <c r="Q59" i="33"/>
  <c r="R59" i="33" s="1"/>
  <c r="Q64" i="33"/>
  <c r="R64" i="33" s="1"/>
  <c r="Q55" i="33"/>
  <c r="R55" i="33" s="1"/>
  <c r="Q46" i="33"/>
  <c r="S40" i="33"/>
  <c r="S36" i="33"/>
  <c r="S32" i="33"/>
  <c r="Q40" i="33"/>
  <c r="S41" i="33"/>
  <c r="Q39" i="33"/>
  <c r="Q34" i="33"/>
  <c r="S26" i="33"/>
  <c r="S27" i="33"/>
  <c r="S43" i="33"/>
  <c r="Q22" i="33"/>
  <c r="Q13" i="33"/>
  <c r="Q17" i="33"/>
  <c r="S25" i="33"/>
  <c r="S22" i="30"/>
  <c r="Q12" i="30"/>
  <c r="S16" i="32"/>
  <c r="S12" i="32"/>
  <c r="S11" i="32"/>
  <c r="S24" i="30"/>
  <c r="Q16" i="30"/>
  <c r="Q82" i="32"/>
  <c r="R82" i="32" s="1"/>
  <c r="Q78" i="32"/>
  <c r="R78" i="32" s="1"/>
  <c r="Q20" i="33"/>
  <c r="S13" i="33"/>
  <c r="S17" i="33"/>
  <c r="S18" i="33"/>
  <c r="Q75" i="33"/>
  <c r="R75" i="33" s="1"/>
  <c r="Q79" i="33"/>
  <c r="R79" i="33" s="1"/>
  <c r="Q70" i="33"/>
  <c r="R70" i="33" s="1"/>
  <c r="Q66" i="33"/>
  <c r="R66" i="33" s="1"/>
  <c r="Q58" i="33"/>
  <c r="R58" i="33" s="1"/>
  <c r="Q57" i="33"/>
  <c r="R57" i="33" s="1"/>
  <c r="Q54" i="33"/>
  <c r="Q45" i="33"/>
  <c r="S39" i="33"/>
  <c r="S35" i="33"/>
  <c r="Q41" i="33"/>
  <c r="S46" i="33"/>
  <c r="Q33" i="33"/>
  <c r="Q38" i="33"/>
  <c r="S31" i="33"/>
  <c r="Q25" i="33"/>
  <c r="Q26" i="33"/>
  <c r="Q30" i="33"/>
  <c r="Q21" i="33"/>
  <c r="Q14" i="33"/>
  <c r="S20" i="33"/>
  <c r="Q28" i="33"/>
  <c r="S21" i="30"/>
  <c r="S13" i="32"/>
  <c r="S19" i="32"/>
  <c r="Q18" i="30"/>
  <c r="S12" i="30"/>
  <c r="S23" i="30"/>
  <c r="Q14" i="30"/>
  <c r="S17" i="30"/>
  <c r="S22" i="32"/>
  <c r="Q77" i="32"/>
  <c r="R77" i="32" s="1"/>
  <c r="Q81" i="32"/>
  <c r="R81" i="32" s="1"/>
  <c r="Q73" i="32"/>
  <c r="R73" i="32" s="1"/>
  <c r="Q68" i="32"/>
  <c r="R68" i="32" s="1"/>
  <c r="Q64" i="32"/>
  <c r="R64" i="32" s="1"/>
  <c r="S19" i="33"/>
  <c r="S23" i="33"/>
  <c r="S14" i="33"/>
  <c r="Q19" i="33"/>
  <c r="Q82" i="33"/>
  <c r="R82" i="33" s="1"/>
  <c r="Q76" i="33"/>
  <c r="R76" i="33" s="1"/>
  <c r="Q77" i="33"/>
  <c r="R77" i="33" s="1"/>
  <c r="Q72" i="33"/>
  <c r="R72" i="33" s="1"/>
  <c r="Q69" i="33"/>
  <c r="R69" i="33" s="1"/>
  <c r="Q62" i="33"/>
  <c r="R62" i="33" s="1"/>
  <c r="Q67" i="33"/>
  <c r="R67" i="33" s="1"/>
  <c r="Q56" i="33"/>
  <c r="R56" i="33" s="1"/>
  <c r="Q44" i="33"/>
  <c r="S38" i="33"/>
  <c r="S34" i="33"/>
  <c r="S44" i="33"/>
  <c r="S45" i="33"/>
  <c r="Q31" i="33"/>
  <c r="Q37" i="33"/>
  <c r="S30" i="33"/>
  <c r="Q32" i="33"/>
  <c r="S28" i="33"/>
  <c r="Q24" i="33"/>
  <c r="Q12" i="33"/>
  <c r="Q15" i="33"/>
  <c r="S24" i="33"/>
  <c r="Q13" i="30"/>
  <c r="S18" i="32"/>
  <c r="S17" i="32"/>
  <c r="S11" i="30"/>
  <c r="S20" i="30"/>
  <c r="S16" i="30"/>
  <c r="S15" i="30"/>
  <c r="S21" i="32"/>
  <c r="Q76" i="32"/>
  <c r="R76" i="32" s="1"/>
  <c r="Q80" i="32"/>
  <c r="R80" i="32" s="1"/>
  <c r="Q71" i="32"/>
  <c r="R71" i="32" s="1"/>
  <c r="Q66" i="32"/>
  <c r="R66" i="32" s="1"/>
  <c r="Q70" i="32"/>
  <c r="R70" i="32" s="1"/>
  <c r="Q63" i="32"/>
  <c r="R63" i="32" s="1"/>
  <c r="Q59" i="32"/>
  <c r="R59" i="32" s="1"/>
  <c r="Q56" i="32"/>
  <c r="R56" i="32" s="1"/>
  <c r="S45" i="32"/>
  <c r="Q45" i="32"/>
  <c r="S40" i="32"/>
  <c r="Q41" i="32"/>
  <c r="Q33" i="32"/>
  <c r="Q29" i="32"/>
  <c r="Q44" i="32"/>
  <c r="S34" i="32"/>
  <c r="S30" i="32"/>
  <c r="Q38" i="32"/>
  <c r="Q43" i="32"/>
  <c r="Q24" i="32"/>
  <c r="Q20" i="32"/>
  <c r="Q15" i="32"/>
  <c r="Q19" i="32"/>
  <c r="S47" i="30"/>
  <c r="S43" i="30"/>
  <c r="S39" i="30"/>
  <c r="S35" i="30"/>
  <c r="S31" i="30"/>
  <c r="S27" i="30"/>
  <c r="Q21" i="30"/>
  <c r="Q69" i="32"/>
  <c r="R69" i="32" s="1"/>
  <c r="Q62" i="32"/>
  <c r="R62" i="32" s="1"/>
  <c r="Q58" i="32"/>
  <c r="R58" i="32" s="1"/>
  <c r="Q55" i="32"/>
  <c r="R55" i="32" s="1"/>
  <c r="S44" i="32"/>
  <c r="S43" i="32"/>
  <c r="S39" i="32"/>
  <c r="Q36" i="32"/>
  <c r="Q32" i="32"/>
  <c r="Q28" i="32"/>
  <c r="Q42" i="32"/>
  <c r="S33" i="32"/>
  <c r="S29" i="32"/>
  <c r="S27" i="32"/>
  <c r="Q27" i="32"/>
  <c r="Q23" i="32"/>
  <c r="Q12" i="32"/>
  <c r="Q16" i="32"/>
  <c r="S20" i="32"/>
  <c r="S46" i="30"/>
  <c r="S42" i="30"/>
  <c r="S38" i="30"/>
  <c r="S34" i="30"/>
  <c r="S30" i="30"/>
  <c r="S26" i="30"/>
  <c r="Q20" i="30"/>
  <c r="Q74" i="32"/>
  <c r="R74" i="32" s="1"/>
  <c r="Q65" i="32"/>
  <c r="R65" i="32" s="1"/>
  <c r="Q61" i="32"/>
  <c r="R61" i="32" s="1"/>
  <c r="Q57" i="32"/>
  <c r="R57" i="32" s="1"/>
  <c r="S47" i="32"/>
  <c r="Q46" i="32"/>
  <c r="S42" i="32"/>
  <c r="S38" i="32"/>
  <c r="Q35" i="32"/>
  <c r="Q31" i="32"/>
  <c r="Q39" i="32"/>
  <c r="S36" i="32"/>
  <c r="S32" i="32"/>
  <c r="S28" i="32"/>
  <c r="S26" i="32"/>
  <c r="Q26" i="32"/>
  <c r="Q22" i="32"/>
  <c r="Q13" i="32"/>
  <c r="Q17" i="32"/>
  <c r="S24" i="32"/>
  <c r="S45" i="30"/>
  <c r="S41" i="30"/>
  <c r="S37" i="30"/>
  <c r="S33" i="30"/>
  <c r="S29" i="30"/>
  <c r="S25" i="30"/>
  <c r="Q24" i="30"/>
  <c r="Q19" i="30"/>
  <c r="Q72" i="32"/>
  <c r="R72" i="32" s="1"/>
  <c r="Q67" i="32"/>
  <c r="R67" i="32" s="1"/>
  <c r="Q60" i="32"/>
  <c r="R60" i="32" s="1"/>
  <c r="Q54" i="32"/>
  <c r="S46" i="32"/>
  <c r="Q47" i="32"/>
  <c r="S41" i="32"/>
  <c r="S37" i="32"/>
  <c r="Q34" i="32"/>
  <c r="Q30" i="32"/>
  <c r="Q37" i="32"/>
  <c r="S35" i="32"/>
  <c r="S31" i="32"/>
  <c r="Q40" i="32"/>
  <c r="S25" i="32"/>
  <c r="Q25" i="32"/>
  <c r="Q21" i="32"/>
  <c r="Q14" i="32"/>
  <c r="Q18" i="32"/>
  <c r="S44" i="30"/>
  <c r="S40" i="30"/>
  <c r="S36" i="30"/>
  <c r="S32" i="30"/>
  <c r="S28" i="30"/>
  <c r="Q22" i="30"/>
  <c r="Q77" i="30"/>
  <c r="R77" i="30" s="1"/>
  <c r="Q76" i="30"/>
  <c r="R76" i="30" s="1"/>
  <c r="Q71" i="30"/>
  <c r="R71" i="30" s="1"/>
  <c r="Q74" i="30"/>
  <c r="R74" i="30" s="1"/>
  <c r="Q69" i="30"/>
  <c r="R69" i="30" s="1"/>
  <c r="Q64" i="30"/>
  <c r="R64" i="30" s="1"/>
  <c r="Q58" i="30"/>
  <c r="R58" i="30" s="1"/>
  <c r="Q54" i="30"/>
  <c r="Q45" i="30"/>
  <c r="Q42" i="30"/>
  <c r="Q36" i="30"/>
  <c r="Q31" i="30"/>
  <c r="Q30" i="30"/>
  <c r="Q26" i="30"/>
  <c r="Q75" i="30"/>
  <c r="R75" i="30" s="1"/>
  <c r="Q79" i="30"/>
  <c r="R79" i="30" s="1"/>
  <c r="Q72" i="30"/>
  <c r="R72" i="30" s="1"/>
  <c r="Q68" i="30"/>
  <c r="R68" i="30" s="1"/>
  <c r="Q65" i="30"/>
  <c r="R65" i="30" s="1"/>
  <c r="Q62" i="30"/>
  <c r="R62" i="30" s="1"/>
  <c r="Q56" i="30"/>
  <c r="R56" i="30" s="1"/>
  <c r="Q47" i="30"/>
  <c r="Q39" i="30"/>
  <c r="Q41" i="30"/>
  <c r="Q34" i="30"/>
  <c r="Q33" i="30"/>
  <c r="Q28" i="30"/>
  <c r="Q82" i="30"/>
  <c r="R82" i="30" s="1"/>
  <c r="Q80" i="30"/>
  <c r="R80" i="30" s="1"/>
  <c r="Q70" i="30"/>
  <c r="R70" i="30" s="1"/>
  <c r="Q67" i="30"/>
  <c r="R67" i="30" s="1"/>
  <c r="Q63" i="30"/>
  <c r="R63" i="30" s="1"/>
  <c r="Q57" i="30"/>
  <c r="R57" i="30" s="1"/>
  <c r="Q55" i="30"/>
  <c r="R55" i="30" s="1"/>
  <c r="Q46" i="30"/>
  <c r="Q37" i="30"/>
  <c r="Q40" i="30"/>
  <c r="Q32" i="30"/>
  <c r="Q25" i="30"/>
  <c r="Q29" i="30"/>
  <c r="Q81" i="30"/>
  <c r="R81" i="30" s="1"/>
  <c r="Q73" i="30"/>
  <c r="R73" i="30" s="1"/>
  <c r="Q78" i="30"/>
  <c r="R78" i="30" s="1"/>
  <c r="Q66" i="30"/>
  <c r="R66" i="30" s="1"/>
  <c r="Q61" i="30"/>
  <c r="R61" i="30" s="1"/>
  <c r="Q59" i="30"/>
  <c r="R59" i="30" s="1"/>
  <c r="Q60" i="30"/>
  <c r="R60" i="30" s="1"/>
  <c r="Q44" i="30"/>
  <c r="Q35" i="30"/>
  <c r="Q38" i="30"/>
  <c r="Q43" i="30"/>
  <c r="Q23" i="30"/>
  <c r="Q27" i="30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S47" i="29"/>
  <c r="S46" i="29"/>
  <c r="S45" i="29"/>
  <c r="S44" i="29"/>
  <c r="S43" i="29"/>
  <c r="S42" i="29"/>
  <c r="S41" i="29"/>
  <c r="S40" i="29"/>
  <c r="S39" i="29"/>
  <c r="S38" i="29"/>
  <c r="S37" i="29"/>
  <c r="S36" i="29"/>
  <c r="S35" i="29"/>
  <c r="S34" i="29"/>
  <c r="S33" i="29"/>
  <c r="S32" i="29"/>
  <c r="S31" i="29"/>
  <c r="S30" i="29"/>
  <c r="S29" i="29"/>
  <c r="S28" i="29"/>
  <c r="S27" i="29"/>
  <c r="S26" i="29"/>
  <c r="S25" i="29"/>
  <c r="S24" i="29"/>
  <c r="S23" i="29"/>
  <c r="S22" i="29"/>
  <c r="S21" i="29"/>
  <c r="S20" i="29"/>
  <c r="S19" i="29"/>
  <c r="S18" i="29"/>
  <c r="S17" i="29"/>
  <c r="S16" i="29"/>
  <c r="S15" i="29"/>
  <c r="S14" i="29"/>
  <c r="S13" i="29"/>
  <c r="S12" i="29"/>
  <c r="S11" i="29"/>
  <c r="O46" i="29"/>
  <c r="T46" i="29" s="1"/>
  <c r="O44" i="29"/>
  <c r="T44" i="29" s="1"/>
  <c r="O42" i="29"/>
  <c r="T42" i="29" s="1"/>
  <c r="O40" i="29"/>
  <c r="T40" i="29" s="1"/>
  <c r="O38" i="29"/>
  <c r="T38" i="29" s="1"/>
  <c r="O36" i="29"/>
  <c r="T36" i="29" s="1"/>
  <c r="O34" i="29"/>
  <c r="T34" i="29" s="1"/>
  <c r="O32" i="29"/>
  <c r="T32" i="29" s="1"/>
  <c r="O30" i="29"/>
  <c r="T30" i="29" s="1"/>
  <c r="O28" i="29"/>
  <c r="T28" i="29" s="1"/>
  <c r="O26" i="29"/>
  <c r="T26" i="29" s="1"/>
  <c r="O24" i="29"/>
  <c r="T24" i="29" s="1"/>
  <c r="O22" i="29"/>
  <c r="T22" i="29" s="1"/>
  <c r="O20" i="29"/>
  <c r="T20" i="29" s="1"/>
  <c r="O18" i="29"/>
  <c r="T18" i="29" s="1"/>
  <c r="O16" i="29"/>
  <c r="T16" i="29" s="1"/>
  <c r="O14" i="29"/>
  <c r="T14" i="29" s="1"/>
  <c r="O12" i="29"/>
  <c r="T12" i="29" s="1"/>
  <c r="O47" i="29"/>
  <c r="T47" i="29" s="1"/>
  <c r="O41" i="29"/>
  <c r="T41" i="29" s="1"/>
  <c r="O39" i="29"/>
  <c r="T39" i="29" s="1"/>
  <c r="O35" i="29"/>
  <c r="T35" i="29" s="1"/>
  <c r="O31" i="29"/>
  <c r="T31" i="29" s="1"/>
  <c r="O27" i="29"/>
  <c r="T27" i="29" s="1"/>
  <c r="O23" i="29"/>
  <c r="T23" i="29" s="1"/>
  <c r="O19" i="29"/>
  <c r="T19" i="29" s="1"/>
  <c r="O15" i="29"/>
  <c r="T15" i="29" s="1"/>
  <c r="O45" i="29"/>
  <c r="T45" i="29" s="1"/>
  <c r="O43" i="29"/>
  <c r="T43" i="29" s="1"/>
  <c r="O37" i="29"/>
  <c r="T37" i="29" s="1"/>
  <c r="O33" i="29"/>
  <c r="T33" i="29" s="1"/>
  <c r="O29" i="29"/>
  <c r="T29" i="29" s="1"/>
  <c r="O25" i="29"/>
  <c r="T25" i="29" s="1"/>
  <c r="O21" i="29"/>
  <c r="T21" i="29" s="1"/>
  <c r="O17" i="29"/>
  <c r="T17" i="29" s="1"/>
  <c r="O13" i="29"/>
  <c r="T13" i="29" s="1"/>
  <c r="Q19" i="29"/>
  <c r="Q15" i="29"/>
  <c r="Q20" i="29"/>
  <c r="Q74" i="29"/>
  <c r="Q69" i="29"/>
  <c r="Q68" i="29"/>
  <c r="Q57" i="29"/>
  <c r="Q60" i="29"/>
  <c r="Q59" i="29"/>
  <c r="Q55" i="29"/>
  <c r="Q49" i="29"/>
  <c r="Q43" i="29"/>
  <c r="Q39" i="29"/>
  <c r="Q45" i="29"/>
  <c r="Q24" i="29"/>
  <c r="Q17" i="29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Q77" i="29"/>
  <c r="Q65" i="29"/>
  <c r="Q58" i="29"/>
  <c r="Q50" i="29"/>
  <c r="Q37" i="29"/>
  <c r="Q31" i="29"/>
  <c r="Q30" i="29"/>
  <c r="Q21" i="29"/>
  <c r="Q72" i="29"/>
  <c r="Q67" i="29"/>
  <c r="Q61" i="29"/>
  <c r="Q66" i="29"/>
  <c r="Q70" i="29"/>
  <c r="Q53" i="29"/>
  <c r="Q47" i="29"/>
  <c r="Q42" i="29"/>
  <c r="Q35" i="29"/>
  <c r="Q28" i="29"/>
  <c r="Q41" i="29"/>
  <c r="Q29" i="29"/>
  <c r="Q18" i="29"/>
  <c r="Q16" i="29"/>
  <c r="Q25" i="29"/>
  <c r="Q34" i="29"/>
  <c r="Q13" i="29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S33" i="28"/>
  <c r="Q14" i="29"/>
  <c r="Q76" i="29"/>
  <c r="Q62" i="29"/>
  <c r="Q56" i="29"/>
  <c r="Q52" i="29"/>
  <c r="Q38" i="29"/>
  <c r="Q36" i="29"/>
  <c r="Q27" i="29"/>
  <c r="Q26" i="29"/>
  <c r="Q64" i="29"/>
  <c r="Q51" i="29"/>
  <c r="Q33" i="29"/>
  <c r="O47" i="28"/>
  <c r="T47" i="28" s="1"/>
  <c r="N46" i="28"/>
  <c r="O43" i="28"/>
  <c r="T43" i="28" s="1"/>
  <c r="N42" i="28"/>
  <c r="O39" i="28"/>
  <c r="T39" i="28" s="1"/>
  <c r="N38" i="28"/>
  <c r="O35" i="28"/>
  <c r="T35" i="28" s="1"/>
  <c r="N34" i="28"/>
  <c r="S31" i="28"/>
  <c r="O30" i="28"/>
  <c r="T30" i="28" s="1"/>
  <c r="S27" i="28"/>
  <c r="O26" i="28"/>
  <c r="T26" i="28" s="1"/>
  <c r="S23" i="28"/>
  <c r="O22" i="28"/>
  <c r="T22" i="28" s="1"/>
  <c r="S19" i="28"/>
  <c r="O18" i="28"/>
  <c r="T18" i="28" s="1"/>
  <c r="S15" i="28"/>
  <c r="O14" i="28"/>
  <c r="T14" i="28" s="1"/>
  <c r="S11" i="28"/>
  <c r="Q54" i="29"/>
  <c r="O42" i="28"/>
  <c r="T42" i="28" s="1"/>
  <c r="O38" i="28"/>
  <c r="T38" i="28" s="1"/>
  <c r="O34" i="28"/>
  <c r="T34" i="28" s="1"/>
  <c r="N33" i="28"/>
  <c r="S30" i="28"/>
  <c r="O29" i="28"/>
  <c r="T29" i="28" s="1"/>
  <c r="S26" i="28"/>
  <c r="S22" i="28"/>
  <c r="O17" i="28"/>
  <c r="T17" i="28" s="1"/>
  <c r="S14" i="28"/>
  <c r="Q23" i="29"/>
  <c r="Q73" i="29"/>
  <c r="Q46" i="29"/>
  <c r="Q32" i="29"/>
  <c r="N47" i="28"/>
  <c r="O44" i="28"/>
  <c r="T44" i="28" s="1"/>
  <c r="N43" i="28"/>
  <c r="O40" i="28"/>
  <c r="T40" i="28" s="1"/>
  <c r="N39" i="28"/>
  <c r="O36" i="28"/>
  <c r="T36" i="28" s="1"/>
  <c r="N35" i="28"/>
  <c r="S32" i="28"/>
  <c r="O31" i="28"/>
  <c r="T31" i="28" s="1"/>
  <c r="S28" i="28"/>
  <c r="O27" i="28"/>
  <c r="T27" i="28" s="1"/>
  <c r="S24" i="28"/>
  <c r="O23" i="28"/>
  <c r="T23" i="28" s="1"/>
  <c r="S20" i="28"/>
  <c r="O19" i="28"/>
  <c r="T19" i="28" s="1"/>
  <c r="S16" i="28"/>
  <c r="O15" i="28"/>
  <c r="T15" i="28" s="1"/>
  <c r="S12" i="28"/>
  <c r="N45" i="28"/>
  <c r="Q12" i="29"/>
  <c r="Q75" i="29"/>
  <c r="Q63" i="29"/>
  <c r="Q40" i="29"/>
  <c r="Q22" i="29"/>
  <c r="O45" i="28"/>
  <c r="T45" i="28" s="1"/>
  <c r="N44" i="28"/>
  <c r="O41" i="28"/>
  <c r="T41" i="28" s="1"/>
  <c r="N40" i="28"/>
  <c r="O37" i="28"/>
  <c r="T37" i="28" s="1"/>
  <c r="N36" i="28"/>
  <c r="O33" i="28"/>
  <c r="T33" i="28" s="1"/>
  <c r="O32" i="28"/>
  <c r="T32" i="28" s="1"/>
  <c r="S29" i="28"/>
  <c r="O28" i="28"/>
  <c r="T28" i="28" s="1"/>
  <c r="S25" i="28"/>
  <c r="O24" i="28"/>
  <c r="T24" i="28" s="1"/>
  <c r="S21" i="28"/>
  <c r="O20" i="28"/>
  <c r="T20" i="28" s="1"/>
  <c r="S17" i="28"/>
  <c r="O16" i="28"/>
  <c r="T16" i="28" s="1"/>
  <c r="S13" i="28"/>
  <c r="O12" i="28"/>
  <c r="T12" i="28" s="1"/>
  <c r="Q71" i="29"/>
  <c r="Q44" i="29"/>
  <c r="O46" i="28"/>
  <c r="T46" i="28" s="1"/>
  <c r="N41" i="28"/>
  <c r="N37" i="28"/>
  <c r="O25" i="28"/>
  <c r="T25" i="28" s="1"/>
  <c r="O21" i="28"/>
  <c r="T21" i="28" s="1"/>
  <c r="S18" i="28"/>
  <c r="O13" i="28"/>
  <c r="T13" i="28" s="1"/>
  <c r="Q76" i="28"/>
  <c r="Q71" i="28"/>
  <c r="Q66" i="28"/>
  <c r="Q67" i="28"/>
  <c r="Q63" i="28"/>
  <c r="Q55" i="28"/>
  <c r="Q53" i="28"/>
  <c r="Q46" i="28"/>
  <c r="Q41" i="28"/>
  <c r="Q39" i="28"/>
  <c r="Q33" i="28"/>
  <c r="Q29" i="28"/>
  <c r="Q26" i="28"/>
  <c r="Q28" i="28"/>
  <c r="Q18" i="28"/>
  <c r="Q72" i="28"/>
  <c r="Q59" i="28"/>
  <c r="Q45" i="28"/>
  <c r="Q32" i="28"/>
  <c r="Q31" i="28"/>
  <c r="Q77" i="28"/>
  <c r="Q69" i="28"/>
  <c r="Q73" i="28"/>
  <c r="Q64" i="28"/>
  <c r="Q57" i="28"/>
  <c r="Q60" i="28"/>
  <c r="Q51" i="28"/>
  <c r="Q47" i="28"/>
  <c r="Q50" i="28"/>
  <c r="Q40" i="28"/>
  <c r="Q35" i="28"/>
  <c r="Q25" i="28"/>
  <c r="Q24" i="28"/>
  <c r="Q22" i="28"/>
  <c r="Q23" i="28"/>
  <c r="Q17" i="28"/>
  <c r="Q19" i="28"/>
  <c r="Q75" i="28"/>
  <c r="Q56" i="28"/>
  <c r="Q36" i="28"/>
  <c r="Q30" i="28"/>
  <c r="Q12" i="28"/>
  <c r="Q74" i="28"/>
  <c r="Q70" i="28"/>
  <c r="Q65" i="28"/>
  <c r="Q62" i="28"/>
  <c r="Q54" i="28"/>
  <c r="Q58" i="28"/>
  <c r="Q52" i="28"/>
  <c r="Q42" i="28"/>
  <c r="Q43" i="28"/>
  <c r="Q38" i="28"/>
  <c r="Q27" i="28"/>
  <c r="Q37" i="28"/>
  <c r="Q15" i="28"/>
  <c r="Q20" i="28"/>
  <c r="Q21" i="28"/>
  <c r="Q14" i="28"/>
  <c r="Q16" i="28"/>
  <c r="Q68" i="28"/>
  <c r="Q61" i="28"/>
  <c r="Q49" i="28"/>
  <c r="Q44" i="28"/>
  <c r="Q34" i="28"/>
  <c r="Q13" i="28"/>
  <c r="S11" i="24"/>
  <c r="S47" i="26"/>
  <c r="S46" i="26"/>
  <c r="S45" i="26"/>
  <c r="S44" i="26"/>
  <c r="S43" i="26"/>
  <c r="S42" i="26"/>
  <c r="S41" i="26"/>
  <c r="S40" i="26"/>
  <c r="S39" i="26"/>
  <c r="S38" i="26"/>
  <c r="S37" i="26"/>
  <c r="S36" i="26"/>
  <c r="S35" i="26"/>
  <c r="S34" i="26"/>
  <c r="S33" i="26"/>
  <c r="S32" i="26"/>
  <c r="S31" i="26"/>
  <c r="S30" i="26"/>
  <c r="S29" i="26"/>
  <c r="S28" i="26"/>
  <c r="S27" i="26"/>
  <c r="S26" i="26"/>
  <c r="S25" i="26"/>
  <c r="S24" i="26"/>
  <c r="S23" i="26"/>
  <c r="S22" i="26"/>
  <c r="S21" i="26"/>
  <c r="S20" i="26"/>
  <c r="S19" i="26"/>
  <c r="S18" i="26"/>
  <c r="S17" i="26"/>
  <c r="S16" i="26"/>
  <c r="S15" i="26"/>
  <c r="S14" i="26"/>
  <c r="S13" i="26"/>
  <c r="S12" i="26"/>
  <c r="S11" i="26"/>
  <c r="O46" i="26"/>
  <c r="T46" i="26" s="1"/>
  <c r="O45" i="26"/>
  <c r="T45" i="26" s="1"/>
  <c r="O44" i="26"/>
  <c r="T44" i="26" s="1"/>
  <c r="O43" i="26"/>
  <c r="T43" i="26" s="1"/>
  <c r="O42" i="26"/>
  <c r="T42" i="26" s="1"/>
  <c r="O41" i="26"/>
  <c r="T41" i="26" s="1"/>
  <c r="O40" i="26"/>
  <c r="T40" i="26" s="1"/>
  <c r="O38" i="26"/>
  <c r="T38" i="26" s="1"/>
  <c r="O37" i="26"/>
  <c r="T37" i="26" s="1"/>
  <c r="O36" i="26"/>
  <c r="T36" i="26" s="1"/>
  <c r="O35" i="26"/>
  <c r="T35" i="26" s="1"/>
  <c r="O33" i="26"/>
  <c r="T33" i="26" s="1"/>
  <c r="O32" i="26"/>
  <c r="T32" i="26" s="1"/>
  <c r="O31" i="26"/>
  <c r="T31" i="26" s="1"/>
  <c r="O29" i="26"/>
  <c r="T29" i="26" s="1"/>
  <c r="O28" i="26"/>
  <c r="T28" i="26" s="1"/>
  <c r="O26" i="26"/>
  <c r="T26" i="26" s="1"/>
  <c r="O25" i="26"/>
  <c r="T25" i="26" s="1"/>
  <c r="O23" i="26"/>
  <c r="T23" i="26" s="1"/>
  <c r="O22" i="26"/>
  <c r="T22" i="26" s="1"/>
  <c r="O20" i="26"/>
  <c r="T20" i="26" s="1"/>
  <c r="O19" i="26"/>
  <c r="T19" i="26" s="1"/>
  <c r="O17" i="26"/>
  <c r="T17" i="26" s="1"/>
  <c r="O16" i="26"/>
  <c r="T16" i="26" s="1"/>
  <c r="O14" i="26"/>
  <c r="T14" i="26" s="1"/>
  <c r="O13" i="26"/>
  <c r="T13" i="26" s="1"/>
  <c r="O47" i="26"/>
  <c r="T47" i="26" s="1"/>
  <c r="O39" i="26"/>
  <c r="T39" i="26" s="1"/>
  <c r="O34" i="26"/>
  <c r="T34" i="26" s="1"/>
  <c r="O30" i="26"/>
  <c r="T30" i="26" s="1"/>
  <c r="O27" i="26"/>
  <c r="T27" i="26" s="1"/>
  <c r="O24" i="26"/>
  <c r="T24" i="26" s="1"/>
  <c r="O21" i="26"/>
  <c r="T21" i="26" s="1"/>
  <c r="O18" i="26"/>
  <c r="T18" i="26" s="1"/>
  <c r="O15" i="26"/>
  <c r="T15" i="26" s="1"/>
  <c r="O12" i="26"/>
  <c r="T12" i="26" s="1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Q16" i="26"/>
  <c r="BV304" i="27"/>
  <c r="BV299" i="27"/>
  <c r="BV297" i="27"/>
  <c r="BV305" i="27"/>
  <c r="BV312" i="27"/>
  <c r="BV318" i="27"/>
  <c r="BV322" i="27"/>
  <c r="BW393" i="27"/>
  <c r="Q24" i="26"/>
  <c r="Q17" i="26"/>
  <c r="Q76" i="26"/>
  <c r="Q74" i="26"/>
  <c r="Q68" i="26"/>
  <c r="Q64" i="26"/>
  <c r="Q54" i="26"/>
  <c r="Q61" i="26"/>
  <c r="Q57" i="26"/>
  <c r="Q51" i="26"/>
  <c r="Q45" i="26"/>
  <c r="Q41" i="26"/>
  <c r="Q34" i="26"/>
  <c r="Q29" i="26"/>
  <c r="Q14" i="26"/>
  <c r="Q25" i="26"/>
  <c r="Q13" i="26"/>
  <c r="Q19" i="26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Q28" i="26"/>
  <c r="Q67" i="26"/>
  <c r="Q60" i="26"/>
  <c r="Q56" i="26"/>
  <c r="Q46" i="26"/>
  <c r="Q36" i="26"/>
  <c r="Q18" i="26"/>
  <c r="Q26" i="26"/>
  <c r="O47" i="24"/>
  <c r="T47" i="24" s="1"/>
  <c r="O44" i="24"/>
  <c r="T44" i="24" s="1"/>
  <c r="O42" i="24"/>
  <c r="T42" i="24" s="1"/>
  <c r="O39" i="24"/>
  <c r="T39" i="24" s="1"/>
  <c r="O35" i="24"/>
  <c r="T35" i="24" s="1"/>
  <c r="O32" i="24"/>
  <c r="T32" i="24" s="1"/>
  <c r="O30" i="24"/>
  <c r="T30" i="24" s="1"/>
  <c r="O27" i="24"/>
  <c r="T27" i="24" s="1"/>
  <c r="O24" i="24"/>
  <c r="T24" i="24" s="1"/>
  <c r="O22" i="24"/>
  <c r="T22" i="24" s="1"/>
  <c r="O19" i="24"/>
  <c r="T19" i="24" s="1"/>
  <c r="O16" i="24"/>
  <c r="T16" i="24" s="1"/>
  <c r="O14" i="24"/>
  <c r="T14" i="24" s="1"/>
  <c r="Q20" i="24"/>
  <c r="O47" i="23"/>
  <c r="T47" i="23" s="1"/>
  <c r="O46" i="23"/>
  <c r="T46" i="23" s="1"/>
  <c r="O44" i="23"/>
  <c r="T44" i="23" s="1"/>
  <c r="O43" i="23"/>
  <c r="T43" i="23" s="1"/>
  <c r="O42" i="23"/>
  <c r="T42" i="23" s="1"/>
  <c r="O40" i="23"/>
  <c r="T40" i="23" s="1"/>
  <c r="O37" i="23"/>
  <c r="T37" i="23" s="1"/>
  <c r="O35" i="23"/>
  <c r="T35" i="23" s="1"/>
  <c r="O33" i="23"/>
  <c r="T33" i="23" s="1"/>
  <c r="O31" i="23"/>
  <c r="T31" i="23" s="1"/>
  <c r="O28" i="23"/>
  <c r="T28" i="23" s="1"/>
  <c r="O26" i="23"/>
  <c r="T26" i="23" s="1"/>
  <c r="O23" i="23"/>
  <c r="T23" i="23" s="1"/>
  <c r="O21" i="23"/>
  <c r="T21" i="23" s="1"/>
  <c r="O18" i="23"/>
  <c r="T18" i="23" s="1"/>
  <c r="O16" i="23"/>
  <c r="T16" i="23" s="1"/>
  <c r="O13" i="23"/>
  <c r="T13" i="23" s="1"/>
  <c r="BV301" i="27"/>
  <c r="BV298" i="27"/>
  <c r="BV302" i="27"/>
  <c r="BV303" i="27"/>
  <c r="BV307" i="27"/>
  <c r="BV313" i="27"/>
  <c r="BV317" i="27"/>
  <c r="BV319" i="27"/>
  <c r="Q12" i="26"/>
  <c r="Q72" i="26"/>
  <c r="Q71" i="26"/>
  <c r="Q70" i="26"/>
  <c r="Q63" i="26"/>
  <c r="Q55" i="26"/>
  <c r="Q59" i="26"/>
  <c r="Q47" i="26"/>
  <c r="Q44" i="26"/>
  <c r="Q49" i="26"/>
  <c r="Q38" i="26"/>
  <c r="Q31" i="26"/>
  <c r="Q35" i="26"/>
  <c r="Q32" i="26"/>
  <c r="Q21" i="26"/>
  <c r="Q75" i="26"/>
  <c r="O45" i="24"/>
  <c r="T45" i="24" s="1"/>
  <c r="O40" i="24"/>
  <c r="T40" i="24" s="1"/>
  <c r="O37" i="24"/>
  <c r="T37" i="24" s="1"/>
  <c r="O33" i="24"/>
  <c r="T33" i="24" s="1"/>
  <c r="O29" i="24"/>
  <c r="T29" i="24" s="1"/>
  <c r="O26" i="24"/>
  <c r="T26" i="24" s="1"/>
  <c r="O21" i="24"/>
  <c r="T21" i="24" s="1"/>
  <c r="O17" i="24"/>
  <c r="T17" i="24" s="1"/>
  <c r="O13" i="24"/>
  <c r="T13" i="24" s="1"/>
  <c r="O38" i="23"/>
  <c r="T38" i="23" s="1"/>
  <c r="O30" i="23"/>
  <c r="T30" i="23" s="1"/>
  <c r="O24" i="23"/>
  <c r="T24" i="23" s="1"/>
  <c r="O19" i="23"/>
  <c r="T19" i="23" s="1"/>
  <c r="O14" i="23"/>
  <c r="T14" i="23" s="1"/>
  <c r="BV296" i="27"/>
  <c r="BV308" i="27"/>
  <c r="BV310" i="27"/>
  <c r="BV306" i="27"/>
  <c r="BV315" i="27"/>
  <c r="BV323" i="27"/>
  <c r="BV320" i="27"/>
  <c r="CA356" i="27"/>
  <c r="Q73" i="26"/>
  <c r="Q66" i="26"/>
  <c r="Q69" i="26"/>
  <c r="Q62" i="26"/>
  <c r="Q58" i="26"/>
  <c r="Q53" i="26"/>
  <c r="Q43" i="26"/>
  <c r="Q42" i="26"/>
  <c r="Q40" i="26"/>
  <c r="Q37" i="26"/>
  <c r="Q27" i="26"/>
  <c r="Q22" i="26"/>
  <c r="Q20" i="26"/>
  <c r="Q15" i="26"/>
  <c r="Q23" i="26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BV295" i="27"/>
  <c r="BV309" i="27"/>
  <c r="BV300" i="27"/>
  <c r="BV311" i="27"/>
  <c r="BV316" i="27"/>
  <c r="BV314" i="27"/>
  <c r="BV321" i="27"/>
  <c r="Q77" i="26"/>
  <c r="Q65" i="26"/>
  <c r="Q52" i="26"/>
  <c r="Q50" i="26"/>
  <c r="Q39" i="26"/>
  <c r="Q33" i="26"/>
  <c r="Q30" i="26"/>
  <c r="O46" i="24"/>
  <c r="T46" i="24" s="1"/>
  <c r="O43" i="24"/>
  <c r="T43" i="24" s="1"/>
  <c r="O41" i="24"/>
  <c r="T41" i="24" s="1"/>
  <c r="O38" i="24"/>
  <c r="T38" i="24" s="1"/>
  <c r="O36" i="24"/>
  <c r="T36" i="24" s="1"/>
  <c r="O34" i="24"/>
  <c r="T34" i="24" s="1"/>
  <c r="O31" i="24"/>
  <c r="T31" i="24" s="1"/>
  <c r="O28" i="24"/>
  <c r="T28" i="24" s="1"/>
  <c r="O25" i="24"/>
  <c r="T25" i="24" s="1"/>
  <c r="O23" i="24"/>
  <c r="T23" i="24" s="1"/>
  <c r="O20" i="24"/>
  <c r="T20" i="24" s="1"/>
  <c r="O18" i="24"/>
  <c r="T18" i="24" s="1"/>
  <c r="O15" i="24"/>
  <c r="T15" i="24" s="1"/>
  <c r="O12" i="24"/>
  <c r="T12" i="24" s="1"/>
  <c r="O45" i="23"/>
  <c r="T45" i="23" s="1"/>
  <c r="O41" i="23"/>
  <c r="T41" i="23" s="1"/>
  <c r="O39" i="23"/>
  <c r="T39" i="23" s="1"/>
  <c r="O36" i="23"/>
  <c r="T36" i="23" s="1"/>
  <c r="O34" i="23"/>
  <c r="T34" i="23" s="1"/>
  <c r="O32" i="23"/>
  <c r="T32" i="23" s="1"/>
  <c r="O29" i="23"/>
  <c r="T29" i="23" s="1"/>
  <c r="O27" i="23"/>
  <c r="T27" i="23" s="1"/>
  <c r="O25" i="23"/>
  <c r="T25" i="23" s="1"/>
  <c r="O22" i="23"/>
  <c r="T22" i="23" s="1"/>
  <c r="O20" i="23"/>
  <c r="T20" i="23" s="1"/>
  <c r="O17" i="23"/>
  <c r="T17" i="23" s="1"/>
  <c r="O15" i="23"/>
  <c r="T15" i="23" s="1"/>
  <c r="O12" i="23"/>
  <c r="T12" i="23" s="1"/>
  <c r="Q13" i="24"/>
  <c r="Q12" i="24"/>
  <c r="Q41" i="23"/>
  <c r="BR294" i="27"/>
  <c r="BW357" i="27"/>
  <c r="BV257" i="27"/>
  <c r="CA357" i="27"/>
  <c r="Q64" i="24"/>
  <c r="Q37" i="23"/>
  <c r="Q29" i="23"/>
  <c r="Q28" i="24"/>
  <c r="Q16" i="24"/>
  <c r="Q56" i="24"/>
  <c r="Q60" i="24"/>
  <c r="Q15" i="23"/>
  <c r="Q24" i="24"/>
  <c r="Q40" i="24"/>
  <c r="Q80" i="24"/>
  <c r="Q36" i="24"/>
  <c r="Q44" i="24"/>
  <c r="Q33" i="23"/>
  <c r="Q17" i="23"/>
  <c r="Q30" i="23"/>
  <c r="Q26" i="23"/>
  <c r="Q19" i="23"/>
  <c r="Q13" i="23"/>
  <c r="Q45" i="24"/>
  <c r="Q68" i="24"/>
  <c r="Q23" i="23"/>
  <c r="Q18" i="23"/>
  <c r="Q59" i="24"/>
  <c r="Q75" i="24"/>
  <c r="Q15" i="24"/>
  <c r="Q35" i="24"/>
  <c r="Q14" i="23"/>
  <c r="Q32" i="24"/>
  <c r="Q72" i="24"/>
  <c r="Q76" i="24"/>
  <c r="Q21" i="23"/>
  <c r="Q63" i="24"/>
  <c r="Q79" i="24"/>
  <c r="Q31" i="24"/>
  <c r="Q67" i="24"/>
  <c r="Q27" i="24"/>
  <c r="Q66" i="24"/>
  <c r="Q82" i="24"/>
  <c r="Q14" i="24"/>
  <c r="Q22" i="24"/>
  <c r="Q30" i="24"/>
  <c r="Q38" i="24"/>
  <c r="Q46" i="24"/>
  <c r="Q61" i="24"/>
  <c r="Q77" i="24"/>
  <c r="Q25" i="24"/>
  <c r="Q41" i="24"/>
  <c r="Q35" i="23"/>
  <c r="Q51" i="23"/>
  <c r="Q67" i="23"/>
  <c r="Q66" i="23"/>
  <c r="Q53" i="23"/>
  <c r="Q69" i="23"/>
  <c r="Q72" i="23"/>
  <c r="Q64" i="23"/>
  <c r="Q44" i="23"/>
  <c r="Q71" i="24"/>
  <c r="Q39" i="24"/>
  <c r="Q54" i="24"/>
  <c r="Q70" i="24"/>
  <c r="Q65" i="24"/>
  <c r="Q81" i="24"/>
  <c r="Q29" i="24"/>
  <c r="Q27" i="23"/>
  <c r="Q55" i="23"/>
  <c r="Q71" i="23"/>
  <c r="Q54" i="23"/>
  <c r="Q70" i="23"/>
  <c r="Q57" i="23"/>
  <c r="Q73" i="23"/>
  <c r="Q12" i="23"/>
  <c r="Q16" i="23"/>
  <c r="Q20" i="23"/>
  <c r="Q24" i="23"/>
  <c r="Q28" i="23"/>
  <c r="Q32" i="23"/>
  <c r="Q60" i="23"/>
  <c r="Q76" i="23"/>
  <c r="Q22" i="23"/>
  <c r="Q43" i="24"/>
  <c r="Q58" i="24"/>
  <c r="Q74" i="24"/>
  <c r="Q18" i="24"/>
  <c r="Q26" i="24"/>
  <c r="Q34" i="24"/>
  <c r="Q42" i="24"/>
  <c r="Q69" i="24"/>
  <c r="Q17" i="24"/>
  <c r="Q33" i="24"/>
  <c r="Q59" i="23"/>
  <c r="Q75" i="23"/>
  <c r="Q38" i="23"/>
  <c r="Q42" i="23"/>
  <c r="Q46" i="23"/>
  <c r="Q58" i="23"/>
  <c r="Q74" i="23"/>
  <c r="Q45" i="23"/>
  <c r="Q61" i="23"/>
  <c r="Q77" i="23"/>
  <c r="Q36" i="23"/>
  <c r="Q40" i="23"/>
  <c r="Q25" i="23"/>
  <c r="Q55" i="24"/>
  <c r="Q19" i="24"/>
  <c r="Q23" i="24"/>
  <c r="Q47" i="24"/>
  <c r="Q62" i="24"/>
  <c r="Q78" i="24"/>
  <c r="Q57" i="24"/>
  <c r="Q73" i="24"/>
  <c r="Q21" i="24"/>
  <c r="Q37" i="24"/>
  <c r="Q31" i="23"/>
  <c r="Q39" i="23"/>
  <c r="Q63" i="23"/>
  <c r="Q79" i="23"/>
  <c r="Q34" i="23"/>
  <c r="Q62" i="23"/>
  <c r="Q78" i="23"/>
  <c r="Q65" i="23"/>
  <c r="Q52" i="23"/>
  <c r="Q68" i="23"/>
  <c r="Q56" i="23"/>
  <c r="Q47" i="23"/>
  <c r="Q43" i="23"/>
  <c r="BW358" i="27"/>
  <c r="BR258" i="27"/>
  <c r="BV258" i="27"/>
  <c r="CA358" i="27"/>
  <c r="S44" i="15"/>
  <c r="V152" i="27" s="1"/>
  <c r="S40" i="15"/>
  <c r="V148" i="27" s="1"/>
  <c r="S36" i="15"/>
  <c r="V144" i="27" s="1"/>
  <c r="S32" i="15"/>
  <c r="V140" i="27" s="1"/>
  <c r="S24" i="15"/>
  <c r="V132" i="27" s="1"/>
  <c r="S11" i="15"/>
  <c r="CA359" i="27"/>
  <c r="S47" i="15"/>
  <c r="V155" i="27" s="1"/>
  <c r="S43" i="15"/>
  <c r="S39" i="15"/>
  <c r="V147" i="27" s="1"/>
  <c r="S35" i="15"/>
  <c r="V143" i="27" s="1"/>
  <c r="S31" i="15"/>
  <c r="S27" i="15"/>
  <c r="V135" i="27" s="1"/>
  <c r="S23" i="15"/>
  <c r="S19" i="15"/>
  <c r="S15" i="15"/>
  <c r="V123" i="27" s="1"/>
  <c r="S22" i="15"/>
  <c r="V130" i="27" s="1"/>
  <c r="S14" i="15"/>
  <c r="V122" i="27" s="1"/>
  <c r="BV259" i="27"/>
  <c r="BW359" i="27"/>
  <c r="S46" i="15"/>
  <c r="V154" i="27" s="1"/>
  <c r="S42" i="15"/>
  <c r="S38" i="15"/>
  <c r="V146" i="27" s="1"/>
  <c r="S34" i="15"/>
  <c r="V142" i="27" s="1"/>
  <c r="S30" i="15"/>
  <c r="S26" i="15"/>
  <c r="S18" i="15"/>
  <c r="V126" i="27" s="1"/>
  <c r="BR259" i="27"/>
  <c r="S45" i="15"/>
  <c r="V153" i="27" s="1"/>
  <c r="S41" i="15"/>
  <c r="S37" i="15"/>
  <c r="V145" i="27" s="1"/>
  <c r="S33" i="15"/>
  <c r="V141" i="27" s="1"/>
  <c r="S29" i="15"/>
  <c r="S25" i="15"/>
  <c r="V133" i="27" s="1"/>
  <c r="S21" i="15"/>
  <c r="V129" i="27" s="1"/>
  <c r="S17" i="15"/>
  <c r="S12" i="15"/>
  <c r="V120" i="27" s="1"/>
  <c r="S28" i="15"/>
  <c r="S20" i="15"/>
  <c r="S16" i="15"/>
  <c r="V124" i="27" s="1"/>
  <c r="BV260" i="27"/>
  <c r="CA360" i="27"/>
  <c r="BW360" i="27"/>
  <c r="BR260" i="27"/>
  <c r="CA361" i="27"/>
  <c r="BV261" i="27"/>
  <c r="BW361" i="27"/>
  <c r="BR261" i="27"/>
  <c r="CA362" i="27"/>
  <c r="BR262" i="27"/>
  <c r="K48" i="28"/>
  <c r="K51" i="33"/>
  <c r="N30" i="15"/>
  <c r="O138" i="27" s="1"/>
  <c r="O16" i="15"/>
  <c r="N13" i="15"/>
  <c r="O121" i="27" s="1"/>
  <c r="N40" i="15"/>
  <c r="O148" i="27" s="1"/>
  <c r="Q48" i="15"/>
  <c r="K48" i="26"/>
  <c r="BV262" i="27"/>
  <c r="K49" i="23"/>
  <c r="O48" i="29"/>
  <c r="T48" i="29" s="1"/>
  <c r="Q51" i="32"/>
  <c r="R51" i="32" s="1"/>
  <c r="S51" i="32"/>
  <c r="S77" i="32" s="1"/>
  <c r="Q51" i="30"/>
  <c r="P51" i="30" s="1"/>
  <c r="L51" i="32"/>
  <c r="M51" i="33"/>
  <c r="S51" i="33"/>
  <c r="L51" i="33"/>
  <c r="Q51" i="33"/>
  <c r="L51" i="30"/>
  <c r="M51" i="30"/>
  <c r="S55" i="30"/>
  <c r="S54" i="30"/>
  <c r="S56" i="30"/>
  <c r="S82" i="32"/>
  <c r="S73" i="32"/>
  <c r="S69" i="32"/>
  <c r="S59" i="32"/>
  <c r="S54" i="32"/>
  <c r="M48" i="29"/>
  <c r="R51" i="30"/>
  <c r="N48" i="29"/>
  <c r="N74" i="29" s="1"/>
  <c r="O74" i="29" s="1"/>
  <c r="T74" i="29" s="1"/>
  <c r="S82" i="30"/>
  <c r="S79" i="30"/>
  <c r="S77" i="30"/>
  <c r="S75" i="30"/>
  <c r="S80" i="30"/>
  <c r="S81" i="30"/>
  <c r="S78" i="30"/>
  <c r="S76" i="30"/>
  <c r="S73" i="30"/>
  <c r="S71" i="30"/>
  <c r="S74" i="30"/>
  <c r="S70" i="30"/>
  <c r="S69" i="30"/>
  <c r="S67" i="30"/>
  <c r="S65" i="30"/>
  <c r="S66" i="30"/>
  <c r="S64" i="30"/>
  <c r="S62" i="30"/>
  <c r="S72" i="30"/>
  <c r="S57" i="30"/>
  <c r="S63" i="30"/>
  <c r="S60" i="30"/>
  <c r="S59" i="30"/>
  <c r="S58" i="30"/>
  <c r="S68" i="30"/>
  <c r="S61" i="30"/>
  <c r="L48" i="29"/>
  <c r="Q48" i="29"/>
  <c r="R48" i="29" s="1"/>
  <c r="S77" i="29"/>
  <c r="S75" i="29"/>
  <c r="S76" i="29"/>
  <c r="S74" i="29"/>
  <c r="S72" i="29"/>
  <c r="S73" i="29"/>
  <c r="S70" i="29"/>
  <c r="S65" i="29"/>
  <c r="S68" i="29"/>
  <c r="S71" i="29"/>
  <c r="S62" i="29"/>
  <c r="S69" i="29"/>
  <c r="S66" i="29"/>
  <c r="S60" i="29"/>
  <c r="S67" i="29"/>
  <c r="S63" i="29"/>
  <c r="S58" i="29"/>
  <c r="S61" i="29"/>
  <c r="S59" i="29"/>
  <c r="S64" i="29"/>
  <c r="S54" i="29"/>
  <c r="S57" i="29"/>
  <c r="S55" i="29"/>
  <c r="S56" i="29"/>
  <c r="S51" i="29"/>
  <c r="S52" i="29"/>
  <c r="S50" i="29"/>
  <c r="S49" i="29"/>
  <c r="S53" i="29"/>
  <c r="L48" i="15"/>
  <c r="N48" i="15"/>
  <c r="O156" i="27" s="1"/>
  <c r="O48" i="15"/>
  <c r="T48" i="15" s="1"/>
  <c r="S48" i="15"/>
  <c r="V156" i="27" s="1"/>
  <c r="M48" i="15"/>
  <c r="L51" i="24"/>
  <c r="O51" i="24"/>
  <c r="T51" i="24" s="1"/>
  <c r="M51" i="24"/>
  <c r="S51" i="24"/>
  <c r="S67" i="24" s="1"/>
  <c r="N51" i="24"/>
  <c r="N71" i="24" s="1"/>
  <c r="O71" i="24" s="1"/>
  <c r="T71" i="24" s="1"/>
  <c r="Q51" i="24"/>
  <c r="O48" i="28"/>
  <c r="T48" i="28" s="1"/>
  <c r="N48" i="28"/>
  <c r="M48" i="28"/>
  <c r="L48" i="28"/>
  <c r="S48" i="28"/>
  <c r="Q48" i="28"/>
  <c r="L49" i="23"/>
  <c r="M49" i="23"/>
  <c r="U48" i="15"/>
  <c r="P48" i="15"/>
  <c r="R48" i="15"/>
  <c r="R119" i="27"/>
  <c r="Q21" i="15"/>
  <c r="R129" i="27" s="1"/>
  <c r="Q19" i="15"/>
  <c r="R127" i="27" s="1"/>
  <c r="T11" i="15"/>
  <c r="W119" i="27" s="1"/>
  <c r="P119" i="27"/>
  <c r="T34" i="15"/>
  <c r="W142" i="27" s="1"/>
  <c r="P142" i="27"/>
  <c r="T24" i="15"/>
  <c r="W132" i="27" s="1"/>
  <c r="P132" i="27"/>
  <c r="T26" i="15"/>
  <c r="W134" i="27" s="1"/>
  <c r="P134" i="27"/>
  <c r="T16" i="15"/>
  <c r="W124" i="27" s="1"/>
  <c r="P124" i="27"/>
  <c r="T36" i="15"/>
  <c r="W144" i="27" s="1"/>
  <c r="P144" i="27"/>
  <c r="T41" i="15"/>
  <c r="W149" i="27" s="1"/>
  <c r="P149" i="27"/>
  <c r="T37" i="15"/>
  <c r="W145" i="27" s="1"/>
  <c r="P145" i="27"/>
  <c r="T19" i="15"/>
  <c r="W127" i="27" s="1"/>
  <c r="P127" i="27"/>
  <c r="T17" i="15"/>
  <c r="W125" i="27" s="1"/>
  <c r="P125" i="27"/>
  <c r="T42" i="15"/>
  <c r="W150" i="27" s="1"/>
  <c r="P150" i="27"/>
  <c r="T32" i="15"/>
  <c r="W140" i="27" s="1"/>
  <c r="P140" i="27"/>
  <c r="T35" i="15"/>
  <c r="W143" i="27" s="1"/>
  <c r="P143" i="27"/>
  <c r="DM261" i="27"/>
  <c r="DO261" i="27"/>
  <c r="EJ261" i="27"/>
  <c r="CL261" i="27"/>
  <c r="MY262" i="27"/>
  <c r="FP261" i="27" s="1"/>
  <c r="KM261" i="27" s="1"/>
  <c r="EF261" i="27"/>
  <c r="NH262" i="27"/>
  <c r="FY261" i="27" s="1"/>
  <c r="KV261" i="27" s="1"/>
  <c r="MM262" i="27"/>
  <c r="FD261" i="27" s="1"/>
  <c r="KA261" i="27" s="1"/>
  <c r="DV261" i="27"/>
  <c r="OF262" i="27"/>
  <c r="GW261" i="27" s="1"/>
  <c r="LT261" i="27" s="1"/>
  <c r="DK261" i="27"/>
  <c r="ND262" i="27"/>
  <c r="FU261" i="27" s="1"/>
  <c r="KR261" i="27" s="1"/>
  <c r="OA262" i="27"/>
  <c r="GR261" i="27" s="1"/>
  <c r="LO261" i="27" s="1"/>
  <c r="MU262" i="27"/>
  <c r="FL261" i="27" s="1"/>
  <c r="KI261" i="27" s="1"/>
  <c r="MK262" i="27"/>
  <c r="FB261" i="27" s="1"/>
  <c r="JY261" i="27" s="1"/>
  <c r="NU262" i="27"/>
  <c r="GL261" i="27" s="1"/>
  <c r="LI261" i="27" s="1"/>
  <c r="MJ262" i="27"/>
  <c r="FA261" i="27" s="1"/>
  <c r="JX261" i="27" s="1"/>
  <c r="DU261" i="27"/>
  <c r="DW261" i="27"/>
  <c r="MG262" i="27"/>
  <c r="EX261" i="27" s="1"/>
  <c r="JU261" i="27" s="1"/>
  <c r="CV261" i="27"/>
  <c r="NG262" i="27"/>
  <c r="FX261" i="27" s="1"/>
  <c r="KU261" i="27" s="1"/>
  <c r="CP261" i="27"/>
  <c r="NR262" i="27"/>
  <c r="GI261" i="27" s="1"/>
  <c r="LF261" i="27" s="1"/>
  <c r="MX262" i="27"/>
  <c r="FO261" i="27" s="1"/>
  <c r="KL261" i="27" s="1"/>
  <c r="EI261" i="27"/>
  <c r="CF261" i="27"/>
  <c r="DY261" i="27"/>
  <c r="CK261" i="27"/>
  <c r="DL261" i="27"/>
  <c r="NP262" i="27"/>
  <c r="GG261" i="27" s="1"/>
  <c r="LD261" i="27" s="1"/>
  <c r="NF262" i="27"/>
  <c r="FW261" i="27" s="1"/>
  <c r="KT261" i="27" s="1"/>
  <c r="DP261" i="27"/>
  <c r="EH261" i="27"/>
  <c r="EA261" i="27"/>
  <c r="EC261" i="27"/>
  <c r="EE261" i="27"/>
  <c r="MO262" i="27"/>
  <c r="FF261" i="27" s="1"/>
  <c r="KC261" i="27" s="1"/>
  <c r="DH261" i="27"/>
  <c r="NO262" i="27"/>
  <c r="GF261" i="27" s="1"/>
  <c r="LC261" i="27" s="1"/>
  <c r="DC261" i="27"/>
  <c r="OB262" i="27"/>
  <c r="GS261" i="27" s="1"/>
  <c r="LP261" i="27" s="1"/>
  <c r="NI262" i="27"/>
  <c r="FZ261" i="27" s="1"/>
  <c r="KW261" i="27" s="1"/>
  <c r="CU261" i="27"/>
  <c r="CM261" i="27"/>
  <c r="MP262" i="27"/>
  <c r="FG261" i="27" s="1"/>
  <c r="KD261" i="27" s="1"/>
  <c r="BO262" i="27"/>
  <c r="ME262" i="27"/>
  <c r="EV261" i="27" s="1"/>
  <c r="JS261" i="27" s="1"/>
  <c r="NY262" i="27"/>
  <c r="GP261" i="27" s="1"/>
  <c r="LM261" i="27" s="1"/>
  <c r="DB261" i="27"/>
  <c r="EK261" i="27"/>
  <c r="CJ261" i="27"/>
  <c r="MW262" i="27"/>
  <c r="FN261" i="27" s="1"/>
  <c r="KK261" i="27" s="1"/>
  <c r="DR261" i="27"/>
  <c r="NW262" i="27"/>
  <c r="GN261" i="27" s="1"/>
  <c r="LK261" i="27" s="1"/>
  <c r="DS261" i="27"/>
  <c r="CR261" i="27"/>
  <c r="NS262" i="27"/>
  <c r="GJ261" i="27" s="1"/>
  <c r="LG261" i="27" s="1"/>
  <c r="MD262" i="27"/>
  <c r="EU261" i="27" s="1"/>
  <c r="JR261" i="27" s="1"/>
  <c r="DJ261" i="27"/>
  <c r="DA261" i="27"/>
  <c r="NK262" i="27"/>
  <c r="GB261" i="27" s="1"/>
  <c r="KY261" i="27" s="1"/>
  <c r="MS262" i="27"/>
  <c r="FJ261" i="27" s="1"/>
  <c r="KG261" i="27" s="1"/>
  <c r="NA262" i="27"/>
  <c r="FR261" i="27" s="1"/>
  <c r="KO261" i="27" s="1"/>
  <c r="MH262" i="27"/>
  <c r="EY261" i="27" s="1"/>
  <c r="JV261" i="27" s="1"/>
  <c r="CW261" i="27"/>
  <c r="MI262" i="27"/>
  <c r="EZ261" i="27" s="1"/>
  <c r="JW261" i="27" s="1"/>
  <c r="CS261" i="27"/>
  <c r="CH261" i="27"/>
  <c r="CG261" i="27"/>
  <c r="CI261" i="27"/>
  <c r="CT261" i="27"/>
  <c r="NE262" i="27"/>
  <c r="FV261" i="27" s="1"/>
  <c r="KS261" i="27" s="1"/>
  <c r="EB261" i="27"/>
  <c r="OE262" i="27"/>
  <c r="GV261" i="27" s="1"/>
  <c r="LS261" i="27" s="1"/>
  <c r="EG261" i="27"/>
  <c r="DF261" i="27"/>
  <c r="OD262" i="27"/>
  <c r="GU261" i="27" s="1"/>
  <c r="LR261" i="27" s="1"/>
  <c r="MN262" i="27"/>
  <c r="FE261" i="27" s="1"/>
  <c r="KB261" i="27" s="1"/>
  <c r="DX261" i="27"/>
  <c r="DN261" i="27"/>
  <c r="NZ262" i="27"/>
  <c r="GQ261" i="27" s="1"/>
  <c r="LN261" i="27" s="1"/>
  <c r="NN262" i="27"/>
  <c r="GE261" i="27" s="1"/>
  <c r="LB261" i="27" s="1"/>
  <c r="NQ262" i="27"/>
  <c r="GH261" i="27" s="1"/>
  <c r="LE261" i="27" s="1"/>
  <c r="NC262" i="27"/>
  <c r="FT261" i="27" s="1"/>
  <c r="KQ261" i="27" s="1"/>
  <c r="CY261" i="27"/>
  <c r="NB262" i="27"/>
  <c r="FS261" i="27" s="1"/>
  <c r="KP261" i="27" s="1"/>
  <c r="CO261" i="27"/>
  <c r="CQ261" i="27"/>
  <c r="DD261" i="27"/>
  <c r="NM262" i="27"/>
  <c r="GD261" i="27" s="1"/>
  <c r="LA261" i="27" s="1"/>
  <c r="MA262" i="27"/>
  <c r="ER261" i="27" s="1"/>
  <c r="JO261" i="27" s="1"/>
  <c r="CN261" i="27"/>
  <c r="MB262" i="27"/>
  <c r="ES261" i="27" s="1"/>
  <c r="JP261" i="27" s="1"/>
  <c r="DT261" i="27"/>
  <c r="CE261" i="27"/>
  <c r="MZ262" i="27"/>
  <c r="FQ261" i="27" s="1"/>
  <c r="KN261" i="27" s="1"/>
  <c r="EL261" i="27"/>
  <c r="ED261" i="27"/>
  <c r="CZ261" i="27"/>
  <c r="OG262" i="27"/>
  <c r="GX261" i="27" s="1"/>
  <c r="LU261" i="27" s="1"/>
  <c r="MF262" i="27"/>
  <c r="EW261" i="27" s="1"/>
  <c r="JT261" i="27" s="1"/>
  <c r="NX262" i="27"/>
  <c r="GO261" i="27" s="1"/>
  <c r="LL261" i="27" s="1"/>
  <c r="ML262" i="27"/>
  <c r="FC261" i="27" s="1"/>
  <c r="JZ261" i="27" s="1"/>
  <c r="MR262" i="27"/>
  <c r="FI261" i="27" s="1"/>
  <c r="KF261" i="27" s="1"/>
  <c r="DE261" i="27"/>
  <c r="DG261" i="27"/>
  <c r="DZ261" i="27"/>
  <c r="OC262" i="27"/>
  <c r="GT261" i="27" s="1"/>
  <c r="LQ261" i="27" s="1"/>
  <c r="MQ262" i="27"/>
  <c r="FH261" i="27" s="1"/>
  <c r="KE261" i="27" s="1"/>
  <c r="DQ261" i="27"/>
  <c r="MV262" i="27"/>
  <c r="FM261" i="27" s="1"/>
  <c r="KJ261" i="27" s="1"/>
  <c r="MC262" i="27"/>
  <c r="DI261" i="27"/>
  <c r="NT262" i="27"/>
  <c r="GK261" i="27" s="1"/>
  <c r="LH261" i="27" s="1"/>
  <c r="CX261" i="27"/>
  <c r="MT262" i="27"/>
  <c r="FK261" i="27" s="1"/>
  <c r="KH261" i="27" s="1"/>
  <c r="NL262" i="27"/>
  <c r="GC261" i="27" s="1"/>
  <c r="KZ261" i="27" s="1"/>
  <c r="LZ262" i="27"/>
  <c r="EQ261" i="27" s="1"/>
  <c r="JN261" i="27" s="1"/>
  <c r="NV262" i="27"/>
  <c r="GM261" i="27" s="1"/>
  <c r="LJ261" i="27" s="1"/>
  <c r="NJ262" i="27"/>
  <c r="GA261" i="27" s="1"/>
  <c r="KX261" i="27" s="1"/>
  <c r="BR263" i="27"/>
  <c r="BV263" i="27"/>
  <c r="BG264" i="27"/>
  <c r="BT262" i="27"/>
  <c r="BQ262" i="27"/>
  <c r="ET261" i="27"/>
  <c r="JQ261" i="27" s="1"/>
  <c r="BX262" i="27"/>
  <c r="BW262" i="27" s="1"/>
  <c r="BP262" i="27" s="1"/>
  <c r="CP361" i="27"/>
  <c r="CX361" i="27"/>
  <c r="DF361" i="27"/>
  <c r="DN361" i="27"/>
  <c r="DV361" i="27"/>
  <c r="ED361" i="27"/>
  <c r="EL361" i="27"/>
  <c r="ME362" i="27"/>
  <c r="EV361" i="27" s="1"/>
  <c r="JS361" i="27" s="1"/>
  <c r="MM362" i="27"/>
  <c r="FD361" i="27" s="1"/>
  <c r="KA361" i="27" s="1"/>
  <c r="MU362" i="27"/>
  <c r="FL361" i="27" s="1"/>
  <c r="KI361" i="27" s="1"/>
  <c r="NC362" i="27"/>
  <c r="NK362" i="27"/>
  <c r="GB361" i="27" s="1"/>
  <c r="KY361" i="27" s="1"/>
  <c r="NS362" i="27"/>
  <c r="GJ361" i="27" s="1"/>
  <c r="LG361" i="27" s="1"/>
  <c r="OA362" i="27"/>
  <c r="GR361" i="27" s="1"/>
  <c r="LO361" i="27" s="1"/>
  <c r="OI362" i="27"/>
  <c r="GZ361" i="27" s="1"/>
  <c r="LW361" i="27" s="1"/>
  <c r="CK361" i="27"/>
  <c r="CS361" i="27"/>
  <c r="DA361" i="27"/>
  <c r="DI361" i="27"/>
  <c r="DQ361" i="27"/>
  <c r="DY361" i="27"/>
  <c r="EG361" i="27"/>
  <c r="EO361" i="27"/>
  <c r="MH362" i="27"/>
  <c r="EY361" i="27" s="1"/>
  <c r="JV361" i="27" s="1"/>
  <c r="MP362" i="27"/>
  <c r="FG361" i="27" s="1"/>
  <c r="KD361" i="27" s="1"/>
  <c r="MX362" i="27"/>
  <c r="FO361" i="27" s="1"/>
  <c r="KL361" i="27" s="1"/>
  <c r="NF362" i="27"/>
  <c r="FW361" i="27" s="1"/>
  <c r="KT361" i="27" s="1"/>
  <c r="NN362" i="27"/>
  <c r="GE361" i="27" s="1"/>
  <c r="LB361" i="27" s="1"/>
  <c r="NV362" i="27"/>
  <c r="GM361" i="27" s="1"/>
  <c r="LJ361" i="27" s="1"/>
  <c r="OD362" i="27"/>
  <c r="GU361" i="27" s="1"/>
  <c r="LR361" i="27" s="1"/>
  <c r="OL362" i="27"/>
  <c r="CN361" i="27"/>
  <c r="CY361" i="27"/>
  <c r="DJ361" i="27"/>
  <c r="DT361" i="27"/>
  <c r="EE361" i="27"/>
  <c r="EP361" i="27"/>
  <c r="CQ361" i="27"/>
  <c r="DB361" i="27"/>
  <c r="DL361" i="27"/>
  <c r="DW361" i="27"/>
  <c r="EH361" i="27"/>
  <c r="MF362" i="27"/>
  <c r="EW361" i="27" s="1"/>
  <c r="JT361" i="27" s="1"/>
  <c r="MQ362" i="27"/>
  <c r="FH361" i="27" s="1"/>
  <c r="KE361" i="27" s="1"/>
  <c r="NA362" i="27"/>
  <c r="FR361" i="27" s="1"/>
  <c r="KO361" i="27" s="1"/>
  <c r="NL362" i="27"/>
  <c r="GC361" i="27" s="1"/>
  <c r="KZ361" i="27" s="1"/>
  <c r="NW362" i="27"/>
  <c r="GN361" i="27" s="1"/>
  <c r="LK361" i="27" s="1"/>
  <c r="OG362" i="27"/>
  <c r="GX361" i="27" s="1"/>
  <c r="LU361" i="27" s="1"/>
  <c r="CR361" i="27"/>
  <c r="DC361" i="27"/>
  <c r="DM361" i="27"/>
  <c r="DX361" i="27"/>
  <c r="CL361" i="27"/>
  <c r="CV361" i="27"/>
  <c r="DG361" i="27"/>
  <c r="DR361" i="27"/>
  <c r="EB361" i="27"/>
  <c r="EM361" i="27"/>
  <c r="DD361" i="27"/>
  <c r="DZ361" i="27"/>
  <c r="EQ361" i="27"/>
  <c r="MR362" i="27"/>
  <c r="FI361" i="27" s="1"/>
  <c r="KF361" i="27" s="1"/>
  <c r="ND362" i="27"/>
  <c r="FU361" i="27" s="1"/>
  <c r="KR361" i="27" s="1"/>
  <c r="NP362" i="27"/>
  <c r="GG361" i="27" s="1"/>
  <c r="LD361" i="27" s="1"/>
  <c r="OB362" i="27"/>
  <c r="GS361" i="27" s="1"/>
  <c r="LP361" i="27" s="1"/>
  <c r="CJ361" i="27"/>
  <c r="DE361" i="27"/>
  <c r="EA361" i="27"/>
  <c r="MG362" i="27"/>
  <c r="EX361" i="27" s="1"/>
  <c r="JU361" i="27" s="1"/>
  <c r="MS362" i="27"/>
  <c r="FJ361" i="27" s="1"/>
  <c r="KG361" i="27" s="1"/>
  <c r="NE362" i="27"/>
  <c r="FV361" i="27" s="1"/>
  <c r="KS361" i="27" s="1"/>
  <c r="NQ362" i="27"/>
  <c r="GH361" i="27" s="1"/>
  <c r="LE361" i="27" s="1"/>
  <c r="OC362" i="27"/>
  <c r="GT361" i="27" s="1"/>
  <c r="LQ361" i="27" s="1"/>
  <c r="CM361" i="27"/>
  <c r="DH361" i="27"/>
  <c r="EC361" i="27"/>
  <c r="MI362" i="27"/>
  <c r="EZ361" i="27" s="1"/>
  <c r="JW361" i="27" s="1"/>
  <c r="MT362" i="27"/>
  <c r="FK361" i="27" s="1"/>
  <c r="KH361" i="27" s="1"/>
  <c r="NG362" i="27"/>
  <c r="FX361" i="27" s="1"/>
  <c r="KU361" i="27" s="1"/>
  <c r="NR362" i="27"/>
  <c r="GI361" i="27" s="1"/>
  <c r="LF361" i="27" s="1"/>
  <c r="OE362" i="27"/>
  <c r="GV361" i="27" s="1"/>
  <c r="LS361" i="27" s="1"/>
  <c r="CO361" i="27"/>
  <c r="DK361" i="27"/>
  <c r="EF361" i="27"/>
  <c r="MJ362" i="27"/>
  <c r="FA361" i="27" s="1"/>
  <c r="JX361" i="27" s="1"/>
  <c r="MV362" i="27"/>
  <c r="FM361" i="27" s="1"/>
  <c r="KJ361" i="27" s="1"/>
  <c r="NH362" i="27"/>
  <c r="FY361" i="27" s="1"/>
  <c r="KV361" i="27" s="1"/>
  <c r="NT362" i="27"/>
  <c r="GK361" i="27" s="1"/>
  <c r="LH361" i="27" s="1"/>
  <c r="OF362" i="27"/>
  <c r="GW361" i="27" s="1"/>
  <c r="LT361" i="27" s="1"/>
  <c r="CT361" i="27"/>
  <c r="DO361" i="27"/>
  <c r="EI361" i="27"/>
  <c r="CU361" i="27"/>
  <c r="DP361" i="27"/>
  <c r="EJ361" i="27"/>
  <c r="ML362" i="27"/>
  <c r="FC361" i="27" s="1"/>
  <c r="JZ361" i="27" s="1"/>
  <c r="MY362" i="27"/>
  <c r="FP361" i="27" s="1"/>
  <c r="KM361" i="27" s="1"/>
  <c r="NJ362" i="27"/>
  <c r="GA361" i="27" s="1"/>
  <c r="KX361" i="27" s="1"/>
  <c r="NX362" i="27"/>
  <c r="GO361" i="27" s="1"/>
  <c r="LL361" i="27" s="1"/>
  <c r="CZ361" i="27"/>
  <c r="DU361" i="27"/>
  <c r="EN361" i="27"/>
  <c r="CW361" i="27"/>
  <c r="MW362" i="27"/>
  <c r="FN361" i="27" s="1"/>
  <c r="KK361" i="27" s="1"/>
  <c r="NZ362" i="27"/>
  <c r="GQ361" i="27" s="1"/>
  <c r="LN361" i="27" s="1"/>
  <c r="DS361" i="27"/>
  <c r="MZ362" i="27"/>
  <c r="FQ361" i="27" s="1"/>
  <c r="KN361" i="27" s="1"/>
  <c r="OH362" i="27"/>
  <c r="GY361" i="27" s="1"/>
  <c r="LV361" i="27" s="1"/>
  <c r="EK361" i="27"/>
  <c r="NB362" i="27"/>
  <c r="FS361" i="27" s="1"/>
  <c r="KP361" i="27" s="1"/>
  <c r="OJ362" i="27"/>
  <c r="HA361" i="27" s="1"/>
  <c r="LX361" i="27" s="1"/>
  <c r="NI362" i="27"/>
  <c r="FZ361" i="27" s="1"/>
  <c r="KW361" i="27" s="1"/>
  <c r="OK362" i="27"/>
  <c r="HB361" i="27" s="1"/>
  <c r="LY361" i="27" s="1"/>
  <c r="NM362" i="27"/>
  <c r="GD361" i="27" s="1"/>
  <c r="LA361" i="27" s="1"/>
  <c r="MO362" i="27"/>
  <c r="FF361" i="27" s="1"/>
  <c r="KC361" i="27" s="1"/>
  <c r="NY362" i="27"/>
  <c r="GP361" i="27" s="1"/>
  <c r="LM361" i="27" s="1"/>
  <c r="MK362" i="27"/>
  <c r="FB361" i="27" s="1"/>
  <c r="JY361" i="27" s="1"/>
  <c r="MN362" i="27"/>
  <c r="FE361" i="27" s="1"/>
  <c r="KB361" i="27" s="1"/>
  <c r="NO362" i="27"/>
  <c r="GF361" i="27" s="1"/>
  <c r="LC361" i="27" s="1"/>
  <c r="NU362" i="27"/>
  <c r="GL361" i="27" s="1"/>
  <c r="LI361" i="27" s="1"/>
  <c r="CA363" i="27"/>
  <c r="BW363" i="27"/>
  <c r="BL364" i="27"/>
  <c r="BY362" i="27"/>
  <c r="HC361" i="27"/>
  <c r="LZ361" i="27" s="1"/>
  <c r="CC362" i="27"/>
  <c r="CB362" i="27" s="1"/>
  <c r="FT361" i="27"/>
  <c r="KQ361" i="27" s="1"/>
  <c r="BV362" i="27"/>
  <c r="Q20" i="15"/>
  <c r="P20" i="15" s="1"/>
  <c r="Q128" i="27" s="1"/>
  <c r="Q35" i="15"/>
  <c r="R143" i="27" s="1"/>
  <c r="Q15" i="15"/>
  <c r="R123" i="27" s="1"/>
  <c r="Q37" i="15"/>
  <c r="R145" i="27" s="1"/>
  <c r="O48" i="26"/>
  <c r="T48" i="26" s="1"/>
  <c r="N48" i="26"/>
  <c r="L48" i="26"/>
  <c r="S48" i="26"/>
  <c r="Q48" i="26"/>
  <c r="Q34" i="15"/>
  <c r="Q33" i="15"/>
  <c r="P33" i="15" s="1"/>
  <c r="Q141" i="27" s="1"/>
  <c r="Q40" i="15"/>
  <c r="Q38" i="15"/>
  <c r="R146" i="27" s="1"/>
  <c r="Q41" i="15"/>
  <c r="F21" i="16"/>
  <c r="S49" i="15"/>
  <c r="V157" i="27" s="1"/>
  <c r="S72" i="15"/>
  <c r="V180" i="27" s="1"/>
  <c r="S64" i="15"/>
  <c r="V172" i="27" s="1"/>
  <c r="S56" i="15"/>
  <c r="V164" i="27" s="1"/>
  <c r="S65" i="15"/>
  <c r="V173" i="27" s="1"/>
  <c r="S71" i="15"/>
  <c r="V179" i="27" s="1"/>
  <c r="S63" i="15"/>
  <c r="V171" i="27" s="1"/>
  <c r="S55" i="15"/>
  <c r="V163" i="27" s="1"/>
  <c r="S70" i="15"/>
  <c r="V178" i="27" s="1"/>
  <c r="S62" i="15"/>
  <c r="V170" i="27" s="1"/>
  <c r="S54" i="15"/>
  <c r="V162" i="27" s="1"/>
  <c r="S77" i="15"/>
  <c r="V185" i="27" s="1"/>
  <c r="S69" i="15"/>
  <c r="V177" i="27" s="1"/>
  <c r="S61" i="15"/>
  <c r="V169" i="27" s="1"/>
  <c r="S53" i="15"/>
  <c r="V161" i="27" s="1"/>
  <c r="S76" i="15"/>
  <c r="V184" i="27" s="1"/>
  <c r="S68" i="15"/>
  <c r="V176" i="27" s="1"/>
  <c r="S60" i="15"/>
  <c r="V168" i="27" s="1"/>
  <c r="S51" i="15"/>
  <c r="V159" i="27" s="1"/>
  <c r="S52" i="15"/>
  <c r="S75" i="15"/>
  <c r="V183" i="27" s="1"/>
  <c r="S67" i="15"/>
  <c r="V175" i="27" s="1"/>
  <c r="S59" i="15"/>
  <c r="V167" i="27" s="1"/>
  <c r="S50" i="15"/>
  <c r="V158" i="27" s="1"/>
  <c r="S57" i="15"/>
  <c r="V165" i="27" s="1"/>
  <c r="S74" i="15"/>
  <c r="V182" i="27" s="1"/>
  <c r="S66" i="15"/>
  <c r="V174" i="27" s="1"/>
  <c r="S58" i="15"/>
  <c r="V166" i="27" s="1"/>
  <c r="S73" i="15"/>
  <c r="V181" i="27" s="1"/>
  <c r="O49" i="23"/>
  <c r="T49" i="23" s="1"/>
  <c r="N49" i="23"/>
  <c r="S49" i="23"/>
  <c r="Q49" i="23"/>
  <c r="Q30" i="15"/>
  <c r="Q76" i="15"/>
  <c r="Q68" i="15"/>
  <c r="R176" i="27" s="1"/>
  <c r="Q60" i="15"/>
  <c r="R168" i="27" s="1"/>
  <c r="Q52" i="15"/>
  <c r="R160" i="27" s="1"/>
  <c r="Q59" i="15"/>
  <c r="R167" i="27" s="1"/>
  <c r="Q74" i="15"/>
  <c r="R182" i="27" s="1"/>
  <c r="Q66" i="15"/>
  <c r="Q58" i="15"/>
  <c r="Q50" i="15"/>
  <c r="Q49" i="15"/>
  <c r="R157" i="27" s="1"/>
  <c r="Q72" i="15"/>
  <c r="R180" i="27" s="1"/>
  <c r="Q64" i="15"/>
  <c r="R172" i="27" s="1"/>
  <c r="Q56" i="15"/>
  <c r="R164" i="27" s="1"/>
  <c r="Q73" i="15"/>
  <c r="R181" i="27" s="1"/>
  <c r="Q71" i="15"/>
  <c r="R179" i="27" s="1"/>
  <c r="Q63" i="15"/>
  <c r="Q55" i="15"/>
  <c r="R163" i="27" s="1"/>
  <c r="Q75" i="15"/>
  <c r="R183" i="27" s="1"/>
  <c r="Q51" i="15"/>
  <c r="R159" i="27" s="1"/>
  <c r="Q57" i="15"/>
  <c r="R165" i="27" s="1"/>
  <c r="Q70" i="15"/>
  <c r="R70" i="15" s="1"/>
  <c r="T178" i="27" s="1"/>
  <c r="Q62" i="15"/>
  <c r="R170" i="27" s="1"/>
  <c r="Q54" i="15"/>
  <c r="R162" i="27" s="1"/>
  <c r="Q67" i="15"/>
  <c r="R175" i="27" s="1"/>
  <c r="Q77" i="15"/>
  <c r="Q69" i="15"/>
  <c r="R177" i="27" s="1"/>
  <c r="Q61" i="15"/>
  <c r="R169" i="27" s="1"/>
  <c r="Q53" i="15"/>
  <c r="U53" i="15" s="1"/>
  <c r="X161" i="27" s="1"/>
  <c r="Q65" i="15"/>
  <c r="R173" i="27" s="1"/>
  <c r="Q12" i="15"/>
  <c r="R11" i="15"/>
  <c r="AI11" i="15" s="1"/>
  <c r="AU23" i="15"/>
  <c r="AW131" i="27" s="1"/>
  <c r="BE23" i="15"/>
  <c r="BG131" i="27" s="1"/>
  <c r="BL41" i="15"/>
  <c r="BN149" i="27" s="1"/>
  <c r="AS41" i="15"/>
  <c r="AU149" i="27" s="1"/>
  <c r="AB41" i="15"/>
  <c r="AD149" i="27" s="1"/>
  <c r="BF23" i="15"/>
  <c r="BH131" i="27" s="1"/>
  <c r="AI23" i="15"/>
  <c r="AK131" i="27" s="1"/>
  <c r="AI42" i="15"/>
  <c r="AK150" i="27" s="1"/>
  <c r="AG28" i="15"/>
  <c r="AI136" i="27" s="1"/>
  <c r="AU41" i="15"/>
  <c r="AW149" i="27" s="1"/>
  <c r="AV41" i="15"/>
  <c r="AT23" i="15"/>
  <c r="AV131" i="27" s="1"/>
  <c r="BM23" i="15"/>
  <c r="BO131" i="27" s="1"/>
  <c r="AO23" i="15"/>
  <c r="AQ131" i="27" s="1"/>
  <c r="AP28" i="15"/>
  <c r="AR136" i="27" s="1"/>
  <c r="AY41" i="15"/>
  <c r="BA149" i="27" s="1"/>
  <c r="BF41" i="15"/>
  <c r="BH149" i="27" s="1"/>
  <c r="AZ23" i="15"/>
  <c r="BB131" i="27" s="1"/>
  <c r="AM23" i="15"/>
  <c r="AO131" i="27" s="1"/>
  <c r="AC28" i="15"/>
  <c r="AE136" i="27" s="1"/>
  <c r="AL41" i="15"/>
  <c r="AN149" i="27" s="1"/>
  <c r="AX41" i="15"/>
  <c r="BH23" i="15"/>
  <c r="BJ131" i="27" s="1"/>
  <c r="AD23" i="15"/>
  <c r="AF131" i="27" s="1"/>
  <c r="BA41" i="15"/>
  <c r="AW41" i="15"/>
  <c r="AT41" i="15"/>
  <c r="AV149" i="27" s="1"/>
  <c r="AQ23" i="15"/>
  <c r="AS131" i="27" s="1"/>
  <c r="AH41" i="15"/>
  <c r="AM26" i="15"/>
  <c r="AO134" i="27" s="1"/>
  <c r="AE26" i="15"/>
  <c r="AG134" i="27" s="1"/>
  <c r="AL26" i="15"/>
  <c r="AN134" i="27" s="1"/>
  <c r="BM26" i="15"/>
  <c r="BO134" i="27" s="1"/>
  <c r="AN26" i="15"/>
  <c r="AP134" i="27" s="1"/>
  <c r="AJ26" i="15"/>
  <c r="AL134" i="27" s="1"/>
  <c r="AO26" i="15"/>
  <c r="AQ134" i="27" s="1"/>
  <c r="BK26" i="15"/>
  <c r="BM134" i="27" s="1"/>
  <c r="AS26" i="15"/>
  <c r="AU134" i="27" s="1"/>
  <c r="BD26" i="15"/>
  <c r="BF134" i="27" s="1"/>
  <c r="BH26" i="15"/>
  <c r="BJ134" i="27" s="1"/>
  <c r="AC26" i="15"/>
  <c r="AE134" i="27" s="1"/>
  <c r="BB26" i="15"/>
  <c r="BD134" i="27" s="1"/>
  <c r="BJ26" i="15"/>
  <c r="BL134" i="27" s="1"/>
  <c r="AD26" i="15"/>
  <c r="AF134" i="27" s="1"/>
  <c r="AA26" i="15"/>
  <c r="AC134" i="27" s="1"/>
  <c r="AR26" i="15"/>
  <c r="AT134" i="27" s="1"/>
  <c r="BH30" i="15"/>
  <c r="BJ138" i="27" s="1"/>
  <c r="AV42" i="15"/>
  <c r="AX150" i="27" s="1"/>
  <c r="BM31" i="15"/>
  <c r="BO139" i="27" s="1"/>
  <c r="AM30" i="15"/>
  <c r="AO138" i="27" s="1"/>
  <c r="AN30" i="15"/>
  <c r="AP138" i="27" s="1"/>
  <c r="U21" i="15"/>
  <c r="X129" i="27" s="1"/>
  <c r="BI30" i="15"/>
  <c r="BK138" i="27" s="1"/>
  <c r="AA23" i="15"/>
  <c r="AC131" i="27" s="1"/>
  <c r="AR28" i="15"/>
  <c r="AT136" i="27" s="1"/>
  <c r="BC30" i="15"/>
  <c r="BE138" i="27" s="1"/>
  <c r="BE43" i="15"/>
  <c r="BG151" i="27" s="1"/>
  <c r="AH43" i="15"/>
  <c r="AJ151" i="27" s="1"/>
  <c r="Z43" i="15"/>
  <c r="AB151" i="27" s="1"/>
  <c r="BI43" i="15"/>
  <c r="BK151" i="27" s="1"/>
  <c r="AJ43" i="15"/>
  <c r="AL151" i="27" s="1"/>
  <c r="BM43" i="15"/>
  <c r="BO151" i="27" s="1"/>
  <c r="AV43" i="15"/>
  <c r="AX151" i="27" s="1"/>
  <c r="AL43" i="15"/>
  <c r="AN151" i="27" s="1"/>
  <c r="BD43" i="15"/>
  <c r="BF151" i="27" s="1"/>
  <c r="AP43" i="15"/>
  <c r="AR151" i="27" s="1"/>
  <c r="AQ43" i="15"/>
  <c r="AS151" i="27" s="1"/>
  <c r="BH43" i="15"/>
  <c r="BJ151" i="27" s="1"/>
  <c r="AG43" i="15"/>
  <c r="AI151" i="27" s="1"/>
  <c r="AF43" i="15"/>
  <c r="AH151" i="27" s="1"/>
  <c r="AX43" i="15"/>
  <c r="AZ151" i="27" s="1"/>
  <c r="AX29" i="15"/>
  <c r="AZ137" i="27" s="1"/>
  <c r="BL29" i="15"/>
  <c r="BN137" i="27" s="1"/>
  <c r="AG29" i="15"/>
  <c r="AI137" i="27" s="1"/>
  <c r="AN29" i="15"/>
  <c r="AP137" i="27" s="1"/>
  <c r="AI29" i="15"/>
  <c r="AK137" i="27" s="1"/>
  <c r="AE29" i="15"/>
  <c r="AG137" i="27" s="1"/>
  <c r="BJ29" i="15"/>
  <c r="BL137" i="27" s="1"/>
  <c r="BK29" i="15"/>
  <c r="BM137" i="27" s="1"/>
  <c r="BG29" i="15"/>
  <c r="BI137" i="27" s="1"/>
  <c r="AR29" i="15"/>
  <c r="AT137" i="27" s="1"/>
  <c r="AC29" i="15"/>
  <c r="AE137" i="27" s="1"/>
  <c r="BF29" i="15"/>
  <c r="BH137" i="27" s="1"/>
  <c r="AK29" i="15"/>
  <c r="AM137" i="27" s="1"/>
  <c r="BD29" i="15"/>
  <c r="BF137" i="27" s="1"/>
  <c r="BI29" i="15"/>
  <c r="BK137" i="27" s="1"/>
  <c r="BI20" i="15"/>
  <c r="BG20" i="15"/>
  <c r="CY20" i="15" s="1"/>
  <c r="AO30" i="15"/>
  <c r="AQ138" i="27" s="1"/>
  <c r="AU30" i="15"/>
  <c r="AW138" i="27" s="1"/>
  <c r="AI30" i="15"/>
  <c r="AK138" i="27" s="1"/>
  <c r="AL23" i="15"/>
  <c r="AN131" i="27" s="1"/>
  <c r="AS31" i="15"/>
  <c r="AU139" i="27" s="1"/>
  <c r="AM41" i="15"/>
  <c r="AO149" i="27" s="1"/>
  <c r="AG30" i="15"/>
  <c r="AI138" i="27" s="1"/>
  <c r="BD30" i="15"/>
  <c r="BF138" i="27" s="1"/>
  <c r="AL30" i="15"/>
  <c r="AN138" i="27" s="1"/>
  <c r="BC31" i="15"/>
  <c r="BE139" i="27" s="1"/>
  <c r="AY26" i="15"/>
  <c r="BA134" i="27" s="1"/>
  <c r="AF30" i="15"/>
  <c r="AH138" i="27" s="1"/>
  <c r="AA30" i="15"/>
  <c r="AC138" i="27" s="1"/>
  <c r="AX30" i="15"/>
  <c r="AZ138" i="27" s="1"/>
  <c r="AQ26" i="15"/>
  <c r="AS134" i="27" s="1"/>
  <c r="AQ30" i="15"/>
  <c r="BK30" i="15"/>
  <c r="BM138" i="27" s="1"/>
  <c r="Z23" i="15"/>
  <c r="AB131" i="27" s="1"/>
  <c r="AW30" i="15"/>
  <c r="AY138" i="27" s="1"/>
  <c r="AQ19" i="15"/>
  <c r="BH19" i="15"/>
  <c r="Q22" i="15"/>
  <c r="R130" i="27" s="1"/>
  <c r="Q16" i="15"/>
  <c r="R124" i="27" s="1"/>
  <c r="BE19" i="15"/>
  <c r="BG127" i="27" s="1"/>
  <c r="BE17" i="15"/>
  <c r="BG125" i="27" s="1"/>
  <c r="BM17" i="15"/>
  <c r="BO125" i="27" s="1"/>
  <c r="AZ17" i="15"/>
  <c r="BB125" i="27" s="1"/>
  <c r="AE20" i="15"/>
  <c r="AG128" i="27" s="1"/>
  <c r="AK20" i="15"/>
  <c r="AO20" i="15"/>
  <c r="AQ128" i="27" s="1"/>
  <c r="AX20" i="15"/>
  <c r="AI20" i="15"/>
  <c r="AK128" i="27" s="1"/>
  <c r="BE20" i="15"/>
  <c r="BG128" i="27" s="1"/>
  <c r="BC20" i="15"/>
  <c r="BE128" i="27" s="1"/>
  <c r="AN20" i="15"/>
  <c r="AP128" i="27" s="1"/>
  <c r="AY20" i="15"/>
  <c r="BA128" i="27" s="1"/>
  <c r="AH20" i="15"/>
  <c r="Q47" i="15"/>
  <c r="R155" i="27" s="1"/>
  <c r="BK20" i="15"/>
  <c r="BM42" i="15"/>
  <c r="BO150" i="27" s="1"/>
  <c r="AU42" i="15"/>
  <c r="AW150" i="27" s="1"/>
  <c r="AA42" i="15"/>
  <c r="AC150" i="27" s="1"/>
  <c r="BD42" i="15"/>
  <c r="BF150" i="27" s="1"/>
  <c r="AT42" i="15"/>
  <c r="AV150" i="27" s="1"/>
  <c r="AS42" i="15"/>
  <c r="AU150" i="27" s="1"/>
  <c r="AR42" i="15"/>
  <c r="AT150" i="27" s="1"/>
  <c r="BI42" i="15"/>
  <c r="BK150" i="27" s="1"/>
  <c r="BG42" i="15"/>
  <c r="BI150" i="27" s="1"/>
  <c r="Q18" i="15"/>
  <c r="Q26" i="15"/>
  <c r="R134" i="27" s="1"/>
  <c r="Q45" i="15"/>
  <c r="Q46" i="15"/>
  <c r="Q42" i="15"/>
  <c r="R150" i="27" s="1"/>
  <c r="U11" i="15"/>
  <c r="X119" i="27" s="1"/>
  <c r="Q31" i="15"/>
  <c r="Q43" i="15"/>
  <c r="Q36" i="15"/>
  <c r="Q23" i="15"/>
  <c r="Q27" i="15"/>
  <c r="Q25" i="15"/>
  <c r="R133" i="27" s="1"/>
  <c r="Q44" i="15"/>
  <c r="R152" i="27" s="1"/>
  <c r="Q24" i="15"/>
  <c r="R132" i="27" s="1"/>
  <c r="Q29" i="15"/>
  <c r="Q13" i="15"/>
  <c r="R121" i="27" s="1"/>
  <c r="Q32" i="15"/>
  <c r="R140" i="27" s="1"/>
  <c r="Q28" i="15"/>
  <c r="R136" i="27" s="1"/>
  <c r="Q17" i="15"/>
  <c r="R125" i="27" s="1"/>
  <c r="Q39" i="15"/>
  <c r="R147" i="27" s="1"/>
  <c r="Q14" i="15"/>
  <c r="R122" i="27" s="1"/>
  <c r="AO28" i="15"/>
  <c r="AQ136" i="27" s="1"/>
  <c r="AW28" i="15"/>
  <c r="AY136" i="27" s="1"/>
  <c r="AR23" i="15"/>
  <c r="AT131" i="27" s="1"/>
  <c r="BM29" i="15"/>
  <c r="BO137" i="27" s="1"/>
  <c r="BL28" i="15"/>
  <c r="BN136" i="27" s="1"/>
  <c r="AM28" i="15"/>
  <c r="AO136" i="27" s="1"/>
  <c r="AU26" i="15"/>
  <c r="AW134" i="27" s="1"/>
  <c r="AE23" i="15"/>
  <c r="AG131" i="27" s="1"/>
  <c r="BE29" i="15"/>
  <c r="BG137" i="27" s="1"/>
  <c r="BF28" i="15"/>
  <c r="BH136" i="27" s="1"/>
  <c r="AD28" i="15"/>
  <c r="AF136" i="27" s="1"/>
  <c r="BK41" i="15"/>
  <c r="BM149" i="27" s="1"/>
  <c r="BC26" i="15"/>
  <c r="BE134" i="27" s="1"/>
  <c r="BF43" i="15"/>
  <c r="BH151" i="27" s="1"/>
  <c r="AA43" i="15"/>
  <c r="AC151" i="27" s="1"/>
  <c r="BJ28" i="15"/>
  <c r="BL136" i="27" s="1"/>
  <c r="BB28" i="15"/>
  <c r="BD136" i="27" s="1"/>
  <c r="AD41" i="15"/>
  <c r="AF149" i="27" s="1"/>
  <c r="AK17" i="15"/>
  <c r="AM125" i="27" s="1"/>
  <c r="AM17" i="15"/>
  <c r="AO125" i="27" s="1"/>
  <c r="AP17" i="15"/>
  <c r="AR125" i="27" s="1"/>
  <c r="BG17" i="15"/>
  <c r="BI125" i="27" s="1"/>
  <c r="AN17" i="15"/>
  <c r="AP125" i="27" s="1"/>
  <c r="AL17" i="15"/>
  <c r="AN125" i="27" s="1"/>
  <c r="BF17" i="15"/>
  <c r="BH125" i="27" s="1"/>
  <c r="AX17" i="15"/>
  <c r="AZ125" i="27" s="1"/>
  <c r="AF17" i="15"/>
  <c r="AH125" i="27" s="1"/>
  <c r="AV17" i="15"/>
  <c r="AX125" i="27" s="1"/>
  <c r="AR17" i="15"/>
  <c r="AT125" i="27" s="1"/>
  <c r="BA17" i="15"/>
  <c r="BC125" i="27" s="1"/>
  <c r="Z17" i="15"/>
  <c r="AB125" i="27" s="1"/>
  <c r="BD17" i="15"/>
  <c r="BF125" i="27" s="1"/>
  <c r="AG17" i="15"/>
  <c r="AI125" i="27" s="1"/>
  <c r="AU17" i="15"/>
  <c r="AW125" i="27" s="1"/>
  <c r="AY17" i="15"/>
  <c r="BA125" i="27" s="1"/>
  <c r="AE17" i="15"/>
  <c r="AG125" i="27" s="1"/>
  <c r="AT17" i="15"/>
  <c r="AV125" i="27" s="1"/>
  <c r="AH17" i="15"/>
  <c r="AJ125" i="27" s="1"/>
  <c r="AO17" i="15"/>
  <c r="AQ125" i="27" s="1"/>
  <c r="AA17" i="15"/>
  <c r="AC125" i="27" s="1"/>
  <c r="BL17" i="15"/>
  <c r="BN125" i="27" s="1"/>
  <c r="AJ17" i="15"/>
  <c r="AL125" i="27" s="1"/>
  <c r="AB17" i="15"/>
  <c r="AD125" i="27" s="1"/>
  <c r="AQ17" i="15"/>
  <c r="AS125" i="27" s="1"/>
  <c r="BB17" i="15"/>
  <c r="BD125" i="27" s="1"/>
  <c r="BK17" i="15"/>
  <c r="BM125" i="27" s="1"/>
  <c r="BC17" i="15"/>
  <c r="BE125" i="27" s="1"/>
  <c r="BH17" i="15"/>
  <c r="BJ125" i="27" s="1"/>
  <c r="AS17" i="15"/>
  <c r="AU125" i="27" s="1"/>
  <c r="AW17" i="15"/>
  <c r="AY125" i="27" s="1"/>
  <c r="BJ17" i="15"/>
  <c r="BL125" i="27" s="1"/>
  <c r="AW31" i="15"/>
  <c r="AY139" i="27" s="1"/>
  <c r="BL31" i="15"/>
  <c r="BN139" i="27" s="1"/>
  <c r="AF31" i="15"/>
  <c r="AH139" i="27" s="1"/>
  <c r="AT31" i="15"/>
  <c r="AV139" i="27" s="1"/>
  <c r="AG31" i="15"/>
  <c r="AI139" i="27" s="1"/>
  <c r="AH31" i="15"/>
  <c r="AJ139" i="27" s="1"/>
  <c r="AK31" i="15"/>
  <c r="AM139" i="27" s="1"/>
  <c r="BB31" i="15"/>
  <c r="BD139" i="27" s="1"/>
  <c r="BG31" i="15"/>
  <c r="BI139" i="27" s="1"/>
  <c r="Z31" i="15"/>
  <c r="AB139" i="27" s="1"/>
  <c r="AL31" i="15"/>
  <c r="AN139" i="27" s="1"/>
  <c r="AI31" i="15"/>
  <c r="AK139" i="27" s="1"/>
  <c r="BK31" i="15"/>
  <c r="BM139" i="27" s="1"/>
  <c r="BD31" i="15"/>
  <c r="BF139" i="27" s="1"/>
  <c r="AP31" i="15"/>
  <c r="AR139" i="27" s="1"/>
  <c r="AY31" i="15"/>
  <c r="BA139" i="27" s="1"/>
  <c r="AZ31" i="15"/>
  <c r="BB139" i="27" s="1"/>
  <c r="AX31" i="15"/>
  <c r="AZ139" i="27" s="1"/>
  <c r="BH31" i="15"/>
  <c r="BJ139" i="27" s="1"/>
  <c r="AV31" i="15"/>
  <c r="AX139" i="27" s="1"/>
  <c r="AO31" i="15"/>
  <c r="AQ139" i="27" s="1"/>
  <c r="BA31" i="15"/>
  <c r="BC139" i="27" s="1"/>
  <c r="AD31" i="15"/>
  <c r="AF139" i="27" s="1"/>
  <c r="AC31" i="15"/>
  <c r="AE139" i="27" s="1"/>
  <c r="AM31" i="15"/>
  <c r="AO139" i="27" s="1"/>
  <c r="AU31" i="15"/>
  <c r="AW139" i="27" s="1"/>
  <c r="AE31" i="15"/>
  <c r="AG139" i="27" s="1"/>
  <c r="AN31" i="15"/>
  <c r="AP139" i="27" s="1"/>
  <c r="AQ31" i="15"/>
  <c r="AS139" i="27" s="1"/>
  <c r="AB31" i="15"/>
  <c r="AD139" i="27" s="1"/>
  <c r="BI31" i="15"/>
  <c r="BK139" i="27" s="1"/>
  <c r="BF31" i="15"/>
  <c r="BH139" i="27" s="1"/>
  <c r="BE31" i="15"/>
  <c r="BG139" i="27" s="1"/>
  <c r="AJ31" i="15"/>
  <c r="AL139" i="27" s="1"/>
  <c r="AA31" i="15"/>
  <c r="AC139" i="27" s="1"/>
  <c r="AU19" i="15"/>
  <c r="AW127" i="27" s="1"/>
  <c r="BB19" i="15"/>
  <c r="BD127" i="27" s="1"/>
  <c r="AT19" i="15"/>
  <c r="AV127" i="27" s="1"/>
  <c r="AK19" i="15"/>
  <c r="AM127" i="27" s="1"/>
  <c r="AN19" i="15"/>
  <c r="AP127" i="27" s="1"/>
  <c r="BF19" i="15"/>
  <c r="BH127" i="27" s="1"/>
  <c r="AS19" i="15"/>
  <c r="AU127" i="27" s="1"/>
  <c r="AW19" i="15"/>
  <c r="AY127" i="27" s="1"/>
  <c r="AZ19" i="15"/>
  <c r="BB127" i="27" s="1"/>
  <c r="AA19" i="15"/>
  <c r="AC127" i="27" s="1"/>
  <c r="AH19" i="15"/>
  <c r="AJ127" i="27" s="1"/>
  <c r="AR19" i="15"/>
  <c r="AT127" i="27" s="1"/>
  <c r="AB19" i="15"/>
  <c r="AD127" i="27" s="1"/>
  <c r="AX19" i="15"/>
  <c r="AZ127" i="27" s="1"/>
  <c r="BJ19" i="15"/>
  <c r="BL127" i="27" s="1"/>
  <c r="AY19" i="15"/>
  <c r="BA127" i="27" s="1"/>
  <c r="BC19" i="15"/>
  <c r="BE127" i="27" s="1"/>
  <c r="AM19" i="15"/>
  <c r="AO127" i="27" s="1"/>
  <c r="AO19" i="15"/>
  <c r="AQ127" i="27" s="1"/>
  <c r="AP19" i="15"/>
  <c r="AR127" i="27" s="1"/>
  <c r="BL19" i="15"/>
  <c r="BN127" i="27" s="1"/>
  <c r="AG19" i="15"/>
  <c r="AI127" i="27" s="1"/>
  <c r="BG19" i="15"/>
  <c r="BI127" i="27" s="1"/>
  <c r="AF19" i="15"/>
  <c r="AH127" i="27" s="1"/>
  <c r="BM19" i="15"/>
  <c r="BO127" i="27" s="1"/>
  <c r="BD19" i="15"/>
  <c r="BF127" i="27" s="1"/>
  <c r="AI19" i="15"/>
  <c r="AK127" i="27" s="1"/>
  <c r="AE19" i="15"/>
  <c r="AG127" i="27" s="1"/>
  <c r="AV19" i="15"/>
  <c r="AX127" i="27" s="1"/>
  <c r="AJ19" i="15"/>
  <c r="AL127" i="27" s="1"/>
  <c r="AL19" i="15"/>
  <c r="AN127" i="27" s="1"/>
  <c r="BK19" i="15"/>
  <c r="BM127" i="27" s="1"/>
  <c r="AC19" i="15"/>
  <c r="AE127" i="27" s="1"/>
  <c r="BA19" i="15"/>
  <c r="BC127" i="27" s="1"/>
  <c r="BI19" i="15"/>
  <c r="BK127" i="27" s="1"/>
  <c r="AD19" i="15"/>
  <c r="AF127" i="27" s="1"/>
  <c r="AK23" i="15"/>
  <c r="AM131" i="27" s="1"/>
  <c r="AV23" i="15"/>
  <c r="AX131" i="27" s="1"/>
  <c r="AC23" i="15"/>
  <c r="AE131" i="27" s="1"/>
  <c r="AG23" i="15"/>
  <c r="AI131" i="27" s="1"/>
  <c r="BL23" i="15"/>
  <c r="BN131" i="27" s="1"/>
  <c r="BG23" i="15"/>
  <c r="BI131" i="27" s="1"/>
  <c r="BI23" i="15"/>
  <c r="BK131" i="27" s="1"/>
  <c r="AP23" i="15"/>
  <c r="AR131" i="27" s="1"/>
  <c r="BK23" i="15"/>
  <c r="BM131" i="27" s="1"/>
  <c r="BB23" i="15"/>
  <c r="BD131" i="27" s="1"/>
  <c r="AH23" i="15"/>
  <c r="AJ131" i="27" s="1"/>
  <c r="AY23" i="15"/>
  <c r="BA131" i="27" s="1"/>
  <c r="BJ23" i="15"/>
  <c r="BL131" i="27" s="1"/>
  <c r="AN23" i="15"/>
  <c r="AP131" i="27" s="1"/>
  <c r="AW23" i="15"/>
  <c r="AY131" i="27" s="1"/>
  <c r="BA29" i="15"/>
  <c r="BC137" i="27" s="1"/>
  <c r="BB29" i="15"/>
  <c r="BD137" i="27" s="1"/>
  <c r="AF29" i="15"/>
  <c r="AH137" i="27" s="1"/>
  <c r="AV29" i="15"/>
  <c r="AX137" i="27" s="1"/>
  <c r="BH29" i="15"/>
  <c r="BJ137" i="27" s="1"/>
  <c r="AY29" i="15"/>
  <c r="BA137" i="27" s="1"/>
  <c r="AU29" i="15"/>
  <c r="AW137" i="27" s="1"/>
  <c r="AH29" i="15"/>
  <c r="AJ137" i="27" s="1"/>
  <c r="Z29" i="15"/>
  <c r="AB137" i="27" s="1"/>
  <c r="AW29" i="15"/>
  <c r="AY137" i="27" s="1"/>
  <c r="AL29" i="15"/>
  <c r="AN137" i="27" s="1"/>
  <c r="AT29" i="15"/>
  <c r="AV137" i="27" s="1"/>
  <c r="AB29" i="15"/>
  <c r="AD137" i="27" s="1"/>
  <c r="AP29" i="15"/>
  <c r="AR137" i="27" s="1"/>
  <c r="AK26" i="15"/>
  <c r="AM134" i="27" s="1"/>
  <c r="AB26" i="15"/>
  <c r="AD134" i="27" s="1"/>
  <c r="AT26" i="15"/>
  <c r="AV134" i="27" s="1"/>
  <c r="BG26" i="15"/>
  <c r="BI134" i="27" s="1"/>
  <c r="AV26" i="15"/>
  <c r="AX134" i="27" s="1"/>
  <c r="Z26" i="15"/>
  <c r="AB134" i="27" s="1"/>
  <c r="AW26" i="15"/>
  <c r="AY134" i="27" s="1"/>
  <c r="AI26" i="15"/>
  <c r="AK134" i="27" s="1"/>
  <c r="BL26" i="15"/>
  <c r="BN134" i="27" s="1"/>
  <c r="AX26" i="15"/>
  <c r="AZ134" i="27" s="1"/>
  <c r="AP26" i="15"/>
  <c r="AR134" i="27" s="1"/>
  <c r="BD20" i="15"/>
  <c r="BF128" i="27" s="1"/>
  <c r="AV20" i="15"/>
  <c r="AX128" i="27" s="1"/>
  <c r="BB42" i="15"/>
  <c r="BD150" i="27" s="1"/>
  <c r="AX42" i="15"/>
  <c r="AZ150" i="27" s="1"/>
  <c r="AH42" i="15"/>
  <c r="AJ150" i="27" s="1"/>
  <c r="BC23" i="15"/>
  <c r="BE131" i="27" s="1"/>
  <c r="AX23" i="15"/>
  <c r="AZ131" i="27" s="1"/>
  <c r="AZ29" i="15"/>
  <c r="BB137" i="27" s="1"/>
  <c r="AD29" i="15"/>
  <c r="AF137" i="27" s="1"/>
  <c r="BG43" i="15"/>
  <c r="BI151" i="27" s="1"/>
  <c r="AC43" i="15"/>
  <c r="AE151" i="27" s="1"/>
  <c r="AX28" i="15"/>
  <c r="AZ136" i="27" s="1"/>
  <c r="AQ28" i="15"/>
  <c r="AS136" i="27" s="1"/>
  <c r="AV28" i="15"/>
  <c r="AX136" i="27" s="1"/>
  <c r="AR41" i="15"/>
  <c r="AT149" i="27" s="1"/>
  <c r="AH26" i="15"/>
  <c r="AJ134" i="27" s="1"/>
  <c r="N26" i="15"/>
  <c r="O134" i="27" s="1"/>
  <c r="N37" i="15"/>
  <c r="O145" i="27" s="1"/>
  <c r="N23" i="15"/>
  <c r="O131" i="27" s="1"/>
  <c r="N41" i="15"/>
  <c r="O149" i="27" s="1"/>
  <c r="AJ20" i="15"/>
  <c r="AL128" i="27" s="1"/>
  <c r="BF42" i="15"/>
  <c r="BH150" i="27" s="1"/>
  <c r="BL42" i="15"/>
  <c r="BN150" i="27" s="1"/>
  <c r="BA23" i="15"/>
  <c r="BC131" i="27" s="1"/>
  <c r="AB23" i="15"/>
  <c r="AD131" i="27" s="1"/>
  <c r="AO29" i="15"/>
  <c r="AQ137" i="27" s="1"/>
  <c r="AT43" i="15"/>
  <c r="AV151" i="27" s="1"/>
  <c r="AT28" i="15"/>
  <c r="AV136" i="27" s="1"/>
  <c r="AZ41" i="15"/>
  <c r="BB149" i="27" s="1"/>
  <c r="BA26" i="15"/>
  <c r="BC134" i="27" s="1"/>
  <c r="O25" i="15"/>
  <c r="N14" i="15"/>
  <c r="O122" i="27" s="1"/>
  <c r="AQ42" i="15"/>
  <c r="AS150" i="27" s="1"/>
  <c r="AJ42" i="15"/>
  <c r="AL150" i="27" s="1"/>
  <c r="AE42" i="15"/>
  <c r="AG150" i="27" s="1"/>
  <c r="BH42" i="15"/>
  <c r="BJ150" i="27" s="1"/>
  <c r="BA42" i="15"/>
  <c r="BC150" i="27" s="1"/>
  <c r="AB42" i="15"/>
  <c r="AD150" i="27" s="1"/>
  <c r="AZ42" i="15"/>
  <c r="BB150" i="27" s="1"/>
  <c r="AK42" i="15"/>
  <c r="AM150" i="27" s="1"/>
  <c r="AO42" i="15"/>
  <c r="AQ150" i="27" s="1"/>
  <c r="AF42" i="15"/>
  <c r="AH150" i="27" s="1"/>
  <c r="Z42" i="15"/>
  <c r="AB150" i="27" s="1"/>
  <c r="AC42" i="15"/>
  <c r="AE150" i="27" s="1"/>
  <c r="BE42" i="15"/>
  <c r="BG150" i="27" s="1"/>
  <c r="AL42" i="15"/>
  <c r="AN150" i="27" s="1"/>
  <c r="AP42" i="15"/>
  <c r="AR150" i="27" s="1"/>
  <c r="AG42" i="15"/>
  <c r="AI150" i="27" s="1"/>
  <c r="BK42" i="15"/>
  <c r="BM150" i="27" s="1"/>
  <c r="BJ42" i="15"/>
  <c r="BL150" i="27" s="1"/>
  <c r="AW42" i="15"/>
  <c r="AY150" i="27" s="1"/>
  <c r="AM42" i="15"/>
  <c r="AO150" i="27" s="1"/>
  <c r="AC20" i="15"/>
  <c r="AE128" i="27" s="1"/>
  <c r="AF20" i="15"/>
  <c r="AH128" i="27" s="1"/>
  <c r="AQ20" i="15"/>
  <c r="AS128" i="27" s="1"/>
  <c r="BB20" i="15"/>
  <c r="BD128" i="27" s="1"/>
  <c r="AA20" i="15"/>
  <c r="AC128" i="27" s="1"/>
  <c r="BF20" i="15"/>
  <c r="BH128" i="27" s="1"/>
  <c r="AD20" i="15"/>
  <c r="AF128" i="27" s="1"/>
  <c r="BL20" i="15"/>
  <c r="BN128" i="27" s="1"/>
  <c r="AW20" i="15"/>
  <c r="AY128" i="27" s="1"/>
  <c r="AB20" i="15"/>
  <c r="AD128" i="27" s="1"/>
  <c r="AG20" i="15"/>
  <c r="AI128" i="27" s="1"/>
  <c r="AZ20" i="15"/>
  <c r="BB128" i="27" s="1"/>
  <c r="BA20" i="15"/>
  <c r="BC128" i="27" s="1"/>
  <c r="AP20" i="15"/>
  <c r="AR128" i="27" s="1"/>
  <c r="BJ20" i="15"/>
  <c r="BL128" i="27" s="1"/>
  <c r="AT20" i="15"/>
  <c r="AV128" i="27" s="1"/>
  <c r="AM20" i="15"/>
  <c r="AO128" i="27" s="1"/>
  <c r="AR20" i="15"/>
  <c r="AT128" i="27" s="1"/>
  <c r="AU20" i="15"/>
  <c r="AW128" i="27" s="1"/>
  <c r="BH20" i="15"/>
  <c r="BJ128" i="27" s="1"/>
  <c r="AZ43" i="15"/>
  <c r="BB151" i="27" s="1"/>
  <c r="AK43" i="15"/>
  <c r="AM151" i="27" s="1"/>
  <c r="AY43" i="15"/>
  <c r="BA151" i="27" s="1"/>
  <c r="AN43" i="15"/>
  <c r="AP151" i="27" s="1"/>
  <c r="AB43" i="15"/>
  <c r="AD151" i="27" s="1"/>
  <c r="AD43" i="15"/>
  <c r="AF151" i="27" s="1"/>
  <c r="AO43" i="15"/>
  <c r="AQ151" i="27" s="1"/>
  <c r="AI43" i="15"/>
  <c r="AK151" i="27" s="1"/>
  <c r="AW43" i="15"/>
  <c r="AY151" i="27" s="1"/>
  <c r="AM43" i="15"/>
  <c r="AO151" i="27" s="1"/>
  <c r="BC43" i="15"/>
  <c r="BE151" i="27" s="1"/>
  <c r="AS43" i="15"/>
  <c r="AU151" i="27" s="1"/>
  <c r="AE43" i="15"/>
  <c r="AG151" i="27" s="1"/>
  <c r="BA43" i="15"/>
  <c r="BC151" i="27" s="1"/>
  <c r="BL43" i="15"/>
  <c r="BN151" i="27" s="1"/>
  <c r="AU43" i="15"/>
  <c r="AW151" i="27" s="1"/>
  <c r="AR43" i="15"/>
  <c r="AT151" i="27" s="1"/>
  <c r="AL20" i="15"/>
  <c r="AN128" i="27" s="1"/>
  <c r="BM20" i="15"/>
  <c r="BO128" i="27" s="1"/>
  <c r="AS20" i="15"/>
  <c r="AU128" i="27" s="1"/>
  <c r="BC42" i="15"/>
  <c r="BE150" i="27" s="1"/>
  <c r="AN42" i="15"/>
  <c r="AP150" i="27" s="1"/>
  <c r="BD23" i="15"/>
  <c r="BF131" i="27" s="1"/>
  <c r="AJ23" i="15"/>
  <c r="AL131" i="27" s="1"/>
  <c r="AJ29" i="15"/>
  <c r="AL137" i="27" s="1"/>
  <c r="BK43" i="15"/>
  <c r="BM151" i="27" s="1"/>
  <c r="BJ43" i="15"/>
  <c r="BL151" i="27" s="1"/>
  <c r="BI26" i="15"/>
  <c r="BK134" i="27" s="1"/>
  <c r="AZ26" i="15"/>
  <c r="BB134" i="27" s="1"/>
  <c r="AF41" i="15"/>
  <c r="AH149" i="27" s="1"/>
  <c r="AO41" i="15"/>
  <c r="AQ149" i="27" s="1"/>
  <c r="BH41" i="15"/>
  <c r="BJ149" i="27" s="1"/>
  <c r="BB41" i="15"/>
  <c r="BD149" i="27" s="1"/>
  <c r="Z41" i="15"/>
  <c r="AB149" i="27" s="1"/>
  <c r="AC41" i="15"/>
  <c r="AE149" i="27" s="1"/>
  <c r="AP41" i="15"/>
  <c r="AR149" i="27" s="1"/>
  <c r="AG41" i="15"/>
  <c r="AI149" i="27" s="1"/>
  <c r="BG41" i="15"/>
  <c r="BI149" i="27" s="1"/>
  <c r="AK41" i="15"/>
  <c r="AM149" i="27" s="1"/>
  <c r="BM28" i="15"/>
  <c r="BO136" i="27" s="1"/>
  <c r="AZ28" i="15"/>
  <c r="BB136" i="27" s="1"/>
  <c r="AA28" i="15"/>
  <c r="AC136" i="27" s="1"/>
  <c r="Z28" i="15"/>
  <c r="AB136" i="27" s="1"/>
  <c r="BK28" i="15"/>
  <c r="BM136" i="27" s="1"/>
  <c r="AF28" i="15"/>
  <c r="AH136" i="27" s="1"/>
  <c r="BC28" i="15"/>
  <c r="BE136" i="27" s="1"/>
  <c r="BG28" i="15"/>
  <c r="BI136" i="27" s="1"/>
  <c r="AE28" i="15"/>
  <c r="AG136" i="27" s="1"/>
  <c r="AI28" i="15"/>
  <c r="AK136" i="27" s="1"/>
  <c r="BD28" i="15"/>
  <c r="BF136" i="27" s="1"/>
  <c r="AN28" i="15"/>
  <c r="AP136" i="27" s="1"/>
  <c r="AL28" i="15"/>
  <c r="AN136" i="27" s="1"/>
  <c r="AB28" i="15"/>
  <c r="AD136" i="27" s="1"/>
  <c r="BH28" i="15"/>
  <c r="BJ136" i="27" s="1"/>
  <c r="BI28" i="15"/>
  <c r="BK136" i="27" s="1"/>
  <c r="AH28" i="15"/>
  <c r="AJ136" i="27" s="1"/>
  <c r="AS28" i="15"/>
  <c r="AU136" i="27" s="1"/>
  <c r="BA28" i="15"/>
  <c r="BC136" i="27" s="1"/>
  <c r="AY28" i="15"/>
  <c r="BA136" i="27" s="1"/>
  <c r="AP30" i="15"/>
  <c r="AR138" i="27" s="1"/>
  <c r="AB30" i="15"/>
  <c r="AD138" i="27" s="1"/>
  <c r="AE30" i="15"/>
  <c r="AG138" i="27" s="1"/>
  <c r="AV30" i="15"/>
  <c r="AX138" i="27" s="1"/>
  <c r="AY30" i="15"/>
  <c r="BA138" i="27" s="1"/>
  <c r="AZ30" i="15"/>
  <c r="BB138" i="27" s="1"/>
  <c r="BF30" i="15"/>
  <c r="BH138" i="27" s="1"/>
  <c r="AK30" i="15"/>
  <c r="AM138" i="27" s="1"/>
  <c r="BE30" i="15"/>
  <c r="BG138" i="27" s="1"/>
  <c r="Z30" i="15"/>
  <c r="AB138" i="27" s="1"/>
  <c r="AC30" i="15"/>
  <c r="AE138" i="27" s="1"/>
  <c r="BA30" i="15"/>
  <c r="BC138" i="27" s="1"/>
  <c r="AS30" i="15"/>
  <c r="AU138" i="27" s="1"/>
  <c r="AJ30" i="15"/>
  <c r="AL138" i="27" s="1"/>
  <c r="BM30" i="15"/>
  <c r="BO138" i="27" s="1"/>
  <c r="AR30" i="15"/>
  <c r="AT138" i="27" s="1"/>
  <c r="BJ30" i="15"/>
  <c r="BL138" i="27" s="1"/>
  <c r="BB30" i="15"/>
  <c r="BD138" i="27" s="1"/>
  <c r="AH30" i="15"/>
  <c r="AJ138" i="27" s="1"/>
  <c r="BL30" i="15"/>
  <c r="BN138" i="27" s="1"/>
  <c r="O33" i="15"/>
  <c r="O22" i="15"/>
  <c r="N32" i="15"/>
  <c r="O140" i="27" s="1"/>
  <c r="N29" i="15"/>
  <c r="O137" i="27" s="1"/>
  <c r="N22" i="15"/>
  <c r="O130" i="27" s="1"/>
  <c r="O27" i="15"/>
  <c r="O46" i="15"/>
  <c r="O20" i="15"/>
  <c r="O28" i="15"/>
  <c r="N25" i="15"/>
  <c r="O133" i="27" s="1"/>
  <c r="O23" i="15"/>
  <c r="N21" i="15"/>
  <c r="O129" i="27" s="1"/>
  <c r="O43" i="15"/>
  <c r="N47" i="15"/>
  <c r="O155" i="27" s="1"/>
  <c r="O44" i="15"/>
  <c r="S13" i="15"/>
  <c r="V121" i="27" s="1"/>
  <c r="N42" i="15"/>
  <c r="O150" i="27" s="1"/>
  <c r="N27" i="15"/>
  <c r="O135" i="27" s="1"/>
  <c r="O21" i="15"/>
  <c r="O40" i="15"/>
  <c r="O47" i="15"/>
  <c r="O18" i="15"/>
  <c r="N44" i="15"/>
  <c r="O152" i="27" s="1"/>
  <c r="O39" i="15"/>
  <c r="N36" i="15"/>
  <c r="O144" i="27" s="1"/>
  <c r="N35" i="15"/>
  <c r="O143" i="27" s="1"/>
  <c r="O13" i="15"/>
  <c r="N18" i="15"/>
  <c r="O126" i="27" s="1"/>
  <c r="O31" i="15"/>
  <c r="N38" i="15"/>
  <c r="O146" i="27" s="1"/>
  <c r="N39" i="15"/>
  <c r="O147" i="27" s="1"/>
  <c r="N20" i="15"/>
  <c r="O128" i="27" s="1"/>
  <c r="N17" i="15"/>
  <c r="O125" i="27" s="1"/>
  <c r="O29" i="15"/>
  <c r="O45" i="15"/>
  <c r="O14" i="15"/>
  <c r="O15" i="15"/>
  <c r="O38" i="15"/>
  <c r="O12" i="15"/>
  <c r="N16" i="15"/>
  <c r="O124" i="27" s="1"/>
  <c r="O30" i="15"/>
  <c r="N45" i="15"/>
  <c r="O153" i="27" s="1"/>
  <c r="BV361" i="27" l="1"/>
  <c r="BY361" i="27"/>
  <c r="CC361" i="27"/>
  <c r="CB361" i="27" s="1"/>
  <c r="BY360" i="27"/>
  <c r="CC360" i="27"/>
  <c r="CB360" i="27" s="1"/>
  <c r="BV360" i="27"/>
  <c r="V128" i="27"/>
  <c r="Z20" i="15"/>
  <c r="DT258" i="27"/>
  <c r="CY258" i="27"/>
  <c r="OE259" i="27"/>
  <c r="GV258" i="27" s="1"/>
  <c r="LS258" i="27" s="1"/>
  <c r="DV258" i="27"/>
  <c r="CR258" i="27"/>
  <c r="MN259" i="27"/>
  <c r="FE258" i="27" s="1"/>
  <c r="KB258" i="27" s="1"/>
  <c r="NS259" i="27"/>
  <c r="GJ258" i="27" s="1"/>
  <c r="LG258" i="27" s="1"/>
  <c r="MZ259" i="27"/>
  <c r="FQ258" i="27" s="1"/>
  <c r="KN258" i="27" s="1"/>
  <c r="CE258" i="27"/>
  <c r="EK258" i="27"/>
  <c r="NG259" i="27"/>
  <c r="FX258" i="27" s="1"/>
  <c r="KU258" i="27" s="1"/>
  <c r="CN258" i="27"/>
  <c r="NI259" i="27"/>
  <c r="FZ258" i="27" s="1"/>
  <c r="KW258" i="27" s="1"/>
  <c r="CU258" i="27"/>
  <c r="CM258" i="27"/>
  <c r="MG259" i="27"/>
  <c r="EX258" i="27" s="1"/>
  <c r="JU258" i="27" s="1"/>
  <c r="CS258" i="27"/>
  <c r="NR259" i="27"/>
  <c r="GI258" i="27" s="1"/>
  <c r="LF258" i="27" s="1"/>
  <c r="LZ259" i="27"/>
  <c r="EQ258" i="27" s="1"/>
  <c r="JN258" i="27" s="1"/>
  <c r="NE259" i="27"/>
  <c r="FV258" i="27" s="1"/>
  <c r="KS258" i="27" s="1"/>
  <c r="NY259" i="27"/>
  <c r="GP258" i="27" s="1"/>
  <c r="LM258" i="27" s="1"/>
  <c r="EH258" i="27"/>
  <c r="NT259" i="27"/>
  <c r="GK258" i="27" s="1"/>
  <c r="LH258" i="27" s="1"/>
  <c r="MY259" i="27"/>
  <c r="FP258" i="27" s="1"/>
  <c r="KM258" i="27" s="1"/>
  <c r="NC259" i="27"/>
  <c r="FT258" i="27" s="1"/>
  <c r="KQ258" i="27" s="1"/>
  <c r="DQ258" i="27"/>
  <c r="CV258" i="27"/>
  <c r="MA259" i="27"/>
  <c r="ER258" i="27" s="1"/>
  <c r="JO258" i="27" s="1"/>
  <c r="NK259" i="27"/>
  <c r="GB258" i="27" s="1"/>
  <c r="KY258" i="27" s="1"/>
  <c r="MM259" i="27"/>
  <c r="FD258" i="27" s="1"/>
  <c r="KA258" i="27" s="1"/>
  <c r="DE258" i="27"/>
  <c r="ML259" i="27"/>
  <c r="FC258" i="27" s="1"/>
  <c r="JZ258" i="27" s="1"/>
  <c r="DF258" i="27"/>
  <c r="OG259" i="27"/>
  <c r="GX258" i="27" s="1"/>
  <c r="LU258" i="27" s="1"/>
  <c r="EC258" i="27"/>
  <c r="EI258" i="27"/>
  <c r="DO258" i="27"/>
  <c r="BO259" i="27"/>
  <c r="CT258" i="27"/>
  <c r="DC258" i="27"/>
  <c r="MV259" i="27"/>
  <c r="FM258" i="27" s="1"/>
  <c r="KJ258" i="27" s="1"/>
  <c r="OD259" i="27"/>
  <c r="GU258" i="27" s="1"/>
  <c r="LR258" i="27" s="1"/>
  <c r="OA259" i="27"/>
  <c r="GR258" i="27" s="1"/>
  <c r="LO258" i="27" s="1"/>
  <c r="CK258" i="27"/>
  <c r="NJ259" i="27"/>
  <c r="GA258" i="27" s="1"/>
  <c r="KX258" i="27" s="1"/>
  <c r="DR258" i="27"/>
  <c r="MS259" i="27"/>
  <c r="FJ258" i="27" s="1"/>
  <c r="KG258" i="27" s="1"/>
  <c r="CZ258" i="27"/>
  <c r="CX258" i="27"/>
  <c r="OC259" i="27"/>
  <c r="GT258" i="27" s="1"/>
  <c r="LQ258" i="27" s="1"/>
  <c r="NP259" i="27"/>
  <c r="GG258" i="27" s="1"/>
  <c r="LD258" i="27" s="1"/>
  <c r="CG258" i="27"/>
  <c r="DW258" i="27"/>
  <c r="DP258" i="27"/>
  <c r="NA259" i="27"/>
  <c r="FR258" i="27" s="1"/>
  <c r="KO258" i="27" s="1"/>
  <c r="EJ258" i="27"/>
  <c r="EE258" i="27"/>
  <c r="EL258" i="27"/>
  <c r="MX259" i="27"/>
  <c r="FO258" i="27" s="1"/>
  <c r="KL258" i="27" s="1"/>
  <c r="MU259" i="27"/>
  <c r="FL258" i="27" s="1"/>
  <c r="KI258" i="27" s="1"/>
  <c r="NV259" i="27"/>
  <c r="GM258" i="27" s="1"/>
  <c r="LJ258" i="27" s="1"/>
  <c r="DY258" i="27"/>
  <c r="DJ258" i="27"/>
  <c r="MK259" i="27"/>
  <c r="FB258" i="27" s="1"/>
  <c r="JY258" i="27" s="1"/>
  <c r="MH259" i="27"/>
  <c r="EY258" i="27" s="1"/>
  <c r="JV258" i="27" s="1"/>
  <c r="DM258" i="27"/>
  <c r="MT259" i="27"/>
  <c r="FK258" i="27" s="1"/>
  <c r="KH258" i="27" s="1"/>
  <c r="DS258" i="27"/>
  <c r="DD258" i="27"/>
  <c r="ED258" i="27"/>
  <c r="CF258" i="27"/>
  <c r="EB258" i="27"/>
  <c r="ME259" i="27"/>
  <c r="EV258" i="27" s="1"/>
  <c r="JS258" i="27" s="1"/>
  <c r="CO258" i="27"/>
  <c r="CP258" i="27"/>
  <c r="CJ258" i="27"/>
  <c r="NQ259" i="27"/>
  <c r="GH258" i="27" s="1"/>
  <c r="LE258" i="27" s="1"/>
  <c r="MP259" i="27"/>
  <c r="FG258" i="27" s="1"/>
  <c r="KD258" i="27" s="1"/>
  <c r="DX258" i="27"/>
  <c r="NL259" i="27"/>
  <c r="GC258" i="27" s="1"/>
  <c r="KZ258" i="27" s="1"/>
  <c r="MO259" i="27"/>
  <c r="FF258" i="27" s="1"/>
  <c r="KC258" i="27" s="1"/>
  <c r="OF259" i="27"/>
  <c r="GW258" i="27" s="1"/>
  <c r="LT258" i="27" s="1"/>
  <c r="DA258" i="27"/>
  <c r="NZ259" i="27"/>
  <c r="GQ258" i="27" s="1"/>
  <c r="LN258" i="27" s="1"/>
  <c r="MJ259" i="27"/>
  <c r="FA258" i="27" s="1"/>
  <c r="JX258" i="27" s="1"/>
  <c r="NO259" i="27"/>
  <c r="GF258" i="27" s="1"/>
  <c r="LC258" i="27" s="1"/>
  <c r="NM259" i="27"/>
  <c r="GD258" i="27" s="1"/>
  <c r="LA258" i="27" s="1"/>
  <c r="DG258" i="27"/>
  <c r="CL258" i="27"/>
  <c r="NU259" i="27"/>
  <c r="GL258" i="27" s="1"/>
  <c r="LI258" i="27" s="1"/>
  <c r="DI258" i="27"/>
  <c r="CH258" i="27"/>
  <c r="MF259" i="27"/>
  <c r="EW258" i="27" s="1"/>
  <c r="JT258" i="27" s="1"/>
  <c r="NH259" i="27"/>
  <c r="FY258" i="27" s="1"/>
  <c r="KV258" i="27" s="1"/>
  <c r="NX259" i="27"/>
  <c r="GO258" i="27" s="1"/>
  <c r="LL258" i="27" s="1"/>
  <c r="EG258" i="27"/>
  <c r="DZ258" i="27"/>
  <c r="MW259" i="27"/>
  <c r="FN258" i="27" s="1"/>
  <c r="KK258" i="27" s="1"/>
  <c r="NN259" i="27"/>
  <c r="GE258" i="27" s="1"/>
  <c r="LB258" i="27" s="1"/>
  <c r="DU258" i="27"/>
  <c r="NB259" i="27"/>
  <c r="FS258" i="27" s="1"/>
  <c r="KP258" i="27" s="1"/>
  <c r="EF258" i="27"/>
  <c r="MI259" i="27"/>
  <c r="EZ258" i="27" s="1"/>
  <c r="JW258" i="27" s="1"/>
  <c r="OB259" i="27"/>
  <c r="GS258" i="27" s="1"/>
  <c r="LP258" i="27" s="1"/>
  <c r="DN258" i="27"/>
  <c r="ND259" i="27"/>
  <c r="FU258" i="27" s="1"/>
  <c r="KR258" i="27" s="1"/>
  <c r="MC259" i="27"/>
  <c r="ET258" i="27" s="1"/>
  <c r="JQ258" i="27" s="1"/>
  <c r="NF259" i="27"/>
  <c r="FW258" i="27" s="1"/>
  <c r="KT258" i="27" s="1"/>
  <c r="DH258" i="27"/>
  <c r="DB258" i="27"/>
  <c r="MQ259" i="27"/>
  <c r="FH258" i="27" s="1"/>
  <c r="KE258" i="27" s="1"/>
  <c r="CI258" i="27"/>
  <c r="DK258" i="27"/>
  <c r="DL258" i="27"/>
  <c r="MB259" i="27"/>
  <c r="ES258" i="27" s="1"/>
  <c r="JP258" i="27" s="1"/>
  <c r="MR259" i="27"/>
  <c r="FI258" i="27" s="1"/>
  <c r="KF258" i="27" s="1"/>
  <c r="CW258" i="27"/>
  <c r="MD259" i="27"/>
  <c r="EU258" i="27" s="1"/>
  <c r="JR258" i="27" s="1"/>
  <c r="CQ258" i="27"/>
  <c r="NW259" i="27"/>
  <c r="GN258" i="27" s="1"/>
  <c r="LK258" i="27" s="1"/>
  <c r="EA258" i="27"/>
  <c r="V127" i="27"/>
  <c r="Z19" i="15"/>
  <c r="AB127" i="27" s="1"/>
  <c r="CX358" i="27"/>
  <c r="ED358" i="27"/>
  <c r="DB358" i="27"/>
  <c r="EH358" i="27"/>
  <c r="DL358" i="27"/>
  <c r="DC358" i="27"/>
  <c r="CS358" i="27"/>
  <c r="EJ358" i="27"/>
  <c r="DP358" i="27"/>
  <c r="CV358" i="27"/>
  <c r="EM358" i="27"/>
  <c r="DS358" i="27"/>
  <c r="CZ358" i="27"/>
  <c r="EQ358" i="27"/>
  <c r="MW359" i="27"/>
  <c r="FN358" i="27" s="1"/>
  <c r="KK358" i="27" s="1"/>
  <c r="OC359" i="27"/>
  <c r="GT358" i="27" s="1"/>
  <c r="LQ358" i="27" s="1"/>
  <c r="MP359" i="27"/>
  <c r="FG358" i="27" s="1"/>
  <c r="KD358" i="27" s="1"/>
  <c r="NV359" i="27"/>
  <c r="GM358" i="27" s="1"/>
  <c r="LJ358" i="27" s="1"/>
  <c r="MI359" i="27"/>
  <c r="EZ358" i="27" s="1"/>
  <c r="JW358" i="27" s="1"/>
  <c r="NO359" i="27"/>
  <c r="GF358" i="27" s="1"/>
  <c r="LC358" i="27" s="1"/>
  <c r="MJ359" i="27"/>
  <c r="FA358" i="27" s="1"/>
  <c r="JX358" i="27" s="1"/>
  <c r="NP359" i="27"/>
  <c r="GG358" i="27" s="1"/>
  <c r="LD358" i="27" s="1"/>
  <c r="EO358" i="27"/>
  <c r="NJ359" i="27"/>
  <c r="GA358" i="27" s="1"/>
  <c r="KX358" i="27" s="1"/>
  <c r="MU359" i="27"/>
  <c r="FL358" i="27" s="1"/>
  <c r="KI358" i="27" s="1"/>
  <c r="NS359" i="27"/>
  <c r="GJ358" i="27" s="1"/>
  <c r="LG358" i="27" s="1"/>
  <c r="MF359" i="27"/>
  <c r="EW358" i="27" s="1"/>
  <c r="JT358" i="27" s="1"/>
  <c r="ND359" i="27"/>
  <c r="FU358" i="27" s="1"/>
  <c r="KR358" i="27" s="1"/>
  <c r="OI359" i="27"/>
  <c r="GZ358" i="27" s="1"/>
  <c r="LW358" i="27" s="1"/>
  <c r="OB359" i="27"/>
  <c r="GS358" i="27" s="1"/>
  <c r="LP358" i="27" s="1"/>
  <c r="MM359" i="27"/>
  <c r="FD358" i="27" s="1"/>
  <c r="KA358" i="27" s="1"/>
  <c r="DF358" i="27"/>
  <c r="EL358" i="27"/>
  <c r="DJ358" i="27"/>
  <c r="EP358" i="27"/>
  <c r="DW358" i="27"/>
  <c r="DM358" i="27"/>
  <c r="DD358" i="27"/>
  <c r="CJ358" i="27"/>
  <c r="EA358" i="27"/>
  <c r="DG358" i="27"/>
  <c r="CM358" i="27"/>
  <c r="EC358" i="27"/>
  <c r="DK358" i="27"/>
  <c r="CN358" i="27"/>
  <c r="NE359" i="27"/>
  <c r="FV358" i="27" s="1"/>
  <c r="KS358" i="27" s="1"/>
  <c r="OK359" i="27"/>
  <c r="HB358" i="27" s="1"/>
  <c r="LY358" i="27" s="1"/>
  <c r="MX359" i="27"/>
  <c r="FO358" i="27" s="1"/>
  <c r="KL358" i="27" s="1"/>
  <c r="OD359" i="27"/>
  <c r="GU358" i="27" s="1"/>
  <c r="LR358" i="27" s="1"/>
  <c r="MQ359" i="27"/>
  <c r="FH358" i="27" s="1"/>
  <c r="KE358" i="27" s="1"/>
  <c r="NW359" i="27"/>
  <c r="GN358" i="27" s="1"/>
  <c r="LK358" i="27" s="1"/>
  <c r="MR359" i="27"/>
  <c r="FI358" i="27" s="1"/>
  <c r="KF358" i="27" s="1"/>
  <c r="NX359" i="27"/>
  <c r="GO358" i="27" s="1"/>
  <c r="LL358" i="27" s="1"/>
  <c r="ML359" i="27"/>
  <c r="FC358" i="27" s="1"/>
  <c r="JZ358" i="27" s="1"/>
  <c r="NR359" i="27"/>
  <c r="GI358" i="27" s="1"/>
  <c r="LF358" i="27" s="1"/>
  <c r="NQ359" i="27"/>
  <c r="GH358" i="27" s="1"/>
  <c r="LE358" i="27" s="1"/>
  <c r="ME359" i="27"/>
  <c r="EV358" i="27" s="1"/>
  <c r="JS358" i="27" s="1"/>
  <c r="NC359" i="27"/>
  <c r="FT358" i="27" s="1"/>
  <c r="KQ358" i="27" s="1"/>
  <c r="OA359" i="27"/>
  <c r="GR358" i="27" s="1"/>
  <c r="LO358" i="27" s="1"/>
  <c r="MN359" i="27"/>
  <c r="FE358" i="27" s="1"/>
  <c r="KB358" i="27" s="1"/>
  <c r="OG359" i="27"/>
  <c r="GX358" i="27" s="1"/>
  <c r="LU358" i="27" s="1"/>
  <c r="DN358" i="27"/>
  <c r="CL358" i="27"/>
  <c r="DR358" i="27"/>
  <c r="CQ358" i="27"/>
  <c r="EG358" i="27"/>
  <c r="DX358" i="27"/>
  <c r="DO358" i="27"/>
  <c r="CU358" i="27"/>
  <c r="EK358" i="27"/>
  <c r="DQ358" i="27"/>
  <c r="CW358" i="27"/>
  <c r="EN358" i="27"/>
  <c r="DU358" i="27"/>
  <c r="MG359" i="27"/>
  <c r="EX358" i="27" s="1"/>
  <c r="JU358" i="27" s="1"/>
  <c r="NM359" i="27"/>
  <c r="GD358" i="27" s="1"/>
  <c r="LA358" i="27" s="1"/>
  <c r="CY358" i="27"/>
  <c r="NF359" i="27"/>
  <c r="FW358" i="27" s="1"/>
  <c r="KT358" i="27" s="1"/>
  <c r="OL359" i="27"/>
  <c r="HC358" i="27" s="1"/>
  <c r="LZ358" i="27" s="1"/>
  <c r="MY359" i="27"/>
  <c r="FP358" i="27" s="1"/>
  <c r="KM358" i="27" s="1"/>
  <c r="OE359" i="27"/>
  <c r="GV358" i="27" s="1"/>
  <c r="LS358" i="27" s="1"/>
  <c r="MZ359" i="27"/>
  <c r="FQ358" i="27" s="1"/>
  <c r="KN358" i="27" s="1"/>
  <c r="OF359" i="27"/>
  <c r="GW358" i="27" s="1"/>
  <c r="LT358" i="27" s="1"/>
  <c r="MT359" i="27"/>
  <c r="FK358" i="27" s="1"/>
  <c r="KH358" i="27" s="1"/>
  <c r="NZ359" i="27"/>
  <c r="GQ358" i="27" s="1"/>
  <c r="LN358" i="27" s="1"/>
  <c r="OJ359" i="27"/>
  <c r="HA358" i="27" s="1"/>
  <c r="LX358" i="27" s="1"/>
  <c r="NA359" i="27"/>
  <c r="FR358" i="27" s="1"/>
  <c r="KO358" i="27" s="1"/>
  <c r="NY359" i="27"/>
  <c r="GP358" i="27" s="1"/>
  <c r="LM358" i="27" s="1"/>
  <c r="MS359" i="27"/>
  <c r="FJ358" i="27" s="1"/>
  <c r="KG358" i="27" s="1"/>
  <c r="NI359" i="27"/>
  <c r="FZ358" i="27" s="1"/>
  <c r="KW358" i="27" s="1"/>
  <c r="CP358" i="27"/>
  <c r="DV358" i="27"/>
  <c r="CT358" i="27"/>
  <c r="DZ358" i="27"/>
  <c r="DA358" i="27"/>
  <c r="CR358" i="27"/>
  <c r="EI358" i="27"/>
  <c r="DY358" i="27"/>
  <c r="DE358" i="27"/>
  <c r="CK358" i="27"/>
  <c r="EB358" i="27"/>
  <c r="DH358" i="27"/>
  <c r="CO358" i="27"/>
  <c r="EF358" i="27"/>
  <c r="MO359" i="27"/>
  <c r="FF358" i="27" s="1"/>
  <c r="KC358" i="27" s="1"/>
  <c r="NU359" i="27"/>
  <c r="GL358" i="27" s="1"/>
  <c r="LI358" i="27" s="1"/>
  <c r="MH359" i="27"/>
  <c r="EY358" i="27" s="1"/>
  <c r="JV358" i="27" s="1"/>
  <c r="NN359" i="27"/>
  <c r="GE358" i="27" s="1"/>
  <c r="LB358" i="27" s="1"/>
  <c r="DI358" i="27"/>
  <c r="NG359" i="27"/>
  <c r="FX358" i="27" s="1"/>
  <c r="KU358" i="27" s="1"/>
  <c r="DT358" i="27"/>
  <c r="NH359" i="27"/>
  <c r="FY358" i="27" s="1"/>
  <c r="KV358" i="27" s="1"/>
  <c r="EE358" i="27"/>
  <c r="NB359" i="27"/>
  <c r="FS358" i="27" s="1"/>
  <c r="KP358" i="27" s="1"/>
  <c r="OH359" i="27"/>
  <c r="GY358" i="27" s="1"/>
  <c r="LV358" i="27" s="1"/>
  <c r="MV359" i="27"/>
  <c r="FM358" i="27" s="1"/>
  <c r="KJ358" i="27" s="1"/>
  <c r="NT359" i="27"/>
  <c r="GK358" i="27" s="1"/>
  <c r="LH358" i="27" s="1"/>
  <c r="MK359" i="27"/>
  <c r="FB358" i="27" s="1"/>
  <c r="JY358" i="27" s="1"/>
  <c r="NL359" i="27"/>
  <c r="GC358" i="27" s="1"/>
  <c r="KZ358" i="27" s="1"/>
  <c r="NK359" i="27"/>
  <c r="GB358" i="27" s="1"/>
  <c r="KY358" i="27" s="1"/>
  <c r="EC257" i="27"/>
  <c r="DL257" i="27"/>
  <c r="OF258" i="27"/>
  <c r="GW257" i="27" s="1"/>
  <c r="LT257" i="27" s="1"/>
  <c r="NB258" i="27"/>
  <c r="FS257" i="27" s="1"/>
  <c r="KP257" i="27" s="1"/>
  <c r="DN257" i="27"/>
  <c r="BO258" i="27"/>
  <c r="MJ258" i="27"/>
  <c r="FA257" i="27" s="1"/>
  <c r="JX257" i="27" s="1"/>
  <c r="EH257" i="27"/>
  <c r="MB258" i="27"/>
  <c r="ES257" i="27" s="1"/>
  <c r="JP257" i="27" s="1"/>
  <c r="CI257" i="27"/>
  <c r="NI258" i="27"/>
  <c r="FZ257" i="27" s="1"/>
  <c r="KW257" i="27" s="1"/>
  <c r="CK257" i="27"/>
  <c r="MK258" i="27"/>
  <c r="FB257" i="27" s="1"/>
  <c r="JY257" i="27" s="1"/>
  <c r="DS257" i="27"/>
  <c r="NA258" i="27"/>
  <c r="FR257" i="27" s="1"/>
  <c r="KO257" i="27" s="1"/>
  <c r="CY257" i="27"/>
  <c r="MT258" i="27"/>
  <c r="FK257" i="27" s="1"/>
  <c r="KH257" i="27" s="1"/>
  <c r="MG258" i="27"/>
  <c r="CW257" i="27"/>
  <c r="NS258" i="27"/>
  <c r="GJ257" i="27" s="1"/>
  <c r="LG257" i="27" s="1"/>
  <c r="MV258" i="27"/>
  <c r="FM257" i="27" s="1"/>
  <c r="KJ257" i="27" s="1"/>
  <c r="EE257" i="27"/>
  <c r="NO258" i="27"/>
  <c r="GF257" i="27" s="1"/>
  <c r="LC257" i="27" s="1"/>
  <c r="DF257" i="27"/>
  <c r="EA257" i="27"/>
  <c r="NF258" i="27"/>
  <c r="FW257" i="27" s="1"/>
  <c r="KT257" i="27" s="1"/>
  <c r="LZ258" i="27"/>
  <c r="EQ257" i="27" s="1"/>
  <c r="JN257" i="27" s="1"/>
  <c r="DR257" i="27"/>
  <c r="DC257" i="27"/>
  <c r="NP258" i="27"/>
  <c r="GG257" i="27" s="1"/>
  <c r="LD257" i="27" s="1"/>
  <c r="OC258" i="27"/>
  <c r="GT257" i="27" s="1"/>
  <c r="LQ257" i="27" s="1"/>
  <c r="ED257" i="27"/>
  <c r="DD257" i="27"/>
  <c r="OG258" i="27"/>
  <c r="GX257" i="27" s="1"/>
  <c r="LU257" i="27" s="1"/>
  <c r="MH258" i="27"/>
  <c r="DJ257" i="27"/>
  <c r="NV258" i="27"/>
  <c r="MR258" i="27"/>
  <c r="FI257" i="27" s="1"/>
  <c r="KF257" i="27" s="1"/>
  <c r="MU258" i="27"/>
  <c r="EI257" i="27"/>
  <c r="CQ257" i="27"/>
  <c r="CG257" i="27"/>
  <c r="NC258" i="27"/>
  <c r="MC258" i="27"/>
  <c r="ET257" i="27" s="1"/>
  <c r="JQ257" i="27" s="1"/>
  <c r="DW257" i="27"/>
  <c r="CO257" i="27"/>
  <c r="NK258" i="27"/>
  <c r="GB257" i="27" s="1"/>
  <c r="KY257" i="27" s="1"/>
  <c r="ML258" i="27"/>
  <c r="FC257" i="27" s="1"/>
  <c r="JZ257" i="27" s="1"/>
  <c r="CV257" i="27"/>
  <c r="CX257" i="27"/>
  <c r="DO257" i="27"/>
  <c r="MW258" i="27"/>
  <c r="FN257" i="27" s="1"/>
  <c r="KK257" i="27" s="1"/>
  <c r="CS257" i="27"/>
  <c r="NH258" i="27"/>
  <c r="FY257" i="27" s="1"/>
  <c r="KV257" i="27" s="1"/>
  <c r="DB257" i="27"/>
  <c r="DT257" i="27"/>
  <c r="MX258" i="27"/>
  <c r="FO257" i="27" s="1"/>
  <c r="KL257" i="27" s="1"/>
  <c r="OB258" i="27"/>
  <c r="GS257" i="27" s="1"/>
  <c r="LP257" i="27" s="1"/>
  <c r="ME258" i="27"/>
  <c r="EV257" i="27" s="1"/>
  <c r="JS257" i="27" s="1"/>
  <c r="OE258" i="27"/>
  <c r="GV257" i="27" s="1"/>
  <c r="LS257" i="27" s="1"/>
  <c r="NQ258" i="27"/>
  <c r="GH257" i="27" s="1"/>
  <c r="LE257" i="27" s="1"/>
  <c r="DZ257" i="27"/>
  <c r="EF257" i="27"/>
  <c r="NY258" i="27"/>
  <c r="GP257" i="27" s="1"/>
  <c r="LM257" i="27" s="1"/>
  <c r="MZ258" i="27"/>
  <c r="EJ257" i="27"/>
  <c r="NN258" i="27"/>
  <c r="GE257" i="27" s="1"/>
  <c r="LB257" i="27" s="1"/>
  <c r="EK257" i="27"/>
  <c r="DY257" i="27"/>
  <c r="DI257" i="27"/>
  <c r="NL258" i="27"/>
  <c r="GC257" i="27" s="1"/>
  <c r="KZ257" i="27" s="1"/>
  <c r="CH257" i="27"/>
  <c r="CN257" i="27"/>
  <c r="MD258" i="27"/>
  <c r="EU257" i="27" s="1"/>
  <c r="JR257" i="27" s="1"/>
  <c r="NU258" i="27"/>
  <c r="GL257" i="27" s="1"/>
  <c r="LI257" i="27" s="1"/>
  <c r="CP257" i="27"/>
  <c r="DA257" i="27"/>
  <c r="MN258" i="27"/>
  <c r="FE257" i="27" s="1"/>
  <c r="KB257" i="27" s="1"/>
  <c r="OD258" i="27"/>
  <c r="GU257" i="27" s="1"/>
  <c r="LR257" i="27" s="1"/>
  <c r="CT257" i="27"/>
  <c r="DH257" i="27"/>
  <c r="MO258" i="27"/>
  <c r="FF257" i="27" s="1"/>
  <c r="KC257" i="27" s="1"/>
  <c r="MQ258" i="27"/>
  <c r="FH257" i="27" s="1"/>
  <c r="KE257" i="27" s="1"/>
  <c r="NJ258" i="27"/>
  <c r="GA257" i="27" s="1"/>
  <c r="KX257" i="27" s="1"/>
  <c r="DX257" i="27"/>
  <c r="NM258" i="27"/>
  <c r="GD257" i="27" s="1"/>
  <c r="LA257" i="27" s="1"/>
  <c r="MY258" i="27"/>
  <c r="FP257" i="27" s="1"/>
  <c r="KM257" i="27" s="1"/>
  <c r="DU257" i="27"/>
  <c r="CZ257" i="27"/>
  <c r="NW258" i="27"/>
  <c r="GN257" i="27" s="1"/>
  <c r="LK257" i="27" s="1"/>
  <c r="MS258" i="27"/>
  <c r="FJ257" i="27" s="1"/>
  <c r="KG257" i="27" s="1"/>
  <c r="MM258" i="27"/>
  <c r="FD257" i="27" s="1"/>
  <c r="KA257" i="27" s="1"/>
  <c r="DG257" i="27"/>
  <c r="NZ258" i="27"/>
  <c r="GQ257" i="27" s="1"/>
  <c r="LN257" i="27" s="1"/>
  <c r="DM257" i="27"/>
  <c r="CM257" i="27"/>
  <c r="NG258" i="27"/>
  <c r="FX257" i="27" s="1"/>
  <c r="KU257" i="27" s="1"/>
  <c r="EL257" i="27"/>
  <c r="DQ257" i="27"/>
  <c r="CE257" i="27"/>
  <c r="NR258" i="27"/>
  <c r="GI257" i="27" s="1"/>
  <c r="LF257" i="27" s="1"/>
  <c r="CJ257" i="27"/>
  <c r="CF257" i="27"/>
  <c r="DP257" i="27"/>
  <c r="MI258" i="27"/>
  <c r="EZ257" i="27" s="1"/>
  <c r="JW257" i="27" s="1"/>
  <c r="CL257" i="27"/>
  <c r="CU257" i="27"/>
  <c r="MF258" i="27"/>
  <c r="EW257" i="27" s="1"/>
  <c r="JT257" i="27" s="1"/>
  <c r="NT258" i="27"/>
  <c r="GK257" i="27" s="1"/>
  <c r="LH257" i="27" s="1"/>
  <c r="DK257" i="27"/>
  <c r="ND258" i="27"/>
  <c r="FU257" i="27" s="1"/>
  <c r="KR257" i="27" s="1"/>
  <c r="MP258" i="27"/>
  <c r="FG257" i="27" s="1"/>
  <c r="KD257" i="27" s="1"/>
  <c r="EG257" i="27"/>
  <c r="DE257" i="27"/>
  <c r="OA258" i="27"/>
  <c r="GR257" i="27" s="1"/>
  <c r="LO257" i="27" s="1"/>
  <c r="NE258" i="27"/>
  <c r="FV257" i="27" s="1"/>
  <c r="KS257" i="27" s="1"/>
  <c r="MA258" i="27"/>
  <c r="ER257" i="27" s="1"/>
  <c r="JO257" i="27" s="1"/>
  <c r="DV257" i="27"/>
  <c r="CR257" i="27"/>
  <c r="NX258" i="27"/>
  <c r="GO257" i="27" s="1"/>
  <c r="LL257" i="27" s="1"/>
  <c r="EB257" i="27"/>
  <c r="P47" i="23"/>
  <c r="U47" i="23"/>
  <c r="R47" i="23"/>
  <c r="R65" i="23"/>
  <c r="U65" i="23"/>
  <c r="U79" i="23"/>
  <c r="R79" i="23"/>
  <c r="P37" i="24"/>
  <c r="U37" i="24"/>
  <c r="R37" i="24"/>
  <c r="R78" i="24"/>
  <c r="U78" i="24"/>
  <c r="U19" i="24"/>
  <c r="R19" i="24"/>
  <c r="P19" i="24"/>
  <c r="R36" i="23"/>
  <c r="P36" i="23"/>
  <c r="U36" i="23"/>
  <c r="R74" i="23"/>
  <c r="U74" i="23"/>
  <c r="R38" i="23"/>
  <c r="U38" i="23"/>
  <c r="P38" i="23"/>
  <c r="R17" i="24"/>
  <c r="P17" i="24"/>
  <c r="U17" i="24"/>
  <c r="P26" i="24"/>
  <c r="R26" i="24"/>
  <c r="U26" i="24"/>
  <c r="P43" i="24"/>
  <c r="U43" i="24"/>
  <c r="R43" i="24"/>
  <c r="U32" i="23"/>
  <c r="R32" i="23"/>
  <c r="P32" i="23"/>
  <c r="U16" i="23"/>
  <c r="R16" i="23"/>
  <c r="P16" i="23"/>
  <c r="U70" i="23"/>
  <c r="R70" i="23"/>
  <c r="P27" i="23"/>
  <c r="U27" i="23"/>
  <c r="R27" i="23"/>
  <c r="R70" i="24"/>
  <c r="U70" i="24"/>
  <c r="P44" i="23"/>
  <c r="U44" i="23"/>
  <c r="R44" i="23"/>
  <c r="R53" i="23"/>
  <c r="U53" i="23"/>
  <c r="R35" i="23"/>
  <c r="U35" i="23"/>
  <c r="P35" i="23"/>
  <c r="R61" i="24"/>
  <c r="U61" i="24"/>
  <c r="U22" i="24"/>
  <c r="P22" i="24"/>
  <c r="R22" i="24"/>
  <c r="U27" i="24"/>
  <c r="R27" i="24"/>
  <c r="P27" i="24"/>
  <c r="U63" i="24"/>
  <c r="R63" i="24"/>
  <c r="U32" i="24"/>
  <c r="R32" i="24"/>
  <c r="P32" i="24"/>
  <c r="R75" i="24"/>
  <c r="U75" i="24"/>
  <c r="R68" i="24"/>
  <c r="U68" i="24"/>
  <c r="U26" i="23"/>
  <c r="R26" i="23"/>
  <c r="P26" i="23"/>
  <c r="P44" i="24"/>
  <c r="U44" i="24"/>
  <c r="R44" i="24"/>
  <c r="P24" i="24"/>
  <c r="R24" i="24"/>
  <c r="U24" i="24"/>
  <c r="P16" i="24"/>
  <c r="R16" i="24"/>
  <c r="U16" i="24"/>
  <c r="R64" i="24"/>
  <c r="U64" i="24"/>
  <c r="BG295" i="27"/>
  <c r="BG296" i="27" s="1"/>
  <c r="BG297" i="27" s="1"/>
  <c r="BG298" i="27" s="1"/>
  <c r="BG299" i="27" s="1"/>
  <c r="BG300" i="27" s="1"/>
  <c r="BG301" i="27" s="1"/>
  <c r="BG302" i="27" s="1"/>
  <c r="BG303" i="27" s="1"/>
  <c r="BG304" i="27" s="1"/>
  <c r="BG305" i="27" s="1"/>
  <c r="BG306" i="27" s="1"/>
  <c r="BG307" i="27" s="1"/>
  <c r="BG308" i="27" s="1"/>
  <c r="BG309" i="27" s="1"/>
  <c r="BG310" i="27" s="1"/>
  <c r="BG311" i="27" s="1"/>
  <c r="BG312" i="27" s="1"/>
  <c r="BG313" i="27" s="1"/>
  <c r="BG314" i="27" s="1"/>
  <c r="BG315" i="27" s="1"/>
  <c r="BG316" i="27" s="1"/>
  <c r="BG317" i="27" s="1"/>
  <c r="BG318" i="27" s="1"/>
  <c r="BG319" i="27" s="1"/>
  <c r="BG320" i="27" s="1"/>
  <c r="BG321" i="27" s="1"/>
  <c r="BG322" i="27" s="1"/>
  <c r="BG323" i="27" s="1"/>
  <c r="BQ294" i="27"/>
  <c r="BR295" i="27"/>
  <c r="BT294" i="27"/>
  <c r="P30" i="26"/>
  <c r="R30" i="26"/>
  <c r="U30" i="26"/>
  <c r="U52" i="26"/>
  <c r="R52" i="26"/>
  <c r="DE313" i="27"/>
  <c r="MM314" i="27"/>
  <c r="NW314" i="27"/>
  <c r="DW313" i="27"/>
  <c r="NF314" i="27"/>
  <c r="DI313" i="27"/>
  <c r="MX314" i="27"/>
  <c r="CE313" i="27"/>
  <c r="MG314" i="27"/>
  <c r="NR314" i="27"/>
  <c r="DM313" i="27"/>
  <c r="MZ314" i="27"/>
  <c r="CI313" i="27"/>
  <c r="BO314" i="27"/>
  <c r="NB314" i="27"/>
  <c r="CM313" i="27"/>
  <c r="MB314" i="27"/>
  <c r="NM314" i="27"/>
  <c r="MA314" i="27"/>
  <c r="DA313" i="27"/>
  <c r="NL314" i="27"/>
  <c r="DB313" i="27"/>
  <c r="MC314" i="27"/>
  <c r="CL313" i="27"/>
  <c r="CF313" i="27"/>
  <c r="EJ313" i="27"/>
  <c r="CH313" i="27"/>
  <c r="MS314" i="27"/>
  <c r="NQ314" i="27"/>
  <c r="DT313" i="27"/>
  <c r="DU313" i="27"/>
  <c r="MV314" i="27"/>
  <c r="OF314" i="27"/>
  <c r="ME314" i="27"/>
  <c r="NO314" i="27"/>
  <c r="DY313" i="27"/>
  <c r="NG314" i="27"/>
  <c r="CU313" i="27"/>
  <c r="MP314" i="27"/>
  <c r="OA314" i="27"/>
  <c r="EC313" i="27"/>
  <c r="NJ314" i="27"/>
  <c r="CY313" i="27"/>
  <c r="LZ314" i="27"/>
  <c r="NK314" i="27"/>
  <c r="DC313" i="27"/>
  <c r="ML314" i="27"/>
  <c r="NV314" i="27"/>
  <c r="EG313" i="27"/>
  <c r="MT314" i="27"/>
  <c r="NU314" i="27"/>
  <c r="ED313" i="27"/>
  <c r="EF313" i="27"/>
  <c r="OG314" i="27"/>
  <c r="NY314" i="27"/>
  <c r="CX313" i="27"/>
  <c r="DL313" i="27"/>
  <c r="CZ313" i="27"/>
  <c r="DR313" i="27"/>
  <c r="EH313" i="27"/>
  <c r="CJ313" i="27"/>
  <c r="EK313" i="27"/>
  <c r="NE314" i="27"/>
  <c r="CQ313" i="27"/>
  <c r="MN314" i="27"/>
  <c r="NX314" i="27"/>
  <c r="MF314" i="27"/>
  <c r="NP314" i="27"/>
  <c r="DK313" i="27"/>
  <c r="MY314" i="27"/>
  <c r="CG313" i="27"/>
  <c r="MH314" i="27"/>
  <c r="NS314" i="27"/>
  <c r="DO313" i="27"/>
  <c r="MI314" i="27"/>
  <c r="NT314" i="27"/>
  <c r="DS313" i="27"/>
  <c r="MU314" i="27"/>
  <c r="OE314" i="27"/>
  <c r="CK313" i="27"/>
  <c r="DQ313" i="27"/>
  <c r="EL313" i="27"/>
  <c r="CV313" i="27"/>
  <c r="DV313" i="27"/>
  <c r="DX313" i="27"/>
  <c r="DP313" i="27"/>
  <c r="EB313" i="27"/>
  <c r="CP313" i="27"/>
  <c r="MK314" i="27"/>
  <c r="NA314" i="27"/>
  <c r="NI314" i="27"/>
  <c r="CO313" i="27"/>
  <c r="MD314" i="27"/>
  <c r="NN314" i="27"/>
  <c r="DG313" i="27"/>
  <c r="MW314" i="27"/>
  <c r="CS313" i="27"/>
  <c r="MO314" i="27"/>
  <c r="NZ314" i="27"/>
  <c r="EA313" i="27"/>
  <c r="NH314" i="27"/>
  <c r="CW313" i="27"/>
  <c r="MQ314" i="27"/>
  <c r="OB314" i="27"/>
  <c r="EE313" i="27"/>
  <c r="MR314" i="27"/>
  <c r="OC314" i="27"/>
  <c r="EI313" i="27"/>
  <c r="ND314" i="27"/>
  <c r="OD314" i="27"/>
  <c r="MJ314" i="27"/>
  <c r="NC314" i="27"/>
  <c r="DD313" i="27"/>
  <c r="CT313" i="27"/>
  <c r="CN313" i="27"/>
  <c r="DN313" i="27"/>
  <c r="DF313" i="27"/>
  <c r="DZ313" i="27"/>
  <c r="DJ313" i="27"/>
  <c r="CR313" i="27"/>
  <c r="DH313" i="27"/>
  <c r="OG309" i="27"/>
  <c r="MP309" i="27"/>
  <c r="NI309" i="27"/>
  <c r="DX308" i="27"/>
  <c r="NY309" i="27"/>
  <c r="MX309" i="27"/>
  <c r="NR309" i="27"/>
  <c r="EI308" i="27"/>
  <c r="DF308" i="27"/>
  <c r="MF309" i="27"/>
  <c r="DL308" i="27"/>
  <c r="ND309" i="27"/>
  <c r="DY308" i="27"/>
  <c r="NA309" i="27"/>
  <c r="DD308" i="27"/>
  <c r="NV309" i="27"/>
  <c r="CP308" i="27"/>
  <c r="MT309" i="27"/>
  <c r="CG308" i="27"/>
  <c r="NH309" i="27"/>
  <c r="MA309" i="27"/>
  <c r="OF309" i="27"/>
  <c r="MH309" i="27"/>
  <c r="MZ309" i="27"/>
  <c r="DN308" i="27"/>
  <c r="NP309" i="27"/>
  <c r="MD309" i="27"/>
  <c r="OB309" i="27"/>
  <c r="LZ309" i="27"/>
  <c r="NQ309" i="27"/>
  <c r="MM309" i="27"/>
  <c r="CU308" i="27"/>
  <c r="DA308" i="27"/>
  <c r="EF308" i="27"/>
  <c r="OE309" i="27"/>
  <c r="EA308" i="27"/>
  <c r="DI308" i="27"/>
  <c r="MI309" i="27"/>
  <c r="CI308" i="27"/>
  <c r="DU308" i="27"/>
  <c r="DJ308" i="27"/>
  <c r="NT309" i="27"/>
  <c r="EB308" i="27"/>
  <c r="MO309" i="27"/>
  <c r="DW308" i="27"/>
  <c r="NM309" i="27"/>
  <c r="EG308" i="27"/>
  <c r="NJ309" i="27"/>
  <c r="DO308" i="27"/>
  <c r="BO309" i="27"/>
  <c r="MG309" i="27"/>
  <c r="CR308" i="27"/>
  <c r="MW309" i="27"/>
  <c r="CS308" i="27"/>
  <c r="DV308" i="27"/>
  <c r="NU309" i="27"/>
  <c r="CJ308" i="27"/>
  <c r="MQ309" i="27"/>
  <c r="CO308" i="27"/>
  <c r="DC308" i="27"/>
  <c r="CL308" i="27"/>
  <c r="NX309" i="27"/>
  <c r="DS308" i="27"/>
  <c r="CQ308" i="27"/>
  <c r="ML309" i="27"/>
  <c r="DP308" i="27"/>
  <c r="ED308" i="27"/>
  <c r="DB308" i="27"/>
  <c r="MU309" i="27"/>
  <c r="NF309" i="27"/>
  <c r="OA309" i="27"/>
  <c r="MB309" i="27"/>
  <c r="EC308" i="27"/>
  <c r="DT308" i="27"/>
  <c r="OC309" i="27"/>
  <c r="ME309" i="27"/>
  <c r="MY309" i="27"/>
  <c r="EH308" i="27"/>
  <c r="NW309" i="27"/>
  <c r="OD309" i="27"/>
  <c r="CZ308" i="27"/>
  <c r="NC309" i="27"/>
  <c r="MV309" i="27"/>
  <c r="DH308" i="27"/>
  <c r="CF308" i="27"/>
  <c r="MC309" i="27"/>
  <c r="NE309" i="27"/>
  <c r="NG309" i="27"/>
  <c r="MJ309" i="27"/>
  <c r="CK308" i="27"/>
  <c r="CX308" i="27"/>
  <c r="DE308" i="27"/>
  <c r="CN308" i="27"/>
  <c r="NB309" i="27"/>
  <c r="DG308" i="27"/>
  <c r="DM308" i="27"/>
  <c r="CY308" i="27"/>
  <c r="NK309" i="27"/>
  <c r="DR308" i="27"/>
  <c r="DQ308" i="27"/>
  <c r="MR309" i="27"/>
  <c r="CT308" i="27"/>
  <c r="NN309" i="27"/>
  <c r="CE308" i="27"/>
  <c r="MK309" i="27"/>
  <c r="EK308" i="27"/>
  <c r="EE308" i="27"/>
  <c r="CH308" i="27"/>
  <c r="DZ308" i="27"/>
  <c r="CV308" i="27"/>
  <c r="NL309" i="27"/>
  <c r="MN309" i="27"/>
  <c r="CW308" i="27"/>
  <c r="EL308" i="27"/>
  <c r="EJ308" i="27"/>
  <c r="CM308" i="27"/>
  <c r="NZ309" i="27"/>
  <c r="DK308" i="27"/>
  <c r="NS309" i="27"/>
  <c r="MS309" i="27"/>
  <c r="NO309" i="27"/>
  <c r="BL13" i="23"/>
  <c r="AB13" i="23"/>
  <c r="BJ13" i="23"/>
  <c r="BN13" i="23"/>
  <c r="AZ13" i="23"/>
  <c r="AH13" i="23"/>
  <c r="BB13" i="23"/>
  <c r="AX13" i="23"/>
  <c r="BK13" i="23"/>
  <c r="AE13" i="23"/>
  <c r="AW13" i="23"/>
  <c r="BA13" i="23"/>
  <c r="AO13" i="23"/>
  <c r="AP13" i="23"/>
  <c r="BI13" i="23"/>
  <c r="AT13" i="23"/>
  <c r="AU13" i="23"/>
  <c r="BM13" i="23"/>
  <c r="AS13" i="23"/>
  <c r="BC13" i="23"/>
  <c r="BH13" i="23"/>
  <c r="AC13" i="23"/>
  <c r="BE13" i="23"/>
  <c r="BF13" i="23"/>
  <c r="AD13" i="23"/>
  <c r="AR13" i="23"/>
  <c r="AG13" i="23"/>
  <c r="AL13" i="23"/>
  <c r="AM13" i="23"/>
  <c r="AJ13" i="23"/>
  <c r="AI13" i="23"/>
  <c r="BO13" i="23"/>
  <c r="AN13" i="23"/>
  <c r="AQ13" i="23"/>
  <c r="AV13" i="23"/>
  <c r="AK13" i="23"/>
  <c r="AY13" i="23"/>
  <c r="BD13" i="23"/>
  <c r="BG13" i="23"/>
  <c r="AF13" i="23"/>
  <c r="BL17" i="23"/>
  <c r="AU17" i="23"/>
  <c r="AH17" i="23"/>
  <c r="AG17" i="23"/>
  <c r="BK17" i="23"/>
  <c r="AZ17" i="23"/>
  <c r="BF17" i="23"/>
  <c r="AL17" i="23"/>
  <c r="AX17" i="23"/>
  <c r="BM17" i="23"/>
  <c r="AC17" i="23"/>
  <c r="AR17" i="23"/>
  <c r="AE17" i="23"/>
  <c r="AW17" i="23"/>
  <c r="BJ17" i="23"/>
  <c r="AO17" i="23"/>
  <c r="AP17" i="23"/>
  <c r="AM17" i="23"/>
  <c r="BN17" i="23"/>
  <c r="AS17" i="23"/>
  <c r="BH17" i="23"/>
  <c r="AJ17" i="23"/>
  <c r="AK17" i="23"/>
  <c r="BB17" i="23"/>
  <c r="BC17" i="23"/>
  <c r="BA17" i="23"/>
  <c r="AD17" i="23"/>
  <c r="BI17" i="23"/>
  <c r="AB17" i="23"/>
  <c r="AT17" i="23"/>
  <c r="BE17" i="23"/>
  <c r="AI17" i="23"/>
  <c r="BO17" i="23"/>
  <c r="AN17" i="23"/>
  <c r="AQ17" i="23"/>
  <c r="AV17" i="23"/>
  <c r="AY17" i="23"/>
  <c r="BD17" i="23"/>
  <c r="BG17" i="23"/>
  <c r="AF17" i="23"/>
  <c r="BL21" i="23"/>
  <c r="AL21" i="23"/>
  <c r="AU21" i="23"/>
  <c r="BF21" i="23"/>
  <c r="AW21" i="23"/>
  <c r="AM21" i="23"/>
  <c r="AO21" i="23"/>
  <c r="BJ21" i="23"/>
  <c r="BE21" i="23"/>
  <c r="AG21" i="23"/>
  <c r="AD21" i="23"/>
  <c r="BA21" i="23"/>
  <c r="AS21" i="23"/>
  <c r="AT21" i="23"/>
  <c r="AX21" i="23"/>
  <c r="AJ21" i="23"/>
  <c r="BH21" i="23"/>
  <c r="AR21" i="23"/>
  <c r="AB21" i="23"/>
  <c r="AZ21" i="23"/>
  <c r="BC21" i="23"/>
  <c r="AK21" i="23"/>
  <c r="BI21" i="23"/>
  <c r="AP21" i="23"/>
  <c r="BB21" i="23"/>
  <c r="BN21" i="23"/>
  <c r="BM21" i="23"/>
  <c r="BG21" i="23"/>
  <c r="AN21" i="23"/>
  <c r="AC21" i="23"/>
  <c r="AH21" i="23"/>
  <c r="AI21" i="23"/>
  <c r="BO21" i="23"/>
  <c r="AV21" i="23"/>
  <c r="AQ21" i="23"/>
  <c r="BD21" i="23"/>
  <c r="BK21" i="23"/>
  <c r="AE21" i="23"/>
  <c r="AY21" i="23"/>
  <c r="AF21" i="23"/>
  <c r="BL25" i="23"/>
  <c r="AK25" i="23"/>
  <c r="AX25" i="23"/>
  <c r="BJ25" i="23"/>
  <c r="BE25" i="23"/>
  <c r="AE25" i="23"/>
  <c r="BM25" i="23"/>
  <c r="AH25" i="23"/>
  <c r="AU25" i="23"/>
  <c r="AB25" i="23"/>
  <c r="BI25" i="23"/>
  <c r="AD25" i="23"/>
  <c r="AP25" i="23"/>
  <c r="AJ25" i="23"/>
  <c r="AG25" i="23"/>
  <c r="AS25" i="23"/>
  <c r="BF25" i="23"/>
  <c r="AL25" i="23"/>
  <c r="AC25" i="23"/>
  <c r="AO25" i="23"/>
  <c r="BA25" i="23"/>
  <c r="AR25" i="23"/>
  <c r="AT25" i="23"/>
  <c r="AW25" i="23"/>
  <c r="BC25" i="23"/>
  <c r="BK25" i="23"/>
  <c r="BN25" i="23"/>
  <c r="BG25" i="23"/>
  <c r="AN25" i="23"/>
  <c r="BB25" i="23"/>
  <c r="AI25" i="23"/>
  <c r="BO25" i="23"/>
  <c r="AV25" i="23"/>
  <c r="AZ25" i="23"/>
  <c r="AQ25" i="23"/>
  <c r="BD25" i="23"/>
  <c r="BH25" i="23"/>
  <c r="AM25" i="23"/>
  <c r="AY25" i="23"/>
  <c r="AF25" i="23"/>
  <c r="BC29" i="23"/>
  <c r="BI29" i="23"/>
  <c r="BA29" i="23"/>
  <c r="BF29" i="23"/>
  <c r="AO29" i="23"/>
  <c r="AB29" i="23"/>
  <c r="AT29" i="23"/>
  <c r="AK29" i="23"/>
  <c r="AX29" i="23"/>
  <c r="BJ29" i="23"/>
  <c r="AP29" i="23"/>
  <c r="AU29" i="23"/>
  <c r="AH29" i="23"/>
  <c r="BL29" i="23"/>
  <c r="BE29" i="23"/>
  <c r="AL29" i="23"/>
  <c r="AG29" i="23"/>
  <c r="BK29" i="23"/>
  <c r="AZ29" i="23"/>
  <c r="BN29" i="23"/>
  <c r="AW29" i="23"/>
  <c r="AR29" i="23"/>
  <c r="AC29" i="23"/>
  <c r="AD29" i="23"/>
  <c r="AE29" i="23"/>
  <c r="AS29" i="23"/>
  <c r="AM29" i="23"/>
  <c r="AJ29" i="23"/>
  <c r="BH29" i="23"/>
  <c r="BB29" i="23"/>
  <c r="BG29" i="23"/>
  <c r="AN29" i="23"/>
  <c r="AI29" i="23"/>
  <c r="BO29" i="23"/>
  <c r="AV29" i="23"/>
  <c r="BM29" i="23"/>
  <c r="AQ29" i="23"/>
  <c r="BD29" i="23"/>
  <c r="AY29" i="23"/>
  <c r="AF29" i="23"/>
  <c r="BL33" i="23"/>
  <c r="BK33" i="23"/>
  <c r="BN33" i="23"/>
  <c r="AO33" i="23"/>
  <c r="AD33" i="23"/>
  <c r="AL33" i="23"/>
  <c r="BJ33" i="23"/>
  <c r="AX33" i="23"/>
  <c r="AZ33" i="23"/>
  <c r="AC33" i="23"/>
  <c r="AS33" i="23"/>
  <c r="AE33" i="23"/>
  <c r="AK33" i="23"/>
  <c r="AM33" i="23"/>
  <c r="AB33" i="23"/>
  <c r="AP33" i="23"/>
  <c r="BH33" i="23"/>
  <c r="AU33" i="23"/>
  <c r="AH33" i="23"/>
  <c r="AR33" i="23"/>
  <c r="BA33" i="23"/>
  <c r="BC33" i="23"/>
  <c r="BF33" i="23"/>
  <c r="BI33" i="23"/>
  <c r="AW33" i="23"/>
  <c r="BB33" i="23"/>
  <c r="BM33" i="23"/>
  <c r="BG33" i="23"/>
  <c r="AN33" i="23"/>
  <c r="AJ33" i="23"/>
  <c r="AI33" i="23"/>
  <c r="BO33" i="23"/>
  <c r="AV33" i="23"/>
  <c r="AT33" i="23"/>
  <c r="AQ33" i="23"/>
  <c r="BD33" i="23"/>
  <c r="AG33" i="23"/>
  <c r="BE33" i="23"/>
  <c r="AY33" i="23"/>
  <c r="AF33" i="23"/>
  <c r="BL37" i="23"/>
  <c r="AX37" i="23"/>
  <c r="AM37" i="23"/>
  <c r="AB37" i="23"/>
  <c r="AE37" i="23"/>
  <c r="AW37" i="23"/>
  <c r="BA37" i="23"/>
  <c r="BC37" i="23"/>
  <c r="AC37" i="23"/>
  <c r="AO37" i="23"/>
  <c r="AD37" i="23"/>
  <c r="AU37" i="23"/>
  <c r="BJ37" i="23"/>
  <c r="AP37" i="23"/>
  <c r="AS37" i="23"/>
  <c r="BI37" i="23"/>
  <c r="AL37" i="23"/>
  <c r="AG37" i="23"/>
  <c r="BK37" i="23"/>
  <c r="AK37" i="23"/>
  <c r="BF37" i="23"/>
  <c r="BN37" i="23"/>
  <c r="BH37" i="23"/>
  <c r="AZ37" i="23"/>
  <c r="AH37" i="23"/>
  <c r="AR37" i="23"/>
  <c r="AJ37" i="23"/>
  <c r="BG37" i="23"/>
  <c r="AF37" i="23"/>
  <c r="AT37" i="23"/>
  <c r="AI37" i="23"/>
  <c r="BO37" i="23"/>
  <c r="AN37" i="23"/>
  <c r="BB37" i="23"/>
  <c r="BE37" i="23"/>
  <c r="AQ37" i="23"/>
  <c r="AV37" i="23"/>
  <c r="BM37" i="23"/>
  <c r="AY37" i="23"/>
  <c r="BD37" i="23"/>
  <c r="BL41" i="23"/>
  <c r="BM41" i="23"/>
  <c r="AD41" i="23"/>
  <c r="AU41" i="23"/>
  <c r="AM41" i="23"/>
  <c r="AX41" i="23"/>
  <c r="AK41" i="23"/>
  <c r="AR41" i="23"/>
  <c r="AE41" i="23"/>
  <c r="BN41" i="23"/>
  <c r="BJ41" i="23"/>
  <c r="BA41" i="23"/>
  <c r="BK41" i="23"/>
  <c r="AZ41" i="23"/>
  <c r="AO41" i="23"/>
  <c r="BF41" i="23"/>
  <c r="AP41" i="23"/>
  <c r="AS41" i="23"/>
  <c r="BB41" i="23"/>
  <c r="BC41" i="23"/>
  <c r="BI41" i="23"/>
  <c r="AG41" i="23"/>
  <c r="AC41" i="23"/>
  <c r="AH41" i="23"/>
  <c r="AJ41" i="23"/>
  <c r="AT41" i="23"/>
  <c r="AL41" i="23"/>
  <c r="BG41" i="23"/>
  <c r="AF41" i="23"/>
  <c r="BE41" i="23"/>
  <c r="AW41" i="23"/>
  <c r="AI41" i="23"/>
  <c r="BO41" i="23"/>
  <c r="AN41" i="23"/>
  <c r="BH41" i="23"/>
  <c r="AQ41" i="23"/>
  <c r="AV41" i="23"/>
  <c r="AB41" i="23"/>
  <c r="AY41" i="23"/>
  <c r="BD41" i="23"/>
  <c r="BL45" i="23"/>
  <c r="BH45" i="23"/>
  <c r="AX45" i="23"/>
  <c r="AD45" i="23"/>
  <c r="AE45" i="23"/>
  <c r="BK45" i="23"/>
  <c r="AO45" i="23"/>
  <c r="BI45" i="23"/>
  <c r="AZ45" i="23"/>
  <c r="AP45" i="23"/>
  <c r="AS45" i="23"/>
  <c r="AU45" i="23"/>
  <c r="AH45" i="23"/>
  <c r="BN45" i="23"/>
  <c r="AM45" i="23"/>
  <c r="BF45" i="23"/>
  <c r="AB45" i="23"/>
  <c r="AW45" i="23"/>
  <c r="BA45" i="23"/>
  <c r="BM45" i="23"/>
  <c r="AK45" i="23"/>
  <c r="BC45" i="23"/>
  <c r="BJ45" i="23"/>
  <c r="AL45" i="23"/>
  <c r="AC45" i="23"/>
  <c r="AG45" i="23"/>
  <c r="AJ45" i="23"/>
  <c r="BG45" i="23"/>
  <c r="AN45" i="23"/>
  <c r="AT45" i="23"/>
  <c r="AI45" i="23"/>
  <c r="BO45" i="23"/>
  <c r="AV45" i="23"/>
  <c r="AR45" i="23"/>
  <c r="BE45" i="23"/>
  <c r="AQ45" i="23"/>
  <c r="BD45" i="23"/>
  <c r="BB45" i="23"/>
  <c r="AY45" i="23"/>
  <c r="AF45" i="23"/>
  <c r="BH13" i="24"/>
  <c r="AZ13" i="24"/>
  <c r="AB13" i="24"/>
  <c r="BG13" i="24"/>
  <c r="AA13" i="24"/>
  <c r="AH13" i="24"/>
  <c r="AO13" i="24"/>
  <c r="BD13" i="24"/>
  <c r="BK13" i="24"/>
  <c r="AE13" i="24"/>
  <c r="AL13" i="24"/>
  <c r="AR13" i="24"/>
  <c r="AY13" i="24"/>
  <c r="BF13" i="24"/>
  <c r="Z13" i="24"/>
  <c r="AG13" i="24"/>
  <c r="AV13" i="24"/>
  <c r="BC13" i="24"/>
  <c r="BJ13" i="24"/>
  <c r="AD13" i="24"/>
  <c r="AC13" i="24"/>
  <c r="AQ13" i="24"/>
  <c r="AX13" i="24"/>
  <c r="BE13" i="24"/>
  <c r="Y13" i="24"/>
  <c r="AN13" i="24"/>
  <c r="AU13" i="24"/>
  <c r="BB13" i="24"/>
  <c r="AS13" i="24"/>
  <c r="BI13" i="24"/>
  <c r="AJ13" i="24"/>
  <c r="AI13" i="24"/>
  <c r="AP13" i="24"/>
  <c r="AW13" i="24"/>
  <c r="BL13" i="24"/>
  <c r="AF13" i="24"/>
  <c r="AM13" i="24"/>
  <c r="AT13" i="24"/>
  <c r="BA13" i="24"/>
  <c r="AK13" i="24"/>
  <c r="AK17" i="24"/>
  <c r="DU17" i="24" s="1"/>
  <c r="AZ17" i="24"/>
  <c r="EJ17" i="24" s="1"/>
  <c r="BH17" i="24"/>
  <c r="ER17" i="24" s="1"/>
  <c r="AR17" i="24"/>
  <c r="EB17" i="24" s="1"/>
  <c r="AJ17" i="24"/>
  <c r="DT17" i="24" s="1"/>
  <c r="AB17" i="24"/>
  <c r="DL17" i="24" s="1"/>
  <c r="BG17" i="24"/>
  <c r="EQ17" i="24" s="1"/>
  <c r="AA17" i="24"/>
  <c r="DK17" i="24" s="1"/>
  <c r="AH17" i="24"/>
  <c r="DR17" i="24" s="1"/>
  <c r="AO17" i="24"/>
  <c r="DY17" i="24" s="1"/>
  <c r="BD17" i="24"/>
  <c r="EN17" i="24" s="1"/>
  <c r="BK17" i="24"/>
  <c r="EU17" i="24" s="1"/>
  <c r="AE17" i="24"/>
  <c r="DO17" i="24" s="1"/>
  <c r="AL17" i="24"/>
  <c r="DV17" i="24" s="1"/>
  <c r="AC17" i="24"/>
  <c r="DM17" i="24" s="1"/>
  <c r="AY17" i="24"/>
  <c r="EI17" i="24" s="1"/>
  <c r="BF17" i="24"/>
  <c r="EP17" i="24" s="1"/>
  <c r="Z17" i="24"/>
  <c r="DJ17" i="24" s="1"/>
  <c r="AG17" i="24"/>
  <c r="DQ17" i="24" s="1"/>
  <c r="AV17" i="24"/>
  <c r="EF17" i="24" s="1"/>
  <c r="BC17" i="24"/>
  <c r="EM17" i="24" s="1"/>
  <c r="BJ17" i="24"/>
  <c r="ET17" i="24" s="1"/>
  <c r="AD17" i="24"/>
  <c r="DN17" i="24" s="1"/>
  <c r="BI17" i="24"/>
  <c r="ES17" i="24" s="1"/>
  <c r="AQ17" i="24"/>
  <c r="EA17" i="24" s="1"/>
  <c r="AX17" i="24"/>
  <c r="EH17" i="24" s="1"/>
  <c r="BE17" i="24"/>
  <c r="EO17" i="24" s="1"/>
  <c r="Y17" i="24"/>
  <c r="DI17" i="24" s="1"/>
  <c r="AN17" i="24"/>
  <c r="DX17" i="24" s="1"/>
  <c r="AU17" i="24"/>
  <c r="EE17" i="24" s="1"/>
  <c r="BB17" i="24"/>
  <c r="EL17" i="24" s="1"/>
  <c r="AS17" i="24"/>
  <c r="EC17" i="24" s="1"/>
  <c r="BA17" i="24"/>
  <c r="CS17" i="24" s="1"/>
  <c r="GC17" i="24" s="1"/>
  <c r="AI17" i="24"/>
  <c r="DS17" i="24" s="1"/>
  <c r="AF17" i="24"/>
  <c r="DP17" i="24" s="1"/>
  <c r="AP17" i="24"/>
  <c r="DZ17" i="24" s="1"/>
  <c r="AM17" i="24"/>
  <c r="DW17" i="24" s="1"/>
  <c r="AW17" i="24"/>
  <c r="EG17" i="24" s="1"/>
  <c r="AT17" i="24"/>
  <c r="ED17" i="24" s="1"/>
  <c r="BL17" i="24"/>
  <c r="EV17" i="24" s="1"/>
  <c r="AK21" i="24"/>
  <c r="AZ21" i="24"/>
  <c r="BH21" i="24"/>
  <c r="AJ21" i="24"/>
  <c r="AY21" i="24"/>
  <c r="BF21" i="24"/>
  <c r="Z21" i="24"/>
  <c r="AG21" i="24"/>
  <c r="AV21" i="24"/>
  <c r="BC21" i="24"/>
  <c r="BJ21" i="24"/>
  <c r="AD21" i="24"/>
  <c r="AC21" i="24"/>
  <c r="AQ21" i="24"/>
  <c r="AX21" i="24"/>
  <c r="BE21" i="24"/>
  <c r="Y21" i="24"/>
  <c r="AN21" i="24"/>
  <c r="AU21" i="24"/>
  <c r="BB21" i="24"/>
  <c r="BA21" i="24"/>
  <c r="BI21" i="24"/>
  <c r="AS21" i="24"/>
  <c r="AI21" i="24"/>
  <c r="AP21" i="24"/>
  <c r="AW21" i="24"/>
  <c r="BL21" i="24"/>
  <c r="AF21" i="24"/>
  <c r="AM21" i="24"/>
  <c r="AT21" i="24"/>
  <c r="AR21" i="24"/>
  <c r="AH21" i="24"/>
  <c r="AE21" i="24"/>
  <c r="AO21" i="24"/>
  <c r="AL21" i="24"/>
  <c r="BG21" i="24"/>
  <c r="BD21" i="24"/>
  <c r="AB21" i="24"/>
  <c r="AA21" i="24"/>
  <c r="BK21" i="24"/>
  <c r="AR25" i="24"/>
  <c r="AK25" i="24"/>
  <c r="BG25" i="24"/>
  <c r="AY25" i="24"/>
  <c r="BF25" i="24"/>
  <c r="Z25" i="24"/>
  <c r="AG25" i="24"/>
  <c r="AV25" i="24"/>
  <c r="BC25" i="24"/>
  <c r="BJ25" i="24"/>
  <c r="AD25" i="24"/>
  <c r="AQ25" i="24"/>
  <c r="AX25" i="24"/>
  <c r="BE25" i="24"/>
  <c r="Y25" i="24"/>
  <c r="AN25" i="24"/>
  <c r="AU25" i="24"/>
  <c r="BB25" i="24"/>
  <c r="AS25" i="24"/>
  <c r="AZ25" i="24"/>
  <c r="AB25" i="24"/>
  <c r="AC25" i="24"/>
  <c r="AI25" i="24"/>
  <c r="AP25" i="24"/>
  <c r="AW25" i="24"/>
  <c r="BL25" i="24"/>
  <c r="AF25" i="24"/>
  <c r="AM25" i="24"/>
  <c r="AT25" i="24"/>
  <c r="BH25" i="24"/>
  <c r="BI25" i="24"/>
  <c r="AA25" i="24"/>
  <c r="BK25" i="24"/>
  <c r="BA25" i="24"/>
  <c r="AJ25" i="24"/>
  <c r="AH25" i="24"/>
  <c r="AE25" i="24"/>
  <c r="AO25" i="24"/>
  <c r="AL25" i="24"/>
  <c r="BD25" i="24"/>
  <c r="BI29" i="24"/>
  <c r="AC29" i="24"/>
  <c r="AJ29" i="24"/>
  <c r="BG29" i="24"/>
  <c r="AA29" i="24"/>
  <c r="AH29" i="24"/>
  <c r="AO29" i="24"/>
  <c r="BD29" i="24"/>
  <c r="BK29" i="24"/>
  <c r="AE29" i="24"/>
  <c r="AL29" i="24"/>
  <c r="AB29" i="24"/>
  <c r="AK29" i="24"/>
  <c r="AY29" i="24"/>
  <c r="BF29" i="24"/>
  <c r="Z29" i="24"/>
  <c r="AG29" i="24"/>
  <c r="AV29" i="24"/>
  <c r="BC29" i="24"/>
  <c r="BJ29" i="24"/>
  <c r="AD29" i="24"/>
  <c r="BH29" i="24"/>
  <c r="AR29" i="24"/>
  <c r="AQ29" i="24"/>
  <c r="AX29" i="24"/>
  <c r="BE29" i="24"/>
  <c r="Y29" i="24"/>
  <c r="AN29" i="24"/>
  <c r="AU29" i="24"/>
  <c r="BB29" i="24"/>
  <c r="AS29" i="24"/>
  <c r="BL29" i="24"/>
  <c r="AI29" i="24"/>
  <c r="AF29" i="24"/>
  <c r="BA29" i="24"/>
  <c r="AP29" i="24"/>
  <c r="AM29" i="24"/>
  <c r="AW29" i="24"/>
  <c r="AT29" i="24"/>
  <c r="AZ29" i="24"/>
  <c r="AR33" i="24"/>
  <c r="AC33" i="24"/>
  <c r="BA33" i="24"/>
  <c r="AJ33" i="24"/>
  <c r="BG33" i="24"/>
  <c r="AA33" i="24"/>
  <c r="AH33" i="24"/>
  <c r="AO33" i="24"/>
  <c r="BD33" i="24"/>
  <c r="BK33" i="24"/>
  <c r="AE33" i="24"/>
  <c r="AL33" i="24"/>
  <c r="AB33" i="24"/>
  <c r="AY33" i="24"/>
  <c r="BF33" i="24"/>
  <c r="Z33" i="24"/>
  <c r="AG33" i="24"/>
  <c r="AV33" i="24"/>
  <c r="BC33" i="24"/>
  <c r="BJ33" i="24"/>
  <c r="AD33" i="24"/>
  <c r="BI33" i="24"/>
  <c r="BH33" i="24"/>
  <c r="AQ33" i="24"/>
  <c r="AX33" i="24"/>
  <c r="BE33" i="24"/>
  <c r="Y33" i="24"/>
  <c r="AN33" i="24"/>
  <c r="AU33" i="24"/>
  <c r="BB33" i="24"/>
  <c r="AS33" i="24"/>
  <c r="AZ33" i="24"/>
  <c r="AK33" i="24"/>
  <c r="AW33" i="24"/>
  <c r="AT33" i="24"/>
  <c r="BL33" i="24"/>
  <c r="AI33" i="24"/>
  <c r="AF33" i="24"/>
  <c r="AP33" i="24"/>
  <c r="AM33" i="24"/>
  <c r="BA37" i="24"/>
  <c r="EK37" i="24" s="1"/>
  <c r="AZ37" i="24"/>
  <c r="EJ37" i="24" s="1"/>
  <c r="AQ37" i="24"/>
  <c r="EA37" i="24" s="1"/>
  <c r="AX37" i="24"/>
  <c r="EH37" i="24" s="1"/>
  <c r="BE37" i="24"/>
  <c r="EO37" i="24" s="1"/>
  <c r="Y37" i="24"/>
  <c r="DI37" i="24" s="1"/>
  <c r="AN37" i="24"/>
  <c r="DX37" i="24" s="1"/>
  <c r="AU37" i="24"/>
  <c r="EE37" i="24" s="1"/>
  <c r="BB37" i="24"/>
  <c r="EL37" i="24" s="1"/>
  <c r="AC37" i="24"/>
  <c r="DM37" i="24" s="1"/>
  <c r="AJ37" i="24"/>
  <c r="DT37" i="24" s="1"/>
  <c r="AI37" i="24"/>
  <c r="DS37" i="24" s="1"/>
  <c r="AP37" i="24"/>
  <c r="DZ37" i="24" s="1"/>
  <c r="AW37" i="24"/>
  <c r="EG37" i="24" s="1"/>
  <c r="BL37" i="24"/>
  <c r="EV37" i="24" s="1"/>
  <c r="AF37" i="24"/>
  <c r="DP37" i="24" s="1"/>
  <c r="AM37" i="24"/>
  <c r="DW37" i="24" s="1"/>
  <c r="AT37" i="24"/>
  <c r="ED37" i="24" s="1"/>
  <c r="BI37" i="24"/>
  <c r="ES37" i="24" s="1"/>
  <c r="BG37" i="24"/>
  <c r="EQ37" i="24" s="1"/>
  <c r="AA37" i="24"/>
  <c r="BS37" i="24" s="1"/>
  <c r="FC37" i="24" s="1"/>
  <c r="AH37" i="24"/>
  <c r="DR37" i="24" s="1"/>
  <c r="AO37" i="24"/>
  <c r="DY37" i="24" s="1"/>
  <c r="BD37" i="24"/>
  <c r="EN37" i="24" s="1"/>
  <c r="BK37" i="24"/>
  <c r="EU37" i="24" s="1"/>
  <c r="AE37" i="24"/>
  <c r="DO37" i="24" s="1"/>
  <c r="AL37" i="24"/>
  <c r="DV37" i="24" s="1"/>
  <c r="AB37" i="24"/>
  <c r="DL37" i="24" s="1"/>
  <c r="BF37" i="24"/>
  <c r="EP37" i="24" s="1"/>
  <c r="BC37" i="24"/>
  <c r="EM37" i="24" s="1"/>
  <c r="BH37" i="24"/>
  <c r="ER37" i="24" s="1"/>
  <c r="Z37" i="24"/>
  <c r="DJ37" i="24" s="1"/>
  <c r="BJ37" i="24"/>
  <c r="ET37" i="24" s="1"/>
  <c r="AS37" i="24"/>
  <c r="EC37" i="24" s="1"/>
  <c r="AK37" i="24"/>
  <c r="DU37" i="24" s="1"/>
  <c r="AR37" i="24"/>
  <c r="EB37" i="24" s="1"/>
  <c r="AG37" i="24"/>
  <c r="DQ37" i="24" s="1"/>
  <c r="AD37" i="24"/>
  <c r="DN37" i="24" s="1"/>
  <c r="AY37" i="24"/>
  <c r="EI37" i="24" s="1"/>
  <c r="AV37" i="24"/>
  <c r="EF37" i="24" s="1"/>
  <c r="AR41" i="24"/>
  <c r="AK41" i="24"/>
  <c r="AQ41" i="24"/>
  <c r="AX41" i="24"/>
  <c r="BE41" i="24"/>
  <c r="Y41" i="24"/>
  <c r="AN41" i="24"/>
  <c r="AU41" i="24"/>
  <c r="BB41" i="24"/>
  <c r="AS41" i="24"/>
  <c r="AZ41" i="24"/>
  <c r="AC41" i="24"/>
  <c r="AJ41" i="24"/>
  <c r="AI41" i="24"/>
  <c r="AP41" i="24"/>
  <c r="AW41" i="24"/>
  <c r="BL41" i="24"/>
  <c r="AF41" i="24"/>
  <c r="AM41" i="24"/>
  <c r="AT41" i="24"/>
  <c r="AB41" i="24"/>
  <c r="BI41" i="24"/>
  <c r="BG41" i="24"/>
  <c r="AA41" i="24"/>
  <c r="AH41" i="24"/>
  <c r="AO41" i="24"/>
  <c r="BD41" i="24"/>
  <c r="BK41" i="24"/>
  <c r="AE41" i="24"/>
  <c r="AL41" i="24"/>
  <c r="BA41" i="24"/>
  <c r="BH41" i="24"/>
  <c r="BF41" i="24"/>
  <c r="BC41" i="24"/>
  <c r="Z41" i="24"/>
  <c r="BJ41" i="24"/>
  <c r="AG41" i="24"/>
  <c r="AD41" i="24"/>
  <c r="AY41" i="24"/>
  <c r="AV41" i="24"/>
  <c r="AR45" i="24"/>
  <c r="AB45" i="24"/>
  <c r="AC45" i="24"/>
  <c r="BH45" i="24"/>
  <c r="AI45" i="24"/>
  <c r="AP45" i="24"/>
  <c r="BG45" i="24"/>
  <c r="AA45" i="24"/>
  <c r="AH45" i="24"/>
  <c r="AO45" i="24"/>
  <c r="BD45" i="24"/>
  <c r="BK45" i="24"/>
  <c r="AE45" i="24"/>
  <c r="AL45" i="24"/>
  <c r="AZ45" i="24"/>
  <c r="BA45" i="24"/>
  <c r="BI45" i="24"/>
  <c r="AY45" i="24"/>
  <c r="BF45" i="24"/>
  <c r="Z45" i="24"/>
  <c r="AG45" i="24"/>
  <c r="AV45" i="24"/>
  <c r="BC45" i="24"/>
  <c r="BJ45" i="24"/>
  <c r="AD45" i="24"/>
  <c r="AK45" i="24"/>
  <c r="BE45" i="24"/>
  <c r="AN45" i="24"/>
  <c r="BB45" i="24"/>
  <c r="AJ45" i="24"/>
  <c r="AW45" i="24"/>
  <c r="AF45" i="24"/>
  <c r="AT45" i="24"/>
  <c r="AQ45" i="24"/>
  <c r="Y45" i="24"/>
  <c r="AU45" i="24"/>
  <c r="AS45" i="24"/>
  <c r="AX45" i="24"/>
  <c r="BL45" i="24"/>
  <c r="AM45" i="24"/>
  <c r="P15" i="26"/>
  <c r="U15" i="26"/>
  <c r="R15" i="26"/>
  <c r="U37" i="26"/>
  <c r="R37" i="26"/>
  <c r="P37" i="26"/>
  <c r="U53" i="26"/>
  <c r="R53" i="26"/>
  <c r="U66" i="26"/>
  <c r="R66" i="26"/>
  <c r="MC323" i="27"/>
  <c r="EI322" i="27"/>
  <c r="MV323" i="27"/>
  <c r="NE323" i="27"/>
  <c r="MX323" i="27"/>
  <c r="CX322" i="27"/>
  <c r="NP323" i="27"/>
  <c r="BO323" i="27"/>
  <c r="MN323" i="27"/>
  <c r="MB323" i="27"/>
  <c r="MO323" i="27"/>
  <c r="MA323" i="27"/>
  <c r="MM323" i="27"/>
  <c r="DL322" i="27"/>
  <c r="MW323" i="27"/>
  <c r="DT322" i="27"/>
  <c r="NO323" i="27"/>
  <c r="NC323" i="27"/>
  <c r="EE322" i="27"/>
  <c r="DM322" i="27"/>
  <c r="NI323" i="27"/>
  <c r="DY322" i="27"/>
  <c r="MP323" i="27"/>
  <c r="CL322" i="27"/>
  <c r="CJ322" i="27"/>
  <c r="DQ322" i="27"/>
  <c r="CR322" i="27"/>
  <c r="DH322" i="27"/>
  <c r="OG323" i="27"/>
  <c r="NH323" i="27"/>
  <c r="CF322" i="27"/>
  <c r="MT323" i="27"/>
  <c r="CP322" i="27"/>
  <c r="NM323" i="27"/>
  <c r="CQ322" i="27"/>
  <c r="NN323" i="27"/>
  <c r="DZ322" i="27"/>
  <c r="OF323" i="27"/>
  <c r="NT323" i="27"/>
  <c r="NU323" i="27"/>
  <c r="MS323" i="27"/>
  <c r="DG322" i="27"/>
  <c r="DD322" i="27"/>
  <c r="DA322" i="27"/>
  <c r="CU322" i="27"/>
  <c r="CW322" i="27"/>
  <c r="MH323" i="27"/>
  <c r="EA322" i="27"/>
  <c r="DS322" i="27"/>
  <c r="ND323" i="27"/>
  <c r="NK323" i="27"/>
  <c r="MQ323" i="27"/>
  <c r="DU322" i="27"/>
  <c r="OB323" i="27"/>
  <c r="DI322" i="27"/>
  <c r="MY323" i="27"/>
  <c r="NV323" i="27"/>
  <c r="DB322" i="27"/>
  <c r="CT322" i="27"/>
  <c r="CV322" i="27"/>
  <c r="CS322" i="27"/>
  <c r="CM322" i="27"/>
  <c r="NL323" i="27"/>
  <c r="DR322" i="27"/>
  <c r="OD323" i="27"/>
  <c r="DW322" i="27"/>
  <c r="OE323" i="27"/>
  <c r="MJ323" i="27"/>
  <c r="CZ322" i="27"/>
  <c r="DF322" i="27"/>
  <c r="CH322" i="27"/>
  <c r="NG323" i="27"/>
  <c r="NF323" i="27"/>
  <c r="NJ323" i="27"/>
  <c r="DK322" i="27"/>
  <c r="OC323" i="27"/>
  <c r="MU323" i="27"/>
  <c r="DV322" i="27"/>
  <c r="MK323" i="27"/>
  <c r="ED322" i="27"/>
  <c r="DO322" i="27"/>
  <c r="EB322" i="27"/>
  <c r="MR323" i="27"/>
  <c r="NS323" i="27"/>
  <c r="NR323" i="27"/>
  <c r="EC322" i="27"/>
  <c r="CK322" i="27"/>
  <c r="CG322" i="27"/>
  <c r="NQ323" i="27"/>
  <c r="EG322" i="27"/>
  <c r="EK322" i="27"/>
  <c r="NB323" i="27"/>
  <c r="EF322" i="27"/>
  <c r="NW323" i="27"/>
  <c r="DJ322" i="27"/>
  <c r="LZ323" i="27"/>
  <c r="MD323" i="27"/>
  <c r="DC322" i="27"/>
  <c r="DP322" i="27"/>
  <c r="MI323" i="27"/>
  <c r="EH322" i="27"/>
  <c r="CO322" i="27"/>
  <c r="CE322" i="27"/>
  <c r="MG323" i="27"/>
  <c r="OA323" i="27"/>
  <c r="DX322" i="27"/>
  <c r="NY323" i="27"/>
  <c r="ML323" i="27"/>
  <c r="DN322" i="27"/>
  <c r="NZ323" i="27"/>
  <c r="DE322" i="27"/>
  <c r="CY322" i="27"/>
  <c r="EJ322" i="27"/>
  <c r="CI322" i="27"/>
  <c r="MF323" i="27"/>
  <c r="NA323" i="27"/>
  <c r="NX323" i="27"/>
  <c r="CN322" i="27"/>
  <c r="MZ323" i="27"/>
  <c r="EL322" i="27"/>
  <c r="ME323" i="27"/>
  <c r="DA307" i="27"/>
  <c r="NN308" i="27"/>
  <c r="MU308" i="27"/>
  <c r="DS307" i="27"/>
  <c r="NG308" i="27"/>
  <c r="MA308" i="27"/>
  <c r="NS308" i="27"/>
  <c r="MO308" i="27"/>
  <c r="OD308" i="27"/>
  <c r="NA308" i="27"/>
  <c r="CP307" i="27"/>
  <c r="NL308" i="27"/>
  <c r="MS308" i="27"/>
  <c r="MH308" i="27"/>
  <c r="EB307" i="27"/>
  <c r="DV307" i="27"/>
  <c r="NF308" i="27"/>
  <c r="MR308" i="27"/>
  <c r="MW308" i="27"/>
  <c r="CW307" i="27"/>
  <c r="CY307" i="27"/>
  <c r="NH308" i="27"/>
  <c r="ED307" i="27"/>
  <c r="EC307" i="27"/>
  <c r="DN307" i="27"/>
  <c r="DW307" i="27"/>
  <c r="OF308" i="27"/>
  <c r="DM307" i="27"/>
  <c r="DI307" i="27"/>
  <c r="MB308" i="27"/>
  <c r="MI308" i="27"/>
  <c r="NZ308" i="27"/>
  <c r="NE308" i="27"/>
  <c r="LZ308" i="27"/>
  <c r="NR308" i="27"/>
  <c r="MM308" i="27"/>
  <c r="OC308" i="27"/>
  <c r="MY308" i="27"/>
  <c r="CF307" i="27"/>
  <c r="NK308" i="27"/>
  <c r="MG308" i="27"/>
  <c r="NV308" i="27"/>
  <c r="NC308" i="27"/>
  <c r="BO308" i="27"/>
  <c r="EJ307" i="27"/>
  <c r="DH307" i="27"/>
  <c r="CT307" i="27"/>
  <c r="DB307" i="27"/>
  <c r="CI307" i="27"/>
  <c r="MZ308" i="27"/>
  <c r="DU307" i="27"/>
  <c r="DT307" i="27"/>
  <c r="DE307" i="27"/>
  <c r="DJ307" i="27"/>
  <c r="DY307" i="27"/>
  <c r="CU307" i="27"/>
  <c r="MF308" i="27"/>
  <c r="CE307" i="27"/>
  <c r="EE307" i="27"/>
  <c r="CJ307" i="27"/>
  <c r="MT308" i="27"/>
  <c r="DQ307" i="27"/>
  <c r="NQ308" i="27"/>
  <c r="ML308" i="27"/>
  <c r="OB308" i="27"/>
  <c r="MX308" i="27"/>
  <c r="EK307" i="27"/>
  <c r="NJ308" i="27"/>
  <c r="ME308" i="27"/>
  <c r="NU308" i="27"/>
  <c r="MQ308" i="27"/>
  <c r="OG308" i="27"/>
  <c r="NM308" i="27"/>
  <c r="DR307" i="27"/>
  <c r="CQ307" i="27"/>
  <c r="CG307" i="27"/>
  <c r="EF307" i="27"/>
  <c r="CH307" i="27"/>
  <c r="DL307" i="27"/>
  <c r="DK307" i="27"/>
  <c r="CV307" i="27"/>
  <c r="MD308" i="27"/>
  <c r="DP307" i="27"/>
  <c r="DO307" i="27"/>
  <c r="NX308" i="27"/>
  <c r="DX307" i="27"/>
  <c r="NO308" i="27"/>
  <c r="MJ308" i="27"/>
  <c r="DD307" i="27"/>
  <c r="NY308" i="27"/>
  <c r="OA308" i="27"/>
  <c r="MC308" i="27"/>
  <c r="NB308" i="27"/>
  <c r="DC307" i="27"/>
  <c r="CM307" i="27"/>
  <c r="NP308" i="27"/>
  <c r="CK307" i="27"/>
  <c r="CO307" i="27"/>
  <c r="MV308" i="27"/>
  <c r="NT308" i="27"/>
  <c r="CX307" i="27"/>
  <c r="CZ307" i="27"/>
  <c r="MN308" i="27"/>
  <c r="CL307" i="27"/>
  <c r="CS307" i="27"/>
  <c r="ND308" i="27"/>
  <c r="EA307" i="27"/>
  <c r="MP308" i="27"/>
  <c r="NW308" i="27"/>
  <c r="CN307" i="27"/>
  <c r="DF307" i="27"/>
  <c r="EL307" i="27"/>
  <c r="EG307" i="27"/>
  <c r="MK308" i="27"/>
  <c r="NI308" i="27"/>
  <c r="OE308" i="27"/>
  <c r="CR307" i="27"/>
  <c r="DZ307" i="27"/>
  <c r="DG307" i="27"/>
  <c r="EH307" i="27"/>
  <c r="EI307" i="27"/>
  <c r="U75" i="26"/>
  <c r="R75" i="26"/>
  <c r="R31" i="26"/>
  <c r="P31" i="26"/>
  <c r="U31" i="26"/>
  <c r="P47" i="26"/>
  <c r="U47" i="26"/>
  <c r="R47" i="26"/>
  <c r="R70" i="26"/>
  <c r="U70" i="26"/>
  <c r="NH319" i="27"/>
  <c r="EG318" i="27"/>
  <c r="MK319" i="27"/>
  <c r="OA319" i="27"/>
  <c r="NV319" i="27"/>
  <c r="MI319" i="27"/>
  <c r="CS318" i="27"/>
  <c r="DZ318" i="27"/>
  <c r="NU319" i="27"/>
  <c r="CX318" i="27"/>
  <c r="DD318" i="27"/>
  <c r="DY318" i="27"/>
  <c r="NT319" i="27"/>
  <c r="DF318" i="27"/>
  <c r="DL318" i="27"/>
  <c r="DK318" i="27"/>
  <c r="EH318" i="27"/>
  <c r="DQ318" i="27"/>
  <c r="NQ319" i="27"/>
  <c r="CM318" i="27"/>
  <c r="MO319" i="27"/>
  <c r="DC318" i="27"/>
  <c r="NY319" i="27"/>
  <c r="CL318" i="27"/>
  <c r="MD319" i="27"/>
  <c r="CF318" i="27"/>
  <c r="NM319" i="27"/>
  <c r="CK318" i="27"/>
  <c r="ED318" i="27"/>
  <c r="OG319" i="27"/>
  <c r="CQ318" i="27"/>
  <c r="NS319" i="27"/>
  <c r="CH318" i="27"/>
  <c r="CN318" i="27"/>
  <c r="MT319" i="27"/>
  <c r="OF319" i="27"/>
  <c r="CR318" i="27"/>
  <c r="LZ319" i="27"/>
  <c r="MR319" i="27"/>
  <c r="OD319" i="27"/>
  <c r="MQ319" i="27"/>
  <c r="NE319" i="27"/>
  <c r="NB319" i="27"/>
  <c r="CT318" i="27"/>
  <c r="MY319" i="27"/>
  <c r="MU319" i="27"/>
  <c r="MP319" i="27"/>
  <c r="NJ319" i="27"/>
  <c r="DN318" i="27"/>
  <c r="DT318" i="27"/>
  <c r="CY318" i="27"/>
  <c r="DU318" i="27"/>
  <c r="DV318" i="27"/>
  <c r="EB318" i="27"/>
  <c r="CW318" i="27"/>
  <c r="EL318" i="27"/>
  <c r="EE318" i="27"/>
  <c r="CI318" i="27"/>
  <c r="MN319" i="27"/>
  <c r="NX319" i="27"/>
  <c r="EF318" i="27"/>
  <c r="MM319" i="27"/>
  <c r="OC319" i="27"/>
  <c r="MA319" i="27"/>
  <c r="DE318" i="27"/>
  <c r="BO319" i="27"/>
  <c r="DS318" i="27"/>
  <c r="MS319" i="27"/>
  <c r="NP319" i="27"/>
  <c r="EK318" i="27"/>
  <c r="DG318" i="27"/>
  <c r="CZ318" i="27"/>
  <c r="DM318" i="27"/>
  <c r="EI318" i="27"/>
  <c r="CE318" i="27"/>
  <c r="DH318" i="27"/>
  <c r="EA318" i="27"/>
  <c r="DW318" i="27"/>
  <c r="CG318" i="27"/>
  <c r="NG319" i="27"/>
  <c r="MJ319" i="27"/>
  <c r="MF319" i="27"/>
  <c r="MX319" i="27"/>
  <c r="NO319" i="27"/>
  <c r="DB318" i="27"/>
  <c r="ME319" i="27"/>
  <c r="OE319" i="27"/>
  <c r="NR319" i="27"/>
  <c r="EJ318" i="27"/>
  <c r="NN319" i="27"/>
  <c r="NW319" i="27"/>
  <c r="MW319" i="27"/>
  <c r="MB319" i="27"/>
  <c r="CJ318" i="27"/>
  <c r="MV319" i="27"/>
  <c r="NC319" i="27"/>
  <c r="CP318" i="27"/>
  <c r="CV318" i="27"/>
  <c r="MH319" i="27"/>
  <c r="NL319" i="27"/>
  <c r="DR318" i="27"/>
  <c r="NA319" i="27"/>
  <c r="MG319" i="27"/>
  <c r="NK319" i="27"/>
  <c r="EC318" i="27"/>
  <c r="NI319" i="27"/>
  <c r="DA318" i="27"/>
  <c r="MZ319" i="27"/>
  <c r="NF319" i="27"/>
  <c r="DP318" i="27"/>
  <c r="DO318" i="27"/>
  <c r="DJ318" i="27"/>
  <c r="ML319" i="27"/>
  <c r="DX318" i="27"/>
  <c r="NZ319" i="27"/>
  <c r="DI318" i="27"/>
  <c r="MC319" i="27"/>
  <c r="ND319" i="27"/>
  <c r="CO318" i="27"/>
  <c r="OB319" i="27"/>
  <c r="CU318" i="27"/>
  <c r="CF302" i="27"/>
  <c r="DP302" i="27"/>
  <c r="ML303" i="27"/>
  <c r="NR303" i="27"/>
  <c r="CY302" i="27"/>
  <c r="EJ302" i="27"/>
  <c r="MU303" i="27"/>
  <c r="OA303" i="27"/>
  <c r="DK302" i="27"/>
  <c r="MG303" i="27"/>
  <c r="NM303" i="27"/>
  <c r="CS302" i="27"/>
  <c r="ED302" i="27"/>
  <c r="MX303" i="27"/>
  <c r="OD303" i="27"/>
  <c r="DM302" i="27"/>
  <c r="MI303" i="27"/>
  <c r="DI302" i="27"/>
  <c r="NP303" i="27"/>
  <c r="EK302" i="27"/>
  <c r="OG303" i="27"/>
  <c r="ND303" i="27"/>
  <c r="MK303" i="27"/>
  <c r="DW302" i="27"/>
  <c r="CZ302" i="27"/>
  <c r="NY303" i="27"/>
  <c r="MS303" i="27"/>
  <c r="CH302" i="27"/>
  <c r="MV303" i="27"/>
  <c r="DB302" i="27"/>
  <c r="CO302" i="27"/>
  <c r="DY302" i="27"/>
  <c r="MT303" i="27"/>
  <c r="NZ303" i="27"/>
  <c r="DH302" i="27"/>
  <c r="BO303" i="27"/>
  <c r="NC303" i="27"/>
  <c r="CI302" i="27"/>
  <c r="DT302" i="27"/>
  <c r="MO303" i="27"/>
  <c r="NU303" i="27"/>
  <c r="DC302" i="27"/>
  <c r="LZ303" i="27"/>
  <c r="NF303" i="27"/>
  <c r="CK302" i="27"/>
  <c r="DV302" i="27"/>
  <c r="MQ303" i="27"/>
  <c r="EG302" i="27"/>
  <c r="OF303" i="27"/>
  <c r="MF303" i="27"/>
  <c r="CQ302" i="27"/>
  <c r="NT303" i="27"/>
  <c r="NG303" i="27"/>
  <c r="MN303" i="27"/>
  <c r="DX302" i="27"/>
  <c r="CE302" i="27"/>
  <c r="NL303" i="27"/>
  <c r="OE303" i="27"/>
  <c r="MB303" i="27"/>
  <c r="CT302" i="27"/>
  <c r="CX302" i="27"/>
  <c r="EI302" i="27"/>
  <c r="NB303" i="27"/>
  <c r="CG302" i="27"/>
  <c r="DQ302" i="27"/>
  <c r="ME303" i="27"/>
  <c r="NK303" i="27"/>
  <c r="CR302" i="27"/>
  <c r="EC302" i="27"/>
  <c r="MW303" i="27"/>
  <c r="OC303" i="27"/>
  <c r="DL302" i="27"/>
  <c r="MH303" i="27"/>
  <c r="NN303" i="27"/>
  <c r="CU302" i="27"/>
  <c r="EE302" i="27"/>
  <c r="MY303" i="27"/>
  <c r="MC303" i="27"/>
  <c r="CN302" i="27"/>
  <c r="NA303" i="27"/>
  <c r="DO302" i="27"/>
  <c r="CV302" i="27"/>
  <c r="NW303" i="27"/>
  <c r="NH303" i="27"/>
  <c r="MR303" i="27"/>
  <c r="DE302" i="27"/>
  <c r="OB303" i="27"/>
  <c r="DF302" i="27"/>
  <c r="DR302" i="27"/>
  <c r="EH302" i="27"/>
  <c r="CL302" i="27"/>
  <c r="DG302" i="27"/>
  <c r="MD303" i="27"/>
  <c r="NJ303" i="27"/>
  <c r="CP302" i="27"/>
  <c r="EA302" i="27"/>
  <c r="MM303" i="27"/>
  <c r="NS303" i="27"/>
  <c r="DA302" i="27"/>
  <c r="EL302" i="27"/>
  <c r="NE303" i="27"/>
  <c r="CJ302" i="27"/>
  <c r="DU302" i="27"/>
  <c r="MP303" i="27"/>
  <c r="NV303" i="27"/>
  <c r="DD302" i="27"/>
  <c r="MA303" i="27"/>
  <c r="CM302" i="27"/>
  <c r="MZ303" i="27"/>
  <c r="DN302" i="27"/>
  <c r="NQ303" i="27"/>
  <c r="MJ303" i="27"/>
  <c r="DS302" i="27"/>
  <c r="CW302" i="27"/>
  <c r="NX303" i="27"/>
  <c r="NI303" i="27"/>
  <c r="EB302" i="27"/>
  <c r="NO303" i="27"/>
  <c r="EF302" i="27"/>
  <c r="DJ302" i="27"/>
  <c r="DZ302" i="27"/>
  <c r="R18" i="26"/>
  <c r="P18" i="26"/>
  <c r="U18" i="26"/>
  <c r="R60" i="26"/>
  <c r="U60" i="26"/>
  <c r="U13" i="26"/>
  <c r="P13" i="26"/>
  <c r="R13" i="26"/>
  <c r="R34" i="26"/>
  <c r="U34" i="26"/>
  <c r="P34" i="26"/>
  <c r="U57" i="26"/>
  <c r="R57" i="26"/>
  <c r="U68" i="26"/>
  <c r="R68" i="26"/>
  <c r="P24" i="26"/>
  <c r="U24" i="26"/>
  <c r="R24" i="26"/>
  <c r="DI311" i="27"/>
  <c r="EJ311" i="27"/>
  <c r="DR311" i="27"/>
  <c r="DD311" i="27"/>
  <c r="MV312" i="27"/>
  <c r="OG312" i="27"/>
  <c r="MX312" i="27"/>
  <c r="CG311" i="27"/>
  <c r="NH312" i="27"/>
  <c r="MH312" i="27"/>
  <c r="NR312" i="27"/>
  <c r="MI312" i="27"/>
  <c r="NS312" i="27"/>
  <c r="MJ312" i="27"/>
  <c r="NT312" i="27"/>
  <c r="MU312" i="27"/>
  <c r="OF312" i="27"/>
  <c r="EF311" i="27"/>
  <c r="NC312" i="27"/>
  <c r="CM311" i="27"/>
  <c r="NM312" i="27"/>
  <c r="NE312" i="27"/>
  <c r="MW312" i="27"/>
  <c r="EI311" i="27"/>
  <c r="DN311" i="27"/>
  <c r="EE311" i="27"/>
  <c r="OC312" i="27"/>
  <c r="NU312" i="27"/>
  <c r="MG312" i="27"/>
  <c r="CK311" i="27"/>
  <c r="EH311" i="27"/>
  <c r="CP311" i="27"/>
  <c r="CZ311" i="27"/>
  <c r="EA311" i="27"/>
  <c r="NF312" i="27"/>
  <c r="BO312" i="27"/>
  <c r="NG312" i="27"/>
  <c r="MF312" i="27"/>
  <c r="NQ312" i="27"/>
  <c r="MQ312" i="27"/>
  <c r="OA312" i="27"/>
  <c r="MR312" i="27"/>
  <c r="OB312" i="27"/>
  <c r="MS312" i="27"/>
  <c r="OD312" i="27"/>
  <c r="ND312" i="27"/>
  <c r="NL312" i="27"/>
  <c r="MT312" i="27"/>
  <c r="CI311" i="27"/>
  <c r="CQ311" i="27"/>
  <c r="CY311" i="27"/>
  <c r="DG311" i="27"/>
  <c r="CJ311" i="27"/>
  <c r="DW311" i="27"/>
  <c r="EK311" i="27"/>
  <c r="DX311" i="27"/>
  <c r="ED311" i="27"/>
  <c r="DU311" i="27"/>
  <c r="DC311" i="27"/>
  <c r="DT311" i="27"/>
  <c r="CN311" i="27"/>
  <c r="DP311" i="27"/>
  <c r="DY311" i="27"/>
  <c r="MD312" i="27"/>
  <c r="NO312" i="27"/>
  <c r="ME312" i="27"/>
  <c r="NP312" i="27"/>
  <c r="MP312" i="27"/>
  <c r="NZ312" i="27"/>
  <c r="MZ312" i="27"/>
  <c r="DF311" i="27"/>
  <c r="NA312" i="27"/>
  <c r="DV311" i="27"/>
  <c r="NB312" i="27"/>
  <c r="MC312" i="27"/>
  <c r="NN312" i="27"/>
  <c r="NV312" i="27"/>
  <c r="MB312" i="27"/>
  <c r="EB311" i="27"/>
  <c r="DS311" i="27"/>
  <c r="DJ311" i="27"/>
  <c r="DA311" i="27"/>
  <c r="DO311" i="27"/>
  <c r="CH311" i="27"/>
  <c r="DH311" i="27"/>
  <c r="DB311" i="27"/>
  <c r="CS311" i="27"/>
  <c r="MO312" i="27"/>
  <c r="EL311" i="27"/>
  <c r="CT311" i="27"/>
  <c r="CL311" i="27"/>
  <c r="DM311" i="27"/>
  <c r="CU311" i="27"/>
  <c r="CE311" i="27"/>
  <c r="MM312" i="27"/>
  <c r="NX312" i="27"/>
  <c r="MN312" i="27"/>
  <c r="NY312" i="27"/>
  <c r="MY312" i="27"/>
  <c r="CW311" i="27"/>
  <c r="NI312" i="27"/>
  <c r="LZ312" i="27"/>
  <c r="NJ312" i="27"/>
  <c r="MA312" i="27"/>
  <c r="NK312" i="27"/>
  <c r="ML312" i="27"/>
  <c r="NW312" i="27"/>
  <c r="OE312" i="27"/>
  <c r="MK312" i="27"/>
  <c r="CX311" i="27"/>
  <c r="CO311" i="27"/>
  <c r="CF311" i="27"/>
  <c r="EG311" i="27"/>
  <c r="CR311" i="27"/>
  <c r="DZ311" i="27"/>
  <c r="DK311" i="27"/>
  <c r="DE311" i="27"/>
  <c r="CV311" i="27"/>
  <c r="DL311" i="27"/>
  <c r="DQ311" i="27"/>
  <c r="EC311" i="27"/>
  <c r="DS303" i="27"/>
  <c r="DT303" i="27"/>
  <c r="CT303" i="27"/>
  <c r="CH303" i="27"/>
  <c r="CI303" i="27"/>
  <c r="DG303" i="27"/>
  <c r="NN304" i="27"/>
  <c r="MU304" i="27"/>
  <c r="DQ303" i="27"/>
  <c r="NF304" i="27"/>
  <c r="DU303" i="27"/>
  <c r="NG304" i="27"/>
  <c r="EC303" i="27"/>
  <c r="NH304" i="27"/>
  <c r="ED303" i="27"/>
  <c r="NJ304" i="27"/>
  <c r="EK303" i="27"/>
  <c r="NK304" i="27"/>
  <c r="NM304" i="27"/>
  <c r="MG304" i="27"/>
  <c r="MJ304" i="27"/>
  <c r="DI303" i="27"/>
  <c r="DH303" i="27"/>
  <c r="DD303" i="27"/>
  <c r="OD304" i="27"/>
  <c r="DF303" i="27"/>
  <c r="CN303" i="27"/>
  <c r="NL304" i="27"/>
  <c r="EJ303" i="27"/>
  <c r="DX303" i="27"/>
  <c r="CL303" i="27"/>
  <c r="EG303" i="27"/>
  <c r="EI303" i="27"/>
  <c r="DJ303" i="27"/>
  <c r="CV303" i="27"/>
  <c r="CX303" i="27"/>
  <c r="MH304" i="27"/>
  <c r="NX304" i="27"/>
  <c r="NE304" i="27"/>
  <c r="BO304" i="27"/>
  <c r="NP304" i="27"/>
  <c r="MB304" i="27"/>
  <c r="NR304" i="27"/>
  <c r="MD304" i="27"/>
  <c r="NS304" i="27"/>
  <c r="ME304" i="27"/>
  <c r="NT304" i="27"/>
  <c r="MF304" i="27"/>
  <c r="NV304" i="27"/>
  <c r="NW304" i="27"/>
  <c r="MT304" i="27"/>
  <c r="DV303" i="27"/>
  <c r="MA304" i="27"/>
  <c r="NI304" i="27"/>
  <c r="DP303" i="27"/>
  <c r="DO303" i="27"/>
  <c r="EF303" i="27"/>
  <c r="CJ303" i="27"/>
  <c r="MS304" i="27"/>
  <c r="DR303" i="27"/>
  <c r="MC304" i="27"/>
  <c r="CO303" i="27"/>
  <c r="CQ303" i="27"/>
  <c r="LZ304" i="27"/>
  <c r="DW303" i="27"/>
  <c r="DK303" i="27"/>
  <c r="DL303" i="27"/>
  <c r="MR304" i="27"/>
  <c r="DN303" i="27"/>
  <c r="NO304" i="27"/>
  <c r="ML304" i="27"/>
  <c r="OA304" i="27"/>
  <c r="MM304" i="27"/>
  <c r="OB304" i="27"/>
  <c r="MN304" i="27"/>
  <c r="OC304" i="27"/>
  <c r="MO304" i="27"/>
  <c r="OE304" i="27"/>
  <c r="MP304" i="27"/>
  <c r="OF304" i="27"/>
  <c r="DB303" i="27"/>
  <c r="CE303" i="27"/>
  <c r="CZ303" i="27"/>
  <c r="EH303" i="27"/>
  <c r="CY303" i="27"/>
  <c r="NQ304" i="27"/>
  <c r="CU303" i="27"/>
  <c r="OG304" i="27"/>
  <c r="MK304" i="27"/>
  <c r="NY304" i="27"/>
  <c r="CG303" i="27"/>
  <c r="DC303" i="27"/>
  <c r="DE303" i="27"/>
  <c r="CF303" i="27"/>
  <c r="EL303" i="27"/>
  <c r="DZ303" i="27"/>
  <c r="EB303" i="27"/>
  <c r="ND304" i="27"/>
  <c r="MI304" i="27"/>
  <c r="NZ304" i="27"/>
  <c r="MV304" i="27"/>
  <c r="CK303" i="27"/>
  <c r="MW304" i="27"/>
  <c r="CM303" i="27"/>
  <c r="MX304" i="27"/>
  <c r="CS303" i="27"/>
  <c r="MY304" i="27"/>
  <c r="DA303" i="27"/>
  <c r="MZ304" i="27"/>
  <c r="NB304" i="27"/>
  <c r="MQ304" i="27"/>
  <c r="EE303" i="27"/>
  <c r="NA304" i="27"/>
  <c r="DM303" i="27"/>
  <c r="DY303" i="27"/>
  <c r="CP303" i="27"/>
  <c r="NU304" i="27"/>
  <c r="NC304" i="27"/>
  <c r="EA303" i="27"/>
  <c r="CW303" i="27"/>
  <c r="CR303" i="27"/>
  <c r="BD13" i="26"/>
  <c r="EM13" i="26" s="1"/>
  <c r="BH13" i="26"/>
  <c r="EQ13" i="26" s="1"/>
  <c r="AY13" i="26"/>
  <c r="EH13" i="26" s="1"/>
  <c r="BF13" i="26"/>
  <c r="EO13" i="26" s="1"/>
  <c r="Z13" i="26"/>
  <c r="DI13" i="26" s="1"/>
  <c r="AL13" i="26"/>
  <c r="DU13" i="26" s="1"/>
  <c r="AS13" i="26"/>
  <c r="EB13" i="26" s="1"/>
  <c r="BK13" i="26"/>
  <c r="ET13" i="26" s="1"/>
  <c r="AB13" i="26"/>
  <c r="DK13" i="26" s="1"/>
  <c r="AA13" i="26"/>
  <c r="DJ13" i="26" s="1"/>
  <c r="BE13" i="26"/>
  <c r="EN13" i="26" s="1"/>
  <c r="AW13" i="26"/>
  <c r="EF13" i="26" s="1"/>
  <c r="AE13" i="26"/>
  <c r="DN13" i="26" s="1"/>
  <c r="AO13" i="26"/>
  <c r="DX13" i="26" s="1"/>
  <c r="AQ13" i="26"/>
  <c r="DZ13" i="26" s="1"/>
  <c r="AX13" i="26"/>
  <c r="EG13" i="26" s="1"/>
  <c r="BJ13" i="26"/>
  <c r="ES13" i="26" s="1"/>
  <c r="AD13" i="26"/>
  <c r="DM13" i="26" s="1"/>
  <c r="AJ13" i="26"/>
  <c r="DS13" i="26" s="1"/>
  <c r="X13" i="26"/>
  <c r="DG13" i="26" s="1"/>
  <c r="Y13" i="26"/>
  <c r="DH13" i="26" s="1"/>
  <c r="AN13" i="26"/>
  <c r="DW13" i="26" s="1"/>
  <c r="AC13" i="26"/>
  <c r="DL13" i="26" s="1"/>
  <c r="BC13" i="26"/>
  <c r="EL13" i="26" s="1"/>
  <c r="AR13" i="26"/>
  <c r="EA13" i="26" s="1"/>
  <c r="AI13" i="26"/>
  <c r="DR13" i="26" s="1"/>
  <c r="AP13" i="26"/>
  <c r="DY13" i="26" s="1"/>
  <c r="BB13" i="26"/>
  <c r="EK13" i="26" s="1"/>
  <c r="AF13" i="26"/>
  <c r="DO13" i="26" s="1"/>
  <c r="AG13" i="26"/>
  <c r="DP13" i="26" s="1"/>
  <c r="AV13" i="26"/>
  <c r="EE13" i="26" s="1"/>
  <c r="AK13" i="26"/>
  <c r="DT13" i="26" s="1"/>
  <c r="AM13" i="26"/>
  <c r="DV13" i="26" s="1"/>
  <c r="BA13" i="26"/>
  <c r="EJ13" i="26" s="1"/>
  <c r="BG13" i="26"/>
  <c r="EP13" i="26" s="1"/>
  <c r="AH13" i="26"/>
  <c r="DQ13" i="26" s="1"/>
  <c r="AT13" i="26"/>
  <c r="CK13" i="26" s="1"/>
  <c r="FU13" i="26" s="1"/>
  <c r="AU13" i="26"/>
  <c r="ED13" i="26" s="1"/>
  <c r="BI13" i="26"/>
  <c r="ER13" i="26" s="1"/>
  <c r="AZ13" i="26"/>
  <c r="EI13" i="26" s="1"/>
  <c r="BH17" i="26"/>
  <c r="BJ17" i="26"/>
  <c r="BA17" i="26"/>
  <c r="AA17" i="26"/>
  <c r="AP17" i="26"/>
  <c r="BF17" i="26"/>
  <c r="AW17" i="26"/>
  <c r="AN17" i="26"/>
  <c r="AL17" i="26"/>
  <c r="AH17" i="26"/>
  <c r="AB17" i="26"/>
  <c r="AS17" i="26"/>
  <c r="AJ17" i="26"/>
  <c r="AV17" i="26"/>
  <c r="AC17" i="26"/>
  <c r="AM17" i="26"/>
  <c r="AX17" i="26"/>
  <c r="AE17" i="26"/>
  <c r="AT17" i="26"/>
  <c r="AK17" i="26"/>
  <c r="BB17" i="26"/>
  <c r="AF17" i="26"/>
  <c r="AU17" i="26"/>
  <c r="AQ17" i="26"/>
  <c r="BI17" i="26"/>
  <c r="BK17" i="26"/>
  <c r="AY17" i="26"/>
  <c r="Z17" i="26"/>
  <c r="AI17" i="26"/>
  <c r="AO17" i="26"/>
  <c r="AR17" i="26"/>
  <c r="BG17" i="26"/>
  <c r="BC17" i="26"/>
  <c r="AG17" i="26"/>
  <c r="BD17" i="26"/>
  <c r="X17" i="26"/>
  <c r="BE17" i="26"/>
  <c r="AZ17" i="26"/>
  <c r="AD17" i="26"/>
  <c r="Y17" i="26"/>
  <c r="BB21" i="26"/>
  <c r="AQ21" i="26"/>
  <c r="Z21" i="26"/>
  <c r="BK21" i="26"/>
  <c r="AJ21" i="26"/>
  <c r="BD21" i="26"/>
  <c r="AG21" i="26"/>
  <c r="BE21" i="26"/>
  <c r="BG21" i="26"/>
  <c r="AY21" i="26"/>
  <c r="AD21" i="26"/>
  <c r="BJ21" i="26"/>
  <c r="AZ21" i="26"/>
  <c r="AI21" i="26"/>
  <c r="AU21" i="26"/>
  <c r="AS21" i="26"/>
  <c r="AF21" i="26"/>
  <c r="AC21" i="26"/>
  <c r="AE21" i="26"/>
  <c r="AP21" i="26"/>
  <c r="AL21" i="26"/>
  <c r="Y21" i="26"/>
  <c r="BI21" i="26"/>
  <c r="AR21" i="26"/>
  <c r="AO21" i="26"/>
  <c r="BC21" i="26"/>
  <c r="AB21" i="26"/>
  <c r="AM21" i="26"/>
  <c r="AN21" i="26"/>
  <c r="BH21" i="26"/>
  <c r="AT21" i="26"/>
  <c r="AH21" i="26"/>
  <c r="X21" i="26"/>
  <c r="BA21" i="26"/>
  <c r="AA21" i="26"/>
  <c r="AK21" i="26"/>
  <c r="AX21" i="26"/>
  <c r="AV21" i="26"/>
  <c r="AW21" i="26"/>
  <c r="BF21" i="26"/>
  <c r="BC25" i="26"/>
  <c r="AR25" i="26"/>
  <c r="AC25" i="26"/>
  <c r="AO25" i="26"/>
  <c r="AS25" i="26"/>
  <c r="BJ25" i="26"/>
  <c r="AD25" i="26"/>
  <c r="AH25" i="26"/>
  <c r="AP25" i="26"/>
  <c r="AU25" i="26"/>
  <c r="AW25" i="26"/>
  <c r="AA25" i="26"/>
  <c r="AE25" i="26"/>
  <c r="AL25" i="26"/>
  <c r="AY25" i="26"/>
  <c r="AI25" i="26"/>
  <c r="BK25" i="26"/>
  <c r="Z25" i="26"/>
  <c r="AM25" i="26"/>
  <c r="BE25" i="26"/>
  <c r="BG25" i="26"/>
  <c r="BB25" i="26"/>
  <c r="BI25" i="26"/>
  <c r="Y25" i="26"/>
  <c r="AG25" i="26"/>
  <c r="AK25" i="26"/>
  <c r="AX25" i="26"/>
  <c r="AN25" i="26"/>
  <c r="BF25" i="26"/>
  <c r="BA25" i="26"/>
  <c r="AF25" i="26"/>
  <c r="AT25" i="26"/>
  <c r="AZ25" i="26"/>
  <c r="BH25" i="26"/>
  <c r="X25" i="26"/>
  <c r="AB25" i="26"/>
  <c r="AJ25" i="26"/>
  <c r="AV25" i="26"/>
  <c r="AQ25" i="26"/>
  <c r="BD25" i="26"/>
  <c r="BG29" i="26"/>
  <c r="X29" i="26"/>
  <c r="BD29" i="26"/>
  <c r="AW29" i="26"/>
  <c r="AV29" i="26"/>
  <c r="AM29" i="26"/>
  <c r="AT29" i="26"/>
  <c r="AX29" i="26"/>
  <c r="AF29" i="26"/>
  <c r="AY29" i="26"/>
  <c r="BB29" i="26"/>
  <c r="AK29" i="26"/>
  <c r="AZ29" i="26"/>
  <c r="BH29" i="26"/>
  <c r="AS29" i="26"/>
  <c r="AG29" i="26"/>
  <c r="AJ29" i="26"/>
  <c r="BK29" i="26"/>
  <c r="AE29" i="26"/>
  <c r="AL29" i="26"/>
  <c r="AP29" i="26"/>
  <c r="AR29" i="26"/>
  <c r="AA29" i="26"/>
  <c r="BF29" i="26"/>
  <c r="AQ29" i="26"/>
  <c r="AI29" i="26"/>
  <c r="AO29" i="26"/>
  <c r="BA29" i="26"/>
  <c r="BC29" i="26"/>
  <c r="BJ29" i="26"/>
  <c r="AD29" i="26"/>
  <c r="AH29" i="26"/>
  <c r="BE29" i="26"/>
  <c r="Y29" i="26"/>
  <c r="AN29" i="26"/>
  <c r="AC29" i="26"/>
  <c r="BI29" i="26"/>
  <c r="AB29" i="26"/>
  <c r="AU29" i="26"/>
  <c r="Z29" i="26"/>
  <c r="AY33" i="26"/>
  <c r="AI33" i="26"/>
  <c r="AK33" i="26"/>
  <c r="AN33" i="26"/>
  <c r="BC33" i="26"/>
  <c r="BJ33" i="26"/>
  <c r="AD33" i="26"/>
  <c r="AX33" i="26"/>
  <c r="AW33" i="26"/>
  <c r="AR33" i="26"/>
  <c r="AA33" i="26"/>
  <c r="BA33" i="26"/>
  <c r="BK33" i="26"/>
  <c r="AL33" i="26"/>
  <c r="Z33" i="26"/>
  <c r="AQ33" i="26"/>
  <c r="AF33" i="26"/>
  <c r="AU33" i="26"/>
  <c r="BB33" i="26"/>
  <c r="BH33" i="26"/>
  <c r="AP33" i="26"/>
  <c r="AG33" i="26"/>
  <c r="AB33" i="26"/>
  <c r="BG33" i="26"/>
  <c r="AJ33" i="26"/>
  <c r="BE33" i="26"/>
  <c r="BD33" i="26"/>
  <c r="X33" i="26"/>
  <c r="AM33" i="26"/>
  <c r="AT33" i="26"/>
  <c r="AZ33" i="26"/>
  <c r="AH33" i="26"/>
  <c r="AS33" i="26"/>
  <c r="BI33" i="26"/>
  <c r="AO33" i="26"/>
  <c r="AV33" i="26"/>
  <c r="AE33" i="26"/>
  <c r="BF33" i="26"/>
  <c r="AC33" i="26"/>
  <c r="Y33" i="26"/>
  <c r="AI37" i="26"/>
  <c r="DR37" i="26" s="1"/>
  <c r="AN37" i="26"/>
  <c r="DW37" i="26" s="1"/>
  <c r="BC37" i="26"/>
  <c r="EL37" i="26" s="1"/>
  <c r="BH37" i="26"/>
  <c r="EQ37" i="26" s="1"/>
  <c r="BJ37" i="26"/>
  <c r="ES37" i="26" s="1"/>
  <c r="AD37" i="26"/>
  <c r="DM37" i="26" s="1"/>
  <c r="AK37" i="26"/>
  <c r="DT37" i="26" s="1"/>
  <c r="AO37" i="26"/>
  <c r="DX37" i="26" s="1"/>
  <c r="AR37" i="26"/>
  <c r="EA37" i="26" s="1"/>
  <c r="AE37" i="26"/>
  <c r="DN37" i="26" s="1"/>
  <c r="X37" i="26"/>
  <c r="DG37" i="26" s="1"/>
  <c r="AB37" i="26"/>
  <c r="DK37" i="26" s="1"/>
  <c r="Z37" i="26"/>
  <c r="DI37" i="26" s="1"/>
  <c r="AL37" i="26"/>
  <c r="DU37" i="26" s="1"/>
  <c r="BF37" i="26"/>
  <c r="EO37" i="26" s="1"/>
  <c r="AJ37" i="26"/>
  <c r="DS37" i="26" s="1"/>
  <c r="AM37" i="26"/>
  <c r="DV37" i="26" s="1"/>
  <c r="BB37" i="26"/>
  <c r="EK37" i="26" s="1"/>
  <c r="BI37" i="26"/>
  <c r="ER37" i="26" s="1"/>
  <c r="AC37" i="26"/>
  <c r="DL37" i="26" s="1"/>
  <c r="AG37" i="26"/>
  <c r="DP37" i="26" s="1"/>
  <c r="AF37" i="26"/>
  <c r="DO37" i="26" s="1"/>
  <c r="BK37" i="26"/>
  <c r="ET37" i="26" s="1"/>
  <c r="AZ37" i="26"/>
  <c r="EI37" i="26" s="1"/>
  <c r="AV37" i="26"/>
  <c r="EE37" i="26" s="1"/>
  <c r="AP37" i="26"/>
  <c r="CG37" i="26" s="1"/>
  <c r="FQ37" i="26" s="1"/>
  <c r="AW37" i="26"/>
  <c r="EF37" i="26" s="1"/>
  <c r="AU37" i="26"/>
  <c r="ED37" i="26" s="1"/>
  <c r="AT37" i="26"/>
  <c r="EC37" i="26" s="1"/>
  <c r="BA37" i="26"/>
  <c r="EJ37" i="26" s="1"/>
  <c r="BE37" i="26"/>
  <c r="EN37" i="26" s="1"/>
  <c r="Y37" i="26"/>
  <c r="DH37" i="26" s="1"/>
  <c r="BD37" i="26"/>
  <c r="EM37" i="26" s="1"/>
  <c r="AX37" i="26"/>
  <c r="EG37" i="26" s="1"/>
  <c r="AH37" i="26"/>
  <c r="DQ37" i="26" s="1"/>
  <c r="AA37" i="26"/>
  <c r="DJ37" i="26" s="1"/>
  <c r="BG37" i="26"/>
  <c r="EP37" i="26" s="1"/>
  <c r="AS37" i="26"/>
  <c r="EB37" i="26" s="1"/>
  <c r="AQ37" i="26"/>
  <c r="DZ37" i="26" s="1"/>
  <c r="AY37" i="26"/>
  <c r="EH37" i="26" s="1"/>
  <c r="BJ41" i="26"/>
  <c r="AG41" i="26"/>
  <c r="BH41" i="26"/>
  <c r="BK41" i="26"/>
  <c r="AB41" i="26"/>
  <c r="AI41" i="26"/>
  <c r="AV41" i="26"/>
  <c r="AC41" i="26"/>
  <c r="AD41" i="26"/>
  <c r="AE41" i="26"/>
  <c r="Z41" i="26"/>
  <c r="X41" i="26"/>
  <c r="BG41" i="26"/>
  <c r="AY41" i="26"/>
  <c r="AZ41" i="26"/>
  <c r="AJ41" i="26"/>
  <c r="Y41" i="26"/>
  <c r="AT41" i="26"/>
  <c r="AR41" i="26"/>
  <c r="AN41" i="26"/>
  <c r="AL41" i="26"/>
  <c r="AM41" i="26"/>
  <c r="AO41" i="26"/>
  <c r="BE41" i="26"/>
  <c r="BB41" i="26"/>
  <c r="AK41" i="26"/>
  <c r="AQ41" i="26"/>
  <c r="AA41" i="26"/>
  <c r="BA41" i="26"/>
  <c r="AF41" i="26"/>
  <c r="AU41" i="26"/>
  <c r="AW41" i="26"/>
  <c r="AX41" i="26"/>
  <c r="AH41" i="26"/>
  <c r="BC41" i="26"/>
  <c r="AP41" i="26"/>
  <c r="BI41" i="26"/>
  <c r="AS41" i="26"/>
  <c r="BD41" i="26"/>
  <c r="BF41" i="26"/>
  <c r="BJ45" i="26"/>
  <c r="BI45" i="26"/>
  <c r="AH45" i="26"/>
  <c r="AK45" i="26"/>
  <c r="Y45" i="26"/>
  <c r="BA45" i="26"/>
  <c r="AO45" i="26"/>
  <c r="AE45" i="26"/>
  <c r="BE45" i="26"/>
  <c r="AG45" i="26"/>
  <c r="AY45" i="26"/>
  <c r="AR45" i="26"/>
  <c r="AL45" i="26"/>
  <c r="X45" i="26"/>
  <c r="AS45" i="26"/>
  <c r="AQ45" i="26"/>
  <c r="AD45" i="26"/>
  <c r="AW45" i="26"/>
  <c r="AM45" i="26"/>
  <c r="BC45" i="26"/>
  <c r="AP45" i="26"/>
  <c r="AU45" i="26"/>
  <c r="AA45" i="26"/>
  <c r="BG45" i="26"/>
  <c r="AZ45" i="26"/>
  <c r="AT45" i="26"/>
  <c r="AJ45" i="26"/>
  <c r="BK45" i="26"/>
  <c r="AX45" i="26"/>
  <c r="Z45" i="26"/>
  <c r="BD45" i="26"/>
  <c r="AF45" i="26"/>
  <c r="BF45" i="26"/>
  <c r="AI45" i="26"/>
  <c r="AB45" i="26"/>
  <c r="BH45" i="26"/>
  <c r="BB45" i="26"/>
  <c r="AV45" i="26"/>
  <c r="AN45" i="26"/>
  <c r="AC45" i="26"/>
  <c r="U13" i="28"/>
  <c r="R13" i="28"/>
  <c r="P13" i="28"/>
  <c r="U61" i="28"/>
  <c r="R61" i="28"/>
  <c r="R21" i="28"/>
  <c r="U21" i="28"/>
  <c r="P21" i="28"/>
  <c r="U27" i="28"/>
  <c r="P27" i="28"/>
  <c r="R27" i="28"/>
  <c r="R52" i="28"/>
  <c r="U52" i="28"/>
  <c r="R65" i="28"/>
  <c r="U65" i="28"/>
  <c r="R30" i="28"/>
  <c r="P30" i="28"/>
  <c r="U30" i="28"/>
  <c r="R19" i="28"/>
  <c r="U19" i="28"/>
  <c r="P19" i="28"/>
  <c r="P24" i="28"/>
  <c r="U24" i="28"/>
  <c r="R24" i="28"/>
  <c r="R50" i="28"/>
  <c r="U50" i="28"/>
  <c r="U57" i="28"/>
  <c r="R57" i="28"/>
  <c r="U77" i="28"/>
  <c r="R77" i="28"/>
  <c r="R59" i="28"/>
  <c r="U59" i="28"/>
  <c r="P26" i="28"/>
  <c r="R26" i="28"/>
  <c r="U26" i="28"/>
  <c r="P41" i="28"/>
  <c r="U41" i="28"/>
  <c r="R41" i="28"/>
  <c r="R63" i="28"/>
  <c r="U63" i="28"/>
  <c r="R76" i="28"/>
  <c r="U76" i="28"/>
  <c r="U44" i="29"/>
  <c r="R44" i="29"/>
  <c r="P44" i="29"/>
  <c r="U22" i="29"/>
  <c r="R22" i="29"/>
  <c r="P22" i="29"/>
  <c r="U12" i="29"/>
  <c r="P12" i="29"/>
  <c r="R12" i="29"/>
  <c r="AK16" i="28"/>
  <c r="BC16" i="28"/>
  <c r="BF16" i="28"/>
  <c r="BL16" i="28"/>
  <c r="AA16" i="28"/>
  <c r="AI16" i="28"/>
  <c r="BD16" i="28"/>
  <c r="AP16" i="28"/>
  <c r="AQ16" i="28"/>
  <c r="BH16" i="28"/>
  <c r="BI16" i="28"/>
  <c r="AX16" i="28"/>
  <c r="AD16" i="28"/>
  <c r="AO16" i="28"/>
  <c r="AL16" i="28"/>
  <c r="AU16" i="28"/>
  <c r="AW16" i="28"/>
  <c r="BB16" i="28"/>
  <c r="BJ16" i="28"/>
  <c r="Z16" i="28"/>
  <c r="BE16" i="28"/>
  <c r="BG16" i="28"/>
  <c r="BM16" i="28"/>
  <c r="AE16" i="28"/>
  <c r="AC16" i="28"/>
  <c r="AV16" i="28"/>
  <c r="AZ16" i="28"/>
  <c r="AM16" i="28"/>
  <c r="AN16" i="28"/>
  <c r="AS16" i="28"/>
  <c r="BA16" i="28"/>
  <c r="AY16" i="28"/>
  <c r="AF16" i="28"/>
  <c r="AG16" i="28"/>
  <c r="BK16" i="28"/>
  <c r="AJ16" i="28"/>
  <c r="AR16" i="28"/>
  <c r="AB16" i="28"/>
  <c r="AT16" i="28"/>
  <c r="AH16" i="28"/>
  <c r="BH24" i="28"/>
  <c r="AG24" i="28"/>
  <c r="DQ24" i="28" s="1"/>
  <c r="BE24" i="28"/>
  <c r="CW24" i="28" s="1"/>
  <c r="GG24" i="28" s="1"/>
  <c r="AR24" i="28"/>
  <c r="EB24" i="28" s="1"/>
  <c r="AD24" i="28"/>
  <c r="AB24" i="28"/>
  <c r="DL24" i="28" s="1"/>
  <c r="Z24" i="28"/>
  <c r="BR24" i="28" s="1"/>
  <c r="FB24" i="28" s="1"/>
  <c r="BI24" i="28"/>
  <c r="ES24" i="28" s="1"/>
  <c r="AU24" i="28"/>
  <c r="CM24" i="28" s="1"/>
  <c r="FW24" i="28" s="1"/>
  <c r="AQ24" i="28"/>
  <c r="EA24" i="28" s="1"/>
  <c r="AN24" i="28"/>
  <c r="AI24" i="28"/>
  <c r="DS24" i="28" s="1"/>
  <c r="AS24" i="28"/>
  <c r="EC24" i="28" s="1"/>
  <c r="AT24" i="28"/>
  <c r="ED24" i="28" s="1"/>
  <c r="AP24" i="28"/>
  <c r="DZ24" i="28" s="1"/>
  <c r="AM24" i="28"/>
  <c r="DW24" i="28" s="1"/>
  <c r="AY24" i="28"/>
  <c r="EI24" i="28" s="1"/>
  <c r="AF24" i="28"/>
  <c r="DP24" i="28" s="1"/>
  <c r="BL24" i="28"/>
  <c r="EV24" i="28" s="1"/>
  <c r="BK24" i="28"/>
  <c r="EU24" i="28" s="1"/>
  <c r="BJ24" i="28"/>
  <c r="ET24" i="28" s="1"/>
  <c r="AV24" i="28"/>
  <c r="EF24" i="28" s="1"/>
  <c r="AH24" i="28"/>
  <c r="DR24" i="28" s="1"/>
  <c r="BD24" i="28"/>
  <c r="EN24" i="28" s="1"/>
  <c r="AW24" i="28"/>
  <c r="EG24" i="28" s="1"/>
  <c r="AE24" i="28"/>
  <c r="BW24" i="28" s="1"/>
  <c r="FG24" i="28" s="1"/>
  <c r="BM24" i="28"/>
  <c r="EW24" i="28" s="1"/>
  <c r="BB24" i="28"/>
  <c r="EL24" i="28" s="1"/>
  <c r="BA24" i="28"/>
  <c r="EK24" i="28" s="1"/>
  <c r="AZ24" i="28"/>
  <c r="EJ24" i="28" s="1"/>
  <c r="AX24" i="28"/>
  <c r="EH24" i="28" s="1"/>
  <c r="AJ24" i="28"/>
  <c r="DT24" i="28" s="1"/>
  <c r="AC24" i="28"/>
  <c r="DM24" i="28" s="1"/>
  <c r="BG24" i="28"/>
  <c r="EQ24" i="28" s="1"/>
  <c r="AA24" i="28"/>
  <c r="DK24" i="28" s="1"/>
  <c r="BF24" i="28"/>
  <c r="EP24" i="28" s="1"/>
  <c r="BC24" i="28"/>
  <c r="EM24" i="28" s="1"/>
  <c r="AO24" i="28"/>
  <c r="DY24" i="28" s="1"/>
  <c r="AK24" i="28"/>
  <c r="DU24" i="28" s="1"/>
  <c r="AL24" i="28"/>
  <c r="DV24" i="28" s="1"/>
  <c r="BM32" i="28"/>
  <c r="AV32" i="28"/>
  <c r="AG32" i="28"/>
  <c r="BH32" i="28"/>
  <c r="BL32" i="28"/>
  <c r="AY32" i="28"/>
  <c r="AP32" i="28"/>
  <c r="BB32" i="28"/>
  <c r="AU32" i="28"/>
  <c r="AO32" i="28"/>
  <c r="AX32" i="28"/>
  <c r="AN32" i="28"/>
  <c r="BC32" i="28"/>
  <c r="AA32" i="28"/>
  <c r="BF32" i="28"/>
  <c r="Z32" i="28"/>
  <c r="AK32" i="28"/>
  <c r="AL32" i="28"/>
  <c r="BI32" i="28"/>
  <c r="AZ32" i="28"/>
  <c r="AM32" i="28"/>
  <c r="BA32" i="28"/>
  <c r="AJ32" i="28"/>
  <c r="AQ32" i="28"/>
  <c r="AW32" i="28"/>
  <c r="BD32" i="28"/>
  <c r="BE32" i="28"/>
  <c r="AB32" i="28"/>
  <c r="AC32" i="28"/>
  <c r="BJ32" i="28"/>
  <c r="AH32" i="28"/>
  <c r="BK32" i="28"/>
  <c r="AE32" i="28"/>
  <c r="BG32" i="28"/>
  <c r="AI32" i="28"/>
  <c r="AS32" i="28"/>
  <c r="AT32" i="28"/>
  <c r="AD32" i="28"/>
  <c r="AR32" i="28"/>
  <c r="AF32" i="28"/>
  <c r="U32" i="29"/>
  <c r="P32" i="29"/>
  <c r="R32" i="29"/>
  <c r="BH14" i="28"/>
  <c r="BM14" i="28"/>
  <c r="AC14" i="28"/>
  <c r="AD14" i="28"/>
  <c r="AS14" i="28"/>
  <c r="AH14" i="28"/>
  <c r="BG14" i="28"/>
  <c r="AA14" i="28"/>
  <c r="AN14" i="28"/>
  <c r="AU14" i="28"/>
  <c r="AW14" i="28"/>
  <c r="AK14" i="28"/>
  <c r="AO14" i="28"/>
  <c r="AG14" i="28"/>
  <c r="AI14" i="28"/>
  <c r="AJ14" i="28"/>
  <c r="Z14" i="28"/>
  <c r="AB14" i="28"/>
  <c r="AP14" i="28"/>
  <c r="AR14" i="28"/>
  <c r="BF14" i="28"/>
  <c r="AT14" i="28"/>
  <c r="AY14" i="28"/>
  <c r="BL14" i="28"/>
  <c r="AF14" i="28"/>
  <c r="AM14" i="28"/>
  <c r="BI14" i="28"/>
  <c r="BC14" i="28"/>
  <c r="BJ14" i="28"/>
  <c r="AX14" i="28"/>
  <c r="AL14" i="28"/>
  <c r="BA14" i="28"/>
  <c r="BB14" i="28"/>
  <c r="BE14" i="28"/>
  <c r="AQ14" i="28"/>
  <c r="BD14" i="28"/>
  <c r="BK14" i="28"/>
  <c r="AE14" i="28"/>
  <c r="AZ14" i="28"/>
  <c r="AV14" i="28"/>
  <c r="U64" i="29"/>
  <c r="R64" i="29"/>
  <c r="U38" i="29"/>
  <c r="P38" i="29"/>
  <c r="R38" i="29"/>
  <c r="U76" i="29"/>
  <c r="R76" i="29"/>
  <c r="BE35" i="28"/>
  <c r="BC35" i="28"/>
  <c r="AT35" i="28"/>
  <c r="AW35" i="28"/>
  <c r="AY35" i="28"/>
  <c r="AZ35" i="28"/>
  <c r="AM35" i="28"/>
  <c r="BB35" i="28"/>
  <c r="AL35" i="28"/>
  <c r="BL35" i="28"/>
  <c r="AF35" i="28"/>
  <c r="BG35" i="28"/>
  <c r="AA35" i="28"/>
  <c r="BK35" i="28"/>
  <c r="AE35" i="28"/>
  <c r="AD35" i="28"/>
  <c r="AI35" i="28"/>
  <c r="AN35" i="28"/>
  <c r="Z35" i="28"/>
  <c r="AH35" i="28"/>
  <c r="AG35" i="28"/>
  <c r="BM35" i="28"/>
  <c r="BA35" i="28"/>
  <c r="AB35" i="28"/>
  <c r="AU35" i="28"/>
  <c r="BD35" i="28"/>
  <c r="BF35" i="28"/>
  <c r="BJ35" i="28"/>
  <c r="AP35" i="28"/>
  <c r="BI35" i="28"/>
  <c r="AQ35" i="28"/>
  <c r="AJ35" i="28"/>
  <c r="AV35" i="28"/>
  <c r="AO35" i="28"/>
  <c r="AR35" i="28"/>
  <c r="BH35" i="28"/>
  <c r="AK35" i="28"/>
  <c r="AS35" i="28"/>
  <c r="AC35" i="28"/>
  <c r="AX35" i="28"/>
  <c r="BJ39" i="28"/>
  <c r="AW39" i="28"/>
  <c r="AC39" i="28"/>
  <c r="AE39" i="28"/>
  <c r="AF39" i="28"/>
  <c r="AU39" i="28"/>
  <c r="AI39" i="28"/>
  <c r="BG39" i="28"/>
  <c r="AG39" i="28"/>
  <c r="AH39" i="28"/>
  <c r="AV39" i="28"/>
  <c r="AR39" i="28"/>
  <c r="AT39" i="28"/>
  <c r="BB39" i="28"/>
  <c r="BE39" i="28"/>
  <c r="AJ39" i="28"/>
  <c r="AL39" i="28"/>
  <c r="BL39" i="28"/>
  <c r="AA39" i="28"/>
  <c r="AY39" i="28"/>
  <c r="AQ39" i="28"/>
  <c r="AS39" i="28"/>
  <c r="BF39" i="28"/>
  <c r="AZ39" i="28"/>
  <c r="BA39" i="28"/>
  <c r="AM39" i="28"/>
  <c r="BK39" i="28"/>
  <c r="AP39" i="28"/>
  <c r="AX39" i="28"/>
  <c r="AN39" i="28"/>
  <c r="BC39" i="28"/>
  <c r="BD39" i="28"/>
  <c r="Z39" i="28"/>
  <c r="AB39" i="28"/>
  <c r="BH39" i="28"/>
  <c r="AD39" i="28"/>
  <c r="BI39" i="28"/>
  <c r="AO39" i="28"/>
  <c r="BM39" i="28"/>
  <c r="AK39" i="28"/>
  <c r="AZ43" i="28"/>
  <c r="AT43" i="28"/>
  <c r="AS43" i="28"/>
  <c r="AI43" i="28"/>
  <c r="BG43" i="28"/>
  <c r="AL43" i="28"/>
  <c r="AC43" i="28"/>
  <c r="AQ43" i="28"/>
  <c r="AX43" i="28"/>
  <c r="BK43" i="28"/>
  <c r="AE43" i="28"/>
  <c r="BM43" i="28"/>
  <c r="AA43" i="28"/>
  <c r="AW43" i="28"/>
  <c r="AP43" i="28"/>
  <c r="AG43" i="28"/>
  <c r="BJ43" i="28"/>
  <c r="BF43" i="28"/>
  <c r="BB43" i="28"/>
  <c r="AO43" i="28"/>
  <c r="BE43" i="28"/>
  <c r="AN43" i="28"/>
  <c r="BA43" i="28"/>
  <c r="BC43" i="28"/>
  <c r="BI43" i="28"/>
  <c r="AF43" i="28"/>
  <c r="AM43" i="28"/>
  <c r="AJ43" i="28"/>
  <c r="AD43" i="28"/>
  <c r="AK43" i="28"/>
  <c r="BH43" i="28"/>
  <c r="AY43" i="28"/>
  <c r="AH43" i="28"/>
  <c r="AU43" i="28"/>
  <c r="AR43" i="28"/>
  <c r="BL43" i="28"/>
  <c r="BD43" i="28"/>
  <c r="AV43" i="28"/>
  <c r="AB43" i="28"/>
  <c r="Z43" i="28"/>
  <c r="BK47" i="28"/>
  <c r="AQ47" i="28"/>
  <c r="AB47" i="28"/>
  <c r="BL47" i="28"/>
  <c r="BC47" i="28"/>
  <c r="AL47" i="28"/>
  <c r="BI47" i="28"/>
  <c r="AR47" i="28"/>
  <c r="AJ47" i="28"/>
  <c r="BE47" i="28"/>
  <c r="AD47" i="28"/>
  <c r="BA47" i="28"/>
  <c r="AS47" i="28"/>
  <c r="AW47" i="28"/>
  <c r="AU47" i="28"/>
  <c r="AG47" i="28"/>
  <c r="AN47" i="28"/>
  <c r="AT47" i="28"/>
  <c r="BD47" i="28"/>
  <c r="AM47" i="28"/>
  <c r="AY47" i="28"/>
  <c r="AA47" i="28"/>
  <c r="AC47" i="28"/>
  <c r="AE47" i="28"/>
  <c r="AF47" i="28"/>
  <c r="AK47" i="28"/>
  <c r="Z47" i="28"/>
  <c r="BJ47" i="28"/>
  <c r="BB47" i="28"/>
  <c r="AO47" i="28"/>
  <c r="AV47" i="28"/>
  <c r="BH47" i="28"/>
  <c r="AX47" i="28"/>
  <c r="AP47" i="28"/>
  <c r="AZ47" i="28"/>
  <c r="AH47" i="28"/>
  <c r="BG47" i="28"/>
  <c r="AI47" i="28"/>
  <c r="BM47" i="28"/>
  <c r="BF47" i="28"/>
  <c r="P16" i="29"/>
  <c r="R16" i="29"/>
  <c r="U16" i="29"/>
  <c r="U28" i="29"/>
  <c r="P28" i="29"/>
  <c r="R28" i="29"/>
  <c r="U53" i="29"/>
  <c r="R53" i="29"/>
  <c r="U67" i="29"/>
  <c r="R67" i="29"/>
  <c r="P31" i="29"/>
  <c r="R31" i="29"/>
  <c r="U31" i="29"/>
  <c r="U65" i="29"/>
  <c r="R65" i="29"/>
  <c r="U24" i="29"/>
  <c r="R24" i="29"/>
  <c r="P24" i="29"/>
  <c r="R49" i="29"/>
  <c r="U49" i="29"/>
  <c r="P49" i="29"/>
  <c r="P50" i="29" s="1"/>
  <c r="P51" i="29" s="1"/>
  <c r="P52" i="29" s="1"/>
  <c r="P53" i="29" s="1"/>
  <c r="P54" i="29" s="1"/>
  <c r="P55" i="29" s="1"/>
  <c r="P56" i="29" s="1"/>
  <c r="P57" i="29" s="1"/>
  <c r="P58" i="29" s="1"/>
  <c r="P59" i="29" s="1"/>
  <c r="P60" i="29" s="1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U57" i="29"/>
  <c r="R57" i="29"/>
  <c r="R20" i="29"/>
  <c r="U20" i="29"/>
  <c r="P20" i="29"/>
  <c r="AZ12" i="29"/>
  <c r="EJ12" i="29" s="1"/>
  <c r="HT12" i="29" s="1"/>
  <c r="AC12" i="29"/>
  <c r="DM12" i="29" s="1"/>
  <c r="GW12" i="29" s="1"/>
  <c r="AQ12" i="29"/>
  <c r="EA12" i="29" s="1"/>
  <c r="HK12" i="29" s="1"/>
  <c r="Z12" i="29"/>
  <c r="DJ12" i="29" s="1"/>
  <c r="GT12" i="29" s="1"/>
  <c r="BB12" i="29"/>
  <c r="EL12" i="29" s="1"/>
  <c r="HV12" i="29" s="1"/>
  <c r="AV12" i="29"/>
  <c r="EF12" i="29" s="1"/>
  <c r="HP12" i="29" s="1"/>
  <c r="BE12" i="29"/>
  <c r="EO12" i="29" s="1"/>
  <c r="HY12" i="29" s="1"/>
  <c r="BM12" i="29"/>
  <c r="EW12" i="29" s="1"/>
  <c r="IG12" i="29" s="1"/>
  <c r="BG12" i="29"/>
  <c r="EQ12" i="29" s="1"/>
  <c r="IA12" i="29" s="1"/>
  <c r="BA12" i="29"/>
  <c r="EK12" i="29" s="1"/>
  <c r="HU12" i="29" s="1"/>
  <c r="AL12" i="29"/>
  <c r="DV12" i="29" s="1"/>
  <c r="HF12" i="29" s="1"/>
  <c r="AI12" i="29"/>
  <c r="DS12" i="29" s="1"/>
  <c r="HC12" i="29" s="1"/>
  <c r="AX12" i="29"/>
  <c r="EH12" i="29" s="1"/>
  <c r="HR12" i="29" s="1"/>
  <c r="AY12" i="29"/>
  <c r="EI12" i="29" s="1"/>
  <c r="HS12" i="29" s="1"/>
  <c r="AR12" i="29"/>
  <c r="EB12" i="29" s="1"/>
  <c r="HL12" i="29" s="1"/>
  <c r="AA12" i="29"/>
  <c r="DK12" i="29" s="1"/>
  <c r="GU12" i="29" s="1"/>
  <c r="BF12" i="29"/>
  <c r="EP12" i="29" s="1"/>
  <c r="HZ12" i="29" s="1"/>
  <c r="BJ12" i="29"/>
  <c r="DB12" i="29" s="1"/>
  <c r="AD12" i="29"/>
  <c r="DN12" i="29" s="1"/>
  <c r="GX12" i="29" s="1"/>
  <c r="AE12" i="29"/>
  <c r="DO12" i="29" s="1"/>
  <c r="GY12" i="29" s="1"/>
  <c r="AM12" i="29"/>
  <c r="DW12" i="29" s="1"/>
  <c r="HG12" i="29" s="1"/>
  <c r="BD12" i="29"/>
  <c r="EN12" i="29" s="1"/>
  <c r="HX12" i="29" s="1"/>
  <c r="AU12" i="29"/>
  <c r="EE12" i="29" s="1"/>
  <c r="HO12" i="29" s="1"/>
  <c r="AG12" i="29"/>
  <c r="DQ12" i="29" s="1"/>
  <c r="HA12" i="29" s="1"/>
  <c r="AJ12" i="29"/>
  <c r="DT12" i="29" s="1"/>
  <c r="HD12" i="29" s="1"/>
  <c r="AB12" i="29"/>
  <c r="DL12" i="29" s="1"/>
  <c r="GV12" i="29" s="1"/>
  <c r="AK12" i="29"/>
  <c r="DU12" i="29" s="1"/>
  <c r="HE12" i="29" s="1"/>
  <c r="AH12" i="29"/>
  <c r="DR12" i="29" s="1"/>
  <c r="HB12" i="29" s="1"/>
  <c r="AF12" i="29"/>
  <c r="DP12" i="29" s="1"/>
  <c r="GZ12" i="29" s="1"/>
  <c r="BL12" i="29"/>
  <c r="EV12" i="29" s="1"/>
  <c r="IF12" i="29" s="1"/>
  <c r="BC12" i="29"/>
  <c r="EM12" i="29" s="1"/>
  <c r="HW12" i="29" s="1"/>
  <c r="AO12" i="29"/>
  <c r="DY12" i="29" s="1"/>
  <c r="HI12" i="29" s="1"/>
  <c r="BH12" i="29"/>
  <c r="ER12" i="29" s="1"/>
  <c r="IB12" i="29" s="1"/>
  <c r="AT12" i="29"/>
  <c r="ED12" i="29" s="1"/>
  <c r="HN12" i="29" s="1"/>
  <c r="AW12" i="29"/>
  <c r="EG12" i="29" s="1"/>
  <c r="HQ12" i="29" s="1"/>
  <c r="AN12" i="29"/>
  <c r="DX12" i="29" s="1"/>
  <c r="HH12" i="29" s="1"/>
  <c r="AP12" i="29"/>
  <c r="DZ12" i="29" s="1"/>
  <c r="HJ12" i="29" s="1"/>
  <c r="BI12" i="29"/>
  <c r="ES12" i="29" s="1"/>
  <c r="IC12" i="29" s="1"/>
  <c r="BK12" i="29"/>
  <c r="EU12" i="29" s="1"/>
  <c r="IE12" i="29" s="1"/>
  <c r="AS12" i="29"/>
  <c r="EC12" i="29" s="1"/>
  <c r="HM12" i="29" s="1"/>
  <c r="AV16" i="29"/>
  <c r="EF16" i="29" s="1"/>
  <c r="HP16" i="29" s="1"/>
  <c r="AU16" i="29"/>
  <c r="EE16" i="29" s="1"/>
  <c r="HO16" i="29" s="1"/>
  <c r="AT16" i="29"/>
  <c r="ED16" i="29" s="1"/>
  <c r="HN16" i="29" s="1"/>
  <c r="AE16" i="29"/>
  <c r="DO16" i="29" s="1"/>
  <c r="GY16" i="29" s="1"/>
  <c r="AS16" i="29"/>
  <c r="EC16" i="29" s="1"/>
  <c r="HM16" i="29" s="1"/>
  <c r="AZ16" i="29"/>
  <c r="EJ16" i="29" s="1"/>
  <c r="HT16" i="29" s="1"/>
  <c r="BG16" i="29"/>
  <c r="EQ16" i="29" s="1"/>
  <c r="IA16" i="29" s="1"/>
  <c r="AA16" i="29"/>
  <c r="DK16" i="29" s="1"/>
  <c r="GU16" i="29" s="1"/>
  <c r="AH16" i="29"/>
  <c r="DR16" i="29" s="1"/>
  <c r="HB16" i="29" s="1"/>
  <c r="AW16" i="29"/>
  <c r="EG16" i="29" s="1"/>
  <c r="HQ16" i="29" s="1"/>
  <c r="BJ16" i="29"/>
  <c r="ET16" i="29" s="1"/>
  <c r="ID16" i="29" s="1"/>
  <c r="AD16" i="29"/>
  <c r="DN16" i="29" s="1"/>
  <c r="GX16" i="29" s="1"/>
  <c r="AF16" i="29"/>
  <c r="DP16" i="29" s="1"/>
  <c r="GZ16" i="29" s="1"/>
  <c r="BI16" i="29"/>
  <c r="ES16" i="29" s="1"/>
  <c r="IC16" i="29" s="1"/>
  <c r="AJ16" i="29"/>
  <c r="DT16" i="29" s="1"/>
  <c r="HD16" i="29" s="1"/>
  <c r="AX16" i="29"/>
  <c r="EH16" i="29" s="1"/>
  <c r="HR16" i="29" s="1"/>
  <c r="AG16" i="29"/>
  <c r="DQ16" i="29" s="1"/>
  <c r="HA16" i="29" s="1"/>
  <c r="AN16" i="29"/>
  <c r="DX16" i="29" s="1"/>
  <c r="HH16" i="29" s="1"/>
  <c r="BB16" i="29"/>
  <c r="EL16" i="29" s="1"/>
  <c r="HV16" i="29" s="1"/>
  <c r="AL16" i="29"/>
  <c r="DV16" i="29" s="1"/>
  <c r="HF16" i="29" s="1"/>
  <c r="AK16" i="29"/>
  <c r="DU16" i="29" s="1"/>
  <c r="HE16" i="29" s="1"/>
  <c r="AR16" i="29"/>
  <c r="EB16" i="29" s="1"/>
  <c r="HL16" i="29" s="1"/>
  <c r="AY16" i="29"/>
  <c r="CQ16" i="29" s="1"/>
  <c r="BF16" i="29"/>
  <c r="EP16" i="29" s="1"/>
  <c r="HZ16" i="29" s="1"/>
  <c r="Z16" i="29"/>
  <c r="DJ16" i="29" s="1"/>
  <c r="GT16" i="29" s="1"/>
  <c r="AO16" i="29"/>
  <c r="DY16" i="29" s="1"/>
  <c r="HI16" i="29" s="1"/>
  <c r="AC16" i="29"/>
  <c r="DM16" i="29" s="1"/>
  <c r="GW16" i="29" s="1"/>
  <c r="AQ16" i="29"/>
  <c r="EA16" i="29" s="1"/>
  <c r="HK16" i="29" s="1"/>
  <c r="BM16" i="29"/>
  <c r="EW16" i="29" s="1"/>
  <c r="IG16" i="29" s="1"/>
  <c r="AB16" i="29"/>
  <c r="DL16" i="29" s="1"/>
  <c r="GV16" i="29" s="1"/>
  <c r="AM16" i="29"/>
  <c r="DW16" i="29" s="1"/>
  <c r="HG16" i="29" s="1"/>
  <c r="BC16" i="29"/>
  <c r="EM16" i="29" s="1"/>
  <c r="HW16" i="29" s="1"/>
  <c r="BH16" i="29"/>
  <c r="ER16" i="29" s="1"/>
  <c r="IB16" i="29" s="1"/>
  <c r="AI16" i="29"/>
  <c r="DS16" i="29" s="1"/>
  <c r="HC16" i="29" s="1"/>
  <c r="BK16" i="29"/>
  <c r="EU16" i="29" s="1"/>
  <c r="IE16" i="29" s="1"/>
  <c r="BD16" i="29"/>
  <c r="EN16" i="29" s="1"/>
  <c r="HX16" i="29" s="1"/>
  <c r="BA16" i="29"/>
  <c r="EK16" i="29" s="1"/>
  <c r="HU16" i="29" s="1"/>
  <c r="AP16" i="29"/>
  <c r="DZ16" i="29" s="1"/>
  <c r="HJ16" i="29" s="1"/>
  <c r="BL16" i="29"/>
  <c r="EV16" i="29" s="1"/>
  <c r="IF16" i="29" s="1"/>
  <c r="BE16" i="29"/>
  <c r="EO16" i="29" s="1"/>
  <c r="HY16" i="29" s="1"/>
  <c r="BH20" i="29"/>
  <c r="ER20" i="29" s="1"/>
  <c r="IB20" i="29" s="1"/>
  <c r="AX20" i="29"/>
  <c r="EH20" i="29" s="1"/>
  <c r="HR20" i="29" s="1"/>
  <c r="BJ20" i="29"/>
  <c r="ET20" i="29" s="1"/>
  <c r="ID20" i="29" s="1"/>
  <c r="AM20" i="29"/>
  <c r="DW20" i="29" s="1"/>
  <c r="HG20" i="29" s="1"/>
  <c r="AP20" i="29"/>
  <c r="DZ20" i="29" s="1"/>
  <c r="HJ20" i="29" s="1"/>
  <c r="BL20" i="29"/>
  <c r="EV20" i="29" s="1"/>
  <c r="IF20" i="29" s="1"/>
  <c r="AF20" i="29"/>
  <c r="DP20" i="29" s="1"/>
  <c r="GZ20" i="29" s="1"/>
  <c r="AK20" i="29"/>
  <c r="DU20" i="29" s="1"/>
  <c r="HE20" i="29" s="1"/>
  <c r="BB20" i="29"/>
  <c r="EL20" i="29" s="1"/>
  <c r="HV20" i="29" s="1"/>
  <c r="BC20" i="29"/>
  <c r="EM20" i="29" s="1"/>
  <c r="HW20" i="29" s="1"/>
  <c r="BE20" i="29"/>
  <c r="EO20" i="29" s="1"/>
  <c r="HY20" i="29" s="1"/>
  <c r="Z20" i="29"/>
  <c r="DJ20" i="29" s="1"/>
  <c r="GT20" i="29" s="1"/>
  <c r="AL20" i="29"/>
  <c r="DV20" i="29" s="1"/>
  <c r="HF20" i="29" s="1"/>
  <c r="AZ20" i="29"/>
  <c r="EJ20" i="29" s="1"/>
  <c r="HT20" i="29" s="1"/>
  <c r="AO20" i="29"/>
  <c r="DY20" i="29" s="1"/>
  <c r="HI20" i="29" s="1"/>
  <c r="BA20" i="29"/>
  <c r="EK20" i="29" s="1"/>
  <c r="HU20" i="29" s="1"/>
  <c r="AH20" i="29"/>
  <c r="DR20" i="29" s="1"/>
  <c r="HB20" i="29" s="1"/>
  <c r="AI20" i="29"/>
  <c r="DS20" i="29" s="1"/>
  <c r="HC20" i="29" s="1"/>
  <c r="AY20" i="29"/>
  <c r="EI20" i="29" s="1"/>
  <c r="HS20" i="29" s="1"/>
  <c r="BK20" i="29"/>
  <c r="EU20" i="29" s="1"/>
  <c r="IE20" i="29" s="1"/>
  <c r="BD20" i="29"/>
  <c r="EN20" i="29" s="1"/>
  <c r="HX20" i="29" s="1"/>
  <c r="BI20" i="29"/>
  <c r="ES20" i="29" s="1"/>
  <c r="IC20" i="29" s="1"/>
  <c r="AC20" i="29"/>
  <c r="DM20" i="29" s="1"/>
  <c r="GW20" i="29" s="1"/>
  <c r="BM20" i="29"/>
  <c r="DE20" i="29" s="1"/>
  <c r="AJ20" i="29"/>
  <c r="DT20" i="29" s="1"/>
  <c r="HD20" i="29" s="1"/>
  <c r="AW20" i="29"/>
  <c r="EG20" i="29" s="1"/>
  <c r="HQ20" i="29" s="1"/>
  <c r="AD20" i="29"/>
  <c r="DN20" i="29" s="1"/>
  <c r="GX20" i="29" s="1"/>
  <c r="AV20" i="29"/>
  <c r="EF20" i="29" s="1"/>
  <c r="HP20" i="29" s="1"/>
  <c r="AG20" i="29"/>
  <c r="DQ20" i="29" s="1"/>
  <c r="HA20" i="29" s="1"/>
  <c r="AU20" i="29"/>
  <c r="EE20" i="29" s="1"/>
  <c r="HO20" i="29" s="1"/>
  <c r="BG20" i="29"/>
  <c r="EQ20" i="29" s="1"/>
  <c r="IA20" i="29" s="1"/>
  <c r="AR20" i="29"/>
  <c r="EB20" i="29" s="1"/>
  <c r="HL20" i="29" s="1"/>
  <c r="AA20" i="29"/>
  <c r="DK20" i="29" s="1"/>
  <c r="GU20" i="29" s="1"/>
  <c r="AQ20" i="29"/>
  <c r="EA20" i="29" s="1"/>
  <c r="HK20" i="29" s="1"/>
  <c r="AB20" i="29"/>
  <c r="DL20" i="29" s="1"/>
  <c r="GV20" i="29" s="1"/>
  <c r="AN20" i="29"/>
  <c r="DX20" i="29" s="1"/>
  <c r="HH20" i="29" s="1"/>
  <c r="AT20" i="29"/>
  <c r="ED20" i="29" s="1"/>
  <c r="HN20" i="29" s="1"/>
  <c r="AE20" i="29"/>
  <c r="DO20" i="29" s="1"/>
  <c r="GY20" i="29" s="1"/>
  <c r="AS20" i="29"/>
  <c r="EC20" i="29" s="1"/>
  <c r="HM20" i="29" s="1"/>
  <c r="BF20" i="29"/>
  <c r="EP20" i="29" s="1"/>
  <c r="HZ20" i="29" s="1"/>
  <c r="AT24" i="29"/>
  <c r="ED24" i="29" s="1"/>
  <c r="HN24" i="29" s="1"/>
  <c r="BK24" i="29"/>
  <c r="EU24" i="29" s="1"/>
  <c r="IE24" i="29" s="1"/>
  <c r="BI24" i="29"/>
  <c r="ES24" i="29" s="1"/>
  <c r="IC24" i="29" s="1"/>
  <c r="AV24" i="29"/>
  <c r="EF24" i="29" s="1"/>
  <c r="HP24" i="29" s="1"/>
  <c r="BH24" i="29"/>
  <c r="ER24" i="29" s="1"/>
  <c r="IB24" i="29" s="1"/>
  <c r="AB24" i="29"/>
  <c r="DL24" i="29" s="1"/>
  <c r="GV24" i="29" s="1"/>
  <c r="AI24" i="29"/>
  <c r="DS24" i="29" s="1"/>
  <c r="HC24" i="29" s="1"/>
  <c r="AP24" i="29"/>
  <c r="DZ24" i="29" s="1"/>
  <c r="HJ24" i="29" s="1"/>
  <c r="BE24" i="29"/>
  <c r="EO24" i="29" s="1"/>
  <c r="HY24" i="29" s="1"/>
  <c r="AK24" i="29"/>
  <c r="DU24" i="29" s="1"/>
  <c r="HE24" i="29" s="1"/>
  <c r="BB24" i="29"/>
  <c r="EL24" i="29" s="1"/>
  <c r="HV24" i="29" s="1"/>
  <c r="BC24" i="29"/>
  <c r="EM24" i="29" s="1"/>
  <c r="HW24" i="29" s="1"/>
  <c r="AS24" i="29"/>
  <c r="EC24" i="29" s="1"/>
  <c r="HM24" i="29" s="1"/>
  <c r="BD24" i="29"/>
  <c r="EN24" i="29" s="1"/>
  <c r="HX24" i="29" s="1"/>
  <c r="AR24" i="29"/>
  <c r="EB24" i="29" s="1"/>
  <c r="HL24" i="29" s="1"/>
  <c r="BF24" i="29"/>
  <c r="EP24" i="29" s="1"/>
  <c r="HZ24" i="29" s="1"/>
  <c r="AO24" i="29"/>
  <c r="DY24" i="29" s="1"/>
  <c r="HI24" i="29" s="1"/>
  <c r="AN24" i="29"/>
  <c r="DX24" i="29" s="1"/>
  <c r="HH24" i="29" s="1"/>
  <c r="AE24" i="29"/>
  <c r="DO24" i="29" s="1"/>
  <c r="GY24" i="29" s="1"/>
  <c r="AC24" i="29"/>
  <c r="DM24" i="29" s="1"/>
  <c r="GW24" i="29" s="1"/>
  <c r="AZ24" i="29"/>
  <c r="EJ24" i="29" s="1"/>
  <c r="HT24" i="29" s="1"/>
  <c r="BG24" i="29"/>
  <c r="EQ24" i="29" s="1"/>
  <c r="IA24" i="29" s="1"/>
  <c r="AA24" i="29"/>
  <c r="DK24" i="29" s="1"/>
  <c r="GU24" i="29" s="1"/>
  <c r="AH24" i="29"/>
  <c r="DR24" i="29" s="1"/>
  <c r="HB24" i="29" s="1"/>
  <c r="AW24" i="29"/>
  <c r="EG24" i="29" s="1"/>
  <c r="HQ24" i="29" s="1"/>
  <c r="BA24" i="29"/>
  <c r="EK24" i="29" s="1"/>
  <c r="HU24" i="29" s="1"/>
  <c r="BJ24" i="29"/>
  <c r="ET24" i="29" s="1"/>
  <c r="ID24" i="29" s="1"/>
  <c r="AU24" i="29"/>
  <c r="EE24" i="29" s="1"/>
  <c r="HO24" i="29" s="1"/>
  <c r="AY24" i="29"/>
  <c r="EI24" i="29" s="1"/>
  <c r="HS24" i="29" s="1"/>
  <c r="Z24" i="29"/>
  <c r="DJ24" i="29" s="1"/>
  <c r="GT24" i="29" s="1"/>
  <c r="AQ24" i="29"/>
  <c r="EA24" i="29" s="1"/>
  <c r="HK24" i="29" s="1"/>
  <c r="AJ24" i="29"/>
  <c r="DT24" i="29" s="1"/>
  <c r="HD24" i="29" s="1"/>
  <c r="AL24" i="29"/>
  <c r="DV24" i="29" s="1"/>
  <c r="HF24" i="29" s="1"/>
  <c r="AX24" i="29"/>
  <c r="CP24" i="29" s="1"/>
  <c r="AF24" i="29"/>
  <c r="DP24" i="29" s="1"/>
  <c r="GZ24" i="29" s="1"/>
  <c r="BM24" i="29"/>
  <c r="EW24" i="29" s="1"/>
  <c r="IG24" i="29" s="1"/>
  <c r="AM24" i="29"/>
  <c r="DW24" i="29" s="1"/>
  <c r="HG24" i="29" s="1"/>
  <c r="BL24" i="29"/>
  <c r="EV24" i="29" s="1"/>
  <c r="IF24" i="29" s="1"/>
  <c r="AD24" i="29"/>
  <c r="DN24" i="29" s="1"/>
  <c r="GX24" i="29" s="1"/>
  <c r="AG24" i="29"/>
  <c r="DQ24" i="29" s="1"/>
  <c r="HA24" i="29" s="1"/>
  <c r="AU28" i="29"/>
  <c r="EE28" i="29" s="1"/>
  <c r="HO28" i="29" s="1"/>
  <c r="AR28" i="29"/>
  <c r="EB28" i="29" s="1"/>
  <c r="HL28" i="29" s="1"/>
  <c r="AY28" i="29"/>
  <c r="EI28" i="29" s="1"/>
  <c r="HS28" i="29" s="1"/>
  <c r="BL28" i="29"/>
  <c r="EV28" i="29" s="1"/>
  <c r="IF28" i="29" s="1"/>
  <c r="AF28" i="29"/>
  <c r="DP28" i="29" s="1"/>
  <c r="GZ28" i="29" s="1"/>
  <c r="BE28" i="29"/>
  <c r="EO28" i="29" s="1"/>
  <c r="HY28" i="29" s="1"/>
  <c r="AP28" i="29"/>
  <c r="DZ28" i="29" s="1"/>
  <c r="HJ28" i="29" s="1"/>
  <c r="AC28" i="29"/>
  <c r="DM28" i="29" s="1"/>
  <c r="GW28" i="29" s="1"/>
  <c r="Z28" i="29"/>
  <c r="DJ28" i="29" s="1"/>
  <c r="GT28" i="29" s="1"/>
  <c r="BI28" i="29"/>
  <c r="ES28" i="29" s="1"/>
  <c r="IC28" i="29" s="1"/>
  <c r="BK28" i="29"/>
  <c r="EU28" i="29" s="1"/>
  <c r="IE28" i="29" s="1"/>
  <c r="BH28" i="29"/>
  <c r="ER28" i="29" s="1"/>
  <c r="IB28" i="29" s="1"/>
  <c r="AI28" i="29"/>
  <c r="DS28" i="29" s="1"/>
  <c r="HC28" i="29" s="1"/>
  <c r="AT28" i="29"/>
  <c r="ED28" i="29" s="1"/>
  <c r="HN28" i="29" s="1"/>
  <c r="BB28" i="29"/>
  <c r="EL28" i="29" s="1"/>
  <c r="HV28" i="29" s="1"/>
  <c r="AL28" i="29"/>
  <c r="DV28" i="29" s="1"/>
  <c r="HF28" i="29" s="1"/>
  <c r="AJ28" i="29"/>
  <c r="DT28" i="29" s="1"/>
  <c r="HD28" i="29" s="1"/>
  <c r="AQ28" i="29"/>
  <c r="EA28" i="29" s="1"/>
  <c r="HK28" i="29" s="1"/>
  <c r="BD28" i="29"/>
  <c r="EN28" i="29" s="1"/>
  <c r="HX28" i="29" s="1"/>
  <c r="BF28" i="29"/>
  <c r="EP28" i="29" s="1"/>
  <c r="HZ28" i="29" s="1"/>
  <c r="AS28" i="29"/>
  <c r="EC28" i="29" s="1"/>
  <c r="HM28" i="29" s="1"/>
  <c r="AD28" i="29"/>
  <c r="DN28" i="29" s="1"/>
  <c r="GX28" i="29" s="1"/>
  <c r="BM28" i="29"/>
  <c r="EW28" i="29" s="1"/>
  <c r="IG28" i="29" s="1"/>
  <c r="AX28" i="29"/>
  <c r="EH28" i="29" s="1"/>
  <c r="HR28" i="29" s="1"/>
  <c r="AB28" i="29"/>
  <c r="DL28" i="29" s="1"/>
  <c r="GV28" i="29" s="1"/>
  <c r="AV28" i="29"/>
  <c r="EF28" i="29" s="1"/>
  <c r="HP28" i="29" s="1"/>
  <c r="AE28" i="29"/>
  <c r="DO28" i="29" s="1"/>
  <c r="GY28" i="29" s="1"/>
  <c r="BA28" i="29"/>
  <c r="EK28" i="29" s="1"/>
  <c r="HU28" i="29" s="1"/>
  <c r="AK28" i="29"/>
  <c r="DU28" i="29" s="1"/>
  <c r="HE28" i="29" s="1"/>
  <c r="AZ28" i="29"/>
  <c r="EJ28" i="29" s="1"/>
  <c r="HT28" i="29" s="1"/>
  <c r="AG28" i="29"/>
  <c r="DQ28" i="29" s="1"/>
  <c r="HA28" i="29" s="1"/>
  <c r="AH28" i="29"/>
  <c r="DR28" i="29" s="1"/>
  <c r="HB28" i="29" s="1"/>
  <c r="AM28" i="29"/>
  <c r="DW28" i="29" s="1"/>
  <c r="HG28" i="29" s="1"/>
  <c r="BG28" i="29"/>
  <c r="EQ28" i="29" s="1"/>
  <c r="IA28" i="29" s="1"/>
  <c r="BC28" i="29"/>
  <c r="EM28" i="29" s="1"/>
  <c r="HW28" i="29" s="1"/>
  <c r="AW28" i="29"/>
  <c r="EG28" i="29" s="1"/>
  <c r="HQ28" i="29" s="1"/>
  <c r="AA28" i="29"/>
  <c r="DK28" i="29" s="1"/>
  <c r="GU28" i="29" s="1"/>
  <c r="AO28" i="29"/>
  <c r="DY28" i="29" s="1"/>
  <c r="HI28" i="29" s="1"/>
  <c r="AN28" i="29"/>
  <c r="DX28" i="29" s="1"/>
  <c r="HH28" i="29" s="1"/>
  <c r="BJ28" i="29"/>
  <c r="DB28" i="29" s="1"/>
  <c r="AW32" i="29"/>
  <c r="EG32" i="29" s="1"/>
  <c r="HQ32" i="29" s="1"/>
  <c r="BG32" i="29"/>
  <c r="EQ32" i="29" s="1"/>
  <c r="IA32" i="29" s="1"/>
  <c r="AY32" i="29"/>
  <c r="EI32" i="29" s="1"/>
  <c r="HS32" i="29" s="1"/>
  <c r="AZ32" i="29"/>
  <c r="EJ32" i="29" s="1"/>
  <c r="HT32" i="29" s="1"/>
  <c r="AC32" i="29"/>
  <c r="DM32" i="29" s="1"/>
  <c r="GW32" i="29" s="1"/>
  <c r="BH32" i="29"/>
  <c r="ER32" i="29" s="1"/>
  <c r="IB32" i="29" s="1"/>
  <c r="BC32" i="29"/>
  <c r="EM32" i="29" s="1"/>
  <c r="HW32" i="29" s="1"/>
  <c r="AU32" i="29"/>
  <c r="EE32" i="29" s="1"/>
  <c r="HO32" i="29" s="1"/>
  <c r="AF32" i="29"/>
  <c r="DP32" i="29" s="1"/>
  <c r="GZ32" i="29" s="1"/>
  <c r="Z32" i="29"/>
  <c r="DJ32" i="29" s="1"/>
  <c r="GT32" i="29" s="1"/>
  <c r="AP32" i="29"/>
  <c r="DZ32" i="29" s="1"/>
  <c r="HJ32" i="29" s="1"/>
  <c r="BF32" i="29"/>
  <c r="EP32" i="29" s="1"/>
  <c r="HZ32" i="29" s="1"/>
  <c r="BL32" i="29"/>
  <c r="EV32" i="29" s="1"/>
  <c r="IF32" i="29" s="1"/>
  <c r="AI32" i="29"/>
  <c r="DS32" i="29" s="1"/>
  <c r="HC32" i="29" s="1"/>
  <c r="AG32" i="29"/>
  <c r="DQ32" i="29" s="1"/>
  <c r="HA32" i="29" s="1"/>
  <c r="AB32" i="29"/>
  <c r="DL32" i="29" s="1"/>
  <c r="GV32" i="29" s="1"/>
  <c r="BK32" i="29"/>
  <c r="EU32" i="29" s="1"/>
  <c r="IE32" i="29" s="1"/>
  <c r="AK32" i="29"/>
  <c r="DU32" i="29" s="1"/>
  <c r="HE32" i="29" s="1"/>
  <c r="AD32" i="29"/>
  <c r="DN32" i="29" s="1"/>
  <c r="GX32" i="29" s="1"/>
  <c r="BM32" i="29"/>
  <c r="EW32" i="29" s="1"/>
  <c r="IG32" i="29" s="1"/>
  <c r="BD32" i="29"/>
  <c r="EN32" i="29" s="1"/>
  <c r="HX32" i="29" s="1"/>
  <c r="AN32" i="29"/>
  <c r="DX32" i="29" s="1"/>
  <c r="HH32" i="29" s="1"/>
  <c r="AQ32" i="29"/>
  <c r="EA32" i="29" s="1"/>
  <c r="HK32" i="29" s="1"/>
  <c r="BJ32" i="29"/>
  <c r="ET32" i="29" s="1"/>
  <c r="ID32" i="29" s="1"/>
  <c r="AX32" i="29"/>
  <c r="EH32" i="29" s="1"/>
  <c r="HR32" i="29" s="1"/>
  <c r="AO32" i="29"/>
  <c r="DY32" i="29" s="1"/>
  <c r="HI32" i="29" s="1"/>
  <c r="AR32" i="29"/>
  <c r="EB32" i="29" s="1"/>
  <c r="HL32" i="29" s="1"/>
  <c r="BB32" i="29"/>
  <c r="EL32" i="29" s="1"/>
  <c r="HV32" i="29" s="1"/>
  <c r="AT32" i="29"/>
  <c r="ED32" i="29" s="1"/>
  <c r="HN32" i="29" s="1"/>
  <c r="BE32" i="29"/>
  <c r="EO32" i="29" s="1"/>
  <c r="HY32" i="29" s="1"/>
  <c r="AS32" i="29"/>
  <c r="CK32" i="29" s="1"/>
  <c r="AV32" i="29"/>
  <c r="EF32" i="29" s="1"/>
  <c r="HP32" i="29" s="1"/>
  <c r="AH32" i="29"/>
  <c r="DR32" i="29" s="1"/>
  <c r="HB32" i="29" s="1"/>
  <c r="BI32" i="29"/>
  <c r="ES32" i="29" s="1"/>
  <c r="IC32" i="29" s="1"/>
  <c r="AE32" i="29"/>
  <c r="DO32" i="29" s="1"/>
  <c r="GY32" i="29" s="1"/>
  <c r="AA32" i="29"/>
  <c r="DK32" i="29" s="1"/>
  <c r="GU32" i="29" s="1"/>
  <c r="BA32" i="29"/>
  <c r="EK32" i="29" s="1"/>
  <c r="HU32" i="29" s="1"/>
  <c r="AM32" i="29"/>
  <c r="DW32" i="29" s="1"/>
  <c r="HG32" i="29" s="1"/>
  <c r="AJ32" i="29"/>
  <c r="DT32" i="29" s="1"/>
  <c r="HD32" i="29" s="1"/>
  <c r="AL32" i="29"/>
  <c r="DV32" i="29" s="1"/>
  <c r="HF32" i="29" s="1"/>
  <c r="AR36" i="29"/>
  <c r="AI36" i="29"/>
  <c r="BC36" i="29"/>
  <c r="AP36" i="29"/>
  <c r="AA36" i="29"/>
  <c r="Z36" i="29"/>
  <c r="BB36" i="29"/>
  <c r="AV36" i="29"/>
  <c r="BE36" i="29"/>
  <c r="AZ36" i="29"/>
  <c r="AX36" i="29"/>
  <c r="AS36" i="29"/>
  <c r="BG36" i="29"/>
  <c r="AQ36" i="29"/>
  <c r="AB36" i="29"/>
  <c r="BK36" i="29"/>
  <c r="BI36" i="29"/>
  <c r="AE36" i="29"/>
  <c r="AU36" i="29"/>
  <c r="AD36" i="29"/>
  <c r="BJ36" i="29"/>
  <c r="BD36" i="29"/>
  <c r="AG36" i="29"/>
  <c r="BF36" i="29"/>
  <c r="AC36" i="29"/>
  <c r="AY36" i="29"/>
  <c r="BH36" i="29"/>
  <c r="AK36" i="29"/>
  <c r="AW36" i="29"/>
  <c r="BL36" i="29"/>
  <c r="AH36" i="29"/>
  <c r="BM36" i="29"/>
  <c r="AJ36" i="29"/>
  <c r="AL36" i="29"/>
  <c r="AF36" i="29"/>
  <c r="BA36" i="29"/>
  <c r="AT36" i="29"/>
  <c r="AN36" i="29"/>
  <c r="AM36" i="29"/>
  <c r="AO36" i="29"/>
  <c r="BM40" i="29"/>
  <c r="BE40" i="29"/>
  <c r="BC40" i="29"/>
  <c r="AO40" i="29"/>
  <c r="AU40" i="29"/>
  <c r="AX40" i="29"/>
  <c r="AI40" i="29"/>
  <c r="AB40" i="29"/>
  <c r="BH40" i="29"/>
  <c r="BA40" i="29"/>
  <c r="AT40" i="29"/>
  <c r="BL40" i="29"/>
  <c r="BJ40" i="29"/>
  <c r="AM40" i="29"/>
  <c r="AF40" i="29"/>
  <c r="Z40" i="29"/>
  <c r="BF40" i="29"/>
  <c r="AQ40" i="29"/>
  <c r="AJ40" i="29"/>
  <c r="AC40" i="29"/>
  <c r="BI40" i="29"/>
  <c r="BB40" i="29"/>
  <c r="BK40" i="29"/>
  <c r="BD40" i="29"/>
  <c r="AW40" i="29"/>
  <c r="AV40" i="29"/>
  <c r="AE40" i="29"/>
  <c r="BG40" i="29"/>
  <c r="AZ40" i="29"/>
  <c r="AS40" i="29"/>
  <c r="AY40" i="29"/>
  <c r="AK40" i="29"/>
  <c r="AH40" i="29"/>
  <c r="AD40" i="29"/>
  <c r="AN40" i="29"/>
  <c r="AP40" i="29"/>
  <c r="AA40" i="29"/>
  <c r="AL40" i="29"/>
  <c r="AG40" i="29"/>
  <c r="AR40" i="29"/>
  <c r="AI44" i="29"/>
  <c r="DS44" i="29" s="1"/>
  <c r="HC44" i="29" s="1"/>
  <c r="AS44" i="29"/>
  <c r="EC44" i="29" s="1"/>
  <c r="HM44" i="29" s="1"/>
  <c r="AB44" i="29"/>
  <c r="DL44" i="29" s="1"/>
  <c r="GV44" i="29" s="1"/>
  <c r="AA44" i="29"/>
  <c r="DK44" i="29" s="1"/>
  <c r="GU44" i="29" s="1"/>
  <c r="BH44" i="29"/>
  <c r="ER44" i="29" s="1"/>
  <c r="IB44" i="29" s="1"/>
  <c r="BI44" i="29"/>
  <c r="ES44" i="29" s="1"/>
  <c r="IC44" i="29" s="1"/>
  <c r="AO44" i="29"/>
  <c r="DY44" i="29" s="1"/>
  <c r="HI44" i="29" s="1"/>
  <c r="AQ44" i="29"/>
  <c r="EA44" i="29" s="1"/>
  <c r="HK44" i="29" s="1"/>
  <c r="BM44" i="29"/>
  <c r="EW44" i="29" s="1"/>
  <c r="IG44" i="29" s="1"/>
  <c r="AP44" i="29"/>
  <c r="DZ44" i="29" s="1"/>
  <c r="HJ44" i="29" s="1"/>
  <c r="AL44" i="29"/>
  <c r="DV44" i="29" s="1"/>
  <c r="HF44" i="29" s="1"/>
  <c r="AK44" i="29"/>
  <c r="DU44" i="29" s="1"/>
  <c r="HE44" i="29" s="1"/>
  <c r="AN44" i="29"/>
  <c r="DX44" i="29" s="1"/>
  <c r="HH44" i="29" s="1"/>
  <c r="AR44" i="29"/>
  <c r="EB44" i="29" s="1"/>
  <c r="HL44" i="29" s="1"/>
  <c r="AU44" i="29"/>
  <c r="EE44" i="29" s="1"/>
  <c r="HO44" i="29" s="1"/>
  <c r="BG44" i="29"/>
  <c r="EQ44" i="29" s="1"/>
  <c r="IA44" i="29" s="1"/>
  <c r="AC44" i="29"/>
  <c r="DM44" i="29" s="1"/>
  <c r="GW44" i="29" s="1"/>
  <c r="AZ44" i="29"/>
  <c r="EJ44" i="29" s="1"/>
  <c r="HT44" i="29" s="1"/>
  <c r="BA44" i="29"/>
  <c r="EK44" i="29" s="1"/>
  <c r="HU44" i="29" s="1"/>
  <c r="AG44" i="29"/>
  <c r="DQ44" i="29" s="1"/>
  <c r="HA44" i="29" s="1"/>
  <c r="AX44" i="29"/>
  <c r="EH44" i="29" s="1"/>
  <c r="HR44" i="29" s="1"/>
  <c r="AT44" i="29"/>
  <c r="CL44" i="29" s="1"/>
  <c r="AV44" i="29"/>
  <c r="EF44" i="29" s="1"/>
  <c r="HP44" i="29" s="1"/>
  <c r="BJ44" i="29"/>
  <c r="ET44" i="29" s="1"/>
  <c r="ID44" i="29" s="1"/>
  <c r="AM44" i="29"/>
  <c r="DW44" i="29" s="1"/>
  <c r="HG44" i="29" s="1"/>
  <c r="BK44" i="29"/>
  <c r="EU44" i="29" s="1"/>
  <c r="IE44" i="29" s="1"/>
  <c r="BL44" i="29"/>
  <c r="EV44" i="29" s="1"/>
  <c r="IF44" i="29" s="1"/>
  <c r="AJ44" i="29"/>
  <c r="DT44" i="29" s="1"/>
  <c r="HD44" i="29" s="1"/>
  <c r="BE44" i="29"/>
  <c r="EO44" i="29" s="1"/>
  <c r="HY44" i="29" s="1"/>
  <c r="AW44" i="29"/>
  <c r="EG44" i="29" s="1"/>
  <c r="HQ44" i="29" s="1"/>
  <c r="AH44" i="29"/>
  <c r="DR44" i="29" s="1"/>
  <c r="HB44" i="29" s="1"/>
  <c r="AD44" i="29"/>
  <c r="DN44" i="29" s="1"/>
  <c r="GX44" i="29" s="1"/>
  <c r="Z44" i="29"/>
  <c r="DJ44" i="29" s="1"/>
  <c r="GT44" i="29" s="1"/>
  <c r="BD44" i="29"/>
  <c r="EN44" i="29" s="1"/>
  <c r="HX44" i="29" s="1"/>
  <c r="AE44" i="29"/>
  <c r="DO44" i="29" s="1"/>
  <c r="GY44" i="29" s="1"/>
  <c r="BC44" i="29"/>
  <c r="EM44" i="29" s="1"/>
  <c r="HW44" i="29" s="1"/>
  <c r="BF44" i="29"/>
  <c r="EP44" i="29" s="1"/>
  <c r="HZ44" i="29" s="1"/>
  <c r="BB44" i="29"/>
  <c r="EL44" i="29" s="1"/>
  <c r="HV44" i="29" s="1"/>
  <c r="AY44" i="29"/>
  <c r="EI44" i="29" s="1"/>
  <c r="HS44" i="29" s="1"/>
  <c r="AF44" i="29"/>
  <c r="DP44" i="29" s="1"/>
  <c r="GZ44" i="29" s="1"/>
  <c r="P27" i="30"/>
  <c r="R27" i="30"/>
  <c r="P35" i="30"/>
  <c r="R35" i="30"/>
  <c r="P40" i="30"/>
  <c r="R40" i="30"/>
  <c r="P34" i="30"/>
  <c r="R34" i="30"/>
  <c r="P30" i="30"/>
  <c r="R30" i="30"/>
  <c r="P45" i="30"/>
  <c r="R45" i="30"/>
  <c r="AT36" i="30"/>
  <c r="BA36" i="30"/>
  <c r="BE36" i="30"/>
  <c r="Y36" i="30"/>
  <c r="AN36" i="30"/>
  <c r="AZ36" i="30"/>
  <c r="AX36" i="30"/>
  <c r="AB36" i="30"/>
  <c r="AQ36" i="30"/>
  <c r="AU36" i="30"/>
  <c r="AL36" i="30"/>
  <c r="AS36" i="30"/>
  <c r="AW36" i="30"/>
  <c r="BL36" i="30"/>
  <c r="AF36" i="30"/>
  <c r="AJ36" i="30"/>
  <c r="AH36" i="30"/>
  <c r="BF36" i="30"/>
  <c r="AA36" i="30"/>
  <c r="AE36" i="30"/>
  <c r="BJ36" i="30"/>
  <c r="AD36" i="30"/>
  <c r="AK36" i="30"/>
  <c r="AO36" i="30"/>
  <c r="BD36" i="30"/>
  <c r="BC36" i="30"/>
  <c r="AY36" i="30"/>
  <c r="BH36" i="30"/>
  <c r="Z36" i="30"/>
  <c r="AP36" i="30"/>
  <c r="BB36" i="30"/>
  <c r="BI36" i="30"/>
  <c r="AC36" i="30"/>
  <c r="AG36" i="30"/>
  <c r="AV36" i="30"/>
  <c r="AM36" i="30"/>
  <c r="AI36" i="30"/>
  <c r="AR36" i="30"/>
  <c r="BG36" i="30"/>
  <c r="BK36" i="30"/>
  <c r="R14" i="32"/>
  <c r="P14" i="32"/>
  <c r="P40" i="32"/>
  <c r="R40" i="32"/>
  <c r="P30" i="32"/>
  <c r="R30" i="32"/>
  <c r="R47" i="32"/>
  <c r="P47" i="32"/>
  <c r="BA25" i="30"/>
  <c r="BE25" i="30"/>
  <c r="Y25" i="30"/>
  <c r="AE25" i="30"/>
  <c r="AN25" i="30"/>
  <c r="AX25" i="30"/>
  <c r="BG25" i="30"/>
  <c r="AQ25" i="30"/>
  <c r="BL25" i="30"/>
  <c r="BF25" i="30"/>
  <c r="AS25" i="30"/>
  <c r="AW25" i="30"/>
  <c r="BK25" i="30"/>
  <c r="AA25" i="30"/>
  <c r="AD25" i="30"/>
  <c r="AM25" i="30"/>
  <c r="BD25" i="30"/>
  <c r="BC25" i="30"/>
  <c r="BB25" i="30"/>
  <c r="AU25" i="30"/>
  <c r="AK25" i="30"/>
  <c r="AO25" i="30"/>
  <c r="AZ25" i="30"/>
  <c r="BJ25" i="30"/>
  <c r="AV25" i="30"/>
  <c r="AB25" i="30"/>
  <c r="AT25" i="30"/>
  <c r="AR25" i="30"/>
  <c r="AF25" i="30"/>
  <c r="Z25" i="30"/>
  <c r="BI25" i="30"/>
  <c r="AC25" i="30"/>
  <c r="AG25" i="30"/>
  <c r="AP25" i="30"/>
  <c r="AY25" i="30"/>
  <c r="BH25" i="30"/>
  <c r="AL25" i="30"/>
  <c r="AI25" i="30"/>
  <c r="AH25" i="30"/>
  <c r="AJ25" i="30"/>
  <c r="BB41" i="30"/>
  <c r="BI41" i="30"/>
  <c r="AC41" i="30"/>
  <c r="AG41" i="30"/>
  <c r="AV41" i="30"/>
  <c r="AU41" i="30"/>
  <c r="AR41" i="30"/>
  <c r="AQ41" i="30"/>
  <c r="Z41" i="30"/>
  <c r="AY41" i="30"/>
  <c r="AT41" i="30"/>
  <c r="BA41" i="30"/>
  <c r="BE41" i="30"/>
  <c r="Y41" i="30"/>
  <c r="AN41" i="30"/>
  <c r="AE41" i="30"/>
  <c r="AB41" i="30"/>
  <c r="AA41" i="30"/>
  <c r="AZ41" i="30"/>
  <c r="AI41" i="30"/>
  <c r="AL41" i="30"/>
  <c r="AS41" i="30"/>
  <c r="AW41" i="30"/>
  <c r="BL41" i="30"/>
  <c r="AF41" i="30"/>
  <c r="AM41" i="30"/>
  <c r="BC41" i="30"/>
  <c r="BF41" i="30"/>
  <c r="AJ41" i="30"/>
  <c r="AH41" i="30"/>
  <c r="BJ41" i="30"/>
  <c r="AD41" i="30"/>
  <c r="AK41" i="30"/>
  <c r="AO41" i="30"/>
  <c r="BD41" i="30"/>
  <c r="BK41" i="30"/>
  <c r="BH41" i="30"/>
  <c r="BG41" i="30"/>
  <c r="AP41" i="30"/>
  <c r="AX41" i="30"/>
  <c r="P13" i="32"/>
  <c r="R13" i="32"/>
  <c r="BB28" i="32"/>
  <c r="BL28" i="32"/>
  <c r="AF28" i="32"/>
  <c r="AB28" i="32"/>
  <c r="AA28" i="32"/>
  <c r="Z28" i="32"/>
  <c r="Y28" i="32"/>
  <c r="BK28" i="32"/>
  <c r="BI28" i="32"/>
  <c r="AH28" i="32"/>
  <c r="AT28" i="32"/>
  <c r="BD28" i="32"/>
  <c r="BH28" i="32"/>
  <c r="BG28" i="32"/>
  <c r="BF28" i="32"/>
  <c r="BE28" i="32"/>
  <c r="BA28" i="32"/>
  <c r="AZ28" i="32"/>
  <c r="BC28" i="32"/>
  <c r="AC28" i="32"/>
  <c r="AL28" i="32"/>
  <c r="AV28" i="32"/>
  <c r="AX28" i="32"/>
  <c r="AW28" i="32"/>
  <c r="AU28" i="32"/>
  <c r="AS28" i="32"/>
  <c r="AQ28" i="32"/>
  <c r="AP28" i="32"/>
  <c r="AY28" i="32"/>
  <c r="AO28" i="32"/>
  <c r="BJ28" i="32"/>
  <c r="AD28" i="32"/>
  <c r="AN28" i="32"/>
  <c r="AM28" i="32"/>
  <c r="AK28" i="32"/>
  <c r="AJ28" i="32"/>
  <c r="AI28" i="32"/>
  <c r="AG28" i="32"/>
  <c r="AE28" i="32"/>
  <c r="AR28" i="32"/>
  <c r="R31" i="32"/>
  <c r="P31" i="32"/>
  <c r="P46" i="32"/>
  <c r="R46" i="32"/>
  <c r="AT30" i="30"/>
  <c r="ED30" i="30" s="1"/>
  <c r="BA30" i="30"/>
  <c r="EK30" i="30" s="1"/>
  <c r="BE30" i="30"/>
  <c r="EO30" i="30" s="1"/>
  <c r="Y30" i="30"/>
  <c r="DI30" i="30" s="1"/>
  <c r="BG30" i="30"/>
  <c r="EQ30" i="30" s="1"/>
  <c r="AR30" i="30"/>
  <c r="EB30" i="30" s="1"/>
  <c r="AE30" i="30"/>
  <c r="DO30" i="30" s="1"/>
  <c r="AX30" i="30"/>
  <c r="EH30" i="30" s="1"/>
  <c r="Z30" i="30"/>
  <c r="DJ30" i="30" s="1"/>
  <c r="AP30" i="30"/>
  <c r="DZ30" i="30" s="1"/>
  <c r="AL30" i="30"/>
  <c r="DV30" i="30" s="1"/>
  <c r="AS30" i="30"/>
  <c r="EC30" i="30" s="1"/>
  <c r="AW30" i="30"/>
  <c r="EG30" i="30" s="1"/>
  <c r="BH30" i="30"/>
  <c r="ER30" i="30" s="1"/>
  <c r="AU30" i="30"/>
  <c r="EE30" i="30" s="1"/>
  <c r="AF30" i="30"/>
  <c r="DP30" i="30" s="1"/>
  <c r="AZ30" i="30"/>
  <c r="EJ30" i="30" s="1"/>
  <c r="BL30" i="30"/>
  <c r="EV30" i="30" s="1"/>
  <c r="BK30" i="30"/>
  <c r="EU30" i="30" s="1"/>
  <c r="AB30" i="30"/>
  <c r="DL30" i="30" s="1"/>
  <c r="BJ30" i="30"/>
  <c r="ET30" i="30" s="1"/>
  <c r="AD30" i="30"/>
  <c r="DN30" i="30" s="1"/>
  <c r="AK30" i="30"/>
  <c r="DU30" i="30" s="1"/>
  <c r="AO30" i="30"/>
  <c r="DY30" i="30" s="1"/>
  <c r="AV30" i="30"/>
  <c r="EF30" i="30" s="1"/>
  <c r="AH30" i="30"/>
  <c r="DR30" i="30" s="1"/>
  <c r="BD30" i="30"/>
  <c r="EN30" i="30" s="1"/>
  <c r="AN30" i="30"/>
  <c r="DX30" i="30" s="1"/>
  <c r="AY30" i="30"/>
  <c r="EI30" i="30" s="1"/>
  <c r="AJ30" i="30"/>
  <c r="DT30" i="30" s="1"/>
  <c r="BB30" i="30"/>
  <c r="EL30" i="30" s="1"/>
  <c r="BI30" i="30"/>
  <c r="ES30" i="30" s="1"/>
  <c r="AC30" i="30"/>
  <c r="DM30" i="30" s="1"/>
  <c r="AG30" i="30"/>
  <c r="DQ30" i="30" s="1"/>
  <c r="AI30" i="30"/>
  <c r="DS30" i="30" s="1"/>
  <c r="BF30" i="30"/>
  <c r="EP30" i="30" s="1"/>
  <c r="AQ30" i="30"/>
  <c r="EA30" i="30" s="1"/>
  <c r="AA30" i="30"/>
  <c r="DK30" i="30" s="1"/>
  <c r="AM30" i="30"/>
  <c r="DW30" i="30" s="1"/>
  <c r="BC30" i="30"/>
  <c r="CU30" i="30" s="1"/>
  <c r="GE30" i="30" s="1"/>
  <c r="AT46" i="30"/>
  <c r="BA46" i="30"/>
  <c r="BE46" i="30"/>
  <c r="Y46" i="30"/>
  <c r="AN46" i="30"/>
  <c r="AU46" i="30"/>
  <c r="BK46" i="30"/>
  <c r="AH46" i="30"/>
  <c r="BG46" i="30"/>
  <c r="AP46" i="30"/>
  <c r="AL46" i="30"/>
  <c r="AS46" i="30"/>
  <c r="AW46" i="30"/>
  <c r="BL46" i="30"/>
  <c r="AF46" i="30"/>
  <c r="AE46" i="30"/>
  <c r="AY46" i="30"/>
  <c r="BH46" i="30"/>
  <c r="AQ46" i="30"/>
  <c r="Z46" i="30"/>
  <c r="BJ46" i="30"/>
  <c r="AD46" i="30"/>
  <c r="AK46" i="30"/>
  <c r="AO46" i="30"/>
  <c r="BD46" i="30"/>
  <c r="BC46" i="30"/>
  <c r="AZ46" i="30"/>
  <c r="AI46" i="30"/>
  <c r="AR46" i="30"/>
  <c r="AA46" i="30"/>
  <c r="BB46" i="30"/>
  <c r="BI46" i="30"/>
  <c r="AC46" i="30"/>
  <c r="AG46" i="30"/>
  <c r="AV46" i="30"/>
  <c r="AM46" i="30"/>
  <c r="AJ46" i="30"/>
  <c r="AX46" i="30"/>
  <c r="AB46" i="30"/>
  <c r="BF46" i="30"/>
  <c r="R23" i="32"/>
  <c r="P23" i="32"/>
  <c r="AL33" i="32"/>
  <c r="AS33" i="32"/>
  <c r="AZ33" i="32"/>
  <c r="BE33" i="32"/>
  <c r="Y33" i="32"/>
  <c r="AN33" i="32"/>
  <c r="AY33" i="32"/>
  <c r="AU33" i="32"/>
  <c r="BG33" i="32"/>
  <c r="AI33" i="32"/>
  <c r="BJ33" i="32"/>
  <c r="AD33" i="32"/>
  <c r="AK33" i="32"/>
  <c r="AR33" i="32"/>
  <c r="AW33" i="32"/>
  <c r="BL33" i="32"/>
  <c r="AF33" i="32"/>
  <c r="AE33" i="32"/>
  <c r="Z33" i="32"/>
  <c r="AM33" i="32"/>
  <c r="BB33" i="32"/>
  <c r="BI33" i="32"/>
  <c r="AC33" i="32"/>
  <c r="AJ33" i="32"/>
  <c r="AO33" i="32"/>
  <c r="BD33" i="32"/>
  <c r="BC33" i="32"/>
  <c r="AX33" i="32"/>
  <c r="BK33" i="32"/>
  <c r="BF33" i="32"/>
  <c r="AT33" i="32"/>
  <c r="AG33" i="32"/>
  <c r="AP33" i="32"/>
  <c r="BA33" i="32"/>
  <c r="AV33" i="32"/>
  <c r="AQ33" i="32"/>
  <c r="BH33" i="32"/>
  <c r="AH33" i="32"/>
  <c r="AB33" i="32"/>
  <c r="AA33" i="32"/>
  <c r="R36" i="32"/>
  <c r="P36" i="32"/>
  <c r="P21" i="30"/>
  <c r="R21" i="30"/>
  <c r="BJ39" i="30"/>
  <c r="AD39" i="30"/>
  <c r="AK39" i="30"/>
  <c r="AO39" i="30"/>
  <c r="BD39" i="30"/>
  <c r="BK39" i="30"/>
  <c r="BH39" i="30"/>
  <c r="BG39" i="30"/>
  <c r="AP39" i="30"/>
  <c r="AH39" i="30"/>
  <c r="BB39" i="30"/>
  <c r="BI39" i="30"/>
  <c r="AC39" i="30"/>
  <c r="AG39" i="30"/>
  <c r="AV39" i="30"/>
  <c r="AU39" i="30"/>
  <c r="AR39" i="30"/>
  <c r="AQ39" i="30"/>
  <c r="Z39" i="30"/>
  <c r="AY39" i="30"/>
  <c r="AT39" i="30"/>
  <c r="BA39" i="30"/>
  <c r="BE39" i="30"/>
  <c r="Y39" i="30"/>
  <c r="AN39" i="30"/>
  <c r="AE39" i="30"/>
  <c r="AB39" i="30"/>
  <c r="AA39" i="30"/>
  <c r="AZ39" i="30"/>
  <c r="AI39" i="30"/>
  <c r="AL39" i="30"/>
  <c r="AS39" i="30"/>
  <c r="AW39" i="30"/>
  <c r="BL39" i="30"/>
  <c r="AF39" i="30"/>
  <c r="AM39" i="30"/>
  <c r="BC39" i="30"/>
  <c r="BF39" i="30"/>
  <c r="AJ39" i="30"/>
  <c r="AX39" i="30"/>
  <c r="R15" i="32"/>
  <c r="P15" i="32"/>
  <c r="R38" i="32"/>
  <c r="P38" i="32"/>
  <c r="P29" i="32"/>
  <c r="R29" i="32"/>
  <c r="P45" i="32"/>
  <c r="R45" i="32"/>
  <c r="AJ16" i="30"/>
  <c r="AA16" i="30"/>
  <c r="AI16" i="30"/>
  <c r="AP16" i="30"/>
  <c r="AW16" i="30"/>
  <c r="AM16" i="30"/>
  <c r="AT16" i="30"/>
  <c r="AN16" i="30"/>
  <c r="AF16" i="30"/>
  <c r="AV16" i="30"/>
  <c r="BH16" i="30"/>
  <c r="AB16" i="30"/>
  <c r="AO16" i="30"/>
  <c r="AG16" i="30"/>
  <c r="AH16" i="30"/>
  <c r="BK16" i="30"/>
  <c r="AE16" i="30"/>
  <c r="AL16" i="30"/>
  <c r="AK16" i="30"/>
  <c r="BD16" i="30"/>
  <c r="AZ16" i="30"/>
  <c r="BG16" i="30"/>
  <c r="Y16" i="30"/>
  <c r="BF16" i="30"/>
  <c r="Z16" i="30"/>
  <c r="BC16" i="30"/>
  <c r="BJ16" i="30"/>
  <c r="AD16" i="30"/>
  <c r="BI16" i="30"/>
  <c r="AC16" i="30"/>
  <c r="AR16" i="30"/>
  <c r="AQ16" i="30"/>
  <c r="AY16" i="30"/>
  <c r="AX16" i="30"/>
  <c r="BE16" i="30"/>
  <c r="AU16" i="30"/>
  <c r="BB16" i="30"/>
  <c r="AS16" i="30"/>
  <c r="BL16" i="30"/>
  <c r="BA16" i="30"/>
  <c r="AK18" i="32"/>
  <c r="AL18" i="32"/>
  <c r="BK18" i="32"/>
  <c r="AH18" i="32"/>
  <c r="Z18" i="32"/>
  <c r="BH18" i="32"/>
  <c r="BJ18" i="32"/>
  <c r="Y18" i="32"/>
  <c r="AX18" i="32"/>
  <c r="AZ18" i="32"/>
  <c r="AT18" i="32"/>
  <c r="AP18" i="32"/>
  <c r="AF18" i="32"/>
  <c r="AG18" i="32"/>
  <c r="AB18" i="32"/>
  <c r="AC18" i="32"/>
  <c r="AV18" i="32"/>
  <c r="BF18" i="32"/>
  <c r="AN18" i="32"/>
  <c r="BA18" i="32"/>
  <c r="BB18" i="32"/>
  <c r="BL18" i="32"/>
  <c r="AY18" i="32"/>
  <c r="AS18" i="32"/>
  <c r="AA18" i="32"/>
  <c r="AM18" i="32"/>
  <c r="BD18" i="32"/>
  <c r="AI18" i="32"/>
  <c r="AO18" i="32"/>
  <c r="AU18" i="32"/>
  <c r="BG18" i="32"/>
  <c r="AW18" i="32"/>
  <c r="AJ18" i="32"/>
  <c r="BE18" i="32"/>
  <c r="AE18" i="32"/>
  <c r="BI18" i="32"/>
  <c r="AR18" i="32"/>
  <c r="AD18" i="32"/>
  <c r="BC18" i="32"/>
  <c r="AQ18" i="32"/>
  <c r="P12" i="33"/>
  <c r="R12" i="33"/>
  <c r="AU30" i="33"/>
  <c r="BB30" i="33"/>
  <c r="BH30" i="33"/>
  <c r="AB30" i="33"/>
  <c r="AI30" i="33"/>
  <c r="AV30" i="33"/>
  <c r="AO30" i="33"/>
  <c r="AH30" i="33"/>
  <c r="AC30" i="33"/>
  <c r="Z30" i="33"/>
  <c r="AM30" i="33"/>
  <c r="AT30" i="33"/>
  <c r="AZ30" i="33"/>
  <c r="BG30" i="33"/>
  <c r="AA30" i="33"/>
  <c r="AN30" i="33"/>
  <c r="BF30" i="33"/>
  <c r="BA30" i="33"/>
  <c r="AP30" i="33"/>
  <c r="Y30" i="33"/>
  <c r="BK30" i="33"/>
  <c r="AE30" i="33"/>
  <c r="AL30" i="33"/>
  <c r="AR30" i="33"/>
  <c r="AY30" i="33"/>
  <c r="BL30" i="33"/>
  <c r="AF30" i="33"/>
  <c r="AK30" i="33"/>
  <c r="AG30" i="33"/>
  <c r="AW30" i="33"/>
  <c r="BC30" i="33"/>
  <c r="BJ30" i="33"/>
  <c r="AD30" i="33"/>
  <c r="AJ30" i="33"/>
  <c r="AQ30" i="33"/>
  <c r="BD30" i="33"/>
  <c r="BI30" i="33"/>
  <c r="BE30" i="33"/>
  <c r="AX30" i="33"/>
  <c r="AS30" i="33"/>
  <c r="BB44" i="33"/>
  <c r="BI44" i="33"/>
  <c r="AC44" i="33"/>
  <c r="AI44" i="33"/>
  <c r="AP44" i="33"/>
  <c r="AR44" i="33"/>
  <c r="Y44" i="33"/>
  <c r="AM44" i="33"/>
  <c r="AU44" i="33"/>
  <c r="AV44" i="33"/>
  <c r="AT44" i="33"/>
  <c r="BA44" i="33"/>
  <c r="BG44" i="33"/>
  <c r="AA44" i="33"/>
  <c r="AH44" i="33"/>
  <c r="AB44" i="33"/>
  <c r="BD44" i="33"/>
  <c r="AZ44" i="33"/>
  <c r="AE44" i="33"/>
  <c r="AG44" i="33"/>
  <c r="AL44" i="33"/>
  <c r="AS44" i="33"/>
  <c r="AY44" i="33"/>
  <c r="BF44" i="33"/>
  <c r="Z44" i="33"/>
  <c r="BE44" i="33"/>
  <c r="AN44" i="33"/>
  <c r="AJ44" i="33"/>
  <c r="BL44" i="33"/>
  <c r="AF44" i="33"/>
  <c r="BJ44" i="33"/>
  <c r="AD44" i="33"/>
  <c r="AK44" i="33"/>
  <c r="AQ44" i="33"/>
  <c r="AX44" i="33"/>
  <c r="BH44" i="33"/>
  <c r="AO44" i="33"/>
  <c r="BC44" i="33"/>
  <c r="BK44" i="33"/>
  <c r="AW44" i="33"/>
  <c r="R19" i="33"/>
  <c r="P19" i="33"/>
  <c r="BH23" i="30"/>
  <c r="AB23" i="30"/>
  <c r="BG23" i="30"/>
  <c r="AO23" i="30"/>
  <c r="AH23" i="30"/>
  <c r="BK23" i="30"/>
  <c r="AE23" i="30"/>
  <c r="BB23" i="30"/>
  <c r="BI23" i="30"/>
  <c r="BL23" i="30"/>
  <c r="AZ23" i="30"/>
  <c r="AI23" i="30"/>
  <c r="AY23" i="30"/>
  <c r="BF23" i="30"/>
  <c r="Z23" i="30"/>
  <c r="BC23" i="30"/>
  <c r="BA23" i="30"/>
  <c r="AT23" i="30"/>
  <c r="AS23" i="30"/>
  <c r="AN23" i="30"/>
  <c r="AR23" i="30"/>
  <c r="AW23" i="30"/>
  <c r="AQ23" i="30"/>
  <c r="AX23" i="30"/>
  <c r="BE23" i="30"/>
  <c r="AU23" i="30"/>
  <c r="AK23" i="30"/>
  <c r="AL23" i="30"/>
  <c r="AC23" i="30"/>
  <c r="AV23" i="30"/>
  <c r="AJ23" i="30"/>
  <c r="Y23" i="30"/>
  <c r="BD23" i="30"/>
  <c r="AG23" i="30"/>
  <c r="AM23" i="30"/>
  <c r="AF23" i="30"/>
  <c r="AA23" i="30"/>
  <c r="BJ23" i="30"/>
  <c r="AP23" i="30"/>
  <c r="AD23" i="30"/>
  <c r="AO13" i="32"/>
  <c r="CG13" i="32" s="1"/>
  <c r="FQ13" i="32" s="1"/>
  <c r="AC13" i="32"/>
  <c r="AM13" i="32"/>
  <c r="AV13" i="32"/>
  <c r="BB13" i="32"/>
  <c r="EL13" i="32" s="1"/>
  <c r="AW13" i="32"/>
  <c r="EG13" i="32" s="1"/>
  <c r="Z13" i="32"/>
  <c r="BA13" i="32"/>
  <c r="EK13" i="32" s="1"/>
  <c r="AK13" i="32"/>
  <c r="DU13" i="32" s="1"/>
  <c r="BJ13" i="32"/>
  <c r="ET13" i="32" s="1"/>
  <c r="BE13" i="32"/>
  <c r="EO13" i="32" s="1"/>
  <c r="AQ13" i="32"/>
  <c r="EA13" i="32" s="1"/>
  <c r="AF13" i="32"/>
  <c r="DP13" i="32" s="1"/>
  <c r="AY13" i="32"/>
  <c r="AD13" i="32"/>
  <c r="DN13" i="32" s="1"/>
  <c r="AS13" i="32"/>
  <c r="EC13" i="32" s="1"/>
  <c r="AJ13" i="32"/>
  <c r="DT13" i="32" s="1"/>
  <c r="AH13" i="32"/>
  <c r="BC13" i="32"/>
  <c r="EM13" i="32" s="1"/>
  <c r="AE13" i="32"/>
  <c r="BH13" i="32"/>
  <c r="ER13" i="32" s="1"/>
  <c r="BG13" i="32"/>
  <c r="EQ13" i="32" s="1"/>
  <c r="BI13" i="32"/>
  <c r="ES13" i="32" s="1"/>
  <c r="AR13" i="32"/>
  <c r="EB13" i="32" s="1"/>
  <c r="AI13" i="32"/>
  <c r="DS13" i="32" s="1"/>
  <c r="AA13" i="32"/>
  <c r="BL13" i="32"/>
  <c r="AN13" i="32"/>
  <c r="AZ13" i="32"/>
  <c r="AB13" i="32"/>
  <c r="AU13" i="32"/>
  <c r="EE13" i="32" s="1"/>
  <c r="BK13" i="32"/>
  <c r="EU13" i="32" s="1"/>
  <c r="AP13" i="32"/>
  <c r="Y13" i="32"/>
  <c r="DI13" i="32" s="1"/>
  <c r="AX13" i="32"/>
  <c r="BD13" i="32"/>
  <c r="EN13" i="32" s="1"/>
  <c r="AL13" i="32"/>
  <c r="DV13" i="32" s="1"/>
  <c r="AG13" i="32"/>
  <c r="DQ13" i="32" s="1"/>
  <c r="AT13" i="32"/>
  <c r="ED13" i="32" s="1"/>
  <c r="BF13" i="32"/>
  <c r="EP13" i="32" s="1"/>
  <c r="R14" i="33"/>
  <c r="P14" i="33"/>
  <c r="P25" i="33"/>
  <c r="R25" i="33"/>
  <c r="AL46" i="33"/>
  <c r="AS46" i="33"/>
  <c r="AZ46" i="33"/>
  <c r="BG46" i="33"/>
  <c r="AA46" i="33"/>
  <c r="AH46" i="33"/>
  <c r="AU46" i="33"/>
  <c r="AG46" i="33"/>
  <c r="Y46" i="33"/>
  <c r="AV46" i="33"/>
  <c r="BJ46" i="33"/>
  <c r="AD46" i="33"/>
  <c r="AK46" i="33"/>
  <c r="AR46" i="33"/>
  <c r="AY46" i="33"/>
  <c r="BF46" i="33"/>
  <c r="Z46" i="33"/>
  <c r="AM46" i="33"/>
  <c r="BL46" i="33"/>
  <c r="BD46" i="33"/>
  <c r="BB46" i="33"/>
  <c r="BI46" i="33"/>
  <c r="AC46" i="33"/>
  <c r="AJ46" i="33"/>
  <c r="AQ46" i="33"/>
  <c r="AX46" i="33"/>
  <c r="BK46" i="33"/>
  <c r="AE46" i="33"/>
  <c r="AF46" i="33"/>
  <c r="AO46" i="33"/>
  <c r="AT46" i="33"/>
  <c r="BA46" i="33"/>
  <c r="BH46" i="33"/>
  <c r="AB46" i="33"/>
  <c r="AI46" i="33"/>
  <c r="AP46" i="33"/>
  <c r="BC46" i="33"/>
  <c r="AN46" i="33"/>
  <c r="BE46" i="33"/>
  <c r="AW46" i="33"/>
  <c r="P45" i="33"/>
  <c r="R45" i="33"/>
  <c r="AX18" i="33"/>
  <c r="BE18" i="33"/>
  <c r="Y18" i="33"/>
  <c r="AC18" i="33"/>
  <c r="AB18" i="33"/>
  <c r="AA18" i="33"/>
  <c r="BC18" i="33"/>
  <c r="AZ18" i="33"/>
  <c r="AQ18" i="33"/>
  <c r="BB18" i="33"/>
  <c r="AP18" i="33"/>
  <c r="AW18" i="33"/>
  <c r="BI18" i="33"/>
  <c r="BH18" i="33"/>
  <c r="BG18" i="33"/>
  <c r="BD18" i="33"/>
  <c r="AS18" i="33"/>
  <c r="AN18" i="33"/>
  <c r="AF18" i="33"/>
  <c r="BL18" i="33"/>
  <c r="AH18" i="33"/>
  <c r="AO18" i="33"/>
  <c r="AY18" i="33"/>
  <c r="AV18" i="33"/>
  <c r="AU18" i="33"/>
  <c r="AT18" i="33"/>
  <c r="AI18" i="33"/>
  <c r="AD18" i="33"/>
  <c r="AE18" i="33"/>
  <c r="BA18" i="33"/>
  <c r="BF18" i="33"/>
  <c r="Z18" i="33"/>
  <c r="AG18" i="33"/>
  <c r="AM18" i="33"/>
  <c r="AL18" i="33"/>
  <c r="AK18" i="33"/>
  <c r="AJ18" i="33"/>
  <c r="BJ18" i="33"/>
  <c r="AR18" i="33"/>
  <c r="BK18" i="33"/>
  <c r="BH11" i="32"/>
  <c r="AT11" i="32"/>
  <c r="AY11" i="32"/>
  <c r="AF11" i="32"/>
  <c r="AG11" i="32"/>
  <c r="BL11" i="32"/>
  <c r="AR11" i="32"/>
  <c r="AP11" i="32"/>
  <c r="AE11" i="32"/>
  <c r="Z11" i="32"/>
  <c r="AN11" i="32"/>
  <c r="BB11" i="32"/>
  <c r="BE11" i="32"/>
  <c r="AM11" i="32"/>
  <c r="BG11" i="32"/>
  <c r="AH11" i="32"/>
  <c r="BA11" i="32"/>
  <c r="AZ11" i="32"/>
  <c r="BF11" i="32"/>
  <c r="BJ11" i="32"/>
  <c r="AW11" i="32"/>
  <c r="BI11" i="32"/>
  <c r="AJ11" i="32"/>
  <c r="AS11" i="32"/>
  <c r="AU11" i="32"/>
  <c r="AA11" i="32"/>
  <c r="AO11" i="32"/>
  <c r="AB11" i="32"/>
  <c r="AX11" i="32"/>
  <c r="AD11" i="32"/>
  <c r="AC11" i="32"/>
  <c r="Y11" i="32"/>
  <c r="BC11" i="32"/>
  <c r="AQ11" i="32"/>
  <c r="AK11" i="32"/>
  <c r="BK11" i="32"/>
  <c r="AI11" i="32"/>
  <c r="BD11" i="32"/>
  <c r="AL11" i="32"/>
  <c r="AV11" i="32"/>
  <c r="AE22" i="30"/>
  <c r="BJ22" i="30"/>
  <c r="AG22" i="30"/>
  <c r="BF22" i="30"/>
  <c r="AY22" i="30"/>
  <c r="AB22" i="30"/>
  <c r="AL22" i="30"/>
  <c r="AM22" i="30"/>
  <c r="Z22" i="30"/>
  <c r="BE22" i="30"/>
  <c r="AO22" i="30"/>
  <c r="AR22" i="30"/>
  <c r="AT22" i="30"/>
  <c r="BK22" i="30"/>
  <c r="AH22" i="30"/>
  <c r="BB22" i="30"/>
  <c r="AP22" i="30"/>
  <c r="AI22" i="30"/>
  <c r="AQ22" i="30"/>
  <c r="BG22" i="30"/>
  <c r="Y22" i="30"/>
  <c r="AD22" i="30"/>
  <c r="AZ22" i="30"/>
  <c r="AU22" i="30"/>
  <c r="AA22" i="30"/>
  <c r="AX22" i="30"/>
  <c r="BC22" i="30"/>
  <c r="AJ22" i="30"/>
  <c r="AW22" i="30"/>
  <c r="AS22" i="30"/>
  <c r="BI22" i="30"/>
  <c r="BH22" i="30"/>
  <c r="AK22" i="30"/>
  <c r="AC22" i="30"/>
  <c r="BD22" i="30"/>
  <c r="BL22" i="30"/>
  <c r="BA22" i="30"/>
  <c r="AV22" i="30"/>
  <c r="AF22" i="30"/>
  <c r="AN22" i="30"/>
  <c r="P22" i="33"/>
  <c r="R22" i="33"/>
  <c r="R34" i="33"/>
  <c r="P34" i="33"/>
  <c r="BL32" i="33"/>
  <c r="AF32" i="33"/>
  <c r="AN32" i="33"/>
  <c r="AO32" i="33"/>
  <c r="AW32" i="33"/>
  <c r="AY32" i="33"/>
  <c r="AX32" i="33"/>
  <c r="AT32" i="33"/>
  <c r="AS32" i="33"/>
  <c r="AP32" i="33"/>
  <c r="BA32" i="33"/>
  <c r="BG32" i="33"/>
  <c r="AK32" i="33"/>
  <c r="BD32" i="33"/>
  <c r="AG32" i="33"/>
  <c r="AM32" i="33"/>
  <c r="AL32" i="33"/>
  <c r="AJ32" i="33"/>
  <c r="AI32" i="33"/>
  <c r="AD32" i="33"/>
  <c r="AU32" i="33"/>
  <c r="AE32" i="33"/>
  <c r="AV32" i="33"/>
  <c r="Y32" i="33"/>
  <c r="AC32" i="33"/>
  <c r="AB32" i="33"/>
  <c r="Z32" i="33"/>
  <c r="BJ32" i="33"/>
  <c r="BB32" i="33"/>
  <c r="AR32" i="33"/>
  <c r="BK32" i="33"/>
  <c r="BE32" i="33"/>
  <c r="BI32" i="33"/>
  <c r="BH32" i="33"/>
  <c r="BF32" i="33"/>
  <c r="BC32" i="33"/>
  <c r="AZ32" i="33"/>
  <c r="AA32" i="33"/>
  <c r="AQ32" i="33"/>
  <c r="AH32" i="33"/>
  <c r="AU16" i="33"/>
  <c r="BB16" i="33"/>
  <c r="BI16" i="33"/>
  <c r="AC16" i="33"/>
  <c r="AJ16" i="33"/>
  <c r="AQ16" i="33"/>
  <c r="BD16" i="33"/>
  <c r="AH16" i="33"/>
  <c r="BF16" i="33"/>
  <c r="AX16" i="33"/>
  <c r="AM16" i="33"/>
  <c r="AT16" i="33"/>
  <c r="BA16" i="33"/>
  <c r="BH16" i="33"/>
  <c r="AB16" i="33"/>
  <c r="AI16" i="33"/>
  <c r="AV16" i="33"/>
  <c r="AW16" i="33"/>
  <c r="Z16" i="33"/>
  <c r="AO16" i="33"/>
  <c r="BK16" i="33"/>
  <c r="AE16" i="33"/>
  <c r="AL16" i="33"/>
  <c r="AS16" i="33"/>
  <c r="AZ16" i="33"/>
  <c r="BG16" i="33"/>
  <c r="AA16" i="33"/>
  <c r="AN16" i="33"/>
  <c r="AP16" i="33"/>
  <c r="BE16" i="33"/>
  <c r="BC16" i="33"/>
  <c r="BJ16" i="33"/>
  <c r="AD16" i="33"/>
  <c r="AK16" i="33"/>
  <c r="AR16" i="33"/>
  <c r="AY16" i="33"/>
  <c r="BL16" i="33"/>
  <c r="AF16" i="33"/>
  <c r="AG16" i="33"/>
  <c r="Y16" i="33"/>
  <c r="P15" i="30"/>
  <c r="R15" i="30"/>
  <c r="P17" i="30"/>
  <c r="R17" i="30"/>
  <c r="P23" i="33"/>
  <c r="R23" i="33"/>
  <c r="R36" i="33"/>
  <c r="P36" i="33"/>
  <c r="BL33" i="33"/>
  <c r="AF33" i="33"/>
  <c r="AG33" i="33"/>
  <c r="AH33" i="33"/>
  <c r="AE33" i="33"/>
  <c r="AD33" i="33"/>
  <c r="AC33" i="33"/>
  <c r="AB33" i="33"/>
  <c r="AJ33" i="33"/>
  <c r="BF33" i="33"/>
  <c r="BD33" i="33"/>
  <c r="BE33" i="33"/>
  <c r="Y33" i="33"/>
  <c r="BK33" i="33"/>
  <c r="BJ33" i="33"/>
  <c r="BI33" i="33"/>
  <c r="BH33" i="33"/>
  <c r="BC33" i="33"/>
  <c r="AA33" i="33"/>
  <c r="AK33" i="33"/>
  <c r="AV33" i="33"/>
  <c r="AW33" i="33"/>
  <c r="BB33" i="33"/>
  <c r="BA33" i="33"/>
  <c r="AZ33" i="33"/>
  <c r="AY33" i="33"/>
  <c r="AX33" i="33"/>
  <c r="AS33" i="33"/>
  <c r="Z33" i="33"/>
  <c r="AT33" i="33"/>
  <c r="AN33" i="33"/>
  <c r="AO33" i="33"/>
  <c r="AR33" i="33"/>
  <c r="AQ33" i="33"/>
  <c r="AP33" i="33"/>
  <c r="AM33" i="33"/>
  <c r="AL33" i="33"/>
  <c r="AI33" i="33"/>
  <c r="BG33" i="33"/>
  <c r="AU33" i="33"/>
  <c r="BK15" i="33"/>
  <c r="AE15" i="33"/>
  <c r="AL15" i="33"/>
  <c r="AS15" i="33"/>
  <c r="BC15" i="33"/>
  <c r="BJ15" i="33"/>
  <c r="AD15" i="33"/>
  <c r="AK15" i="33"/>
  <c r="AT15" i="33"/>
  <c r="BH15" i="33"/>
  <c r="AB15" i="33"/>
  <c r="AI15" i="33"/>
  <c r="AV15" i="33"/>
  <c r="Z15" i="33"/>
  <c r="AX15" i="33"/>
  <c r="AG15" i="33"/>
  <c r="AU15" i="33"/>
  <c r="BI15" i="33"/>
  <c r="AZ15" i="33"/>
  <c r="BG15" i="33"/>
  <c r="AA15" i="33"/>
  <c r="AN15" i="33"/>
  <c r="BE15" i="33"/>
  <c r="AW15" i="33"/>
  <c r="AM15" i="33"/>
  <c r="BA15" i="33"/>
  <c r="AR15" i="33"/>
  <c r="AY15" i="33"/>
  <c r="BL15" i="33"/>
  <c r="AF15" i="33"/>
  <c r="Y15" i="33"/>
  <c r="AP15" i="33"/>
  <c r="BB15" i="33"/>
  <c r="AC15" i="33"/>
  <c r="AJ15" i="33"/>
  <c r="AQ15" i="33"/>
  <c r="BD15" i="33"/>
  <c r="BF15" i="33"/>
  <c r="AO15" i="33"/>
  <c r="AH15" i="33"/>
  <c r="AX12" i="33"/>
  <c r="EH12" i="33" s="1"/>
  <c r="BK12" i="33"/>
  <c r="EU12" i="33" s="1"/>
  <c r="AP12" i="33"/>
  <c r="DZ12" i="33" s="1"/>
  <c r="AK12" i="33"/>
  <c r="DU12" i="33" s="1"/>
  <c r="BD12" i="33"/>
  <c r="EN12" i="33" s="1"/>
  <c r="AY12" i="33"/>
  <c r="EI12" i="33" s="1"/>
  <c r="AZ12" i="33"/>
  <c r="EJ12" i="33" s="1"/>
  <c r="AD12" i="33"/>
  <c r="DN12" i="33" s="1"/>
  <c r="BJ12" i="33"/>
  <c r="ET12" i="33" s="1"/>
  <c r="AE12" i="33"/>
  <c r="DO12" i="33" s="1"/>
  <c r="AW12" i="33"/>
  <c r="EG12" i="33" s="1"/>
  <c r="AH12" i="33"/>
  <c r="DR12" i="33" s="1"/>
  <c r="Y12" i="33"/>
  <c r="DI12" i="33" s="1"/>
  <c r="BF12" i="33"/>
  <c r="EP12" i="33" s="1"/>
  <c r="AF12" i="33"/>
  <c r="BX12" i="33" s="1"/>
  <c r="FH12" i="33" s="1"/>
  <c r="BL12" i="33"/>
  <c r="EV12" i="33" s="1"/>
  <c r="AA12" i="33"/>
  <c r="DK12" i="33" s="1"/>
  <c r="BG12" i="33"/>
  <c r="EQ12" i="33" s="1"/>
  <c r="AB12" i="33"/>
  <c r="DL12" i="33" s="1"/>
  <c r="BH12" i="33"/>
  <c r="ER12" i="33" s="1"/>
  <c r="AL12" i="33"/>
  <c r="DV12" i="33" s="1"/>
  <c r="AM12" i="33"/>
  <c r="DW12" i="33" s="1"/>
  <c r="BA12" i="33"/>
  <c r="EK12" i="33" s="1"/>
  <c r="Z12" i="33"/>
  <c r="DJ12" i="33" s="1"/>
  <c r="BE12" i="33"/>
  <c r="EO12" i="33" s="1"/>
  <c r="AO12" i="33"/>
  <c r="DY12" i="33" s="1"/>
  <c r="AN12" i="33"/>
  <c r="DX12" i="33" s="1"/>
  <c r="AI12" i="33"/>
  <c r="DS12" i="33" s="1"/>
  <c r="AJ12" i="33"/>
  <c r="DT12" i="33" s="1"/>
  <c r="AT12" i="33"/>
  <c r="ED12" i="33" s="1"/>
  <c r="AU12" i="33"/>
  <c r="EE12" i="33" s="1"/>
  <c r="AS12" i="33"/>
  <c r="EC12" i="33" s="1"/>
  <c r="AC12" i="33"/>
  <c r="DM12" i="33" s="1"/>
  <c r="AG12" i="33"/>
  <c r="DQ12" i="33" s="1"/>
  <c r="BI12" i="33"/>
  <c r="ES12" i="33" s="1"/>
  <c r="AV12" i="33"/>
  <c r="EF12" i="33" s="1"/>
  <c r="AQ12" i="33"/>
  <c r="EA12" i="33" s="1"/>
  <c r="AR12" i="33"/>
  <c r="EB12" i="33" s="1"/>
  <c r="BB12" i="33"/>
  <c r="EL12" i="33" s="1"/>
  <c r="BC12" i="33"/>
  <c r="EM12" i="33" s="1"/>
  <c r="S55" i="32"/>
  <c r="S68" i="32"/>
  <c r="CV260" i="27"/>
  <c r="ML261" i="27"/>
  <c r="FC260" i="27" s="1"/>
  <c r="JZ260" i="27" s="1"/>
  <c r="MF261" i="27"/>
  <c r="EW260" i="27" s="1"/>
  <c r="JT260" i="27" s="1"/>
  <c r="DN260" i="27"/>
  <c r="MP261" i="27"/>
  <c r="FG260" i="27" s="1"/>
  <c r="KD260" i="27" s="1"/>
  <c r="DC260" i="27"/>
  <c r="MO261" i="27"/>
  <c r="FF260" i="27" s="1"/>
  <c r="KC260" i="27" s="1"/>
  <c r="NO261" i="27"/>
  <c r="GF260" i="27" s="1"/>
  <c r="LC260" i="27" s="1"/>
  <c r="CJ260" i="27"/>
  <c r="MJ261" i="27"/>
  <c r="FA260" i="27" s="1"/>
  <c r="JX260" i="27" s="1"/>
  <c r="MW261" i="27"/>
  <c r="FN260" i="27" s="1"/>
  <c r="KK260" i="27" s="1"/>
  <c r="NM261" i="27"/>
  <c r="GD260" i="27" s="1"/>
  <c r="LA260" i="27" s="1"/>
  <c r="DT260" i="27"/>
  <c r="NF261" i="27"/>
  <c r="FW260" i="27" s="1"/>
  <c r="KT260" i="27" s="1"/>
  <c r="DY260" i="27"/>
  <c r="NK261" i="27"/>
  <c r="GB260" i="27" s="1"/>
  <c r="KY260" i="27" s="1"/>
  <c r="EJ260" i="27"/>
  <c r="BO261" i="27"/>
  <c r="NN261" i="27"/>
  <c r="GE260" i="27" s="1"/>
  <c r="LB260" i="27" s="1"/>
  <c r="EI260" i="27"/>
  <c r="NU261" i="27"/>
  <c r="GL260" i="27" s="1"/>
  <c r="LI260" i="27" s="1"/>
  <c r="NP261" i="27"/>
  <c r="GG260" i="27" s="1"/>
  <c r="LD260" i="27" s="1"/>
  <c r="EA260" i="27"/>
  <c r="DU260" i="27"/>
  <c r="OE261" i="27"/>
  <c r="GV260" i="27" s="1"/>
  <c r="LS260" i="27" s="1"/>
  <c r="MT261" i="27"/>
  <c r="FK260" i="27" s="1"/>
  <c r="KH260" i="27" s="1"/>
  <c r="LZ261" i="27"/>
  <c r="EQ260" i="27" s="1"/>
  <c r="JN260" i="27" s="1"/>
  <c r="CG260" i="27"/>
  <c r="EE260" i="27"/>
  <c r="OD261" i="27"/>
  <c r="GU260" i="27" s="1"/>
  <c r="LR260" i="27" s="1"/>
  <c r="ED260" i="27"/>
  <c r="EC260" i="27"/>
  <c r="MC261" i="27"/>
  <c r="ET260" i="27" s="1"/>
  <c r="JQ260" i="27" s="1"/>
  <c r="MS261" i="27"/>
  <c r="FJ260" i="27" s="1"/>
  <c r="KG260" i="27" s="1"/>
  <c r="CT260" i="27"/>
  <c r="DG260" i="27"/>
  <c r="MV261" i="27"/>
  <c r="FM260" i="27" s="1"/>
  <c r="KJ260" i="27" s="1"/>
  <c r="MQ261" i="27"/>
  <c r="FH260" i="27" s="1"/>
  <c r="KE260" i="27" s="1"/>
  <c r="DI260" i="27"/>
  <c r="CU260" i="27"/>
  <c r="CO260" i="27"/>
  <c r="MY261" i="27"/>
  <c r="FP260" i="27" s="1"/>
  <c r="KM260" i="27" s="1"/>
  <c r="NQ261" i="27"/>
  <c r="GH260" i="27" s="1"/>
  <c r="LE260" i="27" s="1"/>
  <c r="CP260" i="27"/>
  <c r="EB260" i="27"/>
  <c r="NR261" i="27"/>
  <c r="GI260" i="27" s="1"/>
  <c r="LF260" i="27" s="1"/>
  <c r="NL261" i="27"/>
  <c r="GC260" i="27" s="1"/>
  <c r="KZ260" i="27" s="1"/>
  <c r="EK260" i="27"/>
  <c r="CX260" i="27"/>
  <c r="CM260" i="27"/>
  <c r="OB261" i="27"/>
  <c r="GS260" i="27" s="1"/>
  <c r="LP260" i="27" s="1"/>
  <c r="NW261" i="27"/>
  <c r="GN260" i="27" s="1"/>
  <c r="LK260" i="27" s="1"/>
  <c r="CF260" i="27"/>
  <c r="NV261" i="27"/>
  <c r="GM260" i="27" s="1"/>
  <c r="LJ260" i="27" s="1"/>
  <c r="CN260" i="27"/>
  <c r="OG261" i="27"/>
  <c r="GX260" i="27" s="1"/>
  <c r="LU260" i="27" s="1"/>
  <c r="DO260" i="27"/>
  <c r="CL260" i="27"/>
  <c r="MA261" i="27"/>
  <c r="ER260" i="27" s="1"/>
  <c r="JO260" i="27" s="1"/>
  <c r="MG261" i="27"/>
  <c r="EX260" i="27" s="1"/>
  <c r="JU260" i="27" s="1"/>
  <c r="DB260" i="27"/>
  <c r="EF260" i="27"/>
  <c r="OF261" i="27"/>
  <c r="GW260" i="27" s="1"/>
  <c r="LT260" i="27" s="1"/>
  <c r="MD261" i="27"/>
  <c r="EU260" i="27" s="1"/>
  <c r="JR260" i="27" s="1"/>
  <c r="MU261" i="27"/>
  <c r="FL260" i="27" s="1"/>
  <c r="KI260" i="27" s="1"/>
  <c r="EL260" i="27"/>
  <c r="MB261" i="27"/>
  <c r="ES260" i="27" s="1"/>
  <c r="JP260" i="27" s="1"/>
  <c r="MM261" i="27"/>
  <c r="FD260" i="27" s="1"/>
  <c r="KA260" i="27" s="1"/>
  <c r="NC261" i="27"/>
  <c r="FT260" i="27" s="1"/>
  <c r="KQ260" i="27" s="1"/>
  <c r="EH260" i="27"/>
  <c r="MX261" i="27"/>
  <c r="FO260" i="27" s="1"/>
  <c r="KL260" i="27" s="1"/>
  <c r="DM260" i="27"/>
  <c r="NA261" i="27"/>
  <c r="FR260" i="27" s="1"/>
  <c r="KO260" i="27" s="1"/>
  <c r="NZ261" i="27"/>
  <c r="GQ260" i="27" s="1"/>
  <c r="LN260" i="27" s="1"/>
  <c r="CR260" i="27"/>
  <c r="MR261" i="27"/>
  <c r="FI260" i="27" s="1"/>
  <c r="KF260" i="27" s="1"/>
  <c r="NI261" i="27"/>
  <c r="FZ260" i="27" s="1"/>
  <c r="KW260" i="27" s="1"/>
  <c r="NY261" i="27"/>
  <c r="GP260" i="27" s="1"/>
  <c r="LM260" i="27" s="1"/>
  <c r="EG260" i="27"/>
  <c r="CZ260" i="27"/>
  <c r="MZ261" i="27"/>
  <c r="FQ260" i="27" s="1"/>
  <c r="KN260" i="27" s="1"/>
  <c r="NS261" i="27"/>
  <c r="GJ260" i="27" s="1"/>
  <c r="LG260" i="27" s="1"/>
  <c r="CI260" i="27"/>
  <c r="DF260" i="27"/>
  <c r="CW260" i="27"/>
  <c r="CQ260" i="27"/>
  <c r="DD260" i="27"/>
  <c r="DV260" i="27"/>
  <c r="DS260" i="27"/>
  <c r="DW260" i="27"/>
  <c r="MK261" i="27"/>
  <c r="FB260" i="27" s="1"/>
  <c r="JY260" i="27" s="1"/>
  <c r="MH261" i="27"/>
  <c r="EY260" i="27" s="1"/>
  <c r="JV260" i="27" s="1"/>
  <c r="CS260" i="27"/>
  <c r="ME261" i="27"/>
  <c r="EV260" i="27" s="1"/>
  <c r="JS260" i="27" s="1"/>
  <c r="DJ260" i="27"/>
  <c r="CK260" i="27"/>
  <c r="CE260" i="27"/>
  <c r="MN261" i="27"/>
  <c r="FE260" i="27" s="1"/>
  <c r="KB260" i="27" s="1"/>
  <c r="NE261" i="27"/>
  <c r="FV260" i="27" s="1"/>
  <c r="KS260" i="27" s="1"/>
  <c r="CH260" i="27"/>
  <c r="DR260" i="27"/>
  <c r="NG261" i="27"/>
  <c r="FX260" i="27" s="1"/>
  <c r="KU260" i="27" s="1"/>
  <c r="NB261" i="27"/>
  <c r="FS260" i="27" s="1"/>
  <c r="KP260" i="27" s="1"/>
  <c r="DP260" i="27"/>
  <c r="DE260" i="27"/>
  <c r="DA260" i="27"/>
  <c r="NJ261" i="27"/>
  <c r="GA260" i="27" s="1"/>
  <c r="KX260" i="27" s="1"/>
  <c r="OA261" i="27"/>
  <c r="GR260" i="27" s="1"/>
  <c r="LO260" i="27" s="1"/>
  <c r="CY260" i="27"/>
  <c r="DQ260" i="27"/>
  <c r="DK260" i="27"/>
  <c r="NT261" i="27"/>
  <c r="GK260" i="27" s="1"/>
  <c r="LH260" i="27" s="1"/>
  <c r="MI261" i="27"/>
  <c r="EZ260" i="27" s="1"/>
  <c r="JW260" i="27" s="1"/>
  <c r="DH260" i="27"/>
  <c r="NH261" i="27"/>
  <c r="FY260" i="27" s="1"/>
  <c r="KV260" i="27" s="1"/>
  <c r="OC261" i="27"/>
  <c r="GT260" i="27" s="1"/>
  <c r="LQ260" i="27" s="1"/>
  <c r="DL260" i="27"/>
  <c r="DX260" i="27"/>
  <c r="NX261" i="27"/>
  <c r="GO260" i="27" s="1"/>
  <c r="LL260" i="27" s="1"/>
  <c r="DZ260" i="27"/>
  <c r="ND261" i="27"/>
  <c r="FU260" i="27" s="1"/>
  <c r="KR260" i="27" s="1"/>
  <c r="CW359" i="27"/>
  <c r="HU360" i="27" s="1"/>
  <c r="EC359" i="27"/>
  <c r="JA360" i="27" s="1"/>
  <c r="DD359" i="27"/>
  <c r="IB360" i="27" s="1"/>
  <c r="EJ359" i="27"/>
  <c r="JH360" i="27" s="1"/>
  <c r="DR359" i="27"/>
  <c r="IP360" i="27" s="1"/>
  <c r="MQ360" i="27"/>
  <c r="FH359" i="27" s="1"/>
  <c r="KE359" i="27" s="1"/>
  <c r="NW360" i="27"/>
  <c r="GN359" i="27" s="1"/>
  <c r="LK359" i="27" s="1"/>
  <c r="DI359" i="27"/>
  <c r="IG360" i="27" s="1"/>
  <c r="CP359" i="27"/>
  <c r="HN360" i="27" s="1"/>
  <c r="EF359" i="27"/>
  <c r="JD360" i="27" s="1"/>
  <c r="DK359" i="27"/>
  <c r="II360" i="27" s="1"/>
  <c r="ML360" i="27"/>
  <c r="FC359" i="27" s="1"/>
  <c r="JZ359" i="27" s="1"/>
  <c r="NR360" i="27"/>
  <c r="GI359" i="27" s="1"/>
  <c r="LF359" i="27" s="1"/>
  <c r="DB359" i="27"/>
  <c r="HZ360" i="27" s="1"/>
  <c r="CS359" i="27"/>
  <c r="HQ360" i="27" s="1"/>
  <c r="EI359" i="27"/>
  <c r="JG360" i="27" s="1"/>
  <c r="DQ359" i="27"/>
  <c r="IO360" i="27" s="1"/>
  <c r="ME360" i="27"/>
  <c r="EV359" i="27" s="1"/>
  <c r="JS359" i="27" s="1"/>
  <c r="NU360" i="27"/>
  <c r="GL359" i="27" s="1"/>
  <c r="LI359" i="27" s="1"/>
  <c r="MR360" i="27"/>
  <c r="FI359" i="27" s="1"/>
  <c r="KF359" i="27" s="1"/>
  <c r="OI360" i="27"/>
  <c r="GZ359" i="27" s="1"/>
  <c r="LW359" i="27" s="1"/>
  <c r="ND360" i="27"/>
  <c r="FU359" i="27" s="1"/>
  <c r="KR359" i="27" s="1"/>
  <c r="DZ359" i="27"/>
  <c r="IX360" i="27" s="1"/>
  <c r="NS360" i="27"/>
  <c r="GJ359" i="27" s="1"/>
  <c r="LG359" i="27" s="1"/>
  <c r="OA360" i="27"/>
  <c r="GR359" i="27" s="1"/>
  <c r="LO359" i="27" s="1"/>
  <c r="MN360" i="27"/>
  <c r="FE359" i="27" s="1"/>
  <c r="KB359" i="27" s="1"/>
  <c r="NL360" i="27"/>
  <c r="GC359" i="27" s="1"/>
  <c r="KZ359" i="27" s="1"/>
  <c r="OK360" i="27"/>
  <c r="HB359" i="27" s="1"/>
  <c r="LY359" i="27" s="1"/>
  <c r="OL360" i="27"/>
  <c r="HC359" i="27" s="1"/>
  <c r="LZ359" i="27" s="1"/>
  <c r="DP359" i="27"/>
  <c r="IN360" i="27" s="1"/>
  <c r="DE359" i="27"/>
  <c r="IC360" i="27" s="1"/>
  <c r="EK359" i="27"/>
  <c r="JI360" i="27" s="1"/>
  <c r="DL359" i="27"/>
  <c r="IJ360" i="27" s="1"/>
  <c r="CL359" i="27"/>
  <c r="HJ360" i="27" s="1"/>
  <c r="ED359" i="27"/>
  <c r="JB360" i="27" s="1"/>
  <c r="MY360" i="27"/>
  <c r="FP359" i="27" s="1"/>
  <c r="KM359" i="27" s="1"/>
  <c r="OE360" i="27"/>
  <c r="GV359" i="27" s="1"/>
  <c r="LS359" i="27" s="1"/>
  <c r="DS359" i="27"/>
  <c r="IQ360" i="27" s="1"/>
  <c r="CZ359" i="27"/>
  <c r="HX360" i="27" s="1"/>
  <c r="EP359" i="27"/>
  <c r="JN360" i="27" s="1"/>
  <c r="DW359" i="27"/>
  <c r="IU360" i="27" s="1"/>
  <c r="MT360" i="27"/>
  <c r="FK359" i="27" s="1"/>
  <c r="KH359" i="27" s="1"/>
  <c r="NZ360" i="27"/>
  <c r="GQ359" i="27" s="1"/>
  <c r="LN359" i="27" s="1"/>
  <c r="DN359" i="27"/>
  <c r="IL360" i="27" s="1"/>
  <c r="DC359" i="27"/>
  <c r="IA360" i="27" s="1"/>
  <c r="CK359" i="27"/>
  <c r="HI360" i="27" s="1"/>
  <c r="EA359" i="27"/>
  <c r="IY360" i="27" s="1"/>
  <c r="MO360" i="27"/>
  <c r="FF359" i="27" s="1"/>
  <c r="KC359" i="27" s="1"/>
  <c r="OF360" i="27"/>
  <c r="GW359" i="27" s="1"/>
  <c r="LT359" i="27" s="1"/>
  <c r="NC360" i="27"/>
  <c r="FT359" i="27" s="1"/>
  <c r="KQ359" i="27" s="1"/>
  <c r="CT359" i="27"/>
  <c r="HR360" i="27" s="1"/>
  <c r="NN360" i="27"/>
  <c r="GE359" i="27" s="1"/>
  <c r="LB359" i="27" s="1"/>
  <c r="MM360" i="27"/>
  <c r="FD359" i="27" s="1"/>
  <c r="KA359" i="27" s="1"/>
  <c r="OC360" i="27"/>
  <c r="GT359" i="27" s="1"/>
  <c r="LQ359" i="27" s="1"/>
  <c r="MK360" i="27"/>
  <c r="FB359" i="27" s="1"/>
  <c r="JY359" i="27" s="1"/>
  <c r="NI360" i="27"/>
  <c r="FZ359" i="27" s="1"/>
  <c r="KW359" i="27" s="1"/>
  <c r="OG360" i="27"/>
  <c r="GX359" i="27" s="1"/>
  <c r="LU359" i="27" s="1"/>
  <c r="DF359" i="27"/>
  <c r="ID360" i="27" s="1"/>
  <c r="MF360" i="27"/>
  <c r="EW359" i="27" s="1"/>
  <c r="JT359" i="27" s="1"/>
  <c r="MX360" i="27"/>
  <c r="FO359" i="27" s="1"/>
  <c r="KL359" i="27" s="1"/>
  <c r="DM359" i="27"/>
  <c r="IK360" i="27" s="1"/>
  <c r="CN359" i="27"/>
  <c r="HL360" i="27" s="1"/>
  <c r="DT359" i="27"/>
  <c r="IR360" i="27" s="1"/>
  <c r="CX359" i="27"/>
  <c r="HV360" i="27" s="1"/>
  <c r="EN359" i="27"/>
  <c r="JL360" i="27" s="1"/>
  <c r="NG360" i="27"/>
  <c r="FX359" i="27" s="1"/>
  <c r="KU359" i="27" s="1"/>
  <c r="CM359" i="27"/>
  <c r="HK360" i="27" s="1"/>
  <c r="EE359" i="27"/>
  <c r="JC360" i="27" s="1"/>
  <c r="DJ359" i="27"/>
  <c r="IH360" i="27" s="1"/>
  <c r="CQ359" i="27"/>
  <c r="HO360" i="27" s="1"/>
  <c r="EG359" i="27"/>
  <c r="JE360" i="27" s="1"/>
  <c r="NB360" i="27"/>
  <c r="FS359" i="27" s="1"/>
  <c r="KP359" i="27" s="1"/>
  <c r="OH360" i="27"/>
  <c r="GY359" i="27" s="1"/>
  <c r="LV359" i="27" s="1"/>
  <c r="DX359" i="27"/>
  <c r="IV360" i="27" s="1"/>
  <c r="DO359" i="27"/>
  <c r="IM360" i="27" s="1"/>
  <c r="CU359" i="27"/>
  <c r="HS360" i="27" s="1"/>
  <c r="EM359" i="27"/>
  <c r="JK360" i="27" s="1"/>
  <c r="MZ360" i="27"/>
  <c r="FQ359" i="27" s="1"/>
  <c r="KN359" i="27" s="1"/>
  <c r="CJ359" i="27"/>
  <c r="HH360" i="27" s="1"/>
  <c r="NM360" i="27"/>
  <c r="GD359" i="27" s="1"/>
  <c r="LA359" i="27" s="1"/>
  <c r="MH360" i="27"/>
  <c r="EY359" i="27" s="1"/>
  <c r="JV359" i="27" s="1"/>
  <c r="NY360" i="27"/>
  <c r="GP359" i="27" s="1"/>
  <c r="LM359" i="27" s="1"/>
  <c r="MW360" i="27"/>
  <c r="FN359" i="27" s="1"/>
  <c r="KK359" i="27" s="1"/>
  <c r="MJ360" i="27"/>
  <c r="FA359" i="27" s="1"/>
  <c r="JX359" i="27" s="1"/>
  <c r="NF360" i="27"/>
  <c r="FW359" i="27" s="1"/>
  <c r="KT359" i="27" s="1"/>
  <c r="OD360" i="27"/>
  <c r="GU359" i="27" s="1"/>
  <c r="LR359" i="27" s="1"/>
  <c r="MU360" i="27"/>
  <c r="FL359" i="27" s="1"/>
  <c r="KI359" i="27" s="1"/>
  <c r="MV360" i="27"/>
  <c r="FM359" i="27" s="1"/>
  <c r="KJ359" i="27" s="1"/>
  <c r="NA360" i="27"/>
  <c r="FR359" i="27" s="1"/>
  <c r="KO359" i="27" s="1"/>
  <c r="NT360" i="27"/>
  <c r="GK359" i="27" s="1"/>
  <c r="LH359" i="27" s="1"/>
  <c r="CO359" i="27"/>
  <c r="HM360" i="27" s="1"/>
  <c r="DU359" i="27"/>
  <c r="IS360" i="27" s="1"/>
  <c r="CV359" i="27"/>
  <c r="HT360" i="27" s="1"/>
  <c r="EB359" i="27"/>
  <c r="IZ360" i="27" s="1"/>
  <c r="DH359" i="27"/>
  <c r="IF360" i="27" s="1"/>
  <c r="MI360" i="27"/>
  <c r="EZ359" i="27" s="1"/>
  <c r="JW359" i="27" s="1"/>
  <c r="NO360" i="27"/>
  <c r="GF359" i="27" s="1"/>
  <c r="LC359" i="27" s="1"/>
  <c r="CY359" i="27"/>
  <c r="HW360" i="27" s="1"/>
  <c r="EO359" i="27"/>
  <c r="JM360" i="27" s="1"/>
  <c r="DV359" i="27"/>
  <c r="IT360" i="27" s="1"/>
  <c r="DA359" i="27"/>
  <c r="HY360" i="27" s="1"/>
  <c r="EQ359" i="27"/>
  <c r="JO360" i="27" s="1"/>
  <c r="NJ360" i="27"/>
  <c r="GA359" i="27" s="1"/>
  <c r="KX359" i="27" s="1"/>
  <c r="CR359" i="27"/>
  <c r="HP360" i="27" s="1"/>
  <c r="EH359" i="27"/>
  <c r="JF360" i="27" s="1"/>
  <c r="DY359" i="27"/>
  <c r="IW360" i="27" s="1"/>
  <c r="DG359" i="27"/>
  <c r="IE360" i="27" s="1"/>
  <c r="EL359" i="27"/>
  <c r="JJ360" i="27" s="1"/>
  <c r="NK360" i="27"/>
  <c r="GB359" i="27" s="1"/>
  <c r="KY359" i="27" s="1"/>
  <c r="MG360" i="27"/>
  <c r="EX359" i="27" s="1"/>
  <c r="JU359" i="27" s="1"/>
  <c r="NX360" i="27"/>
  <c r="GO359" i="27" s="1"/>
  <c r="LL359" i="27" s="1"/>
  <c r="MS360" i="27"/>
  <c r="FJ359" i="27" s="1"/>
  <c r="KG359" i="27" s="1"/>
  <c r="OJ360" i="27"/>
  <c r="HA359" i="27" s="1"/>
  <c r="LX359" i="27" s="1"/>
  <c r="NH360" i="27"/>
  <c r="FY359" i="27" s="1"/>
  <c r="KV359" i="27" s="1"/>
  <c r="NE360" i="27"/>
  <c r="FV359" i="27" s="1"/>
  <c r="KS359" i="27" s="1"/>
  <c r="OB360" i="27"/>
  <c r="GS359" i="27" s="1"/>
  <c r="LP359" i="27" s="1"/>
  <c r="MP360" i="27"/>
  <c r="FG359" i="27" s="1"/>
  <c r="KD359" i="27" s="1"/>
  <c r="NP360" i="27"/>
  <c r="GG359" i="27" s="1"/>
  <c r="LD359" i="27" s="1"/>
  <c r="NQ360" i="27"/>
  <c r="GH359" i="27" s="1"/>
  <c r="LE359" i="27" s="1"/>
  <c r="NV360" i="27"/>
  <c r="GM359" i="27" s="1"/>
  <c r="LJ359" i="27" s="1"/>
  <c r="V136" i="27"/>
  <c r="AJ28" i="15"/>
  <c r="AL136" i="27" s="1"/>
  <c r="AK28" i="15"/>
  <c r="AM136" i="27" s="1"/>
  <c r="AU28" i="15"/>
  <c r="AW136" i="27" s="1"/>
  <c r="BE28" i="15"/>
  <c r="BG136" i="27" s="1"/>
  <c r="V149" i="27"/>
  <c r="BD41" i="15"/>
  <c r="BF149" i="27" s="1"/>
  <c r="AQ41" i="15"/>
  <c r="AS149" i="27" s="1"/>
  <c r="BM41" i="15"/>
  <c r="BO149" i="27" s="1"/>
  <c r="BC41" i="15"/>
  <c r="BE149" i="27" s="1"/>
  <c r="AE41" i="15"/>
  <c r="AG149" i="27" s="1"/>
  <c r="BI41" i="15"/>
  <c r="BK149" i="27" s="1"/>
  <c r="AA41" i="15"/>
  <c r="AC149" i="27" s="1"/>
  <c r="AJ41" i="15"/>
  <c r="AL149" i="27" s="1"/>
  <c r="BJ41" i="15"/>
  <c r="BL149" i="27" s="1"/>
  <c r="AI41" i="15"/>
  <c r="AK149" i="27" s="1"/>
  <c r="BE41" i="15"/>
  <c r="BG149" i="27" s="1"/>
  <c r="AN41" i="15"/>
  <c r="AP149" i="27" s="1"/>
  <c r="V134" i="27"/>
  <c r="AF26" i="15"/>
  <c r="AH134" i="27" s="1"/>
  <c r="BF26" i="15"/>
  <c r="BH134" i="27" s="1"/>
  <c r="BE26" i="15"/>
  <c r="BG134" i="27" s="1"/>
  <c r="AG26" i="15"/>
  <c r="AI134" i="27" s="1"/>
  <c r="V150" i="27"/>
  <c r="AY42" i="15"/>
  <c r="BA150" i="27" s="1"/>
  <c r="AD42" i="15"/>
  <c r="AF150" i="27" s="1"/>
  <c r="V131" i="27"/>
  <c r="AF23" i="15"/>
  <c r="AH131" i="27" s="1"/>
  <c r="AS23" i="15"/>
  <c r="AU131" i="27" s="1"/>
  <c r="Z11" i="15"/>
  <c r="AB119" i="27" s="1"/>
  <c r="V119" i="27"/>
  <c r="AH11" i="15"/>
  <c r="AJ119" i="27" s="1"/>
  <c r="EX257" i="27"/>
  <c r="JU257" i="27" s="1"/>
  <c r="BT258" i="27"/>
  <c r="FT257" i="27"/>
  <c r="KQ257" i="27" s="1"/>
  <c r="GM257" i="27"/>
  <c r="LJ257" i="27" s="1"/>
  <c r="FL257" i="27"/>
  <c r="KI257" i="27" s="1"/>
  <c r="FQ257" i="27"/>
  <c r="KN257" i="27" s="1"/>
  <c r="EY257" i="27"/>
  <c r="JV257" i="27" s="1"/>
  <c r="BX258" i="27"/>
  <c r="BW258" i="27" s="1"/>
  <c r="BP258" i="27" s="1"/>
  <c r="BQ258" i="27"/>
  <c r="U56" i="23"/>
  <c r="R56" i="23"/>
  <c r="U78" i="23"/>
  <c r="R78" i="23"/>
  <c r="R63" i="23"/>
  <c r="U63" i="23"/>
  <c r="CX21" i="24"/>
  <c r="GH21" i="24" s="1"/>
  <c r="BR21" i="24"/>
  <c r="FB21" i="24" s="1"/>
  <c r="BY21" i="24"/>
  <c r="FI21" i="24" s="1"/>
  <c r="CV21" i="24"/>
  <c r="GF21" i="24" s="1"/>
  <c r="DC21" i="24"/>
  <c r="GM21" i="24" s="1"/>
  <c r="BW21" i="24"/>
  <c r="FG21" i="24" s="1"/>
  <c r="CD21" i="24"/>
  <c r="FN21" i="24" s="1"/>
  <c r="CS21" i="24"/>
  <c r="GC21" i="24" s="1"/>
  <c r="CZ21" i="24"/>
  <c r="GJ21" i="24" s="1"/>
  <c r="BS21" i="24"/>
  <c r="FC21" i="24" s="1"/>
  <c r="CJ21" i="24"/>
  <c r="FT21" i="24" s="1"/>
  <c r="CP21" i="24"/>
  <c r="FZ21" i="24" s="1"/>
  <c r="CW21" i="24"/>
  <c r="GG21" i="24" s="1"/>
  <c r="BQ21" i="24"/>
  <c r="FA21" i="24" s="1"/>
  <c r="CN21" i="24"/>
  <c r="FX21" i="24" s="1"/>
  <c r="CU21" i="24"/>
  <c r="GE21" i="24" s="1"/>
  <c r="DB21" i="24"/>
  <c r="GL21" i="24" s="1"/>
  <c r="BV21" i="24"/>
  <c r="FF21" i="24" s="1"/>
  <c r="CK21" i="24"/>
  <c r="FU21" i="24" s="1"/>
  <c r="BT21" i="24"/>
  <c r="FD21" i="24" s="1"/>
  <c r="CR21" i="24"/>
  <c r="GB21" i="24" s="1"/>
  <c r="CI21" i="24"/>
  <c r="FS21" i="24" s="1"/>
  <c r="CH21" i="24"/>
  <c r="FR21" i="24" s="1"/>
  <c r="CO21" i="24"/>
  <c r="FY21" i="24" s="1"/>
  <c r="P21" i="24"/>
  <c r="CF21" i="24"/>
  <c r="FP21" i="24" s="1"/>
  <c r="CM21" i="24"/>
  <c r="FW21" i="24" s="1"/>
  <c r="CT21" i="24"/>
  <c r="GD21" i="24" s="1"/>
  <c r="U21" i="24"/>
  <c r="CC21" i="24"/>
  <c r="FM21" i="24" s="1"/>
  <c r="R21" i="24"/>
  <c r="EF21" i="24" s="1"/>
  <c r="CQ21" i="24"/>
  <c r="GA21" i="24" s="1"/>
  <c r="CB21" i="24"/>
  <c r="FL21" i="24" s="1"/>
  <c r="BZ21" i="24"/>
  <c r="FJ21" i="24" s="1"/>
  <c r="CG21" i="24"/>
  <c r="FQ21" i="24" s="1"/>
  <c r="DD21" i="24"/>
  <c r="GN21" i="24" s="1"/>
  <c r="BX21" i="24"/>
  <c r="FH21" i="24" s="1"/>
  <c r="CE21" i="24"/>
  <c r="FO21" i="24" s="1"/>
  <c r="CL21" i="24"/>
  <c r="FV21" i="24" s="1"/>
  <c r="DA21" i="24"/>
  <c r="GK21" i="24" s="1"/>
  <c r="BU21" i="24"/>
  <c r="FE21" i="24" s="1"/>
  <c r="CY21" i="24"/>
  <c r="GI21" i="24" s="1"/>
  <c r="CA21" i="24"/>
  <c r="FK21" i="24" s="1"/>
  <c r="R62" i="24"/>
  <c r="U62" i="24"/>
  <c r="U55" i="24"/>
  <c r="R55" i="24"/>
  <c r="R77" i="23"/>
  <c r="U77" i="23"/>
  <c r="U58" i="23"/>
  <c r="R58" i="23"/>
  <c r="U75" i="23"/>
  <c r="R75" i="23"/>
  <c r="U69" i="24"/>
  <c r="R69" i="24"/>
  <c r="R18" i="24"/>
  <c r="U18" i="24"/>
  <c r="P18" i="24"/>
  <c r="U22" i="23"/>
  <c r="R22" i="23"/>
  <c r="P22" i="23"/>
  <c r="R28" i="23"/>
  <c r="P28" i="23"/>
  <c r="U28" i="23"/>
  <c r="R12" i="23"/>
  <c r="P12" i="23"/>
  <c r="U12" i="23"/>
  <c r="U54" i="23"/>
  <c r="E16" i="27" s="1"/>
  <c r="R54" i="23"/>
  <c r="G16" i="27" s="1"/>
  <c r="BZ29" i="24"/>
  <c r="FJ29" i="24" s="1"/>
  <c r="CG29" i="24"/>
  <c r="FQ29" i="24" s="1"/>
  <c r="DD29" i="24"/>
  <c r="GN29" i="24" s="1"/>
  <c r="BX29" i="24"/>
  <c r="FH29" i="24" s="1"/>
  <c r="CE29" i="24"/>
  <c r="FO29" i="24" s="1"/>
  <c r="CL29" i="24"/>
  <c r="FV29" i="24" s="1"/>
  <c r="DA29" i="24"/>
  <c r="GK29" i="24" s="1"/>
  <c r="BU29" i="24"/>
  <c r="FE29" i="24" s="1"/>
  <c r="CA29" i="24"/>
  <c r="FK29" i="24" s="1"/>
  <c r="R29" i="24"/>
  <c r="DV29" i="24" s="1"/>
  <c r="CX29" i="24"/>
  <c r="GH29" i="24" s="1"/>
  <c r="BR29" i="24"/>
  <c r="FB29" i="24" s="1"/>
  <c r="BY29" i="24"/>
  <c r="FI29" i="24" s="1"/>
  <c r="CV29" i="24"/>
  <c r="GF29" i="24" s="1"/>
  <c r="DC29" i="24"/>
  <c r="GM29" i="24" s="1"/>
  <c r="BW29" i="24"/>
  <c r="FG29" i="24" s="1"/>
  <c r="CD29" i="24"/>
  <c r="FN29" i="24" s="1"/>
  <c r="CS29" i="24"/>
  <c r="GC29" i="24" s="1"/>
  <c r="CJ29" i="24"/>
  <c r="FT29" i="24" s="1"/>
  <c r="CQ29" i="24"/>
  <c r="GA29" i="24" s="1"/>
  <c r="CY29" i="24"/>
  <c r="GI29" i="24" s="1"/>
  <c r="CP29" i="24"/>
  <c r="FZ29" i="24" s="1"/>
  <c r="CW29" i="24"/>
  <c r="GG29" i="24" s="1"/>
  <c r="BQ29" i="24"/>
  <c r="FA29" i="24" s="1"/>
  <c r="CN29" i="24"/>
  <c r="FX29" i="24" s="1"/>
  <c r="CU29" i="24"/>
  <c r="GE29" i="24" s="1"/>
  <c r="DB29" i="24"/>
  <c r="GL29" i="24" s="1"/>
  <c r="BV29" i="24"/>
  <c r="FF29" i="24" s="1"/>
  <c r="CK29" i="24"/>
  <c r="FU29" i="24" s="1"/>
  <c r="CI29" i="24"/>
  <c r="FS29" i="24" s="1"/>
  <c r="CZ29" i="24"/>
  <c r="GJ29" i="24" s="1"/>
  <c r="BS29" i="24"/>
  <c r="FC29" i="24" s="1"/>
  <c r="CH29" i="24"/>
  <c r="FR29" i="24" s="1"/>
  <c r="CO29" i="24"/>
  <c r="FY29" i="24" s="1"/>
  <c r="P29" i="24"/>
  <c r="CF29" i="24"/>
  <c r="FP29" i="24" s="1"/>
  <c r="CM29" i="24"/>
  <c r="FW29" i="24" s="1"/>
  <c r="CT29" i="24"/>
  <c r="GD29" i="24" s="1"/>
  <c r="U29" i="24"/>
  <c r="CC29" i="24"/>
  <c r="FM29" i="24" s="1"/>
  <c r="CB29" i="24"/>
  <c r="FL29" i="24" s="1"/>
  <c r="BT29" i="24"/>
  <c r="FD29" i="24" s="1"/>
  <c r="CR29" i="24"/>
  <c r="GB29" i="24" s="1"/>
  <c r="U54" i="24"/>
  <c r="R54" i="24"/>
  <c r="P54" i="24"/>
  <c r="P55" i="24" s="1"/>
  <c r="P56" i="24" s="1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R64" i="23"/>
  <c r="U64" i="23"/>
  <c r="U66" i="23"/>
  <c r="R66" i="23"/>
  <c r="CP41" i="24"/>
  <c r="FZ41" i="24" s="1"/>
  <c r="CW41" i="24"/>
  <c r="GG41" i="24" s="1"/>
  <c r="BQ41" i="24"/>
  <c r="FA41" i="24" s="1"/>
  <c r="CN41" i="24"/>
  <c r="FX41" i="24" s="1"/>
  <c r="CU41" i="24"/>
  <c r="GE41" i="24" s="1"/>
  <c r="DB41" i="24"/>
  <c r="GL41" i="24" s="1"/>
  <c r="BV41" i="24"/>
  <c r="FF41" i="24" s="1"/>
  <c r="CK41" i="24"/>
  <c r="FU41" i="24" s="1"/>
  <c r="CQ41" i="24"/>
  <c r="GA41" i="24" s="1"/>
  <c r="CY41" i="24"/>
  <c r="GI41" i="24" s="1"/>
  <c r="BT41" i="24"/>
  <c r="FD41" i="24" s="1"/>
  <c r="CH41" i="24"/>
  <c r="FR41" i="24" s="1"/>
  <c r="CO41" i="24"/>
  <c r="FY41" i="24" s="1"/>
  <c r="P41" i="24"/>
  <c r="CF41" i="24"/>
  <c r="FP41" i="24" s="1"/>
  <c r="CM41" i="24"/>
  <c r="FW41" i="24" s="1"/>
  <c r="CT41" i="24"/>
  <c r="GD41" i="24" s="1"/>
  <c r="U41" i="24"/>
  <c r="CC41" i="24"/>
  <c r="FM41" i="24" s="1"/>
  <c r="CJ41" i="24"/>
  <c r="FT41" i="24" s="1"/>
  <c r="BS41" i="24"/>
  <c r="FC41" i="24" s="1"/>
  <c r="R41" i="24"/>
  <c r="EJ41" i="24" s="1"/>
  <c r="BZ41" i="24"/>
  <c r="FJ41" i="24" s="1"/>
  <c r="CG41" i="24"/>
  <c r="FQ41" i="24" s="1"/>
  <c r="DD41" i="24"/>
  <c r="GN41" i="24" s="1"/>
  <c r="BX41" i="24"/>
  <c r="FH41" i="24" s="1"/>
  <c r="CE41" i="24"/>
  <c r="FO41" i="24" s="1"/>
  <c r="CL41" i="24"/>
  <c r="FV41" i="24" s="1"/>
  <c r="DA41" i="24"/>
  <c r="GK41" i="24" s="1"/>
  <c r="BU41" i="24"/>
  <c r="FE41" i="24" s="1"/>
  <c r="CI41" i="24"/>
  <c r="FS41" i="24" s="1"/>
  <c r="CA41" i="24"/>
  <c r="FK41" i="24" s="1"/>
  <c r="CX41" i="24"/>
  <c r="GH41" i="24" s="1"/>
  <c r="BR41" i="24"/>
  <c r="FB41" i="24" s="1"/>
  <c r="BY41" i="24"/>
  <c r="FI41" i="24" s="1"/>
  <c r="CV41" i="24"/>
  <c r="GF41" i="24" s="1"/>
  <c r="DC41" i="24"/>
  <c r="GM41" i="24" s="1"/>
  <c r="BW41" i="24"/>
  <c r="FG41" i="24" s="1"/>
  <c r="CD41" i="24"/>
  <c r="FN41" i="24" s="1"/>
  <c r="CS41" i="24"/>
  <c r="GC41" i="24" s="1"/>
  <c r="CR41" i="24"/>
  <c r="GB41" i="24" s="1"/>
  <c r="HS41" i="24" s="1"/>
  <c r="CB41" i="24"/>
  <c r="FL41" i="24" s="1"/>
  <c r="CZ41" i="24"/>
  <c r="GJ41" i="24" s="1"/>
  <c r="U46" i="24"/>
  <c r="P46" i="24"/>
  <c r="R46" i="24"/>
  <c r="P14" i="24"/>
  <c r="R14" i="24"/>
  <c r="U14" i="24"/>
  <c r="U67" i="24"/>
  <c r="R67" i="24"/>
  <c r="BY21" i="23"/>
  <c r="CP21" i="23"/>
  <c r="CJ21" i="23"/>
  <c r="BW21" i="23"/>
  <c r="CM21" i="23"/>
  <c r="U21" i="23"/>
  <c r="DF21" i="23"/>
  <c r="CG21" i="23"/>
  <c r="CC21" i="23"/>
  <c r="CH21" i="23"/>
  <c r="CF21" i="23"/>
  <c r="CQ21" i="23"/>
  <c r="CA21" i="23"/>
  <c r="BX21" i="23"/>
  <c r="BU21" i="23"/>
  <c r="DD21" i="23"/>
  <c r="BV21" i="23"/>
  <c r="CD21" i="23"/>
  <c r="CR21" i="23"/>
  <c r="BZ21" i="23"/>
  <c r="CU21" i="23"/>
  <c r="DB21" i="23"/>
  <c r="CO21" i="23"/>
  <c r="DJ21" i="23" s="1"/>
  <c r="DE21" i="23"/>
  <c r="CZ21" i="23"/>
  <c r="CB21" i="23"/>
  <c r="CI21" i="23"/>
  <c r="CW21" i="23"/>
  <c r="DC21" i="23"/>
  <c r="CT21" i="23"/>
  <c r="CE21" i="23"/>
  <c r="CS21" i="23"/>
  <c r="CN21" i="23"/>
  <c r="P21" i="23"/>
  <c r="DG21" i="23"/>
  <c r="CK21" i="23"/>
  <c r="DA21" i="23"/>
  <c r="CL21" i="23"/>
  <c r="R21" i="23"/>
  <c r="EN21" i="23" s="1"/>
  <c r="BT21" i="23"/>
  <c r="CV21" i="23"/>
  <c r="CX21" i="23"/>
  <c r="CY21" i="23"/>
  <c r="R14" i="23"/>
  <c r="U14" i="23"/>
  <c r="P14" i="23"/>
  <c r="R59" i="24"/>
  <c r="U59" i="24"/>
  <c r="CJ45" i="24"/>
  <c r="FT45" i="24" s="1"/>
  <c r="P45" i="24"/>
  <c r="BT45" i="24"/>
  <c r="FD45" i="24" s="1"/>
  <c r="CM45" i="24"/>
  <c r="FW45" i="24" s="1"/>
  <c r="CZ45" i="24"/>
  <c r="GJ45" i="24" s="1"/>
  <c r="BQ45" i="24"/>
  <c r="FA45" i="24" s="1"/>
  <c r="CX45" i="24"/>
  <c r="GH45" i="24" s="1"/>
  <c r="HY45" i="24" s="1"/>
  <c r="CG45" i="24"/>
  <c r="FQ45" i="24" s="1"/>
  <c r="CO45" i="24"/>
  <c r="FY45" i="24" s="1"/>
  <c r="CQ45" i="24"/>
  <c r="GA45" i="24" s="1"/>
  <c r="DB45" i="24"/>
  <c r="GL45" i="24" s="1"/>
  <c r="BZ45" i="24"/>
  <c r="FJ45" i="24" s="1"/>
  <c r="CS45" i="24"/>
  <c r="GC45" i="24" s="1"/>
  <c r="R45" i="24"/>
  <c r="EP45" i="24" s="1"/>
  <c r="CR45" i="24"/>
  <c r="GB45" i="24" s="1"/>
  <c r="BU45" i="24"/>
  <c r="FE45" i="24" s="1"/>
  <c r="DA45" i="24"/>
  <c r="GK45" i="24" s="1"/>
  <c r="CP45" i="24"/>
  <c r="FZ45" i="24" s="1"/>
  <c r="CW45" i="24"/>
  <c r="GG45" i="24" s="1"/>
  <c r="CD45" i="24"/>
  <c r="FN45" i="24" s="1"/>
  <c r="CN45" i="24"/>
  <c r="FX45" i="24" s="1"/>
  <c r="BW45" i="24"/>
  <c r="FG45" i="24" s="1"/>
  <c r="DC45" i="24"/>
  <c r="GM45" i="24" s="1"/>
  <c r="CL45" i="24"/>
  <c r="FV45" i="24" s="1"/>
  <c r="CT45" i="24"/>
  <c r="GD45" i="24" s="1"/>
  <c r="CV45" i="24"/>
  <c r="GF45" i="24" s="1"/>
  <c r="BS45" i="24"/>
  <c r="FC45" i="24" s="1"/>
  <c r="CE45" i="24"/>
  <c r="FO45" i="24" s="1"/>
  <c r="U45" i="24"/>
  <c r="CC45" i="24"/>
  <c r="FM45" i="24" s="1"/>
  <c r="CH45" i="24"/>
  <c r="FR45" i="24" s="1"/>
  <c r="BV45" i="24"/>
  <c r="FF45" i="24" s="1"/>
  <c r="CU45" i="24"/>
  <c r="GE45" i="24" s="1"/>
  <c r="CK45" i="24"/>
  <c r="FU45" i="24" s="1"/>
  <c r="CA45" i="24"/>
  <c r="FK45" i="24" s="1"/>
  <c r="BY45" i="24"/>
  <c r="FI45" i="24" s="1"/>
  <c r="BX45" i="24"/>
  <c r="FH45" i="24" s="1"/>
  <c r="CB45" i="24"/>
  <c r="FL45" i="24" s="1"/>
  <c r="CF45" i="24"/>
  <c r="FP45" i="24" s="1"/>
  <c r="CY45" i="24"/>
  <c r="GI45" i="24" s="1"/>
  <c r="CI45" i="24"/>
  <c r="FS45" i="24" s="1"/>
  <c r="BR45" i="24"/>
  <c r="FB45" i="24" s="1"/>
  <c r="DD45" i="24"/>
  <c r="GN45" i="24" s="1"/>
  <c r="P30" i="23"/>
  <c r="R30" i="23"/>
  <c r="U30" i="23"/>
  <c r="P36" i="24"/>
  <c r="R36" i="24"/>
  <c r="U36" i="24"/>
  <c r="U15" i="23"/>
  <c r="P15" i="23"/>
  <c r="R15" i="23"/>
  <c r="U28" i="24"/>
  <c r="P28" i="24"/>
  <c r="R28" i="24"/>
  <c r="DD356" i="27"/>
  <c r="EJ356" i="27"/>
  <c r="DM356" i="27"/>
  <c r="CP356" i="27"/>
  <c r="DV356" i="27"/>
  <c r="CY356" i="27"/>
  <c r="EE356" i="27"/>
  <c r="CZ356" i="27"/>
  <c r="EF356" i="27"/>
  <c r="EO356" i="27"/>
  <c r="MG357" i="27"/>
  <c r="EX356" i="27" s="1"/>
  <c r="JU356" i="27" s="1"/>
  <c r="NM357" i="27"/>
  <c r="GD356" i="27" s="1"/>
  <c r="LA356" i="27" s="1"/>
  <c r="DY356" i="27"/>
  <c r="DZ356" i="27"/>
  <c r="NG357" i="27"/>
  <c r="FX356" i="27" s="1"/>
  <c r="KU356" i="27" s="1"/>
  <c r="CL356" i="27"/>
  <c r="DJ356" i="27"/>
  <c r="EI356" i="27"/>
  <c r="NC357" i="27"/>
  <c r="FT356" i="27" s="1"/>
  <c r="KQ356" i="27" s="1"/>
  <c r="OI357" i="27"/>
  <c r="GZ356" i="27" s="1"/>
  <c r="LW356" i="27" s="1"/>
  <c r="NV357" i="27"/>
  <c r="GM356" i="27" s="1"/>
  <c r="LJ356" i="27" s="1"/>
  <c r="NJ357" i="27"/>
  <c r="GA356" i="27" s="1"/>
  <c r="KX356" i="27" s="1"/>
  <c r="MZ357" i="27"/>
  <c r="FQ356" i="27" s="1"/>
  <c r="KN356" i="27" s="1"/>
  <c r="MN357" i="27"/>
  <c r="FE356" i="27" s="1"/>
  <c r="KB356" i="27" s="1"/>
  <c r="OL357" i="27"/>
  <c r="HC356" i="27" s="1"/>
  <c r="LZ356" i="27" s="1"/>
  <c r="NP357" i="27"/>
  <c r="GG356" i="27" s="1"/>
  <c r="LD356" i="27" s="1"/>
  <c r="ND357" i="27"/>
  <c r="FU356" i="27" s="1"/>
  <c r="KR356" i="27" s="1"/>
  <c r="MT357" i="27"/>
  <c r="FK356" i="27" s="1"/>
  <c r="KH356" i="27" s="1"/>
  <c r="MF357" i="27"/>
  <c r="EW356" i="27" s="1"/>
  <c r="JT356" i="27" s="1"/>
  <c r="NR357" i="27"/>
  <c r="GI356" i="27" s="1"/>
  <c r="LF356" i="27" s="1"/>
  <c r="DL356" i="27"/>
  <c r="CO356" i="27"/>
  <c r="DU356" i="27"/>
  <c r="CX356" i="27"/>
  <c r="ED356" i="27"/>
  <c r="DG356" i="27"/>
  <c r="EM356" i="27"/>
  <c r="DH356" i="27"/>
  <c r="EN356" i="27"/>
  <c r="DA356" i="27"/>
  <c r="MO357" i="27"/>
  <c r="FF356" i="27" s="1"/>
  <c r="KC356" i="27" s="1"/>
  <c r="NU357" i="27"/>
  <c r="GL356" i="27" s="1"/>
  <c r="LI356" i="27" s="1"/>
  <c r="EQ356" i="27"/>
  <c r="MI357" i="27"/>
  <c r="EZ356" i="27" s="1"/>
  <c r="JW356" i="27" s="1"/>
  <c r="NO357" i="27"/>
  <c r="GF356" i="27" s="1"/>
  <c r="LC356" i="27" s="1"/>
  <c r="DI356" i="27"/>
  <c r="EG356" i="27"/>
  <c r="ME357" i="27"/>
  <c r="EV356" i="27" s="1"/>
  <c r="JS356" i="27" s="1"/>
  <c r="NK357" i="27"/>
  <c r="GB356" i="27" s="1"/>
  <c r="KY356" i="27" s="1"/>
  <c r="MJ357" i="27"/>
  <c r="FA356" i="27" s="1"/>
  <c r="JX356" i="27" s="1"/>
  <c r="OH357" i="27"/>
  <c r="GY356" i="27" s="1"/>
  <c r="LV356" i="27" s="1"/>
  <c r="NX357" i="27"/>
  <c r="GO356" i="27" s="1"/>
  <c r="LL356" i="27" s="1"/>
  <c r="NL357" i="27"/>
  <c r="GC356" i="27" s="1"/>
  <c r="KZ356" i="27" s="1"/>
  <c r="NA357" i="27"/>
  <c r="FR356" i="27" s="1"/>
  <c r="KO356" i="27" s="1"/>
  <c r="CS356" i="27"/>
  <c r="OB357" i="27"/>
  <c r="GS356" i="27" s="1"/>
  <c r="LP356" i="27" s="1"/>
  <c r="NQ357" i="27"/>
  <c r="GH356" i="27" s="1"/>
  <c r="LE356" i="27" s="1"/>
  <c r="NH357" i="27"/>
  <c r="FY356" i="27" s="1"/>
  <c r="KV356" i="27" s="1"/>
  <c r="MS357" i="27"/>
  <c r="FJ356" i="27" s="1"/>
  <c r="KG356" i="27" s="1"/>
  <c r="OF357" i="27"/>
  <c r="GW356" i="27" s="1"/>
  <c r="LT356" i="27" s="1"/>
  <c r="CN356" i="27"/>
  <c r="DT356" i="27"/>
  <c r="CW356" i="27"/>
  <c r="EC356" i="27"/>
  <c r="DF356" i="27"/>
  <c r="EL356" i="27"/>
  <c r="DO356" i="27"/>
  <c r="CJ356" i="27"/>
  <c r="DP356" i="27"/>
  <c r="CU356" i="27"/>
  <c r="DS356" i="27"/>
  <c r="MW357" i="27"/>
  <c r="FN356" i="27" s="1"/>
  <c r="KK356" i="27" s="1"/>
  <c r="OC357" i="27"/>
  <c r="GT356" i="27" s="1"/>
  <c r="LQ356" i="27" s="1"/>
  <c r="CK356" i="27"/>
  <c r="MQ357" i="27"/>
  <c r="FH356" i="27" s="1"/>
  <c r="KE356" i="27" s="1"/>
  <c r="NW357" i="27"/>
  <c r="GN356" i="27" s="1"/>
  <c r="LK356" i="27" s="1"/>
  <c r="EA356" i="27"/>
  <c r="CT356" i="27"/>
  <c r="MM357" i="27"/>
  <c r="NS357" i="27"/>
  <c r="GJ356" i="27" s="1"/>
  <c r="LG356" i="27" s="1"/>
  <c r="MV357" i="27"/>
  <c r="FM356" i="27" s="1"/>
  <c r="KJ356" i="27" s="1"/>
  <c r="MK357" i="27"/>
  <c r="FB356" i="27" s="1"/>
  <c r="JY356" i="27" s="1"/>
  <c r="OJ357" i="27"/>
  <c r="HA356" i="27" s="1"/>
  <c r="LX356" i="27" s="1"/>
  <c r="NY357" i="27"/>
  <c r="GP356" i="27" s="1"/>
  <c r="LM356" i="27" s="1"/>
  <c r="NN357" i="27"/>
  <c r="GE356" i="27" s="1"/>
  <c r="LB356" i="27" s="1"/>
  <c r="MP357" i="27"/>
  <c r="FG356" i="27" s="1"/>
  <c r="KD356" i="27" s="1"/>
  <c r="DK356" i="27"/>
  <c r="OD357" i="27"/>
  <c r="GU356" i="27" s="1"/>
  <c r="LR356" i="27" s="1"/>
  <c r="NT357" i="27"/>
  <c r="GK356" i="27" s="1"/>
  <c r="LH356" i="27" s="1"/>
  <c r="NF357" i="27"/>
  <c r="FW356" i="27" s="1"/>
  <c r="KT356" i="27" s="1"/>
  <c r="CV356" i="27"/>
  <c r="EB356" i="27"/>
  <c r="DE356" i="27"/>
  <c r="EK356" i="27"/>
  <c r="DN356" i="27"/>
  <c r="CQ356" i="27"/>
  <c r="DW356" i="27"/>
  <c r="CR356" i="27"/>
  <c r="DX356" i="27"/>
  <c r="DR356" i="27"/>
  <c r="EP356" i="27"/>
  <c r="NE357" i="27"/>
  <c r="FV356" i="27" s="1"/>
  <c r="KS356" i="27" s="1"/>
  <c r="DB356" i="27"/>
  <c r="DC356" i="27"/>
  <c r="MY357" i="27"/>
  <c r="FP356" i="27" s="1"/>
  <c r="KM356" i="27" s="1"/>
  <c r="OE357" i="27"/>
  <c r="GV356" i="27" s="1"/>
  <c r="LS356" i="27" s="1"/>
  <c r="CM356" i="27"/>
  <c r="DQ356" i="27"/>
  <c r="MU357" i="27"/>
  <c r="FL356" i="27" s="1"/>
  <c r="KI356" i="27" s="1"/>
  <c r="OA357" i="27"/>
  <c r="GR356" i="27" s="1"/>
  <c r="LO356" i="27" s="1"/>
  <c r="NI357" i="27"/>
  <c r="FZ356" i="27" s="1"/>
  <c r="KW356" i="27" s="1"/>
  <c r="MX357" i="27"/>
  <c r="FO356" i="27" s="1"/>
  <c r="KL356" i="27" s="1"/>
  <c r="ML357" i="27"/>
  <c r="FC356" i="27" s="1"/>
  <c r="JZ356" i="27" s="1"/>
  <c r="OK357" i="27"/>
  <c r="HB356" i="27" s="1"/>
  <c r="LY356" i="27" s="1"/>
  <c r="NZ357" i="27"/>
  <c r="GQ356" i="27" s="1"/>
  <c r="LN356" i="27" s="1"/>
  <c r="NB357" i="27"/>
  <c r="FS356" i="27" s="1"/>
  <c r="KP356" i="27" s="1"/>
  <c r="MR357" i="27"/>
  <c r="FI356" i="27" s="1"/>
  <c r="KF356" i="27" s="1"/>
  <c r="MH357" i="27"/>
  <c r="EY356" i="27" s="1"/>
  <c r="JV356" i="27" s="1"/>
  <c r="OG357" i="27"/>
  <c r="GX356" i="27" s="1"/>
  <c r="LU356" i="27" s="1"/>
  <c r="EH356" i="27"/>
  <c r="DE41" i="23"/>
  <c r="CK41" i="23"/>
  <c r="U41" i="23"/>
  <c r="DD41" i="23"/>
  <c r="P41" i="23"/>
  <c r="R41" i="23"/>
  <c r="CJ41" i="23"/>
  <c r="BX41" i="23"/>
  <c r="CF41" i="23"/>
  <c r="CV41" i="23"/>
  <c r="DG41" i="23"/>
  <c r="CO41" i="23"/>
  <c r="DJ41" i="23" s="1"/>
  <c r="CN41" i="23"/>
  <c r="CL33" i="26"/>
  <c r="FV33" i="26" s="1"/>
  <c r="CS33" i="26"/>
  <c r="GC33" i="26" s="1"/>
  <c r="CZ33" i="26"/>
  <c r="GJ33" i="26" s="1"/>
  <c r="BT33" i="26"/>
  <c r="FD33" i="26" s="1"/>
  <c r="CH33" i="26"/>
  <c r="FR33" i="26" s="1"/>
  <c r="CN33" i="26"/>
  <c r="FX33" i="26" s="1"/>
  <c r="CM33" i="26"/>
  <c r="FW33" i="26" s="1"/>
  <c r="BO33" i="26"/>
  <c r="EY33" i="26" s="1"/>
  <c r="CE33" i="26"/>
  <c r="FO33" i="26" s="1"/>
  <c r="BW33" i="26"/>
  <c r="FG33" i="26" s="1"/>
  <c r="BS33" i="26"/>
  <c r="FC33" i="26" s="1"/>
  <c r="DB33" i="26"/>
  <c r="GL33" i="26" s="1"/>
  <c r="BV33" i="26"/>
  <c r="FF33" i="26" s="1"/>
  <c r="CC33" i="26"/>
  <c r="FM33" i="26" s="1"/>
  <c r="CJ33" i="26"/>
  <c r="FT33" i="26" s="1"/>
  <c r="CX33" i="26"/>
  <c r="GH33" i="26" s="1"/>
  <c r="BR33" i="26"/>
  <c r="FB33" i="26" s="1"/>
  <c r="BX33" i="26"/>
  <c r="FH33" i="26" s="1"/>
  <c r="R33" i="26"/>
  <c r="EO33" i="26" s="1"/>
  <c r="CG33" i="26"/>
  <c r="FQ33" i="26" s="1"/>
  <c r="CA33" i="26"/>
  <c r="FK33" i="26" s="1"/>
  <c r="CO33" i="26"/>
  <c r="FY33" i="26" s="1"/>
  <c r="DA33" i="26"/>
  <c r="GK33" i="26" s="1"/>
  <c r="CB33" i="26"/>
  <c r="FL33" i="26" s="1"/>
  <c r="CV33" i="26"/>
  <c r="GF33" i="26" s="1"/>
  <c r="CI33" i="26"/>
  <c r="FS33" i="26" s="1"/>
  <c r="CQ33" i="26"/>
  <c r="GA33" i="26" s="1"/>
  <c r="CK33" i="26"/>
  <c r="FU33" i="26" s="1"/>
  <c r="U33" i="26"/>
  <c r="CF33" i="26"/>
  <c r="FP33" i="26" s="1"/>
  <c r="P33" i="26"/>
  <c r="CU33" i="26"/>
  <c r="GE33" i="26" s="1"/>
  <c r="CT33" i="26"/>
  <c r="GD33" i="26" s="1"/>
  <c r="BU33" i="26"/>
  <c r="FE33" i="26" s="1"/>
  <c r="CP33" i="26"/>
  <c r="FZ33" i="26" s="1"/>
  <c r="BP33" i="26"/>
  <c r="EZ33" i="26" s="1"/>
  <c r="CY33" i="26"/>
  <c r="GI33" i="26" s="1"/>
  <c r="BY33" i="26"/>
  <c r="FI33" i="26" s="1"/>
  <c r="CD33" i="26"/>
  <c r="FN33" i="26" s="1"/>
  <c r="CR33" i="26"/>
  <c r="GB33" i="26" s="1"/>
  <c r="BZ33" i="26"/>
  <c r="FJ33" i="26" s="1"/>
  <c r="BQ33" i="26"/>
  <c r="FA33" i="26" s="1"/>
  <c r="CW33" i="26"/>
  <c r="GG33" i="26" s="1"/>
  <c r="HX33" i="26" s="1"/>
  <c r="R65" i="26"/>
  <c r="U65" i="26"/>
  <c r="CO315" i="27"/>
  <c r="ME316" i="27"/>
  <c r="NV316" i="27"/>
  <c r="DW315" i="27"/>
  <c r="CS315" i="27"/>
  <c r="MS316" i="27"/>
  <c r="CE315" i="27"/>
  <c r="CG315" i="27"/>
  <c r="DQ315" i="27"/>
  <c r="NF316" i="27"/>
  <c r="MN316" i="27"/>
  <c r="CY315" i="27"/>
  <c r="NX316" i="27"/>
  <c r="MU316" i="27"/>
  <c r="DO315" i="27"/>
  <c r="OA316" i="27"/>
  <c r="MX316" i="27"/>
  <c r="EE315" i="27"/>
  <c r="NR316" i="27"/>
  <c r="DN315" i="27"/>
  <c r="MY316" i="27"/>
  <c r="DZ315" i="27"/>
  <c r="MW316" i="27"/>
  <c r="CP315" i="27"/>
  <c r="CJ315" i="27"/>
  <c r="EL315" i="27"/>
  <c r="MG316" i="27"/>
  <c r="DV315" i="27"/>
  <c r="EF315" i="27"/>
  <c r="OC316" i="27"/>
  <c r="CF315" i="27"/>
  <c r="DE315" i="27"/>
  <c r="MP316" i="27"/>
  <c r="OG316" i="27"/>
  <c r="MF316" i="27"/>
  <c r="DI315" i="27"/>
  <c r="NC316" i="27"/>
  <c r="CU315" i="27"/>
  <c r="CW315" i="27"/>
  <c r="EG315" i="27"/>
  <c r="NS316" i="27"/>
  <c r="NH316" i="27"/>
  <c r="MB316" i="27"/>
  <c r="OD316" i="27"/>
  <c r="NJ316" i="27"/>
  <c r="MD316" i="27"/>
  <c r="NQ316" i="27"/>
  <c r="NP316" i="27"/>
  <c r="BO316" i="27"/>
  <c r="OF316" i="27"/>
  <c r="NM316" i="27"/>
  <c r="DF315" i="27"/>
  <c r="CZ315" i="27"/>
  <c r="DR315" i="27"/>
  <c r="MO316" i="27"/>
  <c r="MA316" i="27"/>
  <c r="CL315" i="27"/>
  <c r="EB315" i="27"/>
  <c r="DL315" i="27"/>
  <c r="CV315" i="27"/>
  <c r="CT315" i="27"/>
  <c r="CM315" i="27"/>
  <c r="DU315" i="27"/>
  <c r="NA316" i="27"/>
  <c r="CQ315" i="27"/>
  <c r="MR316" i="27"/>
  <c r="DY315" i="27"/>
  <c r="NN316" i="27"/>
  <c r="DK315" i="27"/>
  <c r="CK315" i="27"/>
  <c r="EI315" i="27"/>
  <c r="CI315" i="27"/>
  <c r="NT316" i="27"/>
  <c r="MT316" i="27"/>
  <c r="DM315" i="27"/>
  <c r="NZ316" i="27"/>
  <c r="MV316" i="27"/>
  <c r="DS315" i="27"/>
  <c r="OB316" i="27"/>
  <c r="ML316" i="27"/>
  <c r="DP315" i="27"/>
  <c r="EH315" i="27"/>
  <c r="NE316" i="27"/>
  <c r="MQ316" i="27"/>
  <c r="CR315" i="27"/>
  <c r="EJ315" i="27"/>
  <c r="DB315" i="27"/>
  <c r="DX315" i="27"/>
  <c r="ED315" i="27"/>
  <c r="CH315" i="27"/>
  <c r="NW316" i="27"/>
  <c r="DC315" i="27"/>
  <c r="EK315" i="27"/>
  <c r="NK316" i="27"/>
  <c r="DG315" i="27"/>
  <c r="NB316" i="27"/>
  <c r="MH316" i="27"/>
  <c r="NY316" i="27"/>
  <c r="EA315" i="27"/>
  <c r="DA315" i="27"/>
  <c r="MM316" i="27"/>
  <c r="LZ316" i="27"/>
  <c r="EC315" i="27"/>
  <c r="NI316" i="27"/>
  <c r="MC316" i="27"/>
  <c r="MK316" i="27"/>
  <c r="NL316" i="27"/>
  <c r="MJ316" i="27"/>
  <c r="MZ316" i="27"/>
  <c r="ND316" i="27"/>
  <c r="NG316" i="27"/>
  <c r="DH315" i="27"/>
  <c r="CN315" i="27"/>
  <c r="CX315" i="27"/>
  <c r="MI316" i="27"/>
  <c r="DJ315" i="27"/>
  <c r="OE316" i="27"/>
  <c r="NO316" i="27"/>
  <c r="DT315" i="27"/>
  <c r="DD315" i="27"/>
  <c r="NU316" i="27"/>
  <c r="CL294" i="27"/>
  <c r="NH295" i="27"/>
  <c r="MT295" i="27"/>
  <c r="MV295" i="27"/>
  <c r="MZ295" i="27"/>
  <c r="NA295" i="27"/>
  <c r="NB295" i="27"/>
  <c r="MB295" i="27"/>
  <c r="OG295" i="27"/>
  <c r="MR295" i="27"/>
  <c r="DC294" i="27"/>
  <c r="BO295" i="27"/>
  <c r="DG294" i="27"/>
  <c r="DK294" i="27"/>
  <c r="LZ295" i="27"/>
  <c r="DP294" i="27"/>
  <c r="DS294" i="27"/>
  <c r="MH295" i="27"/>
  <c r="DY294" i="27"/>
  <c r="NV295" i="27"/>
  <c r="MG295" i="27"/>
  <c r="NG295" i="27"/>
  <c r="EI294" i="27"/>
  <c r="MX295" i="27"/>
  <c r="DQ294" i="27"/>
  <c r="MW295" i="27"/>
  <c r="NW295" i="27"/>
  <c r="CE294" i="27"/>
  <c r="DU294" i="27"/>
  <c r="CO294" i="27"/>
  <c r="MA295" i="27"/>
  <c r="EF294" i="27"/>
  <c r="NX295" i="27"/>
  <c r="NJ295" i="27"/>
  <c r="NK295" i="27"/>
  <c r="NL295" i="27"/>
  <c r="NP295" i="27"/>
  <c r="NQ295" i="27"/>
  <c r="MN295" i="27"/>
  <c r="NS295" i="27"/>
  <c r="ND295" i="27"/>
  <c r="DI294" i="27"/>
  <c r="OD295" i="27"/>
  <c r="NT295" i="27"/>
  <c r="DR294" i="27"/>
  <c r="CK294" i="27"/>
  <c r="NI295" i="27"/>
  <c r="EB294" i="27"/>
  <c r="CT294" i="27"/>
  <c r="MU295" i="27"/>
  <c r="CN294" i="27"/>
  <c r="CS294" i="27"/>
  <c r="DX294" i="27"/>
  <c r="CI294" i="27"/>
  <c r="DM294" i="27"/>
  <c r="DH294" i="27"/>
  <c r="DL294" i="27"/>
  <c r="CF294" i="27"/>
  <c r="CQ294" i="27"/>
  <c r="NN295" i="27"/>
  <c r="DE294" i="27"/>
  <c r="MD295" i="27"/>
  <c r="EJ294" i="27"/>
  <c r="NY295" i="27"/>
  <c r="NZ295" i="27"/>
  <c r="OA295" i="27"/>
  <c r="OB295" i="27"/>
  <c r="OF295" i="27"/>
  <c r="NC295" i="27"/>
  <c r="CY294" i="27"/>
  <c r="CM294" i="27"/>
  <c r="DT294" i="27"/>
  <c r="MI295" i="27"/>
  <c r="CU294" i="27"/>
  <c r="EC294" i="27"/>
  <c r="MQ295" i="27"/>
  <c r="DN294" i="27"/>
  <c r="EL294" i="27"/>
  <c r="MY295" i="27"/>
  <c r="CZ294" i="27"/>
  <c r="EA294" i="27"/>
  <c r="MP295" i="27"/>
  <c r="EH294" i="27"/>
  <c r="MO295" i="27"/>
  <c r="NO295" i="27"/>
  <c r="CH294" i="27"/>
  <c r="NF295" i="27"/>
  <c r="CG294" i="27"/>
  <c r="DA294" i="27"/>
  <c r="EE294" i="27"/>
  <c r="DJ294" i="27"/>
  <c r="MS295" i="27"/>
  <c r="ME295" i="27"/>
  <c r="MF295" i="27"/>
  <c r="MK295" i="27"/>
  <c r="ML295" i="27"/>
  <c r="MM295" i="27"/>
  <c r="CV294" i="27"/>
  <c r="NR295" i="27"/>
  <c r="MC295" i="27"/>
  <c r="DW294" i="27"/>
  <c r="NU295" i="27"/>
  <c r="CW294" i="27"/>
  <c r="DZ294" i="27"/>
  <c r="OC295" i="27"/>
  <c r="DF294" i="27"/>
  <c r="CP294" i="27"/>
  <c r="CJ294" i="27"/>
  <c r="DO294" i="27"/>
  <c r="NM295" i="27"/>
  <c r="EK294" i="27"/>
  <c r="DD294" i="27"/>
  <c r="MJ295" i="27"/>
  <c r="DB294" i="27"/>
  <c r="EG294" i="27"/>
  <c r="CR294" i="27"/>
  <c r="DV294" i="27"/>
  <c r="CX294" i="27"/>
  <c r="NE295" i="27"/>
  <c r="OE295" i="27"/>
  <c r="ED294" i="27"/>
  <c r="BH14" i="23"/>
  <c r="ER14" i="23" s="1"/>
  <c r="AM14" i="23"/>
  <c r="DW14" i="23" s="1"/>
  <c r="BJ14" i="23"/>
  <c r="DB14" i="23" s="1"/>
  <c r="AT14" i="23"/>
  <c r="ED14" i="23" s="1"/>
  <c r="AU14" i="23"/>
  <c r="EE14" i="23" s="1"/>
  <c r="AE14" i="23"/>
  <c r="DO14" i="23" s="1"/>
  <c r="AD14" i="23"/>
  <c r="DN14" i="23" s="1"/>
  <c r="AL14" i="23"/>
  <c r="DV14" i="23" s="1"/>
  <c r="BK14" i="23"/>
  <c r="EU14" i="23" s="1"/>
  <c r="BB14" i="23"/>
  <c r="EL14" i="23" s="1"/>
  <c r="BC14" i="23"/>
  <c r="EM14" i="23" s="1"/>
  <c r="BA14" i="23"/>
  <c r="EK14" i="23" s="1"/>
  <c r="AV14" i="23"/>
  <c r="EF14" i="23" s="1"/>
  <c r="AF14" i="23"/>
  <c r="DP14" i="23" s="1"/>
  <c r="AW14" i="23"/>
  <c r="AP14" i="23"/>
  <c r="DZ14" i="23" s="1"/>
  <c r="BG14" i="23"/>
  <c r="EQ14" i="23" s="1"/>
  <c r="AR14" i="23"/>
  <c r="EB14" i="23" s="1"/>
  <c r="AC14" i="23"/>
  <c r="DM14" i="23" s="1"/>
  <c r="BI14" i="23"/>
  <c r="ES14" i="23" s="1"/>
  <c r="BL14" i="23"/>
  <c r="EV14" i="23" s="1"/>
  <c r="BM14" i="23"/>
  <c r="EW14" i="23" s="1"/>
  <c r="AX14" i="23"/>
  <c r="EH14" i="23" s="1"/>
  <c r="AI14" i="23"/>
  <c r="DS14" i="23" s="1"/>
  <c r="BO14" i="23"/>
  <c r="EY14" i="23" s="1"/>
  <c r="AN14" i="23"/>
  <c r="DX14" i="23" s="1"/>
  <c r="AJ14" i="23"/>
  <c r="DT14" i="23" s="1"/>
  <c r="AB14" i="23"/>
  <c r="DL14" i="23" s="1"/>
  <c r="AK14" i="23"/>
  <c r="AO14" i="23"/>
  <c r="DY14" i="23" s="1"/>
  <c r="BF14" i="23"/>
  <c r="EP14" i="23" s="1"/>
  <c r="AQ14" i="23"/>
  <c r="EA14" i="23" s="1"/>
  <c r="BD14" i="23"/>
  <c r="EN14" i="23" s="1"/>
  <c r="AS14" i="23"/>
  <c r="EC14" i="23" s="1"/>
  <c r="BE14" i="23"/>
  <c r="EO14" i="23" s="1"/>
  <c r="AG14" i="23"/>
  <c r="DQ14" i="23" s="1"/>
  <c r="AH14" i="23"/>
  <c r="DR14" i="23" s="1"/>
  <c r="BN14" i="23"/>
  <c r="EX14" i="23" s="1"/>
  <c r="AY14" i="23"/>
  <c r="EI14" i="23" s="1"/>
  <c r="AZ14" i="23"/>
  <c r="EJ14" i="23" s="1"/>
  <c r="BD18" i="23"/>
  <c r="AE18" i="23"/>
  <c r="BK18" i="23"/>
  <c r="AM18" i="23"/>
  <c r="BJ18" i="23"/>
  <c r="AU18" i="23"/>
  <c r="AT18" i="23"/>
  <c r="BB18" i="23"/>
  <c r="BC18" i="23"/>
  <c r="AL18" i="23"/>
  <c r="AD18" i="23"/>
  <c r="AB18" i="23"/>
  <c r="BH18" i="23"/>
  <c r="BA18" i="23"/>
  <c r="BE18" i="23"/>
  <c r="AP18" i="23"/>
  <c r="AI18" i="23"/>
  <c r="BO18" i="23"/>
  <c r="AN18" i="23"/>
  <c r="AJ18" i="23"/>
  <c r="AC18" i="23"/>
  <c r="BI18" i="23"/>
  <c r="AV18" i="23"/>
  <c r="AG18" i="23"/>
  <c r="AX18" i="23"/>
  <c r="AQ18" i="23"/>
  <c r="AR18" i="23"/>
  <c r="AK18" i="23"/>
  <c r="AW18" i="23"/>
  <c r="BL18" i="23"/>
  <c r="BF18" i="23"/>
  <c r="AY18" i="23"/>
  <c r="AZ18" i="23"/>
  <c r="AS18" i="23"/>
  <c r="AF18" i="23"/>
  <c r="BM18" i="23"/>
  <c r="AO18" i="23"/>
  <c r="AH18" i="23"/>
  <c r="BN18" i="23"/>
  <c r="BG18" i="23"/>
  <c r="BH22" i="23"/>
  <c r="BK22" i="23"/>
  <c r="AT22" i="23"/>
  <c r="AU22" i="23"/>
  <c r="BC22" i="23"/>
  <c r="AD22" i="23"/>
  <c r="AL22" i="23"/>
  <c r="AM22" i="23"/>
  <c r="BB22" i="23"/>
  <c r="BJ22" i="23"/>
  <c r="AS22" i="23"/>
  <c r="BD22" i="23"/>
  <c r="BE22" i="23"/>
  <c r="AP22" i="23"/>
  <c r="BL22" i="23"/>
  <c r="AQ22" i="23"/>
  <c r="BA22" i="23"/>
  <c r="AG22" i="23"/>
  <c r="AF22" i="23"/>
  <c r="AX22" i="23"/>
  <c r="AY22" i="23"/>
  <c r="AB22" i="23"/>
  <c r="AE22" i="23"/>
  <c r="AN22" i="23"/>
  <c r="AC22" i="23"/>
  <c r="BI22" i="23"/>
  <c r="BM22" i="23"/>
  <c r="AO22" i="23"/>
  <c r="BF22" i="23"/>
  <c r="BG22" i="23"/>
  <c r="AK22" i="23"/>
  <c r="AW22" i="23"/>
  <c r="AH22" i="23"/>
  <c r="BN22" i="23"/>
  <c r="AI22" i="23"/>
  <c r="CA22" i="23" s="1"/>
  <c r="BO22" i="23"/>
  <c r="AR22" i="23"/>
  <c r="AV22" i="23"/>
  <c r="AZ22" i="23"/>
  <c r="AJ22" i="23"/>
  <c r="BH26" i="23"/>
  <c r="CZ26" i="23" s="1"/>
  <c r="AS26" i="23"/>
  <c r="AL26" i="23"/>
  <c r="BC26" i="23"/>
  <c r="AF26" i="23"/>
  <c r="AW26" i="23"/>
  <c r="AP26" i="23"/>
  <c r="AY26" i="23"/>
  <c r="AJ26" i="23"/>
  <c r="BA26" i="23"/>
  <c r="AT26" i="23"/>
  <c r="AE26" i="23"/>
  <c r="BK26" i="23"/>
  <c r="BD26" i="23"/>
  <c r="BE26" i="23"/>
  <c r="AX26" i="23"/>
  <c r="BG26" i="23"/>
  <c r="AR26" i="23"/>
  <c r="AI26" i="23"/>
  <c r="AZ26" i="23"/>
  <c r="AC26" i="23"/>
  <c r="BI26" i="23"/>
  <c r="BB26" i="23"/>
  <c r="AM26" i="23"/>
  <c r="AG26" i="23"/>
  <c r="BM26" i="23"/>
  <c r="BF26" i="23"/>
  <c r="BL26" i="23"/>
  <c r="AN26" i="23"/>
  <c r="AK26" i="23"/>
  <c r="AD26" i="23"/>
  <c r="BJ26" i="23"/>
  <c r="AU26" i="23"/>
  <c r="AO26" i="23"/>
  <c r="AV26" i="23"/>
  <c r="AH26" i="23"/>
  <c r="BN26" i="23"/>
  <c r="AQ26" i="23"/>
  <c r="AB26" i="23"/>
  <c r="BO26" i="23"/>
  <c r="BH30" i="23"/>
  <c r="CZ30" i="23" s="1"/>
  <c r="AS30" i="23"/>
  <c r="EC30" i="23" s="1"/>
  <c r="BB30" i="23"/>
  <c r="EL30" i="23" s="1"/>
  <c r="AM30" i="23"/>
  <c r="DW30" i="23" s="1"/>
  <c r="BE30" i="23"/>
  <c r="EO30" i="23" s="1"/>
  <c r="AF30" i="23"/>
  <c r="DP30" i="23" s="1"/>
  <c r="AP30" i="23"/>
  <c r="DZ30" i="23" s="1"/>
  <c r="BG30" i="23"/>
  <c r="EQ30" i="23" s="1"/>
  <c r="BA30" i="23"/>
  <c r="EK30" i="23" s="1"/>
  <c r="AD30" i="23"/>
  <c r="DN30" i="23" s="1"/>
  <c r="BJ30" i="23"/>
  <c r="ET30" i="23" s="1"/>
  <c r="AU30" i="23"/>
  <c r="EE30" i="23" s="1"/>
  <c r="AV30" i="23"/>
  <c r="EF30" i="23" s="1"/>
  <c r="AG30" i="23"/>
  <c r="DQ30" i="23" s="1"/>
  <c r="BM30" i="23"/>
  <c r="EW30" i="23" s="1"/>
  <c r="BD30" i="23"/>
  <c r="EN30" i="23" s="1"/>
  <c r="AX30" i="23"/>
  <c r="EH30" i="23" s="1"/>
  <c r="AI30" i="23"/>
  <c r="DS30" i="23" s="1"/>
  <c r="BO30" i="23"/>
  <c r="EY30" i="23" s="1"/>
  <c r="AZ30" i="23"/>
  <c r="EJ30" i="23" s="1"/>
  <c r="AC30" i="23"/>
  <c r="DM30" i="23" s="1"/>
  <c r="BI30" i="23"/>
  <c r="ES30" i="23" s="1"/>
  <c r="AL30" i="23"/>
  <c r="DV30" i="23" s="1"/>
  <c r="BC30" i="23"/>
  <c r="EM30" i="23" s="1"/>
  <c r="AN30" i="23"/>
  <c r="DX30" i="23" s="1"/>
  <c r="AO30" i="23"/>
  <c r="DY30" i="23" s="1"/>
  <c r="BF30" i="23"/>
  <c r="EP30" i="23" s="1"/>
  <c r="AQ30" i="23"/>
  <c r="EA30" i="23" s="1"/>
  <c r="AB30" i="23"/>
  <c r="DL30" i="23" s="1"/>
  <c r="AK30" i="23"/>
  <c r="DU30" i="23" s="1"/>
  <c r="AT30" i="23"/>
  <c r="ED30" i="23" s="1"/>
  <c r="AE30" i="23"/>
  <c r="DO30" i="23" s="1"/>
  <c r="BK30" i="23"/>
  <c r="EU30" i="23" s="1"/>
  <c r="AW30" i="23"/>
  <c r="AH30" i="23"/>
  <c r="DR30" i="23" s="1"/>
  <c r="BN30" i="23"/>
  <c r="EX30" i="23" s="1"/>
  <c r="BL30" i="23"/>
  <c r="EV30" i="23" s="1"/>
  <c r="AY30" i="23"/>
  <c r="EI30" i="23" s="1"/>
  <c r="AJ30" i="23"/>
  <c r="DT30" i="23" s="1"/>
  <c r="AR30" i="23"/>
  <c r="EB30" i="23" s="1"/>
  <c r="BH34" i="23"/>
  <c r="AS34" i="23"/>
  <c r="AD34" i="23"/>
  <c r="BJ34" i="23"/>
  <c r="BC34" i="23"/>
  <c r="AG34" i="23"/>
  <c r="BM34" i="23"/>
  <c r="AH34" i="23"/>
  <c r="BN34" i="23"/>
  <c r="AF34" i="23"/>
  <c r="AI34" i="23"/>
  <c r="BO34" i="23"/>
  <c r="BA34" i="23"/>
  <c r="AL34" i="23"/>
  <c r="AE34" i="23"/>
  <c r="BK34" i="23"/>
  <c r="AO34" i="23"/>
  <c r="AP34" i="23"/>
  <c r="BL34" i="23"/>
  <c r="AQ34" i="23"/>
  <c r="AZ34" i="23"/>
  <c r="AY34" i="23"/>
  <c r="AB34" i="23"/>
  <c r="AC34" i="23"/>
  <c r="BI34" i="23"/>
  <c r="AT34" i="23"/>
  <c r="AM34" i="23"/>
  <c r="AN34" i="23"/>
  <c r="AW34" i="23"/>
  <c r="BD34" i="23"/>
  <c r="AX34" i="23"/>
  <c r="AK34" i="23"/>
  <c r="BB34" i="23"/>
  <c r="AU34" i="23"/>
  <c r="AV34" i="23"/>
  <c r="BE34" i="23"/>
  <c r="BF34" i="23"/>
  <c r="BG34" i="23"/>
  <c r="AJ34" i="23"/>
  <c r="AR34" i="23"/>
  <c r="BO38" i="23"/>
  <c r="DG38" i="23" s="1"/>
  <c r="AR38" i="23"/>
  <c r="AS38" i="23"/>
  <c r="AL38" i="23"/>
  <c r="AM38" i="23"/>
  <c r="AN38" i="23"/>
  <c r="AO38" i="23"/>
  <c r="AH38" i="23"/>
  <c r="BN38" i="23"/>
  <c r="AQ38" i="23"/>
  <c r="AZ38" i="23"/>
  <c r="BA38" i="23"/>
  <c r="AT38" i="23"/>
  <c r="AU38" i="23"/>
  <c r="AW38" i="23"/>
  <c r="AP38" i="23"/>
  <c r="AY38" i="23"/>
  <c r="AB38" i="23"/>
  <c r="BH38" i="23"/>
  <c r="AC38" i="23"/>
  <c r="BI38" i="23"/>
  <c r="BB38" i="23"/>
  <c r="BC38" i="23"/>
  <c r="BE38" i="23"/>
  <c r="AX38" i="23"/>
  <c r="AF38" i="23"/>
  <c r="AJ38" i="23"/>
  <c r="AK38" i="23"/>
  <c r="AD38" i="23"/>
  <c r="BJ38" i="23"/>
  <c r="AE38" i="23"/>
  <c r="BK38" i="23"/>
  <c r="BL38" i="23"/>
  <c r="AG38" i="23"/>
  <c r="BM38" i="23"/>
  <c r="AV38" i="23"/>
  <c r="BF38" i="23"/>
  <c r="BD38" i="23"/>
  <c r="AI38" i="23"/>
  <c r="BG38" i="23"/>
  <c r="BO42" i="23"/>
  <c r="AZ42" i="23"/>
  <c r="AS42" i="23"/>
  <c r="AL42" i="23"/>
  <c r="AE42" i="23"/>
  <c r="BK42" i="23"/>
  <c r="AF42" i="23"/>
  <c r="AO42" i="23"/>
  <c r="AH42" i="23"/>
  <c r="BN42" i="23"/>
  <c r="AY42" i="23"/>
  <c r="AB42" i="23"/>
  <c r="BH42" i="23"/>
  <c r="BA42" i="23"/>
  <c r="AT42" i="23"/>
  <c r="AM42" i="23"/>
  <c r="AV42" i="23"/>
  <c r="BD42" i="23"/>
  <c r="AW42" i="23"/>
  <c r="AN42" i="23"/>
  <c r="AP42" i="23"/>
  <c r="BG42" i="23"/>
  <c r="AI42" i="23"/>
  <c r="AJ42" i="23"/>
  <c r="AC42" i="23"/>
  <c r="BI42" i="23"/>
  <c r="BB42" i="23"/>
  <c r="AU42" i="23"/>
  <c r="BE42" i="23"/>
  <c r="BL42" i="23"/>
  <c r="AX42" i="23"/>
  <c r="AR42" i="23"/>
  <c r="AK42" i="23"/>
  <c r="AD42" i="23"/>
  <c r="BJ42" i="23"/>
  <c r="BC42" i="23"/>
  <c r="AG42" i="23"/>
  <c r="BM42" i="23"/>
  <c r="BF42" i="23"/>
  <c r="AQ42" i="23"/>
  <c r="BO46" i="23"/>
  <c r="AB46" i="23"/>
  <c r="BH46" i="23"/>
  <c r="AS46" i="23"/>
  <c r="AL46" i="23"/>
  <c r="AM46" i="23"/>
  <c r="BD46" i="23"/>
  <c r="AW46" i="23"/>
  <c r="AV46" i="23"/>
  <c r="AP46" i="23"/>
  <c r="AQ46" i="23"/>
  <c r="AJ46" i="23"/>
  <c r="BA46" i="23"/>
  <c r="AT46" i="23"/>
  <c r="AU46" i="23"/>
  <c r="BE46" i="23"/>
  <c r="BL46" i="23"/>
  <c r="AX46" i="23"/>
  <c r="AY46" i="23"/>
  <c r="AR46" i="23"/>
  <c r="AC46" i="23"/>
  <c r="BI46" i="23"/>
  <c r="BB46" i="23"/>
  <c r="BC46" i="23"/>
  <c r="AG46" i="23"/>
  <c r="BM46" i="23"/>
  <c r="BF46" i="23"/>
  <c r="BG46" i="23"/>
  <c r="AZ46" i="23"/>
  <c r="AK46" i="23"/>
  <c r="AD46" i="23"/>
  <c r="BJ46" i="23"/>
  <c r="AE46" i="23"/>
  <c r="BK46" i="23"/>
  <c r="AN46" i="23"/>
  <c r="AO46" i="23"/>
  <c r="AF46" i="23"/>
  <c r="AH46" i="23"/>
  <c r="BN46" i="23"/>
  <c r="AI46" i="23"/>
  <c r="BI14" i="24"/>
  <c r="ES14" i="24" s="1"/>
  <c r="BC14" i="24"/>
  <c r="EM14" i="24" s="1"/>
  <c r="BH14" i="24"/>
  <c r="ER14" i="24" s="1"/>
  <c r="Z14" i="24"/>
  <c r="DJ14" i="24" s="1"/>
  <c r="AP14" i="24"/>
  <c r="DZ14" i="24" s="1"/>
  <c r="BF14" i="24"/>
  <c r="EP14" i="24" s="1"/>
  <c r="AE14" i="24"/>
  <c r="DO14" i="24" s="1"/>
  <c r="AB14" i="24"/>
  <c r="DL14" i="24" s="1"/>
  <c r="AD14" i="24"/>
  <c r="DN14" i="24" s="1"/>
  <c r="BK14" i="24"/>
  <c r="EU14" i="24" s="1"/>
  <c r="AM14" i="24"/>
  <c r="DW14" i="24" s="1"/>
  <c r="BJ14" i="24"/>
  <c r="ET14" i="24" s="1"/>
  <c r="AR14" i="24"/>
  <c r="EB14" i="24" s="1"/>
  <c r="AT14" i="24"/>
  <c r="ED14" i="24" s="1"/>
  <c r="AL14" i="24"/>
  <c r="DV14" i="24" s="1"/>
  <c r="AU14" i="24"/>
  <c r="EE14" i="24" s="1"/>
  <c r="BB14" i="24"/>
  <c r="EL14" i="24" s="1"/>
  <c r="AH14" i="24"/>
  <c r="DR14" i="24" s="1"/>
  <c r="AJ14" i="24"/>
  <c r="DT14" i="24" s="1"/>
  <c r="AN14" i="24"/>
  <c r="DX14" i="24" s="1"/>
  <c r="AG14" i="24"/>
  <c r="DQ14" i="24" s="1"/>
  <c r="AX14" i="24"/>
  <c r="EH14" i="24" s="1"/>
  <c r="AZ14" i="24"/>
  <c r="EJ14" i="24" s="1"/>
  <c r="AV14" i="24"/>
  <c r="EF14" i="24" s="1"/>
  <c r="AO14" i="24"/>
  <c r="DY14" i="24" s="1"/>
  <c r="BD14" i="24"/>
  <c r="EN14" i="24" s="1"/>
  <c r="AY14" i="24"/>
  <c r="EI14" i="24" s="1"/>
  <c r="AS14" i="24"/>
  <c r="EC14" i="24" s="1"/>
  <c r="BL14" i="24"/>
  <c r="EV14" i="24" s="1"/>
  <c r="Y14" i="24"/>
  <c r="DI14" i="24" s="1"/>
  <c r="AA14" i="24"/>
  <c r="DK14" i="24" s="1"/>
  <c r="BG14" i="24"/>
  <c r="EQ14" i="24" s="1"/>
  <c r="BA14" i="24"/>
  <c r="EK14" i="24" s="1"/>
  <c r="AW14" i="24"/>
  <c r="EG14" i="24" s="1"/>
  <c r="AI14" i="24"/>
  <c r="DS14" i="24" s="1"/>
  <c r="AC14" i="24"/>
  <c r="DM14" i="24" s="1"/>
  <c r="AF14" i="24"/>
  <c r="DP14" i="24" s="1"/>
  <c r="BE14" i="24"/>
  <c r="EO14" i="24" s="1"/>
  <c r="AQ14" i="24"/>
  <c r="EA14" i="24" s="1"/>
  <c r="AK14" i="24"/>
  <c r="DU14" i="24" s="1"/>
  <c r="BI18" i="24"/>
  <c r="AX18" i="24"/>
  <c r="AH18" i="24"/>
  <c r="AP18" i="24"/>
  <c r="AD18" i="24"/>
  <c r="AE18" i="24"/>
  <c r="AL18" i="24"/>
  <c r="BF18" i="24"/>
  <c r="AB18" i="24"/>
  <c r="AT18" i="24"/>
  <c r="AU18" i="24"/>
  <c r="AJ18" i="24"/>
  <c r="BB18" i="24"/>
  <c r="AM18" i="24"/>
  <c r="AR18" i="24"/>
  <c r="AF18" i="24"/>
  <c r="BL18" i="24"/>
  <c r="DD18" i="24" s="1"/>
  <c r="GN18" i="24" s="1"/>
  <c r="AO18" i="24"/>
  <c r="BJ18" i="24"/>
  <c r="BK18" i="24"/>
  <c r="AZ18" i="24"/>
  <c r="BC18" i="24"/>
  <c r="Z18" i="24"/>
  <c r="BH18" i="24"/>
  <c r="AN18" i="24"/>
  <c r="AW18" i="24"/>
  <c r="Y18" i="24"/>
  <c r="AI18" i="24"/>
  <c r="AK18" i="24"/>
  <c r="AG18" i="24"/>
  <c r="AQ18" i="24"/>
  <c r="AS18" i="24"/>
  <c r="AV18" i="24"/>
  <c r="BE18" i="24"/>
  <c r="AY18" i="24"/>
  <c r="BA18" i="24"/>
  <c r="BD18" i="24"/>
  <c r="AA18" i="24"/>
  <c r="BG18" i="24"/>
  <c r="AC18" i="24"/>
  <c r="BB22" i="24"/>
  <c r="AU22" i="24"/>
  <c r="AM22" i="24"/>
  <c r="AP22" i="24"/>
  <c r="AE22" i="24"/>
  <c r="AJ22" i="24"/>
  <c r="Z22" i="24"/>
  <c r="AB22" i="24"/>
  <c r="AX22" i="24"/>
  <c r="BI22" i="24"/>
  <c r="AL22" i="24"/>
  <c r="AT22" i="24"/>
  <c r="AH22" i="24"/>
  <c r="BD22" i="24"/>
  <c r="AO22" i="24"/>
  <c r="BH22" i="24"/>
  <c r="AR22" i="24"/>
  <c r="BJ22" i="24"/>
  <c r="AD22" i="24"/>
  <c r="BF22" i="24"/>
  <c r="BC22" i="24"/>
  <c r="BK22" i="24"/>
  <c r="AZ22" i="24"/>
  <c r="AF22" i="24"/>
  <c r="BL22" i="24"/>
  <c r="AW22" i="24"/>
  <c r="AN22" i="24"/>
  <c r="Y22" i="24"/>
  <c r="AY22" i="24"/>
  <c r="AC22" i="24"/>
  <c r="AV22" i="24"/>
  <c r="AG22" i="24"/>
  <c r="AA22" i="24"/>
  <c r="BG22" i="24"/>
  <c r="AK22" i="24"/>
  <c r="BE22" i="24"/>
  <c r="CW22" i="24" s="1"/>
  <c r="GG22" i="24" s="1"/>
  <c r="AI22" i="24"/>
  <c r="AS22" i="24"/>
  <c r="AQ22" i="24"/>
  <c r="BA22" i="24"/>
  <c r="AR26" i="24"/>
  <c r="AB26" i="24"/>
  <c r="BF26" i="24"/>
  <c r="AE26" i="24"/>
  <c r="Z26" i="24"/>
  <c r="BK26" i="24"/>
  <c r="BB26" i="24"/>
  <c r="AU26" i="24"/>
  <c r="AH26" i="24"/>
  <c r="AM26" i="24"/>
  <c r="BJ26" i="24"/>
  <c r="BH26" i="24"/>
  <c r="AZ26" i="24"/>
  <c r="AL26" i="24"/>
  <c r="BI26" i="24"/>
  <c r="AT26" i="24"/>
  <c r="AJ26" i="24"/>
  <c r="AV26" i="24"/>
  <c r="AW26" i="24"/>
  <c r="AP26" i="24"/>
  <c r="AX26" i="24"/>
  <c r="AD26" i="24"/>
  <c r="BC26" i="24"/>
  <c r="BD26" i="24"/>
  <c r="Y26" i="24"/>
  <c r="BE26" i="24"/>
  <c r="BL26" i="24"/>
  <c r="AI26" i="24"/>
  <c r="BA26" i="24"/>
  <c r="AQ26" i="24"/>
  <c r="AC26" i="24"/>
  <c r="AF26" i="24"/>
  <c r="AG26" i="24"/>
  <c r="AY26" i="24"/>
  <c r="AK26" i="24"/>
  <c r="AN26" i="24"/>
  <c r="AO26" i="24"/>
  <c r="AA26" i="24"/>
  <c r="BG26" i="24"/>
  <c r="CY26" i="24" s="1"/>
  <c r="GI26" i="24" s="1"/>
  <c r="AS26" i="24"/>
  <c r="BC30" i="24"/>
  <c r="AL30" i="24"/>
  <c r="BB30" i="24"/>
  <c r="BI30" i="24"/>
  <c r="BJ30" i="24"/>
  <c r="AR30" i="24"/>
  <c r="BK30" i="24"/>
  <c r="AT30" i="24"/>
  <c r="AB30" i="24"/>
  <c r="AJ30" i="24"/>
  <c r="AX30" i="24"/>
  <c r="AZ30" i="24"/>
  <c r="AP30" i="24"/>
  <c r="AU30" i="24"/>
  <c r="AD30" i="24"/>
  <c r="BF30" i="24"/>
  <c r="AN30" i="24"/>
  <c r="Y30" i="24"/>
  <c r="BE30" i="24"/>
  <c r="AM30" i="24"/>
  <c r="Z30" i="24"/>
  <c r="AH30" i="24"/>
  <c r="AE30" i="24"/>
  <c r="BH30" i="24"/>
  <c r="AV30" i="24"/>
  <c r="AG30" i="24"/>
  <c r="AO30" i="24"/>
  <c r="AY30" i="24"/>
  <c r="AS30" i="24"/>
  <c r="AF30" i="24"/>
  <c r="AW30" i="24"/>
  <c r="AA30" i="24"/>
  <c r="BG30" i="24"/>
  <c r="BA30" i="24"/>
  <c r="BD30" i="24"/>
  <c r="AI30" i="24"/>
  <c r="AC30" i="24"/>
  <c r="BL30" i="24"/>
  <c r="AQ30" i="24"/>
  <c r="AK30" i="24"/>
  <c r="BI34" i="24"/>
  <c r="BC34" i="24"/>
  <c r="BH34" i="24"/>
  <c r="AM34" i="24"/>
  <c r="AT34" i="24"/>
  <c r="BJ34" i="24"/>
  <c r="AX34" i="24"/>
  <c r="AH34" i="24"/>
  <c r="BB34" i="24"/>
  <c r="Z34" i="24"/>
  <c r="AU34" i="24"/>
  <c r="AP34" i="24"/>
  <c r="AR34" i="24"/>
  <c r="AE34" i="24"/>
  <c r="AJ34" i="24"/>
  <c r="AZ34" i="24"/>
  <c r="AL34" i="24"/>
  <c r="AB34" i="24"/>
  <c r="BF34" i="24"/>
  <c r="AF34" i="24"/>
  <c r="BL34" i="24"/>
  <c r="AG34" i="24"/>
  <c r="BK34" i="24"/>
  <c r="AD34" i="24"/>
  <c r="AN34" i="24"/>
  <c r="AO34" i="24"/>
  <c r="AV34" i="24"/>
  <c r="AI34" i="24"/>
  <c r="AK34" i="24"/>
  <c r="BD34" i="24"/>
  <c r="Y34" i="24"/>
  <c r="AQ34" i="24"/>
  <c r="AS34" i="24"/>
  <c r="AW34" i="24"/>
  <c r="AY34" i="24"/>
  <c r="BA34" i="24"/>
  <c r="BE34" i="24"/>
  <c r="AA34" i="24"/>
  <c r="BG34" i="24"/>
  <c r="AC34" i="24"/>
  <c r="BH38" i="24"/>
  <c r="AM38" i="24"/>
  <c r="BI38" i="24"/>
  <c r="BC38" i="24"/>
  <c r="AR38" i="24"/>
  <c r="BJ38" i="24"/>
  <c r="AH38" i="24"/>
  <c r="AL38" i="24"/>
  <c r="Z38" i="24"/>
  <c r="BB38" i="24"/>
  <c r="BF38" i="24"/>
  <c r="AP38" i="24"/>
  <c r="AX38" i="24"/>
  <c r="BK38" i="24"/>
  <c r="AB38" i="24"/>
  <c r="AD38" i="24"/>
  <c r="AE38" i="24"/>
  <c r="AJ38" i="24"/>
  <c r="BD38" i="24"/>
  <c r="AO38" i="24"/>
  <c r="AT38" i="24"/>
  <c r="AU38" i="24"/>
  <c r="AZ38" i="24"/>
  <c r="AF38" i="24"/>
  <c r="BL38" i="24"/>
  <c r="AW38" i="24"/>
  <c r="BE38" i="24"/>
  <c r="AY38" i="24"/>
  <c r="AC38" i="24"/>
  <c r="AA38" i="24"/>
  <c r="BG38" i="24"/>
  <c r="AK38" i="24"/>
  <c r="AN38" i="24"/>
  <c r="Y38" i="24"/>
  <c r="AI38" i="24"/>
  <c r="AS38" i="24"/>
  <c r="AV38" i="24"/>
  <c r="AG38" i="24"/>
  <c r="AQ38" i="24"/>
  <c r="BA38" i="24"/>
  <c r="BH42" i="24"/>
  <c r="AL42" i="24"/>
  <c r="AX42" i="24"/>
  <c r="AB42" i="24"/>
  <c r="AH42" i="24"/>
  <c r="BF42" i="24"/>
  <c r="AM42" i="24"/>
  <c r="BJ42" i="24"/>
  <c r="AR42" i="24"/>
  <c r="AP42" i="24"/>
  <c r="AD42" i="24"/>
  <c r="BC42" i="24"/>
  <c r="BI42" i="24"/>
  <c r="BK42" i="24"/>
  <c r="BB42" i="24"/>
  <c r="AJ42" i="24"/>
  <c r="AV42" i="24"/>
  <c r="AW42" i="24"/>
  <c r="AE42" i="24"/>
  <c r="AT42" i="24"/>
  <c r="AU42" i="24"/>
  <c r="Z42" i="24"/>
  <c r="AZ42" i="24"/>
  <c r="BD42" i="24"/>
  <c r="Y42" i="24"/>
  <c r="BE42" i="24"/>
  <c r="AF42" i="24"/>
  <c r="AG42" i="24"/>
  <c r="AI42" i="24"/>
  <c r="BA42" i="24"/>
  <c r="AN42" i="24"/>
  <c r="AO42" i="24"/>
  <c r="AQ42" i="24"/>
  <c r="AC42" i="24"/>
  <c r="BL42" i="24"/>
  <c r="AY42" i="24"/>
  <c r="AK42" i="24"/>
  <c r="AA42" i="24"/>
  <c r="BG42" i="24"/>
  <c r="AS42" i="24"/>
  <c r="AN46" i="24"/>
  <c r="DX46" i="24" s="1"/>
  <c r="BB46" i="24"/>
  <c r="EL46" i="24" s="1"/>
  <c r="BJ46" i="24"/>
  <c r="ET46" i="24" s="1"/>
  <c r="AL46" i="24"/>
  <c r="DV46" i="24" s="1"/>
  <c r="AX46" i="24"/>
  <c r="EH46" i="24" s="1"/>
  <c r="AZ46" i="24"/>
  <c r="EJ46" i="24" s="1"/>
  <c r="Z46" i="24"/>
  <c r="DJ46" i="24" s="1"/>
  <c r="AV46" i="24"/>
  <c r="EF46" i="24" s="1"/>
  <c r="BK46" i="24"/>
  <c r="EU46" i="24" s="1"/>
  <c r="AM46" i="24"/>
  <c r="DW46" i="24" s="1"/>
  <c r="BI46" i="24"/>
  <c r="ES46" i="24" s="1"/>
  <c r="AD46" i="24"/>
  <c r="DN46" i="24" s="1"/>
  <c r="AE46" i="24"/>
  <c r="DO46" i="24" s="1"/>
  <c r="AH46" i="24"/>
  <c r="DR46" i="24" s="1"/>
  <c r="BL46" i="24"/>
  <c r="EV46" i="24" s="1"/>
  <c r="AJ46" i="24"/>
  <c r="DT46" i="24" s="1"/>
  <c r="AP46" i="24"/>
  <c r="DZ46" i="24" s="1"/>
  <c r="AR46" i="24"/>
  <c r="EB46" i="24" s="1"/>
  <c r="AF46" i="24"/>
  <c r="DP46" i="24" s="1"/>
  <c r="AU46" i="24"/>
  <c r="EE46" i="24" s="1"/>
  <c r="BC46" i="24"/>
  <c r="EM46" i="24" s="1"/>
  <c r="BD46" i="24"/>
  <c r="EN46" i="24" s="1"/>
  <c r="AT46" i="24"/>
  <c r="ED46" i="24" s="1"/>
  <c r="BH46" i="24"/>
  <c r="ER46" i="24" s="1"/>
  <c r="AW46" i="24"/>
  <c r="EG46" i="24" s="1"/>
  <c r="AB46" i="24"/>
  <c r="DL46" i="24" s="1"/>
  <c r="BF46" i="24"/>
  <c r="EP46" i="24" s="1"/>
  <c r="Y46" i="24"/>
  <c r="DI46" i="24" s="1"/>
  <c r="AG46" i="24"/>
  <c r="DQ46" i="24" s="1"/>
  <c r="AY46" i="24"/>
  <c r="EI46" i="24" s="1"/>
  <c r="BA46" i="24"/>
  <c r="EK46" i="24" s="1"/>
  <c r="AO46" i="24"/>
  <c r="DY46" i="24" s="1"/>
  <c r="AA46" i="24"/>
  <c r="DK46" i="24" s="1"/>
  <c r="BG46" i="24"/>
  <c r="EQ46" i="24" s="1"/>
  <c r="AC46" i="24"/>
  <c r="DM46" i="24" s="1"/>
  <c r="BE46" i="24"/>
  <c r="CW46" i="24" s="1"/>
  <c r="GG46" i="24" s="1"/>
  <c r="AI46" i="24"/>
  <c r="DS46" i="24" s="1"/>
  <c r="AK46" i="24"/>
  <c r="DU46" i="24" s="1"/>
  <c r="AQ46" i="24"/>
  <c r="EA46" i="24" s="1"/>
  <c r="AS46" i="24"/>
  <c r="EC46" i="24" s="1"/>
  <c r="U20" i="26"/>
  <c r="P20" i="26"/>
  <c r="R20" i="26"/>
  <c r="R40" i="26"/>
  <c r="U40" i="26"/>
  <c r="P40" i="26"/>
  <c r="U58" i="26"/>
  <c r="R58" i="26"/>
  <c r="R73" i="26"/>
  <c r="U73" i="26"/>
  <c r="CW314" i="27"/>
  <c r="CY314" i="27"/>
  <c r="MU315" i="27"/>
  <c r="CK314" i="27"/>
  <c r="BO315" i="27"/>
  <c r="NF315" i="27"/>
  <c r="DC314" i="27"/>
  <c r="MM315" i="27"/>
  <c r="OC315" i="27"/>
  <c r="EK314" i="27"/>
  <c r="NJ315" i="27"/>
  <c r="DW314" i="27"/>
  <c r="EA314" i="27"/>
  <c r="DY314" i="27"/>
  <c r="MF315" i="27"/>
  <c r="MG315" i="27"/>
  <c r="ND315" i="27"/>
  <c r="NK315" i="27"/>
  <c r="MR315" i="27"/>
  <c r="NI315" i="27"/>
  <c r="NA315" i="27"/>
  <c r="CT314" i="27"/>
  <c r="EL314" i="27"/>
  <c r="CJ314" i="27"/>
  <c r="CV314" i="27"/>
  <c r="CF314" i="27"/>
  <c r="NW315" i="27"/>
  <c r="DF314" i="27"/>
  <c r="CX314" i="27"/>
  <c r="NY315" i="27"/>
  <c r="DM314" i="27"/>
  <c r="DO314" i="27"/>
  <c r="NE315" i="27"/>
  <c r="DA314" i="27"/>
  <c r="LZ315" i="27"/>
  <c r="NR315" i="27"/>
  <c r="DS314" i="27"/>
  <c r="MW315" i="27"/>
  <c r="CO314" i="27"/>
  <c r="MD315" i="27"/>
  <c r="NT315" i="27"/>
  <c r="CE314" i="27"/>
  <c r="DI314" i="27"/>
  <c r="ME315" i="27"/>
  <c r="NB315" i="27"/>
  <c r="NC315" i="27"/>
  <c r="NZ315" i="27"/>
  <c r="OD315" i="27"/>
  <c r="NM315" i="27"/>
  <c r="DH314" i="27"/>
  <c r="CZ314" i="27"/>
  <c r="MS315" i="27"/>
  <c r="DL314" i="27"/>
  <c r="OE315" i="27"/>
  <c r="EH314" i="27"/>
  <c r="DR314" i="27"/>
  <c r="DN314" i="27"/>
  <c r="DZ314" i="27"/>
  <c r="CN314" i="27"/>
  <c r="CP314" i="27"/>
  <c r="CH314" i="27"/>
  <c r="EC314" i="27"/>
  <c r="EE314" i="27"/>
  <c r="NP315" i="27"/>
  <c r="DQ314" i="27"/>
  <c r="ML315" i="27"/>
  <c r="OB315" i="27"/>
  <c r="EI314" i="27"/>
  <c r="NH315" i="27"/>
  <c r="DE314" i="27"/>
  <c r="MN315" i="27"/>
  <c r="CQ314" i="27"/>
  <c r="CU314" i="27"/>
  <c r="MT315" i="27"/>
  <c r="MZ315" i="27"/>
  <c r="NV315" i="27"/>
  <c r="NX315" i="27"/>
  <c r="MP315" i="27"/>
  <c r="OF315" i="27"/>
  <c r="EJ314" i="27"/>
  <c r="EB314" i="27"/>
  <c r="MI315" i="27"/>
  <c r="CR314" i="27"/>
  <c r="CL314" i="27"/>
  <c r="ED314" i="27"/>
  <c r="OG315" i="27"/>
  <c r="MC315" i="27"/>
  <c r="DX314" i="27"/>
  <c r="DP314" i="27"/>
  <c r="NQ315" i="27"/>
  <c r="MY315" i="27"/>
  <c r="CG314" i="27"/>
  <c r="CI314" i="27"/>
  <c r="MJ315" i="27"/>
  <c r="OA315" i="27"/>
  <c r="EG314" i="27"/>
  <c r="MV315" i="27"/>
  <c r="CM314" i="27"/>
  <c r="MB315" i="27"/>
  <c r="NS315" i="27"/>
  <c r="DU314" i="27"/>
  <c r="MX315" i="27"/>
  <c r="DG314" i="27"/>
  <c r="DK314" i="27"/>
  <c r="NN315" i="27"/>
  <c r="NU315" i="27"/>
  <c r="NL315" i="27"/>
  <c r="MH315" i="27"/>
  <c r="MO315" i="27"/>
  <c r="CS314" i="27"/>
  <c r="DJ314" i="27"/>
  <c r="DB314" i="27"/>
  <c r="DT314" i="27"/>
  <c r="MA315" i="27"/>
  <c r="MK315" i="27"/>
  <c r="DD314" i="27"/>
  <c r="EF314" i="27"/>
  <c r="DV314" i="27"/>
  <c r="NO315" i="27"/>
  <c r="NG315" i="27"/>
  <c r="MQ315" i="27"/>
  <c r="CL295" i="27"/>
  <c r="DH295" i="27"/>
  <c r="BO296" i="27"/>
  <c r="NE296" i="27"/>
  <c r="CH295" i="27"/>
  <c r="DS295" i="27"/>
  <c r="MH296" i="27"/>
  <c r="NN296" i="27"/>
  <c r="CR295" i="27"/>
  <c r="EC295" i="27"/>
  <c r="MQ296" i="27"/>
  <c r="NW296" i="27"/>
  <c r="DC295" i="27"/>
  <c r="MB296" i="27"/>
  <c r="NH296" i="27"/>
  <c r="CK295" i="27"/>
  <c r="DV295" i="27"/>
  <c r="MS296" i="27"/>
  <c r="NY296" i="27"/>
  <c r="DE295" i="27"/>
  <c r="MD296" i="27"/>
  <c r="NJ296" i="27"/>
  <c r="CN295" i="27"/>
  <c r="DX295" i="27"/>
  <c r="MU296" i="27"/>
  <c r="OA296" i="27"/>
  <c r="OB296" i="27"/>
  <c r="EI295" i="27"/>
  <c r="ND296" i="27"/>
  <c r="CT295" i="27"/>
  <c r="DR295" i="27"/>
  <c r="CG295" i="27"/>
  <c r="DQ295" i="27"/>
  <c r="MG296" i="27"/>
  <c r="NM296" i="27"/>
  <c r="CQ295" i="27"/>
  <c r="EB295" i="27"/>
  <c r="MP296" i="27"/>
  <c r="NV296" i="27"/>
  <c r="DA295" i="27"/>
  <c r="EL295" i="27"/>
  <c r="MY296" i="27"/>
  <c r="OE296" i="27"/>
  <c r="DL295" i="27"/>
  <c r="MJ296" i="27"/>
  <c r="NP296" i="27"/>
  <c r="CU295" i="27"/>
  <c r="EE295" i="27"/>
  <c r="NA296" i="27"/>
  <c r="OG296" i="27"/>
  <c r="DN295" i="27"/>
  <c r="ML296" i="27"/>
  <c r="NR296" i="27"/>
  <c r="CW295" i="27"/>
  <c r="EG295" i="27"/>
  <c r="NC296" i="27"/>
  <c r="CX295" i="27"/>
  <c r="DP295" i="27"/>
  <c r="MN296" i="27"/>
  <c r="CO295" i="27"/>
  <c r="EH295" i="27"/>
  <c r="CP295" i="27"/>
  <c r="EA295" i="27"/>
  <c r="MO296" i="27"/>
  <c r="NU296" i="27"/>
  <c r="CZ295" i="27"/>
  <c r="EK295" i="27"/>
  <c r="MX296" i="27"/>
  <c r="OD296" i="27"/>
  <c r="DK295" i="27"/>
  <c r="MA296" i="27"/>
  <c r="NG296" i="27"/>
  <c r="CJ295" i="27"/>
  <c r="DU295" i="27"/>
  <c r="MR296" i="27"/>
  <c r="NX296" i="27"/>
  <c r="DD295" i="27"/>
  <c r="MC296" i="27"/>
  <c r="NI296" i="27"/>
  <c r="CM295" i="27"/>
  <c r="DW295" i="27"/>
  <c r="MT296" i="27"/>
  <c r="NZ296" i="27"/>
  <c r="DF295" i="27"/>
  <c r="ME296" i="27"/>
  <c r="NK296" i="27"/>
  <c r="NT296" i="27"/>
  <c r="DY295" i="27"/>
  <c r="MV296" i="27"/>
  <c r="NL296" i="27"/>
  <c r="DJ295" i="27"/>
  <c r="CY295" i="27"/>
  <c r="DI295" i="27"/>
  <c r="DT295" i="27"/>
  <c r="ED295" i="27"/>
  <c r="MK296" i="27"/>
  <c r="NB296" i="27"/>
  <c r="NS296" i="27"/>
  <c r="DB295" i="27"/>
  <c r="EJ295" i="27"/>
  <c r="LZ296" i="27"/>
  <c r="MI296" i="27"/>
  <c r="MZ296" i="27"/>
  <c r="NQ296" i="27"/>
  <c r="CE295" i="27"/>
  <c r="DG295" i="27"/>
  <c r="DZ295" i="27"/>
  <c r="MW296" i="27"/>
  <c r="NF296" i="27"/>
  <c r="NO296" i="27"/>
  <c r="OF296" i="27"/>
  <c r="CV295" i="27"/>
  <c r="DO295" i="27"/>
  <c r="MF296" i="27"/>
  <c r="OC296" i="27"/>
  <c r="CI295" i="27"/>
  <c r="CS295" i="27"/>
  <c r="DM295" i="27"/>
  <c r="EF295" i="27"/>
  <c r="MM296" i="27"/>
  <c r="CF295" i="27"/>
  <c r="CE21" i="26"/>
  <c r="FO21" i="26" s="1"/>
  <c r="DB21" i="26"/>
  <c r="GL21" i="26" s="1"/>
  <c r="BV21" i="26"/>
  <c r="FF21" i="26" s="1"/>
  <c r="BZ21" i="26"/>
  <c r="FJ21" i="26" s="1"/>
  <c r="BQ21" i="26"/>
  <c r="FA21" i="26" s="1"/>
  <c r="CB21" i="26"/>
  <c r="FL21" i="26" s="1"/>
  <c r="CA21" i="26"/>
  <c r="FK21" i="26" s="1"/>
  <c r="CW21" i="26"/>
  <c r="GG21" i="26" s="1"/>
  <c r="CG21" i="26"/>
  <c r="FQ21" i="26" s="1"/>
  <c r="U21" i="26"/>
  <c r="BS21" i="26"/>
  <c r="FC21" i="26" s="1"/>
  <c r="CU21" i="26"/>
  <c r="GE21" i="26" s="1"/>
  <c r="BO21" i="26"/>
  <c r="EY21" i="26" s="1"/>
  <c r="CL21" i="26"/>
  <c r="FV21" i="26" s="1"/>
  <c r="CP21" i="26"/>
  <c r="FZ21" i="26" s="1"/>
  <c r="CQ21" i="26"/>
  <c r="GA21" i="26" s="1"/>
  <c r="DA21" i="26"/>
  <c r="GK21" i="26" s="1"/>
  <c r="CZ21" i="26"/>
  <c r="GJ21" i="26" s="1"/>
  <c r="BY21" i="26"/>
  <c r="FI21" i="26" s="1"/>
  <c r="BX21" i="26"/>
  <c r="FH21" i="26" s="1"/>
  <c r="CV21" i="26"/>
  <c r="GF21" i="26" s="1"/>
  <c r="CF21" i="26"/>
  <c r="FP21" i="26" s="1"/>
  <c r="CM21" i="26"/>
  <c r="FW21" i="26" s="1"/>
  <c r="CD21" i="26"/>
  <c r="FN21" i="26" s="1"/>
  <c r="CC21" i="26"/>
  <c r="FM21" i="26" s="1"/>
  <c r="CN21" i="26"/>
  <c r="FX21" i="26" s="1"/>
  <c r="CS21" i="26"/>
  <c r="GC21" i="26" s="1"/>
  <c r="BU21" i="26"/>
  <c r="FE21" i="26" s="1"/>
  <c r="BW21" i="26"/>
  <c r="FG21" i="26" s="1"/>
  <c r="CX21" i="26"/>
  <c r="GH21" i="26" s="1"/>
  <c r="R21" i="26"/>
  <c r="EA21" i="26" s="1"/>
  <c r="CK21" i="26"/>
  <c r="FU21" i="26" s="1"/>
  <c r="BT21" i="26"/>
  <c r="FD21" i="26" s="1"/>
  <c r="P21" i="26"/>
  <c r="CH21" i="26"/>
  <c r="FR21" i="26" s="1"/>
  <c r="CO21" i="26"/>
  <c r="FY21" i="26" s="1"/>
  <c r="CY21" i="26"/>
  <c r="GI21" i="26" s="1"/>
  <c r="CR21" i="26"/>
  <c r="GB21" i="26" s="1"/>
  <c r="CT21" i="26"/>
  <c r="GD21" i="26" s="1"/>
  <c r="BR21" i="26"/>
  <c r="FB21" i="26" s="1"/>
  <c r="BP21" i="26"/>
  <c r="EZ21" i="26" s="1"/>
  <c r="CJ21" i="26"/>
  <c r="FT21" i="26" s="1"/>
  <c r="CI21" i="26"/>
  <c r="FS21" i="26" s="1"/>
  <c r="HJ21" i="26" s="1"/>
  <c r="U38" i="26"/>
  <c r="R38" i="26"/>
  <c r="P38" i="26"/>
  <c r="R59" i="26"/>
  <c r="U59" i="26"/>
  <c r="R71" i="26"/>
  <c r="U71" i="26"/>
  <c r="CX316" i="27"/>
  <c r="EI316" i="27"/>
  <c r="DH316" i="27"/>
  <c r="CH316" i="27"/>
  <c r="DS316" i="27"/>
  <c r="LZ317" i="27"/>
  <c r="NF317" i="27"/>
  <c r="CS316" i="27"/>
  <c r="MI317" i="27"/>
  <c r="NS317" i="27"/>
  <c r="DK316" i="27"/>
  <c r="MS317" i="27"/>
  <c r="OC317" i="27"/>
  <c r="CV316" i="27"/>
  <c r="MK317" i="27"/>
  <c r="NU317" i="27"/>
  <c r="CJ316" i="27"/>
  <c r="MC317" i="27"/>
  <c r="NM317" i="27"/>
  <c r="MY317" i="27"/>
  <c r="ED316" i="27"/>
  <c r="NE317" i="27"/>
  <c r="MO317" i="27"/>
  <c r="EE316" i="27"/>
  <c r="NG317" i="27"/>
  <c r="NQ317" i="27"/>
  <c r="EG316" i="27"/>
  <c r="NI317" i="27"/>
  <c r="DJ316" i="27"/>
  <c r="DZ316" i="27"/>
  <c r="CL316" i="27"/>
  <c r="DG316" i="27"/>
  <c r="CG316" i="27"/>
  <c r="DQ316" i="27"/>
  <c r="CQ316" i="27"/>
  <c r="EB316" i="27"/>
  <c r="MH317" i="27"/>
  <c r="NN317" i="27"/>
  <c r="DF316" i="27"/>
  <c r="MR317" i="27"/>
  <c r="OB317" i="27"/>
  <c r="DW316" i="27"/>
  <c r="NB317" i="27"/>
  <c r="EF316" i="27"/>
  <c r="DL316" i="27"/>
  <c r="MT317" i="27"/>
  <c r="OE317" i="27"/>
  <c r="CW316" i="27"/>
  <c r="ML317" i="27"/>
  <c r="NW317" i="27"/>
  <c r="CK316" i="27"/>
  <c r="MD317" i="27"/>
  <c r="NO317" i="27"/>
  <c r="CM316" i="27"/>
  <c r="ME317" i="27"/>
  <c r="NP317" i="27"/>
  <c r="CR316" i="27"/>
  <c r="MG317" i="27"/>
  <c r="NR317" i="27"/>
  <c r="DB316" i="27"/>
  <c r="DR316" i="27"/>
  <c r="CF316" i="27"/>
  <c r="DP316" i="27"/>
  <c r="CP316" i="27"/>
  <c r="EA316" i="27"/>
  <c r="CZ316" i="27"/>
  <c r="EK316" i="27"/>
  <c r="MP317" i="27"/>
  <c r="NV317" i="27"/>
  <c r="DV316" i="27"/>
  <c r="NA317" i="27"/>
  <c r="CE316" i="27"/>
  <c r="MA317" i="27"/>
  <c r="NK317" i="27"/>
  <c r="NH317" i="27"/>
  <c r="DX316" i="27"/>
  <c r="NC317" i="27"/>
  <c r="DT316" i="27"/>
  <c r="DM316" i="27"/>
  <c r="MU317" i="27"/>
  <c r="OF317" i="27"/>
  <c r="DA316" i="27"/>
  <c r="MM317" i="27"/>
  <c r="NX317" i="27"/>
  <c r="DC316" i="27"/>
  <c r="MN317" i="27"/>
  <c r="NY317" i="27"/>
  <c r="DE316" i="27"/>
  <c r="MQ317" i="27"/>
  <c r="OA317" i="27"/>
  <c r="CT316" i="27"/>
  <c r="CY316" i="27"/>
  <c r="MX317" i="27"/>
  <c r="CU316" i="27"/>
  <c r="MB317" i="27"/>
  <c r="ND317" i="27"/>
  <c r="OG317" i="27"/>
  <c r="DU316" i="27"/>
  <c r="EJ316" i="27"/>
  <c r="OD317" i="27"/>
  <c r="MJ317" i="27"/>
  <c r="NL317" i="27"/>
  <c r="CN316" i="27"/>
  <c r="DO316" i="27"/>
  <c r="MZ317" i="27"/>
  <c r="CO316" i="27"/>
  <c r="DI316" i="27"/>
  <c r="EL316" i="27"/>
  <c r="NT317" i="27"/>
  <c r="MF317" i="27"/>
  <c r="DN316" i="27"/>
  <c r="MW317" i="27"/>
  <c r="NZ317" i="27"/>
  <c r="DY316" i="27"/>
  <c r="BO317" i="27"/>
  <c r="NJ317" i="27"/>
  <c r="CI316" i="27"/>
  <c r="EC316" i="27"/>
  <c r="MV317" i="27"/>
  <c r="DD316" i="27"/>
  <c r="EH316" i="27"/>
  <c r="MK302" i="27"/>
  <c r="NL302" i="27"/>
  <c r="MY302" i="27"/>
  <c r="NZ302" i="27"/>
  <c r="MI302" i="27"/>
  <c r="NQ302" i="27"/>
  <c r="EF301" i="27"/>
  <c r="DQ301" i="27"/>
  <c r="CR301" i="27"/>
  <c r="BO302" i="27"/>
  <c r="DZ301" i="27"/>
  <c r="DL301" i="27"/>
  <c r="DF301" i="27"/>
  <c r="MC302" i="27"/>
  <c r="NU302" i="27"/>
  <c r="DY301" i="27"/>
  <c r="DB301" i="27"/>
  <c r="EB301" i="27"/>
  <c r="DX301" i="27"/>
  <c r="MU302" i="27"/>
  <c r="OG302" i="27"/>
  <c r="DE301" i="27"/>
  <c r="CP301" i="27"/>
  <c r="DJ301" i="27"/>
  <c r="DC301" i="27"/>
  <c r="MS302" i="27"/>
  <c r="ME302" i="27"/>
  <c r="CY301" i="27"/>
  <c r="MG302" i="27"/>
  <c r="ED301" i="27"/>
  <c r="NJ302" i="27"/>
  <c r="MT302" i="27"/>
  <c r="NV302" i="27"/>
  <c r="OB302" i="27"/>
  <c r="MR302" i="27"/>
  <c r="CV301" i="27"/>
  <c r="CM301" i="27"/>
  <c r="EA301" i="27"/>
  <c r="DD301" i="27"/>
  <c r="CW301" i="27"/>
  <c r="EK301" i="27"/>
  <c r="NM302" i="27"/>
  <c r="DP301" i="27"/>
  <c r="CS301" i="27"/>
  <c r="CL301" i="27"/>
  <c r="OD302" i="27"/>
  <c r="NP302" i="27"/>
  <c r="OC302" i="27"/>
  <c r="EH301" i="27"/>
  <c r="DK301" i="27"/>
  <c r="NF302" i="27"/>
  <c r="NI302" i="27"/>
  <c r="CZ301" i="27"/>
  <c r="NO302" i="27"/>
  <c r="DW301" i="27"/>
  <c r="DH301" i="27"/>
  <c r="MD302" i="27"/>
  <c r="CF301" i="27"/>
  <c r="NN302" i="27"/>
  <c r="DN301" i="27"/>
  <c r="DS301" i="27"/>
  <c r="NS302" i="27"/>
  <c r="MB302" i="27"/>
  <c r="OE302" i="27"/>
  <c r="NC302" i="27"/>
  <c r="MW302" i="27"/>
  <c r="CX301" i="27"/>
  <c r="OF302" i="27"/>
  <c r="NE302" i="27"/>
  <c r="DG301" i="27"/>
  <c r="CJ301" i="27"/>
  <c r="EE301" i="27"/>
  <c r="NT302" i="27"/>
  <c r="NG302" i="27"/>
  <c r="MQ302" i="27"/>
  <c r="CH301" i="27"/>
  <c r="EL301" i="27"/>
  <c r="CU301" i="27"/>
  <c r="CG301" i="27"/>
  <c r="NY302" i="27"/>
  <c r="EJ301" i="27"/>
  <c r="EG301" i="27"/>
  <c r="ND302" i="27"/>
  <c r="CN301" i="27"/>
  <c r="OA302" i="27"/>
  <c r="DR301" i="27"/>
  <c r="CI301" i="27"/>
  <c r="DI301" i="27"/>
  <c r="MV302" i="27"/>
  <c r="NR302" i="27"/>
  <c r="LZ302" i="27"/>
  <c r="DM301" i="27"/>
  <c r="NK302" i="27"/>
  <c r="DT301" i="27"/>
  <c r="MZ302" i="27"/>
  <c r="MA302" i="27"/>
  <c r="NW302" i="27"/>
  <c r="CE301" i="27"/>
  <c r="NA302" i="27"/>
  <c r="NB302" i="27"/>
  <c r="MX302" i="27"/>
  <c r="DO301" i="27"/>
  <c r="CQ301" i="27"/>
  <c r="DU301" i="27"/>
  <c r="MM302" i="27"/>
  <c r="EC301" i="27"/>
  <c r="MF302" i="27"/>
  <c r="MN302" i="27"/>
  <c r="MH302" i="27"/>
  <c r="ML302" i="27"/>
  <c r="DA301" i="27"/>
  <c r="MO302" i="27"/>
  <c r="MJ302" i="27"/>
  <c r="MP302" i="27"/>
  <c r="NH302" i="27"/>
  <c r="DV301" i="27"/>
  <c r="EI301" i="27"/>
  <c r="NX302" i="27"/>
  <c r="CK301" i="27"/>
  <c r="CO301" i="27"/>
  <c r="CT301" i="27"/>
  <c r="R20" i="24"/>
  <c r="U20" i="24"/>
  <c r="P20" i="24"/>
  <c r="P36" i="26"/>
  <c r="R36" i="26"/>
  <c r="U36" i="26"/>
  <c r="U67" i="26"/>
  <c r="R67" i="26"/>
  <c r="CB25" i="26"/>
  <c r="FL25" i="26" s="1"/>
  <c r="CM25" i="26"/>
  <c r="FW25" i="26" s="1"/>
  <c r="CL25" i="26"/>
  <c r="FV25" i="26" s="1"/>
  <c r="CP25" i="26"/>
  <c r="FZ25" i="26" s="1"/>
  <c r="R25" i="26"/>
  <c r="DM25" i="26" s="1"/>
  <c r="BZ25" i="26"/>
  <c r="FJ25" i="26" s="1"/>
  <c r="P25" i="26"/>
  <c r="CX25" i="26"/>
  <c r="GH25" i="26" s="1"/>
  <c r="CF25" i="26"/>
  <c r="FP25" i="26" s="1"/>
  <c r="BR25" i="26"/>
  <c r="FB25" i="26" s="1"/>
  <c r="CR25" i="26"/>
  <c r="GB25" i="26" s="1"/>
  <c r="U25" i="26"/>
  <c r="BU25" i="26"/>
  <c r="FE25" i="26" s="1"/>
  <c r="GV25" i="26" s="1"/>
  <c r="BS25" i="26"/>
  <c r="FC25" i="26" s="1"/>
  <c r="BX25" i="26"/>
  <c r="FH25" i="26" s="1"/>
  <c r="CA25" i="26"/>
  <c r="FK25" i="26" s="1"/>
  <c r="CN25" i="26"/>
  <c r="FX25" i="26" s="1"/>
  <c r="CK25" i="26"/>
  <c r="FU25" i="26" s="1"/>
  <c r="BV25" i="26"/>
  <c r="FF25" i="26" s="1"/>
  <c r="CW25" i="26"/>
  <c r="GG25" i="26" s="1"/>
  <c r="CE25" i="26"/>
  <c r="FO25" i="26" s="1"/>
  <c r="CV25" i="26"/>
  <c r="GF25" i="26" s="1"/>
  <c r="CY25" i="26"/>
  <c r="GI25" i="26" s="1"/>
  <c r="CO25" i="26"/>
  <c r="FY25" i="26" s="1"/>
  <c r="BW25" i="26"/>
  <c r="FG25" i="26" s="1"/>
  <c r="CS25" i="26"/>
  <c r="GC25" i="26" s="1"/>
  <c r="CZ25" i="26"/>
  <c r="GJ25" i="26" s="1"/>
  <c r="CD25" i="26"/>
  <c r="FN25" i="26" s="1"/>
  <c r="CG25" i="26"/>
  <c r="FQ25" i="26" s="1"/>
  <c r="DB25" i="26"/>
  <c r="GL25" i="26" s="1"/>
  <c r="CI25" i="26"/>
  <c r="FS25" i="26" s="1"/>
  <c r="CH25" i="26"/>
  <c r="FR25" i="26" s="1"/>
  <c r="CJ25" i="26"/>
  <c r="FT25" i="26" s="1"/>
  <c r="CU25" i="26"/>
  <c r="GE25" i="26" s="1"/>
  <c r="BO25" i="26"/>
  <c r="EY25" i="26" s="1"/>
  <c r="BY25" i="26"/>
  <c r="FI25" i="26" s="1"/>
  <c r="CT25" i="26"/>
  <c r="GD25" i="26" s="1"/>
  <c r="BP25" i="26"/>
  <c r="EZ25" i="26" s="1"/>
  <c r="BT25" i="26"/>
  <c r="FD25" i="26" s="1"/>
  <c r="CC25" i="26"/>
  <c r="FM25" i="26" s="1"/>
  <c r="CQ25" i="26"/>
  <c r="GA25" i="26" s="1"/>
  <c r="DA25" i="26"/>
  <c r="GK25" i="26" s="1"/>
  <c r="BQ25" i="26"/>
  <c r="FA25" i="26" s="1"/>
  <c r="CT41" i="26"/>
  <c r="GD41" i="26" s="1"/>
  <c r="DA41" i="26"/>
  <c r="GK41" i="26" s="1"/>
  <c r="BQ41" i="26"/>
  <c r="FA41" i="26" s="1"/>
  <c r="CH41" i="26"/>
  <c r="FR41" i="26" s="1"/>
  <c r="CP41" i="26"/>
  <c r="FZ41" i="26" s="1"/>
  <c r="CV41" i="26"/>
  <c r="GF41" i="26" s="1"/>
  <c r="P41" i="26"/>
  <c r="CF41" i="26"/>
  <c r="FP41" i="26" s="1"/>
  <c r="CB41" i="26"/>
  <c r="FL41" i="26" s="1"/>
  <c r="BU41" i="26"/>
  <c r="FE41" i="26" s="1"/>
  <c r="R41" i="26"/>
  <c r="DX41" i="26" s="1"/>
  <c r="CD41" i="26"/>
  <c r="FN41" i="26" s="1"/>
  <c r="CI41" i="26"/>
  <c r="FS41" i="26" s="1"/>
  <c r="CZ41" i="26"/>
  <c r="GJ41" i="26" s="1"/>
  <c r="BP41" i="26"/>
  <c r="EZ41" i="26" s="1"/>
  <c r="BX41" i="26"/>
  <c r="FH41" i="26" s="1"/>
  <c r="CC41" i="26"/>
  <c r="FM41" i="26" s="1"/>
  <c r="BR41" i="26"/>
  <c r="FB41" i="26" s="1"/>
  <c r="CE41" i="26"/>
  <c r="FO41" i="26" s="1"/>
  <c r="CA41" i="26"/>
  <c r="FK41" i="26" s="1"/>
  <c r="CK41" i="26"/>
  <c r="FU41" i="26" s="1"/>
  <c r="DB41" i="26"/>
  <c r="GL41" i="26" s="1"/>
  <c r="BZ41" i="26"/>
  <c r="FJ41" i="26" s="1"/>
  <c r="CY41" i="26"/>
  <c r="GI41" i="26" s="1"/>
  <c r="BT41" i="26"/>
  <c r="FD41" i="26" s="1"/>
  <c r="CU41" i="26"/>
  <c r="GE41" i="26" s="1"/>
  <c r="BW41" i="26"/>
  <c r="FG41" i="26" s="1"/>
  <c r="CL41" i="26"/>
  <c r="FV41" i="26" s="1"/>
  <c r="U41" i="26"/>
  <c r="CG41" i="26"/>
  <c r="FQ41" i="26" s="1"/>
  <c r="CJ41" i="26"/>
  <c r="FT41" i="26" s="1"/>
  <c r="CS41" i="26"/>
  <c r="GC41" i="26" s="1"/>
  <c r="BS41" i="26"/>
  <c r="FC41" i="26" s="1"/>
  <c r="BV41" i="26"/>
  <c r="FF41" i="26" s="1"/>
  <c r="CQ41" i="26"/>
  <c r="GA41" i="26" s="1"/>
  <c r="BO41" i="26"/>
  <c r="EY41" i="26" s="1"/>
  <c r="CX41" i="26"/>
  <c r="GH41" i="26" s="1"/>
  <c r="CN41" i="26"/>
  <c r="FX41" i="26" s="1"/>
  <c r="CR41" i="26"/>
  <c r="GB41" i="26" s="1"/>
  <c r="BY41" i="26"/>
  <c r="FI41" i="26" s="1"/>
  <c r="CM41" i="26"/>
  <c r="FW41" i="26" s="1"/>
  <c r="CW41" i="26"/>
  <c r="GG41" i="26" s="1"/>
  <c r="CO41" i="26"/>
  <c r="FY41" i="26" s="1"/>
  <c r="U61" i="26"/>
  <c r="R61" i="26"/>
  <c r="U74" i="26"/>
  <c r="R74" i="26"/>
  <c r="BY393" i="27"/>
  <c r="BV393" i="27"/>
  <c r="BW394" i="27"/>
  <c r="BL394" i="27"/>
  <c r="BL395" i="27" s="1"/>
  <c r="BL396" i="27" s="1"/>
  <c r="BL397" i="27" s="1"/>
  <c r="BL398" i="27" s="1"/>
  <c r="BL399" i="27" s="1"/>
  <c r="BL400" i="27" s="1"/>
  <c r="BL401" i="27" s="1"/>
  <c r="BL402" i="27" s="1"/>
  <c r="BL403" i="27" s="1"/>
  <c r="BL404" i="27" s="1"/>
  <c r="BL405" i="27" s="1"/>
  <c r="BL406" i="27" s="1"/>
  <c r="BL407" i="27" s="1"/>
  <c r="BL408" i="27" s="1"/>
  <c r="BL409" i="27" s="1"/>
  <c r="BL410" i="27" s="1"/>
  <c r="BL411" i="27" s="1"/>
  <c r="BL412" i="27" s="1"/>
  <c r="BL413" i="27" s="1"/>
  <c r="BL414" i="27" s="1"/>
  <c r="BL415" i="27" s="1"/>
  <c r="BL416" i="27" s="1"/>
  <c r="BL417" i="27" s="1"/>
  <c r="BL418" i="27" s="1"/>
  <c r="BL419" i="27" s="1"/>
  <c r="BL420" i="27" s="1"/>
  <c r="BL421" i="27" s="1"/>
  <c r="BL422" i="27" s="1"/>
  <c r="DE304" i="27"/>
  <c r="DG304" i="27"/>
  <c r="CO304" i="27"/>
  <c r="DH304" i="27"/>
  <c r="MJ305" i="27"/>
  <c r="NP305" i="27"/>
  <c r="DI304" i="27"/>
  <c r="MC305" i="27"/>
  <c r="NI305" i="27"/>
  <c r="CT304" i="27"/>
  <c r="MD305" i="27"/>
  <c r="NJ305" i="27"/>
  <c r="CW304" i="27"/>
  <c r="MM305" i="27"/>
  <c r="NS305" i="27"/>
  <c r="DO304" i="27"/>
  <c r="MV305" i="27"/>
  <c r="OB305" i="27"/>
  <c r="EE304" i="27"/>
  <c r="NE305" i="27"/>
  <c r="CM304" i="27"/>
  <c r="LZ305" i="27"/>
  <c r="NF305" i="27"/>
  <c r="MA305" i="27"/>
  <c r="DD304" i="27"/>
  <c r="EG304" i="27"/>
  <c r="DN304" i="27"/>
  <c r="ED304" i="27"/>
  <c r="EB304" i="27"/>
  <c r="DA304" i="27"/>
  <c r="DP304" i="27"/>
  <c r="DQ304" i="27"/>
  <c r="CZ304" i="27"/>
  <c r="DW304" i="27"/>
  <c r="MR305" i="27"/>
  <c r="NX305" i="27"/>
  <c r="DX304" i="27"/>
  <c r="MK305" i="27"/>
  <c r="NQ305" i="27"/>
  <c r="DL304" i="27"/>
  <c r="ML305" i="27"/>
  <c r="NR305" i="27"/>
  <c r="DM304" i="27"/>
  <c r="MU305" i="27"/>
  <c r="OA305" i="27"/>
  <c r="EC304" i="27"/>
  <c r="ND305" i="27"/>
  <c r="CJ304" i="27"/>
  <c r="MG305" i="27"/>
  <c r="NM305" i="27"/>
  <c r="DC304" i="27"/>
  <c r="MH305" i="27"/>
  <c r="NN305" i="27"/>
  <c r="MI305" i="27"/>
  <c r="MY305" i="27"/>
  <c r="NO305" i="27"/>
  <c r="CR304" i="27"/>
  <c r="EL304" i="27"/>
  <c r="CP304" i="27"/>
  <c r="DJ304" i="27"/>
  <c r="CK304" i="27"/>
  <c r="CL304" i="27"/>
  <c r="EA304" i="27"/>
  <c r="DK304" i="27"/>
  <c r="EH304" i="27"/>
  <c r="MZ305" i="27"/>
  <c r="OF305" i="27"/>
  <c r="EI304" i="27"/>
  <c r="MS305" i="27"/>
  <c r="NY305" i="27"/>
  <c r="DY304" i="27"/>
  <c r="MT305" i="27"/>
  <c r="NZ305" i="27"/>
  <c r="DZ304" i="27"/>
  <c r="NC305" i="27"/>
  <c r="CG304" i="27"/>
  <c r="MF305" i="27"/>
  <c r="NL305" i="27"/>
  <c r="DB304" i="27"/>
  <c r="MO305" i="27"/>
  <c r="NU305" i="27"/>
  <c r="DT304" i="27"/>
  <c r="MP305" i="27"/>
  <c r="NV305" i="27"/>
  <c r="CN304" i="27"/>
  <c r="DU304" i="27"/>
  <c r="OE305" i="27"/>
  <c r="DV304" i="27"/>
  <c r="EK304" i="27"/>
  <c r="DS304" i="27"/>
  <c r="CX304" i="27"/>
  <c r="CU304" i="27"/>
  <c r="CV304" i="27"/>
  <c r="CE304" i="27"/>
  <c r="CQ304" i="27"/>
  <c r="MB305" i="27"/>
  <c r="NH305" i="27"/>
  <c r="CS304" i="27"/>
  <c r="BO305" i="27"/>
  <c r="NA305" i="27"/>
  <c r="OG305" i="27"/>
  <c r="EJ304" i="27"/>
  <c r="NB305" i="27"/>
  <c r="CF304" i="27"/>
  <c r="ME305" i="27"/>
  <c r="NK305" i="27"/>
  <c r="CY304" i="27"/>
  <c r="MN305" i="27"/>
  <c r="NT305" i="27"/>
  <c r="DR304" i="27"/>
  <c r="MW305" i="27"/>
  <c r="OC305" i="27"/>
  <c r="EF304" i="27"/>
  <c r="MX305" i="27"/>
  <c r="OD305" i="27"/>
  <c r="MQ305" i="27"/>
  <c r="NG305" i="27"/>
  <c r="NW305" i="27"/>
  <c r="CI304" i="27"/>
  <c r="CH304" i="27"/>
  <c r="DF304" i="27"/>
  <c r="U16" i="26"/>
  <c r="P16" i="26"/>
  <c r="R16" i="26"/>
  <c r="AR14" i="26"/>
  <c r="AK14" i="26"/>
  <c r="BE14" i="26"/>
  <c r="AM14" i="26"/>
  <c r="AZ14" i="26"/>
  <c r="X14" i="26"/>
  <c r="BI14" i="26"/>
  <c r="AB14" i="26"/>
  <c r="AX14" i="26"/>
  <c r="BH14" i="26"/>
  <c r="BG14" i="26"/>
  <c r="BK14" i="26"/>
  <c r="AA14" i="26"/>
  <c r="AC14" i="26"/>
  <c r="BF14" i="26"/>
  <c r="Z14" i="26"/>
  <c r="AF14" i="26"/>
  <c r="AE14" i="26"/>
  <c r="AJ14" i="26"/>
  <c r="BJ14" i="26"/>
  <c r="AL14" i="26"/>
  <c r="Y14" i="26"/>
  <c r="AQ14" i="26"/>
  <c r="AP14" i="26"/>
  <c r="AY14" i="26"/>
  <c r="AW14" i="26"/>
  <c r="BB14" i="26"/>
  <c r="AG14" i="26"/>
  <c r="AV14" i="26"/>
  <c r="AT14" i="26"/>
  <c r="BA14" i="26"/>
  <c r="AD14" i="26"/>
  <c r="AH14" i="26"/>
  <c r="AO14" i="26"/>
  <c r="AN14" i="26"/>
  <c r="AS14" i="26"/>
  <c r="AU14" i="26"/>
  <c r="BD14" i="26"/>
  <c r="BC14" i="26"/>
  <c r="AI14" i="26"/>
  <c r="BB18" i="26"/>
  <c r="AR18" i="26"/>
  <c r="AA18" i="26"/>
  <c r="AM18" i="26"/>
  <c r="AZ18" i="26"/>
  <c r="BD18" i="26"/>
  <c r="AY18" i="26"/>
  <c r="AW18" i="26"/>
  <c r="AX18" i="26"/>
  <c r="BI18" i="26"/>
  <c r="AD18" i="26"/>
  <c r="BJ18" i="26"/>
  <c r="BA18" i="26"/>
  <c r="AJ18" i="26"/>
  <c r="BE18" i="26"/>
  <c r="AB18" i="26"/>
  <c r="AV18" i="26"/>
  <c r="AH18" i="26"/>
  <c r="BF18" i="26"/>
  <c r="BG18" i="26"/>
  <c r="AL18" i="26"/>
  <c r="Z18" i="26"/>
  <c r="BK18" i="26"/>
  <c r="AS18" i="26"/>
  <c r="AG18" i="26"/>
  <c r="AK18" i="26"/>
  <c r="X18" i="26"/>
  <c r="BO18" i="26" s="1"/>
  <c r="EY18" i="26" s="1"/>
  <c r="AE18" i="26"/>
  <c r="AF18" i="26"/>
  <c r="AQ18" i="26"/>
  <c r="AT18" i="26"/>
  <c r="AI18" i="26"/>
  <c r="Y18" i="26"/>
  <c r="BC18" i="26"/>
  <c r="BH18" i="26"/>
  <c r="AU18" i="26"/>
  <c r="AC18" i="26"/>
  <c r="AN18" i="26"/>
  <c r="AO18" i="26"/>
  <c r="AP18" i="26"/>
  <c r="BI22" i="26"/>
  <c r="AG22" i="26"/>
  <c r="AY22" i="26"/>
  <c r="BF22" i="26"/>
  <c r="Z22" i="26"/>
  <c r="AL22" i="26"/>
  <c r="BE22" i="26"/>
  <c r="Y22" i="26"/>
  <c r="BK22" i="26"/>
  <c r="BA22" i="26"/>
  <c r="BG22" i="26"/>
  <c r="AA22" i="26"/>
  <c r="AS22" i="26"/>
  <c r="AC22" i="26"/>
  <c r="BD22" i="26"/>
  <c r="AB22" i="26"/>
  <c r="AQ22" i="26"/>
  <c r="AX22" i="26"/>
  <c r="BJ22" i="26"/>
  <c r="AD22" i="26"/>
  <c r="AM22" i="26"/>
  <c r="AT22" i="26"/>
  <c r="AK22" i="26"/>
  <c r="AE22" i="26"/>
  <c r="AN22" i="26"/>
  <c r="AJ22" i="26"/>
  <c r="AR22" i="26"/>
  <c r="AI22" i="26"/>
  <c r="AP22" i="26"/>
  <c r="BB22" i="26"/>
  <c r="AF22" i="26"/>
  <c r="AZ22" i="26"/>
  <c r="X22" i="26"/>
  <c r="AU22" i="26"/>
  <c r="AV22" i="26"/>
  <c r="AW22" i="26"/>
  <c r="BH22" i="26"/>
  <c r="BC22" i="26"/>
  <c r="AO22" i="26"/>
  <c r="AH22" i="26"/>
  <c r="BC26" i="26"/>
  <c r="AA26" i="26"/>
  <c r="AG26" i="26"/>
  <c r="Z26" i="26"/>
  <c r="AK26" i="26"/>
  <c r="BD26" i="26"/>
  <c r="X26" i="26"/>
  <c r="BE26" i="26"/>
  <c r="BH26" i="26"/>
  <c r="AF26" i="26"/>
  <c r="AQ26" i="26"/>
  <c r="AX26" i="26"/>
  <c r="Y26" i="26"/>
  <c r="AJ26" i="26"/>
  <c r="AO26" i="26"/>
  <c r="AS26" i="26"/>
  <c r="AR26" i="26"/>
  <c r="AI26" i="26"/>
  <c r="AM26" i="26"/>
  <c r="AT26" i="26"/>
  <c r="AV26" i="26"/>
  <c r="AC26" i="26"/>
  <c r="AU26" i="26"/>
  <c r="BI26" i="26"/>
  <c r="BA26" i="26"/>
  <c r="AE26" i="26"/>
  <c r="BB26" i="26"/>
  <c r="BG26" i="26"/>
  <c r="BF26" i="26"/>
  <c r="AW26" i="26"/>
  <c r="AY26" i="26"/>
  <c r="AN26" i="26"/>
  <c r="AL26" i="26"/>
  <c r="AH26" i="26"/>
  <c r="AD26" i="26"/>
  <c r="AP26" i="26"/>
  <c r="AZ26" i="26"/>
  <c r="BK26" i="26"/>
  <c r="BJ26" i="26"/>
  <c r="AB26" i="26"/>
  <c r="AE30" i="26"/>
  <c r="BB30" i="26"/>
  <c r="AM30" i="26"/>
  <c r="AL30" i="26"/>
  <c r="AK30" i="26"/>
  <c r="AZ30" i="26"/>
  <c r="AF30" i="26"/>
  <c r="AW30" i="26"/>
  <c r="AD30" i="26"/>
  <c r="AY30" i="26"/>
  <c r="AI30" i="26"/>
  <c r="AT30" i="26"/>
  <c r="BG30" i="26"/>
  <c r="BD30" i="26"/>
  <c r="AO30" i="26"/>
  <c r="BE30" i="26"/>
  <c r="BC30" i="26"/>
  <c r="AP30" i="26"/>
  <c r="AA30" i="26"/>
  <c r="Z30" i="26"/>
  <c r="BI30" i="26"/>
  <c r="AH30" i="26"/>
  <c r="AB30" i="26"/>
  <c r="BH30" i="26"/>
  <c r="AN30" i="26"/>
  <c r="Y30" i="26"/>
  <c r="BP30" i="26" s="1"/>
  <c r="EZ30" i="26" s="1"/>
  <c r="X30" i="26"/>
  <c r="BF30" i="26"/>
  <c r="AQ30" i="26"/>
  <c r="AC30" i="26"/>
  <c r="BK30" i="26"/>
  <c r="BJ30" i="26"/>
  <c r="AU30" i="26"/>
  <c r="AJ30" i="26"/>
  <c r="AV30" i="26"/>
  <c r="AG30" i="26"/>
  <c r="AS30" i="26"/>
  <c r="BA30" i="26"/>
  <c r="AX30" i="26"/>
  <c r="AR30" i="26"/>
  <c r="AV34" i="26"/>
  <c r="AB34" i="26"/>
  <c r="AQ34" i="26"/>
  <c r="BH34" i="26"/>
  <c r="AD34" i="26"/>
  <c r="AP34" i="26"/>
  <c r="AO34" i="26"/>
  <c r="BA34" i="26"/>
  <c r="AE34" i="26"/>
  <c r="Z34" i="26"/>
  <c r="BI34" i="26"/>
  <c r="BK34" i="26"/>
  <c r="AU34" i="26"/>
  <c r="BJ34" i="26"/>
  <c r="BB34" i="26"/>
  <c r="X34" i="26"/>
  <c r="AH34" i="26"/>
  <c r="BY34" i="26" s="1"/>
  <c r="FI34" i="26" s="1"/>
  <c r="AG34" i="26"/>
  <c r="AS34" i="26"/>
  <c r="AR34" i="26"/>
  <c r="AL34" i="26"/>
  <c r="AA34" i="26"/>
  <c r="AX34" i="26"/>
  <c r="AZ34" i="26"/>
  <c r="BC34" i="26"/>
  <c r="BG34" i="26"/>
  <c r="AF34" i="26"/>
  <c r="AJ34" i="26"/>
  <c r="AT34" i="26"/>
  <c r="BF34" i="26"/>
  <c r="BE34" i="26"/>
  <c r="Y34" i="26"/>
  <c r="AK34" i="26"/>
  <c r="BD34" i="26"/>
  <c r="AY34" i="26"/>
  <c r="AM34" i="26"/>
  <c r="AI34" i="26"/>
  <c r="AN34" i="26"/>
  <c r="AW34" i="26"/>
  <c r="AC34" i="26"/>
  <c r="BJ38" i="26"/>
  <c r="ES38" i="26" s="1"/>
  <c r="BF38" i="26"/>
  <c r="EO38" i="26" s="1"/>
  <c r="AV38" i="26"/>
  <c r="EE38" i="26" s="1"/>
  <c r="BK38" i="26"/>
  <c r="ET38" i="26" s="1"/>
  <c r="AE38" i="26"/>
  <c r="DN38" i="26" s="1"/>
  <c r="AI38" i="26"/>
  <c r="DR38" i="26" s="1"/>
  <c r="AC38" i="26"/>
  <c r="DL38" i="26" s="1"/>
  <c r="BH38" i="26"/>
  <c r="EQ38" i="26" s="1"/>
  <c r="AJ38" i="26"/>
  <c r="DS38" i="26" s="1"/>
  <c r="AD38" i="26"/>
  <c r="DM38" i="26" s="1"/>
  <c r="Y38" i="26"/>
  <c r="DH38" i="26" s="1"/>
  <c r="AK38" i="26"/>
  <c r="DT38" i="26" s="1"/>
  <c r="AR38" i="26"/>
  <c r="EA38" i="26" s="1"/>
  <c r="AM38" i="26"/>
  <c r="DV38" i="26" s="1"/>
  <c r="AP38" i="26"/>
  <c r="DY38" i="26" s="1"/>
  <c r="AX38" i="26"/>
  <c r="EG38" i="26" s="1"/>
  <c r="AN38" i="26"/>
  <c r="DW38" i="26" s="1"/>
  <c r="BC38" i="26"/>
  <c r="EL38" i="26" s="1"/>
  <c r="BG38" i="26"/>
  <c r="EP38" i="26" s="1"/>
  <c r="AA38" i="26"/>
  <c r="DJ38" i="26" s="1"/>
  <c r="BA38" i="26"/>
  <c r="EJ38" i="26" s="1"/>
  <c r="AT38" i="26"/>
  <c r="EC38" i="26" s="1"/>
  <c r="AZ38" i="26"/>
  <c r="CQ38" i="26" s="1"/>
  <c r="GA38" i="26" s="1"/>
  <c r="AW38" i="26"/>
  <c r="EF38" i="26" s="1"/>
  <c r="BI38" i="26"/>
  <c r="ER38" i="26" s="1"/>
  <c r="BD38" i="26"/>
  <c r="EM38" i="26" s="1"/>
  <c r="AB38" i="26"/>
  <c r="DK38" i="26" s="1"/>
  <c r="AF38" i="26"/>
  <c r="DO38" i="26" s="1"/>
  <c r="AU38" i="26"/>
  <c r="ED38" i="26" s="1"/>
  <c r="AY38" i="26"/>
  <c r="EH38" i="26" s="1"/>
  <c r="BB38" i="26"/>
  <c r="EK38" i="26" s="1"/>
  <c r="AO38" i="26"/>
  <c r="DX38" i="26" s="1"/>
  <c r="AH38" i="26"/>
  <c r="DQ38" i="26" s="1"/>
  <c r="AG38" i="26"/>
  <c r="DP38" i="26" s="1"/>
  <c r="Z38" i="26"/>
  <c r="DI38" i="26" s="1"/>
  <c r="AL38" i="26"/>
  <c r="DU38" i="26" s="1"/>
  <c r="X38" i="26"/>
  <c r="DG38" i="26" s="1"/>
  <c r="AQ38" i="26"/>
  <c r="DZ38" i="26" s="1"/>
  <c r="BE38" i="26"/>
  <c r="EN38" i="26" s="1"/>
  <c r="AS38" i="26"/>
  <c r="EB38" i="26" s="1"/>
  <c r="BJ42" i="26"/>
  <c r="AA42" i="26"/>
  <c r="AH42" i="26"/>
  <c r="AL42" i="26"/>
  <c r="AK42" i="26"/>
  <c r="AJ42" i="26"/>
  <c r="AG42" i="26"/>
  <c r="AM42" i="26"/>
  <c r="AC42" i="26"/>
  <c r="AO42" i="26"/>
  <c r="AI42" i="26"/>
  <c r="AW42" i="26"/>
  <c r="AT42" i="26"/>
  <c r="BE42" i="26"/>
  <c r="BD42" i="26"/>
  <c r="BA42" i="26"/>
  <c r="BI42" i="26"/>
  <c r="Z42" i="26"/>
  <c r="AB42" i="26"/>
  <c r="Y42" i="26"/>
  <c r="X42" i="26"/>
  <c r="BC42" i="26"/>
  <c r="AF42" i="26"/>
  <c r="BB42" i="26"/>
  <c r="AX42" i="26"/>
  <c r="AY42" i="26"/>
  <c r="AV42" i="26"/>
  <c r="AR42" i="26"/>
  <c r="AZ42" i="26"/>
  <c r="BK42" i="26"/>
  <c r="BH42" i="26"/>
  <c r="BG42" i="26"/>
  <c r="BF42" i="26"/>
  <c r="AP42" i="26"/>
  <c r="AD42" i="26"/>
  <c r="AS42" i="26"/>
  <c r="AN42" i="26"/>
  <c r="AQ42" i="26"/>
  <c r="AU42" i="26"/>
  <c r="AE42" i="26"/>
  <c r="AH46" i="26"/>
  <c r="AB46" i="26"/>
  <c r="AF46" i="26"/>
  <c r="AU46" i="26"/>
  <c r="BB46" i="26"/>
  <c r="BI46" i="26"/>
  <c r="AC46" i="26"/>
  <c r="BG46" i="26"/>
  <c r="AA46" i="26"/>
  <c r="AO46" i="26"/>
  <c r="AN46" i="26"/>
  <c r="BJ46" i="26"/>
  <c r="AI46" i="26"/>
  <c r="BF46" i="26"/>
  <c r="AG46" i="26"/>
  <c r="AX46" i="26"/>
  <c r="BE46" i="26"/>
  <c r="BD46" i="26"/>
  <c r="X46" i="26"/>
  <c r="AM46" i="26"/>
  <c r="AT46" i="26"/>
  <c r="BA46" i="26"/>
  <c r="BH46" i="26"/>
  <c r="AY46" i="26"/>
  <c r="AJ46" i="26"/>
  <c r="Y46" i="26"/>
  <c r="AK46" i="26"/>
  <c r="Z46" i="26"/>
  <c r="AV46" i="26"/>
  <c r="BK46" i="26"/>
  <c r="AE46" i="26"/>
  <c r="AL46" i="26"/>
  <c r="AS46" i="26"/>
  <c r="AZ46" i="26"/>
  <c r="AQ46" i="26"/>
  <c r="AP46" i="26"/>
  <c r="AW46" i="26"/>
  <c r="BC46" i="26"/>
  <c r="AD46" i="26"/>
  <c r="AR46" i="26"/>
  <c r="R34" i="28"/>
  <c r="P34" i="28"/>
  <c r="U34" i="28"/>
  <c r="U68" i="28"/>
  <c r="R68" i="28"/>
  <c r="P20" i="28"/>
  <c r="U20" i="28"/>
  <c r="R20" i="28"/>
  <c r="U38" i="28"/>
  <c r="P38" i="28"/>
  <c r="R38" i="28"/>
  <c r="U58" i="28"/>
  <c r="R58" i="28"/>
  <c r="R70" i="28"/>
  <c r="U70" i="28"/>
  <c r="U36" i="28"/>
  <c r="P36" i="28"/>
  <c r="R36" i="28"/>
  <c r="CN17" i="28"/>
  <c r="FX17" i="28" s="1"/>
  <c r="U17" i="28"/>
  <c r="CG17" i="28"/>
  <c r="FQ17" i="28" s="1"/>
  <c r="CA17" i="28"/>
  <c r="FK17" i="28" s="1"/>
  <c r="BX17" i="28"/>
  <c r="FH17" i="28" s="1"/>
  <c r="P17" i="28"/>
  <c r="CW17" i="28"/>
  <c r="GG17" i="28" s="1"/>
  <c r="BY17" i="28"/>
  <c r="FI17" i="28" s="1"/>
  <c r="CT17" i="28"/>
  <c r="GD17" i="28" s="1"/>
  <c r="BR17" i="28"/>
  <c r="FB17" i="28" s="1"/>
  <c r="CD17" i="28"/>
  <c r="FN17" i="28" s="1"/>
  <c r="DD17" i="28"/>
  <c r="GN17" i="28" s="1"/>
  <c r="R17" i="28"/>
  <c r="CY25" i="28"/>
  <c r="GI25" i="28" s="1"/>
  <c r="CL25" i="28"/>
  <c r="FV25" i="28" s="1"/>
  <c r="CE25" i="28"/>
  <c r="FO25" i="28" s="1"/>
  <c r="CR25" i="28"/>
  <c r="GB25" i="28" s="1"/>
  <c r="CO25" i="28"/>
  <c r="FY25" i="28" s="1"/>
  <c r="U25" i="28"/>
  <c r="P25" i="28"/>
  <c r="R25" i="28"/>
  <c r="CH25" i="28"/>
  <c r="FR25" i="28" s="1"/>
  <c r="CF25" i="28"/>
  <c r="FP25" i="28" s="1"/>
  <c r="DD25" i="28"/>
  <c r="GN25" i="28" s="1"/>
  <c r="CW25" i="28"/>
  <c r="GG25" i="28" s="1"/>
  <c r="BR25" i="28"/>
  <c r="FB25" i="28" s="1"/>
  <c r="DD47" i="28"/>
  <c r="GN47" i="28" s="1"/>
  <c r="BX47" i="28"/>
  <c r="FH47" i="28" s="1"/>
  <c r="CC47" i="28"/>
  <c r="FM47" i="28" s="1"/>
  <c r="CT47" i="28"/>
  <c r="GD47" i="28" s="1"/>
  <c r="DB47" i="28"/>
  <c r="GL47" i="28" s="1"/>
  <c r="BR47" i="28"/>
  <c r="FB47" i="28" s="1"/>
  <c r="BZ47" i="28"/>
  <c r="FJ47" i="28" s="1"/>
  <c r="CH47" i="28"/>
  <c r="FR47" i="28" s="1"/>
  <c r="CG47" i="28"/>
  <c r="FQ47" i="28" s="1"/>
  <c r="CO47" i="28"/>
  <c r="FY47" i="28" s="1"/>
  <c r="CM47" i="28"/>
  <c r="FW47" i="28" s="1"/>
  <c r="CL47" i="28"/>
  <c r="FV47" i="28" s="1"/>
  <c r="CA47" i="28"/>
  <c r="FK47" i="28" s="1"/>
  <c r="CQ47" i="28"/>
  <c r="GA47" i="28" s="1"/>
  <c r="CW47" i="28"/>
  <c r="GG47" i="28" s="1"/>
  <c r="CV47" i="28"/>
  <c r="GF47" i="28" s="1"/>
  <c r="DE47" i="28"/>
  <c r="GO47" i="28" s="1"/>
  <c r="BT47" i="28"/>
  <c r="FD47" i="28" s="1"/>
  <c r="CK47" i="28"/>
  <c r="FU47" i="28" s="1"/>
  <c r="CS47" i="28"/>
  <c r="GC47" i="28" s="1"/>
  <c r="DA47" i="28"/>
  <c r="GK47" i="28" s="1"/>
  <c r="R47" i="28"/>
  <c r="EC47" i="28" s="1"/>
  <c r="BY47" i="28"/>
  <c r="FI47" i="28" s="1"/>
  <c r="BW47" i="28"/>
  <c r="FG47" i="28" s="1"/>
  <c r="CE47" i="28"/>
  <c r="FO47" i="28" s="1"/>
  <c r="CD47" i="28"/>
  <c r="FN47" i="28" s="1"/>
  <c r="CF47" i="28"/>
  <c r="FP47" i="28" s="1"/>
  <c r="BS47" i="28"/>
  <c r="FC47" i="28" s="1"/>
  <c r="CI47" i="28"/>
  <c r="FS47" i="28" s="1"/>
  <c r="CX47" i="28"/>
  <c r="GH47" i="28" s="1"/>
  <c r="CN47" i="28"/>
  <c r="FX47" i="28" s="1"/>
  <c r="CU47" i="28"/>
  <c r="GE47" i="28" s="1"/>
  <c r="U47" i="28"/>
  <c r="CB47" i="28"/>
  <c r="FL47" i="28" s="1"/>
  <c r="CJ47" i="28"/>
  <c r="FT47" i="28" s="1"/>
  <c r="CR47" i="28"/>
  <c r="GB47" i="28" s="1"/>
  <c r="CZ47" i="28"/>
  <c r="GJ47" i="28" s="1"/>
  <c r="CY47" i="28"/>
  <c r="GI47" i="28" s="1"/>
  <c r="P47" i="28"/>
  <c r="BV47" i="28"/>
  <c r="FF47" i="28" s="1"/>
  <c r="BU47" i="28"/>
  <c r="FE47" i="28" s="1"/>
  <c r="DC47" i="28"/>
  <c r="GM47" i="28" s="1"/>
  <c r="CP47" i="28"/>
  <c r="FZ47" i="28" s="1"/>
  <c r="R64" i="28"/>
  <c r="U64" i="28"/>
  <c r="U31" i="28"/>
  <c r="R31" i="28"/>
  <c r="P31" i="28"/>
  <c r="U72" i="28"/>
  <c r="R72" i="28"/>
  <c r="U29" i="28"/>
  <c r="P29" i="28"/>
  <c r="R29" i="28"/>
  <c r="P46" i="28"/>
  <c r="U46" i="28"/>
  <c r="R46" i="28"/>
  <c r="R67" i="28"/>
  <c r="U67" i="28"/>
  <c r="R71" i="29"/>
  <c r="U71" i="29"/>
  <c r="BA17" i="28"/>
  <c r="EK17" i="28" s="1"/>
  <c r="BC17" i="28"/>
  <c r="EM17" i="28" s="1"/>
  <c r="BE17" i="28"/>
  <c r="EO17" i="28" s="1"/>
  <c r="AT17" i="28"/>
  <c r="ED17" i="28" s="1"/>
  <c r="BL17" i="28"/>
  <c r="EV17" i="28" s="1"/>
  <c r="BM17" i="28"/>
  <c r="EW17" i="28" s="1"/>
  <c r="AX17" i="28"/>
  <c r="EH17" i="28" s="1"/>
  <c r="AE17" i="28"/>
  <c r="DO17" i="28" s="1"/>
  <c r="AO17" i="28"/>
  <c r="DY17" i="28" s="1"/>
  <c r="AJ17" i="28"/>
  <c r="DT17" i="28" s="1"/>
  <c r="AQ17" i="28"/>
  <c r="EA17" i="28" s="1"/>
  <c r="AD17" i="28"/>
  <c r="DN17" i="28" s="1"/>
  <c r="BJ17" i="28"/>
  <c r="ET17" i="28" s="1"/>
  <c r="BF17" i="28"/>
  <c r="EP17" i="28" s="1"/>
  <c r="AF17" i="28"/>
  <c r="DP17" i="28" s="1"/>
  <c r="AA17" i="28"/>
  <c r="DK17" i="28" s="1"/>
  <c r="AB17" i="28"/>
  <c r="DL17" i="28" s="1"/>
  <c r="BI17" i="28"/>
  <c r="ES17" i="28" s="1"/>
  <c r="AG17" i="28"/>
  <c r="DQ17" i="28" s="1"/>
  <c r="AP17" i="28"/>
  <c r="DZ17" i="28" s="1"/>
  <c r="AN17" i="28"/>
  <c r="DX17" i="28" s="1"/>
  <c r="AY17" i="28"/>
  <c r="EI17" i="28" s="1"/>
  <c r="AS17" i="28"/>
  <c r="EC17" i="28" s="1"/>
  <c r="BG17" i="28"/>
  <c r="EQ17" i="28" s="1"/>
  <c r="AC17" i="28"/>
  <c r="DM17" i="28" s="1"/>
  <c r="AU17" i="28"/>
  <c r="EE17" i="28" s="1"/>
  <c r="AI17" i="28"/>
  <c r="DS17" i="28" s="1"/>
  <c r="AK17" i="28"/>
  <c r="DU17" i="28" s="1"/>
  <c r="AL17" i="28"/>
  <c r="DV17" i="28" s="1"/>
  <c r="AH17" i="28"/>
  <c r="DR17" i="28" s="1"/>
  <c r="AW17" i="28"/>
  <c r="EG17" i="28" s="1"/>
  <c r="BH17" i="28"/>
  <c r="CZ17" i="28" s="1"/>
  <c r="GJ17" i="28" s="1"/>
  <c r="BB17" i="28"/>
  <c r="EL17" i="28" s="1"/>
  <c r="BD17" i="28"/>
  <c r="EN17" i="28" s="1"/>
  <c r="AM17" i="28"/>
  <c r="DW17" i="28" s="1"/>
  <c r="AR17" i="28"/>
  <c r="EB17" i="28" s="1"/>
  <c r="AV17" i="28"/>
  <c r="EF17" i="28" s="1"/>
  <c r="AZ17" i="28"/>
  <c r="EJ17" i="28" s="1"/>
  <c r="Z17" i="28"/>
  <c r="DJ17" i="28" s="1"/>
  <c r="BK17" i="28"/>
  <c r="EU17" i="28" s="1"/>
  <c r="BJ25" i="28"/>
  <c r="DB25" i="28" s="1"/>
  <c r="GL25" i="28" s="1"/>
  <c r="AC25" i="28"/>
  <c r="DM25" i="28" s="1"/>
  <c r="AS25" i="28"/>
  <c r="BI25" i="28"/>
  <c r="ES25" i="28" s="1"/>
  <c r="AH25" i="28"/>
  <c r="AJ25" i="28"/>
  <c r="DT25" i="28" s="1"/>
  <c r="BD25" i="28"/>
  <c r="AF25" i="28"/>
  <c r="DP25" i="28" s="1"/>
  <c r="BH25" i="28"/>
  <c r="CZ25" i="28" s="1"/>
  <c r="GJ25" i="28" s="1"/>
  <c r="AI25" i="28"/>
  <c r="DS25" i="28" s="1"/>
  <c r="AT25" i="28"/>
  <c r="BB25" i="28"/>
  <c r="EL25" i="28" s="1"/>
  <c r="BG25" i="28"/>
  <c r="AY25" i="28"/>
  <c r="EI25" i="28" s="1"/>
  <c r="Z25" i="28"/>
  <c r="BK25" i="28"/>
  <c r="EU25" i="28" s="1"/>
  <c r="AQ25" i="28"/>
  <c r="CI25" i="28" s="1"/>
  <c r="FS25" i="28" s="1"/>
  <c r="AU25" i="28"/>
  <c r="EE25" i="28" s="1"/>
  <c r="BE25" i="28"/>
  <c r="AV25" i="28"/>
  <c r="EF25" i="28" s="1"/>
  <c r="AW25" i="28"/>
  <c r="AK25" i="28"/>
  <c r="DU25" i="28" s="1"/>
  <c r="AM25" i="28"/>
  <c r="AO25" i="28"/>
  <c r="DY25" i="28" s="1"/>
  <c r="AG25" i="28"/>
  <c r="AR25" i="28"/>
  <c r="EB25" i="28" s="1"/>
  <c r="BF25" i="28"/>
  <c r="AE25" i="28"/>
  <c r="DO25" i="28" s="1"/>
  <c r="BL25" i="28"/>
  <c r="BM25" i="28"/>
  <c r="EW25" i="28" s="1"/>
  <c r="AZ25" i="28"/>
  <c r="BC25" i="28"/>
  <c r="EM25" i="28" s="1"/>
  <c r="AA25" i="28"/>
  <c r="BS25" i="28" s="1"/>
  <c r="FC25" i="28" s="1"/>
  <c r="AX25" i="28"/>
  <c r="EH25" i="28" s="1"/>
  <c r="AP25" i="28"/>
  <c r="BA25" i="28"/>
  <c r="EK25" i="28" s="1"/>
  <c r="AD25" i="28"/>
  <c r="AB25" i="28"/>
  <c r="DL25" i="28" s="1"/>
  <c r="AN25" i="28"/>
  <c r="AL25" i="28"/>
  <c r="DV25" i="28" s="1"/>
  <c r="DA40" i="29"/>
  <c r="BU40" i="29"/>
  <c r="CB40" i="29"/>
  <c r="CQ40" i="29"/>
  <c r="CX40" i="29"/>
  <c r="BR40" i="29"/>
  <c r="CO40" i="29"/>
  <c r="CL40" i="29"/>
  <c r="DB40" i="29"/>
  <c r="CU40" i="29"/>
  <c r="CN40" i="29"/>
  <c r="CC40" i="29"/>
  <c r="BS40" i="29"/>
  <c r="CW40" i="29"/>
  <c r="CD40" i="29"/>
  <c r="CS40" i="29"/>
  <c r="CZ40" i="29"/>
  <c r="BT40" i="29"/>
  <c r="CI40" i="29"/>
  <c r="CP40" i="29"/>
  <c r="P40" i="29"/>
  <c r="CG40" i="29"/>
  <c r="U40" i="29"/>
  <c r="CE40" i="29"/>
  <c r="BX40" i="29"/>
  <c r="CM40" i="29"/>
  <c r="CY40" i="29"/>
  <c r="DD40" i="29"/>
  <c r="CK40" i="29"/>
  <c r="CR40" i="29"/>
  <c r="R40" i="29"/>
  <c r="DK40" i="29" s="1"/>
  <c r="GU40" i="29" s="1"/>
  <c r="CA40" i="29"/>
  <c r="CH40" i="29"/>
  <c r="DE40" i="29"/>
  <c r="BY40" i="29"/>
  <c r="DC40" i="29"/>
  <c r="CV40" i="29"/>
  <c r="CT40" i="29"/>
  <c r="BV40" i="29"/>
  <c r="CJ40" i="29"/>
  <c r="BZ40" i="29"/>
  <c r="CF40" i="29"/>
  <c r="BW40" i="29"/>
  <c r="P46" i="29"/>
  <c r="U46" i="29"/>
  <c r="R46" i="29"/>
  <c r="BE30" i="28"/>
  <c r="BJ30" i="28"/>
  <c r="AB30" i="28"/>
  <c r="BA30" i="28"/>
  <c r="BG30" i="28"/>
  <c r="AA30" i="28"/>
  <c r="BL30" i="28"/>
  <c r="AG30" i="28"/>
  <c r="AH30" i="28"/>
  <c r="Z30" i="28"/>
  <c r="AF30" i="28"/>
  <c r="AL30" i="28"/>
  <c r="AN30" i="28"/>
  <c r="AZ30" i="28"/>
  <c r="AC30" i="28"/>
  <c r="BB30" i="28"/>
  <c r="BM30" i="28"/>
  <c r="BH30" i="28"/>
  <c r="AO30" i="28"/>
  <c r="AU30" i="28"/>
  <c r="AW30" i="28"/>
  <c r="AD30" i="28"/>
  <c r="AJ30" i="28"/>
  <c r="AS30" i="28"/>
  <c r="AY30" i="28"/>
  <c r="AR30" i="28"/>
  <c r="AT30" i="28"/>
  <c r="BI30" i="28"/>
  <c r="BF30" i="28"/>
  <c r="CX30" i="28" s="1"/>
  <c r="GH30" i="28" s="1"/>
  <c r="BK30" i="28"/>
  <c r="AX30" i="28"/>
  <c r="AK30" i="28"/>
  <c r="AQ30" i="28"/>
  <c r="AP30" i="28"/>
  <c r="BC30" i="28"/>
  <c r="BD30" i="28"/>
  <c r="AV30" i="28"/>
  <c r="AE30" i="28"/>
  <c r="AM30" i="28"/>
  <c r="AI30" i="28"/>
  <c r="BM15" i="28"/>
  <c r="BG15" i="28"/>
  <c r="AK15" i="28"/>
  <c r="AY15" i="28"/>
  <c r="AA15" i="28"/>
  <c r="BA15" i="28"/>
  <c r="AS15" i="28"/>
  <c r="AR15" i="28"/>
  <c r="AN15" i="28"/>
  <c r="AD15" i="28"/>
  <c r="AL15" i="28"/>
  <c r="AP15" i="28"/>
  <c r="AH15" i="28"/>
  <c r="Z15" i="28"/>
  <c r="AC15" i="28"/>
  <c r="AX15" i="28"/>
  <c r="AO15" i="28"/>
  <c r="BK15" i="28"/>
  <c r="BC15" i="28"/>
  <c r="AJ15" i="28"/>
  <c r="AW15" i="28"/>
  <c r="AE15" i="28"/>
  <c r="AG15" i="28"/>
  <c r="AI15" i="28"/>
  <c r="AM15" i="28"/>
  <c r="AT15" i="28"/>
  <c r="AV15" i="28"/>
  <c r="BB15" i="28"/>
  <c r="BL15" i="28"/>
  <c r="BD15" i="28"/>
  <c r="AQ15" i="28"/>
  <c r="AF15" i="28"/>
  <c r="BH15" i="28"/>
  <c r="AB15" i="28"/>
  <c r="BF15" i="28"/>
  <c r="BI15" i="28"/>
  <c r="BJ15" i="28"/>
  <c r="AU15" i="28"/>
  <c r="BE15" i="28"/>
  <c r="AZ15" i="28"/>
  <c r="BI23" i="28"/>
  <c r="BJ23" i="28"/>
  <c r="BA23" i="28"/>
  <c r="AD23" i="28"/>
  <c r="BM23" i="28"/>
  <c r="BC23" i="28"/>
  <c r="Z23" i="28"/>
  <c r="BF23" i="28"/>
  <c r="AC23" i="28"/>
  <c r="AN23" i="28"/>
  <c r="AX23" i="28"/>
  <c r="BL23" i="28"/>
  <c r="BG23" i="28"/>
  <c r="BB23" i="28"/>
  <c r="AO23" i="28"/>
  <c r="BK23" i="28"/>
  <c r="AG23" i="28"/>
  <c r="BH23" i="28"/>
  <c r="AH23" i="28"/>
  <c r="AJ23" i="28"/>
  <c r="AA23" i="28"/>
  <c r="AM23" i="28"/>
  <c r="AF23" i="28"/>
  <c r="AV23" i="28"/>
  <c r="AL23" i="28"/>
  <c r="AQ23" i="28"/>
  <c r="AW23" i="28"/>
  <c r="AR23" i="28"/>
  <c r="AI23" i="28"/>
  <c r="AT23" i="28"/>
  <c r="AK23" i="28"/>
  <c r="AY23" i="28"/>
  <c r="BD23" i="28"/>
  <c r="AE23" i="28"/>
  <c r="AP23" i="28"/>
  <c r="AZ23" i="28"/>
  <c r="AB23" i="28"/>
  <c r="AS23" i="28"/>
  <c r="BE23" i="28"/>
  <c r="AU23" i="28"/>
  <c r="BC31" i="28"/>
  <c r="EM31" i="28" s="1"/>
  <c r="AR31" i="28"/>
  <c r="EB31" i="28" s="1"/>
  <c r="BA31" i="28"/>
  <c r="EK31" i="28" s="1"/>
  <c r="BK31" i="28"/>
  <c r="EU31" i="28" s="1"/>
  <c r="BI31" i="28"/>
  <c r="ES31" i="28" s="1"/>
  <c r="BH31" i="28"/>
  <c r="ER31" i="28" s="1"/>
  <c r="BG31" i="28"/>
  <c r="EQ31" i="28" s="1"/>
  <c r="BF31" i="28"/>
  <c r="EP31" i="28" s="1"/>
  <c r="BE31" i="28"/>
  <c r="EO31" i="28" s="1"/>
  <c r="AG31" i="28"/>
  <c r="DQ31" i="28" s="1"/>
  <c r="AL31" i="28"/>
  <c r="DV31" i="28" s="1"/>
  <c r="AV31" i="28"/>
  <c r="EF31" i="28" s="1"/>
  <c r="AT31" i="28"/>
  <c r="ED31" i="28" s="1"/>
  <c r="BD31" i="28"/>
  <c r="EN31" i="28" s="1"/>
  <c r="AE31" i="28"/>
  <c r="DO31" i="28" s="1"/>
  <c r="AB31" i="28"/>
  <c r="DL31" i="28" s="1"/>
  <c r="Z31" i="28"/>
  <c r="DJ31" i="28" s="1"/>
  <c r="AD31" i="28"/>
  <c r="DN31" i="28" s="1"/>
  <c r="AQ31" i="28"/>
  <c r="EA31" i="28" s="1"/>
  <c r="AZ31" i="28"/>
  <c r="EJ31" i="28" s="1"/>
  <c r="AY31" i="28"/>
  <c r="EI31" i="28" s="1"/>
  <c r="AX31" i="28"/>
  <c r="EH31" i="28" s="1"/>
  <c r="AW31" i="28"/>
  <c r="EG31" i="28" s="1"/>
  <c r="AU31" i="28"/>
  <c r="EE31" i="28" s="1"/>
  <c r="AS31" i="28"/>
  <c r="EC31" i="28" s="1"/>
  <c r="AN31" i="28"/>
  <c r="DX31" i="28" s="1"/>
  <c r="AH31" i="28"/>
  <c r="DR31" i="28" s="1"/>
  <c r="AP31" i="28"/>
  <c r="DZ31" i="28" s="1"/>
  <c r="AO31" i="28"/>
  <c r="DY31" i="28" s="1"/>
  <c r="AM31" i="28"/>
  <c r="DW31" i="28" s="1"/>
  <c r="AK31" i="28"/>
  <c r="DU31" i="28" s="1"/>
  <c r="AJ31" i="28"/>
  <c r="DT31" i="28" s="1"/>
  <c r="AI31" i="28"/>
  <c r="DS31" i="28" s="1"/>
  <c r="BB31" i="28"/>
  <c r="CT31" i="28" s="1"/>
  <c r="GD31" i="28" s="1"/>
  <c r="AF31" i="28"/>
  <c r="DP31" i="28" s="1"/>
  <c r="BL31" i="28"/>
  <c r="EV31" i="28" s="1"/>
  <c r="AC31" i="28"/>
  <c r="DM31" i="28" s="1"/>
  <c r="AA31" i="28"/>
  <c r="DK31" i="28" s="1"/>
  <c r="BM31" i="28"/>
  <c r="EW31" i="28" s="1"/>
  <c r="BJ31" i="28"/>
  <c r="ET31" i="28" s="1"/>
  <c r="R26" i="29"/>
  <c r="U26" i="29"/>
  <c r="P26" i="29"/>
  <c r="U52" i="29"/>
  <c r="R52" i="29"/>
  <c r="P14" i="29"/>
  <c r="U14" i="29"/>
  <c r="R14" i="29"/>
  <c r="BM36" i="28"/>
  <c r="EW36" i="28" s="1"/>
  <c r="AF36" i="28"/>
  <c r="DP36" i="28" s="1"/>
  <c r="AR36" i="28"/>
  <c r="EB36" i="28" s="1"/>
  <c r="AH36" i="28"/>
  <c r="DR36" i="28" s="1"/>
  <c r="AZ36" i="28"/>
  <c r="EJ36" i="28" s="1"/>
  <c r="AS36" i="28"/>
  <c r="EC36" i="28" s="1"/>
  <c r="AK36" i="28"/>
  <c r="DU36" i="28" s="1"/>
  <c r="BD36" i="28"/>
  <c r="EN36" i="28" s="1"/>
  <c r="AI36" i="28"/>
  <c r="DS36" i="28" s="1"/>
  <c r="AW36" i="28"/>
  <c r="EG36" i="28" s="1"/>
  <c r="BB36" i="28"/>
  <c r="EL36" i="28" s="1"/>
  <c r="AT36" i="28"/>
  <c r="ED36" i="28" s="1"/>
  <c r="BG36" i="28"/>
  <c r="EQ36" i="28" s="1"/>
  <c r="BF36" i="28"/>
  <c r="EP36" i="28" s="1"/>
  <c r="BA36" i="28"/>
  <c r="EK36" i="28" s="1"/>
  <c r="AP36" i="28"/>
  <c r="DZ36" i="28" s="1"/>
  <c r="AJ36" i="28"/>
  <c r="DT36" i="28" s="1"/>
  <c r="AU36" i="28"/>
  <c r="EE36" i="28" s="1"/>
  <c r="AX36" i="28"/>
  <c r="EH36" i="28" s="1"/>
  <c r="BH36" i="28"/>
  <c r="ER36" i="28" s="1"/>
  <c r="BI36" i="28"/>
  <c r="ES36" i="28" s="1"/>
  <c r="AC36" i="28"/>
  <c r="DM36" i="28" s="1"/>
  <c r="AA36" i="28"/>
  <c r="DK36" i="28" s="1"/>
  <c r="BL36" i="28"/>
  <c r="EV36" i="28" s="1"/>
  <c r="AO36" i="28"/>
  <c r="DY36" i="28" s="1"/>
  <c r="BJ36" i="28"/>
  <c r="ET36" i="28" s="1"/>
  <c r="AV36" i="28"/>
  <c r="EF36" i="28" s="1"/>
  <c r="AD36" i="28"/>
  <c r="DN36" i="28" s="1"/>
  <c r="AG36" i="28"/>
  <c r="DQ36" i="28" s="1"/>
  <c r="Z36" i="28"/>
  <c r="DJ36" i="28" s="1"/>
  <c r="BK36" i="28"/>
  <c r="EU36" i="28" s="1"/>
  <c r="BC36" i="28"/>
  <c r="EM36" i="28" s="1"/>
  <c r="AL36" i="28"/>
  <c r="DV36" i="28" s="1"/>
  <c r="AY36" i="28"/>
  <c r="EI36" i="28" s="1"/>
  <c r="AE36" i="28"/>
  <c r="DO36" i="28" s="1"/>
  <c r="AM36" i="28"/>
  <c r="DW36" i="28" s="1"/>
  <c r="BE36" i="28"/>
  <c r="EO36" i="28" s="1"/>
  <c r="AB36" i="28"/>
  <c r="DL36" i="28" s="1"/>
  <c r="AQ36" i="28"/>
  <c r="EA36" i="28" s="1"/>
  <c r="AN36" i="28"/>
  <c r="DX36" i="28" s="1"/>
  <c r="BJ40" i="28"/>
  <c r="AA40" i="28"/>
  <c r="AE40" i="28"/>
  <c r="AF40" i="28"/>
  <c r="BF40" i="28"/>
  <c r="AP40" i="28"/>
  <c r="AH40" i="28"/>
  <c r="AI40" i="28"/>
  <c r="AU40" i="28"/>
  <c r="AL40" i="28"/>
  <c r="AV40" i="28"/>
  <c r="BI40" i="28"/>
  <c r="Z40" i="28"/>
  <c r="AK40" i="28"/>
  <c r="AD40" i="28"/>
  <c r="AM40" i="28"/>
  <c r="BE40" i="28"/>
  <c r="AS40" i="28"/>
  <c r="AW40" i="28"/>
  <c r="AO40" i="28"/>
  <c r="AX40" i="28"/>
  <c r="AJ40" i="28"/>
  <c r="AY40" i="28"/>
  <c r="AQ40" i="28"/>
  <c r="AR40" i="28"/>
  <c r="BD40" i="28"/>
  <c r="AT40" i="28"/>
  <c r="AN40" i="28"/>
  <c r="BL40" i="28"/>
  <c r="AC40" i="28"/>
  <c r="BC40" i="28"/>
  <c r="BH40" i="28"/>
  <c r="AZ40" i="28"/>
  <c r="BA40" i="28"/>
  <c r="AB40" i="28"/>
  <c r="BM40" i="28"/>
  <c r="BB40" i="28"/>
  <c r="BG40" i="28"/>
  <c r="AG40" i="28"/>
  <c r="BK40" i="28"/>
  <c r="BG44" i="28"/>
  <c r="AA44" i="28"/>
  <c r="AQ44" i="28"/>
  <c r="AE44" i="28"/>
  <c r="BA44" i="28"/>
  <c r="BF44" i="28"/>
  <c r="Z44" i="28"/>
  <c r="AO44" i="28"/>
  <c r="BH44" i="28"/>
  <c r="BJ44" i="28"/>
  <c r="AB44" i="28"/>
  <c r="BD44" i="28"/>
  <c r="AR44" i="28"/>
  <c r="BK44" i="28"/>
  <c r="AX44" i="28"/>
  <c r="AG44" i="28"/>
  <c r="BB44" i="28"/>
  <c r="AD44" i="28"/>
  <c r="BI44" i="28"/>
  <c r="AW44" i="28"/>
  <c r="AL44" i="28"/>
  <c r="AS44" i="28"/>
  <c r="BM44" i="28"/>
  <c r="AJ44" i="28"/>
  <c r="AH44" i="28"/>
  <c r="AM44" i="28"/>
  <c r="AY44" i="28"/>
  <c r="AZ44" i="28"/>
  <c r="AN44" i="28"/>
  <c r="BC44" i="28"/>
  <c r="AK44" i="28"/>
  <c r="AP44" i="28"/>
  <c r="BE44" i="28"/>
  <c r="AF44" i="28"/>
  <c r="AI44" i="28"/>
  <c r="AV44" i="28"/>
  <c r="AC44" i="28"/>
  <c r="AT44" i="28"/>
  <c r="AU44" i="28"/>
  <c r="BL44" i="28"/>
  <c r="CX13" i="29"/>
  <c r="CJ13" i="29"/>
  <c r="P13" i="29"/>
  <c r="U13" i="29"/>
  <c r="DB13" i="29"/>
  <c r="R13" i="29"/>
  <c r="CE13" i="29"/>
  <c r="DE13" i="29"/>
  <c r="CF13" i="29"/>
  <c r="CT13" i="29"/>
  <c r="BZ13" i="29"/>
  <c r="R18" i="29"/>
  <c r="P18" i="29"/>
  <c r="U18" i="29"/>
  <c r="P35" i="29"/>
  <c r="R35" i="29"/>
  <c r="U35" i="29"/>
  <c r="U70" i="29"/>
  <c r="R70" i="29"/>
  <c r="R72" i="29"/>
  <c r="U72" i="29"/>
  <c r="P37" i="29"/>
  <c r="R37" i="29"/>
  <c r="U37" i="29"/>
  <c r="R77" i="29"/>
  <c r="U77" i="29"/>
  <c r="U45" i="29"/>
  <c r="P45" i="29"/>
  <c r="R45" i="29"/>
  <c r="R55" i="29"/>
  <c r="U55" i="29"/>
  <c r="U68" i="29"/>
  <c r="R68" i="29"/>
  <c r="U15" i="29"/>
  <c r="R15" i="29"/>
  <c r="P15" i="29"/>
  <c r="AL13" i="29"/>
  <c r="DV13" i="29" s="1"/>
  <c r="HF13" i="29" s="1"/>
  <c r="BJ13" i="29"/>
  <c r="ET13" i="29" s="1"/>
  <c r="ID13" i="29" s="1"/>
  <c r="BH13" i="29"/>
  <c r="ER13" i="29" s="1"/>
  <c r="IB13" i="29" s="1"/>
  <c r="AB13" i="29"/>
  <c r="DL13" i="29" s="1"/>
  <c r="GV13" i="29" s="1"/>
  <c r="AY13" i="29"/>
  <c r="EI13" i="29" s="1"/>
  <c r="HS13" i="29" s="1"/>
  <c r="AP13" i="29"/>
  <c r="DZ13" i="29" s="1"/>
  <c r="HJ13" i="29" s="1"/>
  <c r="BE13" i="29"/>
  <c r="EO13" i="29" s="1"/>
  <c r="HY13" i="29" s="1"/>
  <c r="BL13" i="29"/>
  <c r="EV13" i="29" s="1"/>
  <c r="IF13" i="29" s="1"/>
  <c r="AF13" i="29"/>
  <c r="DP13" i="29" s="1"/>
  <c r="GZ13" i="29" s="1"/>
  <c r="BB13" i="29"/>
  <c r="EL13" i="29" s="1"/>
  <c r="HV13" i="29" s="1"/>
  <c r="AK13" i="29"/>
  <c r="DU13" i="29" s="1"/>
  <c r="HE13" i="29" s="1"/>
  <c r="AD13" i="29"/>
  <c r="DN13" i="29" s="1"/>
  <c r="GX13" i="29" s="1"/>
  <c r="AC13" i="29"/>
  <c r="DM13" i="29" s="1"/>
  <c r="GW13" i="29" s="1"/>
  <c r="AR13" i="29"/>
  <c r="AI13" i="29"/>
  <c r="DS13" i="29" s="1"/>
  <c r="HC13" i="29" s="1"/>
  <c r="AO13" i="29"/>
  <c r="DY13" i="29" s="1"/>
  <c r="HI13" i="29" s="1"/>
  <c r="AS13" i="29"/>
  <c r="EC13" i="29" s="1"/>
  <c r="HM13" i="29" s="1"/>
  <c r="AT13" i="29"/>
  <c r="ED13" i="29" s="1"/>
  <c r="HN13" i="29" s="1"/>
  <c r="AZ13" i="29"/>
  <c r="EJ13" i="29" s="1"/>
  <c r="HT13" i="29" s="1"/>
  <c r="BF13" i="29"/>
  <c r="EP13" i="29" s="1"/>
  <c r="HZ13" i="29" s="1"/>
  <c r="AQ13" i="29"/>
  <c r="EA13" i="29" s="1"/>
  <c r="HK13" i="29" s="1"/>
  <c r="AX13" i="29"/>
  <c r="EH13" i="29" s="1"/>
  <c r="HR13" i="29" s="1"/>
  <c r="AW13" i="29"/>
  <c r="EG13" i="29" s="1"/>
  <c r="HQ13" i="29" s="1"/>
  <c r="BD13" i="29"/>
  <c r="EN13" i="29" s="1"/>
  <c r="HX13" i="29" s="1"/>
  <c r="BK13" i="29"/>
  <c r="EU13" i="29" s="1"/>
  <c r="IE13" i="29" s="1"/>
  <c r="BC13" i="29"/>
  <c r="EM13" i="29" s="1"/>
  <c r="HW13" i="29" s="1"/>
  <c r="Z13" i="29"/>
  <c r="DJ13" i="29" s="1"/>
  <c r="GT13" i="29" s="1"/>
  <c r="AH13" i="29"/>
  <c r="DR13" i="29" s="1"/>
  <c r="HB13" i="29" s="1"/>
  <c r="AV13" i="29"/>
  <c r="EF13" i="29" s="1"/>
  <c r="HP13" i="29" s="1"/>
  <c r="BA13" i="29"/>
  <c r="EK13" i="29" s="1"/>
  <c r="HU13" i="29" s="1"/>
  <c r="AJ13" i="29"/>
  <c r="DT13" i="29" s="1"/>
  <c r="HD13" i="29" s="1"/>
  <c r="AG13" i="29"/>
  <c r="DQ13" i="29" s="1"/>
  <c r="HA13" i="29" s="1"/>
  <c r="AE13" i="29"/>
  <c r="DO13" i="29" s="1"/>
  <c r="GY13" i="29" s="1"/>
  <c r="AU13" i="29"/>
  <c r="EE13" i="29" s="1"/>
  <c r="HO13" i="29" s="1"/>
  <c r="BG13" i="29"/>
  <c r="EQ13" i="29" s="1"/>
  <c r="IA13" i="29" s="1"/>
  <c r="AN13" i="29"/>
  <c r="DX13" i="29" s="1"/>
  <c r="HH13" i="29" s="1"/>
  <c r="BI13" i="29"/>
  <c r="ES13" i="29" s="1"/>
  <c r="IC13" i="29" s="1"/>
  <c r="AM13" i="29"/>
  <c r="DW13" i="29" s="1"/>
  <c r="HG13" i="29" s="1"/>
  <c r="AA13" i="29"/>
  <c r="DK13" i="29" s="1"/>
  <c r="GU13" i="29" s="1"/>
  <c r="BM13" i="29"/>
  <c r="EW13" i="29" s="1"/>
  <c r="IG13" i="29" s="1"/>
  <c r="BF17" i="29"/>
  <c r="AK17" i="29"/>
  <c r="BL17" i="29"/>
  <c r="AC17" i="29"/>
  <c r="Z17" i="29"/>
  <c r="AF17" i="29"/>
  <c r="BC17" i="29"/>
  <c r="BH17" i="29"/>
  <c r="AB17" i="29"/>
  <c r="BM17" i="29"/>
  <c r="BD17" i="29"/>
  <c r="BE17" i="29"/>
  <c r="BI17" i="29"/>
  <c r="AA17" i="29"/>
  <c r="BA17" i="29"/>
  <c r="AM17" i="29"/>
  <c r="AQ17" i="29"/>
  <c r="AY17" i="29"/>
  <c r="AW17" i="29"/>
  <c r="BJ17" i="29"/>
  <c r="AL17" i="29"/>
  <c r="BG17" i="29"/>
  <c r="AP17" i="29"/>
  <c r="AU17" i="29"/>
  <c r="AZ17" i="29"/>
  <c r="AG17" i="29"/>
  <c r="AD17" i="29"/>
  <c r="AO17" i="29"/>
  <c r="AR17" i="29"/>
  <c r="AH17" i="29"/>
  <c r="AI17" i="29"/>
  <c r="BK17" i="29"/>
  <c r="AT17" i="29"/>
  <c r="AE17" i="29"/>
  <c r="BB17" i="29"/>
  <c r="AN17" i="29"/>
  <c r="AX17" i="29"/>
  <c r="AJ17" i="29"/>
  <c r="AV17" i="29"/>
  <c r="AS17" i="29"/>
  <c r="AS21" i="29"/>
  <c r="BC21" i="29"/>
  <c r="AI21" i="29"/>
  <c r="AW21" i="29"/>
  <c r="BD21" i="29"/>
  <c r="AH21" i="29"/>
  <c r="AK21" i="29"/>
  <c r="AL21" i="29"/>
  <c r="AM21" i="29"/>
  <c r="BM21" i="29"/>
  <c r="AN21" i="29"/>
  <c r="BK21" i="29"/>
  <c r="AP21" i="29"/>
  <c r="BB21" i="29"/>
  <c r="AC21" i="29"/>
  <c r="AR21" i="29"/>
  <c r="BG21" i="29"/>
  <c r="AA21" i="29"/>
  <c r="AO21" i="29"/>
  <c r="AV21" i="29"/>
  <c r="AT21" i="29"/>
  <c r="AJ21" i="29"/>
  <c r="AX21" i="29"/>
  <c r="AZ21" i="29"/>
  <c r="BF21" i="29"/>
  <c r="AY21" i="29"/>
  <c r="AG21" i="29"/>
  <c r="BH21" i="29"/>
  <c r="AU21" i="29"/>
  <c r="BJ21" i="29"/>
  <c r="AB21" i="29"/>
  <c r="AE21" i="29"/>
  <c r="AF21" i="29"/>
  <c r="BL21" i="29"/>
  <c r="AQ21" i="29"/>
  <c r="Z21" i="29"/>
  <c r="AD21" i="29"/>
  <c r="BE21" i="29"/>
  <c r="BI21" i="29"/>
  <c r="BA21" i="29"/>
  <c r="BJ25" i="29"/>
  <c r="AN25" i="29"/>
  <c r="AQ25" i="29"/>
  <c r="AX25" i="29"/>
  <c r="BH25" i="29"/>
  <c r="BE25" i="29"/>
  <c r="AT25" i="29"/>
  <c r="AS25" i="29"/>
  <c r="BB25" i="29"/>
  <c r="AZ25" i="29"/>
  <c r="BL25" i="29"/>
  <c r="BG25" i="29"/>
  <c r="AH25" i="29"/>
  <c r="AK25" i="29"/>
  <c r="BI25" i="29"/>
  <c r="AW25" i="29"/>
  <c r="AI25" i="29"/>
  <c r="AP25" i="29"/>
  <c r="AV25" i="29"/>
  <c r="AU25" i="29"/>
  <c r="AJ25" i="29"/>
  <c r="AG25" i="29"/>
  <c r="AF25" i="29"/>
  <c r="AD25" i="29"/>
  <c r="AR25" i="29"/>
  <c r="AA25" i="29"/>
  <c r="AL25" i="29"/>
  <c r="BM25" i="29"/>
  <c r="BA25" i="29"/>
  <c r="BK25" i="29"/>
  <c r="AY25" i="29"/>
  <c r="BD25" i="29"/>
  <c r="AC25" i="29"/>
  <c r="AE25" i="29"/>
  <c r="BF25" i="29"/>
  <c r="BC25" i="29"/>
  <c r="AO25" i="29"/>
  <c r="Z25" i="29"/>
  <c r="AM25" i="29"/>
  <c r="AB25" i="29"/>
  <c r="BK29" i="29"/>
  <c r="AK29" i="29"/>
  <c r="AW29" i="29"/>
  <c r="AA29" i="29"/>
  <c r="AO29" i="29"/>
  <c r="AZ29" i="29"/>
  <c r="AQ29" i="29"/>
  <c r="AI29" i="29"/>
  <c r="AD29" i="29"/>
  <c r="BJ29" i="29"/>
  <c r="AE29" i="29"/>
  <c r="AX29" i="29"/>
  <c r="BI29" i="29"/>
  <c r="AF29" i="29"/>
  <c r="BM29" i="29"/>
  <c r="AR29" i="29"/>
  <c r="BE29" i="29"/>
  <c r="BG29" i="29"/>
  <c r="AJ29" i="29"/>
  <c r="AN29" i="29"/>
  <c r="BH29" i="29"/>
  <c r="AB29" i="29"/>
  <c r="Z29" i="29"/>
  <c r="BF29" i="29"/>
  <c r="AY29" i="29"/>
  <c r="BL29" i="29"/>
  <c r="BA29" i="29"/>
  <c r="AH29" i="29"/>
  <c r="AS29" i="29"/>
  <c r="AL29" i="29"/>
  <c r="AM29" i="29"/>
  <c r="AV29" i="29"/>
  <c r="AC29" i="29"/>
  <c r="BC29" i="29"/>
  <c r="AP29" i="29"/>
  <c r="BD29" i="29"/>
  <c r="AT29" i="29"/>
  <c r="AU29" i="29"/>
  <c r="AG29" i="29"/>
  <c r="BB29" i="29"/>
  <c r="AB33" i="29"/>
  <c r="AZ33" i="29"/>
  <c r="AR33" i="29"/>
  <c r="BJ33" i="29"/>
  <c r="AH33" i="29"/>
  <c r="AL33" i="29"/>
  <c r="BL33" i="29"/>
  <c r="AF33" i="29"/>
  <c r="AM33" i="29"/>
  <c r="AS33" i="29"/>
  <c r="AW33" i="29"/>
  <c r="AP33" i="29"/>
  <c r="AG33" i="29"/>
  <c r="AO33" i="29"/>
  <c r="BE33" i="29"/>
  <c r="Z33" i="29"/>
  <c r="BG33" i="29"/>
  <c r="AX33" i="29"/>
  <c r="AJ33" i="29"/>
  <c r="BD33" i="29"/>
  <c r="BK33" i="29"/>
  <c r="AE33" i="29"/>
  <c r="AK33" i="29"/>
  <c r="BH33" i="29"/>
  <c r="BF33" i="29"/>
  <c r="BM33" i="29"/>
  <c r="AY33" i="29"/>
  <c r="AU33" i="29"/>
  <c r="AI33" i="29"/>
  <c r="AC33" i="29"/>
  <c r="BB33" i="29"/>
  <c r="AT33" i="29"/>
  <c r="AV33" i="29"/>
  <c r="BI33" i="29"/>
  <c r="AA33" i="29"/>
  <c r="AD33" i="29"/>
  <c r="AN33" i="29"/>
  <c r="BA33" i="29"/>
  <c r="AQ33" i="29"/>
  <c r="BC33" i="29"/>
  <c r="AK37" i="29"/>
  <c r="DU37" i="29" s="1"/>
  <c r="HE37" i="29" s="1"/>
  <c r="AR37" i="29"/>
  <c r="EB37" i="29" s="1"/>
  <c r="HL37" i="29" s="1"/>
  <c r="AY37" i="29"/>
  <c r="EI37" i="29" s="1"/>
  <c r="HS37" i="29" s="1"/>
  <c r="BF37" i="29"/>
  <c r="EP37" i="29" s="1"/>
  <c r="HZ37" i="29" s="1"/>
  <c r="Z37" i="29"/>
  <c r="BR37" i="29" s="1"/>
  <c r="AO37" i="29"/>
  <c r="DY37" i="29" s="1"/>
  <c r="HI37" i="29" s="1"/>
  <c r="AT37" i="29"/>
  <c r="ED37" i="29" s="1"/>
  <c r="HN37" i="29" s="1"/>
  <c r="BC37" i="29"/>
  <c r="EM37" i="29" s="1"/>
  <c r="HW37" i="29" s="1"/>
  <c r="AL37" i="29"/>
  <c r="DV37" i="29" s="1"/>
  <c r="HF37" i="29" s="1"/>
  <c r="BD37" i="29"/>
  <c r="EN37" i="29" s="1"/>
  <c r="HX37" i="29" s="1"/>
  <c r="BI37" i="29"/>
  <c r="ES37" i="29" s="1"/>
  <c r="IC37" i="29" s="1"/>
  <c r="AC37" i="29"/>
  <c r="DM37" i="29" s="1"/>
  <c r="GW37" i="29" s="1"/>
  <c r="AJ37" i="29"/>
  <c r="DT37" i="29" s="1"/>
  <c r="HD37" i="29" s="1"/>
  <c r="AQ37" i="29"/>
  <c r="EA37" i="29" s="1"/>
  <c r="HK37" i="29" s="1"/>
  <c r="AX37" i="29"/>
  <c r="EH37" i="29" s="1"/>
  <c r="HR37" i="29" s="1"/>
  <c r="BM37" i="29"/>
  <c r="EW37" i="29" s="1"/>
  <c r="IG37" i="29" s="1"/>
  <c r="AG37" i="29"/>
  <c r="DQ37" i="29" s="1"/>
  <c r="HA37" i="29" s="1"/>
  <c r="BL37" i="29"/>
  <c r="EV37" i="29" s="1"/>
  <c r="IF37" i="29" s="1"/>
  <c r="AS37" i="29"/>
  <c r="EC37" i="29" s="1"/>
  <c r="HM37" i="29" s="1"/>
  <c r="BG37" i="29"/>
  <c r="EQ37" i="29" s="1"/>
  <c r="IA37" i="29" s="1"/>
  <c r="AH37" i="29"/>
  <c r="DR37" i="29" s="1"/>
  <c r="HB37" i="29" s="1"/>
  <c r="BJ37" i="29"/>
  <c r="ET37" i="29" s="1"/>
  <c r="ID37" i="29" s="1"/>
  <c r="AV37" i="29"/>
  <c r="EF37" i="29" s="1"/>
  <c r="HP37" i="29" s="1"/>
  <c r="AB37" i="29"/>
  <c r="DL37" i="29" s="1"/>
  <c r="GV37" i="29" s="1"/>
  <c r="AM37" i="29"/>
  <c r="DW37" i="29" s="1"/>
  <c r="HG37" i="29" s="1"/>
  <c r="AD37" i="29"/>
  <c r="DN37" i="29" s="1"/>
  <c r="GX37" i="29" s="1"/>
  <c r="BH37" i="29"/>
  <c r="ER37" i="29" s="1"/>
  <c r="IB37" i="29" s="1"/>
  <c r="AI37" i="29"/>
  <c r="DS37" i="29" s="1"/>
  <c r="HC37" i="29" s="1"/>
  <c r="BE37" i="29"/>
  <c r="EO37" i="29" s="1"/>
  <c r="HY37" i="29" s="1"/>
  <c r="AN37" i="29"/>
  <c r="DX37" i="29" s="1"/>
  <c r="HH37" i="29" s="1"/>
  <c r="AU37" i="29"/>
  <c r="EE37" i="29" s="1"/>
  <c r="HO37" i="29" s="1"/>
  <c r="AE37" i="29"/>
  <c r="DO37" i="29" s="1"/>
  <c r="GY37" i="29" s="1"/>
  <c r="AF37" i="29"/>
  <c r="DP37" i="29" s="1"/>
  <c r="GZ37" i="29" s="1"/>
  <c r="AZ37" i="29"/>
  <c r="EJ37" i="29" s="1"/>
  <c r="HT37" i="29" s="1"/>
  <c r="AA37" i="29"/>
  <c r="DK37" i="29" s="1"/>
  <c r="GU37" i="29" s="1"/>
  <c r="AW37" i="29"/>
  <c r="EG37" i="29" s="1"/>
  <c r="HQ37" i="29" s="1"/>
  <c r="BK37" i="29"/>
  <c r="EU37" i="29" s="1"/>
  <c r="IE37" i="29" s="1"/>
  <c r="BB37" i="29"/>
  <c r="EL37" i="29" s="1"/>
  <c r="HV37" i="29" s="1"/>
  <c r="BA37" i="29"/>
  <c r="EK37" i="29" s="1"/>
  <c r="HU37" i="29" s="1"/>
  <c r="AP37" i="29"/>
  <c r="DZ37" i="29" s="1"/>
  <c r="HJ37" i="29" s="1"/>
  <c r="AO41" i="29"/>
  <c r="Z41" i="29"/>
  <c r="AI41" i="29"/>
  <c r="AW41" i="29"/>
  <c r="AB41" i="29"/>
  <c r="AS41" i="29"/>
  <c r="AD41" i="29"/>
  <c r="BJ41" i="29"/>
  <c r="BC41" i="29"/>
  <c r="AV41" i="29"/>
  <c r="BL41" i="29"/>
  <c r="BH41" i="29"/>
  <c r="AQ41" i="29"/>
  <c r="BE41" i="29"/>
  <c r="AJ41" i="29"/>
  <c r="AX41" i="29"/>
  <c r="AG41" i="29"/>
  <c r="BG41" i="29"/>
  <c r="AP41" i="29"/>
  <c r="AZ41" i="29"/>
  <c r="BA41" i="29"/>
  <c r="AL41" i="29"/>
  <c r="AE41" i="29"/>
  <c r="BK41" i="29"/>
  <c r="BD41" i="29"/>
  <c r="AH41" i="29"/>
  <c r="BM41" i="29"/>
  <c r="AK41" i="29"/>
  <c r="AR41" i="29"/>
  <c r="BF41" i="29"/>
  <c r="BI41" i="29"/>
  <c r="AT41" i="29"/>
  <c r="AM41" i="29"/>
  <c r="AF41" i="29"/>
  <c r="AA41" i="29"/>
  <c r="BB41" i="29"/>
  <c r="AU41" i="29"/>
  <c r="AN41" i="29"/>
  <c r="AY41" i="29"/>
  <c r="AC41" i="29"/>
  <c r="BF45" i="29"/>
  <c r="EP45" i="29" s="1"/>
  <c r="HZ45" i="29" s="1"/>
  <c r="AM45" i="29"/>
  <c r="DW45" i="29" s="1"/>
  <c r="HG45" i="29" s="1"/>
  <c r="AX45" i="29"/>
  <c r="EH45" i="29" s="1"/>
  <c r="HR45" i="29" s="1"/>
  <c r="AY45" i="29"/>
  <c r="EI45" i="29" s="1"/>
  <c r="HS45" i="29" s="1"/>
  <c r="AK45" i="29"/>
  <c r="DU45" i="29" s="1"/>
  <c r="HE45" i="29" s="1"/>
  <c r="AD45" i="29"/>
  <c r="DN45" i="29" s="1"/>
  <c r="GX45" i="29" s="1"/>
  <c r="BJ45" i="29"/>
  <c r="ET45" i="29" s="1"/>
  <c r="ID45" i="29" s="1"/>
  <c r="BD45" i="29"/>
  <c r="EN45" i="29" s="1"/>
  <c r="HX45" i="29" s="1"/>
  <c r="AO45" i="29"/>
  <c r="DY45" i="29" s="1"/>
  <c r="HI45" i="29" s="1"/>
  <c r="BG45" i="29"/>
  <c r="EQ45" i="29" s="1"/>
  <c r="IA45" i="29" s="1"/>
  <c r="BC45" i="29"/>
  <c r="EM45" i="29" s="1"/>
  <c r="HW45" i="29" s="1"/>
  <c r="BM45" i="29"/>
  <c r="EW45" i="29" s="1"/>
  <c r="IG45" i="29" s="1"/>
  <c r="AB45" i="29"/>
  <c r="DL45" i="29" s="1"/>
  <c r="GV45" i="29" s="1"/>
  <c r="BH45" i="29"/>
  <c r="ER45" i="29" s="1"/>
  <c r="IB45" i="29" s="1"/>
  <c r="AE45" i="29"/>
  <c r="DO45" i="29" s="1"/>
  <c r="GY45" i="29" s="1"/>
  <c r="AJ45" i="29"/>
  <c r="DT45" i="29" s="1"/>
  <c r="HD45" i="29" s="1"/>
  <c r="AS45" i="29"/>
  <c r="EC45" i="29" s="1"/>
  <c r="HM45" i="29" s="1"/>
  <c r="AL45" i="29"/>
  <c r="DV45" i="29" s="1"/>
  <c r="HF45" i="29" s="1"/>
  <c r="AF45" i="29"/>
  <c r="DP45" i="29" s="1"/>
  <c r="GZ45" i="29" s="1"/>
  <c r="BL45" i="29"/>
  <c r="DD45" i="29" s="1"/>
  <c r="AW45" i="29"/>
  <c r="EG45" i="29" s="1"/>
  <c r="HQ45" i="29" s="1"/>
  <c r="AQ45" i="29"/>
  <c r="EA45" i="29" s="1"/>
  <c r="HK45" i="29" s="1"/>
  <c r="AU45" i="29"/>
  <c r="EE45" i="29" s="1"/>
  <c r="HO45" i="29" s="1"/>
  <c r="AZ45" i="29"/>
  <c r="EJ45" i="29" s="1"/>
  <c r="HT45" i="29" s="1"/>
  <c r="AA45" i="29"/>
  <c r="DK45" i="29" s="1"/>
  <c r="GU45" i="29" s="1"/>
  <c r="Z45" i="29"/>
  <c r="DJ45" i="29" s="1"/>
  <c r="GT45" i="29" s="1"/>
  <c r="BK45" i="29"/>
  <c r="EU45" i="29" s="1"/>
  <c r="IE45" i="29" s="1"/>
  <c r="AI45" i="29"/>
  <c r="DS45" i="29" s="1"/>
  <c r="HC45" i="29" s="1"/>
  <c r="BI45" i="29"/>
  <c r="ES45" i="29" s="1"/>
  <c r="IC45" i="29" s="1"/>
  <c r="BB45" i="29"/>
  <c r="EL45" i="29" s="1"/>
  <c r="HV45" i="29" s="1"/>
  <c r="AT45" i="29"/>
  <c r="ED45" i="29" s="1"/>
  <c r="HN45" i="29" s="1"/>
  <c r="AR45" i="29"/>
  <c r="EB45" i="29" s="1"/>
  <c r="HL45" i="29" s="1"/>
  <c r="AN45" i="29"/>
  <c r="DX45" i="29" s="1"/>
  <c r="HH45" i="29" s="1"/>
  <c r="AH45" i="29"/>
  <c r="DR45" i="29" s="1"/>
  <c r="HB45" i="29" s="1"/>
  <c r="AC45" i="29"/>
  <c r="DM45" i="29" s="1"/>
  <c r="GW45" i="29" s="1"/>
  <c r="AV45" i="29"/>
  <c r="EF45" i="29" s="1"/>
  <c r="HP45" i="29" s="1"/>
  <c r="AG45" i="29"/>
  <c r="DQ45" i="29" s="1"/>
  <c r="HA45" i="29" s="1"/>
  <c r="AP45" i="29"/>
  <c r="DZ45" i="29" s="1"/>
  <c r="HJ45" i="29" s="1"/>
  <c r="BA45" i="29"/>
  <c r="EK45" i="29" s="1"/>
  <c r="HU45" i="29" s="1"/>
  <c r="BE45" i="29"/>
  <c r="EO45" i="29" s="1"/>
  <c r="HY45" i="29" s="1"/>
  <c r="P23" i="30"/>
  <c r="CY23" i="30"/>
  <c r="GI23" i="30" s="1"/>
  <c r="BS23" i="30"/>
  <c r="FC23" i="30" s="1"/>
  <c r="BZ23" i="30"/>
  <c r="FJ23" i="30" s="1"/>
  <c r="CL23" i="30"/>
  <c r="FV23" i="30" s="1"/>
  <c r="CO23" i="30"/>
  <c r="FY23" i="30" s="1"/>
  <c r="CB23" i="30"/>
  <c r="FL23" i="30" s="1"/>
  <c r="CW23" i="30"/>
  <c r="GG23" i="30" s="1"/>
  <c r="CG23" i="30"/>
  <c r="FQ23" i="30" s="1"/>
  <c r="CV23" i="30"/>
  <c r="GF23" i="30" s="1"/>
  <c r="R23" i="30"/>
  <c r="EJ23" i="30" s="1"/>
  <c r="BW23" i="30"/>
  <c r="FG23" i="30" s="1"/>
  <c r="CQ23" i="30"/>
  <c r="GA23" i="30" s="1"/>
  <c r="CX23" i="30"/>
  <c r="GH23" i="30" s="1"/>
  <c r="BR23" i="30"/>
  <c r="FB23" i="30" s="1"/>
  <c r="CD23" i="30"/>
  <c r="FN23" i="30" s="1"/>
  <c r="CC23" i="30"/>
  <c r="FM23" i="30" s="1"/>
  <c r="CZ23" i="30"/>
  <c r="GJ23" i="30" s="1"/>
  <c r="CK23" i="30"/>
  <c r="FU23" i="30" s="1"/>
  <c r="BU23" i="30"/>
  <c r="FE23" i="30" s="1"/>
  <c r="BQ23" i="30"/>
  <c r="FA23" i="30" s="1"/>
  <c r="CJ23" i="30"/>
  <c r="FT23" i="30" s="1"/>
  <c r="CI23" i="30"/>
  <c r="FS23" i="30" s="1"/>
  <c r="CP23" i="30"/>
  <c r="FZ23" i="30" s="1"/>
  <c r="DB23" i="30"/>
  <c r="GL23" i="30" s="1"/>
  <c r="BV23" i="30"/>
  <c r="FF23" i="30" s="1"/>
  <c r="DA23" i="30"/>
  <c r="GK23" i="30" s="1"/>
  <c r="CM23" i="30"/>
  <c r="FW23" i="30" s="1"/>
  <c r="BX23" i="30"/>
  <c r="FH23" i="30" s="1"/>
  <c r="DD23" i="30"/>
  <c r="GN23" i="30" s="1"/>
  <c r="CS23" i="30"/>
  <c r="GC23" i="30" s="1"/>
  <c r="CE23" i="30"/>
  <c r="FO23" i="30" s="1"/>
  <c r="CH23" i="30"/>
  <c r="FR23" i="30" s="1"/>
  <c r="BY23" i="30"/>
  <c r="FI23" i="30" s="1"/>
  <c r="CF23" i="30"/>
  <c r="FP23" i="30" s="1"/>
  <c r="CT23" i="30"/>
  <c r="GD23" i="30" s="1"/>
  <c r="CU23" i="30"/>
  <c r="GE23" i="30" s="1"/>
  <c r="CA23" i="30"/>
  <c r="FK23" i="30" s="1"/>
  <c r="CR23" i="30"/>
  <c r="GB23" i="30" s="1"/>
  <c r="HS23" i="30" s="1"/>
  <c r="DC23" i="30"/>
  <c r="GM23" i="30" s="1"/>
  <c r="BT23" i="30"/>
  <c r="FD23" i="30" s="1"/>
  <c r="CN23" i="30"/>
  <c r="FX23" i="30" s="1"/>
  <c r="P44" i="30"/>
  <c r="R44" i="30"/>
  <c r="P29" i="30"/>
  <c r="CK29" i="30"/>
  <c r="FU29" i="30" s="1"/>
  <c r="R29" i="30"/>
  <c r="CY29" i="30"/>
  <c r="GI29" i="30" s="1"/>
  <c r="BR29" i="30"/>
  <c r="FB29" i="30" s="1"/>
  <c r="CV29" i="30"/>
  <c r="GF29" i="30" s="1"/>
  <c r="CI29" i="30"/>
  <c r="FS29" i="30" s="1"/>
  <c r="CR29" i="30"/>
  <c r="GB29" i="30" s="1"/>
  <c r="BT29" i="30"/>
  <c r="FD29" i="30" s="1"/>
  <c r="BY29" i="30"/>
  <c r="FI29" i="30" s="1"/>
  <c r="CG29" i="30"/>
  <c r="FQ29" i="30" s="1"/>
  <c r="P37" i="30"/>
  <c r="R37" i="30"/>
  <c r="P41" i="30"/>
  <c r="CD41" i="30"/>
  <c r="FN41" i="30" s="1"/>
  <c r="CK41" i="30"/>
  <c r="FU41" i="30" s="1"/>
  <c r="CS41" i="30"/>
  <c r="GC41" i="30" s="1"/>
  <c r="R41" i="30"/>
  <c r="DW41" i="30" s="1"/>
  <c r="BZ41" i="30"/>
  <c r="FJ41" i="30" s="1"/>
  <c r="CH41" i="30"/>
  <c r="FR41" i="30" s="1"/>
  <c r="CG41" i="30"/>
  <c r="FQ41" i="30" s="1"/>
  <c r="CF41" i="30"/>
  <c r="FP41" i="30" s="1"/>
  <c r="BT41" i="30"/>
  <c r="FD41" i="30" s="1"/>
  <c r="CV41" i="30"/>
  <c r="GF41" i="30" s="1"/>
  <c r="DB41" i="30"/>
  <c r="GL41" i="30" s="1"/>
  <c r="BV41" i="30"/>
  <c r="FF41" i="30" s="1"/>
  <c r="CB41" i="30"/>
  <c r="FL41" i="30" s="1"/>
  <c r="CJ41" i="30"/>
  <c r="FT41" i="30" s="1"/>
  <c r="DA41" i="30"/>
  <c r="GK41" i="30" s="1"/>
  <c r="BQ41" i="30"/>
  <c r="FA41" i="30" s="1"/>
  <c r="BY41" i="30"/>
  <c r="FI41" i="30" s="1"/>
  <c r="BX41" i="30"/>
  <c r="FH41" i="30" s="1"/>
  <c r="BW41" i="30"/>
  <c r="FG41" i="30" s="1"/>
  <c r="CW41" i="30"/>
  <c r="GG41" i="30" s="1"/>
  <c r="CE41" i="30"/>
  <c r="FO41" i="30" s="1"/>
  <c r="CT41" i="30"/>
  <c r="GD41" i="30" s="1"/>
  <c r="DD41" i="30"/>
  <c r="GN41" i="30" s="1"/>
  <c r="BS41" i="30"/>
  <c r="FC41" i="30" s="1"/>
  <c r="CA41" i="30"/>
  <c r="FK41" i="30" s="1"/>
  <c r="CR41" i="30"/>
  <c r="GB41" i="30" s="1"/>
  <c r="CZ41" i="30"/>
  <c r="GJ41" i="30" s="1"/>
  <c r="CY41" i="30"/>
  <c r="GI41" i="30" s="1"/>
  <c r="CX41" i="30"/>
  <c r="GH41" i="30" s="1"/>
  <c r="CC41" i="30"/>
  <c r="FM41" i="30" s="1"/>
  <c r="CN41" i="30"/>
  <c r="FX41" i="30" s="1"/>
  <c r="DC41" i="30"/>
  <c r="GM41" i="30" s="1"/>
  <c r="CP41" i="30"/>
  <c r="FZ41" i="30" s="1"/>
  <c r="BR41" i="30"/>
  <c r="FB41" i="30" s="1"/>
  <c r="CO41" i="30"/>
  <c r="FY41" i="30" s="1"/>
  <c r="CU41" i="30"/>
  <c r="GE41" i="30" s="1"/>
  <c r="CM41" i="30"/>
  <c r="FW41" i="30" s="1"/>
  <c r="CL41" i="30"/>
  <c r="FV41" i="30" s="1"/>
  <c r="CI41" i="30"/>
  <c r="FS41" i="30" s="1"/>
  <c r="BU41" i="30"/>
  <c r="FE41" i="30" s="1"/>
  <c r="CQ41" i="30"/>
  <c r="GA41" i="30" s="1"/>
  <c r="P31" i="30"/>
  <c r="R31" i="30"/>
  <c r="R54" i="30"/>
  <c r="P54" i="30"/>
  <c r="P55" i="30" s="1"/>
  <c r="P56" i="30" s="1"/>
  <c r="P57" i="30" s="1"/>
  <c r="P58" i="30" s="1"/>
  <c r="P59" i="30" s="1"/>
  <c r="P60" i="30" s="1"/>
  <c r="P61" i="30" s="1"/>
  <c r="P62" i="30" s="1"/>
  <c r="P63" i="30" s="1"/>
  <c r="P64" i="30" s="1"/>
  <c r="P65" i="30" s="1"/>
  <c r="P66" i="30" s="1"/>
  <c r="P67" i="30" s="1"/>
  <c r="P68" i="30" s="1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22" i="30"/>
  <c r="CO22" i="30"/>
  <c r="FY22" i="30" s="1"/>
  <c r="BT22" i="30"/>
  <c r="FD22" i="30" s="1"/>
  <c r="BX22" i="30"/>
  <c r="FH22" i="30" s="1"/>
  <c r="DB22" i="30"/>
  <c r="GL22" i="30" s="1"/>
  <c r="CX22" i="30"/>
  <c r="GH22" i="30" s="1"/>
  <c r="CC22" i="30"/>
  <c r="FM22" i="30" s="1"/>
  <c r="R22" i="30"/>
  <c r="EP22" i="30" s="1"/>
  <c r="CT22" i="30"/>
  <c r="GD22" i="30" s="1"/>
  <c r="CL22" i="30"/>
  <c r="FV22" i="30" s="1"/>
  <c r="CP22" i="30"/>
  <c r="FZ22" i="30" s="1"/>
  <c r="CW22" i="30"/>
  <c r="GG22" i="30" s="1"/>
  <c r="CR22" i="30"/>
  <c r="GB22" i="30" s="1"/>
  <c r="CD22" i="30"/>
  <c r="FN22" i="30" s="1"/>
  <c r="CH22" i="30"/>
  <c r="FR22" i="30" s="1"/>
  <c r="CB22" i="30"/>
  <c r="FL22" i="30" s="1"/>
  <c r="CG22" i="30"/>
  <c r="FQ22" i="30" s="1"/>
  <c r="DD22" i="30"/>
  <c r="GN22" i="30" s="1"/>
  <c r="BZ22" i="30"/>
  <c r="FJ22" i="30" s="1"/>
  <c r="BV22" i="30"/>
  <c r="FF22" i="30" s="1"/>
  <c r="BR22" i="30"/>
  <c r="FB22" i="30" s="1"/>
  <c r="BQ22" i="30"/>
  <c r="FA22" i="30" s="1"/>
  <c r="CF22" i="30"/>
  <c r="FP22" i="30" s="1"/>
  <c r="CQ22" i="30"/>
  <c r="GA22" i="30" s="1"/>
  <c r="CE22" i="30"/>
  <c r="FO22" i="30" s="1"/>
  <c r="CJ22" i="30"/>
  <c r="FT22" i="30" s="1"/>
  <c r="CU22" i="30"/>
  <c r="GE22" i="30" s="1"/>
  <c r="DC22" i="30"/>
  <c r="GM22" i="30" s="1"/>
  <c r="CM22" i="30"/>
  <c r="FW22" i="30" s="1"/>
  <c r="BW22" i="30"/>
  <c r="FG22" i="30" s="1"/>
  <c r="CI22" i="30"/>
  <c r="FS22" i="30" s="1"/>
  <c r="CY22" i="30"/>
  <c r="GI22" i="30" s="1"/>
  <c r="CA22" i="30"/>
  <c r="FK22" i="30" s="1"/>
  <c r="CK22" i="30"/>
  <c r="FU22" i="30" s="1"/>
  <c r="CV22" i="30"/>
  <c r="GF22" i="30" s="1"/>
  <c r="BY22" i="30"/>
  <c r="FI22" i="30" s="1"/>
  <c r="BS22" i="30"/>
  <c r="FC22" i="30" s="1"/>
  <c r="BJ40" i="30"/>
  <c r="AD40" i="30"/>
  <c r="AK40" i="30"/>
  <c r="AO40" i="30"/>
  <c r="BD40" i="30"/>
  <c r="BC40" i="30"/>
  <c r="AJ40" i="30"/>
  <c r="AX40" i="30"/>
  <c r="AB40" i="30"/>
  <c r="AQ40" i="30"/>
  <c r="BB40" i="30"/>
  <c r="BI40" i="30"/>
  <c r="AC40" i="30"/>
  <c r="AG40" i="30"/>
  <c r="AV40" i="30"/>
  <c r="AM40" i="30"/>
  <c r="BK40" i="30"/>
  <c r="AH40" i="30"/>
  <c r="BF40" i="30"/>
  <c r="AA40" i="30"/>
  <c r="AT40" i="30"/>
  <c r="BA40" i="30"/>
  <c r="BE40" i="30"/>
  <c r="Y40" i="30"/>
  <c r="AN40" i="30"/>
  <c r="AU40" i="30"/>
  <c r="AY40" i="30"/>
  <c r="BH40" i="30"/>
  <c r="Z40" i="30"/>
  <c r="AP40" i="30"/>
  <c r="AL40" i="30"/>
  <c r="AS40" i="30"/>
  <c r="AW40" i="30"/>
  <c r="BL40" i="30"/>
  <c r="AF40" i="30"/>
  <c r="AZ40" i="30"/>
  <c r="AI40" i="30"/>
  <c r="AR40" i="30"/>
  <c r="BG40" i="30"/>
  <c r="AE40" i="30"/>
  <c r="P21" i="32"/>
  <c r="R21" i="32"/>
  <c r="BJ31" i="32"/>
  <c r="AD31" i="32"/>
  <c r="AK31" i="32"/>
  <c r="AO31" i="32"/>
  <c r="BD31" i="32"/>
  <c r="BG31" i="32"/>
  <c r="AP31" i="32"/>
  <c r="AZ31" i="32"/>
  <c r="BK31" i="32"/>
  <c r="AY31" i="32"/>
  <c r="BB31" i="32"/>
  <c r="BI31" i="32"/>
  <c r="AC31" i="32"/>
  <c r="AG31" i="32"/>
  <c r="AV31" i="32"/>
  <c r="AQ31" i="32"/>
  <c r="Z31" i="32"/>
  <c r="AJ31" i="32"/>
  <c r="AU31" i="32"/>
  <c r="AR31" i="32"/>
  <c r="AT31" i="32"/>
  <c r="BA31" i="32"/>
  <c r="BE31" i="32"/>
  <c r="Y31" i="32"/>
  <c r="AN31" i="32"/>
  <c r="AA31" i="32"/>
  <c r="BC31" i="32"/>
  <c r="AX31" i="32"/>
  <c r="AE31" i="32"/>
  <c r="AI31" i="32"/>
  <c r="AL31" i="32"/>
  <c r="AS31" i="32"/>
  <c r="AW31" i="32"/>
  <c r="BL31" i="32"/>
  <c r="AF31" i="32"/>
  <c r="BF31" i="32"/>
  <c r="AM31" i="32"/>
  <c r="AH31" i="32"/>
  <c r="BH31" i="32"/>
  <c r="AB31" i="32"/>
  <c r="P34" i="32"/>
  <c r="R34" i="32"/>
  <c r="AX46" i="32"/>
  <c r="BE46" i="32"/>
  <c r="Y46" i="32"/>
  <c r="AN46" i="32"/>
  <c r="AS46" i="32"/>
  <c r="AZ46" i="32"/>
  <c r="AU46" i="32"/>
  <c r="AQ46" i="32"/>
  <c r="AI46" i="32"/>
  <c r="AL46" i="32"/>
  <c r="AP46" i="32"/>
  <c r="AW46" i="32"/>
  <c r="BL46" i="32"/>
  <c r="AF46" i="32"/>
  <c r="AK46" i="32"/>
  <c r="AR46" i="32"/>
  <c r="AA46" i="32"/>
  <c r="BJ46" i="32"/>
  <c r="BB46" i="32"/>
  <c r="AD46" i="32"/>
  <c r="AH46" i="32"/>
  <c r="AO46" i="32"/>
  <c r="BD46" i="32"/>
  <c r="BI46" i="32"/>
  <c r="AC46" i="32"/>
  <c r="AJ46" i="32"/>
  <c r="AT46" i="32"/>
  <c r="AM46" i="32"/>
  <c r="AE46" i="32"/>
  <c r="AY46" i="32"/>
  <c r="BF46" i="32"/>
  <c r="Z46" i="32"/>
  <c r="AG46" i="32"/>
  <c r="AV46" i="32"/>
  <c r="BA46" i="32"/>
  <c r="BH46" i="32"/>
  <c r="AB46" i="32"/>
  <c r="BK46" i="32"/>
  <c r="BC46" i="32"/>
  <c r="BG46" i="32"/>
  <c r="AT29" i="30"/>
  <c r="ED29" i="30" s="1"/>
  <c r="BA29" i="30"/>
  <c r="BE29" i="30"/>
  <c r="EO29" i="30" s="1"/>
  <c r="Y29" i="30"/>
  <c r="BH29" i="30"/>
  <c r="ER29" i="30" s="1"/>
  <c r="AU29" i="30"/>
  <c r="AF29" i="30"/>
  <c r="DP29" i="30" s="1"/>
  <c r="AY29" i="30"/>
  <c r="CQ29" i="30" s="1"/>
  <c r="GA29" i="30" s="1"/>
  <c r="BL29" i="30"/>
  <c r="EV29" i="30" s="1"/>
  <c r="AQ29" i="30"/>
  <c r="AL29" i="30"/>
  <c r="DV29" i="30" s="1"/>
  <c r="AS29" i="30"/>
  <c r="AW29" i="30"/>
  <c r="EG29" i="30" s="1"/>
  <c r="BK29" i="30"/>
  <c r="AV29" i="30"/>
  <c r="EF29" i="30" s="1"/>
  <c r="AH29" i="30"/>
  <c r="BZ29" i="30" s="1"/>
  <c r="FJ29" i="30" s="1"/>
  <c r="BC29" i="30"/>
  <c r="EM29" i="30" s="1"/>
  <c r="AZ29" i="30"/>
  <c r="AM29" i="30"/>
  <c r="DW29" i="30" s="1"/>
  <c r="AE29" i="30"/>
  <c r="BW29" i="30" s="1"/>
  <c r="FG29" i="30" s="1"/>
  <c r="BJ29" i="30"/>
  <c r="ET29" i="30" s="1"/>
  <c r="AD29" i="30"/>
  <c r="AK29" i="30"/>
  <c r="DU29" i="30" s="1"/>
  <c r="AO29" i="30"/>
  <c r="AX29" i="30"/>
  <c r="EH29" i="30" s="1"/>
  <c r="AI29" i="30"/>
  <c r="BF29" i="30"/>
  <c r="CX29" i="30" s="1"/>
  <c r="GH29" i="30" s="1"/>
  <c r="AP29" i="30"/>
  <c r="CH29" i="30" s="1"/>
  <c r="FR29" i="30" s="1"/>
  <c r="AN29" i="30"/>
  <c r="DX29" i="30" s="1"/>
  <c r="Z29" i="30"/>
  <c r="BB29" i="30"/>
  <c r="EL29" i="30" s="1"/>
  <c r="BI29" i="30"/>
  <c r="AC29" i="30"/>
  <c r="DM29" i="30" s="1"/>
  <c r="AG29" i="30"/>
  <c r="AJ29" i="30"/>
  <c r="DT29" i="30" s="1"/>
  <c r="BG29" i="30"/>
  <c r="AR29" i="30"/>
  <c r="EB29" i="30" s="1"/>
  <c r="AB29" i="30"/>
  <c r="AA29" i="30"/>
  <c r="DK29" i="30" s="1"/>
  <c r="BD29" i="30"/>
  <c r="AT45" i="30"/>
  <c r="BA45" i="30"/>
  <c r="BE45" i="30"/>
  <c r="Y45" i="30"/>
  <c r="AN45" i="30"/>
  <c r="AE45" i="30"/>
  <c r="AB45" i="30"/>
  <c r="AA45" i="30"/>
  <c r="AZ45" i="30"/>
  <c r="AX45" i="30"/>
  <c r="AL45" i="30"/>
  <c r="AS45" i="30"/>
  <c r="AW45" i="30"/>
  <c r="BL45" i="30"/>
  <c r="AF45" i="30"/>
  <c r="AM45" i="30"/>
  <c r="BC45" i="30"/>
  <c r="BF45" i="30"/>
  <c r="AJ45" i="30"/>
  <c r="AH45" i="30"/>
  <c r="BJ45" i="30"/>
  <c r="AD45" i="30"/>
  <c r="AK45" i="30"/>
  <c r="AO45" i="30"/>
  <c r="BD45" i="30"/>
  <c r="CV45" i="30" s="1"/>
  <c r="GF45" i="30" s="1"/>
  <c r="BK45" i="30"/>
  <c r="BH45" i="30"/>
  <c r="BG45" i="30"/>
  <c r="AP45" i="30"/>
  <c r="AY45" i="30"/>
  <c r="BB45" i="30"/>
  <c r="BI45" i="30"/>
  <c r="AC45" i="30"/>
  <c r="AG45" i="30"/>
  <c r="AV45" i="30"/>
  <c r="AU45" i="30"/>
  <c r="AR45" i="30"/>
  <c r="AQ45" i="30"/>
  <c r="Z45" i="30"/>
  <c r="AI45" i="30"/>
  <c r="R22" i="32"/>
  <c r="P22" i="32"/>
  <c r="AL32" i="32"/>
  <c r="AS32" i="32"/>
  <c r="AZ32" i="32"/>
  <c r="BE32" i="32"/>
  <c r="Y32" i="32"/>
  <c r="AN32" i="32"/>
  <c r="AY32" i="32"/>
  <c r="AU32" i="32"/>
  <c r="BG32" i="32"/>
  <c r="AI32" i="32"/>
  <c r="BJ32" i="32"/>
  <c r="AD32" i="32"/>
  <c r="AK32" i="32"/>
  <c r="AR32" i="32"/>
  <c r="AW32" i="32"/>
  <c r="BL32" i="32"/>
  <c r="AF32" i="32"/>
  <c r="AE32" i="32"/>
  <c r="Z32" i="32"/>
  <c r="AM32" i="32"/>
  <c r="BB32" i="32"/>
  <c r="BI32" i="32"/>
  <c r="AC32" i="32"/>
  <c r="AJ32" i="32"/>
  <c r="AO32" i="32"/>
  <c r="BD32" i="32"/>
  <c r="BC32" i="32"/>
  <c r="AX32" i="32"/>
  <c r="BK32" i="32"/>
  <c r="BF32" i="32"/>
  <c r="AT32" i="32"/>
  <c r="BA32" i="32"/>
  <c r="BH32" i="32"/>
  <c r="AB32" i="32"/>
  <c r="AG32" i="32"/>
  <c r="AV32" i="32"/>
  <c r="AQ32" i="32"/>
  <c r="AH32" i="32"/>
  <c r="AA32" i="32"/>
  <c r="AP32" i="32"/>
  <c r="P35" i="32"/>
  <c r="R35" i="32"/>
  <c r="AP47" i="32"/>
  <c r="AW47" i="32"/>
  <c r="BL47" i="32"/>
  <c r="AF47" i="32"/>
  <c r="AM47" i="32"/>
  <c r="AS47" i="32"/>
  <c r="AZ47" i="32"/>
  <c r="AI47" i="32"/>
  <c r="AA47" i="32"/>
  <c r="AY47" i="32"/>
  <c r="AH47" i="32"/>
  <c r="AO47" i="32"/>
  <c r="BD47" i="32"/>
  <c r="BK47" i="32"/>
  <c r="AE47" i="32"/>
  <c r="AK47" i="32"/>
  <c r="AR47" i="32"/>
  <c r="BJ47" i="32"/>
  <c r="BB47" i="32"/>
  <c r="AL47" i="32"/>
  <c r="BF47" i="32"/>
  <c r="Z47" i="32"/>
  <c r="AG47" i="32"/>
  <c r="AV47" i="32"/>
  <c r="BC47" i="32"/>
  <c r="BI47" i="32"/>
  <c r="AC47" i="32"/>
  <c r="AJ47" i="32"/>
  <c r="AD47" i="32"/>
  <c r="AT47" i="32"/>
  <c r="Y47" i="32"/>
  <c r="BH47" i="32"/>
  <c r="AN47" i="32"/>
  <c r="AB47" i="32"/>
  <c r="AX47" i="32"/>
  <c r="AU47" i="32"/>
  <c r="BG47" i="32"/>
  <c r="BE47" i="32"/>
  <c r="BA47" i="32"/>
  <c r="AQ47" i="32"/>
  <c r="BJ34" i="30"/>
  <c r="AD34" i="30"/>
  <c r="AK34" i="30"/>
  <c r="AO34" i="30"/>
  <c r="BD34" i="30"/>
  <c r="BC34" i="30"/>
  <c r="AY34" i="30"/>
  <c r="BH34" i="30"/>
  <c r="BG34" i="30"/>
  <c r="Z34" i="30"/>
  <c r="BB34" i="30"/>
  <c r="BI34" i="30"/>
  <c r="AC34" i="30"/>
  <c r="AG34" i="30"/>
  <c r="BY34" i="30" s="1"/>
  <c r="FI34" i="30" s="1"/>
  <c r="AV34" i="30"/>
  <c r="AM34" i="30"/>
  <c r="AI34" i="30"/>
  <c r="AR34" i="30"/>
  <c r="AQ34" i="30"/>
  <c r="BK34" i="30"/>
  <c r="AT34" i="30"/>
  <c r="BA34" i="30"/>
  <c r="BE34" i="30"/>
  <c r="Y34" i="30"/>
  <c r="AN34" i="30"/>
  <c r="AZ34" i="30"/>
  <c r="AX34" i="30"/>
  <c r="AB34" i="30"/>
  <c r="AA34" i="30"/>
  <c r="AU34" i="30"/>
  <c r="AL34" i="30"/>
  <c r="AS34" i="30"/>
  <c r="AW34" i="30"/>
  <c r="BL34" i="30"/>
  <c r="AF34" i="30"/>
  <c r="AJ34" i="30"/>
  <c r="AH34" i="30"/>
  <c r="AP34" i="30"/>
  <c r="BF34" i="30"/>
  <c r="AE34" i="30"/>
  <c r="AP20" i="32"/>
  <c r="DZ20" i="32" s="1"/>
  <c r="BB20" i="32"/>
  <c r="BE20" i="32"/>
  <c r="EO20" i="32" s="1"/>
  <c r="BD20" i="32"/>
  <c r="AR20" i="32"/>
  <c r="EB20" i="32" s="1"/>
  <c r="AQ20" i="32"/>
  <c r="AN20" i="32"/>
  <c r="DX20" i="32" s="1"/>
  <c r="AM20" i="32"/>
  <c r="AA20" i="32"/>
  <c r="DK20" i="32" s="1"/>
  <c r="BG20" i="32"/>
  <c r="AH20" i="32"/>
  <c r="DR20" i="32" s="1"/>
  <c r="AT20" i="32"/>
  <c r="AU20" i="32"/>
  <c r="EE20" i="32" s="1"/>
  <c r="AS20" i="32"/>
  <c r="AG20" i="32"/>
  <c r="DQ20" i="32" s="1"/>
  <c r="AF20" i="32"/>
  <c r="AC20" i="32"/>
  <c r="DM20" i="32" s="1"/>
  <c r="AB20" i="32"/>
  <c r="BK20" i="32"/>
  <c r="EU20" i="32" s="1"/>
  <c r="AO20" i="32"/>
  <c r="BF20" i="32"/>
  <c r="EP20" i="32" s="1"/>
  <c r="Z20" i="32"/>
  <c r="AL20" i="32"/>
  <c r="DV20" i="32" s="1"/>
  <c r="AJ20" i="32"/>
  <c r="AI20" i="32"/>
  <c r="DS20" i="32" s="1"/>
  <c r="BL20" i="32"/>
  <c r="BI20" i="32"/>
  <c r="ES20" i="32" s="1"/>
  <c r="BH20" i="32"/>
  <c r="AK20" i="32"/>
  <c r="DU20" i="32" s="1"/>
  <c r="AZ20" i="32"/>
  <c r="AX20" i="32"/>
  <c r="EH20" i="32" s="1"/>
  <c r="BJ20" i="32"/>
  <c r="AD20" i="32"/>
  <c r="DN20" i="32" s="1"/>
  <c r="Y20" i="32"/>
  <c r="BC20" i="32"/>
  <c r="EM20" i="32" s="1"/>
  <c r="BA20" i="32"/>
  <c r="AY20" i="32"/>
  <c r="EI20" i="32" s="1"/>
  <c r="AW20" i="32"/>
  <c r="AE20" i="32"/>
  <c r="DO20" i="32" s="1"/>
  <c r="AV20" i="32"/>
  <c r="P27" i="32"/>
  <c r="R27" i="32"/>
  <c r="R42" i="32"/>
  <c r="P42" i="32"/>
  <c r="BA39" i="32"/>
  <c r="BH39" i="32"/>
  <c r="AB39" i="32"/>
  <c r="AI39" i="32"/>
  <c r="AV39" i="32"/>
  <c r="AM39" i="32"/>
  <c r="AH39" i="32"/>
  <c r="AT39" i="32"/>
  <c r="Z39" i="32"/>
  <c r="AO39" i="32"/>
  <c r="AS39" i="32"/>
  <c r="AZ39" i="32"/>
  <c r="BG39" i="32"/>
  <c r="AA39" i="32"/>
  <c r="AN39" i="32"/>
  <c r="BB39" i="32"/>
  <c r="AW39" i="32"/>
  <c r="AD39" i="32"/>
  <c r="Y39" i="32"/>
  <c r="BE39" i="32"/>
  <c r="AK39" i="32"/>
  <c r="AR39" i="32"/>
  <c r="AY39" i="32"/>
  <c r="BL39" i="32"/>
  <c r="AF39" i="32"/>
  <c r="AL39" i="32"/>
  <c r="AG39" i="32"/>
  <c r="BF39" i="32"/>
  <c r="BK39" i="32"/>
  <c r="AE39" i="32"/>
  <c r="BI39" i="32"/>
  <c r="AC39" i="32"/>
  <c r="AJ39" i="32"/>
  <c r="AQ39" i="32"/>
  <c r="BD39" i="32"/>
  <c r="BC39" i="32"/>
  <c r="AX39" i="32"/>
  <c r="BJ39" i="32"/>
  <c r="AP39" i="32"/>
  <c r="AU39" i="32"/>
  <c r="AS27" i="30"/>
  <c r="AW27" i="30"/>
  <c r="BF27" i="30"/>
  <c r="BD27" i="30"/>
  <c r="AR27" i="30"/>
  <c r="AQ27" i="30"/>
  <c r="AN27" i="30"/>
  <c r="AX27" i="30"/>
  <c r="AV27" i="30"/>
  <c r="AE27" i="30"/>
  <c r="AK27" i="30"/>
  <c r="AO27" i="30"/>
  <c r="AU27" i="30"/>
  <c r="AT27" i="30"/>
  <c r="AH27" i="30"/>
  <c r="AF27" i="30"/>
  <c r="AD27" i="30"/>
  <c r="AM27" i="30"/>
  <c r="AA27" i="30"/>
  <c r="AP27" i="30"/>
  <c r="BI27" i="30"/>
  <c r="AC27" i="30"/>
  <c r="AG27" i="30"/>
  <c r="AJ27" i="30"/>
  <c r="AI27" i="30"/>
  <c r="BL27" i="30"/>
  <c r="BJ27" i="30"/>
  <c r="AL27" i="30"/>
  <c r="AB27" i="30"/>
  <c r="BK27" i="30"/>
  <c r="BA27" i="30"/>
  <c r="BE27" i="30"/>
  <c r="Y27" i="30"/>
  <c r="Z27" i="30"/>
  <c r="BC27" i="30"/>
  <c r="BB27" i="30"/>
  <c r="AY27" i="30"/>
  <c r="BH27" i="30"/>
  <c r="BG27" i="30"/>
  <c r="AZ27" i="30"/>
  <c r="AT43" i="30"/>
  <c r="BA43" i="30"/>
  <c r="BE43" i="30"/>
  <c r="Y43" i="30"/>
  <c r="AN43" i="30"/>
  <c r="AE43" i="30"/>
  <c r="AB43" i="30"/>
  <c r="AA43" i="30"/>
  <c r="AZ43" i="30"/>
  <c r="AI43" i="30"/>
  <c r="AL43" i="30"/>
  <c r="AS43" i="30"/>
  <c r="AW43" i="30"/>
  <c r="BL43" i="30"/>
  <c r="AF43" i="30"/>
  <c r="BC43" i="30"/>
  <c r="AM43" i="30"/>
  <c r="BF43" i="30"/>
  <c r="AJ43" i="30"/>
  <c r="AX43" i="30"/>
  <c r="BJ43" i="30"/>
  <c r="AD43" i="30"/>
  <c r="AK43" i="30"/>
  <c r="AO43" i="30"/>
  <c r="BD43" i="30"/>
  <c r="BK43" i="30"/>
  <c r="BH43" i="30"/>
  <c r="BG43" i="30"/>
  <c r="AP43" i="30"/>
  <c r="AH43" i="30"/>
  <c r="BB43" i="30"/>
  <c r="BI43" i="30"/>
  <c r="AC43" i="30"/>
  <c r="AG43" i="30"/>
  <c r="AV43" i="30"/>
  <c r="AU43" i="30"/>
  <c r="AR43" i="30"/>
  <c r="AQ43" i="30"/>
  <c r="Z43" i="30"/>
  <c r="AY43" i="30"/>
  <c r="R20" i="32"/>
  <c r="P20" i="32"/>
  <c r="DC20" i="32"/>
  <c r="GM20" i="32" s="1"/>
  <c r="ID20" i="32" s="1"/>
  <c r="CW20" i="32"/>
  <c r="GG20" i="32" s="1"/>
  <c r="HX20" i="32" s="1"/>
  <c r="CG20" i="32"/>
  <c r="FQ20" i="32" s="1"/>
  <c r="CK20" i="32"/>
  <c r="FU20" i="32" s="1"/>
  <c r="CE20" i="32"/>
  <c r="FO20" i="32" s="1"/>
  <c r="CV20" i="32"/>
  <c r="GF20" i="32" s="1"/>
  <c r="CC20" i="32"/>
  <c r="FM20" i="32" s="1"/>
  <c r="HD20" i="32" s="1"/>
  <c r="BS20" i="32"/>
  <c r="FC20" i="32" s="1"/>
  <c r="GT20" i="32" s="1"/>
  <c r="BV20" i="32"/>
  <c r="FF20" i="32" s="1"/>
  <c r="GW20" i="32" s="1"/>
  <c r="CR20" i="32"/>
  <c r="GB20" i="32" s="1"/>
  <c r="DA20" i="32"/>
  <c r="GK20" i="32" s="1"/>
  <c r="IB20" i="32" s="1"/>
  <c r="BQ20" i="32"/>
  <c r="FA20" i="32" s="1"/>
  <c r="DB20" i="32"/>
  <c r="GL20" i="32" s="1"/>
  <c r="BY20" i="32"/>
  <c r="FI20" i="32" s="1"/>
  <c r="GZ20" i="32" s="1"/>
  <c r="BX20" i="32"/>
  <c r="FH20" i="32" s="1"/>
  <c r="CD20" i="32"/>
  <c r="FN20" i="32" s="1"/>
  <c r="HE20" i="32" s="1"/>
  <c r="CY20" i="32"/>
  <c r="GI20" i="32" s="1"/>
  <c r="CI20" i="32"/>
  <c r="FS20" i="32" s="1"/>
  <c r="CT20" i="32"/>
  <c r="GD20" i="32" s="1"/>
  <c r="CL20" i="32"/>
  <c r="FV20" i="32" s="1"/>
  <c r="CZ20" i="32"/>
  <c r="GJ20" i="32" s="1"/>
  <c r="CB20" i="32"/>
  <c r="FL20" i="32" s="1"/>
  <c r="BT20" i="32"/>
  <c r="FD20" i="32" s="1"/>
  <c r="CN20" i="32"/>
  <c r="FX20" i="32" s="1"/>
  <c r="CS20" i="32"/>
  <c r="GC20" i="32" s="1"/>
  <c r="CU20" i="32"/>
  <c r="GE20" i="32" s="1"/>
  <c r="HV20" i="32" s="1"/>
  <c r="CO20" i="32"/>
  <c r="FY20" i="32" s="1"/>
  <c r="CA20" i="32"/>
  <c r="FK20" i="32" s="1"/>
  <c r="HB20" i="32" s="1"/>
  <c r="BR20" i="32"/>
  <c r="FB20" i="32" s="1"/>
  <c r="CP20" i="32"/>
  <c r="FZ20" i="32" s="1"/>
  <c r="HQ20" i="32" s="1"/>
  <c r="DD20" i="32"/>
  <c r="GN20" i="32" s="1"/>
  <c r="CX20" i="32"/>
  <c r="GH20" i="32" s="1"/>
  <c r="HY20" i="32" s="1"/>
  <c r="AL30" i="32"/>
  <c r="AS30" i="32"/>
  <c r="AW30" i="32"/>
  <c r="BL30" i="32"/>
  <c r="AF30" i="32"/>
  <c r="BG30" i="32"/>
  <c r="AP30" i="32"/>
  <c r="AY30" i="32"/>
  <c r="AJ30" i="32"/>
  <c r="AU30" i="32"/>
  <c r="BJ30" i="32"/>
  <c r="AD30" i="32"/>
  <c r="AK30" i="32"/>
  <c r="AO30" i="32"/>
  <c r="BD30" i="32"/>
  <c r="BH30" i="32"/>
  <c r="AQ30" i="32"/>
  <c r="Z30" i="32"/>
  <c r="AI30" i="32"/>
  <c r="AE30" i="32"/>
  <c r="BB30" i="32"/>
  <c r="BI30" i="32"/>
  <c r="AC30" i="32"/>
  <c r="AG30" i="32"/>
  <c r="AV30" i="32"/>
  <c r="AR30" i="32"/>
  <c r="AA30" i="32"/>
  <c r="BC30" i="32"/>
  <c r="AX30" i="32"/>
  <c r="BK30" i="32"/>
  <c r="AT30" i="32"/>
  <c r="BA30" i="32"/>
  <c r="BE30" i="32"/>
  <c r="Y30" i="32"/>
  <c r="AN30" i="32"/>
  <c r="AB30" i="32"/>
  <c r="BF30" i="32"/>
  <c r="AM30" i="32"/>
  <c r="AH30" i="32"/>
  <c r="AZ30" i="32"/>
  <c r="P33" i="32"/>
  <c r="R33" i="32"/>
  <c r="CH33" i="32"/>
  <c r="FR33" i="32" s="1"/>
  <c r="DC33" i="32"/>
  <c r="GM33" i="32" s="1"/>
  <c r="BW33" i="32"/>
  <c r="FG33" i="32" s="1"/>
  <c r="CZ33" i="32"/>
  <c r="GJ33" i="32" s="1"/>
  <c r="CI33" i="32"/>
  <c r="FS33" i="32" s="1"/>
  <c r="CJ33" i="32"/>
  <c r="FT33" i="32" s="1"/>
  <c r="CD33" i="32"/>
  <c r="FN33" i="32" s="1"/>
  <c r="BX33" i="32"/>
  <c r="FH33" i="32" s="1"/>
  <c r="CC33" i="32"/>
  <c r="FM33" i="32" s="1"/>
  <c r="CE33" i="32"/>
  <c r="FO33" i="32" s="1"/>
  <c r="CR33" i="32"/>
  <c r="GB33" i="32" s="1"/>
  <c r="CL33" i="32"/>
  <c r="FV33" i="32" s="1"/>
  <c r="BQ33" i="32"/>
  <c r="FA33" i="32" s="1"/>
  <c r="CY33" i="32"/>
  <c r="GI33" i="32" s="1"/>
  <c r="BR33" i="32"/>
  <c r="FB33" i="32" s="1"/>
  <c r="CO33" i="32"/>
  <c r="FY33" i="32" s="1"/>
  <c r="DB33" i="32"/>
  <c r="GL33" i="32" s="1"/>
  <c r="CA33" i="32"/>
  <c r="FK33" i="32" s="1"/>
  <c r="CF33" i="32"/>
  <c r="FP33" i="32" s="1"/>
  <c r="CK33" i="32"/>
  <c r="FU33" i="32" s="1"/>
  <c r="CB33" i="32"/>
  <c r="FL33" i="32" s="1"/>
  <c r="DA33" i="32"/>
  <c r="GK33" i="32" s="1"/>
  <c r="DD33" i="32"/>
  <c r="GN33" i="32" s="1"/>
  <c r="CQ33" i="32"/>
  <c r="GA33" i="32" s="1"/>
  <c r="BV33" i="32"/>
  <c r="FF33" i="32" s="1"/>
  <c r="CP33" i="32"/>
  <c r="FZ33" i="32" s="1"/>
  <c r="BY33" i="32"/>
  <c r="FI33" i="32" s="1"/>
  <c r="CS33" i="32"/>
  <c r="GC33" i="32" s="1"/>
  <c r="CW33" i="32"/>
  <c r="GG33" i="32" s="1"/>
  <c r="BU33" i="32"/>
  <c r="FE33" i="32" s="1"/>
  <c r="BZ33" i="32"/>
  <c r="FJ33" i="32" s="1"/>
  <c r="CU33" i="32"/>
  <c r="GE33" i="32" s="1"/>
  <c r="CT33" i="32"/>
  <c r="GD33" i="32" s="1"/>
  <c r="CV33" i="32"/>
  <c r="GF33" i="32" s="1"/>
  <c r="CM33" i="32"/>
  <c r="FW33" i="32" s="1"/>
  <c r="BS33" i="32"/>
  <c r="FC33" i="32" s="1"/>
  <c r="CX33" i="32"/>
  <c r="GH33" i="32" s="1"/>
  <c r="CG33" i="32"/>
  <c r="FQ33" i="32" s="1"/>
  <c r="BT33" i="32"/>
  <c r="FD33" i="32" s="1"/>
  <c r="CN33" i="32"/>
  <c r="FX33" i="32" s="1"/>
  <c r="AP45" i="32"/>
  <c r="AW45" i="32"/>
  <c r="BL45" i="32"/>
  <c r="AF45" i="32"/>
  <c r="AK45" i="32"/>
  <c r="AR45" i="32"/>
  <c r="AD45" i="32"/>
  <c r="BK45" i="32"/>
  <c r="BC45" i="32"/>
  <c r="AE45" i="32"/>
  <c r="AH45" i="32"/>
  <c r="AO45" i="32"/>
  <c r="BD45" i="32"/>
  <c r="BI45" i="32"/>
  <c r="AC45" i="32"/>
  <c r="AJ45" i="32"/>
  <c r="AU45" i="32"/>
  <c r="AQ45" i="32"/>
  <c r="AI45" i="32"/>
  <c r="BB45" i="32"/>
  <c r="BF45" i="32"/>
  <c r="Z45" i="32"/>
  <c r="AG45" i="32"/>
  <c r="AV45" i="32"/>
  <c r="BA45" i="32"/>
  <c r="BH45" i="32"/>
  <c r="AB45" i="32"/>
  <c r="AA45" i="32"/>
  <c r="BG45" i="32"/>
  <c r="BJ45" i="32"/>
  <c r="AX45" i="32"/>
  <c r="BE45" i="32"/>
  <c r="Y45" i="32"/>
  <c r="AN45" i="32"/>
  <c r="AS45" i="32"/>
  <c r="AZ45" i="32"/>
  <c r="AY45" i="32"/>
  <c r="AT45" i="32"/>
  <c r="AL45" i="32"/>
  <c r="AM45" i="32"/>
  <c r="AR20" i="30"/>
  <c r="AY20" i="30"/>
  <c r="AQ20" i="30"/>
  <c r="AX20" i="30"/>
  <c r="AO20" i="30"/>
  <c r="AU20" i="30"/>
  <c r="AS20" i="30"/>
  <c r="AT20" i="30"/>
  <c r="AK20" i="30"/>
  <c r="BD20" i="30"/>
  <c r="AJ20" i="30"/>
  <c r="AI20" i="30"/>
  <c r="AA20" i="30"/>
  <c r="AP20" i="30"/>
  <c r="Y20" i="30"/>
  <c r="AM20" i="30"/>
  <c r="AC20" i="30"/>
  <c r="AL20" i="30"/>
  <c r="AN20" i="30"/>
  <c r="AV20" i="30"/>
  <c r="BG20" i="30"/>
  <c r="BF20" i="30"/>
  <c r="BC20" i="30"/>
  <c r="BB20" i="30"/>
  <c r="BL20" i="30"/>
  <c r="BH20" i="30"/>
  <c r="BE20" i="30"/>
  <c r="AH20" i="30"/>
  <c r="AE20" i="30"/>
  <c r="AD20" i="30"/>
  <c r="AZ20" i="30"/>
  <c r="AG20" i="30"/>
  <c r="Z20" i="30"/>
  <c r="BI20" i="30"/>
  <c r="BA20" i="30"/>
  <c r="AB20" i="30"/>
  <c r="AW20" i="30"/>
  <c r="BK20" i="30"/>
  <c r="BJ20" i="30"/>
  <c r="AF20" i="30"/>
  <c r="P13" i="30"/>
  <c r="R13" i="30"/>
  <c r="R24" i="33"/>
  <c r="P24" i="33"/>
  <c r="R37" i="33"/>
  <c r="P37" i="33"/>
  <c r="BD34" i="33"/>
  <c r="BE34" i="33"/>
  <c r="Y34" i="33"/>
  <c r="AA34" i="33"/>
  <c r="Z34" i="33"/>
  <c r="BB34" i="33"/>
  <c r="BA34" i="33"/>
  <c r="AX34" i="33"/>
  <c r="BI34" i="33"/>
  <c r="AC34" i="33"/>
  <c r="AV34" i="33"/>
  <c r="AW34" i="33"/>
  <c r="BG34" i="33"/>
  <c r="BF34" i="33"/>
  <c r="BC34" i="33"/>
  <c r="AR34" i="33"/>
  <c r="AQ34" i="33"/>
  <c r="AL34" i="33"/>
  <c r="AZ34" i="33"/>
  <c r="AM34" i="33"/>
  <c r="AN34" i="33"/>
  <c r="AO34" i="33"/>
  <c r="AU34" i="33"/>
  <c r="AT34" i="33"/>
  <c r="BL34" i="33"/>
  <c r="AF34" i="33"/>
  <c r="AG34" i="33"/>
  <c r="AK34" i="33"/>
  <c r="AJ34" i="33"/>
  <c r="AI34" i="33"/>
  <c r="AS34" i="33"/>
  <c r="BH34" i="33"/>
  <c r="AP34" i="33"/>
  <c r="AH34" i="33"/>
  <c r="AB34" i="33"/>
  <c r="AD34" i="33"/>
  <c r="BK34" i="33"/>
  <c r="BJ34" i="33"/>
  <c r="AE34" i="33"/>
  <c r="AY34" i="33"/>
  <c r="BK14" i="33"/>
  <c r="AE14" i="33"/>
  <c r="AL14" i="33"/>
  <c r="AS14" i="33"/>
  <c r="AZ14" i="33"/>
  <c r="BG14" i="33"/>
  <c r="AA14" i="33"/>
  <c r="AN14" i="33"/>
  <c r="AG14" i="33"/>
  <c r="BF14" i="33"/>
  <c r="BC14" i="33"/>
  <c r="BJ14" i="33"/>
  <c r="AD14" i="33"/>
  <c r="AK14" i="33"/>
  <c r="AR14" i="33"/>
  <c r="AY14" i="33"/>
  <c r="BL14" i="33"/>
  <c r="AF14" i="33"/>
  <c r="AP14" i="33"/>
  <c r="BE14" i="33"/>
  <c r="AU14" i="33"/>
  <c r="BB14" i="33"/>
  <c r="BI14" i="33"/>
  <c r="AC14" i="33"/>
  <c r="AJ14" i="33"/>
  <c r="AQ14" i="33"/>
  <c r="BD14" i="33"/>
  <c r="AX14" i="33"/>
  <c r="AO14" i="33"/>
  <c r="Y14" i="33"/>
  <c r="AM14" i="33"/>
  <c r="AT14" i="33"/>
  <c r="BA14" i="33"/>
  <c r="BH14" i="33"/>
  <c r="AB14" i="33"/>
  <c r="AI14" i="33"/>
  <c r="AV14" i="33"/>
  <c r="AW14" i="33"/>
  <c r="AH14" i="33"/>
  <c r="Z14" i="33"/>
  <c r="AI22" i="32"/>
  <c r="AP22" i="32"/>
  <c r="BB22" i="32"/>
  <c r="EL22" i="32" s="1"/>
  <c r="BI22" i="32"/>
  <c r="AC22" i="32"/>
  <c r="DM22" i="32" s="1"/>
  <c r="AG22" i="32"/>
  <c r="DQ22" i="32" s="1"/>
  <c r="BK22" i="32"/>
  <c r="EU22" i="32" s="1"/>
  <c r="AO22" i="32"/>
  <c r="DY22" i="32" s="1"/>
  <c r="AB22" i="32"/>
  <c r="DL22" i="32" s="1"/>
  <c r="BG22" i="32"/>
  <c r="EQ22" i="32" s="1"/>
  <c r="AA22" i="32"/>
  <c r="DK22" i="32" s="1"/>
  <c r="AH22" i="32"/>
  <c r="AT22" i="32"/>
  <c r="ED22" i="32" s="1"/>
  <c r="BA22" i="32"/>
  <c r="AZ22" i="32"/>
  <c r="EJ22" i="32" s="1"/>
  <c r="BL22" i="32"/>
  <c r="AU22" i="32"/>
  <c r="EE22" i="32" s="1"/>
  <c r="Y22" i="32"/>
  <c r="BC22" i="32"/>
  <c r="EM22" i="32" s="1"/>
  <c r="AY22" i="32"/>
  <c r="EI22" i="32" s="1"/>
  <c r="BF22" i="32"/>
  <c r="Z22" i="32"/>
  <c r="DJ22" i="32" s="1"/>
  <c r="AL22" i="32"/>
  <c r="AS22" i="32"/>
  <c r="EC22" i="32" s="1"/>
  <c r="AJ22" i="32"/>
  <c r="AV22" i="32"/>
  <c r="EF22" i="32" s="1"/>
  <c r="AE22" i="32"/>
  <c r="BD22" i="32"/>
  <c r="EN22" i="32" s="1"/>
  <c r="AR22" i="32"/>
  <c r="AQ22" i="32"/>
  <c r="AX22" i="32"/>
  <c r="BJ22" i="32"/>
  <c r="AD22" i="32"/>
  <c r="AK22" i="32"/>
  <c r="AW22" i="32"/>
  <c r="EG22" i="32" s="1"/>
  <c r="AF22" i="32"/>
  <c r="DP22" i="32" s="1"/>
  <c r="BE22" i="32"/>
  <c r="AN22" i="32"/>
  <c r="AM22" i="32"/>
  <c r="DW22" i="32" s="1"/>
  <c r="BH22" i="32"/>
  <c r="BH12" i="30"/>
  <c r="AB12" i="30"/>
  <c r="AP12" i="30"/>
  <c r="AA12" i="30"/>
  <c r="AX12" i="30"/>
  <c r="BK12" i="30"/>
  <c r="AE12" i="30"/>
  <c r="AL12" i="30"/>
  <c r="AK12" i="30"/>
  <c r="BA12" i="30"/>
  <c r="AZ12" i="30"/>
  <c r="BG12" i="30"/>
  <c r="BE12" i="30"/>
  <c r="BF12" i="30"/>
  <c r="Z12" i="30"/>
  <c r="BC12" i="30"/>
  <c r="BJ12" i="30"/>
  <c r="AD12" i="30"/>
  <c r="BL12" i="30"/>
  <c r="BI12" i="30"/>
  <c r="AR12" i="30"/>
  <c r="AQ12" i="30"/>
  <c r="Y12" i="30"/>
  <c r="AH12" i="30"/>
  <c r="AG12" i="30"/>
  <c r="AU12" i="30"/>
  <c r="BB12" i="30"/>
  <c r="AS12" i="30"/>
  <c r="CK12" i="30" s="1"/>
  <c r="FU12" i="30" s="1"/>
  <c r="AF12" i="30"/>
  <c r="AC12" i="30"/>
  <c r="AJ12" i="30"/>
  <c r="AI12" i="30"/>
  <c r="AY12" i="30"/>
  <c r="AW12" i="30"/>
  <c r="AO12" i="30"/>
  <c r="AM12" i="30"/>
  <c r="AT12" i="30"/>
  <c r="AN12" i="30"/>
  <c r="BD12" i="30"/>
  <c r="AV12" i="30"/>
  <c r="AJ21" i="30"/>
  <c r="BH21" i="30"/>
  <c r="AO21" i="30"/>
  <c r="AW21" i="30"/>
  <c r="BJ21" i="30"/>
  <c r="AK21" i="30"/>
  <c r="AZ21" i="30"/>
  <c r="AQ21" i="30"/>
  <c r="BC21" i="30"/>
  <c r="BI21" i="30"/>
  <c r="BG21" i="30"/>
  <c r="BF21" i="30"/>
  <c r="AU21" i="30"/>
  <c r="BA21" i="30"/>
  <c r="BE21" i="30"/>
  <c r="AP21" i="30"/>
  <c r="AM21" i="30"/>
  <c r="AS21" i="30"/>
  <c r="AI21" i="30"/>
  <c r="BB21" i="30"/>
  <c r="AR21" i="30"/>
  <c r="AH21" i="30"/>
  <c r="AC21" i="30"/>
  <c r="AD21" i="30"/>
  <c r="AY21" i="30"/>
  <c r="AE21" i="30"/>
  <c r="Z21" i="30"/>
  <c r="BL21" i="30"/>
  <c r="AX21" i="30"/>
  <c r="AN21" i="30"/>
  <c r="AV21" i="30"/>
  <c r="AB21" i="30"/>
  <c r="Y21" i="30"/>
  <c r="AF21" i="30"/>
  <c r="AL21" i="30"/>
  <c r="AA21" i="30"/>
  <c r="BK21" i="30"/>
  <c r="AG21" i="30"/>
  <c r="AT21" i="30"/>
  <c r="BD21" i="30"/>
  <c r="R21" i="33"/>
  <c r="P21" i="33"/>
  <c r="AU31" i="33"/>
  <c r="BB31" i="33"/>
  <c r="BH31" i="33"/>
  <c r="AB31" i="33"/>
  <c r="AI31" i="33"/>
  <c r="AV31" i="33"/>
  <c r="AO31" i="33"/>
  <c r="AH31" i="33"/>
  <c r="AC31" i="33"/>
  <c r="Y31" i="33"/>
  <c r="AM31" i="33"/>
  <c r="AT31" i="33"/>
  <c r="AZ31" i="33"/>
  <c r="BG31" i="33"/>
  <c r="AA31" i="33"/>
  <c r="AN31" i="33"/>
  <c r="BF31" i="33"/>
  <c r="BA31" i="33"/>
  <c r="AP31" i="33"/>
  <c r="Z31" i="33"/>
  <c r="BK31" i="33"/>
  <c r="AE31" i="33"/>
  <c r="AL31" i="33"/>
  <c r="AR31" i="33"/>
  <c r="AY31" i="33"/>
  <c r="BL31" i="33"/>
  <c r="AF31" i="33"/>
  <c r="AK31" i="33"/>
  <c r="AG31" i="33"/>
  <c r="AW31" i="33"/>
  <c r="BC31" i="33"/>
  <c r="BJ31" i="33"/>
  <c r="AD31" i="33"/>
  <c r="AJ31" i="33"/>
  <c r="AQ31" i="33"/>
  <c r="BD31" i="33"/>
  <c r="BI31" i="33"/>
  <c r="BE31" i="33"/>
  <c r="AX31" i="33"/>
  <c r="AS31" i="33"/>
  <c r="R41" i="33"/>
  <c r="P41" i="33"/>
  <c r="R54" i="33"/>
  <c r="P54" i="33"/>
  <c r="P55" i="33" s="1"/>
  <c r="P56" i="33" s="1"/>
  <c r="P57" i="33" s="1"/>
  <c r="P58" i="33" s="1"/>
  <c r="P59" i="33" s="1"/>
  <c r="P60" i="33" s="1"/>
  <c r="P61" i="33" s="1"/>
  <c r="P62" i="33" s="1"/>
  <c r="P63" i="33" s="1"/>
  <c r="P64" i="33" s="1"/>
  <c r="P65" i="33" s="1"/>
  <c r="P66" i="33" s="1"/>
  <c r="P67" i="33" s="1"/>
  <c r="P68" i="33" s="1"/>
  <c r="P69" i="33" s="1"/>
  <c r="P70" i="33" s="1"/>
  <c r="P71" i="33" s="1"/>
  <c r="P72" i="33" s="1"/>
  <c r="P73" i="33" s="1"/>
  <c r="P74" i="33" s="1"/>
  <c r="P75" i="33" s="1"/>
  <c r="P76" i="33" s="1"/>
  <c r="P77" i="33" s="1"/>
  <c r="P78" i="33" s="1"/>
  <c r="P79" i="33" s="1"/>
  <c r="P80" i="33" s="1"/>
  <c r="P81" i="33" s="1"/>
  <c r="P82" i="33" s="1"/>
  <c r="AM17" i="33"/>
  <c r="AT17" i="33"/>
  <c r="BK17" i="33"/>
  <c r="AE17" i="33"/>
  <c r="AL17" i="33"/>
  <c r="BB17" i="33"/>
  <c r="AS17" i="33"/>
  <c r="AZ17" i="33"/>
  <c r="BG17" i="33"/>
  <c r="AA17" i="33"/>
  <c r="AN17" i="33"/>
  <c r="AO17" i="33"/>
  <c r="BF17" i="33"/>
  <c r="BC17" i="33"/>
  <c r="AD17" i="33"/>
  <c r="AK17" i="33"/>
  <c r="AR17" i="33"/>
  <c r="AY17" i="33"/>
  <c r="BL17" i="33"/>
  <c r="AF17" i="33"/>
  <c r="AH17" i="33"/>
  <c r="Z17" i="33"/>
  <c r="AU17" i="33"/>
  <c r="BI17" i="33"/>
  <c r="AC17" i="33"/>
  <c r="AJ17" i="33"/>
  <c r="AQ17" i="33"/>
  <c r="BD17" i="33"/>
  <c r="AP17" i="33"/>
  <c r="AG17" i="33"/>
  <c r="AW17" i="33"/>
  <c r="BJ17" i="33"/>
  <c r="BA17" i="33"/>
  <c r="BH17" i="33"/>
  <c r="AB17" i="33"/>
  <c r="AI17" i="33"/>
  <c r="AV17" i="33"/>
  <c r="Y17" i="33"/>
  <c r="BE17" i="33"/>
  <c r="AX17" i="33"/>
  <c r="BF12" i="32"/>
  <c r="AR12" i="32"/>
  <c r="AT12" i="32"/>
  <c r="AG12" i="32"/>
  <c r="AH12" i="32"/>
  <c r="AP12" i="32"/>
  <c r="BD12" i="32"/>
  <c r="AD12" i="32"/>
  <c r="BI12" i="32"/>
  <c r="AU12" i="32"/>
  <c r="BC12" i="32"/>
  <c r="AX12" i="32"/>
  <c r="BH12" i="32"/>
  <c r="AJ12" i="32"/>
  <c r="AB12" i="32"/>
  <c r="AO12" i="32"/>
  <c r="BJ12" i="32"/>
  <c r="AL12" i="32"/>
  <c r="BL12" i="32"/>
  <c r="AN12" i="32"/>
  <c r="AZ12" i="32"/>
  <c r="BG12" i="32"/>
  <c r="AC12" i="32"/>
  <c r="BK12" i="32"/>
  <c r="AQ12" i="32"/>
  <c r="AF12" i="32"/>
  <c r="AY12" i="32"/>
  <c r="BB12" i="32"/>
  <c r="AV12" i="32"/>
  <c r="AW12" i="32"/>
  <c r="Y12" i="32"/>
  <c r="AA12" i="32"/>
  <c r="BE12" i="32"/>
  <c r="AK12" i="32"/>
  <c r="AS12" i="32"/>
  <c r="Z12" i="32"/>
  <c r="AE12" i="32"/>
  <c r="BA12" i="32"/>
  <c r="AI12" i="32"/>
  <c r="AM12" i="32"/>
  <c r="AZ25" i="33"/>
  <c r="BG25" i="33"/>
  <c r="AA25" i="33"/>
  <c r="AF25" i="33"/>
  <c r="AE25" i="33"/>
  <c r="AD25" i="33"/>
  <c r="AC25" i="33"/>
  <c r="Z25" i="33"/>
  <c r="BE25" i="33"/>
  <c r="AT25" i="33"/>
  <c r="AR25" i="33"/>
  <c r="AY25" i="33"/>
  <c r="BL25" i="33"/>
  <c r="BK25" i="33"/>
  <c r="BJ25" i="33"/>
  <c r="BI25" i="33"/>
  <c r="BF25" i="33"/>
  <c r="BC25" i="33"/>
  <c r="BD25" i="33"/>
  <c r="Y25" i="33"/>
  <c r="AJ25" i="33"/>
  <c r="AQ25" i="33"/>
  <c r="BB25" i="33"/>
  <c r="BA25" i="33"/>
  <c r="AX25" i="33"/>
  <c r="AW25" i="33"/>
  <c r="AV25" i="33"/>
  <c r="AS25" i="33"/>
  <c r="AU25" i="33"/>
  <c r="AH25" i="33"/>
  <c r="BH25" i="33"/>
  <c r="AB25" i="33"/>
  <c r="AI25" i="33"/>
  <c r="AP25" i="33"/>
  <c r="AO25" i="33"/>
  <c r="AN25" i="33"/>
  <c r="AM25" i="33"/>
  <c r="AL25" i="33"/>
  <c r="AG25" i="33"/>
  <c r="AK25" i="33"/>
  <c r="BJ43" i="33"/>
  <c r="BA43" i="33"/>
  <c r="BG43" i="33"/>
  <c r="AA43" i="33"/>
  <c r="AH43" i="33"/>
  <c r="AG43" i="33"/>
  <c r="BH43" i="33"/>
  <c r="AO43" i="33"/>
  <c r="AB43" i="33"/>
  <c r="AZ43" i="33"/>
  <c r="BB43" i="33"/>
  <c r="AS43" i="33"/>
  <c r="AY43" i="33"/>
  <c r="BF43" i="33"/>
  <c r="Z43" i="33"/>
  <c r="BK43" i="33"/>
  <c r="AR43" i="33"/>
  <c r="AD43" i="33"/>
  <c r="AW43" i="33"/>
  <c r="AM43" i="33"/>
  <c r="AT43" i="33"/>
  <c r="AK43" i="33"/>
  <c r="AQ43" i="33"/>
  <c r="AX43" i="33"/>
  <c r="BL43" i="33"/>
  <c r="AU43" i="33"/>
  <c r="AE43" i="33"/>
  <c r="BD43" i="33"/>
  <c r="AJ43" i="33"/>
  <c r="AL43" i="33"/>
  <c r="BI43" i="33"/>
  <c r="AC43" i="33"/>
  <c r="AI43" i="33"/>
  <c r="AP43" i="33"/>
  <c r="AV43" i="33"/>
  <c r="AF43" i="33"/>
  <c r="BE43" i="33"/>
  <c r="AN43" i="33"/>
  <c r="BC43" i="33"/>
  <c r="Y43" i="33"/>
  <c r="R39" i="33"/>
  <c r="P39" i="33"/>
  <c r="BL36" i="33"/>
  <c r="AF36" i="33"/>
  <c r="AM36" i="33"/>
  <c r="AO36" i="33"/>
  <c r="AP36" i="33"/>
  <c r="AA36" i="33"/>
  <c r="Z36" i="33"/>
  <c r="BH36" i="33"/>
  <c r="AQ36" i="33"/>
  <c r="AS36" i="33"/>
  <c r="BD36" i="33"/>
  <c r="BK36" i="33"/>
  <c r="AE36" i="33"/>
  <c r="AG36" i="33"/>
  <c r="AB36" i="33"/>
  <c r="BJ36" i="33"/>
  <c r="BI36" i="33"/>
  <c r="AT36" i="33"/>
  <c r="AC36" i="33"/>
  <c r="AR36" i="33"/>
  <c r="AV36" i="33"/>
  <c r="BC36" i="33"/>
  <c r="BE36" i="33"/>
  <c r="Y36" i="33"/>
  <c r="AZ36" i="33"/>
  <c r="AY36" i="33"/>
  <c r="AX36" i="33"/>
  <c r="AI36" i="33"/>
  <c r="BG36" i="33"/>
  <c r="AH36" i="33"/>
  <c r="AN36" i="33"/>
  <c r="AU36" i="33"/>
  <c r="AW36" i="33"/>
  <c r="BA36" i="33"/>
  <c r="AL36" i="33"/>
  <c r="AK36" i="33"/>
  <c r="AJ36" i="33"/>
  <c r="BB36" i="33"/>
  <c r="BF36" i="33"/>
  <c r="AD36" i="33"/>
  <c r="AS13" i="30"/>
  <c r="EC13" i="30" s="1"/>
  <c r="BI13" i="30"/>
  <c r="ES13" i="30" s="1"/>
  <c r="AZ13" i="30"/>
  <c r="EJ13" i="30" s="1"/>
  <c r="AY13" i="30"/>
  <c r="EI13" i="30" s="1"/>
  <c r="AO13" i="30"/>
  <c r="DY13" i="30" s="1"/>
  <c r="AP13" i="30"/>
  <c r="DZ13" i="30" s="1"/>
  <c r="AH13" i="30"/>
  <c r="DR13" i="30" s="1"/>
  <c r="BC13" i="30"/>
  <c r="EM13" i="30" s="1"/>
  <c r="BJ13" i="30"/>
  <c r="ET13" i="30" s="1"/>
  <c r="AD13" i="30"/>
  <c r="DN13" i="30" s="1"/>
  <c r="AC13" i="30"/>
  <c r="DM13" i="30" s="1"/>
  <c r="AR13" i="30"/>
  <c r="EB13" i="30" s="1"/>
  <c r="AI13" i="30"/>
  <c r="DS13" i="30" s="1"/>
  <c r="BG13" i="30"/>
  <c r="EQ13" i="30" s="1"/>
  <c r="BE13" i="30"/>
  <c r="EO13" i="30" s="1"/>
  <c r="AW13" i="30"/>
  <c r="EG13" i="30" s="1"/>
  <c r="AU13" i="30"/>
  <c r="EE13" i="30" s="1"/>
  <c r="BB13" i="30"/>
  <c r="EL13" i="30" s="1"/>
  <c r="AV13" i="30"/>
  <c r="EF13" i="30" s="1"/>
  <c r="AF13" i="30"/>
  <c r="DP13" i="30" s="1"/>
  <c r="AK13" i="30"/>
  <c r="DU13" i="30" s="1"/>
  <c r="AN13" i="30"/>
  <c r="DX13" i="30" s="1"/>
  <c r="BA13" i="30"/>
  <c r="EK13" i="30" s="1"/>
  <c r="AJ13" i="30"/>
  <c r="DT13" i="30" s="1"/>
  <c r="BF13" i="30"/>
  <c r="EP13" i="30" s="1"/>
  <c r="AQ13" i="30"/>
  <c r="EA13" i="30" s="1"/>
  <c r="AG13" i="30"/>
  <c r="DQ13" i="30" s="1"/>
  <c r="Y13" i="30"/>
  <c r="DI13" i="30" s="1"/>
  <c r="AM13" i="30"/>
  <c r="DW13" i="30" s="1"/>
  <c r="AT13" i="30"/>
  <c r="ED13" i="30" s="1"/>
  <c r="BL13" i="30"/>
  <c r="EV13" i="30" s="1"/>
  <c r="BD13" i="30"/>
  <c r="EN13" i="30" s="1"/>
  <c r="BH13" i="30"/>
  <c r="ER13" i="30" s="1"/>
  <c r="AB13" i="30"/>
  <c r="DL13" i="30" s="1"/>
  <c r="Z13" i="30"/>
  <c r="DJ13" i="30" s="1"/>
  <c r="AA13" i="30"/>
  <c r="DK13" i="30" s="1"/>
  <c r="AX13" i="30"/>
  <c r="EH13" i="30" s="1"/>
  <c r="BK13" i="30"/>
  <c r="EU13" i="30" s="1"/>
  <c r="AE13" i="30"/>
  <c r="DO13" i="30" s="1"/>
  <c r="AL13" i="30"/>
  <c r="DV13" i="30" s="1"/>
  <c r="BH19" i="30"/>
  <c r="AB19" i="30"/>
  <c r="AA19" i="30"/>
  <c r="AW19" i="30"/>
  <c r="AP19" i="30"/>
  <c r="BK19" i="30"/>
  <c r="AE19" i="30"/>
  <c r="BB19" i="30"/>
  <c r="BI19" i="30"/>
  <c r="AV19" i="30"/>
  <c r="AZ19" i="30"/>
  <c r="BG19" i="30"/>
  <c r="BE19" i="30"/>
  <c r="Y19" i="30"/>
  <c r="AH19" i="30"/>
  <c r="BC19" i="30"/>
  <c r="BA19" i="30"/>
  <c r="AT19" i="30"/>
  <c r="AS19" i="30"/>
  <c r="BD19" i="30"/>
  <c r="AR19" i="30"/>
  <c r="AY19" i="30"/>
  <c r="AG19" i="30"/>
  <c r="BF19" i="30"/>
  <c r="Z19" i="30"/>
  <c r="AU19" i="30"/>
  <c r="AK19" i="30"/>
  <c r="AL19" i="30"/>
  <c r="AC19" i="30"/>
  <c r="AN19" i="30"/>
  <c r="AJ19" i="30"/>
  <c r="AI19" i="30"/>
  <c r="AQ19" i="30"/>
  <c r="AX19" i="30"/>
  <c r="AO19" i="30"/>
  <c r="AM19" i="30"/>
  <c r="BJ19" i="30"/>
  <c r="AD19" i="30"/>
  <c r="BL19" i="30"/>
  <c r="AF19" i="30"/>
  <c r="AF18" i="30"/>
  <c r="AA18" i="30"/>
  <c r="BK18" i="30"/>
  <c r="BB18" i="30"/>
  <c r="AO18" i="30"/>
  <c r="AM18" i="30"/>
  <c r="AJ18" i="30"/>
  <c r="AX18" i="30"/>
  <c r="AE18" i="30"/>
  <c r="AQ18" i="30"/>
  <c r="AH18" i="30"/>
  <c r="AC18" i="30"/>
  <c r="AV18" i="30"/>
  <c r="Z18" i="30"/>
  <c r="AG18" i="30"/>
  <c r="AW18" i="30"/>
  <c r="AB18" i="30"/>
  <c r="BJ18" i="30"/>
  <c r="BL18" i="30"/>
  <c r="AY18" i="30"/>
  <c r="AP18" i="30"/>
  <c r="AL18" i="30"/>
  <c r="AT18" i="30"/>
  <c r="BC18" i="30"/>
  <c r="BF18" i="30"/>
  <c r="BD18" i="30"/>
  <c r="BH18" i="30"/>
  <c r="AD18" i="30"/>
  <c r="AU18" i="30"/>
  <c r="AI18" i="30"/>
  <c r="BE18" i="30"/>
  <c r="AK18" i="30"/>
  <c r="AR18" i="30"/>
  <c r="BG18" i="30"/>
  <c r="AS18" i="30"/>
  <c r="AN18" i="30"/>
  <c r="BA18" i="30"/>
  <c r="AZ18" i="30"/>
  <c r="Y18" i="30"/>
  <c r="BI18" i="30"/>
  <c r="R27" i="33"/>
  <c r="P27" i="33"/>
  <c r="BJ47" i="33"/>
  <c r="AD47" i="33"/>
  <c r="AT47" i="33"/>
  <c r="BA47" i="33"/>
  <c r="BH47" i="33"/>
  <c r="BI47" i="33"/>
  <c r="AZ47" i="33"/>
  <c r="BG47" i="33"/>
  <c r="AA47" i="33"/>
  <c r="AH47" i="33"/>
  <c r="AU47" i="33"/>
  <c r="AN47" i="33"/>
  <c r="BE47" i="33"/>
  <c r="AW47" i="33"/>
  <c r="AS47" i="33"/>
  <c r="AR47" i="33"/>
  <c r="AY47" i="33"/>
  <c r="BF47" i="33"/>
  <c r="Z47" i="33"/>
  <c r="AM47" i="33"/>
  <c r="AG47" i="33"/>
  <c r="Y47" i="33"/>
  <c r="BB47" i="33"/>
  <c r="AK47" i="33"/>
  <c r="AJ47" i="33"/>
  <c r="AQ47" i="33"/>
  <c r="AX47" i="33"/>
  <c r="BK47" i="33"/>
  <c r="AE47" i="33"/>
  <c r="BL47" i="33"/>
  <c r="AV47" i="33"/>
  <c r="AL47" i="33"/>
  <c r="AC47" i="33"/>
  <c r="AB47" i="33"/>
  <c r="AI47" i="33"/>
  <c r="AP47" i="33"/>
  <c r="BC47" i="33"/>
  <c r="AO47" i="33"/>
  <c r="AF47" i="33"/>
  <c r="BD47" i="33"/>
  <c r="AN37" i="33"/>
  <c r="AU37" i="33"/>
  <c r="EE37" i="33" s="1"/>
  <c r="BA37" i="33"/>
  <c r="BH37" i="33"/>
  <c r="ER37" i="33" s="1"/>
  <c r="AB37" i="33"/>
  <c r="AG37" i="33"/>
  <c r="DQ37" i="33" s="1"/>
  <c r="AT37" i="33"/>
  <c r="AP37" i="33"/>
  <c r="DZ37" i="33" s="1"/>
  <c r="AD37" i="33"/>
  <c r="BF37" i="33"/>
  <c r="EP37" i="33" s="1"/>
  <c r="BL37" i="33"/>
  <c r="EV37" i="33" s="1"/>
  <c r="AF37" i="33"/>
  <c r="AM37" i="33"/>
  <c r="DW37" i="33" s="1"/>
  <c r="AS37" i="33"/>
  <c r="EC37" i="33" s="1"/>
  <c r="AZ37" i="33"/>
  <c r="EJ37" i="33" s="1"/>
  <c r="BE37" i="33"/>
  <c r="Y37" i="33"/>
  <c r="DI37" i="33" s="1"/>
  <c r="Z37" i="33"/>
  <c r="BG37" i="33"/>
  <c r="EQ37" i="33" s="1"/>
  <c r="BB37" i="33"/>
  <c r="BD37" i="33"/>
  <c r="EN37" i="33" s="1"/>
  <c r="BK37" i="33"/>
  <c r="EU37" i="33" s="1"/>
  <c r="AE37" i="33"/>
  <c r="DO37" i="33" s="1"/>
  <c r="AK37" i="33"/>
  <c r="DU37" i="33" s="1"/>
  <c r="AR37" i="33"/>
  <c r="EB37" i="33" s="1"/>
  <c r="AW37" i="33"/>
  <c r="EG37" i="33" s="1"/>
  <c r="AX37" i="33"/>
  <c r="EH37" i="33" s="1"/>
  <c r="AQ37" i="33"/>
  <c r="EA37" i="33" s="1"/>
  <c r="AL37" i="33"/>
  <c r="DV37" i="33" s="1"/>
  <c r="AI37" i="33"/>
  <c r="DS37" i="33" s="1"/>
  <c r="AV37" i="33"/>
  <c r="EF37" i="33" s="1"/>
  <c r="BC37" i="33"/>
  <c r="EM37" i="33" s="1"/>
  <c r="BI37" i="33"/>
  <c r="ES37" i="33" s="1"/>
  <c r="AC37" i="33"/>
  <c r="AJ37" i="33"/>
  <c r="DT37" i="33" s="1"/>
  <c r="AO37" i="33"/>
  <c r="DY37" i="33" s="1"/>
  <c r="AA37" i="33"/>
  <c r="BJ37" i="33"/>
  <c r="ET37" i="33" s="1"/>
  <c r="AY37" i="33"/>
  <c r="AH37" i="33"/>
  <c r="DR37" i="33" s="1"/>
  <c r="R35" i="33"/>
  <c r="P35" i="33"/>
  <c r="P18" i="33"/>
  <c r="R18" i="33"/>
  <c r="CK18" i="33"/>
  <c r="FU18" i="33" s="1"/>
  <c r="DA18" i="33"/>
  <c r="GK18" i="33" s="1"/>
  <c r="CJ18" i="33"/>
  <c r="FT18" i="33" s="1"/>
  <c r="CD18" i="33"/>
  <c r="FN18" i="33" s="1"/>
  <c r="CX18" i="33"/>
  <c r="GH18" i="33" s="1"/>
  <c r="DD18" i="33"/>
  <c r="GN18" i="33" s="1"/>
  <c r="CV18" i="33"/>
  <c r="GF18" i="33" s="1"/>
  <c r="CO18" i="33"/>
  <c r="FY18" i="33" s="1"/>
  <c r="DC18" i="33"/>
  <c r="GM18" i="33" s="1"/>
  <c r="CC18" i="33"/>
  <c r="FM18" i="33" s="1"/>
  <c r="BR18" i="33"/>
  <c r="FB18" i="33" s="1"/>
  <c r="BW18" i="33"/>
  <c r="FG18" i="33" s="1"/>
  <c r="CM18" i="33"/>
  <c r="FW18" i="33" s="1"/>
  <c r="BZ18" i="33"/>
  <c r="FJ18" i="33" s="1"/>
  <c r="CT18" i="33"/>
  <c r="GD18" i="33" s="1"/>
  <c r="BS18" i="33"/>
  <c r="FC18" i="33" s="1"/>
  <c r="CW18" i="33"/>
  <c r="GG18" i="33" s="1"/>
  <c r="CU18" i="33"/>
  <c r="GE18" i="33" s="1"/>
  <c r="BQ18" i="33"/>
  <c r="FA18" i="33" s="1"/>
  <c r="BV18" i="33"/>
  <c r="FF18" i="33" s="1"/>
  <c r="CN18" i="33"/>
  <c r="FX18" i="33" s="1"/>
  <c r="BX18" i="33"/>
  <c r="FH18" i="33" s="1"/>
  <c r="CY18" i="33"/>
  <c r="GI18" i="33" s="1"/>
  <c r="CH18" i="33"/>
  <c r="FR18" i="33" s="1"/>
  <c r="CB18" i="33"/>
  <c r="FL18" i="33" s="1"/>
  <c r="BY18" i="33"/>
  <c r="FI18" i="33" s="1"/>
  <c r="BU18" i="33"/>
  <c r="FE18" i="33" s="1"/>
  <c r="BT18" i="33"/>
  <c r="FD18" i="33" s="1"/>
  <c r="CZ18" i="33"/>
  <c r="GJ18" i="33" s="1"/>
  <c r="CA18" i="33"/>
  <c r="FK18" i="33" s="1"/>
  <c r="CP18" i="33"/>
  <c r="FZ18" i="33" s="1"/>
  <c r="CL18" i="33"/>
  <c r="FV18" i="33" s="1"/>
  <c r="DB18" i="33"/>
  <c r="GL18" i="33" s="1"/>
  <c r="CQ18" i="33"/>
  <c r="GA18" i="33" s="1"/>
  <c r="CF18" i="33"/>
  <c r="FP18" i="33" s="1"/>
  <c r="CE18" i="33"/>
  <c r="FO18" i="33" s="1"/>
  <c r="CR18" i="33"/>
  <c r="GB18" i="33" s="1"/>
  <c r="CI18" i="33"/>
  <c r="FS18" i="33" s="1"/>
  <c r="CS18" i="33"/>
  <c r="GC18" i="33" s="1"/>
  <c r="CG18" i="33"/>
  <c r="FQ18" i="33" s="1"/>
  <c r="DL360" i="27"/>
  <c r="IJ361" i="27" s="1"/>
  <c r="MK361" i="27"/>
  <c r="FB360" i="27" s="1"/>
  <c r="JY360" i="27" s="1"/>
  <c r="NQ361" i="27"/>
  <c r="GH360" i="27" s="1"/>
  <c r="LE360" i="27" s="1"/>
  <c r="CW360" i="27"/>
  <c r="HU361" i="27" s="1"/>
  <c r="EC360" i="27"/>
  <c r="JA361" i="27" s="1"/>
  <c r="DF360" i="27"/>
  <c r="ID361" i="27" s="1"/>
  <c r="EL360" i="27"/>
  <c r="JJ361" i="27" s="1"/>
  <c r="DO360" i="27"/>
  <c r="IM361" i="27" s="1"/>
  <c r="MF361" i="27"/>
  <c r="EW360" i="27" s="1"/>
  <c r="JT360" i="27" s="1"/>
  <c r="NL361" i="27"/>
  <c r="GC360" i="27" s="1"/>
  <c r="KZ360" i="27" s="1"/>
  <c r="CK360" i="27"/>
  <c r="HI361" i="27" s="1"/>
  <c r="DZ360" i="27"/>
  <c r="IX361" i="27" s="1"/>
  <c r="NJ361" i="27"/>
  <c r="GA360" i="27" s="1"/>
  <c r="KX360" i="27" s="1"/>
  <c r="DP360" i="27"/>
  <c r="IN361" i="27" s="1"/>
  <c r="NB361" i="27"/>
  <c r="FS360" i="27" s="1"/>
  <c r="KP360" i="27" s="1"/>
  <c r="CJ360" i="27"/>
  <c r="HH361" i="27" s="1"/>
  <c r="CR360" i="27"/>
  <c r="HP361" i="27" s="1"/>
  <c r="ML361" i="27"/>
  <c r="FC360" i="27" s="1"/>
  <c r="JZ360" i="27" s="1"/>
  <c r="OC361" i="27"/>
  <c r="GT360" i="27" s="1"/>
  <c r="LQ360" i="27" s="1"/>
  <c r="NC361" i="27"/>
  <c r="FT360" i="27" s="1"/>
  <c r="KQ360" i="27" s="1"/>
  <c r="EI360" i="27"/>
  <c r="JG361" i="27" s="1"/>
  <c r="OL361" i="27"/>
  <c r="HC360" i="27" s="1"/>
  <c r="LZ360" i="27" s="1"/>
  <c r="NF361" i="27"/>
  <c r="FW360" i="27" s="1"/>
  <c r="KT360" i="27" s="1"/>
  <c r="MR361" i="27"/>
  <c r="FI360" i="27" s="1"/>
  <c r="KF360" i="27" s="1"/>
  <c r="MT361" i="27"/>
  <c r="FK360" i="27" s="1"/>
  <c r="KH360" i="27" s="1"/>
  <c r="DS360" i="27"/>
  <c r="IQ361" i="27" s="1"/>
  <c r="OD361" i="27"/>
  <c r="GU360" i="27" s="1"/>
  <c r="LR360" i="27" s="1"/>
  <c r="MZ361" i="27"/>
  <c r="FQ360" i="27" s="1"/>
  <c r="KN360" i="27" s="1"/>
  <c r="CM360" i="27"/>
  <c r="HK361" i="27" s="1"/>
  <c r="MH361" i="27"/>
  <c r="EY360" i="27" s="1"/>
  <c r="JV360" i="27" s="1"/>
  <c r="CN360" i="27"/>
  <c r="HL361" i="27" s="1"/>
  <c r="DT360" i="27"/>
  <c r="IR361" i="27" s="1"/>
  <c r="MS361" i="27"/>
  <c r="FJ360" i="27" s="1"/>
  <c r="KG360" i="27" s="1"/>
  <c r="NY361" i="27"/>
  <c r="GP360" i="27" s="1"/>
  <c r="LM360" i="27" s="1"/>
  <c r="DE360" i="27"/>
  <c r="IC361" i="27" s="1"/>
  <c r="EK360" i="27"/>
  <c r="JI361" i="27" s="1"/>
  <c r="DN360" i="27"/>
  <c r="IL361" i="27" s="1"/>
  <c r="CQ360" i="27"/>
  <c r="HO361" i="27" s="1"/>
  <c r="DW360" i="27"/>
  <c r="IU361" i="27" s="1"/>
  <c r="MN361" i="27"/>
  <c r="FE360" i="27" s="1"/>
  <c r="KB360" i="27" s="1"/>
  <c r="NT361" i="27"/>
  <c r="GK360" i="27" s="1"/>
  <c r="LH360" i="27" s="1"/>
  <c r="CS360" i="27"/>
  <c r="HQ361" i="27" s="1"/>
  <c r="EP360" i="27"/>
  <c r="JN361" i="27" s="1"/>
  <c r="NU361" i="27"/>
  <c r="GL360" i="27" s="1"/>
  <c r="LI360" i="27" s="1"/>
  <c r="EF360" i="27"/>
  <c r="JD361" i="27" s="1"/>
  <c r="NM361" i="27"/>
  <c r="GD360" i="27" s="1"/>
  <c r="LA360" i="27" s="1"/>
  <c r="DA360" i="27"/>
  <c r="HY361" i="27" s="1"/>
  <c r="DH360" i="27"/>
  <c r="IF361" i="27" s="1"/>
  <c r="MW361" i="27"/>
  <c r="FN360" i="27" s="1"/>
  <c r="KK360" i="27" s="1"/>
  <c r="DB360" i="27"/>
  <c r="HZ361" i="27" s="1"/>
  <c r="NS361" i="27"/>
  <c r="GJ360" i="27" s="1"/>
  <c r="LG360" i="27" s="1"/>
  <c r="MM361" i="27"/>
  <c r="FD360" i="27" s="1"/>
  <c r="KA360" i="27" s="1"/>
  <c r="DI360" i="27"/>
  <c r="IG361" i="27" s="1"/>
  <c r="NX361" i="27"/>
  <c r="GO360" i="27" s="1"/>
  <c r="LL360" i="27" s="1"/>
  <c r="NH361" i="27"/>
  <c r="FY360" i="27" s="1"/>
  <c r="KV360" i="27" s="1"/>
  <c r="NK361" i="27"/>
  <c r="GB360" i="27" s="1"/>
  <c r="KY360" i="27" s="1"/>
  <c r="ME361" i="27"/>
  <c r="EV360" i="27" s="1"/>
  <c r="JS360" i="27" s="1"/>
  <c r="CU360" i="27"/>
  <c r="HS361" i="27" s="1"/>
  <c r="NP361" i="27"/>
  <c r="GG360" i="27" s="1"/>
  <c r="LD360" i="27" s="1"/>
  <c r="DY360" i="27"/>
  <c r="IW361" i="27" s="1"/>
  <c r="CV360" i="27"/>
  <c r="HT361" i="27" s="1"/>
  <c r="EB360" i="27"/>
  <c r="IZ361" i="27" s="1"/>
  <c r="NA361" i="27"/>
  <c r="FR360" i="27" s="1"/>
  <c r="KO360" i="27" s="1"/>
  <c r="OG361" i="27"/>
  <c r="GX360" i="27" s="1"/>
  <c r="LU360" i="27" s="1"/>
  <c r="DM360" i="27"/>
  <c r="IK361" i="27" s="1"/>
  <c r="CP360" i="27"/>
  <c r="HN361" i="27" s="1"/>
  <c r="DV360" i="27"/>
  <c r="IT361" i="27" s="1"/>
  <c r="CY360" i="27"/>
  <c r="HW361" i="27" s="1"/>
  <c r="EE360" i="27"/>
  <c r="JC361" i="27" s="1"/>
  <c r="MV361" i="27"/>
  <c r="FM360" i="27" s="1"/>
  <c r="KJ360" i="27" s="1"/>
  <c r="OB361" i="27"/>
  <c r="GS360" i="27" s="1"/>
  <c r="LP360" i="27" s="1"/>
  <c r="CT360" i="27"/>
  <c r="HR361" i="27" s="1"/>
  <c r="MO361" i="27"/>
  <c r="FF360" i="27" s="1"/>
  <c r="KC360" i="27" s="1"/>
  <c r="OE361" i="27"/>
  <c r="GV360" i="27" s="1"/>
  <c r="LS360" i="27" s="1"/>
  <c r="MG361" i="27"/>
  <c r="EX360" i="27" s="1"/>
  <c r="JU360" i="27" s="1"/>
  <c r="NW361" i="27"/>
  <c r="GN360" i="27" s="1"/>
  <c r="LK360" i="27" s="1"/>
  <c r="DQ360" i="27"/>
  <c r="IO361" i="27" s="1"/>
  <c r="DX360" i="27"/>
  <c r="IV361" i="27" s="1"/>
  <c r="NG361" i="27"/>
  <c r="FX360" i="27" s="1"/>
  <c r="KU360" i="27" s="1"/>
  <c r="EH360" i="27"/>
  <c r="JF361" i="27" s="1"/>
  <c r="OK361" i="27"/>
  <c r="HB360" i="27" s="1"/>
  <c r="LY360" i="27" s="1"/>
  <c r="NE361" i="27"/>
  <c r="FV360" i="27" s="1"/>
  <c r="KS360" i="27" s="1"/>
  <c r="EO360" i="27"/>
  <c r="JM361" i="27" s="1"/>
  <c r="DK360" i="27"/>
  <c r="II361" i="27" s="1"/>
  <c r="NZ361" i="27"/>
  <c r="GQ360" i="27" s="1"/>
  <c r="LN360" i="27" s="1"/>
  <c r="OA361" i="27"/>
  <c r="GR360" i="27" s="1"/>
  <c r="LO360" i="27" s="1"/>
  <c r="MU361" i="27"/>
  <c r="FL360" i="27" s="1"/>
  <c r="KI360" i="27" s="1"/>
  <c r="EA360" i="27"/>
  <c r="IY361" i="27" s="1"/>
  <c r="OI361" i="27"/>
  <c r="GZ360" i="27" s="1"/>
  <c r="LW360" i="27" s="1"/>
  <c r="NO361" i="27"/>
  <c r="GF360" i="27" s="1"/>
  <c r="LC360" i="27" s="1"/>
  <c r="DD360" i="27"/>
  <c r="IB361" i="27" s="1"/>
  <c r="EJ360" i="27"/>
  <c r="JH361" i="27" s="1"/>
  <c r="NI361" i="27"/>
  <c r="FZ360" i="27" s="1"/>
  <c r="KW360" i="27" s="1"/>
  <c r="CO360" i="27"/>
  <c r="HM361" i="27" s="1"/>
  <c r="DU360" i="27"/>
  <c r="IS361" i="27" s="1"/>
  <c r="CX360" i="27"/>
  <c r="HV361" i="27" s="1"/>
  <c r="ED360" i="27"/>
  <c r="JB361" i="27" s="1"/>
  <c r="DG360" i="27"/>
  <c r="IE361" i="27" s="1"/>
  <c r="EM360" i="27"/>
  <c r="JK361" i="27" s="1"/>
  <c r="ND361" i="27"/>
  <c r="FU360" i="27" s="1"/>
  <c r="KR360" i="27" s="1"/>
  <c r="OJ361" i="27"/>
  <c r="HA360" i="27" s="1"/>
  <c r="LX360" i="27" s="1"/>
  <c r="DJ360" i="27"/>
  <c r="IH361" i="27" s="1"/>
  <c r="MY361" i="27"/>
  <c r="FP360" i="27" s="1"/>
  <c r="KM360" i="27" s="1"/>
  <c r="CZ360" i="27"/>
  <c r="HX361" i="27" s="1"/>
  <c r="MQ361" i="27"/>
  <c r="FH360" i="27" s="1"/>
  <c r="KE360" i="27" s="1"/>
  <c r="OH361" i="27"/>
  <c r="GY360" i="27" s="1"/>
  <c r="LV360" i="27" s="1"/>
  <c r="EG360" i="27"/>
  <c r="JE361" i="27" s="1"/>
  <c r="EN360" i="27"/>
  <c r="JL361" i="27" s="1"/>
  <c r="NR361" i="27"/>
  <c r="GI360" i="27" s="1"/>
  <c r="LF360" i="27" s="1"/>
  <c r="MJ361" i="27"/>
  <c r="FA360" i="27" s="1"/>
  <c r="JX360" i="27" s="1"/>
  <c r="DC360" i="27"/>
  <c r="IA361" i="27" s="1"/>
  <c r="NV361" i="27"/>
  <c r="GM360" i="27" s="1"/>
  <c r="LJ360" i="27" s="1"/>
  <c r="MP361" i="27"/>
  <c r="FG360" i="27" s="1"/>
  <c r="KD360" i="27" s="1"/>
  <c r="EQ360" i="27"/>
  <c r="JO361" i="27" s="1"/>
  <c r="DR360" i="27"/>
  <c r="IP361" i="27" s="1"/>
  <c r="CL360" i="27"/>
  <c r="HJ361" i="27" s="1"/>
  <c r="NN361" i="27"/>
  <c r="GE360" i="27" s="1"/>
  <c r="LB360" i="27" s="1"/>
  <c r="MI361" i="27"/>
  <c r="EZ360" i="27" s="1"/>
  <c r="JW360" i="27" s="1"/>
  <c r="OF361" i="27"/>
  <c r="GW360" i="27" s="1"/>
  <c r="LT360" i="27" s="1"/>
  <c r="MX361" i="27"/>
  <c r="FO360" i="27" s="1"/>
  <c r="KL360" i="27" s="1"/>
  <c r="DY259" i="27"/>
  <c r="EI259" i="27"/>
  <c r="MZ260" i="27"/>
  <c r="FQ259" i="27" s="1"/>
  <c r="KN259" i="27" s="1"/>
  <c r="NA260" i="27"/>
  <c r="FR259" i="27" s="1"/>
  <c r="KO259" i="27" s="1"/>
  <c r="DW259" i="27"/>
  <c r="DP259" i="27"/>
  <c r="DK259" i="27"/>
  <c r="EB259" i="27"/>
  <c r="ED259" i="27"/>
  <c r="CR259" i="27"/>
  <c r="NT260" i="27"/>
  <c r="GK259" i="27" s="1"/>
  <c r="LH259" i="27" s="1"/>
  <c r="NR260" i="27"/>
  <c r="GI259" i="27" s="1"/>
  <c r="LF259" i="27" s="1"/>
  <c r="NZ260" i="27"/>
  <c r="CG259" i="27"/>
  <c r="NP260" i="27"/>
  <c r="GG259" i="27" s="1"/>
  <c r="LD259" i="27" s="1"/>
  <c r="MI260" i="27"/>
  <c r="EZ259" i="27" s="1"/>
  <c r="JW259" i="27" s="1"/>
  <c r="CW259" i="27"/>
  <c r="DG259" i="27"/>
  <c r="MU260" i="27"/>
  <c r="FL259" i="27" s="1"/>
  <c r="KI259" i="27" s="1"/>
  <c r="EJ259" i="27"/>
  <c r="NB260" i="27"/>
  <c r="FS259" i="27" s="1"/>
  <c r="KP259" i="27" s="1"/>
  <c r="OE260" i="27"/>
  <c r="GV259" i="27" s="1"/>
  <c r="LS259" i="27" s="1"/>
  <c r="CZ259" i="27"/>
  <c r="CK259" i="27"/>
  <c r="NO260" i="27"/>
  <c r="GF259" i="27" s="1"/>
  <c r="LC259" i="27" s="1"/>
  <c r="MB260" i="27"/>
  <c r="ES259" i="27" s="1"/>
  <c r="JP259" i="27" s="1"/>
  <c r="DQ259" i="27"/>
  <c r="DT259" i="27"/>
  <c r="ML260" i="27"/>
  <c r="FC259" i="27" s="1"/>
  <c r="JZ259" i="27" s="1"/>
  <c r="DI259" i="27"/>
  <c r="DN259" i="27"/>
  <c r="OA260" i="27"/>
  <c r="MX260" i="27"/>
  <c r="FO259" i="27" s="1"/>
  <c r="KL259" i="27" s="1"/>
  <c r="MP260" i="27"/>
  <c r="BO260" i="27"/>
  <c r="NY260" i="27"/>
  <c r="MV260" i="27"/>
  <c r="FM259" i="27" s="1"/>
  <c r="KJ259" i="27" s="1"/>
  <c r="NL260" i="27"/>
  <c r="GC259" i="27" s="1"/>
  <c r="KZ259" i="27" s="1"/>
  <c r="DL259" i="27"/>
  <c r="EE259" i="27"/>
  <c r="EF259" i="27"/>
  <c r="EA259" i="27"/>
  <c r="MG260" i="27"/>
  <c r="EX259" i="27" s="1"/>
  <c r="JU259" i="27" s="1"/>
  <c r="CY259" i="27"/>
  <c r="MM260" i="27"/>
  <c r="FD259" i="27" s="1"/>
  <c r="KA259" i="27" s="1"/>
  <c r="DU259" i="27"/>
  <c r="MO260" i="27"/>
  <c r="FF259" i="27" s="1"/>
  <c r="KC259" i="27" s="1"/>
  <c r="EH259" i="27"/>
  <c r="CE259" i="27"/>
  <c r="DJ259" i="27"/>
  <c r="CO259" i="27"/>
  <c r="CT259" i="27"/>
  <c r="CM259" i="27"/>
  <c r="NC260" i="27"/>
  <c r="FT259" i="27" s="1"/>
  <c r="KQ259" i="27" s="1"/>
  <c r="DH259" i="27"/>
  <c r="MD260" i="27"/>
  <c r="EU259" i="27" s="1"/>
  <c r="JR259" i="27" s="1"/>
  <c r="DE259" i="27"/>
  <c r="NS260" i="27"/>
  <c r="GJ259" i="27" s="1"/>
  <c r="LG259" i="27" s="1"/>
  <c r="MN260" i="27"/>
  <c r="FE259" i="27" s="1"/>
  <c r="KB259" i="27" s="1"/>
  <c r="MA260" i="27"/>
  <c r="ER259" i="27" s="1"/>
  <c r="JO259" i="27" s="1"/>
  <c r="MR260" i="27"/>
  <c r="FI259" i="27" s="1"/>
  <c r="KF259" i="27" s="1"/>
  <c r="DO259" i="27"/>
  <c r="CX259" i="27"/>
  <c r="CS259" i="27"/>
  <c r="NU260" i="27"/>
  <c r="GL259" i="27" s="1"/>
  <c r="LI259" i="27" s="1"/>
  <c r="CI259" i="27"/>
  <c r="EG259" i="27"/>
  <c r="CL259" i="27"/>
  <c r="NN260" i="27"/>
  <c r="GE259" i="27" s="1"/>
  <c r="LB259" i="27" s="1"/>
  <c r="DC259" i="27"/>
  <c r="OG260" i="27"/>
  <c r="GX259" i="27" s="1"/>
  <c r="LU259" i="27" s="1"/>
  <c r="NF260" i="27"/>
  <c r="FW259" i="27" s="1"/>
  <c r="KT259" i="27" s="1"/>
  <c r="NX260" i="27"/>
  <c r="GO259" i="27" s="1"/>
  <c r="LL259" i="27" s="1"/>
  <c r="MF260" i="27"/>
  <c r="EW259" i="27" s="1"/>
  <c r="JT259" i="27" s="1"/>
  <c r="EL259" i="27"/>
  <c r="DA259" i="27"/>
  <c r="OD260" i="27"/>
  <c r="GU259" i="27" s="1"/>
  <c r="LR259" i="27" s="1"/>
  <c r="OF260" i="27"/>
  <c r="GW259" i="27" s="1"/>
  <c r="LT259" i="27" s="1"/>
  <c r="DX259" i="27"/>
  <c r="MK260" i="27"/>
  <c r="FB259" i="27" s="1"/>
  <c r="JY259" i="27" s="1"/>
  <c r="DB259" i="27"/>
  <c r="DM259" i="27"/>
  <c r="NJ260" i="27"/>
  <c r="GA259" i="27" s="1"/>
  <c r="KX259" i="27" s="1"/>
  <c r="CN259" i="27"/>
  <c r="DR259" i="27"/>
  <c r="EC259" i="27"/>
  <c r="NW260" i="27"/>
  <c r="GN259" i="27" s="1"/>
  <c r="LK259" i="27" s="1"/>
  <c r="DF259" i="27"/>
  <c r="CF259" i="27"/>
  <c r="EK259" i="27"/>
  <c r="NE260" i="27"/>
  <c r="FV259" i="27" s="1"/>
  <c r="KS259" i="27" s="1"/>
  <c r="NQ260" i="27"/>
  <c r="GH259" i="27" s="1"/>
  <c r="LE259" i="27" s="1"/>
  <c r="MJ260" i="27"/>
  <c r="MW260" i="27"/>
  <c r="FN259" i="27" s="1"/>
  <c r="KK259" i="27" s="1"/>
  <c r="NV260" i="27"/>
  <c r="GM259" i="27" s="1"/>
  <c r="LJ259" i="27" s="1"/>
  <c r="DV259" i="27"/>
  <c r="CH259" i="27"/>
  <c r="NH260" i="27"/>
  <c r="FY259" i="27" s="1"/>
  <c r="KV259" i="27" s="1"/>
  <c r="ND260" i="27"/>
  <c r="FU259" i="27" s="1"/>
  <c r="KR259" i="27" s="1"/>
  <c r="CQ259" i="27"/>
  <c r="ME260" i="27"/>
  <c r="EV259" i="27" s="1"/>
  <c r="JS259" i="27" s="1"/>
  <c r="DD259" i="27"/>
  <c r="OC260" i="27"/>
  <c r="GT259" i="27" s="1"/>
  <c r="LQ259" i="27" s="1"/>
  <c r="NK260" i="27"/>
  <c r="GB259" i="27" s="1"/>
  <c r="KY259" i="27" s="1"/>
  <c r="MC260" i="27"/>
  <c r="CJ259" i="27"/>
  <c r="CU259" i="27"/>
  <c r="MT260" i="27"/>
  <c r="FK259" i="27" s="1"/>
  <c r="KH259" i="27" s="1"/>
  <c r="MQ260" i="27"/>
  <c r="FH259" i="27" s="1"/>
  <c r="KE259" i="27" s="1"/>
  <c r="CP259" i="27"/>
  <c r="OB260" i="27"/>
  <c r="GS259" i="27" s="1"/>
  <c r="LP259" i="27" s="1"/>
  <c r="MY260" i="27"/>
  <c r="FP259" i="27" s="1"/>
  <c r="KM259" i="27" s="1"/>
  <c r="DZ259" i="27"/>
  <c r="MS260" i="27"/>
  <c r="FJ259" i="27" s="1"/>
  <c r="KG259" i="27" s="1"/>
  <c r="DS259" i="27"/>
  <c r="NM260" i="27"/>
  <c r="GD259" i="27" s="1"/>
  <c r="LA259" i="27" s="1"/>
  <c r="CV259" i="27"/>
  <c r="NI260" i="27"/>
  <c r="FZ259" i="27" s="1"/>
  <c r="KW259" i="27" s="1"/>
  <c r="LZ260" i="27"/>
  <c r="EQ259" i="27" s="1"/>
  <c r="JN259" i="27" s="1"/>
  <c r="MH260" i="27"/>
  <c r="EY259" i="27" s="1"/>
  <c r="JV259" i="27" s="1"/>
  <c r="NG260" i="27"/>
  <c r="FX259" i="27" s="1"/>
  <c r="KU259" i="27" s="1"/>
  <c r="V137" i="27"/>
  <c r="AQ29" i="15"/>
  <c r="AS137" i="27" s="1"/>
  <c r="BC29" i="15"/>
  <c r="BE137" i="27" s="1"/>
  <c r="AA29" i="15"/>
  <c r="AC137" i="27" s="1"/>
  <c r="AM29" i="15"/>
  <c r="AO137" i="27" s="1"/>
  <c r="AS29" i="15"/>
  <c r="AU137" i="27" s="1"/>
  <c r="V138" i="27"/>
  <c r="AD30" i="15"/>
  <c r="AF138" i="27" s="1"/>
  <c r="AT30" i="15"/>
  <c r="AV138" i="27" s="1"/>
  <c r="BG30" i="15"/>
  <c r="V151" i="27"/>
  <c r="BB43" i="15"/>
  <c r="BD151" i="27" s="1"/>
  <c r="BV358" i="27"/>
  <c r="BY358" i="27"/>
  <c r="CC358" i="27"/>
  <c r="CB358" i="27" s="1"/>
  <c r="U68" i="23"/>
  <c r="R68" i="23"/>
  <c r="R62" i="23"/>
  <c r="U62" i="23"/>
  <c r="U39" i="23"/>
  <c r="P39" i="23"/>
  <c r="R39" i="23"/>
  <c r="R73" i="24"/>
  <c r="U73" i="24"/>
  <c r="P47" i="24"/>
  <c r="U47" i="24"/>
  <c r="R47" i="24"/>
  <c r="U25" i="23"/>
  <c r="BV25" i="23"/>
  <c r="R25" i="23"/>
  <c r="ER25" i="23" s="1"/>
  <c r="BY25" i="23"/>
  <c r="DC25" i="23"/>
  <c r="CA25" i="23"/>
  <c r="CZ25" i="23"/>
  <c r="CN25" i="23"/>
  <c r="CF25" i="23"/>
  <c r="BZ25" i="23"/>
  <c r="DA25" i="23"/>
  <c r="CB25" i="23"/>
  <c r="DG25" i="23"/>
  <c r="CQ25" i="23"/>
  <c r="CY25" i="23"/>
  <c r="CI25" i="23"/>
  <c r="CR25" i="23"/>
  <c r="CO25" i="23"/>
  <c r="DJ25" i="23" s="1"/>
  <c r="CP25" i="23"/>
  <c r="BU25" i="23"/>
  <c r="DE25" i="23"/>
  <c r="CV25" i="23"/>
  <c r="DD25" i="23"/>
  <c r="BW25" i="23"/>
  <c r="DF25" i="23"/>
  <c r="CT25" i="23"/>
  <c r="CL25" i="23"/>
  <c r="CS25" i="23"/>
  <c r="CC25" i="23"/>
  <c r="CD25" i="23"/>
  <c r="BT25" i="23"/>
  <c r="CJ25" i="23"/>
  <c r="CW25" i="23"/>
  <c r="P25" i="23"/>
  <c r="CG25" i="23"/>
  <c r="CH25" i="23"/>
  <c r="CK25" i="23"/>
  <c r="BX25" i="23"/>
  <c r="CM25" i="23"/>
  <c r="CE25" i="23"/>
  <c r="CU25" i="23"/>
  <c r="DB25" i="23"/>
  <c r="CX25" i="23"/>
  <c r="R61" i="23"/>
  <c r="U61" i="23"/>
  <c r="CI46" i="23"/>
  <c r="CH46" i="23"/>
  <c r="CO46" i="23"/>
  <c r="DJ46" i="23" s="1"/>
  <c r="DC46" i="23"/>
  <c r="CV46" i="23"/>
  <c r="CU46" i="23"/>
  <c r="CL46" i="23"/>
  <c r="DA46" i="23"/>
  <c r="BU46" i="23"/>
  <c r="CB46" i="23"/>
  <c r="CQ46" i="23"/>
  <c r="DF46" i="23"/>
  <c r="BZ46" i="23"/>
  <c r="CG46" i="23"/>
  <c r="CM46" i="23"/>
  <c r="CN46" i="23"/>
  <c r="BW46" i="23"/>
  <c r="CD46" i="23"/>
  <c r="CS46" i="23"/>
  <c r="CZ46" i="23"/>
  <c r="BT46" i="23"/>
  <c r="CA46" i="23"/>
  <c r="CX46" i="23"/>
  <c r="DE46" i="23"/>
  <c r="BY46" i="23"/>
  <c r="CE46" i="23"/>
  <c r="CF46" i="23"/>
  <c r="DB46" i="23"/>
  <c r="BV46" i="23"/>
  <c r="CK46" i="23"/>
  <c r="CR46" i="23"/>
  <c r="P46" i="23"/>
  <c r="CY46" i="23"/>
  <c r="CP46" i="23"/>
  <c r="CW46" i="23"/>
  <c r="U46" i="23"/>
  <c r="DD46" i="23"/>
  <c r="BX46" i="23"/>
  <c r="CT46" i="23"/>
  <c r="R46" i="23"/>
  <c r="EY46" i="23" s="1"/>
  <c r="CC46" i="23"/>
  <c r="CJ46" i="23"/>
  <c r="DG46" i="23"/>
  <c r="U59" i="23"/>
  <c r="R59" i="23"/>
  <c r="CB42" i="24"/>
  <c r="FL42" i="24" s="1"/>
  <c r="CI42" i="24"/>
  <c r="FS42" i="24" s="1"/>
  <c r="CX42" i="24"/>
  <c r="GH42" i="24" s="1"/>
  <c r="BR42" i="24"/>
  <c r="FB42" i="24" s="1"/>
  <c r="BY42" i="24"/>
  <c r="FI42" i="24" s="1"/>
  <c r="CV42" i="24"/>
  <c r="GF42" i="24" s="1"/>
  <c r="DC42" i="24"/>
  <c r="GM42" i="24" s="1"/>
  <c r="BW42" i="24"/>
  <c r="FG42" i="24" s="1"/>
  <c r="DB42" i="24"/>
  <c r="GL42" i="24" s="1"/>
  <c r="BV42" i="24"/>
  <c r="FF42" i="24" s="1"/>
  <c r="CZ42" i="24"/>
  <c r="GJ42" i="24" s="1"/>
  <c r="BT42" i="24"/>
  <c r="FD42" i="24" s="1"/>
  <c r="CA42" i="24"/>
  <c r="FK42" i="24" s="1"/>
  <c r="CP42" i="24"/>
  <c r="FZ42" i="24" s="1"/>
  <c r="CW42" i="24"/>
  <c r="GG42" i="24" s="1"/>
  <c r="BQ42" i="24"/>
  <c r="FA42" i="24" s="1"/>
  <c r="CN42" i="24"/>
  <c r="FX42" i="24" s="1"/>
  <c r="CU42" i="24"/>
  <c r="GE42" i="24" s="1"/>
  <c r="DA42" i="24"/>
  <c r="GK42" i="24" s="1"/>
  <c r="CS42" i="24"/>
  <c r="GC42" i="24" s="1"/>
  <c r="CD42" i="24"/>
  <c r="FN42" i="24" s="1"/>
  <c r="CR42" i="24"/>
  <c r="GB42" i="24" s="1"/>
  <c r="CY42" i="24"/>
  <c r="GI42" i="24" s="1"/>
  <c r="BS42" i="24"/>
  <c r="FC42" i="24" s="1"/>
  <c r="CH42" i="24"/>
  <c r="FR42" i="24" s="1"/>
  <c r="CO42" i="24"/>
  <c r="FY42" i="24" s="1"/>
  <c r="P42" i="24"/>
  <c r="CF42" i="24"/>
  <c r="FP42" i="24" s="1"/>
  <c r="CM42" i="24"/>
  <c r="FW42" i="24" s="1"/>
  <c r="BU42" i="24"/>
  <c r="FE42" i="24" s="1"/>
  <c r="GV42" i="24" s="1"/>
  <c r="CL42" i="24"/>
  <c r="FV42" i="24" s="1"/>
  <c r="U42" i="24"/>
  <c r="CJ42" i="24"/>
  <c r="FT42" i="24" s="1"/>
  <c r="CQ42" i="24"/>
  <c r="GA42" i="24" s="1"/>
  <c r="R42" i="24"/>
  <c r="DM42" i="24" s="1"/>
  <c r="BZ42" i="24"/>
  <c r="FJ42" i="24" s="1"/>
  <c r="CG42" i="24"/>
  <c r="FQ42" i="24" s="1"/>
  <c r="DD42" i="24"/>
  <c r="GN42" i="24" s="1"/>
  <c r="BX42" i="24"/>
  <c r="FH42" i="24" s="1"/>
  <c r="CE42" i="24"/>
  <c r="FO42" i="24" s="1"/>
  <c r="CT42" i="24"/>
  <c r="GD42" i="24" s="1"/>
  <c r="CK42" i="24"/>
  <c r="FU42" i="24" s="1"/>
  <c r="CC42" i="24"/>
  <c r="FM42" i="24" s="1"/>
  <c r="U74" i="24"/>
  <c r="R74" i="24"/>
  <c r="R76" i="23"/>
  <c r="U76" i="23"/>
  <c r="R24" i="23"/>
  <c r="U24" i="23"/>
  <c r="P24" i="23"/>
  <c r="R73" i="23"/>
  <c r="U73" i="23"/>
  <c r="U71" i="23"/>
  <c r="R71" i="23"/>
  <c r="U81" i="24"/>
  <c r="R81" i="24"/>
  <c r="U39" i="24"/>
  <c r="R39" i="24"/>
  <c r="P39" i="24"/>
  <c r="R72" i="23"/>
  <c r="U72" i="23"/>
  <c r="R67" i="23"/>
  <c r="U67" i="23"/>
  <c r="CH25" i="24"/>
  <c r="FR25" i="24" s="1"/>
  <c r="CO25" i="24"/>
  <c r="FY25" i="24" s="1"/>
  <c r="P25" i="24"/>
  <c r="CF25" i="24"/>
  <c r="FP25" i="24" s="1"/>
  <c r="CM25" i="24"/>
  <c r="FW25" i="24" s="1"/>
  <c r="CT25" i="24"/>
  <c r="GD25" i="24" s="1"/>
  <c r="U25" i="24"/>
  <c r="CC25" i="24"/>
  <c r="FM25" i="24" s="1"/>
  <c r="CY25" i="24"/>
  <c r="GI25" i="24" s="1"/>
  <c r="BS25" i="24"/>
  <c r="FC25" i="24" s="1"/>
  <c r="R25" i="24"/>
  <c r="DP25" i="24" s="1"/>
  <c r="BZ25" i="24"/>
  <c r="FJ25" i="24" s="1"/>
  <c r="CG25" i="24"/>
  <c r="FQ25" i="24" s="1"/>
  <c r="DD25" i="24"/>
  <c r="GN25" i="24" s="1"/>
  <c r="BX25" i="24"/>
  <c r="FH25" i="24" s="1"/>
  <c r="GY25" i="24" s="1"/>
  <c r="CE25" i="24"/>
  <c r="FO25" i="24" s="1"/>
  <c r="CL25" i="24"/>
  <c r="FV25" i="24" s="1"/>
  <c r="DA25" i="24"/>
  <c r="GK25" i="24" s="1"/>
  <c r="BU25" i="24"/>
  <c r="FE25" i="24" s="1"/>
  <c r="CJ25" i="24"/>
  <c r="FT25" i="24" s="1"/>
  <c r="CA25" i="24"/>
  <c r="FK25" i="24" s="1"/>
  <c r="CX25" i="24"/>
  <c r="GH25" i="24" s="1"/>
  <c r="BR25" i="24"/>
  <c r="FB25" i="24" s="1"/>
  <c r="BY25" i="24"/>
  <c r="FI25" i="24" s="1"/>
  <c r="CV25" i="24"/>
  <c r="GF25" i="24" s="1"/>
  <c r="DC25" i="24"/>
  <c r="GM25" i="24" s="1"/>
  <c r="BW25" i="24"/>
  <c r="FG25" i="24" s="1"/>
  <c r="CD25" i="24"/>
  <c r="FN25" i="24" s="1"/>
  <c r="CS25" i="24"/>
  <c r="GC25" i="24" s="1"/>
  <c r="CR25" i="24"/>
  <c r="GB25" i="24" s="1"/>
  <c r="CI25" i="24"/>
  <c r="FS25" i="24" s="1"/>
  <c r="CZ25" i="24"/>
  <c r="GJ25" i="24" s="1"/>
  <c r="CP25" i="24"/>
  <c r="FZ25" i="24" s="1"/>
  <c r="CW25" i="24"/>
  <c r="GG25" i="24" s="1"/>
  <c r="BQ25" i="24"/>
  <c r="FA25" i="24" s="1"/>
  <c r="CN25" i="24"/>
  <c r="FX25" i="24" s="1"/>
  <c r="CU25" i="24"/>
  <c r="GE25" i="24" s="1"/>
  <c r="DB25" i="24"/>
  <c r="GL25" i="24" s="1"/>
  <c r="BV25" i="24"/>
  <c r="FF25" i="24" s="1"/>
  <c r="CK25" i="24"/>
  <c r="FU25" i="24" s="1"/>
  <c r="CQ25" i="24"/>
  <c r="GA25" i="24" s="1"/>
  <c r="CB25" i="24"/>
  <c r="FL25" i="24" s="1"/>
  <c r="BT25" i="24"/>
  <c r="FD25" i="24" s="1"/>
  <c r="CJ38" i="24"/>
  <c r="FT38" i="24" s="1"/>
  <c r="CQ38" i="24"/>
  <c r="GA38" i="24" s="1"/>
  <c r="R38" i="24"/>
  <c r="DY38" i="24" s="1"/>
  <c r="BZ38" i="24"/>
  <c r="FJ38" i="24" s="1"/>
  <c r="CG38" i="24"/>
  <c r="FQ38" i="24" s="1"/>
  <c r="HH38" i="24" s="1"/>
  <c r="DD38" i="24"/>
  <c r="GN38" i="24" s="1"/>
  <c r="BX38" i="24"/>
  <c r="FH38" i="24" s="1"/>
  <c r="CE38" i="24"/>
  <c r="FO38" i="24" s="1"/>
  <c r="BV38" i="24"/>
  <c r="FF38" i="24" s="1"/>
  <c r="CT38" i="24"/>
  <c r="GD38" i="24" s="1"/>
  <c r="CK38" i="24"/>
  <c r="FU38" i="24" s="1"/>
  <c r="CB38" i="24"/>
  <c r="FL38" i="24" s="1"/>
  <c r="CI38" i="24"/>
  <c r="FS38" i="24" s="1"/>
  <c r="CX38" i="24"/>
  <c r="GH38" i="24" s="1"/>
  <c r="BR38" i="24"/>
  <c r="FB38" i="24" s="1"/>
  <c r="BY38" i="24"/>
  <c r="FI38" i="24" s="1"/>
  <c r="CV38" i="24"/>
  <c r="GF38" i="24" s="1"/>
  <c r="DC38" i="24"/>
  <c r="GM38" i="24" s="1"/>
  <c r="BW38" i="24"/>
  <c r="FG38" i="24" s="1"/>
  <c r="U38" i="24"/>
  <c r="CS38" i="24"/>
  <c r="GC38" i="24" s="1"/>
  <c r="CZ38" i="24"/>
  <c r="GJ38" i="24" s="1"/>
  <c r="BT38" i="24"/>
  <c r="FD38" i="24" s="1"/>
  <c r="CA38" i="24"/>
  <c r="FK38" i="24" s="1"/>
  <c r="CP38" i="24"/>
  <c r="FZ38" i="24" s="1"/>
  <c r="CW38" i="24"/>
  <c r="GG38" i="24" s="1"/>
  <c r="BQ38" i="24"/>
  <c r="FA38" i="24" s="1"/>
  <c r="CN38" i="24"/>
  <c r="FX38" i="24" s="1"/>
  <c r="CU38" i="24"/>
  <c r="GE38" i="24" s="1"/>
  <c r="CC38" i="24"/>
  <c r="FM38" i="24" s="1"/>
  <c r="DA38" i="24"/>
  <c r="GK38" i="24" s="1"/>
  <c r="CD38" i="24"/>
  <c r="FN38" i="24" s="1"/>
  <c r="CR38" i="24"/>
  <c r="GB38" i="24" s="1"/>
  <c r="CY38" i="24"/>
  <c r="GI38" i="24" s="1"/>
  <c r="BS38" i="24"/>
  <c r="FC38" i="24" s="1"/>
  <c r="CH38" i="24"/>
  <c r="FR38" i="24" s="1"/>
  <c r="CO38" i="24"/>
  <c r="FY38" i="24" s="1"/>
  <c r="P38" i="24"/>
  <c r="CF38" i="24"/>
  <c r="FP38" i="24" s="1"/>
  <c r="CM38" i="24"/>
  <c r="FW38" i="24" s="1"/>
  <c r="DB38" i="24"/>
  <c r="GL38" i="24" s="1"/>
  <c r="BU38" i="24"/>
  <c r="FE38" i="24" s="1"/>
  <c r="CL38" i="24"/>
  <c r="FV38" i="24" s="1"/>
  <c r="R82" i="24"/>
  <c r="U82" i="24"/>
  <c r="P31" i="24"/>
  <c r="U31" i="24"/>
  <c r="R31" i="24"/>
  <c r="R76" i="24"/>
  <c r="U76" i="24"/>
  <c r="P35" i="24"/>
  <c r="U35" i="24"/>
  <c r="R35" i="24"/>
  <c r="CT18" i="23"/>
  <c r="CL18" i="23"/>
  <c r="CQ18" i="23"/>
  <c r="CU18" i="23"/>
  <c r="DA18" i="23"/>
  <c r="CY18" i="23"/>
  <c r="CD18" i="23"/>
  <c r="CV18" i="23"/>
  <c r="CJ18" i="23"/>
  <c r="DD18" i="23"/>
  <c r="CB18" i="23"/>
  <c r="BV18" i="23"/>
  <c r="U18" i="23"/>
  <c r="BX18" i="23"/>
  <c r="CP18" i="23"/>
  <c r="CH18" i="23"/>
  <c r="BU18" i="23"/>
  <c r="P18" i="23"/>
  <c r="CE18" i="23"/>
  <c r="CX18" i="23"/>
  <c r="DE18" i="23"/>
  <c r="CI18" i="23"/>
  <c r="CA18" i="23"/>
  <c r="CS18" i="23"/>
  <c r="CO18" i="23"/>
  <c r="DJ18" i="23" s="1"/>
  <c r="CG18" i="23"/>
  <c r="BT18" i="23"/>
  <c r="CM18" i="23"/>
  <c r="DF18" i="23"/>
  <c r="CF18" i="23"/>
  <c r="CK18" i="23"/>
  <c r="CC18" i="23"/>
  <c r="DC18" i="23"/>
  <c r="CN18" i="23"/>
  <c r="R18" i="23"/>
  <c r="EN18" i="23" s="1"/>
  <c r="CR18" i="23"/>
  <c r="BY18" i="23"/>
  <c r="CZ18" i="23"/>
  <c r="DB18" i="23"/>
  <c r="CW18" i="23"/>
  <c r="BW18" i="23"/>
  <c r="BZ18" i="23"/>
  <c r="DG18" i="23"/>
  <c r="P13" i="23"/>
  <c r="CC13" i="23"/>
  <c r="BU13" i="23"/>
  <c r="DC13" i="23"/>
  <c r="CL13" i="23"/>
  <c r="CM13" i="23"/>
  <c r="CB13" i="23"/>
  <c r="DG13" i="23"/>
  <c r="CH13" i="23"/>
  <c r="CN13" i="23"/>
  <c r="CJ13" i="23"/>
  <c r="DF13" i="23"/>
  <c r="DB13" i="23"/>
  <c r="CS13" i="23"/>
  <c r="BV13" i="23"/>
  <c r="BZ13" i="23"/>
  <c r="CX13" i="23"/>
  <c r="U13" i="23"/>
  <c r="CY13" i="23"/>
  <c r="CI13" i="23"/>
  <c r="CA13" i="23"/>
  <c r="CK13" i="23"/>
  <c r="DE13" i="23"/>
  <c r="CR13" i="23"/>
  <c r="R13" i="23"/>
  <c r="DL13" i="23" s="1"/>
  <c r="CW13" i="23"/>
  <c r="CP13" i="23"/>
  <c r="CQ13" i="23"/>
  <c r="CZ13" i="23"/>
  <c r="BT13" i="23"/>
  <c r="BY13" i="23"/>
  <c r="CU13" i="23"/>
  <c r="DA13" i="23"/>
  <c r="CD13" i="23"/>
  <c r="BW13" i="23"/>
  <c r="CE13" i="23"/>
  <c r="DD13" i="23"/>
  <c r="CO13" i="23"/>
  <c r="DJ13" i="23" s="1"/>
  <c r="CT13" i="23"/>
  <c r="DD17" i="23"/>
  <c r="CC17" i="23"/>
  <c r="BT17" i="23"/>
  <c r="CB17" i="23"/>
  <c r="DA17" i="23"/>
  <c r="DC17" i="23"/>
  <c r="DE17" i="23"/>
  <c r="CF17" i="23"/>
  <c r="CM17" i="23"/>
  <c r="BU17" i="23"/>
  <c r="CO17" i="23"/>
  <c r="DJ17" i="23" s="1"/>
  <c r="CV17" i="23"/>
  <c r="DG17" i="23"/>
  <c r="CT17" i="23"/>
  <c r="BZ17" i="23"/>
  <c r="CD17" i="23"/>
  <c r="CN17" i="23"/>
  <c r="CK17" i="23"/>
  <c r="CU17" i="23"/>
  <c r="CE17" i="23"/>
  <c r="CW17" i="23"/>
  <c r="CY17" i="23"/>
  <c r="CH17" i="23"/>
  <c r="BW17" i="23"/>
  <c r="CP17" i="23"/>
  <c r="BV17" i="23"/>
  <c r="U17" i="23"/>
  <c r="CL17" i="23"/>
  <c r="CS17" i="23"/>
  <c r="CZ17" i="23"/>
  <c r="CX17" i="23"/>
  <c r="P17" i="23"/>
  <c r="CQ17" i="23"/>
  <c r="CA17" i="23"/>
  <c r="DB17" i="23"/>
  <c r="CG17" i="23"/>
  <c r="CR17" i="23"/>
  <c r="R17" i="23"/>
  <c r="EX17" i="23" s="1"/>
  <c r="CJ17" i="23"/>
  <c r="DF17" i="23"/>
  <c r="BX17" i="23"/>
  <c r="BY17" i="23"/>
  <c r="CI17" i="23"/>
  <c r="R80" i="24"/>
  <c r="U80" i="24"/>
  <c r="R60" i="24"/>
  <c r="U60" i="24"/>
  <c r="BY29" i="23"/>
  <c r="CS29" i="23"/>
  <c r="DE29" i="23"/>
  <c r="CN29" i="23"/>
  <c r="U29" i="23"/>
  <c r="CJ29" i="23"/>
  <c r="DD29" i="23"/>
  <c r="CO29" i="23"/>
  <c r="DJ29" i="23" s="1"/>
  <c r="CK29" i="23"/>
  <c r="CH29" i="23"/>
  <c r="CL29" i="23"/>
  <c r="DA29" i="23"/>
  <c r="R29" i="23"/>
  <c r="EC29" i="23" s="1"/>
  <c r="CX29" i="23"/>
  <c r="CE29" i="23"/>
  <c r="CP29" i="23"/>
  <c r="CD29" i="23"/>
  <c r="CV29" i="23"/>
  <c r="BV29" i="23"/>
  <c r="CY29" i="23"/>
  <c r="CW29" i="23"/>
  <c r="CU29" i="23"/>
  <c r="BU29" i="23"/>
  <c r="CI29" i="23"/>
  <c r="CG29" i="23"/>
  <c r="CB29" i="23"/>
  <c r="CA29" i="23"/>
  <c r="CM29" i="23"/>
  <c r="BT29" i="23"/>
  <c r="P29" i="23"/>
  <c r="CT29" i="23"/>
  <c r="DG29" i="23"/>
  <c r="CF29" i="23"/>
  <c r="CC29" i="23"/>
  <c r="DC29" i="23"/>
  <c r="CR29" i="23"/>
  <c r="CQ29" i="23"/>
  <c r="DF29" i="23"/>
  <c r="CZ29" i="23"/>
  <c r="BW29" i="23"/>
  <c r="BZ29" i="23"/>
  <c r="DB29" i="23"/>
  <c r="BX29" i="23"/>
  <c r="CM256" i="27"/>
  <c r="HK257" i="27" s="1"/>
  <c r="CP256" i="27"/>
  <c r="HN257" i="27" s="1"/>
  <c r="NL257" i="27"/>
  <c r="GC256" i="27" s="1"/>
  <c r="KZ256" i="27" s="1"/>
  <c r="MH257" i="27"/>
  <c r="EY256" i="27" s="1"/>
  <c r="JV256" i="27" s="1"/>
  <c r="CR256" i="27"/>
  <c r="HP257" i="27" s="1"/>
  <c r="CW256" i="27"/>
  <c r="HU257" i="27" s="1"/>
  <c r="DI256" i="27"/>
  <c r="IG257" i="27" s="1"/>
  <c r="OE257" i="27"/>
  <c r="GV256" i="27" s="1"/>
  <c r="LS256" i="27" s="1"/>
  <c r="CE256" i="27"/>
  <c r="HC257" i="27" s="1"/>
  <c r="DC256" i="27"/>
  <c r="IA257" i="27" s="1"/>
  <c r="DF256" i="27"/>
  <c r="ID257" i="27" s="1"/>
  <c r="DH256" i="27"/>
  <c r="IF257" i="27" s="1"/>
  <c r="NJ257" i="27"/>
  <c r="GA256" i="27" s="1"/>
  <c r="KX256" i="27" s="1"/>
  <c r="DK256" i="27"/>
  <c r="II257" i="27" s="1"/>
  <c r="DN256" i="27"/>
  <c r="IL257" i="27" s="1"/>
  <c r="DP256" i="27"/>
  <c r="IN257" i="27" s="1"/>
  <c r="NX257" i="27"/>
  <c r="GO256" i="27" s="1"/>
  <c r="LL256" i="27" s="1"/>
  <c r="MW257" i="27"/>
  <c r="FN256" i="27" s="1"/>
  <c r="KK256" i="27" s="1"/>
  <c r="DS256" i="27"/>
  <c r="IQ257" i="27" s="1"/>
  <c r="DV256" i="27"/>
  <c r="IT257" i="27" s="1"/>
  <c r="MI257" i="27"/>
  <c r="EZ256" i="27" s="1"/>
  <c r="JW256" i="27" s="1"/>
  <c r="MJ257" i="27"/>
  <c r="FA256" i="27" s="1"/>
  <c r="JX256" i="27" s="1"/>
  <c r="EA256" i="27"/>
  <c r="IY257" i="27" s="1"/>
  <c r="ED256" i="27"/>
  <c r="JB257" i="27" s="1"/>
  <c r="MT257" i="27"/>
  <c r="FK256" i="27" s="1"/>
  <c r="KH256" i="27" s="1"/>
  <c r="MX257" i="27"/>
  <c r="FO256" i="27" s="1"/>
  <c r="KL256" i="27" s="1"/>
  <c r="EH256" i="27"/>
  <c r="JF257" i="27" s="1"/>
  <c r="OG257" i="27"/>
  <c r="GX256" i="27" s="1"/>
  <c r="LU256" i="27" s="1"/>
  <c r="MQ257" i="27"/>
  <c r="FH256" i="27" s="1"/>
  <c r="KE256" i="27" s="1"/>
  <c r="NH257" i="27"/>
  <c r="FY256" i="27" s="1"/>
  <c r="KV256" i="27" s="1"/>
  <c r="CN256" i="27"/>
  <c r="HL257" i="27" s="1"/>
  <c r="CQ256" i="27"/>
  <c r="HO257" i="27" s="1"/>
  <c r="NZ257" i="27"/>
  <c r="GQ256" i="27" s="1"/>
  <c r="LN256" i="27" s="1"/>
  <c r="LZ257" i="27"/>
  <c r="EQ256" i="27" s="1"/>
  <c r="JN256" i="27" s="1"/>
  <c r="CT256" i="27"/>
  <c r="HR257" i="27" s="1"/>
  <c r="MS257" i="27"/>
  <c r="FJ256" i="27" s="1"/>
  <c r="KG256" i="27" s="1"/>
  <c r="NM257" i="27"/>
  <c r="GD256" i="27" s="1"/>
  <c r="LA256" i="27" s="1"/>
  <c r="MR257" i="27"/>
  <c r="FI256" i="27" s="1"/>
  <c r="KF256" i="27" s="1"/>
  <c r="MC257" i="27"/>
  <c r="ET256" i="27" s="1"/>
  <c r="JQ256" i="27" s="1"/>
  <c r="DD256" i="27"/>
  <c r="IB257" i="27" s="1"/>
  <c r="DG256" i="27"/>
  <c r="IE257" i="27" s="1"/>
  <c r="EF256" i="27"/>
  <c r="JD257" i="27" s="1"/>
  <c r="MZ257" i="27"/>
  <c r="FQ256" i="27" s="1"/>
  <c r="KN256" i="27" s="1"/>
  <c r="DL256" i="27"/>
  <c r="IJ257" i="27" s="1"/>
  <c r="DO256" i="27"/>
  <c r="IM257" i="27" s="1"/>
  <c r="BW257" i="27"/>
  <c r="NP257" i="27"/>
  <c r="GG256" i="27" s="1"/>
  <c r="LD256" i="27" s="1"/>
  <c r="NC257" i="27"/>
  <c r="FT256" i="27" s="1"/>
  <c r="KQ256" i="27" s="1"/>
  <c r="DT256" i="27"/>
  <c r="IR257" i="27" s="1"/>
  <c r="DW256" i="27"/>
  <c r="IU257" i="27" s="1"/>
  <c r="CJ256" i="27"/>
  <c r="HH257" i="27" s="1"/>
  <c r="OD257" i="27"/>
  <c r="GU256" i="27" s="1"/>
  <c r="LR256" i="27" s="1"/>
  <c r="EB256" i="27"/>
  <c r="IZ257" i="27" s="1"/>
  <c r="EE256" i="27"/>
  <c r="JC257" i="27" s="1"/>
  <c r="MA257" i="27"/>
  <c r="ER256" i="27" s="1"/>
  <c r="JO256" i="27" s="1"/>
  <c r="ML257" i="27"/>
  <c r="FC256" i="27" s="1"/>
  <c r="JZ256" i="27" s="1"/>
  <c r="EI256" i="27"/>
  <c r="JG257" i="27" s="1"/>
  <c r="EL256" i="27"/>
  <c r="JJ257" i="27" s="1"/>
  <c r="ND257" i="27"/>
  <c r="FU256" i="27" s="1"/>
  <c r="KR256" i="27" s="1"/>
  <c r="NK257" i="27"/>
  <c r="GB256" i="27" s="1"/>
  <c r="KY256" i="27" s="1"/>
  <c r="CO256" i="27"/>
  <c r="HM257" i="27" s="1"/>
  <c r="DA256" i="27"/>
  <c r="HY257" i="27" s="1"/>
  <c r="NR257" i="27"/>
  <c r="GI256" i="27" s="1"/>
  <c r="LF256" i="27" s="1"/>
  <c r="NN257" i="27"/>
  <c r="GE256" i="27" s="1"/>
  <c r="LB256" i="27" s="1"/>
  <c r="CU256" i="27"/>
  <c r="HS257" i="27" s="1"/>
  <c r="CX256" i="27"/>
  <c r="HV257" i="27" s="1"/>
  <c r="NW257" i="27"/>
  <c r="GN256" i="27" s="1"/>
  <c r="LK256" i="27" s="1"/>
  <c r="MV257" i="27"/>
  <c r="FM256" i="27" s="1"/>
  <c r="KJ256" i="27" s="1"/>
  <c r="NO257" i="27"/>
  <c r="GF256" i="27" s="1"/>
  <c r="LC256" i="27" s="1"/>
  <c r="DE256" i="27"/>
  <c r="IC257" i="27" s="1"/>
  <c r="DQ256" i="27"/>
  <c r="IO257" i="27" s="1"/>
  <c r="MB257" i="27"/>
  <c r="ES256" i="27" s="1"/>
  <c r="JP256" i="27" s="1"/>
  <c r="CS256" i="27"/>
  <c r="HQ257" i="27" s="1"/>
  <c r="DM256" i="27"/>
  <c r="IK257" i="27" s="1"/>
  <c r="DY256" i="27"/>
  <c r="IW257" i="27" s="1"/>
  <c r="MP257" i="27"/>
  <c r="FG256" i="27" s="1"/>
  <c r="KD256" i="27" s="1"/>
  <c r="CG256" i="27"/>
  <c r="HE257" i="27" s="1"/>
  <c r="OA257" i="27"/>
  <c r="GR256" i="27" s="1"/>
  <c r="LO256" i="27" s="1"/>
  <c r="DU256" i="27"/>
  <c r="IS257" i="27" s="1"/>
  <c r="EG256" i="27"/>
  <c r="JE257" i="27" s="1"/>
  <c r="NF257" i="27"/>
  <c r="FW256" i="27" s="1"/>
  <c r="KT256" i="27" s="1"/>
  <c r="OB257" i="27"/>
  <c r="GS256" i="27" s="1"/>
  <c r="LP256" i="27" s="1"/>
  <c r="EC256" i="27"/>
  <c r="JA257" i="27" s="1"/>
  <c r="MG257" i="27"/>
  <c r="EX256" i="27" s="1"/>
  <c r="JU256" i="27" s="1"/>
  <c r="NS257" i="27"/>
  <c r="GJ256" i="27" s="1"/>
  <c r="LG256" i="27" s="1"/>
  <c r="CI256" i="27"/>
  <c r="HG257" i="27" s="1"/>
  <c r="EJ256" i="27"/>
  <c r="JH257" i="27" s="1"/>
  <c r="CK256" i="27"/>
  <c r="HI257" i="27" s="1"/>
  <c r="MN257" i="27"/>
  <c r="FE256" i="27" s="1"/>
  <c r="KB256" i="27" s="1"/>
  <c r="MY257" i="27"/>
  <c r="FP256" i="27" s="1"/>
  <c r="KM256" i="27" s="1"/>
  <c r="CL256" i="27"/>
  <c r="HJ257" i="27" s="1"/>
  <c r="MK257" i="27"/>
  <c r="FB256" i="27" s="1"/>
  <c r="JY256" i="27" s="1"/>
  <c r="NE257" i="27"/>
  <c r="FV256" i="27" s="1"/>
  <c r="KS256" i="27" s="1"/>
  <c r="MD257" i="27"/>
  <c r="EU256" i="27" s="1"/>
  <c r="JR256" i="27" s="1"/>
  <c r="CF256" i="27"/>
  <c r="HD257" i="27" s="1"/>
  <c r="CV256" i="27"/>
  <c r="HT257" i="27" s="1"/>
  <c r="CY256" i="27"/>
  <c r="HW257" i="27" s="1"/>
  <c r="DX256" i="27"/>
  <c r="IV257" i="27" s="1"/>
  <c r="MM257" i="27"/>
  <c r="FD256" i="27" s="1"/>
  <c r="KA256" i="27" s="1"/>
  <c r="DB256" i="27"/>
  <c r="HZ257" i="27" s="1"/>
  <c r="NA257" i="27"/>
  <c r="FR256" i="27" s="1"/>
  <c r="KO256" i="27" s="1"/>
  <c r="NU257" i="27"/>
  <c r="GL256" i="27" s="1"/>
  <c r="LI256" i="27" s="1"/>
  <c r="NG257" i="27"/>
  <c r="FX256" i="27" s="1"/>
  <c r="KU256" i="27" s="1"/>
  <c r="DJ256" i="27"/>
  <c r="IH257" i="27" s="1"/>
  <c r="NI257" i="27"/>
  <c r="FZ256" i="27" s="1"/>
  <c r="KW256" i="27" s="1"/>
  <c r="OC257" i="27"/>
  <c r="GT256" i="27" s="1"/>
  <c r="LQ256" i="27" s="1"/>
  <c r="NT257" i="27"/>
  <c r="GK256" i="27" s="1"/>
  <c r="LH256" i="27" s="1"/>
  <c r="CH256" i="27"/>
  <c r="HF257" i="27" s="1"/>
  <c r="DR256" i="27"/>
  <c r="IP257" i="27" s="1"/>
  <c r="NQ257" i="27"/>
  <c r="GH256" i="27" s="1"/>
  <c r="LE256" i="27" s="1"/>
  <c r="CZ256" i="27"/>
  <c r="HX257" i="27" s="1"/>
  <c r="ME257" i="27"/>
  <c r="EV256" i="27" s="1"/>
  <c r="JS256" i="27" s="1"/>
  <c r="DZ256" i="27"/>
  <c r="IX257" i="27" s="1"/>
  <c r="NY257" i="27"/>
  <c r="GP256" i="27" s="1"/>
  <c r="LM256" i="27" s="1"/>
  <c r="MF257" i="27"/>
  <c r="EW256" i="27" s="1"/>
  <c r="JT256" i="27" s="1"/>
  <c r="MU257" i="27"/>
  <c r="FL256" i="27" s="1"/>
  <c r="KI256" i="27" s="1"/>
  <c r="NV257" i="27"/>
  <c r="GM256" i="27" s="1"/>
  <c r="LJ256" i="27" s="1"/>
  <c r="EK256" i="27"/>
  <c r="JI257" i="27" s="1"/>
  <c r="MO257" i="27"/>
  <c r="FF256" i="27" s="1"/>
  <c r="KC256" i="27" s="1"/>
  <c r="OF257" i="27"/>
  <c r="GW256" i="27" s="1"/>
  <c r="LT256" i="27" s="1"/>
  <c r="NB257" i="27"/>
  <c r="FS256" i="27" s="1"/>
  <c r="KP256" i="27" s="1"/>
  <c r="R12" i="24"/>
  <c r="P12" i="24"/>
  <c r="U12" i="24"/>
  <c r="P39" i="26"/>
  <c r="U39" i="26"/>
  <c r="R39" i="26"/>
  <c r="R77" i="26"/>
  <c r="U77" i="26"/>
  <c r="CV310" i="27"/>
  <c r="EL310" i="27"/>
  <c r="DR310" i="27"/>
  <c r="MZ311" i="27"/>
  <c r="CN310" i="27"/>
  <c r="ED310" i="27"/>
  <c r="NA311" i="27"/>
  <c r="CE310" i="27"/>
  <c r="DU310" i="27"/>
  <c r="DB310" i="27"/>
  <c r="CG310" i="27"/>
  <c r="DW310" i="27"/>
  <c r="MV311" i="27"/>
  <c r="OF311" i="27"/>
  <c r="DN310" i="27"/>
  <c r="MN311" i="27"/>
  <c r="NX311" i="27"/>
  <c r="MU311" i="27"/>
  <c r="BO311" i="27"/>
  <c r="DO310" i="27"/>
  <c r="DZ310" i="27"/>
  <c r="EJ310" i="27"/>
  <c r="MO311" i="27"/>
  <c r="MA311" i="27"/>
  <c r="OA311" i="27"/>
  <c r="MT311" i="27"/>
  <c r="DA310" i="27"/>
  <c r="EK310" i="27"/>
  <c r="DY310" i="27"/>
  <c r="ML311" i="27"/>
  <c r="DF310" i="27"/>
  <c r="CM310" i="27"/>
  <c r="EC310" i="27"/>
  <c r="NI311" i="27"/>
  <c r="CX310" i="27"/>
  <c r="LZ311" i="27"/>
  <c r="NK311" i="27"/>
  <c r="CO310" i="27"/>
  <c r="EE310" i="27"/>
  <c r="DL310" i="27"/>
  <c r="CR310" i="27"/>
  <c r="EH310" i="27"/>
  <c r="NE311" i="27"/>
  <c r="CI310" i="27"/>
  <c r="DX310" i="27"/>
  <c r="MW311" i="27"/>
  <c r="OG311" i="27"/>
  <c r="NM311" i="27"/>
  <c r="MF311" i="27"/>
  <c r="MG311" i="27"/>
  <c r="MJ311" i="27"/>
  <c r="MK311" i="27"/>
  <c r="NG311" i="27"/>
  <c r="MS311" i="27"/>
  <c r="MP311" i="27"/>
  <c r="CZ310" i="27"/>
  <c r="NJ311" i="27"/>
  <c r="DQ310" i="27"/>
  <c r="DS310" i="27"/>
  <c r="CH310" i="27"/>
  <c r="DP310" i="27"/>
  <c r="CW310" i="27"/>
  <c r="MH311" i="27"/>
  <c r="NS311" i="27"/>
  <c r="DH310" i="27"/>
  <c r="MI311" i="27"/>
  <c r="NT311" i="27"/>
  <c r="CY310" i="27"/>
  <c r="CF310" i="27"/>
  <c r="DV310" i="27"/>
  <c r="DC310" i="27"/>
  <c r="MC311" i="27"/>
  <c r="NN311" i="27"/>
  <c r="CT310" i="27"/>
  <c r="EI310" i="27"/>
  <c r="NF311" i="27"/>
  <c r="CU310" i="27"/>
  <c r="OE311" i="27"/>
  <c r="MX311" i="27"/>
  <c r="MY311" i="27"/>
  <c r="NC311" i="27"/>
  <c r="ND311" i="27"/>
  <c r="NY311" i="27"/>
  <c r="NL311" i="27"/>
  <c r="NH311" i="27"/>
  <c r="CK310" i="27"/>
  <c r="DI310" i="27"/>
  <c r="NZ311" i="27"/>
  <c r="EG310" i="27"/>
  <c r="MD311" i="27"/>
  <c r="CL310" i="27"/>
  <c r="EA310" i="27"/>
  <c r="DG310" i="27"/>
  <c r="MQ311" i="27"/>
  <c r="OB311" i="27"/>
  <c r="DT310" i="27"/>
  <c r="MR311" i="27"/>
  <c r="OC311" i="27"/>
  <c r="DK310" i="27"/>
  <c r="CP310" i="27"/>
  <c r="EF310" i="27"/>
  <c r="DM310" i="27"/>
  <c r="MM311" i="27"/>
  <c r="NW311" i="27"/>
  <c r="DD310" i="27"/>
  <c r="ME311" i="27"/>
  <c r="NO311" i="27"/>
  <c r="MB311" i="27"/>
  <c r="DE310" i="27"/>
  <c r="NP311" i="27"/>
  <c r="NQ311" i="27"/>
  <c r="NU311" i="27"/>
  <c r="NV311" i="27"/>
  <c r="CJ310" i="27"/>
  <c r="OD311" i="27"/>
  <c r="CS310" i="27"/>
  <c r="NB311" i="27"/>
  <c r="NR311" i="27"/>
  <c r="EB310" i="27"/>
  <c r="DJ310" i="27"/>
  <c r="CQ310" i="27"/>
  <c r="BB11" i="23"/>
  <c r="AD11" i="23"/>
  <c r="BC11" i="23"/>
  <c r="BO11" i="23"/>
  <c r="AB11" i="23"/>
  <c r="BH11" i="23"/>
  <c r="AC11" i="23"/>
  <c r="AF11" i="23"/>
  <c r="AT11" i="23"/>
  <c r="AE11" i="23"/>
  <c r="BK11" i="23"/>
  <c r="AQ11" i="23"/>
  <c r="BM11" i="23"/>
  <c r="AJ11" i="23"/>
  <c r="AN11" i="23"/>
  <c r="BN11" i="23"/>
  <c r="AS11" i="23"/>
  <c r="AG11" i="23"/>
  <c r="BL11" i="23"/>
  <c r="AO11" i="23"/>
  <c r="AX11" i="23"/>
  <c r="BJ11" i="23"/>
  <c r="AM11" i="23"/>
  <c r="AW11" i="23"/>
  <c r="AV11" i="23"/>
  <c r="BG11" i="23"/>
  <c r="AI11" i="23"/>
  <c r="AR11" i="23"/>
  <c r="BA11" i="23"/>
  <c r="AU11" i="23"/>
  <c r="AH11" i="23"/>
  <c r="BD11" i="23"/>
  <c r="BF11" i="23"/>
  <c r="AY11" i="23"/>
  <c r="AZ11" i="23"/>
  <c r="BE11" i="23"/>
  <c r="BI11" i="23"/>
  <c r="AL11" i="23"/>
  <c r="AP11" i="23"/>
  <c r="AK11" i="23"/>
  <c r="BJ15" i="23"/>
  <c r="DB15" i="23" s="1"/>
  <c r="BM15" i="23"/>
  <c r="EW15" i="23" s="1"/>
  <c r="BF15" i="23"/>
  <c r="EP15" i="23" s="1"/>
  <c r="AL15" i="23"/>
  <c r="DV15" i="23" s="1"/>
  <c r="AU15" i="23"/>
  <c r="EE15" i="23" s="1"/>
  <c r="BD15" i="23"/>
  <c r="EN15" i="23" s="1"/>
  <c r="AW15" i="23"/>
  <c r="CO15" i="23" s="1"/>
  <c r="DJ15" i="23" s="1"/>
  <c r="AI15" i="23"/>
  <c r="DS15" i="23" s="1"/>
  <c r="AF15" i="23"/>
  <c r="DP15" i="23" s="1"/>
  <c r="BO15" i="23"/>
  <c r="EY15" i="23" s="1"/>
  <c r="AB15" i="23"/>
  <c r="DL15" i="23" s="1"/>
  <c r="BH15" i="23"/>
  <c r="ER15" i="23" s="1"/>
  <c r="AS15" i="23"/>
  <c r="EC15" i="23" s="1"/>
  <c r="BB15" i="23"/>
  <c r="EL15" i="23" s="1"/>
  <c r="BC15" i="23"/>
  <c r="EM15" i="23" s="1"/>
  <c r="BL15" i="23"/>
  <c r="EV15" i="23" s="1"/>
  <c r="BG15" i="23"/>
  <c r="EQ15" i="23" s="1"/>
  <c r="BN15" i="23"/>
  <c r="EX15" i="23" s="1"/>
  <c r="AJ15" i="23"/>
  <c r="DT15" i="23" s="1"/>
  <c r="BA15" i="23"/>
  <c r="EK15" i="23" s="1"/>
  <c r="AE15" i="23"/>
  <c r="DO15" i="23" s="1"/>
  <c r="BK15" i="23"/>
  <c r="EU15" i="23" s="1"/>
  <c r="AP15" i="23"/>
  <c r="DZ15" i="23" s="1"/>
  <c r="AQ15" i="23"/>
  <c r="EA15" i="23" s="1"/>
  <c r="AR15" i="23"/>
  <c r="EB15" i="23" s="1"/>
  <c r="AX15" i="23"/>
  <c r="EH15" i="23" s="1"/>
  <c r="AC15" i="23"/>
  <c r="DM15" i="23" s="1"/>
  <c r="BI15" i="23"/>
  <c r="ES15" i="23" s="1"/>
  <c r="AV15" i="23"/>
  <c r="EF15" i="23" s="1"/>
  <c r="AG15" i="23"/>
  <c r="DQ15" i="23" s="1"/>
  <c r="AD15" i="23"/>
  <c r="DN15" i="23" s="1"/>
  <c r="AM15" i="23"/>
  <c r="DW15" i="23" s="1"/>
  <c r="BE15" i="23"/>
  <c r="EO15" i="23" s="1"/>
  <c r="AN15" i="23"/>
  <c r="DX15" i="23" s="1"/>
  <c r="AY15" i="23"/>
  <c r="EI15" i="23" s="1"/>
  <c r="AZ15" i="23"/>
  <c r="EJ15" i="23" s="1"/>
  <c r="AK15" i="23"/>
  <c r="DU15" i="23" s="1"/>
  <c r="AO15" i="23"/>
  <c r="DY15" i="23" s="1"/>
  <c r="AT15" i="23"/>
  <c r="ED15" i="23" s="1"/>
  <c r="AH15" i="23"/>
  <c r="DR15" i="23" s="1"/>
  <c r="BJ19" i="23"/>
  <c r="AV19" i="23"/>
  <c r="AU19" i="23"/>
  <c r="AN19" i="23"/>
  <c r="AI19" i="23"/>
  <c r="BN19" i="23"/>
  <c r="AB19" i="23"/>
  <c r="BH19" i="23"/>
  <c r="BE19" i="23"/>
  <c r="BA19" i="23"/>
  <c r="BL19" i="23"/>
  <c r="AW19" i="23"/>
  <c r="AD19" i="23"/>
  <c r="BC19" i="23"/>
  <c r="BD19" i="23"/>
  <c r="AG19" i="23"/>
  <c r="BG19" i="23"/>
  <c r="AQ19" i="23"/>
  <c r="AJ19" i="23"/>
  <c r="AC19" i="23"/>
  <c r="BI19" i="23"/>
  <c r="AT19" i="23"/>
  <c r="AE19" i="23"/>
  <c r="BK19" i="23"/>
  <c r="BM19" i="23"/>
  <c r="AX19" i="23"/>
  <c r="AO19" i="23"/>
  <c r="AY19" i="23"/>
  <c r="AR19" i="23"/>
  <c r="AF19" i="23"/>
  <c r="AK19" i="23"/>
  <c r="BB19" i="23"/>
  <c r="AM19" i="23"/>
  <c r="AH19" i="23"/>
  <c r="BO19" i="23"/>
  <c r="AZ19" i="23"/>
  <c r="AP19" i="23"/>
  <c r="AS19" i="23"/>
  <c r="BF19" i="23"/>
  <c r="AL19" i="23"/>
  <c r="BJ23" i="23"/>
  <c r="AL23" i="23"/>
  <c r="AM23" i="23"/>
  <c r="AV23" i="23"/>
  <c r="AG23" i="23"/>
  <c r="BM23" i="23"/>
  <c r="AY23" i="23"/>
  <c r="AB23" i="23"/>
  <c r="BH23" i="23"/>
  <c r="AC23" i="23"/>
  <c r="BI23" i="23"/>
  <c r="BB23" i="23"/>
  <c r="AU23" i="23"/>
  <c r="BD23" i="23"/>
  <c r="AO23" i="23"/>
  <c r="BO23" i="23"/>
  <c r="AQ23" i="23"/>
  <c r="AJ23" i="23"/>
  <c r="AX23" i="23"/>
  <c r="AK23" i="23"/>
  <c r="AH23" i="23"/>
  <c r="AT23" i="23"/>
  <c r="BC23" i="23"/>
  <c r="AF23" i="23"/>
  <c r="BL23" i="23"/>
  <c r="AW23" i="23"/>
  <c r="BF23" i="23"/>
  <c r="BG23" i="23"/>
  <c r="AR23" i="23"/>
  <c r="AS23" i="23"/>
  <c r="BN23" i="23"/>
  <c r="AD23" i="23"/>
  <c r="AE23" i="23"/>
  <c r="BK23" i="23"/>
  <c r="AN23" i="23"/>
  <c r="BE23" i="23"/>
  <c r="AP23" i="23"/>
  <c r="AI23" i="23"/>
  <c r="AZ23" i="23"/>
  <c r="BA23" i="23"/>
  <c r="BB27" i="23"/>
  <c r="BN27" i="23"/>
  <c r="AH27" i="23"/>
  <c r="AP27" i="23"/>
  <c r="BF27" i="23"/>
  <c r="AX27" i="23"/>
  <c r="BJ27" i="23"/>
  <c r="AM27" i="23"/>
  <c r="AF27" i="23"/>
  <c r="BL27" i="23"/>
  <c r="AW27" i="23"/>
  <c r="AQ27" i="23"/>
  <c r="AB27" i="23"/>
  <c r="BH27" i="23"/>
  <c r="AK27" i="23"/>
  <c r="AU27" i="23"/>
  <c r="AN27" i="23"/>
  <c r="BE27" i="23"/>
  <c r="AY27" i="23"/>
  <c r="AJ27" i="23"/>
  <c r="AS27" i="23"/>
  <c r="AD27" i="23"/>
  <c r="BC27" i="23"/>
  <c r="AV27" i="23"/>
  <c r="AG27" i="23"/>
  <c r="BM27" i="23"/>
  <c r="BG27" i="23"/>
  <c r="AR27" i="23"/>
  <c r="BA27" i="23"/>
  <c r="AT27" i="23"/>
  <c r="AE27" i="23"/>
  <c r="BK27" i="23"/>
  <c r="BD27" i="23"/>
  <c r="AO27" i="23"/>
  <c r="AI27" i="23"/>
  <c r="BO27" i="23"/>
  <c r="AZ27" i="23"/>
  <c r="AC27" i="23"/>
  <c r="BU27" i="23" s="1"/>
  <c r="BI27" i="23"/>
  <c r="AL27" i="23"/>
  <c r="BJ31" i="23"/>
  <c r="AP31" i="23"/>
  <c r="AH31" i="23"/>
  <c r="AX31" i="23"/>
  <c r="BN31" i="23"/>
  <c r="AL31" i="23"/>
  <c r="AM31" i="23"/>
  <c r="AV31" i="23"/>
  <c r="AG31" i="23"/>
  <c r="BM31" i="23"/>
  <c r="AY31" i="23"/>
  <c r="AB31" i="23"/>
  <c r="BH31" i="23"/>
  <c r="AS31" i="23"/>
  <c r="BI31" i="23"/>
  <c r="AD31" i="23"/>
  <c r="BB31" i="23"/>
  <c r="AU31" i="23"/>
  <c r="BD31" i="23"/>
  <c r="AO31" i="23"/>
  <c r="BG31" i="23"/>
  <c r="AJ31" i="23"/>
  <c r="BA31" i="23"/>
  <c r="AC31" i="23"/>
  <c r="BF31" i="23"/>
  <c r="BC31" i="23"/>
  <c r="AF31" i="23"/>
  <c r="BL31" i="23"/>
  <c r="AW31" i="23"/>
  <c r="AI31" i="23"/>
  <c r="BO31" i="23"/>
  <c r="AR31" i="23"/>
  <c r="AE31" i="23"/>
  <c r="BK31" i="23"/>
  <c r="AN31" i="23"/>
  <c r="BE31" i="23"/>
  <c r="AQ31" i="23"/>
  <c r="AZ31" i="23"/>
  <c r="AK31" i="23"/>
  <c r="AT31" i="23"/>
  <c r="BJ35" i="23"/>
  <c r="AH35" i="23"/>
  <c r="BN35" i="23"/>
  <c r="AX35" i="23"/>
  <c r="AP35" i="23"/>
  <c r="AM35" i="23"/>
  <c r="BD35" i="23"/>
  <c r="AW35" i="23"/>
  <c r="BG35" i="23"/>
  <c r="AZ35" i="23"/>
  <c r="BA35" i="23"/>
  <c r="AK35" i="23"/>
  <c r="BF35" i="23"/>
  <c r="AL35" i="23"/>
  <c r="AU35" i="23"/>
  <c r="AF35" i="23"/>
  <c r="BL35" i="23"/>
  <c r="BE35" i="23"/>
  <c r="AI35" i="23"/>
  <c r="BO35" i="23"/>
  <c r="AB35" i="23"/>
  <c r="BH35" i="23"/>
  <c r="AC35" i="23"/>
  <c r="BI35" i="23"/>
  <c r="BB35" i="23"/>
  <c r="BC35" i="23"/>
  <c r="AN35" i="23"/>
  <c r="AG35" i="23"/>
  <c r="BM35" i="23"/>
  <c r="AQ35" i="23"/>
  <c r="AJ35" i="23"/>
  <c r="CB35" i="23" s="1"/>
  <c r="AE35" i="23"/>
  <c r="BK35" i="23"/>
  <c r="AV35" i="23"/>
  <c r="AO35" i="23"/>
  <c r="AY35" i="23"/>
  <c r="AR35" i="23"/>
  <c r="AS35" i="23"/>
  <c r="AT35" i="23"/>
  <c r="AD35" i="23"/>
  <c r="BJ39" i="23"/>
  <c r="ET39" i="23" s="1"/>
  <c r="BN39" i="23"/>
  <c r="EX39" i="23" s="1"/>
  <c r="AH39" i="23"/>
  <c r="DR39" i="23" s="1"/>
  <c r="AX39" i="23"/>
  <c r="EH39" i="23" s="1"/>
  <c r="BF39" i="23"/>
  <c r="EP39" i="23" s="1"/>
  <c r="AP39" i="23"/>
  <c r="DZ39" i="23" s="1"/>
  <c r="AL39" i="23"/>
  <c r="DV39" i="23" s="1"/>
  <c r="AM39" i="23"/>
  <c r="DW39" i="23" s="1"/>
  <c r="AF39" i="23"/>
  <c r="BX39" i="23" s="1"/>
  <c r="BL39" i="23"/>
  <c r="EV39" i="23" s="1"/>
  <c r="AG39" i="23"/>
  <c r="DQ39" i="23" s="1"/>
  <c r="BM39" i="23"/>
  <c r="EW39" i="23" s="1"/>
  <c r="AI39" i="23"/>
  <c r="DS39" i="23" s="1"/>
  <c r="BO39" i="23"/>
  <c r="EY39" i="23" s="1"/>
  <c r="AZ39" i="23"/>
  <c r="EJ39" i="23" s="1"/>
  <c r="AK39" i="23"/>
  <c r="DU39" i="23" s="1"/>
  <c r="AD39" i="23"/>
  <c r="DN39" i="23" s="1"/>
  <c r="BB39" i="23"/>
  <c r="EL39" i="23" s="1"/>
  <c r="AU39" i="23"/>
  <c r="EE39" i="23" s="1"/>
  <c r="AN39" i="23"/>
  <c r="DX39" i="23" s="1"/>
  <c r="AO39" i="23"/>
  <c r="DY39" i="23" s="1"/>
  <c r="AQ39" i="23"/>
  <c r="EA39" i="23" s="1"/>
  <c r="AB39" i="23"/>
  <c r="DL39" i="23" s="1"/>
  <c r="BH39" i="23"/>
  <c r="ER39" i="23" s="1"/>
  <c r="AS39" i="23"/>
  <c r="EC39" i="23" s="1"/>
  <c r="BC39" i="23"/>
  <c r="EM39" i="23" s="1"/>
  <c r="AV39" i="23"/>
  <c r="EF39" i="23" s="1"/>
  <c r="AW39" i="23"/>
  <c r="AY39" i="23"/>
  <c r="EI39" i="23" s="1"/>
  <c r="AJ39" i="23"/>
  <c r="DT39" i="23" s="1"/>
  <c r="BA39" i="23"/>
  <c r="EK39" i="23" s="1"/>
  <c r="AT39" i="23"/>
  <c r="ED39" i="23" s="1"/>
  <c r="AE39" i="23"/>
  <c r="DO39" i="23" s="1"/>
  <c r="BK39" i="23"/>
  <c r="EU39" i="23" s="1"/>
  <c r="BD39" i="23"/>
  <c r="EN39" i="23" s="1"/>
  <c r="BE39" i="23"/>
  <c r="EO39" i="23" s="1"/>
  <c r="BG39" i="23"/>
  <c r="EQ39" i="23" s="1"/>
  <c r="AR39" i="23"/>
  <c r="EB39" i="23" s="1"/>
  <c r="AC39" i="23"/>
  <c r="DM39" i="23" s="1"/>
  <c r="BI39" i="23"/>
  <c r="ES39" i="23" s="1"/>
  <c r="BI43" i="23"/>
  <c r="BN43" i="23"/>
  <c r="AT43" i="23"/>
  <c r="BB43" i="23"/>
  <c r="AD43" i="23"/>
  <c r="BJ43" i="23"/>
  <c r="AH43" i="23"/>
  <c r="AP43" i="23"/>
  <c r="AX43" i="23"/>
  <c r="AL43" i="23"/>
  <c r="AM43" i="23"/>
  <c r="AF43" i="23"/>
  <c r="BL43" i="23"/>
  <c r="BE43" i="23"/>
  <c r="AI43" i="23"/>
  <c r="BO43" i="23"/>
  <c r="AZ43" i="23"/>
  <c r="AS43" i="23"/>
  <c r="AU43" i="23"/>
  <c r="AN43" i="23"/>
  <c r="AG43" i="23"/>
  <c r="BM43" i="23"/>
  <c r="AQ43" i="23"/>
  <c r="AB43" i="23"/>
  <c r="BH43" i="23"/>
  <c r="BA43" i="23"/>
  <c r="AC43" i="23"/>
  <c r="BC43" i="23"/>
  <c r="AV43" i="23"/>
  <c r="AO43" i="23"/>
  <c r="AY43" i="23"/>
  <c r="AJ43" i="23"/>
  <c r="BF43" i="23"/>
  <c r="AE43" i="23"/>
  <c r="BK43" i="23"/>
  <c r="BD43" i="23"/>
  <c r="AW43" i="23"/>
  <c r="BG43" i="23"/>
  <c r="AR43" i="23"/>
  <c r="AK43" i="23"/>
  <c r="BI47" i="23"/>
  <c r="AT47" i="23"/>
  <c r="AL47" i="23"/>
  <c r="AD47" i="23"/>
  <c r="AH47" i="23"/>
  <c r="BB47" i="23"/>
  <c r="BN47" i="23"/>
  <c r="BJ47" i="23"/>
  <c r="BF47" i="23"/>
  <c r="AP47" i="23"/>
  <c r="AM47" i="23"/>
  <c r="AF47" i="23"/>
  <c r="BL47" i="23"/>
  <c r="AG47" i="23"/>
  <c r="BM47" i="23"/>
  <c r="AQ47" i="23"/>
  <c r="AB47" i="23"/>
  <c r="BH47" i="23"/>
  <c r="AU47" i="23"/>
  <c r="AN47" i="23"/>
  <c r="AO47" i="23"/>
  <c r="AY47" i="23"/>
  <c r="AJ47" i="23"/>
  <c r="AS47" i="23"/>
  <c r="BA47" i="23"/>
  <c r="BC47" i="23"/>
  <c r="AV47" i="23"/>
  <c r="AW47" i="23"/>
  <c r="BG47" i="23"/>
  <c r="AR47" i="23"/>
  <c r="AX47" i="23"/>
  <c r="AE47" i="23"/>
  <c r="BK47" i="23"/>
  <c r="BD47" i="23"/>
  <c r="BE47" i="23"/>
  <c r="AI47" i="23"/>
  <c r="BO47" i="23"/>
  <c r="AZ47" i="23"/>
  <c r="CR47" i="23" s="1"/>
  <c r="AC47" i="23"/>
  <c r="AK47" i="23"/>
  <c r="BI15" i="24"/>
  <c r="AZ15" i="24"/>
  <c r="BK15" i="24"/>
  <c r="AX15" i="24"/>
  <c r="AE15" i="24"/>
  <c r="BJ15" i="24"/>
  <c r="AD15" i="24"/>
  <c r="AN15" i="24"/>
  <c r="AL15" i="24"/>
  <c r="AB15" i="24"/>
  <c r="AF15" i="24"/>
  <c r="AR15" i="24"/>
  <c r="AH15" i="24"/>
  <c r="Y15" i="24"/>
  <c r="AO15" i="24"/>
  <c r="AV15" i="24"/>
  <c r="AM15" i="24"/>
  <c r="AP15" i="24"/>
  <c r="BC15" i="24"/>
  <c r="AT15" i="24"/>
  <c r="AJ15" i="24"/>
  <c r="BF15" i="24"/>
  <c r="AW15" i="24"/>
  <c r="BB15" i="24"/>
  <c r="BD15" i="24"/>
  <c r="AU15" i="24"/>
  <c r="AY15" i="24"/>
  <c r="Z15" i="24"/>
  <c r="BH15" i="24"/>
  <c r="BL15" i="24"/>
  <c r="AG15" i="24"/>
  <c r="BE15" i="24"/>
  <c r="AA15" i="24"/>
  <c r="BG15" i="24"/>
  <c r="AI15" i="24"/>
  <c r="AS15" i="24"/>
  <c r="AQ15" i="24"/>
  <c r="BA15" i="24"/>
  <c r="AC15" i="24"/>
  <c r="AK15" i="24"/>
  <c r="BC19" i="24"/>
  <c r="AJ19" i="24"/>
  <c r="AB19" i="24"/>
  <c r="BF19" i="24"/>
  <c r="AM19" i="24"/>
  <c r="BH19" i="24"/>
  <c r="Y19" i="24"/>
  <c r="AX19" i="24"/>
  <c r="BK19" i="24"/>
  <c r="AF19" i="24"/>
  <c r="BI19" i="24"/>
  <c r="AR19" i="24"/>
  <c r="AL19" i="24"/>
  <c r="AZ19" i="24"/>
  <c r="AE19" i="24"/>
  <c r="AP19" i="24"/>
  <c r="BD19" i="24"/>
  <c r="BE19" i="24"/>
  <c r="AW19" i="24"/>
  <c r="BL19" i="24"/>
  <c r="AO19" i="24"/>
  <c r="AH19" i="24"/>
  <c r="AU19" i="24"/>
  <c r="AT19" i="24"/>
  <c r="BJ19" i="24"/>
  <c r="AD19" i="24"/>
  <c r="BB19" i="24"/>
  <c r="AA19" i="24"/>
  <c r="BG19" i="24"/>
  <c r="AV19" i="24"/>
  <c r="AG19" i="24"/>
  <c r="Z19" i="24"/>
  <c r="AN19" i="24"/>
  <c r="AI19" i="24"/>
  <c r="AQ19" i="24"/>
  <c r="AC19" i="24"/>
  <c r="AY19" i="24"/>
  <c r="AK19" i="24"/>
  <c r="CC19" i="24" s="1"/>
  <c r="FM19" i="24" s="1"/>
  <c r="AS19" i="24"/>
  <c r="BA19" i="24"/>
  <c r="BL23" i="24"/>
  <c r="AQ23" i="24"/>
  <c r="AD23" i="24"/>
  <c r="AG23" i="24"/>
  <c r="BE23" i="24"/>
  <c r="AI23" i="24"/>
  <c r="AR23" i="24"/>
  <c r="AV23" i="24"/>
  <c r="AF23" i="24"/>
  <c r="AP23" i="24"/>
  <c r="BH23" i="24"/>
  <c r="BC23" i="24"/>
  <c r="AZ23" i="24"/>
  <c r="BI23" i="24"/>
  <c r="AE23" i="24"/>
  <c r="AB23" i="24"/>
  <c r="AX23" i="24"/>
  <c r="Z23" i="24"/>
  <c r="BB23" i="24"/>
  <c r="BF23" i="24"/>
  <c r="BD23" i="24"/>
  <c r="AH23" i="24"/>
  <c r="BJ23" i="24"/>
  <c r="AM23" i="24"/>
  <c r="AA23" i="24"/>
  <c r="AW23" i="24"/>
  <c r="AU23" i="24"/>
  <c r="AT23" i="24"/>
  <c r="Y23" i="24"/>
  <c r="AY23" i="24"/>
  <c r="AO23" i="24"/>
  <c r="AN23" i="24"/>
  <c r="AL23" i="24"/>
  <c r="BG23" i="24"/>
  <c r="AJ23" i="24"/>
  <c r="BK23" i="24"/>
  <c r="AS23" i="24"/>
  <c r="BA23" i="24"/>
  <c r="AC23" i="24"/>
  <c r="AK23" i="24"/>
  <c r="BI27" i="24"/>
  <c r="AD27" i="24"/>
  <c r="AB27" i="24"/>
  <c r="AV27" i="24"/>
  <c r="AJ27" i="24"/>
  <c r="BB27" i="24"/>
  <c r="Z27" i="24"/>
  <c r="BD27" i="24"/>
  <c r="AT27" i="24"/>
  <c r="BJ27" i="24"/>
  <c r="AA27" i="24"/>
  <c r="AQ27" i="24"/>
  <c r="BE27" i="24"/>
  <c r="AU27" i="24"/>
  <c r="Y27" i="24"/>
  <c r="BC27" i="24"/>
  <c r="AL27" i="24"/>
  <c r="AN27" i="24"/>
  <c r="AO27" i="24"/>
  <c r="AY27" i="24"/>
  <c r="AH27" i="24"/>
  <c r="AM27" i="24"/>
  <c r="AW27" i="24"/>
  <c r="AX27" i="24"/>
  <c r="BH27" i="24"/>
  <c r="BK27" i="24"/>
  <c r="AI27" i="24"/>
  <c r="BF27" i="24"/>
  <c r="BG27" i="24"/>
  <c r="AG27" i="24"/>
  <c r="AR27" i="24"/>
  <c r="BL27" i="24"/>
  <c r="AZ27" i="24"/>
  <c r="AE27" i="24"/>
  <c r="AF27" i="24"/>
  <c r="AP27" i="24"/>
  <c r="AC27" i="24"/>
  <c r="AK27" i="24"/>
  <c r="AS27" i="24"/>
  <c r="CK27" i="24" s="1"/>
  <c r="FU27" i="24" s="1"/>
  <c r="BA27" i="24"/>
  <c r="BI31" i="24"/>
  <c r="ES31" i="24" s="1"/>
  <c r="AU31" i="24"/>
  <c r="EE31" i="24" s="1"/>
  <c r="AR31" i="24"/>
  <c r="EB31" i="24" s="1"/>
  <c r="BD31" i="24"/>
  <c r="EN31" i="24" s="1"/>
  <c r="AI31" i="24"/>
  <c r="DS31" i="24" s="1"/>
  <c r="AP31" i="24"/>
  <c r="DZ31" i="24" s="1"/>
  <c r="AQ31" i="24"/>
  <c r="EA31" i="24" s="1"/>
  <c r="AH31" i="24"/>
  <c r="DR31" i="24" s="1"/>
  <c r="AW31" i="24"/>
  <c r="EG31" i="24" s="1"/>
  <c r="BK31" i="24"/>
  <c r="EU31" i="24" s="1"/>
  <c r="AN31" i="24"/>
  <c r="DX31" i="24" s="1"/>
  <c r="AB31" i="24"/>
  <c r="DL31" i="24" s="1"/>
  <c r="BF31" i="24"/>
  <c r="EP31" i="24" s="1"/>
  <c r="Y31" i="24"/>
  <c r="DI31" i="24" s="1"/>
  <c r="AL31" i="24"/>
  <c r="DV31" i="24" s="1"/>
  <c r="BL31" i="24"/>
  <c r="EV31" i="24" s="1"/>
  <c r="BH31" i="24"/>
  <c r="ER31" i="24" s="1"/>
  <c r="AG31" i="24"/>
  <c r="DQ31" i="24" s="1"/>
  <c r="AE31" i="24"/>
  <c r="DO31" i="24" s="1"/>
  <c r="AJ31" i="24"/>
  <c r="DT31" i="24" s="1"/>
  <c r="AM31" i="24"/>
  <c r="DW31" i="24" s="1"/>
  <c r="AX31" i="24"/>
  <c r="EH31" i="24" s="1"/>
  <c r="BC31" i="24"/>
  <c r="EM31" i="24" s="1"/>
  <c r="BJ31" i="24"/>
  <c r="ET31" i="24" s="1"/>
  <c r="Z31" i="24"/>
  <c r="DJ31" i="24" s="1"/>
  <c r="AV31" i="24"/>
  <c r="EF31" i="24" s="1"/>
  <c r="BG31" i="24"/>
  <c r="EQ31" i="24" s="1"/>
  <c r="AY31" i="24"/>
  <c r="EI31" i="24" s="1"/>
  <c r="AA31" i="24"/>
  <c r="DK31" i="24" s="1"/>
  <c r="BE31" i="24"/>
  <c r="EO31" i="24" s="1"/>
  <c r="AF31" i="24"/>
  <c r="DP31" i="24" s="1"/>
  <c r="BB31" i="24"/>
  <c r="EL31" i="24" s="1"/>
  <c r="AT31" i="24"/>
  <c r="ED31" i="24" s="1"/>
  <c r="AZ31" i="24"/>
  <c r="EJ31" i="24" s="1"/>
  <c r="AD31" i="24"/>
  <c r="DN31" i="24" s="1"/>
  <c r="AO31" i="24"/>
  <c r="DY31" i="24" s="1"/>
  <c r="AS31" i="24"/>
  <c r="EC31" i="24" s="1"/>
  <c r="BA31" i="24"/>
  <c r="CS31" i="24" s="1"/>
  <c r="GC31" i="24" s="1"/>
  <c r="AC31" i="24"/>
  <c r="DM31" i="24" s="1"/>
  <c r="AK31" i="24"/>
  <c r="DU31" i="24" s="1"/>
  <c r="AP35" i="24"/>
  <c r="DZ35" i="24" s="1"/>
  <c r="BG35" i="24"/>
  <c r="EQ35" i="24" s="1"/>
  <c r="AG35" i="24"/>
  <c r="DQ35" i="24" s="1"/>
  <c r="AD35" i="24"/>
  <c r="DN35" i="24" s="1"/>
  <c r="AY35" i="24"/>
  <c r="EI35" i="24" s="1"/>
  <c r="AX35" i="24"/>
  <c r="EH35" i="24" s="1"/>
  <c r="BI35" i="24"/>
  <c r="ES35" i="24" s="1"/>
  <c r="AB35" i="24"/>
  <c r="DL35" i="24" s="1"/>
  <c r="AJ35" i="24"/>
  <c r="DT35" i="24" s="1"/>
  <c r="AR35" i="24"/>
  <c r="EB35" i="24" s="1"/>
  <c r="AZ35" i="24"/>
  <c r="EJ35" i="24" s="1"/>
  <c r="BF35" i="24"/>
  <c r="EP35" i="24" s="1"/>
  <c r="AV35" i="24"/>
  <c r="EF35" i="24" s="1"/>
  <c r="BE35" i="24"/>
  <c r="EO35" i="24" s="1"/>
  <c r="BD35" i="24"/>
  <c r="EN35" i="24" s="1"/>
  <c r="BL35" i="24"/>
  <c r="EV35" i="24" s="1"/>
  <c r="AA35" i="24"/>
  <c r="DK35" i="24" s="1"/>
  <c r="AI35" i="24"/>
  <c r="DS35" i="24" s="1"/>
  <c r="AQ35" i="24"/>
  <c r="EA35" i="24" s="1"/>
  <c r="AW35" i="24"/>
  <c r="EG35" i="24" s="1"/>
  <c r="AO35" i="24"/>
  <c r="DY35" i="24" s="1"/>
  <c r="AU35" i="24"/>
  <c r="EE35" i="24" s="1"/>
  <c r="BC35" i="24"/>
  <c r="EM35" i="24" s="1"/>
  <c r="BK35" i="24"/>
  <c r="EU35" i="24" s="1"/>
  <c r="Z35" i="24"/>
  <c r="DJ35" i="24" s="1"/>
  <c r="AH35" i="24"/>
  <c r="DR35" i="24" s="1"/>
  <c r="AN35" i="24"/>
  <c r="DX35" i="24" s="1"/>
  <c r="AM35" i="24"/>
  <c r="DW35" i="24" s="1"/>
  <c r="AL35" i="24"/>
  <c r="DV35" i="24" s="1"/>
  <c r="AT35" i="24"/>
  <c r="ED35" i="24" s="1"/>
  <c r="BB35" i="24"/>
  <c r="EL35" i="24" s="1"/>
  <c r="BJ35" i="24"/>
  <c r="ET35" i="24" s="1"/>
  <c r="Y35" i="24"/>
  <c r="DI35" i="24" s="1"/>
  <c r="AE35" i="24"/>
  <c r="DO35" i="24" s="1"/>
  <c r="AF35" i="24"/>
  <c r="DP35" i="24" s="1"/>
  <c r="BH35" i="24"/>
  <c r="ER35" i="24" s="1"/>
  <c r="AC35" i="24"/>
  <c r="DM35" i="24" s="1"/>
  <c r="AK35" i="24"/>
  <c r="DU35" i="24" s="1"/>
  <c r="AS35" i="24"/>
  <c r="EC35" i="24" s="1"/>
  <c r="BA35" i="24"/>
  <c r="CS35" i="24" s="1"/>
  <c r="GC35" i="24" s="1"/>
  <c r="BH39" i="24"/>
  <c r="ER39" i="24" s="1"/>
  <c r="AR39" i="24"/>
  <c r="EB39" i="24" s="1"/>
  <c r="AJ39" i="24"/>
  <c r="DT39" i="24" s="1"/>
  <c r="AI39" i="24"/>
  <c r="DS39" i="24" s="1"/>
  <c r="AA39" i="24"/>
  <c r="DK39" i="24" s="1"/>
  <c r="AH39" i="24"/>
  <c r="DR39" i="24" s="1"/>
  <c r="BJ39" i="24"/>
  <c r="ET39" i="24" s="1"/>
  <c r="AN39" i="24"/>
  <c r="DX39" i="24" s="1"/>
  <c r="AE39" i="24"/>
  <c r="DO39" i="24" s="1"/>
  <c r="AQ39" i="24"/>
  <c r="EA39" i="24" s="1"/>
  <c r="BD39" i="24"/>
  <c r="EN39" i="24" s="1"/>
  <c r="AU39" i="24"/>
  <c r="EE39" i="24" s="1"/>
  <c r="AY39" i="24"/>
  <c r="EI39" i="24" s="1"/>
  <c r="AL39" i="24"/>
  <c r="DV39" i="24" s="1"/>
  <c r="BL39" i="24"/>
  <c r="EV39" i="24" s="1"/>
  <c r="AP39" i="24"/>
  <c r="DZ39" i="24" s="1"/>
  <c r="AG39" i="24"/>
  <c r="DQ39" i="24" s="1"/>
  <c r="AT39" i="24"/>
  <c r="ED39" i="24" s="1"/>
  <c r="BB39" i="24"/>
  <c r="EL39" i="24" s="1"/>
  <c r="BG39" i="24"/>
  <c r="EQ39" i="24" s="1"/>
  <c r="BE39" i="24"/>
  <c r="EO39" i="24" s="1"/>
  <c r="AV39" i="24"/>
  <c r="EF39" i="24" s="1"/>
  <c r="Y39" i="24"/>
  <c r="DI39" i="24" s="1"/>
  <c r="AM39" i="24"/>
  <c r="DW39" i="24" s="1"/>
  <c r="Z39" i="24"/>
  <c r="DJ39" i="24" s="1"/>
  <c r="AF39" i="24"/>
  <c r="DP39" i="24" s="1"/>
  <c r="BK39" i="24"/>
  <c r="EU39" i="24" s="1"/>
  <c r="AW39" i="24"/>
  <c r="EG39" i="24" s="1"/>
  <c r="AB39" i="24"/>
  <c r="DL39" i="24" s="1"/>
  <c r="AO39" i="24"/>
  <c r="DY39" i="24" s="1"/>
  <c r="BC39" i="24"/>
  <c r="EM39" i="24" s="1"/>
  <c r="BI39" i="24"/>
  <c r="ES39" i="24" s="1"/>
  <c r="BF39" i="24"/>
  <c r="EP39" i="24" s="1"/>
  <c r="AZ39" i="24"/>
  <c r="EJ39" i="24" s="1"/>
  <c r="AD39" i="24"/>
  <c r="DN39" i="24" s="1"/>
  <c r="AX39" i="24"/>
  <c r="EH39" i="24" s="1"/>
  <c r="AS39" i="24"/>
  <c r="CK39" i="24" s="1"/>
  <c r="FU39" i="24" s="1"/>
  <c r="BA39" i="24"/>
  <c r="EK39" i="24" s="1"/>
  <c r="AC39" i="24"/>
  <c r="DM39" i="24" s="1"/>
  <c r="AK39" i="24"/>
  <c r="DU39" i="24" s="1"/>
  <c r="BD43" i="24"/>
  <c r="BI43" i="24"/>
  <c r="AO43" i="24"/>
  <c r="BK43" i="24"/>
  <c r="AZ43" i="24"/>
  <c r="AH43" i="24"/>
  <c r="AT43" i="24"/>
  <c r="BB43" i="24"/>
  <c r="Y43" i="24"/>
  <c r="AL43" i="24"/>
  <c r="AB43" i="24"/>
  <c r="AN43" i="24"/>
  <c r="BL43" i="24"/>
  <c r="AG43" i="24"/>
  <c r="AJ43" i="24"/>
  <c r="AV43" i="24"/>
  <c r="AM43" i="24"/>
  <c r="AX43" i="24"/>
  <c r="AF43" i="24"/>
  <c r="AR43" i="24"/>
  <c r="AU43" i="24"/>
  <c r="BF43" i="24"/>
  <c r="AW43" i="24"/>
  <c r="BJ43" i="24"/>
  <c r="AI43" i="24"/>
  <c r="AE43" i="24"/>
  <c r="AP43" i="24"/>
  <c r="BC43" i="24"/>
  <c r="BE43" i="24"/>
  <c r="Z43" i="24"/>
  <c r="BH43" i="24"/>
  <c r="AD43" i="24"/>
  <c r="AQ43" i="24"/>
  <c r="AY43" i="24"/>
  <c r="AC43" i="24"/>
  <c r="BG43" i="24"/>
  <c r="AK43" i="24"/>
  <c r="CC43" i="24" s="1"/>
  <c r="FM43" i="24" s="1"/>
  <c r="AS43" i="24"/>
  <c r="AA43" i="24"/>
  <c r="BA43" i="24"/>
  <c r="BJ47" i="24"/>
  <c r="ET47" i="24" s="1"/>
  <c r="BE47" i="24"/>
  <c r="EO47" i="24" s="1"/>
  <c r="AR47" i="24"/>
  <c r="EB47" i="24" s="1"/>
  <c r="AW47" i="24"/>
  <c r="EG47" i="24" s="1"/>
  <c r="BK47" i="24"/>
  <c r="EU47" i="24" s="1"/>
  <c r="BF47" i="24"/>
  <c r="EP47" i="24" s="1"/>
  <c r="AH47" i="24"/>
  <c r="DR47" i="24" s="1"/>
  <c r="AL47" i="24"/>
  <c r="DV47" i="24" s="1"/>
  <c r="AN47" i="24"/>
  <c r="DX47" i="24" s="1"/>
  <c r="AB47" i="24"/>
  <c r="DL47" i="24" s="1"/>
  <c r="AP47" i="24"/>
  <c r="DZ47" i="24" s="1"/>
  <c r="AF47" i="24"/>
  <c r="DP47" i="24" s="1"/>
  <c r="AV47" i="24"/>
  <c r="EF47" i="24" s="1"/>
  <c r="AX47" i="24"/>
  <c r="EH47" i="24" s="1"/>
  <c r="AZ47" i="24"/>
  <c r="EJ47" i="24" s="1"/>
  <c r="AO47" i="24"/>
  <c r="DY47" i="24" s="1"/>
  <c r="BD47" i="24"/>
  <c r="EN47" i="24" s="1"/>
  <c r="AJ47" i="24"/>
  <c r="DT47" i="24" s="1"/>
  <c r="AG47" i="24"/>
  <c r="DQ47" i="24" s="1"/>
  <c r="BH47" i="24"/>
  <c r="ER47" i="24" s="1"/>
  <c r="BL47" i="24"/>
  <c r="EV47" i="24" s="1"/>
  <c r="BB47" i="24"/>
  <c r="EL47" i="24" s="1"/>
  <c r="AT47" i="24"/>
  <c r="ED47" i="24" s="1"/>
  <c r="Y47" i="24"/>
  <c r="DI47" i="24" s="1"/>
  <c r="Z47" i="24"/>
  <c r="DJ47" i="24" s="1"/>
  <c r="AD47" i="24"/>
  <c r="DN47" i="24" s="1"/>
  <c r="AA47" i="24"/>
  <c r="DK47" i="24" s="1"/>
  <c r="BG47" i="24"/>
  <c r="EQ47" i="24" s="1"/>
  <c r="AS47" i="24"/>
  <c r="EC47" i="24" s="1"/>
  <c r="BC47" i="24"/>
  <c r="CU47" i="24" s="1"/>
  <c r="GE47" i="24" s="1"/>
  <c r="AI47" i="24"/>
  <c r="DS47" i="24" s="1"/>
  <c r="BA47" i="24"/>
  <c r="EK47" i="24" s="1"/>
  <c r="AE47" i="24"/>
  <c r="DO47" i="24" s="1"/>
  <c r="AQ47" i="24"/>
  <c r="EA47" i="24" s="1"/>
  <c r="AC47" i="24"/>
  <c r="DM47" i="24" s="1"/>
  <c r="BI47" i="24"/>
  <c r="ES47" i="24" s="1"/>
  <c r="AM47" i="24"/>
  <c r="DW47" i="24" s="1"/>
  <c r="AY47" i="24"/>
  <c r="EI47" i="24" s="1"/>
  <c r="AK47" i="24"/>
  <c r="DU47" i="24" s="1"/>
  <c r="AU47" i="24"/>
  <c r="EE47" i="24" s="1"/>
  <c r="CW22" i="26"/>
  <c r="GG22" i="26" s="1"/>
  <c r="BQ22" i="26"/>
  <c r="FA22" i="26" s="1"/>
  <c r="CF22" i="26"/>
  <c r="FP22" i="26" s="1"/>
  <c r="CR22" i="26"/>
  <c r="GB22" i="26" s="1"/>
  <c r="U22" i="26"/>
  <c r="DB22" i="26"/>
  <c r="GL22" i="26" s="1"/>
  <c r="DA22" i="26"/>
  <c r="GK22" i="26" s="1"/>
  <c r="BZ22" i="26"/>
  <c r="FJ22" i="26" s="1"/>
  <c r="BW22" i="26"/>
  <c r="FG22" i="26" s="1"/>
  <c r="CU22" i="26"/>
  <c r="GE22" i="26" s="1"/>
  <c r="BV22" i="26"/>
  <c r="FF22" i="26" s="1"/>
  <c r="CG22" i="26"/>
  <c r="FQ22" i="26" s="1"/>
  <c r="CV22" i="26"/>
  <c r="GF22" i="26" s="1"/>
  <c r="BP22" i="26"/>
  <c r="EZ22" i="26" s="1"/>
  <c r="CB22" i="26"/>
  <c r="FL22" i="26" s="1"/>
  <c r="CD22" i="26"/>
  <c r="FN22" i="26" s="1"/>
  <c r="CC22" i="26"/>
  <c r="FM22" i="26" s="1"/>
  <c r="CA22" i="26"/>
  <c r="FK22" i="26" s="1"/>
  <c r="CX22" i="26"/>
  <c r="GH22" i="26" s="1"/>
  <c r="CH22" i="26"/>
  <c r="FR22" i="26" s="1"/>
  <c r="CI22" i="26"/>
  <c r="FS22" i="26" s="1"/>
  <c r="P22" i="26"/>
  <c r="CN22" i="26"/>
  <c r="FX22" i="26" s="1"/>
  <c r="BT22" i="26"/>
  <c r="FD22" i="26" s="1"/>
  <c r="BO22" i="26"/>
  <c r="EY22" i="26" s="1"/>
  <c r="CK22" i="26"/>
  <c r="FU22" i="26" s="1"/>
  <c r="CE22" i="26"/>
  <c r="FO22" i="26" s="1"/>
  <c r="CO22" i="26"/>
  <c r="FY22" i="26" s="1"/>
  <c r="BX22" i="26"/>
  <c r="FH22" i="26" s="1"/>
  <c r="CQ22" i="26"/>
  <c r="GA22" i="26" s="1"/>
  <c r="CM22" i="26"/>
  <c r="FW22" i="26" s="1"/>
  <c r="CT22" i="26"/>
  <c r="GD22" i="26" s="1"/>
  <c r="BS22" i="26"/>
  <c r="FC22" i="26" s="1"/>
  <c r="BY22" i="26"/>
  <c r="FI22" i="26" s="1"/>
  <c r="CZ22" i="26"/>
  <c r="GJ22" i="26" s="1"/>
  <c r="BR22" i="26"/>
  <c r="FB22" i="26" s="1"/>
  <c r="CL22" i="26"/>
  <c r="FV22" i="26" s="1"/>
  <c r="BU22" i="26"/>
  <c r="FE22" i="26" s="1"/>
  <c r="R22" i="26"/>
  <c r="DQ22" i="26" s="1"/>
  <c r="CJ22" i="26"/>
  <c r="FT22" i="26" s="1"/>
  <c r="CP22" i="26"/>
  <c r="FZ22" i="26" s="1"/>
  <c r="CY22" i="26"/>
  <c r="GI22" i="26" s="1"/>
  <c r="CS22" i="26"/>
  <c r="GC22" i="26" s="1"/>
  <c r="CL42" i="26"/>
  <c r="FV42" i="26" s="1"/>
  <c r="CM42" i="26"/>
  <c r="FW42" i="26" s="1"/>
  <c r="CU42" i="26"/>
  <c r="GE42" i="26" s="1"/>
  <c r="CX42" i="26"/>
  <c r="GH42" i="26" s="1"/>
  <c r="CS42" i="26"/>
  <c r="GC42" i="26" s="1"/>
  <c r="CG42" i="26"/>
  <c r="FQ42" i="26" s="1"/>
  <c r="BR42" i="26"/>
  <c r="FB42" i="26" s="1"/>
  <c r="BP42" i="26"/>
  <c r="EZ42" i="26" s="1"/>
  <c r="CY42" i="26"/>
  <c r="GI42" i="26" s="1"/>
  <c r="CJ42" i="26"/>
  <c r="FT42" i="26" s="1"/>
  <c r="CE42" i="26"/>
  <c r="FO42" i="26" s="1"/>
  <c r="DB42" i="26"/>
  <c r="GL42" i="26" s="1"/>
  <c r="BV42" i="26"/>
  <c r="FF42" i="26" s="1"/>
  <c r="BT42" i="26"/>
  <c r="FD42" i="26" s="1"/>
  <c r="CB42" i="26"/>
  <c r="FL42" i="26" s="1"/>
  <c r="CI42" i="26"/>
  <c r="FS42" i="26" s="1"/>
  <c r="BW42" i="26"/>
  <c r="FG42" i="26" s="1"/>
  <c r="CQ42" i="26"/>
  <c r="GA42" i="26" s="1"/>
  <c r="CO42" i="26"/>
  <c r="FY42" i="26" s="1"/>
  <c r="BQ42" i="26"/>
  <c r="FA42" i="26" s="1"/>
  <c r="CP42" i="26"/>
  <c r="FZ42" i="26" s="1"/>
  <c r="U42" i="26"/>
  <c r="CT42" i="26"/>
  <c r="GD42" i="26" s="1"/>
  <c r="R42" i="26"/>
  <c r="EP42" i="26" s="1"/>
  <c r="BX42" i="26"/>
  <c r="FH42" i="26" s="1"/>
  <c r="CF42" i="26"/>
  <c r="FP42" i="26" s="1"/>
  <c r="P42" i="26"/>
  <c r="BY42" i="26"/>
  <c r="FI42" i="26" s="1"/>
  <c r="CD42" i="26"/>
  <c r="FN42" i="26" s="1"/>
  <c r="CK42" i="26"/>
  <c r="FU42" i="26" s="1"/>
  <c r="CH42" i="26"/>
  <c r="FR42" i="26" s="1"/>
  <c r="CZ42" i="26"/>
  <c r="GJ42" i="26" s="1"/>
  <c r="BO42" i="26"/>
  <c r="EY42" i="26" s="1"/>
  <c r="CV42" i="26"/>
  <c r="GF42" i="26" s="1"/>
  <c r="BS42" i="26"/>
  <c r="FC42" i="26" s="1"/>
  <c r="CR42" i="26"/>
  <c r="GB42" i="26" s="1"/>
  <c r="CA42" i="26"/>
  <c r="FK42" i="26" s="1"/>
  <c r="CN42" i="26"/>
  <c r="FX42" i="26" s="1"/>
  <c r="CC42" i="26"/>
  <c r="FM42" i="26" s="1"/>
  <c r="CW42" i="26"/>
  <c r="GG42" i="26" s="1"/>
  <c r="BU42" i="26"/>
  <c r="FE42" i="26" s="1"/>
  <c r="DA42" i="26"/>
  <c r="GK42" i="26" s="1"/>
  <c r="BZ42" i="26"/>
  <c r="FJ42" i="26" s="1"/>
  <c r="U62" i="26"/>
  <c r="R62" i="26"/>
  <c r="CL355" i="27"/>
  <c r="HJ356" i="27" s="1"/>
  <c r="DR355" i="27"/>
  <c r="IP356" i="27" s="1"/>
  <c r="CM355" i="27"/>
  <c r="HK356" i="27" s="1"/>
  <c r="DS355" i="27"/>
  <c r="IQ356" i="27" s="1"/>
  <c r="MJ356" i="27"/>
  <c r="FA355" i="27" s="1"/>
  <c r="JX355" i="27" s="1"/>
  <c r="CV355" i="27"/>
  <c r="HT356" i="27" s="1"/>
  <c r="EB355" i="27"/>
  <c r="IZ356" i="27" s="1"/>
  <c r="CW355" i="27"/>
  <c r="HU356" i="27" s="1"/>
  <c r="EC355" i="27"/>
  <c r="JA356" i="27" s="1"/>
  <c r="NB356" i="27"/>
  <c r="FS355" i="27" s="1"/>
  <c r="KP355" i="27" s="1"/>
  <c r="OH356" i="27"/>
  <c r="GY355" i="27" s="1"/>
  <c r="LV355" i="27" s="1"/>
  <c r="DN355" i="27"/>
  <c r="IL356" i="27" s="1"/>
  <c r="ME356" i="27"/>
  <c r="EV355" i="27" s="1"/>
  <c r="JS355" i="27" s="1"/>
  <c r="EO355" i="27"/>
  <c r="JM356" i="27" s="1"/>
  <c r="MW356" i="27"/>
  <c r="FN355" i="27" s="1"/>
  <c r="KK355" i="27" s="1"/>
  <c r="OI356" i="27"/>
  <c r="GZ355" i="27" s="1"/>
  <c r="LW355" i="27" s="1"/>
  <c r="MN356" i="27"/>
  <c r="FE355" i="27" s="1"/>
  <c r="KB355" i="27" s="1"/>
  <c r="OA356" i="27"/>
  <c r="GR355" i="27" s="1"/>
  <c r="LO355" i="27" s="1"/>
  <c r="EE355" i="27"/>
  <c r="JC356" i="27" s="1"/>
  <c r="NS356" i="27"/>
  <c r="GJ355" i="27" s="1"/>
  <c r="LG355" i="27" s="1"/>
  <c r="DI355" i="27"/>
  <c r="IG356" i="27" s="1"/>
  <c r="EG355" i="27"/>
  <c r="JE356" i="27" s="1"/>
  <c r="NL356" i="27"/>
  <c r="GC355" i="27" s="1"/>
  <c r="KZ355" i="27" s="1"/>
  <c r="DQ355" i="27"/>
  <c r="IO356" i="27" s="1"/>
  <c r="NE356" i="27"/>
  <c r="FV355" i="27" s="1"/>
  <c r="KS355" i="27" s="1"/>
  <c r="NA356" i="27"/>
  <c r="FR355" i="27" s="1"/>
  <c r="KO355" i="27" s="1"/>
  <c r="OC356" i="27"/>
  <c r="GT355" i="27" s="1"/>
  <c r="LQ355" i="27" s="1"/>
  <c r="EM355" i="27"/>
  <c r="JK356" i="27" s="1"/>
  <c r="MI356" i="27"/>
  <c r="EZ355" i="27" s="1"/>
  <c r="JW355" i="27" s="1"/>
  <c r="NO356" i="27"/>
  <c r="GF355" i="27" s="1"/>
  <c r="LC355" i="27" s="1"/>
  <c r="NT356" i="27"/>
  <c r="GK355" i="27" s="1"/>
  <c r="LH355" i="27" s="1"/>
  <c r="CT355" i="27"/>
  <c r="HR356" i="27" s="1"/>
  <c r="DZ355" i="27"/>
  <c r="IX356" i="27" s="1"/>
  <c r="CU355" i="27"/>
  <c r="HS356" i="27" s="1"/>
  <c r="EA355" i="27"/>
  <c r="IY356" i="27" s="1"/>
  <c r="MR356" i="27"/>
  <c r="FI355" i="27" s="1"/>
  <c r="KF355" i="27" s="1"/>
  <c r="DD355" i="27"/>
  <c r="IB356" i="27" s="1"/>
  <c r="EJ355" i="27"/>
  <c r="JH356" i="27" s="1"/>
  <c r="DE355" i="27"/>
  <c r="IC356" i="27" s="1"/>
  <c r="EK355" i="27"/>
  <c r="JI356" i="27" s="1"/>
  <c r="NJ356" i="27"/>
  <c r="GA355" i="27" s="1"/>
  <c r="KX355" i="27" s="1"/>
  <c r="CP355" i="27"/>
  <c r="HN356" i="27" s="1"/>
  <c r="DV355" i="27"/>
  <c r="IT356" i="27" s="1"/>
  <c r="MM356" i="27"/>
  <c r="FD355" i="27" s="1"/>
  <c r="KA355" i="27" s="1"/>
  <c r="DA355" i="27"/>
  <c r="HY356" i="27" s="1"/>
  <c r="NG356" i="27"/>
  <c r="FX355" i="27" s="1"/>
  <c r="KU355" i="27" s="1"/>
  <c r="CJ355" i="27"/>
  <c r="HH356" i="27" s="1"/>
  <c r="MX356" i="27"/>
  <c r="FO355" i="27" s="1"/>
  <c r="KL355" i="27" s="1"/>
  <c r="OJ356" i="27"/>
  <c r="HA355" i="27" s="1"/>
  <c r="LX355" i="27" s="1"/>
  <c r="MO356" i="27"/>
  <c r="FF355" i="27" s="1"/>
  <c r="KC355" i="27" s="1"/>
  <c r="OB356" i="27"/>
  <c r="GS355" i="27" s="1"/>
  <c r="LP355" i="27" s="1"/>
  <c r="EF355" i="27"/>
  <c r="JD356" i="27" s="1"/>
  <c r="MF356" i="27"/>
  <c r="EW355" i="27" s="1"/>
  <c r="JT355" i="27" s="1"/>
  <c r="NU356" i="27"/>
  <c r="GL355" i="27" s="1"/>
  <c r="LI355" i="27" s="1"/>
  <c r="EN355" i="27"/>
  <c r="JL356" i="27" s="1"/>
  <c r="NN356" i="27"/>
  <c r="GE355" i="27" s="1"/>
  <c r="LB355" i="27" s="1"/>
  <c r="NX356" i="27"/>
  <c r="GO355" i="27" s="1"/>
  <c r="LL355" i="27" s="1"/>
  <c r="DP355" i="27"/>
  <c r="IN356" i="27" s="1"/>
  <c r="MG356" i="27"/>
  <c r="EX355" i="27" s="1"/>
  <c r="JU355" i="27" s="1"/>
  <c r="NM356" i="27"/>
  <c r="GD355" i="27" s="1"/>
  <c r="LA355" i="27" s="1"/>
  <c r="MV356" i="27"/>
  <c r="FM355" i="27" s="1"/>
  <c r="KJ355" i="27" s="1"/>
  <c r="DB355" i="27"/>
  <c r="HZ356" i="27" s="1"/>
  <c r="EH355" i="27"/>
  <c r="JF356" i="27" s="1"/>
  <c r="DC355" i="27"/>
  <c r="IA356" i="27" s="1"/>
  <c r="EI355" i="27"/>
  <c r="JG356" i="27" s="1"/>
  <c r="MZ356" i="27"/>
  <c r="FQ355" i="27" s="1"/>
  <c r="KN355" i="27" s="1"/>
  <c r="DL355" i="27"/>
  <c r="IJ356" i="27" s="1"/>
  <c r="CB356" i="27"/>
  <c r="DM355" i="27"/>
  <c r="IK356" i="27" s="1"/>
  <c r="ML356" i="27"/>
  <c r="FC355" i="27" s="1"/>
  <c r="JZ355" i="27" s="1"/>
  <c r="NR356" i="27"/>
  <c r="GI355" i="27" s="1"/>
  <c r="LF355" i="27" s="1"/>
  <c r="CX355" i="27"/>
  <c r="HV356" i="27" s="1"/>
  <c r="ED355" i="27"/>
  <c r="JB356" i="27" s="1"/>
  <c r="CZ355" i="27"/>
  <c r="HX356" i="27" s="1"/>
  <c r="DX355" i="27"/>
  <c r="IV356" i="27" s="1"/>
  <c r="NP356" i="27"/>
  <c r="GG355" i="27" s="1"/>
  <c r="LD355" i="27" s="1"/>
  <c r="DG355" i="27"/>
  <c r="IE356" i="27" s="1"/>
  <c r="NH356" i="27"/>
  <c r="FY355" i="27" s="1"/>
  <c r="KV355" i="27" s="1"/>
  <c r="CK355" i="27"/>
  <c r="HI356" i="27" s="1"/>
  <c r="MY356" i="27"/>
  <c r="FP355" i="27" s="1"/>
  <c r="KM355" i="27" s="1"/>
  <c r="OK356" i="27"/>
  <c r="HB355" i="27" s="1"/>
  <c r="LY355" i="27" s="1"/>
  <c r="CR355" i="27"/>
  <c r="HP356" i="27" s="1"/>
  <c r="MQ356" i="27"/>
  <c r="FH355" i="27" s="1"/>
  <c r="KE355" i="27" s="1"/>
  <c r="OD356" i="27"/>
  <c r="GU355" i="27" s="1"/>
  <c r="LR355" i="27" s="1"/>
  <c r="MH356" i="27"/>
  <c r="EY355" i="27" s="1"/>
  <c r="JV355" i="27" s="1"/>
  <c r="NW356" i="27"/>
  <c r="GN355" i="27" s="1"/>
  <c r="LK355" i="27" s="1"/>
  <c r="CS355" i="27"/>
  <c r="HQ356" i="27" s="1"/>
  <c r="NF356" i="27"/>
  <c r="FW355" i="27" s="1"/>
  <c r="KT355" i="27" s="1"/>
  <c r="NK356" i="27"/>
  <c r="GB355" i="27" s="1"/>
  <c r="KY355" i="27" s="1"/>
  <c r="OL356" i="27"/>
  <c r="HC355" i="27" s="1"/>
  <c r="LZ355" i="27" s="1"/>
  <c r="NV356" i="27"/>
  <c r="GM355" i="27" s="1"/>
  <c r="LJ355" i="27" s="1"/>
  <c r="EQ355" i="27"/>
  <c r="JO356" i="27" s="1"/>
  <c r="DU355" i="27"/>
  <c r="IS356" i="27" s="1"/>
  <c r="EL355" i="27"/>
  <c r="JJ356" i="27" s="1"/>
  <c r="DY355" i="27"/>
  <c r="IW356" i="27" s="1"/>
  <c r="CQ355" i="27"/>
  <c r="HO356" i="27" s="1"/>
  <c r="MU356" i="27"/>
  <c r="FL355" i="27" s="1"/>
  <c r="KI355" i="27" s="1"/>
  <c r="OG356" i="27"/>
  <c r="GX355" i="27" s="1"/>
  <c r="LU355" i="27" s="1"/>
  <c r="DJ355" i="27"/>
  <c r="IH356" i="27" s="1"/>
  <c r="CN355" i="27"/>
  <c r="HL356" i="27" s="1"/>
  <c r="MT356" i="27"/>
  <c r="FK355" i="27" s="1"/>
  <c r="KH355" i="27" s="1"/>
  <c r="DW355" i="27"/>
  <c r="IU356" i="27" s="1"/>
  <c r="NQ356" i="27"/>
  <c r="GH355" i="27" s="1"/>
  <c r="LE355" i="27" s="1"/>
  <c r="DO355" i="27"/>
  <c r="IM356" i="27" s="1"/>
  <c r="OF356" i="27"/>
  <c r="GW355" i="27" s="1"/>
  <c r="LT355" i="27" s="1"/>
  <c r="MP356" i="27"/>
  <c r="FG355" i="27" s="1"/>
  <c r="KD355" i="27" s="1"/>
  <c r="EP355" i="27"/>
  <c r="JN356" i="27" s="1"/>
  <c r="DT355" i="27"/>
  <c r="IR356" i="27" s="1"/>
  <c r="NZ356" i="27"/>
  <c r="GQ355" i="27" s="1"/>
  <c r="LN355" i="27" s="1"/>
  <c r="MK356" i="27"/>
  <c r="FB355" i="27" s="1"/>
  <c r="JY355" i="27" s="1"/>
  <c r="DH355" i="27"/>
  <c r="IF356" i="27" s="1"/>
  <c r="NC356" i="27"/>
  <c r="FT355" i="27" s="1"/>
  <c r="KQ355" i="27" s="1"/>
  <c r="ND356" i="27"/>
  <c r="FU355" i="27" s="1"/>
  <c r="KR355" i="27" s="1"/>
  <c r="MS356" i="27"/>
  <c r="FJ355" i="27" s="1"/>
  <c r="KG355" i="27" s="1"/>
  <c r="DK355" i="27"/>
  <c r="II356" i="27" s="1"/>
  <c r="CO355" i="27"/>
  <c r="HM356" i="27" s="1"/>
  <c r="DF355" i="27"/>
  <c r="ID356" i="27" s="1"/>
  <c r="NY356" i="27"/>
  <c r="GP355" i="27" s="1"/>
  <c r="LM355" i="27" s="1"/>
  <c r="NI356" i="27"/>
  <c r="FZ355" i="27" s="1"/>
  <c r="KW355" i="27" s="1"/>
  <c r="CY355" i="27"/>
  <c r="HW356" i="27" s="1"/>
  <c r="OE356" i="27"/>
  <c r="GV355" i="27" s="1"/>
  <c r="LS355" i="27" s="1"/>
  <c r="DA305" i="27"/>
  <c r="ML306" i="27"/>
  <c r="NW306" i="27"/>
  <c r="DQ305" i="27"/>
  <c r="MW306" i="27"/>
  <c r="OG306" i="27"/>
  <c r="EG305" i="27"/>
  <c r="NG306" i="27"/>
  <c r="DG305" i="27"/>
  <c r="MG306" i="27"/>
  <c r="NQ306" i="27"/>
  <c r="DH305" i="27"/>
  <c r="MQ306" i="27"/>
  <c r="OA306" i="27"/>
  <c r="DX305" i="27"/>
  <c r="MR306" i="27"/>
  <c r="OC306" i="27"/>
  <c r="DY305" i="27"/>
  <c r="NB306" i="27"/>
  <c r="MB306" i="27"/>
  <c r="NC306" i="27"/>
  <c r="OE306" i="27"/>
  <c r="EJ305" i="27"/>
  <c r="CF305" i="27"/>
  <c r="CZ305" i="27"/>
  <c r="CU305" i="27"/>
  <c r="NL306" i="27"/>
  <c r="NT306" i="27"/>
  <c r="EF305" i="27"/>
  <c r="EE305" i="27"/>
  <c r="DO305" i="27"/>
  <c r="MU306" i="27"/>
  <c r="OF306" i="27"/>
  <c r="ED305" i="27"/>
  <c r="NF306" i="27"/>
  <c r="CQ305" i="27"/>
  <c r="ME306" i="27"/>
  <c r="NP306" i="27"/>
  <c r="DS305" i="27"/>
  <c r="MP306" i="27"/>
  <c r="NZ306" i="27"/>
  <c r="DW305" i="27"/>
  <c r="MZ306" i="27"/>
  <c r="CH305" i="27"/>
  <c r="EL305" i="27"/>
  <c r="NA306" i="27"/>
  <c r="CI305" i="27"/>
  <c r="MA306" i="27"/>
  <c r="NK306" i="27"/>
  <c r="MK306" i="27"/>
  <c r="CY305" i="27"/>
  <c r="DN305" i="27"/>
  <c r="MN306" i="27"/>
  <c r="CK305" i="27"/>
  <c r="CN305" i="27"/>
  <c r="CP305" i="27"/>
  <c r="CJ305" i="27"/>
  <c r="DL305" i="27"/>
  <c r="EB305" i="27"/>
  <c r="DT305" i="27"/>
  <c r="CE305" i="27"/>
  <c r="EC305" i="27"/>
  <c r="NE306" i="27"/>
  <c r="CO305" i="27"/>
  <c r="MD306" i="27"/>
  <c r="NO306" i="27"/>
  <c r="DE305" i="27"/>
  <c r="MO306" i="27"/>
  <c r="NY306" i="27"/>
  <c r="EH305" i="27"/>
  <c r="MY306" i="27"/>
  <c r="CG305" i="27"/>
  <c r="EI305" i="27"/>
  <c r="NI306" i="27"/>
  <c r="CW305" i="27"/>
  <c r="LZ306" i="27"/>
  <c r="NJ306" i="27"/>
  <c r="CX305" i="27"/>
  <c r="MJ306" i="27"/>
  <c r="NU306" i="27"/>
  <c r="MT306" i="27"/>
  <c r="NM306" i="27"/>
  <c r="NV306" i="27"/>
  <c r="DP305" i="27"/>
  <c r="MV306" i="27"/>
  <c r="CT305" i="27"/>
  <c r="CV305" i="27"/>
  <c r="DD305" i="27"/>
  <c r="DV305" i="27"/>
  <c r="MF306" i="27"/>
  <c r="EK305" i="27"/>
  <c r="MC306" i="27"/>
  <c r="NX306" i="27"/>
  <c r="BO306" i="27"/>
  <c r="NR306" i="27"/>
  <c r="DK305" i="27"/>
  <c r="EA305" i="27"/>
  <c r="ND306" i="27"/>
  <c r="DZ305" i="27"/>
  <c r="NN306" i="27"/>
  <c r="DR305" i="27"/>
  <c r="NH306" i="27"/>
  <c r="DI305" i="27"/>
  <c r="MS306" i="27"/>
  <c r="DU305" i="27"/>
  <c r="DC305" i="27"/>
  <c r="DB305" i="27"/>
  <c r="MX306" i="27"/>
  <c r="CS305" i="27"/>
  <c r="MI306" i="27"/>
  <c r="OD306" i="27"/>
  <c r="DJ305" i="27"/>
  <c r="DM305" i="27"/>
  <c r="CM305" i="27"/>
  <c r="MM306" i="27"/>
  <c r="CR305" i="27"/>
  <c r="MH306" i="27"/>
  <c r="NS306" i="27"/>
  <c r="CL305" i="27"/>
  <c r="DF305" i="27"/>
  <c r="OB306" i="27"/>
  <c r="U32" i="26"/>
  <c r="R32" i="26"/>
  <c r="P32" i="26"/>
  <c r="R49" i="26"/>
  <c r="P49" i="26"/>
  <c r="P50" i="26" s="1"/>
  <c r="P51" i="26" s="1"/>
  <c r="P52" i="26" s="1"/>
  <c r="P53" i="26" s="1"/>
  <c r="P54" i="26" s="1"/>
  <c r="P55" i="26" s="1"/>
  <c r="P56" i="26" s="1"/>
  <c r="P57" i="26" s="1"/>
  <c r="P58" i="26" s="1"/>
  <c r="P59" i="26" s="1"/>
  <c r="P60" i="26" s="1"/>
  <c r="P61" i="26" s="1"/>
  <c r="P62" i="26" s="1"/>
  <c r="P63" i="26" s="1"/>
  <c r="P64" i="26" s="1"/>
  <c r="P65" i="26" s="1"/>
  <c r="P66" i="26" s="1"/>
  <c r="P67" i="26" s="1"/>
  <c r="P68" i="26" s="1"/>
  <c r="P69" i="26" s="1"/>
  <c r="P70" i="26" s="1"/>
  <c r="P71" i="26" s="1"/>
  <c r="P72" i="26" s="1"/>
  <c r="P73" i="26" s="1"/>
  <c r="P74" i="26" s="1"/>
  <c r="P75" i="26" s="1"/>
  <c r="P76" i="26" s="1"/>
  <c r="P77" i="26" s="1"/>
  <c r="U49" i="26"/>
  <c r="R55" i="26"/>
  <c r="U55" i="26"/>
  <c r="U72" i="26"/>
  <c r="R72" i="26"/>
  <c r="CN312" i="27"/>
  <c r="CF312" i="27"/>
  <c r="CJ312" i="27"/>
  <c r="DE312" i="27"/>
  <c r="MG313" i="27"/>
  <c r="NM313" i="27"/>
  <c r="DG312" i="27"/>
  <c r="BO313" i="27"/>
  <c r="MX313" i="27"/>
  <c r="OD313" i="27"/>
  <c r="EB312" i="27"/>
  <c r="MQ313" i="27"/>
  <c r="NW313" i="27"/>
  <c r="DI312" i="27"/>
  <c r="MB313" i="27"/>
  <c r="NH313" i="27"/>
  <c r="CH312" i="27"/>
  <c r="ED312" i="27"/>
  <c r="NA313" i="27"/>
  <c r="OG313" i="27"/>
  <c r="DV312" i="27"/>
  <c r="MT313" i="27"/>
  <c r="NZ313" i="27"/>
  <c r="DX312" i="27"/>
  <c r="MV313" i="27"/>
  <c r="OB313" i="27"/>
  <c r="MU313" i="27"/>
  <c r="NK313" i="27"/>
  <c r="ME313" i="27"/>
  <c r="DJ312" i="27"/>
  <c r="CW312" i="27"/>
  <c r="CO312" i="27"/>
  <c r="CS312" i="27"/>
  <c r="DP312" i="27"/>
  <c r="MO313" i="27"/>
  <c r="NU313" i="27"/>
  <c r="DQ312" i="27"/>
  <c r="LZ313" i="27"/>
  <c r="NF313" i="27"/>
  <c r="CU312" i="27"/>
  <c r="EK312" i="27"/>
  <c r="MY313" i="27"/>
  <c r="OE313" i="27"/>
  <c r="DT312" i="27"/>
  <c r="MJ313" i="27"/>
  <c r="NP313" i="27"/>
  <c r="CY312" i="27"/>
  <c r="MC313" i="27"/>
  <c r="NI313" i="27"/>
  <c r="CK312" i="27"/>
  <c r="EE312" i="27"/>
  <c r="NB313" i="27"/>
  <c r="CP312" i="27"/>
  <c r="EG312" i="27"/>
  <c r="ND313" i="27"/>
  <c r="DA312" i="27"/>
  <c r="DW312" i="27"/>
  <c r="NS313" i="27"/>
  <c r="DB312" i="27"/>
  <c r="DZ312" i="27"/>
  <c r="CL312" i="27"/>
  <c r="DF312" i="27"/>
  <c r="CX312" i="27"/>
  <c r="DC312" i="27"/>
  <c r="DY312" i="27"/>
  <c r="MW313" i="27"/>
  <c r="OC313" i="27"/>
  <c r="EA312" i="27"/>
  <c r="MH313" i="27"/>
  <c r="NN313" i="27"/>
  <c r="DH312" i="27"/>
  <c r="MA313" i="27"/>
  <c r="NG313" i="27"/>
  <c r="CG312" i="27"/>
  <c r="EC312" i="27"/>
  <c r="MR313" i="27"/>
  <c r="NX313" i="27"/>
  <c r="DK312" i="27"/>
  <c r="MK313" i="27"/>
  <c r="NQ313" i="27"/>
  <c r="CZ312" i="27"/>
  <c r="MD313" i="27"/>
  <c r="NJ313" i="27"/>
  <c r="DD312" i="27"/>
  <c r="MF313" i="27"/>
  <c r="NL313" i="27"/>
  <c r="MM313" i="27"/>
  <c r="NC313" i="27"/>
  <c r="OA313" i="27"/>
  <c r="CT312" i="27"/>
  <c r="EH312" i="27"/>
  <c r="CE312" i="27"/>
  <c r="DO312" i="27"/>
  <c r="CI312" i="27"/>
  <c r="CQ312" i="27"/>
  <c r="EI312" i="27"/>
  <c r="NE313" i="27"/>
  <c r="CR312" i="27"/>
  <c r="EJ312" i="27"/>
  <c r="MP313" i="27"/>
  <c r="NV313" i="27"/>
  <c r="DS312" i="27"/>
  <c r="MI313" i="27"/>
  <c r="NO313" i="27"/>
  <c r="CV312" i="27"/>
  <c r="EL312" i="27"/>
  <c r="MZ313" i="27"/>
  <c r="OF313" i="27"/>
  <c r="DU312" i="27"/>
  <c r="MS313" i="27"/>
  <c r="NY313" i="27"/>
  <c r="DL312" i="27"/>
  <c r="ML313" i="27"/>
  <c r="NR313" i="27"/>
  <c r="DN312" i="27"/>
  <c r="MN313" i="27"/>
  <c r="NT313" i="27"/>
  <c r="DM312" i="27"/>
  <c r="EF312" i="27"/>
  <c r="CM312" i="27"/>
  <c r="DR312" i="27"/>
  <c r="CE297" i="27"/>
  <c r="DU297" i="27"/>
  <c r="MZ298" i="27"/>
  <c r="CF297" i="27"/>
  <c r="DW297" i="27"/>
  <c r="NA298" i="27"/>
  <c r="CG297" i="27"/>
  <c r="DX297" i="27"/>
  <c r="MJ298" i="27"/>
  <c r="NT298" i="27"/>
  <c r="DD297" i="27"/>
  <c r="MB298" i="27"/>
  <c r="NL298" i="27"/>
  <c r="CU297" i="27"/>
  <c r="EJ297" i="27"/>
  <c r="ND298" i="27"/>
  <c r="CL297" i="27"/>
  <c r="EA297" i="27"/>
  <c r="NE298" i="27"/>
  <c r="CM297" i="27"/>
  <c r="EC297" i="27"/>
  <c r="NF298" i="27"/>
  <c r="MX298" i="27"/>
  <c r="CY297" i="27"/>
  <c r="EE297" i="27"/>
  <c r="CR297" i="27"/>
  <c r="DA297" i="27"/>
  <c r="EL297" i="27"/>
  <c r="MA298" i="27"/>
  <c r="MI298" i="27"/>
  <c r="DJ297" i="27"/>
  <c r="CO297" i="27"/>
  <c r="EF297" i="27"/>
  <c r="NI298" i="27"/>
  <c r="CQ297" i="27"/>
  <c r="EG297" i="27"/>
  <c r="NJ298" i="27"/>
  <c r="CS297" i="27"/>
  <c r="EH297" i="27"/>
  <c r="MS298" i="27"/>
  <c r="OC298" i="27"/>
  <c r="DO297" i="27"/>
  <c r="MK298" i="27"/>
  <c r="NU298" i="27"/>
  <c r="DE297" i="27"/>
  <c r="MC298" i="27"/>
  <c r="NM298" i="27"/>
  <c r="CV297" i="27"/>
  <c r="MD298" i="27"/>
  <c r="NN298" i="27"/>
  <c r="CW297" i="27"/>
  <c r="ME298" i="27"/>
  <c r="NP298" i="27"/>
  <c r="NH298" i="27"/>
  <c r="NZ298" i="27"/>
  <c r="MF298" i="27"/>
  <c r="DV297" i="27"/>
  <c r="ED297" i="27"/>
  <c r="OE298" i="27"/>
  <c r="EB297" i="27"/>
  <c r="DS297" i="27"/>
  <c r="CZ297" i="27"/>
  <c r="MG298" i="27"/>
  <c r="NR298" i="27"/>
  <c r="DB297" i="27"/>
  <c r="MH298" i="27"/>
  <c r="NS298" i="27"/>
  <c r="DC297" i="27"/>
  <c r="BO298" i="27"/>
  <c r="NB298" i="27"/>
  <c r="CJ297" i="27"/>
  <c r="DY297" i="27"/>
  <c r="MT298" i="27"/>
  <c r="OD298" i="27"/>
  <c r="DP297" i="27"/>
  <c r="ML298" i="27"/>
  <c r="NV298" i="27"/>
  <c r="DG297" i="27"/>
  <c r="MM298" i="27"/>
  <c r="NX298" i="27"/>
  <c r="DH297" i="27"/>
  <c r="MN298" i="27"/>
  <c r="NY298" i="27"/>
  <c r="CN297" i="27"/>
  <c r="DI297" i="27"/>
  <c r="DN297" i="27"/>
  <c r="NO298" i="27"/>
  <c r="NW298" i="27"/>
  <c r="EK297" i="27"/>
  <c r="MY298" i="27"/>
  <c r="CX297" i="27"/>
  <c r="DK297" i="27"/>
  <c r="MP298" i="27"/>
  <c r="OA298" i="27"/>
  <c r="DL297" i="27"/>
  <c r="MR298" i="27"/>
  <c r="OB298" i="27"/>
  <c r="DM297" i="27"/>
  <c r="LZ298" i="27"/>
  <c r="NK298" i="27"/>
  <c r="CT297" i="27"/>
  <c r="EI297" i="27"/>
  <c r="NC298" i="27"/>
  <c r="CK297" i="27"/>
  <c r="DZ297" i="27"/>
  <c r="MU298" i="27"/>
  <c r="OF298" i="27"/>
  <c r="DQ297" i="27"/>
  <c r="MV298" i="27"/>
  <c r="OG298" i="27"/>
  <c r="DR297" i="27"/>
  <c r="MW298" i="27"/>
  <c r="MO298" i="27"/>
  <c r="NQ298" i="27"/>
  <c r="DT297" i="27"/>
  <c r="NG298" i="27"/>
  <c r="CI297" i="27"/>
  <c r="DF297" i="27"/>
  <c r="CH297" i="27"/>
  <c r="CP297" i="27"/>
  <c r="MQ298" i="27"/>
  <c r="CD46" i="26"/>
  <c r="FN46" i="26" s="1"/>
  <c r="CK46" i="26"/>
  <c r="FU46" i="26" s="1"/>
  <c r="CR46" i="26"/>
  <c r="GB46" i="26" s="1"/>
  <c r="U46" i="26"/>
  <c r="CA46" i="26"/>
  <c r="FK46" i="26" s="1"/>
  <c r="CH46" i="26"/>
  <c r="FR46" i="26" s="1"/>
  <c r="HI46" i="26" s="1"/>
  <c r="CO46" i="26"/>
  <c r="FY46" i="26" s="1"/>
  <c r="R46" i="26"/>
  <c r="DZ46" i="26" s="1"/>
  <c r="BP46" i="26"/>
  <c r="EZ46" i="26" s="1"/>
  <c r="CF46" i="26"/>
  <c r="FP46" i="26" s="1"/>
  <c r="CT46" i="26"/>
  <c r="GD46" i="26" s="1"/>
  <c r="DA46" i="26"/>
  <c r="GK46" i="26" s="1"/>
  <c r="BU46" i="26"/>
  <c r="FE46" i="26" s="1"/>
  <c r="CB46" i="26"/>
  <c r="FL46" i="26" s="1"/>
  <c r="CQ46" i="26"/>
  <c r="GA46" i="26" s="1"/>
  <c r="CX46" i="26"/>
  <c r="GH46" i="26" s="1"/>
  <c r="BR46" i="26"/>
  <c r="FB46" i="26" s="1"/>
  <c r="BY46" i="26"/>
  <c r="FI46" i="26" s="1"/>
  <c r="BW46" i="26"/>
  <c r="FG46" i="26" s="1"/>
  <c r="BO46" i="26"/>
  <c r="EY46" i="26" s="1"/>
  <c r="CE46" i="26"/>
  <c r="FO46" i="26" s="1"/>
  <c r="CS46" i="26"/>
  <c r="GC46" i="26" s="1"/>
  <c r="BT46" i="26"/>
  <c r="FD46" i="26" s="1"/>
  <c r="CP46" i="26"/>
  <c r="FZ46" i="26" s="1"/>
  <c r="BQ46" i="26"/>
  <c r="FA46" i="26" s="1"/>
  <c r="CN46" i="26"/>
  <c r="FX46" i="26" s="1"/>
  <c r="DB46" i="26"/>
  <c r="GL46" i="26" s="1"/>
  <c r="CC46" i="26"/>
  <c r="FM46" i="26" s="1"/>
  <c r="CY46" i="26"/>
  <c r="GI46" i="26" s="1"/>
  <c r="BZ46" i="26"/>
  <c r="FJ46" i="26" s="1"/>
  <c r="BX46" i="26"/>
  <c r="FH46" i="26" s="1"/>
  <c r="CM46" i="26"/>
  <c r="FW46" i="26" s="1"/>
  <c r="CL46" i="26"/>
  <c r="FV46" i="26" s="1"/>
  <c r="CZ46" i="26"/>
  <c r="GJ46" i="26" s="1"/>
  <c r="CI46" i="26"/>
  <c r="FS46" i="26" s="1"/>
  <c r="CW46" i="26"/>
  <c r="GG46" i="26" s="1"/>
  <c r="CV46" i="26"/>
  <c r="GF46" i="26" s="1"/>
  <c r="P46" i="26"/>
  <c r="BV46" i="26"/>
  <c r="FF46" i="26" s="1"/>
  <c r="CJ46" i="26"/>
  <c r="FT46" i="26" s="1"/>
  <c r="BS46" i="26"/>
  <c r="FC46" i="26" s="1"/>
  <c r="CG46" i="26"/>
  <c r="FQ46" i="26" s="1"/>
  <c r="CU46" i="26"/>
  <c r="GE46" i="26" s="1"/>
  <c r="P28" i="26"/>
  <c r="U28" i="26"/>
  <c r="R28" i="26"/>
  <c r="CF14" i="26"/>
  <c r="FP14" i="26" s="1"/>
  <c r="CK14" i="26"/>
  <c r="FU14" i="26" s="1"/>
  <c r="CS14" i="26"/>
  <c r="GC14" i="26" s="1"/>
  <c r="U14" i="26"/>
  <c r="BV14" i="26"/>
  <c r="FF14" i="26" s="1"/>
  <c r="DA14" i="26"/>
  <c r="GK14" i="26" s="1"/>
  <c r="CD14" i="26"/>
  <c r="FN14" i="26" s="1"/>
  <c r="CU14" i="26"/>
  <c r="GE14" i="26" s="1"/>
  <c r="CH14" i="26"/>
  <c r="FR14" i="26" s="1"/>
  <c r="CW14" i="26"/>
  <c r="GG14" i="26" s="1"/>
  <c r="CC14" i="26"/>
  <c r="FM14" i="26" s="1"/>
  <c r="BX14" i="26"/>
  <c r="FH14" i="26" s="1"/>
  <c r="CB14" i="26"/>
  <c r="FL14" i="26" s="1"/>
  <c r="CJ14" i="26"/>
  <c r="FT14" i="26" s="1"/>
  <c r="CX14" i="26"/>
  <c r="GH14" i="26" s="1"/>
  <c r="P14" i="26"/>
  <c r="CM14" i="26"/>
  <c r="FW14" i="26" s="1"/>
  <c r="CZ14" i="26"/>
  <c r="GJ14" i="26" s="1"/>
  <c r="CY14" i="26"/>
  <c r="GI14" i="26" s="1"/>
  <c r="BT14" i="26"/>
  <c r="FD14" i="26" s="1"/>
  <c r="BQ14" i="26"/>
  <c r="FA14" i="26" s="1"/>
  <c r="CV14" i="26"/>
  <c r="GF14" i="26" s="1"/>
  <c r="BP14" i="26"/>
  <c r="EZ14" i="26" s="1"/>
  <c r="BS14" i="26"/>
  <c r="FC14" i="26" s="1"/>
  <c r="CA14" i="26"/>
  <c r="FK14" i="26" s="1"/>
  <c r="CO14" i="26"/>
  <c r="FY14" i="26" s="1"/>
  <c r="CP14" i="26"/>
  <c r="FZ14" i="26" s="1"/>
  <c r="BY14" i="26"/>
  <c r="FI14" i="26" s="1"/>
  <c r="CL14" i="26"/>
  <c r="FV14" i="26" s="1"/>
  <c r="CI14" i="26"/>
  <c r="FS14" i="26" s="1"/>
  <c r="CG14" i="26"/>
  <c r="FQ14" i="26" s="1"/>
  <c r="CR14" i="26"/>
  <c r="GB14" i="26" s="1"/>
  <c r="CT14" i="26"/>
  <c r="GD14" i="26" s="1"/>
  <c r="BZ14" i="26"/>
  <c r="FJ14" i="26" s="1"/>
  <c r="BO14" i="26"/>
  <c r="EY14" i="26" s="1"/>
  <c r="DB14" i="26"/>
  <c r="GL14" i="26" s="1"/>
  <c r="R14" i="26"/>
  <c r="DI14" i="26" s="1"/>
  <c r="CQ14" i="26"/>
  <c r="GA14" i="26" s="1"/>
  <c r="BR14" i="26"/>
  <c r="FB14" i="26" s="1"/>
  <c r="BW14" i="26"/>
  <c r="FG14" i="26" s="1"/>
  <c r="CN14" i="26"/>
  <c r="FX14" i="26" s="1"/>
  <c r="CE14" i="26"/>
  <c r="FO14" i="26" s="1"/>
  <c r="BU14" i="26"/>
  <c r="FE14" i="26" s="1"/>
  <c r="CZ45" i="26"/>
  <c r="GJ45" i="26" s="1"/>
  <c r="BT45" i="26"/>
  <c r="FD45" i="26" s="1"/>
  <c r="CH45" i="26"/>
  <c r="FR45" i="26" s="1"/>
  <c r="CO45" i="26"/>
  <c r="FY45" i="26" s="1"/>
  <c r="R45" i="26"/>
  <c r="DR45" i="26" s="1"/>
  <c r="BX45" i="26"/>
  <c r="FH45" i="26" s="1"/>
  <c r="CV45" i="26"/>
  <c r="GF45" i="26" s="1"/>
  <c r="CF45" i="26"/>
  <c r="FP45" i="26" s="1"/>
  <c r="BS45" i="26"/>
  <c r="FC45" i="26" s="1"/>
  <c r="BP45" i="26"/>
  <c r="EZ45" i="26" s="1"/>
  <c r="P45" i="26"/>
  <c r="CR45" i="26"/>
  <c r="GB45" i="26" s="1"/>
  <c r="U45" i="26"/>
  <c r="BZ45" i="26"/>
  <c r="FJ45" i="26" s="1"/>
  <c r="HA45" i="26" s="1"/>
  <c r="CG45" i="26"/>
  <c r="FQ45" i="26" s="1"/>
  <c r="CU45" i="26"/>
  <c r="GE45" i="26" s="1"/>
  <c r="CY45" i="26"/>
  <c r="GI45" i="26" s="1"/>
  <c r="CI45" i="26"/>
  <c r="FS45" i="26" s="1"/>
  <c r="BU45" i="26"/>
  <c r="FE45" i="26" s="1"/>
  <c r="CN45" i="26"/>
  <c r="FX45" i="26" s="1"/>
  <c r="DB45" i="26"/>
  <c r="GL45" i="26" s="1"/>
  <c r="CM45" i="26"/>
  <c r="FW45" i="26" s="1"/>
  <c r="CJ45" i="26"/>
  <c r="FT45" i="26" s="1"/>
  <c r="CX45" i="26"/>
  <c r="GH45" i="26" s="1"/>
  <c r="BR45" i="26"/>
  <c r="FB45" i="26" s="1"/>
  <c r="BY45" i="26"/>
  <c r="FI45" i="26" s="1"/>
  <c r="DA45" i="26"/>
  <c r="GK45" i="26" s="1"/>
  <c r="CK45" i="26"/>
  <c r="FU45" i="26" s="1"/>
  <c r="BV45" i="26"/>
  <c r="FF45" i="26" s="1"/>
  <c r="CS45" i="26"/>
  <c r="GC45" i="26" s="1"/>
  <c r="CC45" i="26"/>
  <c r="FM45" i="26" s="1"/>
  <c r="CQ45" i="26"/>
  <c r="GA45" i="26" s="1"/>
  <c r="CA45" i="26"/>
  <c r="FK45" i="26" s="1"/>
  <c r="BQ45" i="26"/>
  <c r="FA45" i="26" s="1"/>
  <c r="CE45" i="26"/>
  <c r="FO45" i="26" s="1"/>
  <c r="CB45" i="26"/>
  <c r="FL45" i="26" s="1"/>
  <c r="CL45" i="26"/>
  <c r="FV45" i="26" s="1"/>
  <c r="BO45" i="26"/>
  <c r="EY45" i="26" s="1"/>
  <c r="CP45" i="26"/>
  <c r="FZ45" i="26" s="1"/>
  <c r="BW45" i="26"/>
  <c r="FG45" i="26" s="1"/>
  <c r="CD45" i="26"/>
  <c r="FN45" i="26" s="1"/>
  <c r="CW45" i="26"/>
  <c r="GG45" i="26" s="1"/>
  <c r="CT45" i="26"/>
  <c r="GD45" i="26" s="1"/>
  <c r="U54" i="26"/>
  <c r="R54" i="26"/>
  <c r="U76" i="26"/>
  <c r="R76" i="26"/>
  <c r="CU321" i="27"/>
  <c r="MM322" i="27"/>
  <c r="OB322" i="27"/>
  <c r="DY321" i="27"/>
  <c r="NI322" i="27"/>
  <c r="CO321" i="27"/>
  <c r="DZ321" i="27"/>
  <c r="NJ322" i="27"/>
  <c r="CL321" i="27"/>
  <c r="MF322" i="27"/>
  <c r="NU322" i="27"/>
  <c r="CM321" i="27"/>
  <c r="MG322" i="27"/>
  <c r="DD321" i="27"/>
  <c r="MH322" i="27"/>
  <c r="NY322" i="27"/>
  <c r="DV321" i="27"/>
  <c r="MV322" i="27"/>
  <c r="NO322" i="27"/>
  <c r="NZ322" i="27"/>
  <c r="MC322" i="27"/>
  <c r="EK321" i="27"/>
  <c r="OE322" i="27"/>
  <c r="MR322" i="27"/>
  <c r="EL321" i="27"/>
  <c r="DJ321" i="27"/>
  <c r="NH322" i="27"/>
  <c r="DK321" i="27"/>
  <c r="CH321" i="27"/>
  <c r="NP322" i="27"/>
  <c r="DG321" i="27"/>
  <c r="MW322" i="27"/>
  <c r="CF321" i="27"/>
  <c r="MD322" i="27"/>
  <c r="NS322" i="27"/>
  <c r="CK321" i="27"/>
  <c r="ME322" i="27"/>
  <c r="NT322" i="27"/>
  <c r="CX321" i="27"/>
  <c r="MP322" i="27"/>
  <c r="OG322" i="27"/>
  <c r="DC321" i="27"/>
  <c r="NL322" i="27"/>
  <c r="DQ321" i="27"/>
  <c r="MS322" i="27"/>
  <c r="DU321" i="27"/>
  <c r="EI321" i="27"/>
  <c r="NF322" i="27"/>
  <c r="MI322" i="27"/>
  <c r="DB321" i="27"/>
  <c r="EJ321" i="27"/>
  <c r="EA321" i="27"/>
  <c r="EB321" i="27"/>
  <c r="NV322" i="27"/>
  <c r="CZ321" i="27"/>
  <c r="CY321" i="27"/>
  <c r="ND322" i="27"/>
  <c r="DX321" i="27"/>
  <c r="DT321" i="27"/>
  <c r="MU322" i="27"/>
  <c r="CI321" i="27"/>
  <c r="DW321" i="27"/>
  <c r="NG322" i="27"/>
  <c r="CV321" i="27"/>
  <c r="MN322" i="27"/>
  <c r="OC322" i="27"/>
  <c r="CW321" i="27"/>
  <c r="MO322" i="27"/>
  <c r="OD322" i="27"/>
  <c r="DN321" i="27"/>
  <c r="NA322" i="27"/>
  <c r="DE321" i="27"/>
  <c r="DO321" i="27"/>
  <c r="NW322" i="27"/>
  <c r="EG321" i="27"/>
  <c r="NC322" i="27"/>
  <c r="CT321" i="27"/>
  <c r="LZ322" i="27"/>
  <c r="NQ322" i="27"/>
  <c r="NE322" i="27"/>
  <c r="EF321" i="27"/>
  <c r="CS321" i="27"/>
  <c r="CJ321" i="27"/>
  <c r="DR321" i="27"/>
  <c r="DS321" i="27"/>
  <c r="MZ322" i="27"/>
  <c r="EC321" i="27"/>
  <c r="DA321" i="27"/>
  <c r="NX322" i="27"/>
  <c r="DP321" i="27"/>
  <c r="CQ321" i="27"/>
  <c r="CE321" i="27"/>
  <c r="MA322" i="27"/>
  <c r="NR322" i="27"/>
  <c r="DL321" i="27"/>
  <c r="MX322" i="27"/>
  <c r="NB322" i="27"/>
  <c r="DM321" i="27"/>
  <c r="MY322" i="27"/>
  <c r="MQ322" i="27"/>
  <c r="ED321" i="27"/>
  <c r="NK322" i="27"/>
  <c r="EH321" i="27"/>
  <c r="EE321" i="27"/>
  <c r="CN321" i="27"/>
  <c r="BO322" i="27"/>
  <c r="NN322" i="27"/>
  <c r="DF321" i="27"/>
  <c r="MK322" i="27"/>
  <c r="OA322" i="27"/>
  <c r="MT322" i="27"/>
  <c r="OF322" i="27"/>
  <c r="MB322" i="27"/>
  <c r="MJ322" i="27"/>
  <c r="CR321" i="27"/>
  <c r="DI321" i="27"/>
  <c r="NM322" i="27"/>
  <c r="DH321" i="27"/>
  <c r="CP321" i="27"/>
  <c r="ML322" i="27"/>
  <c r="CG321" i="27"/>
  <c r="CM296" i="27"/>
  <c r="MY297" i="27"/>
  <c r="MF297" i="27"/>
  <c r="NV297" i="27"/>
  <c r="NB297" i="27"/>
  <c r="MH297" i="27"/>
  <c r="NX297" i="27"/>
  <c r="NE297" i="27"/>
  <c r="LZ297" i="27"/>
  <c r="NP297" i="27"/>
  <c r="MB297" i="27"/>
  <c r="NR297" i="27"/>
  <c r="DU296" i="27"/>
  <c r="OC297" i="27"/>
  <c r="EH296" i="27"/>
  <c r="DQ296" i="27"/>
  <c r="MC297" i="27"/>
  <c r="MJ297" i="27"/>
  <c r="MK297" i="27"/>
  <c r="MA297" i="27"/>
  <c r="OG297" i="27"/>
  <c r="CJ296" i="27"/>
  <c r="DO296" i="27"/>
  <c r="DG296" i="27"/>
  <c r="CU296" i="27"/>
  <c r="CN296" i="27"/>
  <c r="DZ296" i="27"/>
  <c r="DC296" i="27"/>
  <c r="NQ297" i="27"/>
  <c r="CQ296" i="27"/>
  <c r="CG296" i="27"/>
  <c r="EE296" i="27"/>
  <c r="NJ297" i="27"/>
  <c r="MP297" i="27"/>
  <c r="OF297" i="27"/>
  <c r="NM297" i="27"/>
  <c r="MR297" i="27"/>
  <c r="CO296" i="27"/>
  <c r="NO297" i="27"/>
  <c r="ML297" i="27"/>
  <c r="OA297" i="27"/>
  <c r="MM297" i="27"/>
  <c r="OB297" i="27"/>
  <c r="MX297" i="27"/>
  <c r="DT296" i="27"/>
  <c r="DE296" i="27"/>
  <c r="MT297" i="27"/>
  <c r="CT296" i="27"/>
  <c r="CP296" i="27"/>
  <c r="DB296" i="27"/>
  <c r="EJ296" i="27"/>
  <c r="DL296" i="27"/>
  <c r="MS297" i="27"/>
  <c r="DY296" i="27"/>
  <c r="CR296" i="27"/>
  <c r="OD297" i="27"/>
  <c r="CW296" i="27"/>
  <c r="CI296" i="27"/>
  <c r="EG296" i="27"/>
  <c r="EL296" i="27"/>
  <c r="DV296" i="27"/>
  <c r="ME297" i="27"/>
  <c r="NT297" i="27"/>
  <c r="MZ297" i="27"/>
  <c r="MG297" i="27"/>
  <c r="NW297" i="27"/>
  <c r="ND297" i="27"/>
  <c r="MI297" i="27"/>
  <c r="NZ297" i="27"/>
  <c r="MV297" i="27"/>
  <c r="DK296" i="27"/>
  <c r="MW297" i="27"/>
  <c r="MD297" i="27"/>
  <c r="NH297" i="27"/>
  <c r="DX296" i="27"/>
  <c r="EF296" i="27"/>
  <c r="DA296" i="27"/>
  <c r="DF296" i="27"/>
  <c r="ED296" i="27"/>
  <c r="CV296" i="27"/>
  <c r="EI296" i="27"/>
  <c r="DI296" i="27"/>
  <c r="DJ296" i="27"/>
  <c r="DW296" i="27"/>
  <c r="NA297" i="27"/>
  <c r="DN296" i="27"/>
  <c r="CZ296" i="27"/>
  <c r="NU297" i="27"/>
  <c r="EB296" i="27"/>
  <c r="NL297" i="27"/>
  <c r="DP296" i="27"/>
  <c r="MO297" i="27"/>
  <c r="OE297" i="27"/>
  <c r="NK297" i="27"/>
  <c r="MQ297" i="27"/>
  <c r="CE296" i="27"/>
  <c r="NN297" i="27"/>
  <c r="MU297" i="27"/>
  <c r="CY296" i="27"/>
  <c r="NF297" i="27"/>
  <c r="BO297" i="27"/>
  <c r="NG297" i="27"/>
  <c r="MN297" i="27"/>
  <c r="NS297" i="27"/>
  <c r="NY297" i="27"/>
  <c r="CL296" i="27"/>
  <c r="CH296" i="27"/>
  <c r="EK296" i="27"/>
  <c r="EC296" i="27"/>
  <c r="EA296" i="27"/>
  <c r="CF296" i="27"/>
  <c r="DS296" i="27"/>
  <c r="CK296" i="27"/>
  <c r="CX296" i="27"/>
  <c r="DR296" i="27"/>
  <c r="DM296" i="27"/>
  <c r="NI297" i="27"/>
  <c r="DD296" i="27"/>
  <c r="DH296" i="27"/>
  <c r="CS296" i="27"/>
  <c r="NC297" i="27"/>
  <c r="BG11" i="26"/>
  <c r="BI11" i="26"/>
  <c r="AE11" i="26"/>
  <c r="AR11" i="26"/>
  <c r="BD11" i="26"/>
  <c r="BE11" i="26"/>
  <c r="AT11" i="26"/>
  <c r="AX11" i="26"/>
  <c r="AA11" i="26"/>
  <c r="AB11" i="26"/>
  <c r="AS11" i="26"/>
  <c r="BA11" i="26"/>
  <c r="BB11" i="26"/>
  <c r="Z11" i="26"/>
  <c r="BH11" i="26"/>
  <c r="AN11" i="26"/>
  <c r="AY11" i="26"/>
  <c r="BK11" i="26"/>
  <c r="AO11" i="26"/>
  <c r="BC11" i="26"/>
  <c r="X11" i="26"/>
  <c r="Y11" i="26"/>
  <c r="AL11" i="26"/>
  <c r="AP11" i="26"/>
  <c r="AK11" i="26"/>
  <c r="AM11" i="26"/>
  <c r="AC11" i="26"/>
  <c r="AQ11" i="26"/>
  <c r="AZ11" i="26"/>
  <c r="AI11" i="26"/>
  <c r="AF11" i="26"/>
  <c r="AJ11" i="26"/>
  <c r="BJ11" i="26"/>
  <c r="AD11" i="26"/>
  <c r="AH11" i="26"/>
  <c r="AV11" i="26"/>
  <c r="AW11" i="26"/>
  <c r="AU11" i="26"/>
  <c r="BF11" i="26"/>
  <c r="AG11" i="26"/>
  <c r="BG15" i="26"/>
  <c r="AK15" i="26"/>
  <c r="AI15" i="26"/>
  <c r="X15" i="26"/>
  <c r="AN15" i="26"/>
  <c r="BC15" i="26"/>
  <c r="AM15" i="26"/>
  <c r="AQ15" i="26"/>
  <c r="AT15" i="26"/>
  <c r="AJ15" i="26"/>
  <c r="AS15" i="26"/>
  <c r="AV15" i="26"/>
  <c r="AG15" i="26"/>
  <c r="AB15" i="26"/>
  <c r="AX15" i="26"/>
  <c r="AL15" i="26"/>
  <c r="BB15" i="26"/>
  <c r="BH15" i="26"/>
  <c r="AD15" i="26"/>
  <c r="AH15" i="26"/>
  <c r="BF15" i="26"/>
  <c r="AR15" i="26"/>
  <c r="CI15" i="26" s="1"/>
  <c r="FS15" i="26" s="1"/>
  <c r="BI15" i="26"/>
  <c r="AF15" i="26"/>
  <c r="AY15" i="26"/>
  <c r="AC15" i="26"/>
  <c r="AA15" i="26"/>
  <c r="AE15" i="26"/>
  <c r="BE15" i="26"/>
  <c r="BJ15" i="26"/>
  <c r="Y15" i="26"/>
  <c r="AZ15" i="26"/>
  <c r="AU15" i="26"/>
  <c r="BK15" i="26"/>
  <c r="AW15" i="26"/>
  <c r="Z15" i="26"/>
  <c r="BD15" i="26"/>
  <c r="AO15" i="26"/>
  <c r="AP15" i="26"/>
  <c r="BA15" i="26"/>
  <c r="BB19" i="26"/>
  <c r="AX19" i="26"/>
  <c r="AG19" i="26"/>
  <c r="Z19" i="26"/>
  <c r="Y19" i="26"/>
  <c r="BI19" i="26"/>
  <c r="BE19" i="26"/>
  <c r="AS19" i="26"/>
  <c r="AU19" i="26"/>
  <c r="BF19" i="26"/>
  <c r="AD19" i="26"/>
  <c r="BJ19" i="26"/>
  <c r="BG19" i="26"/>
  <c r="AP19" i="26"/>
  <c r="AR19" i="26"/>
  <c r="AH19" i="26"/>
  <c r="AI19" i="26"/>
  <c r="AW19" i="26"/>
  <c r="BC19" i="26"/>
  <c r="BD19" i="26"/>
  <c r="AL19" i="26"/>
  <c r="AF19" i="26"/>
  <c r="AN19" i="26"/>
  <c r="AY19" i="26"/>
  <c r="BK19" i="26"/>
  <c r="AQ19" i="26"/>
  <c r="AV19" i="26"/>
  <c r="AA19" i="26"/>
  <c r="AB19" i="26"/>
  <c r="AC19" i="26"/>
  <c r="AT19" i="26"/>
  <c r="AO19" i="26"/>
  <c r="X19" i="26"/>
  <c r="BH19" i="26"/>
  <c r="AM19" i="26"/>
  <c r="AZ19" i="26"/>
  <c r="BA19" i="26"/>
  <c r="AJ19" i="26"/>
  <c r="AK19" i="26"/>
  <c r="AE19" i="26"/>
  <c r="BD23" i="26"/>
  <c r="AO23" i="26"/>
  <c r="BF23" i="26"/>
  <c r="BI23" i="26"/>
  <c r="AS23" i="26"/>
  <c r="AE23" i="26"/>
  <c r="AL23" i="26"/>
  <c r="AN23" i="26"/>
  <c r="AM23" i="26"/>
  <c r="AK23" i="26"/>
  <c r="AQ23" i="26"/>
  <c r="AX23" i="26"/>
  <c r="AJ23" i="26"/>
  <c r="AV23" i="26"/>
  <c r="BA23" i="26"/>
  <c r="X23" i="26"/>
  <c r="AC23" i="26"/>
  <c r="AU23" i="26"/>
  <c r="BB23" i="26"/>
  <c r="BH23" i="26"/>
  <c r="AD23" i="26"/>
  <c r="AA23" i="26"/>
  <c r="AH23" i="26"/>
  <c r="AR23" i="26"/>
  <c r="AB23" i="26"/>
  <c r="AP23" i="26"/>
  <c r="AY23" i="26"/>
  <c r="Z23" i="26"/>
  <c r="BK23" i="26"/>
  <c r="AF23" i="26"/>
  <c r="BE23" i="26"/>
  <c r="BC23" i="26"/>
  <c r="BJ23" i="26"/>
  <c r="Y23" i="26"/>
  <c r="AZ23" i="26"/>
  <c r="AG23" i="26"/>
  <c r="BG23" i="26"/>
  <c r="AW23" i="26"/>
  <c r="AT23" i="26"/>
  <c r="AI23" i="26"/>
  <c r="AZ27" i="26"/>
  <c r="BG27" i="26"/>
  <c r="AA27" i="26"/>
  <c r="AH27" i="26"/>
  <c r="AT27" i="26"/>
  <c r="AW27" i="26"/>
  <c r="AV27" i="26"/>
  <c r="AG27" i="26"/>
  <c r="BA27" i="26"/>
  <c r="AF27" i="26"/>
  <c r="BC27" i="26"/>
  <c r="AI27" i="26"/>
  <c r="BB27" i="26"/>
  <c r="BI27" i="26"/>
  <c r="AE27" i="26"/>
  <c r="AM27" i="26"/>
  <c r="AO27" i="26"/>
  <c r="AY27" i="26"/>
  <c r="BF27" i="26"/>
  <c r="Z27" i="26"/>
  <c r="AL27" i="26"/>
  <c r="AK27" i="26"/>
  <c r="AJ27" i="26"/>
  <c r="BD27" i="26"/>
  <c r="AN27" i="26"/>
  <c r="AC27" i="26"/>
  <c r="AS27" i="26"/>
  <c r="AQ27" i="26"/>
  <c r="AX27" i="26"/>
  <c r="BJ27" i="26"/>
  <c r="AD27" i="26"/>
  <c r="X27" i="26"/>
  <c r="BH27" i="26"/>
  <c r="AR27" i="26"/>
  <c r="AB27" i="26"/>
  <c r="BE27" i="26"/>
  <c r="AP27" i="26"/>
  <c r="BK27" i="26"/>
  <c r="AU27" i="26"/>
  <c r="Y27" i="26"/>
  <c r="BC31" i="26"/>
  <c r="AG31" i="26"/>
  <c r="AN31" i="26"/>
  <c r="AU31" i="26"/>
  <c r="AO31" i="26"/>
  <c r="AI31" i="26"/>
  <c r="AP31" i="26"/>
  <c r="BB31" i="26"/>
  <c r="AF31" i="26"/>
  <c r="X31" i="26"/>
  <c r="AR31" i="26"/>
  <c r="AC31" i="26"/>
  <c r="AX31" i="26"/>
  <c r="AD31" i="26"/>
  <c r="AB31" i="26"/>
  <c r="BD31" i="26"/>
  <c r="AE31" i="26"/>
  <c r="AM31" i="26"/>
  <c r="BG31" i="26"/>
  <c r="AA31" i="26"/>
  <c r="AH31" i="26"/>
  <c r="AT31" i="26"/>
  <c r="AS31" i="26"/>
  <c r="AJ31" i="26"/>
  <c r="AK31" i="26"/>
  <c r="Y31" i="26"/>
  <c r="AY31" i="26"/>
  <c r="BF31" i="26"/>
  <c r="Z31" i="26"/>
  <c r="AL31" i="26"/>
  <c r="BE31" i="26"/>
  <c r="AV31" i="26"/>
  <c r="AW31" i="26"/>
  <c r="BA31" i="26"/>
  <c r="BH31" i="26"/>
  <c r="AZ31" i="26"/>
  <c r="AQ31" i="26"/>
  <c r="BJ31" i="26"/>
  <c r="BI31" i="26"/>
  <c r="CZ31" i="26" s="1"/>
  <c r="GJ31" i="26" s="1"/>
  <c r="BK31" i="26"/>
  <c r="BH35" i="26"/>
  <c r="AP35" i="26"/>
  <c r="BF35" i="26"/>
  <c r="AV35" i="26"/>
  <c r="AU35" i="26"/>
  <c r="AY35" i="26"/>
  <c r="AZ35" i="26"/>
  <c r="BE35" i="26"/>
  <c r="AT35" i="26"/>
  <c r="BJ35" i="26"/>
  <c r="AM35" i="26"/>
  <c r="AR35" i="26"/>
  <c r="AC35" i="26"/>
  <c r="AF35" i="26"/>
  <c r="BI35" i="26"/>
  <c r="Y35" i="26"/>
  <c r="BC35" i="26"/>
  <c r="AA35" i="26"/>
  <c r="BG35" i="26"/>
  <c r="AB35" i="26"/>
  <c r="X35" i="26"/>
  <c r="AN35" i="26"/>
  <c r="BD35" i="26"/>
  <c r="AD35" i="26"/>
  <c r="AO35" i="26"/>
  <c r="AS35" i="26"/>
  <c r="AG35" i="26"/>
  <c r="AW35" i="26"/>
  <c r="AL35" i="26"/>
  <c r="AE35" i="26"/>
  <c r="BK35" i="26"/>
  <c r="AI35" i="26"/>
  <c r="AJ35" i="26"/>
  <c r="Z35" i="26"/>
  <c r="BA35" i="26"/>
  <c r="BB35" i="26"/>
  <c r="AK35" i="26"/>
  <c r="AH35" i="26"/>
  <c r="AX35" i="26"/>
  <c r="AQ35" i="26"/>
  <c r="BD39" i="26"/>
  <c r="EM39" i="26" s="1"/>
  <c r="X39" i="26"/>
  <c r="DG39" i="26" s="1"/>
  <c r="AA39" i="26"/>
  <c r="DJ39" i="26" s="1"/>
  <c r="AT39" i="26"/>
  <c r="EC39" i="26" s="1"/>
  <c r="AP39" i="26"/>
  <c r="DY39" i="26" s="1"/>
  <c r="AW39" i="26"/>
  <c r="EF39" i="26" s="1"/>
  <c r="BI39" i="26"/>
  <c r="ER39" i="26" s="1"/>
  <c r="AC39" i="26"/>
  <c r="DL39" i="26" s="1"/>
  <c r="BB39" i="26"/>
  <c r="EK39" i="26" s="1"/>
  <c r="AU39" i="26"/>
  <c r="CL39" i="26" s="1"/>
  <c r="FV39" i="26" s="1"/>
  <c r="AY39" i="26"/>
  <c r="EH39" i="26" s="1"/>
  <c r="AX39" i="26"/>
  <c r="EG39" i="26" s="1"/>
  <c r="Y39" i="26"/>
  <c r="DH39" i="26" s="1"/>
  <c r="BH39" i="26"/>
  <c r="EQ39" i="26" s="1"/>
  <c r="BK39" i="26"/>
  <c r="ET39" i="26" s="1"/>
  <c r="AJ39" i="26"/>
  <c r="DS39" i="26" s="1"/>
  <c r="AL39" i="26"/>
  <c r="DU39" i="26" s="1"/>
  <c r="AV39" i="26"/>
  <c r="EE39" i="26" s="1"/>
  <c r="AH39" i="26"/>
  <c r="DQ39" i="26" s="1"/>
  <c r="AO39" i="26"/>
  <c r="DX39" i="26" s="1"/>
  <c r="BA39" i="26"/>
  <c r="EJ39" i="26" s="1"/>
  <c r="BC39" i="26"/>
  <c r="EL39" i="26" s="1"/>
  <c r="AN39" i="26"/>
  <c r="DW39" i="26" s="1"/>
  <c r="AI39" i="26"/>
  <c r="DR39" i="26" s="1"/>
  <c r="AD39" i="26"/>
  <c r="DM39" i="26" s="1"/>
  <c r="AR39" i="26"/>
  <c r="EA39" i="26" s="1"/>
  <c r="BF39" i="26"/>
  <c r="EO39" i="26" s="1"/>
  <c r="Z39" i="26"/>
  <c r="DI39" i="26" s="1"/>
  <c r="AG39" i="26"/>
  <c r="DP39" i="26" s="1"/>
  <c r="AS39" i="26"/>
  <c r="EB39" i="26" s="1"/>
  <c r="AQ39" i="26"/>
  <c r="DZ39" i="26" s="1"/>
  <c r="AB39" i="26"/>
  <c r="DK39" i="26" s="1"/>
  <c r="AM39" i="26"/>
  <c r="DV39" i="26" s="1"/>
  <c r="AF39" i="26"/>
  <c r="DO39" i="26" s="1"/>
  <c r="BG39" i="26"/>
  <c r="EP39" i="26" s="1"/>
  <c r="BE39" i="26"/>
  <c r="EN39" i="26" s="1"/>
  <c r="AK39" i="26"/>
  <c r="DT39" i="26" s="1"/>
  <c r="BJ39" i="26"/>
  <c r="ES39" i="26" s="1"/>
  <c r="AE39" i="26"/>
  <c r="DN39" i="26" s="1"/>
  <c r="AZ39" i="26"/>
  <c r="EI39" i="26" s="1"/>
  <c r="BE43" i="26"/>
  <c r="BG43" i="26"/>
  <c r="AJ43" i="26"/>
  <c r="Y43" i="26"/>
  <c r="AB43" i="26"/>
  <c r="BD43" i="26"/>
  <c r="AP43" i="26"/>
  <c r="BC43" i="26"/>
  <c r="AC43" i="26"/>
  <c r="BJ43" i="26"/>
  <c r="AZ43" i="26"/>
  <c r="BB43" i="26"/>
  <c r="AR43" i="26"/>
  <c r="AS43" i="26"/>
  <c r="BK43" i="26"/>
  <c r="AT43" i="26"/>
  <c r="AV43" i="26"/>
  <c r="AK43" i="26"/>
  <c r="AA43" i="26"/>
  <c r="AO43" i="26"/>
  <c r="AD43" i="26"/>
  <c r="AH43" i="26"/>
  <c r="AU43" i="26"/>
  <c r="AN43" i="26"/>
  <c r="AE43" i="26"/>
  <c r="BH43" i="26"/>
  <c r="AW43" i="26"/>
  <c r="AL43" i="26"/>
  <c r="BA43" i="26"/>
  <c r="AQ43" i="26"/>
  <c r="AF43" i="26"/>
  <c r="AG43" i="26"/>
  <c r="BF43" i="26"/>
  <c r="Z43" i="26"/>
  <c r="AM43" i="26"/>
  <c r="AY43" i="26"/>
  <c r="AI43" i="26"/>
  <c r="X43" i="26"/>
  <c r="AX43" i="26"/>
  <c r="BI43" i="26"/>
  <c r="AJ47" i="26"/>
  <c r="AP47" i="26"/>
  <c r="AW47" i="26"/>
  <c r="BD47" i="26"/>
  <c r="X47" i="26"/>
  <c r="AM47" i="26"/>
  <c r="AT47" i="26"/>
  <c r="BA47" i="26"/>
  <c r="AR47" i="26"/>
  <c r="BG47" i="26"/>
  <c r="BH47" i="26"/>
  <c r="AI47" i="26"/>
  <c r="AY47" i="26"/>
  <c r="AX47" i="26"/>
  <c r="Y47" i="26"/>
  <c r="BB47" i="26"/>
  <c r="AA47" i="26"/>
  <c r="AQ47" i="26"/>
  <c r="AH47" i="26"/>
  <c r="AO47" i="26"/>
  <c r="CF47" i="26" s="1"/>
  <c r="FP47" i="26" s="1"/>
  <c r="AV47" i="26"/>
  <c r="BK47" i="26"/>
  <c r="AE47" i="26"/>
  <c r="AL47" i="26"/>
  <c r="AS47" i="26"/>
  <c r="AZ47" i="26"/>
  <c r="AC47" i="26"/>
  <c r="BF47" i="26"/>
  <c r="Z47" i="26"/>
  <c r="AG47" i="26"/>
  <c r="AN47" i="26"/>
  <c r="BC47" i="26"/>
  <c r="BJ47" i="26"/>
  <c r="AD47" i="26"/>
  <c r="AK47" i="26"/>
  <c r="BE47" i="26"/>
  <c r="AF47" i="26"/>
  <c r="AU47" i="26"/>
  <c r="BI47" i="26"/>
  <c r="AB47" i="26"/>
  <c r="CL44" i="28"/>
  <c r="FV44" i="28" s="1"/>
  <c r="CR44" i="28"/>
  <c r="GB44" i="28" s="1"/>
  <c r="R44" i="28"/>
  <c r="EO44" i="28" s="1"/>
  <c r="CA44" i="28"/>
  <c r="FK44" i="28" s="1"/>
  <c r="CO44" i="28"/>
  <c r="FY44" i="28" s="1"/>
  <c r="CV44" i="28"/>
  <c r="GF44" i="28" s="1"/>
  <c r="CK44" i="28"/>
  <c r="FU44" i="28" s="1"/>
  <c r="DA44" i="28"/>
  <c r="GK44" i="28" s="1"/>
  <c r="CU44" i="28"/>
  <c r="GE44" i="28" s="1"/>
  <c r="P44" i="28"/>
  <c r="BR44" i="28"/>
  <c r="FB44" i="28" s="1"/>
  <c r="CT44" i="28"/>
  <c r="GD44" i="28" s="1"/>
  <c r="CI44" i="28"/>
  <c r="FS44" i="28" s="1"/>
  <c r="DD44" i="28"/>
  <c r="GN44" i="28" s="1"/>
  <c r="U44" i="28"/>
  <c r="CD44" i="28"/>
  <c r="FN44" i="28" s="1"/>
  <c r="CJ44" i="28"/>
  <c r="FT44" i="28" s="1"/>
  <c r="CY44" i="28"/>
  <c r="GI44" i="28" s="1"/>
  <c r="BS44" i="28"/>
  <c r="FC44" i="28" s="1"/>
  <c r="CG44" i="28"/>
  <c r="FQ44" i="28" s="1"/>
  <c r="CN44" i="28"/>
  <c r="FX44" i="28" s="1"/>
  <c r="DC44" i="28"/>
  <c r="GM44" i="28" s="1"/>
  <c r="CE44" i="28"/>
  <c r="FO44" i="28" s="1"/>
  <c r="BZ44" i="28"/>
  <c r="FJ44" i="28" s="1"/>
  <c r="CP44" i="28"/>
  <c r="FZ44" i="28" s="1"/>
  <c r="BT44" i="28"/>
  <c r="FD44" i="28" s="1"/>
  <c r="CW44" i="28"/>
  <c r="GG44" i="28" s="1"/>
  <c r="HY44" i="28" s="1"/>
  <c r="CC44" i="28"/>
  <c r="FM44" i="28" s="1"/>
  <c r="CM44" i="28"/>
  <c r="FW44" i="28" s="1"/>
  <c r="DB44" i="28"/>
  <c r="GL44" i="28" s="1"/>
  <c r="BV44" i="28"/>
  <c r="FF44" i="28" s="1"/>
  <c r="CB44" i="28"/>
  <c r="FL44" i="28" s="1"/>
  <c r="CQ44" i="28"/>
  <c r="GA44" i="28" s="1"/>
  <c r="DE44" i="28"/>
  <c r="GO44" i="28" s="1"/>
  <c r="BY44" i="28"/>
  <c r="FI44" i="28" s="1"/>
  <c r="CF44" i="28"/>
  <c r="FP44" i="28" s="1"/>
  <c r="CH44" i="28"/>
  <c r="FR44" i="28" s="1"/>
  <c r="CX44" i="28"/>
  <c r="GH44" i="28" s="1"/>
  <c r="CS44" i="28"/>
  <c r="GC44" i="28" s="1"/>
  <c r="BU44" i="28"/>
  <c r="FE44" i="28" s="1"/>
  <c r="CZ44" i="28"/>
  <c r="GJ44" i="28" s="1"/>
  <c r="BX44" i="28"/>
  <c r="FH44" i="28" s="1"/>
  <c r="BW44" i="28"/>
  <c r="FG44" i="28" s="1"/>
  <c r="CD16" i="28"/>
  <c r="FN16" i="28" s="1"/>
  <c r="CJ16" i="28"/>
  <c r="FT16" i="28" s="1"/>
  <c r="CY16" i="28"/>
  <c r="GI16" i="28" s="1"/>
  <c r="CX16" i="28"/>
  <c r="GH16" i="28" s="1"/>
  <c r="CR16" i="28"/>
  <c r="GB16" i="28" s="1"/>
  <c r="CB16" i="28"/>
  <c r="FL16" i="28" s="1"/>
  <c r="BZ16" i="28"/>
  <c r="FJ16" i="28" s="1"/>
  <c r="CZ16" i="28"/>
  <c r="GJ16" i="28" s="1"/>
  <c r="CI16" i="28"/>
  <c r="FS16" i="28" s="1"/>
  <c r="CH16" i="28"/>
  <c r="FR16" i="28" s="1"/>
  <c r="CS16" i="28"/>
  <c r="GC16" i="28" s="1"/>
  <c r="BX16" i="28"/>
  <c r="FH16" i="28" s="1"/>
  <c r="CQ16" i="28"/>
  <c r="GA16" i="28" s="1"/>
  <c r="BY16" i="28"/>
  <c r="FI16" i="28" s="1"/>
  <c r="CE16" i="28"/>
  <c r="FO16" i="28" s="1"/>
  <c r="DB16" i="28"/>
  <c r="GL16" i="28" s="1"/>
  <c r="BV16" i="28"/>
  <c r="FF16" i="28" s="1"/>
  <c r="CA16" i="28"/>
  <c r="FK16" i="28" s="1"/>
  <c r="CP16" i="28"/>
  <c r="FZ16" i="28" s="1"/>
  <c r="CO16" i="28"/>
  <c r="FY16" i="28" s="1"/>
  <c r="CC16" i="28"/>
  <c r="FM16" i="28" s="1"/>
  <c r="P16" i="28"/>
  <c r="DA16" i="28"/>
  <c r="GK16" i="28" s="1"/>
  <c r="CK16" i="28"/>
  <c r="FU16" i="28" s="1"/>
  <c r="CU16" i="28"/>
  <c r="GE16" i="28" s="1"/>
  <c r="BS16" i="28"/>
  <c r="FC16" i="28" s="1"/>
  <c r="CL16" i="28"/>
  <c r="FV16" i="28" s="1"/>
  <c r="R16" i="28"/>
  <c r="DU16" i="28" s="1"/>
  <c r="CN16" i="28"/>
  <c r="FX16" i="28" s="1"/>
  <c r="CV16" i="28"/>
  <c r="GF16" i="28" s="1"/>
  <c r="CT16" i="28"/>
  <c r="GD16" i="28" s="1"/>
  <c r="DC16" i="28"/>
  <c r="GM16" i="28" s="1"/>
  <c r="BR16" i="28"/>
  <c r="FB16" i="28" s="1"/>
  <c r="CG16" i="28"/>
  <c r="FQ16" i="28" s="1"/>
  <c r="CF16" i="28"/>
  <c r="FP16" i="28" s="1"/>
  <c r="DE16" i="28"/>
  <c r="GO16" i="28" s="1"/>
  <c r="DD16" i="28"/>
  <c r="GN16" i="28" s="1"/>
  <c r="CM16" i="28"/>
  <c r="FW16" i="28" s="1"/>
  <c r="BU16" i="28"/>
  <c r="FE16" i="28" s="1"/>
  <c r="BT16" i="28"/>
  <c r="FD16" i="28" s="1"/>
  <c r="U16" i="28"/>
  <c r="BW16" i="28"/>
  <c r="FG16" i="28" s="1"/>
  <c r="CW16" i="28"/>
  <c r="GG16" i="28" s="1"/>
  <c r="CI15" i="28"/>
  <c r="FS15" i="28" s="1"/>
  <c r="CN15" i="28"/>
  <c r="FX15" i="28" s="1"/>
  <c r="CT15" i="28"/>
  <c r="GD15" i="28" s="1"/>
  <c r="DB15" i="28"/>
  <c r="GL15" i="28" s="1"/>
  <c r="R15" i="28"/>
  <c r="EG15" i="28" s="1"/>
  <c r="CD15" i="28"/>
  <c r="FN15" i="28" s="1"/>
  <c r="CC15" i="28"/>
  <c r="FM15" i="28" s="1"/>
  <c r="BY15" i="28"/>
  <c r="FI15" i="28" s="1"/>
  <c r="BX15" i="28"/>
  <c r="FH15" i="28" s="1"/>
  <c r="BW15" i="28"/>
  <c r="FG15" i="28" s="1"/>
  <c r="BT15" i="28"/>
  <c r="FD15" i="28" s="1"/>
  <c r="CQ15" i="28"/>
  <c r="GA15" i="28" s="1"/>
  <c r="BR15" i="28"/>
  <c r="FB15" i="28" s="1"/>
  <c r="CP15" i="28"/>
  <c r="FZ15" i="28" s="1"/>
  <c r="CM15" i="28"/>
  <c r="FW15" i="28" s="1"/>
  <c r="CA15" i="28"/>
  <c r="FK15" i="28" s="1"/>
  <c r="CE15" i="28"/>
  <c r="FO15" i="28" s="1"/>
  <c r="CK15" i="28"/>
  <c r="FU15" i="28" s="1"/>
  <c r="CS15" i="28"/>
  <c r="GC15" i="28" s="1"/>
  <c r="CU15" i="28"/>
  <c r="GE15" i="28" s="1"/>
  <c r="U15" i="28"/>
  <c r="CV15" i="28"/>
  <c r="GF15" i="28" s="1"/>
  <c r="CG15" i="28"/>
  <c r="FQ15" i="28" s="1"/>
  <c r="P15" i="28"/>
  <c r="CX15" i="28"/>
  <c r="GH15" i="28" s="1"/>
  <c r="DC15" i="28"/>
  <c r="GM15" i="28" s="1"/>
  <c r="BZ15" i="28"/>
  <c r="FJ15" i="28" s="1"/>
  <c r="CO15" i="28"/>
  <c r="FY15" i="28" s="1"/>
  <c r="CZ15" i="28"/>
  <c r="GJ15" i="28" s="1"/>
  <c r="CY15" i="28"/>
  <c r="GI15" i="28" s="1"/>
  <c r="BS15" i="28"/>
  <c r="FC15" i="28" s="1"/>
  <c r="BV15" i="28"/>
  <c r="FF15" i="28" s="1"/>
  <c r="CB15" i="28"/>
  <c r="FL15" i="28" s="1"/>
  <c r="CJ15" i="28"/>
  <c r="FT15" i="28" s="1"/>
  <c r="CF15" i="28"/>
  <c r="FP15" i="28" s="1"/>
  <c r="DE15" i="28"/>
  <c r="GO15" i="28" s="1"/>
  <c r="DD15" i="28"/>
  <c r="GN15" i="28" s="1"/>
  <c r="DA15" i="28"/>
  <c r="GK15" i="28" s="1"/>
  <c r="CL15" i="28"/>
  <c r="FV15" i="28" s="1"/>
  <c r="CH15" i="28"/>
  <c r="FR15" i="28" s="1"/>
  <c r="CW15" i="28"/>
  <c r="GG15" i="28" s="1"/>
  <c r="CR15" i="28"/>
  <c r="GB15" i="28" s="1"/>
  <c r="BU15" i="28"/>
  <c r="FE15" i="28" s="1"/>
  <c r="DE43" i="28"/>
  <c r="GO43" i="28" s="1"/>
  <c r="BY43" i="28"/>
  <c r="FI43" i="28" s="1"/>
  <c r="CD43" i="28"/>
  <c r="FN43" i="28" s="1"/>
  <c r="CA43" i="28"/>
  <c r="FK43" i="28" s="1"/>
  <c r="BZ43" i="28"/>
  <c r="FJ43" i="28" s="1"/>
  <c r="BX43" i="28"/>
  <c r="FH43" i="28" s="1"/>
  <c r="CH43" i="28"/>
  <c r="FR43" i="28" s="1"/>
  <c r="CF43" i="28"/>
  <c r="FP43" i="28" s="1"/>
  <c r="CP43" i="28"/>
  <c r="FZ43" i="28" s="1"/>
  <c r="CN43" i="28"/>
  <c r="FX43" i="28" s="1"/>
  <c r="BR43" i="28"/>
  <c r="FB43" i="28" s="1"/>
  <c r="CL43" i="28"/>
  <c r="FV43" i="28" s="1"/>
  <c r="CJ43" i="28"/>
  <c r="FT43" i="28" s="1"/>
  <c r="CQ43" i="28"/>
  <c r="GA43" i="28" s="1"/>
  <c r="CY43" i="28"/>
  <c r="GI43" i="28" s="1"/>
  <c r="CW43" i="28"/>
  <c r="GG43" i="28" s="1"/>
  <c r="DB43" i="28"/>
  <c r="GL43" i="28" s="1"/>
  <c r="BV43" i="28"/>
  <c r="FF43" i="28" s="1"/>
  <c r="U43" i="28"/>
  <c r="DD43" i="28"/>
  <c r="GN43" i="28" s="1"/>
  <c r="R43" i="28"/>
  <c r="DR43" i="28" s="1"/>
  <c r="BW43" i="28"/>
  <c r="FG43" i="28" s="1"/>
  <c r="BU43" i="28"/>
  <c r="FE43" i="28" s="1"/>
  <c r="CE43" i="28"/>
  <c r="FO43" i="28" s="1"/>
  <c r="CC43" i="28"/>
  <c r="FM43" i="28" s="1"/>
  <c r="CX43" i="28"/>
  <c r="GH43" i="28" s="1"/>
  <c r="CK43" i="28"/>
  <c r="FU43" i="28" s="1"/>
  <c r="CI43" i="28"/>
  <c r="FS43" i="28" s="1"/>
  <c r="CZ43" i="28"/>
  <c r="GJ43" i="28" s="1"/>
  <c r="CO43" i="28"/>
  <c r="FY43" i="28" s="1"/>
  <c r="CT43" i="28"/>
  <c r="GD43" i="28" s="1"/>
  <c r="CV43" i="28"/>
  <c r="GF43" i="28" s="1"/>
  <c r="CU43" i="28"/>
  <c r="GE43" i="28" s="1"/>
  <c r="CS43" i="28"/>
  <c r="GC43" i="28" s="1"/>
  <c r="DC43" i="28"/>
  <c r="GM43" i="28" s="1"/>
  <c r="DA43" i="28"/>
  <c r="GK43" i="28" s="1"/>
  <c r="P43" i="28"/>
  <c r="BT43" i="28"/>
  <c r="FD43" i="28" s="1"/>
  <c r="BS43" i="28"/>
  <c r="FC43" i="28" s="1"/>
  <c r="CM43" i="28"/>
  <c r="FW43" i="28" s="1"/>
  <c r="CG43" i="28"/>
  <c r="FQ43" i="28" s="1"/>
  <c r="CR43" i="28"/>
  <c r="GB43" i="28" s="1"/>
  <c r="CB43" i="28"/>
  <c r="FL43" i="28" s="1"/>
  <c r="U54" i="28"/>
  <c r="R54" i="28"/>
  <c r="U74" i="28"/>
  <c r="R74" i="28"/>
  <c r="R56" i="28"/>
  <c r="U56" i="28"/>
  <c r="CM23" i="28"/>
  <c r="FW23" i="28" s="1"/>
  <c r="CW23" i="28"/>
  <c r="GG23" i="28" s="1"/>
  <c r="DD23" i="28"/>
  <c r="GN23" i="28" s="1"/>
  <c r="BS23" i="28"/>
  <c r="FC23" i="28" s="1"/>
  <c r="CA23" i="28"/>
  <c r="FK23" i="28" s="1"/>
  <c r="CR23" i="28"/>
  <c r="GB23" i="28" s="1"/>
  <c r="BV23" i="28"/>
  <c r="FF23" i="28" s="1"/>
  <c r="CZ23" i="28"/>
  <c r="GJ23" i="28" s="1"/>
  <c r="CX23" i="28"/>
  <c r="GH23" i="28" s="1"/>
  <c r="CQ23" i="28"/>
  <c r="GA23" i="28" s="1"/>
  <c r="BX23" i="28"/>
  <c r="FH23" i="28" s="1"/>
  <c r="BU23" i="28"/>
  <c r="FE23" i="28" s="1"/>
  <c r="CO23" i="28"/>
  <c r="FY23" i="28" s="1"/>
  <c r="CC23" i="28"/>
  <c r="FM23" i="28" s="1"/>
  <c r="CE23" i="28"/>
  <c r="FO23" i="28" s="1"/>
  <c r="CN23" i="28"/>
  <c r="FX23" i="28" s="1"/>
  <c r="CT23" i="28"/>
  <c r="GD23" i="28" s="1"/>
  <c r="DB23" i="28"/>
  <c r="GL23" i="28" s="1"/>
  <c r="BR23" i="28"/>
  <c r="FB23" i="28" s="1"/>
  <c r="CI23" i="28"/>
  <c r="FS23" i="28" s="1"/>
  <c r="DE23" i="28"/>
  <c r="GO23" i="28" s="1"/>
  <c r="CH23" i="28"/>
  <c r="FR23" i="28" s="1"/>
  <c r="CF23" i="28"/>
  <c r="FP23" i="28" s="1"/>
  <c r="BY23" i="28"/>
  <c r="FI23" i="28" s="1"/>
  <c r="CU23" i="28"/>
  <c r="GE23" i="28" s="1"/>
  <c r="CB23" i="28"/>
  <c r="FL23" i="28" s="1"/>
  <c r="DA23" i="28"/>
  <c r="GK23" i="28" s="1"/>
  <c r="BT23" i="28"/>
  <c r="FD23" i="28" s="1"/>
  <c r="CP23" i="28"/>
  <c r="FZ23" i="28" s="1"/>
  <c r="DC23" i="28"/>
  <c r="GM23" i="28" s="1"/>
  <c r="BW23" i="28"/>
  <c r="FG23" i="28" s="1"/>
  <c r="CD23" i="28"/>
  <c r="FN23" i="28" s="1"/>
  <c r="CK23" i="28"/>
  <c r="FU23" i="28" s="1"/>
  <c r="CS23" i="28"/>
  <c r="GC23" i="28" s="1"/>
  <c r="R23" i="28"/>
  <c r="EN23" i="28" s="1"/>
  <c r="BZ23" i="28"/>
  <c r="FJ23" i="28" s="1"/>
  <c r="CL23" i="28"/>
  <c r="FV23" i="28" s="1"/>
  <c r="CY23" i="28"/>
  <c r="GI23" i="28" s="1"/>
  <c r="CV23" i="28"/>
  <c r="GF23" i="28" s="1"/>
  <c r="HX23" i="28" s="1"/>
  <c r="P23" i="28"/>
  <c r="U23" i="28"/>
  <c r="CJ23" i="28"/>
  <c r="FT23" i="28" s="1"/>
  <c r="CG23" i="28"/>
  <c r="FQ23" i="28" s="1"/>
  <c r="CU35" i="28"/>
  <c r="GE35" i="28" s="1"/>
  <c r="U35" i="28"/>
  <c r="BU35" i="28"/>
  <c r="FE35" i="28" s="1"/>
  <c r="CC35" i="28"/>
  <c r="FM35" i="28" s="1"/>
  <c r="CK35" i="28"/>
  <c r="FU35" i="28" s="1"/>
  <c r="CS35" i="28"/>
  <c r="GC35" i="28" s="1"/>
  <c r="R35" i="28"/>
  <c r="BZ35" i="28"/>
  <c r="FJ35" i="28" s="1"/>
  <c r="BY35" i="28"/>
  <c r="FI35" i="28" s="1"/>
  <c r="CG35" i="28"/>
  <c r="FQ35" i="28" s="1"/>
  <c r="CF35" i="28"/>
  <c r="FP35" i="28" s="1"/>
  <c r="DC35" i="28"/>
  <c r="GM35" i="28" s="1"/>
  <c r="CL35" i="28"/>
  <c r="FV35" i="28" s="1"/>
  <c r="DB35" i="28"/>
  <c r="GL35" i="28" s="1"/>
  <c r="CH35" i="28"/>
  <c r="FR35" i="28" s="1"/>
  <c r="CM35" i="28"/>
  <c r="FW35" i="28" s="1"/>
  <c r="CW35" i="28"/>
  <c r="GG35" i="28" s="1"/>
  <c r="DE35" i="28"/>
  <c r="GO35" i="28" s="1"/>
  <c r="BT35" i="28"/>
  <c r="FD35" i="28" s="1"/>
  <c r="CB35" i="28"/>
  <c r="FL35" i="28" s="1"/>
  <c r="CJ35" i="28"/>
  <c r="FT35" i="28" s="1"/>
  <c r="DA35" i="28"/>
  <c r="GK35" i="28" s="1"/>
  <c r="CZ35" i="28"/>
  <c r="GJ35" i="28" s="1"/>
  <c r="P35" i="28"/>
  <c r="BX35" i="28"/>
  <c r="FH35" i="28" s="1"/>
  <c r="BV35" i="28"/>
  <c r="FF35" i="28" s="1"/>
  <c r="CD35" i="28"/>
  <c r="FN35" i="28" s="1"/>
  <c r="CT35" i="28"/>
  <c r="GD35" i="28" s="1"/>
  <c r="CI35" i="28"/>
  <c r="FS35" i="28" s="1"/>
  <c r="CO35" i="28"/>
  <c r="FY35" i="28" s="1"/>
  <c r="CE35" i="28"/>
  <c r="FO35" i="28" s="1"/>
  <c r="CN35" i="28"/>
  <c r="FX35" i="28" s="1"/>
  <c r="CV35" i="28"/>
  <c r="GF35" i="28" s="1"/>
  <c r="DD35" i="28"/>
  <c r="GN35" i="28" s="1"/>
  <c r="BS35" i="28"/>
  <c r="FC35" i="28" s="1"/>
  <c r="CA35" i="28"/>
  <c r="FK35" i="28" s="1"/>
  <c r="CR35" i="28"/>
  <c r="GB35" i="28" s="1"/>
  <c r="CQ35" i="28"/>
  <c r="GA35" i="28" s="1"/>
  <c r="CY35" i="28"/>
  <c r="GI35" i="28" s="1"/>
  <c r="CX35" i="28"/>
  <c r="GH35" i="28" s="1"/>
  <c r="BW35" i="28"/>
  <c r="FG35" i="28" s="1"/>
  <c r="BR35" i="28"/>
  <c r="FB35" i="28" s="1"/>
  <c r="CP35" i="28"/>
  <c r="FZ35" i="28" s="1"/>
  <c r="R51" i="28"/>
  <c r="U51" i="28"/>
  <c r="R73" i="28"/>
  <c r="U73" i="28"/>
  <c r="CT32" i="28"/>
  <c r="GD32" i="28" s="1"/>
  <c r="CY32" i="28"/>
  <c r="GI32" i="28" s="1"/>
  <c r="CW32" i="28"/>
  <c r="GG32" i="28" s="1"/>
  <c r="DE32" i="28"/>
  <c r="GO32" i="28" s="1"/>
  <c r="BT32" i="28"/>
  <c r="FD32" i="28" s="1"/>
  <c r="CK32" i="28"/>
  <c r="FU32" i="28" s="1"/>
  <c r="CR32" i="28"/>
  <c r="GB32" i="28" s="1"/>
  <c r="CJ32" i="28"/>
  <c r="FT32" i="28" s="1"/>
  <c r="CF32" i="28"/>
  <c r="FP32" i="28" s="1"/>
  <c r="CX32" i="28"/>
  <c r="GH32" i="28" s="1"/>
  <c r="CQ32" i="28"/>
  <c r="GA32" i="28" s="1"/>
  <c r="BV32" i="28"/>
  <c r="FF32" i="28" s="1"/>
  <c r="BU32" i="28"/>
  <c r="FE32" i="28" s="1"/>
  <c r="CU32" i="28"/>
  <c r="GE32" i="28" s="1"/>
  <c r="DC32" i="28"/>
  <c r="GM32" i="28" s="1"/>
  <c r="IE32" i="28" s="1"/>
  <c r="CL32" i="28"/>
  <c r="FV32" i="28" s="1"/>
  <c r="CP32" i="28"/>
  <c r="FZ32" i="28" s="1"/>
  <c r="CN32" i="28"/>
  <c r="FX32" i="28" s="1"/>
  <c r="CV32" i="28"/>
  <c r="GF32" i="28" s="1"/>
  <c r="U32" i="28"/>
  <c r="CB32" i="28"/>
  <c r="FL32" i="28" s="1"/>
  <c r="CI32" i="28"/>
  <c r="FS32" i="28" s="1"/>
  <c r="CH32" i="28"/>
  <c r="FR32" i="28" s="1"/>
  <c r="P32" i="28"/>
  <c r="BY32" i="28"/>
  <c r="FI32" i="28" s="1"/>
  <c r="BR32" i="28"/>
  <c r="FB32" i="28" s="1"/>
  <c r="DB32" i="28"/>
  <c r="GL32" i="28" s="1"/>
  <c r="CC32" i="28"/>
  <c r="FM32" i="28" s="1"/>
  <c r="CO32" i="28"/>
  <c r="FY32" i="28" s="1"/>
  <c r="BW32" i="28"/>
  <c r="FG32" i="28" s="1"/>
  <c r="CD32" i="28"/>
  <c r="FN32" i="28" s="1"/>
  <c r="CG32" i="28"/>
  <c r="FQ32" i="28" s="1"/>
  <c r="CE32" i="28"/>
  <c r="FO32" i="28" s="1"/>
  <c r="CM32" i="28"/>
  <c r="FW32" i="28" s="1"/>
  <c r="DD32" i="28"/>
  <c r="GN32" i="28" s="1"/>
  <c r="BS32" i="28"/>
  <c r="FC32" i="28" s="1"/>
  <c r="BZ32" i="28"/>
  <c r="FJ32" i="28" s="1"/>
  <c r="R32" i="28"/>
  <c r="EU32" i="28" s="1"/>
  <c r="CZ32" i="28"/>
  <c r="GJ32" i="28" s="1"/>
  <c r="CS32" i="28"/>
  <c r="GC32" i="28" s="1"/>
  <c r="BX32" i="28"/>
  <c r="FH32" i="28" s="1"/>
  <c r="DA32" i="28"/>
  <c r="GK32" i="28" s="1"/>
  <c r="CA32" i="28"/>
  <c r="FK32" i="28" s="1"/>
  <c r="DB18" i="28"/>
  <c r="GL18" i="28" s="1"/>
  <c r="P18" i="28"/>
  <c r="CM18" i="28"/>
  <c r="FW18" i="28" s="1"/>
  <c r="HO18" i="28" s="1"/>
  <c r="BS18" i="28"/>
  <c r="FC18" i="28" s="1"/>
  <c r="GU18" i="28" s="1"/>
  <c r="CF18" i="28"/>
  <c r="FP18" i="28" s="1"/>
  <c r="HH18" i="28" s="1"/>
  <c r="BT18" i="28"/>
  <c r="FD18" i="28" s="1"/>
  <c r="CL18" i="28"/>
  <c r="FV18" i="28" s="1"/>
  <c r="CQ18" i="28"/>
  <c r="GA18" i="28" s="1"/>
  <c r="HS18" i="28" s="1"/>
  <c r="CO18" i="28"/>
  <c r="FY18" i="28" s="1"/>
  <c r="CD18" i="28"/>
  <c r="FN18" i="28" s="1"/>
  <c r="U18" i="28"/>
  <c r="CR18" i="28"/>
  <c r="GB18" i="28" s="1"/>
  <c r="HT18" i="28" s="1"/>
  <c r="R18" i="28"/>
  <c r="BV18" i="28"/>
  <c r="FF18" i="28" s="1"/>
  <c r="GX18" i="28" s="1"/>
  <c r="CP18" i="28"/>
  <c r="FZ18" i="28" s="1"/>
  <c r="HR18" i="28" s="1"/>
  <c r="CG18" i="28"/>
  <c r="FQ18" i="28" s="1"/>
  <c r="HI18" i="28" s="1"/>
  <c r="DA33" i="28"/>
  <c r="GK33" i="28" s="1"/>
  <c r="R33" i="28"/>
  <c r="BX33" i="28"/>
  <c r="FH33" i="28" s="1"/>
  <c r="DB33" i="28"/>
  <c r="GL33" i="28" s="1"/>
  <c r="CK33" i="28"/>
  <c r="FU33" i="28" s="1"/>
  <c r="CZ33" i="28"/>
  <c r="GJ33" i="28" s="1"/>
  <c r="P33" i="28"/>
  <c r="BV33" i="28"/>
  <c r="FF33" i="28" s="1"/>
  <c r="DD33" i="28"/>
  <c r="GN33" i="28" s="1"/>
  <c r="CL33" i="28"/>
  <c r="FV33" i="28" s="1"/>
  <c r="CI33" i="28"/>
  <c r="FS33" i="28" s="1"/>
  <c r="CP33" i="28"/>
  <c r="FZ33" i="28" s="1"/>
  <c r="HR33" i="28" s="1"/>
  <c r="U33" i="28"/>
  <c r="CW33" i="28"/>
  <c r="GG33" i="28" s="1"/>
  <c r="BT33" i="28"/>
  <c r="FD33" i="28" s="1"/>
  <c r="R53" i="28"/>
  <c r="U53" i="28"/>
  <c r="U66" i="28"/>
  <c r="R66" i="28"/>
  <c r="BK18" i="28"/>
  <c r="EU18" i="28" s="1"/>
  <c r="AR18" i="28"/>
  <c r="EB18" i="28" s="1"/>
  <c r="AY18" i="28"/>
  <c r="EI18" i="28" s="1"/>
  <c r="AE18" i="28"/>
  <c r="DO18" i="28" s="1"/>
  <c r="AK18" i="28"/>
  <c r="DU18" i="28" s="1"/>
  <c r="AQ18" i="28"/>
  <c r="EA18" i="28" s="1"/>
  <c r="AO18" i="28"/>
  <c r="DY18" i="28" s="1"/>
  <c r="AM18" i="28"/>
  <c r="DW18" i="28" s="1"/>
  <c r="AU18" i="28"/>
  <c r="EE18" i="28" s="1"/>
  <c r="BC18" i="28"/>
  <c r="EM18" i="28" s="1"/>
  <c r="AP18" i="28"/>
  <c r="DZ18" i="28" s="1"/>
  <c r="Z18" i="28"/>
  <c r="DJ18" i="28" s="1"/>
  <c r="BF18" i="28"/>
  <c r="EP18" i="28" s="1"/>
  <c r="BH18" i="28"/>
  <c r="ER18" i="28" s="1"/>
  <c r="AZ18" i="28"/>
  <c r="EJ18" i="28" s="1"/>
  <c r="AV18" i="28"/>
  <c r="EF18" i="28" s="1"/>
  <c r="AA18" i="28"/>
  <c r="DK18" i="28" s="1"/>
  <c r="BB18" i="28"/>
  <c r="EL18" i="28" s="1"/>
  <c r="BI18" i="28"/>
  <c r="ES18" i="28" s="1"/>
  <c r="AC18" i="28"/>
  <c r="DM18" i="28" s="1"/>
  <c r="AH18" i="28"/>
  <c r="DR18" i="28" s="1"/>
  <c r="AF18" i="28"/>
  <c r="DP18" i="28" s="1"/>
  <c r="AD18" i="28"/>
  <c r="DN18" i="28" s="1"/>
  <c r="AL18" i="28"/>
  <c r="DV18" i="28" s="1"/>
  <c r="AT18" i="28"/>
  <c r="ED18" i="28" s="1"/>
  <c r="BD18" i="28"/>
  <c r="EN18" i="28" s="1"/>
  <c r="AG18" i="28"/>
  <c r="DQ18" i="28" s="1"/>
  <c r="AI18" i="28"/>
  <c r="DS18" i="28" s="1"/>
  <c r="AN18" i="28"/>
  <c r="DX18" i="28" s="1"/>
  <c r="BA18" i="28"/>
  <c r="EK18" i="28" s="1"/>
  <c r="BJ18" i="28"/>
  <c r="ET18" i="28" s="1"/>
  <c r="BG18" i="28"/>
  <c r="EQ18" i="28" s="1"/>
  <c r="BE18" i="28"/>
  <c r="EO18" i="28" s="1"/>
  <c r="BM18" i="28"/>
  <c r="EW18" i="28" s="1"/>
  <c r="AB18" i="28"/>
  <c r="AJ18" i="28"/>
  <c r="DT18" i="28" s="1"/>
  <c r="AW18" i="28"/>
  <c r="EG18" i="28" s="1"/>
  <c r="AS18" i="28"/>
  <c r="EC18" i="28" s="1"/>
  <c r="AX18" i="28"/>
  <c r="EH18" i="28" s="1"/>
  <c r="BL18" i="28"/>
  <c r="EV18" i="28" s="1"/>
  <c r="R63" i="29"/>
  <c r="U63" i="29"/>
  <c r="BD12" i="28"/>
  <c r="AV12" i="28"/>
  <c r="AY12" i="28"/>
  <c r="BL12" i="28"/>
  <c r="AB12" i="28"/>
  <c r="AD12" i="28"/>
  <c r="AE12" i="28"/>
  <c r="BI12" i="28"/>
  <c r="AC12" i="28"/>
  <c r="AH12" i="28"/>
  <c r="AG12" i="28"/>
  <c r="AT12" i="28"/>
  <c r="AW12" i="28"/>
  <c r="AU12" i="28"/>
  <c r="AI12" i="28"/>
  <c r="BJ12" i="28"/>
  <c r="AL12" i="28"/>
  <c r="AA12" i="28"/>
  <c r="AN12" i="28"/>
  <c r="AQ12" i="28"/>
  <c r="AR12" i="28"/>
  <c r="BA12" i="28"/>
  <c r="BF12" i="28"/>
  <c r="Z12" i="28"/>
  <c r="BM12" i="28"/>
  <c r="BG12" i="28"/>
  <c r="AP12" i="28"/>
  <c r="BH12" i="28"/>
  <c r="BK12" i="28"/>
  <c r="AM12" i="28"/>
  <c r="BB12" i="28"/>
  <c r="BC12" i="28"/>
  <c r="AS12" i="28"/>
  <c r="AX12" i="28"/>
  <c r="BE12" i="28"/>
  <c r="AO12" i="28"/>
  <c r="AJ12" i="28"/>
  <c r="AZ12" i="28"/>
  <c r="AK12" i="28"/>
  <c r="AF12" i="28"/>
  <c r="BB20" i="28"/>
  <c r="EL20" i="28" s="1"/>
  <c r="BI20" i="28"/>
  <c r="ES20" i="28" s="1"/>
  <c r="AC20" i="28"/>
  <c r="DM20" i="28" s="1"/>
  <c r="AI20" i="28"/>
  <c r="DS20" i="28" s="1"/>
  <c r="AO20" i="28"/>
  <c r="DY20" i="28" s="1"/>
  <c r="AN20" i="28"/>
  <c r="DX20" i="28" s="1"/>
  <c r="AM20" i="28"/>
  <c r="DW20" i="28" s="1"/>
  <c r="AL20" i="28"/>
  <c r="DV20" i="28" s="1"/>
  <c r="AJ20" i="28"/>
  <c r="DT20" i="28" s="1"/>
  <c r="BM20" i="28"/>
  <c r="EW20" i="28" s="1"/>
  <c r="AK20" i="28"/>
  <c r="CC20" i="28" s="1"/>
  <c r="FM20" i="28" s="1"/>
  <c r="AZ20" i="28"/>
  <c r="EJ20" i="28" s="1"/>
  <c r="AW20" i="28"/>
  <c r="EG20" i="28" s="1"/>
  <c r="AG20" i="28"/>
  <c r="DQ20" i="28" s="1"/>
  <c r="BL20" i="28"/>
  <c r="EV20" i="28" s="1"/>
  <c r="BA20" i="28"/>
  <c r="EK20" i="28" s="1"/>
  <c r="BG20" i="28"/>
  <c r="EQ20" i="28" s="1"/>
  <c r="AA20" i="28"/>
  <c r="DK20" i="28" s="1"/>
  <c r="AE20" i="28"/>
  <c r="DO20" i="28" s="1"/>
  <c r="AD20" i="28"/>
  <c r="DN20" i="28" s="1"/>
  <c r="AB20" i="28"/>
  <c r="DL20" i="28" s="1"/>
  <c r="Z20" i="28"/>
  <c r="DJ20" i="28" s="1"/>
  <c r="BD20" i="28"/>
  <c r="EN20" i="28" s="1"/>
  <c r="BC20" i="28"/>
  <c r="EM20" i="28" s="1"/>
  <c r="AU20" i="28"/>
  <c r="EE20" i="28" s="1"/>
  <c r="AP20" i="28"/>
  <c r="DZ20" i="28" s="1"/>
  <c r="AS20" i="28"/>
  <c r="EC20" i="28" s="1"/>
  <c r="AY20" i="28"/>
  <c r="EI20" i="28" s="1"/>
  <c r="BK20" i="28"/>
  <c r="EU20" i="28" s="1"/>
  <c r="BJ20" i="28"/>
  <c r="ET20" i="28" s="1"/>
  <c r="BH20" i="28"/>
  <c r="ER20" i="28" s="1"/>
  <c r="BF20" i="28"/>
  <c r="EP20" i="28" s="1"/>
  <c r="BE20" i="28"/>
  <c r="EO20" i="28" s="1"/>
  <c r="AT20" i="28"/>
  <c r="ED20" i="28" s="1"/>
  <c r="AR20" i="28"/>
  <c r="EB20" i="28" s="1"/>
  <c r="AF20" i="28"/>
  <c r="DP20" i="28" s="1"/>
  <c r="AQ20" i="28"/>
  <c r="EA20" i="28" s="1"/>
  <c r="AX20" i="28"/>
  <c r="EH20" i="28" s="1"/>
  <c r="AV20" i="28"/>
  <c r="EF20" i="28" s="1"/>
  <c r="AH20" i="28"/>
  <c r="DR20" i="28" s="1"/>
  <c r="BF28" i="28"/>
  <c r="BL28" i="28"/>
  <c r="AJ28" i="28"/>
  <c r="AB28" i="28"/>
  <c r="BM28" i="28"/>
  <c r="BE28" i="28"/>
  <c r="AW28" i="28"/>
  <c r="AM28" i="28"/>
  <c r="AX28" i="28"/>
  <c r="AG28" i="28"/>
  <c r="AZ28" i="28"/>
  <c r="AR28" i="28"/>
  <c r="AC28" i="28"/>
  <c r="BK28" i="28"/>
  <c r="AE28" i="28"/>
  <c r="AP28" i="28"/>
  <c r="BI28" i="28"/>
  <c r="BD28" i="28"/>
  <c r="AU28" i="28"/>
  <c r="BH28" i="28"/>
  <c r="AQ28" i="28"/>
  <c r="AK28" i="28"/>
  <c r="BG28" i="28"/>
  <c r="BA28" i="28"/>
  <c r="AV28" i="28"/>
  <c r="BB28" i="28"/>
  <c r="AT28" i="28"/>
  <c r="AL28" i="28"/>
  <c r="AD28" i="28"/>
  <c r="BC28" i="28"/>
  <c r="AF28" i="28"/>
  <c r="AY28" i="28"/>
  <c r="AH28" i="28"/>
  <c r="Z28" i="28"/>
  <c r="BJ28" i="28"/>
  <c r="AA28" i="28"/>
  <c r="AS28" i="28"/>
  <c r="AN28" i="28"/>
  <c r="AO28" i="28"/>
  <c r="AI28" i="28"/>
  <c r="U73" i="29"/>
  <c r="R73" i="29"/>
  <c r="BH22" i="28"/>
  <c r="BC22" i="28"/>
  <c r="AX22" i="28"/>
  <c r="BJ22" i="28"/>
  <c r="AS22" i="28"/>
  <c r="AN22" i="28"/>
  <c r="BG22" i="28"/>
  <c r="AA22" i="28"/>
  <c r="AO22" i="28"/>
  <c r="BA22" i="28"/>
  <c r="AR22" i="28"/>
  <c r="Z22" i="28"/>
  <c r="AJ22" i="28"/>
  <c r="BI22" i="28"/>
  <c r="AI22" i="28"/>
  <c r="AP22" i="28"/>
  <c r="AM22" i="28"/>
  <c r="BD22" i="28"/>
  <c r="AL22" i="28"/>
  <c r="AH22" i="28"/>
  <c r="AT22" i="28"/>
  <c r="AB22" i="28"/>
  <c r="AY22" i="28"/>
  <c r="BM22" i="28"/>
  <c r="AG22" i="28"/>
  <c r="BK22" i="28"/>
  <c r="BB22" i="28"/>
  <c r="AK22" i="28"/>
  <c r="BF22" i="28"/>
  <c r="AZ22" i="28"/>
  <c r="AV22" i="28"/>
  <c r="AC22" i="28"/>
  <c r="AQ22" i="28"/>
  <c r="BE22" i="28"/>
  <c r="AE22" i="28"/>
  <c r="BL22" i="28"/>
  <c r="AU22" i="28"/>
  <c r="AD22" i="28"/>
  <c r="AW22" i="28"/>
  <c r="AF22" i="28"/>
  <c r="U54" i="29"/>
  <c r="R54" i="29"/>
  <c r="CE33" i="29"/>
  <c r="CT33" i="29"/>
  <c r="CZ33" i="29"/>
  <c r="BT33" i="29"/>
  <c r="CW33" i="29"/>
  <c r="CV33" i="29"/>
  <c r="CG33" i="29"/>
  <c r="CQ33" i="29"/>
  <c r="CY33" i="29"/>
  <c r="CC33" i="29"/>
  <c r="DB33" i="29"/>
  <c r="CB33" i="29"/>
  <c r="R33" i="29"/>
  <c r="EF33" i="29" s="1"/>
  <c r="HP33" i="29" s="1"/>
  <c r="CN33" i="29"/>
  <c r="DC33" i="29"/>
  <c r="BW33" i="29"/>
  <c r="CL33" i="29"/>
  <c r="CR33" i="29"/>
  <c r="CX33" i="29"/>
  <c r="CI33" i="29"/>
  <c r="CH33" i="29"/>
  <c r="BS33" i="29"/>
  <c r="CF33" i="29"/>
  <c r="CP33" i="29"/>
  <c r="DD33" i="29"/>
  <c r="BV33" i="29"/>
  <c r="DE33" i="29"/>
  <c r="BZ33" i="29"/>
  <c r="CU33" i="29"/>
  <c r="U33" i="29"/>
  <c r="CD33" i="29"/>
  <c r="CJ33" i="29"/>
  <c r="CK33" i="29"/>
  <c r="BX33" i="29"/>
  <c r="BU33" i="29"/>
  <c r="P33" i="29"/>
  <c r="BR33" i="29"/>
  <c r="CO33" i="29"/>
  <c r="CA33" i="29"/>
  <c r="CM33" i="29"/>
  <c r="BY33" i="29"/>
  <c r="CS33" i="29"/>
  <c r="DA33" i="29"/>
  <c r="P27" i="29"/>
  <c r="R27" i="29"/>
  <c r="U27" i="29"/>
  <c r="U56" i="29"/>
  <c r="R56" i="29"/>
  <c r="BB33" i="28"/>
  <c r="EL33" i="28" s="1"/>
  <c r="BG33" i="28"/>
  <c r="EQ33" i="28" s="1"/>
  <c r="BF33" i="28"/>
  <c r="EP33" i="28" s="1"/>
  <c r="Z33" i="28"/>
  <c r="DJ33" i="28" s="1"/>
  <c r="AF33" i="28"/>
  <c r="DP33" i="28" s="1"/>
  <c r="AD33" i="28"/>
  <c r="DN33" i="28" s="1"/>
  <c r="AL33" i="28"/>
  <c r="DV33" i="28" s="1"/>
  <c r="AT33" i="28"/>
  <c r="ED33" i="28" s="1"/>
  <c r="BA33" i="28"/>
  <c r="EK33" i="28" s="1"/>
  <c r="BK33" i="28"/>
  <c r="EU33" i="28" s="1"/>
  <c r="AW33" i="28"/>
  <c r="EG33" i="28" s="1"/>
  <c r="AX33" i="28"/>
  <c r="EH33" i="28" s="1"/>
  <c r="BE33" i="28"/>
  <c r="EO33" i="28" s="1"/>
  <c r="BM33" i="28"/>
  <c r="EW33" i="28" s="1"/>
  <c r="AK33" i="28"/>
  <c r="DU33" i="28" s="1"/>
  <c r="AR33" i="28"/>
  <c r="EB33" i="28" s="1"/>
  <c r="AM33" i="28"/>
  <c r="DW33" i="28" s="1"/>
  <c r="BC33" i="28"/>
  <c r="EM33" i="28" s="1"/>
  <c r="AN33" i="28"/>
  <c r="DX33" i="28" s="1"/>
  <c r="BI33" i="28"/>
  <c r="ES33" i="28" s="1"/>
  <c r="AZ33" i="28"/>
  <c r="EJ33" i="28" s="1"/>
  <c r="BH33" i="28"/>
  <c r="ER33" i="28" s="1"/>
  <c r="AC33" i="28"/>
  <c r="DM33" i="28" s="1"/>
  <c r="AS33" i="28"/>
  <c r="EC33" i="28" s="1"/>
  <c r="AH33" i="28"/>
  <c r="DR33" i="28" s="1"/>
  <c r="BJ33" i="28"/>
  <c r="ET33" i="28" s="1"/>
  <c r="AG33" i="28"/>
  <c r="DQ33" i="28" s="1"/>
  <c r="AJ33" i="28"/>
  <c r="DT33" i="28" s="1"/>
  <c r="AP33" i="28"/>
  <c r="DZ33" i="28" s="1"/>
  <c r="AY33" i="28"/>
  <c r="EI33" i="28" s="1"/>
  <c r="AV33" i="28"/>
  <c r="EF33" i="28" s="1"/>
  <c r="BD33" i="28"/>
  <c r="EN33" i="28" s="1"/>
  <c r="BL33" i="28"/>
  <c r="EV33" i="28" s="1"/>
  <c r="AB33" i="28"/>
  <c r="DL33" i="28" s="1"/>
  <c r="AI33" i="28"/>
  <c r="DS33" i="28" s="1"/>
  <c r="AA33" i="28"/>
  <c r="DK33" i="28" s="1"/>
  <c r="AE33" i="28"/>
  <c r="DO33" i="28" s="1"/>
  <c r="AO33" i="28"/>
  <c r="CG33" i="28" s="1"/>
  <c r="FQ33" i="28" s="1"/>
  <c r="AU33" i="28"/>
  <c r="EE33" i="28" s="1"/>
  <c r="AQ33" i="28"/>
  <c r="EA33" i="28" s="1"/>
  <c r="BJ37" i="28"/>
  <c r="AB37" i="28"/>
  <c r="AO37" i="28"/>
  <c r="AX37" i="28"/>
  <c r="AM37" i="28"/>
  <c r="AE37" i="28"/>
  <c r="AY37" i="28"/>
  <c r="AT37" i="28"/>
  <c r="BB37" i="28"/>
  <c r="AA37" i="28"/>
  <c r="AP37" i="28"/>
  <c r="BD37" i="28"/>
  <c r="AC37" i="28"/>
  <c r="AF37" i="28"/>
  <c r="AJ37" i="28"/>
  <c r="BA37" i="28"/>
  <c r="AH37" i="28"/>
  <c r="AI37" i="28"/>
  <c r="BL37" i="28"/>
  <c r="AZ37" i="28"/>
  <c r="AN37" i="28"/>
  <c r="BH37" i="28"/>
  <c r="AL37" i="28"/>
  <c r="AV37" i="28"/>
  <c r="BC37" i="28"/>
  <c r="BK37" i="28"/>
  <c r="AS37" i="28"/>
  <c r="AU37" i="28"/>
  <c r="BM37" i="28"/>
  <c r="BE37" i="28"/>
  <c r="AW37" i="28"/>
  <c r="AG37" i="28"/>
  <c r="AD37" i="28"/>
  <c r="AK37" i="28"/>
  <c r="Z37" i="28"/>
  <c r="AQ37" i="28"/>
  <c r="AR37" i="28"/>
  <c r="BG37" i="28"/>
  <c r="BI37" i="28"/>
  <c r="BF37" i="28"/>
  <c r="BD41" i="28"/>
  <c r="AE41" i="28"/>
  <c r="BG41" i="28"/>
  <c r="AY41" i="28"/>
  <c r="AZ41" i="28"/>
  <c r="AI41" i="28"/>
  <c r="AA41" i="28"/>
  <c r="BK41" i="28"/>
  <c r="AT41" i="28"/>
  <c r="AL41" i="28"/>
  <c r="AW41" i="28"/>
  <c r="AM41" i="28"/>
  <c r="BI41" i="28"/>
  <c r="AR41" i="28"/>
  <c r="CJ41" i="28" s="1"/>
  <c r="FT41" i="28" s="1"/>
  <c r="AU41" i="28"/>
  <c r="AV41" i="28"/>
  <c r="AX41" i="28"/>
  <c r="AP41" i="28"/>
  <c r="BJ41" i="28"/>
  <c r="AC41" i="28"/>
  <c r="BE41" i="28"/>
  <c r="AN41" i="28"/>
  <c r="BH41" i="28"/>
  <c r="AJ41" i="28"/>
  <c r="BC41" i="28"/>
  <c r="AO41" i="28"/>
  <c r="AF41" i="28"/>
  <c r="AH41" i="28"/>
  <c r="BA41" i="28"/>
  <c r="AS41" i="28"/>
  <c r="AB41" i="28"/>
  <c r="BL41" i="28"/>
  <c r="BM41" i="28"/>
  <c r="AG41" i="28"/>
  <c r="BF41" i="28"/>
  <c r="AQ41" i="28"/>
  <c r="Z41" i="28"/>
  <c r="BB41" i="28"/>
  <c r="AK41" i="28"/>
  <c r="AD41" i="28"/>
  <c r="BG45" i="28"/>
  <c r="AL45" i="28"/>
  <c r="AO45" i="28"/>
  <c r="AP45" i="28"/>
  <c r="BL45" i="28"/>
  <c r="AF45" i="28"/>
  <c r="AM45" i="28"/>
  <c r="AS45" i="28"/>
  <c r="AZ45" i="28"/>
  <c r="AQ45" i="28"/>
  <c r="AG45" i="28"/>
  <c r="BD45" i="28"/>
  <c r="BK45" i="28"/>
  <c r="AK45" i="28"/>
  <c r="AR45" i="28"/>
  <c r="AD45" i="28"/>
  <c r="BB45" i="28"/>
  <c r="AW45" i="28"/>
  <c r="BM45" i="28"/>
  <c r="BA45" i="28"/>
  <c r="AB45" i="28"/>
  <c r="BJ45" i="28"/>
  <c r="AI45" i="28"/>
  <c r="AH45" i="28"/>
  <c r="AE45" i="28"/>
  <c r="AN45" i="28"/>
  <c r="BE45" i="28"/>
  <c r="AA45" i="28"/>
  <c r="BF45" i="28"/>
  <c r="Z45" i="28"/>
  <c r="AV45" i="28"/>
  <c r="BC45" i="28"/>
  <c r="BI45" i="28"/>
  <c r="AC45" i="28"/>
  <c r="AJ45" i="28"/>
  <c r="AT45" i="28"/>
  <c r="AY45" i="28"/>
  <c r="AX45" i="28"/>
  <c r="AU45" i="28"/>
  <c r="BH45" i="28"/>
  <c r="P34" i="29"/>
  <c r="CG34" i="29"/>
  <c r="CU34" i="29"/>
  <c r="U34" i="29"/>
  <c r="CA34" i="29"/>
  <c r="CI34" i="29"/>
  <c r="DC34" i="29"/>
  <c r="CZ34" i="29"/>
  <c r="R34" i="29"/>
  <c r="BY34" i="29"/>
  <c r="CM34" i="29"/>
  <c r="DB34" i="29"/>
  <c r="BT34" i="29"/>
  <c r="CD34" i="29"/>
  <c r="BX34" i="29"/>
  <c r="CB34" i="29"/>
  <c r="CS34" i="29"/>
  <c r="BS34" i="29"/>
  <c r="DB29" i="29"/>
  <c r="BV29" i="29"/>
  <c r="CC29" i="29"/>
  <c r="CH29" i="29"/>
  <c r="CZ29" i="29"/>
  <c r="CY29" i="29"/>
  <c r="CJ29" i="29"/>
  <c r="BW29" i="29"/>
  <c r="CE29" i="29"/>
  <c r="BS29" i="29"/>
  <c r="CQ29" i="29"/>
  <c r="CK29" i="29"/>
  <c r="P29" i="29"/>
  <c r="CI29" i="29"/>
  <c r="BT29" i="29"/>
  <c r="CR29" i="29"/>
  <c r="CT29" i="29"/>
  <c r="DA29" i="29"/>
  <c r="BU29" i="29"/>
  <c r="BZ29" i="29"/>
  <c r="CN29" i="29"/>
  <c r="CM29" i="29"/>
  <c r="BX29" i="29"/>
  <c r="CU29" i="29"/>
  <c r="DE29" i="29"/>
  <c r="DC29" i="29"/>
  <c r="CO29" i="29"/>
  <c r="R29" i="29"/>
  <c r="ED29" i="29" s="1"/>
  <c r="HN29" i="29" s="1"/>
  <c r="CL29" i="29"/>
  <c r="CS29" i="29"/>
  <c r="CX29" i="29"/>
  <c r="BR29" i="29"/>
  <c r="CA29" i="29"/>
  <c r="BY29" i="29"/>
  <c r="CV29" i="29"/>
  <c r="CG29" i="29"/>
  <c r="CB29" i="29"/>
  <c r="U29" i="29"/>
  <c r="CF29" i="29"/>
  <c r="CD29" i="29"/>
  <c r="CP29" i="29"/>
  <c r="CW29" i="29"/>
  <c r="DD29" i="29"/>
  <c r="CI42" i="29"/>
  <c r="P42" i="29"/>
  <c r="CN42" i="29"/>
  <c r="U42" i="29"/>
  <c r="CS42" i="29"/>
  <c r="CO42" i="29"/>
  <c r="R42" i="29"/>
  <c r="CF42" i="29"/>
  <c r="CR42" i="29"/>
  <c r="CX42" i="29"/>
  <c r="CJ42" i="29"/>
  <c r="CW42" i="29"/>
  <c r="CT42" i="29"/>
  <c r="CK42" i="29"/>
  <c r="R66" i="29"/>
  <c r="U66" i="29"/>
  <c r="BZ21" i="29"/>
  <c r="CV21" i="29"/>
  <c r="DC21" i="29"/>
  <c r="BW21" i="29"/>
  <c r="CB21" i="29"/>
  <c r="CY21" i="29"/>
  <c r="CJ21" i="29"/>
  <c r="BU21" i="29"/>
  <c r="BT21" i="29"/>
  <c r="BS21" i="29"/>
  <c r="CE21" i="29"/>
  <c r="CW21" i="29"/>
  <c r="CD21" i="29"/>
  <c r="CX21" i="29"/>
  <c r="BR21" i="29"/>
  <c r="CN21" i="29"/>
  <c r="CU21" i="29"/>
  <c r="U21" i="29"/>
  <c r="CZ21" i="29"/>
  <c r="CK21" i="29"/>
  <c r="BV21" i="29"/>
  <c r="R21" i="29"/>
  <c r="DJ21" i="29" s="1"/>
  <c r="GT21" i="29" s="1"/>
  <c r="DE21" i="29"/>
  <c r="DB21" i="29"/>
  <c r="CH21" i="29"/>
  <c r="CO21" i="29"/>
  <c r="CI21" i="29"/>
  <c r="CC21" i="29"/>
  <c r="CP21" i="29"/>
  <c r="P21" i="29"/>
  <c r="CF21" i="29"/>
  <c r="CM21" i="29"/>
  <c r="DA21" i="29"/>
  <c r="CL21" i="29"/>
  <c r="BY21" i="29"/>
  <c r="CT21" i="29"/>
  <c r="CS21" i="29"/>
  <c r="CR21" i="29"/>
  <c r="CQ21" i="29"/>
  <c r="DD21" i="29"/>
  <c r="BX21" i="29"/>
  <c r="CA21" i="29"/>
  <c r="CG21" i="29"/>
  <c r="R50" i="29"/>
  <c r="U50" i="29"/>
  <c r="P39" i="29"/>
  <c r="U39" i="29"/>
  <c r="R39" i="29"/>
  <c r="R59" i="29"/>
  <c r="U59" i="29"/>
  <c r="U69" i="29"/>
  <c r="R69" i="29"/>
  <c r="U19" i="29"/>
  <c r="R19" i="29"/>
  <c r="P19" i="29"/>
  <c r="BE14" i="29"/>
  <c r="EO14" i="29" s="1"/>
  <c r="HY14" i="29" s="1"/>
  <c r="BK14" i="29"/>
  <c r="EU14" i="29" s="1"/>
  <c r="IE14" i="29" s="1"/>
  <c r="AG14" i="29"/>
  <c r="DQ14" i="29" s="1"/>
  <c r="HA14" i="29" s="1"/>
  <c r="AF14" i="29"/>
  <c r="DP14" i="29" s="1"/>
  <c r="GZ14" i="29" s="1"/>
  <c r="AC14" i="29"/>
  <c r="DM14" i="29" s="1"/>
  <c r="GW14" i="29" s="1"/>
  <c r="AB14" i="29"/>
  <c r="DL14" i="29" s="1"/>
  <c r="GV14" i="29" s="1"/>
  <c r="AA14" i="29"/>
  <c r="DK14" i="29" s="1"/>
  <c r="GU14" i="29" s="1"/>
  <c r="AL14" i="29"/>
  <c r="DV14" i="29" s="1"/>
  <c r="HF14" i="29" s="1"/>
  <c r="AU14" i="29"/>
  <c r="EE14" i="29" s="1"/>
  <c r="HO14" i="29" s="1"/>
  <c r="Z14" i="29"/>
  <c r="DJ14" i="29" s="1"/>
  <c r="GT14" i="29" s="1"/>
  <c r="AJ14" i="29"/>
  <c r="DT14" i="29" s="1"/>
  <c r="HD14" i="29" s="1"/>
  <c r="AI14" i="29"/>
  <c r="DS14" i="29" s="1"/>
  <c r="HC14" i="29" s="1"/>
  <c r="AS14" i="29"/>
  <c r="EC14" i="29" s="1"/>
  <c r="HM14" i="29" s="1"/>
  <c r="BA14" i="29"/>
  <c r="EK14" i="29" s="1"/>
  <c r="HU14" i="29" s="1"/>
  <c r="AZ14" i="29"/>
  <c r="EJ14" i="29" s="1"/>
  <c r="HT14" i="29" s="1"/>
  <c r="AY14" i="29"/>
  <c r="EI14" i="29" s="1"/>
  <c r="HS14" i="29" s="1"/>
  <c r="AX14" i="29"/>
  <c r="EH14" i="29" s="1"/>
  <c r="HR14" i="29" s="1"/>
  <c r="BF14" i="29"/>
  <c r="EP14" i="29" s="1"/>
  <c r="HZ14" i="29" s="1"/>
  <c r="AR14" i="29"/>
  <c r="EB14" i="29" s="1"/>
  <c r="HL14" i="29" s="1"/>
  <c r="BM14" i="29"/>
  <c r="EW14" i="29" s="1"/>
  <c r="IG14" i="29" s="1"/>
  <c r="BL14" i="29"/>
  <c r="EV14" i="29" s="1"/>
  <c r="IF14" i="29" s="1"/>
  <c r="BI14" i="29"/>
  <c r="ES14" i="29" s="1"/>
  <c r="IC14" i="29" s="1"/>
  <c r="BH14" i="29"/>
  <c r="ER14" i="29" s="1"/>
  <c r="IB14" i="29" s="1"/>
  <c r="BG14" i="29"/>
  <c r="EQ14" i="29" s="1"/>
  <c r="IA14" i="29" s="1"/>
  <c r="AV14" i="29"/>
  <c r="EF14" i="29" s="1"/>
  <c r="HP14" i="29" s="1"/>
  <c r="AT14" i="29"/>
  <c r="ED14" i="29" s="1"/>
  <c r="HN14" i="29" s="1"/>
  <c r="BC14" i="29"/>
  <c r="CU14" i="29" s="1"/>
  <c r="AW14" i="29"/>
  <c r="EG14" i="29" s="1"/>
  <c r="HQ14" i="29" s="1"/>
  <c r="BB14" i="29"/>
  <c r="EL14" i="29" s="1"/>
  <c r="HV14" i="29" s="1"/>
  <c r="AE14" i="29"/>
  <c r="DO14" i="29" s="1"/>
  <c r="GY14" i="29" s="1"/>
  <c r="AH14" i="29"/>
  <c r="DR14" i="29" s="1"/>
  <c r="HB14" i="29" s="1"/>
  <c r="AN14" i="29"/>
  <c r="DX14" i="29" s="1"/>
  <c r="HH14" i="29" s="1"/>
  <c r="AD14" i="29"/>
  <c r="DN14" i="29" s="1"/>
  <c r="GX14" i="29" s="1"/>
  <c r="AQ14" i="29"/>
  <c r="EA14" i="29" s="1"/>
  <c r="HK14" i="29" s="1"/>
  <c r="AK14" i="29"/>
  <c r="DU14" i="29" s="1"/>
  <c r="HE14" i="29" s="1"/>
  <c r="BJ14" i="29"/>
  <c r="ET14" i="29" s="1"/>
  <c r="ID14" i="29" s="1"/>
  <c r="AM14" i="29"/>
  <c r="DW14" i="29" s="1"/>
  <c r="HG14" i="29" s="1"/>
  <c r="AP14" i="29"/>
  <c r="DZ14" i="29" s="1"/>
  <c r="HJ14" i="29" s="1"/>
  <c r="BD14" i="29"/>
  <c r="EN14" i="29" s="1"/>
  <c r="HX14" i="29" s="1"/>
  <c r="AO14" i="29"/>
  <c r="DY14" i="29" s="1"/>
  <c r="HI14" i="29" s="1"/>
  <c r="AW18" i="29"/>
  <c r="EG18" i="29" s="1"/>
  <c r="HQ18" i="29" s="1"/>
  <c r="AV18" i="29"/>
  <c r="EF18" i="29" s="1"/>
  <c r="HP18" i="29" s="1"/>
  <c r="AI18" i="29"/>
  <c r="DS18" i="29" s="1"/>
  <c r="HC18" i="29" s="1"/>
  <c r="AG18" i="29"/>
  <c r="DQ18" i="29" s="1"/>
  <c r="HA18" i="29" s="1"/>
  <c r="BM18" i="29"/>
  <c r="EW18" i="29" s="1"/>
  <c r="IG18" i="29" s="1"/>
  <c r="AS18" i="29"/>
  <c r="EC18" i="29" s="1"/>
  <c r="HM18" i="29" s="1"/>
  <c r="AB18" i="29"/>
  <c r="DL18" i="29" s="1"/>
  <c r="GV18" i="29" s="1"/>
  <c r="BB18" i="29"/>
  <c r="EL18" i="29" s="1"/>
  <c r="HV18" i="29" s="1"/>
  <c r="BH18" i="29"/>
  <c r="ER18" i="29" s="1"/>
  <c r="IB18" i="29" s="1"/>
  <c r="AH18" i="29"/>
  <c r="DR18" i="29" s="1"/>
  <c r="HB18" i="29" s="1"/>
  <c r="AU18" i="29"/>
  <c r="CM18" i="29" s="1"/>
  <c r="AQ18" i="29"/>
  <c r="EA18" i="29" s="1"/>
  <c r="HK18" i="29" s="1"/>
  <c r="AC18" i="29"/>
  <c r="DM18" i="29" s="1"/>
  <c r="GW18" i="29" s="1"/>
  <c r="BD18" i="29"/>
  <c r="EN18" i="29" s="1"/>
  <c r="HX18" i="29" s="1"/>
  <c r="AL18" i="29"/>
  <c r="DV18" i="29" s="1"/>
  <c r="HF18" i="29" s="1"/>
  <c r="AD18" i="29"/>
  <c r="DN18" i="29" s="1"/>
  <c r="GX18" i="29" s="1"/>
  <c r="BF18" i="29"/>
  <c r="EP18" i="29" s="1"/>
  <c r="HZ18" i="29" s="1"/>
  <c r="Z18" i="29"/>
  <c r="DJ18" i="29" s="1"/>
  <c r="GT18" i="29" s="1"/>
  <c r="AM18" i="29"/>
  <c r="DW18" i="29" s="1"/>
  <c r="HG18" i="29" s="1"/>
  <c r="BA18" i="29"/>
  <c r="EK18" i="29" s="1"/>
  <c r="HU18" i="29" s="1"/>
  <c r="BI18" i="29"/>
  <c r="ES18" i="29" s="1"/>
  <c r="IC18" i="29" s="1"/>
  <c r="BJ18" i="29"/>
  <c r="ET18" i="29" s="1"/>
  <c r="ID18" i="29" s="1"/>
  <c r="BE18" i="29"/>
  <c r="EO18" i="29" s="1"/>
  <c r="HY18" i="29" s="1"/>
  <c r="AN18" i="29"/>
  <c r="DX18" i="29" s="1"/>
  <c r="HH18" i="29" s="1"/>
  <c r="AY18" i="29"/>
  <c r="EI18" i="29" s="1"/>
  <c r="HS18" i="29" s="1"/>
  <c r="AO18" i="29"/>
  <c r="DY18" i="29" s="1"/>
  <c r="HI18" i="29" s="1"/>
  <c r="AX18" i="29"/>
  <c r="EH18" i="29" s="1"/>
  <c r="HR18" i="29" s="1"/>
  <c r="BK18" i="29"/>
  <c r="EU18" i="29" s="1"/>
  <c r="IE18" i="29" s="1"/>
  <c r="AE18" i="29"/>
  <c r="DO18" i="29" s="1"/>
  <c r="GY18" i="29" s="1"/>
  <c r="BL18" i="29"/>
  <c r="EV18" i="29" s="1"/>
  <c r="IF18" i="29" s="1"/>
  <c r="AR18" i="29"/>
  <c r="EB18" i="29" s="1"/>
  <c r="HL18" i="29" s="1"/>
  <c r="AZ18" i="29"/>
  <c r="EJ18" i="29" s="1"/>
  <c r="HT18" i="29" s="1"/>
  <c r="AP18" i="29"/>
  <c r="DZ18" i="29" s="1"/>
  <c r="HJ18" i="29" s="1"/>
  <c r="AJ18" i="29"/>
  <c r="DT18" i="29" s="1"/>
  <c r="HD18" i="29" s="1"/>
  <c r="AT18" i="29"/>
  <c r="ED18" i="29" s="1"/>
  <c r="HN18" i="29" s="1"/>
  <c r="AA18" i="29"/>
  <c r="DK18" i="29" s="1"/>
  <c r="GU18" i="29" s="1"/>
  <c r="BC18" i="29"/>
  <c r="EM18" i="29" s="1"/>
  <c r="HW18" i="29" s="1"/>
  <c r="AK18" i="29"/>
  <c r="DU18" i="29" s="1"/>
  <c r="HE18" i="29" s="1"/>
  <c r="AF18" i="29"/>
  <c r="DP18" i="29" s="1"/>
  <c r="GZ18" i="29" s="1"/>
  <c r="BG18" i="29"/>
  <c r="EQ18" i="29" s="1"/>
  <c r="IA18" i="29" s="1"/>
  <c r="BC22" i="29"/>
  <c r="BJ22" i="29"/>
  <c r="AI22" i="29"/>
  <c r="Z22" i="29"/>
  <c r="AU22" i="29"/>
  <c r="AV22" i="29"/>
  <c r="AN22" i="29"/>
  <c r="BG22" i="29"/>
  <c r="AG22" i="29"/>
  <c r="AT22" i="29"/>
  <c r="AQ22" i="29"/>
  <c r="AB22" i="29"/>
  <c r="BA22" i="29"/>
  <c r="BK22" i="29"/>
  <c r="BI22" i="29"/>
  <c r="AR22" i="29"/>
  <c r="AZ22" i="29"/>
  <c r="BD22" i="29"/>
  <c r="BE22" i="29"/>
  <c r="AW22" i="29"/>
  <c r="AF22" i="29"/>
  <c r="AP22" i="29"/>
  <c r="BB22" i="29"/>
  <c r="CT22" i="29" s="1"/>
  <c r="AA22" i="29"/>
  <c r="AH22" i="29"/>
  <c r="BM22" i="29"/>
  <c r="AC22" i="29"/>
  <c r="BF22" i="29"/>
  <c r="AO22" i="29"/>
  <c r="AY22" i="29"/>
  <c r="AX22" i="29"/>
  <c r="AK22" i="29"/>
  <c r="BL22" i="29"/>
  <c r="AE22" i="29"/>
  <c r="AD22" i="29"/>
  <c r="AM22" i="29"/>
  <c r="BH22" i="29"/>
  <c r="AL22" i="29"/>
  <c r="AJ22" i="29"/>
  <c r="AS22" i="29"/>
  <c r="AZ26" i="29"/>
  <c r="EJ26" i="29" s="1"/>
  <c r="HT26" i="29" s="1"/>
  <c r="BL26" i="29"/>
  <c r="EV26" i="29" s="1"/>
  <c r="IF26" i="29" s="1"/>
  <c r="AO26" i="29"/>
  <c r="DY26" i="29" s="1"/>
  <c r="HI26" i="29" s="1"/>
  <c r="BH26" i="29"/>
  <c r="ER26" i="29" s="1"/>
  <c r="IB26" i="29" s="1"/>
  <c r="BG26" i="29"/>
  <c r="EQ26" i="29" s="1"/>
  <c r="IA26" i="29" s="1"/>
  <c r="BF26" i="29"/>
  <c r="EP26" i="29" s="1"/>
  <c r="HZ26" i="29" s="1"/>
  <c r="BE26" i="29"/>
  <c r="EO26" i="29" s="1"/>
  <c r="HY26" i="29" s="1"/>
  <c r="AR26" i="29"/>
  <c r="EB26" i="29" s="1"/>
  <c r="HL26" i="29" s="1"/>
  <c r="AK26" i="29"/>
  <c r="DU26" i="29" s="1"/>
  <c r="HE26" i="29" s="1"/>
  <c r="AD26" i="29"/>
  <c r="DN26" i="29" s="1"/>
  <c r="GX26" i="29" s="1"/>
  <c r="AN26" i="29"/>
  <c r="DX26" i="29" s="1"/>
  <c r="HH26" i="29" s="1"/>
  <c r="AJ26" i="29"/>
  <c r="DT26" i="29" s="1"/>
  <c r="HD26" i="29" s="1"/>
  <c r="AE26" i="29"/>
  <c r="DO26" i="29" s="1"/>
  <c r="GY26" i="29" s="1"/>
  <c r="AX26" i="29"/>
  <c r="EH26" i="29" s="1"/>
  <c r="HR26" i="29" s="1"/>
  <c r="AW26" i="29"/>
  <c r="EG26" i="29" s="1"/>
  <c r="HQ26" i="29" s="1"/>
  <c r="AV26" i="29"/>
  <c r="EF26" i="29" s="1"/>
  <c r="HP26" i="29" s="1"/>
  <c r="AU26" i="29"/>
  <c r="EE26" i="29" s="1"/>
  <c r="HO26" i="29" s="1"/>
  <c r="AH26" i="29"/>
  <c r="DR26" i="29" s="1"/>
  <c r="HB26" i="29" s="1"/>
  <c r="AS26" i="29"/>
  <c r="EC26" i="29" s="1"/>
  <c r="HM26" i="29" s="1"/>
  <c r="AL26" i="29"/>
  <c r="DV26" i="29" s="1"/>
  <c r="HF26" i="29" s="1"/>
  <c r="BM26" i="29"/>
  <c r="EW26" i="29" s="1"/>
  <c r="IG26" i="29" s="1"/>
  <c r="BC26" i="29"/>
  <c r="EM26" i="29" s="1"/>
  <c r="HW26" i="29" s="1"/>
  <c r="AF26" i="29"/>
  <c r="DP26" i="29" s="1"/>
  <c r="GZ26" i="29" s="1"/>
  <c r="AM26" i="29"/>
  <c r="DW26" i="29" s="1"/>
  <c r="HG26" i="29" s="1"/>
  <c r="AI26" i="29"/>
  <c r="DS26" i="29" s="1"/>
  <c r="HC26" i="29" s="1"/>
  <c r="BJ26" i="29"/>
  <c r="ET26" i="29" s="1"/>
  <c r="ID26" i="29" s="1"/>
  <c r="BD26" i="29"/>
  <c r="EN26" i="29" s="1"/>
  <c r="HX26" i="29" s="1"/>
  <c r="AP26" i="29"/>
  <c r="DZ26" i="29" s="1"/>
  <c r="HJ26" i="29" s="1"/>
  <c r="BI26" i="29"/>
  <c r="ES26" i="29" s="1"/>
  <c r="IC26" i="29" s="1"/>
  <c r="AG26" i="29"/>
  <c r="DQ26" i="29" s="1"/>
  <c r="HA26" i="29" s="1"/>
  <c r="Z26" i="29"/>
  <c r="DJ26" i="29" s="1"/>
  <c r="GT26" i="29" s="1"/>
  <c r="BA26" i="29"/>
  <c r="EK26" i="29" s="1"/>
  <c r="HU26" i="29" s="1"/>
  <c r="AQ26" i="29"/>
  <c r="EA26" i="29" s="1"/>
  <c r="HK26" i="29" s="1"/>
  <c r="BK26" i="29"/>
  <c r="EU26" i="29" s="1"/>
  <c r="IE26" i="29" s="1"/>
  <c r="AB26" i="29"/>
  <c r="DL26" i="29" s="1"/>
  <c r="GV26" i="29" s="1"/>
  <c r="AT26" i="29"/>
  <c r="ED26" i="29" s="1"/>
  <c r="HN26" i="29" s="1"/>
  <c r="AY26" i="29"/>
  <c r="EI26" i="29" s="1"/>
  <c r="HS26" i="29" s="1"/>
  <c r="AA26" i="29"/>
  <c r="DK26" i="29" s="1"/>
  <c r="GU26" i="29" s="1"/>
  <c r="AC26" i="29"/>
  <c r="BU26" i="29" s="1"/>
  <c r="BB26" i="29"/>
  <c r="EL26" i="29" s="1"/>
  <c r="HV26" i="29" s="1"/>
  <c r="BF30" i="29"/>
  <c r="BC30" i="29"/>
  <c r="BD30" i="29"/>
  <c r="AR30" i="29"/>
  <c r="AC30" i="29"/>
  <c r="AY30" i="29"/>
  <c r="AS30" i="29"/>
  <c r="BH30" i="29"/>
  <c r="AD30" i="29"/>
  <c r="BJ30" i="29"/>
  <c r="BE30" i="29"/>
  <c r="Z30" i="29"/>
  <c r="AQ30" i="29"/>
  <c r="BI30" i="29"/>
  <c r="AA30" i="29"/>
  <c r="AJ30" i="29"/>
  <c r="BA30" i="29"/>
  <c r="BK30" i="29"/>
  <c r="BL30" i="29"/>
  <c r="AK30" i="29"/>
  <c r="BG30" i="29"/>
  <c r="AL30" i="29"/>
  <c r="AG30" i="29"/>
  <c r="BM30" i="29"/>
  <c r="AH30" i="29"/>
  <c r="AI30" i="29"/>
  <c r="AE30" i="29"/>
  <c r="AZ30" i="29"/>
  <c r="AU30" i="29"/>
  <c r="AW30" i="29"/>
  <c r="AM30" i="29"/>
  <c r="AV30" i="29"/>
  <c r="AF30" i="29"/>
  <c r="AT30" i="29"/>
  <c r="AP30" i="29"/>
  <c r="AB30" i="29"/>
  <c r="BB30" i="29"/>
  <c r="AX30" i="29"/>
  <c r="AN30" i="29"/>
  <c r="AO30" i="29"/>
  <c r="AU34" i="29"/>
  <c r="EE34" i="29" s="1"/>
  <c r="HO34" i="29" s="1"/>
  <c r="AY34" i="29"/>
  <c r="EI34" i="29" s="1"/>
  <c r="HS34" i="29" s="1"/>
  <c r="BF34" i="29"/>
  <c r="EP34" i="29" s="1"/>
  <c r="HZ34" i="29" s="1"/>
  <c r="Z34" i="29"/>
  <c r="DJ34" i="29" s="1"/>
  <c r="GT34" i="29" s="1"/>
  <c r="AO34" i="29"/>
  <c r="DY34" i="29" s="1"/>
  <c r="HI34" i="29" s="1"/>
  <c r="AV34" i="29"/>
  <c r="EF34" i="29" s="1"/>
  <c r="HP34" i="29" s="1"/>
  <c r="AT34" i="29"/>
  <c r="ED34" i="29" s="1"/>
  <c r="HN34" i="29" s="1"/>
  <c r="AC34" i="29"/>
  <c r="DM34" i="29" s="1"/>
  <c r="GW34" i="29" s="1"/>
  <c r="BC34" i="29"/>
  <c r="EM34" i="29" s="1"/>
  <c r="HW34" i="29" s="1"/>
  <c r="BA34" i="29"/>
  <c r="EK34" i="29" s="1"/>
  <c r="HU34" i="29" s="1"/>
  <c r="AJ34" i="29"/>
  <c r="DT34" i="29" s="1"/>
  <c r="HD34" i="29" s="1"/>
  <c r="BE34" i="29"/>
  <c r="EO34" i="29" s="1"/>
  <c r="HY34" i="29" s="1"/>
  <c r="AF34" i="29"/>
  <c r="DP34" i="29" s="1"/>
  <c r="GZ34" i="29" s="1"/>
  <c r="AR34" i="29"/>
  <c r="EB34" i="29" s="1"/>
  <c r="HL34" i="29" s="1"/>
  <c r="AQ34" i="29"/>
  <c r="EA34" i="29" s="1"/>
  <c r="HK34" i="29" s="1"/>
  <c r="AX34" i="29"/>
  <c r="EH34" i="29" s="1"/>
  <c r="HR34" i="29" s="1"/>
  <c r="BM34" i="29"/>
  <c r="EW34" i="29" s="1"/>
  <c r="IG34" i="29" s="1"/>
  <c r="AG34" i="29"/>
  <c r="AN34" i="29"/>
  <c r="DX34" i="29" s="1"/>
  <c r="HH34" i="29" s="1"/>
  <c r="AD34" i="29"/>
  <c r="DN34" i="29" s="1"/>
  <c r="GX34" i="29" s="1"/>
  <c r="BH34" i="29"/>
  <c r="ER34" i="29" s="1"/>
  <c r="IB34" i="29" s="1"/>
  <c r="AM34" i="29"/>
  <c r="DW34" i="29" s="1"/>
  <c r="HG34" i="29" s="1"/>
  <c r="AE34" i="29"/>
  <c r="DO34" i="29" s="1"/>
  <c r="GY34" i="29" s="1"/>
  <c r="AZ34" i="29"/>
  <c r="EJ34" i="29" s="1"/>
  <c r="HT34" i="29" s="1"/>
  <c r="AI34" i="29"/>
  <c r="DS34" i="29" s="1"/>
  <c r="HC34" i="29" s="1"/>
  <c r="AP34" i="29"/>
  <c r="DZ34" i="29" s="1"/>
  <c r="HJ34" i="29" s="1"/>
  <c r="BL34" i="29"/>
  <c r="EV34" i="29" s="1"/>
  <c r="IF34" i="29" s="1"/>
  <c r="BI34" i="29"/>
  <c r="ES34" i="29" s="1"/>
  <c r="IC34" i="29" s="1"/>
  <c r="BB34" i="29"/>
  <c r="EL34" i="29" s="1"/>
  <c r="HV34" i="29" s="1"/>
  <c r="AA34" i="29"/>
  <c r="DK34" i="29" s="1"/>
  <c r="GU34" i="29" s="1"/>
  <c r="BJ34" i="29"/>
  <c r="ET34" i="29" s="1"/>
  <c r="ID34" i="29" s="1"/>
  <c r="BG34" i="29"/>
  <c r="EQ34" i="29" s="1"/>
  <c r="IA34" i="29" s="1"/>
  <c r="AL34" i="29"/>
  <c r="DV34" i="29" s="1"/>
  <c r="HF34" i="29" s="1"/>
  <c r="AK34" i="29"/>
  <c r="DU34" i="29" s="1"/>
  <c r="HE34" i="29" s="1"/>
  <c r="AH34" i="29"/>
  <c r="DR34" i="29" s="1"/>
  <c r="HB34" i="29" s="1"/>
  <c r="AS34" i="29"/>
  <c r="EC34" i="29" s="1"/>
  <c r="HM34" i="29" s="1"/>
  <c r="BK34" i="29"/>
  <c r="EU34" i="29" s="1"/>
  <c r="IE34" i="29" s="1"/>
  <c r="AW34" i="29"/>
  <c r="EG34" i="29" s="1"/>
  <c r="HQ34" i="29" s="1"/>
  <c r="AB34" i="29"/>
  <c r="DL34" i="29" s="1"/>
  <c r="GV34" i="29" s="1"/>
  <c r="BD34" i="29"/>
  <c r="EN34" i="29" s="1"/>
  <c r="HX34" i="29" s="1"/>
  <c r="AV38" i="29"/>
  <c r="AJ38" i="29"/>
  <c r="AH38" i="29"/>
  <c r="AI38" i="29"/>
  <c r="BI38" i="29"/>
  <c r="AS38" i="29"/>
  <c r="AG38" i="29"/>
  <c r="BA38" i="29"/>
  <c r="AY38" i="29"/>
  <c r="AX38" i="29"/>
  <c r="BH38" i="29"/>
  <c r="AL38" i="29"/>
  <c r="BC38" i="29"/>
  <c r="BE38" i="29"/>
  <c r="AP38" i="29"/>
  <c r="AC38" i="29"/>
  <c r="AB38" i="29"/>
  <c r="AA38" i="29"/>
  <c r="Z38" i="29"/>
  <c r="BK38" i="29"/>
  <c r="BD38" i="29"/>
  <c r="AO38" i="29"/>
  <c r="AN38" i="29"/>
  <c r="AK38" i="29"/>
  <c r="AT38" i="29"/>
  <c r="AE38" i="29"/>
  <c r="AW38" i="29"/>
  <c r="AQ38" i="29"/>
  <c r="AZ38" i="29"/>
  <c r="CR38" i="29" s="1"/>
  <c r="AD38" i="29"/>
  <c r="AR38" i="29"/>
  <c r="AF38" i="29"/>
  <c r="BG38" i="29"/>
  <c r="BB38" i="29"/>
  <c r="AM38" i="29"/>
  <c r="BM38" i="29"/>
  <c r="BJ38" i="29"/>
  <c r="AU38" i="29"/>
  <c r="BL38" i="29"/>
  <c r="BF38" i="29"/>
  <c r="AS42" i="29"/>
  <c r="EC42" i="29" s="1"/>
  <c r="HM42" i="29" s="1"/>
  <c r="AZ42" i="29"/>
  <c r="EJ42" i="29" s="1"/>
  <c r="HT42" i="29" s="1"/>
  <c r="BG42" i="29"/>
  <c r="EQ42" i="29" s="1"/>
  <c r="IA42" i="29" s="1"/>
  <c r="AA42" i="29"/>
  <c r="DK42" i="29" s="1"/>
  <c r="GU42" i="29" s="1"/>
  <c r="AH42" i="29"/>
  <c r="BZ42" i="29" s="1"/>
  <c r="AW42" i="29"/>
  <c r="EG42" i="29" s="1"/>
  <c r="HQ42" i="29" s="1"/>
  <c r="BD42" i="29"/>
  <c r="EN42" i="29" s="1"/>
  <c r="HX42" i="29" s="1"/>
  <c r="BK42" i="29"/>
  <c r="EU42" i="29" s="1"/>
  <c r="IE42" i="29" s="1"/>
  <c r="AE42" i="29"/>
  <c r="DO42" i="29" s="1"/>
  <c r="GY42" i="29" s="1"/>
  <c r="AD42" i="29"/>
  <c r="DN42" i="29" s="1"/>
  <c r="GX42" i="29" s="1"/>
  <c r="BA42" i="29"/>
  <c r="EK42" i="29" s="1"/>
  <c r="HU42" i="29" s="1"/>
  <c r="AT42" i="29"/>
  <c r="ED42" i="29" s="1"/>
  <c r="HN42" i="29" s="1"/>
  <c r="AR42" i="29"/>
  <c r="EB42" i="29" s="1"/>
  <c r="HL42" i="29" s="1"/>
  <c r="AY42" i="29"/>
  <c r="EI42" i="29" s="1"/>
  <c r="HS42" i="29" s="1"/>
  <c r="BF42" i="29"/>
  <c r="EP42" i="29" s="1"/>
  <c r="HZ42" i="29" s="1"/>
  <c r="Z42" i="29"/>
  <c r="DJ42" i="29" s="1"/>
  <c r="GT42" i="29" s="1"/>
  <c r="AO42" i="29"/>
  <c r="DY42" i="29" s="1"/>
  <c r="HI42" i="29" s="1"/>
  <c r="AV42" i="29"/>
  <c r="EF42" i="29" s="1"/>
  <c r="HP42" i="29" s="1"/>
  <c r="BC42" i="29"/>
  <c r="EM42" i="29" s="1"/>
  <c r="HW42" i="29" s="1"/>
  <c r="AL42" i="29"/>
  <c r="DV42" i="29" s="1"/>
  <c r="HF42" i="29" s="1"/>
  <c r="BI42" i="29"/>
  <c r="ES42" i="29" s="1"/>
  <c r="IC42" i="29" s="1"/>
  <c r="AB42" i="29"/>
  <c r="DL42" i="29" s="1"/>
  <c r="GV42" i="29" s="1"/>
  <c r="AP42" i="29"/>
  <c r="DZ42" i="29" s="1"/>
  <c r="HJ42" i="29" s="1"/>
  <c r="BL42" i="29"/>
  <c r="EV42" i="29" s="1"/>
  <c r="IF42" i="29" s="1"/>
  <c r="AM42" i="29"/>
  <c r="DW42" i="29" s="1"/>
  <c r="HG42" i="29" s="1"/>
  <c r="BB42" i="29"/>
  <c r="EL42" i="29" s="1"/>
  <c r="HV42" i="29" s="1"/>
  <c r="AX42" i="29"/>
  <c r="EH42" i="29" s="1"/>
  <c r="HR42" i="29" s="1"/>
  <c r="AU42" i="29"/>
  <c r="EE42" i="29" s="1"/>
  <c r="HO42" i="29" s="1"/>
  <c r="AQ42" i="29"/>
  <c r="EA42" i="29" s="1"/>
  <c r="HK42" i="29" s="1"/>
  <c r="BM42" i="29"/>
  <c r="EW42" i="29" s="1"/>
  <c r="IG42" i="29" s="1"/>
  <c r="AN42" i="29"/>
  <c r="DX42" i="29" s="1"/>
  <c r="HH42" i="29" s="1"/>
  <c r="AK42" i="29"/>
  <c r="DU42" i="29" s="1"/>
  <c r="HE42" i="29" s="1"/>
  <c r="BH42" i="29"/>
  <c r="ER42" i="29" s="1"/>
  <c r="IB42" i="29" s="1"/>
  <c r="AI42" i="29"/>
  <c r="DS42" i="29" s="1"/>
  <c r="HC42" i="29" s="1"/>
  <c r="BE42" i="29"/>
  <c r="EO42" i="29" s="1"/>
  <c r="HY42" i="29" s="1"/>
  <c r="AF42" i="29"/>
  <c r="DP42" i="29" s="1"/>
  <c r="GZ42" i="29" s="1"/>
  <c r="BJ42" i="29"/>
  <c r="ET42" i="29" s="1"/>
  <c r="ID42" i="29" s="1"/>
  <c r="AJ42" i="29"/>
  <c r="DT42" i="29" s="1"/>
  <c r="HD42" i="29" s="1"/>
  <c r="AG42" i="29"/>
  <c r="DQ42" i="29" s="1"/>
  <c r="HA42" i="29" s="1"/>
  <c r="AC42" i="29"/>
  <c r="DM42" i="29" s="1"/>
  <c r="GW42" i="29" s="1"/>
  <c r="AW46" i="29"/>
  <c r="EG46" i="29" s="1"/>
  <c r="HQ46" i="29" s="1"/>
  <c r="BJ46" i="29"/>
  <c r="ET46" i="29" s="1"/>
  <c r="ID46" i="29" s="1"/>
  <c r="AL46" i="29"/>
  <c r="DV46" i="29" s="1"/>
  <c r="HF46" i="29" s="1"/>
  <c r="AR46" i="29"/>
  <c r="EB46" i="29" s="1"/>
  <c r="HL46" i="29" s="1"/>
  <c r="AB46" i="29"/>
  <c r="DL46" i="29" s="1"/>
  <c r="GV46" i="29" s="1"/>
  <c r="AV46" i="29"/>
  <c r="EF46" i="29" s="1"/>
  <c r="HP46" i="29" s="1"/>
  <c r="AO46" i="29"/>
  <c r="DY46" i="29" s="1"/>
  <c r="HI46" i="29" s="1"/>
  <c r="AP46" i="29"/>
  <c r="DZ46" i="29" s="1"/>
  <c r="HJ46" i="29" s="1"/>
  <c r="AS46" i="29"/>
  <c r="EC46" i="29" s="1"/>
  <c r="HM46" i="29" s="1"/>
  <c r="BK46" i="29"/>
  <c r="EU46" i="29" s="1"/>
  <c r="IE46" i="29" s="1"/>
  <c r="BM46" i="29"/>
  <c r="EW46" i="29" s="1"/>
  <c r="IG46" i="29" s="1"/>
  <c r="AJ46" i="29"/>
  <c r="DT46" i="29" s="1"/>
  <c r="HD46" i="29" s="1"/>
  <c r="AM46" i="29"/>
  <c r="DW46" i="29" s="1"/>
  <c r="HG46" i="29" s="1"/>
  <c r="AQ46" i="29"/>
  <c r="EA46" i="29" s="1"/>
  <c r="HK46" i="29" s="1"/>
  <c r="AH46" i="29"/>
  <c r="DR46" i="29" s="1"/>
  <c r="HB46" i="29" s="1"/>
  <c r="BA46" i="29"/>
  <c r="EK46" i="29" s="1"/>
  <c r="HU46" i="29" s="1"/>
  <c r="Z46" i="29"/>
  <c r="DJ46" i="29" s="1"/>
  <c r="GT46" i="29" s="1"/>
  <c r="AA46" i="29"/>
  <c r="DK46" i="29" s="1"/>
  <c r="GU46" i="29" s="1"/>
  <c r="BF46" i="29"/>
  <c r="EP46" i="29" s="1"/>
  <c r="HZ46" i="29" s="1"/>
  <c r="AK46" i="29"/>
  <c r="DU46" i="29" s="1"/>
  <c r="HE46" i="29" s="1"/>
  <c r="AN46" i="29"/>
  <c r="DX46" i="29" s="1"/>
  <c r="HH46" i="29" s="1"/>
  <c r="AX46" i="29"/>
  <c r="EH46" i="29" s="1"/>
  <c r="HR46" i="29" s="1"/>
  <c r="AY46" i="29"/>
  <c r="EI46" i="29" s="1"/>
  <c r="HS46" i="29" s="1"/>
  <c r="AD46" i="29"/>
  <c r="DN46" i="29" s="1"/>
  <c r="GX46" i="29" s="1"/>
  <c r="BD46" i="29"/>
  <c r="EN46" i="29" s="1"/>
  <c r="HX46" i="29" s="1"/>
  <c r="AG46" i="29"/>
  <c r="DQ46" i="29" s="1"/>
  <c r="HA46" i="29" s="1"/>
  <c r="BG46" i="29"/>
  <c r="EQ46" i="29" s="1"/>
  <c r="IA46" i="29" s="1"/>
  <c r="BI46" i="29"/>
  <c r="ES46" i="29" s="1"/>
  <c r="IC46" i="29" s="1"/>
  <c r="AZ46" i="29"/>
  <c r="EJ46" i="29" s="1"/>
  <c r="HT46" i="29" s="1"/>
  <c r="BE46" i="29"/>
  <c r="EO46" i="29" s="1"/>
  <c r="HY46" i="29" s="1"/>
  <c r="AT46" i="29"/>
  <c r="ED46" i="29" s="1"/>
  <c r="HN46" i="29" s="1"/>
  <c r="AF46" i="29"/>
  <c r="DP46" i="29" s="1"/>
  <c r="GZ46" i="29" s="1"/>
  <c r="BH46" i="29"/>
  <c r="ER46" i="29" s="1"/>
  <c r="IB46" i="29" s="1"/>
  <c r="AI46" i="29"/>
  <c r="DS46" i="29" s="1"/>
  <c r="HC46" i="29" s="1"/>
  <c r="AU46" i="29"/>
  <c r="EE46" i="29" s="1"/>
  <c r="HO46" i="29" s="1"/>
  <c r="AC46" i="29"/>
  <c r="DM46" i="29" s="1"/>
  <c r="GW46" i="29" s="1"/>
  <c r="BC46" i="29"/>
  <c r="EM46" i="29" s="1"/>
  <c r="HW46" i="29" s="1"/>
  <c r="AE46" i="29"/>
  <c r="DO46" i="29" s="1"/>
  <c r="GY46" i="29" s="1"/>
  <c r="BB46" i="29"/>
  <c r="EL46" i="29" s="1"/>
  <c r="HV46" i="29" s="1"/>
  <c r="BL46" i="29"/>
  <c r="DD46" i="29" s="1"/>
  <c r="P43" i="30"/>
  <c r="CX43" i="30"/>
  <c r="GH43" i="30" s="1"/>
  <c r="BR43" i="30"/>
  <c r="FB43" i="30" s="1"/>
  <c r="BY43" i="30"/>
  <c r="FI43" i="30" s="1"/>
  <c r="CM43" i="30"/>
  <c r="FW43" i="30" s="1"/>
  <c r="CT43" i="30"/>
  <c r="GD43" i="30" s="1"/>
  <c r="DD43" i="30"/>
  <c r="GN43" i="30" s="1"/>
  <c r="CK43" i="30"/>
  <c r="FU43" i="30" s="1"/>
  <c r="BT43" i="30"/>
  <c r="FD43" i="30" s="1"/>
  <c r="CV43" i="30"/>
  <c r="GF43" i="30" s="1"/>
  <c r="R43" i="30"/>
  <c r="EJ43" i="30" s="1"/>
  <c r="CQ43" i="30"/>
  <c r="GA43" i="30" s="1"/>
  <c r="CP43" i="30"/>
  <c r="FZ43" i="30" s="1"/>
  <c r="CW43" i="30"/>
  <c r="GG43" i="30" s="1"/>
  <c r="BQ43" i="30"/>
  <c r="FA43" i="30" s="1"/>
  <c r="CE43" i="30"/>
  <c r="FO43" i="30" s="1"/>
  <c r="CL43" i="30"/>
  <c r="FV43" i="30" s="1"/>
  <c r="CN43" i="30"/>
  <c r="FX43" i="30" s="1"/>
  <c r="BU43" i="30"/>
  <c r="FE43" i="30" s="1"/>
  <c r="CY43" i="30"/>
  <c r="GI43" i="30" s="1"/>
  <c r="CF43" i="30"/>
  <c r="FP43" i="30" s="1"/>
  <c r="CB43" i="30"/>
  <c r="FL43" i="30" s="1"/>
  <c r="CH43" i="30"/>
  <c r="FR43" i="30" s="1"/>
  <c r="CO43" i="30"/>
  <c r="FY43" i="30" s="1"/>
  <c r="DC43" i="30"/>
  <c r="GM43" i="30" s="1"/>
  <c r="BW43" i="30"/>
  <c r="FG43" i="30" s="1"/>
  <c r="CD43" i="30"/>
  <c r="FN43" i="30" s="1"/>
  <c r="BX43" i="30"/>
  <c r="FH43" i="30" s="1"/>
  <c r="CZ43" i="30"/>
  <c r="GJ43" i="30" s="1"/>
  <c r="CI43" i="30"/>
  <c r="FS43" i="30" s="1"/>
  <c r="CS43" i="30"/>
  <c r="GC43" i="30" s="1"/>
  <c r="CA43" i="30"/>
  <c r="FK43" i="30" s="1"/>
  <c r="BZ43" i="30"/>
  <c r="FJ43" i="30" s="1"/>
  <c r="BV43" i="30"/>
  <c r="FF43" i="30" s="1"/>
  <c r="CC43" i="30"/>
  <c r="FM43" i="30" s="1"/>
  <c r="CG43" i="30"/>
  <c r="FQ43" i="30" s="1"/>
  <c r="DA43" i="30"/>
  <c r="GK43" i="30" s="1"/>
  <c r="CR43" i="30"/>
  <c r="GB43" i="30" s="1"/>
  <c r="HS43" i="30" s="1"/>
  <c r="DB43" i="30"/>
  <c r="GL43" i="30" s="1"/>
  <c r="CU43" i="30"/>
  <c r="GE43" i="30" s="1"/>
  <c r="CJ43" i="30"/>
  <c r="FT43" i="30" s="1"/>
  <c r="BS43" i="30"/>
  <c r="FC43" i="30" s="1"/>
  <c r="R25" i="30"/>
  <c r="P25" i="30"/>
  <c r="CY25" i="30"/>
  <c r="GI25" i="30" s="1"/>
  <c r="BS25" i="30"/>
  <c r="FC25" i="30" s="1"/>
  <c r="BZ25" i="30"/>
  <c r="FJ25" i="30" s="1"/>
  <c r="CG25" i="30"/>
  <c r="FQ25" i="30" s="1"/>
  <c r="CV25" i="30"/>
  <c r="GF25" i="30" s="1"/>
  <c r="DB25" i="30"/>
  <c r="GL25" i="30" s="1"/>
  <c r="BV25" i="30"/>
  <c r="FF25" i="30" s="1"/>
  <c r="CC25" i="30"/>
  <c r="FM25" i="30" s="1"/>
  <c r="BT25" i="30"/>
  <c r="FD25" i="30" s="1"/>
  <c r="CM25" i="30"/>
  <c r="FW25" i="30" s="1"/>
  <c r="CQ25" i="30"/>
  <c r="GA25" i="30" s="1"/>
  <c r="CX25" i="30"/>
  <c r="GH25" i="30" s="1"/>
  <c r="BR25" i="30"/>
  <c r="FB25" i="30" s="1"/>
  <c r="BY25" i="30"/>
  <c r="FI25" i="30" s="1"/>
  <c r="CN25" i="30"/>
  <c r="FX25" i="30" s="1"/>
  <c r="CT25" i="30"/>
  <c r="GD25" i="30" s="1"/>
  <c r="DA25" i="30"/>
  <c r="GK25" i="30" s="1"/>
  <c r="BU25" i="30"/>
  <c r="FE25" i="30" s="1"/>
  <c r="DC25" i="30"/>
  <c r="GM25" i="30" s="1"/>
  <c r="CR25" i="30"/>
  <c r="GB25" i="30" s="1"/>
  <c r="CI25" i="30"/>
  <c r="FS25" i="30" s="1"/>
  <c r="CP25" i="30"/>
  <c r="FZ25" i="30" s="1"/>
  <c r="CW25" i="30"/>
  <c r="GG25" i="30" s="1"/>
  <c r="BQ25" i="30"/>
  <c r="FA25" i="30" s="1"/>
  <c r="CF25" i="30"/>
  <c r="FP25" i="30" s="1"/>
  <c r="CL25" i="30"/>
  <c r="FV25" i="30" s="1"/>
  <c r="CS25" i="30"/>
  <c r="GC25" i="30" s="1"/>
  <c r="CE25" i="30"/>
  <c r="FO25" i="30" s="1"/>
  <c r="BW25" i="30"/>
  <c r="FG25" i="30" s="1"/>
  <c r="CU25" i="30"/>
  <c r="GE25" i="30" s="1"/>
  <c r="CA25" i="30"/>
  <c r="FK25" i="30" s="1"/>
  <c r="BX25" i="30"/>
  <c r="FH25" i="30" s="1"/>
  <c r="CZ25" i="30"/>
  <c r="GJ25" i="30" s="1"/>
  <c r="CH25" i="30"/>
  <c r="FR25" i="30" s="1"/>
  <c r="CD25" i="30"/>
  <c r="FN25" i="30" s="1"/>
  <c r="CJ25" i="30"/>
  <c r="FT25" i="30" s="1"/>
  <c r="DD25" i="30"/>
  <c r="GN25" i="30" s="1"/>
  <c r="CO25" i="30"/>
  <c r="FY25" i="30" s="1"/>
  <c r="CK25" i="30"/>
  <c r="FU25" i="30" s="1"/>
  <c r="CB25" i="30"/>
  <c r="FL25" i="30" s="1"/>
  <c r="P46" i="30"/>
  <c r="CL46" i="30"/>
  <c r="FV46" i="30" s="1"/>
  <c r="CS46" i="30"/>
  <c r="GC46" i="30" s="1"/>
  <c r="CZ46" i="30"/>
  <c r="GJ46" i="30" s="1"/>
  <c r="BT46" i="30"/>
  <c r="FD46" i="30" s="1"/>
  <c r="CI46" i="30"/>
  <c r="FS46" i="30" s="1"/>
  <c r="CP46" i="30"/>
  <c r="FZ46" i="30" s="1"/>
  <c r="CW46" i="30"/>
  <c r="GG46" i="30" s="1"/>
  <c r="BQ46" i="30"/>
  <c r="FA46" i="30" s="1"/>
  <c r="BW46" i="30"/>
  <c r="FG46" i="30" s="1"/>
  <c r="CM46" i="30"/>
  <c r="FW46" i="30" s="1"/>
  <c r="CD46" i="30"/>
  <c r="FN46" i="30" s="1"/>
  <c r="CK46" i="30"/>
  <c r="FU46" i="30" s="1"/>
  <c r="CR46" i="30"/>
  <c r="GB46" i="30" s="1"/>
  <c r="R46" i="30"/>
  <c r="CA46" i="30"/>
  <c r="FK46" i="30" s="1"/>
  <c r="CH46" i="30"/>
  <c r="FR46" i="30" s="1"/>
  <c r="CO46" i="30"/>
  <c r="FY46" i="30" s="1"/>
  <c r="DD46" i="30"/>
  <c r="GN46" i="30" s="1"/>
  <c r="CV46" i="30"/>
  <c r="GF46" i="30" s="1"/>
  <c r="CF46" i="30"/>
  <c r="FP46" i="30" s="1"/>
  <c r="DB46" i="30"/>
  <c r="GL46" i="30" s="1"/>
  <c r="BV46" i="30"/>
  <c r="FF46" i="30" s="1"/>
  <c r="CC46" i="30"/>
  <c r="FM46" i="30" s="1"/>
  <c r="CJ46" i="30"/>
  <c r="FT46" i="30" s="1"/>
  <c r="CY46" i="30"/>
  <c r="GI46" i="30" s="1"/>
  <c r="BS46" i="30"/>
  <c r="FC46" i="30" s="1"/>
  <c r="BZ46" i="30"/>
  <c r="FJ46" i="30" s="1"/>
  <c r="CG46" i="30"/>
  <c r="FQ46" i="30" s="1"/>
  <c r="BX46" i="30"/>
  <c r="FH46" i="30" s="1"/>
  <c r="CU46" i="30"/>
  <c r="GE46" i="30" s="1"/>
  <c r="CE46" i="30"/>
  <c r="FO46" i="30" s="1"/>
  <c r="CT46" i="30"/>
  <c r="GD46" i="30" s="1"/>
  <c r="CQ46" i="30"/>
  <c r="GA46" i="30" s="1"/>
  <c r="DC46" i="30"/>
  <c r="GM46" i="30" s="1"/>
  <c r="DA46" i="30"/>
  <c r="GK46" i="30" s="1"/>
  <c r="CX46" i="30"/>
  <c r="GH46" i="30" s="1"/>
  <c r="CN46" i="30"/>
  <c r="FX46" i="30" s="1"/>
  <c r="BY46" i="30"/>
  <c r="FI46" i="30" s="1"/>
  <c r="BU46" i="30"/>
  <c r="FE46" i="30" s="1"/>
  <c r="BR46" i="30"/>
  <c r="FB46" i="30" s="1"/>
  <c r="CB46" i="30"/>
  <c r="FL46" i="30" s="1"/>
  <c r="P28" i="30"/>
  <c r="CL28" i="30"/>
  <c r="FV28" i="30" s="1"/>
  <c r="DA28" i="30"/>
  <c r="GK28" i="30" s="1"/>
  <c r="CK28" i="30"/>
  <c r="FU28" i="30" s="1"/>
  <c r="CD28" i="30"/>
  <c r="FN28" i="30" s="1"/>
  <c r="CG28" i="30"/>
  <c r="FQ28" i="30" s="1"/>
  <c r="DB28" i="30"/>
  <c r="GL28" i="30" s="1"/>
  <c r="CC28" i="30"/>
  <c r="FM28" i="30" s="1"/>
  <c r="R28" i="30"/>
  <c r="EB28" i="30" s="1"/>
  <c r="CF28" i="30"/>
  <c r="FP28" i="30" s="1"/>
  <c r="CY28" i="30"/>
  <c r="GI28" i="30" s="1"/>
  <c r="CI28" i="30"/>
  <c r="FS28" i="30" s="1"/>
  <c r="CT28" i="30"/>
  <c r="GD28" i="30" s="1"/>
  <c r="BT28" i="30"/>
  <c r="FD28" i="30" s="1"/>
  <c r="CE28" i="30"/>
  <c r="FO28" i="30" s="1"/>
  <c r="P39" i="30"/>
  <c r="CY39" i="30"/>
  <c r="GI39" i="30" s="1"/>
  <c r="BS39" i="30"/>
  <c r="FC39" i="30" s="1"/>
  <c r="BZ39" i="30"/>
  <c r="FJ39" i="30" s="1"/>
  <c r="CG39" i="30"/>
  <c r="FQ39" i="30" s="1"/>
  <c r="CV39" i="30"/>
  <c r="GF39" i="30" s="1"/>
  <c r="DC39" i="30"/>
  <c r="GM39" i="30" s="1"/>
  <c r="BW39" i="30"/>
  <c r="FG39" i="30" s="1"/>
  <c r="BV39" i="30"/>
  <c r="FF39" i="30" s="1"/>
  <c r="BT39" i="30"/>
  <c r="FD39" i="30" s="1"/>
  <c r="DA39" i="30"/>
  <c r="GK39" i="30" s="1"/>
  <c r="CB39" i="30"/>
  <c r="FL39" i="30" s="1"/>
  <c r="CQ39" i="30"/>
  <c r="GA39" i="30" s="1"/>
  <c r="CX39" i="30"/>
  <c r="GH39" i="30" s="1"/>
  <c r="BR39" i="30"/>
  <c r="FB39" i="30" s="1"/>
  <c r="BY39" i="30"/>
  <c r="FI39" i="30" s="1"/>
  <c r="CN39" i="30"/>
  <c r="FX39" i="30" s="1"/>
  <c r="CU39" i="30"/>
  <c r="GE39" i="30" s="1"/>
  <c r="DB39" i="30"/>
  <c r="GL39" i="30" s="1"/>
  <c r="CR39" i="30"/>
  <c r="GB39" i="30" s="1"/>
  <c r="CK39" i="30"/>
  <c r="FU39" i="30" s="1"/>
  <c r="CC39" i="30"/>
  <c r="FM39" i="30" s="1"/>
  <c r="CI39" i="30"/>
  <c r="FS39" i="30" s="1"/>
  <c r="CP39" i="30"/>
  <c r="FZ39" i="30" s="1"/>
  <c r="CW39" i="30"/>
  <c r="GG39" i="30" s="1"/>
  <c r="BQ39" i="30"/>
  <c r="FA39" i="30" s="1"/>
  <c r="CF39" i="30"/>
  <c r="FP39" i="30" s="1"/>
  <c r="CM39" i="30"/>
  <c r="FW39" i="30" s="1"/>
  <c r="CT39" i="30"/>
  <c r="GD39" i="30" s="1"/>
  <c r="BU39" i="30"/>
  <c r="FE39" i="30" s="1"/>
  <c r="CD39" i="30"/>
  <c r="FN39" i="30" s="1"/>
  <c r="CZ39" i="30"/>
  <c r="GJ39" i="30" s="1"/>
  <c r="CH39" i="30"/>
  <c r="FR39" i="30" s="1"/>
  <c r="CE39" i="30"/>
  <c r="FO39" i="30" s="1"/>
  <c r="CJ39" i="30"/>
  <c r="FT39" i="30" s="1"/>
  <c r="CO39" i="30"/>
  <c r="FY39" i="30" s="1"/>
  <c r="CS39" i="30"/>
  <c r="GC39" i="30" s="1"/>
  <c r="CA39" i="30"/>
  <c r="FK39" i="30" s="1"/>
  <c r="R39" i="30"/>
  <c r="DJ39" i="30" s="1"/>
  <c r="DD39" i="30"/>
  <c r="GN39" i="30" s="1"/>
  <c r="CL39" i="30"/>
  <c r="FV39" i="30" s="1"/>
  <c r="BX39" i="30"/>
  <c r="FH39" i="30" s="1"/>
  <c r="P36" i="30"/>
  <c r="CM36" i="30"/>
  <c r="FW36" i="30" s="1"/>
  <c r="CT36" i="30"/>
  <c r="GD36" i="30" s="1"/>
  <c r="CZ36" i="30"/>
  <c r="GJ36" i="30" s="1"/>
  <c r="BT36" i="30"/>
  <c r="FD36" i="30" s="1"/>
  <c r="CI36" i="30"/>
  <c r="FS36" i="30" s="1"/>
  <c r="CH36" i="30"/>
  <c r="FR36" i="30" s="1"/>
  <c r="BQ36" i="30"/>
  <c r="FA36" i="30" s="1"/>
  <c r="CN36" i="30"/>
  <c r="FX36" i="30" s="1"/>
  <c r="CP36" i="30"/>
  <c r="FZ36" i="30" s="1"/>
  <c r="BU36" i="30"/>
  <c r="FE36" i="30" s="1"/>
  <c r="CE36" i="30"/>
  <c r="FO36" i="30" s="1"/>
  <c r="CL36" i="30"/>
  <c r="FV36" i="30" s="1"/>
  <c r="CR36" i="30"/>
  <c r="GB36" i="30" s="1"/>
  <c r="R36" i="30"/>
  <c r="EP36" i="30" s="1"/>
  <c r="CA36" i="30"/>
  <c r="FK36" i="30" s="1"/>
  <c r="BR36" i="30"/>
  <c r="FB36" i="30" s="1"/>
  <c r="CO36" i="30"/>
  <c r="FY36" i="30" s="1"/>
  <c r="BX36" i="30"/>
  <c r="FH36" i="30" s="1"/>
  <c r="CK36" i="30"/>
  <c r="FU36" i="30" s="1"/>
  <c r="DA36" i="30"/>
  <c r="GK36" i="30" s="1"/>
  <c r="DC36" i="30"/>
  <c r="GM36" i="30" s="1"/>
  <c r="BW36" i="30"/>
  <c r="FG36" i="30" s="1"/>
  <c r="CD36" i="30"/>
  <c r="FN36" i="30" s="1"/>
  <c r="CJ36" i="30"/>
  <c r="FT36" i="30" s="1"/>
  <c r="CY36" i="30"/>
  <c r="GI36" i="30" s="1"/>
  <c r="BS36" i="30"/>
  <c r="FC36" i="30" s="1"/>
  <c r="CW36" i="30"/>
  <c r="GG36" i="30" s="1"/>
  <c r="BY36" i="30"/>
  <c r="FI36" i="30" s="1"/>
  <c r="CV36" i="30"/>
  <c r="GF36" i="30" s="1"/>
  <c r="CF36" i="30"/>
  <c r="FP36" i="30" s="1"/>
  <c r="BZ36" i="30"/>
  <c r="FJ36" i="30" s="1"/>
  <c r="CU36" i="30"/>
  <c r="GE36" i="30" s="1"/>
  <c r="CQ36" i="30"/>
  <c r="GA36" i="30" s="1"/>
  <c r="CS36" i="30"/>
  <c r="GC36" i="30" s="1"/>
  <c r="DB36" i="30"/>
  <c r="GL36" i="30" s="1"/>
  <c r="CX36" i="30"/>
  <c r="GH36" i="30" s="1"/>
  <c r="HY36" i="30" s="1"/>
  <c r="CC36" i="30"/>
  <c r="FM36" i="30" s="1"/>
  <c r="DD36" i="30"/>
  <c r="GN36" i="30" s="1"/>
  <c r="BV36" i="30"/>
  <c r="FF36" i="30" s="1"/>
  <c r="CG36" i="30"/>
  <c r="FQ36" i="30" s="1"/>
  <c r="CB36" i="30"/>
  <c r="FL36" i="30" s="1"/>
  <c r="AT28" i="30"/>
  <c r="AK28" i="30"/>
  <c r="DU28" i="30" s="1"/>
  <c r="AO28" i="30"/>
  <c r="AY28" i="30"/>
  <c r="EI28" i="30" s="1"/>
  <c r="AX28" i="30"/>
  <c r="AV28" i="30"/>
  <c r="EF28" i="30" s="1"/>
  <c r="AU28" i="30"/>
  <c r="CM28" i="30" s="1"/>
  <c r="FW28" i="30" s="1"/>
  <c r="AF28" i="30"/>
  <c r="DP28" i="30" s="1"/>
  <c r="AE28" i="30"/>
  <c r="AH28" i="30"/>
  <c r="DR28" i="30" s="1"/>
  <c r="BI28" i="30"/>
  <c r="AC28" i="30"/>
  <c r="DM28" i="30" s="1"/>
  <c r="AG28" i="30"/>
  <c r="AM28" i="30"/>
  <c r="DW28" i="30" s="1"/>
  <c r="AL28" i="30"/>
  <c r="AJ28" i="30"/>
  <c r="DT28" i="30" s="1"/>
  <c r="AI28" i="30"/>
  <c r="AN28" i="30"/>
  <c r="DX28" i="30" s="1"/>
  <c r="AZ28" i="30"/>
  <c r="CR28" i="30" s="1"/>
  <c r="GB28" i="30" s="1"/>
  <c r="BF28" i="30"/>
  <c r="EP28" i="30" s="1"/>
  <c r="BJ28" i="30"/>
  <c r="BA28" i="30"/>
  <c r="EK28" i="30" s="1"/>
  <c r="BE28" i="30"/>
  <c r="Y28" i="30"/>
  <c r="DI28" i="30" s="1"/>
  <c r="AB28" i="30"/>
  <c r="AA28" i="30"/>
  <c r="DK28" i="30" s="1"/>
  <c r="Z28" i="30"/>
  <c r="BR28" i="30" s="1"/>
  <c r="FB28" i="30" s="1"/>
  <c r="BD28" i="30"/>
  <c r="EN28" i="30" s="1"/>
  <c r="BC28" i="30"/>
  <c r="AD28" i="30"/>
  <c r="DN28" i="30" s="1"/>
  <c r="AS28" i="30"/>
  <c r="BH28" i="30"/>
  <c r="ER28" i="30" s="1"/>
  <c r="AR28" i="30"/>
  <c r="CJ28" i="30" s="1"/>
  <c r="FT28" i="30" s="1"/>
  <c r="HK28" i="30" s="1"/>
  <c r="AW28" i="30"/>
  <c r="EG28" i="30" s="1"/>
  <c r="BG28" i="30"/>
  <c r="BL28" i="30"/>
  <c r="EV28" i="30" s="1"/>
  <c r="AQ28" i="30"/>
  <c r="BB28" i="30"/>
  <c r="EL28" i="30" s="1"/>
  <c r="BK28" i="30"/>
  <c r="AP28" i="30"/>
  <c r="DZ28" i="30" s="1"/>
  <c r="AT44" i="30"/>
  <c r="CL44" i="30" s="1"/>
  <c r="FV44" i="30" s="1"/>
  <c r="BA44" i="30"/>
  <c r="EK44" i="30" s="1"/>
  <c r="BE44" i="30"/>
  <c r="EO44" i="30" s="1"/>
  <c r="Y44" i="30"/>
  <c r="DI44" i="30" s="1"/>
  <c r="AN44" i="30"/>
  <c r="DX44" i="30" s="1"/>
  <c r="AU44" i="30"/>
  <c r="EE44" i="30" s="1"/>
  <c r="AE44" i="30"/>
  <c r="DO44" i="30" s="1"/>
  <c r="AH44" i="30"/>
  <c r="DR44" i="30" s="1"/>
  <c r="BF44" i="30"/>
  <c r="EP44" i="30" s="1"/>
  <c r="AA44" i="30"/>
  <c r="DK44" i="30" s="1"/>
  <c r="AL44" i="30"/>
  <c r="DV44" i="30" s="1"/>
  <c r="AS44" i="30"/>
  <c r="EC44" i="30" s="1"/>
  <c r="AW44" i="30"/>
  <c r="EG44" i="30" s="1"/>
  <c r="BL44" i="30"/>
  <c r="EV44" i="30" s="1"/>
  <c r="AF44" i="30"/>
  <c r="DP44" i="30" s="1"/>
  <c r="AZ44" i="30"/>
  <c r="EJ44" i="30" s="1"/>
  <c r="AY44" i="30"/>
  <c r="EI44" i="30" s="1"/>
  <c r="BH44" i="30"/>
  <c r="ER44" i="30" s="1"/>
  <c r="Z44" i="30"/>
  <c r="DJ44" i="30" s="1"/>
  <c r="AP44" i="30"/>
  <c r="DZ44" i="30" s="1"/>
  <c r="BJ44" i="30"/>
  <c r="ET44" i="30" s="1"/>
  <c r="AD44" i="30"/>
  <c r="DN44" i="30" s="1"/>
  <c r="AK44" i="30"/>
  <c r="DU44" i="30" s="1"/>
  <c r="AO44" i="30"/>
  <c r="DY44" i="30" s="1"/>
  <c r="BD44" i="30"/>
  <c r="EN44" i="30" s="1"/>
  <c r="BC44" i="30"/>
  <c r="EM44" i="30" s="1"/>
  <c r="AJ44" i="30"/>
  <c r="DT44" i="30" s="1"/>
  <c r="AI44" i="30"/>
  <c r="DS44" i="30" s="1"/>
  <c r="AR44" i="30"/>
  <c r="EB44" i="30" s="1"/>
  <c r="BG44" i="30"/>
  <c r="EQ44" i="30" s="1"/>
  <c r="BB44" i="30"/>
  <c r="EL44" i="30" s="1"/>
  <c r="BI44" i="30"/>
  <c r="ES44" i="30" s="1"/>
  <c r="AC44" i="30"/>
  <c r="DM44" i="30" s="1"/>
  <c r="AG44" i="30"/>
  <c r="DQ44" i="30" s="1"/>
  <c r="AV44" i="30"/>
  <c r="EF44" i="30" s="1"/>
  <c r="AM44" i="30"/>
  <c r="DW44" i="30" s="1"/>
  <c r="BK44" i="30"/>
  <c r="EU44" i="30" s="1"/>
  <c r="AX44" i="30"/>
  <c r="EH44" i="30" s="1"/>
  <c r="AB44" i="30"/>
  <c r="DL44" i="30" s="1"/>
  <c r="AQ44" i="30"/>
  <c r="EA44" i="30" s="1"/>
  <c r="R25" i="32"/>
  <c r="P25" i="32"/>
  <c r="BJ35" i="32"/>
  <c r="ET35" i="32" s="1"/>
  <c r="AD35" i="32"/>
  <c r="DN35" i="32" s="1"/>
  <c r="AK35" i="32"/>
  <c r="DU35" i="32" s="1"/>
  <c r="AR35" i="32"/>
  <c r="EB35" i="32" s="1"/>
  <c r="AY35" i="32"/>
  <c r="EI35" i="32" s="1"/>
  <c r="BE35" i="32"/>
  <c r="EO35" i="32" s="1"/>
  <c r="Y35" i="32"/>
  <c r="DI35" i="32" s="1"/>
  <c r="AN35" i="32"/>
  <c r="DX35" i="32" s="1"/>
  <c r="AP35" i="32"/>
  <c r="DZ35" i="32" s="1"/>
  <c r="BF35" i="32"/>
  <c r="EP35" i="32" s="1"/>
  <c r="BB35" i="32"/>
  <c r="EL35" i="32" s="1"/>
  <c r="BI35" i="32"/>
  <c r="ES35" i="32" s="1"/>
  <c r="AC35" i="32"/>
  <c r="DM35" i="32" s="1"/>
  <c r="AJ35" i="32"/>
  <c r="DT35" i="32" s="1"/>
  <c r="AQ35" i="32"/>
  <c r="EA35" i="32" s="1"/>
  <c r="AW35" i="32"/>
  <c r="EG35" i="32" s="1"/>
  <c r="BL35" i="32"/>
  <c r="EV35" i="32" s="1"/>
  <c r="AF35" i="32"/>
  <c r="DP35" i="32" s="1"/>
  <c r="AM35" i="32"/>
  <c r="DW35" i="32" s="1"/>
  <c r="Z35" i="32"/>
  <c r="DJ35" i="32" s="1"/>
  <c r="AT35" i="32"/>
  <c r="ED35" i="32" s="1"/>
  <c r="BA35" i="32"/>
  <c r="EK35" i="32" s="1"/>
  <c r="BH35" i="32"/>
  <c r="ER35" i="32" s="1"/>
  <c r="AB35" i="32"/>
  <c r="DL35" i="32" s="1"/>
  <c r="AI35" i="32"/>
  <c r="DS35" i="32" s="1"/>
  <c r="AO35" i="32"/>
  <c r="DY35" i="32" s="1"/>
  <c r="BD35" i="32"/>
  <c r="EN35" i="32" s="1"/>
  <c r="AX35" i="32"/>
  <c r="EH35" i="32" s="1"/>
  <c r="BK35" i="32"/>
  <c r="EU35" i="32" s="1"/>
  <c r="BC35" i="32"/>
  <c r="EM35" i="32" s="1"/>
  <c r="AL35" i="32"/>
  <c r="DV35" i="32" s="1"/>
  <c r="AS35" i="32"/>
  <c r="EC35" i="32" s="1"/>
  <c r="AZ35" i="32"/>
  <c r="EJ35" i="32" s="1"/>
  <c r="BG35" i="32"/>
  <c r="EQ35" i="32" s="1"/>
  <c r="AA35" i="32"/>
  <c r="DK35" i="32" s="1"/>
  <c r="AG35" i="32"/>
  <c r="DQ35" i="32" s="1"/>
  <c r="AV35" i="32"/>
  <c r="EF35" i="32" s="1"/>
  <c r="AU35" i="32"/>
  <c r="EE35" i="32" s="1"/>
  <c r="AE35" i="32"/>
  <c r="DO35" i="32" s="1"/>
  <c r="AH35" i="32"/>
  <c r="DR35" i="32" s="1"/>
  <c r="BI37" i="32"/>
  <c r="BL37" i="32"/>
  <c r="AF37" i="32"/>
  <c r="BK37" i="32"/>
  <c r="BJ37" i="32"/>
  <c r="BH37" i="32"/>
  <c r="BF37" i="32"/>
  <c r="BE37" i="32"/>
  <c r="AB37" i="32"/>
  <c r="AR37" i="32"/>
  <c r="BA37" i="32"/>
  <c r="BD37" i="32"/>
  <c r="BB37" i="32"/>
  <c r="AZ37" i="32"/>
  <c r="AY37" i="32"/>
  <c r="AX37" i="32"/>
  <c r="AU37" i="32"/>
  <c r="AT37" i="32"/>
  <c r="Y37" i="32"/>
  <c r="AL37" i="32"/>
  <c r="AS37" i="32"/>
  <c r="AV37" i="32"/>
  <c r="AQ37" i="32"/>
  <c r="AP37" i="32"/>
  <c r="AO37" i="32"/>
  <c r="AM37" i="32"/>
  <c r="AJ37" i="32"/>
  <c r="AI37" i="32"/>
  <c r="BG37" i="32"/>
  <c r="AW37" i="32"/>
  <c r="AK37" i="32"/>
  <c r="AN37" i="32"/>
  <c r="AG37" i="32"/>
  <c r="AE37" i="32"/>
  <c r="AD37" i="32"/>
  <c r="AC37" i="32"/>
  <c r="AA37" i="32"/>
  <c r="Z37" i="32"/>
  <c r="BC37" i="32"/>
  <c r="AH37" i="32"/>
  <c r="P54" i="32"/>
  <c r="P55" i="32" s="1"/>
  <c r="P56" i="32" s="1"/>
  <c r="P57" i="32" s="1"/>
  <c r="P58" i="32" s="1"/>
  <c r="P59" i="32" s="1"/>
  <c r="P60" i="32" s="1"/>
  <c r="P61" i="32" s="1"/>
  <c r="P62" i="32" s="1"/>
  <c r="P63" i="32" s="1"/>
  <c r="P64" i="32" s="1"/>
  <c r="P65" i="32" s="1"/>
  <c r="P66" i="32" s="1"/>
  <c r="P67" i="32" s="1"/>
  <c r="P68" i="32" s="1"/>
  <c r="P69" i="32" s="1"/>
  <c r="P70" i="32" s="1"/>
  <c r="P71" i="32" s="1"/>
  <c r="P72" i="32" s="1"/>
  <c r="P73" i="32" s="1"/>
  <c r="P74" i="32" s="1"/>
  <c r="P75" i="32" s="1"/>
  <c r="P76" i="32" s="1"/>
  <c r="P77" i="32" s="1"/>
  <c r="P78" i="32" s="1"/>
  <c r="P79" i="32" s="1"/>
  <c r="P80" i="32" s="1"/>
  <c r="P81" i="32" s="1"/>
  <c r="P82" i="32" s="1"/>
  <c r="R54" i="32"/>
  <c r="P19" i="30"/>
  <c r="DC19" i="30"/>
  <c r="GM19" i="30" s="1"/>
  <c r="BU19" i="30"/>
  <c r="FE19" i="30" s="1"/>
  <c r="CX19" i="30"/>
  <c r="GH19" i="30" s="1"/>
  <c r="CT19" i="30"/>
  <c r="GD19" i="30" s="1"/>
  <c r="BV19" i="30"/>
  <c r="FF19" i="30" s="1"/>
  <c r="R19" i="30"/>
  <c r="CO19" i="30"/>
  <c r="FY19" i="30" s="1"/>
  <c r="CF19" i="30"/>
  <c r="FP19" i="30" s="1"/>
  <c r="CI19" i="30"/>
  <c r="FS19" i="30" s="1"/>
  <c r="CQ19" i="30"/>
  <c r="GA19" i="30" s="1"/>
  <c r="CE19" i="30"/>
  <c r="FO19" i="30" s="1"/>
  <c r="CU19" i="30"/>
  <c r="GE19" i="30" s="1"/>
  <c r="CV19" i="30"/>
  <c r="GF19" i="30" s="1"/>
  <c r="BY19" i="30"/>
  <c r="FI19" i="30" s="1"/>
  <c r="BW19" i="30"/>
  <c r="FG19" i="30" s="1"/>
  <c r="CM19" i="30"/>
  <c r="FW19" i="30" s="1"/>
  <c r="CK19" i="30"/>
  <c r="FU19" i="30" s="1"/>
  <c r="BB33" i="30"/>
  <c r="BI33" i="30"/>
  <c r="AC33" i="30"/>
  <c r="AG33" i="30"/>
  <c r="AV33" i="30"/>
  <c r="AU33" i="30"/>
  <c r="AB33" i="30"/>
  <c r="BF33" i="30"/>
  <c r="AJ33" i="30"/>
  <c r="AH33" i="30"/>
  <c r="AT33" i="30"/>
  <c r="BA33" i="30"/>
  <c r="BE33" i="30"/>
  <c r="Y33" i="30"/>
  <c r="AN33" i="30"/>
  <c r="AE33" i="30"/>
  <c r="BG33" i="30"/>
  <c r="AP33" i="30"/>
  <c r="AX33" i="30"/>
  <c r="BC33" i="30"/>
  <c r="AL33" i="30"/>
  <c r="AS33" i="30"/>
  <c r="AW33" i="30"/>
  <c r="BL33" i="30"/>
  <c r="AF33" i="30"/>
  <c r="BH33" i="30"/>
  <c r="AQ33" i="30"/>
  <c r="Z33" i="30"/>
  <c r="AY33" i="30"/>
  <c r="AM33" i="30"/>
  <c r="BJ33" i="30"/>
  <c r="AD33" i="30"/>
  <c r="AK33" i="30"/>
  <c r="AO33" i="30"/>
  <c r="BD33" i="30"/>
  <c r="BK33" i="30"/>
  <c r="AR33" i="30"/>
  <c r="AA33" i="30"/>
  <c r="AZ33" i="30"/>
  <c r="AI33" i="30"/>
  <c r="AQ24" i="32"/>
  <c r="AX24" i="32"/>
  <c r="BE24" i="32"/>
  <c r="Y24" i="32"/>
  <c r="AL24" i="32"/>
  <c r="CD24" i="32" s="1"/>
  <c r="FN24" i="32" s="1"/>
  <c r="AS24" i="32"/>
  <c r="AB24" i="32"/>
  <c r="BK24" i="32"/>
  <c r="BC24" i="32"/>
  <c r="AE24" i="32"/>
  <c r="AI24" i="32"/>
  <c r="AP24" i="32"/>
  <c r="AW24" i="32"/>
  <c r="CO24" i="32" s="1"/>
  <c r="FY24" i="32" s="1"/>
  <c r="BJ24" i="32"/>
  <c r="AD24" i="32"/>
  <c r="AK24" i="32"/>
  <c r="AU24" i="32"/>
  <c r="CM24" i="32" s="1"/>
  <c r="FW24" i="32" s="1"/>
  <c r="AN24" i="32"/>
  <c r="AF24" i="32"/>
  <c r="BH24" i="32"/>
  <c r="BG24" i="32"/>
  <c r="AA24" i="32"/>
  <c r="AH24" i="32"/>
  <c r="AO24" i="32"/>
  <c r="BB24" i="32"/>
  <c r="CT24" i="32" s="1"/>
  <c r="GD24" i="32" s="1"/>
  <c r="BI24" i="32"/>
  <c r="AC24" i="32"/>
  <c r="BL24" i="32"/>
  <c r="BD24" i="32"/>
  <c r="AZ24" i="32"/>
  <c r="AG24" i="32"/>
  <c r="AR24" i="32"/>
  <c r="AY24" i="32"/>
  <c r="CQ24" i="32" s="1"/>
  <c r="GA24" i="32" s="1"/>
  <c r="AT24" i="32"/>
  <c r="AJ24" i="32"/>
  <c r="BF24" i="32"/>
  <c r="BA24" i="32"/>
  <c r="AM24" i="32"/>
  <c r="Z24" i="32"/>
  <c r="AV24" i="32"/>
  <c r="R26" i="32"/>
  <c r="P26" i="32"/>
  <c r="AL36" i="32"/>
  <c r="AS36" i="32"/>
  <c r="AZ36" i="32"/>
  <c r="BG36" i="32"/>
  <c r="AA36" i="32"/>
  <c r="AG36" i="32"/>
  <c r="AV36" i="32"/>
  <c r="AX36" i="32"/>
  <c r="BK36" i="32"/>
  <c r="Z36" i="32"/>
  <c r="BJ36" i="32"/>
  <c r="AD36" i="32"/>
  <c r="AK36" i="32"/>
  <c r="AR36" i="32"/>
  <c r="AY36" i="32"/>
  <c r="BE36" i="32"/>
  <c r="Y36" i="32"/>
  <c r="AN36" i="32"/>
  <c r="AU36" i="32"/>
  <c r="AE36" i="32"/>
  <c r="BB36" i="32"/>
  <c r="BI36" i="32"/>
  <c r="AC36" i="32"/>
  <c r="AJ36" i="32"/>
  <c r="AQ36" i="32"/>
  <c r="AW36" i="32"/>
  <c r="BL36" i="32"/>
  <c r="AF36" i="32"/>
  <c r="AP36" i="32"/>
  <c r="BF36" i="32"/>
  <c r="AT36" i="32"/>
  <c r="BA36" i="32"/>
  <c r="BH36" i="32"/>
  <c r="AB36" i="32"/>
  <c r="AI36" i="32"/>
  <c r="AO36" i="32"/>
  <c r="BD36" i="32"/>
  <c r="BC36" i="32"/>
  <c r="AH36" i="32"/>
  <c r="AM36" i="32"/>
  <c r="AK38" i="32"/>
  <c r="AR38" i="32"/>
  <c r="BD38" i="32"/>
  <c r="BF38" i="32"/>
  <c r="AQ38" i="32"/>
  <c r="AD38" i="32"/>
  <c r="BK38" i="32"/>
  <c r="BJ38" i="32"/>
  <c r="AH38" i="32"/>
  <c r="AU38" i="32"/>
  <c r="BI38" i="32"/>
  <c r="AC38" i="32"/>
  <c r="AJ38" i="32"/>
  <c r="AV38" i="32"/>
  <c r="AT38" i="32"/>
  <c r="AE38" i="32"/>
  <c r="BB38" i="32"/>
  <c r="AX38" i="32"/>
  <c r="AW38" i="32"/>
  <c r="Z38" i="32"/>
  <c r="BA38" i="32"/>
  <c r="BH38" i="32"/>
  <c r="AB38" i="32"/>
  <c r="AN38" i="32"/>
  <c r="AG38" i="32"/>
  <c r="BC38" i="32"/>
  <c r="AO38" i="32"/>
  <c r="AL38" i="32"/>
  <c r="AI38" i="32"/>
  <c r="BG38" i="32"/>
  <c r="AS38" i="32"/>
  <c r="AZ38" i="32"/>
  <c r="BL38" i="32"/>
  <c r="AF38" i="32"/>
  <c r="BE38" i="32"/>
  <c r="AP38" i="32"/>
  <c r="AA38" i="32"/>
  <c r="Y38" i="32"/>
  <c r="AM38" i="32"/>
  <c r="AY38" i="32"/>
  <c r="P20" i="30"/>
  <c r="CB20" i="30"/>
  <c r="FL20" i="30" s="1"/>
  <c r="DD20" i="30"/>
  <c r="GN20" i="30" s="1"/>
  <c r="DB20" i="30"/>
  <c r="GL20" i="30" s="1"/>
  <c r="R20" i="30"/>
  <c r="CW20" i="30"/>
  <c r="GG20" i="30" s="1"/>
  <c r="CY20" i="30"/>
  <c r="GI20" i="30" s="1"/>
  <c r="BW20" i="30"/>
  <c r="FG20" i="30" s="1"/>
  <c r="CA20" i="30"/>
  <c r="FK20" i="30" s="1"/>
  <c r="CK20" i="30"/>
  <c r="FU20" i="30" s="1"/>
  <c r="CV20" i="30"/>
  <c r="GF20" i="30" s="1"/>
  <c r="BY20" i="30"/>
  <c r="FI20" i="30" s="1"/>
  <c r="BZ20" i="30"/>
  <c r="FJ20" i="30" s="1"/>
  <c r="BS20" i="30"/>
  <c r="FC20" i="30" s="1"/>
  <c r="CQ20" i="30"/>
  <c r="GA20" i="30" s="1"/>
  <c r="CT20" i="30"/>
  <c r="GD20" i="30" s="1"/>
  <c r="CM20" i="30"/>
  <c r="FW20" i="30" s="1"/>
  <c r="CJ20" i="30"/>
  <c r="FT20" i="30" s="1"/>
  <c r="DC20" i="30"/>
  <c r="GM20" i="30" s="1"/>
  <c r="CU20" i="30"/>
  <c r="GE20" i="30" s="1"/>
  <c r="CE20" i="30"/>
  <c r="FO20" i="30" s="1"/>
  <c r="CI20" i="30"/>
  <c r="FS20" i="30" s="1"/>
  <c r="AT38" i="30"/>
  <c r="BA38" i="30"/>
  <c r="BE38" i="30"/>
  <c r="Y38" i="30"/>
  <c r="AN38" i="30"/>
  <c r="BK38" i="30"/>
  <c r="AU38" i="30"/>
  <c r="AH38" i="30"/>
  <c r="AP38" i="30"/>
  <c r="BF38" i="30"/>
  <c r="AL38" i="30"/>
  <c r="AS38" i="30"/>
  <c r="AW38" i="30"/>
  <c r="BL38" i="30"/>
  <c r="AF38" i="30"/>
  <c r="AE38" i="30"/>
  <c r="AY38" i="30"/>
  <c r="BH38" i="30"/>
  <c r="BG38" i="30"/>
  <c r="Z38" i="30"/>
  <c r="BJ38" i="30"/>
  <c r="AD38" i="30"/>
  <c r="AK38" i="30"/>
  <c r="AO38" i="30"/>
  <c r="BD38" i="30"/>
  <c r="BC38" i="30"/>
  <c r="AZ38" i="30"/>
  <c r="AI38" i="30"/>
  <c r="AR38" i="30"/>
  <c r="AQ38" i="30"/>
  <c r="BB38" i="30"/>
  <c r="BI38" i="30"/>
  <c r="AC38" i="30"/>
  <c r="AG38" i="30"/>
  <c r="AV38" i="30"/>
  <c r="AM38" i="30"/>
  <c r="AJ38" i="30"/>
  <c r="AX38" i="30"/>
  <c r="AB38" i="30"/>
  <c r="AA38" i="30"/>
  <c r="P16" i="32"/>
  <c r="R16" i="32"/>
  <c r="DD16" i="32"/>
  <c r="GN16" i="32" s="1"/>
  <c r="IE16" i="32" s="1"/>
  <c r="BZ16" i="32"/>
  <c r="FJ16" i="32" s="1"/>
  <c r="HA16" i="32" s="1"/>
  <c r="BR16" i="32"/>
  <c r="FB16" i="32" s="1"/>
  <c r="GS16" i="32" s="1"/>
  <c r="CR16" i="32"/>
  <c r="GB16" i="32" s="1"/>
  <c r="HS16" i="32" s="1"/>
  <c r="CY16" i="32"/>
  <c r="GI16" i="32" s="1"/>
  <c r="HZ16" i="32" s="1"/>
  <c r="CS16" i="32"/>
  <c r="GC16" i="32" s="1"/>
  <c r="HT16" i="32" s="1"/>
  <c r="AI27" i="32"/>
  <c r="DS27" i="32" s="1"/>
  <c r="AP27" i="32"/>
  <c r="DZ27" i="32" s="1"/>
  <c r="AW27" i="32"/>
  <c r="EG27" i="32" s="1"/>
  <c r="BL27" i="32"/>
  <c r="EV27" i="32" s="1"/>
  <c r="AF27" i="32"/>
  <c r="DP27" i="32" s="1"/>
  <c r="AL27" i="32"/>
  <c r="DV27" i="32" s="1"/>
  <c r="AS27" i="32"/>
  <c r="EC27" i="32" s="1"/>
  <c r="BK27" i="32"/>
  <c r="EU27" i="32" s="1"/>
  <c r="BC27" i="32"/>
  <c r="EM27" i="32" s="1"/>
  <c r="AM27" i="32"/>
  <c r="DW27" i="32" s="1"/>
  <c r="BG27" i="32"/>
  <c r="EQ27" i="32" s="1"/>
  <c r="AA27" i="32"/>
  <c r="DK27" i="32" s="1"/>
  <c r="AH27" i="32"/>
  <c r="DR27" i="32" s="1"/>
  <c r="AO27" i="32"/>
  <c r="DY27" i="32" s="1"/>
  <c r="BD27" i="32"/>
  <c r="EN27" i="32" s="1"/>
  <c r="BJ27" i="32"/>
  <c r="ET27" i="32" s="1"/>
  <c r="AD27" i="32"/>
  <c r="DN27" i="32" s="1"/>
  <c r="AK27" i="32"/>
  <c r="DU27" i="32" s="1"/>
  <c r="AE27" i="32"/>
  <c r="DO27" i="32" s="1"/>
  <c r="AU27" i="32"/>
  <c r="EE27" i="32" s="1"/>
  <c r="AY27" i="32"/>
  <c r="EI27" i="32" s="1"/>
  <c r="BF27" i="32"/>
  <c r="EP27" i="32" s="1"/>
  <c r="Z27" i="32"/>
  <c r="DJ27" i="32" s="1"/>
  <c r="AG27" i="32"/>
  <c r="DQ27" i="32" s="1"/>
  <c r="AV27" i="32"/>
  <c r="EF27" i="32" s="1"/>
  <c r="BB27" i="32"/>
  <c r="EL27" i="32" s="1"/>
  <c r="BI27" i="32"/>
  <c r="ES27" i="32" s="1"/>
  <c r="AC27" i="32"/>
  <c r="DM27" i="32" s="1"/>
  <c r="BH27" i="32"/>
  <c r="ER27" i="32" s="1"/>
  <c r="AR27" i="32"/>
  <c r="EB27" i="32" s="1"/>
  <c r="BE27" i="32"/>
  <c r="EO27" i="32" s="1"/>
  <c r="BA27" i="32"/>
  <c r="EK27" i="32" s="1"/>
  <c r="Y27" i="32"/>
  <c r="DI27" i="32" s="1"/>
  <c r="AJ27" i="32"/>
  <c r="DT27" i="32" s="1"/>
  <c r="AQ27" i="32"/>
  <c r="EA27" i="32" s="1"/>
  <c r="AN27" i="32"/>
  <c r="DX27" i="32" s="1"/>
  <c r="AB27" i="32"/>
  <c r="DL27" i="32" s="1"/>
  <c r="AX27" i="32"/>
  <c r="EH27" i="32" s="1"/>
  <c r="AT27" i="32"/>
  <c r="ED27" i="32" s="1"/>
  <c r="AZ27" i="32"/>
  <c r="EJ27" i="32" s="1"/>
  <c r="CU28" i="32"/>
  <c r="GE28" i="32" s="1"/>
  <c r="CF28" i="32"/>
  <c r="FP28" i="32" s="1"/>
  <c r="P28" i="32"/>
  <c r="CA28" i="32"/>
  <c r="FK28" i="32" s="1"/>
  <c r="DA28" i="32"/>
  <c r="GK28" i="32" s="1"/>
  <c r="BW28" i="32"/>
  <c r="FG28" i="32" s="1"/>
  <c r="CY28" i="32"/>
  <c r="GI28" i="32" s="1"/>
  <c r="CW28" i="32"/>
  <c r="GG28" i="32" s="1"/>
  <c r="R28" i="32"/>
  <c r="CK28" i="32"/>
  <c r="FU28" i="32" s="1"/>
  <c r="DB28" i="32"/>
  <c r="GL28" i="32" s="1"/>
  <c r="CO28" i="32"/>
  <c r="FY28" i="32" s="1"/>
  <c r="CR28" i="32"/>
  <c r="GB28" i="32" s="1"/>
  <c r="CN28" i="32"/>
  <c r="FX28" i="32" s="1"/>
  <c r="CH28" i="32"/>
  <c r="FR28" i="32" s="1"/>
  <c r="CC28" i="32"/>
  <c r="FM28" i="32" s="1"/>
  <c r="CG28" i="32"/>
  <c r="FQ28" i="32" s="1"/>
  <c r="CB28" i="32"/>
  <c r="FL28" i="32" s="1"/>
  <c r="CJ28" i="32"/>
  <c r="FT28" i="32" s="1"/>
  <c r="BQ28" i="32"/>
  <c r="FA28" i="32" s="1"/>
  <c r="BX28" i="32"/>
  <c r="FH28" i="32" s="1"/>
  <c r="BY28" i="32"/>
  <c r="FI28" i="32" s="1"/>
  <c r="BS28" i="32"/>
  <c r="FC28" i="32" s="1"/>
  <c r="BV28" i="32"/>
  <c r="FF28" i="32" s="1"/>
  <c r="CE28" i="32"/>
  <c r="FO28" i="32" s="1"/>
  <c r="CT28" i="32"/>
  <c r="GD28" i="32" s="1"/>
  <c r="BB43" i="32"/>
  <c r="BJ43" i="32"/>
  <c r="AB43" i="32"/>
  <c r="AI43" i="32"/>
  <c r="AP43" i="32"/>
  <c r="AV43" i="32"/>
  <c r="AU43" i="32"/>
  <c r="AT43" i="32"/>
  <c r="AD43" i="32"/>
  <c r="AG43" i="32"/>
  <c r="BF43" i="32"/>
  <c r="AS43" i="32"/>
  <c r="BA43" i="32"/>
  <c r="BI43" i="32"/>
  <c r="AA43" i="32"/>
  <c r="AH43" i="32"/>
  <c r="AN43" i="32"/>
  <c r="AM43" i="32"/>
  <c r="AO43" i="32"/>
  <c r="BG43" i="32"/>
  <c r="AX43" i="32"/>
  <c r="AK43" i="32"/>
  <c r="AR43" i="32"/>
  <c r="AZ43" i="32"/>
  <c r="BH43" i="32"/>
  <c r="Z43" i="32"/>
  <c r="AF43" i="32"/>
  <c r="AE43" i="32"/>
  <c r="AL43" i="32"/>
  <c r="Y43" i="32"/>
  <c r="AC43" i="32"/>
  <c r="BE43" i="32"/>
  <c r="BC43" i="32"/>
  <c r="AJ43" i="32"/>
  <c r="BD43" i="32"/>
  <c r="AQ43" i="32"/>
  <c r="AW43" i="32"/>
  <c r="BK43" i="32"/>
  <c r="AY43" i="32"/>
  <c r="BL43" i="32"/>
  <c r="BB31" i="30"/>
  <c r="EL31" i="30" s="1"/>
  <c r="BI31" i="30"/>
  <c r="ES31" i="30" s="1"/>
  <c r="AC31" i="30"/>
  <c r="DM31" i="30" s="1"/>
  <c r="AG31" i="30"/>
  <c r="DQ31" i="30" s="1"/>
  <c r="AH31" i="30"/>
  <c r="DR31" i="30" s="1"/>
  <c r="BD31" i="30"/>
  <c r="EN31" i="30" s="1"/>
  <c r="AP31" i="30"/>
  <c r="DZ31" i="30" s="1"/>
  <c r="AM31" i="30"/>
  <c r="DW31" i="30" s="1"/>
  <c r="AX31" i="30"/>
  <c r="EH31" i="30" s="1"/>
  <c r="AA31" i="30"/>
  <c r="DK31" i="30" s="1"/>
  <c r="AT31" i="30"/>
  <c r="ED31" i="30" s="1"/>
  <c r="BA31" i="30"/>
  <c r="EK31" i="30" s="1"/>
  <c r="BE31" i="30"/>
  <c r="EO31" i="30" s="1"/>
  <c r="Y31" i="30"/>
  <c r="DI31" i="30" s="1"/>
  <c r="BF31" i="30"/>
  <c r="EP31" i="30" s="1"/>
  <c r="AQ31" i="30"/>
  <c r="EA31" i="30" s="1"/>
  <c r="AB31" i="30"/>
  <c r="DL31" i="30" s="1"/>
  <c r="Z31" i="30"/>
  <c r="DJ31" i="30" s="1"/>
  <c r="AJ31" i="30"/>
  <c r="DT31" i="30" s="1"/>
  <c r="AN31" i="30"/>
  <c r="CF31" i="30" s="1"/>
  <c r="FP31" i="30" s="1"/>
  <c r="AL31" i="30"/>
  <c r="DV31" i="30" s="1"/>
  <c r="AS31" i="30"/>
  <c r="EC31" i="30" s="1"/>
  <c r="AW31" i="30"/>
  <c r="EG31" i="30" s="1"/>
  <c r="BG31" i="30"/>
  <c r="EQ31" i="30" s="1"/>
  <c r="AR31" i="30"/>
  <c r="EB31" i="30" s="1"/>
  <c r="AE31" i="30"/>
  <c r="DO31" i="30" s="1"/>
  <c r="BL31" i="30"/>
  <c r="EV31" i="30" s="1"/>
  <c r="AV31" i="30"/>
  <c r="EF31" i="30" s="1"/>
  <c r="BH31" i="30"/>
  <c r="ER31" i="30" s="1"/>
  <c r="AZ31" i="30"/>
  <c r="EJ31" i="30" s="1"/>
  <c r="BJ31" i="30"/>
  <c r="ET31" i="30" s="1"/>
  <c r="AD31" i="30"/>
  <c r="DN31" i="30" s="1"/>
  <c r="AK31" i="30"/>
  <c r="DU31" i="30" s="1"/>
  <c r="AO31" i="30"/>
  <c r="DY31" i="30" s="1"/>
  <c r="AU31" i="30"/>
  <c r="EE31" i="30" s="1"/>
  <c r="AF31" i="30"/>
  <c r="DP31" i="30" s="1"/>
  <c r="BC31" i="30"/>
  <c r="EM31" i="30" s="1"/>
  <c r="AY31" i="30"/>
  <c r="EI31" i="30" s="1"/>
  <c r="BK31" i="30"/>
  <c r="EU31" i="30" s="1"/>
  <c r="AI31" i="30"/>
  <c r="DS31" i="30" s="1"/>
  <c r="BB47" i="30"/>
  <c r="BI47" i="30"/>
  <c r="AC47" i="30"/>
  <c r="AG47" i="30"/>
  <c r="AV47" i="30"/>
  <c r="AU47" i="30"/>
  <c r="AR47" i="30"/>
  <c r="AQ47" i="30"/>
  <c r="Z47" i="30"/>
  <c r="AI47" i="30"/>
  <c r="AT47" i="30"/>
  <c r="BA47" i="30"/>
  <c r="BE47" i="30"/>
  <c r="Y47" i="30"/>
  <c r="AN47" i="30"/>
  <c r="AE47" i="30"/>
  <c r="AB47" i="30"/>
  <c r="AA47" i="30"/>
  <c r="AZ47" i="30"/>
  <c r="AX47" i="30"/>
  <c r="AL47" i="30"/>
  <c r="AS47" i="30"/>
  <c r="AW47" i="30"/>
  <c r="BL47" i="30"/>
  <c r="AF47" i="30"/>
  <c r="AM47" i="30"/>
  <c r="BC47" i="30"/>
  <c r="BF47" i="30"/>
  <c r="AJ47" i="30"/>
  <c r="AH47" i="30"/>
  <c r="AD47" i="30"/>
  <c r="BK47" i="30"/>
  <c r="AY47" i="30"/>
  <c r="AK47" i="30"/>
  <c r="BH47" i="30"/>
  <c r="AO47" i="30"/>
  <c r="BG47" i="30"/>
  <c r="BJ47" i="30"/>
  <c r="BD47" i="30"/>
  <c r="AP47" i="30"/>
  <c r="CX24" i="32"/>
  <c r="GH24" i="32" s="1"/>
  <c r="BS24" i="32"/>
  <c r="FC24" i="32" s="1"/>
  <c r="CP24" i="32"/>
  <c r="FZ24" i="32" s="1"/>
  <c r="CR24" i="32"/>
  <c r="GB24" i="32" s="1"/>
  <c r="CL24" i="32"/>
  <c r="FV24" i="32" s="1"/>
  <c r="CN24" i="32"/>
  <c r="FX24" i="32" s="1"/>
  <c r="CJ24" i="32"/>
  <c r="FT24" i="32" s="1"/>
  <c r="R24" i="32"/>
  <c r="DA24" i="32"/>
  <c r="GK24" i="32" s="1"/>
  <c r="P24" i="32"/>
  <c r="CE24" i="32"/>
  <c r="FO24" i="32" s="1"/>
  <c r="DD24" i="32"/>
  <c r="GN24" i="32" s="1"/>
  <c r="CC24" i="32"/>
  <c r="FM24" i="32" s="1"/>
  <c r="BX24" i="32"/>
  <c r="FH24" i="32" s="1"/>
  <c r="CH24" i="32"/>
  <c r="FR24" i="32" s="1"/>
  <c r="BJ34" i="32"/>
  <c r="AD34" i="32"/>
  <c r="AK34" i="32"/>
  <c r="DU34" i="32" s="1"/>
  <c r="AR34" i="32"/>
  <c r="AY34" i="32"/>
  <c r="EI34" i="32" s="1"/>
  <c r="BE34" i="32"/>
  <c r="Y34" i="32"/>
  <c r="AN34" i="32"/>
  <c r="AM34" i="32"/>
  <c r="DW34" i="32" s="1"/>
  <c r="BC34" i="32"/>
  <c r="BB34" i="32"/>
  <c r="EL34" i="32" s="1"/>
  <c r="BI34" i="32"/>
  <c r="AC34" i="32"/>
  <c r="DM34" i="32" s="1"/>
  <c r="AJ34" i="32"/>
  <c r="DT34" i="32" s="1"/>
  <c r="AQ34" i="32"/>
  <c r="EA34" i="32" s="1"/>
  <c r="AW34" i="32"/>
  <c r="EG34" i="32" s="1"/>
  <c r="BL34" i="32"/>
  <c r="EV34" i="32" s="1"/>
  <c r="AF34" i="32"/>
  <c r="AH34" i="32"/>
  <c r="DR34" i="32" s="1"/>
  <c r="AX34" i="32"/>
  <c r="AT34" i="32"/>
  <c r="BA34" i="32"/>
  <c r="BH34" i="32"/>
  <c r="AB34" i="32"/>
  <c r="AI34" i="32"/>
  <c r="AO34" i="32"/>
  <c r="BD34" i="32"/>
  <c r="AU34" i="32"/>
  <c r="BF34" i="32"/>
  <c r="AE34" i="32"/>
  <c r="DO34" i="32" s="1"/>
  <c r="AL34" i="32"/>
  <c r="AS34" i="32"/>
  <c r="AZ34" i="32"/>
  <c r="BG34" i="32"/>
  <c r="EQ34" i="32" s="1"/>
  <c r="AA34" i="32"/>
  <c r="AG34" i="32"/>
  <c r="AV34" i="32"/>
  <c r="AP34" i="32"/>
  <c r="Z34" i="32"/>
  <c r="DJ34" i="32" s="1"/>
  <c r="BK34" i="32"/>
  <c r="P41" i="32"/>
  <c r="R41" i="32"/>
  <c r="BG21" i="32"/>
  <c r="AA21" i="32"/>
  <c r="DK21" i="32" s="1"/>
  <c r="AH21" i="32"/>
  <c r="AT21" i="32"/>
  <c r="ED21" i="32" s="1"/>
  <c r="AN21" i="32"/>
  <c r="AM21" i="32"/>
  <c r="DW21" i="32" s="1"/>
  <c r="AK21" i="32"/>
  <c r="DU21" i="32" s="1"/>
  <c r="BE21" i="32"/>
  <c r="EO21" i="32" s="1"/>
  <c r="AR21" i="32"/>
  <c r="EB21" i="32" s="1"/>
  <c r="BC21" i="32"/>
  <c r="EM21" i="32" s="1"/>
  <c r="AY21" i="32"/>
  <c r="BF21" i="32"/>
  <c r="EP21" i="32" s="1"/>
  <c r="Z21" i="32"/>
  <c r="AL21" i="32"/>
  <c r="DV21" i="32" s="1"/>
  <c r="AB21" i="32"/>
  <c r="DL21" i="32" s="1"/>
  <c r="Y21" i="32"/>
  <c r="DI21" i="32" s="1"/>
  <c r="BI21" i="32"/>
  <c r="ES21" i="32" s="1"/>
  <c r="AS21" i="32"/>
  <c r="EC21" i="32" s="1"/>
  <c r="AE21" i="32"/>
  <c r="AU21" i="32"/>
  <c r="EE21" i="32" s="1"/>
  <c r="AQ21" i="32"/>
  <c r="EA21" i="32" s="1"/>
  <c r="AX21" i="32"/>
  <c r="EH21" i="32" s="1"/>
  <c r="BJ21" i="32"/>
  <c r="ET21" i="32" s="1"/>
  <c r="AD21" i="32"/>
  <c r="DN21" i="32" s="1"/>
  <c r="BL21" i="32"/>
  <c r="BK21" i="32"/>
  <c r="EU21" i="32" s="1"/>
  <c r="AV21" i="32"/>
  <c r="AF21" i="32"/>
  <c r="DP21" i="32" s="1"/>
  <c r="AG21" i="32"/>
  <c r="AO21" i="32"/>
  <c r="DY21" i="32" s="1"/>
  <c r="AI21" i="32"/>
  <c r="AP21" i="32"/>
  <c r="DZ21" i="32" s="1"/>
  <c r="BB21" i="32"/>
  <c r="EL21" i="32" s="1"/>
  <c r="BA21" i="32"/>
  <c r="EK21" i="32" s="1"/>
  <c r="AZ21" i="32"/>
  <c r="AW21" i="32"/>
  <c r="EG21" i="32" s="1"/>
  <c r="AJ21" i="32"/>
  <c r="BD21" i="32"/>
  <c r="EN21" i="32" s="1"/>
  <c r="AC21" i="32"/>
  <c r="DM21" i="32" s="1"/>
  <c r="BH21" i="32"/>
  <c r="ER21" i="32" s="1"/>
  <c r="AJ11" i="30"/>
  <c r="AI11" i="30"/>
  <c r="Y11" i="30"/>
  <c r="AP11" i="30"/>
  <c r="AO11" i="30"/>
  <c r="AM11" i="30"/>
  <c r="AT11" i="30"/>
  <c r="AV11" i="30"/>
  <c r="AF11" i="30"/>
  <c r="BD11" i="30"/>
  <c r="BH11" i="30"/>
  <c r="AB11" i="30"/>
  <c r="BF11" i="30"/>
  <c r="AY11" i="30"/>
  <c r="BE11" i="30"/>
  <c r="BK11" i="30"/>
  <c r="AE11" i="30"/>
  <c r="AL11" i="30"/>
  <c r="AS11" i="30"/>
  <c r="BI11" i="30"/>
  <c r="AZ11" i="30"/>
  <c r="BG11" i="30"/>
  <c r="Z11" i="30"/>
  <c r="AA11" i="30"/>
  <c r="AG11" i="30"/>
  <c r="BC11" i="30"/>
  <c r="BJ11" i="30"/>
  <c r="AD11" i="30"/>
  <c r="AN11" i="30"/>
  <c r="AK11" i="30"/>
  <c r="AR11" i="30"/>
  <c r="AQ11" i="30"/>
  <c r="AW11" i="30"/>
  <c r="AX11" i="30"/>
  <c r="AH11" i="30"/>
  <c r="AU11" i="30"/>
  <c r="BB11" i="30"/>
  <c r="BA11" i="30"/>
  <c r="BL11" i="30"/>
  <c r="AC11" i="30"/>
  <c r="AR24" i="33"/>
  <c r="AY24" i="33"/>
  <c r="EI24" i="33" s="1"/>
  <c r="AX24" i="33"/>
  <c r="AW24" i="33"/>
  <c r="EG24" i="33" s="1"/>
  <c r="AV24" i="33"/>
  <c r="AU24" i="33"/>
  <c r="EE24" i="33" s="1"/>
  <c r="AT24" i="33"/>
  <c r="BA24" i="33"/>
  <c r="EK24" i="33" s="1"/>
  <c r="BL24" i="33"/>
  <c r="EV24" i="33" s="1"/>
  <c r="AG24" i="33"/>
  <c r="DQ24" i="33" s="1"/>
  <c r="AJ24" i="33"/>
  <c r="DT24" i="33" s="1"/>
  <c r="AQ24" i="33"/>
  <c r="AN24" i="33"/>
  <c r="AM24" i="33"/>
  <c r="DW24" i="33" s="1"/>
  <c r="AL24" i="33"/>
  <c r="AK24" i="33"/>
  <c r="DU24" i="33" s="1"/>
  <c r="AH24" i="33"/>
  <c r="AO24" i="33"/>
  <c r="DY24" i="33" s="1"/>
  <c r="BC24" i="33"/>
  <c r="AP24" i="33"/>
  <c r="DZ24" i="33" s="1"/>
  <c r="BH24" i="33"/>
  <c r="ER24" i="33" s="1"/>
  <c r="AB24" i="33"/>
  <c r="DL24" i="33" s="1"/>
  <c r="AI24" i="33"/>
  <c r="DS24" i="33" s="1"/>
  <c r="AD24" i="33"/>
  <c r="DN24" i="33" s="1"/>
  <c r="AC24" i="33"/>
  <c r="DM24" i="33" s="1"/>
  <c r="AA24" i="33"/>
  <c r="DK24" i="33" s="1"/>
  <c r="Z24" i="33"/>
  <c r="DJ24" i="33" s="1"/>
  <c r="Y24" i="33"/>
  <c r="DI24" i="33" s="1"/>
  <c r="AE24" i="33"/>
  <c r="DO24" i="33" s="1"/>
  <c r="AS24" i="33"/>
  <c r="EC24" i="33" s="1"/>
  <c r="AZ24" i="33"/>
  <c r="EJ24" i="33" s="1"/>
  <c r="BG24" i="33"/>
  <c r="EQ24" i="33" s="1"/>
  <c r="BJ24" i="33"/>
  <c r="ET24" i="33" s="1"/>
  <c r="BI24" i="33"/>
  <c r="ES24" i="33" s="1"/>
  <c r="BF24" i="33"/>
  <c r="EP24" i="33" s="1"/>
  <c r="BE24" i="33"/>
  <c r="EO24" i="33" s="1"/>
  <c r="BD24" i="33"/>
  <c r="EN24" i="33" s="1"/>
  <c r="BK24" i="33"/>
  <c r="EU24" i="33" s="1"/>
  <c r="AF24" i="33"/>
  <c r="DP24" i="33" s="1"/>
  <c r="BB24" i="33"/>
  <c r="EL24" i="33" s="1"/>
  <c r="BH28" i="33"/>
  <c r="ER28" i="33" s="1"/>
  <c r="AB28" i="33"/>
  <c r="AI28" i="33"/>
  <c r="DS28" i="33" s="1"/>
  <c r="AN28" i="33"/>
  <c r="AM28" i="33"/>
  <c r="DW28" i="33" s="1"/>
  <c r="AL28" i="33"/>
  <c r="AK28" i="33"/>
  <c r="DU28" i="33" s="1"/>
  <c r="AH28" i="33"/>
  <c r="AE28" i="33"/>
  <c r="DO28" i="33" s="1"/>
  <c r="AS28" i="33"/>
  <c r="AZ28" i="33"/>
  <c r="EJ28" i="33" s="1"/>
  <c r="BG28" i="33"/>
  <c r="AA28" i="33"/>
  <c r="DK28" i="33" s="1"/>
  <c r="AD28" i="33"/>
  <c r="AC28" i="33"/>
  <c r="Z28" i="33"/>
  <c r="Y28" i="33"/>
  <c r="DI28" i="33" s="1"/>
  <c r="BK28" i="33"/>
  <c r="BL28" i="33"/>
  <c r="EV28" i="33" s="1"/>
  <c r="AP28" i="33"/>
  <c r="AR28" i="33"/>
  <c r="EB28" i="33" s="1"/>
  <c r="AY28" i="33"/>
  <c r="BJ28" i="33"/>
  <c r="ET28" i="33" s="1"/>
  <c r="BI28" i="33"/>
  <c r="BF28" i="33"/>
  <c r="EP28" i="33" s="1"/>
  <c r="BE28" i="33"/>
  <c r="BD28" i="33"/>
  <c r="EN28" i="33" s="1"/>
  <c r="BA28" i="33"/>
  <c r="BC28" i="33"/>
  <c r="EM28" i="33" s="1"/>
  <c r="AG28" i="33"/>
  <c r="AJ28" i="33"/>
  <c r="DT28" i="33" s="1"/>
  <c r="AQ28" i="33"/>
  <c r="AX28" i="33"/>
  <c r="EH28" i="33" s="1"/>
  <c r="AW28" i="33"/>
  <c r="AV28" i="33"/>
  <c r="EF28" i="33" s="1"/>
  <c r="AU28" i="33"/>
  <c r="AT28" i="33"/>
  <c r="AO28" i="33"/>
  <c r="BB28" i="33"/>
  <c r="EL28" i="33" s="1"/>
  <c r="AF28" i="33"/>
  <c r="CD31" i="33"/>
  <c r="FN31" i="33" s="1"/>
  <c r="CC31" i="33"/>
  <c r="FM31" i="33" s="1"/>
  <c r="DC31" i="33"/>
  <c r="GM31" i="33" s="1"/>
  <c r="DD31" i="33"/>
  <c r="GN31" i="33" s="1"/>
  <c r="BX31" i="33"/>
  <c r="FH31" i="33" s="1"/>
  <c r="CN31" i="33"/>
  <c r="FX31" i="33" s="1"/>
  <c r="BV31" i="33"/>
  <c r="FF31" i="33" s="1"/>
  <c r="CQ31" i="33"/>
  <c r="GA31" i="33" s="1"/>
  <c r="CU31" i="33"/>
  <c r="GE31" i="33" s="1"/>
  <c r="CB31" i="33"/>
  <c r="FL31" i="33" s="1"/>
  <c r="CJ31" i="33"/>
  <c r="FT31" i="33" s="1"/>
  <c r="DB31" i="33"/>
  <c r="GL31" i="33" s="1"/>
  <c r="R31" i="33"/>
  <c r="CI31" i="33"/>
  <c r="FS31" i="33" s="1"/>
  <c r="CE31" i="33"/>
  <c r="FO31" i="33" s="1"/>
  <c r="CV31" i="33"/>
  <c r="GF31" i="33" s="1"/>
  <c r="P31" i="33"/>
  <c r="CT31" i="33"/>
  <c r="GD31" i="33" s="1"/>
  <c r="CK31" i="33"/>
  <c r="FU31" i="33" s="1"/>
  <c r="CX31" i="33"/>
  <c r="GH31" i="33" s="1"/>
  <c r="BW31" i="33"/>
  <c r="FG31" i="33" s="1"/>
  <c r="BY31" i="33"/>
  <c r="FI31" i="33" s="1"/>
  <c r="CO31" i="33"/>
  <c r="FY31" i="33" s="1"/>
  <c r="CG31" i="33"/>
  <c r="FQ31" i="33" s="1"/>
  <c r="CZ31" i="33"/>
  <c r="GJ31" i="33" s="1"/>
  <c r="CH31" i="33"/>
  <c r="FR31" i="33" s="1"/>
  <c r="CR31" i="33"/>
  <c r="GB31" i="33" s="1"/>
  <c r="BU31" i="33"/>
  <c r="FE31" i="33" s="1"/>
  <c r="CA31" i="33"/>
  <c r="FK31" i="33" s="1"/>
  <c r="CM31" i="33"/>
  <c r="FW31" i="33" s="1"/>
  <c r="BS31" i="33"/>
  <c r="FC31" i="33" s="1"/>
  <c r="AN38" i="33"/>
  <c r="AU38" i="33"/>
  <c r="BA38" i="33"/>
  <c r="BH38" i="33"/>
  <c r="AB38" i="33"/>
  <c r="AG38" i="33"/>
  <c r="AT38" i="33"/>
  <c r="AP38" i="33"/>
  <c r="AD38" i="33"/>
  <c r="BF38" i="33"/>
  <c r="BL38" i="33"/>
  <c r="AF38" i="33"/>
  <c r="DP38" i="33" s="1"/>
  <c r="AM38" i="33"/>
  <c r="AS38" i="33"/>
  <c r="AZ38" i="33"/>
  <c r="BE38" i="33"/>
  <c r="EO38" i="33" s="1"/>
  <c r="Y38" i="33"/>
  <c r="Z38" i="33"/>
  <c r="BG38" i="33"/>
  <c r="BB38" i="33"/>
  <c r="EL38" i="33" s="1"/>
  <c r="BD38" i="33"/>
  <c r="BK38" i="33"/>
  <c r="AE38" i="33"/>
  <c r="AK38" i="33"/>
  <c r="DU38" i="33" s="1"/>
  <c r="AR38" i="33"/>
  <c r="AW38" i="33"/>
  <c r="AX38" i="33"/>
  <c r="AQ38" i="33"/>
  <c r="EA38" i="33" s="1"/>
  <c r="AL38" i="33"/>
  <c r="AI38" i="33"/>
  <c r="AV38" i="33"/>
  <c r="BC38" i="33"/>
  <c r="EM38" i="33" s="1"/>
  <c r="BI38" i="33"/>
  <c r="AC38" i="33"/>
  <c r="AJ38" i="33"/>
  <c r="AO38" i="33"/>
  <c r="DY38" i="33" s="1"/>
  <c r="AA38" i="33"/>
  <c r="BJ38" i="33"/>
  <c r="AY38" i="33"/>
  <c r="AH38" i="33"/>
  <c r="DR38" i="33" s="1"/>
  <c r="AR23" i="33"/>
  <c r="BB23" i="33"/>
  <c r="AT23" i="33"/>
  <c r="AM23" i="33"/>
  <c r="AE23" i="33"/>
  <c r="AK23" i="33"/>
  <c r="CC23" i="33" s="1"/>
  <c r="FM23" i="33" s="1"/>
  <c r="BF23" i="33"/>
  <c r="AA23" i="33"/>
  <c r="BA23" i="33"/>
  <c r="AD23" i="33"/>
  <c r="AH23" i="33"/>
  <c r="Z23" i="33"/>
  <c r="BJ23" i="33"/>
  <c r="BG23" i="33"/>
  <c r="AY23" i="33"/>
  <c r="AS23" i="33"/>
  <c r="BK23" i="33"/>
  <c r="BH23" i="33"/>
  <c r="AW23" i="33"/>
  <c r="BC23" i="33"/>
  <c r="BL23" i="33"/>
  <c r="AQ23" i="33"/>
  <c r="AZ23" i="33"/>
  <c r="AP23" i="33"/>
  <c r="Y23" i="33"/>
  <c r="AN23" i="33"/>
  <c r="AO23" i="33"/>
  <c r="AU23" i="33"/>
  <c r="AJ23" i="33"/>
  <c r="AL23" i="33"/>
  <c r="BD23" i="33"/>
  <c r="AI23" i="33"/>
  <c r="AV23" i="33"/>
  <c r="AC23" i="33"/>
  <c r="AX23" i="33"/>
  <c r="AG23" i="33"/>
  <c r="AB23" i="33"/>
  <c r="AF23" i="33"/>
  <c r="BI23" i="33"/>
  <c r="BE23" i="33"/>
  <c r="AR17" i="30"/>
  <c r="AQ17" i="30"/>
  <c r="AY17" i="30"/>
  <c r="AJ17" i="30"/>
  <c r="AA17" i="30"/>
  <c r="AI17" i="30"/>
  <c r="AP17" i="30"/>
  <c r="AW17" i="30"/>
  <c r="AB17" i="30"/>
  <c r="AG17" i="30"/>
  <c r="Z17" i="30"/>
  <c r="AU17" i="30"/>
  <c r="BJ17" i="30"/>
  <c r="AD17" i="30"/>
  <c r="AC17" i="30"/>
  <c r="AV17" i="30"/>
  <c r="BG17" i="30"/>
  <c r="BF17" i="30"/>
  <c r="AO17" i="30"/>
  <c r="AM17" i="30"/>
  <c r="BB17" i="30"/>
  <c r="BI17" i="30"/>
  <c r="AF17" i="30"/>
  <c r="AN17" i="30"/>
  <c r="BH17" i="30"/>
  <c r="BE17" i="30"/>
  <c r="AX17" i="30"/>
  <c r="BK17" i="30"/>
  <c r="AE17" i="30"/>
  <c r="AT17" i="30"/>
  <c r="BA17" i="30"/>
  <c r="BL17" i="30"/>
  <c r="AZ17" i="30"/>
  <c r="Y17" i="30"/>
  <c r="AH17" i="30"/>
  <c r="BC17" i="30"/>
  <c r="AS17" i="30"/>
  <c r="AL17" i="30"/>
  <c r="AK17" i="30"/>
  <c r="BD17" i="30"/>
  <c r="P18" i="30"/>
  <c r="DB18" i="30"/>
  <c r="GL18" i="30" s="1"/>
  <c r="CP18" i="30"/>
  <c r="FZ18" i="30" s="1"/>
  <c r="CB18" i="30"/>
  <c r="FL18" i="30" s="1"/>
  <c r="CF18" i="30"/>
  <c r="FP18" i="30" s="1"/>
  <c r="CZ18" i="30"/>
  <c r="GJ18" i="30" s="1"/>
  <c r="BT18" i="30"/>
  <c r="FD18" i="30" s="1"/>
  <c r="BU18" i="30"/>
  <c r="FE18" i="30" s="1"/>
  <c r="BX18" i="30"/>
  <c r="FH18" i="30" s="1"/>
  <c r="CL18" i="30"/>
  <c r="FV18" i="30" s="1"/>
  <c r="CH18" i="30"/>
  <c r="FR18" i="30" s="1"/>
  <c r="R18" i="30"/>
  <c r="ET18" i="30" s="1"/>
  <c r="CN18" i="30"/>
  <c r="FX18" i="30" s="1"/>
  <c r="DD18" i="30"/>
  <c r="GN18" i="30" s="1"/>
  <c r="CO18" i="30"/>
  <c r="FY18" i="30" s="1"/>
  <c r="CD18" i="30"/>
  <c r="FN18" i="30" s="1"/>
  <c r="BR18" i="30"/>
  <c r="FB18" i="30" s="1"/>
  <c r="CR18" i="30"/>
  <c r="GB18" i="30" s="1"/>
  <c r="BV18" i="30"/>
  <c r="FF18" i="30" s="1"/>
  <c r="CW18" i="30"/>
  <c r="GG18" i="30" s="1"/>
  <c r="CG18" i="30"/>
  <c r="FQ18" i="30" s="1"/>
  <c r="CM18" i="30"/>
  <c r="FW18" i="30" s="1"/>
  <c r="CV18" i="30"/>
  <c r="GF18" i="30" s="1"/>
  <c r="CY18" i="30"/>
  <c r="GI18" i="30" s="1"/>
  <c r="BW18" i="30"/>
  <c r="FG18" i="30" s="1"/>
  <c r="CJ18" i="30"/>
  <c r="FT18" i="30" s="1"/>
  <c r="CU18" i="30"/>
  <c r="GE18" i="30" s="1"/>
  <c r="CA18" i="30"/>
  <c r="FK18" i="30" s="1"/>
  <c r="DC18" i="30"/>
  <c r="GM18" i="30" s="1"/>
  <c r="CI18" i="30"/>
  <c r="FS18" i="30" s="1"/>
  <c r="CQ18" i="30"/>
  <c r="GA18" i="30" s="1"/>
  <c r="CE18" i="30"/>
  <c r="FO18" i="30" s="1"/>
  <c r="CT18" i="30"/>
  <c r="GD18" i="30" s="1"/>
  <c r="BZ18" i="30"/>
  <c r="FJ18" i="30" s="1"/>
  <c r="BS18" i="30"/>
  <c r="FC18" i="30" s="1"/>
  <c r="CK18" i="30"/>
  <c r="FU18" i="30" s="1"/>
  <c r="BY18" i="30"/>
  <c r="FI18" i="30" s="1"/>
  <c r="P28" i="33"/>
  <c r="R28" i="33"/>
  <c r="CC28" i="33"/>
  <c r="FM28" i="33" s="1"/>
  <c r="HD28" i="33" s="1"/>
  <c r="CR28" i="33"/>
  <c r="GB28" i="33" s="1"/>
  <c r="HS28" i="33" s="1"/>
  <c r="BS28" i="33"/>
  <c r="FC28" i="33" s="1"/>
  <c r="GT28" i="33" s="1"/>
  <c r="CS28" i="33"/>
  <c r="GC28" i="33" s="1"/>
  <c r="DA28" i="33"/>
  <c r="GK28" i="33" s="1"/>
  <c r="CM28" i="33"/>
  <c r="FW28" i="33" s="1"/>
  <c r="BX28" i="33"/>
  <c r="FH28" i="33" s="1"/>
  <c r="BZ28" i="33"/>
  <c r="FJ28" i="33" s="1"/>
  <c r="CX28" i="33"/>
  <c r="GH28" i="33" s="1"/>
  <c r="HY28" i="33" s="1"/>
  <c r="CO28" i="33"/>
  <c r="FY28" i="33" s="1"/>
  <c r="BT28" i="33"/>
  <c r="FD28" i="33" s="1"/>
  <c r="CY28" i="33"/>
  <c r="GI28" i="33" s="1"/>
  <c r="CE28" i="33"/>
  <c r="FO28" i="33" s="1"/>
  <c r="HF28" i="33" s="1"/>
  <c r="CG28" i="33"/>
  <c r="FQ28" i="33" s="1"/>
  <c r="BY28" i="33"/>
  <c r="FI28" i="33" s="1"/>
  <c r="CW28" i="33"/>
  <c r="GG28" i="33" s="1"/>
  <c r="CQ28" i="33"/>
  <c r="GA28" i="33" s="1"/>
  <c r="CA28" i="33"/>
  <c r="FK28" i="33" s="1"/>
  <c r="HB28" i="33" s="1"/>
  <c r="DC28" i="33"/>
  <c r="GM28" i="33" s="1"/>
  <c r="BV28" i="33"/>
  <c r="FF28" i="33" s="1"/>
  <c r="CH28" i="33"/>
  <c r="FR28" i="33" s="1"/>
  <c r="CI28" i="33"/>
  <c r="FS28" i="33" s="1"/>
  <c r="BR28" i="33"/>
  <c r="FB28" i="33" s="1"/>
  <c r="CD28" i="33"/>
  <c r="FN28" i="33" s="1"/>
  <c r="CF28" i="33"/>
  <c r="FP28" i="33" s="1"/>
  <c r="CK28" i="33"/>
  <c r="FU28" i="33" s="1"/>
  <c r="CL30" i="33"/>
  <c r="FV30" i="33" s="1"/>
  <c r="CS30" i="33"/>
  <c r="GC30" i="33" s="1"/>
  <c r="CQ30" i="33"/>
  <c r="GA30" i="33" s="1"/>
  <c r="BW30" i="33"/>
  <c r="FG30" i="33" s="1"/>
  <c r="CF30" i="33"/>
  <c r="FP30" i="33" s="1"/>
  <c r="BQ30" i="33"/>
  <c r="FA30" i="33" s="1"/>
  <c r="CD30" i="33"/>
  <c r="FN30" i="33" s="1"/>
  <c r="CK30" i="33"/>
  <c r="FU30" i="33" s="1"/>
  <c r="CI30" i="33"/>
  <c r="FS30" i="33" s="1"/>
  <c r="DD30" i="33"/>
  <c r="GN30" i="33" s="1"/>
  <c r="BY30" i="33"/>
  <c r="FI30" i="33" s="1"/>
  <c r="CN30" i="33"/>
  <c r="FX30" i="33" s="1"/>
  <c r="BV30" i="33"/>
  <c r="FF30" i="33" s="1"/>
  <c r="CC30" i="33"/>
  <c r="FM30" i="33" s="1"/>
  <c r="DC30" i="33"/>
  <c r="GM30" i="33" s="1"/>
  <c r="CG30" i="33"/>
  <c r="FQ30" i="33" s="1"/>
  <c r="BX30" i="33"/>
  <c r="FH30" i="33" s="1"/>
  <c r="CT30" i="33"/>
  <c r="GD30" i="33" s="1"/>
  <c r="R30" i="33"/>
  <c r="CY30" i="33"/>
  <c r="GI30" i="33" s="1"/>
  <c r="CU30" i="33"/>
  <c r="GE30" i="33" s="1"/>
  <c r="P30" i="33"/>
  <c r="CJ30" i="33"/>
  <c r="FT30" i="33" s="1"/>
  <c r="CZ30" i="33"/>
  <c r="GJ30" i="33" s="1"/>
  <c r="CM30" i="33"/>
  <c r="FW30" i="33" s="1"/>
  <c r="BU30" i="33"/>
  <c r="FE30" i="33" s="1"/>
  <c r="CR30" i="33"/>
  <c r="GB30" i="33" s="1"/>
  <c r="CE30" i="33"/>
  <c r="FO30" i="33" s="1"/>
  <c r="CA30" i="33"/>
  <c r="FK30" i="33" s="1"/>
  <c r="CH30" i="33"/>
  <c r="FR30" i="33" s="1"/>
  <c r="CX30" i="33"/>
  <c r="GH30" i="33" s="1"/>
  <c r="BS30" i="33"/>
  <c r="FC30" i="33" s="1"/>
  <c r="DC38" i="33"/>
  <c r="GM38" i="33" s="1"/>
  <c r="CJ38" i="33"/>
  <c r="FT38" i="33" s="1"/>
  <c r="CY38" i="33"/>
  <c r="GI38" i="33" s="1"/>
  <c r="BS38" i="33"/>
  <c r="FC38" i="33" s="1"/>
  <c r="CX38" i="33"/>
  <c r="GH38" i="33" s="1"/>
  <c r="CD38" i="33"/>
  <c r="FN38" i="33" s="1"/>
  <c r="CB38" i="33"/>
  <c r="FL38" i="33" s="1"/>
  <c r="CQ38" i="33"/>
  <c r="GA38" i="33" s="1"/>
  <c r="DD38" i="33"/>
  <c r="GN38" i="33" s="1"/>
  <c r="BQ38" i="33"/>
  <c r="FA38" i="33" s="1"/>
  <c r="CC38" i="33"/>
  <c r="FM38" i="33" s="1"/>
  <c r="HD38" i="33" s="1"/>
  <c r="CE38" i="33"/>
  <c r="FO38" i="33" s="1"/>
  <c r="R38" i="33"/>
  <c r="BT38" i="33"/>
  <c r="FD38" i="33" s="1"/>
  <c r="CI38" i="33"/>
  <c r="FS38" i="33" s="1"/>
  <c r="CV38" i="33"/>
  <c r="GF38" i="33" s="1"/>
  <c r="DA38" i="33"/>
  <c r="GK38" i="33" s="1"/>
  <c r="CP38" i="33"/>
  <c r="FZ38" i="33" s="1"/>
  <c r="BW38" i="33"/>
  <c r="FG38" i="33" s="1"/>
  <c r="CR38" i="33"/>
  <c r="GB38" i="33" s="1"/>
  <c r="P38" i="33"/>
  <c r="CN38" i="33"/>
  <c r="FX38" i="33" s="1"/>
  <c r="BU38" i="33"/>
  <c r="FE38" i="33" s="1"/>
  <c r="BV38" i="33"/>
  <c r="FF38" i="33" s="1"/>
  <c r="CK38" i="33"/>
  <c r="FU38" i="33" s="1"/>
  <c r="CS38" i="33"/>
  <c r="GC38" i="33" s="1"/>
  <c r="CL38" i="33"/>
  <c r="FV38" i="33" s="1"/>
  <c r="CF38" i="33"/>
  <c r="FP38" i="33" s="1"/>
  <c r="AN35" i="33"/>
  <c r="DX35" i="33" s="1"/>
  <c r="AO35" i="33"/>
  <c r="DY35" i="33" s="1"/>
  <c r="AZ35" i="33"/>
  <c r="EJ35" i="33" s="1"/>
  <c r="AY35" i="33"/>
  <c r="EI35" i="33" s="1"/>
  <c r="AX35" i="33"/>
  <c r="EH35" i="33" s="1"/>
  <c r="AU35" i="33"/>
  <c r="EE35" i="33" s="1"/>
  <c r="AT35" i="33"/>
  <c r="ED35" i="33" s="1"/>
  <c r="BA35" i="33"/>
  <c r="EK35" i="33" s="1"/>
  <c r="AS35" i="33"/>
  <c r="EC35" i="33" s="1"/>
  <c r="BC35" i="33"/>
  <c r="EM35" i="33" s="1"/>
  <c r="BL35" i="33"/>
  <c r="EV35" i="33" s="1"/>
  <c r="AF35" i="33"/>
  <c r="DP35" i="33" s="1"/>
  <c r="AG35" i="33"/>
  <c r="DQ35" i="33" s="1"/>
  <c r="AP35" i="33"/>
  <c r="DZ35" i="33" s="1"/>
  <c r="AM35" i="33"/>
  <c r="DW35" i="33" s="1"/>
  <c r="AL35" i="33"/>
  <c r="DV35" i="33" s="1"/>
  <c r="AK35" i="33"/>
  <c r="DU35" i="33" s="1"/>
  <c r="AJ35" i="33"/>
  <c r="DT35" i="33" s="1"/>
  <c r="AQ35" i="33"/>
  <c r="EA35" i="33" s="1"/>
  <c r="AR35" i="33"/>
  <c r="EB35" i="33" s="1"/>
  <c r="BD35" i="33"/>
  <c r="EN35" i="33" s="1"/>
  <c r="BE35" i="33"/>
  <c r="EO35" i="33" s="1"/>
  <c r="Y35" i="33"/>
  <c r="DI35" i="33" s="1"/>
  <c r="AD35" i="33"/>
  <c r="DN35" i="33" s="1"/>
  <c r="AC35" i="33"/>
  <c r="DM35" i="33" s="1"/>
  <c r="AB35" i="33"/>
  <c r="DL35" i="33" s="1"/>
  <c r="AA35" i="33"/>
  <c r="DK35" i="33" s="1"/>
  <c r="Z35" i="33"/>
  <c r="DJ35" i="33" s="1"/>
  <c r="AE35" i="33"/>
  <c r="DO35" i="33" s="1"/>
  <c r="AI35" i="33"/>
  <c r="DS35" i="33" s="1"/>
  <c r="AV35" i="33"/>
  <c r="EF35" i="33" s="1"/>
  <c r="AW35" i="33"/>
  <c r="EG35" i="33" s="1"/>
  <c r="BJ35" i="33"/>
  <c r="ET35" i="33" s="1"/>
  <c r="BI35" i="33"/>
  <c r="ES35" i="33" s="1"/>
  <c r="BH35" i="33"/>
  <c r="ER35" i="33" s="1"/>
  <c r="BG35" i="33"/>
  <c r="EQ35" i="33" s="1"/>
  <c r="BF35" i="33"/>
  <c r="EP35" i="33" s="1"/>
  <c r="BK35" i="33"/>
  <c r="EU35" i="33" s="1"/>
  <c r="BB35" i="33"/>
  <c r="EL35" i="33" s="1"/>
  <c r="AH35" i="33"/>
  <c r="DR35" i="33" s="1"/>
  <c r="BC13" i="33"/>
  <c r="BJ13" i="33"/>
  <c r="AD13" i="33"/>
  <c r="BA13" i="33"/>
  <c r="AR13" i="33"/>
  <c r="AY13" i="33"/>
  <c r="BL13" i="33"/>
  <c r="AF13" i="33"/>
  <c r="AX13" i="33"/>
  <c r="Z13" i="33"/>
  <c r="AU13" i="33"/>
  <c r="BB13" i="33"/>
  <c r="BI13" i="33"/>
  <c r="AC13" i="33"/>
  <c r="AJ13" i="33"/>
  <c r="AQ13" i="33"/>
  <c r="BD13" i="33"/>
  <c r="AP13" i="33"/>
  <c r="AH13" i="33"/>
  <c r="AW13" i="33"/>
  <c r="AM13" i="33"/>
  <c r="AT13" i="33"/>
  <c r="AS13" i="33"/>
  <c r="BH13" i="33"/>
  <c r="AB13" i="33"/>
  <c r="AI13" i="33"/>
  <c r="AV13" i="33"/>
  <c r="BE13" i="33"/>
  <c r="AG13" i="33"/>
  <c r="Y13" i="33"/>
  <c r="BK13" i="33"/>
  <c r="AE13" i="33"/>
  <c r="AL13" i="33"/>
  <c r="AK13" i="33"/>
  <c r="AZ13" i="33"/>
  <c r="BG13" i="33"/>
  <c r="AA13" i="33"/>
  <c r="AN13" i="33"/>
  <c r="AO13" i="33"/>
  <c r="BF13" i="33"/>
  <c r="P16" i="30"/>
  <c r="CN16" i="30"/>
  <c r="FX16" i="30" s="1"/>
  <c r="BX16" i="30"/>
  <c r="FH16" i="30" s="1"/>
  <c r="BW16" i="30"/>
  <c r="FG16" i="30" s="1"/>
  <c r="BQ16" i="30"/>
  <c r="FA16" i="30" s="1"/>
  <c r="CK16" i="30"/>
  <c r="FU16" i="30" s="1"/>
  <c r="CR16" i="30"/>
  <c r="GB16" i="30" s="1"/>
  <c r="CF16" i="30"/>
  <c r="FP16" i="30" s="1"/>
  <c r="CP16" i="30"/>
  <c r="FZ16" i="30" s="1"/>
  <c r="CS16" i="30"/>
  <c r="GC16" i="30" s="1"/>
  <c r="R16" i="30"/>
  <c r="BY16" i="30"/>
  <c r="FI16" i="30" s="1"/>
  <c r="BU16" i="30"/>
  <c r="FE16" i="30" s="1"/>
  <c r="CC16" i="30"/>
  <c r="FM16" i="30" s="1"/>
  <c r="CQ16" i="30"/>
  <c r="GA16" i="30" s="1"/>
  <c r="CI16" i="30"/>
  <c r="FS16" i="30" s="1"/>
  <c r="CY16" i="30"/>
  <c r="GI16" i="30" s="1"/>
  <c r="BT16" i="30"/>
  <c r="FD16" i="30" s="1"/>
  <c r="CG16" i="30"/>
  <c r="FQ16" i="30" s="1"/>
  <c r="CH16" i="30"/>
  <c r="FR16" i="30" s="1"/>
  <c r="CJ16" i="30"/>
  <c r="FT16" i="30" s="1"/>
  <c r="AR16" i="32"/>
  <c r="EB16" i="32" s="1"/>
  <c r="AE16" i="32"/>
  <c r="AG16" i="32"/>
  <c r="AA16" i="32"/>
  <c r="DK16" i="32" s="1"/>
  <c r="AM16" i="32"/>
  <c r="DW16" i="32" s="1"/>
  <c r="AD16" i="32"/>
  <c r="DN16" i="32" s="1"/>
  <c r="AF16" i="32"/>
  <c r="BE16" i="32"/>
  <c r="EO16" i="32" s="1"/>
  <c r="BF16" i="32"/>
  <c r="AO16" i="32"/>
  <c r="DY16" i="32" s="1"/>
  <c r="BC16" i="32"/>
  <c r="EM16" i="32" s="1"/>
  <c r="AB16" i="32"/>
  <c r="DL16" i="32" s="1"/>
  <c r="AS16" i="32"/>
  <c r="EC16" i="32" s="1"/>
  <c r="AY16" i="32"/>
  <c r="BA16" i="32"/>
  <c r="EK16" i="32" s="1"/>
  <c r="AW16" i="32"/>
  <c r="EG16" i="32" s="1"/>
  <c r="AQ16" i="32"/>
  <c r="EA16" i="32" s="1"/>
  <c r="AL16" i="32"/>
  <c r="DV16" i="32" s="1"/>
  <c r="AH16" i="32"/>
  <c r="DR16" i="32" s="1"/>
  <c r="AJ16" i="32"/>
  <c r="DT16" i="32" s="1"/>
  <c r="BL16" i="32"/>
  <c r="EV16" i="32" s="1"/>
  <c r="BK16" i="32"/>
  <c r="EU16" i="32" s="1"/>
  <c r="BH16" i="32"/>
  <c r="ER16" i="32" s="1"/>
  <c r="BI16" i="32"/>
  <c r="ES16" i="32" s="1"/>
  <c r="Z16" i="32"/>
  <c r="DJ16" i="32" s="1"/>
  <c r="AT16" i="32"/>
  <c r="ED16" i="32" s="1"/>
  <c r="BG16" i="32"/>
  <c r="EQ16" i="32" s="1"/>
  <c r="AU16" i="32"/>
  <c r="EE16" i="32" s="1"/>
  <c r="BD16" i="32"/>
  <c r="EN16" i="32" s="1"/>
  <c r="AC16" i="32"/>
  <c r="DM16" i="32" s="1"/>
  <c r="AZ16" i="32"/>
  <c r="EJ16" i="32" s="1"/>
  <c r="BB16" i="32"/>
  <c r="EL16" i="32" s="1"/>
  <c r="AI16" i="32"/>
  <c r="DS16" i="32" s="1"/>
  <c r="AN16" i="32"/>
  <c r="DX16" i="32" s="1"/>
  <c r="AK16" i="32"/>
  <c r="DU16" i="32" s="1"/>
  <c r="AP16" i="32"/>
  <c r="DZ16" i="32" s="1"/>
  <c r="AV16" i="32"/>
  <c r="EF16" i="32" s="1"/>
  <c r="BJ16" i="32"/>
  <c r="ET16" i="32" s="1"/>
  <c r="Y16" i="32"/>
  <c r="DI16" i="32" s="1"/>
  <c r="AX16" i="32"/>
  <c r="EH16" i="32" s="1"/>
  <c r="P17" i="33"/>
  <c r="R17" i="33"/>
  <c r="CP17" i="33"/>
  <c r="FZ17" i="33" s="1"/>
  <c r="CA17" i="33"/>
  <c r="FK17" i="33" s="1"/>
  <c r="CH17" i="33"/>
  <c r="FR17" i="33" s="1"/>
  <c r="CF17" i="33"/>
  <c r="FP17" i="33" s="1"/>
  <c r="CK17" i="33"/>
  <c r="FU17" i="33" s="1"/>
  <c r="DD17" i="33"/>
  <c r="GN17" i="33" s="1"/>
  <c r="BV17" i="33"/>
  <c r="FF17" i="33" s="1"/>
  <c r="BR17" i="33"/>
  <c r="FB17" i="33" s="1"/>
  <c r="CQ17" i="33"/>
  <c r="GA17" i="33" s="1"/>
  <c r="CT17" i="33"/>
  <c r="GD17" i="33" s="1"/>
  <c r="CN17" i="33"/>
  <c r="FX17" i="33" s="1"/>
  <c r="CM17" i="33"/>
  <c r="FW17" i="33" s="1"/>
  <c r="DC17" i="33"/>
  <c r="GM17" i="33" s="1"/>
  <c r="BU17" i="33"/>
  <c r="FE17" i="33" s="1"/>
  <c r="BQ17" i="33"/>
  <c r="FA17" i="33" s="1"/>
  <c r="CO17" i="33"/>
  <c r="FY17" i="33" s="1"/>
  <c r="CE17" i="33"/>
  <c r="FO17" i="33" s="1"/>
  <c r="BS17" i="33"/>
  <c r="FC17" i="33" s="1"/>
  <c r="CI17" i="33"/>
  <c r="FS17" i="33" s="1"/>
  <c r="CL17" i="33"/>
  <c r="FV17" i="33" s="1"/>
  <c r="CR17" i="33"/>
  <c r="GB17" i="33" s="1"/>
  <c r="CX17" i="33"/>
  <c r="GH17" i="33" s="1"/>
  <c r="CY17" i="33"/>
  <c r="GI17" i="33" s="1"/>
  <c r="BZ17" i="33"/>
  <c r="FJ17" i="33" s="1"/>
  <c r="CJ17" i="33"/>
  <c r="FT17" i="33" s="1"/>
  <c r="CU17" i="33"/>
  <c r="GE17" i="33" s="1"/>
  <c r="DB17" i="33"/>
  <c r="GL17" i="33" s="1"/>
  <c r="BX17" i="33"/>
  <c r="FH17" i="33" s="1"/>
  <c r="CC17" i="33"/>
  <c r="FM17" i="33" s="1"/>
  <c r="CB17" i="33"/>
  <c r="FL17" i="33" s="1"/>
  <c r="DA17" i="33"/>
  <c r="GK17" i="33" s="1"/>
  <c r="CV17" i="33"/>
  <c r="GF17" i="33" s="1"/>
  <c r="CZ17" i="33"/>
  <c r="GJ17" i="33" s="1"/>
  <c r="CD17" i="33"/>
  <c r="FN17" i="33" s="1"/>
  <c r="AR27" i="33"/>
  <c r="EB27" i="33" s="1"/>
  <c r="AY27" i="33"/>
  <c r="EI27" i="33" s="1"/>
  <c r="BF27" i="33"/>
  <c r="EP27" i="33" s="1"/>
  <c r="BE27" i="33"/>
  <c r="BD27" i="33"/>
  <c r="EN27" i="33" s="1"/>
  <c r="AS27" i="33"/>
  <c r="AP27" i="33"/>
  <c r="DZ27" i="33" s="1"/>
  <c r="AM27" i="33"/>
  <c r="DW27" i="33" s="1"/>
  <c r="BK27" i="33"/>
  <c r="EU27" i="33" s="1"/>
  <c r="AN27" i="33"/>
  <c r="DX27" i="33" s="1"/>
  <c r="AJ27" i="33"/>
  <c r="DT27" i="33" s="1"/>
  <c r="AQ27" i="33"/>
  <c r="EA27" i="33" s="1"/>
  <c r="AV27" i="33"/>
  <c r="EF27" i="33" s="1"/>
  <c r="AU27" i="33"/>
  <c r="AT27" i="33"/>
  <c r="ED27" i="33" s="1"/>
  <c r="AG27" i="33"/>
  <c r="DQ27" i="33" s="1"/>
  <c r="AF27" i="33"/>
  <c r="DP27" i="33" s="1"/>
  <c r="AC27" i="33"/>
  <c r="DM27" i="33" s="1"/>
  <c r="BJ27" i="33"/>
  <c r="ET27" i="33" s="1"/>
  <c r="AO27" i="33"/>
  <c r="DY27" i="33" s="1"/>
  <c r="BH27" i="33"/>
  <c r="ER27" i="33" s="1"/>
  <c r="AB27" i="33"/>
  <c r="DL27" i="33" s="1"/>
  <c r="AI27" i="33"/>
  <c r="DS27" i="33" s="1"/>
  <c r="AL27" i="33"/>
  <c r="DV27" i="33" s="1"/>
  <c r="AK27" i="33"/>
  <c r="DU27" i="33" s="1"/>
  <c r="AH27" i="33"/>
  <c r="DR27" i="33" s="1"/>
  <c r="BL27" i="33"/>
  <c r="EV27" i="33" s="1"/>
  <c r="BI27" i="33"/>
  <c r="ES27" i="33" s="1"/>
  <c r="AE27" i="33"/>
  <c r="DO27" i="33" s="1"/>
  <c r="BA27" i="33"/>
  <c r="EK27" i="33" s="1"/>
  <c r="AZ27" i="33"/>
  <c r="EJ27" i="33" s="1"/>
  <c r="BG27" i="33"/>
  <c r="EQ27" i="33" s="1"/>
  <c r="AA27" i="33"/>
  <c r="DK27" i="33" s="1"/>
  <c r="Z27" i="33"/>
  <c r="DJ27" i="33" s="1"/>
  <c r="Y27" i="33"/>
  <c r="DI27" i="33" s="1"/>
  <c r="BC27" i="33"/>
  <c r="EM27" i="33" s="1"/>
  <c r="BB27" i="33"/>
  <c r="EL27" i="33" s="1"/>
  <c r="AW27" i="33"/>
  <c r="EG27" i="33" s="1"/>
  <c r="AD27" i="33"/>
  <c r="DN27" i="33" s="1"/>
  <c r="AX27" i="33"/>
  <c r="EH27" i="33" s="1"/>
  <c r="BG41" i="33"/>
  <c r="EQ41" i="33" s="1"/>
  <c r="AA41" i="33"/>
  <c r="AH41" i="33"/>
  <c r="DR41" i="33" s="1"/>
  <c r="AG41" i="33"/>
  <c r="AF41" i="33"/>
  <c r="DP41" i="33" s="1"/>
  <c r="AE41" i="33"/>
  <c r="AD41" i="33"/>
  <c r="DN41" i="33" s="1"/>
  <c r="AC41" i="33"/>
  <c r="AB41" i="33"/>
  <c r="DL41" i="33" s="1"/>
  <c r="AV41" i="33"/>
  <c r="AY41" i="33"/>
  <c r="EI41" i="33" s="1"/>
  <c r="BF41" i="33"/>
  <c r="Z41" i="33"/>
  <c r="DJ41" i="33" s="1"/>
  <c r="BL41" i="33"/>
  <c r="BK41" i="33"/>
  <c r="EU41" i="33" s="1"/>
  <c r="BJ41" i="33"/>
  <c r="BI41" i="33"/>
  <c r="ES41" i="33" s="1"/>
  <c r="BD41" i="33"/>
  <c r="Y41" i="33"/>
  <c r="DI41" i="33" s="1"/>
  <c r="AQ41" i="33"/>
  <c r="EA41" i="33" s="1"/>
  <c r="AX41" i="33"/>
  <c r="EH41" i="33" s="1"/>
  <c r="BC41" i="33"/>
  <c r="EM41" i="33" s="1"/>
  <c r="BB41" i="33"/>
  <c r="EL41" i="33" s="1"/>
  <c r="BA41" i="33"/>
  <c r="EK41" i="33" s="1"/>
  <c r="AZ41" i="33"/>
  <c r="EJ41" i="33" s="1"/>
  <c r="AW41" i="33"/>
  <c r="EG41" i="33" s="1"/>
  <c r="AT41" i="33"/>
  <c r="ED41" i="33" s="1"/>
  <c r="BH41" i="33"/>
  <c r="ER41" i="33" s="1"/>
  <c r="AU41" i="33"/>
  <c r="EE41" i="33" s="1"/>
  <c r="AI41" i="33"/>
  <c r="DS41" i="33" s="1"/>
  <c r="AP41" i="33"/>
  <c r="DZ41" i="33" s="1"/>
  <c r="AS41" i="33"/>
  <c r="EC41" i="33" s="1"/>
  <c r="AR41" i="33"/>
  <c r="EB41" i="33" s="1"/>
  <c r="AO41" i="33"/>
  <c r="DY41" i="33" s="1"/>
  <c r="AN41" i="33"/>
  <c r="DX41" i="33" s="1"/>
  <c r="AM41" i="33"/>
  <c r="DW41" i="33" s="1"/>
  <c r="AJ41" i="33"/>
  <c r="DT41" i="33" s="1"/>
  <c r="BE41" i="33"/>
  <c r="EO41" i="33" s="1"/>
  <c r="AL41" i="33"/>
  <c r="DV41" i="33" s="1"/>
  <c r="AK41" i="33"/>
  <c r="DU41" i="33" s="1"/>
  <c r="AN40" i="33"/>
  <c r="AU40" i="33"/>
  <c r="BB40" i="33"/>
  <c r="BI40" i="33"/>
  <c r="AC40" i="33"/>
  <c r="AJ40" i="33"/>
  <c r="AO40" i="33"/>
  <c r="AA40" i="33"/>
  <c r="AX40" i="33"/>
  <c r="AI40" i="33"/>
  <c r="BL40" i="33"/>
  <c r="AF40" i="33"/>
  <c r="AM40" i="33"/>
  <c r="AT40" i="33"/>
  <c r="BA40" i="33"/>
  <c r="BH40" i="33"/>
  <c r="AB40" i="33"/>
  <c r="AG40" i="33"/>
  <c r="BF40" i="33"/>
  <c r="AQ40" i="33"/>
  <c r="BD40" i="33"/>
  <c r="BK40" i="33"/>
  <c r="AE40" i="33"/>
  <c r="AL40" i="33"/>
  <c r="AS40" i="33"/>
  <c r="AZ40" i="33"/>
  <c r="BE40" i="33"/>
  <c r="Y40" i="33"/>
  <c r="Z40" i="33"/>
  <c r="AH40" i="33"/>
  <c r="AV40" i="33"/>
  <c r="BC40" i="33"/>
  <c r="BJ40" i="33"/>
  <c r="AD40" i="33"/>
  <c r="AK40" i="33"/>
  <c r="AR40" i="33"/>
  <c r="AW40" i="33"/>
  <c r="BG40" i="33"/>
  <c r="AY40" i="33"/>
  <c r="AP40" i="33"/>
  <c r="AU14" i="32"/>
  <c r="BF14" i="32"/>
  <c r="AT14" i="32"/>
  <c r="BC14" i="32"/>
  <c r="AH14" i="32"/>
  <c r="AR14" i="32"/>
  <c r="AP14" i="32"/>
  <c r="AG14" i="32"/>
  <c r="BI14" i="32"/>
  <c r="DA14" i="32" s="1"/>
  <c r="GK14" i="32" s="1"/>
  <c r="AD14" i="32"/>
  <c r="Y14" i="32"/>
  <c r="BH14" i="32"/>
  <c r="BD14" i="32"/>
  <c r="AB14" i="32"/>
  <c r="BB14" i="32"/>
  <c r="AK14" i="32"/>
  <c r="AX14" i="32"/>
  <c r="BL14" i="32"/>
  <c r="AN14" i="32"/>
  <c r="AI14" i="32"/>
  <c r="AZ14" i="32"/>
  <c r="BG14" i="32"/>
  <c r="AY14" i="32"/>
  <c r="AV14" i="32"/>
  <c r="BJ14" i="32"/>
  <c r="AL14" i="32"/>
  <c r="AQ14" i="32"/>
  <c r="AF14" i="32"/>
  <c r="AO14" i="32"/>
  <c r="BK14" i="32"/>
  <c r="AJ14" i="32"/>
  <c r="AW14" i="32"/>
  <c r="AA14" i="32"/>
  <c r="AE14" i="32"/>
  <c r="BE14" i="32"/>
  <c r="AM14" i="32"/>
  <c r="AC14" i="32"/>
  <c r="AS14" i="32"/>
  <c r="Z14" i="32"/>
  <c r="BA14" i="32"/>
  <c r="BA21" i="33"/>
  <c r="EK21" i="33" s="1"/>
  <c r="BH21" i="33"/>
  <c r="ER21" i="33" s="1"/>
  <c r="AB21" i="33"/>
  <c r="DL21" i="33" s="1"/>
  <c r="AH21" i="33"/>
  <c r="DR21" i="33" s="1"/>
  <c r="AO21" i="33"/>
  <c r="DY21" i="33" s="1"/>
  <c r="BB21" i="33"/>
  <c r="EL21" i="33" s="1"/>
  <c r="AU21" i="33"/>
  <c r="EE21" i="33" s="1"/>
  <c r="AN21" i="33"/>
  <c r="DX21" i="33" s="1"/>
  <c r="BD21" i="33"/>
  <c r="EN21" i="33" s="1"/>
  <c r="AA21" i="33"/>
  <c r="AS21" i="33"/>
  <c r="EC21" i="33" s="1"/>
  <c r="AZ21" i="33"/>
  <c r="EJ21" i="33" s="1"/>
  <c r="BF21" i="33"/>
  <c r="Z21" i="33"/>
  <c r="DJ21" i="33" s="1"/>
  <c r="AG21" i="33"/>
  <c r="AT21" i="33"/>
  <c r="ED21" i="33" s="1"/>
  <c r="BL21" i="33"/>
  <c r="BG21" i="33"/>
  <c r="EQ21" i="33" s="1"/>
  <c r="AI21" i="33"/>
  <c r="AE21" i="33"/>
  <c r="DO21" i="33" s="1"/>
  <c r="AK21" i="33"/>
  <c r="DU21" i="33" s="1"/>
  <c r="AR21" i="33"/>
  <c r="EB21" i="33" s="1"/>
  <c r="AX21" i="33"/>
  <c r="EH21" i="33" s="1"/>
  <c r="BE21" i="33"/>
  <c r="EO21" i="33" s="1"/>
  <c r="Y21" i="33"/>
  <c r="DI21" i="33" s="1"/>
  <c r="AL21" i="33"/>
  <c r="DV21" i="33" s="1"/>
  <c r="AQ21" i="33"/>
  <c r="EA21" i="33" s="1"/>
  <c r="AM21" i="33"/>
  <c r="DW21" i="33" s="1"/>
  <c r="AF21" i="33"/>
  <c r="DP21" i="33" s="1"/>
  <c r="AY21" i="33"/>
  <c r="EI21" i="33" s="1"/>
  <c r="BI21" i="33"/>
  <c r="ES21" i="33" s="1"/>
  <c r="AC21" i="33"/>
  <c r="DM21" i="33" s="1"/>
  <c r="AJ21" i="33"/>
  <c r="DT21" i="33" s="1"/>
  <c r="AP21" i="33"/>
  <c r="DZ21" i="33" s="1"/>
  <c r="AW21" i="33"/>
  <c r="EG21" i="33" s="1"/>
  <c r="BJ21" i="33"/>
  <c r="ET21" i="33" s="1"/>
  <c r="AD21" i="33"/>
  <c r="DN21" i="33" s="1"/>
  <c r="BK21" i="33"/>
  <c r="EU21" i="33" s="1"/>
  <c r="BC21" i="33"/>
  <c r="EM21" i="33" s="1"/>
  <c r="AV21" i="33"/>
  <c r="P29" i="33"/>
  <c r="R29" i="33"/>
  <c r="P42" i="33"/>
  <c r="R42" i="33"/>
  <c r="P43" i="33"/>
  <c r="R43" i="33"/>
  <c r="CS43" i="33"/>
  <c r="GC43" i="33" s="1"/>
  <c r="CD43" i="33"/>
  <c r="FN43" i="33" s="1"/>
  <c r="CM43" i="33"/>
  <c r="FW43" i="33" s="1"/>
  <c r="CE43" i="33"/>
  <c r="FO43" i="33" s="1"/>
  <c r="CW43" i="33"/>
  <c r="GG43" i="33" s="1"/>
  <c r="DA43" i="33"/>
  <c r="GK43" i="33" s="1"/>
  <c r="CB43" i="33"/>
  <c r="FL43" i="33" s="1"/>
  <c r="CI43" i="33"/>
  <c r="FS43" i="33" s="1"/>
  <c r="DC43" i="33"/>
  <c r="GM43" i="33" s="1"/>
  <c r="BV43" i="33"/>
  <c r="FF43" i="33" s="1"/>
  <c r="CX43" i="33"/>
  <c r="GH43" i="33" s="1"/>
  <c r="BT43" i="33"/>
  <c r="FD43" i="33" s="1"/>
  <c r="BZ43" i="33"/>
  <c r="FJ43" i="33" s="1"/>
  <c r="CZ43" i="33"/>
  <c r="GJ43" i="33" s="1"/>
  <c r="CC43" i="33"/>
  <c r="FM43" i="33" s="1"/>
  <c r="CA43" i="33"/>
  <c r="FK43" i="33" s="1"/>
  <c r="BY43" i="33"/>
  <c r="FI43" i="33" s="1"/>
  <c r="CJ43" i="33"/>
  <c r="FT43" i="33" s="1"/>
  <c r="CQ43" i="33"/>
  <c r="GA43" i="33" s="1"/>
  <c r="BS43" i="33"/>
  <c r="FC43" i="33" s="1"/>
  <c r="CY43" i="33"/>
  <c r="GI43" i="33" s="1"/>
  <c r="CV43" i="33"/>
  <c r="GF43" i="33" s="1"/>
  <c r="CP43" i="33"/>
  <c r="FZ43" i="33" s="1"/>
  <c r="CU43" i="33"/>
  <c r="GE43" i="33" s="1"/>
  <c r="CN43" i="33"/>
  <c r="FX43" i="33" s="1"/>
  <c r="BW43" i="33"/>
  <c r="FG43" i="33" s="1"/>
  <c r="CL43" i="33"/>
  <c r="FV43" i="33" s="1"/>
  <c r="BR43" i="33"/>
  <c r="FB43" i="33" s="1"/>
  <c r="CT43" i="33"/>
  <c r="GD43" i="33" s="1"/>
  <c r="CR43" i="33"/>
  <c r="GB43" i="33" s="1"/>
  <c r="CK43" i="33"/>
  <c r="FU43" i="33" s="1"/>
  <c r="BX43" i="33"/>
  <c r="FH43" i="33" s="1"/>
  <c r="DD43" i="33"/>
  <c r="GN43" i="33" s="1"/>
  <c r="CO43" i="33"/>
  <c r="FY43" i="33" s="1"/>
  <c r="CG43" i="33"/>
  <c r="FQ43" i="33" s="1"/>
  <c r="CH43" i="33"/>
  <c r="FR43" i="33" s="1"/>
  <c r="Z23" i="32"/>
  <c r="AA23" i="32"/>
  <c r="AW23" i="32"/>
  <c r="AN23" i="32"/>
  <c r="AM23" i="32"/>
  <c r="BI23" i="32"/>
  <c r="AJ23" i="32"/>
  <c r="AI23" i="32"/>
  <c r="AY23" i="32"/>
  <c r="AZ23" i="32"/>
  <c r="AT23" i="32"/>
  <c r="AV23" i="32"/>
  <c r="AB23" i="32"/>
  <c r="AO23" i="32"/>
  <c r="AD23" i="32"/>
  <c r="BD23" i="32"/>
  <c r="AQ23" i="32"/>
  <c r="BB23" i="32"/>
  <c r="AK23" i="32"/>
  <c r="AE23" i="32"/>
  <c r="AF23" i="32"/>
  <c r="AH23" i="32"/>
  <c r="BJ23" i="32"/>
  <c r="AL23" i="32"/>
  <c r="BH23" i="32"/>
  <c r="BG23" i="32"/>
  <c r="AP23" i="32"/>
  <c r="BE23" i="32"/>
  <c r="BK23" i="32"/>
  <c r="Y23" i="32"/>
  <c r="AC23" i="32"/>
  <c r="AX23" i="32"/>
  <c r="AR23" i="32"/>
  <c r="BL23" i="32"/>
  <c r="BC23" i="32"/>
  <c r="AG23" i="32"/>
  <c r="AS23" i="32"/>
  <c r="BF23" i="32"/>
  <c r="AU23" i="32"/>
  <c r="BA23" i="32"/>
  <c r="S60" i="32"/>
  <c r="S63" i="32"/>
  <c r="S76" i="32"/>
  <c r="BX261" i="27"/>
  <c r="BW261" i="27" s="1"/>
  <c r="BP261" i="27" s="1"/>
  <c r="BQ261" i="27"/>
  <c r="BT261" i="27"/>
  <c r="BT260" i="27"/>
  <c r="BQ260" i="27"/>
  <c r="GP259" i="27"/>
  <c r="LM259" i="27" s="1"/>
  <c r="FA259" i="27"/>
  <c r="JX259" i="27" s="1"/>
  <c r="GQ259" i="27"/>
  <c r="LN259" i="27" s="1"/>
  <c r="GR259" i="27"/>
  <c r="LO259" i="27" s="1"/>
  <c r="BX260" i="27"/>
  <c r="BW260" i="27" s="1"/>
  <c r="BP260" i="27" s="1"/>
  <c r="FG259" i="27"/>
  <c r="KD259" i="27" s="1"/>
  <c r="ET259" i="27"/>
  <c r="JQ259" i="27" s="1"/>
  <c r="V125" i="27"/>
  <c r="BI17" i="15"/>
  <c r="BK125" i="27" s="1"/>
  <c r="AC17" i="15"/>
  <c r="AE125" i="27" s="1"/>
  <c r="AD17" i="15"/>
  <c r="AF125" i="27" s="1"/>
  <c r="AI17" i="15"/>
  <c r="AK125" i="27" s="1"/>
  <c r="BX259" i="27"/>
  <c r="BW259" i="27" s="1"/>
  <c r="BP259" i="27" s="1"/>
  <c r="BQ259" i="27"/>
  <c r="BT259" i="27"/>
  <c r="BY359" i="27"/>
  <c r="BV359" i="27"/>
  <c r="CC359" i="27"/>
  <c r="CB359" i="27" s="1"/>
  <c r="V139" i="27"/>
  <c r="BJ31" i="15"/>
  <c r="BL139" i="27" s="1"/>
  <c r="AR31" i="15"/>
  <c r="AT139" i="27" s="1"/>
  <c r="CS357" i="27"/>
  <c r="HQ358" i="27" s="1"/>
  <c r="DY357" i="27"/>
  <c r="IW358" i="27" s="1"/>
  <c r="CW357" i="27"/>
  <c r="HU358" i="27" s="1"/>
  <c r="EH357" i="27"/>
  <c r="JF358" i="27" s="1"/>
  <c r="DG357" i="27"/>
  <c r="IE358" i="27" s="1"/>
  <c r="CP357" i="27"/>
  <c r="HN358" i="27" s="1"/>
  <c r="EA357" i="27"/>
  <c r="IY358" i="27" s="1"/>
  <c r="DK357" i="27"/>
  <c r="II358" i="27" s="1"/>
  <c r="CL357" i="27"/>
  <c r="HJ358" i="27" s="1"/>
  <c r="DV357" i="27"/>
  <c r="IT358" i="27" s="1"/>
  <c r="ED357" i="27"/>
  <c r="JB358" i="27" s="1"/>
  <c r="NF358" i="27"/>
  <c r="FW357" i="27" s="1"/>
  <c r="KT357" i="27" s="1"/>
  <c r="OL358" i="27"/>
  <c r="HC357" i="27" s="1"/>
  <c r="LZ357" i="27" s="1"/>
  <c r="CM357" i="27"/>
  <c r="HK358" i="27" s="1"/>
  <c r="DN357" i="27"/>
  <c r="IL358" i="27" s="1"/>
  <c r="EP357" i="27"/>
  <c r="JN358" i="27" s="1"/>
  <c r="EB357" i="27"/>
  <c r="IZ358" i="27" s="1"/>
  <c r="NE358" i="27"/>
  <c r="FV357" i="27" s="1"/>
  <c r="KS357" i="27" s="1"/>
  <c r="OK358" i="27"/>
  <c r="HB357" i="27" s="1"/>
  <c r="LY357" i="27" s="1"/>
  <c r="NS358" i="27"/>
  <c r="GJ357" i="27" s="1"/>
  <c r="LG357" i="27" s="1"/>
  <c r="NJ358" i="27"/>
  <c r="GA357" i="27" s="1"/>
  <c r="KX357" i="27" s="1"/>
  <c r="MQ358" i="27"/>
  <c r="FH357" i="27" s="1"/>
  <c r="KE357" i="27" s="1"/>
  <c r="OG358" i="27"/>
  <c r="GX357" i="27" s="1"/>
  <c r="LU357" i="27" s="1"/>
  <c r="NL358" i="27"/>
  <c r="GC357" i="27" s="1"/>
  <c r="KZ357" i="27" s="1"/>
  <c r="MS358" i="27"/>
  <c r="FJ357" i="27" s="1"/>
  <c r="KG357" i="27" s="1"/>
  <c r="OI358" i="27"/>
  <c r="GZ357" i="27" s="1"/>
  <c r="LW357" i="27" s="1"/>
  <c r="ND358" i="27"/>
  <c r="FU357" i="27" s="1"/>
  <c r="KR357" i="27" s="1"/>
  <c r="ML358" i="27"/>
  <c r="FC357" i="27" s="1"/>
  <c r="JZ357" i="27" s="1"/>
  <c r="OB358" i="27"/>
  <c r="GS357" i="27" s="1"/>
  <c r="LP357" i="27" s="1"/>
  <c r="NQ358" i="27"/>
  <c r="GH357" i="27" s="1"/>
  <c r="LE357" i="27" s="1"/>
  <c r="DA357" i="27"/>
  <c r="HY358" i="27" s="1"/>
  <c r="EG357" i="27"/>
  <c r="JE358" i="27" s="1"/>
  <c r="DF357" i="27"/>
  <c r="ID358" i="27" s="1"/>
  <c r="EQ357" i="27"/>
  <c r="JO358" i="27" s="1"/>
  <c r="DP357" i="27"/>
  <c r="IN358" i="27" s="1"/>
  <c r="CY357" i="27"/>
  <c r="HW358" i="27" s="1"/>
  <c r="EJ357" i="27"/>
  <c r="JH358" i="27" s="1"/>
  <c r="DT357" i="27"/>
  <c r="IR358" i="27" s="1"/>
  <c r="CU357" i="27"/>
  <c r="HS358" i="27" s="1"/>
  <c r="EE357" i="27"/>
  <c r="JC358" i="27" s="1"/>
  <c r="MH358" i="27"/>
  <c r="EY357" i="27" s="1"/>
  <c r="JV357" i="27" s="1"/>
  <c r="NN358" i="27"/>
  <c r="GE357" i="27" s="1"/>
  <c r="LB357" i="27" s="1"/>
  <c r="CJ357" i="27"/>
  <c r="HH358" i="27" s="1"/>
  <c r="DL357" i="27"/>
  <c r="IJ358" i="27" s="1"/>
  <c r="EM357" i="27"/>
  <c r="JK358" i="27" s="1"/>
  <c r="CV357" i="27"/>
  <c r="HT358" i="27" s="1"/>
  <c r="MG358" i="27"/>
  <c r="EX357" i="27" s="1"/>
  <c r="JU357" i="27" s="1"/>
  <c r="NM358" i="27"/>
  <c r="GD357" i="27" s="1"/>
  <c r="LA357" i="27" s="1"/>
  <c r="MM358" i="27"/>
  <c r="FD357" i="27" s="1"/>
  <c r="KA357" i="27" s="1"/>
  <c r="OE358" i="27"/>
  <c r="GV357" i="27" s="1"/>
  <c r="LS357" i="27" s="1"/>
  <c r="NT358" i="27"/>
  <c r="GK357" i="27" s="1"/>
  <c r="LH357" i="27" s="1"/>
  <c r="NA358" i="27"/>
  <c r="FR357" i="27" s="1"/>
  <c r="KO357" i="27" s="1"/>
  <c r="MF358" i="27"/>
  <c r="EW357" i="27" s="1"/>
  <c r="JT357" i="27" s="1"/>
  <c r="NX358" i="27"/>
  <c r="GO357" i="27" s="1"/>
  <c r="LL357" i="27" s="1"/>
  <c r="NC358" i="27"/>
  <c r="FT357" i="27" s="1"/>
  <c r="KQ357" i="27" s="1"/>
  <c r="CZ357" i="27"/>
  <c r="HX358" i="27" s="1"/>
  <c r="NP358" i="27"/>
  <c r="GG357" i="27" s="1"/>
  <c r="LD357" i="27" s="1"/>
  <c r="MV358" i="27"/>
  <c r="FM357" i="27" s="1"/>
  <c r="KJ357" i="27" s="1"/>
  <c r="OA358" i="27"/>
  <c r="GR357" i="27" s="1"/>
  <c r="LO357" i="27" s="1"/>
  <c r="MU358" i="27"/>
  <c r="FL357" i="27" s="1"/>
  <c r="KI357" i="27" s="1"/>
  <c r="DI357" i="27"/>
  <c r="IG358" i="27" s="1"/>
  <c r="EO357" i="27"/>
  <c r="JM358" i="27" s="1"/>
  <c r="DO357" i="27"/>
  <c r="IM358" i="27" s="1"/>
  <c r="CO357" i="27"/>
  <c r="HM358" i="27" s="1"/>
  <c r="DZ357" i="27"/>
  <c r="IX358" i="27" s="1"/>
  <c r="DH357" i="27"/>
  <c r="IF358" i="27" s="1"/>
  <c r="CR357" i="27"/>
  <c r="HP358" i="27" s="1"/>
  <c r="EC357" i="27"/>
  <c r="JA358" i="27" s="1"/>
  <c r="DD357" i="27"/>
  <c r="IB358" i="27" s="1"/>
  <c r="EN357" i="27"/>
  <c r="JL358" i="27" s="1"/>
  <c r="MP358" i="27"/>
  <c r="FG357" i="27" s="1"/>
  <c r="KD357" i="27" s="1"/>
  <c r="NV358" i="27"/>
  <c r="GM357" i="27" s="1"/>
  <c r="LJ357" i="27" s="1"/>
  <c r="DJ357" i="27"/>
  <c r="IH358" i="27" s="1"/>
  <c r="EK357" i="27"/>
  <c r="JI358" i="27" s="1"/>
  <c r="CT357" i="27"/>
  <c r="HR358" i="27" s="1"/>
  <c r="DU357" i="27"/>
  <c r="IS358" i="27" s="1"/>
  <c r="MO358" i="27"/>
  <c r="FF357" i="27" s="1"/>
  <c r="KC357" i="27" s="1"/>
  <c r="NU358" i="27"/>
  <c r="GL357" i="27" s="1"/>
  <c r="LI357" i="27" s="1"/>
  <c r="MY358" i="27"/>
  <c r="FP357" i="27" s="1"/>
  <c r="KM357" i="27" s="1"/>
  <c r="MN358" i="27"/>
  <c r="FE357" i="27" s="1"/>
  <c r="KB357" i="27" s="1"/>
  <c r="OF358" i="27"/>
  <c r="GW357" i="27" s="1"/>
  <c r="LT357" i="27" s="1"/>
  <c r="NK358" i="27"/>
  <c r="GB357" i="27" s="1"/>
  <c r="KY357" i="27" s="1"/>
  <c r="MR358" i="27"/>
  <c r="FI357" i="27" s="1"/>
  <c r="KF357" i="27" s="1"/>
  <c r="OH358" i="27"/>
  <c r="GY357" i="27" s="1"/>
  <c r="LV357" i="27" s="1"/>
  <c r="NO358" i="27"/>
  <c r="GF357" i="27" s="1"/>
  <c r="LC357" i="27" s="1"/>
  <c r="MJ358" i="27"/>
  <c r="FA357" i="27" s="1"/>
  <c r="JX357" i="27" s="1"/>
  <c r="NZ358" i="27"/>
  <c r="GQ357" i="27" s="1"/>
  <c r="LN357" i="27" s="1"/>
  <c r="NH358" i="27"/>
  <c r="FY357" i="27" s="1"/>
  <c r="KV357" i="27" s="1"/>
  <c r="MK358" i="27"/>
  <c r="FB357" i="27" s="1"/>
  <c r="JY357" i="27" s="1"/>
  <c r="NG358" i="27"/>
  <c r="FX357" i="27" s="1"/>
  <c r="KU357" i="27" s="1"/>
  <c r="CK357" i="27"/>
  <c r="HI358" i="27" s="1"/>
  <c r="DQ357" i="27"/>
  <c r="IO358" i="27" s="1"/>
  <c r="CN357" i="27"/>
  <c r="HL358" i="27" s="1"/>
  <c r="DX357" i="27"/>
  <c r="IV358" i="27" s="1"/>
  <c r="CX357" i="27"/>
  <c r="HV358" i="27" s="1"/>
  <c r="EI357" i="27"/>
  <c r="JG358" i="27" s="1"/>
  <c r="DR357" i="27"/>
  <c r="IP358" i="27" s="1"/>
  <c r="DB357" i="27"/>
  <c r="HZ358" i="27" s="1"/>
  <c r="EL357" i="27"/>
  <c r="JJ358" i="27" s="1"/>
  <c r="DM357" i="27"/>
  <c r="IK358" i="27" s="1"/>
  <c r="DE357" i="27"/>
  <c r="IC358" i="27" s="1"/>
  <c r="MX358" i="27"/>
  <c r="FO357" i="27" s="1"/>
  <c r="KL357" i="27" s="1"/>
  <c r="OD358" i="27"/>
  <c r="GU357" i="27" s="1"/>
  <c r="LR357" i="27" s="1"/>
  <c r="EF357" i="27"/>
  <c r="JD358" i="27" s="1"/>
  <c r="CQ357" i="27"/>
  <c r="HO358" i="27" s="1"/>
  <c r="DS357" i="27"/>
  <c r="IQ358" i="27" s="1"/>
  <c r="DC357" i="27"/>
  <c r="IA358" i="27" s="1"/>
  <c r="MW358" i="27"/>
  <c r="FN357" i="27" s="1"/>
  <c r="KK357" i="27" s="1"/>
  <c r="OC358" i="27"/>
  <c r="GT357" i="27" s="1"/>
  <c r="LQ357" i="27" s="1"/>
  <c r="NI358" i="27"/>
  <c r="FZ357" i="27" s="1"/>
  <c r="KW357" i="27" s="1"/>
  <c r="MZ358" i="27"/>
  <c r="FQ357" i="27" s="1"/>
  <c r="KN357" i="27" s="1"/>
  <c r="ME358" i="27"/>
  <c r="EV357" i="27" s="1"/>
  <c r="JS357" i="27" s="1"/>
  <c r="NW358" i="27"/>
  <c r="GN357" i="27" s="1"/>
  <c r="LK357" i="27" s="1"/>
  <c r="NB358" i="27"/>
  <c r="FS357" i="27" s="1"/>
  <c r="KP357" i="27" s="1"/>
  <c r="MI358" i="27"/>
  <c r="EZ357" i="27" s="1"/>
  <c r="JW357" i="27" s="1"/>
  <c r="NY358" i="27"/>
  <c r="GP357" i="27" s="1"/>
  <c r="LM357" i="27" s="1"/>
  <c r="MT358" i="27"/>
  <c r="FK357" i="27" s="1"/>
  <c r="KH357" i="27" s="1"/>
  <c r="OJ358" i="27"/>
  <c r="HA357" i="27" s="1"/>
  <c r="LX357" i="27" s="1"/>
  <c r="NR358" i="27"/>
  <c r="GI357" i="27" s="1"/>
  <c r="LF357" i="27" s="1"/>
  <c r="DW357" i="27"/>
  <c r="IU358" i="27" s="1"/>
  <c r="CR43" i="23"/>
  <c r="P43" i="23"/>
  <c r="CI43" i="23"/>
  <c r="DF43" i="23"/>
  <c r="BZ43" i="23"/>
  <c r="U43" i="23"/>
  <c r="CF43" i="23"/>
  <c r="CM43" i="23"/>
  <c r="CT43" i="23"/>
  <c r="R43" i="23"/>
  <c r="EC43" i="23" s="1"/>
  <c r="CS43" i="23"/>
  <c r="CJ43" i="23"/>
  <c r="DG43" i="23"/>
  <c r="CA43" i="23"/>
  <c r="CX43" i="23"/>
  <c r="DE43" i="23"/>
  <c r="DD43" i="23"/>
  <c r="BX43" i="23"/>
  <c r="CE43" i="23"/>
  <c r="CL43" i="23"/>
  <c r="DA43" i="23"/>
  <c r="CC43" i="23"/>
  <c r="CB43" i="23"/>
  <c r="CY43" i="23"/>
  <c r="CW43" i="23"/>
  <c r="CP43" i="23"/>
  <c r="CG43" i="23"/>
  <c r="CV43" i="23"/>
  <c r="DC43" i="23"/>
  <c r="BW43" i="23"/>
  <c r="CD43" i="23"/>
  <c r="CK43" i="23"/>
  <c r="CZ43" i="23"/>
  <c r="BT43" i="23"/>
  <c r="CQ43" i="23"/>
  <c r="BY43" i="23"/>
  <c r="CH43" i="23"/>
  <c r="CO43" i="23"/>
  <c r="DJ43" i="23" s="1"/>
  <c r="CN43" i="23"/>
  <c r="CU43" i="23"/>
  <c r="DB43" i="23"/>
  <c r="BV43" i="23"/>
  <c r="BU43" i="23"/>
  <c r="R52" i="23"/>
  <c r="U52" i="23"/>
  <c r="CA34" i="23"/>
  <c r="CH34" i="23"/>
  <c r="CW34" i="23"/>
  <c r="U34" i="23"/>
  <c r="CN34" i="23"/>
  <c r="BW34" i="23"/>
  <c r="CL34" i="23"/>
  <c r="DA34" i="23"/>
  <c r="BU34" i="23"/>
  <c r="CB34" i="23"/>
  <c r="CY34" i="23"/>
  <c r="DF34" i="23"/>
  <c r="BZ34" i="23"/>
  <c r="CO34" i="23"/>
  <c r="DJ34" i="23" s="1"/>
  <c r="CE34" i="23"/>
  <c r="CF34" i="23"/>
  <c r="CM34" i="23"/>
  <c r="CD34" i="23"/>
  <c r="CS34" i="23"/>
  <c r="CZ34" i="23"/>
  <c r="BT34" i="23"/>
  <c r="CI34" i="23"/>
  <c r="CX34" i="23"/>
  <c r="CU34" i="23"/>
  <c r="CG34" i="23"/>
  <c r="DD34" i="23"/>
  <c r="BX34" i="23"/>
  <c r="DB34" i="23"/>
  <c r="BV34" i="23"/>
  <c r="CK34" i="23"/>
  <c r="CR34" i="23"/>
  <c r="P34" i="23"/>
  <c r="CQ34" i="23"/>
  <c r="CP34" i="23"/>
  <c r="DE34" i="23"/>
  <c r="BY34" i="23"/>
  <c r="CV34" i="23"/>
  <c r="DC34" i="23"/>
  <c r="CT34" i="23"/>
  <c r="R34" i="23"/>
  <c r="ER34" i="23" s="1"/>
  <c r="CC34" i="23"/>
  <c r="CJ34" i="23"/>
  <c r="DG34" i="23"/>
  <c r="CZ31" i="23"/>
  <c r="BT31" i="23"/>
  <c r="DG31" i="23"/>
  <c r="CA31" i="23"/>
  <c r="CX31" i="23"/>
  <c r="DE31" i="23"/>
  <c r="CN31" i="23"/>
  <c r="CU31" i="23"/>
  <c r="DB31" i="23"/>
  <c r="BV31" i="23"/>
  <c r="BU31" i="23"/>
  <c r="CR31" i="23"/>
  <c r="P31" i="23"/>
  <c r="CY31" i="23"/>
  <c r="CO31" i="23"/>
  <c r="DJ31" i="23" s="1"/>
  <c r="CP31" i="23"/>
  <c r="CG31" i="23"/>
  <c r="CF31" i="23"/>
  <c r="CM31" i="23"/>
  <c r="CT31" i="23"/>
  <c r="R31" i="23"/>
  <c r="DN31" i="23" s="1"/>
  <c r="CS31" i="23"/>
  <c r="CJ31" i="23"/>
  <c r="CW31" i="23"/>
  <c r="CQ31" i="23"/>
  <c r="BY31" i="23"/>
  <c r="CH31" i="23"/>
  <c r="DD31" i="23"/>
  <c r="BX31" i="23"/>
  <c r="CE31" i="23"/>
  <c r="CL31" i="23"/>
  <c r="DA31" i="23"/>
  <c r="CC31" i="23"/>
  <c r="CB31" i="23"/>
  <c r="U31" i="23"/>
  <c r="CI31" i="23"/>
  <c r="DF31" i="23"/>
  <c r="BZ31" i="23"/>
  <c r="CV31" i="23"/>
  <c r="DC31" i="23"/>
  <c r="BW31" i="23"/>
  <c r="CD31" i="23"/>
  <c r="CK31" i="23"/>
  <c r="R57" i="24"/>
  <c r="U57" i="24"/>
  <c r="CT23" i="24"/>
  <c r="GD23" i="24" s="1"/>
  <c r="U23" i="24"/>
  <c r="CC23" i="24"/>
  <c r="FM23" i="24" s="1"/>
  <c r="CJ23" i="24"/>
  <c r="FT23" i="24" s="1"/>
  <c r="CQ23" i="24"/>
  <c r="GA23" i="24" s="1"/>
  <c r="R23" i="24"/>
  <c r="DM23" i="24" s="1"/>
  <c r="BZ23" i="24"/>
  <c r="FJ23" i="24" s="1"/>
  <c r="CG23" i="24"/>
  <c r="FQ23" i="24" s="1"/>
  <c r="CU23" i="24"/>
  <c r="GE23" i="24" s="1"/>
  <c r="CF23" i="24"/>
  <c r="FP23" i="24" s="1"/>
  <c r="DC23" i="24"/>
  <c r="GM23" i="24" s="1"/>
  <c r="CL23" i="24"/>
  <c r="FV23" i="24" s="1"/>
  <c r="DA23" i="24"/>
  <c r="GK23" i="24" s="1"/>
  <c r="BU23" i="24"/>
  <c r="FE23" i="24" s="1"/>
  <c r="GV23" i="24" s="1"/>
  <c r="CB23" i="24"/>
  <c r="FL23" i="24" s="1"/>
  <c r="CI23" i="24"/>
  <c r="FS23" i="24" s="1"/>
  <c r="CX23" i="24"/>
  <c r="GH23" i="24" s="1"/>
  <c r="BR23" i="24"/>
  <c r="FB23" i="24" s="1"/>
  <c r="BY23" i="24"/>
  <c r="FI23" i="24" s="1"/>
  <c r="CN23" i="24"/>
  <c r="FX23" i="24" s="1"/>
  <c r="CE23" i="24"/>
  <c r="FO23" i="24" s="1"/>
  <c r="BW23" i="24"/>
  <c r="FG23" i="24" s="1"/>
  <c r="CD23" i="24"/>
  <c r="FN23" i="24" s="1"/>
  <c r="CS23" i="24"/>
  <c r="GC23" i="24" s="1"/>
  <c r="CZ23" i="24"/>
  <c r="GJ23" i="24" s="1"/>
  <c r="BT23" i="24"/>
  <c r="FD23" i="24" s="1"/>
  <c r="CA23" i="24"/>
  <c r="FK23" i="24" s="1"/>
  <c r="CP23" i="24"/>
  <c r="FZ23" i="24" s="1"/>
  <c r="CW23" i="24"/>
  <c r="GG23" i="24" s="1"/>
  <c r="BQ23" i="24"/>
  <c r="FA23" i="24" s="1"/>
  <c r="CV23" i="24"/>
  <c r="GF23" i="24" s="1"/>
  <c r="DD23" i="24"/>
  <c r="GN23" i="24" s="1"/>
  <c r="DB23" i="24"/>
  <c r="GL23" i="24" s="1"/>
  <c r="BV23" i="24"/>
  <c r="FF23" i="24" s="1"/>
  <c r="CK23" i="24"/>
  <c r="FU23" i="24" s="1"/>
  <c r="CR23" i="24"/>
  <c r="GB23" i="24" s="1"/>
  <c r="CY23" i="24"/>
  <c r="GI23" i="24" s="1"/>
  <c r="BS23" i="24"/>
  <c r="FC23" i="24" s="1"/>
  <c r="CH23" i="24"/>
  <c r="FR23" i="24" s="1"/>
  <c r="CO23" i="24"/>
  <c r="FY23" i="24" s="1"/>
  <c r="P23" i="24"/>
  <c r="CM23" i="24"/>
  <c r="FW23" i="24" s="1"/>
  <c r="BX23" i="24"/>
  <c r="FH23" i="24" s="1"/>
  <c r="CM40" i="23"/>
  <c r="CZ40" i="23"/>
  <c r="CW40" i="23"/>
  <c r="U40" i="23"/>
  <c r="R40" i="23"/>
  <c r="P40" i="23"/>
  <c r="DC40" i="23"/>
  <c r="DE45" i="23"/>
  <c r="CV45" i="23"/>
  <c r="DC45" i="23"/>
  <c r="BW45" i="23"/>
  <c r="DB45" i="23"/>
  <c r="BV45" i="23"/>
  <c r="CZ45" i="23"/>
  <c r="BT45" i="23"/>
  <c r="CQ45" i="23"/>
  <c r="CX45" i="23"/>
  <c r="CW45" i="23"/>
  <c r="CG45" i="23"/>
  <c r="CN45" i="23"/>
  <c r="CU45" i="23"/>
  <c r="DA45" i="23"/>
  <c r="CT45" i="23"/>
  <c r="R45" i="23"/>
  <c r="EA45" i="23" s="1"/>
  <c r="CR45" i="23"/>
  <c r="P45" i="23"/>
  <c r="CI45" i="23"/>
  <c r="CP45" i="23"/>
  <c r="CO45" i="23"/>
  <c r="DJ45" i="23" s="1"/>
  <c r="U45" i="23"/>
  <c r="CF45" i="23"/>
  <c r="CM45" i="23"/>
  <c r="CK45" i="23"/>
  <c r="CL45" i="23"/>
  <c r="CS45" i="23"/>
  <c r="CJ45" i="23"/>
  <c r="DG45" i="23"/>
  <c r="CA45" i="23"/>
  <c r="CH45" i="23"/>
  <c r="BY45" i="23"/>
  <c r="DD45" i="23"/>
  <c r="BX45" i="23"/>
  <c r="CE45" i="23"/>
  <c r="BU45" i="23"/>
  <c r="CD45" i="23"/>
  <c r="CC45" i="23"/>
  <c r="CB45" i="23"/>
  <c r="CY45" i="23"/>
  <c r="DF45" i="23"/>
  <c r="BZ45" i="23"/>
  <c r="CX42" i="23"/>
  <c r="DE42" i="23"/>
  <c r="BY42" i="23"/>
  <c r="CV42" i="23"/>
  <c r="DC42" i="23"/>
  <c r="DB42" i="23"/>
  <c r="BV42" i="23"/>
  <c r="CK42" i="23"/>
  <c r="CR42" i="23"/>
  <c r="P42" i="23"/>
  <c r="CN42" i="23"/>
  <c r="CC42" i="23"/>
  <c r="DG42" i="23"/>
  <c r="CY42" i="23"/>
  <c r="CP42" i="23"/>
  <c r="CW42" i="23"/>
  <c r="U42" i="23"/>
  <c r="CE42" i="23"/>
  <c r="CT42" i="23"/>
  <c r="R42" i="23"/>
  <c r="EY42" i="23" s="1"/>
  <c r="CJ42" i="23"/>
  <c r="CI42" i="23"/>
  <c r="CH42" i="23"/>
  <c r="CO42" i="23"/>
  <c r="DJ42" i="23" s="1"/>
  <c r="CM42" i="23"/>
  <c r="CF42" i="23"/>
  <c r="CU42" i="23"/>
  <c r="CL42" i="23"/>
  <c r="DA42" i="23"/>
  <c r="BU42" i="23"/>
  <c r="CB42" i="23"/>
  <c r="CQ42" i="23"/>
  <c r="DF42" i="23"/>
  <c r="BZ42" i="23"/>
  <c r="CG42" i="23"/>
  <c r="DD42" i="23"/>
  <c r="BX42" i="23"/>
  <c r="BW42" i="23"/>
  <c r="CD42" i="23"/>
  <c r="CS42" i="23"/>
  <c r="CZ42" i="23"/>
  <c r="BT42" i="23"/>
  <c r="CA42" i="23"/>
  <c r="CX33" i="24"/>
  <c r="GH33" i="24" s="1"/>
  <c r="BR33" i="24"/>
  <c r="FB33" i="24" s="1"/>
  <c r="GS33" i="24" s="1"/>
  <c r="BY33" i="24"/>
  <c r="FI33" i="24" s="1"/>
  <c r="CV33" i="24"/>
  <c r="GF33" i="24" s="1"/>
  <c r="DC33" i="24"/>
  <c r="GM33" i="24" s="1"/>
  <c r="BW33" i="24"/>
  <c r="FG33" i="24" s="1"/>
  <c r="CD33" i="24"/>
  <c r="FN33" i="24" s="1"/>
  <c r="CS33" i="24"/>
  <c r="GC33" i="24" s="1"/>
  <c r="CB33" i="24"/>
  <c r="FL33" i="24" s="1"/>
  <c r="BT33" i="24"/>
  <c r="FD33" i="24" s="1"/>
  <c r="CR33" i="24"/>
  <c r="GB33" i="24" s="1"/>
  <c r="CP33" i="24"/>
  <c r="FZ33" i="24" s="1"/>
  <c r="CW33" i="24"/>
  <c r="GG33" i="24" s="1"/>
  <c r="BQ33" i="24"/>
  <c r="FA33" i="24" s="1"/>
  <c r="CN33" i="24"/>
  <c r="FX33" i="24" s="1"/>
  <c r="CU33" i="24"/>
  <c r="GE33" i="24" s="1"/>
  <c r="DB33" i="24"/>
  <c r="GL33" i="24" s="1"/>
  <c r="BV33" i="24"/>
  <c r="FF33" i="24" s="1"/>
  <c r="CK33" i="24"/>
  <c r="FU33" i="24" s="1"/>
  <c r="CA33" i="24"/>
  <c r="FK33" i="24" s="1"/>
  <c r="R33" i="24"/>
  <c r="DJ33" i="24" s="1"/>
  <c r="CQ33" i="24"/>
  <c r="GA33" i="24" s="1"/>
  <c r="CH33" i="24"/>
  <c r="FR33" i="24" s="1"/>
  <c r="CO33" i="24"/>
  <c r="FY33" i="24" s="1"/>
  <c r="P33" i="24"/>
  <c r="CF33" i="24"/>
  <c r="FP33" i="24" s="1"/>
  <c r="CM33" i="24"/>
  <c r="FW33" i="24" s="1"/>
  <c r="CT33" i="24"/>
  <c r="GD33" i="24" s="1"/>
  <c r="U33" i="24"/>
  <c r="CC33" i="24"/>
  <c r="FM33" i="24" s="1"/>
  <c r="CI33" i="24"/>
  <c r="FS33" i="24" s="1"/>
  <c r="CY33" i="24"/>
  <c r="GI33" i="24" s="1"/>
  <c r="CJ33" i="24"/>
  <c r="FT33" i="24" s="1"/>
  <c r="BZ33" i="24"/>
  <c r="FJ33" i="24" s="1"/>
  <c r="CG33" i="24"/>
  <c r="FQ33" i="24" s="1"/>
  <c r="DD33" i="24"/>
  <c r="GN33" i="24" s="1"/>
  <c r="BX33" i="24"/>
  <c r="FH33" i="24" s="1"/>
  <c r="CE33" i="24"/>
  <c r="FO33" i="24" s="1"/>
  <c r="CL33" i="24"/>
  <c r="FV33" i="24" s="1"/>
  <c r="DA33" i="24"/>
  <c r="GK33" i="24" s="1"/>
  <c r="BU33" i="24"/>
  <c r="FE33" i="24" s="1"/>
  <c r="CZ33" i="24"/>
  <c r="GJ33" i="24" s="1"/>
  <c r="BS33" i="24"/>
  <c r="FC33" i="24" s="1"/>
  <c r="CJ34" i="24"/>
  <c r="FT34" i="24" s="1"/>
  <c r="CQ34" i="24"/>
  <c r="GA34" i="24" s="1"/>
  <c r="R34" i="24"/>
  <c r="EG34" i="24" s="1"/>
  <c r="BZ34" i="24"/>
  <c r="FJ34" i="24" s="1"/>
  <c r="CG34" i="24"/>
  <c r="FQ34" i="24" s="1"/>
  <c r="DD34" i="24"/>
  <c r="GN34" i="24" s="1"/>
  <c r="BX34" i="24"/>
  <c r="FH34" i="24" s="1"/>
  <c r="CE34" i="24"/>
  <c r="FO34" i="24" s="1"/>
  <c r="CC34" i="24"/>
  <c r="FM34" i="24" s="1"/>
  <c r="CL34" i="24"/>
  <c r="FV34" i="24" s="1"/>
  <c r="CS34" i="24"/>
  <c r="GC34" i="24" s="1"/>
  <c r="CB34" i="24"/>
  <c r="FL34" i="24" s="1"/>
  <c r="CI34" i="24"/>
  <c r="FS34" i="24" s="1"/>
  <c r="CX34" i="24"/>
  <c r="GH34" i="24" s="1"/>
  <c r="BR34" i="24"/>
  <c r="FB34" i="24" s="1"/>
  <c r="BY34" i="24"/>
  <c r="FI34" i="24" s="1"/>
  <c r="CV34" i="24"/>
  <c r="GF34" i="24" s="1"/>
  <c r="DC34" i="24"/>
  <c r="GM34" i="24" s="1"/>
  <c r="BW34" i="24"/>
  <c r="FG34" i="24" s="1"/>
  <c r="DB34" i="24"/>
  <c r="GL34" i="24" s="1"/>
  <c r="DA34" i="24"/>
  <c r="GK34" i="24" s="1"/>
  <c r="CZ34" i="24"/>
  <c r="GJ34" i="24" s="1"/>
  <c r="BT34" i="24"/>
  <c r="FD34" i="24" s="1"/>
  <c r="CA34" i="24"/>
  <c r="FK34" i="24" s="1"/>
  <c r="CP34" i="24"/>
  <c r="FZ34" i="24" s="1"/>
  <c r="CW34" i="24"/>
  <c r="GG34" i="24" s="1"/>
  <c r="BQ34" i="24"/>
  <c r="FA34" i="24" s="1"/>
  <c r="CN34" i="24"/>
  <c r="FX34" i="24" s="1"/>
  <c r="CU34" i="24"/>
  <c r="GE34" i="24" s="1"/>
  <c r="CK34" i="24"/>
  <c r="FU34" i="24" s="1"/>
  <c r="BV34" i="24"/>
  <c r="FF34" i="24" s="1"/>
  <c r="BU34" i="24"/>
  <c r="FE34" i="24" s="1"/>
  <c r="CR34" i="24"/>
  <c r="GB34" i="24" s="1"/>
  <c r="CY34" i="24"/>
  <c r="GI34" i="24" s="1"/>
  <c r="BS34" i="24"/>
  <c r="FC34" i="24" s="1"/>
  <c r="CH34" i="24"/>
  <c r="FR34" i="24" s="1"/>
  <c r="CO34" i="24"/>
  <c r="FY34" i="24" s="1"/>
  <c r="P34" i="24"/>
  <c r="CF34" i="24"/>
  <c r="FP34" i="24" s="1"/>
  <c r="CM34" i="24"/>
  <c r="FW34" i="24" s="1"/>
  <c r="CD34" i="24"/>
  <c r="FN34" i="24" s="1"/>
  <c r="U34" i="24"/>
  <c r="CT34" i="24"/>
  <c r="GD34" i="24" s="1"/>
  <c r="R58" i="24"/>
  <c r="U58" i="24"/>
  <c r="R60" i="23"/>
  <c r="U60" i="23"/>
  <c r="P20" i="23"/>
  <c r="CT20" i="23"/>
  <c r="R20" i="23"/>
  <c r="U20" i="23"/>
  <c r="CH20" i="23"/>
  <c r="BU20" i="23"/>
  <c r="CW20" i="23"/>
  <c r="R57" i="23"/>
  <c r="U57" i="23"/>
  <c r="U55" i="23"/>
  <c r="R55" i="23"/>
  <c r="R65" i="24"/>
  <c r="U65" i="24"/>
  <c r="R71" i="24"/>
  <c r="U71" i="24"/>
  <c r="R69" i="23"/>
  <c r="U69" i="23"/>
  <c r="P51" i="23"/>
  <c r="P52" i="23" s="1"/>
  <c r="P53" i="23" s="1"/>
  <c r="P54" i="23" s="1"/>
  <c r="P55" i="23" s="1"/>
  <c r="P56" i="23" s="1"/>
  <c r="P57" i="23" s="1"/>
  <c r="P58" i="23" s="1"/>
  <c r="P59" i="23" s="1"/>
  <c r="P60" i="23" s="1"/>
  <c r="P61" i="23" s="1"/>
  <c r="P62" i="23" s="1"/>
  <c r="P63" i="23" s="1"/>
  <c r="P64" i="23" s="1"/>
  <c r="P65" i="23" s="1"/>
  <c r="P66" i="23" s="1"/>
  <c r="P67" i="23" s="1"/>
  <c r="P68" i="23" s="1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U51" i="23"/>
  <c r="R51" i="23"/>
  <c r="U77" i="24"/>
  <c r="R77" i="24"/>
  <c r="CR30" i="24"/>
  <c r="GB30" i="24" s="1"/>
  <c r="CY30" i="24"/>
  <c r="GI30" i="24" s="1"/>
  <c r="BS30" i="24"/>
  <c r="FC30" i="24" s="1"/>
  <c r="CH30" i="24"/>
  <c r="FR30" i="24" s="1"/>
  <c r="CO30" i="24"/>
  <c r="FY30" i="24" s="1"/>
  <c r="P30" i="24"/>
  <c r="CF30" i="24"/>
  <c r="FP30" i="24" s="1"/>
  <c r="CM30" i="24"/>
  <c r="FW30" i="24" s="1"/>
  <c r="CL30" i="24"/>
  <c r="FV30" i="24" s="1"/>
  <c r="CT30" i="24"/>
  <c r="GD30" i="24" s="1"/>
  <c r="DA30" i="24"/>
  <c r="GK30" i="24" s="1"/>
  <c r="CJ30" i="24"/>
  <c r="FT30" i="24" s="1"/>
  <c r="CQ30" i="24"/>
  <c r="GA30" i="24" s="1"/>
  <c r="R30" i="24"/>
  <c r="EK30" i="24" s="1"/>
  <c r="BZ30" i="24"/>
  <c r="FJ30" i="24" s="1"/>
  <c r="CG30" i="24"/>
  <c r="FQ30" i="24" s="1"/>
  <c r="DD30" i="24"/>
  <c r="GN30" i="24" s="1"/>
  <c r="BX30" i="24"/>
  <c r="FH30" i="24" s="1"/>
  <c r="CE30" i="24"/>
  <c r="FO30" i="24" s="1"/>
  <c r="CK30" i="24"/>
  <c r="FU30" i="24" s="1"/>
  <c r="DB30" i="24"/>
  <c r="GL30" i="24" s="1"/>
  <c r="BU30" i="24"/>
  <c r="FE30" i="24" s="1"/>
  <c r="CB30" i="24"/>
  <c r="FL30" i="24" s="1"/>
  <c r="CI30" i="24"/>
  <c r="FS30" i="24" s="1"/>
  <c r="CX30" i="24"/>
  <c r="GH30" i="24" s="1"/>
  <c r="BR30" i="24"/>
  <c r="FB30" i="24" s="1"/>
  <c r="BY30" i="24"/>
  <c r="FI30" i="24" s="1"/>
  <c r="CV30" i="24"/>
  <c r="GF30" i="24" s="1"/>
  <c r="DC30" i="24"/>
  <c r="GM30" i="24" s="1"/>
  <c r="BW30" i="24"/>
  <c r="FG30" i="24" s="1"/>
  <c r="CD30" i="24"/>
  <c r="FN30" i="24" s="1"/>
  <c r="BV30" i="24"/>
  <c r="FF30" i="24" s="1"/>
  <c r="CZ30" i="24"/>
  <c r="GJ30" i="24" s="1"/>
  <c r="BT30" i="24"/>
  <c r="FD30" i="24" s="1"/>
  <c r="CA30" i="24"/>
  <c r="FK30" i="24" s="1"/>
  <c r="CP30" i="24"/>
  <c r="FZ30" i="24" s="1"/>
  <c r="CW30" i="24"/>
  <c r="GG30" i="24" s="1"/>
  <c r="BQ30" i="24"/>
  <c r="FA30" i="24" s="1"/>
  <c r="CN30" i="24"/>
  <c r="FX30" i="24" s="1"/>
  <c r="CU30" i="24"/>
  <c r="GE30" i="24" s="1"/>
  <c r="CS30" i="24"/>
  <c r="GC30" i="24" s="1"/>
  <c r="CC30" i="24"/>
  <c r="FM30" i="24" s="1"/>
  <c r="U30" i="24"/>
  <c r="R66" i="24"/>
  <c r="U66" i="24"/>
  <c r="R79" i="24"/>
  <c r="U79" i="24"/>
  <c r="R72" i="24"/>
  <c r="U72" i="24"/>
  <c r="DB15" i="24"/>
  <c r="GL15" i="24" s="1"/>
  <c r="BV15" i="24"/>
  <c r="FF15" i="24" s="1"/>
  <c r="CK15" i="24"/>
  <c r="FU15" i="24" s="1"/>
  <c r="CR15" i="24"/>
  <c r="GB15" i="24" s="1"/>
  <c r="CY15" i="24"/>
  <c r="GI15" i="24" s="1"/>
  <c r="BS15" i="24"/>
  <c r="FC15" i="24" s="1"/>
  <c r="CH15" i="24"/>
  <c r="FR15" i="24" s="1"/>
  <c r="CO15" i="24"/>
  <c r="FY15" i="24" s="1"/>
  <c r="P15" i="24"/>
  <c r="DC15" i="24"/>
  <c r="GM15" i="24" s="1"/>
  <c r="CU15" i="24"/>
  <c r="GE15" i="24" s="1"/>
  <c r="CT15" i="24"/>
  <c r="GD15" i="24" s="1"/>
  <c r="U15" i="24"/>
  <c r="CC15" i="24"/>
  <c r="FM15" i="24" s="1"/>
  <c r="CJ15" i="24"/>
  <c r="FT15" i="24" s="1"/>
  <c r="CQ15" i="24"/>
  <c r="GA15" i="24" s="1"/>
  <c r="R15" i="24"/>
  <c r="EC15" i="24" s="1"/>
  <c r="BZ15" i="24"/>
  <c r="FJ15" i="24" s="1"/>
  <c r="CG15" i="24"/>
  <c r="FQ15" i="24" s="1"/>
  <c r="CE15" i="24"/>
  <c r="FO15" i="24" s="1"/>
  <c r="BW15" i="24"/>
  <c r="FG15" i="24" s="1"/>
  <c r="CN15" i="24"/>
  <c r="FX15" i="24" s="1"/>
  <c r="CL15" i="24"/>
  <c r="FV15" i="24" s="1"/>
  <c r="DA15" i="24"/>
  <c r="GK15" i="24" s="1"/>
  <c r="BU15" i="24"/>
  <c r="FE15" i="24" s="1"/>
  <c r="CB15" i="24"/>
  <c r="FL15" i="24" s="1"/>
  <c r="CI15" i="24"/>
  <c r="FS15" i="24" s="1"/>
  <c r="CX15" i="24"/>
  <c r="GH15" i="24" s="1"/>
  <c r="BR15" i="24"/>
  <c r="FB15" i="24" s="1"/>
  <c r="BY15" i="24"/>
  <c r="FI15" i="24" s="1"/>
  <c r="DD15" i="24"/>
  <c r="GN15" i="24" s="1"/>
  <c r="CF15" i="24"/>
  <c r="FP15" i="24" s="1"/>
  <c r="CM15" i="24"/>
  <c r="FW15" i="24" s="1"/>
  <c r="CD15" i="24"/>
  <c r="FN15" i="24" s="1"/>
  <c r="CS15" i="24"/>
  <c r="GC15" i="24" s="1"/>
  <c r="CZ15" i="24"/>
  <c r="GJ15" i="24" s="1"/>
  <c r="BT15" i="24"/>
  <c r="FD15" i="24" s="1"/>
  <c r="CA15" i="24"/>
  <c r="FK15" i="24" s="1"/>
  <c r="CP15" i="24"/>
  <c r="FZ15" i="24" s="1"/>
  <c r="CW15" i="24"/>
  <c r="GG15" i="24" s="1"/>
  <c r="BQ15" i="24"/>
  <c r="FA15" i="24" s="1"/>
  <c r="BX15" i="24"/>
  <c r="FH15" i="24" s="1"/>
  <c r="CV15" i="24"/>
  <c r="GF15" i="24" s="1"/>
  <c r="U23" i="23"/>
  <c r="DG23" i="23"/>
  <c r="CQ23" i="23"/>
  <c r="P23" i="23"/>
  <c r="CC23" i="23"/>
  <c r="CE23" i="23"/>
  <c r="CO23" i="23"/>
  <c r="DJ23" i="23" s="1"/>
  <c r="CL23" i="23"/>
  <c r="CK23" i="23"/>
  <c r="BY23" i="23"/>
  <c r="CY23" i="23"/>
  <c r="CD23" i="23"/>
  <c r="BT23" i="23"/>
  <c r="CI23" i="23"/>
  <c r="DC23" i="23"/>
  <c r="DF23" i="23"/>
  <c r="CP23" i="23"/>
  <c r="CN23" i="23"/>
  <c r="CF23" i="23"/>
  <c r="CB23" i="23"/>
  <c r="CX23" i="23"/>
  <c r="CT23" i="23"/>
  <c r="BV23" i="23"/>
  <c r="BX23" i="23"/>
  <c r="CU23" i="23"/>
  <c r="DD23" i="23"/>
  <c r="BW23" i="23"/>
  <c r="CR23" i="23"/>
  <c r="CV23" i="23"/>
  <c r="BU23" i="23"/>
  <c r="BZ23" i="23"/>
  <c r="CH23" i="23"/>
  <c r="DB23" i="23"/>
  <c r="R23" i="23"/>
  <c r="ET23" i="23" s="1"/>
  <c r="CA23" i="23"/>
  <c r="CZ23" i="23"/>
  <c r="CJ23" i="23"/>
  <c r="DE23" i="23"/>
  <c r="CM23" i="23"/>
  <c r="CS23" i="23"/>
  <c r="CW23" i="23"/>
  <c r="DA23" i="23"/>
  <c r="CG23" i="23"/>
  <c r="U19" i="23"/>
  <c r="DB19" i="23"/>
  <c r="CL19" i="23"/>
  <c r="P19" i="23"/>
  <c r="CZ19" i="23"/>
  <c r="DG19" i="23"/>
  <c r="CR19" i="23"/>
  <c r="CU19" i="23"/>
  <c r="DA19" i="23"/>
  <c r="BY19" i="23"/>
  <c r="BU19" i="23"/>
  <c r="DF19" i="23"/>
  <c r="DD19" i="23"/>
  <c r="BZ19" i="23"/>
  <c r="CC19" i="23"/>
  <c r="CJ19" i="23"/>
  <c r="CB19" i="23"/>
  <c r="CM19" i="23"/>
  <c r="CX19" i="23"/>
  <c r="CO19" i="23"/>
  <c r="DJ19" i="23" s="1"/>
  <c r="BW19" i="23"/>
  <c r="R19" i="23"/>
  <c r="ET19" i="23" s="1"/>
  <c r="CI19" i="23"/>
  <c r="CE19" i="23"/>
  <c r="CK19" i="23"/>
  <c r="CH19" i="23"/>
  <c r="CG19" i="23"/>
  <c r="CS19" i="23"/>
  <c r="CA19" i="23"/>
  <c r="CP19" i="23"/>
  <c r="CQ19" i="23"/>
  <c r="BT19" i="23"/>
  <c r="DC19" i="23"/>
  <c r="BX19" i="23"/>
  <c r="CW19" i="23"/>
  <c r="DE19" i="23"/>
  <c r="CV19" i="23"/>
  <c r="CF19" i="23"/>
  <c r="CD19" i="23"/>
  <c r="CN19" i="23"/>
  <c r="P33" i="23"/>
  <c r="CM33" i="23"/>
  <c r="DG33" i="23"/>
  <c r="DB33" i="23"/>
  <c r="DF33" i="23"/>
  <c r="CL33" i="23"/>
  <c r="CX33" i="23"/>
  <c r="CP33" i="23"/>
  <c r="CH33" i="23"/>
  <c r="CR33" i="23"/>
  <c r="DA33" i="23"/>
  <c r="CW33" i="23"/>
  <c r="CC33" i="23"/>
  <c r="CT33" i="23"/>
  <c r="CQ33" i="23"/>
  <c r="CI33" i="23"/>
  <c r="CO33" i="23"/>
  <c r="DJ33" i="23" s="1"/>
  <c r="BY33" i="23"/>
  <c r="DD33" i="23"/>
  <c r="CZ33" i="23"/>
  <c r="R33" i="23"/>
  <c r="EN33" i="23" s="1"/>
  <c r="CK33" i="23"/>
  <c r="CB33" i="23"/>
  <c r="CJ33" i="23"/>
  <c r="BT33" i="23"/>
  <c r="CN33" i="23"/>
  <c r="CG33" i="23"/>
  <c r="BU33" i="23"/>
  <c r="U33" i="23"/>
  <c r="BW33" i="23"/>
  <c r="CA33" i="23"/>
  <c r="CD33" i="23"/>
  <c r="DE33" i="23"/>
  <c r="DC33" i="23"/>
  <c r="CS33" i="23"/>
  <c r="CV33" i="23"/>
  <c r="CE33" i="23"/>
  <c r="CY33" i="23"/>
  <c r="CF33" i="23"/>
  <c r="BV33" i="23"/>
  <c r="BZ33" i="23"/>
  <c r="BX33" i="23"/>
  <c r="CU33" i="23"/>
  <c r="R40" i="24"/>
  <c r="CQ40" i="24"/>
  <c r="GA40" i="24" s="1"/>
  <c r="CW40" i="24"/>
  <c r="GG40" i="24" s="1"/>
  <c r="U40" i="24"/>
  <c r="CT40" i="24"/>
  <c r="GD40" i="24" s="1"/>
  <c r="P40" i="24"/>
  <c r="R56" i="24"/>
  <c r="U56" i="24"/>
  <c r="CO37" i="23"/>
  <c r="DJ37" i="23" s="1"/>
  <c r="DA37" i="23"/>
  <c r="DG37" i="23"/>
  <c r="DF37" i="23"/>
  <c r="DB37" i="23"/>
  <c r="CQ37" i="23"/>
  <c r="CG37" i="23"/>
  <c r="U37" i="23"/>
  <c r="CM37" i="23"/>
  <c r="CB37" i="23"/>
  <c r="BT37" i="23"/>
  <c r="BV37" i="23"/>
  <c r="BY37" i="23"/>
  <c r="CC37" i="23"/>
  <c r="DC37" i="23"/>
  <c r="CI37" i="23"/>
  <c r="CJ37" i="23"/>
  <c r="CL37" i="23"/>
  <c r="CR37" i="23"/>
  <c r="CE37" i="23"/>
  <c r="CF37" i="23"/>
  <c r="CY37" i="23"/>
  <c r="CS37" i="23"/>
  <c r="CU37" i="23"/>
  <c r="DD37" i="23"/>
  <c r="BU37" i="23"/>
  <c r="CD37" i="23"/>
  <c r="BW37" i="23"/>
  <c r="CK37" i="23"/>
  <c r="CA37" i="23"/>
  <c r="CN37" i="23"/>
  <c r="CV37" i="23"/>
  <c r="BX37" i="23"/>
  <c r="CX37" i="23"/>
  <c r="CT37" i="23"/>
  <c r="CZ37" i="23"/>
  <c r="CP37" i="23"/>
  <c r="CH37" i="23"/>
  <c r="CW37" i="23"/>
  <c r="BZ37" i="23"/>
  <c r="P37" i="23"/>
  <c r="R37" i="23"/>
  <c r="EU37" i="23" s="1"/>
  <c r="DE37" i="23"/>
  <c r="CC357" i="27"/>
  <c r="CB357" i="27" s="1"/>
  <c r="BV357" i="27"/>
  <c r="FD356" i="27"/>
  <c r="KA356" i="27" s="1"/>
  <c r="BY357" i="27"/>
  <c r="P13" i="24"/>
  <c r="CR13" i="24"/>
  <c r="GB13" i="24" s="1"/>
  <c r="R13" i="24"/>
  <c r="EK13" i="24" s="1"/>
  <c r="CB13" i="24"/>
  <c r="FL13" i="24" s="1"/>
  <c r="CS13" i="24"/>
  <c r="GC13" i="24" s="1"/>
  <c r="CK13" i="24"/>
  <c r="FU13" i="24" s="1"/>
  <c r="CL13" i="24"/>
  <c r="FV13" i="24" s="1"/>
  <c r="BW13" i="24"/>
  <c r="FG13" i="24" s="1"/>
  <c r="BT13" i="24"/>
  <c r="FD13" i="24" s="1"/>
  <c r="CV13" i="24"/>
  <c r="GF13" i="24" s="1"/>
  <c r="CP13" i="24"/>
  <c r="FZ13" i="24" s="1"/>
  <c r="DD13" i="24"/>
  <c r="GN13" i="24" s="1"/>
  <c r="CO13" i="24"/>
  <c r="FY13" i="24" s="1"/>
  <c r="BU13" i="24"/>
  <c r="FE13" i="24" s="1"/>
  <c r="CX13" i="24"/>
  <c r="GH13" i="24" s="1"/>
  <c r="CQ13" i="24"/>
  <c r="GA13" i="24" s="1"/>
  <c r="CY13" i="24"/>
  <c r="GI13" i="24" s="1"/>
  <c r="CE13" i="24"/>
  <c r="FO13" i="24" s="1"/>
  <c r="CU13" i="24"/>
  <c r="GE13" i="24" s="1"/>
  <c r="DA13" i="24"/>
  <c r="GK13" i="24" s="1"/>
  <c r="BZ13" i="24"/>
  <c r="FJ13" i="24" s="1"/>
  <c r="DB13" i="24"/>
  <c r="GL13" i="24" s="1"/>
  <c r="U13" i="24"/>
  <c r="CF13" i="24"/>
  <c r="FP13" i="24" s="1"/>
  <c r="BX13" i="24"/>
  <c r="FH13" i="24" s="1"/>
  <c r="CJ13" i="24"/>
  <c r="FT13" i="24" s="1"/>
  <c r="CN13" i="24"/>
  <c r="FX13" i="24" s="1"/>
  <c r="CC13" i="24"/>
  <c r="FM13" i="24" s="1"/>
  <c r="CA13" i="24"/>
  <c r="FK13" i="24" s="1"/>
  <c r="CD13" i="24"/>
  <c r="FN13" i="24" s="1"/>
  <c r="CW13" i="24"/>
  <c r="GG13" i="24" s="1"/>
  <c r="BS13" i="24"/>
  <c r="FC13" i="24" s="1"/>
  <c r="BV13" i="24"/>
  <c r="FF13" i="24" s="1"/>
  <c r="DC13" i="24"/>
  <c r="GM13" i="24" s="1"/>
  <c r="CM13" i="24"/>
  <c r="FW13" i="24" s="1"/>
  <c r="CH13" i="24"/>
  <c r="FR13" i="24" s="1"/>
  <c r="CZ13" i="24"/>
  <c r="GJ13" i="24" s="1"/>
  <c r="CT13" i="24"/>
  <c r="GD13" i="24" s="1"/>
  <c r="BR13" i="24"/>
  <c r="FB13" i="24" s="1"/>
  <c r="CG13" i="24"/>
  <c r="FQ13" i="24" s="1"/>
  <c r="BY13" i="24"/>
  <c r="FI13" i="24" s="1"/>
  <c r="CI13" i="24"/>
  <c r="FS13" i="24" s="1"/>
  <c r="BQ13" i="24"/>
  <c r="FA13" i="24" s="1"/>
  <c r="R50" i="26"/>
  <c r="U50" i="26"/>
  <c r="CL320" i="27"/>
  <c r="DH320" i="27"/>
  <c r="LZ321" i="27"/>
  <c r="NF321" i="27"/>
  <c r="CW320" i="27"/>
  <c r="CZ320" i="27"/>
  <c r="EK320" i="27"/>
  <c r="MY321" i="27"/>
  <c r="OE321" i="27"/>
  <c r="CR320" i="27"/>
  <c r="EC320" i="27"/>
  <c r="MR321" i="27"/>
  <c r="NX321" i="27"/>
  <c r="CS320" i="27"/>
  <c r="ED320" i="27"/>
  <c r="NA321" i="27"/>
  <c r="OG321" i="27"/>
  <c r="ND321" i="27"/>
  <c r="DD320" i="27"/>
  <c r="MD321" i="27"/>
  <c r="NJ321" i="27"/>
  <c r="MN321" i="27"/>
  <c r="DN320" i="27"/>
  <c r="MM321" i="27"/>
  <c r="NS321" i="27"/>
  <c r="CF320" i="27"/>
  <c r="DP320" i="27"/>
  <c r="MO321" i="27"/>
  <c r="NU321" i="27"/>
  <c r="DZ320" i="27"/>
  <c r="DR320" i="27"/>
  <c r="CG320" i="27"/>
  <c r="DQ320" i="27"/>
  <c r="MH321" i="27"/>
  <c r="NN321" i="27"/>
  <c r="MV321" i="27"/>
  <c r="DI320" i="27"/>
  <c r="MA321" i="27"/>
  <c r="NG321" i="27"/>
  <c r="DF320" i="27"/>
  <c r="DA320" i="27"/>
  <c r="EL320" i="27"/>
  <c r="MZ321" i="27"/>
  <c r="OF321" i="27"/>
  <c r="DC320" i="27"/>
  <c r="MC321" i="27"/>
  <c r="NI321" i="27"/>
  <c r="CE320" i="27"/>
  <c r="OB321" i="27"/>
  <c r="DM320" i="27"/>
  <c r="ML321" i="27"/>
  <c r="NR321" i="27"/>
  <c r="CM320" i="27"/>
  <c r="DW320" i="27"/>
  <c r="MU321" i="27"/>
  <c r="OA321" i="27"/>
  <c r="CO320" i="27"/>
  <c r="DY320" i="27"/>
  <c r="MW321" i="27"/>
  <c r="OC321" i="27"/>
  <c r="DJ320" i="27"/>
  <c r="CP320" i="27"/>
  <c r="EA320" i="27"/>
  <c r="MP321" i="27"/>
  <c r="NV321" i="27"/>
  <c r="CH320" i="27"/>
  <c r="DS320" i="27"/>
  <c r="MI321" i="27"/>
  <c r="NO321" i="27"/>
  <c r="NL321" i="27"/>
  <c r="DK320" i="27"/>
  <c r="MB321" i="27"/>
  <c r="NH321" i="27"/>
  <c r="MF321" i="27"/>
  <c r="DL320" i="27"/>
  <c r="MK321" i="27"/>
  <c r="NQ321" i="27"/>
  <c r="DO320" i="27"/>
  <c r="CK320" i="27"/>
  <c r="DV320" i="27"/>
  <c r="MT321" i="27"/>
  <c r="NZ321" i="27"/>
  <c r="CV320" i="27"/>
  <c r="EF320" i="27"/>
  <c r="NC321" i="27"/>
  <c r="CN320" i="27"/>
  <c r="CX320" i="27"/>
  <c r="EI320" i="27"/>
  <c r="NE321" i="27"/>
  <c r="BO321" i="27"/>
  <c r="DB320" i="27"/>
  <c r="EJ320" i="27"/>
  <c r="EB320" i="27"/>
  <c r="DT320" i="27"/>
  <c r="DU320" i="27"/>
  <c r="CU320" i="27"/>
  <c r="DE320" i="27"/>
  <c r="DG320" i="27"/>
  <c r="CT320" i="27"/>
  <c r="MX321" i="27"/>
  <c r="MQ321" i="27"/>
  <c r="MJ321" i="27"/>
  <c r="MS321" i="27"/>
  <c r="EE320" i="27"/>
  <c r="ME321" i="27"/>
  <c r="MG321" i="27"/>
  <c r="OD321" i="27"/>
  <c r="NW321" i="27"/>
  <c r="NP321" i="27"/>
  <c r="NY321" i="27"/>
  <c r="NB321" i="27"/>
  <c r="NK321" i="27"/>
  <c r="NM321" i="27"/>
  <c r="CY320" i="27"/>
  <c r="CQ320" i="27"/>
  <c r="CI320" i="27"/>
  <c r="CJ320" i="27"/>
  <c r="EG320" i="27"/>
  <c r="DX320" i="27"/>
  <c r="NT321" i="27"/>
  <c r="EH320" i="27"/>
  <c r="CR299" i="27"/>
  <c r="NZ300" i="27"/>
  <c r="MT300" i="27"/>
  <c r="NN300" i="27"/>
  <c r="MF300" i="27"/>
  <c r="NC300" i="27"/>
  <c r="NE300" i="27"/>
  <c r="DJ299" i="27"/>
  <c r="CG299" i="27"/>
  <c r="DR299" i="27"/>
  <c r="CP299" i="27"/>
  <c r="DC299" i="27"/>
  <c r="MK300" i="27"/>
  <c r="MW300" i="27"/>
  <c r="CN299" i="27"/>
  <c r="DS299" i="27"/>
  <c r="MR300" i="27"/>
  <c r="NA300" i="27"/>
  <c r="DU299" i="27"/>
  <c r="DF299" i="27"/>
  <c r="EK299" i="27"/>
  <c r="DM299" i="27"/>
  <c r="NY300" i="27"/>
  <c r="NX300" i="27"/>
  <c r="CJ299" i="27"/>
  <c r="CK299" i="27"/>
  <c r="DE299" i="27"/>
  <c r="DO299" i="27"/>
  <c r="NQ300" i="27"/>
  <c r="DY299" i="27"/>
  <c r="EC299" i="27"/>
  <c r="DT299" i="27"/>
  <c r="MQ300" i="27"/>
  <c r="NL300" i="27"/>
  <c r="OF300" i="27"/>
  <c r="MZ300" i="27"/>
  <c r="NU300" i="27"/>
  <c r="NW300" i="27"/>
  <c r="DW299" i="27"/>
  <c r="CQ299" i="27"/>
  <c r="EF299" i="27"/>
  <c r="CZ299" i="27"/>
  <c r="NK300" i="27"/>
  <c r="CO299" i="27"/>
  <c r="EE299" i="27"/>
  <c r="MS300" i="27"/>
  <c r="MN300" i="27"/>
  <c r="OA300" i="27"/>
  <c r="DG299" i="27"/>
  <c r="NR300" i="27"/>
  <c r="NI300" i="27"/>
  <c r="MD300" i="27"/>
  <c r="DB299" i="27"/>
  <c r="EI299" i="27"/>
  <c r="MU300" i="27"/>
  <c r="NV300" i="27"/>
  <c r="NM300" i="27"/>
  <c r="ND300" i="27"/>
  <c r="ED299" i="27"/>
  <c r="NO300" i="27"/>
  <c r="ME300" i="27"/>
  <c r="MO300" i="27"/>
  <c r="NJ300" i="27"/>
  <c r="OD300" i="27"/>
  <c r="MX300" i="27"/>
  <c r="NS300" i="27"/>
  <c r="MM300" i="27"/>
  <c r="OC300" i="27"/>
  <c r="EG299" i="27"/>
  <c r="NT300" i="27"/>
  <c r="MC300" i="27"/>
  <c r="NF300" i="27"/>
  <c r="DZ299" i="27"/>
  <c r="CY299" i="27"/>
  <c r="NB300" i="27"/>
  <c r="CX299" i="27"/>
  <c r="DK299" i="27"/>
  <c r="CM299" i="27"/>
  <c r="DQ299" i="27"/>
  <c r="CL299" i="27"/>
  <c r="DP299" i="27"/>
  <c r="DD299" i="27"/>
  <c r="DN299" i="27"/>
  <c r="CH299" i="27"/>
  <c r="BO300" i="27"/>
  <c r="DV299" i="27"/>
  <c r="MJ300" i="27"/>
  <c r="MA300" i="27"/>
  <c r="ML300" i="27"/>
  <c r="CI299" i="27"/>
  <c r="EJ299" i="27"/>
  <c r="NG300" i="27"/>
  <c r="OB300" i="27"/>
  <c r="MV300" i="27"/>
  <c r="NP300" i="27"/>
  <c r="MH300" i="27"/>
  <c r="CS299" i="27"/>
  <c r="MP300" i="27"/>
  <c r="OG300" i="27"/>
  <c r="MG300" i="27"/>
  <c r="CF299" i="27"/>
  <c r="MB300" i="27"/>
  <c r="CE299" i="27"/>
  <c r="DI299" i="27"/>
  <c r="EH299" i="27"/>
  <c r="DH299" i="27"/>
  <c r="OE300" i="27"/>
  <c r="CW299" i="27"/>
  <c r="MI300" i="27"/>
  <c r="CV299" i="27"/>
  <c r="EA299" i="27"/>
  <c r="MY300" i="27"/>
  <c r="DX299" i="27"/>
  <c r="DL299" i="27"/>
  <c r="EL299" i="27"/>
  <c r="CT299" i="27"/>
  <c r="DA299" i="27"/>
  <c r="NH300" i="27"/>
  <c r="LZ300" i="27"/>
  <c r="CU299" i="27"/>
  <c r="EB299" i="27"/>
  <c r="BL12" i="23"/>
  <c r="AI12" i="23"/>
  <c r="DS12" i="23" s="1"/>
  <c r="BF12" i="23"/>
  <c r="BH12" i="23"/>
  <c r="ER12" i="23" s="1"/>
  <c r="AJ12" i="23"/>
  <c r="DT12" i="23" s="1"/>
  <c r="AP12" i="23"/>
  <c r="BG12" i="23"/>
  <c r="AX12" i="23"/>
  <c r="EH12" i="23" s="1"/>
  <c r="AQ12" i="23"/>
  <c r="EA12" i="23" s="1"/>
  <c r="AH12" i="23"/>
  <c r="BN12" i="23"/>
  <c r="AY12" i="23"/>
  <c r="AB12" i="23"/>
  <c r="AZ12" i="23"/>
  <c r="AV12" i="23"/>
  <c r="AO12" i="23"/>
  <c r="BA12" i="23"/>
  <c r="AT12" i="23"/>
  <c r="AE12" i="23"/>
  <c r="DO12" i="23" s="1"/>
  <c r="BK12" i="23"/>
  <c r="AN12" i="23"/>
  <c r="BD12" i="23"/>
  <c r="EN12" i="23" s="1"/>
  <c r="AW12" i="23"/>
  <c r="BI12" i="23"/>
  <c r="ES12" i="23" s="1"/>
  <c r="AC12" i="23"/>
  <c r="BB12" i="23"/>
  <c r="AM12" i="23"/>
  <c r="DW12" i="23" s="1"/>
  <c r="BO12" i="23"/>
  <c r="EY12" i="23" s="1"/>
  <c r="AR12" i="23"/>
  <c r="BE12" i="23"/>
  <c r="EO12" i="23" s="1"/>
  <c r="AS12" i="23"/>
  <c r="AD12" i="23"/>
  <c r="BJ12" i="23"/>
  <c r="ET12" i="23" s="1"/>
  <c r="AU12" i="23"/>
  <c r="AF12" i="23"/>
  <c r="DP12" i="23" s="1"/>
  <c r="AG12" i="23"/>
  <c r="DQ12" i="23" s="1"/>
  <c r="BM12" i="23"/>
  <c r="AK12" i="23"/>
  <c r="DU12" i="23" s="1"/>
  <c r="AL12" i="23"/>
  <c r="DV12" i="23" s="1"/>
  <c r="BC12" i="23"/>
  <c r="BL16" i="23"/>
  <c r="AH16" i="23"/>
  <c r="BG16" i="23"/>
  <c r="AJ16" i="23"/>
  <c r="AZ16" i="23"/>
  <c r="AQ16" i="23"/>
  <c r="AI16" i="23"/>
  <c r="BH16" i="23"/>
  <c r="AY16" i="23"/>
  <c r="BN16" i="23"/>
  <c r="BF16" i="23"/>
  <c r="AR16" i="23"/>
  <c r="BO16" i="23"/>
  <c r="AP16" i="23"/>
  <c r="AO16" i="23"/>
  <c r="BI16" i="23"/>
  <c r="AT16" i="23"/>
  <c r="AM16" i="23"/>
  <c r="AW16" i="23"/>
  <c r="AC16" i="23"/>
  <c r="BB16" i="23"/>
  <c r="AU16" i="23"/>
  <c r="AF16" i="23"/>
  <c r="AV16" i="23"/>
  <c r="AX16" i="23"/>
  <c r="AN16" i="23"/>
  <c r="BE16" i="23"/>
  <c r="AK16" i="23"/>
  <c r="BA16" i="23"/>
  <c r="AD16" i="23"/>
  <c r="BJ16" i="23"/>
  <c r="DB16" i="23" s="1"/>
  <c r="BC16" i="23"/>
  <c r="AB16" i="23"/>
  <c r="BD16" i="23"/>
  <c r="AG16" i="23"/>
  <c r="BM16" i="23"/>
  <c r="AS16" i="23"/>
  <c r="AL16" i="23"/>
  <c r="AE16" i="23"/>
  <c r="BK16" i="23"/>
  <c r="BD20" i="23"/>
  <c r="EN20" i="23" s="1"/>
  <c r="AB20" i="23"/>
  <c r="DL20" i="23" s="1"/>
  <c r="AY20" i="23"/>
  <c r="EI20" i="23" s="1"/>
  <c r="BF20" i="23"/>
  <c r="EP20" i="23" s="1"/>
  <c r="BN20" i="23"/>
  <c r="EX20" i="23" s="1"/>
  <c r="AH20" i="23"/>
  <c r="DR20" i="23" s="1"/>
  <c r="AI20" i="23"/>
  <c r="DS20" i="23" s="1"/>
  <c r="AQ20" i="23"/>
  <c r="EA20" i="23" s="1"/>
  <c r="AZ20" i="23"/>
  <c r="EJ20" i="23" s="1"/>
  <c r="AJ20" i="23"/>
  <c r="DT20" i="23" s="1"/>
  <c r="AX20" i="23"/>
  <c r="EH20" i="23" s="1"/>
  <c r="AP20" i="23"/>
  <c r="DZ20" i="23" s="1"/>
  <c r="BH20" i="23"/>
  <c r="ER20" i="23" s="1"/>
  <c r="BG20" i="23"/>
  <c r="EQ20" i="23" s="1"/>
  <c r="AR20" i="23"/>
  <c r="EB20" i="23" s="1"/>
  <c r="AF20" i="23"/>
  <c r="DP20" i="23" s="1"/>
  <c r="AG20" i="23"/>
  <c r="DQ20" i="23" s="1"/>
  <c r="BM20" i="23"/>
  <c r="EW20" i="23" s="1"/>
  <c r="BI20" i="23"/>
  <c r="ES20" i="23" s="1"/>
  <c r="AK20" i="23"/>
  <c r="DU20" i="23" s="1"/>
  <c r="AT20" i="23"/>
  <c r="CL20" i="23" s="1"/>
  <c r="AU20" i="23"/>
  <c r="EE20" i="23" s="1"/>
  <c r="AV20" i="23"/>
  <c r="EF20" i="23" s="1"/>
  <c r="AO20" i="23"/>
  <c r="DY20" i="23" s="1"/>
  <c r="BA20" i="23"/>
  <c r="EK20" i="23" s="1"/>
  <c r="BB20" i="23"/>
  <c r="EL20" i="23" s="1"/>
  <c r="BC20" i="23"/>
  <c r="EM20" i="23" s="1"/>
  <c r="BL20" i="23"/>
  <c r="EV20" i="23" s="1"/>
  <c r="AW20" i="23"/>
  <c r="AC20" i="23"/>
  <c r="DM20" i="23" s="1"/>
  <c r="AD20" i="23"/>
  <c r="DN20" i="23" s="1"/>
  <c r="BJ20" i="23"/>
  <c r="ET20" i="23" s="1"/>
  <c r="AE20" i="23"/>
  <c r="DO20" i="23" s="1"/>
  <c r="BK20" i="23"/>
  <c r="EU20" i="23" s="1"/>
  <c r="BO20" i="23"/>
  <c r="EY20" i="23" s="1"/>
  <c r="BE20" i="23"/>
  <c r="EO20" i="23" s="1"/>
  <c r="AS20" i="23"/>
  <c r="EC20" i="23" s="1"/>
  <c r="AL20" i="23"/>
  <c r="DV20" i="23" s="1"/>
  <c r="AM20" i="23"/>
  <c r="DW20" i="23" s="1"/>
  <c r="AN20" i="23"/>
  <c r="DX20" i="23" s="1"/>
  <c r="BL24" i="23"/>
  <c r="EV24" i="23" s="1"/>
  <c r="AQ24" i="23"/>
  <c r="EA24" i="23" s="1"/>
  <c r="AZ24" i="23"/>
  <c r="EJ24" i="23" s="1"/>
  <c r="AY24" i="23"/>
  <c r="EI24" i="23" s="1"/>
  <c r="AH24" i="23"/>
  <c r="DR24" i="23" s="1"/>
  <c r="AJ24" i="23"/>
  <c r="DT24" i="23" s="1"/>
  <c r="BN24" i="23"/>
  <c r="EX24" i="23" s="1"/>
  <c r="BG24" i="23"/>
  <c r="EQ24" i="23" s="1"/>
  <c r="AI24" i="23"/>
  <c r="DS24" i="23" s="1"/>
  <c r="AP24" i="23"/>
  <c r="DZ24" i="23" s="1"/>
  <c r="AR24" i="23"/>
  <c r="EB24" i="23" s="1"/>
  <c r="AX24" i="23"/>
  <c r="EH24" i="23" s="1"/>
  <c r="BF24" i="23"/>
  <c r="EP24" i="23" s="1"/>
  <c r="BH24" i="23"/>
  <c r="ER24" i="23" s="1"/>
  <c r="AB24" i="23"/>
  <c r="DL24" i="23" s="1"/>
  <c r="BO24" i="23"/>
  <c r="EY24" i="23" s="1"/>
  <c r="BD24" i="23"/>
  <c r="EN24" i="23" s="1"/>
  <c r="AG24" i="23"/>
  <c r="DQ24" i="23" s="1"/>
  <c r="BM24" i="23"/>
  <c r="EW24" i="23" s="1"/>
  <c r="AK24" i="23"/>
  <c r="DU24" i="23" s="1"/>
  <c r="AT24" i="23"/>
  <c r="ED24" i="23" s="1"/>
  <c r="BC24" i="23"/>
  <c r="EM24" i="23" s="1"/>
  <c r="AM24" i="23"/>
  <c r="DW24" i="23" s="1"/>
  <c r="AN24" i="23"/>
  <c r="DX24" i="23" s="1"/>
  <c r="AO24" i="23"/>
  <c r="DY24" i="23" s="1"/>
  <c r="AS24" i="23"/>
  <c r="EC24" i="23" s="1"/>
  <c r="BB24" i="23"/>
  <c r="EL24" i="23" s="1"/>
  <c r="AE24" i="23"/>
  <c r="DO24" i="23" s="1"/>
  <c r="BK24" i="23"/>
  <c r="EU24" i="23" s="1"/>
  <c r="AF24" i="23"/>
  <c r="DP24" i="23" s="1"/>
  <c r="AW24" i="23"/>
  <c r="BA24" i="23"/>
  <c r="EK24" i="23" s="1"/>
  <c r="AD24" i="23"/>
  <c r="DN24" i="23" s="1"/>
  <c r="BJ24" i="23"/>
  <c r="ET24" i="23" s="1"/>
  <c r="AV24" i="23"/>
  <c r="EF24" i="23" s="1"/>
  <c r="BE24" i="23"/>
  <c r="CW24" i="23" s="1"/>
  <c r="AC24" i="23"/>
  <c r="DM24" i="23" s="1"/>
  <c r="BI24" i="23"/>
  <c r="ES24" i="23" s="1"/>
  <c r="AL24" i="23"/>
  <c r="DV24" i="23" s="1"/>
  <c r="AU24" i="23"/>
  <c r="EE24" i="23" s="1"/>
  <c r="BL28" i="23"/>
  <c r="AX28" i="23"/>
  <c r="AR28" i="23"/>
  <c r="AB28" i="23"/>
  <c r="AJ28" i="23"/>
  <c r="BO28" i="23"/>
  <c r="AI28" i="23"/>
  <c r="BG28" i="23"/>
  <c r="AP28" i="23"/>
  <c r="AH28" i="23"/>
  <c r="BF28" i="23"/>
  <c r="BH28" i="23"/>
  <c r="AQ28" i="23"/>
  <c r="EA28" i="23" s="1"/>
  <c r="AZ28" i="23"/>
  <c r="EJ28" i="23" s="1"/>
  <c r="AG28" i="23"/>
  <c r="DQ28" i="23" s="1"/>
  <c r="BM28" i="23"/>
  <c r="AC28" i="23"/>
  <c r="BI28" i="23"/>
  <c r="AT28" i="23"/>
  <c r="AE28" i="23"/>
  <c r="BK28" i="23"/>
  <c r="AY28" i="23"/>
  <c r="BN28" i="23"/>
  <c r="AN28" i="23"/>
  <c r="DX28" i="23" s="1"/>
  <c r="AO28" i="23"/>
  <c r="AK28" i="23"/>
  <c r="BB28" i="23"/>
  <c r="CT28" i="23" s="1"/>
  <c r="AM28" i="23"/>
  <c r="AV28" i="23"/>
  <c r="BD28" i="23"/>
  <c r="AW28" i="23"/>
  <c r="AS28" i="23"/>
  <c r="AD28" i="23"/>
  <c r="BJ28" i="23"/>
  <c r="AU28" i="23"/>
  <c r="BE28" i="23"/>
  <c r="BA28" i="23"/>
  <c r="AL28" i="23"/>
  <c r="DV28" i="23" s="1"/>
  <c r="BC28" i="23"/>
  <c r="EM28" i="23" s="1"/>
  <c r="AF28" i="23"/>
  <c r="BO32" i="23"/>
  <c r="BH32" i="23"/>
  <c r="AB32" i="23"/>
  <c r="AP32" i="23"/>
  <c r="BF32" i="23"/>
  <c r="AR32" i="23"/>
  <c r="AX32" i="23"/>
  <c r="AZ32" i="23"/>
  <c r="AH32" i="23"/>
  <c r="BN32" i="23"/>
  <c r="AI32" i="23"/>
  <c r="BG32" i="23"/>
  <c r="AQ32" i="23"/>
  <c r="AG32" i="23"/>
  <c r="BM32" i="23"/>
  <c r="AK32" i="23"/>
  <c r="AT32" i="23"/>
  <c r="AM32" i="23"/>
  <c r="AF32" i="23"/>
  <c r="AJ32" i="23"/>
  <c r="AO32" i="23"/>
  <c r="AS32" i="23"/>
  <c r="BB32" i="23"/>
  <c r="AU32" i="23"/>
  <c r="BL32" i="23"/>
  <c r="AN32" i="23"/>
  <c r="AW32" i="23"/>
  <c r="BA32" i="23"/>
  <c r="AD32" i="23"/>
  <c r="BJ32" i="23"/>
  <c r="BC32" i="23"/>
  <c r="AY32" i="23"/>
  <c r="BD32" i="23"/>
  <c r="BE32" i="23"/>
  <c r="AC32" i="23"/>
  <c r="BI32" i="23"/>
  <c r="AL32" i="23"/>
  <c r="AE32" i="23"/>
  <c r="BK32" i="23"/>
  <c r="DC32" i="23" s="1"/>
  <c r="AV32" i="23"/>
  <c r="AP36" i="23"/>
  <c r="AB36" i="23"/>
  <c r="BO36" i="23"/>
  <c r="AZ36" i="23"/>
  <c r="AQ36" i="23"/>
  <c r="AR36" i="23"/>
  <c r="AH36" i="23"/>
  <c r="AJ36" i="23"/>
  <c r="BG36" i="23"/>
  <c r="BL36" i="23"/>
  <c r="AY36" i="23"/>
  <c r="AI36" i="23"/>
  <c r="BF36" i="23"/>
  <c r="AX36" i="23"/>
  <c r="BH36" i="23"/>
  <c r="AV36" i="23"/>
  <c r="CN36" i="23" s="1"/>
  <c r="AG36" i="23"/>
  <c r="BM36" i="23"/>
  <c r="AS36" i="23"/>
  <c r="AL36" i="23"/>
  <c r="AU36" i="23"/>
  <c r="AE36" i="23"/>
  <c r="BD36" i="23"/>
  <c r="AO36" i="23"/>
  <c r="BA36" i="23"/>
  <c r="AT36" i="23"/>
  <c r="BC36" i="23"/>
  <c r="BK36" i="23"/>
  <c r="BN36" i="23"/>
  <c r="AW36" i="23"/>
  <c r="AC36" i="23"/>
  <c r="BI36" i="23"/>
  <c r="BB36" i="23"/>
  <c r="AF36" i="23"/>
  <c r="BE36" i="23"/>
  <c r="AK36" i="23"/>
  <c r="AD36" i="23"/>
  <c r="BJ36" i="23"/>
  <c r="AM36" i="23"/>
  <c r="AN36" i="23"/>
  <c r="BL40" i="23"/>
  <c r="EV40" i="23" s="1"/>
  <c r="BH40" i="23"/>
  <c r="ER40" i="23" s="1"/>
  <c r="AB40" i="23"/>
  <c r="DL40" i="23" s="1"/>
  <c r="AJ40" i="23"/>
  <c r="DT40" i="23" s="1"/>
  <c r="AZ40" i="23"/>
  <c r="EJ40" i="23" s="1"/>
  <c r="BD40" i="23"/>
  <c r="EN40" i="23" s="1"/>
  <c r="AG40" i="23"/>
  <c r="DQ40" i="23" s="1"/>
  <c r="BM40" i="23"/>
  <c r="EW40" i="23" s="1"/>
  <c r="BF40" i="23"/>
  <c r="EP40" i="23" s="1"/>
  <c r="BG40" i="23"/>
  <c r="EQ40" i="23" s="1"/>
  <c r="BA40" i="23"/>
  <c r="EK40" i="23" s="1"/>
  <c r="AL40" i="23"/>
  <c r="DV40" i="23" s="1"/>
  <c r="AE40" i="23"/>
  <c r="DO40" i="23" s="1"/>
  <c r="AU40" i="23"/>
  <c r="EE40" i="23" s="1"/>
  <c r="AO40" i="23"/>
  <c r="DY40" i="23" s="1"/>
  <c r="AH40" i="23"/>
  <c r="DR40" i="23" s="1"/>
  <c r="BN40" i="23"/>
  <c r="EX40" i="23" s="1"/>
  <c r="AI40" i="23"/>
  <c r="DS40" i="23" s="1"/>
  <c r="BO40" i="23"/>
  <c r="EY40" i="23" s="1"/>
  <c r="AC40" i="23"/>
  <c r="DM40" i="23" s="1"/>
  <c r="BI40" i="23"/>
  <c r="ES40" i="23" s="1"/>
  <c r="AT40" i="23"/>
  <c r="ED40" i="23" s="1"/>
  <c r="AM40" i="23"/>
  <c r="DW40" i="23" s="1"/>
  <c r="AF40" i="23"/>
  <c r="DP40" i="23" s="1"/>
  <c r="AW40" i="23"/>
  <c r="AP40" i="23"/>
  <c r="DZ40" i="23" s="1"/>
  <c r="AQ40" i="23"/>
  <c r="EA40" i="23" s="1"/>
  <c r="AK40" i="23"/>
  <c r="DU40" i="23" s="1"/>
  <c r="BB40" i="23"/>
  <c r="EL40" i="23" s="1"/>
  <c r="AR40" i="23"/>
  <c r="EB40" i="23" s="1"/>
  <c r="AV40" i="23"/>
  <c r="EF40" i="23" s="1"/>
  <c r="BE40" i="23"/>
  <c r="EO40" i="23" s="1"/>
  <c r="AX40" i="23"/>
  <c r="EH40" i="23" s="1"/>
  <c r="AY40" i="23"/>
  <c r="EI40" i="23" s="1"/>
  <c r="AS40" i="23"/>
  <c r="EC40" i="23" s="1"/>
  <c r="AD40" i="23"/>
  <c r="DN40" i="23" s="1"/>
  <c r="BJ40" i="23"/>
  <c r="ET40" i="23" s="1"/>
  <c r="BC40" i="23"/>
  <c r="CU40" i="23" s="1"/>
  <c r="AN40" i="23"/>
  <c r="DX40" i="23" s="1"/>
  <c r="BK40" i="23"/>
  <c r="EU40" i="23" s="1"/>
  <c r="BD44" i="23"/>
  <c r="BH44" i="23"/>
  <c r="CZ44" i="23" s="1"/>
  <c r="AB44" i="23"/>
  <c r="AR44" i="23"/>
  <c r="AZ44" i="23"/>
  <c r="AG44" i="23"/>
  <c r="BM44" i="23"/>
  <c r="BF44" i="23"/>
  <c r="AY44" i="23"/>
  <c r="BA44" i="23"/>
  <c r="AT44" i="23"/>
  <c r="AE44" i="23"/>
  <c r="AF44" i="23"/>
  <c r="AJ44" i="23"/>
  <c r="AO44" i="23"/>
  <c r="AH44" i="23"/>
  <c r="BN44" i="23"/>
  <c r="BG44" i="23"/>
  <c r="AC44" i="23"/>
  <c r="BI44" i="23"/>
  <c r="BB44" i="23"/>
  <c r="BC44" i="23"/>
  <c r="AN44" i="23"/>
  <c r="AW44" i="23"/>
  <c r="AP44" i="23"/>
  <c r="AI44" i="23"/>
  <c r="BO44" i="23"/>
  <c r="AK44" i="23"/>
  <c r="AD44" i="23"/>
  <c r="BJ44" i="23"/>
  <c r="BL44" i="23"/>
  <c r="BE44" i="23"/>
  <c r="AX44" i="23"/>
  <c r="AQ44" i="23"/>
  <c r="AS44" i="23"/>
  <c r="AL44" i="23"/>
  <c r="AM44" i="23"/>
  <c r="AV44" i="23"/>
  <c r="AU44" i="23"/>
  <c r="BK44" i="23"/>
  <c r="BI12" i="24"/>
  <c r="ES12" i="24" s="1"/>
  <c r="AT12" i="24"/>
  <c r="ED12" i="24" s="1"/>
  <c r="BC12" i="24"/>
  <c r="EM12" i="24" s="1"/>
  <c r="AL12" i="24"/>
  <c r="DV12" i="24" s="1"/>
  <c r="AJ12" i="24"/>
  <c r="DT12" i="24" s="1"/>
  <c r="AA12" i="24"/>
  <c r="DK12" i="24" s="1"/>
  <c r="AH12" i="24"/>
  <c r="DR12" i="24" s="1"/>
  <c r="AR12" i="24"/>
  <c r="EB12" i="24" s="1"/>
  <c r="AD12" i="24"/>
  <c r="DN12" i="24" s="1"/>
  <c r="AN12" i="24"/>
  <c r="DX12" i="24" s="1"/>
  <c r="AX12" i="24"/>
  <c r="EH12" i="24" s="1"/>
  <c r="AY12" i="24"/>
  <c r="EI12" i="24" s="1"/>
  <c r="BL12" i="24"/>
  <c r="EV12" i="24" s="1"/>
  <c r="AB12" i="24"/>
  <c r="DL12" i="24" s="1"/>
  <c r="AQ12" i="24"/>
  <c r="EA12" i="24" s="1"/>
  <c r="BB12" i="24"/>
  <c r="EL12" i="24" s="1"/>
  <c r="AM12" i="24"/>
  <c r="DW12" i="24" s="1"/>
  <c r="AW12" i="24"/>
  <c r="EG12" i="24" s="1"/>
  <c r="BG12" i="24"/>
  <c r="EQ12" i="24" s="1"/>
  <c r="BH12" i="24"/>
  <c r="ER12" i="24" s="1"/>
  <c r="AZ12" i="24"/>
  <c r="EJ12" i="24" s="1"/>
  <c r="Z12" i="24"/>
  <c r="DJ12" i="24" s="1"/>
  <c r="BK12" i="24"/>
  <c r="EU12" i="24" s="1"/>
  <c r="AV12" i="24"/>
  <c r="EF12" i="24" s="1"/>
  <c r="BF12" i="24"/>
  <c r="EP12" i="24" s="1"/>
  <c r="AF12" i="24"/>
  <c r="DP12" i="24" s="1"/>
  <c r="AG12" i="24"/>
  <c r="DQ12" i="24" s="1"/>
  <c r="AK12" i="24"/>
  <c r="DU12" i="24" s="1"/>
  <c r="BD12" i="24"/>
  <c r="EN12" i="24" s="1"/>
  <c r="AU12" i="24"/>
  <c r="EE12" i="24" s="1"/>
  <c r="Y12" i="24"/>
  <c r="DI12" i="24" s="1"/>
  <c r="BJ12" i="24"/>
  <c r="ET12" i="24" s="1"/>
  <c r="AI12" i="24"/>
  <c r="DS12" i="24" s="1"/>
  <c r="BE12" i="24"/>
  <c r="EO12" i="24" s="1"/>
  <c r="AE12" i="24"/>
  <c r="DO12" i="24" s="1"/>
  <c r="AO12" i="24"/>
  <c r="DY12" i="24" s="1"/>
  <c r="AP12" i="24"/>
  <c r="DZ12" i="24" s="1"/>
  <c r="AS12" i="24"/>
  <c r="EC12" i="24" s="1"/>
  <c r="BA12" i="24"/>
  <c r="EK12" i="24" s="1"/>
  <c r="AC12" i="24"/>
  <c r="DM12" i="24" s="1"/>
  <c r="BI16" i="24"/>
  <c r="AT16" i="24"/>
  <c r="AJ16" i="24"/>
  <c r="AU16" i="24"/>
  <c r="AL16" i="24"/>
  <c r="BL16" i="24"/>
  <c r="AA16" i="24"/>
  <c r="AH16" i="24"/>
  <c r="Z16" i="24"/>
  <c r="BK16" i="24"/>
  <c r="BE16" i="24"/>
  <c r="AW16" i="24"/>
  <c r="AO16" i="24"/>
  <c r="AG16" i="24"/>
  <c r="AB16" i="24"/>
  <c r="BC16" i="24"/>
  <c r="AQ16" i="24"/>
  <c r="AI16" i="24"/>
  <c r="AD16" i="24"/>
  <c r="BF16" i="24"/>
  <c r="AX16" i="24"/>
  <c r="CP16" i="24" s="1"/>
  <c r="FZ16" i="24" s="1"/>
  <c r="AP16" i="24"/>
  <c r="BD16" i="24"/>
  <c r="AZ16" i="24"/>
  <c r="AR16" i="24"/>
  <c r="AM16" i="24"/>
  <c r="AE16" i="24"/>
  <c r="BG16" i="24"/>
  <c r="AY16" i="24"/>
  <c r="AS16" i="24"/>
  <c r="Y16" i="24"/>
  <c r="BJ16" i="24"/>
  <c r="BB16" i="24"/>
  <c r="AV16" i="24"/>
  <c r="AN16" i="24"/>
  <c r="AF16" i="24"/>
  <c r="BH16" i="24"/>
  <c r="BA16" i="24"/>
  <c r="AC16" i="24"/>
  <c r="AK16" i="24"/>
  <c r="BE20" i="24"/>
  <c r="EO20" i="24" s="1"/>
  <c r="AD20" i="24"/>
  <c r="BH20" i="24"/>
  <c r="BL20" i="24"/>
  <c r="Z20" i="24"/>
  <c r="AP20" i="24"/>
  <c r="AY20" i="24"/>
  <c r="BD20" i="24"/>
  <c r="EN20" i="24" s="1"/>
  <c r="BJ20" i="24"/>
  <c r="AA20" i="24"/>
  <c r="AN20" i="24"/>
  <c r="AX20" i="24"/>
  <c r="BG20" i="24"/>
  <c r="AZ20" i="24"/>
  <c r="BB20" i="24"/>
  <c r="AT20" i="24"/>
  <c r="AL20" i="24"/>
  <c r="AQ20" i="24"/>
  <c r="BF20" i="24"/>
  <c r="AJ20" i="24"/>
  <c r="Y20" i="24"/>
  <c r="AB20" i="24"/>
  <c r="AI20" i="24"/>
  <c r="AF20" i="24"/>
  <c r="AG20" i="24"/>
  <c r="BA20" i="24"/>
  <c r="EK20" i="24" s="1"/>
  <c r="AW20" i="24"/>
  <c r="AV20" i="24"/>
  <c r="AO20" i="24"/>
  <c r="AR20" i="24"/>
  <c r="BK20" i="24"/>
  <c r="AH20" i="24"/>
  <c r="AC20" i="24"/>
  <c r="DM20" i="24" s="1"/>
  <c r="BI20" i="24"/>
  <c r="ES20" i="24" s="1"/>
  <c r="AE20" i="24"/>
  <c r="DO20" i="24" s="1"/>
  <c r="AM20" i="24"/>
  <c r="DW20" i="24" s="1"/>
  <c r="AK20" i="24"/>
  <c r="DU20" i="24" s="1"/>
  <c r="AU20" i="24"/>
  <c r="EE20" i="24" s="1"/>
  <c r="AS20" i="24"/>
  <c r="EC20" i="24" s="1"/>
  <c r="BC20" i="24"/>
  <c r="EM20" i="24" s="1"/>
  <c r="BK24" i="24"/>
  <c r="AD24" i="24"/>
  <c r="AW24" i="24"/>
  <c r="BG24" i="24"/>
  <c r="AG24" i="24"/>
  <c r="AL24" i="24"/>
  <c r="AY24" i="24"/>
  <c r="BF24" i="24"/>
  <c r="Y24" i="24"/>
  <c r="AI24" i="24"/>
  <c r="AJ24" i="24"/>
  <c r="AT24" i="24"/>
  <c r="BD24" i="24"/>
  <c r="AB24" i="24"/>
  <c r="AV24" i="24"/>
  <c r="AH24" i="24"/>
  <c r="BE24" i="24"/>
  <c r="BJ24" i="24"/>
  <c r="AA24" i="24"/>
  <c r="AQ24" i="24"/>
  <c r="BH24" i="24"/>
  <c r="Z24" i="24"/>
  <c r="AP24" i="24"/>
  <c r="AR24" i="24"/>
  <c r="AX24" i="24"/>
  <c r="AZ24" i="24"/>
  <c r="AO24" i="24"/>
  <c r="AN24" i="24"/>
  <c r="BL24" i="24"/>
  <c r="AC24" i="24"/>
  <c r="BI24" i="24"/>
  <c r="BB24" i="24"/>
  <c r="AF24" i="24"/>
  <c r="AK24" i="24"/>
  <c r="CC24" i="24" s="1"/>
  <c r="FM24" i="24" s="1"/>
  <c r="AS24" i="24"/>
  <c r="AU24" i="24"/>
  <c r="BA24" i="24"/>
  <c r="BC24" i="24"/>
  <c r="AE24" i="24"/>
  <c r="AM24" i="24"/>
  <c r="BF28" i="24"/>
  <c r="EP28" i="24" s="1"/>
  <c r="BE28" i="24"/>
  <c r="EO28" i="24" s="1"/>
  <c r="BD28" i="24"/>
  <c r="EN28" i="24" s="1"/>
  <c r="AN28" i="24"/>
  <c r="DX28" i="24" s="1"/>
  <c r="AO28" i="24"/>
  <c r="DY28" i="24" s="1"/>
  <c r="AA28" i="24"/>
  <c r="DK28" i="24" s="1"/>
  <c r="AB28" i="24"/>
  <c r="DL28" i="24" s="1"/>
  <c r="AD28" i="24"/>
  <c r="DN28" i="24" s="1"/>
  <c r="AV28" i="24"/>
  <c r="EF28" i="24" s="1"/>
  <c r="AT28" i="24"/>
  <c r="ED28" i="24" s="1"/>
  <c r="AR28" i="24"/>
  <c r="EB28" i="24" s="1"/>
  <c r="AG28" i="24"/>
  <c r="DQ28" i="24" s="1"/>
  <c r="BB28" i="24"/>
  <c r="EL28" i="24" s="1"/>
  <c r="BG28" i="24"/>
  <c r="EQ28" i="24" s="1"/>
  <c r="AP28" i="24"/>
  <c r="DZ28" i="24" s="1"/>
  <c r="AL28" i="24"/>
  <c r="DV28" i="24" s="1"/>
  <c r="AQ28" i="24"/>
  <c r="EA28" i="24" s="1"/>
  <c r="AW28" i="24"/>
  <c r="EG28" i="24" s="1"/>
  <c r="AJ28" i="24"/>
  <c r="DT28" i="24" s="1"/>
  <c r="AI28" i="24"/>
  <c r="DS28" i="24" s="1"/>
  <c r="AH28" i="24"/>
  <c r="DR28" i="24" s="1"/>
  <c r="AF28" i="24"/>
  <c r="DP28" i="24" s="1"/>
  <c r="AY28" i="24"/>
  <c r="EI28" i="24" s="1"/>
  <c r="BH28" i="24"/>
  <c r="ER28" i="24" s="1"/>
  <c r="BJ28" i="24"/>
  <c r="ET28" i="24" s="1"/>
  <c r="BL28" i="24"/>
  <c r="EV28" i="24" s="1"/>
  <c r="AK28" i="24"/>
  <c r="DU28" i="24" s="1"/>
  <c r="BK28" i="24"/>
  <c r="EU28" i="24" s="1"/>
  <c r="Z28" i="24"/>
  <c r="DJ28" i="24" s="1"/>
  <c r="Y28" i="24"/>
  <c r="DI28" i="24" s="1"/>
  <c r="AZ28" i="24"/>
  <c r="EJ28" i="24" s="1"/>
  <c r="AX28" i="24"/>
  <c r="EH28" i="24" s="1"/>
  <c r="AS28" i="24"/>
  <c r="EC28" i="24" s="1"/>
  <c r="AE28" i="24"/>
  <c r="DO28" i="24" s="1"/>
  <c r="AC28" i="24"/>
  <c r="DM28" i="24" s="1"/>
  <c r="AM28" i="24"/>
  <c r="DW28" i="24" s="1"/>
  <c r="BA28" i="24"/>
  <c r="EK28" i="24" s="1"/>
  <c r="AU28" i="24"/>
  <c r="EE28" i="24" s="1"/>
  <c r="BI28" i="24"/>
  <c r="ES28" i="24" s="1"/>
  <c r="BC28" i="24"/>
  <c r="CU28" i="24" s="1"/>
  <c r="GE28" i="24" s="1"/>
  <c r="BJ32" i="24"/>
  <c r="AO32" i="24"/>
  <c r="AY32" i="24"/>
  <c r="CQ32" i="24" s="1"/>
  <c r="GA32" i="24" s="1"/>
  <c r="AP32" i="24"/>
  <c r="AL32" i="24"/>
  <c r="BL32" i="24"/>
  <c r="BF32" i="24"/>
  <c r="BE32" i="24"/>
  <c r="BD32" i="24"/>
  <c r="AQ32" i="24"/>
  <c r="AN32" i="24"/>
  <c r="AA32" i="24"/>
  <c r="BG32" i="24"/>
  <c r="AF32" i="24"/>
  <c r="AV32" i="24"/>
  <c r="AT32" i="24"/>
  <c r="AR32" i="24"/>
  <c r="AG32" i="24"/>
  <c r="AB32" i="24"/>
  <c r="AZ32" i="24"/>
  <c r="AJ32" i="24"/>
  <c r="AI32" i="24"/>
  <c r="AH32" i="24"/>
  <c r="BH32" i="24"/>
  <c r="AW32" i="24"/>
  <c r="AS32" i="24"/>
  <c r="BK32" i="24"/>
  <c r="Z32" i="24"/>
  <c r="Y32" i="24"/>
  <c r="BB32" i="24"/>
  <c r="AX32" i="24"/>
  <c r="AD32" i="24"/>
  <c r="BA32" i="24"/>
  <c r="BI32" i="24"/>
  <c r="AU32" i="24"/>
  <c r="BC32" i="24"/>
  <c r="AC32" i="24"/>
  <c r="AE32" i="24"/>
  <c r="AK32" i="24"/>
  <c r="AM32" i="24"/>
  <c r="BE36" i="24"/>
  <c r="EO36" i="24" s="1"/>
  <c r="AQ36" i="24"/>
  <c r="EA36" i="24" s="1"/>
  <c r="BF36" i="24"/>
  <c r="EP36" i="24" s="1"/>
  <c r="AT36" i="24"/>
  <c r="ED36" i="24" s="1"/>
  <c r="BD36" i="24"/>
  <c r="EN36" i="24" s="1"/>
  <c r="AV36" i="24"/>
  <c r="EF36" i="24" s="1"/>
  <c r="AR36" i="24"/>
  <c r="EB36" i="24" s="1"/>
  <c r="BB36" i="24"/>
  <c r="EL36" i="24" s="1"/>
  <c r="AI36" i="24"/>
  <c r="CA36" i="24" s="1"/>
  <c r="FK36" i="24" s="1"/>
  <c r="AG36" i="24"/>
  <c r="DQ36" i="24" s="1"/>
  <c r="Y36" i="24"/>
  <c r="DI36" i="24" s="1"/>
  <c r="AW36" i="24"/>
  <c r="EG36" i="24" s="1"/>
  <c r="AN36" i="24"/>
  <c r="DX36" i="24" s="1"/>
  <c r="AY36" i="24"/>
  <c r="EI36" i="24" s="1"/>
  <c r="AP36" i="24"/>
  <c r="DZ36" i="24" s="1"/>
  <c r="BK36" i="24"/>
  <c r="EU36" i="24" s="1"/>
  <c r="Z36" i="24"/>
  <c r="DJ36" i="24" s="1"/>
  <c r="BG36" i="24"/>
  <c r="EQ36" i="24" s="1"/>
  <c r="AX36" i="24"/>
  <c r="EH36" i="24" s="1"/>
  <c r="BJ36" i="24"/>
  <c r="ET36" i="24" s="1"/>
  <c r="AZ36" i="24"/>
  <c r="EJ36" i="24" s="1"/>
  <c r="AJ36" i="24"/>
  <c r="DT36" i="24" s="1"/>
  <c r="AA36" i="24"/>
  <c r="DK36" i="24" s="1"/>
  <c r="BH36" i="24"/>
  <c r="ER36" i="24" s="1"/>
  <c r="AD36" i="24"/>
  <c r="DN36" i="24" s="1"/>
  <c r="BL36" i="24"/>
  <c r="EV36" i="24" s="1"/>
  <c r="BA36" i="24"/>
  <c r="EK36" i="24" s="1"/>
  <c r="AH36" i="24"/>
  <c r="DR36" i="24" s="1"/>
  <c r="AL36" i="24"/>
  <c r="DV36" i="24" s="1"/>
  <c r="AB36" i="24"/>
  <c r="DL36" i="24" s="1"/>
  <c r="AO36" i="24"/>
  <c r="DY36" i="24" s="1"/>
  <c r="AF36" i="24"/>
  <c r="DP36" i="24" s="1"/>
  <c r="AC36" i="24"/>
  <c r="DM36" i="24" s="1"/>
  <c r="BI36" i="24"/>
  <c r="ES36" i="24" s="1"/>
  <c r="AK36" i="24"/>
  <c r="DU36" i="24" s="1"/>
  <c r="AE36" i="24"/>
  <c r="DO36" i="24" s="1"/>
  <c r="AS36" i="24"/>
  <c r="EC36" i="24" s="1"/>
  <c r="AM36" i="24"/>
  <c r="DW36" i="24" s="1"/>
  <c r="AU36" i="24"/>
  <c r="EE36" i="24" s="1"/>
  <c r="BC36" i="24"/>
  <c r="EM36" i="24" s="1"/>
  <c r="AQ40" i="24"/>
  <c r="CI40" i="24" s="1"/>
  <c r="FS40" i="24" s="1"/>
  <c r="BJ40" i="24"/>
  <c r="ET40" i="24" s="1"/>
  <c r="BD40" i="24"/>
  <c r="EN40" i="24" s="1"/>
  <c r="BB40" i="24"/>
  <c r="EL40" i="24" s="1"/>
  <c r="AH40" i="24"/>
  <c r="DR40" i="24" s="1"/>
  <c r="AG40" i="24"/>
  <c r="DQ40" i="24" s="1"/>
  <c r="AD40" i="24"/>
  <c r="DN40" i="24" s="1"/>
  <c r="AY40" i="24"/>
  <c r="EI40" i="24" s="1"/>
  <c r="AO40" i="24"/>
  <c r="DY40" i="24" s="1"/>
  <c r="BK40" i="24"/>
  <c r="EU40" i="24" s="1"/>
  <c r="AZ40" i="24"/>
  <c r="EJ40" i="24" s="1"/>
  <c r="BE40" i="24"/>
  <c r="EO40" i="24" s="1"/>
  <c r="AJ40" i="24"/>
  <c r="DT40" i="24" s="1"/>
  <c r="AA40" i="24"/>
  <c r="DK40" i="24" s="1"/>
  <c r="AN40" i="24"/>
  <c r="DX40" i="24" s="1"/>
  <c r="AR40" i="24"/>
  <c r="EB40" i="24" s="1"/>
  <c r="BL40" i="24"/>
  <c r="EV40" i="24" s="1"/>
  <c r="Y40" i="24"/>
  <c r="DI40" i="24" s="1"/>
  <c r="AV40" i="24"/>
  <c r="EF40" i="24" s="1"/>
  <c r="AL40" i="24"/>
  <c r="DV40" i="24" s="1"/>
  <c r="AX40" i="24"/>
  <c r="EH40" i="24" s="1"/>
  <c r="AF40" i="24"/>
  <c r="DP40" i="24" s="1"/>
  <c r="AI40" i="24"/>
  <c r="DS40" i="24" s="1"/>
  <c r="BF40" i="24"/>
  <c r="EP40" i="24" s="1"/>
  <c r="AW40" i="24"/>
  <c r="EG40" i="24" s="1"/>
  <c r="BH40" i="24"/>
  <c r="ER40" i="24" s="1"/>
  <c r="AC40" i="24"/>
  <c r="DM40" i="24" s="1"/>
  <c r="BI40" i="24"/>
  <c r="ES40" i="24" s="1"/>
  <c r="AP40" i="24"/>
  <c r="DZ40" i="24" s="1"/>
  <c r="AT40" i="24"/>
  <c r="ED40" i="24" s="1"/>
  <c r="Z40" i="24"/>
  <c r="DJ40" i="24" s="1"/>
  <c r="BG40" i="24"/>
  <c r="EQ40" i="24" s="1"/>
  <c r="AB40" i="24"/>
  <c r="DL40" i="24" s="1"/>
  <c r="AK40" i="24"/>
  <c r="DU40" i="24" s="1"/>
  <c r="AU40" i="24"/>
  <c r="EE40" i="24" s="1"/>
  <c r="BC40" i="24"/>
  <c r="EM40" i="24" s="1"/>
  <c r="AS40" i="24"/>
  <c r="EC40" i="24" s="1"/>
  <c r="AE40" i="24"/>
  <c r="DO40" i="24" s="1"/>
  <c r="BA40" i="24"/>
  <c r="EK40" i="24" s="1"/>
  <c r="AM40" i="24"/>
  <c r="DW40" i="24" s="1"/>
  <c r="BK44" i="24"/>
  <c r="AQ44" i="24"/>
  <c r="BH44" i="24"/>
  <c r="AB44" i="24"/>
  <c r="AY44" i="24"/>
  <c r="AF44" i="24"/>
  <c r="AH44" i="24"/>
  <c r="AI44" i="24"/>
  <c r="Z44" i="24"/>
  <c r="AL44" i="24"/>
  <c r="BJ44" i="24"/>
  <c r="AP44" i="24"/>
  <c r="AR44" i="24"/>
  <c r="AT44" i="24"/>
  <c r="AJ44" i="24"/>
  <c r="AW44" i="24"/>
  <c r="AX44" i="24"/>
  <c r="CP44" i="24" s="1"/>
  <c r="FZ44" i="24" s="1"/>
  <c r="BB44" i="24"/>
  <c r="AN44" i="24"/>
  <c r="AD44" i="24"/>
  <c r="AZ44" i="24"/>
  <c r="BD44" i="24"/>
  <c r="BE44" i="24"/>
  <c r="AV44" i="24"/>
  <c r="BG44" i="24"/>
  <c r="AC44" i="24"/>
  <c r="BI44" i="24"/>
  <c r="AG44" i="24"/>
  <c r="AO44" i="24"/>
  <c r="BL44" i="24"/>
  <c r="Y44" i="24"/>
  <c r="BF44" i="24"/>
  <c r="AA44" i="24"/>
  <c r="AK44" i="24"/>
  <c r="AE44" i="24"/>
  <c r="AM44" i="24"/>
  <c r="AS44" i="24"/>
  <c r="AU44" i="24"/>
  <c r="BA44" i="24"/>
  <c r="BC44" i="24"/>
  <c r="CA23" i="26"/>
  <c r="FK23" i="26" s="1"/>
  <c r="CH23" i="26"/>
  <c r="FR23" i="26" s="1"/>
  <c r="CT23" i="26"/>
  <c r="GD23" i="26" s="1"/>
  <c r="CV23" i="26"/>
  <c r="GF23" i="26" s="1"/>
  <c r="CG23" i="26"/>
  <c r="FQ23" i="26" s="1"/>
  <c r="BT23" i="26"/>
  <c r="FD23" i="26" s="1"/>
  <c r="CR23" i="26"/>
  <c r="GB23" i="26" s="1"/>
  <c r="CZ23" i="26"/>
  <c r="GJ23" i="26" s="1"/>
  <c r="DA23" i="26"/>
  <c r="GK23" i="26" s="1"/>
  <c r="BX23" i="26"/>
  <c r="FH23" i="26" s="1"/>
  <c r="CQ23" i="26"/>
  <c r="GA23" i="26" s="1"/>
  <c r="CX23" i="26"/>
  <c r="GH23" i="26" s="1"/>
  <c r="BR23" i="26"/>
  <c r="FB23" i="26" s="1"/>
  <c r="CD23" i="26"/>
  <c r="FN23" i="26" s="1"/>
  <c r="BW23" i="26"/>
  <c r="FG23" i="26" s="1"/>
  <c r="CS23" i="26"/>
  <c r="GC23" i="26" s="1"/>
  <c r="BQ23" i="26"/>
  <c r="FA23" i="26" s="1"/>
  <c r="CC23" i="26"/>
  <c r="FM23" i="26" s="1"/>
  <c r="BY23" i="26"/>
  <c r="FI23" i="26" s="1"/>
  <c r="CK23" i="26"/>
  <c r="FU23" i="26" s="1"/>
  <c r="BO23" i="26"/>
  <c r="EY23" i="26" s="1"/>
  <c r="CI23" i="26"/>
  <c r="FS23" i="26" s="1"/>
  <c r="DB23" i="26"/>
  <c r="GL23" i="26" s="1"/>
  <c r="CU23" i="26"/>
  <c r="GE23" i="26" s="1"/>
  <c r="U23" i="26"/>
  <c r="CW23" i="26"/>
  <c r="GG23" i="26" s="1"/>
  <c r="P23" i="26"/>
  <c r="BS23" i="26"/>
  <c r="FC23" i="26" s="1"/>
  <c r="CL23" i="26"/>
  <c r="FV23" i="26" s="1"/>
  <c r="BU23" i="26"/>
  <c r="FE23" i="26" s="1"/>
  <c r="CO23" i="26"/>
  <c r="FY23" i="26" s="1"/>
  <c r="CN23" i="26"/>
  <c r="FX23" i="26" s="1"/>
  <c r="CP23" i="26"/>
  <c r="FZ23" i="26" s="1"/>
  <c r="BV23" i="26"/>
  <c r="FF23" i="26" s="1"/>
  <c r="CF23" i="26"/>
  <c r="FP23" i="26" s="1"/>
  <c r="BP23" i="26"/>
  <c r="EZ23" i="26" s="1"/>
  <c r="CB23" i="26"/>
  <c r="FL23" i="26" s="1"/>
  <c r="CY23" i="26"/>
  <c r="GI23" i="26" s="1"/>
  <c r="BZ23" i="26"/>
  <c r="FJ23" i="26" s="1"/>
  <c r="CJ23" i="26"/>
  <c r="FT23" i="26" s="1"/>
  <c r="CE23" i="26"/>
  <c r="FO23" i="26" s="1"/>
  <c r="CM23" i="26"/>
  <c r="FW23" i="26" s="1"/>
  <c r="R23" i="26"/>
  <c r="EI23" i="26" s="1"/>
  <c r="CW27" i="26"/>
  <c r="GG27" i="26" s="1"/>
  <c r="BY27" i="26"/>
  <c r="FI27" i="26" s="1"/>
  <c r="CN27" i="26"/>
  <c r="FX27" i="26" s="1"/>
  <c r="CZ27" i="26"/>
  <c r="GJ27" i="26" s="1"/>
  <c r="BT27" i="26"/>
  <c r="FD27" i="26" s="1"/>
  <c r="BZ27" i="26"/>
  <c r="FJ27" i="26" s="1"/>
  <c r="CU27" i="26"/>
  <c r="GE27" i="26" s="1"/>
  <c r="CE27" i="26"/>
  <c r="FO27" i="26" s="1"/>
  <c r="CP27" i="26"/>
  <c r="FZ27" i="26" s="1"/>
  <c r="DA27" i="26"/>
  <c r="GK27" i="26" s="1"/>
  <c r="CM27" i="26"/>
  <c r="FW27" i="26" s="1"/>
  <c r="BQ27" i="26"/>
  <c r="FA27" i="26" s="1"/>
  <c r="CF27" i="26"/>
  <c r="FP27" i="26" s="1"/>
  <c r="CR27" i="26"/>
  <c r="GB27" i="26" s="1"/>
  <c r="U27" i="26"/>
  <c r="CX27" i="26"/>
  <c r="GH27" i="26" s="1"/>
  <c r="CI27" i="26"/>
  <c r="FS27" i="26" s="1"/>
  <c r="BS27" i="26"/>
  <c r="FC27" i="26" s="1"/>
  <c r="CC27" i="26"/>
  <c r="FM27" i="26" s="1"/>
  <c r="BR27" i="26"/>
  <c r="FB27" i="26" s="1"/>
  <c r="CD27" i="26"/>
  <c r="FN27" i="26" s="1"/>
  <c r="CO27" i="26"/>
  <c r="FY27" i="26" s="1"/>
  <c r="HP27" i="26" s="1"/>
  <c r="R27" i="26"/>
  <c r="EG27" i="26" s="1"/>
  <c r="BX27" i="26"/>
  <c r="FH27" i="26" s="1"/>
  <c r="CJ27" i="26"/>
  <c r="FT27" i="26" s="1"/>
  <c r="CY27" i="26"/>
  <c r="GI27" i="26" s="1"/>
  <c r="CK27" i="26"/>
  <c r="FU27" i="26" s="1"/>
  <c r="BV27" i="26"/>
  <c r="FF27" i="26" s="1"/>
  <c r="P27" i="26"/>
  <c r="BO27" i="26"/>
  <c r="EY27" i="26" s="1"/>
  <c r="CT27" i="26"/>
  <c r="GD27" i="26" s="1"/>
  <c r="CH27" i="26"/>
  <c r="FR27" i="26" s="1"/>
  <c r="CG27" i="26"/>
  <c r="FQ27" i="26" s="1"/>
  <c r="CV27" i="26"/>
  <c r="GF27" i="26" s="1"/>
  <c r="BP27" i="26"/>
  <c r="EZ27" i="26" s="1"/>
  <c r="CB27" i="26"/>
  <c r="FL27" i="26" s="1"/>
  <c r="CL27" i="26"/>
  <c r="FV27" i="26" s="1"/>
  <c r="BW27" i="26"/>
  <c r="FG27" i="26" s="1"/>
  <c r="CS27" i="26"/>
  <c r="GC27" i="26" s="1"/>
  <c r="DB27" i="26"/>
  <c r="GL27" i="26" s="1"/>
  <c r="BU27" i="26"/>
  <c r="FE27" i="26" s="1"/>
  <c r="CQ27" i="26"/>
  <c r="GA27" i="26" s="1"/>
  <c r="CA27" i="26"/>
  <c r="FK27" i="26" s="1"/>
  <c r="BX43" i="26"/>
  <c r="FH43" i="26" s="1"/>
  <c r="CK43" i="26"/>
  <c r="FU43" i="26" s="1"/>
  <c r="CH43" i="26"/>
  <c r="FR43" i="26" s="1"/>
  <c r="CG43" i="26"/>
  <c r="FQ43" i="26" s="1"/>
  <c r="CA43" i="26"/>
  <c r="FK43" i="26" s="1"/>
  <c r="CO43" i="26"/>
  <c r="FY43" i="26" s="1"/>
  <c r="U43" i="26"/>
  <c r="CY43" i="26"/>
  <c r="GI43" i="26" s="1"/>
  <c r="CU43" i="26"/>
  <c r="GE43" i="26" s="1"/>
  <c r="CT43" i="26"/>
  <c r="GD43" i="26" s="1"/>
  <c r="CV43" i="26"/>
  <c r="GF43" i="26" s="1"/>
  <c r="BP43" i="26"/>
  <c r="EZ43" i="26" s="1"/>
  <c r="CC43" i="26"/>
  <c r="FM43" i="26" s="1"/>
  <c r="BW43" i="26"/>
  <c r="FG43" i="26" s="1"/>
  <c r="BV43" i="26"/>
  <c r="FF43" i="26" s="1"/>
  <c r="BQ43" i="26"/>
  <c r="FA43" i="26" s="1"/>
  <c r="BY43" i="26"/>
  <c r="FI43" i="26" s="1"/>
  <c r="CZ43" i="26"/>
  <c r="GJ43" i="26" s="1"/>
  <c r="CI43" i="26"/>
  <c r="FS43" i="26" s="1"/>
  <c r="CD43" i="26"/>
  <c r="FN43" i="26" s="1"/>
  <c r="P43" i="26"/>
  <c r="CN43" i="26"/>
  <c r="FX43" i="26" s="1"/>
  <c r="DA43" i="26"/>
  <c r="GK43" i="26" s="1"/>
  <c r="BU43" i="26"/>
  <c r="FE43" i="26" s="1"/>
  <c r="DB43" i="26"/>
  <c r="GL43" i="26" s="1"/>
  <c r="CW43" i="26"/>
  <c r="GG43" i="26" s="1"/>
  <c r="CP43" i="26"/>
  <c r="FZ43" i="26" s="1"/>
  <c r="CM43" i="26"/>
  <c r="FW43" i="26" s="1"/>
  <c r="CJ43" i="26"/>
  <c r="FT43" i="26" s="1"/>
  <c r="BR43" i="26"/>
  <c r="FB43" i="26" s="1"/>
  <c r="CB43" i="26"/>
  <c r="FL43" i="26" s="1"/>
  <c r="CX43" i="26"/>
  <c r="GH43" i="26" s="1"/>
  <c r="CF43" i="26"/>
  <c r="FP43" i="26" s="1"/>
  <c r="CS43" i="26"/>
  <c r="GC43" i="26" s="1"/>
  <c r="CR43" i="26"/>
  <c r="GB43" i="26" s="1"/>
  <c r="CQ43" i="26"/>
  <c r="GA43" i="26" s="1"/>
  <c r="CL43" i="26"/>
  <c r="FV43" i="26" s="1"/>
  <c r="BZ43" i="26"/>
  <c r="FJ43" i="26" s="1"/>
  <c r="BT43" i="26"/>
  <c r="FD43" i="26" s="1"/>
  <c r="BS43" i="26"/>
  <c r="FC43" i="26" s="1"/>
  <c r="R43" i="26"/>
  <c r="ER43" i="26" s="1"/>
  <c r="BO43" i="26"/>
  <c r="EY43" i="26" s="1"/>
  <c r="CE43" i="26"/>
  <c r="FO43" i="26" s="1"/>
  <c r="U69" i="26"/>
  <c r="R69" i="26"/>
  <c r="MX320" i="27"/>
  <c r="DH319" i="27"/>
  <c r="OE320" i="27"/>
  <c r="NP320" i="27"/>
  <c r="DR319" i="27"/>
  <c r="NQ320" i="27"/>
  <c r="DS319" i="27"/>
  <c r="NV320" i="27"/>
  <c r="MT320" i="27"/>
  <c r="CW319" i="27"/>
  <c r="NY320" i="27"/>
  <c r="NR320" i="27"/>
  <c r="CH319" i="27"/>
  <c r="NS320" i="27"/>
  <c r="CF319" i="27"/>
  <c r="NK320" i="27"/>
  <c r="CJ319" i="27"/>
  <c r="MO320" i="27"/>
  <c r="NB320" i="27"/>
  <c r="EH319" i="27"/>
  <c r="MS320" i="27"/>
  <c r="DX319" i="27"/>
  <c r="MA320" i="27"/>
  <c r="DM319" i="27"/>
  <c r="DV319" i="27"/>
  <c r="OA320" i="27"/>
  <c r="EB319" i="27"/>
  <c r="DT319" i="27"/>
  <c r="ED319" i="27"/>
  <c r="DW319" i="27"/>
  <c r="CE319" i="27"/>
  <c r="NN320" i="27"/>
  <c r="ML320" i="27"/>
  <c r="DI319" i="27"/>
  <c r="OF320" i="27"/>
  <c r="MB320" i="27"/>
  <c r="OG320" i="27"/>
  <c r="MC320" i="27"/>
  <c r="CL319" i="27"/>
  <c r="NG320" i="27"/>
  <c r="MF320" i="27"/>
  <c r="DG319" i="27"/>
  <c r="CG319" i="27"/>
  <c r="DJ319" i="27"/>
  <c r="CT319" i="27"/>
  <c r="MG320" i="27"/>
  <c r="CK319" i="27"/>
  <c r="MZ320" i="27"/>
  <c r="CX319" i="27"/>
  <c r="NA320" i="27"/>
  <c r="CV319" i="27"/>
  <c r="MR320" i="27"/>
  <c r="DD319" i="27"/>
  <c r="MI320" i="27"/>
  <c r="EG319" i="27"/>
  <c r="DQ319" i="27"/>
  <c r="CI319" i="27"/>
  <c r="OC320" i="27"/>
  <c r="EA319" i="27"/>
  <c r="EF319" i="27"/>
  <c r="LZ320" i="27"/>
  <c r="CY319" i="27"/>
  <c r="NZ320" i="27"/>
  <c r="MY320" i="27"/>
  <c r="MM320" i="27"/>
  <c r="EE319" i="27"/>
  <c r="MN320" i="27"/>
  <c r="CM319" i="27"/>
  <c r="MP320" i="27"/>
  <c r="EC319" i="27"/>
  <c r="NW320" i="27"/>
  <c r="MV320" i="27"/>
  <c r="OB320" i="27"/>
  <c r="DA319" i="27"/>
  <c r="CU319" i="27"/>
  <c r="NI320" i="27"/>
  <c r="CP319" i="27"/>
  <c r="NT320" i="27"/>
  <c r="EI319" i="27"/>
  <c r="CO319" i="27"/>
  <c r="MQ320" i="27"/>
  <c r="MW320" i="27"/>
  <c r="MH320" i="27"/>
  <c r="NE320" i="27"/>
  <c r="EK319" i="27"/>
  <c r="DL319" i="27"/>
  <c r="BO320" i="27"/>
  <c r="CR319" i="27"/>
  <c r="EL319" i="27"/>
  <c r="NU320" i="27"/>
  <c r="DB319" i="27"/>
  <c r="MK320" i="27"/>
  <c r="NH320" i="27"/>
  <c r="NO320" i="27"/>
  <c r="NC320" i="27"/>
  <c r="ME320" i="27"/>
  <c r="ND320" i="27"/>
  <c r="NX320" i="27"/>
  <c r="NF320" i="27"/>
  <c r="MD320" i="27"/>
  <c r="MU320" i="27"/>
  <c r="NL320" i="27"/>
  <c r="DE319" i="27"/>
  <c r="EJ319" i="27"/>
  <c r="OD320" i="27"/>
  <c r="CQ319" i="27"/>
  <c r="CZ319" i="27"/>
  <c r="NJ320" i="27"/>
  <c r="CN319" i="27"/>
  <c r="MJ320" i="27"/>
  <c r="DY319" i="27"/>
  <c r="DF319" i="27"/>
  <c r="DO319" i="27"/>
  <c r="DN319" i="27"/>
  <c r="DC319" i="27"/>
  <c r="NM320" i="27"/>
  <c r="DP319" i="27"/>
  <c r="DK319" i="27"/>
  <c r="DU319" i="27"/>
  <c r="CS319" i="27"/>
  <c r="DZ319" i="27"/>
  <c r="DH309" i="27"/>
  <c r="OE310" i="27"/>
  <c r="NC310" i="27"/>
  <c r="DQ309" i="27"/>
  <c r="NS310" i="27"/>
  <c r="MC310" i="27"/>
  <c r="CP309" i="27"/>
  <c r="NH310" i="27"/>
  <c r="MG310" i="27"/>
  <c r="CY309" i="27"/>
  <c r="NM310" i="27"/>
  <c r="MK310" i="27"/>
  <c r="DE309" i="27"/>
  <c r="EC309" i="27"/>
  <c r="CM309" i="27"/>
  <c r="MQ310" i="27"/>
  <c r="MV310" i="27"/>
  <c r="NY310" i="27"/>
  <c r="DA309" i="27"/>
  <c r="BO310" i="27"/>
  <c r="NL310" i="27"/>
  <c r="CS309" i="27"/>
  <c r="CZ309" i="27"/>
  <c r="EI309" i="27"/>
  <c r="EH309" i="27"/>
  <c r="OA310" i="27"/>
  <c r="OB310" i="27"/>
  <c r="OD310" i="27"/>
  <c r="NU310" i="27"/>
  <c r="CW309" i="27"/>
  <c r="ML310" i="27"/>
  <c r="DM309" i="27"/>
  <c r="NQ310" i="27"/>
  <c r="MB310" i="27"/>
  <c r="OG310" i="27"/>
  <c r="MR310" i="27"/>
  <c r="DZ309" i="27"/>
  <c r="NW310" i="27"/>
  <c r="MU310" i="27"/>
  <c r="EJ309" i="27"/>
  <c r="NZ310" i="27"/>
  <c r="NN310" i="27"/>
  <c r="ME310" i="27"/>
  <c r="MZ310" i="27"/>
  <c r="MN310" i="27"/>
  <c r="CL309" i="27"/>
  <c r="DJ309" i="27"/>
  <c r="DL309" i="27"/>
  <c r="DR309" i="27"/>
  <c r="NP310" i="27"/>
  <c r="CR309" i="27"/>
  <c r="DS309" i="27"/>
  <c r="NR310" i="27"/>
  <c r="EL309" i="27"/>
  <c r="CN309" i="27"/>
  <c r="EA309" i="27"/>
  <c r="DG309" i="27"/>
  <c r="CX309" i="27"/>
  <c r="CF309" i="27"/>
  <c r="DF309" i="27"/>
  <c r="NA310" i="27"/>
  <c r="LZ310" i="27"/>
  <c r="OF310" i="27"/>
  <c r="MP310" i="27"/>
  <c r="CK309" i="27"/>
  <c r="NF310" i="27"/>
  <c r="MD310" i="27"/>
  <c r="CT309" i="27"/>
  <c r="NJ310" i="27"/>
  <c r="MI310" i="27"/>
  <c r="OC310" i="27"/>
  <c r="MY310" i="27"/>
  <c r="CE309" i="27"/>
  <c r="CV309" i="27"/>
  <c r="DT309" i="27"/>
  <c r="DU309" i="27"/>
  <c r="EB309" i="27"/>
  <c r="DC309" i="27"/>
  <c r="NB310" i="27"/>
  <c r="DB309" i="27"/>
  <c r="EF309" i="27"/>
  <c r="NT310" i="27"/>
  <c r="DN309" i="27"/>
  <c r="MX310" i="27"/>
  <c r="MA310" i="27"/>
  <c r="DP309" i="27"/>
  <c r="EG309" i="27"/>
  <c r="DX309" i="27"/>
  <c r="DO309" i="27"/>
  <c r="CH309" i="27"/>
  <c r="CJ309" i="27"/>
  <c r="NO310" i="27"/>
  <c r="MM310" i="27"/>
  <c r="CG309" i="27"/>
  <c r="NE310" i="27"/>
  <c r="DV309" i="27"/>
  <c r="NV310" i="27"/>
  <c r="MT310" i="27"/>
  <c r="EE309" i="27"/>
  <c r="NX310" i="27"/>
  <c r="MW310" i="27"/>
  <c r="DD309" i="27"/>
  <c r="NI310" i="27"/>
  <c r="MF310" i="27"/>
  <c r="ED309" i="27"/>
  <c r="EK309" i="27"/>
  <c r="CU309" i="27"/>
  <c r="MH310" i="27"/>
  <c r="ND310" i="27"/>
  <c r="CO309" i="27"/>
  <c r="DK309" i="27"/>
  <c r="NG310" i="27"/>
  <c r="CI309" i="27"/>
  <c r="MO310" i="27"/>
  <c r="MJ310" i="27"/>
  <c r="DY309" i="27"/>
  <c r="DW309" i="27"/>
  <c r="DI309" i="27"/>
  <c r="CQ309" i="27"/>
  <c r="MS310" i="27"/>
  <c r="NK310" i="27"/>
  <c r="BZ35" i="26"/>
  <c r="FJ35" i="26" s="1"/>
  <c r="CG35" i="26"/>
  <c r="FQ35" i="26" s="1"/>
  <c r="DA35" i="26"/>
  <c r="GK35" i="26" s="1"/>
  <c r="BU35" i="26"/>
  <c r="FE35" i="26" s="1"/>
  <c r="CV35" i="26"/>
  <c r="GF35" i="26" s="1"/>
  <c r="CI35" i="26"/>
  <c r="FS35" i="26" s="1"/>
  <c r="CF35" i="26"/>
  <c r="FP35" i="26" s="1"/>
  <c r="BS35" i="26"/>
  <c r="FC35" i="26" s="1"/>
  <c r="BO35" i="26"/>
  <c r="EY35" i="26" s="1"/>
  <c r="CD35" i="26"/>
  <c r="FN35" i="26" s="1"/>
  <c r="CP35" i="26"/>
  <c r="FZ35" i="26" s="1"/>
  <c r="CW35" i="26"/>
  <c r="GG35" i="26" s="1"/>
  <c r="BQ35" i="26"/>
  <c r="FA35" i="26" s="1"/>
  <c r="CK35" i="26"/>
  <c r="FU35" i="26" s="1"/>
  <c r="CL35" i="26"/>
  <c r="FV35" i="26" s="1"/>
  <c r="BW35" i="26"/>
  <c r="FG35" i="26" s="1"/>
  <c r="U35" i="26"/>
  <c r="CR35" i="26"/>
  <c r="GB35" i="26" s="1"/>
  <c r="CN35" i="26"/>
  <c r="FX35" i="26" s="1"/>
  <c r="CQ35" i="26"/>
  <c r="GA35" i="26" s="1"/>
  <c r="BP35" i="26"/>
  <c r="EZ35" i="26" s="1"/>
  <c r="CO35" i="26"/>
  <c r="FY35" i="26" s="1"/>
  <c r="CC35" i="26"/>
  <c r="FM35" i="26" s="1"/>
  <c r="CU35" i="26"/>
  <c r="GE35" i="26" s="1"/>
  <c r="CE35" i="26"/>
  <c r="FO35" i="26" s="1"/>
  <c r="CM35" i="26"/>
  <c r="FW35" i="26" s="1"/>
  <c r="CX35" i="26"/>
  <c r="GH35" i="26" s="1"/>
  <c r="BY35" i="26"/>
  <c r="FI35" i="26" s="1"/>
  <c r="CY35" i="26"/>
  <c r="GI35" i="26" s="1"/>
  <c r="BV35" i="26"/>
  <c r="FF35" i="26" s="1"/>
  <c r="DB35" i="26"/>
  <c r="GL35" i="26" s="1"/>
  <c r="CA35" i="26"/>
  <c r="FK35" i="26" s="1"/>
  <c r="CH35" i="26"/>
  <c r="FR35" i="26" s="1"/>
  <c r="R35" i="26"/>
  <c r="DZ35" i="26" s="1"/>
  <c r="BX35" i="26"/>
  <c r="FH35" i="26" s="1"/>
  <c r="CT35" i="26"/>
  <c r="GD35" i="26" s="1"/>
  <c r="CB35" i="26"/>
  <c r="FL35" i="26" s="1"/>
  <c r="CZ35" i="26"/>
  <c r="GJ35" i="26" s="1"/>
  <c r="BR35" i="26"/>
  <c r="FB35" i="26" s="1"/>
  <c r="CS35" i="26"/>
  <c r="GC35" i="26" s="1"/>
  <c r="CJ35" i="26"/>
  <c r="FT35" i="26" s="1"/>
  <c r="BT35" i="26"/>
  <c r="FD35" i="26" s="1"/>
  <c r="P35" i="26"/>
  <c r="P44" i="26"/>
  <c r="U44" i="26"/>
  <c r="R44" i="26"/>
  <c r="R63" i="26"/>
  <c r="U63" i="26"/>
  <c r="BP12" i="26"/>
  <c r="EZ12" i="26" s="1"/>
  <c r="P12" i="26"/>
  <c r="CA12" i="26"/>
  <c r="FK12" i="26" s="1"/>
  <c r="U12" i="26"/>
  <c r="CF12" i="26"/>
  <c r="FP12" i="26" s="1"/>
  <c r="R12" i="26"/>
  <c r="DA12" i="26"/>
  <c r="GK12" i="26" s="1"/>
  <c r="ME307" i="27"/>
  <c r="OB307" i="27"/>
  <c r="NE307" i="27"/>
  <c r="BO307" i="27"/>
  <c r="NS307" i="27"/>
  <c r="MV307" i="27"/>
  <c r="EI306" i="27"/>
  <c r="NU307" i="27"/>
  <c r="MX307" i="27"/>
  <c r="MA307" i="27"/>
  <c r="NX307" i="27"/>
  <c r="NA307" i="27"/>
  <c r="DX306" i="27"/>
  <c r="EL306" i="27"/>
  <c r="OE307" i="27"/>
  <c r="MP307" i="27"/>
  <c r="NJ307" i="27"/>
  <c r="DF306" i="27"/>
  <c r="DT306" i="27"/>
  <c r="NM307" i="27"/>
  <c r="EE306" i="27"/>
  <c r="NZ307" i="27"/>
  <c r="DV306" i="27"/>
  <c r="EK306" i="27"/>
  <c r="OA307" i="27"/>
  <c r="MD307" i="27"/>
  <c r="DW306" i="27"/>
  <c r="MT307" i="27"/>
  <c r="CK306" i="27"/>
  <c r="MK307" i="27"/>
  <c r="MQ307" i="27"/>
  <c r="DG306" i="27"/>
  <c r="NP307" i="27"/>
  <c r="MH307" i="27"/>
  <c r="OD307" i="27"/>
  <c r="NG307" i="27"/>
  <c r="MJ307" i="27"/>
  <c r="OG307" i="27"/>
  <c r="NK307" i="27"/>
  <c r="MN307" i="27"/>
  <c r="CO306" i="27"/>
  <c r="NN307" i="27"/>
  <c r="DN306" i="27"/>
  <c r="DA306" i="27"/>
  <c r="EA306" i="27"/>
  <c r="ED306" i="27"/>
  <c r="CQ306" i="27"/>
  <c r="CV306" i="27"/>
  <c r="DQ306" i="27"/>
  <c r="DH306" i="27"/>
  <c r="DL306" i="27"/>
  <c r="ND307" i="27"/>
  <c r="DC306" i="27"/>
  <c r="MU307" i="27"/>
  <c r="DM306" i="27"/>
  <c r="EB306" i="27"/>
  <c r="NH307" i="27"/>
  <c r="DJ306" i="27"/>
  <c r="NQ307" i="27"/>
  <c r="DD306" i="27"/>
  <c r="CI306" i="27"/>
  <c r="NC307" i="27"/>
  <c r="MF307" i="27"/>
  <c r="OC307" i="27"/>
  <c r="MS307" i="27"/>
  <c r="DZ306" i="27"/>
  <c r="NT307" i="27"/>
  <c r="MW307" i="27"/>
  <c r="LZ307" i="27"/>
  <c r="NW307" i="27"/>
  <c r="MZ307" i="27"/>
  <c r="MC307" i="27"/>
  <c r="NY307" i="27"/>
  <c r="MY307" i="27"/>
  <c r="NB307" i="27"/>
  <c r="DO306" i="27"/>
  <c r="EC306" i="27"/>
  <c r="NV307" i="27"/>
  <c r="MG307" i="27"/>
  <c r="NR307" i="27"/>
  <c r="CW306" i="27"/>
  <c r="DK306" i="27"/>
  <c r="CY306" i="27"/>
  <c r="DB306" i="27"/>
  <c r="CP306" i="27"/>
  <c r="CT306" i="27"/>
  <c r="MB307" i="27"/>
  <c r="CU306" i="27"/>
  <c r="CJ306" i="27"/>
  <c r="ML307" i="27"/>
  <c r="DS306" i="27"/>
  <c r="CX306" i="27"/>
  <c r="NF307" i="27"/>
  <c r="MM307" i="27"/>
  <c r="EJ306" i="27"/>
  <c r="DI306" i="27"/>
  <c r="CM306" i="27"/>
  <c r="CE306" i="27"/>
  <c r="EF306" i="27"/>
  <c r="NO307" i="27"/>
  <c r="MI307" i="27"/>
  <c r="CF306" i="27"/>
  <c r="CL306" i="27"/>
  <c r="DR306" i="27"/>
  <c r="DY306" i="27"/>
  <c r="CR306" i="27"/>
  <c r="CG306" i="27"/>
  <c r="MR307" i="27"/>
  <c r="OF307" i="27"/>
  <c r="NL307" i="27"/>
  <c r="CZ306" i="27"/>
  <c r="DU306" i="27"/>
  <c r="CN306" i="27"/>
  <c r="EH306" i="27"/>
  <c r="DP306" i="27"/>
  <c r="NI307" i="27"/>
  <c r="MO307" i="27"/>
  <c r="DE306" i="27"/>
  <c r="CH306" i="27"/>
  <c r="EG306" i="27"/>
  <c r="CS306" i="27"/>
  <c r="CI300" i="27"/>
  <c r="NZ301" i="27"/>
  <c r="OB301" i="27"/>
  <c r="MD301" i="27"/>
  <c r="EF300" i="27"/>
  <c r="MH301" i="27"/>
  <c r="MK301" i="27"/>
  <c r="MT301" i="27"/>
  <c r="OD301" i="27"/>
  <c r="OF301" i="27"/>
  <c r="OA301" i="27"/>
  <c r="NV301" i="27"/>
  <c r="DH300" i="27"/>
  <c r="EI300" i="27"/>
  <c r="DS300" i="27"/>
  <c r="DY300" i="27"/>
  <c r="DX300" i="27"/>
  <c r="CL300" i="27"/>
  <c r="MP301" i="27"/>
  <c r="NK301" i="27"/>
  <c r="CM300" i="27"/>
  <c r="EJ300" i="27"/>
  <c r="DP300" i="27"/>
  <c r="MW301" i="27"/>
  <c r="MG301" i="27"/>
  <c r="DO300" i="27"/>
  <c r="DL300" i="27"/>
  <c r="CX300" i="27"/>
  <c r="DQ300" i="27"/>
  <c r="DN300" i="27"/>
  <c r="NW301" i="27"/>
  <c r="CN300" i="27"/>
  <c r="CZ300" i="27"/>
  <c r="DJ300" i="27"/>
  <c r="MV301" i="27"/>
  <c r="MF301" i="27"/>
  <c r="NA301" i="27"/>
  <c r="NC301" i="27"/>
  <c r="NE301" i="27"/>
  <c r="DW300" i="27"/>
  <c r="DK300" i="27"/>
  <c r="CK300" i="27"/>
  <c r="DA300" i="27"/>
  <c r="NR301" i="27"/>
  <c r="NM301" i="27"/>
  <c r="CV300" i="27"/>
  <c r="DE300" i="27"/>
  <c r="ND301" i="27"/>
  <c r="MU301" i="27"/>
  <c r="EA300" i="27"/>
  <c r="DG300" i="27"/>
  <c r="DU300" i="27"/>
  <c r="EC300" i="27"/>
  <c r="EK300" i="27"/>
  <c r="DV300" i="27"/>
  <c r="CH300" i="27"/>
  <c r="CG300" i="27"/>
  <c r="NY301" i="27"/>
  <c r="NG301" i="27"/>
  <c r="NP301" i="27"/>
  <c r="NO301" i="27"/>
  <c r="MO301" i="27"/>
  <c r="MR301" i="27"/>
  <c r="MB301" i="27"/>
  <c r="NN301" i="27"/>
  <c r="MX301" i="27"/>
  <c r="NS301" i="27"/>
  <c r="NU301" i="27"/>
  <c r="NL301" i="27"/>
  <c r="NB301" i="27"/>
  <c r="MS301" i="27"/>
  <c r="DD300" i="27"/>
  <c r="MJ301" i="27"/>
  <c r="CT300" i="27"/>
  <c r="CQ300" i="27"/>
  <c r="NI301" i="27"/>
  <c r="DF300" i="27"/>
  <c r="CE300" i="27"/>
  <c r="OC301" i="27"/>
  <c r="MC301" i="27"/>
  <c r="DZ300" i="27"/>
  <c r="ED300" i="27"/>
  <c r="EL300" i="27"/>
  <c r="MA301" i="27"/>
  <c r="CF300" i="27"/>
  <c r="MI301" i="27"/>
  <c r="CP300" i="27"/>
  <c r="DC300" i="27"/>
  <c r="DB300" i="27"/>
  <c r="CS300" i="27"/>
  <c r="CR300" i="27"/>
  <c r="OG301" i="27"/>
  <c r="NX301" i="27"/>
  <c r="EE300" i="27"/>
  <c r="MY301" i="27"/>
  <c r="NF301" i="27"/>
  <c r="ML301" i="27"/>
  <c r="NT301" i="27"/>
  <c r="NH301" i="27"/>
  <c r="NQ301" i="27"/>
  <c r="EB300" i="27"/>
  <c r="ME301" i="27"/>
  <c r="DI300" i="27"/>
  <c r="OE301" i="27"/>
  <c r="EH300" i="27"/>
  <c r="CW300" i="27"/>
  <c r="NJ301" i="27"/>
  <c r="BO301" i="27"/>
  <c r="DR300" i="27"/>
  <c r="LZ301" i="27"/>
  <c r="CY300" i="27"/>
  <c r="MZ301" i="27"/>
  <c r="MQ301" i="27"/>
  <c r="DM300" i="27"/>
  <c r="DT300" i="27"/>
  <c r="MM301" i="27"/>
  <c r="MN301" i="27"/>
  <c r="CJ300" i="27"/>
  <c r="EG300" i="27"/>
  <c r="CU300" i="27"/>
  <c r="CO300" i="27"/>
  <c r="DB26" i="26"/>
  <c r="GL26" i="26" s="1"/>
  <c r="BV26" i="26"/>
  <c r="FF26" i="26" s="1"/>
  <c r="BY26" i="26"/>
  <c r="FI26" i="26" s="1"/>
  <c r="BX26" i="26"/>
  <c r="FH26" i="26" s="1"/>
  <c r="CF26" i="26"/>
  <c r="FP26" i="26" s="1"/>
  <c r="CM26" i="26"/>
  <c r="FW26" i="26" s="1"/>
  <c r="CJ26" i="26"/>
  <c r="FT26" i="26" s="1"/>
  <c r="BQ26" i="26"/>
  <c r="FA26" i="26" s="1"/>
  <c r="CE26" i="26"/>
  <c r="FO26" i="26" s="1"/>
  <c r="CU26" i="26"/>
  <c r="GE26" i="26" s="1"/>
  <c r="BZ26" i="26"/>
  <c r="FJ26" i="26" s="1"/>
  <c r="CL26" i="26"/>
  <c r="FV26" i="26" s="1"/>
  <c r="CQ26" i="26"/>
  <c r="GA26" i="26" s="1"/>
  <c r="CP26" i="26"/>
  <c r="FZ26" i="26" s="1"/>
  <c r="CX26" i="26"/>
  <c r="GH26" i="26" s="1"/>
  <c r="R26" i="26"/>
  <c r="DT26" i="26" s="1"/>
  <c r="BT26" i="26"/>
  <c r="FD26" i="26" s="1"/>
  <c r="BR26" i="26"/>
  <c r="FB26" i="26" s="1"/>
  <c r="BP26" i="26"/>
  <c r="EZ26" i="26" s="1"/>
  <c r="DA26" i="26"/>
  <c r="GK26" i="26" s="1"/>
  <c r="CR26" i="26"/>
  <c r="GB26" i="26" s="1"/>
  <c r="CW26" i="26"/>
  <c r="GG26" i="26" s="1"/>
  <c r="CH26" i="26"/>
  <c r="FR26" i="26" s="1"/>
  <c r="CO26" i="26"/>
  <c r="FY26" i="26" s="1"/>
  <c r="CS26" i="26"/>
  <c r="GC26" i="26" s="1"/>
  <c r="CI26" i="26"/>
  <c r="FS26" i="26" s="1"/>
  <c r="U26" i="26"/>
  <c r="CT26" i="26"/>
  <c r="GD26" i="26" s="1"/>
  <c r="CY26" i="26"/>
  <c r="GI26" i="26" s="1"/>
  <c r="BW26" i="26"/>
  <c r="FG26" i="26" s="1"/>
  <c r="CA26" i="26"/>
  <c r="FK26" i="26" s="1"/>
  <c r="P26" i="26"/>
  <c r="BS26" i="26"/>
  <c r="FC26" i="26" s="1"/>
  <c r="CD26" i="26"/>
  <c r="FN26" i="26" s="1"/>
  <c r="CG26" i="26"/>
  <c r="FQ26" i="26" s="1"/>
  <c r="CV26" i="26"/>
  <c r="GF26" i="26" s="1"/>
  <c r="CN26" i="26"/>
  <c r="FX26" i="26" s="1"/>
  <c r="CB26" i="26"/>
  <c r="FL26" i="26" s="1"/>
  <c r="HC26" i="26" s="1"/>
  <c r="CZ26" i="26"/>
  <c r="GJ26" i="26" s="1"/>
  <c r="BO26" i="26"/>
  <c r="EY26" i="26" s="1"/>
  <c r="CC26" i="26"/>
  <c r="FM26" i="26" s="1"/>
  <c r="CK26" i="26"/>
  <c r="FU26" i="26" s="1"/>
  <c r="BU26" i="26"/>
  <c r="FE26" i="26" s="1"/>
  <c r="U56" i="26"/>
  <c r="R56" i="26"/>
  <c r="CQ19" i="26"/>
  <c r="GA19" i="26" s="1"/>
  <c r="CX19" i="26"/>
  <c r="GH19" i="26" s="1"/>
  <c r="BR19" i="26"/>
  <c r="FB19" i="26" s="1"/>
  <c r="CD19" i="26"/>
  <c r="FN19" i="26" s="1"/>
  <c r="BT19" i="26"/>
  <c r="FD19" i="26" s="1"/>
  <c r="U19" i="26"/>
  <c r="DA19" i="26"/>
  <c r="GK19" i="26" s="1"/>
  <c r="R19" i="26"/>
  <c r="EA19" i="26" s="1"/>
  <c r="P19" i="26"/>
  <c r="CZ19" i="26"/>
  <c r="GJ19" i="26" s="1"/>
  <c r="CM19" i="26"/>
  <c r="FW19" i="26" s="1"/>
  <c r="CA19" i="26"/>
  <c r="FK19" i="26" s="1"/>
  <c r="CH19" i="26"/>
  <c r="FR19" i="26" s="1"/>
  <c r="CT19" i="26"/>
  <c r="GD19" i="26" s="1"/>
  <c r="CS19" i="26"/>
  <c r="GC19" i="26" s="1"/>
  <c r="CE19" i="26"/>
  <c r="FO19" i="26" s="1"/>
  <c r="CO19" i="26"/>
  <c r="FY19" i="26" s="1"/>
  <c r="CB19" i="26"/>
  <c r="FL19" i="26" s="1"/>
  <c r="CK19" i="26"/>
  <c r="FU19" i="26" s="1"/>
  <c r="CG19" i="26"/>
  <c r="FQ19" i="26" s="1"/>
  <c r="CV19" i="26"/>
  <c r="GF19" i="26" s="1"/>
  <c r="BS19" i="26"/>
  <c r="FC19" i="26" s="1"/>
  <c r="CL19" i="26"/>
  <c r="FV19" i="26" s="1"/>
  <c r="BQ19" i="26"/>
  <c r="FA19" i="26" s="1"/>
  <c r="BO19" i="26"/>
  <c r="EY19" i="26" s="1"/>
  <c r="BY19" i="26"/>
  <c r="FI19" i="26" s="1"/>
  <c r="CP19" i="26"/>
  <c r="FZ19" i="26" s="1"/>
  <c r="BV19" i="26"/>
  <c r="FF19" i="26" s="1"/>
  <c r="BP19" i="26"/>
  <c r="EZ19" i="26" s="1"/>
  <c r="CW19" i="26"/>
  <c r="GG19" i="26" s="1"/>
  <c r="BU19" i="26"/>
  <c r="FE19" i="26" s="1"/>
  <c r="CY19" i="26"/>
  <c r="GI19" i="26" s="1"/>
  <c r="BZ19" i="26"/>
  <c r="FJ19" i="26" s="1"/>
  <c r="CF19" i="26"/>
  <c r="FP19" i="26" s="1"/>
  <c r="CC19" i="26"/>
  <c r="FM19" i="26" s="1"/>
  <c r="BX19" i="26"/>
  <c r="FH19" i="26" s="1"/>
  <c r="CU19" i="26"/>
  <c r="GE19" i="26" s="1"/>
  <c r="CI19" i="26"/>
  <c r="FS19" i="26" s="1"/>
  <c r="HJ19" i="26" s="1"/>
  <c r="DB19" i="26"/>
  <c r="GL19" i="26" s="1"/>
  <c r="CR19" i="26"/>
  <c r="GB19" i="26" s="1"/>
  <c r="CN19" i="26"/>
  <c r="FX19" i="26" s="1"/>
  <c r="BW19" i="26"/>
  <c r="FG19" i="26" s="1"/>
  <c r="CJ19" i="26"/>
  <c r="FT19" i="26" s="1"/>
  <c r="DA29" i="26"/>
  <c r="GK29" i="26" s="1"/>
  <c r="BU29" i="26"/>
  <c r="FE29" i="26" s="1"/>
  <c r="CB29" i="26"/>
  <c r="FL29" i="26" s="1"/>
  <c r="CN29" i="26"/>
  <c r="FX29" i="26" s="1"/>
  <c r="CP29" i="26"/>
  <c r="FZ29" i="26" s="1"/>
  <c r="DB29" i="26"/>
  <c r="GL29" i="26" s="1"/>
  <c r="CY29" i="26"/>
  <c r="GI29" i="26" s="1"/>
  <c r="CL29" i="26"/>
  <c r="FV29" i="26" s="1"/>
  <c r="BW29" i="26"/>
  <c r="FG29" i="26" s="1"/>
  <c r="BV29" i="26"/>
  <c r="FF29" i="26" s="1"/>
  <c r="R29" i="26"/>
  <c r="EH29" i="26" s="1"/>
  <c r="CK29" i="26"/>
  <c r="FU29" i="26" s="1"/>
  <c r="CR29" i="26"/>
  <c r="GB29" i="26" s="1"/>
  <c r="U29" i="26"/>
  <c r="BX29" i="26"/>
  <c r="FH29" i="26" s="1"/>
  <c r="BQ29" i="26"/>
  <c r="FA29" i="26" s="1"/>
  <c r="CA29" i="26"/>
  <c r="FK29" i="26" s="1"/>
  <c r="BZ29" i="26"/>
  <c r="FJ29" i="26" s="1"/>
  <c r="CW29" i="26"/>
  <c r="GG29" i="26" s="1"/>
  <c r="CG29" i="26"/>
  <c r="FQ29" i="26" s="1"/>
  <c r="CU29" i="26"/>
  <c r="GE29" i="26" s="1"/>
  <c r="CE29" i="26"/>
  <c r="FO29" i="26" s="1"/>
  <c r="CC29" i="26"/>
  <c r="FM29" i="26" s="1"/>
  <c r="CV29" i="26"/>
  <c r="GF29" i="26" s="1"/>
  <c r="P29" i="26"/>
  <c r="CX29" i="26"/>
  <c r="GH29" i="26" s="1"/>
  <c r="BS29" i="26"/>
  <c r="FC29" i="26" s="1"/>
  <c r="CZ29" i="26"/>
  <c r="GJ29" i="26" s="1"/>
  <c r="CF29" i="26"/>
  <c r="FP29" i="26" s="1"/>
  <c r="CO29" i="26"/>
  <c r="FY29" i="26" s="1"/>
  <c r="BY29" i="26"/>
  <c r="FI29" i="26" s="1"/>
  <c r="BR29" i="26"/>
  <c r="FB29" i="26" s="1"/>
  <c r="CJ29" i="26"/>
  <c r="FT29" i="26" s="1"/>
  <c r="BP29" i="26"/>
  <c r="EZ29" i="26" s="1"/>
  <c r="BO29" i="26"/>
  <c r="EY29" i="26" s="1"/>
  <c r="CI29" i="26"/>
  <c r="FS29" i="26" s="1"/>
  <c r="CH29" i="26"/>
  <c r="FR29" i="26" s="1"/>
  <c r="CS29" i="26"/>
  <c r="GC29" i="26" s="1"/>
  <c r="BT29" i="26"/>
  <c r="FD29" i="26" s="1"/>
  <c r="CD29" i="26"/>
  <c r="FN29" i="26" s="1"/>
  <c r="CM29" i="26"/>
  <c r="FW29" i="26" s="1"/>
  <c r="CT29" i="26"/>
  <c r="GD29" i="26" s="1"/>
  <c r="CQ29" i="26"/>
  <c r="GA29" i="26" s="1"/>
  <c r="U51" i="26"/>
  <c r="R51" i="26"/>
  <c r="R64" i="26"/>
  <c r="U64" i="26"/>
  <c r="CL17" i="26"/>
  <c r="FV17" i="26" s="1"/>
  <c r="CM17" i="26"/>
  <c r="FW17" i="26" s="1"/>
  <c r="CU17" i="26"/>
  <c r="GE17" i="26" s="1"/>
  <c r="CS17" i="26"/>
  <c r="GC17" i="26" s="1"/>
  <c r="CY17" i="26"/>
  <c r="GI17" i="26" s="1"/>
  <c r="BO17" i="26"/>
  <c r="EY17" i="26" s="1"/>
  <c r="CN17" i="26"/>
  <c r="FX17" i="26" s="1"/>
  <c r="BQ17" i="26"/>
  <c r="FA17" i="26" s="1"/>
  <c r="R17" i="26"/>
  <c r="DU17" i="26" s="1"/>
  <c r="CW17" i="26"/>
  <c r="GG17" i="26" s="1"/>
  <c r="CQ17" i="26"/>
  <c r="GA17" i="26" s="1"/>
  <c r="DB17" i="26"/>
  <c r="GL17" i="26" s="1"/>
  <c r="BV17" i="26"/>
  <c r="FF17" i="26" s="1"/>
  <c r="BT17" i="26"/>
  <c r="FD17" i="26" s="1"/>
  <c r="CB17" i="26"/>
  <c r="FL17" i="26" s="1"/>
  <c r="CA17" i="26"/>
  <c r="FK17" i="26" s="1"/>
  <c r="CG17" i="26"/>
  <c r="FQ17" i="26" s="1"/>
  <c r="BW17" i="26"/>
  <c r="FG17" i="26" s="1"/>
  <c r="DA17" i="26"/>
  <c r="GK17" i="26" s="1"/>
  <c r="CH17" i="26"/>
  <c r="FR17" i="26" s="1"/>
  <c r="BZ17" i="26"/>
  <c r="FJ17" i="26" s="1"/>
  <c r="CR17" i="26"/>
  <c r="GB17" i="26" s="1"/>
  <c r="CT17" i="26"/>
  <c r="GD17" i="26" s="1"/>
  <c r="P17" i="26"/>
  <c r="BR17" i="26"/>
  <c r="FB17" i="26" s="1"/>
  <c r="U17" i="26"/>
  <c r="BP17" i="26"/>
  <c r="EZ17" i="26" s="1"/>
  <c r="BY17" i="26"/>
  <c r="FI17" i="26" s="1"/>
  <c r="CD17" i="26"/>
  <c r="FN17" i="26" s="1"/>
  <c r="CK17" i="26"/>
  <c r="FU17" i="26" s="1"/>
  <c r="CP17" i="26"/>
  <c r="FZ17" i="26" s="1"/>
  <c r="BU17" i="26"/>
  <c r="FE17" i="26" s="1"/>
  <c r="CX17" i="26"/>
  <c r="GH17" i="26" s="1"/>
  <c r="CV17" i="26"/>
  <c r="GF17" i="26" s="1"/>
  <c r="BS17" i="26"/>
  <c r="FC17" i="26" s="1"/>
  <c r="BX17" i="26"/>
  <c r="FH17" i="26" s="1"/>
  <c r="CI17" i="26"/>
  <c r="FS17" i="26" s="1"/>
  <c r="CF17" i="26"/>
  <c r="FP17" i="26" s="1"/>
  <c r="CC17" i="26"/>
  <c r="FM17" i="26" s="1"/>
  <c r="HD17" i="26" s="1"/>
  <c r="CJ17" i="26"/>
  <c r="FT17" i="26" s="1"/>
  <c r="CO17" i="26"/>
  <c r="FY17" i="26" s="1"/>
  <c r="CZ17" i="26"/>
  <c r="GJ17" i="26" s="1"/>
  <c r="CE17" i="26"/>
  <c r="FO17" i="26" s="1"/>
  <c r="CM317" i="27"/>
  <c r="EC317" i="27"/>
  <c r="DC317" i="27"/>
  <c r="MJ318" i="27"/>
  <c r="NU318" i="27"/>
  <c r="CP317" i="27"/>
  <c r="MA318" i="27"/>
  <c r="NM318" i="27"/>
  <c r="NJ318" i="27"/>
  <c r="DQ317" i="27"/>
  <c r="MV318" i="27"/>
  <c r="OF318" i="27"/>
  <c r="DF317" i="27"/>
  <c r="MN318" i="27"/>
  <c r="NX318" i="27"/>
  <c r="CG317" i="27"/>
  <c r="EG317" i="27"/>
  <c r="NG318" i="27"/>
  <c r="CH317" i="27"/>
  <c r="EI317" i="27"/>
  <c r="NH318" i="27"/>
  <c r="NS318" i="27"/>
  <c r="DY317" i="27"/>
  <c r="MR318" i="27"/>
  <c r="OC318" i="27"/>
  <c r="DJ317" i="27"/>
  <c r="NQ318" i="27"/>
  <c r="DH317" i="27"/>
  <c r="DZ317" i="27"/>
  <c r="MC318" i="27"/>
  <c r="CJ317" i="27"/>
  <c r="CW317" i="27"/>
  <c r="LZ318" i="27"/>
  <c r="DN317" i="27"/>
  <c r="MT318" i="27"/>
  <c r="OD318" i="27"/>
  <c r="DD317" i="27"/>
  <c r="ML318" i="27"/>
  <c r="NV318" i="27"/>
  <c r="CE317" i="27"/>
  <c r="ED317" i="27"/>
  <c r="NE318" i="27"/>
  <c r="MG318" i="27"/>
  <c r="DT317" i="27"/>
  <c r="MW318" i="27"/>
  <c r="CK317" i="27"/>
  <c r="CV317" i="27"/>
  <c r="ME318" i="27"/>
  <c r="NP318" i="27"/>
  <c r="CX317" i="27"/>
  <c r="MF318" i="27"/>
  <c r="NR318" i="27"/>
  <c r="CN317" i="27"/>
  <c r="EK317" i="27"/>
  <c r="NB318" i="27"/>
  <c r="DR317" i="27"/>
  <c r="NY318" i="27"/>
  <c r="DP317" i="27"/>
  <c r="CL317" i="27"/>
  <c r="NA318" i="27"/>
  <c r="CZ317" i="27"/>
  <c r="CI317" i="27"/>
  <c r="DG317" i="27"/>
  <c r="MI318" i="27"/>
  <c r="EA317" i="27"/>
  <c r="NC318" i="27"/>
  <c r="DL317" i="27"/>
  <c r="DO317" i="27"/>
  <c r="MU318" i="27"/>
  <c r="OE318" i="27"/>
  <c r="CQ317" i="27"/>
  <c r="MB318" i="27"/>
  <c r="NN318" i="27"/>
  <c r="CF317" i="27"/>
  <c r="EE317" i="27"/>
  <c r="NF318" i="27"/>
  <c r="EJ317" i="27"/>
  <c r="DI317" i="27"/>
  <c r="MO318" i="27"/>
  <c r="NZ318" i="27"/>
  <c r="DK317" i="27"/>
  <c r="MP318" i="27"/>
  <c r="OA318" i="27"/>
  <c r="DA317" i="27"/>
  <c r="BO318" i="27"/>
  <c r="NK318" i="27"/>
  <c r="OG318" i="27"/>
  <c r="DX317" i="27"/>
  <c r="CT317" i="27"/>
  <c r="MS318" i="27"/>
  <c r="MK318" i="27"/>
  <c r="CU317" i="27"/>
  <c r="DS317" i="27"/>
  <c r="CO317" i="27"/>
  <c r="EL317" i="27"/>
  <c r="NL318" i="27"/>
  <c r="MZ318" i="27"/>
  <c r="EB317" i="27"/>
  <c r="ND318" i="27"/>
  <c r="CY317" i="27"/>
  <c r="DE317" i="27"/>
  <c r="MM318" i="27"/>
  <c r="NW318" i="27"/>
  <c r="CS317" i="27"/>
  <c r="MD318" i="27"/>
  <c r="NO318" i="27"/>
  <c r="MQ318" i="27"/>
  <c r="DU317" i="27"/>
  <c r="MX318" i="27"/>
  <c r="OB318" i="27"/>
  <c r="DV317" i="27"/>
  <c r="MY318" i="27"/>
  <c r="DW317" i="27"/>
  <c r="DM317" i="27"/>
  <c r="MH318" i="27"/>
  <c r="NT318" i="27"/>
  <c r="EF317" i="27"/>
  <c r="DB317" i="27"/>
  <c r="NI318" i="27"/>
  <c r="CR317" i="27"/>
  <c r="EH317" i="27"/>
  <c r="DR298" i="27"/>
  <c r="NQ299" i="27"/>
  <c r="MN299" i="27"/>
  <c r="OD299" i="27"/>
  <c r="NI299" i="27"/>
  <c r="MP299" i="27"/>
  <c r="OF299" i="27"/>
  <c r="NM299" i="27"/>
  <c r="MG299" i="27"/>
  <c r="NX299" i="27"/>
  <c r="NE299" i="27"/>
  <c r="NP299" i="27"/>
  <c r="MV299" i="27"/>
  <c r="DM298" i="27"/>
  <c r="CI298" i="27"/>
  <c r="OA299" i="27"/>
  <c r="NJ299" i="27"/>
  <c r="DG298" i="27"/>
  <c r="EC298" i="27"/>
  <c r="CV298" i="27"/>
  <c r="CX298" i="27"/>
  <c r="MM299" i="27"/>
  <c r="DL298" i="27"/>
  <c r="DY298" i="27"/>
  <c r="CP298" i="27"/>
  <c r="DO298" i="27"/>
  <c r="NR299" i="27"/>
  <c r="DJ298" i="27"/>
  <c r="MH299" i="27"/>
  <c r="CE298" i="27"/>
  <c r="MK299" i="27"/>
  <c r="OC299" i="27"/>
  <c r="MX299" i="27"/>
  <c r="MB299" i="27"/>
  <c r="NU299" i="27"/>
  <c r="MZ299" i="27"/>
  <c r="MF299" i="27"/>
  <c r="NW299" i="27"/>
  <c r="MR299" i="27"/>
  <c r="CQ298" i="27"/>
  <c r="NO299" i="27"/>
  <c r="OB299" i="27"/>
  <c r="EJ298" i="27"/>
  <c r="NS299" i="27"/>
  <c r="CS298" i="27"/>
  <c r="CN298" i="27"/>
  <c r="EE298" i="27"/>
  <c r="CY298" i="27"/>
  <c r="MD299" i="27"/>
  <c r="DK298" i="27"/>
  <c r="DH298" i="27"/>
  <c r="CM298" i="27"/>
  <c r="ED298" i="27"/>
  <c r="DZ298" i="27"/>
  <c r="EB298" i="27"/>
  <c r="EH298" i="27"/>
  <c r="CU298" i="27"/>
  <c r="NZ299" i="27"/>
  <c r="DS298" i="27"/>
  <c r="CG298" i="27"/>
  <c r="MW299" i="27"/>
  <c r="EK298" i="27"/>
  <c r="NH299" i="27"/>
  <c r="MO299" i="27"/>
  <c r="OE299" i="27"/>
  <c r="NL299" i="27"/>
  <c r="MQ299" i="27"/>
  <c r="OG299" i="27"/>
  <c r="ND299" i="27"/>
  <c r="MI299" i="27"/>
  <c r="NY299" i="27"/>
  <c r="CZ298" i="27"/>
  <c r="CJ298" i="27"/>
  <c r="BO299" i="27"/>
  <c r="NB299" i="27"/>
  <c r="CR298" i="27"/>
  <c r="CL298" i="27"/>
  <c r="EA298" i="27"/>
  <c r="CT298" i="27"/>
  <c r="ME299" i="27"/>
  <c r="DD298" i="27"/>
  <c r="DP298" i="27"/>
  <c r="MU299" i="27"/>
  <c r="EL298" i="27"/>
  <c r="ML299" i="27"/>
  <c r="EI298" i="27"/>
  <c r="DX298" i="27"/>
  <c r="DE298" i="27"/>
  <c r="CK298" i="27"/>
  <c r="DC298" i="27"/>
  <c r="DI298" i="27"/>
  <c r="NG299" i="27"/>
  <c r="MA299" i="27"/>
  <c r="NT299" i="27"/>
  <c r="MY299" i="27"/>
  <c r="MC299" i="27"/>
  <c r="NV299" i="27"/>
  <c r="NA299" i="27"/>
  <c r="CH298" i="27"/>
  <c r="NN299" i="27"/>
  <c r="MS299" i="27"/>
  <c r="NF299" i="27"/>
  <c r="MJ299" i="27"/>
  <c r="MT299" i="27"/>
  <c r="CF298" i="27"/>
  <c r="DV298" i="27"/>
  <c r="DB298" i="27"/>
  <c r="CW298" i="27"/>
  <c r="DT298" i="27"/>
  <c r="NC299" i="27"/>
  <c r="EF298" i="27"/>
  <c r="DU298" i="27"/>
  <c r="DQ298" i="27"/>
  <c r="DF298" i="27"/>
  <c r="DW298" i="27"/>
  <c r="NK299" i="27"/>
  <c r="DA298" i="27"/>
  <c r="LZ299" i="27"/>
  <c r="EG298" i="27"/>
  <c r="DN298" i="27"/>
  <c r="CO298" i="27"/>
  <c r="BB12" i="26"/>
  <c r="EK12" i="26" s="1"/>
  <c r="AO12" i="26"/>
  <c r="DX12" i="26" s="1"/>
  <c r="AD12" i="26"/>
  <c r="DM12" i="26" s="1"/>
  <c r="BG12" i="26"/>
  <c r="EP12" i="26" s="1"/>
  <c r="AY12" i="26"/>
  <c r="EH12" i="26" s="1"/>
  <c r="BD12" i="26"/>
  <c r="EM12" i="26" s="1"/>
  <c r="AE12" i="26"/>
  <c r="DN12" i="26" s="1"/>
  <c r="AX12" i="26"/>
  <c r="EG12" i="26" s="1"/>
  <c r="AZ12" i="26"/>
  <c r="EI12" i="26" s="1"/>
  <c r="AN12" i="26"/>
  <c r="CE12" i="26" s="1"/>
  <c r="FO12" i="26" s="1"/>
  <c r="BE12" i="26"/>
  <c r="EN12" i="26" s="1"/>
  <c r="AL12" i="26"/>
  <c r="DU12" i="26" s="1"/>
  <c r="AR12" i="26"/>
  <c r="EA12" i="26" s="1"/>
  <c r="AF12" i="26"/>
  <c r="DO12" i="26" s="1"/>
  <c r="AU12" i="26"/>
  <c r="ED12" i="26" s="1"/>
  <c r="BF12" i="26"/>
  <c r="EO12" i="26" s="1"/>
  <c r="AK12" i="26"/>
  <c r="DT12" i="26" s="1"/>
  <c r="AI12" i="26"/>
  <c r="DR12" i="26" s="1"/>
  <c r="BK12" i="26"/>
  <c r="ET12" i="26" s="1"/>
  <c r="AQ12" i="26"/>
  <c r="DZ12" i="26" s="1"/>
  <c r="AG12" i="26"/>
  <c r="DP12" i="26" s="1"/>
  <c r="BJ12" i="26"/>
  <c r="ES12" i="26" s="1"/>
  <c r="AB12" i="26"/>
  <c r="DK12" i="26" s="1"/>
  <c r="BH12" i="26"/>
  <c r="EQ12" i="26" s="1"/>
  <c r="AV12" i="26"/>
  <c r="EE12" i="26" s="1"/>
  <c r="Y12" i="26"/>
  <c r="DH12" i="26" s="1"/>
  <c r="AC12" i="26"/>
  <c r="DL12" i="26" s="1"/>
  <c r="BI12" i="26"/>
  <c r="ER12" i="26" s="1"/>
  <c r="Z12" i="26"/>
  <c r="DI12" i="26" s="1"/>
  <c r="BA12" i="26"/>
  <c r="EJ12" i="26" s="1"/>
  <c r="BC12" i="26"/>
  <c r="EL12" i="26" s="1"/>
  <c r="AS12" i="26"/>
  <c r="EB12" i="26" s="1"/>
  <c r="AA12" i="26"/>
  <c r="DJ12" i="26" s="1"/>
  <c r="AJ12" i="26"/>
  <c r="DS12" i="26" s="1"/>
  <c r="X12" i="26"/>
  <c r="DG12" i="26" s="1"/>
  <c r="AM12" i="26"/>
  <c r="DV12" i="26" s="1"/>
  <c r="AW12" i="26"/>
  <c r="EF12" i="26" s="1"/>
  <c r="AH12" i="26"/>
  <c r="DQ12" i="26" s="1"/>
  <c r="AT12" i="26"/>
  <c r="EC12" i="26" s="1"/>
  <c r="AP12" i="26"/>
  <c r="DY12" i="26" s="1"/>
  <c r="BG16" i="26"/>
  <c r="EP16" i="26" s="1"/>
  <c r="AO16" i="26"/>
  <c r="BD16" i="26"/>
  <c r="AE16" i="26"/>
  <c r="AG16" i="26"/>
  <c r="AR16" i="26"/>
  <c r="AZ16" i="26"/>
  <c r="AX16" i="26"/>
  <c r="AY16" i="26"/>
  <c r="EH16" i="26" s="1"/>
  <c r="BA16" i="26"/>
  <c r="BI16" i="26"/>
  <c r="AT16" i="26"/>
  <c r="AM16" i="26"/>
  <c r="BC16" i="26"/>
  <c r="BH16" i="26"/>
  <c r="AC16" i="26"/>
  <c r="AK16" i="26"/>
  <c r="AQ16" i="26"/>
  <c r="BF16" i="26"/>
  <c r="EO16" i="26" s="1"/>
  <c r="Z16" i="26"/>
  <c r="AH16" i="26"/>
  <c r="AP16" i="26"/>
  <c r="AN16" i="26"/>
  <c r="AL16" i="26"/>
  <c r="DU16" i="26" s="1"/>
  <c r="AV16" i="26"/>
  <c r="Y16" i="26"/>
  <c r="X16" i="26"/>
  <c r="AF16" i="26"/>
  <c r="AB16" i="26"/>
  <c r="AA16" i="26"/>
  <c r="BJ16" i="26"/>
  <c r="ES16" i="26" s="1"/>
  <c r="AD16" i="26"/>
  <c r="DM16" i="26" s="1"/>
  <c r="BE16" i="26"/>
  <c r="AU16" i="26"/>
  <c r="AW16" i="26"/>
  <c r="BK16" i="26"/>
  <c r="AI16" i="26"/>
  <c r="AJ16" i="26"/>
  <c r="AS16" i="26"/>
  <c r="BB16" i="26"/>
  <c r="BB20" i="26"/>
  <c r="EK20" i="26" s="1"/>
  <c r="AU20" i="26"/>
  <c r="ED20" i="26" s="1"/>
  <c r="AV20" i="26"/>
  <c r="EE20" i="26" s="1"/>
  <c r="Z20" i="26"/>
  <c r="DI20" i="26" s="1"/>
  <c r="AN20" i="26"/>
  <c r="DW20" i="26" s="1"/>
  <c r="AX20" i="26"/>
  <c r="EG20" i="26" s="1"/>
  <c r="AP20" i="26"/>
  <c r="DY20" i="26" s="1"/>
  <c r="AQ20" i="26"/>
  <c r="DZ20" i="26" s="1"/>
  <c r="BC20" i="26"/>
  <c r="EL20" i="26" s="1"/>
  <c r="AA20" i="26"/>
  <c r="DJ20" i="26" s="1"/>
  <c r="AD20" i="26"/>
  <c r="DM20" i="26" s="1"/>
  <c r="BJ20" i="26"/>
  <c r="ES20" i="26" s="1"/>
  <c r="BD20" i="26"/>
  <c r="EM20" i="26" s="1"/>
  <c r="BE20" i="26"/>
  <c r="EN20" i="26" s="1"/>
  <c r="AR20" i="26"/>
  <c r="EA20" i="26" s="1"/>
  <c r="AW20" i="26"/>
  <c r="EF20" i="26" s="1"/>
  <c r="BA20" i="26"/>
  <c r="EJ20" i="26" s="1"/>
  <c r="AY20" i="26"/>
  <c r="EH20" i="26" s="1"/>
  <c r="AZ20" i="26"/>
  <c r="EI20" i="26" s="1"/>
  <c r="AH20" i="26"/>
  <c r="DQ20" i="26" s="1"/>
  <c r="AL20" i="26"/>
  <c r="DU20" i="26" s="1"/>
  <c r="AB20" i="26"/>
  <c r="DK20" i="26" s="1"/>
  <c r="AC20" i="26"/>
  <c r="DL20" i="26" s="1"/>
  <c r="AO20" i="26"/>
  <c r="CF20" i="26" s="1"/>
  <c r="FP20" i="26" s="1"/>
  <c r="AJ20" i="26"/>
  <c r="DS20" i="26" s="1"/>
  <c r="BF20" i="26"/>
  <c r="EO20" i="26" s="1"/>
  <c r="X20" i="26"/>
  <c r="DG20" i="26" s="1"/>
  <c r="BH20" i="26"/>
  <c r="EQ20" i="26" s="1"/>
  <c r="BI20" i="26"/>
  <c r="ER20" i="26" s="1"/>
  <c r="AS20" i="26"/>
  <c r="EB20" i="26" s="1"/>
  <c r="AT20" i="26"/>
  <c r="EC20" i="26" s="1"/>
  <c r="AK20" i="26"/>
  <c r="DT20" i="26" s="1"/>
  <c r="AM20" i="26"/>
  <c r="DV20" i="26" s="1"/>
  <c r="BG20" i="26"/>
  <c r="EP20" i="26" s="1"/>
  <c r="AE20" i="26"/>
  <c r="DN20" i="26" s="1"/>
  <c r="AF20" i="26"/>
  <c r="DO20" i="26" s="1"/>
  <c r="AG20" i="26"/>
  <c r="DP20" i="26" s="1"/>
  <c r="Y20" i="26"/>
  <c r="DH20" i="26" s="1"/>
  <c r="BK20" i="26"/>
  <c r="ET20" i="26" s="1"/>
  <c r="AI20" i="26"/>
  <c r="DR20" i="26" s="1"/>
  <c r="BH24" i="26"/>
  <c r="AS24" i="26"/>
  <c r="AO24" i="26"/>
  <c r="AT24" i="26"/>
  <c r="BA24" i="26"/>
  <c r="AK24" i="26"/>
  <c r="BG24" i="26"/>
  <c r="AX24" i="26"/>
  <c r="AC24" i="26"/>
  <c r="BF24" i="26"/>
  <c r="AG24" i="26"/>
  <c r="AJ24" i="26"/>
  <c r="BI24" i="26"/>
  <c r="AB24" i="26"/>
  <c r="Y24" i="26"/>
  <c r="BJ24" i="26"/>
  <c r="BK24" i="26"/>
  <c r="AD24" i="26"/>
  <c r="BC24" i="26"/>
  <c r="AA24" i="26"/>
  <c r="AL24" i="26"/>
  <c r="AE24" i="26"/>
  <c r="AP24" i="26"/>
  <c r="AR24" i="26"/>
  <c r="BB24" i="26"/>
  <c r="CS24" i="26" s="1"/>
  <c r="GC24" i="26" s="1"/>
  <c r="AH24" i="26"/>
  <c r="AV24" i="26"/>
  <c r="AQ24" i="26"/>
  <c r="AU24" i="26"/>
  <c r="AN24" i="26"/>
  <c r="AY24" i="26"/>
  <c r="AZ24" i="26"/>
  <c r="Z24" i="26"/>
  <c r="AF24" i="26"/>
  <c r="AM24" i="26"/>
  <c r="AI24" i="26"/>
  <c r="BE24" i="26"/>
  <c r="BD24" i="26"/>
  <c r="AW24" i="26"/>
  <c r="X24" i="26"/>
  <c r="BH28" i="26"/>
  <c r="EQ28" i="26" s="1"/>
  <c r="AL28" i="26"/>
  <c r="DU28" i="26" s="1"/>
  <c r="AO28" i="26"/>
  <c r="DX28" i="26" s="1"/>
  <c r="AQ28" i="26"/>
  <c r="DZ28" i="26" s="1"/>
  <c r="BJ28" i="26"/>
  <c r="ES28" i="26" s="1"/>
  <c r="AN28" i="26"/>
  <c r="DW28" i="26" s="1"/>
  <c r="X28" i="26"/>
  <c r="DG28" i="26" s="1"/>
  <c r="BI28" i="26"/>
  <c r="ER28" i="26" s="1"/>
  <c r="Z28" i="26"/>
  <c r="DI28" i="26" s="1"/>
  <c r="BK28" i="26"/>
  <c r="ET28" i="26" s="1"/>
  <c r="AJ28" i="26"/>
  <c r="DS28" i="26" s="1"/>
  <c r="AV28" i="26"/>
  <c r="EE28" i="26" s="1"/>
  <c r="AE28" i="26"/>
  <c r="DN28" i="26" s="1"/>
  <c r="BB28" i="26"/>
  <c r="EK28" i="26" s="1"/>
  <c r="BA28" i="26"/>
  <c r="EJ28" i="26" s="1"/>
  <c r="Y28" i="26"/>
  <c r="DH28" i="26" s="1"/>
  <c r="BD28" i="26"/>
  <c r="EM28" i="26" s="1"/>
  <c r="BE28" i="26"/>
  <c r="EN28" i="26" s="1"/>
  <c r="AD28" i="26"/>
  <c r="DM28" i="26" s="1"/>
  <c r="AW28" i="26"/>
  <c r="EF28" i="26" s="1"/>
  <c r="AG28" i="26"/>
  <c r="DP28" i="26" s="1"/>
  <c r="AI28" i="26"/>
  <c r="DR28" i="26" s="1"/>
  <c r="AR28" i="26"/>
  <c r="EA28" i="26" s="1"/>
  <c r="AM28" i="26"/>
  <c r="DV28" i="26" s="1"/>
  <c r="AX28" i="26"/>
  <c r="EG28" i="26" s="1"/>
  <c r="AT28" i="26"/>
  <c r="EC28" i="26" s="1"/>
  <c r="AF28" i="26"/>
  <c r="DO28" i="26" s="1"/>
  <c r="AH28" i="26"/>
  <c r="DQ28" i="26" s="1"/>
  <c r="BF28" i="26"/>
  <c r="EO28" i="26" s="1"/>
  <c r="AP28" i="26"/>
  <c r="DY28" i="26" s="1"/>
  <c r="AS28" i="26"/>
  <c r="EB28" i="26" s="1"/>
  <c r="AZ28" i="26"/>
  <c r="EI28" i="26" s="1"/>
  <c r="BC28" i="26"/>
  <c r="EL28" i="26" s="1"/>
  <c r="AA28" i="26"/>
  <c r="DJ28" i="26" s="1"/>
  <c r="AC28" i="26"/>
  <c r="DL28" i="26" s="1"/>
  <c r="BG28" i="26"/>
  <c r="EP28" i="26" s="1"/>
  <c r="AK28" i="26"/>
  <c r="DT28" i="26" s="1"/>
  <c r="AU28" i="26"/>
  <c r="ED28" i="26" s="1"/>
  <c r="AY28" i="26"/>
  <c r="EH28" i="26" s="1"/>
  <c r="AB28" i="26"/>
  <c r="DK28" i="26" s="1"/>
  <c r="BH32" i="26"/>
  <c r="EQ32" i="26" s="1"/>
  <c r="BF32" i="26"/>
  <c r="EO32" i="26" s="1"/>
  <c r="AX32" i="26"/>
  <c r="EG32" i="26" s="1"/>
  <c r="AY32" i="26"/>
  <c r="EH32" i="26" s="1"/>
  <c r="Y32" i="26"/>
  <c r="DH32" i="26" s="1"/>
  <c r="BJ32" i="26"/>
  <c r="ES32" i="26" s="1"/>
  <c r="BB32" i="26"/>
  <c r="EK32" i="26" s="1"/>
  <c r="AA32" i="26"/>
  <c r="DJ32" i="26" s="1"/>
  <c r="AU32" i="26"/>
  <c r="ED32" i="26" s="1"/>
  <c r="AB32" i="26"/>
  <c r="DK32" i="26" s="1"/>
  <c r="AW32" i="26"/>
  <c r="EF32" i="26" s="1"/>
  <c r="AO32" i="26"/>
  <c r="DX32" i="26" s="1"/>
  <c r="BA32" i="26"/>
  <c r="EJ32" i="26" s="1"/>
  <c r="BC32" i="26"/>
  <c r="EL32" i="26" s="1"/>
  <c r="AE32" i="26"/>
  <c r="DN32" i="26" s="1"/>
  <c r="BG32" i="26"/>
  <c r="EP32" i="26" s="1"/>
  <c r="X32" i="26"/>
  <c r="DG32" i="26" s="1"/>
  <c r="BI32" i="26"/>
  <c r="ER32" i="26" s="1"/>
  <c r="AH32" i="26"/>
  <c r="DQ32" i="26" s="1"/>
  <c r="Z32" i="26"/>
  <c r="DI32" i="26" s="1"/>
  <c r="BK32" i="26"/>
  <c r="ET32" i="26" s="1"/>
  <c r="AK32" i="26"/>
  <c r="DT32" i="26" s="1"/>
  <c r="BD32" i="26"/>
  <c r="EM32" i="26" s="1"/>
  <c r="AJ32" i="26"/>
  <c r="DS32" i="26" s="1"/>
  <c r="BE32" i="26"/>
  <c r="EN32" i="26" s="1"/>
  <c r="AM32" i="26"/>
  <c r="DV32" i="26" s="1"/>
  <c r="AV32" i="26"/>
  <c r="EE32" i="26" s="1"/>
  <c r="AN32" i="26"/>
  <c r="DW32" i="26" s="1"/>
  <c r="AF32" i="26"/>
  <c r="DO32" i="26" s="1"/>
  <c r="AG32" i="26"/>
  <c r="DP32" i="26" s="1"/>
  <c r="AQ32" i="26"/>
  <c r="DZ32" i="26" s="1"/>
  <c r="AI32" i="26"/>
  <c r="DR32" i="26" s="1"/>
  <c r="AT32" i="26"/>
  <c r="EC32" i="26" s="1"/>
  <c r="AC32" i="26"/>
  <c r="DL32" i="26" s="1"/>
  <c r="AR32" i="26"/>
  <c r="EA32" i="26" s="1"/>
  <c r="AD32" i="26"/>
  <c r="DM32" i="26" s="1"/>
  <c r="AP32" i="26"/>
  <c r="DY32" i="26" s="1"/>
  <c r="AS32" i="26"/>
  <c r="EB32" i="26" s="1"/>
  <c r="AL32" i="26"/>
  <c r="DU32" i="26" s="1"/>
  <c r="AZ32" i="26"/>
  <c r="EI32" i="26" s="1"/>
  <c r="BF36" i="26"/>
  <c r="EO36" i="26" s="1"/>
  <c r="AC36" i="26"/>
  <c r="DL36" i="26" s="1"/>
  <c r="Y36" i="26"/>
  <c r="DH36" i="26" s="1"/>
  <c r="AR36" i="26"/>
  <c r="EA36" i="26" s="1"/>
  <c r="AN36" i="26"/>
  <c r="DW36" i="26" s="1"/>
  <c r="AD36" i="26"/>
  <c r="DM36" i="26" s="1"/>
  <c r="AQ36" i="26"/>
  <c r="DZ36" i="26" s="1"/>
  <c r="AZ36" i="26"/>
  <c r="EI36" i="26" s="1"/>
  <c r="BH36" i="26"/>
  <c r="EQ36" i="26" s="1"/>
  <c r="BC36" i="26"/>
  <c r="EL36" i="26" s="1"/>
  <c r="AE36" i="26"/>
  <c r="BV36" i="26" s="1"/>
  <c r="FF36" i="26" s="1"/>
  <c r="AH36" i="26"/>
  <c r="DQ36" i="26" s="1"/>
  <c r="AJ36" i="26"/>
  <c r="DS36" i="26" s="1"/>
  <c r="AL36" i="26"/>
  <c r="DU36" i="26" s="1"/>
  <c r="AY36" i="26"/>
  <c r="EH36" i="26" s="1"/>
  <c r="AF36" i="26"/>
  <c r="DO36" i="26" s="1"/>
  <c r="BB36" i="26"/>
  <c r="EK36" i="26" s="1"/>
  <c r="BD36" i="26"/>
  <c r="EM36" i="26" s="1"/>
  <c r="AS36" i="26"/>
  <c r="EB36" i="26" s="1"/>
  <c r="AI36" i="26"/>
  <c r="DR36" i="26" s="1"/>
  <c r="AP36" i="26"/>
  <c r="DY36" i="26" s="1"/>
  <c r="AX36" i="26"/>
  <c r="EG36" i="26" s="1"/>
  <c r="AT36" i="26"/>
  <c r="EC36" i="26" s="1"/>
  <c r="AU36" i="26"/>
  <c r="ED36" i="26" s="1"/>
  <c r="AV36" i="26"/>
  <c r="EE36" i="26" s="1"/>
  <c r="AW36" i="26"/>
  <c r="EF36" i="26" s="1"/>
  <c r="BA36" i="26"/>
  <c r="EJ36" i="26" s="1"/>
  <c r="Z36" i="26"/>
  <c r="DI36" i="26" s="1"/>
  <c r="X36" i="26"/>
  <c r="DG36" i="26" s="1"/>
  <c r="BE36" i="26"/>
  <c r="EN36" i="26" s="1"/>
  <c r="BG36" i="26"/>
  <c r="EP36" i="26" s="1"/>
  <c r="AA36" i="26"/>
  <c r="DJ36" i="26" s="1"/>
  <c r="AG36" i="26"/>
  <c r="DP36" i="26" s="1"/>
  <c r="AO36" i="26"/>
  <c r="DX36" i="26" s="1"/>
  <c r="AK36" i="26"/>
  <c r="DT36" i="26" s="1"/>
  <c r="BJ36" i="26"/>
  <c r="ES36" i="26" s="1"/>
  <c r="BK36" i="26"/>
  <c r="ET36" i="26" s="1"/>
  <c r="AM36" i="26"/>
  <c r="DV36" i="26" s="1"/>
  <c r="BI36" i="26"/>
  <c r="ER36" i="26" s="1"/>
  <c r="AB36" i="26"/>
  <c r="DK36" i="26" s="1"/>
  <c r="BD40" i="26"/>
  <c r="EM40" i="26" s="1"/>
  <c r="AO40" i="26"/>
  <c r="DX40" i="26" s="1"/>
  <c r="BE40" i="26"/>
  <c r="EN40" i="26" s="1"/>
  <c r="AM40" i="26"/>
  <c r="DV40" i="26" s="1"/>
  <c r="BG40" i="26"/>
  <c r="EP40" i="26" s="1"/>
  <c r="BH40" i="26"/>
  <c r="EQ40" i="26" s="1"/>
  <c r="BB40" i="26"/>
  <c r="EK40" i="26" s="1"/>
  <c r="BC40" i="26"/>
  <c r="EL40" i="26" s="1"/>
  <c r="BK40" i="26"/>
  <c r="ET40" i="26" s="1"/>
  <c r="Z40" i="26"/>
  <c r="DI40" i="26" s="1"/>
  <c r="AE40" i="26"/>
  <c r="DN40" i="26" s="1"/>
  <c r="AP40" i="26"/>
  <c r="DY40" i="26" s="1"/>
  <c r="AQ40" i="26"/>
  <c r="DZ40" i="26" s="1"/>
  <c r="AA40" i="26"/>
  <c r="DJ40" i="26" s="1"/>
  <c r="BI40" i="26"/>
  <c r="ER40" i="26" s="1"/>
  <c r="AK40" i="26"/>
  <c r="DT40" i="26" s="1"/>
  <c r="AZ40" i="26"/>
  <c r="EI40" i="26" s="1"/>
  <c r="AG40" i="26"/>
  <c r="DP40" i="26" s="1"/>
  <c r="AT40" i="26"/>
  <c r="EC40" i="26" s="1"/>
  <c r="AS40" i="26"/>
  <c r="EB40" i="26" s="1"/>
  <c r="BA40" i="26"/>
  <c r="EJ40" i="26" s="1"/>
  <c r="BF40" i="26"/>
  <c r="EO40" i="26" s="1"/>
  <c r="AH40" i="26"/>
  <c r="DQ40" i="26" s="1"/>
  <c r="AU40" i="26"/>
  <c r="ED40" i="26" s="1"/>
  <c r="AI40" i="26"/>
  <c r="DR40" i="26" s="1"/>
  <c r="AY40" i="26"/>
  <c r="EH40" i="26" s="1"/>
  <c r="AB40" i="26"/>
  <c r="DK40" i="26" s="1"/>
  <c r="AC40" i="26"/>
  <c r="DL40" i="26" s="1"/>
  <c r="AF40" i="26"/>
  <c r="DO40" i="26" s="1"/>
  <c r="AV40" i="26"/>
  <c r="EE40" i="26" s="1"/>
  <c r="AL40" i="26"/>
  <c r="DU40" i="26" s="1"/>
  <c r="AJ40" i="26"/>
  <c r="DS40" i="26" s="1"/>
  <c r="AR40" i="26"/>
  <c r="EA40" i="26" s="1"/>
  <c r="AW40" i="26"/>
  <c r="EF40" i="26" s="1"/>
  <c r="AX40" i="26"/>
  <c r="EG40" i="26" s="1"/>
  <c r="Y40" i="26"/>
  <c r="DH40" i="26" s="1"/>
  <c r="X40" i="26"/>
  <c r="DG40" i="26" s="1"/>
  <c r="BJ40" i="26"/>
  <c r="ES40" i="26" s="1"/>
  <c r="AD40" i="26"/>
  <c r="DM40" i="26" s="1"/>
  <c r="AN40" i="26"/>
  <c r="DW40" i="26" s="1"/>
  <c r="BH44" i="26"/>
  <c r="EQ44" i="26" s="1"/>
  <c r="Z44" i="26"/>
  <c r="DI44" i="26" s="1"/>
  <c r="AN44" i="26"/>
  <c r="DW44" i="26" s="1"/>
  <c r="AE44" i="26"/>
  <c r="DN44" i="26" s="1"/>
  <c r="AK44" i="26"/>
  <c r="DT44" i="26" s="1"/>
  <c r="BC44" i="26"/>
  <c r="EL44" i="26" s="1"/>
  <c r="AD44" i="26"/>
  <c r="DM44" i="26" s="1"/>
  <c r="AW44" i="26"/>
  <c r="EF44" i="26" s="1"/>
  <c r="AO44" i="26"/>
  <c r="DX44" i="26" s="1"/>
  <c r="BA44" i="26"/>
  <c r="EJ44" i="26" s="1"/>
  <c r="AJ44" i="26"/>
  <c r="DS44" i="26" s="1"/>
  <c r="AL44" i="26"/>
  <c r="DU44" i="26" s="1"/>
  <c r="AF44" i="26"/>
  <c r="DO44" i="26" s="1"/>
  <c r="AA44" i="26"/>
  <c r="DJ44" i="26" s="1"/>
  <c r="AC44" i="26"/>
  <c r="DL44" i="26" s="1"/>
  <c r="AT44" i="26"/>
  <c r="EC44" i="26" s="1"/>
  <c r="AI44" i="26"/>
  <c r="DR44" i="26" s="1"/>
  <c r="BB44" i="26"/>
  <c r="EK44" i="26" s="1"/>
  <c r="AM44" i="26"/>
  <c r="DV44" i="26" s="1"/>
  <c r="BF44" i="26"/>
  <c r="EO44" i="26" s="1"/>
  <c r="AX44" i="26"/>
  <c r="EG44" i="26" s="1"/>
  <c r="Y44" i="26"/>
  <c r="DH44" i="26" s="1"/>
  <c r="BJ44" i="26"/>
  <c r="ES44" i="26" s="1"/>
  <c r="AR44" i="26"/>
  <c r="CI44" i="26" s="1"/>
  <c r="FS44" i="26" s="1"/>
  <c r="AP44" i="26"/>
  <c r="DY44" i="26" s="1"/>
  <c r="AS44" i="26"/>
  <c r="EB44" i="26" s="1"/>
  <c r="AG44" i="26"/>
  <c r="DP44" i="26" s="1"/>
  <c r="AY44" i="26"/>
  <c r="EH44" i="26" s="1"/>
  <c r="X44" i="26"/>
  <c r="DG44" i="26" s="1"/>
  <c r="AV44" i="26"/>
  <c r="EE44" i="26" s="1"/>
  <c r="BG44" i="26"/>
  <c r="EP44" i="26" s="1"/>
  <c r="AH44" i="26"/>
  <c r="DQ44" i="26" s="1"/>
  <c r="AZ44" i="26"/>
  <c r="EI44" i="26" s="1"/>
  <c r="BD44" i="26"/>
  <c r="EM44" i="26" s="1"/>
  <c r="BI44" i="26"/>
  <c r="ER44" i="26" s="1"/>
  <c r="BK44" i="26"/>
  <c r="ET44" i="26" s="1"/>
  <c r="AU44" i="26"/>
  <c r="ED44" i="26" s="1"/>
  <c r="BE44" i="26"/>
  <c r="EN44" i="26" s="1"/>
  <c r="AQ44" i="26"/>
  <c r="DZ44" i="26" s="1"/>
  <c r="AB44" i="26"/>
  <c r="DK44" i="26" s="1"/>
  <c r="BI11" i="24"/>
  <c r="BB11" i="24"/>
  <c r="AB11" i="24"/>
  <c r="BH11" i="24"/>
  <c r="AV11" i="24"/>
  <c r="AW11" i="24"/>
  <c r="AN11" i="24"/>
  <c r="AX11" i="24"/>
  <c r="AP11" i="24"/>
  <c r="BF11" i="24"/>
  <c r="AU11" i="24"/>
  <c r="AE11" i="24"/>
  <c r="BJ11" i="24"/>
  <c r="AM11" i="24"/>
  <c r="BE11" i="24"/>
  <c r="AJ11" i="24"/>
  <c r="AF11" i="24"/>
  <c r="AZ11" i="24"/>
  <c r="AL11" i="24"/>
  <c r="Y11" i="24"/>
  <c r="AT11" i="24"/>
  <c r="AR11" i="24"/>
  <c r="BK11" i="24"/>
  <c r="BL11" i="24"/>
  <c r="BD11" i="24"/>
  <c r="BC11" i="24"/>
  <c r="AD11" i="24"/>
  <c r="AQ11" i="24"/>
  <c r="AG11" i="24"/>
  <c r="Z11" i="24"/>
  <c r="AO11" i="24"/>
  <c r="AY11" i="24"/>
  <c r="AA11" i="24"/>
  <c r="AC11" i="24"/>
  <c r="AI11" i="24"/>
  <c r="AK11" i="24"/>
  <c r="BG11" i="24"/>
  <c r="AS11" i="24"/>
  <c r="BA11" i="24"/>
  <c r="AH11" i="24"/>
  <c r="R49" i="28"/>
  <c r="P49" i="28"/>
  <c r="P50" i="28" s="1"/>
  <c r="P51" i="28" s="1"/>
  <c r="P52" i="28" s="1"/>
  <c r="P53" i="28" s="1"/>
  <c r="P54" i="28" s="1"/>
  <c r="P55" i="28" s="1"/>
  <c r="P56" i="28" s="1"/>
  <c r="P57" i="28" s="1"/>
  <c r="P58" i="28" s="1"/>
  <c r="P59" i="28" s="1"/>
  <c r="P60" i="28" s="1"/>
  <c r="P61" i="28" s="1"/>
  <c r="P62" i="28" s="1"/>
  <c r="P63" i="28" s="1"/>
  <c r="P64" i="28" s="1"/>
  <c r="P65" i="28" s="1"/>
  <c r="P66" i="28" s="1"/>
  <c r="P67" i="28" s="1"/>
  <c r="P68" i="28" s="1"/>
  <c r="P69" i="28" s="1"/>
  <c r="P70" i="28" s="1"/>
  <c r="P71" i="28" s="1"/>
  <c r="P72" i="28" s="1"/>
  <c r="P73" i="28" s="1"/>
  <c r="P74" i="28" s="1"/>
  <c r="P75" i="28" s="1"/>
  <c r="P76" i="28" s="1"/>
  <c r="P77" i="28" s="1"/>
  <c r="U49" i="28"/>
  <c r="CP14" i="28"/>
  <c r="FZ14" i="28" s="1"/>
  <c r="P14" i="28"/>
  <c r="CE14" i="28"/>
  <c r="FO14" i="28" s="1"/>
  <c r="CT14" i="28"/>
  <c r="GD14" i="28" s="1"/>
  <c r="CY14" i="28"/>
  <c r="GI14" i="28" s="1"/>
  <c r="CJ14" i="28"/>
  <c r="FT14" i="28" s="1"/>
  <c r="CI14" i="28"/>
  <c r="FS14" i="28" s="1"/>
  <c r="BT14" i="28"/>
  <c r="FD14" i="28" s="1"/>
  <c r="BS14" i="28"/>
  <c r="FC14" i="28" s="1"/>
  <c r="CZ14" i="28"/>
  <c r="GJ14" i="28" s="1"/>
  <c r="CO14" i="28"/>
  <c r="FY14" i="28" s="1"/>
  <c r="CX14" i="28"/>
  <c r="GH14" i="28" s="1"/>
  <c r="CM14" i="28"/>
  <c r="FW14" i="28" s="1"/>
  <c r="CV14" i="28"/>
  <c r="GF14" i="28" s="1"/>
  <c r="CF14" i="28"/>
  <c r="FP14" i="28" s="1"/>
  <c r="CH14" i="28"/>
  <c r="FR14" i="28" s="1"/>
  <c r="DC14" i="28"/>
  <c r="GM14" i="28" s="1"/>
  <c r="BW14" i="28"/>
  <c r="FG14" i="28" s="1"/>
  <c r="CL14" i="28"/>
  <c r="FV14" i="28" s="1"/>
  <c r="CK14" i="28"/>
  <c r="FU14" i="28" s="1"/>
  <c r="BX14" i="28"/>
  <c r="FH14" i="28" s="1"/>
  <c r="BU14" i="28"/>
  <c r="FE14" i="28" s="1"/>
  <c r="DE14" i="28"/>
  <c r="GO14" i="28" s="1"/>
  <c r="DD14" i="28"/>
  <c r="GN14" i="28" s="1"/>
  <c r="CA14" i="28"/>
  <c r="FK14" i="28" s="1"/>
  <c r="CB14" i="28"/>
  <c r="FL14" i="28" s="1"/>
  <c r="BR14" i="28"/>
  <c r="FB14" i="28" s="1"/>
  <c r="DB14" i="28"/>
  <c r="GL14" i="28" s="1"/>
  <c r="CW14" i="28"/>
  <c r="GG14" i="28" s="1"/>
  <c r="CG14" i="28"/>
  <c r="FQ14" i="28" s="1"/>
  <c r="DA14" i="28"/>
  <c r="GK14" i="28" s="1"/>
  <c r="BZ14" i="28"/>
  <c r="FJ14" i="28" s="1"/>
  <c r="CU14" i="28"/>
  <c r="GE14" i="28" s="1"/>
  <c r="U14" i="28"/>
  <c r="CD14" i="28"/>
  <c r="FN14" i="28" s="1"/>
  <c r="BY14" i="28"/>
  <c r="FI14" i="28" s="1"/>
  <c r="R14" i="28"/>
  <c r="EF14" i="28" s="1"/>
  <c r="CS14" i="28"/>
  <c r="GC14" i="28" s="1"/>
  <c r="CR14" i="28"/>
  <c r="GB14" i="28" s="1"/>
  <c r="CQ14" i="28"/>
  <c r="GA14" i="28" s="1"/>
  <c r="CN14" i="28"/>
  <c r="FX14" i="28" s="1"/>
  <c r="HP14" i="28" s="1"/>
  <c r="BV14" i="28"/>
  <c r="FF14" i="28" s="1"/>
  <c r="CC14" i="28"/>
  <c r="FM14" i="28" s="1"/>
  <c r="CE37" i="28"/>
  <c r="FO37" i="28" s="1"/>
  <c r="CS37" i="28"/>
  <c r="GC37" i="28" s="1"/>
  <c r="CV37" i="28"/>
  <c r="GF37" i="28" s="1"/>
  <c r="DE37" i="28"/>
  <c r="GO37" i="28" s="1"/>
  <c r="DD37" i="28"/>
  <c r="GN37" i="28" s="1"/>
  <c r="DB37" i="28"/>
  <c r="GL37" i="28" s="1"/>
  <c r="CZ37" i="28"/>
  <c r="GJ37" i="28" s="1"/>
  <c r="CY37" i="28"/>
  <c r="GI37" i="28" s="1"/>
  <c r="CX37" i="28"/>
  <c r="GH37" i="28" s="1"/>
  <c r="R37" i="28"/>
  <c r="DV37" i="28" s="1"/>
  <c r="CM37" i="28"/>
  <c r="FW37" i="28" s="1"/>
  <c r="BY37" i="28"/>
  <c r="FI37" i="28" s="1"/>
  <c r="BV37" i="28"/>
  <c r="FF37" i="28" s="1"/>
  <c r="BR37" i="28"/>
  <c r="FB37" i="28" s="1"/>
  <c r="DC37" i="28"/>
  <c r="GM37" i="28" s="1"/>
  <c r="BW37" i="28"/>
  <c r="FG37" i="28" s="1"/>
  <c r="CK37" i="28"/>
  <c r="FU37" i="28" s="1"/>
  <c r="CJ37" i="28"/>
  <c r="FT37" i="28" s="1"/>
  <c r="CT37" i="28"/>
  <c r="GD37" i="28" s="1"/>
  <c r="CR37" i="28"/>
  <c r="GB37" i="28" s="1"/>
  <c r="CQ37" i="28"/>
  <c r="GA37" i="28" s="1"/>
  <c r="CP37" i="28"/>
  <c r="FZ37" i="28" s="1"/>
  <c r="CO37" i="28"/>
  <c r="FY37" i="28" s="1"/>
  <c r="CN37" i="28"/>
  <c r="FX37" i="28" s="1"/>
  <c r="CW37" i="28"/>
  <c r="GG37" i="28" s="1"/>
  <c r="DA37" i="28"/>
  <c r="GK37" i="28" s="1"/>
  <c r="P37" i="28"/>
  <c r="BX37" i="28"/>
  <c r="FH37" i="28" s="1"/>
  <c r="BS37" i="28"/>
  <c r="FC37" i="28" s="1"/>
  <c r="CU37" i="28"/>
  <c r="GE37" i="28" s="1"/>
  <c r="U37" i="28"/>
  <c r="CC37" i="28"/>
  <c r="FM37" i="28" s="1"/>
  <c r="BZ37" i="28"/>
  <c r="FJ37" i="28" s="1"/>
  <c r="CI37" i="28"/>
  <c r="FS37" i="28" s="1"/>
  <c r="CH37" i="28"/>
  <c r="FR37" i="28" s="1"/>
  <c r="CG37" i="28"/>
  <c r="FQ37" i="28" s="1"/>
  <c r="CF37" i="28"/>
  <c r="FP37" i="28" s="1"/>
  <c r="CD37" i="28"/>
  <c r="FN37" i="28" s="1"/>
  <c r="HF37" i="28" s="1"/>
  <c r="CB37" i="28"/>
  <c r="FL37" i="28" s="1"/>
  <c r="CL37" i="28"/>
  <c r="FV37" i="28" s="1"/>
  <c r="BU37" i="28"/>
  <c r="FE37" i="28" s="1"/>
  <c r="BT37" i="28"/>
  <c r="FD37" i="28" s="1"/>
  <c r="CA37" i="28"/>
  <c r="FK37" i="28" s="1"/>
  <c r="CG42" i="28"/>
  <c r="FQ42" i="28" s="1"/>
  <c r="DD42" i="28"/>
  <c r="GN42" i="28" s="1"/>
  <c r="CR42" i="28"/>
  <c r="GB42" i="28" s="1"/>
  <c r="HT42" i="28" s="1"/>
  <c r="P42" i="28"/>
  <c r="DC42" i="28"/>
  <c r="GM42" i="28" s="1"/>
  <c r="U42" i="28"/>
  <c r="DB42" i="28"/>
  <c r="GL42" i="28" s="1"/>
  <c r="R42" i="28"/>
  <c r="CC42" i="28"/>
  <c r="FM42" i="28" s="1"/>
  <c r="R62" i="28"/>
  <c r="U62" i="28"/>
  <c r="CV12" i="28"/>
  <c r="GF12" i="28" s="1"/>
  <c r="CQ12" i="28"/>
  <c r="GA12" i="28" s="1"/>
  <c r="CB12" i="28"/>
  <c r="FL12" i="28" s="1"/>
  <c r="R12" i="28"/>
  <c r="ER12" i="28" s="1"/>
  <c r="CE12" i="28"/>
  <c r="FO12" i="28" s="1"/>
  <c r="U12" i="28"/>
  <c r="CN12" i="28"/>
  <c r="FX12" i="28" s="1"/>
  <c r="DE12" i="28"/>
  <c r="GO12" i="28" s="1"/>
  <c r="BU12" i="28"/>
  <c r="FE12" i="28" s="1"/>
  <c r="CS12" i="28"/>
  <c r="GC12" i="28" s="1"/>
  <c r="CH12" i="28"/>
  <c r="FR12" i="28" s="1"/>
  <c r="CL12" i="28"/>
  <c r="FV12" i="28" s="1"/>
  <c r="BY12" i="28"/>
  <c r="FI12" i="28" s="1"/>
  <c r="DC12" i="28"/>
  <c r="GM12" i="28" s="1"/>
  <c r="CM12" i="28"/>
  <c r="FW12" i="28" s="1"/>
  <c r="BR12" i="28"/>
  <c r="FB12" i="28" s="1"/>
  <c r="DA12" i="28"/>
  <c r="GK12" i="28" s="1"/>
  <c r="DD12" i="28"/>
  <c r="GN12" i="28" s="1"/>
  <c r="CO12" i="28"/>
  <c r="FY12" i="28" s="1"/>
  <c r="BT12" i="28"/>
  <c r="FD12" i="28" s="1"/>
  <c r="CZ12" i="28"/>
  <c r="GJ12" i="28" s="1"/>
  <c r="IB12" i="28" s="1"/>
  <c r="CG12" i="28"/>
  <c r="FQ12" i="28" s="1"/>
  <c r="DB12" i="28"/>
  <c r="GL12" i="28" s="1"/>
  <c r="CX12" i="28"/>
  <c r="GH12" i="28" s="1"/>
  <c r="CJ12" i="28"/>
  <c r="FT12" i="28" s="1"/>
  <c r="BW12" i="28"/>
  <c r="FG12" i="28" s="1"/>
  <c r="CW12" i="28"/>
  <c r="GG12" i="28" s="1"/>
  <c r="CI12" i="28"/>
  <c r="FS12" i="28" s="1"/>
  <c r="BV12" i="28"/>
  <c r="FF12" i="28" s="1"/>
  <c r="CC12" i="28"/>
  <c r="FM12" i="28" s="1"/>
  <c r="CK12" i="28"/>
  <c r="FU12" i="28" s="1"/>
  <c r="BX12" i="28"/>
  <c r="FH12" i="28" s="1"/>
  <c r="CA12" i="28"/>
  <c r="FK12" i="28" s="1"/>
  <c r="CR12" i="28"/>
  <c r="GB12" i="28" s="1"/>
  <c r="BS12" i="28"/>
  <c r="FC12" i="28" s="1"/>
  <c r="P12" i="28"/>
  <c r="CF12" i="28"/>
  <c r="FP12" i="28" s="1"/>
  <c r="CD12" i="28"/>
  <c r="FN12" i="28" s="1"/>
  <c r="CU12" i="28"/>
  <c r="GE12" i="28" s="1"/>
  <c r="CT12" i="28"/>
  <c r="GD12" i="28" s="1"/>
  <c r="BZ12" i="28"/>
  <c r="FJ12" i="28" s="1"/>
  <c r="CP12" i="28"/>
  <c r="FZ12" i="28" s="1"/>
  <c r="CY12" i="28"/>
  <c r="GI12" i="28" s="1"/>
  <c r="R75" i="28"/>
  <c r="U75" i="28"/>
  <c r="CX22" i="28"/>
  <c r="GH22" i="28" s="1"/>
  <c r="BR22" i="28"/>
  <c r="FB22" i="28" s="1"/>
  <c r="CN22" i="28"/>
  <c r="FX22" i="28" s="1"/>
  <c r="CR22" i="28"/>
  <c r="GB22" i="28" s="1"/>
  <c r="CQ22" i="28"/>
  <c r="GA22" i="28" s="1"/>
  <c r="CO22" i="28"/>
  <c r="FY22" i="28" s="1"/>
  <c r="CM22" i="28"/>
  <c r="FW22" i="28" s="1"/>
  <c r="CL22" i="28"/>
  <c r="FV22" i="28" s="1"/>
  <c r="CK22" i="28"/>
  <c r="FU22" i="28" s="1"/>
  <c r="CJ22" i="28"/>
  <c r="FT22" i="28" s="1"/>
  <c r="CS22" i="28"/>
  <c r="GC22" i="28" s="1"/>
  <c r="BZ22" i="28"/>
  <c r="FJ22" i="28" s="1"/>
  <c r="DB22" i="28"/>
  <c r="GL22" i="28" s="1"/>
  <c r="CY22" i="28"/>
  <c r="GI22" i="28" s="1"/>
  <c r="CU22" i="28"/>
  <c r="GE22" i="28" s="1"/>
  <c r="CP22" i="28"/>
  <c r="FZ22" i="28" s="1"/>
  <c r="P22" i="28"/>
  <c r="CF22" i="28"/>
  <c r="FP22" i="28" s="1"/>
  <c r="CG22" i="28"/>
  <c r="FQ22" i="28" s="1"/>
  <c r="CE22" i="28"/>
  <c r="FO22" i="28" s="1"/>
  <c r="CD22" i="28"/>
  <c r="FN22" i="28" s="1"/>
  <c r="CC22" i="28"/>
  <c r="FM22" i="28" s="1"/>
  <c r="CB22" i="28"/>
  <c r="FL22" i="28" s="1"/>
  <c r="CA22" i="28"/>
  <c r="FK22" i="28" s="1"/>
  <c r="BY22" i="28"/>
  <c r="FI22" i="28" s="1"/>
  <c r="R22" i="28"/>
  <c r="EG22" i="28" s="1"/>
  <c r="CV22" i="28"/>
  <c r="GF22" i="28" s="1"/>
  <c r="CZ22" i="28"/>
  <c r="GJ22" i="28" s="1"/>
  <c r="CT22" i="28"/>
  <c r="GD22" i="28" s="1"/>
  <c r="CH22" i="28"/>
  <c r="FR22" i="28" s="1"/>
  <c r="DD22" i="28"/>
  <c r="GN22" i="28" s="1"/>
  <c r="BX22" i="28"/>
  <c r="FH22" i="28" s="1"/>
  <c r="BV22" i="28"/>
  <c r="FF22" i="28" s="1"/>
  <c r="BU22" i="28"/>
  <c r="FE22" i="28" s="1"/>
  <c r="BT22" i="28"/>
  <c r="FD22" i="28" s="1"/>
  <c r="BS22" i="28"/>
  <c r="FC22" i="28" s="1"/>
  <c r="U22" i="28"/>
  <c r="DE22" i="28"/>
  <c r="GO22" i="28" s="1"/>
  <c r="DC22" i="28"/>
  <c r="GM22" i="28" s="1"/>
  <c r="CI22" i="28"/>
  <c r="FS22" i="28" s="1"/>
  <c r="DA22" i="28"/>
  <c r="GK22" i="28" s="1"/>
  <c r="CW22" i="28"/>
  <c r="GG22" i="28" s="1"/>
  <c r="BW22" i="28"/>
  <c r="FG22" i="28" s="1"/>
  <c r="CK40" i="28"/>
  <c r="FU40" i="28" s="1"/>
  <c r="CO40" i="28"/>
  <c r="FY40" i="28" s="1"/>
  <c r="CN40" i="28"/>
  <c r="FX40" i="28" s="1"/>
  <c r="CV40" i="28"/>
  <c r="GF40" i="28" s="1"/>
  <c r="U40" i="28"/>
  <c r="CB40" i="28"/>
  <c r="FL40" i="28" s="1"/>
  <c r="CJ40" i="28"/>
  <c r="FT40" i="28" s="1"/>
  <c r="CR40" i="28"/>
  <c r="GB40" i="28" s="1"/>
  <c r="CZ40" i="28"/>
  <c r="GJ40" i="28" s="1"/>
  <c r="CY40" i="28"/>
  <c r="GI40" i="28" s="1"/>
  <c r="BX40" i="28"/>
  <c r="FH40" i="28" s="1"/>
  <c r="CS40" i="28"/>
  <c r="GC40" i="28" s="1"/>
  <c r="DE40" i="28"/>
  <c r="GO40" i="28" s="1"/>
  <c r="CL40" i="28"/>
  <c r="FV40" i="28" s="1"/>
  <c r="DB40" i="28"/>
  <c r="GL40" i="28" s="1"/>
  <c r="P40" i="28"/>
  <c r="CC40" i="28"/>
  <c r="FM40" i="28" s="1"/>
  <c r="CF40" i="28"/>
  <c r="FP40" i="28" s="1"/>
  <c r="CE40" i="28"/>
  <c r="FO40" i="28" s="1"/>
  <c r="CM40" i="28"/>
  <c r="FW40" i="28" s="1"/>
  <c r="DD40" i="28"/>
  <c r="GN40" i="28" s="1"/>
  <c r="BS40" i="28"/>
  <c r="FC40" i="28" s="1"/>
  <c r="CA40" i="28"/>
  <c r="FK40" i="28" s="1"/>
  <c r="CI40" i="28"/>
  <c r="FS40" i="28" s="1"/>
  <c r="CQ40" i="28"/>
  <c r="GA40" i="28" s="1"/>
  <c r="CP40" i="28"/>
  <c r="FZ40" i="28" s="1"/>
  <c r="CW40" i="28"/>
  <c r="GG40" i="28" s="1"/>
  <c r="CT40" i="28"/>
  <c r="GD40" i="28" s="1"/>
  <c r="R40" i="28"/>
  <c r="DA40" i="28"/>
  <c r="GK40" i="28" s="1"/>
  <c r="BU40" i="28"/>
  <c r="FE40" i="28" s="1"/>
  <c r="BW40" i="28"/>
  <c r="FG40" i="28" s="1"/>
  <c r="BV40" i="28"/>
  <c r="FF40" i="28" s="1"/>
  <c r="CD40" i="28"/>
  <c r="FN40" i="28" s="1"/>
  <c r="CU40" i="28"/>
  <c r="GE40" i="28" s="1"/>
  <c r="DC40" i="28"/>
  <c r="GM40" i="28" s="1"/>
  <c r="BR40" i="28"/>
  <c r="FB40" i="28" s="1"/>
  <c r="BZ40" i="28"/>
  <c r="FJ40" i="28" s="1"/>
  <c r="CH40" i="28"/>
  <c r="FR40" i="28" s="1"/>
  <c r="CG40" i="28"/>
  <c r="FQ40" i="28" s="1"/>
  <c r="CX40" i="28"/>
  <c r="GH40" i="28" s="1"/>
  <c r="BT40" i="28"/>
  <c r="FD40" i="28" s="1"/>
  <c r="BY40" i="28"/>
  <c r="FI40" i="28" s="1"/>
  <c r="U60" i="28"/>
  <c r="R60" i="28"/>
  <c r="U69" i="28"/>
  <c r="R69" i="28"/>
  <c r="CW45" i="28"/>
  <c r="GG45" i="28" s="1"/>
  <c r="DD45" i="28"/>
  <c r="GN45" i="28" s="1"/>
  <c r="BX45" i="28"/>
  <c r="FH45" i="28" s="1"/>
  <c r="CE45" i="28"/>
  <c r="FO45" i="28" s="1"/>
  <c r="CT45" i="28"/>
  <c r="GD45" i="28" s="1"/>
  <c r="CZ45" i="28"/>
  <c r="GJ45" i="28" s="1"/>
  <c r="BT45" i="28"/>
  <c r="FD45" i="28" s="1"/>
  <c r="CI45" i="28"/>
  <c r="FS45" i="28" s="1"/>
  <c r="CC45" i="28"/>
  <c r="FM45" i="28" s="1"/>
  <c r="CX45" i="28"/>
  <c r="GH45" i="28" s="1"/>
  <c r="P45" i="28"/>
  <c r="BY45" i="28"/>
  <c r="FI45" i="28" s="1"/>
  <c r="DB45" i="28"/>
  <c r="GL45" i="28" s="1"/>
  <c r="CB45" i="28"/>
  <c r="FL45" i="28" s="1"/>
  <c r="BU45" i="28"/>
  <c r="FE45" i="28" s="1"/>
  <c r="CO45" i="28"/>
  <c r="FY45" i="28" s="1"/>
  <c r="CV45" i="28"/>
  <c r="GF45" i="28" s="1"/>
  <c r="DC45" i="28"/>
  <c r="GM45" i="28" s="1"/>
  <c r="BW45" i="28"/>
  <c r="FG45" i="28" s="1"/>
  <c r="CL45" i="28"/>
  <c r="FV45" i="28" s="1"/>
  <c r="CR45" i="28"/>
  <c r="GB45" i="28" s="1"/>
  <c r="R45" i="28"/>
  <c r="DO45" i="28" s="1"/>
  <c r="CA45" i="28"/>
  <c r="FK45" i="28" s="1"/>
  <c r="BZ45" i="28"/>
  <c r="FJ45" i="28" s="1"/>
  <c r="BR45" i="28"/>
  <c r="FB45" i="28" s="1"/>
  <c r="CK45" i="28"/>
  <c r="FU45" i="28" s="1"/>
  <c r="DE45" i="28"/>
  <c r="GO45" i="28" s="1"/>
  <c r="CM45" i="28"/>
  <c r="FW45" i="28" s="1"/>
  <c r="BV45" i="28"/>
  <c r="FF45" i="28" s="1"/>
  <c r="CH45" i="28"/>
  <c r="FR45" i="28" s="1"/>
  <c r="CP45" i="28"/>
  <c r="FZ45" i="28" s="1"/>
  <c r="CG45" i="28"/>
  <c r="FQ45" i="28" s="1"/>
  <c r="CN45" i="28"/>
  <c r="FX45" i="28" s="1"/>
  <c r="CU45" i="28"/>
  <c r="GE45" i="28" s="1"/>
  <c r="U45" i="28"/>
  <c r="CD45" i="28"/>
  <c r="FN45" i="28" s="1"/>
  <c r="CJ45" i="28"/>
  <c r="FT45" i="28" s="1"/>
  <c r="CY45" i="28"/>
  <c r="GI45" i="28" s="1"/>
  <c r="BS45" i="28"/>
  <c r="FC45" i="28" s="1"/>
  <c r="DA45" i="28"/>
  <c r="GK45" i="28" s="1"/>
  <c r="CS45" i="28"/>
  <c r="GC45" i="28" s="1"/>
  <c r="CF45" i="28"/>
  <c r="FP45" i="28" s="1"/>
  <c r="CQ45" i="28"/>
  <c r="GA45" i="28" s="1"/>
  <c r="CT28" i="28"/>
  <c r="GD28" i="28" s="1"/>
  <c r="CX28" i="28"/>
  <c r="GH28" i="28" s="1"/>
  <c r="CW28" i="28"/>
  <c r="GG28" i="28" s="1"/>
  <c r="DE28" i="28"/>
  <c r="GO28" i="28" s="1"/>
  <c r="BT28" i="28"/>
  <c r="FD28" i="28" s="1"/>
  <c r="CK28" i="28"/>
  <c r="FU28" i="28" s="1"/>
  <c r="CS28" i="28"/>
  <c r="GC28" i="28" s="1"/>
  <c r="R28" i="28"/>
  <c r="EJ28" i="28" s="1"/>
  <c r="BZ28" i="28"/>
  <c r="FJ28" i="28" s="1"/>
  <c r="BY28" i="28"/>
  <c r="FI28" i="28" s="1"/>
  <c r="CP28" i="28"/>
  <c r="FZ28" i="28" s="1"/>
  <c r="BV28" i="28"/>
  <c r="FF28" i="28" s="1"/>
  <c r="CC28" i="28"/>
  <c r="FM28" i="28" s="1"/>
  <c r="BR28" i="28"/>
  <c r="FB28" i="28" s="1"/>
  <c r="CY28" i="28"/>
  <c r="GI28" i="28" s="1"/>
  <c r="CL28" i="28"/>
  <c r="FV28" i="28" s="1"/>
  <c r="CO28" i="28"/>
  <c r="FY28" i="28" s="1"/>
  <c r="CN28" i="28"/>
  <c r="FX28" i="28" s="1"/>
  <c r="CV28" i="28"/>
  <c r="GF28" i="28" s="1"/>
  <c r="U28" i="28"/>
  <c r="CB28" i="28"/>
  <c r="FL28" i="28" s="1"/>
  <c r="CJ28" i="28"/>
  <c r="FT28" i="28" s="1"/>
  <c r="DA28" i="28"/>
  <c r="GK28" i="28" s="1"/>
  <c r="CZ28" i="28"/>
  <c r="GJ28" i="28" s="1"/>
  <c r="P28" i="28"/>
  <c r="CG28" i="28"/>
  <c r="FQ28" i="28" s="1"/>
  <c r="BW28" i="28"/>
  <c r="FG28" i="28" s="1"/>
  <c r="BU28" i="28"/>
  <c r="FE28" i="28" s="1"/>
  <c r="DC28" i="28"/>
  <c r="GM28" i="28" s="1"/>
  <c r="CI28" i="28"/>
  <c r="FS28" i="28" s="1"/>
  <c r="CD28" i="28"/>
  <c r="FN28" i="28" s="1"/>
  <c r="CF28" i="28"/>
  <c r="FP28" i="28" s="1"/>
  <c r="CE28" i="28"/>
  <c r="FO28" i="28" s="1"/>
  <c r="CM28" i="28"/>
  <c r="FW28" i="28" s="1"/>
  <c r="DD28" i="28"/>
  <c r="GN28" i="28" s="1"/>
  <c r="BS28" i="28"/>
  <c r="FC28" i="28" s="1"/>
  <c r="CA28" i="28"/>
  <c r="FK28" i="28" s="1"/>
  <c r="CR28" i="28"/>
  <c r="GB28" i="28" s="1"/>
  <c r="HT28" i="28" s="1"/>
  <c r="CQ28" i="28"/>
  <c r="GA28" i="28" s="1"/>
  <c r="BX28" i="28"/>
  <c r="FH28" i="28" s="1"/>
  <c r="DB28" i="28"/>
  <c r="GL28" i="28" s="1"/>
  <c r="CU28" i="28"/>
  <c r="GE28" i="28" s="1"/>
  <c r="CH28" i="28"/>
  <c r="FR28" i="28" s="1"/>
  <c r="CD39" i="28"/>
  <c r="FN39" i="28" s="1"/>
  <c r="CK39" i="28"/>
  <c r="FU39" i="28" s="1"/>
  <c r="CR39" i="28"/>
  <c r="GB39" i="28" s="1"/>
  <c r="CY39" i="28"/>
  <c r="GI39" i="28" s="1"/>
  <c r="BS39" i="28"/>
  <c r="FC39" i="28" s="1"/>
  <c r="BZ39" i="28"/>
  <c r="FJ39" i="28" s="1"/>
  <c r="CW39" i="28"/>
  <c r="GG39" i="28" s="1"/>
  <c r="CM39" i="28"/>
  <c r="FW39" i="28" s="1"/>
  <c r="DD39" i="28"/>
  <c r="GN39" i="28" s="1"/>
  <c r="CV39" i="28"/>
  <c r="GF39" i="28" s="1"/>
  <c r="CZ39" i="28"/>
  <c r="GJ39" i="28" s="1"/>
  <c r="CH39" i="28"/>
  <c r="FR39" i="28" s="1"/>
  <c r="BY39" i="28"/>
  <c r="FI39" i="28" s="1"/>
  <c r="CN39" i="28"/>
  <c r="FX39" i="28" s="1"/>
  <c r="DB39" i="28"/>
  <c r="GL39" i="28" s="1"/>
  <c r="BV39" i="28"/>
  <c r="FF39" i="28" s="1"/>
  <c r="CC39" i="28"/>
  <c r="FM39" i="28" s="1"/>
  <c r="CJ39" i="28"/>
  <c r="FT39" i="28" s="1"/>
  <c r="CQ39" i="28"/>
  <c r="GA39" i="28" s="1"/>
  <c r="CX39" i="28"/>
  <c r="GH39" i="28" s="1"/>
  <c r="BR39" i="28"/>
  <c r="FB39" i="28" s="1"/>
  <c r="CO39" i="28"/>
  <c r="FY39" i="28" s="1"/>
  <c r="R39" i="28"/>
  <c r="DV39" i="28" s="1"/>
  <c r="BX39" i="28"/>
  <c r="FH39" i="28" s="1"/>
  <c r="U39" i="28"/>
  <c r="CS39" i="28"/>
  <c r="GC39" i="28" s="1"/>
  <c r="BT39" i="28"/>
  <c r="FD39" i="28" s="1"/>
  <c r="DE39" i="28"/>
  <c r="GO39" i="28" s="1"/>
  <c r="CE39" i="28"/>
  <c r="FO39" i="28" s="1"/>
  <c r="CT39" i="28"/>
  <c r="GD39" i="28" s="1"/>
  <c r="DA39" i="28"/>
  <c r="GK39" i="28" s="1"/>
  <c r="BU39" i="28"/>
  <c r="FE39" i="28" s="1"/>
  <c r="CB39" i="28"/>
  <c r="FL39" i="28" s="1"/>
  <c r="CI39" i="28"/>
  <c r="FS39" i="28" s="1"/>
  <c r="CP39" i="28"/>
  <c r="FZ39" i="28" s="1"/>
  <c r="P39" i="28"/>
  <c r="CG39" i="28"/>
  <c r="FQ39" i="28" s="1"/>
  <c r="CF39" i="28"/>
  <c r="FP39" i="28" s="1"/>
  <c r="DC39" i="28"/>
  <c r="GM39" i="28" s="1"/>
  <c r="CU39" i="28"/>
  <c r="GE39" i="28" s="1"/>
  <c r="CL39" i="28"/>
  <c r="FV39" i="28" s="1"/>
  <c r="CA39" i="28"/>
  <c r="FK39" i="28" s="1"/>
  <c r="BW39" i="28"/>
  <c r="FG39" i="28" s="1"/>
  <c r="R55" i="28"/>
  <c r="U55" i="28"/>
  <c r="U71" i="28"/>
  <c r="R71" i="28"/>
  <c r="BF13" i="28"/>
  <c r="BK13" i="28"/>
  <c r="AY13" i="28"/>
  <c r="AQ13" i="28"/>
  <c r="AV13" i="28"/>
  <c r="BA13" i="28"/>
  <c r="AJ13" i="28"/>
  <c r="AB13" i="28"/>
  <c r="AI13" i="28"/>
  <c r="BB13" i="28"/>
  <c r="BC13" i="28"/>
  <c r="AT13" i="28"/>
  <c r="BI13" i="28"/>
  <c r="AR13" i="28"/>
  <c r="BJ13" i="28"/>
  <c r="Z13" i="28"/>
  <c r="AA13" i="28"/>
  <c r="BE13" i="28"/>
  <c r="AN13" i="28"/>
  <c r="AS13" i="28"/>
  <c r="BH13" i="28"/>
  <c r="AH13" i="28"/>
  <c r="AX13" i="28"/>
  <c r="AC13" i="28"/>
  <c r="AW13" i="28"/>
  <c r="AL13" i="28"/>
  <c r="BM13" i="28"/>
  <c r="AO13" i="28"/>
  <c r="AD13" i="28"/>
  <c r="AG13" i="28"/>
  <c r="BL13" i="28"/>
  <c r="AF13" i="28"/>
  <c r="AK13" i="28"/>
  <c r="AZ13" i="28"/>
  <c r="AU13" i="28"/>
  <c r="AM13" i="28"/>
  <c r="AP13" i="28"/>
  <c r="AE13" i="28"/>
  <c r="BD13" i="28"/>
  <c r="BG13" i="28"/>
  <c r="BJ21" i="28"/>
  <c r="AN21" i="28"/>
  <c r="AU21" i="28"/>
  <c r="AW21" i="28"/>
  <c r="BD21" i="28"/>
  <c r="BI21" i="28"/>
  <c r="AZ21" i="28"/>
  <c r="BC21" i="28"/>
  <c r="AB21" i="28"/>
  <c r="AF21" i="28"/>
  <c r="BH21" i="28"/>
  <c r="AI21" i="28"/>
  <c r="BB21" i="28"/>
  <c r="AV21" i="28"/>
  <c r="BF21" i="28"/>
  <c r="BG21" i="28"/>
  <c r="AY21" i="28"/>
  <c r="BM21" i="28"/>
  <c r="AH21" i="28"/>
  <c r="AQ21" i="28"/>
  <c r="AC21" i="28"/>
  <c r="AO21" i="28"/>
  <c r="AG21" i="28"/>
  <c r="AR21" i="28"/>
  <c r="AD21" i="28"/>
  <c r="Z21" i="28"/>
  <c r="AJ21" i="28"/>
  <c r="BL21" i="28"/>
  <c r="BE21" i="28"/>
  <c r="AS21" i="28"/>
  <c r="AX21" i="28"/>
  <c r="AP21" i="28"/>
  <c r="BA21" i="28"/>
  <c r="AL21" i="28"/>
  <c r="CD21" i="28" s="1"/>
  <c r="FN21" i="28" s="1"/>
  <c r="AA21" i="28"/>
  <c r="AE21" i="28"/>
  <c r="AK21" i="28"/>
  <c r="AM21" i="28"/>
  <c r="BK21" i="28"/>
  <c r="AT21" i="28"/>
  <c r="BI29" i="28"/>
  <c r="ES29" i="28" s="1"/>
  <c r="AD29" i="28"/>
  <c r="DN29" i="28" s="1"/>
  <c r="AA29" i="28"/>
  <c r="DK29" i="28" s="1"/>
  <c r="AO29" i="28"/>
  <c r="DY29" i="28" s="1"/>
  <c r="AH29" i="28"/>
  <c r="DR29" i="28" s="1"/>
  <c r="AV29" i="28"/>
  <c r="EF29" i="28" s="1"/>
  <c r="AR29" i="28"/>
  <c r="EB29" i="28" s="1"/>
  <c r="AB29" i="28"/>
  <c r="DL29" i="28" s="1"/>
  <c r="AJ29" i="28"/>
  <c r="DT29" i="28" s="1"/>
  <c r="AZ29" i="28"/>
  <c r="EJ29" i="28" s="1"/>
  <c r="BJ29" i="28"/>
  <c r="ET29" i="28" s="1"/>
  <c r="BG29" i="28"/>
  <c r="EQ29" i="28" s="1"/>
  <c r="BD29" i="28"/>
  <c r="EN29" i="28" s="1"/>
  <c r="BA29" i="28"/>
  <c r="EK29" i="28" s="1"/>
  <c r="AY29" i="28"/>
  <c r="EI29" i="28" s="1"/>
  <c r="BK29" i="28"/>
  <c r="EU29" i="28" s="1"/>
  <c r="BF29" i="28"/>
  <c r="EP29" i="28" s="1"/>
  <c r="Z29" i="28"/>
  <c r="BR29" i="28" s="1"/>
  <c r="FB29" i="28" s="1"/>
  <c r="AN29" i="28"/>
  <c r="DX29" i="28" s="1"/>
  <c r="BB29" i="28"/>
  <c r="EL29" i="28" s="1"/>
  <c r="AI29" i="28"/>
  <c r="DS29" i="28" s="1"/>
  <c r="AL29" i="28"/>
  <c r="DV29" i="28" s="1"/>
  <c r="AM29" i="28"/>
  <c r="DW29" i="28" s="1"/>
  <c r="BE29" i="28"/>
  <c r="EO29" i="28" s="1"/>
  <c r="AE29" i="28"/>
  <c r="DO29" i="28" s="1"/>
  <c r="AC29" i="28"/>
  <c r="DM29" i="28" s="1"/>
  <c r="AQ29" i="28"/>
  <c r="EA29" i="28" s="1"/>
  <c r="AK29" i="28"/>
  <c r="DU29" i="28" s="1"/>
  <c r="AX29" i="28"/>
  <c r="EH29" i="28" s="1"/>
  <c r="BL29" i="28"/>
  <c r="EV29" i="28" s="1"/>
  <c r="AF29" i="28"/>
  <c r="DP29" i="28" s="1"/>
  <c r="BM29" i="28"/>
  <c r="EW29" i="28" s="1"/>
  <c r="AS29" i="28"/>
  <c r="EC29" i="28" s="1"/>
  <c r="AT29" i="28"/>
  <c r="ED29" i="28" s="1"/>
  <c r="AW29" i="28"/>
  <c r="EG29" i="28" s="1"/>
  <c r="AU29" i="28"/>
  <c r="EE29" i="28" s="1"/>
  <c r="AP29" i="28"/>
  <c r="DZ29" i="28" s="1"/>
  <c r="AG29" i="28"/>
  <c r="DQ29" i="28" s="1"/>
  <c r="BC29" i="28"/>
  <c r="EM29" i="28" s="1"/>
  <c r="BH29" i="28"/>
  <c r="ER29" i="28" s="1"/>
  <c r="R75" i="29"/>
  <c r="U75" i="29"/>
  <c r="CN23" i="29"/>
  <c r="U23" i="29"/>
  <c r="CI23" i="29"/>
  <c r="R23" i="29"/>
  <c r="ED23" i="29" s="1"/>
  <c r="HN23" i="29" s="1"/>
  <c r="CD23" i="29"/>
  <c r="P23" i="29"/>
  <c r="CY23" i="29"/>
  <c r="AR26" i="28"/>
  <c r="AE26" i="28"/>
  <c r="BK26" i="28"/>
  <c r="BJ26" i="28"/>
  <c r="BI26" i="28"/>
  <c r="AT26" i="28"/>
  <c r="CL26" i="28" s="1"/>
  <c r="FV26" i="28" s="1"/>
  <c r="BE26" i="28"/>
  <c r="AD26" i="28"/>
  <c r="BC26" i="28"/>
  <c r="AW26" i="28"/>
  <c r="AQ26" i="28"/>
  <c r="AC26" i="28"/>
  <c r="Z26" i="28"/>
  <c r="AI26" i="28"/>
  <c r="AK26" i="28"/>
  <c r="AG26" i="28"/>
  <c r="AF26" i="28"/>
  <c r="BA26" i="28"/>
  <c r="AZ26" i="28"/>
  <c r="AY26" i="28"/>
  <c r="AX26" i="28"/>
  <c r="AS26" i="28"/>
  <c r="BH26" i="28"/>
  <c r="AM26" i="28"/>
  <c r="BL26" i="28"/>
  <c r="BB26" i="28"/>
  <c r="AP26" i="28"/>
  <c r="AN26" i="28"/>
  <c r="AL26" i="28"/>
  <c r="AJ26" i="28"/>
  <c r="AU26" i="28"/>
  <c r="BG26" i="28"/>
  <c r="AB26" i="28"/>
  <c r="AO26" i="28"/>
  <c r="AV26" i="28"/>
  <c r="BD26" i="28"/>
  <c r="AA26" i="28"/>
  <c r="AH26" i="28"/>
  <c r="BM26" i="28"/>
  <c r="BF26" i="28"/>
  <c r="BL11" i="28"/>
  <c r="AJ11" i="28"/>
  <c r="AV11" i="28"/>
  <c r="BH11" i="28"/>
  <c r="AD11" i="28"/>
  <c r="AF11" i="28"/>
  <c r="AP11" i="28"/>
  <c r="BC11" i="28"/>
  <c r="AG11" i="28"/>
  <c r="BD11" i="28"/>
  <c r="AA11" i="28"/>
  <c r="BJ11" i="28"/>
  <c r="BK11" i="28"/>
  <c r="BM11" i="28"/>
  <c r="AS11" i="28"/>
  <c r="AT11" i="28"/>
  <c r="AB11" i="28"/>
  <c r="AY11" i="28"/>
  <c r="AC11" i="28"/>
  <c r="AO11" i="28"/>
  <c r="AQ11" i="28"/>
  <c r="AH11" i="28"/>
  <c r="AU11" i="28"/>
  <c r="AR11" i="28"/>
  <c r="AW11" i="28"/>
  <c r="AE11" i="28"/>
  <c r="AI11" i="28"/>
  <c r="BE11" i="28"/>
  <c r="AK11" i="28"/>
  <c r="AL11" i="28"/>
  <c r="AN11" i="28"/>
  <c r="AZ11" i="28"/>
  <c r="BA11" i="28"/>
  <c r="BF11" i="28"/>
  <c r="Z11" i="28"/>
  <c r="AM11" i="28"/>
  <c r="BB11" i="28"/>
  <c r="BG11" i="28"/>
  <c r="BI11" i="28"/>
  <c r="AX11" i="28"/>
  <c r="AZ19" i="28"/>
  <c r="AG19" i="28"/>
  <c r="AO19" i="28"/>
  <c r="AP19" i="28"/>
  <c r="BD19" i="28"/>
  <c r="BK19" i="28"/>
  <c r="BI19" i="28"/>
  <c r="BH19" i="28"/>
  <c r="BG19" i="28"/>
  <c r="BE19" i="28"/>
  <c r="AS19" i="28"/>
  <c r="AX19" i="28"/>
  <c r="AC19" i="28"/>
  <c r="AA19" i="28"/>
  <c r="BM19" i="28"/>
  <c r="AH19" i="28"/>
  <c r="AV19" i="28"/>
  <c r="BA19" i="28"/>
  <c r="AY19" i="28"/>
  <c r="AW19" i="28"/>
  <c r="AU19" i="28"/>
  <c r="AT19" i="28"/>
  <c r="AI19" i="28"/>
  <c r="AR19" i="28"/>
  <c r="AF19" i="28"/>
  <c r="AB19" i="28"/>
  <c r="BJ19" i="28"/>
  <c r="AD19" i="28"/>
  <c r="BF19" i="28"/>
  <c r="Z19" i="28"/>
  <c r="AN19" i="28"/>
  <c r="AQ19" i="28"/>
  <c r="AM19" i="28"/>
  <c r="AL19" i="28"/>
  <c r="AK19" i="28"/>
  <c r="AJ19" i="28"/>
  <c r="BB19" i="28"/>
  <c r="CT19" i="28" s="1"/>
  <c r="GD19" i="28" s="1"/>
  <c r="BL19" i="28"/>
  <c r="AE19" i="28"/>
  <c r="BC19" i="28"/>
  <c r="AJ27" i="28"/>
  <c r="AM27" i="28"/>
  <c r="AU27" i="28"/>
  <c r="BC27" i="28"/>
  <c r="BK27" i="28"/>
  <c r="Z27" i="28"/>
  <c r="AH27" i="28"/>
  <c r="AG27" i="28"/>
  <c r="AF27" i="28"/>
  <c r="AE27" i="28"/>
  <c r="BD27" i="28"/>
  <c r="AA27" i="28"/>
  <c r="AP27" i="28"/>
  <c r="AN27" i="28"/>
  <c r="BH27" i="28"/>
  <c r="AB27" i="28"/>
  <c r="AD27" i="28"/>
  <c r="AL27" i="28"/>
  <c r="AT27" i="28"/>
  <c r="BB27" i="28"/>
  <c r="BJ27" i="28"/>
  <c r="BI27" i="28"/>
  <c r="BG27" i="28"/>
  <c r="BF27" i="28"/>
  <c r="AR27" i="28"/>
  <c r="AQ27" i="28"/>
  <c r="AZ27" i="28"/>
  <c r="BE27" i="28"/>
  <c r="BM27" i="28"/>
  <c r="AC27" i="28"/>
  <c r="AK27" i="28"/>
  <c r="AS27" i="28"/>
  <c r="BA27" i="28"/>
  <c r="AY27" i="28"/>
  <c r="CQ27" i="28" s="1"/>
  <c r="GA27" i="28" s="1"/>
  <c r="AX27" i="28"/>
  <c r="AW27" i="28"/>
  <c r="AV27" i="28"/>
  <c r="BL27" i="28"/>
  <c r="AI27" i="28"/>
  <c r="AO27" i="28"/>
  <c r="R51" i="29"/>
  <c r="U51" i="29"/>
  <c r="CV36" i="29"/>
  <c r="DC36" i="29"/>
  <c r="BW36" i="29"/>
  <c r="CL36" i="29"/>
  <c r="CS36" i="29"/>
  <c r="CR36" i="29"/>
  <c r="CP36" i="29"/>
  <c r="BY36" i="29"/>
  <c r="BT36" i="29"/>
  <c r="BR36" i="29"/>
  <c r="CH36" i="29"/>
  <c r="CE36" i="29"/>
  <c r="DA36" i="29"/>
  <c r="CO36" i="29"/>
  <c r="P36" i="29"/>
  <c r="CN36" i="29"/>
  <c r="CU36" i="29"/>
  <c r="U36" i="29"/>
  <c r="CD36" i="29"/>
  <c r="CK36" i="29"/>
  <c r="CB36" i="29"/>
  <c r="BZ36" i="29"/>
  <c r="R36" i="29"/>
  <c r="DY36" i="29" s="1"/>
  <c r="HI36" i="29" s="1"/>
  <c r="CY36" i="29"/>
  <c r="CX36" i="29"/>
  <c r="CG36" i="29"/>
  <c r="DD36" i="29"/>
  <c r="BU36" i="29"/>
  <c r="BS36" i="29"/>
  <c r="CF36" i="29"/>
  <c r="CM36" i="29"/>
  <c r="DB36" i="29"/>
  <c r="BV36" i="29"/>
  <c r="CC36" i="29"/>
  <c r="CQ36" i="29"/>
  <c r="DE36" i="29"/>
  <c r="CZ36" i="29"/>
  <c r="CI36" i="29"/>
  <c r="CW36" i="29"/>
  <c r="BX36" i="29"/>
  <c r="CT36" i="29"/>
  <c r="CA36" i="29"/>
  <c r="CJ36" i="29"/>
  <c r="R62" i="29"/>
  <c r="U62" i="29"/>
  <c r="AI34" i="28"/>
  <c r="DS34" i="28" s="1"/>
  <c r="BE34" i="28"/>
  <c r="EO34" i="28" s="1"/>
  <c r="AR34" i="28"/>
  <c r="EB34" i="28" s="1"/>
  <c r="AD34" i="28"/>
  <c r="DN34" i="28" s="1"/>
  <c r="AB34" i="28"/>
  <c r="DL34" i="28" s="1"/>
  <c r="AA34" i="28"/>
  <c r="DK34" i="28" s="1"/>
  <c r="Z34" i="28"/>
  <c r="DJ34" i="28" s="1"/>
  <c r="AJ34" i="28"/>
  <c r="DT34" i="28" s="1"/>
  <c r="AU34" i="28"/>
  <c r="EE34" i="28" s="1"/>
  <c r="BI34" i="28"/>
  <c r="ES34" i="28" s="1"/>
  <c r="AC34" i="28"/>
  <c r="DM34" i="28" s="1"/>
  <c r="BF34" i="28"/>
  <c r="EP34" i="28" s="1"/>
  <c r="AP34" i="28"/>
  <c r="DZ34" i="28" s="1"/>
  <c r="BA34" i="28"/>
  <c r="EK34" i="28" s="1"/>
  <c r="AY34" i="28"/>
  <c r="EI34" i="28" s="1"/>
  <c r="BG34" i="28"/>
  <c r="EQ34" i="28" s="1"/>
  <c r="BJ34" i="28"/>
  <c r="ET34" i="28" s="1"/>
  <c r="AQ34" i="28"/>
  <c r="EA34" i="28" s="1"/>
  <c r="AM34" i="28"/>
  <c r="DW34" i="28" s="1"/>
  <c r="AW34" i="28"/>
  <c r="EG34" i="28" s="1"/>
  <c r="AG34" i="28"/>
  <c r="DQ34" i="28" s="1"/>
  <c r="AT34" i="28"/>
  <c r="ED34" i="28" s="1"/>
  <c r="AF34" i="28"/>
  <c r="DP34" i="28" s="1"/>
  <c r="BM34" i="28"/>
  <c r="EW34" i="28" s="1"/>
  <c r="BL34" i="28"/>
  <c r="EV34" i="28" s="1"/>
  <c r="BK34" i="28"/>
  <c r="EU34" i="28" s="1"/>
  <c r="AV34" i="28"/>
  <c r="EF34" i="28" s="1"/>
  <c r="AE34" i="28"/>
  <c r="DO34" i="28" s="1"/>
  <c r="AK34" i="28"/>
  <c r="DU34" i="28" s="1"/>
  <c r="AH34" i="28"/>
  <c r="DR34" i="28" s="1"/>
  <c r="BC34" i="28"/>
  <c r="EM34" i="28" s="1"/>
  <c r="BB34" i="28"/>
  <c r="EL34" i="28" s="1"/>
  <c r="AZ34" i="28"/>
  <c r="EJ34" i="28" s="1"/>
  <c r="AX34" i="28"/>
  <c r="EH34" i="28" s="1"/>
  <c r="AS34" i="28"/>
  <c r="EC34" i="28" s="1"/>
  <c r="AN34" i="28"/>
  <c r="DX34" i="28" s="1"/>
  <c r="BH34" i="28"/>
  <c r="ER34" i="28" s="1"/>
  <c r="BD34" i="28"/>
  <c r="EN34" i="28" s="1"/>
  <c r="AO34" i="28"/>
  <c r="DY34" i="28" s="1"/>
  <c r="AL34" i="28"/>
  <c r="DV34" i="28" s="1"/>
  <c r="BL38" i="28"/>
  <c r="EV38" i="28" s="1"/>
  <c r="AI38" i="28"/>
  <c r="DS38" i="28" s="1"/>
  <c r="AW38" i="28"/>
  <c r="EG38" i="28" s="1"/>
  <c r="BJ38" i="28"/>
  <c r="ET38" i="28" s="1"/>
  <c r="BI38" i="28"/>
  <c r="ES38" i="28" s="1"/>
  <c r="BH38" i="28"/>
  <c r="ER38" i="28" s="1"/>
  <c r="BF38" i="28"/>
  <c r="EP38" i="28" s="1"/>
  <c r="BD38" i="28"/>
  <c r="EN38" i="28" s="1"/>
  <c r="AS38" i="28"/>
  <c r="EC38" i="28" s="1"/>
  <c r="AF38" i="28"/>
  <c r="DP38" i="28" s="1"/>
  <c r="AE38" i="28"/>
  <c r="DO38" i="28" s="1"/>
  <c r="AP38" i="28"/>
  <c r="DZ38" i="28" s="1"/>
  <c r="BK38" i="28"/>
  <c r="EU38" i="28" s="1"/>
  <c r="AC38" i="28"/>
  <c r="DM38" i="28" s="1"/>
  <c r="AR38" i="28"/>
  <c r="EB38" i="28" s="1"/>
  <c r="BG38" i="28"/>
  <c r="EQ38" i="28" s="1"/>
  <c r="AA38" i="28"/>
  <c r="DK38" i="28" s="1"/>
  <c r="AO38" i="28"/>
  <c r="DY38" i="28" s="1"/>
  <c r="AZ38" i="28"/>
  <c r="EJ38" i="28" s="1"/>
  <c r="AX38" i="28"/>
  <c r="EH38" i="28" s="1"/>
  <c r="AV38" i="28"/>
  <c r="EF38" i="28" s="1"/>
  <c r="AU38" i="28"/>
  <c r="EE38" i="28" s="1"/>
  <c r="AT38" i="28"/>
  <c r="ED38" i="28" s="1"/>
  <c r="AH38" i="28"/>
  <c r="DR38" i="28" s="1"/>
  <c r="BA38" i="28"/>
  <c r="EK38" i="28" s="1"/>
  <c r="BE38" i="28"/>
  <c r="EO38" i="28" s="1"/>
  <c r="Z38" i="28"/>
  <c r="DJ38" i="28" s="1"/>
  <c r="AY38" i="28"/>
  <c r="EI38" i="28" s="1"/>
  <c r="BM38" i="28"/>
  <c r="EW38" i="28" s="1"/>
  <c r="AG38" i="28"/>
  <c r="DQ38" i="28" s="1"/>
  <c r="AN38" i="28"/>
  <c r="DX38" i="28" s="1"/>
  <c r="AM38" i="28"/>
  <c r="DW38" i="28" s="1"/>
  <c r="AL38" i="28"/>
  <c r="DV38" i="28" s="1"/>
  <c r="AK38" i="28"/>
  <c r="DU38" i="28" s="1"/>
  <c r="AJ38" i="28"/>
  <c r="DT38" i="28" s="1"/>
  <c r="BB38" i="28"/>
  <c r="EL38" i="28" s="1"/>
  <c r="AQ38" i="28"/>
  <c r="EA38" i="28" s="1"/>
  <c r="AD38" i="28"/>
  <c r="DN38" i="28" s="1"/>
  <c r="AB38" i="28"/>
  <c r="DL38" i="28" s="1"/>
  <c r="BC38" i="28"/>
  <c r="CU38" i="28" s="1"/>
  <c r="GE38" i="28" s="1"/>
  <c r="BE42" i="28"/>
  <c r="EO42" i="28" s="1"/>
  <c r="AT42" i="28"/>
  <c r="ED42" i="28" s="1"/>
  <c r="AA42" i="28"/>
  <c r="DK42" i="28" s="1"/>
  <c r="BD42" i="28"/>
  <c r="EN42" i="28" s="1"/>
  <c r="AV42" i="28"/>
  <c r="EF42" i="28" s="1"/>
  <c r="AR42" i="28"/>
  <c r="CJ42" i="28" s="1"/>
  <c r="FT42" i="28" s="1"/>
  <c r="AN42" i="28"/>
  <c r="DX42" i="28" s="1"/>
  <c r="AF42" i="28"/>
  <c r="DP42" i="28" s="1"/>
  <c r="AQ42" i="28"/>
  <c r="EA42" i="28" s="1"/>
  <c r="AS42" i="28"/>
  <c r="EC42" i="28" s="1"/>
  <c r="AJ42" i="28"/>
  <c r="DT42" i="28" s="1"/>
  <c r="AO42" i="28"/>
  <c r="DY42" i="28" s="1"/>
  <c r="BA42" i="28"/>
  <c r="EK42" i="28" s="1"/>
  <c r="BL42" i="28"/>
  <c r="EV42" i="28" s="1"/>
  <c r="AL42" i="28"/>
  <c r="DV42" i="28" s="1"/>
  <c r="AZ42" i="28"/>
  <c r="EJ42" i="28" s="1"/>
  <c r="AH42" i="28"/>
  <c r="DR42" i="28" s="1"/>
  <c r="BC42" i="28"/>
  <c r="EM42" i="28" s="1"/>
  <c r="BM42" i="28"/>
  <c r="EW42" i="28" s="1"/>
  <c r="AU42" i="28"/>
  <c r="EE42" i="28" s="1"/>
  <c r="AY42" i="28"/>
  <c r="EI42" i="28" s="1"/>
  <c r="AW42" i="28"/>
  <c r="EG42" i="28" s="1"/>
  <c r="BB42" i="28"/>
  <c r="EL42" i="28" s="1"/>
  <c r="AM42" i="28"/>
  <c r="DW42" i="28" s="1"/>
  <c r="AE42" i="28"/>
  <c r="DO42" i="28" s="1"/>
  <c r="AK42" i="28"/>
  <c r="DU42" i="28" s="1"/>
  <c r="AD42" i="28"/>
  <c r="DN42" i="28" s="1"/>
  <c r="BH42" i="28"/>
  <c r="ER42" i="28" s="1"/>
  <c r="AB42" i="28"/>
  <c r="DL42" i="28" s="1"/>
  <c r="BF42" i="28"/>
  <c r="EP42" i="28" s="1"/>
  <c r="AX42" i="28"/>
  <c r="EH42" i="28" s="1"/>
  <c r="BJ42" i="28"/>
  <c r="ET42" i="28" s="1"/>
  <c r="Z42" i="28"/>
  <c r="DJ42" i="28" s="1"/>
  <c r="BK42" i="28"/>
  <c r="EU42" i="28" s="1"/>
  <c r="AC42" i="28"/>
  <c r="DM42" i="28" s="1"/>
  <c r="BI42" i="28"/>
  <c r="ES42" i="28" s="1"/>
  <c r="AP42" i="28"/>
  <c r="DZ42" i="28" s="1"/>
  <c r="AG42" i="28"/>
  <c r="DQ42" i="28" s="1"/>
  <c r="BG42" i="28"/>
  <c r="EQ42" i="28" s="1"/>
  <c r="AI42" i="28"/>
  <c r="DS42" i="28" s="1"/>
  <c r="BJ46" i="28"/>
  <c r="ET46" i="28" s="1"/>
  <c r="BA46" i="28"/>
  <c r="EK46" i="28" s="1"/>
  <c r="BH46" i="28"/>
  <c r="ER46" i="28" s="1"/>
  <c r="AB46" i="28"/>
  <c r="DL46" i="28" s="1"/>
  <c r="AI46" i="28"/>
  <c r="DS46" i="28" s="1"/>
  <c r="AP46" i="28"/>
  <c r="DZ46" i="28" s="1"/>
  <c r="BE46" i="28"/>
  <c r="EO46" i="28" s="1"/>
  <c r="BL46" i="28"/>
  <c r="EV46" i="28" s="1"/>
  <c r="AF46" i="28"/>
  <c r="DP46" i="28" s="1"/>
  <c r="AM46" i="28"/>
  <c r="DW46" i="28" s="1"/>
  <c r="AZ46" i="28"/>
  <c r="EJ46" i="28" s="1"/>
  <c r="AA46" i="28"/>
  <c r="DK46" i="28" s="1"/>
  <c r="AW46" i="28"/>
  <c r="EG46" i="28" s="1"/>
  <c r="BK46" i="28"/>
  <c r="EU46" i="28" s="1"/>
  <c r="AT46" i="28"/>
  <c r="ED46" i="28" s="1"/>
  <c r="BI46" i="28"/>
  <c r="ES46" i="28" s="1"/>
  <c r="AQ46" i="28"/>
  <c r="EA46" i="28" s="1"/>
  <c r="BM46" i="28"/>
  <c r="EW46" i="28" s="1"/>
  <c r="AU46" i="28"/>
  <c r="EE46" i="28" s="1"/>
  <c r="AD46" i="28"/>
  <c r="DN46" i="28" s="1"/>
  <c r="AL46" i="28"/>
  <c r="DV46" i="28" s="1"/>
  <c r="BB46" i="28"/>
  <c r="EL46" i="28" s="1"/>
  <c r="AS46" i="28"/>
  <c r="EC46" i="28" s="1"/>
  <c r="BG46" i="28"/>
  <c r="EQ46" i="28" s="1"/>
  <c r="AH46" i="28"/>
  <c r="DR46" i="28" s="1"/>
  <c r="BD46" i="28"/>
  <c r="EN46" i="28" s="1"/>
  <c r="AE46" i="28"/>
  <c r="DO46" i="28" s="1"/>
  <c r="AC46" i="28"/>
  <c r="DM46" i="28" s="1"/>
  <c r="AN46" i="28"/>
  <c r="DX46" i="28" s="1"/>
  <c r="AK46" i="28"/>
  <c r="DU46" i="28" s="1"/>
  <c r="AR46" i="28"/>
  <c r="EB46" i="28" s="1"/>
  <c r="AY46" i="28"/>
  <c r="EI46" i="28" s="1"/>
  <c r="BF46" i="28"/>
  <c r="EP46" i="28" s="1"/>
  <c r="Z46" i="28"/>
  <c r="DJ46" i="28" s="1"/>
  <c r="AO46" i="28"/>
  <c r="DY46" i="28" s="1"/>
  <c r="AV46" i="28"/>
  <c r="EF46" i="28" s="1"/>
  <c r="BC46" i="28"/>
  <c r="EM46" i="28" s="1"/>
  <c r="AJ46" i="28"/>
  <c r="DT46" i="28" s="1"/>
  <c r="AX46" i="28"/>
  <c r="EH46" i="28" s="1"/>
  <c r="AG46" i="28"/>
  <c r="DQ46" i="28" s="1"/>
  <c r="CH25" i="29"/>
  <c r="DE25" i="29"/>
  <c r="BY25" i="29"/>
  <c r="BT25" i="29"/>
  <c r="BS25" i="29"/>
  <c r="U25" i="29"/>
  <c r="CT25" i="29"/>
  <c r="BW25" i="29"/>
  <c r="BU25" i="29"/>
  <c r="CI25" i="29"/>
  <c r="CE25" i="29"/>
  <c r="CP25" i="29"/>
  <c r="CG25" i="29"/>
  <c r="CB25" i="29"/>
  <c r="CS25" i="29"/>
  <c r="DC25" i="29"/>
  <c r="BZ25" i="29"/>
  <c r="CW25" i="29"/>
  <c r="CZ25" i="29"/>
  <c r="CY25" i="29"/>
  <c r="CV25" i="29"/>
  <c r="CU25" i="29"/>
  <c r="BX25" i="29"/>
  <c r="CR25" i="29"/>
  <c r="DD25" i="29"/>
  <c r="DB25" i="29"/>
  <c r="CD25" i="29"/>
  <c r="DA25" i="29"/>
  <c r="CX25" i="29"/>
  <c r="BR25" i="29"/>
  <c r="CO25" i="29"/>
  <c r="CN25" i="29"/>
  <c r="CM25" i="29"/>
  <c r="CL25" i="29"/>
  <c r="CK25" i="29"/>
  <c r="R25" i="29"/>
  <c r="DQ25" i="29" s="1"/>
  <c r="HA25" i="29" s="1"/>
  <c r="BV25" i="29"/>
  <c r="CJ25" i="29"/>
  <c r="CF25" i="29"/>
  <c r="P25" i="29"/>
  <c r="CC25" i="29"/>
  <c r="CA25" i="29"/>
  <c r="CQ25" i="29"/>
  <c r="CF41" i="29"/>
  <c r="CM41" i="29"/>
  <c r="DB41" i="29"/>
  <c r="BV41" i="29"/>
  <c r="CC41" i="29"/>
  <c r="CJ41" i="29"/>
  <c r="CY41" i="29"/>
  <c r="BS41" i="29"/>
  <c r="DE41" i="29"/>
  <c r="CW41" i="29"/>
  <c r="CU41" i="29"/>
  <c r="CK41" i="29"/>
  <c r="BZ41" i="29"/>
  <c r="CO41" i="29"/>
  <c r="DD41" i="29"/>
  <c r="BX41" i="29"/>
  <c r="CE41" i="29"/>
  <c r="CT41" i="29"/>
  <c r="DA41" i="29"/>
  <c r="BU41" i="29"/>
  <c r="CB41" i="29"/>
  <c r="CQ41" i="29"/>
  <c r="CH41" i="29"/>
  <c r="BY41" i="29"/>
  <c r="P41" i="29"/>
  <c r="CN41" i="29"/>
  <c r="CD41" i="29"/>
  <c r="R41" i="29"/>
  <c r="EE41" i="29" s="1"/>
  <c r="HO41" i="29" s="1"/>
  <c r="CV41" i="29"/>
  <c r="DC41" i="29"/>
  <c r="BW41" i="29"/>
  <c r="CL41" i="29"/>
  <c r="CS41" i="29"/>
  <c r="CZ41" i="29"/>
  <c r="BT41" i="29"/>
  <c r="CI41" i="29"/>
  <c r="CG41" i="29"/>
  <c r="CX41" i="29"/>
  <c r="CP41" i="29"/>
  <c r="U41" i="29"/>
  <c r="CR41" i="29"/>
  <c r="CA41" i="29"/>
  <c r="BR41" i="29"/>
  <c r="DB47" i="29"/>
  <c r="R47" i="29"/>
  <c r="CK47" i="29"/>
  <c r="CR47" i="29"/>
  <c r="U47" i="29"/>
  <c r="BT47" i="29"/>
  <c r="P47" i="29"/>
  <c r="DA47" i="29"/>
  <c r="R61" i="29"/>
  <c r="U61" i="29"/>
  <c r="CO30" i="29"/>
  <c r="CV30" i="29"/>
  <c r="DC30" i="29"/>
  <c r="BW30" i="29"/>
  <c r="CL30" i="29"/>
  <c r="CS30" i="29"/>
  <c r="CR30" i="29"/>
  <c r="R30" i="29"/>
  <c r="EG30" i="29" s="1"/>
  <c r="HQ30" i="29" s="1"/>
  <c r="BR30" i="29"/>
  <c r="CA30" i="29"/>
  <c r="CH30" i="29"/>
  <c r="BX30" i="29"/>
  <c r="CT30" i="29"/>
  <c r="BT30" i="29"/>
  <c r="CX30" i="29"/>
  <c r="CG30" i="29"/>
  <c r="CN30" i="29"/>
  <c r="CU30" i="29"/>
  <c r="U30" i="29"/>
  <c r="CD30" i="29"/>
  <c r="CK30" i="29"/>
  <c r="BZ30" i="29"/>
  <c r="CP30" i="29"/>
  <c r="P30" i="29"/>
  <c r="CZ30" i="29"/>
  <c r="CW30" i="29"/>
  <c r="DA30" i="29"/>
  <c r="CJ30" i="29"/>
  <c r="DE30" i="29"/>
  <c r="BY30" i="29"/>
  <c r="CF30" i="29"/>
  <c r="CM30" i="29"/>
  <c r="DB30" i="29"/>
  <c r="BV30" i="29"/>
  <c r="CC30" i="29"/>
  <c r="CQ30" i="29"/>
  <c r="BS30" i="29"/>
  <c r="CI30" i="29"/>
  <c r="CY30" i="29"/>
  <c r="DD30" i="29"/>
  <c r="CE30" i="29"/>
  <c r="BU30" i="29"/>
  <c r="CB30" i="29"/>
  <c r="U58" i="29"/>
  <c r="R58" i="29"/>
  <c r="CL17" i="29"/>
  <c r="CQ17" i="29"/>
  <c r="CX17" i="29"/>
  <c r="CW17" i="29"/>
  <c r="CV17" i="29"/>
  <c r="CU17" i="29"/>
  <c r="DD17" i="29"/>
  <c r="P17" i="29"/>
  <c r="BU17" i="29"/>
  <c r="CP17" i="29"/>
  <c r="CF17" i="29"/>
  <c r="CT17" i="29"/>
  <c r="BR17" i="29"/>
  <c r="DE17" i="29"/>
  <c r="BX17" i="29"/>
  <c r="BT17" i="29"/>
  <c r="CD17" i="29"/>
  <c r="CI17" i="29"/>
  <c r="CN17" i="29"/>
  <c r="CM17" i="29"/>
  <c r="CK17" i="29"/>
  <c r="CJ17" i="29"/>
  <c r="CS17" i="29"/>
  <c r="DA17" i="29"/>
  <c r="DC17" i="29"/>
  <c r="CE17" i="29"/>
  <c r="BS17" i="29"/>
  <c r="CZ17" i="29"/>
  <c r="DB17" i="29"/>
  <c r="BV17" i="29"/>
  <c r="CA17" i="29"/>
  <c r="CC17" i="29"/>
  <c r="CB17" i="29"/>
  <c r="BZ17" i="29"/>
  <c r="BY17" i="29"/>
  <c r="CH17" i="29"/>
  <c r="BW17" i="29"/>
  <c r="CR17" i="29"/>
  <c r="CO17" i="29"/>
  <c r="CY17" i="29"/>
  <c r="U17" i="29"/>
  <c r="R17" i="29"/>
  <c r="EB17" i="29" s="1"/>
  <c r="HL17" i="29" s="1"/>
  <c r="CG17" i="29"/>
  <c r="BV43" i="29"/>
  <c r="CJ43" i="29"/>
  <c r="CW43" i="29"/>
  <c r="DE43" i="29"/>
  <c r="BR43" i="29"/>
  <c r="R43" i="29"/>
  <c r="U43" i="29"/>
  <c r="CL43" i="29"/>
  <c r="CZ43" i="29"/>
  <c r="CI43" i="29"/>
  <c r="P43" i="29"/>
  <c r="CN43" i="29"/>
  <c r="DD43" i="29"/>
  <c r="CH43" i="29"/>
  <c r="U60" i="29"/>
  <c r="R60" i="29"/>
  <c r="R74" i="29"/>
  <c r="U74" i="29"/>
  <c r="AY11" i="29"/>
  <c r="BM11" i="29"/>
  <c r="AF11" i="29"/>
  <c r="AO11" i="29"/>
  <c r="BJ11" i="29"/>
  <c r="AA11" i="29"/>
  <c r="Z11" i="29"/>
  <c r="BE11" i="29"/>
  <c r="AR11" i="29"/>
  <c r="AE11" i="29"/>
  <c r="AK11" i="29"/>
  <c r="AD11" i="29"/>
  <c r="AW11" i="29"/>
  <c r="AP11" i="29"/>
  <c r="AQ11" i="29"/>
  <c r="BH11" i="29"/>
  <c r="BG11" i="29"/>
  <c r="BF11" i="29"/>
  <c r="AU11" i="29"/>
  <c r="AG11" i="29"/>
  <c r="BK11" i="29"/>
  <c r="AS11" i="29"/>
  <c r="AL11" i="29"/>
  <c r="AX11" i="29"/>
  <c r="AV11" i="29"/>
  <c r="AH11" i="29"/>
  <c r="AZ11" i="29"/>
  <c r="BA11" i="29"/>
  <c r="AT11" i="29"/>
  <c r="BL11" i="29"/>
  <c r="AM11" i="29"/>
  <c r="BC11" i="29"/>
  <c r="AJ11" i="29"/>
  <c r="AB11" i="29"/>
  <c r="AC11" i="29"/>
  <c r="BD11" i="29"/>
  <c r="BI11" i="29"/>
  <c r="AN11" i="29"/>
  <c r="BB11" i="29"/>
  <c r="AI11" i="29"/>
  <c r="AK15" i="29"/>
  <c r="DU15" i="29" s="1"/>
  <c r="HE15" i="29" s="1"/>
  <c r="BF15" i="29"/>
  <c r="EP15" i="29" s="1"/>
  <c r="HZ15" i="29" s="1"/>
  <c r="AI15" i="29"/>
  <c r="DS15" i="29" s="1"/>
  <c r="HC15" i="29" s="1"/>
  <c r="AB15" i="29"/>
  <c r="DL15" i="29" s="1"/>
  <c r="GV15" i="29" s="1"/>
  <c r="AQ15" i="29"/>
  <c r="EA15" i="29" s="1"/>
  <c r="HK15" i="29" s="1"/>
  <c r="BI15" i="29"/>
  <c r="AD15" i="29"/>
  <c r="DN15" i="29" s="1"/>
  <c r="GX15" i="29" s="1"/>
  <c r="BJ15" i="29"/>
  <c r="ET15" i="29" s="1"/>
  <c r="ID15" i="29" s="1"/>
  <c r="AM15" i="29"/>
  <c r="DW15" i="29" s="1"/>
  <c r="HG15" i="29" s="1"/>
  <c r="AV15" i="29"/>
  <c r="EF15" i="29" s="1"/>
  <c r="HP15" i="29" s="1"/>
  <c r="AG15" i="29"/>
  <c r="DQ15" i="29" s="1"/>
  <c r="HA15" i="29" s="1"/>
  <c r="BM15" i="29"/>
  <c r="EW15" i="29" s="1"/>
  <c r="IG15" i="29" s="1"/>
  <c r="AP15" i="29"/>
  <c r="DZ15" i="29" s="1"/>
  <c r="HJ15" i="29" s="1"/>
  <c r="AJ15" i="29"/>
  <c r="DT15" i="29" s="1"/>
  <c r="HD15" i="29" s="1"/>
  <c r="AA15" i="29"/>
  <c r="DK15" i="29" s="1"/>
  <c r="GU15" i="29" s="1"/>
  <c r="BH15" i="29"/>
  <c r="ER15" i="29" s="1"/>
  <c r="IB15" i="29" s="1"/>
  <c r="BC15" i="29"/>
  <c r="EM15" i="29" s="1"/>
  <c r="HW15" i="29" s="1"/>
  <c r="BG15" i="29"/>
  <c r="EQ15" i="29" s="1"/>
  <c r="IA15" i="29" s="1"/>
  <c r="AZ15" i="29"/>
  <c r="EJ15" i="29" s="1"/>
  <c r="HT15" i="29" s="1"/>
  <c r="AS15" i="29"/>
  <c r="EC15" i="29" s="1"/>
  <c r="HM15" i="29" s="1"/>
  <c r="AL15" i="29"/>
  <c r="DV15" i="29" s="1"/>
  <c r="HF15" i="29" s="1"/>
  <c r="AU15" i="29"/>
  <c r="EE15" i="29" s="1"/>
  <c r="HO15" i="29" s="1"/>
  <c r="BD15" i="29"/>
  <c r="EN15" i="29" s="1"/>
  <c r="HX15" i="29" s="1"/>
  <c r="AO15" i="29"/>
  <c r="DY15" i="29" s="1"/>
  <c r="HI15" i="29" s="1"/>
  <c r="AX15" i="29"/>
  <c r="EH15" i="29" s="1"/>
  <c r="HR15" i="29" s="1"/>
  <c r="AC15" i="29"/>
  <c r="DM15" i="29" s="1"/>
  <c r="GW15" i="29" s="1"/>
  <c r="AT15" i="29"/>
  <c r="ED15" i="29" s="1"/>
  <c r="HN15" i="29" s="1"/>
  <c r="AF15" i="29"/>
  <c r="DP15" i="29" s="1"/>
  <c r="GZ15" i="29" s="1"/>
  <c r="BL15" i="29"/>
  <c r="EV15" i="29" s="1"/>
  <c r="IF15" i="29" s="1"/>
  <c r="AW15" i="29"/>
  <c r="EG15" i="29" s="1"/>
  <c r="HQ15" i="29" s="1"/>
  <c r="Z15" i="29"/>
  <c r="DJ15" i="29" s="1"/>
  <c r="GT15" i="29" s="1"/>
  <c r="AY15" i="29"/>
  <c r="EI15" i="29" s="1"/>
  <c r="HS15" i="29" s="1"/>
  <c r="AR15" i="29"/>
  <c r="EB15" i="29" s="1"/>
  <c r="HL15" i="29" s="1"/>
  <c r="AN15" i="29"/>
  <c r="DX15" i="29" s="1"/>
  <c r="HH15" i="29" s="1"/>
  <c r="AE15" i="29"/>
  <c r="DO15" i="29" s="1"/>
  <c r="GY15" i="29" s="1"/>
  <c r="BK15" i="29"/>
  <c r="EU15" i="29" s="1"/>
  <c r="IE15" i="29" s="1"/>
  <c r="BE15" i="29"/>
  <c r="EO15" i="29" s="1"/>
  <c r="HY15" i="29" s="1"/>
  <c r="AH15" i="29"/>
  <c r="DR15" i="29" s="1"/>
  <c r="HB15" i="29" s="1"/>
  <c r="BA15" i="29"/>
  <c r="CS15" i="29" s="1"/>
  <c r="BB15" i="29"/>
  <c r="EL15" i="29" s="1"/>
  <c r="HV15" i="29" s="1"/>
  <c r="BK19" i="29"/>
  <c r="EU19" i="29" s="1"/>
  <c r="IE19" i="29" s="1"/>
  <c r="AZ19" i="29"/>
  <c r="EJ19" i="29" s="1"/>
  <c r="HT19" i="29" s="1"/>
  <c r="AK19" i="29"/>
  <c r="DU19" i="29" s="1"/>
  <c r="HE19" i="29" s="1"/>
  <c r="AP19" i="29"/>
  <c r="DZ19" i="29" s="1"/>
  <c r="HJ19" i="29" s="1"/>
  <c r="AQ19" i="29"/>
  <c r="EA19" i="29" s="1"/>
  <c r="AG19" i="29"/>
  <c r="DQ19" i="29" s="1"/>
  <c r="AU19" i="29"/>
  <c r="EE19" i="29" s="1"/>
  <c r="HO19" i="29" s="1"/>
  <c r="AV19" i="29"/>
  <c r="EF19" i="29" s="1"/>
  <c r="HP19" i="29" s="1"/>
  <c r="AB19" i="29"/>
  <c r="DL19" i="29" s="1"/>
  <c r="GV19" i="29" s="1"/>
  <c r="AN19" i="29"/>
  <c r="DX19" i="29" s="1"/>
  <c r="HH19" i="29" s="1"/>
  <c r="BF19" i="29"/>
  <c r="BL19" i="29"/>
  <c r="EV19" i="29" s="1"/>
  <c r="AT19" i="29"/>
  <c r="ED19" i="29" s="1"/>
  <c r="AO19" i="29"/>
  <c r="BI19" i="29"/>
  <c r="ES19" i="29" s="1"/>
  <c r="IC19" i="29" s="1"/>
  <c r="AC19" i="29"/>
  <c r="DM19" i="29" s="1"/>
  <c r="GW19" i="29" s="1"/>
  <c r="AH19" i="29"/>
  <c r="DR19" i="29" s="1"/>
  <c r="BB19" i="29"/>
  <c r="EL19" i="29" s="1"/>
  <c r="HV19" i="29" s="1"/>
  <c r="AR19" i="29"/>
  <c r="EB19" i="29" s="1"/>
  <c r="AI19" i="29"/>
  <c r="DS19" i="29" s="1"/>
  <c r="HC19" i="29" s="1"/>
  <c r="BE19" i="29"/>
  <c r="EO19" i="29" s="1"/>
  <c r="HY19" i="29" s="1"/>
  <c r="BG19" i="29"/>
  <c r="EQ19" i="29" s="1"/>
  <c r="IA19" i="29" s="1"/>
  <c r="AM19" i="29"/>
  <c r="DW19" i="29" s="1"/>
  <c r="HG19" i="29" s="1"/>
  <c r="AY19" i="29"/>
  <c r="EI19" i="29" s="1"/>
  <c r="HS19" i="29" s="1"/>
  <c r="AE19" i="29"/>
  <c r="BA19" i="29"/>
  <c r="EK19" i="29" s="1"/>
  <c r="Z19" i="29"/>
  <c r="DJ19" i="29" s="1"/>
  <c r="BC19" i="29"/>
  <c r="EM19" i="29" s="1"/>
  <c r="AA19" i="29"/>
  <c r="DK19" i="29" s="1"/>
  <c r="AW19" i="29"/>
  <c r="EG19" i="29" s="1"/>
  <c r="HQ19" i="29" s="1"/>
  <c r="BJ19" i="29"/>
  <c r="ET19" i="29" s="1"/>
  <c r="ID19" i="29" s="1"/>
  <c r="BD19" i="29"/>
  <c r="EN19" i="29" s="1"/>
  <c r="HX19" i="29" s="1"/>
  <c r="AL19" i="29"/>
  <c r="DV19" i="29" s="1"/>
  <c r="AF19" i="29"/>
  <c r="DP19" i="29" s="1"/>
  <c r="GZ19" i="29" s="1"/>
  <c r="AS19" i="29"/>
  <c r="EC19" i="29" s="1"/>
  <c r="BM19" i="29"/>
  <c r="EW19" i="29" s="1"/>
  <c r="IG19" i="29" s="1"/>
  <c r="BH19" i="29"/>
  <c r="ER19" i="29" s="1"/>
  <c r="IB19" i="29" s="1"/>
  <c r="AX19" i="29"/>
  <c r="EH19" i="29" s="1"/>
  <c r="HR19" i="29" s="1"/>
  <c r="AJ19" i="29"/>
  <c r="DT19" i="29" s="1"/>
  <c r="AD19" i="29"/>
  <c r="DN19" i="29" s="1"/>
  <c r="GX19" i="29" s="1"/>
  <c r="AR23" i="29"/>
  <c r="EB23" i="29" s="1"/>
  <c r="HL23" i="29" s="1"/>
  <c r="BC23" i="29"/>
  <c r="CU23" i="29" s="1"/>
  <c r="BK23" i="29"/>
  <c r="EU23" i="29" s="1"/>
  <c r="IE23" i="29" s="1"/>
  <c r="AF23" i="29"/>
  <c r="BX23" i="29" s="1"/>
  <c r="AP23" i="29"/>
  <c r="DZ23" i="29" s="1"/>
  <c r="HJ23" i="29" s="1"/>
  <c r="AN23" i="29"/>
  <c r="CF23" i="29" s="1"/>
  <c r="AM23" i="29"/>
  <c r="DW23" i="29" s="1"/>
  <c r="HG23" i="29" s="1"/>
  <c r="AK23" i="29"/>
  <c r="CC23" i="29" s="1"/>
  <c r="AJ23" i="29"/>
  <c r="DT23" i="29" s="1"/>
  <c r="HD23" i="29" s="1"/>
  <c r="AI23" i="29"/>
  <c r="BB23" i="29"/>
  <c r="EL23" i="29" s="1"/>
  <c r="HV23" i="29" s="1"/>
  <c r="AW23" i="29"/>
  <c r="CO23" i="29" s="1"/>
  <c r="BD23" i="29"/>
  <c r="EN23" i="29" s="1"/>
  <c r="HX23" i="29" s="1"/>
  <c r="AL23" i="29"/>
  <c r="BA23" i="29"/>
  <c r="EK23" i="29" s="1"/>
  <c r="HU23" i="29" s="1"/>
  <c r="BM23" i="29"/>
  <c r="AC23" i="29"/>
  <c r="DM23" i="29" s="1"/>
  <c r="GW23" i="29" s="1"/>
  <c r="AB23" i="29"/>
  <c r="AA23" i="29"/>
  <c r="DK23" i="29" s="1"/>
  <c r="GU23" i="29" s="1"/>
  <c r="Z23" i="29"/>
  <c r="AZ23" i="29"/>
  <c r="EJ23" i="29" s="1"/>
  <c r="HT23" i="29" s="1"/>
  <c r="AD23" i="29"/>
  <c r="BV23" i="29" s="1"/>
  <c r="BJ23" i="29"/>
  <c r="ET23" i="29" s="1"/>
  <c r="ID23" i="29" s="1"/>
  <c r="BE23" i="29"/>
  <c r="AE23" i="29"/>
  <c r="DO23" i="29" s="1"/>
  <c r="GY23" i="29" s="1"/>
  <c r="BL23" i="29"/>
  <c r="DD23" i="29" s="1"/>
  <c r="AH23" i="29"/>
  <c r="DR23" i="29" s="1"/>
  <c r="HB23" i="29" s="1"/>
  <c r="BI23" i="29"/>
  <c r="BH23" i="29"/>
  <c r="ER23" i="29" s="1"/>
  <c r="IB23" i="29" s="1"/>
  <c r="BG23" i="29"/>
  <c r="BF23" i="29"/>
  <c r="EP23" i="29" s="1"/>
  <c r="HZ23" i="29" s="1"/>
  <c r="AQ23" i="29"/>
  <c r="AX23" i="29"/>
  <c r="EH23" i="29" s="1"/>
  <c r="HR23" i="29" s="1"/>
  <c r="AT23" i="29"/>
  <c r="CL23" i="29" s="1"/>
  <c r="AO23" i="29"/>
  <c r="DY23" i="29" s="1"/>
  <c r="HI23" i="29" s="1"/>
  <c r="AY23" i="29"/>
  <c r="AG23" i="29"/>
  <c r="DQ23" i="29" s="1"/>
  <c r="HA23" i="29" s="1"/>
  <c r="AV23" i="29"/>
  <c r="AU23" i="29"/>
  <c r="EE23" i="29" s="1"/>
  <c r="HO23" i="29" s="1"/>
  <c r="AS23" i="29"/>
  <c r="CK23" i="29" s="1"/>
  <c r="BH27" i="29"/>
  <c r="ER27" i="29" s="1"/>
  <c r="IB27" i="29" s="1"/>
  <c r="AR27" i="29"/>
  <c r="EB27" i="29" s="1"/>
  <c r="HL27" i="29" s="1"/>
  <c r="AE27" i="29"/>
  <c r="DO27" i="29" s="1"/>
  <c r="GY27" i="29" s="1"/>
  <c r="AW27" i="29"/>
  <c r="EG27" i="29" s="1"/>
  <c r="BD27" i="29"/>
  <c r="EN27" i="29" s="1"/>
  <c r="HX27" i="29" s="1"/>
  <c r="BI27" i="29"/>
  <c r="ES27" i="29" s="1"/>
  <c r="AC27" i="29"/>
  <c r="DM27" i="29" s="1"/>
  <c r="GW27" i="29" s="1"/>
  <c r="BB27" i="29"/>
  <c r="AM27" i="29"/>
  <c r="DW27" i="29" s="1"/>
  <c r="HG27" i="29" s="1"/>
  <c r="AL27" i="29"/>
  <c r="DV27" i="29" s="1"/>
  <c r="HF27" i="29" s="1"/>
  <c r="BM27" i="29"/>
  <c r="EW27" i="29" s="1"/>
  <c r="IG27" i="29" s="1"/>
  <c r="AN27" i="29"/>
  <c r="DX27" i="29" s="1"/>
  <c r="HH27" i="29" s="1"/>
  <c r="AQ27" i="29"/>
  <c r="EA27" i="29" s="1"/>
  <c r="HK27" i="29" s="1"/>
  <c r="BK27" i="29"/>
  <c r="EU27" i="29" s="1"/>
  <c r="IE27" i="29" s="1"/>
  <c r="BF27" i="29"/>
  <c r="CX27" i="29" s="1"/>
  <c r="BG27" i="29"/>
  <c r="EQ27" i="29" s="1"/>
  <c r="IA27" i="29" s="1"/>
  <c r="AJ27" i="29"/>
  <c r="DT27" i="29" s="1"/>
  <c r="HD27" i="29" s="1"/>
  <c r="BJ27" i="29"/>
  <c r="ET27" i="29" s="1"/>
  <c r="ID27" i="29" s="1"/>
  <c r="AO27" i="29"/>
  <c r="DY27" i="29" s="1"/>
  <c r="HI27" i="29" s="1"/>
  <c r="AV27" i="29"/>
  <c r="EF27" i="29" s="1"/>
  <c r="BA27" i="29"/>
  <c r="EK27" i="29" s="1"/>
  <c r="HU27" i="29" s="1"/>
  <c r="BC27" i="29"/>
  <c r="EM27" i="29" s="1"/>
  <c r="AP27" i="29"/>
  <c r="DZ27" i="29" s="1"/>
  <c r="HJ27" i="29" s="1"/>
  <c r="AA27" i="29"/>
  <c r="DK27" i="29" s="1"/>
  <c r="GU27" i="29" s="1"/>
  <c r="Z27" i="29"/>
  <c r="DJ27" i="29" s="1"/>
  <c r="GT27" i="29" s="1"/>
  <c r="AX27" i="29"/>
  <c r="EH27" i="29" s="1"/>
  <c r="HR27" i="29" s="1"/>
  <c r="AI27" i="29"/>
  <c r="AG27" i="29"/>
  <c r="DQ27" i="29" s="1"/>
  <c r="HA27" i="29" s="1"/>
  <c r="AS27" i="29"/>
  <c r="EC27" i="29" s="1"/>
  <c r="HM27" i="29" s="1"/>
  <c r="AB27" i="29"/>
  <c r="DL27" i="29" s="1"/>
  <c r="AT27" i="29"/>
  <c r="ED27" i="29" s="1"/>
  <c r="AU27" i="29"/>
  <c r="EE27" i="29" s="1"/>
  <c r="HO27" i="29" s="1"/>
  <c r="AH27" i="29"/>
  <c r="DR27" i="29" s="1"/>
  <c r="HB27" i="29" s="1"/>
  <c r="BE27" i="29"/>
  <c r="EO27" i="29" s="1"/>
  <c r="HY27" i="29" s="1"/>
  <c r="AD27" i="29"/>
  <c r="DN27" i="29" s="1"/>
  <c r="GX27" i="29" s="1"/>
  <c r="AK27" i="29"/>
  <c r="BL27" i="29"/>
  <c r="EV27" i="29" s="1"/>
  <c r="IF27" i="29" s="1"/>
  <c r="AZ27" i="29"/>
  <c r="EJ27" i="29" s="1"/>
  <c r="HT27" i="29" s="1"/>
  <c r="AF27" i="29"/>
  <c r="DP27" i="29" s="1"/>
  <c r="GZ27" i="29" s="1"/>
  <c r="AY27" i="29"/>
  <c r="EI27" i="29" s="1"/>
  <c r="HS27" i="29" s="1"/>
  <c r="BD31" i="29"/>
  <c r="BK31" i="29"/>
  <c r="AD31" i="29"/>
  <c r="AV31" i="29"/>
  <c r="BI31" i="29"/>
  <c r="AC31" i="29"/>
  <c r="AJ31" i="29"/>
  <c r="AQ31" i="29"/>
  <c r="AX31" i="29"/>
  <c r="BM31" i="29"/>
  <c r="AG31" i="29"/>
  <c r="AE31" i="29"/>
  <c r="AS31" i="29"/>
  <c r="BG31" i="29"/>
  <c r="AH31" i="29"/>
  <c r="BJ31" i="29"/>
  <c r="AN31" i="29"/>
  <c r="BA31" i="29"/>
  <c r="BH31" i="29"/>
  <c r="AB31" i="29"/>
  <c r="AI31" i="29"/>
  <c r="AP31" i="29"/>
  <c r="BE31" i="29"/>
  <c r="AM31" i="29"/>
  <c r="AF31" i="29"/>
  <c r="AL31" i="29"/>
  <c r="AZ31" i="29"/>
  <c r="AA31" i="29"/>
  <c r="AW31" i="29"/>
  <c r="AY31" i="29"/>
  <c r="AU31" i="29"/>
  <c r="BB31" i="29"/>
  <c r="AO31" i="29"/>
  <c r="BF31" i="29"/>
  <c r="CX31" i="29" s="1"/>
  <c r="AT31" i="29"/>
  <c r="AK31" i="29"/>
  <c r="Z31" i="29"/>
  <c r="BL31" i="29"/>
  <c r="BC31" i="29"/>
  <c r="AR31" i="29"/>
  <c r="AJ35" i="29"/>
  <c r="DT35" i="29" s="1"/>
  <c r="HD35" i="29" s="1"/>
  <c r="AH35" i="29"/>
  <c r="DR35" i="29" s="1"/>
  <c r="HB35" i="29" s="1"/>
  <c r="BL35" i="29"/>
  <c r="EV35" i="29" s="1"/>
  <c r="IF35" i="29" s="1"/>
  <c r="BJ35" i="29"/>
  <c r="ET35" i="29" s="1"/>
  <c r="ID35" i="29" s="1"/>
  <c r="BE35" i="29"/>
  <c r="EO35" i="29" s="1"/>
  <c r="HY35" i="29" s="1"/>
  <c r="AP35" i="29"/>
  <c r="DZ35" i="29" s="1"/>
  <c r="HJ35" i="29" s="1"/>
  <c r="AB35" i="29"/>
  <c r="DL35" i="29" s="1"/>
  <c r="GV35" i="29" s="1"/>
  <c r="Z35" i="29"/>
  <c r="DJ35" i="29" s="1"/>
  <c r="GT35" i="29" s="1"/>
  <c r="BH35" i="29"/>
  <c r="ER35" i="29" s="1"/>
  <c r="IB35" i="29" s="1"/>
  <c r="AA35" i="29"/>
  <c r="DK35" i="29" s="1"/>
  <c r="GU35" i="29" s="1"/>
  <c r="BG35" i="29"/>
  <c r="EQ35" i="29" s="1"/>
  <c r="IA35" i="29" s="1"/>
  <c r="BA35" i="29"/>
  <c r="EK35" i="29" s="1"/>
  <c r="HU35" i="29" s="1"/>
  <c r="BB35" i="29"/>
  <c r="EL35" i="29" s="1"/>
  <c r="HV35" i="29" s="1"/>
  <c r="AU35" i="29"/>
  <c r="EE35" i="29" s="1"/>
  <c r="HO35" i="29" s="1"/>
  <c r="BC35" i="29"/>
  <c r="EM35" i="29" s="1"/>
  <c r="HW35" i="29" s="1"/>
  <c r="BF35" i="29"/>
  <c r="EP35" i="29" s="1"/>
  <c r="HZ35" i="29" s="1"/>
  <c r="AR35" i="29"/>
  <c r="EB35" i="29" s="1"/>
  <c r="HL35" i="29" s="1"/>
  <c r="AE35" i="29"/>
  <c r="DO35" i="29" s="1"/>
  <c r="GY35" i="29" s="1"/>
  <c r="BM35" i="29"/>
  <c r="EW35" i="29" s="1"/>
  <c r="IG35" i="29" s="1"/>
  <c r="AX35" i="29"/>
  <c r="EH35" i="29" s="1"/>
  <c r="HR35" i="29" s="1"/>
  <c r="AI35" i="29"/>
  <c r="DS35" i="29" s="1"/>
  <c r="HC35" i="29" s="1"/>
  <c r="AC35" i="29"/>
  <c r="DM35" i="29" s="1"/>
  <c r="GW35" i="29" s="1"/>
  <c r="BI35" i="29"/>
  <c r="ES35" i="29" s="1"/>
  <c r="IC35" i="29" s="1"/>
  <c r="AD35" i="29"/>
  <c r="DN35" i="29" s="1"/>
  <c r="GX35" i="29" s="1"/>
  <c r="AV35" i="29"/>
  <c r="EF35" i="29" s="1"/>
  <c r="HP35" i="29" s="1"/>
  <c r="AF35" i="29"/>
  <c r="DP35" i="29" s="1"/>
  <c r="GZ35" i="29" s="1"/>
  <c r="AZ35" i="29"/>
  <c r="EJ35" i="29" s="1"/>
  <c r="HT35" i="29" s="1"/>
  <c r="AM35" i="29"/>
  <c r="DW35" i="29" s="1"/>
  <c r="HG35" i="29" s="1"/>
  <c r="BD35" i="29"/>
  <c r="EN35" i="29" s="1"/>
  <c r="HX35" i="29" s="1"/>
  <c r="AY35" i="29"/>
  <c r="EI35" i="29" s="1"/>
  <c r="HS35" i="29" s="1"/>
  <c r="AS35" i="29"/>
  <c r="EC35" i="29" s="1"/>
  <c r="HM35" i="29" s="1"/>
  <c r="AW35" i="29"/>
  <c r="EG35" i="29" s="1"/>
  <c r="HQ35" i="29" s="1"/>
  <c r="BK35" i="29"/>
  <c r="EU35" i="29" s="1"/>
  <c r="IE35" i="29" s="1"/>
  <c r="AO35" i="29"/>
  <c r="DY35" i="29" s="1"/>
  <c r="HI35" i="29" s="1"/>
  <c r="AL35" i="29"/>
  <c r="DV35" i="29" s="1"/>
  <c r="HF35" i="29" s="1"/>
  <c r="AN35" i="29"/>
  <c r="DX35" i="29" s="1"/>
  <c r="HH35" i="29" s="1"/>
  <c r="AT35" i="29"/>
  <c r="ED35" i="29" s="1"/>
  <c r="HN35" i="29" s="1"/>
  <c r="AG35" i="29"/>
  <c r="DQ35" i="29" s="1"/>
  <c r="HA35" i="29" s="1"/>
  <c r="AQ35" i="29"/>
  <c r="CI35" i="29" s="1"/>
  <c r="AK35" i="29"/>
  <c r="DU35" i="29" s="1"/>
  <c r="HE35" i="29" s="1"/>
  <c r="BH39" i="29"/>
  <c r="ER39" i="29" s="1"/>
  <c r="IB39" i="29" s="1"/>
  <c r="AY39" i="29"/>
  <c r="EI39" i="29" s="1"/>
  <c r="HS39" i="29" s="1"/>
  <c r="BF39" i="29"/>
  <c r="CX39" i="29" s="1"/>
  <c r="Z39" i="29"/>
  <c r="DJ39" i="29" s="1"/>
  <c r="GT39" i="29" s="1"/>
  <c r="AO39" i="29"/>
  <c r="DY39" i="29" s="1"/>
  <c r="HI39" i="29" s="1"/>
  <c r="AV39" i="29"/>
  <c r="EF39" i="29" s="1"/>
  <c r="HP39" i="29" s="1"/>
  <c r="BC39" i="29"/>
  <c r="EM39" i="29" s="1"/>
  <c r="HW39" i="29" s="1"/>
  <c r="BB39" i="29"/>
  <c r="EL39" i="29" s="1"/>
  <c r="HV39" i="29" s="1"/>
  <c r="AZ39" i="29"/>
  <c r="EJ39" i="29" s="1"/>
  <c r="HT39" i="29" s="1"/>
  <c r="AS39" i="29"/>
  <c r="EC39" i="29" s="1"/>
  <c r="HM39" i="29" s="1"/>
  <c r="AL39" i="29"/>
  <c r="DV39" i="29" s="1"/>
  <c r="HF39" i="29" s="1"/>
  <c r="AP39" i="29"/>
  <c r="DZ39" i="29" s="1"/>
  <c r="HJ39" i="29" s="1"/>
  <c r="BL39" i="29"/>
  <c r="EV39" i="29" s="1"/>
  <c r="IF39" i="29" s="1"/>
  <c r="AM39" i="29"/>
  <c r="DW39" i="29" s="1"/>
  <c r="HG39" i="29" s="1"/>
  <c r="BA39" i="29"/>
  <c r="EK39" i="29" s="1"/>
  <c r="HU39" i="29" s="1"/>
  <c r="AT39" i="29"/>
  <c r="ED39" i="29" s="1"/>
  <c r="HN39" i="29" s="1"/>
  <c r="AR39" i="29"/>
  <c r="EB39" i="29" s="1"/>
  <c r="HL39" i="29" s="1"/>
  <c r="AK39" i="29"/>
  <c r="DU39" i="29" s="1"/>
  <c r="HE39" i="29" s="1"/>
  <c r="AQ39" i="29"/>
  <c r="EA39" i="29" s="1"/>
  <c r="HK39" i="29" s="1"/>
  <c r="AX39" i="29"/>
  <c r="EH39" i="29" s="1"/>
  <c r="HR39" i="29" s="1"/>
  <c r="BM39" i="29"/>
  <c r="EW39" i="29" s="1"/>
  <c r="IG39" i="29" s="1"/>
  <c r="AG39" i="29"/>
  <c r="DQ39" i="29" s="1"/>
  <c r="HA39" i="29" s="1"/>
  <c r="AN39" i="29"/>
  <c r="DX39" i="29" s="1"/>
  <c r="HH39" i="29" s="1"/>
  <c r="AU39" i="29"/>
  <c r="EE39" i="29" s="1"/>
  <c r="HO39" i="29" s="1"/>
  <c r="AJ39" i="29"/>
  <c r="DT39" i="29" s="1"/>
  <c r="HD39" i="29" s="1"/>
  <c r="AC39" i="29"/>
  <c r="DM39" i="29" s="1"/>
  <c r="GW39" i="29" s="1"/>
  <c r="BJ39" i="29"/>
  <c r="ET39" i="29" s="1"/>
  <c r="ID39" i="29" s="1"/>
  <c r="AI39" i="29"/>
  <c r="DS39" i="29" s="1"/>
  <c r="HC39" i="29" s="1"/>
  <c r="BE39" i="29"/>
  <c r="EO39" i="29" s="1"/>
  <c r="HY39" i="29" s="1"/>
  <c r="BG39" i="29"/>
  <c r="EQ39" i="29" s="1"/>
  <c r="IA39" i="29" s="1"/>
  <c r="BD39" i="29"/>
  <c r="EN39" i="29" s="1"/>
  <c r="HX39" i="29" s="1"/>
  <c r="AD39" i="29"/>
  <c r="DN39" i="29" s="1"/>
  <c r="GX39" i="29" s="1"/>
  <c r="AE39" i="29"/>
  <c r="DO39" i="29" s="1"/>
  <c r="GY39" i="29" s="1"/>
  <c r="AA39" i="29"/>
  <c r="DK39" i="29" s="1"/>
  <c r="GU39" i="29" s="1"/>
  <c r="AF39" i="29"/>
  <c r="DP39" i="29" s="1"/>
  <c r="GZ39" i="29" s="1"/>
  <c r="AB39" i="29"/>
  <c r="DL39" i="29" s="1"/>
  <c r="GV39" i="29" s="1"/>
  <c r="BI39" i="29"/>
  <c r="ES39" i="29" s="1"/>
  <c r="IC39" i="29" s="1"/>
  <c r="AH39" i="29"/>
  <c r="DR39" i="29" s="1"/>
  <c r="HB39" i="29" s="1"/>
  <c r="BK39" i="29"/>
  <c r="EU39" i="29" s="1"/>
  <c r="IE39" i="29" s="1"/>
  <c r="AW39" i="29"/>
  <c r="EG39" i="29" s="1"/>
  <c r="HQ39" i="29" s="1"/>
  <c r="BC43" i="29"/>
  <c r="EM43" i="29" s="1"/>
  <c r="HW43" i="29" s="1"/>
  <c r="BE43" i="29"/>
  <c r="BJ43" i="29"/>
  <c r="ET43" i="29" s="1"/>
  <c r="ID43" i="29" s="1"/>
  <c r="AI43" i="29"/>
  <c r="AU43" i="29"/>
  <c r="EE43" i="29" s="1"/>
  <c r="HO43" i="29" s="1"/>
  <c r="AV43" i="29"/>
  <c r="BG43" i="29"/>
  <c r="EQ43" i="29" s="1"/>
  <c r="IA43" i="29" s="1"/>
  <c r="AN43" i="29"/>
  <c r="AO43" i="29"/>
  <c r="DY43" i="29" s="1"/>
  <c r="HI43" i="29" s="1"/>
  <c r="BL43" i="29"/>
  <c r="BI43" i="29"/>
  <c r="ES43" i="29" s="1"/>
  <c r="IC43" i="29" s="1"/>
  <c r="AT43" i="29"/>
  <c r="AJ43" i="29"/>
  <c r="DT43" i="29" s="1"/>
  <c r="HD43" i="29" s="1"/>
  <c r="AR43" i="29"/>
  <c r="AB43" i="29"/>
  <c r="DL43" i="29" s="1"/>
  <c r="GV43" i="29" s="1"/>
  <c r="BH43" i="29"/>
  <c r="BK43" i="29"/>
  <c r="EU43" i="29" s="1"/>
  <c r="IE43" i="29" s="1"/>
  <c r="AQ43" i="29"/>
  <c r="AH43" i="29"/>
  <c r="DR43" i="29" s="1"/>
  <c r="HB43" i="29" s="1"/>
  <c r="BF43" i="29"/>
  <c r="AC43" i="29"/>
  <c r="DM43" i="29" s="1"/>
  <c r="GW43" i="29" s="1"/>
  <c r="AX43" i="29"/>
  <c r="CP43" i="29" s="1"/>
  <c r="AY43" i="29"/>
  <c r="EI43" i="29" s="1"/>
  <c r="HS43" i="29" s="1"/>
  <c r="AG43" i="29"/>
  <c r="BB43" i="29"/>
  <c r="CT43" i="29" s="1"/>
  <c r="BD43" i="29"/>
  <c r="AM43" i="29"/>
  <c r="DW43" i="29" s="1"/>
  <c r="HG43" i="29" s="1"/>
  <c r="AP43" i="29"/>
  <c r="AE43" i="29"/>
  <c r="DO43" i="29" s="1"/>
  <c r="GY43" i="29" s="1"/>
  <c r="AZ43" i="29"/>
  <c r="CR43" i="29" s="1"/>
  <c r="BA43" i="29"/>
  <c r="EK43" i="29" s="1"/>
  <c r="HU43" i="29" s="1"/>
  <c r="AL43" i="29"/>
  <c r="AS43" i="29"/>
  <c r="EC43" i="29" s="1"/>
  <c r="HM43" i="29" s="1"/>
  <c r="BM43" i="29"/>
  <c r="EW43" i="29" s="1"/>
  <c r="IG43" i="29" s="1"/>
  <c r="AW43" i="29"/>
  <c r="EG43" i="29" s="1"/>
  <c r="HQ43" i="29" s="1"/>
  <c r="AF43" i="29"/>
  <c r="AA43" i="29"/>
  <c r="DK43" i="29" s="1"/>
  <c r="GU43" i="29" s="1"/>
  <c r="Z43" i="29"/>
  <c r="DJ43" i="29" s="1"/>
  <c r="GT43" i="29" s="1"/>
  <c r="AK43" i="29"/>
  <c r="DU43" i="29" s="1"/>
  <c r="HE43" i="29" s="1"/>
  <c r="AD43" i="29"/>
  <c r="AR47" i="29"/>
  <c r="EB47" i="29" s="1"/>
  <c r="HL47" i="29" s="1"/>
  <c r="AS47" i="29"/>
  <c r="EC47" i="29" s="1"/>
  <c r="HM47" i="29" s="1"/>
  <c r="AH47" i="29"/>
  <c r="DR47" i="29" s="1"/>
  <c r="HB47" i="29" s="1"/>
  <c r="BE47" i="29"/>
  <c r="EO47" i="29" s="1"/>
  <c r="HY47" i="29" s="1"/>
  <c r="BA47" i="29"/>
  <c r="EK47" i="29" s="1"/>
  <c r="HU47" i="29" s="1"/>
  <c r="AZ47" i="29"/>
  <c r="EJ47" i="29" s="1"/>
  <c r="HT47" i="29" s="1"/>
  <c r="AX47" i="29"/>
  <c r="EH47" i="29" s="1"/>
  <c r="HR47" i="29" s="1"/>
  <c r="AW47" i="29"/>
  <c r="EG47" i="29" s="1"/>
  <c r="HQ47" i="29" s="1"/>
  <c r="AV47" i="29"/>
  <c r="EF47" i="29" s="1"/>
  <c r="HP47" i="29" s="1"/>
  <c r="AI47" i="29"/>
  <c r="DS47" i="29" s="1"/>
  <c r="HC47" i="29" s="1"/>
  <c r="AD47" i="29"/>
  <c r="DN47" i="29" s="1"/>
  <c r="GX47" i="29" s="1"/>
  <c r="AF47" i="29"/>
  <c r="DP47" i="29" s="1"/>
  <c r="GZ47" i="29" s="1"/>
  <c r="AC47" i="29"/>
  <c r="DM47" i="29" s="1"/>
  <c r="GW47" i="29" s="1"/>
  <c r="Z47" i="29"/>
  <c r="DJ47" i="29" s="1"/>
  <c r="GT47" i="29" s="1"/>
  <c r="AG47" i="29"/>
  <c r="DQ47" i="29" s="1"/>
  <c r="HA47" i="29" s="1"/>
  <c r="AJ47" i="29"/>
  <c r="DT47" i="29" s="1"/>
  <c r="HD47" i="29" s="1"/>
  <c r="BM47" i="29"/>
  <c r="EW47" i="29" s="1"/>
  <c r="IG47" i="29" s="1"/>
  <c r="AP47" i="29"/>
  <c r="DZ47" i="29" s="1"/>
  <c r="HJ47" i="29" s="1"/>
  <c r="AO47" i="29"/>
  <c r="DY47" i="29" s="1"/>
  <c r="HI47" i="29" s="1"/>
  <c r="AN47" i="29"/>
  <c r="DX47" i="29" s="1"/>
  <c r="HH47" i="29" s="1"/>
  <c r="AM47" i="29"/>
  <c r="DW47" i="29" s="1"/>
  <c r="HG47" i="29" s="1"/>
  <c r="AK47" i="29"/>
  <c r="DU47" i="29" s="1"/>
  <c r="HE47" i="29" s="1"/>
  <c r="AQ47" i="29"/>
  <c r="EA47" i="29" s="1"/>
  <c r="HK47" i="29" s="1"/>
  <c r="AL47" i="29"/>
  <c r="CD47" i="29" s="1"/>
  <c r="AU47" i="29"/>
  <c r="EE47" i="29" s="1"/>
  <c r="HO47" i="29" s="1"/>
  <c r="BJ47" i="29"/>
  <c r="ET47" i="29" s="1"/>
  <c r="ID47" i="29" s="1"/>
  <c r="AE47" i="29"/>
  <c r="DO47" i="29" s="1"/>
  <c r="GY47" i="29" s="1"/>
  <c r="AB47" i="29"/>
  <c r="DL47" i="29" s="1"/>
  <c r="GV47" i="29" s="1"/>
  <c r="BD47" i="29"/>
  <c r="EN47" i="29" s="1"/>
  <c r="HX47" i="29" s="1"/>
  <c r="BL47" i="29"/>
  <c r="EV47" i="29" s="1"/>
  <c r="IF47" i="29" s="1"/>
  <c r="BF47" i="29"/>
  <c r="EP47" i="29" s="1"/>
  <c r="HZ47" i="29" s="1"/>
  <c r="BG47" i="29"/>
  <c r="EQ47" i="29" s="1"/>
  <c r="IA47" i="29" s="1"/>
  <c r="BH47" i="29"/>
  <c r="ER47" i="29" s="1"/>
  <c r="IB47" i="29" s="1"/>
  <c r="BK47" i="29"/>
  <c r="EU47" i="29" s="1"/>
  <c r="IE47" i="29" s="1"/>
  <c r="BC47" i="29"/>
  <c r="EM47" i="29" s="1"/>
  <c r="HW47" i="29" s="1"/>
  <c r="AT47" i="29"/>
  <c r="ED47" i="29" s="1"/>
  <c r="HN47" i="29" s="1"/>
  <c r="AY47" i="29"/>
  <c r="EI47" i="29" s="1"/>
  <c r="HS47" i="29" s="1"/>
  <c r="BI47" i="29"/>
  <c r="ES47" i="29" s="1"/>
  <c r="IC47" i="29" s="1"/>
  <c r="AA47" i="29"/>
  <c r="DK47" i="29" s="1"/>
  <c r="GU47" i="29" s="1"/>
  <c r="BB47" i="29"/>
  <c r="EL47" i="29" s="1"/>
  <c r="HV47" i="29" s="1"/>
  <c r="P38" i="30"/>
  <c r="CE38" i="30"/>
  <c r="FO38" i="30" s="1"/>
  <c r="CL38" i="30"/>
  <c r="FV38" i="30" s="1"/>
  <c r="CS38" i="30"/>
  <c r="GC38" i="30" s="1"/>
  <c r="CZ38" i="30"/>
  <c r="GJ38" i="30" s="1"/>
  <c r="BT38" i="30"/>
  <c r="FD38" i="30" s="1"/>
  <c r="CI38" i="30"/>
  <c r="FS38" i="30" s="1"/>
  <c r="CG38" i="30"/>
  <c r="FQ38" i="30" s="1"/>
  <c r="BZ38" i="30"/>
  <c r="FJ38" i="30" s="1"/>
  <c r="BR38" i="30"/>
  <c r="FB38" i="30" s="1"/>
  <c r="CH38" i="30"/>
  <c r="FR38" i="30" s="1"/>
  <c r="DC38" i="30"/>
  <c r="GM38" i="30" s="1"/>
  <c r="BW38" i="30"/>
  <c r="FG38" i="30" s="1"/>
  <c r="CD38" i="30"/>
  <c r="FN38" i="30" s="1"/>
  <c r="CK38" i="30"/>
  <c r="FU38" i="30" s="1"/>
  <c r="CR38" i="30"/>
  <c r="GB38" i="30" s="1"/>
  <c r="R38" i="30"/>
  <c r="DN38" i="30" s="1"/>
  <c r="CA38" i="30"/>
  <c r="FK38" i="30" s="1"/>
  <c r="CX38" i="30"/>
  <c r="GH38" i="30" s="1"/>
  <c r="CV38" i="30"/>
  <c r="GF38" i="30" s="1"/>
  <c r="CN38" i="30"/>
  <c r="FX38" i="30" s="1"/>
  <c r="BX38" i="30"/>
  <c r="FH38" i="30" s="1"/>
  <c r="CU38" i="30"/>
  <c r="GE38" i="30" s="1"/>
  <c r="DB38" i="30"/>
  <c r="GL38" i="30" s="1"/>
  <c r="BV38" i="30"/>
  <c r="FF38" i="30" s="1"/>
  <c r="GW38" i="30" s="1"/>
  <c r="CC38" i="30"/>
  <c r="FM38" i="30" s="1"/>
  <c r="CJ38" i="30"/>
  <c r="FT38" i="30" s="1"/>
  <c r="CY38" i="30"/>
  <c r="GI38" i="30" s="1"/>
  <c r="BS38" i="30"/>
  <c r="FC38" i="30" s="1"/>
  <c r="CF38" i="30"/>
  <c r="FP38" i="30" s="1"/>
  <c r="BY38" i="30"/>
  <c r="FI38" i="30" s="1"/>
  <c r="BQ38" i="30"/>
  <c r="FA38" i="30" s="1"/>
  <c r="BU38" i="30"/>
  <c r="FE38" i="30" s="1"/>
  <c r="CW38" i="30"/>
  <c r="GG38" i="30" s="1"/>
  <c r="CM38" i="30"/>
  <c r="FW38" i="30" s="1"/>
  <c r="CB38" i="30"/>
  <c r="FL38" i="30" s="1"/>
  <c r="CO38" i="30"/>
  <c r="FY38" i="30" s="1"/>
  <c r="DD38" i="30"/>
  <c r="GN38" i="30" s="1"/>
  <c r="CT38" i="30"/>
  <c r="GD38" i="30" s="1"/>
  <c r="CQ38" i="30"/>
  <c r="GA38" i="30" s="1"/>
  <c r="CP38" i="30"/>
  <c r="FZ38" i="30" s="1"/>
  <c r="DA38" i="30"/>
  <c r="GK38" i="30" s="1"/>
  <c r="P32" i="30"/>
  <c r="CZ32" i="30"/>
  <c r="GJ32" i="30" s="1"/>
  <c r="CH32" i="30"/>
  <c r="FR32" i="30" s="1"/>
  <c r="CE32" i="30"/>
  <c r="FO32" i="30" s="1"/>
  <c r="BT32" i="30"/>
  <c r="FD32" i="30" s="1"/>
  <c r="CG32" i="30"/>
  <c r="FQ32" i="30" s="1"/>
  <c r="BW32" i="30"/>
  <c r="FG32" i="30" s="1"/>
  <c r="CJ32" i="30"/>
  <c r="FT32" i="30" s="1"/>
  <c r="CP32" i="30"/>
  <c r="FZ32" i="30" s="1"/>
  <c r="CQ32" i="30"/>
  <c r="GA32" i="30" s="1"/>
  <c r="CB32" i="30"/>
  <c r="FL32" i="30" s="1"/>
  <c r="DA32" i="30"/>
  <c r="GK32" i="30" s="1"/>
  <c r="R32" i="30"/>
  <c r="DI32" i="30" s="1"/>
  <c r="P33" i="30"/>
  <c r="CY33" i="30"/>
  <c r="GI33" i="30" s="1"/>
  <c r="BS33" i="30"/>
  <c r="FC33" i="30" s="1"/>
  <c r="BZ33" i="30"/>
  <c r="FJ33" i="30" s="1"/>
  <c r="CE33" i="30"/>
  <c r="FO33" i="30" s="1"/>
  <c r="BU33" i="30"/>
  <c r="FE33" i="30" s="1"/>
  <c r="DD33" i="30"/>
  <c r="GN33" i="30" s="1"/>
  <c r="DB33" i="30"/>
  <c r="GL33" i="30" s="1"/>
  <c r="DA33" i="30"/>
  <c r="GK33" i="30" s="1"/>
  <c r="CL33" i="30"/>
  <c r="FV33" i="30" s="1"/>
  <c r="BV33" i="30"/>
  <c r="FF33" i="30" s="1"/>
  <c r="CJ33" i="30"/>
  <c r="FT33" i="30" s="1"/>
  <c r="CQ33" i="30"/>
  <c r="GA33" i="30" s="1"/>
  <c r="CX33" i="30"/>
  <c r="GH33" i="30" s="1"/>
  <c r="DC33" i="30"/>
  <c r="GM33" i="30" s="1"/>
  <c r="BW33" i="30"/>
  <c r="FG33" i="30" s="1"/>
  <c r="CS33" i="30"/>
  <c r="GC33" i="30" s="1"/>
  <c r="CR33" i="30"/>
  <c r="GB33" i="30" s="1"/>
  <c r="CO33" i="30"/>
  <c r="FY33" i="30" s="1"/>
  <c r="CN33" i="30"/>
  <c r="FX33" i="30" s="1"/>
  <c r="BY33" i="30"/>
  <c r="FI33" i="30" s="1"/>
  <c r="CV33" i="30"/>
  <c r="GF33" i="30" s="1"/>
  <c r="CI33" i="30"/>
  <c r="FS33" i="30" s="1"/>
  <c r="CP33" i="30"/>
  <c r="FZ33" i="30" s="1"/>
  <c r="CU33" i="30"/>
  <c r="GE33" i="30" s="1"/>
  <c r="CT33" i="30"/>
  <c r="GD33" i="30" s="1"/>
  <c r="CF33" i="30"/>
  <c r="FP33" i="30" s="1"/>
  <c r="CD33" i="30"/>
  <c r="FN33" i="30" s="1"/>
  <c r="CC33" i="30"/>
  <c r="FM33" i="30" s="1"/>
  <c r="CB33" i="30"/>
  <c r="FL33" i="30" s="1"/>
  <c r="R33" i="30"/>
  <c r="EP33" i="30" s="1"/>
  <c r="CK33" i="30"/>
  <c r="FU33" i="30" s="1"/>
  <c r="CA33" i="30"/>
  <c r="FK33" i="30" s="1"/>
  <c r="BT33" i="30"/>
  <c r="FD33" i="30" s="1"/>
  <c r="BX33" i="30"/>
  <c r="FH33" i="30" s="1"/>
  <c r="CH33" i="30"/>
  <c r="FR33" i="30" s="1"/>
  <c r="BR33" i="30"/>
  <c r="FB33" i="30" s="1"/>
  <c r="CW33" i="30"/>
  <c r="GG33" i="30" s="1"/>
  <c r="CG33" i="30"/>
  <c r="FQ33" i="30" s="1"/>
  <c r="CM33" i="30"/>
  <c r="FW33" i="30" s="1"/>
  <c r="BQ33" i="30"/>
  <c r="FA33" i="30" s="1"/>
  <c r="CZ33" i="30"/>
  <c r="GJ33" i="30" s="1"/>
  <c r="P47" i="30"/>
  <c r="CL47" i="30"/>
  <c r="FV47" i="30" s="1"/>
  <c r="CS47" i="30"/>
  <c r="GC47" i="30" s="1"/>
  <c r="CV47" i="30"/>
  <c r="GF47" i="30" s="1"/>
  <c r="CI47" i="30"/>
  <c r="FS47" i="30" s="1"/>
  <c r="CR47" i="30"/>
  <c r="GB47" i="30" s="1"/>
  <c r="CQ47" i="30"/>
  <c r="GA47" i="30" s="1"/>
  <c r="CP47" i="30"/>
  <c r="FZ47" i="30" s="1"/>
  <c r="CO47" i="30"/>
  <c r="FY47" i="30" s="1"/>
  <c r="CN47" i="30"/>
  <c r="FX47" i="30" s="1"/>
  <c r="BR47" i="30"/>
  <c r="FB47" i="30" s="1"/>
  <c r="CD47" i="30"/>
  <c r="FN47" i="30" s="1"/>
  <c r="CK47" i="30"/>
  <c r="FU47" i="30" s="1"/>
  <c r="CJ47" i="30"/>
  <c r="FT47" i="30" s="1"/>
  <c r="BY47" i="30"/>
  <c r="FI47" i="30" s="1"/>
  <c r="CH47" i="30"/>
  <c r="FR47" i="30" s="1"/>
  <c r="CG47" i="30"/>
  <c r="FQ47" i="30" s="1"/>
  <c r="CF47" i="30"/>
  <c r="FP47" i="30" s="1"/>
  <c r="CE47" i="30"/>
  <c r="FO47" i="30" s="1"/>
  <c r="CM47" i="30"/>
  <c r="FW47" i="30" s="1"/>
  <c r="BQ47" i="30"/>
  <c r="FA47" i="30" s="1"/>
  <c r="DB47" i="30"/>
  <c r="GL47" i="30" s="1"/>
  <c r="BV47" i="30"/>
  <c r="FF47" i="30" s="1"/>
  <c r="CC47" i="30"/>
  <c r="FM47" i="30" s="1"/>
  <c r="BZ47" i="30"/>
  <c r="FJ47" i="30" s="1"/>
  <c r="R47" i="30"/>
  <c r="BX47" i="30"/>
  <c r="FH47" i="30" s="1"/>
  <c r="BW47" i="30"/>
  <c r="FG47" i="30" s="1"/>
  <c r="BT47" i="30"/>
  <c r="FD47" i="30" s="1"/>
  <c r="BS47" i="30"/>
  <c r="FC47" i="30" s="1"/>
  <c r="CB47" i="30"/>
  <c r="FL47" i="30" s="1"/>
  <c r="CX47" i="30"/>
  <c r="GH47" i="30" s="1"/>
  <c r="CT47" i="30"/>
  <c r="GD47" i="30" s="1"/>
  <c r="DD47" i="30"/>
  <c r="GN47" i="30" s="1"/>
  <c r="CW47" i="30"/>
  <c r="GG47" i="30" s="1"/>
  <c r="DA47" i="30"/>
  <c r="GK47" i="30" s="1"/>
  <c r="DC47" i="30"/>
  <c r="GM47" i="30" s="1"/>
  <c r="CA47" i="30"/>
  <c r="FK47" i="30" s="1"/>
  <c r="CY47" i="30"/>
  <c r="GI47" i="30" s="1"/>
  <c r="BU47" i="30"/>
  <c r="FE47" i="30" s="1"/>
  <c r="CZ47" i="30"/>
  <c r="GJ47" i="30" s="1"/>
  <c r="CU47" i="30"/>
  <c r="GE47" i="30" s="1"/>
  <c r="P26" i="30"/>
  <c r="CW26" i="30"/>
  <c r="GG26" i="30" s="1"/>
  <c r="BU26" i="30"/>
  <c r="FE26" i="30" s="1"/>
  <c r="BS26" i="30"/>
  <c r="FC26" i="30" s="1"/>
  <c r="R26" i="30"/>
  <c r="CO26" i="30"/>
  <c r="FY26" i="30" s="1"/>
  <c r="CZ26" i="30"/>
  <c r="GJ26" i="30" s="1"/>
  <c r="CX26" i="30"/>
  <c r="GH26" i="30" s="1"/>
  <c r="DD26" i="30"/>
  <c r="GN26" i="30" s="1"/>
  <c r="CG26" i="30"/>
  <c r="FQ26" i="30" s="1"/>
  <c r="CP26" i="30"/>
  <c r="FZ26" i="30" s="1"/>
  <c r="CM26" i="30"/>
  <c r="FW26" i="30" s="1"/>
  <c r="CE26" i="30"/>
  <c r="FO26" i="30" s="1"/>
  <c r="BV26" i="30"/>
  <c r="FF26" i="30" s="1"/>
  <c r="P42" i="30"/>
  <c r="CH42" i="30"/>
  <c r="FR42" i="30" s="1"/>
  <c r="CY42" i="30"/>
  <c r="GI42" i="30" s="1"/>
  <c r="CG42" i="30"/>
  <c r="FQ42" i="30" s="1"/>
  <c r="BR42" i="30"/>
  <c r="FB42" i="30" s="1"/>
  <c r="CF42" i="30"/>
  <c r="FP42" i="30" s="1"/>
  <c r="CA42" i="30"/>
  <c r="FK42" i="30" s="1"/>
  <c r="R42" i="30"/>
  <c r="CK42" i="30"/>
  <c r="FU42" i="30" s="1"/>
  <c r="DD42" i="30"/>
  <c r="GN42" i="30" s="1"/>
  <c r="CP42" i="30"/>
  <c r="FZ42" i="30" s="1"/>
  <c r="BY42" i="30"/>
  <c r="FI42" i="30" s="1"/>
  <c r="BJ32" i="30"/>
  <c r="AD32" i="30"/>
  <c r="BV32" i="30" s="1"/>
  <c r="FF32" i="30" s="1"/>
  <c r="AK32" i="30"/>
  <c r="DU32" i="30" s="1"/>
  <c r="AO32" i="30"/>
  <c r="AR32" i="30"/>
  <c r="AE32" i="30"/>
  <c r="AZ32" i="30"/>
  <c r="EJ32" i="30" s="1"/>
  <c r="AX32" i="30"/>
  <c r="BH32" i="30"/>
  <c r="BL32" i="30"/>
  <c r="BB32" i="30"/>
  <c r="EL32" i="30" s="1"/>
  <c r="BI32" i="30"/>
  <c r="AC32" i="30"/>
  <c r="AG32" i="30"/>
  <c r="AF32" i="30"/>
  <c r="DP32" i="30" s="1"/>
  <c r="BC32" i="30"/>
  <c r="AN32" i="30"/>
  <c r="AJ32" i="30"/>
  <c r="AV32" i="30"/>
  <c r="EF32" i="30" s="1"/>
  <c r="AM32" i="30"/>
  <c r="AT32" i="30"/>
  <c r="BA32" i="30"/>
  <c r="CS32" i="30" s="1"/>
  <c r="GC32" i="30" s="1"/>
  <c r="BE32" i="30"/>
  <c r="EO32" i="30" s="1"/>
  <c r="Y32" i="30"/>
  <c r="BQ32" i="30" s="1"/>
  <c r="FA32" i="30" s="1"/>
  <c r="GR32" i="30" s="1"/>
  <c r="BD32" i="30"/>
  <c r="AP32" i="30"/>
  <c r="AA32" i="30"/>
  <c r="DK32" i="30" s="1"/>
  <c r="BG32" i="30"/>
  <c r="AI32" i="30"/>
  <c r="AY32" i="30"/>
  <c r="AL32" i="30"/>
  <c r="DV32" i="30" s="1"/>
  <c r="AS32" i="30"/>
  <c r="AW32" i="30"/>
  <c r="BF32" i="30"/>
  <c r="CX32" i="30" s="1"/>
  <c r="GH32" i="30" s="1"/>
  <c r="AQ32" i="30"/>
  <c r="EA32" i="30" s="1"/>
  <c r="AB32" i="30"/>
  <c r="BK32" i="30"/>
  <c r="AH32" i="30"/>
  <c r="AU32" i="30"/>
  <c r="EE32" i="30" s="1"/>
  <c r="Z32" i="30"/>
  <c r="CD18" i="32"/>
  <c r="FN18" i="32" s="1"/>
  <c r="P18" i="32"/>
  <c r="CN18" i="32"/>
  <c r="FX18" i="32" s="1"/>
  <c r="R18" i="32"/>
  <c r="CY18" i="32"/>
  <c r="GI18" i="32" s="1"/>
  <c r="DC18" i="32"/>
  <c r="GM18" i="32" s="1"/>
  <c r="CT18" i="32"/>
  <c r="GD18" i="32" s="1"/>
  <c r="CC18" i="32"/>
  <c r="FM18" i="32" s="1"/>
  <c r="CA18" i="32"/>
  <c r="FK18" i="32" s="1"/>
  <c r="BW18" i="32"/>
  <c r="FG18" i="32" s="1"/>
  <c r="CL18" i="32"/>
  <c r="FV18" i="32" s="1"/>
  <c r="BU18" i="32"/>
  <c r="FE18" i="32" s="1"/>
  <c r="BQ18" i="32"/>
  <c r="FA18" i="32" s="1"/>
  <c r="CX18" i="32"/>
  <c r="GH18" i="32" s="1"/>
  <c r="CM18" i="32"/>
  <c r="FW18" i="32" s="1"/>
  <c r="CF18" i="32"/>
  <c r="FP18" i="32" s="1"/>
  <c r="CS18" i="32"/>
  <c r="GC18" i="32" s="1"/>
  <c r="CO18" i="32"/>
  <c r="FY18" i="32" s="1"/>
  <c r="CK18" i="32"/>
  <c r="FU18" i="32" s="1"/>
  <c r="BV18" i="32"/>
  <c r="FF18" i="32" s="1"/>
  <c r="BT18" i="32"/>
  <c r="FD18" i="32" s="1"/>
  <c r="DA18" i="32"/>
  <c r="GK18" i="32" s="1"/>
  <c r="BG25" i="32"/>
  <c r="EQ25" i="32" s="1"/>
  <c r="AA25" i="32"/>
  <c r="AH25" i="32"/>
  <c r="DR25" i="32" s="1"/>
  <c r="AY25" i="32"/>
  <c r="BF25" i="32"/>
  <c r="Z25" i="32"/>
  <c r="AI25" i="32"/>
  <c r="DS25" i="32" s="1"/>
  <c r="AW25" i="32"/>
  <c r="EG25" i="32" s="1"/>
  <c r="BL25" i="32"/>
  <c r="EV25" i="32" s="1"/>
  <c r="AF25" i="32"/>
  <c r="DP25" i="32" s="1"/>
  <c r="AL25" i="32"/>
  <c r="AS25" i="32"/>
  <c r="AB25" i="32"/>
  <c r="DL25" i="32" s="1"/>
  <c r="AM25" i="32"/>
  <c r="DW25" i="32" s="1"/>
  <c r="AE25" i="32"/>
  <c r="AX25" i="32"/>
  <c r="AO25" i="32"/>
  <c r="BD25" i="32"/>
  <c r="EN25" i="32" s="1"/>
  <c r="BJ25" i="32"/>
  <c r="AD25" i="32"/>
  <c r="DN25" i="32" s="1"/>
  <c r="AK25" i="32"/>
  <c r="BC25" i="32"/>
  <c r="EM25" i="32" s="1"/>
  <c r="AJ25" i="32"/>
  <c r="AP25" i="32"/>
  <c r="AG25" i="32"/>
  <c r="AV25" i="32"/>
  <c r="BB25" i="32"/>
  <c r="BI25" i="32"/>
  <c r="AC25" i="32"/>
  <c r="AZ25" i="32"/>
  <c r="BK25" i="32"/>
  <c r="AQ25" i="32"/>
  <c r="BE25" i="32"/>
  <c r="Y25" i="32"/>
  <c r="AN25" i="32"/>
  <c r="AT25" i="32"/>
  <c r="BA25" i="32"/>
  <c r="EK25" i="32" s="1"/>
  <c r="BH25" i="32"/>
  <c r="ER25" i="32" s="1"/>
  <c r="AU25" i="32"/>
  <c r="AR25" i="32"/>
  <c r="R37" i="32"/>
  <c r="P37" i="32"/>
  <c r="DC37" i="32"/>
  <c r="GM37" i="32" s="1"/>
  <c r="CC37" i="32"/>
  <c r="FM37" i="32" s="1"/>
  <c r="CB37" i="32"/>
  <c r="FL37" i="32" s="1"/>
  <c r="BY37" i="32"/>
  <c r="FI37" i="32" s="1"/>
  <c r="BQ37" i="32"/>
  <c r="FA37" i="32" s="1"/>
  <c r="CS37" i="32"/>
  <c r="GC37" i="32" s="1"/>
  <c r="CO37" i="32"/>
  <c r="FY37" i="32" s="1"/>
  <c r="CH37" i="32"/>
  <c r="FR37" i="32" s="1"/>
  <c r="CV37" i="32"/>
  <c r="GF37" i="32" s="1"/>
  <c r="CG37" i="32"/>
  <c r="FQ37" i="32" s="1"/>
  <c r="CI37" i="32"/>
  <c r="FS37" i="32" s="1"/>
  <c r="BT37" i="32"/>
  <c r="FD37" i="32" s="1"/>
  <c r="DA37" i="32"/>
  <c r="GK37" i="32" s="1"/>
  <c r="BZ37" i="32"/>
  <c r="FJ37" i="32" s="1"/>
  <c r="CT37" i="32"/>
  <c r="GD37" i="32" s="1"/>
  <c r="CE37" i="32"/>
  <c r="FO37" i="32" s="1"/>
  <c r="CP37" i="32"/>
  <c r="FZ37" i="32" s="1"/>
  <c r="CJ37" i="32"/>
  <c r="FT37" i="32" s="1"/>
  <c r="BX37" i="32"/>
  <c r="FH37" i="32" s="1"/>
  <c r="CK37" i="32"/>
  <c r="FU37" i="32" s="1"/>
  <c r="CN37" i="32"/>
  <c r="FX37" i="32" s="1"/>
  <c r="BR37" i="32"/>
  <c r="FB37" i="32" s="1"/>
  <c r="DB37" i="32"/>
  <c r="GL37" i="32" s="1"/>
  <c r="CF37" i="32"/>
  <c r="FP37" i="32" s="1"/>
  <c r="BV37" i="32"/>
  <c r="FF37" i="32" s="1"/>
  <c r="BW37" i="32"/>
  <c r="FG37" i="32" s="1"/>
  <c r="CM37" i="32"/>
  <c r="FW37" i="32" s="1"/>
  <c r="CU37" i="32"/>
  <c r="GE37" i="32" s="1"/>
  <c r="BU37" i="32"/>
  <c r="FE37" i="32" s="1"/>
  <c r="CQ37" i="32"/>
  <c r="GA37" i="32" s="1"/>
  <c r="CW37" i="32"/>
  <c r="GG37" i="32" s="1"/>
  <c r="CL37" i="32"/>
  <c r="FV37" i="32" s="1"/>
  <c r="CD37" i="32"/>
  <c r="FN37" i="32" s="1"/>
  <c r="CZ37" i="32"/>
  <c r="GJ37" i="32" s="1"/>
  <c r="BS37" i="32"/>
  <c r="FC37" i="32" s="1"/>
  <c r="CA37" i="32"/>
  <c r="FK37" i="32" s="1"/>
  <c r="CY37" i="32"/>
  <c r="GI37" i="32" s="1"/>
  <c r="CX37" i="32"/>
  <c r="GH37" i="32" s="1"/>
  <c r="CR37" i="32"/>
  <c r="GB37" i="32" s="1"/>
  <c r="DD37" i="32"/>
  <c r="GN37" i="32" s="1"/>
  <c r="AK41" i="32"/>
  <c r="DU41" i="32" s="1"/>
  <c r="AR41" i="32"/>
  <c r="AY41" i="32"/>
  <c r="BF41" i="32"/>
  <c r="AV41" i="32"/>
  <c r="EF41" i="32" s="1"/>
  <c r="BC41" i="32"/>
  <c r="AP41" i="32"/>
  <c r="DZ41" i="32" s="1"/>
  <c r="AH41" i="32"/>
  <c r="Z41" i="32"/>
  <c r="AT41" i="32"/>
  <c r="BI41" i="32"/>
  <c r="ES41" i="32" s="1"/>
  <c r="AC41" i="32"/>
  <c r="AJ41" i="32"/>
  <c r="DT41" i="32" s="1"/>
  <c r="AQ41" i="32"/>
  <c r="AX41" i="32"/>
  <c r="AN41" i="32"/>
  <c r="AU41" i="32"/>
  <c r="EE41" i="32" s="1"/>
  <c r="AO41" i="32"/>
  <c r="BB41" i="32"/>
  <c r="EL41" i="32" s="1"/>
  <c r="BE41" i="32"/>
  <c r="BA41" i="32"/>
  <c r="BH41" i="32"/>
  <c r="ER41" i="32" s="1"/>
  <c r="AB41" i="32"/>
  <c r="AI41" i="32"/>
  <c r="BL41" i="32"/>
  <c r="EV41" i="32" s="1"/>
  <c r="AF41" i="32"/>
  <c r="AM41" i="32"/>
  <c r="DW41" i="32" s="1"/>
  <c r="AL41" i="32"/>
  <c r="AD41" i="32"/>
  <c r="AG41" i="32"/>
  <c r="AS41" i="32"/>
  <c r="AZ41" i="32"/>
  <c r="BG41" i="32"/>
  <c r="AA41" i="32"/>
  <c r="BD41" i="32"/>
  <c r="EN41" i="32" s="1"/>
  <c r="BK41" i="32"/>
  <c r="AE41" i="32"/>
  <c r="BJ41" i="32"/>
  <c r="AW41" i="32"/>
  <c r="EG41" i="32" s="1"/>
  <c r="Y41" i="32"/>
  <c r="P24" i="30"/>
  <c r="R24" i="30"/>
  <c r="CJ24" i="30"/>
  <c r="FT24" i="30" s="1"/>
  <c r="BX24" i="30"/>
  <c r="FH24" i="30" s="1"/>
  <c r="GY24" i="30" s="1"/>
  <c r="CQ24" i="30"/>
  <c r="GA24" i="30" s="1"/>
  <c r="HR24" i="30" s="1"/>
  <c r="DC24" i="30"/>
  <c r="GM24" i="30" s="1"/>
  <c r="ID24" i="30" s="1"/>
  <c r="BR24" i="30"/>
  <c r="FB24" i="30" s="1"/>
  <c r="GS24" i="30" s="1"/>
  <c r="CG24" i="30"/>
  <c r="FQ24" i="30" s="1"/>
  <c r="HH24" i="30" s="1"/>
  <c r="AT37" i="30"/>
  <c r="ED37" i="30" s="1"/>
  <c r="BA37" i="30"/>
  <c r="EK37" i="30" s="1"/>
  <c r="BE37" i="30"/>
  <c r="EO37" i="30" s="1"/>
  <c r="Y37" i="30"/>
  <c r="DI37" i="30" s="1"/>
  <c r="AN37" i="30"/>
  <c r="DX37" i="30" s="1"/>
  <c r="AE37" i="30"/>
  <c r="DO37" i="30" s="1"/>
  <c r="BG37" i="30"/>
  <c r="EQ37" i="30" s="1"/>
  <c r="AP37" i="30"/>
  <c r="DZ37" i="30" s="1"/>
  <c r="AX37" i="30"/>
  <c r="EH37" i="30" s="1"/>
  <c r="AM37" i="30"/>
  <c r="DW37" i="30" s="1"/>
  <c r="AL37" i="30"/>
  <c r="DV37" i="30" s="1"/>
  <c r="AS37" i="30"/>
  <c r="EC37" i="30" s="1"/>
  <c r="AW37" i="30"/>
  <c r="EG37" i="30" s="1"/>
  <c r="BL37" i="30"/>
  <c r="EV37" i="30" s="1"/>
  <c r="AF37" i="30"/>
  <c r="DP37" i="30" s="1"/>
  <c r="BH37" i="30"/>
  <c r="ER37" i="30" s="1"/>
  <c r="AQ37" i="30"/>
  <c r="EA37" i="30" s="1"/>
  <c r="Z37" i="30"/>
  <c r="DJ37" i="30" s="1"/>
  <c r="AY37" i="30"/>
  <c r="EI37" i="30" s="1"/>
  <c r="BC37" i="30"/>
  <c r="EM37" i="30" s="1"/>
  <c r="BJ37" i="30"/>
  <c r="ET37" i="30" s="1"/>
  <c r="AD37" i="30"/>
  <c r="DN37" i="30" s="1"/>
  <c r="AK37" i="30"/>
  <c r="CC37" i="30" s="1"/>
  <c r="FM37" i="30" s="1"/>
  <c r="AO37" i="30"/>
  <c r="DY37" i="30" s="1"/>
  <c r="BD37" i="30"/>
  <c r="EN37" i="30" s="1"/>
  <c r="BK37" i="30"/>
  <c r="EU37" i="30" s="1"/>
  <c r="AR37" i="30"/>
  <c r="EB37" i="30" s="1"/>
  <c r="AA37" i="30"/>
  <c r="DK37" i="30" s="1"/>
  <c r="AZ37" i="30"/>
  <c r="EJ37" i="30" s="1"/>
  <c r="AI37" i="30"/>
  <c r="DS37" i="30" s="1"/>
  <c r="BB37" i="30"/>
  <c r="EL37" i="30" s="1"/>
  <c r="BI37" i="30"/>
  <c r="ES37" i="30" s="1"/>
  <c r="AC37" i="30"/>
  <c r="DM37" i="30" s="1"/>
  <c r="AG37" i="30"/>
  <c r="DQ37" i="30" s="1"/>
  <c r="AV37" i="30"/>
  <c r="EF37" i="30" s="1"/>
  <c r="AU37" i="30"/>
  <c r="EE37" i="30" s="1"/>
  <c r="AB37" i="30"/>
  <c r="DL37" i="30" s="1"/>
  <c r="BF37" i="30"/>
  <c r="EP37" i="30" s="1"/>
  <c r="AJ37" i="30"/>
  <c r="DT37" i="30" s="1"/>
  <c r="AH37" i="30"/>
  <c r="DR37" i="30" s="1"/>
  <c r="R17" i="32"/>
  <c r="CM17" i="32"/>
  <c r="FW17" i="32" s="1"/>
  <c r="P17" i="32"/>
  <c r="BW17" i="32"/>
  <c r="FG17" i="32" s="1"/>
  <c r="CA17" i="32"/>
  <c r="FK17" i="32" s="1"/>
  <c r="AI26" i="32"/>
  <c r="DS26" i="32" s="1"/>
  <c r="AP26" i="32"/>
  <c r="AW26" i="32"/>
  <c r="EG26" i="32" s="1"/>
  <c r="BL26" i="32"/>
  <c r="AF26" i="32"/>
  <c r="DP26" i="32" s="1"/>
  <c r="AL26" i="32"/>
  <c r="DV26" i="32" s="1"/>
  <c r="AS26" i="32"/>
  <c r="EC26" i="32" s="1"/>
  <c r="AE26" i="32"/>
  <c r="DO26" i="32" s="1"/>
  <c r="AZ26" i="32"/>
  <c r="AU26" i="32"/>
  <c r="BG26" i="32"/>
  <c r="EQ26" i="32" s="1"/>
  <c r="AA26" i="32"/>
  <c r="DK26" i="32" s="1"/>
  <c r="AH26" i="32"/>
  <c r="DR26" i="32" s="1"/>
  <c r="AO26" i="32"/>
  <c r="BD26" i="32"/>
  <c r="EN26" i="32" s="1"/>
  <c r="BJ26" i="32"/>
  <c r="ET26" i="32" s="1"/>
  <c r="AD26" i="32"/>
  <c r="DN26" i="32" s="1"/>
  <c r="AK26" i="32"/>
  <c r="DU26" i="32" s="1"/>
  <c r="BH26" i="32"/>
  <c r="AR26" i="32"/>
  <c r="EB26" i="32" s="1"/>
  <c r="AY26" i="32"/>
  <c r="BF26" i="32"/>
  <c r="Z26" i="32"/>
  <c r="DJ26" i="32" s="1"/>
  <c r="AG26" i="32"/>
  <c r="AV26" i="32"/>
  <c r="EF26" i="32" s="1"/>
  <c r="BB26" i="32"/>
  <c r="BI26" i="32"/>
  <c r="ES26" i="32" s="1"/>
  <c r="AC26" i="32"/>
  <c r="AB26" i="32"/>
  <c r="DL26" i="32" s="1"/>
  <c r="AM26" i="32"/>
  <c r="AQ26" i="32"/>
  <c r="AX26" i="32"/>
  <c r="BE26" i="32"/>
  <c r="EO26" i="32" s="1"/>
  <c r="Y26" i="32"/>
  <c r="AN26" i="32"/>
  <c r="DX26" i="32" s="1"/>
  <c r="AT26" i="32"/>
  <c r="BA26" i="32"/>
  <c r="EK26" i="32" s="1"/>
  <c r="BK26" i="32"/>
  <c r="BC26" i="32"/>
  <c r="EM26" i="32" s="1"/>
  <c r="AJ26" i="32"/>
  <c r="DT26" i="32" s="1"/>
  <c r="P39" i="32"/>
  <c r="BS39" i="32"/>
  <c r="FC39" i="32" s="1"/>
  <c r="BR39" i="32"/>
  <c r="FB39" i="32" s="1"/>
  <c r="CE39" i="32"/>
  <c r="FO39" i="32" s="1"/>
  <c r="DA39" i="32"/>
  <c r="GK39" i="32" s="1"/>
  <c r="CC39" i="32"/>
  <c r="FM39" i="32" s="1"/>
  <c r="CZ39" i="32"/>
  <c r="GJ39" i="32" s="1"/>
  <c r="CQ39" i="32"/>
  <c r="GA39" i="32" s="1"/>
  <c r="CP39" i="32"/>
  <c r="FZ39" i="32" s="1"/>
  <c r="DC39" i="32"/>
  <c r="GM39" i="32" s="1"/>
  <c r="DB39" i="32"/>
  <c r="GL39" i="32" s="1"/>
  <c r="BU39" i="32"/>
  <c r="FE39" i="32" s="1"/>
  <c r="BY39" i="32"/>
  <c r="FI39" i="32" s="1"/>
  <c r="CB39" i="32"/>
  <c r="FL39" i="32" s="1"/>
  <c r="CI39" i="32"/>
  <c r="FS39" i="32" s="1"/>
  <c r="CH39" i="32"/>
  <c r="FR39" i="32" s="1"/>
  <c r="CU39" i="32"/>
  <c r="GE39" i="32" s="1"/>
  <c r="CL39" i="32"/>
  <c r="FV39" i="32" s="1"/>
  <c r="CV39" i="32"/>
  <c r="GF39" i="32" s="1"/>
  <c r="BX39" i="32"/>
  <c r="FH39" i="32" s="1"/>
  <c r="CM39" i="32"/>
  <c r="FW39" i="32" s="1"/>
  <c r="BT39" i="32"/>
  <c r="FD39" i="32" s="1"/>
  <c r="R39" i="32"/>
  <c r="CA39" i="32"/>
  <c r="FK39" i="32" s="1"/>
  <c r="CS39" i="32"/>
  <c r="GC39" i="32" s="1"/>
  <c r="BZ39" i="32"/>
  <c r="FJ39" i="32" s="1"/>
  <c r="CN39" i="32"/>
  <c r="FX39" i="32" s="1"/>
  <c r="CK39" i="32"/>
  <c r="FU39" i="32" s="1"/>
  <c r="CX39" i="32"/>
  <c r="GH39" i="32" s="1"/>
  <c r="CJ39" i="32"/>
  <c r="FT39" i="32" s="1"/>
  <c r="CO39" i="32"/>
  <c r="FY39" i="32" s="1"/>
  <c r="CF39" i="32"/>
  <c r="FP39" i="32" s="1"/>
  <c r="DD39" i="32"/>
  <c r="GN39" i="32" s="1"/>
  <c r="BQ39" i="32"/>
  <c r="FA39" i="32" s="1"/>
  <c r="CY39" i="32"/>
  <c r="GI39" i="32" s="1"/>
  <c r="AS42" i="32"/>
  <c r="EC42" i="32" s="1"/>
  <c r="AZ42" i="32"/>
  <c r="EJ42" i="32" s="1"/>
  <c r="BG42" i="32"/>
  <c r="EQ42" i="32" s="1"/>
  <c r="AA42" i="32"/>
  <c r="DK42" i="32" s="1"/>
  <c r="AH42" i="32"/>
  <c r="DR42" i="32" s="1"/>
  <c r="AV42" i="32"/>
  <c r="EF42" i="32" s="1"/>
  <c r="BC42" i="32"/>
  <c r="EM42" i="32" s="1"/>
  <c r="AT42" i="32"/>
  <c r="ED42" i="32" s="1"/>
  <c r="BE42" i="32"/>
  <c r="EO42" i="32" s="1"/>
  <c r="AD42" i="32"/>
  <c r="DN42" i="32" s="1"/>
  <c r="AK42" i="32"/>
  <c r="DU42" i="32" s="1"/>
  <c r="AR42" i="32"/>
  <c r="EB42" i="32" s="1"/>
  <c r="AY42" i="32"/>
  <c r="EI42" i="32" s="1"/>
  <c r="BF42" i="32"/>
  <c r="EP42" i="32" s="1"/>
  <c r="Z42" i="32"/>
  <c r="DJ42" i="32" s="1"/>
  <c r="AN42" i="32"/>
  <c r="DX42" i="32" s="1"/>
  <c r="AU42" i="32"/>
  <c r="EE42" i="32" s="1"/>
  <c r="AO42" i="32"/>
  <c r="DY42" i="32" s="1"/>
  <c r="Y42" i="32"/>
  <c r="DI42" i="32" s="1"/>
  <c r="BJ42" i="32"/>
  <c r="ET42" i="32" s="1"/>
  <c r="BI42" i="32"/>
  <c r="ES42" i="32" s="1"/>
  <c r="AC42" i="32"/>
  <c r="DM42" i="32" s="1"/>
  <c r="AJ42" i="32"/>
  <c r="DT42" i="32" s="1"/>
  <c r="AQ42" i="32"/>
  <c r="EA42" i="32" s="1"/>
  <c r="AX42" i="32"/>
  <c r="EH42" i="32" s="1"/>
  <c r="BL42" i="32"/>
  <c r="EV42" i="32" s="1"/>
  <c r="AF42" i="32"/>
  <c r="DP42" i="32" s="1"/>
  <c r="AM42" i="32"/>
  <c r="DW42" i="32" s="1"/>
  <c r="AL42" i="32"/>
  <c r="DV42" i="32" s="1"/>
  <c r="BB42" i="32"/>
  <c r="BA42" i="32"/>
  <c r="EK42" i="32" s="1"/>
  <c r="AP42" i="32"/>
  <c r="DZ42" i="32" s="1"/>
  <c r="AG42" i="32"/>
  <c r="DQ42" i="32" s="1"/>
  <c r="BH42" i="32"/>
  <c r="ER42" i="32" s="1"/>
  <c r="BD42" i="32"/>
  <c r="EN42" i="32" s="1"/>
  <c r="AW42" i="32"/>
  <c r="EG42" i="32" s="1"/>
  <c r="AB42" i="32"/>
  <c r="DL42" i="32" s="1"/>
  <c r="BK42" i="32"/>
  <c r="EU42" i="32" s="1"/>
  <c r="AI42" i="32"/>
  <c r="DS42" i="32" s="1"/>
  <c r="AE42" i="32"/>
  <c r="DO42" i="32" s="1"/>
  <c r="BA26" i="30"/>
  <c r="EK26" i="30" s="1"/>
  <c r="BE26" i="30"/>
  <c r="Y26" i="30"/>
  <c r="DI26" i="30" s="1"/>
  <c r="BL26" i="30"/>
  <c r="BK26" i="30"/>
  <c r="EU26" i="30" s="1"/>
  <c r="BJ26" i="30"/>
  <c r="BG26" i="30"/>
  <c r="EQ26" i="30" s="1"/>
  <c r="AT26" i="30"/>
  <c r="CL26" i="30" s="1"/>
  <c r="FV26" i="30" s="1"/>
  <c r="Z26" i="30"/>
  <c r="DJ26" i="30" s="1"/>
  <c r="AB26" i="30"/>
  <c r="AS26" i="30"/>
  <c r="EC26" i="30" s="1"/>
  <c r="AW26" i="30"/>
  <c r="BC26" i="30"/>
  <c r="EM26" i="30" s="1"/>
  <c r="BB26" i="30"/>
  <c r="AZ26" i="30"/>
  <c r="EJ26" i="30" s="1"/>
  <c r="AY26" i="30"/>
  <c r="CQ26" i="30" s="1"/>
  <c r="GA26" i="30" s="1"/>
  <c r="AV26" i="30"/>
  <c r="EF26" i="30" s="1"/>
  <c r="BF26" i="30"/>
  <c r="BD26" i="30"/>
  <c r="EN26" i="30" s="1"/>
  <c r="AX26" i="30"/>
  <c r="AK26" i="30"/>
  <c r="DU26" i="30" s="1"/>
  <c r="AO26" i="30"/>
  <c r="AR26" i="30"/>
  <c r="EB26" i="30" s="1"/>
  <c r="AQ26" i="30"/>
  <c r="AP26" i="30"/>
  <c r="DZ26" i="30" s="1"/>
  <c r="AN26" i="30"/>
  <c r="AL26" i="30"/>
  <c r="DV26" i="30" s="1"/>
  <c r="AU26" i="30"/>
  <c r="AI26" i="30"/>
  <c r="DS26" i="30" s="1"/>
  <c r="BH26" i="30"/>
  <c r="AH26" i="30"/>
  <c r="DR26" i="30" s="1"/>
  <c r="AA26" i="30"/>
  <c r="BI26" i="30"/>
  <c r="ES26" i="30" s="1"/>
  <c r="AF26" i="30"/>
  <c r="AJ26" i="30"/>
  <c r="DT26" i="30" s="1"/>
  <c r="AC26" i="30"/>
  <c r="AE26" i="30"/>
  <c r="BW26" i="30" s="1"/>
  <c r="FG26" i="30" s="1"/>
  <c r="AM26" i="30"/>
  <c r="AG26" i="30"/>
  <c r="DQ26" i="30" s="1"/>
  <c r="AD26" i="30"/>
  <c r="AL42" i="30"/>
  <c r="DV42" i="30" s="1"/>
  <c r="AS42" i="30"/>
  <c r="AW42" i="30"/>
  <c r="EG42" i="30" s="1"/>
  <c r="BL42" i="30"/>
  <c r="BJ42" i="30"/>
  <c r="ET42" i="30" s="1"/>
  <c r="AD42" i="30"/>
  <c r="AK42" i="30"/>
  <c r="DU42" i="30" s="1"/>
  <c r="AO42" i="30"/>
  <c r="BD42" i="30"/>
  <c r="EN42" i="30" s="1"/>
  <c r="BC42" i="30"/>
  <c r="AZ42" i="30"/>
  <c r="EJ42" i="30" s="1"/>
  <c r="AI42" i="30"/>
  <c r="AR42" i="30"/>
  <c r="EB42" i="30" s="1"/>
  <c r="AQ42" i="30"/>
  <c r="BB42" i="30"/>
  <c r="EL42" i="30" s="1"/>
  <c r="BI42" i="30"/>
  <c r="AC42" i="30"/>
  <c r="DM42" i="30" s="1"/>
  <c r="AG42" i="30"/>
  <c r="AV42" i="30"/>
  <c r="EF42" i="30" s="1"/>
  <c r="AM42" i="30"/>
  <c r="AJ42" i="30"/>
  <c r="DT42" i="30" s="1"/>
  <c r="AX42" i="30"/>
  <c r="AB42" i="30"/>
  <c r="DL42" i="30" s="1"/>
  <c r="AA42" i="30"/>
  <c r="BS42" i="30" s="1"/>
  <c r="FC42" i="30" s="1"/>
  <c r="BA42" i="30"/>
  <c r="EK42" i="30" s="1"/>
  <c r="AF42" i="30"/>
  <c r="AY42" i="30"/>
  <c r="EI42" i="30" s="1"/>
  <c r="BG42" i="30"/>
  <c r="BE42" i="30"/>
  <c r="EO42" i="30" s="1"/>
  <c r="BK42" i="30"/>
  <c r="AH42" i="30"/>
  <c r="DR42" i="30" s="1"/>
  <c r="BF42" i="30"/>
  <c r="Y42" i="30"/>
  <c r="DI42" i="30" s="1"/>
  <c r="AE42" i="30"/>
  <c r="BH42" i="30"/>
  <c r="ER42" i="30" s="1"/>
  <c r="Z42" i="30"/>
  <c r="AT42" i="30"/>
  <c r="ED42" i="30" s="1"/>
  <c r="AN42" i="30"/>
  <c r="AU42" i="30"/>
  <c r="EE42" i="30" s="1"/>
  <c r="AP42" i="30"/>
  <c r="R12" i="32"/>
  <c r="ES12" i="32" s="1"/>
  <c r="CX12" i="32"/>
  <c r="GH12" i="32" s="1"/>
  <c r="DA12" i="32"/>
  <c r="GK12" i="32" s="1"/>
  <c r="P12" i="32"/>
  <c r="CU12" i="32"/>
  <c r="GE12" i="32" s="1"/>
  <c r="CK12" i="32"/>
  <c r="FU12" i="32" s="1"/>
  <c r="CA12" i="32"/>
  <c r="FK12" i="32" s="1"/>
  <c r="DD12" i="32"/>
  <c r="GN12" i="32" s="1"/>
  <c r="CV12" i="32"/>
  <c r="GF12" i="32" s="1"/>
  <c r="CN12" i="32"/>
  <c r="FX12" i="32" s="1"/>
  <c r="BV12" i="32"/>
  <c r="FF12" i="32" s="1"/>
  <c r="CO12" i="32"/>
  <c r="FY12" i="32" s="1"/>
  <c r="BW12" i="32"/>
  <c r="FG12" i="32" s="1"/>
  <c r="CE12" i="32"/>
  <c r="FO12" i="32" s="1"/>
  <c r="CT12" i="32"/>
  <c r="GD12" i="32" s="1"/>
  <c r="CR12" i="32"/>
  <c r="GB12" i="32" s="1"/>
  <c r="CW12" i="32"/>
  <c r="GG12" i="32" s="1"/>
  <c r="BS12" i="32"/>
  <c r="FC12" i="32" s="1"/>
  <c r="CB12" i="32"/>
  <c r="FL12" i="32" s="1"/>
  <c r="CS12" i="32"/>
  <c r="GC12" i="32" s="1"/>
  <c r="BT12" i="32"/>
  <c r="FD12" i="32" s="1"/>
  <c r="CP12" i="32"/>
  <c r="FZ12" i="32" s="1"/>
  <c r="BR12" i="32"/>
  <c r="FB12" i="32" s="1"/>
  <c r="DB12" i="32"/>
  <c r="GL12" i="32" s="1"/>
  <c r="CZ12" i="32"/>
  <c r="GJ12" i="32" s="1"/>
  <c r="BB29" i="32"/>
  <c r="BI29" i="32"/>
  <c r="AC29" i="32"/>
  <c r="AG29" i="32"/>
  <c r="AV29" i="32"/>
  <c r="AU29" i="32"/>
  <c r="AB29" i="32"/>
  <c r="BF29" i="32"/>
  <c r="AJ29" i="32"/>
  <c r="AX29" i="32"/>
  <c r="AT29" i="32"/>
  <c r="BA29" i="32"/>
  <c r="BE29" i="32"/>
  <c r="Y29" i="32"/>
  <c r="AN29" i="32"/>
  <c r="AE29" i="32"/>
  <c r="BG29" i="32"/>
  <c r="AP29" i="32"/>
  <c r="AY29" i="32"/>
  <c r="AH29" i="32"/>
  <c r="AL29" i="32"/>
  <c r="AS29" i="32"/>
  <c r="AW29" i="32"/>
  <c r="BL29" i="32"/>
  <c r="AF29" i="32"/>
  <c r="BH29" i="32"/>
  <c r="AQ29" i="32"/>
  <c r="Z29" i="32"/>
  <c r="AI29" i="32"/>
  <c r="AM29" i="32"/>
  <c r="BJ29" i="32"/>
  <c r="AD29" i="32"/>
  <c r="AK29" i="32"/>
  <c r="AO29" i="32"/>
  <c r="BD29" i="32"/>
  <c r="BK29" i="32"/>
  <c r="AR29" i="32"/>
  <c r="AA29" i="32"/>
  <c r="AZ29" i="32"/>
  <c r="BC29" i="32"/>
  <c r="P32" i="32"/>
  <c r="R32" i="32"/>
  <c r="BT32" i="32"/>
  <c r="FD32" i="32" s="1"/>
  <c r="BU32" i="32"/>
  <c r="FE32" i="32" s="1"/>
  <c r="DD32" i="32"/>
  <c r="GN32" i="32" s="1"/>
  <c r="BV32" i="32"/>
  <c r="FF32" i="32" s="1"/>
  <c r="BX32" i="32"/>
  <c r="FH32" i="32" s="1"/>
  <c r="CS32" i="32"/>
  <c r="GC32" i="32" s="1"/>
  <c r="BQ32" i="32"/>
  <c r="FA32" i="32" s="1"/>
  <c r="CQ32" i="32"/>
  <c r="GA32" i="32" s="1"/>
  <c r="BW32" i="32"/>
  <c r="FG32" i="32" s="1"/>
  <c r="CB32" i="32"/>
  <c r="FL32" i="32" s="1"/>
  <c r="CE32" i="32"/>
  <c r="FO32" i="32" s="1"/>
  <c r="CX32" i="32"/>
  <c r="GH32" i="32" s="1"/>
  <c r="CU32" i="32"/>
  <c r="GE32" i="32" s="1"/>
  <c r="CT32" i="32"/>
  <c r="GD32" i="32" s="1"/>
  <c r="CV32" i="32"/>
  <c r="GF32" i="32" s="1"/>
  <c r="CJ32" i="32"/>
  <c r="FT32" i="32" s="1"/>
  <c r="CH32" i="32"/>
  <c r="FR32" i="32" s="1"/>
  <c r="CP32" i="32"/>
  <c r="FZ32" i="32" s="1"/>
  <c r="DC32" i="32"/>
  <c r="GM32" i="32" s="1"/>
  <c r="CG32" i="32"/>
  <c r="FQ32" i="32" s="1"/>
  <c r="CY32" i="32"/>
  <c r="GI32" i="32" s="1"/>
  <c r="CL32" i="32"/>
  <c r="FV32" i="32" s="1"/>
  <c r="CM32" i="32"/>
  <c r="FW32" i="32" s="1"/>
  <c r="CA32" i="32"/>
  <c r="FK32" i="32" s="1"/>
  <c r="CI32" i="32"/>
  <c r="FS32" i="32" s="1"/>
  <c r="CC32" i="32"/>
  <c r="FM32" i="32" s="1"/>
  <c r="DB32" i="32"/>
  <c r="GL32" i="32" s="1"/>
  <c r="DA32" i="32"/>
  <c r="GK32" i="32" s="1"/>
  <c r="BS32" i="32"/>
  <c r="FC32" i="32" s="1"/>
  <c r="CR32" i="32"/>
  <c r="GB32" i="32" s="1"/>
  <c r="CZ32" i="32"/>
  <c r="GJ32" i="32" s="1"/>
  <c r="BY32" i="32"/>
  <c r="FI32" i="32" s="1"/>
  <c r="CN32" i="32"/>
  <c r="FX32" i="32" s="1"/>
  <c r="BZ32" i="32"/>
  <c r="FJ32" i="32" s="1"/>
  <c r="CF32" i="32"/>
  <c r="FP32" i="32" s="1"/>
  <c r="CW32" i="32"/>
  <c r="GG32" i="32" s="1"/>
  <c r="CO32" i="32"/>
  <c r="FY32" i="32" s="1"/>
  <c r="CK32" i="32"/>
  <c r="FU32" i="32" s="1"/>
  <c r="CD32" i="32"/>
  <c r="FN32" i="32" s="1"/>
  <c r="BR32" i="32"/>
  <c r="FB32" i="32" s="1"/>
  <c r="AX44" i="32"/>
  <c r="BE44" i="32"/>
  <c r="Y44" i="32"/>
  <c r="AN44" i="32"/>
  <c r="AS44" i="32"/>
  <c r="AZ44" i="32"/>
  <c r="BB44" i="32"/>
  <c r="AU44" i="32"/>
  <c r="AM44" i="32"/>
  <c r="BC44" i="32"/>
  <c r="AP44" i="32"/>
  <c r="AW44" i="32"/>
  <c r="BL44" i="32"/>
  <c r="AF44" i="32"/>
  <c r="AK44" i="32"/>
  <c r="AR44" i="32"/>
  <c r="AE44" i="32"/>
  <c r="AA44" i="32"/>
  <c r="BG44" i="32"/>
  <c r="AI44" i="32"/>
  <c r="AH44" i="32"/>
  <c r="AO44" i="32"/>
  <c r="DY44" i="32" s="1"/>
  <c r="BD44" i="32"/>
  <c r="BI44" i="32"/>
  <c r="AC44" i="32"/>
  <c r="AJ44" i="32"/>
  <c r="AY44" i="32"/>
  <c r="AT44" i="32"/>
  <c r="ED44" i="32" s="1"/>
  <c r="AL44" i="32"/>
  <c r="AQ44" i="32"/>
  <c r="BF44" i="32"/>
  <c r="Z44" i="32"/>
  <c r="DJ44" i="32" s="1"/>
  <c r="AG44" i="32"/>
  <c r="AV44" i="32"/>
  <c r="EF44" i="32" s="1"/>
  <c r="BA44" i="32"/>
  <c r="BH44" i="32"/>
  <c r="AB44" i="32"/>
  <c r="AD44" i="32"/>
  <c r="DN44" i="32" s="1"/>
  <c r="BJ44" i="32"/>
  <c r="BK44" i="32"/>
  <c r="EU44" i="32" s="1"/>
  <c r="AT35" i="30"/>
  <c r="BA35" i="30"/>
  <c r="BE35" i="30"/>
  <c r="Y35" i="30"/>
  <c r="AN35" i="30"/>
  <c r="AE35" i="30"/>
  <c r="BG35" i="30"/>
  <c r="AP35" i="30"/>
  <c r="AH35" i="30"/>
  <c r="AM35" i="30"/>
  <c r="AL35" i="30"/>
  <c r="AS35" i="30"/>
  <c r="AW35" i="30"/>
  <c r="BL35" i="30"/>
  <c r="AF35" i="30"/>
  <c r="BH35" i="30"/>
  <c r="AQ35" i="30"/>
  <c r="Z35" i="30"/>
  <c r="AY35" i="30"/>
  <c r="BC35" i="30"/>
  <c r="BJ35" i="30"/>
  <c r="AD35" i="30"/>
  <c r="AK35" i="30"/>
  <c r="AO35" i="30"/>
  <c r="BD35" i="30"/>
  <c r="BK35" i="30"/>
  <c r="AR35" i="30"/>
  <c r="AA35" i="30"/>
  <c r="AZ35" i="30"/>
  <c r="AI35" i="30"/>
  <c r="AG35" i="30"/>
  <c r="BF35" i="30"/>
  <c r="BB35" i="30"/>
  <c r="CT35" i="30" s="1"/>
  <c r="GD35" i="30" s="1"/>
  <c r="AV35" i="30"/>
  <c r="AJ35" i="30"/>
  <c r="BI35" i="30"/>
  <c r="AU35" i="30"/>
  <c r="AX35" i="30"/>
  <c r="AC35" i="30"/>
  <c r="AB35" i="30"/>
  <c r="P19" i="32"/>
  <c r="CC19" i="32"/>
  <c r="FM19" i="32" s="1"/>
  <c r="BQ19" i="32"/>
  <c r="FA19" i="32" s="1"/>
  <c r="R19" i="32"/>
  <c r="DC19" i="32"/>
  <c r="GM19" i="32" s="1"/>
  <c r="CN19" i="32"/>
  <c r="FX19" i="32" s="1"/>
  <c r="BX19" i="32"/>
  <c r="FH19" i="32" s="1"/>
  <c r="CL19" i="32"/>
  <c r="FV19" i="32" s="1"/>
  <c r="CZ19" i="32"/>
  <c r="GJ19" i="32" s="1"/>
  <c r="R43" i="32"/>
  <c r="P43" i="32"/>
  <c r="CO43" i="32"/>
  <c r="FY43" i="32" s="1"/>
  <c r="CY43" i="32"/>
  <c r="GI43" i="32" s="1"/>
  <c r="BZ43" i="32"/>
  <c r="FJ43" i="32" s="1"/>
  <c r="CC43" i="32"/>
  <c r="FM43" i="32" s="1"/>
  <c r="BV43" i="32"/>
  <c r="FF43" i="32" s="1"/>
  <c r="BT43" i="32"/>
  <c r="FD43" i="32" s="1"/>
  <c r="CD43" i="32"/>
  <c r="FN43" i="32" s="1"/>
  <c r="CL43" i="32"/>
  <c r="FV43" i="32" s="1"/>
  <c r="DA43" i="32"/>
  <c r="GK43" i="32" s="1"/>
  <c r="CM43" i="32"/>
  <c r="FW43" i="32" s="1"/>
  <c r="CN43" i="32"/>
  <c r="FX43" i="32" s="1"/>
  <c r="CG43" i="32"/>
  <c r="FQ43" i="32" s="1"/>
  <c r="BS43" i="32"/>
  <c r="FC43" i="32" s="1"/>
  <c r="CX43" i="32"/>
  <c r="GH43" i="32" s="1"/>
  <c r="BQ43" i="32"/>
  <c r="FA43" i="32" s="1"/>
  <c r="CA43" i="32"/>
  <c r="FK43" i="32" s="1"/>
  <c r="CZ43" i="32"/>
  <c r="GJ43" i="32" s="1"/>
  <c r="CH43" i="32"/>
  <c r="FR43" i="32" s="1"/>
  <c r="DB43" i="32"/>
  <c r="GL43" i="32" s="1"/>
  <c r="DD43" i="32"/>
  <c r="GN43" i="32" s="1"/>
  <c r="CR43" i="32"/>
  <c r="GB43" i="32" s="1"/>
  <c r="CE43" i="32"/>
  <c r="FO43" i="32" s="1"/>
  <c r="BR43" i="32"/>
  <c r="FB43" i="32" s="1"/>
  <c r="CT43" i="32"/>
  <c r="GD43" i="32" s="1"/>
  <c r="BW43" i="32"/>
  <c r="FG43" i="32" s="1"/>
  <c r="CF43" i="32"/>
  <c r="FP43" i="32" s="1"/>
  <c r="CS43" i="32"/>
  <c r="GC43" i="32" s="1"/>
  <c r="BY43" i="32"/>
  <c r="FI43" i="32" s="1"/>
  <c r="CK43" i="32"/>
  <c r="FU43" i="32" s="1"/>
  <c r="BX43" i="32"/>
  <c r="FH43" i="32" s="1"/>
  <c r="CP43" i="32"/>
  <c r="FZ43" i="32" s="1"/>
  <c r="CB43" i="32"/>
  <c r="FL43" i="32" s="1"/>
  <c r="CV43" i="32"/>
  <c r="GF43" i="32" s="1"/>
  <c r="CJ43" i="32"/>
  <c r="FT43" i="32" s="1"/>
  <c r="CU43" i="32"/>
  <c r="GE43" i="32" s="1"/>
  <c r="BU43" i="32"/>
  <c r="FE43" i="32" s="1"/>
  <c r="CQ43" i="32"/>
  <c r="GA43" i="32" s="1"/>
  <c r="DC43" i="32"/>
  <c r="GM43" i="32" s="1"/>
  <c r="CI43" i="32"/>
  <c r="FS43" i="32" s="1"/>
  <c r="CW43" i="32"/>
  <c r="GG43" i="32" s="1"/>
  <c r="DC44" i="32"/>
  <c r="GM44" i="32" s="1"/>
  <c r="CQ44" i="32"/>
  <c r="GA44" i="32" s="1"/>
  <c r="BU44" i="32"/>
  <c r="FE44" i="32" s="1"/>
  <c r="CX44" i="32"/>
  <c r="GH44" i="32" s="1"/>
  <c r="BY44" i="32"/>
  <c r="FI44" i="32" s="1"/>
  <c r="CE44" i="32"/>
  <c r="FO44" i="32" s="1"/>
  <c r="CS44" i="32"/>
  <c r="GC44" i="32" s="1"/>
  <c r="BZ44" i="32"/>
  <c r="FJ44" i="32" s="1"/>
  <c r="BQ44" i="32"/>
  <c r="FA44" i="32" s="1"/>
  <c r="BT44" i="32"/>
  <c r="FD44" i="32" s="1"/>
  <c r="CK44" i="32"/>
  <c r="FU44" i="32" s="1"/>
  <c r="DB44" i="32"/>
  <c r="GL44" i="32" s="1"/>
  <c r="CN44" i="32"/>
  <c r="FX44" i="32" s="1"/>
  <c r="P44" i="32"/>
  <c r="CP44" i="32"/>
  <c r="FZ44" i="32" s="1"/>
  <c r="R44" i="32"/>
  <c r="CT44" i="32"/>
  <c r="GD44" i="32" s="1"/>
  <c r="CH44" i="32"/>
  <c r="FR44" i="32" s="1"/>
  <c r="CC44" i="32"/>
  <c r="FM44" i="32" s="1"/>
  <c r="CY44" i="32"/>
  <c r="GI44" i="32" s="1"/>
  <c r="BW44" i="32"/>
  <c r="FG44" i="32" s="1"/>
  <c r="DD44" i="32"/>
  <c r="GN44" i="32" s="1"/>
  <c r="AS40" i="32"/>
  <c r="AZ40" i="32"/>
  <c r="BG40" i="32"/>
  <c r="AA40" i="32"/>
  <c r="AN40" i="32"/>
  <c r="AW40" i="32"/>
  <c r="AE40" i="32"/>
  <c r="BE40" i="32"/>
  <c r="AM40" i="32"/>
  <c r="BB40" i="32"/>
  <c r="AK40" i="32"/>
  <c r="AR40" i="32"/>
  <c r="AY40" i="32"/>
  <c r="BL40" i="32"/>
  <c r="AF40" i="32"/>
  <c r="AG40" i="32"/>
  <c r="BJ40" i="32"/>
  <c r="AO40" i="32"/>
  <c r="AL40" i="32"/>
  <c r="AP40" i="32"/>
  <c r="BI40" i="32"/>
  <c r="AC40" i="32"/>
  <c r="AJ40" i="32"/>
  <c r="AQ40" i="32"/>
  <c r="BD40" i="32"/>
  <c r="AX40" i="32"/>
  <c r="BK40" i="32"/>
  <c r="AT40" i="32"/>
  <c r="Y40" i="32"/>
  <c r="Z40" i="32"/>
  <c r="BA40" i="32"/>
  <c r="BH40" i="32"/>
  <c r="AB40" i="32"/>
  <c r="AI40" i="32"/>
  <c r="AV40" i="32"/>
  <c r="AH40" i="32"/>
  <c r="AU40" i="32"/>
  <c r="AD40" i="32"/>
  <c r="BC40" i="32"/>
  <c r="BF40" i="32"/>
  <c r="AZ15" i="30"/>
  <c r="AY15" i="30"/>
  <c r="BG15" i="30"/>
  <c r="AX15" i="30"/>
  <c r="BE15" i="30"/>
  <c r="BC15" i="30"/>
  <c r="BJ15" i="30"/>
  <c r="AD15" i="30"/>
  <c r="AV15" i="30"/>
  <c r="BI15" i="30"/>
  <c r="AR15" i="30"/>
  <c r="AQ15" i="30"/>
  <c r="AI15" i="30"/>
  <c r="AP15" i="30"/>
  <c r="Y15" i="30"/>
  <c r="AU15" i="30"/>
  <c r="BB15" i="30"/>
  <c r="BA15" i="30"/>
  <c r="AN15" i="30"/>
  <c r="BD15" i="30"/>
  <c r="AJ15" i="30"/>
  <c r="AA15" i="30"/>
  <c r="AW15" i="30"/>
  <c r="AH15" i="30"/>
  <c r="AG15" i="30"/>
  <c r="AM15" i="30"/>
  <c r="AT15" i="30"/>
  <c r="AS15" i="30"/>
  <c r="BL15" i="30"/>
  <c r="AC15" i="30"/>
  <c r="BU15" i="30" s="1"/>
  <c r="FE15" i="30" s="1"/>
  <c r="BH15" i="30"/>
  <c r="AB15" i="30"/>
  <c r="AO15" i="30"/>
  <c r="BF15" i="30"/>
  <c r="Z15" i="30"/>
  <c r="BK15" i="30"/>
  <c r="AE15" i="30"/>
  <c r="AL15" i="30"/>
  <c r="AK15" i="30"/>
  <c r="AF15" i="30"/>
  <c r="AS17" i="32"/>
  <c r="EC17" i="32" s="1"/>
  <c r="AD17" i="32"/>
  <c r="BV17" i="32" s="1"/>
  <c r="FF17" i="32" s="1"/>
  <c r="AN17" i="32"/>
  <c r="BC17" i="32"/>
  <c r="CU17" i="32" s="1"/>
  <c r="GE17" i="32" s="1"/>
  <c r="AO17" i="32"/>
  <c r="DY17" i="32" s="1"/>
  <c r="BE17" i="32"/>
  <c r="AB17" i="32"/>
  <c r="AE17" i="32"/>
  <c r="AG17" i="32"/>
  <c r="DQ17" i="32" s="1"/>
  <c r="BF17" i="32"/>
  <c r="AR17" i="32"/>
  <c r="BA17" i="32"/>
  <c r="CS17" i="32" s="1"/>
  <c r="GC17" i="32" s="1"/>
  <c r="AM17" i="32"/>
  <c r="DW17" i="32" s="1"/>
  <c r="AJ17" i="32"/>
  <c r="BL17" i="32"/>
  <c r="Z17" i="32"/>
  <c r="AQ17" i="32"/>
  <c r="EA17" i="32" s="1"/>
  <c r="BH17" i="32"/>
  <c r="BI17" i="32"/>
  <c r="AF17" i="32"/>
  <c r="AA17" i="32"/>
  <c r="AZ17" i="32"/>
  <c r="AT17" i="32"/>
  <c r="AU17" i="32"/>
  <c r="AY17" i="32"/>
  <c r="EI17" i="32" s="1"/>
  <c r="AL17" i="32"/>
  <c r="AW17" i="32"/>
  <c r="BG17" i="32"/>
  <c r="AV17" i="32"/>
  <c r="EF17" i="32" s="1"/>
  <c r="AI17" i="32"/>
  <c r="BB17" i="32"/>
  <c r="BD17" i="32"/>
  <c r="BK17" i="32"/>
  <c r="EU17" i="32" s="1"/>
  <c r="AP17" i="32"/>
  <c r="AX17" i="32"/>
  <c r="AH17" i="32"/>
  <c r="AC17" i="32"/>
  <c r="DM17" i="32" s="1"/>
  <c r="AK17" i="32"/>
  <c r="Y17" i="32"/>
  <c r="BJ17" i="32"/>
  <c r="R15" i="33"/>
  <c r="P15" i="33"/>
  <c r="CO15" i="33"/>
  <c r="FY15" i="33" s="1"/>
  <c r="CY15" i="33"/>
  <c r="GI15" i="33" s="1"/>
  <c r="BU15" i="33"/>
  <c r="FE15" i="33" s="1"/>
  <c r="CU15" i="33"/>
  <c r="GE15" i="33" s="1"/>
  <c r="CZ15" i="33"/>
  <c r="GJ15" i="33" s="1"/>
  <c r="CK15" i="33"/>
  <c r="FU15" i="33" s="1"/>
  <c r="BW15" i="33"/>
  <c r="FG15" i="33" s="1"/>
  <c r="CP15" i="33"/>
  <c r="FZ15" i="33" s="1"/>
  <c r="CN15" i="33"/>
  <c r="FX15" i="33" s="1"/>
  <c r="BY15" i="33"/>
  <c r="FI15" i="33" s="1"/>
  <c r="CR15" i="33"/>
  <c r="GB15" i="33" s="1"/>
  <c r="BR15" i="33"/>
  <c r="FB15" i="33" s="1"/>
  <c r="DA15" i="33"/>
  <c r="GK15" i="33" s="1"/>
  <c r="CG15" i="33"/>
  <c r="FQ15" i="33" s="1"/>
  <c r="CL15" i="33"/>
  <c r="FV15" i="33" s="1"/>
  <c r="DD15" i="33"/>
  <c r="GN15" i="33" s="1"/>
  <c r="CT15" i="33"/>
  <c r="GD15" i="33" s="1"/>
  <c r="BQ15" i="33"/>
  <c r="FA15" i="33" s="1"/>
  <c r="CS15" i="33"/>
  <c r="GC15" i="33" s="1"/>
  <c r="CF15" i="33"/>
  <c r="FP15" i="33" s="1"/>
  <c r="BT15" i="33"/>
  <c r="FD15" i="33" s="1"/>
  <c r="CA15" i="33"/>
  <c r="FK15" i="33" s="1"/>
  <c r="CJ15" i="33"/>
  <c r="FT15" i="33" s="1"/>
  <c r="CD15" i="33"/>
  <c r="FN15" i="33" s="1"/>
  <c r="CI15" i="33"/>
  <c r="FS15" i="33" s="1"/>
  <c r="BX15" i="33"/>
  <c r="FH15" i="33" s="1"/>
  <c r="BZ15" i="33"/>
  <c r="FJ15" i="33" s="1"/>
  <c r="CV15" i="33"/>
  <c r="GF15" i="33" s="1"/>
  <c r="CC15" i="33"/>
  <c r="FM15" i="33" s="1"/>
  <c r="CW15" i="33"/>
  <c r="GG15" i="33" s="1"/>
  <c r="BS15" i="33"/>
  <c r="FC15" i="33" s="1"/>
  <c r="CB15" i="33"/>
  <c r="FL15" i="33" s="1"/>
  <c r="CM15" i="33"/>
  <c r="FW15" i="33" s="1"/>
  <c r="BV15" i="33"/>
  <c r="FF15" i="33" s="1"/>
  <c r="CE15" i="33"/>
  <c r="FO15" i="33" s="1"/>
  <c r="DC15" i="33"/>
  <c r="GM15" i="33" s="1"/>
  <c r="CH15" i="33"/>
  <c r="FR15" i="33" s="1"/>
  <c r="DB15" i="33"/>
  <c r="GL15" i="33" s="1"/>
  <c r="CQ15" i="33"/>
  <c r="GA15" i="33" s="1"/>
  <c r="CX15" i="33"/>
  <c r="GH15" i="33" s="1"/>
  <c r="CF32" i="33"/>
  <c r="FP32" i="33" s="1"/>
  <c r="CD32" i="33"/>
  <c r="FN32" i="33" s="1"/>
  <c r="BQ32" i="33"/>
  <c r="FA32" i="33" s="1"/>
  <c r="CH32" i="33"/>
  <c r="FR32" i="33" s="1"/>
  <c r="CY32" i="33"/>
  <c r="GI32" i="33" s="1"/>
  <c r="CU32" i="33"/>
  <c r="GE32" i="33" s="1"/>
  <c r="DA32" i="33"/>
  <c r="GK32" i="33" s="1"/>
  <c r="BT32" i="33"/>
  <c r="FD32" i="33" s="1"/>
  <c r="R32" i="33"/>
  <c r="CI32" i="33"/>
  <c r="FS32" i="33" s="1"/>
  <c r="BS32" i="33"/>
  <c r="FC32" i="33" s="1"/>
  <c r="CV32" i="33"/>
  <c r="GF32" i="33" s="1"/>
  <c r="CQ32" i="33"/>
  <c r="GA32" i="33" s="1"/>
  <c r="CX32" i="33"/>
  <c r="GH32" i="33" s="1"/>
  <c r="DB32" i="33"/>
  <c r="GL32" i="33" s="1"/>
  <c r="BZ32" i="33"/>
  <c r="FJ32" i="33" s="1"/>
  <c r="CJ32" i="33"/>
  <c r="FT32" i="33" s="1"/>
  <c r="CN32" i="33"/>
  <c r="FX32" i="33" s="1"/>
  <c r="CZ32" i="33"/>
  <c r="GJ32" i="33" s="1"/>
  <c r="CL32" i="33"/>
  <c r="FV32" i="33" s="1"/>
  <c r="CR32" i="33"/>
  <c r="GB32" i="33" s="1"/>
  <c r="P32" i="33"/>
  <c r="CO32" i="33"/>
  <c r="FY32" i="33" s="1"/>
  <c r="CP32" i="33"/>
  <c r="FZ32" i="33" s="1"/>
  <c r="BY32" i="33"/>
  <c r="FI32" i="33" s="1"/>
  <c r="CK32" i="33"/>
  <c r="FU32" i="33" s="1"/>
  <c r="CG32" i="33"/>
  <c r="FQ32" i="33" s="1"/>
  <c r="DD32" i="33"/>
  <c r="GN32" i="33" s="1"/>
  <c r="CM32" i="33"/>
  <c r="FW32" i="33" s="1"/>
  <c r="BB45" i="33"/>
  <c r="BI45" i="33"/>
  <c r="AC45" i="33"/>
  <c r="AI45" i="33"/>
  <c r="AP45" i="33"/>
  <c r="BC45" i="33"/>
  <c r="BD45" i="33"/>
  <c r="AW45" i="33"/>
  <c r="AR45" i="33"/>
  <c r="BH45" i="33"/>
  <c r="AT45" i="33"/>
  <c r="BA45" i="33"/>
  <c r="BG45" i="33"/>
  <c r="AA45" i="33"/>
  <c r="AH45" i="33"/>
  <c r="AU45" i="33"/>
  <c r="AG45" i="33"/>
  <c r="AB45" i="33"/>
  <c r="BE45" i="33"/>
  <c r="AO45" i="33"/>
  <c r="AL45" i="33"/>
  <c r="AS45" i="33"/>
  <c r="AY45" i="33"/>
  <c r="BF45" i="33"/>
  <c r="Z45" i="33"/>
  <c r="AM45" i="33"/>
  <c r="AZ45" i="33"/>
  <c r="AV45" i="33"/>
  <c r="AJ45" i="33"/>
  <c r="AN45" i="33"/>
  <c r="BJ45" i="33"/>
  <c r="AD45" i="33"/>
  <c r="AK45" i="33"/>
  <c r="AQ45" i="33"/>
  <c r="AX45" i="33"/>
  <c r="BK45" i="33"/>
  <c r="AE45" i="33"/>
  <c r="AF45" i="33"/>
  <c r="Y45" i="33"/>
  <c r="BL45" i="33"/>
  <c r="R44" i="33"/>
  <c r="P44" i="33"/>
  <c r="BX44" i="33"/>
  <c r="FH44" i="33" s="1"/>
  <c r="BY44" i="33"/>
  <c r="FI44" i="33" s="1"/>
  <c r="BS44" i="33"/>
  <c r="FC44" i="33" s="1"/>
  <c r="CS44" i="33"/>
  <c r="GC44" i="33" s="1"/>
  <c r="CM44" i="33"/>
  <c r="FW44" i="33" s="1"/>
  <c r="CN44" i="33"/>
  <c r="FX44" i="33" s="1"/>
  <c r="CA44" i="33"/>
  <c r="FK44" i="33" s="1"/>
  <c r="CE44" i="33"/>
  <c r="FO44" i="33" s="1"/>
  <c r="CU44" i="33"/>
  <c r="GE44" i="33" s="1"/>
  <c r="BV44" i="33"/>
  <c r="FF44" i="33" s="1"/>
  <c r="DB44" i="33"/>
  <c r="GL44" i="33" s="1"/>
  <c r="CB44" i="33"/>
  <c r="FL44" i="33" s="1"/>
  <c r="CF44" i="33"/>
  <c r="FP44" i="33" s="1"/>
  <c r="CD44" i="33"/>
  <c r="FN44" i="33" s="1"/>
  <c r="CP44" i="33"/>
  <c r="FZ44" i="33" s="1"/>
  <c r="CR44" i="33"/>
  <c r="GB44" i="33" s="1"/>
  <c r="CK44" i="33"/>
  <c r="FU44" i="33" s="1"/>
  <c r="BT44" i="33"/>
  <c r="FD44" i="33" s="1"/>
  <c r="CZ44" i="33"/>
  <c r="GJ44" i="33" s="1"/>
  <c r="CC44" i="33"/>
  <c r="FM44" i="33" s="1"/>
  <c r="CW44" i="33"/>
  <c r="GG44" i="33" s="1"/>
  <c r="DC44" i="33"/>
  <c r="GM44" i="33" s="1"/>
  <c r="CJ44" i="33"/>
  <c r="FT44" i="33" s="1"/>
  <c r="BR44" i="33"/>
  <c r="FB44" i="33" s="1"/>
  <c r="CO44" i="33"/>
  <c r="FY44" i="33" s="1"/>
  <c r="DA44" i="33"/>
  <c r="GK44" i="33" s="1"/>
  <c r="CQ44" i="33"/>
  <c r="GA44" i="33" s="1"/>
  <c r="CI44" i="33"/>
  <c r="FS44" i="33" s="1"/>
  <c r="CX44" i="33"/>
  <c r="GH44" i="33" s="1"/>
  <c r="CG44" i="33"/>
  <c r="FQ44" i="33" s="1"/>
  <c r="DD44" i="33"/>
  <c r="GN44" i="33" s="1"/>
  <c r="AS19" i="33"/>
  <c r="AO19" i="33"/>
  <c r="AV19" i="33"/>
  <c r="BJ19" i="33"/>
  <c r="BL19" i="33"/>
  <c r="AZ19" i="33"/>
  <c r="BB19" i="33"/>
  <c r="AW19" i="33"/>
  <c r="BH19" i="33"/>
  <c r="AA19" i="33"/>
  <c r="AT19" i="33"/>
  <c r="Z19" i="33"/>
  <c r="AU19" i="33"/>
  <c r="BI19" i="33"/>
  <c r="AD19" i="33"/>
  <c r="AG19" i="33"/>
  <c r="AC19" i="33"/>
  <c r="AK19" i="33"/>
  <c r="CC19" i="33" s="1"/>
  <c r="FM19" i="33" s="1"/>
  <c r="AY19" i="33"/>
  <c r="BK19" i="33"/>
  <c r="Y19" i="33"/>
  <c r="AR19" i="33"/>
  <c r="BF19" i="33"/>
  <c r="AE19" i="33"/>
  <c r="BD19" i="33"/>
  <c r="AM19" i="33"/>
  <c r="BA19" i="33"/>
  <c r="AP19" i="33"/>
  <c r="AF19" i="33"/>
  <c r="AX19" i="33"/>
  <c r="AL19" i="33"/>
  <c r="AJ19" i="33"/>
  <c r="BE19" i="33"/>
  <c r="BC19" i="33"/>
  <c r="AQ19" i="33"/>
  <c r="AI19" i="33"/>
  <c r="AH19" i="33"/>
  <c r="BG19" i="33"/>
  <c r="AB19" i="33"/>
  <c r="AN19" i="33"/>
  <c r="P14" i="30"/>
  <c r="R14" i="30"/>
  <c r="CM14" i="30"/>
  <c r="FW14" i="30" s="1"/>
  <c r="BV14" i="30"/>
  <c r="FF14" i="30" s="1"/>
  <c r="CC14" i="30"/>
  <c r="FM14" i="30" s="1"/>
  <c r="CL14" i="30"/>
  <c r="FV14" i="30" s="1"/>
  <c r="HM14" i="30" s="1"/>
  <c r="BR14" i="30"/>
  <c r="FB14" i="30" s="1"/>
  <c r="CQ14" i="30"/>
  <c r="GA14" i="30" s="1"/>
  <c r="HR14" i="30" s="1"/>
  <c r="BX14" i="30"/>
  <c r="FH14" i="30" s="1"/>
  <c r="GY14" i="30" s="1"/>
  <c r="CX14" i="30"/>
  <c r="GH14" i="30" s="1"/>
  <c r="HY14" i="30" s="1"/>
  <c r="BT14" i="30"/>
  <c r="FD14" i="30" s="1"/>
  <c r="GU14" i="30" s="1"/>
  <c r="CG14" i="30"/>
  <c r="FQ14" i="30" s="1"/>
  <c r="HH14" i="30" s="1"/>
  <c r="CD14" i="30"/>
  <c r="FN14" i="30" s="1"/>
  <c r="HE14" i="30" s="1"/>
  <c r="CO14" i="30"/>
  <c r="FY14" i="30" s="1"/>
  <c r="HP14" i="30" s="1"/>
  <c r="CY14" i="30"/>
  <c r="GI14" i="30" s="1"/>
  <c r="HZ14" i="30" s="1"/>
  <c r="BQ14" i="30"/>
  <c r="FA14" i="30" s="1"/>
  <c r="GR14" i="30" s="1"/>
  <c r="AX19" i="32"/>
  <c r="EH19" i="32" s="1"/>
  <c r="AM19" i="32"/>
  <c r="AJ19" i="32"/>
  <c r="DT19" i="32" s="1"/>
  <c r="AK19" i="32"/>
  <c r="AU19" i="32"/>
  <c r="EE19" i="32" s="1"/>
  <c r="BG19" i="32"/>
  <c r="BL19" i="32"/>
  <c r="Y19" i="32"/>
  <c r="AS19" i="32"/>
  <c r="BK19" i="32"/>
  <c r="AW19" i="32"/>
  <c r="EG19" i="32" s="1"/>
  <c r="AA19" i="32"/>
  <c r="AE19" i="32"/>
  <c r="AF19" i="32"/>
  <c r="AG19" i="32"/>
  <c r="DQ19" i="32" s="1"/>
  <c r="BH19" i="32"/>
  <c r="AR19" i="32"/>
  <c r="AQ19" i="32"/>
  <c r="BB19" i="32"/>
  <c r="EL19" i="32" s="1"/>
  <c r="AO19" i="32"/>
  <c r="AI19" i="32"/>
  <c r="AD19" i="32"/>
  <c r="Z19" i="32"/>
  <c r="DJ19" i="32" s="1"/>
  <c r="AB19" i="32"/>
  <c r="AN19" i="32"/>
  <c r="BD19" i="32"/>
  <c r="AZ19" i="32"/>
  <c r="EJ19" i="32" s="1"/>
  <c r="BA19" i="32"/>
  <c r="BE19" i="32"/>
  <c r="EO19" i="32" s="1"/>
  <c r="AH19" i="32"/>
  <c r="BI19" i="32"/>
  <c r="ES19" i="32" s="1"/>
  <c r="BF19" i="32"/>
  <c r="AL19" i="32"/>
  <c r="AT19" i="32"/>
  <c r="AC19" i="32"/>
  <c r="DM19" i="32" s="1"/>
  <c r="AV19" i="32"/>
  <c r="BJ19" i="32"/>
  <c r="ET19" i="32" s="1"/>
  <c r="BC19" i="32"/>
  <c r="CU19" i="32" s="1"/>
  <c r="GE19" i="32" s="1"/>
  <c r="AP19" i="32"/>
  <c r="DZ19" i="32" s="1"/>
  <c r="AY19" i="32"/>
  <c r="AK20" i="33"/>
  <c r="AP20" i="33"/>
  <c r="AW20" i="33"/>
  <c r="EG20" i="33" s="1"/>
  <c r="BL20" i="33"/>
  <c r="BK20" i="33"/>
  <c r="AV20" i="33"/>
  <c r="AI20" i="33"/>
  <c r="DS20" i="33" s="1"/>
  <c r="BB20" i="33"/>
  <c r="AQ20" i="33"/>
  <c r="AR20" i="33"/>
  <c r="BI20" i="33"/>
  <c r="ES20" i="33" s="1"/>
  <c r="AC20" i="33"/>
  <c r="AH20" i="33"/>
  <c r="AO20" i="33"/>
  <c r="AZ20" i="33"/>
  <c r="EJ20" i="33" s="1"/>
  <c r="AY20" i="33"/>
  <c r="AJ20" i="33"/>
  <c r="BG20" i="33"/>
  <c r="AN20" i="33"/>
  <c r="DX20" i="33" s="1"/>
  <c r="BD20" i="33"/>
  <c r="BA20" i="33"/>
  <c r="BF20" i="33"/>
  <c r="Z20" i="33"/>
  <c r="DJ20" i="33" s="1"/>
  <c r="AG20" i="33"/>
  <c r="AM20" i="33"/>
  <c r="AL20" i="33"/>
  <c r="BH20" i="33"/>
  <c r="ER20" i="33" s="1"/>
  <c r="AT20" i="33"/>
  <c r="AB20" i="33"/>
  <c r="BC20" i="33"/>
  <c r="AS20" i="33"/>
  <c r="EC20" i="33" s="1"/>
  <c r="AX20" i="33"/>
  <c r="BE20" i="33"/>
  <c r="Y20" i="33"/>
  <c r="AA20" i="33"/>
  <c r="DK20" i="33" s="1"/>
  <c r="BJ20" i="33"/>
  <c r="AU20" i="33"/>
  <c r="AF20" i="33"/>
  <c r="AD20" i="33"/>
  <c r="DN20" i="33" s="1"/>
  <c r="AE20" i="33"/>
  <c r="R26" i="33"/>
  <c r="P26" i="33"/>
  <c r="CB26" i="33"/>
  <c r="FL26" i="33" s="1"/>
  <c r="CD26" i="33"/>
  <c r="FN26" i="33" s="1"/>
  <c r="CV26" i="33"/>
  <c r="GF26" i="33" s="1"/>
  <c r="CH26" i="33"/>
  <c r="FR26" i="33" s="1"/>
  <c r="CR26" i="33"/>
  <c r="GB26" i="33" s="1"/>
  <c r="CC26" i="33"/>
  <c r="FM26" i="33" s="1"/>
  <c r="HD26" i="33" s="1"/>
  <c r="BU26" i="33"/>
  <c r="FE26" i="33" s="1"/>
  <c r="CE26" i="33"/>
  <c r="FO26" i="33" s="1"/>
  <c r="CY26" i="33"/>
  <c r="GI26" i="33" s="1"/>
  <c r="HZ26" i="33" s="1"/>
  <c r="BS26" i="33"/>
  <c r="FC26" i="33" s="1"/>
  <c r="P33" i="33"/>
  <c r="R33" i="33"/>
  <c r="CM33" i="33"/>
  <c r="FW33" i="33" s="1"/>
  <c r="BS33" i="33"/>
  <c r="FC33" i="33" s="1"/>
  <c r="CD33" i="33"/>
  <c r="FN33" i="33" s="1"/>
  <c r="CT33" i="33"/>
  <c r="GD33" i="33" s="1"/>
  <c r="CF33" i="33"/>
  <c r="FP33" i="33" s="1"/>
  <c r="BZ33" i="33"/>
  <c r="FJ33" i="33" s="1"/>
  <c r="DB33" i="33"/>
  <c r="GL33" i="33" s="1"/>
  <c r="DC33" i="33"/>
  <c r="GM33" i="33" s="1"/>
  <c r="CA33" i="33"/>
  <c r="FK33" i="33" s="1"/>
  <c r="CO33" i="33"/>
  <c r="FY33" i="33" s="1"/>
  <c r="CV33" i="33"/>
  <c r="GF33" i="33" s="1"/>
  <c r="CS33" i="33"/>
  <c r="GC33" i="33" s="1"/>
  <c r="CE33" i="33"/>
  <c r="FO33" i="33" s="1"/>
  <c r="CH33" i="33"/>
  <c r="FR33" i="33" s="1"/>
  <c r="BW33" i="33"/>
  <c r="FG33" i="33" s="1"/>
  <c r="BX33" i="33"/>
  <c r="FH33" i="33" s="1"/>
  <c r="CL33" i="33"/>
  <c r="FV33" i="33" s="1"/>
  <c r="CG33" i="33"/>
  <c r="FQ33" i="33" s="1"/>
  <c r="CK33" i="33"/>
  <c r="FU33" i="33" s="1"/>
  <c r="CX33" i="33"/>
  <c r="GH33" i="33" s="1"/>
  <c r="DD33" i="33"/>
  <c r="GN33" i="33" s="1"/>
  <c r="CY33" i="33"/>
  <c r="GI33" i="33" s="1"/>
  <c r="CN33" i="33"/>
  <c r="FX33" i="33" s="1"/>
  <c r="BR33" i="33"/>
  <c r="FB33" i="33" s="1"/>
  <c r="BT33" i="33"/>
  <c r="FD33" i="33" s="1"/>
  <c r="CC33" i="33"/>
  <c r="FM33" i="33" s="1"/>
  <c r="CU33" i="33"/>
  <c r="GE33" i="33" s="1"/>
  <c r="BQ33" i="33"/>
  <c r="FA33" i="33" s="1"/>
  <c r="BY33" i="33"/>
  <c r="FI33" i="33" s="1"/>
  <c r="CR33" i="33"/>
  <c r="GB33" i="33" s="1"/>
  <c r="BV33" i="33"/>
  <c r="FF33" i="33" s="1"/>
  <c r="CZ33" i="33"/>
  <c r="GJ33" i="33" s="1"/>
  <c r="CB33" i="33"/>
  <c r="FL33" i="33" s="1"/>
  <c r="CQ33" i="33"/>
  <c r="GA33" i="33" s="1"/>
  <c r="CW33" i="33"/>
  <c r="GG33" i="33" s="1"/>
  <c r="CP33" i="33"/>
  <c r="FZ33" i="33" s="1"/>
  <c r="CJ33" i="33"/>
  <c r="FT33" i="33" s="1"/>
  <c r="BU33" i="33"/>
  <c r="FE33" i="33" s="1"/>
  <c r="CI33" i="33"/>
  <c r="FS33" i="33" s="1"/>
  <c r="DA33" i="33"/>
  <c r="GK33" i="33" s="1"/>
  <c r="BD39" i="33"/>
  <c r="EN39" i="33" s="1"/>
  <c r="BK39" i="33"/>
  <c r="AE39" i="33"/>
  <c r="DO39" i="33" s="1"/>
  <c r="BI39" i="33"/>
  <c r="AC39" i="33"/>
  <c r="DM39" i="33" s="1"/>
  <c r="AJ39" i="33"/>
  <c r="AO39" i="33"/>
  <c r="DY39" i="33" s="1"/>
  <c r="AA39" i="33"/>
  <c r="DK39" i="33" s="1"/>
  <c r="AP39" i="33"/>
  <c r="DZ39" i="33" s="1"/>
  <c r="BG39" i="33"/>
  <c r="AV39" i="33"/>
  <c r="BC39" i="33"/>
  <c r="EM39" i="33" s="1"/>
  <c r="BJ39" i="33"/>
  <c r="BA39" i="33"/>
  <c r="EK39" i="33" s="1"/>
  <c r="BH39" i="33"/>
  <c r="AB39" i="33"/>
  <c r="DL39" i="33" s="1"/>
  <c r="AG39" i="33"/>
  <c r="AX39" i="33"/>
  <c r="EH39" i="33" s="1"/>
  <c r="AL39" i="33"/>
  <c r="AI39" i="33"/>
  <c r="DS39" i="33" s="1"/>
  <c r="AN39" i="33"/>
  <c r="DX39" i="33" s="1"/>
  <c r="AU39" i="33"/>
  <c r="EE39" i="33" s="1"/>
  <c r="BB39" i="33"/>
  <c r="EL39" i="33" s="1"/>
  <c r="AS39" i="33"/>
  <c r="EC39" i="33" s="1"/>
  <c r="AZ39" i="33"/>
  <c r="EJ39" i="33" s="1"/>
  <c r="BE39" i="33"/>
  <c r="EO39" i="33" s="1"/>
  <c r="Y39" i="33"/>
  <c r="DI39" i="33" s="1"/>
  <c r="Z39" i="33"/>
  <c r="DJ39" i="33" s="1"/>
  <c r="BF39" i="33"/>
  <c r="EP39" i="33" s="1"/>
  <c r="AH39" i="33"/>
  <c r="DR39" i="33" s="1"/>
  <c r="BL39" i="33"/>
  <c r="EV39" i="33" s="1"/>
  <c r="AF39" i="33"/>
  <c r="AM39" i="33"/>
  <c r="DW39" i="33" s="1"/>
  <c r="AT39" i="33"/>
  <c r="ED39" i="33" s="1"/>
  <c r="AK39" i="33"/>
  <c r="DU39" i="33" s="1"/>
  <c r="AR39" i="33"/>
  <c r="AW39" i="33"/>
  <c r="EG39" i="33" s="1"/>
  <c r="AY39" i="33"/>
  <c r="AQ39" i="33"/>
  <c r="EA39" i="33" s="1"/>
  <c r="AD39" i="33"/>
  <c r="R20" i="33"/>
  <c r="P20" i="33"/>
  <c r="BV20" i="33"/>
  <c r="FF20" i="33" s="1"/>
  <c r="GW20" i="33" s="1"/>
  <c r="CE20" i="33"/>
  <c r="FO20" i="33" s="1"/>
  <c r="CB20" i="33"/>
  <c r="FL20" i="33" s="1"/>
  <c r="BX20" i="33"/>
  <c r="FH20" i="33" s="1"/>
  <c r="BQ20" i="33"/>
  <c r="FA20" i="33" s="1"/>
  <c r="CT20" i="33"/>
  <c r="GD20" i="33" s="1"/>
  <c r="DD20" i="33"/>
  <c r="GN20" i="33" s="1"/>
  <c r="CU20" i="33"/>
  <c r="GE20" i="33" s="1"/>
  <c r="CD20" i="33"/>
  <c r="FN20" i="33" s="1"/>
  <c r="CX20" i="33"/>
  <c r="GH20" i="33" s="1"/>
  <c r="CY20" i="33"/>
  <c r="GI20" i="33" s="1"/>
  <c r="CG20" i="33"/>
  <c r="FQ20" i="33" s="1"/>
  <c r="CW20" i="33"/>
  <c r="GG20" i="33" s="1"/>
  <c r="DC20" i="33"/>
  <c r="GM20" i="33" s="1"/>
  <c r="DA20" i="33"/>
  <c r="GK20" i="33" s="1"/>
  <c r="IB20" i="33" s="1"/>
  <c r="BW20" i="33"/>
  <c r="FG20" i="33" s="1"/>
  <c r="DB20" i="33"/>
  <c r="GL20" i="33" s="1"/>
  <c r="CP20" i="33"/>
  <c r="FZ20" i="33" s="1"/>
  <c r="CH20" i="33"/>
  <c r="FR20" i="33" s="1"/>
  <c r="CL20" i="33"/>
  <c r="FV20" i="33" s="1"/>
  <c r="CQ20" i="33"/>
  <c r="GA20" i="33" s="1"/>
  <c r="CJ20" i="33"/>
  <c r="FT20" i="33" s="1"/>
  <c r="CN20" i="33"/>
  <c r="FX20" i="33" s="1"/>
  <c r="BY20" i="33"/>
  <c r="FI20" i="33" s="1"/>
  <c r="CV20" i="33"/>
  <c r="GF20" i="33" s="1"/>
  <c r="BU20" i="33"/>
  <c r="FE20" i="33" s="1"/>
  <c r="AS24" i="30"/>
  <c r="EC24" i="30" s="1"/>
  <c r="AO24" i="30"/>
  <c r="DY24" i="30" s="1"/>
  <c r="AX24" i="30"/>
  <c r="AV24" i="30"/>
  <c r="EF24" i="30" s="1"/>
  <c r="AU24" i="30"/>
  <c r="EE24" i="30" s="1"/>
  <c r="AT24" i="30"/>
  <c r="ED24" i="30" s="1"/>
  <c r="BB24" i="30"/>
  <c r="EL24" i="30" s="1"/>
  <c r="AD24" i="30"/>
  <c r="DN24" i="30" s="1"/>
  <c r="AE24" i="30"/>
  <c r="DO24" i="30" s="1"/>
  <c r="BC24" i="30"/>
  <c r="EM24" i="30" s="1"/>
  <c r="AK24" i="30"/>
  <c r="DU24" i="30" s="1"/>
  <c r="AG24" i="30"/>
  <c r="DQ24" i="30" s="1"/>
  <c r="AM24" i="30"/>
  <c r="DW24" i="30" s="1"/>
  <c r="AL24" i="30"/>
  <c r="DV24" i="30" s="1"/>
  <c r="AJ24" i="30"/>
  <c r="DT24" i="30" s="1"/>
  <c r="AI24" i="30"/>
  <c r="DS24" i="30" s="1"/>
  <c r="AQ24" i="30"/>
  <c r="EA24" i="30" s="1"/>
  <c r="BK24" i="30"/>
  <c r="EU24" i="30" s="1"/>
  <c r="AY24" i="30"/>
  <c r="EI24" i="30" s="1"/>
  <c r="AR24" i="30"/>
  <c r="EB24" i="30" s="1"/>
  <c r="BI24" i="30"/>
  <c r="ES24" i="30" s="1"/>
  <c r="BE24" i="30"/>
  <c r="EO24" i="30" s="1"/>
  <c r="Y24" i="30"/>
  <c r="DI24" i="30" s="1"/>
  <c r="AC24" i="30"/>
  <c r="DM24" i="30" s="1"/>
  <c r="AB24" i="30"/>
  <c r="DL24" i="30" s="1"/>
  <c r="AA24" i="30"/>
  <c r="DK24" i="30" s="1"/>
  <c r="Z24" i="30"/>
  <c r="DJ24" i="30" s="1"/>
  <c r="AF24" i="30"/>
  <c r="DP24" i="30" s="1"/>
  <c r="AZ24" i="30"/>
  <c r="AN24" i="30"/>
  <c r="DX24" i="30" s="1"/>
  <c r="BA24" i="30"/>
  <c r="EK24" i="30" s="1"/>
  <c r="AW24" i="30"/>
  <c r="BH24" i="30"/>
  <c r="ER24" i="30" s="1"/>
  <c r="BG24" i="30"/>
  <c r="EQ24" i="30" s="1"/>
  <c r="BF24" i="30"/>
  <c r="EP24" i="30" s="1"/>
  <c r="BD24" i="30"/>
  <c r="EN24" i="30" s="1"/>
  <c r="BL24" i="30"/>
  <c r="EV24" i="30" s="1"/>
  <c r="BJ24" i="30"/>
  <c r="ET24" i="30" s="1"/>
  <c r="AP24" i="30"/>
  <c r="DZ24" i="30" s="1"/>
  <c r="AH24" i="30"/>
  <c r="P12" i="30"/>
  <c r="CU12" i="30"/>
  <c r="GE12" i="30" s="1"/>
  <c r="CP12" i="30"/>
  <c r="FZ12" i="30" s="1"/>
  <c r="BY12" i="30"/>
  <c r="FI12" i="30" s="1"/>
  <c r="R12" i="30"/>
  <c r="EC12" i="30" s="1"/>
  <c r="CZ12" i="30"/>
  <c r="GJ12" i="30" s="1"/>
  <c r="BW12" i="30"/>
  <c r="FG12" i="30" s="1"/>
  <c r="BX12" i="30"/>
  <c r="FH12" i="30" s="1"/>
  <c r="CX12" i="30"/>
  <c r="GH12" i="30" s="1"/>
  <c r="BR12" i="30"/>
  <c r="FB12" i="30" s="1"/>
  <c r="BV12" i="30"/>
  <c r="FF12" i="30" s="1"/>
  <c r="CH12" i="30"/>
  <c r="FR12" i="30" s="1"/>
  <c r="CN12" i="30"/>
  <c r="FX12" i="30" s="1"/>
  <c r="BQ12" i="30"/>
  <c r="FA12" i="30" s="1"/>
  <c r="CG12" i="30"/>
  <c r="FQ12" i="30" s="1"/>
  <c r="CR12" i="30"/>
  <c r="GB12" i="30" s="1"/>
  <c r="CV12" i="30"/>
  <c r="GF12" i="30" s="1"/>
  <c r="CE12" i="30"/>
  <c r="FO12" i="30" s="1"/>
  <c r="CY12" i="30"/>
  <c r="GI12" i="30" s="1"/>
  <c r="CW12" i="30"/>
  <c r="GG12" i="30" s="1"/>
  <c r="DB12" i="30"/>
  <c r="GL12" i="30" s="1"/>
  <c r="BU12" i="30"/>
  <c r="FE12" i="30" s="1"/>
  <c r="CT12" i="30"/>
  <c r="GD12" i="30" s="1"/>
  <c r="CF12" i="30"/>
  <c r="FP12" i="30" s="1"/>
  <c r="BZ12" i="30"/>
  <c r="FJ12" i="30" s="1"/>
  <c r="BS12" i="30"/>
  <c r="FC12" i="30" s="1"/>
  <c r="CO12" i="30"/>
  <c r="FY12" i="30" s="1"/>
  <c r="DD12" i="30"/>
  <c r="GN12" i="30" s="1"/>
  <c r="CC12" i="30"/>
  <c r="FM12" i="30" s="1"/>
  <c r="CJ12" i="30"/>
  <c r="FT12" i="30" s="1"/>
  <c r="DA12" i="30"/>
  <c r="GK12" i="30" s="1"/>
  <c r="CQ12" i="30"/>
  <c r="GA12" i="30" s="1"/>
  <c r="CS13" i="33"/>
  <c r="GC13" i="33" s="1"/>
  <c r="BT13" i="33"/>
  <c r="FD13" i="33" s="1"/>
  <c r="BS13" i="33"/>
  <c r="FC13" i="33" s="1"/>
  <c r="BY13" i="33"/>
  <c r="FI13" i="33" s="1"/>
  <c r="CO13" i="33"/>
  <c r="FY13" i="33" s="1"/>
  <c r="CL13" i="33"/>
  <c r="FV13" i="33" s="1"/>
  <c r="CK13" i="33"/>
  <c r="FU13" i="33" s="1"/>
  <c r="P13" i="33"/>
  <c r="CH13" i="33"/>
  <c r="FR13" i="33" s="1"/>
  <c r="CN13" i="33"/>
  <c r="FX13" i="33" s="1"/>
  <c r="BV13" i="33"/>
  <c r="FF13" i="33" s="1"/>
  <c r="CZ13" i="33"/>
  <c r="GJ13" i="33" s="1"/>
  <c r="CI13" i="33"/>
  <c r="FS13" i="33" s="1"/>
  <c r="DC13" i="33"/>
  <c r="GM13" i="33" s="1"/>
  <c r="CW13" i="33"/>
  <c r="GG13" i="33" s="1"/>
  <c r="R13" i="33"/>
  <c r="CJ13" i="33"/>
  <c r="FT13" i="33" s="1"/>
  <c r="CA13" i="33"/>
  <c r="FK13" i="33" s="1"/>
  <c r="CU13" i="33"/>
  <c r="GE13" i="33" s="1"/>
  <c r="BQ13" i="33"/>
  <c r="FA13" i="33" s="1"/>
  <c r="CP13" i="33"/>
  <c r="FZ13" i="33" s="1"/>
  <c r="CV13" i="33"/>
  <c r="GF13" i="33" s="1"/>
  <c r="DA13" i="33"/>
  <c r="GK13" i="33" s="1"/>
  <c r="DD13" i="33"/>
  <c r="GN13" i="33" s="1"/>
  <c r="BZ13" i="33"/>
  <c r="FJ13" i="33" s="1"/>
  <c r="CB13" i="33"/>
  <c r="FL13" i="33" s="1"/>
  <c r="CM13" i="33"/>
  <c r="FW13" i="33" s="1"/>
  <c r="BH26" i="33"/>
  <c r="AB26" i="33"/>
  <c r="DL26" i="33" s="1"/>
  <c r="AI26" i="33"/>
  <c r="AH26" i="33"/>
  <c r="DR26" i="33" s="1"/>
  <c r="BL26" i="33"/>
  <c r="DD26" i="33" s="1"/>
  <c r="GN26" i="33" s="1"/>
  <c r="BK26" i="33"/>
  <c r="EU26" i="33" s="1"/>
  <c r="BJ26" i="33"/>
  <c r="BE26" i="33"/>
  <c r="EO26" i="33" s="1"/>
  <c r="AV26" i="33"/>
  <c r="Z26" i="33"/>
  <c r="DJ26" i="33" s="1"/>
  <c r="AZ26" i="33"/>
  <c r="BG26" i="33"/>
  <c r="EQ26" i="33" s="1"/>
  <c r="AA26" i="33"/>
  <c r="BC26" i="33"/>
  <c r="EM26" i="33" s="1"/>
  <c r="BB26" i="33"/>
  <c r="BA26" i="33"/>
  <c r="EK26" i="33" s="1"/>
  <c r="AX26" i="33"/>
  <c r="AU26" i="33"/>
  <c r="EE26" i="33" s="1"/>
  <c r="AM26" i="33"/>
  <c r="BI26" i="33"/>
  <c r="ES26" i="33" s="1"/>
  <c r="AR26" i="33"/>
  <c r="AY26" i="33"/>
  <c r="EI26" i="33" s="1"/>
  <c r="BD26" i="33"/>
  <c r="AS26" i="33"/>
  <c r="EC26" i="33" s="1"/>
  <c r="AP26" i="33"/>
  <c r="AO26" i="33"/>
  <c r="DY26" i="33" s="1"/>
  <c r="AN26" i="33"/>
  <c r="AK26" i="33"/>
  <c r="DU26" i="33" s="1"/>
  <c r="AL26" i="33"/>
  <c r="AW26" i="33"/>
  <c r="EG26" i="33" s="1"/>
  <c r="AJ26" i="33"/>
  <c r="AQ26" i="33"/>
  <c r="AT26" i="33"/>
  <c r="CL26" i="33" s="1"/>
  <c r="FV26" i="33" s="1"/>
  <c r="AG26" i="33"/>
  <c r="DQ26" i="33" s="1"/>
  <c r="AF26" i="33"/>
  <c r="AE26" i="33"/>
  <c r="AD26" i="33"/>
  <c r="BV26" i="33" s="1"/>
  <c r="FF26" i="33" s="1"/>
  <c r="Y26" i="33"/>
  <c r="AC26" i="33"/>
  <c r="BF26" i="33"/>
  <c r="CU40" i="33"/>
  <c r="GE40" i="33" s="1"/>
  <c r="CT40" i="33"/>
  <c r="GD40" i="33" s="1"/>
  <c r="CK40" i="33"/>
  <c r="FU40" i="33" s="1"/>
  <c r="CJ40" i="33"/>
  <c r="FT40" i="33" s="1"/>
  <c r="CA40" i="33"/>
  <c r="FK40" i="33" s="1"/>
  <c r="CF40" i="33"/>
  <c r="FP40" i="33" s="1"/>
  <c r="CP40" i="33"/>
  <c r="FZ40" i="33" s="1"/>
  <c r="CM40" i="33"/>
  <c r="FW40" i="33" s="1"/>
  <c r="BV40" i="33"/>
  <c r="FF40" i="33" s="1"/>
  <c r="CC40" i="33"/>
  <c r="FM40" i="33" s="1"/>
  <c r="CB40" i="33"/>
  <c r="FL40" i="33" s="1"/>
  <c r="BS40" i="33"/>
  <c r="FC40" i="33" s="1"/>
  <c r="CO40" i="33"/>
  <c r="FY40" i="33" s="1"/>
  <c r="CY40" i="33"/>
  <c r="GI40" i="33" s="1"/>
  <c r="CX40" i="33"/>
  <c r="GH40" i="33" s="1"/>
  <c r="CE40" i="33"/>
  <c r="FO40" i="33" s="1"/>
  <c r="R40" i="33"/>
  <c r="BU40" i="33"/>
  <c r="FE40" i="33" s="1"/>
  <c r="P40" i="33"/>
  <c r="CV40" i="33"/>
  <c r="GF40" i="33" s="1"/>
  <c r="CH40" i="33"/>
  <c r="FR40" i="33" s="1"/>
  <c r="CW40" i="33"/>
  <c r="GG40" i="33" s="1"/>
  <c r="DD40" i="33"/>
  <c r="GN40" i="33" s="1"/>
  <c r="BW40" i="33"/>
  <c r="FG40" i="33" s="1"/>
  <c r="DB40" i="33"/>
  <c r="GL40" i="33" s="1"/>
  <c r="DA40" i="33"/>
  <c r="GK40" i="33" s="1"/>
  <c r="CQ40" i="33"/>
  <c r="GA40" i="33" s="1"/>
  <c r="CN40" i="33"/>
  <c r="FX40" i="33" s="1"/>
  <c r="CG40" i="33"/>
  <c r="FQ40" i="33" s="1"/>
  <c r="BR40" i="33"/>
  <c r="FB40" i="33" s="1"/>
  <c r="BT40" i="33"/>
  <c r="FD40" i="33" s="1"/>
  <c r="CS40" i="33"/>
  <c r="GC40" i="33" s="1"/>
  <c r="CK46" i="33"/>
  <c r="FU46" i="33" s="1"/>
  <c r="CI46" i="33"/>
  <c r="FS46" i="33" s="1"/>
  <c r="CG46" i="33"/>
  <c r="FQ46" i="33" s="1"/>
  <c r="R46" i="33"/>
  <c r="DD46" i="33"/>
  <c r="GN46" i="33" s="1"/>
  <c r="CJ46" i="33"/>
  <c r="FT46" i="33" s="1"/>
  <c r="CX46" i="33"/>
  <c r="GH46" i="33" s="1"/>
  <c r="BY46" i="33"/>
  <c r="FI46" i="33" s="1"/>
  <c r="DC46" i="33"/>
  <c r="GM46" i="33" s="1"/>
  <c r="CE46" i="33"/>
  <c r="FO46" i="33" s="1"/>
  <c r="CB46" i="33"/>
  <c r="FL46" i="33" s="1"/>
  <c r="P46" i="33"/>
  <c r="CH46" i="33"/>
  <c r="FR46" i="33" s="1"/>
  <c r="CP46" i="33"/>
  <c r="FZ46" i="33" s="1"/>
  <c r="CV46" i="33"/>
  <c r="GF46" i="33" s="1"/>
  <c r="DB46" i="33"/>
  <c r="GL46" i="33" s="1"/>
  <c r="CF46" i="33"/>
  <c r="FP46" i="33" s="1"/>
  <c r="BV46" i="33"/>
  <c r="FF46" i="33" s="1"/>
  <c r="BW46" i="33"/>
  <c r="FG46" i="33" s="1"/>
  <c r="CL46" i="33"/>
  <c r="FV46" i="33" s="1"/>
  <c r="CZ46" i="33"/>
  <c r="GJ46" i="33" s="1"/>
  <c r="CS46" i="33"/>
  <c r="GC46" i="33" s="1"/>
  <c r="CN46" i="33"/>
  <c r="FX46" i="33" s="1"/>
  <c r="BZ46" i="33"/>
  <c r="FJ46" i="33" s="1"/>
  <c r="CA46" i="33"/>
  <c r="FK46" i="33" s="1"/>
  <c r="CY46" i="33"/>
  <c r="GI46" i="33" s="1"/>
  <c r="CU46" i="33"/>
  <c r="GE46" i="33" s="1"/>
  <c r="AK14" i="30"/>
  <c r="DU14" i="30" s="1"/>
  <c r="AU14" i="30"/>
  <c r="EE14" i="30" s="1"/>
  <c r="BE14" i="30"/>
  <c r="EO14" i="30" s="1"/>
  <c r="AY14" i="30"/>
  <c r="EI14" i="30" s="1"/>
  <c r="AV14" i="30"/>
  <c r="EF14" i="30" s="1"/>
  <c r="Y14" i="30"/>
  <c r="DI14" i="30" s="1"/>
  <c r="AR14" i="30"/>
  <c r="EB14" i="30" s="1"/>
  <c r="AE14" i="30"/>
  <c r="DO14" i="30" s="1"/>
  <c r="BI14" i="30"/>
  <c r="ES14" i="30" s="1"/>
  <c r="AJ14" i="30"/>
  <c r="DT14" i="30" s="1"/>
  <c r="AP14" i="30"/>
  <c r="DZ14" i="30" s="1"/>
  <c r="BG14" i="30"/>
  <c r="EQ14" i="30" s="1"/>
  <c r="AT14" i="30"/>
  <c r="ED14" i="30" s="1"/>
  <c r="AO14" i="30"/>
  <c r="DY14" i="30" s="1"/>
  <c r="BA14" i="30"/>
  <c r="EK14" i="30" s="1"/>
  <c r="AZ14" i="30"/>
  <c r="EJ14" i="30" s="1"/>
  <c r="BL14" i="30"/>
  <c r="EV14" i="30" s="1"/>
  <c r="BF14" i="30"/>
  <c r="EP14" i="30" s="1"/>
  <c r="AM14" i="30"/>
  <c r="DW14" i="30" s="1"/>
  <c r="Z14" i="30"/>
  <c r="AQ14" i="30"/>
  <c r="EA14" i="30" s="1"/>
  <c r="BK14" i="30"/>
  <c r="EU14" i="30" s="1"/>
  <c r="AH14" i="30"/>
  <c r="DR14" i="30" s="1"/>
  <c r="AB14" i="30"/>
  <c r="DL14" i="30" s="1"/>
  <c r="AX14" i="30"/>
  <c r="EH14" i="30" s="1"/>
  <c r="BJ14" i="30"/>
  <c r="ET14" i="30" s="1"/>
  <c r="AC14" i="30"/>
  <c r="DM14" i="30" s="1"/>
  <c r="BB14" i="30"/>
  <c r="EL14" i="30" s="1"/>
  <c r="AL14" i="30"/>
  <c r="DV14" i="30" s="1"/>
  <c r="BC14" i="30"/>
  <c r="EM14" i="30" s="1"/>
  <c r="AA14" i="30"/>
  <c r="DK14" i="30" s="1"/>
  <c r="AW14" i="30"/>
  <c r="EG14" i="30" s="1"/>
  <c r="AF14" i="30"/>
  <c r="DP14" i="30" s="1"/>
  <c r="AI14" i="30"/>
  <c r="DS14" i="30" s="1"/>
  <c r="BD14" i="30"/>
  <c r="EN14" i="30" s="1"/>
  <c r="AG14" i="30"/>
  <c r="DQ14" i="30" s="1"/>
  <c r="AD14" i="30"/>
  <c r="DN14" i="30" s="1"/>
  <c r="BH14" i="30"/>
  <c r="ER14" i="30" s="1"/>
  <c r="AS14" i="30"/>
  <c r="EC14" i="30" s="1"/>
  <c r="AN14" i="30"/>
  <c r="DX14" i="30" s="1"/>
  <c r="BB15" i="32"/>
  <c r="BA15" i="32"/>
  <c r="BJ15" i="32"/>
  <c r="AM15" i="32"/>
  <c r="Z15" i="32"/>
  <c r="AW15" i="32"/>
  <c r="AO15" i="32"/>
  <c r="AC15" i="32"/>
  <c r="AV15" i="32"/>
  <c r="AK15" i="32"/>
  <c r="AQ15" i="32"/>
  <c r="AF15" i="32"/>
  <c r="AY15" i="32"/>
  <c r="BG15" i="32"/>
  <c r="AJ15" i="32"/>
  <c r="BI15" i="32"/>
  <c r="AP15" i="32"/>
  <c r="BE15" i="32"/>
  <c r="AU15" i="32"/>
  <c r="AD15" i="32"/>
  <c r="AA15" i="32"/>
  <c r="AS15" i="32"/>
  <c r="BH15" i="32"/>
  <c r="BD15" i="32"/>
  <c r="AB15" i="32"/>
  <c r="BC15" i="32"/>
  <c r="AE15" i="32"/>
  <c r="BL15" i="32"/>
  <c r="AN15" i="32"/>
  <c r="AI15" i="32"/>
  <c r="AZ15" i="32"/>
  <c r="AL15" i="32"/>
  <c r="BK15" i="32"/>
  <c r="AH15" i="32"/>
  <c r="Y15" i="32"/>
  <c r="BF15" i="32"/>
  <c r="AR15" i="32"/>
  <c r="AX15" i="32"/>
  <c r="AT15" i="32"/>
  <c r="AG15" i="32"/>
  <c r="P16" i="33"/>
  <c r="R16" i="33"/>
  <c r="CM16" i="33"/>
  <c r="FW16" i="33" s="1"/>
  <c r="DD16" i="33"/>
  <c r="GN16" i="33" s="1"/>
  <c r="CU16" i="33"/>
  <c r="GE16" i="33" s="1"/>
  <c r="BY16" i="33"/>
  <c r="FI16" i="33" s="1"/>
  <c r="CX16" i="33"/>
  <c r="GH16" i="33" s="1"/>
  <c r="CV16" i="33"/>
  <c r="GF16" i="33" s="1"/>
  <c r="CH16" i="33"/>
  <c r="FR16" i="33" s="1"/>
  <c r="CD16" i="33"/>
  <c r="FN16" i="33" s="1"/>
  <c r="CG16" i="33"/>
  <c r="FQ16" i="33" s="1"/>
  <c r="CA16" i="33"/>
  <c r="FK16" i="33" s="1"/>
  <c r="CL16" i="33"/>
  <c r="FV16" i="33" s="1"/>
  <c r="CS16" i="33"/>
  <c r="GC16" i="33" s="1"/>
  <c r="CP16" i="33"/>
  <c r="FZ16" i="33" s="1"/>
  <c r="BU16" i="33"/>
  <c r="FE16" i="33" s="1"/>
  <c r="BR16" i="33"/>
  <c r="FB16" i="33" s="1"/>
  <c r="CJ16" i="33"/>
  <c r="FT16" i="33" s="1"/>
  <c r="CE16" i="33"/>
  <c r="FO16" i="33" s="1"/>
  <c r="CB16" i="33"/>
  <c r="FL16" i="33" s="1"/>
  <c r="BV16" i="33"/>
  <c r="FF16" i="33" s="1"/>
  <c r="BS16" i="33"/>
  <c r="FC16" i="33" s="1"/>
  <c r="BT16" i="33"/>
  <c r="FD16" i="33" s="1"/>
  <c r="CT16" i="33"/>
  <c r="GD16" i="33" s="1"/>
  <c r="CO16" i="33"/>
  <c r="FY16" i="33" s="1"/>
  <c r="CZ16" i="33"/>
  <c r="GJ16" i="33" s="1"/>
  <c r="CR16" i="33"/>
  <c r="GB16" i="33" s="1"/>
  <c r="CN16" i="33"/>
  <c r="FX16" i="33" s="1"/>
  <c r="CI16" i="33"/>
  <c r="FS16" i="33" s="1"/>
  <c r="DC16" i="33"/>
  <c r="GM16" i="33" s="1"/>
  <c r="DA16" i="33"/>
  <c r="GK16" i="33" s="1"/>
  <c r="BK29" i="33"/>
  <c r="EU29" i="33" s="1"/>
  <c r="AE29" i="33"/>
  <c r="AJ29" i="33"/>
  <c r="DT29" i="33" s="1"/>
  <c r="AQ29" i="33"/>
  <c r="AW29" i="33"/>
  <c r="EG29" i="33" s="1"/>
  <c r="AH29" i="33"/>
  <c r="BE29" i="33"/>
  <c r="EO29" i="33" s="1"/>
  <c r="AP29" i="33"/>
  <c r="AL29" i="33"/>
  <c r="DV29" i="33" s="1"/>
  <c r="AO29" i="33"/>
  <c r="BC29" i="33"/>
  <c r="EM29" i="33" s="1"/>
  <c r="BH29" i="33"/>
  <c r="ER29" i="33" s="1"/>
  <c r="AB29" i="33"/>
  <c r="DL29" i="33" s="1"/>
  <c r="AU29" i="33"/>
  <c r="AZ29" i="33"/>
  <c r="EJ29" i="33" s="1"/>
  <c r="BG29" i="33"/>
  <c r="EQ29" i="33" s="1"/>
  <c r="AA29" i="33"/>
  <c r="DK29" i="33" s="1"/>
  <c r="BI29" i="33"/>
  <c r="AT29" i="33"/>
  <c r="AF29" i="33"/>
  <c r="BL29" i="33"/>
  <c r="EV29" i="33" s="1"/>
  <c r="BB29" i="33"/>
  <c r="AC29" i="33"/>
  <c r="DM29" i="33" s="1"/>
  <c r="AM29" i="33"/>
  <c r="AR29" i="33"/>
  <c r="EB29" i="33" s="1"/>
  <c r="AY29" i="33"/>
  <c r="EI29" i="33" s="1"/>
  <c r="AI29" i="33"/>
  <c r="DS29" i="33" s="1"/>
  <c r="BF29" i="33"/>
  <c r="EP29" i="33" s="1"/>
  <c r="AD29" i="33"/>
  <c r="DN29" i="33" s="1"/>
  <c r="AN29" i="33"/>
  <c r="DX29" i="33" s="1"/>
  <c r="BJ29" i="33"/>
  <c r="ET29" i="33" s="1"/>
  <c r="AG29" i="33"/>
  <c r="DQ29" i="33" s="1"/>
  <c r="AX29" i="33"/>
  <c r="EH29" i="33" s="1"/>
  <c r="Z29" i="33"/>
  <c r="DJ29" i="33" s="1"/>
  <c r="AK29" i="33"/>
  <c r="DU29" i="33" s="1"/>
  <c r="AS29" i="33"/>
  <c r="EC29" i="33" s="1"/>
  <c r="Y29" i="33"/>
  <c r="DI29" i="33" s="1"/>
  <c r="AV29" i="33"/>
  <c r="BD29" i="33"/>
  <c r="BA29" i="33"/>
  <c r="AK42" i="33"/>
  <c r="AQ42" i="33"/>
  <c r="EA42" i="33" s="1"/>
  <c r="AX42" i="33"/>
  <c r="BB42" i="33"/>
  <c r="EL42" i="33" s="1"/>
  <c r="AZ42" i="33"/>
  <c r="AW42" i="33"/>
  <c r="EG42" i="33" s="1"/>
  <c r="AJ42" i="33"/>
  <c r="BC42" i="33"/>
  <c r="EM42" i="33" s="1"/>
  <c r="BE42" i="33"/>
  <c r="AR42" i="33"/>
  <c r="EB42" i="33" s="1"/>
  <c r="BI42" i="33"/>
  <c r="ES42" i="33" s="1"/>
  <c r="AC42" i="33"/>
  <c r="AI42" i="33"/>
  <c r="DS42" i="33" s="1"/>
  <c r="AP42" i="33"/>
  <c r="AN42" i="33"/>
  <c r="DX42" i="33" s="1"/>
  <c r="AM42" i="33"/>
  <c r="AL42" i="33"/>
  <c r="DV42" i="33" s="1"/>
  <c r="BH42" i="33"/>
  <c r="AO42" i="33"/>
  <c r="DY42" i="33" s="1"/>
  <c r="BD42" i="33"/>
  <c r="BA42" i="33"/>
  <c r="EK42" i="33" s="1"/>
  <c r="BG42" i="33"/>
  <c r="EQ42" i="33" s="1"/>
  <c r="AA42" i="33"/>
  <c r="DK42" i="33" s="1"/>
  <c r="AH42" i="33"/>
  <c r="DR42" i="33" s="1"/>
  <c r="AB42" i="33"/>
  <c r="DL42" i="33" s="1"/>
  <c r="Y42" i="33"/>
  <c r="DI42" i="33" s="1"/>
  <c r="BJ42" i="33"/>
  <c r="ET42" i="33" s="1"/>
  <c r="AU42" i="33"/>
  <c r="EE42" i="33" s="1"/>
  <c r="AD42" i="33"/>
  <c r="DN42" i="33" s="1"/>
  <c r="AF42" i="33"/>
  <c r="DP42" i="33" s="1"/>
  <c r="AS42" i="33"/>
  <c r="EC42" i="33" s="1"/>
  <c r="AY42" i="33"/>
  <c r="EI42" i="33" s="1"/>
  <c r="BF42" i="33"/>
  <c r="Z42" i="33"/>
  <c r="BL42" i="33"/>
  <c r="BK42" i="33"/>
  <c r="EU42" i="33" s="1"/>
  <c r="AV42" i="33"/>
  <c r="EF42" i="33" s="1"/>
  <c r="AG42" i="33"/>
  <c r="AE42" i="33"/>
  <c r="AT42" i="33"/>
  <c r="BT47" i="33"/>
  <c r="FD47" i="33" s="1"/>
  <c r="CL47" i="33"/>
  <c r="FV47" i="33" s="1"/>
  <c r="CK47" i="33"/>
  <c r="FU47" i="33" s="1"/>
  <c r="P47" i="33"/>
  <c r="R47" i="33"/>
  <c r="CZ47" i="33"/>
  <c r="GJ47" i="33" s="1"/>
  <c r="BZ47" i="33"/>
  <c r="FJ47" i="33" s="1"/>
  <c r="CU47" i="33"/>
  <c r="GE47" i="33" s="1"/>
  <c r="CB47" i="33"/>
  <c r="FL47" i="33" s="1"/>
  <c r="CO47" i="33"/>
  <c r="FY47" i="33" s="1"/>
  <c r="CF47" i="33"/>
  <c r="FP47" i="33" s="1"/>
  <c r="CP47" i="33"/>
  <c r="FZ47" i="33" s="1"/>
  <c r="DB47" i="33"/>
  <c r="GL47" i="33" s="1"/>
  <c r="CC47" i="33"/>
  <c r="FM47" i="33" s="1"/>
  <c r="CN47" i="33"/>
  <c r="FX47" i="33" s="1"/>
  <c r="CT47" i="33"/>
  <c r="GD47" i="33" s="1"/>
  <c r="DC47" i="33"/>
  <c r="GM47" i="33" s="1"/>
  <c r="CQ47" i="33"/>
  <c r="GA47" i="33" s="1"/>
  <c r="DD47" i="33"/>
  <c r="GN47" i="33" s="1"/>
  <c r="BR47" i="33"/>
  <c r="FB47" i="33" s="1"/>
  <c r="BY47" i="33"/>
  <c r="FI47" i="33" s="1"/>
  <c r="CE47" i="33"/>
  <c r="FO47" i="33" s="1"/>
  <c r="CI47" i="33"/>
  <c r="FS47" i="33" s="1"/>
  <c r="BU47" i="33"/>
  <c r="FE47" i="33" s="1"/>
  <c r="BI22" i="33"/>
  <c r="AC22" i="33"/>
  <c r="AJ22" i="33"/>
  <c r="AP22" i="33"/>
  <c r="AW22" i="33"/>
  <c r="BJ22" i="33"/>
  <c r="AD22" i="33"/>
  <c r="AN22" i="33"/>
  <c r="AI22" i="33"/>
  <c r="AE22" i="33"/>
  <c r="BA22" i="33"/>
  <c r="BH22" i="33"/>
  <c r="AB22" i="33"/>
  <c r="AH22" i="33"/>
  <c r="AO22" i="33"/>
  <c r="BB22" i="33"/>
  <c r="BL22" i="33"/>
  <c r="BG22" i="33"/>
  <c r="AY22" i="33"/>
  <c r="AU22" i="33"/>
  <c r="AS22" i="33"/>
  <c r="AZ22" i="33"/>
  <c r="BF22" i="33"/>
  <c r="Z22" i="33"/>
  <c r="AG22" i="33"/>
  <c r="AT22" i="33"/>
  <c r="AQ22" i="33"/>
  <c r="AM22" i="33"/>
  <c r="BC22" i="33"/>
  <c r="AV22" i="33"/>
  <c r="AK22" i="33"/>
  <c r="AR22" i="33"/>
  <c r="AX22" i="33"/>
  <c r="BE22" i="33"/>
  <c r="Y22" i="33"/>
  <c r="AL22" i="33"/>
  <c r="BK22" i="33"/>
  <c r="BD22" i="33"/>
  <c r="AF22" i="33"/>
  <c r="AA22" i="33"/>
  <c r="BI11" i="33"/>
  <c r="AO11" i="33"/>
  <c r="AS11" i="33"/>
  <c r="BA11" i="33"/>
  <c r="AK11" i="33"/>
  <c r="AF11" i="33"/>
  <c r="BL11" i="33"/>
  <c r="AQ11" i="33"/>
  <c r="AJ11" i="33"/>
  <c r="AL11" i="33"/>
  <c r="AE11" i="33"/>
  <c r="Z11" i="33"/>
  <c r="AC11" i="33"/>
  <c r="AP11" i="33"/>
  <c r="BF11" i="33"/>
  <c r="AN11" i="33"/>
  <c r="AY11" i="33"/>
  <c r="AR11" i="33"/>
  <c r="AT11" i="33"/>
  <c r="AM11" i="33"/>
  <c r="BK11" i="33"/>
  <c r="AW11" i="33"/>
  <c r="AX11" i="33"/>
  <c r="AH11" i="33"/>
  <c r="AV11" i="33"/>
  <c r="AA11" i="33"/>
  <c r="BG11" i="33"/>
  <c r="AZ11" i="33"/>
  <c r="BB11" i="33"/>
  <c r="AU11" i="33"/>
  <c r="Y11" i="33"/>
  <c r="AG11" i="33"/>
  <c r="BE11" i="33"/>
  <c r="BD11" i="33"/>
  <c r="AI11" i="33"/>
  <c r="AB11" i="33"/>
  <c r="BH11" i="33"/>
  <c r="AD11" i="33"/>
  <c r="BJ11" i="33"/>
  <c r="BC11" i="33"/>
  <c r="S56" i="32"/>
  <c r="S67" i="32"/>
  <c r="AQ61" i="32" s="1"/>
  <c r="S79" i="32"/>
  <c r="P51" i="32"/>
  <c r="S58" i="32"/>
  <c r="S65" i="32"/>
  <c r="AQ59" i="32" s="1"/>
  <c r="S81" i="32"/>
  <c r="BE75" i="32" s="1"/>
  <c r="S66" i="32"/>
  <c r="BG60" i="32" s="1"/>
  <c r="S80" i="32"/>
  <c r="S78" i="32"/>
  <c r="S61" i="32"/>
  <c r="S70" i="32"/>
  <c r="AK64" i="32" s="1"/>
  <c r="S74" i="32"/>
  <c r="S57" i="32"/>
  <c r="S62" i="32"/>
  <c r="AO56" i="32" s="1"/>
  <c r="S71" i="32"/>
  <c r="AU65" i="32" s="1"/>
  <c r="S75" i="32"/>
  <c r="S64" i="32"/>
  <c r="S72" i="32"/>
  <c r="N52" i="29"/>
  <c r="O52" i="29" s="1"/>
  <c r="T52" i="29" s="1"/>
  <c r="N61" i="29"/>
  <c r="O61" i="29" s="1"/>
  <c r="T61" i="29" s="1"/>
  <c r="N66" i="29"/>
  <c r="O66" i="29" s="1"/>
  <c r="T66" i="29" s="1"/>
  <c r="N54" i="29"/>
  <c r="O54" i="29" s="1"/>
  <c r="T54" i="29" s="1"/>
  <c r="N62" i="29"/>
  <c r="O62" i="29" s="1"/>
  <c r="T62" i="29" s="1"/>
  <c r="N64" i="29"/>
  <c r="O64" i="29" s="1"/>
  <c r="T64" i="29" s="1"/>
  <c r="N76" i="29"/>
  <c r="O76" i="29" s="1"/>
  <c r="T76" i="29" s="1"/>
  <c r="N56" i="29"/>
  <c r="O56" i="29" s="1"/>
  <c r="T56" i="29" s="1"/>
  <c r="N68" i="29"/>
  <c r="O68" i="29" s="1"/>
  <c r="T68" i="29" s="1"/>
  <c r="N70" i="29"/>
  <c r="O70" i="29" s="1"/>
  <c r="T70" i="29" s="1"/>
  <c r="P51" i="33"/>
  <c r="R51" i="33"/>
  <c r="N53" i="29"/>
  <c r="O53" i="29" s="1"/>
  <c r="T53" i="29" s="1"/>
  <c r="N63" i="29"/>
  <c r="O63" i="29" s="1"/>
  <c r="T63" i="29" s="1"/>
  <c r="N71" i="29"/>
  <c r="O71" i="29" s="1"/>
  <c r="T71" i="29" s="1"/>
  <c r="N50" i="29"/>
  <c r="O50" i="29" s="1"/>
  <c r="T50" i="29" s="1"/>
  <c r="N55" i="29"/>
  <c r="O55" i="29" s="1"/>
  <c r="T55" i="29" s="1"/>
  <c r="N60" i="29"/>
  <c r="O60" i="29" s="1"/>
  <c r="T60" i="29" s="1"/>
  <c r="N73" i="29"/>
  <c r="O73" i="29" s="1"/>
  <c r="T73" i="29" s="1"/>
  <c r="S82" i="33"/>
  <c r="S80" i="33"/>
  <c r="S75" i="33"/>
  <c r="S81" i="33"/>
  <c r="S76" i="33"/>
  <c r="S79" i="33"/>
  <c r="S77" i="33"/>
  <c r="S78" i="33"/>
  <c r="S74" i="33"/>
  <c r="S72" i="33"/>
  <c r="S71" i="33"/>
  <c r="S68" i="33"/>
  <c r="S67" i="33"/>
  <c r="S66" i="33"/>
  <c r="S69" i="33"/>
  <c r="S70" i="33"/>
  <c r="S64" i="33"/>
  <c r="S63" i="33"/>
  <c r="S62" i="33"/>
  <c r="S61" i="33"/>
  <c r="S60" i="33"/>
  <c r="S73" i="33"/>
  <c r="S65" i="33"/>
  <c r="S59" i="33"/>
  <c r="S58" i="33"/>
  <c r="S57" i="33"/>
  <c r="S55" i="33"/>
  <c r="S56" i="33"/>
  <c r="S54" i="33"/>
  <c r="N49" i="29"/>
  <c r="O49" i="29" s="1"/>
  <c r="T49" i="29" s="1"/>
  <c r="N58" i="29"/>
  <c r="O58" i="29" s="1"/>
  <c r="T58" i="29" s="1"/>
  <c r="N72" i="29"/>
  <c r="O72" i="29" s="1"/>
  <c r="T72" i="29" s="1"/>
  <c r="N75" i="29"/>
  <c r="O75" i="29" s="1"/>
  <c r="T75" i="29" s="1"/>
  <c r="S61" i="24"/>
  <c r="AR55" i="24" s="1"/>
  <c r="N51" i="29"/>
  <c r="O51" i="29" s="1"/>
  <c r="T51" i="29" s="1"/>
  <c r="N65" i="29"/>
  <c r="O65" i="29" s="1"/>
  <c r="T65" i="29" s="1"/>
  <c r="N67" i="29"/>
  <c r="O67" i="29" s="1"/>
  <c r="T67" i="29" s="1"/>
  <c r="N77" i="29"/>
  <c r="O77" i="29" s="1"/>
  <c r="T77" i="29" s="1"/>
  <c r="S54" i="24"/>
  <c r="N57" i="29"/>
  <c r="O57" i="29" s="1"/>
  <c r="T57" i="29" s="1"/>
  <c r="N59" i="29"/>
  <c r="O59" i="29" s="1"/>
  <c r="T59" i="29" s="1"/>
  <c r="N69" i="29"/>
  <c r="O69" i="29" s="1"/>
  <c r="T69" i="29" s="1"/>
  <c r="BL59" i="30"/>
  <c r="BD59" i="30"/>
  <c r="AV59" i="30"/>
  <c r="AN59" i="30"/>
  <c r="AF59" i="30"/>
  <c r="BK59" i="30"/>
  <c r="BC59" i="30"/>
  <c r="AU59" i="30"/>
  <c r="AM59" i="30"/>
  <c r="AE59" i="30"/>
  <c r="BJ59" i="30"/>
  <c r="BB59" i="30"/>
  <c r="AT59" i="30"/>
  <c r="AL59" i="30"/>
  <c r="AD59" i="30"/>
  <c r="BI59" i="30"/>
  <c r="BA59" i="30"/>
  <c r="AS59" i="30"/>
  <c r="AK59" i="30"/>
  <c r="AC59" i="30"/>
  <c r="BG59" i="30"/>
  <c r="AY59" i="30"/>
  <c r="AQ59" i="30"/>
  <c r="AI59" i="30"/>
  <c r="AA59" i="30"/>
  <c r="BF59" i="30"/>
  <c r="AX59" i="30"/>
  <c r="AP59" i="30"/>
  <c r="AH59" i="30"/>
  <c r="Z59" i="30"/>
  <c r="AW59" i="30"/>
  <c r="AR59" i="30"/>
  <c r="AG59" i="30"/>
  <c r="AO59" i="30"/>
  <c r="AJ59" i="30"/>
  <c r="BH59" i="30"/>
  <c r="AB59" i="30"/>
  <c r="BE59" i="30"/>
  <c r="Y59" i="30"/>
  <c r="AZ59" i="30"/>
  <c r="BF67" i="32"/>
  <c r="AX67" i="32"/>
  <c r="AP67" i="32"/>
  <c r="AH67" i="32"/>
  <c r="BE67" i="32"/>
  <c r="AW67" i="32"/>
  <c r="AO67" i="32"/>
  <c r="AG67" i="32"/>
  <c r="Y67" i="32"/>
  <c r="BI67" i="32"/>
  <c r="BA67" i="32"/>
  <c r="AS67" i="32"/>
  <c r="AK67" i="32"/>
  <c r="AC67" i="32"/>
  <c r="BL67" i="32"/>
  <c r="AZ67" i="32"/>
  <c r="AM67" i="32"/>
  <c r="AA67" i="32"/>
  <c r="BK67" i="32"/>
  <c r="AY67" i="32"/>
  <c r="AL67" i="32"/>
  <c r="Z67" i="32"/>
  <c r="BJ67" i="32"/>
  <c r="AV67" i="32"/>
  <c r="AJ67" i="32"/>
  <c r="BH67" i="32"/>
  <c r="AU67" i="32"/>
  <c r="AI67" i="32"/>
  <c r="BD67" i="32"/>
  <c r="AR67" i="32"/>
  <c r="AE67" i="32"/>
  <c r="BC67" i="32"/>
  <c r="AQ67" i="32"/>
  <c r="AD67" i="32"/>
  <c r="BG67" i="32"/>
  <c r="BB67" i="32"/>
  <c r="AT67" i="32"/>
  <c r="AN67" i="32"/>
  <c r="AB67" i="32"/>
  <c r="AF67" i="32"/>
  <c r="BL54" i="30"/>
  <c r="BD54" i="30"/>
  <c r="AV54" i="30"/>
  <c r="AN54" i="30"/>
  <c r="AF54" i="30"/>
  <c r="BK54" i="30"/>
  <c r="BC54" i="30"/>
  <c r="AU54" i="30"/>
  <c r="AM54" i="30"/>
  <c r="AE54" i="30"/>
  <c r="BJ54" i="30"/>
  <c r="BB54" i="30"/>
  <c r="AT54" i="30"/>
  <c r="AL54" i="30"/>
  <c r="AD54" i="30"/>
  <c r="BG54" i="30"/>
  <c r="AY54" i="30"/>
  <c r="AQ54" i="30"/>
  <c r="AI54" i="30"/>
  <c r="AA54" i="30"/>
  <c r="BF54" i="30"/>
  <c r="AX54" i="30"/>
  <c r="AP54" i="30"/>
  <c r="AH54" i="30"/>
  <c r="Z54" i="30"/>
  <c r="AS54" i="30"/>
  <c r="Y54" i="30"/>
  <c r="AJ54" i="30"/>
  <c r="AR54" i="30"/>
  <c r="BE54" i="30"/>
  <c r="BI54" i="30"/>
  <c r="AO54" i="30"/>
  <c r="BH54" i="30"/>
  <c r="AK54" i="30"/>
  <c r="BA54" i="30"/>
  <c r="AG54" i="30"/>
  <c r="AZ54" i="30"/>
  <c r="AC54" i="30"/>
  <c r="AW54" i="30"/>
  <c r="AB54" i="30"/>
  <c r="BE61" i="30"/>
  <c r="AW61" i="30"/>
  <c r="AN61" i="30"/>
  <c r="AF61" i="30"/>
  <c r="BL61" i="30"/>
  <c r="BD61" i="30"/>
  <c r="AV61" i="30"/>
  <c r="AM61" i="30"/>
  <c r="AE61" i="30"/>
  <c r="BK61" i="30"/>
  <c r="BC61" i="30"/>
  <c r="AU61" i="30"/>
  <c r="AL61" i="30"/>
  <c r="AD61" i="30"/>
  <c r="BJ61" i="30"/>
  <c r="BB61" i="30"/>
  <c r="AT61" i="30"/>
  <c r="AK61" i="30"/>
  <c r="AC61" i="30"/>
  <c r="BH61" i="30"/>
  <c r="AZ61" i="30"/>
  <c r="AR61" i="30"/>
  <c r="AI61" i="30"/>
  <c r="AA61" i="30"/>
  <c r="AQ61" i="30"/>
  <c r="BG61" i="30"/>
  <c r="AY61" i="30"/>
  <c r="AP61" i="30"/>
  <c r="AH61" i="30"/>
  <c r="Z61" i="30"/>
  <c r="AG61" i="30"/>
  <c r="AX61" i="30"/>
  <c r="BI61" i="30"/>
  <c r="AB61" i="30"/>
  <c r="BF61" i="30"/>
  <c r="Y61" i="30"/>
  <c r="BA61" i="30"/>
  <c r="AS61" i="30"/>
  <c r="AO61" i="30"/>
  <c r="AJ61" i="30"/>
  <c r="BJ75" i="30"/>
  <c r="BB75" i="30"/>
  <c r="AT75" i="30"/>
  <c r="BG75" i="30"/>
  <c r="AX75" i="30"/>
  <c r="AO75" i="30"/>
  <c r="AG75" i="30"/>
  <c r="Y75" i="30"/>
  <c r="BF75" i="30"/>
  <c r="AW75" i="30"/>
  <c r="AN75" i="30"/>
  <c r="AF75" i="30"/>
  <c r="BE75" i="30"/>
  <c r="AV75" i="30"/>
  <c r="AM75" i="30"/>
  <c r="AE75" i="30"/>
  <c r="BD75" i="30"/>
  <c r="AU75" i="30"/>
  <c r="AL75" i="30"/>
  <c r="AD75" i="30"/>
  <c r="BK75" i="30"/>
  <c r="BA75" i="30"/>
  <c r="AR75" i="30"/>
  <c r="AJ75" i="30"/>
  <c r="AB75" i="30"/>
  <c r="BI75" i="30"/>
  <c r="AZ75" i="30"/>
  <c r="AQ75" i="30"/>
  <c r="AI75" i="30"/>
  <c r="AA75" i="30"/>
  <c r="AY75" i="30"/>
  <c r="AS75" i="30"/>
  <c r="AH75" i="30"/>
  <c r="AP75" i="30"/>
  <c r="AK75" i="30"/>
  <c r="BL75" i="30"/>
  <c r="AC75" i="30"/>
  <c r="BH75" i="30"/>
  <c r="Z75" i="30"/>
  <c r="BC75" i="30"/>
  <c r="BH50" i="32"/>
  <c r="AZ50" i="32"/>
  <c r="AR50" i="32"/>
  <c r="AJ50" i="32"/>
  <c r="AB50" i="32"/>
  <c r="BG50" i="32"/>
  <c r="AY50" i="32"/>
  <c r="AQ50" i="32"/>
  <c r="AI50" i="32"/>
  <c r="AA50" i="32"/>
  <c r="BF50" i="32"/>
  <c r="AX50" i="32"/>
  <c r="AP50" i="32"/>
  <c r="AH50" i="32"/>
  <c r="Z50" i="32"/>
  <c r="BK50" i="32"/>
  <c r="BC50" i="32"/>
  <c r="AU50" i="32"/>
  <c r="AM50" i="32"/>
  <c r="AE50" i="32"/>
  <c r="BJ50" i="32"/>
  <c r="BB50" i="32"/>
  <c r="AT50" i="32"/>
  <c r="AL50" i="32"/>
  <c r="AD50" i="32"/>
  <c r="BI50" i="32"/>
  <c r="AN50" i="32"/>
  <c r="BE50" i="32"/>
  <c r="AK50" i="32"/>
  <c r="BD50" i="32"/>
  <c r="AG50" i="32"/>
  <c r="BA50" i="32"/>
  <c r="AF50" i="32"/>
  <c r="AV50" i="32"/>
  <c r="Y50" i="32"/>
  <c r="AS50" i="32"/>
  <c r="BL50" i="32"/>
  <c r="AW50" i="32"/>
  <c r="AO50" i="32"/>
  <c r="AC50" i="32"/>
  <c r="AY61" i="32"/>
  <c r="AI61" i="32"/>
  <c r="BF61" i="32"/>
  <c r="AP61" i="32"/>
  <c r="Z61" i="32"/>
  <c r="AW61" i="32"/>
  <c r="AG61" i="32"/>
  <c r="BL61" i="32"/>
  <c r="AV61" i="32"/>
  <c r="AF61" i="32"/>
  <c r="BB61" i="32"/>
  <c r="AL61" i="32"/>
  <c r="BI61" i="32"/>
  <c r="AS61" i="32"/>
  <c r="AC61" i="32"/>
  <c r="AR61" i="32"/>
  <c r="AJ61" i="32"/>
  <c r="AB61" i="32"/>
  <c r="BK61" i="32"/>
  <c r="AE61" i="32"/>
  <c r="BI73" i="32"/>
  <c r="BA73" i="32"/>
  <c r="AS73" i="32"/>
  <c r="AK73" i="32"/>
  <c r="AC73" i="32"/>
  <c r="BH73" i="32"/>
  <c r="AZ73" i="32"/>
  <c r="AR73" i="32"/>
  <c r="AJ73" i="32"/>
  <c r="AB73" i="32"/>
  <c r="BG73" i="32"/>
  <c r="AY73" i="32"/>
  <c r="AQ73" i="32"/>
  <c r="AI73" i="32"/>
  <c r="AA73" i="32"/>
  <c r="BE73" i="32"/>
  <c r="AW73" i="32"/>
  <c r="AO73" i="32"/>
  <c r="AG73" i="32"/>
  <c r="Y73" i="32"/>
  <c r="BL73" i="32"/>
  <c r="BD73" i="32"/>
  <c r="AV73" i="32"/>
  <c r="AN73" i="32"/>
  <c r="AF73" i="32"/>
  <c r="BC73" i="32"/>
  <c r="AH73" i="32"/>
  <c r="BB73" i="32"/>
  <c r="AE73" i="32"/>
  <c r="AX73" i="32"/>
  <c r="AD73" i="32"/>
  <c r="AU73" i="32"/>
  <c r="Z73" i="32"/>
  <c r="BK73" i="32"/>
  <c r="AP73" i="32"/>
  <c r="BJ73" i="32"/>
  <c r="AM73" i="32"/>
  <c r="AT73" i="32"/>
  <c r="AL73" i="32"/>
  <c r="BF73" i="32"/>
  <c r="BL53" i="30"/>
  <c r="BD53" i="30"/>
  <c r="AV53" i="30"/>
  <c r="AN53" i="30"/>
  <c r="AF53" i="30"/>
  <c r="BK53" i="30"/>
  <c r="BC53" i="30"/>
  <c r="AU53" i="30"/>
  <c r="AM53" i="30"/>
  <c r="AE53" i="30"/>
  <c r="BJ53" i="30"/>
  <c r="BB53" i="30"/>
  <c r="AT53" i="30"/>
  <c r="AL53" i="30"/>
  <c r="AD53" i="30"/>
  <c r="BG53" i="30"/>
  <c r="AY53" i="30"/>
  <c r="AQ53" i="30"/>
  <c r="AI53" i="30"/>
  <c r="AA53" i="30"/>
  <c r="BF53" i="30"/>
  <c r="AX53" i="30"/>
  <c r="AP53" i="30"/>
  <c r="AH53" i="30"/>
  <c r="Z53" i="30"/>
  <c r="AR53" i="30"/>
  <c r="BI53" i="30"/>
  <c r="AO53" i="30"/>
  <c r="AG53" i="30"/>
  <c r="BH53" i="30"/>
  <c r="AK53" i="30"/>
  <c r="BA53" i="30"/>
  <c r="BE53" i="30"/>
  <c r="AJ53" i="30"/>
  <c r="AZ53" i="30"/>
  <c r="AC53" i="30"/>
  <c r="AW53" i="30"/>
  <c r="AB53" i="30"/>
  <c r="AS53" i="30"/>
  <c r="Y53" i="30"/>
  <c r="BE72" i="30"/>
  <c r="AW72" i="30"/>
  <c r="AO72" i="30"/>
  <c r="AG72" i="30"/>
  <c r="Y72" i="30"/>
  <c r="BL72" i="30"/>
  <c r="BD72" i="30"/>
  <c r="AV72" i="30"/>
  <c r="AN72" i="30"/>
  <c r="AF72" i="30"/>
  <c r="BK72" i="30"/>
  <c r="BC72" i="30"/>
  <c r="AU72" i="30"/>
  <c r="AM72" i="30"/>
  <c r="AE72" i="30"/>
  <c r="BJ72" i="30"/>
  <c r="BB72" i="30"/>
  <c r="AT72" i="30"/>
  <c r="AL72" i="30"/>
  <c r="AD72" i="30"/>
  <c r="BH72" i="30"/>
  <c r="AZ72" i="30"/>
  <c r="AR72" i="30"/>
  <c r="AJ72" i="30"/>
  <c r="AB72" i="30"/>
  <c r="BG72" i="30"/>
  <c r="AY72" i="30"/>
  <c r="AQ72" i="30"/>
  <c r="AI72" i="30"/>
  <c r="AA72" i="30"/>
  <c r="AP72" i="30"/>
  <c r="BF72" i="30"/>
  <c r="AK72" i="30"/>
  <c r="Z72" i="30"/>
  <c r="AH72" i="30"/>
  <c r="BI72" i="30"/>
  <c r="AC72" i="30"/>
  <c r="BA72" i="30"/>
  <c r="AX72" i="30"/>
  <c r="AS72" i="30"/>
  <c r="BK49" i="32"/>
  <c r="BC49" i="32"/>
  <c r="AU49" i="32"/>
  <c r="AM49" i="32"/>
  <c r="AE49" i="32"/>
  <c r="BJ49" i="32"/>
  <c r="BB49" i="32"/>
  <c r="AT49" i="32"/>
  <c r="AL49" i="32"/>
  <c r="AD49" i="32"/>
  <c r="BI49" i="32"/>
  <c r="BA49" i="32"/>
  <c r="AS49" i="32"/>
  <c r="AK49" i="32"/>
  <c r="AC49" i="32"/>
  <c r="BF49" i="32"/>
  <c r="AX49" i="32"/>
  <c r="AP49" i="32"/>
  <c r="AH49" i="32"/>
  <c r="Z49" i="32"/>
  <c r="BE49" i="32"/>
  <c r="AW49" i="32"/>
  <c r="AO49" i="32"/>
  <c r="AG49" i="32"/>
  <c r="Y49" i="32"/>
  <c r="BD49" i="32"/>
  <c r="AI49" i="32"/>
  <c r="AZ49" i="32"/>
  <c r="AF49" i="32"/>
  <c r="AY49" i="32"/>
  <c r="AB49" i="32"/>
  <c r="AV49" i="32"/>
  <c r="AA49" i="32"/>
  <c r="BL49" i="32"/>
  <c r="AQ49" i="32"/>
  <c r="BH49" i="32"/>
  <c r="AN49" i="32"/>
  <c r="AR49" i="32"/>
  <c r="AJ49" i="32"/>
  <c r="BG49" i="32"/>
  <c r="BH63" i="32"/>
  <c r="AZ63" i="32"/>
  <c r="AR63" i="32"/>
  <c r="AJ63" i="32"/>
  <c r="AB63" i="32"/>
  <c r="BG63" i="32"/>
  <c r="AY63" i="32"/>
  <c r="AQ63" i="32"/>
  <c r="AI63" i="32"/>
  <c r="AA63" i="32"/>
  <c r="BF63" i="32"/>
  <c r="AX63" i="32"/>
  <c r="AP63" i="32"/>
  <c r="AH63" i="32"/>
  <c r="Z63" i="32"/>
  <c r="BL63" i="32"/>
  <c r="BD63" i="32"/>
  <c r="AV63" i="32"/>
  <c r="AN63" i="32"/>
  <c r="AF63" i="32"/>
  <c r="BK63" i="32"/>
  <c r="BC63" i="32"/>
  <c r="AU63" i="32"/>
  <c r="AM63" i="32"/>
  <c r="AE63" i="32"/>
  <c r="BA63" i="32"/>
  <c r="AD63" i="32"/>
  <c r="AW63" i="32"/>
  <c r="AC63" i="32"/>
  <c r="AT63" i="32"/>
  <c r="Y63" i="32"/>
  <c r="AS63" i="32"/>
  <c r="BI63" i="32"/>
  <c r="AL63" i="32"/>
  <c r="BE63" i="32"/>
  <c r="AK63" i="32"/>
  <c r="BJ63" i="32"/>
  <c r="AO63" i="32"/>
  <c r="AG63" i="32"/>
  <c r="BB63" i="32"/>
  <c r="BE76" i="32"/>
  <c r="AW76" i="32"/>
  <c r="AO76" i="32"/>
  <c r="AG76" i="32"/>
  <c r="Y76" i="32"/>
  <c r="BL76" i="32"/>
  <c r="BD76" i="32"/>
  <c r="AV76" i="32"/>
  <c r="AN76" i="32"/>
  <c r="AF76" i="32"/>
  <c r="BK76" i="32"/>
  <c r="BC76" i="32"/>
  <c r="AU76" i="32"/>
  <c r="AM76" i="32"/>
  <c r="AE76" i="32"/>
  <c r="BJ76" i="32"/>
  <c r="BB76" i="32"/>
  <c r="AT76" i="32"/>
  <c r="AL76" i="32"/>
  <c r="AD76" i="32"/>
  <c r="BH76" i="32"/>
  <c r="AZ76" i="32"/>
  <c r="AR76" i="32"/>
  <c r="AJ76" i="32"/>
  <c r="AB76" i="32"/>
  <c r="BG76" i="32"/>
  <c r="AY76" i="32"/>
  <c r="AQ76" i="32"/>
  <c r="AI76" i="32"/>
  <c r="AA76" i="32"/>
  <c r="BF76" i="32"/>
  <c r="Z76" i="32"/>
  <c r="BA76" i="32"/>
  <c r="AX76" i="32"/>
  <c r="AS76" i="32"/>
  <c r="AK76" i="32"/>
  <c r="AH76" i="32"/>
  <c r="BI76" i="32"/>
  <c r="AP76" i="32"/>
  <c r="AC76" i="32"/>
  <c r="BL57" i="30"/>
  <c r="BD57" i="30"/>
  <c r="AV57" i="30"/>
  <c r="AN57" i="30"/>
  <c r="AF57" i="30"/>
  <c r="BK57" i="30"/>
  <c r="BC57" i="30"/>
  <c r="AU57" i="30"/>
  <c r="AM57" i="30"/>
  <c r="AE57" i="30"/>
  <c r="BJ57" i="30"/>
  <c r="BB57" i="30"/>
  <c r="AT57" i="30"/>
  <c r="AL57" i="30"/>
  <c r="AD57" i="30"/>
  <c r="BI57" i="30"/>
  <c r="BA57" i="30"/>
  <c r="AS57" i="30"/>
  <c r="AK57" i="30"/>
  <c r="AC57" i="30"/>
  <c r="BG57" i="30"/>
  <c r="AY57" i="30"/>
  <c r="AQ57" i="30"/>
  <c r="AI57" i="30"/>
  <c r="AA57" i="30"/>
  <c r="BF57" i="30"/>
  <c r="AX57" i="30"/>
  <c r="AP57" i="30"/>
  <c r="AH57" i="30"/>
  <c r="Z57" i="30"/>
  <c r="AG57" i="30"/>
  <c r="BH57" i="30"/>
  <c r="AB57" i="30"/>
  <c r="BE57" i="30"/>
  <c r="Y57" i="30"/>
  <c r="AZ57" i="30"/>
  <c r="AW57" i="30"/>
  <c r="AR57" i="30"/>
  <c r="AO57" i="30"/>
  <c r="AJ57" i="30"/>
  <c r="BE63" i="30"/>
  <c r="AW63" i="30"/>
  <c r="AO63" i="30"/>
  <c r="AG63" i="30"/>
  <c r="Y63" i="30"/>
  <c r="BL63" i="30"/>
  <c r="BD63" i="30"/>
  <c r="AV63" i="30"/>
  <c r="AN63" i="30"/>
  <c r="AF63" i="30"/>
  <c r="BK63" i="30"/>
  <c r="BC63" i="30"/>
  <c r="AU63" i="30"/>
  <c r="AM63" i="30"/>
  <c r="AE63" i="30"/>
  <c r="BJ63" i="30"/>
  <c r="BB63" i="30"/>
  <c r="AT63" i="30"/>
  <c r="AL63" i="30"/>
  <c r="AD63" i="30"/>
  <c r="BH63" i="30"/>
  <c r="AZ63" i="30"/>
  <c r="AR63" i="30"/>
  <c r="AJ63" i="30"/>
  <c r="AB63" i="30"/>
  <c r="BG63" i="30"/>
  <c r="AY63" i="30"/>
  <c r="AQ63" i="30"/>
  <c r="AI63" i="30"/>
  <c r="AA63" i="30"/>
  <c r="AX63" i="30"/>
  <c r="AS63" i="30"/>
  <c r="AP63" i="30"/>
  <c r="AH63" i="30"/>
  <c r="AK63" i="30"/>
  <c r="BI63" i="30"/>
  <c r="AC63" i="30"/>
  <c r="BF63" i="30"/>
  <c r="Z63" i="30"/>
  <c r="BA63" i="30"/>
  <c r="BE74" i="30"/>
  <c r="AW74" i="30"/>
  <c r="AO74" i="30"/>
  <c r="AG74" i="30"/>
  <c r="Y74" i="30"/>
  <c r="BL74" i="30"/>
  <c r="BD74" i="30"/>
  <c r="AV74" i="30"/>
  <c r="AN74" i="30"/>
  <c r="AF74" i="30"/>
  <c r="BK74" i="30"/>
  <c r="BC74" i="30"/>
  <c r="AU74" i="30"/>
  <c r="AM74" i="30"/>
  <c r="AE74" i="30"/>
  <c r="BJ74" i="30"/>
  <c r="BB74" i="30"/>
  <c r="AT74" i="30"/>
  <c r="AL74" i="30"/>
  <c r="AD74" i="30"/>
  <c r="BH74" i="30"/>
  <c r="AZ74" i="30"/>
  <c r="AR74" i="30"/>
  <c r="AJ74" i="30"/>
  <c r="AB74" i="30"/>
  <c r="BG74" i="30"/>
  <c r="AY74" i="30"/>
  <c r="AQ74" i="30"/>
  <c r="AI74" i="30"/>
  <c r="AA74" i="30"/>
  <c r="BF74" i="30"/>
  <c r="Z74" i="30"/>
  <c r="AP74" i="30"/>
  <c r="BA74" i="30"/>
  <c r="AX74" i="30"/>
  <c r="AS74" i="30"/>
  <c r="AK74" i="30"/>
  <c r="AH74" i="30"/>
  <c r="BI74" i="30"/>
  <c r="AC74" i="30"/>
  <c r="BK52" i="32"/>
  <c r="BC52" i="32"/>
  <c r="AU52" i="32"/>
  <c r="AM52" i="32"/>
  <c r="AE52" i="32"/>
  <c r="BJ52" i="32"/>
  <c r="BB52" i="32"/>
  <c r="AT52" i="32"/>
  <c r="AL52" i="32"/>
  <c r="AD52" i="32"/>
  <c r="BI52" i="32"/>
  <c r="BA52" i="32"/>
  <c r="AS52" i="32"/>
  <c r="AK52" i="32"/>
  <c r="AC52" i="32"/>
  <c r="BH52" i="32"/>
  <c r="AZ52" i="32"/>
  <c r="AR52" i="32"/>
  <c r="AJ52" i="32"/>
  <c r="AB52" i="32"/>
  <c r="BF52" i="32"/>
  <c r="AX52" i="32"/>
  <c r="AP52" i="32"/>
  <c r="AH52" i="32"/>
  <c r="Z52" i="32"/>
  <c r="BE52" i="32"/>
  <c r="AW52" i="32"/>
  <c r="AO52" i="32"/>
  <c r="AG52" i="32"/>
  <c r="Y52" i="32"/>
  <c r="AQ52" i="32"/>
  <c r="AN52" i="32"/>
  <c r="AI52" i="32"/>
  <c r="BL52" i="32"/>
  <c r="AF52" i="32"/>
  <c r="BD52" i="32"/>
  <c r="AY52" i="32"/>
  <c r="BG52" i="32"/>
  <c r="AV52" i="32"/>
  <c r="AA52" i="32"/>
  <c r="AY59" i="32"/>
  <c r="AI59" i="32"/>
  <c r="BF59" i="32"/>
  <c r="AP59" i="32"/>
  <c r="Z59" i="32"/>
  <c r="AW59" i="32"/>
  <c r="AG59" i="32"/>
  <c r="BJ59" i="32"/>
  <c r="AT59" i="32"/>
  <c r="AD59" i="32"/>
  <c r="BA59" i="32"/>
  <c r="AK59" i="32"/>
  <c r="AU59" i="32"/>
  <c r="AR59" i="32"/>
  <c r="AN59" i="32"/>
  <c r="AM59" i="32"/>
  <c r="AF59" i="32"/>
  <c r="AE59" i="32"/>
  <c r="AJ59" i="32"/>
  <c r="BD59" i="32"/>
  <c r="AN75" i="32"/>
  <c r="AF75" i="32"/>
  <c r="BB75" i="32"/>
  <c r="AT75" i="32"/>
  <c r="AB75" i="32"/>
  <c r="BG75" i="32"/>
  <c r="AX75" i="32"/>
  <c r="Y75" i="32"/>
  <c r="BF75" i="32"/>
  <c r="AK75" i="32"/>
  <c r="Y51" i="30"/>
  <c r="BK51" i="30"/>
  <c r="BC51" i="30"/>
  <c r="AU51" i="30"/>
  <c r="AM51" i="30"/>
  <c r="AE51" i="30"/>
  <c r="BJ51" i="30"/>
  <c r="BB51" i="30"/>
  <c r="AT51" i="30"/>
  <c r="AL51" i="30"/>
  <c r="AD51" i="30"/>
  <c r="BI51" i="30"/>
  <c r="BA51" i="30"/>
  <c r="AS51" i="30"/>
  <c r="AK51" i="30"/>
  <c r="AC51" i="30"/>
  <c r="BF51" i="30"/>
  <c r="AX51" i="30"/>
  <c r="AP51" i="30"/>
  <c r="AH51" i="30"/>
  <c r="Z51" i="30"/>
  <c r="BE51" i="30"/>
  <c r="AW51" i="30"/>
  <c r="AO51" i="30"/>
  <c r="AG51" i="30"/>
  <c r="BG51" i="30"/>
  <c r="AJ51" i="30"/>
  <c r="AV51" i="30"/>
  <c r="BD51" i="30"/>
  <c r="AI51" i="30"/>
  <c r="AA51" i="30"/>
  <c r="AZ51" i="30"/>
  <c r="AF51" i="30"/>
  <c r="AY51" i="30"/>
  <c r="AB51" i="30"/>
  <c r="AR51" i="30"/>
  <c r="BL51" i="30"/>
  <c r="AQ51" i="30"/>
  <c r="BH51" i="30"/>
  <c r="AN51" i="30"/>
  <c r="BE64" i="30"/>
  <c r="AW64" i="30"/>
  <c r="AO64" i="30"/>
  <c r="AG64" i="30"/>
  <c r="Y64" i="30"/>
  <c r="BL64" i="30"/>
  <c r="BD64" i="30"/>
  <c r="AV64" i="30"/>
  <c r="AN64" i="30"/>
  <c r="AF64" i="30"/>
  <c r="BK64" i="30"/>
  <c r="BC64" i="30"/>
  <c r="AU64" i="30"/>
  <c r="AM64" i="30"/>
  <c r="AE64" i="30"/>
  <c r="BJ64" i="30"/>
  <c r="BB64" i="30"/>
  <c r="AT64" i="30"/>
  <c r="AL64" i="30"/>
  <c r="AD64" i="30"/>
  <c r="BH64" i="30"/>
  <c r="AZ64" i="30"/>
  <c r="AR64" i="30"/>
  <c r="AJ64" i="30"/>
  <c r="AB64" i="30"/>
  <c r="BG64" i="30"/>
  <c r="AY64" i="30"/>
  <c r="AQ64" i="30"/>
  <c r="AI64" i="30"/>
  <c r="AA64" i="30"/>
  <c r="AP64" i="30"/>
  <c r="Z64" i="30"/>
  <c r="AK64" i="30"/>
  <c r="BF64" i="30"/>
  <c r="AH64" i="30"/>
  <c r="BI64" i="30"/>
  <c r="AC64" i="30"/>
  <c r="BA64" i="30"/>
  <c r="AX64" i="30"/>
  <c r="AS64" i="30"/>
  <c r="BE69" i="30"/>
  <c r="AW69" i="30"/>
  <c r="AO69" i="30"/>
  <c r="AG69" i="30"/>
  <c r="Y69" i="30"/>
  <c r="BL69" i="30"/>
  <c r="BD69" i="30"/>
  <c r="AV69" i="30"/>
  <c r="AN69" i="30"/>
  <c r="AF69" i="30"/>
  <c r="BK69" i="30"/>
  <c r="BC69" i="30"/>
  <c r="AU69" i="30"/>
  <c r="AM69" i="30"/>
  <c r="AE69" i="30"/>
  <c r="BJ69" i="30"/>
  <c r="BB69" i="30"/>
  <c r="AT69" i="30"/>
  <c r="AL69" i="30"/>
  <c r="AD69" i="30"/>
  <c r="BH69" i="30"/>
  <c r="AZ69" i="30"/>
  <c r="AR69" i="30"/>
  <c r="AJ69" i="30"/>
  <c r="AB69" i="30"/>
  <c r="BG69" i="30"/>
  <c r="AY69" i="30"/>
  <c r="AQ69" i="30"/>
  <c r="AI69" i="30"/>
  <c r="AA69" i="30"/>
  <c r="AH69" i="30"/>
  <c r="BI69" i="30"/>
  <c r="AC69" i="30"/>
  <c r="AX69" i="30"/>
  <c r="BF69" i="30"/>
  <c r="Z69" i="30"/>
  <c r="BA69" i="30"/>
  <c r="AS69" i="30"/>
  <c r="AP69" i="30"/>
  <c r="AK69" i="30"/>
  <c r="BF53" i="32"/>
  <c r="AX53" i="32"/>
  <c r="AP53" i="32"/>
  <c r="AH53" i="32"/>
  <c r="Z53" i="32"/>
  <c r="BE53" i="32"/>
  <c r="AW53" i="32"/>
  <c r="AO53" i="32"/>
  <c r="AG53" i="32"/>
  <c r="Y53" i="32"/>
  <c r="BI53" i="32"/>
  <c r="BA53" i="32"/>
  <c r="AS53" i="32"/>
  <c r="AK53" i="32"/>
  <c r="AC53" i="32"/>
  <c r="BK53" i="32"/>
  <c r="AY53" i="32"/>
  <c r="AL53" i="32"/>
  <c r="BJ53" i="32"/>
  <c r="AV53" i="32"/>
  <c r="AJ53" i="32"/>
  <c r="BH53" i="32"/>
  <c r="AU53" i="32"/>
  <c r="AI53" i="32"/>
  <c r="BG53" i="32"/>
  <c r="AT53" i="32"/>
  <c r="AF53" i="32"/>
  <c r="BC53" i="32"/>
  <c r="AQ53" i="32"/>
  <c r="AD53" i="32"/>
  <c r="BB53" i="32"/>
  <c r="AN53" i="32"/>
  <c r="AB53" i="32"/>
  <c r="BL53" i="32"/>
  <c r="BD53" i="32"/>
  <c r="AZ53" i="32"/>
  <c r="AR53" i="32"/>
  <c r="AE53" i="32"/>
  <c r="AA53" i="32"/>
  <c r="AM53" i="32"/>
  <c r="BJ60" i="32"/>
  <c r="BL74" i="32"/>
  <c r="BD74" i="32"/>
  <c r="AV74" i="32"/>
  <c r="AN74" i="32"/>
  <c r="AF74" i="32"/>
  <c r="BK74" i="32"/>
  <c r="BC74" i="32"/>
  <c r="AU74" i="32"/>
  <c r="AM74" i="32"/>
  <c r="AE74" i="32"/>
  <c r="BJ74" i="32"/>
  <c r="BB74" i="32"/>
  <c r="AT74" i="32"/>
  <c r="AL74" i="32"/>
  <c r="AD74" i="32"/>
  <c r="BH74" i="32"/>
  <c r="AZ74" i="32"/>
  <c r="AR74" i="32"/>
  <c r="AJ74" i="32"/>
  <c r="BG74" i="32"/>
  <c r="AY74" i="32"/>
  <c r="AQ74" i="32"/>
  <c r="AI74" i="32"/>
  <c r="AA74" i="32"/>
  <c r="AW74" i="32"/>
  <c r="AB74" i="32"/>
  <c r="AS74" i="32"/>
  <c r="Z74" i="32"/>
  <c r="AP74" i="32"/>
  <c r="Y74" i="32"/>
  <c r="BI74" i="32"/>
  <c r="AO74" i="32"/>
  <c r="BE74" i="32"/>
  <c r="AH74" i="32"/>
  <c r="BA74" i="32"/>
  <c r="AG74" i="32"/>
  <c r="AC74" i="32"/>
  <c r="BF74" i="32"/>
  <c r="AX74" i="32"/>
  <c r="AK74" i="32"/>
  <c r="BJ50" i="30"/>
  <c r="BB50" i="30"/>
  <c r="AT50" i="30"/>
  <c r="AL50" i="30"/>
  <c r="AD50" i="30"/>
  <c r="BI50" i="30"/>
  <c r="BA50" i="30"/>
  <c r="AS50" i="30"/>
  <c r="AK50" i="30"/>
  <c r="AC50" i="30"/>
  <c r="BH50" i="30"/>
  <c r="BE50" i="30"/>
  <c r="AW50" i="30"/>
  <c r="AO50" i="30"/>
  <c r="AG50" i="30"/>
  <c r="Y50" i="30"/>
  <c r="BL50" i="30"/>
  <c r="BD50" i="30"/>
  <c r="AV50" i="30"/>
  <c r="AN50" i="30"/>
  <c r="AF50" i="30"/>
  <c r="BC50" i="30"/>
  <c r="AM50" i="30"/>
  <c r="AU50" i="30"/>
  <c r="AZ50" i="30"/>
  <c r="AJ50" i="30"/>
  <c r="AE50" i="30"/>
  <c r="AY50" i="30"/>
  <c r="AI50" i="30"/>
  <c r="AX50" i="30"/>
  <c r="AH50" i="30"/>
  <c r="BK50" i="30"/>
  <c r="AR50" i="30"/>
  <c r="AB50" i="30"/>
  <c r="BG50" i="30"/>
  <c r="AQ50" i="30"/>
  <c r="AA50" i="30"/>
  <c r="BF50" i="30"/>
  <c r="AP50" i="30"/>
  <c r="Z50" i="30"/>
  <c r="BE66" i="30"/>
  <c r="AW66" i="30"/>
  <c r="AO66" i="30"/>
  <c r="AG66" i="30"/>
  <c r="Y66" i="30"/>
  <c r="BL66" i="30"/>
  <c r="BD66" i="30"/>
  <c r="AV66" i="30"/>
  <c r="AN66" i="30"/>
  <c r="AF66" i="30"/>
  <c r="BK66" i="30"/>
  <c r="BC66" i="30"/>
  <c r="AU66" i="30"/>
  <c r="AM66" i="30"/>
  <c r="AE66" i="30"/>
  <c r="BJ66" i="30"/>
  <c r="BB66" i="30"/>
  <c r="AT66" i="30"/>
  <c r="AL66" i="30"/>
  <c r="AD66" i="30"/>
  <c r="BH66" i="30"/>
  <c r="AZ66" i="30"/>
  <c r="AR66" i="30"/>
  <c r="AJ66" i="30"/>
  <c r="AB66" i="30"/>
  <c r="BG66" i="30"/>
  <c r="AY66" i="30"/>
  <c r="AQ66" i="30"/>
  <c r="AI66" i="30"/>
  <c r="AA66" i="30"/>
  <c r="BF66" i="30"/>
  <c r="Z66" i="30"/>
  <c r="BA66" i="30"/>
  <c r="AP66" i="30"/>
  <c r="AX66" i="30"/>
  <c r="AS66" i="30"/>
  <c r="AK66" i="30"/>
  <c r="AH66" i="30"/>
  <c r="BI66" i="30"/>
  <c r="AC66" i="30"/>
  <c r="BE68" i="30"/>
  <c r="AW68" i="30"/>
  <c r="AO68" i="30"/>
  <c r="AG68" i="30"/>
  <c r="Y68" i="30"/>
  <c r="BL68" i="30"/>
  <c r="BD68" i="30"/>
  <c r="AV68" i="30"/>
  <c r="AN68" i="30"/>
  <c r="AF68" i="30"/>
  <c r="BK68" i="30"/>
  <c r="BC68" i="30"/>
  <c r="AU68" i="30"/>
  <c r="AM68" i="30"/>
  <c r="AE68" i="30"/>
  <c r="BJ68" i="30"/>
  <c r="BB68" i="30"/>
  <c r="AT68" i="30"/>
  <c r="AL68" i="30"/>
  <c r="AD68" i="30"/>
  <c r="BH68" i="30"/>
  <c r="AZ68" i="30"/>
  <c r="AR68" i="30"/>
  <c r="AJ68" i="30"/>
  <c r="AB68" i="30"/>
  <c r="BG68" i="30"/>
  <c r="AY68" i="30"/>
  <c r="AQ68" i="30"/>
  <c r="AI68" i="30"/>
  <c r="AA68" i="30"/>
  <c r="AP68" i="30"/>
  <c r="BF68" i="30"/>
  <c r="AK68" i="30"/>
  <c r="Z68" i="30"/>
  <c r="AH68" i="30"/>
  <c r="BI68" i="30"/>
  <c r="AC68" i="30"/>
  <c r="BA68" i="30"/>
  <c r="AX68" i="30"/>
  <c r="AS68" i="30"/>
  <c r="BE71" i="30"/>
  <c r="AW71" i="30"/>
  <c r="AO71" i="30"/>
  <c r="AG71" i="30"/>
  <c r="Y71" i="30"/>
  <c r="BL71" i="30"/>
  <c r="BD71" i="30"/>
  <c r="AV71" i="30"/>
  <c r="AN71" i="30"/>
  <c r="AF71" i="30"/>
  <c r="BK71" i="30"/>
  <c r="BC71" i="30"/>
  <c r="AU71" i="30"/>
  <c r="AM71" i="30"/>
  <c r="AE71" i="30"/>
  <c r="BJ71" i="30"/>
  <c r="BB71" i="30"/>
  <c r="AT71" i="30"/>
  <c r="AL71" i="30"/>
  <c r="AD71" i="30"/>
  <c r="BH71" i="30"/>
  <c r="AZ71" i="30"/>
  <c r="AR71" i="30"/>
  <c r="AJ71" i="30"/>
  <c r="AB71" i="30"/>
  <c r="BG71" i="30"/>
  <c r="AY71" i="30"/>
  <c r="AQ71" i="30"/>
  <c r="AI71" i="30"/>
  <c r="AA71" i="30"/>
  <c r="AX71" i="30"/>
  <c r="AH71" i="30"/>
  <c r="AS71" i="30"/>
  <c r="AP71" i="30"/>
  <c r="AK71" i="30"/>
  <c r="BI71" i="30"/>
  <c r="AC71" i="30"/>
  <c r="BF71" i="30"/>
  <c r="Z71" i="30"/>
  <c r="BA71" i="30"/>
  <c r="BI72" i="32"/>
  <c r="BA72" i="32"/>
  <c r="AS72" i="32"/>
  <c r="AK72" i="32"/>
  <c r="AC72" i="32"/>
  <c r="BH72" i="32"/>
  <c r="AZ72" i="32"/>
  <c r="AR72" i="32"/>
  <c r="AJ72" i="32"/>
  <c r="AB72" i="32"/>
  <c r="BL72" i="32"/>
  <c r="BD72" i="32"/>
  <c r="AV72" i="32"/>
  <c r="AN72" i="32"/>
  <c r="AF72" i="32"/>
  <c r="BG72" i="32"/>
  <c r="AU72" i="32"/>
  <c r="AH72" i="32"/>
  <c r="BF72" i="32"/>
  <c r="AT72" i="32"/>
  <c r="AG72" i="32"/>
  <c r="BE72" i="32"/>
  <c r="AQ72" i="32"/>
  <c r="AE72" i="32"/>
  <c r="BC72" i="32"/>
  <c r="AP72" i="32"/>
  <c r="AD72" i="32"/>
  <c r="AY72" i="32"/>
  <c r="AM72" i="32"/>
  <c r="Z72" i="32"/>
  <c r="BK72" i="32"/>
  <c r="AX72" i="32"/>
  <c r="AL72" i="32"/>
  <c r="Y72" i="32"/>
  <c r="AW72" i="32"/>
  <c r="AO72" i="32"/>
  <c r="AI72" i="32"/>
  <c r="AA72" i="32"/>
  <c r="BJ72" i="32"/>
  <c r="BB72" i="32"/>
  <c r="BF55" i="32"/>
  <c r="AX55" i="32"/>
  <c r="AP55" i="32"/>
  <c r="AH55" i="32"/>
  <c r="Z55" i="32"/>
  <c r="BE55" i="32"/>
  <c r="AW55" i="32"/>
  <c r="AO55" i="32"/>
  <c r="AG55" i="32"/>
  <c r="Y55" i="32"/>
  <c r="BL55" i="32"/>
  <c r="BD55" i="32"/>
  <c r="AV55" i="32"/>
  <c r="AN55" i="32"/>
  <c r="AF55" i="32"/>
  <c r="BI55" i="32"/>
  <c r="BA55" i="32"/>
  <c r="AS55" i="32"/>
  <c r="AK55" i="32"/>
  <c r="AC55" i="32"/>
  <c r="BH55" i="32"/>
  <c r="AZ55" i="32"/>
  <c r="AR55" i="32"/>
  <c r="AJ55" i="32"/>
  <c r="AB55" i="32"/>
  <c r="BJ55" i="32"/>
  <c r="AM55" i="32"/>
  <c r="BG55" i="32"/>
  <c r="AL55" i="32"/>
  <c r="BC55" i="32"/>
  <c r="AI55" i="32"/>
  <c r="BB55" i="32"/>
  <c r="AE55" i="32"/>
  <c r="AU55" i="32"/>
  <c r="AA55" i="32"/>
  <c r="AT55" i="32"/>
  <c r="AY55" i="32"/>
  <c r="AQ55" i="32"/>
  <c r="AD55" i="32"/>
  <c r="BK55" i="32"/>
  <c r="BI64" i="32"/>
  <c r="AC64" i="32"/>
  <c r="AJ64" i="32"/>
  <c r="AQ64" i="32"/>
  <c r="AX64" i="32"/>
  <c r="BL64" i="32"/>
  <c r="AF64" i="32"/>
  <c r="AM64" i="32"/>
  <c r="BE64" i="32"/>
  <c r="AO64" i="32"/>
  <c r="BF68" i="32"/>
  <c r="AX68" i="32"/>
  <c r="AP68" i="32"/>
  <c r="AH68" i="32"/>
  <c r="Z68" i="32"/>
  <c r="BE68" i="32"/>
  <c r="AW68" i="32"/>
  <c r="AO68" i="32"/>
  <c r="AG68" i="32"/>
  <c r="Y68" i="32"/>
  <c r="BL68" i="32"/>
  <c r="BD68" i="32"/>
  <c r="AV68" i="32"/>
  <c r="AN68" i="32"/>
  <c r="AF68" i="32"/>
  <c r="BI68" i="32"/>
  <c r="BA68" i="32"/>
  <c r="AS68" i="32"/>
  <c r="AK68" i="32"/>
  <c r="AC68" i="32"/>
  <c r="BH68" i="32"/>
  <c r="AZ68" i="32"/>
  <c r="AR68" i="32"/>
  <c r="AJ68" i="32"/>
  <c r="AB68" i="32"/>
  <c r="BK68" i="32"/>
  <c r="AQ68" i="32"/>
  <c r="BJ68" i="32"/>
  <c r="AM68" i="32"/>
  <c r="BG68" i="32"/>
  <c r="AL68" i="32"/>
  <c r="BC68" i="32"/>
  <c r="AI68" i="32"/>
  <c r="AY68" i="32"/>
  <c r="AD68" i="32"/>
  <c r="AU68" i="32"/>
  <c r="AA68" i="32"/>
  <c r="BB68" i="32"/>
  <c r="AE68" i="32"/>
  <c r="AT68" i="32"/>
  <c r="BJ48" i="30"/>
  <c r="BB48" i="30"/>
  <c r="AT48" i="30"/>
  <c r="AL48" i="30"/>
  <c r="AD48" i="30"/>
  <c r="BI48" i="30"/>
  <c r="BA48" i="30"/>
  <c r="AS48" i="30"/>
  <c r="AK48" i="30"/>
  <c r="AC48" i="30"/>
  <c r="BE48" i="30"/>
  <c r="AW48" i="30"/>
  <c r="AO48" i="30"/>
  <c r="AG48" i="30"/>
  <c r="Y48" i="30"/>
  <c r="BL48" i="30"/>
  <c r="BD48" i="30"/>
  <c r="AV48" i="30"/>
  <c r="AN48" i="30"/>
  <c r="AF48" i="30"/>
  <c r="BC48" i="30"/>
  <c r="AM48" i="30"/>
  <c r="AU48" i="30"/>
  <c r="AE48" i="30"/>
  <c r="AZ48" i="30"/>
  <c r="AJ48" i="30"/>
  <c r="BK48" i="30"/>
  <c r="AY48" i="30"/>
  <c r="AI48" i="30"/>
  <c r="AX48" i="30"/>
  <c r="AH48" i="30"/>
  <c r="BH48" i="30"/>
  <c r="AR48" i="30"/>
  <c r="AB48" i="30"/>
  <c r="Z48" i="30"/>
  <c r="BG48" i="30"/>
  <c r="AQ48" i="30"/>
  <c r="AA48" i="30"/>
  <c r="BF48" i="30"/>
  <c r="AP48" i="30"/>
  <c r="P48" i="29"/>
  <c r="BL55" i="30"/>
  <c r="BD55" i="30"/>
  <c r="AV55" i="30"/>
  <c r="AN55" i="30"/>
  <c r="AF55" i="30"/>
  <c r="BK55" i="30"/>
  <c r="BC55" i="30"/>
  <c r="AU55" i="30"/>
  <c r="AM55" i="30"/>
  <c r="AE55" i="30"/>
  <c r="BJ55" i="30"/>
  <c r="BB55" i="30"/>
  <c r="AT55" i="30"/>
  <c r="AL55" i="30"/>
  <c r="AD55" i="30"/>
  <c r="BI55" i="30"/>
  <c r="BA55" i="30"/>
  <c r="BG55" i="30"/>
  <c r="AY55" i="30"/>
  <c r="AQ55" i="30"/>
  <c r="AI55" i="30"/>
  <c r="AA55" i="30"/>
  <c r="BF55" i="30"/>
  <c r="AX55" i="30"/>
  <c r="AP55" i="30"/>
  <c r="AH55" i="30"/>
  <c r="Z55" i="30"/>
  <c r="AW55" i="30"/>
  <c r="AB55" i="30"/>
  <c r="AK55" i="30"/>
  <c r="AS55" i="30"/>
  <c r="Y55" i="30"/>
  <c r="AR55" i="30"/>
  <c r="AO55" i="30"/>
  <c r="BH55" i="30"/>
  <c r="AJ55" i="30"/>
  <c r="BE55" i="30"/>
  <c r="AG55" i="30"/>
  <c r="AZ55" i="30"/>
  <c r="AC55" i="30"/>
  <c r="BL56" i="30"/>
  <c r="BD56" i="30"/>
  <c r="AV56" i="30"/>
  <c r="AN56" i="30"/>
  <c r="AF56" i="30"/>
  <c r="BK56" i="30"/>
  <c r="BC56" i="30"/>
  <c r="AU56" i="30"/>
  <c r="AM56" i="30"/>
  <c r="AE56" i="30"/>
  <c r="BJ56" i="30"/>
  <c r="BB56" i="30"/>
  <c r="AT56" i="30"/>
  <c r="AL56" i="30"/>
  <c r="AD56" i="30"/>
  <c r="BI56" i="30"/>
  <c r="BA56" i="30"/>
  <c r="AS56" i="30"/>
  <c r="AK56" i="30"/>
  <c r="AC56" i="30"/>
  <c r="BG56" i="30"/>
  <c r="AY56" i="30"/>
  <c r="AQ56" i="30"/>
  <c r="AI56" i="30"/>
  <c r="AA56" i="30"/>
  <c r="BF56" i="30"/>
  <c r="AX56" i="30"/>
  <c r="AP56" i="30"/>
  <c r="AH56" i="30"/>
  <c r="Z56" i="30"/>
  <c r="AO56" i="30"/>
  <c r="BE56" i="30"/>
  <c r="AJ56" i="30"/>
  <c r="Y56" i="30"/>
  <c r="AG56" i="30"/>
  <c r="BH56" i="30"/>
  <c r="AB56" i="30"/>
  <c r="AZ56" i="30"/>
  <c r="AW56" i="30"/>
  <c r="AR56" i="30"/>
  <c r="BE65" i="30"/>
  <c r="AW65" i="30"/>
  <c r="AO65" i="30"/>
  <c r="AG65" i="30"/>
  <c r="Y65" i="30"/>
  <c r="BL65" i="30"/>
  <c r="BD65" i="30"/>
  <c r="AV65" i="30"/>
  <c r="AN65" i="30"/>
  <c r="AF65" i="30"/>
  <c r="BK65" i="30"/>
  <c r="BC65" i="30"/>
  <c r="AU65" i="30"/>
  <c r="AM65" i="30"/>
  <c r="AE65" i="30"/>
  <c r="BJ65" i="30"/>
  <c r="BB65" i="30"/>
  <c r="AT65" i="30"/>
  <c r="AL65" i="30"/>
  <c r="AD65" i="30"/>
  <c r="BH65" i="30"/>
  <c r="AZ65" i="30"/>
  <c r="AR65" i="30"/>
  <c r="AJ65" i="30"/>
  <c r="AB65" i="30"/>
  <c r="BG65" i="30"/>
  <c r="AY65" i="30"/>
  <c r="AQ65" i="30"/>
  <c r="AI65" i="30"/>
  <c r="AA65" i="30"/>
  <c r="AH65" i="30"/>
  <c r="AX65" i="30"/>
  <c r="BI65" i="30"/>
  <c r="AC65" i="30"/>
  <c r="BF65" i="30"/>
  <c r="Z65" i="30"/>
  <c r="BA65" i="30"/>
  <c r="AS65" i="30"/>
  <c r="AP65" i="30"/>
  <c r="AK65" i="30"/>
  <c r="BE73" i="30"/>
  <c r="AW73" i="30"/>
  <c r="AO73" i="30"/>
  <c r="AG73" i="30"/>
  <c r="Y73" i="30"/>
  <c r="BL73" i="30"/>
  <c r="BD73" i="30"/>
  <c r="AV73" i="30"/>
  <c r="AN73" i="30"/>
  <c r="AF73" i="30"/>
  <c r="BK73" i="30"/>
  <c r="BC73" i="30"/>
  <c r="AU73" i="30"/>
  <c r="AM73" i="30"/>
  <c r="AE73" i="30"/>
  <c r="BJ73" i="30"/>
  <c r="BB73" i="30"/>
  <c r="AT73" i="30"/>
  <c r="AL73" i="30"/>
  <c r="AD73" i="30"/>
  <c r="BH73" i="30"/>
  <c r="AZ73" i="30"/>
  <c r="AR73" i="30"/>
  <c r="AJ73" i="30"/>
  <c r="AB73" i="30"/>
  <c r="BG73" i="30"/>
  <c r="AY73" i="30"/>
  <c r="AQ73" i="30"/>
  <c r="AI73" i="30"/>
  <c r="AA73" i="30"/>
  <c r="AH73" i="30"/>
  <c r="BI73" i="30"/>
  <c r="AC73" i="30"/>
  <c r="AX73" i="30"/>
  <c r="BF73" i="30"/>
  <c r="Z73" i="30"/>
  <c r="BA73" i="30"/>
  <c r="AS73" i="30"/>
  <c r="AP73" i="30"/>
  <c r="AK73" i="30"/>
  <c r="BF51" i="32"/>
  <c r="AX51" i="32"/>
  <c r="AP51" i="32"/>
  <c r="AH51" i="32"/>
  <c r="Z51" i="32"/>
  <c r="BE51" i="32"/>
  <c r="AW51" i="32"/>
  <c r="AO51" i="32"/>
  <c r="AG51" i="32"/>
  <c r="Y51" i="32"/>
  <c r="BL51" i="32"/>
  <c r="BD51" i="32"/>
  <c r="AV51" i="32"/>
  <c r="AN51" i="32"/>
  <c r="AF51" i="32"/>
  <c r="BK51" i="32"/>
  <c r="BC51" i="32"/>
  <c r="AU51" i="32"/>
  <c r="AM51" i="32"/>
  <c r="AE51" i="32"/>
  <c r="BI51" i="32"/>
  <c r="BA51" i="32"/>
  <c r="AS51" i="32"/>
  <c r="AK51" i="32"/>
  <c r="AC51" i="32"/>
  <c r="BH51" i="32"/>
  <c r="AZ51" i="32"/>
  <c r="AR51" i="32"/>
  <c r="AJ51" i="32"/>
  <c r="AB51" i="32"/>
  <c r="BJ51" i="32"/>
  <c r="AD51" i="32"/>
  <c r="BG51" i="32"/>
  <c r="AA51" i="32"/>
  <c r="BB51" i="32"/>
  <c r="AY51" i="32"/>
  <c r="AQ51" i="32"/>
  <c r="AL51" i="32"/>
  <c r="AI51" i="32"/>
  <c r="AT51" i="32"/>
  <c r="BE56" i="32"/>
  <c r="AW56" i="32"/>
  <c r="AN56" i="32"/>
  <c r="AF56" i="32"/>
  <c r="BA56" i="32"/>
  <c r="AS56" i="32"/>
  <c r="AB56" i="32"/>
  <c r="AY56" i="32"/>
  <c r="AA56" i="32"/>
  <c r="BB56" i="32"/>
  <c r="AA65" i="32"/>
  <c r="BG69" i="32"/>
  <c r="AY69" i="32"/>
  <c r="AQ69" i="32"/>
  <c r="AI69" i="32"/>
  <c r="AA69" i="32"/>
  <c r="BF69" i="32"/>
  <c r="AX69" i="32"/>
  <c r="AP69" i="32"/>
  <c r="AH69" i="32"/>
  <c r="Z69" i="32"/>
  <c r="BI69" i="32"/>
  <c r="AW69" i="32"/>
  <c r="AM69" i="32"/>
  <c r="AC69" i="32"/>
  <c r="BH69" i="32"/>
  <c r="AV69" i="32"/>
  <c r="AL69" i="32"/>
  <c r="AB69" i="32"/>
  <c r="BE69" i="32"/>
  <c r="AU69" i="32"/>
  <c r="AK69" i="32"/>
  <c r="Y69" i="32"/>
  <c r="BL69" i="32"/>
  <c r="BB69" i="32"/>
  <c r="AR69" i="32"/>
  <c r="AF69" i="32"/>
  <c r="BK69" i="32"/>
  <c r="BA69" i="32"/>
  <c r="AO69" i="32"/>
  <c r="AE69" i="32"/>
  <c r="AN69" i="32"/>
  <c r="AJ69" i="32"/>
  <c r="BJ69" i="32"/>
  <c r="AG69" i="32"/>
  <c r="BD69" i="32"/>
  <c r="AD69" i="32"/>
  <c r="AZ69" i="32"/>
  <c r="AT69" i="32"/>
  <c r="BC69" i="32"/>
  <c r="AS69" i="32"/>
  <c r="BJ49" i="30"/>
  <c r="BB49" i="30"/>
  <c r="AT49" i="30"/>
  <c r="AL49" i="30"/>
  <c r="AD49" i="30"/>
  <c r="BI49" i="30"/>
  <c r="BA49" i="30"/>
  <c r="AS49" i="30"/>
  <c r="AK49" i="30"/>
  <c r="AC49" i="30"/>
  <c r="BE49" i="30"/>
  <c r="AW49" i="30"/>
  <c r="AO49" i="30"/>
  <c r="AG49" i="30"/>
  <c r="Y49" i="30"/>
  <c r="BL49" i="30"/>
  <c r="BD49" i="30"/>
  <c r="AV49" i="30"/>
  <c r="AN49" i="30"/>
  <c r="AF49" i="30"/>
  <c r="BK49" i="30"/>
  <c r="AU49" i="30"/>
  <c r="AE49" i="30"/>
  <c r="BC49" i="30"/>
  <c r="AM49" i="30"/>
  <c r="BH49" i="30"/>
  <c r="AR49" i="30"/>
  <c r="AB49" i="30"/>
  <c r="BG49" i="30"/>
  <c r="AQ49" i="30"/>
  <c r="AA49" i="30"/>
  <c r="BF49" i="30"/>
  <c r="AP49" i="30"/>
  <c r="Z49" i="30"/>
  <c r="AZ49" i="30"/>
  <c r="AJ49" i="30"/>
  <c r="AY49" i="30"/>
  <c r="AI49" i="30"/>
  <c r="AX49" i="30"/>
  <c r="AH49" i="30"/>
  <c r="U48" i="29"/>
  <c r="BE62" i="30"/>
  <c r="AW62" i="30"/>
  <c r="AO62" i="30"/>
  <c r="AG62" i="30"/>
  <c r="Y62" i="30"/>
  <c r="BL62" i="30"/>
  <c r="BD62" i="30"/>
  <c r="AV62" i="30"/>
  <c r="AN62" i="30"/>
  <c r="AF62" i="30"/>
  <c r="BK62" i="30"/>
  <c r="BC62" i="30"/>
  <c r="AU62" i="30"/>
  <c r="AM62" i="30"/>
  <c r="AE62" i="30"/>
  <c r="BJ62" i="30"/>
  <c r="BB62" i="30"/>
  <c r="AT62" i="30"/>
  <c r="AL62" i="30"/>
  <c r="AD62" i="30"/>
  <c r="BH62" i="30"/>
  <c r="AZ62" i="30"/>
  <c r="AR62" i="30"/>
  <c r="AJ62" i="30"/>
  <c r="AB62" i="30"/>
  <c r="BG62" i="30"/>
  <c r="AY62" i="30"/>
  <c r="AQ62" i="30"/>
  <c r="AI62" i="30"/>
  <c r="AA62" i="30"/>
  <c r="BF62" i="30"/>
  <c r="Z62" i="30"/>
  <c r="BA62" i="30"/>
  <c r="AP62" i="30"/>
  <c r="AX62" i="30"/>
  <c r="AS62" i="30"/>
  <c r="AK62" i="30"/>
  <c r="AH62" i="30"/>
  <c r="BI62" i="30"/>
  <c r="AC62" i="30"/>
  <c r="BL58" i="30"/>
  <c r="BD58" i="30"/>
  <c r="AV58" i="30"/>
  <c r="AN58" i="30"/>
  <c r="AF58" i="30"/>
  <c r="BK58" i="30"/>
  <c r="BC58" i="30"/>
  <c r="AU58" i="30"/>
  <c r="AM58" i="30"/>
  <c r="AE58" i="30"/>
  <c r="BJ58" i="30"/>
  <c r="BB58" i="30"/>
  <c r="AT58" i="30"/>
  <c r="AL58" i="30"/>
  <c r="AD58" i="30"/>
  <c r="BI58" i="30"/>
  <c r="BA58" i="30"/>
  <c r="AS58" i="30"/>
  <c r="AK58" i="30"/>
  <c r="AC58" i="30"/>
  <c r="BG58" i="30"/>
  <c r="AY58" i="30"/>
  <c r="AQ58" i="30"/>
  <c r="AI58" i="30"/>
  <c r="AA58" i="30"/>
  <c r="BF58" i="30"/>
  <c r="AX58" i="30"/>
  <c r="AP58" i="30"/>
  <c r="AH58" i="30"/>
  <c r="Z58" i="30"/>
  <c r="BE58" i="30"/>
  <c r="Y58" i="30"/>
  <c r="AO58" i="30"/>
  <c r="AZ58" i="30"/>
  <c r="AW58" i="30"/>
  <c r="AR58" i="30"/>
  <c r="AJ58" i="30"/>
  <c r="AG58" i="30"/>
  <c r="BH58" i="30"/>
  <c r="AB58" i="30"/>
  <c r="BE67" i="30"/>
  <c r="AW67" i="30"/>
  <c r="AO67" i="30"/>
  <c r="AG67" i="30"/>
  <c r="Y67" i="30"/>
  <c r="BL67" i="30"/>
  <c r="BD67" i="30"/>
  <c r="AV67" i="30"/>
  <c r="AN67" i="30"/>
  <c r="AF67" i="30"/>
  <c r="BK67" i="30"/>
  <c r="BC67" i="30"/>
  <c r="AU67" i="30"/>
  <c r="AM67" i="30"/>
  <c r="AE67" i="30"/>
  <c r="BJ67" i="30"/>
  <c r="BB67" i="30"/>
  <c r="AT67" i="30"/>
  <c r="AL67" i="30"/>
  <c r="AD67" i="30"/>
  <c r="BH67" i="30"/>
  <c r="AZ67" i="30"/>
  <c r="AR67" i="30"/>
  <c r="AJ67" i="30"/>
  <c r="AB67" i="30"/>
  <c r="BG67" i="30"/>
  <c r="AY67" i="30"/>
  <c r="AQ67" i="30"/>
  <c r="AI67" i="30"/>
  <c r="AA67" i="30"/>
  <c r="AX67" i="30"/>
  <c r="AH67" i="30"/>
  <c r="AS67" i="30"/>
  <c r="AP67" i="30"/>
  <c r="AK67" i="30"/>
  <c r="BI67" i="30"/>
  <c r="AC67" i="30"/>
  <c r="BF67" i="30"/>
  <c r="Z67" i="30"/>
  <c r="BA67" i="30"/>
  <c r="BG76" i="30"/>
  <c r="AY76" i="30"/>
  <c r="BF76" i="30"/>
  <c r="AX76" i="30"/>
  <c r="AP76" i="30"/>
  <c r="AH76" i="30"/>
  <c r="BJ76" i="30"/>
  <c r="BB76" i="30"/>
  <c r="AT76" i="30"/>
  <c r="AL76" i="30"/>
  <c r="AD76" i="30"/>
  <c r="BK76" i="30"/>
  <c r="AW76" i="30"/>
  <c r="AM76" i="30"/>
  <c r="AB76" i="30"/>
  <c r="BI76" i="30"/>
  <c r="AV76" i="30"/>
  <c r="AK76" i="30"/>
  <c r="AA76" i="30"/>
  <c r="BH76" i="30"/>
  <c r="AU76" i="30"/>
  <c r="AJ76" i="30"/>
  <c r="Z76" i="30"/>
  <c r="BE76" i="30"/>
  <c r="AS76" i="30"/>
  <c r="AI76" i="30"/>
  <c r="Y76" i="30"/>
  <c r="BC76" i="30"/>
  <c r="AQ76" i="30"/>
  <c r="AF76" i="30"/>
  <c r="BA76" i="30"/>
  <c r="AO76" i="30"/>
  <c r="AE76" i="30"/>
  <c r="AZ76" i="30"/>
  <c r="AC76" i="30"/>
  <c r="AR76" i="30"/>
  <c r="AN76" i="30"/>
  <c r="AG76" i="30"/>
  <c r="BL76" i="30"/>
  <c r="BD76" i="30"/>
  <c r="BF54" i="32"/>
  <c r="AX54" i="32"/>
  <c r="AP54" i="32"/>
  <c r="AH54" i="32"/>
  <c r="Z54" i="32"/>
  <c r="BE54" i="32"/>
  <c r="AW54" i="32"/>
  <c r="AO54" i="32"/>
  <c r="AG54" i="32"/>
  <c r="Y54" i="32"/>
  <c r="BL54" i="32"/>
  <c r="BD54" i="32"/>
  <c r="AV54" i="32"/>
  <c r="AN54" i="32"/>
  <c r="AF54" i="32"/>
  <c r="BI54" i="32"/>
  <c r="BA54" i="32"/>
  <c r="AS54" i="32"/>
  <c r="AK54" i="32"/>
  <c r="AC54" i="32"/>
  <c r="BH54" i="32"/>
  <c r="AZ54" i="32"/>
  <c r="AR54" i="32"/>
  <c r="AJ54" i="32"/>
  <c r="AB54" i="32"/>
  <c r="BK54" i="32"/>
  <c r="AQ54" i="32"/>
  <c r="BJ54" i="32"/>
  <c r="AM54" i="32"/>
  <c r="BG54" i="32"/>
  <c r="AL54" i="32"/>
  <c r="BC54" i="32"/>
  <c r="AI54" i="32"/>
  <c r="AY54" i="32"/>
  <c r="AD54" i="32"/>
  <c r="AU54" i="32"/>
  <c r="AA54" i="32"/>
  <c r="BB54" i="32"/>
  <c r="AT54" i="32"/>
  <c r="AE54" i="32"/>
  <c r="BG57" i="32"/>
  <c r="AY57" i="32"/>
  <c r="AQ57" i="32"/>
  <c r="AI57" i="32"/>
  <c r="AA57" i="32"/>
  <c r="BI57" i="32"/>
  <c r="BA57" i="32"/>
  <c r="AS57" i="32"/>
  <c r="AK57" i="32"/>
  <c r="AC57" i="32"/>
  <c r="BC57" i="32"/>
  <c r="AR57" i="32"/>
  <c r="AG57" i="32"/>
  <c r="BL57" i="32"/>
  <c r="BB57" i="32"/>
  <c r="AP57" i="32"/>
  <c r="AF57" i="32"/>
  <c r="BK57" i="32"/>
  <c r="AZ57" i="32"/>
  <c r="AO57" i="32"/>
  <c r="AE57" i="32"/>
  <c r="BJ57" i="32"/>
  <c r="AX57" i="32"/>
  <c r="AN57" i="32"/>
  <c r="AD57" i="32"/>
  <c r="BF57" i="32"/>
  <c r="AV57" i="32"/>
  <c r="AL57" i="32"/>
  <c r="Z57" i="32"/>
  <c r="BE57" i="32"/>
  <c r="AU57" i="32"/>
  <c r="AJ57" i="32"/>
  <c r="Y57" i="32"/>
  <c r="AT57" i="32"/>
  <c r="AM57" i="32"/>
  <c r="AH57" i="32"/>
  <c r="AB57" i="32"/>
  <c r="BH57" i="32"/>
  <c r="BD57" i="32"/>
  <c r="AW57" i="32"/>
  <c r="BH62" i="32"/>
  <c r="AZ62" i="32"/>
  <c r="AR62" i="32"/>
  <c r="AJ62" i="32"/>
  <c r="AB62" i="32"/>
  <c r="BG62" i="32"/>
  <c r="AY62" i="32"/>
  <c r="AQ62" i="32"/>
  <c r="AI62" i="32"/>
  <c r="AA62" i="32"/>
  <c r="BL62" i="32"/>
  <c r="BD62" i="32"/>
  <c r="BK62" i="32"/>
  <c r="BC62" i="32"/>
  <c r="BI62" i="32"/>
  <c r="AU62" i="32"/>
  <c r="AK62" i="32"/>
  <c r="Y62" i="32"/>
  <c r="BF62" i="32"/>
  <c r="AT62" i="32"/>
  <c r="AH62" i="32"/>
  <c r="BE62" i="32"/>
  <c r="AS62" i="32"/>
  <c r="AG62" i="32"/>
  <c r="BB62" i="32"/>
  <c r="AP62" i="32"/>
  <c r="AF62" i="32"/>
  <c r="AX62" i="32"/>
  <c r="AN62" i="32"/>
  <c r="AD62" i="32"/>
  <c r="AW62" i="32"/>
  <c r="AM62" i="32"/>
  <c r="AC62" i="32"/>
  <c r="AO62" i="32"/>
  <c r="AL62" i="32"/>
  <c r="AE62" i="32"/>
  <c r="Z62" i="32"/>
  <c r="BJ62" i="32"/>
  <c r="BA62" i="32"/>
  <c r="AV62" i="32"/>
  <c r="BG70" i="32"/>
  <c r="AY70" i="32"/>
  <c r="AQ70" i="32"/>
  <c r="AI70" i="32"/>
  <c r="AA70" i="32"/>
  <c r="BF70" i="32"/>
  <c r="AX70" i="32"/>
  <c r="AP70" i="32"/>
  <c r="AH70" i="32"/>
  <c r="Z70" i="32"/>
  <c r="BK70" i="32"/>
  <c r="BC70" i="32"/>
  <c r="AU70" i="32"/>
  <c r="AM70" i="32"/>
  <c r="AE70" i="32"/>
  <c r="BJ70" i="32"/>
  <c r="BB70" i="32"/>
  <c r="AT70" i="32"/>
  <c r="AL70" i="32"/>
  <c r="AD70" i="32"/>
  <c r="AW70" i="32"/>
  <c r="AG70" i="32"/>
  <c r="BL70" i="32"/>
  <c r="AV70" i="32"/>
  <c r="AF70" i="32"/>
  <c r="BI70" i="32"/>
  <c r="AS70" i="32"/>
  <c r="AC70" i="32"/>
  <c r="BH70" i="32"/>
  <c r="AR70" i="32"/>
  <c r="AB70" i="32"/>
  <c r="BD70" i="32"/>
  <c r="AN70" i="32"/>
  <c r="BA70" i="32"/>
  <c r="AK70" i="32"/>
  <c r="BE70" i="32"/>
  <c r="AO70" i="32"/>
  <c r="AJ70" i="32"/>
  <c r="AZ70" i="32"/>
  <c r="Y70" i="32"/>
  <c r="Z52" i="30"/>
  <c r="BL52" i="30"/>
  <c r="BD52" i="30"/>
  <c r="AV52" i="30"/>
  <c r="AN52" i="30"/>
  <c r="AF52" i="30"/>
  <c r="BK52" i="30"/>
  <c r="BC52" i="30"/>
  <c r="AU52" i="30"/>
  <c r="AM52" i="30"/>
  <c r="AE52" i="30"/>
  <c r="BJ52" i="30"/>
  <c r="BB52" i="30"/>
  <c r="AT52" i="30"/>
  <c r="AL52" i="30"/>
  <c r="AD52" i="30"/>
  <c r="BG52" i="30"/>
  <c r="AY52" i="30"/>
  <c r="AQ52" i="30"/>
  <c r="AI52" i="30"/>
  <c r="AA52" i="30"/>
  <c r="BF52" i="30"/>
  <c r="AX52" i="30"/>
  <c r="AP52" i="30"/>
  <c r="AH52" i="30"/>
  <c r="Y52" i="30"/>
  <c r="BI52" i="30"/>
  <c r="AO52" i="30"/>
  <c r="AZ52" i="30"/>
  <c r="BH52" i="30"/>
  <c r="AK52" i="30"/>
  <c r="AC52" i="30"/>
  <c r="BE52" i="30"/>
  <c r="AJ52" i="30"/>
  <c r="BA52" i="30"/>
  <c r="AG52" i="30"/>
  <c r="AW52" i="30"/>
  <c r="AB52" i="30"/>
  <c r="AS52" i="30"/>
  <c r="AR52" i="30"/>
  <c r="BL60" i="30"/>
  <c r="BD60" i="30"/>
  <c r="AV60" i="30"/>
  <c r="AN60" i="30"/>
  <c r="AF60" i="30"/>
  <c r="BK60" i="30"/>
  <c r="BC60" i="30"/>
  <c r="AU60" i="30"/>
  <c r="AM60" i="30"/>
  <c r="AE60" i="30"/>
  <c r="BJ60" i="30"/>
  <c r="BB60" i="30"/>
  <c r="AT60" i="30"/>
  <c r="AL60" i="30"/>
  <c r="AD60" i="30"/>
  <c r="BI60" i="30"/>
  <c r="BA60" i="30"/>
  <c r="AS60" i="30"/>
  <c r="AK60" i="30"/>
  <c r="AC60" i="30"/>
  <c r="BG60" i="30"/>
  <c r="AY60" i="30"/>
  <c r="AQ60" i="30"/>
  <c r="AI60" i="30"/>
  <c r="AA60" i="30"/>
  <c r="BF60" i="30"/>
  <c r="AX60" i="30"/>
  <c r="AP60" i="30"/>
  <c r="AH60" i="30"/>
  <c r="Z60" i="30"/>
  <c r="AO60" i="30"/>
  <c r="Y60" i="30"/>
  <c r="AJ60" i="30"/>
  <c r="BE60" i="30"/>
  <c r="AG60" i="30"/>
  <c r="BH60" i="30"/>
  <c r="AB60" i="30"/>
  <c r="AZ60" i="30"/>
  <c r="AW60" i="30"/>
  <c r="AR60" i="30"/>
  <c r="BE70" i="30"/>
  <c r="AW70" i="30"/>
  <c r="AO70" i="30"/>
  <c r="AG70" i="30"/>
  <c r="Y70" i="30"/>
  <c r="BL70" i="30"/>
  <c r="BD70" i="30"/>
  <c r="AV70" i="30"/>
  <c r="AN70" i="30"/>
  <c r="AF70" i="30"/>
  <c r="BK70" i="30"/>
  <c r="BC70" i="30"/>
  <c r="AU70" i="30"/>
  <c r="AM70" i="30"/>
  <c r="AE70" i="30"/>
  <c r="BJ70" i="30"/>
  <c r="BB70" i="30"/>
  <c r="AT70" i="30"/>
  <c r="AL70" i="30"/>
  <c r="AD70" i="30"/>
  <c r="BH70" i="30"/>
  <c r="AZ70" i="30"/>
  <c r="AR70" i="30"/>
  <c r="AJ70" i="30"/>
  <c r="AB70" i="30"/>
  <c r="BG70" i="30"/>
  <c r="AY70" i="30"/>
  <c r="AQ70" i="30"/>
  <c r="AI70" i="30"/>
  <c r="AA70" i="30"/>
  <c r="BF70" i="30"/>
  <c r="Z70" i="30"/>
  <c r="AP70" i="30"/>
  <c r="BA70" i="30"/>
  <c r="AX70" i="30"/>
  <c r="AS70" i="30"/>
  <c r="AK70" i="30"/>
  <c r="AC70" i="30"/>
  <c r="AH70" i="30"/>
  <c r="BI70" i="30"/>
  <c r="BF48" i="32"/>
  <c r="AX48" i="32"/>
  <c r="AP48" i="32"/>
  <c r="AH48" i="32"/>
  <c r="Z48" i="32"/>
  <c r="BE48" i="32"/>
  <c r="AW48" i="32"/>
  <c r="BI48" i="32"/>
  <c r="BA48" i="32"/>
  <c r="AS48" i="32"/>
  <c r="AK48" i="32"/>
  <c r="AC48" i="32"/>
  <c r="BB48" i="32"/>
  <c r="AO48" i="32"/>
  <c r="AE48" i="32"/>
  <c r="BL48" i="32"/>
  <c r="AZ48" i="32"/>
  <c r="AN48" i="32"/>
  <c r="AD48" i="32"/>
  <c r="BK48" i="32"/>
  <c r="AY48" i="32"/>
  <c r="AM48" i="32"/>
  <c r="AB48" i="32"/>
  <c r="BJ48" i="32"/>
  <c r="AV48" i="32"/>
  <c r="AL48" i="32"/>
  <c r="AA48" i="32"/>
  <c r="BG48" i="32"/>
  <c r="AT48" i="32"/>
  <c r="AI48" i="32"/>
  <c r="BD48" i="32"/>
  <c r="AR48" i="32"/>
  <c r="AG48" i="32"/>
  <c r="BH48" i="32"/>
  <c r="BC48" i="32"/>
  <c r="AU48" i="32"/>
  <c r="AQ48" i="32"/>
  <c r="AF48" i="32"/>
  <c r="Y48" i="32"/>
  <c r="AJ48" i="32"/>
  <c r="BG58" i="32"/>
  <c r="AY58" i="32"/>
  <c r="AQ58" i="32"/>
  <c r="AI58" i="32"/>
  <c r="AA58" i="32"/>
  <c r="BF58" i="32"/>
  <c r="AX58" i="32"/>
  <c r="AP58" i="32"/>
  <c r="AH58" i="32"/>
  <c r="Z58" i="32"/>
  <c r="BE58" i="32"/>
  <c r="AW58" i="32"/>
  <c r="AO58" i="32"/>
  <c r="AG58" i="32"/>
  <c r="Y58" i="32"/>
  <c r="BJ58" i="32"/>
  <c r="BB58" i="32"/>
  <c r="AT58" i="32"/>
  <c r="AL58" i="32"/>
  <c r="AD58" i="32"/>
  <c r="BI58" i="32"/>
  <c r="BA58" i="32"/>
  <c r="AS58" i="32"/>
  <c r="AK58" i="32"/>
  <c r="AC58" i="32"/>
  <c r="AV58" i="32"/>
  <c r="AB58" i="32"/>
  <c r="AU58" i="32"/>
  <c r="BL58" i="32"/>
  <c r="AR58" i="32"/>
  <c r="BK58" i="32"/>
  <c r="AN58" i="32"/>
  <c r="BD58" i="32"/>
  <c r="AJ58" i="32"/>
  <c r="BC58" i="32"/>
  <c r="AF58" i="32"/>
  <c r="AZ58" i="32"/>
  <c r="AM58" i="32"/>
  <c r="AE58" i="32"/>
  <c r="BH58" i="32"/>
  <c r="BL66" i="32"/>
  <c r="BD66" i="32"/>
  <c r="AV66" i="32"/>
  <c r="AN66" i="32"/>
  <c r="AF66" i="32"/>
  <c r="BK66" i="32"/>
  <c r="BC66" i="32"/>
  <c r="AU66" i="32"/>
  <c r="AM66" i="32"/>
  <c r="AE66" i="32"/>
  <c r="BJ66" i="32"/>
  <c r="BB66" i="32"/>
  <c r="AT66" i="32"/>
  <c r="AL66" i="32"/>
  <c r="AD66" i="32"/>
  <c r="BH66" i="32"/>
  <c r="AZ66" i="32"/>
  <c r="AR66" i="32"/>
  <c r="AJ66" i="32"/>
  <c r="AB66" i="32"/>
  <c r="BG66" i="32"/>
  <c r="AY66" i="32"/>
  <c r="AQ66" i="32"/>
  <c r="AI66" i="32"/>
  <c r="AA66" i="32"/>
  <c r="AP66" i="32"/>
  <c r="BI66" i="32"/>
  <c r="AO66" i="32"/>
  <c r="BF66" i="32"/>
  <c r="AK66" i="32"/>
  <c r="BE66" i="32"/>
  <c r="AH66" i="32"/>
  <c r="AX66" i="32"/>
  <c r="AC66" i="32"/>
  <c r="AW66" i="32"/>
  <c r="Z66" i="32"/>
  <c r="BA66" i="32"/>
  <c r="AS66" i="32"/>
  <c r="Y66" i="32"/>
  <c r="AG66" i="32"/>
  <c r="BH71" i="32"/>
  <c r="AZ71" i="32"/>
  <c r="AR71" i="32"/>
  <c r="BG71" i="32"/>
  <c r="AY71" i="32"/>
  <c r="AQ71" i="32"/>
  <c r="AI71" i="32"/>
  <c r="AA71" i="32"/>
  <c r="BF71" i="32"/>
  <c r="AX71" i="32"/>
  <c r="AP71" i="32"/>
  <c r="AH71" i="32"/>
  <c r="Z71" i="32"/>
  <c r="BE71" i="32"/>
  <c r="AW71" i="32"/>
  <c r="AO71" i="32"/>
  <c r="AG71" i="32"/>
  <c r="Y71" i="32"/>
  <c r="BK71" i="32"/>
  <c r="BC71" i="32"/>
  <c r="AU71" i="32"/>
  <c r="AM71" i="32"/>
  <c r="AE71" i="32"/>
  <c r="BJ71" i="32"/>
  <c r="BB71" i="32"/>
  <c r="AT71" i="32"/>
  <c r="AL71" i="32"/>
  <c r="AD71" i="32"/>
  <c r="AK71" i="32"/>
  <c r="BL71" i="32"/>
  <c r="AJ71" i="32"/>
  <c r="BI71" i="32"/>
  <c r="AF71" i="32"/>
  <c r="BD71" i="32"/>
  <c r="AC71" i="32"/>
  <c r="AV71" i="32"/>
  <c r="AS71" i="32"/>
  <c r="AN71" i="32"/>
  <c r="AB71" i="32"/>
  <c r="BA71" i="32"/>
  <c r="S70" i="24"/>
  <c r="BA64" i="24" s="1"/>
  <c r="R38" i="15"/>
  <c r="T146" i="27" s="1"/>
  <c r="S73" i="24"/>
  <c r="R21" i="15"/>
  <c r="T129" i="27" s="1"/>
  <c r="HB30" i="27" s="1"/>
  <c r="S64" i="24"/>
  <c r="BF58" i="24" s="1"/>
  <c r="S80" i="24"/>
  <c r="P21" i="15"/>
  <c r="Q129" i="27" s="1"/>
  <c r="BJ54" i="29"/>
  <c r="BB54" i="29"/>
  <c r="AT54" i="29"/>
  <c r="AL54" i="29"/>
  <c r="AD54" i="29"/>
  <c r="BI54" i="29"/>
  <c r="BA54" i="29"/>
  <c r="AS54" i="29"/>
  <c r="AK54" i="29"/>
  <c r="AC54" i="29"/>
  <c r="BH54" i="29"/>
  <c r="AZ54" i="29"/>
  <c r="AR54" i="29"/>
  <c r="AJ54" i="29"/>
  <c r="AB54" i="29"/>
  <c r="BG54" i="29"/>
  <c r="AY54" i="29"/>
  <c r="AQ54" i="29"/>
  <c r="AI54" i="29"/>
  <c r="AA54" i="29"/>
  <c r="BE54" i="29"/>
  <c r="AO54" i="29"/>
  <c r="BD54" i="29"/>
  <c r="AN54" i="29"/>
  <c r="BC54" i="29"/>
  <c r="AM54" i="29"/>
  <c r="AX54" i="29"/>
  <c r="AH54" i="29"/>
  <c r="BM54" i="29"/>
  <c r="AW54" i="29"/>
  <c r="AG54" i="29"/>
  <c r="BL54" i="29"/>
  <c r="AV54" i="29"/>
  <c r="AF54" i="29"/>
  <c r="BK54" i="29"/>
  <c r="BF54" i="29"/>
  <c r="AU54" i="29"/>
  <c r="AP54" i="29"/>
  <c r="AE54" i="29"/>
  <c r="Z54" i="29"/>
  <c r="BM66" i="29"/>
  <c r="BE66" i="29"/>
  <c r="AW66" i="29"/>
  <c r="AO66" i="29"/>
  <c r="AG66" i="29"/>
  <c r="BK66" i="29"/>
  <c r="BC66" i="29"/>
  <c r="AU66" i="29"/>
  <c r="AM66" i="29"/>
  <c r="AE66" i="29"/>
  <c r="BH66" i="29"/>
  <c r="AX66" i="29"/>
  <c r="AL66" i="29"/>
  <c r="AB66" i="29"/>
  <c r="BG66" i="29"/>
  <c r="AV66" i="29"/>
  <c r="AK66" i="29"/>
  <c r="AA66" i="29"/>
  <c r="BF66" i="29"/>
  <c r="AT66" i="29"/>
  <c r="AJ66" i="29"/>
  <c r="Z66" i="29"/>
  <c r="BD66" i="29"/>
  <c r="AS66" i="29"/>
  <c r="AI66" i="29"/>
  <c r="BB66" i="29"/>
  <c r="AR66" i="29"/>
  <c r="AH66" i="29"/>
  <c r="BI66" i="29"/>
  <c r="AD66" i="29"/>
  <c r="BA66" i="29"/>
  <c r="AC66" i="29"/>
  <c r="AZ66" i="29"/>
  <c r="AY66" i="29"/>
  <c r="AQ66" i="29"/>
  <c r="AN66" i="29"/>
  <c r="AF66" i="29"/>
  <c r="BL66" i="29"/>
  <c r="BJ66" i="29"/>
  <c r="AP66" i="29"/>
  <c r="BI69" i="29"/>
  <c r="BA69" i="29"/>
  <c r="AS69" i="29"/>
  <c r="AK69" i="29"/>
  <c r="AC69" i="29"/>
  <c r="BH69" i="29"/>
  <c r="AZ69" i="29"/>
  <c r="AR69" i="29"/>
  <c r="AJ69" i="29"/>
  <c r="AB69" i="29"/>
  <c r="BG69" i="29"/>
  <c r="AY69" i="29"/>
  <c r="AQ69" i="29"/>
  <c r="AI69" i="29"/>
  <c r="AA69" i="29"/>
  <c r="BC69" i="29"/>
  <c r="AO69" i="29"/>
  <c r="AD69" i="29"/>
  <c r="BM69" i="29"/>
  <c r="BB69" i="29"/>
  <c r="AN69" i="29"/>
  <c r="Z69" i="29"/>
  <c r="BL69" i="29"/>
  <c r="AX69" i="29"/>
  <c r="AM69" i="29"/>
  <c r="BD69" i="29"/>
  <c r="AG69" i="29"/>
  <c r="AW69" i="29"/>
  <c r="AF69" i="29"/>
  <c r="AV69" i="29"/>
  <c r="AE69" i="29"/>
  <c r="AU69" i="29"/>
  <c r="BK69" i="29"/>
  <c r="AT69" i="29"/>
  <c r="BJ69" i="29"/>
  <c r="AP69" i="29"/>
  <c r="AH69" i="29"/>
  <c r="BE69" i="29"/>
  <c r="AL69" i="29"/>
  <c r="BF69" i="29"/>
  <c r="BM64" i="29"/>
  <c r="BE64" i="29"/>
  <c r="AW64" i="29"/>
  <c r="AO64" i="29"/>
  <c r="AG64" i="29"/>
  <c r="BL64" i="29"/>
  <c r="BC64" i="29"/>
  <c r="AT64" i="29"/>
  <c r="AK64" i="29"/>
  <c r="AB64" i="29"/>
  <c r="BH64" i="29"/>
  <c r="AX64" i="29"/>
  <c r="AM64" i="29"/>
  <c r="AC64" i="29"/>
  <c r="BG64" i="29"/>
  <c r="AV64" i="29"/>
  <c r="AL64" i="29"/>
  <c r="AA64" i="29"/>
  <c r="BF64" i="29"/>
  <c r="AU64" i="29"/>
  <c r="AJ64" i="29"/>
  <c r="Z64" i="29"/>
  <c r="BD64" i="29"/>
  <c r="AS64" i="29"/>
  <c r="AI64" i="29"/>
  <c r="BB64" i="29"/>
  <c r="AR64" i="29"/>
  <c r="AH64" i="29"/>
  <c r="BK64" i="29"/>
  <c r="AN64" i="29"/>
  <c r="BJ64" i="29"/>
  <c r="AF64" i="29"/>
  <c r="BI64" i="29"/>
  <c r="AE64" i="29"/>
  <c r="BA64" i="29"/>
  <c r="AD64" i="29"/>
  <c r="AZ64" i="29"/>
  <c r="AY64" i="29"/>
  <c r="AP64" i="29"/>
  <c r="AQ64" i="29"/>
  <c r="BH56" i="29"/>
  <c r="AZ56" i="29"/>
  <c r="AR56" i="29"/>
  <c r="AJ56" i="29"/>
  <c r="AB56" i="29"/>
  <c r="BG56" i="29"/>
  <c r="AY56" i="29"/>
  <c r="AQ56" i="29"/>
  <c r="AI56" i="29"/>
  <c r="AA56" i="29"/>
  <c r="BF56" i="29"/>
  <c r="AX56" i="29"/>
  <c r="AP56" i="29"/>
  <c r="AH56" i="29"/>
  <c r="Z56" i="29"/>
  <c r="BM56" i="29"/>
  <c r="BE56" i="29"/>
  <c r="AW56" i="29"/>
  <c r="AO56" i="29"/>
  <c r="AG56" i="29"/>
  <c r="BB56" i="29"/>
  <c r="AL56" i="29"/>
  <c r="BA56" i="29"/>
  <c r="AK56" i="29"/>
  <c r="BL56" i="29"/>
  <c r="AV56" i="29"/>
  <c r="AF56" i="29"/>
  <c r="BK56" i="29"/>
  <c r="AU56" i="29"/>
  <c r="AE56" i="29"/>
  <c r="BJ56" i="29"/>
  <c r="AT56" i="29"/>
  <c r="AD56" i="29"/>
  <c r="BI56" i="29"/>
  <c r="AS56" i="29"/>
  <c r="AC56" i="29"/>
  <c r="BD56" i="29"/>
  <c r="BC56" i="29"/>
  <c r="AN56" i="29"/>
  <c r="AM56" i="29"/>
  <c r="BF59" i="29"/>
  <c r="AX59" i="29"/>
  <c r="AP59" i="29"/>
  <c r="AH59" i="29"/>
  <c r="Z59" i="29"/>
  <c r="BM59" i="29"/>
  <c r="BE59" i="29"/>
  <c r="AW59" i="29"/>
  <c r="AO59" i="29"/>
  <c r="AG59" i="29"/>
  <c r="BL59" i="29"/>
  <c r="BD59" i="29"/>
  <c r="AV59" i="29"/>
  <c r="AN59" i="29"/>
  <c r="AF59" i="29"/>
  <c r="BK59" i="29"/>
  <c r="BC59" i="29"/>
  <c r="AU59" i="29"/>
  <c r="AM59" i="29"/>
  <c r="AE59" i="29"/>
  <c r="BJ59" i="29"/>
  <c r="BB59" i="29"/>
  <c r="AT59" i="29"/>
  <c r="AL59" i="29"/>
  <c r="AD59" i="29"/>
  <c r="BI59" i="29"/>
  <c r="BA59" i="29"/>
  <c r="AS59" i="29"/>
  <c r="AK59" i="29"/>
  <c r="AC59" i="29"/>
  <c r="BH59" i="29"/>
  <c r="AB59" i="29"/>
  <c r="BG59" i="29"/>
  <c r="AA59" i="29"/>
  <c r="AZ59" i="29"/>
  <c r="AY59" i="29"/>
  <c r="AR59" i="29"/>
  <c r="AQ59" i="29"/>
  <c r="AJ59" i="29"/>
  <c r="AI59" i="29"/>
  <c r="BI72" i="29"/>
  <c r="BA72" i="29"/>
  <c r="AS72" i="29"/>
  <c r="AK72" i="29"/>
  <c r="AC72" i="29"/>
  <c r="BG72" i="29"/>
  <c r="AX72" i="29"/>
  <c r="AO72" i="29"/>
  <c r="AF72" i="29"/>
  <c r="BF72" i="29"/>
  <c r="AW72" i="29"/>
  <c r="AN72" i="29"/>
  <c r="AE72" i="29"/>
  <c r="BE72" i="29"/>
  <c r="AV72" i="29"/>
  <c r="AM72" i="29"/>
  <c r="AD72" i="29"/>
  <c r="BL72" i="29"/>
  <c r="BC72" i="29"/>
  <c r="AT72" i="29"/>
  <c r="AJ72" i="29"/>
  <c r="AA72" i="29"/>
  <c r="AY72" i="29"/>
  <c r="AG72" i="29"/>
  <c r="BM72" i="29"/>
  <c r="AU72" i="29"/>
  <c r="AB72" i="29"/>
  <c r="BK72" i="29"/>
  <c r="AR72" i="29"/>
  <c r="Z72" i="29"/>
  <c r="BJ72" i="29"/>
  <c r="AQ72" i="29"/>
  <c r="AI72" i="29"/>
  <c r="AH72" i="29"/>
  <c r="BH72" i="29"/>
  <c r="BD72" i="29"/>
  <c r="BB72" i="29"/>
  <c r="AZ72" i="29"/>
  <c r="AP72" i="29"/>
  <c r="AL72" i="29"/>
  <c r="BM55" i="29"/>
  <c r="BE55" i="29"/>
  <c r="AW55" i="29"/>
  <c r="AO55" i="29"/>
  <c r="AG55" i="29"/>
  <c r="BL55" i="29"/>
  <c r="BD55" i="29"/>
  <c r="AV55" i="29"/>
  <c r="AN55" i="29"/>
  <c r="AF55" i="29"/>
  <c r="BK55" i="29"/>
  <c r="BC55" i="29"/>
  <c r="AU55" i="29"/>
  <c r="AM55" i="29"/>
  <c r="AE55" i="29"/>
  <c r="BJ55" i="29"/>
  <c r="BB55" i="29"/>
  <c r="AT55" i="29"/>
  <c r="AL55" i="29"/>
  <c r="AD55" i="29"/>
  <c r="BH55" i="29"/>
  <c r="AR55" i="29"/>
  <c r="AB55" i="29"/>
  <c r="BG55" i="29"/>
  <c r="AQ55" i="29"/>
  <c r="AA55" i="29"/>
  <c r="BF55" i="29"/>
  <c r="AP55" i="29"/>
  <c r="Z55" i="29"/>
  <c r="BA55" i="29"/>
  <c r="AK55" i="29"/>
  <c r="AZ55" i="29"/>
  <c r="AJ55" i="29"/>
  <c r="AY55" i="29"/>
  <c r="AI55" i="29"/>
  <c r="BI55" i="29"/>
  <c r="AX55" i="29"/>
  <c r="AS55" i="29"/>
  <c r="AH55" i="29"/>
  <c r="AC55" i="29"/>
  <c r="BL52" i="29"/>
  <c r="BD52" i="29"/>
  <c r="BI52" i="29"/>
  <c r="BA52" i="29"/>
  <c r="BJ52" i="29"/>
  <c r="AY52" i="29"/>
  <c r="AQ52" i="29"/>
  <c r="AI52" i="29"/>
  <c r="AA52" i="29"/>
  <c r="BH52" i="29"/>
  <c r="AX52" i="29"/>
  <c r="AP52" i="29"/>
  <c r="AH52" i="29"/>
  <c r="Z52" i="29"/>
  <c r="BG52" i="29"/>
  <c r="AW52" i="29"/>
  <c r="AO52" i="29"/>
  <c r="AG52" i="29"/>
  <c r="BF52" i="29"/>
  <c r="AV52" i="29"/>
  <c r="AN52" i="29"/>
  <c r="AF52" i="29"/>
  <c r="BE52" i="29"/>
  <c r="AU52" i="29"/>
  <c r="AM52" i="29"/>
  <c r="AE52" i="29"/>
  <c r="BC52" i="29"/>
  <c r="AT52" i="29"/>
  <c r="AL52" i="29"/>
  <c r="AD52" i="29"/>
  <c r="BK52" i="29"/>
  <c r="AB52" i="29"/>
  <c r="BB52" i="29"/>
  <c r="AZ52" i="29"/>
  <c r="AS52" i="29"/>
  <c r="AR52" i="29"/>
  <c r="AK52" i="29"/>
  <c r="AJ52" i="29"/>
  <c r="BM52" i="29"/>
  <c r="AC52" i="29"/>
  <c r="BG53" i="29"/>
  <c r="AY53" i="29"/>
  <c r="AQ53" i="29"/>
  <c r="AI53" i="29"/>
  <c r="AA53" i="29"/>
  <c r="BF53" i="29"/>
  <c r="AX53" i="29"/>
  <c r="AP53" i="29"/>
  <c r="AH53" i="29"/>
  <c r="Z53" i="29"/>
  <c r="BM53" i="29"/>
  <c r="BE53" i="29"/>
  <c r="AW53" i="29"/>
  <c r="AO53" i="29"/>
  <c r="AG53" i="29"/>
  <c r="BL53" i="29"/>
  <c r="BD53" i="29"/>
  <c r="AV53" i="29"/>
  <c r="AN53" i="29"/>
  <c r="AF53" i="29"/>
  <c r="AZ53" i="29"/>
  <c r="AJ53" i="29"/>
  <c r="BK53" i="29"/>
  <c r="AU53" i="29"/>
  <c r="AE53" i="29"/>
  <c r="BJ53" i="29"/>
  <c r="AT53" i="29"/>
  <c r="AD53" i="29"/>
  <c r="BI53" i="29"/>
  <c r="AS53" i="29"/>
  <c r="AC53" i="29"/>
  <c r="BH53" i="29"/>
  <c r="AR53" i="29"/>
  <c r="AB53" i="29"/>
  <c r="BC53" i="29"/>
  <c r="AM53" i="29"/>
  <c r="BB53" i="29"/>
  <c r="BA53" i="29"/>
  <c r="AL53" i="29"/>
  <c r="AK53" i="29"/>
  <c r="BJ65" i="29"/>
  <c r="BB65" i="29"/>
  <c r="AT65" i="29"/>
  <c r="AL65" i="29"/>
  <c r="AD65" i="29"/>
  <c r="BH65" i="29"/>
  <c r="AZ65" i="29"/>
  <c r="AR65" i="29"/>
  <c r="AJ65" i="29"/>
  <c r="AB65" i="29"/>
  <c r="BK65" i="29"/>
  <c r="AY65" i="29"/>
  <c r="AO65" i="29"/>
  <c r="AE65" i="29"/>
  <c r="BI65" i="29"/>
  <c r="BM65" i="29"/>
  <c r="AX65" i="29"/>
  <c r="AM65" i="29"/>
  <c r="Z65" i="29"/>
  <c r="BL65" i="29"/>
  <c r="AW65" i="29"/>
  <c r="AK65" i="29"/>
  <c r="BG65" i="29"/>
  <c r="AV65" i="29"/>
  <c r="AI65" i="29"/>
  <c r="BF65" i="29"/>
  <c r="AU65" i="29"/>
  <c r="AH65" i="29"/>
  <c r="BE65" i="29"/>
  <c r="AS65" i="29"/>
  <c r="AG65" i="29"/>
  <c r="BC65" i="29"/>
  <c r="BA65" i="29"/>
  <c r="AQ65" i="29"/>
  <c r="AP65" i="29"/>
  <c r="AN65" i="29"/>
  <c r="AF65" i="29"/>
  <c r="BD65" i="29"/>
  <c r="AC65" i="29"/>
  <c r="AA65" i="29"/>
  <c r="BG71" i="29"/>
  <c r="AY71" i="29"/>
  <c r="AQ71" i="29"/>
  <c r="AI71" i="29"/>
  <c r="AA71" i="29"/>
  <c r="BF71" i="29"/>
  <c r="AX71" i="29"/>
  <c r="AP71" i="29"/>
  <c r="AH71" i="29"/>
  <c r="Z71" i="29"/>
  <c r="BJ71" i="29"/>
  <c r="AZ71" i="29"/>
  <c r="AN71" i="29"/>
  <c r="AD71" i="29"/>
  <c r="BI71" i="29"/>
  <c r="AW71" i="29"/>
  <c r="AM71" i="29"/>
  <c r="AC71" i="29"/>
  <c r="BH71" i="29"/>
  <c r="AV71" i="29"/>
  <c r="AL71" i="29"/>
  <c r="AB71" i="29"/>
  <c r="BM71" i="29"/>
  <c r="AU71" i="29"/>
  <c r="AF71" i="29"/>
  <c r="BL71" i="29"/>
  <c r="AT71" i="29"/>
  <c r="AE71" i="29"/>
  <c r="BK71" i="29"/>
  <c r="AS71" i="29"/>
  <c r="BD71" i="29"/>
  <c r="AG71" i="29"/>
  <c r="BC71" i="29"/>
  <c r="BB71" i="29"/>
  <c r="BA71" i="29"/>
  <c r="AR71" i="29"/>
  <c r="AO71" i="29"/>
  <c r="BE71" i="29"/>
  <c r="AK71" i="29"/>
  <c r="AJ71" i="29"/>
  <c r="BR19" i="15"/>
  <c r="FB19" i="15" s="1"/>
  <c r="FA127" i="27" s="1"/>
  <c r="BK48" i="29"/>
  <c r="BC48" i="29"/>
  <c r="AU48" i="29"/>
  <c r="AM48" i="29"/>
  <c r="AE48" i="29"/>
  <c r="BI48" i="29"/>
  <c r="BA48" i="29"/>
  <c r="AS48" i="29"/>
  <c r="AK48" i="29"/>
  <c r="AC48" i="29"/>
  <c r="BH48" i="29"/>
  <c r="AZ48" i="29"/>
  <c r="AR48" i="29"/>
  <c r="AJ48" i="29"/>
  <c r="AB48" i="29"/>
  <c r="BD48" i="29"/>
  <c r="AP48" i="29"/>
  <c r="AD48" i="29"/>
  <c r="BB48" i="29"/>
  <c r="AO48" i="29"/>
  <c r="AA48" i="29"/>
  <c r="BM48" i="29"/>
  <c r="AY48" i="29"/>
  <c r="AN48" i="29"/>
  <c r="Z48" i="29"/>
  <c r="BL48" i="29"/>
  <c r="AX48" i="29"/>
  <c r="AL48" i="29"/>
  <c r="BJ48" i="29"/>
  <c r="AW48" i="29"/>
  <c r="AI48" i="29"/>
  <c r="BG48" i="29"/>
  <c r="AV48" i="29"/>
  <c r="AH48" i="29"/>
  <c r="BF48" i="29"/>
  <c r="AT48" i="29"/>
  <c r="AG48" i="29"/>
  <c r="BE48" i="29"/>
  <c r="AQ48" i="29"/>
  <c r="AF48" i="29"/>
  <c r="BF63" i="29"/>
  <c r="AX63" i="29"/>
  <c r="AP63" i="29"/>
  <c r="AH63" i="29"/>
  <c r="Z63" i="29"/>
  <c r="BM63" i="29"/>
  <c r="BE63" i="29"/>
  <c r="AW63" i="29"/>
  <c r="AO63" i="29"/>
  <c r="AG63" i="29"/>
  <c r="BL63" i="29"/>
  <c r="BD63" i="29"/>
  <c r="AV63" i="29"/>
  <c r="AN63" i="29"/>
  <c r="AF63" i="29"/>
  <c r="BK63" i="29"/>
  <c r="BC63" i="29"/>
  <c r="AU63" i="29"/>
  <c r="AM63" i="29"/>
  <c r="AE63" i="29"/>
  <c r="BJ63" i="29"/>
  <c r="BB63" i="29"/>
  <c r="AT63" i="29"/>
  <c r="AL63" i="29"/>
  <c r="AD63" i="29"/>
  <c r="AY63" i="29"/>
  <c r="AB63" i="29"/>
  <c r="AS63" i="29"/>
  <c r="AA63" i="29"/>
  <c r="AR63" i="29"/>
  <c r="BI63" i="29"/>
  <c r="AQ63" i="29"/>
  <c r="BH63" i="29"/>
  <c r="AK63" i="29"/>
  <c r="BG63" i="29"/>
  <c r="AJ63" i="29"/>
  <c r="BA63" i="29"/>
  <c r="AZ63" i="29"/>
  <c r="AI63" i="29"/>
  <c r="AC63" i="29"/>
  <c r="BK68" i="29"/>
  <c r="BC68" i="29"/>
  <c r="AU68" i="29"/>
  <c r="AM68" i="29"/>
  <c r="AE68" i="29"/>
  <c r="BJ68" i="29"/>
  <c r="BB68" i="29"/>
  <c r="AT68" i="29"/>
  <c r="AL68" i="29"/>
  <c r="AD68" i="29"/>
  <c r="BI68" i="29"/>
  <c r="BA68" i="29"/>
  <c r="AS68" i="29"/>
  <c r="AK68" i="29"/>
  <c r="AC68" i="29"/>
  <c r="BM68" i="29"/>
  <c r="AY68" i="29"/>
  <c r="AN68" i="29"/>
  <c r="Z68" i="29"/>
  <c r="BL68" i="29"/>
  <c r="AX68" i="29"/>
  <c r="AJ68" i="29"/>
  <c r="BH68" i="29"/>
  <c r="AW68" i="29"/>
  <c r="AI68" i="29"/>
  <c r="BG68" i="29"/>
  <c r="AV68" i="29"/>
  <c r="AH68" i="29"/>
  <c r="BF68" i="29"/>
  <c r="AR68" i="29"/>
  <c r="AG68" i="29"/>
  <c r="BE68" i="29"/>
  <c r="AQ68" i="29"/>
  <c r="AF68" i="29"/>
  <c r="AA68" i="29"/>
  <c r="BD68" i="29"/>
  <c r="AZ68" i="29"/>
  <c r="AO68" i="29"/>
  <c r="AB68" i="29"/>
  <c r="AP68" i="29"/>
  <c r="BL73" i="29"/>
  <c r="BD73" i="29"/>
  <c r="AV73" i="29"/>
  <c r="AN73" i="29"/>
  <c r="AF73" i="29"/>
  <c r="BK73" i="29"/>
  <c r="BC73" i="29"/>
  <c r="AU73" i="29"/>
  <c r="AM73" i="29"/>
  <c r="AE73" i="29"/>
  <c r="BJ73" i="29"/>
  <c r="BB73" i="29"/>
  <c r="BI73" i="29"/>
  <c r="BA73" i="29"/>
  <c r="AS73" i="29"/>
  <c r="AK73" i="29"/>
  <c r="AC73" i="29"/>
  <c r="BG73" i="29"/>
  <c r="AY73" i="29"/>
  <c r="AQ73" i="29"/>
  <c r="AI73" i="29"/>
  <c r="AA73" i="29"/>
  <c r="AW73" i="29"/>
  <c r="AG73" i="29"/>
  <c r="AT73" i="29"/>
  <c r="AD73" i="29"/>
  <c r="BM73" i="29"/>
  <c r="AR73" i="29"/>
  <c r="AB73" i="29"/>
  <c r="BH73" i="29"/>
  <c r="AP73" i="29"/>
  <c r="Z73" i="29"/>
  <c r="BF73" i="29"/>
  <c r="AO73" i="29"/>
  <c r="BE73" i="29"/>
  <c r="AL73" i="29"/>
  <c r="AZ73" i="29"/>
  <c r="AX73" i="29"/>
  <c r="AJ73" i="29"/>
  <c r="AH73" i="29"/>
  <c r="R19" i="15"/>
  <c r="T127" i="27" s="1"/>
  <c r="BF49" i="29"/>
  <c r="AX49" i="29"/>
  <c r="AP49" i="29"/>
  <c r="AH49" i="29"/>
  <c r="Z49" i="29"/>
  <c r="BM49" i="29"/>
  <c r="BE49" i="29"/>
  <c r="AW49" i="29"/>
  <c r="AO49" i="29"/>
  <c r="AG49" i="29"/>
  <c r="BL49" i="29"/>
  <c r="BD49" i="29"/>
  <c r="AV49" i="29"/>
  <c r="AN49" i="29"/>
  <c r="AF49" i="29"/>
  <c r="BK49" i="29"/>
  <c r="BC49" i="29"/>
  <c r="AU49" i="29"/>
  <c r="AM49" i="29"/>
  <c r="AE49" i="29"/>
  <c r="BJ49" i="29"/>
  <c r="AT49" i="29"/>
  <c r="AD49" i="29"/>
  <c r="BI49" i="29"/>
  <c r="AS49" i="29"/>
  <c r="AC49" i="29"/>
  <c r="BH49" i="29"/>
  <c r="AR49" i="29"/>
  <c r="AB49" i="29"/>
  <c r="BG49" i="29"/>
  <c r="AQ49" i="29"/>
  <c r="AA49" i="29"/>
  <c r="BB49" i="29"/>
  <c r="AL49" i="29"/>
  <c r="BA49" i="29"/>
  <c r="AK49" i="29"/>
  <c r="AZ49" i="29"/>
  <c r="AJ49" i="29"/>
  <c r="AY49" i="29"/>
  <c r="AI49" i="29"/>
  <c r="BK58" i="29"/>
  <c r="BC58" i="29"/>
  <c r="AU58" i="29"/>
  <c r="AM58" i="29"/>
  <c r="AE58" i="29"/>
  <c r="BJ58" i="29"/>
  <c r="BB58" i="29"/>
  <c r="AT58" i="29"/>
  <c r="AL58" i="29"/>
  <c r="AD58" i="29"/>
  <c r="BI58" i="29"/>
  <c r="BA58" i="29"/>
  <c r="AS58" i="29"/>
  <c r="AK58" i="29"/>
  <c r="AC58" i="29"/>
  <c r="BH58" i="29"/>
  <c r="AZ58" i="29"/>
  <c r="AR58" i="29"/>
  <c r="AJ58" i="29"/>
  <c r="AB58" i="29"/>
  <c r="BG58" i="29"/>
  <c r="AY58" i="29"/>
  <c r="AQ58" i="29"/>
  <c r="AI58" i="29"/>
  <c r="AA58" i="29"/>
  <c r="BF58" i="29"/>
  <c r="AN58" i="29"/>
  <c r="BE58" i="29"/>
  <c r="AH58" i="29"/>
  <c r="BD58" i="29"/>
  <c r="AG58" i="29"/>
  <c r="AX58" i="29"/>
  <c r="AF58" i="29"/>
  <c r="AW58" i="29"/>
  <c r="AV58" i="29"/>
  <c r="AP58" i="29"/>
  <c r="AO58" i="29"/>
  <c r="Z58" i="29"/>
  <c r="BM58" i="29"/>
  <c r="BL58" i="29"/>
  <c r="BH61" i="29"/>
  <c r="AZ61" i="29"/>
  <c r="AR61" i="29"/>
  <c r="AJ61" i="29"/>
  <c r="AB61" i="29"/>
  <c r="BG61" i="29"/>
  <c r="AY61" i="29"/>
  <c r="AQ61" i="29"/>
  <c r="AI61" i="29"/>
  <c r="AA61" i="29"/>
  <c r="BF61" i="29"/>
  <c r="AX61" i="29"/>
  <c r="AP61" i="29"/>
  <c r="AH61" i="29"/>
  <c r="Z61" i="29"/>
  <c r="BM61" i="29"/>
  <c r="BE61" i="29"/>
  <c r="AW61" i="29"/>
  <c r="AO61" i="29"/>
  <c r="AG61" i="29"/>
  <c r="BL61" i="29"/>
  <c r="BD61" i="29"/>
  <c r="AV61" i="29"/>
  <c r="AN61" i="29"/>
  <c r="AF61" i="29"/>
  <c r="AT61" i="29"/>
  <c r="BK61" i="29"/>
  <c r="AS61" i="29"/>
  <c r="BJ61" i="29"/>
  <c r="AM61" i="29"/>
  <c r="BI61" i="29"/>
  <c r="AL61" i="29"/>
  <c r="BC61" i="29"/>
  <c r="AK61" i="29"/>
  <c r="BB61" i="29"/>
  <c r="AE61" i="29"/>
  <c r="AU61" i="29"/>
  <c r="AD61" i="29"/>
  <c r="AC61" i="29"/>
  <c r="BA61" i="29"/>
  <c r="BL75" i="29"/>
  <c r="BD75" i="29"/>
  <c r="AV75" i="29"/>
  <c r="AN75" i="29"/>
  <c r="AF75" i="29"/>
  <c r="BK75" i="29"/>
  <c r="BC75" i="29"/>
  <c r="AU75" i="29"/>
  <c r="AM75" i="29"/>
  <c r="AE75" i="29"/>
  <c r="BJ75" i="29"/>
  <c r="BB75" i="29"/>
  <c r="AT75" i="29"/>
  <c r="AL75" i="29"/>
  <c r="AD75" i="29"/>
  <c r="BH75" i="29"/>
  <c r="AZ75" i="29"/>
  <c r="AR75" i="29"/>
  <c r="AJ75" i="29"/>
  <c r="AB75" i="29"/>
  <c r="BG75" i="29"/>
  <c r="AY75" i="29"/>
  <c r="AQ75" i="29"/>
  <c r="AI75" i="29"/>
  <c r="AA75" i="29"/>
  <c r="BI75" i="29"/>
  <c r="AO75" i="29"/>
  <c r="BF75" i="29"/>
  <c r="AK75" i="29"/>
  <c r="BE75" i="29"/>
  <c r="AH75" i="29"/>
  <c r="BA75" i="29"/>
  <c r="AG75" i="29"/>
  <c r="AX75" i="29"/>
  <c r="AC75" i="29"/>
  <c r="AW75" i="29"/>
  <c r="Z75" i="29"/>
  <c r="AS75" i="29"/>
  <c r="AP75" i="29"/>
  <c r="BM75" i="29"/>
  <c r="BK62" i="29"/>
  <c r="BC62" i="29"/>
  <c r="AU62" i="29"/>
  <c r="AM62" i="29"/>
  <c r="AE62" i="29"/>
  <c r="BJ62" i="29"/>
  <c r="BB62" i="29"/>
  <c r="AT62" i="29"/>
  <c r="AL62" i="29"/>
  <c r="AD62" i="29"/>
  <c r="BI62" i="29"/>
  <c r="BA62" i="29"/>
  <c r="AS62" i="29"/>
  <c r="AK62" i="29"/>
  <c r="AC62" i="29"/>
  <c r="BH62" i="29"/>
  <c r="AZ62" i="29"/>
  <c r="AR62" i="29"/>
  <c r="AJ62" i="29"/>
  <c r="AB62" i="29"/>
  <c r="BG62" i="29"/>
  <c r="AY62" i="29"/>
  <c r="AQ62" i="29"/>
  <c r="AI62" i="29"/>
  <c r="AA62" i="29"/>
  <c r="BF62" i="29"/>
  <c r="AN62" i="29"/>
  <c r="BE62" i="29"/>
  <c r="AH62" i="29"/>
  <c r="BD62" i="29"/>
  <c r="AG62" i="29"/>
  <c r="AX62" i="29"/>
  <c r="AF62" i="29"/>
  <c r="AW62" i="29"/>
  <c r="Z62" i="29"/>
  <c r="AV62" i="29"/>
  <c r="BM62" i="29"/>
  <c r="BL62" i="29"/>
  <c r="AP62" i="29"/>
  <c r="AO62" i="29"/>
  <c r="P19" i="15"/>
  <c r="Q127" i="27" s="1"/>
  <c r="BL51" i="29"/>
  <c r="BD51" i="29"/>
  <c r="AV51" i="29"/>
  <c r="AN51" i="29"/>
  <c r="AF51" i="29"/>
  <c r="BK51" i="29"/>
  <c r="BC51" i="29"/>
  <c r="AU51" i="29"/>
  <c r="AM51" i="29"/>
  <c r="AE51" i="29"/>
  <c r="BJ51" i="29"/>
  <c r="BB51" i="29"/>
  <c r="AT51" i="29"/>
  <c r="AL51" i="29"/>
  <c r="AD51" i="29"/>
  <c r="BI51" i="29"/>
  <c r="BA51" i="29"/>
  <c r="AS51" i="29"/>
  <c r="AK51" i="29"/>
  <c r="AC51" i="29"/>
  <c r="BH51" i="29"/>
  <c r="AZ51" i="29"/>
  <c r="AR51" i="29"/>
  <c r="AJ51" i="29"/>
  <c r="AB51" i="29"/>
  <c r="BG51" i="29"/>
  <c r="AO51" i="29"/>
  <c r="BF51" i="29"/>
  <c r="AI51" i="29"/>
  <c r="BE51" i="29"/>
  <c r="AH51" i="29"/>
  <c r="AY51" i="29"/>
  <c r="AG51" i="29"/>
  <c r="AX51" i="29"/>
  <c r="AA51" i="29"/>
  <c r="AW51" i="29"/>
  <c r="Z51" i="29"/>
  <c r="AQ51" i="29"/>
  <c r="BM51" i="29"/>
  <c r="AP51" i="29"/>
  <c r="BM60" i="29"/>
  <c r="BE60" i="29"/>
  <c r="AW60" i="29"/>
  <c r="AO60" i="29"/>
  <c r="AG60" i="29"/>
  <c r="BL60" i="29"/>
  <c r="BD60" i="29"/>
  <c r="AV60" i="29"/>
  <c r="AN60" i="29"/>
  <c r="AF60" i="29"/>
  <c r="BK60" i="29"/>
  <c r="BC60" i="29"/>
  <c r="AU60" i="29"/>
  <c r="AM60" i="29"/>
  <c r="AE60" i="29"/>
  <c r="BJ60" i="29"/>
  <c r="BB60" i="29"/>
  <c r="AT60" i="29"/>
  <c r="AL60" i="29"/>
  <c r="AD60" i="29"/>
  <c r="BI60" i="29"/>
  <c r="BA60" i="29"/>
  <c r="AS60" i="29"/>
  <c r="AK60" i="29"/>
  <c r="AC60" i="29"/>
  <c r="AY60" i="29"/>
  <c r="AB60" i="29"/>
  <c r="AX60" i="29"/>
  <c r="AA60" i="29"/>
  <c r="AR60" i="29"/>
  <c r="Z60" i="29"/>
  <c r="AQ60" i="29"/>
  <c r="BH60" i="29"/>
  <c r="AP60" i="29"/>
  <c r="BG60" i="29"/>
  <c r="AJ60" i="29"/>
  <c r="BF60" i="29"/>
  <c r="AZ60" i="29"/>
  <c r="AI60" i="29"/>
  <c r="AH60" i="29"/>
  <c r="BL70" i="29"/>
  <c r="BD70" i="29"/>
  <c r="AV70" i="29"/>
  <c r="AN70" i="29"/>
  <c r="BK70" i="29"/>
  <c r="BC70" i="29"/>
  <c r="AU70" i="29"/>
  <c r="BI70" i="29"/>
  <c r="AY70" i="29"/>
  <c r="AO70" i="29"/>
  <c r="AF70" i="29"/>
  <c r="BH70" i="29"/>
  <c r="AX70" i="29"/>
  <c r="AM70" i="29"/>
  <c r="AE70" i="29"/>
  <c r="BG70" i="29"/>
  <c r="AW70" i="29"/>
  <c r="AL70" i="29"/>
  <c r="AD70" i="29"/>
  <c r="BF70" i="29"/>
  <c r="AQ70" i="29"/>
  <c r="AB70" i="29"/>
  <c r="BE70" i="29"/>
  <c r="AP70" i="29"/>
  <c r="AA70" i="29"/>
  <c r="BB70" i="29"/>
  <c r="AK70" i="29"/>
  <c r="Z70" i="29"/>
  <c r="BM70" i="29"/>
  <c r="AI70" i="29"/>
  <c r="BJ70" i="29"/>
  <c r="AH70" i="29"/>
  <c r="BA70" i="29"/>
  <c r="AG70" i="29"/>
  <c r="AZ70" i="29"/>
  <c r="AC70" i="29"/>
  <c r="AT70" i="29"/>
  <c r="AS70" i="29"/>
  <c r="AR70" i="29"/>
  <c r="AJ70" i="29"/>
  <c r="BI74" i="29"/>
  <c r="BA74" i="29"/>
  <c r="AS74" i="29"/>
  <c r="AK74" i="29"/>
  <c r="AC74" i="29"/>
  <c r="BG74" i="29"/>
  <c r="AY74" i="29"/>
  <c r="AQ74" i="29"/>
  <c r="AI74" i="29"/>
  <c r="AA74" i="29"/>
  <c r="BM74" i="29"/>
  <c r="BE74" i="29"/>
  <c r="AW74" i="29"/>
  <c r="AO74" i="29"/>
  <c r="AG74" i="29"/>
  <c r="BL74" i="29"/>
  <c r="BD74" i="29"/>
  <c r="AV74" i="29"/>
  <c r="AN74" i="29"/>
  <c r="AF74" i="29"/>
  <c r="BC74" i="29"/>
  <c r="AM74" i="29"/>
  <c r="BB74" i="29"/>
  <c r="AL74" i="29"/>
  <c r="AZ74" i="29"/>
  <c r="AJ74" i="29"/>
  <c r="AX74" i="29"/>
  <c r="AH74" i="29"/>
  <c r="BK74" i="29"/>
  <c r="AU74" i="29"/>
  <c r="AE74" i="29"/>
  <c r="BJ74" i="29"/>
  <c r="AT74" i="29"/>
  <c r="AD74" i="29"/>
  <c r="BH74" i="29"/>
  <c r="BF74" i="29"/>
  <c r="AR74" i="29"/>
  <c r="AP74" i="29"/>
  <c r="AB74" i="29"/>
  <c r="Z74" i="29"/>
  <c r="U19" i="15"/>
  <c r="X127" i="27" s="1"/>
  <c r="BI50" i="29"/>
  <c r="BA50" i="29"/>
  <c r="AS50" i="29"/>
  <c r="AK50" i="29"/>
  <c r="AC50" i="29"/>
  <c r="BH50" i="29"/>
  <c r="AZ50" i="29"/>
  <c r="AR50" i="29"/>
  <c r="AJ50" i="29"/>
  <c r="AB50" i="29"/>
  <c r="BG50" i="29"/>
  <c r="AY50" i="29"/>
  <c r="AQ50" i="29"/>
  <c r="AI50" i="29"/>
  <c r="AA50" i="29"/>
  <c r="BF50" i="29"/>
  <c r="AX50" i="29"/>
  <c r="AP50" i="29"/>
  <c r="AH50" i="29"/>
  <c r="Z50" i="29"/>
  <c r="BD50" i="29"/>
  <c r="AN50" i="29"/>
  <c r="BC50" i="29"/>
  <c r="AM50" i="29"/>
  <c r="BB50" i="29"/>
  <c r="AL50" i="29"/>
  <c r="BM50" i="29"/>
  <c r="AW50" i="29"/>
  <c r="AG50" i="29"/>
  <c r="BL50" i="29"/>
  <c r="AV50" i="29"/>
  <c r="AF50" i="29"/>
  <c r="BK50" i="29"/>
  <c r="AU50" i="29"/>
  <c r="AE50" i="29"/>
  <c r="BJ50" i="29"/>
  <c r="AT50" i="29"/>
  <c r="AD50" i="29"/>
  <c r="BE50" i="29"/>
  <c r="AO50" i="29"/>
  <c r="BH57" i="29"/>
  <c r="AZ57" i="29"/>
  <c r="AR57" i="29"/>
  <c r="AJ57" i="29"/>
  <c r="AB57" i="29"/>
  <c r="BF57" i="29"/>
  <c r="AX57" i="29"/>
  <c r="AP57" i="29"/>
  <c r="AH57" i="29"/>
  <c r="Z57" i="29"/>
  <c r="BD57" i="29"/>
  <c r="AT57" i="29"/>
  <c r="AI57" i="29"/>
  <c r="BM57" i="29"/>
  <c r="BC57" i="29"/>
  <c r="AS57" i="29"/>
  <c r="AG57" i="29"/>
  <c r="BL57" i="29"/>
  <c r="BB57" i="29"/>
  <c r="AQ57" i="29"/>
  <c r="AF57" i="29"/>
  <c r="BK57" i="29"/>
  <c r="BA57" i="29"/>
  <c r="AO57" i="29"/>
  <c r="AE57" i="29"/>
  <c r="AW57" i="29"/>
  <c r="AC57" i="29"/>
  <c r="AV57" i="29"/>
  <c r="AA57" i="29"/>
  <c r="AU57" i="29"/>
  <c r="BJ57" i="29"/>
  <c r="AN57" i="29"/>
  <c r="BI57" i="29"/>
  <c r="AM57" i="29"/>
  <c r="BG57" i="29"/>
  <c r="AL57" i="29"/>
  <c r="AK57" i="29"/>
  <c r="AD57" i="29"/>
  <c r="BE57" i="29"/>
  <c r="AY57" i="29"/>
  <c r="BH67" i="29"/>
  <c r="AZ67" i="29"/>
  <c r="AR67" i="29"/>
  <c r="AJ67" i="29"/>
  <c r="AB67" i="29"/>
  <c r="BF67" i="29"/>
  <c r="AX67" i="29"/>
  <c r="AP67" i="29"/>
  <c r="AH67" i="29"/>
  <c r="Z67" i="29"/>
  <c r="BI67" i="29"/>
  <c r="AW67" i="29"/>
  <c r="AM67" i="29"/>
  <c r="AC67" i="29"/>
  <c r="BG67" i="29"/>
  <c r="AV67" i="29"/>
  <c r="AL67" i="29"/>
  <c r="AA67" i="29"/>
  <c r="BE67" i="29"/>
  <c r="AU67" i="29"/>
  <c r="AK67" i="29"/>
  <c r="BD67" i="29"/>
  <c r="AT67" i="29"/>
  <c r="AI67" i="29"/>
  <c r="BM67" i="29"/>
  <c r="BC67" i="29"/>
  <c r="AS67" i="29"/>
  <c r="AG67" i="29"/>
  <c r="BK67" i="29"/>
  <c r="AF67" i="29"/>
  <c r="BJ67" i="29"/>
  <c r="AE67" i="29"/>
  <c r="BB67" i="29"/>
  <c r="AD67" i="29"/>
  <c r="BA67" i="29"/>
  <c r="AY67" i="29"/>
  <c r="BL67" i="29"/>
  <c r="AQ67" i="29"/>
  <c r="AO67" i="29"/>
  <c r="AN67" i="29"/>
  <c r="BG76" i="29"/>
  <c r="AY76" i="29"/>
  <c r="AQ76" i="29"/>
  <c r="AI76" i="29"/>
  <c r="AA76" i="29"/>
  <c r="BF76" i="29"/>
  <c r="AX76" i="29"/>
  <c r="AP76" i="29"/>
  <c r="AH76" i="29"/>
  <c r="Z76" i="29"/>
  <c r="BM76" i="29"/>
  <c r="BE76" i="29"/>
  <c r="AW76" i="29"/>
  <c r="AO76" i="29"/>
  <c r="AG76" i="29"/>
  <c r="BL76" i="29"/>
  <c r="BD76" i="29"/>
  <c r="AV76" i="29"/>
  <c r="AN76" i="29"/>
  <c r="AF76" i="29"/>
  <c r="BK76" i="29"/>
  <c r="BC76" i="29"/>
  <c r="AU76" i="29"/>
  <c r="AM76" i="29"/>
  <c r="AE76" i="29"/>
  <c r="BJ76" i="29"/>
  <c r="BB76" i="29"/>
  <c r="AT76" i="29"/>
  <c r="AL76" i="29"/>
  <c r="AD76" i="29"/>
  <c r="AK76" i="29"/>
  <c r="AJ76" i="29"/>
  <c r="BI76" i="29"/>
  <c r="AC76" i="29"/>
  <c r="BH76" i="29"/>
  <c r="AB76" i="29"/>
  <c r="BA76" i="29"/>
  <c r="AZ76" i="29"/>
  <c r="AS76" i="29"/>
  <c r="AR76" i="29"/>
  <c r="S74" i="28"/>
  <c r="S75" i="28"/>
  <c r="S77" i="28"/>
  <c r="S76" i="28"/>
  <c r="S72" i="28"/>
  <c r="S73" i="28"/>
  <c r="S70" i="28"/>
  <c r="S68" i="28"/>
  <c r="S71" i="28"/>
  <c r="S69" i="28"/>
  <c r="S67" i="28"/>
  <c r="S66" i="28"/>
  <c r="S65" i="28"/>
  <c r="S64" i="28"/>
  <c r="S63" i="28"/>
  <c r="S62" i="28"/>
  <c r="S59" i="28"/>
  <c r="S61" i="28"/>
  <c r="S60" i="28"/>
  <c r="S58" i="28"/>
  <c r="S56" i="28"/>
  <c r="S57" i="28"/>
  <c r="S55" i="28"/>
  <c r="S53" i="28"/>
  <c r="S54" i="28"/>
  <c r="S51" i="28"/>
  <c r="S52" i="28"/>
  <c r="S50" i="28"/>
  <c r="S49" i="28"/>
  <c r="N75" i="28"/>
  <c r="O75" i="28" s="1"/>
  <c r="T75" i="28" s="1"/>
  <c r="N76" i="28"/>
  <c r="O76" i="28" s="1"/>
  <c r="T76" i="28" s="1"/>
  <c r="N77" i="28"/>
  <c r="O77" i="28" s="1"/>
  <c r="T77" i="28" s="1"/>
  <c r="N74" i="28"/>
  <c r="O74" i="28" s="1"/>
  <c r="T74" i="28" s="1"/>
  <c r="N73" i="28"/>
  <c r="O73" i="28" s="1"/>
  <c r="T73" i="28" s="1"/>
  <c r="N72" i="28"/>
  <c r="O72" i="28" s="1"/>
  <c r="T72" i="28" s="1"/>
  <c r="N68" i="28"/>
  <c r="O68" i="28" s="1"/>
  <c r="T68" i="28" s="1"/>
  <c r="N71" i="28"/>
  <c r="O71" i="28" s="1"/>
  <c r="T71" i="28" s="1"/>
  <c r="N69" i="28"/>
  <c r="O69" i="28" s="1"/>
  <c r="T69" i="28" s="1"/>
  <c r="N70" i="28"/>
  <c r="O70" i="28" s="1"/>
  <c r="T70" i="28" s="1"/>
  <c r="N67" i="28"/>
  <c r="O67" i="28" s="1"/>
  <c r="T67" i="28" s="1"/>
  <c r="N66" i="28"/>
  <c r="O66" i="28" s="1"/>
  <c r="T66" i="28" s="1"/>
  <c r="N65" i="28"/>
  <c r="O65" i="28" s="1"/>
  <c r="T65" i="28" s="1"/>
  <c r="N63" i="28"/>
  <c r="O63" i="28" s="1"/>
  <c r="T63" i="28" s="1"/>
  <c r="N61" i="28"/>
  <c r="O61" i="28" s="1"/>
  <c r="T61" i="28" s="1"/>
  <c r="N64" i="28"/>
  <c r="O64" i="28" s="1"/>
  <c r="T64" i="28" s="1"/>
  <c r="N60" i="28"/>
  <c r="O60" i="28" s="1"/>
  <c r="T60" i="28" s="1"/>
  <c r="N62" i="28"/>
  <c r="O62" i="28" s="1"/>
  <c r="T62" i="28" s="1"/>
  <c r="N58" i="28"/>
  <c r="O58" i="28" s="1"/>
  <c r="T58" i="28" s="1"/>
  <c r="N56" i="28"/>
  <c r="O56" i="28" s="1"/>
  <c r="T56" i="28" s="1"/>
  <c r="N57" i="28"/>
  <c r="O57" i="28" s="1"/>
  <c r="T57" i="28" s="1"/>
  <c r="N59" i="28"/>
  <c r="O59" i="28" s="1"/>
  <c r="T59" i="28" s="1"/>
  <c r="N55" i="28"/>
  <c r="O55" i="28" s="1"/>
  <c r="T55" i="28" s="1"/>
  <c r="N52" i="28"/>
  <c r="O52" i="28" s="1"/>
  <c r="T52" i="28" s="1"/>
  <c r="N54" i="28"/>
  <c r="O54" i="28" s="1"/>
  <c r="T54" i="28" s="1"/>
  <c r="N53" i="28"/>
  <c r="O53" i="28" s="1"/>
  <c r="T53" i="28" s="1"/>
  <c r="N50" i="28"/>
  <c r="O50" i="28" s="1"/>
  <c r="T50" i="28" s="1"/>
  <c r="N49" i="28"/>
  <c r="O49" i="28" s="1"/>
  <c r="T49" i="28" s="1"/>
  <c r="N51" i="28"/>
  <c r="O51" i="28" s="1"/>
  <c r="T51" i="28" s="1"/>
  <c r="U51" i="24"/>
  <c r="P51" i="24"/>
  <c r="R51" i="24"/>
  <c r="P48" i="28"/>
  <c r="U48" i="28"/>
  <c r="R48" i="28"/>
  <c r="S74" i="24"/>
  <c r="AL68" i="24" s="1"/>
  <c r="N79" i="24"/>
  <c r="O79" i="24" s="1"/>
  <c r="T79" i="24" s="1"/>
  <c r="N66" i="24"/>
  <c r="O66" i="24" s="1"/>
  <c r="T66" i="24" s="1"/>
  <c r="N74" i="24"/>
  <c r="O74" i="24" s="1"/>
  <c r="T74" i="24" s="1"/>
  <c r="N73" i="24"/>
  <c r="O73" i="24" s="1"/>
  <c r="T73" i="24" s="1"/>
  <c r="N56" i="24"/>
  <c r="O56" i="24" s="1"/>
  <c r="T56" i="24" s="1"/>
  <c r="N70" i="24"/>
  <c r="O70" i="24" s="1"/>
  <c r="T70" i="24" s="1"/>
  <c r="N81" i="24"/>
  <c r="O81" i="24" s="1"/>
  <c r="T81" i="24" s="1"/>
  <c r="N78" i="24"/>
  <c r="O78" i="24" s="1"/>
  <c r="T78" i="24" s="1"/>
  <c r="N72" i="24"/>
  <c r="O72" i="24" s="1"/>
  <c r="T72" i="24" s="1"/>
  <c r="N82" i="24"/>
  <c r="O82" i="24" s="1"/>
  <c r="T82" i="24" s="1"/>
  <c r="N76" i="24"/>
  <c r="O76" i="24" s="1"/>
  <c r="T76" i="24" s="1"/>
  <c r="N57" i="24"/>
  <c r="O57" i="24" s="1"/>
  <c r="T57" i="24" s="1"/>
  <c r="N80" i="24"/>
  <c r="O80" i="24" s="1"/>
  <c r="T80" i="24" s="1"/>
  <c r="N54" i="24"/>
  <c r="O54" i="24" s="1"/>
  <c r="T54" i="24" s="1"/>
  <c r="N65" i="24"/>
  <c r="O65" i="24" s="1"/>
  <c r="T65" i="24" s="1"/>
  <c r="N59" i="24"/>
  <c r="O59" i="24" s="1"/>
  <c r="T59" i="24" s="1"/>
  <c r="N62" i="24"/>
  <c r="O62" i="24" s="1"/>
  <c r="T62" i="24" s="1"/>
  <c r="N69" i="24"/>
  <c r="O69" i="24" s="1"/>
  <c r="T69" i="24" s="1"/>
  <c r="N63" i="24"/>
  <c r="O63" i="24" s="1"/>
  <c r="T63" i="24" s="1"/>
  <c r="U35" i="15"/>
  <c r="X143" i="27" s="1"/>
  <c r="R35" i="15"/>
  <c r="T143" i="27" s="1"/>
  <c r="GY44" i="27" s="1"/>
  <c r="IS44" i="27" s="1"/>
  <c r="P35" i="15"/>
  <c r="Q143" i="27" s="1"/>
  <c r="S77" i="24"/>
  <c r="AQ71" i="24" s="1"/>
  <c r="S72" i="24"/>
  <c r="AW66" i="24" s="1"/>
  <c r="S78" i="24"/>
  <c r="BB72" i="24" s="1"/>
  <c r="S75" i="24"/>
  <c r="AV69" i="24" s="1"/>
  <c r="S69" i="24"/>
  <c r="AJ63" i="24" s="1"/>
  <c r="S76" i="24"/>
  <c r="AX70" i="24" s="1"/>
  <c r="S79" i="24"/>
  <c r="AF73" i="24" s="1"/>
  <c r="S82" i="24"/>
  <c r="BJ76" i="24" s="1"/>
  <c r="S81" i="24"/>
  <c r="AR75" i="24" s="1"/>
  <c r="S58" i="24"/>
  <c r="AL52" i="24" s="1"/>
  <c r="S56" i="24"/>
  <c r="AW50" i="24" s="1"/>
  <c r="S59" i="24"/>
  <c r="AU53" i="24" s="1"/>
  <c r="S62" i="24"/>
  <c r="AD56" i="24" s="1"/>
  <c r="S55" i="24"/>
  <c r="AV49" i="24" s="1"/>
  <c r="S57" i="24"/>
  <c r="AB51" i="24" s="1"/>
  <c r="S60" i="24"/>
  <c r="Z54" i="24" s="1"/>
  <c r="S63" i="24"/>
  <c r="BK57" i="24" s="1"/>
  <c r="S66" i="24"/>
  <c r="AT60" i="24" s="1"/>
  <c r="S65" i="24"/>
  <c r="BH59" i="24" s="1"/>
  <c r="S68" i="24"/>
  <c r="AH62" i="24" s="1"/>
  <c r="S71" i="24"/>
  <c r="BD65" i="24" s="1"/>
  <c r="R37" i="15"/>
  <c r="T145" i="27" s="1"/>
  <c r="HC46" i="27" s="1"/>
  <c r="IW46" i="27" s="1"/>
  <c r="P37" i="15"/>
  <c r="Q145" i="27" s="1"/>
  <c r="U37" i="15"/>
  <c r="X145" i="27" s="1"/>
  <c r="N60" i="24"/>
  <c r="O60" i="24" s="1"/>
  <c r="T60" i="24" s="1"/>
  <c r="N67" i="24"/>
  <c r="O67" i="24" s="1"/>
  <c r="T67" i="24" s="1"/>
  <c r="N58" i="24"/>
  <c r="O58" i="24" s="1"/>
  <c r="T58" i="24" s="1"/>
  <c r="N61" i="24"/>
  <c r="O61" i="24" s="1"/>
  <c r="T61" i="24" s="1"/>
  <c r="N64" i="24"/>
  <c r="O64" i="24" s="1"/>
  <c r="T64" i="24" s="1"/>
  <c r="N75" i="24"/>
  <c r="O75" i="24" s="1"/>
  <c r="T75" i="24" s="1"/>
  <c r="N77" i="24"/>
  <c r="O77" i="24" s="1"/>
  <c r="T77" i="24" s="1"/>
  <c r="N55" i="24"/>
  <c r="O55" i="24" s="1"/>
  <c r="T55" i="24" s="1"/>
  <c r="R20" i="15"/>
  <c r="EQ20" i="15" s="1"/>
  <c r="EQ128" i="27" s="1"/>
  <c r="R52" i="15"/>
  <c r="T160" i="27" s="1"/>
  <c r="GW60" i="27" s="1"/>
  <c r="U57" i="15"/>
  <c r="X165" i="27" s="1"/>
  <c r="R57" i="15"/>
  <c r="T165" i="27" s="1"/>
  <c r="HC65" i="27" s="1"/>
  <c r="U52" i="15"/>
  <c r="X160" i="27" s="1"/>
  <c r="R69" i="15"/>
  <c r="T177" i="27" s="1"/>
  <c r="GW77" i="27" s="1"/>
  <c r="R51" i="15"/>
  <c r="T159" i="27" s="1"/>
  <c r="GV59" i="27" s="1"/>
  <c r="U69" i="15"/>
  <c r="X177" i="27" s="1"/>
  <c r="U51" i="15"/>
  <c r="X159" i="27" s="1"/>
  <c r="CV41" i="15"/>
  <c r="GF41" i="15" s="1"/>
  <c r="GE149" i="27" s="1"/>
  <c r="DA41" i="15"/>
  <c r="GK41" i="15" s="1"/>
  <c r="GJ149" i="27" s="1"/>
  <c r="U38" i="15"/>
  <c r="X146" i="27" s="1"/>
  <c r="CW41" i="15"/>
  <c r="GG41" i="15" s="1"/>
  <c r="GF149" i="27" s="1"/>
  <c r="CB41" i="15"/>
  <c r="FL41" i="15" s="1"/>
  <c r="FK149" i="27" s="1"/>
  <c r="DB41" i="15"/>
  <c r="GL41" i="15" s="1"/>
  <c r="GK149" i="27" s="1"/>
  <c r="R156" i="27"/>
  <c r="P38" i="15"/>
  <c r="Q146" i="27" s="1"/>
  <c r="CA41" i="15"/>
  <c r="CB149" i="27" s="1"/>
  <c r="CM41" i="15"/>
  <c r="FW41" i="15" s="1"/>
  <c r="FV149" i="27" s="1"/>
  <c r="U70" i="15"/>
  <c r="X178" i="27" s="1"/>
  <c r="R178" i="27"/>
  <c r="HN20" i="27"/>
  <c r="HH20" i="27"/>
  <c r="HI20" i="27"/>
  <c r="HL20" i="27"/>
  <c r="HK20" i="27"/>
  <c r="HM20" i="27"/>
  <c r="HG20" i="27"/>
  <c r="HO20" i="27"/>
  <c r="HJ20" i="27"/>
  <c r="HP20" i="27"/>
  <c r="U58" i="15"/>
  <c r="X166" i="27" s="1"/>
  <c r="R166" i="27"/>
  <c r="U66" i="15"/>
  <c r="X174" i="27" s="1"/>
  <c r="R174" i="27"/>
  <c r="R53" i="15"/>
  <c r="T161" i="27" s="1"/>
  <c r="R161" i="27"/>
  <c r="U41" i="15"/>
  <c r="X149" i="27" s="1"/>
  <c r="AK119" i="27"/>
  <c r="T119" i="27"/>
  <c r="DD41" i="15"/>
  <c r="GN41" i="15" s="1"/>
  <c r="GM149" i="27" s="1"/>
  <c r="CU41" i="15"/>
  <c r="CV149" i="27" s="1"/>
  <c r="HA78" i="27"/>
  <c r="GT78" i="27"/>
  <c r="GU78" i="27"/>
  <c r="HB78" i="27"/>
  <c r="GX78" i="27"/>
  <c r="GY78" i="27"/>
  <c r="GZ78" i="27"/>
  <c r="HC78" i="27"/>
  <c r="GW78" i="27"/>
  <c r="GV78" i="27"/>
  <c r="U63" i="15"/>
  <c r="X171" i="27" s="1"/>
  <c r="R171" i="27"/>
  <c r="DE41" i="15"/>
  <c r="DF149" i="27" s="1"/>
  <c r="R77" i="15"/>
  <c r="T185" i="27" s="1"/>
  <c r="R185" i="27"/>
  <c r="U50" i="15"/>
  <c r="X158" i="27" s="1"/>
  <c r="R158" i="27"/>
  <c r="U76" i="15"/>
  <c r="X184" i="27" s="1"/>
  <c r="R184" i="27"/>
  <c r="N68" i="24"/>
  <c r="O68" i="24" s="1"/>
  <c r="T68" i="24" s="1"/>
  <c r="GI20" i="15"/>
  <c r="CZ128" i="27"/>
  <c r="W156" i="27"/>
  <c r="P156" i="27"/>
  <c r="T38" i="15"/>
  <c r="W146" i="27" s="1"/>
  <c r="CK47" i="27" s="1"/>
  <c r="P146" i="27"/>
  <c r="T28" i="15"/>
  <c r="W136" i="27" s="1"/>
  <c r="P136" i="27"/>
  <c r="T33" i="15"/>
  <c r="W141" i="27" s="1"/>
  <c r="P141" i="27"/>
  <c r="R36" i="15"/>
  <c r="T144" i="27" s="1"/>
  <c r="R144" i="27"/>
  <c r="P18" i="15"/>
  <c r="Q126" i="27" s="1"/>
  <c r="R126" i="27"/>
  <c r="BK128" i="27"/>
  <c r="CN41" i="15"/>
  <c r="AX149" i="27"/>
  <c r="EL75" i="27"/>
  <c r="EK75" i="27"/>
  <c r="EF75" i="27"/>
  <c r="EJ75" i="27"/>
  <c r="EI75" i="27"/>
  <c r="EH75" i="27"/>
  <c r="EG75" i="27"/>
  <c r="EM75" i="27"/>
  <c r="EE75" i="27"/>
  <c r="EJ69" i="27"/>
  <c r="EI69" i="27"/>
  <c r="EH69" i="27"/>
  <c r="EL69" i="27"/>
  <c r="EG69" i="27"/>
  <c r="EF69" i="27"/>
  <c r="EM69" i="27"/>
  <c r="EE69" i="27"/>
  <c r="EK69" i="27"/>
  <c r="EH79" i="27"/>
  <c r="EG79" i="27"/>
  <c r="EJ79" i="27"/>
  <c r="EF79" i="27"/>
  <c r="EM79" i="27"/>
  <c r="EE79" i="27"/>
  <c r="EL79" i="27"/>
  <c r="EK79" i="27"/>
  <c r="EI79" i="27"/>
  <c r="T39" i="15"/>
  <c r="W147" i="27" s="1"/>
  <c r="P147" i="27"/>
  <c r="T22" i="15"/>
  <c r="W130" i="27" s="1"/>
  <c r="P130" i="27"/>
  <c r="T15" i="15"/>
  <c r="W123" i="27" s="1"/>
  <c r="P123" i="27"/>
  <c r="T18" i="15"/>
  <c r="W126" i="27" s="1"/>
  <c r="P126" i="27"/>
  <c r="T44" i="15"/>
  <c r="W152" i="27" s="1"/>
  <c r="P152" i="27"/>
  <c r="T20" i="15"/>
  <c r="W128" i="27" s="1"/>
  <c r="P128" i="27"/>
  <c r="CT43" i="15"/>
  <c r="R151" i="27"/>
  <c r="CO41" i="15"/>
  <c r="AY149" i="27"/>
  <c r="EF81" i="27"/>
  <c r="EM81" i="27"/>
  <c r="EE81" i="27"/>
  <c r="EL81" i="27"/>
  <c r="EK81" i="27"/>
  <c r="EJ81" i="27"/>
  <c r="EI81" i="27"/>
  <c r="EH81" i="27"/>
  <c r="EG81" i="27"/>
  <c r="EL83" i="27"/>
  <c r="EK83" i="27"/>
  <c r="EF83" i="27"/>
  <c r="EJ83" i="27"/>
  <c r="EI83" i="27"/>
  <c r="EH83" i="27"/>
  <c r="EG83" i="27"/>
  <c r="EM83" i="27"/>
  <c r="EE83" i="27"/>
  <c r="EJ77" i="27"/>
  <c r="EI77" i="27"/>
  <c r="EL77" i="27"/>
  <c r="EH77" i="27"/>
  <c r="EG77" i="27"/>
  <c r="EF77" i="27"/>
  <c r="EM77" i="27"/>
  <c r="EE77" i="27"/>
  <c r="EK77" i="27"/>
  <c r="EF73" i="27"/>
  <c r="EM73" i="27"/>
  <c r="EE73" i="27"/>
  <c r="EH73" i="27"/>
  <c r="EL73" i="27"/>
  <c r="EK73" i="27"/>
  <c r="EJ73" i="27"/>
  <c r="EI73" i="27"/>
  <c r="EG73" i="27"/>
  <c r="U40" i="15"/>
  <c r="X148" i="27" s="1"/>
  <c r="R148" i="27"/>
  <c r="HJ44" i="27"/>
  <c r="HI44" i="27"/>
  <c r="HP44" i="27"/>
  <c r="HH44" i="27"/>
  <c r="HO44" i="27"/>
  <c r="HG44" i="27"/>
  <c r="HN44" i="27"/>
  <c r="HM44" i="27"/>
  <c r="HL44" i="27"/>
  <c r="HK44" i="27"/>
  <c r="HJ28" i="27"/>
  <c r="HI28" i="27"/>
  <c r="HP28" i="27"/>
  <c r="HH28" i="27"/>
  <c r="HO28" i="27"/>
  <c r="HG28" i="27"/>
  <c r="HN28" i="27"/>
  <c r="HM28" i="27"/>
  <c r="HL28" i="27"/>
  <c r="HK28" i="27"/>
  <c r="HP25" i="27"/>
  <c r="HH25" i="27"/>
  <c r="HO25" i="27"/>
  <c r="HG25" i="27"/>
  <c r="HN25" i="27"/>
  <c r="HM25" i="27"/>
  <c r="HL25" i="27"/>
  <c r="HK25" i="27"/>
  <c r="HJ25" i="27"/>
  <c r="HI25" i="27"/>
  <c r="T13" i="15"/>
  <c r="W121" i="27" s="1"/>
  <c r="P121" i="27"/>
  <c r="T47" i="15"/>
  <c r="W155" i="27" s="1"/>
  <c r="P155" i="27"/>
  <c r="CY29" i="15"/>
  <c r="R137" i="27"/>
  <c r="CK31" i="15"/>
  <c r="CL139" i="27" s="1"/>
  <c r="R139" i="27"/>
  <c r="CZ19" i="15"/>
  <c r="BJ127" i="27"/>
  <c r="CL46" i="27"/>
  <c r="DW46" i="27"/>
  <c r="CQ46" i="27"/>
  <c r="CS41" i="15"/>
  <c r="BC149" i="27"/>
  <c r="EM66" i="27"/>
  <c r="EE66" i="27"/>
  <c r="EL66" i="27"/>
  <c r="EG66" i="27"/>
  <c r="EK66" i="27"/>
  <c r="EJ66" i="27"/>
  <c r="EI66" i="27"/>
  <c r="EH66" i="27"/>
  <c r="EF66" i="27"/>
  <c r="AS51" i="15"/>
  <c r="AU160" i="27" s="1"/>
  <c r="V160" i="27"/>
  <c r="EJ85" i="27"/>
  <c r="EI85" i="27"/>
  <c r="EH85" i="27"/>
  <c r="EG85" i="27"/>
  <c r="EL85" i="27"/>
  <c r="EF85" i="27"/>
  <c r="EM85" i="27"/>
  <c r="EE85" i="27"/>
  <c r="EK85" i="27"/>
  <c r="EG64" i="27"/>
  <c r="EF64" i="27"/>
  <c r="EI64" i="27"/>
  <c r="EM64" i="27"/>
  <c r="EE64" i="27"/>
  <c r="EL64" i="27"/>
  <c r="EK64" i="27"/>
  <c r="EJ64" i="27"/>
  <c r="EH64" i="27"/>
  <c r="U33" i="15"/>
  <c r="X141" i="27" s="1"/>
  <c r="R141" i="27"/>
  <c r="T14" i="15"/>
  <c r="W122" i="27" s="1"/>
  <c r="P122" i="27"/>
  <c r="T31" i="15"/>
  <c r="W139" i="27" s="1"/>
  <c r="P139" i="27"/>
  <c r="T46" i="15"/>
  <c r="W154" i="27" s="1"/>
  <c r="P154" i="27"/>
  <c r="T40" i="15"/>
  <c r="W148" i="27" s="1"/>
  <c r="P148" i="27"/>
  <c r="T43" i="15"/>
  <c r="W151" i="27" s="1"/>
  <c r="P151" i="27"/>
  <c r="T27" i="15"/>
  <c r="W135" i="27" s="1"/>
  <c r="P135" i="27"/>
  <c r="CI19" i="15"/>
  <c r="AS127" i="27"/>
  <c r="EM74" i="27"/>
  <c r="EE74" i="27"/>
  <c r="EL74" i="27"/>
  <c r="EK74" i="27"/>
  <c r="EJ74" i="27"/>
  <c r="EI74" i="27"/>
  <c r="EG74" i="27"/>
  <c r="EH74" i="27"/>
  <c r="EF74" i="27"/>
  <c r="EK59" i="27"/>
  <c r="EF59" i="27"/>
  <c r="EJ59" i="27"/>
  <c r="EI59" i="27"/>
  <c r="EH59" i="27"/>
  <c r="EG59" i="27"/>
  <c r="EM59" i="27"/>
  <c r="EE59" i="27"/>
  <c r="EL59" i="27"/>
  <c r="EI62" i="27"/>
  <c r="EH62" i="27"/>
  <c r="EK62" i="27"/>
  <c r="EG62" i="27"/>
  <c r="EF62" i="27"/>
  <c r="EM62" i="27"/>
  <c r="EE62" i="27"/>
  <c r="EL62" i="27"/>
  <c r="EJ62" i="27"/>
  <c r="EG72" i="27"/>
  <c r="EF72" i="27"/>
  <c r="EI72" i="27"/>
  <c r="EM72" i="27"/>
  <c r="EE72" i="27"/>
  <c r="EL72" i="27"/>
  <c r="EK72" i="27"/>
  <c r="EJ72" i="27"/>
  <c r="EH72" i="27"/>
  <c r="HP41" i="27"/>
  <c r="HH41" i="27"/>
  <c r="HO41" i="27"/>
  <c r="HG41" i="27"/>
  <c r="HN41" i="27"/>
  <c r="HM41" i="27"/>
  <c r="HL41" i="27"/>
  <c r="HK41" i="27"/>
  <c r="HJ41" i="27"/>
  <c r="HI41" i="27"/>
  <c r="HN46" i="27"/>
  <c r="HM46" i="27"/>
  <c r="HL46" i="27"/>
  <c r="HK46" i="27"/>
  <c r="HJ46" i="27"/>
  <c r="HI46" i="27"/>
  <c r="HP46" i="27"/>
  <c r="HH46" i="27"/>
  <c r="HO46" i="27"/>
  <c r="HG46" i="27"/>
  <c r="HL35" i="27"/>
  <c r="HK35" i="27"/>
  <c r="HJ35" i="27"/>
  <c r="HI35" i="27"/>
  <c r="HP35" i="27"/>
  <c r="HH35" i="27"/>
  <c r="HO35" i="27"/>
  <c r="HG35" i="27"/>
  <c r="HN35" i="27"/>
  <c r="HM35" i="27"/>
  <c r="BM128" i="27"/>
  <c r="U30" i="15"/>
  <c r="X138" i="27" s="1"/>
  <c r="R138" i="27"/>
  <c r="EM82" i="27"/>
  <c r="EE82" i="27"/>
  <c r="EL82" i="27"/>
  <c r="EG82" i="27"/>
  <c r="EK82" i="27"/>
  <c r="EJ82" i="27"/>
  <c r="EI82" i="27"/>
  <c r="EH82" i="27"/>
  <c r="EF82" i="27"/>
  <c r="EK68" i="27"/>
  <c r="EJ68" i="27"/>
  <c r="EM68" i="27"/>
  <c r="EI68" i="27"/>
  <c r="EH68" i="27"/>
  <c r="EG68" i="27"/>
  <c r="EF68" i="27"/>
  <c r="EL68" i="27"/>
  <c r="EE68" i="27"/>
  <c r="EI70" i="27"/>
  <c r="EH70" i="27"/>
  <c r="EK70" i="27"/>
  <c r="EG70" i="27"/>
  <c r="EF70" i="27"/>
  <c r="EM70" i="27"/>
  <c r="EE70" i="27"/>
  <c r="EL70" i="27"/>
  <c r="EJ70" i="27"/>
  <c r="EG80" i="27"/>
  <c r="EF80" i="27"/>
  <c r="EI80" i="27"/>
  <c r="EM80" i="27"/>
  <c r="EE80" i="27"/>
  <c r="EL80" i="27"/>
  <c r="EK80" i="27"/>
  <c r="EJ80" i="27"/>
  <c r="EH80" i="27"/>
  <c r="T30" i="15"/>
  <c r="W138" i="27" s="1"/>
  <c r="P138" i="27"/>
  <c r="T29" i="15"/>
  <c r="W137" i="27" s="1"/>
  <c r="P137" i="27"/>
  <c r="T21" i="15"/>
  <c r="W129" i="27" s="1"/>
  <c r="P129" i="27"/>
  <c r="T23" i="15"/>
  <c r="W131" i="27" s="1"/>
  <c r="P131" i="27"/>
  <c r="P46" i="15"/>
  <c r="Q154" i="27" s="1"/>
  <c r="R154" i="27"/>
  <c r="AZ128" i="27"/>
  <c r="GW47" i="27"/>
  <c r="GV47" i="27"/>
  <c r="HA47" i="27"/>
  <c r="GZ47" i="27"/>
  <c r="GX47" i="27"/>
  <c r="GU47" i="27"/>
  <c r="GT47" i="27"/>
  <c r="HC47" i="27"/>
  <c r="HB47" i="27"/>
  <c r="GY47" i="27"/>
  <c r="CI30" i="15"/>
  <c r="AS138" i="27"/>
  <c r="CP41" i="15"/>
  <c r="AZ149" i="27"/>
  <c r="EF65" i="27"/>
  <c r="EM65" i="27"/>
  <c r="EE65" i="27"/>
  <c r="EL65" i="27"/>
  <c r="EK65" i="27"/>
  <c r="EJ65" i="27"/>
  <c r="EH65" i="27"/>
  <c r="EI65" i="27"/>
  <c r="EG65" i="27"/>
  <c r="EK76" i="27"/>
  <c r="EM76" i="27"/>
  <c r="EJ76" i="27"/>
  <c r="EE76" i="27"/>
  <c r="EI76" i="27"/>
  <c r="EH76" i="27"/>
  <c r="EG76" i="27"/>
  <c r="EF76" i="27"/>
  <c r="EL76" i="27"/>
  <c r="EI78" i="27"/>
  <c r="EH78" i="27"/>
  <c r="EK78" i="27"/>
  <c r="EG78" i="27"/>
  <c r="EF78" i="27"/>
  <c r="EM78" i="27"/>
  <c r="EE78" i="27"/>
  <c r="EL78" i="27"/>
  <c r="EJ78" i="27"/>
  <c r="EM57" i="27"/>
  <c r="EL57" i="27"/>
  <c r="EK57" i="27"/>
  <c r="EE57" i="27"/>
  <c r="EJ57" i="27"/>
  <c r="EI57" i="27"/>
  <c r="EG57" i="27"/>
  <c r="EF57" i="27"/>
  <c r="EH57" i="27"/>
  <c r="HL51" i="27"/>
  <c r="HK51" i="27"/>
  <c r="HJ51" i="27"/>
  <c r="HI51" i="27"/>
  <c r="HP51" i="27"/>
  <c r="HH51" i="27"/>
  <c r="HO51" i="27"/>
  <c r="HG51" i="27"/>
  <c r="HN51" i="27"/>
  <c r="HM51" i="27"/>
  <c r="HN50" i="27"/>
  <c r="HM50" i="27"/>
  <c r="HL50" i="27"/>
  <c r="HK50" i="27"/>
  <c r="HJ50" i="27"/>
  <c r="HI50" i="27"/>
  <c r="HP50" i="27"/>
  <c r="HH50" i="27"/>
  <c r="HO50" i="27"/>
  <c r="HG50" i="27"/>
  <c r="HP33" i="27"/>
  <c r="HH33" i="27"/>
  <c r="HO33" i="27"/>
  <c r="HG33" i="27"/>
  <c r="HN33" i="27"/>
  <c r="HM33" i="27"/>
  <c r="HL33" i="27"/>
  <c r="HK33" i="27"/>
  <c r="HJ33" i="27"/>
  <c r="HI33" i="27"/>
  <c r="T45" i="15"/>
  <c r="W153" i="27" s="1"/>
  <c r="P153" i="27"/>
  <c r="U27" i="15"/>
  <c r="X135" i="27" s="1"/>
  <c r="R135" i="27"/>
  <c r="R45" i="15"/>
  <c r="T153" i="27" s="1"/>
  <c r="R153" i="27"/>
  <c r="AJ128" i="27"/>
  <c r="GY30" i="27"/>
  <c r="GT30" i="27"/>
  <c r="HA30" i="27"/>
  <c r="BZ41" i="15"/>
  <c r="AJ149" i="27"/>
  <c r="R12" i="15"/>
  <c r="T120" i="27" s="1"/>
  <c r="R120" i="27"/>
  <c r="EE58" i="27"/>
  <c r="EL58" i="27"/>
  <c r="EJ58" i="27"/>
  <c r="EG58" i="27"/>
  <c r="EK58" i="27"/>
  <c r="EI58" i="27"/>
  <c r="EH58" i="27"/>
  <c r="EF58" i="27"/>
  <c r="EM58" i="27"/>
  <c r="EK84" i="27"/>
  <c r="EJ84" i="27"/>
  <c r="EM84" i="27"/>
  <c r="EE84" i="27"/>
  <c r="EI84" i="27"/>
  <c r="EH84" i="27"/>
  <c r="EG84" i="27"/>
  <c r="EF84" i="27"/>
  <c r="EL84" i="27"/>
  <c r="EG63" i="27"/>
  <c r="EJ63" i="27"/>
  <c r="EF63" i="27"/>
  <c r="EM63" i="27"/>
  <c r="EE63" i="27"/>
  <c r="EL63" i="27"/>
  <c r="EK63" i="27"/>
  <c r="EI63" i="27"/>
  <c r="EH63" i="27"/>
  <c r="CI41" i="15"/>
  <c r="R149" i="27"/>
  <c r="U34" i="15"/>
  <c r="X142" i="27" s="1"/>
  <c r="R142" i="27"/>
  <c r="T25" i="15"/>
  <c r="W133" i="27" s="1"/>
  <c r="P133" i="27"/>
  <c r="T12" i="15"/>
  <c r="W120" i="27" s="1"/>
  <c r="P120" i="27"/>
  <c r="BV23" i="15"/>
  <c r="R131" i="27"/>
  <c r="AM128" i="27"/>
  <c r="BI128" i="27"/>
  <c r="EL67" i="27"/>
  <c r="EK67" i="27"/>
  <c r="EF67" i="27"/>
  <c r="EJ67" i="27"/>
  <c r="EI67" i="27"/>
  <c r="EH67" i="27"/>
  <c r="EG67" i="27"/>
  <c r="EM67" i="27"/>
  <c r="EE67" i="27"/>
  <c r="EI61" i="27"/>
  <c r="EL61" i="27"/>
  <c r="EH61" i="27"/>
  <c r="EG61" i="27"/>
  <c r="EF61" i="27"/>
  <c r="EM61" i="27"/>
  <c r="EE61" i="27"/>
  <c r="EK61" i="27"/>
  <c r="EJ61" i="27"/>
  <c r="EH71" i="27"/>
  <c r="EG71" i="27"/>
  <c r="EJ71" i="27"/>
  <c r="EF71" i="27"/>
  <c r="EM71" i="27"/>
  <c r="EE71" i="27"/>
  <c r="EL71" i="27"/>
  <c r="EK71" i="27"/>
  <c r="EI71" i="27"/>
  <c r="U20" i="15"/>
  <c r="X128" i="27" s="1"/>
  <c r="R128" i="27"/>
  <c r="HN26" i="27"/>
  <c r="HM26" i="27"/>
  <c r="HL26" i="27"/>
  <c r="HK26" i="27"/>
  <c r="HJ26" i="27"/>
  <c r="HI26" i="27"/>
  <c r="HP26" i="27"/>
  <c r="HH26" i="27"/>
  <c r="HO26" i="27"/>
  <c r="HG26" i="27"/>
  <c r="HP45" i="27"/>
  <c r="HH45" i="27"/>
  <c r="HO45" i="27"/>
  <c r="HG45" i="27"/>
  <c r="HN45" i="27"/>
  <c r="HM45" i="27"/>
  <c r="HL45" i="27"/>
  <c r="HK45" i="27"/>
  <c r="HJ45" i="27"/>
  <c r="HI45" i="27"/>
  <c r="HL43" i="27"/>
  <c r="HK43" i="27"/>
  <c r="HJ43" i="27"/>
  <c r="HI43" i="27"/>
  <c r="HP43" i="27"/>
  <c r="HH43" i="27"/>
  <c r="HO43" i="27"/>
  <c r="HG43" i="27"/>
  <c r="HN43" i="27"/>
  <c r="HM43" i="27"/>
  <c r="BO49" i="23"/>
  <c r="BG49" i="23"/>
  <c r="AY49" i="23"/>
  <c r="AQ49" i="23"/>
  <c r="AI49" i="23"/>
  <c r="BN49" i="23"/>
  <c r="BF49" i="23"/>
  <c r="AX49" i="23"/>
  <c r="AP49" i="23"/>
  <c r="AH49" i="23"/>
  <c r="BM49" i="23"/>
  <c r="BE49" i="23"/>
  <c r="AW49" i="23"/>
  <c r="AO49" i="23"/>
  <c r="AG49" i="23"/>
  <c r="BL49" i="23"/>
  <c r="BD49" i="23"/>
  <c r="AV49" i="23"/>
  <c r="AN49" i="23"/>
  <c r="AF49" i="23"/>
  <c r="BA49" i="23"/>
  <c r="AC49" i="23"/>
  <c r="BK49" i="23"/>
  <c r="BC49" i="23"/>
  <c r="AU49" i="23"/>
  <c r="AM49" i="23"/>
  <c r="AE49" i="23"/>
  <c r="BJ49" i="23"/>
  <c r="BB49" i="23"/>
  <c r="AT49" i="23"/>
  <c r="AL49" i="23"/>
  <c r="AD49" i="23"/>
  <c r="BI49" i="23"/>
  <c r="AS49" i="23"/>
  <c r="AK49" i="23"/>
  <c r="BH49" i="23"/>
  <c r="AZ49" i="23"/>
  <c r="AR49" i="23"/>
  <c r="AJ49" i="23"/>
  <c r="AB49" i="23"/>
  <c r="HW262" i="27"/>
  <c r="HE262" i="27"/>
  <c r="IP262" i="27"/>
  <c r="IF262" i="27"/>
  <c r="IP362" i="27"/>
  <c r="IJ362" i="27"/>
  <c r="HL362" i="27"/>
  <c r="HI362" i="27"/>
  <c r="HN262" i="27"/>
  <c r="HU362" i="27"/>
  <c r="IO262" i="27"/>
  <c r="IR262" i="27"/>
  <c r="HG262" i="27"/>
  <c r="BR264" i="27"/>
  <c r="BV264" i="27"/>
  <c r="BG265" i="27"/>
  <c r="HL262" i="27"/>
  <c r="ID262" i="27"/>
  <c r="HF262" i="27"/>
  <c r="HY262" i="27"/>
  <c r="HK262" i="27"/>
  <c r="IJ262" i="27"/>
  <c r="JD262" i="27"/>
  <c r="DB262" i="27"/>
  <c r="DD262" i="27"/>
  <c r="DG262" i="27"/>
  <c r="NT263" i="27"/>
  <c r="GK262" i="27" s="1"/>
  <c r="LH262" i="27" s="1"/>
  <c r="CY262" i="27"/>
  <c r="NF263" i="27"/>
  <c r="FW262" i="27" s="1"/>
  <c r="KT262" i="27" s="1"/>
  <c r="DW262" i="27"/>
  <c r="CR262" i="27"/>
  <c r="CU262" i="27"/>
  <c r="CZ262" i="27"/>
  <c r="DC262" i="27"/>
  <c r="DF262" i="27"/>
  <c r="DK262" i="27"/>
  <c r="DP262" i="27"/>
  <c r="NG263" i="27"/>
  <c r="FX262" i="27" s="1"/>
  <c r="KU262" i="27" s="1"/>
  <c r="MP263" i="27"/>
  <c r="FG262" i="27" s="1"/>
  <c r="KD262" i="27" s="1"/>
  <c r="DJ262" i="27"/>
  <c r="DL262" i="27"/>
  <c r="DQ262" i="27"/>
  <c r="OB263" i="27"/>
  <c r="GS262" i="27" s="1"/>
  <c r="LP262" i="27" s="1"/>
  <c r="DI262" i="27"/>
  <c r="NN263" i="27"/>
  <c r="GE262" i="27" s="1"/>
  <c r="LB262" i="27" s="1"/>
  <c r="EG262" i="27"/>
  <c r="DV262" i="27"/>
  <c r="DX262" i="27"/>
  <c r="EA262" i="27"/>
  <c r="EF262" i="27"/>
  <c r="EI262" i="27"/>
  <c r="EL262" i="27"/>
  <c r="MB263" i="27"/>
  <c r="ES262" i="27" s="1"/>
  <c r="JP262" i="27" s="1"/>
  <c r="DN262" i="27"/>
  <c r="CN262" i="27"/>
  <c r="DA262" i="27"/>
  <c r="NW263" i="27"/>
  <c r="GN262" i="27" s="1"/>
  <c r="LK262" i="27" s="1"/>
  <c r="OC263" i="27"/>
  <c r="GT262" i="27" s="1"/>
  <c r="LQ262" i="27" s="1"/>
  <c r="DR262" i="27"/>
  <c r="DT262" i="27"/>
  <c r="EC262" i="27"/>
  <c r="CM262" i="27"/>
  <c r="DU262" i="27"/>
  <c r="NV263" i="27"/>
  <c r="GM262" i="27" s="1"/>
  <c r="LJ262" i="27" s="1"/>
  <c r="CI262" i="27"/>
  <c r="MC263" i="27"/>
  <c r="ET262" i="27" s="1"/>
  <c r="JQ262" i="27" s="1"/>
  <c r="MD263" i="27"/>
  <c r="EU262" i="27" s="1"/>
  <c r="JR262" i="27" s="1"/>
  <c r="ME263" i="27"/>
  <c r="EV262" i="27" s="1"/>
  <c r="JS262" i="27" s="1"/>
  <c r="MG263" i="27"/>
  <c r="EX262" i="27" s="1"/>
  <c r="JU262" i="27" s="1"/>
  <c r="MI263" i="27"/>
  <c r="EZ262" i="27" s="1"/>
  <c r="JW262" i="27" s="1"/>
  <c r="MJ263" i="27"/>
  <c r="FA262" i="27" s="1"/>
  <c r="JX262" i="27" s="1"/>
  <c r="ML263" i="27"/>
  <c r="FC262" i="27" s="1"/>
  <c r="JZ262" i="27" s="1"/>
  <c r="NQ263" i="27"/>
  <c r="GH262" i="27" s="1"/>
  <c r="LE262" i="27" s="1"/>
  <c r="DZ262" i="27"/>
  <c r="EB262" i="27"/>
  <c r="MF263" i="27"/>
  <c r="EW262" i="27" s="1"/>
  <c r="JT262" i="27" s="1"/>
  <c r="CX262" i="27"/>
  <c r="EE262" i="27"/>
  <c r="OD263" i="27"/>
  <c r="GU262" i="27" s="1"/>
  <c r="LR262" i="27" s="1"/>
  <c r="CS262" i="27"/>
  <c r="MM263" i="27"/>
  <c r="FD262" i="27" s="1"/>
  <c r="KA262" i="27" s="1"/>
  <c r="MO263" i="27"/>
  <c r="FF262" i="27" s="1"/>
  <c r="KC262" i="27" s="1"/>
  <c r="MQ263" i="27"/>
  <c r="FH262" i="27" s="1"/>
  <c r="KE262" i="27" s="1"/>
  <c r="MR263" i="27"/>
  <c r="FI262" i="27" s="1"/>
  <c r="KF262" i="27" s="1"/>
  <c r="MS263" i="27"/>
  <c r="FJ262" i="27" s="1"/>
  <c r="KG262" i="27" s="1"/>
  <c r="MT263" i="27"/>
  <c r="FK262" i="27" s="1"/>
  <c r="KH262" i="27" s="1"/>
  <c r="MW263" i="27"/>
  <c r="FN262" i="27" s="1"/>
  <c r="KK262" i="27" s="1"/>
  <c r="OA263" i="27"/>
  <c r="GR262" i="27" s="1"/>
  <c r="LO262" i="27" s="1"/>
  <c r="CK262" i="27"/>
  <c r="NS263" i="27"/>
  <c r="GJ262" i="27" s="1"/>
  <c r="LG262" i="27" s="1"/>
  <c r="NX263" i="27"/>
  <c r="GO262" i="27" s="1"/>
  <c r="LL262" i="27" s="1"/>
  <c r="MK263" i="27"/>
  <c r="FB262" i="27" s="1"/>
  <c r="JY262" i="27" s="1"/>
  <c r="EH262" i="27"/>
  <c r="EJ262" i="27"/>
  <c r="MN263" i="27"/>
  <c r="FE262" i="27" s="1"/>
  <c r="KB262" i="27" s="1"/>
  <c r="DH262" i="27"/>
  <c r="LZ263" i="27"/>
  <c r="EQ262" i="27" s="1"/>
  <c r="JN262" i="27" s="1"/>
  <c r="CG262" i="27"/>
  <c r="DE262" i="27"/>
  <c r="MY263" i="27"/>
  <c r="MZ263" i="27"/>
  <c r="FQ262" i="27" s="1"/>
  <c r="KN262" i="27" s="1"/>
  <c r="NA263" i="27"/>
  <c r="FR262" i="27" s="1"/>
  <c r="KO262" i="27" s="1"/>
  <c r="NB263" i="27"/>
  <c r="FS262" i="27" s="1"/>
  <c r="KP262" i="27" s="1"/>
  <c r="NC263" i="27"/>
  <c r="FT262" i="27" s="1"/>
  <c r="KQ262" i="27" s="1"/>
  <c r="NE263" i="27"/>
  <c r="FV262" i="27" s="1"/>
  <c r="KS262" i="27" s="1"/>
  <c r="NH263" i="27"/>
  <c r="FY262" i="27" s="1"/>
  <c r="KV262" i="27" s="1"/>
  <c r="MA263" i="27"/>
  <c r="ER262" i="27" s="1"/>
  <c r="JO262" i="27" s="1"/>
  <c r="ND263" i="27"/>
  <c r="FU262" i="27" s="1"/>
  <c r="KR262" i="27" s="1"/>
  <c r="NY263" i="27"/>
  <c r="GP262" i="27" s="1"/>
  <c r="LM262" i="27" s="1"/>
  <c r="CF262" i="27"/>
  <c r="BO263" i="27"/>
  <c r="MV263" i="27"/>
  <c r="FM262" i="27" s="1"/>
  <c r="KJ262" i="27" s="1"/>
  <c r="DS262" i="27"/>
  <c r="MH263" i="27"/>
  <c r="EY262" i="27" s="1"/>
  <c r="JV262" i="27" s="1"/>
  <c r="CQ262" i="27"/>
  <c r="DO262" i="27"/>
  <c r="NI263" i="27"/>
  <c r="FZ262" i="27" s="1"/>
  <c r="KW262" i="27" s="1"/>
  <c r="NJ263" i="27"/>
  <c r="GA262" i="27" s="1"/>
  <c r="KX262" i="27" s="1"/>
  <c r="NK263" i="27"/>
  <c r="GB262" i="27" s="1"/>
  <c r="KY262" i="27" s="1"/>
  <c r="NM263" i="27"/>
  <c r="GD262" i="27" s="1"/>
  <c r="LA262" i="27" s="1"/>
  <c r="NO263" i="27"/>
  <c r="GF262" i="27" s="1"/>
  <c r="LC262" i="27" s="1"/>
  <c r="NP263" i="27"/>
  <c r="GG262" i="27" s="1"/>
  <c r="LD262" i="27" s="1"/>
  <c r="NR263" i="27"/>
  <c r="GI262" i="27" s="1"/>
  <c r="LF262" i="27" s="1"/>
  <c r="MU263" i="27"/>
  <c r="FL262" i="27" s="1"/>
  <c r="KI262" i="27" s="1"/>
  <c r="CL262" i="27"/>
  <c r="ED262" i="27"/>
  <c r="NU263" i="27"/>
  <c r="GL262" i="27" s="1"/>
  <c r="LI262" i="27" s="1"/>
  <c r="NZ263" i="27"/>
  <c r="GQ262" i="27" s="1"/>
  <c r="LN262" i="27" s="1"/>
  <c r="CT262" i="27"/>
  <c r="CV262" i="27"/>
  <c r="CW262" i="27"/>
  <c r="NL263" i="27"/>
  <c r="GC262" i="27" s="1"/>
  <c r="KZ262" i="27" s="1"/>
  <c r="CO262" i="27"/>
  <c r="MX263" i="27"/>
  <c r="FO262" i="27" s="1"/>
  <c r="KL262" i="27" s="1"/>
  <c r="DM262" i="27"/>
  <c r="EK262" i="27"/>
  <c r="OE263" i="27"/>
  <c r="GV262" i="27" s="1"/>
  <c r="LS262" i="27" s="1"/>
  <c r="OF263" i="27"/>
  <c r="GW262" i="27" s="1"/>
  <c r="LT262" i="27" s="1"/>
  <c r="OG263" i="27"/>
  <c r="GX262" i="27" s="1"/>
  <c r="LU262" i="27" s="1"/>
  <c r="CE262" i="27"/>
  <c r="CH262" i="27"/>
  <c r="CP262" i="27"/>
  <c r="CJ262" i="27"/>
  <c r="DY262" i="27"/>
  <c r="HV262" i="27"/>
  <c r="IX262" i="27"/>
  <c r="HX262" i="27"/>
  <c r="JE262" i="27"/>
  <c r="HQ262" i="27"/>
  <c r="IH262" i="27"/>
  <c r="HH262" i="27"/>
  <c r="HS262" i="27"/>
  <c r="JC262" i="27"/>
  <c r="HI262" i="27"/>
  <c r="HT262" i="27"/>
  <c r="FP262" i="27"/>
  <c r="KM262" i="27" s="1"/>
  <c r="BX263" i="27"/>
  <c r="BW263" i="27" s="1"/>
  <c r="BP263" i="27" s="1"/>
  <c r="BQ263" i="27"/>
  <c r="BT263" i="27"/>
  <c r="IE262" i="27"/>
  <c r="JB262" i="27"/>
  <c r="JI262" i="27"/>
  <c r="JA262" i="27"/>
  <c r="IW262" i="27"/>
  <c r="HJ262" i="27"/>
  <c r="IG262" i="27"/>
  <c r="IC262" i="27"/>
  <c r="JJ262" i="27"/>
  <c r="IB262" i="27"/>
  <c r="IZ262" i="27"/>
  <c r="HU262" i="27"/>
  <c r="HZ262" i="27"/>
  <c r="IY262" i="27"/>
  <c r="HD262" i="27"/>
  <c r="IU262" i="27"/>
  <c r="II262" i="27"/>
  <c r="JH262" i="27"/>
  <c r="HO262" i="27"/>
  <c r="IL262" i="27"/>
  <c r="HP262" i="27"/>
  <c r="JF262" i="27"/>
  <c r="JG262" i="27"/>
  <c r="IS262" i="27"/>
  <c r="IM262" i="27"/>
  <c r="HC262" i="27"/>
  <c r="HM262" i="27"/>
  <c r="IV262" i="27"/>
  <c r="HR262" i="27"/>
  <c r="IQ262" i="27"/>
  <c r="IA262" i="27"/>
  <c r="IN262" i="27"/>
  <c r="IT262" i="27"/>
  <c r="IK262" i="27"/>
  <c r="IZ362" i="27"/>
  <c r="HP362" i="27"/>
  <c r="IU362" i="27"/>
  <c r="HW362" i="27"/>
  <c r="HQ362" i="27"/>
  <c r="HN362" i="27"/>
  <c r="JH362" i="27"/>
  <c r="IE362" i="27"/>
  <c r="HZ362" i="27"/>
  <c r="JM362" i="27"/>
  <c r="JJ362" i="27"/>
  <c r="JI362" i="27"/>
  <c r="JL362" i="27"/>
  <c r="IN362" i="27"/>
  <c r="HT362" i="27"/>
  <c r="HO362" i="27"/>
  <c r="JE362" i="27"/>
  <c r="JB362" i="27"/>
  <c r="IS362" i="27"/>
  <c r="HS362" i="27"/>
  <c r="JO362" i="27"/>
  <c r="HJ362" i="27"/>
  <c r="JN362" i="27"/>
  <c r="IW362" i="27"/>
  <c r="IT362" i="27"/>
  <c r="BL365" i="27"/>
  <c r="CA364" i="27"/>
  <c r="BW364" i="27"/>
  <c r="HX362" i="27"/>
  <c r="JG362" i="27"/>
  <c r="JD362" i="27"/>
  <c r="JA362" i="27"/>
  <c r="IY362" i="27"/>
  <c r="IX362" i="27"/>
  <c r="IV362" i="27"/>
  <c r="JC362" i="27"/>
  <c r="IO362" i="27"/>
  <c r="IL362" i="27"/>
  <c r="BV363" i="27"/>
  <c r="BY363" i="27"/>
  <c r="CC363" i="27"/>
  <c r="CB363" i="27" s="1"/>
  <c r="IQ362" i="27"/>
  <c r="IM362" i="27"/>
  <c r="II362" i="27"/>
  <c r="IF362" i="27"/>
  <c r="IC362" i="27"/>
  <c r="IB362" i="27"/>
  <c r="IK362" i="27"/>
  <c r="IR362" i="27"/>
  <c r="IG362" i="27"/>
  <c r="ID362" i="27"/>
  <c r="CJ362" i="27"/>
  <c r="CR362" i="27"/>
  <c r="CZ362" i="27"/>
  <c r="DH362" i="27"/>
  <c r="DP362" i="27"/>
  <c r="DX362" i="27"/>
  <c r="EF362" i="27"/>
  <c r="EN362" i="27"/>
  <c r="CM362" i="27"/>
  <c r="CU362" i="27"/>
  <c r="DC362" i="27"/>
  <c r="DK362" i="27"/>
  <c r="DS362" i="27"/>
  <c r="EA362" i="27"/>
  <c r="EI362" i="27"/>
  <c r="EQ362" i="27"/>
  <c r="CN362" i="27"/>
  <c r="CP362" i="27"/>
  <c r="DA362" i="27"/>
  <c r="DL362" i="27"/>
  <c r="DV362" i="27"/>
  <c r="EG362" i="27"/>
  <c r="CK362" i="27"/>
  <c r="CV362" i="27"/>
  <c r="DF362" i="27"/>
  <c r="DQ362" i="27"/>
  <c r="EB362" i="27"/>
  <c r="EL362" i="27"/>
  <c r="CY362" i="27"/>
  <c r="DN362" i="27"/>
  <c r="EC362" i="27"/>
  <c r="EP362" i="27"/>
  <c r="MI363" i="27"/>
  <c r="EZ362" i="27" s="1"/>
  <c r="JW362" i="27" s="1"/>
  <c r="MQ363" i="27"/>
  <c r="FH362" i="27" s="1"/>
  <c r="KE362" i="27" s="1"/>
  <c r="MY363" i="27"/>
  <c r="FP362" i="27" s="1"/>
  <c r="KM362" i="27" s="1"/>
  <c r="NG363" i="27"/>
  <c r="FX362" i="27" s="1"/>
  <c r="KU362" i="27" s="1"/>
  <c r="NO363" i="27"/>
  <c r="GF362" i="27" s="1"/>
  <c r="LC362" i="27" s="1"/>
  <c r="NW363" i="27"/>
  <c r="GN362" i="27" s="1"/>
  <c r="LK362" i="27" s="1"/>
  <c r="OE363" i="27"/>
  <c r="GV362" i="27" s="1"/>
  <c r="LS362" i="27" s="1"/>
  <c r="CL362" i="27"/>
  <c r="DB362" i="27"/>
  <c r="DO362" i="27"/>
  <c r="ED362" i="27"/>
  <c r="CO362" i="27"/>
  <c r="DD362" i="27"/>
  <c r="DR362" i="27"/>
  <c r="EE362" i="27"/>
  <c r="CQ362" i="27"/>
  <c r="DE362" i="27"/>
  <c r="DT362" i="27"/>
  <c r="EH362" i="27"/>
  <c r="ML363" i="27"/>
  <c r="FC362" i="27" s="1"/>
  <c r="JZ362" i="27" s="1"/>
  <c r="MT363" i="27"/>
  <c r="FK362" i="27" s="1"/>
  <c r="KH362" i="27" s="1"/>
  <c r="NB363" i="27"/>
  <c r="FS362" i="27" s="1"/>
  <c r="KP362" i="27" s="1"/>
  <c r="NJ363" i="27"/>
  <c r="GA362" i="27" s="1"/>
  <c r="KX362" i="27" s="1"/>
  <c r="NR363" i="27"/>
  <c r="GI362" i="27" s="1"/>
  <c r="LF362" i="27" s="1"/>
  <c r="NZ363" i="27"/>
  <c r="GQ362" i="27" s="1"/>
  <c r="LN362" i="27" s="1"/>
  <c r="OH363" i="27"/>
  <c r="GY362" i="27" s="1"/>
  <c r="LV362" i="27" s="1"/>
  <c r="CS362" i="27"/>
  <c r="DG362" i="27"/>
  <c r="DU362" i="27"/>
  <c r="EJ362" i="27"/>
  <c r="CT362" i="27"/>
  <c r="DI362" i="27"/>
  <c r="DW362" i="27"/>
  <c r="EK362" i="27"/>
  <c r="CX362" i="27"/>
  <c r="DM362" i="27"/>
  <c r="DZ362" i="27"/>
  <c r="EO362" i="27"/>
  <c r="MJ363" i="27"/>
  <c r="FA362" i="27" s="1"/>
  <c r="JX362" i="27" s="1"/>
  <c r="MU363" i="27"/>
  <c r="FL362" i="27" s="1"/>
  <c r="KI362" i="27" s="1"/>
  <c r="NE363" i="27"/>
  <c r="FV362" i="27" s="1"/>
  <c r="KS362" i="27" s="1"/>
  <c r="NP363" i="27"/>
  <c r="GG362" i="27" s="1"/>
  <c r="LD362" i="27" s="1"/>
  <c r="OA363" i="27"/>
  <c r="GR362" i="27" s="1"/>
  <c r="LO362" i="27" s="1"/>
  <c r="OK363" i="27"/>
  <c r="HB362" i="27" s="1"/>
  <c r="LY362" i="27" s="1"/>
  <c r="MK363" i="27"/>
  <c r="FB362" i="27" s="1"/>
  <c r="JY362" i="27" s="1"/>
  <c r="MV363" i="27"/>
  <c r="FM362" i="27" s="1"/>
  <c r="KJ362" i="27" s="1"/>
  <c r="NF363" i="27"/>
  <c r="FW362" i="27" s="1"/>
  <c r="KT362" i="27" s="1"/>
  <c r="NQ363" i="27"/>
  <c r="GH362" i="27" s="1"/>
  <c r="LE362" i="27" s="1"/>
  <c r="OB363" i="27"/>
  <c r="GS362" i="27" s="1"/>
  <c r="LP362" i="27" s="1"/>
  <c r="OL363" i="27"/>
  <c r="HC362" i="27" s="1"/>
  <c r="LZ362" i="27" s="1"/>
  <c r="MM363" i="27"/>
  <c r="FD362" i="27" s="1"/>
  <c r="KA362" i="27" s="1"/>
  <c r="MW363" i="27"/>
  <c r="FN362" i="27" s="1"/>
  <c r="KK362" i="27" s="1"/>
  <c r="NH363" i="27"/>
  <c r="FY362" i="27" s="1"/>
  <c r="KV362" i="27" s="1"/>
  <c r="NS363" i="27"/>
  <c r="GJ362" i="27" s="1"/>
  <c r="LG362" i="27" s="1"/>
  <c r="OC363" i="27"/>
  <c r="GT362" i="27" s="1"/>
  <c r="LQ362" i="27" s="1"/>
  <c r="MN363" i="27"/>
  <c r="FE362" i="27" s="1"/>
  <c r="KB362" i="27" s="1"/>
  <c r="MX363" i="27"/>
  <c r="FO362" i="27" s="1"/>
  <c r="KL362" i="27" s="1"/>
  <c r="NI363" i="27"/>
  <c r="FZ362" i="27" s="1"/>
  <c r="KW362" i="27" s="1"/>
  <c r="NT363" i="27"/>
  <c r="GK362" i="27" s="1"/>
  <c r="LH362" i="27" s="1"/>
  <c r="OD363" i="27"/>
  <c r="GU362" i="27" s="1"/>
  <c r="LR362" i="27" s="1"/>
  <c r="CW362" i="27"/>
  <c r="ME363" i="27"/>
  <c r="EV362" i="27" s="1"/>
  <c r="JS362" i="27" s="1"/>
  <c r="MO363" i="27"/>
  <c r="FF362" i="27" s="1"/>
  <c r="KC362" i="27" s="1"/>
  <c r="MZ363" i="27"/>
  <c r="FQ362" i="27" s="1"/>
  <c r="KN362" i="27" s="1"/>
  <c r="NK363" i="27"/>
  <c r="GB362" i="27" s="1"/>
  <c r="KY362" i="27" s="1"/>
  <c r="NU363" i="27"/>
  <c r="GL362" i="27" s="1"/>
  <c r="LI362" i="27" s="1"/>
  <c r="OF363" i="27"/>
  <c r="GW362" i="27" s="1"/>
  <c r="LT362" i="27" s="1"/>
  <c r="EM362" i="27"/>
  <c r="MH363" i="27"/>
  <c r="EY362" i="27" s="1"/>
  <c r="JV362" i="27" s="1"/>
  <c r="MS363" i="27"/>
  <c r="FJ362" i="27" s="1"/>
  <c r="KG362" i="27" s="1"/>
  <c r="ND363" i="27"/>
  <c r="FU362" i="27" s="1"/>
  <c r="KR362" i="27" s="1"/>
  <c r="NN363" i="27"/>
  <c r="GE362" i="27" s="1"/>
  <c r="LB362" i="27" s="1"/>
  <c r="NY363" i="27"/>
  <c r="GP362" i="27" s="1"/>
  <c r="LM362" i="27" s="1"/>
  <c r="OJ363" i="27"/>
  <c r="HA362" i="27" s="1"/>
  <c r="LX362" i="27" s="1"/>
  <c r="NL363" i="27"/>
  <c r="GC362" i="27" s="1"/>
  <c r="KZ362" i="27" s="1"/>
  <c r="NM363" i="27"/>
  <c r="GD362" i="27" s="1"/>
  <c r="LA362" i="27" s="1"/>
  <c r="MF363" i="27"/>
  <c r="EW362" i="27" s="1"/>
  <c r="JT362" i="27" s="1"/>
  <c r="NV363" i="27"/>
  <c r="GM362" i="27" s="1"/>
  <c r="LJ362" i="27" s="1"/>
  <c r="DJ362" i="27"/>
  <c r="MG363" i="27"/>
  <c r="EX362" i="27" s="1"/>
  <c r="JU362" i="27" s="1"/>
  <c r="NX363" i="27"/>
  <c r="GO362" i="27" s="1"/>
  <c r="LL362" i="27" s="1"/>
  <c r="DY362" i="27"/>
  <c r="MP363" i="27"/>
  <c r="FG362" i="27" s="1"/>
  <c r="KD362" i="27" s="1"/>
  <c r="OG363" i="27"/>
  <c r="GX362" i="27" s="1"/>
  <c r="LU362" i="27" s="1"/>
  <c r="MR363" i="27"/>
  <c r="FI362" i="27" s="1"/>
  <c r="KF362" i="27" s="1"/>
  <c r="OI363" i="27"/>
  <c r="GZ362" i="27" s="1"/>
  <c r="LW362" i="27" s="1"/>
  <c r="NA363" i="27"/>
  <c r="FR362" i="27" s="1"/>
  <c r="KO362" i="27" s="1"/>
  <c r="NC363" i="27"/>
  <c r="FT362" i="27" s="1"/>
  <c r="KQ362" i="27" s="1"/>
  <c r="HR362" i="27"/>
  <c r="HM362" i="27"/>
  <c r="HK362" i="27"/>
  <c r="HH362" i="27"/>
  <c r="JK362" i="27"/>
  <c r="IA362" i="27"/>
  <c r="JF362" i="27"/>
  <c r="IH362" i="27"/>
  <c r="HY362" i="27"/>
  <c r="HV362" i="27"/>
  <c r="R76" i="15"/>
  <c r="T184" i="27" s="1"/>
  <c r="R40" i="15"/>
  <c r="T148" i="27" s="1"/>
  <c r="P40" i="15"/>
  <c r="Q148" i="27" s="1"/>
  <c r="R50" i="15"/>
  <c r="T158" i="27" s="1"/>
  <c r="R34" i="15"/>
  <c r="T142" i="27" s="1"/>
  <c r="P34" i="15"/>
  <c r="Q142" i="27" s="1"/>
  <c r="CF41" i="15"/>
  <c r="R46" i="15"/>
  <c r="T154" i="27" s="1"/>
  <c r="U15" i="15"/>
  <c r="X123" i="27" s="1"/>
  <c r="R15" i="15"/>
  <c r="T123" i="27" s="1"/>
  <c r="P15" i="15"/>
  <c r="Q123" i="27" s="1"/>
  <c r="CU30" i="15"/>
  <c r="R48" i="26"/>
  <c r="P48" i="26"/>
  <c r="U48" i="26"/>
  <c r="CP30" i="15"/>
  <c r="CD30" i="15"/>
  <c r="CA30" i="15"/>
  <c r="R63" i="15"/>
  <c r="T171" i="27" s="1"/>
  <c r="S77" i="26"/>
  <c r="S76" i="26"/>
  <c r="S74" i="26"/>
  <c r="S73" i="26"/>
  <c r="S75" i="26"/>
  <c r="S72" i="26"/>
  <c r="S67" i="26"/>
  <c r="S68" i="26"/>
  <c r="S70" i="26"/>
  <c r="S69" i="26"/>
  <c r="S65" i="26"/>
  <c r="S71" i="26"/>
  <c r="S61" i="26"/>
  <c r="S66" i="26"/>
  <c r="S63" i="26"/>
  <c r="S55" i="26"/>
  <c r="S58" i="26"/>
  <c r="S62" i="26"/>
  <c r="S56" i="26"/>
  <c r="S64" i="26"/>
  <c r="S60" i="26"/>
  <c r="S59" i="26"/>
  <c r="S53" i="26"/>
  <c r="S57" i="26"/>
  <c r="S54" i="26"/>
  <c r="S50" i="26"/>
  <c r="S51" i="26"/>
  <c r="S52" i="26"/>
  <c r="S49" i="26"/>
  <c r="R30" i="15"/>
  <c r="DY30" i="15" s="1"/>
  <c r="DY138" i="27" s="1"/>
  <c r="CL30" i="15"/>
  <c r="BS30" i="15"/>
  <c r="CV30" i="15"/>
  <c r="CM30" i="15"/>
  <c r="R41" i="15"/>
  <c r="DY41" i="15" s="1"/>
  <c r="DY149" i="27" s="1"/>
  <c r="P41" i="15"/>
  <c r="Q149" i="27" s="1"/>
  <c r="BW41" i="15"/>
  <c r="CF30" i="15"/>
  <c r="CO30" i="15"/>
  <c r="BX30" i="15"/>
  <c r="CG30" i="15"/>
  <c r="CZ30" i="15"/>
  <c r="R33" i="15"/>
  <c r="T141" i="27" s="1"/>
  <c r="N76" i="26"/>
  <c r="O76" i="26" s="1"/>
  <c r="T76" i="26" s="1"/>
  <c r="N77" i="26"/>
  <c r="O77" i="26" s="1"/>
  <c r="T77" i="26" s="1"/>
  <c r="N74" i="26"/>
  <c r="O74" i="26" s="1"/>
  <c r="T74" i="26" s="1"/>
  <c r="N75" i="26"/>
  <c r="O75" i="26" s="1"/>
  <c r="T75" i="26" s="1"/>
  <c r="N72" i="26"/>
  <c r="O72" i="26" s="1"/>
  <c r="T72" i="26" s="1"/>
  <c r="N73" i="26"/>
  <c r="O73" i="26" s="1"/>
  <c r="T73" i="26" s="1"/>
  <c r="N71" i="26"/>
  <c r="O71" i="26" s="1"/>
  <c r="T71" i="26" s="1"/>
  <c r="N69" i="26"/>
  <c r="O69" i="26" s="1"/>
  <c r="T69" i="26" s="1"/>
  <c r="N66" i="26"/>
  <c r="O66" i="26" s="1"/>
  <c r="T66" i="26" s="1"/>
  <c r="N62" i="26"/>
  <c r="O62" i="26" s="1"/>
  <c r="T62" i="26" s="1"/>
  <c r="N68" i="26"/>
  <c r="O68" i="26" s="1"/>
  <c r="T68" i="26" s="1"/>
  <c r="N70" i="26"/>
  <c r="O70" i="26" s="1"/>
  <c r="T70" i="26" s="1"/>
  <c r="N65" i="26"/>
  <c r="O65" i="26" s="1"/>
  <c r="T65" i="26" s="1"/>
  <c r="N67" i="26"/>
  <c r="O67" i="26" s="1"/>
  <c r="T67" i="26" s="1"/>
  <c r="N61" i="26"/>
  <c r="O61" i="26" s="1"/>
  <c r="T61" i="26" s="1"/>
  <c r="N64" i="26"/>
  <c r="O64" i="26" s="1"/>
  <c r="T64" i="26" s="1"/>
  <c r="N63" i="26"/>
  <c r="O63" i="26" s="1"/>
  <c r="T63" i="26" s="1"/>
  <c r="N57" i="26"/>
  <c r="O57" i="26" s="1"/>
  <c r="T57" i="26" s="1"/>
  <c r="N58" i="26"/>
  <c r="O58" i="26" s="1"/>
  <c r="T58" i="26" s="1"/>
  <c r="N59" i="26"/>
  <c r="O59" i="26" s="1"/>
  <c r="T59" i="26" s="1"/>
  <c r="N52" i="26"/>
  <c r="O52" i="26" s="1"/>
  <c r="T52" i="26" s="1"/>
  <c r="N60" i="26"/>
  <c r="O60" i="26" s="1"/>
  <c r="T60" i="26" s="1"/>
  <c r="N55" i="26"/>
  <c r="O55" i="26" s="1"/>
  <c r="T55" i="26" s="1"/>
  <c r="N49" i="26"/>
  <c r="O49" i="26" s="1"/>
  <c r="T49" i="26" s="1"/>
  <c r="N56" i="26"/>
  <c r="O56" i="26" s="1"/>
  <c r="T56" i="26" s="1"/>
  <c r="N50" i="26"/>
  <c r="O50" i="26" s="1"/>
  <c r="T50" i="26" s="1"/>
  <c r="N54" i="26"/>
  <c r="O54" i="26" s="1"/>
  <c r="T54" i="26" s="1"/>
  <c r="N53" i="26"/>
  <c r="O53" i="26" s="1"/>
  <c r="T53" i="26" s="1"/>
  <c r="N51" i="26"/>
  <c r="O51" i="26" s="1"/>
  <c r="T51" i="26" s="1"/>
  <c r="P30" i="15"/>
  <c r="Q138" i="27" s="1"/>
  <c r="CE30" i="15"/>
  <c r="BV30" i="15"/>
  <c r="DC30" i="15"/>
  <c r="DA30" i="15"/>
  <c r="R66" i="15"/>
  <c r="T174" i="27" s="1"/>
  <c r="BH67" i="24"/>
  <c r="AZ67" i="24"/>
  <c r="AR67" i="24"/>
  <c r="AJ67" i="24"/>
  <c r="AB67" i="24"/>
  <c r="BG67" i="24"/>
  <c r="AY67" i="24"/>
  <c r="AQ67" i="24"/>
  <c r="AI67" i="24"/>
  <c r="AA67" i="24"/>
  <c r="BF67" i="24"/>
  <c r="AX67" i="24"/>
  <c r="AP67" i="24"/>
  <c r="AH67" i="24"/>
  <c r="Z67" i="24"/>
  <c r="BE67" i="24"/>
  <c r="AW67" i="24"/>
  <c r="AO67" i="24"/>
  <c r="AG67" i="24"/>
  <c r="Y67" i="24"/>
  <c r="BL67" i="24"/>
  <c r="BD67" i="24"/>
  <c r="AV67" i="24"/>
  <c r="AN67" i="24"/>
  <c r="AF67" i="24"/>
  <c r="BK67" i="24"/>
  <c r="BC67" i="24"/>
  <c r="AU67" i="24"/>
  <c r="AM67" i="24"/>
  <c r="AE67" i="24"/>
  <c r="AS67" i="24"/>
  <c r="AL67" i="24"/>
  <c r="AK67" i="24"/>
  <c r="AT67" i="24"/>
  <c r="BJ67" i="24"/>
  <c r="AD67" i="24"/>
  <c r="BI67" i="24"/>
  <c r="AC67" i="24"/>
  <c r="BB67" i="24"/>
  <c r="BA67" i="24"/>
  <c r="BF74" i="24"/>
  <c r="AX74" i="24"/>
  <c r="AP74" i="24"/>
  <c r="AH74" i="24"/>
  <c r="Z74" i="24"/>
  <c r="BE74" i="24"/>
  <c r="AW74" i="24"/>
  <c r="AO74" i="24"/>
  <c r="AG74" i="24"/>
  <c r="Y74" i="24"/>
  <c r="BL74" i="24"/>
  <c r="BD74" i="24"/>
  <c r="AV74" i="24"/>
  <c r="AN74" i="24"/>
  <c r="AF74" i="24"/>
  <c r="BK74" i="24"/>
  <c r="BC74" i="24"/>
  <c r="AU74" i="24"/>
  <c r="AM74" i="24"/>
  <c r="AE74" i="24"/>
  <c r="BJ74" i="24"/>
  <c r="BB74" i="24"/>
  <c r="AT74" i="24"/>
  <c r="AL74" i="24"/>
  <c r="AD74" i="24"/>
  <c r="BI74" i="24"/>
  <c r="BA74" i="24"/>
  <c r="AS74" i="24"/>
  <c r="AK74" i="24"/>
  <c r="AC74" i="24"/>
  <c r="AY74" i="24"/>
  <c r="AR74" i="24"/>
  <c r="AQ74" i="24"/>
  <c r="AJ74" i="24"/>
  <c r="AZ74" i="24"/>
  <c r="AI74" i="24"/>
  <c r="BH74" i="24"/>
  <c r="AB74" i="24"/>
  <c r="BG74" i="24"/>
  <c r="AA74" i="24"/>
  <c r="BJ48" i="24"/>
  <c r="BB48" i="24"/>
  <c r="AT48" i="24"/>
  <c r="AL48" i="24"/>
  <c r="AD48" i="24"/>
  <c r="BI48" i="24"/>
  <c r="BA48" i="24"/>
  <c r="AS48" i="24"/>
  <c r="AK48" i="24"/>
  <c r="AC48" i="24"/>
  <c r="BH48" i="24"/>
  <c r="AZ48" i="24"/>
  <c r="AR48" i="24"/>
  <c r="AJ48" i="24"/>
  <c r="AB48" i="24"/>
  <c r="BG48" i="24"/>
  <c r="AY48" i="24"/>
  <c r="AQ48" i="24"/>
  <c r="AI48" i="24"/>
  <c r="AA48" i="24"/>
  <c r="BF48" i="24"/>
  <c r="AX48" i="24"/>
  <c r="AP48" i="24"/>
  <c r="AH48" i="24"/>
  <c r="Z48" i="24"/>
  <c r="BE48" i="24"/>
  <c r="AW48" i="24"/>
  <c r="AO48" i="24"/>
  <c r="AG48" i="24"/>
  <c r="Y48" i="24"/>
  <c r="AM48" i="24"/>
  <c r="BL48" i="24"/>
  <c r="AF48" i="24"/>
  <c r="BK48" i="24"/>
  <c r="AE48" i="24"/>
  <c r="AN48" i="24"/>
  <c r="BD48" i="24"/>
  <c r="BC48" i="24"/>
  <c r="AV48" i="24"/>
  <c r="AU48" i="24"/>
  <c r="AO75" i="24"/>
  <c r="AK52" i="24"/>
  <c r="Z52" i="24"/>
  <c r="BE50" i="24"/>
  <c r="CA42" i="15"/>
  <c r="BH57" i="24"/>
  <c r="AS60" i="24"/>
  <c r="AH60" i="24"/>
  <c r="AU60" i="24"/>
  <c r="AJ55" i="24"/>
  <c r="AQ55" i="24"/>
  <c r="AX55" i="24"/>
  <c r="BE55" i="24"/>
  <c r="Y55" i="24"/>
  <c r="AN55" i="24"/>
  <c r="AU55" i="24"/>
  <c r="AL55" i="24"/>
  <c r="AT55" i="24"/>
  <c r="BA55" i="24"/>
  <c r="AO58" i="24"/>
  <c r="BK58" i="24"/>
  <c r="AL58" i="24"/>
  <c r="AR58" i="24"/>
  <c r="AA58" i="24"/>
  <c r="BL61" i="24"/>
  <c r="BD61" i="24"/>
  <c r="AV61" i="24"/>
  <c r="AN61" i="24"/>
  <c r="AF61" i="24"/>
  <c r="BK61" i="24"/>
  <c r="BC61" i="24"/>
  <c r="AU61" i="24"/>
  <c r="AM61" i="24"/>
  <c r="AE61" i="24"/>
  <c r="BJ61" i="24"/>
  <c r="BB61" i="24"/>
  <c r="AT61" i="24"/>
  <c r="AL61" i="24"/>
  <c r="AD61" i="24"/>
  <c r="BI61" i="24"/>
  <c r="BA61" i="24"/>
  <c r="AS61" i="24"/>
  <c r="AK61" i="24"/>
  <c r="AC61" i="24"/>
  <c r="BH61" i="24"/>
  <c r="AZ61" i="24"/>
  <c r="AR61" i="24"/>
  <c r="AJ61" i="24"/>
  <c r="AB61" i="24"/>
  <c r="BG61" i="24"/>
  <c r="AY61" i="24"/>
  <c r="AQ61" i="24"/>
  <c r="AI61" i="24"/>
  <c r="AA61" i="24"/>
  <c r="BE61" i="24"/>
  <c r="Y61" i="24"/>
  <c r="AX61" i="24"/>
  <c r="AW61" i="24"/>
  <c r="BF61" i="24"/>
  <c r="AP61" i="24"/>
  <c r="AO61" i="24"/>
  <c r="Z61" i="24"/>
  <c r="AH61" i="24"/>
  <c r="AG61" i="24"/>
  <c r="AD64" i="24"/>
  <c r="AR64" i="24"/>
  <c r="BF64" i="24"/>
  <c r="AG64" i="24"/>
  <c r="AN64" i="24"/>
  <c r="AN59" i="24"/>
  <c r="BJ68" i="24"/>
  <c r="AD68" i="24"/>
  <c r="AK68" i="24"/>
  <c r="AR68" i="24"/>
  <c r="AY68" i="24"/>
  <c r="BF68" i="24"/>
  <c r="Z68" i="24"/>
  <c r="AG68" i="24"/>
  <c r="AF68" i="24"/>
  <c r="BD68" i="24"/>
  <c r="AY71" i="24"/>
  <c r="Z71" i="24"/>
  <c r="AV71" i="24"/>
  <c r="AS71" i="24"/>
  <c r="BB71" i="24"/>
  <c r="AN66" i="24"/>
  <c r="AC66" i="24"/>
  <c r="AF72" i="24"/>
  <c r="R64" i="15"/>
  <c r="T172" i="27" s="1"/>
  <c r="U64" i="15"/>
  <c r="X172" i="27" s="1"/>
  <c r="R49" i="23"/>
  <c r="P49" i="23"/>
  <c r="U49" i="23"/>
  <c r="S77" i="23"/>
  <c r="S73" i="23"/>
  <c r="S69" i="23"/>
  <c r="S65" i="23"/>
  <c r="S61" i="23"/>
  <c r="S57" i="23"/>
  <c r="S53" i="23"/>
  <c r="S78" i="23"/>
  <c r="S74" i="23"/>
  <c r="S70" i="23"/>
  <c r="S66" i="23"/>
  <c r="S62" i="23"/>
  <c r="S58" i="23"/>
  <c r="S54" i="23"/>
  <c r="D16" i="27" s="1"/>
  <c r="S79" i="23"/>
  <c r="S75" i="23"/>
  <c r="S71" i="23"/>
  <c r="S67" i="23"/>
  <c r="S63" i="23"/>
  <c r="S59" i="23"/>
  <c r="S55" i="23"/>
  <c r="S51" i="23"/>
  <c r="S76" i="23"/>
  <c r="S72" i="23"/>
  <c r="S68" i="23"/>
  <c r="S64" i="23"/>
  <c r="S60" i="23"/>
  <c r="S56" i="23"/>
  <c r="S52" i="23"/>
  <c r="N78" i="23"/>
  <c r="O78" i="23" s="1"/>
  <c r="T78" i="23" s="1"/>
  <c r="N74" i="23"/>
  <c r="O74" i="23" s="1"/>
  <c r="T74" i="23" s="1"/>
  <c r="N70" i="23"/>
  <c r="O70" i="23" s="1"/>
  <c r="T70" i="23" s="1"/>
  <c r="N66" i="23"/>
  <c r="O66" i="23" s="1"/>
  <c r="T66" i="23" s="1"/>
  <c r="N62" i="23"/>
  <c r="O62" i="23" s="1"/>
  <c r="T62" i="23" s="1"/>
  <c r="N58" i="23"/>
  <c r="O58" i="23" s="1"/>
  <c r="T58" i="23" s="1"/>
  <c r="N54" i="23"/>
  <c r="O54" i="23" s="1"/>
  <c r="T54" i="23" s="1"/>
  <c r="N79" i="23"/>
  <c r="O79" i="23" s="1"/>
  <c r="T79" i="23" s="1"/>
  <c r="N75" i="23"/>
  <c r="O75" i="23" s="1"/>
  <c r="T75" i="23" s="1"/>
  <c r="N71" i="23"/>
  <c r="O71" i="23" s="1"/>
  <c r="T71" i="23" s="1"/>
  <c r="N67" i="23"/>
  <c r="O67" i="23" s="1"/>
  <c r="T67" i="23" s="1"/>
  <c r="N63" i="23"/>
  <c r="O63" i="23" s="1"/>
  <c r="T63" i="23" s="1"/>
  <c r="N59" i="23"/>
  <c r="O59" i="23" s="1"/>
  <c r="T59" i="23" s="1"/>
  <c r="N55" i="23"/>
  <c r="O55" i="23" s="1"/>
  <c r="T55" i="23" s="1"/>
  <c r="N51" i="23"/>
  <c r="O51" i="23" s="1"/>
  <c r="T51" i="23" s="1"/>
  <c r="N52" i="23"/>
  <c r="O52" i="23" s="1"/>
  <c r="T52" i="23" s="1"/>
  <c r="N76" i="23"/>
  <c r="O76" i="23" s="1"/>
  <c r="T76" i="23" s="1"/>
  <c r="N72" i="23"/>
  <c r="O72" i="23" s="1"/>
  <c r="T72" i="23" s="1"/>
  <c r="N68" i="23"/>
  <c r="O68" i="23" s="1"/>
  <c r="T68" i="23" s="1"/>
  <c r="N64" i="23"/>
  <c r="O64" i="23" s="1"/>
  <c r="T64" i="23" s="1"/>
  <c r="N60" i="23"/>
  <c r="O60" i="23" s="1"/>
  <c r="T60" i="23" s="1"/>
  <c r="N56" i="23"/>
  <c r="O56" i="23" s="1"/>
  <c r="T56" i="23" s="1"/>
  <c r="N77" i="23"/>
  <c r="O77" i="23" s="1"/>
  <c r="T77" i="23" s="1"/>
  <c r="N73" i="23"/>
  <c r="O73" i="23" s="1"/>
  <c r="T73" i="23" s="1"/>
  <c r="N69" i="23"/>
  <c r="O69" i="23" s="1"/>
  <c r="T69" i="23" s="1"/>
  <c r="N65" i="23"/>
  <c r="O65" i="23" s="1"/>
  <c r="T65" i="23" s="1"/>
  <c r="N61" i="23"/>
  <c r="O61" i="23" s="1"/>
  <c r="T61" i="23" s="1"/>
  <c r="N57" i="23"/>
  <c r="O57" i="23" s="1"/>
  <c r="T57" i="23" s="1"/>
  <c r="N53" i="23"/>
  <c r="O53" i="23" s="1"/>
  <c r="T53" i="23" s="1"/>
  <c r="N74" i="15"/>
  <c r="N66" i="15"/>
  <c r="N58" i="15"/>
  <c r="N50" i="15"/>
  <c r="N57" i="15"/>
  <c r="N65" i="15"/>
  <c r="N71" i="15"/>
  <c r="N72" i="15"/>
  <c r="N64" i="15"/>
  <c r="N56" i="15"/>
  <c r="N70" i="15"/>
  <c r="N62" i="15"/>
  <c r="N54" i="15"/>
  <c r="N63" i="15"/>
  <c r="N77" i="15"/>
  <c r="N69" i="15"/>
  <c r="N61" i="15"/>
  <c r="N53" i="15"/>
  <c r="N76" i="15"/>
  <c r="N68" i="15"/>
  <c r="N60" i="15"/>
  <c r="N52" i="15"/>
  <c r="N49" i="15"/>
  <c r="N55" i="15"/>
  <c r="N75" i="15"/>
  <c r="N67" i="15"/>
  <c r="N59" i="15"/>
  <c r="N51" i="15"/>
  <c r="N73" i="15"/>
  <c r="U73" i="15"/>
  <c r="X181" i="27" s="1"/>
  <c r="R73" i="15"/>
  <c r="T181" i="27" s="1"/>
  <c r="U74" i="15"/>
  <c r="X182" i="27" s="1"/>
  <c r="R74" i="15"/>
  <c r="T182" i="27" s="1"/>
  <c r="CH43" i="15"/>
  <c r="U36" i="15"/>
  <c r="X144" i="27" s="1"/>
  <c r="CC20" i="15"/>
  <c r="CL41" i="15"/>
  <c r="CD41" i="15"/>
  <c r="R18" i="15"/>
  <c r="T126" i="27" s="1"/>
  <c r="P36" i="15"/>
  <c r="Q144" i="27" s="1"/>
  <c r="CX41" i="15"/>
  <c r="U18" i="15"/>
  <c r="X126" i="27" s="1"/>
  <c r="CV26" i="15"/>
  <c r="CQ41" i="15"/>
  <c r="BT41" i="15"/>
  <c r="CK41" i="15"/>
  <c r="CL149" i="27" s="1"/>
  <c r="U46" i="15"/>
  <c r="X154" i="27" s="1"/>
  <c r="CW43" i="15"/>
  <c r="BX43" i="15"/>
  <c r="CI26" i="15"/>
  <c r="BS43" i="15"/>
  <c r="CJ26" i="15"/>
  <c r="CJ31" i="15"/>
  <c r="R43" i="15"/>
  <c r="ER43" i="15" s="1"/>
  <c r="ER151" i="27" s="1"/>
  <c r="CN43" i="15"/>
  <c r="P26" i="15"/>
  <c r="Q134" i="27" s="1"/>
  <c r="DB31" i="15"/>
  <c r="BZ43" i="15"/>
  <c r="CD26" i="15"/>
  <c r="CU31" i="15"/>
  <c r="CV139" i="27" s="1"/>
  <c r="CV43" i="15"/>
  <c r="CZ43" i="15"/>
  <c r="P43" i="15"/>
  <c r="Q151" i="27" s="1"/>
  <c r="CE41" i="15"/>
  <c r="CJ41" i="15"/>
  <c r="DE26" i="15"/>
  <c r="DB26" i="15"/>
  <c r="P31" i="15"/>
  <c r="Q139" i="27" s="1"/>
  <c r="CP20" i="15"/>
  <c r="BY30" i="15"/>
  <c r="DA20" i="15"/>
  <c r="BU26" i="15"/>
  <c r="DC26" i="15"/>
  <c r="R26" i="15"/>
  <c r="CQ26" i="15"/>
  <c r="DE31" i="15"/>
  <c r="CR41" i="15"/>
  <c r="CU26" i="15"/>
  <c r="BY26" i="15"/>
  <c r="CB26" i="15"/>
  <c r="R39" i="15"/>
  <c r="T147" i="27" s="1"/>
  <c r="P39" i="15"/>
  <c r="Q147" i="27" s="1"/>
  <c r="U39" i="15"/>
  <c r="X147" i="27" s="1"/>
  <c r="U24" i="15"/>
  <c r="X132" i="27" s="1"/>
  <c r="R24" i="15"/>
  <c r="T132" i="27" s="1"/>
  <c r="P24" i="15"/>
  <c r="Q132" i="27" s="1"/>
  <c r="BR43" i="15"/>
  <c r="CB43" i="15"/>
  <c r="BY43" i="15"/>
  <c r="CI43" i="15"/>
  <c r="U43" i="15"/>
  <c r="X151" i="27" s="1"/>
  <c r="DA43" i="15"/>
  <c r="CX43" i="15"/>
  <c r="CD43" i="15"/>
  <c r="CP43" i="15"/>
  <c r="DE43" i="15"/>
  <c r="U68" i="15"/>
  <c r="X176" i="27" s="1"/>
  <c r="R68" i="15"/>
  <c r="T176" i="27" s="1"/>
  <c r="CQ20" i="15"/>
  <c r="EI20" i="15"/>
  <c r="EI128" i="27" s="1"/>
  <c r="BW20" i="15"/>
  <c r="DO20" i="15"/>
  <c r="DO128" i="27" s="1"/>
  <c r="X156" i="27"/>
  <c r="T156" i="27"/>
  <c r="Q156" i="27"/>
  <c r="BW23" i="15"/>
  <c r="U55" i="15"/>
  <c r="X163" i="27" s="1"/>
  <c r="R55" i="15"/>
  <c r="T163" i="27" s="1"/>
  <c r="U77" i="15"/>
  <c r="X185" i="27" s="1"/>
  <c r="BY28" i="15"/>
  <c r="CT28" i="15"/>
  <c r="P28" i="15"/>
  <c r="Q136" i="27" s="1"/>
  <c r="BV28" i="15"/>
  <c r="CM28" i="15"/>
  <c r="DB28" i="15"/>
  <c r="CB28" i="15"/>
  <c r="CO28" i="15"/>
  <c r="CX28" i="15"/>
  <c r="DD28" i="15"/>
  <c r="CJ28" i="15"/>
  <c r="CE28" i="15"/>
  <c r="CW28" i="15"/>
  <c r="CG28" i="15"/>
  <c r="U28" i="15"/>
  <c r="X136" i="27" s="1"/>
  <c r="BU28" i="15"/>
  <c r="R28" i="15"/>
  <c r="DL28" i="15" s="1"/>
  <c r="DL136" i="27" s="1"/>
  <c r="CC28" i="15"/>
  <c r="R25" i="15"/>
  <c r="T133" i="27" s="1"/>
  <c r="P25" i="15"/>
  <c r="Q133" i="27" s="1"/>
  <c r="U25" i="15"/>
  <c r="X133" i="27" s="1"/>
  <c r="R31" i="15"/>
  <c r="DL31" i="15" s="1"/>
  <c r="DL139" i="27" s="1"/>
  <c r="U31" i="15"/>
  <c r="X139" i="27" s="1"/>
  <c r="CZ26" i="15"/>
  <c r="BS26" i="15"/>
  <c r="BW26" i="15"/>
  <c r="U26" i="15"/>
  <c r="X134" i="27" s="1"/>
  <c r="CK26" i="15"/>
  <c r="CX26" i="15"/>
  <c r="CE26" i="15"/>
  <c r="CT26" i="15"/>
  <c r="CW26" i="15"/>
  <c r="BV26" i="15"/>
  <c r="CG26" i="15"/>
  <c r="CF26" i="15"/>
  <c r="BX26" i="15"/>
  <c r="CM26" i="15"/>
  <c r="CU20" i="15"/>
  <c r="EM20" i="15"/>
  <c r="EM128" i="27" s="1"/>
  <c r="U16" i="15"/>
  <c r="X124" i="27" s="1"/>
  <c r="P16" i="15"/>
  <c r="Q124" i="27" s="1"/>
  <c r="R16" i="15"/>
  <c r="T124" i="27" s="1"/>
  <c r="CF20" i="15"/>
  <c r="DX20" i="15"/>
  <c r="DX128" i="27" s="1"/>
  <c r="R58" i="15"/>
  <c r="T166" i="27" s="1"/>
  <c r="R62" i="15"/>
  <c r="T170" i="27" s="1"/>
  <c r="U62" i="15"/>
  <c r="X170" i="27" s="1"/>
  <c r="P27" i="15"/>
  <c r="Q135" i="27" s="1"/>
  <c r="R27" i="15"/>
  <c r="T135" i="27" s="1"/>
  <c r="R60" i="15"/>
  <c r="T168" i="27" s="1"/>
  <c r="U60" i="15"/>
  <c r="X168" i="27" s="1"/>
  <c r="CW20" i="15"/>
  <c r="EO20" i="15"/>
  <c r="EO128" i="27" s="1"/>
  <c r="P22" i="15"/>
  <c r="Q130" i="27" s="1"/>
  <c r="U22" i="15"/>
  <c r="X130" i="27" s="1"/>
  <c r="R22" i="15"/>
  <c r="T130" i="27" s="1"/>
  <c r="R44" i="15"/>
  <c r="T152" i="27" s="1"/>
  <c r="P44" i="15"/>
  <c r="Q152" i="27" s="1"/>
  <c r="U44" i="15"/>
  <c r="X152" i="27" s="1"/>
  <c r="U45" i="15"/>
  <c r="X153" i="27" s="1"/>
  <c r="U14" i="15"/>
  <c r="X122" i="27" s="1"/>
  <c r="R14" i="15"/>
  <c r="T122" i="27" s="1"/>
  <c r="P14" i="15"/>
  <c r="Q122" i="27" s="1"/>
  <c r="R32" i="15"/>
  <c r="T140" i="27" s="1"/>
  <c r="P32" i="15"/>
  <c r="Q140" i="27" s="1"/>
  <c r="U32" i="15"/>
  <c r="X140" i="27" s="1"/>
  <c r="R61" i="15"/>
  <c r="T169" i="27" s="1"/>
  <c r="U61" i="15"/>
  <c r="X169" i="27" s="1"/>
  <c r="U72" i="15"/>
  <c r="X180" i="27" s="1"/>
  <c r="R72" i="15"/>
  <c r="T180" i="27" s="1"/>
  <c r="U47" i="15"/>
  <c r="X155" i="27" s="1"/>
  <c r="R47" i="15"/>
  <c r="T155" i="27" s="1"/>
  <c r="P47" i="15"/>
  <c r="Q155" i="27" s="1"/>
  <c r="DS20" i="15"/>
  <c r="DS128" i="27" s="1"/>
  <c r="CA20" i="15"/>
  <c r="DC20" i="15"/>
  <c r="R17" i="15"/>
  <c r="DX17" i="15" s="1"/>
  <c r="DX125" i="27" s="1"/>
  <c r="P17" i="15"/>
  <c r="Q125" i="27" s="1"/>
  <c r="BU17" i="15"/>
  <c r="DA17" i="15"/>
  <c r="BV17" i="15"/>
  <c r="CA17" i="15"/>
  <c r="U17" i="15"/>
  <c r="X125" i="27" s="1"/>
  <c r="CW17" i="15"/>
  <c r="CR17" i="15"/>
  <c r="P45" i="15"/>
  <c r="Q153" i="27" s="1"/>
  <c r="DC41" i="15"/>
  <c r="U67" i="15"/>
  <c r="X175" i="27" s="1"/>
  <c r="R67" i="15"/>
  <c r="T175" i="27" s="1"/>
  <c r="U12" i="15"/>
  <c r="X120" i="27" s="1"/>
  <c r="P12" i="15"/>
  <c r="Q120" i="27" s="1"/>
  <c r="U23" i="15"/>
  <c r="X131" i="27" s="1"/>
  <c r="CD23" i="15"/>
  <c r="BX23" i="15"/>
  <c r="P23" i="15"/>
  <c r="Q131" i="27" s="1"/>
  <c r="CG23" i="15"/>
  <c r="CW23" i="15"/>
  <c r="BS23" i="15"/>
  <c r="DE23" i="15"/>
  <c r="CX23" i="15"/>
  <c r="CJ23" i="15"/>
  <c r="BR23" i="15"/>
  <c r="CL23" i="15"/>
  <c r="CM23" i="15"/>
  <c r="R23" i="15"/>
  <c r="DL23" i="15" s="1"/>
  <c r="DL131" i="27" s="1"/>
  <c r="CZ23" i="15"/>
  <c r="CK23" i="15"/>
  <c r="CI23" i="15"/>
  <c r="CA23" i="15"/>
  <c r="CE23" i="15"/>
  <c r="CR23" i="15"/>
  <c r="R54" i="15"/>
  <c r="T162" i="27" s="1"/>
  <c r="U54" i="15"/>
  <c r="X162" i="27" s="1"/>
  <c r="U65" i="15"/>
  <c r="X173" i="27" s="1"/>
  <c r="R65" i="15"/>
  <c r="T173" i="27" s="1"/>
  <c r="DE17" i="15"/>
  <c r="CH28" i="15"/>
  <c r="BZ20" i="15"/>
  <c r="R49" i="15"/>
  <c r="T157" i="27" s="1"/>
  <c r="P49" i="15"/>
  <c r="U49" i="15"/>
  <c r="X157" i="27" s="1"/>
  <c r="U13" i="15"/>
  <c r="X121" i="27" s="1"/>
  <c r="P13" i="15"/>
  <c r="Q121" i="27" s="1"/>
  <c r="R13" i="15"/>
  <c r="T121" i="27" s="1"/>
  <c r="R75" i="15"/>
  <c r="T183" i="27" s="1"/>
  <c r="U75" i="15"/>
  <c r="X183" i="27" s="1"/>
  <c r="U71" i="15"/>
  <c r="X179" i="27" s="1"/>
  <c r="R71" i="15"/>
  <c r="T179" i="27" s="1"/>
  <c r="CG20" i="15"/>
  <c r="DY20" i="15"/>
  <c r="DY128" i="27" s="1"/>
  <c r="R59" i="15"/>
  <c r="T167" i="27" s="1"/>
  <c r="U59" i="15"/>
  <c r="X167" i="27" s="1"/>
  <c r="CC29" i="15"/>
  <c r="DD29" i="15"/>
  <c r="P29" i="15"/>
  <c r="Q137" i="27" s="1"/>
  <c r="U29" i="15"/>
  <c r="X137" i="27" s="1"/>
  <c r="CP29" i="15"/>
  <c r="CI29" i="15"/>
  <c r="DB29" i="15"/>
  <c r="CV29" i="15"/>
  <c r="R29" i="15"/>
  <c r="DR29" i="15" s="1"/>
  <c r="DR137" i="27" s="1"/>
  <c r="CE29" i="15"/>
  <c r="BW29" i="15"/>
  <c r="CK29" i="15"/>
  <c r="CA29" i="15"/>
  <c r="CU29" i="15"/>
  <c r="DE29" i="15"/>
  <c r="BY29" i="15"/>
  <c r="CJ29" i="15"/>
  <c r="BS29" i="15"/>
  <c r="CX29" i="15"/>
  <c r="CF29" i="15"/>
  <c r="BU29" i="15"/>
  <c r="DC29" i="15"/>
  <c r="CW29" i="15"/>
  <c r="DA29" i="15"/>
  <c r="BS42" i="15"/>
  <c r="CM42" i="15"/>
  <c r="R42" i="15"/>
  <c r="ER42" i="15" s="1"/>
  <c r="ER150" i="27" s="1"/>
  <c r="DE42" i="15"/>
  <c r="CL42" i="15"/>
  <c r="P42" i="15"/>
  <c r="Q150" i="27" s="1"/>
  <c r="U42" i="15"/>
  <c r="X150" i="27" s="1"/>
  <c r="CJ42" i="15"/>
  <c r="CQ42" i="15"/>
  <c r="CV42" i="15"/>
  <c r="BV42" i="15"/>
  <c r="DA42" i="15"/>
  <c r="CY42" i="15"/>
  <c r="CK42" i="15"/>
  <c r="R56" i="15"/>
  <c r="T164" i="27" s="1"/>
  <c r="U56" i="15"/>
  <c r="X164" i="27" s="1"/>
  <c r="CW19" i="15"/>
  <c r="BV41" i="15"/>
  <c r="CN42" i="15"/>
  <c r="BM45" i="15"/>
  <c r="BO153" i="27" s="1"/>
  <c r="AF45" i="15"/>
  <c r="AH153" i="27" s="1"/>
  <c r="AX45" i="15"/>
  <c r="AZ153" i="27" s="1"/>
  <c r="AU45" i="15"/>
  <c r="AW153" i="27" s="1"/>
  <c r="AQ45" i="15"/>
  <c r="AS153" i="27" s="1"/>
  <c r="BH45" i="15"/>
  <c r="BJ153" i="27" s="1"/>
  <c r="AS45" i="15"/>
  <c r="AU153" i="27" s="1"/>
  <c r="AV45" i="15"/>
  <c r="AX153" i="27" s="1"/>
  <c r="Z45" i="15"/>
  <c r="AB153" i="27" s="1"/>
  <c r="AA45" i="15"/>
  <c r="AC153" i="27" s="1"/>
  <c r="AM45" i="15"/>
  <c r="AO153" i="27" s="1"/>
  <c r="BJ45" i="15"/>
  <c r="BL153" i="27" s="1"/>
  <c r="AG45" i="15"/>
  <c r="AI153" i="27" s="1"/>
  <c r="BI45" i="15"/>
  <c r="BK153" i="27" s="1"/>
  <c r="AN45" i="15"/>
  <c r="AP153" i="27" s="1"/>
  <c r="AP45" i="15"/>
  <c r="AR153" i="27" s="1"/>
  <c r="AY45" i="15"/>
  <c r="BA153" i="27" s="1"/>
  <c r="AJ45" i="15"/>
  <c r="AL153" i="27" s="1"/>
  <c r="BG45" i="15"/>
  <c r="BI153" i="27" s="1"/>
  <c r="AR45" i="15"/>
  <c r="AT153" i="27" s="1"/>
  <c r="AO45" i="15"/>
  <c r="AQ153" i="27" s="1"/>
  <c r="AH45" i="15"/>
  <c r="AJ153" i="27" s="1"/>
  <c r="AT45" i="15"/>
  <c r="AV153" i="27" s="1"/>
  <c r="BC45" i="15"/>
  <c r="BE153" i="27" s="1"/>
  <c r="BA45" i="15"/>
  <c r="BC153" i="27" s="1"/>
  <c r="BB45" i="15"/>
  <c r="BD153" i="27" s="1"/>
  <c r="BF45" i="15"/>
  <c r="BH153" i="27" s="1"/>
  <c r="AD45" i="15"/>
  <c r="AF153" i="27" s="1"/>
  <c r="BE45" i="15"/>
  <c r="BG153" i="27" s="1"/>
  <c r="BL45" i="15"/>
  <c r="BN153" i="27" s="1"/>
  <c r="BK45" i="15"/>
  <c r="BM153" i="27" s="1"/>
  <c r="AC45" i="15"/>
  <c r="AE153" i="27" s="1"/>
  <c r="AE45" i="15"/>
  <c r="AG153" i="27" s="1"/>
  <c r="AZ45" i="15"/>
  <c r="BB153" i="27" s="1"/>
  <c r="AL45" i="15"/>
  <c r="AN153" i="27" s="1"/>
  <c r="AW45" i="15"/>
  <c r="AY153" i="27" s="1"/>
  <c r="AB45" i="15"/>
  <c r="AD153" i="27" s="1"/>
  <c r="AI45" i="15"/>
  <c r="AK153" i="27" s="1"/>
  <c r="BD45" i="15"/>
  <c r="BF153" i="27" s="1"/>
  <c r="AK45" i="15"/>
  <c r="AM153" i="27" s="1"/>
  <c r="AO47" i="15"/>
  <c r="AQ155" i="27" s="1"/>
  <c r="BG47" i="15"/>
  <c r="BI155" i="27" s="1"/>
  <c r="AV47" i="15"/>
  <c r="AX155" i="27" s="1"/>
  <c r="BK47" i="15"/>
  <c r="BM155" i="27" s="1"/>
  <c r="AG47" i="15"/>
  <c r="AI155" i="27" s="1"/>
  <c r="AH47" i="15"/>
  <c r="AJ155" i="27" s="1"/>
  <c r="AN47" i="15"/>
  <c r="AP155" i="27" s="1"/>
  <c r="BM47" i="15"/>
  <c r="BO155" i="27" s="1"/>
  <c r="BC47" i="15"/>
  <c r="BE155" i="27" s="1"/>
  <c r="AW47" i="15"/>
  <c r="AY155" i="27" s="1"/>
  <c r="BJ47" i="15"/>
  <c r="BL155" i="27" s="1"/>
  <c r="BA47" i="15"/>
  <c r="BC155" i="27" s="1"/>
  <c r="AD47" i="15"/>
  <c r="AF155" i="27" s="1"/>
  <c r="Z47" i="15"/>
  <c r="AB155" i="27" s="1"/>
  <c r="AB47" i="15"/>
  <c r="AD155" i="27" s="1"/>
  <c r="AI47" i="15"/>
  <c r="AK155" i="27" s="1"/>
  <c r="AS47" i="15"/>
  <c r="AU155" i="27" s="1"/>
  <c r="AP47" i="15"/>
  <c r="AR155" i="27" s="1"/>
  <c r="AQ47" i="15"/>
  <c r="AS155" i="27" s="1"/>
  <c r="BH47" i="15"/>
  <c r="BJ155" i="27" s="1"/>
  <c r="BI47" i="15"/>
  <c r="BK155" i="27" s="1"/>
  <c r="BE47" i="15"/>
  <c r="BG155" i="27" s="1"/>
  <c r="AU47" i="15"/>
  <c r="AW155" i="27" s="1"/>
  <c r="AY47" i="15"/>
  <c r="BA155" i="27" s="1"/>
  <c r="AT47" i="15"/>
  <c r="AV155" i="27" s="1"/>
  <c r="BB47" i="15"/>
  <c r="BD155" i="27" s="1"/>
  <c r="AC47" i="15"/>
  <c r="AE155" i="27" s="1"/>
  <c r="BL47" i="15"/>
  <c r="BN155" i="27" s="1"/>
  <c r="AJ47" i="15"/>
  <c r="AL155" i="27" s="1"/>
  <c r="AR47" i="15"/>
  <c r="AT155" i="27" s="1"/>
  <c r="AF47" i="15"/>
  <c r="AH155" i="27" s="1"/>
  <c r="AX47" i="15"/>
  <c r="AZ155" i="27" s="1"/>
  <c r="BD47" i="15"/>
  <c r="BF155" i="27" s="1"/>
  <c r="AE47" i="15"/>
  <c r="AG155" i="27" s="1"/>
  <c r="AZ47" i="15"/>
  <c r="BB155" i="27" s="1"/>
  <c r="AA47" i="15"/>
  <c r="AC155" i="27" s="1"/>
  <c r="BF47" i="15"/>
  <c r="BH155" i="27" s="1"/>
  <c r="AL47" i="15"/>
  <c r="AN155" i="27" s="1"/>
  <c r="AK47" i="15"/>
  <c r="AM155" i="27" s="1"/>
  <c r="AM47" i="15"/>
  <c r="AO155" i="27" s="1"/>
  <c r="BH24" i="15"/>
  <c r="BJ132" i="27" s="1"/>
  <c r="BI24" i="15"/>
  <c r="BK132" i="27" s="1"/>
  <c r="AL24" i="15"/>
  <c r="AN132" i="27" s="1"/>
  <c r="AP24" i="15"/>
  <c r="AR132" i="27" s="1"/>
  <c r="BE24" i="15"/>
  <c r="BG132" i="27" s="1"/>
  <c r="AA24" i="15"/>
  <c r="AC132" i="27" s="1"/>
  <c r="AZ24" i="15"/>
  <c r="BB132" i="27" s="1"/>
  <c r="AF24" i="15"/>
  <c r="AH132" i="27" s="1"/>
  <c r="AV24" i="15"/>
  <c r="AX132" i="27" s="1"/>
  <c r="BF24" i="15"/>
  <c r="BH132" i="27" s="1"/>
  <c r="BJ24" i="15"/>
  <c r="BL132" i="27" s="1"/>
  <c r="BG24" i="15"/>
  <c r="BI132" i="27" s="1"/>
  <c r="AE24" i="15"/>
  <c r="AG132" i="27" s="1"/>
  <c r="AX24" i="15"/>
  <c r="AZ132" i="27" s="1"/>
  <c r="AN24" i="15"/>
  <c r="AP132" i="27" s="1"/>
  <c r="BA24" i="15"/>
  <c r="BC132" i="27" s="1"/>
  <c r="AW24" i="15"/>
  <c r="AY132" i="27" s="1"/>
  <c r="BD24" i="15"/>
  <c r="BF132" i="27" s="1"/>
  <c r="AQ24" i="15"/>
  <c r="AS132" i="27" s="1"/>
  <c r="AT24" i="15"/>
  <c r="AV132" i="27" s="1"/>
  <c r="AR24" i="15"/>
  <c r="AT132" i="27" s="1"/>
  <c r="BL24" i="15"/>
  <c r="BN132" i="27" s="1"/>
  <c r="AS24" i="15"/>
  <c r="AU132" i="27" s="1"/>
  <c r="AI24" i="15"/>
  <c r="AK132" i="27" s="1"/>
  <c r="AK24" i="15"/>
  <c r="AM132" i="27" s="1"/>
  <c r="BM24" i="15"/>
  <c r="BO132" i="27" s="1"/>
  <c r="AB24" i="15"/>
  <c r="AD132" i="27" s="1"/>
  <c r="BB24" i="15"/>
  <c r="BD132" i="27" s="1"/>
  <c r="AY24" i="15"/>
  <c r="BA132" i="27" s="1"/>
  <c r="Z24" i="15"/>
  <c r="AB132" i="27" s="1"/>
  <c r="AU24" i="15"/>
  <c r="AW132" i="27" s="1"/>
  <c r="AD24" i="15"/>
  <c r="AF132" i="27" s="1"/>
  <c r="AJ24" i="15"/>
  <c r="AL132" i="27" s="1"/>
  <c r="BC24" i="15"/>
  <c r="BE132" i="27" s="1"/>
  <c r="AO24" i="15"/>
  <c r="AQ132" i="27" s="1"/>
  <c r="AH24" i="15"/>
  <c r="AJ132" i="27" s="1"/>
  <c r="AM24" i="15"/>
  <c r="AO132" i="27" s="1"/>
  <c r="AG24" i="15"/>
  <c r="AI132" i="27" s="1"/>
  <c r="BK24" i="15"/>
  <c r="BM132" i="27" s="1"/>
  <c r="AC24" i="15"/>
  <c r="AE132" i="27" s="1"/>
  <c r="DD30" i="15"/>
  <c r="CS30" i="15"/>
  <c r="CN30" i="15"/>
  <c r="DA28" i="15"/>
  <c r="CY28" i="15"/>
  <c r="CC41" i="15"/>
  <c r="CG41" i="15"/>
  <c r="CB23" i="15"/>
  <c r="BW43" i="15"/>
  <c r="CE20" i="15"/>
  <c r="DW20" i="15"/>
  <c r="DW128" i="27" s="1"/>
  <c r="CO20" i="15"/>
  <c r="EG20" i="15"/>
  <c r="EG128" i="27" s="1"/>
  <c r="BU20" i="15"/>
  <c r="DM20" i="15"/>
  <c r="DM128" i="27" s="1"/>
  <c r="CW42" i="15"/>
  <c r="CS42" i="15"/>
  <c r="AP32" i="15"/>
  <c r="AR140" i="27" s="1"/>
  <c r="BL32" i="15"/>
  <c r="BN140" i="27" s="1"/>
  <c r="BE32" i="15"/>
  <c r="BG140" i="27" s="1"/>
  <c r="AY32" i="15"/>
  <c r="BA140" i="27" s="1"/>
  <c r="AS32" i="15"/>
  <c r="AU140" i="27" s="1"/>
  <c r="BH32" i="15"/>
  <c r="BJ140" i="27" s="1"/>
  <c r="BI32" i="15"/>
  <c r="BK140" i="27" s="1"/>
  <c r="AV32" i="15"/>
  <c r="AX140" i="27" s="1"/>
  <c r="BJ32" i="15"/>
  <c r="BL140" i="27" s="1"/>
  <c r="BC32" i="15"/>
  <c r="BE140" i="27" s="1"/>
  <c r="BM32" i="15"/>
  <c r="BO140" i="27" s="1"/>
  <c r="AQ32" i="15"/>
  <c r="AS140" i="27" s="1"/>
  <c r="AZ32" i="15"/>
  <c r="BB140" i="27" s="1"/>
  <c r="BF32" i="15"/>
  <c r="BH140" i="27" s="1"/>
  <c r="AX32" i="15"/>
  <c r="AZ140" i="27" s="1"/>
  <c r="BB32" i="15"/>
  <c r="BD140" i="27" s="1"/>
  <c r="AG32" i="15"/>
  <c r="AI140" i="27" s="1"/>
  <c r="AU32" i="15"/>
  <c r="AW140" i="27" s="1"/>
  <c r="AB32" i="15"/>
  <c r="AD140" i="27" s="1"/>
  <c r="AO32" i="15"/>
  <c r="AQ140" i="27" s="1"/>
  <c r="AH32" i="15"/>
  <c r="AJ140" i="27" s="1"/>
  <c r="AN32" i="15"/>
  <c r="AP140" i="27" s="1"/>
  <c r="AJ32" i="15"/>
  <c r="AL140" i="27" s="1"/>
  <c r="AI32" i="15"/>
  <c r="AK140" i="27" s="1"/>
  <c r="AK32" i="15"/>
  <c r="AM140" i="27" s="1"/>
  <c r="BK32" i="15"/>
  <c r="BM140" i="27" s="1"/>
  <c r="AR32" i="15"/>
  <c r="AT140" i="27" s="1"/>
  <c r="AL32" i="15"/>
  <c r="AN140" i="27" s="1"/>
  <c r="AA32" i="15"/>
  <c r="AC140" i="27" s="1"/>
  <c r="AC32" i="15"/>
  <c r="AE140" i="27" s="1"/>
  <c r="BG32" i="15"/>
  <c r="BI140" i="27" s="1"/>
  <c r="AW32" i="15"/>
  <c r="AY140" i="27" s="1"/>
  <c r="Z32" i="15"/>
  <c r="AB140" i="27" s="1"/>
  <c r="AF32" i="15"/>
  <c r="AH140" i="27" s="1"/>
  <c r="AM32" i="15"/>
  <c r="AO140" i="27" s="1"/>
  <c r="AT32" i="15"/>
  <c r="AV140" i="27" s="1"/>
  <c r="AE32" i="15"/>
  <c r="AG140" i="27" s="1"/>
  <c r="BD32" i="15"/>
  <c r="BF140" i="27" s="1"/>
  <c r="AD32" i="15"/>
  <c r="AF140" i="27" s="1"/>
  <c r="BA32" i="15"/>
  <c r="BC140" i="27" s="1"/>
  <c r="BV29" i="15"/>
  <c r="CV20" i="15"/>
  <c r="EN20" i="15"/>
  <c r="EN128" i="27" s="1"/>
  <c r="CM29" i="15"/>
  <c r="CF23" i="15"/>
  <c r="CY23" i="15"/>
  <c r="BU19" i="15"/>
  <c r="DE19" i="15"/>
  <c r="CU19" i="15"/>
  <c r="CR19" i="15"/>
  <c r="CM19" i="15"/>
  <c r="CZ17" i="15"/>
  <c r="BS17" i="15"/>
  <c r="CV17" i="15"/>
  <c r="CD17" i="15"/>
  <c r="DA26" i="15"/>
  <c r="CF31" i="15"/>
  <c r="BW31" i="15"/>
  <c r="CZ31" i="15"/>
  <c r="CQ31" i="15"/>
  <c r="CO43" i="15"/>
  <c r="BT43" i="15"/>
  <c r="BJ14" i="15"/>
  <c r="BL122" i="27" s="1"/>
  <c r="AP14" i="15"/>
  <c r="AR122" i="27" s="1"/>
  <c r="BD14" i="15"/>
  <c r="BF122" i="27" s="1"/>
  <c r="AW14" i="15"/>
  <c r="AY122" i="27" s="1"/>
  <c r="BG14" i="15"/>
  <c r="BI122" i="27" s="1"/>
  <c r="AR14" i="15"/>
  <c r="AT122" i="27" s="1"/>
  <c r="BA14" i="15"/>
  <c r="BC122" i="27" s="1"/>
  <c r="Z14" i="15"/>
  <c r="AB122" i="27" s="1"/>
  <c r="AU14" i="15"/>
  <c r="AW122" i="27" s="1"/>
  <c r="BH14" i="15"/>
  <c r="BJ122" i="27" s="1"/>
  <c r="BE14" i="15"/>
  <c r="BG122" i="27" s="1"/>
  <c r="AG14" i="15"/>
  <c r="AI122" i="27" s="1"/>
  <c r="BI14" i="15"/>
  <c r="BK122" i="27" s="1"/>
  <c r="BM14" i="15"/>
  <c r="BO122" i="27" s="1"/>
  <c r="AI14" i="15"/>
  <c r="AK122" i="27" s="1"/>
  <c r="AM14" i="15"/>
  <c r="AO122" i="27" s="1"/>
  <c r="AE14" i="15"/>
  <c r="AG122" i="27" s="1"/>
  <c r="BC14" i="15"/>
  <c r="BE122" i="27" s="1"/>
  <c r="BB14" i="15"/>
  <c r="BD122" i="27" s="1"/>
  <c r="AN14" i="15"/>
  <c r="AP122" i="27" s="1"/>
  <c r="AB14" i="15"/>
  <c r="AD122" i="27" s="1"/>
  <c r="AA14" i="15"/>
  <c r="AC122" i="27" s="1"/>
  <c r="AH14" i="15"/>
  <c r="AJ122" i="27" s="1"/>
  <c r="BL14" i="15"/>
  <c r="BN122" i="27" s="1"/>
  <c r="AZ14" i="15"/>
  <c r="BB122" i="27" s="1"/>
  <c r="AJ14" i="15"/>
  <c r="AL122" i="27" s="1"/>
  <c r="AY14" i="15"/>
  <c r="BA122" i="27" s="1"/>
  <c r="AD14" i="15"/>
  <c r="AF122" i="27" s="1"/>
  <c r="AF14" i="15"/>
  <c r="AH122" i="27" s="1"/>
  <c r="AX14" i="15"/>
  <c r="AZ122" i="27" s="1"/>
  <c r="BF14" i="15"/>
  <c r="BH122" i="27" s="1"/>
  <c r="AT14" i="15"/>
  <c r="AV122" i="27" s="1"/>
  <c r="AQ14" i="15"/>
  <c r="AS122" i="27" s="1"/>
  <c r="AS14" i="15"/>
  <c r="AU122" i="27" s="1"/>
  <c r="AC14" i="15"/>
  <c r="AE122" i="27" s="1"/>
  <c r="AO14" i="15"/>
  <c r="AQ122" i="27" s="1"/>
  <c r="BK14" i="15"/>
  <c r="BM122" i="27" s="1"/>
  <c r="AL14" i="15"/>
  <c r="AN122" i="27" s="1"/>
  <c r="AV14" i="15"/>
  <c r="AX122" i="27" s="1"/>
  <c r="AK14" i="15"/>
  <c r="AM122" i="27" s="1"/>
  <c r="BM27" i="15"/>
  <c r="BO135" i="27" s="1"/>
  <c r="AW27" i="15"/>
  <c r="AY135" i="27" s="1"/>
  <c r="AG27" i="15"/>
  <c r="AI135" i="27" s="1"/>
  <c r="AO27" i="15"/>
  <c r="AQ135" i="27" s="1"/>
  <c r="BC27" i="15"/>
  <c r="BE135" i="27" s="1"/>
  <c r="Z27" i="15"/>
  <c r="AB135" i="27" s="1"/>
  <c r="AJ27" i="15"/>
  <c r="AL135" i="27" s="1"/>
  <c r="AN27" i="15"/>
  <c r="AP135" i="27" s="1"/>
  <c r="AA27" i="15"/>
  <c r="AC135" i="27" s="1"/>
  <c r="BE27" i="15"/>
  <c r="BG135" i="27" s="1"/>
  <c r="AV27" i="15"/>
  <c r="AX135" i="27" s="1"/>
  <c r="AM27" i="15"/>
  <c r="AO135" i="27" s="1"/>
  <c r="AH27" i="15"/>
  <c r="AJ135" i="27" s="1"/>
  <c r="AF27" i="15"/>
  <c r="AH135" i="27" s="1"/>
  <c r="AI27" i="15"/>
  <c r="AK135" i="27" s="1"/>
  <c r="BL27" i="15"/>
  <c r="BN135" i="27" s="1"/>
  <c r="AT27" i="15"/>
  <c r="AV135" i="27" s="1"/>
  <c r="BB27" i="15"/>
  <c r="BD135" i="27" s="1"/>
  <c r="BI27" i="15"/>
  <c r="BK135" i="27" s="1"/>
  <c r="BG27" i="15"/>
  <c r="BI135" i="27" s="1"/>
  <c r="AB27" i="15"/>
  <c r="AD135" i="27" s="1"/>
  <c r="BA27" i="15"/>
  <c r="BC135" i="27" s="1"/>
  <c r="BH27" i="15"/>
  <c r="BJ135" i="27" s="1"/>
  <c r="AP27" i="15"/>
  <c r="AR135" i="27" s="1"/>
  <c r="AY27" i="15"/>
  <c r="BA135" i="27" s="1"/>
  <c r="BJ27" i="15"/>
  <c r="BL135" i="27" s="1"/>
  <c r="AK27" i="15"/>
  <c r="AM135" i="27" s="1"/>
  <c r="AC27" i="15"/>
  <c r="AE135" i="27" s="1"/>
  <c r="BD27" i="15"/>
  <c r="BF135" i="27" s="1"/>
  <c r="AZ27" i="15"/>
  <c r="BB135" i="27" s="1"/>
  <c r="AR27" i="15"/>
  <c r="AT135" i="27" s="1"/>
  <c r="BF27" i="15"/>
  <c r="BH135" i="27" s="1"/>
  <c r="AQ27" i="15"/>
  <c r="AS135" i="27" s="1"/>
  <c r="BK27" i="15"/>
  <c r="BM135" i="27" s="1"/>
  <c r="AE27" i="15"/>
  <c r="AG135" i="27" s="1"/>
  <c r="AS27" i="15"/>
  <c r="AU135" i="27" s="1"/>
  <c r="AU27" i="15"/>
  <c r="AW135" i="27" s="1"/>
  <c r="AD27" i="15"/>
  <c r="AF135" i="27" s="1"/>
  <c r="AX27" i="15"/>
  <c r="AZ135" i="27" s="1"/>
  <c r="AL27" i="15"/>
  <c r="AN135" i="27" s="1"/>
  <c r="BZ30" i="15"/>
  <c r="BU30" i="15"/>
  <c r="BW30" i="15"/>
  <c r="CZ28" i="15"/>
  <c r="CU28" i="15"/>
  <c r="BX41" i="15"/>
  <c r="CV23" i="15"/>
  <c r="CF43" i="15"/>
  <c r="CL20" i="15"/>
  <c r="ED20" i="15"/>
  <c r="ED128" i="27" s="1"/>
  <c r="DD20" i="15"/>
  <c r="EV20" i="15"/>
  <c r="EV128" i="27" s="1"/>
  <c r="CE42" i="15"/>
  <c r="BU42" i="15"/>
  <c r="CZ42" i="15"/>
  <c r="CG29" i="15"/>
  <c r="CR29" i="15"/>
  <c r="CZ41" i="15"/>
  <c r="CA26" i="15"/>
  <c r="CH29" i="15"/>
  <c r="CQ29" i="15"/>
  <c r="DB23" i="15"/>
  <c r="DD23" i="15"/>
  <c r="DC19" i="15"/>
  <c r="BX19" i="15"/>
  <c r="CQ19" i="15"/>
  <c r="CO19" i="15"/>
  <c r="CD31" i="15"/>
  <c r="CU17" i="15"/>
  <c r="CG17" i="15"/>
  <c r="BR17" i="15"/>
  <c r="CF17" i="15"/>
  <c r="BU31" i="15"/>
  <c r="CY31" i="15"/>
  <c r="CR43" i="15"/>
  <c r="BI12" i="15"/>
  <c r="BK120" i="27" s="1"/>
  <c r="AW12" i="15"/>
  <c r="AY120" i="27" s="1"/>
  <c r="AP12" i="15"/>
  <c r="AR120" i="27" s="1"/>
  <c r="AL12" i="15"/>
  <c r="AN120" i="27" s="1"/>
  <c r="BH12" i="15"/>
  <c r="BJ120" i="27" s="1"/>
  <c r="BJ12" i="15"/>
  <c r="BL120" i="27" s="1"/>
  <c r="AB12" i="15"/>
  <c r="AD120" i="27" s="1"/>
  <c r="BC12" i="15"/>
  <c r="BE120" i="27" s="1"/>
  <c r="AI12" i="15"/>
  <c r="AK120" i="27" s="1"/>
  <c r="AM12" i="15"/>
  <c r="AO120" i="27" s="1"/>
  <c r="AR12" i="15"/>
  <c r="AT120" i="27" s="1"/>
  <c r="AD12" i="15"/>
  <c r="AF120" i="27" s="1"/>
  <c r="AV12" i="15"/>
  <c r="AX120" i="27" s="1"/>
  <c r="AJ12" i="15"/>
  <c r="AL120" i="27" s="1"/>
  <c r="AK12" i="15"/>
  <c r="AM120" i="27" s="1"/>
  <c r="BD12" i="15"/>
  <c r="BF120" i="27" s="1"/>
  <c r="AY12" i="15"/>
  <c r="BA120" i="27" s="1"/>
  <c r="BA12" i="15"/>
  <c r="BC120" i="27" s="1"/>
  <c r="AS12" i="15"/>
  <c r="AU120" i="27" s="1"/>
  <c r="BK12" i="15"/>
  <c r="BM120" i="27" s="1"/>
  <c r="BL12" i="15"/>
  <c r="BN120" i="27" s="1"/>
  <c r="AQ12" i="15"/>
  <c r="AS120" i="27" s="1"/>
  <c r="AZ12" i="15"/>
  <c r="BB120" i="27" s="1"/>
  <c r="AG12" i="15"/>
  <c r="AI120" i="27" s="1"/>
  <c r="AE12" i="15"/>
  <c r="AG120" i="27" s="1"/>
  <c r="BM12" i="15"/>
  <c r="BO120" i="27" s="1"/>
  <c r="AF12" i="15"/>
  <c r="AH120" i="27" s="1"/>
  <c r="AX12" i="15"/>
  <c r="AZ120" i="27" s="1"/>
  <c r="AN12" i="15"/>
  <c r="AP120" i="27" s="1"/>
  <c r="BF12" i="15"/>
  <c r="BH120" i="27" s="1"/>
  <c r="BE12" i="15"/>
  <c r="BG120" i="27" s="1"/>
  <c r="AC12" i="15"/>
  <c r="AE120" i="27" s="1"/>
  <c r="Z12" i="15"/>
  <c r="AB120" i="27" s="1"/>
  <c r="AH12" i="15"/>
  <c r="AJ120" i="27" s="1"/>
  <c r="AT12" i="15"/>
  <c r="AV120" i="27" s="1"/>
  <c r="AU12" i="15"/>
  <c r="AW120" i="27" s="1"/>
  <c r="BG12" i="15"/>
  <c r="BI120" i="27" s="1"/>
  <c r="AA12" i="15"/>
  <c r="AC120" i="27" s="1"/>
  <c r="AO12" i="15"/>
  <c r="AQ120" i="27" s="1"/>
  <c r="BB12" i="15"/>
  <c r="BD120" i="27" s="1"/>
  <c r="AU40" i="15"/>
  <c r="AW148" i="27" s="1"/>
  <c r="AP40" i="15"/>
  <c r="AR148" i="27" s="1"/>
  <c r="AJ40" i="15"/>
  <c r="AL148" i="27" s="1"/>
  <c r="BM40" i="15"/>
  <c r="BO148" i="27" s="1"/>
  <c r="AI40" i="15"/>
  <c r="AK148" i="27" s="1"/>
  <c r="AR40" i="15"/>
  <c r="AT148" i="27" s="1"/>
  <c r="AY40" i="15"/>
  <c r="BA148" i="27" s="1"/>
  <c r="Z40" i="15"/>
  <c r="AB148" i="27" s="1"/>
  <c r="BJ40" i="15"/>
  <c r="BL148" i="27" s="1"/>
  <c r="AS40" i="15"/>
  <c r="AU148" i="27" s="1"/>
  <c r="AF40" i="15"/>
  <c r="AH148" i="27" s="1"/>
  <c r="BB40" i="15"/>
  <c r="BD148" i="27" s="1"/>
  <c r="BK40" i="15"/>
  <c r="BM148" i="27" s="1"/>
  <c r="AN40" i="15"/>
  <c r="AP148" i="27" s="1"/>
  <c r="AG40" i="15"/>
  <c r="AI148" i="27" s="1"/>
  <c r="AQ40" i="15"/>
  <c r="AS148" i="27" s="1"/>
  <c r="BA40" i="15"/>
  <c r="BC148" i="27" s="1"/>
  <c r="AE40" i="15"/>
  <c r="AG148" i="27" s="1"/>
  <c r="AL40" i="15"/>
  <c r="AN148" i="27" s="1"/>
  <c r="AV40" i="15"/>
  <c r="AX148" i="27" s="1"/>
  <c r="BE40" i="15"/>
  <c r="BG148" i="27" s="1"/>
  <c r="BI40" i="15"/>
  <c r="BK148" i="27" s="1"/>
  <c r="BG40" i="15"/>
  <c r="BI148" i="27" s="1"/>
  <c r="AA40" i="15"/>
  <c r="AC148" i="27" s="1"/>
  <c r="BH40" i="15"/>
  <c r="BJ148" i="27" s="1"/>
  <c r="AZ40" i="15"/>
  <c r="BB148" i="27" s="1"/>
  <c r="AK40" i="15"/>
  <c r="AM148" i="27" s="1"/>
  <c r="BD40" i="15"/>
  <c r="BF148" i="27" s="1"/>
  <c r="AH40" i="15"/>
  <c r="AJ148" i="27" s="1"/>
  <c r="AB40" i="15"/>
  <c r="AD148" i="27" s="1"/>
  <c r="AD40" i="15"/>
  <c r="AF148" i="27" s="1"/>
  <c r="BL40" i="15"/>
  <c r="BN148" i="27" s="1"/>
  <c r="AO40" i="15"/>
  <c r="AQ148" i="27" s="1"/>
  <c r="AX40" i="15"/>
  <c r="AZ148" i="27" s="1"/>
  <c r="AM40" i="15"/>
  <c r="AO148" i="27" s="1"/>
  <c r="BF40" i="15"/>
  <c r="BH148" i="27" s="1"/>
  <c r="BC40" i="15"/>
  <c r="BE148" i="27" s="1"/>
  <c r="AT40" i="15"/>
  <c r="AV148" i="27" s="1"/>
  <c r="AC40" i="15"/>
  <c r="AE148" i="27" s="1"/>
  <c r="AW40" i="15"/>
  <c r="AY148" i="27" s="1"/>
  <c r="AT13" i="15"/>
  <c r="AV121" i="27" s="1"/>
  <c r="BM13" i="15"/>
  <c r="BO121" i="27" s="1"/>
  <c r="BJ13" i="15"/>
  <c r="BL121" i="27" s="1"/>
  <c r="AB13" i="15"/>
  <c r="AD121" i="27" s="1"/>
  <c r="BE13" i="15"/>
  <c r="BG121" i="27" s="1"/>
  <c r="AR13" i="15"/>
  <c r="AT121" i="27" s="1"/>
  <c r="BB13" i="15"/>
  <c r="BD121" i="27" s="1"/>
  <c r="AN13" i="15"/>
  <c r="AP121" i="27" s="1"/>
  <c r="BH13" i="15"/>
  <c r="BJ121" i="27" s="1"/>
  <c r="AA13" i="15"/>
  <c r="AC121" i="27" s="1"/>
  <c r="BG13" i="15"/>
  <c r="BI121" i="27" s="1"/>
  <c r="BL13" i="15"/>
  <c r="BN121" i="27" s="1"/>
  <c r="AZ13" i="15"/>
  <c r="BB121" i="27" s="1"/>
  <c r="AV13" i="15"/>
  <c r="AX121" i="27" s="1"/>
  <c r="AK13" i="15"/>
  <c r="AM121" i="27" s="1"/>
  <c r="AP13" i="15"/>
  <c r="AR121" i="27" s="1"/>
  <c r="AM13" i="15"/>
  <c r="AO121" i="27" s="1"/>
  <c r="AI13" i="15"/>
  <c r="AK121" i="27" s="1"/>
  <c r="BK13" i="15"/>
  <c r="BM121" i="27" s="1"/>
  <c r="AE13" i="15"/>
  <c r="AG121" i="27" s="1"/>
  <c r="BI13" i="15"/>
  <c r="BK121" i="27" s="1"/>
  <c r="AG13" i="15"/>
  <c r="AI121" i="27" s="1"/>
  <c r="BD13" i="15"/>
  <c r="BF121" i="27" s="1"/>
  <c r="AO13" i="15"/>
  <c r="AQ121" i="27" s="1"/>
  <c r="BC13" i="15"/>
  <c r="BE121" i="27" s="1"/>
  <c r="Z13" i="15"/>
  <c r="AB121" i="27" s="1"/>
  <c r="AC13" i="15"/>
  <c r="AE121" i="27" s="1"/>
  <c r="AH13" i="15"/>
  <c r="AJ121" i="27" s="1"/>
  <c r="AX13" i="15"/>
  <c r="AZ121" i="27" s="1"/>
  <c r="AL13" i="15"/>
  <c r="AN121" i="27" s="1"/>
  <c r="AS13" i="15"/>
  <c r="AU121" i="27" s="1"/>
  <c r="AD13" i="15"/>
  <c r="AF121" i="27" s="1"/>
  <c r="AJ13" i="15"/>
  <c r="AL121" i="27" s="1"/>
  <c r="AF13" i="15"/>
  <c r="AH121" i="27" s="1"/>
  <c r="AU13" i="15"/>
  <c r="AW121" i="27" s="1"/>
  <c r="AQ13" i="15"/>
  <c r="AS121" i="27" s="1"/>
  <c r="AW13" i="15"/>
  <c r="AY121" i="27" s="1"/>
  <c r="AY13" i="15"/>
  <c r="BA121" i="27" s="1"/>
  <c r="BF13" i="15"/>
  <c r="BH121" i="27" s="1"/>
  <c r="BA13" i="15"/>
  <c r="BC121" i="27" s="1"/>
  <c r="AN16" i="15"/>
  <c r="AP124" i="27" s="1"/>
  <c r="AD16" i="15"/>
  <c r="AF124" i="27" s="1"/>
  <c r="BB16" i="15"/>
  <c r="BD124" i="27" s="1"/>
  <c r="BG16" i="15"/>
  <c r="BI124" i="27" s="1"/>
  <c r="BC16" i="15"/>
  <c r="BE124" i="27" s="1"/>
  <c r="AV16" i="15"/>
  <c r="AX124" i="27" s="1"/>
  <c r="AS16" i="15"/>
  <c r="AU124" i="27" s="1"/>
  <c r="AX16" i="15"/>
  <c r="AZ124" i="27" s="1"/>
  <c r="AF16" i="15"/>
  <c r="AH124" i="27" s="1"/>
  <c r="BK16" i="15"/>
  <c r="BM124" i="27" s="1"/>
  <c r="AR16" i="15"/>
  <c r="AT124" i="27" s="1"/>
  <c r="AJ16" i="15"/>
  <c r="AL124" i="27" s="1"/>
  <c r="BH16" i="15"/>
  <c r="BJ124" i="27" s="1"/>
  <c r="Z16" i="15"/>
  <c r="AB124" i="27" s="1"/>
  <c r="AL16" i="15"/>
  <c r="AN124" i="27" s="1"/>
  <c r="BD16" i="15"/>
  <c r="BF124" i="27" s="1"/>
  <c r="AQ16" i="15"/>
  <c r="AS124" i="27" s="1"/>
  <c r="AU16" i="15"/>
  <c r="AW124" i="27" s="1"/>
  <c r="AA16" i="15"/>
  <c r="AC124" i="27" s="1"/>
  <c r="AE16" i="15"/>
  <c r="AG124" i="27" s="1"/>
  <c r="AW16" i="15"/>
  <c r="AY124" i="27" s="1"/>
  <c r="AO16" i="15"/>
  <c r="AQ124" i="27" s="1"/>
  <c r="BF16" i="15"/>
  <c r="BH124" i="27" s="1"/>
  <c r="BI16" i="15"/>
  <c r="BK124" i="27" s="1"/>
  <c r="AT16" i="15"/>
  <c r="AV124" i="27" s="1"/>
  <c r="AM16" i="15"/>
  <c r="AO124" i="27" s="1"/>
  <c r="AZ16" i="15"/>
  <c r="BB124" i="27" s="1"/>
  <c r="BM16" i="15"/>
  <c r="BO124" i="27" s="1"/>
  <c r="BE16" i="15"/>
  <c r="BG124" i="27" s="1"/>
  <c r="BL16" i="15"/>
  <c r="BN124" i="27" s="1"/>
  <c r="BJ16" i="15"/>
  <c r="BL124" i="27" s="1"/>
  <c r="BA16" i="15"/>
  <c r="BC124" i="27" s="1"/>
  <c r="AC16" i="15"/>
  <c r="AE124" i="27" s="1"/>
  <c r="AK16" i="15"/>
  <c r="AM124" i="27" s="1"/>
  <c r="AH16" i="15"/>
  <c r="AJ124" i="27" s="1"/>
  <c r="AP16" i="15"/>
  <c r="AR124" i="27" s="1"/>
  <c r="AI16" i="15"/>
  <c r="AK124" i="27" s="1"/>
  <c r="AG16" i="15"/>
  <c r="AI124" i="27" s="1"/>
  <c r="AB16" i="15"/>
  <c r="AD124" i="27" s="1"/>
  <c r="AY16" i="15"/>
  <c r="BA124" i="27" s="1"/>
  <c r="CT30" i="15"/>
  <c r="BR30" i="15"/>
  <c r="BT30" i="15"/>
  <c r="BT28" i="15"/>
  <c r="BX28" i="15"/>
  <c r="BY41" i="15"/>
  <c r="CF42" i="15"/>
  <c r="CU43" i="15"/>
  <c r="DB20" i="15"/>
  <c r="ET20" i="15"/>
  <c r="ET128" i="27" s="1"/>
  <c r="BV20" i="15"/>
  <c r="DN20" i="15"/>
  <c r="DN128" i="27" s="1"/>
  <c r="CO42" i="15"/>
  <c r="BR42" i="15"/>
  <c r="BW42" i="15"/>
  <c r="BT23" i="15"/>
  <c r="CP23" i="15"/>
  <c r="BT29" i="15"/>
  <c r="CZ29" i="15"/>
  <c r="CQ23" i="15"/>
  <c r="BY23" i="15"/>
  <c r="CD19" i="15"/>
  <c r="DV19" i="15"/>
  <c r="DV127" i="27" s="1"/>
  <c r="CY19" i="15"/>
  <c r="DB19" i="15"/>
  <c r="CK19" i="15"/>
  <c r="BR31" i="15"/>
  <c r="DC17" i="15"/>
  <c r="BZ17" i="15"/>
  <c r="CS17" i="15"/>
  <c r="CY17" i="15"/>
  <c r="CR26" i="15"/>
  <c r="BV31" i="15"/>
  <c r="CM31" i="15"/>
  <c r="CV31" i="15"/>
  <c r="CK43" i="15"/>
  <c r="CA43" i="15"/>
  <c r="BJ38" i="15"/>
  <c r="BL146" i="27" s="1"/>
  <c r="AI38" i="15"/>
  <c r="AK146" i="27" s="1"/>
  <c r="AN38" i="15"/>
  <c r="AP146" i="27" s="1"/>
  <c r="BG38" i="15"/>
  <c r="BI146" i="27" s="1"/>
  <c r="AJ38" i="15"/>
  <c r="AL146" i="27" s="1"/>
  <c r="AF38" i="15"/>
  <c r="AH146" i="27" s="1"/>
  <c r="AY38" i="15"/>
  <c r="BA146" i="27" s="1"/>
  <c r="BL38" i="15"/>
  <c r="BN146" i="27" s="1"/>
  <c r="AG38" i="15"/>
  <c r="AI146" i="27" s="1"/>
  <c r="AC38" i="15"/>
  <c r="AE146" i="27" s="1"/>
  <c r="AR38" i="15"/>
  <c r="AT146" i="27" s="1"/>
  <c r="AQ38" i="15"/>
  <c r="AS146" i="27" s="1"/>
  <c r="AB38" i="15"/>
  <c r="AD146" i="27" s="1"/>
  <c r="AX38" i="15"/>
  <c r="AZ146" i="27" s="1"/>
  <c r="AP38" i="15"/>
  <c r="AR146" i="27" s="1"/>
  <c r="BD38" i="15"/>
  <c r="BF146" i="27" s="1"/>
  <c r="BI38" i="15"/>
  <c r="BK146" i="27" s="1"/>
  <c r="BB38" i="15"/>
  <c r="BD146" i="27" s="1"/>
  <c r="BE38" i="15"/>
  <c r="BG146" i="27" s="1"/>
  <c r="BM38" i="15"/>
  <c r="BO146" i="27" s="1"/>
  <c r="AO38" i="15"/>
  <c r="AQ146" i="27" s="1"/>
  <c r="BH38" i="15"/>
  <c r="BJ146" i="27" s="1"/>
  <c r="AS38" i="15"/>
  <c r="AU146" i="27" s="1"/>
  <c r="AH38" i="15"/>
  <c r="AJ146" i="27" s="1"/>
  <c r="Z38" i="15"/>
  <c r="AB146" i="27" s="1"/>
  <c r="AU38" i="15"/>
  <c r="AW146" i="27" s="1"/>
  <c r="BF38" i="15"/>
  <c r="BH146" i="27" s="1"/>
  <c r="AE38" i="15"/>
  <c r="AG146" i="27" s="1"/>
  <c r="AD38" i="15"/>
  <c r="AF146" i="27" s="1"/>
  <c r="AZ38" i="15"/>
  <c r="BB146" i="27" s="1"/>
  <c r="AT38" i="15"/>
  <c r="AV146" i="27" s="1"/>
  <c r="AW38" i="15"/>
  <c r="AY146" i="27" s="1"/>
  <c r="AL38" i="15"/>
  <c r="AN146" i="27" s="1"/>
  <c r="AV38" i="15"/>
  <c r="AX146" i="27" s="1"/>
  <c r="AK38" i="15"/>
  <c r="AM146" i="27" s="1"/>
  <c r="AM38" i="15"/>
  <c r="AO146" i="27" s="1"/>
  <c r="BC38" i="15"/>
  <c r="BE146" i="27" s="1"/>
  <c r="BA38" i="15"/>
  <c r="BC146" i="27" s="1"/>
  <c r="AA38" i="15"/>
  <c r="AC146" i="27" s="1"/>
  <c r="BK38" i="15"/>
  <c r="BM146" i="27" s="1"/>
  <c r="AX18" i="15"/>
  <c r="AZ126" i="27" s="1"/>
  <c r="AZ18" i="15"/>
  <c r="BB126" i="27" s="1"/>
  <c r="AQ18" i="15"/>
  <c r="AS126" i="27" s="1"/>
  <c r="BF18" i="15"/>
  <c r="BH126" i="27" s="1"/>
  <c r="AI18" i="15"/>
  <c r="AK126" i="27" s="1"/>
  <c r="BM18" i="15"/>
  <c r="BO126" i="27" s="1"/>
  <c r="Z18" i="15"/>
  <c r="AB126" i="27" s="1"/>
  <c r="AC18" i="15"/>
  <c r="AE126" i="27" s="1"/>
  <c r="AS18" i="15"/>
  <c r="AU126" i="27" s="1"/>
  <c r="AD18" i="15"/>
  <c r="AF126" i="27" s="1"/>
  <c r="AL18" i="15"/>
  <c r="AN126" i="27" s="1"/>
  <c r="BE18" i="15"/>
  <c r="BG126" i="27" s="1"/>
  <c r="AY18" i="15"/>
  <c r="BA126" i="27" s="1"/>
  <c r="BL18" i="15"/>
  <c r="BN126" i="27" s="1"/>
  <c r="BK18" i="15"/>
  <c r="BM126" i="27" s="1"/>
  <c r="BG18" i="15"/>
  <c r="BI126" i="27" s="1"/>
  <c r="AV18" i="15"/>
  <c r="AX126" i="27" s="1"/>
  <c r="BJ18" i="15"/>
  <c r="BL126" i="27" s="1"/>
  <c r="AT18" i="15"/>
  <c r="AV126" i="27" s="1"/>
  <c r="AP18" i="15"/>
  <c r="AR126" i="27" s="1"/>
  <c r="AA18" i="15"/>
  <c r="AC126" i="27" s="1"/>
  <c r="AH18" i="15"/>
  <c r="AJ126" i="27" s="1"/>
  <c r="AG18" i="15"/>
  <c r="AI126" i="27" s="1"/>
  <c r="AF18" i="15"/>
  <c r="AH126" i="27" s="1"/>
  <c r="AE18" i="15"/>
  <c r="AG126" i="27" s="1"/>
  <c r="BH18" i="15"/>
  <c r="BJ126" i="27" s="1"/>
  <c r="AJ18" i="15"/>
  <c r="AL126" i="27" s="1"/>
  <c r="BA18" i="15"/>
  <c r="BC126" i="27" s="1"/>
  <c r="BI18" i="15"/>
  <c r="BK126" i="27" s="1"/>
  <c r="AK18" i="15"/>
  <c r="AM126" i="27" s="1"/>
  <c r="AU18" i="15"/>
  <c r="AW126" i="27" s="1"/>
  <c r="AM18" i="15"/>
  <c r="AO126" i="27" s="1"/>
  <c r="AW18" i="15"/>
  <c r="AY126" i="27" s="1"/>
  <c r="BB18" i="15"/>
  <c r="BD126" i="27" s="1"/>
  <c r="BC18" i="15"/>
  <c r="BE126" i="27" s="1"/>
  <c r="AN18" i="15"/>
  <c r="AP126" i="27" s="1"/>
  <c r="AB18" i="15"/>
  <c r="AD126" i="27" s="1"/>
  <c r="AO18" i="15"/>
  <c r="AQ126" i="27" s="1"/>
  <c r="AR18" i="15"/>
  <c r="AT126" i="27" s="1"/>
  <c r="BD18" i="15"/>
  <c r="BF126" i="27" s="1"/>
  <c r="AA25" i="15"/>
  <c r="AC133" i="27" s="1"/>
  <c r="AU25" i="15"/>
  <c r="AW133" i="27" s="1"/>
  <c r="BK25" i="15"/>
  <c r="BM133" i="27" s="1"/>
  <c r="AJ25" i="15"/>
  <c r="AL133" i="27" s="1"/>
  <c r="AT25" i="15"/>
  <c r="AV133" i="27" s="1"/>
  <c r="Z25" i="15"/>
  <c r="AB133" i="27" s="1"/>
  <c r="AX25" i="15"/>
  <c r="AZ133" i="27" s="1"/>
  <c r="AI25" i="15"/>
  <c r="AK133" i="27" s="1"/>
  <c r="AF25" i="15"/>
  <c r="AH133" i="27" s="1"/>
  <c r="BG25" i="15"/>
  <c r="BI133" i="27" s="1"/>
  <c r="BI25" i="15"/>
  <c r="BK133" i="27" s="1"/>
  <c r="BD25" i="15"/>
  <c r="BF133" i="27" s="1"/>
  <c r="AS25" i="15"/>
  <c r="AU133" i="27" s="1"/>
  <c r="BA25" i="15"/>
  <c r="BC133" i="27" s="1"/>
  <c r="AN25" i="15"/>
  <c r="AP133" i="27" s="1"/>
  <c r="AR25" i="15"/>
  <c r="AT133" i="27" s="1"/>
  <c r="BE25" i="15"/>
  <c r="BG133" i="27" s="1"/>
  <c r="BJ25" i="15"/>
  <c r="BL133" i="27" s="1"/>
  <c r="BC25" i="15"/>
  <c r="BE133" i="27" s="1"/>
  <c r="BM25" i="15"/>
  <c r="BO133" i="27" s="1"/>
  <c r="BF25" i="15"/>
  <c r="BH133" i="27" s="1"/>
  <c r="AQ25" i="15"/>
  <c r="AS133" i="27" s="1"/>
  <c r="BL25" i="15"/>
  <c r="BN133" i="27" s="1"/>
  <c r="AC25" i="15"/>
  <c r="AE133" i="27" s="1"/>
  <c r="AP25" i="15"/>
  <c r="AR133" i="27" s="1"/>
  <c r="AG25" i="15"/>
  <c r="AI133" i="27" s="1"/>
  <c r="BH25" i="15"/>
  <c r="BJ133" i="27" s="1"/>
  <c r="AD25" i="15"/>
  <c r="AF133" i="27" s="1"/>
  <c r="AZ25" i="15"/>
  <c r="BB133" i="27" s="1"/>
  <c r="AH25" i="15"/>
  <c r="AJ133" i="27" s="1"/>
  <c r="AM25" i="15"/>
  <c r="AO133" i="27" s="1"/>
  <c r="AO25" i="15"/>
  <c r="AQ133" i="27" s="1"/>
  <c r="AK25" i="15"/>
  <c r="AM133" i="27" s="1"/>
  <c r="AE25" i="15"/>
  <c r="AG133" i="27" s="1"/>
  <c r="AW25" i="15"/>
  <c r="AY133" i="27" s="1"/>
  <c r="AB25" i="15"/>
  <c r="AD133" i="27" s="1"/>
  <c r="AL25" i="15"/>
  <c r="AN133" i="27" s="1"/>
  <c r="AV25" i="15"/>
  <c r="AX133" i="27" s="1"/>
  <c r="AY25" i="15"/>
  <c r="BA133" i="27" s="1"/>
  <c r="BB25" i="15"/>
  <c r="BD133" i="27" s="1"/>
  <c r="AN35" i="15"/>
  <c r="AP143" i="27" s="1"/>
  <c r="AF35" i="15"/>
  <c r="AH143" i="27" s="1"/>
  <c r="BE35" i="15"/>
  <c r="BG143" i="27" s="1"/>
  <c r="AI35" i="15"/>
  <c r="AK143" i="27" s="1"/>
  <c r="AK35" i="15"/>
  <c r="AM143" i="27" s="1"/>
  <c r="BG35" i="15"/>
  <c r="BI143" i="27" s="1"/>
  <c r="AB35" i="15"/>
  <c r="AD143" i="27" s="1"/>
  <c r="AT35" i="15"/>
  <c r="AV143" i="27" s="1"/>
  <c r="Z35" i="15"/>
  <c r="AB143" i="27" s="1"/>
  <c r="AD35" i="15"/>
  <c r="AF143" i="27" s="1"/>
  <c r="BB35" i="15"/>
  <c r="BD143" i="27" s="1"/>
  <c r="AA35" i="15"/>
  <c r="AC143" i="27" s="1"/>
  <c r="BJ35" i="15"/>
  <c r="BL143" i="27" s="1"/>
  <c r="BL35" i="15"/>
  <c r="BN143" i="27" s="1"/>
  <c r="AE35" i="15"/>
  <c r="AG143" i="27" s="1"/>
  <c r="AG35" i="15"/>
  <c r="AI143" i="27" s="1"/>
  <c r="BA35" i="15"/>
  <c r="BC143" i="27" s="1"/>
  <c r="AP35" i="15"/>
  <c r="AR143" i="27" s="1"/>
  <c r="AU35" i="15"/>
  <c r="AW143" i="27" s="1"/>
  <c r="BK35" i="15"/>
  <c r="BM143" i="27" s="1"/>
  <c r="AY35" i="15"/>
  <c r="BA143" i="27" s="1"/>
  <c r="AH35" i="15"/>
  <c r="AJ143" i="27" s="1"/>
  <c r="AR35" i="15"/>
  <c r="AT143" i="27" s="1"/>
  <c r="BH35" i="15"/>
  <c r="BJ143" i="27" s="1"/>
  <c r="AQ35" i="15"/>
  <c r="AS143" i="27" s="1"/>
  <c r="AM35" i="15"/>
  <c r="AO143" i="27" s="1"/>
  <c r="AJ35" i="15"/>
  <c r="AL143" i="27" s="1"/>
  <c r="BD35" i="15"/>
  <c r="BF143" i="27" s="1"/>
  <c r="AO35" i="15"/>
  <c r="AQ143" i="27" s="1"/>
  <c r="AW35" i="15"/>
  <c r="AY143" i="27" s="1"/>
  <c r="AC35" i="15"/>
  <c r="AE143" i="27" s="1"/>
  <c r="BC35" i="15"/>
  <c r="BE143" i="27" s="1"/>
  <c r="AZ35" i="15"/>
  <c r="BB143" i="27" s="1"/>
  <c r="AX35" i="15"/>
  <c r="AZ143" i="27" s="1"/>
  <c r="AL35" i="15"/>
  <c r="AN143" i="27" s="1"/>
  <c r="AV35" i="15"/>
  <c r="AX143" i="27" s="1"/>
  <c r="BF35" i="15"/>
  <c r="BH143" i="27" s="1"/>
  <c r="AS35" i="15"/>
  <c r="AU143" i="27" s="1"/>
  <c r="BI35" i="15"/>
  <c r="BK143" i="27" s="1"/>
  <c r="BM35" i="15"/>
  <c r="BO143" i="27" s="1"/>
  <c r="DB30" i="15"/>
  <c r="CW30" i="15"/>
  <c r="CH30" i="15"/>
  <c r="CD28" i="15"/>
  <c r="DC28" i="15"/>
  <c r="CH41" i="15"/>
  <c r="CU42" i="15"/>
  <c r="CH20" i="15"/>
  <c r="DZ20" i="15"/>
  <c r="DZ128" i="27" s="1"/>
  <c r="CX20" i="15"/>
  <c r="EP20" i="15"/>
  <c r="EP128" i="27" s="1"/>
  <c r="DB42" i="15"/>
  <c r="BX42" i="15"/>
  <c r="CB42" i="15"/>
  <c r="CS23" i="15"/>
  <c r="BD21" i="15"/>
  <c r="BF129" i="27" s="1"/>
  <c r="AK21" i="15"/>
  <c r="AM129" i="27" s="1"/>
  <c r="BM21" i="15"/>
  <c r="BO129" i="27" s="1"/>
  <c r="AO21" i="15"/>
  <c r="AQ129" i="27" s="1"/>
  <c r="AW21" i="15"/>
  <c r="AY129" i="27" s="1"/>
  <c r="BG21" i="15"/>
  <c r="BI129" i="27" s="1"/>
  <c r="AJ21" i="15"/>
  <c r="AL129" i="27" s="1"/>
  <c r="BH21" i="15"/>
  <c r="BJ129" i="27" s="1"/>
  <c r="AC21" i="15"/>
  <c r="AE129" i="27" s="1"/>
  <c r="BB21" i="15"/>
  <c r="BD129" i="27" s="1"/>
  <c r="AA21" i="15"/>
  <c r="AC129" i="27" s="1"/>
  <c r="BC21" i="15"/>
  <c r="BE129" i="27" s="1"/>
  <c r="AY21" i="15"/>
  <c r="BA129" i="27" s="1"/>
  <c r="AU21" i="15"/>
  <c r="AW129" i="27" s="1"/>
  <c r="BK21" i="15"/>
  <c r="BM129" i="27" s="1"/>
  <c r="BA21" i="15"/>
  <c r="BC129" i="27" s="1"/>
  <c r="BE21" i="15"/>
  <c r="BG129" i="27" s="1"/>
  <c r="AL21" i="15"/>
  <c r="AN129" i="27" s="1"/>
  <c r="BJ21" i="15"/>
  <c r="BL129" i="27" s="1"/>
  <c r="AE21" i="15"/>
  <c r="AG129" i="27" s="1"/>
  <c r="AN21" i="15"/>
  <c r="AP129" i="27" s="1"/>
  <c r="AV21" i="15"/>
  <c r="AX129" i="27" s="1"/>
  <c r="BL21" i="15"/>
  <c r="BN129" i="27" s="1"/>
  <c r="AP21" i="15"/>
  <c r="AR129" i="27" s="1"/>
  <c r="AS21" i="15"/>
  <c r="AU129" i="27" s="1"/>
  <c r="AM21" i="15"/>
  <c r="AO129" i="27" s="1"/>
  <c r="AB21" i="15"/>
  <c r="AD129" i="27" s="1"/>
  <c r="BF21" i="15"/>
  <c r="BH129" i="27" s="1"/>
  <c r="AG21" i="15"/>
  <c r="AI129" i="27" s="1"/>
  <c r="BI21" i="15"/>
  <c r="BK129" i="27" s="1"/>
  <c r="AZ21" i="15"/>
  <c r="BB129" i="27" s="1"/>
  <c r="Z21" i="15"/>
  <c r="AB129" i="27" s="1"/>
  <c r="AR21" i="15"/>
  <c r="AT129" i="27" s="1"/>
  <c r="AQ21" i="15"/>
  <c r="AS129" i="27" s="1"/>
  <c r="AF21" i="15"/>
  <c r="AH129" i="27" s="1"/>
  <c r="AH21" i="15"/>
  <c r="AJ129" i="27" s="1"/>
  <c r="AX21" i="15"/>
  <c r="AZ129" i="27" s="1"/>
  <c r="AI21" i="15"/>
  <c r="AK129" i="27" s="1"/>
  <c r="AD21" i="15"/>
  <c r="AF129" i="27" s="1"/>
  <c r="AT21" i="15"/>
  <c r="AV129" i="27" s="1"/>
  <c r="CN28" i="15"/>
  <c r="CU23" i="15"/>
  <c r="CL29" i="15"/>
  <c r="CN29" i="15"/>
  <c r="BZ23" i="15"/>
  <c r="BU23" i="15"/>
  <c r="CB19" i="15"/>
  <c r="BY19" i="15"/>
  <c r="CP19" i="15"/>
  <c r="CX19" i="15"/>
  <c r="CR31" i="15"/>
  <c r="CT17" i="15"/>
  <c r="CL17" i="15"/>
  <c r="CJ17" i="15"/>
  <c r="CH17" i="15"/>
  <c r="CS26" i="15"/>
  <c r="CB31" i="15"/>
  <c r="CG31" i="15"/>
  <c r="DC43" i="15"/>
  <c r="BL39" i="15"/>
  <c r="BN147" i="27" s="1"/>
  <c r="AQ39" i="15"/>
  <c r="AS147" i="27" s="1"/>
  <c r="BK39" i="15"/>
  <c r="BM147" i="27" s="1"/>
  <c r="AY39" i="15"/>
  <c r="BA147" i="27" s="1"/>
  <c r="BM39" i="15"/>
  <c r="BO147" i="27" s="1"/>
  <c r="AF39" i="15"/>
  <c r="AH147" i="27" s="1"/>
  <c r="AK39" i="15"/>
  <c r="AM147" i="27" s="1"/>
  <c r="AV39" i="15"/>
  <c r="AX147" i="27" s="1"/>
  <c r="BH39" i="15"/>
  <c r="BJ147" i="27" s="1"/>
  <c r="BF39" i="15"/>
  <c r="BH147" i="27" s="1"/>
  <c r="AD39" i="15"/>
  <c r="AF147" i="27" s="1"/>
  <c r="AW39" i="15"/>
  <c r="AY147" i="27" s="1"/>
  <c r="BE39" i="15"/>
  <c r="BG147" i="27" s="1"/>
  <c r="AG39" i="15"/>
  <c r="AI147" i="27" s="1"/>
  <c r="AR39" i="15"/>
  <c r="AT147" i="27" s="1"/>
  <c r="AL39" i="15"/>
  <c r="AN147" i="27" s="1"/>
  <c r="AH39" i="15"/>
  <c r="AJ147" i="27" s="1"/>
  <c r="AE39" i="15"/>
  <c r="AG147" i="27" s="1"/>
  <c r="AX39" i="15"/>
  <c r="AZ147" i="27" s="1"/>
  <c r="BC39" i="15"/>
  <c r="BE147" i="27" s="1"/>
  <c r="BI39" i="15"/>
  <c r="BK147" i="27" s="1"/>
  <c r="BA39" i="15"/>
  <c r="BC147" i="27" s="1"/>
  <c r="Z39" i="15"/>
  <c r="AB147" i="27" s="1"/>
  <c r="BB39" i="15"/>
  <c r="BD147" i="27" s="1"/>
  <c r="BJ39" i="15"/>
  <c r="BL147" i="27" s="1"/>
  <c r="AB39" i="15"/>
  <c r="AD147" i="27" s="1"/>
  <c r="AO39" i="15"/>
  <c r="AQ147" i="27" s="1"/>
  <c r="BD39" i="15"/>
  <c r="BF147" i="27" s="1"/>
  <c r="AA39" i="15"/>
  <c r="AC147" i="27" s="1"/>
  <c r="AI39" i="15"/>
  <c r="AK147" i="27" s="1"/>
  <c r="BG39" i="15"/>
  <c r="BI147" i="27" s="1"/>
  <c r="AM39" i="15"/>
  <c r="AO147" i="27" s="1"/>
  <c r="AT39" i="15"/>
  <c r="AV147" i="27" s="1"/>
  <c r="AZ39" i="15"/>
  <c r="BB147" i="27" s="1"/>
  <c r="AC39" i="15"/>
  <c r="AE147" i="27" s="1"/>
  <c r="AJ39" i="15"/>
  <c r="AL147" i="27" s="1"/>
  <c r="AS39" i="15"/>
  <c r="AU147" i="27" s="1"/>
  <c r="AP39" i="15"/>
  <c r="AR147" i="27" s="1"/>
  <c r="AU39" i="15"/>
  <c r="AW147" i="27" s="1"/>
  <c r="AN39" i="15"/>
  <c r="AP147" i="27" s="1"/>
  <c r="AQ46" i="15"/>
  <c r="AS154" i="27" s="1"/>
  <c r="BB46" i="15"/>
  <c r="BD154" i="27" s="1"/>
  <c r="BM46" i="15"/>
  <c r="BO154" i="27" s="1"/>
  <c r="AZ46" i="15"/>
  <c r="BB154" i="27" s="1"/>
  <c r="AT46" i="15"/>
  <c r="AV154" i="27" s="1"/>
  <c r="AH46" i="15"/>
  <c r="AJ154" i="27" s="1"/>
  <c r="AC46" i="15"/>
  <c r="AE154" i="27" s="1"/>
  <c r="AK46" i="15"/>
  <c r="AM154" i="27" s="1"/>
  <c r="AO46" i="15"/>
  <c r="AQ154" i="27" s="1"/>
  <c r="BL46" i="15"/>
  <c r="BN154" i="27" s="1"/>
  <c r="AV46" i="15"/>
  <c r="AX154" i="27" s="1"/>
  <c r="AM46" i="15"/>
  <c r="AO154" i="27" s="1"/>
  <c r="AY46" i="15"/>
  <c r="BA154" i="27" s="1"/>
  <c r="BI46" i="15"/>
  <c r="BK154" i="27" s="1"/>
  <c r="AR46" i="15"/>
  <c r="AT154" i="27" s="1"/>
  <c r="AL46" i="15"/>
  <c r="AN154" i="27" s="1"/>
  <c r="BE46" i="15"/>
  <c r="BG154" i="27" s="1"/>
  <c r="Z46" i="15"/>
  <c r="AB154" i="27" s="1"/>
  <c r="AX46" i="15"/>
  <c r="AZ154" i="27" s="1"/>
  <c r="AP46" i="15"/>
  <c r="AR154" i="27" s="1"/>
  <c r="AA46" i="15"/>
  <c r="AC154" i="27" s="1"/>
  <c r="AN46" i="15"/>
  <c r="AP154" i="27" s="1"/>
  <c r="BK46" i="15"/>
  <c r="BM154" i="27" s="1"/>
  <c r="BH46" i="15"/>
  <c r="BJ154" i="27" s="1"/>
  <c r="AS46" i="15"/>
  <c r="AU154" i="27" s="1"/>
  <c r="AW46" i="15"/>
  <c r="AY154" i="27" s="1"/>
  <c r="BJ46" i="15"/>
  <c r="BL154" i="27" s="1"/>
  <c r="AI46" i="15"/>
  <c r="AK154" i="27" s="1"/>
  <c r="AJ46" i="15"/>
  <c r="AL154" i="27" s="1"/>
  <c r="AB46" i="15"/>
  <c r="AD154" i="27" s="1"/>
  <c r="BD46" i="15"/>
  <c r="BF154" i="27" s="1"/>
  <c r="AD46" i="15"/>
  <c r="AF154" i="27" s="1"/>
  <c r="BC46" i="15"/>
  <c r="BE154" i="27" s="1"/>
  <c r="AU46" i="15"/>
  <c r="AW154" i="27" s="1"/>
  <c r="BG46" i="15"/>
  <c r="BI154" i="27" s="1"/>
  <c r="BF46" i="15"/>
  <c r="BH154" i="27" s="1"/>
  <c r="AG46" i="15"/>
  <c r="AI154" i="27" s="1"/>
  <c r="AE46" i="15"/>
  <c r="AG154" i="27" s="1"/>
  <c r="AF46" i="15"/>
  <c r="AH154" i="27" s="1"/>
  <c r="BA46" i="15"/>
  <c r="BC154" i="27" s="1"/>
  <c r="CJ30" i="15"/>
  <c r="CC30" i="15"/>
  <c r="CQ28" i="15"/>
  <c r="CF28" i="15"/>
  <c r="BR28" i="15"/>
  <c r="CK20" i="15"/>
  <c r="EC20" i="15"/>
  <c r="EC128" i="27" s="1"/>
  <c r="CS20" i="15"/>
  <c r="EK20" i="15"/>
  <c r="EK128" i="27" s="1"/>
  <c r="BS20" i="15"/>
  <c r="DK20" i="15"/>
  <c r="DK128" i="27" s="1"/>
  <c r="DC42" i="15"/>
  <c r="CG42" i="15"/>
  <c r="CI42" i="15"/>
  <c r="DD42" i="15"/>
  <c r="CI28" i="15"/>
  <c r="BZ42" i="15"/>
  <c r="CD29" i="15"/>
  <c r="BX29" i="15"/>
  <c r="CT23" i="15"/>
  <c r="CN23" i="15"/>
  <c r="CN19" i="15"/>
  <c r="DD19" i="15"/>
  <c r="BT19" i="15"/>
  <c r="CF19" i="15"/>
  <c r="CX31" i="15"/>
  <c r="CT31" i="15"/>
  <c r="CI17" i="15"/>
  <c r="BW17" i="15"/>
  <c r="CN17" i="15"/>
  <c r="CE17" i="15"/>
  <c r="BR26" i="15"/>
  <c r="CN26" i="15"/>
  <c r="DC31" i="15"/>
  <c r="CH31" i="15"/>
  <c r="CL31" i="15"/>
  <c r="CE43" i="15"/>
  <c r="CQ43" i="15"/>
  <c r="AV11" i="15"/>
  <c r="AX119" i="27" s="1"/>
  <c r="BM11" i="15"/>
  <c r="BO119" i="27" s="1"/>
  <c r="AB11" i="15"/>
  <c r="AD119" i="27" s="1"/>
  <c r="AL11" i="15"/>
  <c r="AN119" i="27" s="1"/>
  <c r="AE11" i="15"/>
  <c r="AG119" i="27" s="1"/>
  <c r="AK11" i="15"/>
  <c r="AM119" i="27" s="1"/>
  <c r="BI11" i="15"/>
  <c r="BK119" i="27" s="1"/>
  <c r="AJ11" i="15"/>
  <c r="AL119" i="27" s="1"/>
  <c r="AZ11" i="15"/>
  <c r="BB119" i="27" s="1"/>
  <c r="AT11" i="15"/>
  <c r="AV119" i="27" s="1"/>
  <c r="AP11" i="15"/>
  <c r="AR119" i="27" s="1"/>
  <c r="BL11" i="15"/>
  <c r="BN119" i="27" s="1"/>
  <c r="BC11" i="15"/>
  <c r="BE119" i="27" s="1"/>
  <c r="BF11" i="15"/>
  <c r="BH119" i="27" s="1"/>
  <c r="BE11" i="15"/>
  <c r="BG119" i="27" s="1"/>
  <c r="AY11" i="15"/>
  <c r="BA119" i="27" s="1"/>
  <c r="AU11" i="15"/>
  <c r="AW119" i="27" s="1"/>
  <c r="AC11" i="15"/>
  <c r="AE119" i="27" s="1"/>
  <c r="AN11" i="15"/>
  <c r="AP119" i="27" s="1"/>
  <c r="AF11" i="15"/>
  <c r="AH119" i="27" s="1"/>
  <c r="AA11" i="15"/>
  <c r="AC119" i="27" s="1"/>
  <c r="BH11" i="15"/>
  <c r="BJ119" i="27" s="1"/>
  <c r="BB11" i="15"/>
  <c r="BD119" i="27" s="1"/>
  <c r="AO11" i="15"/>
  <c r="AQ119" i="27" s="1"/>
  <c r="BD11" i="15"/>
  <c r="BF119" i="27" s="1"/>
  <c r="AD11" i="15"/>
  <c r="AF119" i="27" s="1"/>
  <c r="BA11" i="15"/>
  <c r="BC119" i="27" s="1"/>
  <c r="AQ11" i="15"/>
  <c r="AS119" i="27" s="1"/>
  <c r="BJ11" i="15"/>
  <c r="BL119" i="27" s="1"/>
  <c r="AR11" i="15"/>
  <c r="AT119" i="27" s="1"/>
  <c r="BG11" i="15"/>
  <c r="BI119" i="27" s="1"/>
  <c r="AX11" i="15"/>
  <c r="AZ119" i="27" s="1"/>
  <c r="AW11" i="15"/>
  <c r="AY119" i="27" s="1"/>
  <c r="BK11" i="15"/>
  <c r="BM119" i="27" s="1"/>
  <c r="AM11" i="15"/>
  <c r="AO119" i="27" s="1"/>
  <c r="AG11" i="15"/>
  <c r="AI119" i="27" s="1"/>
  <c r="AS11" i="15"/>
  <c r="AU119" i="27" s="1"/>
  <c r="DE30" i="15"/>
  <c r="CX30" i="15"/>
  <c r="CS28" i="15"/>
  <c r="CV28" i="15"/>
  <c r="BS28" i="15"/>
  <c r="BR41" i="15"/>
  <c r="DE20" i="15"/>
  <c r="EW20" i="15"/>
  <c r="EW128" i="27" s="1"/>
  <c r="CZ20" i="15"/>
  <c r="ER20" i="15"/>
  <c r="ER128" i="27" s="1"/>
  <c r="CR20" i="15"/>
  <c r="EJ20" i="15"/>
  <c r="EJ128" i="27" s="1"/>
  <c r="CT20" i="15"/>
  <c r="EL20" i="15"/>
  <c r="EL128" i="27" s="1"/>
  <c r="BY42" i="15"/>
  <c r="CC42" i="15"/>
  <c r="CX42" i="15"/>
  <c r="CP28" i="15"/>
  <c r="CP42" i="15"/>
  <c r="CO29" i="15"/>
  <c r="CT29" i="15"/>
  <c r="DC23" i="15"/>
  <c r="CC23" i="15"/>
  <c r="BV19" i="15"/>
  <c r="BW19" i="15"/>
  <c r="CH19" i="15"/>
  <c r="CJ19" i="15"/>
  <c r="CC19" i="15"/>
  <c r="DA31" i="15"/>
  <c r="BT17" i="15"/>
  <c r="CQ17" i="15"/>
  <c r="BX17" i="15"/>
  <c r="CC17" i="15"/>
  <c r="CT41" i="15"/>
  <c r="CO26" i="15"/>
  <c r="BT26" i="15"/>
  <c r="CE31" i="15"/>
  <c r="BS31" i="15"/>
  <c r="CC31" i="15"/>
  <c r="CC43" i="15"/>
  <c r="CL43" i="15"/>
  <c r="AA34" i="15"/>
  <c r="AC142" i="27" s="1"/>
  <c r="BJ34" i="15"/>
  <c r="BL142" i="27" s="1"/>
  <c r="BL34" i="15"/>
  <c r="BN142" i="27" s="1"/>
  <c r="BA34" i="15"/>
  <c r="BC142" i="27" s="1"/>
  <c r="AM34" i="15"/>
  <c r="AO142" i="27" s="1"/>
  <c r="AX34" i="15"/>
  <c r="AZ142" i="27" s="1"/>
  <c r="BD34" i="15"/>
  <c r="BF142" i="27" s="1"/>
  <c r="AT34" i="15"/>
  <c r="AV142" i="27" s="1"/>
  <c r="AC34" i="15"/>
  <c r="AE142" i="27" s="1"/>
  <c r="BE34" i="15"/>
  <c r="BG142" i="27" s="1"/>
  <c r="AS34" i="15"/>
  <c r="AU142" i="27" s="1"/>
  <c r="AD34" i="15"/>
  <c r="AF142" i="27" s="1"/>
  <c r="AN34" i="15"/>
  <c r="AP142" i="27" s="1"/>
  <c r="AK34" i="15"/>
  <c r="AM142" i="27" s="1"/>
  <c r="BF34" i="15"/>
  <c r="BH142" i="27" s="1"/>
  <c r="BC34" i="15"/>
  <c r="BE142" i="27" s="1"/>
  <c r="AU34" i="15"/>
  <c r="AW142" i="27" s="1"/>
  <c r="AP34" i="15"/>
  <c r="AR142" i="27" s="1"/>
  <c r="BB34" i="15"/>
  <c r="BD142" i="27" s="1"/>
  <c r="BG34" i="15"/>
  <c r="BI142" i="27" s="1"/>
  <c r="AQ34" i="15"/>
  <c r="AS142" i="27" s="1"/>
  <c r="AE34" i="15"/>
  <c r="AG142" i="27" s="1"/>
  <c r="BM34" i="15"/>
  <c r="BO142" i="27" s="1"/>
  <c r="AB34" i="15"/>
  <c r="AD142" i="27" s="1"/>
  <c r="BI34" i="15"/>
  <c r="BK142" i="27" s="1"/>
  <c r="AR34" i="15"/>
  <c r="AT142" i="27" s="1"/>
  <c r="BK34" i="15"/>
  <c r="BM142" i="27" s="1"/>
  <c r="AZ34" i="15"/>
  <c r="BB142" i="27" s="1"/>
  <c r="AG34" i="15"/>
  <c r="AI142" i="27" s="1"/>
  <c r="BH34" i="15"/>
  <c r="BJ142" i="27" s="1"/>
  <c r="AI34" i="15"/>
  <c r="AK142" i="27" s="1"/>
  <c r="AV34" i="15"/>
  <c r="AX142" i="27" s="1"/>
  <c r="AH34" i="15"/>
  <c r="AJ142" i="27" s="1"/>
  <c r="AO34" i="15"/>
  <c r="AQ142" i="27" s="1"/>
  <c r="AW34" i="15"/>
  <c r="AY142" i="27" s="1"/>
  <c r="Z34" i="15"/>
  <c r="AB142" i="27" s="1"/>
  <c r="AL34" i="15"/>
  <c r="AN142" i="27" s="1"/>
  <c r="AF34" i="15"/>
  <c r="AH142" i="27" s="1"/>
  <c r="AY34" i="15"/>
  <c r="BA142" i="27" s="1"/>
  <c r="AJ34" i="15"/>
  <c r="AL142" i="27" s="1"/>
  <c r="AT33" i="15"/>
  <c r="AV141" i="27" s="1"/>
  <c r="AR33" i="15"/>
  <c r="AT141" i="27" s="1"/>
  <c r="AO33" i="15"/>
  <c r="AQ141" i="27" s="1"/>
  <c r="Z33" i="15"/>
  <c r="AB141" i="27" s="1"/>
  <c r="AL33" i="15"/>
  <c r="AN141" i="27" s="1"/>
  <c r="AF33" i="15"/>
  <c r="AH141" i="27" s="1"/>
  <c r="AA33" i="15"/>
  <c r="AC141" i="27" s="1"/>
  <c r="AP33" i="15"/>
  <c r="AR141" i="27" s="1"/>
  <c r="BA33" i="15"/>
  <c r="BC141" i="27" s="1"/>
  <c r="BB33" i="15"/>
  <c r="BD141" i="27" s="1"/>
  <c r="AD33" i="15"/>
  <c r="AF141" i="27" s="1"/>
  <c r="AE33" i="15"/>
  <c r="AG141" i="27" s="1"/>
  <c r="AK33" i="15"/>
  <c r="AM141" i="27" s="1"/>
  <c r="AQ33" i="15"/>
  <c r="AS141" i="27" s="1"/>
  <c r="AS33" i="15"/>
  <c r="AU141" i="27" s="1"/>
  <c r="AM33" i="15"/>
  <c r="AO141" i="27" s="1"/>
  <c r="BM33" i="15"/>
  <c r="BO141" i="27" s="1"/>
  <c r="AB33" i="15"/>
  <c r="AD141" i="27" s="1"/>
  <c r="BF33" i="15"/>
  <c r="BH141" i="27" s="1"/>
  <c r="BE33" i="15"/>
  <c r="BG141" i="27" s="1"/>
  <c r="AU33" i="15"/>
  <c r="AW141" i="27" s="1"/>
  <c r="AY33" i="15"/>
  <c r="BA141" i="27" s="1"/>
  <c r="BH33" i="15"/>
  <c r="BJ141" i="27" s="1"/>
  <c r="AX33" i="15"/>
  <c r="AZ141" i="27" s="1"/>
  <c r="BJ33" i="15"/>
  <c r="BL141" i="27" s="1"/>
  <c r="BG33" i="15"/>
  <c r="BI141" i="27" s="1"/>
  <c r="BI33" i="15"/>
  <c r="BK141" i="27" s="1"/>
  <c r="AZ33" i="15"/>
  <c r="BB141" i="27" s="1"/>
  <c r="AH33" i="15"/>
  <c r="AJ141" i="27" s="1"/>
  <c r="AW33" i="15"/>
  <c r="AY141" i="27" s="1"/>
  <c r="BD33" i="15"/>
  <c r="BF141" i="27" s="1"/>
  <c r="AJ33" i="15"/>
  <c r="AL141" i="27" s="1"/>
  <c r="BK33" i="15"/>
  <c r="BM141" i="27" s="1"/>
  <c r="AI33" i="15"/>
  <c r="AK141" i="27" s="1"/>
  <c r="BC33" i="15"/>
  <c r="BE141" i="27" s="1"/>
  <c r="AG33" i="15"/>
  <c r="AI141" i="27" s="1"/>
  <c r="AC33" i="15"/>
  <c r="AE141" i="27" s="1"/>
  <c r="AV33" i="15"/>
  <c r="AX141" i="27" s="1"/>
  <c r="AN33" i="15"/>
  <c r="AP141" i="27" s="1"/>
  <c r="BL33" i="15"/>
  <c r="BN141" i="27" s="1"/>
  <c r="CB30" i="15"/>
  <c r="CR30" i="15"/>
  <c r="CK28" i="15"/>
  <c r="CA28" i="15"/>
  <c r="CR28" i="15"/>
  <c r="CD20" i="15"/>
  <c r="DV20" i="15"/>
  <c r="DV128" i="27" s="1"/>
  <c r="CM20" i="15"/>
  <c r="EE20" i="15"/>
  <c r="EE128" i="27" s="1"/>
  <c r="BY20" i="15"/>
  <c r="DQ20" i="15"/>
  <c r="DQ128" i="27" s="1"/>
  <c r="CI20" i="15"/>
  <c r="EA20" i="15"/>
  <c r="EA128" i="27" s="1"/>
  <c r="CH42" i="15"/>
  <c r="CR42" i="15"/>
  <c r="BU41" i="15"/>
  <c r="CB20" i="15"/>
  <c r="DT20" i="15"/>
  <c r="DT128" i="27" s="1"/>
  <c r="BU43" i="15"/>
  <c r="CT42" i="15"/>
  <c r="CH26" i="15"/>
  <c r="BR29" i="15"/>
  <c r="CS29" i="15"/>
  <c r="CH23" i="15"/>
  <c r="DA19" i="15"/>
  <c r="CA19" i="15"/>
  <c r="CG19" i="15"/>
  <c r="BZ19" i="15"/>
  <c r="CL19" i="15"/>
  <c r="BT31" i="15"/>
  <c r="CS31" i="15"/>
  <c r="BZ31" i="15"/>
  <c r="DB17" i="15"/>
  <c r="CB17" i="15"/>
  <c r="CM17" i="15"/>
  <c r="CP17" i="15"/>
  <c r="CL26" i="15"/>
  <c r="CY26" i="15"/>
  <c r="DD26" i="15"/>
  <c r="CC26" i="15"/>
  <c r="BX31" i="15"/>
  <c r="CW31" i="15"/>
  <c r="CI31" i="15"/>
  <c r="DD31" i="15"/>
  <c r="BY31" i="15"/>
  <c r="DD43" i="15"/>
  <c r="CG43" i="15"/>
  <c r="AV37" i="15"/>
  <c r="AX145" i="27" s="1"/>
  <c r="AZ37" i="15"/>
  <c r="BB145" i="27" s="1"/>
  <c r="AP37" i="15"/>
  <c r="AR145" i="27" s="1"/>
  <c r="BL37" i="15"/>
  <c r="BN145" i="27" s="1"/>
  <c r="AS37" i="15"/>
  <c r="AU145" i="27" s="1"/>
  <c r="BG37" i="15"/>
  <c r="BI145" i="27" s="1"/>
  <c r="AU37" i="15"/>
  <c r="AW145" i="27" s="1"/>
  <c r="AB37" i="15"/>
  <c r="AD145" i="27" s="1"/>
  <c r="BK37" i="15"/>
  <c r="BM145" i="27" s="1"/>
  <c r="AT37" i="15"/>
  <c r="AV145" i="27" s="1"/>
  <c r="AI37" i="15"/>
  <c r="AK145" i="27" s="1"/>
  <c r="BJ37" i="15"/>
  <c r="BL145" i="27" s="1"/>
  <c r="AA37" i="15"/>
  <c r="AC145" i="27" s="1"/>
  <c r="BC37" i="15"/>
  <c r="BE145" i="27" s="1"/>
  <c r="Z37" i="15"/>
  <c r="AB145" i="27" s="1"/>
  <c r="BF37" i="15"/>
  <c r="BH145" i="27" s="1"/>
  <c r="AO37" i="15"/>
  <c r="AQ145" i="27" s="1"/>
  <c r="AW37" i="15"/>
  <c r="AY145" i="27" s="1"/>
  <c r="BE37" i="15"/>
  <c r="BG145" i="27" s="1"/>
  <c r="AF37" i="15"/>
  <c r="AH145" i="27" s="1"/>
  <c r="AN37" i="15"/>
  <c r="AP145" i="27" s="1"/>
  <c r="AX37" i="15"/>
  <c r="AZ145" i="27" s="1"/>
  <c r="AE37" i="15"/>
  <c r="AG145" i="27" s="1"/>
  <c r="AG37" i="15"/>
  <c r="AI145" i="27" s="1"/>
  <c r="BH37" i="15"/>
  <c r="BJ145" i="27" s="1"/>
  <c r="AD37" i="15"/>
  <c r="AF145" i="27" s="1"/>
  <c r="BD37" i="15"/>
  <c r="BF145" i="27" s="1"/>
  <c r="BA37" i="15"/>
  <c r="BC145" i="27" s="1"/>
  <c r="BM37" i="15"/>
  <c r="BO145" i="27" s="1"/>
  <c r="AC37" i="15"/>
  <c r="AE145" i="27" s="1"/>
  <c r="AR37" i="15"/>
  <c r="AT145" i="27" s="1"/>
  <c r="AH37" i="15"/>
  <c r="AJ145" i="27" s="1"/>
  <c r="AM37" i="15"/>
  <c r="AO145" i="27" s="1"/>
  <c r="AY37" i="15"/>
  <c r="BA145" i="27" s="1"/>
  <c r="AQ37" i="15"/>
  <c r="AS145" i="27" s="1"/>
  <c r="BI37" i="15"/>
  <c r="BK145" i="27" s="1"/>
  <c r="AJ37" i="15"/>
  <c r="AL145" i="27" s="1"/>
  <c r="AL37" i="15"/>
  <c r="AN145" i="27" s="1"/>
  <c r="BB37" i="15"/>
  <c r="BD145" i="27" s="1"/>
  <c r="AK37" i="15"/>
  <c r="AM145" i="27" s="1"/>
  <c r="AU44" i="15"/>
  <c r="AW152" i="27" s="1"/>
  <c r="AJ44" i="15"/>
  <c r="AL152" i="27" s="1"/>
  <c r="AC44" i="15"/>
  <c r="AE152" i="27" s="1"/>
  <c r="AR44" i="15"/>
  <c r="AT152" i="27" s="1"/>
  <c r="BL44" i="15"/>
  <c r="BN152" i="27" s="1"/>
  <c r="AT44" i="15"/>
  <c r="AV152" i="27" s="1"/>
  <c r="AP44" i="15"/>
  <c r="AR152" i="27" s="1"/>
  <c r="BI44" i="15"/>
  <c r="BK152" i="27" s="1"/>
  <c r="AG44" i="15"/>
  <c r="AI152" i="27" s="1"/>
  <c r="AN44" i="15"/>
  <c r="AP152" i="27" s="1"/>
  <c r="BD44" i="15"/>
  <c r="BF152" i="27" s="1"/>
  <c r="AW44" i="15"/>
  <c r="AY152" i="27" s="1"/>
  <c r="BC44" i="15"/>
  <c r="BE152" i="27" s="1"/>
  <c r="AX44" i="15"/>
  <c r="AZ152" i="27" s="1"/>
  <c r="AA44" i="15"/>
  <c r="AC152" i="27" s="1"/>
  <c r="AH44" i="15"/>
  <c r="AJ152" i="27" s="1"/>
  <c r="BG44" i="15"/>
  <c r="BI152" i="27" s="1"/>
  <c r="BH44" i="15"/>
  <c r="BJ152" i="27" s="1"/>
  <c r="AE44" i="15"/>
  <c r="AG152" i="27" s="1"/>
  <c r="AM44" i="15"/>
  <c r="AO152" i="27" s="1"/>
  <c r="AZ44" i="15"/>
  <c r="BB152" i="27" s="1"/>
  <c r="AD44" i="15"/>
  <c r="AF152" i="27" s="1"/>
  <c r="BF44" i="15"/>
  <c r="BH152" i="27" s="1"/>
  <c r="AO44" i="15"/>
  <c r="AQ152" i="27" s="1"/>
  <c r="BM44" i="15"/>
  <c r="BO152" i="27" s="1"/>
  <c r="AF44" i="15"/>
  <c r="AH152" i="27" s="1"/>
  <c r="AK44" i="15"/>
  <c r="AM152" i="27" s="1"/>
  <c r="Z44" i="15"/>
  <c r="AB152" i="27" s="1"/>
  <c r="BB44" i="15"/>
  <c r="BD152" i="27" s="1"/>
  <c r="AS44" i="15"/>
  <c r="AU152" i="27" s="1"/>
  <c r="AV44" i="15"/>
  <c r="AX152" i="27" s="1"/>
  <c r="BA44" i="15"/>
  <c r="BC152" i="27" s="1"/>
  <c r="AL44" i="15"/>
  <c r="AN152" i="27" s="1"/>
  <c r="BJ44" i="15"/>
  <c r="BL152" i="27" s="1"/>
  <c r="AQ44" i="15"/>
  <c r="AS152" i="27" s="1"/>
  <c r="AB44" i="15"/>
  <c r="AD152" i="27" s="1"/>
  <c r="BE44" i="15"/>
  <c r="BG152" i="27" s="1"/>
  <c r="AY44" i="15"/>
  <c r="BA152" i="27" s="1"/>
  <c r="AI44" i="15"/>
  <c r="AK152" i="27" s="1"/>
  <c r="BK44" i="15"/>
  <c r="BM152" i="27" s="1"/>
  <c r="AB22" i="15"/>
  <c r="AD130" i="27" s="1"/>
  <c r="AI22" i="15"/>
  <c r="AK130" i="27" s="1"/>
  <c r="AV22" i="15"/>
  <c r="AX130" i="27" s="1"/>
  <c r="BI22" i="15"/>
  <c r="BK130" i="27" s="1"/>
  <c r="BM22" i="15"/>
  <c r="BO130" i="27" s="1"/>
  <c r="AD22" i="15"/>
  <c r="AF130" i="27" s="1"/>
  <c r="AN22" i="15"/>
  <c r="AP130" i="27" s="1"/>
  <c r="AM22" i="15"/>
  <c r="AO130" i="27" s="1"/>
  <c r="AA22" i="15"/>
  <c r="AC130" i="27" s="1"/>
  <c r="AY22" i="15"/>
  <c r="BA130" i="27" s="1"/>
  <c r="Z22" i="15"/>
  <c r="AB130" i="27" s="1"/>
  <c r="AS22" i="15"/>
  <c r="AU130" i="27" s="1"/>
  <c r="AP22" i="15"/>
  <c r="AR130" i="27" s="1"/>
  <c r="BH22" i="15"/>
  <c r="BJ130" i="27" s="1"/>
  <c r="BG22" i="15"/>
  <c r="BI130" i="27" s="1"/>
  <c r="BC22" i="15"/>
  <c r="BE130" i="27" s="1"/>
  <c r="AX22" i="15"/>
  <c r="AZ130" i="27" s="1"/>
  <c r="BE22" i="15"/>
  <c r="BG130" i="27" s="1"/>
  <c r="AT22" i="15"/>
  <c r="AV130" i="27" s="1"/>
  <c r="AK22" i="15"/>
  <c r="AM130" i="27" s="1"/>
  <c r="AR22" i="15"/>
  <c r="AT130" i="27" s="1"/>
  <c r="BK22" i="15"/>
  <c r="BM130" i="27" s="1"/>
  <c r="BL22" i="15"/>
  <c r="BN130" i="27" s="1"/>
  <c r="BD22" i="15"/>
  <c r="BF130" i="27" s="1"/>
  <c r="AE22" i="15"/>
  <c r="AG130" i="27" s="1"/>
  <c r="BF22" i="15"/>
  <c r="BH130" i="27" s="1"/>
  <c r="BJ22" i="15"/>
  <c r="BL130" i="27" s="1"/>
  <c r="AQ22" i="15"/>
  <c r="AS130" i="27" s="1"/>
  <c r="AC22" i="15"/>
  <c r="AE130" i="27" s="1"/>
  <c r="AZ22" i="15"/>
  <c r="BB130" i="27" s="1"/>
  <c r="AL22" i="15"/>
  <c r="AN130" i="27" s="1"/>
  <c r="AG22" i="15"/>
  <c r="AI130" i="27" s="1"/>
  <c r="BA22" i="15"/>
  <c r="BC130" i="27" s="1"/>
  <c r="AW22" i="15"/>
  <c r="AY130" i="27" s="1"/>
  <c r="AO22" i="15"/>
  <c r="AQ130" i="27" s="1"/>
  <c r="AU22" i="15"/>
  <c r="AW130" i="27" s="1"/>
  <c r="AF22" i="15"/>
  <c r="AH130" i="27" s="1"/>
  <c r="AH22" i="15"/>
  <c r="AJ130" i="27" s="1"/>
  <c r="AJ22" i="15"/>
  <c r="AL130" i="27" s="1"/>
  <c r="BB22" i="15"/>
  <c r="BD130" i="27" s="1"/>
  <c r="BH15" i="15"/>
  <c r="BJ123" i="27" s="1"/>
  <c r="AJ15" i="15"/>
  <c r="AL123" i="27" s="1"/>
  <c r="AE15" i="15"/>
  <c r="AG123" i="27" s="1"/>
  <c r="BK15" i="15"/>
  <c r="BM123" i="27" s="1"/>
  <c r="AU15" i="15"/>
  <c r="AW123" i="27" s="1"/>
  <c r="AO15" i="15"/>
  <c r="AQ123" i="27" s="1"/>
  <c r="BF15" i="15"/>
  <c r="BH123" i="27" s="1"/>
  <c r="AZ15" i="15"/>
  <c r="BB123" i="27" s="1"/>
  <c r="AI15" i="15"/>
  <c r="AK123" i="27" s="1"/>
  <c r="BJ15" i="15"/>
  <c r="BL123" i="27" s="1"/>
  <c r="AB15" i="15"/>
  <c r="AD123" i="27" s="1"/>
  <c r="AF15" i="15"/>
  <c r="AH123" i="27" s="1"/>
  <c r="AT15" i="15"/>
  <c r="AV123" i="27" s="1"/>
  <c r="AK15" i="15"/>
  <c r="AM123" i="27" s="1"/>
  <c r="AY15" i="15"/>
  <c r="BA123" i="27" s="1"/>
  <c r="AG15" i="15"/>
  <c r="AI123" i="27" s="1"/>
  <c r="AS15" i="15"/>
  <c r="AU123" i="27" s="1"/>
  <c r="BA15" i="15"/>
  <c r="BC123" i="27" s="1"/>
  <c r="AQ15" i="15"/>
  <c r="AS123" i="27" s="1"/>
  <c r="AA15" i="15"/>
  <c r="AC123" i="27" s="1"/>
  <c r="AH15" i="15"/>
  <c r="AJ123" i="27" s="1"/>
  <c r="AR15" i="15"/>
  <c r="AT123" i="27" s="1"/>
  <c r="AC15" i="15"/>
  <c r="AE123" i="27" s="1"/>
  <c r="AW15" i="15"/>
  <c r="AY123" i="27" s="1"/>
  <c r="AX15" i="15"/>
  <c r="AZ123" i="27" s="1"/>
  <c r="AV15" i="15"/>
  <c r="AX123" i="27" s="1"/>
  <c r="AM15" i="15"/>
  <c r="AO123" i="27" s="1"/>
  <c r="BE15" i="15"/>
  <c r="BG123" i="27" s="1"/>
  <c r="BG15" i="15"/>
  <c r="BI123" i="27" s="1"/>
  <c r="BD15" i="15"/>
  <c r="BF123" i="27" s="1"/>
  <c r="AP15" i="15"/>
  <c r="AR123" i="27" s="1"/>
  <c r="AD15" i="15"/>
  <c r="AF123" i="27" s="1"/>
  <c r="BC15" i="15"/>
  <c r="BE123" i="27" s="1"/>
  <c r="BI15" i="15"/>
  <c r="BK123" i="27" s="1"/>
  <c r="AN15" i="15"/>
  <c r="AP123" i="27" s="1"/>
  <c r="AL15" i="15"/>
  <c r="AN123" i="27" s="1"/>
  <c r="Z15" i="15"/>
  <c r="AB123" i="27" s="1"/>
  <c r="BM15" i="15"/>
  <c r="BO123" i="27" s="1"/>
  <c r="BB15" i="15"/>
  <c r="BD123" i="27" s="1"/>
  <c r="BL15" i="15"/>
  <c r="BN123" i="27" s="1"/>
  <c r="AW36" i="15"/>
  <c r="AY144" i="27" s="1"/>
  <c r="AM36" i="15"/>
  <c r="AO144" i="27" s="1"/>
  <c r="AQ36" i="15"/>
  <c r="AS144" i="27" s="1"/>
  <c r="AZ36" i="15"/>
  <c r="BB144" i="27" s="1"/>
  <c r="BF36" i="15"/>
  <c r="BH144" i="27" s="1"/>
  <c r="AO36" i="15"/>
  <c r="AQ144" i="27" s="1"/>
  <c r="BJ36" i="15"/>
  <c r="BL144" i="27" s="1"/>
  <c r="BK36" i="15"/>
  <c r="BM144" i="27" s="1"/>
  <c r="BC36" i="15"/>
  <c r="BE144" i="27" s="1"/>
  <c r="BM36" i="15"/>
  <c r="BO144" i="27" s="1"/>
  <c r="BA36" i="15"/>
  <c r="BC144" i="27" s="1"/>
  <c r="AP36" i="15"/>
  <c r="AR144" i="27" s="1"/>
  <c r="BB36" i="15"/>
  <c r="BD144" i="27" s="1"/>
  <c r="AD36" i="15"/>
  <c r="AF144" i="27" s="1"/>
  <c r="AA36" i="15"/>
  <c r="AC144" i="27" s="1"/>
  <c r="AJ36" i="15"/>
  <c r="AL144" i="27" s="1"/>
  <c r="AB36" i="15"/>
  <c r="AD144" i="27" s="1"/>
  <c r="AC36" i="15"/>
  <c r="AE144" i="27" s="1"/>
  <c r="AR36" i="15"/>
  <c r="AT144" i="27" s="1"/>
  <c r="AV36" i="15"/>
  <c r="AX144" i="27" s="1"/>
  <c r="AG36" i="15"/>
  <c r="AI144" i="27" s="1"/>
  <c r="AU36" i="15"/>
  <c r="AW144" i="27" s="1"/>
  <c r="BI36" i="15"/>
  <c r="BK144" i="27" s="1"/>
  <c r="AF36" i="15"/>
  <c r="AH144" i="27" s="1"/>
  <c r="Z36" i="15"/>
  <c r="AB144" i="27" s="1"/>
  <c r="AS36" i="15"/>
  <c r="AU144" i="27" s="1"/>
  <c r="AI36" i="15"/>
  <c r="AK144" i="27" s="1"/>
  <c r="AY36" i="15"/>
  <c r="BA144" i="27" s="1"/>
  <c r="BL36" i="15"/>
  <c r="BN144" i="27" s="1"/>
  <c r="AL36" i="15"/>
  <c r="AN144" i="27" s="1"/>
  <c r="BG36" i="15"/>
  <c r="BI144" i="27" s="1"/>
  <c r="AN36" i="15"/>
  <c r="AP144" i="27" s="1"/>
  <c r="BE36" i="15"/>
  <c r="BG144" i="27" s="1"/>
  <c r="BH36" i="15"/>
  <c r="BJ144" i="27" s="1"/>
  <c r="AK36" i="15"/>
  <c r="AM144" i="27" s="1"/>
  <c r="BD36" i="15"/>
  <c r="BF144" i="27" s="1"/>
  <c r="AX36" i="15"/>
  <c r="AZ144" i="27" s="1"/>
  <c r="AE36" i="15"/>
  <c r="AG144" i="27" s="1"/>
  <c r="AT36" i="15"/>
  <c r="AV144" i="27" s="1"/>
  <c r="AH36" i="15"/>
  <c r="AJ144" i="27" s="1"/>
  <c r="CK30" i="15"/>
  <c r="CQ30" i="15"/>
  <c r="BZ28" i="15"/>
  <c r="BW28" i="15"/>
  <c r="DE28" i="15"/>
  <c r="CB29" i="15"/>
  <c r="CS43" i="15"/>
  <c r="BV43" i="15"/>
  <c r="CJ20" i="15"/>
  <c r="EB20" i="15"/>
  <c r="EB128" i="27" s="1"/>
  <c r="BT20" i="15"/>
  <c r="DL20" i="15"/>
  <c r="DL128" i="27" s="1"/>
  <c r="BX20" i="15"/>
  <c r="DP20" i="15"/>
  <c r="DP128" i="27" s="1"/>
  <c r="CD42" i="15"/>
  <c r="BT42" i="15"/>
  <c r="CL28" i="15"/>
  <c r="CY41" i="15"/>
  <c r="CY43" i="15"/>
  <c r="CN20" i="15"/>
  <c r="EF20" i="15"/>
  <c r="EF128" i="27" s="1"/>
  <c r="BZ29" i="15"/>
  <c r="CO23" i="15"/>
  <c r="DA23" i="15"/>
  <c r="CS19" i="15"/>
  <c r="CV19" i="15"/>
  <c r="CE19" i="15"/>
  <c r="BS19" i="15"/>
  <c r="CT19" i="15"/>
  <c r="CO17" i="15"/>
  <c r="CK17" i="15"/>
  <c r="DD17" i="15"/>
  <c r="BY17" i="15"/>
  <c r="CX17" i="15"/>
  <c r="CP26" i="15"/>
  <c r="BZ26" i="15"/>
  <c r="CA31" i="15"/>
  <c r="CB139" i="27" s="1"/>
  <c r="CP31" i="15"/>
  <c r="CO31" i="15"/>
  <c r="CN31" i="15"/>
  <c r="DB43" i="15"/>
  <c r="CJ43" i="15"/>
  <c r="CM43" i="15"/>
  <c r="CU11" i="33" l="1"/>
  <c r="GE11" i="33" s="1"/>
  <c r="HV11" i="33" s="1"/>
  <c r="EM11" i="33"/>
  <c r="DQ11" i="33"/>
  <c r="BY11" i="33"/>
  <c r="FI11" i="33" s="1"/>
  <c r="GZ11" i="33" s="1"/>
  <c r="DR11" i="33"/>
  <c r="BZ11" i="33"/>
  <c r="FJ11" i="33" s="1"/>
  <c r="DX11" i="33"/>
  <c r="CF11" i="33"/>
  <c r="FP11" i="33" s="1"/>
  <c r="HG11" i="33" s="1"/>
  <c r="EA11" i="33"/>
  <c r="CI11" i="33"/>
  <c r="FS11" i="33" s="1"/>
  <c r="HJ11" i="33" s="1"/>
  <c r="DK22" i="33"/>
  <c r="BS22" i="33"/>
  <c r="FC22" i="33" s="1"/>
  <c r="GT22" i="33" s="1"/>
  <c r="EB22" i="33"/>
  <c r="CJ22" i="33"/>
  <c r="FT22" i="33" s="1"/>
  <c r="HK22" i="33" s="1"/>
  <c r="DJ22" i="33"/>
  <c r="BR22" i="33"/>
  <c r="FB22" i="33" s="1"/>
  <c r="GS22" i="33" s="1"/>
  <c r="CT22" i="33"/>
  <c r="GD22" i="33" s="1"/>
  <c r="EL22" i="33"/>
  <c r="HU22" i="33" s="1"/>
  <c r="CF22" i="33"/>
  <c r="FP22" i="33" s="1"/>
  <c r="DX22" i="33"/>
  <c r="HG22" i="33" s="1"/>
  <c r="CV42" i="33"/>
  <c r="GF42" i="33" s="1"/>
  <c r="EN42" i="33"/>
  <c r="HW42" i="33" s="1"/>
  <c r="BU42" i="33"/>
  <c r="FE42" i="33" s="1"/>
  <c r="DM42" i="33"/>
  <c r="GV42" i="33" s="1"/>
  <c r="BX29" i="33"/>
  <c r="FH29" i="33" s="1"/>
  <c r="DP29" i="33"/>
  <c r="CI29" i="33"/>
  <c r="FS29" i="33" s="1"/>
  <c r="EA29" i="33"/>
  <c r="DI15" i="32"/>
  <c r="BQ15" i="32"/>
  <c r="FA15" i="32" s="1"/>
  <c r="DO15" i="32"/>
  <c r="BW15" i="32"/>
  <c r="FG15" i="32" s="1"/>
  <c r="EE15" i="32"/>
  <c r="CM15" i="32"/>
  <c r="FW15" i="32" s="1"/>
  <c r="EA15" i="32"/>
  <c r="CI15" i="32"/>
  <c r="FS15" i="32" s="1"/>
  <c r="ET15" i="32"/>
  <c r="DB15" i="32"/>
  <c r="GL15" i="32" s="1"/>
  <c r="BQ26" i="33"/>
  <c r="FA26" i="33" s="1"/>
  <c r="DI26" i="33"/>
  <c r="GR26" i="33" s="1"/>
  <c r="CZ39" i="33"/>
  <c r="GJ39" i="33" s="1"/>
  <c r="ER39" i="33"/>
  <c r="CU26" i="33"/>
  <c r="GE26" i="33" s="1"/>
  <c r="HV26" i="33" s="1"/>
  <c r="BR26" i="33"/>
  <c r="FB26" i="33" s="1"/>
  <c r="GS26" i="33" s="1"/>
  <c r="DC26" i="33"/>
  <c r="GM26" i="33" s="1"/>
  <c r="ID26" i="33" s="1"/>
  <c r="BU14" i="30"/>
  <c r="FE14" i="30" s="1"/>
  <c r="GV14" i="30" s="1"/>
  <c r="EO19" i="33"/>
  <c r="CW19" i="33"/>
  <c r="GG19" i="33" s="1"/>
  <c r="HX19" i="33" s="1"/>
  <c r="EN19" i="33"/>
  <c r="CV19" i="33"/>
  <c r="GF19" i="33" s="1"/>
  <c r="DM19" i="33"/>
  <c r="BU19" i="33"/>
  <c r="FE19" i="33" s="1"/>
  <c r="GV19" i="33" s="1"/>
  <c r="ER19" i="33"/>
  <c r="CZ19" i="33"/>
  <c r="GJ19" i="33" s="1"/>
  <c r="IA19" i="33" s="1"/>
  <c r="EC19" i="33"/>
  <c r="CK19" i="33"/>
  <c r="FU19" i="33" s="1"/>
  <c r="DP45" i="33"/>
  <c r="GY45" i="33" s="1"/>
  <c r="BX45" i="33"/>
  <c r="FH45" i="33" s="1"/>
  <c r="DX45" i="33"/>
  <c r="HG45" i="33" s="1"/>
  <c r="CF45" i="33"/>
  <c r="FP45" i="33" s="1"/>
  <c r="CE45" i="33"/>
  <c r="FO45" i="33" s="1"/>
  <c r="DW45" i="33"/>
  <c r="BT45" i="33"/>
  <c r="FD45" i="33" s="1"/>
  <c r="GU45" i="33" s="1"/>
  <c r="DL45" i="33"/>
  <c r="ER45" i="33"/>
  <c r="IA45" i="33" s="1"/>
  <c r="CZ45" i="33"/>
  <c r="GJ45" i="33" s="1"/>
  <c r="ES45" i="33"/>
  <c r="DA45" i="33"/>
  <c r="GK45" i="33" s="1"/>
  <c r="DY15" i="30"/>
  <c r="HH15" i="30" s="1"/>
  <c r="CG15" i="30"/>
  <c r="FQ15" i="30" s="1"/>
  <c r="DQ15" i="30"/>
  <c r="GZ15" i="30" s="1"/>
  <c r="BY15" i="30"/>
  <c r="FI15" i="30" s="1"/>
  <c r="EL15" i="30"/>
  <c r="HU15" i="30" s="1"/>
  <c r="CT15" i="30"/>
  <c r="GD15" i="30" s="1"/>
  <c r="DS15" i="30"/>
  <c r="HB15" i="30" s="1"/>
  <c r="CA15" i="30"/>
  <c r="FK15" i="30" s="1"/>
  <c r="EO15" i="30"/>
  <c r="HX15" i="30" s="1"/>
  <c r="CW15" i="30"/>
  <c r="GG15" i="30" s="1"/>
  <c r="CM40" i="32"/>
  <c r="FW40" i="32" s="1"/>
  <c r="EE40" i="32"/>
  <c r="BQ40" i="32"/>
  <c r="FA40" i="32" s="1"/>
  <c r="DI40" i="32"/>
  <c r="DA40" i="32"/>
  <c r="GK40" i="32" s="1"/>
  <c r="ES40" i="32"/>
  <c r="CQ40" i="32"/>
  <c r="GA40" i="32" s="1"/>
  <c r="EI40" i="32"/>
  <c r="DX40" i="32"/>
  <c r="HG40" i="32" s="1"/>
  <c r="CF40" i="32"/>
  <c r="FP40" i="32" s="1"/>
  <c r="EH35" i="30"/>
  <c r="HQ35" i="30" s="1"/>
  <c r="CP35" i="30"/>
  <c r="FZ35" i="30" s="1"/>
  <c r="DS35" i="30"/>
  <c r="HB35" i="30" s="1"/>
  <c r="CA35" i="30"/>
  <c r="FK35" i="30" s="1"/>
  <c r="DN35" i="30"/>
  <c r="GW35" i="30" s="1"/>
  <c r="BV35" i="30"/>
  <c r="FF35" i="30" s="1"/>
  <c r="EV35" i="30"/>
  <c r="IE35" i="30" s="1"/>
  <c r="DD35" i="30"/>
  <c r="GN35" i="30" s="1"/>
  <c r="DO35" i="30"/>
  <c r="GX35" i="30" s="1"/>
  <c r="BW35" i="30"/>
  <c r="FG35" i="30" s="1"/>
  <c r="CI44" i="32"/>
  <c r="FS44" i="32" s="1"/>
  <c r="EA44" i="32"/>
  <c r="HJ44" i="32" s="1"/>
  <c r="CB44" i="32"/>
  <c r="FL44" i="32" s="1"/>
  <c r="DT44" i="32"/>
  <c r="HC44" i="32" s="1"/>
  <c r="BS44" i="32"/>
  <c r="FC44" i="32" s="1"/>
  <c r="DK44" i="32"/>
  <c r="GT44" i="32" s="1"/>
  <c r="CU44" i="32"/>
  <c r="GE44" i="32" s="1"/>
  <c r="EM44" i="32"/>
  <c r="HV44" i="32" s="1"/>
  <c r="CW44" i="32"/>
  <c r="GG44" i="32" s="1"/>
  <c r="EO44" i="32"/>
  <c r="HX44" i="32" s="1"/>
  <c r="EU29" i="32"/>
  <c r="ID29" i="32" s="1"/>
  <c r="DC29" i="32"/>
  <c r="GM29" i="32" s="1"/>
  <c r="DJ29" i="32"/>
  <c r="GS29" i="32" s="1"/>
  <c r="BR29" i="32"/>
  <c r="FB29" i="32" s="1"/>
  <c r="DR29" i="32"/>
  <c r="BZ29" i="32"/>
  <c r="FJ29" i="32" s="1"/>
  <c r="EK29" i="32"/>
  <c r="HT29" i="32" s="1"/>
  <c r="CS29" i="32"/>
  <c r="GC29" i="32" s="1"/>
  <c r="BY29" i="32"/>
  <c r="FI29" i="32" s="1"/>
  <c r="DQ29" i="32"/>
  <c r="CP26" i="32"/>
  <c r="FZ26" i="32" s="1"/>
  <c r="EH26" i="32"/>
  <c r="BY26" i="32"/>
  <c r="FI26" i="32" s="1"/>
  <c r="DQ26" i="32"/>
  <c r="DD26" i="32"/>
  <c r="GN26" i="32" s="1"/>
  <c r="EV26" i="32"/>
  <c r="AB66" i="24"/>
  <c r="BB66" i="24"/>
  <c r="BE66" i="24"/>
  <c r="AV68" i="24"/>
  <c r="AE68" i="24"/>
  <c r="AM68" i="24"/>
  <c r="AW68" i="24"/>
  <c r="AP68" i="24"/>
  <c r="AI68" i="24"/>
  <c r="AB68" i="24"/>
  <c r="BH68" i="24"/>
  <c r="BA68" i="24"/>
  <c r="AT68" i="24"/>
  <c r="AC55" i="24"/>
  <c r="BJ55" i="24"/>
  <c r="AE55" i="24"/>
  <c r="BK55" i="24"/>
  <c r="BD55" i="24"/>
  <c r="AO55" i="24"/>
  <c r="AH55" i="24"/>
  <c r="AA55" i="24"/>
  <c r="BG55" i="24"/>
  <c r="AZ55" i="24"/>
  <c r="BL60" i="24"/>
  <c r="BG60" i="24"/>
  <c r="AF52" i="24"/>
  <c r="AY52" i="24"/>
  <c r="BJ52" i="24"/>
  <c r="GW30" i="27"/>
  <c r="GU30" i="27"/>
  <c r="CP30" i="27"/>
  <c r="CH46" i="27"/>
  <c r="CK46" i="27"/>
  <c r="CV46" i="27"/>
  <c r="BH65" i="32"/>
  <c r="AT64" i="32"/>
  <c r="BB64" i="32"/>
  <c r="BJ64" i="32"/>
  <c r="BC64" i="32"/>
  <c r="AV64" i="32"/>
  <c r="AH64" i="32"/>
  <c r="AA64" i="32"/>
  <c r="BG64" i="32"/>
  <c r="AZ64" i="32"/>
  <c r="AS64" i="32"/>
  <c r="BD60" i="32"/>
  <c r="DN11" i="33"/>
  <c r="BV11" i="33"/>
  <c r="FF11" i="33" s="1"/>
  <c r="GW11" i="33" s="1"/>
  <c r="EN11" i="33"/>
  <c r="CV11" i="33"/>
  <c r="GF11" i="33" s="1"/>
  <c r="HW11" i="33" s="1"/>
  <c r="EE11" i="33"/>
  <c r="CM11" i="33"/>
  <c r="FW11" i="33" s="1"/>
  <c r="HN11" i="33" s="1"/>
  <c r="DK11" i="33"/>
  <c r="BS11" i="33"/>
  <c r="FC11" i="33" s="1"/>
  <c r="GT11" i="33" s="1"/>
  <c r="EG11" i="33"/>
  <c r="CO11" i="33"/>
  <c r="FY11" i="33" s="1"/>
  <c r="HP11" i="33" s="1"/>
  <c r="EB11" i="33"/>
  <c r="CJ11" i="33"/>
  <c r="FT11" i="33" s="1"/>
  <c r="HK11" i="33" s="1"/>
  <c r="DZ11" i="33"/>
  <c r="CH11" i="33"/>
  <c r="FR11" i="33" s="1"/>
  <c r="HI11" i="33" s="1"/>
  <c r="CD11" i="33"/>
  <c r="FN11" i="33" s="1"/>
  <c r="DV11" i="33"/>
  <c r="DP11" i="33"/>
  <c r="BX11" i="33"/>
  <c r="FH11" i="33" s="1"/>
  <c r="GY11" i="33" s="1"/>
  <c r="DY11" i="33"/>
  <c r="CG11" i="33"/>
  <c r="FQ11" i="33" s="1"/>
  <c r="HH11" i="33" s="1"/>
  <c r="EN22" i="33"/>
  <c r="CV22" i="33"/>
  <c r="GF22" i="33" s="1"/>
  <c r="HW22" i="33" s="1"/>
  <c r="CW22" i="33"/>
  <c r="GG22" i="33" s="1"/>
  <c r="EO22" i="33"/>
  <c r="HX22" i="33" s="1"/>
  <c r="EF22" i="33"/>
  <c r="CN22" i="33"/>
  <c r="FX22" i="33" s="1"/>
  <c r="HO22" i="33" s="1"/>
  <c r="ED22" i="33"/>
  <c r="CL22" i="33"/>
  <c r="FV22" i="33" s="1"/>
  <c r="HM22" i="33" s="1"/>
  <c r="EJ22" i="33"/>
  <c r="CR22" i="33"/>
  <c r="GB22" i="33" s="1"/>
  <c r="HS22" i="33" s="1"/>
  <c r="EQ22" i="33"/>
  <c r="CY22" i="33"/>
  <c r="GI22" i="33" s="1"/>
  <c r="HZ22" i="33" s="1"/>
  <c r="BZ22" i="33"/>
  <c r="FJ22" i="33" s="1"/>
  <c r="DR22" i="33"/>
  <c r="HA22" i="33" s="1"/>
  <c r="BW22" i="33"/>
  <c r="FG22" i="33" s="1"/>
  <c r="DO22" i="33"/>
  <c r="GX22" i="33" s="1"/>
  <c r="DB22" i="33"/>
  <c r="GL22" i="33" s="1"/>
  <c r="ET22" i="33"/>
  <c r="IC22" i="33" s="1"/>
  <c r="BU22" i="33"/>
  <c r="FE22" i="33" s="1"/>
  <c r="DM22" i="33"/>
  <c r="GV22" i="33" s="1"/>
  <c r="BY42" i="33"/>
  <c r="FI42" i="33" s="1"/>
  <c r="DQ42" i="33"/>
  <c r="GZ42" i="33" s="1"/>
  <c r="BR42" i="33"/>
  <c r="FB42" i="33" s="1"/>
  <c r="DJ42" i="33"/>
  <c r="GS42" i="33" s="1"/>
  <c r="CZ42" i="33"/>
  <c r="GJ42" i="33" s="1"/>
  <c r="ER42" i="33"/>
  <c r="CH42" i="33"/>
  <c r="FR42" i="33" s="1"/>
  <c r="DZ42" i="33"/>
  <c r="CN29" i="33"/>
  <c r="FX29" i="33" s="1"/>
  <c r="EF29" i="33"/>
  <c r="CT29" i="33"/>
  <c r="GD29" i="33" s="1"/>
  <c r="EL29" i="33"/>
  <c r="HU29" i="33" s="1"/>
  <c r="DA29" i="33"/>
  <c r="GK29" i="33" s="1"/>
  <c r="ES29" i="33"/>
  <c r="IB29" i="33" s="1"/>
  <c r="CM29" i="33"/>
  <c r="FW29" i="33" s="1"/>
  <c r="EE29" i="33"/>
  <c r="HN29" i="33" s="1"/>
  <c r="CG29" i="33"/>
  <c r="FQ29" i="33" s="1"/>
  <c r="DY29" i="33"/>
  <c r="BZ29" i="33"/>
  <c r="FJ29" i="33" s="1"/>
  <c r="DR29" i="33"/>
  <c r="HA29" i="33" s="1"/>
  <c r="BW29" i="33"/>
  <c r="FG29" i="33" s="1"/>
  <c r="DO29" i="33"/>
  <c r="GX29" i="33" s="1"/>
  <c r="EB15" i="32"/>
  <c r="CJ15" i="32"/>
  <c r="FT15" i="32" s="1"/>
  <c r="EU15" i="32"/>
  <c r="DC15" i="32"/>
  <c r="GM15" i="32" s="1"/>
  <c r="DX15" i="32"/>
  <c r="CF15" i="32"/>
  <c r="FP15" i="32" s="1"/>
  <c r="DL15" i="32"/>
  <c r="BT15" i="32"/>
  <c r="FD15" i="32" s="1"/>
  <c r="DK15" i="32"/>
  <c r="BS15" i="32"/>
  <c r="FC15" i="32" s="1"/>
  <c r="DZ15" i="32"/>
  <c r="CH15" i="32"/>
  <c r="FR15" i="32" s="1"/>
  <c r="EI15" i="32"/>
  <c r="CQ15" i="32"/>
  <c r="GA15" i="32" s="1"/>
  <c r="EF15" i="32"/>
  <c r="CN15" i="32"/>
  <c r="FX15" i="32" s="1"/>
  <c r="BR15" i="32"/>
  <c r="FB15" i="32" s="1"/>
  <c r="GS15" i="32" s="1"/>
  <c r="DJ15" i="32"/>
  <c r="EL15" i="32"/>
  <c r="CT15" i="32"/>
  <c r="GD15" i="32" s="1"/>
  <c r="GW14" i="30"/>
  <c r="HD14" i="30"/>
  <c r="CX26" i="33"/>
  <c r="GH26" i="33" s="1"/>
  <c r="EP26" i="33"/>
  <c r="BW26" i="33"/>
  <c r="FG26" i="33" s="1"/>
  <c r="DO26" i="33"/>
  <c r="CI26" i="33"/>
  <c r="FS26" i="33" s="1"/>
  <c r="EA26" i="33"/>
  <c r="CP24" i="30"/>
  <c r="FZ24" i="30" s="1"/>
  <c r="EH24" i="30"/>
  <c r="HQ24" i="30" s="1"/>
  <c r="CF20" i="33"/>
  <c r="FP20" i="33" s="1"/>
  <c r="HG20" i="33" s="1"/>
  <c r="BR20" i="33"/>
  <c r="FB20" i="33" s="1"/>
  <c r="GS20" i="33" s="1"/>
  <c r="CA20" i="33"/>
  <c r="FK20" i="33" s="1"/>
  <c r="HB20" i="33" s="1"/>
  <c r="CK20" i="33"/>
  <c r="FU20" i="33" s="1"/>
  <c r="HL20" i="33" s="1"/>
  <c r="BY39" i="33"/>
  <c r="FI39" i="33" s="1"/>
  <c r="DQ39" i="33"/>
  <c r="GZ39" i="33" s="1"/>
  <c r="DB39" i="33"/>
  <c r="GL39" i="33" s="1"/>
  <c r="ET39" i="33"/>
  <c r="IC39" i="33" s="1"/>
  <c r="BY26" i="33"/>
  <c r="FI26" i="33" s="1"/>
  <c r="GZ26" i="33" s="1"/>
  <c r="CK26" i="33"/>
  <c r="FU26" i="33" s="1"/>
  <c r="HL26" i="33" s="1"/>
  <c r="CG26" i="33"/>
  <c r="FQ26" i="33" s="1"/>
  <c r="HH26" i="33" s="1"/>
  <c r="EE20" i="33"/>
  <c r="EO20" i="33"/>
  <c r="DL20" i="33"/>
  <c r="DW20" i="33"/>
  <c r="HF20" i="33" s="1"/>
  <c r="EK20" i="33"/>
  <c r="DT20" i="33"/>
  <c r="HC20" i="33" s="1"/>
  <c r="DR20" i="33"/>
  <c r="EA20" i="33"/>
  <c r="EU20" i="33"/>
  <c r="ID20" i="33" s="1"/>
  <c r="DU20" i="33"/>
  <c r="CD19" i="32"/>
  <c r="FN19" i="32" s="1"/>
  <c r="DV19" i="32"/>
  <c r="HE19" i="32" s="1"/>
  <c r="CF19" i="32"/>
  <c r="FP19" i="32" s="1"/>
  <c r="DX19" i="32"/>
  <c r="CA19" i="32"/>
  <c r="FK19" i="32" s="1"/>
  <c r="DS19" i="32"/>
  <c r="CJ19" i="32"/>
  <c r="FT19" i="32" s="1"/>
  <c r="EB19" i="32"/>
  <c r="BW19" i="32"/>
  <c r="FG19" i="32" s="1"/>
  <c r="DO19" i="32"/>
  <c r="CK19" i="32"/>
  <c r="FU19" i="32" s="1"/>
  <c r="EC19" i="32"/>
  <c r="CN14" i="30"/>
  <c r="FX14" i="30" s="1"/>
  <c r="HO14" i="30" s="1"/>
  <c r="CV14" i="30"/>
  <c r="GF14" i="30" s="1"/>
  <c r="HW14" i="30" s="1"/>
  <c r="CW14" i="30"/>
  <c r="GG14" i="30" s="1"/>
  <c r="HX14" i="30" s="1"/>
  <c r="DD14" i="30"/>
  <c r="GN14" i="30" s="1"/>
  <c r="IE14" i="30" s="1"/>
  <c r="DA14" i="30"/>
  <c r="GK14" i="30" s="1"/>
  <c r="IB14" i="30" s="1"/>
  <c r="BT19" i="33"/>
  <c r="FD19" i="33" s="1"/>
  <c r="DL19" i="33"/>
  <c r="GU19" i="33" s="1"/>
  <c r="EA19" i="33"/>
  <c r="CI19" i="33"/>
  <c r="FS19" i="33" s="1"/>
  <c r="HJ19" i="33" s="1"/>
  <c r="DV19" i="33"/>
  <c r="CD19" i="33"/>
  <c r="FN19" i="33" s="1"/>
  <c r="HE19" i="33" s="1"/>
  <c r="EK19" i="33"/>
  <c r="CS19" i="33"/>
  <c r="GC19" i="33" s="1"/>
  <c r="HT19" i="33" s="1"/>
  <c r="EP19" i="33"/>
  <c r="CX19" i="33"/>
  <c r="GH19" i="33" s="1"/>
  <c r="EI19" i="33"/>
  <c r="CQ19" i="33"/>
  <c r="GA19" i="33" s="1"/>
  <c r="HR19" i="33" s="1"/>
  <c r="BV19" i="33"/>
  <c r="FF19" i="33" s="1"/>
  <c r="DN19" i="33"/>
  <c r="GW19" i="33" s="1"/>
  <c r="ED19" i="33"/>
  <c r="CL19" i="33"/>
  <c r="FV19" i="33" s="1"/>
  <c r="EL19" i="33"/>
  <c r="CT19" i="33"/>
  <c r="GD19" i="33" s="1"/>
  <c r="HU19" i="33" s="1"/>
  <c r="EF19" i="33"/>
  <c r="CN19" i="33"/>
  <c r="FX19" i="33" s="1"/>
  <c r="EV45" i="33"/>
  <c r="DD45" i="33"/>
  <c r="GN45" i="33" s="1"/>
  <c r="EU45" i="33"/>
  <c r="DC45" i="33"/>
  <c r="GM45" i="33" s="1"/>
  <c r="ID45" i="33" s="1"/>
  <c r="DN45" i="33"/>
  <c r="BV45" i="33"/>
  <c r="FF45" i="33" s="1"/>
  <c r="CN45" i="33"/>
  <c r="FX45" i="33" s="1"/>
  <c r="EF45" i="33"/>
  <c r="HO45" i="33" s="1"/>
  <c r="CX45" i="33"/>
  <c r="GH45" i="33" s="1"/>
  <c r="EP45" i="33"/>
  <c r="HY45" i="33" s="1"/>
  <c r="CG45" i="33"/>
  <c r="FQ45" i="33" s="1"/>
  <c r="DY45" i="33"/>
  <c r="HH45" i="33" s="1"/>
  <c r="EE45" i="33"/>
  <c r="CM45" i="33"/>
  <c r="FW45" i="33" s="1"/>
  <c r="HN45" i="33" s="1"/>
  <c r="CS45" i="33"/>
  <c r="GC45" i="33" s="1"/>
  <c r="EK45" i="33"/>
  <c r="HT45" i="33" s="1"/>
  <c r="EG45" i="33"/>
  <c r="CO45" i="33"/>
  <c r="FY45" i="33" s="1"/>
  <c r="HP45" i="33" s="1"/>
  <c r="DS45" i="33"/>
  <c r="CA45" i="33"/>
  <c r="FK45" i="33" s="1"/>
  <c r="HB45" i="33" s="1"/>
  <c r="DI17" i="32"/>
  <c r="EH17" i="32"/>
  <c r="CT17" i="32"/>
  <c r="GD17" i="32" s="1"/>
  <c r="EL17" i="32"/>
  <c r="HU17" i="32" s="1"/>
  <c r="CO17" i="32"/>
  <c r="FY17" i="32" s="1"/>
  <c r="EG17" i="32"/>
  <c r="HP17" i="32" s="1"/>
  <c r="CL17" i="32"/>
  <c r="FV17" i="32" s="1"/>
  <c r="ED17" i="32"/>
  <c r="HM17" i="32" s="1"/>
  <c r="DA17" i="32"/>
  <c r="GK17" i="32" s="1"/>
  <c r="ES17" i="32"/>
  <c r="IB17" i="32" s="1"/>
  <c r="DD17" i="32"/>
  <c r="GN17" i="32" s="1"/>
  <c r="EV17" i="32"/>
  <c r="IE17" i="32" s="1"/>
  <c r="CJ17" i="32"/>
  <c r="FT17" i="32" s="1"/>
  <c r="EB17" i="32"/>
  <c r="HK17" i="32" s="1"/>
  <c r="BT17" i="32"/>
  <c r="FD17" i="32" s="1"/>
  <c r="DL17" i="32"/>
  <c r="GU17" i="32" s="1"/>
  <c r="CF17" i="32"/>
  <c r="FP17" i="32" s="1"/>
  <c r="DX17" i="32"/>
  <c r="HG17" i="32" s="1"/>
  <c r="DU15" i="30"/>
  <c r="CC15" i="30"/>
  <c r="FM15" i="30" s="1"/>
  <c r="DJ15" i="30"/>
  <c r="BR15" i="30"/>
  <c r="FB15" i="30" s="1"/>
  <c r="ER15" i="30"/>
  <c r="CZ15" i="30"/>
  <c r="GJ15" i="30" s="1"/>
  <c r="ED15" i="30"/>
  <c r="CL15" i="30"/>
  <c r="FV15" i="30" s="1"/>
  <c r="EG15" i="30"/>
  <c r="CO15" i="30"/>
  <c r="FY15" i="30" s="1"/>
  <c r="DX15" i="30"/>
  <c r="CF15" i="30"/>
  <c r="FP15" i="30" s="1"/>
  <c r="DI15" i="30"/>
  <c r="BQ15" i="30"/>
  <c r="FA15" i="30" s="1"/>
  <c r="EB15" i="30"/>
  <c r="CJ15" i="30"/>
  <c r="FT15" i="30" s="1"/>
  <c r="ET15" i="30"/>
  <c r="DB15" i="30"/>
  <c r="GL15" i="30" s="1"/>
  <c r="EQ15" i="30"/>
  <c r="CY15" i="30"/>
  <c r="GI15" i="30" s="1"/>
  <c r="CU40" i="32"/>
  <c r="GE40" i="32" s="1"/>
  <c r="EM40" i="32"/>
  <c r="HV40" i="32" s="1"/>
  <c r="CN40" i="32"/>
  <c r="FX40" i="32" s="1"/>
  <c r="EF40" i="32"/>
  <c r="HO40" i="32" s="1"/>
  <c r="CS40" i="32"/>
  <c r="GC40" i="32" s="1"/>
  <c r="EK40" i="32"/>
  <c r="HT40" i="32" s="1"/>
  <c r="DC40" i="32"/>
  <c r="GM40" i="32" s="1"/>
  <c r="EU40" i="32"/>
  <c r="ID40" i="32" s="1"/>
  <c r="CB40" i="32"/>
  <c r="FL40" i="32" s="1"/>
  <c r="DT40" i="32"/>
  <c r="HC40" i="32" s="1"/>
  <c r="CD40" i="32"/>
  <c r="FN40" i="32" s="1"/>
  <c r="DV40" i="32"/>
  <c r="HE40" i="32" s="1"/>
  <c r="DP40" i="32"/>
  <c r="BX40" i="32"/>
  <c r="FH40" i="32" s="1"/>
  <c r="CC40" i="32"/>
  <c r="FM40" i="32" s="1"/>
  <c r="DU40" i="32"/>
  <c r="HD40" i="32" s="1"/>
  <c r="DO40" i="32"/>
  <c r="BW40" i="32"/>
  <c r="FG40" i="32" s="1"/>
  <c r="EQ40" i="32"/>
  <c r="CY40" i="32"/>
  <c r="GI40" i="32" s="1"/>
  <c r="CR19" i="32"/>
  <c r="GB19" i="32" s="1"/>
  <c r="HS19" i="32" s="1"/>
  <c r="BR19" i="32"/>
  <c r="FB19" i="32" s="1"/>
  <c r="GS19" i="32" s="1"/>
  <c r="DA19" i="32"/>
  <c r="GK19" i="32" s="1"/>
  <c r="IB19" i="32" s="1"/>
  <c r="CO19" i="32"/>
  <c r="FY19" i="32" s="1"/>
  <c r="HP19" i="32" s="1"/>
  <c r="DL35" i="30"/>
  <c r="GU35" i="30" s="1"/>
  <c r="BT35" i="30"/>
  <c r="FD35" i="30" s="1"/>
  <c r="ES35" i="30"/>
  <c r="IB35" i="30" s="1"/>
  <c r="DA35" i="30"/>
  <c r="GK35" i="30" s="1"/>
  <c r="EP35" i="30"/>
  <c r="HY35" i="30" s="1"/>
  <c r="CX35" i="30"/>
  <c r="GH35" i="30" s="1"/>
  <c r="DK35" i="30"/>
  <c r="GT35" i="30" s="1"/>
  <c r="BS35" i="30"/>
  <c r="FC35" i="30" s="1"/>
  <c r="DY35" i="30"/>
  <c r="HH35" i="30" s="1"/>
  <c r="CG35" i="30"/>
  <c r="FQ35" i="30" s="1"/>
  <c r="EM35" i="30"/>
  <c r="HV35" i="30" s="1"/>
  <c r="CU35" i="30"/>
  <c r="GE35" i="30" s="1"/>
  <c r="ER35" i="30"/>
  <c r="IA35" i="30" s="1"/>
  <c r="CZ35" i="30"/>
  <c r="GJ35" i="30" s="1"/>
  <c r="EC35" i="30"/>
  <c r="HL35" i="30" s="1"/>
  <c r="CK35" i="30"/>
  <c r="FU35" i="30" s="1"/>
  <c r="DZ35" i="30"/>
  <c r="HI35" i="30" s="1"/>
  <c r="CH35" i="30"/>
  <c r="FR35" i="30" s="1"/>
  <c r="DI35" i="30"/>
  <c r="GR35" i="30" s="1"/>
  <c r="BQ35" i="30"/>
  <c r="FA35" i="30" s="1"/>
  <c r="ID44" i="32"/>
  <c r="CZ44" i="32"/>
  <c r="GJ44" i="32" s="1"/>
  <c r="ER44" i="32"/>
  <c r="IA44" i="32" s="1"/>
  <c r="DA44" i="32"/>
  <c r="GK44" i="32" s="1"/>
  <c r="ES44" i="32"/>
  <c r="CA44" i="32"/>
  <c r="FK44" i="32" s="1"/>
  <c r="DS44" i="32"/>
  <c r="CJ44" i="32"/>
  <c r="FT44" i="32" s="1"/>
  <c r="EB44" i="32"/>
  <c r="CO44" i="32"/>
  <c r="FY44" i="32" s="1"/>
  <c r="EG44" i="32"/>
  <c r="CM44" i="32"/>
  <c r="FW44" i="32" s="1"/>
  <c r="EE44" i="32"/>
  <c r="CF44" i="32"/>
  <c r="FP44" i="32" s="1"/>
  <c r="DX44" i="32"/>
  <c r="DK29" i="32"/>
  <c r="GT29" i="32" s="1"/>
  <c r="BS29" i="32"/>
  <c r="FC29" i="32" s="1"/>
  <c r="DY29" i="32"/>
  <c r="HH29" i="32" s="1"/>
  <c r="CG29" i="32"/>
  <c r="FQ29" i="32" s="1"/>
  <c r="DW29" i="32"/>
  <c r="HF29" i="32" s="1"/>
  <c r="CE29" i="32"/>
  <c r="FO29" i="32" s="1"/>
  <c r="ER29" i="32"/>
  <c r="IA29" i="32" s="1"/>
  <c r="CZ29" i="32"/>
  <c r="GJ29" i="32" s="1"/>
  <c r="EC29" i="32"/>
  <c r="HL29" i="32" s="1"/>
  <c r="CK29" i="32"/>
  <c r="FU29" i="32" s="1"/>
  <c r="DZ29" i="32"/>
  <c r="CH29" i="32"/>
  <c r="FR29" i="32" s="1"/>
  <c r="DI29" i="32"/>
  <c r="BQ29" i="32"/>
  <c r="FA29" i="32" s="1"/>
  <c r="CP29" i="32"/>
  <c r="FZ29" i="32" s="1"/>
  <c r="EH29" i="32"/>
  <c r="EE29" i="32"/>
  <c r="HN29" i="32" s="1"/>
  <c r="CM29" i="32"/>
  <c r="FW29" i="32" s="1"/>
  <c r="DA29" i="32"/>
  <c r="GK29" i="32" s="1"/>
  <c r="ES29" i="32"/>
  <c r="IB12" i="32"/>
  <c r="HN42" i="30"/>
  <c r="HS26" i="30"/>
  <c r="DC26" i="32"/>
  <c r="GM26" i="32" s="1"/>
  <c r="EU26" i="32"/>
  <c r="ID26" i="32" s="1"/>
  <c r="BQ26" i="32"/>
  <c r="FA26" i="32" s="1"/>
  <c r="DI26" i="32"/>
  <c r="GR26" i="32" s="1"/>
  <c r="CE26" i="32"/>
  <c r="FO26" i="32" s="1"/>
  <c r="DW26" i="32"/>
  <c r="HF26" i="32" s="1"/>
  <c r="CT26" i="32"/>
  <c r="GD26" i="32" s="1"/>
  <c r="EL26" i="32"/>
  <c r="HU26" i="32" s="1"/>
  <c r="CX26" i="32"/>
  <c r="GH26" i="32" s="1"/>
  <c r="EP26" i="32"/>
  <c r="HY26" i="32" s="1"/>
  <c r="CG26" i="32"/>
  <c r="FQ26" i="32" s="1"/>
  <c r="DY26" i="32"/>
  <c r="CM26" i="32"/>
  <c r="FW26" i="32" s="1"/>
  <c r="EE26" i="32"/>
  <c r="HN26" i="32" s="1"/>
  <c r="CH26" i="32"/>
  <c r="FR26" i="32" s="1"/>
  <c r="DZ26" i="32"/>
  <c r="HI26" i="32" s="1"/>
  <c r="CP17" i="32"/>
  <c r="FZ17" i="32" s="1"/>
  <c r="HQ17" i="32" s="1"/>
  <c r="CE17" i="32"/>
  <c r="FO17" i="32" s="1"/>
  <c r="CK17" i="32"/>
  <c r="FU17" i="32" s="1"/>
  <c r="HL17" i="32" s="1"/>
  <c r="CI17" i="32"/>
  <c r="FS17" i="32" s="1"/>
  <c r="HJ17" i="32" s="1"/>
  <c r="CE24" i="30"/>
  <c r="FO24" i="30" s="1"/>
  <c r="HF24" i="30" s="1"/>
  <c r="CM24" i="30"/>
  <c r="FW24" i="30" s="1"/>
  <c r="HN24" i="30" s="1"/>
  <c r="CK24" i="30"/>
  <c r="FU24" i="30" s="1"/>
  <c r="HL24" i="30" s="1"/>
  <c r="BV24" i="30"/>
  <c r="FF24" i="30" s="1"/>
  <c r="GW24" i="30" s="1"/>
  <c r="CU24" i="30"/>
  <c r="GE24" i="30" s="1"/>
  <c r="HV24" i="30" s="1"/>
  <c r="CS24" i="30"/>
  <c r="GC24" i="30" s="1"/>
  <c r="HT24" i="30" s="1"/>
  <c r="CH24" i="30"/>
  <c r="FR24" i="30" s="1"/>
  <c r="HI24" i="30" s="1"/>
  <c r="DA24" i="30"/>
  <c r="GK24" i="30" s="1"/>
  <c r="IB24" i="30" s="1"/>
  <c r="CW24" i="30"/>
  <c r="GG24" i="30" s="1"/>
  <c r="BW41" i="32"/>
  <c r="FG41" i="32" s="1"/>
  <c r="DO41" i="32"/>
  <c r="CY41" i="32"/>
  <c r="GI41" i="32" s="1"/>
  <c r="EQ41" i="32"/>
  <c r="BV41" i="32"/>
  <c r="FF41" i="32" s="1"/>
  <c r="DN41" i="32"/>
  <c r="CS41" i="32"/>
  <c r="GC41" i="32" s="1"/>
  <c r="EK41" i="32"/>
  <c r="BR41" i="32"/>
  <c r="FB41" i="32" s="1"/>
  <c r="DJ41" i="32"/>
  <c r="CM25" i="32"/>
  <c r="FW25" i="32" s="1"/>
  <c r="EE25" i="32"/>
  <c r="CF25" i="32"/>
  <c r="FP25" i="32" s="1"/>
  <c r="DX25" i="32"/>
  <c r="DC25" i="32"/>
  <c r="GM25" i="32" s="1"/>
  <c r="EU25" i="32"/>
  <c r="CT25" i="32"/>
  <c r="GD25" i="32" s="1"/>
  <c r="EL25" i="32"/>
  <c r="CB25" i="32"/>
  <c r="FL25" i="32" s="1"/>
  <c r="DT25" i="32"/>
  <c r="DB25" i="32"/>
  <c r="GL25" i="32" s="1"/>
  <c r="ET25" i="32"/>
  <c r="BW25" i="32"/>
  <c r="FG25" i="32" s="1"/>
  <c r="DO25" i="32"/>
  <c r="CD25" i="32"/>
  <c r="FN25" i="32" s="1"/>
  <c r="DV25" i="32"/>
  <c r="EU32" i="30"/>
  <c r="EG32" i="30"/>
  <c r="DS32" i="30"/>
  <c r="EN32" i="30"/>
  <c r="ED32" i="30"/>
  <c r="HM32" i="30" s="1"/>
  <c r="DX32" i="30"/>
  <c r="DM32" i="30"/>
  <c r="ER32" i="30"/>
  <c r="IA32" i="30" s="1"/>
  <c r="EB32" i="30"/>
  <c r="HK32" i="30" s="1"/>
  <c r="ET32" i="30"/>
  <c r="CS42" i="30"/>
  <c r="GC42" i="30" s="1"/>
  <c r="HT42" i="30" s="1"/>
  <c r="CM42" i="30"/>
  <c r="FW42" i="30" s="1"/>
  <c r="CJ42" i="30"/>
  <c r="FT42" i="30" s="1"/>
  <c r="HK42" i="30" s="1"/>
  <c r="CR26" i="30"/>
  <c r="GB26" i="30" s="1"/>
  <c r="CA26" i="30"/>
  <c r="FK26" i="30" s="1"/>
  <c r="CS26" i="30"/>
  <c r="GC26" i="30" s="1"/>
  <c r="HT26" i="30" s="1"/>
  <c r="DC26" i="30"/>
  <c r="GM26" i="30" s="1"/>
  <c r="DO26" i="30"/>
  <c r="GX26" i="30" s="1"/>
  <c r="BU32" i="30"/>
  <c r="FE32" i="30" s="1"/>
  <c r="BS32" i="30"/>
  <c r="FC32" i="30" s="1"/>
  <c r="CC32" i="30"/>
  <c r="FM32" i="30" s="1"/>
  <c r="CL32" i="30"/>
  <c r="FV32" i="30" s="1"/>
  <c r="CR32" i="30"/>
  <c r="GB32" i="30" s="1"/>
  <c r="DJ31" i="29"/>
  <c r="GT31" i="29" s="1"/>
  <c r="BR31" i="29"/>
  <c r="DY31" i="29"/>
  <c r="HI31" i="29" s="1"/>
  <c r="CG31" i="29"/>
  <c r="EG31" i="29"/>
  <c r="HQ31" i="29" s="1"/>
  <c r="CO31" i="29"/>
  <c r="DP31" i="29"/>
  <c r="GZ31" i="29" s="1"/>
  <c r="BX31" i="29"/>
  <c r="DS31" i="29"/>
  <c r="HC31" i="29" s="1"/>
  <c r="CA31" i="29"/>
  <c r="DX31" i="29"/>
  <c r="HH31" i="29" s="1"/>
  <c r="CF31" i="29"/>
  <c r="EC31" i="29"/>
  <c r="HM31" i="29" s="1"/>
  <c r="CK31" i="29"/>
  <c r="EH31" i="29"/>
  <c r="HR31" i="29" s="1"/>
  <c r="CP31" i="29"/>
  <c r="ES31" i="29"/>
  <c r="IC31" i="29" s="1"/>
  <c r="DA31" i="29"/>
  <c r="EN31" i="29"/>
  <c r="HX31" i="29" s="1"/>
  <c r="CV31" i="29"/>
  <c r="BW19" i="29"/>
  <c r="DO19" i="29"/>
  <c r="GY19" i="29" s="1"/>
  <c r="DA11" i="29"/>
  <c r="ES11" i="29"/>
  <c r="IC11" i="29" s="1"/>
  <c r="CB11" i="29"/>
  <c r="DT11" i="29"/>
  <c r="HD11" i="29" s="1"/>
  <c r="CL11" i="29"/>
  <c r="ED11" i="29"/>
  <c r="HN11" i="29" s="1"/>
  <c r="CN11" i="29"/>
  <c r="EF11" i="29"/>
  <c r="HP11" i="29" s="1"/>
  <c r="DC11" i="29"/>
  <c r="EU11" i="29"/>
  <c r="IE11" i="29" s="1"/>
  <c r="CY11" i="29"/>
  <c r="EQ11" i="29"/>
  <c r="IA11" i="29" s="1"/>
  <c r="CO11" i="29"/>
  <c r="EG11" i="29"/>
  <c r="HQ11" i="29" s="1"/>
  <c r="CJ11" i="29"/>
  <c r="EB11" i="29"/>
  <c r="HL11" i="29" s="1"/>
  <c r="DB11" i="29"/>
  <c r="ET11" i="29"/>
  <c r="ID11" i="29" s="1"/>
  <c r="CQ11" i="29"/>
  <c r="EI11" i="29"/>
  <c r="HS11" i="29" s="1"/>
  <c r="EL43" i="29"/>
  <c r="HV43" i="29" s="1"/>
  <c r="CU43" i="29"/>
  <c r="CQ43" i="29"/>
  <c r="BW47" i="29"/>
  <c r="CB47" i="29"/>
  <c r="CG47" i="29"/>
  <c r="CC47" i="29"/>
  <c r="CO47" i="29"/>
  <c r="BR47" i="29"/>
  <c r="DV47" i="29"/>
  <c r="HF47" i="29" s="1"/>
  <c r="CW47" i="29"/>
  <c r="DD47" i="29"/>
  <c r="CS47" i="29"/>
  <c r="EV27" i="28"/>
  <c r="DD27" i="28"/>
  <c r="GN27" i="28" s="1"/>
  <c r="DM27" i="28"/>
  <c r="BU27" i="28"/>
  <c r="FE27" i="28" s="1"/>
  <c r="EA27" i="28"/>
  <c r="CI27" i="28"/>
  <c r="FS27" i="28" s="1"/>
  <c r="ES27" i="28"/>
  <c r="DA27" i="28"/>
  <c r="GK27" i="28" s="1"/>
  <c r="DV27" i="28"/>
  <c r="CD27" i="28"/>
  <c r="FN27" i="28" s="1"/>
  <c r="DX27" i="28"/>
  <c r="CF27" i="28"/>
  <c r="FP27" i="28" s="1"/>
  <c r="DO27" i="28"/>
  <c r="BW27" i="28"/>
  <c r="FG27" i="28" s="1"/>
  <c r="DJ27" i="28"/>
  <c r="BR27" i="28"/>
  <c r="FB27" i="28" s="1"/>
  <c r="DW27" i="28"/>
  <c r="CE27" i="28"/>
  <c r="FO27" i="28" s="1"/>
  <c r="EV19" i="28"/>
  <c r="DD19" i="28"/>
  <c r="GN19" i="28" s="1"/>
  <c r="DV19" i="28"/>
  <c r="CD19" i="28"/>
  <c r="FN19" i="28" s="1"/>
  <c r="HF19" i="28" s="1"/>
  <c r="DJ19" i="28"/>
  <c r="BR19" i="28"/>
  <c r="FB19" i="28" s="1"/>
  <c r="GT19" i="28" s="1"/>
  <c r="DL19" i="28"/>
  <c r="BT19" i="28"/>
  <c r="FD19" i="28" s="1"/>
  <c r="ED19" i="28"/>
  <c r="CL19" i="28"/>
  <c r="FV19" i="28" s="1"/>
  <c r="EK19" i="28"/>
  <c r="CS19" i="28"/>
  <c r="GC19" i="28" s="1"/>
  <c r="DK19" i="28"/>
  <c r="BS19" i="28"/>
  <c r="FC19" i="28" s="1"/>
  <c r="EO19" i="28"/>
  <c r="CW19" i="28"/>
  <c r="GG19" i="28" s="1"/>
  <c r="EU19" i="28"/>
  <c r="DC19" i="28"/>
  <c r="GM19" i="28" s="1"/>
  <c r="DQ19" i="28"/>
  <c r="BY19" i="28"/>
  <c r="FI19" i="28" s="1"/>
  <c r="EQ11" i="28"/>
  <c r="CY11" i="28"/>
  <c r="GI11" i="28" s="1"/>
  <c r="IA11" i="28" s="1"/>
  <c r="EP11" i="28"/>
  <c r="CX11" i="28"/>
  <c r="GH11" i="28" s="1"/>
  <c r="HZ11" i="28" s="1"/>
  <c r="DV11" i="28"/>
  <c r="CD11" i="28"/>
  <c r="FN11" i="28" s="1"/>
  <c r="HF11" i="28" s="1"/>
  <c r="DO11" i="28"/>
  <c r="BW11" i="28"/>
  <c r="FG11" i="28" s="1"/>
  <c r="GY11" i="28" s="1"/>
  <c r="BZ11" i="28"/>
  <c r="FJ11" i="28" s="1"/>
  <c r="DR11" i="28"/>
  <c r="EI11" i="28"/>
  <c r="CQ11" i="28"/>
  <c r="GA11" i="28" s="1"/>
  <c r="HS11" i="28" s="1"/>
  <c r="EW11" i="28"/>
  <c r="DE11" i="28"/>
  <c r="GO11" i="28" s="1"/>
  <c r="IG11" i="28" s="1"/>
  <c r="EN11" i="28"/>
  <c r="CV11" i="28"/>
  <c r="GF11" i="28" s="1"/>
  <c r="HX11" i="28" s="1"/>
  <c r="BX11" i="28"/>
  <c r="FH11" i="28" s="1"/>
  <c r="DP11" i="28"/>
  <c r="DT11" i="28"/>
  <c r="CB11" i="28"/>
  <c r="FL11" i="28" s="1"/>
  <c r="HD11" i="28" s="1"/>
  <c r="DR26" i="28"/>
  <c r="BZ26" i="28"/>
  <c r="FJ26" i="28" s="1"/>
  <c r="DY26" i="28"/>
  <c r="CG26" i="28"/>
  <c r="FQ26" i="28" s="1"/>
  <c r="DT26" i="28"/>
  <c r="CB26" i="28"/>
  <c r="FL26" i="28" s="1"/>
  <c r="EL26" i="28"/>
  <c r="CT26" i="28"/>
  <c r="GD26" i="28" s="1"/>
  <c r="EC26" i="28"/>
  <c r="CK26" i="28"/>
  <c r="FU26" i="28" s="1"/>
  <c r="EK26" i="28"/>
  <c r="CS26" i="28"/>
  <c r="GC26" i="28" s="1"/>
  <c r="DS26" i="28"/>
  <c r="CA26" i="28"/>
  <c r="FK26" i="28" s="1"/>
  <c r="EG26" i="28"/>
  <c r="CO26" i="28"/>
  <c r="FY26" i="28" s="1"/>
  <c r="DO26" i="28"/>
  <c r="GY26" i="28" s="1"/>
  <c r="BW26" i="28"/>
  <c r="FG26" i="28" s="1"/>
  <c r="CS23" i="29"/>
  <c r="CV23" i="29"/>
  <c r="BY23" i="29"/>
  <c r="BU23" i="29"/>
  <c r="CH23" i="29"/>
  <c r="EU21" i="28"/>
  <c r="DC21" i="28"/>
  <c r="GM21" i="28" s="1"/>
  <c r="DK21" i="28"/>
  <c r="BS21" i="28"/>
  <c r="FC21" i="28" s="1"/>
  <c r="EH21" i="28"/>
  <c r="CP21" i="28"/>
  <c r="FZ21" i="28" s="1"/>
  <c r="DT21" i="28"/>
  <c r="CB21" i="28"/>
  <c r="FL21" i="28" s="1"/>
  <c r="DQ21" i="28"/>
  <c r="BY21" i="28"/>
  <c r="FI21" i="28" s="1"/>
  <c r="DR21" i="28"/>
  <c r="BZ21" i="28"/>
  <c r="FJ21" i="28" s="1"/>
  <c r="EP21" i="28"/>
  <c r="CX21" i="28"/>
  <c r="GH21" i="28" s="1"/>
  <c r="ER21" i="28"/>
  <c r="CZ21" i="28"/>
  <c r="GJ21" i="28" s="1"/>
  <c r="EJ21" i="28"/>
  <c r="CR21" i="28"/>
  <c r="GB21" i="28" s="1"/>
  <c r="EE21" i="28"/>
  <c r="CM21" i="28"/>
  <c r="FW21" i="28" s="1"/>
  <c r="HO21" i="28" s="1"/>
  <c r="EN13" i="28"/>
  <c r="CV13" i="28"/>
  <c r="GF13" i="28" s="1"/>
  <c r="EE13" i="28"/>
  <c r="CM13" i="28"/>
  <c r="FW13" i="28" s="1"/>
  <c r="EV13" i="28"/>
  <c r="DD13" i="28"/>
  <c r="GN13" i="28" s="1"/>
  <c r="IF13" i="28" s="1"/>
  <c r="EW13" i="28"/>
  <c r="DE13" i="28"/>
  <c r="GO13" i="28" s="1"/>
  <c r="EH13" i="28"/>
  <c r="CP13" i="28"/>
  <c r="FZ13" i="28" s="1"/>
  <c r="DX13" i="28"/>
  <c r="CF13" i="28"/>
  <c r="FP13" i="28" s="1"/>
  <c r="ET13" i="28"/>
  <c r="DB13" i="28"/>
  <c r="GL13" i="28" s="1"/>
  <c r="EM13" i="28"/>
  <c r="CU13" i="28"/>
  <c r="GE13" i="28" s="1"/>
  <c r="DT13" i="28"/>
  <c r="CB13" i="28"/>
  <c r="FL13" i="28" s="1"/>
  <c r="EI13" i="28"/>
  <c r="CQ13" i="28"/>
  <c r="GA13" i="28" s="1"/>
  <c r="HQ22" i="28"/>
  <c r="BY42" i="28"/>
  <c r="FI42" i="28" s="1"/>
  <c r="CL42" i="28"/>
  <c r="FV42" i="28" s="1"/>
  <c r="CX42" i="28"/>
  <c r="GH42" i="28" s="1"/>
  <c r="BZ42" i="28"/>
  <c r="FJ42" i="28" s="1"/>
  <c r="CD42" i="28"/>
  <c r="FN42" i="28" s="1"/>
  <c r="HF42" i="28" s="1"/>
  <c r="BS42" i="28"/>
  <c r="FC42" i="28" s="1"/>
  <c r="GU42" i="28" s="1"/>
  <c r="CV42" i="28"/>
  <c r="GF42" i="28" s="1"/>
  <c r="CB42" i="28"/>
  <c r="FL42" i="28" s="1"/>
  <c r="HD42" i="28" s="1"/>
  <c r="CE42" i="28"/>
  <c r="FO42" i="28" s="1"/>
  <c r="CY11" i="24"/>
  <c r="GI11" i="24" s="1"/>
  <c r="EQ11" i="24"/>
  <c r="BS11" i="24"/>
  <c r="FC11" i="24" s="1"/>
  <c r="DK11" i="24"/>
  <c r="BY11" i="24"/>
  <c r="FI11" i="24" s="1"/>
  <c r="DQ11" i="24"/>
  <c r="GZ11" i="24" s="1"/>
  <c r="CV11" i="24"/>
  <c r="GF11" i="24" s="1"/>
  <c r="EN11" i="24"/>
  <c r="HW11" i="24" s="1"/>
  <c r="CL11" i="24"/>
  <c r="FV11" i="24" s="1"/>
  <c r="ED11" i="24"/>
  <c r="HM11" i="24" s="1"/>
  <c r="BX11" i="24"/>
  <c r="FH11" i="24" s="1"/>
  <c r="DP11" i="24"/>
  <c r="GY11" i="24" s="1"/>
  <c r="DB11" i="24"/>
  <c r="GL11" i="24" s="1"/>
  <c r="ET11" i="24"/>
  <c r="IC11" i="24" s="1"/>
  <c r="CH11" i="24"/>
  <c r="FR11" i="24" s="1"/>
  <c r="DZ11" i="24"/>
  <c r="HI11" i="24" s="1"/>
  <c r="CN11" i="24"/>
  <c r="FX11" i="24" s="1"/>
  <c r="EF11" i="24"/>
  <c r="HO11" i="24" s="1"/>
  <c r="DA11" i="24"/>
  <c r="GK11" i="24" s="1"/>
  <c r="ES11" i="24"/>
  <c r="IB11" i="24" s="1"/>
  <c r="HH44" i="26"/>
  <c r="EN24" i="26"/>
  <c r="CV24" i="26"/>
  <c r="GF24" i="26" s="1"/>
  <c r="DI24" i="26"/>
  <c r="BQ24" i="26"/>
  <c r="FA24" i="26" s="1"/>
  <c r="ED24" i="26"/>
  <c r="CL24" i="26"/>
  <c r="FV24" i="26" s="1"/>
  <c r="DU24" i="26"/>
  <c r="HD24" i="26" s="1"/>
  <c r="CC24" i="26"/>
  <c r="FM24" i="26" s="1"/>
  <c r="ET24" i="26"/>
  <c r="IC24" i="26" s="1"/>
  <c r="DB24" i="26"/>
  <c r="GL24" i="26" s="1"/>
  <c r="ER24" i="26"/>
  <c r="IA24" i="26" s="1"/>
  <c r="CZ24" i="26"/>
  <c r="GJ24" i="26" s="1"/>
  <c r="DL24" i="26"/>
  <c r="GU24" i="26" s="1"/>
  <c r="BT24" i="26"/>
  <c r="FD24" i="26" s="1"/>
  <c r="EJ24" i="26"/>
  <c r="HS24" i="26" s="1"/>
  <c r="CR24" i="26"/>
  <c r="GB24" i="26" s="1"/>
  <c r="EQ24" i="26"/>
  <c r="HZ24" i="26" s="1"/>
  <c r="CY24" i="26"/>
  <c r="GI24" i="26" s="1"/>
  <c r="BZ16" i="26"/>
  <c r="FJ16" i="26" s="1"/>
  <c r="DR16" i="26"/>
  <c r="CV16" i="26"/>
  <c r="GF16" i="26" s="1"/>
  <c r="EN16" i="26"/>
  <c r="BS16" i="26"/>
  <c r="FC16" i="26" s="1"/>
  <c r="DK16" i="26"/>
  <c r="CM16" i="26"/>
  <c r="FW16" i="26" s="1"/>
  <c r="EE16" i="26"/>
  <c r="BY16" i="26"/>
  <c r="FI16" i="26" s="1"/>
  <c r="DQ16" i="26"/>
  <c r="CB16" i="26"/>
  <c r="FL16" i="26" s="1"/>
  <c r="DT16" i="26"/>
  <c r="CD16" i="26"/>
  <c r="FN16" i="26" s="1"/>
  <c r="DV16" i="26"/>
  <c r="BX16" i="26"/>
  <c r="FH16" i="26" s="1"/>
  <c r="DP16" i="26"/>
  <c r="HQ12" i="26"/>
  <c r="HQ29" i="26"/>
  <c r="BS12" i="26"/>
  <c r="FC12" i="26" s="1"/>
  <c r="CY12" i="26"/>
  <c r="GI12" i="26" s="1"/>
  <c r="HZ12" i="26" s="1"/>
  <c r="CJ12" i="26"/>
  <c r="FT12" i="26" s="1"/>
  <c r="CW12" i="26"/>
  <c r="GG12" i="26" s="1"/>
  <c r="CP12" i="26"/>
  <c r="FZ12" i="26" s="1"/>
  <c r="CB12" i="26"/>
  <c r="FL12" i="26" s="1"/>
  <c r="HC12" i="26" s="1"/>
  <c r="DB12" i="26"/>
  <c r="GL12" i="26" s="1"/>
  <c r="CH12" i="26"/>
  <c r="FR12" i="26" s="1"/>
  <c r="CR12" i="26"/>
  <c r="GB12" i="26" s="1"/>
  <c r="CG12" i="26"/>
  <c r="FQ12" i="26" s="1"/>
  <c r="CN12" i="26"/>
  <c r="FX12" i="26" s="1"/>
  <c r="HO12" i="26" s="1"/>
  <c r="EA44" i="26"/>
  <c r="HJ44" i="26" s="1"/>
  <c r="CN44" i="26"/>
  <c r="FX44" i="26" s="1"/>
  <c r="CE44" i="26"/>
  <c r="FO44" i="26" s="1"/>
  <c r="CG44" i="26"/>
  <c r="FQ44" i="26" s="1"/>
  <c r="BX44" i="26"/>
  <c r="FH44" i="26" s="1"/>
  <c r="BV44" i="26"/>
  <c r="FF44" i="26" s="1"/>
  <c r="CJ44" i="26"/>
  <c r="FT44" i="26" s="1"/>
  <c r="CT44" i="26"/>
  <c r="GD44" i="26" s="1"/>
  <c r="BP44" i="26"/>
  <c r="EZ44" i="26" s="1"/>
  <c r="HR23" i="26"/>
  <c r="EK44" i="24"/>
  <c r="CS44" i="24"/>
  <c r="GC44" i="24" s="1"/>
  <c r="DO44" i="24"/>
  <c r="BW44" i="24"/>
  <c r="FG44" i="24" s="1"/>
  <c r="DI44" i="24"/>
  <c r="BQ44" i="24"/>
  <c r="FA44" i="24" s="1"/>
  <c r="ES44" i="24"/>
  <c r="DA44" i="24"/>
  <c r="GK44" i="24" s="1"/>
  <c r="EO44" i="24"/>
  <c r="CW44" i="24"/>
  <c r="GG44" i="24" s="1"/>
  <c r="DX44" i="24"/>
  <c r="CF44" i="24"/>
  <c r="FP44" i="24" s="1"/>
  <c r="DT44" i="24"/>
  <c r="CB44" i="24"/>
  <c r="FL44" i="24" s="1"/>
  <c r="DB44" i="24"/>
  <c r="GL44" i="24" s="1"/>
  <c r="ET44" i="24"/>
  <c r="IC44" i="24" s="1"/>
  <c r="DR44" i="24"/>
  <c r="BZ44" i="24"/>
  <c r="FJ44" i="24" s="1"/>
  <c r="ER44" i="24"/>
  <c r="CZ44" i="24"/>
  <c r="GJ44" i="24" s="1"/>
  <c r="DU32" i="24"/>
  <c r="CC32" i="24"/>
  <c r="FM32" i="24" s="1"/>
  <c r="EE32" i="24"/>
  <c r="CM32" i="24"/>
  <c r="FW32" i="24" s="1"/>
  <c r="EH32" i="24"/>
  <c r="CP32" i="24"/>
  <c r="FZ32" i="24" s="1"/>
  <c r="EU32" i="24"/>
  <c r="DC32" i="24"/>
  <c r="GM32" i="24" s="1"/>
  <c r="DR32" i="24"/>
  <c r="BZ32" i="24"/>
  <c r="FJ32" i="24" s="1"/>
  <c r="DL32" i="24"/>
  <c r="BT32" i="24"/>
  <c r="FD32" i="24" s="1"/>
  <c r="EF32" i="24"/>
  <c r="CN32" i="24"/>
  <c r="FX32" i="24" s="1"/>
  <c r="DX32" i="24"/>
  <c r="CF32" i="24"/>
  <c r="FP32" i="24" s="1"/>
  <c r="EP32" i="24"/>
  <c r="CX32" i="24"/>
  <c r="GH32" i="24" s="1"/>
  <c r="DO24" i="24"/>
  <c r="GX24" i="24" s="1"/>
  <c r="BW24" i="24"/>
  <c r="FG24" i="24" s="1"/>
  <c r="EC24" i="24"/>
  <c r="HL24" i="24" s="1"/>
  <c r="CK24" i="24"/>
  <c r="FU24" i="24" s="1"/>
  <c r="ES24" i="24"/>
  <c r="IB24" i="24" s="1"/>
  <c r="DA24" i="24"/>
  <c r="GK24" i="24" s="1"/>
  <c r="DY24" i="24"/>
  <c r="HH24" i="24" s="1"/>
  <c r="CG24" i="24"/>
  <c r="FQ24" i="24" s="1"/>
  <c r="DZ24" i="24"/>
  <c r="HI24" i="24" s="1"/>
  <c r="CH24" i="24"/>
  <c r="FR24" i="24" s="1"/>
  <c r="DK24" i="24"/>
  <c r="GT24" i="24" s="1"/>
  <c r="BS24" i="24"/>
  <c r="FC24" i="24" s="1"/>
  <c r="EF24" i="24"/>
  <c r="HO24" i="24" s="1"/>
  <c r="CN24" i="24"/>
  <c r="FX24" i="24" s="1"/>
  <c r="DT24" i="24"/>
  <c r="HC24" i="24" s="1"/>
  <c r="CB24" i="24"/>
  <c r="FL24" i="24" s="1"/>
  <c r="EI24" i="24"/>
  <c r="HR24" i="24" s="1"/>
  <c r="CQ24" i="24"/>
  <c r="GA24" i="24" s="1"/>
  <c r="EG24" i="24"/>
  <c r="HP24" i="24" s="1"/>
  <c r="CO24" i="24"/>
  <c r="FY24" i="24" s="1"/>
  <c r="DC20" i="24"/>
  <c r="GM20" i="24" s="1"/>
  <c r="EU20" i="24"/>
  <c r="CO20" i="24"/>
  <c r="FY20" i="24" s="1"/>
  <c r="EG20" i="24"/>
  <c r="CA20" i="24"/>
  <c r="FK20" i="24" s="1"/>
  <c r="DS20" i="24"/>
  <c r="CX20" i="24"/>
  <c r="GH20" i="24" s="1"/>
  <c r="EP20" i="24"/>
  <c r="CT20" i="24"/>
  <c r="GD20" i="24" s="1"/>
  <c r="EL20" i="24"/>
  <c r="CF20" i="24"/>
  <c r="FP20" i="24" s="1"/>
  <c r="DX20" i="24"/>
  <c r="CQ20" i="24"/>
  <c r="GA20" i="24" s="1"/>
  <c r="EI20" i="24"/>
  <c r="CZ20" i="24"/>
  <c r="GJ20" i="24" s="1"/>
  <c r="ER20" i="24"/>
  <c r="DM16" i="24"/>
  <c r="GV16" i="24" s="1"/>
  <c r="BU16" i="24"/>
  <c r="FE16" i="24" s="1"/>
  <c r="DX16" i="24"/>
  <c r="HG16" i="24" s="1"/>
  <c r="CF16" i="24"/>
  <c r="FP16" i="24" s="1"/>
  <c r="DI16" i="24"/>
  <c r="GR16" i="24" s="1"/>
  <c r="BQ16" i="24"/>
  <c r="FA16" i="24" s="1"/>
  <c r="DO16" i="24"/>
  <c r="GX16" i="24" s="1"/>
  <c r="BW16" i="24"/>
  <c r="FG16" i="24" s="1"/>
  <c r="EN16" i="24"/>
  <c r="HW16" i="24" s="1"/>
  <c r="CV16" i="24"/>
  <c r="GF16" i="24" s="1"/>
  <c r="DN16" i="24"/>
  <c r="GW16" i="24" s="1"/>
  <c r="BV16" i="24"/>
  <c r="FF16" i="24" s="1"/>
  <c r="DL16" i="24"/>
  <c r="GU16" i="24" s="1"/>
  <c r="BT16" i="24"/>
  <c r="FD16" i="24" s="1"/>
  <c r="EO16" i="24"/>
  <c r="HX16" i="24" s="1"/>
  <c r="CW16" i="24"/>
  <c r="GG16" i="24" s="1"/>
  <c r="DK16" i="24"/>
  <c r="GT16" i="24" s="1"/>
  <c r="BS16" i="24"/>
  <c r="FC16" i="24" s="1"/>
  <c r="DT16" i="24"/>
  <c r="HC16" i="24" s="1"/>
  <c r="CB16" i="24"/>
  <c r="FL16" i="24" s="1"/>
  <c r="EE44" i="23"/>
  <c r="CM44" i="23"/>
  <c r="EC44" i="23"/>
  <c r="CK44" i="23"/>
  <c r="EV44" i="23"/>
  <c r="DD44" i="23"/>
  <c r="EY44" i="23"/>
  <c r="DG44" i="23"/>
  <c r="DX44" i="23"/>
  <c r="CF44" i="23"/>
  <c r="DM44" i="23"/>
  <c r="BU44" i="23"/>
  <c r="DY44" i="23"/>
  <c r="CG44" i="23"/>
  <c r="ED44" i="23"/>
  <c r="CL44" i="23"/>
  <c r="EW44" i="23"/>
  <c r="DE44" i="23"/>
  <c r="DL44" i="23"/>
  <c r="BT44" i="23"/>
  <c r="DW36" i="23"/>
  <c r="CE36" i="23"/>
  <c r="EO36" i="23"/>
  <c r="CW36" i="23"/>
  <c r="DM36" i="23"/>
  <c r="BU36" i="23"/>
  <c r="EM36" i="23"/>
  <c r="CU36" i="23"/>
  <c r="EN36" i="23"/>
  <c r="CV36" i="23"/>
  <c r="EC36" i="23"/>
  <c r="CK36" i="23"/>
  <c r="ER36" i="23"/>
  <c r="CZ36" i="23"/>
  <c r="EI36" i="23"/>
  <c r="CQ36" i="23"/>
  <c r="DR36" i="23"/>
  <c r="BZ36" i="23"/>
  <c r="EY36" i="23"/>
  <c r="DG36" i="23"/>
  <c r="DM32" i="23"/>
  <c r="BU32" i="23"/>
  <c r="EM32" i="23"/>
  <c r="CU32" i="23"/>
  <c r="BR32" i="23"/>
  <c r="EG32" i="23"/>
  <c r="CO32" i="23"/>
  <c r="DJ32" i="23" s="1"/>
  <c r="EL32" i="23"/>
  <c r="CT32" i="23"/>
  <c r="DP32" i="23"/>
  <c r="BX32" i="23"/>
  <c r="EW32" i="23"/>
  <c r="DE32" i="23"/>
  <c r="DS32" i="23"/>
  <c r="CA32" i="23"/>
  <c r="EH32" i="23"/>
  <c r="CP32" i="23"/>
  <c r="DL32" i="23"/>
  <c r="BT32" i="23"/>
  <c r="EE28" i="23"/>
  <c r="CM28" i="23"/>
  <c r="BR28" i="23"/>
  <c r="EG28" i="23"/>
  <c r="CO28" i="23"/>
  <c r="DJ28" i="23" s="1"/>
  <c r="EX28" i="23"/>
  <c r="DF28" i="23"/>
  <c r="ED28" i="23"/>
  <c r="CL28" i="23"/>
  <c r="EP28" i="23"/>
  <c r="CX28" i="23"/>
  <c r="DS28" i="23"/>
  <c r="CA28" i="23"/>
  <c r="EB28" i="23"/>
  <c r="CJ28" i="23"/>
  <c r="BR24" i="23"/>
  <c r="EG24" i="23"/>
  <c r="DO16" i="23"/>
  <c r="BW16" i="23"/>
  <c r="DQ16" i="23"/>
  <c r="BY16" i="23"/>
  <c r="EO16" i="23"/>
  <c r="CW16" i="23"/>
  <c r="DP16" i="23"/>
  <c r="BX16" i="23"/>
  <c r="BR16" i="23"/>
  <c r="EG16" i="23"/>
  <c r="CO16" i="23"/>
  <c r="DJ16" i="23" s="1"/>
  <c r="DY16" i="23"/>
  <c r="CG16" i="23"/>
  <c r="EP16" i="23"/>
  <c r="CX16" i="23"/>
  <c r="DS16" i="23"/>
  <c r="CA16" i="23"/>
  <c r="EQ16" i="23"/>
  <c r="CY16" i="23"/>
  <c r="EC12" i="23"/>
  <c r="CK12" i="23"/>
  <c r="BR12" i="23"/>
  <c r="EG12" i="23"/>
  <c r="EF12" i="23"/>
  <c r="CN12" i="23"/>
  <c r="EX12" i="23"/>
  <c r="DF12" i="23"/>
  <c r="EQ12" i="23"/>
  <c r="CY12" i="23"/>
  <c r="EP12" i="23"/>
  <c r="CX12" i="23"/>
  <c r="DA40" i="24"/>
  <c r="GK40" i="24" s="1"/>
  <c r="BR40" i="24"/>
  <c r="FB40" i="24" s="1"/>
  <c r="GS40" i="24" s="1"/>
  <c r="BS40" i="24"/>
  <c r="FC40" i="24" s="1"/>
  <c r="CC40" i="24"/>
  <c r="FM40" i="24" s="1"/>
  <c r="CV40" i="24"/>
  <c r="GF40" i="24" s="1"/>
  <c r="HW40" i="24" s="1"/>
  <c r="CF40" i="24"/>
  <c r="FP40" i="24" s="1"/>
  <c r="HG40" i="24" s="1"/>
  <c r="CJ40" i="24"/>
  <c r="FT40" i="24" s="1"/>
  <c r="CE40" i="24"/>
  <c r="FO40" i="24" s="1"/>
  <c r="BY40" i="24"/>
  <c r="FI40" i="24" s="1"/>
  <c r="DD40" i="24"/>
  <c r="GN40" i="24" s="1"/>
  <c r="CH40" i="24"/>
  <c r="FR40" i="24" s="1"/>
  <c r="HL15" i="24"/>
  <c r="BX20" i="23"/>
  <c r="CB20" i="23"/>
  <c r="CD20" i="23"/>
  <c r="BY20" i="23"/>
  <c r="CA20" i="23"/>
  <c r="CM20" i="23"/>
  <c r="CK20" i="23"/>
  <c r="DC20" i="23"/>
  <c r="BT20" i="23"/>
  <c r="BV20" i="23"/>
  <c r="HP34" i="24"/>
  <c r="CG40" i="23"/>
  <c r="CJ40" i="23"/>
  <c r="CH40" i="23"/>
  <c r="CC40" i="23"/>
  <c r="CF40" i="23"/>
  <c r="DG40" i="23"/>
  <c r="BV40" i="23"/>
  <c r="BY40" i="23"/>
  <c r="CB40" i="23"/>
  <c r="CE40" i="23"/>
  <c r="EP23" i="32"/>
  <c r="CX23" i="32"/>
  <c r="GH23" i="32" s="1"/>
  <c r="HY23" i="32" s="1"/>
  <c r="EV23" i="32"/>
  <c r="DD23" i="32"/>
  <c r="GN23" i="32" s="1"/>
  <c r="IE23" i="32" s="1"/>
  <c r="DI23" i="32"/>
  <c r="BQ23" i="32"/>
  <c r="FA23" i="32" s="1"/>
  <c r="GR23" i="32" s="1"/>
  <c r="EQ23" i="32"/>
  <c r="CY23" i="32"/>
  <c r="GI23" i="32" s="1"/>
  <c r="BZ23" i="32"/>
  <c r="FJ23" i="32" s="1"/>
  <c r="DR23" i="32"/>
  <c r="HA23" i="32" s="1"/>
  <c r="CT23" i="32"/>
  <c r="GD23" i="32" s="1"/>
  <c r="EL23" i="32"/>
  <c r="HU23" i="32" s="1"/>
  <c r="DY23" i="32"/>
  <c r="CG23" i="32"/>
  <c r="FQ23" i="32" s="1"/>
  <c r="CR23" i="32"/>
  <c r="GB23" i="32" s="1"/>
  <c r="EJ23" i="32"/>
  <c r="ES23" i="32"/>
  <c r="DA23" i="32"/>
  <c r="GK23" i="32" s="1"/>
  <c r="DK23" i="32"/>
  <c r="BS23" i="32"/>
  <c r="FC23" i="32" s="1"/>
  <c r="CG42" i="33"/>
  <c r="FQ42" i="33" s="1"/>
  <c r="HH42" i="33" s="1"/>
  <c r="BT42" i="33"/>
  <c r="FD42" i="33" s="1"/>
  <c r="GU42" i="33" s="1"/>
  <c r="CA42" i="33"/>
  <c r="FK42" i="33" s="1"/>
  <c r="HB42" i="33" s="1"/>
  <c r="CN42" i="33"/>
  <c r="FX42" i="33" s="1"/>
  <c r="CQ42" i="33"/>
  <c r="GA42" i="33" s="1"/>
  <c r="HR42" i="33" s="1"/>
  <c r="DC42" i="33"/>
  <c r="GM42" i="33" s="1"/>
  <c r="ID42" i="33" s="1"/>
  <c r="BQ42" i="33"/>
  <c r="FA42" i="33" s="1"/>
  <c r="GR42" i="33" s="1"/>
  <c r="CU29" i="33"/>
  <c r="GE29" i="33" s="1"/>
  <c r="HV29" i="33" s="1"/>
  <c r="BT29" i="33"/>
  <c r="FD29" i="33" s="1"/>
  <c r="GU29" i="33" s="1"/>
  <c r="CJ29" i="33"/>
  <c r="FT29" i="33" s="1"/>
  <c r="CF29" i="33"/>
  <c r="FP29" i="33" s="1"/>
  <c r="HG29" i="33" s="1"/>
  <c r="CC29" i="33"/>
  <c r="FM29" i="33" s="1"/>
  <c r="HD29" i="33" s="1"/>
  <c r="CA29" i="33"/>
  <c r="FK29" i="33" s="1"/>
  <c r="BS21" i="33"/>
  <c r="FC21" i="33" s="1"/>
  <c r="GT21" i="33" s="1"/>
  <c r="DK21" i="33"/>
  <c r="EC14" i="32"/>
  <c r="CK14" i="32"/>
  <c r="FU14" i="32" s="1"/>
  <c r="HL14" i="32" s="1"/>
  <c r="DO14" i="32"/>
  <c r="BW14" i="32"/>
  <c r="FG14" i="32" s="1"/>
  <c r="GX14" i="32" s="1"/>
  <c r="DC14" i="32"/>
  <c r="GM14" i="32" s="1"/>
  <c r="EU14" i="32"/>
  <c r="ID14" i="32" s="1"/>
  <c r="CD14" i="32"/>
  <c r="FN14" i="32" s="1"/>
  <c r="DV14" i="32"/>
  <c r="HE14" i="32" s="1"/>
  <c r="CY14" i="32"/>
  <c r="GI14" i="32" s="1"/>
  <c r="EQ14" i="32"/>
  <c r="HZ14" i="32" s="1"/>
  <c r="DD14" i="32"/>
  <c r="GN14" i="32" s="1"/>
  <c r="EV14" i="32"/>
  <c r="IE14" i="32" s="1"/>
  <c r="BT14" i="32"/>
  <c r="FD14" i="32" s="1"/>
  <c r="DL14" i="32"/>
  <c r="GU14" i="32" s="1"/>
  <c r="DN14" i="32"/>
  <c r="BV14" i="32"/>
  <c r="FF14" i="32" s="1"/>
  <c r="GW14" i="32" s="1"/>
  <c r="CJ14" i="32"/>
  <c r="FT14" i="32" s="1"/>
  <c r="EB14" i="32"/>
  <c r="HK14" i="32" s="1"/>
  <c r="EP14" i="32"/>
  <c r="CX14" i="32"/>
  <c r="GH14" i="32" s="1"/>
  <c r="HY14" i="32" s="1"/>
  <c r="EQ40" i="33"/>
  <c r="HZ40" i="33" s="1"/>
  <c r="DN40" i="33"/>
  <c r="GW40" i="33" s="1"/>
  <c r="BZ40" i="33"/>
  <c r="FJ40" i="33" s="1"/>
  <c r="DR40" i="33"/>
  <c r="HA40" i="33" s="1"/>
  <c r="CR40" i="33"/>
  <c r="GB40" i="33" s="1"/>
  <c r="EJ40" i="33"/>
  <c r="HS40" i="33" s="1"/>
  <c r="DC40" i="33"/>
  <c r="GM40" i="33" s="1"/>
  <c r="EU40" i="33"/>
  <c r="ID40" i="33" s="1"/>
  <c r="BY40" i="33"/>
  <c r="FI40" i="33" s="1"/>
  <c r="DQ40" i="33"/>
  <c r="GZ40" i="33" s="1"/>
  <c r="CL40" i="33"/>
  <c r="FV40" i="33" s="1"/>
  <c r="ED40" i="33"/>
  <c r="HM40" i="33" s="1"/>
  <c r="DS40" i="33"/>
  <c r="HB40" i="33" s="1"/>
  <c r="DT40" i="33"/>
  <c r="HC40" i="33" s="1"/>
  <c r="EE40" i="33"/>
  <c r="HN40" i="33" s="1"/>
  <c r="CV41" i="33"/>
  <c r="GF41" i="33" s="1"/>
  <c r="EN41" i="33"/>
  <c r="HW41" i="33" s="1"/>
  <c r="DD41" i="33"/>
  <c r="GN41" i="33" s="1"/>
  <c r="EV41" i="33"/>
  <c r="IE41" i="33" s="1"/>
  <c r="CN41" i="33"/>
  <c r="FX41" i="33" s="1"/>
  <c r="EF41" i="33"/>
  <c r="HO41" i="33" s="1"/>
  <c r="BW41" i="33"/>
  <c r="FG41" i="33" s="1"/>
  <c r="DO41" i="33"/>
  <c r="GX41" i="33" s="1"/>
  <c r="BS41" i="33"/>
  <c r="FC41" i="33" s="1"/>
  <c r="DK41" i="33"/>
  <c r="GT41" i="33" s="1"/>
  <c r="CM27" i="33"/>
  <c r="FW27" i="33" s="1"/>
  <c r="EE27" i="33"/>
  <c r="HN27" i="33" s="1"/>
  <c r="CK27" i="33"/>
  <c r="FU27" i="33" s="1"/>
  <c r="EC27" i="33"/>
  <c r="HL27" i="33" s="1"/>
  <c r="CQ16" i="32"/>
  <c r="GA16" i="32" s="1"/>
  <c r="EI16" i="32"/>
  <c r="BW16" i="32"/>
  <c r="FG16" i="32" s="1"/>
  <c r="DO16" i="32"/>
  <c r="CG13" i="33"/>
  <c r="FQ13" i="33" s="1"/>
  <c r="DY13" i="33"/>
  <c r="HH13" i="33" s="1"/>
  <c r="CR13" i="33"/>
  <c r="GB13" i="33" s="1"/>
  <c r="EJ13" i="33"/>
  <c r="HS13" i="33" s="1"/>
  <c r="EU13" i="33"/>
  <c r="ID13" i="33" s="1"/>
  <c r="EF13" i="33"/>
  <c r="HO13" i="33" s="1"/>
  <c r="EC13" i="33"/>
  <c r="HL13" i="33" s="1"/>
  <c r="DR13" i="33"/>
  <c r="HA13" i="33" s="1"/>
  <c r="DT13" i="33"/>
  <c r="EE13" i="33"/>
  <c r="HN13" i="33" s="1"/>
  <c r="EV13" i="33"/>
  <c r="DN13" i="33"/>
  <c r="GW13" i="33" s="1"/>
  <c r="CT38" i="33"/>
  <c r="GD38" i="33" s="1"/>
  <c r="HU38" i="33" s="1"/>
  <c r="CU38" i="33"/>
  <c r="GE38" i="33" s="1"/>
  <c r="DB28" i="33"/>
  <c r="GL28" i="33" s="1"/>
  <c r="IC28" i="33" s="1"/>
  <c r="CV28" i="33"/>
  <c r="GF28" i="33" s="1"/>
  <c r="HW28" i="33" s="1"/>
  <c r="IC18" i="30"/>
  <c r="CD17" i="30"/>
  <c r="FN17" i="30" s="1"/>
  <c r="DV17" i="30"/>
  <c r="BQ17" i="30"/>
  <c r="FA17" i="30" s="1"/>
  <c r="DI17" i="30"/>
  <c r="ED17" i="30"/>
  <c r="HM17" i="30" s="1"/>
  <c r="CL17" i="30"/>
  <c r="FV17" i="30" s="1"/>
  <c r="CW17" i="30"/>
  <c r="GG17" i="30" s="1"/>
  <c r="EO17" i="30"/>
  <c r="ES17" i="30"/>
  <c r="IB17" i="30" s="1"/>
  <c r="DA17" i="30"/>
  <c r="GK17" i="30" s="1"/>
  <c r="CX17" i="30"/>
  <c r="GH17" i="30" s="1"/>
  <c r="EP17" i="30"/>
  <c r="DN17" i="30"/>
  <c r="GW17" i="30" s="1"/>
  <c r="BV17" i="30"/>
  <c r="FF17" i="30" s="1"/>
  <c r="DQ17" i="30"/>
  <c r="BY17" i="30"/>
  <c r="FI17" i="30" s="1"/>
  <c r="DS17" i="30"/>
  <c r="CA17" i="30"/>
  <c r="FK17" i="30" s="1"/>
  <c r="EA17" i="30"/>
  <c r="CI17" i="30"/>
  <c r="FS17" i="30" s="1"/>
  <c r="DP23" i="33"/>
  <c r="GY23" i="33" s="1"/>
  <c r="BX23" i="33"/>
  <c r="FH23" i="33" s="1"/>
  <c r="DM23" i="33"/>
  <c r="BU23" i="33"/>
  <c r="FE23" i="33" s="1"/>
  <c r="DV23" i="33"/>
  <c r="CD23" i="33"/>
  <c r="FN23" i="33" s="1"/>
  <c r="DX23" i="33"/>
  <c r="CF23" i="33"/>
  <c r="FP23" i="33" s="1"/>
  <c r="EA23" i="33"/>
  <c r="CI23" i="33"/>
  <c r="FS23" i="33" s="1"/>
  <c r="ER23" i="33"/>
  <c r="IA23" i="33" s="1"/>
  <c r="CZ23" i="33"/>
  <c r="GJ23" i="33" s="1"/>
  <c r="EQ23" i="33"/>
  <c r="CY23" i="33"/>
  <c r="GI23" i="33" s="1"/>
  <c r="DN23" i="33"/>
  <c r="GW23" i="33" s="1"/>
  <c r="BV23" i="33"/>
  <c r="FF23" i="33" s="1"/>
  <c r="EL23" i="33"/>
  <c r="CT23" i="33"/>
  <c r="GD23" i="33" s="1"/>
  <c r="ET38" i="33"/>
  <c r="DM38" i="33"/>
  <c r="GV38" i="33" s="1"/>
  <c r="DS38" i="33"/>
  <c r="EG38" i="33"/>
  <c r="EU38" i="33"/>
  <c r="ID38" i="33" s="1"/>
  <c r="DJ38" i="33"/>
  <c r="EC38" i="33"/>
  <c r="EP38" i="33"/>
  <c r="BY38" i="33"/>
  <c r="FI38" i="33" s="1"/>
  <c r="DQ38" i="33"/>
  <c r="GZ38" i="33" s="1"/>
  <c r="CM38" i="33"/>
  <c r="FW38" i="33" s="1"/>
  <c r="EE38" i="33"/>
  <c r="HN38" i="33" s="1"/>
  <c r="CL28" i="33"/>
  <c r="FV28" i="33" s="1"/>
  <c r="ED28" i="33"/>
  <c r="BZ24" i="33"/>
  <c r="FJ24" i="33" s="1"/>
  <c r="DR24" i="33"/>
  <c r="CF24" i="33"/>
  <c r="FP24" i="33" s="1"/>
  <c r="DX24" i="33"/>
  <c r="CN24" i="33"/>
  <c r="FX24" i="33" s="1"/>
  <c r="EF24" i="33"/>
  <c r="HO24" i="33" s="1"/>
  <c r="CJ24" i="33"/>
  <c r="FT24" i="33" s="1"/>
  <c r="EB24" i="33"/>
  <c r="HK24" i="33" s="1"/>
  <c r="CT11" i="30"/>
  <c r="GD11" i="30" s="1"/>
  <c r="EL11" i="30"/>
  <c r="CO11" i="30"/>
  <c r="FY11" i="30" s="1"/>
  <c r="EG11" i="30"/>
  <c r="HP11" i="30" s="1"/>
  <c r="CF11" i="30"/>
  <c r="FP11" i="30" s="1"/>
  <c r="DX11" i="30"/>
  <c r="DQ11" i="30"/>
  <c r="BY11" i="30"/>
  <c r="FI11" i="30" s="1"/>
  <c r="GZ11" i="30" s="1"/>
  <c r="CR11" i="30"/>
  <c r="GB11" i="30" s="1"/>
  <c r="EJ11" i="30"/>
  <c r="HS11" i="30" s="1"/>
  <c r="BW11" i="30"/>
  <c r="FG11" i="30" s="1"/>
  <c r="DO11" i="30"/>
  <c r="GX11" i="30" s="1"/>
  <c r="CX11" i="30"/>
  <c r="GH11" i="30" s="1"/>
  <c r="EP11" i="30"/>
  <c r="HY11" i="30" s="1"/>
  <c r="BX11" i="30"/>
  <c r="FH11" i="30" s="1"/>
  <c r="DP11" i="30"/>
  <c r="CG11" i="30"/>
  <c r="FQ11" i="30" s="1"/>
  <c r="DY11" i="30"/>
  <c r="HH11" i="30" s="1"/>
  <c r="CB11" i="30"/>
  <c r="FL11" i="30" s="1"/>
  <c r="DT11" i="30"/>
  <c r="HC11" i="30" s="1"/>
  <c r="CB21" i="32"/>
  <c r="FL21" i="32" s="1"/>
  <c r="DT21" i="32"/>
  <c r="BY21" i="32"/>
  <c r="FI21" i="32" s="1"/>
  <c r="DQ21" i="32"/>
  <c r="GZ21" i="32" s="1"/>
  <c r="DD21" i="32"/>
  <c r="GN21" i="32" s="1"/>
  <c r="EV21" i="32"/>
  <c r="IE21" i="32" s="1"/>
  <c r="BR21" i="32"/>
  <c r="FB21" i="32" s="1"/>
  <c r="DJ21" i="32"/>
  <c r="GS21" i="32" s="1"/>
  <c r="CF21" i="32"/>
  <c r="FP21" i="32" s="1"/>
  <c r="DX21" i="32"/>
  <c r="HG21" i="32" s="1"/>
  <c r="CY21" i="32"/>
  <c r="GI21" i="32" s="1"/>
  <c r="EQ21" i="32"/>
  <c r="HZ21" i="32" s="1"/>
  <c r="CC41" i="32"/>
  <c r="FM41" i="32" s="1"/>
  <c r="HD41" i="32" s="1"/>
  <c r="CB41" i="32"/>
  <c r="FL41" i="32" s="1"/>
  <c r="HC41" i="32" s="1"/>
  <c r="BS34" i="32"/>
  <c r="FC34" i="32" s="1"/>
  <c r="DK34" i="32"/>
  <c r="GT34" i="32" s="1"/>
  <c r="CD34" i="32"/>
  <c r="FN34" i="32" s="1"/>
  <c r="DV34" i="32"/>
  <c r="HE34" i="32" s="1"/>
  <c r="CV34" i="32"/>
  <c r="GF34" i="32" s="1"/>
  <c r="EN34" i="32"/>
  <c r="HW34" i="32" s="1"/>
  <c r="CZ34" i="32"/>
  <c r="GJ34" i="32" s="1"/>
  <c r="ER34" i="32"/>
  <c r="IA34" i="32" s="1"/>
  <c r="BQ34" i="32"/>
  <c r="FA34" i="32" s="1"/>
  <c r="DI34" i="32"/>
  <c r="GR34" i="32" s="1"/>
  <c r="EQ47" i="30"/>
  <c r="HZ47" i="30" s="1"/>
  <c r="EI47" i="30"/>
  <c r="HR47" i="30" s="1"/>
  <c r="DT47" i="30"/>
  <c r="HC47" i="30" s="1"/>
  <c r="DP47" i="30"/>
  <c r="GY47" i="30" s="1"/>
  <c r="DV47" i="30"/>
  <c r="HE47" i="30" s="1"/>
  <c r="DL47" i="30"/>
  <c r="GU47" i="30" s="1"/>
  <c r="EO47" i="30"/>
  <c r="HX47" i="30" s="1"/>
  <c r="DJ47" i="30"/>
  <c r="GS47" i="30" s="1"/>
  <c r="EF47" i="30"/>
  <c r="HO47" i="30" s="1"/>
  <c r="EL47" i="30"/>
  <c r="HU47" i="30" s="1"/>
  <c r="EG43" i="32"/>
  <c r="HP43" i="32" s="1"/>
  <c r="EM43" i="32"/>
  <c r="HV43" i="32" s="1"/>
  <c r="DV43" i="32"/>
  <c r="HE43" i="32" s="1"/>
  <c r="ER43" i="32"/>
  <c r="IA43" i="32" s="1"/>
  <c r="EH43" i="32"/>
  <c r="DX43" i="32"/>
  <c r="EK43" i="32"/>
  <c r="HT43" i="32" s="1"/>
  <c r="DN43" i="32"/>
  <c r="GW43" i="32" s="1"/>
  <c r="DZ43" i="32"/>
  <c r="EL43" i="32"/>
  <c r="CG16" i="32"/>
  <c r="FQ16" i="32" s="1"/>
  <c r="HH16" i="32" s="1"/>
  <c r="DC16" i="32"/>
  <c r="GM16" i="32" s="1"/>
  <c r="ID16" i="32" s="1"/>
  <c r="BU16" i="32"/>
  <c r="FE16" i="32" s="1"/>
  <c r="GV16" i="32" s="1"/>
  <c r="CO16" i="32"/>
  <c r="FY16" i="32" s="1"/>
  <c r="HP16" i="32" s="1"/>
  <c r="CI16" i="32"/>
  <c r="FS16" i="32" s="1"/>
  <c r="HJ16" i="32" s="1"/>
  <c r="BT16" i="32"/>
  <c r="FD16" i="32" s="1"/>
  <c r="GU16" i="32" s="1"/>
  <c r="CL16" i="32"/>
  <c r="FV16" i="32" s="1"/>
  <c r="HM16" i="32" s="1"/>
  <c r="CT16" i="32"/>
  <c r="GD16" i="32" s="1"/>
  <c r="HU16" i="32" s="1"/>
  <c r="CW16" i="32"/>
  <c r="GG16" i="32" s="1"/>
  <c r="HX16" i="32" s="1"/>
  <c r="DK38" i="30"/>
  <c r="GT38" i="30" s="1"/>
  <c r="DW38" i="30"/>
  <c r="HF38" i="30" s="1"/>
  <c r="ES38" i="30"/>
  <c r="IB38" i="30" s="1"/>
  <c r="DS38" i="30"/>
  <c r="HB38" i="30" s="1"/>
  <c r="DY38" i="30"/>
  <c r="HH38" i="30" s="1"/>
  <c r="DJ38" i="30"/>
  <c r="GS38" i="30" s="1"/>
  <c r="DO38" i="30"/>
  <c r="GX38" i="30" s="1"/>
  <c r="EC38" i="30"/>
  <c r="HL38" i="30" s="1"/>
  <c r="DR38" i="30"/>
  <c r="HA38" i="30" s="1"/>
  <c r="DI38" i="30"/>
  <c r="GR38" i="30" s="1"/>
  <c r="DI38" i="32"/>
  <c r="BQ38" i="32"/>
  <c r="FA38" i="32" s="1"/>
  <c r="DP38" i="32"/>
  <c r="BX38" i="32"/>
  <c r="FH38" i="32" s="1"/>
  <c r="CY38" i="32"/>
  <c r="GI38" i="32" s="1"/>
  <c r="EQ38" i="32"/>
  <c r="HZ38" i="32" s="1"/>
  <c r="EM38" i="32"/>
  <c r="CU38" i="32"/>
  <c r="GE38" i="32" s="1"/>
  <c r="HV38" i="32" s="1"/>
  <c r="ER38" i="32"/>
  <c r="CZ38" i="32"/>
  <c r="GJ38" i="32" s="1"/>
  <c r="IA38" i="32" s="1"/>
  <c r="CP38" i="32"/>
  <c r="FZ38" i="32" s="1"/>
  <c r="EH38" i="32"/>
  <c r="HQ38" i="32" s="1"/>
  <c r="CN38" i="32"/>
  <c r="FX38" i="32" s="1"/>
  <c r="EF38" i="32"/>
  <c r="HO38" i="32" s="1"/>
  <c r="EE38" i="32"/>
  <c r="CM38" i="32"/>
  <c r="FW38" i="32" s="1"/>
  <c r="DN38" i="32"/>
  <c r="BV38" i="32"/>
  <c r="FF38" i="32" s="1"/>
  <c r="EB38" i="32"/>
  <c r="CJ38" i="32"/>
  <c r="FT38" i="32" s="1"/>
  <c r="EM36" i="32"/>
  <c r="CU36" i="32"/>
  <c r="GE36" i="32" s="1"/>
  <c r="DL36" i="32"/>
  <c r="BT36" i="32"/>
  <c r="FD36" i="32" s="1"/>
  <c r="EP36" i="32"/>
  <c r="CX36" i="32"/>
  <c r="GH36" i="32" s="1"/>
  <c r="HY36" i="32" s="1"/>
  <c r="CO36" i="32"/>
  <c r="FY36" i="32" s="1"/>
  <c r="EG36" i="32"/>
  <c r="HP36" i="32" s="1"/>
  <c r="ES36" i="32"/>
  <c r="DA36" i="32"/>
  <c r="GK36" i="32" s="1"/>
  <c r="IB36" i="32" s="1"/>
  <c r="CF36" i="32"/>
  <c r="FP36" i="32" s="1"/>
  <c r="DX36" i="32"/>
  <c r="HG36" i="32" s="1"/>
  <c r="EB36" i="32"/>
  <c r="CJ36" i="32"/>
  <c r="FT36" i="32" s="1"/>
  <c r="DJ36" i="32"/>
  <c r="BR36" i="32"/>
  <c r="FB36" i="32" s="1"/>
  <c r="DQ36" i="32"/>
  <c r="BY36" i="32"/>
  <c r="FI36" i="32" s="1"/>
  <c r="EC36" i="32"/>
  <c r="CK36" i="32"/>
  <c r="FU36" i="32" s="1"/>
  <c r="CO26" i="32"/>
  <c r="FY26" i="32" s="1"/>
  <c r="HP26" i="32" s="1"/>
  <c r="BX26" i="32"/>
  <c r="FH26" i="32" s="1"/>
  <c r="GY26" i="32" s="1"/>
  <c r="BW26" i="32"/>
  <c r="FG26" i="32" s="1"/>
  <c r="GX26" i="32" s="1"/>
  <c r="CW26" i="32"/>
  <c r="GG26" i="32" s="1"/>
  <c r="HX26" i="32" s="1"/>
  <c r="BS26" i="32"/>
  <c r="FC26" i="32" s="1"/>
  <c r="GT26" i="32" s="1"/>
  <c r="DB26" i="32"/>
  <c r="GL26" i="32" s="1"/>
  <c r="IC26" i="32" s="1"/>
  <c r="BR24" i="32"/>
  <c r="FB24" i="32" s="1"/>
  <c r="DJ24" i="32"/>
  <c r="GS24" i="32" s="1"/>
  <c r="CB24" i="32"/>
  <c r="FL24" i="32" s="1"/>
  <c r="DT24" i="32"/>
  <c r="HC24" i="32" s="1"/>
  <c r="BY24" i="32"/>
  <c r="FI24" i="32" s="1"/>
  <c r="DQ24" i="32"/>
  <c r="GZ24" i="32" s="1"/>
  <c r="BU24" i="32"/>
  <c r="FE24" i="32" s="1"/>
  <c r="DM24" i="32"/>
  <c r="GV24" i="32" s="1"/>
  <c r="BZ24" i="32"/>
  <c r="FJ24" i="32" s="1"/>
  <c r="DR24" i="32"/>
  <c r="HA24" i="32" s="1"/>
  <c r="DP24" i="32"/>
  <c r="BV24" i="32"/>
  <c r="FF24" i="32" s="1"/>
  <c r="DN24" i="32"/>
  <c r="DS24" i="32"/>
  <c r="BT24" i="32"/>
  <c r="FD24" i="32" s="1"/>
  <c r="DL24" i="32"/>
  <c r="GU24" i="32" s="1"/>
  <c r="CW24" i="32"/>
  <c r="GG24" i="32" s="1"/>
  <c r="EO24" i="32"/>
  <c r="HX24" i="32" s="1"/>
  <c r="EJ33" i="30"/>
  <c r="HS33" i="30" s="1"/>
  <c r="EN33" i="30"/>
  <c r="HW33" i="30" s="1"/>
  <c r="ET33" i="30"/>
  <c r="IC33" i="30" s="1"/>
  <c r="EA33" i="30"/>
  <c r="HJ33" i="30" s="1"/>
  <c r="EG33" i="30"/>
  <c r="HP33" i="30" s="1"/>
  <c r="EH33" i="30"/>
  <c r="HQ33" i="30" s="1"/>
  <c r="DX33" i="30"/>
  <c r="HG33" i="30" s="1"/>
  <c r="ED33" i="30"/>
  <c r="HM33" i="30" s="1"/>
  <c r="DL33" i="30"/>
  <c r="GU33" i="30" s="1"/>
  <c r="DM33" i="30"/>
  <c r="GV33" i="30" s="1"/>
  <c r="EM37" i="32"/>
  <c r="DN37" i="32"/>
  <c r="GW37" i="32" s="1"/>
  <c r="DU37" i="32"/>
  <c r="DT37" i="32"/>
  <c r="HC37" i="32" s="1"/>
  <c r="EA37" i="32"/>
  <c r="DI37" i="32"/>
  <c r="GR37" i="32" s="1"/>
  <c r="EI37" i="32"/>
  <c r="EK37" i="32"/>
  <c r="EP37" i="32"/>
  <c r="DP37" i="32"/>
  <c r="CU25" i="32"/>
  <c r="GE25" i="32" s="1"/>
  <c r="HV25" i="32" s="1"/>
  <c r="CA25" i="32"/>
  <c r="FK25" i="32" s="1"/>
  <c r="HB25" i="32" s="1"/>
  <c r="BT25" i="32"/>
  <c r="FD25" i="32" s="1"/>
  <c r="HU28" i="30"/>
  <c r="HP28" i="30"/>
  <c r="GT28" i="30"/>
  <c r="HG28" i="30"/>
  <c r="HF28" i="30"/>
  <c r="HD28" i="30"/>
  <c r="BS28" i="30"/>
  <c r="FC28" i="30" s="1"/>
  <c r="BZ28" i="30"/>
  <c r="FJ28" i="30" s="1"/>
  <c r="HA28" i="30" s="1"/>
  <c r="CV28" i="30"/>
  <c r="GF28" i="30" s="1"/>
  <c r="CN28" i="30"/>
  <c r="FX28" i="30" s="1"/>
  <c r="HO28" i="30" s="1"/>
  <c r="CO28" i="30"/>
  <c r="FY28" i="30" s="1"/>
  <c r="EE38" i="29"/>
  <c r="HO38" i="29" s="1"/>
  <c r="CM38" i="29"/>
  <c r="EL38" i="29"/>
  <c r="HV38" i="29" s="1"/>
  <c r="CT38" i="29"/>
  <c r="DN38" i="29"/>
  <c r="GX38" i="29" s="1"/>
  <c r="BV38" i="29"/>
  <c r="DO38" i="29"/>
  <c r="GY38" i="29" s="1"/>
  <c r="BW38" i="29"/>
  <c r="DY38" i="29"/>
  <c r="HI38" i="29" s="1"/>
  <c r="CG38" i="29"/>
  <c r="DK38" i="29"/>
  <c r="GU38" i="29" s="1"/>
  <c r="BS38" i="29"/>
  <c r="EO38" i="29"/>
  <c r="HY38" i="29" s="1"/>
  <c r="CW38" i="29"/>
  <c r="EH38" i="29"/>
  <c r="HR38" i="29" s="1"/>
  <c r="CP38" i="29"/>
  <c r="EC38" i="29"/>
  <c r="HM38" i="29" s="1"/>
  <c r="CK38" i="29"/>
  <c r="DT38" i="29"/>
  <c r="HD38" i="29" s="1"/>
  <c r="CB38" i="29"/>
  <c r="EH30" i="29"/>
  <c r="HR30" i="29" s="1"/>
  <c r="ED30" i="29"/>
  <c r="HN30" i="29" s="1"/>
  <c r="DS30" i="29"/>
  <c r="HC30" i="29" s="1"/>
  <c r="DV30" i="29"/>
  <c r="HF30" i="29" s="1"/>
  <c r="EU30" i="29"/>
  <c r="IE30" i="29" s="1"/>
  <c r="ES30" i="29"/>
  <c r="IC30" i="29" s="1"/>
  <c r="ET30" i="29"/>
  <c r="ID30" i="29" s="1"/>
  <c r="EI30" i="29"/>
  <c r="HS30" i="29" s="1"/>
  <c r="EM30" i="29"/>
  <c r="HW30" i="29" s="1"/>
  <c r="DV22" i="29"/>
  <c r="HF22" i="29" s="1"/>
  <c r="CD22" i="29"/>
  <c r="DO22" i="29"/>
  <c r="GY22" i="29" s="1"/>
  <c r="BW22" i="29"/>
  <c r="EI22" i="29"/>
  <c r="HS22" i="29" s="1"/>
  <c r="CQ22" i="29"/>
  <c r="EW22" i="29"/>
  <c r="IG22" i="29" s="1"/>
  <c r="DE22" i="29"/>
  <c r="DZ22" i="29"/>
  <c r="HJ22" i="29" s="1"/>
  <c r="CH22" i="29"/>
  <c r="EN22" i="29"/>
  <c r="HX22" i="29" s="1"/>
  <c r="CV22" i="29"/>
  <c r="EU22" i="29"/>
  <c r="IE22" i="29" s="1"/>
  <c r="DC22" i="29"/>
  <c r="ED22" i="29"/>
  <c r="HN22" i="29" s="1"/>
  <c r="CL22" i="29"/>
  <c r="EF22" i="29"/>
  <c r="HP22" i="29" s="1"/>
  <c r="CN22" i="29"/>
  <c r="ET22" i="29"/>
  <c r="ID22" i="29" s="1"/>
  <c r="DB22" i="29"/>
  <c r="CQ19" i="29"/>
  <c r="CT19" i="29"/>
  <c r="CZ19" i="29"/>
  <c r="CI19" i="29"/>
  <c r="HK19" i="29" s="1"/>
  <c r="DB19" i="29"/>
  <c r="CS19" i="29"/>
  <c r="HU19" i="29" s="1"/>
  <c r="CJ19" i="29"/>
  <c r="HL19" i="29" s="1"/>
  <c r="CL19" i="29"/>
  <c r="HN19" i="29" s="1"/>
  <c r="CH19" i="29"/>
  <c r="DC39" i="29"/>
  <c r="CQ39" i="29"/>
  <c r="BX39" i="29"/>
  <c r="BT39" i="29"/>
  <c r="BS39" i="29"/>
  <c r="CM39" i="29"/>
  <c r="CH39" i="29"/>
  <c r="CO39" i="29"/>
  <c r="CK39" i="29"/>
  <c r="CU39" i="29"/>
  <c r="CP39" i="29"/>
  <c r="CL42" i="29"/>
  <c r="BX42" i="29"/>
  <c r="BS42" i="29"/>
  <c r="DB42" i="29"/>
  <c r="DE42" i="29"/>
  <c r="BT42" i="29"/>
  <c r="BU42" i="29"/>
  <c r="CV34" i="29"/>
  <c r="BU34" i="29"/>
  <c r="BV34" i="29"/>
  <c r="CH34" i="29"/>
  <c r="CJ34" i="29"/>
  <c r="CP34" i="29"/>
  <c r="EI45" i="28"/>
  <c r="ES45" i="28"/>
  <c r="IC45" i="28" s="1"/>
  <c r="EP45" i="28"/>
  <c r="HZ45" i="28" s="1"/>
  <c r="DL45" i="28"/>
  <c r="GV45" i="28" s="1"/>
  <c r="EL45" i="28"/>
  <c r="HV45" i="28" s="1"/>
  <c r="EU45" i="28"/>
  <c r="IE45" i="28" s="1"/>
  <c r="EJ45" i="28"/>
  <c r="HT45" i="28" s="1"/>
  <c r="EV45" i="28"/>
  <c r="IF45" i="28" s="1"/>
  <c r="EQ45" i="28"/>
  <c r="IA45" i="28" s="1"/>
  <c r="DJ41" i="28"/>
  <c r="GT41" i="28" s="1"/>
  <c r="BR41" i="28"/>
  <c r="FB41" i="28" s="1"/>
  <c r="EW41" i="28"/>
  <c r="IG41" i="28" s="1"/>
  <c r="DE41" i="28"/>
  <c r="GO41" i="28" s="1"/>
  <c r="EK41" i="28"/>
  <c r="HU41" i="28" s="1"/>
  <c r="CS41" i="28"/>
  <c r="GC41" i="28" s="1"/>
  <c r="EM41" i="28"/>
  <c r="HW41" i="28" s="1"/>
  <c r="CU41" i="28"/>
  <c r="GE41" i="28" s="1"/>
  <c r="EO41" i="28"/>
  <c r="HY41" i="28" s="1"/>
  <c r="CW41" i="28"/>
  <c r="GG41" i="28" s="1"/>
  <c r="EH41" i="28"/>
  <c r="HR41" i="28" s="1"/>
  <c r="CP41" i="28"/>
  <c r="FZ41" i="28" s="1"/>
  <c r="ES41" i="28"/>
  <c r="IC41" i="28" s="1"/>
  <c r="DA41" i="28"/>
  <c r="GK41" i="28" s="1"/>
  <c r="ED41" i="28"/>
  <c r="HN41" i="28" s="1"/>
  <c r="CL41" i="28"/>
  <c r="FV41" i="28" s="1"/>
  <c r="EJ41" i="28"/>
  <c r="HT41" i="28" s="1"/>
  <c r="CR41" i="28"/>
  <c r="GB41" i="28" s="1"/>
  <c r="EN41" i="28"/>
  <c r="HX41" i="28" s="1"/>
  <c r="CV41" i="28"/>
  <c r="GF41" i="28" s="1"/>
  <c r="EB37" i="28"/>
  <c r="HL37" i="28" s="1"/>
  <c r="DN37" i="28"/>
  <c r="GX37" i="28" s="1"/>
  <c r="EW37" i="28"/>
  <c r="IG37" i="28" s="1"/>
  <c r="EM37" i="28"/>
  <c r="HW37" i="28" s="1"/>
  <c r="DX37" i="28"/>
  <c r="DR37" i="28"/>
  <c r="HB37" i="28" s="1"/>
  <c r="DM37" i="28"/>
  <c r="GW37" i="28" s="1"/>
  <c r="EL37" i="28"/>
  <c r="HV37" i="28" s="1"/>
  <c r="DW37" i="28"/>
  <c r="HG37" i="28" s="1"/>
  <c r="ET37" i="28"/>
  <c r="ID37" i="28" s="1"/>
  <c r="IF33" i="28"/>
  <c r="HY33" i="28"/>
  <c r="GZ33" i="28"/>
  <c r="CS27" i="29"/>
  <c r="BR27" i="29"/>
  <c r="BZ27" i="29"/>
  <c r="CR27" i="29"/>
  <c r="BY27" i="29"/>
  <c r="CP27" i="29"/>
  <c r="DD27" i="29"/>
  <c r="CW27" i="29"/>
  <c r="CY27" i="29"/>
  <c r="BW27" i="29"/>
  <c r="DP22" i="28"/>
  <c r="GZ22" i="28" s="1"/>
  <c r="EV22" i="28"/>
  <c r="IF22" i="28" s="1"/>
  <c r="DM22" i="28"/>
  <c r="GW22" i="28" s="1"/>
  <c r="DU22" i="28"/>
  <c r="HE22" i="28" s="1"/>
  <c r="EW22" i="28"/>
  <c r="IG22" i="28" s="1"/>
  <c r="DR22" i="28"/>
  <c r="HB22" i="28" s="1"/>
  <c r="DZ22" i="28"/>
  <c r="HJ22" i="28" s="1"/>
  <c r="DJ22" i="28"/>
  <c r="GT22" i="28" s="1"/>
  <c r="DK22" i="28"/>
  <c r="GU22" i="28" s="1"/>
  <c r="ET22" i="28"/>
  <c r="ID22" i="28" s="1"/>
  <c r="DX28" i="28"/>
  <c r="HH28" i="28" s="1"/>
  <c r="DJ28" i="28"/>
  <c r="EM28" i="28"/>
  <c r="HW28" i="28" s="1"/>
  <c r="EL28" i="28"/>
  <c r="HV28" i="28" s="1"/>
  <c r="DU28" i="28"/>
  <c r="HE28" i="28" s="1"/>
  <c r="EN28" i="28"/>
  <c r="HX28" i="28" s="1"/>
  <c r="EU28" i="28"/>
  <c r="IE28" i="28" s="1"/>
  <c r="DQ28" i="28"/>
  <c r="HA28" i="28" s="1"/>
  <c r="EO28" i="28"/>
  <c r="HY28" i="28" s="1"/>
  <c r="EV28" i="28"/>
  <c r="IF28" i="28" s="1"/>
  <c r="EJ12" i="28"/>
  <c r="HT12" i="28" s="1"/>
  <c r="EH12" i="28"/>
  <c r="HR12" i="28" s="1"/>
  <c r="DW12" i="28"/>
  <c r="HG12" i="28" s="1"/>
  <c r="EQ12" i="28"/>
  <c r="IA12" i="28" s="1"/>
  <c r="EK12" i="28"/>
  <c r="DK12" i="28"/>
  <c r="GU12" i="28" s="1"/>
  <c r="EE12" i="28"/>
  <c r="HO12" i="28" s="1"/>
  <c r="DR12" i="28"/>
  <c r="HB12" i="28" s="1"/>
  <c r="DN12" i="28"/>
  <c r="GX12" i="28" s="1"/>
  <c r="EF12" i="28"/>
  <c r="HP12" i="28" s="1"/>
  <c r="HF18" i="28"/>
  <c r="BY33" i="28"/>
  <c r="FI33" i="28" s="1"/>
  <c r="BZ33" i="28"/>
  <c r="FJ33" i="28" s="1"/>
  <c r="HB33" i="28" s="1"/>
  <c r="CC33" i="28"/>
  <c r="FM33" i="28" s="1"/>
  <c r="CD33" i="28"/>
  <c r="FN33" i="28" s="1"/>
  <c r="DE18" i="28"/>
  <c r="GO18" i="28" s="1"/>
  <c r="IG18" i="28" s="1"/>
  <c r="CI18" i="28"/>
  <c r="FS18" i="28" s="1"/>
  <c r="HK18" i="28" s="1"/>
  <c r="DD18" i="28"/>
  <c r="GN18" i="28" s="1"/>
  <c r="IF18" i="28" s="1"/>
  <c r="CA18" i="28"/>
  <c r="FK18" i="28" s="1"/>
  <c r="HC18" i="28" s="1"/>
  <c r="CN18" i="28"/>
  <c r="FX18" i="28" s="1"/>
  <c r="HP18" i="28" s="1"/>
  <c r="DO47" i="26"/>
  <c r="BW47" i="26"/>
  <c r="FG47" i="26" s="1"/>
  <c r="ES47" i="26"/>
  <c r="DA47" i="26"/>
  <c r="GK47" i="26" s="1"/>
  <c r="DI47" i="26"/>
  <c r="BQ47" i="26"/>
  <c r="FA47" i="26" s="1"/>
  <c r="EB47" i="26"/>
  <c r="CJ47" i="26"/>
  <c r="FT47" i="26" s="1"/>
  <c r="EE47" i="26"/>
  <c r="CM47" i="26"/>
  <c r="FW47" i="26" s="1"/>
  <c r="DJ47" i="26"/>
  <c r="BR47" i="26"/>
  <c r="FB47" i="26" s="1"/>
  <c r="EH47" i="26"/>
  <c r="CP47" i="26"/>
  <c r="FZ47" i="26" s="1"/>
  <c r="EA47" i="26"/>
  <c r="CI47" i="26"/>
  <c r="FS47" i="26" s="1"/>
  <c r="DG47" i="26"/>
  <c r="BO47" i="26"/>
  <c r="EY47" i="26" s="1"/>
  <c r="DS47" i="26"/>
  <c r="CA47" i="26"/>
  <c r="FK47" i="26" s="1"/>
  <c r="DR43" i="26"/>
  <c r="HA43" i="26" s="1"/>
  <c r="EO43" i="26"/>
  <c r="HX43" i="26" s="1"/>
  <c r="EJ43" i="26"/>
  <c r="HS43" i="26" s="1"/>
  <c r="DN43" i="26"/>
  <c r="GW43" i="26" s="1"/>
  <c r="DM43" i="26"/>
  <c r="GV43" i="26" s="1"/>
  <c r="EE43" i="26"/>
  <c r="HN43" i="26" s="1"/>
  <c r="EA43" i="26"/>
  <c r="HJ43" i="26" s="1"/>
  <c r="DL43" i="26"/>
  <c r="GU43" i="26" s="1"/>
  <c r="DK43" i="26"/>
  <c r="GT43" i="26" s="1"/>
  <c r="EN43" i="26"/>
  <c r="HW43" i="26" s="1"/>
  <c r="DT35" i="26"/>
  <c r="HC35" i="26" s="1"/>
  <c r="DS35" i="26"/>
  <c r="HB35" i="26" s="1"/>
  <c r="DU35" i="26"/>
  <c r="HD35" i="26" s="1"/>
  <c r="DX35" i="26"/>
  <c r="HG35" i="26" s="1"/>
  <c r="DG35" i="26"/>
  <c r="GP35" i="26" s="1"/>
  <c r="EL35" i="26"/>
  <c r="HU35" i="26" s="1"/>
  <c r="DL35" i="26"/>
  <c r="GU35" i="26" s="1"/>
  <c r="EC35" i="26"/>
  <c r="HL35" i="26" s="1"/>
  <c r="ED35" i="26"/>
  <c r="HM35" i="26" s="1"/>
  <c r="EQ35" i="26"/>
  <c r="HZ35" i="26" s="1"/>
  <c r="DZ31" i="26"/>
  <c r="CH31" i="26"/>
  <c r="FR31" i="26" s="1"/>
  <c r="EF31" i="26"/>
  <c r="CN31" i="26"/>
  <c r="FX31" i="26" s="1"/>
  <c r="DI31" i="26"/>
  <c r="BQ31" i="26"/>
  <c r="FA31" i="26" s="1"/>
  <c r="DT31" i="26"/>
  <c r="CB31" i="26"/>
  <c r="FL31" i="26" s="1"/>
  <c r="DQ31" i="26"/>
  <c r="BY31" i="26"/>
  <c r="FI31" i="26" s="1"/>
  <c r="DN31" i="26"/>
  <c r="BV31" i="26"/>
  <c r="FF31" i="26" s="1"/>
  <c r="EG31" i="26"/>
  <c r="CO31" i="26"/>
  <c r="FY31" i="26" s="1"/>
  <c r="DO31" i="26"/>
  <c r="BW31" i="26"/>
  <c r="FG31" i="26" s="1"/>
  <c r="DX31" i="26"/>
  <c r="CF31" i="26"/>
  <c r="FP31" i="26" s="1"/>
  <c r="EL31" i="26"/>
  <c r="CT31" i="26"/>
  <c r="GD31" i="26" s="1"/>
  <c r="DY27" i="26"/>
  <c r="HH27" i="26" s="1"/>
  <c r="EQ27" i="26"/>
  <c r="HZ27" i="26" s="1"/>
  <c r="DW27" i="26"/>
  <c r="HF27" i="26" s="1"/>
  <c r="DU27" i="26"/>
  <c r="HD27" i="26" s="1"/>
  <c r="DX27" i="26"/>
  <c r="HG27" i="26" s="1"/>
  <c r="EK27" i="26"/>
  <c r="HT27" i="26" s="1"/>
  <c r="EJ27" i="26"/>
  <c r="HS27" i="26" s="1"/>
  <c r="EC27" i="26"/>
  <c r="HL27" i="26" s="1"/>
  <c r="EI27" i="26"/>
  <c r="HR27" i="26" s="1"/>
  <c r="EP23" i="26"/>
  <c r="HY23" i="26" s="1"/>
  <c r="ES23" i="26"/>
  <c r="IB23" i="26" s="1"/>
  <c r="ET23" i="26"/>
  <c r="IC23" i="26" s="1"/>
  <c r="DK23" i="26"/>
  <c r="GT23" i="26" s="1"/>
  <c r="DM23" i="26"/>
  <c r="GV23" i="26" s="1"/>
  <c r="DL23" i="26"/>
  <c r="GU23" i="26" s="1"/>
  <c r="DS23" i="26"/>
  <c r="HB23" i="26" s="1"/>
  <c r="DV23" i="26"/>
  <c r="HE23" i="26" s="1"/>
  <c r="EB23" i="26"/>
  <c r="HK23" i="26" s="1"/>
  <c r="EM23" i="26"/>
  <c r="HV23" i="26" s="1"/>
  <c r="EJ19" i="26"/>
  <c r="HS19" i="26" s="1"/>
  <c r="DG19" i="26"/>
  <c r="GP19" i="26" s="1"/>
  <c r="DK19" i="26"/>
  <c r="GT19" i="26" s="1"/>
  <c r="ET19" i="26"/>
  <c r="IC19" i="26" s="1"/>
  <c r="DU19" i="26"/>
  <c r="HD19" i="26" s="1"/>
  <c r="DR19" i="26"/>
  <c r="HA19" i="26" s="1"/>
  <c r="EP19" i="26"/>
  <c r="HY19" i="26" s="1"/>
  <c r="ED19" i="26"/>
  <c r="HM19" i="26" s="1"/>
  <c r="DH19" i="26"/>
  <c r="GQ19" i="26" s="1"/>
  <c r="EK19" i="26"/>
  <c r="HT19" i="26" s="1"/>
  <c r="EM15" i="26"/>
  <c r="HV15" i="26" s="1"/>
  <c r="CU15" i="26"/>
  <c r="GE15" i="26" s="1"/>
  <c r="ED15" i="26"/>
  <c r="HM15" i="26" s="1"/>
  <c r="CL15" i="26"/>
  <c r="FV15" i="26" s="1"/>
  <c r="EN15" i="26"/>
  <c r="HW15" i="26" s="1"/>
  <c r="CV15" i="26"/>
  <c r="GF15" i="26" s="1"/>
  <c r="EH15" i="26"/>
  <c r="HQ15" i="26" s="1"/>
  <c r="CP15" i="26"/>
  <c r="FZ15" i="26" s="1"/>
  <c r="EO15" i="26"/>
  <c r="HX15" i="26" s="1"/>
  <c r="CW15" i="26"/>
  <c r="GG15" i="26" s="1"/>
  <c r="EK15" i="26"/>
  <c r="HT15" i="26" s="1"/>
  <c r="CS15" i="26"/>
  <c r="GC15" i="26" s="1"/>
  <c r="DP15" i="26"/>
  <c r="GY15" i="26" s="1"/>
  <c r="BX15" i="26"/>
  <c r="FH15" i="26" s="1"/>
  <c r="EC15" i="26"/>
  <c r="HL15" i="26" s="1"/>
  <c r="CK15" i="26"/>
  <c r="FU15" i="26" s="1"/>
  <c r="DW15" i="26"/>
  <c r="HF15" i="26" s="1"/>
  <c r="CE15" i="26"/>
  <c r="FO15" i="26" s="1"/>
  <c r="EP15" i="26"/>
  <c r="HY15" i="26" s="1"/>
  <c r="CX15" i="26"/>
  <c r="GH15" i="26" s="1"/>
  <c r="CN11" i="26"/>
  <c r="FX11" i="26" s="1"/>
  <c r="HO11" i="26" s="1"/>
  <c r="EF11" i="26"/>
  <c r="DA11" i="26"/>
  <c r="GK11" i="26" s="1"/>
  <c r="ES11" i="26"/>
  <c r="CQ11" i="26"/>
  <c r="GA11" i="26" s="1"/>
  <c r="HR11" i="26" s="1"/>
  <c r="EI11" i="26"/>
  <c r="CB11" i="26"/>
  <c r="FL11" i="26" s="1"/>
  <c r="DT11" i="26"/>
  <c r="BO11" i="26"/>
  <c r="EY11" i="26" s="1"/>
  <c r="GP11" i="26" s="1"/>
  <c r="DG11" i="26"/>
  <c r="CP11" i="26"/>
  <c r="FZ11" i="26" s="1"/>
  <c r="EH11" i="26"/>
  <c r="CS11" i="26"/>
  <c r="GC11" i="26" s="1"/>
  <c r="HT11" i="26" s="1"/>
  <c r="EK11" i="26"/>
  <c r="BR11" i="26"/>
  <c r="FB11" i="26" s="1"/>
  <c r="GS11" i="26" s="1"/>
  <c r="DJ11" i="26"/>
  <c r="EM11" i="26"/>
  <c r="CU11" i="26"/>
  <c r="GE11" i="26" s="1"/>
  <c r="CX11" i="26"/>
  <c r="GH11" i="26" s="1"/>
  <c r="HY11" i="26" s="1"/>
  <c r="EP11" i="26"/>
  <c r="GR14" i="26"/>
  <c r="CG28" i="26"/>
  <c r="FQ28" i="26" s="1"/>
  <c r="CY28" i="26"/>
  <c r="GI28" i="26" s="1"/>
  <c r="HZ28" i="26" s="1"/>
  <c r="BV28" i="26"/>
  <c r="FF28" i="26" s="1"/>
  <c r="GW28" i="26" s="1"/>
  <c r="CC28" i="26"/>
  <c r="FM28" i="26" s="1"/>
  <c r="BT28" i="26"/>
  <c r="FD28" i="26" s="1"/>
  <c r="CO28" i="26"/>
  <c r="FY28" i="26" s="1"/>
  <c r="HP28" i="26" s="1"/>
  <c r="CA28" i="26"/>
  <c r="FK28" i="26" s="1"/>
  <c r="BX28" i="26"/>
  <c r="FH28" i="26" s="1"/>
  <c r="GY28" i="26" s="1"/>
  <c r="CD28" i="26"/>
  <c r="FN28" i="26" s="1"/>
  <c r="CC32" i="26"/>
  <c r="FM32" i="26" s="1"/>
  <c r="CH32" i="26"/>
  <c r="FR32" i="26" s="1"/>
  <c r="CJ32" i="26"/>
  <c r="FT32" i="26" s="1"/>
  <c r="CR32" i="26"/>
  <c r="GB32" i="26" s="1"/>
  <c r="HS32" i="26" s="1"/>
  <c r="CI32" i="26"/>
  <c r="FS32" i="26" s="1"/>
  <c r="CD32" i="26"/>
  <c r="FN32" i="26" s="1"/>
  <c r="BU32" i="26"/>
  <c r="FE32" i="26" s="1"/>
  <c r="BP32" i="26"/>
  <c r="EZ32" i="26" s="1"/>
  <c r="GQ32" i="26" s="1"/>
  <c r="BZ32" i="26"/>
  <c r="FJ32" i="26" s="1"/>
  <c r="EA43" i="24"/>
  <c r="CI43" i="24"/>
  <c r="FS43" i="24" s="1"/>
  <c r="EO43" i="24"/>
  <c r="CW43" i="24"/>
  <c r="GG43" i="24" s="1"/>
  <c r="DS43" i="24"/>
  <c r="CA43" i="24"/>
  <c r="FK43" i="24" s="1"/>
  <c r="EE43" i="24"/>
  <c r="CM43" i="24"/>
  <c r="FW43" i="24" s="1"/>
  <c r="DW43" i="24"/>
  <c r="CE43" i="24"/>
  <c r="FO43" i="24" s="1"/>
  <c r="EV43" i="24"/>
  <c r="DD43" i="24"/>
  <c r="GN43" i="24" s="1"/>
  <c r="DI43" i="24"/>
  <c r="BQ43" i="24"/>
  <c r="FA43" i="24" s="1"/>
  <c r="EJ43" i="24"/>
  <c r="CR43" i="24"/>
  <c r="GB43" i="24" s="1"/>
  <c r="EN43" i="24"/>
  <c r="CV43" i="24"/>
  <c r="GF43" i="24" s="1"/>
  <c r="DM27" i="24"/>
  <c r="GV27" i="24" s="1"/>
  <c r="BU27" i="24"/>
  <c r="FE27" i="24" s="1"/>
  <c r="EJ27" i="24"/>
  <c r="HS27" i="24" s="1"/>
  <c r="CR27" i="24"/>
  <c r="GB27" i="24" s="1"/>
  <c r="EQ27" i="24"/>
  <c r="HZ27" i="24" s="1"/>
  <c r="CY27" i="24"/>
  <c r="GI27" i="24" s="1"/>
  <c r="ER27" i="24"/>
  <c r="IA27" i="24" s="1"/>
  <c r="CZ27" i="24"/>
  <c r="GJ27" i="24" s="1"/>
  <c r="DR27" i="24"/>
  <c r="HA27" i="24" s="1"/>
  <c r="BZ27" i="24"/>
  <c r="FJ27" i="24" s="1"/>
  <c r="DV27" i="24"/>
  <c r="HE27" i="24" s="1"/>
  <c r="CD27" i="24"/>
  <c r="FN27" i="24" s="1"/>
  <c r="EO27" i="24"/>
  <c r="HX27" i="24" s="1"/>
  <c r="CW27" i="24"/>
  <c r="GG27" i="24" s="1"/>
  <c r="ED27" i="24"/>
  <c r="HM27" i="24" s="1"/>
  <c r="CL27" i="24"/>
  <c r="FV27" i="24" s="1"/>
  <c r="DT27" i="24"/>
  <c r="HC27" i="24" s="1"/>
  <c r="CB27" i="24"/>
  <c r="FL27" i="24" s="1"/>
  <c r="ES27" i="24"/>
  <c r="IB27" i="24" s="1"/>
  <c r="DA27" i="24"/>
  <c r="GK27" i="24" s="1"/>
  <c r="EC23" i="24"/>
  <c r="HL23" i="24" s="1"/>
  <c r="DV23" i="24"/>
  <c r="HE23" i="24" s="1"/>
  <c r="DI23" i="24"/>
  <c r="GR23" i="24" s="1"/>
  <c r="DK23" i="24"/>
  <c r="GT23" i="24" s="1"/>
  <c r="EN23" i="24"/>
  <c r="HW23" i="24" s="1"/>
  <c r="EH23" i="24"/>
  <c r="HQ23" i="24" s="1"/>
  <c r="EJ23" i="24"/>
  <c r="HS23" i="24" s="1"/>
  <c r="DP23" i="24"/>
  <c r="GY23" i="24" s="1"/>
  <c r="EO23" i="24"/>
  <c r="HX23" i="24" s="1"/>
  <c r="EV23" i="24"/>
  <c r="IE23" i="24" s="1"/>
  <c r="EI19" i="24"/>
  <c r="HR19" i="24" s="1"/>
  <c r="CQ19" i="24"/>
  <c r="GA19" i="24" s="1"/>
  <c r="DX19" i="24"/>
  <c r="HG19" i="24" s="1"/>
  <c r="CF19" i="24"/>
  <c r="FP19" i="24" s="1"/>
  <c r="EQ19" i="24"/>
  <c r="HZ19" i="24" s="1"/>
  <c r="CY19" i="24"/>
  <c r="GI19" i="24" s="1"/>
  <c r="ET19" i="24"/>
  <c r="IC19" i="24" s="1"/>
  <c r="DB19" i="24"/>
  <c r="GL19" i="24" s="1"/>
  <c r="DY19" i="24"/>
  <c r="HH19" i="24" s="1"/>
  <c r="CG19" i="24"/>
  <c r="FQ19" i="24" s="1"/>
  <c r="EN19" i="24"/>
  <c r="HW19" i="24" s="1"/>
  <c r="CV19" i="24"/>
  <c r="GF19" i="24" s="1"/>
  <c r="DV19" i="24"/>
  <c r="HE19" i="24" s="1"/>
  <c r="CD19" i="24"/>
  <c r="FN19" i="24" s="1"/>
  <c r="EU19" i="24"/>
  <c r="ID19" i="24" s="1"/>
  <c r="DC19" i="24"/>
  <c r="GM19" i="24" s="1"/>
  <c r="DW19" i="24"/>
  <c r="HF19" i="24" s="1"/>
  <c r="CE19" i="24"/>
  <c r="FO19" i="24" s="1"/>
  <c r="EM19" i="24"/>
  <c r="HV19" i="24" s="1"/>
  <c r="CU19" i="24"/>
  <c r="GE19" i="24" s="1"/>
  <c r="EA15" i="24"/>
  <c r="HJ15" i="24" s="1"/>
  <c r="DK15" i="24"/>
  <c r="GT15" i="24" s="1"/>
  <c r="ER15" i="24"/>
  <c r="IA15" i="24" s="1"/>
  <c r="EN15" i="24"/>
  <c r="HW15" i="24" s="1"/>
  <c r="DT15" i="24"/>
  <c r="HC15" i="24" s="1"/>
  <c r="DW15" i="24"/>
  <c r="HF15" i="24" s="1"/>
  <c r="DR15" i="24"/>
  <c r="HA15" i="24" s="1"/>
  <c r="DV15" i="24"/>
  <c r="HE15" i="24" s="1"/>
  <c r="DO15" i="24"/>
  <c r="GX15" i="24" s="1"/>
  <c r="ES15" i="24"/>
  <c r="IB15" i="24" s="1"/>
  <c r="EY47" i="23"/>
  <c r="DG47" i="23"/>
  <c r="EU47" i="23"/>
  <c r="DC47" i="23"/>
  <c r="EQ47" i="23"/>
  <c r="CY47" i="23"/>
  <c r="EK47" i="23"/>
  <c r="CS47" i="23"/>
  <c r="DY47" i="23"/>
  <c r="CG47" i="23"/>
  <c r="DL47" i="23"/>
  <c r="BT47" i="23"/>
  <c r="EV47" i="23"/>
  <c r="DD47" i="23"/>
  <c r="EP47" i="23"/>
  <c r="CX47" i="23"/>
  <c r="DR47" i="23"/>
  <c r="BZ47" i="23"/>
  <c r="ES47" i="23"/>
  <c r="DA47" i="23"/>
  <c r="BR43" i="23"/>
  <c r="EG43" i="23"/>
  <c r="EP43" i="23"/>
  <c r="EF43" i="23"/>
  <c r="ER43" i="23"/>
  <c r="DQ43" i="23"/>
  <c r="EJ43" i="23"/>
  <c r="EV43" i="23"/>
  <c r="EH43" i="23"/>
  <c r="DN43" i="23"/>
  <c r="ES43" i="23"/>
  <c r="EB35" i="23"/>
  <c r="CJ35" i="23"/>
  <c r="EU35" i="23"/>
  <c r="DC35" i="23"/>
  <c r="EW35" i="23"/>
  <c r="DE35" i="23"/>
  <c r="EL35" i="23"/>
  <c r="CT35" i="23"/>
  <c r="DL35" i="23"/>
  <c r="BT35" i="23"/>
  <c r="EV35" i="23"/>
  <c r="DD35" i="23"/>
  <c r="EP35" i="23"/>
  <c r="CX35" i="23"/>
  <c r="EQ35" i="23"/>
  <c r="CY35" i="23"/>
  <c r="DZ35" i="23"/>
  <c r="CH35" i="23"/>
  <c r="ET35" i="23"/>
  <c r="DB35" i="23"/>
  <c r="EA31" i="23"/>
  <c r="DO31" i="23"/>
  <c r="BR31" i="23"/>
  <c r="EG31" i="23"/>
  <c r="EP31" i="23"/>
  <c r="EQ31" i="23"/>
  <c r="EL31" i="23"/>
  <c r="ER31" i="23"/>
  <c r="DQ31" i="23"/>
  <c r="EX31" i="23"/>
  <c r="ET31" i="23"/>
  <c r="EJ27" i="23"/>
  <c r="CR27" i="23"/>
  <c r="EN27" i="23"/>
  <c r="CV27" i="23"/>
  <c r="EK27" i="23"/>
  <c r="CS27" i="23"/>
  <c r="DQ27" i="23"/>
  <c r="BY27" i="23"/>
  <c r="EC27" i="23"/>
  <c r="CK27" i="23"/>
  <c r="DX27" i="23"/>
  <c r="CF27" i="23"/>
  <c r="DL27" i="23"/>
  <c r="BT27" i="23"/>
  <c r="DP27" i="23"/>
  <c r="BX27" i="23"/>
  <c r="EP27" i="23"/>
  <c r="CX27" i="23"/>
  <c r="EL27" i="23"/>
  <c r="CT27" i="23"/>
  <c r="DZ23" i="23"/>
  <c r="DO23" i="23"/>
  <c r="EB23" i="23"/>
  <c r="EV23" i="23"/>
  <c r="DR23" i="23"/>
  <c r="EA23" i="23"/>
  <c r="EE23" i="23"/>
  <c r="ER23" i="23"/>
  <c r="DQ23" i="23"/>
  <c r="DZ19" i="23"/>
  <c r="DW19" i="23"/>
  <c r="EB19" i="23"/>
  <c r="EW19" i="23"/>
  <c r="ES19" i="23"/>
  <c r="CY19" i="23"/>
  <c r="EQ19" i="23"/>
  <c r="BV19" i="23"/>
  <c r="DN19" i="23"/>
  <c r="EO19" i="23"/>
  <c r="DS19" i="23"/>
  <c r="ES11" i="23"/>
  <c r="DA11" i="23"/>
  <c r="CX11" i="23"/>
  <c r="EP11" i="23"/>
  <c r="CS11" i="23"/>
  <c r="EK11" i="23"/>
  <c r="EF11" i="23"/>
  <c r="CN11" i="23"/>
  <c r="EH11" i="23"/>
  <c r="CP11" i="23"/>
  <c r="EC11" i="23"/>
  <c r="CK11" i="23"/>
  <c r="EW11" i="23"/>
  <c r="DE11" i="23"/>
  <c r="ED11" i="23"/>
  <c r="CL11" i="23"/>
  <c r="DL11" i="23"/>
  <c r="BT11" i="23"/>
  <c r="CT11" i="23"/>
  <c r="EL11" i="23"/>
  <c r="ED39" i="26"/>
  <c r="HM39" i="26" s="1"/>
  <c r="BW39" i="26"/>
  <c r="FG39" i="26" s="1"/>
  <c r="BQ39" i="26"/>
  <c r="FA39" i="26" s="1"/>
  <c r="BZ39" i="26"/>
  <c r="FJ39" i="26" s="1"/>
  <c r="CH39" i="26"/>
  <c r="FR39" i="26" s="1"/>
  <c r="CD39" i="26"/>
  <c r="FN39" i="26" s="1"/>
  <c r="HE39" i="26" s="1"/>
  <c r="CN39" i="26"/>
  <c r="FX39" i="26" s="1"/>
  <c r="CT39" i="26"/>
  <c r="GD39" i="26" s="1"/>
  <c r="CY39" i="26"/>
  <c r="GI39" i="26" s="1"/>
  <c r="CC12" i="24"/>
  <c r="FM12" i="24" s="1"/>
  <c r="HD12" i="24" s="1"/>
  <c r="DB12" i="24"/>
  <c r="GL12" i="24" s="1"/>
  <c r="IC12" i="24" s="1"/>
  <c r="DA12" i="24"/>
  <c r="GK12" i="24" s="1"/>
  <c r="IB12" i="24" s="1"/>
  <c r="CB12" i="24"/>
  <c r="FL12" i="24" s="1"/>
  <c r="HC12" i="24" s="1"/>
  <c r="CF12" i="24"/>
  <c r="FP12" i="24" s="1"/>
  <c r="HG12" i="24" s="1"/>
  <c r="DD12" i="24"/>
  <c r="GN12" i="24" s="1"/>
  <c r="IE12" i="24" s="1"/>
  <c r="DC12" i="24"/>
  <c r="GM12" i="24" s="1"/>
  <c r="ID12" i="24" s="1"/>
  <c r="CK12" i="24"/>
  <c r="FU12" i="24" s="1"/>
  <c r="HL12" i="24" s="1"/>
  <c r="CM12" i="24"/>
  <c r="FW12" i="24" s="1"/>
  <c r="HN12" i="24" s="1"/>
  <c r="CJ12" i="24"/>
  <c r="FT12" i="24" s="1"/>
  <c r="HK12" i="24" s="1"/>
  <c r="CN12" i="24"/>
  <c r="FX12" i="24" s="1"/>
  <c r="HO12" i="24" s="1"/>
  <c r="CV35" i="24"/>
  <c r="GF35" i="24" s="1"/>
  <c r="CA35" i="24"/>
  <c r="FK35" i="24" s="1"/>
  <c r="CD35" i="24"/>
  <c r="FN35" i="24" s="1"/>
  <c r="HE35" i="24" s="1"/>
  <c r="BY35" i="24"/>
  <c r="FI35" i="24" s="1"/>
  <c r="CB35" i="24"/>
  <c r="FL35" i="24" s="1"/>
  <c r="HC35" i="24" s="1"/>
  <c r="CF35" i="24"/>
  <c r="FP35" i="24" s="1"/>
  <c r="BZ35" i="24"/>
  <c r="FJ35" i="24" s="1"/>
  <c r="CC35" i="24"/>
  <c r="FM35" i="24" s="1"/>
  <c r="CU35" i="24"/>
  <c r="GE35" i="24" s="1"/>
  <c r="BS35" i="24"/>
  <c r="FC35" i="24" s="1"/>
  <c r="GT35" i="24" s="1"/>
  <c r="BV35" i="24"/>
  <c r="FF35" i="24" s="1"/>
  <c r="CU31" i="24"/>
  <c r="GE31" i="24" s="1"/>
  <c r="CP31" i="24"/>
  <c r="FZ31" i="24" s="1"/>
  <c r="DD31" i="24"/>
  <c r="GN31" i="24" s="1"/>
  <c r="CI31" i="24"/>
  <c r="FS31" i="24" s="1"/>
  <c r="CL31" i="24"/>
  <c r="FV31" i="24" s="1"/>
  <c r="HM31" i="24" s="1"/>
  <c r="CG31" i="24"/>
  <c r="FQ31" i="24" s="1"/>
  <c r="CJ31" i="24"/>
  <c r="FT31" i="24" s="1"/>
  <c r="CN31" i="24"/>
  <c r="FX31" i="24" s="1"/>
  <c r="CH31" i="24"/>
  <c r="FR31" i="24" s="1"/>
  <c r="CK31" i="24"/>
  <c r="FU31" i="24" s="1"/>
  <c r="HL31" i="24" s="1"/>
  <c r="CF39" i="24"/>
  <c r="FP39" i="24" s="1"/>
  <c r="BS39" i="24"/>
  <c r="FC39" i="24" s="1"/>
  <c r="GT39" i="24" s="1"/>
  <c r="BV39" i="24"/>
  <c r="FF39" i="24" s="1"/>
  <c r="BQ39" i="24"/>
  <c r="FA39" i="24" s="1"/>
  <c r="BT39" i="24"/>
  <c r="FD39" i="24" s="1"/>
  <c r="GU39" i="24" s="1"/>
  <c r="BW39" i="24"/>
  <c r="FG39" i="24" s="1"/>
  <c r="GX39" i="24" s="1"/>
  <c r="BR39" i="24"/>
  <c r="FB39" i="24" s="1"/>
  <c r="GS39" i="24" s="1"/>
  <c r="BU39" i="24"/>
  <c r="FE39" i="24" s="1"/>
  <c r="CE39" i="24"/>
  <c r="FO39" i="24" s="1"/>
  <c r="EC39" i="24"/>
  <c r="HL39" i="24" s="1"/>
  <c r="DC24" i="23"/>
  <c r="DF24" i="23"/>
  <c r="BV24" i="23"/>
  <c r="DD24" i="23"/>
  <c r="BT24" i="23"/>
  <c r="CI24" i="23"/>
  <c r="BU24" i="23"/>
  <c r="CM24" i="23"/>
  <c r="CX24" i="23"/>
  <c r="EO24" i="23"/>
  <c r="DC47" i="24"/>
  <c r="GM47" i="24" s="1"/>
  <c r="ID47" i="24" s="1"/>
  <c r="CP47" i="24"/>
  <c r="FZ47" i="24" s="1"/>
  <c r="CS47" i="24"/>
  <c r="GC47" i="24" s="1"/>
  <c r="CF47" i="24"/>
  <c r="FP47" i="24" s="1"/>
  <c r="HG47" i="24" s="1"/>
  <c r="CI47" i="24"/>
  <c r="FS47" i="24" s="1"/>
  <c r="CL47" i="24"/>
  <c r="FV47" i="24" s="1"/>
  <c r="CG47" i="24"/>
  <c r="FQ47" i="24" s="1"/>
  <c r="CJ47" i="24"/>
  <c r="FT47" i="24" s="1"/>
  <c r="BW47" i="24"/>
  <c r="FG47" i="24" s="1"/>
  <c r="GX47" i="24" s="1"/>
  <c r="CH47" i="24"/>
  <c r="FR47" i="24" s="1"/>
  <c r="CK47" i="24"/>
  <c r="FU47" i="24" s="1"/>
  <c r="HL47" i="24" s="1"/>
  <c r="CF39" i="23"/>
  <c r="CQ39" i="23"/>
  <c r="BV39" i="23"/>
  <c r="BY39" i="23"/>
  <c r="BT39" i="23"/>
  <c r="BW39" i="23"/>
  <c r="CX39" i="23"/>
  <c r="CC39" i="23"/>
  <c r="CI39" i="23"/>
  <c r="HO260" i="27"/>
  <c r="IT260" i="27"/>
  <c r="ID260" i="27"/>
  <c r="HL260" i="27"/>
  <c r="HY260" i="27"/>
  <c r="HJ260" i="27"/>
  <c r="HQ260" i="27"/>
  <c r="HR260" i="27"/>
  <c r="JF260" i="27"/>
  <c r="HW260" i="27"/>
  <c r="JC260" i="27"/>
  <c r="IR260" i="27"/>
  <c r="HI260" i="27"/>
  <c r="JH260" i="27"/>
  <c r="IZ260" i="27"/>
  <c r="CE35" i="33"/>
  <c r="FO35" i="33" s="1"/>
  <c r="HF35" i="33" s="1"/>
  <c r="CI35" i="33"/>
  <c r="FS35" i="33" s="1"/>
  <c r="HJ35" i="33" s="1"/>
  <c r="CF35" i="33"/>
  <c r="FP35" i="33" s="1"/>
  <c r="HG35" i="33" s="1"/>
  <c r="CB35" i="33"/>
  <c r="FL35" i="33" s="1"/>
  <c r="HC35" i="33" s="1"/>
  <c r="DC35" i="33"/>
  <c r="GM35" i="33" s="1"/>
  <c r="ID35" i="33" s="1"/>
  <c r="BS35" i="33"/>
  <c r="FC35" i="33" s="1"/>
  <c r="GT35" i="33" s="1"/>
  <c r="CC35" i="33"/>
  <c r="FM35" i="33" s="1"/>
  <c r="HD35" i="33" s="1"/>
  <c r="CD35" i="33"/>
  <c r="FN35" i="33" s="1"/>
  <c r="HE35" i="33" s="1"/>
  <c r="CU35" i="33"/>
  <c r="GE35" i="33" s="1"/>
  <c r="HV35" i="33" s="1"/>
  <c r="BZ35" i="33"/>
  <c r="FJ35" i="33" s="1"/>
  <c r="HA35" i="33" s="1"/>
  <c r="CT37" i="33"/>
  <c r="GD37" i="33" s="1"/>
  <c r="EL37" i="33"/>
  <c r="HU37" i="33" s="1"/>
  <c r="CW37" i="33"/>
  <c r="GG37" i="33" s="1"/>
  <c r="EO37" i="33"/>
  <c r="HX37" i="33" s="1"/>
  <c r="BX37" i="33"/>
  <c r="FH37" i="33" s="1"/>
  <c r="DP37" i="33"/>
  <c r="GY37" i="33" s="1"/>
  <c r="CV47" i="33"/>
  <c r="GF47" i="33" s="1"/>
  <c r="EN47" i="33"/>
  <c r="HW47" i="33" s="1"/>
  <c r="CH47" i="33"/>
  <c r="FR47" i="33" s="1"/>
  <c r="DZ47" i="33"/>
  <c r="HI47" i="33" s="1"/>
  <c r="CD47" i="33"/>
  <c r="FN47" i="33" s="1"/>
  <c r="DV47" i="33"/>
  <c r="HE47" i="33" s="1"/>
  <c r="EU47" i="33"/>
  <c r="DU47" i="33"/>
  <c r="HD47" i="33" s="1"/>
  <c r="DW47" i="33"/>
  <c r="HF47" i="33" s="1"/>
  <c r="CJ47" i="33"/>
  <c r="FT47" i="33" s="1"/>
  <c r="EB47" i="33"/>
  <c r="DX47" i="33"/>
  <c r="HG47" i="33" s="1"/>
  <c r="CY47" i="33"/>
  <c r="GI47" i="33" s="1"/>
  <c r="EQ47" i="33"/>
  <c r="HZ47" i="33" s="1"/>
  <c r="CS47" i="33"/>
  <c r="GC47" i="33" s="1"/>
  <c r="EK47" i="33"/>
  <c r="HT47" i="33" s="1"/>
  <c r="CF27" i="33"/>
  <c r="FP27" i="33" s="1"/>
  <c r="HG27" i="33" s="1"/>
  <c r="CJ27" i="33"/>
  <c r="FT27" i="33" s="1"/>
  <c r="HK27" i="33" s="1"/>
  <c r="CS27" i="33"/>
  <c r="GC27" i="33" s="1"/>
  <c r="HT27" i="33" s="1"/>
  <c r="BY27" i="33"/>
  <c r="FI27" i="33" s="1"/>
  <c r="GZ27" i="33" s="1"/>
  <c r="CO27" i="33"/>
  <c r="FY27" i="33" s="1"/>
  <c r="HP27" i="33" s="1"/>
  <c r="BZ27" i="33"/>
  <c r="FJ27" i="33" s="1"/>
  <c r="HA27" i="33" s="1"/>
  <c r="CI27" i="33"/>
  <c r="FS27" i="33" s="1"/>
  <c r="HJ27" i="33" s="1"/>
  <c r="CG27" i="33"/>
  <c r="FQ27" i="33" s="1"/>
  <c r="HH27" i="33" s="1"/>
  <c r="BQ27" i="33"/>
  <c r="FA27" i="33" s="1"/>
  <c r="GR27" i="33" s="1"/>
  <c r="CA27" i="33"/>
  <c r="FK27" i="33" s="1"/>
  <c r="HB27" i="33" s="1"/>
  <c r="BQ18" i="30"/>
  <c r="FA18" i="30" s="1"/>
  <c r="DI18" i="30"/>
  <c r="GR18" i="30" s="1"/>
  <c r="EC18" i="30"/>
  <c r="EO18" i="30"/>
  <c r="ER18" i="30"/>
  <c r="IA18" i="30" s="1"/>
  <c r="ED18" i="30"/>
  <c r="HM18" i="30" s="1"/>
  <c r="EV18" i="30"/>
  <c r="IE18" i="30" s="1"/>
  <c r="DQ18" i="30"/>
  <c r="DR18" i="30"/>
  <c r="HA18" i="30" s="1"/>
  <c r="DT18" i="30"/>
  <c r="HC18" i="30" s="1"/>
  <c r="EU18" i="30"/>
  <c r="DD19" i="30"/>
  <c r="GN19" i="30" s="1"/>
  <c r="IE19" i="30" s="1"/>
  <c r="EV19" i="30"/>
  <c r="CG19" i="30"/>
  <c r="FQ19" i="30" s="1"/>
  <c r="DY19" i="30"/>
  <c r="CB19" i="30"/>
  <c r="FL19" i="30" s="1"/>
  <c r="DT19" i="30"/>
  <c r="CC19" i="30"/>
  <c r="FM19" i="30" s="1"/>
  <c r="DU19" i="30"/>
  <c r="DQ19" i="30"/>
  <c r="EC19" i="30"/>
  <c r="BZ19" i="30"/>
  <c r="FJ19" i="30" s="1"/>
  <c r="DR19" i="30"/>
  <c r="CR19" i="30"/>
  <c r="GB19" i="30" s="1"/>
  <c r="EJ19" i="30"/>
  <c r="DO19" i="30"/>
  <c r="BS19" i="30"/>
  <c r="FC19" i="30" s="1"/>
  <c r="DK19" i="30"/>
  <c r="GT19" i="30" s="1"/>
  <c r="EP36" i="33"/>
  <c r="CX36" i="33"/>
  <c r="GH36" i="33" s="1"/>
  <c r="HY36" i="33" s="1"/>
  <c r="DV36" i="33"/>
  <c r="CD36" i="33"/>
  <c r="FN36" i="33" s="1"/>
  <c r="HE36" i="33" s="1"/>
  <c r="DX36" i="33"/>
  <c r="CF36" i="33"/>
  <c r="FP36" i="33" s="1"/>
  <c r="HG36" i="33" s="1"/>
  <c r="EH36" i="33"/>
  <c r="CP36" i="33"/>
  <c r="FZ36" i="33" s="1"/>
  <c r="HQ36" i="33" s="1"/>
  <c r="EO36" i="33"/>
  <c r="CW36" i="33"/>
  <c r="GG36" i="33" s="1"/>
  <c r="HX36" i="33" s="1"/>
  <c r="DM36" i="33"/>
  <c r="BU36" i="33"/>
  <c r="FE36" i="33" s="1"/>
  <c r="GV36" i="33" s="1"/>
  <c r="DL36" i="33"/>
  <c r="BT36" i="33"/>
  <c r="FD36" i="33" s="1"/>
  <c r="GU36" i="33" s="1"/>
  <c r="EN36" i="33"/>
  <c r="CV36" i="33"/>
  <c r="GF36" i="33" s="1"/>
  <c r="HW36" i="33" s="1"/>
  <c r="DJ36" i="33"/>
  <c r="BR36" i="33"/>
  <c r="FB36" i="33" s="1"/>
  <c r="GS36" i="33" s="1"/>
  <c r="DW36" i="33"/>
  <c r="CE36" i="33"/>
  <c r="FO36" i="33" s="1"/>
  <c r="HF36" i="33" s="1"/>
  <c r="CC39" i="33"/>
  <c r="FM39" i="33" s="1"/>
  <c r="HD39" i="33" s="1"/>
  <c r="BU39" i="33"/>
  <c r="FE39" i="33" s="1"/>
  <c r="GV39" i="33" s="1"/>
  <c r="CA39" i="33"/>
  <c r="FK39" i="33" s="1"/>
  <c r="CF39" i="33"/>
  <c r="FP39" i="33" s="1"/>
  <c r="HG39" i="33" s="1"/>
  <c r="CO39" i="33"/>
  <c r="FY39" i="33" s="1"/>
  <c r="HP39" i="33" s="1"/>
  <c r="BS39" i="33"/>
  <c r="FC39" i="33" s="1"/>
  <c r="BQ43" i="33"/>
  <c r="FA43" i="33" s="1"/>
  <c r="DI43" i="33"/>
  <c r="GR43" i="33" s="1"/>
  <c r="DP43" i="33"/>
  <c r="BU43" i="33"/>
  <c r="FE43" i="33" s="1"/>
  <c r="DM43" i="33"/>
  <c r="EN43" i="33"/>
  <c r="HW43" i="33" s="1"/>
  <c r="EH43" i="33"/>
  <c r="DW43" i="33"/>
  <c r="EU43" i="33"/>
  <c r="EC43" i="33"/>
  <c r="DY43" i="33"/>
  <c r="DK43" i="33"/>
  <c r="DU25" i="33"/>
  <c r="CC25" i="33"/>
  <c r="FM25" i="33" s="1"/>
  <c r="HD25" i="33" s="1"/>
  <c r="DX25" i="33"/>
  <c r="CF25" i="33"/>
  <c r="FP25" i="33" s="1"/>
  <c r="DL25" i="33"/>
  <c r="BT25" i="33"/>
  <c r="FD25" i="33" s="1"/>
  <c r="EC25" i="33"/>
  <c r="CK25" i="33"/>
  <c r="FU25" i="33" s="1"/>
  <c r="EK25" i="33"/>
  <c r="CS25" i="33"/>
  <c r="GC25" i="33" s="1"/>
  <c r="DI25" i="33"/>
  <c r="BQ25" i="33"/>
  <c r="FA25" i="33" s="1"/>
  <c r="GR25" i="33" s="1"/>
  <c r="ES25" i="33"/>
  <c r="DA25" i="33"/>
  <c r="GK25" i="33" s="1"/>
  <c r="EI25" i="33"/>
  <c r="CQ25" i="33"/>
  <c r="GA25" i="33" s="1"/>
  <c r="HR25" i="33" s="1"/>
  <c r="DJ25" i="33"/>
  <c r="BR25" i="33"/>
  <c r="FB25" i="33" s="1"/>
  <c r="GS25" i="33" s="1"/>
  <c r="DP25" i="33"/>
  <c r="BX25" i="33"/>
  <c r="FH25" i="33" s="1"/>
  <c r="GY25" i="33" s="1"/>
  <c r="DW12" i="32"/>
  <c r="DJ12" i="32"/>
  <c r="GS12" i="32" s="1"/>
  <c r="DK12" i="32"/>
  <c r="EL12" i="32"/>
  <c r="HU12" i="32" s="1"/>
  <c r="DC12" i="32"/>
  <c r="GM12" i="32" s="1"/>
  <c r="EU12" i="32"/>
  <c r="ID12" i="32" s="1"/>
  <c r="CF12" i="32"/>
  <c r="FP12" i="32" s="1"/>
  <c r="DX12" i="32"/>
  <c r="HG12" i="32" s="1"/>
  <c r="CG12" i="32"/>
  <c r="FQ12" i="32" s="1"/>
  <c r="DY12" i="32"/>
  <c r="HH12" i="32" s="1"/>
  <c r="EH12" i="32"/>
  <c r="DN12" i="32"/>
  <c r="GW12" i="32" s="1"/>
  <c r="BY12" i="32"/>
  <c r="FI12" i="32" s="1"/>
  <c r="DQ12" i="32"/>
  <c r="GZ12" i="32" s="1"/>
  <c r="EH17" i="33"/>
  <c r="DS17" i="33"/>
  <c r="ET17" i="33"/>
  <c r="EN17" i="33"/>
  <c r="HW17" i="33" s="1"/>
  <c r="ES17" i="33"/>
  <c r="DP17" i="33"/>
  <c r="GY17" i="33" s="1"/>
  <c r="DU17" i="33"/>
  <c r="CG17" i="33"/>
  <c r="FQ17" i="33" s="1"/>
  <c r="DY17" i="33"/>
  <c r="EJ17" i="33"/>
  <c r="BW17" i="33"/>
  <c r="FG17" i="33" s="1"/>
  <c r="DO17" i="33"/>
  <c r="GX17" i="33" s="1"/>
  <c r="BZ41" i="33"/>
  <c r="FJ41" i="33" s="1"/>
  <c r="HA41" i="33" s="1"/>
  <c r="CF41" i="33"/>
  <c r="FP41" i="33" s="1"/>
  <c r="CO41" i="33"/>
  <c r="FY41" i="33" s="1"/>
  <c r="HP41" i="33" s="1"/>
  <c r="CZ41" i="33"/>
  <c r="GJ41" i="33" s="1"/>
  <c r="CU41" i="33"/>
  <c r="GE41" i="33" s="1"/>
  <c r="HV41" i="33" s="1"/>
  <c r="DA41" i="33"/>
  <c r="GK41" i="33" s="1"/>
  <c r="IB41" i="33" s="1"/>
  <c r="CP31" i="33"/>
  <c r="FZ31" i="33" s="1"/>
  <c r="EH31" i="33"/>
  <c r="HQ31" i="33" s="1"/>
  <c r="EA31" i="33"/>
  <c r="EM31" i="33"/>
  <c r="HV31" i="33" s="1"/>
  <c r="DP31" i="33"/>
  <c r="GY31" i="33" s="1"/>
  <c r="DV31" i="33"/>
  <c r="HE31" i="33" s="1"/>
  <c r="DZ31" i="33"/>
  <c r="DK31" i="33"/>
  <c r="DW31" i="33"/>
  <c r="DY31" i="33"/>
  <c r="ER31" i="33"/>
  <c r="IA31" i="33" s="1"/>
  <c r="CJ21" i="33"/>
  <c r="FT21" i="33" s="1"/>
  <c r="HK21" i="33" s="1"/>
  <c r="DB21" i="33"/>
  <c r="GL21" i="33" s="1"/>
  <c r="IC21" i="33" s="1"/>
  <c r="CP21" i="33"/>
  <c r="FZ21" i="33" s="1"/>
  <c r="HQ21" i="33" s="1"/>
  <c r="CQ21" i="33"/>
  <c r="GA21" i="33" s="1"/>
  <c r="HR21" i="33" s="1"/>
  <c r="CW21" i="33"/>
  <c r="GG21" i="33" s="1"/>
  <c r="HX21" i="33" s="1"/>
  <c r="DA21" i="33"/>
  <c r="GK21" i="33" s="1"/>
  <c r="IB21" i="33" s="1"/>
  <c r="BR21" i="33"/>
  <c r="FB21" i="33" s="1"/>
  <c r="GS21" i="33" s="1"/>
  <c r="CF21" i="33"/>
  <c r="FP21" i="33" s="1"/>
  <c r="CZ21" i="33"/>
  <c r="GJ21" i="33" s="1"/>
  <c r="IA21" i="33" s="1"/>
  <c r="ED21" i="30"/>
  <c r="CL21" i="30"/>
  <c r="FV21" i="30" s="1"/>
  <c r="DV21" i="30"/>
  <c r="CD21" i="30"/>
  <c r="FN21" i="30" s="1"/>
  <c r="EF21" i="30"/>
  <c r="CN21" i="30"/>
  <c r="FX21" i="30" s="1"/>
  <c r="DJ21" i="30"/>
  <c r="BR21" i="30"/>
  <c r="FB21" i="30" s="1"/>
  <c r="DM21" i="30"/>
  <c r="BU21" i="30"/>
  <c r="FE21" i="30" s="1"/>
  <c r="DS21" i="30"/>
  <c r="CA21" i="30"/>
  <c r="FK21" i="30" s="1"/>
  <c r="HB21" i="30" s="1"/>
  <c r="EO21" i="30"/>
  <c r="CW21" i="30"/>
  <c r="GG21" i="30" s="1"/>
  <c r="EQ21" i="30"/>
  <c r="CY21" i="30"/>
  <c r="GI21" i="30" s="1"/>
  <c r="HZ21" i="30" s="1"/>
  <c r="EJ21" i="30"/>
  <c r="CR21" i="30"/>
  <c r="GB21" i="30" s="1"/>
  <c r="DY21" i="30"/>
  <c r="CG21" i="30"/>
  <c r="FQ21" i="30" s="1"/>
  <c r="EN12" i="30"/>
  <c r="HW12" i="30" s="1"/>
  <c r="DY12" i="30"/>
  <c r="HH12" i="30" s="1"/>
  <c r="CB12" i="30"/>
  <c r="FL12" i="30" s="1"/>
  <c r="DT12" i="30"/>
  <c r="HC12" i="30" s="1"/>
  <c r="EL12" i="30"/>
  <c r="HU12" i="30" s="1"/>
  <c r="DI12" i="30"/>
  <c r="EV12" i="30"/>
  <c r="DJ12" i="30"/>
  <c r="GS12" i="30" s="1"/>
  <c r="EJ12" i="30"/>
  <c r="DO12" i="30"/>
  <c r="GX12" i="30" s="1"/>
  <c r="DZ12" i="30"/>
  <c r="CP22" i="32"/>
  <c r="FZ22" i="32" s="1"/>
  <c r="EH22" i="32"/>
  <c r="BW22" i="32"/>
  <c r="FG22" i="32" s="1"/>
  <c r="DO22" i="32"/>
  <c r="CD22" i="32"/>
  <c r="FN22" i="32" s="1"/>
  <c r="DV22" i="32"/>
  <c r="DR14" i="33"/>
  <c r="BZ14" i="33"/>
  <c r="FJ14" i="33" s="1"/>
  <c r="HA14" i="33" s="1"/>
  <c r="DL14" i="33"/>
  <c r="BT14" i="33"/>
  <c r="FD14" i="33" s="1"/>
  <c r="GU14" i="33" s="1"/>
  <c r="DW14" i="33"/>
  <c r="CE14" i="33"/>
  <c r="FO14" i="33" s="1"/>
  <c r="HF14" i="33" s="1"/>
  <c r="EN14" i="33"/>
  <c r="CV14" i="33"/>
  <c r="GF14" i="33" s="1"/>
  <c r="HW14" i="33" s="1"/>
  <c r="ES14" i="33"/>
  <c r="DA14" i="33"/>
  <c r="GK14" i="33" s="1"/>
  <c r="IB14" i="33" s="1"/>
  <c r="DZ14" i="33"/>
  <c r="CH14" i="33"/>
  <c r="FR14" i="33" s="1"/>
  <c r="HI14" i="33" s="1"/>
  <c r="EB14" i="33"/>
  <c r="CJ14" i="33"/>
  <c r="FT14" i="33" s="1"/>
  <c r="HK14" i="33" s="1"/>
  <c r="EM14" i="33"/>
  <c r="CU14" i="33"/>
  <c r="GE14" i="33" s="1"/>
  <c r="HV14" i="33" s="1"/>
  <c r="DK14" i="33"/>
  <c r="BS14" i="33"/>
  <c r="FC14" i="33" s="1"/>
  <c r="GT14" i="33" s="1"/>
  <c r="DV14" i="33"/>
  <c r="CD14" i="33"/>
  <c r="FN14" i="33" s="1"/>
  <c r="HE14" i="33" s="1"/>
  <c r="DO34" i="33"/>
  <c r="BW34" i="33"/>
  <c r="FG34" i="33" s="1"/>
  <c r="GX34" i="33" s="1"/>
  <c r="DL34" i="33"/>
  <c r="BT34" i="33"/>
  <c r="FD34" i="33" s="1"/>
  <c r="GU34" i="33" s="1"/>
  <c r="EC34" i="33"/>
  <c r="CK34" i="33"/>
  <c r="FU34" i="33" s="1"/>
  <c r="HL34" i="33" s="1"/>
  <c r="DQ34" i="33"/>
  <c r="BY34" i="33"/>
  <c r="FI34" i="33" s="1"/>
  <c r="GZ34" i="33" s="1"/>
  <c r="EE34" i="33"/>
  <c r="CM34" i="33"/>
  <c r="FW34" i="33" s="1"/>
  <c r="HN34" i="33" s="1"/>
  <c r="EJ34" i="33"/>
  <c r="CR34" i="33"/>
  <c r="GB34" i="33" s="1"/>
  <c r="HS34" i="33" s="1"/>
  <c r="EM34" i="33"/>
  <c r="CU34" i="33"/>
  <c r="GE34" i="33" s="1"/>
  <c r="HV34" i="33" s="1"/>
  <c r="EF34" i="33"/>
  <c r="CN34" i="33"/>
  <c r="FX34" i="33" s="1"/>
  <c r="HO34" i="33" s="1"/>
  <c r="EK34" i="33"/>
  <c r="CS34" i="33"/>
  <c r="GC34" i="33" s="1"/>
  <c r="HT34" i="33" s="1"/>
  <c r="DI34" i="33"/>
  <c r="BQ34" i="33"/>
  <c r="FA34" i="33" s="1"/>
  <c r="GR34" i="33" s="1"/>
  <c r="CY37" i="33"/>
  <c r="GI37" i="33" s="1"/>
  <c r="HZ37" i="33" s="1"/>
  <c r="BW37" i="33"/>
  <c r="FG37" i="33" s="1"/>
  <c r="GX37" i="33" s="1"/>
  <c r="CV37" i="33"/>
  <c r="GF37" i="33" s="1"/>
  <c r="CG37" i="33"/>
  <c r="FQ37" i="33" s="1"/>
  <c r="HH37" i="33" s="1"/>
  <c r="CM37" i="33"/>
  <c r="FW37" i="33" s="1"/>
  <c r="CA37" i="33"/>
  <c r="FK37" i="33" s="1"/>
  <c r="CH37" i="33"/>
  <c r="FR37" i="33" s="1"/>
  <c r="HI37" i="33" s="1"/>
  <c r="DC37" i="33"/>
  <c r="GM37" i="33" s="1"/>
  <c r="CC24" i="33"/>
  <c r="FM24" i="33" s="1"/>
  <c r="HD24" i="33" s="1"/>
  <c r="CB24" i="33"/>
  <c r="FL24" i="33" s="1"/>
  <c r="CT24" i="33"/>
  <c r="GD24" i="33" s="1"/>
  <c r="CX24" i="33"/>
  <c r="GH24" i="33" s="1"/>
  <c r="CR24" i="33"/>
  <c r="GB24" i="33" s="1"/>
  <c r="BY24" i="33"/>
  <c r="FI24" i="33" s="1"/>
  <c r="DC24" i="33"/>
  <c r="GM24" i="33" s="1"/>
  <c r="CX13" i="30"/>
  <c r="GH13" i="30" s="1"/>
  <c r="CH13" i="30"/>
  <c r="FR13" i="30" s="1"/>
  <c r="BU13" i="30"/>
  <c r="FE13" i="30" s="1"/>
  <c r="GV13" i="30" s="1"/>
  <c r="CG13" i="30"/>
  <c r="FQ13" i="30" s="1"/>
  <c r="CI13" i="30"/>
  <c r="FS13" i="30" s="1"/>
  <c r="BW13" i="30"/>
  <c r="FG13" i="30" s="1"/>
  <c r="GX13" i="30" s="1"/>
  <c r="BZ13" i="30"/>
  <c r="FJ13" i="30" s="1"/>
  <c r="HA13" i="30" s="1"/>
  <c r="CE13" i="30"/>
  <c r="FO13" i="30" s="1"/>
  <c r="BX13" i="30"/>
  <c r="FH13" i="30" s="1"/>
  <c r="BT13" i="30"/>
  <c r="FD13" i="30" s="1"/>
  <c r="BX20" i="30"/>
  <c r="FH20" i="30" s="1"/>
  <c r="DP20" i="30"/>
  <c r="BT20" i="30"/>
  <c r="FD20" i="30" s="1"/>
  <c r="DL20" i="30"/>
  <c r="DQ20" i="30"/>
  <c r="DR20" i="30"/>
  <c r="EL20" i="30"/>
  <c r="CN20" i="30"/>
  <c r="FX20" i="30" s="1"/>
  <c r="EF20" i="30"/>
  <c r="HO20" i="30" s="1"/>
  <c r="DW20" i="30"/>
  <c r="DS20" i="30"/>
  <c r="CL20" i="30"/>
  <c r="FV20" i="30" s="1"/>
  <c r="ED20" i="30"/>
  <c r="HM20" i="30" s="1"/>
  <c r="CP20" i="30"/>
  <c r="FZ20" i="30" s="1"/>
  <c r="EH20" i="30"/>
  <c r="HQ20" i="30" s="1"/>
  <c r="CE45" i="32"/>
  <c r="FO45" i="32" s="1"/>
  <c r="DW45" i="32"/>
  <c r="HF45" i="32" s="1"/>
  <c r="CR45" i="32"/>
  <c r="GB45" i="32" s="1"/>
  <c r="EJ45" i="32"/>
  <c r="HS45" i="32" s="1"/>
  <c r="CW45" i="32"/>
  <c r="GG45" i="32" s="1"/>
  <c r="EO45" i="32"/>
  <c r="HX45" i="32" s="1"/>
  <c r="DK45" i="32"/>
  <c r="BS45" i="32"/>
  <c r="FC45" i="32" s="1"/>
  <c r="EF45" i="32"/>
  <c r="CN45" i="32"/>
  <c r="FX45" i="32" s="1"/>
  <c r="EL45" i="32"/>
  <c r="CT45" i="32"/>
  <c r="GD45" i="32" s="1"/>
  <c r="DT45" i="32"/>
  <c r="CB45" i="32"/>
  <c r="FL45" i="32" s="1"/>
  <c r="DY45" i="32"/>
  <c r="CG45" i="32"/>
  <c r="FQ45" i="32" s="1"/>
  <c r="DC45" i="32"/>
  <c r="GM45" i="32" s="1"/>
  <c r="EU45" i="32"/>
  <c r="ID45" i="32" s="1"/>
  <c r="BX45" i="32"/>
  <c r="FH45" i="32" s="1"/>
  <c r="DP45" i="32"/>
  <c r="DW30" i="32"/>
  <c r="CE30" i="32"/>
  <c r="FO30" i="32" s="1"/>
  <c r="DI30" i="32"/>
  <c r="BQ30" i="32"/>
  <c r="FA30" i="32" s="1"/>
  <c r="EU30" i="32"/>
  <c r="DC30" i="32"/>
  <c r="GM30" i="32" s="1"/>
  <c r="CJ30" i="32"/>
  <c r="FT30" i="32" s="1"/>
  <c r="EB30" i="32"/>
  <c r="HK30" i="32" s="1"/>
  <c r="ES30" i="32"/>
  <c r="DA30" i="32"/>
  <c r="GK30" i="32" s="1"/>
  <c r="DJ30" i="32"/>
  <c r="BR30" i="32"/>
  <c r="FB30" i="32" s="1"/>
  <c r="DY30" i="32"/>
  <c r="CG30" i="32"/>
  <c r="FQ30" i="32" s="1"/>
  <c r="EE30" i="32"/>
  <c r="CM30" i="32"/>
  <c r="FW30" i="32" s="1"/>
  <c r="EQ30" i="32"/>
  <c r="CY30" i="32"/>
  <c r="GI30" i="32" s="1"/>
  <c r="EC30" i="32"/>
  <c r="CK30" i="32"/>
  <c r="FU30" i="32" s="1"/>
  <c r="EI43" i="30"/>
  <c r="HR43" i="30" s="1"/>
  <c r="EE43" i="30"/>
  <c r="HN43" i="30" s="1"/>
  <c r="ES43" i="30"/>
  <c r="IB43" i="30" s="1"/>
  <c r="EQ43" i="30"/>
  <c r="HZ43" i="30" s="1"/>
  <c r="DY43" i="30"/>
  <c r="HH43" i="30" s="1"/>
  <c r="EH43" i="30"/>
  <c r="HQ43" i="30" s="1"/>
  <c r="EM43" i="30"/>
  <c r="HV43" i="30" s="1"/>
  <c r="EC43" i="30"/>
  <c r="HL43" i="30" s="1"/>
  <c r="DK43" i="30"/>
  <c r="GT43" i="30" s="1"/>
  <c r="DI43" i="30"/>
  <c r="GR43" i="30" s="1"/>
  <c r="EJ27" i="30"/>
  <c r="CR27" i="30"/>
  <c r="GB27" i="30" s="1"/>
  <c r="EL27" i="30"/>
  <c r="CT27" i="30"/>
  <c r="GD27" i="30" s="1"/>
  <c r="EO27" i="30"/>
  <c r="CW27" i="30"/>
  <c r="GG27" i="30" s="1"/>
  <c r="DV27" i="30"/>
  <c r="CD27" i="30"/>
  <c r="FN27" i="30" s="1"/>
  <c r="DT27" i="30"/>
  <c r="CB27" i="30"/>
  <c r="FL27" i="30" s="1"/>
  <c r="DZ27" i="30"/>
  <c r="CH27" i="30"/>
  <c r="FR27" i="30" s="1"/>
  <c r="DP27" i="30"/>
  <c r="BX27" i="30"/>
  <c r="FH27" i="30" s="1"/>
  <c r="DY27" i="30"/>
  <c r="CG27" i="30"/>
  <c r="FQ27" i="30" s="1"/>
  <c r="EH27" i="30"/>
  <c r="CP27" i="30"/>
  <c r="FZ27" i="30" s="1"/>
  <c r="EN27" i="30"/>
  <c r="CV27" i="30"/>
  <c r="GF27" i="30" s="1"/>
  <c r="EE39" i="32"/>
  <c r="HN39" i="32" s="1"/>
  <c r="EM39" i="32"/>
  <c r="HV39" i="32" s="1"/>
  <c r="DM39" i="32"/>
  <c r="GV39" i="32" s="1"/>
  <c r="EP39" i="32"/>
  <c r="EV39" i="32"/>
  <c r="CW39" i="32"/>
  <c r="GG39" i="32" s="1"/>
  <c r="EO39" i="32"/>
  <c r="CT39" i="32"/>
  <c r="GD39" i="32" s="1"/>
  <c r="EL39" i="32"/>
  <c r="CR39" i="32"/>
  <c r="GB39" i="32" s="1"/>
  <c r="EJ39" i="32"/>
  <c r="ED39" i="32"/>
  <c r="HM39" i="32" s="1"/>
  <c r="DS39" i="32"/>
  <c r="HB39" i="32" s="1"/>
  <c r="CM42" i="32"/>
  <c r="FW42" i="32" s="1"/>
  <c r="HN42" i="32" s="1"/>
  <c r="CV42" i="32"/>
  <c r="GF42" i="32" s="1"/>
  <c r="HW42" i="32" s="1"/>
  <c r="DB42" i="32"/>
  <c r="GL42" i="32" s="1"/>
  <c r="IC42" i="32" s="1"/>
  <c r="CJ42" i="32"/>
  <c r="FT42" i="32" s="1"/>
  <c r="HK42" i="32" s="1"/>
  <c r="BR42" i="32"/>
  <c r="FB42" i="32" s="1"/>
  <c r="GS42" i="32" s="1"/>
  <c r="BU42" i="32"/>
  <c r="FE42" i="32" s="1"/>
  <c r="GV42" i="32" s="1"/>
  <c r="CA42" i="32"/>
  <c r="FK42" i="32" s="1"/>
  <c r="HB42" i="32" s="1"/>
  <c r="CS42" i="32"/>
  <c r="GC42" i="32" s="1"/>
  <c r="HT42" i="32" s="1"/>
  <c r="BV42" i="32"/>
  <c r="FF42" i="32" s="1"/>
  <c r="GW42" i="32" s="1"/>
  <c r="CX42" i="32"/>
  <c r="GH42" i="32" s="1"/>
  <c r="HY42" i="32" s="1"/>
  <c r="CT27" i="32"/>
  <c r="GD27" i="32" s="1"/>
  <c r="HU27" i="32" s="1"/>
  <c r="CJ27" i="32"/>
  <c r="FT27" i="32" s="1"/>
  <c r="HK27" i="32" s="1"/>
  <c r="DD27" i="32"/>
  <c r="GN27" i="32" s="1"/>
  <c r="IE27" i="32" s="1"/>
  <c r="CU27" i="32"/>
  <c r="GE27" i="32" s="1"/>
  <c r="HV27" i="32" s="1"/>
  <c r="BZ27" i="32"/>
  <c r="FJ27" i="32" s="1"/>
  <c r="HA27" i="32" s="1"/>
  <c r="BY27" i="32"/>
  <c r="FI27" i="32" s="1"/>
  <c r="GZ27" i="32" s="1"/>
  <c r="BW27" i="32"/>
  <c r="FG27" i="32" s="1"/>
  <c r="GX27" i="32" s="1"/>
  <c r="DB27" i="32"/>
  <c r="GL27" i="32" s="1"/>
  <c r="IC27" i="32" s="1"/>
  <c r="CX27" i="32"/>
  <c r="GH27" i="32" s="1"/>
  <c r="HY27" i="32" s="1"/>
  <c r="CM27" i="32"/>
  <c r="FW27" i="32" s="1"/>
  <c r="HN27" i="32" s="1"/>
  <c r="EP34" i="30"/>
  <c r="HY34" i="30" s="1"/>
  <c r="CX34" i="30"/>
  <c r="GH34" i="30" s="1"/>
  <c r="DP34" i="30"/>
  <c r="GY34" i="30" s="1"/>
  <c r="BX34" i="30"/>
  <c r="FH34" i="30" s="1"/>
  <c r="DV34" i="30"/>
  <c r="HE34" i="30" s="1"/>
  <c r="CD34" i="30"/>
  <c r="FN34" i="30" s="1"/>
  <c r="EH34" i="30"/>
  <c r="HQ34" i="30" s="1"/>
  <c r="CP34" i="30"/>
  <c r="FZ34" i="30" s="1"/>
  <c r="EO34" i="30"/>
  <c r="HX34" i="30" s="1"/>
  <c r="CW34" i="30"/>
  <c r="GG34" i="30" s="1"/>
  <c r="EA34" i="30"/>
  <c r="HJ34" i="30" s="1"/>
  <c r="CI34" i="30"/>
  <c r="FS34" i="30" s="1"/>
  <c r="EF34" i="30"/>
  <c r="HO34" i="30" s="1"/>
  <c r="CN34" i="30"/>
  <c r="FX34" i="30" s="1"/>
  <c r="EL34" i="30"/>
  <c r="HU34" i="30" s="1"/>
  <c r="CT34" i="30"/>
  <c r="GD34" i="30" s="1"/>
  <c r="EI34" i="30"/>
  <c r="HR34" i="30" s="1"/>
  <c r="CQ34" i="30"/>
  <c r="GA34" i="30" s="1"/>
  <c r="DU34" i="30"/>
  <c r="HD34" i="30" s="1"/>
  <c r="CC34" i="30"/>
  <c r="FM34" i="30" s="1"/>
  <c r="EK47" i="32"/>
  <c r="HT47" i="32" s="1"/>
  <c r="CS47" i="32"/>
  <c r="GC47" i="32" s="1"/>
  <c r="EH47" i="32"/>
  <c r="CP47" i="32"/>
  <c r="FZ47" i="32" s="1"/>
  <c r="DI47" i="32"/>
  <c r="BQ47" i="32"/>
  <c r="FA47" i="32" s="1"/>
  <c r="DM47" i="32"/>
  <c r="BU47" i="32"/>
  <c r="FE47" i="32" s="1"/>
  <c r="DQ47" i="32"/>
  <c r="GZ47" i="32" s="1"/>
  <c r="BY47" i="32"/>
  <c r="FI47" i="32" s="1"/>
  <c r="EL47" i="32"/>
  <c r="HU47" i="32" s="1"/>
  <c r="CT47" i="32"/>
  <c r="GD47" i="32" s="1"/>
  <c r="DO47" i="32"/>
  <c r="GX47" i="32" s="1"/>
  <c r="BW47" i="32"/>
  <c r="FG47" i="32" s="1"/>
  <c r="DR47" i="32"/>
  <c r="HA47" i="32" s="1"/>
  <c r="BZ47" i="32"/>
  <c r="FJ47" i="32" s="1"/>
  <c r="CR47" i="32"/>
  <c r="GB47" i="32" s="1"/>
  <c r="EJ47" i="32"/>
  <c r="DD47" i="32"/>
  <c r="GN47" i="32" s="1"/>
  <c r="EV47" i="32"/>
  <c r="CG35" i="32"/>
  <c r="FQ35" i="32" s="1"/>
  <c r="HH35" i="32" s="1"/>
  <c r="DC35" i="32"/>
  <c r="GM35" i="32" s="1"/>
  <c r="ID35" i="32" s="1"/>
  <c r="BS35" i="32"/>
  <c r="FC35" i="32" s="1"/>
  <c r="GT35" i="32" s="1"/>
  <c r="CM35" i="32"/>
  <c r="FW35" i="32" s="1"/>
  <c r="HN35" i="32" s="1"/>
  <c r="DD35" i="32"/>
  <c r="GN35" i="32" s="1"/>
  <c r="IE35" i="32" s="1"/>
  <c r="CV35" i="32"/>
  <c r="GF35" i="32" s="1"/>
  <c r="HW35" i="32" s="1"/>
  <c r="CZ35" i="32"/>
  <c r="GJ35" i="32" s="1"/>
  <c r="IA35" i="32" s="1"/>
  <c r="BX35" i="32"/>
  <c r="FH35" i="32" s="1"/>
  <c r="GY35" i="32" s="1"/>
  <c r="CJ35" i="32"/>
  <c r="FT35" i="32" s="1"/>
  <c r="HK35" i="32" s="1"/>
  <c r="CX35" i="32"/>
  <c r="GH35" i="32" s="1"/>
  <c r="HY35" i="32" s="1"/>
  <c r="EA32" i="32"/>
  <c r="ER32" i="32"/>
  <c r="EU32" i="32"/>
  <c r="DY32" i="32"/>
  <c r="HH32" i="32" s="1"/>
  <c r="EL32" i="32"/>
  <c r="DP32" i="32"/>
  <c r="DU32" i="32"/>
  <c r="HD32" i="32" s="1"/>
  <c r="EQ32" i="32"/>
  <c r="DI32" i="32"/>
  <c r="DV32" i="32"/>
  <c r="BR22" i="32"/>
  <c r="FB22" i="32" s="1"/>
  <c r="GS22" i="32" s="1"/>
  <c r="CQ22" i="32"/>
  <c r="GA22" i="32" s="1"/>
  <c r="HR22" i="32" s="1"/>
  <c r="CY22" i="32"/>
  <c r="GI22" i="32" s="1"/>
  <c r="CG22" i="32"/>
  <c r="FQ22" i="32" s="1"/>
  <c r="DJ45" i="30"/>
  <c r="GS45" i="30" s="1"/>
  <c r="BR45" i="30"/>
  <c r="FB45" i="30" s="1"/>
  <c r="EF45" i="30"/>
  <c r="HO45" i="30" s="1"/>
  <c r="CN45" i="30"/>
  <c r="FX45" i="30" s="1"/>
  <c r="EL45" i="30"/>
  <c r="HU45" i="30" s="1"/>
  <c r="CT45" i="30"/>
  <c r="GD45" i="30" s="1"/>
  <c r="ER45" i="30"/>
  <c r="IA45" i="30" s="1"/>
  <c r="CZ45" i="30"/>
  <c r="GJ45" i="30" s="1"/>
  <c r="DU45" i="30"/>
  <c r="HD45" i="30" s="1"/>
  <c r="CC45" i="30"/>
  <c r="FM45" i="30" s="1"/>
  <c r="DT45" i="30"/>
  <c r="HC45" i="30" s="1"/>
  <c r="CB45" i="30"/>
  <c r="FL45" i="30" s="1"/>
  <c r="DP45" i="30"/>
  <c r="GY45" i="30" s="1"/>
  <c r="BX45" i="30"/>
  <c r="FH45" i="30" s="1"/>
  <c r="DV45" i="30"/>
  <c r="HE45" i="30" s="1"/>
  <c r="CD45" i="30"/>
  <c r="FN45" i="30" s="1"/>
  <c r="DL45" i="30"/>
  <c r="GU45" i="30" s="1"/>
  <c r="BT45" i="30"/>
  <c r="FD45" i="30" s="1"/>
  <c r="EO45" i="30"/>
  <c r="HX45" i="30" s="1"/>
  <c r="CW45" i="30"/>
  <c r="GG45" i="30" s="1"/>
  <c r="EM46" i="32"/>
  <c r="CU46" i="32"/>
  <c r="GE46" i="32" s="1"/>
  <c r="HV46" i="32" s="1"/>
  <c r="EK46" i="32"/>
  <c r="CS46" i="32"/>
  <c r="GC46" i="32" s="1"/>
  <c r="HT46" i="32" s="1"/>
  <c r="CX46" i="32"/>
  <c r="GH46" i="32" s="1"/>
  <c r="EP46" i="32"/>
  <c r="HY46" i="32" s="1"/>
  <c r="ED46" i="32"/>
  <c r="CL46" i="32"/>
  <c r="FV46" i="32" s="1"/>
  <c r="HM46" i="32" s="1"/>
  <c r="EN46" i="32"/>
  <c r="CV46" i="32"/>
  <c r="GF46" i="32" s="1"/>
  <c r="HW46" i="32" s="1"/>
  <c r="CT46" i="32"/>
  <c r="GD46" i="32" s="1"/>
  <c r="EL46" i="32"/>
  <c r="HU46" i="32" s="1"/>
  <c r="DU46" i="32"/>
  <c r="CC46" i="32"/>
  <c r="FM46" i="32" s="1"/>
  <c r="HD46" i="32" s="1"/>
  <c r="DZ46" i="32"/>
  <c r="CH46" i="32"/>
  <c r="FR46" i="32" s="1"/>
  <c r="HI46" i="32" s="1"/>
  <c r="EE46" i="32"/>
  <c r="CM46" i="32"/>
  <c r="FW46" i="32" s="1"/>
  <c r="HN46" i="32" s="1"/>
  <c r="DI46" i="32"/>
  <c r="BQ46" i="32"/>
  <c r="FA46" i="32" s="1"/>
  <c r="GR46" i="32" s="1"/>
  <c r="CI34" i="32"/>
  <c r="FS34" i="32" s="1"/>
  <c r="HJ34" i="32" s="1"/>
  <c r="BW34" i="32"/>
  <c r="FG34" i="32" s="1"/>
  <c r="GX34" i="32" s="1"/>
  <c r="CQ34" i="32"/>
  <c r="GA34" i="32" s="1"/>
  <c r="HR34" i="32" s="1"/>
  <c r="DR31" i="32"/>
  <c r="BZ31" i="32"/>
  <c r="FJ31" i="32" s="1"/>
  <c r="EV31" i="32"/>
  <c r="DD31" i="32"/>
  <c r="GN31" i="32" s="1"/>
  <c r="DS31" i="32"/>
  <c r="CA31" i="32"/>
  <c r="FK31" i="32" s="1"/>
  <c r="DK31" i="32"/>
  <c r="BS31" i="32"/>
  <c r="FC31" i="32" s="1"/>
  <c r="EK31" i="32"/>
  <c r="CS31" i="32"/>
  <c r="GC31" i="32" s="1"/>
  <c r="DT31" i="32"/>
  <c r="CB31" i="32"/>
  <c r="FL31" i="32" s="1"/>
  <c r="DQ31" i="32"/>
  <c r="BY31" i="32"/>
  <c r="FI31" i="32" s="1"/>
  <c r="EI31" i="32"/>
  <c r="CQ31" i="32"/>
  <c r="GA31" i="32" s="1"/>
  <c r="EQ31" i="32"/>
  <c r="CY31" i="32"/>
  <c r="GI31" i="32" s="1"/>
  <c r="DN31" i="32"/>
  <c r="BV31" i="32"/>
  <c r="FF31" i="32" s="1"/>
  <c r="BT21" i="32"/>
  <c r="FD21" i="32" s="1"/>
  <c r="GU21" i="32" s="1"/>
  <c r="BX21" i="32"/>
  <c r="FH21" i="32" s="1"/>
  <c r="GY21" i="32" s="1"/>
  <c r="CK21" i="32"/>
  <c r="FU21" i="32" s="1"/>
  <c r="HL21" i="32" s="1"/>
  <c r="CI21" i="32"/>
  <c r="FS21" i="32" s="1"/>
  <c r="HJ21" i="32" s="1"/>
  <c r="CX21" i="32"/>
  <c r="GH21" i="32" s="1"/>
  <c r="HY21" i="32" s="1"/>
  <c r="CV21" i="32"/>
  <c r="GF21" i="32" s="1"/>
  <c r="HW21" i="32" s="1"/>
  <c r="CD21" i="32"/>
  <c r="FN21" i="32" s="1"/>
  <c r="HE21" i="32" s="1"/>
  <c r="DO40" i="30"/>
  <c r="BW40" i="30"/>
  <c r="FG40" i="30" s="1"/>
  <c r="EJ40" i="30"/>
  <c r="CR40" i="30"/>
  <c r="GB40" i="30" s="1"/>
  <c r="EC40" i="30"/>
  <c r="CK40" i="30"/>
  <c r="FU40" i="30" s="1"/>
  <c r="ER40" i="30"/>
  <c r="CZ40" i="30"/>
  <c r="GJ40" i="30" s="1"/>
  <c r="DI40" i="30"/>
  <c r="BQ40" i="30"/>
  <c r="FA40" i="30" s="1"/>
  <c r="DK40" i="30"/>
  <c r="BS40" i="30"/>
  <c r="FC40" i="30" s="1"/>
  <c r="DW40" i="30"/>
  <c r="CE40" i="30"/>
  <c r="FO40" i="30" s="1"/>
  <c r="ES40" i="30"/>
  <c r="DA40" i="30"/>
  <c r="GK40" i="30" s="1"/>
  <c r="EH40" i="30"/>
  <c r="CP40" i="30"/>
  <c r="FZ40" i="30" s="1"/>
  <c r="DY40" i="30"/>
  <c r="CG40" i="30"/>
  <c r="FQ40" i="30" s="1"/>
  <c r="CL31" i="30"/>
  <c r="FV31" i="30" s="1"/>
  <c r="CM31" i="30"/>
  <c r="FW31" i="30" s="1"/>
  <c r="CR31" i="30"/>
  <c r="GB31" i="30" s="1"/>
  <c r="DD31" i="30"/>
  <c r="GN31" i="30" s="1"/>
  <c r="BT31" i="30"/>
  <c r="FD31" i="30" s="1"/>
  <c r="GU31" i="30" s="1"/>
  <c r="CP31" i="30"/>
  <c r="FZ31" i="30" s="1"/>
  <c r="HQ31" i="30" s="1"/>
  <c r="DB31" i="30"/>
  <c r="GL31" i="30" s="1"/>
  <c r="BW31" i="30"/>
  <c r="FG31" i="30" s="1"/>
  <c r="CQ31" i="30"/>
  <c r="GA31" i="30" s="1"/>
  <c r="CY37" i="30"/>
  <c r="GI37" i="30" s="1"/>
  <c r="HZ37" i="30" s="1"/>
  <c r="BV37" i="30"/>
  <c r="FF37" i="30" s="1"/>
  <c r="DC37" i="30"/>
  <c r="GM37" i="30" s="1"/>
  <c r="CT37" i="30"/>
  <c r="GD37" i="30" s="1"/>
  <c r="HU37" i="30" s="1"/>
  <c r="DD37" i="30"/>
  <c r="GN37" i="30" s="1"/>
  <c r="CJ37" i="30"/>
  <c r="FT37" i="30" s="1"/>
  <c r="HK37" i="30" s="1"/>
  <c r="CM37" i="30"/>
  <c r="FW37" i="30" s="1"/>
  <c r="CP37" i="30"/>
  <c r="FZ37" i="30" s="1"/>
  <c r="CZ37" i="30"/>
  <c r="GJ37" i="30" s="1"/>
  <c r="BY37" i="30"/>
  <c r="FI37" i="30" s="1"/>
  <c r="CO29" i="30"/>
  <c r="FY29" i="30" s="1"/>
  <c r="CN29" i="30"/>
  <c r="FX29" i="30" s="1"/>
  <c r="HO29" i="30" s="1"/>
  <c r="CP29" i="30"/>
  <c r="FZ29" i="30" s="1"/>
  <c r="CJ29" i="30"/>
  <c r="FT29" i="30" s="1"/>
  <c r="CC29" i="30"/>
  <c r="FM29" i="30" s="1"/>
  <c r="HD29" i="30" s="1"/>
  <c r="BU29" i="30"/>
  <c r="FE29" i="30" s="1"/>
  <c r="CT44" i="30"/>
  <c r="GD44" i="30" s="1"/>
  <c r="BR44" i="30"/>
  <c r="FB44" i="30" s="1"/>
  <c r="DA44" i="30"/>
  <c r="GK44" i="30" s="1"/>
  <c r="CG44" i="30"/>
  <c r="FQ44" i="30" s="1"/>
  <c r="CJ44" i="30"/>
  <c r="FT44" i="30" s="1"/>
  <c r="CV44" i="30"/>
  <c r="GF44" i="30" s="1"/>
  <c r="CH44" i="30"/>
  <c r="FR44" i="30" s="1"/>
  <c r="CK44" i="30"/>
  <c r="FU44" i="30" s="1"/>
  <c r="BQ44" i="30"/>
  <c r="FA44" i="30" s="1"/>
  <c r="BT44" i="30"/>
  <c r="FD44" i="30" s="1"/>
  <c r="EI41" i="29"/>
  <c r="HS41" i="29" s="1"/>
  <c r="DK41" i="29"/>
  <c r="GU41" i="29" s="1"/>
  <c r="ES41" i="29"/>
  <c r="IC41" i="29" s="1"/>
  <c r="EW41" i="29"/>
  <c r="IG41" i="29" s="1"/>
  <c r="DO41" i="29"/>
  <c r="GY41" i="29" s="1"/>
  <c r="DZ41" i="29"/>
  <c r="HJ41" i="29" s="1"/>
  <c r="DT41" i="29"/>
  <c r="HD41" i="29" s="1"/>
  <c r="EV41" i="29"/>
  <c r="IF41" i="29" s="1"/>
  <c r="DN41" i="29"/>
  <c r="GX41" i="29" s="1"/>
  <c r="DS41" i="29"/>
  <c r="HC41" i="29" s="1"/>
  <c r="EA33" i="29"/>
  <c r="HK33" i="29" s="1"/>
  <c r="DK33" i="29"/>
  <c r="GU33" i="29" s="1"/>
  <c r="EL33" i="29"/>
  <c r="HV33" i="29" s="1"/>
  <c r="EI33" i="29"/>
  <c r="HS33" i="29" s="1"/>
  <c r="DU33" i="29"/>
  <c r="HE33" i="29" s="1"/>
  <c r="DT33" i="29"/>
  <c r="HD33" i="29" s="1"/>
  <c r="EO33" i="29"/>
  <c r="HY33" i="29" s="1"/>
  <c r="EG33" i="29"/>
  <c r="HQ33" i="29" s="1"/>
  <c r="EV33" i="29"/>
  <c r="IF33" i="29" s="1"/>
  <c r="EB33" i="29"/>
  <c r="HL33" i="29" s="1"/>
  <c r="DQ29" i="29"/>
  <c r="HA29" i="29" s="1"/>
  <c r="DZ29" i="29"/>
  <c r="HJ29" i="29" s="1"/>
  <c r="DW29" i="29"/>
  <c r="HG29" i="29" s="1"/>
  <c r="EK29" i="29"/>
  <c r="HU29" i="29" s="1"/>
  <c r="DJ29" i="29"/>
  <c r="GT29" i="29" s="1"/>
  <c r="DT29" i="29"/>
  <c r="HD29" i="29" s="1"/>
  <c r="EW29" i="29"/>
  <c r="IG29" i="29" s="1"/>
  <c r="DO29" i="29"/>
  <c r="GY29" i="29" s="1"/>
  <c r="EA29" i="29"/>
  <c r="HK29" i="29" s="1"/>
  <c r="EG29" i="29"/>
  <c r="HQ29" i="29" s="1"/>
  <c r="DW25" i="29"/>
  <c r="HG25" i="29" s="1"/>
  <c r="EP25" i="29"/>
  <c r="HZ25" i="29" s="1"/>
  <c r="EI25" i="29"/>
  <c r="HS25" i="29" s="1"/>
  <c r="DV25" i="29"/>
  <c r="HF25" i="29" s="1"/>
  <c r="DP25" i="29"/>
  <c r="GZ25" i="29" s="1"/>
  <c r="EF25" i="29"/>
  <c r="HP25" i="29" s="1"/>
  <c r="ES25" i="29"/>
  <c r="IC25" i="29" s="1"/>
  <c r="EV25" i="29"/>
  <c r="IF25" i="29" s="1"/>
  <c r="ED25" i="29"/>
  <c r="HN25" i="29" s="1"/>
  <c r="EA25" i="29"/>
  <c r="HK25" i="29" s="1"/>
  <c r="ES21" i="29"/>
  <c r="IC21" i="29" s="1"/>
  <c r="EA21" i="29"/>
  <c r="HK21" i="29" s="1"/>
  <c r="DL21" i="29"/>
  <c r="GV21" i="29" s="1"/>
  <c r="DQ21" i="29"/>
  <c r="HA21" i="29" s="1"/>
  <c r="EH21" i="29"/>
  <c r="HR21" i="29" s="1"/>
  <c r="DY21" i="29"/>
  <c r="HI21" i="29" s="1"/>
  <c r="DM21" i="29"/>
  <c r="GW21" i="29" s="1"/>
  <c r="DX21" i="29"/>
  <c r="HH21" i="29" s="1"/>
  <c r="DU21" i="29"/>
  <c r="HE21" i="29" s="1"/>
  <c r="DS21" i="29"/>
  <c r="HC21" i="29" s="1"/>
  <c r="EF17" i="29"/>
  <c r="HP17" i="29" s="1"/>
  <c r="EL17" i="29"/>
  <c r="HV17" i="29" s="1"/>
  <c r="DS17" i="29"/>
  <c r="HC17" i="29" s="1"/>
  <c r="DN17" i="29"/>
  <c r="GX17" i="29" s="1"/>
  <c r="DZ17" i="29"/>
  <c r="HJ17" i="29" s="1"/>
  <c r="EG17" i="29"/>
  <c r="HQ17" i="29" s="1"/>
  <c r="EK17" i="29"/>
  <c r="HU17" i="29" s="1"/>
  <c r="EN17" i="29"/>
  <c r="HX17" i="29" s="1"/>
  <c r="EM17" i="29"/>
  <c r="HW17" i="29" s="1"/>
  <c r="EV17" i="29"/>
  <c r="IF17" i="29" s="1"/>
  <c r="CN15" i="29"/>
  <c r="BR15" i="29"/>
  <c r="CW15" i="29"/>
  <c r="CJ15" i="29"/>
  <c r="CM15" i="29"/>
  <c r="CK15" i="29"/>
  <c r="CI15" i="29"/>
  <c r="BT15" i="29"/>
  <c r="CO15" i="29"/>
  <c r="CH15" i="29"/>
  <c r="CU45" i="29"/>
  <c r="DB45" i="29"/>
  <c r="CK45" i="29"/>
  <c r="DE45" i="29"/>
  <c r="CH45" i="29"/>
  <c r="BT45" i="29"/>
  <c r="BX45" i="29"/>
  <c r="CQ45" i="29"/>
  <c r="BV45" i="29"/>
  <c r="BU45" i="29"/>
  <c r="CV37" i="29"/>
  <c r="CW37" i="29"/>
  <c r="CJ37" i="29"/>
  <c r="CC37" i="29"/>
  <c r="CF37" i="29"/>
  <c r="CA37" i="29"/>
  <c r="CO37" i="29"/>
  <c r="DC37" i="29"/>
  <c r="CZ37" i="29"/>
  <c r="BY35" i="29"/>
  <c r="CM35" i="29"/>
  <c r="EA35" i="29"/>
  <c r="HK35" i="29" s="1"/>
  <c r="CN35" i="29"/>
  <c r="CV35" i="29"/>
  <c r="CP35" i="29"/>
  <c r="CS35" i="29"/>
  <c r="CJ35" i="29"/>
  <c r="DB35" i="29"/>
  <c r="CQ35" i="29"/>
  <c r="CY18" i="29"/>
  <c r="CZ18" i="29"/>
  <c r="CL18" i="29"/>
  <c r="CU18" i="29"/>
  <c r="BT18" i="29"/>
  <c r="DD18" i="29"/>
  <c r="CX18" i="29"/>
  <c r="BZ18" i="29"/>
  <c r="CE18" i="29"/>
  <c r="BV18" i="29"/>
  <c r="CB13" i="29"/>
  <c r="CD13" i="29"/>
  <c r="CA13" i="29"/>
  <c r="CC13" i="29"/>
  <c r="BX13" i="29"/>
  <c r="BU13" i="29"/>
  <c r="DC13" i="29"/>
  <c r="ED44" i="28"/>
  <c r="HN44" i="28" s="1"/>
  <c r="DP44" i="28"/>
  <c r="GZ44" i="28" s="1"/>
  <c r="EM44" i="28"/>
  <c r="HW44" i="28" s="1"/>
  <c r="DW44" i="28"/>
  <c r="HG44" i="28" s="1"/>
  <c r="EC44" i="28"/>
  <c r="HM44" i="28" s="1"/>
  <c r="DN44" i="28"/>
  <c r="GX44" i="28" s="1"/>
  <c r="EU44" i="28"/>
  <c r="IE44" i="28" s="1"/>
  <c r="ET44" i="28"/>
  <c r="ID44" i="28" s="1"/>
  <c r="EP44" i="28"/>
  <c r="HZ44" i="28" s="1"/>
  <c r="DK44" i="28"/>
  <c r="GU44" i="28" s="1"/>
  <c r="EQ40" i="28"/>
  <c r="IA40" i="28" s="1"/>
  <c r="EK40" i="28"/>
  <c r="DM40" i="28"/>
  <c r="GW40" i="28" s="1"/>
  <c r="EN40" i="28"/>
  <c r="HX40" i="28" s="1"/>
  <c r="DT40" i="28"/>
  <c r="HD40" i="28" s="1"/>
  <c r="EC40" i="28"/>
  <c r="DU40" i="28"/>
  <c r="HE40" i="28" s="1"/>
  <c r="DV40" i="28"/>
  <c r="HF40" i="28" s="1"/>
  <c r="DZ40" i="28"/>
  <c r="HJ40" i="28" s="1"/>
  <c r="DK40" i="28"/>
  <c r="GU40" i="28" s="1"/>
  <c r="CX14" i="29"/>
  <c r="DD14" i="29"/>
  <c r="BS14" i="29"/>
  <c r="BV14" i="29"/>
  <c r="CE14" i="29"/>
  <c r="CH14" i="29"/>
  <c r="CK14" i="29"/>
  <c r="CQ14" i="29"/>
  <c r="CM14" i="29"/>
  <c r="CI14" i="29"/>
  <c r="CL14" i="29"/>
  <c r="CP26" i="29"/>
  <c r="BW26" i="29"/>
  <c r="DD26" i="29"/>
  <c r="CC26" i="29"/>
  <c r="DM26" i="29"/>
  <c r="GW26" i="29" s="1"/>
  <c r="CN26" i="29"/>
  <c r="BV26" i="29"/>
  <c r="CE26" i="29"/>
  <c r="CZ26" i="29"/>
  <c r="EC23" i="28"/>
  <c r="HM23" i="28" s="1"/>
  <c r="DO23" i="28"/>
  <c r="GY23" i="28" s="1"/>
  <c r="ED23" i="28"/>
  <c r="HN23" i="28" s="1"/>
  <c r="EA23" i="28"/>
  <c r="HK23" i="28" s="1"/>
  <c r="DW23" i="28"/>
  <c r="HG23" i="28" s="1"/>
  <c r="ER23" i="28"/>
  <c r="IB23" i="28" s="1"/>
  <c r="EL23" i="28"/>
  <c r="HV23" i="28" s="1"/>
  <c r="DX23" i="28"/>
  <c r="HH23" i="28" s="1"/>
  <c r="EM23" i="28"/>
  <c r="HW23" i="28" s="1"/>
  <c r="ET23" i="28"/>
  <c r="ID23" i="28" s="1"/>
  <c r="EE15" i="28"/>
  <c r="HO15" i="28" s="1"/>
  <c r="DL15" i="28"/>
  <c r="GV15" i="28" s="1"/>
  <c r="EN15" i="28"/>
  <c r="HX15" i="28" s="1"/>
  <c r="ED15" i="28"/>
  <c r="HN15" i="28" s="1"/>
  <c r="DO15" i="28"/>
  <c r="GY15" i="28" s="1"/>
  <c r="EU15" i="28"/>
  <c r="IE15" i="28" s="1"/>
  <c r="DJ15" i="28"/>
  <c r="GT15" i="28" s="1"/>
  <c r="DN15" i="28"/>
  <c r="EK15" i="28"/>
  <c r="HU15" i="28" s="1"/>
  <c r="EQ15" i="28"/>
  <c r="IA15" i="28" s="1"/>
  <c r="DO30" i="28"/>
  <c r="GY30" i="28" s="1"/>
  <c r="BW30" i="28"/>
  <c r="FG30" i="28" s="1"/>
  <c r="DZ30" i="28"/>
  <c r="HJ30" i="28" s="1"/>
  <c r="CH30" i="28"/>
  <c r="FR30" i="28" s="1"/>
  <c r="EU30" i="28"/>
  <c r="IE30" i="28" s="1"/>
  <c r="DC30" i="28"/>
  <c r="GM30" i="28" s="1"/>
  <c r="EB30" i="28"/>
  <c r="HL30" i="28" s="1"/>
  <c r="CJ30" i="28"/>
  <c r="FT30" i="28" s="1"/>
  <c r="DN30" i="28"/>
  <c r="GX30" i="28" s="1"/>
  <c r="BV30" i="28"/>
  <c r="FF30" i="28" s="1"/>
  <c r="ER30" i="28"/>
  <c r="IB30" i="28" s="1"/>
  <c r="CZ30" i="28"/>
  <c r="GJ30" i="28" s="1"/>
  <c r="EJ30" i="28"/>
  <c r="HT30" i="28" s="1"/>
  <c r="CR30" i="28"/>
  <c r="GB30" i="28" s="1"/>
  <c r="DJ30" i="28"/>
  <c r="BR30" i="28"/>
  <c r="FB30" i="28" s="1"/>
  <c r="DK30" i="28"/>
  <c r="BS30" i="28"/>
  <c r="FC30" i="28" s="1"/>
  <c r="ET30" i="28"/>
  <c r="ID30" i="28" s="1"/>
  <c r="DB30" i="28"/>
  <c r="GL30" i="28" s="1"/>
  <c r="BS46" i="29"/>
  <c r="EV46" i="29"/>
  <c r="IF46" i="29" s="1"/>
  <c r="CI46" i="29"/>
  <c r="CM46" i="29"/>
  <c r="BV46" i="29"/>
  <c r="CN46" i="29"/>
  <c r="CC46" i="29"/>
  <c r="BZ46" i="29"/>
  <c r="CX46" i="29"/>
  <c r="DA46" i="29"/>
  <c r="DC46" i="29"/>
  <c r="HE17" i="28"/>
  <c r="HN17" i="28"/>
  <c r="CT46" i="28"/>
  <c r="GD46" i="28" s="1"/>
  <c r="BV46" i="28"/>
  <c r="FF46" i="28" s="1"/>
  <c r="BY46" i="28"/>
  <c r="FI46" i="28" s="1"/>
  <c r="CW46" i="28"/>
  <c r="GG46" i="28" s="1"/>
  <c r="HY46" i="28" s="1"/>
  <c r="CZ46" i="28"/>
  <c r="GJ46" i="28" s="1"/>
  <c r="IB46" i="28" s="1"/>
  <c r="CJ46" i="28"/>
  <c r="FT46" i="28" s="1"/>
  <c r="HL46" i="28" s="1"/>
  <c r="DC46" i="28"/>
  <c r="GM46" i="28" s="1"/>
  <c r="CX46" i="28"/>
  <c r="GH46" i="28" s="1"/>
  <c r="CH29" i="28"/>
  <c r="FR29" i="28" s="1"/>
  <c r="CX29" i="28"/>
  <c r="GH29" i="28" s="1"/>
  <c r="HZ29" i="28" s="1"/>
  <c r="CR29" i="28"/>
  <c r="GB29" i="28" s="1"/>
  <c r="CI29" i="28"/>
  <c r="FS29" i="28" s="1"/>
  <c r="HK29" i="28" s="1"/>
  <c r="CW29" i="28"/>
  <c r="GG29" i="28" s="1"/>
  <c r="BS29" i="28"/>
  <c r="FC29" i="28" s="1"/>
  <c r="GU29" i="28" s="1"/>
  <c r="DB29" i="28"/>
  <c r="GL29" i="28" s="1"/>
  <c r="ID29" i="28" s="1"/>
  <c r="CN29" i="28"/>
  <c r="FX29" i="28" s="1"/>
  <c r="HP29" i="28" s="1"/>
  <c r="DD29" i="28"/>
  <c r="GN29" i="28" s="1"/>
  <c r="IF29" i="28" s="1"/>
  <c r="CD29" i="28"/>
  <c r="FN29" i="28" s="1"/>
  <c r="CU29" i="28"/>
  <c r="GE29" i="28" s="1"/>
  <c r="HW29" i="28" s="1"/>
  <c r="CL31" i="28"/>
  <c r="FV31" i="28" s="1"/>
  <c r="CU31" i="28"/>
  <c r="GE31" i="28" s="1"/>
  <c r="CI31" i="28"/>
  <c r="FS31" i="28" s="1"/>
  <c r="CA31" i="28"/>
  <c r="FK31" i="28" s="1"/>
  <c r="DC31" i="28"/>
  <c r="GM31" i="28" s="1"/>
  <c r="DE31" i="28"/>
  <c r="GO31" i="28" s="1"/>
  <c r="BX31" i="28"/>
  <c r="FH31" i="28" s="1"/>
  <c r="CW31" i="28"/>
  <c r="GG31" i="28" s="1"/>
  <c r="CS31" i="28"/>
  <c r="GC31" i="28" s="1"/>
  <c r="CX31" i="28"/>
  <c r="GH31" i="28" s="1"/>
  <c r="CA25" i="28"/>
  <c r="FK25" i="28" s="1"/>
  <c r="DA25" i="28"/>
  <c r="GK25" i="28" s="1"/>
  <c r="IC25" i="28" s="1"/>
  <c r="CJ25" i="28"/>
  <c r="FT25" i="28" s="1"/>
  <c r="CN25" i="28"/>
  <c r="FX25" i="28" s="1"/>
  <c r="HP25" i="28" s="1"/>
  <c r="DA17" i="28"/>
  <c r="GK17" i="28" s="1"/>
  <c r="CY17" i="28"/>
  <c r="GI17" i="28" s="1"/>
  <c r="IA17" i="28" s="1"/>
  <c r="DC17" i="28"/>
  <c r="GM17" i="28" s="1"/>
  <c r="IE17" i="28" s="1"/>
  <c r="CL17" i="28"/>
  <c r="FV17" i="28" s="1"/>
  <c r="CH17" i="28"/>
  <c r="FR17" i="28" s="1"/>
  <c r="HJ17" i="28" s="1"/>
  <c r="CC17" i="28"/>
  <c r="FM17" i="28" s="1"/>
  <c r="CR36" i="28"/>
  <c r="GB36" i="28" s="1"/>
  <c r="CF36" i="28"/>
  <c r="FP36" i="28" s="1"/>
  <c r="BS36" i="28"/>
  <c r="FC36" i="28" s="1"/>
  <c r="CC36" i="28"/>
  <c r="FM36" i="28" s="1"/>
  <c r="CV36" i="28"/>
  <c r="GF36" i="28" s="1"/>
  <c r="CQ36" i="28"/>
  <c r="GA36" i="28" s="1"/>
  <c r="HS36" i="28" s="1"/>
  <c r="DD36" i="28"/>
  <c r="GN36" i="28" s="1"/>
  <c r="CW36" i="28"/>
  <c r="GG36" i="28" s="1"/>
  <c r="DC36" i="28"/>
  <c r="GM36" i="28" s="1"/>
  <c r="CX36" i="28"/>
  <c r="GH36" i="28" s="1"/>
  <c r="HZ36" i="28" s="1"/>
  <c r="CB38" i="28"/>
  <c r="FL38" i="28" s="1"/>
  <c r="HD38" i="28" s="1"/>
  <c r="BX38" i="28"/>
  <c r="FH38" i="28" s="1"/>
  <c r="GZ38" i="28" s="1"/>
  <c r="EM38" i="28"/>
  <c r="HW38" i="28" s="1"/>
  <c r="CR38" i="28"/>
  <c r="GB38" i="28" s="1"/>
  <c r="HT38" i="28" s="1"/>
  <c r="CM38" i="28"/>
  <c r="FW38" i="28" s="1"/>
  <c r="CP38" i="28"/>
  <c r="FZ38" i="28" s="1"/>
  <c r="BZ38" i="28"/>
  <c r="FJ38" i="28" s="1"/>
  <c r="BU38" i="28"/>
  <c r="FE38" i="28" s="1"/>
  <c r="GW38" i="28" s="1"/>
  <c r="CT38" i="28"/>
  <c r="GD38" i="28" s="1"/>
  <c r="HV38" i="28" s="1"/>
  <c r="CK20" i="28"/>
  <c r="FU20" i="28" s="1"/>
  <c r="CW20" i="28"/>
  <c r="GG20" i="28" s="1"/>
  <c r="DC20" i="28"/>
  <c r="GM20" i="28" s="1"/>
  <c r="IE20" i="28" s="1"/>
  <c r="CZ20" i="28"/>
  <c r="GJ20" i="28" s="1"/>
  <c r="DU20" i="28"/>
  <c r="HE20" i="28" s="1"/>
  <c r="BS20" i="28"/>
  <c r="FC20" i="28" s="1"/>
  <c r="GU20" i="28" s="1"/>
  <c r="BX20" i="28"/>
  <c r="FH20" i="28" s="1"/>
  <c r="GZ20" i="28" s="1"/>
  <c r="CM20" i="28"/>
  <c r="FW20" i="28" s="1"/>
  <c r="HO20" i="28" s="1"/>
  <c r="BY20" i="28"/>
  <c r="FI20" i="28" s="1"/>
  <c r="HA20" i="28" s="1"/>
  <c r="CE20" i="28"/>
  <c r="FO20" i="28" s="1"/>
  <c r="BR20" i="28"/>
  <c r="FB20" i="28" s="1"/>
  <c r="GT20" i="28" s="1"/>
  <c r="DB34" i="28"/>
  <c r="GL34" i="28" s="1"/>
  <c r="ID34" i="28" s="1"/>
  <c r="DE34" i="28"/>
  <c r="GO34" i="28" s="1"/>
  <c r="CQ34" i="28"/>
  <c r="GA34" i="28" s="1"/>
  <c r="HS34" i="28" s="1"/>
  <c r="CO34" i="28"/>
  <c r="FY34" i="28" s="1"/>
  <c r="DC34" i="28"/>
  <c r="GM34" i="28" s="1"/>
  <c r="BW34" i="28"/>
  <c r="FG34" i="28" s="1"/>
  <c r="CJ34" i="28"/>
  <c r="FT34" i="28" s="1"/>
  <c r="HL34" i="28" s="1"/>
  <c r="BT34" i="28"/>
  <c r="FD34" i="28" s="1"/>
  <c r="GV34" i="28" s="1"/>
  <c r="DD34" i="28"/>
  <c r="GN34" i="28" s="1"/>
  <c r="CG34" i="28"/>
  <c r="FQ34" i="28" s="1"/>
  <c r="HI34" i="28" s="1"/>
  <c r="EA46" i="26"/>
  <c r="HJ46" i="26" s="1"/>
  <c r="DY46" i="26"/>
  <c r="HH46" i="26" s="1"/>
  <c r="DU46" i="26"/>
  <c r="HD46" i="26" s="1"/>
  <c r="DI46" i="26"/>
  <c r="GR46" i="26" s="1"/>
  <c r="EH46" i="26"/>
  <c r="HQ46" i="26" s="1"/>
  <c r="DV46" i="26"/>
  <c r="HE46" i="26" s="1"/>
  <c r="EG46" i="26"/>
  <c r="HP46" i="26" s="1"/>
  <c r="ES46" i="26"/>
  <c r="IB46" i="26" s="1"/>
  <c r="EP46" i="26"/>
  <c r="HY46" i="26" s="1"/>
  <c r="ED46" i="26"/>
  <c r="HM46" i="26" s="1"/>
  <c r="DN42" i="26"/>
  <c r="GW42" i="26" s="1"/>
  <c r="EB42" i="26"/>
  <c r="HK42" i="26" s="1"/>
  <c r="EA42" i="26"/>
  <c r="HJ42" i="26" s="1"/>
  <c r="EK42" i="26"/>
  <c r="HT42" i="26" s="1"/>
  <c r="DH42" i="26"/>
  <c r="GQ42" i="26" s="1"/>
  <c r="EJ42" i="26"/>
  <c r="HS42" i="26" s="1"/>
  <c r="EF42" i="26"/>
  <c r="HO42" i="26" s="1"/>
  <c r="DV42" i="26"/>
  <c r="HE42" i="26" s="1"/>
  <c r="DU42" i="26"/>
  <c r="HD42" i="26" s="1"/>
  <c r="DL34" i="26"/>
  <c r="BT34" i="26"/>
  <c r="FD34" i="26" s="1"/>
  <c r="DV34" i="26"/>
  <c r="CD34" i="26"/>
  <c r="FN34" i="26" s="1"/>
  <c r="DH34" i="26"/>
  <c r="BP34" i="26"/>
  <c r="EZ34" i="26" s="1"/>
  <c r="DS34" i="26"/>
  <c r="CA34" i="26"/>
  <c r="FK34" i="26" s="1"/>
  <c r="EI34" i="26"/>
  <c r="CQ34" i="26"/>
  <c r="GA34" i="26" s="1"/>
  <c r="EA34" i="26"/>
  <c r="CI34" i="26"/>
  <c r="FS34" i="26" s="1"/>
  <c r="DG34" i="26"/>
  <c r="BO34" i="26"/>
  <c r="EY34" i="26" s="1"/>
  <c r="ET34" i="26"/>
  <c r="DB34" i="26"/>
  <c r="GL34" i="26" s="1"/>
  <c r="EJ34" i="26"/>
  <c r="CR34" i="26"/>
  <c r="GB34" i="26" s="1"/>
  <c r="EQ34" i="26"/>
  <c r="CY34" i="26"/>
  <c r="GI34" i="26" s="1"/>
  <c r="EA30" i="26"/>
  <c r="CI30" i="26"/>
  <c r="FS30" i="26" s="1"/>
  <c r="DP30" i="26"/>
  <c r="BX30" i="26"/>
  <c r="FH30" i="26" s="1"/>
  <c r="ES30" i="26"/>
  <c r="DA30" i="26"/>
  <c r="GK30" i="26" s="1"/>
  <c r="EO30" i="26"/>
  <c r="CW30" i="26"/>
  <c r="GG30" i="26" s="1"/>
  <c r="EQ30" i="26"/>
  <c r="CY30" i="26"/>
  <c r="GI30" i="26" s="1"/>
  <c r="DI30" i="26"/>
  <c r="BQ30" i="26"/>
  <c r="FA30" i="26" s="1"/>
  <c r="EN30" i="26"/>
  <c r="CV30" i="26"/>
  <c r="GF30" i="26" s="1"/>
  <c r="EC30" i="26"/>
  <c r="CK30" i="26"/>
  <c r="FU30" i="26" s="1"/>
  <c r="EF30" i="26"/>
  <c r="CN30" i="26"/>
  <c r="FX30" i="26" s="1"/>
  <c r="DU30" i="26"/>
  <c r="CC30" i="26"/>
  <c r="FM30" i="26" s="1"/>
  <c r="DK26" i="26"/>
  <c r="GT26" i="26" s="1"/>
  <c r="DY26" i="26"/>
  <c r="HH26" i="26" s="1"/>
  <c r="DW26" i="26"/>
  <c r="HF26" i="26" s="1"/>
  <c r="EP26" i="26"/>
  <c r="HY26" i="26" s="1"/>
  <c r="ER26" i="26"/>
  <c r="IA26" i="26" s="1"/>
  <c r="EC26" i="26"/>
  <c r="HL26" i="26" s="1"/>
  <c r="EB26" i="26"/>
  <c r="HK26" i="26" s="1"/>
  <c r="EG26" i="26"/>
  <c r="HP26" i="26" s="1"/>
  <c r="EN26" i="26"/>
  <c r="HW26" i="26" s="1"/>
  <c r="DI26" i="26"/>
  <c r="GR26" i="26" s="1"/>
  <c r="EF22" i="26"/>
  <c r="HO22" i="26" s="1"/>
  <c r="EI22" i="26"/>
  <c r="HR22" i="26" s="1"/>
  <c r="DR22" i="26"/>
  <c r="HA22" i="26" s="1"/>
  <c r="DN22" i="26"/>
  <c r="GW22" i="26" s="1"/>
  <c r="DM22" i="26"/>
  <c r="GV22" i="26" s="1"/>
  <c r="DK22" i="26"/>
  <c r="GT22" i="26" s="1"/>
  <c r="DJ22" i="26"/>
  <c r="GS22" i="26" s="1"/>
  <c r="DH22" i="26"/>
  <c r="GQ22" i="26" s="1"/>
  <c r="EO22" i="26"/>
  <c r="HX22" i="26" s="1"/>
  <c r="DY18" i="26"/>
  <c r="HH18" i="26" s="1"/>
  <c r="CG18" i="26"/>
  <c r="FQ18" i="26" s="1"/>
  <c r="ED18" i="26"/>
  <c r="HM18" i="26" s="1"/>
  <c r="CL18" i="26"/>
  <c r="FV18" i="26" s="1"/>
  <c r="DR18" i="26"/>
  <c r="HA18" i="26" s="1"/>
  <c r="BZ18" i="26"/>
  <c r="FJ18" i="26" s="1"/>
  <c r="DN18" i="26"/>
  <c r="GW18" i="26" s="1"/>
  <c r="BV18" i="26"/>
  <c r="FF18" i="26" s="1"/>
  <c r="EB18" i="26"/>
  <c r="HK18" i="26" s="1"/>
  <c r="CJ18" i="26"/>
  <c r="FT18" i="26" s="1"/>
  <c r="EP18" i="26"/>
  <c r="HY18" i="26" s="1"/>
  <c r="CX18" i="26"/>
  <c r="GH18" i="26" s="1"/>
  <c r="DK18" i="26"/>
  <c r="GT18" i="26" s="1"/>
  <c r="BS18" i="26"/>
  <c r="FC18" i="26" s="1"/>
  <c r="ES18" i="26"/>
  <c r="IB18" i="26" s="1"/>
  <c r="DA18" i="26"/>
  <c r="GK18" i="26" s="1"/>
  <c r="EF18" i="26"/>
  <c r="HO18" i="26" s="1"/>
  <c r="CN18" i="26"/>
  <c r="FX18" i="26" s="1"/>
  <c r="DV18" i="26"/>
  <c r="HE18" i="26" s="1"/>
  <c r="CD18" i="26"/>
  <c r="FN18" i="26" s="1"/>
  <c r="DR14" i="26"/>
  <c r="HA14" i="26" s="1"/>
  <c r="EB14" i="26"/>
  <c r="HK14" i="26" s="1"/>
  <c r="DM14" i="26"/>
  <c r="GV14" i="26" s="1"/>
  <c r="DP14" i="26"/>
  <c r="GY14" i="26" s="1"/>
  <c r="DY14" i="26"/>
  <c r="HH14" i="26" s="1"/>
  <c r="ES14" i="26"/>
  <c r="IB14" i="26" s="1"/>
  <c r="ET14" i="26"/>
  <c r="IC14" i="26" s="1"/>
  <c r="DK14" i="26"/>
  <c r="GT14" i="26" s="1"/>
  <c r="DV14" i="26"/>
  <c r="HE14" i="26" s="1"/>
  <c r="BU16" i="26"/>
  <c r="FE16" i="26" s="1"/>
  <c r="GV16" i="26" s="1"/>
  <c r="BX36" i="26"/>
  <c r="FH36" i="26" s="1"/>
  <c r="GY36" i="26" s="1"/>
  <c r="CH36" i="26"/>
  <c r="FR36" i="26" s="1"/>
  <c r="BY36" i="26"/>
  <c r="FI36" i="26" s="1"/>
  <c r="BW36" i="26"/>
  <c r="FG36" i="26" s="1"/>
  <c r="BR36" i="26"/>
  <c r="FB36" i="26" s="1"/>
  <c r="BO36" i="26"/>
  <c r="EY36" i="26" s="1"/>
  <c r="GP36" i="26" s="1"/>
  <c r="BQ36" i="26"/>
  <c r="FA36" i="26" s="1"/>
  <c r="CV36" i="26"/>
  <c r="GF36" i="26" s="1"/>
  <c r="CR36" i="26"/>
  <c r="GB36" i="26" s="1"/>
  <c r="CG36" i="26"/>
  <c r="FQ36" i="26" s="1"/>
  <c r="HH36" i="26" s="1"/>
  <c r="BW20" i="24"/>
  <c r="FG20" i="24" s="1"/>
  <c r="GX20" i="24" s="1"/>
  <c r="CE20" i="24"/>
  <c r="FO20" i="24" s="1"/>
  <c r="HF20" i="24" s="1"/>
  <c r="CV20" i="24"/>
  <c r="GF20" i="24" s="1"/>
  <c r="CB38" i="26"/>
  <c r="FL38" i="26" s="1"/>
  <c r="HC38" i="26" s="1"/>
  <c r="BW38" i="26"/>
  <c r="FG38" i="26" s="1"/>
  <c r="GX38" i="26" s="1"/>
  <c r="CX38" i="26"/>
  <c r="GH38" i="26" s="1"/>
  <c r="DA38" i="26"/>
  <c r="GK38" i="26" s="1"/>
  <c r="CO38" i="26"/>
  <c r="FY38" i="26" s="1"/>
  <c r="HP38" i="26" s="1"/>
  <c r="CJ38" i="26"/>
  <c r="FT38" i="26" s="1"/>
  <c r="HK38" i="26" s="1"/>
  <c r="BP38" i="26"/>
  <c r="EZ38" i="26" s="1"/>
  <c r="CL38" i="26"/>
  <c r="FV38" i="26" s="1"/>
  <c r="CR38" i="26"/>
  <c r="GB38" i="26" s="1"/>
  <c r="CG38" i="26"/>
  <c r="FQ38" i="26" s="1"/>
  <c r="BX40" i="26"/>
  <c r="FH40" i="26" s="1"/>
  <c r="CN40" i="26"/>
  <c r="FX40" i="26" s="1"/>
  <c r="CQ40" i="26"/>
  <c r="GA40" i="26" s="1"/>
  <c r="HR40" i="26" s="1"/>
  <c r="CM40" i="26"/>
  <c r="FW40" i="26" s="1"/>
  <c r="CX40" i="26"/>
  <c r="GH40" i="26" s="1"/>
  <c r="HY40" i="26" s="1"/>
  <c r="BP40" i="26"/>
  <c r="EZ40" i="26" s="1"/>
  <c r="CI40" i="26"/>
  <c r="FS40" i="26" s="1"/>
  <c r="HJ40" i="26" s="1"/>
  <c r="CR40" i="26"/>
  <c r="GB40" i="26" s="1"/>
  <c r="HS40" i="26" s="1"/>
  <c r="CY40" i="26"/>
  <c r="GI40" i="26" s="1"/>
  <c r="CE40" i="26"/>
  <c r="FO40" i="26" s="1"/>
  <c r="CX20" i="26"/>
  <c r="GH20" i="26" s="1"/>
  <c r="CR20" i="26"/>
  <c r="GB20" i="26" s="1"/>
  <c r="HS20" i="26" s="1"/>
  <c r="CN20" i="26"/>
  <c r="FX20" i="26" s="1"/>
  <c r="CH20" i="26"/>
  <c r="FR20" i="26" s="1"/>
  <c r="CB20" i="26"/>
  <c r="FL20" i="26" s="1"/>
  <c r="CY20" i="26"/>
  <c r="GI20" i="26" s="1"/>
  <c r="BP20" i="26"/>
  <c r="EZ20" i="26" s="1"/>
  <c r="BY20" i="26"/>
  <c r="FI20" i="26" s="1"/>
  <c r="BQ20" i="26"/>
  <c r="FA20" i="26" s="1"/>
  <c r="BT20" i="26"/>
  <c r="FD20" i="26" s="1"/>
  <c r="EQ42" i="24"/>
  <c r="HZ42" i="24" s="1"/>
  <c r="EV42" i="24"/>
  <c r="IE42" i="24" s="1"/>
  <c r="DX42" i="24"/>
  <c r="HG42" i="24" s="1"/>
  <c r="DP42" i="24"/>
  <c r="GY42" i="24" s="1"/>
  <c r="EJ42" i="24"/>
  <c r="HS42" i="24" s="1"/>
  <c r="DO42" i="24"/>
  <c r="GX42" i="24" s="1"/>
  <c r="EL42" i="24"/>
  <c r="HU42" i="24" s="1"/>
  <c r="DN42" i="24"/>
  <c r="GW42" i="24" s="1"/>
  <c r="DW42" i="24"/>
  <c r="HF42" i="24" s="1"/>
  <c r="EH42" i="24"/>
  <c r="HQ42" i="24" s="1"/>
  <c r="EA38" i="24"/>
  <c r="HJ38" i="24" s="1"/>
  <c r="DS38" i="24"/>
  <c r="HB38" i="24" s="1"/>
  <c r="EQ38" i="24"/>
  <c r="HZ38" i="24" s="1"/>
  <c r="EO38" i="24"/>
  <c r="HX38" i="24" s="1"/>
  <c r="EJ38" i="24"/>
  <c r="HS38" i="24" s="1"/>
  <c r="EN38" i="24"/>
  <c r="HW38" i="24" s="1"/>
  <c r="DL38" i="24"/>
  <c r="GU38" i="24" s="1"/>
  <c r="EP38" i="24"/>
  <c r="HY38" i="24" s="1"/>
  <c r="DR38" i="24"/>
  <c r="HA38" i="24" s="1"/>
  <c r="ES38" i="24"/>
  <c r="IB38" i="24" s="1"/>
  <c r="EQ34" i="24"/>
  <c r="HZ34" i="24" s="1"/>
  <c r="EI34" i="24"/>
  <c r="HR34" i="24" s="1"/>
  <c r="DI34" i="24"/>
  <c r="GR34" i="24" s="1"/>
  <c r="EF34" i="24"/>
  <c r="HO34" i="24" s="1"/>
  <c r="EU34" i="24"/>
  <c r="ID34" i="24" s="1"/>
  <c r="EP34" i="24"/>
  <c r="HY34" i="24" s="1"/>
  <c r="DT34" i="24"/>
  <c r="HC34" i="24" s="1"/>
  <c r="EE34" i="24"/>
  <c r="HN34" i="24" s="1"/>
  <c r="EH34" i="24"/>
  <c r="HQ34" i="24" s="1"/>
  <c r="ER34" i="24"/>
  <c r="IA34" i="24" s="1"/>
  <c r="EA30" i="24"/>
  <c r="HJ30" i="24" s="1"/>
  <c r="EN30" i="24"/>
  <c r="HW30" i="24" s="1"/>
  <c r="EG30" i="24"/>
  <c r="HP30" i="24" s="1"/>
  <c r="DY30" i="24"/>
  <c r="HH30" i="24" s="1"/>
  <c r="DO30" i="24"/>
  <c r="GX30" i="24" s="1"/>
  <c r="EO30" i="24"/>
  <c r="HX30" i="24" s="1"/>
  <c r="DN30" i="24"/>
  <c r="GW30" i="24" s="1"/>
  <c r="EH30" i="24"/>
  <c r="HQ30" i="24" s="1"/>
  <c r="EU30" i="24"/>
  <c r="ID30" i="24" s="1"/>
  <c r="EL30" i="24"/>
  <c r="HU30" i="24" s="1"/>
  <c r="DU26" i="24"/>
  <c r="CC26" i="24"/>
  <c r="FM26" i="24" s="1"/>
  <c r="DM26" i="24"/>
  <c r="BU26" i="24"/>
  <c r="FE26" i="24" s="1"/>
  <c r="EV26" i="24"/>
  <c r="DD26" i="24"/>
  <c r="GN26" i="24" s="1"/>
  <c r="EM26" i="24"/>
  <c r="CU26" i="24"/>
  <c r="GE26" i="24" s="1"/>
  <c r="EG26" i="24"/>
  <c r="CO26" i="24"/>
  <c r="FY26" i="24" s="1"/>
  <c r="ES26" i="24"/>
  <c r="DA26" i="24"/>
  <c r="GK26" i="24" s="1"/>
  <c r="ET26" i="24"/>
  <c r="DB26" i="24"/>
  <c r="GL26" i="24" s="1"/>
  <c r="EL26" i="24"/>
  <c r="CT26" i="24"/>
  <c r="GD26" i="24" s="1"/>
  <c r="EP26" i="24"/>
  <c r="CX26" i="24"/>
  <c r="GH26" i="24" s="1"/>
  <c r="EA22" i="24"/>
  <c r="CI22" i="24"/>
  <c r="FS22" i="24" s="1"/>
  <c r="DU22" i="24"/>
  <c r="CC22" i="24"/>
  <c r="FM22" i="24" s="1"/>
  <c r="EF22" i="24"/>
  <c r="CN22" i="24"/>
  <c r="FX22" i="24" s="1"/>
  <c r="DX22" i="24"/>
  <c r="CF22" i="24"/>
  <c r="FP22" i="24" s="1"/>
  <c r="EJ22" i="24"/>
  <c r="CR22" i="24"/>
  <c r="GB22" i="24" s="1"/>
  <c r="DN22" i="24"/>
  <c r="BV22" i="24"/>
  <c r="FF22" i="24" s="1"/>
  <c r="DY22" i="24"/>
  <c r="CG22" i="24"/>
  <c r="FQ22" i="24" s="1"/>
  <c r="DV22" i="24"/>
  <c r="CD22" i="24"/>
  <c r="FN22" i="24" s="1"/>
  <c r="DJ22" i="24"/>
  <c r="BR22" i="24"/>
  <c r="FB22" i="24" s="1"/>
  <c r="DW22" i="24"/>
  <c r="CE22" i="24"/>
  <c r="FO22" i="24" s="1"/>
  <c r="EQ18" i="24"/>
  <c r="CY18" i="24"/>
  <c r="GI18" i="24" s="1"/>
  <c r="EI18" i="24"/>
  <c r="CQ18" i="24"/>
  <c r="GA18" i="24" s="1"/>
  <c r="EA18" i="24"/>
  <c r="CI18" i="24"/>
  <c r="FS18" i="24" s="1"/>
  <c r="DI18" i="24"/>
  <c r="BQ18" i="24"/>
  <c r="FA18" i="24" s="1"/>
  <c r="DJ18" i="24"/>
  <c r="BR18" i="24"/>
  <c r="FB18" i="24" s="1"/>
  <c r="ET18" i="24"/>
  <c r="DB18" i="24"/>
  <c r="GL18" i="24" s="1"/>
  <c r="EB18" i="24"/>
  <c r="CJ18" i="24"/>
  <c r="FT18" i="24" s="1"/>
  <c r="EE18" i="24"/>
  <c r="CM18" i="24"/>
  <c r="FW18" i="24" s="1"/>
  <c r="DV18" i="24"/>
  <c r="CD18" i="24"/>
  <c r="FN18" i="24" s="1"/>
  <c r="DR18" i="24"/>
  <c r="BZ18" i="24"/>
  <c r="FJ18" i="24" s="1"/>
  <c r="EX46" i="23"/>
  <c r="DX46" i="23"/>
  <c r="DN46" i="23"/>
  <c r="EP46" i="23"/>
  <c r="EL46" i="23"/>
  <c r="EI46" i="23"/>
  <c r="EE46" i="23"/>
  <c r="EA46" i="23"/>
  <c r="EN46" i="23"/>
  <c r="ER46" i="23"/>
  <c r="EP42" i="23"/>
  <c r="ET42" i="23"/>
  <c r="EH42" i="23"/>
  <c r="EL42" i="23"/>
  <c r="DS42" i="23"/>
  <c r="BR42" i="23"/>
  <c r="EG42" i="23"/>
  <c r="ED42" i="23"/>
  <c r="EI42" i="23"/>
  <c r="DP42" i="23"/>
  <c r="EC42" i="23"/>
  <c r="DS38" i="23"/>
  <c r="CA38" i="23"/>
  <c r="EW38" i="23"/>
  <c r="DE38" i="23"/>
  <c r="DO38" i="23"/>
  <c r="BW38" i="23"/>
  <c r="DT38" i="23"/>
  <c r="CB38" i="23"/>
  <c r="EM38" i="23"/>
  <c r="CU38" i="23"/>
  <c r="ER38" i="23"/>
  <c r="CZ38" i="23"/>
  <c r="BR38" i="23"/>
  <c r="EG38" i="23"/>
  <c r="CO38" i="23"/>
  <c r="DJ38" i="23" s="1"/>
  <c r="EJ38" i="23"/>
  <c r="CR38" i="23"/>
  <c r="DY38" i="23"/>
  <c r="CG38" i="23"/>
  <c r="EC38" i="23"/>
  <c r="CK38" i="23"/>
  <c r="DT34" i="23"/>
  <c r="EF34" i="23"/>
  <c r="EH34" i="23"/>
  <c r="DW34" i="23"/>
  <c r="DL34" i="23"/>
  <c r="EV34" i="23"/>
  <c r="DO34" i="23"/>
  <c r="DS34" i="23"/>
  <c r="EW34" i="23"/>
  <c r="DN34" i="23"/>
  <c r="DL26" i="23"/>
  <c r="BT26" i="23"/>
  <c r="EF26" i="23"/>
  <c r="CN26" i="23"/>
  <c r="DN26" i="23"/>
  <c r="BV26" i="23"/>
  <c r="EP26" i="23"/>
  <c r="CX26" i="23"/>
  <c r="EL26" i="23"/>
  <c r="CT26" i="23"/>
  <c r="DS26" i="23"/>
  <c r="CA26" i="23"/>
  <c r="EO26" i="23"/>
  <c r="CW26" i="23"/>
  <c r="ED26" i="23"/>
  <c r="CL26" i="23"/>
  <c r="DZ26" i="23"/>
  <c r="CH26" i="23"/>
  <c r="DV26" i="23"/>
  <c r="CD26" i="23"/>
  <c r="EJ22" i="23"/>
  <c r="CR22" i="23"/>
  <c r="DU22" i="23"/>
  <c r="CC22" i="23"/>
  <c r="EW22" i="23"/>
  <c r="DE22" i="23"/>
  <c r="DO22" i="23"/>
  <c r="BW22" i="23"/>
  <c r="DP22" i="23"/>
  <c r="BX22" i="23"/>
  <c r="EV22" i="23"/>
  <c r="DD22" i="23"/>
  <c r="EC22" i="23"/>
  <c r="CK22" i="23"/>
  <c r="DV22" i="23"/>
  <c r="CD22" i="23"/>
  <c r="ED22" i="23"/>
  <c r="CL22" i="23"/>
  <c r="EX18" i="23"/>
  <c r="DP18" i="23"/>
  <c r="EP18" i="23"/>
  <c r="EB18" i="23"/>
  <c r="EF18" i="23"/>
  <c r="DX18" i="23"/>
  <c r="EO18" i="23"/>
  <c r="DN18" i="23"/>
  <c r="ED18" i="23"/>
  <c r="EU18" i="23"/>
  <c r="BR14" i="23"/>
  <c r="EG14" i="23"/>
  <c r="HK357" i="27"/>
  <c r="HZ357" i="27"/>
  <c r="IV357" i="27"/>
  <c r="IL357" i="27"/>
  <c r="HT357" i="27"/>
  <c r="II357" i="27"/>
  <c r="IQ357" i="27"/>
  <c r="IM357" i="27"/>
  <c r="HU357" i="27"/>
  <c r="HQ357" i="27"/>
  <c r="JE357" i="27"/>
  <c r="JO357" i="27"/>
  <c r="JL357" i="27"/>
  <c r="JB357" i="27"/>
  <c r="IJ357" i="27"/>
  <c r="JC357" i="27"/>
  <c r="IK357" i="27"/>
  <c r="CS28" i="24"/>
  <c r="GC28" i="24" s="1"/>
  <c r="EM28" i="24"/>
  <c r="HV28" i="24" s="1"/>
  <c r="CH28" i="24"/>
  <c r="FR28" i="24" s="1"/>
  <c r="HI28" i="24" s="1"/>
  <c r="CE28" i="24"/>
  <c r="FO28" i="24" s="1"/>
  <c r="CO28" i="24"/>
  <c r="FY28" i="24" s="1"/>
  <c r="DA28" i="24"/>
  <c r="GK28" i="24" s="1"/>
  <c r="IB28" i="24" s="1"/>
  <c r="DC28" i="24"/>
  <c r="GM28" i="24" s="1"/>
  <c r="CF28" i="24"/>
  <c r="FP28" i="24" s="1"/>
  <c r="CG28" i="24"/>
  <c r="FQ28" i="24" s="1"/>
  <c r="CI28" i="24"/>
  <c r="FS28" i="24" s="1"/>
  <c r="CF15" i="23"/>
  <c r="BZ15" i="23"/>
  <c r="CH15" i="23"/>
  <c r="DC15" i="23"/>
  <c r="CZ15" i="23"/>
  <c r="CS15" i="23"/>
  <c r="BT15" i="23"/>
  <c r="CW15" i="23"/>
  <c r="CB15" i="23"/>
  <c r="CF36" i="24"/>
  <c r="FP36" i="24" s="1"/>
  <c r="CB36" i="24"/>
  <c r="FL36" i="24" s="1"/>
  <c r="CX36" i="24"/>
  <c r="GH36" i="24" s="1"/>
  <c r="HY36" i="24" s="1"/>
  <c r="BX36" i="24"/>
  <c r="FH36" i="24" s="1"/>
  <c r="BQ36" i="24"/>
  <c r="FA36" i="24" s="1"/>
  <c r="GR36" i="24" s="1"/>
  <c r="CE36" i="24"/>
  <c r="FO36" i="24" s="1"/>
  <c r="CZ36" i="24"/>
  <c r="GJ36" i="24" s="1"/>
  <c r="CD36" i="24"/>
  <c r="FN36" i="24" s="1"/>
  <c r="CC36" i="24"/>
  <c r="FM36" i="24" s="1"/>
  <c r="HD36" i="24" s="1"/>
  <c r="CR36" i="24"/>
  <c r="GB36" i="24" s="1"/>
  <c r="CI30" i="23"/>
  <c r="BY30" i="23"/>
  <c r="CD30" i="23"/>
  <c r="CE30" i="23"/>
  <c r="CN30" i="23"/>
  <c r="CL30" i="23"/>
  <c r="CU30" i="23"/>
  <c r="CK30" i="23"/>
  <c r="DD30" i="23"/>
  <c r="CS30" i="23"/>
  <c r="CP30" i="23"/>
  <c r="CB14" i="23"/>
  <c r="CO14" i="23"/>
  <c r="DJ14" i="23" s="1"/>
  <c r="BW14" i="23"/>
  <c r="CF14" i="23"/>
  <c r="CT14" i="23"/>
  <c r="DF14" i="23"/>
  <c r="CJ14" i="23"/>
  <c r="CX14" i="23"/>
  <c r="CG14" i="23"/>
  <c r="BV14" i="23"/>
  <c r="BZ14" i="23"/>
  <c r="BU14" i="24"/>
  <c r="FE14" i="24" s="1"/>
  <c r="BQ14" i="24"/>
  <c r="FA14" i="24" s="1"/>
  <c r="BT14" i="24"/>
  <c r="FD14" i="24" s="1"/>
  <c r="BW14" i="24"/>
  <c r="FG14" i="24" s="1"/>
  <c r="GX14" i="24" s="1"/>
  <c r="BR14" i="24"/>
  <c r="FB14" i="24" s="1"/>
  <c r="CD14" i="24"/>
  <c r="FN14" i="24" s="1"/>
  <c r="HE14" i="24" s="1"/>
  <c r="BX14" i="24"/>
  <c r="FH14" i="24" s="1"/>
  <c r="CC14" i="24"/>
  <c r="FM14" i="24" s="1"/>
  <c r="CY14" i="24"/>
  <c r="GI14" i="24" s="1"/>
  <c r="BW46" i="24"/>
  <c r="FG46" i="24" s="1"/>
  <c r="BR46" i="24"/>
  <c r="FB46" i="24" s="1"/>
  <c r="GS46" i="24" s="1"/>
  <c r="BU46" i="24"/>
  <c r="FE46" i="24" s="1"/>
  <c r="GV46" i="24" s="1"/>
  <c r="BX46" i="24"/>
  <c r="FH46" i="24" s="1"/>
  <c r="GY46" i="24" s="1"/>
  <c r="EO46" i="24"/>
  <c r="HX46" i="24" s="1"/>
  <c r="CD46" i="24"/>
  <c r="FN46" i="24" s="1"/>
  <c r="CY46" i="24"/>
  <c r="GI46" i="24" s="1"/>
  <c r="CS46" i="24"/>
  <c r="GC46" i="24" s="1"/>
  <c r="HT46" i="24" s="1"/>
  <c r="CZ46" i="24"/>
  <c r="GJ46" i="24" s="1"/>
  <c r="CP12" i="23"/>
  <c r="DG12" i="23"/>
  <c r="BY12" i="23"/>
  <c r="BW12" i="23"/>
  <c r="CD12" i="23"/>
  <c r="CF28" i="23"/>
  <c r="BY28" i="23"/>
  <c r="AI66" i="24"/>
  <c r="AE66" i="24"/>
  <c r="AH66" i="24"/>
  <c r="BC68" i="24"/>
  <c r="BK68" i="24"/>
  <c r="Y68" i="24"/>
  <c r="BE68" i="24"/>
  <c r="AX68" i="24"/>
  <c r="AQ68" i="24"/>
  <c r="AJ68" i="24"/>
  <c r="AC68" i="24"/>
  <c r="BI68" i="24"/>
  <c r="BB68" i="24"/>
  <c r="BI55" i="24"/>
  <c r="AK55" i="24"/>
  <c r="AM55" i="24"/>
  <c r="AF55" i="24"/>
  <c r="BL55" i="24"/>
  <c r="AW55" i="24"/>
  <c r="AP55" i="24"/>
  <c r="AI55" i="24"/>
  <c r="AB55" i="24"/>
  <c r="BH55" i="24"/>
  <c r="BE60" i="24"/>
  <c r="AC60" i="24"/>
  <c r="AW52" i="24"/>
  <c r="BH52" i="24"/>
  <c r="GZ30" i="27"/>
  <c r="GX30" i="27"/>
  <c r="HC30" i="27"/>
  <c r="BW46" i="27"/>
  <c r="CU46" i="27"/>
  <c r="CS46" i="27"/>
  <c r="GY46" i="27"/>
  <c r="IS46" i="27" s="1"/>
  <c r="AO65" i="32"/>
  <c r="AL64" i="32"/>
  <c r="Y64" i="32"/>
  <c r="AE64" i="32"/>
  <c r="BK64" i="32"/>
  <c r="BD64" i="32"/>
  <c r="AP64" i="32"/>
  <c r="AI64" i="32"/>
  <c r="AB64" i="32"/>
  <c r="BH64" i="32"/>
  <c r="BA64" i="32"/>
  <c r="AK60" i="32"/>
  <c r="AV59" i="32"/>
  <c r="BC59" i="32"/>
  <c r="BK59" i="32"/>
  <c r="AC59" i="32"/>
  <c r="BI59" i="32"/>
  <c r="BB59" i="32"/>
  <c r="AO59" i="32"/>
  <c r="AH59" i="32"/>
  <c r="AA59" i="32"/>
  <c r="BG59" i="32"/>
  <c r="BC61" i="32"/>
  <c r="AM61" i="32"/>
  <c r="AK61" i="32"/>
  <c r="AD61" i="32"/>
  <c r="BJ61" i="32"/>
  <c r="BD61" i="32"/>
  <c r="AO61" i="32"/>
  <c r="AH61" i="32"/>
  <c r="AA61" i="32"/>
  <c r="BG61" i="32"/>
  <c r="CZ11" i="33"/>
  <c r="GJ11" i="33" s="1"/>
  <c r="IA11" i="33" s="1"/>
  <c r="ER11" i="33"/>
  <c r="EO11" i="33"/>
  <c r="CW11" i="33"/>
  <c r="GG11" i="33" s="1"/>
  <c r="CT11" i="33"/>
  <c r="GD11" i="33" s="1"/>
  <c r="HU11" i="33" s="1"/>
  <c r="EL11" i="33"/>
  <c r="EF11" i="33"/>
  <c r="CN11" i="33"/>
  <c r="FX11" i="33" s="1"/>
  <c r="DC11" i="33"/>
  <c r="GM11" i="33" s="1"/>
  <c r="EU11" i="33"/>
  <c r="EI11" i="33"/>
  <c r="CQ11" i="33"/>
  <c r="GA11" i="33" s="1"/>
  <c r="DM11" i="33"/>
  <c r="BU11" i="33"/>
  <c r="FE11" i="33" s="1"/>
  <c r="DT11" i="33"/>
  <c r="CB11" i="33"/>
  <c r="FL11" i="33" s="1"/>
  <c r="DU11" i="33"/>
  <c r="CC11" i="33"/>
  <c r="FM11" i="33" s="1"/>
  <c r="ES11" i="33"/>
  <c r="DA11" i="33"/>
  <c r="GK11" i="33" s="1"/>
  <c r="DC22" i="33"/>
  <c r="GM22" i="33" s="1"/>
  <c r="EU22" i="33"/>
  <c r="CP22" i="33"/>
  <c r="FZ22" i="33" s="1"/>
  <c r="EH22" i="33"/>
  <c r="CU22" i="33"/>
  <c r="GE22" i="33" s="1"/>
  <c r="EM22" i="33"/>
  <c r="DQ22" i="33"/>
  <c r="BY22" i="33"/>
  <c r="FI22" i="33" s="1"/>
  <c r="CK22" i="33"/>
  <c r="FU22" i="33" s="1"/>
  <c r="EC22" i="33"/>
  <c r="EV22" i="33"/>
  <c r="DD22" i="33"/>
  <c r="GN22" i="33" s="1"/>
  <c r="BT22" i="33"/>
  <c r="FD22" i="33" s="1"/>
  <c r="DL22" i="33"/>
  <c r="DS22" i="33"/>
  <c r="CA22" i="33"/>
  <c r="FK22" i="33" s="1"/>
  <c r="CO22" i="33"/>
  <c r="FY22" i="33" s="1"/>
  <c r="EG22" i="33"/>
  <c r="ES22" i="33"/>
  <c r="DA22" i="33"/>
  <c r="GK22" i="33" s="1"/>
  <c r="ID47" i="33"/>
  <c r="HO42" i="33"/>
  <c r="CX42" i="33"/>
  <c r="GH42" i="33" s="1"/>
  <c r="EP42" i="33"/>
  <c r="CW42" i="33"/>
  <c r="GG42" i="33" s="1"/>
  <c r="EO42" i="33"/>
  <c r="CR42" i="33"/>
  <c r="GB42" i="33" s="1"/>
  <c r="EJ42" i="33"/>
  <c r="CC42" i="33"/>
  <c r="FM42" i="33" s="1"/>
  <c r="DU42" i="33"/>
  <c r="HK29" i="33"/>
  <c r="DQ15" i="32"/>
  <c r="BY15" i="32"/>
  <c r="FI15" i="32" s="1"/>
  <c r="EP15" i="32"/>
  <c r="CX15" i="32"/>
  <c r="GH15" i="32" s="1"/>
  <c r="DV15" i="32"/>
  <c r="CD15" i="32"/>
  <c r="FN15" i="32" s="1"/>
  <c r="EV15" i="32"/>
  <c r="DD15" i="32"/>
  <c r="GN15" i="32" s="1"/>
  <c r="EN15" i="32"/>
  <c r="CV15" i="32"/>
  <c r="GF15" i="32" s="1"/>
  <c r="DN15" i="32"/>
  <c r="BV15" i="32"/>
  <c r="FF15" i="32" s="1"/>
  <c r="ES15" i="32"/>
  <c r="DA15" i="32"/>
  <c r="GK15" i="32" s="1"/>
  <c r="DP15" i="32"/>
  <c r="BX15" i="32"/>
  <c r="FH15" i="32" s="1"/>
  <c r="DM15" i="32"/>
  <c r="GV15" i="32" s="1"/>
  <c r="BU15" i="32"/>
  <c r="FE15" i="32" s="1"/>
  <c r="DW15" i="32"/>
  <c r="CE15" i="32"/>
  <c r="FO15" i="32" s="1"/>
  <c r="DM26" i="33"/>
  <c r="GV26" i="33" s="1"/>
  <c r="DP26" i="33"/>
  <c r="DT26" i="33"/>
  <c r="HC26" i="33" s="1"/>
  <c r="DX26" i="33"/>
  <c r="EN26" i="33"/>
  <c r="HW26" i="33" s="1"/>
  <c r="DW26" i="33"/>
  <c r="HF26" i="33" s="1"/>
  <c r="EL26" i="33"/>
  <c r="EJ26" i="33"/>
  <c r="HS26" i="33" s="1"/>
  <c r="DB26" i="33"/>
  <c r="GL26" i="33" s="1"/>
  <c r="ET26" i="33"/>
  <c r="IC26" i="33" s="1"/>
  <c r="CA26" i="33"/>
  <c r="FK26" i="33" s="1"/>
  <c r="DS26" i="33"/>
  <c r="HB26" i="33" s="1"/>
  <c r="HC13" i="33"/>
  <c r="GR12" i="30"/>
  <c r="HX24" i="30"/>
  <c r="CC20" i="33"/>
  <c r="FM20" i="33" s="1"/>
  <c r="HD20" i="33" s="1"/>
  <c r="CZ20" i="33"/>
  <c r="GJ20" i="33" s="1"/>
  <c r="IA20" i="33" s="1"/>
  <c r="BZ20" i="33"/>
  <c r="FJ20" i="33" s="1"/>
  <c r="HA20" i="33" s="1"/>
  <c r="CS20" i="33"/>
  <c r="GC20" i="33" s="1"/>
  <c r="HT20" i="33" s="1"/>
  <c r="BS20" i="33"/>
  <c r="FC20" i="33" s="1"/>
  <c r="GT20" i="33" s="1"/>
  <c r="BV39" i="33"/>
  <c r="FF39" i="33" s="1"/>
  <c r="DN39" i="33"/>
  <c r="GW39" i="33" s="1"/>
  <c r="CJ39" i="33"/>
  <c r="FT39" i="33" s="1"/>
  <c r="EB39" i="33"/>
  <c r="HK39" i="33" s="1"/>
  <c r="BX39" i="33"/>
  <c r="FH39" i="33" s="1"/>
  <c r="DP39" i="33"/>
  <c r="GY39" i="33" s="1"/>
  <c r="HB39" i="33"/>
  <c r="GT39" i="33"/>
  <c r="DA39" i="33"/>
  <c r="GK39" i="33" s="1"/>
  <c r="ES39" i="33"/>
  <c r="IB39" i="33" s="1"/>
  <c r="CF26" i="33"/>
  <c r="FP26" i="33" s="1"/>
  <c r="CQ26" i="33"/>
  <c r="GA26" i="33" s="1"/>
  <c r="HR26" i="33" s="1"/>
  <c r="CW26" i="33"/>
  <c r="GG26" i="33" s="1"/>
  <c r="HX26" i="33" s="1"/>
  <c r="DA26" i="33"/>
  <c r="GK26" i="33" s="1"/>
  <c r="IB26" i="33" s="1"/>
  <c r="CO26" i="33"/>
  <c r="FY26" i="33" s="1"/>
  <c r="HP26" i="33" s="1"/>
  <c r="DO20" i="33"/>
  <c r="GX20" i="33" s="1"/>
  <c r="ET20" i="33"/>
  <c r="IC20" i="33" s="1"/>
  <c r="EH20" i="33"/>
  <c r="ED20" i="33"/>
  <c r="HM20" i="33" s="1"/>
  <c r="DQ20" i="33"/>
  <c r="GZ20" i="33" s="1"/>
  <c r="EN20" i="33"/>
  <c r="HW20" i="33" s="1"/>
  <c r="EI20" i="33"/>
  <c r="HR20" i="33" s="1"/>
  <c r="DM20" i="33"/>
  <c r="EL20" i="33"/>
  <c r="EV20" i="33"/>
  <c r="IE20" i="33" s="1"/>
  <c r="EI19" i="32"/>
  <c r="EF19" i="32"/>
  <c r="EP19" i="32"/>
  <c r="EK19" i="32"/>
  <c r="BT19" i="32"/>
  <c r="FD19" i="32" s="1"/>
  <c r="DL19" i="32"/>
  <c r="CG19" i="32"/>
  <c r="FQ19" i="32" s="1"/>
  <c r="DY19" i="32"/>
  <c r="ER19" i="32"/>
  <c r="IA19" i="32" s="1"/>
  <c r="DK19" i="32"/>
  <c r="DI19" i="32"/>
  <c r="DU19" i="32"/>
  <c r="HD19" i="32" s="1"/>
  <c r="CT14" i="30"/>
  <c r="GD14" i="30" s="1"/>
  <c r="HU14" i="30" s="1"/>
  <c r="CA14" i="30"/>
  <c r="FK14" i="30" s="1"/>
  <c r="HB14" i="30" s="1"/>
  <c r="BZ14" i="30"/>
  <c r="FJ14" i="30" s="1"/>
  <c r="HA14" i="30" s="1"/>
  <c r="BY14" i="30"/>
  <c r="FI14" i="30" s="1"/>
  <c r="GZ14" i="30" s="1"/>
  <c r="CI14" i="30"/>
  <c r="FS14" i="30" s="1"/>
  <c r="HJ14" i="30" s="1"/>
  <c r="CR14" i="30"/>
  <c r="GB14" i="30" s="1"/>
  <c r="HS14" i="30" s="1"/>
  <c r="CK14" i="30"/>
  <c r="FU14" i="30" s="1"/>
  <c r="HL14" i="30" s="1"/>
  <c r="BW14" i="30"/>
  <c r="FG14" i="30" s="1"/>
  <c r="GX14" i="30" s="1"/>
  <c r="DB14" i="30"/>
  <c r="GL14" i="30" s="1"/>
  <c r="DC14" i="30"/>
  <c r="GM14" i="30" s="1"/>
  <c r="DJ14" i="30"/>
  <c r="GS14" i="30" s="1"/>
  <c r="CY19" i="33"/>
  <c r="GI19" i="33" s="1"/>
  <c r="EQ19" i="33"/>
  <c r="HZ19" i="33" s="1"/>
  <c r="EM19" i="33"/>
  <c r="CU19" i="33"/>
  <c r="GE19" i="33" s="1"/>
  <c r="EH19" i="33"/>
  <c r="CP19" i="33"/>
  <c r="FZ19" i="33" s="1"/>
  <c r="HQ19" i="33" s="1"/>
  <c r="DW19" i="33"/>
  <c r="CE19" i="33"/>
  <c r="FO19" i="33" s="1"/>
  <c r="EB19" i="33"/>
  <c r="CJ19" i="33"/>
  <c r="FT19" i="33" s="1"/>
  <c r="ES19" i="33"/>
  <c r="IB19" i="33" s="1"/>
  <c r="DA19" i="33"/>
  <c r="GK19" i="33" s="1"/>
  <c r="DK19" i="33"/>
  <c r="BS19" i="33"/>
  <c r="FC19" i="33" s="1"/>
  <c r="EJ19" i="33"/>
  <c r="CR19" i="33"/>
  <c r="GB19" i="33" s="1"/>
  <c r="DY19" i="33"/>
  <c r="CG19" i="33"/>
  <c r="FQ19" i="33" s="1"/>
  <c r="BQ45" i="33"/>
  <c r="FA45" i="33" s="1"/>
  <c r="DI45" i="33"/>
  <c r="CP45" i="33"/>
  <c r="FZ45" i="33" s="1"/>
  <c r="EH45" i="33"/>
  <c r="ET45" i="33"/>
  <c r="IC45" i="33" s="1"/>
  <c r="DB45" i="33"/>
  <c r="GL45" i="33" s="1"/>
  <c r="EJ45" i="33"/>
  <c r="HS45" i="33" s="1"/>
  <c r="CR45" i="33"/>
  <c r="GB45" i="33" s="1"/>
  <c r="EI45" i="33"/>
  <c r="HR45" i="33" s="1"/>
  <c r="CQ45" i="33"/>
  <c r="GA45" i="33" s="1"/>
  <c r="EO45" i="33"/>
  <c r="CW45" i="33"/>
  <c r="GG45" i="33" s="1"/>
  <c r="BZ45" i="33"/>
  <c r="FJ45" i="33" s="1"/>
  <c r="DR45" i="33"/>
  <c r="CL45" i="33"/>
  <c r="FV45" i="33" s="1"/>
  <c r="ED45" i="33"/>
  <c r="EN45" i="33"/>
  <c r="CV45" i="33"/>
  <c r="GF45" i="33" s="1"/>
  <c r="BU45" i="33"/>
  <c r="FE45" i="33" s="1"/>
  <c r="DM45" i="33"/>
  <c r="DU17" i="32"/>
  <c r="CH17" i="32"/>
  <c r="FR17" i="32" s="1"/>
  <c r="DZ17" i="32"/>
  <c r="DS17" i="32"/>
  <c r="DV17" i="32"/>
  <c r="CR17" i="32"/>
  <c r="GB17" i="32" s="1"/>
  <c r="EJ17" i="32"/>
  <c r="HS17" i="32" s="1"/>
  <c r="ER17" i="32"/>
  <c r="DT17" i="32"/>
  <c r="CX17" i="32"/>
  <c r="GH17" i="32" s="1"/>
  <c r="EP17" i="32"/>
  <c r="HY17" i="32" s="1"/>
  <c r="CW17" i="32"/>
  <c r="GG17" i="32" s="1"/>
  <c r="EO17" i="32"/>
  <c r="HX17" i="32" s="1"/>
  <c r="DN17" i="32"/>
  <c r="GW17" i="32" s="1"/>
  <c r="DV15" i="30"/>
  <c r="HE15" i="30" s="1"/>
  <c r="CD15" i="30"/>
  <c r="FN15" i="30" s="1"/>
  <c r="EP15" i="30"/>
  <c r="HY15" i="30" s="1"/>
  <c r="CX15" i="30"/>
  <c r="GH15" i="30" s="1"/>
  <c r="DW15" i="30"/>
  <c r="CE15" i="30"/>
  <c r="FO15" i="30" s="1"/>
  <c r="DK15" i="30"/>
  <c r="BS15" i="30"/>
  <c r="FC15" i="30" s="1"/>
  <c r="EK15" i="30"/>
  <c r="CS15" i="30"/>
  <c r="GC15" i="30" s="1"/>
  <c r="DZ15" i="30"/>
  <c r="CH15" i="30"/>
  <c r="FR15" i="30" s="1"/>
  <c r="ES15" i="30"/>
  <c r="DA15" i="30"/>
  <c r="GK15" i="30" s="1"/>
  <c r="EM15" i="30"/>
  <c r="CU15" i="30"/>
  <c r="GE15" i="30" s="1"/>
  <c r="EI15" i="30"/>
  <c r="CQ15" i="30"/>
  <c r="GA15" i="30" s="1"/>
  <c r="BV40" i="32"/>
  <c r="FF40" i="32" s="1"/>
  <c r="DN40" i="32"/>
  <c r="GW40" i="32" s="1"/>
  <c r="DS40" i="32"/>
  <c r="CA40" i="32"/>
  <c r="FK40" i="32" s="1"/>
  <c r="DJ40" i="32"/>
  <c r="BR40" i="32"/>
  <c r="FB40" i="32" s="1"/>
  <c r="EH40" i="32"/>
  <c r="CP40" i="32"/>
  <c r="FZ40" i="32" s="1"/>
  <c r="DM40" i="32"/>
  <c r="BU40" i="32"/>
  <c r="FE40" i="32" s="1"/>
  <c r="DY40" i="32"/>
  <c r="CG40" i="32"/>
  <c r="FQ40" i="32" s="1"/>
  <c r="EV40" i="32"/>
  <c r="DD40" i="32"/>
  <c r="GN40" i="32" s="1"/>
  <c r="CT40" i="32"/>
  <c r="GD40" i="32" s="1"/>
  <c r="EL40" i="32"/>
  <c r="HU40" i="32" s="1"/>
  <c r="EG40" i="32"/>
  <c r="CO40" i="32"/>
  <c r="FY40" i="32" s="1"/>
  <c r="EJ40" i="32"/>
  <c r="CR40" i="32"/>
  <c r="GB40" i="32" s="1"/>
  <c r="BV44" i="32"/>
  <c r="FF44" i="32" s="1"/>
  <c r="GW44" i="32" s="1"/>
  <c r="BR44" i="32"/>
  <c r="FB44" i="32" s="1"/>
  <c r="GS44" i="32" s="1"/>
  <c r="HU43" i="32"/>
  <c r="CQ19" i="32"/>
  <c r="GA19" i="32" s="1"/>
  <c r="HR19" i="32" s="1"/>
  <c r="DB19" i="32"/>
  <c r="GL19" i="32" s="1"/>
  <c r="IC19" i="32" s="1"/>
  <c r="CX19" i="32"/>
  <c r="GH19" i="32" s="1"/>
  <c r="HY19" i="32" s="1"/>
  <c r="CB19" i="32"/>
  <c r="FL19" i="32" s="1"/>
  <c r="HC19" i="32" s="1"/>
  <c r="CW19" i="32"/>
  <c r="GG19" i="32" s="1"/>
  <c r="HX19" i="32" s="1"/>
  <c r="CP19" i="32"/>
  <c r="FZ19" i="32" s="1"/>
  <c r="HQ19" i="32" s="1"/>
  <c r="DM35" i="30"/>
  <c r="GV35" i="30" s="1"/>
  <c r="BU35" i="30"/>
  <c r="FE35" i="30" s="1"/>
  <c r="DT35" i="30"/>
  <c r="HC35" i="30" s="1"/>
  <c r="CB35" i="30"/>
  <c r="FL35" i="30" s="1"/>
  <c r="DQ35" i="30"/>
  <c r="GZ35" i="30" s="1"/>
  <c r="BY35" i="30"/>
  <c r="FI35" i="30" s="1"/>
  <c r="EB35" i="30"/>
  <c r="CJ35" i="30"/>
  <c r="FT35" i="30" s="1"/>
  <c r="DU35" i="30"/>
  <c r="HD35" i="30" s="1"/>
  <c r="CC35" i="30"/>
  <c r="FM35" i="30" s="1"/>
  <c r="EI35" i="30"/>
  <c r="HR35" i="30" s="1"/>
  <c r="CQ35" i="30"/>
  <c r="GA35" i="30" s="1"/>
  <c r="DP35" i="30"/>
  <c r="GY35" i="30" s="1"/>
  <c r="BX35" i="30"/>
  <c r="FH35" i="30" s="1"/>
  <c r="DV35" i="30"/>
  <c r="HE35" i="30" s="1"/>
  <c r="CD35" i="30"/>
  <c r="FN35" i="30" s="1"/>
  <c r="EQ35" i="30"/>
  <c r="HZ35" i="30" s="1"/>
  <c r="CY35" i="30"/>
  <c r="GI35" i="30" s="1"/>
  <c r="EO35" i="30"/>
  <c r="HX35" i="30" s="1"/>
  <c r="CW35" i="30"/>
  <c r="GG35" i="30" s="1"/>
  <c r="ET44" i="32"/>
  <c r="IC44" i="32" s="1"/>
  <c r="EK44" i="32"/>
  <c r="HT44" i="32" s="1"/>
  <c r="EP44" i="32"/>
  <c r="HY44" i="32" s="1"/>
  <c r="EI44" i="32"/>
  <c r="HR44" i="32" s="1"/>
  <c r="CV44" i="32"/>
  <c r="GF44" i="32" s="1"/>
  <c r="EN44" i="32"/>
  <c r="EQ44" i="32"/>
  <c r="HZ44" i="32" s="1"/>
  <c r="DU44" i="32"/>
  <c r="HD44" i="32" s="1"/>
  <c r="DZ44" i="32"/>
  <c r="HI44" i="32" s="1"/>
  <c r="EL44" i="32"/>
  <c r="HU44" i="32" s="1"/>
  <c r="DI44" i="32"/>
  <c r="HE32" i="32"/>
  <c r="IA32" i="32"/>
  <c r="ID32" i="32"/>
  <c r="GR32" i="32"/>
  <c r="EB29" i="32"/>
  <c r="CJ29" i="32"/>
  <c r="FT29" i="32" s="1"/>
  <c r="DU29" i="32"/>
  <c r="CC29" i="32"/>
  <c r="FM29" i="32" s="1"/>
  <c r="CA29" i="32"/>
  <c r="FK29" i="32" s="1"/>
  <c r="DS29" i="32"/>
  <c r="HB29" i="32" s="1"/>
  <c r="DP29" i="32"/>
  <c r="BX29" i="32"/>
  <c r="FH29" i="32" s="1"/>
  <c r="GY29" i="32" s="1"/>
  <c r="CD29" i="32"/>
  <c r="FN29" i="32" s="1"/>
  <c r="DV29" i="32"/>
  <c r="HE29" i="32" s="1"/>
  <c r="CY29" i="32"/>
  <c r="GI29" i="32" s="1"/>
  <c r="EQ29" i="32"/>
  <c r="HZ29" i="32" s="1"/>
  <c r="CW29" i="32"/>
  <c r="GG29" i="32" s="1"/>
  <c r="EO29" i="32"/>
  <c r="HX29" i="32" s="1"/>
  <c r="DT29" i="32"/>
  <c r="CB29" i="32"/>
  <c r="FL29" i="32" s="1"/>
  <c r="EF29" i="32"/>
  <c r="CN29" i="32"/>
  <c r="FX29" i="32" s="1"/>
  <c r="EL29" i="32"/>
  <c r="CT29" i="32"/>
  <c r="GD29" i="32" s="1"/>
  <c r="HQ12" i="32"/>
  <c r="GT12" i="32"/>
  <c r="HF12" i="32"/>
  <c r="DX42" i="30"/>
  <c r="HG42" i="30" s="1"/>
  <c r="DO42" i="30"/>
  <c r="EU42" i="30"/>
  <c r="DP42" i="30"/>
  <c r="EH42" i="30"/>
  <c r="HQ42" i="30" s="1"/>
  <c r="DQ42" i="30"/>
  <c r="GZ42" i="30" s="1"/>
  <c r="EA42" i="30"/>
  <c r="EM42" i="30"/>
  <c r="DN42" i="30"/>
  <c r="EC42" i="30"/>
  <c r="HL42" i="30" s="1"/>
  <c r="DW26" i="30"/>
  <c r="HF26" i="30" s="1"/>
  <c r="DP26" i="30"/>
  <c r="ER26" i="30"/>
  <c r="IA26" i="30" s="1"/>
  <c r="DX26" i="30"/>
  <c r="DY26" i="30"/>
  <c r="HH26" i="30" s="1"/>
  <c r="EP26" i="30"/>
  <c r="HY26" i="30" s="1"/>
  <c r="EL26" i="30"/>
  <c r="DL26" i="30"/>
  <c r="ET26" i="30"/>
  <c r="EO26" i="30"/>
  <c r="HX26" i="30" s="1"/>
  <c r="CT42" i="32"/>
  <c r="GD42" i="32" s="1"/>
  <c r="EL42" i="32"/>
  <c r="IE39" i="32"/>
  <c r="HY39" i="32"/>
  <c r="CQ26" i="32"/>
  <c r="GA26" i="32" s="1"/>
  <c r="EI26" i="32"/>
  <c r="CR26" i="32"/>
  <c r="GB26" i="32" s="1"/>
  <c r="EJ26" i="32"/>
  <c r="CC17" i="32"/>
  <c r="FM17" i="32" s="1"/>
  <c r="HD17" i="32" s="1"/>
  <c r="CN17" i="32"/>
  <c r="FX17" i="32" s="1"/>
  <c r="HO17" i="32" s="1"/>
  <c r="CD17" i="32"/>
  <c r="FN17" i="32" s="1"/>
  <c r="CB17" i="32"/>
  <c r="FL17" i="32" s="1"/>
  <c r="GZ37" i="30"/>
  <c r="ID37" i="30"/>
  <c r="GW37" i="30"/>
  <c r="IE37" i="30"/>
  <c r="CN24" i="30"/>
  <c r="FX24" i="30" s="1"/>
  <c r="HO24" i="30" s="1"/>
  <c r="CI24" i="30"/>
  <c r="FS24" i="30" s="1"/>
  <c r="HJ24" i="30" s="1"/>
  <c r="CA24" i="30"/>
  <c r="FK24" i="30" s="1"/>
  <c r="HB24" i="30" s="1"/>
  <c r="BQ24" i="30"/>
  <c r="FA24" i="30" s="1"/>
  <c r="GR24" i="30" s="1"/>
  <c r="BU24" i="30"/>
  <c r="FE24" i="30" s="1"/>
  <c r="GV24" i="30" s="1"/>
  <c r="DB24" i="30"/>
  <c r="GL24" i="30" s="1"/>
  <c r="IC24" i="30" s="1"/>
  <c r="CD24" i="30"/>
  <c r="FN24" i="30" s="1"/>
  <c r="HE24" i="30" s="1"/>
  <c r="CF24" i="30"/>
  <c r="FP24" i="30" s="1"/>
  <c r="HG24" i="30" s="1"/>
  <c r="BY24" i="30"/>
  <c r="FI24" i="30" s="1"/>
  <c r="BQ41" i="32"/>
  <c r="FA41" i="32" s="1"/>
  <c r="DI41" i="32"/>
  <c r="GR41" i="32" s="1"/>
  <c r="DC41" i="32"/>
  <c r="GM41" i="32" s="1"/>
  <c r="EU41" i="32"/>
  <c r="ID41" i="32" s="1"/>
  <c r="CR41" i="32"/>
  <c r="GB41" i="32" s="1"/>
  <c r="EJ41" i="32"/>
  <c r="HS41" i="32" s="1"/>
  <c r="CD41" i="32"/>
  <c r="FN41" i="32" s="1"/>
  <c r="DV41" i="32"/>
  <c r="HE41" i="32" s="1"/>
  <c r="CA41" i="32"/>
  <c r="FK41" i="32" s="1"/>
  <c r="DS41" i="32"/>
  <c r="HB41" i="32" s="1"/>
  <c r="CW41" i="32"/>
  <c r="GG41" i="32" s="1"/>
  <c r="EO41" i="32"/>
  <c r="HX41" i="32" s="1"/>
  <c r="CF41" i="32"/>
  <c r="FP41" i="32" s="1"/>
  <c r="DX41" i="32"/>
  <c r="HG41" i="32" s="1"/>
  <c r="BU41" i="32"/>
  <c r="FE41" i="32" s="1"/>
  <c r="DM41" i="32"/>
  <c r="GV41" i="32" s="1"/>
  <c r="BZ41" i="32"/>
  <c r="FJ41" i="32" s="1"/>
  <c r="DR41" i="32"/>
  <c r="HA41" i="32" s="1"/>
  <c r="CX41" i="32"/>
  <c r="GH41" i="32" s="1"/>
  <c r="EP41" i="32"/>
  <c r="HY41" i="32" s="1"/>
  <c r="HV37" i="32"/>
  <c r="BQ25" i="32"/>
  <c r="FA25" i="32" s="1"/>
  <c r="DI25" i="32"/>
  <c r="CR25" i="32"/>
  <c r="GB25" i="32" s="1"/>
  <c r="EJ25" i="32"/>
  <c r="CN25" i="32"/>
  <c r="FX25" i="32" s="1"/>
  <c r="EF25" i="32"/>
  <c r="BR25" i="32"/>
  <c r="FB25" i="32" s="1"/>
  <c r="DJ25" i="32"/>
  <c r="GS25" i="32" s="1"/>
  <c r="BS25" i="32"/>
  <c r="FC25" i="32" s="1"/>
  <c r="DK25" i="32"/>
  <c r="GT25" i="32" s="1"/>
  <c r="DJ32" i="30"/>
  <c r="DL32" i="30"/>
  <c r="GU32" i="30" s="1"/>
  <c r="EC32" i="30"/>
  <c r="EQ32" i="30"/>
  <c r="DW32" i="30"/>
  <c r="HF32" i="30" s="1"/>
  <c r="EM32" i="30"/>
  <c r="ES32" i="30"/>
  <c r="IB32" i="30" s="1"/>
  <c r="EH32" i="30"/>
  <c r="HQ32" i="30" s="1"/>
  <c r="DY32" i="30"/>
  <c r="HH32" i="30" s="1"/>
  <c r="DC42" i="30"/>
  <c r="GM42" i="30" s="1"/>
  <c r="BQ42" i="30"/>
  <c r="FA42" i="30" s="1"/>
  <c r="CB42" i="30"/>
  <c r="FL42" i="30" s="1"/>
  <c r="HC42" i="30" s="1"/>
  <c r="BW42" i="30"/>
  <c r="FG42" i="30" s="1"/>
  <c r="BX42" i="30"/>
  <c r="FH42" i="30" s="1"/>
  <c r="CN42" i="30"/>
  <c r="FX42" i="30" s="1"/>
  <c r="HO42" i="30" s="1"/>
  <c r="BZ42" i="30"/>
  <c r="FJ42" i="30" s="1"/>
  <c r="HA42" i="30" s="1"/>
  <c r="CU42" i="30"/>
  <c r="GE42" i="30" s="1"/>
  <c r="CZ42" i="30"/>
  <c r="GJ42" i="30" s="1"/>
  <c r="IA42" i="30" s="1"/>
  <c r="CC42" i="30"/>
  <c r="FM42" i="30" s="1"/>
  <c r="HD42" i="30" s="1"/>
  <c r="CB26" i="30"/>
  <c r="FL26" i="30" s="1"/>
  <c r="HC26" i="30" s="1"/>
  <c r="CC26" i="30"/>
  <c r="FM26" i="30" s="1"/>
  <c r="DB26" i="30"/>
  <c r="GL26" i="30" s="1"/>
  <c r="CJ26" i="30"/>
  <c r="FT26" i="30" s="1"/>
  <c r="HK26" i="30" s="1"/>
  <c r="CK26" i="30"/>
  <c r="FU26" i="30" s="1"/>
  <c r="HL26" i="30" s="1"/>
  <c r="CY26" i="30"/>
  <c r="GI26" i="30" s="1"/>
  <c r="HZ26" i="30" s="1"/>
  <c r="BR26" i="30"/>
  <c r="FB26" i="30" s="1"/>
  <c r="GS26" i="30" s="1"/>
  <c r="BQ26" i="30"/>
  <c r="FA26" i="30" s="1"/>
  <c r="GR26" i="30" s="1"/>
  <c r="CK32" i="30"/>
  <c r="FU32" i="30" s="1"/>
  <c r="CT32" i="30"/>
  <c r="GD32" i="30" s="1"/>
  <c r="CY32" i="30"/>
  <c r="GI32" i="30" s="1"/>
  <c r="DB32" i="30"/>
  <c r="GL32" i="30" s="1"/>
  <c r="CF32" i="30"/>
  <c r="FP32" i="30" s="1"/>
  <c r="CM32" i="30"/>
  <c r="FW32" i="30" s="1"/>
  <c r="CI32" i="30"/>
  <c r="FS32" i="30" s="1"/>
  <c r="DN43" i="29"/>
  <c r="GX43" i="29" s="1"/>
  <c r="DP43" i="29"/>
  <c r="GZ43" i="29" s="1"/>
  <c r="DV43" i="29"/>
  <c r="HF43" i="29" s="1"/>
  <c r="DZ43" i="29"/>
  <c r="HJ43" i="29" s="1"/>
  <c r="DQ43" i="29"/>
  <c r="HA43" i="29" s="1"/>
  <c r="EP43" i="29"/>
  <c r="HZ43" i="29" s="1"/>
  <c r="ER43" i="29"/>
  <c r="IB43" i="29" s="1"/>
  <c r="ED43" i="29"/>
  <c r="HN43" i="29" s="1"/>
  <c r="DX43" i="29"/>
  <c r="HH43" i="29" s="1"/>
  <c r="DS43" i="29"/>
  <c r="HC43" i="29" s="1"/>
  <c r="EB31" i="29"/>
  <c r="HL31" i="29" s="1"/>
  <c r="CJ31" i="29"/>
  <c r="DU31" i="29"/>
  <c r="HE31" i="29" s="1"/>
  <c r="CC31" i="29"/>
  <c r="EL31" i="29"/>
  <c r="HV31" i="29" s="1"/>
  <c r="CT31" i="29"/>
  <c r="DK31" i="29"/>
  <c r="GU31" i="29" s="1"/>
  <c r="BS31" i="29"/>
  <c r="DW31" i="29"/>
  <c r="HG31" i="29" s="1"/>
  <c r="CE31" i="29"/>
  <c r="DL31" i="29"/>
  <c r="GV31" i="29" s="1"/>
  <c r="BT31" i="29"/>
  <c r="ET31" i="29"/>
  <c r="ID31" i="29" s="1"/>
  <c r="DB31" i="29"/>
  <c r="DO31" i="29"/>
  <c r="GY31" i="29" s="1"/>
  <c r="BW31" i="29"/>
  <c r="EA31" i="29"/>
  <c r="HK31" i="29" s="1"/>
  <c r="CI31" i="29"/>
  <c r="EF31" i="29"/>
  <c r="HP31" i="29" s="1"/>
  <c r="CN31" i="29"/>
  <c r="CC27" i="29"/>
  <c r="DU27" i="29"/>
  <c r="HE27" i="29" s="1"/>
  <c r="CT27" i="29"/>
  <c r="EL27" i="29"/>
  <c r="HV27" i="29" s="1"/>
  <c r="EC23" i="29"/>
  <c r="HM23" i="29" s="1"/>
  <c r="EI23" i="29"/>
  <c r="HS23" i="29" s="1"/>
  <c r="EA23" i="29"/>
  <c r="HK23" i="29" s="1"/>
  <c r="ES23" i="29"/>
  <c r="IC23" i="29" s="1"/>
  <c r="EO23" i="29"/>
  <c r="HY23" i="29" s="1"/>
  <c r="DJ23" i="29"/>
  <c r="GT23" i="29" s="1"/>
  <c r="EW23" i="29"/>
  <c r="IG23" i="29" s="1"/>
  <c r="EG23" i="29"/>
  <c r="HQ23" i="29" s="1"/>
  <c r="DU23" i="29"/>
  <c r="HE23" i="29" s="1"/>
  <c r="DP23" i="29"/>
  <c r="GZ23" i="29" s="1"/>
  <c r="CA11" i="29"/>
  <c r="DS11" i="29"/>
  <c r="HC11" i="29" s="1"/>
  <c r="CV11" i="29"/>
  <c r="EN11" i="29"/>
  <c r="HX11" i="29" s="1"/>
  <c r="CU11" i="29"/>
  <c r="EM11" i="29"/>
  <c r="HW11" i="29" s="1"/>
  <c r="CS11" i="29"/>
  <c r="EK11" i="29"/>
  <c r="HU11" i="29" s="1"/>
  <c r="CP11" i="29"/>
  <c r="EH11" i="29"/>
  <c r="HR11" i="29" s="1"/>
  <c r="BY11" i="29"/>
  <c r="DQ11" i="29"/>
  <c r="HA11" i="29" s="1"/>
  <c r="CZ11" i="29"/>
  <c r="ER11" i="29"/>
  <c r="IB11" i="29" s="1"/>
  <c r="DN11" i="29"/>
  <c r="GX11" i="29" s="1"/>
  <c r="BV11" i="29"/>
  <c r="CW11" i="29"/>
  <c r="EO11" i="29"/>
  <c r="HY11" i="29" s="1"/>
  <c r="CG11" i="29"/>
  <c r="DY11" i="29"/>
  <c r="HI11" i="29" s="1"/>
  <c r="BY43" i="29"/>
  <c r="CE43" i="29"/>
  <c r="CS43" i="29"/>
  <c r="CD43" i="29"/>
  <c r="CO43" i="29"/>
  <c r="CB43" i="29"/>
  <c r="DC43" i="29"/>
  <c r="BX43" i="29"/>
  <c r="BZ43" i="29"/>
  <c r="CC43" i="29"/>
  <c r="CH47" i="29"/>
  <c r="BX47" i="29"/>
  <c r="CJ47" i="29"/>
  <c r="CA47" i="29"/>
  <c r="CQ47" i="29"/>
  <c r="CX47" i="29"/>
  <c r="BU47" i="29"/>
  <c r="CZ47" i="29"/>
  <c r="CT47" i="29"/>
  <c r="HV46" i="28"/>
  <c r="IE46" i="28"/>
  <c r="HA42" i="28"/>
  <c r="IE42" i="28"/>
  <c r="HZ42" i="28"/>
  <c r="HE42" i="28"/>
  <c r="IF42" i="28"/>
  <c r="HN42" i="28"/>
  <c r="HO38" i="28"/>
  <c r="IE34" i="28"/>
  <c r="EF27" i="28"/>
  <c r="HP27" i="28" s="1"/>
  <c r="CN27" i="28"/>
  <c r="FX27" i="28" s="1"/>
  <c r="EK27" i="28"/>
  <c r="HU27" i="28" s="1"/>
  <c r="CS27" i="28"/>
  <c r="GC27" i="28" s="1"/>
  <c r="EW27" i="28"/>
  <c r="IG27" i="28" s="1"/>
  <c r="DE27" i="28"/>
  <c r="GO27" i="28" s="1"/>
  <c r="EB27" i="28"/>
  <c r="HL27" i="28" s="1"/>
  <c r="CJ27" i="28"/>
  <c r="FT27" i="28" s="1"/>
  <c r="ET27" i="28"/>
  <c r="ID27" i="28" s="1"/>
  <c r="DB27" i="28"/>
  <c r="GL27" i="28" s="1"/>
  <c r="DN27" i="28"/>
  <c r="GX27" i="28" s="1"/>
  <c r="BV27" i="28"/>
  <c r="FF27" i="28" s="1"/>
  <c r="DZ27" i="28"/>
  <c r="HJ27" i="28" s="1"/>
  <c r="CH27" i="28"/>
  <c r="FR27" i="28" s="1"/>
  <c r="DP27" i="28"/>
  <c r="GZ27" i="28" s="1"/>
  <c r="BX27" i="28"/>
  <c r="FH27" i="28" s="1"/>
  <c r="EU27" i="28"/>
  <c r="IE27" i="28" s="1"/>
  <c r="DC27" i="28"/>
  <c r="GM27" i="28" s="1"/>
  <c r="DT27" i="28"/>
  <c r="HD27" i="28" s="1"/>
  <c r="CB27" i="28"/>
  <c r="FL27" i="28" s="1"/>
  <c r="DW19" i="28"/>
  <c r="CE19" i="28"/>
  <c r="FO19" i="28" s="1"/>
  <c r="EP19" i="28"/>
  <c r="CX19" i="28"/>
  <c r="GH19" i="28" s="1"/>
  <c r="DP19" i="28"/>
  <c r="BX19" i="28"/>
  <c r="FH19" i="28" s="1"/>
  <c r="EE19" i="28"/>
  <c r="CM19" i="28"/>
  <c r="FW19" i="28" s="1"/>
  <c r="EF19" i="28"/>
  <c r="CN19" i="28"/>
  <c r="FX19" i="28" s="1"/>
  <c r="DM19" i="28"/>
  <c r="BU19" i="28"/>
  <c r="FE19" i="28" s="1"/>
  <c r="GW19" i="28" s="1"/>
  <c r="EQ19" i="28"/>
  <c r="CY19" i="28"/>
  <c r="GI19" i="28" s="1"/>
  <c r="EN19" i="28"/>
  <c r="CV19" i="28"/>
  <c r="GF19" i="28" s="1"/>
  <c r="HX19" i="28" s="1"/>
  <c r="EJ19" i="28"/>
  <c r="CR19" i="28"/>
  <c r="GB19" i="28" s="1"/>
  <c r="EL11" i="28"/>
  <c r="CT11" i="28"/>
  <c r="GD11" i="28" s="1"/>
  <c r="HV11" i="28" s="1"/>
  <c r="EK11" i="28"/>
  <c r="CS11" i="28"/>
  <c r="GC11" i="28" s="1"/>
  <c r="HU11" i="28" s="1"/>
  <c r="DU11" i="28"/>
  <c r="CC11" i="28"/>
  <c r="FM11" i="28" s="1"/>
  <c r="HE11" i="28" s="1"/>
  <c r="EG11" i="28"/>
  <c r="CO11" i="28"/>
  <c r="FY11" i="28" s="1"/>
  <c r="HQ11" i="28" s="1"/>
  <c r="CI11" i="28"/>
  <c r="FS11" i="28" s="1"/>
  <c r="EA11" i="28"/>
  <c r="DL11" i="28"/>
  <c r="BT11" i="28"/>
  <c r="FD11" i="28" s="1"/>
  <c r="GV11" i="28" s="1"/>
  <c r="EU11" i="28"/>
  <c r="DC11" i="28"/>
  <c r="GM11" i="28" s="1"/>
  <c r="IE11" i="28" s="1"/>
  <c r="DQ11" i="28"/>
  <c r="BY11" i="28"/>
  <c r="FI11" i="28" s="1"/>
  <c r="HA11" i="28" s="1"/>
  <c r="DN11" i="28"/>
  <c r="BV11" i="28"/>
  <c r="FF11" i="28" s="1"/>
  <c r="GX11" i="28" s="1"/>
  <c r="DD11" i="28"/>
  <c r="GN11" i="28" s="1"/>
  <c r="EV11" i="28"/>
  <c r="DK26" i="28"/>
  <c r="BS26" i="28"/>
  <c r="FC26" i="28" s="1"/>
  <c r="DL26" i="28"/>
  <c r="BT26" i="28"/>
  <c r="FD26" i="28" s="1"/>
  <c r="GV26" i="28" s="1"/>
  <c r="DV26" i="28"/>
  <c r="CD26" i="28"/>
  <c r="FN26" i="28" s="1"/>
  <c r="EV26" i="28"/>
  <c r="DD26" i="28"/>
  <c r="GN26" i="28" s="1"/>
  <c r="EH26" i="28"/>
  <c r="CP26" i="28"/>
  <c r="FZ26" i="28" s="1"/>
  <c r="DP26" i="28"/>
  <c r="BX26" i="28"/>
  <c r="FH26" i="28" s="1"/>
  <c r="DJ26" i="28"/>
  <c r="BR26" i="28"/>
  <c r="FB26" i="28" s="1"/>
  <c r="EM26" i="28"/>
  <c r="CU26" i="28"/>
  <c r="GE26" i="28" s="1"/>
  <c r="ES26" i="28"/>
  <c r="DA26" i="28"/>
  <c r="GK26" i="28" s="1"/>
  <c r="EB26" i="28"/>
  <c r="CJ26" i="28"/>
  <c r="FT26" i="28" s="1"/>
  <c r="CQ23" i="29"/>
  <c r="DE23" i="29"/>
  <c r="BZ23" i="29"/>
  <c r="DA23" i="29"/>
  <c r="CP23" i="29"/>
  <c r="HF29" i="28"/>
  <c r="HT29" i="28"/>
  <c r="DW21" i="28"/>
  <c r="CE21" i="28"/>
  <c r="FO21" i="28" s="1"/>
  <c r="EC21" i="28"/>
  <c r="HM21" i="28" s="1"/>
  <c r="CK21" i="28"/>
  <c r="FU21" i="28" s="1"/>
  <c r="DJ21" i="28"/>
  <c r="GT21" i="28" s="1"/>
  <c r="BR21" i="28"/>
  <c r="FB21" i="28" s="1"/>
  <c r="DY21" i="28"/>
  <c r="HI21" i="28" s="1"/>
  <c r="CG21" i="28"/>
  <c r="FQ21" i="28" s="1"/>
  <c r="EW21" i="28"/>
  <c r="IG21" i="28" s="1"/>
  <c r="DE21" i="28"/>
  <c r="GO21" i="28" s="1"/>
  <c r="EF21" i="28"/>
  <c r="HP21" i="28" s="1"/>
  <c r="CN21" i="28"/>
  <c r="FX21" i="28" s="1"/>
  <c r="DP21" i="28"/>
  <c r="GZ21" i="28" s="1"/>
  <c r="BX21" i="28"/>
  <c r="FH21" i="28" s="1"/>
  <c r="ES21" i="28"/>
  <c r="IC21" i="28" s="1"/>
  <c r="DA21" i="28"/>
  <c r="GK21" i="28" s="1"/>
  <c r="DX21" i="28"/>
  <c r="HH21" i="28" s="1"/>
  <c r="CF21" i="28"/>
  <c r="FP21" i="28" s="1"/>
  <c r="DO13" i="28"/>
  <c r="GY13" i="28" s="1"/>
  <c r="BW13" i="28"/>
  <c r="FG13" i="28" s="1"/>
  <c r="EJ13" i="28"/>
  <c r="CR13" i="28"/>
  <c r="GB13" i="28" s="1"/>
  <c r="DQ13" i="28"/>
  <c r="HA13" i="28" s="1"/>
  <c r="BY13" i="28"/>
  <c r="FI13" i="28" s="1"/>
  <c r="DV13" i="28"/>
  <c r="HF13" i="28" s="1"/>
  <c r="CD13" i="28"/>
  <c r="FN13" i="28" s="1"/>
  <c r="DR13" i="28"/>
  <c r="BZ13" i="28"/>
  <c r="FJ13" i="28" s="1"/>
  <c r="EO13" i="28"/>
  <c r="HY13" i="28" s="1"/>
  <c r="CW13" i="28"/>
  <c r="GG13" i="28" s="1"/>
  <c r="EB13" i="28"/>
  <c r="HL13" i="28" s="1"/>
  <c r="CJ13" i="28"/>
  <c r="FT13" i="28" s="1"/>
  <c r="EL13" i="28"/>
  <c r="HV13" i="28" s="1"/>
  <c r="CT13" i="28"/>
  <c r="GD13" i="28" s="1"/>
  <c r="EK13" i="28"/>
  <c r="HU13" i="28" s="1"/>
  <c r="CS13" i="28"/>
  <c r="GC13" i="28" s="1"/>
  <c r="EU13" i="28"/>
  <c r="IE13" i="28" s="1"/>
  <c r="DC13" i="28"/>
  <c r="GM13" i="28" s="1"/>
  <c r="HF39" i="28"/>
  <c r="HS45" i="28"/>
  <c r="GY45" i="28"/>
  <c r="HU12" i="28"/>
  <c r="DA42" i="28"/>
  <c r="GK42" i="28" s="1"/>
  <c r="EB42" i="28"/>
  <c r="HL42" i="28" s="1"/>
  <c r="BU42" i="28"/>
  <c r="FE42" i="28" s="1"/>
  <c r="GW42" i="28" s="1"/>
  <c r="CZ42" i="28"/>
  <c r="GJ42" i="28" s="1"/>
  <c r="CN42" i="28"/>
  <c r="FX42" i="28" s="1"/>
  <c r="BR42" i="28"/>
  <c r="FB42" i="28" s="1"/>
  <c r="GT42" i="28" s="1"/>
  <c r="BV42" i="28"/>
  <c r="FF42" i="28" s="1"/>
  <c r="GX42" i="28" s="1"/>
  <c r="CY42" i="28"/>
  <c r="GI42" i="28" s="1"/>
  <c r="IA42" i="28" s="1"/>
  <c r="CO42" i="28"/>
  <c r="FY42" i="28" s="1"/>
  <c r="HQ42" i="28" s="1"/>
  <c r="BT42" i="28"/>
  <c r="FD42" i="28" s="1"/>
  <c r="CF42" i="28"/>
  <c r="FP42" i="28" s="1"/>
  <c r="HH42" i="28" s="1"/>
  <c r="DR11" i="24"/>
  <c r="BZ11" i="24"/>
  <c r="FJ11" i="24" s="1"/>
  <c r="HA11" i="24" s="1"/>
  <c r="DU11" i="24"/>
  <c r="CC11" i="24"/>
  <c r="FM11" i="24" s="1"/>
  <c r="HD11" i="24" s="1"/>
  <c r="CQ11" i="24"/>
  <c r="GA11" i="24" s="1"/>
  <c r="EI11" i="24"/>
  <c r="EA11" i="24"/>
  <c r="CI11" i="24"/>
  <c r="FS11" i="24" s="1"/>
  <c r="HJ11" i="24" s="1"/>
  <c r="DD11" i="24"/>
  <c r="GN11" i="24" s="1"/>
  <c r="EV11" i="24"/>
  <c r="IE11" i="24" s="1"/>
  <c r="BQ11" i="24"/>
  <c r="FA11" i="24" s="1"/>
  <c r="DI11" i="24"/>
  <c r="GR11" i="24" s="1"/>
  <c r="CB11" i="24"/>
  <c r="FL11" i="24" s="1"/>
  <c r="DT11" i="24"/>
  <c r="HC11" i="24" s="1"/>
  <c r="BW11" i="24"/>
  <c r="FG11" i="24" s="1"/>
  <c r="DO11" i="24"/>
  <c r="GX11" i="24" s="1"/>
  <c r="CP11" i="24"/>
  <c r="FZ11" i="24" s="1"/>
  <c r="EH11" i="24"/>
  <c r="HQ11" i="24" s="1"/>
  <c r="CZ11" i="24"/>
  <c r="GJ11" i="24" s="1"/>
  <c r="ER11" i="24"/>
  <c r="IA11" i="24" s="1"/>
  <c r="HO44" i="26"/>
  <c r="GW44" i="26"/>
  <c r="HF40" i="26"/>
  <c r="GQ40" i="26"/>
  <c r="GS36" i="26"/>
  <c r="GR36" i="26"/>
  <c r="GX36" i="26"/>
  <c r="GZ36" i="26"/>
  <c r="GV32" i="26"/>
  <c r="HA32" i="26"/>
  <c r="HE28" i="26"/>
  <c r="DG24" i="26"/>
  <c r="GP24" i="26" s="1"/>
  <c r="BO24" i="26"/>
  <c r="EY24" i="26" s="1"/>
  <c r="DR24" i="26"/>
  <c r="HA24" i="26" s="1"/>
  <c r="BZ24" i="26"/>
  <c r="FJ24" i="26" s="1"/>
  <c r="EI24" i="26"/>
  <c r="HR24" i="26" s="1"/>
  <c r="CQ24" i="26"/>
  <c r="GA24" i="26" s="1"/>
  <c r="DZ24" i="26"/>
  <c r="HI24" i="26" s="1"/>
  <c r="CH24" i="26"/>
  <c r="FR24" i="26" s="1"/>
  <c r="EA24" i="26"/>
  <c r="HJ24" i="26" s="1"/>
  <c r="CI24" i="26"/>
  <c r="FS24" i="26" s="1"/>
  <c r="DJ24" i="26"/>
  <c r="GS24" i="26" s="1"/>
  <c r="BR24" i="26"/>
  <c r="FB24" i="26" s="1"/>
  <c r="ES24" i="26"/>
  <c r="IB24" i="26" s="1"/>
  <c r="DA24" i="26"/>
  <c r="GK24" i="26" s="1"/>
  <c r="DS24" i="26"/>
  <c r="HB24" i="26" s="1"/>
  <c r="CA24" i="26"/>
  <c r="FK24" i="26" s="1"/>
  <c r="EG24" i="26"/>
  <c r="HP24" i="26" s="1"/>
  <c r="CO24" i="26"/>
  <c r="FY24" i="26" s="1"/>
  <c r="EC24" i="26"/>
  <c r="HL24" i="26" s="1"/>
  <c r="CK24" i="26"/>
  <c r="FU24" i="26" s="1"/>
  <c r="HC20" i="26"/>
  <c r="HZ20" i="26"/>
  <c r="GZ20" i="26"/>
  <c r="HO20" i="26"/>
  <c r="HI20" i="26"/>
  <c r="GR20" i="26"/>
  <c r="CS16" i="26"/>
  <c r="GC16" i="26" s="1"/>
  <c r="EK16" i="26"/>
  <c r="HT16" i="26" s="1"/>
  <c r="DB16" i="26"/>
  <c r="GL16" i="26" s="1"/>
  <c r="ET16" i="26"/>
  <c r="IC16" i="26" s="1"/>
  <c r="BW16" i="26"/>
  <c r="FG16" i="26" s="1"/>
  <c r="DO16" i="26"/>
  <c r="GX16" i="26" s="1"/>
  <c r="BQ16" i="26"/>
  <c r="FA16" i="26" s="1"/>
  <c r="DI16" i="26"/>
  <c r="GR16" i="26" s="1"/>
  <c r="BT16" i="26"/>
  <c r="FD16" i="26" s="1"/>
  <c r="DL16" i="26"/>
  <c r="GU16" i="26" s="1"/>
  <c r="CK16" i="26"/>
  <c r="FU16" i="26" s="1"/>
  <c r="EC16" i="26"/>
  <c r="HL16" i="26" s="1"/>
  <c r="CO16" i="26"/>
  <c r="FY16" i="26" s="1"/>
  <c r="EG16" i="26"/>
  <c r="HP16" i="26" s="1"/>
  <c r="BV16" i="26"/>
  <c r="FF16" i="26" s="1"/>
  <c r="DN16" i="26"/>
  <c r="GW16" i="26" s="1"/>
  <c r="HH12" i="26"/>
  <c r="HK12" i="26"/>
  <c r="HI12" i="26"/>
  <c r="HX12" i="26"/>
  <c r="HP12" i="26"/>
  <c r="CM12" i="26"/>
  <c r="FW12" i="26" s="1"/>
  <c r="HN12" i="26" s="1"/>
  <c r="CT12" i="26"/>
  <c r="GD12" i="26" s="1"/>
  <c r="BZ12" i="26"/>
  <c r="FJ12" i="26" s="1"/>
  <c r="CO12" i="26"/>
  <c r="FY12" i="26" s="1"/>
  <c r="CZ12" i="26"/>
  <c r="GJ12" i="26" s="1"/>
  <c r="IA12" i="26" s="1"/>
  <c r="CU12" i="26"/>
  <c r="GE12" i="26" s="1"/>
  <c r="BR12" i="26"/>
  <c r="FB12" i="26" s="1"/>
  <c r="GS12" i="26" s="1"/>
  <c r="BV12" i="26"/>
  <c r="FF12" i="26" s="1"/>
  <c r="BT12" i="26"/>
  <c r="FD12" i="26" s="1"/>
  <c r="BS44" i="26"/>
  <c r="FC44" i="26" s="1"/>
  <c r="GT44" i="26" s="1"/>
  <c r="BQ44" i="26"/>
  <c r="FA44" i="26" s="1"/>
  <c r="BR44" i="26"/>
  <c r="FB44" i="26" s="1"/>
  <c r="CB44" i="26"/>
  <c r="FL44" i="26" s="1"/>
  <c r="HC44" i="26" s="1"/>
  <c r="CX44" i="26"/>
  <c r="GH44" i="26" s="1"/>
  <c r="BU44" i="26"/>
  <c r="FE44" i="26" s="1"/>
  <c r="CM44" i="26"/>
  <c r="FW44" i="26" s="1"/>
  <c r="CS44" i="26"/>
  <c r="GC44" i="26" s="1"/>
  <c r="CA44" i="26"/>
  <c r="FK44" i="26" s="1"/>
  <c r="CV44" i="26"/>
  <c r="GF44" i="26" s="1"/>
  <c r="HI35" i="26"/>
  <c r="EE44" i="24"/>
  <c r="HN44" i="24" s="1"/>
  <c r="CM44" i="24"/>
  <c r="FW44" i="24" s="1"/>
  <c r="DU44" i="24"/>
  <c r="HD44" i="24" s="1"/>
  <c r="CC44" i="24"/>
  <c r="FM44" i="24" s="1"/>
  <c r="EV44" i="24"/>
  <c r="IE44" i="24" s="1"/>
  <c r="DD44" i="24"/>
  <c r="GN44" i="24" s="1"/>
  <c r="DM44" i="24"/>
  <c r="GV44" i="24" s="1"/>
  <c r="BU44" i="24"/>
  <c r="FE44" i="24" s="1"/>
  <c r="EN44" i="24"/>
  <c r="HW44" i="24" s="1"/>
  <c r="CV44" i="24"/>
  <c r="GF44" i="24" s="1"/>
  <c r="EL44" i="24"/>
  <c r="HU44" i="24" s="1"/>
  <c r="CT44" i="24"/>
  <c r="GD44" i="24" s="1"/>
  <c r="ED44" i="24"/>
  <c r="HM44" i="24" s="1"/>
  <c r="CL44" i="24"/>
  <c r="FV44" i="24" s="1"/>
  <c r="DV44" i="24"/>
  <c r="HE44" i="24" s="1"/>
  <c r="CD44" i="24"/>
  <c r="FN44" i="24" s="1"/>
  <c r="DP44" i="24"/>
  <c r="GY44" i="24" s="1"/>
  <c r="BX44" i="24"/>
  <c r="FH44" i="24" s="1"/>
  <c r="EA44" i="24"/>
  <c r="HJ44" i="24" s="1"/>
  <c r="CI44" i="24"/>
  <c r="FS44" i="24" s="1"/>
  <c r="HD40" i="24"/>
  <c r="GT40" i="24"/>
  <c r="GZ40" i="24"/>
  <c r="HF36" i="24"/>
  <c r="HC36" i="24"/>
  <c r="DO32" i="24"/>
  <c r="GX32" i="24" s="1"/>
  <c r="BW32" i="24"/>
  <c r="FG32" i="24" s="1"/>
  <c r="ES32" i="24"/>
  <c r="IB32" i="24" s="1"/>
  <c r="DA32" i="24"/>
  <c r="GK32" i="24" s="1"/>
  <c r="EL32" i="24"/>
  <c r="HU32" i="24" s="1"/>
  <c r="CT32" i="24"/>
  <c r="GD32" i="24" s="1"/>
  <c r="EC32" i="24"/>
  <c r="HL32" i="24" s="1"/>
  <c r="CK32" i="24"/>
  <c r="FU32" i="24" s="1"/>
  <c r="DS32" i="24"/>
  <c r="HB32" i="24" s="1"/>
  <c r="CA32" i="24"/>
  <c r="FK32" i="24" s="1"/>
  <c r="DQ32" i="24"/>
  <c r="GZ32" i="24" s="1"/>
  <c r="BY32" i="24"/>
  <c r="FI32" i="24" s="1"/>
  <c r="DP32" i="24"/>
  <c r="GY32" i="24" s="1"/>
  <c r="BX32" i="24"/>
  <c r="FH32" i="24" s="1"/>
  <c r="EA32" i="24"/>
  <c r="HJ32" i="24" s="1"/>
  <c r="CI32" i="24"/>
  <c r="FS32" i="24" s="1"/>
  <c r="EV32" i="24"/>
  <c r="IE32" i="24" s="1"/>
  <c r="DD32" i="24"/>
  <c r="GN32" i="24" s="1"/>
  <c r="DY32" i="24"/>
  <c r="HH32" i="24" s="1"/>
  <c r="CG32" i="24"/>
  <c r="FQ32" i="24" s="1"/>
  <c r="HP28" i="24"/>
  <c r="EM24" i="24"/>
  <c r="HV24" i="24" s="1"/>
  <c r="CU24" i="24"/>
  <c r="GE24" i="24" s="1"/>
  <c r="DM24" i="24"/>
  <c r="BU24" i="24"/>
  <c r="FE24" i="24" s="1"/>
  <c r="EJ24" i="24"/>
  <c r="CR24" i="24"/>
  <c r="GB24" i="24" s="1"/>
  <c r="DJ24" i="24"/>
  <c r="BR24" i="24"/>
  <c r="FB24" i="24" s="1"/>
  <c r="ET24" i="24"/>
  <c r="DB24" i="24"/>
  <c r="GL24" i="24" s="1"/>
  <c r="DL24" i="24"/>
  <c r="BT24" i="24"/>
  <c r="FD24" i="24" s="1"/>
  <c r="DS24" i="24"/>
  <c r="CA24" i="24"/>
  <c r="FK24" i="24" s="1"/>
  <c r="DV24" i="24"/>
  <c r="CD24" i="24"/>
  <c r="FN24" i="24" s="1"/>
  <c r="DN24" i="24"/>
  <c r="BV24" i="24"/>
  <c r="FF24" i="24" s="1"/>
  <c r="CJ20" i="24"/>
  <c r="FT20" i="24" s="1"/>
  <c r="EB20" i="24"/>
  <c r="HK20" i="24" s="1"/>
  <c r="BT20" i="24"/>
  <c r="FD20" i="24" s="1"/>
  <c r="DL20" i="24"/>
  <c r="GU20" i="24" s="1"/>
  <c r="CI20" i="24"/>
  <c r="FS20" i="24" s="1"/>
  <c r="EA20" i="24"/>
  <c r="HJ20" i="24" s="1"/>
  <c r="CR20" i="24"/>
  <c r="GB20" i="24" s="1"/>
  <c r="EJ20" i="24"/>
  <c r="HS20" i="24" s="1"/>
  <c r="BS20" i="24"/>
  <c r="FC20" i="24" s="1"/>
  <c r="DK20" i="24"/>
  <c r="GT20" i="24" s="1"/>
  <c r="CH20" i="24"/>
  <c r="FR20" i="24" s="1"/>
  <c r="DZ20" i="24"/>
  <c r="HI20" i="24" s="1"/>
  <c r="BV20" i="24"/>
  <c r="FF20" i="24" s="1"/>
  <c r="DN20" i="24"/>
  <c r="GW20" i="24" s="1"/>
  <c r="EK16" i="24"/>
  <c r="CS16" i="24"/>
  <c r="GC16" i="24" s="1"/>
  <c r="EF16" i="24"/>
  <c r="CN16" i="24"/>
  <c r="FX16" i="24" s="1"/>
  <c r="EC16" i="24"/>
  <c r="CK16" i="24"/>
  <c r="FU16" i="24" s="1"/>
  <c r="DW16" i="24"/>
  <c r="CE16" i="24"/>
  <c r="FO16" i="24" s="1"/>
  <c r="DZ16" i="24"/>
  <c r="CH16" i="24"/>
  <c r="FR16" i="24" s="1"/>
  <c r="DS16" i="24"/>
  <c r="CA16" i="24"/>
  <c r="FK16" i="24" s="1"/>
  <c r="DQ16" i="24"/>
  <c r="BY16" i="24"/>
  <c r="FI16" i="24" s="1"/>
  <c r="EU16" i="24"/>
  <c r="DC16" i="24"/>
  <c r="GM16" i="24" s="1"/>
  <c r="EV16" i="24"/>
  <c r="DD16" i="24"/>
  <c r="GN16" i="24" s="1"/>
  <c r="ED16" i="24"/>
  <c r="CL16" i="24"/>
  <c r="FV16" i="24" s="1"/>
  <c r="EF44" i="23"/>
  <c r="CN44" i="23"/>
  <c r="EA44" i="23"/>
  <c r="CI44" i="23"/>
  <c r="ET44" i="23"/>
  <c r="DB44" i="23"/>
  <c r="DS44" i="23"/>
  <c r="CA44" i="23"/>
  <c r="EM44" i="23"/>
  <c r="CU44" i="23"/>
  <c r="EQ44" i="23"/>
  <c r="CY44" i="23"/>
  <c r="DT44" i="23"/>
  <c r="CB44" i="23"/>
  <c r="EK44" i="23"/>
  <c r="CS44" i="23"/>
  <c r="DQ44" i="23"/>
  <c r="BY44" i="23"/>
  <c r="ET36" i="23"/>
  <c r="DB36" i="23"/>
  <c r="DP36" i="23"/>
  <c r="BX36" i="23"/>
  <c r="BR36" i="23"/>
  <c r="EG36" i="23"/>
  <c r="CO36" i="23"/>
  <c r="DJ36" i="23" s="1"/>
  <c r="ED36" i="23"/>
  <c r="CL36" i="23"/>
  <c r="DO36" i="23"/>
  <c r="BW36" i="23"/>
  <c r="EW36" i="23"/>
  <c r="DE36" i="23"/>
  <c r="EH36" i="23"/>
  <c r="CP36" i="23"/>
  <c r="EV36" i="23"/>
  <c r="DD36" i="23"/>
  <c r="EB36" i="23"/>
  <c r="CJ36" i="23"/>
  <c r="DL36" i="23"/>
  <c r="BT36" i="23"/>
  <c r="DO32" i="23"/>
  <c r="BW32" i="23"/>
  <c r="EO32" i="23"/>
  <c r="CW32" i="23"/>
  <c r="ET32" i="23"/>
  <c r="DB32" i="23"/>
  <c r="DX32" i="23"/>
  <c r="CF32" i="23"/>
  <c r="EC32" i="23"/>
  <c r="CK32" i="23"/>
  <c r="DW32" i="23"/>
  <c r="CE32" i="23"/>
  <c r="DQ32" i="23"/>
  <c r="BY32" i="23"/>
  <c r="EX32" i="23"/>
  <c r="DF32" i="23"/>
  <c r="EB32" i="23"/>
  <c r="CJ32" i="23"/>
  <c r="ER32" i="23"/>
  <c r="CZ32" i="23"/>
  <c r="ET28" i="23"/>
  <c r="DB28" i="23"/>
  <c r="EN28" i="23"/>
  <c r="CV28" i="23"/>
  <c r="DU28" i="23"/>
  <c r="CC28" i="23"/>
  <c r="EI28" i="23"/>
  <c r="CQ28" i="23"/>
  <c r="ES28" i="23"/>
  <c r="DA28" i="23"/>
  <c r="DR28" i="23"/>
  <c r="BZ28" i="23"/>
  <c r="EY28" i="23"/>
  <c r="DG28" i="23"/>
  <c r="EH28" i="23"/>
  <c r="CP28" i="23"/>
  <c r="DV16" i="23"/>
  <c r="CD16" i="23"/>
  <c r="EN16" i="23"/>
  <c r="CV16" i="23"/>
  <c r="DN16" i="23"/>
  <c r="BV16" i="23"/>
  <c r="DX16" i="23"/>
  <c r="CF16" i="23"/>
  <c r="EE16" i="23"/>
  <c r="CM16" i="23"/>
  <c r="DW16" i="23"/>
  <c r="CE16" i="23"/>
  <c r="DZ16" i="23"/>
  <c r="CH16" i="23"/>
  <c r="EX16" i="23"/>
  <c r="DF16" i="23"/>
  <c r="EA16" i="23"/>
  <c r="CI16" i="23"/>
  <c r="DR16" i="23"/>
  <c r="BZ16" i="23"/>
  <c r="EE12" i="23"/>
  <c r="CM12" i="23"/>
  <c r="EL12" i="23"/>
  <c r="CT12" i="23"/>
  <c r="ED12" i="23"/>
  <c r="CL12" i="23"/>
  <c r="EJ12" i="23"/>
  <c r="CR12" i="23"/>
  <c r="DR12" i="23"/>
  <c r="BZ12" i="23"/>
  <c r="DZ12" i="23"/>
  <c r="CH12" i="23"/>
  <c r="HT13" i="24"/>
  <c r="BW40" i="24"/>
  <c r="FG40" i="24" s="1"/>
  <c r="GX40" i="24" s="1"/>
  <c r="BX40" i="24"/>
  <c r="FH40" i="24" s="1"/>
  <c r="GY40" i="24" s="1"/>
  <c r="BT40" i="24"/>
  <c r="FD40" i="24" s="1"/>
  <c r="CA40" i="24"/>
  <c r="FK40" i="24" s="1"/>
  <c r="HB40" i="24" s="1"/>
  <c r="CK40" i="24"/>
  <c r="FU40" i="24" s="1"/>
  <c r="BQ40" i="24"/>
  <c r="FA40" i="24" s="1"/>
  <c r="GR40" i="24" s="1"/>
  <c r="CO40" i="24"/>
  <c r="FY40" i="24" s="1"/>
  <c r="DB40" i="24"/>
  <c r="GL40" i="24" s="1"/>
  <c r="IC40" i="24" s="1"/>
  <c r="EA40" i="24"/>
  <c r="HJ40" i="24" s="1"/>
  <c r="DD20" i="23"/>
  <c r="CX20" i="23"/>
  <c r="BW20" i="23"/>
  <c r="DE20" i="23"/>
  <c r="CC20" i="23"/>
  <c r="CU20" i="23"/>
  <c r="CQ20" i="23"/>
  <c r="ED20" i="23"/>
  <c r="CV20" i="23"/>
  <c r="CZ20" i="23"/>
  <c r="DB20" i="23"/>
  <c r="BZ40" i="23"/>
  <c r="BU40" i="23"/>
  <c r="BX40" i="23"/>
  <c r="CI40" i="23"/>
  <c r="EM40" i="23"/>
  <c r="BT40" i="23"/>
  <c r="DB40" i="23"/>
  <c r="DE40" i="23"/>
  <c r="CQ40" i="23"/>
  <c r="EC23" i="32"/>
  <c r="CK23" i="32"/>
  <c r="FU23" i="32" s="1"/>
  <c r="CJ23" i="32"/>
  <c r="FT23" i="32" s="1"/>
  <c r="EB23" i="32"/>
  <c r="EU23" i="32"/>
  <c r="ID23" i="32" s="1"/>
  <c r="DC23" i="32"/>
  <c r="GM23" i="32" s="1"/>
  <c r="ER23" i="32"/>
  <c r="CZ23" i="32"/>
  <c r="GJ23" i="32" s="1"/>
  <c r="BX23" i="32"/>
  <c r="FH23" i="32" s="1"/>
  <c r="DP23" i="32"/>
  <c r="EA23" i="32"/>
  <c r="CI23" i="32"/>
  <c r="FS23" i="32" s="1"/>
  <c r="DL23" i="32"/>
  <c r="GU23" i="32" s="1"/>
  <c r="BT23" i="32"/>
  <c r="FD23" i="32" s="1"/>
  <c r="EI23" i="32"/>
  <c r="HR23" i="32" s="1"/>
  <c r="CQ23" i="32"/>
  <c r="GA23" i="32" s="1"/>
  <c r="DW23" i="32"/>
  <c r="CE23" i="32"/>
  <c r="FO23" i="32" s="1"/>
  <c r="DJ23" i="32"/>
  <c r="GS23" i="32" s="1"/>
  <c r="BR23" i="32"/>
  <c r="FB23" i="32" s="1"/>
  <c r="ID43" i="33"/>
  <c r="CS42" i="33"/>
  <c r="GC42" i="33" s="1"/>
  <c r="HT42" i="33" s="1"/>
  <c r="BS42" i="33"/>
  <c r="FC42" i="33" s="1"/>
  <c r="GT42" i="33" s="1"/>
  <c r="CF42" i="33"/>
  <c r="FP42" i="33" s="1"/>
  <c r="HG42" i="33" s="1"/>
  <c r="CO42" i="33"/>
  <c r="FY42" i="33" s="1"/>
  <c r="HP42" i="33" s="1"/>
  <c r="BZ42" i="33"/>
  <c r="FJ42" i="33" s="1"/>
  <c r="CJ42" i="33"/>
  <c r="FT42" i="33" s="1"/>
  <c r="HK42" i="33" s="1"/>
  <c r="DC29" i="33"/>
  <c r="GM29" i="33" s="1"/>
  <c r="ID29" i="33" s="1"/>
  <c r="CO29" i="33"/>
  <c r="FY29" i="33" s="1"/>
  <c r="HP29" i="33" s="1"/>
  <c r="CP29" i="33"/>
  <c r="FZ29" i="33" s="1"/>
  <c r="HQ29" i="33" s="1"/>
  <c r="BY29" i="33"/>
  <c r="FI29" i="33" s="1"/>
  <c r="BU29" i="33"/>
  <c r="FE29" i="33" s="1"/>
  <c r="CR29" i="33"/>
  <c r="GB29" i="33" s="1"/>
  <c r="BV29" i="33"/>
  <c r="FF29" i="33" s="1"/>
  <c r="GW29" i="33" s="1"/>
  <c r="DD21" i="33"/>
  <c r="GN21" i="33" s="1"/>
  <c r="EV21" i="33"/>
  <c r="CX21" i="33"/>
  <c r="GH21" i="33" s="1"/>
  <c r="EP21" i="33"/>
  <c r="DM14" i="32"/>
  <c r="BU14" i="32"/>
  <c r="FE14" i="32" s="1"/>
  <c r="GV14" i="32" s="1"/>
  <c r="DK14" i="32"/>
  <c r="BS14" i="32"/>
  <c r="FC14" i="32" s="1"/>
  <c r="GT14" i="32" s="1"/>
  <c r="DY14" i="32"/>
  <c r="CG14" i="32"/>
  <c r="FQ14" i="32" s="1"/>
  <c r="HH14" i="32" s="1"/>
  <c r="ET14" i="32"/>
  <c r="DB14" i="32"/>
  <c r="GL14" i="32" s="1"/>
  <c r="IC14" i="32" s="1"/>
  <c r="CR14" i="32"/>
  <c r="GB14" i="32" s="1"/>
  <c r="EJ14" i="32"/>
  <c r="HS14" i="32" s="1"/>
  <c r="CP14" i="32"/>
  <c r="FZ14" i="32" s="1"/>
  <c r="EH14" i="32"/>
  <c r="HQ14" i="32" s="1"/>
  <c r="CV14" i="32"/>
  <c r="GF14" i="32" s="1"/>
  <c r="EN14" i="32"/>
  <c r="HW14" i="32" s="1"/>
  <c r="BZ14" i="32"/>
  <c r="FJ14" i="32" s="1"/>
  <c r="DR14" i="32"/>
  <c r="CM14" i="32"/>
  <c r="FW14" i="32" s="1"/>
  <c r="EE14" i="32"/>
  <c r="EG40" i="33"/>
  <c r="HP40" i="33" s="1"/>
  <c r="ET40" i="33"/>
  <c r="IC40" i="33" s="1"/>
  <c r="DJ40" i="33"/>
  <c r="GS40" i="33" s="1"/>
  <c r="EC40" i="33"/>
  <c r="HL40" i="33" s="1"/>
  <c r="EN40" i="33"/>
  <c r="HW40" i="33" s="1"/>
  <c r="DL40" i="33"/>
  <c r="GU40" i="33" s="1"/>
  <c r="DW40" i="33"/>
  <c r="HF40" i="33" s="1"/>
  <c r="EH40" i="33"/>
  <c r="HQ40" i="33" s="1"/>
  <c r="DM40" i="33"/>
  <c r="GV40" i="33" s="1"/>
  <c r="DX40" i="33"/>
  <c r="HG40" i="33" s="1"/>
  <c r="IB17" i="33"/>
  <c r="IC17" i="33"/>
  <c r="CX16" i="32"/>
  <c r="GH16" i="32" s="1"/>
  <c r="EP16" i="32"/>
  <c r="CF13" i="33"/>
  <c r="FP13" i="33" s="1"/>
  <c r="DX13" i="33"/>
  <c r="HG13" i="33" s="1"/>
  <c r="CC13" i="33"/>
  <c r="FM13" i="33" s="1"/>
  <c r="DU13" i="33"/>
  <c r="HD13" i="33" s="1"/>
  <c r="DI13" i="33"/>
  <c r="GR13" i="33" s="1"/>
  <c r="DS13" i="33"/>
  <c r="HB13" i="33" s="1"/>
  <c r="ED13" i="33"/>
  <c r="HM13" i="33" s="1"/>
  <c r="DZ13" i="33"/>
  <c r="HI13" i="33" s="1"/>
  <c r="BU13" i="33"/>
  <c r="FE13" i="33" s="1"/>
  <c r="DM13" i="33"/>
  <c r="GV13" i="33" s="1"/>
  <c r="BR13" i="33"/>
  <c r="FB13" i="33" s="1"/>
  <c r="DJ13" i="33"/>
  <c r="GS13" i="33" s="1"/>
  <c r="CQ13" i="33"/>
  <c r="GA13" i="33" s="1"/>
  <c r="EI13" i="33"/>
  <c r="HR13" i="33" s="1"/>
  <c r="DB13" i="33"/>
  <c r="GL13" i="33" s="1"/>
  <c r="ET13" i="33"/>
  <c r="IC13" i="33" s="1"/>
  <c r="CW38" i="33"/>
  <c r="GG38" i="33" s="1"/>
  <c r="HX38" i="33" s="1"/>
  <c r="CG38" i="33"/>
  <c r="FQ38" i="33" s="1"/>
  <c r="BZ38" i="33"/>
  <c r="FJ38" i="33" s="1"/>
  <c r="CT28" i="33"/>
  <c r="GD28" i="33" s="1"/>
  <c r="HU28" i="33" s="1"/>
  <c r="CZ28" i="33"/>
  <c r="GJ28" i="33" s="1"/>
  <c r="IA28" i="33" s="1"/>
  <c r="CU28" i="33"/>
  <c r="GE28" i="33" s="1"/>
  <c r="HV28" i="33" s="1"/>
  <c r="BW28" i="33"/>
  <c r="FG28" i="33" s="1"/>
  <c r="GX28" i="33" s="1"/>
  <c r="GZ18" i="30"/>
  <c r="ID18" i="30"/>
  <c r="EC17" i="30"/>
  <c r="CK17" i="30"/>
  <c r="FU17" i="30" s="1"/>
  <c r="CR17" i="30"/>
  <c r="GB17" i="30" s="1"/>
  <c r="EJ17" i="30"/>
  <c r="DO17" i="30"/>
  <c r="BW17" i="30"/>
  <c r="FG17" i="30" s="1"/>
  <c r="ER17" i="30"/>
  <c r="IA17" i="30" s="1"/>
  <c r="CZ17" i="30"/>
  <c r="GJ17" i="30" s="1"/>
  <c r="EL17" i="30"/>
  <c r="CT17" i="30"/>
  <c r="GD17" i="30" s="1"/>
  <c r="EQ17" i="30"/>
  <c r="CY17" i="30"/>
  <c r="GI17" i="30" s="1"/>
  <c r="DB17" i="30"/>
  <c r="GL17" i="30" s="1"/>
  <c r="ET17" i="30"/>
  <c r="BT17" i="30"/>
  <c r="FD17" i="30" s="1"/>
  <c r="DL17" i="30"/>
  <c r="DK17" i="30"/>
  <c r="BS17" i="30"/>
  <c r="FC17" i="30" s="1"/>
  <c r="EB17" i="30"/>
  <c r="CJ17" i="30"/>
  <c r="FT17" i="30" s="1"/>
  <c r="DL23" i="33"/>
  <c r="BT23" i="33"/>
  <c r="FD23" i="33" s="1"/>
  <c r="EF23" i="33"/>
  <c r="CN23" i="33"/>
  <c r="FX23" i="33" s="1"/>
  <c r="DT23" i="33"/>
  <c r="HC23" i="33" s="1"/>
  <c r="CB23" i="33"/>
  <c r="FL23" i="33" s="1"/>
  <c r="DI23" i="33"/>
  <c r="BQ23" i="33"/>
  <c r="FA23" i="33" s="1"/>
  <c r="EV23" i="33"/>
  <c r="DD23" i="33"/>
  <c r="GN23" i="33" s="1"/>
  <c r="EU23" i="33"/>
  <c r="ID23" i="33" s="1"/>
  <c r="DC23" i="33"/>
  <c r="GM23" i="33" s="1"/>
  <c r="ET23" i="33"/>
  <c r="DB23" i="33"/>
  <c r="GL23" i="33" s="1"/>
  <c r="CS23" i="33"/>
  <c r="GC23" i="33" s="1"/>
  <c r="HT23" i="33" s="1"/>
  <c r="EK23" i="33"/>
  <c r="BW23" i="33"/>
  <c r="FG23" i="33" s="1"/>
  <c r="GX23" i="33" s="1"/>
  <c r="DO23" i="33"/>
  <c r="EB23" i="33"/>
  <c r="CJ23" i="33"/>
  <c r="FT23" i="33" s="1"/>
  <c r="DK38" i="33"/>
  <c r="GT38" i="33" s="1"/>
  <c r="ES38" i="33"/>
  <c r="IB38" i="33" s="1"/>
  <c r="DV38" i="33"/>
  <c r="HE38" i="33" s="1"/>
  <c r="EB38" i="33"/>
  <c r="HK38" i="33" s="1"/>
  <c r="EN38" i="33"/>
  <c r="HW38" i="33" s="1"/>
  <c r="DI38" i="33"/>
  <c r="GR38" i="33" s="1"/>
  <c r="DW38" i="33"/>
  <c r="HF38" i="33" s="1"/>
  <c r="DN38" i="33"/>
  <c r="DL38" i="33"/>
  <c r="GU38" i="33" s="1"/>
  <c r="DX38" i="33"/>
  <c r="HG38" i="33" s="1"/>
  <c r="HH31" i="33"/>
  <c r="DP28" i="33"/>
  <c r="EE28" i="33"/>
  <c r="HN28" i="33" s="1"/>
  <c r="EA28" i="33"/>
  <c r="EK28" i="33"/>
  <c r="ES28" i="33"/>
  <c r="DZ28" i="33"/>
  <c r="DJ28" i="33"/>
  <c r="GS28" i="33" s="1"/>
  <c r="EQ28" i="33"/>
  <c r="HZ28" i="33" s="1"/>
  <c r="DR28" i="33"/>
  <c r="DX28" i="33"/>
  <c r="HU24" i="33"/>
  <c r="CI24" i="33"/>
  <c r="FS24" i="33" s="1"/>
  <c r="EA24" i="33"/>
  <c r="BU11" i="30"/>
  <c r="FE11" i="30" s="1"/>
  <c r="DM11" i="30"/>
  <c r="CM11" i="30"/>
  <c r="FW11" i="30" s="1"/>
  <c r="EE11" i="30"/>
  <c r="HN11" i="30" s="1"/>
  <c r="EA11" i="30"/>
  <c r="CI11" i="30"/>
  <c r="FS11" i="30" s="1"/>
  <c r="HJ11" i="30" s="1"/>
  <c r="DN11" i="30"/>
  <c r="BV11" i="30"/>
  <c r="FF11" i="30" s="1"/>
  <c r="GW11" i="30" s="1"/>
  <c r="BS11" i="30"/>
  <c r="FC11" i="30" s="1"/>
  <c r="DK11" i="30"/>
  <c r="GT11" i="30" s="1"/>
  <c r="DA11" i="30"/>
  <c r="GK11" i="30" s="1"/>
  <c r="ES11" i="30"/>
  <c r="DC11" i="30"/>
  <c r="GM11" i="30" s="1"/>
  <c r="EU11" i="30"/>
  <c r="ID11" i="30" s="1"/>
  <c r="BT11" i="30"/>
  <c r="FD11" i="30" s="1"/>
  <c r="DL11" i="30"/>
  <c r="GU11" i="30" s="1"/>
  <c r="CN11" i="30"/>
  <c r="FX11" i="30" s="1"/>
  <c r="EF11" i="30"/>
  <c r="HO11" i="30" s="1"/>
  <c r="DZ11" i="30"/>
  <c r="CH11" i="30"/>
  <c r="FR11" i="30" s="1"/>
  <c r="HI11" i="30" s="1"/>
  <c r="CZ41" i="32"/>
  <c r="GJ41" i="32" s="1"/>
  <c r="IA41" i="32" s="1"/>
  <c r="DA41" i="32"/>
  <c r="GK41" i="32" s="1"/>
  <c r="IB41" i="32" s="1"/>
  <c r="CM41" i="32"/>
  <c r="FW41" i="32" s="1"/>
  <c r="HN41" i="32" s="1"/>
  <c r="CO41" i="32"/>
  <c r="FY41" i="32" s="1"/>
  <c r="CH34" i="32"/>
  <c r="FR34" i="32" s="1"/>
  <c r="DZ34" i="32"/>
  <c r="HI34" i="32" s="1"/>
  <c r="CG34" i="32"/>
  <c r="FQ34" i="32" s="1"/>
  <c r="DY34" i="32"/>
  <c r="CS34" i="32"/>
  <c r="GC34" i="32" s="1"/>
  <c r="EK34" i="32"/>
  <c r="BX34" i="32"/>
  <c r="FH34" i="32" s="1"/>
  <c r="DP34" i="32"/>
  <c r="CU34" i="32"/>
  <c r="GE34" i="32" s="1"/>
  <c r="EM34" i="32"/>
  <c r="HV34" i="32" s="1"/>
  <c r="CW34" i="32"/>
  <c r="GG34" i="32" s="1"/>
  <c r="EO34" i="32"/>
  <c r="HX34" i="32" s="1"/>
  <c r="BV34" i="32"/>
  <c r="FF34" i="32" s="1"/>
  <c r="DN34" i="32"/>
  <c r="GW34" i="32" s="1"/>
  <c r="CA24" i="32"/>
  <c r="FK24" i="32" s="1"/>
  <c r="HB24" i="32" s="1"/>
  <c r="DZ47" i="30"/>
  <c r="HI47" i="30" s="1"/>
  <c r="DY47" i="30"/>
  <c r="HH47" i="30" s="1"/>
  <c r="EU47" i="30"/>
  <c r="ID47" i="30" s="1"/>
  <c r="EP47" i="30"/>
  <c r="HY47" i="30" s="1"/>
  <c r="EV47" i="30"/>
  <c r="IE47" i="30" s="1"/>
  <c r="EH47" i="30"/>
  <c r="HQ47" i="30" s="1"/>
  <c r="DO47" i="30"/>
  <c r="GX47" i="30" s="1"/>
  <c r="EK47" i="30"/>
  <c r="HT47" i="30" s="1"/>
  <c r="EA47" i="30"/>
  <c r="HJ47" i="30" s="1"/>
  <c r="DQ47" i="30"/>
  <c r="GZ47" i="30" s="1"/>
  <c r="EV43" i="32"/>
  <c r="IE43" i="32" s="1"/>
  <c r="EA43" i="32"/>
  <c r="EO43" i="32"/>
  <c r="HX43" i="32" s="1"/>
  <c r="DO43" i="32"/>
  <c r="GX43" i="32" s="1"/>
  <c r="EJ43" i="32"/>
  <c r="HS43" i="32" s="1"/>
  <c r="EQ43" i="32"/>
  <c r="DR43" i="32"/>
  <c r="EC43" i="32"/>
  <c r="HL43" i="32" s="1"/>
  <c r="ED43" i="32"/>
  <c r="HM43" i="32" s="1"/>
  <c r="DS43" i="32"/>
  <c r="HB43" i="32" s="1"/>
  <c r="CE16" i="32"/>
  <c r="FO16" i="32" s="1"/>
  <c r="HF16" i="32" s="1"/>
  <c r="CM16" i="32"/>
  <c r="FW16" i="32" s="1"/>
  <c r="HN16" i="32" s="1"/>
  <c r="BQ16" i="32"/>
  <c r="FA16" i="32" s="1"/>
  <c r="GR16" i="32" s="1"/>
  <c r="CD16" i="32"/>
  <c r="FN16" i="32" s="1"/>
  <c r="HE16" i="32" s="1"/>
  <c r="CK16" i="32"/>
  <c r="FU16" i="32" s="1"/>
  <c r="HL16" i="32" s="1"/>
  <c r="CN16" i="32"/>
  <c r="FX16" i="32" s="1"/>
  <c r="HO16" i="32" s="1"/>
  <c r="DB16" i="32"/>
  <c r="GL16" i="32" s="1"/>
  <c r="IC16" i="32" s="1"/>
  <c r="CF16" i="32"/>
  <c r="FP16" i="32" s="1"/>
  <c r="HG16" i="32" s="1"/>
  <c r="BV16" i="32"/>
  <c r="FF16" i="32" s="1"/>
  <c r="GW16" i="32" s="1"/>
  <c r="DL38" i="30"/>
  <c r="GU38" i="30" s="1"/>
  <c r="EF38" i="30"/>
  <c r="HO38" i="30" s="1"/>
  <c r="EL38" i="30"/>
  <c r="HU38" i="30" s="1"/>
  <c r="EJ38" i="30"/>
  <c r="HS38" i="30" s="1"/>
  <c r="DU38" i="30"/>
  <c r="HD38" i="30" s="1"/>
  <c r="EQ38" i="30"/>
  <c r="HZ38" i="30" s="1"/>
  <c r="DP38" i="30"/>
  <c r="GY38" i="30" s="1"/>
  <c r="DV38" i="30"/>
  <c r="HE38" i="30" s="1"/>
  <c r="EE38" i="30"/>
  <c r="HN38" i="30" s="1"/>
  <c r="EO38" i="30"/>
  <c r="HX38" i="30" s="1"/>
  <c r="HF20" i="30"/>
  <c r="HA20" i="30"/>
  <c r="HB20" i="30"/>
  <c r="BS38" i="32"/>
  <c r="FC38" i="32" s="1"/>
  <c r="DK38" i="32"/>
  <c r="DD38" i="32"/>
  <c r="GN38" i="32" s="1"/>
  <c r="EV38" i="32"/>
  <c r="DS38" i="32"/>
  <c r="HB38" i="32" s="1"/>
  <c r="CA38" i="32"/>
  <c r="FK38" i="32" s="1"/>
  <c r="DQ38" i="32"/>
  <c r="GZ38" i="32" s="1"/>
  <c r="BY38" i="32"/>
  <c r="FI38" i="32" s="1"/>
  <c r="EK38" i="32"/>
  <c r="HT38" i="32" s="1"/>
  <c r="CS38" i="32"/>
  <c r="GC38" i="32" s="1"/>
  <c r="EL38" i="32"/>
  <c r="HU38" i="32" s="1"/>
  <c r="CT38" i="32"/>
  <c r="GD38" i="32" s="1"/>
  <c r="DT38" i="32"/>
  <c r="HC38" i="32" s="1"/>
  <c r="CB38" i="32"/>
  <c r="FL38" i="32" s="1"/>
  <c r="BZ38" i="32"/>
  <c r="FJ38" i="32" s="1"/>
  <c r="DR38" i="32"/>
  <c r="CI38" i="32"/>
  <c r="FS38" i="32" s="1"/>
  <c r="EA38" i="32"/>
  <c r="CC38" i="32"/>
  <c r="FM38" i="32" s="1"/>
  <c r="DU38" i="32"/>
  <c r="CV36" i="32"/>
  <c r="GF36" i="32" s="1"/>
  <c r="EN36" i="32"/>
  <c r="CZ36" i="32"/>
  <c r="GJ36" i="32" s="1"/>
  <c r="ER36" i="32"/>
  <c r="DZ36" i="32"/>
  <c r="HI36" i="32" s="1"/>
  <c r="CH36" i="32"/>
  <c r="FR36" i="32" s="1"/>
  <c r="EA36" i="32"/>
  <c r="HJ36" i="32" s="1"/>
  <c r="CI36" i="32"/>
  <c r="FS36" i="32" s="1"/>
  <c r="EL36" i="32"/>
  <c r="HU36" i="32" s="1"/>
  <c r="CT36" i="32"/>
  <c r="GD36" i="32" s="1"/>
  <c r="BQ36" i="32"/>
  <c r="FA36" i="32" s="1"/>
  <c r="DI36" i="32"/>
  <c r="DU36" i="32"/>
  <c r="CC36" i="32"/>
  <c r="FM36" i="32" s="1"/>
  <c r="DC36" i="32"/>
  <c r="GM36" i="32" s="1"/>
  <c r="EU36" i="32"/>
  <c r="BS36" i="32"/>
  <c r="FC36" i="32" s="1"/>
  <c r="DK36" i="32"/>
  <c r="CD36" i="32"/>
  <c r="FN36" i="32" s="1"/>
  <c r="DV36" i="32"/>
  <c r="CV26" i="32"/>
  <c r="GF26" i="32" s="1"/>
  <c r="HW26" i="32" s="1"/>
  <c r="CU26" i="32"/>
  <c r="GE26" i="32" s="1"/>
  <c r="HV26" i="32" s="1"/>
  <c r="BV26" i="32"/>
  <c r="FF26" i="32" s="1"/>
  <c r="GW26" i="32" s="1"/>
  <c r="CY26" i="32"/>
  <c r="GI26" i="32" s="1"/>
  <c r="HZ26" i="32" s="1"/>
  <c r="BR26" i="32"/>
  <c r="FB26" i="32" s="1"/>
  <c r="GS26" i="32" s="1"/>
  <c r="DW24" i="32"/>
  <c r="HF24" i="32" s="1"/>
  <c r="ED24" i="32"/>
  <c r="HM24" i="32" s="1"/>
  <c r="EJ24" i="32"/>
  <c r="HS24" i="32" s="1"/>
  <c r="ES24" i="32"/>
  <c r="IB24" i="32" s="1"/>
  <c r="DK24" i="32"/>
  <c r="CF24" i="32"/>
  <c r="FP24" i="32" s="1"/>
  <c r="DX24" i="32"/>
  <c r="DB24" i="32"/>
  <c r="GL24" i="32" s="1"/>
  <c r="ET24" i="32"/>
  <c r="BW24" i="32"/>
  <c r="FG24" i="32" s="1"/>
  <c r="DO24" i="32"/>
  <c r="CK24" i="32"/>
  <c r="FU24" i="32" s="1"/>
  <c r="EC24" i="32"/>
  <c r="EH24" i="32"/>
  <c r="HQ24" i="32" s="1"/>
  <c r="DK33" i="30"/>
  <c r="DY33" i="30"/>
  <c r="HH33" i="30" s="1"/>
  <c r="DW33" i="30"/>
  <c r="HF33" i="30" s="1"/>
  <c r="ER33" i="30"/>
  <c r="IA33" i="30" s="1"/>
  <c r="EC33" i="30"/>
  <c r="HL33" i="30" s="1"/>
  <c r="DZ33" i="30"/>
  <c r="HI33" i="30" s="1"/>
  <c r="DI33" i="30"/>
  <c r="GR33" i="30" s="1"/>
  <c r="DR33" i="30"/>
  <c r="HA33" i="30" s="1"/>
  <c r="EE33" i="30"/>
  <c r="HN33" i="30" s="1"/>
  <c r="ES33" i="30"/>
  <c r="IB33" i="30" s="1"/>
  <c r="GX19" i="30"/>
  <c r="DJ37" i="32"/>
  <c r="DO37" i="32"/>
  <c r="EG37" i="32"/>
  <c r="DW37" i="32"/>
  <c r="HF37" i="32" s="1"/>
  <c r="EF37" i="32"/>
  <c r="HO37" i="32" s="1"/>
  <c r="ED37" i="32"/>
  <c r="HM37" i="32" s="1"/>
  <c r="EJ37" i="32"/>
  <c r="EB37" i="32"/>
  <c r="ER37" i="32"/>
  <c r="EV37" i="32"/>
  <c r="IE37" i="32" s="1"/>
  <c r="BV25" i="32"/>
  <c r="FF25" i="32" s="1"/>
  <c r="GW25" i="32" s="1"/>
  <c r="CY25" i="32"/>
  <c r="GI25" i="32" s="1"/>
  <c r="HZ25" i="32" s="1"/>
  <c r="DD25" i="32"/>
  <c r="GN25" i="32" s="1"/>
  <c r="CS25" i="32"/>
  <c r="GC25" i="32" s="1"/>
  <c r="HK44" i="30"/>
  <c r="HW44" i="30"/>
  <c r="EA28" i="30"/>
  <c r="HJ28" i="30" s="1"/>
  <c r="EM28" i="30"/>
  <c r="DL28" i="30"/>
  <c r="GU28" i="30" s="1"/>
  <c r="ET28" i="30"/>
  <c r="IC28" i="30" s="1"/>
  <c r="DS28" i="30"/>
  <c r="DQ28" i="30"/>
  <c r="DO28" i="30"/>
  <c r="EH28" i="30"/>
  <c r="ED28" i="30"/>
  <c r="HM28" i="30" s="1"/>
  <c r="BQ28" i="30"/>
  <c r="FA28" i="30" s="1"/>
  <c r="CB28" i="30"/>
  <c r="FL28" i="30" s="1"/>
  <c r="BV28" i="30"/>
  <c r="FF28" i="30" s="1"/>
  <c r="GW28" i="30" s="1"/>
  <c r="CS28" i="30"/>
  <c r="GC28" i="30" s="1"/>
  <c r="HT28" i="30" s="1"/>
  <c r="CQ28" i="30"/>
  <c r="GA28" i="30" s="1"/>
  <c r="CP28" i="30"/>
  <c r="FZ28" i="30" s="1"/>
  <c r="ET38" i="29"/>
  <c r="ID38" i="29" s="1"/>
  <c r="DB38" i="29"/>
  <c r="EQ38" i="29"/>
  <c r="IA38" i="29" s="1"/>
  <c r="CY38" i="29"/>
  <c r="ED38" i="29"/>
  <c r="HN38" i="29" s="1"/>
  <c r="CL38" i="29"/>
  <c r="EN38" i="29"/>
  <c r="HX38" i="29" s="1"/>
  <c r="CV38" i="29"/>
  <c r="DL38" i="29"/>
  <c r="GV38" i="29" s="1"/>
  <c r="BT38" i="29"/>
  <c r="EM38" i="29"/>
  <c r="HW38" i="29" s="1"/>
  <c r="CU38" i="29"/>
  <c r="EI38" i="29"/>
  <c r="HS38" i="29" s="1"/>
  <c r="CQ38" i="29"/>
  <c r="ES38" i="29"/>
  <c r="IC38" i="29" s="1"/>
  <c r="DA38" i="29"/>
  <c r="EF38" i="29"/>
  <c r="HP38" i="29" s="1"/>
  <c r="CN38" i="29"/>
  <c r="EL30" i="29"/>
  <c r="HV30" i="29" s="1"/>
  <c r="DP30" i="29"/>
  <c r="GZ30" i="29" s="1"/>
  <c r="EE30" i="29"/>
  <c r="HO30" i="29" s="1"/>
  <c r="DR30" i="29"/>
  <c r="HB30" i="29" s="1"/>
  <c r="EQ30" i="29"/>
  <c r="IA30" i="29" s="1"/>
  <c r="EK30" i="29"/>
  <c r="HU30" i="29" s="1"/>
  <c r="EA30" i="29"/>
  <c r="HK30" i="29" s="1"/>
  <c r="DN30" i="29"/>
  <c r="GX30" i="29" s="1"/>
  <c r="DM30" i="29"/>
  <c r="GW30" i="29" s="1"/>
  <c r="EP30" i="29"/>
  <c r="HZ30" i="29" s="1"/>
  <c r="ER22" i="29"/>
  <c r="IB22" i="29" s="1"/>
  <c r="CZ22" i="29"/>
  <c r="EV22" i="29"/>
  <c r="IF22" i="29" s="1"/>
  <c r="DD22" i="29"/>
  <c r="DY22" i="29"/>
  <c r="HI22" i="29" s="1"/>
  <c r="CG22" i="29"/>
  <c r="DR22" i="29"/>
  <c r="HB22" i="29" s="1"/>
  <c r="BZ22" i="29"/>
  <c r="DP22" i="29"/>
  <c r="GZ22" i="29" s="1"/>
  <c r="BX22" i="29"/>
  <c r="EJ22" i="29"/>
  <c r="HT22" i="29" s="1"/>
  <c r="CR22" i="29"/>
  <c r="EK22" i="29"/>
  <c r="HU22" i="29" s="1"/>
  <c r="CS22" i="29"/>
  <c r="DQ22" i="29"/>
  <c r="HA22" i="29" s="1"/>
  <c r="BY22" i="29"/>
  <c r="EE22" i="29"/>
  <c r="HO22" i="29" s="1"/>
  <c r="CM22" i="29"/>
  <c r="EM22" i="29"/>
  <c r="HW22" i="29" s="1"/>
  <c r="CU22" i="29"/>
  <c r="CE19" i="29"/>
  <c r="CF19" i="29"/>
  <c r="CO19" i="29"/>
  <c r="BV19" i="29"/>
  <c r="CN19" i="29"/>
  <c r="BY19" i="29"/>
  <c r="HA19" i="29" s="1"/>
  <c r="BZ19" i="29"/>
  <c r="HB19" i="29" s="1"/>
  <c r="DE19" i="29"/>
  <c r="BR39" i="29"/>
  <c r="CS39" i="29"/>
  <c r="DD39" i="29"/>
  <c r="CV39" i="29"/>
  <c r="BU39" i="29"/>
  <c r="CF39" i="29"/>
  <c r="CB39" i="29"/>
  <c r="CR39" i="29"/>
  <c r="CN39" i="29"/>
  <c r="CV42" i="29"/>
  <c r="CZ42" i="29"/>
  <c r="DD42" i="29"/>
  <c r="CY42" i="29"/>
  <c r="DA42" i="29"/>
  <c r="CM42" i="29"/>
  <c r="CH42" i="29"/>
  <c r="DC42" i="29"/>
  <c r="CC42" i="29"/>
  <c r="CU42" i="29"/>
  <c r="CP42" i="29"/>
  <c r="CX34" i="29"/>
  <c r="CL34" i="29"/>
  <c r="DD34" i="29"/>
  <c r="CO34" i="29"/>
  <c r="CK34" i="29"/>
  <c r="CF34" i="29"/>
  <c r="DQ34" i="29"/>
  <c r="HA34" i="29" s="1"/>
  <c r="BR34" i="29"/>
  <c r="DA34" i="29"/>
  <c r="CN34" i="29"/>
  <c r="ER45" i="28"/>
  <c r="IB45" i="28" s="1"/>
  <c r="ED45" i="28"/>
  <c r="HN45" i="28" s="1"/>
  <c r="EM45" i="28"/>
  <c r="HW45" i="28" s="1"/>
  <c r="DK45" i="28"/>
  <c r="GU45" i="28" s="1"/>
  <c r="DR45" i="28"/>
  <c r="HB45" i="28" s="1"/>
  <c r="EK45" i="28"/>
  <c r="HU45" i="28" s="1"/>
  <c r="DN45" i="28"/>
  <c r="GX45" i="28" s="1"/>
  <c r="EN45" i="28"/>
  <c r="HX45" i="28" s="1"/>
  <c r="EC45" i="28"/>
  <c r="HM45" i="28" s="1"/>
  <c r="DZ45" i="28"/>
  <c r="HJ45" i="28" s="1"/>
  <c r="DN41" i="28"/>
  <c r="BV41" i="28"/>
  <c r="FF41" i="28" s="1"/>
  <c r="EA41" i="28"/>
  <c r="CI41" i="28"/>
  <c r="FS41" i="28" s="1"/>
  <c r="EV41" i="28"/>
  <c r="DD41" i="28"/>
  <c r="GN41" i="28" s="1"/>
  <c r="DR41" i="28"/>
  <c r="BZ41" i="28"/>
  <c r="FJ41" i="28" s="1"/>
  <c r="DT41" i="28"/>
  <c r="CB41" i="28"/>
  <c r="FL41" i="28" s="1"/>
  <c r="DM41" i="28"/>
  <c r="BU41" i="28"/>
  <c r="FE41" i="28" s="1"/>
  <c r="EF41" i="28"/>
  <c r="CN41" i="28"/>
  <c r="FX41" i="28" s="1"/>
  <c r="DW41" i="28"/>
  <c r="CE41" i="28"/>
  <c r="FO41" i="28" s="1"/>
  <c r="EU41" i="28"/>
  <c r="DC41" i="28"/>
  <c r="GM41" i="28" s="1"/>
  <c r="EI41" i="28"/>
  <c r="CQ41" i="28"/>
  <c r="GA41" i="28" s="1"/>
  <c r="EP37" i="28"/>
  <c r="HZ37" i="28" s="1"/>
  <c r="EA37" i="28"/>
  <c r="HK37" i="28" s="1"/>
  <c r="DQ37" i="28"/>
  <c r="HA37" i="28" s="1"/>
  <c r="EE37" i="28"/>
  <c r="HO37" i="28" s="1"/>
  <c r="EF37" i="28"/>
  <c r="HP37" i="28" s="1"/>
  <c r="EJ37" i="28"/>
  <c r="EK37" i="28"/>
  <c r="HU37" i="28" s="1"/>
  <c r="EN37" i="28"/>
  <c r="HX37" i="28" s="1"/>
  <c r="ED37" i="28"/>
  <c r="HN37" i="28" s="1"/>
  <c r="EH37" i="28"/>
  <c r="HR37" i="28" s="1"/>
  <c r="HK33" i="28"/>
  <c r="HM33" i="28"/>
  <c r="IC33" i="28"/>
  <c r="HN33" i="28"/>
  <c r="DC27" i="29"/>
  <c r="BX27" i="29"/>
  <c r="CL27" i="29"/>
  <c r="HN27" i="29" s="1"/>
  <c r="DE27" i="29"/>
  <c r="CN27" i="29"/>
  <c r="HP27" i="29" s="1"/>
  <c r="DA27" i="29"/>
  <c r="IC27" i="29" s="1"/>
  <c r="CH27" i="29"/>
  <c r="BV27" i="29"/>
  <c r="CZ27" i="29"/>
  <c r="CJ27" i="29"/>
  <c r="DO22" i="28"/>
  <c r="GY22" i="28" s="1"/>
  <c r="EF22" i="28"/>
  <c r="HP22" i="28" s="1"/>
  <c r="EL22" i="28"/>
  <c r="HV22" i="28" s="1"/>
  <c r="EI22" i="28"/>
  <c r="HS22" i="28" s="1"/>
  <c r="DV22" i="28"/>
  <c r="HF22" i="28" s="1"/>
  <c r="DS22" i="28"/>
  <c r="EB22" i="28"/>
  <c r="HL22" i="28" s="1"/>
  <c r="EQ22" i="28"/>
  <c r="IA22" i="28" s="1"/>
  <c r="EH22" i="28"/>
  <c r="HR22" i="28" s="1"/>
  <c r="EC28" i="28"/>
  <c r="HM28" i="28" s="1"/>
  <c r="DR28" i="28"/>
  <c r="HB28" i="28" s="1"/>
  <c r="DN28" i="28"/>
  <c r="GX28" i="28" s="1"/>
  <c r="EF28" i="28"/>
  <c r="HP28" i="28" s="1"/>
  <c r="EA28" i="28"/>
  <c r="HK28" i="28" s="1"/>
  <c r="ES28" i="28"/>
  <c r="IC28" i="28" s="1"/>
  <c r="DM28" i="28"/>
  <c r="GW28" i="28" s="1"/>
  <c r="EH28" i="28"/>
  <c r="HR28" i="28" s="1"/>
  <c r="EW28" i="28"/>
  <c r="IG28" i="28" s="1"/>
  <c r="EP28" i="28"/>
  <c r="HZ28" i="28" s="1"/>
  <c r="HY20" i="28"/>
  <c r="DT12" i="28"/>
  <c r="HD12" i="28" s="1"/>
  <c r="EC12" i="28"/>
  <c r="HM12" i="28" s="1"/>
  <c r="EU12" i="28"/>
  <c r="IE12" i="28" s="1"/>
  <c r="EW12" i="28"/>
  <c r="IG12" i="28" s="1"/>
  <c r="EB12" i="28"/>
  <c r="HL12" i="28" s="1"/>
  <c r="DV12" i="28"/>
  <c r="HF12" i="28" s="1"/>
  <c r="EG12" i="28"/>
  <c r="HQ12" i="28" s="1"/>
  <c r="DM12" i="28"/>
  <c r="DL12" i="28"/>
  <c r="GV12" i="28" s="1"/>
  <c r="EN12" i="28"/>
  <c r="HX12" i="28" s="1"/>
  <c r="ID18" i="28"/>
  <c r="CH33" i="28"/>
  <c r="FR33" i="28" s="1"/>
  <c r="HJ33" i="28" s="1"/>
  <c r="CS33" i="28"/>
  <c r="GC33" i="28" s="1"/>
  <c r="HU33" i="28" s="1"/>
  <c r="CQ33" i="28"/>
  <c r="GA33" i="28" s="1"/>
  <c r="DE33" i="28"/>
  <c r="GO33" i="28" s="1"/>
  <c r="DC33" i="28"/>
  <c r="GM33" i="28" s="1"/>
  <c r="BU33" i="28"/>
  <c r="FE33" i="28" s="1"/>
  <c r="CR33" i="28"/>
  <c r="GB33" i="28" s="1"/>
  <c r="HT33" i="28" s="1"/>
  <c r="CA33" i="28"/>
  <c r="FK33" i="28" s="1"/>
  <c r="CJ33" i="28"/>
  <c r="FT33" i="28" s="1"/>
  <c r="HL33" i="28" s="1"/>
  <c r="BW33" i="28"/>
  <c r="FG33" i="28" s="1"/>
  <c r="GY33" i="28" s="1"/>
  <c r="CT33" i="28"/>
  <c r="GD33" i="28" s="1"/>
  <c r="HV33" i="28" s="1"/>
  <c r="CW18" i="28"/>
  <c r="GG18" i="28" s="1"/>
  <c r="BR18" i="28"/>
  <c r="FB18" i="28" s="1"/>
  <c r="GT18" i="28" s="1"/>
  <c r="CC18" i="28"/>
  <c r="FM18" i="28" s="1"/>
  <c r="CX18" i="28"/>
  <c r="GH18" i="28" s="1"/>
  <c r="HZ18" i="28" s="1"/>
  <c r="CT18" i="28"/>
  <c r="GD18" i="28" s="1"/>
  <c r="HV18" i="28" s="1"/>
  <c r="CY18" i="28"/>
  <c r="GI18" i="28" s="1"/>
  <c r="IA18" i="28" s="1"/>
  <c r="CE18" i="28"/>
  <c r="FO18" i="28" s="1"/>
  <c r="HG18" i="28" s="1"/>
  <c r="BY18" i="28"/>
  <c r="FI18" i="28" s="1"/>
  <c r="HA18" i="28" s="1"/>
  <c r="DC18" i="28"/>
  <c r="GM18" i="28" s="1"/>
  <c r="DA18" i="28"/>
  <c r="GK18" i="28" s="1"/>
  <c r="IC18" i="28" s="1"/>
  <c r="CB18" i="28"/>
  <c r="FL18" i="28" s="1"/>
  <c r="HD18" i="28" s="1"/>
  <c r="HE16" i="28"/>
  <c r="DK47" i="26"/>
  <c r="GT47" i="26" s="1"/>
  <c r="BS47" i="26"/>
  <c r="FC47" i="26" s="1"/>
  <c r="EN47" i="26"/>
  <c r="HW47" i="26" s="1"/>
  <c r="CV47" i="26"/>
  <c r="GF47" i="26" s="1"/>
  <c r="EL47" i="26"/>
  <c r="HU47" i="26" s="1"/>
  <c r="CT47" i="26"/>
  <c r="GD47" i="26" s="1"/>
  <c r="EO47" i="26"/>
  <c r="HX47" i="26" s="1"/>
  <c r="CW47" i="26"/>
  <c r="GG47" i="26" s="1"/>
  <c r="DU47" i="26"/>
  <c r="HD47" i="26" s="1"/>
  <c r="CC47" i="26"/>
  <c r="FM47" i="26" s="1"/>
  <c r="EK47" i="26"/>
  <c r="CS47" i="26"/>
  <c r="GC47" i="26" s="1"/>
  <c r="DR47" i="26"/>
  <c r="BZ47" i="26"/>
  <c r="FJ47" i="26" s="1"/>
  <c r="EJ47" i="26"/>
  <c r="CR47" i="26"/>
  <c r="GB47" i="26" s="1"/>
  <c r="EM47" i="26"/>
  <c r="CU47" i="26"/>
  <c r="GE47" i="26" s="1"/>
  <c r="EH43" i="26"/>
  <c r="HQ43" i="26" s="1"/>
  <c r="DP43" i="26"/>
  <c r="GY43" i="26" s="1"/>
  <c r="DU43" i="26"/>
  <c r="HD43" i="26" s="1"/>
  <c r="DW43" i="26"/>
  <c r="HF43" i="26" s="1"/>
  <c r="DX43" i="26"/>
  <c r="HG43" i="26" s="1"/>
  <c r="EC43" i="26"/>
  <c r="HL43" i="26" s="1"/>
  <c r="EK43" i="26"/>
  <c r="HT43" i="26" s="1"/>
  <c r="EL43" i="26"/>
  <c r="HU43" i="26" s="1"/>
  <c r="DH43" i="26"/>
  <c r="GQ43" i="26" s="1"/>
  <c r="GR39" i="26"/>
  <c r="HA39" i="26"/>
  <c r="EK35" i="26"/>
  <c r="HT35" i="26" s="1"/>
  <c r="DR35" i="26"/>
  <c r="HA35" i="26" s="1"/>
  <c r="EF35" i="26"/>
  <c r="HO35" i="26" s="1"/>
  <c r="DM35" i="26"/>
  <c r="GV35" i="26" s="1"/>
  <c r="DK35" i="26"/>
  <c r="GT35" i="26" s="1"/>
  <c r="DH35" i="26"/>
  <c r="GQ35" i="26" s="1"/>
  <c r="EA35" i="26"/>
  <c r="HJ35" i="26" s="1"/>
  <c r="EN35" i="26"/>
  <c r="HW35" i="26" s="1"/>
  <c r="EE35" i="26"/>
  <c r="HN35" i="26" s="1"/>
  <c r="ET31" i="26"/>
  <c r="DB31" i="26"/>
  <c r="GL31" i="26" s="1"/>
  <c r="EI31" i="26"/>
  <c r="CQ31" i="26"/>
  <c r="GA31" i="26" s="1"/>
  <c r="EE31" i="26"/>
  <c r="CM31" i="26"/>
  <c r="FW31" i="26" s="1"/>
  <c r="EO31" i="26"/>
  <c r="CW31" i="26"/>
  <c r="GG31" i="26" s="1"/>
  <c r="DS31" i="26"/>
  <c r="CA31" i="26"/>
  <c r="FK31" i="26" s="1"/>
  <c r="DJ31" i="26"/>
  <c r="BR31" i="26"/>
  <c r="FB31" i="26" s="1"/>
  <c r="EM31" i="26"/>
  <c r="CU31" i="26"/>
  <c r="GE31" i="26" s="1"/>
  <c r="DL31" i="26"/>
  <c r="BT31" i="26"/>
  <c r="FD31" i="26" s="1"/>
  <c r="EK31" i="26"/>
  <c r="CS31" i="26"/>
  <c r="GC31" i="26" s="1"/>
  <c r="ED31" i="26"/>
  <c r="CL31" i="26"/>
  <c r="FV31" i="26" s="1"/>
  <c r="DH27" i="26"/>
  <c r="GQ27" i="26" s="1"/>
  <c r="EN27" i="26"/>
  <c r="HW27" i="26" s="1"/>
  <c r="DG27" i="26"/>
  <c r="GP27" i="26" s="1"/>
  <c r="DZ27" i="26"/>
  <c r="HI27" i="26" s="1"/>
  <c r="EM27" i="26"/>
  <c r="HV27" i="26" s="1"/>
  <c r="DI27" i="26"/>
  <c r="GR27" i="26" s="1"/>
  <c r="DV27" i="26"/>
  <c r="HE27" i="26" s="1"/>
  <c r="DR27" i="26"/>
  <c r="HA27" i="26" s="1"/>
  <c r="DP27" i="26"/>
  <c r="GY27" i="26" s="1"/>
  <c r="DQ27" i="26"/>
  <c r="GZ27" i="26" s="1"/>
  <c r="DR23" i="26"/>
  <c r="HA23" i="26" s="1"/>
  <c r="DP23" i="26"/>
  <c r="GY23" i="26" s="1"/>
  <c r="EL23" i="26"/>
  <c r="HU23" i="26" s="1"/>
  <c r="DI23" i="26"/>
  <c r="GR23" i="26" s="1"/>
  <c r="EA23" i="26"/>
  <c r="HJ23" i="26" s="1"/>
  <c r="EQ23" i="26"/>
  <c r="HZ23" i="26" s="1"/>
  <c r="DG23" i="26"/>
  <c r="GP23" i="26" s="1"/>
  <c r="EG23" i="26"/>
  <c r="HP23" i="26" s="1"/>
  <c r="DW23" i="26"/>
  <c r="HF23" i="26" s="1"/>
  <c r="ER23" i="26"/>
  <c r="IA23" i="26" s="1"/>
  <c r="DN19" i="26"/>
  <c r="GW19" i="26" s="1"/>
  <c r="EI19" i="26"/>
  <c r="HR19" i="26" s="1"/>
  <c r="DX19" i="26"/>
  <c r="HG19" i="26" s="1"/>
  <c r="DJ19" i="26"/>
  <c r="GS19" i="26" s="1"/>
  <c r="EH19" i="26"/>
  <c r="HQ19" i="26" s="1"/>
  <c r="EM19" i="26"/>
  <c r="HV19" i="26" s="1"/>
  <c r="DQ19" i="26"/>
  <c r="GZ19" i="26" s="1"/>
  <c r="ES19" i="26"/>
  <c r="IB19" i="26" s="1"/>
  <c r="EB19" i="26"/>
  <c r="HK19" i="26" s="1"/>
  <c r="DI19" i="26"/>
  <c r="GR19" i="26" s="1"/>
  <c r="EJ15" i="26"/>
  <c r="CR15" i="26"/>
  <c r="GB15" i="26" s="1"/>
  <c r="DI15" i="26"/>
  <c r="BQ15" i="26"/>
  <c r="FA15" i="26" s="1"/>
  <c r="EI15" i="26"/>
  <c r="CQ15" i="26"/>
  <c r="GA15" i="26" s="1"/>
  <c r="DN15" i="26"/>
  <c r="BV15" i="26"/>
  <c r="FF15" i="26" s="1"/>
  <c r="DO15" i="26"/>
  <c r="BW15" i="26"/>
  <c r="FG15" i="26" s="1"/>
  <c r="DQ15" i="26"/>
  <c r="BY15" i="26"/>
  <c r="FI15" i="26" s="1"/>
  <c r="DU15" i="26"/>
  <c r="CC15" i="26"/>
  <c r="FM15" i="26" s="1"/>
  <c r="EE15" i="26"/>
  <c r="CM15" i="26"/>
  <c r="FW15" i="26" s="1"/>
  <c r="DZ15" i="26"/>
  <c r="CH15" i="26"/>
  <c r="FR15" i="26" s="1"/>
  <c r="DG15" i="26"/>
  <c r="BO15" i="26"/>
  <c r="EY15" i="26" s="1"/>
  <c r="BX11" i="26"/>
  <c r="FH11" i="26" s="1"/>
  <c r="DP11" i="26"/>
  <c r="EE11" i="26"/>
  <c r="CM11" i="26"/>
  <c r="FW11" i="26" s="1"/>
  <c r="HN11" i="26" s="1"/>
  <c r="CA11" i="26"/>
  <c r="FK11" i="26" s="1"/>
  <c r="DS11" i="26"/>
  <c r="HB11" i="26" s="1"/>
  <c r="CH11" i="26"/>
  <c r="FR11" i="26" s="1"/>
  <c r="DZ11" i="26"/>
  <c r="DY11" i="26"/>
  <c r="CG11" i="26"/>
  <c r="FQ11" i="26" s="1"/>
  <c r="HH11" i="26" s="1"/>
  <c r="EL11" i="26"/>
  <c r="CT11" i="26"/>
  <c r="GD11" i="26" s="1"/>
  <c r="HU11" i="26" s="1"/>
  <c r="CE11" i="26"/>
  <c r="FO11" i="26" s="1"/>
  <c r="DW11" i="26"/>
  <c r="HF11" i="26" s="1"/>
  <c r="CR11" i="26"/>
  <c r="GB11" i="26" s="1"/>
  <c r="EJ11" i="26"/>
  <c r="HS11" i="26" s="1"/>
  <c r="CO11" i="26"/>
  <c r="FY11" i="26" s="1"/>
  <c r="EG11" i="26"/>
  <c r="EA11" i="26"/>
  <c r="CI11" i="26"/>
  <c r="FS11" i="26" s="1"/>
  <c r="HJ11" i="26" s="1"/>
  <c r="BW28" i="26"/>
  <c r="FG28" i="26" s="1"/>
  <c r="DB28" i="26"/>
  <c r="GL28" i="26" s="1"/>
  <c r="CB28" i="26"/>
  <c r="FL28" i="26" s="1"/>
  <c r="HC28" i="26" s="1"/>
  <c r="CM28" i="26"/>
  <c r="FW28" i="26" s="1"/>
  <c r="HN28" i="26" s="1"/>
  <c r="CP28" i="26"/>
  <c r="FZ28" i="26" s="1"/>
  <c r="CL28" i="26"/>
  <c r="FV28" i="26" s="1"/>
  <c r="CU28" i="26"/>
  <c r="GE28" i="26" s="1"/>
  <c r="HV28" i="26" s="1"/>
  <c r="CR28" i="26"/>
  <c r="GB28" i="26" s="1"/>
  <c r="CF28" i="26"/>
  <c r="FP28" i="26" s="1"/>
  <c r="BO28" i="26"/>
  <c r="EY28" i="26" s="1"/>
  <c r="BR28" i="26"/>
  <c r="FB28" i="26" s="1"/>
  <c r="BW32" i="26"/>
  <c r="FG32" i="26" s="1"/>
  <c r="GX32" i="26" s="1"/>
  <c r="CE32" i="26"/>
  <c r="FO32" i="26" s="1"/>
  <c r="HF32" i="26" s="1"/>
  <c r="CA32" i="26"/>
  <c r="FK32" i="26" s="1"/>
  <c r="HB32" i="26" s="1"/>
  <c r="CZ32" i="26"/>
  <c r="GJ32" i="26" s="1"/>
  <c r="BV32" i="26"/>
  <c r="FF32" i="26" s="1"/>
  <c r="CW32" i="26"/>
  <c r="GG32" i="26" s="1"/>
  <c r="DA32" i="26"/>
  <c r="GK32" i="26" s="1"/>
  <c r="BR32" i="26"/>
  <c r="FB32" i="26" s="1"/>
  <c r="GS32" i="26" s="1"/>
  <c r="CK32" i="26"/>
  <c r="FU32" i="26" s="1"/>
  <c r="HL32" i="26" s="1"/>
  <c r="BQ32" i="26"/>
  <c r="FA32" i="26" s="1"/>
  <c r="GR32" i="26" s="1"/>
  <c r="BS32" i="26"/>
  <c r="FC32" i="26" s="1"/>
  <c r="HT47" i="24"/>
  <c r="HH47" i="24"/>
  <c r="EK43" i="24"/>
  <c r="HT43" i="24" s="1"/>
  <c r="CS43" i="24"/>
  <c r="GC43" i="24" s="1"/>
  <c r="EQ43" i="24"/>
  <c r="HZ43" i="24" s="1"/>
  <c r="CY43" i="24"/>
  <c r="GI43" i="24" s="1"/>
  <c r="DN43" i="24"/>
  <c r="GW43" i="24" s="1"/>
  <c r="BV43" i="24"/>
  <c r="FF43" i="24" s="1"/>
  <c r="EM43" i="24"/>
  <c r="HV43" i="24" s="1"/>
  <c r="CU43" i="24"/>
  <c r="GE43" i="24" s="1"/>
  <c r="ET43" i="24"/>
  <c r="IC43" i="24" s="1"/>
  <c r="DB43" i="24"/>
  <c r="GL43" i="24" s="1"/>
  <c r="EB43" i="24"/>
  <c r="HK43" i="24" s="1"/>
  <c r="CJ43" i="24"/>
  <c r="FT43" i="24" s="1"/>
  <c r="EF43" i="24"/>
  <c r="HO43" i="24" s="1"/>
  <c r="CN43" i="24"/>
  <c r="FX43" i="24" s="1"/>
  <c r="DX43" i="24"/>
  <c r="HG43" i="24" s="1"/>
  <c r="CF43" i="24"/>
  <c r="FP43" i="24" s="1"/>
  <c r="EL43" i="24"/>
  <c r="HU43" i="24" s="1"/>
  <c r="CT43" i="24"/>
  <c r="GD43" i="24" s="1"/>
  <c r="EU43" i="24"/>
  <c r="ID43" i="24" s="1"/>
  <c r="DC43" i="24"/>
  <c r="GM43" i="24" s="1"/>
  <c r="HF39" i="24"/>
  <c r="HG39" i="24"/>
  <c r="GW35" i="24"/>
  <c r="HH31" i="24"/>
  <c r="IE31" i="24"/>
  <c r="EK27" i="24"/>
  <c r="CS27" i="24"/>
  <c r="GC27" i="24" s="1"/>
  <c r="DZ27" i="24"/>
  <c r="CH27" i="24"/>
  <c r="FR27" i="24" s="1"/>
  <c r="EV27" i="24"/>
  <c r="DD27" i="24"/>
  <c r="GN27" i="24" s="1"/>
  <c r="EP27" i="24"/>
  <c r="CX27" i="24"/>
  <c r="GH27" i="24" s="1"/>
  <c r="EH27" i="24"/>
  <c r="CP27" i="24"/>
  <c r="FZ27" i="24" s="1"/>
  <c r="EI27" i="24"/>
  <c r="CQ27" i="24"/>
  <c r="GA27" i="24" s="1"/>
  <c r="EM27" i="24"/>
  <c r="CU27" i="24"/>
  <c r="GE27" i="24" s="1"/>
  <c r="EA27" i="24"/>
  <c r="CI27" i="24"/>
  <c r="FS27" i="24" s="1"/>
  <c r="EN27" i="24"/>
  <c r="CV27" i="24"/>
  <c r="GF27" i="24" s="1"/>
  <c r="EF27" i="24"/>
  <c r="CN27" i="24"/>
  <c r="FX27" i="24" s="1"/>
  <c r="DU23" i="24"/>
  <c r="HD23" i="24" s="1"/>
  <c r="EU23" i="24"/>
  <c r="ID23" i="24" s="1"/>
  <c r="DX23" i="24"/>
  <c r="HG23" i="24" s="1"/>
  <c r="ED23" i="24"/>
  <c r="HM23" i="24" s="1"/>
  <c r="DW23" i="24"/>
  <c r="HF23" i="24" s="1"/>
  <c r="EP23" i="24"/>
  <c r="HY23" i="24" s="1"/>
  <c r="DL23" i="24"/>
  <c r="GU23" i="24" s="1"/>
  <c r="EM23" i="24"/>
  <c r="HV23" i="24" s="1"/>
  <c r="EF23" i="24"/>
  <c r="HO23" i="24" s="1"/>
  <c r="DQ23" i="24"/>
  <c r="GZ23" i="24" s="1"/>
  <c r="EK19" i="24"/>
  <c r="CS19" i="24"/>
  <c r="GC19" i="24" s="1"/>
  <c r="DM19" i="24"/>
  <c r="BU19" i="24"/>
  <c r="FE19" i="24" s="1"/>
  <c r="DJ19" i="24"/>
  <c r="BR19" i="24"/>
  <c r="FB19" i="24" s="1"/>
  <c r="DK19" i="24"/>
  <c r="BS19" i="24"/>
  <c r="FC19" i="24" s="1"/>
  <c r="ED19" i="24"/>
  <c r="CL19" i="24"/>
  <c r="FV19" i="24" s="1"/>
  <c r="EV19" i="24"/>
  <c r="DD19" i="24"/>
  <c r="GN19" i="24" s="1"/>
  <c r="DZ19" i="24"/>
  <c r="CH19" i="24"/>
  <c r="FR19" i="24" s="1"/>
  <c r="EB19" i="24"/>
  <c r="CJ19" i="24"/>
  <c r="FT19" i="24" s="1"/>
  <c r="EH19" i="24"/>
  <c r="CP19" i="24"/>
  <c r="FZ19" i="24" s="1"/>
  <c r="EP19" i="24"/>
  <c r="CX19" i="24"/>
  <c r="GH19" i="24" s="1"/>
  <c r="DU15" i="24"/>
  <c r="HD15" i="24" s="1"/>
  <c r="EO15" i="24"/>
  <c r="HX15" i="24" s="1"/>
  <c r="DJ15" i="24"/>
  <c r="GS15" i="24" s="1"/>
  <c r="EL15" i="24"/>
  <c r="HU15" i="24" s="1"/>
  <c r="ED15" i="24"/>
  <c r="HM15" i="24" s="1"/>
  <c r="EF15" i="24"/>
  <c r="HO15" i="24" s="1"/>
  <c r="EB15" i="24"/>
  <c r="HK15" i="24" s="1"/>
  <c r="DX15" i="24"/>
  <c r="HG15" i="24" s="1"/>
  <c r="EH15" i="24"/>
  <c r="HQ15" i="24" s="1"/>
  <c r="DU47" i="23"/>
  <c r="CC47" i="23"/>
  <c r="DS47" i="23"/>
  <c r="CA47" i="23"/>
  <c r="DO47" i="23"/>
  <c r="BW47" i="23"/>
  <c r="BR47" i="23"/>
  <c r="EG47" i="23"/>
  <c r="CO47" i="23"/>
  <c r="DJ47" i="23" s="1"/>
  <c r="EC47" i="23"/>
  <c r="CK47" i="23"/>
  <c r="DX47" i="23"/>
  <c r="CF47" i="23"/>
  <c r="EA47" i="23"/>
  <c r="CI47" i="23"/>
  <c r="DP47" i="23"/>
  <c r="BX47" i="23"/>
  <c r="ET47" i="23"/>
  <c r="DB47" i="23"/>
  <c r="DN47" i="23"/>
  <c r="BV47" i="23"/>
  <c r="DU43" i="23"/>
  <c r="EN43" i="23"/>
  <c r="DT43" i="23"/>
  <c r="EM43" i="23"/>
  <c r="DL43" i="23"/>
  <c r="DX43" i="23"/>
  <c r="EY43" i="23"/>
  <c r="DP43" i="23"/>
  <c r="DZ43" i="23"/>
  <c r="EL43" i="23"/>
  <c r="BR39" i="23"/>
  <c r="EG39" i="23"/>
  <c r="DN35" i="23"/>
  <c r="BV35" i="23"/>
  <c r="EI35" i="23"/>
  <c r="CQ35" i="23"/>
  <c r="DO35" i="23"/>
  <c r="BW35" i="23"/>
  <c r="DQ35" i="23"/>
  <c r="BY35" i="23"/>
  <c r="ES35" i="23"/>
  <c r="DA35" i="23"/>
  <c r="EY35" i="23"/>
  <c r="DG35" i="23"/>
  <c r="DP35" i="23"/>
  <c r="BX35" i="23"/>
  <c r="DU35" i="23"/>
  <c r="CC35" i="23"/>
  <c r="BR35" i="23"/>
  <c r="EG35" i="23"/>
  <c r="CO35" i="23"/>
  <c r="DJ35" i="23" s="1"/>
  <c r="EH35" i="23"/>
  <c r="CP35" i="23"/>
  <c r="ED31" i="23"/>
  <c r="EO31" i="23"/>
  <c r="EB31" i="23"/>
  <c r="EV31" i="23"/>
  <c r="DM31" i="23"/>
  <c r="DY31" i="23"/>
  <c r="DL31" i="23"/>
  <c r="EF31" i="23"/>
  <c r="EH31" i="23"/>
  <c r="DV27" i="23"/>
  <c r="CD27" i="23"/>
  <c r="EY27" i="23"/>
  <c r="DG27" i="23"/>
  <c r="EU27" i="23"/>
  <c r="DC27" i="23"/>
  <c r="EB27" i="23"/>
  <c r="CJ27" i="23"/>
  <c r="EF27" i="23"/>
  <c r="CN27" i="23"/>
  <c r="DT27" i="23"/>
  <c r="CB27" i="23"/>
  <c r="EE27" i="23"/>
  <c r="CM27" i="23"/>
  <c r="EA27" i="23"/>
  <c r="CI27" i="23"/>
  <c r="DW27" i="23"/>
  <c r="CE27" i="23"/>
  <c r="DZ27" i="23"/>
  <c r="CH27" i="23"/>
  <c r="EK23" i="23"/>
  <c r="EO23" i="23"/>
  <c r="DN23" i="23"/>
  <c r="EQ23" i="23"/>
  <c r="DP23" i="23"/>
  <c r="DU23" i="23"/>
  <c r="EY23" i="23"/>
  <c r="EL23" i="23"/>
  <c r="DL23" i="23"/>
  <c r="EF23" i="23"/>
  <c r="DV19" i="23"/>
  <c r="EJ19" i="23"/>
  <c r="CT19" i="23"/>
  <c r="EL19" i="23"/>
  <c r="EI19" i="23"/>
  <c r="EU19" i="23"/>
  <c r="DM19" i="23"/>
  <c r="DQ19" i="23"/>
  <c r="BR19" i="23"/>
  <c r="EG19" i="23"/>
  <c r="ER19" i="23"/>
  <c r="DX19" i="23"/>
  <c r="DU11" i="23"/>
  <c r="CC11" i="23"/>
  <c r="CW11" i="23"/>
  <c r="EO11" i="23"/>
  <c r="CV11" i="23"/>
  <c r="EN11" i="23"/>
  <c r="EB11" i="23"/>
  <c r="CJ11" i="23"/>
  <c r="BR11" i="23"/>
  <c r="EG11" i="23"/>
  <c r="CO11" i="23"/>
  <c r="DJ11" i="23" s="1"/>
  <c r="CG11" i="23"/>
  <c r="DY11" i="23"/>
  <c r="EX11" i="23"/>
  <c r="DF11" i="23"/>
  <c r="EA11" i="23"/>
  <c r="CI11" i="23"/>
  <c r="DP11" i="23"/>
  <c r="BX11" i="23"/>
  <c r="EY11" i="23"/>
  <c r="DG11" i="23"/>
  <c r="BU39" i="26"/>
  <c r="FE39" i="26" s="1"/>
  <c r="GV39" i="26" s="1"/>
  <c r="CV39" i="26"/>
  <c r="GF39" i="26" s="1"/>
  <c r="HW39" i="26" s="1"/>
  <c r="CA39" i="26"/>
  <c r="FK39" i="26" s="1"/>
  <c r="HB39" i="26" s="1"/>
  <c r="CP39" i="26"/>
  <c r="FZ39" i="26" s="1"/>
  <c r="BT39" i="26"/>
  <c r="FD39" i="26" s="1"/>
  <c r="GU39" i="26" s="1"/>
  <c r="CF39" i="26"/>
  <c r="FP39" i="26" s="1"/>
  <c r="HG39" i="26" s="1"/>
  <c r="CS39" i="26"/>
  <c r="GC39" i="26" s="1"/>
  <c r="HT39" i="26" s="1"/>
  <c r="CI39" i="26"/>
  <c r="FS39" i="26" s="1"/>
  <c r="CX39" i="26"/>
  <c r="GH39" i="26" s="1"/>
  <c r="CW39" i="26"/>
  <c r="GG39" i="26" s="1"/>
  <c r="CE39" i="26"/>
  <c r="FO39" i="26" s="1"/>
  <c r="BT12" i="24"/>
  <c r="FD12" i="24" s="1"/>
  <c r="GU12" i="24" s="1"/>
  <c r="BY12" i="24"/>
  <c r="FI12" i="24" s="1"/>
  <c r="GZ12" i="24" s="1"/>
  <c r="CX12" i="24"/>
  <c r="GH12" i="24" s="1"/>
  <c r="HY12" i="24" s="1"/>
  <c r="CT12" i="24"/>
  <c r="GD12" i="24" s="1"/>
  <c r="HU12" i="24" s="1"/>
  <c r="CY12" i="24"/>
  <c r="GI12" i="24" s="1"/>
  <c r="HZ12" i="24" s="1"/>
  <c r="BS12" i="24"/>
  <c r="FC12" i="24" s="1"/>
  <c r="GT12" i="24" s="1"/>
  <c r="CG12" i="24"/>
  <c r="FQ12" i="24" s="1"/>
  <c r="HH12" i="24" s="1"/>
  <c r="CQ12" i="24"/>
  <c r="GA12" i="24" s="1"/>
  <c r="HR12" i="24" s="1"/>
  <c r="CH12" i="24"/>
  <c r="FR12" i="24" s="1"/>
  <c r="HI12" i="24" s="1"/>
  <c r="CL12" i="24"/>
  <c r="FV12" i="24" s="1"/>
  <c r="HM12" i="24" s="1"/>
  <c r="BQ35" i="24"/>
  <c r="FA35" i="24" s="1"/>
  <c r="GR35" i="24" s="1"/>
  <c r="BT35" i="24"/>
  <c r="FD35" i="24" s="1"/>
  <c r="GU35" i="24" s="1"/>
  <c r="CE35" i="24"/>
  <c r="FO35" i="24" s="1"/>
  <c r="HF35" i="24" s="1"/>
  <c r="BR35" i="24"/>
  <c r="FB35" i="24" s="1"/>
  <c r="GS35" i="24" s="1"/>
  <c r="BU35" i="24"/>
  <c r="FE35" i="24" s="1"/>
  <c r="GV35" i="24" s="1"/>
  <c r="DD35" i="24"/>
  <c r="GN35" i="24" s="1"/>
  <c r="IE35" i="24" s="1"/>
  <c r="EK35" i="24"/>
  <c r="HT35" i="24" s="1"/>
  <c r="CY35" i="24"/>
  <c r="GI35" i="24" s="1"/>
  <c r="DB35" i="24"/>
  <c r="GL35" i="24" s="1"/>
  <c r="IC35" i="24" s="1"/>
  <c r="BX31" i="24"/>
  <c r="FH31" i="24" s="1"/>
  <c r="CA31" i="24"/>
  <c r="FK31" i="24" s="1"/>
  <c r="HB31" i="24" s="1"/>
  <c r="CD31" i="24"/>
  <c r="FN31" i="24" s="1"/>
  <c r="BY31" i="24"/>
  <c r="FI31" i="24" s="1"/>
  <c r="CB31" i="24"/>
  <c r="FL31" i="24" s="1"/>
  <c r="HC31" i="24" s="1"/>
  <c r="CF31" i="24"/>
  <c r="FP31" i="24" s="1"/>
  <c r="BZ31" i="24"/>
  <c r="FJ31" i="24" s="1"/>
  <c r="HA31" i="24" s="1"/>
  <c r="CC31" i="24"/>
  <c r="FM31" i="24" s="1"/>
  <c r="HD31" i="24" s="1"/>
  <c r="DC31" i="24"/>
  <c r="GM31" i="24" s="1"/>
  <c r="BS31" i="24"/>
  <c r="FC31" i="24" s="1"/>
  <c r="GT31" i="24" s="1"/>
  <c r="BV31" i="24"/>
  <c r="FF31" i="24" s="1"/>
  <c r="CY39" i="24"/>
  <c r="GI39" i="24" s="1"/>
  <c r="HZ39" i="24" s="1"/>
  <c r="DB39" i="24"/>
  <c r="GL39" i="24" s="1"/>
  <c r="CW39" i="24"/>
  <c r="GG39" i="24" s="1"/>
  <c r="HX39" i="24" s="1"/>
  <c r="CZ39" i="24"/>
  <c r="GJ39" i="24" s="1"/>
  <c r="IA39" i="24" s="1"/>
  <c r="DD39" i="24"/>
  <c r="GN39" i="24" s="1"/>
  <c r="CX39" i="24"/>
  <c r="GH39" i="24" s="1"/>
  <c r="HY39" i="24" s="1"/>
  <c r="DA39" i="24"/>
  <c r="GK39" i="24" s="1"/>
  <c r="IB39" i="24" s="1"/>
  <c r="CU39" i="24"/>
  <c r="GE39" i="24" s="1"/>
  <c r="CQ39" i="24"/>
  <c r="GA39" i="24" s="1"/>
  <c r="HR39" i="24" s="1"/>
  <c r="CT39" i="24"/>
  <c r="GD39" i="24" s="1"/>
  <c r="CV24" i="23"/>
  <c r="DB24" i="23"/>
  <c r="CO24" i="23"/>
  <c r="DJ24" i="23" s="1"/>
  <c r="CZ24" i="23"/>
  <c r="BW24" i="23"/>
  <c r="CP24" i="23"/>
  <c r="DA24" i="23"/>
  <c r="CN24" i="23"/>
  <c r="CQ24" i="23"/>
  <c r="CT24" i="23"/>
  <c r="CE47" i="24"/>
  <c r="FO47" i="24" s="1"/>
  <c r="HF47" i="24" s="1"/>
  <c r="CA47" i="24"/>
  <c r="FK47" i="24" s="1"/>
  <c r="CD47" i="24"/>
  <c r="FN47" i="24" s="1"/>
  <c r="HE47" i="24" s="1"/>
  <c r="BY47" i="24"/>
  <c r="FI47" i="24" s="1"/>
  <c r="CB47" i="24"/>
  <c r="FL47" i="24" s="1"/>
  <c r="CV47" i="24"/>
  <c r="GF47" i="24" s="1"/>
  <c r="HW47" i="24" s="1"/>
  <c r="BZ47" i="24"/>
  <c r="FJ47" i="24" s="1"/>
  <c r="CC47" i="24"/>
  <c r="FM47" i="24" s="1"/>
  <c r="CN47" i="24"/>
  <c r="FX47" i="24" s="1"/>
  <c r="HO47" i="24" s="1"/>
  <c r="BS47" i="24"/>
  <c r="FC47" i="24" s="1"/>
  <c r="BV47" i="24"/>
  <c r="FF47" i="24" s="1"/>
  <c r="DP39" i="23"/>
  <c r="DE39" i="23"/>
  <c r="DB39" i="23"/>
  <c r="CP39" i="23"/>
  <c r="CZ39" i="23"/>
  <c r="DC39" i="23"/>
  <c r="CA39" i="23"/>
  <c r="DA39" i="23"/>
  <c r="DD39" i="23"/>
  <c r="BI138" i="27"/>
  <c r="CY30" i="15"/>
  <c r="IQ260" i="27"/>
  <c r="HS260" i="27"/>
  <c r="IV260" i="27"/>
  <c r="JJ260" i="27"/>
  <c r="JE260" i="27"/>
  <c r="HV260" i="27"/>
  <c r="IF260" i="27"/>
  <c r="HM260" i="27"/>
  <c r="IJ260" i="27"/>
  <c r="IL260" i="27"/>
  <c r="IO260" i="27"/>
  <c r="HX260" i="27"/>
  <c r="II260" i="27"/>
  <c r="CV35" i="33"/>
  <c r="GF35" i="33" s="1"/>
  <c r="HW35" i="33" s="1"/>
  <c r="BU35" i="33"/>
  <c r="FE35" i="33" s="1"/>
  <c r="GV35" i="33" s="1"/>
  <c r="CP35" i="33"/>
  <c r="FZ35" i="33" s="1"/>
  <c r="HQ35" i="33" s="1"/>
  <c r="CQ35" i="33"/>
  <c r="GA35" i="33" s="1"/>
  <c r="HR35" i="33" s="1"/>
  <c r="CT35" i="33"/>
  <c r="GD35" i="33" s="1"/>
  <c r="HU35" i="33" s="1"/>
  <c r="BV35" i="33"/>
  <c r="FF35" i="33" s="1"/>
  <c r="GW35" i="33" s="1"/>
  <c r="CR35" i="33"/>
  <c r="GB35" i="33" s="1"/>
  <c r="HS35" i="33" s="1"/>
  <c r="CJ35" i="33"/>
  <c r="FT35" i="33" s="1"/>
  <c r="HK35" i="33" s="1"/>
  <c r="CZ35" i="33"/>
  <c r="GJ35" i="33" s="1"/>
  <c r="IA35" i="33" s="1"/>
  <c r="DB35" i="33"/>
  <c r="GL35" i="33" s="1"/>
  <c r="IC35" i="33" s="1"/>
  <c r="CQ37" i="33"/>
  <c r="GA37" i="33" s="1"/>
  <c r="HR37" i="33" s="1"/>
  <c r="EI37" i="33"/>
  <c r="CL37" i="33"/>
  <c r="FV37" i="33" s="1"/>
  <c r="ED37" i="33"/>
  <c r="HM37" i="33" s="1"/>
  <c r="CS37" i="33"/>
  <c r="GC37" i="33" s="1"/>
  <c r="EK37" i="33"/>
  <c r="HT37" i="33" s="1"/>
  <c r="BX47" i="33"/>
  <c r="FH47" i="33" s="1"/>
  <c r="DP47" i="33"/>
  <c r="GY47" i="33" s="1"/>
  <c r="CA47" i="33"/>
  <c r="FK47" i="33" s="1"/>
  <c r="DS47" i="33"/>
  <c r="EF47" i="33"/>
  <c r="EH47" i="33"/>
  <c r="EL47" i="33"/>
  <c r="HU47" i="33" s="1"/>
  <c r="DJ47" i="33"/>
  <c r="EC47" i="33"/>
  <c r="HL47" i="33" s="1"/>
  <c r="CM47" i="33"/>
  <c r="FW47" i="33" s="1"/>
  <c r="EE47" i="33"/>
  <c r="CR47" i="33"/>
  <c r="GB47" i="33" s="1"/>
  <c r="EJ47" i="33"/>
  <c r="ED47" i="33"/>
  <c r="HM47" i="33" s="1"/>
  <c r="CB27" i="33"/>
  <c r="FL27" i="33" s="1"/>
  <c r="HC27" i="33" s="1"/>
  <c r="CV27" i="33"/>
  <c r="GF27" i="33" s="1"/>
  <c r="HW27" i="33" s="1"/>
  <c r="CY27" i="33"/>
  <c r="GI27" i="33" s="1"/>
  <c r="HZ27" i="33" s="1"/>
  <c r="BS27" i="33"/>
  <c r="FC27" i="33" s="1"/>
  <c r="GT27" i="33" s="1"/>
  <c r="DB27" i="33"/>
  <c r="GL27" i="33" s="1"/>
  <c r="IC27" i="33" s="1"/>
  <c r="BW27" i="33"/>
  <c r="FG27" i="33" s="1"/>
  <c r="GX27" i="33" s="1"/>
  <c r="CL27" i="33"/>
  <c r="FV27" i="33" s="1"/>
  <c r="HM27" i="33" s="1"/>
  <c r="CE27" i="33"/>
  <c r="FO27" i="33" s="1"/>
  <c r="HF27" i="33" s="1"/>
  <c r="BV27" i="33"/>
  <c r="FF27" i="33" s="1"/>
  <c r="GW27" i="33" s="1"/>
  <c r="EJ18" i="30"/>
  <c r="HS18" i="30" s="1"/>
  <c r="EQ18" i="30"/>
  <c r="DS18" i="30"/>
  <c r="EN18" i="30"/>
  <c r="DV18" i="30"/>
  <c r="HE18" i="30" s="1"/>
  <c r="DJ18" i="30"/>
  <c r="GS18" i="30" s="1"/>
  <c r="EA18" i="30"/>
  <c r="HJ18" i="30" s="1"/>
  <c r="DW18" i="30"/>
  <c r="DK18" i="30"/>
  <c r="DN19" i="30"/>
  <c r="GW19" i="30" s="1"/>
  <c r="CP19" i="30"/>
  <c r="FZ19" i="30" s="1"/>
  <c r="EH19" i="30"/>
  <c r="DX19" i="30"/>
  <c r="HG19" i="30" s="1"/>
  <c r="EE19" i="30"/>
  <c r="HN19" i="30" s="1"/>
  <c r="EI19" i="30"/>
  <c r="CL19" i="30"/>
  <c r="FV19" i="30" s="1"/>
  <c r="ED19" i="30"/>
  <c r="HM19" i="30" s="1"/>
  <c r="BQ19" i="30"/>
  <c r="FA19" i="30" s="1"/>
  <c r="DI19" i="30"/>
  <c r="GR19" i="30" s="1"/>
  <c r="CN19" i="30"/>
  <c r="FX19" i="30" s="1"/>
  <c r="EF19" i="30"/>
  <c r="HO19" i="30" s="1"/>
  <c r="EU19" i="30"/>
  <c r="ID19" i="30" s="1"/>
  <c r="BT19" i="30"/>
  <c r="FD19" i="30" s="1"/>
  <c r="DL19" i="30"/>
  <c r="GU13" i="30"/>
  <c r="HJ13" i="30"/>
  <c r="HI13" i="30"/>
  <c r="EL36" i="33"/>
  <c r="CT36" i="33"/>
  <c r="GD36" i="33" s="1"/>
  <c r="HU36" i="33" s="1"/>
  <c r="EK36" i="33"/>
  <c r="CS36" i="33"/>
  <c r="GC36" i="33" s="1"/>
  <c r="HT36" i="33" s="1"/>
  <c r="DR36" i="33"/>
  <c r="BZ36" i="33"/>
  <c r="FJ36" i="33" s="1"/>
  <c r="HA36" i="33" s="1"/>
  <c r="EI36" i="33"/>
  <c r="CQ36" i="33"/>
  <c r="GA36" i="33" s="1"/>
  <c r="HR36" i="33" s="1"/>
  <c r="EM36" i="33"/>
  <c r="CU36" i="33"/>
  <c r="GE36" i="33" s="1"/>
  <c r="HV36" i="33" s="1"/>
  <c r="ED36" i="33"/>
  <c r="CL36" i="33"/>
  <c r="FV36" i="33" s="1"/>
  <c r="HM36" i="33" s="1"/>
  <c r="DQ36" i="33"/>
  <c r="BY36" i="33"/>
  <c r="FI36" i="33" s="1"/>
  <c r="GZ36" i="33" s="1"/>
  <c r="EC36" i="33"/>
  <c r="CK36" i="33"/>
  <c r="FU36" i="33" s="1"/>
  <c r="HL36" i="33" s="1"/>
  <c r="DK36" i="33"/>
  <c r="BS36" i="33"/>
  <c r="FC36" i="33" s="1"/>
  <c r="GT36" i="33" s="1"/>
  <c r="DP36" i="33"/>
  <c r="BX36" i="33"/>
  <c r="FH36" i="33" s="1"/>
  <c r="GY36" i="33" s="1"/>
  <c r="CI39" i="33"/>
  <c r="FS39" i="33" s="1"/>
  <c r="HJ39" i="33" s="1"/>
  <c r="CH39" i="33"/>
  <c r="FR39" i="33" s="1"/>
  <c r="HI39" i="33" s="1"/>
  <c r="CK39" i="33"/>
  <c r="FU39" i="33" s="1"/>
  <c r="HL39" i="33" s="1"/>
  <c r="BR39" i="33"/>
  <c r="FB39" i="33" s="1"/>
  <c r="GS39" i="33" s="1"/>
  <c r="CM39" i="33"/>
  <c r="FW39" i="33" s="1"/>
  <c r="CR39" i="33"/>
  <c r="GB39" i="33" s="1"/>
  <c r="HS39" i="33" s="1"/>
  <c r="EM43" i="33"/>
  <c r="EF43" i="33"/>
  <c r="HO43" i="33" s="1"/>
  <c r="ES43" i="33"/>
  <c r="IB43" i="33" s="1"/>
  <c r="DO43" i="33"/>
  <c r="GX43" i="33" s="1"/>
  <c r="EA43" i="33"/>
  <c r="EG43" i="33"/>
  <c r="HP43" i="33" s="1"/>
  <c r="DJ43" i="33"/>
  <c r="EL43" i="33"/>
  <c r="HU43" i="33" s="1"/>
  <c r="ER43" i="33"/>
  <c r="IA43" i="33" s="1"/>
  <c r="EQ43" i="33"/>
  <c r="HZ43" i="33" s="1"/>
  <c r="DQ25" i="33"/>
  <c r="BY25" i="33"/>
  <c r="FI25" i="33" s="1"/>
  <c r="DY25" i="33"/>
  <c r="CG25" i="33"/>
  <c r="FQ25" i="33" s="1"/>
  <c r="CZ25" i="33"/>
  <c r="GJ25" i="33" s="1"/>
  <c r="ER25" i="33"/>
  <c r="IA25" i="33" s="1"/>
  <c r="EF25" i="33"/>
  <c r="CN25" i="33"/>
  <c r="FX25" i="33" s="1"/>
  <c r="HO25" i="33" s="1"/>
  <c r="EL25" i="33"/>
  <c r="CT25" i="33"/>
  <c r="GD25" i="33" s="1"/>
  <c r="CV25" i="33"/>
  <c r="GF25" i="33" s="1"/>
  <c r="EN25" i="33"/>
  <c r="HW25" i="33" s="1"/>
  <c r="DB25" i="33"/>
  <c r="GL25" i="33" s="1"/>
  <c r="ET25" i="33"/>
  <c r="IC25" i="33" s="1"/>
  <c r="CJ25" i="33"/>
  <c r="FT25" i="33" s="1"/>
  <c r="EB25" i="33"/>
  <c r="HK25" i="33" s="1"/>
  <c r="DM25" i="33"/>
  <c r="BU25" i="33"/>
  <c r="FE25" i="33" s="1"/>
  <c r="BS25" i="33"/>
  <c r="FC25" i="33" s="1"/>
  <c r="DK25" i="33"/>
  <c r="GT25" i="33" s="1"/>
  <c r="DS12" i="32"/>
  <c r="HB12" i="32" s="1"/>
  <c r="EC12" i="32"/>
  <c r="HL12" i="32" s="1"/>
  <c r="BQ12" i="32"/>
  <c r="FA12" i="32" s="1"/>
  <c r="DI12" i="32"/>
  <c r="GR12" i="32" s="1"/>
  <c r="CQ12" i="32"/>
  <c r="GA12" i="32" s="1"/>
  <c r="EI12" i="32"/>
  <c r="HR12" i="32" s="1"/>
  <c r="BU12" i="32"/>
  <c r="FE12" i="32" s="1"/>
  <c r="DM12" i="32"/>
  <c r="GV12" i="32" s="1"/>
  <c r="EV12" i="32"/>
  <c r="DL12" i="32"/>
  <c r="EM12" i="32"/>
  <c r="HV12" i="32" s="1"/>
  <c r="EN12" i="32"/>
  <c r="CL12" i="32"/>
  <c r="FV12" i="32" s="1"/>
  <c r="ED12" i="32"/>
  <c r="CW17" i="33"/>
  <c r="GG17" i="33" s="1"/>
  <c r="EO17" i="33"/>
  <c r="BT17" i="33"/>
  <c r="FD17" i="33" s="1"/>
  <c r="DL17" i="33"/>
  <c r="EG17" i="33"/>
  <c r="HP17" i="33" s="1"/>
  <c r="EA17" i="33"/>
  <c r="HJ17" i="33" s="1"/>
  <c r="EE17" i="33"/>
  <c r="HN17" i="33" s="1"/>
  <c r="EV17" i="33"/>
  <c r="DN17" i="33"/>
  <c r="GW17" i="33" s="1"/>
  <c r="DX17" i="33"/>
  <c r="HG17" i="33" s="1"/>
  <c r="EC17" i="33"/>
  <c r="EU17" i="33"/>
  <c r="BT41" i="33"/>
  <c r="FD41" i="33" s="1"/>
  <c r="GU41" i="33" s="1"/>
  <c r="DC41" i="33"/>
  <c r="GM41" i="33" s="1"/>
  <c r="CQ41" i="33"/>
  <c r="GA41" i="33" s="1"/>
  <c r="CK41" i="33"/>
  <c r="FU41" i="33" s="1"/>
  <c r="CY41" i="33"/>
  <c r="GI41" i="33" s="1"/>
  <c r="HZ41" i="33" s="1"/>
  <c r="BQ41" i="33"/>
  <c r="FA41" i="33" s="1"/>
  <c r="BV41" i="33"/>
  <c r="FF41" i="33" s="1"/>
  <c r="CG41" i="33"/>
  <c r="FQ41" i="33" s="1"/>
  <c r="HH41" i="33" s="1"/>
  <c r="CW31" i="33"/>
  <c r="GG31" i="33" s="1"/>
  <c r="EO31" i="33"/>
  <c r="HX31" i="33" s="1"/>
  <c r="DT31" i="33"/>
  <c r="HC31" i="33" s="1"/>
  <c r="EG31" i="33"/>
  <c r="HP31" i="33" s="1"/>
  <c r="EV31" i="33"/>
  <c r="IE31" i="33" s="1"/>
  <c r="DO31" i="33"/>
  <c r="GX31" i="33" s="1"/>
  <c r="CS31" i="33"/>
  <c r="GC31" i="33" s="1"/>
  <c r="EK31" i="33"/>
  <c r="HT31" i="33" s="1"/>
  <c r="CY31" i="33"/>
  <c r="GI31" i="33" s="1"/>
  <c r="EQ31" i="33"/>
  <c r="BQ31" i="33"/>
  <c r="FA31" i="33" s="1"/>
  <c r="DI31" i="33"/>
  <c r="GR31" i="33" s="1"/>
  <c r="EF31" i="33"/>
  <c r="HO31" i="33" s="1"/>
  <c r="EL31" i="33"/>
  <c r="HU31" i="33" s="1"/>
  <c r="BU21" i="33"/>
  <c r="FE21" i="33" s="1"/>
  <c r="GV21" i="33" s="1"/>
  <c r="BW21" i="33"/>
  <c r="FG21" i="33" s="1"/>
  <c r="GX21" i="33" s="1"/>
  <c r="CR21" i="33"/>
  <c r="GB21" i="33" s="1"/>
  <c r="HS21" i="33" s="1"/>
  <c r="DC21" i="33"/>
  <c r="GM21" i="33" s="1"/>
  <c r="ID21" i="33" s="1"/>
  <c r="CY21" i="33"/>
  <c r="GI21" i="33" s="1"/>
  <c r="HZ21" i="33" s="1"/>
  <c r="CE21" i="33"/>
  <c r="FO21" i="33" s="1"/>
  <c r="HF21" i="33" s="1"/>
  <c r="CS21" i="33"/>
  <c r="GC21" i="33" s="1"/>
  <c r="HT21" i="33" s="1"/>
  <c r="BT21" i="33"/>
  <c r="FD21" i="33" s="1"/>
  <c r="CK21" i="33"/>
  <c r="FU21" i="33" s="1"/>
  <c r="DQ21" i="30"/>
  <c r="BY21" i="30"/>
  <c r="FI21" i="30" s="1"/>
  <c r="BX21" i="30"/>
  <c r="FH21" i="30" s="1"/>
  <c r="DP21" i="30"/>
  <c r="DX21" i="30"/>
  <c r="HG21" i="30" s="1"/>
  <c r="CF21" i="30"/>
  <c r="FP21" i="30" s="1"/>
  <c r="DO21" i="30"/>
  <c r="BW21" i="30"/>
  <c r="FG21" i="30" s="1"/>
  <c r="DR21" i="30"/>
  <c r="BZ21" i="30"/>
  <c r="FJ21" i="30" s="1"/>
  <c r="EC21" i="30"/>
  <c r="CK21" i="30"/>
  <c r="FU21" i="30" s="1"/>
  <c r="EK21" i="30"/>
  <c r="HT21" i="30" s="1"/>
  <c r="CS21" i="30"/>
  <c r="GC21" i="30" s="1"/>
  <c r="ES21" i="30"/>
  <c r="IB21" i="30" s="1"/>
  <c r="DA21" i="30"/>
  <c r="GK21" i="30" s="1"/>
  <c r="DU21" i="30"/>
  <c r="HD21" i="30" s="1"/>
  <c r="CC21" i="30"/>
  <c r="FM21" i="30" s="1"/>
  <c r="ER21" i="30"/>
  <c r="IA21" i="30" s="1"/>
  <c r="CZ21" i="30"/>
  <c r="GJ21" i="30" s="1"/>
  <c r="DX12" i="30"/>
  <c r="EG12" i="30"/>
  <c r="HP12" i="30" s="1"/>
  <c r="DM12" i="30"/>
  <c r="GV12" i="30" s="1"/>
  <c r="CM12" i="30"/>
  <c r="FW12" i="30" s="1"/>
  <c r="EE12" i="30"/>
  <c r="HN12" i="30" s="1"/>
  <c r="CI12" i="30"/>
  <c r="FS12" i="30" s="1"/>
  <c r="EA12" i="30"/>
  <c r="HJ12" i="30" s="1"/>
  <c r="DN12" i="30"/>
  <c r="GW12" i="30" s="1"/>
  <c r="EP12" i="30"/>
  <c r="HY12" i="30" s="1"/>
  <c r="CS12" i="30"/>
  <c r="GC12" i="30" s="1"/>
  <c r="EK12" i="30"/>
  <c r="HT12" i="30" s="1"/>
  <c r="DC12" i="30"/>
  <c r="GM12" i="30" s="1"/>
  <c r="EU12" i="30"/>
  <c r="ID12" i="30" s="1"/>
  <c r="BT12" i="30"/>
  <c r="FD12" i="30" s="1"/>
  <c r="DL12" i="30"/>
  <c r="GU12" i="30" s="1"/>
  <c r="CF22" i="32"/>
  <c r="FP22" i="32" s="1"/>
  <c r="DX22" i="32"/>
  <c r="HG22" i="32" s="1"/>
  <c r="CC22" i="32"/>
  <c r="FM22" i="32" s="1"/>
  <c r="DU22" i="32"/>
  <c r="HD22" i="32" s="1"/>
  <c r="CI22" i="32"/>
  <c r="FS22" i="32" s="1"/>
  <c r="EA22" i="32"/>
  <c r="HJ22" i="32" s="1"/>
  <c r="BQ22" i="32"/>
  <c r="FA22" i="32" s="1"/>
  <c r="DI22" i="32"/>
  <c r="GR22" i="32" s="1"/>
  <c r="CS22" i="32"/>
  <c r="GC22" i="32" s="1"/>
  <c r="EK22" i="32"/>
  <c r="HT22" i="32" s="1"/>
  <c r="HZ22" i="32"/>
  <c r="CH22" i="32"/>
  <c r="FR22" i="32" s="1"/>
  <c r="DZ22" i="32"/>
  <c r="HI22" i="32" s="1"/>
  <c r="EG14" i="33"/>
  <c r="CO14" i="33"/>
  <c r="FY14" i="33" s="1"/>
  <c r="HP14" i="33" s="1"/>
  <c r="ER14" i="33"/>
  <c r="CZ14" i="33"/>
  <c r="GJ14" i="33" s="1"/>
  <c r="IA14" i="33" s="1"/>
  <c r="DI14" i="33"/>
  <c r="BQ14" i="33"/>
  <c r="FA14" i="33" s="1"/>
  <c r="GR14" i="33" s="1"/>
  <c r="EA14" i="33"/>
  <c r="CI14" i="33"/>
  <c r="FS14" i="33" s="1"/>
  <c r="HJ14" i="33" s="1"/>
  <c r="EL14" i="33"/>
  <c r="CT14" i="33"/>
  <c r="GD14" i="33" s="1"/>
  <c r="HU14" i="33" s="1"/>
  <c r="DP14" i="33"/>
  <c r="BX14" i="33"/>
  <c r="FH14" i="33" s="1"/>
  <c r="GY14" i="33" s="1"/>
  <c r="DU14" i="33"/>
  <c r="CC14" i="33"/>
  <c r="FM14" i="33" s="1"/>
  <c r="HD14" i="33" s="1"/>
  <c r="EP14" i="33"/>
  <c r="CX14" i="33"/>
  <c r="GH14" i="33" s="1"/>
  <c r="HY14" i="33" s="1"/>
  <c r="EQ14" i="33"/>
  <c r="CY14" i="33"/>
  <c r="GI14" i="33" s="1"/>
  <c r="HZ14" i="33" s="1"/>
  <c r="DO14" i="33"/>
  <c r="BW14" i="33"/>
  <c r="FG14" i="33" s="1"/>
  <c r="GX14" i="33" s="1"/>
  <c r="ET34" i="33"/>
  <c r="DB34" i="33"/>
  <c r="GL34" i="33" s="1"/>
  <c r="IC34" i="33" s="1"/>
  <c r="DR34" i="33"/>
  <c r="BZ34" i="33"/>
  <c r="FJ34" i="33" s="1"/>
  <c r="HA34" i="33" s="1"/>
  <c r="DS34" i="33"/>
  <c r="CA34" i="33"/>
  <c r="FK34" i="33" s="1"/>
  <c r="HB34" i="33" s="1"/>
  <c r="DP34" i="33"/>
  <c r="BX34" i="33"/>
  <c r="FH34" i="33" s="1"/>
  <c r="GY34" i="33" s="1"/>
  <c r="DY34" i="33"/>
  <c r="CG34" i="33"/>
  <c r="FQ34" i="33" s="1"/>
  <c r="HH34" i="33" s="1"/>
  <c r="DV34" i="33"/>
  <c r="CD34" i="33"/>
  <c r="FN34" i="33" s="1"/>
  <c r="HE34" i="33" s="1"/>
  <c r="EP34" i="33"/>
  <c r="CX34" i="33"/>
  <c r="GH34" i="33" s="1"/>
  <c r="HY34" i="33" s="1"/>
  <c r="DM34" i="33"/>
  <c r="BU34" i="33"/>
  <c r="FE34" i="33" s="1"/>
  <c r="GV34" i="33" s="1"/>
  <c r="EL34" i="33"/>
  <c r="CT34" i="33"/>
  <c r="GD34" i="33" s="1"/>
  <c r="HU34" i="33" s="1"/>
  <c r="EO34" i="33"/>
  <c r="CW34" i="33"/>
  <c r="GG34" i="33" s="1"/>
  <c r="HX34" i="33" s="1"/>
  <c r="CJ37" i="33"/>
  <c r="FT37" i="33" s="1"/>
  <c r="HK37" i="33" s="1"/>
  <c r="CE37" i="33"/>
  <c r="FO37" i="33" s="1"/>
  <c r="HF37" i="33" s="1"/>
  <c r="CK37" i="33"/>
  <c r="FU37" i="33" s="1"/>
  <c r="BZ37" i="33"/>
  <c r="FJ37" i="33" s="1"/>
  <c r="HA37" i="33" s="1"/>
  <c r="CZ37" i="33"/>
  <c r="GJ37" i="33" s="1"/>
  <c r="IA37" i="33" s="1"/>
  <c r="CN37" i="33"/>
  <c r="FX37" i="33" s="1"/>
  <c r="HO37" i="33" s="1"/>
  <c r="CH24" i="33"/>
  <c r="FR24" i="33" s="1"/>
  <c r="HI24" i="33" s="1"/>
  <c r="CO24" i="33"/>
  <c r="FY24" i="33" s="1"/>
  <c r="HP24" i="33" s="1"/>
  <c r="BX24" i="33"/>
  <c r="FH24" i="33" s="1"/>
  <c r="BR24" i="33"/>
  <c r="FB24" i="33" s="1"/>
  <c r="GS24" i="33" s="1"/>
  <c r="BT24" i="33"/>
  <c r="FD24" i="33" s="1"/>
  <c r="CS24" i="33"/>
  <c r="GC24" i="33" s="1"/>
  <c r="HT24" i="33" s="1"/>
  <c r="BQ24" i="33"/>
  <c r="FA24" i="33" s="1"/>
  <c r="GR24" i="33" s="1"/>
  <c r="CA24" i="33"/>
  <c r="FK24" i="33" s="1"/>
  <c r="CY13" i="30"/>
  <c r="GI13" i="30" s="1"/>
  <c r="HZ13" i="30" s="1"/>
  <c r="CB13" i="30"/>
  <c r="FL13" i="30" s="1"/>
  <c r="HC13" i="30" s="1"/>
  <c r="BV13" i="30"/>
  <c r="FF13" i="30" s="1"/>
  <c r="GW13" i="30" s="1"/>
  <c r="DD13" i="30"/>
  <c r="GN13" i="30" s="1"/>
  <c r="IE13" i="30" s="1"/>
  <c r="CJ13" i="30"/>
  <c r="FT13" i="30" s="1"/>
  <c r="CM13" i="30"/>
  <c r="FW13" i="30" s="1"/>
  <c r="CA13" i="30"/>
  <c r="FK13" i="30" s="1"/>
  <c r="CP13" i="30"/>
  <c r="FZ13" i="30" s="1"/>
  <c r="CK13" i="30"/>
  <c r="FU13" i="30" s="1"/>
  <c r="CZ13" i="30"/>
  <c r="GJ13" i="30" s="1"/>
  <c r="ET20" i="30"/>
  <c r="IC20" i="30" s="1"/>
  <c r="CS20" i="30"/>
  <c r="GC20" i="30" s="1"/>
  <c r="EK20" i="30"/>
  <c r="CR20" i="30"/>
  <c r="GB20" i="30" s="1"/>
  <c r="EJ20" i="30"/>
  <c r="EO20" i="30"/>
  <c r="HX20" i="30" s="1"/>
  <c r="EM20" i="30"/>
  <c r="CF20" i="30"/>
  <c r="FP20" i="30" s="1"/>
  <c r="DX20" i="30"/>
  <c r="BQ20" i="30"/>
  <c r="FA20" i="30" s="1"/>
  <c r="DI20" i="30"/>
  <c r="DT20" i="30"/>
  <c r="HC20" i="30" s="1"/>
  <c r="EC20" i="30"/>
  <c r="HL20" i="30" s="1"/>
  <c r="EA20" i="30"/>
  <c r="HJ20" i="30" s="1"/>
  <c r="CD45" i="32"/>
  <c r="FN45" i="32" s="1"/>
  <c r="DV45" i="32"/>
  <c r="HE45" i="32" s="1"/>
  <c r="CK45" i="32"/>
  <c r="FU45" i="32" s="1"/>
  <c r="EC45" i="32"/>
  <c r="HL45" i="32" s="1"/>
  <c r="CP45" i="32"/>
  <c r="FZ45" i="32" s="1"/>
  <c r="EH45" i="32"/>
  <c r="HQ45" i="32" s="1"/>
  <c r="BT45" i="32"/>
  <c r="FD45" i="32" s="1"/>
  <c r="DL45" i="32"/>
  <c r="GU45" i="32" s="1"/>
  <c r="BY45" i="32"/>
  <c r="FI45" i="32" s="1"/>
  <c r="DQ45" i="32"/>
  <c r="GZ45" i="32" s="1"/>
  <c r="CA45" i="32"/>
  <c r="FK45" i="32" s="1"/>
  <c r="DS45" i="32"/>
  <c r="HB45" i="32" s="1"/>
  <c r="BU45" i="32"/>
  <c r="FE45" i="32" s="1"/>
  <c r="DM45" i="32"/>
  <c r="GV45" i="32" s="1"/>
  <c r="BZ45" i="32"/>
  <c r="FJ45" i="32" s="1"/>
  <c r="DR45" i="32"/>
  <c r="HA45" i="32" s="1"/>
  <c r="DN45" i="32"/>
  <c r="BV45" i="32"/>
  <c r="FF45" i="32" s="1"/>
  <c r="EV45" i="32"/>
  <c r="DD45" i="32"/>
  <c r="GN45" i="32" s="1"/>
  <c r="CX30" i="32"/>
  <c r="GH30" i="32" s="1"/>
  <c r="EP30" i="32"/>
  <c r="HY30" i="32" s="1"/>
  <c r="CW30" i="32"/>
  <c r="GG30" i="32" s="1"/>
  <c r="EO30" i="32"/>
  <c r="HX30" i="32" s="1"/>
  <c r="EH30" i="32"/>
  <c r="CP30" i="32"/>
  <c r="FZ30" i="32" s="1"/>
  <c r="CN30" i="32"/>
  <c r="FX30" i="32" s="1"/>
  <c r="EF30" i="32"/>
  <c r="HO30" i="32" s="1"/>
  <c r="CT30" i="32"/>
  <c r="GD30" i="32" s="1"/>
  <c r="EL30" i="32"/>
  <c r="HU30" i="32" s="1"/>
  <c r="EA30" i="32"/>
  <c r="CI30" i="32"/>
  <c r="FS30" i="32" s="1"/>
  <c r="DU30" i="32"/>
  <c r="CC30" i="32"/>
  <c r="FM30" i="32" s="1"/>
  <c r="DT30" i="32"/>
  <c r="CB30" i="32"/>
  <c r="FL30" i="32" s="1"/>
  <c r="DP30" i="32"/>
  <c r="BX30" i="32"/>
  <c r="FH30" i="32" s="1"/>
  <c r="DV30" i="32"/>
  <c r="CD30" i="32"/>
  <c r="FN30" i="32" s="1"/>
  <c r="BW20" i="32"/>
  <c r="FG20" i="32" s="1"/>
  <c r="GX20" i="32" s="1"/>
  <c r="CH20" i="32"/>
  <c r="FR20" i="32" s="1"/>
  <c r="HI20" i="32" s="1"/>
  <c r="CQ20" i="32"/>
  <c r="GA20" i="32" s="1"/>
  <c r="HR20" i="32" s="1"/>
  <c r="CM20" i="32"/>
  <c r="FW20" i="32" s="1"/>
  <c r="HN20" i="32" s="1"/>
  <c r="DJ43" i="30"/>
  <c r="GS43" i="30" s="1"/>
  <c r="EF43" i="30"/>
  <c r="HO43" i="30" s="1"/>
  <c r="EL43" i="30"/>
  <c r="HU43" i="30" s="1"/>
  <c r="ER43" i="30"/>
  <c r="IA43" i="30" s="1"/>
  <c r="DU43" i="30"/>
  <c r="HD43" i="30" s="1"/>
  <c r="DT43" i="30"/>
  <c r="HC43" i="30" s="1"/>
  <c r="DP43" i="30"/>
  <c r="GY43" i="30" s="1"/>
  <c r="DV43" i="30"/>
  <c r="HE43" i="30" s="1"/>
  <c r="DL43" i="30"/>
  <c r="GU43" i="30" s="1"/>
  <c r="EO43" i="30"/>
  <c r="HX43" i="30" s="1"/>
  <c r="EQ27" i="30"/>
  <c r="CY27" i="30"/>
  <c r="GI27" i="30" s="1"/>
  <c r="EM27" i="30"/>
  <c r="CU27" i="30"/>
  <c r="GE27" i="30" s="1"/>
  <c r="EK27" i="30"/>
  <c r="CS27" i="30"/>
  <c r="GC27" i="30" s="1"/>
  <c r="ET27" i="30"/>
  <c r="DB27" i="30"/>
  <c r="GL27" i="30" s="1"/>
  <c r="DQ27" i="30"/>
  <c r="BY27" i="30"/>
  <c r="FI27" i="30" s="1"/>
  <c r="DK27" i="30"/>
  <c r="BS27" i="30"/>
  <c r="FC27" i="30" s="1"/>
  <c r="DR27" i="30"/>
  <c r="BZ27" i="30"/>
  <c r="FJ27" i="30" s="1"/>
  <c r="HA27" i="30" s="1"/>
  <c r="DU27" i="30"/>
  <c r="CC27" i="30"/>
  <c r="FM27" i="30" s="1"/>
  <c r="DX27" i="30"/>
  <c r="CF27" i="30"/>
  <c r="FP27" i="30" s="1"/>
  <c r="EP27" i="30"/>
  <c r="CX27" i="30"/>
  <c r="GH27" i="30" s="1"/>
  <c r="DZ39" i="32"/>
  <c r="HI39" i="32" s="1"/>
  <c r="EN39" i="32"/>
  <c r="HW39" i="32" s="1"/>
  <c r="ES39" i="32"/>
  <c r="IB39" i="32" s="1"/>
  <c r="DQ39" i="32"/>
  <c r="GZ39" i="32" s="1"/>
  <c r="EI39" i="32"/>
  <c r="HR39" i="32" s="1"/>
  <c r="DI39" i="32"/>
  <c r="GR39" i="32" s="1"/>
  <c r="DX39" i="32"/>
  <c r="EC39" i="32"/>
  <c r="HL39" i="32" s="1"/>
  <c r="DR39" i="32"/>
  <c r="HA39" i="32" s="1"/>
  <c r="DL39" i="32"/>
  <c r="GU39" i="32" s="1"/>
  <c r="CG42" i="32"/>
  <c r="FQ42" i="32" s="1"/>
  <c r="HH42" i="32" s="1"/>
  <c r="CK42" i="32"/>
  <c r="FU42" i="32" s="1"/>
  <c r="HL42" i="32" s="1"/>
  <c r="BQ42" i="32"/>
  <c r="FA42" i="32" s="1"/>
  <c r="GR42" i="32" s="1"/>
  <c r="CL42" i="32"/>
  <c r="FV42" i="32" s="1"/>
  <c r="HM42" i="32" s="1"/>
  <c r="CW42" i="32"/>
  <c r="GG42" i="32" s="1"/>
  <c r="HX42" i="32" s="1"/>
  <c r="BT42" i="32"/>
  <c r="FD42" i="32" s="1"/>
  <c r="GU42" i="32" s="1"/>
  <c r="BW42" i="32"/>
  <c r="FG42" i="32" s="1"/>
  <c r="GX42" i="32" s="1"/>
  <c r="CB42" i="32"/>
  <c r="FL42" i="32" s="1"/>
  <c r="HC42" i="32" s="1"/>
  <c r="CU42" i="32"/>
  <c r="GE42" i="32" s="1"/>
  <c r="HV42" i="32" s="1"/>
  <c r="CN42" i="32"/>
  <c r="FX42" i="32" s="1"/>
  <c r="HO42" i="32" s="1"/>
  <c r="CB27" i="32"/>
  <c r="FL27" i="32" s="1"/>
  <c r="HC27" i="32" s="1"/>
  <c r="CD27" i="32"/>
  <c r="FN27" i="32" s="1"/>
  <c r="HE27" i="32" s="1"/>
  <c r="BR27" i="32"/>
  <c r="FB27" i="32" s="1"/>
  <c r="GS27" i="32" s="1"/>
  <c r="CZ27" i="32"/>
  <c r="GJ27" i="32" s="1"/>
  <c r="IA27" i="32" s="1"/>
  <c r="CA27" i="32"/>
  <c r="FK27" i="32" s="1"/>
  <c r="HB27" i="32" s="1"/>
  <c r="BV27" i="32"/>
  <c r="FF27" i="32" s="1"/>
  <c r="GW27" i="32" s="1"/>
  <c r="CS27" i="32"/>
  <c r="GC27" i="32" s="1"/>
  <c r="HT27" i="32" s="1"/>
  <c r="CK27" i="32"/>
  <c r="FU27" i="32" s="1"/>
  <c r="HL27" i="32" s="1"/>
  <c r="BU27" i="32"/>
  <c r="FE27" i="32" s="1"/>
  <c r="GV27" i="32" s="1"/>
  <c r="CW27" i="32"/>
  <c r="GG27" i="32" s="1"/>
  <c r="HX27" i="32" s="1"/>
  <c r="EG20" i="32"/>
  <c r="DI20" i="32"/>
  <c r="GR20" i="32" s="1"/>
  <c r="EJ20" i="32"/>
  <c r="EV20" i="32"/>
  <c r="DJ20" i="32"/>
  <c r="GS20" i="32" s="1"/>
  <c r="DL20" i="32"/>
  <c r="GU20" i="32" s="1"/>
  <c r="EC20" i="32"/>
  <c r="EQ20" i="32"/>
  <c r="EA20" i="32"/>
  <c r="EL20" i="32"/>
  <c r="HU20" i="32" s="1"/>
  <c r="DZ34" i="30"/>
  <c r="CH34" i="30"/>
  <c r="FR34" i="30" s="1"/>
  <c r="EV34" i="30"/>
  <c r="DD34" i="30"/>
  <c r="GN34" i="30" s="1"/>
  <c r="EE34" i="30"/>
  <c r="CM34" i="30"/>
  <c r="FW34" i="30" s="1"/>
  <c r="EJ34" i="30"/>
  <c r="CR34" i="30"/>
  <c r="GB34" i="30" s="1"/>
  <c r="EK34" i="30"/>
  <c r="CS34" i="30"/>
  <c r="GC34" i="30" s="1"/>
  <c r="EB34" i="30"/>
  <c r="CJ34" i="30"/>
  <c r="FT34" i="30" s="1"/>
  <c r="DJ34" i="30"/>
  <c r="GS34" i="30" s="1"/>
  <c r="BR34" i="30"/>
  <c r="FB34" i="30" s="1"/>
  <c r="EM34" i="30"/>
  <c r="HV34" i="30" s="1"/>
  <c r="CU34" i="30"/>
  <c r="GE34" i="30" s="1"/>
  <c r="DN34" i="30"/>
  <c r="GW34" i="30" s="1"/>
  <c r="BV34" i="30"/>
  <c r="FF34" i="30" s="1"/>
  <c r="EO47" i="32"/>
  <c r="HX47" i="32" s="1"/>
  <c r="CW47" i="32"/>
  <c r="GG47" i="32" s="1"/>
  <c r="DL47" i="32"/>
  <c r="GU47" i="32" s="1"/>
  <c r="BT47" i="32"/>
  <c r="FD47" i="32" s="1"/>
  <c r="ED47" i="32"/>
  <c r="HM47" i="32" s="1"/>
  <c r="CL47" i="32"/>
  <c r="FV47" i="32" s="1"/>
  <c r="ES47" i="32"/>
  <c r="IB47" i="32" s="1"/>
  <c r="DA47" i="32"/>
  <c r="GK47" i="32" s="1"/>
  <c r="DJ47" i="32"/>
  <c r="GS47" i="32" s="1"/>
  <c r="BR47" i="32"/>
  <c r="FB47" i="32" s="1"/>
  <c r="DB47" i="32"/>
  <c r="GL47" i="32" s="1"/>
  <c r="ET47" i="32"/>
  <c r="DC47" i="32"/>
  <c r="GM47" i="32" s="1"/>
  <c r="EU47" i="32"/>
  <c r="CQ47" i="32"/>
  <c r="GA47" i="32" s="1"/>
  <c r="EI47" i="32"/>
  <c r="CK47" i="32"/>
  <c r="FU47" i="32" s="1"/>
  <c r="EC47" i="32"/>
  <c r="CO47" i="32"/>
  <c r="FY47" i="32" s="1"/>
  <c r="EG47" i="32"/>
  <c r="CH35" i="32"/>
  <c r="FR35" i="32" s="1"/>
  <c r="HI35" i="32" s="1"/>
  <c r="CL35" i="32"/>
  <c r="FV35" i="32" s="1"/>
  <c r="HM35" i="32" s="1"/>
  <c r="BT35" i="32"/>
  <c r="FD35" i="32" s="1"/>
  <c r="GU35" i="32" s="1"/>
  <c r="BQ35" i="32"/>
  <c r="FA35" i="32" s="1"/>
  <c r="GR35" i="32" s="1"/>
  <c r="CF35" i="32"/>
  <c r="FP35" i="32" s="1"/>
  <c r="HG35" i="32" s="1"/>
  <c r="BZ35" i="32"/>
  <c r="FJ35" i="32" s="1"/>
  <c r="HA35" i="32" s="1"/>
  <c r="CI35" i="32"/>
  <c r="FS35" i="32" s="1"/>
  <c r="HJ35" i="32" s="1"/>
  <c r="BR35" i="32"/>
  <c r="FB35" i="32" s="1"/>
  <c r="GS35" i="32" s="1"/>
  <c r="CR35" i="32"/>
  <c r="GB35" i="32" s="1"/>
  <c r="HS35" i="32" s="1"/>
  <c r="CO35" i="32"/>
  <c r="FY35" i="32" s="1"/>
  <c r="HP35" i="32" s="1"/>
  <c r="DZ32" i="32"/>
  <c r="EF32" i="32"/>
  <c r="EK32" i="32"/>
  <c r="EH32" i="32"/>
  <c r="HQ32" i="32" s="1"/>
  <c r="DT32" i="32"/>
  <c r="HC32" i="32" s="1"/>
  <c r="DW32" i="32"/>
  <c r="HF32" i="32" s="1"/>
  <c r="EV32" i="32"/>
  <c r="IE32" i="32" s="1"/>
  <c r="DN32" i="32"/>
  <c r="GW32" i="32" s="1"/>
  <c r="EE32" i="32"/>
  <c r="HN32" i="32" s="1"/>
  <c r="EO32" i="32"/>
  <c r="HX32" i="32" s="1"/>
  <c r="BS22" i="32"/>
  <c r="FC22" i="32" s="1"/>
  <c r="GT22" i="32" s="1"/>
  <c r="CN22" i="32"/>
  <c r="FX22" i="32" s="1"/>
  <c r="HO22" i="32" s="1"/>
  <c r="CK22" i="32"/>
  <c r="FU22" i="32" s="1"/>
  <c r="HL22" i="32" s="1"/>
  <c r="BY22" i="32"/>
  <c r="FI22" i="32" s="1"/>
  <c r="GZ22" i="32" s="1"/>
  <c r="CT22" i="32"/>
  <c r="GD22" i="32" s="1"/>
  <c r="HU22" i="32" s="1"/>
  <c r="CE22" i="32"/>
  <c r="FO22" i="32" s="1"/>
  <c r="HF22" i="32" s="1"/>
  <c r="EA45" i="30"/>
  <c r="HJ45" i="30" s="1"/>
  <c r="CI45" i="30"/>
  <c r="FS45" i="30" s="1"/>
  <c r="DQ45" i="30"/>
  <c r="GZ45" i="30" s="1"/>
  <c r="BY45" i="30"/>
  <c r="FI45" i="30" s="1"/>
  <c r="EI45" i="30"/>
  <c r="HR45" i="30" s="1"/>
  <c r="CQ45" i="30"/>
  <c r="GA45" i="30" s="1"/>
  <c r="EU45" i="30"/>
  <c r="ID45" i="30" s="1"/>
  <c r="DC45" i="30"/>
  <c r="GM45" i="30" s="1"/>
  <c r="DN45" i="30"/>
  <c r="GW45" i="30" s="1"/>
  <c r="BV45" i="30"/>
  <c r="FF45" i="30" s="1"/>
  <c r="EP45" i="30"/>
  <c r="HY45" i="30" s="1"/>
  <c r="CX45" i="30"/>
  <c r="GH45" i="30" s="1"/>
  <c r="EV45" i="30"/>
  <c r="IE45" i="30" s="1"/>
  <c r="DD45" i="30"/>
  <c r="GN45" i="30" s="1"/>
  <c r="EH45" i="30"/>
  <c r="HQ45" i="30" s="1"/>
  <c r="CP45" i="30"/>
  <c r="FZ45" i="30" s="1"/>
  <c r="DO45" i="30"/>
  <c r="GX45" i="30" s="1"/>
  <c r="BW45" i="30"/>
  <c r="FG45" i="30" s="1"/>
  <c r="EK45" i="30"/>
  <c r="HT45" i="30" s="1"/>
  <c r="CS45" i="30"/>
  <c r="GC45" i="30" s="1"/>
  <c r="DL29" i="30"/>
  <c r="GU29" i="30" s="1"/>
  <c r="DQ29" i="30"/>
  <c r="GZ29" i="30" s="1"/>
  <c r="DJ29" i="30"/>
  <c r="GS29" i="30" s="1"/>
  <c r="DS29" i="30"/>
  <c r="DN29" i="30"/>
  <c r="EJ29" i="30"/>
  <c r="HS29" i="30" s="1"/>
  <c r="EU29" i="30"/>
  <c r="EA29" i="30"/>
  <c r="HJ29" i="30" s="1"/>
  <c r="EE29" i="30"/>
  <c r="EK29" i="30"/>
  <c r="EU46" i="32"/>
  <c r="DC46" i="32"/>
  <c r="GM46" i="32" s="1"/>
  <c r="EF46" i="32"/>
  <c r="CN46" i="32"/>
  <c r="FX46" i="32" s="1"/>
  <c r="EI46" i="32"/>
  <c r="CQ46" i="32"/>
  <c r="GA46" i="32" s="1"/>
  <c r="CB46" i="32"/>
  <c r="FL46" i="32" s="1"/>
  <c r="DT46" i="32"/>
  <c r="DY46" i="32"/>
  <c r="CG46" i="32"/>
  <c r="FQ46" i="32" s="1"/>
  <c r="DB46" i="32"/>
  <c r="GL46" i="32" s="1"/>
  <c r="ET46" i="32"/>
  <c r="DP46" i="32"/>
  <c r="BX46" i="32"/>
  <c r="FH46" i="32" s="1"/>
  <c r="DV46" i="32"/>
  <c r="CD46" i="32"/>
  <c r="FN46" i="32" s="1"/>
  <c r="EJ46" i="32"/>
  <c r="CR46" i="32"/>
  <c r="GB46" i="32" s="1"/>
  <c r="CW46" i="32"/>
  <c r="GG46" i="32" s="1"/>
  <c r="EO46" i="32"/>
  <c r="BR34" i="32"/>
  <c r="FB34" i="32" s="1"/>
  <c r="GS34" i="32" s="1"/>
  <c r="BZ34" i="32"/>
  <c r="FJ34" i="32" s="1"/>
  <c r="HA34" i="32" s="1"/>
  <c r="CC34" i="32"/>
  <c r="FM34" i="32" s="1"/>
  <c r="HD34" i="32" s="1"/>
  <c r="DW31" i="32"/>
  <c r="CE31" i="32"/>
  <c r="FO31" i="32" s="1"/>
  <c r="HF31" i="32" s="1"/>
  <c r="EG31" i="32"/>
  <c r="CO31" i="32"/>
  <c r="FY31" i="32" s="1"/>
  <c r="HP31" i="32" s="1"/>
  <c r="DO31" i="32"/>
  <c r="BW31" i="32"/>
  <c r="FG31" i="32" s="1"/>
  <c r="GX31" i="32" s="1"/>
  <c r="DX31" i="32"/>
  <c r="CF31" i="32"/>
  <c r="FP31" i="32" s="1"/>
  <c r="HG31" i="32" s="1"/>
  <c r="ED31" i="32"/>
  <c r="CL31" i="32"/>
  <c r="FV31" i="32" s="1"/>
  <c r="HM31" i="32" s="1"/>
  <c r="DJ31" i="32"/>
  <c r="BR31" i="32"/>
  <c r="FB31" i="32" s="1"/>
  <c r="GS31" i="32" s="1"/>
  <c r="DM31" i="32"/>
  <c r="BU31" i="32"/>
  <c r="FE31" i="32" s="1"/>
  <c r="GV31" i="32" s="1"/>
  <c r="EU31" i="32"/>
  <c r="DC31" i="32"/>
  <c r="GM31" i="32" s="1"/>
  <c r="ID31" i="32" s="1"/>
  <c r="EN31" i="32"/>
  <c r="CV31" i="32"/>
  <c r="GF31" i="32" s="1"/>
  <c r="HW31" i="32" s="1"/>
  <c r="ET31" i="32"/>
  <c r="DB31" i="32"/>
  <c r="GL31" i="32" s="1"/>
  <c r="IC31" i="32" s="1"/>
  <c r="DB21" i="32"/>
  <c r="GL21" i="32" s="1"/>
  <c r="IC21" i="32" s="1"/>
  <c r="CO21" i="32"/>
  <c r="FY21" i="32" s="1"/>
  <c r="HP21" i="32" s="1"/>
  <c r="CC21" i="32"/>
  <c r="FM21" i="32" s="1"/>
  <c r="HD21" i="32" s="1"/>
  <c r="CE21" i="32"/>
  <c r="FO21" i="32" s="1"/>
  <c r="HF21" i="32" s="1"/>
  <c r="CW21" i="32"/>
  <c r="GG21" i="32" s="1"/>
  <c r="HX21" i="32" s="1"/>
  <c r="BV21" i="32"/>
  <c r="FF21" i="32" s="1"/>
  <c r="GW21" i="32" s="1"/>
  <c r="CP21" i="32"/>
  <c r="FZ21" i="32" s="1"/>
  <c r="HQ21" i="32" s="1"/>
  <c r="EQ40" i="30"/>
  <c r="HZ40" i="30" s="1"/>
  <c r="CY40" i="30"/>
  <c r="GI40" i="30" s="1"/>
  <c r="DP40" i="30"/>
  <c r="GY40" i="30" s="1"/>
  <c r="BX40" i="30"/>
  <c r="FH40" i="30" s="1"/>
  <c r="DV40" i="30"/>
  <c r="HE40" i="30" s="1"/>
  <c r="CD40" i="30"/>
  <c r="FN40" i="30" s="1"/>
  <c r="EI40" i="30"/>
  <c r="HR40" i="30" s="1"/>
  <c r="CQ40" i="30"/>
  <c r="GA40" i="30" s="1"/>
  <c r="EO40" i="30"/>
  <c r="HX40" i="30" s="1"/>
  <c r="CW40" i="30"/>
  <c r="GG40" i="30" s="1"/>
  <c r="EP40" i="30"/>
  <c r="HY40" i="30" s="1"/>
  <c r="CX40" i="30"/>
  <c r="GH40" i="30" s="1"/>
  <c r="EF40" i="30"/>
  <c r="HO40" i="30" s="1"/>
  <c r="CN40" i="30"/>
  <c r="FX40" i="30" s="1"/>
  <c r="EL40" i="30"/>
  <c r="HU40" i="30" s="1"/>
  <c r="CT40" i="30"/>
  <c r="GD40" i="30" s="1"/>
  <c r="DT40" i="30"/>
  <c r="HC40" i="30" s="1"/>
  <c r="CB40" i="30"/>
  <c r="FL40" i="30" s="1"/>
  <c r="DU40" i="30"/>
  <c r="HD40" i="30" s="1"/>
  <c r="CC40" i="30"/>
  <c r="FM40" i="30" s="1"/>
  <c r="BU31" i="30"/>
  <c r="FE31" i="30" s="1"/>
  <c r="CY31" i="30"/>
  <c r="GI31" i="30" s="1"/>
  <c r="HZ31" i="30" s="1"/>
  <c r="CC31" i="30"/>
  <c r="FM31" i="30" s="1"/>
  <c r="HD31" i="30" s="1"/>
  <c r="BY31" i="30"/>
  <c r="FI31" i="30" s="1"/>
  <c r="GZ31" i="30" s="1"/>
  <c r="CZ31" i="30"/>
  <c r="GJ31" i="30" s="1"/>
  <c r="IA31" i="30" s="1"/>
  <c r="DA31" i="30"/>
  <c r="GK31" i="30" s="1"/>
  <c r="CI31" i="30"/>
  <c r="FS31" i="30" s="1"/>
  <c r="HJ31" i="30" s="1"/>
  <c r="BQ31" i="30"/>
  <c r="FA31" i="30" s="1"/>
  <c r="CN31" i="30"/>
  <c r="FX31" i="30" s="1"/>
  <c r="HO31" i="30" s="1"/>
  <c r="CJ31" i="30"/>
  <c r="FT31" i="30" s="1"/>
  <c r="HK31" i="30" s="1"/>
  <c r="HF41" i="30"/>
  <c r="BT37" i="30"/>
  <c r="FD37" i="30" s="1"/>
  <c r="BW37" i="30"/>
  <c r="FG37" i="30" s="1"/>
  <c r="GX37" i="30" s="1"/>
  <c r="BS37" i="30"/>
  <c r="FC37" i="30" s="1"/>
  <c r="CL37" i="30"/>
  <c r="FV37" i="30" s="1"/>
  <c r="CO37" i="30"/>
  <c r="FY37" i="30" s="1"/>
  <c r="DA37" i="30"/>
  <c r="GK37" i="30" s="1"/>
  <c r="CF37" i="30"/>
  <c r="FP37" i="30" s="1"/>
  <c r="CI37" i="30"/>
  <c r="FS37" i="30" s="1"/>
  <c r="CR37" i="30"/>
  <c r="GB37" i="30" s="1"/>
  <c r="BR37" i="30"/>
  <c r="FB37" i="30" s="1"/>
  <c r="GS37" i="30" s="1"/>
  <c r="CE29" i="30"/>
  <c r="FO29" i="30" s="1"/>
  <c r="HF29" i="30" s="1"/>
  <c r="CD29" i="30"/>
  <c r="FN29" i="30" s="1"/>
  <c r="HE29" i="30" s="1"/>
  <c r="CZ29" i="30"/>
  <c r="GJ29" i="30" s="1"/>
  <c r="CA29" i="30"/>
  <c r="FK29" i="30" s="1"/>
  <c r="DD29" i="30"/>
  <c r="GN29" i="30" s="1"/>
  <c r="CB29" i="30"/>
  <c r="FL29" i="30" s="1"/>
  <c r="HC29" i="30" s="1"/>
  <c r="BV29" i="30"/>
  <c r="FF29" i="30" s="1"/>
  <c r="BY44" i="30"/>
  <c r="FI44" i="30" s="1"/>
  <c r="GZ44" i="30" s="1"/>
  <c r="BU44" i="30"/>
  <c r="FE44" i="30" s="1"/>
  <c r="GV44" i="30" s="1"/>
  <c r="CU44" i="30"/>
  <c r="GE44" i="30" s="1"/>
  <c r="HV44" i="30" s="1"/>
  <c r="BZ44" i="30"/>
  <c r="FJ44" i="30" s="1"/>
  <c r="CC44" i="30"/>
  <c r="FM44" i="30" s="1"/>
  <c r="DD44" i="30"/>
  <c r="GN44" i="30" s="1"/>
  <c r="IE44" i="30" s="1"/>
  <c r="CA44" i="30"/>
  <c r="FK44" i="30" s="1"/>
  <c r="CD44" i="30"/>
  <c r="FN44" i="30" s="1"/>
  <c r="CW44" i="30"/>
  <c r="GG44" i="30" s="1"/>
  <c r="CZ44" i="30"/>
  <c r="GJ44" i="30" s="1"/>
  <c r="IA44" i="30" s="1"/>
  <c r="DX41" i="29"/>
  <c r="HH41" i="29" s="1"/>
  <c r="DP41" i="29"/>
  <c r="GZ41" i="29" s="1"/>
  <c r="EP41" i="29"/>
  <c r="HZ41" i="29" s="1"/>
  <c r="DR41" i="29"/>
  <c r="HB41" i="29" s="1"/>
  <c r="DV41" i="29"/>
  <c r="HF41" i="29" s="1"/>
  <c r="EQ41" i="29"/>
  <c r="IA41" i="29" s="1"/>
  <c r="EO41" i="29"/>
  <c r="HY41" i="29" s="1"/>
  <c r="EF41" i="29"/>
  <c r="HP41" i="29" s="1"/>
  <c r="EC41" i="29"/>
  <c r="HM41" i="29" s="1"/>
  <c r="DJ41" i="29"/>
  <c r="GT41" i="29" s="1"/>
  <c r="EK33" i="29"/>
  <c r="HU33" i="29" s="1"/>
  <c r="ES33" i="29"/>
  <c r="IC33" i="29" s="1"/>
  <c r="DM33" i="29"/>
  <c r="GW33" i="29" s="1"/>
  <c r="EW33" i="29"/>
  <c r="IG33" i="29" s="1"/>
  <c r="DO33" i="29"/>
  <c r="GY33" i="29" s="1"/>
  <c r="EH33" i="29"/>
  <c r="HR33" i="29" s="1"/>
  <c r="DY33" i="29"/>
  <c r="HI33" i="29" s="1"/>
  <c r="EC33" i="29"/>
  <c r="HM33" i="29" s="1"/>
  <c r="DV33" i="29"/>
  <c r="HF33" i="29" s="1"/>
  <c r="EJ33" i="29"/>
  <c r="HT33" i="29" s="1"/>
  <c r="EE29" i="29"/>
  <c r="HO29" i="29" s="1"/>
  <c r="EM29" i="29"/>
  <c r="HW29" i="29" s="1"/>
  <c r="DV29" i="29"/>
  <c r="HF29" i="29" s="1"/>
  <c r="EV29" i="29"/>
  <c r="IF29" i="29" s="1"/>
  <c r="DL29" i="29"/>
  <c r="GV29" i="29" s="1"/>
  <c r="EQ29" i="29"/>
  <c r="IA29" i="29" s="1"/>
  <c r="DP29" i="29"/>
  <c r="GZ29" i="29" s="1"/>
  <c r="ET29" i="29"/>
  <c r="ID29" i="29" s="1"/>
  <c r="EJ29" i="29"/>
  <c r="HT29" i="29" s="1"/>
  <c r="DU29" i="29"/>
  <c r="HE29" i="29" s="1"/>
  <c r="DJ25" i="29"/>
  <c r="GT25" i="29" s="1"/>
  <c r="DO25" i="29"/>
  <c r="GY25" i="29" s="1"/>
  <c r="EU25" i="29"/>
  <c r="IE25" i="29" s="1"/>
  <c r="DK25" i="29"/>
  <c r="GU25" i="29" s="1"/>
  <c r="DZ25" i="29"/>
  <c r="HJ25" i="29" s="1"/>
  <c r="DU25" i="29"/>
  <c r="HE25" i="29" s="1"/>
  <c r="EJ25" i="29"/>
  <c r="HT25" i="29" s="1"/>
  <c r="EO25" i="29"/>
  <c r="HY25" i="29" s="1"/>
  <c r="DX25" i="29"/>
  <c r="HH25" i="29" s="1"/>
  <c r="EO21" i="29"/>
  <c r="HY21" i="29" s="1"/>
  <c r="EV21" i="29"/>
  <c r="IF21" i="29" s="1"/>
  <c r="ET21" i="29"/>
  <c r="ID21" i="29" s="1"/>
  <c r="EI21" i="29"/>
  <c r="HS21" i="29" s="1"/>
  <c r="DT21" i="29"/>
  <c r="HD21" i="29" s="1"/>
  <c r="DK21" i="29"/>
  <c r="GU21" i="29" s="1"/>
  <c r="EL21" i="29"/>
  <c r="HV21" i="29" s="1"/>
  <c r="EW21" i="29"/>
  <c r="IG21" i="29" s="1"/>
  <c r="DR21" i="29"/>
  <c r="HB21" i="29" s="1"/>
  <c r="EM21" i="29"/>
  <c r="HW21" i="29" s="1"/>
  <c r="DT17" i="29"/>
  <c r="HD17" i="29" s="1"/>
  <c r="DO17" i="29"/>
  <c r="GY17" i="29" s="1"/>
  <c r="DR17" i="29"/>
  <c r="HB17" i="29" s="1"/>
  <c r="DQ17" i="29"/>
  <c r="HA17" i="29" s="1"/>
  <c r="EQ17" i="29"/>
  <c r="IA17" i="29" s="1"/>
  <c r="EI17" i="29"/>
  <c r="HS17" i="29" s="1"/>
  <c r="DK17" i="29"/>
  <c r="GU17" i="29" s="1"/>
  <c r="EW17" i="29"/>
  <c r="IG17" i="29" s="1"/>
  <c r="DP17" i="29"/>
  <c r="GZ17" i="29" s="1"/>
  <c r="DU17" i="29"/>
  <c r="HE17" i="29" s="1"/>
  <c r="CF15" i="29"/>
  <c r="BY15" i="29"/>
  <c r="CD15" i="29"/>
  <c r="CR15" i="29"/>
  <c r="DE15" i="29"/>
  <c r="CC15" i="29"/>
  <c r="CT15" i="29"/>
  <c r="DC15" i="29"/>
  <c r="DB15" i="29"/>
  <c r="BU15" i="29"/>
  <c r="CW45" i="29"/>
  <c r="CD45" i="29"/>
  <c r="BZ45" i="29"/>
  <c r="BW45" i="29"/>
  <c r="CC45" i="29"/>
  <c r="CY45" i="29"/>
  <c r="CZ45" i="29"/>
  <c r="CO45" i="29"/>
  <c r="DA45" i="29"/>
  <c r="CQ37" i="29"/>
  <c r="BU37" i="29"/>
  <c r="BZ37" i="29"/>
  <c r="CS37" i="29"/>
  <c r="DA37" i="29"/>
  <c r="BY37" i="29"/>
  <c r="DJ37" i="29"/>
  <c r="GT37" i="29" s="1"/>
  <c r="CX37" i="29"/>
  <c r="BV37" i="29"/>
  <c r="CP37" i="29"/>
  <c r="CW35" i="29"/>
  <c r="DD35" i="29"/>
  <c r="CR35" i="29"/>
  <c r="CC35" i="29"/>
  <c r="CL35" i="29"/>
  <c r="DE35" i="29"/>
  <c r="CE35" i="29"/>
  <c r="BX35" i="29"/>
  <c r="CB35" i="29"/>
  <c r="CQ18" i="29"/>
  <c r="BR18" i="29"/>
  <c r="DA18" i="29"/>
  <c r="CG18" i="29"/>
  <c r="CA18" i="29"/>
  <c r="BU18" i="29"/>
  <c r="CT18" i="29"/>
  <c r="CP18" i="29"/>
  <c r="CK18" i="29"/>
  <c r="CF18" i="29"/>
  <c r="DB18" i="29"/>
  <c r="DD13" i="29"/>
  <c r="BV13" i="29"/>
  <c r="BY13" i="29"/>
  <c r="CZ13" i="29"/>
  <c r="EB13" i="29"/>
  <c r="HL13" i="29" s="1"/>
  <c r="CU13" i="29"/>
  <c r="CP13" i="29"/>
  <c r="CG13" i="29"/>
  <c r="CK13" i="29"/>
  <c r="CV13" i="29"/>
  <c r="CQ13" i="29"/>
  <c r="DM44" i="28"/>
  <c r="GW44" i="28" s="1"/>
  <c r="DX44" i="28"/>
  <c r="HH44" i="28" s="1"/>
  <c r="DR44" i="28"/>
  <c r="HB44" i="28" s="1"/>
  <c r="DV44" i="28"/>
  <c r="HF44" i="28" s="1"/>
  <c r="EL44" i="28"/>
  <c r="HV44" i="28" s="1"/>
  <c r="EB44" i="28"/>
  <c r="HL44" i="28" s="1"/>
  <c r="ER44" i="28"/>
  <c r="IB44" i="28" s="1"/>
  <c r="EK44" i="28"/>
  <c r="HU44" i="28" s="1"/>
  <c r="EQ44" i="28"/>
  <c r="IA44" i="28" s="1"/>
  <c r="EL40" i="28"/>
  <c r="HV40" i="28" s="1"/>
  <c r="EJ40" i="28"/>
  <c r="HT40" i="28" s="1"/>
  <c r="EV40" i="28"/>
  <c r="IF40" i="28" s="1"/>
  <c r="EB40" i="28"/>
  <c r="HL40" i="28" s="1"/>
  <c r="EH40" i="28"/>
  <c r="HR40" i="28" s="1"/>
  <c r="EO40" i="28"/>
  <c r="HY40" i="28" s="1"/>
  <c r="DJ40" i="28"/>
  <c r="GT40" i="28" s="1"/>
  <c r="EE40" i="28"/>
  <c r="HO40" i="28" s="1"/>
  <c r="EP40" i="28"/>
  <c r="HZ40" i="28" s="1"/>
  <c r="ET40" i="28"/>
  <c r="ID40" i="28" s="1"/>
  <c r="HY36" i="28"/>
  <c r="HT36" i="28"/>
  <c r="BU14" i="29"/>
  <c r="BX14" i="29"/>
  <c r="CY14" i="29"/>
  <c r="DB14" i="29"/>
  <c r="CF14" i="29"/>
  <c r="CA14" i="29"/>
  <c r="CD14" i="29"/>
  <c r="DA14" i="29"/>
  <c r="BT14" i="29"/>
  <c r="CW26" i="29"/>
  <c r="BZ26" i="29"/>
  <c r="BY26" i="29"/>
  <c r="CU26" i="29"/>
  <c r="CM26" i="29"/>
  <c r="BR26" i="29"/>
  <c r="CR26" i="29"/>
  <c r="CT26" i="29"/>
  <c r="BX26" i="29"/>
  <c r="CF26" i="29"/>
  <c r="CS26" i="29"/>
  <c r="HC31" i="28"/>
  <c r="HN31" i="28"/>
  <c r="HY31" i="28"/>
  <c r="HW31" i="28"/>
  <c r="DL23" i="28"/>
  <c r="GV23" i="28" s="1"/>
  <c r="DS23" i="28"/>
  <c r="HC23" i="28" s="1"/>
  <c r="DV23" i="28"/>
  <c r="HF23" i="28" s="1"/>
  <c r="DK23" i="28"/>
  <c r="GU23" i="28" s="1"/>
  <c r="DQ23" i="28"/>
  <c r="HA23" i="28" s="1"/>
  <c r="EQ23" i="28"/>
  <c r="IA23" i="28" s="1"/>
  <c r="DM23" i="28"/>
  <c r="GW23" i="28" s="1"/>
  <c r="EW23" i="28"/>
  <c r="IG23" i="28" s="1"/>
  <c r="ES23" i="28"/>
  <c r="IC23" i="28" s="1"/>
  <c r="ET15" i="28"/>
  <c r="ID15" i="28" s="1"/>
  <c r="ER15" i="28"/>
  <c r="IB15" i="28" s="1"/>
  <c r="EV15" i="28"/>
  <c r="IF15" i="28" s="1"/>
  <c r="DW15" i="28"/>
  <c r="HG15" i="28" s="1"/>
  <c r="DY15" i="28"/>
  <c r="HI15" i="28" s="1"/>
  <c r="DR15" i="28"/>
  <c r="HB15" i="28" s="1"/>
  <c r="DX15" i="28"/>
  <c r="HH15" i="28" s="1"/>
  <c r="DK15" i="28"/>
  <c r="GU15" i="28" s="1"/>
  <c r="EW15" i="28"/>
  <c r="IG15" i="28" s="1"/>
  <c r="EF30" i="28"/>
  <c r="CN30" i="28"/>
  <c r="FX30" i="28" s="1"/>
  <c r="HP30" i="28" s="1"/>
  <c r="EA30" i="28"/>
  <c r="CI30" i="28"/>
  <c r="FS30" i="28" s="1"/>
  <c r="HK30" i="28" s="1"/>
  <c r="EI30" i="28"/>
  <c r="HS30" i="28" s="1"/>
  <c r="CQ30" i="28"/>
  <c r="GA30" i="28" s="1"/>
  <c r="EG30" i="28"/>
  <c r="HQ30" i="28" s="1"/>
  <c r="CO30" i="28"/>
  <c r="FY30" i="28" s="1"/>
  <c r="EW30" i="28"/>
  <c r="IG30" i="28" s="1"/>
  <c r="DE30" i="28"/>
  <c r="GO30" i="28" s="1"/>
  <c r="DX30" i="28"/>
  <c r="HH30" i="28" s="1"/>
  <c r="CF30" i="28"/>
  <c r="FP30" i="28" s="1"/>
  <c r="DR30" i="28"/>
  <c r="BZ30" i="28"/>
  <c r="FJ30" i="28" s="1"/>
  <c r="EQ30" i="28"/>
  <c r="IA30" i="28" s="1"/>
  <c r="CY30" i="28"/>
  <c r="GI30" i="28" s="1"/>
  <c r="EO30" i="28"/>
  <c r="HY30" i="28" s="1"/>
  <c r="CW30" i="28"/>
  <c r="GG30" i="28" s="1"/>
  <c r="CE46" i="29"/>
  <c r="CY46" i="29"/>
  <c r="CB46" i="29"/>
  <c r="CO46" i="29"/>
  <c r="CS46" i="29"/>
  <c r="CQ46" i="29"/>
  <c r="CJ46" i="29"/>
  <c r="CT46" i="29"/>
  <c r="DX25" i="28"/>
  <c r="HH25" i="28" s="1"/>
  <c r="DZ25" i="28"/>
  <c r="HJ25" i="28" s="1"/>
  <c r="EJ25" i="28"/>
  <c r="HT25" i="28" s="1"/>
  <c r="EP25" i="28"/>
  <c r="DW25" i="28"/>
  <c r="HG25" i="28" s="1"/>
  <c r="EO25" i="28"/>
  <c r="DJ25" i="28"/>
  <c r="GT25" i="28" s="1"/>
  <c r="ED25" i="28"/>
  <c r="HN25" i="28" s="1"/>
  <c r="EN25" i="28"/>
  <c r="EC25" i="28"/>
  <c r="GT17" i="28"/>
  <c r="HQ17" i="28"/>
  <c r="HC17" i="28"/>
  <c r="HA17" i="28"/>
  <c r="GZ17" i="28"/>
  <c r="HY17" i="28"/>
  <c r="DD46" i="28"/>
  <c r="GN46" i="28" s="1"/>
  <c r="IF46" i="28" s="1"/>
  <c r="DB46" i="28"/>
  <c r="GL46" i="28" s="1"/>
  <c r="DE46" i="28"/>
  <c r="GO46" i="28" s="1"/>
  <c r="IG46" i="28" s="1"/>
  <c r="CR46" i="28"/>
  <c r="GB46" i="28" s="1"/>
  <c r="HT46" i="28" s="1"/>
  <c r="BS46" i="28"/>
  <c r="FC46" i="28" s="1"/>
  <c r="CU46" i="28"/>
  <c r="GE46" i="28" s="1"/>
  <c r="CP46" i="28"/>
  <c r="FZ46" i="28" s="1"/>
  <c r="HR46" i="28" s="1"/>
  <c r="BU46" i="28"/>
  <c r="FE46" i="28" s="1"/>
  <c r="GW46" i="28" s="1"/>
  <c r="DA46" i="28"/>
  <c r="GK46" i="28" s="1"/>
  <c r="IC46" i="28" s="1"/>
  <c r="CV46" i="28"/>
  <c r="GF46" i="28" s="1"/>
  <c r="HX46" i="28" s="1"/>
  <c r="CQ46" i="28"/>
  <c r="GA46" i="28" s="1"/>
  <c r="CS29" i="28"/>
  <c r="GC29" i="28" s="1"/>
  <c r="HU29" i="28" s="1"/>
  <c r="CY29" i="28"/>
  <c r="GI29" i="28" s="1"/>
  <c r="CE29" i="28"/>
  <c r="FO29" i="28" s="1"/>
  <c r="HG29" i="28" s="1"/>
  <c r="CL29" i="28"/>
  <c r="FV29" i="28" s="1"/>
  <c r="HN29" i="28" s="1"/>
  <c r="DJ29" i="28"/>
  <c r="GT29" i="28" s="1"/>
  <c r="BT29" i="28"/>
  <c r="FD29" i="28" s="1"/>
  <c r="CM29" i="28"/>
  <c r="FW29" i="28" s="1"/>
  <c r="CF29" i="28"/>
  <c r="FP29" i="28" s="1"/>
  <c r="HH29" i="28" s="1"/>
  <c r="CA29" i="28"/>
  <c r="FK29" i="28" s="1"/>
  <c r="HC29" i="28" s="1"/>
  <c r="BU29" i="28"/>
  <c r="FE29" i="28" s="1"/>
  <c r="GW29" i="28" s="1"/>
  <c r="CO29" i="28"/>
  <c r="FY29" i="28" s="1"/>
  <c r="HQ29" i="28" s="1"/>
  <c r="CG31" i="28"/>
  <c r="FQ31" i="28" s="1"/>
  <c r="HI31" i="28" s="1"/>
  <c r="CN31" i="28"/>
  <c r="FX31" i="28" s="1"/>
  <c r="CV31" i="28"/>
  <c r="GF31" i="28" s="1"/>
  <c r="HX31" i="28" s="1"/>
  <c r="BZ31" i="28"/>
  <c r="FJ31" i="28" s="1"/>
  <c r="CJ31" i="28"/>
  <c r="FT31" i="28" s="1"/>
  <c r="HL31" i="28" s="1"/>
  <c r="CC31" i="28"/>
  <c r="FM31" i="28" s="1"/>
  <c r="CO31" i="28"/>
  <c r="FY31" i="28" s="1"/>
  <c r="CP31" i="28"/>
  <c r="FZ31" i="28" s="1"/>
  <c r="HR31" i="28" s="1"/>
  <c r="CZ31" i="28"/>
  <c r="GJ31" i="28" s="1"/>
  <c r="IB31" i="28" s="1"/>
  <c r="BS31" i="28"/>
  <c r="FC31" i="28" s="1"/>
  <c r="GU31" i="28" s="1"/>
  <c r="DA31" i="28"/>
  <c r="GK31" i="28" s="1"/>
  <c r="IC31" i="28" s="1"/>
  <c r="HM47" i="28"/>
  <c r="BX25" i="28"/>
  <c r="FH25" i="28" s="1"/>
  <c r="GZ25" i="28" s="1"/>
  <c r="CG25" i="28"/>
  <c r="FQ25" i="28" s="1"/>
  <c r="HI25" i="28" s="1"/>
  <c r="DC25" i="28"/>
  <c r="GM25" i="28" s="1"/>
  <c r="IE25" i="28" s="1"/>
  <c r="CB25" i="28"/>
  <c r="FL25" i="28" s="1"/>
  <c r="CP25" i="28"/>
  <c r="FZ25" i="28" s="1"/>
  <c r="CU25" i="28"/>
  <c r="GE25" i="28" s="1"/>
  <c r="HW25" i="28" s="1"/>
  <c r="BT25" i="28"/>
  <c r="FD25" i="28" s="1"/>
  <c r="GV25" i="28" s="1"/>
  <c r="CV17" i="28"/>
  <c r="GF17" i="28" s="1"/>
  <c r="BZ17" i="28"/>
  <c r="FJ17" i="28" s="1"/>
  <c r="BV17" i="28"/>
  <c r="FF17" i="28" s="1"/>
  <c r="GX17" i="28" s="1"/>
  <c r="CI17" i="28"/>
  <c r="FS17" i="28" s="1"/>
  <c r="HK17" i="28" s="1"/>
  <c r="BT17" i="28"/>
  <c r="FD17" i="28" s="1"/>
  <c r="CP17" i="28"/>
  <c r="FZ17" i="28" s="1"/>
  <c r="HR17" i="28" s="1"/>
  <c r="CE17" i="28"/>
  <c r="FO17" i="28" s="1"/>
  <c r="HG17" i="28" s="1"/>
  <c r="CS17" i="28"/>
  <c r="GC17" i="28" s="1"/>
  <c r="BU17" i="28"/>
  <c r="FE17" i="28" s="1"/>
  <c r="GW17" i="28" s="1"/>
  <c r="CJ17" i="28"/>
  <c r="FT17" i="28" s="1"/>
  <c r="HL17" i="28" s="1"/>
  <c r="CO17" i="28"/>
  <c r="FY17" i="28" s="1"/>
  <c r="CL36" i="28"/>
  <c r="FV36" i="28" s="1"/>
  <c r="CG36" i="28"/>
  <c r="FQ36" i="28" s="1"/>
  <c r="HI36" i="28" s="1"/>
  <c r="DE36" i="28"/>
  <c r="GO36" i="28" s="1"/>
  <c r="IG36" i="28" s="1"/>
  <c r="BW36" i="28"/>
  <c r="FG36" i="28" s="1"/>
  <c r="CM36" i="28"/>
  <c r="FW36" i="28" s="1"/>
  <c r="HO36" i="28" s="1"/>
  <c r="CS36" i="28"/>
  <c r="GC36" i="28" s="1"/>
  <c r="CP36" i="28"/>
  <c r="FZ36" i="28" s="1"/>
  <c r="BZ36" i="28"/>
  <c r="FJ36" i="28" s="1"/>
  <c r="HB36" i="28" s="1"/>
  <c r="CY36" i="28"/>
  <c r="GI36" i="28" s="1"/>
  <c r="IA36" i="28" s="1"/>
  <c r="CT36" i="28"/>
  <c r="GD36" i="28" s="1"/>
  <c r="CC38" i="28"/>
  <c r="FM38" i="28" s="1"/>
  <c r="HE38" i="28" s="1"/>
  <c r="CQ38" i="28"/>
  <c r="GA38" i="28" s="1"/>
  <c r="BY38" i="28"/>
  <c r="FI38" i="28" s="1"/>
  <c r="HA38" i="28" s="1"/>
  <c r="DD38" i="28"/>
  <c r="GN38" i="28" s="1"/>
  <c r="CV38" i="28"/>
  <c r="GF38" i="28" s="1"/>
  <c r="HX38" i="28" s="1"/>
  <c r="CS38" i="28"/>
  <c r="GC38" i="28" s="1"/>
  <c r="CL38" i="28"/>
  <c r="FV38" i="28" s="1"/>
  <c r="HN38" i="28" s="1"/>
  <c r="BT38" i="28"/>
  <c r="FD38" i="28" s="1"/>
  <c r="GV38" i="28" s="1"/>
  <c r="DA38" i="28"/>
  <c r="GK38" i="28" s="1"/>
  <c r="IC38" i="28" s="1"/>
  <c r="CJ38" i="28"/>
  <c r="FT38" i="28" s="1"/>
  <c r="HL38" i="28" s="1"/>
  <c r="CN38" i="28"/>
  <c r="FX38" i="28" s="1"/>
  <c r="CQ20" i="28"/>
  <c r="GA20" i="28" s="1"/>
  <c r="HS20" i="28" s="1"/>
  <c r="CY20" i="28"/>
  <c r="GI20" i="28" s="1"/>
  <c r="IA20" i="28" s="1"/>
  <c r="DD20" i="28"/>
  <c r="GN20" i="28" s="1"/>
  <c r="CL20" i="28"/>
  <c r="FV20" i="28" s="1"/>
  <c r="HN20" i="28" s="1"/>
  <c r="CR20" i="28"/>
  <c r="GB20" i="28" s="1"/>
  <c r="HT20" i="28" s="1"/>
  <c r="BU20" i="28"/>
  <c r="FE20" i="28" s="1"/>
  <c r="GW20" i="28" s="1"/>
  <c r="CO20" i="28"/>
  <c r="FY20" i="28" s="1"/>
  <c r="HQ20" i="28" s="1"/>
  <c r="CA20" i="28"/>
  <c r="FK20" i="28" s="1"/>
  <c r="CF20" i="28"/>
  <c r="FP20" i="28" s="1"/>
  <c r="HH20" i="28" s="1"/>
  <c r="CX20" i="28"/>
  <c r="GH20" i="28" s="1"/>
  <c r="HZ20" i="28" s="1"/>
  <c r="CV34" i="28"/>
  <c r="GF34" i="28" s="1"/>
  <c r="HX34" i="28" s="1"/>
  <c r="CT34" i="28"/>
  <c r="GD34" i="28" s="1"/>
  <c r="CW34" i="28"/>
  <c r="GG34" i="28" s="1"/>
  <c r="HY34" i="28" s="1"/>
  <c r="CB34" i="28"/>
  <c r="FL34" i="28" s="1"/>
  <c r="CH34" i="28"/>
  <c r="FR34" i="28" s="1"/>
  <c r="CU34" i="28"/>
  <c r="GE34" i="28" s="1"/>
  <c r="HW34" i="28" s="1"/>
  <c r="BX34" i="28"/>
  <c r="FH34" i="28" s="1"/>
  <c r="GZ34" i="28" s="1"/>
  <c r="CK34" i="28"/>
  <c r="FU34" i="28" s="1"/>
  <c r="HM34" i="28" s="1"/>
  <c r="CI34" i="28"/>
  <c r="FS34" i="28" s="1"/>
  <c r="HK34" i="28" s="1"/>
  <c r="CM34" i="28"/>
  <c r="FW34" i="28" s="1"/>
  <c r="HO34" i="28" s="1"/>
  <c r="BY34" i="28"/>
  <c r="FI34" i="28" s="1"/>
  <c r="DM46" i="26"/>
  <c r="GV46" i="26" s="1"/>
  <c r="DN46" i="26"/>
  <c r="GW46" i="26" s="1"/>
  <c r="DT46" i="26"/>
  <c r="HC46" i="26" s="1"/>
  <c r="EQ46" i="26"/>
  <c r="HZ46" i="26" s="1"/>
  <c r="DG46" i="26"/>
  <c r="GP46" i="26" s="1"/>
  <c r="DP46" i="26"/>
  <c r="GY46" i="26" s="1"/>
  <c r="DW46" i="26"/>
  <c r="HF46" i="26" s="1"/>
  <c r="DL46" i="26"/>
  <c r="GU46" i="26" s="1"/>
  <c r="DO46" i="26"/>
  <c r="GX46" i="26" s="1"/>
  <c r="ED42" i="26"/>
  <c r="HM42" i="26" s="1"/>
  <c r="DM42" i="26"/>
  <c r="GV42" i="26" s="1"/>
  <c r="EQ42" i="26"/>
  <c r="HZ42" i="26" s="1"/>
  <c r="EE42" i="26"/>
  <c r="HN42" i="26" s="1"/>
  <c r="DO42" i="26"/>
  <c r="GX42" i="26" s="1"/>
  <c r="DK42" i="26"/>
  <c r="GT42" i="26" s="1"/>
  <c r="EM42" i="26"/>
  <c r="HV42" i="26" s="1"/>
  <c r="DR42" i="26"/>
  <c r="HA42" i="26" s="1"/>
  <c r="DP42" i="26"/>
  <c r="GY42" i="26" s="1"/>
  <c r="DQ42" i="26"/>
  <c r="GZ42" i="26" s="1"/>
  <c r="HY38" i="26"/>
  <c r="HH38" i="26"/>
  <c r="GQ38" i="26"/>
  <c r="EF34" i="26"/>
  <c r="CN34" i="26"/>
  <c r="FX34" i="26" s="1"/>
  <c r="EH34" i="26"/>
  <c r="CP34" i="26"/>
  <c r="FZ34" i="26" s="1"/>
  <c r="EN34" i="26"/>
  <c r="CV34" i="26"/>
  <c r="GF34" i="26" s="1"/>
  <c r="DO34" i="26"/>
  <c r="BW34" i="26"/>
  <c r="FG34" i="26" s="1"/>
  <c r="EG34" i="26"/>
  <c r="CO34" i="26"/>
  <c r="FY34" i="26" s="1"/>
  <c r="EB34" i="26"/>
  <c r="CJ34" i="26"/>
  <c r="FT34" i="26" s="1"/>
  <c r="EK34" i="26"/>
  <c r="CS34" i="26"/>
  <c r="GC34" i="26" s="1"/>
  <c r="ER34" i="26"/>
  <c r="CZ34" i="26"/>
  <c r="GJ34" i="26" s="1"/>
  <c r="DX34" i="26"/>
  <c r="CF34" i="26"/>
  <c r="FP34" i="26" s="1"/>
  <c r="DZ34" i="26"/>
  <c r="CH34" i="26"/>
  <c r="FR34" i="26" s="1"/>
  <c r="EG30" i="26"/>
  <c r="CO30" i="26"/>
  <c r="FY30" i="26" s="1"/>
  <c r="EE30" i="26"/>
  <c r="CM30" i="26"/>
  <c r="FW30" i="26" s="1"/>
  <c r="ET30" i="26"/>
  <c r="DB30" i="26"/>
  <c r="GL30" i="26" s="1"/>
  <c r="DG30" i="26"/>
  <c r="BO30" i="26"/>
  <c r="EY30" i="26" s="1"/>
  <c r="DK30" i="26"/>
  <c r="BS30" i="26"/>
  <c r="FC30" i="26" s="1"/>
  <c r="DJ30" i="26"/>
  <c r="BR30" i="26"/>
  <c r="FB30" i="26" s="1"/>
  <c r="DX30" i="26"/>
  <c r="CF30" i="26"/>
  <c r="FP30" i="26" s="1"/>
  <c r="DR30" i="26"/>
  <c r="BZ30" i="26"/>
  <c r="FJ30" i="26" s="1"/>
  <c r="DO30" i="26"/>
  <c r="BW30" i="26"/>
  <c r="FG30" i="26" s="1"/>
  <c r="DV30" i="26"/>
  <c r="CD30" i="26"/>
  <c r="FN30" i="26" s="1"/>
  <c r="ES26" i="26"/>
  <c r="IB26" i="26" s="1"/>
  <c r="DM26" i="26"/>
  <c r="GV26" i="26" s="1"/>
  <c r="EH26" i="26"/>
  <c r="HQ26" i="26" s="1"/>
  <c r="EK26" i="26"/>
  <c r="HT26" i="26" s="1"/>
  <c r="ED26" i="26"/>
  <c r="HM26" i="26" s="1"/>
  <c r="DV26" i="26"/>
  <c r="HE26" i="26" s="1"/>
  <c r="DX26" i="26"/>
  <c r="HG26" i="26" s="1"/>
  <c r="DZ26" i="26"/>
  <c r="HI26" i="26" s="1"/>
  <c r="DG26" i="26"/>
  <c r="GP26" i="26" s="1"/>
  <c r="DP26" i="26"/>
  <c r="GY26" i="26" s="1"/>
  <c r="DX22" i="26"/>
  <c r="HG22" i="26" s="1"/>
  <c r="EE22" i="26"/>
  <c r="HN22" i="26" s="1"/>
  <c r="DO22" i="26"/>
  <c r="GX22" i="26" s="1"/>
  <c r="EA22" i="26"/>
  <c r="HJ22" i="26" s="1"/>
  <c r="DT22" i="26"/>
  <c r="HC22" i="26" s="1"/>
  <c r="ES22" i="26"/>
  <c r="IB22" i="26" s="1"/>
  <c r="EM22" i="26"/>
  <c r="HV22" i="26" s="1"/>
  <c r="EP22" i="26"/>
  <c r="HY22" i="26" s="1"/>
  <c r="EN22" i="26"/>
  <c r="HW22" i="26" s="1"/>
  <c r="EH22" i="26"/>
  <c r="HQ22" i="26" s="1"/>
  <c r="DX18" i="26"/>
  <c r="CF18" i="26"/>
  <c r="FP18" i="26" s="1"/>
  <c r="EQ18" i="26"/>
  <c r="CY18" i="26"/>
  <c r="GI18" i="26" s="1"/>
  <c r="EC18" i="26"/>
  <c r="CK18" i="26"/>
  <c r="FU18" i="26" s="1"/>
  <c r="ET18" i="26"/>
  <c r="IC18" i="26" s="1"/>
  <c r="DB18" i="26"/>
  <c r="GL18" i="26" s="1"/>
  <c r="EO18" i="26"/>
  <c r="HX18" i="26" s="1"/>
  <c r="CW18" i="26"/>
  <c r="GG18" i="26" s="1"/>
  <c r="EN18" i="26"/>
  <c r="HW18" i="26" s="1"/>
  <c r="CV18" i="26"/>
  <c r="GF18" i="26" s="1"/>
  <c r="DM18" i="26"/>
  <c r="GV18" i="26" s="1"/>
  <c r="BU18" i="26"/>
  <c r="FE18" i="26" s="1"/>
  <c r="EH18" i="26"/>
  <c r="HQ18" i="26" s="1"/>
  <c r="CP18" i="26"/>
  <c r="FZ18" i="26" s="1"/>
  <c r="DJ18" i="26"/>
  <c r="GS18" i="26" s="1"/>
  <c r="BR18" i="26"/>
  <c r="FB18" i="26" s="1"/>
  <c r="EL14" i="26"/>
  <c r="HU14" i="26" s="1"/>
  <c r="DW14" i="26"/>
  <c r="HF14" i="26" s="1"/>
  <c r="EJ14" i="26"/>
  <c r="HS14" i="26" s="1"/>
  <c r="EK14" i="26"/>
  <c r="HT14" i="26" s="1"/>
  <c r="DZ14" i="26"/>
  <c r="HI14" i="26" s="1"/>
  <c r="DS14" i="26"/>
  <c r="HB14" i="26" s="1"/>
  <c r="EO14" i="26"/>
  <c r="HX14" i="26" s="1"/>
  <c r="EP14" i="26"/>
  <c r="HY14" i="26" s="1"/>
  <c r="ER14" i="26"/>
  <c r="IA14" i="26" s="1"/>
  <c r="EN14" i="26"/>
  <c r="HW14" i="26" s="1"/>
  <c r="CP16" i="26"/>
  <c r="FZ16" i="26" s="1"/>
  <c r="HQ16" i="26" s="1"/>
  <c r="CW16" i="26"/>
  <c r="GG16" i="26" s="1"/>
  <c r="HG41" i="26"/>
  <c r="CP36" i="26"/>
  <c r="FZ36" i="26" s="1"/>
  <c r="CQ36" i="26"/>
  <c r="GA36" i="26" s="1"/>
  <c r="HR36" i="26" s="1"/>
  <c r="DA36" i="26"/>
  <c r="GK36" i="26" s="1"/>
  <c r="IB36" i="26" s="1"/>
  <c r="BU36" i="26"/>
  <c r="FE36" i="26" s="1"/>
  <c r="BT36" i="26"/>
  <c r="FD36" i="26" s="1"/>
  <c r="CF36" i="26"/>
  <c r="FP36" i="26" s="1"/>
  <c r="CW36" i="26"/>
  <c r="GG36" i="26" s="1"/>
  <c r="HX36" i="26" s="1"/>
  <c r="CZ36" i="26"/>
  <c r="GJ36" i="26" s="1"/>
  <c r="CY36" i="26"/>
  <c r="GI36" i="26" s="1"/>
  <c r="HZ36" i="26" s="1"/>
  <c r="DA20" i="24"/>
  <c r="GK20" i="24" s="1"/>
  <c r="IB20" i="24" s="1"/>
  <c r="CM20" i="24"/>
  <c r="FW20" i="24" s="1"/>
  <c r="HN20" i="24" s="1"/>
  <c r="CK20" i="24"/>
  <c r="FU20" i="24" s="1"/>
  <c r="HL20" i="24" s="1"/>
  <c r="CW20" i="24"/>
  <c r="GG20" i="24" s="1"/>
  <c r="CF38" i="26"/>
  <c r="FP38" i="26" s="1"/>
  <c r="HG38" i="26" s="1"/>
  <c r="BU38" i="26"/>
  <c r="FE38" i="26" s="1"/>
  <c r="BX38" i="26"/>
  <c r="FH38" i="26" s="1"/>
  <c r="BR38" i="26"/>
  <c r="FB38" i="26" s="1"/>
  <c r="GS38" i="26" s="1"/>
  <c r="CD38" i="26"/>
  <c r="FN38" i="26" s="1"/>
  <c r="BQ38" i="26"/>
  <c r="FA38" i="26" s="1"/>
  <c r="GR38" i="26" s="1"/>
  <c r="CV38" i="26"/>
  <c r="GF38" i="26" s="1"/>
  <c r="HW38" i="26" s="1"/>
  <c r="CU38" i="26"/>
  <c r="GE38" i="26" s="1"/>
  <c r="CC38" i="26"/>
  <c r="FM38" i="26" s="1"/>
  <c r="HD38" i="26" s="1"/>
  <c r="CH40" i="26"/>
  <c r="FR40" i="26" s="1"/>
  <c r="HI40" i="26" s="1"/>
  <c r="BY40" i="26"/>
  <c r="FI40" i="26" s="1"/>
  <c r="CO40" i="26"/>
  <c r="FY40" i="26" s="1"/>
  <c r="BR40" i="26"/>
  <c r="FB40" i="26" s="1"/>
  <c r="BZ40" i="26"/>
  <c r="FJ40" i="26" s="1"/>
  <c r="HA40" i="26" s="1"/>
  <c r="CJ40" i="26"/>
  <c r="FT40" i="26" s="1"/>
  <c r="HK40" i="26" s="1"/>
  <c r="CK40" i="26"/>
  <c r="FU40" i="26" s="1"/>
  <c r="BV40" i="26"/>
  <c r="FF40" i="26" s="1"/>
  <c r="CC40" i="26"/>
  <c r="FM40" i="26" s="1"/>
  <c r="CF40" i="26"/>
  <c r="FP40" i="26" s="1"/>
  <c r="BO20" i="26"/>
  <c r="EY20" i="26" s="1"/>
  <c r="BW20" i="26"/>
  <c r="FG20" i="26" s="1"/>
  <c r="GX20" i="26" s="1"/>
  <c r="BU20" i="26"/>
  <c r="FE20" i="26" s="1"/>
  <c r="BS20" i="26"/>
  <c r="FC20" i="26" s="1"/>
  <c r="CM20" i="26"/>
  <c r="FW20" i="26" s="1"/>
  <c r="DA20" i="26"/>
  <c r="GK20" i="26" s="1"/>
  <c r="IB20" i="26" s="1"/>
  <c r="DB20" i="26"/>
  <c r="GL20" i="26" s="1"/>
  <c r="CV20" i="26"/>
  <c r="GF20" i="26" s="1"/>
  <c r="CL20" i="26"/>
  <c r="FV20" i="26" s="1"/>
  <c r="BR20" i="26"/>
  <c r="FB20" i="26" s="1"/>
  <c r="CZ20" i="26"/>
  <c r="GJ20" i="26" s="1"/>
  <c r="IA20" i="26" s="1"/>
  <c r="HZ46" i="24"/>
  <c r="DK42" i="24"/>
  <c r="GT42" i="24" s="1"/>
  <c r="EK42" i="24"/>
  <c r="HT42" i="24" s="1"/>
  <c r="EO42" i="24"/>
  <c r="HX42" i="24" s="1"/>
  <c r="DJ42" i="24"/>
  <c r="GS42" i="24" s="1"/>
  <c r="EG42" i="24"/>
  <c r="HP42" i="24" s="1"/>
  <c r="EU42" i="24"/>
  <c r="ID42" i="24" s="1"/>
  <c r="DZ42" i="24"/>
  <c r="HI42" i="24" s="1"/>
  <c r="EP42" i="24"/>
  <c r="HY42" i="24" s="1"/>
  <c r="DV42" i="24"/>
  <c r="HE42" i="24" s="1"/>
  <c r="DQ38" i="24"/>
  <c r="GZ38" i="24" s="1"/>
  <c r="DI38" i="24"/>
  <c r="GR38" i="24" s="1"/>
  <c r="DK38" i="24"/>
  <c r="GT38" i="24" s="1"/>
  <c r="EG38" i="24"/>
  <c r="HP38" i="24" s="1"/>
  <c r="EE38" i="24"/>
  <c r="HN38" i="24" s="1"/>
  <c r="DT38" i="24"/>
  <c r="HC38" i="24" s="1"/>
  <c r="EU38" i="24"/>
  <c r="ID38" i="24" s="1"/>
  <c r="EL38" i="24"/>
  <c r="HU38" i="24" s="1"/>
  <c r="ET38" i="24"/>
  <c r="IC38" i="24" s="1"/>
  <c r="DW38" i="24"/>
  <c r="HF38" i="24" s="1"/>
  <c r="DK34" i="24"/>
  <c r="GT34" i="24" s="1"/>
  <c r="EN34" i="24"/>
  <c r="HW34" i="24" s="1"/>
  <c r="DY34" i="24"/>
  <c r="HH34" i="24" s="1"/>
  <c r="DQ34" i="24"/>
  <c r="GZ34" i="24" s="1"/>
  <c r="DL34" i="24"/>
  <c r="GU34" i="24" s="1"/>
  <c r="DO34" i="24"/>
  <c r="GX34" i="24" s="1"/>
  <c r="DJ34" i="24"/>
  <c r="GS34" i="24" s="1"/>
  <c r="ET34" i="24"/>
  <c r="IC34" i="24" s="1"/>
  <c r="EM34" i="24"/>
  <c r="HV34" i="24" s="1"/>
  <c r="EV30" i="24"/>
  <c r="IE30" i="24" s="1"/>
  <c r="DP30" i="24"/>
  <c r="GY30" i="24" s="1"/>
  <c r="DQ30" i="24"/>
  <c r="GZ30" i="24" s="1"/>
  <c r="DR30" i="24"/>
  <c r="HA30" i="24" s="1"/>
  <c r="DI30" i="24"/>
  <c r="GR30" i="24" s="1"/>
  <c r="EE30" i="24"/>
  <c r="HN30" i="24" s="1"/>
  <c r="DT30" i="24"/>
  <c r="HC30" i="24" s="1"/>
  <c r="EB30" i="24"/>
  <c r="HK30" i="24" s="1"/>
  <c r="DV30" i="24"/>
  <c r="HE30" i="24" s="1"/>
  <c r="DK26" i="24"/>
  <c r="BS26" i="24"/>
  <c r="FC26" i="24" s="1"/>
  <c r="EI26" i="24"/>
  <c r="CQ26" i="24"/>
  <c r="GA26" i="24" s="1"/>
  <c r="EA26" i="24"/>
  <c r="CI26" i="24"/>
  <c r="FS26" i="24" s="1"/>
  <c r="EO26" i="24"/>
  <c r="CW26" i="24"/>
  <c r="GG26" i="24" s="1"/>
  <c r="DN26" i="24"/>
  <c r="BV26" i="24"/>
  <c r="FF26" i="24" s="1"/>
  <c r="EF26" i="24"/>
  <c r="CN26" i="24"/>
  <c r="FX26" i="24" s="1"/>
  <c r="DV26" i="24"/>
  <c r="CD26" i="24"/>
  <c r="FN26" i="24" s="1"/>
  <c r="DW26" i="24"/>
  <c r="CE26" i="24"/>
  <c r="FO26" i="24" s="1"/>
  <c r="EU26" i="24"/>
  <c r="DC26" i="24"/>
  <c r="GM26" i="24" s="1"/>
  <c r="DL26" i="24"/>
  <c r="BT26" i="24"/>
  <c r="FD26" i="24" s="1"/>
  <c r="EC22" i="24"/>
  <c r="CK22" i="24"/>
  <c r="FU22" i="24" s="1"/>
  <c r="EQ22" i="24"/>
  <c r="CY22" i="24"/>
  <c r="GI22" i="24" s="1"/>
  <c r="DM22" i="24"/>
  <c r="BU22" i="24"/>
  <c r="FE22" i="24" s="1"/>
  <c r="EG22" i="24"/>
  <c r="CO22" i="24"/>
  <c r="FY22" i="24" s="1"/>
  <c r="EU22" i="24"/>
  <c r="DC22" i="24"/>
  <c r="GM22" i="24" s="1"/>
  <c r="ET22" i="24"/>
  <c r="DB22" i="24"/>
  <c r="GL22" i="24" s="1"/>
  <c r="EN22" i="24"/>
  <c r="CV22" i="24"/>
  <c r="GF22" i="24" s="1"/>
  <c r="ES22" i="24"/>
  <c r="DA22" i="24"/>
  <c r="GK22" i="24" s="1"/>
  <c r="DT22" i="24"/>
  <c r="CB22" i="24"/>
  <c r="FL22" i="24" s="1"/>
  <c r="EE22" i="24"/>
  <c r="CM22" i="24"/>
  <c r="FW22" i="24" s="1"/>
  <c r="DK18" i="24"/>
  <c r="BS18" i="24"/>
  <c r="FC18" i="24" s="1"/>
  <c r="EO18" i="24"/>
  <c r="CW18" i="24"/>
  <c r="GG18" i="24" s="1"/>
  <c r="DQ18" i="24"/>
  <c r="BY18" i="24"/>
  <c r="FI18" i="24" s="1"/>
  <c r="EG18" i="24"/>
  <c r="CO18" i="24"/>
  <c r="FY18" i="24" s="1"/>
  <c r="EM18" i="24"/>
  <c r="CU18" i="24"/>
  <c r="GE18" i="24" s="1"/>
  <c r="DY18" i="24"/>
  <c r="CG18" i="24"/>
  <c r="FQ18" i="24" s="1"/>
  <c r="DW18" i="24"/>
  <c r="CE18" i="24"/>
  <c r="FO18" i="24" s="1"/>
  <c r="ED18" i="24"/>
  <c r="CL18" i="24"/>
  <c r="FV18" i="24" s="1"/>
  <c r="DO18" i="24"/>
  <c r="BW18" i="24"/>
  <c r="FG18" i="24" s="1"/>
  <c r="EH18" i="24"/>
  <c r="CP18" i="24"/>
  <c r="FZ18" i="24" s="1"/>
  <c r="GR14" i="24"/>
  <c r="DR46" i="23"/>
  <c r="EU46" i="23"/>
  <c r="DU46" i="23"/>
  <c r="EW46" i="23"/>
  <c r="ES46" i="23"/>
  <c r="EH46" i="23"/>
  <c r="ED46" i="23"/>
  <c r="DZ46" i="23"/>
  <c r="DW46" i="23"/>
  <c r="DL46" i="23"/>
  <c r="EW42" i="23"/>
  <c r="DN42" i="23"/>
  <c r="EV42" i="23"/>
  <c r="ES42" i="23"/>
  <c r="EQ42" i="23"/>
  <c r="EN42" i="23"/>
  <c r="EK42" i="23"/>
  <c r="EX42" i="23"/>
  <c r="EU42" i="23"/>
  <c r="EJ42" i="23"/>
  <c r="EN38" i="23"/>
  <c r="CV38" i="23"/>
  <c r="DQ38" i="23"/>
  <c r="BY38" i="23"/>
  <c r="ET38" i="23"/>
  <c r="DB38" i="23"/>
  <c r="DP38" i="23"/>
  <c r="BX38" i="23"/>
  <c r="EL38" i="23"/>
  <c r="CT38" i="23"/>
  <c r="DL38" i="23"/>
  <c r="BT38" i="23"/>
  <c r="EE38" i="23"/>
  <c r="CM38" i="23"/>
  <c r="EA38" i="23"/>
  <c r="CI38" i="23"/>
  <c r="DX38" i="23"/>
  <c r="CF38" i="23"/>
  <c r="EB38" i="23"/>
  <c r="CJ38" i="23"/>
  <c r="EQ34" i="23"/>
  <c r="EE34" i="23"/>
  <c r="EN34" i="23"/>
  <c r="ED34" i="23"/>
  <c r="EI34" i="23"/>
  <c r="DZ34" i="23"/>
  <c r="DV34" i="23"/>
  <c r="DP34" i="23"/>
  <c r="DQ34" i="23"/>
  <c r="EC34" i="23"/>
  <c r="BR30" i="23"/>
  <c r="EG30" i="23"/>
  <c r="EA26" i="23"/>
  <c r="CI26" i="23"/>
  <c r="DY26" i="23"/>
  <c r="CG26" i="23"/>
  <c r="DU26" i="23"/>
  <c r="CC26" i="23"/>
  <c r="EW26" i="23"/>
  <c r="DE26" i="23"/>
  <c r="ES26" i="23"/>
  <c r="DA26" i="23"/>
  <c r="EB26" i="23"/>
  <c r="CJ26" i="23"/>
  <c r="EN26" i="23"/>
  <c r="CV26" i="23"/>
  <c r="EK26" i="23"/>
  <c r="CS26" i="23"/>
  <c r="BR26" i="23"/>
  <c r="EG26" i="23"/>
  <c r="CO26" i="23"/>
  <c r="DJ26" i="23" s="1"/>
  <c r="EC26" i="23"/>
  <c r="CK26" i="23"/>
  <c r="EF22" i="23"/>
  <c r="CN22" i="23"/>
  <c r="EX22" i="23"/>
  <c r="DF22" i="23"/>
  <c r="EQ22" i="23"/>
  <c r="CY22" i="23"/>
  <c r="ES22" i="23"/>
  <c r="DA22" i="23"/>
  <c r="DL22" i="23"/>
  <c r="BT22" i="23"/>
  <c r="DQ22" i="23"/>
  <c r="BY22" i="23"/>
  <c r="DZ22" i="23"/>
  <c r="CH22" i="23"/>
  <c r="ET22" i="23"/>
  <c r="DB22" i="23"/>
  <c r="DN22" i="23"/>
  <c r="BV22" i="23"/>
  <c r="EU22" i="23"/>
  <c r="DC22" i="23"/>
  <c r="DR18" i="23"/>
  <c r="EC18" i="23"/>
  <c r="EV18" i="23"/>
  <c r="EA18" i="23"/>
  <c r="ES18" i="23"/>
  <c r="EY18" i="23"/>
  <c r="EK18" i="23"/>
  <c r="DV18" i="23"/>
  <c r="EE18" i="23"/>
  <c r="DO18" i="23"/>
  <c r="HP357" i="27"/>
  <c r="JI357" i="27"/>
  <c r="HR357" i="27"/>
  <c r="HI357" i="27"/>
  <c r="HS357" i="27"/>
  <c r="JJ357" i="27"/>
  <c r="IR357" i="27"/>
  <c r="IG357" i="27"/>
  <c r="IF357" i="27"/>
  <c r="HV357" i="27"/>
  <c r="JG357" i="27"/>
  <c r="IX357" i="27"/>
  <c r="JM357" i="27"/>
  <c r="HW357" i="27"/>
  <c r="JH357" i="27"/>
  <c r="CR28" i="24"/>
  <c r="GB28" i="24" s="1"/>
  <c r="HS28" i="24" s="1"/>
  <c r="BT28" i="24"/>
  <c r="FD28" i="24" s="1"/>
  <c r="GU28" i="24" s="1"/>
  <c r="CA28" i="24"/>
  <c r="FK28" i="24" s="1"/>
  <c r="CJ28" i="24"/>
  <c r="FT28" i="24" s="1"/>
  <c r="HK28" i="24" s="1"/>
  <c r="CZ28" i="24"/>
  <c r="GJ28" i="24" s="1"/>
  <c r="CK28" i="24"/>
  <c r="FU28" i="24" s="1"/>
  <c r="CW28" i="24"/>
  <c r="GG28" i="24" s="1"/>
  <c r="HX28" i="24" s="1"/>
  <c r="CT28" i="24"/>
  <c r="GD28" i="24" s="1"/>
  <c r="BX28" i="24"/>
  <c r="FH28" i="24" s="1"/>
  <c r="GY28" i="24" s="1"/>
  <c r="CV28" i="24"/>
  <c r="GF28" i="24" s="1"/>
  <c r="HW28" i="24" s="1"/>
  <c r="BU28" i="24"/>
  <c r="FE28" i="24" s="1"/>
  <c r="GV28" i="24" s="1"/>
  <c r="CK15" i="23"/>
  <c r="CR15" i="23"/>
  <c r="DE15" i="23"/>
  <c r="BY15" i="23"/>
  <c r="CC15" i="23"/>
  <c r="DA15" i="23"/>
  <c r="CG15" i="23"/>
  <c r="CP15" i="23"/>
  <c r="CU36" i="24"/>
  <c r="GE36" i="24" s="1"/>
  <c r="BS36" i="24"/>
  <c r="FC36" i="24" s="1"/>
  <c r="GT36" i="24" s="1"/>
  <c r="BU36" i="24"/>
  <c r="FE36" i="24" s="1"/>
  <c r="BW36" i="24"/>
  <c r="FG36" i="24" s="1"/>
  <c r="CJ36" i="24"/>
  <c r="FT36" i="24" s="1"/>
  <c r="HK36" i="24" s="1"/>
  <c r="CW36" i="24"/>
  <c r="GG36" i="24" s="1"/>
  <c r="BR36" i="24"/>
  <c r="FB36" i="24" s="1"/>
  <c r="DC36" i="24"/>
  <c r="GM36" i="24" s="1"/>
  <c r="CY36" i="24"/>
  <c r="GI36" i="24" s="1"/>
  <c r="HZ36" i="24" s="1"/>
  <c r="CS36" i="24"/>
  <c r="GC36" i="24" s="1"/>
  <c r="HT36" i="24" s="1"/>
  <c r="DD36" i="24"/>
  <c r="GN36" i="24" s="1"/>
  <c r="IE36" i="24" s="1"/>
  <c r="CJ30" i="23"/>
  <c r="DE30" i="23"/>
  <c r="CR30" i="23"/>
  <c r="CT30" i="23"/>
  <c r="BW30" i="23"/>
  <c r="CF30" i="23"/>
  <c r="ER30" i="23"/>
  <c r="CB30" i="23"/>
  <c r="DA30" i="23"/>
  <c r="CR14" i="23"/>
  <c r="CK14" i="23"/>
  <c r="CA14" i="23"/>
  <c r="CQ14" i="23"/>
  <c r="CW14" i="23"/>
  <c r="CN14" i="23"/>
  <c r="DC14" i="23"/>
  <c r="CY14" i="23"/>
  <c r="ET14" i="23"/>
  <c r="CZ14" i="23"/>
  <c r="DB14" i="24"/>
  <c r="GL14" i="24" s="1"/>
  <c r="CW14" i="24"/>
  <c r="GG14" i="24" s="1"/>
  <c r="HX14" i="24" s="1"/>
  <c r="CZ14" i="24"/>
  <c r="GJ14" i="24" s="1"/>
  <c r="IA14" i="24" s="1"/>
  <c r="DC14" i="24"/>
  <c r="GM14" i="24" s="1"/>
  <c r="ID14" i="24" s="1"/>
  <c r="CX14" i="24"/>
  <c r="GH14" i="24" s="1"/>
  <c r="HY14" i="24" s="1"/>
  <c r="CT14" i="24"/>
  <c r="GD14" i="24" s="1"/>
  <c r="DD14" i="24"/>
  <c r="GN14" i="24" s="1"/>
  <c r="CQ14" i="24"/>
  <c r="GA14" i="24" s="1"/>
  <c r="HR14" i="24" s="1"/>
  <c r="BV14" i="24"/>
  <c r="FF14" i="24" s="1"/>
  <c r="CO14" i="24"/>
  <c r="FY14" i="24" s="1"/>
  <c r="HP14" i="24" s="1"/>
  <c r="CR14" i="24"/>
  <c r="GB14" i="24" s="1"/>
  <c r="HS14" i="24" s="1"/>
  <c r="DC46" i="24"/>
  <c r="GM46" i="24" s="1"/>
  <c r="CX46" i="24"/>
  <c r="GH46" i="24" s="1"/>
  <c r="HY46" i="24" s="1"/>
  <c r="CC46" i="24"/>
  <c r="FM46" i="24" s="1"/>
  <c r="HD46" i="24" s="1"/>
  <c r="DD46" i="24"/>
  <c r="GN46" i="24" s="1"/>
  <c r="IE46" i="24" s="1"/>
  <c r="CQ46" i="24"/>
  <c r="GA46" i="24" s="1"/>
  <c r="HR46" i="24" s="1"/>
  <c r="CL46" i="24"/>
  <c r="FV46" i="24" s="1"/>
  <c r="HM46" i="24" s="1"/>
  <c r="CO46" i="24"/>
  <c r="FY46" i="24" s="1"/>
  <c r="CR46" i="24"/>
  <c r="GB46" i="24" s="1"/>
  <c r="HS46" i="24" s="1"/>
  <c r="CU46" i="24"/>
  <c r="GE46" i="24" s="1"/>
  <c r="CP46" i="24"/>
  <c r="FZ46" i="24" s="1"/>
  <c r="CV12" i="23"/>
  <c r="CZ12" i="23"/>
  <c r="CW12" i="23"/>
  <c r="CO12" i="23"/>
  <c r="DJ12" i="23" s="1"/>
  <c r="HT25" i="32"/>
  <c r="CW25" i="32"/>
  <c r="GG25" i="32" s="1"/>
  <c r="EO25" i="32"/>
  <c r="BU25" i="32"/>
  <c r="FE25" i="32" s="1"/>
  <c r="DM25" i="32"/>
  <c r="BY25" i="32"/>
  <c r="FI25" i="32" s="1"/>
  <c r="DQ25" i="32"/>
  <c r="CC25" i="32"/>
  <c r="FM25" i="32" s="1"/>
  <c r="DU25" i="32"/>
  <c r="CG25" i="32"/>
  <c r="FQ25" i="32" s="1"/>
  <c r="DY25" i="32"/>
  <c r="GU25" i="32"/>
  <c r="IE25" i="32"/>
  <c r="CX25" i="32"/>
  <c r="GH25" i="32" s="1"/>
  <c r="EP25" i="32"/>
  <c r="HN32" i="30"/>
  <c r="HJ32" i="30"/>
  <c r="GT32" i="30"/>
  <c r="HU32" i="30"/>
  <c r="HS32" i="30"/>
  <c r="HD32" i="30"/>
  <c r="CD42" i="30"/>
  <c r="FN42" i="30" s="1"/>
  <c r="CT42" i="30"/>
  <c r="GD42" i="30" s="1"/>
  <c r="HU42" i="30" s="1"/>
  <c r="CO42" i="30"/>
  <c r="FY42" i="30" s="1"/>
  <c r="HP42" i="30" s="1"/>
  <c r="BU42" i="30"/>
  <c r="FE42" i="30" s="1"/>
  <c r="CV42" i="30"/>
  <c r="GF42" i="30" s="1"/>
  <c r="DB42" i="30"/>
  <c r="GL42" i="30" s="1"/>
  <c r="IC42" i="30" s="1"/>
  <c r="BY26" i="30"/>
  <c r="FI26" i="30" s="1"/>
  <c r="GZ26" i="30" s="1"/>
  <c r="CV26" i="30"/>
  <c r="GF26" i="30" s="1"/>
  <c r="HW26" i="30" s="1"/>
  <c r="GT33" i="30"/>
  <c r="CW32" i="30"/>
  <c r="GG32" i="30" s="1"/>
  <c r="HX32" i="30" s="1"/>
  <c r="BX32" i="30"/>
  <c r="FH32" i="30" s="1"/>
  <c r="GY32" i="30" s="1"/>
  <c r="CN32" i="30"/>
  <c r="FX32" i="30" s="1"/>
  <c r="HO32" i="30" s="1"/>
  <c r="EM31" i="29"/>
  <c r="HW31" i="29" s="1"/>
  <c r="CU31" i="29"/>
  <c r="ED31" i="29"/>
  <c r="HN31" i="29" s="1"/>
  <c r="CL31" i="29"/>
  <c r="EE31" i="29"/>
  <c r="HO31" i="29" s="1"/>
  <c r="CM31" i="29"/>
  <c r="EJ31" i="29"/>
  <c r="HT31" i="29" s="1"/>
  <c r="CR31" i="29"/>
  <c r="EO31" i="29"/>
  <c r="HY31" i="29" s="1"/>
  <c r="CW31" i="29"/>
  <c r="ER31" i="29"/>
  <c r="IB31" i="29" s="1"/>
  <c r="CZ31" i="29"/>
  <c r="DR31" i="29"/>
  <c r="HB31" i="29" s="1"/>
  <c r="BZ31" i="29"/>
  <c r="DQ31" i="29"/>
  <c r="HA31" i="29" s="1"/>
  <c r="BY31" i="29"/>
  <c r="DT31" i="29"/>
  <c r="HD31" i="29" s="1"/>
  <c r="CB31" i="29"/>
  <c r="DN31" i="29"/>
  <c r="GX31" i="29" s="1"/>
  <c r="BV31" i="29"/>
  <c r="CA27" i="29"/>
  <c r="DS27" i="29"/>
  <c r="HC27" i="29" s="1"/>
  <c r="CX19" i="29"/>
  <c r="EP19" i="29"/>
  <c r="HZ19" i="29" s="1"/>
  <c r="CT11" i="29"/>
  <c r="EL11" i="29"/>
  <c r="HV11" i="29" s="1"/>
  <c r="BU11" i="29"/>
  <c r="DM11" i="29"/>
  <c r="GW11" i="29" s="1"/>
  <c r="CE11" i="29"/>
  <c r="DW11" i="29"/>
  <c r="HG11" i="29" s="1"/>
  <c r="CR11" i="29"/>
  <c r="EJ11" i="29"/>
  <c r="HT11" i="29" s="1"/>
  <c r="DV11" i="29"/>
  <c r="HF11" i="29" s="1"/>
  <c r="CD11" i="29"/>
  <c r="CM11" i="29"/>
  <c r="EE11" i="29"/>
  <c r="HO11" i="29" s="1"/>
  <c r="CI11" i="29"/>
  <c r="EA11" i="29"/>
  <c r="HK11" i="29" s="1"/>
  <c r="CC11" i="29"/>
  <c r="DU11" i="29"/>
  <c r="HE11" i="29" s="1"/>
  <c r="BR11" i="29"/>
  <c r="DJ11" i="29"/>
  <c r="GT11" i="29" s="1"/>
  <c r="BX11" i="29"/>
  <c r="DP11" i="29"/>
  <c r="GZ11" i="29" s="1"/>
  <c r="BW43" i="29"/>
  <c r="BU43" i="29"/>
  <c r="CM43" i="29"/>
  <c r="BS43" i="29"/>
  <c r="CV47" i="29"/>
  <c r="CE47" i="29"/>
  <c r="CM47" i="29"/>
  <c r="BY47" i="29"/>
  <c r="BZ47" i="29"/>
  <c r="HW46" i="28"/>
  <c r="HZ46" i="28"/>
  <c r="ID46" i="28"/>
  <c r="GV42" i="28"/>
  <c r="HB42" i="28"/>
  <c r="HP42" i="28"/>
  <c r="HU38" i="28"/>
  <c r="HP38" i="28"/>
  <c r="IF38" i="28"/>
  <c r="IF34" i="28"/>
  <c r="HA34" i="28"/>
  <c r="HJ34" i="28"/>
  <c r="DY27" i="28"/>
  <c r="HI27" i="28" s="1"/>
  <c r="CG27" i="28"/>
  <c r="FQ27" i="28" s="1"/>
  <c r="EG27" i="28"/>
  <c r="HQ27" i="28" s="1"/>
  <c r="CO27" i="28"/>
  <c r="FY27" i="28" s="1"/>
  <c r="EC27" i="28"/>
  <c r="HM27" i="28" s="1"/>
  <c r="CK27" i="28"/>
  <c r="FU27" i="28" s="1"/>
  <c r="EO27" i="28"/>
  <c r="HY27" i="28" s="1"/>
  <c r="CW27" i="28"/>
  <c r="GG27" i="28" s="1"/>
  <c r="EP27" i="28"/>
  <c r="HZ27" i="28" s="1"/>
  <c r="CX27" i="28"/>
  <c r="GH27" i="28" s="1"/>
  <c r="EL27" i="28"/>
  <c r="HV27" i="28" s="1"/>
  <c r="CT27" i="28"/>
  <c r="GD27" i="28" s="1"/>
  <c r="DL27" i="28"/>
  <c r="GV27" i="28" s="1"/>
  <c r="BT27" i="28"/>
  <c r="FD27" i="28" s="1"/>
  <c r="DK27" i="28"/>
  <c r="GU27" i="28" s="1"/>
  <c r="BS27" i="28"/>
  <c r="FC27" i="28" s="1"/>
  <c r="DQ27" i="28"/>
  <c r="HA27" i="28" s="1"/>
  <c r="BY27" i="28"/>
  <c r="FI27" i="28" s="1"/>
  <c r="EM27" i="28"/>
  <c r="HW27" i="28" s="1"/>
  <c r="CU27" i="28"/>
  <c r="GE27" i="28" s="1"/>
  <c r="EM19" i="28"/>
  <c r="HW19" i="28" s="1"/>
  <c r="CU19" i="28"/>
  <c r="GE19" i="28" s="1"/>
  <c r="DT19" i="28"/>
  <c r="HD19" i="28" s="1"/>
  <c r="CB19" i="28"/>
  <c r="FL19" i="28" s="1"/>
  <c r="EA19" i="28"/>
  <c r="HK19" i="28" s="1"/>
  <c r="CI19" i="28"/>
  <c r="FS19" i="28" s="1"/>
  <c r="DN19" i="28"/>
  <c r="GX19" i="28" s="1"/>
  <c r="BV19" i="28"/>
  <c r="FF19" i="28" s="1"/>
  <c r="EB19" i="28"/>
  <c r="CJ19" i="28"/>
  <c r="FT19" i="28" s="1"/>
  <c r="EG19" i="28"/>
  <c r="CO19" i="28"/>
  <c r="FY19" i="28" s="1"/>
  <c r="DR19" i="28"/>
  <c r="HB19" i="28" s="1"/>
  <c r="BZ19" i="28"/>
  <c r="FJ19" i="28" s="1"/>
  <c r="EH19" i="28"/>
  <c r="CP19" i="28"/>
  <c r="FZ19" i="28" s="1"/>
  <c r="ER19" i="28"/>
  <c r="IB19" i="28" s="1"/>
  <c r="CZ19" i="28"/>
  <c r="GJ19" i="28" s="1"/>
  <c r="DZ19" i="28"/>
  <c r="CH19" i="28"/>
  <c r="FR19" i="28" s="1"/>
  <c r="EH11" i="28"/>
  <c r="CP11" i="28"/>
  <c r="FZ11" i="28" s="1"/>
  <c r="DW11" i="28"/>
  <c r="CE11" i="28"/>
  <c r="FO11" i="28" s="1"/>
  <c r="EJ11" i="28"/>
  <c r="CR11" i="28"/>
  <c r="GB11" i="28" s="1"/>
  <c r="EO11" i="28"/>
  <c r="CW11" i="28"/>
  <c r="GG11" i="28" s="1"/>
  <c r="CJ11" i="28"/>
  <c r="FT11" i="28" s="1"/>
  <c r="HL11" i="28" s="1"/>
  <c r="EB11" i="28"/>
  <c r="DY11" i="28"/>
  <c r="CG11" i="28"/>
  <c r="FQ11" i="28" s="1"/>
  <c r="ED11" i="28"/>
  <c r="CL11" i="28"/>
  <c r="FV11" i="28" s="1"/>
  <c r="ET11" i="28"/>
  <c r="DB11" i="28"/>
  <c r="GL11" i="28" s="1"/>
  <c r="EM11" i="28"/>
  <c r="CU11" i="28"/>
  <c r="GE11" i="28" s="1"/>
  <c r="ER11" i="28"/>
  <c r="CZ11" i="28"/>
  <c r="GJ11" i="28" s="1"/>
  <c r="EP26" i="28"/>
  <c r="HZ26" i="28" s="1"/>
  <c r="CX26" i="28"/>
  <c r="GH26" i="28" s="1"/>
  <c r="EN26" i="28"/>
  <c r="HX26" i="28" s="1"/>
  <c r="CV26" i="28"/>
  <c r="GF26" i="28" s="1"/>
  <c r="EQ26" i="28"/>
  <c r="IA26" i="28" s="1"/>
  <c r="CY26" i="28"/>
  <c r="GI26" i="28" s="1"/>
  <c r="DX26" i="28"/>
  <c r="HH26" i="28" s="1"/>
  <c r="CF26" i="28"/>
  <c r="FP26" i="28" s="1"/>
  <c r="DW26" i="28"/>
  <c r="HG26" i="28" s="1"/>
  <c r="CE26" i="28"/>
  <c r="FO26" i="28" s="1"/>
  <c r="EI26" i="28"/>
  <c r="HS26" i="28" s="1"/>
  <c r="CQ26" i="28"/>
  <c r="GA26" i="28" s="1"/>
  <c r="DQ26" i="28"/>
  <c r="HA26" i="28" s="1"/>
  <c r="BY26" i="28"/>
  <c r="FI26" i="28" s="1"/>
  <c r="DM26" i="28"/>
  <c r="GW26" i="28" s="1"/>
  <c r="BU26" i="28"/>
  <c r="FE26" i="28" s="1"/>
  <c r="DN26" i="28"/>
  <c r="GX26" i="28" s="1"/>
  <c r="BV26" i="28"/>
  <c r="FF26" i="28" s="1"/>
  <c r="ET26" i="28"/>
  <c r="ID26" i="28" s="1"/>
  <c r="DB26" i="28"/>
  <c r="GL26" i="28" s="1"/>
  <c r="CJ23" i="29"/>
  <c r="CG23" i="29"/>
  <c r="BW23" i="29"/>
  <c r="CT23" i="29"/>
  <c r="CB23" i="29"/>
  <c r="DB23" i="29"/>
  <c r="HJ29" i="28"/>
  <c r="DU21" i="28"/>
  <c r="CC21" i="28"/>
  <c r="FM21" i="28" s="1"/>
  <c r="EK21" i="28"/>
  <c r="CS21" i="28"/>
  <c r="GC21" i="28" s="1"/>
  <c r="EO21" i="28"/>
  <c r="CW21" i="28"/>
  <c r="GG21" i="28" s="1"/>
  <c r="DN21" i="28"/>
  <c r="BV21" i="28"/>
  <c r="FF21" i="28" s="1"/>
  <c r="DM21" i="28"/>
  <c r="BU21" i="28"/>
  <c r="FE21" i="28" s="1"/>
  <c r="GW21" i="28" s="1"/>
  <c r="EI21" i="28"/>
  <c r="CQ21" i="28"/>
  <c r="GA21" i="28" s="1"/>
  <c r="EL21" i="28"/>
  <c r="CT21" i="28"/>
  <c r="GD21" i="28" s="1"/>
  <c r="DL21" i="28"/>
  <c r="BT21" i="28"/>
  <c r="FD21" i="28" s="1"/>
  <c r="EN21" i="28"/>
  <c r="CV21" i="28"/>
  <c r="GF21" i="28" s="1"/>
  <c r="ET21" i="28"/>
  <c r="DB21" i="28"/>
  <c r="GL21" i="28" s="1"/>
  <c r="DZ13" i="28"/>
  <c r="CH13" i="28"/>
  <c r="FR13" i="28" s="1"/>
  <c r="DU13" i="28"/>
  <c r="CC13" i="28"/>
  <c r="FM13" i="28" s="1"/>
  <c r="DN13" i="28"/>
  <c r="BV13" i="28"/>
  <c r="FF13" i="28" s="1"/>
  <c r="EG13" i="28"/>
  <c r="CO13" i="28"/>
  <c r="FY13" i="28" s="1"/>
  <c r="ER13" i="28"/>
  <c r="CZ13" i="28"/>
  <c r="GJ13" i="28" s="1"/>
  <c r="DK13" i="28"/>
  <c r="BS13" i="28"/>
  <c r="FC13" i="28" s="1"/>
  <c r="GU13" i="28" s="1"/>
  <c r="ES13" i="28"/>
  <c r="DA13" i="28"/>
  <c r="GK13" i="28" s="1"/>
  <c r="DS13" i="28"/>
  <c r="CA13" i="28"/>
  <c r="FK13" i="28" s="1"/>
  <c r="EF13" i="28"/>
  <c r="CN13" i="28"/>
  <c r="FX13" i="28" s="1"/>
  <c r="EP13" i="28"/>
  <c r="CX13" i="28"/>
  <c r="GH13" i="28" s="1"/>
  <c r="HM40" i="28"/>
  <c r="HC22" i="28"/>
  <c r="GW12" i="28"/>
  <c r="DE42" i="28"/>
  <c r="GO42" i="28" s="1"/>
  <c r="IG42" i="28" s="1"/>
  <c r="CQ42" i="28"/>
  <c r="GA42" i="28" s="1"/>
  <c r="HS42" i="28" s="1"/>
  <c r="CI42" i="28"/>
  <c r="FS42" i="28" s="1"/>
  <c r="HK42" i="28" s="1"/>
  <c r="BW42" i="28"/>
  <c r="FG42" i="28" s="1"/>
  <c r="GY42" i="28" s="1"/>
  <c r="HH37" i="28"/>
  <c r="EK11" i="24"/>
  <c r="CS11" i="24"/>
  <c r="GC11" i="24" s="1"/>
  <c r="CA11" i="24"/>
  <c r="FK11" i="24" s="1"/>
  <c r="HB11" i="24" s="1"/>
  <c r="DS11" i="24"/>
  <c r="CG11" i="24"/>
  <c r="FQ11" i="24" s="1"/>
  <c r="DY11" i="24"/>
  <c r="BV11" i="24"/>
  <c r="FF11" i="24" s="1"/>
  <c r="DN11" i="24"/>
  <c r="DC11" i="24"/>
  <c r="GM11" i="24" s="1"/>
  <c r="EU11" i="24"/>
  <c r="CD11" i="24"/>
  <c r="FN11" i="24" s="1"/>
  <c r="DV11" i="24"/>
  <c r="CW11" i="24"/>
  <c r="GG11" i="24" s="1"/>
  <c r="EO11" i="24"/>
  <c r="CM11" i="24"/>
  <c r="FW11" i="24" s="1"/>
  <c r="EE11" i="24"/>
  <c r="CF11" i="24"/>
  <c r="FP11" i="24" s="1"/>
  <c r="DX11" i="24"/>
  <c r="BT11" i="24"/>
  <c r="FD11" i="24" s="1"/>
  <c r="DL11" i="24"/>
  <c r="HY44" i="26"/>
  <c r="GY44" i="26"/>
  <c r="HB44" i="26"/>
  <c r="GV44" i="26"/>
  <c r="HF44" i="26"/>
  <c r="HP40" i="26"/>
  <c r="HD40" i="26"/>
  <c r="GZ40" i="26"/>
  <c r="HL40" i="26"/>
  <c r="GW40" i="26"/>
  <c r="IA36" i="26"/>
  <c r="HS36" i="26"/>
  <c r="HQ36" i="26"/>
  <c r="HI36" i="26"/>
  <c r="HD32" i="26"/>
  <c r="HJ32" i="26"/>
  <c r="HI32" i="26"/>
  <c r="GW32" i="26"/>
  <c r="HQ28" i="26"/>
  <c r="GU28" i="26"/>
  <c r="GX28" i="26"/>
  <c r="HS28" i="26"/>
  <c r="HB28" i="26"/>
  <c r="GP28" i="26"/>
  <c r="HG28" i="26"/>
  <c r="EF24" i="26"/>
  <c r="CN24" i="26"/>
  <c r="FX24" i="26" s="1"/>
  <c r="DV24" i="26"/>
  <c r="CD24" i="26"/>
  <c r="FN24" i="26" s="1"/>
  <c r="EH24" i="26"/>
  <c r="CP24" i="26"/>
  <c r="FZ24" i="26" s="1"/>
  <c r="EE24" i="26"/>
  <c r="CM24" i="26"/>
  <c r="FW24" i="26" s="1"/>
  <c r="DY24" i="26"/>
  <c r="CG24" i="26"/>
  <c r="FQ24" i="26" s="1"/>
  <c r="EL24" i="26"/>
  <c r="CT24" i="26"/>
  <c r="GD24" i="26" s="1"/>
  <c r="DH24" i="26"/>
  <c r="BP24" i="26"/>
  <c r="EZ24" i="26" s="1"/>
  <c r="DP24" i="26"/>
  <c r="BX24" i="26"/>
  <c r="FH24" i="26" s="1"/>
  <c r="EP24" i="26"/>
  <c r="CX24" i="26"/>
  <c r="GH24" i="26" s="1"/>
  <c r="DX24" i="26"/>
  <c r="CF24" i="26"/>
  <c r="FP24" i="26" s="1"/>
  <c r="IC20" i="26"/>
  <c r="GP20" i="26"/>
  <c r="GU20" i="26"/>
  <c r="GV20" i="26"/>
  <c r="HN20" i="26"/>
  <c r="CJ16" i="26"/>
  <c r="FT16" i="26" s="1"/>
  <c r="EB16" i="26"/>
  <c r="HK16" i="26" s="1"/>
  <c r="CN16" i="26"/>
  <c r="FX16" i="26" s="1"/>
  <c r="EF16" i="26"/>
  <c r="HO16" i="26" s="1"/>
  <c r="BO16" i="26"/>
  <c r="EY16" i="26" s="1"/>
  <c r="DG16" i="26"/>
  <c r="GP16" i="26" s="1"/>
  <c r="CE16" i="26"/>
  <c r="FO16" i="26" s="1"/>
  <c r="DW16" i="26"/>
  <c r="HF16" i="26" s="1"/>
  <c r="HX16" i="26"/>
  <c r="CY16" i="26"/>
  <c r="GI16" i="26" s="1"/>
  <c r="EQ16" i="26"/>
  <c r="CZ16" i="26"/>
  <c r="GJ16" i="26" s="1"/>
  <c r="ER16" i="26"/>
  <c r="CQ16" i="26"/>
  <c r="GA16" i="26" s="1"/>
  <c r="EI16" i="26"/>
  <c r="CU16" i="26"/>
  <c r="GE16" i="26" s="1"/>
  <c r="EM16" i="26"/>
  <c r="HU12" i="26"/>
  <c r="GU12" i="26"/>
  <c r="GT12" i="26"/>
  <c r="IC12" i="26"/>
  <c r="GW12" i="26"/>
  <c r="CV12" i="26"/>
  <c r="GF12" i="26" s="1"/>
  <c r="HW12" i="26" s="1"/>
  <c r="CS12" i="26"/>
  <c r="GC12" i="26" s="1"/>
  <c r="HT12" i="26" s="1"/>
  <c r="CK12" i="26"/>
  <c r="FU12" i="26" s="1"/>
  <c r="HL12" i="26" s="1"/>
  <c r="CQ12" i="26"/>
  <c r="GA12" i="26" s="1"/>
  <c r="HR12" i="26" s="1"/>
  <c r="BO12" i="26"/>
  <c r="EY12" i="26" s="1"/>
  <c r="GP12" i="26" s="1"/>
  <c r="BX12" i="26"/>
  <c r="FH12" i="26" s="1"/>
  <c r="GY12" i="26" s="1"/>
  <c r="CY44" i="26"/>
  <c r="GI44" i="26" s="1"/>
  <c r="HZ44" i="26" s="1"/>
  <c r="CR44" i="26"/>
  <c r="GB44" i="26" s="1"/>
  <c r="CC44" i="26"/>
  <c r="FM44" i="26" s="1"/>
  <c r="HD44" i="26" s="1"/>
  <c r="CU44" i="26"/>
  <c r="GE44" i="26" s="1"/>
  <c r="BY44" i="26"/>
  <c r="FI44" i="26" s="1"/>
  <c r="GZ44" i="26" s="1"/>
  <c r="CQ44" i="26"/>
  <c r="GA44" i="26" s="1"/>
  <c r="HR44" i="26" s="1"/>
  <c r="CK44" i="26"/>
  <c r="FU44" i="26" s="1"/>
  <c r="HL44" i="26" s="1"/>
  <c r="CF44" i="26"/>
  <c r="FP44" i="26" s="1"/>
  <c r="HG44" i="26" s="1"/>
  <c r="DB44" i="26"/>
  <c r="GL44" i="26" s="1"/>
  <c r="IC44" i="26" s="1"/>
  <c r="CO44" i="26"/>
  <c r="FY44" i="26" s="1"/>
  <c r="HP44" i="26" s="1"/>
  <c r="CP44" i="26"/>
  <c r="FZ44" i="26" s="1"/>
  <c r="HQ44" i="26" s="1"/>
  <c r="EC44" i="24"/>
  <c r="CK44" i="24"/>
  <c r="FU44" i="24" s="1"/>
  <c r="DK44" i="24"/>
  <c r="BS44" i="24"/>
  <c r="FC44" i="24" s="1"/>
  <c r="DY44" i="24"/>
  <c r="CG44" i="24"/>
  <c r="FQ44" i="24" s="1"/>
  <c r="EQ44" i="24"/>
  <c r="CY44" i="24"/>
  <c r="GI44" i="24" s="1"/>
  <c r="EJ44" i="24"/>
  <c r="CR44" i="24"/>
  <c r="GB44" i="24" s="1"/>
  <c r="EB44" i="24"/>
  <c r="HK44" i="24" s="1"/>
  <c r="CJ44" i="24"/>
  <c r="FT44" i="24" s="1"/>
  <c r="DJ44" i="24"/>
  <c r="GS44" i="24" s="1"/>
  <c r="BR44" i="24"/>
  <c r="FB44" i="24" s="1"/>
  <c r="EI44" i="24"/>
  <c r="HR44" i="24" s="1"/>
  <c r="CQ44" i="24"/>
  <c r="GA44" i="24" s="1"/>
  <c r="EU44" i="24"/>
  <c r="ID44" i="24" s="1"/>
  <c r="DC44" i="24"/>
  <c r="GM44" i="24" s="1"/>
  <c r="HL40" i="24"/>
  <c r="GU40" i="24"/>
  <c r="HI40" i="24"/>
  <c r="HP40" i="24"/>
  <c r="IE40" i="24"/>
  <c r="GV36" i="24"/>
  <c r="HE36" i="24"/>
  <c r="HS36" i="24"/>
  <c r="GS36" i="24"/>
  <c r="HG36" i="24"/>
  <c r="HX36" i="24"/>
  <c r="DM32" i="24"/>
  <c r="GV32" i="24" s="1"/>
  <c r="BU32" i="24"/>
  <c r="FE32" i="24" s="1"/>
  <c r="EK32" i="24"/>
  <c r="HT32" i="24" s="1"/>
  <c r="CS32" i="24"/>
  <c r="GC32" i="24" s="1"/>
  <c r="DI32" i="24"/>
  <c r="GR32" i="24" s="1"/>
  <c r="BQ32" i="24"/>
  <c r="FA32" i="24" s="1"/>
  <c r="EG32" i="24"/>
  <c r="HP32" i="24" s="1"/>
  <c r="CO32" i="24"/>
  <c r="FY32" i="24" s="1"/>
  <c r="DT32" i="24"/>
  <c r="HC32" i="24" s="1"/>
  <c r="CB32" i="24"/>
  <c r="FL32" i="24" s="1"/>
  <c r="EB32" i="24"/>
  <c r="HK32" i="24" s="1"/>
  <c r="CJ32" i="24"/>
  <c r="FT32" i="24" s="1"/>
  <c r="EQ32" i="24"/>
  <c r="HZ32" i="24" s="1"/>
  <c r="CY32" i="24"/>
  <c r="GI32" i="24" s="1"/>
  <c r="EN32" i="24"/>
  <c r="HW32" i="24" s="1"/>
  <c r="CV32" i="24"/>
  <c r="GF32" i="24" s="1"/>
  <c r="DV32" i="24"/>
  <c r="HE32" i="24" s="1"/>
  <c r="CD32" i="24"/>
  <c r="FN32" i="24" s="1"/>
  <c r="ET32" i="24"/>
  <c r="IC32" i="24" s="1"/>
  <c r="DB32" i="24"/>
  <c r="GL32" i="24" s="1"/>
  <c r="HT28" i="24"/>
  <c r="HL28" i="24"/>
  <c r="HJ28" i="24"/>
  <c r="HU28" i="24"/>
  <c r="HH28" i="24"/>
  <c r="EK24" i="24"/>
  <c r="HT24" i="24" s="1"/>
  <c r="CS24" i="24"/>
  <c r="GC24" i="24" s="1"/>
  <c r="DP24" i="24"/>
  <c r="GY24" i="24" s="1"/>
  <c r="BX24" i="24"/>
  <c r="FH24" i="24" s="1"/>
  <c r="EV24" i="24"/>
  <c r="IE24" i="24" s="1"/>
  <c r="DD24" i="24"/>
  <c r="GN24" i="24" s="1"/>
  <c r="EH24" i="24"/>
  <c r="HQ24" i="24" s="1"/>
  <c r="CP24" i="24"/>
  <c r="FZ24" i="24" s="1"/>
  <c r="ER24" i="24"/>
  <c r="IA24" i="24" s="1"/>
  <c r="CZ24" i="24"/>
  <c r="GJ24" i="24" s="1"/>
  <c r="EO24" i="24"/>
  <c r="HX24" i="24" s="1"/>
  <c r="CW24" i="24"/>
  <c r="GG24" i="24" s="1"/>
  <c r="EN24" i="24"/>
  <c r="HW24" i="24" s="1"/>
  <c r="CV24" i="24"/>
  <c r="GF24" i="24" s="1"/>
  <c r="DI24" i="24"/>
  <c r="GR24" i="24" s="1"/>
  <c r="BQ24" i="24"/>
  <c r="FA24" i="24" s="1"/>
  <c r="DQ24" i="24"/>
  <c r="GZ24" i="24" s="1"/>
  <c r="BY24" i="24"/>
  <c r="FI24" i="24" s="1"/>
  <c r="EU24" i="24"/>
  <c r="ID24" i="24" s="1"/>
  <c r="DC24" i="24"/>
  <c r="GM24" i="24" s="1"/>
  <c r="CG20" i="24"/>
  <c r="FQ20" i="24" s="1"/>
  <c r="DY20" i="24"/>
  <c r="BY20" i="24"/>
  <c r="FI20" i="24" s="1"/>
  <c r="DQ20" i="24"/>
  <c r="BQ20" i="24"/>
  <c r="FA20" i="24" s="1"/>
  <c r="DI20" i="24"/>
  <c r="CD20" i="24"/>
  <c r="FN20" i="24" s="1"/>
  <c r="DV20" i="24"/>
  <c r="CY20" i="24"/>
  <c r="GI20" i="24" s="1"/>
  <c r="EQ20" i="24"/>
  <c r="DB20" i="24"/>
  <c r="GL20" i="24" s="1"/>
  <c r="ET20" i="24"/>
  <c r="BR20" i="24"/>
  <c r="FB20" i="24" s="1"/>
  <c r="DJ20" i="24"/>
  <c r="HX20" i="24"/>
  <c r="ER16" i="24"/>
  <c r="CZ16" i="24"/>
  <c r="GJ16" i="24" s="1"/>
  <c r="EL16" i="24"/>
  <c r="CT16" i="24"/>
  <c r="GD16" i="24" s="1"/>
  <c r="EI16" i="24"/>
  <c r="CQ16" i="24"/>
  <c r="GA16" i="24" s="1"/>
  <c r="EB16" i="24"/>
  <c r="CJ16" i="24"/>
  <c r="FT16" i="24" s="1"/>
  <c r="EA16" i="24"/>
  <c r="HJ16" i="24" s="1"/>
  <c r="CI16" i="24"/>
  <c r="FS16" i="24" s="1"/>
  <c r="DY16" i="24"/>
  <c r="HH16" i="24" s="1"/>
  <c r="CG16" i="24"/>
  <c r="FQ16" i="24" s="1"/>
  <c r="DJ16" i="24"/>
  <c r="GS16" i="24" s="1"/>
  <c r="BR16" i="24"/>
  <c r="FB16" i="24" s="1"/>
  <c r="DV16" i="24"/>
  <c r="HE16" i="24" s="1"/>
  <c r="CD16" i="24"/>
  <c r="FN16" i="24" s="1"/>
  <c r="ES16" i="24"/>
  <c r="IB16" i="24" s="1"/>
  <c r="DA16" i="24"/>
  <c r="GK16" i="24" s="1"/>
  <c r="DW44" i="23"/>
  <c r="CE44" i="23"/>
  <c r="EH44" i="23"/>
  <c r="CP44" i="23"/>
  <c r="DN44" i="23"/>
  <c r="BV44" i="23"/>
  <c r="DZ44" i="23"/>
  <c r="CH44" i="23"/>
  <c r="EL44" i="23"/>
  <c r="CT44" i="23"/>
  <c r="EX44" i="23"/>
  <c r="DF44" i="23"/>
  <c r="DP44" i="23"/>
  <c r="BX44" i="23"/>
  <c r="EI44" i="23"/>
  <c r="CQ44" i="23"/>
  <c r="EJ44" i="23"/>
  <c r="CR44" i="23"/>
  <c r="EN44" i="23"/>
  <c r="CV44" i="23"/>
  <c r="BR40" i="23"/>
  <c r="EG40" i="23"/>
  <c r="DN36" i="23"/>
  <c r="BV36" i="23"/>
  <c r="EL36" i="23"/>
  <c r="CT36" i="23"/>
  <c r="EX36" i="23"/>
  <c r="DF36" i="23"/>
  <c r="EK36" i="23"/>
  <c r="CS36" i="23"/>
  <c r="EE36" i="23"/>
  <c r="CM36" i="23"/>
  <c r="DQ36" i="23"/>
  <c r="BY36" i="23"/>
  <c r="EP36" i="23"/>
  <c r="CX36" i="23"/>
  <c r="EQ36" i="23"/>
  <c r="CY36" i="23"/>
  <c r="EA36" i="23"/>
  <c r="CI36" i="23"/>
  <c r="DZ36" i="23"/>
  <c r="CH36" i="23"/>
  <c r="DV32" i="23"/>
  <c r="CD32" i="23"/>
  <c r="EN32" i="23"/>
  <c r="CV32" i="23"/>
  <c r="DN32" i="23"/>
  <c r="BV32" i="23"/>
  <c r="EV32" i="23"/>
  <c r="DD32" i="23"/>
  <c r="DY32" i="23"/>
  <c r="CG32" i="23"/>
  <c r="ED32" i="23"/>
  <c r="CL32" i="23"/>
  <c r="EA32" i="23"/>
  <c r="CI32" i="23"/>
  <c r="DR32" i="23"/>
  <c r="BZ32" i="23"/>
  <c r="EP32" i="23"/>
  <c r="CX32" i="23"/>
  <c r="EY32" i="23"/>
  <c r="DG32" i="23"/>
  <c r="EK28" i="23"/>
  <c r="CS28" i="23"/>
  <c r="DN28" i="23"/>
  <c r="BV28" i="23"/>
  <c r="EF28" i="23"/>
  <c r="CN28" i="23"/>
  <c r="DY28" i="23"/>
  <c r="CG28" i="23"/>
  <c r="EU28" i="23"/>
  <c r="DC28" i="23"/>
  <c r="DM28" i="23"/>
  <c r="BU28" i="23"/>
  <c r="DZ28" i="23"/>
  <c r="CH28" i="23"/>
  <c r="DT28" i="23"/>
  <c r="CB28" i="23"/>
  <c r="EV28" i="23"/>
  <c r="DD28" i="23"/>
  <c r="BR20" i="23"/>
  <c r="EG20" i="23"/>
  <c r="EC16" i="23"/>
  <c r="CK16" i="23"/>
  <c r="DL16" i="23"/>
  <c r="BT16" i="23"/>
  <c r="EK16" i="23"/>
  <c r="CS16" i="23"/>
  <c r="EH16" i="23"/>
  <c r="CP16" i="23"/>
  <c r="EL16" i="23"/>
  <c r="CT16" i="23"/>
  <c r="ED16" i="23"/>
  <c r="CL16" i="23"/>
  <c r="EY16" i="23"/>
  <c r="DG16" i="23"/>
  <c r="EI16" i="23"/>
  <c r="CQ16" i="23"/>
  <c r="EJ16" i="23"/>
  <c r="CR16" i="23"/>
  <c r="EV16" i="23"/>
  <c r="DD16" i="23"/>
  <c r="EW12" i="23"/>
  <c r="DE12" i="23"/>
  <c r="EB12" i="23"/>
  <c r="CJ12" i="23"/>
  <c r="DM12" i="23"/>
  <c r="BU12" i="23"/>
  <c r="DX12" i="23"/>
  <c r="CF12" i="23"/>
  <c r="EK12" i="23"/>
  <c r="CS12" i="23"/>
  <c r="DL12" i="23"/>
  <c r="BT12" i="23"/>
  <c r="EV12" i="23"/>
  <c r="DD12" i="23"/>
  <c r="CY40" i="24"/>
  <c r="GI40" i="24" s="1"/>
  <c r="BZ40" i="24"/>
  <c r="FJ40" i="24" s="1"/>
  <c r="HA40" i="24" s="1"/>
  <c r="CM40" i="24"/>
  <c r="FW40" i="24" s="1"/>
  <c r="HN40" i="24" s="1"/>
  <c r="CN40" i="24"/>
  <c r="FX40" i="24" s="1"/>
  <c r="HO40" i="24" s="1"/>
  <c r="BV40" i="24"/>
  <c r="FF40" i="24" s="1"/>
  <c r="GW40" i="24" s="1"/>
  <c r="CZ40" i="24"/>
  <c r="GJ40" i="24" s="1"/>
  <c r="IA40" i="24" s="1"/>
  <c r="CE20" i="23"/>
  <c r="DG20" i="23"/>
  <c r="CN20" i="23"/>
  <c r="CR20" i="23"/>
  <c r="CO20" i="23"/>
  <c r="DJ20" i="23" s="1"/>
  <c r="DF40" i="23"/>
  <c r="DA40" i="23"/>
  <c r="DD40" i="23"/>
  <c r="CT40" i="23"/>
  <c r="CX40" i="23"/>
  <c r="CS40" i="23"/>
  <c r="EK23" i="32"/>
  <c r="CS23" i="32"/>
  <c r="GC23" i="32" s="1"/>
  <c r="HT23" i="32" s="1"/>
  <c r="DQ23" i="32"/>
  <c r="BY23" i="32"/>
  <c r="FI23" i="32" s="1"/>
  <c r="GZ23" i="32" s="1"/>
  <c r="EH23" i="32"/>
  <c r="CP23" i="32"/>
  <c r="FZ23" i="32" s="1"/>
  <c r="HQ23" i="32" s="1"/>
  <c r="CW23" i="32"/>
  <c r="GG23" i="32" s="1"/>
  <c r="EO23" i="32"/>
  <c r="HX23" i="32" s="1"/>
  <c r="CD23" i="32"/>
  <c r="FN23" i="32" s="1"/>
  <c r="DV23" i="32"/>
  <c r="HE23" i="32" s="1"/>
  <c r="BW23" i="32"/>
  <c r="FG23" i="32" s="1"/>
  <c r="DO23" i="32"/>
  <c r="GX23" i="32" s="1"/>
  <c r="EN23" i="32"/>
  <c r="CV23" i="32"/>
  <c r="GF23" i="32" s="1"/>
  <c r="HW23" i="32" s="1"/>
  <c r="EF23" i="32"/>
  <c r="CN23" i="32"/>
  <c r="FX23" i="32" s="1"/>
  <c r="HO23" i="32" s="1"/>
  <c r="CA23" i="32"/>
  <c r="FK23" i="32" s="1"/>
  <c r="DS23" i="32"/>
  <c r="HB23" i="32" s="1"/>
  <c r="CF23" i="32"/>
  <c r="FP23" i="32" s="1"/>
  <c r="DX23" i="32"/>
  <c r="HG23" i="32" s="1"/>
  <c r="GY43" i="33"/>
  <c r="GS43" i="33"/>
  <c r="HV43" i="33"/>
  <c r="GT43" i="33"/>
  <c r="HJ43" i="33"/>
  <c r="HF43" i="33"/>
  <c r="DB42" i="33"/>
  <c r="GL42" i="33" s="1"/>
  <c r="IC42" i="33" s="1"/>
  <c r="BV42" i="33"/>
  <c r="FF42" i="33" s="1"/>
  <c r="GW42" i="33" s="1"/>
  <c r="CT42" i="33"/>
  <c r="GD42" i="33" s="1"/>
  <c r="CI42" i="33"/>
  <c r="FS42" i="33" s="1"/>
  <c r="HJ42" i="33" s="1"/>
  <c r="CU42" i="33"/>
  <c r="GE42" i="33" s="1"/>
  <c r="HV42" i="33" s="1"/>
  <c r="CK42" i="33"/>
  <c r="FU42" i="33" s="1"/>
  <c r="CK29" i="33"/>
  <c r="FU29" i="33" s="1"/>
  <c r="HL29" i="33" s="1"/>
  <c r="CD29" i="33"/>
  <c r="FN29" i="33" s="1"/>
  <c r="HE29" i="33" s="1"/>
  <c r="CB29" i="33"/>
  <c r="FL29" i="33" s="1"/>
  <c r="HC29" i="33" s="1"/>
  <c r="CQ29" i="33"/>
  <c r="GA29" i="33" s="1"/>
  <c r="HR29" i="33" s="1"/>
  <c r="CX29" i="33"/>
  <c r="GH29" i="33" s="1"/>
  <c r="HY29" i="33" s="1"/>
  <c r="CZ29" i="33"/>
  <c r="GJ29" i="33" s="1"/>
  <c r="IA29" i="33" s="1"/>
  <c r="CN21" i="33"/>
  <c r="FX21" i="33" s="1"/>
  <c r="EF21" i="33"/>
  <c r="HG21" i="33"/>
  <c r="EK14" i="32"/>
  <c r="CS14" i="32"/>
  <c r="GC14" i="32" s="1"/>
  <c r="HT14" i="32" s="1"/>
  <c r="DW14" i="32"/>
  <c r="CE14" i="32"/>
  <c r="FO14" i="32" s="1"/>
  <c r="HF14" i="32" s="1"/>
  <c r="EG14" i="32"/>
  <c r="CO14" i="32"/>
  <c r="FY14" i="32" s="1"/>
  <c r="HP14" i="32" s="1"/>
  <c r="DP14" i="32"/>
  <c r="BX14" i="32"/>
  <c r="FH14" i="32" s="1"/>
  <c r="GY14" i="32" s="1"/>
  <c r="EF14" i="32"/>
  <c r="CN14" i="32"/>
  <c r="FX14" i="32" s="1"/>
  <c r="HO14" i="32" s="1"/>
  <c r="DS14" i="32"/>
  <c r="CA14" i="32"/>
  <c r="FK14" i="32" s="1"/>
  <c r="HB14" i="32" s="1"/>
  <c r="DU14" i="32"/>
  <c r="CC14" i="32"/>
  <c r="FM14" i="32" s="1"/>
  <c r="HD14" i="32" s="1"/>
  <c r="ER14" i="32"/>
  <c r="CZ14" i="32"/>
  <c r="GJ14" i="32" s="1"/>
  <c r="IA14" i="32" s="1"/>
  <c r="DQ14" i="32"/>
  <c r="BY14" i="32"/>
  <c r="FI14" i="32" s="1"/>
  <c r="GZ14" i="32" s="1"/>
  <c r="EM14" i="32"/>
  <c r="CU14" i="32"/>
  <c r="GE14" i="32" s="1"/>
  <c r="DZ40" i="33"/>
  <c r="HI40" i="33" s="1"/>
  <c r="EB40" i="33"/>
  <c r="HK40" i="33" s="1"/>
  <c r="EM40" i="33"/>
  <c r="HV40" i="33" s="1"/>
  <c r="BQ40" i="33"/>
  <c r="FA40" i="33" s="1"/>
  <c r="DI40" i="33"/>
  <c r="CD40" i="33"/>
  <c r="FN40" i="33" s="1"/>
  <c r="DV40" i="33"/>
  <c r="CI40" i="33"/>
  <c r="FS40" i="33" s="1"/>
  <c r="EA40" i="33"/>
  <c r="CZ40" i="33"/>
  <c r="GJ40" i="33" s="1"/>
  <c r="ER40" i="33"/>
  <c r="BX40" i="33"/>
  <c r="FH40" i="33" s="1"/>
  <c r="DP40" i="33"/>
  <c r="DK40" i="33"/>
  <c r="GT40" i="33" s="1"/>
  <c r="ES40" i="33"/>
  <c r="IB40" i="33" s="1"/>
  <c r="HL41" i="33"/>
  <c r="IA41" i="33"/>
  <c r="DB41" i="33"/>
  <c r="GL41" i="33" s="1"/>
  <c r="ET41" i="33"/>
  <c r="CX41" i="33"/>
  <c r="GH41" i="33" s="1"/>
  <c r="EP41" i="33"/>
  <c r="BU41" i="33"/>
  <c r="FE41" i="33" s="1"/>
  <c r="DM41" i="33"/>
  <c r="BY41" i="33"/>
  <c r="FI41" i="33" s="1"/>
  <c r="DQ41" i="33"/>
  <c r="CW27" i="33"/>
  <c r="GG27" i="33" s="1"/>
  <c r="EO27" i="33"/>
  <c r="IE17" i="33"/>
  <c r="HB17" i="33"/>
  <c r="DK13" i="33"/>
  <c r="GT13" i="33" s="1"/>
  <c r="CD13" i="33"/>
  <c r="FN13" i="33" s="1"/>
  <c r="DV13" i="33"/>
  <c r="HE13" i="33" s="1"/>
  <c r="DQ13" i="33"/>
  <c r="GZ13" i="33" s="1"/>
  <c r="DL13" i="33"/>
  <c r="GU13" i="33" s="1"/>
  <c r="CE13" i="33"/>
  <c r="FO13" i="33" s="1"/>
  <c r="DW13" i="33"/>
  <c r="HF13" i="33" s="1"/>
  <c r="EN13" i="33"/>
  <c r="HW13" i="33" s="1"/>
  <c r="ES13" i="33"/>
  <c r="IB13" i="33" s="1"/>
  <c r="EH13" i="33"/>
  <c r="EB13" i="33"/>
  <c r="HK13" i="33" s="1"/>
  <c r="EM13" i="33"/>
  <c r="HV13" i="33" s="1"/>
  <c r="HL38" i="33"/>
  <c r="HY38" i="33"/>
  <c r="HG28" i="33"/>
  <c r="HJ28" i="33"/>
  <c r="HA28" i="33"/>
  <c r="IB28" i="33"/>
  <c r="HL18" i="30"/>
  <c r="HF18" i="30"/>
  <c r="HB18" i="30"/>
  <c r="HZ18" i="30"/>
  <c r="HX18" i="30"/>
  <c r="EN17" i="30"/>
  <c r="CV17" i="30"/>
  <c r="GF17" i="30" s="1"/>
  <c r="HW17" i="30" s="1"/>
  <c r="CU17" i="30"/>
  <c r="GE17" i="30" s="1"/>
  <c r="EM17" i="30"/>
  <c r="HV17" i="30" s="1"/>
  <c r="EV17" i="30"/>
  <c r="DD17" i="30"/>
  <c r="GN17" i="30" s="1"/>
  <c r="IE17" i="30" s="1"/>
  <c r="EU17" i="30"/>
  <c r="DC17" i="30"/>
  <c r="GM17" i="30" s="1"/>
  <c r="ID17" i="30" s="1"/>
  <c r="DX17" i="30"/>
  <c r="CF17" i="30"/>
  <c r="FP17" i="30" s="1"/>
  <c r="DW17" i="30"/>
  <c r="CE17" i="30"/>
  <c r="FO17" i="30" s="1"/>
  <c r="HF17" i="30" s="1"/>
  <c r="EF17" i="30"/>
  <c r="CN17" i="30"/>
  <c r="FX17" i="30" s="1"/>
  <c r="EE17" i="30"/>
  <c r="CM17" i="30"/>
  <c r="FW17" i="30" s="1"/>
  <c r="EG17" i="30"/>
  <c r="CO17" i="30"/>
  <c r="FY17" i="30" s="1"/>
  <c r="DT17" i="30"/>
  <c r="CB17" i="30"/>
  <c r="FL17" i="30" s="1"/>
  <c r="EO23" i="33"/>
  <c r="CW23" i="33"/>
  <c r="GG23" i="33" s="1"/>
  <c r="HX23" i="33" s="1"/>
  <c r="DQ23" i="33"/>
  <c r="BY23" i="33"/>
  <c r="FI23" i="33" s="1"/>
  <c r="DS23" i="33"/>
  <c r="CA23" i="33"/>
  <c r="FK23" i="33" s="1"/>
  <c r="EE23" i="33"/>
  <c r="CM23" i="33"/>
  <c r="FW23" i="33" s="1"/>
  <c r="HN23" i="33" s="1"/>
  <c r="DZ23" i="33"/>
  <c r="CH23" i="33"/>
  <c r="FR23" i="33" s="1"/>
  <c r="EM23" i="33"/>
  <c r="CU23" i="33"/>
  <c r="GE23" i="33" s="1"/>
  <c r="HV23" i="33" s="1"/>
  <c r="EC23" i="33"/>
  <c r="CK23" i="33"/>
  <c r="FU23" i="33" s="1"/>
  <c r="HL23" i="33" s="1"/>
  <c r="DJ23" i="33"/>
  <c r="BR23" i="33"/>
  <c r="FB23" i="33" s="1"/>
  <c r="GS23" i="33" s="1"/>
  <c r="DK23" i="33"/>
  <c r="BS23" i="33"/>
  <c r="FC23" i="33" s="1"/>
  <c r="DW23" i="33"/>
  <c r="CE23" i="33"/>
  <c r="FO23" i="33" s="1"/>
  <c r="HF23" i="33" s="1"/>
  <c r="HA38" i="33"/>
  <c r="HH38" i="33"/>
  <c r="HV38" i="33"/>
  <c r="HJ38" i="33"/>
  <c r="CH38" i="33"/>
  <c r="FR38" i="33" s="1"/>
  <c r="DZ38" i="33"/>
  <c r="HI38" i="33" s="1"/>
  <c r="CZ38" i="33"/>
  <c r="GJ38" i="33" s="1"/>
  <c r="ER38" i="33"/>
  <c r="IA38" i="33" s="1"/>
  <c r="GT31" i="33"/>
  <c r="HF31" i="33"/>
  <c r="BU28" i="33"/>
  <c r="FE28" i="33" s="1"/>
  <c r="DM28" i="33"/>
  <c r="GY24" i="33"/>
  <c r="HY24" i="33"/>
  <c r="HS24" i="33"/>
  <c r="HB24" i="33"/>
  <c r="CU24" i="33"/>
  <c r="GE24" i="33" s="1"/>
  <c r="EM24" i="33"/>
  <c r="CD24" i="33"/>
  <c r="FN24" i="33" s="1"/>
  <c r="DV24" i="33"/>
  <c r="HC24" i="33"/>
  <c r="CL24" i="33"/>
  <c r="FV24" i="33" s="1"/>
  <c r="ED24" i="33"/>
  <c r="HM24" i="33" s="1"/>
  <c r="CP24" i="33"/>
  <c r="FZ24" i="33" s="1"/>
  <c r="EH24" i="33"/>
  <c r="HQ24" i="33" s="1"/>
  <c r="EV11" i="30"/>
  <c r="DD11" i="30"/>
  <c r="GN11" i="30" s="1"/>
  <c r="IE11" i="30" s="1"/>
  <c r="DR11" i="30"/>
  <c r="BZ11" i="30"/>
  <c r="FJ11" i="30" s="1"/>
  <c r="HA11" i="30" s="1"/>
  <c r="CJ11" i="30"/>
  <c r="FT11" i="30" s="1"/>
  <c r="EB11" i="30"/>
  <c r="HK11" i="30" s="1"/>
  <c r="DB11" i="30"/>
  <c r="GL11" i="30" s="1"/>
  <c r="ET11" i="30"/>
  <c r="BR11" i="30"/>
  <c r="FB11" i="30" s="1"/>
  <c r="DJ11" i="30"/>
  <c r="GS11" i="30" s="1"/>
  <c r="CK11" i="30"/>
  <c r="FU11" i="30" s="1"/>
  <c r="EC11" i="30"/>
  <c r="CW11" i="30"/>
  <c r="GG11" i="30" s="1"/>
  <c r="EO11" i="30"/>
  <c r="HX11" i="30" s="1"/>
  <c r="ER11" i="30"/>
  <c r="CZ11" i="30"/>
  <c r="GJ11" i="30" s="1"/>
  <c r="IA11" i="30" s="1"/>
  <c r="CL11" i="30"/>
  <c r="FV11" i="30" s="1"/>
  <c r="ED11" i="30"/>
  <c r="HM11" i="30" s="1"/>
  <c r="BQ11" i="30"/>
  <c r="FA11" i="30" s="1"/>
  <c r="DI11" i="30"/>
  <c r="GR11" i="30" s="1"/>
  <c r="CR21" i="32"/>
  <c r="GB21" i="32" s="1"/>
  <c r="EJ21" i="32"/>
  <c r="HS21" i="32" s="1"/>
  <c r="CA21" i="32"/>
  <c r="FK21" i="32" s="1"/>
  <c r="DS21" i="32"/>
  <c r="HB21" i="32" s="1"/>
  <c r="CN21" i="32"/>
  <c r="FX21" i="32" s="1"/>
  <c r="EF21" i="32"/>
  <c r="HO21" i="32" s="1"/>
  <c r="BW21" i="32"/>
  <c r="FG21" i="32" s="1"/>
  <c r="DO21" i="32"/>
  <c r="GX21" i="32" s="1"/>
  <c r="CQ21" i="32"/>
  <c r="GA21" i="32" s="1"/>
  <c r="EI21" i="32"/>
  <c r="HR21" i="32" s="1"/>
  <c r="BZ21" i="32"/>
  <c r="FJ21" i="32" s="1"/>
  <c r="DR21" i="32"/>
  <c r="HA21" i="32" s="1"/>
  <c r="CE41" i="32"/>
  <c r="FO41" i="32" s="1"/>
  <c r="HF41" i="32" s="1"/>
  <c r="CH41" i="32"/>
  <c r="FR41" i="32" s="1"/>
  <c r="HI41" i="32" s="1"/>
  <c r="CT41" i="32"/>
  <c r="GD41" i="32" s="1"/>
  <c r="HU41" i="32" s="1"/>
  <c r="CN34" i="32"/>
  <c r="FX34" i="32" s="1"/>
  <c r="EF34" i="32"/>
  <c r="CR34" i="32"/>
  <c r="GB34" i="32" s="1"/>
  <c r="EJ34" i="32"/>
  <c r="CX34" i="32"/>
  <c r="GH34" i="32" s="1"/>
  <c r="EP34" i="32"/>
  <c r="CA34" i="32"/>
  <c r="FK34" i="32" s="1"/>
  <c r="DS34" i="32"/>
  <c r="CL34" i="32"/>
  <c r="FV34" i="32" s="1"/>
  <c r="ED34" i="32"/>
  <c r="DB34" i="32"/>
  <c r="GL34" i="32" s="1"/>
  <c r="ET34" i="32"/>
  <c r="IC34" i="32" s="1"/>
  <c r="GY24" i="32"/>
  <c r="GT24" i="32"/>
  <c r="EN47" i="30"/>
  <c r="HW47" i="30" s="1"/>
  <c r="ER47" i="30"/>
  <c r="IA47" i="30" s="1"/>
  <c r="DN47" i="30"/>
  <c r="GW47" i="30" s="1"/>
  <c r="EM47" i="30"/>
  <c r="HV47" i="30" s="1"/>
  <c r="EG47" i="30"/>
  <c r="HP47" i="30" s="1"/>
  <c r="EJ47" i="30"/>
  <c r="HS47" i="30" s="1"/>
  <c r="DX47" i="30"/>
  <c r="HG47" i="30" s="1"/>
  <c r="ED47" i="30"/>
  <c r="HM47" i="30" s="1"/>
  <c r="EB47" i="30"/>
  <c r="HK47" i="30" s="1"/>
  <c r="DM47" i="30"/>
  <c r="GV47" i="30" s="1"/>
  <c r="HN31" i="30"/>
  <c r="IC31" i="30"/>
  <c r="IE31" i="30"/>
  <c r="HM31" i="30"/>
  <c r="GV31" i="30"/>
  <c r="EI43" i="32"/>
  <c r="HR43" i="32" s="1"/>
  <c r="EN43" i="32"/>
  <c r="HW43" i="32" s="1"/>
  <c r="DM43" i="32"/>
  <c r="GV43" i="32" s="1"/>
  <c r="DP43" i="32"/>
  <c r="EB43" i="32"/>
  <c r="DY43" i="32"/>
  <c r="HH43" i="32" s="1"/>
  <c r="DK43" i="32"/>
  <c r="GT43" i="32" s="1"/>
  <c r="EP43" i="32"/>
  <c r="EE43" i="32"/>
  <c r="DL43" i="32"/>
  <c r="CH16" i="32"/>
  <c r="FR16" i="32" s="1"/>
  <c r="HI16" i="32" s="1"/>
  <c r="DA16" i="32"/>
  <c r="GK16" i="32" s="1"/>
  <c r="IB16" i="32" s="1"/>
  <c r="EH38" i="30"/>
  <c r="HQ38" i="30" s="1"/>
  <c r="DQ38" i="30"/>
  <c r="GZ38" i="30" s="1"/>
  <c r="EA38" i="30"/>
  <c r="HJ38" i="30" s="1"/>
  <c r="EM38" i="30"/>
  <c r="HV38" i="30" s="1"/>
  <c r="ER38" i="30"/>
  <c r="IA38" i="30" s="1"/>
  <c r="EV38" i="30"/>
  <c r="IE38" i="30" s="1"/>
  <c r="EP38" i="30"/>
  <c r="HY38" i="30" s="1"/>
  <c r="EU38" i="30"/>
  <c r="ID38" i="30" s="1"/>
  <c r="EK38" i="30"/>
  <c r="HT38" i="30" s="1"/>
  <c r="HV20" i="30"/>
  <c r="HU20" i="30"/>
  <c r="GZ20" i="30"/>
  <c r="EI38" i="32"/>
  <c r="CQ38" i="32"/>
  <c r="GA38" i="32" s="1"/>
  <c r="DZ38" i="32"/>
  <c r="CH38" i="32"/>
  <c r="FR38" i="32" s="1"/>
  <c r="EJ38" i="32"/>
  <c r="CR38" i="32"/>
  <c r="GB38" i="32" s="1"/>
  <c r="CD38" i="32"/>
  <c r="FN38" i="32" s="1"/>
  <c r="DV38" i="32"/>
  <c r="HE38" i="32" s="1"/>
  <c r="CF38" i="32"/>
  <c r="FP38" i="32" s="1"/>
  <c r="DX38" i="32"/>
  <c r="HG38" i="32" s="1"/>
  <c r="BR38" i="32"/>
  <c r="FB38" i="32" s="1"/>
  <c r="DJ38" i="32"/>
  <c r="GS38" i="32" s="1"/>
  <c r="BW38" i="32"/>
  <c r="FG38" i="32" s="1"/>
  <c r="DO38" i="32"/>
  <c r="GX38" i="32" s="1"/>
  <c r="BU38" i="32"/>
  <c r="FE38" i="32" s="1"/>
  <c r="DM38" i="32"/>
  <c r="GV38" i="32" s="1"/>
  <c r="ET38" i="32"/>
  <c r="DB38" i="32"/>
  <c r="GL38" i="32" s="1"/>
  <c r="EP38" i="32"/>
  <c r="CX38" i="32"/>
  <c r="GH38" i="32" s="1"/>
  <c r="DW36" i="32"/>
  <c r="CE36" i="32"/>
  <c r="FO36" i="32" s="1"/>
  <c r="DY36" i="32"/>
  <c r="CG36" i="32"/>
  <c r="FQ36" i="32" s="1"/>
  <c r="EK36" i="32"/>
  <c r="CS36" i="32"/>
  <c r="GC36" i="32" s="1"/>
  <c r="BX36" i="32"/>
  <c r="FH36" i="32" s="1"/>
  <c r="DP36" i="32"/>
  <c r="GY36" i="32" s="1"/>
  <c r="DT36" i="32"/>
  <c r="CB36" i="32"/>
  <c r="FL36" i="32" s="1"/>
  <c r="HC36" i="32" s="1"/>
  <c r="BW36" i="32"/>
  <c r="FG36" i="32" s="1"/>
  <c r="DO36" i="32"/>
  <c r="GX36" i="32" s="1"/>
  <c r="CW36" i="32"/>
  <c r="GG36" i="32" s="1"/>
  <c r="EO36" i="32"/>
  <c r="HX36" i="32" s="1"/>
  <c r="BV36" i="32"/>
  <c r="FF36" i="32" s="1"/>
  <c r="DN36" i="32"/>
  <c r="GW36" i="32" s="1"/>
  <c r="EH36" i="32"/>
  <c r="CP36" i="32"/>
  <c r="FZ36" i="32" s="1"/>
  <c r="EQ36" i="32"/>
  <c r="CY36" i="32"/>
  <c r="GI36" i="32" s="1"/>
  <c r="HZ36" i="32" s="1"/>
  <c r="BZ26" i="32"/>
  <c r="FJ26" i="32" s="1"/>
  <c r="HA26" i="32" s="1"/>
  <c r="CB26" i="32"/>
  <c r="FL26" i="32" s="1"/>
  <c r="HC26" i="32" s="1"/>
  <c r="CA26" i="32"/>
  <c r="FK26" i="32" s="1"/>
  <c r="HB26" i="32" s="1"/>
  <c r="CK26" i="32"/>
  <c r="FU26" i="32" s="1"/>
  <c r="HL26" i="32" s="1"/>
  <c r="CN26" i="32"/>
  <c r="FX26" i="32" s="1"/>
  <c r="HO26" i="32" s="1"/>
  <c r="DA26" i="32"/>
  <c r="GK26" i="32" s="1"/>
  <c r="IB26" i="32" s="1"/>
  <c r="EK24" i="32"/>
  <c r="EI24" i="32"/>
  <c r="HR24" i="32" s="1"/>
  <c r="CV24" i="32"/>
  <c r="GF24" i="32" s="1"/>
  <c r="EN24" i="32"/>
  <c r="HW24" i="32" s="1"/>
  <c r="EL24" i="32"/>
  <c r="HU24" i="32" s="1"/>
  <c r="CY24" i="32"/>
  <c r="GI24" i="32" s="1"/>
  <c r="EQ24" i="32"/>
  <c r="EE24" i="32"/>
  <c r="HN24" i="32" s="1"/>
  <c r="EG24" i="32"/>
  <c r="HP24" i="32" s="1"/>
  <c r="CU24" i="32"/>
  <c r="GE24" i="32" s="1"/>
  <c r="EM24" i="32"/>
  <c r="DV24" i="32"/>
  <c r="HE24" i="32" s="1"/>
  <c r="CI24" i="32"/>
  <c r="FS24" i="32" s="1"/>
  <c r="EA24" i="32"/>
  <c r="HJ24" i="32" s="1"/>
  <c r="EB33" i="30"/>
  <c r="HK33" i="30" s="1"/>
  <c r="DU33" i="30"/>
  <c r="HD33" i="30" s="1"/>
  <c r="EI33" i="30"/>
  <c r="HR33" i="30" s="1"/>
  <c r="DP33" i="30"/>
  <c r="GY33" i="30" s="1"/>
  <c r="DV33" i="30"/>
  <c r="HE33" i="30" s="1"/>
  <c r="EQ33" i="30"/>
  <c r="HZ33" i="30" s="1"/>
  <c r="EO33" i="30"/>
  <c r="HX33" i="30" s="1"/>
  <c r="DT33" i="30"/>
  <c r="HC33" i="30" s="1"/>
  <c r="EF33" i="30"/>
  <c r="HO33" i="30" s="1"/>
  <c r="EL33" i="30"/>
  <c r="HU33" i="30" s="1"/>
  <c r="GZ19" i="30"/>
  <c r="HR19" i="30"/>
  <c r="DK37" i="32"/>
  <c r="DQ37" i="32"/>
  <c r="GZ37" i="32" s="1"/>
  <c r="EQ37" i="32"/>
  <c r="HZ37" i="32" s="1"/>
  <c r="DY37" i="32"/>
  <c r="EC37" i="32"/>
  <c r="HL37" i="32" s="1"/>
  <c r="EE37" i="32"/>
  <c r="EL37" i="32"/>
  <c r="DL37" i="32"/>
  <c r="GU37" i="32" s="1"/>
  <c r="ET37" i="32"/>
  <c r="ES37" i="32"/>
  <c r="IB37" i="32" s="1"/>
  <c r="CV25" i="32"/>
  <c r="GF25" i="32" s="1"/>
  <c r="HW25" i="32" s="1"/>
  <c r="CZ25" i="32"/>
  <c r="GJ25" i="32" s="1"/>
  <c r="IA25" i="32" s="1"/>
  <c r="IB44" i="30"/>
  <c r="HB44" i="30"/>
  <c r="HH44" i="30"/>
  <c r="HI44" i="30"/>
  <c r="HL44" i="30"/>
  <c r="HA44" i="30"/>
  <c r="GR44" i="30"/>
  <c r="IE28" i="30"/>
  <c r="HW28" i="30"/>
  <c r="GR28" i="30"/>
  <c r="HC28" i="30"/>
  <c r="HR28" i="30"/>
  <c r="BX28" i="30"/>
  <c r="FH28" i="30" s="1"/>
  <c r="GY28" i="30" s="1"/>
  <c r="DD28" i="30"/>
  <c r="GN28" i="30" s="1"/>
  <c r="EP38" i="29"/>
  <c r="HZ38" i="29" s="1"/>
  <c r="CX38" i="29"/>
  <c r="EW38" i="29"/>
  <c r="IG38" i="29" s="1"/>
  <c r="DE38" i="29"/>
  <c r="DP38" i="29"/>
  <c r="GZ38" i="29" s="1"/>
  <c r="BX38" i="29"/>
  <c r="EA38" i="29"/>
  <c r="HK38" i="29" s="1"/>
  <c r="CI38" i="29"/>
  <c r="DU38" i="29"/>
  <c r="HE38" i="29" s="1"/>
  <c r="CC38" i="29"/>
  <c r="EU38" i="29"/>
  <c r="IE38" i="29" s="1"/>
  <c r="DC38" i="29"/>
  <c r="DM38" i="29"/>
  <c r="GW38" i="29" s="1"/>
  <c r="BU38" i="29"/>
  <c r="DV38" i="29"/>
  <c r="HF38" i="29" s="1"/>
  <c r="CD38" i="29"/>
  <c r="EK38" i="29"/>
  <c r="HU38" i="29" s="1"/>
  <c r="CS38" i="29"/>
  <c r="DS38" i="29"/>
  <c r="HC38" i="29" s="1"/>
  <c r="CA38" i="29"/>
  <c r="DY30" i="29"/>
  <c r="HI30" i="29" s="1"/>
  <c r="DL30" i="29"/>
  <c r="GV30" i="29" s="1"/>
  <c r="EF30" i="29"/>
  <c r="HP30" i="29" s="1"/>
  <c r="EJ30" i="29"/>
  <c r="HT30" i="29" s="1"/>
  <c r="EW30" i="29"/>
  <c r="IG30" i="29" s="1"/>
  <c r="DU30" i="29"/>
  <c r="HE30" i="29" s="1"/>
  <c r="DT30" i="29"/>
  <c r="HD30" i="29" s="1"/>
  <c r="DJ30" i="29"/>
  <c r="GT30" i="29" s="1"/>
  <c r="ER30" i="29"/>
  <c r="IB30" i="29" s="1"/>
  <c r="EB30" i="29"/>
  <c r="HL30" i="29" s="1"/>
  <c r="EC22" i="29"/>
  <c r="HM22" i="29" s="1"/>
  <c r="CK22" i="29"/>
  <c r="DW22" i="29"/>
  <c r="HG22" i="29" s="1"/>
  <c r="CE22" i="29"/>
  <c r="DU22" i="29"/>
  <c r="HE22" i="29" s="1"/>
  <c r="CC22" i="29"/>
  <c r="EP22" i="29"/>
  <c r="HZ22" i="29" s="1"/>
  <c r="CX22" i="29"/>
  <c r="DK22" i="29"/>
  <c r="GU22" i="29" s="1"/>
  <c r="BS22" i="29"/>
  <c r="EG22" i="29"/>
  <c r="HQ22" i="29" s="1"/>
  <c r="CO22" i="29"/>
  <c r="EB22" i="29"/>
  <c r="HL22" i="29" s="1"/>
  <c r="CJ22" i="29"/>
  <c r="DL22" i="29"/>
  <c r="GV22" i="29" s="1"/>
  <c r="BT22" i="29"/>
  <c r="EQ22" i="29"/>
  <c r="IA22" i="29" s="1"/>
  <c r="CY22" i="29"/>
  <c r="DJ22" i="29"/>
  <c r="GT22" i="29" s="1"/>
  <c r="BR22" i="29"/>
  <c r="CK19" i="29"/>
  <c r="HM19" i="29" s="1"/>
  <c r="CB19" i="29"/>
  <c r="HD19" i="29" s="1"/>
  <c r="CD19" i="29"/>
  <c r="HF19" i="29" s="1"/>
  <c r="DA19" i="29"/>
  <c r="CP19" i="29"/>
  <c r="CA19" i="29"/>
  <c r="CY19" i="29"/>
  <c r="BU19" i="29"/>
  <c r="BX19" i="29"/>
  <c r="DC19" i="29"/>
  <c r="DA39" i="29"/>
  <c r="CC39" i="29"/>
  <c r="CT39" i="29"/>
  <c r="CW39" i="29"/>
  <c r="CZ39" i="29"/>
  <c r="BV39" i="29"/>
  <c r="BY39" i="29"/>
  <c r="CA39" i="29"/>
  <c r="EP39" i="29"/>
  <c r="HZ39" i="29" s="1"/>
  <c r="CD39" i="29"/>
  <c r="CG39" i="29"/>
  <c r="BR42" i="29"/>
  <c r="CA42" i="29"/>
  <c r="CW34" i="29"/>
  <c r="EE45" i="28"/>
  <c r="HO45" i="28" s="1"/>
  <c r="DT45" i="28"/>
  <c r="HD45" i="28" s="1"/>
  <c r="EF45" i="28"/>
  <c r="EO45" i="28"/>
  <c r="HY45" i="28" s="1"/>
  <c r="DS45" i="28"/>
  <c r="HC45" i="28" s="1"/>
  <c r="EW45" i="28"/>
  <c r="IG45" i="28" s="1"/>
  <c r="EB45" i="28"/>
  <c r="HL45" i="28" s="1"/>
  <c r="DQ45" i="28"/>
  <c r="HA45" i="28" s="1"/>
  <c r="DW45" i="28"/>
  <c r="HG45" i="28" s="1"/>
  <c r="DY45" i="28"/>
  <c r="HI45" i="28" s="1"/>
  <c r="DU41" i="28"/>
  <c r="CC41" i="28"/>
  <c r="FM41" i="28" s="1"/>
  <c r="EP41" i="28"/>
  <c r="CX41" i="28"/>
  <c r="GH41" i="28" s="1"/>
  <c r="DL41" i="28"/>
  <c r="BT41" i="28"/>
  <c r="FD41" i="28" s="1"/>
  <c r="DP41" i="28"/>
  <c r="BX41" i="28"/>
  <c r="FH41" i="28" s="1"/>
  <c r="ER41" i="28"/>
  <c r="CZ41" i="28"/>
  <c r="GJ41" i="28" s="1"/>
  <c r="ET41" i="28"/>
  <c r="DB41" i="28"/>
  <c r="GL41" i="28" s="1"/>
  <c r="EE41" i="28"/>
  <c r="CM41" i="28"/>
  <c r="FW41" i="28" s="1"/>
  <c r="EG41" i="28"/>
  <c r="CO41" i="28"/>
  <c r="FY41" i="28" s="1"/>
  <c r="DK41" i="28"/>
  <c r="BS41" i="28"/>
  <c r="FC41" i="28" s="1"/>
  <c r="EQ41" i="28"/>
  <c r="CY41" i="28"/>
  <c r="GI41" i="28" s="1"/>
  <c r="ES37" i="28"/>
  <c r="IC37" i="28" s="1"/>
  <c r="DJ37" i="28"/>
  <c r="GT37" i="28" s="1"/>
  <c r="EG37" i="28"/>
  <c r="HQ37" i="28" s="1"/>
  <c r="EC37" i="28"/>
  <c r="HM37" i="28" s="1"/>
  <c r="EV37" i="28"/>
  <c r="IF37" i="28" s="1"/>
  <c r="DT37" i="28"/>
  <c r="HD37" i="28" s="1"/>
  <c r="DZ37" i="28"/>
  <c r="HJ37" i="28" s="1"/>
  <c r="EI37" i="28"/>
  <c r="HS37" i="28" s="1"/>
  <c r="DY37" i="28"/>
  <c r="HI37" i="28" s="1"/>
  <c r="HC33" i="28"/>
  <c r="HA33" i="28"/>
  <c r="GW33" i="28"/>
  <c r="HE33" i="28"/>
  <c r="HQ33" i="28"/>
  <c r="HF33" i="28"/>
  <c r="CU27" i="29"/>
  <c r="HW27" i="29" s="1"/>
  <c r="CQ27" i="29"/>
  <c r="CE27" i="29"/>
  <c r="CK27" i="29"/>
  <c r="CO27" i="29"/>
  <c r="HQ27" i="29" s="1"/>
  <c r="CV27" i="29"/>
  <c r="CF27" i="29"/>
  <c r="EP27" i="29"/>
  <c r="HZ27" i="29" s="1"/>
  <c r="DN22" i="28"/>
  <c r="GX22" i="28" s="1"/>
  <c r="EO22" i="28"/>
  <c r="HY22" i="28" s="1"/>
  <c r="EJ22" i="28"/>
  <c r="HT22" i="28" s="1"/>
  <c r="EU22" i="28"/>
  <c r="IE22" i="28" s="1"/>
  <c r="DL22" i="28"/>
  <c r="GV22" i="28" s="1"/>
  <c r="EN22" i="28"/>
  <c r="HX22" i="28" s="1"/>
  <c r="ES22" i="28"/>
  <c r="IC22" i="28" s="1"/>
  <c r="EK22" i="28"/>
  <c r="HU22" i="28" s="1"/>
  <c r="DX22" i="28"/>
  <c r="HH22" i="28" s="1"/>
  <c r="EM22" i="28"/>
  <c r="HW22" i="28" s="1"/>
  <c r="DS28" i="28"/>
  <c r="HC28" i="28" s="1"/>
  <c r="DK28" i="28"/>
  <c r="GU28" i="28" s="1"/>
  <c r="EI28" i="28"/>
  <c r="HS28" i="28" s="1"/>
  <c r="DV28" i="28"/>
  <c r="HF28" i="28" s="1"/>
  <c r="EK28" i="28"/>
  <c r="HU28" i="28" s="1"/>
  <c r="ER28" i="28"/>
  <c r="IB28" i="28" s="1"/>
  <c r="DZ28" i="28"/>
  <c r="HJ28" i="28" s="1"/>
  <c r="EB28" i="28"/>
  <c r="HL28" i="28" s="1"/>
  <c r="DW28" i="28"/>
  <c r="HG28" i="28" s="1"/>
  <c r="DL28" i="28"/>
  <c r="GV28" i="28" s="1"/>
  <c r="HC20" i="28"/>
  <c r="DP12" i="28"/>
  <c r="GZ12" i="28" s="1"/>
  <c r="DY12" i="28"/>
  <c r="HI12" i="28" s="1"/>
  <c r="EM12" i="28"/>
  <c r="HW12" i="28" s="1"/>
  <c r="DJ12" i="28"/>
  <c r="EA12" i="28"/>
  <c r="HK12" i="28" s="1"/>
  <c r="ET12" i="28"/>
  <c r="ID12" i="28" s="1"/>
  <c r="ED12" i="28"/>
  <c r="HN12" i="28" s="1"/>
  <c r="ES12" i="28"/>
  <c r="IC12" i="28" s="1"/>
  <c r="EV12" i="28"/>
  <c r="IF12" i="28" s="1"/>
  <c r="CX33" i="28"/>
  <c r="GH33" i="28" s="1"/>
  <c r="HZ33" i="28" s="1"/>
  <c r="CF33" i="28"/>
  <c r="FP33" i="28" s="1"/>
  <c r="HH33" i="28" s="1"/>
  <c r="CN33" i="28"/>
  <c r="FX33" i="28" s="1"/>
  <c r="HP33" i="28" s="1"/>
  <c r="CO33" i="28"/>
  <c r="FY33" i="28" s="1"/>
  <c r="CV18" i="28"/>
  <c r="GF18" i="28" s="1"/>
  <c r="HX18" i="28" s="1"/>
  <c r="ER47" i="26"/>
  <c r="IA47" i="26" s="1"/>
  <c r="CZ47" i="26"/>
  <c r="GJ47" i="26" s="1"/>
  <c r="DT47" i="26"/>
  <c r="HC47" i="26" s="1"/>
  <c r="CB47" i="26"/>
  <c r="FL47" i="26" s="1"/>
  <c r="DW47" i="26"/>
  <c r="HF47" i="26" s="1"/>
  <c r="CE47" i="26"/>
  <c r="FO47" i="26" s="1"/>
  <c r="DL47" i="26"/>
  <c r="GU47" i="26" s="1"/>
  <c r="BT47" i="26"/>
  <c r="FD47" i="26" s="1"/>
  <c r="DN47" i="26"/>
  <c r="GW47" i="26" s="1"/>
  <c r="BV47" i="26"/>
  <c r="FF47" i="26" s="1"/>
  <c r="DQ47" i="26"/>
  <c r="GZ47" i="26" s="1"/>
  <c r="BY47" i="26"/>
  <c r="FI47" i="26" s="1"/>
  <c r="DH47" i="26"/>
  <c r="GQ47" i="26" s="1"/>
  <c r="BP47" i="26"/>
  <c r="EZ47" i="26" s="1"/>
  <c r="EQ47" i="26"/>
  <c r="HZ47" i="26" s="1"/>
  <c r="CY47" i="26"/>
  <c r="GI47" i="26" s="1"/>
  <c r="EC47" i="26"/>
  <c r="HL47" i="26" s="1"/>
  <c r="CK47" i="26"/>
  <c r="FU47" i="26" s="1"/>
  <c r="EF47" i="26"/>
  <c r="HO47" i="26" s="1"/>
  <c r="CN47" i="26"/>
  <c r="FX47" i="26" s="1"/>
  <c r="EG43" i="26"/>
  <c r="HP43" i="26" s="1"/>
  <c r="DV43" i="26"/>
  <c r="HE43" i="26" s="1"/>
  <c r="DO43" i="26"/>
  <c r="GX43" i="26" s="1"/>
  <c r="EF43" i="26"/>
  <c r="HO43" i="26" s="1"/>
  <c r="ED43" i="26"/>
  <c r="HM43" i="26" s="1"/>
  <c r="DJ43" i="26"/>
  <c r="GS43" i="26" s="1"/>
  <c r="ET43" i="26"/>
  <c r="IC43" i="26" s="1"/>
  <c r="EI43" i="26"/>
  <c r="HR43" i="26" s="1"/>
  <c r="DY43" i="26"/>
  <c r="HH43" i="26" s="1"/>
  <c r="DS43" i="26"/>
  <c r="HB43" i="26" s="1"/>
  <c r="HY39" i="26"/>
  <c r="HI39" i="26"/>
  <c r="HX39" i="26"/>
  <c r="HF39" i="26"/>
  <c r="HQ39" i="26"/>
  <c r="EG35" i="26"/>
  <c r="HP35" i="26" s="1"/>
  <c r="EJ35" i="26"/>
  <c r="HS35" i="26" s="1"/>
  <c r="ET35" i="26"/>
  <c r="IC35" i="26" s="1"/>
  <c r="DP35" i="26"/>
  <c r="GY35" i="26" s="1"/>
  <c r="EM35" i="26"/>
  <c r="HV35" i="26" s="1"/>
  <c r="EP35" i="26"/>
  <c r="HY35" i="26" s="1"/>
  <c r="ER35" i="26"/>
  <c r="IA35" i="26" s="1"/>
  <c r="DV35" i="26"/>
  <c r="HE35" i="26" s="1"/>
  <c r="EI35" i="26"/>
  <c r="HR35" i="26" s="1"/>
  <c r="EO35" i="26"/>
  <c r="HX35" i="26" s="1"/>
  <c r="EQ31" i="26"/>
  <c r="CY31" i="26"/>
  <c r="GI31" i="26" s="1"/>
  <c r="EN31" i="26"/>
  <c r="CV31" i="26"/>
  <c r="GF31" i="26" s="1"/>
  <c r="EH31" i="26"/>
  <c r="CP31" i="26"/>
  <c r="FZ31" i="26" s="1"/>
  <c r="EB31" i="26"/>
  <c r="CJ31" i="26"/>
  <c r="FT31" i="26" s="1"/>
  <c r="EP31" i="26"/>
  <c r="CX31" i="26"/>
  <c r="GH31" i="26" s="1"/>
  <c r="DK31" i="26"/>
  <c r="BS31" i="26"/>
  <c r="FC31" i="26" s="1"/>
  <c r="EA31" i="26"/>
  <c r="CI31" i="26"/>
  <c r="FS31" i="26" s="1"/>
  <c r="DY31" i="26"/>
  <c r="CG31" i="26"/>
  <c r="FQ31" i="26" s="1"/>
  <c r="DW31" i="26"/>
  <c r="CE31" i="26"/>
  <c r="FO31" i="26" s="1"/>
  <c r="ED27" i="26"/>
  <c r="HM27" i="26" s="1"/>
  <c r="DK27" i="26"/>
  <c r="GT27" i="26" s="1"/>
  <c r="DM27" i="26"/>
  <c r="GV27" i="26" s="1"/>
  <c r="EB27" i="26"/>
  <c r="HK27" i="26" s="1"/>
  <c r="DS27" i="26"/>
  <c r="HB27" i="26" s="1"/>
  <c r="EO27" i="26"/>
  <c r="HX27" i="26" s="1"/>
  <c r="DN27" i="26"/>
  <c r="GW27" i="26" s="1"/>
  <c r="EL27" i="26"/>
  <c r="HU27" i="26" s="1"/>
  <c r="EE27" i="26"/>
  <c r="HN27" i="26" s="1"/>
  <c r="DJ27" i="26"/>
  <c r="GS27" i="26" s="1"/>
  <c r="EC23" i="26"/>
  <c r="HL23" i="26" s="1"/>
  <c r="EN23" i="26"/>
  <c r="HW23" i="26" s="1"/>
  <c r="EH23" i="26"/>
  <c r="HQ23" i="26" s="1"/>
  <c r="DQ23" i="26"/>
  <c r="GZ23" i="26" s="1"/>
  <c r="EK23" i="26"/>
  <c r="HT23" i="26" s="1"/>
  <c r="EJ23" i="26"/>
  <c r="HS23" i="26" s="1"/>
  <c r="DZ23" i="26"/>
  <c r="HI23" i="26" s="1"/>
  <c r="DU23" i="26"/>
  <c r="HD23" i="26" s="1"/>
  <c r="EO23" i="26"/>
  <c r="HX23" i="26" s="1"/>
  <c r="DT19" i="26"/>
  <c r="HC19" i="26" s="1"/>
  <c r="DV19" i="26"/>
  <c r="HE19" i="26" s="1"/>
  <c r="EC19" i="26"/>
  <c r="HL19" i="26" s="1"/>
  <c r="EE19" i="26"/>
  <c r="HN19" i="26" s="1"/>
  <c r="DW19" i="26"/>
  <c r="HF19" i="26" s="1"/>
  <c r="EL19" i="26"/>
  <c r="HU19" i="26" s="1"/>
  <c r="DM19" i="26"/>
  <c r="GV19" i="26" s="1"/>
  <c r="EN19" i="26"/>
  <c r="HW19" i="26" s="1"/>
  <c r="DP19" i="26"/>
  <c r="GY19" i="26" s="1"/>
  <c r="DY15" i="26"/>
  <c r="CG15" i="26"/>
  <c r="FQ15" i="26" s="1"/>
  <c r="EF15" i="26"/>
  <c r="CN15" i="26"/>
  <c r="FX15" i="26" s="1"/>
  <c r="DH15" i="26"/>
  <c r="BP15" i="26"/>
  <c r="EZ15" i="26" s="1"/>
  <c r="DJ15" i="26"/>
  <c r="BR15" i="26"/>
  <c r="FB15" i="26" s="1"/>
  <c r="ER15" i="26"/>
  <c r="CZ15" i="26"/>
  <c r="GJ15" i="26" s="1"/>
  <c r="DM15" i="26"/>
  <c r="BU15" i="26"/>
  <c r="FE15" i="26" s="1"/>
  <c r="EG15" i="26"/>
  <c r="CO15" i="26"/>
  <c r="FY15" i="26" s="1"/>
  <c r="EB15" i="26"/>
  <c r="CJ15" i="26"/>
  <c r="FT15" i="26" s="1"/>
  <c r="DV15" i="26"/>
  <c r="CD15" i="26"/>
  <c r="FN15" i="26" s="1"/>
  <c r="DR15" i="26"/>
  <c r="BZ15" i="26"/>
  <c r="FJ15" i="26" s="1"/>
  <c r="EO11" i="26"/>
  <c r="CW11" i="26"/>
  <c r="GG11" i="26" s="1"/>
  <c r="HX11" i="26" s="1"/>
  <c r="DQ11" i="26"/>
  <c r="BY11" i="26"/>
  <c r="FI11" i="26" s="1"/>
  <c r="GZ11" i="26" s="1"/>
  <c r="BW11" i="26"/>
  <c r="FG11" i="26" s="1"/>
  <c r="DO11" i="26"/>
  <c r="BT11" i="26"/>
  <c r="FD11" i="26" s="1"/>
  <c r="DL11" i="26"/>
  <c r="GU11" i="26" s="1"/>
  <c r="CC11" i="26"/>
  <c r="FM11" i="26" s="1"/>
  <c r="DU11" i="26"/>
  <c r="DX11" i="26"/>
  <c r="CF11" i="26"/>
  <c r="FP11" i="26" s="1"/>
  <c r="HG11" i="26" s="1"/>
  <c r="EQ11" i="26"/>
  <c r="CY11" i="26"/>
  <c r="GI11" i="26" s="1"/>
  <c r="HZ11" i="26" s="1"/>
  <c r="CJ11" i="26"/>
  <c r="FT11" i="26" s="1"/>
  <c r="EB11" i="26"/>
  <c r="HK11" i="26" s="1"/>
  <c r="CK11" i="26"/>
  <c r="FU11" i="26" s="1"/>
  <c r="EC11" i="26"/>
  <c r="DN11" i="26"/>
  <c r="BV11" i="26"/>
  <c r="FF11" i="26" s="1"/>
  <c r="GW11" i="26" s="1"/>
  <c r="CZ28" i="26"/>
  <c r="GJ28" i="26" s="1"/>
  <c r="IA28" i="26" s="1"/>
  <c r="CI28" i="26"/>
  <c r="FS28" i="26" s="1"/>
  <c r="HJ28" i="26" s="1"/>
  <c r="CE28" i="26"/>
  <c r="FO28" i="26" s="1"/>
  <c r="CV28" i="26"/>
  <c r="GF28" i="26" s="1"/>
  <c r="BS28" i="26"/>
  <c r="FC28" i="26" s="1"/>
  <c r="GT28" i="26" s="1"/>
  <c r="CW28" i="26"/>
  <c r="GG28" i="26" s="1"/>
  <c r="HX28" i="26" s="1"/>
  <c r="CT28" i="26"/>
  <c r="GD28" i="26" s="1"/>
  <c r="HU28" i="26" s="1"/>
  <c r="CS28" i="26"/>
  <c r="GC28" i="26" s="1"/>
  <c r="BP28" i="26"/>
  <c r="EZ28" i="26" s="1"/>
  <c r="GQ28" i="26" s="1"/>
  <c r="CX28" i="26"/>
  <c r="GH28" i="26" s="1"/>
  <c r="HY28" i="26" s="1"/>
  <c r="CM32" i="26"/>
  <c r="FW32" i="26" s="1"/>
  <c r="HN32" i="26" s="1"/>
  <c r="CS32" i="26"/>
  <c r="GC32" i="26" s="1"/>
  <c r="HT32" i="26" s="1"/>
  <c r="CU32" i="26"/>
  <c r="GE32" i="26" s="1"/>
  <c r="HV32" i="26" s="1"/>
  <c r="CN32" i="26"/>
  <c r="FX32" i="26" s="1"/>
  <c r="HO32" i="26" s="1"/>
  <c r="DB32" i="26"/>
  <c r="GL32" i="26" s="1"/>
  <c r="IC32" i="26" s="1"/>
  <c r="CG32" i="26"/>
  <c r="FQ32" i="26" s="1"/>
  <c r="HH32" i="26" s="1"/>
  <c r="CX32" i="26"/>
  <c r="GH32" i="26" s="1"/>
  <c r="HY32" i="26" s="1"/>
  <c r="BY32" i="26"/>
  <c r="FI32" i="26" s="1"/>
  <c r="GZ32" i="26" s="1"/>
  <c r="CF32" i="26"/>
  <c r="FP32" i="26" s="1"/>
  <c r="HG32" i="26" s="1"/>
  <c r="CY32" i="26"/>
  <c r="GI32" i="26" s="1"/>
  <c r="HZ32" i="26" s="1"/>
  <c r="HY42" i="26"/>
  <c r="HD47" i="24"/>
  <c r="HB47" i="24"/>
  <c r="GT47" i="24"/>
  <c r="HM47" i="24"/>
  <c r="GZ47" i="24"/>
  <c r="HI47" i="24"/>
  <c r="HA47" i="24"/>
  <c r="HK47" i="24"/>
  <c r="DK43" i="24"/>
  <c r="GT43" i="24" s="1"/>
  <c r="BS43" i="24"/>
  <c r="FC43" i="24" s="1"/>
  <c r="DM43" i="24"/>
  <c r="GV43" i="24" s="1"/>
  <c r="BU43" i="24"/>
  <c r="FE43" i="24" s="1"/>
  <c r="ER43" i="24"/>
  <c r="IA43" i="24" s="1"/>
  <c r="CZ43" i="24"/>
  <c r="GJ43" i="24" s="1"/>
  <c r="DZ43" i="24"/>
  <c r="HI43" i="24" s="1"/>
  <c r="CH43" i="24"/>
  <c r="FR43" i="24" s="1"/>
  <c r="EG43" i="24"/>
  <c r="HP43" i="24" s="1"/>
  <c r="CO43" i="24"/>
  <c r="FY43" i="24" s="1"/>
  <c r="DP43" i="24"/>
  <c r="GY43" i="24" s="1"/>
  <c r="BX43" i="24"/>
  <c r="FH43" i="24" s="1"/>
  <c r="DT43" i="24"/>
  <c r="HC43" i="24" s="1"/>
  <c r="CB43" i="24"/>
  <c r="FL43" i="24" s="1"/>
  <c r="DL43" i="24"/>
  <c r="GU43" i="24" s="1"/>
  <c r="BT43" i="24"/>
  <c r="FD43" i="24" s="1"/>
  <c r="ED43" i="24"/>
  <c r="HM43" i="24" s="1"/>
  <c r="CL43" i="24"/>
  <c r="FV43" i="24" s="1"/>
  <c r="DY43" i="24"/>
  <c r="HH43" i="24" s="1"/>
  <c r="CG43" i="24"/>
  <c r="FQ43" i="24" s="1"/>
  <c r="GV39" i="24"/>
  <c r="GW39" i="24"/>
  <c r="HV39" i="24"/>
  <c r="GR39" i="24"/>
  <c r="HU39" i="24"/>
  <c r="IE39" i="24"/>
  <c r="IC39" i="24"/>
  <c r="HU35" i="24"/>
  <c r="HG35" i="24"/>
  <c r="HV35" i="24"/>
  <c r="HW35" i="24"/>
  <c r="GZ35" i="24"/>
  <c r="GW31" i="24"/>
  <c r="GY31" i="24"/>
  <c r="HV31" i="24"/>
  <c r="HE31" i="24"/>
  <c r="HG31" i="24"/>
  <c r="HJ31" i="24"/>
  <c r="HK31" i="24"/>
  <c r="DP27" i="24"/>
  <c r="BX27" i="24"/>
  <c r="FH27" i="24" s="1"/>
  <c r="EB27" i="24"/>
  <c r="CJ27" i="24"/>
  <c r="FT27" i="24" s="1"/>
  <c r="DS27" i="24"/>
  <c r="CA27" i="24"/>
  <c r="FK27" i="24" s="1"/>
  <c r="EG27" i="24"/>
  <c r="CO27" i="24"/>
  <c r="FY27" i="24" s="1"/>
  <c r="DY27" i="24"/>
  <c r="CG27" i="24"/>
  <c r="FQ27" i="24" s="1"/>
  <c r="DI27" i="24"/>
  <c r="BQ27" i="24"/>
  <c r="FA27" i="24" s="1"/>
  <c r="DK27" i="24"/>
  <c r="BS27" i="24"/>
  <c r="FC27" i="24" s="1"/>
  <c r="DJ27" i="24"/>
  <c r="BR27" i="24"/>
  <c r="FB27" i="24" s="1"/>
  <c r="DL27" i="24"/>
  <c r="BT27" i="24"/>
  <c r="FD27" i="24" s="1"/>
  <c r="DT23" i="24"/>
  <c r="HC23" i="24" s="1"/>
  <c r="DY23" i="24"/>
  <c r="HH23" i="24" s="1"/>
  <c r="EE23" i="24"/>
  <c r="HN23" i="24" s="1"/>
  <c r="ET23" i="24"/>
  <c r="IC23" i="24" s="1"/>
  <c r="EL23" i="24"/>
  <c r="HU23" i="24" s="1"/>
  <c r="DO23" i="24"/>
  <c r="GX23" i="24" s="1"/>
  <c r="ER23" i="24"/>
  <c r="IA23" i="24" s="1"/>
  <c r="EB23" i="24"/>
  <c r="HK23" i="24" s="1"/>
  <c r="DN23" i="24"/>
  <c r="GW23" i="24" s="1"/>
  <c r="EC19" i="24"/>
  <c r="HL19" i="24" s="1"/>
  <c r="CK19" i="24"/>
  <c r="FU19" i="24" s="1"/>
  <c r="EA19" i="24"/>
  <c r="HJ19" i="24" s="1"/>
  <c r="CI19" i="24"/>
  <c r="FS19" i="24" s="1"/>
  <c r="DQ19" i="24"/>
  <c r="GZ19" i="24" s="1"/>
  <c r="BY19" i="24"/>
  <c r="FI19" i="24" s="1"/>
  <c r="EL19" i="24"/>
  <c r="HU19" i="24" s="1"/>
  <c r="CT19" i="24"/>
  <c r="GD19" i="24" s="1"/>
  <c r="EE19" i="24"/>
  <c r="HN19" i="24" s="1"/>
  <c r="CM19" i="24"/>
  <c r="FW19" i="24" s="1"/>
  <c r="EG19" i="24"/>
  <c r="HP19" i="24" s="1"/>
  <c r="CO19" i="24"/>
  <c r="FY19" i="24" s="1"/>
  <c r="DO19" i="24"/>
  <c r="GX19" i="24" s="1"/>
  <c r="BW19" i="24"/>
  <c r="FG19" i="24" s="1"/>
  <c r="ES19" i="24"/>
  <c r="IB19" i="24" s="1"/>
  <c r="DA19" i="24"/>
  <c r="GK19" i="24" s="1"/>
  <c r="DI19" i="24"/>
  <c r="GR19" i="24" s="1"/>
  <c r="BQ19" i="24"/>
  <c r="FA19" i="24" s="1"/>
  <c r="DL19" i="24"/>
  <c r="GU19" i="24" s="1"/>
  <c r="BT19" i="24"/>
  <c r="FD19" i="24" s="1"/>
  <c r="DM15" i="24"/>
  <c r="GV15" i="24" s="1"/>
  <c r="DS15" i="24"/>
  <c r="HB15" i="24" s="1"/>
  <c r="DQ15" i="24"/>
  <c r="GZ15" i="24" s="1"/>
  <c r="EI15" i="24"/>
  <c r="HR15" i="24" s="1"/>
  <c r="EG15" i="24"/>
  <c r="HP15" i="24" s="1"/>
  <c r="EM15" i="24"/>
  <c r="HV15" i="24" s="1"/>
  <c r="DY15" i="24"/>
  <c r="HH15" i="24" s="1"/>
  <c r="DP15" i="24"/>
  <c r="GY15" i="24" s="1"/>
  <c r="DN15" i="24"/>
  <c r="GW15" i="24" s="1"/>
  <c r="EU15" i="24"/>
  <c r="ID15" i="24" s="1"/>
  <c r="DM47" i="23"/>
  <c r="BU47" i="23"/>
  <c r="EO47" i="23"/>
  <c r="CW47" i="23"/>
  <c r="EH47" i="23"/>
  <c r="CP47" i="23"/>
  <c r="EF47" i="23"/>
  <c r="CN47" i="23"/>
  <c r="DT47" i="23"/>
  <c r="CB47" i="23"/>
  <c r="EE47" i="23"/>
  <c r="CM47" i="23"/>
  <c r="EW47" i="23"/>
  <c r="DE47" i="23"/>
  <c r="DW47" i="23"/>
  <c r="CE47" i="23"/>
  <c r="EX47" i="23"/>
  <c r="DF47" i="23"/>
  <c r="DV47" i="23"/>
  <c r="CD47" i="23"/>
  <c r="EB43" i="23"/>
  <c r="EU43" i="23"/>
  <c r="EI43" i="23"/>
  <c r="DM43" i="23"/>
  <c r="EA43" i="23"/>
  <c r="EE43" i="23"/>
  <c r="DS43" i="23"/>
  <c r="DW43" i="23"/>
  <c r="DR43" i="23"/>
  <c r="ED43" i="23"/>
  <c r="ED35" i="23"/>
  <c r="CL35" i="23"/>
  <c r="DY35" i="23"/>
  <c r="CG35" i="23"/>
  <c r="DX35" i="23"/>
  <c r="CF35" i="23"/>
  <c r="DM35" i="23"/>
  <c r="BU35" i="23"/>
  <c r="DS35" i="23"/>
  <c r="CA35" i="23"/>
  <c r="EE35" i="23"/>
  <c r="CM35" i="23"/>
  <c r="EK35" i="23"/>
  <c r="CS35" i="23"/>
  <c r="EN35" i="23"/>
  <c r="CV35" i="23"/>
  <c r="EX35" i="23"/>
  <c r="DF35" i="23"/>
  <c r="DU31" i="23"/>
  <c r="DX31" i="23"/>
  <c r="EY31" i="23"/>
  <c r="DP31" i="23"/>
  <c r="EK31" i="23"/>
  <c r="EN31" i="23"/>
  <c r="ES31" i="23"/>
  <c r="EI31" i="23"/>
  <c r="DW31" i="23"/>
  <c r="DR31" i="23"/>
  <c r="ES27" i="23"/>
  <c r="DA27" i="23"/>
  <c r="DS27" i="23"/>
  <c r="CA27" i="23"/>
  <c r="DO27" i="23"/>
  <c r="BW27" i="23"/>
  <c r="EQ27" i="23"/>
  <c r="CY27" i="23"/>
  <c r="EM27" i="23"/>
  <c r="CU27" i="23"/>
  <c r="EI27" i="23"/>
  <c r="CQ27" i="23"/>
  <c r="DU27" i="23"/>
  <c r="CC27" i="23"/>
  <c r="BR27" i="23"/>
  <c r="EG27" i="23"/>
  <c r="CO27" i="23"/>
  <c r="DJ27" i="23" s="1"/>
  <c r="ET27" i="23"/>
  <c r="DB27" i="23"/>
  <c r="DR27" i="23"/>
  <c r="BZ27" i="23"/>
  <c r="EJ23" i="23"/>
  <c r="DX23" i="23"/>
  <c r="EX23" i="23"/>
  <c r="EP23" i="23"/>
  <c r="EM23" i="23"/>
  <c r="EH23" i="23"/>
  <c r="DY23" i="23"/>
  <c r="ES23" i="23"/>
  <c r="EI23" i="23"/>
  <c r="DW23" i="23"/>
  <c r="EP19" i="23"/>
  <c r="EY19" i="23"/>
  <c r="DU19" i="23"/>
  <c r="DY19" i="23"/>
  <c r="DO19" i="23"/>
  <c r="DT19" i="23"/>
  <c r="EN19" i="23"/>
  <c r="EV19" i="23"/>
  <c r="DL19" i="23"/>
  <c r="EE19" i="23"/>
  <c r="BR15" i="23"/>
  <c r="EG15" i="23"/>
  <c r="CH11" i="23"/>
  <c r="DZ11" i="23"/>
  <c r="CR11" i="23"/>
  <c r="EJ11" i="23"/>
  <c r="BZ11" i="23"/>
  <c r="DR11" i="23"/>
  <c r="CA11" i="23"/>
  <c r="DS11" i="23"/>
  <c r="DW11" i="23"/>
  <c r="CE11" i="23"/>
  <c r="DD11" i="23"/>
  <c r="EV11" i="23"/>
  <c r="CF11" i="23"/>
  <c r="DX11" i="23"/>
  <c r="DC11" i="23"/>
  <c r="EU11" i="23"/>
  <c r="BU11" i="23"/>
  <c r="DM11" i="23"/>
  <c r="CU11" i="23"/>
  <c r="EM11" i="23"/>
  <c r="CJ39" i="26"/>
  <c r="FT39" i="26" s="1"/>
  <c r="CB39" i="26"/>
  <c r="FL39" i="26" s="1"/>
  <c r="HC39" i="26" s="1"/>
  <c r="CM39" i="26"/>
  <c r="FW39" i="26" s="1"/>
  <c r="CQ39" i="26"/>
  <c r="GA39" i="26" s="1"/>
  <c r="HR39" i="26" s="1"/>
  <c r="DA39" i="26"/>
  <c r="GK39" i="26" s="1"/>
  <c r="BV39" i="26"/>
  <c r="FF39" i="26" s="1"/>
  <c r="GW39" i="26" s="1"/>
  <c r="BO39" i="26"/>
  <c r="EY39" i="26" s="1"/>
  <c r="CK39" i="26"/>
  <c r="FU39" i="26" s="1"/>
  <c r="HL39" i="26" s="1"/>
  <c r="DB39" i="26"/>
  <c r="GL39" i="26" s="1"/>
  <c r="IC39" i="26" s="1"/>
  <c r="BX39" i="26"/>
  <c r="FH39" i="26" s="1"/>
  <c r="GY39" i="26" s="1"/>
  <c r="CV12" i="24"/>
  <c r="GF12" i="24" s="1"/>
  <c r="HW12" i="24" s="1"/>
  <c r="BV12" i="24"/>
  <c r="FF12" i="24" s="1"/>
  <c r="GW12" i="24" s="1"/>
  <c r="BU12" i="24"/>
  <c r="FE12" i="24" s="1"/>
  <c r="GV12" i="24" s="1"/>
  <c r="CA12" i="24"/>
  <c r="FK12" i="24" s="1"/>
  <c r="HB12" i="24" s="1"/>
  <c r="BX12" i="24"/>
  <c r="FH12" i="24" s="1"/>
  <c r="GY12" i="24" s="1"/>
  <c r="BQ12" i="24"/>
  <c r="FA12" i="24" s="1"/>
  <c r="GR12" i="24" s="1"/>
  <c r="CP12" i="24"/>
  <c r="FZ12" i="24" s="1"/>
  <c r="HQ12" i="24" s="1"/>
  <c r="BR12" i="24"/>
  <c r="FB12" i="24" s="1"/>
  <c r="GS12" i="24" s="1"/>
  <c r="CI12" i="24"/>
  <c r="FS12" i="24" s="1"/>
  <c r="HJ12" i="24" s="1"/>
  <c r="CW35" i="24"/>
  <c r="GG35" i="24" s="1"/>
  <c r="CZ35" i="24"/>
  <c r="GJ35" i="24" s="1"/>
  <c r="IA35" i="24" s="1"/>
  <c r="CN35" i="24"/>
  <c r="FX35" i="24" s="1"/>
  <c r="HO35" i="24" s="1"/>
  <c r="CX35" i="24"/>
  <c r="GH35" i="24" s="1"/>
  <c r="HY35" i="24" s="1"/>
  <c r="DA35" i="24"/>
  <c r="GK35" i="24" s="1"/>
  <c r="IB35" i="24" s="1"/>
  <c r="DC35" i="24"/>
  <c r="GM35" i="24" s="1"/>
  <c r="ID35" i="24" s="1"/>
  <c r="CQ35" i="24"/>
  <c r="GA35" i="24" s="1"/>
  <c r="HR35" i="24" s="1"/>
  <c r="CT35" i="24"/>
  <c r="GD35" i="24" s="1"/>
  <c r="CO35" i="24"/>
  <c r="FY35" i="24" s="1"/>
  <c r="HP35" i="24" s="1"/>
  <c r="CR35" i="24"/>
  <c r="GB35" i="24" s="1"/>
  <c r="HS35" i="24" s="1"/>
  <c r="BQ31" i="24"/>
  <c r="FA31" i="24" s="1"/>
  <c r="BT31" i="24"/>
  <c r="FD31" i="24" s="1"/>
  <c r="GU31" i="24" s="1"/>
  <c r="CM31" i="24"/>
  <c r="FW31" i="24" s="1"/>
  <c r="BR31" i="24"/>
  <c r="FB31" i="24" s="1"/>
  <c r="GS31" i="24" s="1"/>
  <c r="BU31" i="24"/>
  <c r="FE31" i="24" s="1"/>
  <c r="GV31" i="24" s="1"/>
  <c r="BW31" i="24"/>
  <c r="FG31" i="24" s="1"/>
  <c r="GX31" i="24" s="1"/>
  <c r="EK31" i="24"/>
  <c r="HT31" i="24" s="1"/>
  <c r="CY31" i="24"/>
  <c r="GI31" i="24" s="1"/>
  <c r="HZ31" i="24" s="1"/>
  <c r="DB31" i="24"/>
  <c r="GL31" i="24" s="1"/>
  <c r="IC31" i="24" s="1"/>
  <c r="CO39" i="24"/>
  <c r="FY39" i="24" s="1"/>
  <c r="HP39" i="24" s="1"/>
  <c r="CR39" i="24"/>
  <c r="GB39" i="24" s="1"/>
  <c r="BX39" i="24"/>
  <c r="FH39" i="24" s="1"/>
  <c r="CP39" i="24"/>
  <c r="FZ39" i="24" s="1"/>
  <c r="HQ39" i="24" s="1"/>
  <c r="CS39" i="24"/>
  <c r="GC39" i="24" s="1"/>
  <c r="CN39" i="24"/>
  <c r="FX39" i="24" s="1"/>
  <c r="CI39" i="24"/>
  <c r="FS39" i="24" s="1"/>
  <c r="CL39" i="24"/>
  <c r="FV39" i="24" s="1"/>
  <c r="CG39" i="24"/>
  <c r="FQ39" i="24" s="1"/>
  <c r="CJ39" i="24"/>
  <c r="FT39" i="24" s="1"/>
  <c r="CG24" i="23"/>
  <c r="CR24" i="23"/>
  <c r="CY24" i="23"/>
  <c r="CH24" i="23"/>
  <c r="CS24" i="23"/>
  <c r="CF24" i="23"/>
  <c r="DG24" i="23"/>
  <c r="CL24" i="23"/>
  <c r="BY24" i="23"/>
  <c r="CJ24" i="23"/>
  <c r="CU24" i="23"/>
  <c r="BQ47" i="24"/>
  <c r="FA47" i="24" s="1"/>
  <c r="GR47" i="24" s="1"/>
  <c r="BT47" i="24"/>
  <c r="FD47" i="24" s="1"/>
  <c r="BR47" i="24"/>
  <c r="FB47" i="24" s="1"/>
  <c r="GS47" i="24" s="1"/>
  <c r="BU47" i="24"/>
  <c r="FE47" i="24" s="1"/>
  <c r="GV47" i="24" s="1"/>
  <c r="DD47" i="24"/>
  <c r="GN47" i="24" s="1"/>
  <c r="IE47" i="24" s="1"/>
  <c r="EM47" i="24"/>
  <c r="HV47" i="24" s="1"/>
  <c r="CY47" i="24"/>
  <c r="GI47" i="24" s="1"/>
  <c r="HZ47" i="24" s="1"/>
  <c r="DB47" i="24"/>
  <c r="GL47" i="24" s="1"/>
  <c r="IC47" i="24" s="1"/>
  <c r="CT39" i="23"/>
  <c r="CH39" i="23"/>
  <c r="CR39" i="23"/>
  <c r="CU39" i="23"/>
  <c r="CW39" i="23"/>
  <c r="CK39" i="23"/>
  <c r="CV39" i="23"/>
  <c r="DG39" i="23"/>
  <c r="CL39" i="23"/>
  <c r="BZ39" i="23"/>
  <c r="CJ39" i="23"/>
  <c r="HN260" i="27"/>
  <c r="HH260" i="27"/>
  <c r="IB260" i="27"/>
  <c r="JI260" i="27"/>
  <c r="JA260" i="27"/>
  <c r="IK260" i="27"/>
  <c r="IA260" i="27"/>
  <c r="HG260" i="27"/>
  <c r="IM260" i="27"/>
  <c r="IH260" i="27"/>
  <c r="IS260" i="27"/>
  <c r="IY260" i="27"/>
  <c r="IG260" i="27"/>
  <c r="IE260" i="27"/>
  <c r="HE260" i="27"/>
  <c r="HP260" i="27"/>
  <c r="IN260" i="27"/>
  <c r="JG260" i="27"/>
  <c r="BW35" i="33"/>
  <c r="FG35" i="33" s="1"/>
  <c r="GX35" i="33" s="1"/>
  <c r="CW35" i="33"/>
  <c r="GG35" i="33" s="1"/>
  <c r="HX35" i="33" s="1"/>
  <c r="BT35" i="33"/>
  <c r="FD35" i="33" s="1"/>
  <c r="GU35" i="33" s="1"/>
  <c r="CK35" i="33"/>
  <c r="FU35" i="33" s="1"/>
  <c r="HL35" i="33" s="1"/>
  <c r="CS35" i="33"/>
  <c r="GC35" i="33" s="1"/>
  <c r="HT35" i="33" s="1"/>
  <c r="CX35" i="33"/>
  <c r="GH35" i="33" s="1"/>
  <c r="HY35" i="33" s="1"/>
  <c r="BR35" i="33"/>
  <c r="FB35" i="33" s="1"/>
  <c r="GS35" i="33" s="1"/>
  <c r="CL35" i="33"/>
  <c r="FV35" i="33" s="1"/>
  <c r="HM35" i="33" s="1"/>
  <c r="CG35" i="33"/>
  <c r="FQ35" i="33" s="1"/>
  <c r="HH35" i="33" s="1"/>
  <c r="CO35" i="33"/>
  <c r="FY35" i="33" s="1"/>
  <c r="HP35" i="33" s="1"/>
  <c r="BU37" i="33"/>
  <c r="FE37" i="33" s="1"/>
  <c r="DM37" i="33"/>
  <c r="HB37" i="33"/>
  <c r="ID37" i="33"/>
  <c r="BR37" i="33"/>
  <c r="FB37" i="33" s="1"/>
  <c r="DJ37" i="33"/>
  <c r="GS37" i="33" s="1"/>
  <c r="HL37" i="33"/>
  <c r="HN37" i="33"/>
  <c r="CG47" i="33"/>
  <c r="FQ47" i="33" s="1"/>
  <c r="DY47" i="33"/>
  <c r="DL47" i="33"/>
  <c r="GU47" i="33" s="1"/>
  <c r="EV47" i="33"/>
  <c r="EA47" i="33"/>
  <c r="BQ47" i="33"/>
  <c r="FA47" i="33" s="1"/>
  <c r="DI47" i="33"/>
  <c r="GR47" i="33" s="1"/>
  <c r="CX47" i="33"/>
  <c r="GH47" i="33" s="1"/>
  <c r="EP47" i="33"/>
  <c r="HY47" i="33" s="1"/>
  <c r="EG47" i="33"/>
  <c r="HP47" i="33" s="1"/>
  <c r="DR47" i="33"/>
  <c r="HA47" i="33" s="1"/>
  <c r="DA47" i="33"/>
  <c r="GK47" i="33" s="1"/>
  <c r="ES47" i="33"/>
  <c r="IB47" i="33" s="1"/>
  <c r="BV47" i="33"/>
  <c r="FF47" i="33" s="1"/>
  <c r="DN47" i="33"/>
  <c r="GW47" i="33" s="1"/>
  <c r="BR27" i="33"/>
  <c r="FB27" i="33" s="1"/>
  <c r="GS27" i="33" s="1"/>
  <c r="BU27" i="33"/>
  <c r="FE27" i="33" s="1"/>
  <c r="GV27" i="33" s="1"/>
  <c r="BX27" i="33"/>
  <c r="FH27" i="33" s="1"/>
  <c r="GY27" i="33" s="1"/>
  <c r="CT27" i="33"/>
  <c r="GD27" i="33" s="1"/>
  <c r="HU27" i="33" s="1"/>
  <c r="CZ27" i="33"/>
  <c r="GJ27" i="33" s="1"/>
  <c r="IA27" i="33" s="1"/>
  <c r="CX27" i="33"/>
  <c r="GH27" i="33" s="1"/>
  <c r="HY27" i="33" s="1"/>
  <c r="CD27" i="33"/>
  <c r="FN27" i="33" s="1"/>
  <c r="HE27" i="33" s="1"/>
  <c r="DC27" i="33"/>
  <c r="GM27" i="33" s="1"/>
  <c r="ID27" i="33" s="1"/>
  <c r="DA27" i="33"/>
  <c r="GK27" i="33" s="1"/>
  <c r="IB27" i="33" s="1"/>
  <c r="CS18" i="30"/>
  <c r="GC18" i="30" s="1"/>
  <c r="EK18" i="30"/>
  <c r="EB18" i="30"/>
  <c r="HK18" i="30" s="1"/>
  <c r="EE18" i="30"/>
  <c r="HN18" i="30" s="1"/>
  <c r="CX18" i="30"/>
  <c r="GH18" i="30" s="1"/>
  <c r="HY18" i="30" s="1"/>
  <c r="EP18" i="30"/>
  <c r="DZ18" i="30"/>
  <c r="HI18" i="30" s="1"/>
  <c r="DL18" i="30"/>
  <c r="GU18" i="30" s="1"/>
  <c r="EF18" i="30"/>
  <c r="HO18" i="30" s="1"/>
  <c r="DO18" i="30"/>
  <c r="GX18" i="30" s="1"/>
  <c r="DY18" i="30"/>
  <c r="HH18" i="30" s="1"/>
  <c r="DP18" i="30"/>
  <c r="GY18" i="30" s="1"/>
  <c r="DB19" i="30"/>
  <c r="GL19" i="30" s="1"/>
  <c r="ET19" i="30"/>
  <c r="EA19" i="30"/>
  <c r="DM19" i="30"/>
  <c r="GV19" i="30" s="1"/>
  <c r="BR19" i="30"/>
  <c r="FB19" i="30" s="1"/>
  <c r="DJ19" i="30"/>
  <c r="CJ19" i="30"/>
  <c r="FT19" i="30" s="1"/>
  <c r="EB19" i="30"/>
  <c r="CS19" i="30"/>
  <c r="GC19" i="30" s="1"/>
  <c r="EK19" i="30"/>
  <c r="CW19" i="30"/>
  <c r="GG19" i="30" s="1"/>
  <c r="EO19" i="30"/>
  <c r="DA19" i="30"/>
  <c r="GK19" i="30" s="1"/>
  <c r="ES19" i="30"/>
  <c r="CH19" i="30"/>
  <c r="FR19" i="30" s="1"/>
  <c r="DZ19" i="30"/>
  <c r="CZ19" i="30"/>
  <c r="GJ19" i="30" s="1"/>
  <c r="ER19" i="30"/>
  <c r="HQ13" i="30"/>
  <c r="IA13" i="30"/>
  <c r="HF13" i="30"/>
  <c r="HY13" i="30"/>
  <c r="HN13" i="30"/>
  <c r="HB13" i="30"/>
  <c r="HH13" i="30"/>
  <c r="HL13" i="30"/>
  <c r="DT36" i="33"/>
  <c r="CB36" i="33"/>
  <c r="FL36" i="33" s="1"/>
  <c r="EG36" i="33"/>
  <c r="CO36" i="33"/>
  <c r="FY36" i="33" s="1"/>
  <c r="EQ36" i="33"/>
  <c r="CY36" i="33"/>
  <c r="GI36" i="33" s="1"/>
  <c r="EJ36" i="33"/>
  <c r="CR36" i="33"/>
  <c r="GB36" i="33" s="1"/>
  <c r="EF36" i="33"/>
  <c r="CN36" i="33"/>
  <c r="FX36" i="33" s="1"/>
  <c r="ES36" i="33"/>
  <c r="DA36" i="33"/>
  <c r="GK36" i="33" s="1"/>
  <c r="DO36" i="33"/>
  <c r="BW36" i="33"/>
  <c r="FG36" i="33" s="1"/>
  <c r="CI36" i="33"/>
  <c r="FS36" i="33" s="1"/>
  <c r="EA36" i="33"/>
  <c r="DZ36" i="33"/>
  <c r="CH36" i="33"/>
  <c r="FR36" i="33" s="1"/>
  <c r="EV36" i="33"/>
  <c r="DD36" i="33"/>
  <c r="GN36" i="33" s="1"/>
  <c r="DD39" i="33"/>
  <c r="GN39" i="33" s="1"/>
  <c r="IE39" i="33" s="1"/>
  <c r="BQ39" i="33"/>
  <c r="FA39" i="33" s="1"/>
  <c r="CT39" i="33"/>
  <c r="GD39" i="33" s="1"/>
  <c r="HU39" i="33" s="1"/>
  <c r="CS39" i="33"/>
  <c r="GC39" i="33" s="1"/>
  <c r="CV39" i="33"/>
  <c r="GF39" i="33" s="1"/>
  <c r="HW39" i="33" s="1"/>
  <c r="CP39" i="33"/>
  <c r="FZ39" i="33" s="1"/>
  <c r="CL39" i="33"/>
  <c r="FV39" i="33" s="1"/>
  <c r="CF43" i="33"/>
  <c r="FP43" i="33" s="1"/>
  <c r="DX43" i="33"/>
  <c r="HG43" i="33" s="1"/>
  <c r="DZ43" i="33"/>
  <c r="HI43" i="33" s="1"/>
  <c r="DV43" i="33"/>
  <c r="HE43" i="33" s="1"/>
  <c r="EE43" i="33"/>
  <c r="DU43" i="33"/>
  <c r="DN43" i="33"/>
  <c r="GW43" i="33" s="1"/>
  <c r="EP43" i="33"/>
  <c r="EJ43" i="33"/>
  <c r="HS43" i="33" s="1"/>
  <c r="DQ43" i="33"/>
  <c r="GZ43" i="33" s="1"/>
  <c r="EK43" i="33"/>
  <c r="HT43" i="33" s="1"/>
  <c r="DV25" i="33"/>
  <c r="HE25" i="33" s="1"/>
  <c r="CD25" i="33"/>
  <c r="FN25" i="33" s="1"/>
  <c r="DZ25" i="33"/>
  <c r="HI25" i="33" s="1"/>
  <c r="CH25" i="33"/>
  <c r="FR25" i="33" s="1"/>
  <c r="DR25" i="33"/>
  <c r="BZ25" i="33"/>
  <c r="FJ25" i="33" s="1"/>
  <c r="EG25" i="33"/>
  <c r="HP25" i="33" s="1"/>
  <c r="CO25" i="33"/>
  <c r="FY25" i="33" s="1"/>
  <c r="EA25" i="33"/>
  <c r="HJ25" i="33" s="1"/>
  <c r="CI25" i="33"/>
  <c r="FS25" i="33" s="1"/>
  <c r="EM25" i="33"/>
  <c r="CU25" i="33"/>
  <c r="GE25" i="33" s="1"/>
  <c r="EU25" i="33"/>
  <c r="ID25" i="33" s="1"/>
  <c r="DC25" i="33"/>
  <c r="GM25" i="33" s="1"/>
  <c r="ED25" i="33"/>
  <c r="CL25" i="33"/>
  <c r="FV25" i="33" s="1"/>
  <c r="DN25" i="33"/>
  <c r="BV25" i="33"/>
  <c r="FF25" i="33" s="1"/>
  <c r="EQ25" i="33"/>
  <c r="CY25" i="33"/>
  <c r="GI25" i="33" s="1"/>
  <c r="EK12" i="32"/>
  <c r="CC12" i="32"/>
  <c r="FM12" i="32" s="1"/>
  <c r="DU12" i="32"/>
  <c r="EG12" i="32"/>
  <c r="BX12" i="32"/>
  <c r="FH12" i="32" s="1"/>
  <c r="GY12" i="32" s="1"/>
  <c r="DP12" i="32"/>
  <c r="CY12" i="32"/>
  <c r="GI12" i="32" s="1"/>
  <c r="EQ12" i="32"/>
  <c r="CD12" i="32"/>
  <c r="FN12" i="32" s="1"/>
  <c r="DV12" i="32"/>
  <c r="DT12" i="32"/>
  <c r="HC12" i="32" s="1"/>
  <c r="CM12" i="32"/>
  <c r="FW12" i="32" s="1"/>
  <c r="EE12" i="32"/>
  <c r="CH12" i="32"/>
  <c r="FR12" i="32" s="1"/>
  <c r="DZ12" i="32"/>
  <c r="HI12" i="32" s="1"/>
  <c r="CJ12" i="32"/>
  <c r="FT12" i="32" s="1"/>
  <c r="EB12" i="32"/>
  <c r="HK12" i="32" s="1"/>
  <c r="DI17" i="33"/>
  <c r="GR17" i="33" s="1"/>
  <c r="ER17" i="33"/>
  <c r="BY17" i="33"/>
  <c r="FI17" i="33" s="1"/>
  <c r="DQ17" i="33"/>
  <c r="GZ17" i="33" s="1"/>
  <c r="DT17" i="33"/>
  <c r="HC17" i="33" s="1"/>
  <c r="DJ17" i="33"/>
  <c r="GS17" i="33" s="1"/>
  <c r="EI17" i="33"/>
  <c r="EM17" i="33"/>
  <c r="HV17" i="33" s="1"/>
  <c r="DK17" i="33"/>
  <c r="GT17" i="33" s="1"/>
  <c r="EL17" i="33"/>
  <c r="HU17" i="33" s="1"/>
  <c r="ED17" i="33"/>
  <c r="HM17" i="33" s="1"/>
  <c r="CJ41" i="33"/>
  <c r="FT41" i="33" s="1"/>
  <c r="HK41" i="33" s="1"/>
  <c r="CE41" i="33"/>
  <c r="FO41" i="33" s="1"/>
  <c r="HF41" i="33" s="1"/>
  <c r="CA41" i="33"/>
  <c r="FK41" i="33" s="1"/>
  <c r="HB41" i="33" s="1"/>
  <c r="CM41" i="33"/>
  <c r="FW41" i="33" s="1"/>
  <c r="HN41" i="33" s="1"/>
  <c r="CL41" i="33"/>
  <c r="FV41" i="33" s="1"/>
  <c r="CI41" i="33"/>
  <c r="FS41" i="33" s="1"/>
  <c r="HJ41" i="33" s="1"/>
  <c r="BR41" i="33"/>
  <c r="FB41" i="33" s="1"/>
  <c r="GS41" i="33" s="1"/>
  <c r="CS41" i="33"/>
  <c r="GC41" i="33" s="1"/>
  <c r="HT41" i="33" s="1"/>
  <c r="CP41" i="33"/>
  <c r="FZ41" i="33" s="1"/>
  <c r="HQ41" i="33" s="1"/>
  <c r="DA31" i="33"/>
  <c r="GK31" i="33" s="1"/>
  <c r="ES31" i="33"/>
  <c r="IB31" i="33" s="1"/>
  <c r="DN31" i="33"/>
  <c r="GW31" i="33" s="1"/>
  <c r="DQ31" i="33"/>
  <c r="GZ31" i="33" s="1"/>
  <c r="EI31" i="33"/>
  <c r="HR31" i="33" s="1"/>
  <c r="EU31" i="33"/>
  <c r="ID31" i="33" s="1"/>
  <c r="EP31" i="33"/>
  <c r="HY31" i="33" s="1"/>
  <c r="EJ31" i="33"/>
  <c r="HS31" i="33" s="1"/>
  <c r="DM31" i="33"/>
  <c r="GV31" i="33" s="1"/>
  <c r="DS31" i="33"/>
  <c r="HB31" i="33" s="1"/>
  <c r="EE31" i="33"/>
  <c r="CU21" i="33"/>
  <c r="GE21" i="33" s="1"/>
  <c r="HV21" i="33" s="1"/>
  <c r="CB21" i="33"/>
  <c r="FL21" i="33" s="1"/>
  <c r="HC21" i="33" s="1"/>
  <c r="CD21" i="33"/>
  <c r="FN21" i="33" s="1"/>
  <c r="HE21" i="33" s="1"/>
  <c r="BZ21" i="33"/>
  <c r="FJ21" i="33" s="1"/>
  <c r="HA21" i="33" s="1"/>
  <c r="CC21" i="33"/>
  <c r="FM21" i="33" s="1"/>
  <c r="HD21" i="33" s="1"/>
  <c r="BQ21" i="33"/>
  <c r="FA21" i="33" s="1"/>
  <c r="GR21" i="33" s="1"/>
  <c r="CG21" i="33"/>
  <c r="FQ21" i="33" s="1"/>
  <c r="HH21" i="33" s="1"/>
  <c r="EU21" i="30"/>
  <c r="DC21" i="30"/>
  <c r="GM21" i="30" s="1"/>
  <c r="BQ21" i="30"/>
  <c r="FA21" i="30" s="1"/>
  <c r="DI21" i="30"/>
  <c r="GR21" i="30" s="1"/>
  <c r="EH21" i="30"/>
  <c r="CP21" i="30"/>
  <c r="FZ21" i="30" s="1"/>
  <c r="EI21" i="30"/>
  <c r="CQ21" i="30"/>
  <c r="GA21" i="30" s="1"/>
  <c r="HR21" i="30" s="1"/>
  <c r="EB21" i="30"/>
  <c r="CJ21" i="30"/>
  <c r="FT21" i="30" s="1"/>
  <c r="HK21" i="30" s="1"/>
  <c r="DW21" i="30"/>
  <c r="CE21" i="30"/>
  <c r="FO21" i="30" s="1"/>
  <c r="HF21" i="30" s="1"/>
  <c r="EE21" i="30"/>
  <c r="CM21" i="30"/>
  <c r="FW21" i="30" s="1"/>
  <c r="HN21" i="30" s="1"/>
  <c r="EM21" i="30"/>
  <c r="CU21" i="30"/>
  <c r="GE21" i="30" s="1"/>
  <c r="HV21" i="30" s="1"/>
  <c r="ET21" i="30"/>
  <c r="DB21" i="30"/>
  <c r="GL21" i="30" s="1"/>
  <c r="DT21" i="30"/>
  <c r="CB21" i="30"/>
  <c r="FL21" i="30" s="1"/>
  <c r="CL12" i="30"/>
  <c r="FV12" i="30" s="1"/>
  <c r="ED12" i="30"/>
  <c r="HM12" i="30" s="1"/>
  <c r="EI12" i="30"/>
  <c r="DP12" i="30"/>
  <c r="GY12" i="30" s="1"/>
  <c r="DQ12" i="30"/>
  <c r="GZ12" i="30" s="1"/>
  <c r="EB12" i="30"/>
  <c r="HK12" i="30" s="1"/>
  <c r="ET12" i="30"/>
  <c r="IC12" i="30" s="1"/>
  <c r="EO12" i="30"/>
  <c r="DU12" i="30"/>
  <c r="HD12" i="30" s="1"/>
  <c r="EH12" i="30"/>
  <c r="HQ12" i="30" s="1"/>
  <c r="ER12" i="30"/>
  <c r="IA12" i="30" s="1"/>
  <c r="CW22" i="32"/>
  <c r="GG22" i="32" s="1"/>
  <c r="EO22" i="32"/>
  <c r="BV22" i="32"/>
  <c r="FF22" i="32" s="1"/>
  <c r="DN22" i="32"/>
  <c r="CJ22" i="32"/>
  <c r="FT22" i="32" s="1"/>
  <c r="EB22" i="32"/>
  <c r="CB22" i="32"/>
  <c r="FL22" i="32" s="1"/>
  <c r="DT22" i="32"/>
  <c r="CX22" i="32"/>
  <c r="GH22" i="32" s="1"/>
  <c r="EP22" i="32"/>
  <c r="CA22" i="32"/>
  <c r="FK22" i="32" s="1"/>
  <c r="DS22" i="32"/>
  <c r="EF14" i="33"/>
  <c r="CN14" i="33"/>
  <c r="FX14" i="33" s="1"/>
  <c r="EK14" i="33"/>
  <c r="CS14" i="33"/>
  <c r="GC14" i="33" s="1"/>
  <c r="DY14" i="33"/>
  <c r="CG14" i="33"/>
  <c r="FQ14" i="33" s="1"/>
  <c r="DT14" i="33"/>
  <c r="CB14" i="33"/>
  <c r="FL14" i="33" s="1"/>
  <c r="EE14" i="33"/>
  <c r="CM14" i="33"/>
  <c r="FW14" i="33" s="1"/>
  <c r="EV14" i="33"/>
  <c r="DD14" i="33"/>
  <c r="GN14" i="33" s="1"/>
  <c r="DN14" i="33"/>
  <c r="BV14" i="33"/>
  <c r="FF14" i="33" s="1"/>
  <c r="DQ14" i="33"/>
  <c r="BY14" i="33"/>
  <c r="FI14" i="33" s="1"/>
  <c r="EJ14" i="33"/>
  <c r="CR14" i="33"/>
  <c r="GB14" i="33" s="1"/>
  <c r="EU14" i="33"/>
  <c r="DC14" i="33"/>
  <c r="GM14" i="33" s="1"/>
  <c r="EU34" i="33"/>
  <c r="DC34" i="33"/>
  <c r="GM34" i="33" s="1"/>
  <c r="DZ34" i="33"/>
  <c r="CH34" i="33"/>
  <c r="FR34" i="33" s="1"/>
  <c r="DT34" i="33"/>
  <c r="CB34" i="33"/>
  <c r="FL34" i="33" s="1"/>
  <c r="EV34" i="33"/>
  <c r="DD34" i="33"/>
  <c r="GN34" i="33" s="1"/>
  <c r="DX34" i="33"/>
  <c r="CF34" i="33"/>
  <c r="FP34" i="33" s="1"/>
  <c r="EA34" i="33"/>
  <c r="CI34" i="33"/>
  <c r="FS34" i="33" s="1"/>
  <c r="EQ34" i="33"/>
  <c r="CY34" i="33"/>
  <c r="GI34" i="33" s="1"/>
  <c r="ES34" i="33"/>
  <c r="DA34" i="33"/>
  <c r="GK34" i="33" s="1"/>
  <c r="DJ34" i="33"/>
  <c r="BR34" i="33"/>
  <c r="FB34" i="33" s="1"/>
  <c r="EN34" i="33"/>
  <c r="CV34" i="33"/>
  <c r="GF34" i="33" s="1"/>
  <c r="CR37" i="33"/>
  <c r="GB37" i="33" s="1"/>
  <c r="HS37" i="33" s="1"/>
  <c r="CX37" i="33"/>
  <c r="GH37" i="33" s="1"/>
  <c r="HY37" i="33" s="1"/>
  <c r="DB37" i="33"/>
  <c r="GL37" i="33" s="1"/>
  <c r="IC37" i="33" s="1"/>
  <c r="DD37" i="33"/>
  <c r="GN37" i="33" s="1"/>
  <c r="IE37" i="33" s="1"/>
  <c r="DA37" i="33"/>
  <c r="GK37" i="33" s="1"/>
  <c r="CU37" i="33"/>
  <c r="GE37" i="33" s="1"/>
  <c r="HV37" i="33" s="1"/>
  <c r="CI37" i="33"/>
  <c r="FS37" i="33" s="1"/>
  <c r="HJ37" i="33" s="1"/>
  <c r="CQ24" i="33"/>
  <c r="GA24" i="33" s="1"/>
  <c r="HR24" i="33" s="1"/>
  <c r="CE24" i="33"/>
  <c r="FO24" i="33" s="1"/>
  <c r="HF24" i="33" s="1"/>
  <c r="CW24" i="33"/>
  <c r="GG24" i="33" s="1"/>
  <c r="HX24" i="33" s="1"/>
  <c r="CY24" i="33"/>
  <c r="GI24" i="33" s="1"/>
  <c r="HZ24" i="33" s="1"/>
  <c r="BV24" i="33"/>
  <c r="FF24" i="33" s="1"/>
  <c r="GW24" i="33" s="1"/>
  <c r="DD24" i="33"/>
  <c r="GN24" i="33" s="1"/>
  <c r="IE24" i="33" s="1"/>
  <c r="BS24" i="33"/>
  <c r="FC24" i="33" s="1"/>
  <c r="BU24" i="33"/>
  <c r="FE24" i="33" s="1"/>
  <c r="GV24" i="33" s="1"/>
  <c r="CS13" i="30"/>
  <c r="GC13" i="30" s="1"/>
  <c r="HT13" i="30" s="1"/>
  <c r="CV13" i="30"/>
  <c r="GF13" i="30" s="1"/>
  <c r="DB13" i="30"/>
  <c r="GL13" i="30" s="1"/>
  <c r="IC13" i="30" s="1"/>
  <c r="CW13" i="30"/>
  <c r="GG13" i="30" s="1"/>
  <c r="HX13" i="30" s="1"/>
  <c r="BR13" i="30"/>
  <c r="FB13" i="30" s="1"/>
  <c r="GS13" i="30" s="1"/>
  <c r="DA13" i="30"/>
  <c r="GK13" i="30" s="1"/>
  <c r="IB13" i="30" s="1"/>
  <c r="DC13" i="30"/>
  <c r="GM13" i="30" s="1"/>
  <c r="ID13" i="30" s="1"/>
  <c r="CR13" i="30"/>
  <c r="GB13" i="30" s="1"/>
  <c r="HS13" i="30" s="1"/>
  <c r="CC13" i="30"/>
  <c r="FM13" i="30" s="1"/>
  <c r="HD13" i="30" s="1"/>
  <c r="CL13" i="30"/>
  <c r="FV13" i="30" s="1"/>
  <c r="HM13" i="30" s="1"/>
  <c r="EU20" i="30"/>
  <c r="DA20" i="30"/>
  <c r="GK20" i="30" s="1"/>
  <c r="ES20" i="30"/>
  <c r="BV20" i="30"/>
  <c r="FF20" i="30" s="1"/>
  <c r="DN20" i="30"/>
  <c r="CZ20" i="30"/>
  <c r="GJ20" i="30" s="1"/>
  <c r="ER20" i="30"/>
  <c r="CX20" i="30"/>
  <c r="GH20" i="30" s="1"/>
  <c r="EP20" i="30"/>
  <c r="CD20" i="30"/>
  <c r="FN20" i="30" s="1"/>
  <c r="DV20" i="30"/>
  <c r="CH20" i="30"/>
  <c r="FR20" i="30" s="1"/>
  <c r="DZ20" i="30"/>
  <c r="EN20" i="30"/>
  <c r="EE20" i="30"/>
  <c r="HN20" i="30" s="1"/>
  <c r="EI20" i="30"/>
  <c r="CL45" i="32"/>
  <c r="FV45" i="32" s="1"/>
  <c r="ED45" i="32"/>
  <c r="HM45" i="32" s="1"/>
  <c r="CF45" i="32"/>
  <c r="FP45" i="32" s="1"/>
  <c r="DX45" i="32"/>
  <c r="HG45" i="32" s="1"/>
  <c r="ET45" i="32"/>
  <c r="DB45" i="32"/>
  <c r="GL45" i="32" s="1"/>
  <c r="CZ45" i="32"/>
  <c r="GJ45" i="32" s="1"/>
  <c r="ER45" i="32"/>
  <c r="IA45" i="32" s="1"/>
  <c r="DJ45" i="32"/>
  <c r="BR45" i="32"/>
  <c r="FB45" i="32" s="1"/>
  <c r="EA45" i="32"/>
  <c r="CI45" i="32"/>
  <c r="FS45" i="32" s="1"/>
  <c r="ES45" i="32"/>
  <c r="DA45" i="32"/>
  <c r="GK45" i="32" s="1"/>
  <c r="BW45" i="32"/>
  <c r="FG45" i="32" s="1"/>
  <c r="DO45" i="32"/>
  <c r="GX45" i="32" s="1"/>
  <c r="CJ45" i="32"/>
  <c r="FT45" i="32" s="1"/>
  <c r="EB45" i="32"/>
  <c r="HK45" i="32" s="1"/>
  <c r="CO45" i="32"/>
  <c r="FY45" i="32" s="1"/>
  <c r="EG45" i="32"/>
  <c r="HP45" i="32" s="1"/>
  <c r="EJ30" i="32"/>
  <c r="CR30" i="32"/>
  <c r="GB30" i="32" s="1"/>
  <c r="DL30" i="32"/>
  <c r="BT30" i="32"/>
  <c r="FD30" i="32" s="1"/>
  <c r="EK30" i="32"/>
  <c r="CS30" i="32"/>
  <c r="GC30" i="32" s="1"/>
  <c r="CU30" i="32"/>
  <c r="GE30" i="32" s="1"/>
  <c r="EM30" i="32"/>
  <c r="HV30" i="32" s="1"/>
  <c r="DQ30" i="32"/>
  <c r="BY30" i="32"/>
  <c r="FI30" i="32" s="1"/>
  <c r="DO30" i="32"/>
  <c r="BW30" i="32"/>
  <c r="FG30" i="32" s="1"/>
  <c r="ER30" i="32"/>
  <c r="CZ30" i="32"/>
  <c r="GJ30" i="32" s="1"/>
  <c r="DN30" i="32"/>
  <c r="BV30" i="32"/>
  <c r="FF30" i="32" s="1"/>
  <c r="EI30" i="32"/>
  <c r="CQ30" i="32"/>
  <c r="GA30" i="32" s="1"/>
  <c r="EV30" i="32"/>
  <c r="DD30" i="32"/>
  <c r="GN30" i="32" s="1"/>
  <c r="HJ20" i="32"/>
  <c r="EA43" i="30"/>
  <c r="HJ43" i="30" s="1"/>
  <c r="DQ43" i="30"/>
  <c r="GZ43" i="30" s="1"/>
  <c r="DR43" i="30"/>
  <c r="HA43" i="30" s="1"/>
  <c r="EU43" i="30"/>
  <c r="ID43" i="30" s="1"/>
  <c r="DN43" i="30"/>
  <c r="GW43" i="30" s="1"/>
  <c r="EP43" i="30"/>
  <c r="HY43" i="30" s="1"/>
  <c r="EV43" i="30"/>
  <c r="IE43" i="30" s="1"/>
  <c r="DS43" i="30"/>
  <c r="HB43" i="30" s="1"/>
  <c r="DO43" i="30"/>
  <c r="GX43" i="30" s="1"/>
  <c r="EK43" i="30"/>
  <c r="HT43" i="30" s="1"/>
  <c r="ER27" i="30"/>
  <c r="CZ27" i="30"/>
  <c r="GJ27" i="30" s="1"/>
  <c r="DJ27" i="30"/>
  <c r="BR27" i="30"/>
  <c r="FB27" i="30" s="1"/>
  <c r="EU27" i="30"/>
  <c r="DC27" i="30"/>
  <c r="GM27" i="30" s="1"/>
  <c r="EV27" i="30"/>
  <c r="DD27" i="30"/>
  <c r="GN27" i="30" s="1"/>
  <c r="DM27" i="30"/>
  <c r="BU27" i="30"/>
  <c r="FE27" i="30" s="1"/>
  <c r="DW27" i="30"/>
  <c r="CE27" i="30"/>
  <c r="FO27" i="30" s="1"/>
  <c r="ED27" i="30"/>
  <c r="CL27" i="30"/>
  <c r="FV27" i="30" s="1"/>
  <c r="DO27" i="30"/>
  <c r="BW27" i="30"/>
  <c r="FG27" i="30" s="1"/>
  <c r="EA27" i="30"/>
  <c r="CI27" i="30"/>
  <c r="FS27" i="30" s="1"/>
  <c r="EG27" i="30"/>
  <c r="CO27" i="30"/>
  <c r="FY27" i="30" s="1"/>
  <c r="ET39" i="32"/>
  <c r="IC39" i="32" s="1"/>
  <c r="EA39" i="32"/>
  <c r="HJ39" i="32" s="1"/>
  <c r="BW39" i="32"/>
  <c r="FG39" i="32" s="1"/>
  <c r="DO39" i="32"/>
  <c r="GX39" i="32" s="1"/>
  <c r="CD39" i="32"/>
  <c r="FN39" i="32" s="1"/>
  <c r="DV39" i="32"/>
  <c r="HE39" i="32" s="1"/>
  <c r="EB39" i="32"/>
  <c r="HK39" i="32" s="1"/>
  <c r="BV39" i="32"/>
  <c r="FF39" i="32" s="1"/>
  <c r="DN39" i="32"/>
  <c r="DK39" i="32"/>
  <c r="GT39" i="32" s="1"/>
  <c r="CG39" i="32"/>
  <c r="FQ39" i="32" s="1"/>
  <c r="DY39" i="32"/>
  <c r="HH39" i="32" s="1"/>
  <c r="DW39" i="32"/>
  <c r="HF39" i="32" s="1"/>
  <c r="ER39" i="32"/>
  <c r="IA39" i="32" s="1"/>
  <c r="CE42" i="32"/>
  <c r="FO42" i="32" s="1"/>
  <c r="HF42" i="32" s="1"/>
  <c r="CC42" i="32"/>
  <c r="FM42" i="32" s="1"/>
  <c r="HD42" i="32" s="1"/>
  <c r="CQ42" i="32"/>
  <c r="GA42" i="32" s="1"/>
  <c r="HR42" i="32" s="1"/>
  <c r="CZ42" i="32"/>
  <c r="GJ42" i="32" s="1"/>
  <c r="IA42" i="32" s="1"/>
  <c r="CR42" i="32"/>
  <c r="GB42" i="32" s="1"/>
  <c r="HS42" i="32" s="1"/>
  <c r="CH42" i="32"/>
  <c r="FR42" i="32" s="1"/>
  <c r="HI42" i="32" s="1"/>
  <c r="DC42" i="32"/>
  <c r="GM42" i="32" s="1"/>
  <c r="ID42" i="32" s="1"/>
  <c r="CP42" i="32"/>
  <c r="FZ42" i="32" s="1"/>
  <c r="HQ42" i="32" s="1"/>
  <c r="CY42" i="32"/>
  <c r="GI42" i="32" s="1"/>
  <c r="HZ42" i="32" s="1"/>
  <c r="BZ42" i="32"/>
  <c r="FJ42" i="32" s="1"/>
  <c r="HA42" i="32" s="1"/>
  <c r="CI27" i="32"/>
  <c r="FS27" i="32" s="1"/>
  <c r="HJ27" i="32" s="1"/>
  <c r="CE27" i="32"/>
  <c r="FO27" i="32" s="1"/>
  <c r="HF27" i="32" s="1"/>
  <c r="BQ27" i="32"/>
  <c r="FA27" i="32" s="1"/>
  <c r="GR27" i="32" s="1"/>
  <c r="CR27" i="32"/>
  <c r="GB27" i="32" s="1"/>
  <c r="HS27" i="32" s="1"/>
  <c r="CH27" i="32"/>
  <c r="FR27" i="32" s="1"/>
  <c r="HI27" i="32" s="1"/>
  <c r="CC27" i="32"/>
  <c r="FM27" i="32" s="1"/>
  <c r="HD27" i="32" s="1"/>
  <c r="CY27" i="32"/>
  <c r="GI27" i="32" s="1"/>
  <c r="HZ27" i="32" s="1"/>
  <c r="BX27" i="32"/>
  <c r="FH27" i="32" s="1"/>
  <c r="GY27" i="32" s="1"/>
  <c r="BT27" i="32"/>
  <c r="FD27" i="32" s="1"/>
  <c r="GU27" i="32" s="1"/>
  <c r="CF27" i="32"/>
  <c r="FP27" i="32" s="1"/>
  <c r="HG27" i="32" s="1"/>
  <c r="DR34" i="30"/>
  <c r="BZ34" i="30"/>
  <c r="FJ34" i="30" s="1"/>
  <c r="EG34" i="30"/>
  <c r="CO34" i="30"/>
  <c r="FY34" i="30" s="1"/>
  <c r="DK34" i="30"/>
  <c r="BS34" i="30"/>
  <c r="FC34" i="30" s="1"/>
  <c r="DX34" i="30"/>
  <c r="CF34" i="30"/>
  <c r="FP34" i="30" s="1"/>
  <c r="ED34" i="30"/>
  <c r="CL34" i="30"/>
  <c r="FV34" i="30" s="1"/>
  <c r="DS34" i="30"/>
  <c r="CA34" i="30"/>
  <c r="FK34" i="30" s="1"/>
  <c r="DM34" i="30"/>
  <c r="BU34" i="30"/>
  <c r="FE34" i="30" s="1"/>
  <c r="EQ34" i="30"/>
  <c r="CY34" i="30"/>
  <c r="GI34" i="30" s="1"/>
  <c r="EN34" i="30"/>
  <c r="CV34" i="30"/>
  <c r="GF34" i="30" s="1"/>
  <c r="ET34" i="30"/>
  <c r="DB34" i="30"/>
  <c r="GL34" i="30" s="1"/>
  <c r="EQ47" i="32"/>
  <c r="CY47" i="32"/>
  <c r="GI47" i="32" s="1"/>
  <c r="DX47" i="32"/>
  <c r="CF47" i="32"/>
  <c r="FP47" i="32" s="1"/>
  <c r="DN47" i="32"/>
  <c r="BV47" i="32"/>
  <c r="FF47" i="32" s="1"/>
  <c r="EM47" i="32"/>
  <c r="CU47" i="32"/>
  <c r="GE47" i="32" s="1"/>
  <c r="EP47" i="32"/>
  <c r="CX47" i="32"/>
  <c r="GH47" i="32" s="1"/>
  <c r="EB47" i="32"/>
  <c r="CJ47" i="32"/>
  <c r="FT47" i="32" s="1"/>
  <c r="EN47" i="32"/>
  <c r="CV47" i="32"/>
  <c r="GF47" i="32" s="1"/>
  <c r="BS47" i="32"/>
  <c r="FC47" i="32" s="1"/>
  <c r="DK47" i="32"/>
  <c r="GT47" i="32" s="1"/>
  <c r="DW47" i="32"/>
  <c r="CE47" i="32"/>
  <c r="FO47" i="32" s="1"/>
  <c r="CH47" i="32"/>
  <c r="FR47" i="32" s="1"/>
  <c r="DZ47" i="32"/>
  <c r="HI47" i="32" s="1"/>
  <c r="CQ35" i="32"/>
  <c r="GA35" i="32" s="1"/>
  <c r="HR35" i="32" s="1"/>
  <c r="CU35" i="32"/>
  <c r="GE35" i="32" s="1"/>
  <c r="HV35" i="32" s="1"/>
  <c r="CP35" i="32"/>
  <c r="FZ35" i="32" s="1"/>
  <c r="HQ35" i="32" s="1"/>
  <c r="CN35" i="32"/>
  <c r="FX35" i="32" s="1"/>
  <c r="HO35" i="32" s="1"/>
  <c r="DA35" i="32"/>
  <c r="GK35" i="32" s="1"/>
  <c r="IB35" i="32" s="1"/>
  <c r="BY35" i="32"/>
  <c r="FI35" i="32" s="1"/>
  <c r="GZ35" i="32" s="1"/>
  <c r="CE35" i="32"/>
  <c r="FO35" i="32" s="1"/>
  <c r="HF35" i="32" s="1"/>
  <c r="BV35" i="32"/>
  <c r="FF35" i="32" s="1"/>
  <c r="GW35" i="32" s="1"/>
  <c r="CB35" i="32"/>
  <c r="FL35" i="32" s="1"/>
  <c r="HC35" i="32" s="1"/>
  <c r="CA35" i="32"/>
  <c r="FK35" i="32" s="1"/>
  <c r="HB35" i="32" s="1"/>
  <c r="DK32" i="32"/>
  <c r="DQ32" i="32"/>
  <c r="GZ32" i="32" s="1"/>
  <c r="ED32" i="32"/>
  <c r="EM32" i="32"/>
  <c r="DM32" i="32"/>
  <c r="GV32" i="32" s="1"/>
  <c r="DJ32" i="32"/>
  <c r="GS32" i="32" s="1"/>
  <c r="EG32" i="32"/>
  <c r="ET32" i="32"/>
  <c r="IC32" i="32" s="1"/>
  <c r="EI32" i="32"/>
  <c r="HR32" i="32" s="1"/>
  <c r="EJ32" i="32"/>
  <c r="CR22" i="32"/>
  <c r="GB22" i="32" s="1"/>
  <c r="HS22" i="32" s="1"/>
  <c r="CU22" i="32"/>
  <c r="GE22" i="32" s="1"/>
  <c r="HV22" i="32" s="1"/>
  <c r="CV22" i="32"/>
  <c r="GF22" i="32" s="1"/>
  <c r="HW22" i="32" s="1"/>
  <c r="BX22" i="32"/>
  <c r="FH22" i="32" s="1"/>
  <c r="GY22" i="32" s="1"/>
  <c r="BT22" i="32"/>
  <c r="FD22" i="32" s="1"/>
  <c r="GU22" i="32" s="1"/>
  <c r="BU22" i="32"/>
  <c r="FE22" i="32" s="1"/>
  <c r="GV22" i="32" s="1"/>
  <c r="EB45" i="30"/>
  <c r="CJ45" i="30"/>
  <c r="FT45" i="30" s="1"/>
  <c r="DM45" i="30"/>
  <c r="BU45" i="30"/>
  <c r="FE45" i="30" s="1"/>
  <c r="DZ45" i="30"/>
  <c r="CH45" i="30"/>
  <c r="FR45" i="30" s="1"/>
  <c r="ET45" i="30"/>
  <c r="IC45" i="30" s="1"/>
  <c r="DB45" i="30"/>
  <c r="GL45" i="30" s="1"/>
  <c r="EM45" i="30"/>
  <c r="HV45" i="30" s="1"/>
  <c r="CU45" i="30"/>
  <c r="GE45" i="30" s="1"/>
  <c r="EG45" i="30"/>
  <c r="CO45" i="30"/>
  <c r="FY45" i="30" s="1"/>
  <c r="EJ45" i="30"/>
  <c r="HS45" i="30" s="1"/>
  <c r="CR45" i="30"/>
  <c r="GB45" i="30" s="1"/>
  <c r="DX45" i="30"/>
  <c r="HG45" i="30" s="1"/>
  <c r="CF45" i="30"/>
  <c r="FP45" i="30" s="1"/>
  <c r="ED45" i="30"/>
  <c r="HM45" i="30" s="1"/>
  <c r="CL45" i="30"/>
  <c r="FV45" i="30" s="1"/>
  <c r="HK29" i="30"/>
  <c r="GV29" i="30"/>
  <c r="HQ29" i="30"/>
  <c r="HP29" i="30"/>
  <c r="IE29" i="30"/>
  <c r="IA29" i="30"/>
  <c r="BT46" i="32"/>
  <c r="FD46" i="32" s="1"/>
  <c r="DL46" i="32"/>
  <c r="DQ46" i="32"/>
  <c r="BY46" i="32"/>
  <c r="FI46" i="32" s="1"/>
  <c r="DO46" i="32"/>
  <c r="BW46" i="32"/>
  <c r="FG46" i="32" s="1"/>
  <c r="BU46" i="32"/>
  <c r="FE46" i="32" s="1"/>
  <c r="DM46" i="32"/>
  <c r="DR46" i="32"/>
  <c r="BZ46" i="32"/>
  <c r="FJ46" i="32" s="1"/>
  <c r="DK46" i="32"/>
  <c r="BS46" i="32"/>
  <c r="FC46" i="32" s="1"/>
  <c r="DD46" i="32"/>
  <c r="GN46" i="32" s="1"/>
  <c r="EV46" i="32"/>
  <c r="DS46" i="32"/>
  <c r="CA46" i="32"/>
  <c r="FK46" i="32" s="1"/>
  <c r="CK46" i="32"/>
  <c r="FU46" i="32" s="1"/>
  <c r="EC46" i="32"/>
  <c r="CP46" i="32"/>
  <c r="FZ46" i="32" s="1"/>
  <c r="EH46" i="32"/>
  <c r="DD34" i="32"/>
  <c r="GN34" i="32" s="1"/>
  <c r="IE34" i="32" s="1"/>
  <c r="CO34" i="32"/>
  <c r="FY34" i="32" s="1"/>
  <c r="CE34" i="32"/>
  <c r="FO34" i="32" s="1"/>
  <c r="HF34" i="32" s="1"/>
  <c r="DL31" i="32"/>
  <c r="BT31" i="32"/>
  <c r="FD31" i="32" s="1"/>
  <c r="GU31" i="32" s="1"/>
  <c r="EP31" i="32"/>
  <c r="CX31" i="32"/>
  <c r="GH31" i="32" s="1"/>
  <c r="HY31" i="32" s="1"/>
  <c r="EC31" i="32"/>
  <c r="CK31" i="32"/>
  <c r="FU31" i="32" s="1"/>
  <c r="HL31" i="32" s="1"/>
  <c r="EH31" i="32"/>
  <c r="CP31" i="32"/>
  <c r="FZ31" i="32" s="1"/>
  <c r="HQ31" i="32" s="1"/>
  <c r="DI31" i="32"/>
  <c r="BQ31" i="32"/>
  <c r="FA31" i="32" s="1"/>
  <c r="GR31" i="32" s="1"/>
  <c r="EB31" i="32"/>
  <c r="CJ31" i="32"/>
  <c r="FT31" i="32" s="1"/>
  <c r="HK31" i="32" s="1"/>
  <c r="EA31" i="32"/>
  <c r="CI31" i="32"/>
  <c r="FS31" i="32" s="1"/>
  <c r="HJ31" i="32" s="1"/>
  <c r="ES31" i="32"/>
  <c r="DA31" i="32"/>
  <c r="GK31" i="32" s="1"/>
  <c r="IB31" i="32" s="1"/>
  <c r="EJ31" i="32"/>
  <c r="CR31" i="32"/>
  <c r="GB31" i="32" s="1"/>
  <c r="HS31" i="32" s="1"/>
  <c r="DY31" i="32"/>
  <c r="CG31" i="32"/>
  <c r="FQ31" i="32" s="1"/>
  <c r="HH31" i="32" s="1"/>
  <c r="CJ21" i="32"/>
  <c r="FT21" i="32" s="1"/>
  <c r="HK21" i="32" s="1"/>
  <c r="CG21" i="32"/>
  <c r="FQ21" i="32" s="1"/>
  <c r="HH21" i="32" s="1"/>
  <c r="DC21" i="32"/>
  <c r="GM21" i="32" s="1"/>
  <c r="ID21" i="32" s="1"/>
  <c r="CT21" i="32"/>
  <c r="GD21" i="32" s="1"/>
  <c r="HU21" i="32" s="1"/>
  <c r="CS21" i="32"/>
  <c r="GC21" i="32" s="1"/>
  <c r="HT21" i="32" s="1"/>
  <c r="BS21" i="32"/>
  <c r="FC21" i="32" s="1"/>
  <c r="GT21" i="32" s="1"/>
  <c r="CH21" i="32"/>
  <c r="FR21" i="32" s="1"/>
  <c r="HI21" i="32" s="1"/>
  <c r="EB40" i="30"/>
  <c r="HK40" i="30" s="1"/>
  <c r="CJ40" i="30"/>
  <c r="FT40" i="30" s="1"/>
  <c r="EV40" i="30"/>
  <c r="IE40" i="30" s="1"/>
  <c r="DD40" i="30"/>
  <c r="GN40" i="30" s="1"/>
  <c r="DZ40" i="30"/>
  <c r="HI40" i="30" s="1"/>
  <c r="CH40" i="30"/>
  <c r="FR40" i="30" s="1"/>
  <c r="EE40" i="30"/>
  <c r="HN40" i="30" s="1"/>
  <c r="CM40" i="30"/>
  <c r="FW40" i="30" s="1"/>
  <c r="EK40" i="30"/>
  <c r="HT40" i="30" s="1"/>
  <c r="CS40" i="30"/>
  <c r="GC40" i="30" s="1"/>
  <c r="DR40" i="30"/>
  <c r="HA40" i="30" s="1"/>
  <c r="BZ40" i="30"/>
  <c r="FJ40" i="30" s="1"/>
  <c r="DQ40" i="30"/>
  <c r="GZ40" i="30" s="1"/>
  <c r="BY40" i="30"/>
  <c r="FI40" i="30" s="1"/>
  <c r="EA40" i="30"/>
  <c r="HJ40" i="30" s="1"/>
  <c r="CI40" i="30"/>
  <c r="FS40" i="30" s="1"/>
  <c r="EM40" i="30"/>
  <c r="HV40" i="30" s="1"/>
  <c r="CU40" i="30"/>
  <c r="GE40" i="30" s="1"/>
  <c r="DN40" i="30"/>
  <c r="GW40" i="30" s="1"/>
  <c r="BV40" i="30"/>
  <c r="FF40" i="30" s="1"/>
  <c r="BS31" i="30"/>
  <c r="FC31" i="30" s="1"/>
  <c r="CS31" i="30"/>
  <c r="GC31" i="30" s="1"/>
  <c r="HT31" i="30" s="1"/>
  <c r="CU31" i="30"/>
  <c r="GE31" i="30" s="1"/>
  <c r="HV31" i="30" s="1"/>
  <c r="CH31" i="30"/>
  <c r="FR31" i="30" s="1"/>
  <c r="HI31" i="30" s="1"/>
  <c r="CT31" i="30"/>
  <c r="GD31" i="30" s="1"/>
  <c r="HU31" i="30" s="1"/>
  <c r="BX31" i="30"/>
  <c r="FH31" i="30" s="1"/>
  <c r="GY31" i="30" s="1"/>
  <c r="CB31" i="30"/>
  <c r="FL31" i="30" s="1"/>
  <c r="HC31" i="30" s="1"/>
  <c r="CW31" i="30"/>
  <c r="GG31" i="30" s="1"/>
  <c r="HX31" i="30" s="1"/>
  <c r="BR31" i="30"/>
  <c r="FB31" i="30" s="1"/>
  <c r="CD31" i="30"/>
  <c r="FN31" i="30" s="1"/>
  <c r="HE31" i="30" s="1"/>
  <c r="CG37" i="30"/>
  <c r="FQ37" i="30" s="1"/>
  <c r="BZ37" i="30"/>
  <c r="FJ37" i="30" s="1"/>
  <c r="CD37" i="30"/>
  <c r="FN37" i="30" s="1"/>
  <c r="HE37" i="30" s="1"/>
  <c r="CE37" i="30"/>
  <c r="FO37" i="30" s="1"/>
  <c r="HF37" i="30" s="1"/>
  <c r="CH37" i="30"/>
  <c r="FR37" i="30" s="1"/>
  <c r="BQ37" i="30"/>
  <c r="FA37" i="30" s="1"/>
  <c r="CK37" i="30"/>
  <c r="FU37" i="30" s="1"/>
  <c r="CU37" i="30"/>
  <c r="GE37" i="30" s="1"/>
  <c r="CX37" i="30"/>
  <c r="GH37" i="30" s="1"/>
  <c r="HY37" i="30" s="1"/>
  <c r="CT29" i="30"/>
  <c r="GD29" i="30" s="1"/>
  <c r="HU29" i="30" s="1"/>
  <c r="CL29" i="30"/>
  <c r="FV29" i="30" s="1"/>
  <c r="HM29" i="30" s="1"/>
  <c r="BS29" i="30"/>
  <c r="FC29" i="30" s="1"/>
  <c r="GT29" i="30" s="1"/>
  <c r="BX29" i="30"/>
  <c r="FH29" i="30" s="1"/>
  <c r="GY29" i="30" s="1"/>
  <c r="EP29" i="30"/>
  <c r="HY29" i="30" s="1"/>
  <c r="CB44" i="30"/>
  <c r="FL44" i="30" s="1"/>
  <c r="DC44" i="30"/>
  <c r="GM44" i="30" s="1"/>
  <c r="ID44" i="30" s="1"/>
  <c r="BX44" i="30"/>
  <c r="FH44" i="30" s="1"/>
  <c r="BS44" i="30"/>
  <c r="FC44" i="30" s="1"/>
  <c r="GT44" i="30" s="1"/>
  <c r="BV44" i="30"/>
  <c r="FF44" i="30" s="1"/>
  <c r="GW44" i="30" s="1"/>
  <c r="CN44" i="30"/>
  <c r="FX44" i="30" s="1"/>
  <c r="ED44" i="30"/>
  <c r="HM44" i="30" s="1"/>
  <c r="BW44" i="30"/>
  <c r="FG44" i="30" s="1"/>
  <c r="CP44" i="30"/>
  <c r="FZ44" i="30" s="1"/>
  <c r="HQ44" i="30" s="1"/>
  <c r="CS44" i="30"/>
  <c r="GC44" i="30" s="1"/>
  <c r="HT44" i="30" s="1"/>
  <c r="DW41" i="29"/>
  <c r="HG41" i="29" s="1"/>
  <c r="EB41" i="29"/>
  <c r="HL41" i="29" s="1"/>
  <c r="EN41" i="29"/>
  <c r="HX41" i="29" s="1"/>
  <c r="EK41" i="29"/>
  <c r="HU41" i="29" s="1"/>
  <c r="DQ41" i="29"/>
  <c r="HA41" i="29" s="1"/>
  <c r="EA41" i="29"/>
  <c r="HK41" i="29" s="1"/>
  <c r="EM41" i="29"/>
  <c r="HW41" i="29" s="1"/>
  <c r="DL41" i="29"/>
  <c r="GV41" i="29" s="1"/>
  <c r="DY41" i="29"/>
  <c r="HI41" i="29" s="1"/>
  <c r="DX33" i="29"/>
  <c r="HH33" i="29" s="1"/>
  <c r="DS33" i="29"/>
  <c r="HC33" i="29" s="1"/>
  <c r="EP33" i="29"/>
  <c r="HZ33" i="29" s="1"/>
  <c r="EU33" i="29"/>
  <c r="IE33" i="29" s="1"/>
  <c r="EQ33" i="29"/>
  <c r="IA33" i="29" s="1"/>
  <c r="DQ33" i="29"/>
  <c r="HA33" i="29" s="1"/>
  <c r="DW33" i="29"/>
  <c r="HG33" i="29" s="1"/>
  <c r="DR33" i="29"/>
  <c r="HB33" i="29" s="1"/>
  <c r="DL33" i="29"/>
  <c r="GV33" i="29" s="1"/>
  <c r="DM29" i="29"/>
  <c r="GW29" i="29" s="1"/>
  <c r="EC29" i="29"/>
  <c r="HM29" i="29" s="1"/>
  <c r="EI29" i="29"/>
  <c r="HS29" i="29" s="1"/>
  <c r="ER29" i="29"/>
  <c r="IB29" i="29" s="1"/>
  <c r="EO29" i="29"/>
  <c r="HY29" i="29" s="1"/>
  <c r="ES29" i="29"/>
  <c r="IC29" i="29" s="1"/>
  <c r="DN29" i="29"/>
  <c r="GX29" i="29" s="1"/>
  <c r="DY29" i="29"/>
  <c r="HI29" i="29" s="1"/>
  <c r="EU29" i="29"/>
  <c r="IE29" i="29" s="1"/>
  <c r="DY25" i="29"/>
  <c r="HI25" i="29" s="1"/>
  <c r="DM25" i="29"/>
  <c r="GW25" i="29" s="1"/>
  <c r="EK25" i="29"/>
  <c r="HU25" i="29" s="1"/>
  <c r="EB25" i="29"/>
  <c r="HL25" i="29" s="1"/>
  <c r="DT25" i="29"/>
  <c r="HD25" i="29" s="1"/>
  <c r="DS25" i="29"/>
  <c r="HC25" i="29" s="1"/>
  <c r="DR25" i="29"/>
  <c r="HB25" i="29" s="1"/>
  <c r="EL25" i="29"/>
  <c r="HV25" i="29" s="1"/>
  <c r="ER25" i="29"/>
  <c r="IB25" i="29" s="1"/>
  <c r="ET25" i="29"/>
  <c r="ID25" i="29" s="1"/>
  <c r="DN21" i="29"/>
  <c r="GX21" i="29" s="1"/>
  <c r="DP21" i="29"/>
  <c r="GZ21" i="29" s="1"/>
  <c r="EE21" i="29"/>
  <c r="HO21" i="29" s="1"/>
  <c r="EP21" i="29"/>
  <c r="HZ21" i="29" s="1"/>
  <c r="ED21" i="29"/>
  <c r="HN21" i="29" s="1"/>
  <c r="EQ21" i="29"/>
  <c r="IA21" i="29" s="1"/>
  <c r="DZ21" i="29"/>
  <c r="HJ21" i="29" s="1"/>
  <c r="DW21" i="29"/>
  <c r="HG21" i="29" s="1"/>
  <c r="EN21" i="29"/>
  <c r="HX21" i="29" s="1"/>
  <c r="EC21" i="29"/>
  <c r="HM21" i="29" s="1"/>
  <c r="EH17" i="29"/>
  <c r="HR17" i="29" s="1"/>
  <c r="ED17" i="29"/>
  <c r="HN17" i="29" s="1"/>
  <c r="EJ17" i="29"/>
  <c r="HT17" i="29" s="1"/>
  <c r="DV17" i="29"/>
  <c r="HF17" i="29" s="1"/>
  <c r="EA17" i="29"/>
  <c r="HK17" i="29" s="1"/>
  <c r="ES17" i="29"/>
  <c r="IC17" i="29" s="1"/>
  <c r="DL17" i="29"/>
  <c r="GV17" i="29" s="1"/>
  <c r="DJ17" i="29"/>
  <c r="GT17" i="29" s="1"/>
  <c r="EP17" i="29"/>
  <c r="HZ17" i="29" s="1"/>
  <c r="CZ15" i="29"/>
  <c r="BW15" i="29"/>
  <c r="DD15" i="29"/>
  <c r="BZ15" i="29"/>
  <c r="CY15" i="29"/>
  <c r="EK15" i="29"/>
  <c r="HU15" i="29" s="1"/>
  <c r="CE15" i="29"/>
  <c r="CU15" i="29"/>
  <c r="CX15" i="29"/>
  <c r="CA15" i="29"/>
  <c r="CL45" i="29"/>
  <c r="BR45" i="29"/>
  <c r="EV45" i="29"/>
  <c r="IF45" i="29" s="1"/>
  <c r="DC45" i="29"/>
  <c r="CN45" i="29"/>
  <c r="BY45" i="29"/>
  <c r="CS45" i="29"/>
  <c r="CT45" i="29"/>
  <c r="CA45" i="29"/>
  <c r="CM45" i="29"/>
  <c r="CU37" i="29"/>
  <c r="BW37" i="29"/>
  <c r="BX37" i="29"/>
  <c r="BS37" i="29"/>
  <c r="CK37" i="29"/>
  <c r="DE37" i="29"/>
  <c r="CR37" i="29"/>
  <c r="CT37" i="29"/>
  <c r="CN37" i="29"/>
  <c r="CI37" i="29"/>
  <c r="BZ35" i="29"/>
  <c r="CF35" i="29"/>
  <c r="CH35" i="29"/>
  <c r="CK35" i="29"/>
  <c r="CD35" i="29"/>
  <c r="DC35" i="29"/>
  <c r="BT35" i="29"/>
  <c r="BW35" i="29"/>
  <c r="CU35" i="29"/>
  <c r="BR35" i="29"/>
  <c r="BU35" i="29"/>
  <c r="CD18" i="29"/>
  <c r="BS18" i="29"/>
  <c r="CR18" i="29"/>
  <c r="CV18" i="29"/>
  <c r="CB18" i="29"/>
  <c r="EE18" i="29"/>
  <c r="HO18" i="29" s="1"/>
  <c r="CO18" i="29"/>
  <c r="CI18" i="29"/>
  <c r="BW18" i="29"/>
  <c r="CW18" i="29"/>
  <c r="CN13" i="29"/>
  <c r="CI13" i="29"/>
  <c r="CY13" i="29"/>
  <c r="CW13" i="29"/>
  <c r="EV44" i="28"/>
  <c r="IF44" i="28" s="1"/>
  <c r="EF44" i="28"/>
  <c r="HP44" i="28" s="1"/>
  <c r="DZ44" i="28"/>
  <c r="HJ44" i="28" s="1"/>
  <c r="EJ44" i="28"/>
  <c r="HT44" i="28" s="1"/>
  <c r="DT44" i="28"/>
  <c r="HD44" i="28" s="1"/>
  <c r="EG44" i="28"/>
  <c r="HQ44" i="28" s="1"/>
  <c r="DQ44" i="28"/>
  <c r="HA44" i="28" s="1"/>
  <c r="EN44" i="28"/>
  <c r="HX44" i="28" s="1"/>
  <c r="DY44" i="28"/>
  <c r="HI44" i="28" s="1"/>
  <c r="DO44" i="28"/>
  <c r="GY44" i="28" s="1"/>
  <c r="EU40" i="28"/>
  <c r="IE40" i="28" s="1"/>
  <c r="EW40" i="28"/>
  <c r="IG40" i="28" s="1"/>
  <c r="ER40" i="28"/>
  <c r="IB40" i="28" s="1"/>
  <c r="DX40" i="28"/>
  <c r="HH40" i="28" s="1"/>
  <c r="EA40" i="28"/>
  <c r="HK40" i="28" s="1"/>
  <c r="DY40" i="28"/>
  <c r="HI40" i="28" s="1"/>
  <c r="DW40" i="28"/>
  <c r="HG40" i="28" s="1"/>
  <c r="ES40" i="28"/>
  <c r="IC40" i="28" s="1"/>
  <c r="DS40" i="28"/>
  <c r="HC40" i="28" s="1"/>
  <c r="DP40" i="28"/>
  <c r="GZ40" i="28" s="1"/>
  <c r="HH36" i="28"/>
  <c r="IF36" i="28"/>
  <c r="HN36" i="28"/>
  <c r="HX36" i="28"/>
  <c r="CT14" i="29"/>
  <c r="BW14" i="29"/>
  <c r="CJ14" i="29"/>
  <c r="DE14" i="29"/>
  <c r="CV14" i="29"/>
  <c r="EM14" i="29"/>
  <c r="HW14" i="29" s="1"/>
  <c r="CG14" i="29"/>
  <c r="CW14" i="29"/>
  <c r="CZ14" i="29"/>
  <c r="DB26" i="29"/>
  <c r="DE26" i="29"/>
  <c r="CQ26" i="29"/>
  <c r="CV26" i="29"/>
  <c r="BS26" i="29"/>
  <c r="CK26" i="29"/>
  <c r="CB26" i="29"/>
  <c r="CA26" i="29"/>
  <c r="CO26" i="29"/>
  <c r="IF31" i="28"/>
  <c r="HT31" i="28"/>
  <c r="HP31" i="28"/>
  <c r="HZ31" i="28"/>
  <c r="IE31" i="28"/>
  <c r="EE23" i="28"/>
  <c r="HO23" i="28" s="1"/>
  <c r="EJ23" i="28"/>
  <c r="HT23" i="28" s="1"/>
  <c r="EI23" i="28"/>
  <c r="HS23" i="28" s="1"/>
  <c r="EB23" i="28"/>
  <c r="HL23" i="28" s="1"/>
  <c r="EF23" i="28"/>
  <c r="DT23" i="28"/>
  <c r="HD23" i="28" s="1"/>
  <c r="EU23" i="28"/>
  <c r="IE23" i="28" s="1"/>
  <c r="EV23" i="28"/>
  <c r="IF23" i="28" s="1"/>
  <c r="EP23" i="28"/>
  <c r="HZ23" i="28" s="1"/>
  <c r="DN23" i="28"/>
  <c r="GX23" i="28" s="1"/>
  <c r="EJ15" i="28"/>
  <c r="HT15" i="28" s="1"/>
  <c r="ES15" i="28"/>
  <c r="IC15" i="28" s="1"/>
  <c r="DP15" i="28"/>
  <c r="GZ15" i="28" s="1"/>
  <c r="EL15" i="28"/>
  <c r="HV15" i="28" s="1"/>
  <c r="DS15" i="28"/>
  <c r="HC15" i="28" s="1"/>
  <c r="DT15" i="28"/>
  <c r="HD15" i="28" s="1"/>
  <c r="EH15" i="28"/>
  <c r="HR15" i="28" s="1"/>
  <c r="DZ15" i="28"/>
  <c r="HJ15" i="28" s="1"/>
  <c r="EB15" i="28"/>
  <c r="HL15" i="28" s="1"/>
  <c r="EI15" i="28"/>
  <c r="HS15" i="28" s="1"/>
  <c r="DS30" i="28"/>
  <c r="CA30" i="28"/>
  <c r="FK30" i="28" s="1"/>
  <c r="HC30" i="28" s="1"/>
  <c r="EN30" i="28"/>
  <c r="CV30" i="28"/>
  <c r="GF30" i="28" s="1"/>
  <c r="HX30" i="28" s="1"/>
  <c r="DU30" i="28"/>
  <c r="CC30" i="28"/>
  <c r="FM30" i="28" s="1"/>
  <c r="HE30" i="28" s="1"/>
  <c r="ES30" i="28"/>
  <c r="DA30" i="28"/>
  <c r="GK30" i="28" s="1"/>
  <c r="IC30" i="28" s="1"/>
  <c r="EC30" i="28"/>
  <c r="CK30" i="28"/>
  <c r="FU30" i="28" s="1"/>
  <c r="HM30" i="28" s="1"/>
  <c r="EE30" i="28"/>
  <c r="CM30" i="28"/>
  <c r="FW30" i="28" s="1"/>
  <c r="EL30" i="28"/>
  <c r="CT30" i="28"/>
  <c r="GD30" i="28" s="1"/>
  <c r="DV30" i="28"/>
  <c r="CD30" i="28"/>
  <c r="FN30" i="28" s="1"/>
  <c r="DQ30" i="28"/>
  <c r="BY30" i="28"/>
  <c r="FI30" i="28" s="1"/>
  <c r="EK30" i="28"/>
  <c r="CS30" i="28"/>
  <c r="GC30" i="28" s="1"/>
  <c r="HU30" i="28" s="1"/>
  <c r="CG46" i="29"/>
  <c r="CP46" i="29"/>
  <c r="BU46" i="29"/>
  <c r="BT46" i="29"/>
  <c r="DB46" i="29"/>
  <c r="CF46" i="29"/>
  <c r="CR46" i="29"/>
  <c r="CU46" i="29"/>
  <c r="BX46" i="29"/>
  <c r="CL46" i="29"/>
  <c r="HR25" i="28"/>
  <c r="HL25" i="28"/>
  <c r="HC25" i="28"/>
  <c r="HD25" i="28"/>
  <c r="HX17" i="28"/>
  <c r="HB17" i="28"/>
  <c r="IC17" i="28"/>
  <c r="CY46" i="28"/>
  <c r="GI46" i="28" s="1"/>
  <c r="CM46" i="28"/>
  <c r="FW46" i="28" s="1"/>
  <c r="HO46" i="28" s="1"/>
  <c r="CH46" i="28"/>
  <c r="FR46" i="28" s="1"/>
  <c r="HJ46" i="28" s="1"/>
  <c r="CC46" i="28"/>
  <c r="FM46" i="28" s="1"/>
  <c r="HE46" i="28" s="1"/>
  <c r="CS46" i="28"/>
  <c r="GC46" i="28" s="1"/>
  <c r="HU46" i="28" s="1"/>
  <c r="CN46" i="28"/>
  <c r="FX46" i="28" s="1"/>
  <c r="HP46" i="28" s="1"/>
  <c r="CI46" i="28"/>
  <c r="FS46" i="28" s="1"/>
  <c r="HK46" i="28" s="1"/>
  <c r="BX46" i="28"/>
  <c r="FH46" i="28" s="1"/>
  <c r="GZ46" i="28" s="1"/>
  <c r="CL46" i="28"/>
  <c r="FV46" i="28" s="1"/>
  <c r="HN46" i="28" s="1"/>
  <c r="CO46" i="28"/>
  <c r="FY46" i="28" s="1"/>
  <c r="HQ46" i="28" s="1"/>
  <c r="CB46" i="28"/>
  <c r="FL46" i="28" s="1"/>
  <c r="HD46" i="28" s="1"/>
  <c r="CJ29" i="28"/>
  <c r="FT29" i="28" s="1"/>
  <c r="HL29" i="28" s="1"/>
  <c r="CZ29" i="28"/>
  <c r="GJ29" i="28" s="1"/>
  <c r="BY29" i="28"/>
  <c r="FI29" i="28" s="1"/>
  <c r="HA29" i="28" s="1"/>
  <c r="CP29" i="28"/>
  <c r="FZ29" i="28" s="1"/>
  <c r="HR29" i="28" s="1"/>
  <c r="CT29" i="28"/>
  <c r="GD29" i="28" s="1"/>
  <c r="CG29" i="28"/>
  <c r="FQ29" i="28" s="1"/>
  <c r="DC29" i="28"/>
  <c r="GM29" i="28" s="1"/>
  <c r="CB29" i="28"/>
  <c r="FL29" i="28" s="1"/>
  <c r="HD29" i="28" s="1"/>
  <c r="BV29" i="28"/>
  <c r="FF29" i="28" s="1"/>
  <c r="GX29" i="28" s="1"/>
  <c r="BT31" i="28"/>
  <c r="FD31" i="28" s="1"/>
  <c r="GV31" i="28" s="1"/>
  <c r="DD31" i="28"/>
  <c r="GN31" i="28" s="1"/>
  <c r="CF31" i="28"/>
  <c r="FP31" i="28" s="1"/>
  <c r="HH31" i="28" s="1"/>
  <c r="BR31" i="28"/>
  <c r="FB31" i="28" s="1"/>
  <c r="GT31" i="28" s="1"/>
  <c r="CK31" i="28"/>
  <c r="FU31" i="28" s="1"/>
  <c r="HM31" i="28" s="1"/>
  <c r="CR31" i="28"/>
  <c r="GB31" i="28" s="1"/>
  <c r="CM31" i="28"/>
  <c r="FW31" i="28" s="1"/>
  <c r="HO31" i="28" s="1"/>
  <c r="EL31" i="28"/>
  <c r="HV31" i="28" s="1"/>
  <c r="CD31" i="28"/>
  <c r="FN31" i="28" s="1"/>
  <c r="CY31" i="28"/>
  <c r="GI31" i="28" s="1"/>
  <c r="HY25" i="28"/>
  <c r="CD25" i="28"/>
  <c r="FN25" i="28" s="1"/>
  <c r="HF25" i="28" s="1"/>
  <c r="CQ25" i="28"/>
  <c r="GA25" i="28" s="1"/>
  <c r="HS25" i="28" s="1"/>
  <c r="BW25" i="28"/>
  <c r="FG25" i="28" s="1"/>
  <c r="GY25" i="28" s="1"/>
  <c r="DE25" i="28"/>
  <c r="GO25" i="28" s="1"/>
  <c r="IG25" i="28" s="1"/>
  <c r="CS25" i="28"/>
  <c r="GC25" i="28" s="1"/>
  <c r="HU25" i="28" s="1"/>
  <c r="CQ17" i="28"/>
  <c r="GA17" i="28" s="1"/>
  <c r="HS17" i="28" s="1"/>
  <c r="CR17" i="28"/>
  <c r="GB17" i="28" s="1"/>
  <c r="HT17" i="28" s="1"/>
  <c r="CX17" i="28"/>
  <c r="GH17" i="28" s="1"/>
  <c r="HZ17" i="28" s="1"/>
  <c r="BW17" i="28"/>
  <c r="FG17" i="28" s="1"/>
  <c r="GY17" i="28" s="1"/>
  <c r="CB17" i="28"/>
  <c r="FL17" i="28" s="1"/>
  <c r="HD17" i="28" s="1"/>
  <c r="BU36" i="28"/>
  <c r="FE36" i="28" s="1"/>
  <c r="GW36" i="28" s="1"/>
  <c r="CD36" i="28"/>
  <c r="FN36" i="28" s="1"/>
  <c r="HF36" i="28" s="1"/>
  <c r="CI36" i="28"/>
  <c r="FS36" i="28" s="1"/>
  <c r="CH36" i="28"/>
  <c r="FR36" i="28" s="1"/>
  <c r="HJ36" i="28" s="1"/>
  <c r="BY36" i="28"/>
  <c r="FI36" i="28" s="1"/>
  <c r="HA36" i="28" s="1"/>
  <c r="CN36" i="28"/>
  <c r="FX36" i="28" s="1"/>
  <c r="CJ36" i="28"/>
  <c r="FT36" i="28" s="1"/>
  <c r="BV36" i="28"/>
  <c r="FF36" i="28" s="1"/>
  <c r="GX36" i="28" s="1"/>
  <c r="BT36" i="28"/>
  <c r="FD36" i="28" s="1"/>
  <c r="GV36" i="28" s="1"/>
  <c r="DA36" i="28"/>
  <c r="GK36" i="28" s="1"/>
  <c r="IC36" i="28" s="1"/>
  <c r="CK36" i="28"/>
  <c r="FU36" i="28" s="1"/>
  <c r="HM36" i="28" s="1"/>
  <c r="CI38" i="28"/>
  <c r="FS38" i="28" s="1"/>
  <c r="HK38" i="28" s="1"/>
  <c r="CE38" i="28"/>
  <c r="FO38" i="28" s="1"/>
  <c r="HG38" i="28" s="1"/>
  <c r="CA38" i="28"/>
  <c r="FK38" i="28" s="1"/>
  <c r="HC38" i="28" s="1"/>
  <c r="CH38" i="28"/>
  <c r="FR38" i="28" s="1"/>
  <c r="CO38" i="28"/>
  <c r="FY38" i="28" s="1"/>
  <c r="HQ38" i="28" s="1"/>
  <c r="BW38" i="28"/>
  <c r="FG38" i="28" s="1"/>
  <c r="GY38" i="28" s="1"/>
  <c r="CF38" i="28"/>
  <c r="FP38" i="28" s="1"/>
  <c r="HH38" i="28" s="1"/>
  <c r="CW38" i="28"/>
  <c r="GG38" i="28" s="1"/>
  <c r="HY38" i="28" s="1"/>
  <c r="CY38" i="28"/>
  <c r="GI38" i="28" s="1"/>
  <c r="BR38" i="28"/>
  <c r="FB38" i="28" s="1"/>
  <c r="GT38" i="28" s="1"/>
  <c r="CU20" i="28"/>
  <c r="GE20" i="28" s="1"/>
  <c r="HW20" i="28" s="1"/>
  <c r="DA20" i="28"/>
  <c r="GK20" i="28" s="1"/>
  <c r="IC20" i="28" s="1"/>
  <c r="CH20" i="28"/>
  <c r="FR20" i="28" s="1"/>
  <c r="HJ20" i="28" s="1"/>
  <c r="CN20" i="28"/>
  <c r="FX20" i="28" s="1"/>
  <c r="DE20" i="28"/>
  <c r="GO20" i="28" s="1"/>
  <c r="IG20" i="28" s="1"/>
  <c r="BV20" i="28"/>
  <c r="FF20" i="28" s="1"/>
  <c r="GX20" i="28" s="1"/>
  <c r="CP20" i="28"/>
  <c r="FZ20" i="28" s="1"/>
  <c r="HR20" i="28" s="1"/>
  <c r="CS20" i="28"/>
  <c r="GC20" i="28" s="1"/>
  <c r="HU20" i="28" s="1"/>
  <c r="CG20" i="28"/>
  <c r="FQ20" i="28" s="1"/>
  <c r="HI20" i="28" s="1"/>
  <c r="CJ20" i="28"/>
  <c r="FT20" i="28" s="1"/>
  <c r="HL20" i="28" s="1"/>
  <c r="CP34" i="28"/>
  <c r="FZ34" i="28" s="1"/>
  <c r="HR34" i="28" s="1"/>
  <c r="CL34" i="28"/>
  <c r="FV34" i="28" s="1"/>
  <c r="HN34" i="28" s="1"/>
  <c r="CX34" i="28"/>
  <c r="GH34" i="28" s="1"/>
  <c r="CS34" i="28"/>
  <c r="GC34" i="28" s="1"/>
  <c r="HU34" i="28" s="1"/>
  <c r="BZ34" i="28"/>
  <c r="FJ34" i="28" s="1"/>
  <c r="HB34" i="28" s="1"/>
  <c r="CD34" i="28"/>
  <c r="FN34" i="28" s="1"/>
  <c r="CC34" i="28"/>
  <c r="FM34" i="28" s="1"/>
  <c r="HE34" i="28" s="1"/>
  <c r="CA34" i="28"/>
  <c r="FK34" i="28" s="1"/>
  <c r="HC34" i="28" s="1"/>
  <c r="CE34" i="28"/>
  <c r="FO34" i="28" s="1"/>
  <c r="HG34" i="28" s="1"/>
  <c r="EL46" i="26"/>
  <c r="HU46" i="26" s="1"/>
  <c r="EI46" i="26"/>
  <c r="HR46" i="26" s="1"/>
  <c r="ET46" i="26"/>
  <c r="IC46" i="26" s="1"/>
  <c r="DH46" i="26"/>
  <c r="GQ46" i="26" s="1"/>
  <c r="EJ46" i="26"/>
  <c r="HS46" i="26" s="1"/>
  <c r="EM46" i="26"/>
  <c r="HV46" i="26" s="1"/>
  <c r="EO46" i="26"/>
  <c r="HX46" i="26" s="1"/>
  <c r="DX46" i="26"/>
  <c r="HG46" i="26" s="1"/>
  <c r="ER46" i="26"/>
  <c r="IA46" i="26" s="1"/>
  <c r="DK46" i="26"/>
  <c r="GT46" i="26" s="1"/>
  <c r="DZ42" i="26"/>
  <c r="HI42" i="26" s="1"/>
  <c r="DY42" i="26"/>
  <c r="HH42" i="26" s="1"/>
  <c r="ET42" i="26"/>
  <c r="IC42" i="26" s="1"/>
  <c r="EH42" i="26"/>
  <c r="HQ42" i="26" s="1"/>
  <c r="EL42" i="26"/>
  <c r="HU42" i="26" s="1"/>
  <c r="DI42" i="26"/>
  <c r="GR42" i="26" s="1"/>
  <c r="EN42" i="26"/>
  <c r="HW42" i="26" s="1"/>
  <c r="DX42" i="26"/>
  <c r="HG42" i="26" s="1"/>
  <c r="DS42" i="26"/>
  <c r="HB42" i="26" s="1"/>
  <c r="DJ42" i="26"/>
  <c r="GS42" i="26" s="1"/>
  <c r="GY38" i="26"/>
  <c r="HV38" i="26"/>
  <c r="HU38" i="26"/>
  <c r="HE38" i="26"/>
  <c r="GV38" i="26"/>
  <c r="DW34" i="26"/>
  <c r="CE34" i="26"/>
  <c r="FO34" i="26" s="1"/>
  <c r="EM34" i="26"/>
  <c r="CU34" i="26"/>
  <c r="GE34" i="26" s="1"/>
  <c r="EO34" i="26"/>
  <c r="CW34" i="26"/>
  <c r="GG34" i="26" s="1"/>
  <c r="EP34" i="26"/>
  <c r="CX34" i="26"/>
  <c r="GH34" i="26" s="1"/>
  <c r="DJ34" i="26"/>
  <c r="BR34" i="26"/>
  <c r="FB34" i="26" s="1"/>
  <c r="DP34" i="26"/>
  <c r="BX34" i="26"/>
  <c r="FH34" i="26" s="1"/>
  <c r="ES34" i="26"/>
  <c r="DA34" i="26"/>
  <c r="GK34" i="26" s="1"/>
  <c r="DI34" i="26"/>
  <c r="BQ34" i="26"/>
  <c r="FA34" i="26" s="1"/>
  <c r="DY34" i="26"/>
  <c r="CG34" i="26"/>
  <c r="FQ34" i="26" s="1"/>
  <c r="DK34" i="26"/>
  <c r="BS34" i="26"/>
  <c r="FC34" i="26" s="1"/>
  <c r="EJ30" i="26"/>
  <c r="CR30" i="26"/>
  <c r="GB30" i="26" s="1"/>
  <c r="DS30" i="26"/>
  <c r="CA30" i="26"/>
  <c r="FK30" i="26" s="1"/>
  <c r="DL30" i="26"/>
  <c r="BT30" i="26"/>
  <c r="FD30" i="26" s="1"/>
  <c r="DQ30" i="26"/>
  <c r="GZ30" i="26" s="1"/>
  <c r="BY30" i="26"/>
  <c r="FI30" i="26" s="1"/>
  <c r="DY30" i="26"/>
  <c r="HH30" i="26" s="1"/>
  <c r="CG30" i="26"/>
  <c r="FQ30" i="26" s="1"/>
  <c r="EM30" i="26"/>
  <c r="HV30" i="26" s="1"/>
  <c r="CU30" i="26"/>
  <c r="GE30" i="26" s="1"/>
  <c r="EH30" i="26"/>
  <c r="HQ30" i="26" s="1"/>
  <c r="CP30" i="26"/>
  <c r="FZ30" i="26" s="1"/>
  <c r="EI30" i="26"/>
  <c r="HR30" i="26" s="1"/>
  <c r="CQ30" i="26"/>
  <c r="GA30" i="26" s="1"/>
  <c r="EK30" i="26"/>
  <c r="HT30" i="26" s="1"/>
  <c r="CS30" i="26"/>
  <c r="GC30" i="26" s="1"/>
  <c r="ET26" i="26"/>
  <c r="IC26" i="26" s="1"/>
  <c r="DQ26" i="26"/>
  <c r="GZ26" i="26" s="1"/>
  <c r="EF26" i="26"/>
  <c r="HO26" i="26" s="1"/>
  <c r="DN26" i="26"/>
  <c r="GW26" i="26" s="1"/>
  <c r="DL26" i="26"/>
  <c r="GU26" i="26" s="1"/>
  <c r="DR26" i="26"/>
  <c r="HA26" i="26" s="1"/>
  <c r="DS26" i="26"/>
  <c r="HB26" i="26" s="1"/>
  <c r="DO26" i="26"/>
  <c r="GX26" i="26" s="1"/>
  <c r="EM26" i="26"/>
  <c r="HV26" i="26" s="1"/>
  <c r="DJ26" i="26"/>
  <c r="GS26" i="26" s="1"/>
  <c r="EL22" i="26"/>
  <c r="HU22" i="26" s="1"/>
  <c r="ED22" i="26"/>
  <c r="HM22" i="26" s="1"/>
  <c r="EK22" i="26"/>
  <c r="HT22" i="26" s="1"/>
  <c r="DS22" i="26"/>
  <c r="HB22" i="26" s="1"/>
  <c r="EC22" i="26"/>
  <c r="HL22" i="26" s="1"/>
  <c r="EG22" i="26"/>
  <c r="HP22" i="26" s="1"/>
  <c r="DL22" i="26"/>
  <c r="GU22" i="26" s="1"/>
  <c r="EJ22" i="26"/>
  <c r="HS22" i="26" s="1"/>
  <c r="DU22" i="26"/>
  <c r="HD22" i="26" s="1"/>
  <c r="DP22" i="26"/>
  <c r="GY22" i="26" s="1"/>
  <c r="DW18" i="26"/>
  <c r="HF18" i="26" s="1"/>
  <c r="CE18" i="26"/>
  <c r="FO18" i="26" s="1"/>
  <c r="EL18" i="26"/>
  <c r="HU18" i="26" s="1"/>
  <c r="CT18" i="26"/>
  <c r="GD18" i="26" s="1"/>
  <c r="DZ18" i="26"/>
  <c r="HI18" i="26" s="1"/>
  <c r="CH18" i="26"/>
  <c r="FR18" i="26" s="1"/>
  <c r="DT18" i="26"/>
  <c r="HC18" i="26" s="1"/>
  <c r="CB18" i="26"/>
  <c r="FL18" i="26" s="1"/>
  <c r="DI18" i="26"/>
  <c r="GR18" i="26" s="1"/>
  <c r="BQ18" i="26"/>
  <c r="FA18" i="26" s="1"/>
  <c r="DQ18" i="26"/>
  <c r="GZ18" i="26" s="1"/>
  <c r="BY18" i="26"/>
  <c r="FI18" i="26" s="1"/>
  <c r="DS18" i="26"/>
  <c r="HB18" i="26" s="1"/>
  <c r="CA18" i="26"/>
  <c r="FK18" i="26" s="1"/>
  <c r="ER18" i="26"/>
  <c r="IA18" i="26" s="1"/>
  <c r="CZ18" i="26"/>
  <c r="GJ18" i="26" s="1"/>
  <c r="EM18" i="26"/>
  <c r="HV18" i="26" s="1"/>
  <c r="CU18" i="26"/>
  <c r="GE18" i="26" s="1"/>
  <c r="EA18" i="26"/>
  <c r="HJ18" i="26" s="1"/>
  <c r="CI18" i="26"/>
  <c r="FS18" i="26" s="1"/>
  <c r="EM14" i="26"/>
  <c r="HV14" i="26" s="1"/>
  <c r="DX14" i="26"/>
  <c r="HG14" i="26" s="1"/>
  <c r="EC14" i="26"/>
  <c r="HL14" i="26" s="1"/>
  <c r="EF14" i="26"/>
  <c r="HO14" i="26" s="1"/>
  <c r="DH14" i="26"/>
  <c r="GQ14" i="26" s="1"/>
  <c r="DN14" i="26"/>
  <c r="GW14" i="26" s="1"/>
  <c r="DL14" i="26"/>
  <c r="GU14" i="26" s="1"/>
  <c r="EQ14" i="26"/>
  <c r="HZ14" i="26" s="1"/>
  <c r="DG14" i="26"/>
  <c r="GP14" i="26" s="1"/>
  <c r="DT14" i="26"/>
  <c r="HC14" i="26" s="1"/>
  <c r="DA16" i="26"/>
  <c r="GK16" i="26" s="1"/>
  <c r="IB16" i="26" s="1"/>
  <c r="CI36" i="26"/>
  <c r="FS36" i="26" s="1"/>
  <c r="HJ36" i="26" s="1"/>
  <c r="CL36" i="26"/>
  <c r="FV36" i="26" s="1"/>
  <c r="HM36" i="26" s="1"/>
  <c r="BS36" i="26"/>
  <c r="FC36" i="26" s="1"/>
  <c r="GT36" i="26" s="1"/>
  <c r="CD36" i="26"/>
  <c r="FN36" i="26" s="1"/>
  <c r="CO36" i="26"/>
  <c r="FY36" i="26" s="1"/>
  <c r="CM36" i="26"/>
  <c r="FW36" i="26" s="1"/>
  <c r="HN36" i="26" s="1"/>
  <c r="CB36" i="26"/>
  <c r="FL36" i="26" s="1"/>
  <c r="HC36" i="26" s="1"/>
  <c r="BP36" i="26"/>
  <c r="EZ36" i="26" s="1"/>
  <c r="GQ36" i="26" s="1"/>
  <c r="BZ36" i="26"/>
  <c r="FJ36" i="26" s="1"/>
  <c r="HA36" i="26" s="1"/>
  <c r="CT36" i="26"/>
  <c r="GD36" i="26" s="1"/>
  <c r="CC20" i="24"/>
  <c r="FM20" i="24" s="1"/>
  <c r="HD20" i="24" s="1"/>
  <c r="BU20" i="24"/>
  <c r="FE20" i="24" s="1"/>
  <c r="GV20" i="24" s="1"/>
  <c r="BS38" i="26"/>
  <c r="FC38" i="26" s="1"/>
  <c r="GT38" i="26" s="1"/>
  <c r="CT38" i="26"/>
  <c r="GD38" i="26" s="1"/>
  <c r="EI38" i="26"/>
  <c r="HR38" i="26" s="1"/>
  <c r="CA38" i="26"/>
  <c r="FK38" i="26" s="1"/>
  <c r="BZ38" i="26"/>
  <c r="FJ38" i="26" s="1"/>
  <c r="HA38" i="26" s="1"/>
  <c r="BT38" i="26"/>
  <c r="FD38" i="26" s="1"/>
  <c r="GU38" i="26" s="1"/>
  <c r="CW38" i="26"/>
  <c r="GG38" i="26" s="1"/>
  <c r="HX38" i="26" s="1"/>
  <c r="CI38" i="26"/>
  <c r="FS38" i="26" s="1"/>
  <c r="CN38" i="26"/>
  <c r="FX38" i="26" s="1"/>
  <c r="HO38" i="26" s="1"/>
  <c r="BV38" i="26"/>
  <c r="FF38" i="26" s="1"/>
  <c r="CV40" i="26"/>
  <c r="GF40" i="26" s="1"/>
  <c r="HW40" i="26" s="1"/>
  <c r="BQ40" i="26"/>
  <c r="FA40" i="26" s="1"/>
  <c r="CB40" i="26"/>
  <c r="FL40" i="26" s="1"/>
  <c r="HC40" i="26" s="1"/>
  <c r="BU40" i="26"/>
  <c r="FE40" i="26" s="1"/>
  <c r="GV40" i="26" s="1"/>
  <c r="CG40" i="26"/>
  <c r="FQ40" i="26" s="1"/>
  <c r="HH40" i="26" s="1"/>
  <c r="DA40" i="26"/>
  <c r="GK40" i="26" s="1"/>
  <c r="BW40" i="26"/>
  <c r="FG40" i="26" s="1"/>
  <c r="GX40" i="26" s="1"/>
  <c r="BO40" i="26"/>
  <c r="EY40" i="26" s="1"/>
  <c r="GP40" i="26" s="1"/>
  <c r="CP40" i="26"/>
  <c r="FZ40" i="26" s="1"/>
  <c r="BT40" i="26"/>
  <c r="FD40" i="26" s="1"/>
  <c r="GU40" i="26" s="1"/>
  <c r="DX20" i="26"/>
  <c r="HG20" i="26" s="1"/>
  <c r="CO20" i="26"/>
  <c r="FY20" i="26" s="1"/>
  <c r="BV20" i="26"/>
  <c r="FF20" i="26" s="1"/>
  <c r="GW20" i="26" s="1"/>
  <c r="CD20" i="26"/>
  <c r="FN20" i="26" s="1"/>
  <c r="HE20" i="26" s="1"/>
  <c r="CU20" i="26"/>
  <c r="GE20" i="26" s="1"/>
  <c r="HV20" i="26" s="1"/>
  <c r="CP20" i="26"/>
  <c r="FZ20" i="26" s="1"/>
  <c r="CJ20" i="26"/>
  <c r="FT20" i="26" s="1"/>
  <c r="BZ20" i="26"/>
  <c r="FJ20" i="26" s="1"/>
  <c r="HA20" i="26" s="1"/>
  <c r="CG20" i="26"/>
  <c r="FQ20" i="26" s="1"/>
  <c r="HH20" i="26" s="1"/>
  <c r="CS20" i="26"/>
  <c r="GC20" i="26" s="1"/>
  <c r="HT20" i="26" s="1"/>
  <c r="HP46" i="24"/>
  <c r="HV46" i="24"/>
  <c r="GX46" i="24"/>
  <c r="ID46" i="24"/>
  <c r="HQ46" i="24"/>
  <c r="DU42" i="24"/>
  <c r="HD42" i="24" s="1"/>
  <c r="EA42" i="24"/>
  <c r="HJ42" i="24" s="1"/>
  <c r="DS42" i="24"/>
  <c r="HB42" i="24" s="1"/>
  <c r="DI42" i="24"/>
  <c r="GR42" i="24" s="1"/>
  <c r="EE42" i="24"/>
  <c r="HN42" i="24" s="1"/>
  <c r="EF42" i="24"/>
  <c r="HO42" i="24" s="1"/>
  <c r="ES42" i="24"/>
  <c r="IB42" i="24" s="1"/>
  <c r="EB42" i="24"/>
  <c r="HK42" i="24" s="1"/>
  <c r="DR42" i="24"/>
  <c r="HA42" i="24" s="1"/>
  <c r="ER42" i="24"/>
  <c r="IA42" i="24" s="1"/>
  <c r="EF38" i="24"/>
  <c r="HO38" i="24" s="1"/>
  <c r="DX38" i="24"/>
  <c r="HG38" i="24" s="1"/>
  <c r="DM38" i="24"/>
  <c r="GV38" i="24" s="1"/>
  <c r="EV38" i="24"/>
  <c r="IE38" i="24" s="1"/>
  <c r="ED38" i="24"/>
  <c r="HM38" i="24" s="1"/>
  <c r="DO38" i="24"/>
  <c r="GX38" i="24" s="1"/>
  <c r="EH38" i="24"/>
  <c r="HQ38" i="24" s="1"/>
  <c r="DJ38" i="24"/>
  <c r="GS38" i="24" s="1"/>
  <c r="EB38" i="24"/>
  <c r="HK38" i="24" s="1"/>
  <c r="ER38" i="24"/>
  <c r="IA38" i="24" s="1"/>
  <c r="EO34" i="24"/>
  <c r="HX34" i="24" s="1"/>
  <c r="EC34" i="24"/>
  <c r="HL34" i="24" s="1"/>
  <c r="DU34" i="24"/>
  <c r="HD34" i="24" s="1"/>
  <c r="DX34" i="24"/>
  <c r="HG34" i="24" s="1"/>
  <c r="EV34" i="24"/>
  <c r="IE34" i="24" s="1"/>
  <c r="DV34" i="24"/>
  <c r="HE34" i="24" s="1"/>
  <c r="EB34" i="24"/>
  <c r="HK34" i="24" s="1"/>
  <c r="EL34" i="24"/>
  <c r="HU34" i="24" s="1"/>
  <c r="ED34" i="24"/>
  <c r="HM34" i="24" s="1"/>
  <c r="ES34" i="24"/>
  <c r="IB34" i="24" s="1"/>
  <c r="DM30" i="24"/>
  <c r="GV30" i="24" s="1"/>
  <c r="EQ30" i="24"/>
  <c r="HZ30" i="24" s="1"/>
  <c r="EC30" i="24"/>
  <c r="HL30" i="24" s="1"/>
  <c r="EF30" i="24"/>
  <c r="HO30" i="24" s="1"/>
  <c r="DJ30" i="24"/>
  <c r="GS30" i="24" s="1"/>
  <c r="DX30" i="24"/>
  <c r="HG30" i="24" s="1"/>
  <c r="DZ30" i="24"/>
  <c r="HI30" i="24" s="1"/>
  <c r="DL30" i="24"/>
  <c r="GU30" i="24" s="1"/>
  <c r="ET30" i="24"/>
  <c r="IC30" i="24" s="1"/>
  <c r="EM30" i="24"/>
  <c r="HV30" i="24" s="1"/>
  <c r="DY26" i="24"/>
  <c r="CG26" i="24"/>
  <c r="FQ26" i="24" s="1"/>
  <c r="DQ26" i="24"/>
  <c r="BY26" i="24"/>
  <c r="FI26" i="24" s="1"/>
  <c r="EK26" i="24"/>
  <c r="CS26" i="24"/>
  <c r="GC26" i="24" s="1"/>
  <c r="DI26" i="24"/>
  <c r="BQ26" i="24"/>
  <c r="FA26" i="24" s="1"/>
  <c r="EH26" i="24"/>
  <c r="CP26" i="24"/>
  <c r="FZ26" i="24" s="1"/>
  <c r="DT26" i="24"/>
  <c r="CB26" i="24"/>
  <c r="FL26" i="24" s="1"/>
  <c r="EJ26" i="24"/>
  <c r="CR26" i="24"/>
  <c r="GB26" i="24" s="1"/>
  <c r="DR26" i="24"/>
  <c r="BZ26" i="24"/>
  <c r="FJ26" i="24" s="1"/>
  <c r="DJ26" i="24"/>
  <c r="BR26" i="24"/>
  <c r="FB26" i="24" s="1"/>
  <c r="EB26" i="24"/>
  <c r="CJ26" i="24"/>
  <c r="FT26" i="24" s="1"/>
  <c r="DS22" i="24"/>
  <c r="CA22" i="24"/>
  <c r="FK22" i="24" s="1"/>
  <c r="DK22" i="24"/>
  <c r="BS22" i="24"/>
  <c r="FC22" i="24" s="1"/>
  <c r="EI22" i="24"/>
  <c r="CQ22" i="24"/>
  <c r="GA22" i="24" s="1"/>
  <c r="EV22" i="24"/>
  <c r="DD22" i="24"/>
  <c r="GN22" i="24" s="1"/>
  <c r="EM22" i="24"/>
  <c r="CU22" i="24"/>
  <c r="GE22" i="24" s="1"/>
  <c r="EB22" i="24"/>
  <c r="CJ22" i="24"/>
  <c r="FT22" i="24" s="1"/>
  <c r="DR22" i="24"/>
  <c r="BZ22" i="24"/>
  <c r="FJ22" i="24" s="1"/>
  <c r="EH22" i="24"/>
  <c r="CP22" i="24"/>
  <c r="FZ22" i="24" s="1"/>
  <c r="DO22" i="24"/>
  <c r="BW22" i="24"/>
  <c r="FG22" i="24" s="1"/>
  <c r="EL22" i="24"/>
  <c r="CT22" i="24"/>
  <c r="GD22" i="24" s="1"/>
  <c r="EN18" i="24"/>
  <c r="CV18" i="24"/>
  <c r="GF18" i="24" s="1"/>
  <c r="EF18" i="24"/>
  <c r="CN18" i="24"/>
  <c r="FX18" i="24" s="1"/>
  <c r="DU18" i="24"/>
  <c r="CC18" i="24"/>
  <c r="FM18" i="24" s="1"/>
  <c r="DX18" i="24"/>
  <c r="CF18" i="24"/>
  <c r="FP18" i="24" s="1"/>
  <c r="EJ18" i="24"/>
  <c r="CR18" i="24"/>
  <c r="GB18" i="24" s="1"/>
  <c r="EL18" i="24"/>
  <c r="HU18" i="24" s="1"/>
  <c r="CT18" i="24"/>
  <c r="GD18" i="24" s="1"/>
  <c r="DL18" i="24"/>
  <c r="GU18" i="24" s="1"/>
  <c r="BT18" i="24"/>
  <c r="FD18" i="24" s="1"/>
  <c r="DN18" i="24"/>
  <c r="GW18" i="24" s="1"/>
  <c r="BV18" i="24"/>
  <c r="FF18" i="24" s="1"/>
  <c r="ES18" i="24"/>
  <c r="IB18" i="24" s="1"/>
  <c r="DA18" i="24"/>
  <c r="GK18" i="24" s="1"/>
  <c r="GY14" i="24"/>
  <c r="IE14" i="24"/>
  <c r="HU14" i="24"/>
  <c r="GW14" i="24"/>
  <c r="DP46" i="23"/>
  <c r="DO46" i="23"/>
  <c r="EJ46" i="23"/>
  <c r="DQ46" i="23"/>
  <c r="DM46" i="23"/>
  <c r="EV46" i="23"/>
  <c r="EK46" i="23"/>
  <c r="EF46" i="23"/>
  <c r="DV46" i="23"/>
  <c r="DQ42" i="23"/>
  <c r="DU42" i="23"/>
  <c r="EO42" i="23"/>
  <c r="DM42" i="23"/>
  <c r="DZ42" i="23"/>
  <c r="EF42" i="23"/>
  <c r="ER42" i="23"/>
  <c r="DR42" i="23"/>
  <c r="DO42" i="23"/>
  <c r="EP38" i="23"/>
  <c r="CX38" i="23"/>
  <c r="EV38" i="23"/>
  <c r="DD38" i="23"/>
  <c r="DN38" i="23"/>
  <c r="BV38" i="23"/>
  <c r="EH38" i="23"/>
  <c r="CP38" i="23"/>
  <c r="ES38" i="23"/>
  <c r="DA38" i="23"/>
  <c r="EI38" i="23"/>
  <c r="CQ38" i="23"/>
  <c r="ED38" i="23"/>
  <c r="CL38" i="23"/>
  <c r="EX38" i="23"/>
  <c r="DF38" i="23"/>
  <c r="DW38" i="23"/>
  <c r="CE38" i="23"/>
  <c r="EP34" i="23"/>
  <c r="EL34" i="23"/>
  <c r="BR34" i="23"/>
  <c r="EG34" i="23"/>
  <c r="ES34" i="23"/>
  <c r="EJ34" i="23"/>
  <c r="DY34" i="23"/>
  <c r="EK34" i="23"/>
  <c r="EX34" i="23"/>
  <c r="EM34" i="23"/>
  <c r="EX26" i="23"/>
  <c r="DF26" i="23"/>
  <c r="EE26" i="23"/>
  <c r="CM26" i="23"/>
  <c r="DX26" i="23"/>
  <c r="CF26" i="23"/>
  <c r="DQ26" i="23"/>
  <c r="BY26" i="23"/>
  <c r="DM26" i="23"/>
  <c r="BU26" i="23"/>
  <c r="EQ26" i="23"/>
  <c r="CY26" i="23"/>
  <c r="EU26" i="23"/>
  <c r="DC26" i="23"/>
  <c r="DT26" i="23"/>
  <c r="CB26" i="23"/>
  <c r="DP26" i="23"/>
  <c r="BX26" i="23"/>
  <c r="EB22" i="23"/>
  <c r="CJ22" i="23"/>
  <c r="DR22" i="23"/>
  <c r="BZ22" i="23"/>
  <c r="EP22" i="23"/>
  <c r="CX22" i="23"/>
  <c r="DM22" i="23"/>
  <c r="BU22" i="23"/>
  <c r="EI22" i="23"/>
  <c r="CQ22" i="23"/>
  <c r="EK22" i="23"/>
  <c r="CS22" i="23"/>
  <c r="EO22" i="23"/>
  <c r="CW22" i="23"/>
  <c r="EL22" i="23"/>
  <c r="CT22" i="23"/>
  <c r="EM22" i="23"/>
  <c r="CU22" i="23"/>
  <c r="ER22" i="23"/>
  <c r="CZ22" i="23"/>
  <c r="DY18" i="23"/>
  <c r="EJ18" i="23"/>
  <c r="BR18" i="23"/>
  <c r="EG18" i="23"/>
  <c r="EH18" i="23"/>
  <c r="DM18" i="23"/>
  <c r="DS18" i="23"/>
  <c r="ER18" i="23"/>
  <c r="EM18" i="23"/>
  <c r="ET18" i="23"/>
  <c r="CC14" i="23"/>
  <c r="DU14" i="23"/>
  <c r="JN357" i="27"/>
  <c r="IU357" i="27"/>
  <c r="IC357" i="27"/>
  <c r="IY357" i="27"/>
  <c r="IN357" i="27"/>
  <c r="ID357" i="27"/>
  <c r="HL357" i="27"/>
  <c r="JK357" i="27"/>
  <c r="IS357" i="27"/>
  <c r="IH357" i="27"/>
  <c r="IW357" i="27"/>
  <c r="JD357" i="27"/>
  <c r="IT357" i="27"/>
  <c r="IB357" i="27"/>
  <c r="BQ28" i="24"/>
  <c r="FA28" i="24" s="1"/>
  <c r="GR28" i="24" s="1"/>
  <c r="CQ28" i="24"/>
  <c r="GA28" i="24" s="1"/>
  <c r="HR28" i="24" s="1"/>
  <c r="CY28" i="24"/>
  <c r="GI28" i="24" s="1"/>
  <c r="HZ28" i="24" s="1"/>
  <c r="BV28" i="24"/>
  <c r="FF28" i="24" s="1"/>
  <c r="DD28" i="24"/>
  <c r="GN28" i="24" s="1"/>
  <c r="IE28" i="24" s="1"/>
  <c r="BZ28" i="24"/>
  <c r="FJ28" i="24" s="1"/>
  <c r="HA28" i="24" s="1"/>
  <c r="DB28" i="24"/>
  <c r="GL28" i="24" s="1"/>
  <c r="IC28" i="24" s="1"/>
  <c r="BW28" i="24"/>
  <c r="FG28" i="24" s="1"/>
  <c r="GX28" i="24" s="1"/>
  <c r="BR28" i="24"/>
  <c r="FB28" i="24" s="1"/>
  <c r="GS28" i="24" s="1"/>
  <c r="CN28" i="24"/>
  <c r="FX28" i="24" s="1"/>
  <c r="HO28" i="24" s="1"/>
  <c r="BX15" i="23"/>
  <c r="CU15" i="23"/>
  <c r="CD15" i="23"/>
  <c r="BW15" i="23"/>
  <c r="DG15" i="23"/>
  <c r="ET15" i="23"/>
  <c r="DF15" i="23"/>
  <c r="CY15" i="23"/>
  <c r="CA15" i="23"/>
  <c r="CM15" i="23"/>
  <c r="CX15" i="23"/>
  <c r="CP36" i="24"/>
  <c r="FZ36" i="24" s="1"/>
  <c r="HQ36" i="24" s="1"/>
  <c r="DB36" i="24"/>
  <c r="GL36" i="24" s="1"/>
  <c r="CM36" i="24"/>
  <c r="FW36" i="24" s="1"/>
  <c r="HN36" i="24" s="1"/>
  <c r="CQ36" i="24"/>
  <c r="GA36" i="24" s="1"/>
  <c r="HR36" i="24" s="1"/>
  <c r="CN36" i="24"/>
  <c r="FX36" i="24" s="1"/>
  <c r="HO36" i="24" s="1"/>
  <c r="CK36" i="24"/>
  <c r="FU36" i="24" s="1"/>
  <c r="HL36" i="24" s="1"/>
  <c r="CG36" i="24"/>
  <c r="FQ36" i="24" s="1"/>
  <c r="HH36" i="24" s="1"/>
  <c r="CO36" i="24"/>
  <c r="FY36" i="24" s="1"/>
  <c r="CV36" i="24"/>
  <c r="GF36" i="24" s="1"/>
  <c r="HW36" i="24" s="1"/>
  <c r="BY36" i="24"/>
  <c r="FI36" i="24" s="1"/>
  <c r="GZ36" i="24" s="1"/>
  <c r="CT36" i="24"/>
  <c r="GD36" i="24" s="1"/>
  <c r="BX30" i="23"/>
  <c r="CH30" i="23"/>
  <c r="CV30" i="23"/>
  <c r="CG30" i="23"/>
  <c r="BU30" i="23"/>
  <c r="CY30" i="23"/>
  <c r="BV30" i="23"/>
  <c r="DG30" i="23"/>
  <c r="BZ30" i="23"/>
  <c r="CQ30" i="23"/>
  <c r="CI14" i="23"/>
  <c r="CP14" i="23"/>
  <c r="DD14" i="23"/>
  <c r="CD14" i="23"/>
  <c r="CL14" i="23"/>
  <c r="BY14" i="23"/>
  <c r="CU14" i="23"/>
  <c r="BT14" i="23"/>
  <c r="DE14" i="23"/>
  <c r="CU14" i="24"/>
  <c r="GE14" i="24" s="1"/>
  <c r="HV14" i="24" s="1"/>
  <c r="CP14" i="24"/>
  <c r="FZ14" i="24" s="1"/>
  <c r="HQ14" i="24" s="1"/>
  <c r="CS14" i="24"/>
  <c r="GC14" i="24" s="1"/>
  <c r="HT14" i="24" s="1"/>
  <c r="CV14" i="24"/>
  <c r="GF14" i="24" s="1"/>
  <c r="HW14" i="24" s="1"/>
  <c r="CI14" i="24"/>
  <c r="FS14" i="24" s="1"/>
  <c r="HJ14" i="24" s="1"/>
  <c r="CG14" i="24"/>
  <c r="FQ14" i="24" s="1"/>
  <c r="HH14" i="24" s="1"/>
  <c r="CJ14" i="24"/>
  <c r="FT14" i="24" s="1"/>
  <c r="HK14" i="24" s="1"/>
  <c r="CM14" i="24"/>
  <c r="FW14" i="24" s="1"/>
  <c r="CH14" i="24"/>
  <c r="FR14" i="24" s="1"/>
  <c r="HI14" i="24" s="1"/>
  <c r="DB46" i="24"/>
  <c r="GL46" i="24" s="1"/>
  <c r="IC46" i="24" s="1"/>
  <c r="CV46" i="24"/>
  <c r="GF46" i="24" s="1"/>
  <c r="HW46" i="24" s="1"/>
  <c r="CI46" i="24"/>
  <c r="FS46" i="24" s="1"/>
  <c r="HJ46" i="24" s="1"/>
  <c r="CT46" i="24"/>
  <c r="GD46" i="24" s="1"/>
  <c r="HU46" i="24" s="1"/>
  <c r="CG46" i="24"/>
  <c r="FQ46" i="24" s="1"/>
  <c r="CJ46" i="24"/>
  <c r="FT46" i="24" s="1"/>
  <c r="HK46" i="24" s="1"/>
  <c r="CM46" i="24"/>
  <c r="FW46" i="24" s="1"/>
  <c r="CH46" i="24"/>
  <c r="FR46" i="24" s="1"/>
  <c r="HI46" i="24" s="1"/>
  <c r="BV46" i="24"/>
  <c r="FF46" i="24" s="1"/>
  <c r="CN46" i="24"/>
  <c r="FX46" i="24" s="1"/>
  <c r="CA46" i="24"/>
  <c r="FK46" i="24" s="1"/>
  <c r="HB46" i="24" s="1"/>
  <c r="CE12" i="23"/>
  <c r="DA12" i="23"/>
  <c r="CB12" i="23"/>
  <c r="CA12" i="23"/>
  <c r="CI28" i="23"/>
  <c r="CR28" i="23"/>
  <c r="DL11" i="33"/>
  <c r="BT11" i="33"/>
  <c r="FD11" i="33" s="1"/>
  <c r="CR11" i="33"/>
  <c r="GB11" i="33" s="1"/>
  <c r="HS11" i="33" s="1"/>
  <c r="EJ11" i="33"/>
  <c r="CE11" i="33"/>
  <c r="FO11" i="33" s="1"/>
  <c r="HF11" i="33" s="1"/>
  <c r="DW11" i="33"/>
  <c r="DJ11" i="33"/>
  <c r="BR11" i="33"/>
  <c r="FB11" i="33" s="1"/>
  <c r="EK11" i="33"/>
  <c r="CS11" i="33"/>
  <c r="GC11" i="33" s="1"/>
  <c r="DV22" i="33"/>
  <c r="CD22" i="33"/>
  <c r="FN22" i="33" s="1"/>
  <c r="DW22" i="33"/>
  <c r="CE22" i="33"/>
  <c r="FO22" i="33" s="1"/>
  <c r="CM22" i="33"/>
  <c r="FW22" i="33" s="1"/>
  <c r="EE22" i="33"/>
  <c r="CZ22" i="33"/>
  <c r="GJ22" i="33" s="1"/>
  <c r="IA22" i="33" s="1"/>
  <c r="ER22" i="33"/>
  <c r="CH22" i="33"/>
  <c r="FR22" i="33" s="1"/>
  <c r="DZ22" i="33"/>
  <c r="GS47" i="33"/>
  <c r="HQ47" i="33"/>
  <c r="CL42" i="33"/>
  <c r="FV42" i="33" s="1"/>
  <c r="ED42" i="33"/>
  <c r="HA42" i="33"/>
  <c r="CE42" i="33"/>
  <c r="FO42" i="33" s="1"/>
  <c r="DW42" i="33"/>
  <c r="HU42" i="33"/>
  <c r="CS29" i="33"/>
  <c r="GC29" i="33" s="1"/>
  <c r="EK29" i="33"/>
  <c r="HT29" i="33" s="1"/>
  <c r="GZ29" i="33"/>
  <c r="CE29" i="33"/>
  <c r="FO29" i="33" s="1"/>
  <c r="DW29" i="33"/>
  <c r="CH29" i="33"/>
  <c r="FR29" i="33" s="1"/>
  <c r="DZ29" i="33"/>
  <c r="HI29" i="33" s="1"/>
  <c r="ED15" i="32"/>
  <c r="CL15" i="32"/>
  <c r="FV15" i="32" s="1"/>
  <c r="HM15" i="32" s="1"/>
  <c r="EJ15" i="32"/>
  <c r="CR15" i="32"/>
  <c r="GB15" i="32" s="1"/>
  <c r="HS15" i="32" s="1"/>
  <c r="ER15" i="32"/>
  <c r="CZ15" i="32"/>
  <c r="GJ15" i="32" s="1"/>
  <c r="IA15" i="32" s="1"/>
  <c r="DT15" i="32"/>
  <c r="CB15" i="32"/>
  <c r="FL15" i="32" s="1"/>
  <c r="HC15" i="32" s="1"/>
  <c r="DY15" i="32"/>
  <c r="CG15" i="32"/>
  <c r="FQ15" i="32" s="1"/>
  <c r="HH15" i="32" s="1"/>
  <c r="HQ13" i="33"/>
  <c r="CR24" i="30"/>
  <c r="GB24" i="30" s="1"/>
  <c r="HS24" i="30" s="1"/>
  <c r="EJ24" i="30"/>
  <c r="HX20" i="33"/>
  <c r="HU20" i="33"/>
  <c r="GR39" i="33"/>
  <c r="CD39" i="33"/>
  <c r="FN39" i="33" s="1"/>
  <c r="DV39" i="33"/>
  <c r="CN39" i="33"/>
  <c r="FX39" i="33" s="1"/>
  <c r="EF39" i="33"/>
  <c r="DD19" i="32"/>
  <c r="GN19" i="32" s="1"/>
  <c r="EV19" i="32"/>
  <c r="DR19" i="33"/>
  <c r="BZ19" i="33"/>
  <c r="FJ19" i="33" s="1"/>
  <c r="BX19" i="33"/>
  <c r="FH19" i="33" s="1"/>
  <c r="DP19" i="33"/>
  <c r="GY19" i="33" s="1"/>
  <c r="DI19" i="33"/>
  <c r="BQ19" i="33"/>
  <c r="FA19" i="33" s="1"/>
  <c r="EE19" i="33"/>
  <c r="CM19" i="33"/>
  <c r="FW19" i="33" s="1"/>
  <c r="HN19" i="33" s="1"/>
  <c r="EV19" i="33"/>
  <c r="DD19" i="33"/>
  <c r="GN19" i="33" s="1"/>
  <c r="IE19" i="33" s="1"/>
  <c r="EA45" i="33"/>
  <c r="CI45" i="33"/>
  <c r="FS45" i="33" s="1"/>
  <c r="CK45" i="33"/>
  <c r="FU45" i="33" s="1"/>
  <c r="EC45" i="33"/>
  <c r="HL45" i="33" s="1"/>
  <c r="BS45" i="33"/>
  <c r="FC45" i="33" s="1"/>
  <c r="DK45" i="33"/>
  <c r="GT45" i="33" s="1"/>
  <c r="CU45" i="33"/>
  <c r="GE45" i="33" s="1"/>
  <c r="EM45" i="33"/>
  <c r="HV45" i="33" s="1"/>
  <c r="HR17" i="32"/>
  <c r="BS17" i="32"/>
  <c r="FC17" i="32" s="1"/>
  <c r="DK17" i="32"/>
  <c r="HF17" i="32"/>
  <c r="DO15" i="30"/>
  <c r="BW15" i="30"/>
  <c r="FG15" i="30" s="1"/>
  <c r="EV15" i="30"/>
  <c r="DD15" i="30"/>
  <c r="GN15" i="30" s="1"/>
  <c r="DT15" i="30"/>
  <c r="CB15" i="30"/>
  <c r="FL15" i="30" s="1"/>
  <c r="EF15" i="30"/>
  <c r="CN15" i="30"/>
  <c r="FX15" i="30" s="1"/>
  <c r="EJ15" i="30"/>
  <c r="CR15" i="30"/>
  <c r="GB15" i="30" s="1"/>
  <c r="BT40" i="32"/>
  <c r="FD40" i="32" s="1"/>
  <c r="DL40" i="32"/>
  <c r="GU40" i="32" s="1"/>
  <c r="CV40" i="32"/>
  <c r="GF40" i="32" s="1"/>
  <c r="EN40" i="32"/>
  <c r="HW40" i="32" s="1"/>
  <c r="DB40" i="32"/>
  <c r="GL40" i="32" s="1"/>
  <c r="ET40" i="32"/>
  <c r="IC40" i="32" s="1"/>
  <c r="DW40" i="32"/>
  <c r="CE40" i="32"/>
  <c r="FO40" i="32" s="1"/>
  <c r="EC40" i="32"/>
  <c r="CK40" i="32"/>
  <c r="FU40" i="32" s="1"/>
  <c r="HJ43" i="32"/>
  <c r="HQ43" i="32"/>
  <c r="HA43" i="32"/>
  <c r="CT19" i="32"/>
  <c r="GD19" i="32" s="1"/>
  <c r="HU19" i="32" s="1"/>
  <c r="HO19" i="32"/>
  <c r="GR19" i="32"/>
  <c r="EF35" i="30"/>
  <c r="HO35" i="30" s="1"/>
  <c r="CN35" i="30"/>
  <c r="FX35" i="30" s="1"/>
  <c r="EU35" i="30"/>
  <c r="ID35" i="30" s="1"/>
  <c r="DC35" i="30"/>
  <c r="GM35" i="30" s="1"/>
  <c r="DJ35" i="30"/>
  <c r="GS35" i="30" s="1"/>
  <c r="BR35" i="30"/>
  <c r="FB35" i="30" s="1"/>
  <c r="DW35" i="30"/>
  <c r="HF35" i="30" s="1"/>
  <c r="CE35" i="30"/>
  <c r="FO35" i="30" s="1"/>
  <c r="EK35" i="30"/>
  <c r="HT35" i="30" s="1"/>
  <c r="CS35" i="30"/>
  <c r="GC35" i="30" s="1"/>
  <c r="HO44" i="32"/>
  <c r="BX44" i="32"/>
  <c r="FH44" i="32" s="1"/>
  <c r="DP44" i="32"/>
  <c r="GY44" i="32" s="1"/>
  <c r="CR44" i="32"/>
  <c r="GB44" i="32" s="1"/>
  <c r="EJ44" i="32"/>
  <c r="HS44" i="32" s="1"/>
  <c r="HS32" i="32"/>
  <c r="HM32" i="32"/>
  <c r="HU32" i="32"/>
  <c r="HT32" i="32"/>
  <c r="EM29" i="32"/>
  <c r="HV29" i="32" s="1"/>
  <c r="CU29" i="32"/>
  <c r="GE29" i="32" s="1"/>
  <c r="DN29" i="32"/>
  <c r="GW29" i="32" s="1"/>
  <c r="BV29" i="32"/>
  <c r="FF29" i="32" s="1"/>
  <c r="EV29" i="32"/>
  <c r="IE29" i="32" s="1"/>
  <c r="DD29" i="32"/>
  <c r="GN29" i="32" s="1"/>
  <c r="DO29" i="32"/>
  <c r="BW29" i="32"/>
  <c r="FG29" i="32" s="1"/>
  <c r="CX29" i="32"/>
  <c r="GH29" i="32" s="1"/>
  <c r="EP29" i="32"/>
  <c r="GU12" i="32"/>
  <c r="HW12" i="32"/>
  <c r="GR42" i="30"/>
  <c r="GV42" i="30"/>
  <c r="HW42" i="30"/>
  <c r="HE42" i="30"/>
  <c r="HB26" i="30"/>
  <c r="HD26" i="30"/>
  <c r="ID26" i="30"/>
  <c r="HG39" i="32"/>
  <c r="CL26" i="32"/>
  <c r="FV26" i="32" s="1"/>
  <c r="ED26" i="32"/>
  <c r="HM26" i="32" s="1"/>
  <c r="BU26" i="32"/>
  <c r="FE26" i="32" s="1"/>
  <c r="DM26" i="32"/>
  <c r="GV26" i="32" s="1"/>
  <c r="HB17" i="32"/>
  <c r="BU17" i="32"/>
  <c r="FE17" i="32" s="1"/>
  <c r="GV17" i="32" s="1"/>
  <c r="CQ17" i="32"/>
  <c r="GA17" i="32" s="1"/>
  <c r="BY17" i="32"/>
  <c r="FI17" i="32" s="1"/>
  <c r="GZ17" i="32" s="1"/>
  <c r="GU37" i="30"/>
  <c r="HS37" i="30"/>
  <c r="HJ37" i="30"/>
  <c r="HP37" i="30"/>
  <c r="HQ37" i="30"/>
  <c r="HG37" i="30"/>
  <c r="HM37" i="30"/>
  <c r="DD24" i="30"/>
  <c r="GN24" i="30" s="1"/>
  <c r="IE24" i="30" s="1"/>
  <c r="CZ24" i="30"/>
  <c r="GJ24" i="30" s="1"/>
  <c r="IA24" i="30" s="1"/>
  <c r="BT24" i="30"/>
  <c r="FD24" i="30" s="1"/>
  <c r="GU24" i="30" s="1"/>
  <c r="HP41" i="32"/>
  <c r="CK41" i="32"/>
  <c r="FU41" i="32" s="1"/>
  <c r="EC41" i="32"/>
  <c r="BT41" i="32"/>
  <c r="FD41" i="32" s="1"/>
  <c r="DL41" i="32"/>
  <c r="CP41" i="32"/>
  <c r="FZ41" i="32" s="1"/>
  <c r="EH41" i="32"/>
  <c r="CQ41" i="32"/>
  <c r="GA41" i="32" s="1"/>
  <c r="EI41" i="32"/>
  <c r="HS37" i="32"/>
  <c r="GT37" i="32"/>
  <c r="HN37" i="32"/>
  <c r="IC37" i="32"/>
  <c r="GY37" i="32"/>
  <c r="HU37" i="32"/>
  <c r="HJ37" i="32"/>
  <c r="HP37" i="32"/>
  <c r="AS66" i="24"/>
  <c r="BD66" i="24"/>
  <c r="AU68" i="24"/>
  <c r="AN68" i="24"/>
  <c r="BL68" i="24"/>
  <c r="AO68" i="24"/>
  <c r="AH68" i="24"/>
  <c r="AA68" i="24"/>
  <c r="BG68" i="24"/>
  <c r="AZ68" i="24"/>
  <c r="AS68" i="24"/>
  <c r="BB55" i="24"/>
  <c r="AD55" i="24"/>
  <c r="AS55" i="24"/>
  <c r="BC55" i="24"/>
  <c r="AV55" i="24"/>
  <c r="AG55" i="24"/>
  <c r="Z55" i="24"/>
  <c r="BF55" i="24"/>
  <c r="AY55" i="24"/>
  <c r="BK60" i="24"/>
  <c r="AQ60" i="24"/>
  <c r="BB60" i="24"/>
  <c r="AE52" i="24"/>
  <c r="AI52" i="24"/>
  <c r="AT52" i="24"/>
  <c r="GV30" i="27"/>
  <c r="CW46" i="27"/>
  <c r="DN46" i="27"/>
  <c r="CT46" i="27"/>
  <c r="BJ65" i="32"/>
  <c r="BC65" i="32"/>
  <c r="AG64" i="32"/>
  <c r="AW64" i="32"/>
  <c r="AD64" i="32"/>
  <c r="AU64" i="32"/>
  <c r="AN64" i="32"/>
  <c r="Z64" i="32"/>
  <c r="BF64" i="32"/>
  <c r="AY64" i="32"/>
  <c r="AR64" i="32"/>
  <c r="BC60" i="32"/>
  <c r="AP60" i="32"/>
  <c r="AB59" i="32"/>
  <c r="AZ59" i="32"/>
  <c r="BH59" i="32"/>
  <c r="BL59" i="32"/>
  <c r="AS59" i="32"/>
  <c r="AL59" i="32"/>
  <c r="Y59" i="32"/>
  <c r="BE59" i="32"/>
  <c r="AX59" i="32"/>
  <c r="AZ61" i="32"/>
  <c r="BH61" i="32"/>
  <c r="AU61" i="32"/>
  <c r="BA61" i="32"/>
  <c r="AT61" i="32"/>
  <c r="AN61" i="32"/>
  <c r="Y61" i="32"/>
  <c r="BE61" i="32"/>
  <c r="AX61" i="32"/>
  <c r="DB11" i="33"/>
  <c r="GL11" i="33" s="1"/>
  <c r="IC11" i="33" s="1"/>
  <c r="ET11" i="33"/>
  <c r="DS11" i="33"/>
  <c r="CA11" i="33"/>
  <c r="FK11" i="33" s="1"/>
  <c r="DI11" i="33"/>
  <c r="BQ11" i="33"/>
  <c r="FA11" i="33" s="1"/>
  <c r="EQ11" i="33"/>
  <c r="CY11" i="33"/>
  <c r="GI11" i="33" s="1"/>
  <c r="EH11" i="33"/>
  <c r="CP11" i="33"/>
  <c r="FZ11" i="33" s="1"/>
  <c r="CL11" i="33"/>
  <c r="FV11" i="33" s="1"/>
  <c r="HM11" i="33" s="1"/>
  <c r="ED11" i="33"/>
  <c r="EP11" i="33"/>
  <c r="CX11" i="33"/>
  <c r="GH11" i="33" s="1"/>
  <c r="BW11" i="33"/>
  <c r="FG11" i="33" s="1"/>
  <c r="GX11" i="33" s="1"/>
  <c r="DO11" i="33"/>
  <c r="EV11" i="33"/>
  <c r="DD11" i="33"/>
  <c r="GN11" i="33" s="1"/>
  <c r="EC11" i="33"/>
  <c r="CK11" i="33"/>
  <c r="FU11" i="33" s="1"/>
  <c r="BX22" i="33"/>
  <c r="FH22" i="33" s="1"/>
  <c r="DP22" i="33"/>
  <c r="DI22" i="33"/>
  <c r="BQ22" i="33"/>
  <c r="FA22" i="33" s="1"/>
  <c r="CC22" i="33"/>
  <c r="FM22" i="33" s="1"/>
  <c r="DU22" i="33"/>
  <c r="CI22" i="33"/>
  <c r="FS22" i="33" s="1"/>
  <c r="EA22" i="33"/>
  <c r="CX22" i="33"/>
  <c r="GH22" i="33" s="1"/>
  <c r="EP22" i="33"/>
  <c r="EI22" i="33"/>
  <c r="CQ22" i="33"/>
  <c r="GA22" i="33" s="1"/>
  <c r="DY22" i="33"/>
  <c r="CG22" i="33"/>
  <c r="FQ22" i="33" s="1"/>
  <c r="EK22" i="33"/>
  <c r="CS22" i="33"/>
  <c r="GC22" i="33" s="1"/>
  <c r="DN22" i="33"/>
  <c r="BV22" i="33"/>
  <c r="FF22" i="33" s="1"/>
  <c r="DT22" i="33"/>
  <c r="CB22" i="33"/>
  <c r="FL22" i="33" s="1"/>
  <c r="HJ47" i="33"/>
  <c r="IE47" i="33"/>
  <c r="HO47" i="33"/>
  <c r="BW42" i="33"/>
  <c r="FG42" i="33" s="1"/>
  <c r="DO42" i="33"/>
  <c r="GX42" i="33" s="1"/>
  <c r="DD42" i="33"/>
  <c r="GN42" i="33" s="1"/>
  <c r="EV42" i="33"/>
  <c r="IE42" i="33" s="1"/>
  <c r="HL42" i="33"/>
  <c r="CB42" i="33"/>
  <c r="FL42" i="33" s="1"/>
  <c r="DT42" i="33"/>
  <c r="CP42" i="33"/>
  <c r="FZ42" i="33" s="1"/>
  <c r="EH42" i="33"/>
  <c r="CV29" i="33"/>
  <c r="GF29" i="33" s="1"/>
  <c r="EN29" i="33"/>
  <c r="HB29" i="33"/>
  <c r="GV29" i="33"/>
  <c r="CL29" i="33"/>
  <c r="FV29" i="33" s="1"/>
  <c r="ED29" i="33"/>
  <c r="HM29" i="33" s="1"/>
  <c r="HS29" i="33"/>
  <c r="EH15" i="32"/>
  <c r="CP15" i="32"/>
  <c r="FZ15" i="32" s="1"/>
  <c r="HQ15" i="32" s="1"/>
  <c r="DR15" i="32"/>
  <c r="BZ15" i="32"/>
  <c r="FJ15" i="32" s="1"/>
  <c r="HA15" i="32" s="1"/>
  <c r="DS15" i="32"/>
  <c r="CA15" i="32"/>
  <c r="FK15" i="32" s="1"/>
  <c r="HB15" i="32" s="1"/>
  <c r="EM15" i="32"/>
  <c r="CU15" i="32"/>
  <c r="GE15" i="32" s="1"/>
  <c r="HV15" i="32" s="1"/>
  <c r="EC15" i="32"/>
  <c r="CK15" i="32"/>
  <c r="FU15" i="32" s="1"/>
  <c r="HL15" i="32" s="1"/>
  <c r="EO15" i="32"/>
  <c r="CW15" i="32"/>
  <c r="GG15" i="32" s="1"/>
  <c r="HX15" i="32" s="1"/>
  <c r="EQ15" i="32"/>
  <c r="CY15" i="32"/>
  <c r="GI15" i="32" s="1"/>
  <c r="HZ15" i="32" s="1"/>
  <c r="DU15" i="32"/>
  <c r="CC15" i="32"/>
  <c r="FM15" i="32" s="1"/>
  <c r="HD15" i="32" s="1"/>
  <c r="EG15" i="32"/>
  <c r="CO15" i="32"/>
  <c r="FY15" i="32" s="1"/>
  <c r="HP15" i="32" s="1"/>
  <c r="EK15" i="32"/>
  <c r="CS15" i="32"/>
  <c r="GC15" i="32" s="1"/>
  <c r="HT15" i="32" s="1"/>
  <c r="IC14" i="30"/>
  <c r="ID14" i="30"/>
  <c r="HN14" i="30"/>
  <c r="DN26" i="33"/>
  <c r="GW26" i="33" s="1"/>
  <c r="ED26" i="33"/>
  <c r="HM26" i="33" s="1"/>
  <c r="DV26" i="33"/>
  <c r="HE26" i="33" s="1"/>
  <c r="DZ26" i="33"/>
  <c r="HI26" i="33" s="1"/>
  <c r="EB26" i="33"/>
  <c r="EH26" i="33"/>
  <c r="DK26" i="33"/>
  <c r="GT26" i="33" s="1"/>
  <c r="CN26" i="33"/>
  <c r="FX26" i="33" s="1"/>
  <c r="EF26" i="33"/>
  <c r="HO26" i="33" s="1"/>
  <c r="EV26" i="33"/>
  <c r="IE26" i="33" s="1"/>
  <c r="CZ26" i="33"/>
  <c r="GJ26" i="33" s="1"/>
  <c r="ER26" i="33"/>
  <c r="IE13" i="33"/>
  <c r="HR12" i="30"/>
  <c r="IE12" i="30"/>
  <c r="HG12" i="30"/>
  <c r="HX12" i="30"/>
  <c r="HS12" i="30"/>
  <c r="HI12" i="30"/>
  <c r="BZ24" i="30"/>
  <c r="FJ24" i="30" s="1"/>
  <c r="DR24" i="30"/>
  <c r="HA24" i="30" s="1"/>
  <c r="CO24" i="30"/>
  <c r="FY24" i="30" s="1"/>
  <c r="EG24" i="30"/>
  <c r="HP24" i="30" s="1"/>
  <c r="HK24" i="30"/>
  <c r="GZ24" i="30"/>
  <c r="GV20" i="33"/>
  <c r="HQ20" i="33"/>
  <c r="CR20" i="33"/>
  <c r="GB20" i="33" s="1"/>
  <c r="HS20" i="33" s="1"/>
  <c r="CI20" i="33"/>
  <c r="FS20" i="33" s="1"/>
  <c r="HJ20" i="33" s="1"/>
  <c r="CM20" i="33"/>
  <c r="FW20" i="33" s="1"/>
  <c r="HN20" i="33" s="1"/>
  <c r="CO20" i="33"/>
  <c r="FY20" i="33" s="1"/>
  <c r="HP20" i="33" s="1"/>
  <c r="BT20" i="33"/>
  <c r="FD20" i="33" s="1"/>
  <c r="GU20" i="33" s="1"/>
  <c r="CQ39" i="33"/>
  <c r="GA39" i="33" s="1"/>
  <c r="EI39" i="33"/>
  <c r="HR39" i="33" s="1"/>
  <c r="HM39" i="33"/>
  <c r="HN39" i="33"/>
  <c r="HQ39" i="33"/>
  <c r="HT39" i="33"/>
  <c r="CY39" i="33"/>
  <c r="GI39" i="33" s="1"/>
  <c r="EQ39" i="33"/>
  <c r="HZ39" i="33" s="1"/>
  <c r="CB39" i="33"/>
  <c r="FL39" i="33" s="1"/>
  <c r="DT39" i="33"/>
  <c r="HC39" i="33" s="1"/>
  <c r="DC39" i="33"/>
  <c r="GM39" i="33" s="1"/>
  <c r="EU39" i="33"/>
  <c r="ID39" i="33" s="1"/>
  <c r="CS26" i="33"/>
  <c r="GC26" i="33" s="1"/>
  <c r="HT26" i="33" s="1"/>
  <c r="CJ26" i="33"/>
  <c r="FT26" i="33" s="1"/>
  <c r="HK26" i="33" s="1"/>
  <c r="BX26" i="33"/>
  <c r="FH26" i="33" s="1"/>
  <c r="GY26" i="33" s="1"/>
  <c r="BT26" i="33"/>
  <c r="FD26" i="33" s="1"/>
  <c r="GU26" i="33" s="1"/>
  <c r="CT26" i="33"/>
  <c r="GD26" i="33" s="1"/>
  <c r="HU26" i="33" s="1"/>
  <c r="CM26" i="33"/>
  <c r="FW26" i="33" s="1"/>
  <c r="HN26" i="33" s="1"/>
  <c r="BZ26" i="33"/>
  <c r="FJ26" i="33" s="1"/>
  <c r="HA26" i="33" s="1"/>
  <c r="CP26" i="33"/>
  <c r="FZ26" i="33" s="1"/>
  <c r="HQ26" i="33" s="1"/>
  <c r="DP20" i="33"/>
  <c r="GY20" i="33" s="1"/>
  <c r="DI20" i="33"/>
  <c r="GR20" i="33" s="1"/>
  <c r="EM20" i="33"/>
  <c r="HV20" i="33" s="1"/>
  <c r="DV20" i="33"/>
  <c r="HE20" i="33" s="1"/>
  <c r="EP20" i="33"/>
  <c r="HY20" i="33" s="1"/>
  <c r="EQ20" i="33"/>
  <c r="HZ20" i="33" s="1"/>
  <c r="DY20" i="33"/>
  <c r="HH20" i="33" s="1"/>
  <c r="EB20" i="33"/>
  <c r="HK20" i="33" s="1"/>
  <c r="EF20" i="33"/>
  <c r="HO20" i="33" s="1"/>
  <c r="DZ20" i="33"/>
  <c r="HI20" i="33" s="1"/>
  <c r="EM19" i="32"/>
  <c r="HV19" i="32" s="1"/>
  <c r="ED19" i="32"/>
  <c r="HM19" i="32" s="1"/>
  <c r="DR19" i="32"/>
  <c r="CV19" i="32"/>
  <c r="GF19" i="32" s="1"/>
  <c r="EN19" i="32"/>
  <c r="BV19" i="32"/>
  <c r="FF19" i="32" s="1"/>
  <c r="DN19" i="32"/>
  <c r="EA19" i="32"/>
  <c r="DP19" i="32"/>
  <c r="GY19" i="32" s="1"/>
  <c r="EU19" i="32"/>
  <c r="ID19" i="32" s="1"/>
  <c r="CY19" i="32"/>
  <c r="GI19" i="32" s="1"/>
  <c r="EQ19" i="32"/>
  <c r="HZ19" i="32" s="1"/>
  <c r="CE19" i="32"/>
  <c r="FO19" i="32" s="1"/>
  <c r="DW19" i="32"/>
  <c r="HF19" i="32" s="1"/>
  <c r="CF14" i="30"/>
  <c r="FP14" i="30" s="1"/>
  <c r="HG14" i="30" s="1"/>
  <c r="CP14" i="30"/>
  <c r="FZ14" i="30" s="1"/>
  <c r="HQ14" i="30" s="1"/>
  <c r="CS14" i="30"/>
  <c r="GC14" i="30" s="1"/>
  <c r="HT14" i="30" s="1"/>
  <c r="CZ14" i="30"/>
  <c r="GJ14" i="30" s="1"/>
  <c r="IA14" i="30" s="1"/>
  <c r="CH14" i="30"/>
  <c r="FR14" i="30" s="1"/>
  <c r="HI14" i="30" s="1"/>
  <c r="CJ14" i="30"/>
  <c r="FT14" i="30" s="1"/>
  <c r="HK14" i="30" s="1"/>
  <c r="CB14" i="30"/>
  <c r="FL14" i="30" s="1"/>
  <c r="HC14" i="30" s="1"/>
  <c r="CE14" i="30"/>
  <c r="FO14" i="30" s="1"/>
  <c r="HF14" i="30" s="1"/>
  <c r="CU14" i="30"/>
  <c r="GE14" i="30" s="1"/>
  <c r="HV14" i="30" s="1"/>
  <c r="BS14" i="30"/>
  <c r="FC14" i="30" s="1"/>
  <c r="GT14" i="30" s="1"/>
  <c r="CF19" i="33"/>
  <c r="FP19" i="33" s="1"/>
  <c r="DX19" i="33"/>
  <c r="CA19" i="33"/>
  <c r="FK19" i="33" s="1"/>
  <c r="DS19" i="33"/>
  <c r="HB19" i="33" s="1"/>
  <c r="DT19" i="33"/>
  <c r="CB19" i="33"/>
  <c r="FL19" i="33" s="1"/>
  <c r="HC19" i="33" s="1"/>
  <c r="DZ19" i="33"/>
  <c r="CH19" i="33"/>
  <c r="FR19" i="33" s="1"/>
  <c r="DO19" i="33"/>
  <c r="BW19" i="33"/>
  <c r="FG19" i="33" s="1"/>
  <c r="GX19" i="33" s="1"/>
  <c r="EU19" i="33"/>
  <c r="DC19" i="33"/>
  <c r="GM19" i="33" s="1"/>
  <c r="ID19" i="33" s="1"/>
  <c r="BY19" i="33"/>
  <c r="FI19" i="33" s="1"/>
  <c r="DQ19" i="33"/>
  <c r="GZ19" i="33" s="1"/>
  <c r="BR19" i="33"/>
  <c r="FB19" i="33" s="1"/>
  <c r="DJ19" i="33"/>
  <c r="EG19" i="33"/>
  <c r="CO19" i="33"/>
  <c r="FY19" i="33" s="1"/>
  <c r="HP19" i="33" s="1"/>
  <c r="ET19" i="33"/>
  <c r="DB19" i="33"/>
  <c r="GL19" i="33" s="1"/>
  <c r="IC19" i="33" s="1"/>
  <c r="DO45" i="33"/>
  <c r="BW45" i="33"/>
  <c r="FG45" i="33" s="1"/>
  <c r="CC45" i="33"/>
  <c r="FM45" i="33" s="1"/>
  <c r="DU45" i="33"/>
  <c r="HD45" i="33" s="1"/>
  <c r="DT45" i="33"/>
  <c r="CB45" i="33"/>
  <c r="FL45" i="33" s="1"/>
  <c r="DJ45" i="33"/>
  <c r="BR45" i="33"/>
  <c r="FB45" i="33" s="1"/>
  <c r="DV45" i="33"/>
  <c r="CD45" i="33"/>
  <c r="FN45" i="33" s="1"/>
  <c r="HE45" i="33" s="1"/>
  <c r="BY45" i="33"/>
  <c r="FI45" i="33" s="1"/>
  <c r="DQ45" i="33"/>
  <c r="GZ45" i="33" s="1"/>
  <c r="CY45" i="33"/>
  <c r="GI45" i="33" s="1"/>
  <c r="EQ45" i="33"/>
  <c r="HZ45" i="33" s="1"/>
  <c r="EB45" i="33"/>
  <c r="CJ45" i="33"/>
  <c r="FT45" i="33" s="1"/>
  <c r="HK45" i="33" s="1"/>
  <c r="CH45" i="33"/>
  <c r="FR45" i="33" s="1"/>
  <c r="DZ45" i="33"/>
  <c r="HI45" i="33" s="1"/>
  <c r="EL45" i="33"/>
  <c r="CT45" i="33"/>
  <c r="GD45" i="33" s="1"/>
  <c r="DB17" i="32"/>
  <c r="GL17" i="32" s="1"/>
  <c r="ET17" i="32"/>
  <c r="BZ17" i="32"/>
  <c r="FJ17" i="32" s="1"/>
  <c r="DR17" i="32"/>
  <c r="EN17" i="32"/>
  <c r="EQ17" i="32"/>
  <c r="EE17" i="32"/>
  <c r="HN17" i="32" s="1"/>
  <c r="BX17" i="32"/>
  <c r="FH17" i="32" s="1"/>
  <c r="DP17" i="32"/>
  <c r="GY17" i="32" s="1"/>
  <c r="BR17" i="32"/>
  <c r="FB17" i="32" s="1"/>
  <c r="DJ17" i="32"/>
  <c r="GS17" i="32" s="1"/>
  <c r="EK17" i="32"/>
  <c r="HT17" i="32" s="1"/>
  <c r="DO17" i="32"/>
  <c r="GX17" i="32" s="1"/>
  <c r="EM17" i="32"/>
  <c r="HV17" i="32" s="1"/>
  <c r="DP15" i="30"/>
  <c r="GY15" i="30" s="1"/>
  <c r="BX15" i="30"/>
  <c r="FH15" i="30" s="1"/>
  <c r="EU15" i="30"/>
  <c r="ID15" i="30" s="1"/>
  <c r="DC15" i="30"/>
  <c r="GM15" i="30" s="1"/>
  <c r="DL15" i="30"/>
  <c r="GU15" i="30" s="1"/>
  <c r="BT15" i="30"/>
  <c r="FD15" i="30" s="1"/>
  <c r="EC15" i="30"/>
  <c r="HL15" i="30" s="1"/>
  <c r="CK15" i="30"/>
  <c r="FU15" i="30" s="1"/>
  <c r="DR15" i="30"/>
  <c r="HA15" i="30" s="1"/>
  <c r="BZ15" i="30"/>
  <c r="FJ15" i="30" s="1"/>
  <c r="EN15" i="30"/>
  <c r="HW15" i="30" s="1"/>
  <c r="CV15" i="30"/>
  <c r="GF15" i="30" s="1"/>
  <c r="EE15" i="30"/>
  <c r="HN15" i="30" s="1"/>
  <c r="CM15" i="30"/>
  <c r="FW15" i="30" s="1"/>
  <c r="EA15" i="30"/>
  <c r="HJ15" i="30" s="1"/>
  <c r="CI15" i="30"/>
  <c r="FS15" i="30" s="1"/>
  <c r="DN15" i="30"/>
  <c r="BV15" i="30"/>
  <c r="FF15" i="30" s="1"/>
  <c r="EH15" i="30"/>
  <c r="HQ15" i="30" s="1"/>
  <c r="CP15" i="30"/>
  <c r="FZ15" i="30" s="1"/>
  <c r="CX40" i="32"/>
  <c r="GH40" i="32" s="1"/>
  <c r="EP40" i="32"/>
  <c r="BZ40" i="32"/>
  <c r="FJ40" i="32" s="1"/>
  <c r="DR40" i="32"/>
  <c r="ER40" i="32"/>
  <c r="IA40" i="32" s="1"/>
  <c r="CZ40" i="32"/>
  <c r="GJ40" i="32" s="1"/>
  <c r="ED40" i="32"/>
  <c r="HM40" i="32" s="1"/>
  <c r="CL40" i="32"/>
  <c r="FV40" i="32" s="1"/>
  <c r="EA40" i="32"/>
  <c r="HJ40" i="32" s="1"/>
  <c r="CI40" i="32"/>
  <c r="FS40" i="32" s="1"/>
  <c r="DZ40" i="32"/>
  <c r="HI40" i="32" s="1"/>
  <c r="CH40" i="32"/>
  <c r="FR40" i="32" s="1"/>
  <c r="DQ40" i="32"/>
  <c r="GZ40" i="32" s="1"/>
  <c r="BY40" i="32"/>
  <c r="FI40" i="32" s="1"/>
  <c r="EB40" i="32"/>
  <c r="HK40" i="32" s="1"/>
  <c r="CJ40" i="32"/>
  <c r="FT40" i="32" s="1"/>
  <c r="CW40" i="32"/>
  <c r="GG40" i="32" s="1"/>
  <c r="EO40" i="32"/>
  <c r="DK40" i="32"/>
  <c r="GT40" i="32" s="1"/>
  <c r="BS40" i="32"/>
  <c r="FC40" i="32" s="1"/>
  <c r="CG44" i="32"/>
  <c r="FQ44" i="32" s="1"/>
  <c r="HH44" i="32" s="1"/>
  <c r="CL44" i="32"/>
  <c r="FV44" i="32" s="1"/>
  <c r="HM44" i="32" s="1"/>
  <c r="GR44" i="32"/>
  <c r="HK43" i="32"/>
  <c r="GY43" i="32"/>
  <c r="HG43" i="32"/>
  <c r="HI43" i="32"/>
  <c r="HY43" i="32"/>
  <c r="HN43" i="32"/>
  <c r="GU43" i="32"/>
  <c r="HZ43" i="32"/>
  <c r="CS19" i="32"/>
  <c r="GC19" i="32" s="1"/>
  <c r="HT19" i="32" s="1"/>
  <c r="CH19" i="32"/>
  <c r="FR19" i="32" s="1"/>
  <c r="HI19" i="32" s="1"/>
  <c r="BU19" i="32"/>
  <c r="FE19" i="32" s="1"/>
  <c r="GV19" i="32" s="1"/>
  <c r="BZ19" i="32"/>
  <c r="FJ19" i="32" s="1"/>
  <c r="HA19" i="32" s="1"/>
  <c r="CI19" i="32"/>
  <c r="FS19" i="32" s="1"/>
  <c r="CM19" i="32"/>
  <c r="FW19" i="32" s="1"/>
  <c r="HN19" i="32" s="1"/>
  <c r="BS19" i="32"/>
  <c r="FC19" i="32" s="1"/>
  <c r="BY19" i="32"/>
  <c r="FI19" i="32" s="1"/>
  <c r="GZ19" i="32" s="1"/>
  <c r="EE35" i="30"/>
  <c r="CM35" i="30"/>
  <c r="FW35" i="30" s="1"/>
  <c r="EJ35" i="30"/>
  <c r="HS35" i="30" s="1"/>
  <c r="CR35" i="30"/>
  <c r="GB35" i="30" s="1"/>
  <c r="EN35" i="30"/>
  <c r="HW35" i="30" s="1"/>
  <c r="CV35" i="30"/>
  <c r="GF35" i="30" s="1"/>
  <c r="ET35" i="30"/>
  <c r="IC35" i="30" s="1"/>
  <c r="DB35" i="30"/>
  <c r="GL35" i="30" s="1"/>
  <c r="EA35" i="30"/>
  <c r="HJ35" i="30" s="1"/>
  <c r="CI35" i="30"/>
  <c r="FS35" i="30" s="1"/>
  <c r="EG35" i="30"/>
  <c r="HP35" i="30" s="1"/>
  <c r="CO35" i="30"/>
  <c r="FY35" i="30" s="1"/>
  <c r="DR35" i="30"/>
  <c r="HA35" i="30" s="1"/>
  <c r="BZ35" i="30"/>
  <c r="FJ35" i="30" s="1"/>
  <c r="DX35" i="30"/>
  <c r="HG35" i="30" s="1"/>
  <c r="CF35" i="30"/>
  <c r="FP35" i="30" s="1"/>
  <c r="ED35" i="30"/>
  <c r="HM35" i="30" s="1"/>
  <c r="CL35" i="30"/>
  <c r="FV35" i="30" s="1"/>
  <c r="DL44" i="32"/>
  <c r="GU44" i="32" s="1"/>
  <c r="DQ44" i="32"/>
  <c r="GZ44" i="32" s="1"/>
  <c r="CD44" i="32"/>
  <c r="FN44" i="32" s="1"/>
  <c r="DV44" i="32"/>
  <c r="DM44" i="32"/>
  <c r="GV44" i="32" s="1"/>
  <c r="DR44" i="32"/>
  <c r="HA44" i="32" s="1"/>
  <c r="DO44" i="32"/>
  <c r="GX44" i="32" s="1"/>
  <c r="EV44" i="32"/>
  <c r="IE44" i="32" s="1"/>
  <c r="DW44" i="32"/>
  <c r="HF44" i="32" s="1"/>
  <c r="EC44" i="32"/>
  <c r="HL44" i="32" s="1"/>
  <c r="EH44" i="32"/>
  <c r="HQ44" i="32" s="1"/>
  <c r="HP32" i="32"/>
  <c r="HO32" i="32"/>
  <c r="GT32" i="32"/>
  <c r="HJ32" i="32"/>
  <c r="HZ32" i="32"/>
  <c r="HI32" i="32"/>
  <c r="HV32" i="32"/>
  <c r="GY32" i="32"/>
  <c r="EJ29" i="32"/>
  <c r="CR29" i="32"/>
  <c r="GB29" i="32" s="1"/>
  <c r="EN29" i="32"/>
  <c r="CV29" i="32"/>
  <c r="GF29" i="32" s="1"/>
  <c r="ET29" i="32"/>
  <c r="DB29" i="32"/>
  <c r="GL29" i="32" s="1"/>
  <c r="CI29" i="32"/>
  <c r="FS29" i="32" s="1"/>
  <c r="EA29" i="32"/>
  <c r="HJ29" i="32" s="1"/>
  <c r="EG29" i="32"/>
  <c r="CO29" i="32"/>
  <c r="FY29" i="32" s="1"/>
  <c r="HP29" i="32" s="1"/>
  <c r="CQ29" i="32"/>
  <c r="GA29" i="32" s="1"/>
  <c r="EI29" i="32"/>
  <c r="HR29" i="32" s="1"/>
  <c r="CF29" i="32"/>
  <c r="FP29" i="32" s="1"/>
  <c r="DX29" i="32"/>
  <c r="HG29" i="32" s="1"/>
  <c r="CL29" i="32"/>
  <c r="FV29" i="32" s="1"/>
  <c r="ED29" i="32"/>
  <c r="HM29" i="32" s="1"/>
  <c r="DL29" i="32"/>
  <c r="BT29" i="32"/>
  <c r="FD29" i="32" s="1"/>
  <c r="DM29" i="32"/>
  <c r="BU29" i="32"/>
  <c r="FE29" i="32" s="1"/>
  <c r="HT12" i="32"/>
  <c r="HP12" i="32"/>
  <c r="IE12" i="32"/>
  <c r="DZ42" i="30"/>
  <c r="HI42" i="30" s="1"/>
  <c r="DJ42" i="30"/>
  <c r="GS42" i="30" s="1"/>
  <c r="EP42" i="30"/>
  <c r="HY42" i="30" s="1"/>
  <c r="EQ42" i="30"/>
  <c r="HZ42" i="30" s="1"/>
  <c r="DK42" i="30"/>
  <c r="GT42" i="30" s="1"/>
  <c r="DW42" i="30"/>
  <c r="ES42" i="30"/>
  <c r="DS42" i="30"/>
  <c r="HB42" i="30" s="1"/>
  <c r="DY42" i="30"/>
  <c r="HH42" i="30" s="1"/>
  <c r="EV42" i="30"/>
  <c r="IE42" i="30" s="1"/>
  <c r="DN26" i="30"/>
  <c r="GW26" i="30" s="1"/>
  <c r="DM26" i="30"/>
  <c r="GV26" i="30" s="1"/>
  <c r="DK26" i="30"/>
  <c r="GT26" i="30" s="1"/>
  <c r="EE26" i="30"/>
  <c r="HN26" i="30" s="1"/>
  <c r="EA26" i="30"/>
  <c r="HJ26" i="30" s="1"/>
  <c r="EH26" i="30"/>
  <c r="HQ26" i="30" s="1"/>
  <c r="EI26" i="30"/>
  <c r="HR26" i="30" s="1"/>
  <c r="EG26" i="30"/>
  <c r="HP26" i="30" s="1"/>
  <c r="ED26" i="30"/>
  <c r="HM26" i="30" s="1"/>
  <c r="EV26" i="30"/>
  <c r="IE26" i="30" s="1"/>
  <c r="CI26" i="32"/>
  <c r="FS26" i="32" s="1"/>
  <c r="EA26" i="32"/>
  <c r="CZ26" i="32"/>
  <c r="GJ26" i="32" s="1"/>
  <c r="ER26" i="32"/>
  <c r="CV17" i="32"/>
  <c r="GF17" i="32" s="1"/>
  <c r="HW17" i="32" s="1"/>
  <c r="BQ17" i="32"/>
  <c r="FA17" i="32" s="1"/>
  <c r="GR17" i="32" s="1"/>
  <c r="CZ17" i="32"/>
  <c r="GJ17" i="32" s="1"/>
  <c r="CY17" i="32"/>
  <c r="GI17" i="32" s="1"/>
  <c r="CG17" i="32"/>
  <c r="FQ17" i="32" s="1"/>
  <c r="HH17" i="32" s="1"/>
  <c r="DC17" i="32"/>
  <c r="GM17" i="32" s="1"/>
  <c r="ID17" i="32" s="1"/>
  <c r="HA37" i="30"/>
  <c r="HN37" i="30"/>
  <c r="IB37" i="30"/>
  <c r="GT37" i="30"/>
  <c r="HH37" i="30"/>
  <c r="HV37" i="30"/>
  <c r="IA37" i="30"/>
  <c r="HL37" i="30"/>
  <c r="HI37" i="30"/>
  <c r="GR37" i="30"/>
  <c r="BS24" i="30"/>
  <c r="FC24" i="30" s="1"/>
  <c r="GT24" i="30" s="1"/>
  <c r="CY24" i="30"/>
  <c r="GI24" i="30" s="1"/>
  <c r="HZ24" i="30" s="1"/>
  <c r="BW24" i="30"/>
  <c r="FG24" i="30" s="1"/>
  <c r="GX24" i="30" s="1"/>
  <c r="CX24" i="30"/>
  <c r="GH24" i="30" s="1"/>
  <c r="HY24" i="30" s="1"/>
  <c r="CL24" i="30"/>
  <c r="FV24" i="30" s="1"/>
  <c r="HM24" i="30" s="1"/>
  <c r="CV24" i="30"/>
  <c r="GF24" i="30" s="1"/>
  <c r="HW24" i="30" s="1"/>
  <c r="CT24" i="30"/>
  <c r="GD24" i="30" s="1"/>
  <c r="HU24" i="30" s="1"/>
  <c r="CC24" i="30"/>
  <c r="FM24" i="30" s="1"/>
  <c r="HD24" i="30" s="1"/>
  <c r="CB24" i="30"/>
  <c r="FL24" i="30" s="1"/>
  <c r="HC24" i="30" s="1"/>
  <c r="DB41" i="32"/>
  <c r="GL41" i="32" s="1"/>
  <c r="ET41" i="32"/>
  <c r="IC41" i="32" s="1"/>
  <c r="BS41" i="32"/>
  <c r="FC41" i="32" s="1"/>
  <c r="DK41" i="32"/>
  <c r="GT41" i="32" s="1"/>
  <c r="BY41" i="32"/>
  <c r="FI41" i="32" s="1"/>
  <c r="DQ41" i="32"/>
  <c r="GZ41" i="32" s="1"/>
  <c r="BX41" i="32"/>
  <c r="FH41" i="32" s="1"/>
  <c r="DP41" i="32"/>
  <c r="GY41" i="32" s="1"/>
  <c r="CG41" i="32"/>
  <c r="FQ41" i="32" s="1"/>
  <c r="DY41" i="32"/>
  <c r="HH41" i="32" s="1"/>
  <c r="CI41" i="32"/>
  <c r="FS41" i="32" s="1"/>
  <c r="EA41" i="32"/>
  <c r="HJ41" i="32" s="1"/>
  <c r="CL41" i="32"/>
  <c r="FV41" i="32" s="1"/>
  <c r="ED41" i="32"/>
  <c r="HM41" i="32" s="1"/>
  <c r="CU41" i="32"/>
  <c r="GE41" i="32" s="1"/>
  <c r="EM41" i="32"/>
  <c r="HV41" i="32" s="1"/>
  <c r="CJ41" i="32"/>
  <c r="FT41" i="32" s="1"/>
  <c r="EB41" i="32"/>
  <c r="HY37" i="32"/>
  <c r="IA37" i="32"/>
  <c r="HR37" i="32"/>
  <c r="GX37" i="32"/>
  <c r="GS37" i="32"/>
  <c r="HK37" i="32"/>
  <c r="HH37" i="32"/>
  <c r="HT37" i="32"/>
  <c r="HD37" i="32"/>
  <c r="CJ25" i="32"/>
  <c r="FT25" i="32" s="1"/>
  <c r="EB25" i="32"/>
  <c r="HK25" i="32" s="1"/>
  <c r="CL25" i="32"/>
  <c r="FV25" i="32" s="1"/>
  <c r="ED25" i="32"/>
  <c r="HM25" i="32" s="1"/>
  <c r="CI25" i="32"/>
  <c r="FS25" i="32" s="1"/>
  <c r="EA25" i="32"/>
  <c r="HJ25" i="32" s="1"/>
  <c r="DA25" i="32"/>
  <c r="GK25" i="32" s="1"/>
  <c r="ES25" i="32"/>
  <c r="IB25" i="32" s="1"/>
  <c r="CH25" i="32"/>
  <c r="FR25" i="32" s="1"/>
  <c r="DZ25" i="32"/>
  <c r="HI25" i="32" s="1"/>
  <c r="CP25" i="32"/>
  <c r="FZ25" i="32" s="1"/>
  <c r="EH25" i="32"/>
  <c r="HQ25" i="32" s="1"/>
  <c r="CK25" i="32"/>
  <c r="FU25" i="32" s="1"/>
  <c r="EC25" i="32"/>
  <c r="HL25" i="32" s="1"/>
  <c r="CQ25" i="32"/>
  <c r="GA25" i="32" s="1"/>
  <c r="EI25" i="32"/>
  <c r="HR25" i="32" s="1"/>
  <c r="DR32" i="30"/>
  <c r="EP32" i="30"/>
  <c r="HY32" i="30" s="1"/>
  <c r="EI32" i="30"/>
  <c r="HR32" i="30" s="1"/>
  <c r="DZ32" i="30"/>
  <c r="HI32" i="30" s="1"/>
  <c r="EK32" i="30"/>
  <c r="HT32" i="30" s="1"/>
  <c r="DT32" i="30"/>
  <c r="HC32" i="30" s="1"/>
  <c r="DQ32" i="30"/>
  <c r="EV32" i="30"/>
  <c r="IE32" i="30" s="1"/>
  <c r="DO32" i="30"/>
  <c r="GX32" i="30" s="1"/>
  <c r="DN32" i="30"/>
  <c r="GW32" i="30" s="1"/>
  <c r="BT42" i="30"/>
  <c r="FD42" i="30" s="1"/>
  <c r="GU42" i="30" s="1"/>
  <c r="BV42" i="30"/>
  <c r="FF42" i="30" s="1"/>
  <c r="CI42" i="30"/>
  <c r="FS42" i="30" s="1"/>
  <c r="CE42" i="30"/>
  <c r="FO42" i="30" s="1"/>
  <c r="CX42" i="30"/>
  <c r="GH42" i="30" s="1"/>
  <c r="CL42" i="30"/>
  <c r="FV42" i="30" s="1"/>
  <c r="HM42" i="30" s="1"/>
  <c r="CQ42" i="30"/>
  <c r="GA42" i="30" s="1"/>
  <c r="HR42" i="30" s="1"/>
  <c r="DA42" i="30"/>
  <c r="GK42" i="30" s="1"/>
  <c r="CW42" i="30"/>
  <c r="GG42" i="30" s="1"/>
  <c r="HX42" i="30" s="1"/>
  <c r="CR42" i="30"/>
  <c r="GB42" i="30" s="1"/>
  <c r="HS42" i="30" s="1"/>
  <c r="CF26" i="30"/>
  <c r="FP26" i="30" s="1"/>
  <c r="BZ26" i="30"/>
  <c r="FJ26" i="30" s="1"/>
  <c r="HA26" i="30" s="1"/>
  <c r="CI26" i="30"/>
  <c r="FS26" i="30" s="1"/>
  <c r="CH26" i="30"/>
  <c r="FR26" i="30" s="1"/>
  <c r="HI26" i="30" s="1"/>
  <c r="CN26" i="30"/>
  <c r="FX26" i="30" s="1"/>
  <c r="HO26" i="30" s="1"/>
  <c r="CD26" i="30"/>
  <c r="FN26" i="30" s="1"/>
  <c r="HE26" i="30" s="1"/>
  <c r="CU26" i="30"/>
  <c r="GE26" i="30" s="1"/>
  <c r="HV26" i="30" s="1"/>
  <c r="DA26" i="30"/>
  <c r="GK26" i="30" s="1"/>
  <c r="IB26" i="30" s="1"/>
  <c r="BX26" i="30"/>
  <c r="FH26" i="30" s="1"/>
  <c r="BT26" i="30"/>
  <c r="FD26" i="30" s="1"/>
  <c r="CT26" i="30"/>
  <c r="GD26" i="30" s="1"/>
  <c r="HY33" i="30"/>
  <c r="DD32" i="30"/>
  <c r="GN32" i="30" s="1"/>
  <c r="CV32" i="30"/>
  <c r="GF32" i="30" s="1"/>
  <c r="HW32" i="30" s="1"/>
  <c r="CU32" i="30"/>
  <c r="GE32" i="30" s="1"/>
  <c r="DC32" i="30"/>
  <c r="GM32" i="30" s="1"/>
  <c r="BY32" i="30"/>
  <c r="FI32" i="30" s="1"/>
  <c r="BZ32" i="30"/>
  <c r="FJ32" i="30" s="1"/>
  <c r="CD32" i="30"/>
  <c r="FN32" i="30" s="1"/>
  <c r="HE32" i="30" s="1"/>
  <c r="CA32" i="30"/>
  <c r="FK32" i="30" s="1"/>
  <c r="BR32" i="30"/>
  <c r="FB32" i="30" s="1"/>
  <c r="CO32" i="30"/>
  <c r="FY32" i="30" s="1"/>
  <c r="EJ43" i="29"/>
  <c r="HT43" i="29" s="1"/>
  <c r="EN43" i="29"/>
  <c r="HX43" i="29" s="1"/>
  <c r="EH43" i="29"/>
  <c r="HR43" i="29" s="1"/>
  <c r="EA43" i="29"/>
  <c r="HK43" i="29" s="1"/>
  <c r="EB43" i="29"/>
  <c r="HL43" i="29" s="1"/>
  <c r="EV43" i="29"/>
  <c r="IF43" i="29" s="1"/>
  <c r="EF43" i="29"/>
  <c r="HP43" i="29" s="1"/>
  <c r="EO43" i="29"/>
  <c r="HY43" i="29" s="1"/>
  <c r="EV31" i="29"/>
  <c r="IF31" i="29" s="1"/>
  <c r="DD31" i="29"/>
  <c r="EI31" i="29"/>
  <c r="HS31" i="29" s="1"/>
  <c r="CQ31" i="29"/>
  <c r="DV31" i="29"/>
  <c r="HF31" i="29" s="1"/>
  <c r="CD31" i="29"/>
  <c r="DZ31" i="29"/>
  <c r="HJ31" i="29" s="1"/>
  <c r="CH31" i="29"/>
  <c r="EK31" i="29"/>
  <c r="HU31" i="29" s="1"/>
  <c r="CS31" i="29"/>
  <c r="EQ31" i="29"/>
  <c r="IA31" i="29" s="1"/>
  <c r="CY31" i="29"/>
  <c r="EW31" i="29"/>
  <c r="IG31" i="29" s="1"/>
  <c r="DE31" i="29"/>
  <c r="DM31" i="29"/>
  <c r="GW31" i="29" s="1"/>
  <c r="BU31" i="29"/>
  <c r="EU31" i="29"/>
  <c r="IE31" i="29" s="1"/>
  <c r="DC31" i="29"/>
  <c r="EF23" i="29"/>
  <c r="HP23" i="29" s="1"/>
  <c r="EQ23" i="29"/>
  <c r="IA23" i="29" s="1"/>
  <c r="EV23" i="29"/>
  <c r="IF23" i="29" s="1"/>
  <c r="DN23" i="29"/>
  <c r="GX23" i="29" s="1"/>
  <c r="DL23" i="29"/>
  <c r="GV23" i="29" s="1"/>
  <c r="DV23" i="29"/>
  <c r="HF23" i="29" s="1"/>
  <c r="DS23" i="29"/>
  <c r="HC23" i="29" s="1"/>
  <c r="DX23" i="29"/>
  <c r="HH23" i="29" s="1"/>
  <c r="EM23" i="29"/>
  <c r="HW23" i="29" s="1"/>
  <c r="CG19" i="29"/>
  <c r="DY19" i="29"/>
  <c r="HI19" i="29" s="1"/>
  <c r="DA15" i="29"/>
  <c r="ES15" i="29"/>
  <c r="IC15" i="29" s="1"/>
  <c r="CF11" i="29"/>
  <c r="DX11" i="29"/>
  <c r="HH11" i="29" s="1"/>
  <c r="BT11" i="29"/>
  <c r="DL11" i="29"/>
  <c r="GV11" i="29" s="1"/>
  <c r="DD11" i="29"/>
  <c r="EV11" i="29"/>
  <c r="IF11" i="29" s="1"/>
  <c r="BZ11" i="29"/>
  <c r="DR11" i="29"/>
  <c r="HB11" i="29" s="1"/>
  <c r="CK11" i="29"/>
  <c r="EC11" i="29"/>
  <c r="HM11" i="29" s="1"/>
  <c r="CX11" i="29"/>
  <c r="EP11" i="29"/>
  <c r="HZ11" i="29" s="1"/>
  <c r="CH11" i="29"/>
  <c r="DZ11" i="29"/>
  <c r="HJ11" i="29" s="1"/>
  <c r="BW11" i="29"/>
  <c r="DO11" i="29"/>
  <c r="GY11" i="29" s="1"/>
  <c r="BS11" i="29"/>
  <c r="DK11" i="29"/>
  <c r="GU11" i="29" s="1"/>
  <c r="DE11" i="29"/>
  <c r="EW11" i="29"/>
  <c r="IG11" i="29" s="1"/>
  <c r="CK43" i="29"/>
  <c r="CG43" i="29"/>
  <c r="BT43" i="29"/>
  <c r="CF43" i="29"/>
  <c r="CX43" i="29"/>
  <c r="DA43" i="29"/>
  <c r="CA43" i="29"/>
  <c r="CV43" i="29"/>
  <c r="CY43" i="29"/>
  <c r="DB43" i="29"/>
  <c r="BV47" i="29"/>
  <c r="CU47" i="29"/>
  <c r="CF47" i="29"/>
  <c r="CP47" i="29"/>
  <c r="DE47" i="29"/>
  <c r="CN47" i="29"/>
  <c r="CI47" i="29"/>
  <c r="BS47" i="29"/>
  <c r="CL47" i="29"/>
  <c r="DC47" i="29"/>
  <c r="CY47" i="29"/>
  <c r="HA46" i="28"/>
  <c r="HS46" i="28"/>
  <c r="IA46" i="28"/>
  <c r="GX46" i="28"/>
  <c r="GU46" i="28"/>
  <c r="IC42" i="28"/>
  <c r="ID42" i="28"/>
  <c r="IB42" i="28"/>
  <c r="HG42" i="28"/>
  <c r="HO42" i="28"/>
  <c r="HI42" i="28"/>
  <c r="GZ42" i="28"/>
  <c r="HX42" i="28"/>
  <c r="HS38" i="28"/>
  <c r="HB38" i="28"/>
  <c r="HR38" i="28"/>
  <c r="IA38" i="28"/>
  <c r="HJ38" i="28"/>
  <c r="HF34" i="28"/>
  <c r="HV34" i="28"/>
  <c r="GY34" i="28"/>
  <c r="IG34" i="28"/>
  <c r="HQ34" i="28"/>
  <c r="HZ34" i="28"/>
  <c r="HD34" i="28"/>
  <c r="DS27" i="28"/>
  <c r="HC27" i="28" s="1"/>
  <c r="CA27" i="28"/>
  <c r="FK27" i="28" s="1"/>
  <c r="EH27" i="28"/>
  <c r="HR27" i="28" s="1"/>
  <c r="CP27" i="28"/>
  <c r="FZ27" i="28" s="1"/>
  <c r="DU27" i="28"/>
  <c r="CC27" i="28"/>
  <c r="FM27" i="28" s="1"/>
  <c r="EJ27" i="28"/>
  <c r="CR27" i="28"/>
  <c r="GB27" i="28" s="1"/>
  <c r="EQ27" i="28"/>
  <c r="IA27" i="28" s="1"/>
  <c r="CY27" i="28"/>
  <c r="GI27" i="28" s="1"/>
  <c r="ED27" i="28"/>
  <c r="HN27" i="28" s="1"/>
  <c r="CL27" i="28"/>
  <c r="FV27" i="28" s="1"/>
  <c r="ER27" i="28"/>
  <c r="IB27" i="28" s="1"/>
  <c r="CZ27" i="28"/>
  <c r="GJ27" i="28" s="1"/>
  <c r="EN27" i="28"/>
  <c r="HX27" i="28" s="1"/>
  <c r="CV27" i="28"/>
  <c r="GF27" i="28" s="1"/>
  <c r="DR27" i="28"/>
  <c r="HB27" i="28" s="1"/>
  <c r="BZ27" i="28"/>
  <c r="FJ27" i="28" s="1"/>
  <c r="EE27" i="28"/>
  <c r="HO27" i="28" s="1"/>
  <c r="CM27" i="28"/>
  <c r="FW27" i="28" s="1"/>
  <c r="DO19" i="28"/>
  <c r="BW19" i="28"/>
  <c r="FG19" i="28" s="1"/>
  <c r="DU19" i="28"/>
  <c r="HE19" i="28" s="1"/>
  <c r="CC19" i="28"/>
  <c r="FM19" i="28" s="1"/>
  <c r="DX19" i="28"/>
  <c r="HH19" i="28" s="1"/>
  <c r="CF19" i="28"/>
  <c r="FP19" i="28" s="1"/>
  <c r="ET19" i="28"/>
  <c r="ID19" i="28" s="1"/>
  <c r="DB19" i="28"/>
  <c r="GL19" i="28" s="1"/>
  <c r="DS19" i="28"/>
  <c r="HC19" i="28" s="1"/>
  <c r="CA19" i="28"/>
  <c r="FK19" i="28" s="1"/>
  <c r="EI19" i="28"/>
  <c r="HS19" i="28" s="1"/>
  <c r="CQ19" i="28"/>
  <c r="GA19" i="28" s="1"/>
  <c r="EW19" i="28"/>
  <c r="DE19" i="28"/>
  <c r="GO19" i="28" s="1"/>
  <c r="EC19" i="28"/>
  <c r="HM19" i="28" s="1"/>
  <c r="CK19" i="28"/>
  <c r="FU19" i="28" s="1"/>
  <c r="ES19" i="28"/>
  <c r="IC19" i="28" s="1"/>
  <c r="DA19" i="28"/>
  <c r="GK19" i="28" s="1"/>
  <c r="DY19" i="28"/>
  <c r="HI19" i="28" s="1"/>
  <c r="CG19" i="28"/>
  <c r="FQ19" i="28" s="1"/>
  <c r="ES11" i="28"/>
  <c r="DA11" i="28"/>
  <c r="GK11" i="28" s="1"/>
  <c r="DJ11" i="28"/>
  <c r="BR11" i="28"/>
  <c r="FB11" i="28" s="1"/>
  <c r="DX11" i="28"/>
  <c r="CF11" i="28"/>
  <c r="FP11" i="28" s="1"/>
  <c r="DS11" i="28"/>
  <c r="CA11" i="28"/>
  <c r="FK11" i="28" s="1"/>
  <c r="EE11" i="28"/>
  <c r="CM11" i="28"/>
  <c r="FW11" i="28" s="1"/>
  <c r="DM11" i="28"/>
  <c r="BU11" i="28"/>
  <c r="FE11" i="28" s="1"/>
  <c r="CK11" i="28"/>
  <c r="FU11" i="28" s="1"/>
  <c r="EC11" i="28"/>
  <c r="DK11" i="28"/>
  <c r="BS11" i="28"/>
  <c r="FC11" i="28" s="1"/>
  <c r="DZ11" i="28"/>
  <c r="CH11" i="28"/>
  <c r="FR11" i="28" s="1"/>
  <c r="EF11" i="28"/>
  <c r="CN11" i="28"/>
  <c r="FX11" i="28" s="1"/>
  <c r="EW26" i="28"/>
  <c r="IG26" i="28" s="1"/>
  <c r="DE26" i="28"/>
  <c r="GO26" i="28" s="1"/>
  <c r="EF26" i="28"/>
  <c r="HP26" i="28" s="1"/>
  <c r="CN26" i="28"/>
  <c r="FX26" i="28" s="1"/>
  <c r="EE26" i="28"/>
  <c r="HO26" i="28" s="1"/>
  <c r="CM26" i="28"/>
  <c r="FW26" i="28" s="1"/>
  <c r="DZ26" i="28"/>
  <c r="HJ26" i="28" s="1"/>
  <c r="CH26" i="28"/>
  <c r="FR26" i="28" s="1"/>
  <c r="ER26" i="28"/>
  <c r="IB26" i="28" s="1"/>
  <c r="CZ26" i="28"/>
  <c r="GJ26" i="28" s="1"/>
  <c r="EJ26" i="28"/>
  <c r="CR26" i="28"/>
  <c r="GB26" i="28" s="1"/>
  <c r="DU26" i="28"/>
  <c r="HE26" i="28" s="1"/>
  <c r="CC26" i="28"/>
  <c r="FM26" i="28" s="1"/>
  <c r="EA26" i="28"/>
  <c r="HK26" i="28" s="1"/>
  <c r="CI26" i="28"/>
  <c r="FS26" i="28" s="1"/>
  <c r="EO26" i="28"/>
  <c r="HY26" i="28" s="1"/>
  <c r="CW26" i="28"/>
  <c r="GG26" i="28" s="1"/>
  <c r="EU26" i="28"/>
  <c r="IE26" i="28" s="1"/>
  <c r="DC26" i="28"/>
  <c r="GM26" i="28" s="1"/>
  <c r="CR23" i="29"/>
  <c r="CZ23" i="29"/>
  <c r="CX23" i="29"/>
  <c r="DC23" i="29"/>
  <c r="BS23" i="29"/>
  <c r="CW23" i="29"/>
  <c r="CE23" i="29"/>
  <c r="CA23" i="29"/>
  <c r="BT23" i="29"/>
  <c r="BR23" i="29"/>
  <c r="CM23" i="29"/>
  <c r="IB29" i="28"/>
  <c r="HO29" i="28"/>
  <c r="HY29" i="28"/>
  <c r="HV29" i="28"/>
  <c r="IE29" i="28"/>
  <c r="IA29" i="28"/>
  <c r="GV29" i="28"/>
  <c r="HI29" i="28"/>
  <c r="ED21" i="28"/>
  <c r="CL21" i="28"/>
  <c r="FV21" i="28" s="1"/>
  <c r="DO21" i="28"/>
  <c r="BW21" i="28"/>
  <c r="FG21" i="28" s="1"/>
  <c r="DZ21" i="28"/>
  <c r="CH21" i="28"/>
  <c r="FR21" i="28" s="1"/>
  <c r="EV21" i="28"/>
  <c r="DD21" i="28"/>
  <c r="GN21" i="28" s="1"/>
  <c r="EB21" i="28"/>
  <c r="CJ21" i="28"/>
  <c r="FT21" i="28" s="1"/>
  <c r="EA21" i="28"/>
  <c r="CI21" i="28"/>
  <c r="FS21" i="28" s="1"/>
  <c r="EQ21" i="28"/>
  <c r="CY21" i="28"/>
  <c r="GI21" i="28" s="1"/>
  <c r="DS21" i="28"/>
  <c r="CA21" i="28"/>
  <c r="FK21" i="28" s="1"/>
  <c r="EM21" i="28"/>
  <c r="CU21" i="28"/>
  <c r="GE21" i="28" s="1"/>
  <c r="EG21" i="28"/>
  <c r="CO21" i="28"/>
  <c r="FY21" i="28" s="1"/>
  <c r="EQ13" i="28"/>
  <c r="CY13" i="28"/>
  <c r="GI13" i="28" s="1"/>
  <c r="DW13" i="28"/>
  <c r="CE13" i="28"/>
  <c r="FO13" i="28" s="1"/>
  <c r="DP13" i="28"/>
  <c r="BX13" i="28"/>
  <c r="FH13" i="28" s="1"/>
  <c r="DY13" i="28"/>
  <c r="CG13" i="28"/>
  <c r="FQ13" i="28" s="1"/>
  <c r="DM13" i="28"/>
  <c r="BU13" i="28"/>
  <c r="FE13" i="28" s="1"/>
  <c r="EC13" i="28"/>
  <c r="CK13" i="28"/>
  <c r="FU13" i="28" s="1"/>
  <c r="DJ13" i="28"/>
  <c r="BR13" i="28"/>
  <c r="FB13" i="28" s="1"/>
  <c r="ED13" i="28"/>
  <c r="CL13" i="28"/>
  <c r="FV13" i="28" s="1"/>
  <c r="DL13" i="28"/>
  <c r="BT13" i="28"/>
  <c r="FD13" i="28" s="1"/>
  <c r="EA13" i="28"/>
  <c r="CI13" i="28"/>
  <c r="FS13" i="28" s="1"/>
  <c r="HK13" i="28" s="1"/>
  <c r="GT28" i="28"/>
  <c r="HP45" i="28"/>
  <c r="HU40" i="28"/>
  <c r="GT12" i="28"/>
  <c r="CP42" i="28"/>
  <c r="FZ42" i="28" s="1"/>
  <c r="HR42" i="28" s="1"/>
  <c r="CT42" i="28"/>
  <c r="GD42" i="28" s="1"/>
  <c r="HV42" i="28" s="1"/>
  <c r="CW42" i="28"/>
  <c r="GG42" i="28" s="1"/>
  <c r="HY42" i="28" s="1"/>
  <c r="CS42" i="28"/>
  <c r="GC42" i="28" s="1"/>
  <c r="HU42" i="28" s="1"/>
  <c r="CH42" i="28"/>
  <c r="FR42" i="28" s="1"/>
  <c r="HJ42" i="28" s="1"/>
  <c r="CU42" i="28"/>
  <c r="GE42" i="28" s="1"/>
  <c r="HW42" i="28" s="1"/>
  <c r="BX42" i="28"/>
  <c r="FH42" i="28" s="1"/>
  <c r="CK42" i="28"/>
  <c r="FU42" i="28" s="1"/>
  <c r="HM42" i="28" s="1"/>
  <c r="CM42" i="28"/>
  <c r="FW42" i="28" s="1"/>
  <c r="CA42" i="28"/>
  <c r="FK42" i="28" s="1"/>
  <c r="HC42" i="28" s="1"/>
  <c r="HT37" i="28"/>
  <c r="EC11" i="24"/>
  <c r="CK11" i="24"/>
  <c r="FU11" i="24" s="1"/>
  <c r="HL11" i="24" s="1"/>
  <c r="DM11" i="24"/>
  <c r="BU11" i="24"/>
  <c r="FE11" i="24" s="1"/>
  <c r="GV11" i="24" s="1"/>
  <c r="BR11" i="24"/>
  <c r="FB11" i="24" s="1"/>
  <c r="DJ11" i="24"/>
  <c r="GS11" i="24" s="1"/>
  <c r="CU11" i="24"/>
  <c r="GE11" i="24" s="1"/>
  <c r="EM11" i="24"/>
  <c r="HV11" i="24" s="1"/>
  <c r="CJ11" i="24"/>
  <c r="FT11" i="24" s="1"/>
  <c r="EB11" i="24"/>
  <c r="HK11" i="24" s="1"/>
  <c r="CR11" i="24"/>
  <c r="GB11" i="24" s="1"/>
  <c r="EJ11" i="24"/>
  <c r="HS11" i="24" s="1"/>
  <c r="CE11" i="24"/>
  <c r="FO11" i="24" s="1"/>
  <c r="DW11" i="24"/>
  <c r="HF11" i="24" s="1"/>
  <c r="CX11" i="24"/>
  <c r="GH11" i="24" s="1"/>
  <c r="EP11" i="24"/>
  <c r="HY11" i="24" s="1"/>
  <c r="CO11" i="24"/>
  <c r="FY11" i="24" s="1"/>
  <c r="EG11" i="24"/>
  <c r="CT11" i="24"/>
  <c r="GD11" i="24" s="1"/>
  <c r="EL11" i="24"/>
  <c r="HU11" i="24" s="1"/>
  <c r="HW44" i="26"/>
  <c r="HV44" i="26"/>
  <c r="HN44" i="26"/>
  <c r="HK44" i="26"/>
  <c r="GQ44" i="26"/>
  <c r="HT44" i="26"/>
  <c r="GS44" i="26"/>
  <c r="HS44" i="26"/>
  <c r="HU44" i="26"/>
  <c r="GR44" i="26"/>
  <c r="IB40" i="26"/>
  <c r="HO40" i="26"/>
  <c r="HN40" i="26"/>
  <c r="HQ40" i="26"/>
  <c r="GY40" i="26"/>
  <c r="GS40" i="26"/>
  <c r="GR40" i="26"/>
  <c r="HZ40" i="26"/>
  <c r="HG40" i="26"/>
  <c r="HE36" i="26"/>
  <c r="HG36" i="26"/>
  <c r="HW36" i="26"/>
  <c r="HP36" i="26"/>
  <c r="HU36" i="26"/>
  <c r="GV36" i="26"/>
  <c r="GU36" i="26"/>
  <c r="HK32" i="26"/>
  <c r="HE32" i="26"/>
  <c r="IA32" i="26"/>
  <c r="GT32" i="26"/>
  <c r="IB32" i="26"/>
  <c r="HX32" i="26"/>
  <c r="HM28" i="26"/>
  <c r="GS28" i="26"/>
  <c r="HH28" i="26"/>
  <c r="HW28" i="26"/>
  <c r="HT28" i="26"/>
  <c r="IC28" i="26"/>
  <c r="HF28" i="26"/>
  <c r="HD28" i="26"/>
  <c r="EM24" i="26"/>
  <c r="CU24" i="26"/>
  <c r="GE24" i="26" s="1"/>
  <c r="DO24" i="26"/>
  <c r="BW24" i="26"/>
  <c r="FG24" i="26" s="1"/>
  <c r="DW24" i="26"/>
  <c r="CE24" i="26"/>
  <c r="FO24" i="26" s="1"/>
  <c r="DQ24" i="26"/>
  <c r="BY24" i="26"/>
  <c r="FI24" i="26" s="1"/>
  <c r="DN24" i="26"/>
  <c r="BV24" i="26"/>
  <c r="FF24" i="26" s="1"/>
  <c r="DM24" i="26"/>
  <c r="BU24" i="26"/>
  <c r="FE24" i="26" s="1"/>
  <c r="DK24" i="26"/>
  <c r="BS24" i="26"/>
  <c r="FC24" i="26" s="1"/>
  <c r="EO24" i="26"/>
  <c r="CW24" i="26"/>
  <c r="GG24" i="26" s="1"/>
  <c r="DT24" i="26"/>
  <c r="CB24" i="26"/>
  <c r="FL24" i="26" s="1"/>
  <c r="EB24" i="26"/>
  <c r="CJ24" i="26"/>
  <c r="FT24" i="26" s="1"/>
  <c r="GQ20" i="26"/>
  <c r="HY20" i="26"/>
  <c r="HK20" i="26"/>
  <c r="GT20" i="26"/>
  <c r="HQ20" i="26"/>
  <c r="HW20" i="26"/>
  <c r="GS20" i="26"/>
  <c r="HP20" i="26"/>
  <c r="HM20" i="26"/>
  <c r="CA16" i="26"/>
  <c r="FK16" i="26" s="1"/>
  <c r="DS16" i="26"/>
  <c r="HB16" i="26" s="1"/>
  <c r="CL16" i="26"/>
  <c r="FV16" i="26" s="1"/>
  <c r="ED16" i="26"/>
  <c r="HM16" i="26" s="1"/>
  <c r="BR16" i="26"/>
  <c r="FB16" i="26" s="1"/>
  <c r="DJ16" i="26"/>
  <c r="GS16" i="26" s="1"/>
  <c r="BP16" i="26"/>
  <c r="EZ16" i="26" s="1"/>
  <c r="DH16" i="26"/>
  <c r="GQ16" i="26" s="1"/>
  <c r="CG16" i="26"/>
  <c r="FQ16" i="26" s="1"/>
  <c r="DY16" i="26"/>
  <c r="HH16" i="26" s="1"/>
  <c r="CH16" i="26"/>
  <c r="FR16" i="26" s="1"/>
  <c r="DZ16" i="26"/>
  <c r="HI16" i="26" s="1"/>
  <c r="CT16" i="26"/>
  <c r="GD16" i="26" s="1"/>
  <c r="EL16" i="26"/>
  <c r="HU16" i="26" s="1"/>
  <c r="CR16" i="26"/>
  <c r="GB16" i="26" s="1"/>
  <c r="EJ16" i="26"/>
  <c r="HS16" i="26" s="1"/>
  <c r="CI16" i="26"/>
  <c r="FS16" i="26" s="1"/>
  <c r="EA16" i="26"/>
  <c r="HJ16" i="26" s="1"/>
  <c r="CF16" i="26"/>
  <c r="FP16" i="26" s="1"/>
  <c r="DX16" i="26"/>
  <c r="HG16" i="26" s="1"/>
  <c r="HB12" i="26"/>
  <c r="HS12" i="26"/>
  <c r="GQ12" i="26"/>
  <c r="IB12" i="26"/>
  <c r="HA12" i="26"/>
  <c r="HV12" i="26"/>
  <c r="HG12" i="26"/>
  <c r="CC12" i="26"/>
  <c r="FM12" i="26" s="1"/>
  <c r="HD12" i="26" s="1"/>
  <c r="CI12" i="26"/>
  <c r="FS12" i="26" s="1"/>
  <c r="HJ12" i="26" s="1"/>
  <c r="CX12" i="26"/>
  <c r="GH12" i="26" s="1"/>
  <c r="HY12" i="26" s="1"/>
  <c r="DW12" i="26"/>
  <c r="HF12" i="26" s="1"/>
  <c r="BY12" i="26"/>
  <c r="FI12" i="26" s="1"/>
  <c r="GZ12" i="26" s="1"/>
  <c r="CL12" i="26"/>
  <c r="FV12" i="26" s="1"/>
  <c r="HM12" i="26" s="1"/>
  <c r="BU12" i="26"/>
  <c r="FE12" i="26" s="1"/>
  <c r="GV12" i="26" s="1"/>
  <c r="BQ12" i="26"/>
  <c r="FA12" i="26" s="1"/>
  <c r="GR12" i="26" s="1"/>
  <c r="BW12" i="26"/>
  <c r="FG12" i="26" s="1"/>
  <c r="GX12" i="26" s="1"/>
  <c r="CD12" i="26"/>
  <c r="FN12" i="26" s="1"/>
  <c r="HE12" i="26" s="1"/>
  <c r="BO44" i="26"/>
  <c r="EY44" i="26" s="1"/>
  <c r="GP44" i="26" s="1"/>
  <c r="CL44" i="26"/>
  <c r="FV44" i="26" s="1"/>
  <c r="HM44" i="26" s="1"/>
  <c r="BT44" i="26"/>
  <c r="FD44" i="26" s="1"/>
  <c r="GU44" i="26" s="1"/>
  <c r="CH44" i="26"/>
  <c r="FR44" i="26" s="1"/>
  <c r="HI44" i="26" s="1"/>
  <c r="DA44" i="26"/>
  <c r="GK44" i="26" s="1"/>
  <c r="IB44" i="26" s="1"/>
  <c r="CW44" i="26"/>
  <c r="GG44" i="26" s="1"/>
  <c r="HX44" i="26" s="1"/>
  <c r="CZ44" i="26"/>
  <c r="GJ44" i="26" s="1"/>
  <c r="IA44" i="26" s="1"/>
  <c r="BZ44" i="26"/>
  <c r="FJ44" i="26" s="1"/>
  <c r="HA44" i="26" s="1"/>
  <c r="CD44" i="26"/>
  <c r="FN44" i="26" s="1"/>
  <c r="HE44" i="26" s="1"/>
  <c r="BW44" i="26"/>
  <c r="FG44" i="26" s="1"/>
  <c r="GX44" i="26" s="1"/>
  <c r="IA43" i="26"/>
  <c r="EM44" i="24"/>
  <c r="HV44" i="24" s="1"/>
  <c r="CU44" i="24"/>
  <c r="GE44" i="24" s="1"/>
  <c r="DW44" i="24"/>
  <c r="HF44" i="24" s="1"/>
  <c r="CE44" i="24"/>
  <c r="FO44" i="24" s="1"/>
  <c r="EP44" i="24"/>
  <c r="HY44" i="24" s="1"/>
  <c r="CX44" i="24"/>
  <c r="GH44" i="24" s="1"/>
  <c r="DQ44" i="24"/>
  <c r="GZ44" i="24" s="1"/>
  <c r="BY44" i="24"/>
  <c r="FI44" i="24" s="1"/>
  <c r="EF44" i="24"/>
  <c r="HO44" i="24" s="1"/>
  <c r="CN44" i="24"/>
  <c r="FX44" i="24" s="1"/>
  <c r="DN44" i="24"/>
  <c r="GW44" i="24" s="1"/>
  <c r="BV44" i="24"/>
  <c r="FF44" i="24" s="1"/>
  <c r="EG44" i="24"/>
  <c r="HP44" i="24" s="1"/>
  <c r="CO44" i="24"/>
  <c r="FY44" i="24" s="1"/>
  <c r="DZ44" i="24"/>
  <c r="HI44" i="24" s="1"/>
  <c r="CH44" i="24"/>
  <c r="FR44" i="24" s="1"/>
  <c r="DS44" i="24"/>
  <c r="HB44" i="24" s="1"/>
  <c r="CA44" i="24"/>
  <c r="FK44" i="24" s="1"/>
  <c r="DL44" i="24"/>
  <c r="GU44" i="24" s="1"/>
  <c r="BT44" i="24"/>
  <c r="FD44" i="24" s="1"/>
  <c r="HF40" i="24"/>
  <c r="HZ40" i="24"/>
  <c r="IB40" i="24"/>
  <c r="HK40" i="24"/>
  <c r="HX40" i="24"/>
  <c r="HR40" i="24"/>
  <c r="HU40" i="24"/>
  <c r="HV36" i="24"/>
  <c r="GX36" i="24"/>
  <c r="GY36" i="24"/>
  <c r="IA36" i="24"/>
  <c r="IC36" i="24"/>
  <c r="ID36" i="24"/>
  <c r="HP36" i="24"/>
  <c r="HU36" i="24"/>
  <c r="DW32" i="24"/>
  <c r="HF32" i="24" s="1"/>
  <c r="CE32" i="24"/>
  <c r="FO32" i="24" s="1"/>
  <c r="EM32" i="24"/>
  <c r="HV32" i="24" s="1"/>
  <c r="CU32" i="24"/>
  <c r="GE32" i="24" s="1"/>
  <c r="DN32" i="24"/>
  <c r="GW32" i="24" s="1"/>
  <c r="BV32" i="24"/>
  <c r="FF32" i="24" s="1"/>
  <c r="DJ32" i="24"/>
  <c r="GS32" i="24" s="1"/>
  <c r="BR32" i="24"/>
  <c r="FB32" i="24" s="1"/>
  <c r="ER32" i="24"/>
  <c r="IA32" i="24" s="1"/>
  <c r="CZ32" i="24"/>
  <c r="GJ32" i="24" s="1"/>
  <c r="EJ32" i="24"/>
  <c r="HS32" i="24" s="1"/>
  <c r="CR32" i="24"/>
  <c r="GB32" i="24" s="1"/>
  <c r="ED32" i="24"/>
  <c r="HM32" i="24" s="1"/>
  <c r="CL32" i="24"/>
  <c r="FV32" i="24" s="1"/>
  <c r="DK32" i="24"/>
  <c r="GT32" i="24" s="1"/>
  <c r="BS32" i="24"/>
  <c r="FC32" i="24" s="1"/>
  <c r="EO32" i="24"/>
  <c r="HX32" i="24" s="1"/>
  <c r="CW32" i="24"/>
  <c r="GG32" i="24" s="1"/>
  <c r="DZ32" i="24"/>
  <c r="HI32" i="24" s="1"/>
  <c r="CH32" i="24"/>
  <c r="FR32" i="24" s="1"/>
  <c r="HF28" i="24"/>
  <c r="ID28" i="24"/>
  <c r="IA28" i="24"/>
  <c r="HB28" i="24"/>
  <c r="GW28" i="24"/>
  <c r="HG28" i="24"/>
  <c r="DW24" i="24"/>
  <c r="CE24" i="24"/>
  <c r="FO24" i="24" s="1"/>
  <c r="EE24" i="24"/>
  <c r="CM24" i="24"/>
  <c r="FW24" i="24" s="1"/>
  <c r="EL24" i="24"/>
  <c r="CT24" i="24"/>
  <c r="GD24" i="24" s="1"/>
  <c r="DX24" i="24"/>
  <c r="CF24" i="24"/>
  <c r="FP24" i="24" s="1"/>
  <c r="EB24" i="24"/>
  <c r="CJ24" i="24"/>
  <c r="FT24" i="24" s="1"/>
  <c r="EA24" i="24"/>
  <c r="CI24" i="24"/>
  <c r="FS24" i="24" s="1"/>
  <c r="DR24" i="24"/>
  <c r="BZ24" i="24"/>
  <c r="FJ24" i="24" s="1"/>
  <c r="ED24" i="24"/>
  <c r="CL24" i="24"/>
  <c r="FV24" i="24" s="1"/>
  <c r="EP24" i="24"/>
  <c r="CX24" i="24"/>
  <c r="GH24" i="24" s="1"/>
  <c r="EQ24" i="24"/>
  <c r="CY24" i="24"/>
  <c r="GI24" i="24" s="1"/>
  <c r="BZ20" i="24"/>
  <c r="FJ20" i="24" s="1"/>
  <c r="DR20" i="24"/>
  <c r="HA20" i="24" s="1"/>
  <c r="CN20" i="24"/>
  <c r="FX20" i="24" s="1"/>
  <c r="EF20" i="24"/>
  <c r="HO20" i="24" s="1"/>
  <c r="BX20" i="24"/>
  <c r="FH20" i="24" s="1"/>
  <c r="DP20" i="24"/>
  <c r="GY20" i="24" s="1"/>
  <c r="CB20" i="24"/>
  <c r="FL20" i="24" s="1"/>
  <c r="DT20" i="24"/>
  <c r="HC20" i="24" s="1"/>
  <c r="CL20" i="24"/>
  <c r="FV20" i="24" s="1"/>
  <c r="ED20" i="24"/>
  <c r="HM20" i="24" s="1"/>
  <c r="CP20" i="24"/>
  <c r="FZ20" i="24" s="1"/>
  <c r="EH20" i="24"/>
  <c r="HQ20" i="24" s="1"/>
  <c r="HW20" i="24"/>
  <c r="DD20" i="24"/>
  <c r="GN20" i="24" s="1"/>
  <c r="EV20" i="24"/>
  <c r="DU16" i="24"/>
  <c r="HD16" i="24" s="1"/>
  <c r="CC16" i="24"/>
  <c r="FM16" i="24" s="1"/>
  <c r="DP16" i="24"/>
  <c r="GY16" i="24" s="1"/>
  <c r="BX16" i="24"/>
  <c r="FH16" i="24" s="1"/>
  <c r="ET16" i="24"/>
  <c r="IC16" i="24" s="1"/>
  <c r="DB16" i="24"/>
  <c r="GL16" i="24" s="1"/>
  <c r="EQ16" i="24"/>
  <c r="HZ16" i="24" s="1"/>
  <c r="CY16" i="24"/>
  <c r="GI16" i="24" s="1"/>
  <c r="EJ16" i="24"/>
  <c r="HS16" i="24" s="1"/>
  <c r="CR16" i="24"/>
  <c r="GB16" i="24" s="1"/>
  <c r="EP16" i="24"/>
  <c r="HY16" i="24" s="1"/>
  <c r="CX16" i="24"/>
  <c r="GH16" i="24" s="1"/>
  <c r="EM16" i="24"/>
  <c r="HV16" i="24" s="1"/>
  <c r="CU16" i="24"/>
  <c r="GE16" i="24" s="1"/>
  <c r="EG16" i="24"/>
  <c r="HP16" i="24" s="1"/>
  <c r="CO16" i="24"/>
  <c r="FY16" i="24" s="1"/>
  <c r="DR16" i="24"/>
  <c r="HA16" i="24" s="1"/>
  <c r="BZ16" i="24"/>
  <c r="FJ16" i="24" s="1"/>
  <c r="EE16" i="24"/>
  <c r="HN16" i="24" s="1"/>
  <c r="CM16" i="24"/>
  <c r="FW16" i="24" s="1"/>
  <c r="EU44" i="23"/>
  <c r="DC44" i="23"/>
  <c r="DV44" i="23"/>
  <c r="CD44" i="23"/>
  <c r="EO44" i="23"/>
  <c r="CW44" i="23"/>
  <c r="DU44" i="23"/>
  <c r="CC44" i="23"/>
  <c r="BR44" i="23"/>
  <c r="EG44" i="23"/>
  <c r="CO44" i="23"/>
  <c r="DJ44" i="23" s="1"/>
  <c r="ES44" i="23"/>
  <c r="DA44" i="23"/>
  <c r="DR44" i="23"/>
  <c r="BZ44" i="23"/>
  <c r="DO44" i="23"/>
  <c r="BW44" i="23"/>
  <c r="EP44" i="23"/>
  <c r="CX44" i="23"/>
  <c r="EB44" i="23"/>
  <c r="CJ44" i="23"/>
  <c r="DX36" i="23"/>
  <c r="CF36" i="23"/>
  <c r="DU36" i="23"/>
  <c r="CC36" i="23"/>
  <c r="ES36" i="23"/>
  <c r="DA36" i="23"/>
  <c r="EU36" i="23"/>
  <c r="DC36" i="23"/>
  <c r="DY36" i="23"/>
  <c r="CG36" i="23"/>
  <c r="DV36" i="23"/>
  <c r="CD36" i="23"/>
  <c r="DS36" i="23"/>
  <c r="CA36" i="23"/>
  <c r="DT36" i="23"/>
  <c r="CB36" i="23"/>
  <c r="EJ36" i="23"/>
  <c r="CR36" i="23"/>
  <c r="EF32" i="23"/>
  <c r="CN32" i="23"/>
  <c r="ES32" i="23"/>
  <c r="DA32" i="23"/>
  <c r="EI32" i="23"/>
  <c r="CQ32" i="23"/>
  <c r="EK32" i="23"/>
  <c r="CS32" i="23"/>
  <c r="EE32" i="23"/>
  <c r="CM32" i="23"/>
  <c r="DT32" i="23"/>
  <c r="CB32" i="23"/>
  <c r="DU32" i="23"/>
  <c r="CC32" i="23"/>
  <c r="EQ32" i="23"/>
  <c r="CY32" i="23"/>
  <c r="EJ32" i="23"/>
  <c r="CR32" i="23"/>
  <c r="DZ32" i="23"/>
  <c r="CH32" i="23"/>
  <c r="DP28" i="23"/>
  <c r="BX28" i="23"/>
  <c r="EO28" i="23"/>
  <c r="CW28" i="23"/>
  <c r="EC28" i="23"/>
  <c r="CK28" i="23"/>
  <c r="DW28" i="23"/>
  <c r="CE28" i="23"/>
  <c r="DO28" i="23"/>
  <c r="BW28" i="23"/>
  <c r="EW28" i="23"/>
  <c r="DE28" i="23"/>
  <c r="ER28" i="23"/>
  <c r="CZ28" i="23"/>
  <c r="EQ28" i="23"/>
  <c r="CY28" i="23"/>
  <c r="DL28" i="23"/>
  <c r="BT28" i="23"/>
  <c r="EU16" i="23"/>
  <c r="DC16" i="23"/>
  <c r="EW16" i="23"/>
  <c r="DE16" i="23"/>
  <c r="EM16" i="23"/>
  <c r="CU16" i="23"/>
  <c r="DU16" i="23"/>
  <c r="CC16" i="23"/>
  <c r="EF16" i="23"/>
  <c r="CN16" i="23"/>
  <c r="DM16" i="23"/>
  <c r="BU16" i="23"/>
  <c r="ES16" i="23"/>
  <c r="DA16" i="23"/>
  <c r="EB16" i="23"/>
  <c r="CJ16" i="23"/>
  <c r="ER16" i="23"/>
  <c r="CZ16" i="23"/>
  <c r="DT16" i="23"/>
  <c r="CB16" i="23"/>
  <c r="EM12" i="23"/>
  <c r="CU12" i="23"/>
  <c r="DN12" i="23"/>
  <c r="BV12" i="23"/>
  <c r="EU12" i="23"/>
  <c r="DC12" i="23"/>
  <c r="DY12" i="23"/>
  <c r="CG12" i="23"/>
  <c r="EI12" i="23"/>
  <c r="CQ12" i="23"/>
  <c r="BU40" i="24"/>
  <c r="FE40" i="24" s="1"/>
  <c r="GV40" i="24" s="1"/>
  <c r="DC40" i="24"/>
  <c r="GM40" i="24" s="1"/>
  <c r="ID40" i="24" s="1"/>
  <c r="CG40" i="24"/>
  <c r="FQ40" i="24" s="1"/>
  <c r="HH40" i="24" s="1"/>
  <c r="CS40" i="24"/>
  <c r="GC40" i="24" s="1"/>
  <c r="HT40" i="24" s="1"/>
  <c r="CB40" i="24"/>
  <c r="FL40" i="24" s="1"/>
  <c r="HC40" i="24" s="1"/>
  <c r="CR40" i="24"/>
  <c r="GB40" i="24" s="1"/>
  <c r="HS40" i="24" s="1"/>
  <c r="CD40" i="24"/>
  <c r="FN40" i="24" s="1"/>
  <c r="HE40" i="24" s="1"/>
  <c r="CU40" i="24"/>
  <c r="GE40" i="24" s="1"/>
  <c r="HV40" i="24" s="1"/>
  <c r="CP40" i="24"/>
  <c r="FZ40" i="24" s="1"/>
  <c r="HQ40" i="24" s="1"/>
  <c r="CX40" i="24"/>
  <c r="GH40" i="24" s="1"/>
  <c r="HY40" i="24" s="1"/>
  <c r="CL40" i="24"/>
  <c r="FV40" i="24" s="1"/>
  <c r="HM40" i="24" s="1"/>
  <c r="HT30" i="24"/>
  <c r="CI20" i="23"/>
  <c r="DF20" i="23"/>
  <c r="DA20" i="23"/>
  <c r="CF20" i="23"/>
  <c r="CJ20" i="23"/>
  <c r="CG20" i="23"/>
  <c r="CY20" i="23"/>
  <c r="CP20" i="23"/>
  <c r="BZ20" i="23"/>
  <c r="CS20" i="23"/>
  <c r="CV40" i="23"/>
  <c r="CY40" i="23"/>
  <c r="CL40" i="23"/>
  <c r="CO40" i="23"/>
  <c r="DJ40" i="23" s="1"/>
  <c r="CR40" i="23"/>
  <c r="BW40" i="23"/>
  <c r="CP40" i="23"/>
  <c r="CK40" i="23"/>
  <c r="CN40" i="23"/>
  <c r="CA40" i="23"/>
  <c r="CD40" i="23"/>
  <c r="EE23" i="32"/>
  <c r="CM23" i="32"/>
  <c r="FW23" i="32" s="1"/>
  <c r="EM23" i="32"/>
  <c r="CU23" i="32"/>
  <c r="GE23" i="32" s="1"/>
  <c r="DM23" i="32"/>
  <c r="BU23" i="32"/>
  <c r="FE23" i="32" s="1"/>
  <c r="CH23" i="32"/>
  <c r="FR23" i="32" s="1"/>
  <c r="DZ23" i="32"/>
  <c r="ET23" i="32"/>
  <c r="DB23" i="32"/>
  <c r="GL23" i="32" s="1"/>
  <c r="DU23" i="32"/>
  <c r="CC23" i="32"/>
  <c r="FM23" i="32" s="1"/>
  <c r="DN23" i="32"/>
  <c r="GW23" i="32" s="1"/>
  <c r="BV23" i="32"/>
  <c r="FF23" i="32" s="1"/>
  <c r="ED23" i="32"/>
  <c r="HM23" i="32" s="1"/>
  <c r="CL23" i="32"/>
  <c r="FV23" i="32" s="1"/>
  <c r="CB23" i="32"/>
  <c r="FL23" i="32" s="1"/>
  <c r="HC23" i="32" s="1"/>
  <c r="DT23" i="32"/>
  <c r="EG23" i="32"/>
  <c r="HP23" i="32" s="1"/>
  <c r="CO23" i="32"/>
  <c r="FY23" i="32" s="1"/>
  <c r="HH43" i="33"/>
  <c r="HL43" i="33"/>
  <c r="HQ43" i="33"/>
  <c r="HD43" i="33"/>
  <c r="HY43" i="33"/>
  <c r="HN43" i="33"/>
  <c r="CD42" i="33"/>
  <c r="FN42" i="33" s="1"/>
  <c r="HE42" i="33" s="1"/>
  <c r="DA42" i="33"/>
  <c r="GK42" i="33" s="1"/>
  <c r="IB42" i="33" s="1"/>
  <c r="BX42" i="33"/>
  <c r="FH42" i="33" s="1"/>
  <c r="GY42" i="33" s="1"/>
  <c r="CY42" i="33"/>
  <c r="GI42" i="33" s="1"/>
  <c r="HZ42" i="33" s="1"/>
  <c r="CM42" i="33"/>
  <c r="FW42" i="33" s="1"/>
  <c r="HN42" i="33" s="1"/>
  <c r="BQ29" i="33"/>
  <c r="FA29" i="33" s="1"/>
  <c r="GR29" i="33" s="1"/>
  <c r="CW29" i="33"/>
  <c r="GG29" i="33" s="1"/>
  <c r="HX29" i="33" s="1"/>
  <c r="DD29" i="33"/>
  <c r="GN29" i="33" s="1"/>
  <c r="IE29" i="33" s="1"/>
  <c r="DB29" i="33"/>
  <c r="GL29" i="33" s="1"/>
  <c r="IC29" i="33" s="1"/>
  <c r="CY29" i="33"/>
  <c r="GI29" i="33" s="1"/>
  <c r="HZ29" i="33" s="1"/>
  <c r="BS29" i="33"/>
  <c r="FC29" i="33" s="1"/>
  <c r="GT29" i="33" s="1"/>
  <c r="BR29" i="33"/>
  <c r="FB29" i="33" s="1"/>
  <c r="GS29" i="33" s="1"/>
  <c r="CA21" i="33"/>
  <c r="FK21" i="33" s="1"/>
  <c r="DS21" i="33"/>
  <c r="HB21" i="33" s="1"/>
  <c r="BY21" i="33"/>
  <c r="FI21" i="33" s="1"/>
  <c r="DQ21" i="33"/>
  <c r="GZ21" i="33" s="1"/>
  <c r="HL21" i="33"/>
  <c r="GU21" i="33"/>
  <c r="DJ14" i="32"/>
  <c r="BR14" i="32"/>
  <c r="FB14" i="32" s="1"/>
  <c r="EO14" i="32"/>
  <c r="CW14" i="32"/>
  <c r="GG14" i="32" s="1"/>
  <c r="DT14" i="32"/>
  <c r="CB14" i="32"/>
  <c r="FL14" i="32" s="1"/>
  <c r="CI14" i="32"/>
  <c r="FS14" i="32" s="1"/>
  <c r="EA14" i="32"/>
  <c r="CQ14" i="32"/>
  <c r="GA14" i="32" s="1"/>
  <c r="EI14" i="32"/>
  <c r="DX14" i="32"/>
  <c r="CF14" i="32"/>
  <c r="FP14" i="32" s="1"/>
  <c r="EL14" i="32"/>
  <c r="CT14" i="32"/>
  <c r="GD14" i="32" s="1"/>
  <c r="DI14" i="32"/>
  <c r="BQ14" i="32"/>
  <c r="FA14" i="32" s="1"/>
  <c r="DZ14" i="32"/>
  <c r="CH14" i="32"/>
  <c r="FR14" i="32" s="1"/>
  <c r="CL14" i="32"/>
  <c r="FV14" i="32" s="1"/>
  <c r="HM14" i="32" s="1"/>
  <c r="ED14" i="32"/>
  <c r="EI40" i="33"/>
  <c r="HR40" i="33" s="1"/>
  <c r="DU40" i="33"/>
  <c r="HD40" i="33" s="1"/>
  <c r="EF40" i="33"/>
  <c r="HO40" i="33" s="1"/>
  <c r="EO40" i="33"/>
  <c r="HX40" i="33" s="1"/>
  <c r="DO40" i="33"/>
  <c r="GX40" i="33" s="1"/>
  <c r="EP40" i="33"/>
  <c r="HY40" i="33" s="1"/>
  <c r="EK40" i="33"/>
  <c r="HT40" i="33" s="1"/>
  <c r="EV40" i="33"/>
  <c r="IE40" i="33" s="1"/>
  <c r="DY40" i="33"/>
  <c r="HH40" i="33" s="1"/>
  <c r="EL40" i="33"/>
  <c r="HU40" i="33" s="1"/>
  <c r="HG41" i="33"/>
  <c r="HM41" i="33"/>
  <c r="GR41" i="33"/>
  <c r="ID41" i="33"/>
  <c r="HR41" i="33"/>
  <c r="GW41" i="33"/>
  <c r="IA17" i="33"/>
  <c r="HD17" i="33"/>
  <c r="HS17" i="33"/>
  <c r="ID17" i="33"/>
  <c r="HR17" i="33"/>
  <c r="HL17" i="33"/>
  <c r="HQ17" i="33"/>
  <c r="BX16" i="32"/>
  <c r="FH16" i="32" s="1"/>
  <c r="DP16" i="32"/>
  <c r="GY16" i="32" s="1"/>
  <c r="BY16" i="32"/>
  <c r="FI16" i="32" s="1"/>
  <c r="DQ16" i="32"/>
  <c r="CX13" i="33"/>
  <c r="GH13" i="33" s="1"/>
  <c r="EP13" i="33"/>
  <c r="CY13" i="33"/>
  <c r="GI13" i="33" s="1"/>
  <c r="EQ13" i="33"/>
  <c r="BW13" i="33"/>
  <c r="FG13" i="33" s="1"/>
  <c r="DO13" i="33"/>
  <c r="EO13" i="33"/>
  <c r="HX13" i="33" s="1"/>
  <c r="ER13" i="33"/>
  <c r="IA13" i="33" s="1"/>
  <c r="EG13" i="33"/>
  <c r="HP13" i="33" s="1"/>
  <c r="EA13" i="33"/>
  <c r="HJ13" i="33" s="1"/>
  <c r="CT13" i="33"/>
  <c r="GD13" i="33" s="1"/>
  <c r="EL13" i="33"/>
  <c r="BX13" i="33"/>
  <c r="FH13" i="33" s="1"/>
  <c r="DP13" i="33"/>
  <c r="EK13" i="33"/>
  <c r="HT13" i="33" s="1"/>
  <c r="BR38" i="33"/>
  <c r="FB38" i="33" s="1"/>
  <c r="GS38" i="33" s="1"/>
  <c r="BX38" i="33"/>
  <c r="FH38" i="33" s="1"/>
  <c r="GY38" i="33" s="1"/>
  <c r="GW38" i="33"/>
  <c r="CA38" i="33"/>
  <c r="FK38" i="33" s="1"/>
  <c r="CO38" i="33"/>
  <c r="FY38" i="33" s="1"/>
  <c r="HP38" i="33" s="1"/>
  <c r="DB38" i="33"/>
  <c r="GL38" i="33" s="1"/>
  <c r="CB28" i="33"/>
  <c r="FL28" i="33" s="1"/>
  <c r="HC28" i="33" s="1"/>
  <c r="HI28" i="33"/>
  <c r="BQ28" i="33"/>
  <c r="FA28" i="33" s="1"/>
  <c r="GR28" i="33" s="1"/>
  <c r="DD28" i="33"/>
  <c r="GN28" i="33" s="1"/>
  <c r="IE28" i="33" s="1"/>
  <c r="CN28" i="33"/>
  <c r="FX28" i="33" s="1"/>
  <c r="HO28" i="33" s="1"/>
  <c r="CP28" i="33"/>
  <c r="FZ28" i="33" s="1"/>
  <c r="HQ28" i="33" s="1"/>
  <c r="GY28" i="33"/>
  <c r="HT28" i="33"/>
  <c r="CJ28" i="33"/>
  <c r="FT28" i="33" s="1"/>
  <c r="HK28" i="33" s="1"/>
  <c r="GT18" i="30"/>
  <c r="HW18" i="30"/>
  <c r="DU17" i="30"/>
  <c r="CC17" i="30"/>
  <c r="FM17" i="30" s="1"/>
  <c r="DR17" i="30"/>
  <c r="BZ17" i="30"/>
  <c r="FJ17" i="30" s="1"/>
  <c r="HA17" i="30" s="1"/>
  <c r="EK17" i="30"/>
  <c r="CS17" i="30"/>
  <c r="GC17" i="30" s="1"/>
  <c r="EH17" i="30"/>
  <c r="CP17" i="30"/>
  <c r="FZ17" i="30" s="1"/>
  <c r="DP17" i="30"/>
  <c r="BX17" i="30"/>
  <c r="FH17" i="30" s="1"/>
  <c r="CG17" i="30"/>
  <c r="FQ17" i="30" s="1"/>
  <c r="DY17" i="30"/>
  <c r="HH17" i="30" s="1"/>
  <c r="BU17" i="30"/>
  <c r="FE17" i="30" s="1"/>
  <c r="DM17" i="30"/>
  <c r="GV17" i="30" s="1"/>
  <c r="BR17" i="30"/>
  <c r="FB17" i="30" s="1"/>
  <c r="DJ17" i="30"/>
  <c r="GS17" i="30" s="1"/>
  <c r="DZ17" i="30"/>
  <c r="CH17" i="30"/>
  <c r="FR17" i="30" s="1"/>
  <c r="EI17" i="30"/>
  <c r="CQ17" i="30"/>
  <c r="GA17" i="30" s="1"/>
  <c r="HR17" i="30" s="1"/>
  <c r="ES23" i="33"/>
  <c r="DA23" i="33"/>
  <c r="GK23" i="33" s="1"/>
  <c r="EH23" i="33"/>
  <c r="CP23" i="33"/>
  <c r="FZ23" i="33" s="1"/>
  <c r="HQ23" i="33" s="1"/>
  <c r="EN23" i="33"/>
  <c r="CV23" i="33"/>
  <c r="GF23" i="33" s="1"/>
  <c r="HW23" i="33" s="1"/>
  <c r="DY23" i="33"/>
  <c r="CG23" i="33"/>
  <c r="FQ23" i="33" s="1"/>
  <c r="HH23" i="33" s="1"/>
  <c r="EJ23" i="33"/>
  <c r="CR23" i="33"/>
  <c r="GB23" i="33" s="1"/>
  <c r="HS23" i="33" s="1"/>
  <c r="EG23" i="33"/>
  <c r="CO23" i="33"/>
  <c r="FY23" i="33" s="1"/>
  <c r="EI23" i="33"/>
  <c r="CQ23" i="33"/>
  <c r="GA23" i="33" s="1"/>
  <c r="HR23" i="33" s="1"/>
  <c r="DR23" i="33"/>
  <c r="BZ23" i="33"/>
  <c r="FJ23" i="33" s="1"/>
  <c r="CX23" i="33"/>
  <c r="GH23" i="33" s="1"/>
  <c r="EP23" i="33"/>
  <c r="CL23" i="33"/>
  <c r="FV23" i="33" s="1"/>
  <c r="ED23" i="33"/>
  <c r="HM23" i="33" s="1"/>
  <c r="EI38" i="33"/>
  <c r="HR38" i="33" s="1"/>
  <c r="DT38" i="33"/>
  <c r="HC38" i="33" s="1"/>
  <c r="EF38" i="33"/>
  <c r="HO38" i="33" s="1"/>
  <c r="EH38" i="33"/>
  <c r="HQ38" i="33" s="1"/>
  <c r="DO38" i="33"/>
  <c r="GX38" i="33" s="1"/>
  <c r="EQ38" i="33"/>
  <c r="HZ38" i="33" s="1"/>
  <c r="EJ38" i="33"/>
  <c r="HS38" i="33" s="1"/>
  <c r="EV38" i="33"/>
  <c r="IE38" i="33" s="1"/>
  <c r="ED38" i="33"/>
  <c r="HM38" i="33" s="1"/>
  <c r="EK38" i="33"/>
  <c r="HT38" i="33" s="1"/>
  <c r="HN31" i="33"/>
  <c r="HI31" i="33"/>
  <c r="HJ31" i="33"/>
  <c r="DY28" i="33"/>
  <c r="HH28" i="33" s="1"/>
  <c r="EG28" i="33"/>
  <c r="HP28" i="33" s="1"/>
  <c r="DQ28" i="33"/>
  <c r="GZ28" i="33" s="1"/>
  <c r="EO28" i="33"/>
  <c r="HX28" i="33" s="1"/>
  <c r="EI28" i="33"/>
  <c r="HR28" i="33" s="1"/>
  <c r="EU28" i="33"/>
  <c r="ID28" i="33" s="1"/>
  <c r="DN28" i="33"/>
  <c r="GW28" i="33" s="1"/>
  <c r="EC28" i="33"/>
  <c r="HL28" i="33" s="1"/>
  <c r="DV28" i="33"/>
  <c r="HE28" i="33" s="1"/>
  <c r="DL28" i="33"/>
  <c r="GU28" i="33" s="1"/>
  <c r="ID24" i="33"/>
  <c r="GT24" i="33"/>
  <c r="GU24" i="33"/>
  <c r="GZ24" i="33"/>
  <c r="EK11" i="30"/>
  <c r="CS11" i="30"/>
  <c r="GC11" i="30" s="1"/>
  <c r="EH11" i="30"/>
  <c r="CP11" i="30"/>
  <c r="FZ11" i="30" s="1"/>
  <c r="CC11" i="30"/>
  <c r="FM11" i="30" s="1"/>
  <c r="HD11" i="30" s="1"/>
  <c r="DU11" i="30"/>
  <c r="CU11" i="30"/>
  <c r="GE11" i="30" s="1"/>
  <c r="HV11" i="30" s="1"/>
  <c r="EM11" i="30"/>
  <c r="CY11" i="30"/>
  <c r="GI11" i="30" s="1"/>
  <c r="EQ11" i="30"/>
  <c r="CD11" i="30"/>
  <c r="FN11" i="30" s="1"/>
  <c r="DV11" i="30"/>
  <c r="CQ11" i="30"/>
  <c r="GA11" i="30" s="1"/>
  <c r="EI11" i="30"/>
  <c r="CV11" i="30"/>
  <c r="GF11" i="30" s="1"/>
  <c r="EN11" i="30"/>
  <c r="CE11" i="30"/>
  <c r="FO11" i="30" s="1"/>
  <c r="DW11" i="30"/>
  <c r="CA11" i="30"/>
  <c r="FK11" i="30" s="1"/>
  <c r="DS11" i="30"/>
  <c r="DD41" i="32"/>
  <c r="GN41" i="32" s="1"/>
  <c r="IE41" i="32" s="1"/>
  <c r="CN41" i="32"/>
  <c r="FX41" i="32" s="1"/>
  <c r="HO41" i="32" s="1"/>
  <c r="CV41" i="32"/>
  <c r="GF41" i="32" s="1"/>
  <c r="HW41" i="32" s="1"/>
  <c r="DC34" i="32"/>
  <c r="GM34" i="32" s="1"/>
  <c r="EU34" i="32"/>
  <c r="ID34" i="32" s="1"/>
  <c r="BY34" i="32"/>
  <c r="FI34" i="32" s="1"/>
  <c r="DQ34" i="32"/>
  <c r="CK34" i="32"/>
  <c r="FU34" i="32" s="1"/>
  <c r="EC34" i="32"/>
  <c r="HL34" i="32" s="1"/>
  <c r="CM34" i="32"/>
  <c r="FW34" i="32" s="1"/>
  <c r="EE34" i="32"/>
  <c r="HN34" i="32" s="1"/>
  <c r="BT34" i="32"/>
  <c r="FD34" i="32" s="1"/>
  <c r="DL34" i="32"/>
  <c r="GU34" i="32" s="1"/>
  <c r="CP34" i="32"/>
  <c r="FZ34" i="32" s="1"/>
  <c r="EH34" i="32"/>
  <c r="HQ34" i="32" s="1"/>
  <c r="HP34" i="32"/>
  <c r="DA34" i="32"/>
  <c r="GK34" i="32" s="1"/>
  <c r="ES34" i="32"/>
  <c r="CF34" i="32"/>
  <c r="FP34" i="32" s="1"/>
  <c r="DX34" i="32"/>
  <c r="CJ34" i="32"/>
  <c r="FT34" i="32" s="1"/>
  <c r="EB34" i="32"/>
  <c r="HI24" i="32"/>
  <c r="CS24" i="32"/>
  <c r="GC24" i="32" s="1"/>
  <c r="ET47" i="30"/>
  <c r="IC47" i="30" s="1"/>
  <c r="DU47" i="30"/>
  <c r="HD47" i="30" s="1"/>
  <c r="DR47" i="30"/>
  <c r="HA47" i="30" s="1"/>
  <c r="DW47" i="30"/>
  <c r="HF47" i="30" s="1"/>
  <c r="EC47" i="30"/>
  <c r="HL47" i="30" s="1"/>
  <c r="DK47" i="30"/>
  <c r="GT47" i="30" s="1"/>
  <c r="DI47" i="30"/>
  <c r="GR47" i="30" s="1"/>
  <c r="DS47" i="30"/>
  <c r="HB47" i="30" s="1"/>
  <c r="EE47" i="30"/>
  <c r="HN47" i="30" s="1"/>
  <c r="ES47" i="30"/>
  <c r="IB47" i="30" s="1"/>
  <c r="HR31" i="30"/>
  <c r="HS31" i="30"/>
  <c r="GX31" i="30"/>
  <c r="GS31" i="30"/>
  <c r="GR31" i="30"/>
  <c r="GT31" i="30"/>
  <c r="IB31" i="30"/>
  <c r="EU43" i="32"/>
  <c r="ID43" i="32" s="1"/>
  <c r="DT43" i="32"/>
  <c r="HC43" i="32" s="1"/>
  <c r="DI43" i="32"/>
  <c r="GR43" i="32" s="1"/>
  <c r="DJ43" i="32"/>
  <c r="GS43" i="32" s="1"/>
  <c r="DU43" i="32"/>
  <c r="HD43" i="32" s="1"/>
  <c r="DW43" i="32"/>
  <c r="HF43" i="32" s="1"/>
  <c r="ES43" i="32"/>
  <c r="IB43" i="32" s="1"/>
  <c r="DQ43" i="32"/>
  <c r="GZ43" i="32" s="1"/>
  <c r="EF43" i="32"/>
  <c r="HO43" i="32" s="1"/>
  <c r="ET43" i="32"/>
  <c r="IC43" i="32" s="1"/>
  <c r="CA16" i="32"/>
  <c r="FK16" i="32" s="1"/>
  <c r="HB16" i="32" s="1"/>
  <c r="CV16" i="32"/>
  <c r="GF16" i="32" s="1"/>
  <c r="HW16" i="32" s="1"/>
  <c r="BS16" i="32"/>
  <c r="FC16" i="32" s="1"/>
  <c r="GT16" i="32" s="1"/>
  <c r="CZ16" i="32"/>
  <c r="GJ16" i="32" s="1"/>
  <c r="IA16" i="32" s="1"/>
  <c r="CC16" i="32"/>
  <c r="FM16" i="32" s="1"/>
  <c r="HD16" i="32" s="1"/>
  <c r="CP16" i="32"/>
  <c r="FZ16" i="32" s="1"/>
  <c r="HQ16" i="32" s="1"/>
  <c r="CB16" i="32"/>
  <c r="FL16" i="32" s="1"/>
  <c r="HC16" i="32" s="1"/>
  <c r="CU16" i="32"/>
  <c r="GE16" i="32" s="1"/>
  <c r="HV16" i="32" s="1"/>
  <c r="CJ16" i="32"/>
  <c r="FT16" i="32" s="1"/>
  <c r="HK16" i="32" s="1"/>
  <c r="DT38" i="30"/>
  <c r="HC38" i="30" s="1"/>
  <c r="DM38" i="30"/>
  <c r="GV38" i="30" s="1"/>
  <c r="EB38" i="30"/>
  <c r="HK38" i="30" s="1"/>
  <c r="EN38" i="30"/>
  <c r="HW38" i="30" s="1"/>
  <c r="ET38" i="30"/>
  <c r="IC38" i="30" s="1"/>
  <c r="EI38" i="30"/>
  <c r="HR38" i="30" s="1"/>
  <c r="EG38" i="30"/>
  <c r="HP38" i="30" s="1"/>
  <c r="DZ38" i="30"/>
  <c r="HI38" i="30" s="1"/>
  <c r="DX38" i="30"/>
  <c r="HG38" i="30" s="1"/>
  <c r="ED38" i="30"/>
  <c r="HM38" i="30" s="1"/>
  <c r="ID20" i="30"/>
  <c r="HR20" i="30"/>
  <c r="HW20" i="30"/>
  <c r="CE38" i="32"/>
  <c r="FO38" i="32" s="1"/>
  <c r="DW38" i="32"/>
  <c r="CW38" i="32"/>
  <c r="GG38" i="32" s="1"/>
  <c r="EO38" i="32"/>
  <c r="CK38" i="32"/>
  <c r="FU38" i="32" s="1"/>
  <c r="EC38" i="32"/>
  <c r="DY38" i="32"/>
  <c r="HH38" i="32" s="1"/>
  <c r="CG38" i="32"/>
  <c r="FQ38" i="32" s="1"/>
  <c r="DL38" i="32"/>
  <c r="GU38" i="32" s="1"/>
  <c r="BT38" i="32"/>
  <c r="FD38" i="32" s="1"/>
  <c r="EG38" i="32"/>
  <c r="CO38" i="32"/>
  <c r="FY38" i="32" s="1"/>
  <c r="ED38" i="32"/>
  <c r="HM38" i="32" s="1"/>
  <c r="CL38" i="32"/>
  <c r="FV38" i="32" s="1"/>
  <c r="ES38" i="32"/>
  <c r="IB38" i="32" s="1"/>
  <c r="DA38" i="32"/>
  <c r="GK38" i="32" s="1"/>
  <c r="DC38" i="32"/>
  <c r="GM38" i="32" s="1"/>
  <c r="EU38" i="32"/>
  <c r="CV38" i="32"/>
  <c r="GF38" i="32" s="1"/>
  <c r="EN38" i="32"/>
  <c r="BZ36" i="32"/>
  <c r="FJ36" i="32" s="1"/>
  <c r="DR36" i="32"/>
  <c r="CA36" i="32"/>
  <c r="FK36" i="32" s="1"/>
  <c r="DS36" i="32"/>
  <c r="CL36" i="32"/>
  <c r="FV36" i="32" s="1"/>
  <c r="ED36" i="32"/>
  <c r="EV36" i="32"/>
  <c r="IE36" i="32" s="1"/>
  <c r="DD36" i="32"/>
  <c r="GN36" i="32" s="1"/>
  <c r="DM36" i="32"/>
  <c r="GV36" i="32" s="1"/>
  <c r="BU36" i="32"/>
  <c r="FE36" i="32" s="1"/>
  <c r="EE36" i="32"/>
  <c r="CM36" i="32"/>
  <c r="FW36" i="32" s="1"/>
  <c r="EI36" i="32"/>
  <c r="CQ36" i="32"/>
  <c r="GA36" i="32" s="1"/>
  <c r="ET36" i="32"/>
  <c r="IC36" i="32" s="1"/>
  <c r="DB36" i="32"/>
  <c r="GL36" i="32" s="1"/>
  <c r="CN36" i="32"/>
  <c r="FX36" i="32" s="1"/>
  <c r="EF36" i="32"/>
  <c r="CR36" i="32"/>
  <c r="GB36" i="32" s="1"/>
  <c r="EJ36" i="32"/>
  <c r="CF26" i="32"/>
  <c r="FP26" i="32" s="1"/>
  <c r="HG26" i="32" s="1"/>
  <c r="CS26" i="32"/>
  <c r="GC26" i="32" s="1"/>
  <c r="HT26" i="32" s="1"/>
  <c r="CC26" i="32"/>
  <c r="FM26" i="32" s="1"/>
  <c r="HD26" i="32" s="1"/>
  <c r="CD26" i="32"/>
  <c r="FN26" i="32" s="1"/>
  <c r="HE26" i="32" s="1"/>
  <c r="BT26" i="32"/>
  <c r="FD26" i="32" s="1"/>
  <c r="GU26" i="32" s="1"/>
  <c r="CJ26" i="32"/>
  <c r="FT26" i="32" s="1"/>
  <c r="HK26" i="32" s="1"/>
  <c r="EF24" i="32"/>
  <c r="HO24" i="32" s="1"/>
  <c r="EP24" i="32"/>
  <c r="HY24" i="32" s="1"/>
  <c r="EB24" i="32"/>
  <c r="HK24" i="32" s="1"/>
  <c r="EV24" i="32"/>
  <c r="IE24" i="32" s="1"/>
  <c r="CG24" i="32"/>
  <c r="FQ24" i="32" s="1"/>
  <c r="HH24" i="32" s="1"/>
  <c r="DY24" i="32"/>
  <c r="CZ24" i="32"/>
  <c r="GJ24" i="32" s="1"/>
  <c r="ER24" i="32"/>
  <c r="DU24" i="32"/>
  <c r="HD24" i="32" s="1"/>
  <c r="DZ24" i="32"/>
  <c r="DC24" i="32"/>
  <c r="GM24" i="32" s="1"/>
  <c r="EU24" i="32"/>
  <c r="BQ24" i="32"/>
  <c r="FA24" i="32" s="1"/>
  <c r="DI24" i="32"/>
  <c r="DS33" i="30"/>
  <c r="HB33" i="30" s="1"/>
  <c r="EU33" i="30"/>
  <c r="ID33" i="30" s="1"/>
  <c r="DN33" i="30"/>
  <c r="GW33" i="30" s="1"/>
  <c r="DJ33" i="30"/>
  <c r="GS33" i="30" s="1"/>
  <c r="EV33" i="30"/>
  <c r="IE33" i="30" s="1"/>
  <c r="EM33" i="30"/>
  <c r="HV33" i="30" s="1"/>
  <c r="DO33" i="30"/>
  <c r="GX33" i="30" s="1"/>
  <c r="EK33" i="30"/>
  <c r="HT33" i="30" s="1"/>
  <c r="DQ33" i="30"/>
  <c r="GZ33" i="30" s="1"/>
  <c r="HL19" i="30"/>
  <c r="HJ19" i="30"/>
  <c r="DR37" i="32"/>
  <c r="HA37" i="32" s="1"/>
  <c r="DM37" i="32"/>
  <c r="GV37" i="32" s="1"/>
  <c r="DX37" i="32"/>
  <c r="HG37" i="32" s="1"/>
  <c r="DS37" i="32"/>
  <c r="HB37" i="32" s="1"/>
  <c r="DZ37" i="32"/>
  <c r="HI37" i="32" s="1"/>
  <c r="DV37" i="32"/>
  <c r="HE37" i="32" s="1"/>
  <c r="EH37" i="32"/>
  <c r="HQ37" i="32" s="1"/>
  <c r="EN37" i="32"/>
  <c r="HW37" i="32" s="1"/>
  <c r="EO37" i="32"/>
  <c r="HX37" i="32" s="1"/>
  <c r="EU37" i="32"/>
  <c r="ID37" i="32" s="1"/>
  <c r="BZ25" i="32"/>
  <c r="FJ25" i="32" s="1"/>
  <c r="HA25" i="32" s="1"/>
  <c r="CE25" i="32"/>
  <c r="FO25" i="32" s="1"/>
  <c r="HF25" i="32" s="1"/>
  <c r="BX25" i="32"/>
  <c r="FH25" i="32" s="1"/>
  <c r="GY25" i="32" s="1"/>
  <c r="CO25" i="32"/>
  <c r="FY25" i="32" s="1"/>
  <c r="HP25" i="32" s="1"/>
  <c r="GU44" i="30"/>
  <c r="HO44" i="30"/>
  <c r="HU44" i="30"/>
  <c r="HC44" i="30"/>
  <c r="HD44" i="30"/>
  <c r="GS44" i="30"/>
  <c r="GY44" i="30"/>
  <c r="HE44" i="30"/>
  <c r="GX44" i="30"/>
  <c r="HX44" i="30"/>
  <c r="EU28" i="30"/>
  <c r="ID28" i="30" s="1"/>
  <c r="EQ28" i="30"/>
  <c r="HZ28" i="30" s="1"/>
  <c r="EC28" i="30"/>
  <c r="HL28" i="30" s="1"/>
  <c r="DJ28" i="30"/>
  <c r="GS28" i="30" s="1"/>
  <c r="EO28" i="30"/>
  <c r="EJ28" i="30"/>
  <c r="HS28" i="30" s="1"/>
  <c r="DV28" i="30"/>
  <c r="HE28" i="30" s="1"/>
  <c r="ES28" i="30"/>
  <c r="IB28" i="30" s="1"/>
  <c r="EE28" i="30"/>
  <c r="HN28" i="30" s="1"/>
  <c r="DY28" i="30"/>
  <c r="HH28" i="30" s="1"/>
  <c r="GS39" i="30"/>
  <c r="CX28" i="30"/>
  <c r="GH28" i="30" s="1"/>
  <c r="HY28" i="30" s="1"/>
  <c r="CZ28" i="30"/>
  <c r="GJ28" i="30" s="1"/>
  <c r="IA28" i="30" s="1"/>
  <c r="CW28" i="30"/>
  <c r="GG28" i="30" s="1"/>
  <c r="CU28" i="30"/>
  <c r="GE28" i="30" s="1"/>
  <c r="BY28" i="30"/>
  <c r="FI28" i="30" s="1"/>
  <c r="BW28" i="30"/>
  <c r="FG28" i="30" s="1"/>
  <c r="CA28" i="30"/>
  <c r="FK28" i="30" s="1"/>
  <c r="CH28" i="30"/>
  <c r="FR28" i="30" s="1"/>
  <c r="HI28" i="30" s="1"/>
  <c r="BU28" i="30"/>
  <c r="FE28" i="30" s="1"/>
  <c r="GV28" i="30" s="1"/>
  <c r="DC28" i="30"/>
  <c r="GM28" i="30" s="1"/>
  <c r="EV38" i="29"/>
  <c r="IF38" i="29" s="1"/>
  <c r="DD38" i="29"/>
  <c r="DW38" i="29"/>
  <c r="HG38" i="29" s="1"/>
  <c r="CE38" i="29"/>
  <c r="EB38" i="29"/>
  <c r="HL38" i="29" s="1"/>
  <c r="CJ38" i="29"/>
  <c r="EG38" i="29"/>
  <c r="HQ38" i="29" s="1"/>
  <c r="CO38" i="29"/>
  <c r="DX38" i="29"/>
  <c r="HH38" i="29" s="1"/>
  <c r="CF38" i="29"/>
  <c r="DJ38" i="29"/>
  <c r="GT38" i="29" s="1"/>
  <c r="BR38" i="29"/>
  <c r="DZ38" i="29"/>
  <c r="HJ38" i="29" s="1"/>
  <c r="CH38" i="29"/>
  <c r="ER38" i="29"/>
  <c r="IB38" i="29" s="1"/>
  <c r="CZ38" i="29"/>
  <c r="DQ38" i="29"/>
  <c r="HA38" i="29" s="1"/>
  <c r="BY38" i="29"/>
  <c r="DR38" i="29"/>
  <c r="HB38" i="29" s="1"/>
  <c r="BZ38" i="29"/>
  <c r="DX30" i="29"/>
  <c r="HH30" i="29" s="1"/>
  <c r="DZ30" i="29"/>
  <c r="HJ30" i="29" s="1"/>
  <c r="DW30" i="29"/>
  <c r="HG30" i="29" s="1"/>
  <c r="DO30" i="29"/>
  <c r="GY30" i="29" s="1"/>
  <c r="DQ30" i="29"/>
  <c r="HA30" i="29" s="1"/>
  <c r="EV30" i="29"/>
  <c r="IF30" i="29" s="1"/>
  <c r="DK30" i="29"/>
  <c r="GU30" i="29" s="1"/>
  <c r="EO30" i="29"/>
  <c r="HY30" i="29" s="1"/>
  <c r="EC30" i="29"/>
  <c r="HM30" i="29" s="1"/>
  <c r="EN30" i="29"/>
  <c r="HX30" i="29" s="1"/>
  <c r="DT22" i="29"/>
  <c r="HD22" i="29" s="1"/>
  <c r="CB22" i="29"/>
  <c r="DN22" i="29"/>
  <c r="GX22" i="29" s="1"/>
  <c r="BV22" i="29"/>
  <c r="EH22" i="29"/>
  <c r="HR22" i="29" s="1"/>
  <c r="CP22" i="29"/>
  <c r="DM22" i="29"/>
  <c r="GW22" i="29" s="1"/>
  <c r="BU22" i="29"/>
  <c r="EO22" i="29"/>
  <c r="HY22" i="29" s="1"/>
  <c r="CW22" i="29"/>
  <c r="ES22" i="29"/>
  <c r="IC22" i="29" s="1"/>
  <c r="DA22" i="29"/>
  <c r="EA22" i="29"/>
  <c r="HK22" i="29" s="1"/>
  <c r="CI22" i="29"/>
  <c r="DX22" i="29"/>
  <c r="HH22" i="29" s="1"/>
  <c r="CF22" i="29"/>
  <c r="DS22" i="29"/>
  <c r="HC22" i="29" s="1"/>
  <c r="CA22" i="29"/>
  <c r="CW19" i="29"/>
  <c r="DD19" i="29"/>
  <c r="IF19" i="29" s="1"/>
  <c r="BS19" i="29"/>
  <c r="GU19" i="29" s="1"/>
  <c r="BR19" i="29"/>
  <c r="GT19" i="29" s="1"/>
  <c r="CC19" i="29"/>
  <c r="CU19" i="29"/>
  <c r="HW19" i="29" s="1"/>
  <c r="CM19" i="29"/>
  <c r="BT19" i="29"/>
  <c r="CV19" i="29"/>
  <c r="CR19" i="29"/>
  <c r="CL39" i="29"/>
  <c r="CJ39" i="29"/>
  <c r="CE39" i="29"/>
  <c r="BZ39" i="29"/>
  <c r="CY39" i="29"/>
  <c r="DB39" i="29"/>
  <c r="DE39" i="29"/>
  <c r="BW39" i="29"/>
  <c r="CI39" i="29"/>
  <c r="CB42" i="29"/>
  <c r="CE42" i="29"/>
  <c r="BW42" i="29"/>
  <c r="BV42" i="29"/>
  <c r="BY42" i="29"/>
  <c r="DR42" i="29"/>
  <c r="HB42" i="29" s="1"/>
  <c r="CQ42" i="29"/>
  <c r="CD42" i="29"/>
  <c r="CG42" i="29"/>
  <c r="CQ34" i="29"/>
  <c r="CC34" i="29"/>
  <c r="CE34" i="29"/>
  <c r="BZ34" i="29"/>
  <c r="CT34" i="29"/>
  <c r="CR34" i="29"/>
  <c r="DE34" i="29"/>
  <c r="BW34" i="29"/>
  <c r="CY34" i="29"/>
  <c r="EH45" i="28"/>
  <c r="HR45" i="28" s="1"/>
  <c r="DM45" i="28"/>
  <c r="GW45" i="28" s="1"/>
  <c r="DJ45" i="28"/>
  <c r="GT45" i="28" s="1"/>
  <c r="DX45" i="28"/>
  <c r="HH45" i="28" s="1"/>
  <c r="ET45" i="28"/>
  <c r="ID45" i="28" s="1"/>
  <c r="EG45" i="28"/>
  <c r="HQ45" i="28" s="1"/>
  <c r="DU45" i="28"/>
  <c r="HE45" i="28" s="1"/>
  <c r="EA45" i="28"/>
  <c r="HK45" i="28" s="1"/>
  <c r="DP45" i="28"/>
  <c r="GZ45" i="28" s="1"/>
  <c r="DV45" i="28"/>
  <c r="HF45" i="28" s="1"/>
  <c r="EL41" i="28"/>
  <c r="HV41" i="28" s="1"/>
  <c r="CT41" i="28"/>
  <c r="GD41" i="28" s="1"/>
  <c r="DQ41" i="28"/>
  <c r="HA41" i="28" s="1"/>
  <c r="BY41" i="28"/>
  <c r="FI41" i="28" s="1"/>
  <c r="EC41" i="28"/>
  <c r="HM41" i="28" s="1"/>
  <c r="CK41" i="28"/>
  <c r="FU41" i="28" s="1"/>
  <c r="DY41" i="28"/>
  <c r="HI41" i="28" s="1"/>
  <c r="CG41" i="28"/>
  <c r="FQ41" i="28" s="1"/>
  <c r="DX41" i="28"/>
  <c r="HH41" i="28" s="1"/>
  <c r="CF41" i="28"/>
  <c r="FP41" i="28" s="1"/>
  <c r="DZ41" i="28"/>
  <c r="HJ41" i="28" s="1"/>
  <c r="CH41" i="28"/>
  <c r="FR41" i="28" s="1"/>
  <c r="DV41" i="28"/>
  <c r="CD41" i="28"/>
  <c r="FN41" i="28" s="1"/>
  <c r="DS41" i="28"/>
  <c r="CA41" i="28"/>
  <c r="FK41" i="28" s="1"/>
  <c r="DO41" i="28"/>
  <c r="BW41" i="28"/>
  <c r="FG41" i="28" s="1"/>
  <c r="EQ37" i="28"/>
  <c r="IA37" i="28" s="1"/>
  <c r="DU37" i="28"/>
  <c r="HE37" i="28" s="1"/>
  <c r="EO37" i="28"/>
  <c r="HY37" i="28" s="1"/>
  <c r="EU37" i="28"/>
  <c r="IE37" i="28" s="1"/>
  <c r="ER37" i="28"/>
  <c r="IB37" i="28" s="1"/>
  <c r="DS37" i="28"/>
  <c r="HC37" i="28" s="1"/>
  <c r="DP37" i="28"/>
  <c r="GZ37" i="28" s="1"/>
  <c r="DK37" i="28"/>
  <c r="GU37" i="28" s="1"/>
  <c r="DO37" i="28"/>
  <c r="GY37" i="28" s="1"/>
  <c r="DL37" i="28"/>
  <c r="GV37" i="28" s="1"/>
  <c r="GV33" i="28"/>
  <c r="HS33" i="28"/>
  <c r="ID33" i="28"/>
  <c r="IB33" i="28"/>
  <c r="IG33" i="28"/>
  <c r="IE33" i="28"/>
  <c r="GX33" i="28"/>
  <c r="BU27" i="29"/>
  <c r="BT27" i="29"/>
  <c r="GV27" i="29" s="1"/>
  <c r="BS27" i="29"/>
  <c r="CD27" i="29"/>
  <c r="CM27" i="29"/>
  <c r="CI27" i="29"/>
  <c r="CG27" i="29"/>
  <c r="DB27" i="29"/>
  <c r="CB27" i="29"/>
  <c r="EE22" i="28"/>
  <c r="HO22" i="28" s="1"/>
  <c r="EA22" i="28"/>
  <c r="HK22" i="28" s="1"/>
  <c r="EP22" i="28"/>
  <c r="HZ22" i="28" s="1"/>
  <c r="DQ22" i="28"/>
  <c r="HA22" i="28" s="1"/>
  <c r="ED22" i="28"/>
  <c r="HN22" i="28" s="1"/>
  <c r="DW22" i="28"/>
  <c r="HG22" i="28" s="1"/>
  <c r="DT22" i="28"/>
  <c r="HD22" i="28" s="1"/>
  <c r="DY22" i="28"/>
  <c r="HI22" i="28" s="1"/>
  <c r="EC22" i="28"/>
  <c r="HM22" i="28" s="1"/>
  <c r="ER22" i="28"/>
  <c r="IB22" i="28" s="1"/>
  <c r="DY28" i="28"/>
  <c r="HI28" i="28" s="1"/>
  <c r="ET28" i="28"/>
  <c r="ID28" i="28" s="1"/>
  <c r="DP28" i="28"/>
  <c r="GZ28" i="28" s="1"/>
  <c r="ED28" i="28"/>
  <c r="HN28" i="28" s="1"/>
  <c r="EQ28" i="28"/>
  <c r="IA28" i="28" s="1"/>
  <c r="EE28" i="28"/>
  <c r="HO28" i="28" s="1"/>
  <c r="DO28" i="28"/>
  <c r="GY28" i="28" s="1"/>
  <c r="EG28" i="28"/>
  <c r="HQ28" i="28" s="1"/>
  <c r="DT28" i="28"/>
  <c r="HD28" i="28" s="1"/>
  <c r="HP20" i="28"/>
  <c r="IB20" i="28"/>
  <c r="HM20" i="28"/>
  <c r="IF20" i="28"/>
  <c r="HG20" i="28"/>
  <c r="DU12" i="28"/>
  <c r="HE12" i="28" s="1"/>
  <c r="EO12" i="28"/>
  <c r="HY12" i="28" s="1"/>
  <c r="EL12" i="28"/>
  <c r="HV12" i="28" s="1"/>
  <c r="DZ12" i="28"/>
  <c r="HJ12" i="28" s="1"/>
  <c r="EP12" i="28"/>
  <c r="HZ12" i="28" s="1"/>
  <c r="DX12" i="28"/>
  <c r="HH12" i="28" s="1"/>
  <c r="DS12" i="28"/>
  <c r="HC12" i="28" s="1"/>
  <c r="DQ12" i="28"/>
  <c r="HA12" i="28" s="1"/>
  <c r="DO12" i="28"/>
  <c r="GY12" i="28" s="1"/>
  <c r="EI12" i="28"/>
  <c r="HS12" i="28" s="1"/>
  <c r="HQ18" i="28"/>
  <c r="HY18" i="28"/>
  <c r="HN18" i="28"/>
  <c r="HE18" i="28"/>
  <c r="IE18" i="28"/>
  <c r="CE33" i="28"/>
  <c r="FO33" i="28" s="1"/>
  <c r="HG33" i="28" s="1"/>
  <c r="CV33" i="28"/>
  <c r="GF33" i="28" s="1"/>
  <c r="HX33" i="28" s="1"/>
  <c r="CB33" i="28"/>
  <c r="FL33" i="28" s="1"/>
  <c r="HD33" i="28" s="1"/>
  <c r="CM33" i="28"/>
  <c r="FW33" i="28" s="1"/>
  <c r="HO33" i="28" s="1"/>
  <c r="BR33" i="28"/>
  <c r="FB33" i="28" s="1"/>
  <c r="GT33" i="28" s="1"/>
  <c r="CY33" i="28"/>
  <c r="GI33" i="28" s="1"/>
  <c r="IA33" i="28" s="1"/>
  <c r="BS33" i="28"/>
  <c r="FC33" i="28" s="1"/>
  <c r="GU33" i="28" s="1"/>
  <c r="CU33" i="28"/>
  <c r="GE33" i="28" s="1"/>
  <c r="HW33" i="28" s="1"/>
  <c r="DY33" i="28"/>
  <c r="HI33" i="28" s="1"/>
  <c r="BW18" i="28"/>
  <c r="FG18" i="28" s="1"/>
  <c r="GY18" i="28" s="1"/>
  <c r="BU18" i="28"/>
  <c r="FE18" i="28" s="1"/>
  <c r="GW18" i="28" s="1"/>
  <c r="CH18" i="28"/>
  <c r="FR18" i="28" s="1"/>
  <c r="HJ18" i="28" s="1"/>
  <c r="DL18" i="28"/>
  <c r="GV18" i="28" s="1"/>
  <c r="BZ18" i="28"/>
  <c r="FJ18" i="28" s="1"/>
  <c r="HB18" i="28" s="1"/>
  <c r="CK18" i="28"/>
  <c r="FU18" i="28" s="1"/>
  <c r="HM18" i="28" s="1"/>
  <c r="CS18" i="28"/>
  <c r="GC18" i="28" s="1"/>
  <c r="HU18" i="28" s="1"/>
  <c r="CZ18" i="28"/>
  <c r="GJ18" i="28" s="1"/>
  <c r="IB18" i="28" s="1"/>
  <c r="CJ18" i="28"/>
  <c r="FT18" i="28" s="1"/>
  <c r="HL18" i="28" s="1"/>
  <c r="BX18" i="28"/>
  <c r="FH18" i="28" s="1"/>
  <c r="GZ18" i="28" s="1"/>
  <c r="CU18" i="28"/>
  <c r="GE18" i="28" s="1"/>
  <c r="HW18" i="28" s="1"/>
  <c r="HP23" i="28"/>
  <c r="HB43" i="28"/>
  <c r="GX15" i="28"/>
  <c r="HQ15" i="28"/>
  <c r="ED47" i="26"/>
  <c r="HM47" i="26" s="1"/>
  <c r="CL47" i="26"/>
  <c r="FV47" i="26" s="1"/>
  <c r="DM47" i="26"/>
  <c r="BU47" i="26"/>
  <c r="FE47" i="26" s="1"/>
  <c r="DP47" i="26"/>
  <c r="GY47" i="26" s="1"/>
  <c r="BX47" i="26"/>
  <c r="FH47" i="26" s="1"/>
  <c r="EI47" i="26"/>
  <c r="HR47" i="26" s="1"/>
  <c r="CQ47" i="26"/>
  <c r="GA47" i="26" s="1"/>
  <c r="ET47" i="26"/>
  <c r="IC47" i="26" s="1"/>
  <c r="DB47" i="26"/>
  <c r="GL47" i="26" s="1"/>
  <c r="DZ47" i="26"/>
  <c r="HI47" i="26" s="1"/>
  <c r="CH47" i="26"/>
  <c r="FR47" i="26" s="1"/>
  <c r="EG47" i="26"/>
  <c r="HP47" i="26" s="1"/>
  <c r="CO47" i="26"/>
  <c r="FY47" i="26" s="1"/>
  <c r="EP47" i="26"/>
  <c r="HY47" i="26" s="1"/>
  <c r="CX47" i="26"/>
  <c r="GH47" i="26" s="1"/>
  <c r="DV47" i="26"/>
  <c r="HE47" i="26" s="1"/>
  <c r="CD47" i="26"/>
  <c r="FN47" i="26" s="1"/>
  <c r="DY47" i="26"/>
  <c r="HH47" i="26" s="1"/>
  <c r="CG47" i="26"/>
  <c r="FQ47" i="26" s="1"/>
  <c r="DG43" i="26"/>
  <c r="GP43" i="26" s="1"/>
  <c r="DI43" i="26"/>
  <c r="GR43" i="26" s="1"/>
  <c r="DZ43" i="26"/>
  <c r="HI43" i="26" s="1"/>
  <c r="EQ43" i="26"/>
  <c r="HZ43" i="26" s="1"/>
  <c r="DQ43" i="26"/>
  <c r="GZ43" i="26" s="1"/>
  <c r="DT43" i="26"/>
  <c r="HC43" i="26" s="1"/>
  <c r="EB43" i="26"/>
  <c r="HK43" i="26" s="1"/>
  <c r="ES43" i="26"/>
  <c r="IB43" i="26" s="1"/>
  <c r="EM43" i="26"/>
  <c r="HV43" i="26" s="1"/>
  <c r="EP43" i="26"/>
  <c r="HY43" i="26" s="1"/>
  <c r="IB39" i="26"/>
  <c r="GX39" i="26"/>
  <c r="HK39" i="26"/>
  <c r="HJ39" i="26"/>
  <c r="HU39" i="26"/>
  <c r="HN39" i="26"/>
  <c r="HZ39" i="26"/>
  <c r="HO39" i="26"/>
  <c r="GP39" i="26"/>
  <c r="DQ35" i="26"/>
  <c r="GZ35" i="26" s="1"/>
  <c r="DI35" i="26"/>
  <c r="GR35" i="26" s="1"/>
  <c r="DN35" i="26"/>
  <c r="GW35" i="26" s="1"/>
  <c r="EB35" i="26"/>
  <c r="HK35" i="26" s="1"/>
  <c r="DW35" i="26"/>
  <c r="HF35" i="26" s="1"/>
  <c r="DJ35" i="26"/>
  <c r="GS35" i="26" s="1"/>
  <c r="DO35" i="26"/>
  <c r="GX35" i="26" s="1"/>
  <c r="ES35" i="26"/>
  <c r="IB35" i="26" s="1"/>
  <c r="EH35" i="26"/>
  <c r="HQ35" i="26" s="1"/>
  <c r="DY35" i="26"/>
  <c r="HH35" i="26" s="1"/>
  <c r="ES31" i="26"/>
  <c r="DA31" i="26"/>
  <c r="GK31" i="26" s="1"/>
  <c r="EJ31" i="26"/>
  <c r="CR31" i="26"/>
  <c r="GB31" i="26" s="1"/>
  <c r="DU31" i="26"/>
  <c r="CC31" i="26"/>
  <c r="FM31" i="26" s="1"/>
  <c r="DH31" i="26"/>
  <c r="BP31" i="26"/>
  <c r="EZ31" i="26" s="1"/>
  <c r="EC31" i="26"/>
  <c r="CK31" i="26"/>
  <c r="FU31" i="26" s="1"/>
  <c r="DV31" i="26"/>
  <c r="CD31" i="26"/>
  <c r="FN31" i="26" s="1"/>
  <c r="DM31" i="26"/>
  <c r="BU31" i="26"/>
  <c r="FE31" i="26" s="1"/>
  <c r="DG31" i="26"/>
  <c r="BO31" i="26"/>
  <c r="EY31" i="26" s="1"/>
  <c r="DR31" i="26"/>
  <c r="BZ31" i="26"/>
  <c r="FJ31" i="26" s="1"/>
  <c r="DP31" i="26"/>
  <c r="BX31" i="26"/>
  <c r="FH31" i="26" s="1"/>
  <c r="ET27" i="26"/>
  <c r="IC27" i="26" s="1"/>
  <c r="EA27" i="26"/>
  <c r="HJ27" i="26" s="1"/>
  <c r="ES27" i="26"/>
  <c r="IB27" i="26" s="1"/>
  <c r="DL27" i="26"/>
  <c r="GU27" i="26" s="1"/>
  <c r="DT27" i="26"/>
  <c r="HC27" i="26" s="1"/>
  <c r="EH27" i="26"/>
  <c r="HQ27" i="26" s="1"/>
  <c r="ER27" i="26"/>
  <c r="IA27" i="26" s="1"/>
  <c r="DO27" i="26"/>
  <c r="GX27" i="26" s="1"/>
  <c r="EF27" i="26"/>
  <c r="HO27" i="26" s="1"/>
  <c r="EP27" i="26"/>
  <c r="HY27" i="26" s="1"/>
  <c r="EF23" i="26"/>
  <c r="HO23" i="26" s="1"/>
  <c r="DH23" i="26"/>
  <c r="GQ23" i="26" s="1"/>
  <c r="DO23" i="26"/>
  <c r="GX23" i="26" s="1"/>
  <c r="DY23" i="26"/>
  <c r="HH23" i="26" s="1"/>
  <c r="DJ23" i="26"/>
  <c r="GS23" i="26" s="1"/>
  <c r="ED23" i="26"/>
  <c r="HM23" i="26" s="1"/>
  <c r="EE23" i="26"/>
  <c r="HN23" i="26" s="1"/>
  <c r="DT23" i="26"/>
  <c r="HC23" i="26" s="1"/>
  <c r="DN23" i="26"/>
  <c r="GW23" i="26" s="1"/>
  <c r="DX23" i="26"/>
  <c r="HG23" i="26" s="1"/>
  <c r="DS19" i="26"/>
  <c r="HB19" i="26" s="1"/>
  <c r="EQ19" i="26"/>
  <c r="HZ19" i="26" s="1"/>
  <c r="DL19" i="26"/>
  <c r="GU19" i="26" s="1"/>
  <c r="DZ19" i="26"/>
  <c r="HI19" i="26" s="1"/>
  <c r="DO19" i="26"/>
  <c r="GX19" i="26" s="1"/>
  <c r="EF19" i="26"/>
  <c r="HO19" i="26" s="1"/>
  <c r="DY19" i="26"/>
  <c r="HH19" i="26" s="1"/>
  <c r="EO19" i="26"/>
  <c r="HX19" i="26" s="1"/>
  <c r="ER19" i="26"/>
  <c r="IA19" i="26" s="1"/>
  <c r="EG19" i="26"/>
  <c r="HP19" i="26" s="1"/>
  <c r="DX15" i="26"/>
  <c r="CF15" i="26"/>
  <c r="FP15" i="26" s="1"/>
  <c r="ET15" i="26"/>
  <c r="DB15" i="26"/>
  <c r="GL15" i="26" s="1"/>
  <c r="ES15" i="26"/>
  <c r="DA15" i="26"/>
  <c r="GK15" i="26" s="1"/>
  <c r="DL15" i="26"/>
  <c r="BT15" i="26"/>
  <c r="FD15" i="26" s="1"/>
  <c r="EQ15" i="26"/>
  <c r="HZ15" i="26" s="1"/>
  <c r="CY15" i="26"/>
  <c r="GI15" i="26" s="1"/>
  <c r="DK15" i="26"/>
  <c r="GT15" i="26" s="1"/>
  <c r="BS15" i="26"/>
  <c r="FC15" i="26" s="1"/>
  <c r="DS15" i="26"/>
  <c r="HB15" i="26" s="1"/>
  <c r="CA15" i="26"/>
  <c r="FK15" i="26" s="1"/>
  <c r="EL15" i="26"/>
  <c r="HU15" i="26" s="1"/>
  <c r="CT15" i="26"/>
  <c r="GD15" i="26" s="1"/>
  <c r="DT15" i="26"/>
  <c r="HC15" i="26" s="1"/>
  <c r="CB15" i="26"/>
  <c r="FL15" i="26" s="1"/>
  <c r="CL11" i="26"/>
  <c r="FV11" i="26" s="1"/>
  <c r="ED11" i="26"/>
  <c r="BU11" i="26"/>
  <c r="FE11" i="26" s="1"/>
  <c r="GV11" i="26" s="1"/>
  <c r="DM11" i="26"/>
  <c r="BZ11" i="26"/>
  <c r="FJ11" i="26" s="1"/>
  <c r="HA11" i="26" s="1"/>
  <c r="DR11" i="26"/>
  <c r="DV11" i="26"/>
  <c r="CD11" i="26"/>
  <c r="FN11" i="26" s="1"/>
  <c r="BP11" i="26"/>
  <c r="EZ11" i="26" s="1"/>
  <c r="DH11" i="26"/>
  <c r="ET11" i="26"/>
  <c r="DB11" i="26"/>
  <c r="GL11" i="26" s="1"/>
  <c r="BQ11" i="26"/>
  <c r="FA11" i="26" s="1"/>
  <c r="DI11" i="26"/>
  <c r="DK11" i="26"/>
  <c r="BS11" i="26"/>
  <c r="FC11" i="26" s="1"/>
  <c r="CV11" i="26"/>
  <c r="GF11" i="26" s="1"/>
  <c r="EN11" i="26"/>
  <c r="CZ11" i="26"/>
  <c r="GJ11" i="26" s="1"/>
  <c r="ER11" i="26"/>
  <c r="BY28" i="26"/>
  <c r="FI28" i="26" s="1"/>
  <c r="GZ28" i="26" s="1"/>
  <c r="BZ28" i="26"/>
  <c r="FJ28" i="26" s="1"/>
  <c r="HA28" i="26" s="1"/>
  <c r="DA28" i="26"/>
  <c r="GK28" i="26" s="1"/>
  <c r="IB28" i="26" s="1"/>
  <c r="CK28" i="26"/>
  <c r="FU28" i="26" s="1"/>
  <c r="HL28" i="26" s="1"/>
  <c r="CJ28" i="26"/>
  <c r="FT28" i="26" s="1"/>
  <c r="HK28" i="26" s="1"/>
  <c r="CN28" i="26"/>
  <c r="FX28" i="26" s="1"/>
  <c r="HO28" i="26" s="1"/>
  <c r="CH28" i="26"/>
  <c r="FR28" i="26" s="1"/>
  <c r="HI28" i="26" s="1"/>
  <c r="BU28" i="26"/>
  <c r="FE28" i="26" s="1"/>
  <c r="GV28" i="26" s="1"/>
  <c r="BQ28" i="26"/>
  <c r="FA28" i="26" s="1"/>
  <c r="GR28" i="26" s="1"/>
  <c r="CQ28" i="26"/>
  <c r="GA28" i="26" s="1"/>
  <c r="HR28" i="26" s="1"/>
  <c r="CB32" i="26"/>
  <c r="FL32" i="26" s="1"/>
  <c r="HC32" i="26" s="1"/>
  <c r="CT32" i="26"/>
  <c r="GD32" i="26" s="1"/>
  <c r="HU32" i="26" s="1"/>
  <c r="BX32" i="26"/>
  <c r="FH32" i="26" s="1"/>
  <c r="GY32" i="26" s="1"/>
  <c r="CO32" i="26"/>
  <c r="FY32" i="26" s="1"/>
  <c r="HP32" i="26" s="1"/>
  <c r="CP32" i="26"/>
  <c r="FZ32" i="26" s="1"/>
  <c r="HQ32" i="26" s="1"/>
  <c r="CV32" i="26"/>
  <c r="GF32" i="26" s="1"/>
  <c r="HW32" i="26" s="1"/>
  <c r="BT32" i="26"/>
  <c r="FD32" i="26" s="1"/>
  <c r="GU32" i="26" s="1"/>
  <c r="CQ32" i="26"/>
  <c r="GA32" i="26" s="1"/>
  <c r="HR32" i="26" s="1"/>
  <c r="BO32" i="26"/>
  <c r="EY32" i="26" s="1"/>
  <c r="GP32" i="26" s="1"/>
  <c r="CL32" i="26"/>
  <c r="FV32" i="26" s="1"/>
  <c r="HM32" i="26" s="1"/>
  <c r="GZ22" i="26"/>
  <c r="HJ47" i="24"/>
  <c r="GW47" i="24"/>
  <c r="HC47" i="24"/>
  <c r="HQ47" i="24"/>
  <c r="GU47" i="24"/>
  <c r="EC43" i="24"/>
  <c r="HL43" i="24" s="1"/>
  <c r="CK43" i="24"/>
  <c r="FU43" i="24" s="1"/>
  <c r="EI43" i="24"/>
  <c r="HR43" i="24" s="1"/>
  <c r="CQ43" i="24"/>
  <c r="GA43" i="24" s="1"/>
  <c r="DJ43" i="24"/>
  <c r="GS43" i="24" s="1"/>
  <c r="BR43" i="24"/>
  <c r="FB43" i="24" s="1"/>
  <c r="DO43" i="24"/>
  <c r="GX43" i="24" s="1"/>
  <c r="BW43" i="24"/>
  <c r="FG43" i="24" s="1"/>
  <c r="EP43" i="24"/>
  <c r="HY43" i="24" s="1"/>
  <c r="CX43" i="24"/>
  <c r="GH43" i="24" s="1"/>
  <c r="EH43" i="24"/>
  <c r="HQ43" i="24" s="1"/>
  <c r="CP43" i="24"/>
  <c r="FZ43" i="24" s="1"/>
  <c r="DQ43" i="24"/>
  <c r="GZ43" i="24" s="1"/>
  <c r="BY43" i="24"/>
  <c r="FI43" i="24" s="1"/>
  <c r="DV43" i="24"/>
  <c r="HE43" i="24" s="1"/>
  <c r="CD43" i="24"/>
  <c r="FN43" i="24" s="1"/>
  <c r="DR43" i="24"/>
  <c r="HA43" i="24" s="1"/>
  <c r="BZ43" i="24"/>
  <c r="FJ43" i="24" s="1"/>
  <c r="ES43" i="24"/>
  <c r="IB43" i="24" s="1"/>
  <c r="DA43" i="24"/>
  <c r="GK43" i="24" s="1"/>
  <c r="HT39" i="24"/>
  <c r="HS39" i="24"/>
  <c r="HH39" i="24"/>
  <c r="GY39" i="24"/>
  <c r="HO39" i="24"/>
  <c r="HM39" i="24"/>
  <c r="HJ39" i="24"/>
  <c r="HK39" i="24"/>
  <c r="HD35" i="24"/>
  <c r="HA35" i="24"/>
  <c r="HN35" i="24"/>
  <c r="HB35" i="24"/>
  <c r="HX35" i="24"/>
  <c r="HQ35" i="24"/>
  <c r="HZ35" i="24"/>
  <c r="HS31" i="24"/>
  <c r="HO31" i="24"/>
  <c r="HQ31" i="24"/>
  <c r="GZ31" i="24"/>
  <c r="GR31" i="24"/>
  <c r="ID31" i="24"/>
  <c r="HI31" i="24"/>
  <c r="HN31" i="24"/>
  <c r="DU27" i="24"/>
  <c r="CC27" i="24"/>
  <c r="FM27" i="24" s="1"/>
  <c r="DO27" i="24"/>
  <c r="BW27" i="24"/>
  <c r="FG27" i="24" s="1"/>
  <c r="DQ27" i="24"/>
  <c r="BY27" i="24"/>
  <c r="FI27" i="24" s="1"/>
  <c r="EU27" i="24"/>
  <c r="DC27" i="24"/>
  <c r="GM27" i="24" s="1"/>
  <c r="DW27" i="24"/>
  <c r="CE27" i="24"/>
  <c r="FO27" i="24" s="1"/>
  <c r="DX27" i="24"/>
  <c r="CF27" i="24"/>
  <c r="FP27" i="24" s="1"/>
  <c r="EE27" i="24"/>
  <c r="CM27" i="24"/>
  <c r="FW27" i="24" s="1"/>
  <c r="ET27" i="24"/>
  <c r="DB27" i="24"/>
  <c r="GL27" i="24" s="1"/>
  <c r="EL27" i="24"/>
  <c r="CT27" i="24"/>
  <c r="GD27" i="24" s="1"/>
  <c r="DN27" i="24"/>
  <c r="BV27" i="24"/>
  <c r="FF27" i="24" s="1"/>
  <c r="EK23" i="24"/>
  <c r="HT23" i="24" s="1"/>
  <c r="EQ23" i="24"/>
  <c r="HZ23" i="24" s="1"/>
  <c r="EI23" i="24"/>
  <c r="HR23" i="24" s="1"/>
  <c r="EG23" i="24"/>
  <c r="HP23" i="24" s="1"/>
  <c r="DR23" i="24"/>
  <c r="HA23" i="24" s="1"/>
  <c r="DJ23" i="24"/>
  <c r="GS23" i="24" s="1"/>
  <c r="ES23" i="24"/>
  <c r="IB23" i="24" s="1"/>
  <c r="DZ23" i="24"/>
  <c r="HI23" i="24" s="1"/>
  <c r="DS23" i="24"/>
  <c r="HB23" i="24" s="1"/>
  <c r="EA23" i="24"/>
  <c r="HJ23" i="24" s="1"/>
  <c r="DS19" i="24"/>
  <c r="HB19" i="24" s="1"/>
  <c r="CA19" i="24"/>
  <c r="FK19" i="24" s="1"/>
  <c r="EF19" i="24"/>
  <c r="HO19" i="24" s="1"/>
  <c r="CN19" i="24"/>
  <c r="FX19" i="24" s="1"/>
  <c r="DN19" i="24"/>
  <c r="GW19" i="24" s="1"/>
  <c r="BV19" i="24"/>
  <c r="FF19" i="24" s="1"/>
  <c r="DR19" i="24"/>
  <c r="HA19" i="24" s="1"/>
  <c r="BZ19" i="24"/>
  <c r="FJ19" i="24" s="1"/>
  <c r="EO19" i="24"/>
  <c r="HX19" i="24" s="1"/>
  <c r="CW19" i="24"/>
  <c r="GG19" i="24" s="1"/>
  <c r="EJ19" i="24"/>
  <c r="HS19" i="24" s="1"/>
  <c r="CR19" i="24"/>
  <c r="GB19" i="24" s="1"/>
  <c r="DP19" i="24"/>
  <c r="GY19" i="24" s="1"/>
  <c r="BX19" i="24"/>
  <c r="FH19" i="24" s="1"/>
  <c r="ER19" i="24"/>
  <c r="IA19" i="24" s="1"/>
  <c r="CZ19" i="24"/>
  <c r="GJ19" i="24" s="1"/>
  <c r="DT19" i="24"/>
  <c r="HC19" i="24" s="1"/>
  <c r="CB19" i="24"/>
  <c r="FL19" i="24" s="1"/>
  <c r="EK15" i="24"/>
  <c r="HT15" i="24" s="1"/>
  <c r="EQ15" i="24"/>
  <c r="HZ15" i="24" s="1"/>
  <c r="EV15" i="24"/>
  <c r="IE15" i="24" s="1"/>
  <c r="EE15" i="24"/>
  <c r="HN15" i="24" s="1"/>
  <c r="EP15" i="24"/>
  <c r="HY15" i="24" s="1"/>
  <c r="DZ15" i="24"/>
  <c r="HI15" i="24" s="1"/>
  <c r="DI15" i="24"/>
  <c r="GR15" i="24" s="1"/>
  <c r="DL15" i="24"/>
  <c r="GU15" i="24" s="1"/>
  <c r="ET15" i="24"/>
  <c r="IC15" i="24" s="1"/>
  <c r="EJ15" i="24"/>
  <c r="HS15" i="24" s="1"/>
  <c r="EN47" i="23"/>
  <c r="CV47" i="23"/>
  <c r="EB47" i="23"/>
  <c r="CJ47" i="23"/>
  <c r="EM47" i="23"/>
  <c r="CU47" i="23"/>
  <c r="EI47" i="23"/>
  <c r="CQ47" i="23"/>
  <c r="ER47" i="23"/>
  <c r="CZ47" i="23"/>
  <c r="DQ47" i="23"/>
  <c r="BY47" i="23"/>
  <c r="DZ47" i="23"/>
  <c r="CH47" i="23"/>
  <c r="EL47" i="23"/>
  <c r="CT47" i="23"/>
  <c r="ED47" i="23"/>
  <c r="CL47" i="23"/>
  <c r="EQ43" i="23"/>
  <c r="DO43" i="23"/>
  <c r="DY43" i="23"/>
  <c r="EK43" i="23"/>
  <c r="EW43" i="23"/>
  <c r="EO43" i="23"/>
  <c r="DV43" i="23"/>
  <c r="ET43" i="23"/>
  <c r="EX43" i="23"/>
  <c r="EC35" i="23"/>
  <c r="CK35" i="23"/>
  <c r="EF35" i="23"/>
  <c r="CN35" i="23"/>
  <c r="EA35" i="23"/>
  <c r="CI35" i="23"/>
  <c r="EM35" i="23"/>
  <c r="CU35" i="23"/>
  <c r="ER35" i="23"/>
  <c r="CZ35" i="23"/>
  <c r="EO35" i="23"/>
  <c r="CW35" i="23"/>
  <c r="DV35" i="23"/>
  <c r="CD35" i="23"/>
  <c r="EJ35" i="23"/>
  <c r="CR35" i="23"/>
  <c r="DW35" i="23"/>
  <c r="CE35" i="23"/>
  <c r="DR35" i="23"/>
  <c r="BZ35" i="23"/>
  <c r="EJ31" i="23"/>
  <c r="EU31" i="23"/>
  <c r="DS31" i="23"/>
  <c r="EM31" i="23"/>
  <c r="DT31" i="23"/>
  <c r="EE31" i="23"/>
  <c r="EC31" i="23"/>
  <c r="EW31" i="23"/>
  <c r="DV31" i="23"/>
  <c r="DZ31" i="23"/>
  <c r="DY27" i="23"/>
  <c r="CG27" i="23"/>
  <c r="ED27" i="23"/>
  <c r="CL27" i="23"/>
  <c r="EW27" i="23"/>
  <c r="DE27" i="23"/>
  <c r="DN27" i="23"/>
  <c r="BV27" i="23"/>
  <c r="EO27" i="23"/>
  <c r="CW27" i="23"/>
  <c r="ER27" i="23"/>
  <c r="CZ27" i="23"/>
  <c r="EV27" i="23"/>
  <c r="DD27" i="23"/>
  <c r="EH27" i="23"/>
  <c r="CP27" i="23"/>
  <c r="EX27" i="23"/>
  <c r="DF27" i="23"/>
  <c r="DS23" i="23"/>
  <c r="EU23" i="23"/>
  <c r="EC23" i="23"/>
  <c r="BR23" i="23"/>
  <c r="EG23" i="23"/>
  <c r="ED23" i="23"/>
  <c r="DT23" i="23"/>
  <c r="EN23" i="23"/>
  <c r="DM23" i="23"/>
  <c r="EW23" i="23"/>
  <c r="DV23" i="23"/>
  <c r="EC19" i="23"/>
  <c r="DR19" i="23"/>
  <c r="DP19" i="23"/>
  <c r="EH19" i="23"/>
  <c r="ED19" i="23"/>
  <c r="EA19" i="23"/>
  <c r="EM19" i="23"/>
  <c r="EK19" i="23"/>
  <c r="EX19" i="23"/>
  <c r="EF19" i="23"/>
  <c r="DV11" i="23"/>
  <c r="CD11" i="23"/>
  <c r="CQ11" i="23"/>
  <c r="EI11" i="23"/>
  <c r="CM11" i="23"/>
  <c r="EE11" i="23"/>
  <c r="EQ11" i="23"/>
  <c r="CY11" i="23"/>
  <c r="ET11" i="23"/>
  <c r="DB11" i="23"/>
  <c r="DQ11" i="23"/>
  <c r="BY11" i="23"/>
  <c r="DT11" i="23"/>
  <c r="CB11" i="23"/>
  <c r="DO11" i="23"/>
  <c r="BW11" i="23"/>
  <c r="CZ11" i="23"/>
  <c r="ER11" i="23"/>
  <c r="DN11" i="23"/>
  <c r="BV11" i="23"/>
  <c r="CR39" i="26"/>
  <c r="GB39" i="26" s="1"/>
  <c r="HS39" i="26" s="1"/>
  <c r="BY39" i="26"/>
  <c r="FI39" i="26" s="1"/>
  <c r="GZ39" i="26" s="1"/>
  <c r="CZ39" i="26"/>
  <c r="GJ39" i="26" s="1"/>
  <c r="IA39" i="26" s="1"/>
  <c r="BP39" i="26"/>
  <c r="EZ39" i="26" s="1"/>
  <c r="GQ39" i="26" s="1"/>
  <c r="BR39" i="26"/>
  <c r="FB39" i="26" s="1"/>
  <c r="GS39" i="26" s="1"/>
  <c r="CG39" i="26"/>
  <c r="FQ39" i="26" s="1"/>
  <c r="HH39" i="26" s="1"/>
  <c r="CC39" i="26"/>
  <c r="FM39" i="26" s="1"/>
  <c r="HD39" i="26" s="1"/>
  <c r="CU39" i="26"/>
  <c r="GE39" i="26" s="1"/>
  <c r="HV39" i="26" s="1"/>
  <c r="CO39" i="26"/>
  <c r="FY39" i="26" s="1"/>
  <c r="HP39" i="26" s="1"/>
  <c r="BS39" i="26"/>
  <c r="FC39" i="26" s="1"/>
  <c r="GT39" i="26" s="1"/>
  <c r="CS12" i="24"/>
  <c r="GC12" i="24" s="1"/>
  <c r="HT12" i="24" s="1"/>
  <c r="CR12" i="24"/>
  <c r="GB12" i="24" s="1"/>
  <c r="HS12" i="24" s="1"/>
  <c r="CO12" i="24"/>
  <c r="FY12" i="24" s="1"/>
  <c r="HP12" i="24" s="1"/>
  <c r="CD12" i="24"/>
  <c r="FN12" i="24" s="1"/>
  <c r="HE12" i="24" s="1"/>
  <c r="BW12" i="24"/>
  <c r="FG12" i="24" s="1"/>
  <c r="GX12" i="24" s="1"/>
  <c r="CU12" i="24"/>
  <c r="GE12" i="24" s="1"/>
  <c r="HV12" i="24" s="1"/>
  <c r="CE12" i="24"/>
  <c r="FO12" i="24" s="1"/>
  <c r="HF12" i="24" s="1"/>
  <c r="CZ12" i="24"/>
  <c r="GJ12" i="24" s="1"/>
  <c r="IA12" i="24" s="1"/>
  <c r="BZ12" i="24"/>
  <c r="FJ12" i="24" s="1"/>
  <c r="HA12" i="24" s="1"/>
  <c r="CW12" i="24"/>
  <c r="GG12" i="24" s="1"/>
  <c r="HX12" i="24" s="1"/>
  <c r="BX35" i="24"/>
  <c r="FH35" i="24" s="1"/>
  <c r="GY35" i="24" s="1"/>
  <c r="CP35" i="24"/>
  <c r="FZ35" i="24" s="1"/>
  <c r="BW35" i="24"/>
  <c r="FG35" i="24" s="1"/>
  <c r="GX35" i="24" s="1"/>
  <c r="CI35" i="24"/>
  <c r="FS35" i="24" s="1"/>
  <c r="HJ35" i="24" s="1"/>
  <c r="CL35" i="24"/>
  <c r="FV35" i="24" s="1"/>
  <c r="HM35" i="24" s="1"/>
  <c r="CG35" i="24"/>
  <c r="FQ35" i="24" s="1"/>
  <c r="HH35" i="24" s="1"/>
  <c r="CJ35" i="24"/>
  <c r="FT35" i="24" s="1"/>
  <c r="HK35" i="24" s="1"/>
  <c r="CM35" i="24"/>
  <c r="FW35" i="24" s="1"/>
  <c r="CH35" i="24"/>
  <c r="FR35" i="24" s="1"/>
  <c r="HI35" i="24" s="1"/>
  <c r="CK35" i="24"/>
  <c r="FU35" i="24" s="1"/>
  <c r="HL35" i="24" s="1"/>
  <c r="CW31" i="24"/>
  <c r="GG31" i="24" s="1"/>
  <c r="HX31" i="24" s="1"/>
  <c r="CZ31" i="24"/>
  <c r="GJ31" i="24" s="1"/>
  <c r="IA31" i="24" s="1"/>
  <c r="CV31" i="24"/>
  <c r="GF31" i="24" s="1"/>
  <c r="HW31" i="24" s="1"/>
  <c r="CX31" i="24"/>
  <c r="GH31" i="24" s="1"/>
  <c r="HY31" i="24" s="1"/>
  <c r="DA31" i="24"/>
  <c r="GK31" i="24" s="1"/>
  <c r="IB31" i="24" s="1"/>
  <c r="CE31" i="24"/>
  <c r="FO31" i="24" s="1"/>
  <c r="HF31" i="24" s="1"/>
  <c r="CQ31" i="24"/>
  <c r="GA31" i="24" s="1"/>
  <c r="HR31" i="24" s="1"/>
  <c r="CT31" i="24"/>
  <c r="GD31" i="24" s="1"/>
  <c r="HU31" i="24" s="1"/>
  <c r="CO31" i="24"/>
  <c r="FY31" i="24" s="1"/>
  <c r="HP31" i="24" s="1"/>
  <c r="CR31" i="24"/>
  <c r="GB31" i="24" s="1"/>
  <c r="CV39" i="24"/>
  <c r="GF39" i="24" s="1"/>
  <c r="HW39" i="24" s="1"/>
  <c r="CH39" i="24"/>
  <c r="FR39" i="24" s="1"/>
  <c r="HI39" i="24" s="1"/>
  <c r="CM39" i="24"/>
  <c r="FW39" i="24" s="1"/>
  <c r="HN39" i="24" s="1"/>
  <c r="CA39" i="24"/>
  <c r="FK39" i="24" s="1"/>
  <c r="HB39" i="24" s="1"/>
  <c r="CD39" i="24"/>
  <c r="FN39" i="24" s="1"/>
  <c r="HE39" i="24" s="1"/>
  <c r="BY39" i="24"/>
  <c r="FI39" i="24" s="1"/>
  <c r="GZ39" i="24" s="1"/>
  <c r="CB39" i="24"/>
  <c r="FL39" i="24" s="1"/>
  <c r="HC39" i="24" s="1"/>
  <c r="DC39" i="24"/>
  <c r="GM39" i="24" s="1"/>
  <c r="ID39" i="24" s="1"/>
  <c r="BZ39" i="24"/>
  <c r="FJ39" i="24" s="1"/>
  <c r="HA39" i="24" s="1"/>
  <c r="CC39" i="24"/>
  <c r="FM39" i="24" s="1"/>
  <c r="HD39" i="24" s="1"/>
  <c r="BZ24" i="23"/>
  <c r="CK24" i="23"/>
  <c r="BX24" i="23"/>
  <c r="CA24" i="23"/>
  <c r="CD24" i="23"/>
  <c r="CB24" i="23"/>
  <c r="CE24" i="23"/>
  <c r="DE24" i="23"/>
  <c r="CC24" i="23"/>
  <c r="CW47" i="24"/>
  <c r="GG47" i="24" s="1"/>
  <c r="HX47" i="24" s="1"/>
  <c r="CZ47" i="24"/>
  <c r="GJ47" i="24" s="1"/>
  <c r="IA47" i="24" s="1"/>
  <c r="BX47" i="24"/>
  <c r="FH47" i="24" s="1"/>
  <c r="GY47" i="24" s="1"/>
  <c r="CX47" i="24"/>
  <c r="GH47" i="24" s="1"/>
  <c r="HY47" i="24" s="1"/>
  <c r="DA47" i="24"/>
  <c r="GK47" i="24" s="1"/>
  <c r="IB47" i="24" s="1"/>
  <c r="CM47" i="24"/>
  <c r="FW47" i="24" s="1"/>
  <c r="HN47" i="24" s="1"/>
  <c r="CQ47" i="24"/>
  <c r="GA47" i="24" s="1"/>
  <c r="HR47" i="24" s="1"/>
  <c r="CT47" i="24"/>
  <c r="GD47" i="24" s="1"/>
  <c r="HU47" i="24" s="1"/>
  <c r="CO47" i="24"/>
  <c r="FY47" i="24" s="1"/>
  <c r="HP47" i="24" s="1"/>
  <c r="CR47" i="24"/>
  <c r="GB47" i="24" s="1"/>
  <c r="HS47" i="24" s="1"/>
  <c r="CM39" i="23"/>
  <c r="CG39" i="23"/>
  <c r="BU39" i="23"/>
  <c r="CN39" i="23"/>
  <c r="CY39" i="23"/>
  <c r="CD39" i="23"/>
  <c r="CO39" i="23"/>
  <c r="DJ39" i="23" s="1"/>
  <c r="CB39" i="23"/>
  <c r="CE39" i="23"/>
  <c r="DF39" i="23"/>
  <c r="CS39" i="23"/>
  <c r="HT260" i="27"/>
  <c r="IX260" i="27"/>
  <c r="HF260" i="27"/>
  <c r="HD260" i="27"/>
  <c r="IP260" i="27"/>
  <c r="HZ260" i="27"/>
  <c r="IC260" i="27"/>
  <c r="HK260" i="27"/>
  <c r="HC260" i="27"/>
  <c r="JD260" i="27"/>
  <c r="HU260" i="27"/>
  <c r="JB260" i="27"/>
  <c r="IU260" i="27"/>
  <c r="IW260" i="27"/>
  <c r="CA35" i="33"/>
  <c r="FK35" i="33" s="1"/>
  <c r="HB35" i="33" s="1"/>
  <c r="DD35" i="33"/>
  <c r="GN35" i="33" s="1"/>
  <c r="IE35" i="33" s="1"/>
  <c r="CN35" i="33"/>
  <c r="FX35" i="33" s="1"/>
  <c r="HO35" i="33" s="1"/>
  <c r="CH35" i="33"/>
  <c r="FR35" i="33" s="1"/>
  <c r="HI35" i="33" s="1"/>
  <c r="DA35" i="33"/>
  <c r="GK35" i="33" s="1"/>
  <c r="IB35" i="33" s="1"/>
  <c r="BQ35" i="33"/>
  <c r="FA35" i="33" s="1"/>
  <c r="GR35" i="33" s="1"/>
  <c r="BY35" i="33"/>
  <c r="FI35" i="33" s="1"/>
  <c r="GZ35" i="33" s="1"/>
  <c r="BX35" i="33"/>
  <c r="FH35" i="33" s="1"/>
  <c r="GY35" i="33" s="1"/>
  <c r="CM35" i="33"/>
  <c r="FW35" i="33" s="1"/>
  <c r="HN35" i="33" s="1"/>
  <c r="CY35" i="33"/>
  <c r="GI35" i="33" s="1"/>
  <c r="HZ35" i="33" s="1"/>
  <c r="BS37" i="33"/>
  <c r="FC37" i="33" s="1"/>
  <c r="DK37" i="33"/>
  <c r="IB37" i="33"/>
  <c r="HW37" i="33"/>
  <c r="BV37" i="33"/>
  <c r="FF37" i="33" s="1"/>
  <c r="DN37" i="33"/>
  <c r="GW37" i="33" s="1"/>
  <c r="BT37" i="33"/>
  <c r="FD37" i="33" s="1"/>
  <c r="DL37" i="33"/>
  <c r="GU37" i="33" s="1"/>
  <c r="CF37" i="33"/>
  <c r="FP37" i="33" s="1"/>
  <c r="DX37" i="33"/>
  <c r="HG37" i="33" s="1"/>
  <c r="EM47" i="33"/>
  <c r="HV47" i="33" s="1"/>
  <c r="DM47" i="33"/>
  <c r="GV47" i="33" s="1"/>
  <c r="BW47" i="33"/>
  <c r="FG47" i="33" s="1"/>
  <c r="DO47" i="33"/>
  <c r="GX47" i="33" s="1"/>
  <c r="DT47" i="33"/>
  <c r="HC47" i="33" s="1"/>
  <c r="DQ47" i="33"/>
  <c r="GZ47" i="33" s="1"/>
  <c r="EI47" i="33"/>
  <c r="HR47" i="33" s="1"/>
  <c r="CW47" i="33"/>
  <c r="GG47" i="33" s="1"/>
  <c r="EO47" i="33"/>
  <c r="BS47" i="33"/>
  <c r="FC47" i="33" s="1"/>
  <c r="DK47" i="33"/>
  <c r="ER47" i="33"/>
  <c r="IA47" i="33" s="1"/>
  <c r="ET47" i="33"/>
  <c r="IC47" i="33" s="1"/>
  <c r="CC27" i="33"/>
  <c r="FM27" i="33" s="1"/>
  <c r="HD27" i="33" s="1"/>
  <c r="CP27" i="33"/>
  <c r="FZ27" i="33" s="1"/>
  <c r="HQ27" i="33" s="1"/>
  <c r="BT27" i="33"/>
  <c r="FD27" i="33" s="1"/>
  <c r="GU27" i="33" s="1"/>
  <c r="DD27" i="33"/>
  <c r="GN27" i="33" s="1"/>
  <c r="IE27" i="33" s="1"/>
  <c r="CN27" i="33"/>
  <c r="FX27" i="33" s="1"/>
  <c r="HO27" i="33" s="1"/>
  <c r="CH27" i="33"/>
  <c r="FR27" i="33" s="1"/>
  <c r="HI27" i="33" s="1"/>
  <c r="CQ27" i="33"/>
  <c r="GA27" i="33" s="1"/>
  <c r="HR27" i="33" s="1"/>
  <c r="CR27" i="33"/>
  <c r="GB27" i="33" s="1"/>
  <c r="HS27" i="33" s="1"/>
  <c r="CU27" i="33"/>
  <c r="GE27" i="33" s="1"/>
  <c r="HV27" i="33" s="1"/>
  <c r="DA18" i="30"/>
  <c r="GK18" i="30" s="1"/>
  <c r="ES18" i="30"/>
  <c r="IB18" i="30" s="1"/>
  <c r="DX18" i="30"/>
  <c r="HG18" i="30" s="1"/>
  <c r="CC18" i="30"/>
  <c r="FM18" i="30" s="1"/>
  <c r="DU18" i="30"/>
  <c r="DN18" i="30"/>
  <c r="GW18" i="30" s="1"/>
  <c r="EM18" i="30"/>
  <c r="HV18" i="30" s="1"/>
  <c r="EI18" i="30"/>
  <c r="HR18" i="30" s="1"/>
  <c r="EG18" i="30"/>
  <c r="HP18" i="30" s="1"/>
  <c r="DM18" i="30"/>
  <c r="GV18" i="30" s="1"/>
  <c r="EH18" i="30"/>
  <c r="HQ18" i="30" s="1"/>
  <c r="EL18" i="30"/>
  <c r="HU18" i="30" s="1"/>
  <c r="BX19" i="30"/>
  <c r="FH19" i="30" s="1"/>
  <c r="DP19" i="30"/>
  <c r="GY19" i="30" s="1"/>
  <c r="DW19" i="30"/>
  <c r="HF19" i="30" s="1"/>
  <c r="CA19" i="30"/>
  <c r="FK19" i="30" s="1"/>
  <c r="DS19" i="30"/>
  <c r="CD19" i="30"/>
  <c r="FN19" i="30" s="1"/>
  <c r="DV19" i="30"/>
  <c r="EP19" i="30"/>
  <c r="HY19" i="30" s="1"/>
  <c r="EN19" i="30"/>
  <c r="HW19" i="30" s="1"/>
  <c r="EM19" i="30"/>
  <c r="HV19" i="30" s="1"/>
  <c r="CY19" i="30"/>
  <c r="GI19" i="30" s="1"/>
  <c r="EQ19" i="30"/>
  <c r="HZ19" i="30" s="1"/>
  <c r="EL19" i="30"/>
  <c r="HU19" i="30" s="1"/>
  <c r="EG19" i="30"/>
  <c r="HP19" i="30" s="1"/>
  <c r="HW13" i="30"/>
  <c r="GY13" i="30"/>
  <c r="HK13" i="30"/>
  <c r="DN36" i="33"/>
  <c r="BV36" i="33"/>
  <c r="FF36" i="33" s="1"/>
  <c r="DU36" i="33"/>
  <c r="CC36" i="33"/>
  <c r="FM36" i="33" s="1"/>
  <c r="EE36" i="33"/>
  <c r="CM36" i="33"/>
  <c r="FW36" i="33" s="1"/>
  <c r="DS36" i="33"/>
  <c r="CA36" i="33"/>
  <c r="FK36" i="33" s="1"/>
  <c r="DI36" i="33"/>
  <c r="BQ36" i="33"/>
  <c r="FA36" i="33" s="1"/>
  <c r="EB36" i="33"/>
  <c r="CJ36" i="33"/>
  <c r="FT36" i="33" s="1"/>
  <c r="ET36" i="33"/>
  <c r="DB36" i="33"/>
  <c r="GL36" i="33" s="1"/>
  <c r="EU36" i="33"/>
  <c r="DC36" i="33"/>
  <c r="GM36" i="33" s="1"/>
  <c r="ER36" i="33"/>
  <c r="CZ36" i="33"/>
  <c r="GJ36" i="33" s="1"/>
  <c r="DY36" i="33"/>
  <c r="CG36" i="33"/>
  <c r="FQ36" i="33" s="1"/>
  <c r="CG39" i="33"/>
  <c r="FQ39" i="33" s="1"/>
  <c r="HH39" i="33" s="1"/>
  <c r="CE39" i="33"/>
  <c r="FO39" i="33" s="1"/>
  <c r="HF39" i="33" s="1"/>
  <c r="BZ39" i="33"/>
  <c r="FJ39" i="33" s="1"/>
  <c r="HA39" i="33" s="1"/>
  <c r="CW39" i="33"/>
  <c r="GG39" i="33" s="1"/>
  <c r="HX39" i="33" s="1"/>
  <c r="BW39" i="33"/>
  <c r="FG39" i="33" s="1"/>
  <c r="GX39" i="33" s="1"/>
  <c r="BT39" i="33"/>
  <c r="FD39" i="33" s="1"/>
  <c r="GU39" i="33" s="1"/>
  <c r="CX39" i="33"/>
  <c r="GH39" i="33" s="1"/>
  <c r="HY39" i="33" s="1"/>
  <c r="CU39" i="33"/>
  <c r="GE39" i="33" s="1"/>
  <c r="HV39" i="33" s="1"/>
  <c r="EO43" i="33"/>
  <c r="HX43" i="33" s="1"/>
  <c r="DS43" i="33"/>
  <c r="HB43" i="33" s="1"/>
  <c r="DT43" i="33"/>
  <c r="HC43" i="33" s="1"/>
  <c r="EV43" i="33"/>
  <c r="IE43" i="33" s="1"/>
  <c r="ED43" i="33"/>
  <c r="HM43" i="33" s="1"/>
  <c r="EB43" i="33"/>
  <c r="HK43" i="33" s="1"/>
  <c r="EI43" i="33"/>
  <c r="HR43" i="33" s="1"/>
  <c r="DL43" i="33"/>
  <c r="GU43" i="33" s="1"/>
  <c r="DR43" i="33"/>
  <c r="HA43" i="33" s="1"/>
  <c r="DB43" i="33"/>
  <c r="GL43" i="33" s="1"/>
  <c r="ET43" i="33"/>
  <c r="IC43" i="33" s="1"/>
  <c r="DW25" i="33"/>
  <c r="CE25" i="33"/>
  <c r="FO25" i="33" s="1"/>
  <c r="DS25" i="33"/>
  <c r="CA25" i="33"/>
  <c r="FK25" i="33" s="1"/>
  <c r="EE25" i="33"/>
  <c r="CM25" i="33"/>
  <c r="FW25" i="33" s="1"/>
  <c r="HN25" i="33" s="1"/>
  <c r="EH25" i="33"/>
  <c r="CP25" i="33"/>
  <c r="FZ25" i="33" s="1"/>
  <c r="DT25" i="33"/>
  <c r="CB25" i="33"/>
  <c r="FL25" i="33" s="1"/>
  <c r="CX25" i="33"/>
  <c r="GH25" i="33" s="1"/>
  <c r="EP25" i="33"/>
  <c r="HY25" i="33" s="1"/>
  <c r="DD25" i="33"/>
  <c r="GN25" i="33" s="1"/>
  <c r="EV25" i="33"/>
  <c r="IE25" i="33" s="1"/>
  <c r="CW25" i="33"/>
  <c r="GG25" i="33" s="1"/>
  <c r="EO25" i="33"/>
  <c r="HX25" i="33" s="1"/>
  <c r="BW25" i="33"/>
  <c r="FG25" i="33" s="1"/>
  <c r="DO25" i="33"/>
  <c r="GX25" i="33" s="1"/>
  <c r="CR25" i="33"/>
  <c r="GB25" i="33" s="1"/>
  <c r="EJ25" i="33"/>
  <c r="HS25" i="33" s="1"/>
  <c r="DO12" i="32"/>
  <c r="GX12" i="32" s="1"/>
  <c r="EO12" i="32"/>
  <c r="HX12" i="32" s="1"/>
  <c r="EF12" i="32"/>
  <c r="HO12" i="32" s="1"/>
  <c r="CI12" i="32"/>
  <c r="FS12" i="32" s="1"/>
  <c r="EA12" i="32"/>
  <c r="EJ12" i="32"/>
  <c r="HS12" i="32" s="1"/>
  <c r="ET12" i="32"/>
  <c r="IC12" i="32" s="1"/>
  <c r="ER12" i="32"/>
  <c r="IA12" i="32" s="1"/>
  <c r="BZ12" i="32"/>
  <c r="FJ12" i="32" s="1"/>
  <c r="DR12" i="32"/>
  <c r="HA12" i="32" s="1"/>
  <c r="EP12" i="32"/>
  <c r="HY12" i="32" s="1"/>
  <c r="EF17" i="33"/>
  <c r="HO17" i="33" s="1"/>
  <c r="CS17" i="33"/>
  <c r="GC17" i="33" s="1"/>
  <c r="EK17" i="33"/>
  <c r="HT17" i="33" s="1"/>
  <c r="DZ17" i="33"/>
  <c r="HI17" i="33" s="1"/>
  <c r="DM17" i="33"/>
  <c r="GV17" i="33" s="1"/>
  <c r="DR17" i="33"/>
  <c r="HA17" i="33" s="1"/>
  <c r="EB17" i="33"/>
  <c r="HK17" i="33" s="1"/>
  <c r="EP17" i="33"/>
  <c r="HY17" i="33" s="1"/>
  <c r="EQ17" i="33"/>
  <c r="HZ17" i="33" s="1"/>
  <c r="DV17" i="33"/>
  <c r="HE17" i="33" s="1"/>
  <c r="DW17" i="33"/>
  <c r="HF17" i="33" s="1"/>
  <c r="CH41" i="33"/>
  <c r="FR41" i="33" s="1"/>
  <c r="HI41" i="33" s="1"/>
  <c r="CC41" i="33"/>
  <c r="FM41" i="33" s="1"/>
  <c r="HD41" i="33" s="1"/>
  <c r="CB41" i="33"/>
  <c r="FL41" i="33" s="1"/>
  <c r="HC41" i="33" s="1"/>
  <c r="CR41" i="33"/>
  <c r="GB41" i="33" s="1"/>
  <c r="HS41" i="33" s="1"/>
  <c r="CW41" i="33"/>
  <c r="GG41" i="33" s="1"/>
  <c r="HX41" i="33" s="1"/>
  <c r="BX41" i="33"/>
  <c r="FH41" i="33" s="1"/>
  <c r="GY41" i="33" s="1"/>
  <c r="CD41" i="33"/>
  <c r="FN41" i="33" s="1"/>
  <c r="HE41" i="33" s="1"/>
  <c r="CT41" i="33"/>
  <c r="GD41" i="33" s="1"/>
  <c r="HU41" i="33" s="1"/>
  <c r="EC31" i="33"/>
  <c r="HL31" i="33" s="1"/>
  <c r="EN31" i="33"/>
  <c r="HW31" i="33" s="1"/>
  <c r="ET31" i="33"/>
  <c r="IC31" i="33" s="1"/>
  <c r="DU31" i="33"/>
  <c r="HD31" i="33" s="1"/>
  <c r="EB31" i="33"/>
  <c r="HK31" i="33" s="1"/>
  <c r="BR31" i="33"/>
  <c r="FB31" i="33" s="1"/>
  <c r="DJ31" i="33"/>
  <c r="CF31" i="33"/>
  <c r="FP31" i="33" s="1"/>
  <c r="DX31" i="33"/>
  <c r="CL31" i="33"/>
  <c r="FV31" i="33" s="1"/>
  <c r="ED31" i="33"/>
  <c r="BZ31" i="33"/>
  <c r="FJ31" i="33" s="1"/>
  <c r="HA31" i="33" s="1"/>
  <c r="DR31" i="33"/>
  <c r="BT31" i="33"/>
  <c r="FD31" i="33" s="1"/>
  <c r="DL31" i="33"/>
  <c r="CH21" i="33"/>
  <c r="FR21" i="33" s="1"/>
  <c r="HI21" i="33" s="1"/>
  <c r="BX21" i="33"/>
  <c r="FH21" i="33" s="1"/>
  <c r="GY21" i="33" s="1"/>
  <c r="CT21" i="33"/>
  <c r="GD21" i="33" s="1"/>
  <c r="HU21" i="33" s="1"/>
  <c r="CI21" i="33"/>
  <c r="FS21" i="33" s="1"/>
  <c r="HJ21" i="33" s="1"/>
  <c r="BV21" i="33"/>
  <c r="FF21" i="33" s="1"/>
  <c r="GW21" i="33" s="1"/>
  <c r="CL21" i="33"/>
  <c r="FV21" i="33" s="1"/>
  <c r="HM21" i="33" s="1"/>
  <c r="CO21" i="33"/>
  <c r="FY21" i="33" s="1"/>
  <c r="HP21" i="33" s="1"/>
  <c r="CM21" i="33"/>
  <c r="FW21" i="33" s="1"/>
  <c r="HN21" i="33" s="1"/>
  <c r="CV21" i="33"/>
  <c r="GF21" i="33" s="1"/>
  <c r="HW21" i="33" s="1"/>
  <c r="EN21" i="30"/>
  <c r="CV21" i="30"/>
  <c r="GF21" i="30" s="1"/>
  <c r="DK21" i="30"/>
  <c r="BS21" i="30"/>
  <c r="FC21" i="30" s="1"/>
  <c r="GT21" i="30" s="1"/>
  <c r="BT21" i="30"/>
  <c r="FD21" i="30" s="1"/>
  <c r="DL21" i="30"/>
  <c r="GU21" i="30" s="1"/>
  <c r="EV21" i="30"/>
  <c r="DD21" i="30"/>
  <c r="GN21" i="30" s="1"/>
  <c r="DN21" i="30"/>
  <c r="BV21" i="30"/>
  <c r="FF21" i="30" s="1"/>
  <c r="GW21" i="30" s="1"/>
  <c r="EL21" i="30"/>
  <c r="CT21" i="30"/>
  <c r="GD21" i="30" s="1"/>
  <c r="HU21" i="30" s="1"/>
  <c r="DZ21" i="30"/>
  <c r="CH21" i="30"/>
  <c r="FR21" i="30" s="1"/>
  <c r="EP21" i="30"/>
  <c r="CX21" i="30"/>
  <c r="GH21" i="30" s="1"/>
  <c r="EA21" i="30"/>
  <c r="CI21" i="30"/>
  <c r="FS21" i="30" s="1"/>
  <c r="HJ21" i="30" s="1"/>
  <c r="EG21" i="30"/>
  <c r="CO21" i="30"/>
  <c r="FY21" i="30" s="1"/>
  <c r="EF12" i="30"/>
  <c r="HO12" i="30" s="1"/>
  <c r="DW12" i="30"/>
  <c r="HF12" i="30" s="1"/>
  <c r="CA12" i="30"/>
  <c r="FK12" i="30" s="1"/>
  <c r="DS12" i="30"/>
  <c r="HB12" i="30" s="1"/>
  <c r="HL12" i="30"/>
  <c r="DR12" i="30"/>
  <c r="HA12" i="30" s="1"/>
  <c r="ES12" i="30"/>
  <c r="IB12" i="30" s="1"/>
  <c r="EM12" i="30"/>
  <c r="HV12" i="30" s="1"/>
  <c r="EQ12" i="30"/>
  <c r="HZ12" i="30" s="1"/>
  <c r="CD12" i="30"/>
  <c r="FN12" i="30" s="1"/>
  <c r="DV12" i="30"/>
  <c r="DK12" i="30"/>
  <c r="GT12" i="30" s="1"/>
  <c r="CZ22" i="32"/>
  <c r="GJ22" i="32" s="1"/>
  <c r="ER22" i="32"/>
  <c r="IA22" i="32" s="1"/>
  <c r="DB22" i="32"/>
  <c r="GL22" i="32" s="1"/>
  <c r="ET22" i="32"/>
  <c r="IC22" i="32" s="1"/>
  <c r="DD22" i="32"/>
  <c r="GN22" i="32" s="1"/>
  <c r="EV22" i="32"/>
  <c r="IE22" i="32" s="1"/>
  <c r="BZ22" i="32"/>
  <c r="FJ22" i="32" s="1"/>
  <c r="DR22" i="32"/>
  <c r="HA22" i="32" s="1"/>
  <c r="HH22" i="32"/>
  <c r="DA22" i="32"/>
  <c r="GK22" i="32" s="1"/>
  <c r="ES22" i="32"/>
  <c r="DJ14" i="33"/>
  <c r="BR14" i="33"/>
  <c r="FB14" i="33" s="1"/>
  <c r="DS14" i="33"/>
  <c r="CA14" i="33"/>
  <c r="FK14" i="33" s="1"/>
  <c r="ED14" i="33"/>
  <c r="CL14" i="33"/>
  <c r="FV14" i="33" s="1"/>
  <c r="EH14" i="33"/>
  <c r="CP14" i="33"/>
  <c r="FZ14" i="33" s="1"/>
  <c r="DM14" i="33"/>
  <c r="BU14" i="33"/>
  <c r="FE14" i="33" s="1"/>
  <c r="EO14" i="33"/>
  <c r="CW14" i="33"/>
  <c r="GG14" i="33" s="1"/>
  <c r="EI14" i="33"/>
  <c r="CQ14" i="33"/>
  <c r="GA14" i="33" s="1"/>
  <c r="ET14" i="33"/>
  <c r="DB14" i="33"/>
  <c r="GL14" i="33" s="1"/>
  <c r="DX14" i="33"/>
  <c r="CF14" i="33"/>
  <c r="FP14" i="33" s="1"/>
  <c r="EC14" i="33"/>
  <c r="CK14" i="33"/>
  <c r="FU14" i="33" s="1"/>
  <c r="EI34" i="33"/>
  <c r="CQ34" i="33"/>
  <c r="GA34" i="33" s="1"/>
  <c r="DN34" i="33"/>
  <c r="BV34" i="33"/>
  <c r="FF34" i="33" s="1"/>
  <c r="ER34" i="33"/>
  <c r="CZ34" i="33"/>
  <c r="GJ34" i="33" s="1"/>
  <c r="DU34" i="33"/>
  <c r="CC34" i="33"/>
  <c r="FM34" i="33" s="1"/>
  <c r="ED34" i="33"/>
  <c r="CL34" i="33"/>
  <c r="FV34" i="33" s="1"/>
  <c r="DW34" i="33"/>
  <c r="CE34" i="33"/>
  <c r="FO34" i="33" s="1"/>
  <c r="EB34" i="33"/>
  <c r="CJ34" i="33"/>
  <c r="FT34" i="33" s="1"/>
  <c r="EG34" i="33"/>
  <c r="CO34" i="33"/>
  <c r="FY34" i="33" s="1"/>
  <c r="EH34" i="33"/>
  <c r="CP34" i="33"/>
  <c r="FZ34" i="33" s="1"/>
  <c r="DK34" i="33"/>
  <c r="BS34" i="33"/>
  <c r="FC34" i="33" s="1"/>
  <c r="CP37" i="33"/>
  <c r="FZ37" i="33" s="1"/>
  <c r="HQ37" i="33" s="1"/>
  <c r="CD37" i="33"/>
  <c r="FN37" i="33" s="1"/>
  <c r="HE37" i="33" s="1"/>
  <c r="BQ37" i="33"/>
  <c r="FA37" i="33" s="1"/>
  <c r="GR37" i="33" s="1"/>
  <c r="BY37" i="33"/>
  <c r="FI37" i="33" s="1"/>
  <c r="GZ37" i="33" s="1"/>
  <c r="CB37" i="33"/>
  <c r="FL37" i="33" s="1"/>
  <c r="HC37" i="33" s="1"/>
  <c r="CO37" i="33"/>
  <c r="FY37" i="33" s="1"/>
  <c r="HP37" i="33" s="1"/>
  <c r="CC37" i="33"/>
  <c r="FM37" i="33" s="1"/>
  <c r="HD37" i="33" s="1"/>
  <c r="CM24" i="33"/>
  <c r="FW24" i="33" s="1"/>
  <c r="HN24" i="33" s="1"/>
  <c r="CG24" i="33"/>
  <c r="FQ24" i="33" s="1"/>
  <c r="HH24" i="33" s="1"/>
  <c r="DA24" i="33"/>
  <c r="GK24" i="33" s="1"/>
  <c r="IB24" i="33" s="1"/>
  <c r="CV24" i="33"/>
  <c r="GF24" i="33" s="1"/>
  <c r="HW24" i="33" s="1"/>
  <c r="BW24" i="33"/>
  <c r="FG24" i="33" s="1"/>
  <c r="GX24" i="33" s="1"/>
  <c r="CZ24" i="33"/>
  <c r="GJ24" i="33" s="1"/>
  <c r="IA24" i="33" s="1"/>
  <c r="CK24" i="33"/>
  <c r="FU24" i="33" s="1"/>
  <c r="HL24" i="33" s="1"/>
  <c r="DB24" i="33"/>
  <c r="GL24" i="33" s="1"/>
  <c r="IC24" i="33" s="1"/>
  <c r="CN13" i="30"/>
  <c r="FX13" i="30" s="1"/>
  <c r="HO13" i="30" s="1"/>
  <c r="CO13" i="30"/>
  <c r="FY13" i="30" s="1"/>
  <c r="HP13" i="30" s="1"/>
  <c r="CU13" i="30"/>
  <c r="GE13" i="30" s="1"/>
  <c r="HV13" i="30" s="1"/>
  <c r="CT13" i="30"/>
  <c r="GD13" i="30" s="1"/>
  <c r="HU13" i="30" s="1"/>
  <c r="BS13" i="30"/>
  <c r="FC13" i="30" s="1"/>
  <c r="GT13" i="30" s="1"/>
  <c r="CF13" i="30"/>
  <c r="FP13" i="30" s="1"/>
  <c r="HG13" i="30" s="1"/>
  <c r="BY13" i="30"/>
  <c r="FI13" i="30" s="1"/>
  <c r="GZ13" i="30" s="1"/>
  <c r="BQ13" i="30"/>
  <c r="FA13" i="30" s="1"/>
  <c r="GR13" i="30" s="1"/>
  <c r="CD13" i="30"/>
  <c r="FN13" i="30" s="1"/>
  <c r="HE13" i="30" s="1"/>
  <c r="CQ13" i="30"/>
  <c r="GA13" i="30" s="1"/>
  <c r="HR13" i="30" s="1"/>
  <c r="CO20" i="30"/>
  <c r="FY20" i="30" s="1"/>
  <c r="EG20" i="30"/>
  <c r="HP20" i="30" s="1"/>
  <c r="BR20" i="30"/>
  <c r="FB20" i="30" s="1"/>
  <c r="DJ20" i="30"/>
  <c r="GS20" i="30" s="1"/>
  <c r="DO20" i="30"/>
  <c r="GX20" i="30" s="1"/>
  <c r="EV20" i="30"/>
  <c r="IE20" i="30" s="1"/>
  <c r="EQ20" i="30"/>
  <c r="HZ20" i="30" s="1"/>
  <c r="BU20" i="30"/>
  <c r="FE20" i="30" s="1"/>
  <c r="DM20" i="30"/>
  <c r="DK20" i="30"/>
  <c r="GT20" i="30" s="1"/>
  <c r="CC20" i="30"/>
  <c r="FM20" i="30" s="1"/>
  <c r="DU20" i="30"/>
  <c r="HD20" i="30" s="1"/>
  <c r="CG20" i="30"/>
  <c r="FQ20" i="30" s="1"/>
  <c r="DY20" i="30"/>
  <c r="HH20" i="30" s="1"/>
  <c r="EB20" i="30"/>
  <c r="HK20" i="30" s="1"/>
  <c r="CQ45" i="32"/>
  <c r="GA45" i="32" s="1"/>
  <c r="EI45" i="32"/>
  <c r="BQ45" i="32"/>
  <c r="FA45" i="32" s="1"/>
  <c r="DI45" i="32"/>
  <c r="CY45" i="32"/>
  <c r="GI45" i="32" s="1"/>
  <c r="EQ45" i="32"/>
  <c r="CS45" i="32"/>
  <c r="GC45" i="32" s="1"/>
  <c r="EK45" i="32"/>
  <c r="CX45" i="32"/>
  <c r="GH45" i="32" s="1"/>
  <c r="EP45" i="32"/>
  <c r="CM45" i="32"/>
  <c r="FW45" i="32" s="1"/>
  <c r="EE45" i="32"/>
  <c r="CV45" i="32"/>
  <c r="GF45" i="32" s="1"/>
  <c r="EN45" i="32"/>
  <c r="EM45" i="32"/>
  <c r="HV45" i="32" s="1"/>
  <c r="CU45" i="32"/>
  <c r="GE45" i="32" s="1"/>
  <c r="DU45" i="32"/>
  <c r="HD45" i="32" s="1"/>
  <c r="CC45" i="32"/>
  <c r="FM45" i="32" s="1"/>
  <c r="DZ45" i="32"/>
  <c r="HI45" i="32" s="1"/>
  <c r="CH45" i="32"/>
  <c r="FR45" i="32" s="1"/>
  <c r="BZ30" i="32"/>
  <c r="FJ30" i="32" s="1"/>
  <c r="DR30" i="32"/>
  <c r="CF30" i="32"/>
  <c r="FP30" i="32" s="1"/>
  <c r="DX30" i="32"/>
  <c r="CL30" i="32"/>
  <c r="FV30" i="32" s="1"/>
  <c r="ED30" i="32"/>
  <c r="DK30" i="32"/>
  <c r="GT30" i="32" s="1"/>
  <c r="BS30" i="32"/>
  <c r="FC30" i="32" s="1"/>
  <c r="BU30" i="32"/>
  <c r="FE30" i="32" s="1"/>
  <c r="DM30" i="32"/>
  <c r="DS30" i="32"/>
  <c r="HB30" i="32" s="1"/>
  <c r="CA30" i="32"/>
  <c r="FK30" i="32" s="1"/>
  <c r="EN30" i="32"/>
  <c r="HW30" i="32" s="1"/>
  <c r="CV30" i="32"/>
  <c r="GF30" i="32" s="1"/>
  <c r="ET30" i="32"/>
  <c r="IC30" i="32" s="1"/>
  <c r="DB30" i="32"/>
  <c r="GL30" i="32" s="1"/>
  <c r="DZ30" i="32"/>
  <c r="HI30" i="32" s="1"/>
  <c r="CH30" i="32"/>
  <c r="FR30" i="32" s="1"/>
  <c r="EG30" i="32"/>
  <c r="HP30" i="32" s="1"/>
  <c r="CO30" i="32"/>
  <c r="FY30" i="32" s="1"/>
  <c r="IE20" i="32"/>
  <c r="HP20" i="32"/>
  <c r="CJ20" i="32"/>
  <c r="FT20" i="32" s="1"/>
  <c r="HK20" i="32" s="1"/>
  <c r="HZ20" i="32"/>
  <c r="BU20" i="32"/>
  <c r="FE20" i="32" s="1"/>
  <c r="GV20" i="32" s="1"/>
  <c r="HS20" i="32"/>
  <c r="BZ20" i="32"/>
  <c r="FJ20" i="32" s="1"/>
  <c r="HA20" i="32" s="1"/>
  <c r="HL20" i="32"/>
  <c r="CF20" i="32"/>
  <c r="FP20" i="32" s="1"/>
  <c r="HG20" i="32" s="1"/>
  <c r="EB43" i="30"/>
  <c r="HK43" i="30" s="1"/>
  <c r="DM43" i="30"/>
  <c r="GV43" i="30" s="1"/>
  <c r="DZ43" i="30"/>
  <c r="HI43" i="30" s="1"/>
  <c r="EN43" i="30"/>
  <c r="HW43" i="30" s="1"/>
  <c r="ET43" i="30"/>
  <c r="IC43" i="30" s="1"/>
  <c r="DW43" i="30"/>
  <c r="HF43" i="30" s="1"/>
  <c r="EG43" i="30"/>
  <c r="HP43" i="30" s="1"/>
  <c r="DX43" i="30"/>
  <c r="HG43" i="30" s="1"/>
  <c r="ED43" i="30"/>
  <c r="HM43" i="30" s="1"/>
  <c r="EI27" i="30"/>
  <c r="CQ27" i="30"/>
  <c r="GA27" i="30" s="1"/>
  <c r="DI27" i="30"/>
  <c r="BQ27" i="30"/>
  <c r="FA27" i="30" s="1"/>
  <c r="DL27" i="30"/>
  <c r="BT27" i="30"/>
  <c r="FD27" i="30" s="1"/>
  <c r="DS27" i="30"/>
  <c r="CA27" i="30"/>
  <c r="FK27" i="30" s="1"/>
  <c r="ES27" i="30"/>
  <c r="DA27" i="30"/>
  <c r="GK27" i="30" s="1"/>
  <c r="IB27" i="30" s="1"/>
  <c r="DN27" i="30"/>
  <c r="BV27" i="30"/>
  <c r="FF27" i="30" s="1"/>
  <c r="EE27" i="30"/>
  <c r="CM27" i="30"/>
  <c r="FW27" i="30" s="1"/>
  <c r="EF27" i="30"/>
  <c r="CN27" i="30"/>
  <c r="FX27" i="30" s="1"/>
  <c r="EB27" i="30"/>
  <c r="CJ27" i="30"/>
  <c r="FT27" i="30" s="1"/>
  <c r="EC27" i="30"/>
  <c r="CK27" i="30"/>
  <c r="FU27" i="30" s="1"/>
  <c r="EH39" i="32"/>
  <c r="HQ39" i="32" s="1"/>
  <c r="DT39" i="32"/>
  <c r="HC39" i="32" s="1"/>
  <c r="EU39" i="32"/>
  <c r="ID39" i="32" s="1"/>
  <c r="DP39" i="32"/>
  <c r="GY39" i="32" s="1"/>
  <c r="DU39" i="32"/>
  <c r="HD39" i="32" s="1"/>
  <c r="EG39" i="32"/>
  <c r="HP39" i="32" s="1"/>
  <c r="EQ39" i="32"/>
  <c r="HZ39" i="32" s="1"/>
  <c r="DJ39" i="32"/>
  <c r="GS39" i="32" s="1"/>
  <c r="EF39" i="32"/>
  <c r="HO39" i="32" s="1"/>
  <c r="EK39" i="32"/>
  <c r="HT39" i="32" s="1"/>
  <c r="DD42" i="32"/>
  <c r="GN42" i="32" s="1"/>
  <c r="IE42" i="32" s="1"/>
  <c r="CF42" i="32"/>
  <c r="FP42" i="32" s="1"/>
  <c r="HG42" i="32" s="1"/>
  <c r="CI42" i="32"/>
  <c r="FS42" i="32" s="1"/>
  <c r="HJ42" i="32" s="1"/>
  <c r="CO42" i="32"/>
  <c r="FY42" i="32" s="1"/>
  <c r="HP42" i="32" s="1"/>
  <c r="BS42" i="32"/>
  <c r="FC42" i="32" s="1"/>
  <c r="GT42" i="32" s="1"/>
  <c r="BX42" i="32"/>
  <c r="FH42" i="32" s="1"/>
  <c r="GY42" i="32" s="1"/>
  <c r="DA42" i="32"/>
  <c r="GK42" i="32" s="1"/>
  <c r="IB42" i="32" s="1"/>
  <c r="CD42" i="32"/>
  <c r="FN42" i="32" s="1"/>
  <c r="HE42" i="32" s="1"/>
  <c r="BY42" i="32"/>
  <c r="FI42" i="32" s="1"/>
  <c r="GZ42" i="32" s="1"/>
  <c r="CL27" i="32"/>
  <c r="FV27" i="32" s="1"/>
  <c r="HM27" i="32" s="1"/>
  <c r="CP27" i="32"/>
  <c r="FZ27" i="32" s="1"/>
  <c r="HQ27" i="32" s="1"/>
  <c r="CN27" i="32"/>
  <c r="FX27" i="32" s="1"/>
  <c r="HO27" i="32" s="1"/>
  <c r="DA27" i="32"/>
  <c r="GK27" i="32" s="1"/>
  <c r="IB27" i="32" s="1"/>
  <c r="DC27" i="32"/>
  <c r="GM27" i="32" s="1"/>
  <c r="ID27" i="32" s="1"/>
  <c r="CO27" i="32"/>
  <c r="FY27" i="32" s="1"/>
  <c r="HP27" i="32" s="1"/>
  <c r="CV27" i="32"/>
  <c r="GF27" i="32" s="1"/>
  <c r="HW27" i="32" s="1"/>
  <c r="BS27" i="32"/>
  <c r="FC27" i="32" s="1"/>
  <c r="GT27" i="32" s="1"/>
  <c r="CQ27" i="32"/>
  <c r="GA27" i="32" s="1"/>
  <c r="HR27" i="32" s="1"/>
  <c r="CG27" i="32"/>
  <c r="FQ27" i="32" s="1"/>
  <c r="HH27" i="32" s="1"/>
  <c r="EF20" i="32"/>
  <c r="HO20" i="32" s="1"/>
  <c r="EK20" i="32"/>
  <c r="HT20" i="32" s="1"/>
  <c r="ET20" i="32"/>
  <c r="IC20" i="32" s="1"/>
  <c r="ER20" i="32"/>
  <c r="IA20" i="32" s="1"/>
  <c r="DT20" i="32"/>
  <c r="HC20" i="32" s="1"/>
  <c r="DY20" i="32"/>
  <c r="HH20" i="32" s="1"/>
  <c r="DP20" i="32"/>
  <c r="GY20" i="32" s="1"/>
  <c r="ED20" i="32"/>
  <c r="HM20" i="32" s="1"/>
  <c r="DW20" i="32"/>
  <c r="HF20" i="32" s="1"/>
  <c r="EN20" i="32"/>
  <c r="HW20" i="32" s="1"/>
  <c r="DO34" i="30"/>
  <c r="GX34" i="30" s="1"/>
  <c r="BW34" i="30"/>
  <c r="FG34" i="30" s="1"/>
  <c r="DT34" i="30"/>
  <c r="HC34" i="30" s="1"/>
  <c r="CB34" i="30"/>
  <c r="FL34" i="30" s="1"/>
  <c r="EC34" i="30"/>
  <c r="HL34" i="30" s="1"/>
  <c r="CK34" i="30"/>
  <c r="FU34" i="30" s="1"/>
  <c r="DL34" i="30"/>
  <c r="GU34" i="30" s="1"/>
  <c r="BT34" i="30"/>
  <c r="FD34" i="30" s="1"/>
  <c r="DI34" i="30"/>
  <c r="GR34" i="30" s="1"/>
  <c r="BQ34" i="30"/>
  <c r="FA34" i="30" s="1"/>
  <c r="EU34" i="30"/>
  <c r="ID34" i="30" s="1"/>
  <c r="DC34" i="30"/>
  <c r="GM34" i="30" s="1"/>
  <c r="DW34" i="30"/>
  <c r="HF34" i="30" s="1"/>
  <c r="CE34" i="30"/>
  <c r="FO34" i="30" s="1"/>
  <c r="ES34" i="30"/>
  <c r="IB34" i="30" s="1"/>
  <c r="DA34" i="30"/>
  <c r="GK34" i="30" s="1"/>
  <c r="ER34" i="30"/>
  <c r="IA34" i="30" s="1"/>
  <c r="CZ34" i="30"/>
  <c r="GJ34" i="30" s="1"/>
  <c r="DY34" i="30"/>
  <c r="HH34" i="30" s="1"/>
  <c r="CG34" i="30"/>
  <c r="FQ34" i="30" s="1"/>
  <c r="EA47" i="32"/>
  <c r="HJ47" i="32" s="1"/>
  <c r="CI47" i="32"/>
  <c r="FS47" i="32" s="1"/>
  <c r="EE47" i="32"/>
  <c r="CM47" i="32"/>
  <c r="FW47" i="32" s="1"/>
  <c r="ER47" i="32"/>
  <c r="CZ47" i="32"/>
  <c r="GJ47" i="32" s="1"/>
  <c r="DT47" i="32"/>
  <c r="HC47" i="32" s="1"/>
  <c r="CB47" i="32"/>
  <c r="FL47" i="32" s="1"/>
  <c r="EF47" i="32"/>
  <c r="HO47" i="32" s="1"/>
  <c r="CN47" i="32"/>
  <c r="FX47" i="32" s="1"/>
  <c r="CD47" i="32"/>
  <c r="FN47" i="32" s="1"/>
  <c r="DV47" i="32"/>
  <c r="CC47" i="32"/>
  <c r="FM47" i="32" s="1"/>
  <c r="DU47" i="32"/>
  <c r="CG47" i="32"/>
  <c r="FQ47" i="32" s="1"/>
  <c r="DY47" i="32"/>
  <c r="CA47" i="32"/>
  <c r="FK47" i="32" s="1"/>
  <c r="DS47" i="32"/>
  <c r="BX47" i="32"/>
  <c r="FH47" i="32" s="1"/>
  <c r="DP47" i="32"/>
  <c r="CS35" i="32"/>
  <c r="GC35" i="32" s="1"/>
  <c r="HT35" i="32" s="1"/>
  <c r="CK35" i="32"/>
  <c r="FU35" i="32" s="1"/>
  <c r="HL35" i="32" s="1"/>
  <c r="CY35" i="32"/>
  <c r="GI35" i="32" s="1"/>
  <c r="HZ35" i="32" s="1"/>
  <c r="CT35" i="32"/>
  <c r="GD35" i="32" s="1"/>
  <c r="HU35" i="32" s="1"/>
  <c r="BU35" i="32"/>
  <c r="FE35" i="32" s="1"/>
  <c r="GV35" i="32" s="1"/>
  <c r="CW35" i="32"/>
  <c r="GG35" i="32" s="1"/>
  <c r="HX35" i="32" s="1"/>
  <c r="DB35" i="32"/>
  <c r="GL35" i="32" s="1"/>
  <c r="IC35" i="32" s="1"/>
  <c r="BW35" i="32"/>
  <c r="FG35" i="32" s="1"/>
  <c r="GX35" i="32" s="1"/>
  <c r="CC35" i="32"/>
  <c r="FM35" i="32" s="1"/>
  <c r="HD35" i="32" s="1"/>
  <c r="CD35" i="32"/>
  <c r="FN35" i="32" s="1"/>
  <c r="HE35" i="32" s="1"/>
  <c r="DR32" i="32"/>
  <c r="HA32" i="32" s="1"/>
  <c r="DL32" i="32"/>
  <c r="GU32" i="32" s="1"/>
  <c r="EP32" i="32"/>
  <c r="HY32" i="32" s="1"/>
  <c r="EN32" i="32"/>
  <c r="HW32" i="32" s="1"/>
  <c r="ES32" i="32"/>
  <c r="IB32" i="32" s="1"/>
  <c r="DO32" i="32"/>
  <c r="GX32" i="32" s="1"/>
  <c r="EB32" i="32"/>
  <c r="HK32" i="32" s="1"/>
  <c r="DS32" i="32"/>
  <c r="HB32" i="32" s="1"/>
  <c r="DX32" i="32"/>
  <c r="HG32" i="32" s="1"/>
  <c r="EC32" i="32"/>
  <c r="HL32" i="32" s="1"/>
  <c r="CM22" i="32"/>
  <c r="FW22" i="32" s="1"/>
  <c r="HN22" i="32" s="1"/>
  <c r="CL22" i="32"/>
  <c r="FV22" i="32" s="1"/>
  <c r="HM22" i="32" s="1"/>
  <c r="DC22" i="32"/>
  <c r="GM22" i="32" s="1"/>
  <c r="ID22" i="32" s="1"/>
  <c r="CO22" i="32"/>
  <c r="FY22" i="32" s="1"/>
  <c r="HP22" i="32" s="1"/>
  <c r="DS45" i="30"/>
  <c r="HB45" i="30" s="1"/>
  <c r="CA45" i="30"/>
  <c r="FK45" i="30" s="1"/>
  <c r="EE45" i="30"/>
  <c r="HN45" i="30" s="1"/>
  <c r="CM45" i="30"/>
  <c r="FW45" i="30" s="1"/>
  <c r="ES45" i="30"/>
  <c r="IB45" i="30" s="1"/>
  <c r="DA45" i="30"/>
  <c r="GK45" i="30" s="1"/>
  <c r="EQ45" i="30"/>
  <c r="HZ45" i="30" s="1"/>
  <c r="CY45" i="30"/>
  <c r="GI45" i="30" s="1"/>
  <c r="DY45" i="30"/>
  <c r="HH45" i="30" s="1"/>
  <c r="CG45" i="30"/>
  <c r="FQ45" i="30" s="1"/>
  <c r="DR45" i="30"/>
  <c r="HA45" i="30" s="1"/>
  <c r="BZ45" i="30"/>
  <c r="FJ45" i="30" s="1"/>
  <c r="DW45" i="30"/>
  <c r="HF45" i="30" s="1"/>
  <c r="CE45" i="30"/>
  <c r="FO45" i="30" s="1"/>
  <c r="EC45" i="30"/>
  <c r="HL45" i="30" s="1"/>
  <c r="CK45" i="30"/>
  <c r="FU45" i="30" s="1"/>
  <c r="DK45" i="30"/>
  <c r="BS45" i="30"/>
  <c r="FC45" i="30" s="1"/>
  <c r="DI45" i="30"/>
  <c r="GR45" i="30" s="1"/>
  <c r="BQ45" i="30"/>
  <c r="FA45" i="30" s="1"/>
  <c r="EN29" i="30"/>
  <c r="HW29" i="30" s="1"/>
  <c r="EQ29" i="30"/>
  <c r="HZ29" i="30" s="1"/>
  <c r="ES29" i="30"/>
  <c r="DZ29" i="30"/>
  <c r="HI29" i="30" s="1"/>
  <c r="DY29" i="30"/>
  <c r="HH29" i="30" s="1"/>
  <c r="DO29" i="30"/>
  <c r="GX29" i="30" s="1"/>
  <c r="DR29" i="30"/>
  <c r="HA29" i="30" s="1"/>
  <c r="EC29" i="30"/>
  <c r="HL29" i="30" s="1"/>
  <c r="EI29" i="30"/>
  <c r="HR29" i="30" s="1"/>
  <c r="DI29" i="30"/>
  <c r="CY46" i="32"/>
  <c r="GI46" i="32" s="1"/>
  <c r="EQ46" i="32"/>
  <c r="ER46" i="32"/>
  <c r="CZ46" i="32"/>
  <c r="GJ46" i="32" s="1"/>
  <c r="DJ46" i="32"/>
  <c r="BR46" i="32"/>
  <c r="FB46" i="32" s="1"/>
  <c r="CE46" i="32"/>
  <c r="FO46" i="32" s="1"/>
  <c r="DW46" i="32"/>
  <c r="DA46" i="32"/>
  <c r="GK46" i="32" s="1"/>
  <c r="ES46" i="32"/>
  <c r="BV46" i="32"/>
  <c r="FF46" i="32" s="1"/>
  <c r="DN46" i="32"/>
  <c r="CJ46" i="32"/>
  <c r="FT46" i="32" s="1"/>
  <c r="EB46" i="32"/>
  <c r="EG46" i="32"/>
  <c r="CO46" i="32"/>
  <c r="FY46" i="32" s="1"/>
  <c r="EA46" i="32"/>
  <c r="CI46" i="32"/>
  <c r="FS46" i="32" s="1"/>
  <c r="DX46" i="32"/>
  <c r="CF46" i="32"/>
  <c r="FP46" i="32" s="1"/>
  <c r="BU34" i="32"/>
  <c r="FE34" i="32" s="1"/>
  <c r="GV34" i="32" s="1"/>
  <c r="CT34" i="32"/>
  <c r="GD34" i="32" s="1"/>
  <c r="HU34" i="32" s="1"/>
  <c r="CY34" i="32"/>
  <c r="GI34" i="32" s="1"/>
  <c r="HZ34" i="32" s="1"/>
  <c r="CB34" i="32"/>
  <c r="FL34" i="32" s="1"/>
  <c r="HC34" i="32" s="1"/>
  <c r="ER31" i="32"/>
  <c r="CZ31" i="32"/>
  <c r="GJ31" i="32" s="1"/>
  <c r="DP31" i="32"/>
  <c r="BX31" i="32"/>
  <c r="FH31" i="32" s="1"/>
  <c r="DV31" i="32"/>
  <c r="CD31" i="32"/>
  <c r="FN31" i="32" s="1"/>
  <c r="EM31" i="32"/>
  <c r="CU31" i="32"/>
  <c r="GE31" i="32" s="1"/>
  <c r="EO31" i="32"/>
  <c r="CW31" i="32"/>
  <c r="GG31" i="32" s="1"/>
  <c r="EE31" i="32"/>
  <c r="CM31" i="32"/>
  <c r="FW31" i="32" s="1"/>
  <c r="EF31" i="32"/>
  <c r="CN31" i="32"/>
  <c r="FX31" i="32" s="1"/>
  <c r="EL31" i="32"/>
  <c r="CT31" i="32"/>
  <c r="GD31" i="32" s="1"/>
  <c r="DZ31" i="32"/>
  <c r="CH31" i="32"/>
  <c r="FR31" i="32" s="1"/>
  <c r="DU31" i="32"/>
  <c r="CC31" i="32"/>
  <c r="FM31" i="32" s="1"/>
  <c r="CU21" i="32"/>
  <c r="GE21" i="32" s="1"/>
  <c r="HV21" i="32" s="1"/>
  <c r="CM21" i="32"/>
  <c r="FW21" i="32" s="1"/>
  <c r="HN21" i="32" s="1"/>
  <c r="BU21" i="32"/>
  <c r="FE21" i="32" s="1"/>
  <c r="GV21" i="32" s="1"/>
  <c r="DA21" i="32"/>
  <c r="GK21" i="32" s="1"/>
  <c r="IB21" i="32" s="1"/>
  <c r="CL21" i="32"/>
  <c r="FV21" i="32" s="1"/>
  <c r="HM21" i="32" s="1"/>
  <c r="BQ21" i="32"/>
  <c r="FA21" i="32" s="1"/>
  <c r="GR21" i="32" s="1"/>
  <c r="CZ21" i="32"/>
  <c r="GJ21" i="32" s="1"/>
  <c r="IA21" i="32" s="1"/>
  <c r="DS40" i="30"/>
  <c r="CA40" i="30"/>
  <c r="FK40" i="30" s="1"/>
  <c r="EG40" i="30"/>
  <c r="CO40" i="30"/>
  <c r="FY40" i="30" s="1"/>
  <c r="DJ40" i="30"/>
  <c r="BR40" i="30"/>
  <c r="FB40" i="30" s="1"/>
  <c r="DX40" i="30"/>
  <c r="CF40" i="30"/>
  <c r="FP40" i="30" s="1"/>
  <c r="ED40" i="30"/>
  <c r="CL40" i="30"/>
  <c r="FV40" i="30" s="1"/>
  <c r="EU40" i="30"/>
  <c r="DC40" i="30"/>
  <c r="GM40" i="30" s="1"/>
  <c r="DM40" i="30"/>
  <c r="BU40" i="30"/>
  <c r="FE40" i="30" s="1"/>
  <c r="DL40" i="30"/>
  <c r="BT40" i="30"/>
  <c r="FD40" i="30" s="1"/>
  <c r="EN40" i="30"/>
  <c r="CV40" i="30"/>
  <c r="GF40" i="30" s="1"/>
  <c r="ET40" i="30"/>
  <c r="DB40" i="30"/>
  <c r="GL40" i="30" s="1"/>
  <c r="HY22" i="30"/>
  <c r="CE31" i="30"/>
  <c r="FO31" i="30" s="1"/>
  <c r="HF31" i="30" s="1"/>
  <c r="BZ31" i="30"/>
  <c r="FJ31" i="30" s="1"/>
  <c r="HA31" i="30" s="1"/>
  <c r="DX31" i="30"/>
  <c r="HG31" i="30" s="1"/>
  <c r="CK31" i="30"/>
  <c r="FU31" i="30" s="1"/>
  <c r="HL31" i="30" s="1"/>
  <c r="CA31" i="30"/>
  <c r="FK31" i="30" s="1"/>
  <c r="HB31" i="30" s="1"/>
  <c r="CG31" i="30"/>
  <c r="FQ31" i="30" s="1"/>
  <c r="HH31" i="30" s="1"/>
  <c r="CO31" i="30"/>
  <c r="FY31" i="30" s="1"/>
  <c r="HP31" i="30" s="1"/>
  <c r="BV31" i="30"/>
  <c r="FF31" i="30" s="1"/>
  <c r="GW31" i="30" s="1"/>
  <c r="CV31" i="30"/>
  <c r="GF31" i="30" s="1"/>
  <c r="HW31" i="30" s="1"/>
  <c r="CX31" i="30"/>
  <c r="GH31" i="30" s="1"/>
  <c r="HY31" i="30" s="1"/>
  <c r="DC31" i="30"/>
  <c r="GM31" i="30" s="1"/>
  <c r="ID31" i="30" s="1"/>
  <c r="CB37" i="30"/>
  <c r="FL37" i="30" s="1"/>
  <c r="HC37" i="30" s="1"/>
  <c r="CV37" i="30"/>
  <c r="GF37" i="30" s="1"/>
  <c r="HW37" i="30" s="1"/>
  <c r="CS37" i="30"/>
  <c r="GC37" i="30" s="1"/>
  <c r="HT37" i="30" s="1"/>
  <c r="DU37" i="30"/>
  <c r="HD37" i="30" s="1"/>
  <c r="BX37" i="30"/>
  <c r="FH37" i="30" s="1"/>
  <c r="GY37" i="30" s="1"/>
  <c r="CA37" i="30"/>
  <c r="FK37" i="30" s="1"/>
  <c r="HB37" i="30" s="1"/>
  <c r="BU37" i="30"/>
  <c r="FE37" i="30" s="1"/>
  <c r="GV37" i="30" s="1"/>
  <c r="CW37" i="30"/>
  <c r="GG37" i="30" s="1"/>
  <c r="HX37" i="30" s="1"/>
  <c r="DB37" i="30"/>
  <c r="GL37" i="30" s="1"/>
  <c r="IC37" i="30" s="1"/>
  <c r="CN37" i="30"/>
  <c r="FX37" i="30" s="1"/>
  <c r="HO37" i="30" s="1"/>
  <c r="CQ37" i="30"/>
  <c r="GA37" i="30" s="1"/>
  <c r="HR37" i="30" s="1"/>
  <c r="BQ29" i="30"/>
  <c r="FA29" i="30" s="1"/>
  <c r="DB29" i="30"/>
  <c r="GL29" i="30" s="1"/>
  <c r="IC29" i="30" s="1"/>
  <c r="CU29" i="30"/>
  <c r="GE29" i="30" s="1"/>
  <c r="HV29" i="30" s="1"/>
  <c r="CM29" i="30"/>
  <c r="FW29" i="30" s="1"/>
  <c r="DC29" i="30"/>
  <c r="GM29" i="30" s="1"/>
  <c r="CF29" i="30"/>
  <c r="FP29" i="30" s="1"/>
  <c r="HG29" i="30" s="1"/>
  <c r="CW29" i="30"/>
  <c r="GG29" i="30" s="1"/>
  <c r="HX29" i="30" s="1"/>
  <c r="DA29" i="30"/>
  <c r="GK29" i="30" s="1"/>
  <c r="CS29" i="30"/>
  <c r="GC29" i="30" s="1"/>
  <c r="HT29" i="30" s="1"/>
  <c r="CF44" i="30"/>
  <c r="FP44" i="30" s="1"/>
  <c r="HG44" i="30" s="1"/>
  <c r="CQ44" i="30"/>
  <c r="GA44" i="30" s="1"/>
  <c r="HR44" i="30" s="1"/>
  <c r="CX44" i="30"/>
  <c r="GH44" i="30" s="1"/>
  <c r="HY44" i="30" s="1"/>
  <c r="CM44" i="30"/>
  <c r="FW44" i="30" s="1"/>
  <c r="HN44" i="30" s="1"/>
  <c r="CY44" i="30"/>
  <c r="GI44" i="30" s="1"/>
  <c r="HZ44" i="30" s="1"/>
  <c r="DB44" i="30"/>
  <c r="GL44" i="30" s="1"/>
  <c r="IC44" i="30" s="1"/>
  <c r="CO44" i="30"/>
  <c r="FY44" i="30" s="1"/>
  <c r="HP44" i="30" s="1"/>
  <c r="CR44" i="30"/>
  <c r="GB44" i="30" s="1"/>
  <c r="HS44" i="30" s="1"/>
  <c r="CE44" i="30"/>
  <c r="FO44" i="30" s="1"/>
  <c r="HF44" i="30" s="1"/>
  <c r="CI44" i="30"/>
  <c r="FS44" i="30" s="1"/>
  <c r="HJ44" i="30" s="1"/>
  <c r="DM41" i="29"/>
  <c r="GW41" i="29" s="1"/>
  <c r="EL41" i="29"/>
  <c r="HV41" i="29" s="1"/>
  <c r="ED41" i="29"/>
  <c r="HN41" i="29" s="1"/>
  <c r="DU41" i="29"/>
  <c r="HE41" i="29" s="1"/>
  <c r="EU41" i="29"/>
  <c r="IE41" i="29" s="1"/>
  <c r="EJ41" i="29"/>
  <c r="HT41" i="29" s="1"/>
  <c r="EH41" i="29"/>
  <c r="HR41" i="29" s="1"/>
  <c r="ER41" i="29"/>
  <c r="IB41" i="29" s="1"/>
  <c r="ET41" i="29"/>
  <c r="ID41" i="29" s="1"/>
  <c r="EG41" i="29"/>
  <c r="HQ41" i="29" s="1"/>
  <c r="EM33" i="29"/>
  <c r="HW33" i="29" s="1"/>
  <c r="DN33" i="29"/>
  <c r="GX33" i="29" s="1"/>
  <c r="ED33" i="29"/>
  <c r="HN33" i="29" s="1"/>
  <c r="EE33" i="29"/>
  <c r="HO33" i="29" s="1"/>
  <c r="ER33" i="29"/>
  <c r="IB33" i="29" s="1"/>
  <c r="EN33" i="29"/>
  <c r="HX33" i="29" s="1"/>
  <c r="DJ33" i="29"/>
  <c r="GT33" i="29" s="1"/>
  <c r="DZ33" i="29"/>
  <c r="HJ33" i="29" s="1"/>
  <c r="DP33" i="29"/>
  <c r="GZ33" i="29" s="1"/>
  <c r="ET33" i="29"/>
  <c r="ID33" i="29" s="1"/>
  <c r="EL29" i="29"/>
  <c r="HV29" i="29" s="1"/>
  <c r="EN29" i="29"/>
  <c r="HX29" i="29" s="1"/>
  <c r="EF29" i="29"/>
  <c r="HP29" i="29" s="1"/>
  <c r="DR29" i="29"/>
  <c r="HB29" i="29" s="1"/>
  <c r="EP29" i="29"/>
  <c r="HZ29" i="29" s="1"/>
  <c r="DX29" i="29"/>
  <c r="HH29" i="29" s="1"/>
  <c r="EB29" i="29"/>
  <c r="HL29" i="29" s="1"/>
  <c r="EH29" i="29"/>
  <c r="HR29" i="29" s="1"/>
  <c r="DS29" i="29"/>
  <c r="HC29" i="29" s="1"/>
  <c r="DK29" i="29"/>
  <c r="GU29" i="29" s="1"/>
  <c r="DL25" i="29"/>
  <c r="GV25" i="29" s="1"/>
  <c r="EM25" i="29"/>
  <c r="HW25" i="29" s="1"/>
  <c r="EN25" i="29"/>
  <c r="HX25" i="29" s="1"/>
  <c r="EW25" i="29"/>
  <c r="IG25" i="29" s="1"/>
  <c r="DN25" i="29"/>
  <c r="GX25" i="29" s="1"/>
  <c r="EE25" i="29"/>
  <c r="HO25" i="29" s="1"/>
  <c r="EG25" i="29"/>
  <c r="HQ25" i="29" s="1"/>
  <c r="EQ25" i="29"/>
  <c r="IA25" i="29" s="1"/>
  <c r="EC25" i="29"/>
  <c r="HM25" i="29" s="1"/>
  <c r="EH25" i="29"/>
  <c r="HR25" i="29" s="1"/>
  <c r="EK21" i="29"/>
  <c r="HU21" i="29" s="1"/>
  <c r="DO21" i="29"/>
  <c r="GY21" i="29" s="1"/>
  <c r="ER21" i="29"/>
  <c r="IB21" i="29" s="1"/>
  <c r="EJ21" i="29"/>
  <c r="HT21" i="29" s="1"/>
  <c r="EF21" i="29"/>
  <c r="HP21" i="29" s="1"/>
  <c r="EB21" i="29"/>
  <c r="HL21" i="29" s="1"/>
  <c r="EU21" i="29"/>
  <c r="IE21" i="29" s="1"/>
  <c r="DV21" i="29"/>
  <c r="HF21" i="29" s="1"/>
  <c r="EG21" i="29"/>
  <c r="HQ21" i="29" s="1"/>
  <c r="EC17" i="29"/>
  <c r="HM17" i="29" s="1"/>
  <c r="DX17" i="29"/>
  <c r="HH17" i="29" s="1"/>
  <c r="EU17" i="29"/>
  <c r="IE17" i="29" s="1"/>
  <c r="DY17" i="29"/>
  <c r="HI17" i="29" s="1"/>
  <c r="EE17" i="29"/>
  <c r="HO17" i="29" s="1"/>
  <c r="ET17" i="29"/>
  <c r="ID17" i="29" s="1"/>
  <c r="DW17" i="29"/>
  <c r="HG17" i="29" s="1"/>
  <c r="EO17" i="29"/>
  <c r="HY17" i="29" s="1"/>
  <c r="ER17" i="29"/>
  <c r="IB17" i="29" s="1"/>
  <c r="DM17" i="29"/>
  <c r="GW17" i="29" s="1"/>
  <c r="CV15" i="29"/>
  <c r="BX15" i="29"/>
  <c r="CP15" i="29"/>
  <c r="CG15" i="29"/>
  <c r="BS15" i="29"/>
  <c r="CQ15" i="29"/>
  <c r="BV15" i="29"/>
  <c r="CB15" i="29"/>
  <c r="CL15" i="29"/>
  <c r="CJ45" i="29"/>
  <c r="CI45" i="29"/>
  <c r="CR45" i="29"/>
  <c r="CV45" i="29"/>
  <c r="CG45" i="29"/>
  <c r="CP45" i="29"/>
  <c r="CE45" i="29"/>
  <c r="BS45" i="29"/>
  <c r="CX45" i="29"/>
  <c r="CB45" i="29"/>
  <c r="CF45" i="29"/>
  <c r="DB37" i="29"/>
  <c r="CD37" i="29"/>
  <c r="DD37" i="29"/>
  <c r="CY37" i="29"/>
  <c r="CB37" i="29"/>
  <c r="CM37" i="29"/>
  <c r="CH37" i="29"/>
  <c r="CL37" i="29"/>
  <c r="CE37" i="29"/>
  <c r="CG37" i="29"/>
  <c r="BT37" i="29"/>
  <c r="CY35" i="29"/>
  <c r="BV35" i="29"/>
  <c r="CA35" i="29"/>
  <c r="CO35" i="29"/>
  <c r="CT35" i="29"/>
  <c r="CZ35" i="29"/>
  <c r="BS35" i="29"/>
  <c r="CG35" i="29"/>
  <c r="CX35" i="29"/>
  <c r="DA35" i="29"/>
  <c r="DE18" i="29"/>
  <c r="CS18" i="29"/>
  <c r="CH18" i="29"/>
  <c r="CC18" i="29"/>
  <c r="DC18" i="29"/>
  <c r="CJ18" i="29"/>
  <c r="BY18" i="29"/>
  <c r="CN18" i="29"/>
  <c r="BX18" i="29"/>
  <c r="BT13" i="29"/>
  <c r="CL13" i="29"/>
  <c r="CM13" i="29"/>
  <c r="CH13" i="29"/>
  <c r="BS13" i="29"/>
  <c r="CS13" i="29"/>
  <c r="CO13" i="29"/>
  <c r="CR13" i="29"/>
  <c r="DA13" i="29"/>
  <c r="BW13" i="29"/>
  <c r="BR13" i="29"/>
  <c r="EE44" i="28"/>
  <c r="HO44" i="28" s="1"/>
  <c r="DS44" i="28"/>
  <c r="HC44" i="28" s="1"/>
  <c r="DU44" i="28"/>
  <c r="HE44" i="28" s="1"/>
  <c r="EI44" i="28"/>
  <c r="HS44" i="28" s="1"/>
  <c r="EW44" i="28"/>
  <c r="IG44" i="28" s="1"/>
  <c r="ES44" i="28"/>
  <c r="IC44" i="28" s="1"/>
  <c r="EH44" i="28"/>
  <c r="HR44" i="28" s="1"/>
  <c r="DL44" i="28"/>
  <c r="GV44" i="28" s="1"/>
  <c r="DJ44" i="28"/>
  <c r="GT44" i="28" s="1"/>
  <c r="EA44" i="28"/>
  <c r="HK44" i="28" s="1"/>
  <c r="DQ40" i="28"/>
  <c r="HA40" i="28" s="1"/>
  <c r="DL40" i="28"/>
  <c r="GV40" i="28" s="1"/>
  <c r="EM40" i="28"/>
  <c r="HW40" i="28" s="1"/>
  <c r="ED40" i="28"/>
  <c r="HN40" i="28" s="1"/>
  <c r="EI40" i="28"/>
  <c r="HS40" i="28" s="1"/>
  <c r="EG40" i="28"/>
  <c r="HQ40" i="28" s="1"/>
  <c r="DN40" i="28"/>
  <c r="GX40" i="28" s="1"/>
  <c r="EF40" i="28"/>
  <c r="HP40" i="28" s="1"/>
  <c r="DR40" i="28"/>
  <c r="HB40" i="28" s="1"/>
  <c r="DO40" i="28"/>
  <c r="GY40" i="28" s="1"/>
  <c r="HK36" i="28"/>
  <c r="GY36" i="28"/>
  <c r="IE36" i="28"/>
  <c r="HP36" i="28"/>
  <c r="GU36" i="28"/>
  <c r="HR36" i="28"/>
  <c r="HU36" i="28"/>
  <c r="HV36" i="28"/>
  <c r="HE36" i="28"/>
  <c r="HL36" i="28"/>
  <c r="CN14" i="29"/>
  <c r="BY14" i="29"/>
  <c r="BZ14" i="29"/>
  <c r="CC14" i="29"/>
  <c r="CB14" i="29"/>
  <c r="CO14" i="29"/>
  <c r="CR14" i="29"/>
  <c r="BR14" i="29"/>
  <c r="DC14" i="29"/>
  <c r="CP14" i="29"/>
  <c r="CS14" i="29"/>
  <c r="CX26" i="29"/>
  <c r="CL26" i="29"/>
  <c r="DC26" i="29"/>
  <c r="CJ26" i="29"/>
  <c r="DA26" i="29"/>
  <c r="CY26" i="29"/>
  <c r="CG26" i="29"/>
  <c r="CI26" i="29"/>
  <c r="CH26" i="29"/>
  <c r="CD26" i="29"/>
  <c r="BT26" i="29"/>
  <c r="IG31" i="28"/>
  <c r="GZ31" i="28"/>
  <c r="HE31" i="28"/>
  <c r="HB31" i="28"/>
  <c r="HQ31" i="28"/>
  <c r="HK31" i="28"/>
  <c r="HF31" i="28"/>
  <c r="IA31" i="28"/>
  <c r="HU31" i="28"/>
  <c r="EO23" i="28"/>
  <c r="HY23" i="28" s="1"/>
  <c r="DZ23" i="28"/>
  <c r="HJ23" i="28" s="1"/>
  <c r="DU23" i="28"/>
  <c r="HE23" i="28" s="1"/>
  <c r="EG23" i="28"/>
  <c r="HQ23" i="28" s="1"/>
  <c r="DP23" i="28"/>
  <c r="GZ23" i="28" s="1"/>
  <c r="DR23" i="28"/>
  <c r="HB23" i="28" s="1"/>
  <c r="DY23" i="28"/>
  <c r="HI23" i="28" s="1"/>
  <c r="EH23" i="28"/>
  <c r="HR23" i="28" s="1"/>
  <c r="DJ23" i="28"/>
  <c r="GT23" i="28" s="1"/>
  <c r="EK23" i="28"/>
  <c r="HU23" i="28" s="1"/>
  <c r="EO15" i="28"/>
  <c r="HY15" i="28" s="1"/>
  <c r="EP15" i="28"/>
  <c r="HZ15" i="28" s="1"/>
  <c r="EA15" i="28"/>
  <c r="HK15" i="28" s="1"/>
  <c r="EF15" i="28"/>
  <c r="HP15" i="28" s="1"/>
  <c r="DQ15" i="28"/>
  <c r="HA15" i="28" s="1"/>
  <c r="EM15" i="28"/>
  <c r="HW15" i="28" s="1"/>
  <c r="DM15" i="28"/>
  <c r="GW15" i="28" s="1"/>
  <c r="DV15" i="28"/>
  <c r="HF15" i="28" s="1"/>
  <c r="EC15" i="28"/>
  <c r="HM15" i="28" s="1"/>
  <c r="DU15" i="28"/>
  <c r="HE15" i="28" s="1"/>
  <c r="DW30" i="28"/>
  <c r="HG30" i="28" s="1"/>
  <c r="CE30" i="28"/>
  <c r="FO30" i="28" s="1"/>
  <c r="EM30" i="28"/>
  <c r="HW30" i="28" s="1"/>
  <c r="CU30" i="28"/>
  <c r="GE30" i="28" s="1"/>
  <c r="EH30" i="28"/>
  <c r="HR30" i="28" s="1"/>
  <c r="CP30" i="28"/>
  <c r="FZ30" i="28" s="1"/>
  <c r="ED30" i="28"/>
  <c r="HN30" i="28" s="1"/>
  <c r="CL30" i="28"/>
  <c r="FV30" i="28" s="1"/>
  <c r="DT30" i="28"/>
  <c r="HD30" i="28" s="1"/>
  <c r="CB30" i="28"/>
  <c r="FL30" i="28" s="1"/>
  <c r="DY30" i="28"/>
  <c r="HI30" i="28" s="1"/>
  <c r="CG30" i="28"/>
  <c r="FQ30" i="28" s="1"/>
  <c r="DM30" i="28"/>
  <c r="GW30" i="28" s="1"/>
  <c r="BU30" i="28"/>
  <c r="FE30" i="28" s="1"/>
  <c r="DP30" i="28"/>
  <c r="GZ30" i="28" s="1"/>
  <c r="BX30" i="28"/>
  <c r="FH30" i="28" s="1"/>
  <c r="EV30" i="28"/>
  <c r="IF30" i="28" s="1"/>
  <c r="DD30" i="28"/>
  <c r="GN30" i="28" s="1"/>
  <c r="DL30" i="28"/>
  <c r="GV30" i="28" s="1"/>
  <c r="BT30" i="28"/>
  <c r="FD30" i="28" s="1"/>
  <c r="BY46" i="29"/>
  <c r="CA46" i="29"/>
  <c r="CH46" i="29"/>
  <c r="DE46" i="29"/>
  <c r="CV46" i="29"/>
  <c r="BR46" i="29"/>
  <c r="CK46" i="29"/>
  <c r="CW46" i="29"/>
  <c r="CD46" i="29"/>
  <c r="CZ46" i="29"/>
  <c r="BW46" i="29"/>
  <c r="DN25" i="28"/>
  <c r="DK25" i="28"/>
  <c r="GU25" i="28" s="1"/>
  <c r="EV25" i="28"/>
  <c r="IF25" i="28" s="1"/>
  <c r="DQ25" i="28"/>
  <c r="EG25" i="28"/>
  <c r="HQ25" i="28" s="1"/>
  <c r="EA25" i="28"/>
  <c r="HK25" i="28" s="1"/>
  <c r="EQ25" i="28"/>
  <c r="IA25" i="28" s="1"/>
  <c r="ER25" i="28"/>
  <c r="IB25" i="28" s="1"/>
  <c r="DR25" i="28"/>
  <c r="ET25" i="28"/>
  <c r="ID25" i="28" s="1"/>
  <c r="HP17" i="28"/>
  <c r="HV17" i="28"/>
  <c r="HF17" i="28"/>
  <c r="GV17" i="28"/>
  <c r="HI17" i="28"/>
  <c r="IF17" i="28"/>
  <c r="HU17" i="28"/>
  <c r="CK46" i="28"/>
  <c r="FU46" i="28" s="1"/>
  <c r="HM46" i="28" s="1"/>
  <c r="CF46" i="28"/>
  <c r="FP46" i="28" s="1"/>
  <c r="HH46" i="28" s="1"/>
  <c r="CA46" i="28"/>
  <c r="FK46" i="28" s="1"/>
  <c r="HC46" i="28" s="1"/>
  <c r="CE46" i="28"/>
  <c r="FO46" i="28" s="1"/>
  <c r="HG46" i="28" s="1"/>
  <c r="CD46" i="28"/>
  <c r="FN46" i="28" s="1"/>
  <c r="HF46" i="28" s="1"/>
  <c r="CG46" i="28"/>
  <c r="FQ46" i="28" s="1"/>
  <c r="HI46" i="28" s="1"/>
  <c r="BT46" i="28"/>
  <c r="FD46" i="28" s="1"/>
  <c r="GV46" i="28" s="1"/>
  <c r="BZ46" i="28"/>
  <c r="FJ46" i="28" s="1"/>
  <c r="HB46" i="28" s="1"/>
  <c r="BW46" i="28"/>
  <c r="FG46" i="28" s="1"/>
  <c r="GY46" i="28" s="1"/>
  <c r="BR46" i="28"/>
  <c r="FB46" i="28" s="1"/>
  <c r="GT46" i="28" s="1"/>
  <c r="CK29" i="28"/>
  <c r="FU29" i="28" s="1"/>
  <c r="HM29" i="28" s="1"/>
  <c r="CV29" i="28"/>
  <c r="GF29" i="28" s="1"/>
  <c r="HX29" i="28" s="1"/>
  <c r="CQ29" i="28"/>
  <c r="GA29" i="28" s="1"/>
  <c r="HS29" i="28" s="1"/>
  <c r="DE29" i="28"/>
  <c r="GO29" i="28" s="1"/>
  <c r="IG29" i="28" s="1"/>
  <c r="BW29" i="28"/>
  <c r="FG29" i="28" s="1"/>
  <c r="GY29" i="28" s="1"/>
  <c r="DA29" i="28"/>
  <c r="GK29" i="28" s="1"/>
  <c r="IC29" i="28" s="1"/>
  <c r="BZ29" i="28"/>
  <c r="FJ29" i="28" s="1"/>
  <c r="HB29" i="28" s="1"/>
  <c r="BX29" i="28"/>
  <c r="FH29" i="28" s="1"/>
  <c r="GZ29" i="28" s="1"/>
  <c r="CC29" i="28"/>
  <c r="FM29" i="28" s="1"/>
  <c r="HE29" i="28" s="1"/>
  <c r="BV31" i="28"/>
  <c r="FF31" i="28" s="1"/>
  <c r="GX31" i="28" s="1"/>
  <c r="CE31" i="28"/>
  <c r="FO31" i="28" s="1"/>
  <c r="HG31" i="28" s="1"/>
  <c r="CH31" i="28"/>
  <c r="FR31" i="28" s="1"/>
  <c r="HJ31" i="28" s="1"/>
  <c r="BW31" i="28"/>
  <c r="FG31" i="28" s="1"/>
  <c r="GY31" i="28" s="1"/>
  <c r="DB31" i="28"/>
  <c r="GL31" i="28" s="1"/>
  <c r="ID31" i="28" s="1"/>
  <c r="BU31" i="28"/>
  <c r="FE31" i="28" s="1"/>
  <c r="GW31" i="28" s="1"/>
  <c r="CQ31" i="28"/>
  <c r="GA31" i="28" s="1"/>
  <c r="HS31" i="28" s="1"/>
  <c r="BY31" i="28"/>
  <c r="FI31" i="28" s="1"/>
  <c r="HA31" i="28" s="1"/>
  <c r="CB31" i="28"/>
  <c r="FL31" i="28" s="1"/>
  <c r="HD31" i="28" s="1"/>
  <c r="BV25" i="28"/>
  <c r="FF25" i="28" s="1"/>
  <c r="CM25" i="28"/>
  <c r="FW25" i="28" s="1"/>
  <c r="HO25" i="28" s="1"/>
  <c r="CC25" i="28"/>
  <c r="FM25" i="28" s="1"/>
  <c r="HE25" i="28" s="1"/>
  <c r="BY25" i="28"/>
  <c r="FI25" i="28" s="1"/>
  <c r="BZ25" i="28"/>
  <c r="FJ25" i="28" s="1"/>
  <c r="CV25" i="28"/>
  <c r="GF25" i="28" s="1"/>
  <c r="CK25" i="28"/>
  <c r="FU25" i="28" s="1"/>
  <c r="BU25" i="28"/>
  <c r="FE25" i="28" s="1"/>
  <c r="GW25" i="28" s="1"/>
  <c r="CT25" i="28"/>
  <c r="GD25" i="28" s="1"/>
  <c r="HV25" i="28" s="1"/>
  <c r="CX25" i="28"/>
  <c r="GH25" i="28" s="1"/>
  <c r="ER17" i="28"/>
  <c r="IB17" i="28" s="1"/>
  <c r="DB17" i="28"/>
  <c r="GL17" i="28" s="1"/>
  <c r="ID17" i="28" s="1"/>
  <c r="DE17" i="28"/>
  <c r="GO17" i="28" s="1"/>
  <c r="IG17" i="28" s="1"/>
  <c r="CK17" i="28"/>
  <c r="FU17" i="28" s="1"/>
  <c r="HM17" i="28" s="1"/>
  <c r="BS17" i="28"/>
  <c r="FC17" i="28" s="1"/>
  <c r="GU17" i="28" s="1"/>
  <c r="CF17" i="28"/>
  <c r="FP17" i="28" s="1"/>
  <c r="HH17" i="28" s="1"/>
  <c r="CM17" i="28"/>
  <c r="FW17" i="28" s="1"/>
  <c r="HO17" i="28" s="1"/>
  <c r="CU17" i="28"/>
  <c r="GE17" i="28" s="1"/>
  <c r="HW17" i="28" s="1"/>
  <c r="CE36" i="28"/>
  <c r="FO36" i="28" s="1"/>
  <c r="HG36" i="28" s="1"/>
  <c r="CA36" i="28"/>
  <c r="FK36" i="28" s="1"/>
  <c r="HC36" i="28" s="1"/>
  <c r="CZ36" i="28"/>
  <c r="GJ36" i="28" s="1"/>
  <c r="IB36" i="28" s="1"/>
  <c r="CU36" i="28"/>
  <c r="GE36" i="28" s="1"/>
  <c r="HW36" i="28" s="1"/>
  <c r="CO36" i="28"/>
  <c r="FY36" i="28" s="1"/>
  <c r="HQ36" i="28" s="1"/>
  <c r="CB36" i="28"/>
  <c r="FL36" i="28" s="1"/>
  <c r="HD36" i="28" s="1"/>
  <c r="BX36" i="28"/>
  <c r="FH36" i="28" s="1"/>
  <c r="GZ36" i="28" s="1"/>
  <c r="DB36" i="28"/>
  <c r="GL36" i="28" s="1"/>
  <c r="ID36" i="28" s="1"/>
  <c r="BR36" i="28"/>
  <c r="FB36" i="28" s="1"/>
  <c r="GT36" i="28" s="1"/>
  <c r="DB38" i="28"/>
  <c r="GL38" i="28" s="1"/>
  <c r="ID38" i="28" s="1"/>
  <c r="CG38" i="28"/>
  <c r="FQ38" i="28" s="1"/>
  <c r="HI38" i="28" s="1"/>
  <c r="CD38" i="28"/>
  <c r="FN38" i="28" s="1"/>
  <c r="HF38" i="28" s="1"/>
  <c r="BS38" i="28"/>
  <c r="FC38" i="28" s="1"/>
  <c r="GU38" i="28" s="1"/>
  <c r="DC38" i="28"/>
  <c r="GM38" i="28" s="1"/>
  <c r="IE38" i="28" s="1"/>
  <c r="CK38" i="28"/>
  <c r="FU38" i="28" s="1"/>
  <c r="HM38" i="28" s="1"/>
  <c r="BV38" i="28"/>
  <c r="FF38" i="28" s="1"/>
  <c r="GX38" i="28" s="1"/>
  <c r="DE38" i="28"/>
  <c r="GO38" i="28" s="1"/>
  <c r="IG38" i="28" s="1"/>
  <c r="CZ38" i="28"/>
  <c r="GJ38" i="28" s="1"/>
  <c r="IB38" i="28" s="1"/>
  <c r="CX38" i="28"/>
  <c r="GH38" i="28" s="1"/>
  <c r="HZ38" i="28" s="1"/>
  <c r="CV20" i="28"/>
  <c r="GF20" i="28" s="1"/>
  <c r="HX20" i="28" s="1"/>
  <c r="DB20" i="28"/>
  <c r="GL20" i="28" s="1"/>
  <c r="ID20" i="28" s="1"/>
  <c r="BT20" i="28"/>
  <c r="FD20" i="28" s="1"/>
  <c r="GV20" i="28" s="1"/>
  <c r="CT20" i="28"/>
  <c r="GD20" i="28" s="1"/>
  <c r="HV20" i="28" s="1"/>
  <c r="BW20" i="28"/>
  <c r="FG20" i="28" s="1"/>
  <c r="GY20" i="28" s="1"/>
  <c r="CB20" i="28"/>
  <c r="FL20" i="28" s="1"/>
  <c r="HD20" i="28" s="1"/>
  <c r="BZ20" i="28"/>
  <c r="FJ20" i="28" s="1"/>
  <c r="HB20" i="28" s="1"/>
  <c r="CD20" i="28"/>
  <c r="FN20" i="28" s="1"/>
  <c r="HF20" i="28" s="1"/>
  <c r="CI20" i="28"/>
  <c r="FS20" i="28" s="1"/>
  <c r="HK20" i="28" s="1"/>
  <c r="CZ34" i="28"/>
  <c r="GJ34" i="28" s="1"/>
  <c r="IB34" i="28" s="1"/>
  <c r="BU34" i="28"/>
  <c r="FE34" i="28" s="1"/>
  <c r="GW34" i="28" s="1"/>
  <c r="CY34" i="28"/>
  <c r="GI34" i="28" s="1"/>
  <c r="IA34" i="28" s="1"/>
  <c r="BR34" i="28"/>
  <c r="FB34" i="28" s="1"/>
  <c r="GT34" i="28" s="1"/>
  <c r="BV34" i="28"/>
  <c r="FF34" i="28" s="1"/>
  <c r="GX34" i="28" s="1"/>
  <c r="DA34" i="28"/>
  <c r="GK34" i="28" s="1"/>
  <c r="IC34" i="28" s="1"/>
  <c r="CN34" i="28"/>
  <c r="FX34" i="28" s="1"/>
  <c r="HP34" i="28" s="1"/>
  <c r="BS34" i="28"/>
  <c r="FC34" i="28" s="1"/>
  <c r="GU34" i="28" s="1"/>
  <c r="CF34" i="28"/>
  <c r="FP34" i="28" s="1"/>
  <c r="HH34" i="28" s="1"/>
  <c r="CR34" i="28"/>
  <c r="GB34" i="28" s="1"/>
  <c r="HT34" i="28" s="1"/>
  <c r="EF46" i="26"/>
  <c r="HO46" i="26" s="1"/>
  <c r="EB46" i="26"/>
  <c r="HK46" i="26" s="1"/>
  <c r="EE46" i="26"/>
  <c r="HN46" i="26" s="1"/>
  <c r="DS46" i="26"/>
  <c r="HB46" i="26" s="1"/>
  <c r="EC46" i="26"/>
  <c r="HL46" i="26" s="1"/>
  <c r="EN46" i="26"/>
  <c r="HW46" i="26" s="1"/>
  <c r="DR46" i="26"/>
  <c r="HA46" i="26" s="1"/>
  <c r="DJ46" i="26"/>
  <c r="GS46" i="26" s="1"/>
  <c r="EK46" i="26"/>
  <c r="HT46" i="26" s="1"/>
  <c r="DQ46" i="26"/>
  <c r="GZ46" i="26" s="1"/>
  <c r="DW42" i="26"/>
  <c r="HF42" i="26" s="1"/>
  <c r="EO42" i="26"/>
  <c r="HX42" i="26" s="1"/>
  <c r="EI42" i="26"/>
  <c r="HR42" i="26" s="1"/>
  <c r="EG42" i="26"/>
  <c r="HP42" i="26" s="1"/>
  <c r="DG42" i="26"/>
  <c r="GP42" i="26" s="1"/>
  <c r="ER42" i="26"/>
  <c r="IA42" i="26" s="1"/>
  <c r="EC42" i="26"/>
  <c r="HL42" i="26" s="1"/>
  <c r="DL42" i="26"/>
  <c r="GU42" i="26" s="1"/>
  <c r="DT42" i="26"/>
  <c r="HC42" i="26" s="1"/>
  <c r="ES42" i="26"/>
  <c r="IB42" i="26" s="1"/>
  <c r="GZ38" i="26"/>
  <c r="HM38" i="26"/>
  <c r="HS38" i="26"/>
  <c r="HJ38" i="26"/>
  <c r="HB38" i="26"/>
  <c r="GW38" i="26"/>
  <c r="IB38" i="26"/>
  <c r="DR34" i="26"/>
  <c r="BZ34" i="26"/>
  <c r="FJ34" i="26" s="1"/>
  <c r="DT34" i="26"/>
  <c r="CB34" i="26"/>
  <c r="FL34" i="26" s="1"/>
  <c r="EC34" i="26"/>
  <c r="CK34" i="26"/>
  <c r="FU34" i="26" s="1"/>
  <c r="EL34" i="26"/>
  <c r="CT34" i="26"/>
  <c r="GD34" i="26" s="1"/>
  <c r="DU34" i="26"/>
  <c r="CC34" i="26"/>
  <c r="FM34" i="26" s="1"/>
  <c r="ED34" i="26"/>
  <c r="HM34" i="26" s="1"/>
  <c r="CL34" i="26"/>
  <c r="FV34" i="26" s="1"/>
  <c r="DN34" i="26"/>
  <c r="GW34" i="26" s="1"/>
  <c r="BV34" i="26"/>
  <c r="FF34" i="26" s="1"/>
  <c r="DM34" i="26"/>
  <c r="GV34" i="26" s="1"/>
  <c r="BU34" i="26"/>
  <c r="FE34" i="26" s="1"/>
  <c r="EE34" i="26"/>
  <c r="HN34" i="26" s="1"/>
  <c r="CM34" i="26"/>
  <c r="FW34" i="26" s="1"/>
  <c r="EB30" i="26"/>
  <c r="HK30" i="26" s="1"/>
  <c r="CJ30" i="26"/>
  <c r="FT30" i="26" s="1"/>
  <c r="ED30" i="26"/>
  <c r="HM30" i="26" s="1"/>
  <c r="CL30" i="26"/>
  <c r="FV30" i="26" s="1"/>
  <c r="DZ30" i="26"/>
  <c r="HI30" i="26" s="1"/>
  <c r="CH30" i="26"/>
  <c r="FR30" i="26" s="1"/>
  <c r="DW30" i="26"/>
  <c r="HF30" i="26" s="1"/>
  <c r="CE30" i="26"/>
  <c r="FO30" i="26" s="1"/>
  <c r="ER30" i="26"/>
  <c r="IA30" i="26" s="1"/>
  <c r="CZ30" i="26"/>
  <c r="GJ30" i="26" s="1"/>
  <c r="EL30" i="26"/>
  <c r="HU30" i="26" s="1"/>
  <c r="CT30" i="26"/>
  <c r="GD30" i="26" s="1"/>
  <c r="EP30" i="26"/>
  <c r="HY30" i="26" s="1"/>
  <c r="CX30" i="26"/>
  <c r="GH30" i="26" s="1"/>
  <c r="DM30" i="26"/>
  <c r="GV30" i="26" s="1"/>
  <c r="BU30" i="26"/>
  <c r="FE30" i="26" s="1"/>
  <c r="DT30" i="26"/>
  <c r="HC30" i="26" s="1"/>
  <c r="CB30" i="26"/>
  <c r="FL30" i="26" s="1"/>
  <c r="DN30" i="26"/>
  <c r="GW30" i="26" s="1"/>
  <c r="BV30" i="26"/>
  <c r="FF30" i="26" s="1"/>
  <c r="EI26" i="26"/>
  <c r="HR26" i="26" s="1"/>
  <c r="DU26" i="26"/>
  <c r="HD26" i="26" s="1"/>
  <c r="EO26" i="26"/>
  <c r="HX26" i="26" s="1"/>
  <c r="EJ26" i="26"/>
  <c r="HS26" i="26" s="1"/>
  <c r="EE26" i="26"/>
  <c r="HN26" i="26" s="1"/>
  <c r="EA26" i="26"/>
  <c r="HJ26" i="26" s="1"/>
  <c r="DH26" i="26"/>
  <c r="GQ26" i="26" s="1"/>
  <c r="EQ26" i="26"/>
  <c r="HZ26" i="26" s="1"/>
  <c r="EL26" i="26"/>
  <c r="HU26" i="26" s="1"/>
  <c r="EQ22" i="26"/>
  <c r="HZ22" i="26" s="1"/>
  <c r="DG22" i="26"/>
  <c r="GP22" i="26" s="1"/>
  <c r="DY22" i="26"/>
  <c r="HH22" i="26" s="1"/>
  <c r="DW22" i="26"/>
  <c r="HF22" i="26" s="1"/>
  <c r="DV22" i="26"/>
  <c r="HE22" i="26" s="1"/>
  <c r="DZ22" i="26"/>
  <c r="HI22" i="26" s="1"/>
  <c r="EB22" i="26"/>
  <c r="HK22" i="26" s="1"/>
  <c r="ET22" i="26"/>
  <c r="IC22" i="26" s="1"/>
  <c r="DI22" i="26"/>
  <c r="GR22" i="26" s="1"/>
  <c r="ER22" i="26"/>
  <c r="IA22" i="26" s="1"/>
  <c r="DL18" i="26"/>
  <c r="BT18" i="26"/>
  <c r="FD18" i="26" s="1"/>
  <c r="DH18" i="26"/>
  <c r="BP18" i="26"/>
  <c r="EZ18" i="26" s="1"/>
  <c r="DO18" i="26"/>
  <c r="BW18" i="26"/>
  <c r="FG18" i="26" s="1"/>
  <c r="DP18" i="26"/>
  <c r="BX18" i="26"/>
  <c r="FH18" i="26" s="1"/>
  <c r="DU18" i="26"/>
  <c r="CC18" i="26"/>
  <c r="FM18" i="26" s="1"/>
  <c r="EE18" i="26"/>
  <c r="CM18" i="26"/>
  <c r="FW18" i="26" s="1"/>
  <c r="EJ18" i="26"/>
  <c r="CR18" i="26"/>
  <c r="GB18" i="26" s="1"/>
  <c r="EG18" i="26"/>
  <c r="CO18" i="26"/>
  <c r="FY18" i="26" s="1"/>
  <c r="EI18" i="26"/>
  <c r="CQ18" i="26"/>
  <c r="GA18" i="26" s="1"/>
  <c r="EK18" i="26"/>
  <c r="CS18" i="26"/>
  <c r="GC18" i="26" s="1"/>
  <c r="ED14" i="26"/>
  <c r="HM14" i="26" s="1"/>
  <c r="DQ14" i="26"/>
  <c r="GZ14" i="26" s="1"/>
  <c r="EE14" i="26"/>
  <c r="HN14" i="26" s="1"/>
  <c r="EH14" i="26"/>
  <c r="HQ14" i="26" s="1"/>
  <c r="DU14" i="26"/>
  <c r="HD14" i="26" s="1"/>
  <c r="DO14" i="26"/>
  <c r="GX14" i="26" s="1"/>
  <c r="DJ14" i="26"/>
  <c r="GS14" i="26" s="1"/>
  <c r="EG14" i="26"/>
  <c r="HP14" i="26" s="1"/>
  <c r="EI14" i="26"/>
  <c r="HR14" i="26" s="1"/>
  <c r="EA14" i="26"/>
  <c r="HJ14" i="26" s="1"/>
  <c r="CC16" i="26"/>
  <c r="FM16" i="26" s="1"/>
  <c r="HD16" i="26" s="1"/>
  <c r="CX16" i="26"/>
  <c r="GH16" i="26" s="1"/>
  <c r="HY16" i="26" s="1"/>
  <c r="CC394" i="27"/>
  <c r="BW395" i="27"/>
  <c r="BV394" i="27"/>
  <c r="BV395" i="27" s="1"/>
  <c r="BV396" i="27" s="1"/>
  <c r="BV397" i="27" s="1"/>
  <c r="BV398" i="27" s="1"/>
  <c r="BV399" i="27" s="1"/>
  <c r="BV400" i="27" s="1"/>
  <c r="BV401" i="27" s="1"/>
  <c r="BV402" i="27" s="1"/>
  <c r="BV403" i="27" s="1"/>
  <c r="BV404" i="27" s="1"/>
  <c r="BV405" i="27" s="1"/>
  <c r="BV406" i="27" s="1"/>
  <c r="BV407" i="27" s="1"/>
  <c r="BV408" i="27" s="1"/>
  <c r="BV409" i="27" s="1"/>
  <c r="BV410" i="27" s="1"/>
  <c r="BV411" i="27" s="1"/>
  <c r="BV412" i="27" s="1"/>
  <c r="BV413" i="27" s="1"/>
  <c r="BV414" i="27" s="1"/>
  <c r="BV415" i="27" s="1"/>
  <c r="BV416" i="27" s="1"/>
  <c r="BV417" i="27" s="1"/>
  <c r="BV418" i="27" s="1"/>
  <c r="BV419" i="27" s="1"/>
  <c r="BV420" i="27" s="1"/>
  <c r="BV421" i="27" s="1"/>
  <c r="BV422" i="27" s="1"/>
  <c r="BY394" i="27"/>
  <c r="CJ36" i="26"/>
  <c r="FT36" i="26" s="1"/>
  <c r="HK36" i="26" s="1"/>
  <c r="CX36" i="26"/>
  <c r="GH36" i="26" s="1"/>
  <c r="HY36" i="26" s="1"/>
  <c r="DN36" i="26"/>
  <c r="GW36" i="26" s="1"/>
  <c r="CK36" i="26"/>
  <c r="FU36" i="26" s="1"/>
  <c r="HL36" i="26" s="1"/>
  <c r="CN36" i="26"/>
  <c r="FX36" i="26" s="1"/>
  <c r="HO36" i="26" s="1"/>
  <c r="CE36" i="26"/>
  <c r="FO36" i="26" s="1"/>
  <c r="HF36" i="26" s="1"/>
  <c r="DB36" i="26"/>
  <c r="GL36" i="26" s="1"/>
  <c r="IC36" i="26" s="1"/>
  <c r="CC36" i="26"/>
  <c r="FM36" i="26" s="1"/>
  <c r="HD36" i="26" s="1"/>
  <c r="CS36" i="26"/>
  <c r="GC36" i="26" s="1"/>
  <c r="HT36" i="26" s="1"/>
  <c r="CA36" i="26"/>
  <c r="FK36" i="26" s="1"/>
  <c r="HB36" i="26" s="1"/>
  <c r="CU36" i="26"/>
  <c r="GE36" i="26" s="1"/>
  <c r="HV36" i="26" s="1"/>
  <c r="CU20" i="24"/>
  <c r="GE20" i="24" s="1"/>
  <c r="HV20" i="24" s="1"/>
  <c r="CS20" i="24"/>
  <c r="GC20" i="24" s="1"/>
  <c r="HT20" i="24" s="1"/>
  <c r="CH38" i="26"/>
  <c r="FR38" i="26" s="1"/>
  <c r="HI38" i="26" s="1"/>
  <c r="CY38" i="26"/>
  <c r="GI38" i="26" s="1"/>
  <c r="HZ38" i="26" s="1"/>
  <c r="CK38" i="26"/>
  <c r="FU38" i="26" s="1"/>
  <c r="HL38" i="26" s="1"/>
  <c r="BY38" i="26"/>
  <c r="FI38" i="26" s="1"/>
  <c r="CZ38" i="26"/>
  <c r="GJ38" i="26" s="1"/>
  <c r="IA38" i="26" s="1"/>
  <c r="CE38" i="26"/>
  <c r="FO38" i="26" s="1"/>
  <c r="HF38" i="26" s="1"/>
  <c r="BO38" i="26"/>
  <c r="EY38" i="26" s="1"/>
  <c r="GP38" i="26" s="1"/>
  <c r="CS38" i="26"/>
  <c r="GC38" i="26" s="1"/>
  <c r="HT38" i="26" s="1"/>
  <c r="CM38" i="26"/>
  <c r="FW38" i="26" s="1"/>
  <c r="HN38" i="26" s="1"/>
  <c r="CP38" i="26"/>
  <c r="FZ38" i="26" s="1"/>
  <c r="HQ38" i="26" s="1"/>
  <c r="DB38" i="26"/>
  <c r="GL38" i="26" s="1"/>
  <c r="IC38" i="26" s="1"/>
  <c r="CT40" i="26"/>
  <c r="GD40" i="26" s="1"/>
  <c r="HU40" i="26" s="1"/>
  <c r="DB40" i="26"/>
  <c r="GL40" i="26" s="1"/>
  <c r="IC40" i="26" s="1"/>
  <c r="BS40" i="26"/>
  <c r="FC40" i="26" s="1"/>
  <c r="GT40" i="26" s="1"/>
  <c r="CL40" i="26"/>
  <c r="FV40" i="26" s="1"/>
  <c r="HM40" i="26" s="1"/>
  <c r="CW40" i="26"/>
  <c r="GG40" i="26" s="1"/>
  <c r="HX40" i="26" s="1"/>
  <c r="CU40" i="26"/>
  <c r="GE40" i="26" s="1"/>
  <c r="HV40" i="26" s="1"/>
  <c r="CA40" i="26"/>
  <c r="FK40" i="26" s="1"/>
  <c r="HB40" i="26" s="1"/>
  <c r="CD40" i="26"/>
  <c r="FN40" i="26" s="1"/>
  <c r="HE40" i="26" s="1"/>
  <c r="CS40" i="26"/>
  <c r="GC40" i="26" s="1"/>
  <c r="HT40" i="26" s="1"/>
  <c r="CZ40" i="26"/>
  <c r="GJ40" i="26" s="1"/>
  <c r="IA40" i="26" s="1"/>
  <c r="BX20" i="26"/>
  <c r="FH20" i="26" s="1"/>
  <c r="GY20" i="26" s="1"/>
  <c r="CE20" i="26"/>
  <c r="FO20" i="26" s="1"/>
  <c r="HF20" i="26" s="1"/>
  <c r="CW20" i="26"/>
  <c r="GG20" i="26" s="1"/>
  <c r="HX20" i="26" s="1"/>
  <c r="CK20" i="26"/>
  <c r="FU20" i="26" s="1"/>
  <c r="HL20" i="26" s="1"/>
  <c r="CT20" i="26"/>
  <c r="GD20" i="26" s="1"/>
  <c r="HU20" i="26" s="1"/>
  <c r="CI20" i="26"/>
  <c r="FS20" i="26" s="1"/>
  <c r="HJ20" i="26" s="1"/>
  <c r="CQ20" i="26"/>
  <c r="GA20" i="26" s="1"/>
  <c r="HR20" i="26" s="1"/>
  <c r="CC20" i="26"/>
  <c r="FM20" i="26" s="1"/>
  <c r="HD20" i="26" s="1"/>
  <c r="CA20" i="26"/>
  <c r="FK20" i="26" s="1"/>
  <c r="HB20" i="26" s="1"/>
  <c r="HH46" i="24"/>
  <c r="IA46" i="24"/>
  <c r="HN46" i="24"/>
  <c r="GW46" i="24"/>
  <c r="HO46" i="24"/>
  <c r="HE46" i="24"/>
  <c r="EC42" i="24"/>
  <c r="HL42" i="24" s="1"/>
  <c r="EI42" i="24"/>
  <c r="HR42" i="24" s="1"/>
  <c r="DY42" i="24"/>
  <c r="HH42" i="24" s="1"/>
  <c r="DQ42" i="24"/>
  <c r="GZ42" i="24" s="1"/>
  <c r="EN42" i="24"/>
  <c r="HW42" i="24" s="1"/>
  <c r="ED42" i="24"/>
  <c r="HM42" i="24" s="1"/>
  <c r="DT42" i="24"/>
  <c r="HC42" i="24" s="1"/>
  <c r="EM42" i="24"/>
  <c r="HV42" i="24" s="1"/>
  <c r="ET42" i="24"/>
  <c r="IC42" i="24" s="1"/>
  <c r="DL42" i="24"/>
  <c r="GU42" i="24" s="1"/>
  <c r="EK38" i="24"/>
  <c r="HT38" i="24" s="1"/>
  <c r="EC38" i="24"/>
  <c r="HL38" i="24" s="1"/>
  <c r="DU38" i="24"/>
  <c r="HD38" i="24" s="1"/>
  <c r="EI38" i="24"/>
  <c r="HR38" i="24" s="1"/>
  <c r="DP38" i="24"/>
  <c r="GY38" i="24" s="1"/>
  <c r="DN38" i="24"/>
  <c r="GW38" i="24" s="1"/>
  <c r="DZ38" i="24"/>
  <c r="HI38" i="24" s="1"/>
  <c r="DV38" i="24"/>
  <c r="HE38" i="24" s="1"/>
  <c r="EM38" i="24"/>
  <c r="HV38" i="24" s="1"/>
  <c r="DM34" i="24"/>
  <c r="GV34" i="24" s="1"/>
  <c r="EK34" i="24"/>
  <c r="HT34" i="24" s="1"/>
  <c r="EA34" i="24"/>
  <c r="HJ34" i="24" s="1"/>
  <c r="DS34" i="24"/>
  <c r="HB34" i="24" s="1"/>
  <c r="DN34" i="24"/>
  <c r="GW34" i="24" s="1"/>
  <c r="DP34" i="24"/>
  <c r="GY34" i="24" s="1"/>
  <c r="EJ34" i="24"/>
  <c r="HS34" i="24" s="1"/>
  <c r="DZ34" i="24"/>
  <c r="HI34" i="24" s="1"/>
  <c r="DR34" i="24"/>
  <c r="HA34" i="24" s="1"/>
  <c r="DW34" i="24"/>
  <c r="HF34" i="24" s="1"/>
  <c r="DU30" i="24"/>
  <c r="HD30" i="24" s="1"/>
  <c r="DS30" i="24"/>
  <c r="HB30" i="24" s="1"/>
  <c r="DK30" i="24"/>
  <c r="GT30" i="24" s="1"/>
  <c r="EI30" i="24"/>
  <c r="HR30" i="24" s="1"/>
  <c r="ER30" i="24"/>
  <c r="IA30" i="24" s="1"/>
  <c r="DW30" i="24"/>
  <c r="HF30" i="24" s="1"/>
  <c r="EP30" i="24"/>
  <c r="HY30" i="24" s="1"/>
  <c r="EJ30" i="24"/>
  <c r="HS30" i="24" s="1"/>
  <c r="ED30" i="24"/>
  <c r="HM30" i="24" s="1"/>
  <c r="ES30" i="24"/>
  <c r="IB30" i="24" s="1"/>
  <c r="EC26" i="24"/>
  <c r="CK26" i="24"/>
  <c r="FU26" i="24" s="1"/>
  <c r="DX26" i="24"/>
  <c r="CF26" i="24"/>
  <c r="FP26" i="24" s="1"/>
  <c r="DP26" i="24"/>
  <c r="BX26" i="24"/>
  <c r="FH26" i="24" s="1"/>
  <c r="DS26" i="24"/>
  <c r="CA26" i="24"/>
  <c r="FK26" i="24" s="1"/>
  <c r="EN26" i="24"/>
  <c r="CV26" i="24"/>
  <c r="GF26" i="24" s="1"/>
  <c r="DZ26" i="24"/>
  <c r="CH26" i="24"/>
  <c r="FR26" i="24" s="1"/>
  <c r="ED26" i="24"/>
  <c r="CL26" i="24"/>
  <c r="FV26" i="24" s="1"/>
  <c r="ER26" i="24"/>
  <c r="CZ26" i="24"/>
  <c r="GJ26" i="24" s="1"/>
  <c r="EE26" i="24"/>
  <c r="CM26" i="24"/>
  <c r="FW26" i="24" s="1"/>
  <c r="DO26" i="24"/>
  <c r="BW26" i="24"/>
  <c r="FG26" i="24" s="1"/>
  <c r="EK22" i="24"/>
  <c r="CS22" i="24"/>
  <c r="GC22" i="24" s="1"/>
  <c r="DQ22" i="24"/>
  <c r="GZ22" i="24" s="1"/>
  <c r="BY22" i="24"/>
  <c r="FI22" i="24" s="1"/>
  <c r="DI22" i="24"/>
  <c r="GR22" i="24" s="1"/>
  <c r="BQ22" i="24"/>
  <c r="FA22" i="24" s="1"/>
  <c r="DP22" i="24"/>
  <c r="GY22" i="24" s="1"/>
  <c r="BX22" i="24"/>
  <c r="FH22" i="24" s="1"/>
  <c r="EP22" i="24"/>
  <c r="HY22" i="24" s="1"/>
  <c r="CX22" i="24"/>
  <c r="GH22" i="24" s="1"/>
  <c r="ER22" i="24"/>
  <c r="IA22" i="24" s="1"/>
  <c r="CZ22" i="24"/>
  <c r="GJ22" i="24" s="1"/>
  <c r="ED22" i="24"/>
  <c r="HM22" i="24" s="1"/>
  <c r="CL22" i="24"/>
  <c r="FV22" i="24" s="1"/>
  <c r="DL22" i="24"/>
  <c r="GU22" i="24" s="1"/>
  <c r="BT22" i="24"/>
  <c r="FD22" i="24" s="1"/>
  <c r="DZ22" i="24"/>
  <c r="HI22" i="24" s="1"/>
  <c r="CH22" i="24"/>
  <c r="FR22" i="24" s="1"/>
  <c r="DM18" i="24"/>
  <c r="GV18" i="24" s="1"/>
  <c r="BU18" i="24"/>
  <c r="FE18" i="24" s="1"/>
  <c r="EK18" i="24"/>
  <c r="HT18" i="24" s="1"/>
  <c r="CS18" i="24"/>
  <c r="GC18" i="24" s="1"/>
  <c r="EC18" i="24"/>
  <c r="HL18" i="24" s="1"/>
  <c r="CK18" i="24"/>
  <c r="FU18" i="24" s="1"/>
  <c r="DS18" i="24"/>
  <c r="HB18" i="24" s="1"/>
  <c r="CA18" i="24"/>
  <c r="FK18" i="24" s="1"/>
  <c r="ER18" i="24"/>
  <c r="IA18" i="24" s="1"/>
  <c r="CZ18" i="24"/>
  <c r="GJ18" i="24" s="1"/>
  <c r="EU18" i="24"/>
  <c r="ID18" i="24" s="1"/>
  <c r="DC18" i="24"/>
  <c r="GM18" i="24" s="1"/>
  <c r="DP18" i="24"/>
  <c r="GY18" i="24" s="1"/>
  <c r="BX18" i="24"/>
  <c r="FH18" i="24" s="1"/>
  <c r="DT18" i="24"/>
  <c r="HC18" i="24" s="1"/>
  <c r="CB18" i="24"/>
  <c r="FL18" i="24" s="1"/>
  <c r="EP18" i="24"/>
  <c r="HY18" i="24" s="1"/>
  <c r="CX18" i="24"/>
  <c r="GH18" i="24" s="1"/>
  <c r="DZ18" i="24"/>
  <c r="HI18" i="24" s="1"/>
  <c r="CH18" i="24"/>
  <c r="FR18" i="24" s="1"/>
  <c r="HD14" i="24"/>
  <c r="GV14" i="24"/>
  <c r="HZ14" i="24"/>
  <c r="HO14" i="24"/>
  <c r="HN14" i="24"/>
  <c r="IC14" i="24"/>
  <c r="GU14" i="24"/>
  <c r="GS14" i="24"/>
  <c r="DS46" i="23"/>
  <c r="DY46" i="23"/>
  <c r="ET46" i="23"/>
  <c r="EQ46" i="23"/>
  <c r="EM46" i="23"/>
  <c r="EB46" i="23"/>
  <c r="EO46" i="23"/>
  <c r="DT46" i="23"/>
  <c r="BR46" i="23"/>
  <c r="EG46" i="23"/>
  <c r="EC46" i="23"/>
  <c r="EA42" i="23"/>
  <c r="EM42" i="23"/>
  <c r="EB42" i="23"/>
  <c r="EE42" i="23"/>
  <c r="DT42" i="23"/>
  <c r="DX42" i="23"/>
  <c r="DW42" i="23"/>
  <c r="DL42" i="23"/>
  <c r="DY42" i="23"/>
  <c r="DV42" i="23"/>
  <c r="EQ38" i="23"/>
  <c r="CY38" i="23"/>
  <c r="EF38" i="23"/>
  <c r="CN38" i="23"/>
  <c r="EU38" i="23"/>
  <c r="DC38" i="23"/>
  <c r="DU38" i="23"/>
  <c r="CC38" i="23"/>
  <c r="EO38" i="23"/>
  <c r="CW38" i="23"/>
  <c r="DM38" i="23"/>
  <c r="BU38" i="23"/>
  <c r="DZ38" i="23"/>
  <c r="CH38" i="23"/>
  <c r="EK38" i="23"/>
  <c r="CS38" i="23"/>
  <c r="DR38" i="23"/>
  <c r="BZ38" i="23"/>
  <c r="DV38" i="23"/>
  <c r="CD38" i="23"/>
  <c r="EB34" i="23"/>
  <c r="EO34" i="23"/>
  <c r="DU34" i="23"/>
  <c r="DX34" i="23"/>
  <c r="DM34" i="23"/>
  <c r="EA34" i="23"/>
  <c r="EU34" i="23"/>
  <c r="EY34" i="23"/>
  <c r="DR34" i="23"/>
  <c r="ET34" i="23"/>
  <c r="EY26" i="23"/>
  <c r="DG26" i="23"/>
  <c r="DR26" i="23"/>
  <c r="BZ26" i="23"/>
  <c r="ET26" i="23"/>
  <c r="DB26" i="23"/>
  <c r="EV26" i="23"/>
  <c r="DD26" i="23"/>
  <c r="DW26" i="23"/>
  <c r="CE26" i="23"/>
  <c r="EJ26" i="23"/>
  <c r="CR26" i="23"/>
  <c r="EH26" i="23"/>
  <c r="CP26" i="23"/>
  <c r="DO26" i="23"/>
  <c r="BW26" i="23"/>
  <c r="EI26" i="23"/>
  <c r="CQ26" i="23"/>
  <c r="EM26" i="23"/>
  <c r="CU26" i="23"/>
  <c r="DT22" i="23"/>
  <c r="CB22" i="23"/>
  <c r="EY22" i="23"/>
  <c r="DG22" i="23"/>
  <c r="BR22" i="23"/>
  <c r="EG22" i="23"/>
  <c r="CO22" i="23"/>
  <c r="DJ22" i="23" s="1"/>
  <c r="DY22" i="23"/>
  <c r="CG22" i="23"/>
  <c r="DX22" i="23"/>
  <c r="CF22" i="23"/>
  <c r="EH22" i="23"/>
  <c r="CP22" i="23"/>
  <c r="EA22" i="23"/>
  <c r="CI22" i="23"/>
  <c r="EN22" i="23"/>
  <c r="CV22" i="23"/>
  <c r="DW22" i="23"/>
  <c r="CE22" i="23"/>
  <c r="EE22" i="23"/>
  <c r="CM22" i="23"/>
  <c r="EQ18" i="23"/>
  <c r="EW18" i="23"/>
  <c r="EI18" i="23"/>
  <c r="DU18" i="23"/>
  <c r="DQ18" i="23"/>
  <c r="DT18" i="23"/>
  <c r="DZ18" i="23"/>
  <c r="DL18" i="23"/>
  <c r="EL18" i="23"/>
  <c r="DW18" i="23"/>
  <c r="JF357" i="27"/>
  <c r="IO357" i="27"/>
  <c r="IA357" i="27"/>
  <c r="IP357" i="27"/>
  <c r="HO357" i="27"/>
  <c r="IZ357" i="27"/>
  <c r="HH357" i="27"/>
  <c r="JA357" i="27"/>
  <c r="HY357" i="27"/>
  <c r="IE357" i="27"/>
  <c r="HM357" i="27"/>
  <c r="HJ357" i="27"/>
  <c r="HX357" i="27"/>
  <c r="HN357" i="27"/>
  <c r="CM28" i="24"/>
  <c r="FW28" i="24" s="1"/>
  <c r="HN28" i="24" s="1"/>
  <c r="CX28" i="24"/>
  <c r="GH28" i="24" s="1"/>
  <c r="HY28" i="24" s="1"/>
  <c r="BY28" i="24"/>
  <c r="FI28" i="24" s="1"/>
  <c r="GZ28" i="24" s="1"/>
  <c r="CP28" i="24"/>
  <c r="FZ28" i="24" s="1"/>
  <c r="HQ28" i="24" s="1"/>
  <c r="CL28" i="24"/>
  <c r="FV28" i="24" s="1"/>
  <c r="HM28" i="24" s="1"/>
  <c r="BS28" i="24"/>
  <c r="FC28" i="24" s="1"/>
  <c r="GT28" i="24" s="1"/>
  <c r="CC28" i="24"/>
  <c r="FM28" i="24" s="1"/>
  <c r="HD28" i="24" s="1"/>
  <c r="CB28" i="24"/>
  <c r="FL28" i="24" s="1"/>
  <c r="HC28" i="24" s="1"/>
  <c r="CD28" i="24"/>
  <c r="FN28" i="24" s="1"/>
  <c r="HE28" i="24" s="1"/>
  <c r="CE15" i="23"/>
  <c r="CN15" i="23"/>
  <c r="CT15" i="23"/>
  <c r="BU15" i="23"/>
  <c r="BV15" i="23"/>
  <c r="CI15" i="23"/>
  <c r="DD15" i="23"/>
  <c r="CJ15" i="23"/>
  <c r="CL15" i="23"/>
  <c r="CV15" i="23"/>
  <c r="CQ15" i="23"/>
  <c r="BV36" i="24"/>
  <c r="FF36" i="24" s="1"/>
  <c r="GW36" i="24" s="1"/>
  <c r="BT36" i="24"/>
  <c r="FD36" i="24" s="1"/>
  <c r="GU36" i="24" s="1"/>
  <c r="BZ36" i="24"/>
  <c r="FJ36" i="24" s="1"/>
  <c r="HA36" i="24" s="1"/>
  <c r="CH36" i="24"/>
  <c r="FR36" i="24" s="1"/>
  <c r="HI36" i="24" s="1"/>
  <c r="DA36" i="24"/>
  <c r="GK36" i="24" s="1"/>
  <c r="IB36" i="24" s="1"/>
  <c r="CI36" i="24"/>
  <c r="FS36" i="24" s="1"/>
  <c r="HJ36" i="24" s="1"/>
  <c r="DS36" i="24"/>
  <c r="HB36" i="24" s="1"/>
  <c r="CL36" i="24"/>
  <c r="FV36" i="24" s="1"/>
  <c r="HM36" i="24" s="1"/>
  <c r="DB30" i="23"/>
  <c r="CA30" i="23"/>
  <c r="BT30" i="23"/>
  <c r="CO30" i="23"/>
  <c r="DJ30" i="23" s="1"/>
  <c r="DF30" i="23"/>
  <c r="CM30" i="23"/>
  <c r="CX30" i="23"/>
  <c r="CC30" i="23"/>
  <c r="DC30" i="23"/>
  <c r="CW30" i="23"/>
  <c r="CM14" i="23"/>
  <c r="CS14" i="23"/>
  <c r="BX14" i="23"/>
  <c r="CE14" i="23"/>
  <c r="CV14" i="23"/>
  <c r="DG14" i="23"/>
  <c r="DA14" i="23"/>
  <c r="CH14" i="23"/>
  <c r="BU14" i="23"/>
  <c r="CL14" i="24"/>
  <c r="FV14" i="24" s="1"/>
  <c r="HM14" i="24" s="1"/>
  <c r="CN14" i="24"/>
  <c r="FX14" i="24" s="1"/>
  <c r="CA14" i="24"/>
  <c r="FK14" i="24" s="1"/>
  <c r="HB14" i="24" s="1"/>
  <c r="DA14" i="24"/>
  <c r="GK14" i="24" s="1"/>
  <c r="IB14" i="24" s="1"/>
  <c r="BY14" i="24"/>
  <c r="FI14" i="24" s="1"/>
  <c r="GZ14" i="24" s="1"/>
  <c r="CB14" i="24"/>
  <c r="FL14" i="24" s="1"/>
  <c r="HC14" i="24" s="1"/>
  <c r="CE14" i="24"/>
  <c r="FO14" i="24" s="1"/>
  <c r="HF14" i="24" s="1"/>
  <c r="BZ14" i="24"/>
  <c r="FJ14" i="24" s="1"/>
  <c r="HA14" i="24" s="1"/>
  <c r="CK14" i="24"/>
  <c r="FU14" i="24" s="1"/>
  <c r="HL14" i="24" s="1"/>
  <c r="CF14" i="24"/>
  <c r="FP14" i="24" s="1"/>
  <c r="HG14" i="24" s="1"/>
  <c r="BS14" i="24"/>
  <c r="FC14" i="24" s="1"/>
  <c r="GT14" i="24" s="1"/>
  <c r="CK46" i="24"/>
  <c r="FU46" i="24" s="1"/>
  <c r="HL46" i="24" s="1"/>
  <c r="BY46" i="24"/>
  <c r="FI46" i="24" s="1"/>
  <c r="GZ46" i="24" s="1"/>
  <c r="CB46" i="24"/>
  <c r="FL46" i="24" s="1"/>
  <c r="HC46" i="24" s="1"/>
  <c r="CE46" i="24"/>
  <c r="FO46" i="24" s="1"/>
  <c r="HF46" i="24" s="1"/>
  <c r="BZ46" i="24"/>
  <c r="FJ46" i="24" s="1"/>
  <c r="HA46" i="24" s="1"/>
  <c r="DA46" i="24"/>
  <c r="GK46" i="24" s="1"/>
  <c r="IB46" i="24" s="1"/>
  <c r="CF46" i="24"/>
  <c r="FP46" i="24" s="1"/>
  <c r="HG46" i="24" s="1"/>
  <c r="BS46" i="24"/>
  <c r="FC46" i="24" s="1"/>
  <c r="GT46" i="24" s="1"/>
  <c r="BQ46" i="24"/>
  <c r="FA46" i="24" s="1"/>
  <c r="GR46" i="24" s="1"/>
  <c r="BT46" i="24"/>
  <c r="FD46" i="24" s="1"/>
  <c r="GU46" i="24" s="1"/>
  <c r="BX12" i="23"/>
  <c r="DB12" i="23"/>
  <c r="CC12" i="23"/>
  <c r="CI12" i="23"/>
  <c r="CD28" i="23"/>
  <c r="CU28" i="23"/>
  <c r="DS22" i="23"/>
  <c r="IJ261" i="27"/>
  <c r="HW261" i="27"/>
  <c r="IC261" i="27"/>
  <c r="IP261" i="27"/>
  <c r="HC261" i="27"/>
  <c r="HQ261" i="27"/>
  <c r="IQ261" i="27"/>
  <c r="HU261" i="27"/>
  <c r="HZ261" i="27"/>
  <c r="IM261" i="27"/>
  <c r="HD261" i="27"/>
  <c r="HV261" i="27"/>
  <c r="IZ261" i="27"/>
  <c r="HM261" i="27"/>
  <c r="JC261" i="27"/>
  <c r="JH261" i="27"/>
  <c r="IR261" i="27"/>
  <c r="HH261" i="27"/>
  <c r="HT261" i="27"/>
  <c r="DR15" i="33"/>
  <c r="HA15" i="33" s="1"/>
  <c r="EA15" i="33"/>
  <c r="HJ15" i="33" s="1"/>
  <c r="DZ15" i="33"/>
  <c r="HI15" i="33" s="1"/>
  <c r="EI15" i="33"/>
  <c r="HR15" i="33" s="1"/>
  <c r="EG15" i="33"/>
  <c r="HP15" i="33" s="1"/>
  <c r="EQ15" i="33"/>
  <c r="HZ15" i="33" s="1"/>
  <c r="DQ15" i="33"/>
  <c r="GZ15" i="33" s="1"/>
  <c r="DS15" i="33"/>
  <c r="HB15" i="33" s="1"/>
  <c r="DU15" i="33"/>
  <c r="HD15" i="33" s="1"/>
  <c r="EC15" i="33"/>
  <c r="HL15" i="33" s="1"/>
  <c r="EE33" i="33"/>
  <c r="HN33" i="33" s="1"/>
  <c r="DW33" i="33"/>
  <c r="HF33" i="33" s="1"/>
  <c r="DY33" i="33"/>
  <c r="HH33" i="33" s="1"/>
  <c r="EC33" i="33"/>
  <c r="HL33" i="33" s="1"/>
  <c r="EK33" i="33"/>
  <c r="HT33" i="33" s="1"/>
  <c r="DU33" i="33"/>
  <c r="HD33" i="33" s="1"/>
  <c r="ES33" i="33"/>
  <c r="IB33" i="33" s="1"/>
  <c r="EO33" i="33"/>
  <c r="HX33" i="33" s="1"/>
  <c r="DL33" i="33"/>
  <c r="GU33" i="33" s="1"/>
  <c r="DR33" i="33"/>
  <c r="HA33" i="33" s="1"/>
  <c r="BQ16" i="33"/>
  <c r="FA16" i="33" s="1"/>
  <c r="DI16" i="33"/>
  <c r="GR16" i="33" s="1"/>
  <c r="CQ16" i="33"/>
  <c r="GA16" i="33" s="1"/>
  <c r="EI16" i="33"/>
  <c r="HR16" i="33" s="1"/>
  <c r="DB16" i="33"/>
  <c r="GL16" i="33" s="1"/>
  <c r="ET16" i="33"/>
  <c r="IC16" i="33" s="1"/>
  <c r="CF16" i="33"/>
  <c r="FP16" i="33" s="1"/>
  <c r="DX16" i="33"/>
  <c r="CK16" i="33"/>
  <c r="FU16" i="33" s="1"/>
  <c r="EC16" i="33"/>
  <c r="HL16" i="33" s="1"/>
  <c r="DY16" i="33"/>
  <c r="HH16" i="33" s="1"/>
  <c r="DS16" i="33"/>
  <c r="HB16" i="33" s="1"/>
  <c r="ED16" i="33"/>
  <c r="HM16" i="33" s="1"/>
  <c r="BZ16" i="33"/>
  <c r="FJ16" i="33" s="1"/>
  <c r="DR16" i="33"/>
  <c r="DM16" i="33"/>
  <c r="GV16" i="33" s="1"/>
  <c r="DR32" i="33"/>
  <c r="HA32" i="33" s="1"/>
  <c r="EM32" i="33"/>
  <c r="HV32" i="33" s="1"/>
  <c r="CW32" i="33"/>
  <c r="GG32" i="33" s="1"/>
  <c r="EO32" i="33"/>
  <c r="HX32" i="33" s="1"/>
  <c r="ET32" i="33"/>
  <c r="IC32" i="33" s="1"/>
  <c r="DI32" i="33"/>
  <c r="GR32" i="33" s="1"/>
  <c r="BV32" i="33"/>
  <c r="FF32" i="33" s="1"/>
  <c r="DN32" i="33"/>
  <c r="GW32" i="33" s="1"/>
  <c r="CE32" i="33"/>
  <c r="FO32" i="33" s="1"/>
  <c r="DW32" i="33"/>
  <c r="HF32" i="33" s="1"/>
  <c r="EQ32" i="33"/>
  <c r="HZ32" i="33" s="1"/>
  <c r="ED32" i="33"/>
  <c r="HM32" i="33" s="1"/>
  <c r="DY32" i="33"/>
  <c r="HH32" i="33" s="1"/>
  <c r="DX22" i="30"/>
  <c r="HG22" i="30" s="1"/>
  <c r="EV22" i="30"/>
  <c r="IE22" i="30" s="1"/>
  <c r="CZ22" i="30"/>
  <c r="GJ22" i="30" s="1"/>
  <c r="ER22" i="30"/>
  <c r="DT22" i="30"/>
  <c r="HC22" i="30" s="1"/>
  <c r="EE22" i="30"/>
  <c r="HN22" i="30" s="1"/>
  <c r="EQ22" i="30"/>
  <c r="HZ22" i="30" s="1"/>
  <c r="EL22" i="30"/>
  <c r="HU22" i="30" s="1"/>
  <c r="EB22" i="30"/>
  <c r="HK22" i="30" s="1"/>
  <c r="DW22" i="30"/>
  <c r="HF22" i="30" s="1"/>
  <c r="EF11" i="32"/>
  <c r="CN11" i="32"/>
  <c r="FX11" i="32" s="1"/>
  <c r="DC11" i="32"/>
  <c r="GM11" i="32" s="1"/>
  <c r="ID11" i="32" s="1"/>
  <c r="EU11" i="32"/>
  <c r="DI11" i="32"/>
  <c r="BQ11" i="32"/>
  <c r="FA11" i="32" s="1"/>
  <c r="DL11" i="32"/>
  <c r="BT11" i="32"/>
  <c r="FD11" i="32" s="1"/>
  <c r="EC11" i="32"/>
  <c r="CK11" i="32"/>
  <c r="FU11" i="32" s="1"/>
  <c r="ET11" i="32"/>
  <c r="DB11" i="32"/>
  <c r="GL11" i="32" s="1"/>
  <c r="BZ11" i="32"/>
  <c r="FJ11" i="32" s="1"/>
  <c r="HA11" i="32" s="1"/>
  <c r="DR11" i="32"/>
  <c r="EL11" i="32"/>
  <c r="CT11" i="32"/>
  <c r="GD11" i="32" s="1"/>
  <c r="DZ11" i="32"/>
  <c r="CH11" i="32"/>
  <c r="FR11" i="32" s="1"/>
  <c r="DP11" i="32"/>
  <c r="BX11" i="32"/>
  <c r="FH11" i="32" s="1"/>
  <c r="EU18" i="33"/>
  <c r="ID18" i="33" s="1"/>
  <c r="DU18" i="33"/>
  <c r="HD18" i="33" s="1"/>
  <c r="DJ18" i="33"/>
  <c r="GS18" i="33" s="1"/>
  <c r="DN18" i="33"/>
  <c r="GW18" i="33" s="1"/>
  <c r="EF18" i="33"/>
  <c r="HO18" i="33" s="1"/>
  <c r="EV18" i="33"/>
  <c r="IE18" i="33" s="1"/>
  <c r="EN18" i="33"/>
  <c r="HW18" i="33" s="1"/>
  <c r="EG18" i="33"/>
  <c r="HP18" i="33" s="1"/>
  <c r="EJ18" i="33"/>
  <c r="HS18" i="33" s="1"/>
  <c r="DM18" i="33"/>
  <c r="GV18" i="33" s="1"/>
  <c r="CO46" i="33"/>
  <c r="FY46" i="33" s="1"/>
  <c r="EG46" i="33"/>
  <c r="DZ46" i="33"/>
  <c r="HI46" i="33" s="1"/>
  <c r="EK46" i="33"/>
  <c r="HT46" i="33" s="1"/>
  <c r="DO46" i="33"/>
  <c r="GX46" i="33" s="1"/>
  <c r="DT46" i="33"/>
  <c r="HC46" i="33" s="1"/>
  <c r="EN46" i="33"/>
  <c r="HW46" i="33" s="1"/>
  <c r="EP46" i="33"/>
  <c r="HY46" i="33" s="1"/>
  <c r="DN46" i="33"/>
  <c r="GW46" i="33" s="1"/>
  <c r="DQ46" i="33"/>
  <c r="GZ46" i="33" s="1"/>
  <c r="EQ46" i="33"/>
  <c r="HZ46" i="33" s="1"/>
  <c r="BT13" i="32"/>
  <c r="FD13" i="32" s="1"/>
  <c r="DL13" i="32"/>
  <c r="GU13" i="32" s="1"/>
  <c r="BS13" i="32"/>
  <c r="FC13" i="32" s="1"/>
  <c r="DK13" i="32"/>
  <c r="GT13" i="32" s="1"/>
  <c r="BZ13" i="32"/>
  <c r="FJ13" i="32" s="1"/>
  <c r="DR13" i="32"/>
  <c r="HA13" i="32" s="1"/>
  <c r="CQ13" i="32"/>
  <c r="GA13" i="32" s="1"/>
  <c r="EI13" i="32"/>
  <c r="HR13" i="32" s="1"/>
  <c r="BU13" i="32"/>
  <c r="FE13" i="32" s="1"/>
  <c r="DM13" i="32"/>
  <c r="ET23" i="30"/>
  <c r="IC23" i="30" s="1"/>
  <c r="DQ23" i="30"/>
  <c r="GZ23" i="30" s="1"/>
  <c r="EF23" i="30"/>
  <c r="HO23" i="30" s="1"/>
  <c r="EE23" i="30"/>
  <c r="HN23" i="30" s="1"/>
  <c r="EG23" i="30"/>
  <c r="HP23" i="30" s="1"/>
  <c r="ED23" i="30"/>
  <c r="HM23" i="30" s="1"/>
  <c r="EP23" i="30"/>
  <c r="HY23" i="30" s="1"/>
  <c r="EV23" i="30"/>
  <c r="IE23" i="30" s="1"/>
  <c r="EU23" i="30"/>
  <c r="ID23" i="30" s="1"/>
  <c r="DL23" i="30"/>
  <c r="GU23" i="30" s="1"/>
  <c r="DU19" i="33"/>
  <c r="HD19" i="33" s="1"/>
  <c r="EG44" i="33"/>
  <c r="HP44" i="33" s="1"/>
  <c r="ER44" i="33"/>
  <c r="IA44" i="33" s="1"/>
  <c r="DN44" i="33"/>
  <c r="GW44" i="33" s="1"/>
  <c r="DT44" i="33"/>
  <c r="HC44" i="33" s="1"/>
  <c r="EP44" i="33"/>
  <c r="HY44" i="33" s="1"/>
  <c r="DQ44" i="33"/>
  <c r="GZ44" i="33" s="1"/>
  <c r="DL44" i="33"/>
  <c r="GU44" i="33" s="1"/>
  <c r="EK44" i="33"/>
  <c r="HT44" i="33" s="1"/>
  <c r="DW44" i="33"/>
  <c r="HF44" i="33" s="1"/>
  <c r="DS44" i="33"/>
  <c r="HB44" i="33" s="1"/>
  <c r="EC30" i="33"/>
  <c r="HL30" i="33" s="1"/>
  <c r="CV30" i="33"/>
  <c r="GF30" i="33" s="1"/>
  <c r="EN30" i="33"/>
  <c r="DB30" i="33"/>
  <c r="GL30" i="33" s="1"/>
  <c r="ET30" i="33"/>
  <c r="DU30" i="33"/>
  <c r="HD30" i="33" s="1"/>
  <c r="EB30" i="33"/>
  <c r="HK30" i="33" s="1"/>
  <c r="DI30" i="33"/>
  <c r="GR30" i="33" s="1"/>
  <c r="DX30" i="33"/>
  <c r="HG30" i="33" s="1"/>
  <c r="ED30" i="33"/>
  <c r="HM30" i="33" s="1"/>
  <c r="BZ30" i="33"/>
  <c r="FJ30" i="33" s="1"/>
  <c r="DR30" i="33"/>
  <c r="HA30" i="33" s="1"/>
  <c r="BT30" i="33"/>
  <c r="FD30" i="33" s="1"/>
  <c r="DL30" i="33"/>
  <c r="GU30" i="33" s="1"/>
  <c r="BY12" i="33"/>
  <c r="FI12" i="33" s="1"/>
  <c r="CP12" i="33"/>
  <c r="FZ12" i="33" s="1"/>
  <c r="CS12" i="33"/>
  <c r="GC12" i="33" s="1"/>
  <c r="CE12" i="33"/>
  <c r="FO12" i="33" s="1"/>
  <c r="BT12" i="33"/>
  <c r="FD12" i="33" s="1"/>
  <c r="BZ12" i="33"/>
  <c r="FJ12" i="33" s="1"/>
  <c r="HA12" i="33" s="1"/>
  <c r="CC12" i="33"/>
  <c r="FM12" i="33" s="1"/>
  <c r="HD12" i="33" s="1"/>
  <c r="CO12" i="33"/>
  <c r="FY12" i="33" s="1"/>
  <c r="CA12" i="33"/>
  <c r="FK12" i="33" s="1"/>
  <c r="HB12" i="33" s="1"/>
  <c r="BV12" i="33"/>
  <c r="FF12" i="33" s="1"/>
  <c r="GW12" i="33" s="1"/>
  <c r="DN18" i="32"/>
  <c r="GW18" i="32" s="1"/>
  <c r="CW18" i="32"/>
  <c r="GG18" i="32" s="1"/>
  <c r="EO18" i="32"/>
  <c r="EE18" i="32"/>
  <c r="HN18" i="32" s="1"/>
  <c r="CE18" i="32"/>
  <c r="FO18" i="32" s="1"/>
  <c r="DW18" i="32"/>
  <c r="HF18" i="32" s="1"/>
  <c r="DD18" i="32"/>
  <c r="GN18" i="32" s="1"/>
  <c r="EV18" i="32"/>
  <c r="IE18" i="32" s="1"/>
  <c r="EP18" i="32"/>
  <c r="HY18" i="32" s="1"/>
  <c r="BY18" i="32"/>
  <c r="FI18" i="32" s="1"/>
  <c r="DQ18" i="32"/>
  <c r="CR18" i="32"/>
  <c r="GB18" i="32" s="1"/>
  <c r="EJ18" i="32"/>
  <c r="CZ18" i="32"/>
  <c r="GJ18" i="32" s="1"/>
  <c r="ER18" i="32"/>
  <c r="DV18" i="32"/>
  <c r="HE18" i="32" s="1"/>
  <c r="EC16" i="30"/>
  <c r="HL16" i="30" s="1"/>
  <c r="EH16" i="30"/>
  <c r="HQ16" i="30" s="1"/>
  <c r="DM16" i="30"/>
  <c r="GV16" i="30" s="1"/>
  <c r="CU16" i="30"/>
  <c r="GE16" i="30" s="1"/>
  <c r="EM16" i="30"/>
  <c r="EQ16" i="30"/>
  <c r="HZ16" i="30" s="1"/>
  <c r="CD16" i="30"/>
  <c r="FN16" i="30" s="1"/>
  <c r="DV16" i="30"/>
  <c r="HE16" i="30" s="1"/>
  <c r="DQ16" i="30"/>
  <c r="GZ16" i="30" s="1"/>
  <c r="EF16" i="30"/>
  <c r="HO16" i="30" s="1"/>
  <c r="CE16" i="30"/>
  <c r="FO16" i="30" s="1"/>
  <c r="DW16" i="30"/>
  <c r="HF16" i="30" s="1"/>
  <c r="BS16" i="30"/>
  <c r="FC16" i="30" s="1"/>
  <c r="DK16" i="30"/>
  <c r="GT16" i="30" s="1"/>
  <c r="EM39" i="30"/>
  <c r="HV39" i="30" s="1"/>
  <c r="EG39" i="30"/>
  <c r="HP39" i="30" s="1"/>
  <c r="EJ39" i="30"/>
  <c r="HS39" i="30" s="1"/>
  <c r="DX39" i="30"/>
  <c r="HG39" i="30" s="1"/>
  <c r="ED39" i="30"/>
  <c r="HM39" i="30" s="1"/>
  <c r="EB39" i="30"/>
  <c r="HK39" i="30" s="1"/>
  <c r="DM39" i="30"/>
  <c r="GV39" i="30" s="1"/>
  <c r="DZ39" i="30"/>
  <c r="HI39" i="30" s="1"/>
  <c r="EN39" i="30"/>
  <c r="HW39" i="30" s="1"/>
  <c r="ET39" i="30"/>
  <c r="IC39" i="30" s="1"/>
  <c r="ER33" i="32"/>
  <c r="IA33" i="32" s="1"/>
  <c r="DZ33" i="32"/>
  <c r="HI33" i="32" s="1"/>
  <c r="EU33" i="32"/>
  <c r="ID33" i="32" s="1"/>
  <c r="DY33" i="32"/>
  <c r="HH33" i="32" s="1"/>
  <c r="EL33" i="32"/>
  <c r="HU33" i="32" s="1"/>
  <c r="DP33" i="32"/>
  <c r="GY33" i="32" s="1"/>
  <c r="DU33" i="32"/>
  <c r="HD33" i="32" s="1"/>
  <c r="EQ33" i="32"/>
  <c r="HZ33" i="32" s="1"/>
  <c r="DI33" i="32"/>
  <c r="GR33" i="32" s="1"/>
  <c r="DV33" i="32"/>
  <c r="HE33" i="32" s="1"/>
  <c r="DL46" i="30"/>
  <c r="GU46" i="30" s="1"/>
  <c r="EF46" i="30"/>
  <c r="HO46" i="30" s="1"/>
  <c r="EL46" i="30"/>
  <c r="HU46" i="30" s="1"/>
  <c r="EJ46" i="30"/>
  <c r="HS46" i="30" s="1"/>
  <c r="DU46" i="30"/>
  <c r="HD46" i="30" s="1"/>
  <c r="EA46" i="30"/>
  <c r="HJ46" i="30" s="1"/>
  <c r="DP46" i="30"/>
  <c r="GY46" i="30" s="1"/>
  <c r="DV46" i="30"/>
  <c r="HE46" i="30" s="1"/>
  <c r="EU46" i="30"/>
  <c r="ID46" i="30" s="1"/>
  <c r="EO46" i="30"/>
  <c r="HX46" i="30" s="1"/>
  <c r="HD30" i="30"/>
  <c r="EB28" i="32"/>
  <c r="HK28" i="32" s="1"/>
  <c r="DT28" i="32"/>
  <c r="HC28" i="32" s="1"/>
  <c r="DN28" i="32"/>
  <c r="GW28" i="32" s="1"/>
  <c r="DZ28" i="32"/>
  <c r="HI28" i="32" s="1"/>
  <c r="EG28" i="32"/>
  <c r="HP28" i="32" s="1"/>
  <c r="BU28" i="32"/>
  <c r="FE28" i="32" s="1"/>
  <c r="DM28" i="32"/>
  <c r="EO28" i="32"/>
  <c r="HX28" i="32" s="1"/>
  <c r="CV28" i="32"/>
  <c r="GF28" i="32" s="1"/>
  <c r="EN28" i="32"/>
  <c r="HW28" i="32" s="1"/>
  <c r="DC28" i="32"/>
  <c r="GM28" i="32" s="1"/>
  <c r="EU28" i="32"/>
  <c r="ID28" i="32" s="1"/>
  <c r="BT28" i="32"/>
  <c r="FD28" i="32" s="1"/>
  <c r="DL28" i="32"/>
  <c r="GU28" i="32" s="1"/>
  <c r="CW13" i="32"/>
  <c r="GG13" i="32" s="1"/>
  <c r="HX13" i="32" s="1"/>
  <c r="CZ13" i="32"/>
  <c r="GJ13" i="32" s="1"/>
  <c r="IA13" i="32" s="1"/>
  <c r="CL13" i="32"/>
  <c r="FV13" i="32" s="1"/>
  <c r="HM13" i="32" s="1"/>
  <c r="BY13" i="32"/>
  <c r="FI13" i="32" s="1"/>
  <c r="GZ13" i="32" s="1"/>
  <c r="CM13" i="32"/>
  <c r="FW13" i="32" s="1"/>
  <c r="HN13" i="32" s="1"/>
  <c r="BV13" i="32"/>
  <c r="FF13" i="32" s="1"/>
  <c r="GW13" i="32" s="1"/>
  <c r="EH41" i="30"/>
  <c r="HQ41" i="30" s="1"/>
  <c r="EU41" i="30"/>
  <c r="ID41" i="30" s="1"/>
  <c r="DN41" i="30"/>
  <c r="GW41" i="30" s="1"/>
  <c r="EP41" i="30"/>
  <c r="HY41" i="30" s="1"/>
  <c r="EV41" i="30"/>
  <c r="IE41" i="30" s="1"/>
  <c r="DS41" i="30"/>
  <c r="HB41" i="30" s="1"/>
  <c r="DO41" i="30"/>
  <c r="GX41" i="30" s="1"/>
  <c r="EK41" i="30"/>
  <c r="HT41" i="30" s="1"/>
  <c r="EA41" i="30"/>
  <c r="HJ41" i="30" s="1"/>
  <c r="DQ41" i="30"/>
  <c r="GZ41" i="30" s="1"/>
  <c r="DT25" i="30"/>
  <c r="HC25" i="30" s="1"/>
  <c r="ER25" i="30"/>
  <c r="IA25" i="30" s="1"/>
  <c r="DM25" i="30"/>
  <c r="GV25" i="30" s="1"/>
  <c r="EB25" i="30"/>
  <c r="HK25" i="30" s="1"/>
  <c r="ET25" i="30"/>
  <c r="IC25" i="30" s="1"/>
  <c r="EE25" i="30"/>
  <c r="HN25" i="30" s="1"/>
  <c r="DW25" i="30"/>
  <c r="HF25" i="30" s="1"/>
  <c r="EG25" i="30"/>
  <c r="HP25" i="30" s="1"/>
  <c r="EA25" i="30"/>
  <c r="HJ25" i="30" s="1"/>
  <c r="DO25" i="30"/>
  <c r="GX25" i="30" s="1"/>
  <c r="EB36" i="30"/>
  <c r="HK36" i="30" s="1"/>
  <c r="DQ36" i="30"/>
  <c r="GZ36" i="30" s="1"/>
  <c r="DZ36" i="30"/>
  <c r="HI36" i="30" s="1"/>
  <c r="EM36" i="30"/>
  <c r="HV36" i="30" s="1"/>
  <c r="DN36" i="30"/>
  <c r="GW36" i="30" s="1"/>
  <c r="EV36" i="30"/>
  <c r="IE36" i="30" s="1"/>
  <c r="EE36" i="30"/>
  <c r="HN36" i="30" s="1"/>
  <c r="EJ36" i="30"/>
  <c r="HS36" i="30" s="1"/>
  <c r="EK36" i="30"/>
  <c r="HT36" i="30" s="1"/>
  <c r="CI30" i="30"/>
  <c r="FS30" i="30" s="1"/>
  <c r="CC30" i="30"/>
  <c r="FM30" i="30" s="1"/>
  <c r="CF30" i="30"/>
  <c r="FP30" i="30" s="1"/>
  <c r="CO30" i="30"/>
  <c r="FY30" i="30" s="1"/>
  <c r="BQ30" i="30"/>
  <c r="FA30" i="30" s="1"/>
  <c r="BW30" i="30"/>
  <c r="FG30" i="30" s="1"/>
  <c r="GX30" i="30" s="1"/>
  <c r="DA30" i="30"/>
  <c r="GK30" i="30" s="1"/>
  <c r="CD30" i="30"/>
  <c r="FN30" i="30" s="1"/>
  <c r="HE30" i="30" s="1"/>
  <c r="EM30" i="30"/>
  <c r="HV30" i="30" s="1"/>
  <c r="BY30" i="30"/>
  <c r="FI30" i="30" s="1"/>
  <c r="BZ30" i="30"/>
  <c r="FJ30" i="30" s="1"/>
  <c r="DQ34" i="30"/>
  <c r="GZ34" i="30" s="1"/>
  <c r="DV40" i="29"/>
  <c r="HF40" i="29" s="1"/>
  <c r="DN40" i="29"/>
  <c r="GX40" i="29" s="1"/>
  <c r="EC40" i="29"/>
  <c r="HM40" i="29" s="1"/>
  <c r="EF40" i="29"/>
  <c r="HP40" i="29" s="1"/>
  <c r="EL40" i="29"/>
  <c r="HV40" i="29" s="1"/>
  <c r="EA40" i="29"/>
  <c r="HK40" i="29" s="1"/>
  <c r="DW40" i="29"/>
  <c r="HG40" i="29" s="1"/>
  <c r="EK40" i="29"/>
  <c r="HU40" i="29" s="1"/>
  <c r="EH40" i="29"/>
  <c r="HR40" i="29" s="1"/>
  <c r="EO40" i="29"/>
  <c r="HY40" i="29" s="1"/>
  <c r="DX36" i="29"/>
  <c r="HH36" i="29" s="1"/>
  <c r="DV36" i="29"/>
  <c r="HF36" i="29" s="1"/>
  <c r="EV36" i="29"/>
  <c r="IF36" i="29" s="1"/>
  <c r="EI36" i="29"/>
  <c r="HS36" i="29" s="1"/>
  <c r="EN36" i="29"/>
  <c r="HX36" i="29" s="1"/>
  <c r="DO36" i="29"/>
  <c r="GY36" i="29" s="1"/>
  <c r="EA36" i="29"/>
  <c r="HK36" i="29" s="1"/>
  <c r="EJ36" i="29"/>
  <c r="HT36" i="29" s="1"/>
  <c r="DJ36" i="29"/>
  <c r="GT36" i="29" s="1"/>
  <c r="DS36" i="29"/>
  <c r="HC36" i="29" s="1"/>
  <c r="CC20" i="29"/>
  <c r="BY20" i="29"/>
  <c r="CO20" i="29"/>
  <c r="CU20" i="29"/>
  <c r="CG20" i="29"/>
  <c r="CW20" i="29"/>
  <c r="CJ20" i="29"/>
  <c r="CA20" i="29"/>
  <c r="CS20" i="29"/>
  <c r="BS20" i="29"/>
  <c r="CE20" i="29"/>
  <c r="CF24" i="29"/>
  <c r="CC24" i="29"/>
  <c r="CN24" i="29"/>
  <c r="CI24" i="29"/>
  <c r="CS24" i="29"/>
  <c r="CV24" i="29"/>
  <c r="CQ24" i="29"/>
  <c r="DE24" i="29"/>
  <c r="EH24" i="29"/>
  <c r="HR24" i="29" s="1"/>
  <c r="DD24" i="29"/>
  <c r="CY24" i="29"/>
  <c r="EP31" i="29"/>
  <c r="HZ31" i="29" s="1"/>
  <c r="ET28" i="29"/>
  <c r="ID28" i="29" s="1"/>
  <c r="CW28" i="29"/>
  <c r="BV28" i="29"/>
  <c r="CA28" i="29"/>
  <c r="CK28" i="29"/>
  <c r="CG28" i="29"/>
  <c r="CP28" i="29"/>
  <c r="CC28" i="29"/>
  <c r="CV28" i="29"/>
  <c r="CQ28" i="29"/>
  <c r="CU16" i="29"/>
  <c r="BZ16" i="29"/>
  <c r="BR16" i="29"/>
  <c r="CH16" i="29"/>
  <c r="BU16" i="29"/>
  <c r="CB16" i="29"/>
  <c r="CD16" i="29"/>
  <c r="CP16" i="29"/>
  <c r="EP47" i="28"/>
  <c r="HZ47" i="28" s="1"/>
  <c r="DR47" i="28"/>
  <c r="HB47" i="28" s="1"/>
  <c r="ER47" i="28"/>
  <c r="IB47" i="28" s="1"/>
  <c r="ET47" i="28"/>
  <c r="ID47" i="28" s="1"/>
  <c r="DO47" i="28"/>
  <c r="GY47" i="28" s="1"/>
  <c r="DW47" i="28"/>
  <c r="HG47" i="28" s="1"/>
  <c r="DQ47" i="28"/>
  <c r="HA47" i="28" s="1"/>
  <c r="EK47" i="28"/>
  <c r="HU47" i="28" s="1"/>
  <c r="EB47" i="28"/>
  <c r="HL47" i="28" s="1"/>
  <c r="EV47" i="28"/>
  <c r="IF47" i="28" s="1"/>
  <c r="DJ43" i="28"/>
  <c r="GT43" i="28" s="1"/>
  <c r="EV43" i="28"/>
  <c r="IF43" i="28" s="1"/>
  <c r="EI43" i="28"/>
  <c r="HS43" i="28" s="1"/>
  <c r="DT43" i="28"/>
  <c r="HD43" i="28" s="1"/>
  <c r="EM43" i="28"/>
  <c r="HW43" i="28" s="1"/>
  <c r="DY43" i="28"/>
  <c r="HI43" i="28" s="1"/>
  <c r="DQ43" i="28"/>
  <c r="HA43" i="28" s="1"/>
  <c r="EW43" i="28"/>
  <c r="IG43" i="28" s="1"/>
  <c r="EA43" i="28"/>
  <c r="HK43" i="28" s="1"/>
  <c r="DS43" i="28"/>
  <c r="HC43" i="28" s="1"/>
  <c r="DU39" i="28"/>
  <c r="HE39" i="28" s="1"/>
  <c r="DN39" i="28"/>
  <c r="GX39" i="28" s="1"/>
  <c r="EN39" i="28"/>
  <c r="HX39" i="28" s="1"/>
  <c r="DZ39" i="28"/>
  <c r="HJ39" i="28" s="1"/>
  <c r="EJ39" i="28"/>
  <c r="HT39" i="28" s="1"/>
  <c r="EI39" i="28"/>
  <c r="HS39" i="28" s="1"/>
  <c r="DT39" i="28"/>
  <c r="HD39" i="28" s="1"/>
  <c r="EB39" i="28"/>
  <c r="HL39" i="28" s="1"/>
  <c r="EQ39" i="28"/>
  <c r="IA39" i="28" s="1"/>
  <c r="DO39" i="28"/>
  <c r="GY39" i="28" s="1"/>
  <c r="EH35" i="28"/>
  <c r="HR35" i="28" s="1"/>
  <c r="ER35" i="28"/>
  <c r="IB35" i="28" s="1"/>
  <c r="DT35" i="28"/>
  <c r="HD35" i="28" s="1"/>
  <c r="ET35" i="28"/>
  <c r="ID35" i="28" s="1"/>
  <c r="DL35" i="28"/>
  <c r="GV35" i="28" s="1"/>
  <c r="DR35" i="28"/>
  <c r="HB35" i="28" s="1"/>
  <c r="DN35" i="28"/>
  <c r="GX35" i="28" s="1"/>
  <c r="EQ35" i="28"/>
  <c r="IA35" i="28" s="1"/>
  <c r="EL35" i="28"/>
  <c r="HV35" i="28" s="1"/>
  <c r="EG35" i="28"/>
  <c r="HQ35" i="28" s="1"/>
  <c r="EJ38" i="29"/>
  <c r="HT38" i="29" s="1"/>
  <c r="EJ14" i="28"/>
  <c r="HT14" i="28" s="1"/>
  <c r="EA14" i="28"/>
  <c r="HK14" i="28" s="1"/>
  <c r="DV14" i="28"/>
  <c r="HF14" i="28" s="1"/>
  <c r="ES14" i="28"/>
  <c r="IC14" i="28" s="1"/>
  <c r="EI14" i="28"/>
  <c r="HS14" i="28" s="1"/>
  <c r="DZ14" i="28"/>
  <c r="HJ14" i="28" s="1"/>
  <c r="DS14" i="28"/>
  <c r="HC14" i="28" s="1"/>
  <c r="EG14" i="28"/>
  <c r="HQ14" i="28" s="1"/>
  <c r="EQ14" i="28"/>
  <c r="IA14" i="28" s="1"/>
  <c r="DM14" i="28"/>
  <c r="GW14" i="28" s="1"/>
  <c r="BX32" i="29"/>
  <c r="CG32" i="29"/>
  <c r="BY32" i="29"/>
  <c r="CA32" i="29"/>
  <c r="CY32" i="29"/>
  <c r="CT32" i="29"/>
  <c r="CN32" i="29"/>
  <c r="BW32" i="29"/>
  <c r="CP32" i="29"/>
  <c r="CU32" i="29"/>
  <c r="CQ32" i="29"/>
  <c r="DN32" i="28"/>
  <c r="GX32" i="28" s="1"/>
  <c r="EQ32" i="28"/>
  <c r="IA32" i="28" s="1"/>
  <c r="ET32" i="28"/>
  <c r="ID32" i="28" s="1"/>
  <c r="EN32" i="28"/>
  <c r="HX32" i="28" s="1"/>
  <c r="EK32" i="28"/>
  <c r="HU32" i="28" s="1"/>
  <c r="DV32" i="28"/>
  <c r="HF32" i="28" s="1"/>
  <c r="DK32" i="28"/>
  <c r="GU32" i="28" s="1"/>
  <c r="DY32" i="28"/>
  <c r="HI32" i="28" s="1"/>
  <c r="EI32" i="28"/>
  <c r="HS32" i="28" s="1"/>
  <c r="EF32" i="28"/>
  <c r="HP32" i="28" s="1"/>
  <c r="IA24" i="28"/>
  <c r="DL16" i="28"/>
  <c r="GV16" i="28" s="1"/>
  <c r="DQ16" i="28"/>
  <c r="HA16" i="28" s="1"/>
  <c r="EC16" i="28"/>
  <c r="HM16" i="28" s="1"/>
  <c r="EF16" i="28"/>
  <c r="HP16" i="28" s="1"/>
  <c r="EQ16" i="28"/>
  <c r="IA16" i="28" s="1"/>
  <c r="EL16" i="28"/>
  <c r="HV16" i="28" s="1"/>
  <c r="DY16" i="28"/>
  <c r="HI16" i="28" s="1"/>
  <c r="ER16" i="28"/>
  <c r="IB16" i="28" s="1"/>
  <c r="DS16" i="28"/>
  <c r="HC16" i="28" s="1"/>
  <c r="EM16" i="28"/>
  <c r="HW16" i="28" s="1"/>
  <c r="CJ12" i="29"/>
  <c r="CN12" i="29"/>
  <c r="DC12" i="29"/>
  <c r="BZ12" i="29"/>
  <c r="CU12" i="29"/>
  <c r="DD12" i="29"/>
  <c r="CK12" i="29"/>
  <c r="DA12" i="29"/>
  <c r="CD12" i="29"/>
  <c r="CH12" i="29"/>
  <c r="CR12" i="29"/>
  <c r="BV44" i="29"/>
  <c r="CA44" i="29"/>
  <c r="BT44" i="29"/>
  <c r="DE44" i="29"/>
  <c r="BZ44" i="29"/>
  <c r="CO44" i="29"/>
  <c r="CU44" i="29"/>
  <c r="CK44" i="29"/>
  <c r="CM44" i="29"/>
  <c r="CW44" i="29"/>
  <c r="EB41" i="28"/>
  <c r="HL41" i="28" s="1"/>
  <c r="DO24" i="28"/>
  <c r="GY24" i="28" s="1"/>
  <c r="DC24" i="28"/>
  <c r="GM24" i="28" s="1"/>
  <c r="CY24" i="28"/>
  <c r="GI24" i="28" s="1"/>
  <c r="CG24" i="28"/>
  <c r="FQ24" i="28" s="1"/>
  <c r="HI24" i="28" s="1"/>
  <c r="CP24" i="28"/>
  <c r="FZ24" i="28" s="1"/>
  <c r="BZ24" i="28"/>
  <c r="FJ24" i="28" s="1"/>
  <c r="CA24" i="28"/>
  <c r="FK24" i="28" s="1"/>
  <c r="CR24" i="28"/>
  <c r="GB24" i="28" s="1"/>
  <c r="HT24" i="28" s="1"/>
  <c r="EI27" i="28"/>
  <c r="HS27" i="28" s="1"/>
  <c r="EK45" i="26"/>
  <c r="HT45" i="26" s="1"/>
  <c r="EO45" i="26"/>
  <c r="HX45" i="26" s="1"/>
  <c r="EG45" i="26"/>
  <c r="HP45" i="26" s="1"/>
  <c r="EI45" i="26"/>
  <c r="HR45" i="26" s="1"/>
  <c r="DY45" i="26"/>
  <c r="HH45" i="26" s="1"/>
  <c r="DM45" i="26"/>
  <c r="GV45" i="26" s="1"/>
  <c r="DU45" i="26"/>
  <c r="HD45" i="26" s="1"/>
  <c r="EN45" i="26"/>
  <c r="HW45" i="26" s="1"/>
  <c r="DH45" i="26"/>
  <c r="GQ45" i="26" s="1"/>
  <c r="ES45" i="26"/>
  <c r="IB45" i="26" s="1"/>
  <c r="ER41" i="26"/>
  <c r="IA41" i="26" s="1"/>
  <c r="EG41" i="26"/>
  <c r="HP41" i="26" s="1"/>
  <c r="EJ41" i="26"/>
  <c r="HS41" i="26" s="1"/>
  <c r="EK41" i="26"/>
  <c r="HT41" i="26" s="1"/>
  <c r="DU41" i="26"/>
  <c r="HD41" i="26" s="1"/>
  <c r="DH41" i="26"/>
  <c r="GQ41" i="26" s="1"/>
  <c r="EP41" i="26"/>
  <c r="HY41" i="26" s="1"/>
  <c r="DM41" i="26"/>
  <c r="GV41" i="26" s="1"/>
  <c r="DK41" i="26"/>
  <c r="GT41" i="26" s="1"/>
  <c r="ES41" i="26"/>
  <c r="IB41" i="26" s="1"/>
  <c r="DN33" i="26"/>
  <c r="GW33" i="26" s="1"/>
  <c r="EB33" i="26"/>
  <c r="HK33" i="26" s="1"/>
  <c r="DV33" i="26"/>
  <c r="HE33" i="26" s="1"/>
  <c r="DS33" i="26"/>
  <c r="HB33" i="26" s="1"/>
  <c r="DY33" i="26"/>
  <c r="HH33" i="26" s="1"/>
  <c r="DO33" i="26"/>
  <c r="GX33" i="26" s="1"/>
  <c r="ET33" i="26"/>
  <c r="IC33" i="26" s="1"/>
  <c r="EF33" i="26"/>
  <c r="HO33" i="26" s="1"/>
  <c r="EL33" i="26"/>
  <c r="HU33" i="26" s="1"/>
  <c r="EH33" i="26"/>
  <c r="HQ33" i="26" s="1"/>
  <c r="ER29" i="26"/>
  <c r="IA29" i="26" s="1"/>
  <c r="EN29" i="26"/>
  <c r="HW29" i="26" s="1"/>
  <c r="EL29" i="26"/>
  <c r="HU29" i="26" s="1"/>
  <c r="DZ29" i="26"/>
  <c r="HI29" i="26" s="1"/>
  <c r="DY29" i="26"/>
  <c r="HH29" i="26" s="1"/>
  <c r="DS29" i="26"/>
  <c r="HB29" i="26" s="1"/>
  <c r="EI29" i="26"/>
  <c r="HR29" i="26" s="1"/>
  <c r="DO29" i="26"/>
  <c r="GX29" i="26" s="1"/>
  <c r="EE29" i="26"/>
  <c r="HN29" i="26" s="1"/>
  <c r="EP29" i="26"/>
  <c r="HY29" i="26" s="1"/>
  <c r="DS25" i="26"/>
  <c r="HB25" i="26" s="1"/>
  <c r="EI25" i="26"/>
  <c r="HR25" i="26" s="1"/>
  <c r="EO25" i="26"/>
  <c r="HX25" i="26" s="1"/>
  <c r="DP25" i="26"/>
  <c r="GY25" i="26" s="1"/>
  <c r="EP25" i="26"/>
  <c r="HY25" i="26" s="1"/>
  <c r="ET25" i="26"/>
  <c r="IC25" i="26" s="1"/>
  <c r="DN25" i="26"/>
  <c r="GW25" i="26" s="1"/>
  <c r="DY25" i="26"/>
  <c r="HH25" i="26" s="1"/>
  <c r="EB25" i="26"/>
  <c r="HK25" i="26" s="1"/>
  <c r="EL25" i="26"/>
  <c r="HU25" i="26" s="1"/>
  <c r="EG21" i="26"/>
  <c r="HP21" i="26" s="1"/>
  <c r="DG21" i="26"/>
  <c r="GP21" i="26" s="1"/>
  <c r="DW21" i="26"/>
  <c r="HF21" i="26" s="1"/>
  <c r="DX21" i="26"/>
  <c r="HG21" i="26" s="1"/>
  <c r="DU21" i="26"/>
  <c r="HD21" i="26" s="1"/>
  <c r="DO21" i="26"/>
  <c r="GX21" i="26" s="1"/>
  <c r="EI21" i="26"/>
  <c r="HR21" i="26" s="1"/>
  <c r="EP21" i="26"/>
  <c r="HY21" i="26" s="1"/>
  <c r="DS21" i="26"/>
  <c r="HB21" i="26" s="1"/>
  <c r="EK21" i="26"/>
  <c r="HT21" i="26" s="1"/>
  <c r="EN17" i="26"/>
  <c r="HW17" i="26" s="1"/>
  <c r="EL17" i="26"/>
  <c r="HU17" i="26" s="1"/>
  <c r="DR17" i="26"/>
  <c r="HA17" i="26" s="1"/>
  <c r="ER17" i="26"/>
  <c r="IA17" i="26" s="1"/>
  <c r="EK17" i="26"/>
  <c r="HT17" i="26" s="1"/>
  <c r="EG17" i="26"/>
  <c r="HP17" i="26" s="1"/>
  <c r="DS17" i="26"/>
  <c r="HB17" i="26" s="1"/>
  <c r="DY17" i="26"/>
  <c r="HH17" i="26" s="1"/>
  <c r="EQ17" i="26"/>
  <c r="HZ17" i="26" s="1"/>
  <c r="IB13" i="26"/>
  <c r="CA13" i="26"/>
  <c r="FK13" i="26" s="1"/>
  <c r="CG13" i="26"/>
  <c r="FQ13" i="26" s="1"/>
  <c r="CS13" i="26"/>
  <c r="GC13" i="26" s="1"/>
  <c r="CM13" i="26"/>
  <c r="FW13" i="26" s="1"/>
  <c r="HN13" i="26" s="1"/>
  <c r="EC13" i="26"/>
  <c r="HL13" i="26" s="1"/>
  <c r="CV13" i="26"/>
  <c r="GF13" i="26" s="1"/>
  <c r="CX13" i="26"/>
  <c r="GH13" i="26" s="1"/>
  <c r="CU13" i="26"/>
  <c r="GE13" i="26" s="1"/>
  <c r="HV13" i="26" s="1"/>
  <c r="DA13" i="26"/>
  <c r="GK13" i="26" s="1"/>
  <c r="BP37" i="26"/>
  <c r="EZ37" i="26" s="1"/>
  <c r="CJ37" i="26"/>
  <c r="FT37" i="26" s="1"/>
  <c r="BV37" i="26"/>
  <c r="FF37" i="26" s="1"/>
  <c r="CH37" i="26"/>
  <c r="FR37" i="26" s="1"/>
  <c r="BT37" i="26"/>
  <c r="FD37" i="26" s="1"/>
  <c r="CP37" i="26"/>
  <c r="FZ37" i="26" s="1"/>
  <c r="CU37" i="26"/>
  <c r="GE37" i="26" s="1"/>
  <c r="HV37" i="26" s="1"/>
  <c r="CW37" i="26"/>
  <c r="GG37" i="26" s="1"/>
  <c r="CS37" i="26"/>
  <c r="GC37" i="26" s="1"/>
  <c r="EA15" i="26"/>
  <c r="HJ15" i="26" s="1"/>
  <c r="EC45" i="24"/>
  <c r="HL45" i="24" s="1"/>
  <c r="ED45" i="24"/>
  <c r="HM45" i="24" s="1"/>
  <c r="EL45" i="24"/>
  <c r="HU45" i="24" s="1"/>
  <c r="DN45" i="24"/>
  <c r="GW45" i="24" s="1"/>
  <c r="DQ45" i="24"/>
  <c r="GZ45" i="24" s="1"/>
  <c r="ES45" i="24"/>
  <c r="IB45" i="24" s="1"/>
  <c r="DO45" i="24"/>
  <c r="GX45" i="24" s="1"/>
  <c r="DR45" i="24"/>
  <c r="HA45" i="24" s="1"/>
  <c r="DS45" i="24"/>
  <c r="HB45" i="24" s="1"/>
  <c r="EB45" i="24"/>
  <c r="HK45" i="24" s="1"/>
  <c r="DQ41" i="24"/>
  <c r="GZ41" i="24" s="1"/>
  <c r="EP41" i="24"/>
  <c r="HY41" i="24" s="1"/>
  <c r="DO41" i="24"/>
  <c r="GX41" i="24" s="1"/>
  <c r="DR41" i="24"/>
  <c r="HA41" i="24" s="1"/>
  <c r="DL41" i="24"/>
  <c r="GU41" i="24" s="1"/>
  <c r="EV41" i="24"/>
  <c r="IE41" i="24" s="1"/>
  <c r="DT41" i="24"/>
  <c r="HC41" i="24" s="1"/>
  <c r="EL41" i="24"/>
  <c r="HU41" i="24" s="1"/>
  <c r="EO41" i="24"/>
  <c r="HX41" i="24" s="1"/>
  <c r="EB41" i="24"/>
  <c r="HK41" i="24" s="1"/>
  <c r="DS33" i="24"/>
  <c r="HB33" i="24" s="1"/>
  <c r="DU33" i="24"/>
  <c r="HD33" i="24" s="1"/>
  <c r="EE33" i="24"/>
  <c r="HN33" i="24" s="1"/>
  <c r="EH33" i="24"/>
  <c r="HQ33" i="24" s="1"/>
  <c r="DN33" i="24"/>
  <c r="GW33" i="24" s="1"/>
  <c r="DQ33" i="24"/>
  <c r="GZ33" i="24" s="1"/>
  <c r="DL33" i="24"/>
  <c r="GU33" i="24" s="1"/>
  <c r="EN33" i="24"/>
  <c r="HW33" i="24" s="1"/>
  <c r="EQ33" i="24"/>
  <c r="HZ33" i="24" s="1"/>
  <c r="EB33" i="24"/>
  <c r="HK33" i="24" s="1"/>
  <c r="DW29" i="24"/>
  <c r="HF29" i="24" s="1"/>
  <c r="DS29" i="24"/>
  <c r="HB29" i="24" s="1"/>
  <c r="EE29" i="24"/>
  <c r="HN29" i="24" s="1"/>
  <c r="EH29" i="24"/>
  <c r="HQ29" i="24" s="1"/>
  <c r="DN29" i="24"/>
  <c r="GW29" i="24" s="1"/>
  <c r="DQ29" i="24"/>
  <c r="GZ29" i="24" s="1"/>
  <c r="DU29" i="24"/>
  <c r="HD29" i="24" s="1"/>
  <c r="EU29" i="24"/>
  <c r="ID29" i="24" s="1"/>
  <c r="DK29" i="24"/>
  <c r="GT29" i="24" s="1"/>
  <c r="ES29" i="24"/>
  <c r="IB29" i="24" s="1"/>
  <c r="DO25" i="24"/>
  <c r="GX25" i="24" s="1"/>
  <c r="EU25" i="24"/>
  <c r="ID25" i="24" s="1"/>
  <c r="ED25" i="24"/>
  <c r="HM25" i="24" s="1"/>
  <c r="EG25" i="24"/>
  <c r="HP25" i="24" s="1"/>
  <c r="DL25" i="24"/>
  <c r="GU25" i="24" s="1"/>
  <c r="EE25" i="24"/>
  <c r="HN25" i="24" s="1"/>
  <c r="EH25" i="24"/>
  <c r="HQ25" i="24" s="1"/>
  <c r="EM25" i="24"/>
  <c r="HV25" i="24" s="1"/>
  <c r="EP25" i="24"/>
  <c r="HY25" i="24" s="1"/>
  <c r="EB25" i="24"/>
  <c r="HK25" i="24" s="1"/>
  <c r="EN21" i="24"/>
  <c r="HW21" i="24" s="1"/>
  <c r="DO21" i="24"/>
  <c r="GX21" i="24" s="1"/>
  <c r="DW21" i="24"/>
  <c r="HF21" i="24" s="1"/>
  <c r="DZ21" i="24"/>
  <c r="HI21" i="24" s="1"/>
  <c r="EK21" i="24"/>
  <c r="HT21" i="24" s="1"/>
  <c r="DI21" i="24"/>
  <c r="GR21" i="24" s="1"/>
  <c r="DM21" i="24"/>
  <c r="GV21" i="24" s="1"/>
  <c r="EI21" i="24"/>
  <c r="HR21" i="24" s="1"/>
  <c r="DU21" i="24"/>
  <c r="HD21" i="24" s="1"/>
  <c r="DW13" i="24"/>
  <c r="HF13" i="24" s="1"/>
  <c r="DZ13" i="24"/>
  <c r="HI13" i="24" s="1"/>
  <c r="EC13" i="24"/>
  <c r="HL13" i="24" s="1"/>
  <c r="DI13" i="24"/>
  <c r="GR13" i="24" s="1"/>
  <c r="DM13" i="24"/>
  <c r="GV13" i="24" s="1"/>
  <c r="EF13" i="24"/>
  <c r="HO13" i="24" s="1"/>
  <c r="EI13" i="24"/>
  <c r="HR13" i="24" s="1"/>
  <c r="EU13" i="24"/>
  <c r="ID13" i="24" s="1"/>
  <c r="DK13" i="24"/>
  <c r="GT13" i="24" s="1"/>
  <c r="ER13" i="24"/>
  <c r="IA13" i="24" s="1"/>
  <c r="EN45" i="23"/>
  <c r="EF45" i="23"/>
  <c r="DX45" i="23"/>
  <c r="DM45" i="23"/>
  <c r="DU45" i="23"/>
  <c r="DL45" i="23"/>
  <c r="DR45" i="23"/>
  <c r="EJ45" i="23"/>
  <c r="DO45" i="23"/>
  <c r="EV45" i="23"/>
  <c r="EF41" i="23"/>
  <c r="EY41" i="23"/>
  <c r="DP41" i="23"/>
  <c r="CB41" i="23"/>
  <c r="DT41" i="23"/>
  <c r="DA41" i="23"/>
  <c r="ES41" i="23"/>
  <c r="CH41" i="23"/>
  <c r="DZ41" i="23"/>
  <c r="DC41" i="23"/>
  <c r="EU41" i="23"/>
  <c r="BW41" i="23"/>
  <c r="DO41" i="23"/>
  <c r="CE41" i="23"/>
  <c r="DW41" i="23"/>
  <c r="EV41" i="23"/>
  <c r="EF37" i="23"/>
  <c r="DX37" i="23"/>
  <c r="DP37" i="23"/>
  <c r="DR37" i="23"/>
  <c r="EP37" i="23"/>
  <c r="DV37" i="23"/>
  <c r="ET37" i="23"/>
  <c r="DM37" i="23"/>
  <c r="DO37" i="23"/>
  <c r="EV37" i="23"/>
  <c r="DQ33" i="23"/>
  <c r="EF33" i="23"/>
  <c r="DX33" i="23"/>
  <c r="BR33" i="23"/>
  <c r="EG33" i="23"/>
  <c r="EK33" i="23"/>
  <c r="ER33" i="23"/>
  <c r="DU33" i="23"/>
  <c r="EJ33" i="23"/>
  <c r="DN33" i="23"/>
  <c r="EV33" i="23"/>
  <c r="EA29" i="23"/>
  <c r="DS29" i="23"/>
  <c r="ER29" i="23"/>
  <c r="DO29" i="23"/>
  <c r="BR29" i="23"/>
  <c r="EG29" i="23"/>
  <c r="DQ29" i="23"/>
  <c r="DR29" i="23"/>
  <c r="EH29" i="23"/>
  <c r="DY29" i="23"/>
  <c r="EM29" i="23"/>
  <c r="EF25" i="23"/>
  <c r="DX25" i="23"/>
  <c r="EM25" i="23"/>
  <c r="EK25" i="23"/>
  <c r="EP25" i="23"/>
  <c r="DZ25" i="23"/>
  <c r="EE25" i="23"/>
  <c r="EO25" i="23"/>
  <c r="EV25" i="23"/>
  <c r="EU21" i="23"/>
  <c r="EY21" i="23"/>
  <c r="DX21" i="23"/>
  <c r="EL21" i="23"/>
  <c r="EM21" i="23"/>
  <c r="ER21" i="23"/>
  <c r="EC21" i="23"/>
  <c r="EO21" i="23"/>
  <c r="BR21" i="23"/>
  <c r="EG21" i="23"/>
  <c r="EV21" i="23"/>
  <c r="EI17" i="23"/>
  <c r="EY17" i="23"/>
  <c r="DL17" i="23"/>
  <c r="EM17" i="23"/>
  <c r="ER17" i="23"/>
  <c r="DZ17" i="23"/>
  <c r="DO17" i="23"/>
  <c r="EH17" i="23"/>
  <c r="EU17" i="23"/>
  <c r="EV17" i="23"/>
  <c r="EI13" i="23"/>
  <c r="CF13" i="23"/>
  <c r="DX13" i="23"/>
  <c r="DW13" i="23"/>
  <c r="DN13" i="23"/>
  <c r="ER13" i="23"/>
  <c r="EE13" i="23"/>
  <c r="CG13" i="23"/>
  <c r="DY13" i="23"/>
  <c r="EU13" i="23"/>
  <c r="EJ13" i="23"/>
  <c r="EV13" i="23"/>
  <c r="DH30" i="26"/>
  <c r="GQ30" i="26" s="1"/>
  <c r="EH44" i="24"/>
  <c r="HQ44" i="24" s="1"/>
  <c r="EI32" i="24"/>
  <c r="HR32" i="24" s="1"/>
  <c r="ER44" i="23"/>
  <c r="DM27" i="23"/>
  <c r="DA17" i="24"/>
  <c r="GK17" i="24" s="1"/>
  <c r="DD17" i="24"/>
  <c r="GN17" i="24" s="1"/>
  <c r="CZ17" i="24"/>
  <c r="GJ17" i="24" s="1"/>
  <c r="CT17" i="24"/>
  <c r="GD17" i="24" s="1"/>
  <c r="CO17" i="24"/>
  <c r="FY17" i="24" s="1"/>
  <c r="CJ17" i="24"/>
  <c r="FT17" i="24" s="1"/>
  <c r="CU17" i="24"/>
  <c r="GE17" i="24" s="1"/>
  <c r="HV17" i="24" s="1"/>
  <c r="CP17" i="24"/>
  <c r="FZ17" i="24" s="1"/>
  <c r="CV17" i="24"/>
  <c r="GF17" i="24" s="1"/>
  <c r="DA37" i="24"/>
  <c r="GK37" i="24" s="1"/>
  <c r="DD37" i="24"/>
  <c r="GN37" i="24" s="1"/>
  <c r="CA37" i="24"/>
  <c r="FK37" i="24" s="1"/>
  <c r="CT37" i="24"/>
  <c r="GD37" i="24" s="1"/>
  <c r="HU37" i="24" s="1"/>
  <c r="CO37" i="24"/>
  <c r="FY37" i="24" s="1"/>
  <c r="BT37" i="24"/>
  <c r="FD37" i="24" s="1"/>
  <c r="CU37" i="24"/>
  <c r="GE37" i="24" s="1"/>
  <c r="CP37" i="24"/>
  <c r="FZ37" i="24" s="1"/>
  <c r="CS37" i="24"/>
  <c r="GC37" i="24" s="1"/>
  <c r="HT37" i="24" s="1"/>
  <c r="CV37" i="24"/>
  <c r="GF37" i="24" s="1"/>
  <c r="IN258" i="27"/>
  <c r="HC258" i="27"/>
  <c r="HK258" i="27"/>
  <c r="IS258" i="27"/>
  <c r="HR258" i="27"/>
  <c r="HN258" i="27"/>
  <c r="HF258" i="27"/>
  <c r="JI258" i="27"/>
  <c r="IR258" i="27"/>
  <c r="JG258" i="27"/>
  <c r="IH258" i="27"/>
  <c r="JB258" i="27"/>
  <c r="IP258" i="27"/>
  <c r="ID258" i="27"/>
  <c r="HW258" i="27"/>
  <c r="HI258" i="27"/>
  <c r="JF258" i="27"/>
  <c r="JD359" i="27"/>
  <c r="HI359" i="27"/>
  <c r="HP359" i="27"/>
  <c r="IT359" i="27"/>
  <c r="HU359" i="27"/>
  <c r="IM359" i="27"/>
  <c r="IP359" i="27"/>
  <c r="II359" i="27"/>
  <c r="IY359" i="27"/>
  <c r="IU359" i="27"/>
  <c r="ID359" i="27"/>
  <c r="IQ359" i="27"/>
  <c r="JH359" i="27"/>
  <c r="JF359" i="27"/>
  <c r="HO259" i="27"/>
  <c r="IG259" i="27"/>
  <c r="HY259" i="27"/>
  <c r="IV259" i="27"/>
  <c r="HN259" i="27"/>
  <c r="HD259" i="27"/>
  <c r="IH259" i="27"/>
  <c r="HR259" i="27"/>
  <c r="JA259" i="27"/>
  <c r="IC259" i="27"/>
  <c r="HT259" i="27"/>
  <c r="HK259" i="27"/>
  <c r="IX261" i="27"/>
  <c r="IN261" i="27"/>
  <c r="HF261" i="27"/>
  <c r="HI261" i="27"/>
  <c r="IT261" i="27"/>
  <c r="ID261" i="27"/>
  <c r="HX261" i="27"/>
  <c r="IK261" i="27"/>
  <c r="JI261" i="27"/>
  <c r="HN261" i="27"/>
  <c r="HS261" i="27"/>
  <c r="IE261" i="27"/>
  <c r="JA261" i="27"/>
  <c r="HE261" i="27"/>
  <c r="IS261" i="27"/>
  <c r="JG261" i="27"/>
  <c r="IL261" i="27"/>
  <c r="HT12" i="33"/>
  <c r="GU12" i="33"/>
  <c r="HP12" i="33"/>
  <c r="DY15" i="33"/>
  <c r="HH15" i="33" s="1"/>
  <c r="DT15" i="33"/>
  <c r="HC15" i="33" s="1"/>
  <c r="DI15" i="33"/>
  <c r="GR15" i="33" s="1"/>
  <c r="EB15" i="33"/>
  <c r="HK15" i="33" s="1"/>
  <c r="EO15" i="33"/>
  <c r="HX15" i="33" s="1"/>
  <c r="EJ15" i="33"/>
  <c r="HS15" i="33" s="1"/>
  <c r="EH15" i="33"/>
  <c r="HQ15" i="33" s="1"/>
  <c r="DL15" i="33"/>
  <c r="GU15" i="33" s="1"/>
  <c r="DN15" i="33"/>
  <c r="GW15" i="33" s="1"/>
  <c r="DV15" i="33"/>
  <c r="HE15" i="33" s="1"/>
  <c r="EQ33" i="33"/>
  <c r="HZ33" i="33" s="1"/>
  <c r="DZ33" i="33"/>
  <c r="HI33" i="33" s="1"/>
  <c r="DX33" i="33"/>
  <c r="HG33" i="33" s="1"/>
  <c r="EH33" i="33"/>
  <c r="HQ33" i="33" s="1"/>
  <c r="EL33" i="33"/>
  <c r="HU33" i="33" s="1"/>
  <c r="DK33" i="33"/>
  <c r="GT33" i="33" s="1"/>
  <c r="ET33" i="33"/>
  <c r="IC33" i="33" s="1"/>
  <c r="EN33" i="33"/>
  <c r="HW33" i="33" s="1"/>
  <c r="DM33" i="33"/>
  <c r="GV33" i="33" s="1"/>
  <c r="DQ33" i="33"/>
  <c r="GZ33" i="33" s="1"/>
  <c r="DQ16" i="33"/>
  <c r="GZ16" i="33" s="1"/>
  <c r="EB16" i="33"/>
  <c r="HK16" i="33" s="1"/>
  <c r="EM16" i="33"/>
  <c r="HV16" i="33" s="1"/>
  <c r="DK16" i="33"/>
  <c r="GT16" i="33" s="1"/>
  <c r="DV16" i="33"/>
  <c r="HE16" i="33" s="1"/>
  <c r="DJ16" i="33"/>
  <c r="GS16" i="33" s="1"/>
  <c r="DL16" i="33"/>
  <c r="GU16" i="33" s="1"/>
  <c r="DW16" i="33"/>
  <c r="HF16" i="33" s="1"/>
  <c r="EN16" i="33"/>
  <c r="HW16" i="33" s="1"/>
  <c r="ES16" i="33"/>
  <c r="IB16" i="33" s="1"/>
  <c r="EA32" i="33"/>
  <c r="HJ32" i="33" s="1"/>
  <c r="EP32" i="33"/>
  <c r="HY32" i="33" s="1"/>
  <c r="DC32" i="33"/>
  <c r="GM32" i="33" s="1"/>
  <c r="EU32" i="33"/>
  <c r="BR32" i="33"/>
  <c r="FB32" i="33" s="1"/>
  <c r="DJ32" i="33"/>
  <c r="EF32" i="33"/>
  <c r="HO32" i="33" s="1"/>
  <c r="CA32" i="33"/>
  <c r="FK32" i="33" s="1"/>
  <c r="DS32" i="33"/>
  <c r="HB32" i="33" s="1"/>
  <c r="DQ32" i="33"/>
  <c r="GZ32" i="33" s="1"/>
  <c r="CS32" i="33"/>
  <c r="GC32" i="33" s="1"/>
  <c r="EK32" i="33"/>
  <c r="EH32" i="33"/>
  <c r="HQ32" i="33" s="1"/>
  <c r="DX32" i="33"/>
  <c r="HG32" i="33" s="1"/>
  <c r="DP22" i="30"/>
  <c r="GY22" i="30" s="1"/>
  <c r="EN22" i="30"/>
  <c r="HW22" i="30" s="1"/>
  <c r="DA22" i="30"/>
  <c r="GK22" i="30" s="1"/>
  <c r="ES22" i="30"/>
  <c r="EM22" i="30"/>
  <c r="HV22" i="30" s="1"/>
  <c r="EJ22" i="30"/>
  <c r="HS22" i="30" s="1"/>
  <c r="EA22" i="30"/>
  <c r="HJ22" i="30" s="1"/>
  <c r="DR22" i="30"/>
  <c r="HA22" i="30" s="1"/>
  <c r="DY22" i="30"/>
  <c r="HH22" i="30" s="1"/>
  <c r="DV22" i="30"/>
  <c r="HE22" i="30" s="1"/>
  <c r="DQ22" i="30"/>
  <c r="GZ22" i="30" s="1"/>
  <c r="CD11" i="32"/>
  <c r="FN11" i="32" s="1"/>
  <c r="DV11" i="32"/>
  <c r="DU11" i="32"/>
  <c r="CC11" i="32"/>
  <c r="FM11" i="32" s="1"/>
  <c r="HD11" i="32" s="1"/>
  <c r="BU11" i="32"/>
  <c r="FE11" i="32" s="1"/>
  <c r="DM11" i="32"/>
  <c r="DY11" i="32"/>
  <c r="CG11" i="32"/>
  <c r="FQ11" i="32" s="1"/>
  <c r="HH11" i="32" s="1"/>
  <c r="DT11" i="32"/>
  <c r="CB11" i="32"/>
  <c r="FL11" i="32" s="1"/>
  <c r="HC11" i="32" s="1"/>
  <c r="EP11" i="32"/>
  <c r="CX11" i="32"/>
  <c r="GH11" i="32" s="1"/>
  <c r="HY11" i="32" s="1"/>
  <c r="EQ11" i="32"/>
  <c r="CY11" i="32"/>
  <c r="GI11" i="32" s="1"/>
  <c r="HZ11" i="32" s="1"/>
  <c r="DX11" i="32"/>
  <c r="CF11" i="32"/>
  <c r="FP11" i="32" s="1"/>
  <c r="HG11" i="32" s="1"/>
  <c r="EB11" i="32"/>
  <c r="CJ11" i="32"/>
  <c r="FT11" i="32" s="1"/>
  <c r="HK11" i="32" s="1"/>
  <c r="EI11" i="32"/>
  <c r="CQ11" i="32"/>
  <c r="GA11" i="32" s="1"/>
  <c r="HR11" i="32" s="1"/>
  <c r="EB18" i="33"/>
  <c r="HK18" i="33" s="1"/>
  <c r="DV18" i="33"/>
  <c r="HE18" i="33" s="1"/>
  <c r="EP18" i="33"/>
  <c r="HY18" i="33" s="1"/>
  <c r="DS18" i="33"/>
  <c r="HB18" i="33" s="1"/>
  <c r="EI18" i="33"/>
  <c r="HR18" i="33" s="1"/>
  <c r="DP18" i="33"/>
  <c r="GY18" i="33" s="1"/>
  <c r="EQ18" i="33"/>
  <c r="HZ18" i="33" s="1"/>
  <c r="DZ18" i="33"/>
  <c r="HI18" i="33" s="1"/>
  <c r="EM18" i="33"/>
  <c r="HV18" i="33" s="1"/>
  <c r="DI18" i="33"/>
  <c r="GR18" i="33" s="1"/>
  <c r="CW46" i="33"/>
  <c r="GG46" i="33" s="1"/>
  <c r="EO46" i="33"/>
  <c r="DS46" i="33"/>
  <c r="HB46" i="33" s="1"/>
  <c r="ED46" i="33"/>
  <c r="HM46" i="33" s="1"/>
  <c r="EU46" i="33"/>
  <c r="ID46" i="33" s="1"/>
  <c r="BU46" i="33"/>
  <c r="FE46" i="33" s="1"/>
  <c r="DM46" i="33"/>
  <c r="EV46" i="33"/>
  <c r="IE46" i="33" s="1"/>
  <c r="CQ46" i="33"/>
  <c r="GA46" i="33" s="1"/>
  <c r="EI46" i="33"/>
  <c r="HR46" i="33" s="1"/>
  <c r="ET46" i="33"/>
  <c r="IC46" i="33" s="1"/>
  <c r="CM46" i="33"/>
  <c r="FW46" i="33" s="1"/>
  <c r="EE46" i="33"/>
  <c r="CR46" i="33"/>
  <c r="GB46" i="33" s="1"/>
  <c r="EJ46" i="33"/>
  <c r="CH13" i="32"/>
  <c r="FR13" i="32" s="1"/>
  <c r="DZ13" i="32"/>
  <c r="CR13" i="32"/>
  <c r="GB13" i="32" s="1"/>
  <c r="EJ13" i="32"/>
  <c r="DK23" i="30"/>
  <c r="GT23" i="30" s="1"/>
  <c r="EN23" i="30"/>
  <c r="HW23" i="30" s="1"/>
  <c r="DM23" i="30"/>
  <c r="GV23" i="30" s="1"/>
  <c r="EO23" i="30"/>
  <c r="HX23" i="30" s="1"/>
  <c r="EB23" i="30"/>
  <c r="HK23" i="30" s="1"/>
  <c r="EK23" i="30"/>
  <c r="HT23" i="30" s="1"/>
  <c r="EI23" i="30"/>
  <c r="HR23" i="30" s="1"/>
  <c r="ES23" i="30"/>
  <c r="IB23" i="30" s="1"/>
  <c r="DR23" i="30"/>
  <c r="HA23" i="30" s="1"/>
  <c r="ER23" i="30"/>
  <c r="IA23" i="30" s="1"/>
  <c r="EU44" i="33"/>
  <c r="ID44" i="33" s="1"/>
  <c r="EH44" i="33"/>
  <c r="HQ44" i="33" s="1"/>
  <c r="ET44" i="33"/>
  <c r="IC44" i="33" s="1"/>
  <c r="DX44" i="33"/>
  <c r="HG44" i="33" s="1"/>
  <c r="EI44" i="33"/>
  <c r="HR44" i="33" s="1"/>
  <c r="BW44" i="33"/>
  <c r="FG44" i="33" s="1"/>
  <c r="DO44" i="33"/>
  <c r="BZ44" i="33"/>
  <c r="FJ44" i="33" s="1"/>
  <c r="DR44" i="33"/>
  <c r="HA44" i="33" s="1"/>
  <c r="CL44" i="33"/>
  <c r="FV44" i="33" s="1"/>
  <c r="ED44" i="33"/>
  <c r="BQ44" i="33"/>
  <c r="FA44" i="33" s="1"/>
  <c r="DI44" i="33"/>
  <c r="GR44" i="33" s="1"/>
  <c r="BU44" i="33"/>
  <c r="FE44" i="33" s="1"/>
  <c r="DM44" i="33"/>
  <c r="GV44" i="33" s="1"/>
  <c r="CP30" i="33"/>
  <c r="FZ30" i="33" s="1"/>
  <c r="EH30" i="33"/>
  <c r="HQ30" i="33" s="1"/>
  <c r="EA30" i="33"/>
  <c r="HJ30" i="33" s="1"/>
  <c r="EM30" i="33"/>
  <c r="HV30" i="33" s="1"/>
  <c r="DP30" i="33"/>
  <c r="GY30" i="33" s="1"/>
  <c r="DV30" i="33"/>
  <c r="HE30" i="33" s="1"/>
  <c r="DZ30" i="33"/>
  <c r="HI30" i="33" s="1"/>
  <c r="DK30" i="33"/>
  <c r="GT30" i="33" s="1"/>
  <c r="DW30" i="33"/>
  <c r="HF30" i="33" s="1"/>
  <c r="DY30" i="33"/>
  <c r="HH30" i="33" s="1"/>
  <c r="ER30" i="33"/>
  <c r="IA30" i="33" s="1"/>
  <c r="CF12" i="33"/>
  <c r="FP12" i="33" s="1"/>
  <c r="HG12" i="33" s="1"/>
  <c r="CI12" i="33"/>
  <c r="FS12" i="33" s="1"/>
  <c r="HJ12" i="33" s="1"/>
  <c r="CD12" i="33"/>
  <c r="FN12" i="33" s="1"/>
  <c r="BR12" i="33"/>
  <c r="FB12" i="33" s="1"/>
  <c r="GS12" i="33" s="1"/>
  <c r="BU12" i="33"/>
  <c r="FE12" i="33" s="1"/>
  <c r="CN12" i="33"/>
  <c r="FX12" i="33" s="1"/>
  <c r="HO12" i="33" s="1"/>
  <c r="BS12" i="33"/>
  <c r="FC12" i="33" s="1"/>
  <c r="DP12" i="33"/>
  <c r="GY12" i="33" s="1"/>
  <c r="CW12" i="33"/>
  <c r="GG12" i="33" s="1"/>
  <c r="DB12" i="33"/>
  <c r="GL12" i="33" s="1"/>
  <c r="CJ18" i="32"/>
  <c r="FT18" i="32" s="1"/>
  <c r="EB18" i="32"/>
  <c r="CB18" i="32"/>
  <c r="FL18" i="32" s="1"/>
  <c r="DT18" i="32"/>
  <c r="CG18" i="32"/>
  <c r="FQ18" i="32" s="1"/>
  <c r="DY18" i="32"/>
  <c r="BS18" i="32"/>
  <c r="FC18" i="32" s="1"/>
  <c r="DK18" i="32"/>
  <c r="EL18" i="32"/>
  <c r="HU18" i="32" s="1"/>
  <c r="EF18" i="32"/>
  <c r="HO18" i="32" s="1"/>
  <c r="BX18" i="32"/>
  <c r="FH18" i="32" s="1"/>
  <c r="DP18" i="32"/>
  <c r="CP18" i="32"/>
  <c r="FZ18" i="32" s="1"/>
  <c r="EH18" i="32"/>
  <c r="BR18" i="32"/>
  <c r="FB18" i="32" s="1"/>
  <c r="DJ18" i="32"/>
  <c r="DU18" i="32"/>
  <c r="HD18" i="32" s="1"/>
  <c r="CT16" i="30"/>
  <c r="GD16" i="30" s="1"/>
  <c r="EL16" i="30"/>
  <c r="HU16" i="30" s="1"/>
  <c r="EI16" i="30"/>
  <c r="HR16" i="30" s="1"/>
  <c r="DA16" i="30"/>
  <c r="GK16" i="30" s="1"/>
  <c r="ES16" i="30"/>
  <c r="BR16" i="30"/>
  <c r="FB16" i="30" s="1"/>
  <c r="DJ16" i="30"/>
  <c r="EJ16" i="30"/>
  <c r="HS16" i="30" s="1"/>
  <c r="DO16" i="30"/>
  <c r="GX16" i="30" s="1"/>
  <c r="DY16" i="30"/>
  <c r="HH16" i="30" s="1"/>
  <c r="DP16" i="30"/>
  <c r="GY16" i="30" s="1"/>
  <c r="CO16" i="30"/>
  <c r="FY16" i="30" s="1"/>
  <c r="EG16" i="30"/>
  <c r="CB16" i="30"/>
  <c r="FL16" i="30" s="1"/>
  <c r="DT16" i="30"/>
  <c r="EH39" i="30"/>
  <c r="HQ39" i="30" s="1"/>
  <c r="DW39" i="30"/>
  <c r="HF39" i="30" s="1"/>
  <c r="EC39" i="30"/>
  <c r="HL39" i="30" s="1"/>
  <c r="DK39" i="30"/>
  <c r="GT39" i="30" s="1"/>
  <c r="DI39" i="30"/>
  <c r="GR39" i="30" s="1"/>
  <c r="EI39" i="30"/>
  <c r="HR39" i="30" s="1"/>
  <c r="EE39" i="30"/>
  <c r="HN39" i="30" s="1"/>
  <c r="ES39" i="30"/>
  <c r="IB39" i="30" s="1"/>
  <c r="EQ39" i="30"/>
  <c r="HZ39" i="30" s="1"/>
  <c r="DY39" i="30"/>
  <c r="HH39" i="30" s="1"/>
  <c r="DK33" i="32"/>
  <c r="GT33" i="32" s="1"/>
  <c r="EA33" i="32"/>
  <c r="HJ33" i="32" s="1"/>
  <c r="DQ33" i="32"/>
  <c r="GZ33" i="32" s="1"/>
  <c r="EH33" i="32"/>
  <c r="HQ33" i="32" s="1"/>
  <c r="DT33" i="32"/>
  <c r="HC33" i="32" s="1"/>
  <c r="DW33" i="32"/>
  <c r="HF33" i="32" s="1"/>
  <c r="EV33" i="32"/>
  <c r="IE33" i="32" s="1"/>
  <c r="DN33" i="32"/>
  <c r="GW33" i="32" s="1"/>
  <c r="EE33" i="32"/>
  <c r="HN33" i="32" s="1"/>
  <c r="EO33" i="32"/>
  <c r="HX33" i="32" s="1"/>
  <c r="EH46" i="30"/>
  <c r="HQ46" i="30" s="1"/>
  <c r="DQ46" i="30"/>
  <c r="GZ46" i="30" s="1"/>
  <c r="DK46" i="30"/>
  <c r="GT46" i="30" s="1"/>
  <c r="EM46" i="30"/>
  <c r="HV46" i="30" s="1"/>
  <c r="DN46" i="30"/>
  <c r="GW46" i="30" s="1"/>
  <c r="ER46" i="30"/>
  <c r="IA46" i="30" s="1"/>
  <c r="EV46" i="30"/>
  <c r="IE46" i="30" s="1"/>
  <c r="DZ46" i="30"/>
  <c r="HI46" i="30" s="1"/>
  <c r="EE46" i="30"/>
  <c r="HN46" i="30" s="1"/>
  <c r="EK46" i="30"/>
  <c r="HT46" i="30" s="1"/>
  <c r="GZ30" i="30"/>
  <c r="HA30" i="30"/>
  <c r="DO28" i="32"/>
  <c r="GX28" i="32" s="1"/>
  <c r="DU28" i="32"/>
  <c r="HD28" i="32" s="1"/>
  <c r="ET28" i="32"/>
  <c r="IC28" i="32" s="1"/>
  <c r="CI28" i="32"/>
  <c r="FS28" i="32" s="1"/>
  <c r="EA28" i="32"/>
  <c r="HJ28" i="32" s="1"/>
  <c r="CP28" i="32"/>
  <c r="FZ28" i="32" s="1"/>
  <c r="EH28" i="32"/>
  <c r="HQ28" i="32" s="1"/>
  <c r="EM28" i="32"/>
  <c r="HV28" i="32" s="1"/>
  <c r="CX28" i="32"/>
  <c r="GH28" i="32" s="1"/>
  <c r="EP28" i="32"/>
  <c r="CL28" i="32"/>
  <c r="FV28" i="32" s="1"/>
  <c r="ED28" i="32"/>
  <c r="DI28" i="32"/>
  <c r="GR28" i="32" s="1"/>
  <c r="DP28" i="32"/>
  <c r="GY28" i="32" s="1"/>
  <c r="BX13" i="32"/>
  <c r="FH13" i="32" s="1"/>
  <c r="GY13" i="32" s="1"/>
  <c r="CU13" i="32"/>
  <c r="GE13" i="32" s="1"/>
  <c r="HV13" i="32" s="1"/>
  <c r="CO13" i="32"/>
  <c r="FY13" i="32" s="1"/>
  <c r="HP13" i="32" s="1"/>
  <c r="DA13" i="32"/>
  <c r="GK13" i="32" s="1"/>
  <c r="IB13" i="32" s="1"/>
  <c r="CX13" i="32"/>
  <c r="GH13" i="32" s="1"/>
  <c r="HY13" i="32" s="1"/>
  <c r="CS13" i="32"/>
  <c r="GC13" i="32" s="1"/>
  <c r="HT13" i="32" s="1"/>
  <c r="CT13" i="32"/>
  <c r="GD13" i="32" s="1"/>
  <c r="HU13" i="32" s="1"/>
  <c r="DZ41" i="30"/>
  <c r="HI41" i="30" s="1"/>
  <c r="EN41" i="30"/>
  <c r="HW41" i="30" s="1"/>
  <c r="ET41" i="30"/>
  <c r="IC41" i="30" s="1"/>
  <c r="EM41" i="30"/>
  <c r="HV41" i="30" s="1"/>
  <c r="EG41" i="30"/>
  <c r="HP41" i="30" s="1"/>
  <c r="EJ41" i="30"/>
  <c r="HS41" i="30" s="1"/>
  <c r="DX41" i="30"/>
  <c r="HG41" i="30" s="1"/>
  <c r="ED41" i="30"/>
  <c r="HM41" i="30" s="1"/>
  <c r="EB41" i="30"/>
  <c r="HK41" i="30" s="1"/>
  <c r="DM41" i="30"/>
  <c r="GV41" i="30" s="1"/>
  <c r="DR25" i="30"/>
  <c r="HA25" i="30" s="1"/>
  <c r="EI25" i="30"/>
  <c r="HR25" i="30" s="1"/>
  <c r="ES25" i="30"/>
  <c r="IB25" i="30" s="1"/>
  <c r="ED25" i="30"/>
  <c r="HM25" i="30" s="1"/>
  <c r="EJ25" i="30"/>
  <c r="HS25" i="30" s="1"/>
  <c r="EL25" i="30"/>
  <c r="HU25" i="30" s="1"/>
  <c r="DN25" i="30"/>
  <c r="GW25" i="30" s="1"/>
  <c r="EC25" i="30"/>
  <c r="HL25" i="30" s="1"/>
  <c r="EQ25" i="30"/>
  <c r="HZ25" i="30" s="1"/>
  <c r="DI25" i="30"/>
  <c r="GR25" i="30" s="1"/>
  <c r="ES14" i="32"/>
  <c r="IB14" i="32" s="1"/>
  <c r="DS36" i="30"/>
  <c r="HB36" i="30" s="1"/>
  <c r="DM36" i="30"/>
  <c r="GV36" i="30" s="1"/>
  <c r="DJ36" i="30"/>
  <c r="GS36" i="30" s="1"/>
  <c r="EN36" i="30"/>
  <c r="HW36" i="30" s="1"/>
  <c r="ET36" i="30"/>
  <c r="IC36" i="30" s="1"/>
  <c r="DR36" i="30"/>
  <c r="HA36" i="30" s="1"/>
  <c r="EG36" i="30"/>
  <c r="HP36" i="30" s="1"/>
  <c r="EA36" i="30"/>
  <c r="HJ36" i="30" s="1"/>
  <c r="DX36" i="30"/>
  <c r="HG36" i="30" s="1"/>
  <c r="ED36" i="30"/>
  <c r="HM36" i="30" s="1"/>
  <c r="CY30" i="30"/>
  <c r="GI30" i="30" s="1"/>
  <c r="CT30" i="30"/>
  <c r="GD30" i="30" s="1"/>
  <c r="HU30" i="30" s="1"/>
  <c r="CW30" i="30"/>
  <c r="GG30" i="30" s="1"/>
  <c r="HX30" i="30" s="1"/>
  <c r="CQ30" i="30"/>
  <c r="GA30" i="30" s="1"/>
  <c r="BV30" i="30"/>
  <c r="FF30" i="30" s="1"/>
  <c r="GW30" i="30" s="1"/>
  <c r="CR30" i="30"/>
  <c r="GB30" i="30" s="1"/>
  <c r="DD30" i="30"/>
  <c r="GN30" i="30" s="1"/>
  <c r="IE30" i="30" s="1"/>
  <c r="BR30" i="30"/>
  <c r="FB30" i="30" s="1"/>
  <c r="BT30" i="30"/>
  <c r="FD30" i="30" s="1"/>
  <c r="CK30" i="30"/>
  <c r="FU30" i="30" s="1"/>
  <c r="DR40" i="29"/>
  <c r="HB40" i="29" s="1"/>
  <c r="EJ40" i="29"/>
  <c r="HT40" i="29" s="1"/>
  <c r="EG40" i="29"/>
  <c r="HQ40" i="29" s="1"/>
  <c r="ES40" i="29"/>
  <c r="IC40" i="29" s="1"/>
  <c r="EP40" i="29"/>
  <c r="HZ40" i="29" s="1"/>
  <c r="ET40" i="29"/>
  <c r="ID40" i="29" s="1"/>
  <c r="ER40" i="29"/>
  <c r="IB40" i="29" s="1"/>
  <c r="EE40" i="29"/>
  <c r="HO40" i="29" s="1"/>
  <c r="EW40" i="29"/>
  <c r="IG40" i="29" s="1"/>
  <c r="ED36" i="29"/>
  <c r="HN36" i="29" s="1"/>
  <c r="DT36" i="29"/>
  <c r="HD36" i="29" s="1"/>
  <c r="EG36" i="29"/>
  <c r="HQ36" i="29" s="1"/>
  <c r="DM36" i="29"/>
  <c r="GW36" i="29" s="1"/>
  <c r="ET36" i="29"/>
  <c r="ID36" i="29" s="1"/>
  <c r="ES36" i="29"/>
  <c r="IC36" i="29" s="1"/>
  <c r="EQ36" i="29"/>
  <c r="IA36" i="29" s="1"/>
  <c r="EO36" i="29"/>
  <c r="HY36" i="29" s="1"/>
  <c r="DK36" i="29"/>
  <c r="GU36" i="29" s="1"/>
  <c r="EB36" i="29"/>
  <c r="HL36" i="29" s="1"/>
  <c r="BT20" i="29"/>
  <c r="BZ20" i="29"/>
  <c r="CP20" i="29"/>
  <c r="DD20" i="29"/>
  <c r="CH20" i="29"/>
  <c r="CX20" i="29"/>
  <c r="BW20" i="29"/>
  <c r="CF20" i="29"/>
  <c r="CT20" i="29"/>
  <c r="BU20" i="29"/>
  <c r="CH24" i="29"/>
  <c r="CT24" i="29"/>
  <c r="CG24" i="29"/>
  <c r="CR24" i="29"/>
  <c r="CE24" i="29"/>
  <c r="CO24" i="29"/>
  <c r="CD24" i="29"/>
  <c r="CA24" i="29"/>
  <c r="CU24" i="29"/>
  <c r="CW24" i="29"/>
  <c r="CU28" i="29"/>
  <c r="BW28" i="29"/>
  <c r="DD28" i="29"/>
  <c r="CZ28" i="29"/>
  <c r="CJ28" i="29"/>
  <c r="CI28" i="29"/>
  <c r="BZ28" i="29"/>
  <c r="CR28" i="29"/>
  <c r="CM28" i="29"/>
  <c r="CS16" i="29"/>
  <c r="CK16" i="29"/>
  <c r="BX16" i="29"/>
  <c r="BS16" i="29"/>
  <c r="DC16" i="29"/>
  <c r="CF16" i="29"/>
  <c r="CA16" i="29"/>
  <c r="CC16" i="29"/>
  <c r="CL16" i="29"/>
  <c r="CN16" i="29"/>
  <c r="CI16" i="29"/>
  <c r="EW47" i="28"/>
  <c r="IG47" i="28" s="1"/>
  <c r="EJ47" i="28"/>
  <c r="HT47" i="28" s="1"/>
  <c r="EF47" i="28"/>
  <c r="HP47" i="28" s="1"/>
  <c r="DJ47" i="28"/>
  <c r="GT47" i="28" s="1"/>
  <c r="DM47" i="28"/>
  <c r="GW47" i="28" s="1"/>
  <c r="EN47" i="28"/>
  <c r="HX47" i="28" s="1"/>
  <c r="EE47" i="28"/>
  <c r="HO47" i="28" s="1"/>
  <c r="DN47" i="28"/>
  <c r="GX47" i="28" s="1"/>
  <c r="ES47" i="28"/>
  <c r="IC47" i="28" s="1"/>
  <c r="DL47" i="28"/>
  <c r="GV47" i="28" s="1"/>
  <c r="DL43" i="28"/>
  <c r="GV43" i="28" s="1"/>
  <c r="EB43" i="28"/>
  <c r="HL43" i="28" s="1"/>
  <c r="ER43" i="28"/>
  <c r="IB43" i="28" s="1"/>
  <c r="DW43" i="28"/>
  <c r="HG43" i="28" s="1"/>
  <c r="EK43" i="28"/>
  <c r="HU43" i="28" s="1"/>
  <c r="EL43" i="28"/>
  <c r="HV43" i="28" s="1"/>
  <c r="DZ43" i="28"/>
  <c r="HJ43" i="28" s="1"/>
  <c r="DO43" i="28"/>
  <c r="GY43" i="28" s="1"/>
  <c r="DM43" i="28"/>
  <c r="GW43" i="28" s="1"/>
  <c r="EC43" i="28"/>
  <c r="HM43" i="28" s="1"/>
  <c r="EW39" i="28"/>
  <c r="IG39" i="28" s="1"/>
  <c r="ER39" i="28"/>
  <c r="IB39" i="28" s="1"/>
  <c r="EM39" i="28"/>
  <c r="HW39" i="28" s="1"/>
  <c r="EU39" i="28"/>
  <c r="IE39" i="28" s="1"/>
  <c r="EP39" i="28"/>
  <c r="HZ39" i="28" s="1"/>
  <c r="DK39" i="28"/>
  <c r="GU39" i="28" s="1"/>
  <c r="EO39" i="28"/>
  <c r="HY39" i="28" s="1"/>
  <c r="EF39" i="28"/>
  <c r="HP39" i="28" s="1"/>
  <c r="DS39" i="28"/>
  <c r="HC39" i="28" s="1"/>
  <c r="DM39" i="28"/>
  <c r="GW39" i="28" s="1"/>
  <c r="DM35" i="28"/>
  <c r="GW35" i="28" s="1"/>
  <c r="EB35" i="28"/>
  <c r="HL35" i="28" s="1"/>
  <c r="EA35" i="28"/>
  <c r="HK35" i="28" s="1"/>
  <c r="EP35" i="28"/>
  <c r="HZ35" i="28" s="1"/>
  <c r="EK35" i="28"/>
  <c r="HU35" i="28" s="1"/>
  <c r="DJ35" i="28"/>
  <c r="GT35" i="28" s="1"/>
  <c r="DO35" i="28"/>
  <c r="GY35" i="28" s="1"/>
  <c r="DP35" i="28"/>
  <c r="GZ35" i="28" s="1"/>
  <c r="DW35" i="28"/>
  <c r="HG35" i="28" s="1"/>
  <c r="ED35" i="28"/>
  <c r="HN35" i="28" s="1"/>
  <c r="DO14" i="28"/>
  <c r="GY14" i="28" s="1"/>
  <c r="EO14" i="28"/>
  <c r="HY14" i="28" s="1"/>
  <c r="EH14" i="28"/>
  <c r="HR14" i="28" s="1"/>
  <c r="DW14" i="28"/>
  <c r="HG14" i="28" s="1"/>
  <c r="ED14" i="28"/>
  <c r="HN14" i="28" s="1"/>
  <c r="DL14" i="28"/>
  <c r="GV14" i="28" s="1"/>
  <c r="DQ14" i="28"/>
  <c r="HA14" i="28" s="1"/>
  <c r="EE14" i="28"/>
  <c r="HO14" i="28" s="1"/>
  <c r="DR14" i="28"/>
  <c r="HB14" i="28" s="1"/>
  <c r="EW14" i="28"/>
  <c r="IG14" i="28" s="1"/>
  <c r="DE32" i="29"/>
  <c r="CS32" i="29"/>
  <c r="BZ32" i="29"/>
  <c r="BT32" i="29"/>
  <c r="CO32" i="29"/>
  <c r="CI32" i="29"/>
  <c r="CC32" i="29"/>
  <c r="DA32" i="29"/>
  <c r="CV32" i="29"/>
  <c r="CJ32" i="29"/>
  <c r="ED32" i="28"/>
  <c r="HN32" i="28" s="1"/>
  <c r="DO32" i="28"/>
  <c r="GY32" i="28" s="1"/>
  <c r="DM32" i="28"/>
  <c r="GW32" i="28" s="1"/>
  <c r="EG32" i="28"/>
  <c r="HQ32" i="28" s="1"/>
  <c r="DW32" i="28"/>
  <c r="HG32" i="28" s="1"/>
  <c r="DU32" i="28"/>
  <c r="HE32" i="28" s="1"/>
  <c r="EM32" i="28"/>
  <c r="HW32" i="28" s="1"/>
  <c r="EE32" i="28"/>
  <c r="HO32" i="28" s="1"/>
  <c r="EV32" i="28"/>
  <c r="IF32" i="28" s="1"/>
  <c r="EW32" i="28"/>
  <c r="IG32" i="28" s="1"/>
  <c r="GW24" i="28"/>
  <c r="EE24" i="28"/>
  <c r="HO24" i="28" s="1"/>
  <c r="DN24" i="28"/>
  <c r="ER24" i="28"/>
  <c r="EB16" i="28"/>
  <c r="HL16" i="28" s="1"/>
  <c r="DP16" i="28"/>
  <c r="GZ16" i="28" s="1"/>
  <c r="DX16" i="28"/>
  <c r="HH16" i="28" s="1"/>
  <c r="DM16" i="28"/>
  <c r="GW16" i="28" s="1"/>
  <c r="EO16" i="28"/>
  <c r="HY16" i="28" s="1"/>
  <c r="EG16" i="28"/>
  <c r="HQ16" i="28" s="1"/>
  <c r="DN16" i="28"/>
  <c r="GX16" i="28" s="1"/>
  <c r="EA16" i="28"/>
  <c r="HK16" i="28" s="1"/>
  <c r="DK16" i="28"/>
  <c r="GU16" i="28" s="1"/>
  <c r="CC12" i="29"/>
  <c r="CM12" i="29"/>
  <c r="CP12" i="29"/>
  <c r="CI12" i="29"/>
  <c r="CS12" i="29"/>
  <c r="BV12" i="29"/>
  <c r="ET12" i="29"/>
  <c r="ID12" i="29" s="1"/>
  <c r="BY12" i="29"/>
  <c r="CY44" i="29"/>
  <c r="CF44" i="29"/>
  <c r="CD44" i="29"/>
  <c r="CZ44" i="29"/>
  <c r="CT44" i="29"/>
  <c r="CN44" i="29"/>
  <c r="CB44" i="29"/>
  <c r="BS44" i="29"/>
  <c r="DB44" i="29"/>
  <c r="CJ44" i="29"/>
  <c r="BV24" i="28"/>
  <c r="FF24" i="28" s="1"/>
  <c r="BU24" i="28"/>
  <c r="FE24" i="28" s="1"/>
  <c r="BX24" i="28"/>
  <c r="FH24" i="28" s="1"/>
  <c r="GZ24" i="28" s="1"/>
  <c r="CH24" i="28"/>
  <c r="FR24" i="28" s="1"/>
  <c r="CT24" i="28"/>
  <c r="GD24" i="28" s="1"/>
  <c r="CI24" i="28"/>
  <c r="FS24" i="28" s="1"/>
  <c r="HK24" i="28" s="1"/>
  <c r="DD24" i="28"/>
  <c r="GN24" i="28" s="1"/>
  <c r="CJ24" i="28"/>
  <c r="FT24" i="28" s="1"/>
  <c r="CD24" i="28"/>
  <c r="FN24" i="28" s="1"/>
  <c r="HF24" i="28" s="1"/>
  <c r="CK24" i="28"/>
  <c r="FU24" i="28" s="1"/>
  <c r="HM24" i="28" s="1"/>
  <c r="EP30" i="28"/>
  <c r="HZ30" i="28" s="1"/>
  <c r="DL45" i="26"/>
  <c r="GU45" i="26" s="1"/>
  <c r="EQ45" i="26"/>
  <c r="HZ45" i="26" s="1"/>
  <c r="DO45" i="26"/>
  <c r="GX45" i="26" s="1"/>
  <c r="ET45" i="26"/>
  <c r="IC45" i="26" s="1"/>
  <c r="EP45" i="26"/>
  <c r="HY45" i="26" s="1"/>
  <c r="EL45" i="26"/>
  <c r="HU45" i="26" s="1"/>
  <c r="DZ45" i="26"/>
  <c r="HI45" i="26" s="1"/>
  <c r="EA45" i="26"/>
  <c r="HJ45" i="26" s="1"/>
  <c r="DN45" i="26"/>
  <c r="GW45" i="26" s="1"/>
  <c r="DT45" i="26"/>
  <c r="HC45" i="26" s="1"/>
  <c r="EO41" i="26"/>
  <c r="HX41" i="26" s="1"/>
  <c r="DY41" i="26"/>
  <c r="HH41" i="26" s="1"/>
  <c r="EF41" i="26"/>
  <c r="HO41" i="26" s="1"/>
  <c r="DJ41" i="26"/>
  <c r="GS41" i="26" s="1"/>
  <c r="EN41" i="26"/>
  <c r="HW41" i="26" s="1"/>
  <c r="DW41" i="26"/>
  <c r="HF41" i="26" s="1"/>
  <c r="DS41" i="26"/>
  <c r="HB41" i="26" s="1"/>
  <c r="DG41" i="26"/>
  <c r="GP41" i="26" s="1"/>
  <c r="DL41" i="26"/>
  <c r="GU41" i="26" s="1"/>
  <c r="ET41" i="26"/>
  <c r="IC41" i="26" s="1"/>
  <c r="HQ37" i="26"/>
  <c r="GQ37" i="26"/>
  <c r="GU37" i="26"/>
  <c r="DH33" i="26"/>
  <c r="GQ33" i="26" s="1"/>
  <c r="EE33" i="26"/>
  <c r="HN33" i="26" s="1"/>
  <c r="DQ33" i="26"/>
  <c r="GZ33" i="26" s="1"/>
  <c r="DG33" i="26"/>
  <c r="GP33" i="26" s="1"/>
  <c r="EP33" i="26"/>
  <c r="HY33" i="26" s="1"/>
  <c r="EQ33" i="26"/>
  <c r="HZ33" i="26" s="1"/>
  <c r="DZ33" i="26"/>
  <c r="HI33" i="26" s="1"/>
  <c r="EJ33" i="26"/>
  <c r="HS33" i="26" s="1"/>
  <c r="EG33" i="26"/>
  <c r="HP33" i="26" s="1"/>
  <c r="DW33" i="26"/>
  <c r="HF33" i="26" s="1"/>
  <c r="DI29" i="26"/>
  <c r="GR29" i="26" s="1"/>
  <c r="DL29" i="26"/>
  <c r="GU29" i="26" s="1"/>
  <c r="DQ29" i="26"/>
  <c r="GZ29" i="26" s="1"/>
  <c r="EJ29" i="26"/>
  <c r="HS29" i="26" s="1"/>
  <c r="EO29" i="26"/>
  <c r="HX29" i="26" s="1"/>
  <c r="DU29" i="26"/>
  <c r="HD29" i="26" s="1"/>
  <c r="DP29" i="26"/>
  <c r="GY29" i="26" s="1"/>
  <c r="DT29" i="26"/>
  <c r="HC29" i="26" s="1"/>
  <c r="EG29" i="26"/>
  <c r="HP29" i="26" s="1"/>
  <c r="EF29" i="26"/>
  <c r="HO29" i="26" s="1"/>
  <c r="EM25" i="26"/>
  <c r="HV25" i="26" s="1"/>
  <c r="DK25" i="26"/>
  <c r="GT25" i="26" s="1"/>
  <c r="EC25" i="26"/>
  <c r="HL25" i="26" s="1"/>
  <c r="DW25" i="26"/>
  <c r="HF25" i="26" s="1"/>
  <c r="DH25" i="26"/>
  <c r="GQ25" i="26" s="1"/>
  <c r="EN25" i="26"/>
  <c r="HW25" i="26" s="1"/>
  <c r="DR25" i="26"/>
  <c r="HA25" i="26" s="1"/>
  <c r="DJ25" i="26"/>
  <c r="GS25" i="26" s="1"/>
  <c r="DQ25" i="26"/>
  <c r="GZ25" i="26" s="1"/>
  <c r="DX25" i="26"/>
  <c r="HG25" i="26" s="1"/>
  <c r="EO21" i="26"/>
  <c r="HX21" i="26" s="1"/>
  <c r="DT21" i="26"/>
  <c r="HC21" i="26" s="1"/>
  <c r="DQ21" i="26"/>
  <c r="GZ21" i="26" s="1"/>
  <c r="DV21" i="26"/>
  <c r="HE21" i="26" s="1"/>
  <c r="DY21" i="26"/>
  <c r="HH21" i="26" s="1"/>
  <c r="EB21" i="26"/>
  <c r="HK21" i="26" s="1"/>
  <c r="ES21" i="26"/>
  <c r="IB21" i="26" s="1"/>
  <c r="EN21" i="26"/>
  <c r="HW21" i="26" s="1"/>
  <c r="ET21" i="26"/>
  <c r="IC21" i="26" s="1"/>
  <c r="DH17" i="26"/>
  <c r="GQ17" i="26" s="1"/>
  <c r="DG17" i="26"/>
  <c r="GP17" i="26" s="1"/>
  <c r="EP17" i="26"/>
  <c r="HY17" i="26" s="1"/>
  <c r="DI17" i="26"/>
  <c r="GR17" i="26" s="1"/>
  <c r="DZ17" i="26"/>
  <c r="HI17" i="26" s="1"/>
  <c r="DT17" i="26"/>
  <c r="HC17" i="26" s="1"/>
  <c r="DV17" i="26"/>
  <c r="HE17" i="26" s="1"/>
  <c r="EB17" i="26"/>
  <c r="HK17" i="26" s="1"/>
  <c r="DW17" i="26"/>
  <c r="HF17" i="26" s="1"/>
  <c r="DJ17" i="26"/>
  <c r="GS17" i="26" s="1"/>
  <c r="HT13" i="26"/>
  <c r="HO13" i="26"/>
  <c r="HX13" i="26"/>
  <c r="EK24" i="26"/>
  <c r="HT24" i="26" s="1"/>
  <c r="BZ13" i="26"/>
  <c r="FJ13" i="26" s="1"/>
  <c r="CW13" i="26"/>
  <c r="GG13" i="26" s="1"/>
  <c r="CI13" i="26"/>
  <c r="FS13" i="26" s="1"/>
  <c r="HJ13" i="26" s="1"/>
  <c r="CP13" i="26"/>
  <c r="FZ13" i="26" s="1"/>
  <c r="CO13" i="26"/>
  <c r="FY13" i="26" s="1"/>
  <c r="HP13" i="26" s="1"/>
  <c r="BU13" i="26"/>
  <c r="FE13" i="26" s="1"/>
  <c r="CR13" i="26"/>
  <c r="GB13" i="26" s="1"/>
  <c r="CD13" i="26"/>
  <c r="FN13" i="26" s="1"/>
  <c r="HE13" i="26" s="1"/>
  <c r="BS13" i="26"/>
  <c r="FC13" i="26" s="1"/>
  <c r="GT13" i="26" s="1"/>
  <c r="CN13" i="26"/>
  <c r="FX13" i="26" s="1"/>
  <c r="DX47" i="26"/>
  <c r="HG47" i="26" s="1"/>
  <c r="ER31" i="26"/>
  <c r="IA31" i="26" s="1"/>
  <c r="BY37" i="26"/>
  <c r="FI37" i="26" s="1"/>
  <c r="CD37" i="26"/>
  <c r="FN37" i="26" s="1"/>
  <c r="HE37" i="26" s="1"/>
  <c r="CI37" i="26"/>
  <c r="FS37" i="26" s="1"/>
  <c r="HJ37" i="26" s="1"/>
  <c r="CF37" i="26"/>
  <c r="FP37" i="26" s="1"/>
  <c r="HG37" i="26" s="1"/>
  <c r="BX37" i="26"/>
  <c r="FH37" i="26" s="1"/>
  <c r="GY37" i="26" s="1"/>
  <c r="CV37" i="26"/>
  <c r="GF37" i="26" s="1"/>
  <c r="BR37" i="26"/>
  <c r="FB37" i="26" s="1"/>
  <c r="GS37" i="26" s="1"/>
  <c r="CQ37" i="26"/>
  <c r="GA37" i="26" s="1"/>
  <c r="HR37" i="26" s="1"/>
  <c r="CK37" i="26"/>
  <c r="FU37" i="26" s="1"/>
  <c r="HL37" i="26" s="1"/>
  <c r="CT37" i="26"/>
  <c r="GD37" i="26" s="1"/>
  <c r="CR37" i="26"/>
  <c r="GB37" i="26" s="1"/>
  <c r="DW45" i="24"/>
  <c r="HF45" i="24" s="1"/>
  <c r="EE45" i="24"/>
  <c r="HN45" i="24" s="1"/>
  <c r="DP45" i="24"/>
  <c r="GY45" i="24" s="1"/>
  <c r="DX45" i="24"/>
  <c r="HG45" i="24" s="1"/>
  <c r="ET45" i="24"/>
  <c r="IC45" i="24" s="1"/>
  <c r="DJ45" i="24"/>
  <c r="GS45" i="24" s="1"/>
  <c r="EK45" i="24"/>
  <c r="HT45" i="24" s="1"/>
  <c r="EU45" i="24"/>
  <c r="ID45" i="24" s="1"/>
  <c r="DK45" i="24"/>
  <c r="GT45" i="24" s="1"/>
  <c r="ER45" i="24"/>
  <c r="IA45" i="24" s="1"/>
  <c r="EF41" i="24"/>
  <c r="HO41" i="24" s="1"/>
  <c r="ET41" i="24"/>
  <c r="IC41" i="24" s="1"/>
  <c r="ER41" i="24"/>
  <c r="IA41" i="24" s="1"/>
  <c r="EU41" i="24"/>
  <c r="ID41" i="24" s="1"/>
  <c r="DK41" i="24"/>
  <c r="GT41" i="24" s="1"/>
  <c r="ED41" i="24"/>
  <c r="HM41" i="24" s="1"/>
  <c r="EG41" i="24"/>
  <c r="HP41" i="24" s="1"/>
  <c r="DM41" i="24"/>
  <c r="GV41" i="24" s="1"/>
  <c r="EE41" i="24"/>
  <c r="HN41" i="24" s="1"/>
  <c r="EH41" i="24"/>
  <c r="HQ41" i="24" s="1"/>
  <c r="GU37" i="24"/>
  <c r="HW37" i="24"/>
  <c r="HB37" i="24"/>
  <c r="HQ37" i="24"/>
  <c r="DW33" i="24"/>
  <c r="HF33" i="24" s="1"/>
  <c r="EV33" i="24"/>
  <c r="IE33" i="24" s="1"/>
  <c r="EJ33" i="24"/>
  <c r="HS33" i="24" s="1"/>
  <c r="DX33" i="24"/>
  <c r="HG33" i="24" s="1"/>
  <c r="EA33" i="24"/>
  <c r="HJ33" i="24" s="1"/>
  <c r="ET33" i="24"/>
  <c r="IC33" i="24" s="1"/>
  <c r="DV33" i="24"/>
  <c r="HE33" i="24" s="1"/>
  <c r="DY33" i="24"/>
  <c r="HH33" i="24" s="1"/>
  <c r="DT33" i="24"/>
  <c r="HC33" i="24" s="1"/>
  <c r="EJ29" i="24"/>
  <c r="HS29" i="24" s="1"/>
  <c r="DZ29" i="24"/>
  <c r="HI29" i="24" s="1"/>
  <c r="EV29" i="24"/>
  <c r="IE29" i="24" s="1"/>
  <c r="DX29" i="24"/>
  <c r="HG29" i="24" s="1"/>
  <c r="EA29" i="24"/>
  <c r="HJ29" i="24" s="1"/>
  <c r="ET29" i="24"/>
  <c r="IC29" i="24" s="1"/>
  <c r="DJ29" i="24"/>
  <c r="GS29" i="24" s="1"/>
  <c r="DL29" i="24"/>
  <c r="GU29" i="24" s="1"/>
  <c r="EN29" i="24"/>
  <c r="HW29" i="24" s="1"/>
  <c r="EQ29" i="24"/>
  <c r="HZ29" i="24" s="1"/>
  <c r="EN25" i="24"/>
  <c r="HW25" i="24" s="1"/>
  <c r="DR25" i="24"/>
  <c r="HA25" i="24" s="1"/>
  <c r="DK25" i="24"/>
  <c r="GT25" i="24" s="1"/>
  <c r="DW25" i="24"/>
  <c r="HF25" i="24" s="1"/>
  <c r="DZ25" i="24"/>
  <c r="HI25" i="24" s="1"/>
  <c r="EJ25" i="24"/>
  <c r="HS25" i="24" s="1"/>
  <c r="DX25" i="24"/>
  <c r="HG25" i="24" s="1"/>
  <c r="EA25" i="24"/>
  <c r="HJ25" i="24" s="1"/>
  <c r="EF25" i="24"/>
  <c r="HO25" i="24" s="1"/>
  <c r="EI25" i="24"/>
  <c r="HR25" i="24" s="1"/>
  <c r="EU21" i="24"/>
  <c r="ID21" i="24" s="1"/>
  <c r="EQ21" i="24"/>
  <c r="HZ21" i="24" s="1"/>
  <c r="DR21" i="24"/>
  <c r="HA21" i="24" s="1"/>
  <c r="DP21" i="24"/>
  <c r="GY21" i="24" s="1"/>
  <c r="DS21" i="24"/>
  <c r="HB21" i="24" s="1"/>
  <c r="EL21" i="24"/>
  <c r="HU21" i="24" s="1"/>
  <c r="EO21" i="24"/>
  <c r="HX21" i="24" s="1"/>
  <c r="DN21" i="24"/>
  <c r="GW21" i="24" s="1"/>
  <c r="DQ21" i="24"/>
  <c r="GZ21" i="24" s="1"/>
  <c r="DT21" i="24"/>
  <c r="HC21" i="24" s="1"/>
  <c r="IE17" i="24"/>
  <c r="IB17" i="24"/>
  <c r="HK17" i="24"/>
  <c r="DU13" i="24"/>
  <c r="HD13" i="24" s="1"/>
  <c r="DP13" i="24"/>
  <c r="GY13" i="24" s="1"/>
  <c r="DS13" i="24"/>
  <c r="HB13" i="24" s="1"/>
  <c r="EL13" i="24"/>
  <c r="HU13" i="24" s="1"/>
  <c r="EO13" i="24"/>
  <c r="HX13" i="24" s="1"/>
  <c r="DN13" i="24"/>
  <c r="GW13" i="24" s="1"/>
  <c r="DQ13" i="24"/>
  <c r="GZ13" i="24" s="1"/>
  <c r="EB13" i="24"/>
  <c r="HK13" i="24" s="1"/>
  <c r="EN13" i="24"/>
  <c r="HW13" i="24" s="1"/>
  <c r="EQ13" i="24"/>
  <c r="HZ13" i="24" s="1"/>
  <c r="DP45" i="23"/>
  <c r="EY45" i="23"/>
  <c r="EQ45" i="23"/>
  <c r="DV45" i="23"/>
  <c r="EW45" i="23"/>
  <c r="EP45" i="23"/>
  <c r="EE45" i="23"/>
  <c r="ES45" i="23"/>
  <c r="DN45" i="23"/>
  <c r="EN41" i="23"/>
  <c r="CI41" i="23"/>
  <c r="EA41" i="23"/>
  <c r="CA41" i="23"/>
  <c r="DS41" i="23"/>
  <c r="CY41" i="23"/>
  <c r="EQ41" i="23"/>
  <c r="BZ41" i="23"/>
  <c r="DR41" i="23"/>
  <c r="CU41" i="23"/>
  <c r="EM41" i="23"/>
  <c r="CX41" i="23"/>
  <c r="EP41" i="23"/>
  <c r="CS41" i="23"/>
  <c r="EK41" i="23"/>
  <c r="EB41" i="23"/>
  <c r="CM41" i="23"/>
  <c r="EE41" i="23"/>
  <c r="EN37" i="23"/>
  <c r="EA37" i="23"/>
  <c r="EY37" i="23"/>
  <c r="EQ37" i="23"/>
  <c r="EJ37" i="23"/>
  <c r="DU37" i="23"/>
  <c r="ES37" i="23"/>
  <c r="EE37" i="23"/>
  <c r="EM37" i="23"/>
  <c r="DL37" i="23"/>
  <c r="DP33" i="23"/>
  <c r="EY33" i="23"/>
  <c r="EQ33" i="23"/>
  <c r="ES33" i="23"/>
  <c r="EB33" i="23"/>
  <c r="DZ33" i="23"/>
  <c r="DO33" i="23"/>
  <c r="EH33" i="23"/>
  <c r="DY33" i="23"/>
  <c r="DP29" i="23"/>
  <c r="EW29" i="23"/>
  <c r="DX29" i="23"/>
  <c r="DT29" i="23"/>
  <c r="DN29" i="23"/>
  <c r="EX29" i="23"/>
  <c r="DV29" i="23"/>
  <c r="EE29" i="23"/>
  <c r="DU29" i="23"/>
  <c r="EP29" i="23"/>
  <c r="DP25" i="23"/>
  <c r="EN25" i="23"/>
  <c r="EY25" i="23"/>
  <c r="EQ25" i="23"/>
  <c r="BR25" i="23"/>
  <c r="EG25" i="23"/>
  <c r="DY25" i="23"/>
  <c r="EC25" i="23"/>
  <c r="DN25" i="23"/>
  <c r="DR25" i="23"/>
  <c r="ET25" i="23"/>
  <c r="DP21" i="23"/>
  <c r="DS21" i="23"/>
  <c r="EQ21" i="23"/>
  <c r="DZ21" i="23"/>
  <c r="EJ21" i="23"/>
  <c r="DT21" i="23"/>
  <c r="EK21" i="23"/>
  <c r="ET21" i="23"/>
  <c r="EP21" i="23"/>
  <c r="DP17" i="23"/>
  <c r="EF17" i="23"/>
  <c r="DS17" i="23"/>
  <c r="ES17" i="23"/>
  <c r="EL17" i="23"/>
  <c r="EC17" i="23"/>
  <c r="DY17" i="23"/>
  <c r="EB17" i="23"/>
  <c r="DV17" i="23"/>
  <c r="DQ17" i="23"/>
  <c r="BX13" i="23"/>
  <c r="DP13" i="23"/>
  <c r="DU13" i="23"/>
  <c r="EY13" i="23"/>
  <c r="DV13" i="23"/>
  <c r="EP13" i="23"/>
  <c r="EM13" i="23"/>
  <c r="ED13" i="23"/>
  <c r="EK13" i="23"/>
  <c r="EH13" i="23"/>
  <c r="EX13" i="23"/>
  <c r="EY294" i="27"/>
  <c r="JV294" i="27" s="1"/>
  <c r="GV294" i="27"/>
  <c r="LS294" i="27" s="1"/>
  <c r="FA294" i="27"/>
  <c r="JX294" i="27" s="1"/>
  <c r="GW294" i="27"/>
  <c r="LT294" i="27" s="1"/>
  <c r="GH294" i="27"/>
  <c r="LE294" i="27" s="1"/>
  <c r="FR294" i="27"/>
  <c r="KO294" i="27" s="1"/>
  <c r="GL294" i="27"/>
  <c r="LI294" i="27" s="1"/>
  <c r="FK294" i="27"/>
  <c r="KH294" i="27" s="1"/>
  <c r="GN294" i="27"/>
  <c r="LK294" i="27" s="1"/>
  <c r="FT294" i="27"/>
  <c r="KQ294" i="27" s="1"/>
  <c r="EU294" i="27"/>
  <c r="JR294" i="27" s="1"/>
  <c r="FD294" i="27"/>
  <c r="KA294" i="27" s="1"/>
  <c r="FQ294" i="27"/>
  <c r="KN294" i="27" s="1"/>
  <c r="FX294" i="27"/>
  <c r="KU294" i="27" s="1"/>
  <c r="FO294" i="27"/>
  <c r="KL294" i="27" s="1"/>
  <c r="FB294" i="27"/>
  <c r="JY294" i="27" s="1"/>
  <c r="FU294" i="27"/>
  <c r="KR294" i="27" s="1"/>
  <c r="GG294" i="27"/>
  <c r="LD294" i="27" s="1"/>
  <c r="BR296" i="27"/>
  <c r="FS294" i="27"/>
  <c r="KP294" i="27" s="1"/>
  <c r="GO294" i="27"/>
  <c r="LL294" i="27" s="1"/>
  <c r="FY294" i="27"/>
  <c r="KV294" i="27" s="1"/>
  <c r="FI294" i="27"/>
  <c r="KF294" i="27" s="1"/>
  <c r="GK294" i="27"/>
  <c r="LH294" i="27" s="1"/>
  <c r="GC294" i="27"/>
  <c r="KZ294" i="27" s="1"/>
  <c r="FE294" i="27"/>
  <c r="KB294" i="27" s="1"/>
  <c r="FV294" i="27"/>
  <c r="KS294" i="27" s="1"/>
  <c r="FC294" i="27"/>
  <c r="JZ294" i="27" s="1"/>
  <c r="BT295" i="27"/>
  <c r="IX295" i="27" s="1"/>
  <c r="GU294" i="27"/>
  <c r="LR294" i="27" s="1"/>
  <c r="ER294" i="27"/>
  <c r="JO294" i="27" s="1"/>
  <c r="GP294" i="27"/>
  <c r="LM294" i="27" s="1"/>
  <c r="EW294" i="27"/>
  <c r="JT294" i="27" s="1"/>
  <c r="EQ294" i="27"/>
  <c r="JN294" i="27" s="1"/>
  <c r="FL294" i="27"/>
  <c r="KI294" i="27" s="1"/>
  <c r="GD294" i="27"/>
  <c r="LA294" i="27" s="1"/>
  <c r="BQ295" i="27"/>
  <c r="BQ296" i="27" s="1"/>
  <c r="BQ297" i="27" s="1"/>
  <c r="BQ298" i="27" s="1"/>
  <c r="BQ299" i="27" s="1"/>
  <c r="BQ300" i="27" s="1"/>
  <c r="BQ301" i="27" s="1"/>
  <c r="BQ302" i="27" s="1"/>
  <c r="BQ303" i="27" s="1"/>
  <c r="BQ304" i="27" s="1"/>
  <c r="BQ305" i="27" s="1"/>
  <c r="BQ306" i="27" s="1"/>
  <c r="BQ307" i="27" s="1"/>
  <c r="BQ308" i="27" s="1"/>
  <c r="BQ309" i="27" s="1"/>
  <c r="BQ310" i="27" s="1"/>
  <c r="BQ311" i="27" s="1"/>
  <c r="BQ312" i="27" s="1"/>
  <c r="BQ313" i="27" s="1"/>
  <c r="BQ314" i="27" s="1"/>
  <c r="BQ315" i="27" s="1"/>
  <c r="BQ316" i="27" s="1"/>
  <c r="BQ317" i="27" s="1"/>
  <c r="BQ318" i="27" s="1"/>
  <c r="BQ319" i="27" s="1"/>
  <c r="BQ320" i="27" s="1"/>
  <c r="BQ321" i="27" s="1"/>
  <c r="BQ322" i="27" s="1"/>
  <c r="BQ323" i="27" s="1"/>
  <c r="ET294" i="27"/>
  <c r="JQ294" i="27" s="1"/>
  <c r="GA294" i="27"/>
  <c r="KX294" i="27" s="1"/>
  <c r="GF294" i="27"/>
  <c r="LC294" i="27" s="1"/>
  <c r="BX295" i="27"/>
  <c r="BW295" i="27" s="1"/>
  <c r="BP295" i="27" s="1"/>
  <c r="GQ294" i="27"/>
  <c r="LN294" i="27" s="1"/>
  <c r="EZ294" i="27"/>
  <c r="JW294" i="27" s="1"/>
  <c r="GE294" i="27"/>
  <c r="LB294" i="27" s="1"/>
  <c r="FJ294" i="27"/>
  <c r="KG294" i="27" s="1"/>
  <c r="FM294" i="27"/>
  <c r="KJ294" i="27" s="1"/>
  <c r="FH294" i="27"/>
  <c r="KE294" i="27" s="1"/>
  <c r="FP294" i="27"/>
  <c r="KM294" i="27" s="1"/>
  <c r="FG294" i="27"/>
  <c r="KD294" i="27" s="1"/>
  <c r="FF294" i="27"/>
  <c r="KC294" i="27" s="1"/>
  <c r="EV294" i="27"/>
  <c r="JS294" i="27" s="1"/>
  <c r="GB294" i="27"/>
  <c r="KY294" i="27" s="1"/>
  <c r="GT294" i="27"/>
  <c r="LQ294" i="27" s="1"/>
  <c r="GI294" i="27"/>
  <c r="LF294" i="27" s="1"/>
  <c r="EX294" i="27"/>
  <c r="JU294" i="27" s="1"/>
  <c r="FW294" i="27"/>
  <c r="KT294" i="27" s="1"/>
  <c r="GR294" i="27"/>
  <c r="LO294" i="27" s="1"/>
  <c r="GJ294" i="27"/>
  <c r="LG294" i="27" s="1"/>
  <c r="FZ294" i="27"/>
  <c r="KW294" i="27" s="1"/>
  <c r="GS294" i="27"/>
  <c r="LP294" i="27" s="1"/>
  <c r="GM294" i="27"/>
  <c r="LJ294" i="27" s="1"/>
  <c r="GX294" i="27"/>
  <c r="LU294" i="27" s="1"/>
  <c r="FN294" i="27"/>
  <c r="KK294" i="27" s="1"/>
  <c r="ES294" i="27"/>
  <c r="JP294" i="27" s="1"/>
  <c r="DU24" i="24"/>
  <c r="HD24" i="24" s="1"/>
  <c r="EO22" i="24"/>
  <c r="HX22" i="24" s="1"/>
  <c r="ET16" i="23"/>
  <c r="DU43" i="24"/>
  <c r="HD43" i="24" s="1"/>
  <c r="BT17" i="24"/>
  <c r="FD17" i="24" s="1"/>
  <c r="CL17" i="24"/>
  <c r="FV17" i="24" s="1"/>
  <c r="CG17" i="24"/>
  <c r="FQ17" i="24" s="1"/>
  <c r="CI17" i="24"/>
  <c r="FS17" i="24" s="1"/>
  <c r="HJ17" i="24" s="1"/>
  <c r="CM17" i="24"/>
  <c r="FW17" i="24" s="1"/>
  <c r="CH17" i="24"/>
  <c r="FR17" i="24" s="1"/>
  <c r="HI17" i="24" s="1"/>
  <c r="CK17" i="24"/>
  <c r="FU17" i="24" s="1"/>
  <c r="HL17" i="24" s="1"/>
  <c r="CN17" i="24"/>
  <c r="FX17" i="24" s="1"/>
  <c r="HO17" i="24" s="1"/>
  <c r="EK17" i="24"/>
  <c r="HT17" i="24" s="1"/>
  <c r="CD17" i="24"/>
  <c r="FN17" i="24" s="1"/>
  <c r="BY17" i="24"/>
  <c r="FI17" i="24" s="1"/>
  <c r="DU19" i="24"/>
  <c r="HD19" i="24" s="1"/>
  <c r="CQ37" i="24"/>
  <c r="GA37" i="24" s="1"/>
  <c r="CL37" i="24"/>
  <c r="FV37" i="24" s="1"/>
  <c r="CG37" i="24"/>
  <c r="FQ37" i="24" s="1"/>
  <c r="DK37" i="24"/>
  <c r="GT37" i="24" s="1"/>
  <c r="CM37" i="24"/>
  <c r="FW37" i="24" s="1"/>
  <c r="HN37" i="24" s="1"/>
  <c r="CH37" i="24"/>
  <c r="FR37" i="24" s="1"/>
  <c r="HI37" i="24" s="1"/>
  <c r="CK37" i="24"/>
  <c r="FU37" i="24" s="1"/>
  <c r="CN37" i="24"/>
  <c r="FX37" i="24" s="1"/>
  <c r="HO37" i="24" s="1"/>
  <c r="CJ37" i="24"/>
  <c r="FT37" i="24" s="1"/>
  <c r="HK37" i="24" s="1"/>
  <c r="CD37" i="24"/>
  <c r="FN37" i="24" s="1"/>
  <c r="BY37" i="24"/>
  <c r="FI37" i="24" s="1"/>
  <c r="GZ37" i="24" s="1"/>
  <c r="EJ47" i="23"/>
  <c r="HP258" i="27"/>
  <c r="HS258" i="27"/>
  <c r="HD258" i="27"/>
  <c r="IO258" i="27"/>
  <c r="IK258" i="27"/>
  <c r="JD258" i="27"/>
  <c r="HZ258" i="27"/>
  <c r="IM258" i="27"/>
  <c r="HU258" i="27"/>
  <c r="IR359" i="27"/>
  <c r="HM359" i="27"/>
  <c r="IC359" i="27"/>
  <c r="HY359" i="27"/>
  <c r="HN359" i="27"/>
  <c r="IO359" i="27"/>
  <c r="IV359" i="27"/>
  <c r="HJ359" i="27"/>
  <c r="JA359" i="27"/>
  <c r="HH359" i="27"/>
  <c r="JN359" i="27"/>
  <c r="JM359" i="27"/>
  <c r="JK359" i="27"/>
  <c r="HQ359" i="27"/>
  <c r="HZ359" i="27"/>
  <c r="IJ259" i="27"/>
  <c r="HZ259" i="27"/>
  <c r="JD259" i="27"/>
  <c r="HM259" i="27"/>
  <c r="JB259" i="27"/>
  <c r="IK259" i="27"/>
  <c r="IW259" i="27"/>
  <c r="JJ259" i="27"/>
  <c r="IN259" i="27"/>
  <c r="IP259" i="27"/>
  <c r="IO259" i="27"/>
  <c r="JF259" i="27"/>
  <c r="HS259" i="27"/>
  <c r="JI259" i="27"/>
  <c r="HW259" i="27"/>
  <c r="HO21" i="24"/>
  <c r="II261" i="27"/>
  <c r="IH261" i="27"/>
  <c r="IB261" i="27"/>
  <c r="HG261" i="27"/>
  <c r="JE261" i="27"/>
  <c r="HP261" i="27"/>
  <c r="HL261" i="27"/>
  <c r="IG261" i="27"/>
  <c r="HR261" i="27"/>
  <c r="JB261" i="27"/>
  <c r="IY261" i="27"/>
  <c r="IW261" i="27"/>
  <c r="GZ12" i="33"/>
  <c r="HF12" i="33"/>
  <c r="EP15" i="33"/>
  <c r="HY15" i="33" s="1"/>
  <c r="DM15" i="33"/>
  <c r="GV15" i="33" s="1"/>
  <c r="DP15" i="33"/>
  <c r="GY15" i="33" s="1"/>
  <c r="EK15" i="33"/>
  <c r="HT15" i="33" s="1"/>
  <c r="DX15" i="33"/>
  <c r="HG15" i="33" s="1"/>
  <c r="ES15" i="33"/>
  <c r="IB15" i="33" s="1"/>
  <c r="DJ15" i="33"/>
  <c r="GS15" i="33" s="1"/>
  <c r="ER15" i="33"/>
  <c r="IA15" i="33" s="1"/>
  <c r="ET15" i="33"/>
  <c r="IC15" i="33" s="1"/>
  <c r="DO15" i="33"/>
  <c r="GX15" i="33" s="1"/>
  <c r="DS33" i="33"/>
  <c r="HB33" i="33" s="1"/>
  <c r="EA33" i="33"/>
  <c r="HJ33" i="33" s="1"/>
  <c r="ED33" i="33"/>
  <c r="HM33" i="33" s="1"/>
  <c r="EI33" i="33"/>
  <c r="HR33" i="33" s="1"/>
  <c r="EG33" i="33"/>
  <c r="HP33" i="33" s="1"/>
  <c r="EM33" i="33"/>
  <c r="HV33" i="33" s="1"/>
  <c r="EU33" i="33"/>
  <c r="ID33" i="33" s="1"/>
  <c r="EP33" i="33"/>
  <c r="HY33" i="33" s="1"/>
  <c r="DN33" i="33"/>
  <c r="GW33" i="33" s="1"/>
  <c r="DP33" i="33"/>
  <c r="GY33" i="33" s="1"/>
  <c r="DU23" i="33"/>
  <c r="HD23" i="33" s="1"/>
  <c r="BX16" i="33"/>
  <c r="FH16" i="33" s="1"/>
  <c r="DP16" i="33"/>
  <c r="GY16" i="33" s="1"/>
  <c r="CC16" i="33"/>
  <c r="FM16" i="33" s="1"/>
  <c r="DU16" i="33"/>
  <c r="CW16" i="33"/>
  <c r="GG16" i="33" s="1"/>
  <c r="EO16" i="33"/>
  <c r="HX16" i="33" s="1"/>
  <c r="CY16" i="33"/>
  <c r="GI16" i="33" s="1"/>
  <c r="EQ16" i="33"/>
  <c r="BW16" i="33"/>
  <c r="FG16" i="33" s="1"/>
  <c r="DO16" i="33"/>
  <c r="GX16" i="33" s="1"/>
  <c r="EG16" i="33"/>
  <c r="HP16" i="33" s="1"/>
  <c r="ER16" i="33"/>
  <c r="IA16" i="33" s="1"/>
  <c r="EH16" i="33"/>
  <c r="HQ16" i="33" s="1"/>
  <c r="EA16" i="33"/>
  <c r="HJ16" i="33" s="1"/>
  <c r="EL16" i="33"/>
  <c r="HU16" i="33" s="1"/>
  <c r="DK32" i="33"/>
  <c r="GT32" i="33" s="1"/>
  <c r="ER32" i="33"/>
  <c r="IA32" i="33" s="1"/>
  <c r="EB32" i="33"/>
  <c r="HK32" i="33" s="1"/>
  <c r="DL32" i="33"/>
  <c r="GU32" i="33" s="1"/>
  <c r="BW32" i="33"/>
  <c r="FG32" i="33" s="1"/>
  <c r="DO32" i="33"/>
  <c r="GX32" i="33" s="1"/>
  <c r="CB32" i="33"/>
  <c r="FL32" i="33" s="1"/>
  <c r="DT32" i="33"/>
  <c r="EN32" i="33"/>
  <c r="HW32" i="33" s="1"/>
  <c r="DZ32" i="33"/>
  <c r="HI32" i="33" s="1"/>
  <c r="EI32" i="33"/>
  <c r="HR32" i="33" s="1"/>
  <c r="BX32" i="33"/>
  <c r="FH32" i="33" s="1"/>
  <c r="DP32" i="33"/>
  <c r="CN22" i="30"/>
  <c r="FX22" i="30" s="1"/>
  <c r="EF22" i="30"/>
  <c r="HO22" i="30" s="1"/>
  <c r="BU22" i="30"/>
  <c r="FE22" i="30" s="1"/>
  <c r="DM22" i="30"/>
  <c r="EC22" i="30"/>
  <c r="HL22" i="30" s="1"/>
  <c r="EH22" i="30"/>
  <c r="HQ22" i="30" s="1"/>
  <c r="DN22" i="30"/>
  <c r="GW22" i="30" s="1"/>
  <c r="DS22" i="30"/>
  <c r="HB22" i="30" s="1"/>
  <c r="EU22" i="30"/>
  <c r="ID22" i="30" s="1"/>
  <c r="EO22" i="30"/>
  <c r="HX22" i="30" s="1"/>
  <c r="DL22" i="30"/>
  <c r="GU22" i="30" s="1"/>
  <c r="ET22" i="30"/>
  <c r="IC22" i="30" s="1"/>
  <c r="EN11" i="32"/>
  <c r="CV11" i="32"/>
  <c r="GF11" i="32" s="1"/>
  <c r="HW11" i="32" s="1"/>
  <c r="CI11" i="32"/>
  <c r="FS11" i="32" s="1"/>
  <c r="HJ11" i="32" s="1"/>
  <c r="EA11" i="32"/>
  <c r="DN11" i="32"/>
  <c r="BV11" i="32"/>
  <c r="FF11" i="32" s="1"/>
  <c r="GW11" i="32" s="1"/>
  <c r="BS11" i="32"/>
  <c r="FC11" i="32" s="1"/>
  <c r="GT11" i="32" s="1"/>
  <c r="DK11" i="32"/>
  <c r="ES11" i="32"/>
  <c r="DA11" i="32"/>
  <c r="GK11" i="32" s="1"/>
  <c r="IB11" i="32" s="1"/>
  <c r="EJ11" i="32"/>
  <c r="CR11" i="32"/>
  <c r="GB11" i="32" s="1"/>
  <c r="DW11" i="32"/>
  <c r="CE11" i="32"/>
  <c r="FO11" i="32" s="1"/>
  <c r="HF11" i="32" s="1"/>
  <c r="DJ11" i="32"/>
  <c r="BR11" i="32"/>
  <c r="FB11" i="32" s="1"/>
  <c r="DD11" i="32"/>
  <c r="GN11" i="32" s="1"/>
  <c r="EV11" i="32"/>
  <c r="ED11" i="32"/>
  <c r="CL11" i="32"/>
  <c r="FV11" i="32" s="1"/>
  <c r="ET18" i="33"/>
  <c r="IC18" i="33" s="1"/>
  <c r="DW18" i="33"/>
  <c r="HF18" i="33" s="1"/>
  <c r="EK18" i="33"/>
  <c r="HT18" i="33" s="1"/>
  <c r="ED18" i="33"/>
  <c r="HM18" i="33" s="1"/>
  <c r="DY18" i="33"/>
  <c r="HH18" i="33" s="1"/>
  <c r="DX18" i="33"/>
  <c r="HG18" i="33" s="1"/>
  <c r="ER18" i="33"/>
  <c r="IA18" i="33" s="1"/>
  <c r="EL18" i="33"/>
  <c r="HU18" i="33" s="1"/>
  <c r="DK18" i="33"/>
  <c r="GT18" i="33" s="1"/>
  <c r="EO18" i="33"/>
  <c r="HX18" i="33" s="1"/>
  <c r="DX46" i="33"/>
  <c r="HG46" i="33" s="1"/>
  <c r="BT46" i="33"/>
  <c r="FD46" i="33" s="1"/>
  <c r="DL46" i="33"/>
  <c r="GU46" i="33" s="1"/>
  <c r="DY46" i="33"/>
  <c r="HH46" i="33" s="1"/>
  <c r="EH46" i="33"/>
  <c r="HQ46" i="33" s="1"/>
  <c r="DA46" i="33"/>
  <c r="GK46" i="33" s="1"/>
  <c r="ES46" i="33"/>
  <c r="IB46" i="33" s="1"/>
  <c r="DW46" i="33"/>
  <c r="HF46" i="33" s="1"/>
  <c r="EB46" i="33"/>
  <c r="HK46" i="33" s="1"/>
  <c r="EF46" i="33"/>
  <c r="HO46" i="33" s="1"/>
  <c r="DR46" i="33"/>
  <c r="HA46" i="33" s="1"/>
  <c r="EC46" i="33"/>
  <c r="HL46" i="33" s="1"/>
  <c r="CF13" i="32"/>
  <c r="FP13" i="32" s="1"/>
  <c r="DX13" i="32"/>
  <c r="BW13" i="32"/>
  <c r="FG13" i="32" s="1"/>
  <c r="DO13" i="32"/>
  <c r="GX13" i="32" s="1"/>
  <c r="CN13" i="32"/>
  <c r="FX13" i="32" s="1"/>
  <c r="EF13" i="32"/>
  <c r="DN23" i="30"/>
  <c r="GW23" i="30" s="1"/>
  <c r="DP23" i="30"/>
  <c r="GY23" i="30" s="1"/>
  <c r="DI23" i="30"/>
  <c r="GR23" i="30" s="1"/>
  <c r="DV23" i="30"/>
  <c r="HE23" i="30" s="1"/>
  <c r="EH23" i="30"/>
  <c r="HQ23" i="30" s="1"/>
  <c r="DX23" i="30"/>
  <c r="HG23" i="30" s="1"/>
  <c r="EM23" i="30"/>
  <c r="HV23" i="30" s="1"/>
  <c r="DS23" i="30"/>
  <c r="HB23" i="30" s="1"/>
  <c r="EL23" i="30"/>
  <c r="HU23" i="30" s="1"/>
  <c r="DY23" i="30"/>
  <c r="HH23" i="30" s="1"/>
  <c r="EM44" i="33"/>
  <c r="HV44" i="33" s="1"/>
  <c r="EA44" i="33"/>
  <c r="HJ44" i="33" s="1"/>
  <c r="DP44" i="33"/>
  <c r="GY44" i="33" s="1"/>
  <c r="EO44" i="33"/>
  <c r="HX44" i="33" s="1"/>
  <c r="EC44" i="33"/>
  <c r="HL44" i="33" s="1"/>
  <c r="EJ44" i="33"/>
  <c r="HS44" i="33" s="1"/>
  <c r="DK44" i="33"/>
  <c r="GT44" i="33" s="1"/>
  <c r="EF44" i="33"/>
  <c r="HO44" i="33" s="1"/>
  <c r="EB44" i="33"/>
  <c r="HK44" i="33" s="1"/>
  <c r="ES44" i="33"/>
  <c r="IB44" i="33" s="1"/>
  <c r="CW30" i="33"/>
  <c r="GG30" i="33" s="1"/>
  <c r="EO30" i="33"/>
  <c r="HX30" i="33" s="1"/>
  <c r="CB30" i="33"/>
  <c r="FL30" i="33" s="1"/>
  <c r="DT30" i="33"/>
  <c r="CO30" i="33"/>
  <c r="FY30" i="33" s="1"/>
  <c r="EG30" i="33"/>
  <c r="HP30" i="33" s="1"/>
  <c r="EV30" i="33"/>
  <c r="IE30" i="33" s="1"/>
  <c r="DO30" i="33"/>
  <c r="GX30" i="33" s="1"/>
  <c r="EK30" i="33"/>
  <c r="HT30" i="33" s="1"/>
  <c r="EQ30" i="33"/>
  <c r="HZ30" i="33" s="1"/>
  <c r="BR30" i="33"/>
  <c r="FB30" i="33" s="1"/>
  <c r="DJ30" i="33"/>
  <c r="EF30" i="33"/>
  <c r="HO30" i="33" s="1"/>
  <c r="EL30" i="33"/>
  <c r="HU30" i="33" s="1"/>
  <c r="BW12" i="33"/>
  <c r="FG12" i="33" s="1"/>
  <c r="GX12" i="33" s="1"/>
  <c r="CJ12" i="33"/>
  <c r="FT12" i="33" s="1"/>
  <c r="HK12" i="33" s="1"/>
  <c r="CG12" i="33"/>
  <c r="FQ12" i="33" s="1"/>
  <c r="HH12" i="33" s="1"/>
  <c r="CX12" i="33"/>
  <c r="GH12" i="33" s="1"/>
  <c r="HY12" i="33" s="1"/>
  <c r="DA12" i="33"/>
  <c r="GK12" i="33" s="1"/>
  <c r="IB12" i="33" s="1"/>
  <c r="BQ12" i="33"/>
  <c r="FA12" i="33" s="1"/>
  <c r="CY12" i="33"/>
  <c r="GI12" i="33" s="1"/>
  <c r="HZ12" i="33" s="1"/>
  <c r="CT12" i="33"/>
  <c r="GD12" i="33" s="1"/>
  <c r="HU12" i="33" s="1"/>
  <c r="CU12" i="33"/>
  <c r="GE12" i="33" s="1"/>
  <c r="HV12" i="33" s="1"/>
  <c r="CR12" i="33"/>
  <c r="GB12" i="33" s="1"/>
  <c r="HS12" i="33" s="1"/>
  <c r="CI18" i="32"/>
  <c r="FS18" i="32" s="1"/>
  <c r="EA18" i="32"/>
  <c r="HJ18" i="32" s="1"/>
  <c r="ES18" i="32"/>
  <c r="IB18" i="32" s="1"/>
  <c r="EG18" i="32"/>
  <c r="HP18" i="32" s="1"/>
  <c r="DS18" i="32"/>
  <c r="HB18" i="32" s="1"/>
  <c r="EC18" i="32"/>
  <c r="HL18" i="32" s="1"/>
  <c r="EK18" i="32"/>
  <c r="HT18" i="32" s="1"/>
  <c r="DM18" i="32"/>
  <c r="GV18" i="32" s="1"/>
  <c r="CH18" i="32"/>
  <c r="FR18" i="32" s="1"/>
  <c r="DZ18" i="32"/>
  <c r="DI18" i="32"/>
  <c r="GR18" i="32" s="1"/>
  <c r="BZ18" i="32"/>
  <c r="FJ18" i="32" s="1"/>
  <c r="DR18" i="32"/>
  <c r="HA18" i="32" s="1"/>
  <c r="EK16" i="30"/>
  <c r="HT16" i="30" s="1"/>
  <c r="CM16" i="30"/>
  <c r="FW16" i="30" s="1"/>
  <c r="EE16" i="30"/>
  <c r="EA16" i="30"/>
  <c r="HJ16" i="30" s="1"/>
  <c r="BV16" i="30"/>
  <c r="FF16" i="30" s="1"/>
  <c r="DN16" i="30"/>
  <c r="CX16" i="30"/>
  <c r="GH16" i="30" s="1"/>
  <c r="EP16" i="30"/>
  <c r="HY16" i="30" s="1"/>
  <c r="CV16" i="30"/>
  <c r="GF16" i="30" s="1"/>
  <c r="EN16" i="30"/>
  <c r="DC16" i="30"/>
  <c r="GM16" i="30" s="1"/>
  <c r="EU16" i="30"/>
  <c r="ID16" i="30" s="1"/>
  <c r="DL16" i="30"/>
  <c r="GU16" i="30" s="1"/>
  <c r="DX16" i="30"/>
  <c r="HG16" i="30" s="1"/>
  <c r="DZ16" i="30"/>
  <c r="HI16" i="30" s="1"/>
  <c r="DT39" i="30"/>
  <c r="HC39" i="30" s="1"/>
  <c r="DP39" i="30"/>
  <c r="GY39" i="30" s="1"/>
  <c r="DV39" i="30"/>
  <c r="HE39" i="30" s="1"/>
  <c r="DL39" i="30"/>
  <c r="GU39" i="30" s="1"/>
  <c r="EO39" i="30"/>
  <c r="HX39" i="30" s="1"/>
  <c r="EF39" i="30"/>
  <c r="HO39" i="30" s="1"/>
  <c r="EL39" i="30"/>
  <c r="HU39" i="30" s="1"/>
  <c r="ER39" i="30"/>
  <c r="IA39" i="30" s="1"/>
  <c r="DU39" i="30"/>
  <c r="HD39" i="30" s="1"/>
  <c r="DL33" i="32"/>
  <c r="GU33" i="32" s="1"/>
  <c r="EF33" i="32"/>
  <c r="HO33" i="32" s="1"/>
  <c r="ED33" i="32"/>
  <c r="HM33" i="32" s="1"/>
  <c r="EM33" i="32"/>
  <c r="HV33" i="32" s="1"/>
  <c r="DM33" i="32"/>
  <c r="GV33" i="32" s="1"/>
  <c r="DJ33" i="32"/>
  <c r="GS33" i="32" s="1"/>
  <c r="EG33" i="32"/>
  <c r="HP33" i="32" s="1"/>
  <c r="ET33" i="32"/>
  <c r="IC33" i="32" s="1"/>
  <c r="EI33" i="32"/>
  <c r="HR33" i="32" s="1"/>
  <c r="EJ33" i="32"/>
  <c r="HS33" i="32" s="1"/>
  <c r="DT46" i="30"/>
  <c r="HC46" i="30" s="1"/>
  <c r="DM46" i="30"/>
  <c r="GV46" i="30" s="1"/>
  <c r="EB46" i="30"/>
  <c r="HK46" i="30" s="1"/>
  <c r="EN46" i="30"/>
  <c r="HW46" i="30" s="1"/>
  <c r="ET46" i="30"/>
  <c r="IC46" i="30" s="1"/>
  <c r="EI46" i="30"/>
  <c r="HR46" i="30" s="1"/>
  <c r="EG46" i="30"/>
  <c r="HP46" i="30" s="1"/>
  <c r="EQ46" i="30"/>
  <c r="HZ46" i="30" s="1"/>
  <c r="DX46" i="30"/>
  <c r="HG46" i="30" s="1"/>
  <c r="ED46" i="30"/>
  <c r="HM46" i="30" s="1"/>
  <c r="HJ30" i="30"/>
  <c r="HR30" i="30"/>
  <c r="HS30" i="30"/>
  <c r="HP30" i="30"/>
  <c r="GS30" i="30"/>
  <c r="HZ30" i="30"/>
  <c r="DQ28" i="32"/>
  <c r="GZ28" i="32" s="1"/>
  <c r="DW28" i="32"/>
  <c r="HF28" i="32" s="1"/>
  <c r="DY28" i="32"/>
  <c r="HH28" i="32" s="1"/>
  <c r="EC28" i="32"/>
  <c r="HL28" i="32" s="1"/>
  <c r="EF28" i="32"/>
  <c r="HO28" i="32" s="1"/>
  <c r="EJ28" i="32"/>
  <c r="HS28" i="32" s="1"/>
  <c r="EQ28" i="32"/>
  <c r="HZ28" i="32" s="1"/>
  <c r="BZ28" i="32"/>
  <c r="FJ28" i="32" s="1"/>
  <c r="DR28" i="32"/>
  <c r="BR28" i="32"/>
  <c r="FB28" i="32" s="1"/>
  <c r="DJ28" i="32"/>
  <c r="GS28" i="32" s="1"/>
  <c r="DD28" i="32"/>
  <c r="GN28" i="32" s="1"/>
  <c r="EV28" i="32"/>
  <c r="CI13" i="32"/>
  <c r="FS13" i="32" s="1"/>
  <c r="HJ13" i="32" s="1"/>
  <c r="CA13" i="32"/>
  <c r="FK13" i="32" s="1"/>
  <c r="HB13" i="32" s="1"/>
  <c r="CB13" i="32"/>
  <c r="FL13" i="32" s="1"/>
  <c r="HC13" i="32" s="1"/>
  <c r="CJ13" i="32"/>
  <c r="FT13" i="32" s="1"/>
  <c r="HK13" i="32" s="1"/>
  <c r="CV13" i="32"/>
  <c r="GF13" i="32" s="1"/>
  <c r="HW13" i="32" s="1"/>
  <c r="CC13" i="32"/>
  <c r="FM13" i="32" s="1"/>
  <c r="HD13" i="32" s="1"/>
  <c r="EQ41" i="30"/>
  <c r="HZ41" i="30" s="1"/>
  <c r="DY41" i="30"/>
  <c r="HH41" i="30" s="1"/>
  <c r="DR41" i="30"/>
  <c r="HA41" i="30" s="1"/>
  <c r="EC41" i="30"/>
  <c r="HL41" i="30" s="1"/>
  <c r="DK41" i="30"/>
  <c r="GT41" i="30" s="1"/>
  <c r="DI41" i="30"/>
  <c r="GR41" i="30" s="1"/>
  <c r="EI41" i="30"/>
  <c r="HR41" i="30" s="1"/>
  <c r="EE41" i="30"/>
  <c r="HN41" i="30" s="1"/>
  <c r="ES41" i="30"/>
  <c r="IB41" i="30" s="1"/>
  <c r="DS25" i="30"/>
  <c r="HB25" i="30" s="1"/>
  <c r="DZ25" i="30"/>
  <c r="HI25" i="30" s="1"/>
  <c r="DJ25" i="30"/>
  <c r="GS25" i="30" s="1"/>
  <c r="DL25" i="30"/>
  <c r="GU25" i="30" s="1"/>
  <c r="DY25" i="30"/>
  <c r="HH25" i="30" s="1"/>
  <c r="EM25" i="30"/>
  <c r="HV25" i="30" s="1"/>
  <c r="DK25" i="30"/>
  <c r="GT25" i="30" s="1"/>
  <c r="EP25" i="30"/>
  <c r="HY25" i="30" s="1"/>
  <c r="EH25" i="30"/>
  <c r="HQ25" i="30" s="1"/>
  <c r="EO25" i="30"/>
  <c r="HX25" i="30" s="1"/>
  <c r="EU36" i="30"/>
  <c r="ID36" i="30" s="1"/>
  <c r="DW36" i="30"/>
  <c r="HF36" i="30" s="1"/>
  <c r="ES36" i="30"/>
  <c r="IB36" i="30" s="1"/>
  <c r="ER36" i="30"/>
  <c r="IA36" i="30" s="1"/>
  <c r="DY36" i="30"/>
  <c r="HH36" i="30" s="1"/>
  <c r="DO36" i="30"/>
  <c r="GX36" i="30" s="1"/>
  <c r="DT36" i="30"/>
  <c r="HC36" i="30" s="1"/>
  <c r="EC36" i="30"/>
  <c r="HL36" i="30" s="1"/>
  <c r="DL36" i="30"/>
  <c r="GU36" i="30" s="1"/>
  <c r="DI36" i="30"/>
  <c r="GR36" i="30" s="1"/>
  <c r="CJ30" i="30"/>
  <c r="FT30" i="30" s="1"/>
  <c r="HK30" i="30" s="1"/>
  <c r="CE30" i="30"/>
  <c r="FO30" i="30" s="1"/>
  <c r="HF30" i="30" s="1"/>
  <c r="CG30" i="30"/>
  <c r="FQ30" i="30" s="1"/>
  <c r="CS30" i="30"/>
  <c r="GC30" i="30" s="1"/>
  <c r="HT30" i="30" s="1"/>
  <c r="DB30" i="30"/>
  <c r="GL30" i="30" s="1"/>
  <c r="IC30" i="30" s="1"/>
  <c r="BS30" i="30"/>
  <c r="FC30" i="30" s="1"/>
  <c r="GT30" i="30" s="1"/>
  <c r="CA30" i="30"/>
  <c r="FK30" i="30" s="1"/>
  <c r="HB30" i="30" s="1"/>
  <c r="CX30" i="30"/>
  <c r="GH30" i="30" s="1"/>
  <c r="BU30" i="30"/>
  <c r="FE30" i="30" s="1"/>
  <c r="GV30" i="30" s="1"/>
  <c r="CM30" i="30"/>
  <c r="FW30" i="30" s="1"/>
  <c r="HN30" i="30" s="1"/>
  <c r="EB40" i="29"/>
  <c r="HL40" i="29" s="1"/>
  <c r="DZ40" i="29"/>
  <c r="HJ40" i="29" s="1"/>
  <c r="DU40" i="29"/>
  <c r="HE40" i="29" s="1"/>
  <c r="EQ40" i="29"/>
  <c r="IA40" i="29" s="1"/>
  <c r="EN40" i="29"/>
  <c r="HX40" i="29" s="1"/>
  <c r="DM40" i="29"/>
  <c r="GW40" i="29" s="1"/>
  <c r="DJ40" i="29"/>
  <c r="GT40" i="29" s="1"/>
  <c r="EV40" i="29"/>
  <c r="IF40" i="29" s="1"/>
  <c r="DL40" i="29"/>
  <c r="GV40" i="29" s="1"/>
  <c r="DY40" i="29"/>
  <c r="HI40" i="29" s="1"/>
  <c r="EK36" i="29"/>
  <c r="HU36" i="29" s="1"/>
  <c r="EW36" i="29"/>
  <c r="IG36" i="29" s="1"/>
  <c r="DU36" i="29"/>
  <c r="HE36" i="29" s="1"/>
  <c r="EP36" i="29"/>
  <c r="HZ36" i="29" s="1"/>
  <c r="DN36" i="29"/>
  <c r="GX36" i="29" s="1"/>
  <c r="EU36" i="29"/>
  <c r="IE36" i="29" s="1"/>
  <c r="EC36" i="29"/>
  <c r="HM36" i="29" s="1"/>
  <c r="EF36" i="29"/>
  <c r="HP36" i="29" s="1"/>
  <c r="DZ36" i="29"/>
  <c r="HJ36" i="29" s="1"/>
  <c r="BV20" i="29"/>
  <c r="CL20" i="29"/>
  <c r="CB20" i="29"/>
  <c r="CD20" i="29"/>
  <c r="CI20" i="29"/>
  <c r="CY20" i="29"/>
  <c r="DC20" i="29"/>
  <c r="CZ20" i="29"/>
  <c r="CV20" i="29"/>
  <c r="EW20" i="29"/>
  <c r="IG20" i="29" s="1"/>
  <c r="BW24" i="29"/>
  <c r="CL24" i="29"/>
  <c r="CJ24" i="29"/>
  <c r="DB24" i="29"/>
  <c r="CZ24" i="29"/>
  <c r="BR24" i="29"/>
  <c r="BU24" i="29"/>
  <c r="BV24" i="29"/>
  <c r="BZ24" i="29"/>
  <c r="BY28" i="29"/>
  <c r="CY28" i="29"/>
  <c r="BT28" i="29"/>
  <c r="DC28" i="29"/>
  <c r="BS28" i="29"/>
  <c r="CD28" i="29"/>
  <c r="CE28" i="29"/>
  <c r="CN28" i="29"/>
  <c r="DA28" i="29"/>
  <c r="CS28" i="29"/>
  <c r="BR28" i="29"/>
  <c r="DA16" i="29"/>
  <c r="CM16" i="29"/>
  <c r="DD16" i="29"/>
  <c r="CY16" i="29"/>
  <c r="CE16" i="29"/>
  <c r="BY16" i="29"/>
  <c r="EI16" i="29"/>
  <c r="HS16" i="29" s="1"/>
  <c r="CV16" i="29"/>
  <c r="BV16" i="29"/>
  <c r="CG16" i="29"/>
  <c r="BT16" i="29"/>
  <c r="DS47" i="28"/>
  <c r="HC47" i="28" s="1"/>
  <c r="DZ47" i="28"/>
  <c r="HJ47" i="28" s="1"/>
  <c r="DY47" i="28"/>
  <c r="HI47" i="28" s="1"/>
  <c r="DU47" i="28"/>
  <c r="HE47" i="28" s="1"/>
  <c r="DK47" i="28"/>
  <c r="GU47" i="28" s="1"/>
  <c r="ED47" i="28"/>
  <c r="HN47" i="28" s="1"/>
  <c r="EG47" i="28"/>
  <c r="HQ47" i="28" s="1"/>
  <c r="EO47" i="28"/>
  <c r="HY47" i="28" s="1"/>
  <c r="DV47" i="28"/>
  <c r="HF47" i="28" s="1"/>
  <c r="EA47" i="28"/>
  <c r="HK47" i="28" s="1"/>
  <c r="EF43" i="28"/>
  <c r="HP43" i="28" s="1"/>
  <c r="EE43" i="28"/>
  <c r="HO43" i="28" s="1"/>
  <c r="DU43" i="28"/>
  <c r="HE43" i="28" s="1"/>
  <c r="DP43" i="28"/>
  <c r="GZ43" i="28" s="1"/>
  <c r="DX43" i="28"/>
  <c r="HH43" i="28" s="1"/>
  <c r="EP43" i="28"/>
  <c r="HZ43" i="28" s="1"/>
  <c r="EG43" i="28"/>
  <c r="HQ43" i="28" s="1"/>
  <c r="EU43" i="28"/>
  <c r="IE43" i="28" s="1"/>
  <c r="DV43" i="28"/>
  <c r="HF43" i="28" s="1"/>
  <c r="ED43" i="28"/>
  <c r="HN43" i="28" s="1"/>
  <c r="DY39" i="28"/>
  <c r="HI39" i="28" s="1"/>
  <c r="DL39" i="28"/>
  <c r="GV39" i="28" s="1"/>
  <c r="DX39" i="28"/>
  <c r="HH39" i="28" s="1"/>
  <c r="DW39" i="28"/>
  <c r="HG39" i="28" s="1"/>
  <c r="EC39" i="28"/>
  <c r="HM39" i="28" s="1"/>
  <c r="EV39" i="28"/>
  <c r="IF39" i="28" s="1"/>
  <c r="EL39" i="28"/>
  <c r="HV39" i="28" s="1"/>
  <c r="DR39" i="28"/>
  <c r="HB39" i="28" s="1"/>
  <c r="EE39" i="28"/>
  <c r="HO39" i="28" s="1"/>
  <c r="EG39" i="28"/>
  <c r="HQ39" i="28" s="1"/>
  <c r="EC35" i="28"/>
  <c r="HM35" i="28" s="1"/>
  <c r="DY35" i="28"/>
  <c r="HI35" i="28" s="1"/>
  <c r="ES35" i="28"/>
  <c r="IC35" i="28" s="1"/>
  <c r="EN35" i="28"/>
  <c r="HX35" i="28" s="1"/>
  <c r="EW35" i="28"/>
  <c r="IG35" i="28" s="1"/>
  <c r="DX35" i="28"/>
  <c r="HH35" i="28" s="1"/>
  <c r="EU35" i="28"/>
  <c r="IE35" i="28" s="1"/>
  <c r="EV35" i="28"/>
  <c r="IF35" i="28" s="1"/>
  <c r="EJ35" i="28"/>
  <c r="HT35" i="28" s="1"/>
  <c r="EM35" i="28"/>
  <c r="HW35" i="28" s="1"/>
  <c r="EU14" i="28"/>
  <c r="IE14" i="28" s="1"/>
  <c r="EL14" i="28"/>
  <c r="HV14" i="28" s="1"/>
  <c r="ET14" i="28"/>
  <c r="ID14" i="28" s="1"/>
  <c r="DP14" i="28"/>
  <c r="GZ14" i="28" s="1"/>
  <c r="EP14" i="28"/>
  <c r="HZ14" i="28" s="1"/>
  <c r="DJ14" i="28"/>
  <c r="GT14" i="28" s="1"/>
  <c r="DY14" i="28"/>
  <c r="HI14" i="28" s="1"/>
  <c r="DX14" i="28"/>
  <c r="HH14" i="28" s="1"/>
  <c r="EC14" i="28"/>
  <c r="HM14" i="28" s="1"/>
  <c r="ER14" i="28"/>
  <c r="IB14" i="28" s="1"/>
  <c r="BR32" i="29"/>
  <c r="DB32" i="29"/>
  <c r="CM32" i="29"/>
  <c r="CZ32" i="29"/>
  <c r="BV32" i="29"/>
  <c r="CL32" i="29"/>
  <c r="CB32" i="29"/>
  <c r="BS32" i="29"/>
  <c r="DC32" i="29"/>
  <c r="DP32" i="28"/>
  <c r="GZ32" i="28" s="1"/>
  <c r="EC32" i="28"/>
  <c r="HM32" i="28" s="1"/>
  <c r="DL32" i="28"/>
  <c r="GV32" i="28" s="1"/>
  <c r="EA32" i="28"/>
  <c r="HK32" i="28" s="1"/>
  <c r="EJ32" i="28"/>
  <c r="HT32" i="28" s="1"/>
  <c r="DJ32" i="28"/>
  <c r="GT32" i="28" s="1"/>
  <c r="DX32" i="28"/>
  <c r="HH32" i="28" s="1"/>
  <c r="EL32" i="28"/>
  <c r="HV32" i="28" s="1"/>
  <c r="ER32" i="28"/>
  <c r="IB32" i="28" s="1"/>
  <c r="HD24" i="28"/>
  <c r="HV24" i="28"/>
  <c r="IE24" i="28"/>
  <c r="HC24" i="28"/>
  <c r="HL24" i="28"/>
  <c r="DR16" i="28"/>
  <c r="HB16" i="28" s="1"/>
  <c r="DT16" i="28"/>
  <c r="HD16" i="28" s="1"/>
  <c r="EI16" i="28"/>
  <c r="HS16" i="28" s="1"/>
  <c r="DW16" i="28"/>
  <c r="HG16" i="28" s="1"/>
  <c r="DO16" i="28"/>
  <c r="GY16" i="28" s="1"/>
  <c r="DJ16" i="28"/>
  <c r="GT16" i="28" s="1"/>
  <c r="EE16" i="28"/>
  <c r="HO16" i="28" s="1"/>
  <c r="EH16" i="28"/>
  <c r="HR16" i="28" s="1"/>
  <c r="DZ16" i="28"/>
  <c r="HJ16" i="28" s="1"/>
  <c r="EV16" i="28"/>
  <c r="IF16" i="28" s="1"/>
  <c r="CO12" i="29"/>
  <c r="BT12" i="29"/>
  <c r="BW12" i="29"/>
  <c r="CV12" i="29"/>
  <c r="CZ12" i="29"/>
  <c r="BX12" i="29"/>
  <c r="CY12" i="29"/>
  <c r="DE12" i="29"/>
  <c r="CE12" i="29"/>
  <c r="CF12" i="29"/>
  <c r="CA12" i="29"/>
  <c r="EL22" i="29"/>
  <c r="HV22" i="29" s="1"/>
  <c r="BR44" i="29"/>
  <c r="CV44" i="29"/>
  <c r="CE44" i="29"/>
  <c r="CS44" i="29"/>
  <c r="CH44" i="29"/>
  <c r="CP44" i="29"/>
  <c r="BU44" i="29"/>
  <c r="BW44" i="29"/>
  <c r="DC44" i="29"/>
  <c r="CC44" i="29"/>
  <c r="ED26" i="28"/>
  <c r="HN26" i="28" s="1"/>
  <c r="DA24" i="28"/>
  <c r="GK24" i="28" s="1"/>
  <c r="IC24" i="28" s="1"/>
  <c r="CN24" i="28"/>
  <c r="FX24" i="28" s="1"/>
  <c r="HP24" i="28" s="1"/>
  <c r="BY24" i="28"/>
  <c r="FI24" i="28" s="1"/>
  <c r="HA24" i="28" s="1"/>
  <c r="DB24" i="28"/>
  <c r="GL24" i="28" s="1"/>
  <c r="ID24" i="28" s="1"/>
  <c r="CU24" i="28"/>
  <c r="GE24" i="28" s="1"/>
  <c r="HW24" i="28" s="1"/>
  <c r="CB24" i="28"/>
  <c r="FL24" i="28" s="1"/>
  <c r="CV24" i="28"/>
  <c r="GF24" i="28" s="1"/>
  <c r="HX24" i="28" s="1"/>
  <c r="CL24" i="28"/>
  <c r="FV24" i="28" s="1"/>
  <c r="HN24" i="28" s="1"/>
  <c r="CO24" i="28"/>
  <c r="FY24" i="28" s="1"/>
  <c r="HQ24" i="28" s="1"/>
  <c r="DW45" i="26"/>
  <c r="HF45" i="26" s="1"/>
  <c r="DK45" i="26"/>
  <c r="GT45" i="26" s="1"/>
  <c r="EM45" i="26"/>
  <c r="HV45" i="26" s="1"/>
  <c r="DS45" i="26"/>
  <c r="HB45" i="26" s="1"/>
  <c r="DJ45" i="26"/>
  <c r="GS45" i="26" s="1"/>
  <c r="DV45" i="26"/>
  <c r="HE45" i="26" s="1"/>
  <c r="EB45" i="26"/>
  <c r="HK45" i="26" s="1"/>
  <c r="EH45" i="26"/>
  <c r="HQ45" i="26" s="1"/>
  <c r="DX45" i="26"/>
  <c r="HG45" i="26" s="1"/>
  <c r="DQ45" i="26"/>
  <c r="GZ45" i="26" s="1"/>
  <c r="EM41" i="26"/>
  <c r="HV41" i="26" s="1"/>
  <c r="EL41" i="26"/>
  <c r="HU41" i="26" s="1"/>
  <c r="ED41" i="26"/>
  <c r="HM41" i="26" s="1"/>
  <c r="DZ41" i="26"/>
  <c r="HI41" i="26" s="1"/>
  <c r="EA41" i="26"/>
  <c r="HJ41" i="26" s="1"/>
  <c r="EI41" i="26"/>
  <c r="HR41" i="26" s="1"/>
  <c r="DI41" i="26"/>
  <c r="GR41" i="26" s="1"/>
  <c r="EE41" i="26"/>
  <c r="HN41" i="26" s="1"/>
  <c r="EQ41" i="26"/>
  <c r="HZ41" i="26" s="1"/>
  <c r="HI37" i="26"/>
  <c r="GZ37" i="26"/>
  <c r="HW37" i="26"/>
  <c r="HX37" i="26"/>
  <c r="HU37" i="26"/>
  <c r="DL33" i="26"/>
  <c r="GU33" i="26" s="1"/>
  <c r="DX33" i="26"/>
  <c r="HG33" i="26" s="1"/>
  <c r="EI33" i="26"/>
  <c r="HR33" i="26" s="1"/>
  <c r="EM33" i="26"/>
  <c r="HV33" i="26" s="1"/>
  <c r="DK33" i="26"/>
  <c r="GT33" i="26" s="1"/>
  <c r="EK33" i="26"/>
  <c r="HT33" i="26" s="1"/>
  <c r="DI33" i="26"/>
  <c r="GR33" i="26" s="1"/>
  <c r="DJ33" i="26"/>
  <c r="GS33" i="26" s="1"/>
  <c r="DM33" i="26"/>
  <c r="GV33" i="26" s="1"/>
  <c r="DT33" i="26"/>
  <c r="HC33" i="26" s="1"/>
  <c r="ED29" i="26"/>
  <c r="HM29" i="26" s="1"/>
  <c r="DW29" i="26"/>
  <c r="HF29" i="26" s="1"/>
  <c r="DM29" i="26"/>
  <c r="GV29" i="26" s="1"/>
  <c r="DX29" i="26"/>
  <c r="HG29" i="26" s="1"/>
  <c r="DJ29" i="26"/>
  <c r="GS29" i="26" s="1"/>
  <c r="DN29" i="26"/>
  <c r="GW29" i="26" s="1"/>
  <c r="EB29" i="26"/>
  <c r="HK29" i="26" s="1"/>
  <c r="EK29" i="26"/>
  <c r="HT29" i="26" s="1"/>
  <c r="EC29" i="26"/>
  <c r="HL29" i="26" s="1"/>
  <c r="EM29" i="26"/>
  <c r="HV29" i="26" s="1"/>
  <c r="DZ25" i="26"/>
  <c r="HI25" i="26" s="1"/>
  <c r="DG25" i="26"/>
  <c r="GP25" i="26" s="1"/>
  <c r="DO25" i="26"/>
  <c r="GX25" i="26" s="1"/>
  <c r="EG25" i="26"/>
  <c r="HP25" i="26" s="1"/>
  <c r="ER25" i="26"/>
  <c r="IA25" i="26" s="1"/>
  <c r="DV25" i="26"/>
  <c r="HE25" i="26" s="1"/>
  <c r="EH25" i="26"/>
  <c r="HQ25" i="26" s="1"/>
  <c r="EF25" i="26"/>
  <c r="HO25" i="26" s="1"/>
  <c r="DL25" i="26"/>
  <c r="GU25" i="26" s="1"/>
  <c r="EF21" i="26"/>
  <c r="HO21" i="26" s="1"/>
  <c r="DJ21" i="26"/>
  <c r="GS21" i="26" s="1"/>
  <c r="EC21" i="26"/>
  <c r="HL21" i="26" s="1"/>
  <c r="DK21" i="26"/>
  <c r="GT21" i="26" s="1"/>
  <c r="ER21" i="26"/>
  <c r="IA21" i="26" s="1"/>
  <c r="DN21" i="26"/>
  <c r="GW21" i="26" s="1"/>
  <c r="ED21" i="26"/>
  <c r="HM21" i="26" s="1"/>
  <c r="DM21" i="26"/>
  <c r="GV21" i="26" s="1"/>
  <c r="DP21" i="26"/>
  <c r="GY21" i="26" s="1"/>
  <c r="DI21" i="26"/>
  <c r="GR21" i="26" s="1"/>
  <c r="DM17" i="26"/>
  <c r="GV17" i="26" s="1"/>
  <c r="EM17" i="26"/>
  <c r="HV17" i="26" s="1"/>
  <c r="EA17" i="26"/>
  <c r="HJ17" i="26" s="1"/>
  <c r="EH17" i="26"/>
  <c r="HQ17" i="26" s="1"/>
  <c r="ED17" i="26"/>
  <c r="HM17" i="26" s="1"/>
  <c r="EC17" i="26"/>
  <c r="HL17" i="26" s="1"/>
  <c r="DL17" i="26"/>
  <c r="GU17" i="26" s="1"/>
  <c r="DK17" i="26"/>
  <c r="GT17" i="26" s="1"/>
  <c r="EF17" i="26"/>
  <c r="HO17" i="26" s="1"/>
  <c r="EJ17" i="26"/>
  <c r="HS17" i="26" s="1"/>
  <c r="IA13" i="26"/>
  <c r="HY13" i="26"/>
  <c r="HH13" i="26"/>
  <c r="HB13" i="26"/>
  <c r="HW13" i="26"/>
  <c r="HQ13" i="26"/>
  <c r="BP13" i="26"/>
  <c r="EZ13" i="26" s="1"/>
  <c r="GQ13" i="26" s="1"/>
  <c r="BV13" i="26"/>
  <c r="FF13" i="26" s="1"/>
  <c r="GW13" i="26" s="1"/>
  <c r="CB13" i="26"/>
  <c r="FL13" i="26" s="1"/>
  <c r="HC13" i="26" s="1"/>
  <c r="CY13" i="26"/>
  <c r="GI13" i="26" s="1"/>
  <c r="CJ13" i="26"/>
  <c r="FT13" i="26" s="1"/>
  <c r="HK13" i="26" s="1"/>
  <c r="BR13" i="26"/>
  <c r="FB13" i="26" s="1"/>
  <c r="CZ13" i="26"/>
  <c r="GJ13" i="26" s="1"/>
  <c r="CF13" i="26"/>
  <c r="FP13" i="26" s="1"/>
  <c r="CH13" i="26"/>
  <c r="FR13" i="26" s="1"/>
  <c r="HI13" i="26" s="1"/>
  <c r="BO13" i="26"/>
  <c r="EY13" i="26" s="1"/>
  <c r="GP13" i="26" s="1"/>
  <c r="BY13" i="26"/>
  <c r="FI13" i="26" s="1"/>
  <c r="GZ13" i="26" s="1"/>
  <c r="BQ37" i="26"/>
  <c r="FA37" i="26" s="1"/>
  <c r="GR37" i="26" s="1"/>
  <c r="CZ37" i="26"/>
  <c r="GJ37" i="26" s="1"/>
  <c r="IA37" i="26" s="1"/>
  <c r="BW37" i="26"/>
  <c r="FG37" i="26" s="1"/>
  <c r="GX37" i="26" s="1"/>
  <c r="DY37" i="26"/>
  <c r="HH37" i="26" s="1"/>
  <c r="DB37" i="26"/>
  <c r="GL37" i="26" s="1"/>
  <c r="IC37" i="26" s="1"/>
  <c r="BU37" i="26"/>
  <c r="FE37" i="26" s="1"/>
  <c r="CB37" i="26"/>
  <c r="FL37" i="26" s="1"/>
  <c r="HC37" i="26" s="1"/>
  <c r="CO37" i="26"/>
  <c r="FY37" i="26" s="1"/>
  <c r="HP37" i="26" s="1"/>
  <c r="CE37" i="26"/>
  <c r="FO37" i="26" s="1"/>
  <c r="EV45" i="24"/>
  <c r="IE45" i="24" s="1"/>
  <c r="DI45" i="24"/>
  <c r="GR45" i="24" s="1"/>
  <c r="EG45" i="24"/>
  <c r="HP45" i="24" s="1"/>
  <c r="EO45" i="24"/>
  <c r="HX45" i="24" s="1"/>
  <c r="EM45" i="24"/>
  <c r="HV45" i="24" s="1"/>
  <c r="EJ45" i="24"/>
  <c r="HS45" i="24" s="1"/>
  <c r="EN45" i="24"/>
  <c r="HW45" i="24" s="1"/>
  <c r="EQ45" i="24"/>
  <c r="HZ45" i="24" s="1"/>
  <c r="DM45" i="24"/>
  <c r="GV45" i="24" s="1"/>
  <c r="EI41" i="24"/>
  <c r="HR41" i="24" s="1"/>
  <c r="DJ41" i="24"/>
  <c r="GS41" i="24" s="1"/>
  <c r="EK41" i="24"/>
  <c r="HT41" i="24" s="1"/>
  <c r="EN41" i="24"/>
  <c r="HW41" i="24" s="1"/>
  <c r="EQ41" i="24"/>
  <c r="HZ41" i="24" s="1"/>
  <c r="DW41" i="24"/>
  <c r="HF41" i="24" s="1"/>
  <c r="DZ41" i="24"/>
  <c r="HI41" i="24" s="1"/>
  <c r="DX41" i="24"/>
  <c r="HG41" i="24" s="1"/>
  <c r="EA41" i="24"/>
  <c r="HJ41" i="24" s="1"/>
  <c r="HR37" i="24"/>
  <c r="HE37" i="24"/>
  <c r="HH37" i="24"/>
  <c r="IB37" i="24"/>
  <c r="IE37" i="24"/>
  <c r="DZ33" i="24"/>
  <c r="HI33" i="24" s="1"/>
  <c r="ED33" i="24"/>
  <c r="HM33" i="24" s="1"/>
  <c r="EC33" i="24"/>
  <c r="HL33" i="24" s="1"/>
  <c r="DI33" i="24"/>
  <c r="GR33" i="24" s="1"/>
  <c r="ER33" i="24"/>
  <c r="IA33" i="24" s="1"/>
  <c r="EM33" i="24"/>
  <c r="HV33" i="24" s="1"/>
  <c r="EP33" i="24"/>
  <c r="HY33" i="24" s="1"/>
  <c r="DO33" i="24"/>
  <c r="GX33" i="24" s="1"/>
  <c r="DR33" i="24"/>
  <c r="HA33" i="24" s="1"/>
  <c r="EK33" i="24"/>
  <c r="HT33" i="24" s="1"/>
  <c r="ED29" i="24"/>
  <c r="HM29" i="24" s="1"/>
  <c r="EK29" i="24"/>
  <c r="HT29" i="24" s="1"/>
  <c r="EC29" i="24"/>
  <c r="HL29" i="24" s="1"/>
  <c r="DI29" i="24"/>
  <c r="GR29" i="24" s="1"/>
  <c r="EB29" i="24"/>
  <c r="HK29" i="24" s="1"/>
  <c r="EM29" i="24"/>
  <c r="HV29" i="24" s="1"/>
  <c r="EP29" i="24"/>
  <c r="HY29" i="24" s="1"/>
  <c r="DY29" i="24"/>
  <c r="HH29" i="24" s="1"/>
  <c r="DT29" i="24"/>
  <c r="HC29" i="24" s="1"/>
  <c r="DV25" i="24"/>
  <c r="HE25" i="24" s="1"/>
  <c r="DT25" i="24"/>
  <c r="HC25" i="24" s="1"/>
  <c r="ES25" i="24"/>
  <c r="IB25" i="24" s="1"/>
  <c r="DS25" i="24"/>
  <c r="HB25" i="24" s="1"/>
  <c r="EC25" i="24"/>
  <c r="HL25" i="24" s="1"/>
  <c r="DI25" i="24"/>
  <c r="GR25" i="24" s="1"/>
  <c r="DN25" i="24"/>
  <c r="GW25" i="24" s="1"/>
  <c r="DQ25" i="24"/>
  <c r="GZ25" i="24" s="1"/>
  <c r="EQ25" i="24"/>
  <c r="HZ25" i="24" s="1"/>
  <c r="DK21" i="24"/>
  <c r="GT21" i="24" s="1"/>
  <c r="DV21" i="24"/>
  <c r="HE21" i="24" s="1"/>
  <c r="EB21" i="24"/>
  <c r="HK21" i="24" s="1"/>
  <c r="EV21" i="24"/>
  <c r="IE21" i="24" s="1"/>
  <c r="EC21" i="24"/>
  <c r="HL21" i="24" s="1"/>
  <c r="EE21" i="24"/>
  <c r="HN21" i="24" s="1"/>
  <c r="EH21" i="24"/>
  <c r="HQ21" i="24" s="1"/>
  <c r="ET21" i="24"/>
  <c r="IC21" i="24" s="1"/>
  <c r="DJ21" i="24"/>
  <c r="GS21" i="24" s="1"/>
  <c r="ER21" i="24"/>
  <c r="IA21" i="24" s="1"/>
  <c r="HM17" i="24"/>
  <c r="HU17" i="24"/>
  <c r="GZ17" i="24"/>
  <c r="HW17" i="24"/>
  <c r="IA17" i="24"/>
  <c r="EV13" i="24"/>
  <c r="IE13" i="24" s="1"/>
  <c r="DT13" i="24"/>
  <c r="HC13" i="24" s="1"/>
  <c r="EE13" i="24"/>
  <c r="HN13" i="24" s="1"/>
  <c r="EH13" i="24"/>
  <c r="HQ13" i="24" s="1"/>
  <c r="ET13" i="24"/>
  <c r="IC13" i="24" s="1"/>
  <c r="DJ13" i="24"/>
  <c r="GS13" i="24" s="1"/>
  <c r="DV13" i="24"/>
  <c r="HE13" i="24" s="1"/>
  <c r="DY13" i="24"/>
  <c r="HH13" i="24" s="1"/>
  <c r="DL13" i="24"/>
  <c r="GU13" i="24" s="1"/>
  <c r="EI45" i="23"/>
  <c r="EO45" i="23"/>
  <c r="DS45" i="23"/>
  <c r="DT45" i="23"/>
  <c r="ET45" i="23"/>
  <c r="EK45" i="23"/>
  <c r="DW45" i="23"/>
  <c r="EC45" i="23"/>
  <c r="DY45" i="23"/>
  <c r="EH45" i="23"/>
  <c r="CQ41" i="23"/>
  <c r="EI41" i="23"/>
  <c r="CZ41" i="23"/>
  <c r="ER41" i="23"/>
  <c r="EG41" i="23"/>
  <c r="BR41" i="23"/>
  <c r="CD41" i="23"/>
  <c r="DV41" i="23"/>
  <c r="BU41" i="23"/>
  <c r="DM41" i="23"/>
  <c r="CT41" i="23"/>
  <c r="EL41" i="23"/>
  <c r="CG41" i="23"/>
  <c r="DY41" i="23"/>
  <c r="DB41" i="23"/>
  <c r="ET41" i="23"/>
  <c r="CC41" i="23"/>
  <c r="DU41" i="23"/>
  <c r="BV41" i="23"/>
  <c r="DN41" i="23"/>
  <c r="EI37" i="23"/>
  <c r="EO37" i="23"/>
  <c r="DS37" i="23"/>
  <c r="DT37" i="23"/>
  <c r="ER37" i="23"/>
  <c r="EC37" i="23"/>
  <c r="DN37" i="23"/>
  <c r="EK37" i="23"/>
  <c r="DW37" i="23"/>
  <c r="EI33" i="23"/>
  <c r="EA33" i="23"/>
  <c r="DS33" i="23"/>
  <c r="EW33" i="23"/>
  <c r="EP33" i="23"/>
  <c r="DR33" i="23"/>
  <c r="DL33" i="23"/>
  <c r="EC33" i="23"/>
  <c r="ET33" i="23"/>
  <c r="EX33" i="23"/>
  <c r="EI29" i="23"/>
  <c r="EF29" i="23"/>
  <c r="EQ29" i="23"/>
  <c r="DW29" i="23"/>
  <c r="DM29" i="23"/>
  <c r="EJ29" i="23"/>
  <c r="EO29" i="23"/>
  <c r="DZ29" i="23"/>
  <c r="ED29" i="23"/>
  <c r="EK29" i="23"/>
  <c r="EI25" i="23"/>
  <c r="EA25" i="23"/>
  <c r="DS25" i="23"/>
  <c r="EX25" i="23"/>
  <c r="ED25" i="23"/>
  <c r="DM25" i="23"/>
  <c r="DQ25" i="23"/>
  <c r="ES25" i="23"/>
  <c r="EW25" i="23"/>
  <c r="EH25" i="23"/>
  <c r="EI21" i="23"/>
  <c r="EA21" i="23"/>
  <c r="DR21" i="23"/>
  <c r="EW21" i="23"/>
  <c r="ES21" i="23"/>
  <c r="DL21" i="23"/>
  <c r="EH21" i="23"/>
  <c r="DN21" i="23"/>
  <c r="DY21" i="23"/>
  <c r="EE21" i="23"/>
  <c r="EQ17" i="23"/>
  <c r="EA17" i="23"/>
  <c r="EO17" i="23"/>
  <c r="DN17" i="23"/>
  <c r="DU17" i="23"/>
  <c r="ET17" i="23"/>
  <c r="DM17" i="23"/>
  <c r="EP17" i="23"/>
  <c r="DR17" i="23"/>
  <c r="EQ13" i="23"/>
  <c r="EF13" i="23"/>
  <c r="DS13" i="23"/>
  <c r="DQ13" i="23"/>
  <c r="EO13" i="23"/>
  <c r="EC13" i="23"/>
  <c r="ES13" i="23"/>
  <c r="BR13" i="23"/>
  <c r="EG13" i="23"/>
  <c r="EL13" i="23"/>
  <c r="ET13" i="23"/>
  <c r="DT35" i="23"/>
  <c r="EU32" i="23"/>
  <c r="CB17" i="24"/>
  <c r="FL17" i="24" s="1"/>
  <c r="HC17" i="24" s="1"/>
  <c r="CE17" i="24"/>
  <c r="FO17" i="24" s="1"/>
  <c r="HF17" i="24" s="1"/>
  <c r="BZ17" i="24"/>
  <c r="FJ17" i="24" s="1"/>
  <c r="HA17" i="24" s="1"/>
  <c r="CC17" i="24"/>
  <c r="FM17" i="24" s="1"/>
  <c r="HD17" i="24" s="1"/>
  <c r="CF17" i="24"/>
  <c r="FP17" i="24" s="1"/>
  <c r="HG17" i="24" s="1"/>
  <c r="CY17" i="24"/>
  <c r="GI17" i="24" s="1"/>
  <c r="HZ17" i="24" s="1"/>
  <c r="BV17" i="24"/>
  <c r="FF17" i="24" s="1"/>
  <c r="GW17" i="24" s="1"/>
  <c r="BQ17" i="24"/>
  <c r="FA17" i="24" s="1"/>
  <c r="GR17" i="24" s="1"/>
  <c r="CA17" i="24"/>
  <c r="FK17" i="24" s="1"/>
  <c r="BW17" i="24"/>
  <c r="FG17" i="24" s="1"/>
  <c r="GX17" i="24" s="1"/>
  <c r="BR17" i="24"/>
  <c r="FB17" i="24" s="1"/>
  <c r="EF36" i="23"/>
  <c r="CY37" i="24"/>
  <c r="GI37" i="24" s="1"/>
  <c r="HZ37" i="24" s="1"/>
  <c r="CE37" i="24"/>
  <c r="FO37" i="24" s="1"/>
  <c r="HF37" i="24" s="1"/>
  <c r="BZ37" i="24"/>
  <c r="FJ37" i="24" s="1"/>
  <c r="CC37" i="24"/>
  <c r="FM37" i="24" s="1"/>
  <c r="HD37" i="24" s="1"/>
  <c r="CF37" i="24"/>
  <c r="FP37" i="24" s="1"/>
  <c r="HG37" i="24" s="1"/>
  <c r="CI37" i="24"/>
  <c r="FS37" i="24" s="1"/>
  <c r="HJ37" i="24" s="1"/>
  <c r="BV37" i="24"/>
  <c r="FF37" i="24" s="1"/>
  <c r="BQ37" i="24"/>
  <c r="FA37" i="24" s="1"/>
  <c r="BW37" i="24"/>
  <c r="FG37" i="24" s="1"/>
  <c r="BR37" i="24"/>
  <c r="FB37" i="24" s="1"/>
  <c r="GS37" i="24" s="1"/>
  <c r="IT258" i="27"/>
  <c r="IC258" i="27"/>
  <c r="II258" i="27"/>
  <c r="HJ258" i="27"/>
  <c r="HH258" i="27"/>
  <c r="JJ258" i="27"/>
  <c r="IG258" i="27"/>
  <c r="JH258" i="27"/>
  <c r="IX258" i="27"/>
  <c r="HV258" i="27"/>
  <c r="HM258" i="27"/>
  <c r="HE258" i="27"/>
  <c r="JC258" i="27"/>
  <c r="IQ258" i="27"/>
  <c r="HG258" i="27"/>
  <c r="IJ258" i="27"/>
  <c r="IF359" i="27"/>
  <c r="IW359" i="27"/>
  <c r="IX359" i="27"/>
  <c r="IS359" i="27"/>
  <c r="JI359" i="27"/>
  <c r="JE359" i="27"/>
  <c r="IL359" i="27"/>
  <c r="HK359" i="27"/>
  <c r="IB359" i="27"/>
  <c r="IH359" i="27"/>
  <c r="JO359" i="27"/>
  <c r="HT359" i="27"/>
  <c r="IA359" i="27"/>
  <c r="JB359" i="27"/>
  <c r="IY259" i="27"/>
  <c r="HU259" i="27"/>
  <c r="II259" i="27"/>
  <c r="IF259" i="27"/>
  <c r="IL259" i="27"/>
  <c r="IX259" i="27"/>
  <c r="HJ259" i="27"/>
  <c r="IB259" i="27"/>
  <c r="JC259" i="27"/>
  <c r="IU259" i="27"/>
  <c r="HV259" i="27"/>
  <c r="IM259" i="27"/>
  <c r="ID259" i="27"/>
  <c r="HQ259" i="27"/>
  <c r="HC259" i="27"/>
  <c r="HP259" i="27"/>
  <c r="IR259" i="27"/>
  <c r="HE29" i="24"/>
  <c r="EL28" i="23"/>
  <c r="EV18" i="24"/>
  <c r="IE18" i="24" s="1"/>
  <c r="IV261" i="27"/>
  <c r="IF261" i="27"/>
  <c r="IO261" i="27"/>
  <c r="HY261" i="27"/>
  <c r="IU261" i="27"/>
  <c r="HO261" i="27"/>
  <c r="JF261" i="27"/>
  <c r="JJ261" i="27"/>
  <c r="JD261" i="27"/>
  <c r="HJ261" i="27"/>
  <c r="HK261" i="27"/>
  <c r="IA261" i="27"/>
  <c r="GV12" i="33"/>
  <c r="HX12" i="33"/>
  <c r="HE12" i="33"/>
  <c r="GT12" i="33"/>
  <c r="GR12" i="33"/>
  <c r="IC12" i="33"/>
  <c r="HQ12" i="33"/>
  <c r="EN15" i="33"/>
  <c r="HW15" i="33" s="1"/>
  <c r="EL15" i="33"/>
  <c r="HU15" i="33" s="1"/>
  <c r="EV15" i="33"/>
  <c r="IE15" i="33" s="1"/>
  <c r="DW15" i="33"/>
  <c r="HF15" i="33" s="1"/>
  <c r="DK15" i="33"/>
  <c r="GT15" i="33" s="1"/>
  <c r="EE15" i="33"/>
  <c r="HN15" i="33" s="1"/>
  <c r="EF15" i="33"/>
  <c r="HO15" i="33" s="1"/>
  <c r="ED15" i="33"/>
  <c r="HM15" i="33" s="1"/>
  <c r="EM15" i="33"/>
  <c r="HV15" i="33" s="1"/>
  <c r="EU15" i="33"/>
  <c r="ID15" i="33" s="1"/>
  <c r="DV33" i="33"/>
  <c r="HE33" i="33" s="1"/>
  <c r="EB33" i="33"/>
  <c r="HK33" i="33" s="1"/>
  <c r="DJ33" i="33"/>
  <c r="GS33" i="33" s="1"/>
  <c r="EJ33" i="33"/>
  <c r="HS33" i="33" s="1"/>
  <c r="EF33" i="33"/>
  <c r="HO33" i="33" s="1"/>
  <c r="ER33" i="33"/>
  <c r="IA33" i="33" s="1"/>
  <c r="DI33" i="33"/>
  <c r="GR33" i="33" s="1"/>
  <c r="DT33" i="33"/>
  <c r="HC33" i="33" s="1"/>
  <c r="DO33" i="33"/>
  <c r="GX33" i="33" s="1"/>
  <c r="EV33" i="33"/>
  <c r="IE33" i="33" s="1"/>
  <c r="DM15" i="30"/>
  <c r="GV15" i="30" s="1"/>
  <c r="EV16" i="33"/>
  <c r="IE16" i="33" s="1"/>
  <c r="DN16" i="33"/>
  <c r="GW16" i="33" s="1"/>
  <c r="DZ16" i="33"/>
  <c r="HI16" i="33" s="1"/>
  <c r="EJ16" i="33"/>
  <c r="HS16" i="33" s="1"/>
  <c r="EU16" i="33"/>
  <c r="ID16" i="33" s="1"/>
  <c r="EF16" i="33"/>
  <c r="HO16" i="33" s="1"/>
  <c r="EK16" i="33"/>
  <c r="HT16" i="33" s="1"/>
  <c r="EP16" i="33"/>
  <c r="HY16" i="33" s="1"/>
  <c r="DT16" i="33"/>
  <c r="HC16" i="33" s="1"/>
  <c r="EE16" i="33"/>
  <c r="HN16" i="33" s="1"/>
  <c r="EJ32" i="33"/>
  <c r="HS32" i="33" s="1"/>
  <c r="ES32" i="33"/>
  <c r="IB32" i="33" s="1"/>
  <c r="CT32" i="33"/>
  <c r="GD32" i="33" s="1"/>
  <c r="EL32" i="33"/>
  <c r="BU32" i="33"/>
  <c r="FE32" i="33" s="1"/>
  <c r="DM32" i="33"/>
  <c r="EE32" i="33"/>
  <c r="HN32" i="33" s="1"/>
  <c r="DV32" i="33"/>
  <c r="HE32" i="33" s="1"/>
  <c r="CC32" i="33"/>
  <c r="FM32" i="33" s="1"/>
  <c r="DU32" i="33"/>
  <c r="HD32" i="33" s="1"/>
  <c r="EC32" i="33"/>
  <c r="HL32" i="33" s="1"/>
  <c r="EG32" i="33"/>
  <c r="HP32" i="33" s="1"/>
  <c r="EV32" i="33"/>
  <c r="IE32" i="33" s="1"/>
  <c r="CS22" i="30"/>
  <c r="GC22" i="30" s="1"/>
  <c r="EK22" i="30"/>
  <c r="HT22" i="30" s="1"/>
  <c r="DU22" i="30"/>
  <c r="HD22" i="30" s="1"/>
  <c r="EG22" i="30"/>
  <c r="HP22" i="30" s="1"/>
  <c r="DK22" i="30"/>
  <c r="GT22" i="30" s="1"/>
  <c r="DI22" i="30"/>
  <c r="GR22" i="30" s="1"/>
  <c r="DZ22" i="30"/>
  <c r="HI22" i="30" s="1"/>
  <c r="ED22" i="30"/>
  <c r="HM22" i="30" s="1"/>
  <c r="DJ22" i="30"/>
  <c r="GS22" i="30" s="1"/>
  <c r="EI22" i="30"/>
  <c r="HR22" i="30" s="1"/>
  <c r="DO22" i="30"/>
  <c r="GX22" i="30" s="1"/>
  <c r="DS11" i="32"/>
  <c r="CA11" i="32"/>
  <c r="FK11" i="32" s="1"/>
  <c r="HB11" i="32" s="1"/>
  <c r="EM11" i="32"/>
  <c r="CU11" i="32"/>
  <c r="GE11" i="32" s="1"/>
  <c r="CP11" i="32"/>
  <c r="FZ11" i="32" s="1"/>
  <c r="EH11" i="32"/>
  <c r="CM11" i="32"/>
  <c r="FW11" i="32" s="1"/>
  <c r="HN11" i="32" s="1"/>
  <c r="EE11" i="32"/>
  <c r="EG11" i="32"/>
  <c r="CO11" i="32"/>
  <c r="FY11" i="32" s="1"/>
  <c r="HP11" i="32" s="1"/>
  <c r="CS11" i="32"/>
  <c r="GC11" i="32" s="1"/>
  <c r="HT11" i="32" s="1"/>
  <c r="EK11" i="32"/>
  <c r="EO11" i="32"/>
  <c r="CW11" i="32"/>
  <c r="GG11" i="32" s="1"/>
  <c r="HX11" i="32" s="1"/>
  <c r="DO11" i="32"/>
  <c r="BW11" i="32"/>
  <c r="FG11" i="32" s="1"/>
  <c r="BY11" i="32"/>
  <c r="FI11" i="32" s="1"/>
  <c r="DQ11" i="32"/>
  <c r="ER11" i="32"/>
  <c r="CZ11" i="32"/>
  <c r="GJ11" i="32" s="1"/>
  <c r="DT18" i="33"/>
  <c r="HC18" i="33" s="1"/>
  <c r="DQ18" i="33"/>
  <c r="GZ18" i="33" s="1"/>
  <c r="DO18" i="33"/>
  <c r="GX18" i="33" s="1"/>
  <c r="EE18" i="33"/>
  <c r="HN18" i="33" s="1"/>
  <c r="DR18" i="33"/>
  <c r="HA18" i="33" s="1"/>
  <c r="EC18" i="33"/>
  <c r="HL18" i="33" s="1"/>
  <c r="ES18" i="33"/>
  <c r="IB18" i="33" s="1"/>
  <c r="EA18" i="33"/>
  <c r="HJ18" i="33" s="1"/>
  <c r="DL18" i="33"/>
  <c r="GU18" i="33" s="1"/>
  <c r="EH18" i="33"/>
  <c r="HQ18" i="33" s="1"/>
  <c r="EM46" i="33"/>
  <c r="HV46" i="33" s="1"/>
  <c r="ER46" i="33"/>
  <c r="IA46" i="33" s="1"/>
  <c r="BX46" i="33"/>
  <c r="FH46" i="33" s="1"/>
  <c r="DP46" i="33"/>
  <c r="GY46" i="33" s="1"/>
  <c r="EA46" i="33"/>
  <c r="HJ46" i="33" s="1"/>
  <c r="CT46" i="33"/>
  <c r="GD46" i="33" s="1"/>
  <c r="EL46" i="33"/>
  <c r="BR46" i="33"/>
  <c r="FB46" i="33" s="1"/>
  <c r="DJ46" i="33"/>
  <c r="GS46" i="33" s="1"/>
  <c r="CC46" i="33"/>
  <c r="FM46" i="33" s="1"/>
  <c r="DU46" i="33"/>
  <c r="BQ46" i="33"/>
  <c r="FA46" i="33" s="1"/>
  <c r="DI46" i="33"/>
  <c r="GR46" i="33" s="1"/>
  <c r="BS46" i="33"/>
  <c r="FC46" i="33" s="1"/>
  <c r="DK46" i="33"/>
  <c r="CD46" i="33"/>
  <c r="FN46" i="33" s="1"/>
  <c r="DV46" i="33"/>
  <c r="HE46" i="33" s="1"/>
  <c r="CP13" i="32"/>
  <c r="FZ13" i="32" s="1"/>
  <c r="EH13" i="32"/>
  <c r="DD13" i="32"/>
  <c r="GN13" i="32" s="1"/>
  <c r="EV13" i="32"/>
  <c r="IE13" i="32" s="1"/>
  <c r="BR13" i="32"/>
  <c r="FB13" i="32" s="1"/>
  <c r="GS13" i="32" s="1"/>
  <c r="DJ13" i="32"/>
  <c r="CE13" i="32"/>
  <c r="FO13" i="32" s="1"/>
  <c r="DW13" i="32"/>
  <c r="DZ23" i="30"/>
  <c r="HI23" i="30" s="1"/>
  <c r="DW23" i="30"/>
  <c r="HF23" i="30" s="1"/>
  <c r="DT23" i="30"/>
  <c r="HC23" i="30" s="1"/>
  <c r="DU23" i="30"/>
  <c r="HD23" i="30" s="1"/>
  <c r="EA23" i="30"/>
  <c r="HJ23" i="30" s="1"/>
  <c r="EC23" i="30"/>
  <c r="HL23" i="30" s="1"/>
  <c r="DJ23" i="30"/>
  <c r="GS23" i="30" s="1"/>
  <c r="DO23" i="30"/>
  <c r="GX23" i="30" s="1"/>
  <c r="EQ23" i="30"/>
  <c r="HZ23" i="30" s="1"/>
  <c r="DY44" i="33"/>
  <c r="HH44" i="33" s="1"/>
  <c r="DU44" i="33"/>
  <c r="HD44" i="33" s="1"/>
  <c r="EV44" i="33"/>
  <c r="IE44" i="33" s="1"/>
  <c r="DJ44" i="33"/>
  <c r="GS44" i="33" s="1"/>
  <c r="DV44" i="33"/>
  <c r="HE44" i="33" s="1"/>
  <c r="CV44" i="33"/>
  <c r="GF44" i="33" s="1"/>
  <c r="EN44" i="33"/>
  <c r="HW44" i="33" s="1"/>
  <c r="CY44" i="33"/>
  <c r="GI44" i="33" s="1"/>
  <c r="EQ44" i="33"/>
  <c r="EE44" i="33"/>
  <c r="HN44" i="33" s="1"/>
  <c r="CH44" i="33"/>
  <c r="FR44" i="33" s="1"/>
  <c r="DZ44" i="33"/>
  <c r="CT44" i="33"/>
  <c r="GD44" i="33" s="1"/>
  <c r="EL44" i="33"/>
  <c r="HU44" i="33" s="1"/>
  <c r="DA30" i="33"/>
  <c r="GK30" i="33" s="1"/>
  <c r="IB30" i="33" s="1"/>
  <c r="ES30" i="33"/>
  <c r="DN30" i="33"/>
  <c r="GW30" i="33" s="1"/>
  <c r="DQ30" i="33"/>
  <c r="GZ30" i="33" s="1"/>
  <c r="EI30" i="33"/>
  <c r="HR30" i="33" s="1"/>
  <c r="EU30" i="33"/>
  <c r="ID30" i="33" s="1"/>
  <c r="EP30" i="33"/>
  <c r="HY30" i="33" s="1"/>
  <c r="EJ30" i="33"/>
  <c r="HS30" i="33" s="1"/>
  <c r="DM30" i="33"/>
  <c r="GV30" i="33" s="1"/>
  <c r="DS30" i="33"/>
  <c r="HB30" i="33" s="1"/>
  <c r="EE30" i="33"/>
  <c r="HN30" i="33" s="1"/>
  <c r="DC12" i="33"/>
  <c r="GM12" i="33" s="1"/>
  <c r="ID12" i="33" s="1"/>
  <c r="CZ12" i="33"/>
  <c r="GJ12" i="33" s="1"/>
  <c r="IA12" i="33" s="1"/>
  <c r="CV12" i="33"/>
  <c r="GF12" i="33" s="1"/>
  <c r="HW12" i="33" s="1"/>
  <c r="CQ12" i="33"/>
  <c r="GA12" i="33" s="1"/>
  <c r="HR12" i="33" s="1"/>
  <c r="CL12" i="33"/>
  <c r="FV12" i="33" s="1"/>
  <c r="HM12" i="33" s="1"/>
  <c r="CM12" i="33"/>
  <c r="FW12" i="33" s="1"/>
  <c r="HN12" i="33" s="1"/>
  <c r="CB12" i="33"/>
  <c r="FL12" i="33" s="1"/>
  <c r="HC12" i="33" s="1"/>
  <c r="DD12" i="33"/>
  <c r="GN12" i="33" s="1"/>
  <c r="IE12" i="33" s="1"/>
  <c r="CH12" i="33"/>
  <c r="FR12" i="33" s="1"/>
  <c r="HI12" i="33" s="1"/>
  <c r="CK12" i="33"/>
  <c r="FU12" i="33" s="1"/>
  <c r="HL12" i="33" s="1"/>
  <c r="CU18" i="32"/>
  <c r="GE18" i="32" s="1"/>
  <c r="EM18" i="32"/>
  <c r="DO18" i="32"/>
  <c r="GX18" i="32" s="1"/>
  <c r="EQ18" i="32"/>
  <c r="HZ18" i="32" s="1"/>
  <c r="CV18" i="32"/>
  <c r="GF18" i="32" s="1"/>
  <c r="EN18" i="32"/>
  <c r="CQ18" i="32"/>
  <c r="GA18" i="32" s="1"/>
  <c r="EI18" i="32"/>
  <c r="HR18" i="32" s="1"/>
  <c r="DX18" i="32"/>
  <c r="HG18" i="32" s="1"/>
  <c r="DL18" i="32"/>
  <c r="GU18" i="32" s="1"/>
  <c r="ED18" i="32"/>
  <c r="HM18" i="32" s="1"/>
  <c r="DB18" i="32"/>
  <c r="GL18" i="32" s="1"/>
  <c r="ET18" i="32"/>
  <c r="EU18" i="32"/>
  <c r="ID18" i="32" s="1"/>
  <c r="DD16" i="30"/>
  <c r="GN16" i="30" s="1"/>
  <c r="EV16" i="30"/>
  <c r="IE16" i="30" s="1"/>
  <c r="CW16" i="30"/>
  <c r="GG16" i="30" s="1"/>
  <c r="EO16" i="30"/>
  <c r="EB16" i="30"/>
  <c r="HK16" i="30" s="1"/>
  <c r="DB16" i="30"/>
  <c r="GL16" i="30" s="1"/>
  <c r="ET16" i="30"/>
  <c r="DI16" i="30"/>
  <c r="GR16" i="30" s="1"/>
  <c r="DU16" i="30"/>
  <c r="HD16" i="30" s="1"/>
  <c r="BZ16" i="30"/>
  <c r="FJ16" i="30" s="1"/>
  <c r="DR16" i="30"/>
  <c r="CZ16" i="30"/>
  <c r="GJ16" i="30" s="1"/>
  <c r="ER16" i="30"/>
  <c r="IA16" i="30" s="1"/>
  <c r="CL16" i="30"/>
  <c r="FV16" i="30" s="1"/>
  <c r="ED16" i="30"/>
  <c r="CA16" i="30"/>
  <c r="FK16" i="30" s="1"/>
  <c r="DS16" i="30"/>
  <c r="HB16" i="30" s="1"/>
  <c r="EP39" i="30"/>
  <c r="HY39" i="30" s="1"/>
  <c r="EV39" i="30"/>
  <c r="IE39" i="30" s="1"/>
  <c r="DS39" i="30"/>
  <c r="HB39" i="30" s="1"/>
  <c r="DO39" i="30"/>
  <c r="GX39" i="30" s="1"/>
  <c r="EK39" i="30"/>
  <c r="HT39" i="30" s="1"/>
  <c r="EA39" i="30"/>
  <c r="HJ39" i="30" s="1"/>
  <c r="DQ39" i="30"/>
  <c r="GZ39" i="30" s="1"/>
  <c r="DR39" i="30"/>
  <c r="HA39" i="30" s="1"/>
  <c r="EU39" i="30"/>
  <c r="ID39" i="30" s="1"/>
  <c r="DN39" i="30"/>
  <c r="GW39" i="30" s="1"/>
  <c r="DR33" i="32"/>
  <c r="HA33" i="32" s="1"/>
  <c r="EK33" i="32"/>
  <c r="HT33" i="32" s="1"/>
  <c r="EP33" i="32"/>
  <c r="HY33" i="32" s="1"/>
  <c r="EN33" i="32"/>
  <c r="HW33" i="32" s="1"/>
  <c r="ES33" i="32"/>
  <c r="IB33" i="32" s="1"/>
  <c r="DO33" i="32"/>
  <c r="GX33" i="32" s="1"/>
  <c r="EB33" i="32"/>
  <c r="HK33" i="32" s="1"/>
  <c r="DS33" i="32"/>
  <c r="HB33" i="32" s="1"/>
  <c r="DX33" i="32"/>
  <c r="HG33" i="32" s="1"/>
  <c r="EC33" i="32"/>
  <c r="HL33" i="32" s="1"/>
  <c r="EP46" i="30"/>
  <c r="HY46" i="30" s="1"/>
  <c r="DW46" i="30"/>
  <c r="HF46" i="30" s="1"/>
  <c r="ES46" i="30"/>
  <c r="IB46" i="30" s="1"/>
  <c r="DS46" i="30"/>
  <c r="HB46" i="30" s="1"/>
  <c r="DY46" i="30"/>
  <c r="HH46" i="30" s="1"/>
  <c r="DJ46" i="30"/>
  <c r="GS46" i="30" s="1"/>
  <c r="DO46" i="30"/>
  <c r="GX46" i="30" s="1"/>
  <c r="EC46" i="30"/>
  <c r="HL46" i="30" s="1"/>
  <c r="DR46" i="30"/>
  <c r="HA46" i="30" s="1"/>
  <c r="DI46" i="30"/>
  <c r="GR46" i="30" s="1"/>
  <c r="HY30" i="30"/>
  <c r="IB30" i="30"/>
  <c r="HG30" i="30"/>
  <c r="HH30" i="30"/>
  <c r="GU30" i="30"/>
  <c r="HL30" i="30"/>
  <c r="GR30" i="30"/>
  <c r="DS28" i="32"/>
  <c r="HB28" i="32" s="1"/>
  <c r="DX28" i="32"/>
  <c r="HG28" i="32" s="1"/>
  <c r="CQ28" i="32"/>
  <c r="GA28" i="32" s="1"/>
  <c r="EI28" i="32"/>
  <c r="CM28" i="32"/>
  <c r="FW28" i="32" s="1"/>
  <c r="EE28" i="32"/>
  <c r="HN28" i="32" s="1"/>
  <c r="CD28" i="32"/>
  <c r="FN28" i="32" s="1"/>
  <c r="DV28" i="32"/>
  <c r="CS28" i="32"/>
  <c r="GC28" i="32" s="1"/>
  <c r="EK28" i="32"/>
  <c r="HT28" i="32" s="1"/>
  <c r="CZ28" i="32"/>
  <c r="GJ28" i="32" s="1"/>
  <c r="ER28" i="32"/>
  <c r="ES28" i="32"/>
  <c r="IB28" i="32" s="1"/>
  <c r="DK28" i="32"/>
  <c r="GT28" i="32" s="1"/>
  <c r="EL28" i="32"/>
  <c r="HU28" i="32" s="1"/>
  <c r="DC13" i="32"/>
  <c r="GM13" i="32" s="1"/>
  <c r="ID13" i="32" s="1"/>
  <c r="CK13" i="32"/>
  <c r="FU13" i="32" s="1"/>
  <c r="HL13" i="32" s="1"/>
  <c r="CD13" i="32"/>
  <c r="FN13" i="32" s="1"/>
  <c r="HE13" i="32" s="1"/>
  <c r="BQ13" i="32"/>
  <c r="FA13" i="32" s="1"/>
  <c r="GR13" i="32" s="1"/>
  <c r="CY13" i="32"/>
  <c r="GI13" i="32" s="1"/>
  <c r="HZ13" i="32" s="1"/>
  <c r="DY13" i="32"/>
  <c r="HH13" i="32" s="1"/>
  <c r="DB13" i="32"/>
  <c r="GL13" i="32" s="1"/>
  <c r="IC13" i="32" s="1"/>
  <c r="ER41" i="30"/>
  <c r="IA41" i="30" s="1"/>
  <c r="DU41" i="30"/>
  <c r="HD41" i="30" s="1"/>
  <c r="DT41" i="30"/>
  <c r="HC41" i="30" s="1"/>
  <c r="DP41" i="30"/>
  <c r="GY41" i="30" s="1"/>
  <c r="DV41" i="30"/>
  <c r="HE41" i="30" s="1"/>
  <c r="DL41" i="30"/>
  <c r="GU41" i="30" s="1"/>
  <c r="EO41" i="30"/>
  <c r="HX41" i="30" s="1"/>
  <c r="DJ41" i="30"/>
  <c r="GS41" i="30" s="1"/>
  <c r="EF41" i="30"/>
  <c r="HO41" i="30" s="1"/>
  <c r="EL41" i="30"/>
  <c r="HU41" i="30" s="1"/>
  <c r="DV25" i="30"/>
  <c r="HE25" i="30" s="1"/>
  <c r="DQ25" i="30"/>
  <c r="GZ25" i="30" s="1"/>
  <c r="DP25" i="30"/>
  <c r="GY25" i="30" s="1"/>
  <c r="EF25" i="30"/>
  <c r="HO25" i="30" s="1"/>
  <c r="DU25" i="30"/>
  <c r="HD25" i="30" s="1"/>
  <c r="EN25" i="30"/>
  <c r="HW25" i="30" s="1"/>
  <c r="EU25" i="30"/>
  <c r="ID25" i="30" s="1"/>
  <c r="EV25" i="30"/>
  <c r="IE25" i="30" s="1"/>
  <c r="DX25" i="30"/>
  <c r="HG25" i="30" s="1"/>
  <c r="EK25" i="30"/>
  <c r="HT25" i="30" s="1"/>
  <c r="EQ36" i="30"/>
  <c r="HZ36" i="30" s="1"/>
  <c r="EF36" i="30"/>
  <c r="HO36" i="30" s="1"/>
  <c r="EL36" i="30"/>
  <c r="HU36" i="30" s="1"/>
  <c r="EI36" i="30"/>
  <c r="HR36" i="30" s="1"/>
  <c r="DU36" i="30"/>
  <c r="HD36" i="30" s="1"/>
  <c r="DK36" i="30"/>
  <c r="GT36" i="30" s="1"/>
  <c r="DP36" i="30"/>
  <c r="GY36" i="30" s="1"/>
  <c r="DV36" i="30"/>
  <c r="HE36" i="30" s="1"/>
  <c r="EH36" i="30"/>
  <c r="HQ36" i="30" s="1"/>
  <c r="EO36" i="30"/>
  <c r="HX36" i="30" s="1"/>
  <c r="EN45" i="30"/>
  <c r="HW45" i="30" s="1"/>
  <c r="CH30" i="30"/>
  <c r="FR30" i="30" s="1"/>
  <c r="HI30" i="30" s="1"/>
  <c r="CV30" i="30"/>
  <c r="GF30" i="30" s="1"/>
  <c r="HW30" i="30" s="1"/>
  <c r="DC30" i="30"/>
  <c r="GM30" i="30" s="1"/>
  <c r="ID30" i="30" s="1"/>
  <c r="CP30" i="30"/>
  <c r="FZ30" i="30" s="1"/>
  <c r="HQ30" i="30" s="1"/>
  <c r="CZ30" i="30"/>
  <c r="GJ30" i="30" s="1"/>
  <c r="IA30" i="30" s="1"/>
  <c r="CB30" i="30"/>
  <c r="FL30" i="30" s="1"/>
  <c r="HC30" i="30" s="1"/>
  <c r="CN30" i="30"/>
  <c r="FX30" i="30" s="1"/>
  <c r="HO30" i="30" s="1"/>
  <c r="BX30" i="30"/>
  <c r="FH30" i="30" s="1"/>
  <c r="GY30" i="30" s="1"/>
  <c r="CL30" i="30"/>
  <c r="FV30" i="30" s="1"/>
  <c r="HM30" i="30" s="1"/>
  <c r="EL35" i="30"/>
  <c r="HU35" i="30" s="1"/>
  <c r="DQ40" i="29"/>
  <c r="HA40" i="29" s="1"/>
  <c r="DX40" i="29"/>
  <c r="HH40" i="29" s="1"/>
  <c r="EI40" i="29"/>
  <c r="HS40" i="29" s="1"/>
  <c r="DO40" i="29"/>
  <c r="GY40" i="29" s="1"/>
  <c r="EU40" i="29"/>
  <c r="IE40" i="29" s="1"/>
  <c r="DT40" i="29"/>
  <c r="HD40" i="29" s="1"/>
  <c r="DP40" i="29"/>
  <c r="GZ40" i="29" s="1"/>
  <c r="ED40" i="29"/>
  <c r="HN40" i="29" s="1"/>
  <c r="DS40" i="29"/>
  <c r="HC40" i="29" s="1"/>
  <c r="EM40" i="29"/>
  <c r="HW40" i="29" s="1"/>
  <c r="DW36" i="29"/>
  <c r="HG36" i="29" s="1"/>
  <c r="DP36" i="29"/>
  <c r="GZ36" i="29" s="1"/>
  <c r="DR36" i="29"/>
  <c r="HB36" i="29" s="1"/>
  <c r="ER36" i="29"/>
  <c r="IB36" i="29" s="1"/>
  <c r="DQ36" i="29"/>
  <c r="HA36" i="29" s="1"/>
  <c r="EE36" i="29"/>
  <c r="HO36" i="29" s="1"/>
  <c r="DL36" i="29"/>
  <c r="GV36" i="29" s="1"/>
  <c r="EH36" i="29"/>
  <c r="HR36" i="29" s="1"/>
  <c r="EL36" i="29"/>
  <c r="HV36" i="29" s="1"/>
  <c r="EM36" i="29"/>
  <c r="HW36" i="29" s="1"/>
  <c r="BX20" i="29"/>
  <c r="CN20" i="29"/>
  <c r="CM20" i="29"/>
  <c r="CK20" i="29"/>
  <c r="DA20" i="29"/>
  <c r="DB20" i="29"/>
  <c r="CQ20" i="29"/>
  <c r="BR20" i="29"/>
  <c r="CR20" i="29"/>
  <c r="BT24" i="29"/>
  <c r="CM24" i="29"/>
  <c r="CK24" i="29"/>
  <c r="DC24" i="29"/>
  <c r="DA24" i="29"/>
  <c r="CX24" i="29"/>
  <c r="BY24" i="29"/>
  <c r="CB24" i="29"/>
  <c r="BX24" i="29"/>
  <c r="BS24" i="29"/>
  <c r="CO28" i="29"/>
  <c r="CB28" i="29"/>
  <c r="BU28" i="29"/>
  <c r="CH28" i="29"/>
  <c r="BX28" i="29"/>
  <c r="CF28" i="29"/>
  <c r="DE28" i="29"/>
  <c r="CL28" i="29"/>
  <c r="CT28" i="29"/>
  <c r="CX28" i="29"/>
  <c r="CO16" i="29"/>
  <c r="BW16" i="29"/>
  <c r="CW16" i="29"/>
  <c r="CJ16" i="29"/>
  <c r="CT16" i="29"/>
  <c r="DE16" i="29"/>
  <c r="CR16" i="29"/>
  <c r="CX16" i="29"/>
  <c r="DB16" i="29"/>
  <c r="CZ16" i="29"/>
  <c r="EQ47" i="28"/>
  <c r="IA47" i="28" s="1"/>
  <c r="EH47" i="28"/>
  <c r="HR47" i="28" s="1"/>
  <c r="EL47" i="28"/>
  <c r="HV47" i="28" s="1"/>
  <c r="DP47" i="28"/>
  <c r="GZ47" i="28" s="1"/>
  <c r="EI47" i="28"/>
  <c r="HS47" i="28" s="1"/>
  <c r="DX47" i="28"/>
  <c r="HH47" i="28" s="1"/>
  <c r="DT47" i="28"/>
  <c r="HD47" i="28" s="1"/>
  <c r="EM47" i="28"/>
  <c r="HW47" i="28" s="1"/>
  <c r="EU47" i="28"/>
  <c r="IE47" i="28" s="1"/>
  <c r="EN43" i="28"/>
  <c r="HX43" i="28" s="1"/>
  <c r="DN43" i="28"/>
  <c r="GX43" i="28" s="1"/>
  <c r="ES43" i="28"/>
  <c r="IC43" i="28" s="1"/>
  <c r="EO43" i="28"/>
  <c r="HY43" i="28" s="1"/>
  <c r="ET43" i="28"/>
  <c r="ID43" i="28" s="1"/>
  <c r="DK43" i="28"/>
  <c r="GU43" i="28" s="1"/>
  <c r="EH43" i="28"/>
  <c r="HR43" i="28" s="1"/>
  <c r="EQ43" i="28"/>
  <c r="IA43" i="28" s="1"/>
  <c r="EJ43" i="28"/>
  <c r="HT43" i="28" s="1"/>
  <c r="ES39" i="28"/>
  <c r="IC39" i="28" s="1"/>
  <c r="DJ39" i="28"/>
  <c r="GT39" i="28" s="1"/>
  <c r="EH39" i="28"/>
  <c r="HR39" i="28" s="1"/>
  <c r="EK39" i="28"/>
  <c r="HU39" i="28" s="1"/>
  <c r="EA39" i="28"/>
  <c r="HK39" i="28" s="1"/>
  <c r="ED39" i="28"/>
  <c r="HN39" i="28" s="1"/>
  <c r="DQ39" i="28"/>
  <c r="HA39" i="28" s="1"/>
  <c r="DP39" i="28"/>
  <c r="GZ39" i="28" s="1"/>
  <c r="ET39" i="28"/>
  <c r="ID39" i="28" s="1"/>
  <c r="DU35" i="28"/>
  <c r="HE35" i="28" s="1"/>
  <c r="EF35" i="28"/>
  <c r="HP35" i="28" s="1"/>
  <c r="DZ35" i="28"/>
  <c r="HJ35" i="28" s="1"/>
  <c r="EE35" i="28"/>
  <c r="HO35" i="28" s="1"/>
  <c r="DQ35" i="28"/>
  <c r="HA35" i="28" s="1"/>
  <c r="DS35" i="28"/>
  <c r="HC35" i="28" s="1"/>
  <c r="DK35" i="28"/>
  <c r="GU35" i="28" s="1"/>
  <c r="DV35" i="28"/>
  <c r="HF35" i="28" s="1"/>
  <c r="EI35" i="28"/>
  <c r="HS35" i="28" s="1"/>
  <c r="EO35" i="28"/>
  <c r="HY35" i="28" s="1"/>
  <c r="EN14" i="28"/>
  <c r="HX14" i="28" s="1"/>
  <c r="EK14" i="28"/>
  <c r="HU14" i="28" s="1"/>
  <c r="EM14" i="28"/>
  <c r="HW14" i="28" s="1"/>
  <c r="EV14" i="28"/>
  <c r="IF14" i="28" s="1"/>
  <c r="EB14" i="28"/>
  <c r="HL14" i="28" s="1"/>
  <c r="DT14" i="28"/>
  <c r="HD14" i="28" s="1"/>
  <c r="DU14" i="28"/>
  <c r="HE14" i="28" s="1"/>
  <c r="DK14" i="28"/>
  <c r="GU14" i="28" s="1"/>
  <c r="DN14" i="28"/>
  <c r="GX14" i="28" s="1"/>
  <c r="BU32" i="29"/>
  <c r="CR32" i="29"/>
  <c r="CH32" i="29"/>
  <c r="CD32" i="29"/>
  <c r="EC32" i="29"/>
  <c r="HM32" i="29" s="1"/>
  <c r="CE32" i="29"/>
  <c r="CW32" i="29"/>
  <c r="CF32" i="29"/>
  <c r="DD32" i="29"/>
  <c r="CX32" i="29"/>
  <c r="EB32" i="28"/>
  <c r="HL32" i="28" s="1"/>
  <c r="DS32" i="28"/>
  <c r="HC32" i="28" s="1"/>
  <c r="DR32" i="28"/>
  <c r="HB32" i="28" s="1"/>
  <c r="EO32" i="28"/>
  <c r="HY32" i="28" s="1"/>
  <c r="DT32" i="28"/>
  <c r="HD32" i="28" s="1"/>
  <c r="ES32" i="28"/>
  <c r="IC32" i="28" s="1"/>
  <c r="EP32" i="28"/>
  <c r="HZ32" i="28" s="1"/>
  <c r="EH32" i="28"/>
  <c r="HR32" i="28" s="1"/>
  <c r="DZ32" i="28"/>
  <c r="HJ32" i="28" s="1"/>
  <c r="DQ32" i="28"/>
  <c r="HA32" i="28" s="1"/>
  <c r="GU24" i="28"/>
  <c r="HR24" i="28"/>
  <c r="HB24" i="28"/>
  <c r="IF24" i="28"/>
  <c r="HJ24" i="28"/>
  <c r="DX24" i="28"/>
  <c r="DJ24" i="28"/>
  <c r="GT24" i="28" s="1"/>
  <c r="EO24" i="28"/>
  <c r="HY24" i="28" s="1"/>
  <c r="ED16" i="28"/>
  <c r="HN16" i="28" s="1"/>
  <c r="EU16" i="28"/>
  <c r="IE16" i="28" s="1"/>
  <c r="EK16" i="28"/>
  <c r="HU16" i="28" s="1"/>
  <c r="EJ16" i="28"/>
  <c r="HT16" i="28" s="1"/>
  <c r="EW16" i="28"/>
  <c r="IG16" i="28" s="1"/>
  <c r="ET16" i="28"/>
  <c r="ID16" i="28" s="1"/>
  <c r="DV16" i="28"/>
  <c r="HF16" i="28" s="1"/>
  <c r="ES16" i="28"/>
  <c r="IC16" i="28" s="1"/>
  <c r="EN16" i="28"/>
  <c r="HX16" i="28" s="1"/>
  <c r="EP16" i="28"/>
  <c r="HZ16" i="28" s="1"/>
  <c r="CG12" i="29"/>
  <c r="CX12" i="29"/>
  <c r="BS12" i="29"/>
  <c r="CQ12" i="29"/>
  <c r="CT12" i="29"/>
  <c r="CL12" i="29"/>
  <c r="CB12" i="29"/>
  <c r="CW12" i="29"/>
  <c r="BU12" i="29"/>
  <c r="BR12" i="29"/>
  <c r="CR44" i="29"/>
  <c r="CX44" i="29"/>
  <c r="CG44" i="29"/>
  <c r="CI44" i="29"/>
  <c r="ED44" i="29"/>
  <c r="HN44" i="29" s="1"/>
  <c r="CQ44" i="29"/>
  <c r="DA44" i="29"/>
  <c r="BY44" i="29"/>
  <c r="BX44" i="29"/>
  <c r="DD44" i="29"/>
  <c r="CE24" i="28"/>
  <c r="FO24" i="28" s="1"/>
  <c r="HG24" i="28" s="1"/>
  <c r="CC24" i="28"/>
  <c r="FM24" i="28" s="1"/>
  <c r="HE24" i="28" s="1"/>
  <c r="BS24" i="28"/>
  <c r="FC24" i="28" s="1"/>
  <c r="CS24" i="28"/>
  <c r="GC24" i="28" s="1"/>
  <c r="HU24" i="28" s="1"/>
  <c r="BT24" i="28"/>
  <c r="FD24" i="28" s="1"/>
  <c r="GV24" i="28" s="1"/>
  <c r="CF24" i="28"/>
  <c r="FP24" i="28" s="1"/>
  <c r="CZ24" i="28"/>
  <c r="GJ24" i="28" s="1"/>
  <c r="DE24" i="28"/>
  <c r="GO24" i="28" s="1"/>
  <c r="IG24" i="28" s="1"/>
  <c r="CQ24" i="28"/>
  <c r="GA24" i="28" s="1"/>
  <c r="HS24" i="28" s="1"/>
  <c r="CX24" i="28"/>
  <c r="GH24" i="28" s="1"/>
  <c r="HZ24" i="28" s="1"/>
  <c r="EL19" i="28"/>
  <c r="HV19" i="28" s="1"/>
  <c r="DV21" i="28"/>
  <c r="HF21" i="28" s="1"/>
  <c r="EE45" i="26"/>
  <c r="HN45" i="26" s="1"/>
  <c r="DI45" i="26"/>
  <c r="GR45" i="26" s="1"/>
  <c r="EC45" i="26"/>
  <c r="HL45" i="26" s="1"/>
  <c r="ED45" i="26"/>
  <c r="HM45" i="26" s="1"/>
  <c r="EF45" i="26"/>
  <c r="HO45" i="26" s="1"/>
  <c r="DG45" i="26"/>
  <c r="GP45" i="26" s="1"/>
  <c r="DP45" i="26"/>
  <c r="GY45" i="26" s="1"/>
  <c r="EJ45" i="26"/>
  <c r="HS45" i="26" s="1"/>
  <c r="ER45" i="26"/>
  <c r="IA45" i="26" s="1"/>
  <c r="EB41" i="26"/>
  <c r="HK41" i="26" s="1"/>
  <c r="DQ41" i="26"/>
  <c r="GZ41" i="26" s="1"/>
  <c r="DO41" i="26"/>
  <c r="GX41" i="26" s="1"/>
  <c r="DT41" i="26"/>
  <c r="HC41" i="26" s="1"/>
  <c r="DV41" i="26"/>
  <c r="HE41" i="26" s="1"/>
  <c r="EC41" i="26"/>
  <c r="HL41" i="26" s="1"/>
  <c r="EH41" i="26"/>
  <c r="HQ41" i="26" s="1"/>
  <c r="DN41" i="26"/>
  <c r="GW41" i="26" s="1"/>
  <c r="DR41" i="26"/>
  <c r="HA41" i="26" s="1"/>
  <c r="DP41" i="26"/>
  <c r="GY41" i="26" s="1"/>
  <c r="HK37" i="26"/>
  <c r="HS37" i="26"/>
  <c r="HT37" i="26"/>
  <c r="GW37" i="26"/>
  <c r="GV37" i="26"/>
  <c r="HF37" i="26"/>
  <c r="ER33" i="26"/>
  <c r="IA33" i="26" s="1"/>
  <c r="EC33" i="26"/>
  <c r="HL33" i="26" s="1"/>
  <c r="EN33" i="26"/>
  <c r="HW33" i="26" s="1"/>
  <c r="DP33" i="26"/>
  <c r="GY33" i="26" s="1"/>
  <c r="ED33" i="26"/>
  <c r="HM33" i="26" s="1"/>
  <c r="DU33" i="26"/>
  <c r="HD33" i="26" s="1"/>
  <c r="EA33" i="26"/>
  <c r="HJ33" i="26" s="1"/>
  <c r="ES33" i="26"/>
  <c r="IB33" i="26" s="1"/>
  <c r="DR33" i="26"/>
  <c r="HA33" i="26" s="1"/>
  <c r="DK29" i="26"/>
  <c r="GT29" i="26" s="1"/>
  <c r="DH29" i="26"/>
  <c r="GQ29" i="26" s="1"/>
  <c r="ES29" i="26"/>
  <c r="IB29" i="26" s="1"/>
  <c r="DR29" i="26"/>
  <c r="HA29" i="26" s="1"/>
  <c r="EA29" i="26"/>
  <c r="HJ29" i="26" s="1"/>
  <c r="ET29" i="26"/>
  <c r="IC29" i="26" s="1"/>
  <c r="EQ29" i="26"/>
  <c r="HZ29" i="26" s="1"/>
  <c r="DV29" i="26"/>
  <c r="HE29" i="26" s="1"/>
  <c r="DG29" i="26"/>
  <c r="GP29" i="26" s="1"/>
  <c r="EE25" i="26"/>
  <c r="HN25" i="26" s="1"/>
  <c r="EQ25" i="26"/>
  <c r="HZ25" i="26" s="1"/>
  <c r="EJ25" i="26"/>
  <c r="HS25" i="26" s="1"/>
  <c r="DT25" i="26"/>
  <c r="HC25" i="26" s="1"/>
  <c r="EK25" i="26"/>
  <c r="HT25" i="26" s="1"/>
  <c r="DI25" i="26"/>
  <c r="GR25" i="26" s="1"/>
  <c r="DU25" i="26"/>
  <c r="HD25" i="26" s="1"/>
  <c r="ED25" i="26"/>
  <c r="HM25" i="26" s="1"/>
  <c r="ES25" i="26"/>
  <c r="IB25" i="26" s="1"/>
  <c r="EA25" i="26"/>
  <c r="HJ25" i="26" s="1"/>
  <c r="EE21" i="26"/>
  <c r="HN21" i="26" s="1"/>
  <c r="EJ21" i="26"/>
  <c r="HS21" i="26" s="1"/>
  <c r="EQ21" i="26"/>
  <c r="HZ21" i="26" s="1"/>
  <c r="EL21" i="26"/>
  <c r="HU21" i="26" s="1"/>
  <c r="DH21" i="26"/>
  <c r="GQ21" i="26" s="1"/>
  <c r="DL21" i="26"/>
  <c r="GU21" i="26" s="1"/>
  <c r="DR21" i="26"/>
  <c r="HA21" i="26" s="1"/>
  <c r="EH21" i="26"/>
  <c r="HQ21" i="26" s="1"/>
  <c r="EM21" i="26"/>
  <c r="HV21" i="26" s="1"/>
  <c r="DZ21" i="26"/>
  <c r="HI21" i="26" s="1"/>
  <c r="EI17" i="26"/>
  <c r="HR17" i="26" s="1"/>
  <c r="DP17" i="26"/>
  <c r="GY17" i="26" s="1"/>
  <c r="DX17" i="26"/>
  <c r="HG17" i="26" s="1"/>
  <c r="ET17" i="26"/>
  <c r="IC17" i="26" s="1"/>
  <c r="DO17" i="26"/>
  <c r="GX17" i="26" s="1"/>
  <c r="DN17" i="26"/>
  <c r="GW17" i="26" s="1"/>
  <c r="EE17" i="26"/>
  <c r="HN17" i="26" s="1"/>
  <c r="DQ17" i="26"/>
  <c r="GZ17" i="26" s="1"/>
  <c r="EO17" i="26"/>
  <c r="HX17" i="26" s="1"/>
  <c r="ES17" i="26"/>
  <c r="IB17" i="26" s="1"/>
  <c r="HS13" i="26"/>
  <c r="HA13" i="26"/>
  <c r="GV13" i="26"/>
  <c r="HG13" i="26"/>
  <c r="GS13" i="26"/>
  <c r="HZ13" i="26"/>
  <c r="DQ34" i="26"/>
  <c r="GZ34" i="26" s="1"/>
  <c r="CQ13" i="26"/>
  <c r="GA13" i="26" s="1"/>
  <c r="HR13" i="26" s="1"/>
  <c r="CC13" i="26"/>
  <c r="FM13" i="26" s="1"/>
  <c r="HD13" i="26" s="1"/>
  <c r="DB13" i="26"/>
  <c r="GL13" i="26" s="1"/>
  <c r="IC13" i="26" s="1"/>
  <c r="CL13" i="26"/>
  <c r="FV13" i="26" s="1"/>
  <c r="HM13" i="26" s="1"/>
  <c r="BX13" i="26"/>
  <c r="FH13" i="26" s="1"/>
  <c r="GY13" i="26" s="1"/>
  <c r="CE13" i="26"/>
  <c r="FO13" i="26" s="1"/>
  <c r="HF13" i="26" s="1"/>
  <c r="BQ13" i="26"/>
  <c r="FA13" i="26" s="1"/>
  <c r="GR13" i="26" s="1"/>
  <c r="BW13" i="26"/>
  <c r="FG13" i="26" s="1"/>
  <c r="GX13" i="26" s="1"/>
  <c r="BT13" i="26"/>
  <c r="FD13" i="26" s="1"/>
  <c r="GU13" i="26" s="1"/>
  <c r="CT13" i="26"/>
  <c r="GD13" i="26" s="1"/>
  <c r="HU13" i="26" s="1"/>
  <c r="DG18" i="26"/>
  <c r="GP18" i="26" s="1"/>
  <c r="DA37" i="26"/>
  <c r="GK37" i="26" s="1"/>
  <c r="IB37" i="26" s="1"/>
  <c r="BS37" i="26"/>
  <c r="FC37" i="26" s="1"/>
  <c r="GT37" i="26" s="1"/>
  <c r="CX37" i="26"/>
  <c r="GH37" i="26" s="1"/>
  <c r="HY37" i="26" s="1"/>
  <c r="CC37" i="26"/>
  <c r="FM37" i="26" s="1"/>
  <c r="HD37" i="26" s="1"/>
  <c r="CY37" i="26"/>
  <c r="GI37" i="26" s="1"/>
  <c r="HZ37" i="26" s="1"/>
  <c r="CM37" i="26"/>
  <c r="FW37" i="26" s="1"/>
  <c r="HN37" i="26" s="1"/>
  <c r="CN37" i="26"/>
  <c r="FX37" i="26" s="1"/>
  <c r="HO37" i="26" s="1"/>
  <c r="BO37" i="26"/>
  <c r="EY37" i="26" s="1"/>
  <c r="GP37" i="26" s="1"/>
  <c r="BZ37" i="26"/>
  <c r="FJ37" i="26" s="1"/>
  <c r="HA37" i="26" s="1"/>
  <c r="CL37" i="26"/>
  <c r="FV37" i="26" s="1"/>
  <c r="HM37" i="26" s="1"/>
  <c r="CA37" i="26"/>
  <c r="FK37" i="26" s="1"/>
  <c r="HB37" i="26" s="1"/>
  <c r="EH45" i="24"/>
  <c r="HQ45" i="24" s="1"/>
  <c r="EA45" i="24"/>
  <c r="HJ45" i="24" s="1"/>
  <c r="DT45" i="24"/>
  <c r="HC45" i="24" s="1"/>
  <c r="DU45" i="24"/>
  <c r="HD45" i="24" s="1"/>
  <c r="EF45" i="24"/>
  <c r="HO45" i="24" s="1"/>
  <c r="EI45" i="24"/>
  <c r="HR45" i="24" s="1"/>
  <c r="DV45" i="24"/>
  <c r="HE45" i="24" s="1"/>
  <c r="DY45" i="24"/>
  <c r="HH45" i="24" s="1"/>
  <c r="DZ45" i="24"/>
  <c r="HI45" i="24" s="1"/>
  <c r="DL45" i="24"/>
  <c r="GU45" i="24" s="1"/>
  <c r="DN41" i="24"/>
  <c r="GW41" i="24" s="1"/>
  <c r="EM41" i="24"/>
  <c r="HV41" i="24" s="1"/>
  <c r="DV41" i="24"/>
  <c r="HE41" i="24" s="1"/>
  <c r="DY41" i="24"/>
  <c r="HH41" i="24" s="1"/>
  <c r="ES41" i="24"/>
  <c r="IB41" i="24" s="1"/>
  <c r="DP41" i="24"/>
  <c r="GY41" i="24" s="1"/>
  <c r="DS41" i="24"/>
  <c r="HB41" i="24" s="1"/>
  <c r="EC41" i="24"/>
  <c r="HL41" i="24" s="1"/>
  <c r="DI41" i="24"/>
  <c r="GR41" i="24" s="1"/>
  <c r="DU41" i="24"/>
  <c r="HD41" i="24" s="1"/>
  <c r="GW37" i="24"/>
  <c r="HL37" i="24"/>
  <c r="HV37" i="24"/>
  <c r="GX37" i="24"/>
  <c r="HA37" i="24"/>
  <c r="HM37" i="24"/>
  <c r="HP37" i="24"/>
  <c r="GR37" i="24"/>
  <c r="DP33" i="24"/>
  <c r="GY33" i="24" s="1"/>
  <c r="EG33" i="24"/>
  <c r="HP33" i="24" s="1"/>
  <c r="EL33" i="24"/>
  <c r="HU33" i="24" s="1"/>
  <c r="EO33" i="24"/>
  <c r="HX33" i="24" s="1"/>
  <c r="ES33" i="24"/>
  <c r="IB33" i="24" s="1"/>
  <c r="EF33" i="24"/>
  <c r="HO33" i="24" s="1"/>
  <c r="EI33" i="24"/>
  <c r="HR33" i="24" s="1"/>
  <c r="EU33" i="24"/>
  <c r="ID33" i="24" s="1"/>
  <c r="DK33" i="24"/>
  <c r="GT33" i="24" s="1"/>
  <c r="DM33" i="24"/>
  <c r="GV33" i="24" s="1"/>
  <c r="EG29" i="24"/>
  <c r="HP29" i="24" s="1"/>
  <c r="DP29" i="24"/>
  <c r="GY29" i="24" s="1"/>
  <c r="EL29" i="24"/>
  <c r="HU29" i="24" s="1"/>
  <c r="EO29" i="24"/>
  <c r="HX29" i="24" s="1"/>
  <c r="ER29" i="24"/>
  <c r="IA29" i="24" s="1"/>
  <c r="EF29" i="24"/>
  <c r="HO29" i="24" s="1"/>
  <c r="EI29" i="24"/>
  <c r="HR29" i="24" s="1"/>
  <c r="DO29" i="24"/>
  <c r="GX29" i="24" s="1"/>
  <c r="DR29" i="24"/>
  <c r="HA29" i="24" s="1"/>
  <c r="DM29" i="24"/>
  <c r="GV29" i="24" s="1"/>
  <c r="DY25" i="24"/>
  <c r="HH25" i="24" s="1"/>
  <c r="EK25" i="24"/>
  <c r="HT25" i="24" s="1"/>
  <c r="ER25" i="24"/>
  <c r="IA25" i="24" s="1"/>
  <c r="EV25" i="24"/>
  <c r="IE25" i="24" s="1"/>
  <c r="DM25" i="24"/>
  <c r="GV25" i="24" s="1"/>
  <c r="EL25" i="24"/>
  <c r="HU25" i="24" s="1"/>
  <c r="EO25" i="24"/>
  <c r="HX25" i="24" s="1"/>
  <c r="ET25" i="24"/>
  <c r="IC25" i="24" s="1"/>
  <c r="DJ25" i="24"/>
  <c r="GS25" i="24" s="1"/>
  <c r="DU25" i="24"/>
  <c r="HD25" i="24" s="1"/>
  <c r="DL21" i="24"/>
  <c r="GU21" i="24" s="1"/>
  <c r="DY21" i="24"/>
  <c r="HH21" i="24" s="1"/>
  <c r="ED21" i="24"/>
  <c r="HM21" i="24" s="1"/>
  <c r="EG21" i="24"/>
  <c r="HP21" i="24" s="1"/>
  <c r="ES21" i="24"/>
  <c r="IB21" i="24" s="1"/>
  <c r="DX21" i="24"/>
  <c r="HG21" i="24" s="1"/>
  <c r="EA21" i="24"/>
  <c r="HJ21" i="24" s="1"/>
  <c r="EM21" i="24"/>
  <c r="HV21" i="24" s="1"/>
  <c r="EP21" i="24"/>
  <c r="HY21" i="24" s="1"/>
  <c r="EJ21" i="24"/>
  <c r="HS21" i="24" s="1"/>
  <c r="HP17" i="24"/>
  <c r="HB17" i="24"/>
  <c r="HN17" i="24"/>
  <c r="HQ17" i="24"/>
  <c r="IC17" i="24"/>
  <c r="GS17" i="24"/>
  <c r="HE17" i="24"/>
  <c r="HH17" i="24"/>
  <c r="GU17" i="24"/>
  <c r="HS17" i="24"/>
  <c r="ED13" i="24"/>
  <c r="HM13" i="24" s="1"/>
  <c r="EG13" i="24"/>
  <c r="HP13" i="24" s="1"/>
  <c r="ES13" i="24"/>
  <c r="IB13" i="24" s="1"/>
  <c r="DX13" i="24"/>
  <c r="HG13" i="24" s="1"/>
  <c r="EA13" i="24"/>
  <c r="HJ13" i="24" s="1"/>
  <c r="EM13" i="24"/>
  <c r="HV13" i="24" s="1"/>
  <c r="EP13" i="24"/>
  <c r="HY13" i="24" s="1"/>
  <c r="DO13" i="24"/>
  <c r="GX13" i="24" s="1"/>
  <c r="DR13" i="24"/>
  <c r="HA13" i="24" s="1"/>
  <c r="EJ13" i="24"/>
  <c r="HS13" i="24" s="1"/>
  <c r="EL45" i="23"/>
  <c r="EB45" i="23"/>
  <c r="ED45" i="23"/>
  <c r="DQ45" i="23"/>
  <c r="EM45" i="23"/>
  <c r="BR45" i="23"/>
  <c r="EG45" i="23"/>
  <c r="EX45" i="23"/>
  <c r="DZ45" i="23"/>
  <c r="EU45" i="23"/>
  <c r="ER45" i="23"/>
  <c r="BT41" i="23"/>
  <c r="DL41" i="23"/>
  <c r="DX41" i="23"/>
  <c r="CW41" i="23"/>
  <c r="EO41" i="23"/>
  <c r="CL41" i="23"/>
  <c r="ED41" i="23"/>
  <c r="BY41" i="23"/>
  <c r="DQ41" i="23"/>
  <c r="EC41" i="23"/>
  <c r="CR41" i="23"/>
  <c r="EJ41" i="23"/>
  <c r="DF41" i="23"/>
  <c r="EX41" i="23"/>
  <c r="CP41" i="23"/>
  <c r="EH41" i="23"/>
  <c r="EW41" i="23"/>
  <c r="EW37" i="23"/>
  <c r="EL37" i="23"/>
  <c r="ED37" i="23"/>
  <c r="EB37" i="23"/>
  <c r="EX37" i="23"/>
  <c r="DQ37" i="23"/>
  <c r="DZ37" i="23"/>
  <c r="DY37" i="23"/>
  <c r="BR37" i="23"/>
  <c r="EG37" i="23"/>
  <c r="EH37" i="23"/>
  <c r="EO33" i="23"/>
  <c r="ED33" i="23"/>
  <c r="DT33" i="23"/>
  <c r="EL33" i="23"/>
  <c r="EM33" i="23"/>
  <c r="EE33" i="23"/>
  <c r="DW33" i="23"/>
  <c r="DM33" i="23"/>
  <c r="DV33" i="23"/>
  <c r="EU33" i="23"/>
  <c r="EN29" i="23"/>
  <c r="EY29" i="23"/>
  <c r="EL29" i="23"/>
  <c r="EB29" i="23"/>
  <c r="EU29" i="23"/>
  <c r="EV29" i="23"/>
  <c r="ET29" i="23"/>
  <c r="DL29" i="23"/>
  <c r="ES29" i="23"/>
  <c r="DW25" i="23"/>
  <c r="EJ25" i="23"/>
  <c r="EL25" i="23"/>
  <c r="EU25" i="23"/>
  <c r="EB25" i="23"/>
  <c r="DV25" i="23"/>
  <c r="DT25" i="23"/>
  <c r="DL25" i="23"/>
  <c r="DO25" i="23"/>
  <c r="DU25" i="23"/>
  <c r="DO21" i="23"/>
  <c r="EF21" i="23"/>
  <c r="DM21" i="23"/>
  <c r="EX21" i="23"/>
  <c r="DU21" i="23"/>
  <c r="EB21" i="23"/>
  <c r="ED21" i="23"/>
  <c r="DQ21" i="23"/>
  <c r="DW21" i="23"/>
  <c r="DV21" i="23"/>
  <c r="EN17" i="23"/>
  <c r="DX17" i="23"/>
  <c r="ED17" i="23"/>
  <c r="EK17" i="23"/>
  <c r="DT17" i="23"/>
  <c r="DW17" i="23"/>
  <c r="BR17" i="23"/>
  <c r="EG17" i="23"/>
  <c r="EW17" i="23"/>
  <c r="EJ17" i="23"/>
  <c r="EE17" i="23"/>
  <c r="CV13" i="23"/>
  <c r="EN13" i="23"/>
  <c r="EA13" i="23"/>
  <c r="DT13" i="23"/>
  <c r="EB13" i="23"/>
  <c r="DM13" i="23"/>
  <c r="EW13" i="23"/>
  <c r="DZ13" i="23"/>
  <c r="DO13" i="23"/>
  <c r="DR13" i="23"/>
  <c r="EH16" i="24"/>
  <c r="HQ16" i="24" s="1"/>
  <c r="ER26" i="23"/>
  <c r="EC27" i="24"/>
  <c r="HL27" i="24" s="1"/>
  <c r="EQ26" i="24"/>
  <c r="HZ26" i="24" s="1"/>
  <c r="BU17" i="24"/>
  <c r="FE17" i="24" s="1"/>
  <c r="GV17" i="24" s="1"/>
  <c r="BX17" i="24"/>
  <c r="FH17" i="24" s="1"/>
  <c r="GY17" i="24" s="1"/>
  <c r="BS17" i="24"/>
  <c r="FC17" i="24" s="1"/>
  <c r="GT17" i="24" s="1"/>
  <c r="CR17" i="24"/>
  <c r="GB17" i="24" s="1"/>
  <c r="DB17" i="24"/>
  <c r="GL17" i="24" s="1"/>
  <c r="CW17" i="24"/>
  <c r="GG17" i="24" s="1"/>
  <c r="HX17" i="24" s="1"/>
  <c r="CQ17" i="24"/>
  <c r="GA17" i="24" s="1"/>
  <c r="HR17" i="24" s="1"/>
  <c r="DC17" i="24"/>
  <c r="GM17" i="24" s="1"/>
  <c r="ID17" i="24" s="1"/>
  <c r="CX17" i="24"/>
  <c r="GH17" i="24" s="1"/>
  <c r="HY17" i="24" s="1"/>
  <c r="EY38" i="23"/>
  <c r="BU37" i="24"/>
  <c r="FE37" i="24" s="1"/>
  <c r="GV37" i="24" s="1"/>
  <c r="BX37" i="24"/>
  <c r="FH37" i="24" s="1"/>
  <c r="GY37" i="24" s="1"/>
  <c r="CB37" i="24"/>
  <c r="FL37" i="24" s="1"/>
  <c r="HC37" i="24" s="1"/>
  <c r="CR37" i="24"/>
  <c r="GB37" i="24" s="1"/>
  <c r="HS37" i="24" s="1"/>
  <c r="DB37" i="24"/>
  <c r="GL37" i="24" s="1"/>
  <c r="IC37" i="24" s="1"/>
  <c r="CW37" i="24"/>
  <c r="GG37" i="24" s="1"/>
  <c r="HX37" i="24" s="1"/>
  <c r="CZ37" i="24"/>
  <c r="GJ37" i="24" s="1"/>
  <c r="IA37" i="24" s="1"/>
  <c r="DC37" i="24"/>
  <c r="GM37" i="24" s="1"/>
  <c r="ID37" i="24" s="1"/>
  <c r="CX37" i="24"/>
  <c r="GH37" i="24" s="1"/>
  <c r="HY37" i="24" s="1"/>
  <c r="IZ258" i="27"/>
  <c r="JE258" i="27"/>
  <c r="IE258" i="27"/>
  <c r="HX258" i="27"/>
  <c r="IV258" i="27"/>
  <c r="IF258" i="27"/>
  <c r="HY258" i="27"/>
  <c r="HL258" i="27"/>
  <c r="IW258" i="27"/>
  <c r="HQ258" i="27"/>
  <c r="HT258" i="27"/>
  <c r="IU258" i="27"/>
  <c r="HO258" i="27"/>
  <c r="IB258" i="27"/>
  <c r="IA258" i="27"/>
  <c r="IY258" i="27"/>
  <c r="IL258" i="27"/>
  <c r="JA258" i="27"/>
  <c r="JC359" i="27"/>
  <c r="IG359" i="27"/>
  <c r="IZ359" i="27"/>
  <c r="JG359" i="27"/>
  <c r="HR359" i="27"/>
  <c r="HW359" i="27"/>
  <c r="JL359" i="27"/>
  <c r="HS359" i="27"/>
  <c r="HO359" i="27"/>
  <c r="HL359" i="27"/>
  <c r="IE359" i="27"/>
  <c r="IK359" i="27"/>
  <c r="JJ359" i="27"/>
  <c r="HX359" i="27"/>
  <c r="IN359" i="27"/>
  <c r="IJ359" i="27"/>
  <c r="HV359" i="27"/>
  <c r="HG259" i="27"/>
  <c r="IS259" i="27"/>
  <c r="JE259" i="27"/>
  <c r="HF259" i="27"/>
  <c r="IE259" i="27"/>
  <c r="HH259" i="27"/>
  <c r="IZ259" i="27"/>
  <c r="IQ259" i="27"/>
  <c r="JH259" i="27"/>
  <c r="HE259" i="27"/>
  <c r="HX259" i="27"/>
  <c r="HI259" i="27"/>
  <c r="IA259" i="27"/>
  <c r="JG259" i="27"/>
  <c r="HL259" i="27"/>
  <c r="IT259" i="27"/>
  <c r="AB128" i="27"/>
  <c r="BR20" i="15"/>
  <c r="BS41" i="15"/>
  <c r="F18" i="27"/>
  <c r="D13" i="27"/>
  <c r="G13" i="27"/>
  <c r="AJ65" i="32"/>
  <c r="BK65" i="32"/>
  <c r="AM60" i="32"/>
  <c r="AS60" i="32"/>
  <c r="BF65" i="32"/>
  <c r="AW65" i="32"/>
  <c r="AC65" i="32"/>
  <c r="AQ65" i="32"/>
  <c r="AF65" i="32"/>
  <c r="BG56" i="32"/>
  <c r="AJ56" i="32"/>
  <c r="BI56" i="32"/>
  <c r="AV56" i="32"/>
  <c r="Z56" i="32"/>
  <c r="AU60" i="32"/>
  <c r="BH60" i="32"/>
  <c r="CZ60" i="32" s="1"/>
  <c r="GJ60" i="32" s="1"/>
  <c r="BA60" i="32"/>
  <c r="AG60" i="32"/>
  <c r="BF60" i="32"/>
  <c r="AC75" i="32"/>
  <c r="Z75" i="32"/>
  <c r="AJ75" i="32"/>
  <c r="BJ75" i="32"/>
  <c r="AV75" i="32"/>
  <c r="EF75" i="32" s="1"/>
  <c r="Y65" i="32"/>
  <c r="BI65" i="32"/>
  <c r="AP65" i="32"/>
  <c r="AY65" i="32"/>
  <c r="AN65" i="32"/>
  <c r="AD56" i="32"/>
  <c r="AR56" i="32"/>
  <c r="AE56" i="32"/>
  <c r="DO56" i="32" s="1"/>
  <c r="BD56" i="32"/>
  <c r="AH56" i="32"/>
  <c r="AB60" i="32"/>
  <c r="AN60" i="32"/>
  <c r="BI60" i="32"/>
  <c r="ES60" i="32" s="1"/>
  <c r="AO60" i="32"/>
  <c r="AA60" i="32"/>
  <c r="AG75" i="32"/>
  <c r="DQ75" i="32" s="1"/>
  <c r="BA75" i="32"/>
  <c r="AR75" i="32"/>
  <c r="AE75" i="32"/>
  <c r="BD75" i="32"/>
  <c r="BA65" i="32"/>
  <c r="CS65" i="32" s="1"/>
  <c r="GC65" i="32" s="1"/>
  <c r="AX60" i="32"/>
  <c r="AG65" i="32"/>
  <c r="Z65" i="32"/>
  <c r="DJ65" i="32" s="1"/>
  <c r="BB65" i="32"/>
  <c r="BG65" i="32"/>
  <c r="AV65" i="32"/>
  <c r="BJ56" i="32"/>
  <c r="AZ56" i="32"/>
  <c r="EJ56" i="32" s="1"/>
  <c r="AM56" i="32"/>
  <c r="BL56" i="32"/>
  <c r="AP56" i="32"/>
  <c r="DZ56" i="32" s="1"/>
  <c r="AV60" i="32"/>
  <c r="BK60" i="32"/>
  <c r="AD60" i="32"/>
  <c r="AW60" i="32"/>
  <c r="AI60" i="32"/>
  <c r="DS60" i="32" s="1"/>
  <c r="BI75" i="32"/>
  <c r="AA75" i="32"/>
  <c r="AZ75" i="32"/>
  <c r="EJ75" i="32" s="1"/>
  <c r="AM75" i="32"/>
  <c r="BL75" i="32"/>
  <c r="AX65" i="32"/>
  <c r="AI65" i="32"/>
  <c r="AF60" i="32"/>
  <c r="Y60" i="32"/>
  <c r="AK65" i="32"/>
  <c r="AL65" i="32"/>
  <c r="DV65" i="32" s="1"/>
  <c r="AD65" i="32"/>
  <c r="AE65" i="32"/>
  <c r="BD65" i="32"/>
  <c r="AL56" i="32"/>
  <c r="BH56" i="32"/>
  <c r="AU56" i="32"/>
  <c r="Y56" i="32"/>
  <c r="AX56" i="32"/>
  <c r="EH56" i="32" s="1"/>
  <c r="AE60" i="32"/>
  <c r="AR60" i="32"/>
  <c r="AL60" i="32"/>
  <c r="BE60" i="32"/>
  <c r="AQ60" i="32"/>
  <c r="EA60" i="32" s="1"/>
  <c r="AH75" i="32"/>
  <c r="AI75" i="32"/>
  <c r="BH75" i="32"/>
  <c r="ER75" i="32" s="1"/>
  <c r="AU75" i="32"/>
  <c r="AO75" i="32"/>
  <c r="AH65" i="32"/>
  <c r="AZ65" i="32"/>
  <c r="AR65" i="32"/>
  <c r="CJ65" i="32" s="1"/>
  <c r="FT65" i="32" s="1"/>
  <c r="AM65" i="32"/>
  <c r="BL65" i="32"/>
  <c r="AQ56" i="32"/>
  <c r="CI56" i="32" s="1"/>
  <c r="FS56" i="32" s="1"/>
  <c r="AC56" i="32"/>
  <c r="BC56" i="32"/>
  <c r="AG56" i="32"/>
  <c r="BF56" i="32"/>
  <c r="AZ60" i="32"/>
  <c r="BL60" i="32"/>
  <c r="AT60" i="32"/>
  <c r="Z60" i="32"/>
  <c r="BR60" i="32" s="1"/>
  <c r="FB60" i="32" s="1"/>
  <c r="AY60" i="32"/>
  <c r="AP75" i="32"/>
  <c r="AQ75" i="32"/>
  <c r="AD75" i="32"/>
  <c r="BC75" i="32"/>
  <c r="CU75" i="32" s="1"/>
  <c r="GE75" i="32" s="1"/>
  <c r="AW75" i="32"/>
  <c r="AS65" i="32"/>
  <c r="AT65" i="32"/>
  <c r="ED65" i="32" s="1"/>
  <c r="AB65" i="32"/>
  <c r="BE65" i="32"/>
  <c r="AI56" i="32"/>
  <c r="AT56" i="32"/>
  <c r="AK56" i="32"/>
  <c r="BK56" i="32"/>
  <c r="AJ60" i="32"/>
  <c r="AC60" i="32"/>
  <c r="DM60" i="32" s="1"/>
  <c r="BB60" i="32"/>
  <c r="AH60" i="32"/>
  <c r="AS75" i="32"/>
  <c r="AY75" i="32"/>
  <c r="AL75" i="32"/>
  <c r="BK75" i="32"/>
  <c r="AK72" i="24"/>
  <c r="HA46" i="27"/>
  <c r="IU46" i="27" s="1"/>
  <c r="DD46" i="27"/>
  <c r="BJ72" i="24"/>
  <c r="BA59" i="24"/>
  <c r="BP46" i="27"/>
  <c r="CZ46" i="27"/>
  <c r="GX46" i="27"/>
  <c r="IR46" i="27" s="1"/>
  <c r="BE59" i="24"/>
  <c r="AB50" i="24"/>
  <c r="AQ59" i="24"/>
  <c r="BB50" i="24"/>
  <c r="AN50" i="24"/>
  <c r="AY72" i="24"/>
  <c r="DS19" i="15"/>
  <c r="DS127" i="27" s="1"/>
  <c r="EV19" i="15"/>
  <c r="EV127" i="27" s="1"/>
  <c r="BC64" i="24"/>
  <c r="Y64" i="24"/>
  <c r="AX64" i="24"/>
  <c r="AJ64" i="24"/>
  <c r="BI64" i="24"/>
  <c r="DA64" i="24" s="1"/>
  <c r="GK64" i="24" s="1"/>
  <c r="DJ19" i="15"/>
  <c r="DJ127" i="27" s="1"/>
  <c r="BE53" i="33"/>
  <c r="AW53" i="33"/>
  <c r="AO53" i="33"/>
  <c r="AG53" i="33"/>
  <c r="Y53" i="33"/>
  <c r="BK53" i="33"/>
  <c r="BC53" i="33"/>
  <c r="AU53" i="33"/>
  <c r="AM53" i="33"/>
  <c r="AE53" i="33"/>
  <c r="BJ53" i="33"/>
  <c r="BB53" i="33"/>
  <c r="AT53" i="33"/>
  <c r="AL53" i="33"/>
  <c r="AD53" i="33"/>
  <c r="BF53" i="33"/>
  <c r="AR53" i="33"/>
  <c r="AF53" i="33"/>
  <c r="BD53" i="33"/>
  <c r="AQ53" i="33"/>
  <c r="AC53" i="33"/>
  <c r="BA53" i="33"/>
  <c r="AP53" i="33"/>
  <c r="AB53" i="33"/>
  <c r="AZ53" i="33"/>
  <c r="AN53" i="33"/>
  <c r="AA53" i="33"/>
  <c r="BL53" i="33"/>
  <c r="AY53" i="33"/>
  <c r="AK53" i="33"/>
  <c r="Z53" i="33"/>
  <c r="BG53" i="33"/>
  <c r="AS53" i="33"/>
  <c r="AH53" i="33"/>
  <c r="AV53" i="33"/>
  <c r="AJ53" i="33"/>
  <c r="AI53" i="33"/>
  <c r="AX53" i="33"/>
  <c r="BI53" i="33"/>
  <c r="BH53" i="33"/>
  <c r="BH64" i="33"/>
  <c r="AZ64" i="33"/>
  <c r="AR64" i="33"/>
  <c r="AJ64" i="33"/>
  <c r="AB64" i="33"/>
  <c r="BG64" i="33"/>
  <c r="AY64" i="33"/>
  <c r="AQ64" i="33"/>
  <c r="AI64" i="33"/>
  <c r="AA64" i="33"/>
  <c r="BF64" i="33"/>
  <c r="AX64" i="33"/>
  <c r="AP64" i="33"/>
  <c r="AH64" i="33"/>
  <c r="Z64" i="33"/>
  <c r="BE64" i="33"/>
  <c r="AW64" i="33"/>
  <c r="AO64" i="33"/>
  <c r="AG64" i="33"/>
  <c r="Y64" i="33"/>
  <c r="BL64" i="33"/>
  <c r="BD64" i="33"/>
  <c r="AV64" i="33"/>
  <c r="AN64" i="33"/>
  <c r="AF64" i="33"/>
  <c r="BI64" i="33"/>
  <c r="BA64" i="33"/>
  <c r="AS64" i="33"/>
  <c r="AK64" i="33"/>
  <c r="AC64" i="33"/>
  <c r="AT64" i="33"/>
  <c r="AM64" i="33"/>
  <c r="AL64" i="33"/>
  <c r="BK64" i="33"/>
  <c r="AE64" i="33"/>
  <c r="BJ64" i="33"/>
  <c r="AD64" i="33"/>
  <c r="AU64" i="33"/>
  <c r="BB64" i="33"/>
  <c r="BC64" i="33"/>
  <c r="BI72" i="33"/>
  <c r="BA72" i="33"/>
  <c r="AS72" i="33"/>
  <c r="AK72" i="33"/>
  <c r="BH72" i="33"/>
  <c r="AZ72" i="33"/>
  <c r="AR72" i="33"/>
  <c r="AJ72" i="33"/>
  <c r="BF72" i="33"/>
  <c r="AX72" i="33"/>
  <c r="AP72" i="33"/>
  <c r="AH72" i="33"/>
  <c r="Z72" i="33"/>
  <c r="BE72" i="33"/>
  <c r="AW72" i="33"/>
  <c r="AO72" i="33"/>
  <c r="AG72" i="33"/>
  <c r="Y72" i="33"/>
  <c r="BD72" i="33"/>
  <c r="AN72" i="33"/>
  <c r="AB72" i="33"/>
  <c r="BC72" i="33"/>
  <c r="AM72" i="33"/>
  <c r="AA72" i="33"/>
  <c r="BB72" i="33"/>
  <c r="AL72" i="33"/>
  <c r="AY72" i="33"/>
  <c r="AI72" i="33"/>
  <c r="BL72" i="33"/>
  <c r="AV72" i="33"/>
  <c r="AF72" i="33"/>
  <c r="BG72" i="33"/>
  <c r="AQ72" i="33"/>
  <c r="AC72" i="33"/>
  <c r="AT72" i="33"/>
  <c r="AE72" i="33"/>
  <c r="AD72" i="33"/>
  <c r="BK72" i="33"/>
  <c r="BJ72" i="33"/>
  <c r="AU72" i="33"/>
  <c r="BJ59" i="33"/>
  <c r="BB59" i="33"/>
  <c r="AT59" i="33"/>
  <c r="AL59" i="33"/>
  <c r="AD59" i="33"/>
  <c r="BI59" i="33"/>
  <c r="BA59" i="33"/>
  <c r="AS59" i="33"/>
  <c r="AK59" i="33"/>
  <c r="AC59" i="33"/>
  <c r="BG59" i="33"/>
  <c r="AY59" i="33"/>
  <c r="AQ59" i="33"/>
  <c r="AI59" i="33"/>
  <c r="AA59" i="33"/>
  <c r="BF59" i="33"/>
  <c r="AX59" i="33"/>
  <c r="AP59" i="33"/>
  <c r="AH59" i="33"/>
  <c r="Z59" i="33"/>
  <c r="BK59" i="33"/>
  <c r="BC59" i="33"/>
  <c r="AU59" i="33"/>
  <c r="AM59" i="33"/>
  <c r="AE59" i="33"/>
  <c r="AZ59" i="33"/>
  <c r="AF59" i="33"/>
  <c r="AW59" i="33"/>
  <c r="AB59" i="33"/>
  <c r="AV59" i="33"/>
  <c r="Y59" i="33"/>
  <c r="AR59" i="33"/>
  <c r="BL59" i="33"/>
  <c r="AO59" i="33"/>
  <c r="BD59" i="33"/>
  <c r="AG59" i="33"/>
  <c r="AJ59" i="33"/>
  <c r="AN59" i="33"/>
  <c r="BH59" i="33"/>
  <c r="BE59" i="33"/>
  <c r="BH63" i="33"/>
  <c r="AZ63" i="33"/>
  <c r="AR63" i="33"/>
  <c r="AJ63" i="33"/>
  <c r="AB63" i="33"/>
  <c r="BG63" i="33"/>
  <c r="AY63" i="33"/>
  <c r="AQ63" i="33"/>
  <c r="AI63" i="33"/>
  <c r="AA63" i="33"/>
  <c r="BE63" i="33"/>
  <c r="AW63" i="33"/>
  <c r="AO63" i="33"/>
  <c r="AG63" i="33"/>
  <c r="Y63" i="33"/>
  <c r="BL63" i="33"/>
  <c r="BD63" i="33"/>
  <c r="AV63" i="33"/>
  <c r="AN63" i="33"/>
  <c r="AF63" i="33"/>
  <c r="BI63" i="33"/>
  <c r="BA63" i="33"/>
  <c r="AS63" i="33"/>
  <c r="AK63" i="33"/>
  <c r="AC63" i="33"/>
  <c r="BK63" i="33"/>
  <c r="AP63" i="33"/>
  <c r="BJ63" i="33"/>
  <c r="AM63" i="33"/>
  <c r="BF63" i="33"/>
  <c r="AL63" i="33"/>
  <c r="BC63" i="33"/>
  <c r="AH63" i="33"/>
  <c r="BB63" i="33"/>
  <c r="AE63" i="33"/>
  <c r="AT63" i="33"/>
  <c r="AX63" i="33"/>
  <c r="AU63" i="33"/>
  <c r="AD63" i="33"/>
  <c r="Z63" i="33"/>
  <c r="BK71" i="33"/>
  <c r="BC71" i="33"/>
  <c r="AU71" i="33"/>
  <c r="AM71" i="33"/>
  <c r="AE71" i="33"/>
  <c r="BJ71" i="33"/>
  <c r="BB71" i="33"/>
  <c r="AT71" i="33"/>
  <c r="AL71" i="33"/>
  <c r="AD71" i="33"/>
  <c r="BH71" i="33"/>
  <c r="AZ71" i="33"/>
  <c r="AR71" i="33"/>
  <c r="AJ71" i="33"/>
  <c r="AB71" i="33"/>
  <c r="BG71" i="33"/>
  <c r="AY71" i="33"/>
  <c r="AQ71" i="33"/>
  <c r="AI71" i="33"/>
  <c r="AA71" i="33"/>
  <c r="BL71" i="33"/>
  <c r="BD71" i="33"/>
  <c r="AV71" i="33"/>
  <c r="AN71" i="33"/>
  <c r="AF71" i="33"/>
  <c r="BI71" i="33"/>
  <c r="AO71" i="33"/>
  <c r="BF71" i="33"/>
  <c r="AK71" i="33"/>
  <c r="BE71" i="33"/>
  <c r="AH71" i="33"/>
  <c r="BA71" i="33"/>
  <c r="AG71" i="33"/>
  <c r="AX71" i="33"/>
  <c r="AC71" i="33"/>
  <c r="AS71" i="33"/>
  <c r="AP71" i="33"/>
  <c r="Z71" i="33"/>
  <c r="Y71" i="33"/>
  <c r="AW71" i="33"/>
  <c r="AL59" i="24"/>
  <c r="BD64" i="24"/>
  <c r="AO64" i="24"/>
  <c r="AA64" i="24"/>
  <c r="AZ64" i="24"/>
  <c r="AL64" i="24"/>
  <c r="AC50" i="24"/>
  <c r="DM50" i="24" s="1"/>
  <c r="AF63" i="24"/>
  <c r="BE67" i="33"/>
  <c r="AW67" i="33"/>
  <c r="AO67" i="33"/>
  <c r="AG67" i="33"/>
  <c r="Y67" i="33"/>
  <c r="BL67" i="33"/>
  <c r="BD67" i="33"/>
  <c r="AV67" i="33"/>
  <c r="AN67" i="33"/>
  <c r="AF67" i="33"/>
  <c r="BK67" i="33"/>
  <c r="BC67" i="33"/>
  <c r="AU67" i="33"/>
  <c r="AM67" i="33"/>
  <c r="AE67" i="33"/>
  <c r="BF67" i="33"/>
  <c r="AR67" i="33"/>
  <c r="AD67" i="33"/>
  <c r="AZ67" i="33"/>
  <c r="AL67" i="33"/>
  <c r="AA67" i="33"/>
  <c r="BJ67" i="33"/>
  <c r="AY67" i="33"/>
  <c r="AK67" i="33"/>
  <c r="Z67" i="33"/>
  <c r="BG67" i="33"/>
  <c r="AS67" i="33"/>
  <c r="AH67" i="33"/>
  <c r="AP67" i="33"/>
  <c r="BI67" i="33"/>
  <c r="AJ67" i="33"/>
  <c r="BH67" i="33"/>
  <c r="AI67" i="33"/>
  <c r="BB67" i="33"/>
  <c r="AC67" i="33"/>
  <c r="BA67" i="33"/>
  <c r="AB67" i="33"/>
  <c r="AQ67" i="33"/>
  <c r="AX67" i="33"/>
  <c r="AT67" i="33"/>
  <c r="BE60" i="33"/>
  <c r="AW60" i="33"/>
  <c r="AO60" i="33"/>
  <c r="AG60" i="33"/>
  <c r="Y60" i="33"/>
  <c r="BL60" i="33"/>
  <c r="BD60" i="33"/>
  <c r="AV60" i="33"/>
  <c r="AN60" i="33"/>
  <c r="AF60" i="33"/>
  <c r="BC60" i="33"/>
  <c r="AS60" i="33"/>
  <c r="AI60" i="33"/>
  <c r="BB60" i="33"/>
  <c r="AR60" i="33"/>
  <c r="AH60" i="33"/>
  <c r="BK60" i="33"/>
  <c r="BA60" i="33"/>
  <c r="AQ60" i="33"/>
  <c r="AE60" i="33"/>
  <c r="BJ60" i="33"/>
  <c r="AZ60" i="33"/>
  <c r="AP60" i="33"/>
  <c r="AD60" i="33"/>
  <c r="BI60" i="33"/>
  <c r="AY60" i="33"/>
  <c r="AM60" i="33"/>
  <c r="AC60" i="33"/>
  <c r="BF60" i="33"/>
  <c r="AT60" i="33"/>
  <c r="AJ60" i="33"/>
  <c r="Z60" i="33"/>
  <c r="AL60" i="33"/>
  <c r="AK60" i="33"/>
  <c r="AB60" i="33"/>
  <c r="AA60" i="33"/>
  <c r="BH60" i="33"/>
  <c r="AU60" i="33"/>
  <c r="BG60" i="33"/>
  <c r="AX60" i="33"/>
  <c r="BI73" i="33"/>
  <c r="BA73" i="33"/>
  <c r="AS73" i="33"/>
  <c r="AK73" i="33"/>
  <c r="AC73" i="33"/>
  <c r="BH73" i="33"/>
  <c r="AZ73" i="33"/>
  <c r="AR73" i="33"/>
  <c r="AJ73" i="33"/>
  <c r="AB73" i="33"/>
  <c r="BG73" i="33"/>
  <c r="AY73" i="33"/>
  <c r="AQ73" i="33"/>
  <c r="AI73" i="33"/>
  <c r="AA73" i="33"/>
  <c r="BF73" i="33"/>
  <c r="AX73" i="33"/>
  <c r="AP73" i="33"/>
  <c r="AH73" i="33"/>
  <c r="Z73" i="33"/>
  <c r="BE73" i="33"/>
  <c r="AW73" i="33"/>
  <c r="AO73" i="33"/>
  <c r="AG73" i="33"/>
  <c r="Y73" i="33"/>
  <c r="BK73" i="33"/>
  <c r="AN73" i="33"/>
  <c r="BJ73" i="33"/>
  <c r="AM73" i="33"/>
  <c r="BD73" i="33"/>
  <c r="AL73" i="33"/>
  <c r="BC73" i="33"/>
  <c r="AF73" i="33"/>
  <c r="BB73" i="33"/>
  <c r="AE73" i="33"/>
  <c r="BL73" i="33"/>
  <c r="AT73" i="33"/>
  <c r="AV73" i="33"/>
  <c r="AU73" i="33"/>
  <c r="AD73" i="33"/>
  <c r="AE64" i="24"/>
  <c r="AW64" i="24"/>
  <c r="AI64" i="24"/>
  <c r="BH64" i="24"/>
  <c r="AT64" i="24"/>
  <c r="AK73" i="24"/>
  <c r="BG48" i="33"/>
  <c r="AY48" i="33"/>
  <c r="AQ48" i="33"/>
  <c r="AI48" i="33"/>
  <c r="AA48" i="33"/>
  <c r="BL48" i="33"/>
  <c r="BC48" i="33"/>
  <c r="AT48" i="33"/>
  <c r="AK48" i="33"/>
  <c r="AB48" i="33"/>
  <c r="BK48" i="33"/>
  <c r="BB48" i="33"/>
  <c r="AS48" i="33"/>
  <c r="AJ48" i="33"/>
  <c r="Z48" i="33"/>
  <c r="BJ48" i="33"/>
  <c r="BA48" i="33"/>
  <c r="AR48" i="33"/>
  <c r="AH48" i="33"/>
  <c r="Y48" i="33"/>
  <c r="BI48" i="33"/>
  <c r="AZ48" i="33"/>
  <c r="AP48" i="33"/>
  <c r="AG48" i="33"/>
  <c r="BH48" i="33"/>
  <c r="AX48" i="33"/>
  <c r="AO48" i="33"/>
  <c r="AF48" i="33"/>
  <c r="BD48" i="33"/>
  <c r="AU48" i="33"/>
  <c r="AL48" i="33"/>
  <c r="AC48" i="33"/>
  <c r="AD48" i="33"/>
  <c r="BF48" i="33"/>
  <c r="BE48" i="33"/>
  <c r="AW48" i="33"/>
  <c r="AV48" i="33"/>
  <c r="AE48" i="33"/>
  <c r="AN48" i="33"/>
  <c r="AM48" i="33"/>
  <c r="BF54" i="33"/>
  <c r="AX54" i="33"/>
  <c r="AP54" i="33"/>
  <c r="AH54" i="33"/>
  <c r="Z54" i="33"/>
  <c r="BE54" i="33"/>
  <c r="AW54" i="33"/>
  <c r="AO54" i="33"/>
  <c r="AG54" i="33"/>
  <c r="Y54" i="33"/>
  <c r="BK54" i="33"/>
  <c r="BC54" i="33"/>
  <c r="AU54" i="33"/>
  <c r="AM54" i="33"/>
  <c r="AE54" i="33"/>
  <c r="BJ54" i="33"/>
  <c r="BB54" i="33"/>
  <c r="AT54" i="33"/>
  <c r="AL54" i="33"/>
  <c r="AD54" i="33"/>
  <c r="BG54" i="33"/>
  <c r="AY54" i="33"/>
  <c r="AQ54" i="33"/>
  <c r="AI54" i="33"/>
  <c r="AA54" i="33"/>
  <c r="BH54" i="33"/>
  <c r="AK54" i="33"/>
  <c r="BD54" i="33"/>
  <c r="AJ54" i="33"/>
  <c r="BA54" i="33"/>
  <c r="AF54" i="33"/>
  <c r="AZ54" i="33"/>
  <c r="AC54" i="33"/>
  <c r="AV54" i="33"/>
  <c r="AB54" i="33"/>
  <c r="BI54" i="33"/>
  <c r="AN54" i="33"/>
  <c r="BL54" i="33"/>
  <c r="AS54" i="33"/>
  <c r="AR54" i="33"/>
  <c r="BG61" i="33"/>
  <c r="AY61" i="33"/>
  <c r="AQ61" i="33"/>
  <c r="AI61" i="33"/>
  <c r="AA61" i="33"/>
  <c r="BE61" i="33"/>
  <c r="AW61" i="33"/>
  <c r="AO61" i="33"/>
  <c r="AG61" i="33"/>
  <c r="Y61" i="33"/>
  <c r="BL61" i="33"/>
  <c r="BD61" i="33"/>
  <c r="AV61" i="33"/>
  <c r="AN61" i="33"/>
  <c r="AF61" i="33"/>
  <c r="BF61" i="33"/>
  <c r="AS61" i="33"/>
  <c r="AE61" i="33"/>
  <c r="BC61" i="33"/>
  <c r="AR61" i="33"/>
  <c r="AD61" i="33"/>
  <c r="BB61" i="33"/>
  <c r="AP61" i="33"/>
  <c r="AC61" i="33"/>
  <c r="BA61" i="33"/>
  <c r="AM61" i="33"/>
  <c r="AB61" i="33"/>
  <c r="BK61" i="33"/>
  <c r="AZ61" i="33"/>
  <c r="AL61" i="33"/>
  <c r="Z61" i="33"/>
  <c r="BH61" i="33"/>
  <c r="AT61" i="33"/>
  <c r="AH61" i="33"/>
  <c r="AK61" i="33"/>
  <c r="AJ61" i="33"/>
  <c r="BJ61" i="33"/>
  <c r="AU61" i="33"/>
  <c r="BI61" i="33"/>
  <c r="AX61" i="33"/>
  <c r="BK70" i="33"/>
  <c r="BC70" i="33"/>
  <c r="AU70" i="33"/>
  <c r="AM70" i="33"/>
  <c r="AE70" i="33"/>
  <c r="BJ70" i="33"/>
  <c r="BB70" i="33"/>
  <c r="AT70" i="33"/>
  <c r="AL70" i="33"/>
  <c r="AD70" i="33"/>
  <c r="BH70" i="33"/>
  <c r="AZ70" i="33"/>
  <c r="AR70" i="33"/>
  <c r="AJ70" i="33"/>
  <c r="AB70" i="33"/>
  <c r="BG70" i="33"/>
  <c r="AY70" i="33"/>
  <c r="AQ70" i="33"/>
  <c r="AI70" i="33"/>
  <c r="AA70" i="33"/>
  <c r="BA70" i="33"/>
  <c r="AK70" i="33"/>
  <c r="AX70" i="33"/>
  <c r="AH70" i="33"/>
  <c r="AW70" i="33"/>
  <c r="AG70" i="33"/>
  <c r="BL70" i="33"/>
  <c r="AV70" i="33"/>
  <c r="AF70" i="33"/>
  <c r="BI70" i="33"/>
  <c r="AS70" i="33"/>
  <c r="AC70" i="33"/>
  <c r="BD70" i="33"/>
  <c r="AP70" i="33"/>
  <c r="AO70" i="33"/>
  <c r="AN70" i="33"/>
  <c r="Z70" i="33"/>
  <c r="BE70" i="33"/>
  <c r="BF70" i="33"/>
  <c r="Y70" i="33"/>
  <c r="DT19" i="15"/>
  <c r="DT127" i="27" s="1"/>
  <c r="BK64" i="24"/>
  <c r="BE64" i="24"/>
  <c r="AQ64" i="24"/>
  <c r="AC64" i="24"/>
  <c r="BB64" i="24"/>
  <c r="CI44" i="27"/>
  <c r="BI50" i="33"/>
  <c r="BA50" i="33"/>
  <c r="AS50" i="33"/>
  <c r="AK50" i="33"/>
  <c r="AC50" i="33"/>
  <c r="BH50" i="33"/>
  <c r="AZ50" i="33"/>
  <c r="AR50" i="33"/>
  <c r="AJ50" i="33"/>
  <c r="AB50" i="33"/>
  <c r="BJ50" i="33"/>
  <c r="BB50" i="33"/>
  <c r="AT50" i="33"/>
  <c r="AL50" i="33"/>
  <c r="AD50" i="33"/>
  <c r="BL50" i="33"/>
  <c r="AX50" i="33"/>
  <c r="AM50" i="33"/>
  <c r="Y50" i="33"/>
  <c r="BK50" i="33"/>
  <c r="AW50" i="33"/>
  <c r="AI50" i="33"/>
  <c r="BG50" i="33"/>
  <c r="AV50" i="33"/>
  <c r="AH50" i="33"/>
  <c r="BF50" i="33"/>
  <c r="AU50" i="33"/>
  <c r="AG50" i="33"/>
  <c r="BE50" i="33"/>
  <c r="AQ50" i="33"/>
  <c r="AF50" i="33"/>
  <c r="AY50" i="33"/>
  <c r="AN50" i="33"/>
  <c r="Z50" i="33"/>
  <c r="AE50" i="33"/>
  <c r="AA50" i="33"/>
  <c r="BD50" i="33"/>
  <c r="AO50" i="33"/>
  <c r="BC50" i="33"/>
  <c r="AP50" i="33"/>
  <c r="BF55" i="33"/>
  <c r="AX55" i="33"/>
  <c r="AP55" i="33"/>
  <c r="AH55" i="33"/>
  <c r="Z55" i="33"/>
  <c r="BE55" i="33"/>
  <c r="AW55" i="33"/>
  <c r="AO55" i="33"/>
  <c r="AG55" i="33"/>
  <c r="Y55" i="33"/>
  <c r="BK55" i="33"/>
  <c r="BC55" i="33"/>
  <c r="AU55" i="33"/>
  <c r="AM55" i="33"/>
  <c r="AE55" i="33"/>
  <c r="BJ55" i="33"/>
  <c r="BB55" i="33"/>
  <c r="AT55" i="33"/>
  <c r="AL55" i="33"/>
  <c r="AD55" i="33"/>
  <c r="BG55" i="33"/>
  <c r="AY55" i="33"/>
  <c r="AQ55" i="33"/>
  <c r="AI55" i="33"/>
  <c r="AA55" i="33"/>
  <c r="BD55" i="33"/>
  <c r="AJ55" i="33"/>
  <c r="BA55" i="33"/>
  <c r="AF55" i="33"/>
  <c r="AZ55" i="33"/>
  <c r="AC55" i="33"/>
  <c r="AV55" i="33"/>
  <c r="AB55" i="33"/>
  <c r="AS55" i="33"/>
  <c r="BH55" i="33"/>
  <c r="AK55" i="33"/>
  <c r="BL55" i="33"/>
  <c r="BI55" i="33"/>
  <c r="AR55" i="33"/>
  <c r="AN55" i="33"/>
  <c r="BH62" i="33"/>
  <c r="AZ62" i="33"/>
  <c r="AR62" i="33"/>
  <c r="AJ62" i="33"/>
  <c r="AB62" i="33"/>
  <c r="BG62" i="33"/>
  <c r="AY62" i="33"/>
  <c r="AQ62" i="33"/>
  <c r="AI62" i="33"/>
  <c r="AA62" i="33"/>
  <c r="BE62" i="33"/>
  <c r="AW62" i="33"/>
  <c r="AO62" i="33"/>
  <c r="AG62" i="33"/>
  <c r="Y62" i="33"/>
  <c r="BL62" i="33"/>
  <c r="BD62" i="33"/>
  <c r="AV62" i="33"/>
  <c r="AN62" i="33"/>
  <c r="AF62" i="33"/>
  <c r="BC62" i="33"/>
  <c r="AM62" i="33"/>
  <c r="BB62" i="33"/>
  <c r="AL62" i="33"/>
  <c r="BA62" i="33"/>
  <c r="AK62" i="33"/>
  <c r="AX62" i="33"/>
  <c r="AH62" i="33"/>
  <c r="BK62" i="33"/>
  <c r="AU62" i="33"/>
  <c r="AE62" i="33"/>
  <c r="BF62" i="33"/>
  <c r="AP62" i="33"/>
  <c r="Z62" i="33"/>
  <c r="BJ62" i="33"/>
  <c r="BI62" i="33"/>
  <c r="AT62" i="33"/>
  <c r="AC62" i="33"/>
  <c r="AS62" i="33"/>
  <c r="AD62" i="33"/>
  <c r="BK75" i="33"/>
  <c r="BC75" i="33"/>
  <c r="AU75" i="33"/>
  <c r="AM75" i="33"/>
  <c r="AE75" i="33"/>
  <c r="BH75" i="33"/>
  <c r="AY75" i="33"/>
  <c r="AP75" i="33"/>
  <c r="AG75" i="33"/>
  <c r="BG75" i="33"/>
  <c r="AX75" i="33"/>
  <c r="AO75" i="33"/>
  <c r="AF75" i="33"/>
  <c r="BE75" i="33"/>
  <c r="AV75" i="33"/>
  <c r="AL75" i="33"/>
  <c r="AC75" i="33"/>
  <c r="BD75" i="33"/>
  <c r="AT75" i="33"/>
  <c r="AK75" i="33"/>
  <c r="AB75" i="33"/>
  <c r="BI75" i="33"/>
  <c r="AZ75" i="33"/>
  <c r="AQ75" i="33"/>
  <c r="AH75" i="33"/>
  <c r="Y75" i="33"/>
  <c r="AS75" i="33"/>
  <c r="AR75" i="33"/>
  <c r="BL75" i="33"/>
  <c r="AN75" i="33"/>
  <c r="BJ75" i="33"/>
  <c r="AJ75" i="33"/>
  <c r="BF75" i="33"/>
  <c r="AI75" i="33"/>
  <c r="AW75" i="33"/>
  <c r="Z75" i="33"/>
  <c r="BB75" i="33"/>
  <c r="AA75" i="33"/>
  <c r="BA75" i="33"/>
  <c r="AD75" i="33"/>
  <c r="AY64" i="24"/>
  <c r="BL49" i="33"/>
  <c r="BD49" i="33"/>
  <c r="AV49" i="33"/>
  <c r="AN49" i="33"/>
  <c r="AF49" i="33"/>
  <c r="BK49" i="33"/>
  <c r="BC49" i="33"/>
  <c r="BE49" i="33"/>
  <c r="AW49" i="33"/>
  <c r="AO49" i="33"/>
  <c r="AG49" i="33"/>
  <c r="Y49" i="33"/>
  <c r="BJ49" i="33"/>
  <c r="AY49" i="33"/>
  <c r="AM49" i="33"/>
  <c r="AC49" i="33"/>
  <c r="BI49" i="33"/>
  <c r="AX49" i="33"/>
  <c r="AL49" i="33"/>
  <c r="AB49" i="33"/>
  <c r="BH49" i="33"/>
  <c r="AU49" i="33"/>
  <c r="AK49" i="33"/>
  <c r="AA49" i="33"/>
  <c r="BG49" i="33"/>
  <c r="AT49" i="33"/>
  <c r="AJ49" i="33"/>
  <c r="Z49" i="33"/>
  <c r="BF49" i="33"/>
  <c r="AS49" i="33"/>
  <c r="AI49" i="33"/>
  <c r="AZ49" i="33"/>
  <c r="AP49" i="33"/>
  <c r="AD49" i="33"/>
  <c r="AR49" i="33"/>
  <c r="AQ49" i="33"/>
  <c r="AH49" i="33"/>
  <c r="AE49" i="33"/>
  <c r="BA49" i="33"/>
  <c r="BB49" i="33"/>
  <c r="BG56" i="33"/>
  <c r="AY56" i="33"/>
  <c r="AQ56" i="33"/>
  <c r="AI56" i="33"/>
  <c r="AA56" i="33"/>
  <c r="BF56" i="33"/>
  <c r="AX56" i="33"/>
  <c r="AP56" i="33"/>
  <c r="AH56" i="33"/>
  <c r="Z56" i="33"/>
  <c r="BK56" i="33"/>
  <c r="BA56" i="33"/>
  <c r="AO56" i="33"/>
  <c r="AE56" i="33"/>
  <c r="BJ56" i="33"/>
  <c r="AZ56" i="33"/>
  <c r="AN56" i="33"/>
  <c r="AD56" i="33"/>
  <c r="BI56" i="33"/>
  <c r="AW56" i="33"/>
  <c r="BH56" i="33"/>
  <c r="AV56" i="33"/>
  <c r="AL56" i="33"/>
  <c r="AB56" i="33"/>
  <c r="BE56" i="33"/>
  <c r="AU56" i="33"/>
  <c r="AK56" i="33"/>
  <c r="Y56" i="33"/>
  <c r="BL56" i="33"/>
  <c r="BB56" i="33"/>
  <c r="AR56" i="33"/>
  <c r="AF56" i="33"/>
  <c r="AT56" i="33"/>
  <c r="AS56" i="33"/>
  <c r="AM56" i="33"/>
  <c r="AJ56" i="33"/>
  <c r="AG56" i="33"/>
  <c r="BC56" i="33"/>
  <c r="AC56" i="33"/>
  <c r="BD56" i="33"/>
  <c r="BJ65" i="33"/>
  <c r="BB65" i="33"/>
  <c r="AT65" i="33"/>
  <c r="AL65" i="33"/>
  <c r="AD65" i="33"/>
  <c r="BK65" i="33"/>
  <c r="BC65" i="33"/>
  <c r="AU65" i="33"/>
  <c r="AM65" i="33"/>
  <c r="AE65" i="33"/>
  <c r="BL65" i="33"/>
  <c r="AZ65" i="33"/>
  <c r="AP65" i="33"/>
  <c r="AF65" i="33"/>
  <c r="BI65" i="33"/>
  <c r="AY65" i="33"/>
  <c r="AO65" i="33"/>
  <c r="AC65" i="33"/>
  <c r="BH65" i="33"/>
  <c r="AX65" i="33"/>
  <c r="AN65" i="33"/>
  <c r="AB65" i="33"/>
  <c r="BG65" i="33"/>
  <c r="AW65" i="33"/>
  <c r="AK65" i="33"/>
  <c r="AA65" i="33"/>
  <c r="BF65" i="33"/>
  <c r="AV65" i="33"/>
  <c r="AJ65" i="33"/>
  <c r="Z65" i="33"/>
  <c r="BA65" i="33"/>
  <c r="AQ65" i="33"/>
  <c r="AG65" i="33"/>
  <c r="AS65" i="33"/>
  <c r="AR65" i="33"/>
  <c r="AI65" i="33"/>
  <c r="AH65" i="33"/>
  <c r="Y65" i="33"/>
  <c r="BD65" i="33"/>
  <c r="BE65" i="33"/>
  <c r="BH69" i="33"/>
  <c r="AZ69" i="33"/>
  <c r="AR69" i="33"/>
  <c r="AJ69" i="33"/>
  <c r="AB69" i="33"/>
  <c r="BG69" i="33"/>
  <c r="AY69" i="33"/>
  <c r="AQ69" i="33"/>
  <c r="AI69" i="33"/>
  <c r="AA69" i="33"/>
  <c r="BJ69" i="33"/>
  <c r="AX69" i="33"/>
  <c r="AN69" i="33"/>
  <c r="AD69" i="33"/>
  <c r="BI69" i="33"/>
  <c r="AW69" i="33"/>
  <c r="AM69" i="33"/>
  <c r="AC69" i="33"/>
  <c r="BF69" i="33"/>
  <c r="AV69" i="33"/>
  <c r="AL69" i="33"/>
  <c r="Z69" i="33"/>
  <c r="BE69" i="33"/>
  <c r="AU69" i="33"/>
  <c r="AK69" i="33"/>
  <c r="Y69" i="33"/>
  <c r="BD69" i="33"/>
  <c r="AT69" i="33"/>
  <c r="AH69" i="33"/>
  <c r="AO69" i="33"/>
  <c r="BL69" i="33"/>
  <c r="AG69" i="33"/>
  <c r="BK69" i="33"/>
  <c r="AF69" i="33"/>
  <c r="BC69" i="33"/>
  <c r="AE69" i="33"/>
  <c r="BB69" i="33"/>
  <c r="AP69" i="33"/>
  <c r="BA69" i="33"/>
  <c r="AS69" i="33"/>
  <c r="AF64" i="24"/>
  <c r="DP64" i="24" s="1"/>
  <c r="Z64" i="24"/>
  <c r="AK64" i="24"/>
  <c r="BJ64" i="24"/>
  <c r="DK19" i="15"/>
  <c r="DK127" i="27" s="1"/>
  <c r="Z72" i="24"/>
  <c r="AU64" i="24"/>
  <c r="BL64" i="24"/>
  <c r="AH64" i="24"/>
  <c r="BZ64" i="24" s="1"/>
  <c r="FJ64" i="24" s="1"/>
  <c r="BG64" i="24"/>
  <c r="AS64" i="24"/>
  <c r="BI51" i="33"/>
  <c r="BA51" i="33"/>
  <c r="AS51" i="33"/>
  <c r="AK51" i="33"/>
  <c r="AC51" i="33"/>
  <c r="BH51" i="33"/>
  <c r="AZ51" i="33"/>
  <c r="AR51" i="33"/>
  <c r="AJ51" i="33"/>
  <c r="AB51" i="33"/>
  <c r="BC51" i="33"/>
  <c r="AQ51" i="33"/>
  <c r="AG51" i="33"/>
  <c r="BL51" i="33"/>
  <c r="BB51" i="33"/>
  <c r="AP51" i="33"/>
  <c r="AF51" i="33"/>
  <c r="BJ51" i="33"/>
  <c r="AX51" i="33"/>
  <c r="AN51" i="33"/>
  <c r="AD51" i="33"/>
  <c r="BG51" i="33"/>
  <c r="AW51" i="33"/>
  <c r="AM51" i="33"/>
  <c r="AA51" i="33"/>
  <c r="BD51" i="33"/>
  <c r="AT51" i="33"/>
  <c r="AH51" i="33"/>
  <c r="BE51" i="33"/>
  <c r="Z51" i="33"/>
  <c r="AY51" i="33"/>
  <c r="Y51" i="33"/>
  <c r="AV51" i="33"/>
  <c r="AU51" i="33"/>
  <c r="AO51" i="33"/>
  <c r="BF51" i="33"/>
  <c r="AE51" i="33"/>
  <c r="BK51" i="33"/>
  <c r="AL51" i="33"/>
  <c r="AI51" i="33"/>
  <c r="BG57" i="33"/>
  <c r="AY57" i="33"/>
  <c r="AQ57" i="33"/>
  <c r="AI57" i="33"/>
  <c r="AA57" i="33"/>
  <c r="BF57" i="33"/>
  <c r="AX57" i="33"/>
  <c r="AP57" i="33"/>
  <c r="AH57" i="33"/>
  <c r="Z57" i="33"/>
  <c r="BC57" i="33"/>
  <c r="AS57" i="33"/>
  <c r="AG57" i="33"/>
  <c r="BL57" i="33"/>
  <c r="BB57" i="33"/>
  <c r="AR57" i="33"/>
  <c r="AF57" i="33"/>
  <c r="BK57" i="33"/>
  <c r="BA57" i="33"/>
  <c r="AO57" i="33"/>
  <c r="AE57" i="33"/>
  <c r="BJ57" i="33"/>
  <c r="AZ57" i="33"/>
  <c r="AN57" i="33"/>
  <c r="AD57" i="33"/>
  <c r="BI57" i="33"/>
  <c r="AW57" i="33"/>
  <c r="AM57" i="33"/>
  <c r="AC57" i="33"/>
  <c r="BD57" i="33"/>
  <c r="AT57" i="33"/>
  <c r="AJ57" i="33"/>
  <c r="AK57" i="33"/>
  <c r="AB57" i="33"/>
  <c r="Y57" i="33"/>
  <c r="BH57" i="33"/>
  <c r="BE57" i="33"/>
  <c r="AL57" i="33"/>
  <c r="AV57" i="33"/>
  <c r="AU57" i="33"/>
  <c r="BL66" i="33"/>
  <c r="BD66" i="33"/>
  <c r="AV66" i="33"/>
  <c r="AN66" i="33"/>
  <c r="AF66" i="33"/>
  <c r="BK66" i="33"/>
  <c r="BC66" i="33"/>
  <c r="AU66" i="33"/>
  <c r="AM66" i="33"/>
  <c r="AE66" i="33"/>
  <c r="BA66" i="33"/>
  <c r="AQ66" i="33"/>
  <c r="AG66" i="33"/>
  <c r="BH66" i="33"/>
  <c r="AX66" i="33"/>
  <c r="AL66" i="33"/>
  <c r="AB66" i="33"/>
  <c r="BG66" i="33"/>
  <c r="AW66" i="33"/>
  <c r="AK66" i="33"/>
  <c r="AA66" i="33"/>
  <c r="BB66" i="33"/>
  <c r="AR66" i="33"/>
  <c r="AH66" i="33"/>
  <c r="AS66" i="33"/>
  <c r="Y66" i="33"/>
  <c r="BJ66" i="33"/>
  <c r="AP66" i="33"/>
  <c r="BI66" i="33"/>
  <c r="AO66" i="33"/>
  <c r="BF66" i="33"/>
  <c r="AJ66" i="33"/>
  <c r="BE66" i="33"/>
  <c r="AI66" i="33"/>
  <c r="AT66" i="33"/>
  <c r="Z66" i="33"/>
  <c r="AZ66" i="33"/>
  <c r="AY66" i="33"/>
  <c r="AD66" i="33"/>
  <c r="AC66" i="33"/>
  <c r="BK74" i="33"/>
  <c r="BC74" i="33"/>
  <c r="AU74" i="33"/>
  <c r="AM74" i="33"/>
  <c r="AE74" i="33"/>
  <c r="BF74" i="33"/>
  <c r="BE74" i="33"/>
  <c r="AV74" i="33"/>
  <c r="AL74" i="33"/>
  <c r="AC74" i="33"/>
  <c r="BL74" i="33"/>
  <c r="BB74" i="33"/>
  <c r="AS74" i="33"/>
  <c r="AJ74" i="33"/>
  <c r="AA74" i="33"/>
  <c r="BJ74" i="33"/>
  <c r="BA74" i="33"/>
  <c r="AR74" i="33"/>
  <c r="AI74" i="33"/>
  <c r="Z74" i="33"/>
  <c r="AZ74" i="33"/>
  <c r="AN74" i="33"/>
  <c r="AY74" i="33"/>
  <c r="AK74" i="33"/>
  <c r="AX74" i="33"/>
  <c r="AH74" i="33"/>
  <c r="AW74" i="33"/>
  <c r="AG74" i="33"/>
  <c r="BI74" i="33"/>
  <c r="AT74" i="33"/>
  <c r="AF74" i="33"/>
  <c r="BD74" i="33"/>
  <c r="AO74" i="33"/>
  <c r="Y74" i="33"/>
  <c r="AD74" i="33"/>
  <c r="AB74" i="33"/>
  <c r="BH74" i="33"/>
  <c r="AP74" i="33"/>
  <c r="BG74" i="33"/>
  <c r="AQ74" i="33"/>
  <c r="AV64" i="24"/>
  <c r="AM64" i="24"/>
  <c r="AP64" i="24"/>
  <c r="AB64" i="24"/>
  <c r="AX51" i="24"/>
  <c r="BH52" i="33"/>
  <c r="AZ52" i="33"/>
  <c r="AR52" i="33"/>
  <c r="AJ52" i="33"/>
  <c r="BF52" i="33"/>
  <c r="AX52" i="33"/>
  <c r="AP52" i="33"/>
  <c r="AH52" i="33"/>
  <c r="Z52" i="33"/>
  <c r="BE52" i="33"/>
  <c r="AW52" i="33"/>
  <c r="AO52" i="33"/>
  <c r="AG52" i="33"/>
  <c r="Y52" i="33"/>
  <c r="BG52" i="33"/>
  <c r="AT52" i="33"/>
  <c r="AF52" i="33"/>
  <c r="BD52" i="33"/>
  <c r="AS52" i="33"/>
  <c r="AE52" i="33"/>
  <c r="BB52" i="33"/>
  <c r="AN52" i="33"/>
  <c r="AC52" i="33"/>
  <c r="BL52" i="33"/>
  <c r="BA52" i="33"/>
  <c r="AM52" i="33"/>
  <c r="AB52" i="33"/>
  <c r="BI52" i="33"/>
  <c r="AU52" i="33"/>
  <c r="AI52" i="33"/>
  <c r="AV52" i="33"/>
  <c r="AQ52" i="33"/>
  <c r="AL52" i="33"/>
  <c r="AK52" i="33"/>
  <c r="BK52" i="33"/>
  <c r="AD52" i="33"/>
  <c r="AY52" i="33"/>
  <c r="BJ52" i="33"/>
  <c r="BC52" i="33"/>
  <c r="AA52" i="33"/>
  <c r="BJ58" i="33"/>
  <c r="BB58" i="33"/>
  <c r="AT58" i="33"/>
  <c r="AL58" i="33"/>
  <c r="AD58" i="33"/>
  <c r="BI58" i="33"/>
  <c r="BA58" i="33"/>
  <c r="AS58" i="33"/>
  <c r="AK58" i="33"/>
  <c r="AC58" i="33"/>
  <c r="BG58" i="33"/>
  <c r="AY58" i="33"/>
  <c r="AQ58" i="33"/>
  <c r="AI58" i="33"/>
  <c r="AA58" i="33"/>
  <c r="BF58" i="33"/>
  <c r="AX58" i="33"/>
  <c r="AP58" i="33"/>
  <c r="AH58" i="33"/>
  <c r="Z58" i="33"/>
  <c r="BL58" i="33"/>
  <c r="AV58" i="33"/>
  <c r="AF58" i="33"/>
  <c r="BK58" i="33"/>
  <c r="AU58" i="33"/>
  <c r="AE58" i="33"/>
  <c r="BH58" i="33"/>
  <c r="AR58" i="33"/>
  <c r="AB58" i="33"/>
  <c r="BE58" i="33"/>
  <c r="AO58" i="33"/>
  <c r="Y58" i="33"/>
  <c r="BD58" i="33"/>
  <c r="AN58" i="33"/>
  <c r="AW58" i="33"/>
  <c r="AG58" i="33"/>
  <c r="BC58" i="33"/>
  <c r="AZ58" i="33"/>
  <c r="AM58" i="33"/>
  <c r="AJ58" i="33"/>
  <c r="BF68" i="33"/>
  <c r="AX68" i="33"/>
  <c r="AP68" i="33"/>
  <c r="AH68" i="33"/>
  <c r="Z68" i="33"/>
  <c r="BE68" i="33"/>
  <c r="AW68" i="33"/>
  <c r="AO68" i="33"/>
  <c r="AG68" i="33"/>
  <c r="Y68" i="33"/>
  <c r="BL68" i="33"/>
  <c r="BD68" i="33"/>
  <c r="AV68" i="33"/>
  <c r="AN68" i="33"/>
  <c r="AF68" i="33"/>
  <c r="BK68" i="33"/>
  <c r="BC68" i="33"/>
  <c r="AU68" i="33"/>
  <c r="AM68" i="33"/>
  <c r="AE68" i="33"/>
  <c r="BJ68" i="33"/>
  <c r="BB68" i="33"/>
  <c r="AT68" i="33"/>
  <c r="AY68" i="33"/>
  <c r="AD68" i="33"/>
  <c r="AS68" i="33"/>
  <c r="AC68" i="33"/>
  <c r="AR68" i="33"/>
  <c r="AB68" i="33"/>
  <c r="BI68" i="33"/>
  <c r="AQ68" i="33"/>
  <c r="AA68" i="33"/>
  <c r="BH68" i="33"/>
  <c r="AL68" i="33"/>
  <c r="AZ68" i="33"/>
  <c r="AI68" i="33"/>
  <c r="AK68" i="33"/>
  <c r="AJ68" i="33"/>
  <c r="BA68" i="33"/>
  <c r="BG68" i="33"/>
  <c r="BK76" i="33"/>
  <c r="BC76" i="33"/>
  <c r="AU76" i="33"/>
  <c r="AM76" i="33"/>
  <c r="AE76" i="33"/>
  <c r="BJ76" i="33"/>
  <c r="BA76" i="33"/>
  <c r="AR76" i="33"/>
  <c r="AI76" i="33"/>
  <c r="Z76" i="33"/>
  <c r="BI76" i="33"/>
  <c r="AZ76" i="33"/>
  <c r="AQ76" i="33"/>
  <c r="AH76" i="33"/>
  <c r="Y76" i="33"/>
  <c r="BH76" i="33"/>
  <c r="AY76" i="33"/>
  <c r="AP76" i="33"/>
  <c r="AG76" i="33"/>
  <c r="BG76" i="33"/>
  <c r="AX76" i="33"/>
  <c r="AO76" i="33"/>
  <c r="AF76" i="33"/>
  <c r="BF76" i="33"/>
  <c r="AW76" i="33"/>
  <c r="AN76" i="33"/>
  <c r="AD76" i="33"/>
  <c r="BL76" i="33"/>
  <c r="BB76" i="33"/>
  <c r="AS76" i="33"/>
  <c r="AJ76" i="33"/>
  <c r="AA76" i="33"/>
  <c r="BD76" i="33"/>
  <c r="AV76" i="33"/>
  <c r="AT76" i="33"/>
  <c r="AL76" i="33"/>
  <c r="AK76" i="33"/>
  <c r="BE76" i="33"/>
  <c r="AC76" i="33"/>
  <c r="AB76" i="33"/>
  <c r="EE71" i="32"/>
  <c r="CM71" i="32"/>
  <c r="FW71" i="32" s="1"/>
  <c r="ED66" i="32"/>
  <c r="CL66" i="32"/>
  <c r="FV66" i="32" s="1"/>
  <c r="DY58" i="32"/>
  <c r="CG58" i="32"/>
  <c r="FQ58" i="32" s="1"/>
  <c r="EI48" i="32"/>
  <c r="CQ48" i="32"/>
  <c r="GA48" i="32" s="1"/>
  <c r="ET62" i="32"/>
  <c r="DB62" i="32"/>
  <c r="GL62" i="32" s="1"/>
  <c r="DN62" i="32"/>
  <c r="BV62" i="32"/>
  <c r="FF62" i="32" s="1"/>
  <c r="EL54" i="32"/>
  <c r="CT54" i="32"/>
  <c r="GD54" i="32" s="1"/>
  <c r="EQ54" i="32"/>
  <c r="CY54" i="32"/>
  <c r="GI54" i="32" s="1"/>
  <c r="EM69" i="32"/>
  <c r="CU69" i="32"/>
  <c r="GE69" i="32" s="1"/>
  <c r="EH69" i="32"/>
  <c r="CP69" i="32"/>
  <c r="FZ69" i="32" s="1"/>
  <c r="DK65" i="32"/>
  <c r="BS65" i="32"/>
  <c r="FC65" i="32" s="1"/>
  <c r="EG56" i="32"/>
  <c r="CO56" i="32"/>
  <c r="FY56" i="32" s="1"/>
  <c r="DP51" i="32"/>
  <c r="BX51" i="32"/>
  <c r="FH51" i="32" s="1"/>
  <c r="ED68" i="32"/>
  <c r="CL68" i="32"/>
  <c r="FV68" i="32" s="1"/>
  <c r="DT68" i="32"/>
  <c r="CB68" i="32"/>
  <c r="FL68" i="32" s="1"/>
  <c r="DY68" i="32"/>
  <c r="CG68" i="32"/>
  <c r="FQ68" i="32" s="1"/>
  <c r="DN64" i="32"/>
  <c r="BV64" i="32"/>
  <c r="FF64" i="32" s="1"/>
  <c r="EP64" i="32"/>
  <c r="CX64" i="32"/>
  <c r="GH64" i="32" s="1"/>
  <c r="EU55" i="32"/>
  <c r="DC55" i="32"/>
  <c r="GM55" i="32" s="1"/>
  <c r="ES55" i="32"/>
  <c r="DA55" i="32"/>
  <c r="GK55" i="32" s="1"/>
  <c r="EL72" i="32"/>
  <c r="CT72" i="32"/>
  <c r="GD72" i="32" s="1"/>
  <c r="DO72" i="32"/>
  <c r="BW72" i="32"/>
  <c r="FG72" i="32" s="1"/>
  <c r="EB72" i="32"/>
  <c r="CJ72" i="32"/>
  <c r="FT72" i="32" s="1"/>
  <c r="DY74" i="32"/>
  <c r="CG74" i="32"/>
  <c r="FQ74" i="32" s="1"/>
  <c r="ER74" i="32"/>
  <c r="CZ74" i="32"/>
  <c r="GJ74" i="32" s="1"/>
  <c r="EM60" i="32"/>
  <c r="CU60" i="32"/>
  <c r="GE60" i="32" s="1"/>
  <c r="DX53" i="32"/>
  <c r="CF53" i="32"/>
  <c r="FP53" i="32" s="1"/>
  <c r="EU53" i="32"/>
  <c r="DC53" i="32"/>
  <c r="GM53" i="32" s="1"/>
  <c r="DU75" i="32"/>
  <c r="CC75" i="32"/>
  <c r="FM75" i="32" s="1"/>
  <c r="EQ75" i="32"/>
  <c r="CY75" i="32"/>
  <c r="GI75" i="32" s="1"/>
  <c r="EN59" i="32"/>
  <c r="CV59" i="32"/>
  <c r="GF59" i="32" s="1"/>
  <c r="DW59" i="32"/>
  <c r="CE59" i="32"/>
  <c r="FO59" i="32" s="1"/>
  <c r="ET59" i="32"/>
  <c r="DB59" i="32"/>
  <c r="GL59" i="32" s="1"/>
  <c r="DX52" i="32"/>
  <c r="CF52" i="32"/>
  <c r="FP52" i="32" s="1"/>
  <c r="DR52" i="32"/>
  <c r="BZ52" i="32"/>
  <c r="FJ52" i="32" s="1"/>
  <c r="ED52" i="32"/>
  <c r="CL52" i="32"/>
  <c r="FV52" i="32" s="1"/>
  <c r="DJ76" i="32"/>
  <c r="BR76" i="32"/>
  <c r="FB76" i="32" s="1"/>
  <c r="ET76" i="32"/>
  <c r="DB76" i="32"/>
  <c r="GL76" i="32" s="1"/>
  <c r="EF76" i="32"/>
  <c r="CN76" i="32"/>
  <c r="FX76" i="32" s="1"/>
  <c r="EC63" i="32"/>
  <c r="CK63" i="32"/>
  <c r="FU63" i="32" s="1"/>
  <c r="EV63" i="32"/>
  <c r="DD63" i="32"/>
  <c r="GN63" i="32" s="1"/>
  <c r="EF49" i="32"/>
  <c r="CN49" i="32"/>
  <c r="FX49" i="32" s="1"/>
  <c r="DQ49" i="32"/>
  <c r="BY49" i="32"/>
  <c r="FI49" i="32" s="1"/>
  <c r="ED49" i="32"/>
  <c r="CL49" i="32"/>
  <c r="FV49" i="32" s="1"/>
  <c r="EE73" i="32"/>
  <c r="CM73" i="32"/>
  <c r="FW73" i="32" s="1"/>
  <c r="EO73" i="32"/>
  <c r="CW73" i="32"/>
  <c r="GG73" i="32" s="1"/>
  <c r="EB61" i="32"/>
  <c r="CJ61" i="32"/>
  <c r="FT61" i="32" s="1"/>
  <c r="DV61" i="32"/>
  <c r="CD61" i="32"/>
  <c r="FN61" i="32" s="1"/>
  <c r="DZ61" i="32"/>
  <c r="CH61" i="32"/>
  <c r="FR61" i="32" s="1"/>
  <c r="EK50" i="32"/>
  <c r="CS50" i="32"/>
  <c r="GC50" i="32" s="1"/>
  <c r="EU50" i="32"/>
  <c r="DC50" i="32"/>
  <c r="GM50" i="32" s="1"/>
  <c r="DP67" i="32"/>
  <c r="BX67" i="32"/>
  <c r="FH67" i="32" s="1"/>
  <c r="EM67" i="32"/>
  <c r="CU67" i="32"/>
  <c r="GE67" i="32" s="1"/>
  <c r="EF67" i="32"/>
  <c r="CN67" i="32"/>
  <c r="FX67" i="32" s="1"/>
  <c r="EJ67" i="32"/>
  <c r="CR67" i="32"/>
  <c r="GB67" i="32" s="1"/>
  <c r="DQ67" i="32"/>
  <c r="BY67" i="32"/>
  <c r="FI67" i="32" s="1"/>
  <c r="AU72" i="24"/>
  <c r="CM72" i="24" s="1"/>
  <c r="FW72" i="24" s="1"/>
  <c r="BL72" i="24"/>
  <c r="AH72" i="24"/>
  <c r="BG72" i="24"/>
  <c r="AS72" i="24"/>
  <c r="BB59" i="24"/>
  <c r="AS59" i="24"/>
  <c r="AV59" i="24"/>
  <c r="Z59" i="24"/>
  <c r="DJ59" i="24" s="1"/>
  <c r="AY59" i="24"/>
  <c r="BG58" i="24"/>
  <c r="AY58" i="24"/>
  <c r="AT58" i="24"/>
  <c r="AF58" i="24"/>
  <c r="AW58" i="24"/>
  <c r="BH50" i="24"/>
  <c r="AK50" i="24"/>
  <c r="CC50" i="24" s="1"/>
  <c r="FM50" i="24" s="1"/>
  <c r="BJ50" i="24"/>
  <c r="AV50" i="24"/>
  <c r="Z50" i="24"/>
  <c r="EF71" i="32"/>
  <c r="CN71" i="32"/>
  <c r="FX71" i="32" s="1"/>
  <c r="DN71" i="32"/>
  <c r="BV71" i="32"/>
  <c r="FF71" i="32" s="1"/>
  <c r="EM71" i="32"/>
  <c r="CU71" i="32"/>
  <c r="GE71" i="32" s="1"/>
  <c r="DR71" i="32"/>
  <c r="BZ71" i="32"/>
  <c r="FJ71" i="32" s="1"/>
  <c r="EQ71" i="32"/>
  <c r="CY71" i="32"/>
  <c r="GI71" i="32" s="1"/>
  <c r="DJ66" i="32"/>
  <c r="BR66" i="32"/>
  <c r="FB66" i="32" s="1"/>
  <c r="DY66" i="32"/>
  <c r="CG66" i="32"/>
  <c r="FQ66" i="32" s="1"/>
  <c r="DL66" i="32"/>
  <c r="BT66" i="32"/>
  <c r="FD66" i="32" s="1"/>
  <c r="EL66" i="32"/>
  <c r="CT66" i="32"/>
  <c r="GD66" i="32" s="1"/>
  <c r="DX66" i="32"/>
  <c r="CF66" i="32"/>
  <c r="FP66" i="32" s="1"/>
  <c r="DP58" i="32"/>
  <c r="BX58" i="32"/>
  <c r="FH58" i="32" s="1"/>
  <c r="EE58" i="32"/>
  <c r="CM58" i="32"/>
  <c r="FW58" i="32" s="1"/>
  <c r="DN58" i="32"/>
  <c r="BV58" i="32"/>
  <c r="FF58" i="32" s="1"/>
  <c r="EG58" i="32"/>
  <c r="CO58" i="32"/>
  <c r="FY58" i="32" s="1"/>
  <c r="DS58" i="32"/>
  <c r="CA58" i="32"/>
  <c r="FK58" i="32" s="1"/>
  <c r="EE48" i="32"/>
  <c r="CM48" i="32"/>
  <c r="FW48" i="32" s="1"/>
  <c r="EQ48" i="32"/>
  <c r="CY48" i="32"/>
  <c r="GI48" i="32" s="1"/>
  <c r="EU48" i="32"/>
  <c r="DC48" i="32"/>
  <c r="GM48" i="32" s="1"/>
  <c r="DM48" i="32"/>
  <c r="BU48" i="32"/>
  <c r="FE48" i="32" s="1"/>
  <c r="DR48" i="32"/>
  <c r="BZ48" i="32"/>
  <c r="FJ48" i="32" s="1"/>
  <c r="DY70" i="32"/>
  <c r="CG70" i="32"/>
  <c r="FQ70" i="32" s="1"/>
  <c r="ER70" i="32"/>
  <c r="CZ70" i="32"/>
  <c r="GJ70" i="32" s="1"/>
  <c r="EG70" i="32"/>
  <c r="CO70" i="32"/>
  <c r="FY70" i="32" s="1"/>
  <c r="EE70" i="32"/>
  <c r="CM70" i="32"/>
  <c r="FW70" i="32" s="1"/>
  <c r="DK70" i="32"/>
  <c r="BS70" i="32"/>
  <c r="FC70" i="32" s="1"/>
  <c r="DJ62" i="32"/>
  <c r="BR62" i="32"/>
  <c r="FB62" i="32" s="1"/>
  <c r="DX62" i="32"/>
  <c r="CF62" i="32"/>
  <c r="FP62" i="32" s="1"/>
  <c r="DR62" i="32"/>
  <c r="BZ62" i="32"/>
  <c r="FJ62" i="32" s="1"/>
  <c r="EU62" i="32"/>
  <c r="DC62" i="32"/>
  <c r="GM62" i="32" s="1"/>
  <c r="DL62" i="32"/>
  <c r="BT62" i="32"/>
  <c r="FD62" i="32" s="1"/>
  <c r="DL57" i="32"/>
  <c r="BT57" i="32"/>
  <c r="FD57" i="32" s="1"/>
  <c r="DJ57" i="32"/>
  <c r="BR57" i="32"/>
  <c r="FB57" i="32" s="1"/>
  <c r="DO57" i="32"/>
  <c r="BW57" i="32"/>
  <c r="FG57" i="32" s="1"/>
  <c r="DQ57" i="32"/>
  <c r="BY57" i="32"/>
  <c r="FI57" i="32" s="1"/>
  <c r="DK57" i="32"/>
  <c r="BS57" i="32"/>
  <c r="FC57" i="32" s="1"/>
  <c r="DK54" i="32"/>
  <c r="BS54" i="32"/>
  <c r="FC54" i="32" s="1"/>
  <c r="DW54" i="32"/>
  <c r="CE54" i="32"/>
  <c r="FO54" i="32" s="1"/>
  <c r="ER54" i="32"/>
  <c r="CZ54" i="32"/>
  <c r="GJ54" i="32" s="1"/>
  <c r="EF54" i="32"/>
  <c r="CN54" i="32"/>
  <c r="FX54" i="32" s="1"/>
  <c r="DJ54" i="32"/>
  <c r="BR54" i="32"/>
  <c r="FB54" i="32" s="1"/>
  <c r="ED69" i="32"/>
  <c r="CL69" i="32"/>
  <c r="FV69" i="32" s="1"/>
  <c r="DO69" i="32"/>
  <c r="BW69" i="32"/>
  <c r="FG69" i="32" s="1"/>
  <c r="DI69" i="32"/>
  <c r="BQ69" i="32"/>
  <c r="FA69" i="32" s="1"/>
  <c r="DM69" i="32"/>
  <c r="BU69" i="32"/>
  <c r="FE69" i="32" s="1"/>
  <c r="EP69" i="32"/>
  <c r="CX69" i="32"/>
  <c r="GH69" i="32" s="1"/>
  <c r="EH65" i="32"/>
  <c r="CP65" i="32"/>
  <c r="FZ65" i="32" s="1"/>
  <c r="DT65" i="32"/>
  <c r="CB65" i="32"/>
  <c r="FL65" i="32" s="1"/>
  <c r="EK65" i="32"/>
  <c r="DS65" i="32"/>
  <c r="CA65" i="32"/>
  <c r="FK65" i="32" s="1"/>
  <c r="EU65" i="32"/>
  <c r="DC65" i="32"/>
  <c r="GM65" i="32" s="1"/>
  <c r="DK56" i="32"/>
  <c r="BS56" i="32"/>
  <c r="FC56" i="32" s="1"/>
  <c r="DL56" i="32"/>
  <c r="BT56" i="32"/>
  <c r="FD56" i="32" s="1"/>
  <c r="EK56" i="32"/>
  <c r="CS56" i="32"/>
  <c r="GC56" i="32" s="1"/>
  <c r="DX56" i="32"/>
  <c r="CF56" i="32"/>
  <c r="FP56" i="32" s="1"/>
  <c r="EO56" i="32"/>
  <c r="CW56" i="32"/>
  <c r="GG56" i="32" s="1"/>
  <c r="DV51" i="32"/>
  <c r="CD51" i="32"/>
  <c r="FN51" i="32" s="1"/>
  <c r="DL51" i="32"/>
  <c r="BT51" i="32"/>
  <c r="FD51" i="32" s="1"/>
  <c r="EK51" i="32"/>
  <c r="CS51" i="32"/>
  <c r="GC51" i="32" s="1"/>
  <c r="DX51" i="32"/>
  <c r="CF51" i="32"/>
  <c r="FP51" i="32" s="1"/>
  <c r="EO51" i="32"/>
  <c r="CW51" i="32"/>
  <c r="GG51" i="32" s="1"/>
  <c r="DO68" i="32"/>
  <c r="BW68" i="32"/>
  <c r="FG68" i="32" s="1"/>
  <c r="DV68" i="32"/>
  <c r="CD68" i="32"/>
  <c r="FN68" i="32" s="1"/>
  <c r="EB68" i="32"/>
  <c r="CJ68" i="32"/>
  <c r="FT68" i="32" s="1"/>
  <c r="DP68" i="32"/>
  <c r="BX68" i="32"/>
  <c r="FH68" i="32" s="1"/>
  <c r="EG68" i="32"/>
  <c r="CO68" i="32"/>
  <c r="FY68" i="32" s="1"/>
  <c r="ED64" i="32"/>
  <c r="CL64" i="32"/>
  <c r="FV64" i="32" s="1"/>
  <c r="ET64" i="32"/>
  <c r="DB64" i="32"/>
  <c r="GL64" i="32" s="1"/>
  <c r="EF64" i="32"/>
  <c r="CN64" i="32"/>
  <c r="FX64" i="32" s="1"/>
  <c r="DK64" i="32"/>
  <c r="BS64" i="32"/>
  <c r="FC64" i="32" s="1"/>
  <c r="EJ64" i="32"/>
  <c r="CR64" i="32"/>
  <c r="GB64" i="32" s="1"/>
  <c r="DN55" i="32"/>
  <c r="BV55" i="32"/>
  <c r="FF55" i="32" s="1"/>
  <c r="DS55" i="32"/>
  <c r="CA55" i="32"/>
  <c r="FK55" i="32" s="1"/>
  <c r="EB55" i="32"/>
  <c r="CJ55" i="32"/>
  <c r="FT55" i="32" s="1"/>
  <c r="DP55" i="32"/>
  <c r="BX55" i="32"/>
  <c r="FH55" i="32" s="1"/>
  <c r="EG55" i="32"/>
  <c r="CO55" i="32"/>
  <c r="FY55" i="32" s="1"/>
  <c r="ET72" i="32"/>
  <c r="DB72" i="32"/>
  <c r="GL72" i="32" s="1"/>
  <c r="EU72" i="32"/>
  <c r="DC72" i="32"/>
  <c r="GM72" i="32" s="1"/>
  <c r="EA72" i="32"/>
  <c r="CI72" i="32"/>
  <c r="FS72" i="32" s="1"/>
  <c r="DP72" i="32"/>
  <c r="BX72" i="32"/>
  <c r="FH72" i="32" s="1"/>
  <c r="EJ72" i="32"/>
  <c r="CR72" i="32"/>
  <c r="GB72" i="32" s="1"/>
  <c r="EH74" i="32"/>
  <c r="CP74" i="32"/>
  <c r="FZ74" i="32" s="1"/>
  <c r="ES74" i="32"/>
  <c r="DA74" i="32"/>
  <c r="GK74" i="32" s="1"/>
  <c r="DS74" i="32"/>
  <c r="CA74" i="32"/>
  <c r="FK74" i="32" s="1"/>
  <c r="DN74" i="32"/>
  <c r="BV74" i="32"/>
  <c r="FF74" i="32" s="1"/>
  <c r="EM74" i="32"/>
  <c r="CU74" i="32"/>
  <c r="GE74" i="32" s="1"/>
  <c r="DW60" i="32"/>
  <c r="CE60" i="32"/>
  <c r="FO60" i="32" s="1"/>
  <c r="EC60" i="32"/>
  <c r="CK60" i="32"/>
  <c r="FU60" i="32" s="1"/>
  <c r="DI60" i="32"/>
  <c r="BQ60" i="32"/>
  <c r="FA60" i="32" s="1"/>
  <c r="EH60" i="32"/>
  <c r="CP60" i="32"/>
  <c r="FZ60" i="32" s="1"/>
  <c r="DK53" i="32"/>
  <c r="BS53" i="32"/>
  <c r="FC53" i="32" s="1"/>
  <c r="EL53" i="32"/>
  <c r="CT53" i="32"/>
  <c r="GD53" i="32" s="1"/>
  <c r="EE53" i="32"/>
  <c r="CM53" i="32"/>
  <c r="FW53" i="32" s="1"/>
  <c r="DM53" i="32"/>
  <c r="BU53" i="32"/>
  <c r="FE53" i="32" s="1"/>
  <c r="EG53" i="32"/>
  <c r="CO53" i="32"/>
  <c r="FY53" i="32" s="1"/>
  <c r="EP75" i="32"/>
  <c r="CX75" i="32"/>
  <c r="GH75" i="32" s="1"/>
  <c r="EH75" i="32"/>
  <c r="CP75" i="32"/>
  <c r="FZ75" i="32" s="1"/>
  <c r="DL75" i="32"/>
  <c r="BT75" i="32"/>
  <c r="FD75" i="32" s="1"/>
  <c r="EL75" i="32"/>
  <c r="CT75" i="32"/>
  <c r="GD75" i="32" s="1"/>
  <c r="DX75" i="32"/>
  <c r="CF75" i="32"/>
  <c r="FP75" i="32" s="1"/>
  <c r="DL59" i="32"/>
  <c r="BT59" i="32"/>
  <c r="FD59" i="32" s="1"/>
  <c r="ER59" i="32"/>
  <c r="CZ59" i="32"/>
  <c r="GJ59" i="32" s="1"/>
  <c r="EC59" i="32"/>
  <c r="CK59" i="32"/>
  <c r="FU59" i="32" s="1"/>
  <c r="DI59" i="32"/>
  <c r="BQ59" i="32"/>
  <c r="FA59" i="32" s="1"/>
  <c r="EH59" i="32"/>
  <c r="CP59" i="32"/>
  <c r="FZ59" i="32" s="1"/>
  <c r="EF52" i="32"/>
  <c r="CN52" i="32"/>
  <c r="FX52" i="32" s="1"/>
  <c r="EA52" i="32"/>
  <c r="CI52" i="32"/>
  <c r="FS52" i="32" s="1"/>
  <c r="DZ52" i="32"/>
  <c r="CH52" i="32"/>
  <c r="FR52" i="32" s="1"/>
  <c r="DM52" i="32"/>
  <c r="BU52" i="32"/>
  <c r="FE52" i="32" s="1"/>
  <c r="EL52" i="32"/>
  <c r="CT52" i="32"/>
  <c r="GD52" i="32" s="1"/>
  <c r="DZ76" i="32"/>
  <c r="CH76" i="32"/>
  <c r="FR76" i="32" s="1"/>
  <c r="EP76" i="32"/>
  <c r="CX76" i="32"/>
  <c r="GH76" i="32" s="1"/>
  <c r="EB76" i="32"/>
  <c r="CJ76" i="32"/>
  <c r="FT76" i="32" s="1"/>
  <c r="DO76" i="32"/>
  <c r="BW76" i="32"/>
  <c r="FG76" i="32" s="1"/>
  <c r="EN76" i="32"/>
  <c r="CV76" i="32"/>
  <c r="GF76" i="32" s="1"/>
  <c r="DQ63" i="32"/>
  <c r="BY63" i="32"/>
  <c r="FI63" i="32" s="1"/>
  <c r="DI63" i="32"/>
  <c r="BQ63" i="32"/>
  <c r="FA63" i="32" s="1"/>
  <c r="EE63" i="32"/>
  <c r="CM63" i="32"/>
  <c r="FW63" i="32" s="1"/>
  <c r="DJ63" i="32"/>
  <c r="BR63" i="32"/>
  <c r="FB63" i="32" s="1"/>
  <c r="EI63" i="32"/>
  <c r="CQ63" i="32"/>
  <c r="GA63" i="32" s="1"/>
  <c r="DT49" i="32"/>
  <c r="CB49" i="32"/>
  <c r="FL49" i="32" s="1"/>
  <c r="DL49" i="32"/>
  <c r="BT49" i="32"/>
  <c r="FD49" i="32" s="1"/>
  <c r="DY49" i="32"/>
  <c r="CG49" i="32"/>
  <c r="FQ49" i="32" s="1"/>
  <c r="DM49" i="32"/>
  <c r="BU49" i="32"/>
  <c r="FE49" i="32" s="1"/>
  <c r="EL49" i="32"/>
  <c r="CT49" i="32"/>
  <c r="GD49" i="32" s="1"/>
  <c r="DV73" i="32"/>
  <c r="CD73" i="32"/>
  <c r="FN73" i="32" s="1"/>
  <c r="DN73" i="32"/>
  <c r="BV73" i="32"/>
  <c r="FF73" i="32" s="1"/>
  <c r="EF73" i="32"/>
  <c r="CN73" i="32"/>
  <c r="FX73" i="32" s="1"/>
  <c r="DK73" i="32"/>
  <c r="BS73" i="32"/>
  <c r="FC73" i="32" s="1"/>
  <c r="EJ73" i="32"/>
  <c r="CR73" i="32"/>
  <c r="GB73" i="32" s="1"/>
  <c r="EJ61" i="32"/>
  <c r="CR61" i="32"/>
  <c r="GB61" i="32" s="1"/>
  <c r="EE61" i="32"/>
  <c r="CM61" i="32"/>
  <c r="FW61" i="32" s="1"/>
  <c r="ED61" i="32"/>
  <c r="CL61" i="32"/>
  <c r="FV61" i="32" s="1"/>
  <c r="DI61" i="32"/>
  <c r="BQ61" i="32"/>
  <c r="FA61" i="32" s="1"/>
  <c r="EH61" i="32"/>
  <c r="CP61" i="32"/>
  <c r="FZ61" i="32" s="1"/>
  <c r="DY50" i="32"/>
  <c r="CG50" i="32"/>
  <c r="FQ50" i="32" s="1"/>
  <c r="DQ50" i="32"/>
  <c r="BY50" i="32"/>
  <c r="FI50" i="32" s="1"/>
  <c r="ED50" i="32"/>
  <c r="CL50" i="32"/>
  <c r="FV50" i="32" s="1"/>
  <c r="DJ50" i="32"/>
  <c r="BR50" i="32"/>
  <c r="FB50" i="32" s="1"/>
  <c r="EI50" i="32"/>
  <c r="CQ50" i="32"/>
  <c r="GA50" i="32" s="1"/>
  <c r="DL67" i="32"/>
  <c r="BT67" i="32"/>
  <c r="FD67" i="32" s="1"/>
  <c r="DO67" i="32"/>
  <c r="BW67" i="32"/>
  <c r="FG67" i="32" s="1"/>
  <c r="ET67" i="32"/>
  <c r="DB67" i="32"/>
  <c r="GL67" i="32" s="1"/>
  <c r="EV67" i="32"/>
  <c r="DD67" i="32"/>
  <c r="GN67" i="32" s="1"/>
  <c r="DY67" i="32"/>
  <c r="CG67" i="32"/>
  <c r="FQ67" i="32" s="1"/>
  <c r="EK66" i="32"/>
  <c r="CS66" i="32"/>
  <c r="GC66" i="32" s="1"/>
  <c r="EJ58" i="32"/>
  <c r="CR58" i="32"/>
  <c r="GB58" i="32" s="1"/>
  <c r="ED48" i="32"/>
  <c r="CL48" i="32"/>
  <c r="FV48" i="32" s="1"/>
  <c r="DT70" i="32"/>
  <c r="CB70" i="32"/>
  <c r="FL70" i="32" s="1"/>
  <c r="EQ62" i="32"/>
  <c r="CY62" i="32"/>
  <c r="GI62" i="32" s="1"/>
  <c r="EV57" i="32"/>
  <c r="DD57" i="32"/>
  <c r="GN57" i="32" s="1"/>
  <c r="DX54" i="32"/>
  <c r="CF54" i="32"/>
  <c r="FP54" i="32" s="1"/>
  <c r="EV69" i="32"/>
  <c r="DD69" i="32"/>
  <c r="GN69" i="32" s="1"/>
  <c r="ER65" i="32"/>
  <c r="CZ65" i="32"/>
  <c r="GJ65" i="32" s="1"/>
  <c r="EM65" i="32"/>
  <c r="CU65" i="32"/>
  <c r="GE65" i="32" s="1"/>
  <c r="EC56" i="32"/>
  <c r="CK56" i="32"/>
  <c r="FU56" i="32" s="1"/>
  <c r="ET51" i="32"/>
  <c r="DB51" i="32"/>
  <c r="GL51" i="32" s="1"/>
  <c r="EM68" i="32"/>
  <c r="CU68" i="32"/>
  <c r="GE68" i="32" s="1"/>
  <c r="ES68" i="32"/>
  <c r="DA68" i="32"/>
  <c r="GK68" i="32" s="1"/>
  <c r="DQ64" i="32"/>
  <c r="BY64" i="32"/>
  <c r="FI64" i="32" s="1"/>
  <c r="DX64" i="32"/>
  <c r="CF64" i="32"/>
  <c r="FP64" i="32" s="1"/>
  <c r="EB64" i="32"/>
  <c r="CJ64" i="32"/>
  <c r="FT64" i="32" s="1"/>
  <c r="EL55" i="32"/>
  <c r="CT55" i="32"/>
  <c r="GD55" i="32" s="1"/>
  <c r="DT55" i="32"/>
  <c r="CB55" i="32"/>
  <c r="FL55" i="32" s="1"/>
  <c r="DY55" i="32"/>
  <c r="CG55" i="32"/>
  <c r="FQ55" i="32" s="1"/>
  <c r="EH72" i="32"/>
  <c r="CP72" i="32"/>
  <c r="FZ72" i="32" s="1"/>
  <c r="EQ72" i="32"/>
  <c r="CY72" i="32"/>
  <c r="GI72" i="32" s="1"/>
  <c r="DU74" i="32"/>
  <c r="CC74" i="32"/>
  <c r="FM74" i="32" s="1"/>
  <c r="DK74" i="32"/>
  <c r="BS74" i="32"/>
  <c r="FC74" i="32" s="1"/>
  <c r="EE74" i="32"/>
  <c r="CM74" i="32"/>
  <c r="FW74" i="32" s="1"/>
  <c r="DW53" i="32"/>
  <c r="CE53" i="32"/>
  <c r="FO53" i="32" s="1"/>
  <c r="DS53" i="32"/>
  <c r="CA53" i="32"/>
  <c r="FK53" i="32" s="1"/>
  <c r="DY53" i="32"/>
  <c r="CG53" i="32"/>
  <c r="FQ53" i="32" s="1"/>
  <c r="DI75" i="32"/>
  <c r="BQ75" i="32"/>
  <c r="FA75" i="32" s="1"/>
  <c r="ED75" i="32"/>
  <c r="CL75" i="32"/>
  <c r="FV75" i="32" s="1"/>
  <c r="DP75" i="32"/>
  <c r="BX75" i="32"/>
  <c r="FH75" i="32" s="1"/>
  <c r="DU59" i="32"/>
  <c r="CC59" i="32"/>
  <c r="FM59" i="32" s="1"/>
  <c r="DZ59" i="32"/>
  <c r="CH59" i="32"/>
  <c r="FR59" i="32" s="1"/>
  <c r="DK52" i="32"/>
  <c r="BS52" i="32"/>
  <c r="FC52" i="32" s="1"/>
  <c r="ER52" i="32"/>
  <c r="CZ52" i="32"/>
  <c r="GJ52" i="32" s="1"/>
  <c r="DM76" i="32"/>
  <c r="BU76" i="32"/>
  <c r="FE76" i="32" s="1"/>
  <c r="GV76" i="32" s="1"/>
  <c r="DT76" i="32"/>
  <c r="CB76" i="32"/>
  <c r="FL76" i="32" s="1"/>
  <c r="EL63" i="32"/>
  <c r="CT63" i="32"/>
  <c r="GD63" i="32" s="1"/>
  <c r="DW63" i="32"/>
  <c r="CE63" i="32"/>
  <c r="FO63" i="32" s="1"/>
  <c r="EA63" i="32"/>
  <c r="CI63" i="32"/>
  <c r="FS63" i="32" s="1"/>
  <c r="HJ63" i="32" s="1"/>
  <c r="EQ49" i="32"/>
  <c r="CY49" i="32"/>
  <c r="GI49" i="32" s="1"/>
  <c r="EP49" i="32"/>
  <c r="CX49" i="32"/>
  <c r="GH49" i="32" s="1"/>
  <c r="EP73" i="32"/>
  <c r="CX73" i="32"/>
  <c r="GH73" i="32" s="1"/>
  <c r="DX73" i="32"/>
  <c r="CF73" i="32"/>
  <c r="FP73" i="32" s="1"/>
  <c r="HG73" i="32" s="1"/>
  <c r="EB73" i="32"/>
  <c r="CJ73" i="32"/>
  <c r="FT73" i="32" s="1"/>
  <c r="DO61" i="32"/>
  <c r="BW61" i="32"/>
  <c r="FG61" i="32" s="1"/>
  <c r="EV61" i="32"/>
  <c r="DD61" i="32"/>
  <c r="GN61" i="32" s="1"/>
  <c r="DM50" i="32"/>
  <c r="BU50" i="32"/>
  <c r="FE50" i="32" s="1"/>
  <c r="GV50" i="32" s="1"/>
  <c r="DV50" i="32"/>
  <c r="CD50" i="32"/>
  <c r="FN50" i="32" s="1"/>
  <c r="EA50" i="32"/>
  <c r="CI50" i="32"/>
  <c r="FS50" i="32" s="1"/>
  <c r="AN72" i="24"/>
  <c r="AM72" i="24"/>
  <c r="AP72" i="24"/>
  <c r="AB72" i="24"/>
  <c r="BA72" i="24"/>
  <c r="AC59" i="24"/>
  <c r="AE59" i="24"/>
  <c r="DO59" i="24" s="1"/>
  <c r="BD59" i="24"/>
  <c r="AH59" i="24"/>
  <c r="BG59" i="24"/>
  <c r="AB58" i="24"/>
  <c r="AC58" i="24"/>
  <c r="BB58" i="24"/>
  <c r="AN58" i="24"/>
  <c r="BE58" i="24"/>
  <c r="EO58" i="24" s="1"/>
  <c r="AI50" i="24"/>
  <c r="AS50" i="24"/>
  <c r="AE50" i="24"/>
  <c r="BD50" i="24"/>
  <c r="AH50" i="24"/>
  <c r="DM71" i="32"/>
  <c r="BU71" i="32"/>
  <c r="FE71" i="32" s="1"/>
  <c r="DV71" i="32"/>
  <c r="CD71" i="32"/>
  <c r="FN71" i="32" s="1"/>
  <c r="EU71" i="32"/>
  <c r="DC71" i="32"/>
  <c r="GM71" i="32" s="1"/>
  <c r="DZ71" i="32"/>
  <c r="CH71" i="32"/>
  <c r="FR71" i="32" s="1"/>
  <c r="EB71" i="32"/>
  <c r="CJ71" i="32"/>
  <c r="FT71" i="32" s="1"/>
  <c r="EG66" i="32"/>
  <c r="CO66" i="32"/>
  <c r="FY66" i="32" s="1"/>
  <c r="ES66" i="32"/>
  <c r="DA66" i="32"/>
  <c r="GK66" i="32" s="1"/>
  <c r="DT66" i="32"/>
  <c r="CB66" i="32"/>
  <c r="FL66" i="32" s="1"/>
  <c r="ET66" i="32"/>
  <c r="DB66" i="32"/>
  <c r="GL66" i="32" s="1"/>
  <c r="EF66" i="32"/>
  <c r="CN66" i="32"/>
  <c r="FX66" i="32" s="1"/>
  <c r="EM58" i="32"/>
  <c r="CU58" i="32"/>
  <c r="GE58" i="32" s="1"/>
  <c r="DL58" i="32"/>
  <c r="BT58" i="32"/>
  <c r="FD58" i="32" s="1"/>
  <c r="DV58" i="32"/>
  <c r="CD58" i="32"/>
  <c r="FN58" i="32" s="1"/>
  <c r="EO58" i="32"/>
  <c r="CW58" i="32"/>
  <c r="GG58" i="32" s="1"/>
  <c r="EA58" i="32"/>
  <c r="CI58" i="32"/>
  <c r="FS58" i="32" s="1"/>
  <c r="EM48" i="32"/>
  <c r="CU48" i="32"/>
  <c r="GE48" i="32" s="1"/>
  <c r="DK48" i="32"/>
  <c r="BS48" i="32"/>
  <c r="FC48" i="32" s="1"/>
  <c r="DN48" i="32"/>
  <c r="BV48" i="32"/>
  <c r="FF48" i="32" s="1"/>
  <c r="DU48" i="32"/>
  <c r="CC48" i="32"/>
  <c r="FM48" i="32" s="1"/>
  <c r="DZ48" i="32"/>
  <c r="CH48" i="32"/>
  <c r="FR48" i="32" s="1"/>
  <c r="EO70" i="32"/>
  <c r="CW70" i="32"/>
  <c r="GG70" i="32" s="1"/>
  <c r="DM70" i="32"/>
  <c r="BU70" i="32"/>
  <c r="FE70" i="32" s="1"/>
  <c r="DN70" i="32"/>
  <c r="BV70" i="32"/>
  <c r="FF70" i="32" s="1"/>
  <c r="EM70" i="32"/>
  <c r="CU70" i="32"/>
  <c r="GE70" i="32" s="1"/>
  <c r="HV70" i="32" s="1"/>
  <c r="DS70" i="32"/>
  <c r="CA70" i="32"/>
  <c r="FK70" i="32" s="1"/>
  <c r="DO62" i="32"/>
  <c r="BW62" i="32"/>
  <c r="FG62" i="32" s="1"/>
  <c r="EH62" i="32"/>
  <c r="CP62" i="32"/>
  <c r="FZ62" i="32" s="1"/>
  <c r="ED62" i="32"/>
  <c r="CL62" i="32"/>
  <c r="FV62" i="32" s="1"/>
  <c r="HM62" i="32" s="1"/>
  <c r="EN62" i="32"/>
  <c r="CV62" i="32"/>
  <c r="GF62" i="32" s="1"/>
  <c r="DT62" i="32"/>
  <c r="CB62" i="32"/>
  <c r="FL62" i="32" s="1"/>
  <c r="DR57" i="32"/>
  <c r="BZ57" i="32"/>
  <c r="FJ57" i="32" s="1"/>
  <c r="DV57" i="32"/>
  <c r="CD57" i="32"/>
  <c r="FN57" i="32" s="1"/>
  <c r="HE57" i="32" s="1"/>
  <c r="DY57" i="32"/>
  <c r="CG57" i="32"/>
  <c r="FQ57" i="32" s="1"/>
  <c r="EB57" i="32"/>
  <c r="CJ57" i="32"/>
  <c r="FT57" i="32" s="1"/>
  <c r="DS57" i="32"/>
  <c r="CA57" i="32"/>
  <c r="FK57" i="32" s="1"/>
  <c r="EE54" i="32"/>
  <c r="CM54" i="32"/>
  <c r="FW54" i="32" s="1"/>
  <c r="HN54" i="32" s="1"/>
  <c r="ET54" i="32"/>
  <c r="DB54" i="32"/>
  <c r="GL54" i="32" s="1"/>
  <c r="DM54" i="32"/>
  <c r="BU54" i="32"/>
  <c r="FE54" i="32" s="1"/>
  <c r="EN54" i="32"/>
  <c r="CV54" i="32"/>
  <c r="GF54" i="32" s="1"/>
  <c r="DR54" i="32"/>
  <c r="BZ54" i="32"/>
  <c r="FJ54" i="32" s="1"/>
  <c r="HA54" i="32" s="1"/>
  <c r="EJ69" i="32"/>
  <c r="CR69" i="32"/>
  <c r="GB69" i="32" s="1"/>
  <c r="DY69" i="32"/>
  <c r="CG69" i="32"/>
  <c r="FQ69" i="32" s="1"/>
  <c r="DU69" i="32"/>
  <c r="CC69" i="32"/>
  <c r="FM69" i="32" s="1"/>
  <c r="DW69" i="32"/>
  <c r="CE69" i="32"/>
  <c r="FO69" i="32" s="1"/>
  <c r="HF69" i="32" s="1"/>
  <c r="DK69" i="32"/>
  <c r="BS69" i="32"/>
  <c r="FC69" i="32" s="1"/>
  <c r="EG65" i="32"/>
  <c r="CO65" i="32"/>
  <c r="FY65" i="32" s="1"/>
  <c r="DM65" i="32"/>
  <c r="BU65" i="32"/>
  <c r="FE65" i="32" s="1"/>
  <c r="GV65" i="32" s="1"/>
  <c r="DP65" i="32"/>
  <c r="BX65" i="32"/>
  <c r="FH65" i="32" s="1"/>
  <c r="EQ56" i="32"/>
  <c r="CY56" i="32"/>
  <c r="GI56" i="32" s="1"/>
  <c r="DT56" i="32"/>
  <c r="CB56" i="32"/>
  <c r="FL56" i="32" s="1"/>
  <c r="HC56" i="32" s="1"/>
  <c r="ES56" i="32"/>
  <c r="DA56" i="32"/>
  <c r="GK56" i="32" s="1"/>
  <c r="DJ56" i="32"/>
  <c r="BR56" i="32"/>
  <c r="FB56" i="32" s="1"/>
  <c r="EA51" i="32"/>
  <c r="CI51" i="32"/>
  <c r="FS51" i="32" s="1"/>
  <c r="HJ51" i="32" s="1"/>
  <c r="DT51" i="32"/>
  <c r="CB51" i="32"/>
  <c r="FL51" i="32" s="1"/>
  <c r="ES51" i="32"/>
  <c r="DA51" i="32"/>
  <c r="GK51" i="32" s="1"/>
  <c r="EF51" i="32"/>
  <c r="CN51" i="32"/>
  <c r="FX51" i="32" s="1"/>
  <c r="DJ51" i="32"/>
  <c r="BR51" i="32"/>
  <c r="FB51" i="32" s="1"/>
  <c r="GS51" i="32" s="1"/>
  <c r="EL68" i="32"/>
  <c r="CT68" i="32"/>
  <c r="GD68" i="32" s="1"/>
  <c r="EQ68" i="32"/>
  <c r="CY68" i="32"/>
  <c r="GI68" i="32" s="1"/>
  <c r="EJ68" i="32"/>
  <c r="CR68" i="32"/>
  <c r="GB68" i="32" s="1"/>
  <c r="DX68" i="32"/>
  <c r="CF68" i="32"/>
  <c r="FP68" i="32" s="1"/>
  <c r="HG68" i="32" s="1"/>
  <c r="EO68" i="32"/>
  <c r="CW68" i="32"/>
  <c r="GG68" i="32" s="1"/>
  <c r="DV64" i="32"/>
  <c r="CD64" i="32"/>
  <c r="FN64" i="32" s="1"/>
  <c r="DO64" i="32"/>
  <c r="BW64" i="32"/>
  <c r="FG64" i="32" s="1"/>
  <c r="EN64" i="32"/>
  <c r="CV64" i="32"/>
  <c r="GF64" i="32" s="1"/>
  <c r="HW64" i="32" s="1"/>
  <c r="DS64" i="32"/>
  <c r="CA64" i="32"/>
  <c r="FK64" i="32" s="1"/>
  <c r="ER64" i="32"/>
  <c r="CZ64" i="32"/>
  <c r="GJ64" i="32" s="1"/>
  <c r="EA55" i="32"/>
  <c r="CI55" i="32"/>
  <c r="FS55" i="32" s="1"/>
  <c r="EM55" i="32"/>
  <c r="CU55" i="32"/>
  <c r="GE55" i="32" s="1"/>
  <c r="HV55" i="32" s="1"/>
  <c r="EJ55" i="32"/>
  <c r="CR55" i="32"/>
  <c r="GB55" i="32" s="1"/>
  <c r="DX55" i="32"/>
  <c r="CF55" i="32"/>
  <c r="FP55" i="32" s="1"/>
  <c r="EO55" i="32"/>
  <c r="CW55" i="32"/>
  <c r="GG55" i="32" s="1"/>
  <c r="DK72" i="32"/>
  <c r="BS72" i="32"/>
  <c r="FC72" i="32" s="1"/>
  <c r="GT72" i="32" s="1"/>
  <c r="DJ72" i="32"/>
  <c r="BR72" i="32"/>
  <c r="FB72" i="32" s="1"/>
  <c r="EO72" i="32"/>
  <c r="CW72" i="32"/>
  <c r="GG72" i="32" s="1"/>
  <c r="DX72" i="32"/>
  <c r="CF72" i="32"/>
  <c r="FP72" i="32" s="1"/>
  <c r="ER72" i="32"/>
  <c r="CZ72" i="32"/>
  <c r="GJ72" i="32" s="1"/>
  <c r="IA72" i="32" s="1"/>
  <c r="EP74" i="32"/>
  <c r="CX74" i="32"/>
  <c r="GH74" i="32" s="1"/>
  <c r="DI74" i="32"/>
  <c r="BQ74" i="32"/>
  <c r="FA74" i="32" s="1"/>
  <c r="EA74" i="32"/>
  <c r="CI74" i="32"/>
  <c r="FS74" i="32" s="1"/>
  <c r="DV74" i="32"/>
  <c r="CD74" i="32"/>
  <c r="FN74" i="32" s="1"/>
  <c r="HE74" i="32" s="1"/>
  <c r="EU74" i="32"/>
  <c r="DC74" i="32"/>
  <c r="GM74" i="32" s="1"/>
  <c r="EE60" i="32"/>
  <c r="CM60" i="32"/>
  <c r="FW60" i="32" s="1"/>
  <c r="EK60" i="32"/>
  <c r="CS60" i="32"/>
  <c r="GC60" i="32" s="1"/>
  <c r="HT60" i="32" s="1"/>
  <c r="DQ60" i="32"/>
  <c r="BY60" i="32"/>
  <c r="FI60" i="32" s="1"/>
  <c r="GZ60" i="32" s="1"/>
  <c r="EP60" i="32"/>
  <c r="CX60" i="32"/>
  <c r="GH60" i="32" s="1"/>
  <c r="DO53" i="32"/>
  <c r="BW53" i="32"/>
  <c r="FG53" i="32" s="1"/>
  <c r="DN53" i="32"/>
  <c r="BV53" i="32"/>
  <c r="FF53" i="32" s="1"/>
  <c r="GW53" i="32" s="1"/>
  <c r="ER53" i="32"/>
  <c r="CZ53" i="32"/>
  <c r="GJ53" i="32" s="1"/>
  <c r="IA53" i="32" s="1"/>
  <c r="DU53" i="32"/>
  <c r="CC53" i="32"/>
  <c r="FM53" i="32" s="1"/>
  <c r="EO53" i="32"/>
  <c r="CW53" i="32"/>
  <c r="GG53" i="32" s="1"/>
  <c r="HX53" i="32" s="1"/>
  <c r="DM75" i="32"/>
  <c r="BU75" i="32"/>
  <c r="FE75" i="32" s="1"/>
  <c r="GV75" i="32" s="1"/>
  <c r="DT75" i="32"/>
  <c r="CB75" i="32"/>
  <c r="FL75" i="32" s="1"/>
  <c r="ET75" i="32"/>
  <c r="DB75" i="32"/>
  <c r="GL75" i="32" s="1"/>
  <c r="IC75" i="32" s="1"/>
  <c r="DT59" i="32"/>
  <c r="CB59" i="32"/>
  <c r="FL59" i="32" s="1"/>
  <c r="HC59" i="32" s="1"/>
  <c r="DX59" i="32"/>
  <c r="CF59" i="32"/>
  <c r="FP59" i="32" s="1"/>
  <c r="EK59" i="32"/>
  <c r="CS59" i="32"/>
  <c r="GC59" i="32" s="1"/>
  <c r="DQ59" i="32"/>
  <c r="BY59" i="32"/>
  <c r="FI59" i="32" s="1"/>
  <c r="GZ59" i="32" s="1"/>
  <c r="EP59" i="32"/>
  <c r="CX59" i="32"/>
  <c r="GH59" i="32" s="1"/>
  <c r="HY59" i="32" s="1"/>
  <c r="EQ52" i="32"/>
  <c r="CY52" i="32"/>
  <c r="GI52" i="32" s="1"/>
  <c r="DI52" i="32"/>
  <c r="BQ52" i="32"/>
  <c r="FA52" i="32" s="1"/>
  <c r="EH52" i="32"/>
  <c r="CP52" i="32"/>
  <c r="FZ52" i="32" s="1"/>
  <c r="HQ52" i="32" s="1"/>
  <c r="DU52" i="32"/>
  <c r="CC52" i="32"/>
  <c r="FM52" i="32" s="1"/>
  <c r="HD52" i="32" s="1"/>
  <c r="ET52" i="32"/>
  <c r="DB52" i="32"/>
  <c r="GL52" i="32" s="1"/>
  <c r="ES76" i="32"/>
  <c r="DA76" i="32"/>
  <c r="GK76" i="32" s="1"/>
  <c r="DK76" i="32"/>
  <c r="BS76" i="32"/>
  <c r="FC76" i="32" s="1"/>
  <c r="GT76" i="32" s="1"/>
  <c r="EJ76" i="32"/>
  <c r="CR76" i="32"/>
  <c r="GB76" i="32" s="1"/>
  <c r="HS76" i="32" s="1"/>
  <c r="DW76" i="32"/>
  <c r="CE76" i="32"/>
  <c r="FO76" i="32" s="1"/>
  <c r="EV76" i="32"/>
  <c r="DD76" i="32"/>
  <c r="GN76" i="32" s="1"/>
  <c r="DY63" i="32"/>
  <c r="CG63" i="32"/>
  <c r="FQ63" i="32" s="1"/>
  <c r="HH63" i="32" s="1"/>
  <c r="ED63" i="32"/>
  <c r="CL63" i="32"/>
  <c r="FV63" i="32" s="1"/>
  <c r="HM63" i="32" s="1"/>
  <c r="EM63" i="32"/>
  <c r="CU63" i="32"/>
  <c r="GE63" i="32" s="1"/>
  <c r="DR63" i="32"/>
  <c r="BZ63" i="32"/>
  <c r="FJ63" i="32" s="1"/>
  <c r="EQ63" i="32"/>
  <c r="CY63" i="32"/>
  <c r="GI63" i="32" s="1"/>
  <c r="HZ63" i="32" s="1"/>
  <c r="EB49" i="32"/>
  <c r="CJ49" i="32"/>
  <c r="FT49" i="32" s="1"/>
  <c r="HK49" i="32" s="1"/>
  <c r="EI49" i="32"/>
  <c r="CQ49" i="32"/>
  <c r="GA49" i="32" s="1"/>
  <c r="EG49" i="32"/>
  <c r="CO49" i="32"/>
  <c r="FY49" i="32" s="1"/>
  <c r="DU49" i="32"/>
  <c r="CC49" i="32"/>
  <c r="FM49" i="32" s="1"/>
  <c r="HD49" i="32" s="1"/>
  <c r="ET49" i="32"/>
  <c r="DB49" i="32"/>
  <c r="GL49" i="32" s="1"/>
  <c r="IC49" i="32" s="1"/>
  <c r="ED73" i="32"/>
  <c r="CL73" i="32"/>
  <c r="FV73" i="32" s="1"/>
  <c r="EH73" i="32"/>
  <c r="CP73" i="32"/>
  <c r="FZ73" i="32" s="1"/>
  <c r="EN73" i="32"/>
  <c r="CV73" i="32"/>
  <c r="GF73" i="32" s="1"/>
  <c r="HW73" i="32" s="1"/>
  <c r="DS73" i="32"/>
  <c r="CA73" i="32"/>
  <c r="FK73" i="32" s="1"/>
  <c r="HB73" i="32" s="1"/>
  <c r="ER73" i="32"/>
  <c r="CZ73" i="32"/>
  <c r="GJ73" i="32" s="1"/>
  <c r="EU61" i="32"/>
  <c r="DC61" i="32"/>
  <c r="GM61" i="32" s="1"/>
  <c r="DM61" i="32"/>
  <c r="BU61" i="32"/>
  <c r="FE61" i="32" s="1"/>
  <c r="GV61" i="32" s="1"/>
  <c r="EL61" i="32"/>
  <c r="CT61" i="32"/>
  <c r="GD61" i="32" s="1"/>
  <c r="HU61" i="32" s="1"/>
  <c r="DQ61" i="32"/>
  <c r="BY61" i="32"/>
  <c r="FI61" i="32" s="1"/>
  <c r="EP61" i="32"/>
  <c r="CX61" i="32"/>
  <c r="GH61" i="32" s="1"/>
  <c r="EG50" i="32"/>
  <c r="CO50" i="32"/>
  <c r="FY50" i="32" s="1"/>
  <c r="HP50" i="32" s="1"/>
  <c r="EN50" i="32"/>
  <c r="CV50" i="32"/>
  <c r="GF50" i="32" s="1"/>
  <c r="HW50" i="32" s="1"/>
  <c r="EL50" i="32"/>
  <c r="CT50" i="32"/>
  <c r="GD50" i="32" s="1"/>
  <c r="DR50" i="32"/>
  <c r="BZ50" i="32"/>
  <c r="FJ50" i="32" s="1"/>
  <c r="EQ50" i="32"/>
  <c r="CY50" i="32"/>
  <c r="GI50" i="32" s="1"/>
  <c r="HZ50" i="32" s="1"/>
  <c r="DX67" i="32"/>
  <c r="CF67" i="32"/>
  <c r="FP67" i="32" s="1"/>
  <c r="HG67" i="32" s="1"/>
  <c r="EB67" i="32"/>
  <c r="CJ67" i="32"/>
  <c r="FT67" i="32" s="1"/>
  <c r="DJ67" i="32"/>
  <c r="BR67" i="32"/>
  <c r="FB67" i="32" s="1"/>
  <c r="DM67" i="32"/>
  <c r="BU67" i="32"/>
  <c r="FE67" i="32" s="1"/>
  <c r="GV67" i="32" s="1"/>
  <c r="EG67" i="32"/>
  <c r="CO67" i="32"/>
  <c r="FY67" i="32" s="1"/>
  <c r="HP67" i="32" s="1"/>
  <c r="DJ71" i="32"/>
  <c r="BR71" i="32"/>
  <c r="FB71" i="32" s="1"/>
  <c r="EV58" i="32"/>
  <c r="DD58" i="32"/>
  <c r="GN58" i="32" s="1"/>
  <c r="DJ48" i="32"/>
  <c r="BR48" i="32"/>
  <c r="FB48" i="32" s="1"/>
  <c r="GS48" i="32" s="1"/>
  <c r="DW70" i="32"/>
  <c r="CE70" i="32"/>
  <c r="FO70" i="32" s="1"/>
  <c r="HF70" i="32" s="1"/>
  <c r="ER57" i="32"/>
  <c r="CZ57" i="32"/>
  <c r="GJ57" i="32" s="1"/>
  <c r="EN60" i="32"/>
  <c r="CV60" i="32"/>
  <c r="GF60" i="32" s="1"/>
  <c r="AV72" i="24"/>
  <c r="Y72" i="24"/>
  <c r="AX72" i="24"/>
  <c r="AJ72" i="24"/>
  <c r="BI72" i="24"/>
  <c r="DA72" i="24" s="1"/>
  <c r="GK72" i="24" s="1"/>
  <c r="BI59" i="24"/>
  <c r="AM59" i="24"/>
  <c r="BL59" i="24"/>
  <c r="AP59" i="24"/>
  <c r="AB59" i="24"/>
  <c r="BH58" i="24"/>
  <c r="AK58" i="24"/>
  <c r="BJ58" i="24"/>
  <c r="ET58" i="24" s="1"/>
  <c r="AV58" i="24"/>
  <c r="Z58" i="24"/>
  <c r="AJ50" i="24"/>
  <c r="BA50" i="24"/>
  <c r="AM50" i="24"/>
  <c r="BL50" i="24"/>
  <c r="AP50" i="24"/>
  <c r="EN71" i="32"/>
  <c r="CV71" i="32"/>
  <c r="GF71" i="32" s="1"/>
  <c r="ED71" i="32"/>
  <c r="CL71" i="32"/>
  <c r="FV71" i="32" s="1"/>
  <c r="DI71" i="32"/>
  <c r="BQ71" i="32"/>
  <c r="FA71" i="32" s="1"/>
  <c r="GR71" i="32" s="1"/>
  <c r="EH71" i="32"/>
  <c r="CP71" i="32"/>
  <c r="FZ71" i="32" s="1"/>
  <c r="HQ71" i="32" s="1"/>
  <c r="EJ71" i="32"/>
  <c r="CR71" i="32"/>
  <c r="GB71" i="32" s="1"/>
  <c r="DM66" i="32"/>
  <c r="BU66" i="32"/>
  <c r="FE66" i="32" s="1"/>
  <c r="DZ66" i="32"/>
  <c r="CH66" i="32"/>
  <c r="FR66" i="32" s="1"/>
  <c r="HI66" i="32" s="1"/>
  <c r="EB66" i="32"/>
  <c r="CJ66" i="32"/>
  <c r="FT66" i="32" s="1"/>
  <c r="HK66" i="32" s="1"/>
  <c r="DO66" i="32"/>
  <c r="BW66" i="32"/>
  <c r="FG66" i="32" s="1"/>
  <c r="EN66" i="32"/>
  <c r="CV66" i="32"/>
  <c r="GF66" i="32" s="1"/>
  <c r="DT58" i="32"/>
  <c r="CB58" i="32"/>
  <c r="FL58" i="32" s="1"/>
  <c r="HC58" i="32" s="1"/>
  <c r="EF58" i="32"/>
  <c r="CN58" i="32"/>
  <c r="FX58" i="32" s="1"/>
  <c r="HO58" i="32" s="1"/>
  <c r="ED58" i="32"/>
  <c r="CL58" i="32"/>
  <c r="FV58" i="32" s="1"/>
  <c r="DJ58" i="32"/>
  <c r="BR58" i="32"/>
  <c r="FB58" i="32" s="1"/>
  <c r="EI58" i="32"/>
  <c r="CQ58" i="32"/>
  <c r="GA58" i="32" s="1"/>
  <c r="HR58" i="32" s="1"/>
  <c r="ER48" i="32"/>
  <c r="CZ48" i="32"/>
  <c r="GJ48" i="32" s="1"/>
  <c r="IA48" i="32" s="1"/>
  <c r="DV48" i="32"/>
  <c r="CD48" i="32"/>
  <c r="FN48" i="32" s="1"/>
  <c r="DX48" i="32"/>
  <c r="CF48" i="32"/>
  <c r="FP48" i="32" s="1"/>
  <c r="EC48" i="32"/>
  <c r="CK48" i="32"/>
  <c r="FU48" i="32" s="1"/>
  <c r="HL48" i="32" s="1"/>
  <c r="EH48" i="32"/>
  <c r="CP48" i="32"/>
  <c r="FZ48" i="32" s="1"/>
  <c r="HQ48" i="32" s="1"/>
  <c r="DU70" i="32"/>
  <c r="CC70" i="32"/>
  <c r="FM70" i="32" s="1"/>
  <c r="EC70" i="32"/>
  <c r="CK70" i="32"/>
  <c r="FU70" i="32" s="1"/>
  <c r="DV70" i="32"/>
  <c r="CD70" i="32"/>
  <c r="FN70" i="32" s="1"/>
  <c r="HE70" i="32" s="1"/>
  <c r="EU70" i="32"/>
  <c r="DC70" i="32"/>
  <c r="GM70" i="32" s="1"/>
  <c r="ID70" i="32" s="1"/>
  <c r="EA70" i="32"/>
  <c r="CI70" i="32"/>
  <c r="FS70" i="32" s="1"/>
  <c r="DV62" i="32"/>
  <c r="CD62" i="32"/>
  <c r="FN62" i="32" s="1"/>
  <c r="DP62" i="32"/>
  <c r="BX62" i="32"/>
  <c r="FH62" i="32" s="1"/>
  <c r="GY62" i="32" s="1"/>
  <c r="EP62" i="32"/>
  <c r="CX62" i="32"/>
  <c r="GH62" i="32" s="1"/>
  <c r="HY62" i="32" s="1"/>
  <c r="EV62" i="32"/>
  <c r="DD62" i="32"/>
  <c r="GN62" i="32" s="1"/>
  <c r="EB62" i="32"/>
  <c r="CJ62" i="32"/>
  <c r="FT62" i="32" s="1"/>
  <c r="DW57" i="32"/>
  <c r="CE57" i="32"/>
  <c r="FO57" i="32" s="1"/>
  <c r="HF57" i="32" s="1"/>
  <c r="EF57" i="32"/>
  <c r="CN57" i="32"/>
  <c r="FX57" i="32" s="1"/>
  <c r="HO57" i="32" s="1"/>
  <c r="EJ57" i="32"/>
  <c r="CR57" i="32"/>
  <c r="GB57" i="32" s="1"/>
  <c r="EM57" i="32"/>
  <c r="CU57" i="32"/>
  <c r="GE57" i="32" s="1"/>
  <c r="EA57" i="32"/>
  <c r="CI57" i="32"/>
  <c r="FS57" i="32" s="1"/>
  <c r="HJ57" i="32" s="1"/>
  <c r="DN54" i="32"/>
  <c r="BV54" i="32"/>
  <c r="FF54" i="32" s="1"/>
  <c r="GW54" i="32" s="1"/>
  <c r="EA54" i="32"/>
  <c r="CI54" i="32"/>
  <c r="FS54" i="32" s="1"/>
  <c r="DU54" i="32"/>
  <c r="CC54" i="32"/>
  <c r="FM54" i="32" s="1"/>
  <c r="EV54" i="32"/>
  <c r="DD54" i="32"/>
  <c r="GN54" i="32" s="1"/>
  <c r="IE54" i="32" s="1"/>
  <c r="DZ54" i="32"/>
  <c r="CH54" i="32"/>
  <c r="FR54" i="32" s="1"/>
  <c r="HI54" i="32" s="1"/>
  <c r="DN69" i="32"/>
  <c r="BV69" i="32"/>
  <c r="FF69" i="32" s="1"/>
  <c r="EK69" i="32"/>
  <c r="CS69" i="32"/>
  <c r="GC69" i="32" s="1"/>
  <c r="EE69" i="32"/>
  <c r="CM69" i="32"/>
  <c r="FW69" i="32" s="1"/>
  <c r="HN69" i="32" s="1"/>
  <c r="EG69" i="32"/>
  <c r="CO69" i="32"/>
  <c r="FY69" i="32" s="1"/>
  <c r="HP69" i="32" s="1"/>
  <c r="DS69" i="32"/>
  <c r="CA69" i="32"/>
  <c r="FK69" i="32" s="1"/>
  <c r="DI65" i="32"/>
  <c r="BQ65" i="32"/>
  <c r="FA65" i="32" s="1"/>
  <c r="ES65" i="32"/>
  <c r="DA65" i="32"/>
  <c r="GK65" i="32" s="1"/>
  <c r="IB65" i="32" s="1"/>
  <c r="DZ65" i="32"/>
  <c r="CH65" i="32"/>
  <c r="FR65" i="32" s="1"/>
  <c r="HI65" i="32" s="1"/>
  <c r="EI65" i="32"/>
  <c r="CQ65" i="32"/>
  <c r="GA65" i="32" s="1"/>
  <c r="DX65" i="32"/>
  <c r="CF65" i="32"/>
  <c r="FP65" i="32" s="1"/>
  <c r="DN56" i="32"/>
  <c r="BV56" i="32"/>
  <c r="FF56" i="32" s="1"/>
  <c r="GW56" i="32" s="1"/>
  <c r="EB56" i="32"/>
  <c r="CJ56" i="32"/>
  <c r="FT56" i="32" s="1"/>
  <c r="HK56" i="32" s="1"/>
  <c r="EN56" i="32"/>
  <c r="CV56" i="32"/>
  <c r="GF56" i="32" s="1"/>
  <c r="HW56" i="32" s="1"/>
  <c r="DR56" i="32"/>
  <c r="BZ56" i="32"/>
  <c r="FJ56" i="32" s="1"/>
  <c r="HA56" i="32" s="1"/>
  <c r="EI51" i="32"/>
  <c r="CQ51" i="32"/>
  <c r="GA51" i="32" s="1"/>
  <c r="HR51" i="32" s="1"/>
  <c r="EB51" i="32"/>
  <c r="CJ51" i="32"/>
  <c r="FT51" i="32" s="1"/>
  <c r="DO51" i="32"/>
  <c r="BW51" i="32"/>
  <c r="FG51" i="32" s="1"/>
  <c r="GX51" i="32" s="1"/>
  <c r="EN51" i="32"/>
  <c r="CV51" i="32"/>
  <c r="GF51" i="32" s="1"/>
  <c r="HW51" i="32" s="1"/>
  <c r="DR51" i="32"/>
  <c r="BZ51" i="32"/>
  <c r="FJ51" i="32" s="1"/>
  <c r="HA51" i="32" s="1"/>
  <c r="DK68" i="32"/>
  <c r="BS68" i="32"/>
  <c r="FC68" i="32" s="1"/>
  <c r="DW68" i="32"/>
  <c r="CE68" i="32"/>
  <c r="FO68" i="32" s="1"/>
  <c r="HF68" i="32" s="1"/>
  <c r="ER68" i="32"/>
  <c r="CZ68" i="32"/>
  <c r="GJ68" i="32" s="1"/>
  <c r="IA68" i="32" s="1"/>
  <c r="EF68" i="32"/>
  <c r="CN68" i="32"/>
  <c r="FX68" i="32" s="1"/>
  <c r="HO68" i="32" s="1"/>
  <c r="DJ68" i="32"/>
  <c r="BR68" i="32"/>
  <c r="FB68" i="32" s="1"/>
  <c r="DY64" i="32"/>
  <c r="CG64" i="32"/>
  <c r="FQ64" i="32" s="1"/>
  <c r="HH64" i="32" s="1"/>
  <c r="DW64" i="32"/>
  <c r="CE64" i="32"/>
  <c r="FO64" i="32" s="1"/>
  <c r="HF64" i="32" s="1"/>
  <c r="EV64" i="32"/>
  <c r="DD64" i="32"/>
  <c r="GN64" i="32" s="1"/>
  <c r="IE64" i="32" s="1"/>
  <c r="EA64" i="32"/>
  <c r="CI64" i="32"/>
  <c r="FS64" i="32" s="1"/>
  <c r="DM64" i="32"/>
  <c r="BU64" i="32"/>
  <c r="FE64" i="32" s="1"/>
  <c r="GV64" i="32" s="1"/>
  <c r="EI55" i="32"/>
  <c r="CQ55" i="32"/>
  <c r="GA55" i="32" s="1"/>
  <c r="HR55" i="32" s="1"/>
  <c r="DV55" i="32"/>
  <c r="CD55" i="32"/>
  <c r="FN55" i="32" s="1"/>
  <c r="HE55" i="32" s="1"/>
  <c r="ER55" i="32"/>
  <c r="CZ55" i="32"/>
  <c r="GJ55" i="32" s="1"/>
  <c r="EF55" i="32"/>
  <c r="CN55" i="32"/>
  <c r="FX55" i="32" s="1"/>
  <c r="HO55" i="32" s="1"/>
  <c r="DJ55" i="32"/>
  <c r="BR55" i="32"/>
  <c r="FB55" i="32" s="1"/>
  <c r="GS55" i="32" s="1"/>
  <c r="DS72" i="32"/>
  <c r="CA72" i="32"/>
  <c r="FK72" i="32" s="1"/>
  <c r="HB72" i="32" s="1"/>
  <c r="DW72" i="32"/>
  <c r="CE72" i="32"/>
  <c r="FO72" i="32" s="1"/>
  <c r="DQ72" i="32"/>
  <c r="BY72" i="32"/>
  <c r="FI72" i="32" s="1"/>
  <c r="GZ72" i="32" s="1"/>
  <c r="EF72" i="32"/>
  <c r="CN72" i="32"/>
  <c r="FX72" i="32" s="1"/>
  <c r="HO72" i="32" s="1"/>
  <c r="DM72" i="32"/>
  <c r="BU72" i="32"/>
  <c r="FE72" i="32" s="1"/>
  <c r="GV72" i="32" s="1"/>
  <c r="DM74" i="32"/>
  <c r="BU74" i="32"/>
  <c r="FE74" i="32" s="1"/>
  <c r="DZ74" i="32"/>
  <c r="CH74" i="32"/>
  <c r="FR74" i="32" s="1"/>
  <c r="HI74" i="32" s="1"/>
  <c r="EI74" i="32"/>
  <c r="CQ74" i="32"/>
  <c r="GA74" i="32" s="1"/>
  <c r="HR74" i="32" s="1"/>
  <c r="ED74" i="32"/>
  <c r="CL74" i="32"/>
  <c r="FV74" i="32" s="1"/>
  <c r="HM74" i="32" s="1"/>
  <c r="DP74" i="32"/>
  <c r="BX74" i="32"/>
  <c r="FH74" i="32" s="1"/>
  <c r="DL60" i="32"/>
  <c r="BT60" i="32"/>
  <c r="FD60" i="32" s="1"/>
  <c r="GU60" i="32" s="1"/>
  <c r="DX60" i="32"/>
  <c r="CF60" i="32"/>
  <c r="FP60" i="32" s="1"/>
  <c r="HG60" i="32" s="1"/>
  <c r="DA60" i="32"/>
  <c r="GK60" i="32" s="1"/>
  <c r="IB60" i="32" s="1"/>
  <c r="DY60" i="32"/>
  <c r="CG60" i="32"/>
  <c r="FQ60" i="32" s="1"/>
  <c r="DK60" i="32"/>
  <c r="BS60" i="32"/>
  <c r="FC60" i="32" s="1"/>
  <c r="EB53" i="32"/>
  <c r="CJ53" i="32"/>
  <c r="FT53" i="32" s="1"/>
  <c r="EA53" i="32"/>
  <c r="CI53" i="32"/>
  <c r="FS53" i="32" s="1"/>
  <c r="DT53" i="32"/>
  <c r="CB53" i="32"/>
  <c r="FL53" i="32" s="1"/>
  <c r="EC53" i="32"/>
  <c r="CK53" i="32"/>
  <c r="FU53" i="32" s="1"/>
  <c r="DJ53" i="32"/>
  <c r="BR53" i="32"/>
  <c r="FB53" i="32" s="1"/>
  <c r="DJ51" i="30"/>
  <c r="BR51" i="30"/>
  <c r="FB51" i="30" s="1"/>
  <c r="EK75" i="32"/>
  <c r="CS75" i="32"/>
  <c r="GC75" i="32" s="1"/>
  <c r="EB75" i="32"/>
  <c r="CJ75" i="32"/>
  <c r="FT75" i="32" s="1"/>
  <c r="DO75" i="32"/>
  <c r="BW75" i="32"/>
  <c r="FG75" i="32" s="1"/>
  <c r="EN75" i="32"/>
  <c r="CV75" i="32"/>
  <c r="GF75" i="32" s="1"/>
  <c r="EF59" i="32"/>
  <c r="CN59" i="32"/>
  <c r="FX59" i="32" s="1"/>
  <c r="EU59" i="32"/>
  <c r="DC59" i="32"/>
  <c r="GM59" i="32" s="1"/>
  <c r="ES59" i="32"/>
  <c r="DA59" i="32"/>
  <c r="GK59" i="32" s="1"/>
  <c r="DY59" i="32"/>
  <c r="CG59" i="32"/>
  <c r="FQ59" i="32" s="1"/>
  <c r="DK59" i="32"/>
  <c r="BS59" i="32"/>
  <c r="FC59" i="32" s="1"/>
  <c r="EI52" i="32"/>
  <c r="CQ52" i="32"/>
  <c r="GA52" i="32" s="1"/>
  <c r="DQ52" i="32"/>
  <c r="BY52" i="32"/>
  <c r="FI52" i="32" s="1"/>
  <c r="EP52" i="32"/>
  <c r="CX52" i="32"/>
  <c r="GH52" i="32" s="1"/>
  <c r="EC52" i="32"/>
  <c r="CK52" i="32"/>
  <c r="FU52" i="32" s="1"/>
  <c r="DO52" i="32"/>
  <c r="BW52" i="32"/>
  <c r="FG52" i="32" s="1"/>
  <c r="DR76" i="32"/>
  <c r="BZ76" i="32"/>
  <c r="FJ76" i="32" s="1"/>
  <c r="DS76" i="32"/>
  <c r="CA76" i="32"/>
  <c r="FK76" i="32" s="1"/>
  <c r="ER76" i="32"/>
  <c r="CZ76" i="32"/>
  <c r="GJ76" i="32" s="1"/>
  <c r="EE76" i="32"/>
  <c r="CM76" i="32"/>
  <c r="FW76" i="32" s="1"/>
  <c r="DI76" i="32"/>
  <c r="BQ76" i="32"/>
  <c r="FA76" i="32" s="1"/>
  <c r="ET63" i="32"/>
  <c r="DB63" i="32"/>
  <c r="GL63" i="32" s="1"/>
  <c r="DM63" i="32"/>
  <c r="BU63" i="32"/>
  <c r="FE63" i="32" s="1"/>
  <c r="EU63" i="32"/>
  <c r="DC63" i="32"/>
  <c r="GM63" i="32" s="1"/>
  <c r="DZ63" i="32"/>
  <c r="CH63" i="32"/>
  <c r="FR63" i="32" s="1"/>
  <c r="DL63" i="32"/>
  <c r="BT63" i="32"/>
  <c r="FD63" i="32" s="1"/>
  <c r="DX49" i="32"/>
  <c r="CF49" i="32"/>
  <c r="FP49" i="32" s="1"/>
  <c r="DP49" i="32"/>
  <c r="BX49" i="32"/>
  <c r="FH49" i="32" s="1"/>
  <c r="EO49" i="32"/>
  <c r="CW49" i="32"/>
  <c r="GG49" i="32" s="1"/>
  <c r="EC49" i="32"/>
  <c r="CK49" i="32"/>
  <c r="FU49" i="32" s="1"/>
  <c r="DO49" i="32"/>
  <c r="BW49" i="32"/>
  <c r="FG49" i="32" s="1"/>
  <c r="DW73" i="32"/>
  <c r="CE73" i="32"/>
  <c r="FO73" i="32" s="1"/>
  <c r="DO73" i="32"/>
  <c r="BW73" i="32"/>
  <c r="FG73" i="32" s="1"/>
  <c r="EV73" i="32"/>
  <c r="DD73" i="32"/>
  <c r="GN73" i="32" s="1"/>
  <c r="EA73" i="32"/>
  <c r="CI73" i="32"/>
  <c r="FS73" i="32" s="1"/>
  <c r="DM73" i="32"/>
  <c r="BU73" i="32"/>
  <c r="FE73" i="32" s="1"/>
  <c r="EM61" i="32"/>
  <c r="CU61" i="32"/>
  <c r="GE61" i="32" s="1"/>
  <c r="DU61" i="32"/>
  <c r="CC61" i="32"/>
  <c r="FM61" i="32" s="1"/>
  <c r="ET61" i="32"/>
  <c r="DB61" i="32"/>
  <c r="GL61" i="32" s="1"/>
  <c r="DY61" i="32"/>
  <c r="CG61" i="32"/>
  <c r="FQ61" i="32" s="1"/>
  <c r="DK61" i="32"/>
  <c r="BS61" i="32"/>
  <c r="FC61" i="32" s="1"/>
  <c r="EV50" i="32"/>
  <c r="DD50" i="32"/>
  <c r="GN50" i="32" s="1"/>
  <c r="DU50" i="32"/>
  <c r="CC50" i="32"/>
  <c r="FM50" i="32" s="1"/>
  <c r="ET50" i="32"/>
  <c r="DB50" i="32"/>
  <c r="GL50" i="32" s="1"/>
  <c r="DZ50" i="32"/>
  <c r="CH50" i="32"/>
  <c r="FR50" i="32" s="1"/>
  <c r="DL50" i="32"/>
  <c r="BT50" i="32"/>
  <c r="FD50" i="32" s="1"/>
  <c r="ED67" i="32"/>
  <c r="CL67" i="32"/>
  <c r="FV67" i="32" s="1"/>
  <c r="EN67" i="32"/>
  <c r="CV67" i="32"/>
  <c r="GF67" i="32" s="1"/>
  <c r="DV67" i="32"/>
  <c r="CD67" i="32"/>
  <c r="FN67" i="32" s="1"/>
  <c r="DU67" i="32"/>
  <c r="CC67" i="32"/>
  <c r="FM67" i="32" s="1"/>
  <c r="EO67" i="32"/>
  <c r="CW67" i="32"/>
  <c r="GG67" i="32" s="1"/>
  <c r="EI71" i="32"/>
  <c r="CQ71" i="32"/>
  <c r="GA71" i="32" s="1"/>
  <c r="DK58" i="32"/>
  <c r="BS58" i="32"/>
  <c r="FC58" i="32" s="1"/>
  <c r="EP70" i="32"/>
  <c r="CX70" i="32"/>
  <c r="GH70" i="32" s="1"/>
  <c r="EO57" i="32"/>
  <c r="CW57" i="32"/>
  <c r="GG57" i="32" s="1"/>
  <c r="DU60" i="32"/>
  <c r="CC60" i="32"/>
  <c r="FM60" i="32" s="1"/>
  <c r="BC72" i="24"/>
  <c r="AG72" i="24"/>
  <c r="BF72" i="24"/>
  <c r="EP72" i="24" s="1"/>
  <c r="AR72" i="24"/>
  <c r="AD72" i="24"/>
  <c r="AT59" i="24"/>
  <c r="AU59" i="24"/>
  <c r="Y59" i="24"/>
  <c r="AX59" i="24"/>
  <c r="AJ59" i="24"/>
  <c r="AI58" i="24"/>
  <c r="DS58" i="24" s="1"/>
  <c r="AS58" i="24"/>
  <c r="AE58" i="24"/>
  <c r="BD58" i="24"/>
  <c r="AH58" i="24"/>
  <c r="AZ50" i="24"/>
  <c r="BI50" i="24"/>
  <c r="AU50" i="24"/>
  <c r="Y50" i="24"/>
  <c r="DI50" i="24" s="1"/>
  <c r="AX50" i="24"/>
  <c r="DP71" i="32"/>
  <c r="BX71" i="32"/>
  <c r="FH71" i="32" s="1"/>
  <c r="EL71" i="32"/>
  <c r="CT71" i="32"/>
  <c r="GD71" i="32" s="1"/>
  <c r="DQ71" i="32"/>
  <c r="BY71" i="32"/>
  <c r="FI71" i="32" s="1"/>
  <c r="EP71" i="32"/>
  <c r="CX71" i="32"/>
  <c r="GH71" i="32" s="1"/>
  <c r="ER71" i="32"/>
  <c r="CZ71" i="32"/>
  <c r="GJ71" i="32" s="1"/>
  <c r="EH66" i="32"/>
  <c r="CP66" i="32"/>
  <c r="FZ66" i="32" s="1"/>
  <c r="DK66" i="32"/>
  <c r="BS66" i="32"/>
  <c r="FC66" i="32" s="1"/>
  <c r="EJ66" i="32"/>
  <c r="CR66" i="32"/>
  <c r="GB66" i="32" s="1"/>
  <c r="DW66" i="32"/>
  <c r="CE66" i="32"/>
  <c r="FO66" i="32" s="1"/>
  <c r="EV66" i="32"/>
  <c r="DD66" i="32"/>
  <c r="GN66" i="32" s="1"/>
  <c r="EN58" i="32"/>
  <c r="CV58" i="32"/>
  <c r="GF58" i="32" s="1"/>
  <c r="DM58" i="32"/>
  <c r="BU58" i="32"/>
  <c r="FE58" i="32" s="1"/>
  <c r="EL58" i="32"/>
  <c r="CT58" i="32"/>
  <c r="GD58" i="32" s="1"/>
  <c r="DR58" i="32"/>
  <c r="BZ58" i="32"/>
  <c r="FJ58" i="32" s="1"/>
  <c r="EQ58" i="32"/>
  <c r="CY58" i="32"/>
  <c r="GI58" i="32" s="1"/>
  <c r="DQ48" i="32"/>
  <c r="BY48" i="32"/>
  <c r="FI48" i="32" s="1"/>
  <c r="EF48" i="32"/>
  <c r="CN48" i="32"/>
  <c r="FX48" i="32" s="1"/>
  <c r="EJ48" i="32"/>
  <c r="CR48" i="32"/>
  <c r="GB48" i="32" s="1"/>
  <c r="EK48" i="32"/>
  <c r="CS48" i="32"/>
  <c r="GC48" i="32" s="1"/>
  <c r="EP48" i="32"/>
  <c r="CX48" i="32"/>
  <c r="GH48" i="32" s="1"/>
  <c r="EK70" i="32"/>
  <c r="CS70" i="32"/>
  <c r="GC70" i="32" s="1"/>
  <c r="ES70" i="32"/>
  <c r="DA70" i="32"/>
  <c r="GK70" i="32" s="1"/>
  <c r="ED70" i="32"/>
  <c r="CL70" i="32"/>
  <c r="FV70" i="32" s="1"/>
  <c r="DJ70" i="32"/>
  <c r="BR70" i="32"/>
  <c r="FB70" i="32" s="1"/>
  <c r="EI70" i="32"/>
  <c r="CQ70" i="32"/>
  <c r="GA70" i="32" s="1"/>
  <c r="DY62" i="32"/>
  <c r="CG62" i="32"/>
  <c r="FQ62" i="32" s="1"/>
  <c r="DZ62" i="32"/>
  <c r="CH62" i="32"/>
  <c r="FR62" i="32" s="1"/>
  <c r="DI62" i="32"/>
  <c r="BQ62" i="32"/>
  <c r="FA62" i="32" s="1"/>
  <c r="DK62" i="32"/>
  <c r="BS62" i="32"/>
  <c r="FC62" i="32" s="1"/>
  <c r="EJ62" i="32"/>
  <c r="CR62" i="32"/>
  <c r="GB62" i="32" s="1"/>
  <c r="ED57" i="32"/>
  <c r="CL57" i="32"/>
  <c r="FV57" i="32" s="1"/>
  <c r="EP57" i="32"/>
  <c r="CX57" i="32"/>
  <c r="GH57" i="32" s="1"/>
  <c r="EU57" i="32"/>
  <c r="DC57" i="32"/>
  <c r="GM57" i="32" s="1"/>
  <c r="DM57" i="32"/>
  <c r="BU57" i="32"/>
  <c r="FE57" i="32" s="1"/>
  <c r="EI57" i="32"/>
  <c r="CQ57" i="32"/>
  <c r="GA57" i="32" s="1"/>
  <c r="EI54" i="32"/>
  <c r="CQ54" i="32"/>
  <c r="GA54" i="32" s="1"/>
  <c r="EU54" i="32"/>
  <c r="DC54" i="32"/>
  <c r="GM54" i="32" s="1"/>
  <c r="EC54" i="32"/>
  <c r="CK54" i="32"/>
  <c r="FU54" i="32" s="1"/>
  <c r="DI54" i="32"/>
  <c r="BQ54" i="32"/>
  <c r="FA54" i="32" s="1"/>
  <c r="EH54" i="32"/>
  <c r="CP54" i="32"/>
  <c r="FZ54" i="32" s="1"/>
  <c r="EN69" i="32"/>
  <c r="CV69" i="32"/>
  <c r="GF69" i="32" s="1"/>
  <c r="EU69" i="32"/>
  <c r="DC69" i="32"/>
  <c r="GM69" i="32" s="1"/>
  <c r="EO69" i="32"/>
  <c r="CW69" i="32"/>
  <c r="GG69" i="32" s="1"/>
  <c r="ES69" i="32"/>
  <c r="DA69" i="32"/>
  <c r="GK69" i="32" s="1"/>
  <c r="EA69" i="32"/>
  <c r="CI69" i="32"/>
  <c r="FS69" i="32" s="1"/>
  <c r="DQ65" i="32"/>
  <c r="BY65" i="32"/>
  <c r="FI65" i="32" s="1"/>
  <c r="EL65" i="32"/>
  <c r="CT65" i="32"/>
  <c r="GD65" i="32" s="1"/>
  <c r="EQ65" i="32"/>
  <c r="CY65" i="32"/>
  <c r="GI65" i="32" s="1"/>
  <c r="EF65" i="32"/>
  <c r="CN65" i="32"/>
  <c r="FX65" i="32" s="1"/>
  <c r="ET56" i="32"/>
  <c r="DB56" i="32"/>
  <c r="GL56" i="32" s="1"/>
  <c r="CR56" i="32"/>
  <c r="GB56" i="32" s="1"/>
  <c r="DW56" i="32"/>
  <c r="CE56" i="32"/>
  <c r="FO56" i="32" s="1"/>
  <c r="EV56" i="32"/>
  <c r="DD56" i="32"/>
  <c r="GN56" i="32" s="1"/>
  <c r="IE56" i="32" s="1"/>
  <c r="EL51" i="32"/>
  <c r="CT51" i="32"/>
  <c r="GD51" i="32" s="1"/>
  <c r="EJ51" i="32"/>
  <c r="CR51" i="32"/>
  <c r="GB51" i="32" s="1"/>
  <c r="DW51" i="32"/>
  <c r="CE51" i="32"/>
  <c r="FO51" i="32" s="1"/>
  <c r="HF51" i="32" s="1"/>
  <c r="EV51" i="32"/>
  <c r="DD51" i="32"/>
  <c r="GN51" i="32" s="1"/>
  <c r="IE51" i="32" s="1"/>
  <c r="DZ51" i="32"/>
  <c r="CH51" i="32"/>
  <c r="FR51" i="32" s="1"/>
  <c r="EE68" i="32"/>
  <c r="CM68" i="32"/>
  <c r="FW68" i="32" s="1"/>
  <c r="ET68" i="32"/>
  <c r="DB68" i="32"/>
  <c r="GL68" i="32" s="1"/>
  <c r="IC68" i="32" s="1"/>
  <c r="DM68" i="32"/>
  <c r="BU68" i="32"/>
  <c r="FE68" i="32" s="1"/>
  <c r="GV68" i="32" s="1"/>
  <c r="EN68" i="32"/>
  <c r="CV68" i="32"/>
  <c r="GF68" i="32" s="1"/>
  <c r="DR68" i="32"/>
  <c r="BZ68" i="32"/>
  <c r="FJ68" i="32" s="1"/>
  <c r="EG64" i="32"/>
  <c r="CO64" i="32"/>
  <c r="FY64" i="32" s="1"/>
  <c r="HP64" i="32" s="1"/>
  <c r="EE64" i="32"/>
  <c r="CM64" i="32"/>
  <c r="FW64" i="32" s="1"/>
  <c r="HN64" i="32" s="1"/>
  <c r="DJ64" i="32"/>
  <c r="BR64" i="32"/>
  <c r="FB64" i="32" s="1"/>
  <c r="EI64" i="32"/>
  <c r="CQ64" i="32"/>
  <c r="GA64" i="32" s="1"/>
  <c r="DU64" i="32"/>
  <c r="CC64" i="32"/>
  <c r="FM64" i="32" s="1"/>
  <c r="HD64" i="32" s="1"/>
  <c r="ED55" i="32"/>
  <c r="CL55" i="32"/>
  <c r="FV55" i="32" s="1"/>
  <c r="HM55" i="32" s="1"/>
  <c r="EQ55" i="32"/>
  <c r="CY55" i="32"/>
  <c r="GI55" i="32" s="1"/>
  <c r="DM55" i="32"/>
  <c r="BU55" i="32"/>
  <c r="FE55" i="32" s="1"/>
  <c r="EN55" i="32"/>
  <c r="CV55" i="32"/>
  <c r="GF55" i="32" s="1"/>
  <c r="HW55" i="32" s="1"/>
  <c r="DR55" i="32"/>
  <c r="BZ55" i="32"/>
  <c r="FJ55" i="32" s="1"/>
  <c r="HA55" i="32" s="1"/>
  <c r="DY72" i="32"/>
  <c r="CG72" i="32"/>
  <c r="FQ72" i="32" s="1"/>
  <c r="EI72" i="32"/>
  <c r="CQ72" i="32"/>
  <c r="GA72" i="32" s="1"/>
  <c r="ED72" i="32"/>
  <c r="CL72" i="32"/>
  <c r="FV72" i="32" s="1"/>
  <c r="HM72" i="32" s="1"/>
  <c r="EN72" i="32"/>
  <c r="CV72" i="32"/>
  <c r="GF72" i="32" s="1"/>
  <c r="HW72" i="32" s="1"/>
  <c r="DU72" i="32"/>
  <c r="CC72" i="32"/>
  <c r="FM72" i="32" s="1"/>
  <c r="DQ74" i="32"/>
  <c r="BY74" i="32"/>
  <c r="FI74" i="32" s="1"/>
  <c r="DJ74" i="32"/>
  <c r="BR74" i="32"/>
  <c r="FB74" i="32" s="1"/>
  <c r="GS74" i="32" s="1"/>
  <c r="EQ74" i="32"/>
  <c r="CY74" i="32"/>
  <c r="GI74" i="32" s="1"/>
  <c r="HZ74" i="32" s="1"/>
  <c r="EL74" i="32"/>
  <c r="CT74" i="32"/>
  <c r="GD74" i="32" s="1"/>
  <c r="DX74" i="32"/>
  <c r="CF74" i="32"/>
  <c r="FP74" i="32" s="1"/>
  <c r="EF60" i="32"/>
  <c r="CN60" i="32"/>
  <c r="FX60" i="32" s="1"/>
  <c r="HO60" i="32" s="1"/>
  <c r="EU60" i="32"/>
  <c r="DC60" i="32"/>
  <c r="GM60" i="32" s="1"/>
  <c r="ID60" i="32" s="1"/>
  <c r="DN60" i="32"/>
  <c r="BV60" i="32"/>
  <c r="FF60" i="32" s="1"/>
  <c r="EG60" i="32"/>
  <c r="CO60" i="32"/>
  <c r="FY60" i="32" s="1"/>
  <c r="HP60" i="32" s="1"/>
  <c r="CA60" i="32"/>
  <c r="FK60" i="32" s="1"/>
  <c r="HB60" i="32" s="1"/>
  <c r="EJ53" i="32"/>
  <c r="CR53" i="32"/>
  <c r="GB53" i="32" s="1"/>
  <c r="EM53" i="32"/>
  <c r="CU53" i="32"/>
  <c r="GE53" i="32" s="1"/>
  <c r="EF53" i="32"/>
  <c r="CN53" i="32"/>
  <c r="FX53" i="32" s="1"/>
  <c r="EK53" i="32"/>
  <c r="CS53" i="32"/>
  <c r="GC53" i="32" s="1"/>
  <c r="DR53" i="32"/>
  <c r="BZ53" i="32"/>
  <c r="FJ53" i="32" s="1"/>
  <c r="ES75" i="32"/>
  <c r="DA75" i="32"/>
  <c r="GK75" i="32" s="1"/>
  <c r="DK75" i="32"/>
  <c r="BS75" i="32"/>
  <c r="FC75" i="32" s="1"/>
  <c r="DW75" i="32"/>
  <c r="CE75" i="32"/>
  <c r="FO75" i="32" s="1"/>
  <c r="EV75" i="32"/>
  <c r="DD75" i="32"/>
  <c r="GN75" i="32" s="1"/>
  <c r="DO59" i="32"/>
  <c r="BW59" i="32"/>
  <c r="FG59" i="32" s="1"/>
  <c r="EB59" i="32"/>
  <c r="CJ59" i="32"/>
  <c r="FT59" i="32" s="1"/>
  <c r="DN59" i="32"/>
  <c r="BV59" i="32"/>
  <c r="FF59" i="32" s="1"/>
  <c r="EG59" i="32"/>
  <c r="CO59" i="32"/>
  <c r="FY59" i="32" s="1"/>
  <c r="DS59" i="32"/>
  <c r="CA59" i="32"/>
  <c r="FK59" i="32" s="1"/>
  <c r="EN52" i="32"/>
  <c r="CV52" i="32"/>
  <c r="GF52" i="32" s="1"/>
  <c r="DY52" i="32"/>
  <c r="CG52" i="32"/>
  <c r="FQ52" i="32" s="1"/>
  <c r="DL52" i="32"/>
  <c r="BT52" i="32"/>
  <c r="FD52" i="32" s="1"/>
  <c r="EK52" i="32"/>
  <c r="CS52" i="32"/>
  <c r="GC52" i="32" s="1"/>
  <c r="DW52" i="32"/>
  <c r="CE52" i="32"/>
  <c r="FO52" i="32" s="1"/>
  <c r="DU76" i="32"/>
  <c r="CC76" i="32"/>
  <c r="FM76" i="32" s="1"/>
  <c r="EA76" i="32"/>
  <c r="CI76" i="32"/>
  <c r="FS76" i="32" s="1"/>
  <c r="DN76" i="32"/>
  <c r="BV76" i="32"/>
  <c r="FF76" i="32" s="1"/>
  <c r="EM76" i="32"/>
  <c r="CU76" i="32"/>
  <c r="GE76" i="32" s="1"/>
  <c r="DQ76" i="32"/>
  <c r="BY76" i="32"/>
  <c r="FI76" i="32" s="1"/>
  <c r="DU63" i="32"/>
  <c r="CC63" i="32"/>
  <c r="FM63" i="32" s="1"/>
  <c r="EG63" i="32"/>
  <c r="CO63" i="32"/>
  <c r="FY63" i="32" s="1"/>
  <c r="DP63" i="32"/>
  <c r="BX63" i="32"/>
  <c r="FH63" i="32" s="1"/>
  <c r="EH63" i="32"/>
  <c r="CP63" i="32"/>
  <c r="FZ63" i="32" s="1"/>
  <c r="DT63" i="32"/>
  <c r="CB63" i="32"/>
  <c r="FL63" i="32" s="1"/>
  <c r="ER49" i="32"/>
  <c r="CZ49" i="32"/>
  <c r="GJ49" i="32" s="1"/>
  <c r="EJ49" i="32"/>
  <c r="CR49" i="32"/>
  <c r="GB49" i="32" s="1"/>
  <c r="DJ49" i="32"/>
  <c r="BR49" i="32"/>
  <c r="FB49" i="32" s="1"/>
  <c r="EK49" i="32"/>
  <c r="CS49" i="32"/>
  <c r="GC49" i="32" s="1"/>
  <c r="DW49" i="32"/>
  <c r="CE49" i="32"/>
  <c r="FO49" i="32" s="1"/>
  <c r="ET73" i="32"/>
  <c r="DB73" i="32"/>
  <c r="GL73" i="32" s="1"/>
  <c r="EL73" i="32"/>
  <c r="CT73" i="32"/>
  <c r="GD73" i="32" s="1"/>
  <c r="DI73" i="32"/>
  <c r="BQ73" i="32"/>
  <c r="FA73" i="32" s="1"/>
  <c r="EI73" i="32"/>
  <c r="CQ73" i="32"/>
  <c r="GA73" i="32" s="1"/>
  <c r="DU73" i="32"/>
  <c r="CC73" i="32"/>
  <c r="FM73" i="32" s="1"/>
  <c r="DL61" i="32"/>
  <c r="BT61" i="32"/>
  <c r="FD61" i="32" s="1"/>
  <c r="EC61" i="32"/>
  <c r="CK61" i="32"/>
  <c r="FU61" i="32" s="1"/>
  <c r="DP61" i="32"/>
  <c r="BX61" i="32"/>
  <c r="FH61" i="32" s="1"/>
  <c r="EG61" i="32"/>
  <c r="CO61" i="32"/>
  <c r="FY61" i="32" s="1"/>
  <c r="DS61" i="32"/>
  <c r="CA61" i="32"/>
  <c r="FK61" i="32" s="1"/>
  <c r="EC50" i="32"/>
  <c r="CK50" i="32"/>
  <c r="FU50" i="32" s="1"/>
  <c r="EO50" i="32"/>
  <c r="CW50" i="32"/>
  <c r="GG50" i="32" s="1"/>
  <c r="DO50" i="32"/>
  <c r="BW50" i="32"/>
  <c r="FG50" i="32" s="1"/>
  <c r="EH50" i="32"/>
  <c r="CP50" i="32"/>
  <c r="FZ50" i="32" s="1"/>
  <c r="DT50" i="32"/>
  <c r="CB50" i="32"/>
  <c r="FL50" i="32" s="1"/>
  <c r="EL67" i="32"/>
  <c r="CT67" i="32"/>
  <c r="GD67" i="32" s="1"/>
  <c r="DS67" i="32"/>
  <c r="CA67" i="32"/>
  <c r="FK67" i="32" s="1"/>
  <c r="EI67" i="32"/>
  <c r="CQ67" i="32"/>
  <c r="GA67" i="32" s="1"/>
  <c r="EC67" i="32"/>
  <c r="CK67" i="32"/>
  <c r="FU67" i="32" s="1"/>
  <c r="DR67" i="32"/>
  <c r="BZ67" i="32"/>
  <c r="FJ67" i="32" s="1"/>
  <c r="EC71" i="32"/>
  <c r="CK71" i="32"/>
  <c r="FU71" i="32" s="1"/>
  <c r="EP66" i="32"/>
  <c r="CX66" i="32"/>
  <c r="GH66" i="32" s="1"/>
  <c r="DP66" i="32"/>
  <c r="BX66" i="32"/>
  <c r="FH66" i="32" s="1"/>
  <c r="EA48" i="32"/>
  <c r="CI48" i="32"/>
  <c r="FS48" i="32" s="1"/>
  <c r="EB70" i="32"/>
  <c r="CJ70" i="32"/>
  <c r="FT70" i="32" s="1"/>
  <c r="EM62" i="32"/>
  <c r="CU62" i="32"/>
  <c r="GE62" i="32" s="1"/>
  <c r="ES57" i="32"/>
  <c r="DA57" i="32"/>
  <c r="GK57" i="32" s="1"/>
  <c r="EO54" i="32"/>
  <c r="CW54" i="32"/>
  <c r="GG54" i="32" s="1"/>
  <c r="DX69" i="32"/>
  <c r="CF69" i="32"/>
  <c r="FP69" i="32" s="1"/>
  <c r="ET65" i="32"/>
  <c r="DB65" i="32"/>
  <c r="GL65" i="32" s="1"/>
  <c r="EL56" i="32"/>
  <c r="CT56" i="32"/>
  <c r="GD56" i="32" s="1"/>
  <c r="DP56" i="32"/>
  <c r="BX56" i="32"/>
  <c r="FH56" i="32" s="1"/>
  <c r="EC51" i="32"/>
  <c r="CK51" i="32"/>
  <c r="FU51" i="32" s="1"/>
  <c r="DZ60" i="32"/>
  <c r="CH60" i="32"/>
  <c r="FR60" i="32" s="1"/>
  <c r="BD72" i="24"/>
  <c r="CV72" i="24" s="1"/>
  <c r="GF72" i="24" s="1"/>
  <c r="AO72" i="24"/>
  <c r="AA72" i="24"/>
  <c r="AZ72" i="24"/>
  <c r="AL72" i="24"/>
  <c r="AD59" i="24"/>
  <c r="BC59" i="24"/>
  <c r="AG59" i="24"/>
  <c r="BF59" i="24"/>
  <c r="EP59" i="24" s="1"/>
  <c r="AR59" i="24"/>
  <c r="AJ58" i="24"/>
  <c r="BA58" i="24"/>
  <c r="AM58" i="24"/>
  <c r="BL58" i="24"/>
  <c r="AP58" i="24"/>
  <c r="AQ50" i="24"/>
  <c r="AD50" i="24"/>
  <c r="DN50" i="24" s="1"/>
  <c r="BC50" i="24"/>
  <c r="AG50" i="24"/>
  <c r="BF50" i="24"/>
  <c r="EK71" i="32"/>
  <c r="CS71" i="32"/>
  <c r="GC71" i="32" s="1"/>
  <c r="ES71" i="32"/>
  <c r="DA71" i="32"/>
  <c r="GK71" i="32" s="1"/>
  <c r="ET71" i="32"/>
  <c r="DB71" i="32"/>
  <c r="GL71" i="32" s="1"/>
  <c r="DY71" i="32"/>
  <c r="CG71" i="32"/>
  <c r="FQ71" i="32" s="1"/>
  <c r="DK71" i="32"/>
  <c r="BS71" i="32"/>
  <c r="FC71" i="32" s="1"/>
  <c r="DQ66" i="32"/>
  <c r="BY66" i="32"/>
  <c r="FI66" i="32" s="1"/>
  <c r="DR66" i="32"/>
  <c r="BZ66" i="32"/>
  <c r="FJ66" i="32" s="1"/>
  <c r="DS66" i="32"/>
  <c r="CA66" i="32"/>
  <c r="FK66" i="32" s="1"/>
  <c r="ER66" i="32"/>
  <c r="CZ66" i="32"/>
  <c r="GJ66" i="32" s="1"/>
  <c r="EE66" i="32"/>
  <c r="CM66" i="32"/>
  <c r="FW66" i="32" s="1"/>
  <c r="ER58" i="32"/>
  <c r="CZ58" i="32"/>
  <c r="GJ58" i="32" s="1"/>
  <c r="DX58" i="32"/>
  <c r="CF58" i="32"/>
  <c r="FP58" i="32" s="1"/>
  <c r="DU58" i="32"/>
  <c r="CC58" i="32"/>
  <c r="FM58" i="32" s="1"/>
  <c r="ET58" i="32"/>
  <c r="DB58" i="32"/>
  <c r="GL58" i="32" s="1"/>
  <c r="DZ58" i="32"/>
  <c r="CH58" i="32"/>
  <c r="FR58" i="32" s="1"/>
  <c r="DT48" i="32"/>
  <c r="CB48" i="32"/>
  <c r="FL48" i="32" s="1"/>
  <c r="EB48" i="32"/>
  <c r="CJ48" i="32"/>
  <c r="FT48" i="32" s="1"/>
  <c r="ET48" i="32"/>
  <c r="DB48" i="32"/>
  <c r="GL48" i="32" s="1"/>
  <c r="EV48" i="32"/>
  <c r="DD48" i="32"/>
  <c r="GN48" i="32" s="1"/>
  <c r="ES48" i="32"/>
  <c r="DA48" i="32"/>
  <c r="GK48" i="32" s="1"/>
  <c r="DX70" i="32"/>
  <c r="CF70" i="32"/>
  <c r="FP70" i="32" s="1"/>
  <c r="DP70" i="32"/>
  <c r="BX70" i="32"/>
  <c r="FH70" i="32" s="1"/>
  <c r="EL70" i="32"/>
  <c r="CT70" i="32"/>
  <c r="GD70" i="32" s="1"/>
  <c r="DR70" i="32"/>
  <c r="BZ70" i="32"/>
  <c r="FJ70" i="32" s="1"/>
  <c r="EQ70" i="32"/>
  <c r="CY70" i="32"/>
  <c r="GI70" i="32" s="1"/>
  <c r="DM62" i="32"/>
  <c r="BU62" i="32"/>
  <c r="FE62" i="32" s="1"/>
  <c r="EL62" i="32"/>
  <c r="CT62" i="32"/>
  <c r="GD62" i="32" s="1"/>
  <c r="DU62" i="32"/>
  <c r="CC62" i="32"/>
  <c r="FM62" i="32" s="1"/>
  <c r="DS62" i="32"/>
  <c r="CA62" i="32"/>
  <c r="FK62" i="32" s="1"/>
  <c r="ER62" i="32"/>
  <c r="CZ62" i="32"/>
  <c r="GJ62" i="32" s="1"/>
  <c r="DI57" i="32"/>
  <c r="BQ57" i="32"/>
  <c r="FA57" i="32" s="1"/>
  <c r="DN57" i="32"/>
  <c r="BV57" i="32"/>
  <c r="FF57" i="32" s="1"/>
  <c r="DP57" i="32"/>
  <c r="BX57" i="32"/>
  <c r="FH57" i="32" s="1"/>
  <c r="DU57" i="32"/>
  <c r="CC57" i="32"/>
  <c r="FM57" i="32" s="1"/>
  <c r="EQ57" i="32"/>
  <c r="CY57" i="32"/>
  <c r="GI57" i="32" s="1"/>
  <c r="DS54" i="32"/>
  <c r="CA54" i="32"/>
  <c r="FK54" i="32" s="1"/>
  <c r="DL54" i="32"/>
  <c r="BT54" i="32"/>
  <c r="FD54" i="32" s="1"/>
  <c r="EK54" i="32"/>
  <c r="CS54" i="32"/>
  <c r="GC54" i="32" s="1"/>
  <c r="DQ54" i="32"/>
  <c r="BY54" i="32"/>
  <c r="FI54" i="32" s="1"/>
  <c r="EP54" i="32"/>
  <c r="CX54" i="32"/>
  <c r="GH54" i="32" s="1"/>
  <c r="DQ69" i="32"/>
  <c r="BY69" i="32"/>
  <c r="FI69" i="32" s="1"/>
  <c r="DP69" i="32"/>
  <c r="BX69" i="32"/>
  <c r="FH69" i="32" s="1"/>
  <c r="DL69" i="32"/>
  <c r="BT69" i="32"/>
  <c r="FD69" i="32" s="1"/>
  <c r="DJ69" i="32"/>
  <c r="BR69" i="32"/>
  <c r="FB69" i="32" s="1"/>
  <c r="EI69" i="32"/>
  <c r="CQ69" i="32"/>
  <c r="GA69" i="32" s="1"/>
  <c r="DU65" i="32"/>
  <c r="CC65" i="32"/>
  <c r="FM65" i="32" s="1"/>
  <c r="DN65" i="32"/>
  <c r="BV65" i="32"/>
  <c r="FF65" i="32" s="1"/>
  <c r="DO65" i="32"/>
  <c r="BW65" i="32"/>
  <c r="FG65" i="32" s="1"/>
  <c r="EN65" i="32"/>
  <c r="CV65" i="32"/>
  <c r="GF65" i="32" s="1"/>
  <c r="DV56" i="32"/>
  <c r="CD56" i="32"/>
  <c r="FN56" i="32" s="1"/>
  <c r="ER56" i="32"/>
  <c r="CZ56" i="32"/>
  <c r="GJ56" i="32" s="1"/>
  <c r="EE56" i="32"/>
  <c r="CM56" i="32"/>
  <c r="FW56" i="32" s="1"/>
  <c r="DI56" i="32"/>
  <c r="BQ56" i="32"/>
  <c r="FA56" i="32" s="1"/>
  <c r="DK51" i="32"/>
  <c r="BS51" i="32"/>
  <c r="FC51" i="32" s="1"/>
  <c r="ER51" i="32"/>
  <c r="CZ51" i="32"/>
  <c r="GJ51" i="32" s="1"/>
  <c r="EE51" i="32"/>
  <c r="CM51" i="32"/>
  <c r="FW51" i="32" s="1"/>
  <c r="DI51" i="32"/>
  <c r="BQ51" i="32"/>
  <c r="FA51" i="32" s="1"/>
  <c r="EH51" i="32"/>
  <c r="CP51" i="32"/>
  <c r="FZ51" i="32" s="1"/>
  <c r="DN68" i="32"/>
  <c r="BV68" i="32"/>
  <c r="FF68" i="32" s="1"/>
  <c r="EA68" i="32"/>
  <c r="CI68" i="32"/>
  <c r="FS68" i="32" s="1"/>
  <c r="DU68" i="32"/>
  <c r="CC68" i="32"/>
  <c r="FM68" i="32" s="1"/>
  <c r="EV68" i="32"/>
  <c r="DD68" i="32"/>
  <c r="GN68" i="32" s="1"/>
  <c r="DZ68" i="32"/>
  <c r="CH68" i="32"/>
  <c r="FR68" i="32" s="1"/>
  <c r="EL64" i="32"/>
  <c r="CT64" i="32"/>
  <c r="GD64" i="32" s="1"/>
  <c r="EM64" i="32"/>
  <c r="CU64" i="32"/>
  <c r="GE64" i="32" s="1"/>
  <c r="DR64" i="32"/>
  <c r="BZ64" i="32"/>
  <c r="FJ64" i="32" s="1"/>
  <c r="EQ64" i="32"/>
  <c r="CY64" i="32"/>
  <c r="GI64" i="32" s="1"/>
  <c r="EC64" i="32"/>
  <c r="CK64" i="32"/>
  <c r="FU64" i="32" s="1"/>
  <c r="DK55" i="32"/>
  <c r="BS55" i="32"/>
  <c r="FC55" i="32" s="1"/>
  <c r="DW55" i="32"/>
  <c r="CE55" i="32"/>
  <c r="FO55" i="32" s="1"/>
  <c r="DU55" i="32"/>
  <c r="CC55" i="32"/>
  <c r="FM55" i="32" s="1"/>
  <c r="EV55" i="32"/>
  <c r="DD55" i="32"/>
  <c r="GN55" i="32" s="1"/>
  <c r="DZ55" i="32"/>
  <c r="CH55" i="32"/>
  <c r="FR55" i="32" s="1"/>
  <c r="EG72" i="32"/>
  <c r="CO72" i="32"/>
  <c r="FY72" i="32" s="1"/>
  <c r="DN72" i="32"/>
  <c r="BV72" i="32"/>
  <c r="FF72" i="32" s="1"/>
  <c r="EP72" i="32"/>
  <c r="CX72" i="32"/>
  <c r="GH72" i="32" s="1"/>
  <c r="EV72" i="32"/>
  <c r="DD72" i="32"/>
  <c r="GN72" i="32" s="1"/>
  <c r="EC72" i="32"/>
  <c r="CK72" i="32"/>
  <c r="FU72" i="32" s="1"/>
  <c r="EK74" i="32"/>
  <c r="CS74" i="32"/>
  <c r="GC74" i="32" s="1"/>
  <c r="EC74" i="32"/>
  <c r="CK74" i="32"/>
  <c r="FU74" i="32" s="1"/>
  <c r="DT74" i="32"/>
  <c r="CB74" i="32"/>
  <c r="FL74" i="32" s="1"/>
  <c r="ET74" i="32"/>
  <c r="DB74" i="32"/>
  <c r="GL74" i="32" s="1"/>
  <c r="EF74" i="32"/>
  <c r="CN74" i="32"/>
  <c r="FX74" i="32" s="1"/>
  <c r="DO60" i="32"/>
  <c r="BW60" i="32"/>
  <c r="FG60" i="32" s="1"/>
  <c r="EB60" i="32"/>
  <c r="CJ60" i="32"/>
  <c r="FT60" i="32" s="1"/>
  <c r="DV60" i="32"/>
  <c r="CD60" i="32"/>
  <c r="FN60" i="32" s="1"/>
  <c r="EO60" i="32"/>
  <c r="CW60" i="32"/>
  <c r="GG60" i="32" s="1"/>
  <c r="CI60" i="32"/>
  <c r="FS60" i="32" s="1"/>
  <c r="HJ60" i="32" s="1"/>
  <c r="EN53" i="32"/>
  <c r="CV53" i="32"/>
  <c r="GF53" i="32" s="1"/>
  <c r="DP53" i="32"/>
  <c r="BX53" i="32"/>
  <c r="FH53" i="32" s="1"/>
  <c r="ET53" i="32"/>
  <c r="DB53" i="32"/>
  <c r="GL53" i="32" s="1"/>
  <c r="IC53" i="32" s="1"/>
  <c r="ES53" i="32"/>
  <c r="DA53" i="32"/>
  <c r="GK53" i="32" s="1"/>
  <c r="IB53" i="32" s="1"/>
  <c r="DZ53" i="32"/>
  <c r="CH53" i="32"/>
  <c r="FR53" i="32" s="1"/>
  <c r="DR75" i="32"/>
  <c r="BZ75" i="32"/>
  <c r="FJ75" i="32" s="1"/>
  <c r="DS75" i="32"/>
  <c r="CA75" i="32"/>
  <c r="FK75" i="32" s="1"/>
  <c r="HB75" i="32" s="1"/>
  <c r="EE75" i="32"/>
  <c r="CM75" i="32"/>
  <c r="FW75" i="32" s="1"/>
  <c r="DY75" i="32"/>
  <c r="CG75" i="32"/>
  <c r="FQ75" i="32" s="1"/>
  <c r="HH75" i="32" s="1"/>
  <c r="EJ59" i="32"/>
  <c r="CR59" i="32"/>
  <c r="GB59" i="32" s="1"/>
  <c r="HS59" i="32" s="1"/>
  <c r="EV59" i="32"/>
  <c r="DD59" i="32"/>
  <c r="GN59" i="32" s="1"/>
  <c r="IE59" i="32" s="1"/>
  <c r="DV59" i="32"/>
  <c r="CD59" i="32"/>
  <c r="FN59" i="32" s="1"/>
  <c r="EO59" i="32"/>
  <c r="CW59" i="32"/>
  <c r="GG59" i="32" s="1"/>
  <c r="HX59" i="32" s="1"/>
  <c r="EA59" i="32"/>
  <c r="CI59" i="32"/>
  <c r="FS59" i="32" s="1"/>
  <c r="HJ59" i="32" s="1"/>
  <c r="DP52" i="32"/>
  <c r="BX52" i="32"/>
  <c r="FH52" i="32" s="1"/>
  <c r="GY52" i="32" s="1"/>
  <c r="EG52" i="32"/>
  <c r="CO52" i="32"/>
  <c r="FY52" i="32" s="1"/>
  <c r="DT52" i="32"/>
  <c r="CB52" i="32"/>
  <c r="FL52" i="32" s="1"/>
  <c r="HC52" i="32" s="1"/>
  <c r="ES52" i="32"/>
  <c r="DA52" i="32"/>
  <c r="GK52" i="32" s="1"/>
  <c r="IB52" i="32" s="1"/>
  <c r="EE52" i="32"/>
  <c r="CM52" i="32"/>
  <c r="FW52" i="32" s="1"/>
  <c r="HN52" i="32" s="1"/>
  <c r="EC76" i="32"/>
  <c r="CK76" i="32"/>
  <c r="FU76" i="32" s="1"/>
  <c r="EI76" i="32"/>
  <c r="CQ76" i="32"/>
  <c r="GA76" i="32" s="1"/>
  <c r="HR76" i="32" s="1"/>
  <c r="DV76" i="32"/>
  <c r="CD76" i="32"/>
  <c r="FN76" i="32" s="1"/>
  <c r="HE76" i="32" s="1"/>
  <c r="EU76" i="32"/>
  <c r="DC76" i="32"/>
  <c r="GM76" i="32" s="1"/>
  <c r="ID76" i="32" s="1"/>
  <c r="DY76" i="32"/>
  <c r="CG76" i="32"/>
  <c r="FQ76" i="32" s="1"/>
  <c r="EO63" i="32"/>
  <c r="CW63" i="32"/>
  <c r="GG63" i="32" s="1"/>
  <c r="HX63" i="32" s="1"/>
  <c r="DN63" i="32"/>
  <c r="BV63" i="32"/>
  <c r="FF63" i="32" s="1"/>
  <c r="GW63" i="32" s="1"/>
  <c r="DX63" i="32"/>
  <c r="CF63" i="32"/>
  <c r="FP63" i="32" s="1"/>
  <c r="HG63" i="32" s="1"/>
  <c r="EP63" i="32"/>
  <c r="CX63" i="32"/>
  <c r="GH63" i="32" s="1"/>
  <c r="EB63" i="32"/>
  <c r="CJ63" i="32"/>
  <c r="FT63" i="32" s="1"/>
  <c r="HK63" i="32" s="1"/>
  <c r="EA49" i="32"/>
  <c r="CI49" i="32"/>
  <c r="FS49" i="32" s="1"/>
  <c r="HJ49" i="32" s="1"/>
  <c r="DS49" i="32"/>
  <c r="CA49" i="32"/>
  <c r="FK49" i="32" s="1"/>
  <c r="HB49" i="32" s="1"/>
  <c r="DR49" i="32"/>
  <c r="BZ49" i="32"/>
  <c r="FJ49" i="32" s="1"/>
  <c r="ES49" i="32"/>
  <c r="DA49" i="32"/>
  <c r="GK49" i="32" s="1"/>
  <c r="IB49" i="32" s="1"/>
  <c r="EE49" i="32"/>
  <c r="CM49" i="32"/>
  <c r="FW49" i="32" s="1"/>
  <c r="HN49" i="32" s="1"/>
  <c r="DZ73" i="32"/>
  <c r="CH73" i="32"/>
  <c r="FR73" i="32" s="1"/>
  <c r="HI73" i="32" s="1"/>
  <c r="DR73" i="32"/>
  <c r="BZ73" i="32"/>
  <c r="FJ73" i="32" s="1"/>
  <c r="DQ73" i="32"/>
  <c r="BY73" i="32"/>
  <c r="FI73" i="32" s="1"/>
  <c r="GZ73" i="32" s="1"/>
  <c r="EQ73" i="32"/>
  <c r="CY73" i="32"/>
  <c r="GI73" i="32" s="1"/>
  <c r="HZ73" i="32" s="1"/>
  <c r="EC73" i="32"/>
  <c r="CK73" i="32"/>
  <c r="FU73" i="32" s="1"/>
  <c r="HL73" i="32" s="1"/>
  <c r="ER61" i="32"/>
  <c r="CZ61" i="32"/>
  <c r="GJ61" i="32" s="1"/>
  <c r="EK61" i="32"/>
  <c r="CS61" i="32"/>
  <c r="GC61" i="32" s="1"/>
  <c r="HT61" i="32" s="1"/>
  <c r="DX61" i="32"/>
  <c r="CF61" i="32"/>
  <c r="FP61" i="32" s="1"/>
  <c r="HG61" i="32" s="1"/>
  <c r="EO61" i="32"/>
  <c r="CW61" i="32"/>
  <c r="GG61" i="32" s="1"/>
  <c r="HX61" i="32" s="1"/>
  <c r="EA61" i="32"/>
  <c r="CI61" i="32"/>
  <c r="FS61" i="32" s="1"/>
  <c r="DI50" i="32"/>
  <c r="BQ50" i="32"/>
  <c r="FA50" i="32" s="1"/>
  <c r="GR50" i="32" s="1"/>
  <c r="DX50" i="32"/>
  <c r="CF50" i="32"/>
  <c r="FP50" i="32" s="1"/>
  <c r="HG50" i="32" s="1"/>
  <c r="DW50" i="32"/>
  <c r="CE50" i="32"/>
  <c r="FO50" i="32" s="1"/>
  <c r="HF50" i="32" s="1"/>
  <c r="EP50" i="32"/>
  <c r="CX50" i="32"/>
  <c r="GH50" i="32" s="1"/>
  <c r="EB50" i="32"/>
  <c r="CJ50" i="32"/>
  <c r="FT50" i="32" s="1"/>
  <c r="HK50" i="32" s="1"/>
  <c r="EQ67" i="32"/>
  <c r="CY67" i="32"/>
  <c r="GI67" i="32" s="1"/>
  <c r="HZ67" i="32" s="1"/>
  <c r="EE67" i="32"/>
  <c r="CM67" i="32"/>
  <c r="FW67" i="32" s="1"/>
  <c r="HN67" i="32" s="1"/>
  <c r="EU67" i="32"/>
  <c r="DC67" i="32"/>
  <c r="GM67" i="32" s="1"/>
  <c r="EK67" i="32"/>
  <c r="CS67" i="32"/>
  <c r="GC67" i="32" s="1"/>
  <c r="HT67" i="32" s="1"/>
  <c r="DZ67" i="32"/>
  <c r="CH67" i="32"/>
  <c r="FR67" i="32" s="1"/>
  <c r="HI67" i="32" s="1"/>
  <c r="DU71" i="32"/>
  <c r="CC71" i="32"/>
  <c r="FM71" i="32" s="1"/>
  <c r="HD71" i="32" s="1"/>
  <c r="EQ66" i="32"/>
  <c r="CY66" i="32"/>
  <c r="GI66" i="32" s="1"/>
  <c r="ES58" i="32"/>
  <c r="DA58" i="32"/>
  <c r="GK58" i="32" s="1"/>
  <c r="IB58" i="32" s="1"/>
  <c r="EL48" i="32"/>
  <c r="CT48" i="32"/>
  <c r="GD48" i="32" s="1"/>
  <c r="HU48" i="32" s="1"/>
  <c r="DQ70" i="32"/>
  <c r="BY70" i="32"/>
  <c r="FI70" i="32" s="1"/>
  <c r="GZ70" i="32" s="1"/>
  <c r="EO62" i="32"/>
  <c r="CW62" i="32"/>
  <c r="GG62" i="32" s="1"/>
  <c r="ET57" i="32"/>
  <c r="DB57" i="32"/>
  <c r="GL57" i="32" s="1"/>
  <c r="IC57" i="32" s="1"/>
  <c r="EJ54" i="32"/>
  <c r="CR54" i="32"/>
  <c r="GB54" i="32" s="1"/>
  <c r="HS54" i="32" s="1"/>
  <c r="ER69" i="32"/>
  <c r="CZ69" i="32"/>
  <c r="GJ69" i="32" s="1"/>
  <c r="IA69" i="32" s="1"/>
  <c r="DY65" i="32"/>
  <c r="CG65" i="32"/>
  <c r="FQ65" i="32" s="1"/>
  <c r="EI56" i="32"/>
  <c r="CQ56" i="32"/>
  <c r="GA56" i="32" s="1"/>
  <c r="HR56" i="32" s="1"/>
  <c r="DS51" i="32"/>
  <c r="CA51" i="32"/>
  <c r="FK51" i="32" s="1"/>
  <c r="HB51" i="32" s="1"/>
  <c r="EG51" i="32"/>
  <c r="CO51" i="32"/>
  <c r="FY51" i="32" s="1"/>
  <c r="HP51" i="32" s="1"/>
  <c r="ET60" i="32"/>
  <c r="DB60" i="32"/>
  <c r="GL60" i="32" s="1"/>
  <c r="AE72" i="24"/>
  <c r="AW72" i="24"/>
  <c r="AI72" i="24"/>
  <c r="BH72" i="24"/>
  <c r="AT72" i="24"/>
  <c r="BJ59" i="24"/>
  <c r="BK59" i="24"/>
  <c r="EU59" i="24" s="1"/>
  <c r="AO59" i="24"/>
  <c r="AA59" i="24"/>
  <c r="AZ59" i="24"/>
  <c r="AQ58" i="24"/>
  <c r="BI58" i="24"/>
  <c r="AU58" i="24"/>
  <c r="Y58" i="24"/>
  <c r="AX58" i="24"/>
  <c r="EH58" i="24" s="1"/>
  <c r="AA50" i="24"/>
  <c r="AR50" i="24"/>
  <c r="AL50" i="24"/>
  <c r="BK50" i="24"/>
  <c r="AO50" i="24"/>
  <c r="CH44" i="27"/>
  <c r="DL71" i="32"/>
  <c r="BT71" i="32"/>
  <c r="FD71" i="32" s="1"/>
  <c r="DT71" i="32"/>
  <c r="CB71" i="32"/>
  <c r="FL71" i="32" s="1"/>
  <c r="DO71" i="32"/>
  <c r="BW71" i="32"/>
  <c r="FG71" i="32" s="1"/>
  <c r="EG71" i="32"/>
  <c r="CO71" i="32"/>
  <c r="FY71" i="32" s="1"/>
  <c r="DS71" i="32"/>
  <c r="CA71" i="32"/>
  <c r="FK71" i="32" s="1"/>
  <c r="DI66" i="32"/>
  <c r="BQ66" i="32"/>
  <c r="FA66" i="32" s="1"/>
  <c r="EO66" i="32"/>
  <c r="CW66" i="32"/>
  <c r="GG66" i="32" s="1"/>
  <c r="EA66" i="32"/>
  <c r="CI66" i="32"/>
  <c r="FS66" i="32" s="1"/>
  <c r="DN66" i="32"/>
  <c r="BV66" i="32"/>
  <c r="FF66" i="32" s="1"/>
  <c r="EM66" i="32"/>
  <c r="CU66" i="32"/>
  <c r="GE66" i="32" s="1"/>
  <c r="DO58" i="32"/>
  <c r="BW58" i="32"/>
  <c r="FG58" i="32" s="1"/>
  <c r="EU58" i="32"/>
  <c r="DC58" i="32"/>
  <c r="GM58" i="32" s="1"/>
  <c r="EC58" i="32"/>
  <c r="CK58" i="32"/>
  <c r="FU58" i="32" s="1"/>
  <c r="DI58" i="32"/>
  <c r="BQ58" i="32"/>
  <c r="FA58" i="32" s="1"/>
  <c r="EH58" i="32"/>
  <c r="CP58" i="32"/>
  <c r="FZ58" i="32" s="1"/>
  <c r="DI48" i="32"/>
  <c r="BQ48" i="32"/>
  <c r="FA48" i="32" s="1"/>
  <c r="EN48" i="32"/>
  <c r="CV48" i="32"/>
  <c r="GF48" i="32" s="1"/>
  <c r="DL48" i="32"/>
  <c r="BT48" i="32"/>
  <c r="FD48" i="32" s="1"/>
  <c r="DO48" i="32"/>
  <c r="BW48" i="32"/>
  <c r="FG48" i="32" s="1"/>
  <c r="EG48" i="32"/>
  <c r="CO48" i="32"/>
  <c r="FY48" i="32" s="1"/>
  <c r="DI70" i="32"/>
  <c r="BQ70" i="32"/>
  <c r="FA70" i="32" s="1"/>
  <c r="EN70" i="32"/>
  <c r="CV70" i="32"/>
  <c r="GF70" i="32" s="1"/>
  <c r="EF70" i="32"/>
  <c r="CN70" i="32"/>
  <c r="FX70" i="32" s="1"/>
  <c r="ET70" i="32"/>
  <c r="DB70" i="32"/>
  <c r="GL70" i="32" s="1"/>
  <c r="DZ70" i="32"/>
  <c r="CH70" i="32"/>
  <c r="FR70" i="32" s="1"/>
  <c r="EF62" i="32"/>
  <c r="CN62" i="32"/>
  <c r="FX62" i="32" s="1"/>
  <c r="DW62" i="32"/>
  <c r="CE62" i="32"/>
  <c r="FO62" i="32" s="1"/>
  <c r="DQ62" i="32"/>
  <c r="BY62" i="32"/>
  <c r="FI62" i="32" s="1"/>
  <c r="EE62" i="32"/>
  <c r="CM62" i="32"/>
  <c r="FW62" i="32" s="1"/>
  <c r="EA62" i="32"/>
  <c r="CI62" i="32"/>
  <c r="FS62" i="32" s="1"/>
  <c r="EG57" i="32"/>
  <c r="CO57" i="32"/>
  <c r="FY57" i="32" s="1"/>
  <c r="DT57" i="32"/>
  <c r="CB57" i="32"/>
  <c r="FL57" i="32" s="1"/>
  <c r="DX57" i="32"/>
  <c r="CF57" i="32"/>
  <c r="FP57" i="32" s="1"/>
  <c r="DZ57" i="32"/>
  <c r="CH57" i="32"/>
  <c r="FR57" i="32" s="1"/>
  <c r="EC57" i="32"/>
  <c r="CK57" i="32"/>
  <c r="FU57" i="32" s="1"/>
  <c r="DO54" i="32"/>
  <c r="BW54" i="32"/>
  <c r="FG54" i="32" s="1"/>
  <c r="EM54" i="32"/>
  <c r="CU54" i="32"/>
  <c r="GE54" i="32" s="1"/>
  <c r="DT54" i="32"/>
  <c r="CB54" i="32"/>
  <c r="FL54" i="32" s="1"/>
  <c r="ES54" i="32"/>
  <c r="DA54" i="32"/>
  <c r="GK54" i="32" s="1"/>
  <c r="DY54" i="32"/>
  <c r="CG54" i="32"/>
  <c r="FQ54" i="32" s="1"/>
  <c r="ET69" i="32"/>
  <c r="DB69" i="32"/>
  <c r="GL69" i="32" s="1"/>
  <c r="EB69" i="32"/>
  <c r="CJ69" i="32"/>
  <c r="FT69" i="32" s="1"/>
  <c r="DV69" i="32"/>
  <c r="CD69" i="32"/>
  <c r="FN69" i="32" s="1"/>
  <c r="DR69" i="32"/>
  <c r="BZ69" i="32"/>
  <c r="FJ69" i="32" s="1"/>
  <c r="EQ69" i="32"/>
  <c r="CY69" i="32"/>
  <c r="GI69" i="32" s="1"/>
  <c r="DR65" i="32"/>
  <c r="BZ65" i="32"/>
  <c r="FJ65" i="32" s="1"/>
  <c r="EJ65" i="32"/>
  <c r="CR65" i="32"/>
  <c r="GB65" i="32" s="1"/>
  <c r="EB65" i="32"/>
  <c r="DW65" i="32"/>
  <c r="CE65" i="32"/>
  <c r="FO65" i="32" s="1"/>
  <c r="EV65" i="32"/>
  <c r="DD65" i="32"/>
  <c r="GN65" i="32" s="1"/>
  <c r="DM56" i="32"/>
  <c r="BU56" i="32"/>
  <c r="FE56" i="32" s="1"/>
  <c r="EM56" i="32"/>
  <c r="CU56" i="32"/>
  <c r="GE56" i="32" s="1"/>
  <c r="DQ56" i="32"/>
  <c r="BY56" i="32"/>
  <c r="FI56" i="32" s="1"/>
  <c r="EP56" i="32"/>
  <c r="CX56" i="32"/>
  <c r="GH56" i="32" s="1"/>
  <c r="EQ51" i="32"/>
  <c r="CY51" i="32"/>
  <c r="GI51" i="32" s="1"/>
  <c r="DM51" i="32"/>
  <c r="BU51" i="32"/>
  <c r="FE51" i="32" s="1"/>
  <c r="EM51" i="32"/>
  <c r="CU51" i="32"/>
  <c r="GE51" i="32" s="1"/>
  <c r="DQ51" i="32"/>
  <c r="BY51" i="32"/>
  <c r="FI51" i="32" s="1"/>
  <c r="EP51" i="32"/>
  <c r="CX51" i="32"/>
  <c r="GH51" i="32" s="1"/>
  <c r="EI68" i="32"/>
  <c r="CQ68" i="32"/>
  <c r="GA68" i="32" s="1"/>
  <c r="EU68" i="32"/>
  <c r="DC68" i="32"/>
  <c r="GM68" i="32" s="1"/>
  <c r="EC68" i="32"/>
  <c r="CK68" i="32"/>
  <c r="FU68" i="32" s="1"/>
  <c r="DI68" i="32"/>
  <c r="BQ68" i="32"/>
  <c r="FA68" i="32" s="1"/>
  <c r="EH68" i="32"/>
  <c r="CP68" i="32"/>
  <c r="FZ68" i="32" s="1"/>
  <c r="DI64" i="32"/>
  <c r="BQ64" i="32"/>
  <c r="FA64" i="32" s="1"/>
  <c r="EU64" i="32"/>
  <c r="DC64" i="32"/>
  <c r="GM64" i="32" s="1"/>
  <c r="DZ64" i="32"/>
  <c r="CH64" i="32"/>
  <c r="FR64" i="32" s="1"/>
  <c r="DL64" i="32"/>
  <c r="BT64" i="32"/>
  <c r="FD64" i="32" s="1"/>
  <c r="EK64" i="32"/>
  <c r="CS64" i="32"/>
  <c r="GC64" i="32" s="1"/>
  <c r="EE55" i="32"/>
  <c r="CM55" i="32"/>
  <c r="FW55" i="32" s="1"/>
  <c r="ET55" i="32"/>
  <c r="DB55" i="32"/>
  <c r="GL55" i="32" s="1"/>
  <c r="EC55" i="32"/>
  <c r="CK55" i="32"/>
  <c r="FU55" i="32" s="1"/>
  <c r="DI55" i="32"/>
  <c r="BQ55" i="32"/>
  <c r="FA55" i="32" s="1"/>
  <c r="EH55" i="32"/>
  <c r="CP55" i="32"/>
  <c r="FZ55" i="32" s="1"/>
  <c r="DI72" i="32"/>
  <c r="BQ72" i="32"/>
  <c r="FA72" i="32" s="1"/>
  <c r="DZ72" i="32"/>
  <c r="CH72" i="32"/>
  <c r="FR72" i="32" s="1"/>
  <c r="DR72" i="32"/>
  <c r="BZ72" i="32"/>
  <c r="FJ72" i="32" s="1"/>
  <c r="DL72" i="32"/>
  <c r="BT72" i="32"/>
  <c r="FD72" i="32" s="1"/>
  <c r="EK72" i="32"/>
  <c r="CS72" i="32"/>
  <c r="GC72" i="32" s="1"/>
  <c r="DR74" i="32"/>
  <c r="BZ74" i="32"/>
  <c r="FJ74" i="32" s="1"/>
  <c r="DL74" i="32"/>
  <c r="BT74" i="32"/>
  <c r="FD74" i="32" s="1"/>
  <c r="EB74" i="32"/>
  <c r="CJ74" i="32"/>
  <c r="FT74" i="32" s="1"/>
  <c r="DO74" i="32"/>
  <c r="BW74" i="32"/>
  <c r="FG74" i="32" s="1"/>
  <c r="EN74" i="32"/>
  <c r="CV74" i="32"/>
  <c r="GF74" i="32" s="1"/>
  <c r="EJ60" i="32"/>
  <c r="CR60" i="32"/>
  <c r="GB60" i="32" s="1"/>
  <c r="EV60" i="32"/>
  <c r="DD60" i="32"/>
  <c r="GN60" i="32" s="1"/>
  <c r="ED60" i="32"/>
  <c r="CL60" i="32"/>
  <c r="FV60" i="32" s="1"/>
  <c r="EI60" i="32"/>
  <c r="CQ60" i="32"/>
  <c r="GA60" i="32" s="1"/>
  <c r="EV53" i="32"/>
  <c r="DD53" i="32"/>
  <c r="GN53" i="32" s="1"/>
  <c r="ED53" i="32"/>
  <c r="CL53" i="32"/>
  <c r="FV53" i="32" s="1"/>
  <c r="DV53" i="32"/>
  <c r="CD53" i="32"/>
  <c r="FN53" i="32" s="1"/>
  <c r="DI53" i="32"/>
  <c r="BQ53" i="32"/>
  <c r="FA53" i="32" s="1"/>
  <c r="EH53" i="32"/>
  <c r="CP53" i="32"/>
  <c r="FZ53" i="32" s="1"/>
  <c r="DZ75" i="32"/>
  <c r="CH75" i="32"/>
  <c r="FR75" i="32" s="1"/>
  <c r="EA75" i="32"/>
  <c r="CI75" i="32"/>
  <c r="FS75" i="32" s="1"/>
  <c r="DN75" i="32"/>
  <c r="BV75" i="32"/>
  <c r="FF75" i="32" s="1"/>
  <c r="EM75" i="32"/>
  <c r="EG75" i="32"/>
  <c r="CO75" i="32"/>
  <c r="FY75" i="32" s="1"/>
  <c r="DP59" i="32"/>
  <c r="BX59" i="32"/>
  <c r="FH59" i="32" s="1"/>
  <c r="EE59" i="32"/>
  <c r="CM59" i="32"/>
  <c r="FW59" i="32" s="1"/>
  <c r="ED59" i="32"/>
  <c r="CL59" i="32"/>
  <c r="FV59" i="32" s="1"/>
  <c r="DJ59" i="32"/>
  <c r="BR59" i="32"/>
  <c r="FB59" i="32" s="1"/>
  <c r="EI59" i="32"/>
  <c r="CQ59" i="32"/>
  <c r="GA59" i="32" s="1"/>
  <c r="EV52" i="32"/>
  <c r="DD52" i="32"/>
  <c r="GN52" i="32" s="1"/>
  <c r="EO52" i="32"/>
  <c r="CW52" i="32"/>
  <c r="GG52" i="32" s="1"/>
  <c r="EB52" i="32"/>
  <c r="CJ52" i="32"/>
  <c r="FT52" i="32" s="1"/>
  <c r="DN52" i="32"/>
  <c r="BV52" i="32"/>
  <c r="FF52" i="32" s="1"/>
  <c r="EM52" i="32"/>
  <c r="CU52" i="32"/>
  <c r="GE52" i="32" s="1"/>
  <c r="EH76" i="32"/>
  <c r="CP76" i="32"/>
  <c r="FZ76" i="32" s="1"/>
  <c r="EQ76" i="32"/>
  <c r="CY76" i="32"/>
  <c r="GI76" i="32" s="1"/>
  <c r="ED76" i="32"/>
  <c r="CL76" i="32"/>
  <c r="FV76" i="32" s="1"/>
  <c r="DP76" i="32"/>
  <c r="BX76" i="32"/>
  <c r="FH76" i="32" s="1"/>
  <c r="EG76" i="32"/>
  <c r="CO76" i="32"/>
  <c r="FY76" i="32" s="1"/>
  <c r="DV63" i="32"/>
  <c r="CD63" i="32"/>
  <c r="FN63" i="32" s="1"/>
  <c r="EK63" i="32"/>
  <c r="CS63" i="32"/>
  <c r="GC63" i="32" s="1"/>
  <c r="EF63" i="32"/>
  <c r="CN63" i="32"/>
  <c r="FX63" i="32" s="1"/>
  <c r="DK63" i="32"/>
  <c r="BS63" i="32"/>
  <c r="FC63" i="32" s="1"/>
  <c r="EJ63" i="32"/>
  <c r="CR63" i="32"/>
  <c r="GB63" i="32" s="1"/>
  <c r="EV49" i="32"/>
  <c r="DD49" i="32"/>
  <c r="GN49" i="32" s="1"/>
  <c r="EN49" i="32"/>
  <c r="CV49" i="32"/>
  <c r="GF49" i="32" s="1"/>
  <c r="DZ49" i="32"/>
  <c r="CH49" i="32"/>
  <c r="FR49" i="32" s="1"/>
  <c r="DN49" i="32"/>
  <c r="BV49" i="32"/>
  <c r="FF49" i="32" s="1"/>
  <c r="EM49" i="32"/>
  <c r="CU49" i="32"/>
  <c r="GE49" i="32" s="1"/>
  <c r="EU73" i="32"/>
  <c r="DC73" i="32"/>
  <c r="GM73" i="32" s="1"/>
  <c r="EM73" i="32"/>
  <c r="CU73" i="32"/>
  <c r="GE73" i="32" s="1"/>
  <c r="DY73" i="32"/>
  <c r="CG73" i="32"/>
  <c r="FQ73" i="32" s="1"/>
  <c r="DL73" i="32"/>
  <c r="BT73" i="32"/>
  <c r="FD73" i="32" s="1"/>
  <c r="EK73" i="32"/>
  <c r="CS73" i="32"/>
  <c r="GC73" i="32" s="1"/>
  <c r="DT61" i="32"/>
  <c r="CB61" i="32"/>
  <c r="FL61" i="32" s="1"/>
  <c r="ES61" i="32"/>
  <c r="DA61" i="32"/>
  <c r="GK61" i="32" s="1"/>
  <c r="EF61" i="32"/>
  <c r="CN61" i="32"/>
  <c r="FX61" i="32" s="1"/>
  <c r="DJ61" i="32"/>
  <c r="BR61" i="32"/>
  <c r="FB61" i="32" s="1"/>
  <c r="EI61" i="32"/>
  <c r="CQ61" i="32"/>
  <c r="GA61" i="32" s="1"/>
  <c r="EF50" i="32"/>
  <c r="CN50" i="32"/>
  <c r="FX50" i="32" s="1"/>
  <c r="ES50" i="32"/>
  <c r="DA50" i="32"/>
  <c r="GK50" i="32" s="1"/>
  <c r="EE50" i="32"/>
  <c r="CM50" i="32"/>
  <c r="FW50" i="32" s="1"/>
  <c r="DK50" i="32"/>
  <c r="BS50" i="32"/>
  <c r="FC50" i="32" s="1"/>
  <c r="EJ50" i="32"/>
  <c r="CR50" i="32"/>
  <c r="GB50" i="32" s="1"/>
  <c r="DN67" i="32"/>
  <c r="BV67" i="32"/>
  <c r="FF67" i="32" s="1"/>
  <c r="ER67" i="32"/>
  <c r="CZ67" i="32"/>
  <c r="GJ67" i="32" s="1"/>
  <c r="DK67" i="32"/>
  <c r="BS67" i="32"/>
  <c r="FC67" i="32" s="1"/>
  <c r="ES67" i="32"/>
  <c r="DA67" i="32"/>
  <c r="GK67" i="32" s="1"/>
  <c r="EH67" i="32"/>
  <c r="CP67" i="32"/>
  <c r="FZ67" i="32" s="1"/>
  <c r="BK72" i="24"/>
  <c r="BE72" i="24"/>
  <c r="AQ72" i="24"/>
  <c r="AC72" i="24"/>
  <c r="AK59" i="24"/>
  <c r="AF59" i="24"/>
  <c r="AW59" i="24"/>
  <c r="AI59" i="24"/>
  <c r="DS59" i="24" s="1"/>
  <c r="AZ58" i="24"/>
  <c r="AD58" i="24"/>
  <c r="BC58" i="24"/>
  <c r="AG58" i="24"/>
  <c r="BG50" i="24"/>
  <c r="AY50" i="24"/>
  <c r="AT50" i="24"/>
  <c r="AF50" i="24"/>
  <c r="DP50" i="24" s="1"/>
  <c r="DX71" i="32"/>
  <c r="CF71" i="32"/>
  <c r="FP71" i="32" s="1"/>
  <c r="EV71" i="32"/>
  <c r="DD71" i="32"/>
  <c r="GN71" i="32" s="1"/>
  <c r="DW71" i="32"/>
  <c r="CE71" i="32"/>
  <c r="FO71" i="32" s="1"/>
  <c r="EO71" i="32"/>
  <c r="CW71" i="32"/>
  <c r="GG71" i="32" s="1"/>
  <c r="EA71" i="32"/>
  <c r="CI71" i="32"/>
  <c r="FS71" i="32" s="1"/>
  <c r="EC66" i="32"/>
  <c r="CK66" i="32"/>
  <c r="FU66" i="32" s="1"/>
  <c r="DU66" i="32"/>
  <c r="CC66" i="32"/>
  <c r="FM66" i="32" s="1"/>
  <c r="EI66" i="32"/>
  <c r="CQ66" i="32"/>
  <c r="GA66" i="32" s="1"/>
  <c r="DV66" i="32"/>
  <c r="CD66" i="32"/>
  <c r="FN66" i="32" s="1"/>
  <c r="EU66" i="32"/>
  <c r="DC66" i="32"/>
  <c r="GM66" i="32" s="1"/>
  <c r="DW58" i="32"/>
  <c r="CE58" i="32"/>
  <c r="FO58" i="32" s="1"/>
  <c r="EB58" i="32"/>
  <c r="CJ58" i="32"/>
  <c r="FT58" i="32" s="1"/>
  <c r="EK58" i="32"/>
  <c r="CS58" i="32"/>
  <c r="GC58" i="32" s="1"/>
  <c r="DQ58" i="32"/>
  <c r="BY58" i="32"/>
  <c r="FI58" i="32" s="1"/>
  <c r="EP58" i="32"/>
  <c r="CX58" i="32"/>
  <c r="GH58" i="32" s="1"/>
  <c r="DP48" i="32"/>
  <c r="BX48" i="32"/>
  <c r="FH48" i="32" s="1"/>
  <c r="DS48" i="32"/>
  <c r="CA48" i="32"/>
  <c r="FK48" i="32" s="1"/>
  <c r="DW48" i="32"/>
  <c r="CE48" i="32"/>
  <c r="FO48" i="32" s="1"/>
  <c r="DY48" i="32"/>
  <c r="CG48" i="32"/>
  <c r="FQ48" i="32" s="1"/>
  <c r="EO48" i="32"/>
  <c r="CW48" i="32"/>
  <c r="GG48" i="32" s="1"/>
  <c r="EJ70" i="32"/>
  <c r="CR70" i="32"/>
  <c r="GB70" i="32" s="1"/>
  <c r="DL70" i="32"/>
  <c r="BT70" i="32"/>
  <c r="FD70" i="32" s="1"/>
  <c r="EV70" i="32"/>
  <c r="DD70" i="32"/>
  <c r="GN70" i="32" s="1"/>
  <c r="DO70" i="32"/>
  <c r="BW70" i="32"/>
  <c r="FG70" i="32" s="1"/>
  <c r="EH70" i="32"/>
  <c r="CP70" i="32"/>
  <c r="FZ70" i="32" s="1"/>
  <c r="EK62" i="32"/>
  <c r="CS62" i="32"/>
  <c r="GC62" i="32" s="1"/>
  <c r="EG62" i="32"/>
  <c r="CO62" i="32"/>
  <c r="FY62" i="32" s="1"/>
  <c r="EC62" i="32"/>
  <c r="CK62" i="32"/>
  <c r="FU62" i="32" s="1"/>
  <c r="ES62" i="32"/>
  <c r="DA62" i="32"/>
  <c r="GK62" i="32" s="1"/>
  <c r="EI62" i="32"/>
  <c r="CQ62" i="32"/>
  <c r="GA62" i="32" s="1"/>
  <c r="EN57" i="32"/>
  <c r="CV57" i="32"/>
  <c r="GF57" i="32" s="1"/>
  <c r="EE57" i="32"/>
  <c r="CM57" i="32"/>
  <c r="FW57" i="32" s="1"/>
  <c r="EH57" i="32"/>
  <c r="CP57" i="32"/>
  <c r="FZ57" i="32" s="1"/>
  <c r="EL57" i="32"/>
  <c r="CT57" i="32"/>
  <c r="GD57" i="32" s="1"/>
  <c r="EK57" i="32"/>
  <c r="CS57" i="32"/>
  <c r="GC57" i="32" s="1"/>
  <c r="ED54" i="32"/>
  <c r="CL54" i="32"/>
  <c r="FV54" i="32" s="1"/>
  <c r="DV54" i="32"/>
  <c r="CD54" i="32"/>
  <c r="FN54" i="32" s="1"/>
  <c r="EB54" i="32"/>
  <c r="CJ54" i="32"/>
  <c r="FT54" i="32" s="1"/>
  <c r="DP54" i="32"/>
  <c r="BX54" i="32"/>
  <c r="FH54" i="32" s="1"/>
  <c r="EG54" i="32"/>
  <c r="CO54" i="32"/>
  <c r="FY54" i="32" s="1"/>
  <c r="EC69" i="32"/>
  <c r="CK69" i="32"/>
  <c r="FU69" i="32" s="1"/>
  <c r="DT69" i="32"/>
  <c r="CB69" i="32"/>
  <c r="FL69" i="32" s="1"/>
  <c r="EL69" i="32"/>
  <c r="CT69" i="32"/>
  <c r="GD69" i="32" s="1"/>
  <c r="EF69" i="32"/>
  <c r="CN69" i="32"/>
  <c r="FX69" i="32" s="1"/>
  <c r="DZ69" i="32"/>
  <c r="CH69" i="32"/>
  <c r="FR69" i="32" s="1"/>
  <c r="EC65" i="32"/>
  <c r="CK65" i="32"/>
  <c r="FU65" i="32" s="1"/>
  <c r="DL65" i="32"/>
  <c r="BT65" i="32"/>
  <c r="FD65" i="32" s="1"/>
  <c r="EO65" i="32"/>
  <c r="CW65" i="32"/>
  <c r="GG65" i="32" s="1"/>
  <c r="EE65" i="32"/>
  <c r="CM65" i="32"/>
  <c r="FW65" i="32" s="1"/>
  <c r="DS56" i="32"/>
  <c r="CA56" i="32"/>
  <c r="FK56" i="32" s="1"/>
  <c r="ED56" i="32"/>
  <c r="CL56" i="32"/>
  <c r="FV56" i="32" s="1"/>
  <c r="DU56" i="32"/>
  <c r="CC56" i="32"/>
  <c r="FM56" i="32" s="1"/>
  <c r="EU56" i="32"/>
  <c r="DC56" i="32"/>
  <c r="GM56" i="32" s="1"/>
  <c r="DY56" i="32"/>
  <c r="CG56" i="32"/>
  <c r="FQ56" i="32" s="1"/>
  <c r="ED51" i="32"/>
  <c r="CL51" i="32"/>
  <c r="FV51" i="32" s="1"/>
  <c r="DN51" i="32"/>
  <c r="BV51" i="32"/>
  <c r="FF51" i="32" s="1"/>
  <c r="DU51" i="32"/>
  <c r="CC51" i="32"/>
  <c r="FM51" i="32" s="1"/>
  <c r="EU51" i="32"/>
  <c r="DC51" i="32"/>
  <c r="GM51" i="32" s="1"/>
  <c r="DY51" i="32"/>
  <c r="CG51" i="32"/>
  <c r="FQ51" i="32" s="1"/>
  <c r="DS68" i="32"/>
  <c r="CA68" i="32"/>
  <c r="FK68" i="32" s="1"/>
  <c r="DL68" i="32"/>
  <c r="BT68" i="32"/>
  <c r="FD68" i="32" s="1"/>
  <c r="EK68" i="32"/>
  <c r="CS68" i="32"/>
  <c r="GC68" i="32" s="1"/>
  <c r="DQ68" i="32"/>
  <c r="BY68" i="32"/>
  <c r="FI68" i="32" s="1"/>
  <c r="EP68" i="32"/>
  <c r="CX68" i="32"/>
  <c r="GH68" i="32" s="1"/>
  <c r="EO64" i="32"/>
  <c r="CW64" i="32"/>
  <c r="GG64" i="32" s="1"/>
  <c r="DP64" i="32"/>
  <c r="BX64" i="32"/>
  <c r="FH64" i="32" s="1"/>
  <c r="EH64" i="32"/>
  <c r="CP64" i="32"/>
  <c r="FZ64" i="32" s="1"/>
  <c r="DT64" i="32"/>
  <c r="CB64" i="32"/>
  <c r="FL64" i="32" s="1"/>
  <c r="ES64" i="32"/>
  <c r="DA64" i="32"/>
  <c r="GK64" i="32" s="1"/>
  <c r="DO55" i="32"/>
  <c r="BW55" i="32"/>
  <c r="FG55" i="32" s="1"/>
  <c r="DL55" i="32"/>
  <c r="BT55" i="32"/>
  <c r="FD55" i="32" s="1"/>
  <c r="EK55" i="32"/>
  <c r="CS55" i="32"/>
  <c r="GC55" i="32" s="1"/>
  <c r="DQ55" i="32"/>
  <c r="BY55" i="32"/>
  <c r="FI55" i="32" s="1"/>
  <c r="EP55" i="32"/>
  <c r="CX55" i="32"/>
  <c r="GH55" i="32" s="1"/>
  <c r="DV72" i="32"/>
  <c r="CD72" i="32"/>
  <c r="FN72" i="32" s="1"/>
  <c r="EM72" i="32"/>
  <c r="CU72" i="32"/>
  <c r="GE72" i="32" s="1"/>
  <c r="EE72" i="32"/>
  <c r="CM72" i="32"/>
  <c r="FW72" i="32" s="1"/>
  <c r="DT72" i="32"/>
  <c r="CB72" i="32"/>
  <c r="FL72" i="32" s="1"/>
  <c r="ES72" i="32"/>
  <c r="DA72" i="32"/>
  <c r="GK72" i="32" s="1"/>
  <c r="EO74" i="32"/>
  <c r="CW74" i="32"/>
  <c r="GG74" i="32" s="1"/>
  <c r="EG74" i="32"/>
  <c r="CO74" i="32"/>
  <c r="FY74" i="32" s="1"/>
  <c r="EJ74" i="32"/>
  <c r="CR74" i="32"/>
  <c r="GB74" i="32" s="1"/>
  <c r="DW74" i="32"/>
  <c r="CE74" i="32"/>
  <c r="FO74" i="32" s="1"/>
  <c r="EV74" i="32"/>
  <c r="DD74" i="32"/>
  <c r="GN74" i="32" s="1"/>
  <c r="DT60" i="32"/>
  <c r="CB60" i="32"/>
  <c r="FL60" i="32" s="1"/>
  <c r="EL60" i="32"/>
  <c r="CT60" i="32"/>
  <c r="GD60" i="32" s="1"/>
  <c r="DR60" i="32"/>
  <c r="BZ60" i="32"/>
  <c r="FJ60" i="32" s="1"/>
  <c r="EQ60" i="32"/>
  <c r="CY60" i="32"/>
  <c r="GI60" i="32" s="1"/>
  <c r="DL53" i="32"/>
  <c r="BT53" i="32"/>
  <c r="FD53" i="32" s="1"/>
  <c r="EQ53" i="32"/>
  <c r="CY53" i="32"/>
  <c r="GI53" i="32" s="1"/>
  <c r="EI53" i="32"/>
  <c r="CQ53" i="32"/>
  <c r="GA53" i="32" s="1"/>
  <c r="DQ53" i="32"/>
  <c r="BY53" i="32"/>
  <c r="FI53" i="32" s="1"/>
  <c r="EP53" i="32"/>
  <c r="CX53" i="32"/>
  <c r="GH53" i="32" s="1"/>
  <c r="EC75" i="32"/>
  <c r="CK75" i="32"/>
  <c r="FU75" i="32" s="1"/>
  <c r="EI75" i="32"/>
  <c r="CQ75" i="32"/>
  <c r="GA75" i="32" s="1"/>
  <c r="DV75" i="32"/>
  <c r="CD75" i="32"/>
  <c r="FN75" i="32" s="1"/>
  <c r="EU75" i="32"/>
  <c r="DC75" i="32"/>
  <c r="GM75" i="32" s="1"/>
  <c r="EO75" i="32"/>
  <c r="CW75" i="32"/>
  <c r="GG75" i="32" s="1"/>
  <c r="EM59" i="32"/>
  <c r="CU59" i="32"/>
  <c r="GE59" i="32" s="1"/>
  <c r="DM59" i="32"/>
  <c r="BU59" i="32"/>
  <c r="FE59" i="32" s="1"/>
  <c r="EL59" i="32"/>
  <c r="CT59" i="32"/>
  <c r="GD59" i="32" s="1"/>
  <c r="DR59" i="32"/>
  <c r="BZ59" i="32"/>
  <c r="FJ59" i="32" s="1"/>
  <c r="EQ59" i="32"/>
  <c r="CY59" i="32"/>
  <c r="GI59" i="32" s="1"/>
  <c r="DS52" i="32"/>
  <c r="CA52" i="32"/>
  <c r="FK52" i="32" s="1"/>
  <c r="DJ52" i="32"/>
  <c r="BR52" i="32"/>
  <c r="FB52" i="32" s="1"/>
  <c r="EJ52" i="32"/>
  <c r="CR52" i="32"/>
  <c r="GB52" i="32" s="1"/>
  <c r="DV52" i="32"/>
  <c r="CD52" i="32"/>
  <c r="FN52" i="32" s="1"/>
  <c r="EU52" i="32"/>
  <c r="DC52" i="32"/>
  <c r="GM52" i="32" s="1"/>
  <c r="EK76" i="32"/>
  <c r="CS76" i="32"/>
  <c r="GC76" i="32" s="1"/>
  <c r="DL76" i="32"/>
  <c r="BT76" i="32"/>
  <c r="FD76" i="32" s="1"/>
  <c r="EL76" i="32"/>
  <c r="CT76" i="32"/>
  <c r="GD76" i="32" s="1"/>
  <c r="DX76" i="32"/>
  <c r="CF76" i="32"/>
  <c r="FP76" i="32" s="1"/>
  <c r="EO76" i="32"/>
  <c r="CW76" i="32"/>
  <c r="GG76" i="32" s="1"/>
  <c r="ES63" i="32"/>
  <c r="DA63" i="32"/>
  <c r="GK63" i="32" s="1"/>
  <c r="DO63" i="32"/>
  <c r="BW63" i="32"/>
  <c r="FG63" i="32" s="1"/>
  <c r="EN63" i="32"/>
  <c r="CV63" i="32"/>
  <c r="GF63" i="32" s="1"/>
  <c r="DS63" i="32"/>
  <c r="CA63" i="32"/>
  <c r="FK63" i="32" s="1"/>
  <c r="ER63" i="32"/>
  <c r="CZ63" i="32"/>
  <c r="GJ63" i="32" s="1"/>
  <c r="DK49" i="32"/>
  <c r="BS49" i="32"/>
  <c r="FC49" i="32" s="1"/>
  <c r="DI49" i="32"/>
  <c r="BQ49" i="32"/>
  <c r="FA49" i="32" s="1"/>
  <c r="EH49" i="32"/>
  <c r="CP49" i="32"/>
  <c r="FZ49" i="32" s="1"/>
  <c r="DV49" i="32"/>
  <c r="CD49" i="32"/>
  <c r="FN49" i="32" s="1"/>
  <c r="EU49" i="32"/>
  <c r="DC49" i="32"/>
  <c r="GM49" i="32" s="1"/>
  <c r="DJ73" i="32"/>
  <c r="BR73" i="32"/>
  <c r="FB73" i="32" s="1"/>
  <c r="DP73" i="32"/>
  <c r="BX73" i="32"/>
  <c r="FH73" i="32" s="1"/>
  <c r="EG73" i="32"/>
  <c r="CO73" i="32"/>
  <c r="FY73" i="32" s="1"/>
  <c r="DT73" i="32"/>
  <c r="CB73" i="32"/>
  <c r="FL73" i="32" s="1"/>
  <c r="ES73" i="32"/>
  <c r="DA73" i="32"/>
  <c r="GK73" i="32" s="1"/>
  <c r="DW61" i="32"/>
  <c r="CE61" i="32"/>
  <c r="FO61" i="32" s="1"/>
  <c r="DN61" i="32"/>
  <c r="BV61" i="32"/>
  <c r="FF61" i="32" s="1"/>
  <c r="EN61" i="32"/>
  <c r="CV61" i="32"/>
  <c r="GF61" i="32" s="1"/>
  <c r="DR61" i="32"/>
  <c r="BZ61" i="32"/>
  <c r="FJ61" i="32" s="1"/>
  <c r="EQ61" i="32"/>
  <c r="CY61" i="32"/>
  <c r="GI61" i="32" s="1"/>
  <c r="DP50" i="32"/>
  <c r="BX50" i="32"/>
  <c r="FH50" i="32" s="1"/>
  <c r="DN50" i="32"/>
  <c r="BV50" i="32"/>
  <c r="FF50" i="32" s="1"/>
  <c r="EM50" i="32"/>
  <c r="CU50" i="32"/>
  <c r="GE50" i="32" s="1"/>
  <c r="DS50" i="32"/>
  <c r="CA50" i="32"/>
  <c r="FK50" i="32" s="1"/>
  <c r="ER50" i="32"/>
  <c r="CZ50" i="32"/>
  <c r="GJ50" i="32" s="1"/>
  <c r="EA67" i="32"/>
  <c r="CI67" i="32"/>
  <c r="FS67" i="32" s="1"/>
  <c r="DT67" i="32"/>
  <c r="CB67" i="32"/>
  <c r="FL67" i="32" s="1"/>
  <c r="DW67" i="32"/>
  <c r="CE67" i="32"/>
  <c r="FO67" i="32" s="1"/>
  <c r="DI67" i="32"/>
  <c r="BQ67" i="32"/>
  <c r="FA67" i="32" s="1"/>
  <c r="EP67" i="32"/>
  <c r="CX67" i="32"/>
  <c r="GH67" i="32" s="1"/>
  <c r="EI19" i="15"/>
  <c r="EI127" i="27" s="1"/>
  <c r="DW19" i="15"/>
  <c r="DW127" i="27" s="1"/>
  <c r="ED19" i="15"/>
  <c r="ED127" i="27" s="1"/>
  <c r="ES19" i="15"/>
  <c r="ES127" i="27" s="1"/>
  <c r="EF19" i="15"/>
  <c r="EF127" i="27" s="1"/>
  <c r="EP19" i="15"/>
  <c r="EP127" i="27" s="1"/>
  <c r="EC19" i="15"/>
  <c r="EC127" i="27" s="1"/>
  <c r="AV73" i="24"/>
  <c r="DP44" i="27"/>
  <c r="CL44" i="27"/>
  <c r="BQ46" i="27"/>
  <c r="DE46" i="27"/>
  <c r="DG46" i="27"/>
  <c r="CM46" i="27"/>
  <c r="CB46" i="27"/>
  <c r="DA46" i="27"/>
  <c r="DB46" i="27"/>
  <c r="DL46" i="27"/>
  <c r="BX46" i="27"/>
  <c r="DN19" i="15"/>
  <c r="DN127" i="27" s="1"/>
  <c r="BB73" i="24"/>
  <c r="EB19" i="15"/>
  <c r="EB127" i="27" s="1"/>
  <c r="DP19" i="15"/>
  <c r="DP127" i="27" s="1"/>
  <c r="EJ19" i="15"/>
  <c r="EJ127" i="27" s="1"/>
  <c r="ER19" i="15"/>
  <c r="CB44" i="27"/>
  <c r="CT44" i="27"/>
  <c r="BU46" i="27"/>
  <c r="DH46" i="27"/>
  <c r="DU46" i="27"/>
  <c r="CY46" i="27"/>
  <c r="CP46" i="27"/>
  <c r="DI46" i="27"/>
  <c r="DJ46" i="27"/>
  <c r="DT46" i="27"/>
  <c r="BS127" i="27"/>
  <c r="DM19" i="15"/>
  <c r="DM127" i="27" s="1"/>
  <c r="DX19" i="15"/>
  <c r="DX127" i="27" s="1"/>
  <c r="EO19" i="15"/>
  <c r="EO127" i="27" s="1"/>
  <c r="BP44" i="27"/>
  <c r="CX44" i="27"/>
  <c r="GT44" i="27"/>
  <c r="IN44" i="27" s="1"/>
  <c r="BS46" i="27"/>
  <c r="CG46" i="27"/>
  <c r="GV46" i="27"/>
  <c r="IP46" i="27" s="1"/>
  <c r="DM46" i="27"/>
  <c r="DC46" i="27"/>
  <c r="DQ46" i="27"/>
  <c r="DR46" i="27"/>
  <c r="GT46" i="27"/>
  <c r="IN46" i="27" s="1"/>
  <c r="CQ44" i="27"/>
  <c r="EH19" i="15"/>
  <c r="EH127" i="27" s="1"/>
  <c r="ET19" i="15"/>
  <c r="ET127" i="27" s="1"/>
  <c r="DZ19" i="15"/>
  <c r="DZ127" i="27" s="1"/>
  <c r="EU19" i="15"/>
  <c r="EU127" i="27" s="1"/>
  <c r="EM19" i="15"/>
  <c r="EM127" i="27" s="1"/>
  <c r="BT44" i="27"/>
  <c r="DI44" i="27"/>
  <c r="HB44" i="27"/>
  <c r="IV44" i="27" s="1"/>
  <c r="BV46" i="27"/>
  <c r="DV46" i="27"/>
  <c r="CR46" i="27"/>
  <c r="CJ46" i="27"/>
  <c r="DX46" i="27"/>
  <c r="DO46" i="27"/>
  <c r="DY46" i="27"/>
  <c r="GZ46" i="27"/>
  <c r="IT46" i="27" s="1"/>
  <c r="HB46" i="27"/>
  <c r="IV46" i="27" s="1"/>
  <c r="CS44" i="27"/>
  <c r="DQ19" i="15"/>
  <c r="DQ127" i="27" s="1"/>
  <c r="EQ19" i="15"/>
  <c r="EQ127" i="27" s="1"/>
  <c r="AU51" i="24"/>
  <c r="DX44" i="27"/>
  <c r="CF44" i="27"/>
  <c r="BT46" i="27"/>
  <c r="CE46" i="27"/>
  <c r="DF46" i="27"/>
  <c r="CX46" i="27"/>
  <c r="CA46" i="27"/>
  <c r="DP46" i="27"/>
  <c r="GW46" i="27"/>
  <c r="IQ46" i="27" s="1"/>
  <c r="CF46" i="27"/>
  <c r="GU46" i="27"/>
  <c r="IO46" i="27" s="1"/>
  <c r="DU19" i="15"/>
  <c r="DU127" i="27" s="1"/>
  <c r="EE19" i="15"/>
  <c r="EE127" i="27" s="1"/>
  <c r="EN19" i="15"/>
  <c r="EN127" i="27" s="1"/>
  <c r="DR19" i="15"/>
  <c r="DR127" i="27" s="1"/>
  <c r="EK19" i="15"/>
  <c r="EK127" i="27" s="1"/>
  <c r="DY19" i="15"/>
  <c r="DY127" i="27" s="1"/>
  <c r="DL19" i="15"/>
  <c r="DL127" i="27" s="1"/>
  <c r="EL19" i="15"/>
  <c r="EL127" i="27" s="1"/>
  <c r="DO19" i="15"/>
  <c r="DO127" i="27" s="1"/>
  <c r="EG19" i="15"/>
  <c r="EG127" i="27" s="1"/>
  <c r="EW19" i="15"/>
  <c r="EW127" i="27" s="1"/>
  <c r="EA19" i="15"/>
  <c r="AP73" i="24"/>
  <c r="BC51" i="24"/>
  <c r="CK44" i="27"/>
  <c r="CP44" i="27"/>
  <c r="BR46" i="27"/>
  <c r="CI46" i="27"/>
  <c r="DS46" i="27"/>
  <c r="DK46" i="27"/>
  <c r="CO46" i="27"/>
  <c r="CC46" i="27"/>
  <c r="CD46" i="27"/>
  <c r="CN46" i="27"/>
  <c r="EG69" i="30"/>
  <c r="CO69" i="30"/>
  <c r="FY69" i="30" s="1"/>
  <c r="DK69" i="30"/>
  <c r="BS69" i="30"/>
  <c r="FC69" i="30" s="1"/>
  <c r="DP69" i="30"/>
  <c r="BX69" i="30"/>
  <c r="FH69" i="30" s="1"/>
  <c r="EC69" i="30"/>
  <c r="CK69" i="30"/>
  <c r="FU69" i="30" s="1"/>
  <c r="EJ69" i="30"/>
  <c r="CR69" i="30"/>
  <c r="GB69" i="30" s="1"/>
  <c r="DK64" i="30"/>
  <c r="BS64" i="30"/>
  <c r="FC64" i="30" s="1"/>
  <c r="DJ64" i="30"/>
  <c r="BR64" i="30"/>
  <c r="FB64" i="30" s="1"/>
  <c r="DU64" i="30"/>
  <c r="CC64" i="30"/>
  <c r="FM64" i="30" s="1"/>
  <c r="ET64" i="30"/>
  <c r="DB64" i="30"/>
  <c r="GL64" i="30" s="1"/>
  <c r="EF64" i="30"/>
  <c r="CN64" i="30"/>
  <c r="FX64" i="30" s="1"/>
  <c r="EP51" i="30"/>
  <c r="CX51" i="30"/>
  <c r="GH51" i="30" s="1"/>
  <c r="DQ51" i="30"/>
  <c r="BY51" i="30"/>
  <c r="FI51" i="30" s="1"/>
  <c r="ES51" i="30"/>
  <c r="DA51" i="30"/>
  <c r="GK51" i="30" s="1"/>
  <c r="EC51" i="30"/>
  <c r="CK51" i="30"/>
  <c r="FU51" i="30" s="1"/>
  <c r="DV51" i="30"/>
  <c r="CD51" i="30"/>
  <c r="FN51" i="30" s="1"/>
  <c r="DZ55" i="30"/>
  <c r="CH55" i="30"/>
  <c r="FR55" i="30" s="1"/>
  <c r="DO55" i="30"/>
  <c r="BW55" i="30"/>
  <c r="FG55" i="30" s="1"/>
  <c r="EU55" i="30"/>
  <c r="DC55" i="30"/>
  <c r="GM55" i="30" s="1"/>
  <c r="ED55" i="30"/>
  <c r="CL55" i="30"/>
  <c r="FV55" i="30" s="1"/>
  <c r="EF55" i="30"/>
  <c r="CN55" i="30"/>
  <c r="FX55" i="30" s="1"/>
  <c r="EI74" i="30"/>
  <c r="CQ74" i="30"/>
  <c r="GA74" i="30" s="1"/>
  <c r="DV74" i="30"/>
  <c r="CD74" i="30"/>
  <c r="FN74" i="30" s="1"/>
  <c r="DL74" i="30"/>
  <c r="BT74" i="30"/>
  <c r="FD74" i="30" s="1"/>
  <c r="ES74" i="30"/>
  <c r="DA74" i="30"/>
  <c r="GK74" i="30" s="1"/>
  <c r="EE74" i="30"/>
  <c r="CM74" i="30"/>
  <c r="FW74" i="30" s="1"/>
  <c r="DO63" i="30"/>
  <c r="BW63" i="30"/>
  <c r="FG63" i="30" s="1"/>
  <c r="DN63" i="30"/>
  <c r="BV63" i="30"/>
  <c r="FF63" i="30" s="1"/>
  <c r="DQ63" i="30"/>
  <c r="BY63" i="30"/>
  <c r="FI63" i="30" s="1"/>
  <c r="EP63" i="30"/>
  <c r="CX63" i="30"/>
  <c r="GH63" i="30" s="1"/>
  <c r="EB63" i="30"/>
  <c r="CJ63" i="30"/>
  <c r="FT63" i="30" s="1"/>
  <c r="DP57" i="30"/>
  <c r="BX57" i="30"/>
  <c r="FH57" i="30" s="1"/>
  <c r="EG57" i="30"/>
  <c r="CO57" i="30"/>
  <c r="FY57" i="30" s="1"/>
  <c r="DS57" i="30"/>
  <c r="CA57" i="30"/>
  <c r="FK57" i="30" s="1"/>
  <c r="ER57" i="30"/>
  <c r="CZ57" i="30"/>
  <c r="GJ57" i="30" s="1"/>
  <c r="ED57" i="30"/>
  <c r="CL57" i="30"/>
  <c r="FV57" i="30" s="1"/>
  <c r="DL49" i="30"/>
  <c r="BT49" i="30"/>
  <c r="FD49" i="30" s="1"/>
  <c r="EC49" i="30"/>
  <c r="CK49" i="30"/>
  <c r="FU49" i="30" s="1"/>
  <c r="HL49" i="30" s="1"/>
  <c r="DW49" i="30"/>
  <c r="CE49" i="30"/>
  <c r="FO49" i="30" s="1"/>
  <c r="EV49" i="30"/>
  <c r="DD49" i="30"/>
  <c r="GN49" i="30" s="1"/>
  <c r="DZ49" i="30"/>
  <c r="CH49" i="30"/>
  <c r="FR49" i="30" s="1"/>
  <c r="DZ75" i="30"/>
  <c r="CH75" i="30"/>
  <c r="FR75" i="30" s="1"/>
  <c r="HI75" i="30" s="1"/>
  <c r="DU75" i="30"/>
  <c r="CC75" i="30"/>
  <c r="FM75" i="30" s="1"/>
  <c r="DW75" i="30"/>
  <c r="CE75" i="30"/>
  <c r="FO75" i="30" s="1"/>
  <c r="EM75" i="30"/>
  <c r="CU75" i="30"/>
  <c r="GE75" i="30" s="1"/>
  <c r="EA75" i="30"/>
  <c r="CI75" i="30"/>
  <c r="FS75" i="30" s="1"/>
  <c r="HJ75" i="30" s="1"/>
  <c r="EL61" i="30"/>
  <c r="CT61" i="30"/>
  <c r="GD61" i="30" s="1"/>
  <c r="DJ61" i="30"/>
  <c r="BR61" i="30"/>
  <c r="FB61" i="30" s="1"/>
  <c r="EU61" i="30"/>
  <c r="DC61" i="30"/>
  <c r="GM61" i="30" s="1"/>
  <c r="EO61" i="30"/>
  <c r="CW61" i="30"/>
  <c r="GG61" i="30" s="1"/>
  <c r="HX61" i="30" s="1"/>
  <c r="EB61" i="30"/>
  <c r="CJ61" i="30"/>
  <c r="FT61" i="30" s="1"/>
  <c r="DI54" i="30"/>
  <c r="BQ54" i="30"/>
  <c r="FA54" i="30" s="1"/>
  <c r="EB54" i="30"/>
  <c r="CJ54" i="30"/>
  <c r="FT54" i="30" s="1"/>
  <c r="EC54" i="30"/>
  <c r="CK54" i="30"/>
  <c r="FU54" i="30" s="1"/>
  <c r="HL54" i="30" s="1"/>
  <c r="DV54" i="30"/>
  <c r="CD54" i="30"/>
  <c r="FN54" i="30" s="1"/>
  <c r="DY54" i="30"/>
  <c r="CG54" i="30"/>
  <c r="FQ54" i="30" s="1"/>
  <c r="DV72" i="30"/>
  <c r="CD72" i="30"/>
  <c r="FN72" i="30" s="1"/>
  <c r="EC72" i="30"/>
  <c r="CK72" i="30"/>
  <c r="FU72" i="30" s="1"/>
  <c r="HL72" i="30" s="1"/>
  <c r="DT72" i="30"/>
  <c r="CB72" i="30"/>
  <c r="FL72" i="30" s="1"/>
  <c r="EV72" i="30"/>
  <c r="DD72" i="30"/>
  <c r="GN72" i="30" s="1"/>
  <c r="DZ72" i="30"/>
  <c r="CH72" i="30"/>
  <c r="FR72" i="30" s="1"/>
  <c r="DV59" i="30"/>
  <c r="CD59" i="30"/>
  <c r="FN59" i="30" s="1"/>
  <c r="HE59" i="30" s="1"/>
  <c r="DO59" i="30"/>
  <c r="BW59" i="30"/>
  <c r="FG59" i="30" s="1"/>
  <c r="DR59" i="30"/>
  <c r="BZ59" i="30"/>
  <c r="FJ59" i="30" s="1"/>
  <c r="ET59" i="30"/>
  <c r="DB59" i="30"/>
  <c r="GL59" i="30" s="1"/>
  <c r="ED59" i="30"/>
  <c r="CL59" i="30"/>
  <c r="FV59" i="30" s="1"/>
  <c r="HM59" i="30" s="1"/>
  <c r="DW53" i="30"/>
  <c r="CE53" i="30"/>
  <c r="FO53" i="30" s="1"/>
  <c r="DO53" i="30"/>
  <c r="BW53" i="30"/>
  <c r="FG53" i="30" s="1"/>
  <c r="DY53" i="30"/>
  <c r="CG53" i="30"/>
  <c r="FQ53" i="30" s="1"/>
  <c r="DK53" i="30"/>
  <c r="BS53" i="30"/>
  <c r="FC53" i="30" s="1"/>
  <c r="GT53" i="30" s="1"/>
  <c r="EJ53" i="30"/>
  <c r="CR53" i="30"/>
  <c r="GB53" i="30" s="1"/>
  <c r="DJ65" i="30"/>
  <c r="BR65" i="30"/>
  <c r="FB65" i="30" s="1"/>
  <c r="DS65" i="30"/>
  <c r="CA65" i="30"/>
  <c r="FK65" i="30" s="1"/>
  <c r="DU65" i="30"/>
  <c r="CC65" i="30"/>
  <c r="FM65" i="30" s="1"/>
  <c r="HD65" i="30" s="1"/>
  <c r="ET65" i="30"/>
  <c r="DB65" i="30"/>
  <c r="GL65" i="30" s="1"/>
  <c r="EF65" i="30"/>
  <c r="CN65" i="30"/>
  <c r="FX65" i="30" s="1"/>
  <c r="EJ70" i="30"/>
  <c r="CR70" i="30"/>
  <c r="GB70" i="30" s="1"/>
  <c r="DQ70" i="30"/>
  <c r="BY70" i="30"/>
  <c r="FI70" i="30" s="1"/>
  <c r="GZ70" i="30" s="1"/>
  <c r="ED70" i="30"/>
  <c r="CL70" i="30"/>
  <c r="FV70" i="30" s="1"/>
  <c r="DW70" i="30"/>
  <c r="CE70" i="30"/>
  <c r="FO70" i="30" s="1"/>
  <c r="DY70" i="30"/>
  <c r="CG70" i="30"/>
  <c r="FQ70" i="30" s="1"/>
  <c r="DZ60" i="30"/>
  <c r="CH60" i="30"/>
  <c r="FR60" i="30" s="1"/>
  <c r="HI60" i="30" s="1"/>
  <c r="DQ60" i="30"/>
  <c r="BY60" i="30"/>
  <c r="FI60" i="30" s="1"/>
  <c r="ED60" i="30"/>
  <c r="CL60" i="30"/>
  <c r="FV60" i="30" s="1"/>
  <c r="EG60" i="30"/>
  <c r="CO60" i="30"/>
  <c r="FY60" i="30" s="1"/>
  <c r="EC60" i="30"/>
  <c r="CK60" i="30"/>
  <c r="FU60" i="30" s="1"/>
  <c r="HL60" i="30" s="1"/>
  <c r="DS52" i="30"/>
  <c r="CA52" i="30"/>
  <c r="FK52" i="30" s="1"/>
  <c r="DT52" i="30"/>
  <c r="CB52" i="30"/>
  <c r="FL52" i="30" s="1"/>
  <c r="DX52" i="30"/>
  <c r="CF52" i="30"/>
  <c r="FP52" i="30" s="1"/>
  <c r="DZ52" i="30"/>
  <c r="CH52" i="30"/>
  <c r="FR52" i="30" s="1"/>
  <c r="HI52" i="30" s="1"/>
  <c r="EC52" i="30"/>
  <c r="CK52" i="30"/>
  <c r="FU52" i="30" s="1"/>
  <c r="DR73" i="30"/>
  <c r="BZ73" i="30"/>
  <c r="FJ73" i="30" s="1"/>
  <c r="EM73" i="30"/>
  <c r="CU73" i="30"/>
  <c r="GE73" i="30" s="1"/>
  <c r="DW73" i="30"/>
  <c r="CE73" i="30"/>
  <c r="FO73" i="30" s="1"/>
  <c r="HF73" i="30" s="1"/>
  <c r="DZ73" i="30"/>
  <c r="CH73" i="30"/>
  <c r="FR73" i="30" s="1"/>
  <c r="EB73" i="30"/>
  <c r="CJ73" i="30"/>
  <c r="FT73" i="30" s="1"/>
  <c r="EK76" i="30"/>
  <c r="CS76" i="30"/>
  <c r="GC76" i="30" s="1"/>
  <c r="DQ76" i="30"/>
  <c r="BY76" i="30"/>
  <c r="FI76" i="30" s="1"/>
  <c r="GZ76" i="30" s="1"/>
  <c r="EO76" i="30"/>
  <c r="CW76" i="30"/>
  <c r="GG76" i="30" s="1"/>
  <c r="EP76" i="30"/>
  <c r="CX76" i="30"/>
  <c r="GH76" i="30" s="1"/>
  <c r="EE76" i="30"/>
  <c r="CM76" i="30"/>
  <c r="FW76" i="30" s="1"/>
  <c r="DR67" i="30"/>
  <c r="BZ67" i="30"/>
  <c r="FJ67" i="30" s="1"/>
  <c r="HA67" i="30" s="1"/>
  <c r="DZ67" i="30"/>
  <c r="CH67" i="30"/>
  <c r="FR67" i="30" s="1"/>
  <c r="DQ67" i="30"/>
  <c r="BY67" i="30"/>
  <c r="FI67" i="30" s="1"/>
  <c r="EU67" i="30"/>
  <c r="DC67" i="30"/>
  <c r="GM67" i="30" s="1"/>
  <c r="EO67" i="30"/>
  <c r="CW67" i="30"/>
  <c r="GG67" i="30" s="1"/>
  <c r="HX67" i="30" s="1"/>
  <c r="ES58" i="30"/>
  <c r="DA58" i="30"/>
  <c r="GK58" i="30" s="1"/>
  <c r="EJ58" i="30"/>
  <c r="CR58" i="30"/>
  <c r="GB58" i="30" s="1"/>
  <c r="DW58" i="30"/>
  <c r="CE58" i="30"/>
  <c r="FO58" i="30" s="1"/>
  <c r="EV58" i="30"/>
  <c r="DD58" i="30"/>
  <c r="GN58" i="30" s="1"/>
  <c r="IE58" i="30" s="1"/>
  <c r="DZ58" i="30"/>
  <c r="CH58" i="30"/>
  <c r="FR58" i="30" s="1"/>
  <c r="DQ50" i="30"/>
  <c r="BY50" i="30"/>
  <c r="FI50" i="30" s="1"/>
  <c r="DJ50" i="30"/>
  <c r="BR50" i="30"/>
  <c r="FB50" i="30" s="1"/>
  <c r="DT50" i="30"/>
  <c r="CB50" i="30"/>
  <c r="FL50" i="30" s="1"/>
  <c r="HC50" i="30" s="1"/>
  <c r="ES50" i="30"/>
  <c r="DA50" i="30"/>
  <c r="GK50" i="30" s="1"/>
  <c r="EE50" i="30"/>
  <c r="CM50" i="30"/>
  <c r="FW50" i="30" s="1"/>
  <c r="DM56" i="30"/>
  <c r="BU56" i="30"/>
  <c r="FE56" i="30" s="1"/>
  <c r="EJ56" i="30"/>
  <c r="CR56" i="30"/>
  <c r="GB56" i="30" s="1"/>
  <c r="HS56" i="30" s="1"/>
  <c r="DW56" i="30"/>
  <c r="CE56" i="30"/>
  <c r="FO56" i="30" s="1"/>
  <c r="EV56" i="30"/>
  <c r="DD56" i="30"/>
  <c r="GN56" i="30" s="1"/>
  <c r="DZ56" i="30"/>
  <c r="CH56" i="30"/>
  <c r="FR56" i="30" s="1"/>
  <c r="DX71" i="30"/>
  <c r="CF71" i="30"/>
  <c r="FP71" i="30" s="1"/>
  <c r="HG71" i="30" s="1"/>
  <c r="DQ71" i="30"/>
  <c r="BY71" i="30"/>
  <c r="FI71" i="30" s="1"/>
  <c r="DJ71" i="30"/>
  <c r="BR71" i="30"/>
  <c r="FB71" i="30" s="1"/>
  <c r="DL71" i="30"/>
  <c r="BT71" i="30"/>
  <c r="FD71" i="30" s="1"/>
  <c r="ER71" i="30"/>
  <c r="CZ71" i="30"/>
  <c r="GJ71" i="30" s="1"/>
  <c r="IA71" i="30" s="1"/>
  <c r="EQ68" i="30"/>
  <c r="CY68" i="30"/>
  <c r="GI68" i="30" s="1"/>
  <c r="DN68" i="30"/>
  <c r="BV68" i="30"/>
  <c r="FF68" i="30" s="1"/>
  <c r="DI68" i="30"/>
  <c r="BQ68" i="30"/>
  <c r="FA68" i="30" s="1"/>
  <c r="EL68" i="30"/>
  <c r="CT68" i="30"/>
  <c r="GD68" i="30" s="1"/>
  <c r="HU68" i="30" s="1"/>
  <c r="DV68" i="30"/>
  <c r="CD68" i="30"/>
  <c r="FN68" i="30" s="1"/>
  <c r="DO66" i="30"/>
  <c r="BW66" i="30"/>
  <c r="FG66" i="30" s="1"/>
  <c r="EF66" i="30"/>
  <c r="CN66" i="30"/>
  <c r="FX66" i="30" s="1"/>
  <c r="DQ66" i="30"/>
  <c r="BY66" i="30"/>
  <c r="FI66" i="30" s="1"/>
  <c r="GZ66" i="30" s="1"/>
  <c r="EP66" i="30"/>
  <c r="CX66" i="30"/>
  <c r="GH66" i="30" s="1"/>
  <c r="EB66" i="30"/>
  <c r="CJ66" i="30"/>
  <c r="FT66" i="30" s="1"/>
  <c r="DK62" i="30"/>
  <c r="BS62" i="30"/>
  <c r="FC62" i="30" s="1"/>
  <c r="DJ62" i="30"/>
  <c r="BR62" i="30"/>
  <c r="FB62" i="30" s="1"/>
  <c r="GS62" i="30" s="1"/>
  <c r="DU62" i="30"/>
  <c r="CC62" i="30"/>
  <c r="FM62" i="30" s="1"/>
  <c r="ET62" i="30"/>
  <c r="DB62" i="30"/>
  <c r="GL62" i="30" s="1"/>
  <c r="EF62" i="30"/>
  <c r="CN62" i="30"/>
  <c r="FX62" i="30" s="1"/>
  <c r="DI48" i="30"/>
  <c r="BQ48" i="30"/>
  <c r="FA48" i="30" s="1"/>
  <c r="GR48" i="30" s="1"/>
  <c r="DO48" i="30"/>
  <c r="BW48" i="30"/>
  <c r="FG48" i="30" s="1"/>
  <c r="EK48" i="30"/>
  <c r="CS48" i="30"/>
  <c r="GC48" i="30" s="1"/>
  <c r="DK48" i="30"/>
  <c r="BS48" i="30"/>
  <c r="FC48" i="30" s="1"/>
  <c r="EJ48" i="30"/>
  <c r="CR48" i="30"/>
  <c r="GB48" i="30" s="1"/>
  <c r="HS48" i="30" s="1"/>
  <c r="EH69" i="30"/>
  <c r="CP69" i="30"/>
  <c r="FZ69" i="30" s="1"/>
  <c r="DU69" i="30"/>
  <c r="CC69" i="30"/>
  <c r="FM69" i="30" s="1"/>
  <c r="DZ69" i="30"/>
  <c r="CH69" i="30"/>
  <c r="FR69" i="30" s="1"/>
  <c r="EN69" i="30"/>
  <c r="CV69" i="30"/>
  <c r="GF69" i="30" s="1"/>
  <c r="HW69" i="30" s="1"/>
  <c r="ER69" i="30"/>
  <c r="CZ69" i="30"/>
  <c r="GJ69" i="30" s="1"/>
  <c r="DR64" i="30"/>
  <c r="BZ64" i="30"/>
  <c r="FJ64" i="30" s="1"/>
  <c r="EP64" i="30"/>
  <c r="CX64" i="30"/>
  <c r="GH64" i="30" s="1"/>
  <c r="EC64" i="30"/>
  <c r="CK64" i="30"/>
  <c r="FU64" i="30" s="1"/>
  <c r="HL64" i="30" s="1"/>
  <c r="DO64" i="30"/>
  <c r="BW64" i="30"/>
  <c r="FG64" i="30" s="1"/>
  <c r="EN64" i="30"/>
  <c r="CV64" i="30"/>
  <c r="GF64" i="30" s="1"/>
  <c r="EQ51" i="30"/>
  <c r="CY51" i="30"/>
  <c r="GI51" i="30" s="1"/>
  <c r="DZ51" i="30"/>
  <c r="CH51" i="30"/>
  <c r="FR51" i="30" s="1"/>
  <c r="HI51" i="30" s="1"/>
  <c r="EL51" i="30"/>
  <c r="CT51" i="30"/>
  <c r="GD51" i="30" s="1"/>
  <c r="EE51" i="30"/>
  <c r="CM51" i="30"/>
  <c r="FW51" i="30" s="1"/>
  <c r="EH55" i="30"/>
  <c r="CP55" i="30"/>
  <c r="FZ55" i="30" s="1"/>
  <c r="DX55" i="30"/>
  <c r="CF55" i="30"/>
  <c r="FP55" i="30" s="1"/>
  <c r="DJ55" i="30"/>
  <c r="BR55" i="30"/>
  <c r="FB55" i="30" s="1"/>
  <c r="EM55" i="30"/>
  <c r="CU55" i="30"/>
  <c r="GE55" i="30" s="1"/>
  <c r="EO55" i="30"/>
  <c r="CW55" i="30"/>
  <c r="GG55" i="30" s="1"/>
  <c r="EJ74" i="30"/>
  <c r="CR74" i="30"/>
  <c r="GB74" i="30" s="1"/>
  <c r="EO74" i="30"/>
  <c r="CW74" i="30"/>
  <c r="GG74" i="30" s="1"/>
  <c r="EC74" i="30"/>
  <c r="CK74" i="30"/>
  <c r="FU74" i="30" s="1"/>
  <c r="DJ74" i="30"/>
  <c r="BR74" i="30"/>
  <c r="FB74" i="30" s="1"/>
  <c r="EM74" i="30"/>
  <c r="CU74" i="30"/>
  <c r="GE74" i="30" s="1"/>
  <c r="DV63" i="30"/>
  <c r="CD63" i="30"/>
  <c r="FN63" i="30" s="1"/>
  <c r="ET63" i="30"/>
  <c r="DB63" i="30"/>
  <c r="GL63" i="30" s="1"/>
  <c r="DY63" i="30"/>
  <c r="CG63" i="30"/>
  <c r="FQ63" i="30" s="1"/>
  <c r="DK63" i="30"/>
  <c r="BS63" i="30"/>
  <c r="FC63" i="30" s="1"/>
  <c r="EJ63" i="30"/>
  <c r="CR63" i="30"/>
  <c r="GB63" i="30" s="1"/>
  <c r="DQ57" i="30"/>
  <c r="BY57" i="30"/>
  <c r="FI57" i="30" s="1"/>
  <c r="EN57" i="30"/>
  <c r="CV57" i="30"/>
  <c r="GF57" i="30" s="1"/>
  <c r="EA57" i="30"/>
  <c r="CI57" i="30"/>
  <c r="FS57" i="30" s="1"/>
  <c r="DM57" i="30"/>
  <c r="BU57" i="30"/>
  <c r="FE57" i="30" s="1"/>
  <c r="EL57" i="30"/>
  <c r="CT57" i="30"/>
  <c r="GD57" i="30" s="1"/>
  <c r="EK49" i="30"/>
  <c r="CS49" i="30"/>
  <c r="GC49" i="30" s="1"/>
  <c r="EJ49" i="30"/>
  <c r="CR49" i="30"/>
  <c r="GB49" i="30" s="1"/>
  <c r="EE49" i="30"/>
  <c r="CM49" i="30"/>
  <c r="FW49" i="30" s="1"/>
  <c r="DI49" i="30"/>
  <c r="BQ49" i="30"/>
  <c r="FA49" i="30" s="1"/>
  <c r="EH49" i="30"/>
  <c r="CP49" i="30"/>
  <c r="FZ49" i="30" s="1"/>
  <c r="EC75" i="30"/>
  <c r="CK75" i="30"/>
  <c r="FU75" i="30" s="1"/>
  <c r="DQ75" i="30"/>
  <c r="BY75" i="30"/>
  <c r="FI75" i="30" s="1"/>
  <c r="EH75" i="30"/>
  <c r="CP75" i="30"/>
  <c r="FZ75" i="30" s="1"/>
  <c r="DN75" i="30"/>
  <c r="BV75" i="30"/>
  <c r="FF75" i="30" s="1"/>
  <c r="GW75" i="30" s="1"/>
  <c r="EI75" i="30"/>
  <c r="CQ75" i="30"/>
  <c r="GA75" i="30" s="1"/>
  <c r="EH61" i="30"/>
  <c r="CP61" i="30"/>
  <c r="FZ61" i="30" s="1"/>
  <c r="DZ61" i="30"/>
  <c r="CH61" i="30"/>
  <c r="FR61" i="30" s="1"/>
  <c r="DP61" i="30"/>
  <c r="BX61" i="30"/>
  <c r="FH61" i="30" s="1"/>
  <c r="GY61" i="30" s="1"/>
  <c r="DK61" i="30"/>
  <c r="BS61" i="30"/>
  <c r="FC61" i="30" s="1"/>
  <c r="EJ61" i="30"/>
  <c r="CR61" i="30"/>
  <c r="GB61" i="30" s="1"/>
  <c r="EK54" i="30"/>
  <c r="CS54" i="30"/>
  <c r="GC54" i="30" s="1"/>
  <c r="EJ54" i="30"/>
  <c r="CR54" i="30"/>
  <c r="GB54" i="30" s="1"/>
  <c r="HS54" i="30" s="1"/>
  <c r="EL54" i="30"/>
  <c r="CT54" i="30"/>
  <c r="GD54" i="30" s="1"/>
  <c r="EF54" i="30"/>
  <c r="CN54" i="30"/>
  <c r="FX54" i="30" s="1"/>
  <c r="EH54" i="30"/>
  <c r="CP54" i="30"/>
  <c r="FZ54" i="30" s="1"/>
  <c r="DW72" i="30"/>
  <c r="CE72" i="30"/>
  <c r="FO72" i="30" s="1"/>
  <c r="HF72" i="30" s="1"/>
  <c r="ES72" i="30"/>
  <c r="DA72" i="30"/>
  <c r="GK72" i="30" s="1"/>
  <c r="EJ72" i="30"/>
  <c r="CR72" i="30"/>
  <c r="GB72" i="30" s="1"/>
  <c r="DI72" i="30"/>
  <c r="BQ72" i="30"/>
  <c r="FA72" i="30" s="1"/>
  <c r="EH72" i="30"/>
  <c r="CP72" i="30"/>
  <c r="FZ72" i="30" s="1"/>
  <c r="HQ72" i="30" s="1"/>
  <c r="DN59" i="30"/>
  <c r="BV59" i="30"/>
  <c r="FF59" i="30" s="1"/>
  <c r="DX59" i="30"/>
  <c r="CF59" i="30"/>
  <c r="FP59" i="30" s="1"/>
  <c r="EA59" i="30"/>
  <c r="CI59" i="30"/>
  <c r="FS59" i="30" s="1"/>
  <c r="DK59" i="30"/>
  <c r="BS59" i="30"/>
  <c r="FC59" i="30" s="1"/>
  <c r="GT59" i="30" s="1"/>
  <c r="EM59" i="30"/>
  <c r="CU59" i="30"/>
  <c r="GE59" i="30" s="1"/>
  <c r="DX53" i="30"/>
  <c r="CF53" i="30"/>
  <c r="FP53" i="30" s="1"/>
  <c r="EL53" i="30"/>
  <c r="CT53" i="30"/>
  <c r="GD53" i="30" s="1"/>
  <c r="EG53" i="30"/>
  <c r="CO53" i="30"/>
  <c r="FY53" i="30" s="1"/>
  <c r="HP53" i="30" s="1"/>
  <c r="DS53" i="30"/>
  <c r="CA53" i="30"/>
  <c r="FK53" i="30" s="1"/>
  <c r="ES53" i="30"/>
  <c r="DA53" i="30"/>
  <c r="GK53" i="30" s="1"/>
  <c r="DK65" i="30"/>
  <c r="BS65" i="30"/>
  <c r="FC65" i="30" s="1"/>
  <c r="EP65" i="30"/>
  <c r="CX65" i="30"/>
  <c r="GH65" i="30" s="1"/>
  <c r="HY65" i="30" s="1"/>
  <c r="EC65" i="30"/>
  <c r="CK65" i="30"/>
  <c r="FU65" i="30" s="1"/>
  <c r="DO65" i="30"/>
  <c r="BW65" i="30"/>
  <c r="FG65" i="30" s="1"/>
  <c r="EN65" i="30"/>
  <c r="CV65" i="30"/>
  <c r="GF65" i="30" s="1"/>
  <c r="EB70" i="30"/>
  <c r="CJ70" i="30"/>
  <c r="FT70" i="30" s="1"/>
  <c r="HK70" i="30" s="1"/>
  <c r="DS70" i="30"/>
  <c r="CA70" i="30"/>
  <c r="FK70" i="30" s="1"/>
  <c r="EM70" i="30"/>
  <c r="CU70" i="30"/>
  <c r="GE70" i="30" s="1"/>
  <c r="EF70" i="30"/>
  <c r="CN70" i="30"/>
  <c r="FX70" i="30" s="1"/>
  <c r="EI70" i="30"/>
  <c r="CQ70" i="30"/>
  <c r="GA70" i="30" s="1"/>
  <c r="HR70" i="30" s="1"/>
  <c r="EI60" i="30"/>
  <c r="CQ60" i="30"/>
  <c r="GA60" i="30" s="1"/>
  <c r="EA60" i="30"/>
  <c r="CI60" i="30"/>
  <c r="FS60" i="30" s="1"/>
  <c r="EO60" i="30"/>
  <c r="CW60" i="30"/>
  <c r="GG60" i="30" s="1"/>
  <c r="EQ60" i="30"/>
  <c r="CY60" i="30"/>
  <c r="GI60" i="30" s="1"/>
  <c r="HZ60" i="30" s="1"/>
  <c r="EK60" i="30"/>
  <c r="CS60" i="30"/>
  <c r="GC60" i="30" s="1"/>
  <c r="EB52" i="30"/>
  <c r="CJ52" i="30"/>
  <c r="FT52" i="30" s="1"/>
  <c r="EF52" i="30"/>
  <c r="CN52" i="30"/>
  <c r="FX52" i="30" s="1"/>
  <c r="EH52" i="30"/>
  <c r="CP52" i="30"/>
  <c r="FZ52" i="30" s="1"/>
  <c r="HQ52" i="30" s="1"/>
  <c r="EJ52" i="30"/>
  <c r="CR52" i="30"/>
  <c r="GB52" i="30" s="1"/>
  <c r="EK52" i="30"/>
  <c r="CS52" i="30"/>
  <c r="GC52" i="30" s="1"/>
  <c r="DS73" i="30"/>
  <c r="CA73" i="30"/>
  <c r="FK73" i="30" s="1"/>
  <c r="DJ73" i="30"/>
  <c r="BR73" i="30"/>
  <c r="FB73" i="30" s="1"/>
  <c r="GS73" i="30" s="1"/>
  <c r="EH73" i="30"/>
  <c r="CP73" i="30"/>
  <c r="FZ73" i="30" s="1"/>
  <c r="EK73" i="30"/>
  <c r="CS73" i="30"/>
  <c r="GC73" i="30" s="1"/>
  <c r="EJ73" i="30"/>
  <c r="CR73" i="30"/>
  <c r="GB73" i="30" s="1"/>
  <c r="ES76" i="30"/>
  <c r="DA76" i="30"/>
  <c r="GK76" i="30" s="1"/>
  <c r="IB76" i="30" s="1"/>
  <c r="EG76" i="30"/>
  <c r="CO76" i="30"/>
  <c r="FY76" i="30" s="1"/>
  <c r="DK76" i="30"/>
  <c r="BS76" i="30"/>
  <c r="FC76" i="30" s="1"/>
  <c r="DL76" i="30"/>
  <c r="BT76" i="30"/>
  <c r="FD76" i="30" s="1"/>
  <c r="EM76" i="30"/>
  <c r="CU76" i="30"/>
  <c r="GE76" i="30" s="1"/>
  <c r="HV76" i="30" s="1"/>
  <c r="DS67" i="30"/>
  <c r="CA67" i="30"/>
  <c r="FK67" i="30" s="1"/>
  <c r="EV67" i="30"/>
  <c r="DD67" i="30"/>
  <c r="GN67" i="30" s="1"/>
  <c r="DY67" i="30"/>
  <c r="CG67" i="30"/>
  <c r="FQ67" i="30" s="1"/>
  <c r="DN67" i="30"/>
  <c r="BV67" i="30"/>
  <c r="FF67" i="30" s="1"/>
  <c r="GW67" i="30" s="1"/>
  <c r="DP67" i="30"/>
  <c r="BX67" i="30"/>
  <c r="FH67" i="30" s="1"/>
  <c r="DM58" i="30"/>
  <c r="BU58" i="30"/>
  <c r="FE58" i="30" s="1"/>
  <c r="EK58" i="30"/>
  <c r="CS58" i="30"/>
  <c r="GC58" i="30" s="1"/>
  <c r="EE58" i="30"/>
  <c r="CM58" i="30"/>
  <c r="FW58" i="30" s="1"/>
  <c r="HN58" i="30" s="1"/>
  <c r="DI58" i="30"/>
  <c r="BQ58" i="30"/>
  <c r="FA58" i="30" s="1"/>
  <c r="EH58" i="30"/>
  <c r="CP58" i="30"/>
  <c r="FZ58" i="30" s="1"/>
  <c r="DR50" i="30"/>
  <c r="BZ50" i="30"/>
  <c r="FJ50" i="30" s="1"/>
  <c r="EP50" i="30"/>
  <c r="CX50" i="30"/>
  <c r="GH50" i="30" s="1"/>
  <c r="HY50" i="30" s="1"/>
  <c r="EB50" i="30"/>
  <c r="CJ50" i="30"/>
  <c r="FT50" i="30" s="1"/>
  <c r="DN50" i="30"/>
  <c r="BV50" i="30"/>
  <c r="FF50" i="30" s="1"/>
  <c r="EM50" i="30"/>
  <c r="CU50" i="30"/>
  <c r="GE50" i="30" s="1"/>
  <c r="DT56" i="30"/>
  <c r="CB56" i="30"/>
  <c r="FL56" i="30" s="1"/>
  <c r="HC56" i="30" s="1"/>
  <c r="EK56" i="30"/>
  <c r="CS56" i="30"/>
  <c r="GC56" i="30" s="1"/>
  <c r="EE56" i="30"/>
  <c r="CM56" i="30"/>
  <c r="FW56" i="30" s="1"/>
  <c r="DI56" i="30"/>
  <c r="BQ56" i="30"/>
  <c r="FA56" i="30" s="1"/>
  <c r="EH56" i="30"/>
  <c r="CP56" i="30"/>
  <c r="FZ56" i="30" s="1"/>
  <c r="HQ56" i="30" s="1"/>
  <c r="DY71" i="30"/>
  <c r="CG71" i="30"/>
  <c r="FQ71" i="30" s="1"/>
  <c r="DZ71" i="30"/>
  <c r="CH71" i="30"/>
  <c r="FR71" i="30" s="1"/>
  <c r="DS71" i="30"/>
  <c r="CA71" i="30"/>
  <c r="FK71" i="30" s="1"/>
  <c r="DU71" i="30"/>
  <c r="CC71" i="30"/>
  <c r="FM71" i="30" s="1"/>
  <c r="HD71" i="30" s="1"/>
  <c r="DN71" i="30"/>
  <c r="BV71" i="30"/>
  <c r="FF71" i="30" s="1"/>
  <c r="ER68" i="30"/>
  <c r="CZ68" i="30"/>
  <c r="GJ68" i="30" s="1"/>
  <c r="DW68" i="30"/>
  <c r="CE68" i="30"/>
  <c r="FO68" i="30" s="1"/>
  <c r="DS68" i="30"/>
  <c r="CA68" i="30"/>
  <c r="FK68" i="30" s="1"/>
  <c r="HB68" i="30" s="1"/>
  <c r="EU68" i="30"/>
  <c r="DC68" i="30"/>
  <c r="GM68" i="30" s="1"/>
  <c r="EE68" i="30"/>
  <c r="CM68" i="30"/>
  <c r="FW68" i="30" s="1"/>
  <c r="EN66" i="30"/>
  <c r="CV66" i="30"/>
  <c r="GF66" i="30" s="1"/>
  <c r="EM66" i="30"/>
  <c r="CU66" i="30"/>
  <c r="GE66" i="30" s="1"/>
  <c r="HV66" i="30" s="1"/>
  <c r="DY66" i="30"/>
  <c r="CG66" i="30"/>
  <c r="FQ66" i="30" s="1"/>
  <c r="DK66" i="30"/>
  <c r="BS66" i="30"/>
  <c r="FC66" i="30" s="1"/>
  <c r="EJ66" i="30"/>
  <c r="CR66" i="30"/>
  <c r="GB66" i="30" s="1"/>
  <c r="DR62" i="30"/>
  <c r="BZ62" i="30"/>
  <c r="FJ62" i="30" s="1"/>
  <c r="HA62" i="30" s="1"/>
  <c r="EP62" i="30"/>
  <c r="CX62" i="30"/>
  <c r="GH62" i="30" s="1"/>
  <c r="EC62" i="30"/>
  <c r="CK62" i="30"/>
  <c r="FU62" i="30" s="1"/>
  <c r="DO62" i="30"/>
  <c r="BW62" i="30"/>
  <c r="FG62" i="30" s="1"/>
  <c r="EN62" i="30"/>
  <c r="CV62" i="30"/>
  <c r="GF62" i="30" s="1"/>
  <c r="HW62" i="30" s="1"/>
  <c r="DX48" i="30"/>
  <c r="CF48" i="30"/>
  <c r="FP48" i="30" s="1"/>
  <c r="EE48" i="30"/>
  <c r="CM48" i="30"/>
  <c r="FW48" i="30" s="1"/>
  <c r="DW48" i="30"/>
  <c r="CE48" i="30"/>
  <c r="FO48" i="30" s="1"/>
  <c r="DS48" i="30"/>
  <c r="CA48" i="30"/>
  <c r="FK48" i="30" s="1"/>
  <c r="HB48" i="30" s="1"/>
  <c r="ER48" i="30"/>
  <c r="CZ48" i="30"/>
  <c r="GJ48" i="30" s="1"/>
  <c r="DX69" i="30"/>
  <c r="CF69" i="30"/>
  <c r="FP69" i="30" s="1"/>
  <c r="EF69" i="30"/>
  <c r="CN69" i="30"/>
  <c r="FX69" i="30" s="1"/>
  <c r="EK69" i="30"/>
  <c r="CS69" i="30"/>
  <c r="GC69" i="30" s="1"/>
  <c r="HT69" i="30" s="1"/>
  <c r="DJ69" i="30"/>
  <c r="BR69" i="30"/>
  <c r="FB69" i="30" s="1"/>
  <c r="DN69" i="30"/>
  <c r="BV69" i="30"/>
  <c r="FF69" i="30" s="1"/>
  <c r="EQ64" i="30"/>
  <c r="CY64" i="30"/>
  <c r="GI64" i="30" s="1"/>
  <c r="DL64" i="30"/>
  <c r="BT64" i="30"/>
  <c r="FD64" i="30" s="1"/>
  <c r="GU64" i="30" s="1"/>
  <c r="EK64" i="30"/>
  <c r="CS64" i="30"/>
  <c r="GC64" i="30" s="1"/>
  <c r="DW64" i="30"/>
  <c r="CE64" i="30"/>
  <c r="FO64" i="30" s="1"/>
  <c r="EV64" i="30"/>
  <c r="DD64" i="30"/>
  <c r="GN64" i="30" s="1"/>
  <c r="DN51" i="30"/>
  <c r="BV51" i="30"/>
  <c r="FF51" i="30" s="1"/>
  <c r="GW51" i="30" s="1"/>
  <c r="EI51" i="30"/>
  <c r="CQ51" i="30"/>
  <c r="GA51" i="30" s="1"/>
  <c r="DS51" i="30"/>
  <c r="CA51" i="30"/>
  <c r="FK51" i="30" s="1"/>
  <c r="EU51" i="30"/>
  <c r="DC51" i="30"/>
  <c r="GM51" i="30" s="1"/>
  <c r="EO51" i="30"/>
  <c r="CW51" i="30"/>
  <c r="GG51" i="30" s="1"/>
  <c r="HX51" i="30" s="1"/>
  <c r="EJ55" i="30"/>
  <c r="CR55" i="30"/>
  <c r="GB55" i="30" s="1"/>
  <c r="EG55" i="30"/>
  <c r="CO55" i="30"/>
  <c r="FY55" i="30" s="1"/>
  <c r="DT55" i="30"/>
  <c r="CB55" i="30"/>
  <c r="FL55" i="30" s="1"/>
  <c r="DM55" i="30"/>
  <c r="BU55" i="30"/>
  <c r="FE55" i="30" s="1"/>
  <c r="GV55" i="30" s="1"/>
  <c r="DK55" i="30"/>
  <c r="BS55" i="30"/>
  <c r="FC55" i="30" s="1"/>
  <c r="DN74" i="30"/>
  <c r="BV74" i="30"/>
  <c r="FF74" i="30" s="1"/>
  <c r="DI74" i="30"/>
  <c r="BQ74" i="30"/>
  <c r="FA74" i="30" s="1"/>
  <c r="ET74" i="30"/>
  <c r="DB74" i="30"/>
  <c r="GL74" i="30" s="1"/>
  <c r="IC74" i="30" s="1"/>
  <c r="DR74" i="30"/>
  <c r="BZ74" i="30"/>
  <c r="FJ74" i="30" s="1"/>
  <c r="EU74" i="30"/>
  <c r="DC74" i="30"/>
  <c r="GM74" i="30" s="1"/>
  <c r="EU63" i="30"/>
  <c r="DC63" i="30"/>
  <c r="GM63" i="30" s="1"/>
  <c r="DP63" i="30"/>
  <c r="BX63" i="30"/>
  <c r="FH63" i="30" s="1"/>
  <c r="GY63" i="30" s="1"/>
  <c r="EG63" i="30"/>
  <c r="CO63" i="30"/>
  <c r="FY63" i="30" s="1"/>
  <c r="DS63" i="30"/>
  <c r="CA63" i="30"/>
  <c r="FK63" i="30" s="1"/>
  <c r="ER63" i="30"/>
  <c r="CZ63" i="30"/>
  <c r="GJ63" i="30" s="1"/>
  <c r="EV57" i="30"/>
  <c r="DD57" i="30"/>
  <c r="GN57" i="30" s="1"/>
  <c r="IE57" i="30" s="1"/>
  <c r="DJ57" i="30"/>
  <c r="BR57" i="30"/>
  <c r="FB57" i="30" s="1"/>
  <c r="EI57" i="30"/>
  <c r="CQ57" i="30"/>
  <c r="GA57" i="30" s="1"/>
  <c r="DU57" i="30"/>
  <c r="CC57" i="30"/>
  <c r="FM57" i="30" s="1"/>
  <c r="ET57" i="30"/>
  <c r="DB57" i="30"/>
  <c r="GL57" i="30" s="1"/>
  <c r="IC57" i="30" s="1"/>
  <c r="ER49" i="30"/>
  <c r="CZ49" i="30"/>
  <c r="GJ49" i="30" s="1"/>
  <c r="DN49" i="30"/>
  <c r="BV49" i="30"/>
  <c r="FF49" i="30" s="1"/>
  <c r="EM49" i="30"/>
  <c r="CU49" i="30"/>
  <c r="GE49" i="30" s="1"/>
  <c r="DQ49" i="30"/>
  <c r="BY49" i="30"/>
  <c r="FI49" i="30" s="1"/>
  <c r="GZ49" i="30" s="1"/>
  <c r="EP49" i="30"/>
  <c r="CX49" i="30"/>
  <c r="GH49" i="30" s="1"/>
  <c r="EG75" i="30"/>
  <c r="CO75" i="30"/>
  <c r="FY75" i="30" s="1"/>
  <c r="EE75" i="30"/>
  <c r="CM75" i="30"/>
  <c r="FW75" i="30" s="1"/>
  <c r="EV75" i="30"/>
  <c r="DD75" i="30"/>
  <c r="GN75" i="30" s="1"/>
  <c r="IE75" i="30" s="1"/>
  <c r="DV75" i="30"/>
  <c r="CD75" i="30"/>
  <c r="FN75" i="30" s="1"/>
  <c r="HE75" i="30" s="1"/>
  <c r="EQ75" i="30"/>
  <c r="CY75" i="30"/>
  <c r="GI75" i="30" s="1"/>
  <c r="DR61" i="30"/>
  <c r="BZ61" i="30"/>
  <c r="FJ61" i="30" s="1"/>
  <c r="EP61" i="30"/>
  <c r="CX61" i="30"/>
  <c r="GH61" i="30" s="1"/>
  <c r="HY61" i="30" s="1"/>
  <c r="EF61" i="30"/>
  <c r="CN61" i="30"/>
  <c r="FX61" i="30" s="1"/>
  <c r="HO61" i="30" s="1"/>
  <c r="DS61" i="30"/>
  <c r="CA61" i="30"/>
  <c r="FK61" i="30" s="1"/>
  <c r="ER61" i="30"/>
  <c r="CZ61" i="30"/>
  <c r="GJ61" i="30" s="1"/>
  <c r="ES54" i="30"/>
  <c r="DA54" i="30"/>
  <c r="GK54" i="30" s="1"/>
  <c r="IB54" i="30" s="1"/>
  <c r="DQ54" i="30"/>
  <c r="BY54" i="30"/>
  <c r="FI54" i="30" s="1"/>
  <c r="GZ54" i="30" s="1"/>
  <c r="EV54" i="30"/>
  <c r="DD54" i="30"/>
  <c r="GN54" i="30" s="1"/>
  <c r="EO54" i="30"/>
  <c r="CW54" i="30"/>
  <c r="GG54" i="30" s="1"/>
  <c r="EQ54" i="30"/>
  <c r="CY54" i="30"/>
  <c r="GI54" i="30" s="1"/>
  <c r="HZ54" i="30" s="1"/>
  <c r="EL72" i="30"/>
  <c r="CT72" i="30"/>
  <c r="GD72" i="30" s="1"/>
  <c r="HU72" i="30" s="1"/>
  <c r="DN72" i="30"/>
  <c r="BV72" i="30"/>
  <c r="FF72" i="30" s="1"/>
  <c r="DU72" i="30"/>
  <c r="CC72" i="30"/>
  <c r="FM72" i="30" s="1"/>
  <c r="DQ72" i="30"/>
  <c r="BY72" i="30"/>
  <c r="FI72" i="30" s="1"/>
  <c r="GZ72" i="30" s="1"/>
  <c r="EP72" i="30"/>
  <c r="CX72" i="30"/>
  <c r="GH72" i="30" s="1"/>
  <c r="HY72" i="30" s="1"/>
  <c r="DM59" i="30"/>
  <c r="BU59" i="30"/>
  <c r="FE59" i="30" s="1"/>
  <c r="EH59" i="30"/>
  <c r="CP59" i="30"/>
  <c r="FZ59" i="30" s="1"/>
  <c r="EJ59" i="30"/>
  <c r="CR59" i="30"/>
  <c r="GB59" i="30" s="1"/>
  <c r="HS59" i="30" s="1"/>
  <c r="DT59" i="30"/>
  <c r="CB59" i="30"/>
  <c r="FL59" i="30" s="1"/>
  <c r="HC59" i="30" s="1"/>
  <c r="EV59" i="30"/>
  <c r="DD59" i="30"/>
  <c r="GN59" i="30" s="1"/>
  <c r="EU53" i="30"/>
  <c r="DC53" i="30"/>
  <c r="GM53" i="30" s="1"/>
  <c r="DP53" i="30"/>
  <c r="BX53" i="30"/>
  <c r="FH53" i="30" s="1"/>
  <c r="GY53" i="30" s="1"/>
  <c r="EO53" i="30"/>
  <c r="CW53" i="30"/>
  <c r="GG53" i="30" s="1"/>
  <c r="HX53" i="30" s="1"/>
  <c r="EA53" i="30"/>
  <c r="CI53" i="30"/>
  <c r="FS53" i="30" s="1"/>
  <c r="DM53" i="30"/>
  <c r="BU53" i="30"/>
  <c r="FE53" i="30" s="1"/>
  <c r="EB65" i="30"/>
  <c r="CJ65" i="30"/>
  <c r="FT65" i="30" s="1"/>
  <c r="HK65" i="30" s="1"/>
  <c r="DT65" i="30"/>
  <c r="CB65" i="30"/>
  <c r="FL65" i="30" s="1"/>
  <c r="HC65" i="30" s="1"/>
  <c r="EK65" i="30"/>
  <c r="CS65" i="30"/>
  <c r="GC65" i="30" s="1"/>
  <c r="DW65" i="30"/>
  <c r="CE65" i="30"/>
  <c r="FO65" i="30" s="1"/>
  <c r="EV65" i="30"/>
  <c r="DD65" i="30"/>
  <c r="GN65" i="30" s="1"/>
  <c r="IE65" i="30" s="1"/>
  <c r="EA70" i="30"/>
  <c r="CI70" i="30"/>
  <c r="FS70" i="30" s="1"/>
  <c r="HJ70" i="30" s="1"/>
  <c r="DT70" i="30"/>
  <c r="CB70" i="30"/>
  <c r="FL70" i="30" s="1"/>
  <c r="EV70" i="30"/>
  <c r="DD70" i="30"/>
  <c r="GN70" i="30" s="1"/>
  <c r="EO70" i="30"/>
  <c r="CW70" i="30"/>
  <c r="GG70" i="30" s="1"/>
  <c r="HX70" i="30" s="1"/>
  <c r="ER70" i="30"/>
  <c r="CZ70" i="30"/>
  <c r="GJ70" i="30" s="1"/>
  <c r="IA70" i="30" s="1"/>
  <c r="DY60" i="30"/>
  <c r="CG60" i="30"/>
  <c r="FQ60" i="30" s="1"/>
  <c r="EL60" i="30"/>
  <c r="CT60" i="30"/>
  <c r="GD60" i="30" s="1"/>
  <c r="DJ60" i="30"/>
  <c r="BR60" i="30"/>
  <c r="FB60" i="30" s="1"/>
  <c r="GS60" i="30" s="1"/>
  <c r="DL60" i="30"/>
  <c r="BT60" i="30"/>
  <c r="FD60" i="30" s="1"/>
  <c r="GU60" i="30" s="1"/>
  <c r="ES60" i="30"/>
  <c r="DA60" i="30"/>
  <c r="GK60" i="30" s="1"/>
  <c r="EE52" i="30"/>
  <c r="CM52" i="30"/>
  <c r="FW52" i="30" s="1"/>
  <c r="EP52" i="30"/>
  <c r="CX52" i="30"/>
  <c r="GH52" i="30" s="1"/>
  <c r="HY52" i="30" s="1"/>
  <c r="ER52" i="30"/>
  <c r="CZ52" i="30"/>
  <c r="GJ52" i="30" s="1"/>
  <c r="IA52" i="30" s="1"/>
  <c r="EV52" i="30"/>
  <c r="DD52" i="30"/>
  <c r="GN52" i="30" s="1"/>
  <c r="ES52" i="30"/>
  <c r="DA52" i="30"/>
  <c r="GK52" i="30" s="1"/>
  <c r="EP73" i="30"/>
  <c r="CX73" i="30"/>
  <c r="GH73" i="30" s="1"/>
  <c r="HY73" i="30" s="1"/>
  <c r="EO73" i="30"/>
  <c r="CW73" i="30"/>
  <c r="GG73" i="30" s="1"/>
  <c r="HX73" i="30" s="1"/>
  <c r="ES73" i="30"/>
  <c r="DA73" i="30"/>
  <c r="GK73" i="30" s="1"/>
  <c r="EU73" i="30"/>
  <c r="DC73" i="30"/>
  <c r="GM73" i="30" s="1"/>
  <c r="ER73" i="30"/>
  <c r="CZ73" i="30"/>
  <c r="GJ73" i="30" s="1"/>
  <c r="IA73" i="30" s="1"/>
  <c r="ET76" i="30"/>
  <c r="DB76" i="30"/>
  <c r="GL76" i="30" s="1"/>
  <c r="IC76" i="30" s="1"/>
  <c r="DS76" i="30"/>
  <c r="CA76" i="30"/>
  <c r="FK76" i="30" s="1"/>
  <c r="EA76" i="30"/>
  <c r="CI76" i="30"/>
  <c r="FS76" i="30" s="1"/>
  <c r="DT76" i="30"/>
  <c r="CB76" i="30"/>
  <c r="FL76" i="30" s="1"/>
  <c r="HC76" i="30" s="1"/>
  <c r="EU76" i="30"/>
  <c r="DC76" i="30"/>
  <c r="GM76" i="30" s="1"/>
  <c r="ID76" i="30" s="1"/>
  <c r="EM67" i="30"/>
  <c r="CU67" i="30"/>
  <c r="GE67" i="30" s="1"/>
  <c r="EA67" i="30"/>
  <c r="CI67" i="30"/>
  <c r="FS67" i="30" s="1"/>
  <c r="EH67" i="30"/>
  <c r="CP67" i="30"/>
  <c r="FZ67" i="30" s="1"/>
  <c r="HQ67" i="30" s="1"/>
  <c r="DV67" i="30"/>
  <c r="CD67" i="30"/>
  <c r="FN67" i="30" s="1"/>
  <c r="HE67" i="30" s="1"/>
  <c r="DX67" i="30"/>
  <c r="CF67" i="30"/>
  <c r="FP67" i="30" s="1"/>
  <c r="DT58" i="30"/>
  <c r="CB58" i="30"/>
  <c r="FL58" i="30" s="1"/>
  <c r="HC58" i="30" s="1"/>
  <c r="DN58" i="30"/>
  <c r="BV58" i="30"/>
  <c r="FF58" i="30" s="1"/>
  <c r="GW58" i="30" s="1"/>
  <c r="EM58" i="30"/>
  <c r="CU58" i="30"/>
  <c r="GE58" i="30" s="1"/>
  <c r="HV58" i="30" s="1"/>
  <c r="DQ58" i="30"/>
  <c r="BY58" i="30"/>
  <c r="FI58" i="30" s="1"/>
  <c r="EP58" i="30"/>
  <c r="CX58" i="30"/>
  <c r="GH58" i="30" s="1"/>
  <c r="HY58" i="30" s="1"/>
  <c r="DY50" i="30"/>
  <c r="CG50" i="30"/>
  <c r="FQ50" i="30" s="1"/>
  <c r="HH50" i="30" s="1"/>
  <c r="DK50" i="30"/>
  <c r="BS50" i="30"/>
  <c r="FC50" i="30" s="1"/>
  <c r="GT50" i="30" s="1"/>
  <c r="EJ50" i="30"/>
  <c r="CR50" i="30"/>
  <c r="GB50" i="30" s="1"/>
  <c r="DV50" i="30"/>
  <c r="CD50" i="30"/>
  <c r="FN50" i="30" s="1"/>
  <c r="HE50" i="30" s="1"/>
  <c r="EU50" i="30"/>
  <c r="DC50" i="30"/>
  <c r="GM50" i="30" s="1"/>
  <c r="ID50" i="30" s="1"/>
  <c r="ES56" i="30"/>
  <c r="DA56" i="30"/>
  <c r="GK56" i="30" s="1"/>
  <c r="IB56" i="30" s="1"/>
  <c r="DN56" i="30"/>
  <c r="BV56" i="30"/>
  <c r="FF56" i="30" s="1"/>
  <c r="EM56" i="30"/>
  <c r="CU56" i="30"/>
  <c r="GE56" i="30" s="1"/>
  <c r="HV56" i="30" s="1"/>
  <c r="DQ56" i="30"/>
  <c r="BY56" i="30"/>
  <c r="FI56" i="30" s="1"/>
  <c r="GZ56" i="30" s="1"/>
  <c r="EP56" i="30"/>
  <c r="CX56" i="30"/>
  <c r="GH56" i="30" s="1"/>
  <c r="HY56" i="30" s="1"/>
  <c r="DP71" i="30"/>
  <c r="BX71" i="30"/>
  <c r="FH71" i="30" s="1"/>
  <c r="EI71" i="30"/>
  <c r="CQ71" i="30"/>
  <c r="GA71" i="30" s="1"/>
  <c r="HR71" i="30" s="1"/>
  <c r="EB71" i="30"/>
  <c r="CJ71" i="30"/>
  <c r="FT71" i="30" s="1"/>
  <c r="HK71" i="30" s="1"/>
  <c r="EE71" i="30"/>
  <c r="CM71" i="30"/>
  <c r="FW71" i="30" s="1"/>
  <c r="HN71" i="30" s="1"/>
  <c r="DV71" i="30"/>
  <c r="CD71" i="30"/>
  <c r="FN71" i="30" s="1"/>
  <c r="EI68" i="30"/>
  <c r="CQ68" i="30"/>
  <c r="GA68" i="30" s="1"/>
  <c r="HR68" i="30" s="1"/>
  <c r="EF68" i="30"/>
  <c r="CN68" i="30"/>
  <c r="FX68" i="30" s="1"/>
  <c r="HO68" i="30" s="1"/>
  <c r="EB68" i="30"/>
  <c r="CJ68" i="30"/>
  <c r="FT68" i="30" s="1"/>
  <c r="HK68" i="30" s="1"/>
  <c r="DL68" i="30"/>
  <c r="BT68" i="30"/>
  <c r="FD68" i="30" s="1"/>
  <c r="EN68" i="30"/>
  <c r="CV68" i="30"/>
  <c r="GF68" i="30" s="1"/>
  <c r="HW68" i="30" s="1"/>
  <c r="EU66" i="30"/>
  <c r="DC66" i="30"/>
  <c r="GM66" i="30" s="1"/>
  <c r="ID66" i="30" s="1"/>
  <c r="DN66" i="30"/>
  <c r="BV66" i="30"/>
  <c r="FF66" i="30" s="1"/>
  <c r="GW66" i="30" s="1"/>
  <c r="EG66" i="30"/>
  <c r="CO66" i="30"/>
  <c r="FY66" i="30" s="1"/>
  <c r="DS66" i="30"/>
  <c r="CA66" i="30"/>
  <c r="FK66" i="30" s="1"/>
  <c r="HB66" i="30" s="1"/>
  <c r="ER66" i="30"/>
  <c r="CZ66" i="30"/>
  <c r="GJ66" i="30" s="1"/>
  <c r="IA66" i="30" s="1"/>
  <c r="EQ62" i="30"/>
  <c r="CY62" i="30"/>
  <c r="GI62" i="30" s="1"/>
  <c r="HZ62" i="30" s="1"/>
  <c r="DL62" i="30"/>
  <c r="BT62" i="30"/>
  <c r="FD62" i="30" s="1"/>
  <c r="EK62" i="30"/>
  <c r="CS62" i="30"/>
  <c r="GC62" i="30" s="1"/>
  <c r="HT62" i="30" s="1"/>
  <c r="DW62" i="30"/>
  <c r="CE62" i="30"/>
  <c r="FO62" i="30" s="1"/>
  <c r="HF62" i="30" s="1"/>
  <c r="EV62" i="30"/>
  <c r="DD62" i="30"/>
  <c r="GN62" i="30" s="1"/>
  <c r="IE62" i="30" s="1"/>
  <c r="DY48" i="30"/>
  <c r="CG48" i="30"/>
  <c r="FQ48" i="30" s="1"/>
  <c r="EV48" i="30"/>
  <c r="DD48" i="30"/>
  <c r="GN48" i="30" s="1"/>
  <c r="IE48" i="30" s="1"/>
  <c r="EM48" i="30"/>
  <c r="CU48" i="30"/>
  <c r="GE48" i="30" s="1"/>
  <c r="HV48" i="30" s="1"/>
  <c r="EA48" i="30"/>
  <c r="CI48" i="30"/>
  <c r="FS48" i="30" s="1"/>
  <c r="HJ48" i="30" s="1"/>
  <c r="ES48" i="30"/>
  <c r="DA48" i="30"/>
  <c r="GK48" i="30" s="1"/>
  <c r="EQ69" i="30"/>
  <c r="CY69" i="30"/>
  <c r="GI69" i="30" s="1"/>
  <c r="HZ69" i="30" s="1"/>
  <c r="EP69" i="30"/>
  <c r="CX69" i="30"/>
  <c r="GH69" i="30" s="1"/>
  <c r="HY69" i="30" s="1"/>
  <c r="DQ69" i="30"/>
  <c r="BY69" i="30"/>
  <c r="FI69" i="30" s="1"/>
  <c r="GZ69" i="30" s="1"/>
  <c r="DS69" i="30"/>
  <c r="CA69" i="30"/>
  <c r="FK69" i="30" s="1"/>
  <c r="DV69" i="30"/>
  <c r="CD69" i="30"/>
  <c r="FN69" i="30" s="1"/>
  <c r="HE69" i="30" s="1"/>
  <c r="DS64" i="30"/>
  <c r="CA64" i="30"/>
  <c r="FK64" i="30" s="1"/>
  <c r="HB64" i="30" s="1"/>
  <c r="DT64" i="30"/>
  <c r="CB64" i="30"/>
  <c r="FL64" i="30" s="1"/>
  <c r="HC64" i="30" s="1"/>
  <c r="ES64" i="30"/>
  <c r="DA64" i="30"/>
  <c r="GK64" i="30" s="1"/>
  <c r="EE64" i="30"/>
  <c r="CM64" i="30"/>
  <c r="FW64" i="30" s="1"/>
  <c r="HN64" i="30" s="1"/>
  <c r="DI64" i="30"/>
  <c r="BQ64" i="30"/>
  <c r="FA64" i="30" s="1"/>
  <c r="GR64" i="30" s="1"/>
  <c r="DO51" i="30"/>
  <c r="BW51" i="30"/>
  <c r="FG51" i="30" s="1"/>
  <c r="GX51" i="30" s="1"/>
  <c r="ER51" i="30"/>
  <c r="CZ51" i="30"/>
  <c r="GJ51" i="30" s="1"/>
  <c r="EB51" i="30"/>
  <c r="CJ51" i="30"/>
  <c r="FT51" i="30" s="1"/>
  <c r="HK51" i="30" s="1"/>
  <c r="DL51" i="30"/>
  <c r="BT51" i="30"/>
  <c r="FD51" i="30" s="1"/>
  <c r="GU51" i="30" s="1"/>
  <c r="DP51" i="30"/>
  <c r="BX51" i="30"/>
  <c r="FH51" i="30" s="1"/>
  <c r="GY51" i="30" s="1"/>
  <c r="ES55" i="30"/>
  <c r="DA55" i="30"/>
  <c r="GK55" i="30" s="1"/>
  <c r="EP55" i="30"/>
  <c r="CX55" i="30"/>
  <c r="GH55" i="30" s="1"/>
  <c r="HY55" i="30" s="1"/>
  <c r="EC55" i="30"/>
  <c r="CK55" i="30"/>
  <c r="FU55" i="30" s="1"/>
  <c r="HL55" i="30" s="1"/>
  <c r="DV55" i="30"/>
  <c r="CD55" i="30"/>
  <c r="FN55" i="30" s="1"/>
  <c r="HE55" i="30" s="1"/>
  <c r="DS55" i="30"/>
  <c r="CA55" i="30"/>
  <c r="FK55" i="30" s="1"/>
  <c r="DQ74" i="30"/>
  <c r="BY74" i="30"/>
  <c r="FI74" i="30" s="1"/>
  <c r="GZ74" i="30" s="1"/>
  <c r="DY74" i="30"/>
  <c r="CG74" i="30"/>
  <c r="FQ74" i="30" s="1"/>
  <c r="HH74" i="30" s="1"/>
  <c r="DM74" i="30"/>
  <c r="BU74" i="30"/>
  <c r="FE74" i="30" s="1"/>
  <c r="GV74" i="30" s="1"/>
  <c r="DZ74" i="30"/>
  <c r="CH74" i="30"/>
  <c r="FR74" i="30" s="1"/>
  <c r="DP74" i="30"/>
  <c r="BX74" i="30"/>
  <c r="FH74" i="30" s="1"/>
  <c r="GY74" i="30" s="1"/>
  <c r="DW63" i="30"/>
  <c r="CE63" i="30"/>
  <c r="FO63" i="30" s="1"/>
  <c r="HF63" i="30" s="1"/>
  <c r="DX63" i="30"/>
  <c r="CF63" i="30"/>
  <c r="FP63" i="30" s="1"/>
  <c r="HG63" i="30" s="1"/>
  <c r="EO63" i="30"/>
  <c r="CW63" i="30"/>
  <c r="GG63" i="30" s="1"/>
  <c r="EA63" i="30"/>
  <c r="CI63" i="30"/>
  <c r="FS63" i="30" s="1"/>
  <c r="HJ63" i="30" s="1"/>
  <c r="DM63" i="30"/>
  <c r="BU63" i="30"/>
  <c r="FE63" i="30" s="1"/>
  <c r="GV63" i="30" s="1"/>
  <c r="DI57" i="30"/>
  <c r="BQ57" i="30"/>
  <c r="FA57" i="30" s="1"/>
  <c r="GR57" i="30" s="1"/>
  <c r="DR57" i="30"/>
  <c r="BZ57" i="30"/>
  <c r="FJ57" i="30" s="1"/>
  <c r="EQ57" i="30"/>
  <c r="CY57" i="30"/>
  <c r="GI57" i="30" s="1"/>
  <c r="HZ57" i="30" s="1"/>
  <c r="EC57" i="30"/>
  <c r="CK57" i="30"/>
  <c r="FU57" i="30" s="1"/>
  <c r="HL57" i="30" s="1"/>
  <c r="DO57" i="30"/>
  <c r="BW57" i="30"/>
  <c r="FG57" i="30" s="1"/>
  <c r="GX57" i="30" s="1"/>
  <c r="DM49" i="30"/>
  <c r="BU49" i="30"/>
  <c r="FE49" i="30" s="1"/>
  <c r="DV49" i="30"/>
  <c r="CD49" i="30"/>
  <c r="FN49" i="30" s="1"/>
  <c r="HE49" i="30" s="1"/>
  <c r="EU49" i="30"/>
  <c r="DC49" i="30"/>
  <c r="GM49" i="30" s="1"/>
  <c r="ID49" i="30" s="1"/>
  <c r="DY49" i="30"/>
  <c r="CG49" i="30"/>
  <c r="FQ49" i="30" s="1"/>
  <c r="HH49" i="30" s="1"/>
  <c r="DK49" i="30"/>
  <c r="BS49" i="30"/>
  <c r="FC49" i="30" s="1"/>
  <c r="EN75" i="30"/>
  <c r="CV75" i="30"/>
  <c r="GF75" i="30" s="1"/>
  <c r="HW75" i="30" s="1"/>
  <c r="EP75" i="30"/>
  <c r="CX75" i="30"/>
  <c r="GH75" i="30" s="1"/>
  <c r="HY75" i="30" s="1"/>
  <c r="DJ75" i="30"/>
  <c r="BR75" i="30"/>
  <c r="FB75" i="30" s="1"/>
  <c r="GS75" i="30" s="1"/>
  <c r="ED75" i="30"/>
  <c r="CL75" i="30"/>
  <c r="FV75" i="30" s="1"/>
  <c r="DL75" i="30"/>
  <c r="BT75" i="30"/>
  <c r="FD75" i="30" s="1"/>
  <c r="GU75" i="30" s="1"/>
  <c r="DV61" i="30"/>
  <c r="CD61" i="30"/>
  <c r="FN61" i="30" s="1"/>
  <c r="HE61" i="30" s="1"/>
  <c r="DN61" i="30"/>
  <c r="BV61" i="30"/>
  <c r="FF61" i="30" s="1"/>
  <c r="GW61" i="30" s="1"/>
  <c r="EV61" i="30"/>
  <c r="DD61" i="30"/>
  <c r="GN61" i="30" s="1"/>
  <c r="EA61" i="30"/>
  <c r="CI61" i="30"/>
  <c r="FS61" i="30" s="1"/>
  <c r="HJ61" i="30" s="1"/>
  <c r="DM61" i="30"/>
  <c r="BU61" i="30"/>
  <c r="FE61" i="30" s="1"/>
  <c r="GV61" i="30" s="1"/>
  <c r="DJ54" i="30"/>
  <c r="BR54" i="30"/>
  <c r="FB54" i="30" s="1"/>
  <c r="GS54" i="30" s="1"/>
  <c r="DZ54" i="30"/>
  <c r="CH54" i="30"/>
  <c r="FR54" i="30" s="1"/>
  <c r="DL54" i="30"/>
  <c r="BT54" i="30"/>
  <c r="FD54" i="30" s="1"/>
  <c r="GU54" i="30" s="1"/>
  <c r="DN54" i="30"/>
  <c r="BV54" i="30"/>
  <c r="FF54" i="30" s="1"/>
  <c r="GW54" i="30" s="1"/>
  <c r="DO54" i="30"/>
  <c r="BW54" i="30"/>
  <c r="FG54" i="30" s="1"/>
  <c r="GX54" i="30" s="1"/>
  <c r="EM72" i="30"/>
  <c r="CU72" i="30"/>
  <c r="GE72" i="30" s="1"/>
  <c r="ED72" i="30"/>
  <c r="CL72" i="30"/>
  <c r="FV72" i="30" s="1"/>
  <c r="HM72" i="30" s="1"/>
  <c r="EK72" i="30"/>
  <c r="CS72" i="30"/>
  <c r="GC72" i="30" s="1"/>
  <c r="HT72" i="30" s="1"/>
  <c r="DY72" i="30"/>
  <c r="CG72" i="30"/>
  <c r="FQ72" i="30" s="1"/>
  <c r="HH72" i="30" s="1"/>
  <c r="DK72" i="30"/>
  <c r="BS72" i="30"/>
  <c r="FC72" i="30" s="1"/>
  <c r="DW59" i="30"/>
  <c r="CE59" i="30"/>
  <c r="FO59" i="30" s="1"/>
  <c r="HF59" i="30" s="1"/>
  <c r="EQ59" i="30"/>
  <c r="CY59" i="30"/>
  <c r="GI59" i="30" s="1"/>
  <c r="HZ59" i="30" s="1"/>
  <c r="ES59" i="30"/>
  <c r="DA59" i="30"/>
  <c r="GK59" i="30" s="1"/>
  <c r="IB59" i="30" s="1"/>
  <c r="EC59" i="30"/>
  <c r="CK59" i="30"/>
  <c r="FU59" i="30" s="1"/>
  <c r="DI59" i="30"/>
  <c r="BQ59" i="30"/>
  <c r="FA59" i="30" s="1"/>
  <c r="GR59" i="30" s="1"/>
  <c r="EV53" i="30"/>
  <c r="DD53" i="30"/>
  <c r="GN53" i="30" s="1"/>
  <c r="IE53" i="30" s="1"/>
  <c r="EM53" i="30"/>
  <c r="CU53" i="30"/>
  <c r="GE53" i="30" s="1"/>
  <c r="HV53" i="30" s="1"/>
  <c r="DJ53" i="30"/>
  <c r="BR53" i="30"/>
  <c r="FB53" i="30" s="1"/>
  <c r="EI53" i="30"/>
  <c r="CQ53" i="30"/>
  <c r="GA53" i="30" s="1"/>
  <c r="HR53" i="30" s="1"/>
  <c r="DU53" i="30"/>
  <c r="CC53" i="30"/>
  <c r="FM53" i="30" s="1"/>
  <c r="HD53" i="30" s="1"/>
  <c r="EH65" i="30"/>
  <c r="CP65" i="30"/>
  <c r="FZ65" i="30" s="1"/>
  <c r="HQ65" i="30" s="1"/>
  <c r="EQ65" i="30"/>
  <c r="CY65" i="30"/>
  <c r="GI65" i="30" s="1"/>
  <c r="ES65" i="30"/>
  <c r="DA65" i="30"/>
  <c r="GK65" i="30" s="1"/>
  <c r="IB65" i="30" s="1"/>
  <c r="EE65" i="30"/>
  <c r="CM65" i="30"/>
  <c r="FW65" i="30" s="1"/>
  <c r="HN65" i="30" s="1"/>
  <c r="DI65" i="30"/>
  <c r="BQ65" i="30"/>
  <c r="FA65" i="30" s="1"/>
  <c r="GR65" i="30" s="1"/>
  <c r="EK70" i="30"/>
  <c r="CS70" i="30"/>
  <c r="GC70" i="30" s="1"/>
  <c r="EC70" i="30"/>
  <c r="CK70" i="30"/>
  <c r="FU70" i="30" s="1"/>
  <c r="HL70" i="30" s="1"/>
  <c r="DM70" i="30"/>
  <c r="BU70" i="30"/>
  <c r="FE70" i="30" s="1"/>
  <c r="GV70" i="30" s="1"/>
  <c r="DO70" i="30"/>
  <c r="BW70" i="30"/>
  <c r="FG70" i="30" s="1"/>
  <c r="GX70" i="30" s="1"/>
  <c r="DJ70" i="30"/>
  <c r="BR70" i="30"/>
  <c r="FB70" i="30" s="1"/>
  <c r="EJ60" i="30"/>
  <c r="CR60" i="30"/>
  <c r="GB60" i="30" s="1"/>
  <c r="HS60" i="30" s="1"/>
  <c r="DR60" i="30"/>
  <c r="BZ60" i="30"/>
  <c r="FJ60" i="30" s="1"/>
  <c r="HA60" i="30" s="1"/>
  <c r="DT60" i="30"/>
  <c r="CB60" i="30"/>
  <c r="FL60" i="30" s="1"/>
  <c r="HC60" i="30" s="1"/>
  <c r="DX60" i="30"/>
  <c r="CF60" i="30"/>
  <c r="FP60" i="30" s="1"/>
  <c r="DO60" i="30"/>
  <c r="BW60" i="30"/>
  <c r="FG60" i="30" s="1"/>
  <c r="GX60" i="30" s="1"/>
  <c r="EN52" i="30"/>
  <c r="CV52" i="30"/>
  <c r="GF52" i="30" s="1"/>
  <c r="HW52" i="30" s="1"/>
  <c r="DK52" i="30"/>
  <c r="BS52" i="30"/>
  <c r="FC52" i="30" s="1"/>
  <c r="GT52" i="30" s="1"/>
  <c r="DO52" i="30"/>
  <c r="BW52" i="30"/>
  <c r="FG52" i="30" s="1"/>
  <c r="DQ52" i="30"/>
  <c r="BY52" i="30"/>
  <c r="FI52" i="30" s="1"/>
  <c r="GZ52" i="30" s="1"/>
  <c r="DN52" i="30"/>
  <c r="BV52" i="30"/>
  <c r="FF52" i="30" s="1"/>
  <c r="GW52" i="30" s="1"/>
  <c r="DU73" i="30"/>
  <c r="CC73" i="30"/>
  <c r="FM73" i="30" s="1"/>
  <c r="HD73" i="30" s="1"/>
  <c r="DK73" i="30"/>
  <c r="BS73" i="30"/>
  <c r="FC73" i="30" s="1"/>
  <c r="DN73" i="30"/>
  <c r="BV73" i="30"/>
  <c r="FF73" i="30" s="1"/>
  <c r="GW73" i="30" s="1"/>
  <c r="DQ73" i="30"/>
  <c r="BY73" i="30"/>
  <c r="FI73" i="30" s="1"/>
  <c r="GZ73" i="30" s="1"/>
  <c r="DP73" i="30"/>
  <c r="BX73" i="30"/>
  <c r="FH73" i="30" s="1"/>
  <c r="GY73" i="30" s="1"/>
  <c r="DM76" i="30"/>
  <c r="BU76" i="30"/>
  <c r="FE76" i="30" s="1"/>
  <c r="EI76" i="30"/>
  <c r="CQ76" i="30"/>
  <c r="GA76" i="30" s="1"/>
  <c r="HR76" i="30" s="1"/>
  <c r="EQ76" i="30"/>
  <c r="CY76" i="30"/>
  <c r="GI76" i="30" s="1"/>
  <c r="HZ76" i="30" s="1"/>
  <c r="EB76" i="30"/>
  <c r="CJ76" i="30"/>
  <c r="FT76" i="30" s="1"/>
  <c r="HK76" i="30" s="1"/>
  <c r="DP76" i="30"/>
  <c r="BX76" i="30"/>
  <c r="FH76" i="30" s="1"/>
  <c r="ER67" i="30"/>
  <c r="CZ67" i="30"/>
  <c r="GJ67" i="30" s="1"/>
  <c r="IA67" i="30" s="1"/>
  <c r="DJ67" i="30"/>
  <c r="BR67" i="30"/>
  <c r="FB67" i="30" s="1"/>
  <c r="GS67" i="30" s="1"/>
  <c r="EQ67" i="30"/>
  <c r="CY67" i="30"/>
  <c r="GI67" i="30" s="1"/>
  <c r="HZ67" i="30" s="1"/>
  <c r="EE67" i="30"/>
  <c r="CM67" i="30"/>
  <c r="FW67" i="30" s="1"/>
  <c r="EG67" i="30"/>
  <c r="CO67" i="30"/>
  <c r="FY67" i="30" s="1"/>
  <c r="HP67" i="30" s="1"/>
  <c r="DL58" i="30"/>
  <c r="BT58" i="30"/>
  <c r="FD58" i="30" s="1"/>
  <c r="GU58" i="30" s="1"/>
  <c r="DV58" i="30"/>
  <c r="CD58" i="30"/>
  <c r="FN58" i="30" s="1"/>
  <c r="HE58" i="30" s="1"/>
  <c r="EU58" i="30"/>
  <c r="DC58" i="30"/>
  <c r="GM58" i="30" s="1"/>
  <c r="DY58" i="30"/>
  <c r="CG58" i="30"/>
  <c r="FQ58" i="30" s="1"/>
  <c r="HH58" i="30" s="1"/>
  <c r="DK58" i="30"/>
  <c r="BS58" i="30"/>
  <c r="FC58" i="30" s="1"/>
  <c r="GT58" i="30" s="1"/>
  <c r="DZ50" i="30"/>
  <c r="CH50" i="30"/>
  <c r="FR50" i="30" s="1"/>
  <c r="HI50" i="30" s="1"/>
  <c r="DS50" i="30"/>
  <c r="CA50" i="30"/>
  <c r="FK50" i="30" s="1"/>
  <c r="ER50" i="30"/>
  <c r="CZ50" i="30"/>
  <c r="GJ50" i="30" s="1"/>
  <c r="IA50" i="30" s="1"/>
  <c r="ED50" i="30"/>
  <c r="CL50" i="30"/>
  <c r="FV50" i="30" s="1"/>
  <c r="HM50" i="30" s="1"/>
  <c r="DP50" i="30"/>
  <c r="BX50" i="30"/>
  <c r="FH50" i="30" s="1"/>
  <c r="GY50" i="30" s="1"/>
  <c r="DL56" i="30"/>
  <c r="BT56" i="30"/>
  <c r="FD56" i="30" s="1"/>
  <c r="DV56" i="30"/>
  <c r="CD56" i="30"/>
  <c r="FN56" i="30" s="1"/>
  <c r="HE56" i="30" s="1"/>
  <c r="EU56" i="30"/>
  <c r="DC56" i="30"/>
  <c r="GM56" i="30" s="1"/>
  <c r="ID56" i="30" s="1"/>
  <c r="DY56" i="30"/>
  <c r="CG56" i="30"/>
  <c r="FQ56" i="30" s="1"/>
  <c r="HH56" i="30" s="1"/>
  <c r="DK56" i="30"/>
  <c r="BS56" i="30"/>
  <c r="FC56" i="30" s="1"/>
  <c r="EG71" i="30"/>
  <c r="CO71" i="30"/>
  <c r="FY71" i="30" s="1"/>
  <c r="HP71" i="30" s="1"/>
  <c r="EV71" i="30"/>
  <c r="DD71" i="30"/>
  <c r="GN71" i="30" s="1"/>
  <c r="IE71" i="30" s="1"/>
  <c r="EK71" i="30"/>
  <c r="CS71" i="30"/>
  <c r="GC71" i="30" s="1"/>
  <c r="HT71" i="30" s="1"/>
  <c r="EO71" i="30"/>
  <c r="CW71" i="30"/>
  <c r="GG71" i="30" s="1"/>
  <c r="ED71" i="30"/>
  <c r="CL71" i="30"/>
  <c r="FV71" i="30" s="1"/>
  <c r="HM71" i="30" s="1"/>
  <c r="DO68" i="30"/>
  <c r="BW68" i="30"/>
  <c r="FG68" i="30" s="1"/>
  <c r="GX68" i="30" s="1"/>
  <c r="EO68" i="30"/>
  <c r="CW68" i="30"/>
  <c r="GG68" i="30" s="1"/>
  <c r="HX68" i="30" s="1"/>
  <c r="EK68" i="30"/>
  <c r="CS68" i="30"/>
  <c r="GC68" i="30" s="1"/>
  <c r="DU68" i="30"/>
  <c r="CC68" i="30"/>
  <c r="FM68" i="30" s="1"/>
  <c r="HD68" i="30" s="1"/>
  <c r="DJ68" i="30"/>
  <c r="BR68" i="30"/>
  <c r="FB68" i="30" s="1"/>
  <c r="GS68" i="30" s="1"/>
  <c r="DP66" i="30"/>
  <c r="BX66" i="30"/>
  <c r="FH66" i="30" s="1"/>
  <c r="GY66" i="30" s="1"/>
  <c r="DV66" i="30"/>
  <c r="CD66" i="30"/>
  <c r="FN66" i="30" s="1"/>
  <c r="EO66" i="30"/>
  <c r="CW66" i="30"/>
  <c r="GG66" i="30" s="1"/>
  <c r="HX66" i="30" s="1"/>
  <c r="EA66" i="30"/>
  <c r="CI66" i="30"/>
  <c r="FS66" i="30" s="1"/>
  <c r="HJ66" i="30" s="1"/>
  <c r="DM66" i="30"/>
  <c r="BU66" i="30"/>
  <c r="FE66" i="30" s="1"/>
  <c r="GV66" i="30" s="1"/>
  <c r="DS62" i="30"/>
  <c r="CA62" i="30"/>
  <c r="FK62" i="30" s="1"/>
  <c r="DT62" i="30"/>
  <c r="CB62" i="30"/>
  <c r="FL62" i="30" s="1"/>
  <c r="HC62" i="30" s="1"/>
  <c r="ES62" i="30"/>
  <c r="DA62" i="30"/>
  <c r="GK62" i="30" s="1"/>
  <c r="IB62" i="30" s="1"/>
  <c r="EE62" i="30"/>
  <c r="CM62" i="30"/>
  <c r="FW62" i="30" s="1"/>
  <c r="HN62" i="30" s="1"/>
  <c r="DI62" i="30"/>
  <c r="BQ62" i="30"/>
  <c r="FA62" i="30" s="1"/>
  <c r="EN48" i="30"/>
  <c r="CV48" i="30"/>
  <c r="GF48" i="30" s="1"/>
  <c r="HW48" i="30" s="1"/>
  <c r="DP48" i="30"/>
  <c r="BX48" i="30"/>
  <c r="FH48" i="30" s="1"/>
  <c r="GY48" i="30" s="1"/>
  <c r="DJ48" i="30"/>
  <c r="BR48" i="30"/>
  <c r="FB48" i="30" s="1"/>
  <c r="GS48" i="30" s="1"/>
  <c r="EI48" i="30"/>
  <c r="CQ48" i="30"/>
  <c r="GA48" i="30" s="1"/>
  <c r="DN48" i="30"/>
  <c r="BV48" i="30"/>
  <c r="FF48" i="30" s="1"/>
  <c r="GW48" i="30" s="1"/>
  <c r="ES69" i="30"/>
  <c r="DA69" i="30"/>
  <c r="GK69" i="30" s="1"/>
  <c r="IB69" i="30" s="1"/>
  <c r="DO69" i="30"/>
  <c r="BW69" i="30"/>
  <c r="FG69" i="30" s="1"/>
  <c r="GX69" i="30" s="1"/>
  <c r="EA69" i="30"/>
  <c r="CI69" i="30"/>
  <c r="FS69" i="30" s="1"/>
  <c r="EE69" i="30"/>
  <c r="CM69" i="30"/>
  <c r="FW69" i="30" s="1"/>
  <c r="HN69" i="30" s="1"/>
  <c r="ED69" i="30"/>
  <c r="CL69" i="30"/>
  <c r="FV69" i="30" s="1"/>
  <c r="HM69" i="30" s="1"/>
  <c r="DZ64" i="30"/>
  <c r="CH64" i="30"/>
  <c r="FR64" i="30" s="1"/>
  <c r="HI64" i="30" s="1"/>
  <c r="EB64" i="30"/>
  <c r="CJ64" i="30"/>
  <c r="FT64" i="30" s="1"/>
  <c r="DN64" i="30"/>
  <c r="BV64" i="30"/>
  <c r="FF64" i="30" s="1"/>
  <c r="GW64" i="30" s="1"/>
  <c r="EM64" i="30"/>
  <c r="CU64" i="30"/>
  <c r="GE64" i="30" s="1"/>
  <c r="HV64" i="30" s="1"/>
  <c r="DQ64" i="30"/>
  <c r="BY64" i="30"/>
  <c r="FI64" i="30" s="1"/>
  <c r="GZ64" i="30" s="1"/>
  <c r="DW51" i="30"/>
  <c r="CE51" i="30"/>
  <c r="FO51" i="30" s="1"/>
  <c r="DI51" i="30"/>
  <c r="BQ51" i="30"/>
  <c r="FA51" i="30" s="1"/>
  <c r="GR51" i="30" s="1"/>
  <c r="EK51" i="30"/>
  <c r="CS51" i="30"/>
  <c r="GC51" i="30" s="1"/>
  <c r="HT51" i="30" s="1"/>
  <c r="DU51" i="30"/>
  <c r="CC51" i="30"/>
  <c r="FM51" i="30" s="1"/>
  <c r="HD51" i="30" s="1"/>
  <c r="DX51" i="30"/>
  <c r="CF51" i="30"/>
  <c r="FP51" i="30" s="1"/>
  <c r="ET55" i="30"/>
  <c r="DB55" i="30"/>
  <c r="GL55" i="30" s="1"/>
  <c r="IC55" i="30" s="1"/>
  <c r="DI55" i="30"/>
  <c r="BQ55" i="30"/>
  <c r="FA55" i="30" s="1"/>
  <c r="GR55" i="30" s="1"/>
  <c r="EL55" i="30"/>
  <c r="CT55" i="30"/>
  <c r="GD55" i="30" s="1"/>
  <c r="HU55" i="30" s="1"/>
  <c r="EE55" i="30"/>
  <c r="CM55" i="30"/>
  <c r="FW55" i="30" s="1"/>
  <c r="EA55" i="30"/>
  <c r="CI55" i="30"/>
  <c r="FS55" i="30" s="1"/>
  <c r="HJ55" i="30" s="1"/>
  <c r="DS74" i="30"/>
  <c r="CA74" i="30"/>
  <c r="FK74" i="30" s="1"/>
  <c r="HB74" i="30" s="1"/>
  <c r="EQ74" i="30"/>
  <c r="CY74" i="30"/>
  <c r="GI74" i="30" s="1"/>
  <c r="HZ74" i="30" s="1"/>
  <c r="EA74" i="30"/>
  <c r="CI74" i="30"/>
  <c r="FS74" i="30" s="1"/>
  <c r="EH74" i="30"/>
  <c r="CP74" i="30"/>
  <c r="FZ74" i="30" s="1"/>
  <c r="HQ74" i="30" s="1"/>
  <c r="DX74" i="30"/>
  <c r="CF74" i="30"/>
  <c r="FP74" i="30" s="1"/>
  <c r="HG74" i="30" s="1"/>
  <c r="ED63" i="30"/>
  <c r="CL63" i="30"/>
  <c r="FV63" i="30" s="1"/>
  <c r="HM63" i="30" s="1"/>
  <c r="EF63" i="30"/>
  <c r="CN63" i="30"/>
  <c r="FX63" i="30" s="1"/>
  <c r="DJ63" i="30"/>
  <c r="BR63" i="30"/>
  <c r="FB63" i="30" s="1"/>
  <c r="GS63" i="30" s="1"/>
  <c r="EI63" i="30"/>
  <c r="CQ63" i="30"/>
  <c r="GA63" i="30" s="1"/>
  <c r="HR63" i="30" s="1"/>
  <c r="DU63" i="30"/>
  <c r="CC63" i="30"/>
  <c r="FM63" i="30" s="1"/>
  <c r="HD63" i="30" s="1"/>
  <c r="EO57" i="30"/>
  <c r="CW57" i="30"/>
  <c r="GG57" i="30" s="1"/>
  <c r="DZ57" i="30"/>
  <c r="CH57" i="30"/>
  <c r="FR57" i="30" s="1"/>
  <c r="HI57" i="30" s="1"/>
  <c r="DL57" i="30"/>
  <c r="BT57" i="30"/>
  <c r="FD57" i="30" s="1"/>
  <c r="GU57" i="30" s="1"/>
  <c r="EK57" i="30"/>
  <c r="CS57" i="30"/>
  <c r="GC57" i="30" s="1"/>
  <c r="HT57" i="30" s="1"/>
  <c r="DW57" i="30"/>
  <c r="CE57" i="30"/>
  <c r="FO57" i="30" s="1"/>
  <c r="ES49" i="30"/>
  <c r="DA49" i="30"/>
  <c r="GK49" i="30" s="1"/>
  <c r="IB49" i="30" s="1"/>
  <c r="ED49" i="30"/>
  <c r="CL49" i="30"/>
  <c r="FV49" i="30" s="1"/>
  <c r="HM49" i="30" s="1"/>
  <c r="DP49" i="30"/>
  <c r="BX49" i="30"/>
  <c r="FH49" i="30" s="1"/>
  <c r="GY49" i="30" s="1"/>
  <c r="EG49" i="30"/>
  <c r="CO49" i="30"/>
  <c r="FY49" i="30" s="1"/>
  <c r="DS49" i="30"/>
  <c r="CA49" i="30"/>
  <c r="FK49" i="30" s="1"/>
  <c r="HB49" i="30" s="1"/>
  <c r="EO75" i="30"/>
  <c r="CW75" i="30"/>
  <c r="GG75" i="30" s="1"/>
  <c r="HX75" i="30" s="1"/>
  <c r="DR75" i="30"/>
  <c r="BZ75" i="30"/>
  <c r="FJ75" i="30" s="1"/>
  <c r="HA75" i="30" s="1"/>
  <c r="DX75" i="30"/>
  <c r="CF75" i="30"/>
  <c r="FP75" i="30" s="1"/>
  <c r="EL75" i="30"/>
  <c r="CT75" i="30"/>
  <c r="GD75" i="30" s="1"/>
  <c r="HU75" i="30" s="1"/>
  <c r="DT75" i="30"/>
  <c r="CB75" i="30"/>
  <c r="FL75" i="30" s="1"/>
  <c r="HC75" i="30" s="1"/>
  <c r="DW61" i="30"/>
  <c r="CE61" i="30"/>
  <c r="FO61" i="30" s="1"/>
  <c r="HF61" i="30" s="1"/>
  <c r="ED61" i="30"/>
  <c r="CL61" i="30"/>
  <c r="FV61" i="30" s="1"/>
  <c r="DI61" i="30"/>
  <c r="BQ61" i="30"/>
  <c r="FA61" i="30" s="1"/>
  <c r="GR61" i="30" s="1"/>
  <c r="EI61" i="30"/>
  <c r="CQ61" i="30"/>
  <c r="GA61" i="30" s="1"/>
  <c r="HR61" i="30" s="1"/>
  <c r="DU61" i="30"/>
  <c r="CC61" i="30"/>
  <c r="FM61" i="30" s="1"/>
  <c r="HD61" i="30" s="1"/>
  <c r="ET54" i="30"/>
  <c r="DB54" i="30"/>
  <c r="GL54" i="30" s="1"/>
  <c r="EI54" i="30"/>
  <c r="CQ54" i="30"/>
  <c r="GA54" i="30" s="1"/>
  <c r="HR54" i="30" s="1"/>
  <c r="DU54" i="30"/>
  <c r="CC54" i="30"/>
  <c r="FM54" i="30" s="1"/>
  <c r="HD54" i="30" s="1"/>
  <c r="DX54" i="30"/>
  <c r="CF54" i="30"/>
  <c r="FP54" i="30" s="1"/>
  <c r="HG54" i="30" s="1"/>
  <c r="DW54" i="30"/>
  <c r="CE54" i="30"/>
  <c r="FO54" i="30" s="1"/>
  <c r="DL72" i="30"/>
  <c r="BT72" i="30"/>
  <c r="FD72" i="30" s="1"/>
  <c r="GU72" i="30" s="1"/>
  <c r="ET72" i="30"/>
  <c r="DB72" i="30"/>
  <c r="GL72" i="30" s="1"/>
  <c r="IC72" i="30" s="1"/>
  <c r="DP72" i="30"/>
  <c r="BX72" i="30"/>
  <c r="FH72" i="30" s="1"/>
  <c r="GY72" i="30" s="1"/>
  <c r="EG72" i="30"/>
  <c r="CO72" i="30"/>
  <c r="FY72" i="30" s="1"/>
  <c r="DS72" i="30"/>
  <c r="CA72" i="30"/>
  <c r="FK72" i="30" s="1"/>
  <c r="HB72" i="30" s="1"/>
  <c r="EE59" i="30"/>
  <c r="CM59" i="30"/>
  <c r="FW59" i="30" s="1"/>
  <c r="HN59" i="30" s="1"/>
  <c r="DP59" i="30"/>
  <c r="BX59" i="30"/>
  <c r="FH59" i="30" s="1"/>
  <c r="GY59" i="30" s="1"/>
  <c r="DJ59" i="30"/>
  <c r="BR59" i="30"/>
  <c r="FB59" i="30" s="1"/>
  <c r="EL59" i="30"/>
  <c r="CT59" i="30"/>
  <c r="GD59" i="30" s="1"/>
  <c r="HU59" i="30" s="1"/>
  <c r="DQ59" i="30"/>
  <c r="BY59" i="30"/>
  <c r="FI59" i="30" s="1"/>
  <c r="GZ59" i="30" s="1"/>
  <c r="ED53" i="30"/>
  <c r="CL53" i="30"/>
  <c r="FV53" i="30" s="1"/>
  <c r="HM53" i="30" s="1"/>
  <c r="DV53" i="30"/>
  <c r="CD53" i="30"/>
  <c r="FN53" i="30" s="1"/>
  <c r="DR53" i="30"/>
  <c r="BZ53" i="30"/>
  <c r="FJ53" i="30" s="1"/>
  <c r="HA53" i="30" s="1"/>
  <c r="ER53" i="30"/>
  <c r="CZ53" i="30"/>
  <c r="GJ53" i="30" s="1"/>
  <c r="IA53" i="30" s="1"/>
  <c r="EC53" i="30"/>
  <c r="CK53" i="30"/>
  <c r="FU53" i="30" s="1"/>
  <c r="HL53" i="30" s="1"/>
  <c r="DL65" i="30"/>
  <c r="BT65" i="30"/>
  <c r="FD65" i="30" s="1"/>
  <c r="DZ65" i="30"/>
  <c r="CH65" i="30"/>
  <c r="FR65" i="30" s="1"/>
  <c r="HI65" i="30" s="1"/>
  <c r="DN65" i="30"/>
  <c r="BV65" i="30"/>
  <c r="FF65" i="30" s="1"/>
  <c r="GW65" i="30" s="1"/>
  <c r="EM65" i="30"/>
  <c r="CU65" i="30"/>
  <c r="GE65" i="30" s="1"/>
  <c r="HV65" i="30" s="1"/>
  <c r="DQ65" i="30"/>
  <c r="BY65" i="30"/>
  <c r="FI65" i="30" s="1"/>
  <c r="DI70" i="30"/>
  <c r="BQ70" i="30"/>
  <c r="FA70" i="30" s="1"/>
  <c r="GR70" i="30" s="1"/>
  <c r="EL70" i="30"/>
  <c r="CT70" i="30"/>
  <c r="GD70" i="30" s="1"/>
  <c r="HU70" i="30" s="1"/>
  <c r="DV70" i="30"/>
  <c r="CD70" i="30"/>
  <c r="FN70" i="30" s="1"/>
  <c r="HE70" i="30" s="1"/>
  <c r="DX70" i="30"/>
  <c r="CF70" i="30"/>
  <c r="FP70" i="30" s="1"/>
  <c r="DR70" i="30"/>
  <c r="BZ70" i="30"/>
  <c r="FJ70" i="30" s="1"/>
  <c r="HA70" i="30" s="1"/>
  <c r="ET60" i="30"/>
  <c r="DB60" i="30"/>
  <c r="GL60" i="30" s="1"/>
  <c r="IC60" i="30" s="1"/>
  <c r="EB60" i="30"/>
  <c r="CJ60" i="30"/>
  <c r="FT60" i="30" s="1"/>
  <c r="HK60" i="30" s="1"/>
  <c r="EF60" i="30"/>
  <c r="CN60" i="30"/>
  <c r="FX60" i="30" s="1"/>
  <c r="EH60" i="30"/>
  <c r="CP60" i="30"/>
  <c r="FZ60" i="30" s="1"/>
  <c r="HQ60" i="30" s="1"/>
  <c r="DW60" i="30"/>
  <c r="CE60" i="30"/>
  <c r="FO60" i="30" s="1"/>
  <c r="HF60" i="30" s="1"/>
  <c r="EO52" i="30"/>
  <c r="CW52" i="30"/>
  <c r="GG52" i="30" s="1"/>
  <c r="HX52" i="30" s="1"/>
  <c r="DW52" i="30"/>
  <c r="CE52" i="30"/>
  <c r="FO52" i="30" s="1"/>
  <c r="DY52" i="30"/>
  <c r="CG52" i="30"/>
  <c r="FQ52" i="30" s="1"/>
  <c r="HH52" i="30" s="1"/>
  <c r="EA52" i="30"/>
  <c r="CI52" i="30"/>
  <c r="FS52" i="30" s="1"/>
  <c r="HJ52" i="30" s="1"/>
  <c r="DV52" i="30"/>
  <c r="CD52" i="30"/>
  <c r="FN52" i="30" s="1"/>
  <c r="HE52" i="30" s="1"/>
  <c r="EC73" i="30"/>
  <c r="CK73" i="30"/>
  <c r="FU73" i="30" s="1"/>
  <c r="DV73" i="30"/>
  <c r="CD73" i="30"/>
  <c r="FN73" i="30" s="1"/>
  <c r="HE73" i="30" s="1"/>
  <c r="DY73" i="30"/>
  <c r="CG73" i="30"/>
  <c r="FQ73" i="30" s="1"/>
  <c r="HH73" i="30" s="1"/>
  <c r="EA73" i="30"/>
  <c r="CI73" i="30"/>
  <c r="FS73" i="30" s="1"/>
  <c r="HJ73" i="30" s="1"/>
  <c r="DX73" i="30"/>
  <c r="CF73" i="30"/>
  <c r="FP73" i="30" s="1"/>
  <c r="DN76" i="30"/>
  <c r="BV76" i="30"/>
  <c r="FF76" i="30" s="1"/>
  <c r="GW76" i="30" s="1"/>
  <c r="DV76" i="30"/>
  <c r="CD76" i="30"/>
  <c r="FN76" i="30" s="1"/>
  <c r="HE76" i="30" s="1"/>
  <c r="DJ76" i="30"/>
  <c r="BR76" i="30"/>
  <c r="FB76" i="30" s="1"/>
  <c r="GS76" i="30" s="1"/>
  <c r="EJ76" i="30"/>
  <c r="CR76" i="30"/>
  <c r="GB76" i="30" s="1"/>
  <c r="DX76" i="30"/>
  <c r="CF76" i="30"/>
  <c r="FP76" i="30" s="1"/>
  <c r="HG76" i="30" s="1"/>
  <c r="DM67" i="30"/>
  <c r="BU67" i="30"/>
  <c r="FE67" i="30" s="1"/>
  <c r="GV67" i="30" s="1"/>
  <c r="EC67" i="30"/>
  <c r="CK67" i="30"/>
  <c r="FU67" i="30" s="1"/>
  <c r="HL67" i="30" s="1"/>
  <c r="DL67" i="30"/>
  <c r="BT67" i="30"/>
  <c r="FD67" i="30" s="1"/>
  <c r="EN67" i="30"/>
  <c r="CV67" i="30"/>
  <c r="GF67" i="30" s="1"/>
  <c r="HW67" i="30" s="1"/>
  <c r="EP67" i="30"/>
  <c r="CX67" i="30"/>
  <c r="GH67" i="30" s="1"/>
  <c r="HY67" i="30" s="1"/>
  <c r="ER58" i="30"/>
  <c r="CZ58" i="30"/>
  <c r="GJ58" i="30" s="1"/>
  <c r="IA58" i="30" s="1"/>
  <c r="ED58" i="30"/>
  <c r="CL58" i="30"/>
  <c r="FV58" i="30" s="1"/>
  <c r="DP58" i="30"/>
  <c r="BX58" i="30"/>
  <c r="FH58" i="30" s="1"/>
  <c r="GY58" i="30" s="1"/>
  <c r="EG58" i="30"/>
  <c r="CO58" i="30"/>
  <c r="FY58" i="30" s="1"/>
  <c r="HP58" i="30" s="1"/>
  <c r="DS58" i="30"/>
  <c r="CA58" i="30"/>
  <c r="FK58" i="30" s="1"/>
  <c r="HB58" i="30" s="1"/>
  <c r="EG50" i="30"/>
  <c r="CO50" i="30"/>
  <c r="FY50" i="30" s="1"/>
  <c r="EA50" i="30"/>
  <c r="CI50" i="30"/>
  <c r="FS50" i="30" s="1"/>
  <c r="HJ50" i="30" s="1"/>
  <c r="DM50" i="30"/>
  <c r="BU50" i="30"/>
  <c r="FE50" i="30" s="1"/>
  <c r="GV50" i="30" s="1"/>
  <c r="EL50" i="30"/>
  <c r="CT50" i="30"/>
  <c r="GD50" i="30" s="1"/>
  <c r="HU50" i="30" s="1"/>
  <c r="DX50" i="30"/>
  <c r="CF50" i="30"/>
  <c r="FP50" i="30" s="1"/>
  <c r="ER56" i="30"/>
  <c r="CZ56" i="30"/>
  <c r="GJ56" i="30" s="1"/>
  <c r="IA56" i="30" s="1"/>
  <c r="ED56" i="30"/>
  <c r="CL56" i="30"/>
  <c r="FV56" i="30" s="1"/>
  <c r="HM56" i="30" s="1"/>
  <c r="DP56" i="30"/>
  <c r="BX56" i="30"/>
  <c r="FH56" i="30" s="1"/>
  <c r="GY56" i="30" s="1"/>
  <c r="EG56" i="30"/>
  <c r="CO56" i="30"/>
  <c r="FY56" i="30" s="1"/>
  <c r="DS56" i="30"/>
  <c r="CA56" i="30"/>
  <c r="FK56" i="30" s="1"/>
  <c r="HB56" i="30" s="1"/>
  <c r="EH71" i="30"/>
  <c r="CP71" i="30"/>
  <c r="FZ71" i="30" s="1"/>
  <c r="HQ71" i="30" s="1"/>
  <c r="DI71" i="30"/>
  <c r="BQ71" i="30"/>
  <c r="FA71" i="30" s="1"/>
  <c r="GR71" i="30" s="1"/>
  <c r="DK71" i="30"/>
  <c r="BS71" i="30"/>
  <c r="FC71" i="30" s="1"/>
  <c r="DM71" i="30"/>
  <c r="BU71" i="30"/>
  <c r="FE71" i="30" s="1"/>
  <c r="GV71" i="30" s="1"/>
  <c r="EL71" i="30"/>
  <c r="CT71" i="30"/>
  <c r="GD71" i="30" s="1"/>
  <c r="HU71" i="30" s="1"/>
  <c r="DP68" i="30"/>
  <c r="BX68" i="30"/>
  <c r="FH68" i="30" s="1"/>
  <c r="GY68" i="30" s="1"/>
  <c r="DQ68" i="30"/>
  <c r="BY68" i="30"/>
  <c r="FI68" i="30" s="1"/>
  <c r="ET68" i="30"/>
  <c r="DB68" i="30"/>
  <c r="GL68" i="30" s="1"/>
  <c r="IC68" i="30" s="1"/>
  <c r="ED68" i="30"/>
  <c r="CL68" i="30"/>
  <c r="FV68" i="30" s="1"/>
  <c r="HM68" i="30" s="1"/>
  <c r="DR68" i="30"/>
  <c r="BZ68" i="30"/>
  <c r="FJ68" i="30" s="1"/>
  <c r="HA68" i="30" s="1"/>
  <c r="EV66" i="30"/>
  <c r="DD66" i="30"/>
  <c r="GN66" i="30" s="1"/>
  <c r="ED66" i="30"/>
  <c r="CL66" i="30"/>
  <c r="FV66" i="30" s="1"/>
  <c r="HM66" i="30" s="1"/>
  <c r="DJ66" i="30"/>
  <c r="BR66" i="30"/>
  <c r="FB66" i="30" s="1"/>
  <c r="GS66" i="30" s="1"/>
  <c r="EI66" i="30"/>
  <c r="CQ66" i="30"/>
  <c r="GA66" i="30" s="1"/>
  <c r="HR66" i="30" s="1"/>
  <c r="DU66" i="30"/>
  <c r="CC66" i="30"/>
  <c r="FM66" i="30" s="1"/>
  <c r="DZ62" i="30"/>
  <c r="CH62" i="30"/>
  <c r="FR62" i="30" s="1"/>
  <c r="HI62" i="30" s="1"/>
  <c r="EB62" i="30"/>
  <c r="CJ62" i="30"/>
  <c r="FT62" i="30" s="1"/>
  <c r="HK62" i="30" s="1"/>
  <c r="DN62" i="30"/>
  <c r="BV62" i="30"/>
  <c r="FF62" i="30" s="1"/>
  <c r="GW62" i="30" s="1"/>
  <c r="EM62" i="30"/>
  <c r="CU62" i="30"/>
  <c r="GE62" i="30" s="1"/>
  <c r="DQ62" i="30"/>
  <c r="BY62" i="30"/>
  <c r="FI62" i="30" s="1"/>
  <c r="GZ62" i="30" s="1"/>
  <c r="EO48" i="30"/>
  <c r="CW48" i="30"/>
  <c r="GG48" i="30" s="1"/>
  <c r="HX48" i="30" s="1"/>
  <c r="EF48" i="30"/>
  <c r="CN48" i="30"/>
  <c r="FX48" i="30" s="1"/>
  <c r="HO48" i="30" s="1"/>
  <c r="DR48" i="30"/>
  <c r="BZ48" i="30"/>
  <c r="FJ48" i="30" s="1"/>
  <c r="EQ48" i="30"/>
  <c r="CY48" i="30"/>
  <c r="GI48" i="30" s="1"/>
  <c r="HZ48" i="30" s="1"/>
  <c r="DV48" i="30"/>
  <c r="CD48" i="30"/>
  <c r="FN48" i="30" s="1"/>
  <c r="HE48" i="30" s="1"/>
  <c r="DL69" i="30"/>
  <c r="BT69" i="30"/>
  <c r="FD69" i="30" s="1"/>
  <c r="GU69" i="30" s="1"/>
  <c r="DY69" i="30"/>
  <c r="CG69" i="30"/>
  <c r="FQ69" i="30" s="1"/>
  <c r="EM69" i="30"/>
  <c r="CU69" i="30"/>
  <c r="GE69" i="30" s="1"/>
  <c r="HV69" i="30" s="1"/>
  <c r="EO69" i="30"/>
  <c r="CW69" i="30"/>
  <c r="GG69" i="30" s="1"/>
  <c r="HX69" i="30" s="1"/>
  <c r="EL69" i="30"/>
  <c r="CT69" i="30"/>
  <c r="GD69" i="30" s="1"/>
  <c r="HU69" i="30" s="1"/>
  <c r="EA64" i="30"/>
  <c r="CI64" i="30"/>
  <c r="FS64" i="30" s="1"/>
  <c r="EJ64" i="30"/>
  <c r="CR64" i="30"/>
  <c r="GB64" i="30" s="1"/>
  <c r="HS64" i="30" s="1"/>
  <c r="DV64" i="30"/>
  <c r="CD64" i="30"/>
  <c r="FN64" i="30" s="1"/>
  <c r="HE64" i="30" s="1"/>
  <c r="EU64" i="30"/>
  <c r="DC64" i="30"/>
  <c r="GM64" i="30" s="1"/>
  <c r="ID64" i="30" s="1"/>
  <c r="DY64" i="30"/>
  <c r="CG64" i="30"/>
  <c r="FQ64" i="30" s="1"/>
  <c r="DY51" i="30"/>
  <c r="CG51" i="30"/>
  <c r="FQ51" i="30" s="1"/>
  <c r="HH51" i="30" s="1"/>
  <c r="DR51" i="30"/>
  <c r="BZ51" i="30"/>
  <c r="FJ51" i="30" s="1"/>
  <c r="HA51" i="30" s="1"/>
  <c r="ET51" i="30"/>
  <c r="DB51" i="30"/>
  <c r="GL51" i="30" s="1"/>
  <c r="IC51" i="30" s="1"/>
  <c r="ED51" i="30"/>
  <c r="CL51" i="30"/>
  <c r="FV51" i="30" s="1"/>
  <c r="EF51" i="30"/>
  <c r="CN51" i="30"/>
  <c r="FX51" i="30" s="1"/>
  <c r="HO51" i="30" s="1"/>
  <c r="DP55" i="30"/>
  <c r="BX55" i="30"/>
  <c r="FH55" i="30" s="1"/>
  <c r="GY55" i="30" s="1"/>
  <c r="DR55" i="30"/>
  <c r="BZ55" i="30"/>
  <c r="FJ55" i="30" s="1"/>
  <c r="HA55" i="30" s="1"/>
  <c r="EV55" i="30"/>
  <c r="DD55" i="30"/>
  <c r="GN55" i="30" s="1"/>
  <c r="EN55" i="30"/>
  <c r="CV55" i="30"/>
  <c r="GF55" i="30" s="1"/>
  <c r="HW55" i="30" s="1"/>
  <c r="EI55" i="30"/>
  <c r="CQ55" i="30"/>
  <c r="GA55" i="30" s="1"/>
  <c r="HR55" i="30" s="1"/>
  <c r="ED74" i="30"/>
  <c r="CL74" i="30"/>
  <c r="FV74" i="30" s="1"/>
  <c r="HM74" i="30" s="1"/>
  <c r="DK74" i="30"/>
  <c r="BS74" i="30"/>
  <c r="FC74" i="30" s="1"/>
  <c r="EL74" i="30"/>
  <c r="CT74" i="30"/>
  <c r="GD74" i="30" s="1"/>
  <c r="HU74" i="30" s="1"/>
  <c r="EP74" i="30"/>
  <c r="CX74" i="30"/>
  <c r="GH74" i="30" s="1"/>
  <c r="HY74" i="30" s="1"/>
  <c r="EF74" i="30"/>
  <c r="CN74" i="30"/>
  <c r="FX74" i="30" s="1"/>
  <c r="HO74" i="30" s="1"/>
  <c r="EE63" i="30"/>
  <c r="CM63" i="30"/>
  <c r="FW63" i="30" s="1"/>
  <c r="EN63" i="30"/>
  <c r="CV63" i="30"/>
  <c r="GF63" i="30" s="1"/>
  <c r="HW63" i="30" s="1"/>
  <c r="DR63" i="30"/>
  <c r="BZ63" i="30"/>
  <c r="FJ63" i="30" s="1"/>
  <c r="HA63" i="30" s="1"/>
  <c r="EQ63" i="30"/>
  <c r="CY63" i="30"/>
  <c r="GI63" i="30" s="1"/>
  <c r="HZ63" i="30" s="1"/>
  <c r="EC63" i="30"/>
  <c r="CK63" i="30"/>
  <c r="FU63" i="30" s="1"/>
  <c r="DX57" i="30"/>
  <c r="CF57" i="30"/>
  <c r="FP57" i="30" s="1"/>
  <c r="HG57" i="30" s="1"/>
  <c r="EH57" i="30"/>
  <c r="CP57" i="30"/>
  <c r="FZ57" i="30" s="1"/>
  <c r="HQ57" i="30" s="1"/>
  <c r="DT57" i="30"/>
  <c r="CB57" i="30"/>
  <c r="FL57" i="30" s="1"/>
  <c r="HC57" i="30" s="1"/>
  <c r="ES57" i="30"/>
  <c r="DA57" i="30"/>
  <c r="GK57" i="30" s="1"/>
  <c r="EE57" i="30"/>
  <c r="CM57" i="30"/>
  <c r="FW57" i="30" s="1"/>
  <c r="HN57" i="30" s="1"/>
  <c r="DT49" i="30"/>
  <c r="CB49" i="30"/>
  <c r="FL49" i="30" s="1"/>
  <c r="HC49" i="30" s="1"/>
  <c r="EL49" i="30"/>
  <c r="CT49" i="30"/>
  <c r="GD49" i="30" s="1"/>
  <c r="HU49" i="30" s="1"/>
  <c r="DX49" i="30"/>
  <c r="CF49" i="30"/>
  <c r="FP49" i="30" s="1"/>
  <c r="EO49" i="30"/>
  <c r="CW49" i="30"/>
  <c r="GG49" i="30" s="1"/>
  <c r="HX49" i="30" s="1"/>
  <c r="EA49" i="30"/>
  <c r="CI49" i="30"/>
  <c r="FS49" i="30" s="1"/>
  <c r="HJ49" i="30" s="1"/>
  <c r="DO75" i="30"/>
  <c r="BW75" i="30"/>
  <c r="FG75" i="30" s="1"/>
  <c r="GX75" i="30" s="1"/>
  <c r="EF75" i="30"/>
  <c r="CN75" i="30"/>
  <c r="FX75" i="30" s="1"/>
  <c r="EK75" i="30"/>
  <c r="CS75" i="30"/>
  <c r="GC75" i="30" s="1"/>
  <c r="HT75" i="30" s="1"/>
  <c r="ET75" i="30"/>
  <c r="DB75" i="30"/>
  <c r="GL75" i="30" s="1"/>
  <c r="IC75" i="30" s="1"/>
  <c r="EB75" i="30"/>
  <c r="CJ75" i="30"/>
  <c r="FT75" i="30" s="1"/>
  <c r="HK75" i="30" s="1"/>
  <c r="EM61" i="30"/>
  <c r="CU61" i="30"/>
  <c r="GE61" i="30" s="1"/>
  <c r="ET61" i="30"/>
  <c r="DB61" i="30"/>
  <c r="GL61" i="30" s="1"/>
  <c r="IC61" i="30" s="1"/>
  <c r="DQ61" i="30"/>
  <c r="BY61" i="30"/>
  <c r="FI61" i="30" s="1"/>
  <c r="GZ61" i="30" s="1"/>
  <c r="EQ61" i="30"/>
  <c r="CY61" i="30"/>
  <c r="GI61" i="30" s="1"/>
  <c r="HZ61" i="30" s="1"/>
  <c r="EC61" i="30"/>
  <c r="CK61" i="30"/>
  <c r="FU61" i="30" s="1"/>
  <c r="DR54" i="30"/>
  <c r="BZ54" i="30"/>
  <c r="FJ54" i="30" s="1"/>
  <c r="HA54" i="30" s="1"/>
  <c r="ER54" i="30"/>
  <c r="CZ54" i="30"/>
  <c r="GJ54" i="30" s="1"/>
  <c r="IA54" i="30" s="1"/>
  <c r="ED54" i="30"/>
  <c r="CL54" i="30"/>
  <c r="FV54" i="30" s="1"/>
  <c r="HM54" i="30" s="1"/>
  <c r="EG54" i="30"/>
  <c r="CO54" i="30"/>
  <c r="FY54" i="30" s="1"/>
  <c r="EE54" i="30"/>
  <c r="CM54" i="30"/>
  <c r="FW54" i="30" s="1"/>
  <c r="HN54" i="30" s="1"/>
  <c r="EB72" i="30"/>
  <c r="CJ72" i="30"/>
  <c r="FT72" i="30" s="1"/>
  <c r="HK72" i="30" s="1"/>
  <c r="DO72" i="30"/>
  <c r="BW72" i="30"/>
  <c r="FG72" i="30" s="1"/>
  <c r="GX72" i="30" s="1"/>
  <c r="DX72" i="30"/>
  <c r="CF72" i="30"/>
  <c r="FP72" i="30" s="1"/>
  <c r="EO72" i="30"/>
  <c r="CW72" i="30"/>
  <c r="GG72" i="30" s="1"/>
  <c r="HX72" i="30" s="1"/>
  <c r="EA72" i="30"/>
  <c r="CI72" i="30"/>
  <c r="FS72" i="30" s="1"/>
  <c r="HJ72" i="30" s="1"/>
  <c r="EF59" i="30"/>
  <c r="CN59" i="30"/>
  <c r="FX59" i="30" s="1"/>
  <c r="HO59" i="30" s="1"/>
  <c r="DZ59" i="30"/>
  <c r="CH59" i="30"/>
  <c r="FR59" i="30" s="1"/>
  <c r="DS59" i="30"/>
  <c r="CA59" i="30"/>
  <c r="FK59" i="30" s="1"/>
  <c r="HB59" i="30" s="1"/>
  <c r="EU59" i="30"/>
  <c r="DC59" i="30"/>
  <c r="GM59" i="30" s="1"/>
  <c r="ID59" i="30" s="1"/>
  <c r="DY59" i="30"/>
  <c r="CG59" i="30"/>
  <c r="FQ59" i="30" s="1"/>
  <c r="HH59" i="30" s="1"/>
  <c r="EE53" i="30"/>
  <c r="CM53" i="30"/>
  <c r="FW53" i="30" s="1"/>
  <c r="EN53" i="30"/>
  <c r="CV53" i="30"/>
  <c r="GF53" i="30" s="1"/>
  <c r="HW53" i="30" s="1"/>
  <c r="DZ53" i="30"/>
  <c r="CH53" i="30"/>
  <c r="FR53" i="30" s="1"/>
  <c r="HI53" i="30" s="1"/>
  <c r="DL53" i="30"/>
  <c r="BT53" i="30"/>
  <c r="FD53" i="30" s="1"/>
  <c r="GU53" i="30" s="1"/>
  <c r="EK53" i="30"/>
  <c r="CS53" i="30"/>
  <c r="GC53" i="30" s="1"/>
  <c r="EI65" i="30"/>
  <c r="CQ65" i="30"/>
  <c r="GA65" i="30" s="1"/>
  <c r="HR65" i="30" s="1"/>
  <c r="ER65" i="30"/>
  <c r="CZ65" i="30"/>
  <c r="GJ65" i="30" s="1"/>
  <c r="IA65" i="30" s="1"/>
  <c r="DV65" i="30"/>
  <c r="CD65" i="30"/>
  <c r="FN65" i="30" s="1"/>
  <c r="HE65" i="30" s="1"/>
  <c r="EU65" i="30"/>
  <c r="DC65" i="30"/>
  <c r="GM65" i="30" s="1"/>
  <c r="DY65" i="30"/>
  <c r="CG65" i="30"/>
  <c r="FQ65" i="30" s="1"/>
  <c r="HH65" i="30" s="1"/>
  <c r="ES70" i="30"/>
  <c r="DA70" i="30"/>
  <c r="GK70" i="30" s="1"/>
  <c r="IB70" i="30" s="1"/>
  <c r="EU70" i="30"/>
  <c r="DC70" i="30"/>
  <c r="GM70" i="30" s="1"/>
  <c r="ID70" i="30" s="1"/>
  <c r="EE70" i="30"/>
  <c r="CM70" i="30"/>
  <c r="FW70" i="30" s="1"/>
  <c r="EG70" i="30"/>
  <c r="CO70" i="30"/>
  <c r="FY70" i="30" s="1"/>
  <c r="HP70" i="30" s="1"/>
  <c r="DZ70" i="30"/>
  <c r="CH70" i="30"/>
  <c r="FR70" i="30" s="1"/>
  <c r="HI70" i="30" s="1"/>
  <c r="EV60" i="30"/>
  <c r="DD60" i="30"/>
  <c r="GN60" i="30" s="1"/>
  <c r="IE60" i="30" s="1"/>
  <c r="EN60" i="30"/>
  <c r="CV60" i="30"/>
  <c r="GF60" i="30" s="1"/>
  <c r="EP60" i="30"/>
  <c r="CX60" i="30"/>
  <c r="GH60" i="30" s="1"/>
  <c r="HY60" i="30" s="1"/>
  <c r="ER60" i="30"/>
  <c r="CZ60" i="30"/>
  <c r="GJ60" i="30" s="1"/>
  <c r="IA60" i="30" s="1"/>
  <c r="EE60" i="30"/>
  <c r="CM60" i="30"/>
  <c r="FW60" i="30" s="1"/>
  <c r="HN60" i="30" s="1"/>
  <c r="DI52" i="30"/>
  <c r="BQ52" i="30"/>
  <c r="FA52" i="30" s="1"/>
  <c r="EG52" i="30"/>
  <c r="CO52" i="30"/>
  <c r="FY52" i="30" s="1"/>
  <c r="HP52" i="30" s="1"/>
  <c r="EI52" i="30"/>
  <c r="CQ52" i="30"/>
  <c r="GA52" i="30" s="1"/>
  <c r="HR52" i="30" s="1"/>
  <c r="EM52" i="30"/>
  <c r="CU52" i="30"/>
  <c r="GE52" i="30" s="1"/>
  <c r="HV52" i="30" s="1"/>
  <c r="ED52" i="30"/>
  <c r="CL52" i="30"/>
  <c r="FV52" i="30" s="1"/>
  <c r="ED73" i="30"/>
  <c r="CL73" i="30"/>
  <c r="FV73" i="30" s="1"/>
  <c r="HM73" i="30" s="1"/>
  <c r="EG73" i="30"/>
  <c r="CO73" i="30"/>
  <c r="FY73" i="30" s="1"/>
  <c r="HP73" i="30" s="1"/>
  <c r="EI73" i="30"/>
  <c r="CQ73" i="30"/>
  <c r="GA73" i="30" s="1"/>
  <c r="HR73" i="30" s="1"/>
  <c r="EL73" i="30"/>
  <c r="CT73" i="30"/>
  <c r="GD73" i="30" s="1"/>
  <c r="EF73" i="30"/>
  <c r="CN73" i="30"/>
  <c r="FX73" i="30" s="1"/>
  <c r="HO73" i="30" s="1"/>
  <c r="DU76" i="30"/>
  <c r="CC76" i="30"/>
  <c r="FM76" i="30" s="1"/>
  <c r="HD76" i="30" s="1"/>
  <c r="EL76" i="30"/>
  <c r="CT76" i="30"/>
  <c r="GD76" i="30" s="1"/>
  <c r="HU76" i="30" s="1"/>
  <c r="DR76" i="30"/>
  <c r="BZ76" i="30"/>
  <c r="FJ76" i="30" s="1"/>
  <c r="ER76" i="30"/>
  <c r="CZ76" i="30"/>
  <c r="GJ76" i="30" s="1"/>
  <c r="IA76" i="30" s="1"/>
  <c r="EF76" i="30"/>
  <c r="CN76" i="30"/>
  <c r="FX76" i="30" s="1"/>
  <c r="HO76" i="30" s="1"/>
  <c r="EJ67" i="30"/>
  <c r="CR67" i="30"/>
  <c r="GB67" i="30" s="1"/>
  <c r="HS67" i="30" s="1"/>
  <c r="DK67" i="30"/>
  <c r="BS67" i="30"/>
  <c r="FC67" i="30" s="1"/>
  <c r="DT67" i="30"/>
  <c r="CB67" i="30"/>
  <c r="FL67" i="30" s="1"/>
  <c r="HC67" i="30" s="1"/>
  <c r="DO67" i="30"/>
  <c r="BW67" i="30"/>
  <c r="FG67" i="30" s="1"/>
  <c r="GX67" i="30" s="1"/>
  <c r="ED67" i="30"/>
  <c r="CL67" i="30"/>
  <c r="FV67" i="30" s="1"/>
  <c r="HM67" i="30" s="1"/>
  <c r="DU58" i="30"/>
  <c r="CC58" i="30"/>
  <c r="FM58" i="30" s="1"/>
  <c r="EL58" i="30"/>
  <c r="CT58" i="30"/>
  <c r="GD58" i="30" s="1"/>
  <c r="HU58" i="30" s="1"/>
  <c r="DX58" i="30"/>
  <c r="CF58" i="30"/>
  <c r="FP58" i="30" s="1"/>
  <c r="HG58" i="30" s="1"/>
  <c r="EO58" i="30"/>
  <c r="CW58" i="30"/>
  <c r="GG58" i="30" s="1"/>
  <c r="HX58" i="30" s="1"/>
  <c r="EA58" i="30"/>
  <c r="CI58" i="30"/>
  <c r="FS58" i="30" s="1"/>
  <c r="EH50" i="30"/>
  <c r="CP50" i="30"/>
  <c r="FZ50" i="30" s="1"/>
  <c r="HQ50" i="30" s="1"/>
  <c r="EI50" i="30"/>
  <c r="CQ50" i="30"/>
  <c r="GA50" i="30" s="1"/>
  <c r="HR50" i="30" s="1"/>
  <c r="DU50" i="30"/>
  <c r="CC50" i="30"/>
  <c r="FM50" i="30" s="1"/>
  <c r="HD50" i="30" s="1"/>
  <c r="ET50" i="30"/>
  <c r="DB50" i="30"/>
  <c r="GL50" i="30" s="1"/>
  <c r="EF50" i="30"/>
  <c r="CN50" i="30"/>
  <c r="FX50" i="30" s="1"/>
  <c r="HO50" i="30" s="1"/>
  <c r="DU56" i="30"/>
  <c r="CC56" i="30"/>
  <c r="FM56" i="30" s="1"/>
  <c r="HD56" i="30" s="1"/>
  <c r="EL56" i="30"/>
  <c r="CT56" i="30"/>
  <c r="GD56" i="30" s="1"/>
  <c r="HU56" i="30" s="1"/>
  <c r="DX56" i="30"/>
  <c r="CF56" i="30"/>
  <c r="FP56" i="30" s="1"/>
  <c r="EO56" i="30"/>
  <c r="CW56" i="30"/>
  <c r="GG56" i="30" s="1"/>
  <c r="HX56" i="30" s="1"/>
  <c r="EA56" i="30"/>
  <c r="CI56" i="30"/>
  <c r="FS56" i="30" s="1"/>
  <c r="HJ56" i="30" s="1"/>
  <c r="EQ71" i="30"/>
  <c r="CY71" i="30"/>
  <c r="GI71" i="30" s="1"/>
  <c r="HZ71" i="30" s="1"/>
  <c r="DR71" i="30"/>
  <c r="BZ71" i="30"/>
  <c r="FJ71" i="30" s="1"/>
  <c r="DT71" i="30"/>
  <c r="CB71" i="30"/>
  <c r="FL71" i="30" s="1"/>
  <c r="HC71" i="30" s="1"/>
  <c r="DW71" i="30"/>
  <c r="CE71" i="30"/>
  <c r="FO71" i="30" s="1"/>
  <c r="HF71" i="30" s="1"/>
  <c r="ET71" i="30"/>
  <c r="DB71" i="30"/>
  <c r="GL71" i="30" s="1"/>
  <c r="IC71" i="30" s="1"/>
  <c r="DX68" i="30"/>
  <c r="CF68" i="30"/>
  <c r="FP68" i="30" s="1"/>
  <c r="EA68" i="30"/>
  <c r="CI68" i="30"/>
  <c r="FS68" i="30" s="1"/>
  <c r="HJ68" i="30" s="1"/>
  <c r="DK68" i="30"/>
  <c r="BS68" i="30"/>
  <c r="FC68" i="30" s="1"/>
  <c r="GT68" i="30" s="1"/>
  <c r="EM68" i="30"/>
  <c r="CU68" i="30"/>
  <c r="GE68" i="30" s="1"/>
  <c r="HV68" i="30" s="1"/>
  <c r="DZ68" i="30"/>
  <c r="CH68" i="30"/>
  <c r="FR68" i="30" s="1"/>
  <c r="DW66" i="30"/>
  <c r="CE66" i="30"/>
  <c r="FO66" i="30" s="1"/>
  <c r="HF66" i="30" s="1"/>
  <c r="EL66" i="30"/>
  <c r="CT66" i="30"/>
  <c r="GD66" i="30" s="1"/>
  <c r="HU66" i="30" s="1"/>
  <c r="DR66" i="30"/>
  <c r="BZ66" i="30"/>
  <c r="FJ66" i="30" s="1"/>
  <c r="HA66" i="30" s="1"/>
  <c r="EQ66" i="30"/>
  <c r="CY66" i="30"/>
  <c r="GI66" i="30" s="1"/>
  <c r="EC66" i="30"/>
  <c r="CK66" i="30"/>
  <c r="FU66" i="30" s="1"/>
  <c r="HL66" i="30" s="1"/>
  <c r="EA62" i="30"/>
  <c r="CI62" i="30"/>
  <c r="FS62" i="30" s="1"/>
  <c r="HJ62" i="30" s="1"/>
  <c r="EJ62" i="30"/>
  <c r="CR62" i="30"/>
  <c r="GB62" i="30" s="1"/>
  <c r="HS62" i="30" s="1"/>
  <c r="DV62" i="30"/>
  <c r="CD62" i="30"/>
  <c r="FN62" i="30" s="1"/>
  <c r="EU62" i="30"/>
  <c r="DC62" i="30"/>
  <c r="GM62" i="30" s="1"/>
  <c r="ID62" i="30" s="1"/>
  <c r="DY62" i="30"/>
  <c r="CG62" i="30"/>
  <c r="FQ62" i="30" s="1"/>
  <c r="HH62" i="30" s="1"/>
  <c r="DM48" i="30"/>
  <c r="BU48" i="30"/>
  <c r="FE48" i="30" s="1"/>
  <c r="GV48" i="30" s="1"/>
  <c r="DQ48" i="30"/>
  <c r="BY48" i="30"/>
  <c r="FI48" i="30" s="1"/>
  <c r="DZ48" i="30"/>
  <c r="CH48" i="30"/>
  <c r="FR48" i="30" s="1"/>
  <c r="HI48" i="30" s="1"/>
  <c r="DL48" i="30"/>
  <c r="BT48" i="30"/>
  <c r="FD48" i="30" s="1"/>
  <c r="GU48" i="30" s="1"/>
  <c r="ED48" i="30"/>
  <c r="CL48" i="30"/>
  <c r="FV48" i="30" s="1"/>
  <c r="HM48" i="30" s="1"/>
  <c r="AV53" i="24"/>
  <c r="EF53" i="24" s="1"/>
  <c r="DM69" i="30"/>
  <c r="BU69" i="30"/>
  <c r="FE69" i="30" s="1"/>
  <c r="EI69" i="30"/>
  <c r="CQ69" i="30"/>
  <c r="GA69" i="30" s="1"/>
  <c r="DI69" i="30"/>
  <c r="BQ69" i="30"/>
  <c r="FA69" i="30" s="1"/>
  <c r="DT69" i="30"/>
  <c r="CB69" i="30"/>
  <c r="FL69" i="30" s="1"/>
  <c r="ET69" i="30"/>
  <c r="DB69" i="30"/>
  <c r="GL69" i="30" s="1"/>
  <c r="EH64" i="30"/>
  <c r="CP64" i="30"/>
  <c r="FZ64" i="30" s="1"/>
  <c r="ER64" i="30"/>
  <c r="CZ64" i="30"/>
  <c r="GJ64" i="30" s="1"/>
  <c r="ED64" i="30"/>
  <c r="CL64" i="30"/>
  <c r="FV64" i="30" s="1"/>
  <c r="DP64" i="30"/>
  <c r="BX64" i="30"/>
  <c r="FH64" i="30" s="1"/>
  <c r="EG64" i="30"/>
  <c r="CO64" i="30"/>
  <c r="FY64" i="30" s="1"/>
  <c r="EG51" i="30"/>
  <c r="CO51" i="30"/>
  <c r="FY51" i="30" s="1"/>
  <c r="EA51" i="30"/>
  <c r="CI51" i="30"/>
  <c r="FS51" i="30" s="1"/>
  <c r="DK51" i="30"/>
  <c r="BS51" i="30"/>
  <c r="FC51" i="30" s="1"/>
  <c r="EM51" i="30"/>
  <c r="CU51" i="30"/>
  <c r="GE51" i="30" s="1"/>
  <c r="EN51" i="30"/>
  <c r="CV51" i="30"/>
  <c r="GF51" i="30" s="1"/>
  <c r="DQ55" i="30"/>
  <c r="BY55" i="30"/>
  <c r="FI55" i="30" s="1"/>
  <c r="EB55" i="30"/>
  <c r="CJ55" i="30"/>
  <c r="FT55" i="30" s="1"/>
  <c r="DL55" i="30"/>
  <c r="BT55" i="30"/>
  <c r="FD55" i="30" s="1"/>
  <c r="DN55" i="30"/>
  <c r="BV55" i="30"/>
  <c r="FF55" i="30" s="1"/>
  <c r="EQ55" i="30"/>
  <c r="CY55" i="30"/>
  <c r="GI55" i="30" s="1"/>
  <c r="DU74" i="30"/>
  <c r="CC74" i="30"/>
  <c r="FM74" i="30" s="1"/>
  <c r="EB74" i="30"/>
  <c r="CJ74" i="30"/>
  <c r="FT74" i="30" s="1"/>
  <c r="DT74" i="30"/>
  <c r="CB74" i="30"/>
  <c r="FL74" i="30" s="1"/>
  <c r="DO74" i="30"/>
  <c r="BW74" i="30"/>
  <c r="FG74" i="30" s="1"/>
  <c r="EN74" i="30"/>
  <c r="CV74" i="30"/>
  <c r="GF74" i="30" s="1"/>
  <c r="EL63" i="30"/>
  <c r="CT63" i="30"/>
  <c r="GD63" i="30" s="1"/>
  <c r="EV63" i="30"/>
  <c r="DD63" i="30"/>
  <c r="GN63" i="30" s="1"/>
  <c r="DZ63" i="30"/>
  <c r="CH63" i="30"/>
  <c r="FR63" i="30" s="1"/>
  <c r="DL63" i="30"/>
  <c r="BT63" i="30"/>
  <c r="FD63" i="30" s="1"/>
  <c r="EK63" i="30"/>
  <c r="CS63" i="30"/>
  <c r="GC63" i="30" s="1"/>
  <c r="DY57" i="30"/>
  <c r="CG57" i="30"/>
  <c r="FQ57" i="30" s="1"/>
  <c r="EP57" i="30"/>
  <c r="CX57" i="30"/>
  <c r="GH57" i="30" s="1"/>
  <c r="EB57" i="30"/>
  <c r="CJ57" i="30"/>
  <c r="FT57" i="30" s="1"/>
  <c r="DN57" i="30"/>
  <c r="BV57" i="30"/>
  <c r="FF57" i="30" s="1"/>
  <c r="EM57" i="30"/>
  <c r="CU57" i="30"/>
  <c r="GE57" i="30" s="1"/>
  <c r="DU49" i="30"/>
  <c r="CC49" i="30"/>
  <c r="FM49" i="30" s="1"/>
  <c r="ET49" i="30"/>
  <c r="DB49" i="30"/>
  <c r="GL49" i="30" s="1"/>
  <c r="EF49" i="30"/>
  <c r="CN49" i="30"/>
  <c r="FX49" i="30" s="1"/>
  <c r="DJ49" i="30"/>
  <c r="BR49" i="30"/>
  <c r="FB49" i="30" s="1"/>
  <c r="EI49" i="30"/>
  <c r="CQ49" i="30"/>
  <c r="GA49" i="30" s="1"/>
  <c r="EU75" i="30"/>
  <c r="DC75" i="30"/>
  <c r="GM75" i="30" s="1"/>
  <c r="ES75" i="30"/>
  <c r="DA75" i="30"/>
  <c r="GK75" i="30" s="1"/>
  <c r="DM75" i="30"/>
  <c r="BU75" i="30"/>
  <c r="FE75" i="30" s="1"/>
  <c r="DK75" i="30"/>
  <c r="BS75" i="30"/>
  <c r="FC75" i="30" s="1"/>
  <c r="EJ75" i="30"/>
  <c r="CR75" i="30"/>
  <c r="GB75" i="30" s="1"/>
  <c r="DX61" i="30"/>
  <c r="CF61" i="30"/>
  <c r="FP61" i="30" s="1"/>
  <c r="DO61" i="30"/>
  <c r="BW61" i="30"/>
  <c r="FG61" i="30" s="1"/>
  <c r="DY61" i="30"/>
  <c r="CG61" i="30"/>
  <c r="FQ61" i="30" s="1"/>
  <c r="DL61" i="30"/>
  <c r="BT61" i="30"/>
  <c r="FD61" i="30" s="1"/>
  <c r="EK61" i="30"/>
  <c r="CS61" i="30"/>
  <c r="GC61" i="30" s="1"/>
  <c r="DS54" i="30"/>
  <c r="CA54" i="30"/>
  <c r="FK54" i="30" s="1"/>
  <c r="DK54" i="30"/>
  <c r="BS54" i="30"/>
  <c r="FC54" i="30" s="1"/>
  <c r="EN54" i="30"/>
  <c r="CV54" i="30"/>
  <c r="GF54" i="30" s="1"/>
  <c r="EP54" i="30"/>
  <c r="CX54" i="30"/>
  <c r="GH54" i="30" s="1"/>
  <c r="EM54" i="30"/>
  <c r="CU54" i="30"/>
  <c r="GE54" i="30" s="1"/>
  <c r="ER72" i="30"/>
  <c r="CZ72" i="30"/>
  <c r="GJ72" i="30" s="1"/>
  <c r="EE72" i="30"/>
  <c r="CM72" i="30"/>
  <c r="FW72" i="30" s="1"/>
  <c r="EF72" i="30"/>
  <c r="CN72" i="30"/>
  <c r="FX72" i="30" s="1"/>
  <c r="DJ72" i="30"/>
  <c r="BR72" i="30"/>
  <c r="FB72" i="30" s="1"/>
  <c r="EI72" i="30"/>
  <c r="CQ72" i="30"/>
  <c r="GA72" i="30" s="1"/>
  <c r="EN59" i="30"/>
  <c r="CV59" i="30"/>
  <c r="GF59" i="30" s="1"/>
  <c r="EI59" i="30"/>
  <c r="CQ59" i="30"/>
  <c r="GA59" i="30" s="1"/>
  <c r="EB59" i="30"/>
  <c r="CJ59" i="30"/>
  <c r="FT59" i="30" s="1"/>
  <c r="DL59" i="30"/>
  <c r="BT59" i="30"/>
  <c r="FD59" i="30" s="1"/>
  <c r="EG59" i="30"/>
  <c r="CO59" i="30"/>
  <c r="FY59" i="30" s="1"/>
  <c r="DN53" i="30"/>
  <c r="BV53" i="30"/>
  <c r="FF53" i="30" s="1"/>
  <c r="DI53" i="30"/>
  <c r="BQ53" i="30"/>
  <c r="FA53" i="30" s="1"/>
  <c r="EH53" i="30"/>
  <c r="CP53" i="30"/>
  <c r="FZ53" i="30" s="1"/>
  <c r="DT53" i="30"/>
  <c r="CB53" i="30"/>
  <c r="FL53" i="30" s="1"/>
  <c r="ET53" i="30"/>
  <c r="DB53" i="30"/>
  <c r="GL53" i="30" s="1"/>
  <c r="DR65" i="30"/>
  <c r="BZ65" i="30"/>
  <c r="FJ65" i="30" s="1"/>
  <c r="EA65" i="30"/>
  <c r="CI65" i="30"/>
  <c r="FS65" i="30" s="1"/>
  <c r="ED65" i="30"/>
  <c r="CL65" i="30"/>
  <c r="FV65" i="30" s="1"/>
  <c r="DP65" i="30"/>
  <c r="BX65" i="30"/>
  <c r="FH65" i="30" s="1"/>
  <c r="EG65" i="30"/>
  <c r="CO65" i="30"/>
  <c r="FY65" i="30" s="1"/>
  <c r="DK70" i="30"/>
  <c r="BS70" i="30"/>
  <c r="FC70" i="30" s="1"/>
  <c r="DL70" i="30"/>
  <c r="BT70" i="30"/>
  <c r="FD70" i="30" s="1"/>
  <c r="EN70" i="30"/>
  <c r="CV70" i="30"/>
  <c r="GF70" i="30" s="1"/>
  <c r="EQ70" i="30"/>
  <c r="CY70" i="30"/>
  <c r="GI70" i="30" s="1"/>
  <c r="EH70" i="30"/>
  <c r="CP70" i="30"/>
  <c r="FZ70" i="30" s="1"/>
  <c r="DN60" i="30"/>
  <c r="BV60" i="30"/>
  <c r="FF60" i="30" s="1"/>
  <c r="DI60" i="30"/>
  <c r="BQ60" i="30"/>
  <c r="FA60" i="30" s="1"/>
  <c r="DK60" i="30"/>
  <c r="BS60" i="30"/>
  <c r="FC60" i="30" s="1"/>
  <c r="DM60" i="30"/>
  <c r="BU60" i="30"/>
  <c r="FE60" i="30" s="1"/>
  <c r="EM60" i="30"/>
  <c r="CU60" i="30"/>
  <c r="GE60" i="30" s="1"/>
  <c r="DR52" i="30"/>
  <c r="BZ52" i="30"/>
  <c r="FJ52" i="30" s="1"/>
  <c r="EQ52" i="30"/>
  <c r="CY52" i="30"/>
  <c r="GI52" i="30" s="1"/>
  <c r="EU52" i="30"/>
  <c r="DC52" i="30"/>
  <c r="GM52" i="30" s="1"/>
  <c r="DM52" i="30"/>
  <c r="BU52" i="30"/>
  <c r="FE52" i="30" s="1"/>
  <c r="EL52" i="30"/>
  <c r="CT52" i="30"/>
  <c r="GD52" i="30" s="1"/>
  <c r="EE73" i="30"/>
  <c r="CM73" i="30"/>
  <c r="FW73" i="30" s="1"/>
  <c r="EQ73" i="30"/>
  <c r="CY73" i="30"/>
  <c r="GI73" i="30" s="1"/>
  <c r="ET73" i="30"/>
  <c r="DB73" i="30"/>
  <c r="GL73" i="30" s="1"/>
  <c r="DL73" i="30"/>
  <c r="BT73" i="30"/>
  <c r="FD73" i="30" s="1"/>
  <c r="EN73" i="30"/>
  <c r="CV73" i="30"/>
  <c r="GF73" i="30" s="1"/>
  <c r="EC76" i="30"/>
  <c r="CK76" i="30"/>
  <c r="FU76" i="30" s="1"/>
  <c r="DI76" i="30"/>
  <c r="BQ76" i="30"/>
  <c r="FA76" i="30" s="1"/>
  <c r="DZ76" i="30"/>
  <c r="CH76" i="30"/>
  <c r="FR76" i="30" s="1"/>
  <c r="DO76" i="30"/>
  <c r="BW76" i="30"/>
  <c r="FG76" i="30" s="1"/>
  <c r="EN76" i="30"/>
  <c r="CV76" i="30"/>
  <c r="GF76" i="30" s="1"/>
  <c r="DU67" i="30"/>
  <c r="CC67" i="30"/>
  <c r="FM67" i="30" s="1"/>
  <c r="EI67" i="30"/>
  <c r="CQ67" i="30"/>
  <c r="GA67" i="30" s="1"/>
  <c r="EB67" i="30"/>
  <c r="CJ67" i="30"/>
  <c r="FT67" i="30" s="1"/>
  <c r="DW67" i="30"/>
  <c r="CE67" i="30"/>
  <c r="FO67" i="30" s="1"/>
  <c r="EL67" i="30"/>
  <c r="CT67" i="30"/>
  <c r="GD67" i="30" s="1"/>
  <c r="EB58" i="30"/>
  <c r="CJ58" i="30"/>
  <c r="FT58" i="30" s="1"/>
  <c r="ET58" i="30"/>
  <c r="DB58" i="30"/>
  <c r="GL58" i="30" s="1"/>
  <c r="EF58" i="30"/>
  <c r="CN58" i="30"/>
  <c r="FX58" i="30" s="1"/>
  <c r="DJ58" i="30"/>
  <c r="BR58" i="30"/>
  <c r="FB58" i="30" s="1"/>
  <c r="EI58" i="30"/>
  <c r="CQ58" i="30"/>
  <c r="GA58" i="30" s="1"/>
  <c r="DI50" i="30"/>
  <c r="BQ50" i="30"/>
  <c r="FA50" i="30" s="1"/>
  <c r="EQ50" i="30"/>
  <c r="CY50" i="30"/>
  <c r="GI50" i="30" s="1"/>
  <c r="EC50" i="30"/>
  <c r="CK50" i="30"/>
  <c r="FU50" i="30" s="1"/>
  <c r="DO50" i="30"/>
  <c r="BW50" i="30"/>
  <c r="FG50" i="30" s="1"/>
  <c r="EN50" i="30"/>
  <c r="CV50" i="30"/>
  <c r="GF50" i="30" s="1"/>
  <c r="EB56" i="30"/>
  <c r="CJ56" i="30"/>
  <c r="FT56" i="30" s="1"/>
  <c r="ET56" i="30"/>
  <c r="DB56" i="30"/>
  <c r="GL56" i="30" s="1"/>
  <c r="EF56" i="30"/>
  <c r="CN56" i="30"/>
  <c r="FX56" i="30" s="1"/>
  <c r="DJ56" i="30"/>
  <c r="BR56" i="30"/>
  <c r="FB56" i="30" s="1"/>
  <c r="EI56" i="30"/>
  <c r="CQ56" i="30"/>
  <c r="GA56" i="30" s="1"/>
  <c r="ES71" i="30"/>
  <c r="DA71" i="30"/>
  <c r="GK71" i="30" s="1"/>
  <c r="EA71" i="30"/>
  <c r="CI71" i="30"/>
  <c r="FS71" i="30" s="1"/>
  <c r="EC71" i="30"/>
  <c r="CK71" i="30"/>
  <c r="FU71" i="30" s="1"/>
  <c r="EF71" i="30"/>
  <c r="CN71" i="30"/>
  <c r="FX71" i="30" s="1"/>
  <c r="EM71" i="30"/>
  <c r="CU71" i="30"/>
  <c r="GE71" i="30" s="1"/>
  <c r="DY68" i="30"/>
  <c r="CG68" i="30"/>
  <c r="FQ68" i="30" s="1"/>
  <c r="EJ68" i="30"/>
  <c r="CR68" i="30"/>
  <c r="GB68" i="30" s="1"/>
  <c r="DT68" i="30"/>
  <c r="CB68" i="30"/>
  <c r="FL68" i="30" s="1"/>
  <c r="EV68" i="30"/>
  <c r="DD68" i="30"/>
  <c r="GN68" i="30" s="1"/>
  <c r="EH68" i="30"/>
  <c r="CP68" i="30"/>
  <c r="FZ68" i="30" s="1"/>
  <c r="DX66" i="30"/>
  <c r="CF66" i="30"/>
  <c r="FP66" i="30" s="1"/>
  <c r="ET66" i="30"/>
  <c r="DB66" i="30"/>
  <c r="GL66" i="30" s="1"/>
  <c r="DZ66" i="30"/>
  <c r="CH66" i="30"/>
  <c r="FR66" i="30" s="1"/>
  <c r="DL66" i="30"/>
  <c r="BT66" i="30"/>
  <c r="FD66" i="30" s="1"/>
  <c r="EK66" i="30"/>
  <c r="CS66" i="30"/>
  <c r="GC66" i="30" s="1"/>
  <c r="EH62" i="30"/>
  <c r="CP62" i="30"/>
  <c r="FZ62" i="30" s="1"/>
  <c r="ER62" i="30"/>
  <c r="CZ62" i="30"/>
  <c r="GJ62" i="30" s="1"/>
  <c r="ED62" i="30"/>
  <c r="CL62" i="30"/>
  <c r="FV62" i="30" s="1"/>
  <c r="DP62" i="30"/>
  <c r="BX62" i="30"/>
  <c r="FH62" i="30" s="1"/>
  <c r="EG62" i="30"/>
  <c r="CO62" i="30"/>
  <c r="FY62" i="30" s="1"/>
  <c r="EC48" i="30"/>
  <c r="CK48" i="30"/>
  <c r="FU48" i="30" s="1"/>
  <c r="EG48" i="30"/>
  <c r="CO48" i="30"/>
  <c r="FY48" i="30" s="1"/>
  <c r="EH48" i="30"/>
  <c r="CP48" i="30"/>
  <c r="FZ48" i="30" s="1"/>
  <c r="DT48" i="30"/>
  <c r="CB48" i="30"/>
  <c r="FL48" i="30" s="1"/>
  <c r="EL48" i="30"/>
  <c r="CT48" i="30"/>
  <c r="GD48" i="30" s="1"/>
  <c r="DW69" i="30"/>
  <c r="CE69" i="30"/>
  <c r="FO69" i="30" s="1"/>
  <c r="EV69" i="30"/>
  <c r="DD69" i="30"/>
  <c r="GN69" i="30" s="1"/>
  <c r="DR69" i="30"/>
  <c r="BZ69" i="30"/>
  <c r="FJ69" i="30" s="1"/>
  <c r="EB69" i="30"/>
  <c r="CJ69" i="30"/>
  <c r="FT69" i="30" s="1"/>
  <c r="EU69" i="30"/>
  <c r="DC69" i="30"/>
  <c r="GM69" i="30" s="1"/>
  <c r="EI64" i="30"/>
  <c r="CQ64" i="30"/>
  <c r="GA64" i="30" s="1"/>
  <c r="DM64" i="30"/>
  <c r="BU64" i="30"/>
  <c r="FE64" i="30" s="1"/>
  <c r="EL64" i="30"/>
  <c r="CT64" i="30"/>
  <c r="GD64" i="30" s="1"/>
  <c r="DX64" i="30"/>
  <c r="CF64" i="30"/>
  <c r="FP64" i="30" s="1"/>
  <c r="EO64" i="30"/>
  <c r="CW64" i="30"/>
  <c r="GG64" i="30" s="1"/>
  <c r="EH51" i="30"/>
  <c r="CP51" i="30"/>
  <c r="FZ51" i="30" s="1"/>
  <c r="EJ51" i="30"/>
  <c r="CR51" i="30"/>
  <c r="GB51" i="30" s="1"/>
  <c r="DT51" i="30"/>
  <c r="CB51" i="30"/>
  <c r="FL51" i="30" s="1"/>
  <c r="DM51" i="30"/>
  <c r="BU51" i="30"/>
  <c r="FE51" i="30" s="1"/>
  <c r="EV51" i="30"/>
  <c r="DD51" i="30"/>
  <c r="GN51" i="30" s="1"/>
  <c r="DY55" i="30"/>
  <c r="CG55" i="30"/>
  <c r="FQ55" i="30" s="1"/>
  <c r="EK55" i="30"/>
  <c r="CS55" i="30"/>
  <c r="GC55" i="30" s="1"/>
  <c r="DU55" i="30"/>
  <c r="CC55" i="30"/>
  <c r="FM55" i="30" s="1"/>
  <c r="DW55" i="30"/>
  <c r="CE55" i="30"/>
  <c r="FO55" i="30" s="1"/>
  <c r="ER55" i="30"/>
  <c r="CZ55" i="30"/>
  <c r="GJ55" i="30" s="1"/>
  <c r="EK74" i="30"/>
  <c r="CS74" i="30"/>
  <c r="GC74" i="30" s="1"/>
  <c r="ER74" i="30"/>
  <c r="CZ74" i="30"/>
  <c r="GJ74" i="30" s="1"/>
  <c r="EG74" i="30"/>
  <c r="CO74" i="30"/>
  <c r="FY74" i="30" s="1"/>
  <c r="DW74" i="30"/>
  <c r="CE74" i="30"/>
  <c r="FO74" i="30" s="1"/>
  <c r="EV74" i="30"/>
  <c r="DD74" i="30"/>
  <c r="GN74" i="30" s="1"/>
  <c r="EM63" i="30"/>
  <c r="CU63" i="30"/>
  <c r="GE63" i="30" s="1"/>
  <c r="DI63" i="30"/>
  <c r="BQ63" i="30"/>
  <c r="FA63" i="30" s="1"/>
  <c r="EH63" i="30"/>
  <c r="CP63" i="30"/>
  <c r="FZ63" i="30" s="1"/>
  <c r="DT63" i="30"/>
  <c r="CB63" i="30"/>
  <c r="FL63" i="30" s="1"/>
  <c r="ES63" i="30"/>
  <c r="DA63" i="30"/>
  <c r="GK63" i="30" s="1"/>
  <c r="EF57" i="30"/>
  <c r="CN57" i="30"/>
  <c r="FX57" i="30" s="1"/>
  <c r="DK57" i="30"/>
  <c r="BS57" i="30"/>
  <c r="FC57" i="30" s="1"/>
  <c r="EJ57" i="30"/>
  <c r="CR57" i="30"/>
  <c r="GB57" i="30" s="1"/>
  <c r="DV57" i="30"/>
  <c r="CD57" i="30"/>
  <c r="FN57" i="30" s="1"/>
  <c r="EU57" i="30"/>
  <c r="DC57" i="30"/>
  <c r="GM57" i="30" s="1"/>
  <c r="EB49" i="30"/>
  <c r="CJ49" i="30"/>
  <c r="FT49" i="30" s="1"/>
  <c r="DO49" i="30"/>
  <c r="BW49" i="30"/>
  <c r="FG49" i="30" s="1"/>
  <c r="EN49" i="30"/>
  <c r="CV49" i="30"/>
  <c r="GF49" i="30" s="1"/>
  <c r="DR49" i="30"/>
  <c r="BZ49" i="30"/>
  <c r="FJ49" i="30" s="1"/>
  <c r="EQ49" i="30"/>
  <c r="CY49" i="30"/>
  <c r="GI49" i="30" s="1"/>
  <c r="DP75" i="30"/>
  <c r="BX75" i="30"/>
  <c r="FH75" i="30" s="1"/>
  <c r="DI75" i="30"/>
  <c r="BQ75" i="30"/>
  <c r="FA75" i="30" s="1"/>
  <c r="DY75" i="30"/>
  <c r="CG75" i="30"/>
  <c r="FQ75" i="30" s="1"/>
  <c r="DS75" i="30"/>
  <c r="CA75" i="30"/>
  <c r="FK75" i="30" s="1"/>
  <c r="ER75" i="30"/>
  <c r="CZ75" i="30"/>
  <c r="GJ75" i="30" s="1"/>
  <c r="EN61" i="30"/>
  <c r="CV61" i="30"/>
  <c r="GF61" i="30" s="1"/>
  <c r="EE61" i="30"/>
  <c r="CM61" i="30"/>
  <c r="FW61" i="30" s="1"/>
  <c r="EG61" i="30"/>
  <c r="CO61" i="30"/>
  <c r="FY61" i="30" s="1"/>
  <c r="DT61" i="30"/>
  <c r="CB61" i="30"/>
  <c r="FL61" i="30" s="1"/>
  <c r="ES61" i="30"/>
  <c r="DA61" i="30"/>
  <c r="GK61" i="30" s="1"/>
  <c r="EA54" i="30"/>
  <c r="CI54" i="30"/>
  <c r="FS54" i="30" s="1"/>
  <c r="DT54" i="30"/>
  <c r="CB54" i="30"/>
  <c r="FL54" i="30" s="1"/>
  <c r="DM54" i="30"/>
  <c r="BU54" i="30"/>
  <c r="FE54" i="30" s="1"/>
  <c r="DP54" i="30"/>
  <c r="BX54" i="30"/>
  <c r="FH54" i="30" s="1"/>
  <c r="EU54" i="30"/>
  <c r="DC54" i="30"/>
  <c r="GM54" i="30" s="1"/>
  <c r="DM72" i="30"/>
  <c r="BU72" i="30"/>
  <c r="FE72" i="30" s="1"/>
  <c r="EU72" i="30"/>
  <c r="DC72" i="30"/>
  <c r="GM72" i="30" s="1"/>
  <c r="EN72" i="30"/>
  <c r="CV72" i="30"/>
  <c r="GF72" i="30" s="1"/>
  <c r="DR72" i="30"/>
  <c r="BZ72" i="30"/>
  <c r="FJ72" i="30" s="1"/>
  <c r="EQ72" i="30"/>
  <c r="CY72" i="30"/>
  <c r="GI72" i="30" s="1"/>
  <c r="EP59" i="30"/>
  <c r="CX59" i="30"/>
  <c r="GH59" i="30" s="1"/>
  <c r="ER59" i="30"/>
  <c r="CZ59" i="30"/>
  <c r="GJ59" i="30" s="1"/>
  <c r="EK59" i="30"/>
  <c r="CS59" i="30"/>
  <c r="GC59" i="30" s="1"/>
  <c r="DU59" i="30"/>
  <c r="CC59" i="30"/>
  <c r="FM59" i="30" s="1"/>
  <c r="EO59" i="30"/>
  <c r="CW59" i="30"/>
  <c r="GG59" i="30" s="1"/>
  <c r="EF53" i="30"/>
  <c r="CN53" i="30"/>
  <c r="FX53" i="30" s="1"/>
  <c r="DQ53" i="30"/>
  <c r="BY53" i="30"/>
  <c r="FI53" i="30" s="1"/>
  <c r="EP53" i="30"/>
  <c r="CX53" i="30"/>
  <c r="GH53" i="30" s="1"/>
  <c r="EB53" i="30"/>
  <c r="CJ53" i="30"/>
  <c r="FT53" i="30" s="1"/>
  <c r="EQ53" i="30"/>
  <c r="CY53" i="30"/>
  <c r="GI53" i="30" s="1"/>
  <c r="EJ65" i="30"/>
  <c r="CR65" i="30"/>
  <c r="GB65" i="30" s="1"/>
  <c r="DM65" i="30"/>
  <c r="BU65" i="30"/>
  <c r="FE65" i="30" s="1"/>
  <c r="EL65" i="30"/>
  <c r="CT65" i="30"/>
  <c r="GD65" i="30" s="1"/>
  <c r="DX65" i="30"/>
  <c r="CF65" i="30"/>
  <c r="FP65" i="30" s="1"/>
  <c r="EO65" i="30"/>
  <c r="CW65" i="30"/>
  <c r="GG65" i="30" s="1"/>
  <c r="ET70" i="30"/>
  <c r="DB70" i="30"/>
  <c r="GL70" i="30" s="1"/>
  <c r="DU70" i="30"/>
  <c r="CC70" i="30"/>
  <c r="FM70" i="30" s="1"/>
  <c r="DN70" i="30"/>
  <c r="BV70" i="30"/>
  <c r="FF70" i="30" s="1"/>
  <c r="DP70" i="30"/>
  <c r="BX70" i="30"/>
  <c r="FH70" i="30" s="1"/>
  <c r="EP70" i="30"/>
  <c r="CX70" i="30"/>
  <c r="GH70" i="30" s="1"/>
  <c r="DP60" i="30"/>
  <c r="BX60" i="30"/>
  <c r="FH60" i="30" s="1"/>
  <c r="DS60" i="30"/>
  <c r="CA60" i="30"/>
  <c r="FK60" i="30" s="1"/>
  <c r="DV60" i="30"/>
  <c r="CD60" i="30"/>
  <c r="FN60" i="30" s="1"/>
  <c r="DU60" i="30"/>
  <c r="CC60" i="30"/>
  <c r="FM60" i="30" s="1"/>
  <c r="EU60" i="30"/>
  <c r="DC60" i="30"/>
  <c r="GM60" i="30" s="1"/>
  <c r="DJ52" i="30"/>
  <c r="BR52" i="30"/>
  <c r="FB52" i="30" s="1"/>
  <c r="DL52" i="30"/>
  <c r="BT52" i="30"/>
  <c r="FD52" i="30" s="1"/>
  <c r="DP52" i="30"/>
  <c r="BX52" i="30"/>
  <c r="FH52" i="30" s="1"/>
  <c r="DU52" i="30"/>
  <c r="CC52" i="30"/>
  <c r="FM52" i="30" s="1"/>
  <c r="ET52" i="30"/>
  <c r="DB52" i="30"/>
  <c r="GL52" i="30" s="1"/>
  <c r="DI73" i="30"/>
  <c r="BQ73" i="30"/>
  <c r="FA73" i="30" s="1"/>
  <c r="DM73" i="30"/>
  <c r="BU73" i="30"/>
  <c r="FE73" i="30" s="1"/>
  <c r="DO73" i="30"/>
  <c r="BW73" i="30"/>
  <c r="FG73" i="30" s="1"/>
  <c r="DT73" i="30"/>
  <c r="CB73" i="30"/>
  <c r="FL73" i="30" s="1"/>
  <c r="EV73" i="30"/>
  <c r="DD73" i="30"/>
  <c r="GN73" i="30" s="1"/>
  <c r="ED76" i="30"/>
  <c r="CL76" i="30"/>
  <c r="FV76" i="30" s="1"/>
  <c r="DY76" i="30"/>
  <c r="CG76" i="30"/>
  <c r="FQ76" i="30" s="1"/>
  <c r="EH76" i="30"/>
  <c r="CP76" i="30"/>
  <c r="FZ76" i="30" s="1"/>
  <c r="DW76" i="30"/>
  <c r="CE76" i="30"/>
  <c r="FO76" i="30" s="1"/>
  <c r="EV76" i="30"/>
  <c r="DD76" i="30"/>
  <c r="GN76" i="30" s="1"/>
  <c r="ES67" i="30"/>
  <c r="DA67" i="30"/>
  <c r="GK67" i="30" s="1"/>
  <c r="DI67" i="30"/>
  <c r="BQ67" i="30"/>
  <c r="FA67" i="30" s="1"/>
  <c r="EK67" i="30"/>
  <c r="CS67" i="30"/>
  <c r="GC67" i="30" s="1"/>
  <c r="EF67" i="30"/>
  <c r="CN67" i="30"/>
  <c r="FX67" i="30" s="1"/>
  <c r="ET67" i="30"/>
  <c r="DB67" i="30"/>
  <c r="GL67" i="30" s="1"/>
  <c r="EC58" i="30"/>
  <c r="CK58" i="30"/>
  <c r="FU58" i="30" s="1"/>
  <c r="DO58" i="30"/>
  <c r="BW58" i="30"/>
  <c r="FG58" i="30" s="1"/>
  <c r="EN58" i="30"/>
  <c r="CV58" i="30"/>
  <c r="GF58" i="30" s="1"/>
  <c r="DR58" i="30"/>
  <c r="BZ58" i="30"/>
  <c r="FJ58" i="30" s="1"/>
  <c r="EQ58" i="30"/>
  <c r="CY58" i="30"/>
  <c r="GI58" i="30" s="1"/>
  <c r="EO50" i="30"/>
  <c r="CW50" i="30"/>
  <c r="GG50" i="30" s="1"/>
  <c r="DL50" i="30"/>
  <c r="BT50" i="30"/>
  <c r="FD50" i="30" s="1"/>
  <c r="EK50" i="30"/>
  <c r="CS50" i="30"/>
  <c r="GC50" i="30" s="1"/>
  <c r="DW50" i="30"/>
  <c r="CE50" i="30"/>
  <c r="FO50" i="30" s="1"/>
  <c r="EV50" i="30"/>
  <c r="DD50" i="30"/>
  <c r="GN50" i="30" s="1"/>
  <c r="EC56" i="30"/>
  <c r="CK56" i="30"/>
  <c r="FU56" i="30" s="1"/>
  <c r="DO56" i="30"/>
  <c r="BW56" i="30"/>
  <c r="FG56" i="30" s="1"/>
  <c r="EN56" i="30"/>
  <c r="CV56" i="30"/>
  <c r="GF56" i="30" s="1"/>
  <c r="DR56" i="30"/>
  <c r="BZ56" i="30"/>
  <c r="FJ56" i="30" s="1"/>
  <c r="EQ56" i="30"/>
  <c r="CY56" i="30"/>
  <c r="GI56" i="30" s="1"/>
  <c r="DO71" i="30"/>
  <c r="BW71" i="30"/>
  <c r="FG71" i="30" s="1"/>
  <c r="EJ71" i="30"/>
  <c r="CR71" i="30"/>
  <c r="GB71" i="30" s="1"/>
  <c r="EN71" i="30"/>
  <c r="CV71" i="30"/>
  <c r="GF71" i="30" s="1"/>
  <c r="EP71" i="30"/>
  <c r="CX71" i="30"/>
  <c r="GH71" i="30" s="1"/>
  <c r="EU71" i="30"/>
  <c r="DC71" i="30"/>
  <c r="GM71" i="30" s="1"/>
  <c r="EG68" i="30"/>
  <c r="CO68" i="30"/>
  <c r="FY68" i="30" s="1"/>
  <c r="ES68" i="30"/>
  <c r="DA68" i="30"/>
  <c r="GK68" i="30" s="1"/>
  <c r="EC68" i="30"/>
  <c r="CK68" i="30"/>
  <c r="FU68" i="30" s="1"/>
  <c r="DM68" i="30"/>
  <c r="BU68" i="30"/>
  <c r="FE68" i="30" s="1"/>
  <c r="EP68" i="30"/>
  <c r="CX68" i="30"/>
  <c r="GH68" i="30" s="1"/>
  <c r="EE66" i="30"/>
  <c r="CM66" i="30"/>
  <c r="FW66" i="30" s="1"/>
  <c r="DI66" i="30"/>
  <c r="BQ66" i="30"/>
  <c r="FA66" i="30" s="1"/>
  <c r="EH66" i="30"/>
  <c r="CP66" i="30"/>
  <c r="FZ66" i="30" s="1"/>
  <c r="DT66" i="30"/>
  <c r="CB66" i="30"/>
  <c r="FL66" i="30" s="1"/>
  <c r="ES66" i="30"/>
  <c r="DA66" i="30"/>
  <c r="GK66" i="30" s="1"/>
  <c r="EI62" i="30"/>
  <c r="CQ62" i="30"/>
  <c r="GA62" i="30" s="1"/>
  <c r="DM62" i="30"/>
  <c r="BU62" i="30"/>
  <c r="FE62" i="30" s="1"/>
  <c r="EL62" i="30"/>
  <c r="CT62" i="30"/>
  <c r="GD62" i="30" s="1"/>
  <c r="DX62" i="30"/>
  <c r="CF62" i="30"/>
  <c r="FP62" i="30" s="1"/>
  <c r="EO62" i="30"/>
  <c r="CW62" i="30"/>
  <c r="GG62" i="30" s="1"/>
  <c r="EU48" i="30"/>
  <c r="DC48" i="30"/>
  <c r="GM48" i="30" s="1"/>
  <c r="DU48" i="30"/>
  <c r="CC48" i="30"/>
  <c r="FM48" i="30" s="1"/>
  <c r="EP48" i="30"/>
  <c r="CX48" i="30"/>
  <c r="GH48" i="30" s="1"/>
  <c r="EB48" i="30"/>
  <c r="CJ48" i="30"/>
  <c r="FT48" i="30" s="1"/>
  <c r="ET48" i="30"/>
  <c r="DB48" i="30"/>
  <c r="GL48" i="30" s="1"/>
  <c r="BR44" i="27"/>
  <c r="CR44" i="27"/>
  <c r="DD44" i="27"/>
  <c r="CM44" i="27"/>
  <c r="DT44" i="27"/>
  <c r="DA44" i="27"/>
  <c r="CY44" i="27"/>
  <c r="DB44" i="27"/>
  <c r="GU44" i="27"/>
  <c r="IO44" i="27" s="1"/>
  <c r="BS44" i="27"/>
  <c r="CV44" i="27"/>
  <c r="DN44" i="27"/>
  <c r="CW44" i="27"/>
  <c r="CE44" i="27"/>
  <c r="DL44" i="27"/>
  <c r="DG44" i="27"/>
  <c r="DJ44" i="27"/>
  <c r="HC44" i="27"/>
  <c r="IW44" i="27" s="1"/>
  <c r="BQ44" i="27"/>
  <c r="DC44" i="27"/>
  <c r="DY44" i="27"/>
  <c r="DH44" i="27"/>
  <c r="CO44" i="27"/>
  <c r="DV44" i="27"/>
  <c r="DO44" i="27"/>
  <c r="DR44" i="27"/>
  <c r="GT59" i="27"/>
  <c r="BW44" i="27"/>
  <c r="DF44" i="27"/>
  <c r="CJ44" i="27"/>
  <c r="DS44" i="27"/>
  <c r="CZ44" i="27"/>
  <c r="GW44" i="27"/>
  <c r="IQ44" i="27" s="1"/>
  <c r="DW44" i="27"/>
  <c r="GV44" i="27"/>
  <c r="IP44" i="27" s="1"/>
  <c r="GU59" i="27"/>
  <c r="BX44" i="27"/>
  <c r="BU44" i="27"/>
  <c r="DM44" i="27"/>
  <c r="CU44" i="27"/>
  <c r="CC44" i="27"/>
  <c r="DK44" i="27"/>
  <c r="GZ44" i="27"/>
  <c r="IT44" i="27" s="1"/>
  <c r="HA44" i="27"/>
  <c r="IU44" i="27" s="1"/>
  <c r="GX44" i="27"/>
  <c r="IR44" i="27" s="1"/>
  <c r="GY59" i="27"/>
  <c r="BV44" i="27"/>
  <c r="CG44" i="27"/>
  <c r="DQ44" i="27"/>
  <c r="DE44" i="27"/>
  <c r="CN44" i="27"/>
  <c r="DU44" i="27"/>
  <c r="CA44" i="27"/>
  <c r="CD44" i="27"/>
  <c r="DJ54" i="29"/>
  <c r="BR54" i="29"/>
  <c r="EV54" i="29"/>
  <c r="DD54" i="29"/>
  <c r="DX54" i="29"/>
  <c r="CF54" i="29"/>
  <c r="EQ54" i="29"/>
  <c r="CY54" i="29"/>
  <c r="EC54" i="29"/>
  <c r="CK54" i="29"/>
  <c r="EE67" i="29"/>
  <c r="CM67" i="29"/>
  <c r="DJ50" i="29"/>
  <c r="BR50" i="29"/>
  <c r="ED70" i="29"/>
  <c r="CL70" i="29"/>
  <c r="ES60" i="29"/>
  <c r="DA60" i="29"/>
  <c r="DP51" i="29"/>
  <c r="BX51" i="29"/>
  <c r="DV75" i="29"/>
  <c r="CD75" i="29"/>
  <c r="EI58" i="29"/>
  <c r="CQ58" i="29"/>
  <c r="DZ73" i="29"/>
  <c r="CH73" i="29"/>
  <c r="DM68" i="29"/>
  <c r="BU68" i="29"/>
  <c r="EI48" i="29"/>
  <c r="CQ48" i="29"/>
  <c r="EM65" i="29"/>
  <c r="CU65" i="29"/>
  <c r="DM55" i="29"/>
  <c r="BU55" i="29"/>
  <c r="EM69" i="29"/>
  <c r="CU69" i="29"/>
  <c r="AN56" i="24"/>
  <c r="CF56" i="24" s="1"/>
  <c r="FP56" i="24" s="1"/>
  <c r="ER76" i="29"/>
  <c r="CZ76" i="29"/>
  <c r="EL76" i="29"/>
  <c r="CT76" i="29"/>
  <c r="DX76" i="29"/>
  <c r="CF76" i="29"/>
  <c r="EW76" i="29"/>
  <c r="DE76" i="29"/>
  <c r="EA76" i="29"/>
  <c r="CI76" i="29"/>
  <c r="EK67" i="29"/>
  <c r="CS67" i="29"/>
  <c r="EC67" i="29"/>
  <c r="CK67" i="29"/>
  <c r="EO67" i="29"/>
  <c r="CW67" i="29"/>
  <c r="ES67" i="29"/>
  <c r="DA67" i="29"/>
  <c r="EB67" i="29"/>
  <c r="CJ67" i="29"/>
  <c r="EQ57" i="29"/>
  <c r="CY57" i="29"/>
  <c r="DM57" i="29"/>
  <c r="BU57" i="29"/>
  <c r="GW57" i="29" s="1"/>
  <c r="EL57" i="29"/>
  <c r="CT57" i="29"/>
  <c r="EN57" i="29"/>
  <c r="CV57" i="29"/>
  <c r="EB57" i="29"/>
  <c r="CJ57" i="29"/>
  <c r="DO50" i="29"/>
  <c r="BW50" i="29"/>
  <c r="GY50" i="29" s="1"/>
  <c r="EW50" i="29"/>
  <c r="DE50" i="29"/>
  <c r="DR50" i="29"/>
  <c r="BZ50" i="29"/>
  <c r="EQ50" i="29"/>
  <c r="CY50" i="29"/>
  <c r="EC50" i="29"/>
  <c r="CK50" i="29"/>
  <c r="HM50" i="29" s="1"/>
  <c r="EP74" i="29"/>
  <c r="CX74" i="29"/>
  <c r="DR74" i="29"/>
  <c r="BZ74" i="29"/>
  <c r="DP74" i="29"/>
  <c r="BX74" i="29"/>
  <c r="EO74" i="29"/>
  <c r="CW74" i="29"/>
  <c r="HY74" i="29" s="1"/>
  <c r="DU74" i="29"/>
  <c r="CC74" i="29"/>
  <c r="DM70" i="29"/>
  <c r="BU70" i="29"/>
  <c r="DJ70" i="29"/>
  <c r="BR70" i="29"/>
  <c r="EP70" i="29"/>
  <c r="CX70" i="29"/>
  <c r="HZ70" i="29" s="1"/>
  <c r="ER70" i="29"/>
  <c r="CZ70" i="29"/>
  <c r="DX70" i="29"/>
  <c r="CF70" i="29"/>
  <c r="DT60" i="29"/>
  <c r="CB60" i="29"/>
  <c r="EH60" i="29"/>
  <c r="CP60" i="29"/>
  <c r="HR60" i="29" s="1"/>
  <c r="DN60" i="29"/>
  <c r="BV60" i="29"/>
  <c r="EM60" i="29"/>
  <c r="CU60" i="29"/>
  <c r="DY60" i="29"/>
  <c r="CG60" i="29"/>
  <c r="EG51" i="29"/>
  <c r="CO51" i="29"/>
  <c r="HQ51" i="29" s="1"/>
  <c r="EP51" i="29"/>
  <c r="CX51" i="29"/>
  <c r="DM51" i="29"/>
  <c r="BU51" i="29"/>
  <c r="EL51" i="29"/>
  <c r="CT51" i="29"/>
  <c r="DX51" i="29"/>
  <c r="CF51" i="29"/>
  <c r="HH51" i="29" s="1"/>
  <c r="EW62" i="29"/>
  <c r="DE62" i="29"/>
  <c r="DR62" i="29"/>
  <c r="BZ62" i="29"/>
  <c r="EQ62" i="29"/>
  <c r="CY62" i="29"/>
  <c r="EC62" i="29"/>
  <c r="CK62" i="29"/>
  <c r="HM62" i="29" s="1"/>
  <c r="DO62" i="29"/>
  <c r="BW62" i="29"/>
  <c r="DJ75" i="29"/>
  <c r="BR75" i="29"/>
  <c r="DU75" i="29"/>
  <c r="CC75" i="29"/>
  <c r="EQ75" i="29"/>
  <c r="CY75" i="29"/>
  <c r="IA75" i="29" s="1"/>
  <c r="ED75" i="29"/>
  <c r="CL75" i="29"/>
  <c r="DP75" i="29"/>
  <c r="BX75" i="29"/>
  <c r="EE61" i="29"/>
  <c r="CM61" i="29"/>
  <c r="ET61" i="29"/>
  <c r="DB61" i="29"/>
  <c r="ID61" i="29" s="1"/>
  <c r="EV61" i="29"/>
  <c r="DD61" i="29"/>
  <c r="DZ61" i="29"/>
  <c r="CH61" i="29"/>
  <c r="DL61" i="29"/>
  <c r="BT61" i="29"/>
  <c r="DY58" i="29"/>
  <c r="CG58" i="29"/>
  <c r="HI58" i="29" s="1"/>
  <c r="DR58" i="29"/>
  <c r="BZ58" i="29"/>
  <c r="EQ58" i="29"/>
  <c r="CY58" i="29"/>
  <c r="EC58" i="29"/>
  <c r="CK58" i="29"/>
  <c r="DO58" i="29"/>
  <c r="BW58" i="29"/>
  <c r="GY58" i="29" s="1"/>
  <c r="EJ49" i="29"/>
  <c r="CR49" i="29"/>
  <c r="DL49" i="29"/>
  <c r="BT49" i="29"/>
  <c r="ET49" i="29"/>
  <c r="DB49" i="29"/>
  <c r="EF49" i="29"/>
  <c r="CN49" i="29"/>
  <c r="HP49" i="29" s="1"/>
  <c r="DJ49" i="29"/>
  <c r="BR49" i="29"/>
  <c r="EH73" i="29"/>
  <c r="CP73" i="29"/>
  <c r="ER73" i="29"/>
  <c r="CZ73" i="29"/>
  <c r="DK73" i="29"/>
  <c r="BS73" i="29"/>
  <c r="GU73" i="29" s="1"/>
  <c r="EK73" i="29"/>
  <c r="CS73" i="29"/>
  <c r="EU73" i="29"/>
  <c r="DC73" i="29"/>
  <c r="DY68" i="29"/>
  <c r="CG68" i="29"/>
  <c r="EB68" i="29"/>
  <c r="CJ68" i="29"/>
  <c r="HL68" i="29" s="1"/>
  <c r="DT68" i="29"/>
  <c r="CB68" i="29"/>
  <c r="DU68" i="29"/>
  <c r="CC68" i="29"/>
  <c r="ET68" i="29"/>
  <c r="DB68" i="29"/>
  <c r="EJ63" i="29"/>
  <c r="CR63" i="29"/>
  <c r="HT63" i="29" s="1"/>
  <c r="EB63" i="29"/>
  <c r="CJ63" i="29"/>
  <c r="EL63" i="29"/>
  <c r="CT63" i="29"/>
  <c r="DX63" i="29"/>
  <c r="CF63" i="29"/>
  <c r="EW63" i="29"/>
  <c r="DE63" i="29"/>
  <c r="IG63" i="29" s="1"/>
  <c r="EO48" i="29"/>
  <c r="CW48" i="29"/>
  <c r="EG48" i="29"/>
  <c r="CO48" i="29"/>
  <c r="EW48" i="29"/>
  <c r="DE48" i="29"/>
  <c r="DT48" i="29"/>
  <c r="CB48" i="29"/>
  <c r="HD48" i="29" s="1"/>
  <c r="ES48" i="29"/>
  <c r="DA48" i="29"/>
  <c r="DU71" i="29"/>
  <c r="CC71" i="29"/>
  <c r="EN71" i="29"/>
  <c r="CV71" i="29"/>
  <c r="EW71" i="29"/>
  <c r="DE71" i="29"/>
  <c r="IG71" i="29" s="1"/>
  <c r="ES71" i="29"/>
  <c r="DA71" i="29"/>
  <c r="EH71" i="29"/>
  <c r="CP71" i="29"/>
  <c r="DM65" i="29"/>
  <c r="BU65" i="29"/>
  <c r="DQ65" i="29"/>
  <c r="BY65" i="29"/>
  <c r="HA65" i="29" s="1"/>
  <c r="EQ65" i="29"/>
  <c r="CY65" i="29"/>
  <c r="ES65" i="29"/>
  <c r="DA65" i="29"/>
  <c r="EJ65" i="29"/>
  <c r="CR65" i="29"/>
  <c r="DV53" i="29"/>
  <c r="CD53" i="29"/>
  <c r="HF53" i="29" s="1"/>
  <c r="DM53" i="29"/>
  <c r="BU53" i="29"/>
  <c r="EU53" i="29"/>
  <c r="DC53" i="29"/>
  <c r="DQ53" i="29"/>
  <c r="BY53" i="29"/>
  <c r="EH53" i="29"/>
  <c r="CP53" i="29"/>
  <c r="HR53" i="29" s="1"/>
  <c r="EW52" i="29"/>
  <c r="DE52" i="29"/>
  <c r="EU52" i="29"/>
  <c r="DC52" i="29"/>
  <c r="EO52" i="29"/>
  <c r="CW52" i="29"/>
  <c r="EQ52" i="29"/>
  <c r="CY52" i="29"/>
  <c r="IA52" i="29" s="1"/>
  <c r="EA52" i="29"/>
  <c r="CI52" i="29"/>
  <c r="DR55" i="29"/>
  <c r="BZ55" i="29"/>
  <c r="DU55" i="29"/>
  <c r="CC55" i="29"/>
  <c r="DL55" i="29"/>
  <c r="BT55" i="29"/>
  <c r="GV55" i="29" s="1"/>
  <c r="DO55" i="29"/>
  <c r="BW55" i="29"/>
  <c r="EN55" i="29"/>
  <c r="CV55" i="29"/>
  <c r="DZ72" i="29"/>
  <c r="CH72" i="29"/>
  <c r="ET72" i="29"/>
  <c r="DB72" i="29"/>
  <c r="ID72" i="29" s="1"/>
  <c r="EI72" i="29"/>
  <c r="CQ72" i="29"/>
  <c r="EF72" i="29"/>
  <c r="CN72" i="29"/>
  <c r="EH72" i="29"/>
  <c r="CP72" i="29"/>
  <c r="DT59" i="29"/>
  <c r="CB59" i="29"/>
  <c r="HD59" i="29" s="1"/>
  <c r="ER59" i="29"/>
  <c r="CZ59" i="29"/>
  <c r="ED59" i="29"/>
  <c r="CL59" i="29"/>
  <c r="DP59" i="29"/>
  <c r="BX59" i="29"/>
  <c r="EO59" i="29"/>
  <c r="CW59" i="29"/>
  <c r="HY59" i="29" s="1"/>
  <c r="DX56" i="29"/>
  <c r="CF56" i="29"/>
  <c r="ET56" i="29"/>
  <c r="DB56" i="29"/>
  <c r="EK56" i="29"/>
  <c r="CS56" i="29"/>
  <c r="DJ56" i="29"/>
  <c r="BR56" i="29"/>
  <c r="GT56" i="29" s="1"/>
  <c r="EI56" i="29"/>
  <c r="CQ56" i="29"/>
  <c r="DZ64" i="29"/>
  <c r="CH64" i="29"/>
  <c r="ET64" i="29"/>
  <c r="DB64" i="29"/>
  <c r="EN64" i="29"/>
  <c r="CV64" i="29"/>
  <c r="HX64" i="29" s="1"/>
  <c r="EQ64" i="29"/>
  <c r="CY64" i="29"/>
  <c r="EM64" i="29"/>
  <c r="CU64" i="29"/>
  <c r="DV69" i="29"/>
  <c r="CD69" i="29"/>
  <c r="DO69" i="29"/>
  <c r="BW69" i="29"/>
  <c r="GY69" i="29" s="1"/>
  <c r="EV69" i="29"/>
  <c r="DD69" i="29"/>
  <c r="DK69" i="29"/>
  <c r="BS69" i="29"/>
  <c r="EJ69" i="29"/>
  <c r="CR69" i="29"/>
  <c r="ET66" i="29"/>
  <c r="DB66" i="29"/>
  <c r="ID66" i="29" s="1"/>
  <c r="EK66" i="29"/>
  <c r="CS66" i="29"/>
  <c r="EN66" i="29"/>
  <c r="CV66" i="29"/>
  <c r="EQ66" i="29"/>
  <c r="CY66" i="29"/>
  <c r="EM66" i="29"/>
  <c r="CU66" i="29"/>
  <c r="HW66" i="29" s="1"/>
  <c r="DO54" i="29"/>
  <c r="BW54" i="29"/>
  <c r="DQ54" i="29"/>
  <c r="BY54" i="29"/>
  <c r="EN54" i="29"/>
  <c r="CV54" i="29"/>
  <c r="DL54" i="29"/>
  <c r="BT54" i="29"/>
  <c r="GV54" i="29" s="1"/>
  <c r="EK54" i="29"/>
  <c r="CS54" i="29"/>
  <c r="EI67" i="29"/>
  <c r="CQ67" i="29"/>
  <c r="EA57" i="29"/>
  <c r="CI57" i="29"/>
  <c r="DU50" i="29"/>
  <c r="CC50" i="29"/>
  <c r="HE50" i="29" s="1"/>
  <c r="EA70" i="29"/>
  <c r="CI70" i="29"/>
  <c r="DQ60" i="29"/>
  <c r="BY60" i="29"/>
  <c r="EV62" i="29"/>
  <c r="DD62" i="29"/>
  <c r="EO75" i="29"/>
  <c r="CW75" i="29"/>
  <c r="HY75" i="29" s="1"/>
  <c r="DR61" i="29"/>
  <c r="BZ61" i="29"/>
  <c r="EQ49" i="29"/>
  <c r="CY49" i="29"/>
  <c r="EC73" i="29"/>
  <c r="CK73" i="29"/>
  <c r="EL68" i="29"/>
  <c r="CT68" i="29"/>
  <c r="HV68" i="29" s="1"/>
  <c r="EA48" i="29"/>
  <c r="CI48" i="29"/>
  <c r="EE71" i="29"/>
  <c r="CM71" i="29"/>
  <c r="DU53" i="29"/>
  <c r="CC53" i="29"/>
  <c r="DL52" i="29"/>
  <c r="BT52" i="29"/>
  <c r="GV52" i="29" s="1"/>
  <c r="ET55" i="29"/>
  <c r="DB55" i="29"/>
  <c r="DY72" i="29"/>
  <c r="CG72" i="29"/>
  <c r="EG59" i="29"/>
  <c r="CO59" i="29"/>
  <c r="DP64" i="29"/>
  <c r="BX64" i="29"/>
  <c r="GZ64" i="29" s="1"/>
  <c r="EE69" i="29"/>
  <c r="CM69" i="29"/>
  <c r="DZ66" i="29"/>
  <c r="CH66" i="29"/>
  <c r="Y56" i="24"/>
  <c r="DI56" i="24" s="1"/>
  <c r="DM76" i="29"/>
  <c r="BU76" i="29"/>
  <c r="ET76" i="29"/>
  <c r="DB76" i="29"/>
  <c r="EF76" i="29"/>
  <c r="CN76" i="29"/>
  <c r="DJ76" i="29"/>
  <c r="BR76" i="29"/>
  <c r="EI76" i="29"/>
  <c r="CQ76" i="29"/>
  <c r="DN67" i="29"/>
  <c r="BV67" i="29"/>
  <c r="EM67" i="29"/>
  <c r="CU67" i="29"/>
  <c r="DK67" i="29"/>
  <c r="BS67" i="29"/>
  <c r="DJ67" i="29"/>
  <c r="BR67" i="29"/>
  <c r="EJ67" i="29"/>
  <c r="CR67" i="29"/>
  <c r="DW57" i="29"/>
  <c r="CE57" i="29"/>
  <c r="EG57" i="29"/>
  <c r="CO57" i="29"/>
  <c r="EV57" i="29"/>
  <c r="DD57" i="29"/>
  <c r="DJ57" i="29"/>
  <c r="BR57" i="29"/>
  <c r="EJ57" i="29"/>
  <c r="CR57" i="29"/>
  <c r="EE50" i="29"/>
  <c r="CM50" i="29"/>
  <c r="DV50" i="29"/>
  <c r="CD50" i="29"/>
  <c r="DZ50" i="29"/>
  <c r="CH50" i="29"/>
  <c r="DL50" i="29"/>
  <c r="BT50" i="29"/>
  <c r="EK50" i="29"/>
  <c r="CS50" i="29"/>
  <c r="ER74" i="29"/>
  <c r="CZ74" i="29"/>
  <c r="EH74" i="29"/>
  <c r="CP74" i="29"/>
  <c r="DX74" i="29"/>
  <c r="CF74" i="29"/>
  <c r="EW74" i="29"/>
  <c r="DE74" i="29"/>
  <c r="EC74" i="29"/>
  <c r="CK74" i="29"/>
  <c r="EJ70" i="29"/>
  <c r="CR70" i="29"/>
  <c r="DU70" i="29"/>
  <c r="CC70" i="29"/>
  <c r="DN70" i="29"/>
  <c r="BV70" i="29"/>
  <c r="DP70" i="29"/>
  <c r="BX70" i="29"/>
  <c r="EF70" i="29"/>
  <c r="CN70" i="29"/>
  <c r="EQ60" i="29"/>
  <c r="CY60" i="29"/>
  <c r="DL60" i="29"/>
  <c r="BT60" i="29"/>
  <c r="DV60" i="29"/>
  <c r="CD60" i="29"/>
  <c r="EU60" i="29"/>
  <c r="DC60" i="29"/>
  <c r="EG60" i="29"/>
  <c r="CO60" i="29"/>
  <c r="DK51" i="29"/>
  <c r="BS51" i="29"/>
  <c r="DY51" i="29"/>
  <c r="CG51" i="29"/>
  <c r="DU51" i="29"/>
  <c r="CC51" i="29"/>
  <c r="ET51" i="29"/>
  <c r="DB51" i="29"/>
  <c r="EF51" i="29"/>
  <c r="CN51" i="29"/>
  <c r="EF62" i="29"/>
  <c r="CN62" i="29"/>
  <c r="EO62" i="29"/>
  <c r="CW62" i="29"/>
  <c r="DL62" i="29"/>
  <c r="BT62" i="29"/>
  <c r="EK62" i="29"/>
  <c r="CS62" i="29"/>
  <c r="DW62" i="29"/>
  <c r="CE62" i="29"/>
  <c r="EG75" i="29"/>
  <c r="CO75" i="29"/>
  <c r="EP75" i="29"/>
  <c r="CX75" i="29"/>
  <c r="DL75" i="29"/>
  <c r="BT75" i="29"/>
  <c r="EL75" i="29"/>
  <c r="CT75" i="29"/>
  <c r="DX75" i="29"/>
  <c r="CF75" i="29"/>
  <c r="DO61" i="29"/>
  <c r="BW61" i="29"/>
  <c r="EC61" i="29"/>
  <c r="CK61" i="29"/>
  <c r="DQ61" i="29"/>
  <c r="BY61" i="29"/>
  <c r="EH61" i="29"/>
  <c r="CP61" i="29"/>
  <c r="DT61" i="29"/>
  <c r="CB61" i="29"/>
  <c r="DZ58" i="29"/>
  <c r="CH58" i="29"/>
  <c r="EO58" i="29"/>
  <c r="CW58" i="29"/>
  <c r="DL58" i="29"/>
  <c r="BT58" i="29"/>
  <c r="EK58" i="29"/>
  <c r="CS58" i="29"/>
  <c r="DW58" i="29"/>
  <c r="CE58" i="29"/>
  <c r="DU49" i="29"/>
  <c r="CC49" i="29"/>
  <c r="EB49" i="29"/>
  <c r="CJ49" i="29"/>
  <c r="DO49" i="29"/>
  <c r="BW49" i="29"/>
  <c r="EN49" i="29"/>
  <c r="CV49" i="29"/>
  <c r="DR49" i="29"/>
  <c r="BZ49" i="29"/>
  <c r="EJ73" i="29"/>
  <c r="CR73" i="29"/>
  <c r="DL73" i="29"/>
  <c r="BT73" i="29"/>
  <c r="DS73" i="29"/>
  <c r="CA73" i="29"/>
  <c r="ES73" i="29"/>
  <c r="DA73" i="29"/>
  <c r="DP73" i="29"/>
  <c r="BX73" i="29"/>
  <c r="EJ68" i="29"/>
  <c r="CR68" i="29"/>
  <c r="EP68" i="29"/>
  <c r="CX68" i="29"/>
  <c r="EH68" i="29"/>
  <c r="CP68" i="29"/>
  <c r="EC68" i="29"/>
  <c r="CK68" i="29"/>
  <c r="DO68" i="29"/>
  <c r="BW68" i="29"/>
  <c r="EK63" i="29"/>
  <c r="CS63" i="29"/>
  <c r="DK63" i="29"/>
  <c r="BS63" i="29"/>
  <c r="ET63" i="29"/>
  <c r="DB63" i="29"/>
  <c r="EF63" i="29"/>
  <c r="CN63" i="29"/>
  <c r="DJ63" i="29"/>
  <c r="BR63" i="29"/>
  <c r="DQ48" i="29"/>
  <c r="BY48" i="29"/>
  <c r="ET48" i="29"/>
  <c r="DB48" i="29"/>
  <c r="DK48" i="29"/>
  <c r="BS48" i="29"/>
  <c r="EB48" i="29"/>
  <c r="CJ48" i="29"/>
  <c r="DO48" i="29"/>
  <c r="BW48" i="29"/>
  <c r="EO71" i="29"/>
  <c r="CW71" i="29"/>
  <c r="EC71" i="29"/>
  <c r="CK71" i="29"/>
  <c r="DL71" i="29"/>
  <c r="BT71" i="29"/>
  <c r="DN71" i="29"/>
  <c r="BV71" i="29"/>
  <c r="EP71" i="29"/>
  <c r="CX71" i="29"/>
  <c r="EN65" i="29"/>
  <c r="CV65" i="29"/>
  <c r="EC65" i="29"/>
  <c r="CK65" i="29"/>
  <c r="DU65" i="29"/>
  <c r="CC65" i="29"/>
  <c r="DO65" i="29"/>
  <c r="BW65" i="29"/>
  <c r="ER65" i="29"/>
  <c r="CZ65" i="29"/>
  <c r="EK53" i="29"/>
  <c r="CS53" i="29"/>
  <c r="EC53" i="29"/>
  <c r="CK53" i="29"/>
  <c r="DT53" i="29"/>
  <c r="CB53" i="29"/>
  <c r="DY53" i="29"/>
  <c r="CG53" i="29"/>
  <c r="EP53" i="29"/>
  <c r="CX53" i="29"/>
  <c r="DT52" i="29"/>
  <c r="CB52" i="29"/>
  <c r="DN52" i="29"/>
  <c r="BV52" i="29"/>
  <c r="DP52" i="29"/>
  <c r="BX52" i="29"/>
  <c r="DJ52" i="29"/>
  <c r="BR52" i="29"/>
  <c r="EI52" i="29"/>
  <c r="CQ52" i="29"/>
  <c r="EC55" i="29"/>
  <c r="CK55" i="29"/>
  <c r="EK55" i="29"/>
  <c r="CS55" i="29"/>
  <c r="EB55" i="29"/>
  <c r="CJ55" i="29"/>
  <c r="DW55" i="29"/>
  <c r="CE55" i="29"/>
  <c r="EV55" i="29"/>
  <c r="DD55" i="29"/>
  <c r="EJ72" i="29"/>
  <c r="CR72" i="29"/>
  <c r="DJ72" i="29"/>
  <c r="BR72" i="29"/>
  <c r="DK72" i="29"/>
  <c r="BS72" i="29"/>
  <c r="EO72" i="29"/>
  <c r="CW72" i="29"/>
  <c r="EQ72" i="29"/>
  <c r="CY72" i="29"/>
  <c r="EA59" i="29"/>
  <c r="CI59" i="29"/>
  <c r="DM59" i="29"/>
  <c r="BU59" i="29"/>
  <c r="EL59" i="29"/>
  <c r="CT59" i="29"/>
  <c r="DX59" i="29"/>
  <c r="CF59" i="29"/>
  <c r="EW59" i="29"/>
  <c r="DE59" i="29"/>
  <c r="EM56" i="29"/>
  <c r="CU56" i="29"/>
  <c r="DO56" i="29"/>
  <c r="BW56" i="29"/>
  <c r="DV56" i="29"/>
  <c r="CD56" i="29"/>
  <c r="DR56" i="29"/>
  <c r="BZ56" i="29"/>
  <c r="EQ56" i="29"/>
  <c r="CY56" i="29"/>
  <c r="EI64" i="29"/>
  <c r="CQ64" i="29"/>
  <c r="DX64" i="29"/>
  <c r="CF64" i="29"/>
  <c r="DJ64" i="29"/>
  <c r="BR64" i="29"/>
  <c r="DM64" i="29"/>
  <c r="BU64" i="29"/>
  <c r="EV64" i="29"/>
  <c r="DD64" i="29"/>
  <c r="EO69" i="29"/>
  <c r="CW69" i="29"/>
  <c r="EF69" i="29"/>
  <c r="CN69" i="29"/>
  <c r="DJ69" i="29"/>
  <c r="BR69" i="29"/>
  <c r="DS69" i="29"/>
  <c r="CA69" i="29"/>
  <c r="ER69" i="29"/>
  <c r="CZ69" i="29"/>
  <c r="EV66" i="29"/>
  <c r="DD66" i="29"/>
  <c r="DN66" i="29"/>
  <c r="BV66" i="29"/>
  <c r="DJ66" i="29"/>
  <c r="BR66" i="29"/>
  <c r="DL66" i="29"/>
  <c r="BT66" i="29"/>
  <c r="EU66" i="29"/>
  <c r="DC66" i="29"/>
  <c r="DZ54" i="29"/>
  <c r="CH54" i="29"/>
  <c r="EG54" i="29"/>
  <c r="CO54" i="29"/>
  <c r="DY54" i="29"/>
  <c r="CG54" i="29"/>
  <c r="DT54" i="29"/>
  <c r="CB54" i="29"/>
  <c r="ES54" i="29"/>
  <c r="DA54" i="29"/>
  <c r="DS76" i="29"/>
  <c r="CA76" i="29"/>
  <c r="EF57" i="29"/>
  <c r="CN57" i="29"/>
  <c r="EI50" i="29"/>
  <c r="CQ50" i="29"/>
  <c r="DM74" i="29"/>
  <c r="BU74" i="29"/>
  <c r="DK60" i="29"/>
  <c r="BS60" i="29"/>
  <c r="DJ51" i="29"/>
  <c r="BR51" i="29"/>
  <c r="EI62" i="29"/>
  <c r="CQ62" i="29"/>
  <c r="EU75" i="29"/>
  <c r="DC75" i="29"/>
  <c r="EN58" i="29"/>
  <c r="CV58" i="29"/>
  <c r="DX49" i="29"/>
  <c r="CF49" i="29"/>
  <c r="DL68" i="29"/>
  <c r="BT68" i="29"/>
  <c r="ED63" i="29"/>
  <c r="CL63" i="29"/>
  <c r="EK48" i="29"/>
  <c r="CS48" i="29"/>
  <c r="DK65" i="29"/>
  <c r="BS65" i="29"/>
  <c r="EE53" i="29"/>
  <c r="CM53" i="29"/>
  <c r="EG52" i="29"/>
  <c r="CO52" i="29"/>
  <c r="DV72" i="29"/>
  <c r="CD72" i="29"/>
  <c r="DL59" i="29"/>
  <c r="BT59" i="29"/>
  <c r="DU56" i="29"/>
  <c r="CC56" i="29"/>
  <c r="EP69" i="29"/>
  <c r="CX69" i="29"/>
  <c r="EF66" i="29"/>
  <c r="CN66" i="29"/>
  <c r="ES76" i="29"/>
  <c r="DA76" i="29"/>
  <c r="DO76" i="29"/>
  <c r="BW76" i="29"/>
  <c r="EN76" i="29"/>
  <c r="CV76" i="29"/>
  <c r="DR76" i="29"/>
  <c r="BZ76" i="29"/>
  <c r="EQ76" i="29"/>
  <c r="CY76" i="29"/>
  <c r="EL67" i="29"/>
  <c r="CT67" i="29"/>
  <c r="EW67" i="29"/>
  <c r="DE67" i="29"/>
  <c r="DV67" i="29"/>
  <c r="CD67" i="29"/>
  <c r="DR67" i="29"/>
  <c r="BZ67" i="29"/>
  <c r="ER67" i="29"/>
  <c r="CZ67" i="29"/>
  <c r="ES57" i="29"/>
  <c r="DA57" i="29"/>
  <c r="DO57" i="29"/>
  <c r="BW57" i="29"/>
  <c r="DQ57" i="29"/>
  <c r="BY57" i="29"/>
  <c r="DR57" i="29"/>
  <c r="BZ57" i="29"/>
  <c r="ER57" i="29"/>
  <c r="CZ57" i="29"/>
  <c r="EU50" i="29"/>
  <c r="DC50" i="29"/>
  <c r="EL50" i="29"/>
  <c r="CT50" i="29"/>
  <c r="EH50" i="29"/>
  <c r="CP50" i="29"/>
  <c r="DT50" i="29"/>
  <c r="CB50" i="29"/>
  <c r="ES50" i="29"/>
  <c r="DA50" i="29"/>
  <c r="DN74" i="29"/>
  <c r="BV74" i="29"/>
  <c r="DT74" i="29"/>
  <c r="CB74" i="29"/>
  <c r="EF74" i="29"/>
  <c r="CN74" i="29"/>
  <c r="DK74" i="29"/>
  <c r="BS74" i="29"/>
  <c r="EK74" i="29"/>
  <c r="CS74" i="29"/>
  <c r="DQ70" i="29"/>
  <c r="BY70" i="29"/>
  <c r="EL70" i="29"/>
  <c r="CT70" i="29"/>
  <c r="DV70" i="29"/>
  <c r="CD70" i="29"/>
  <c r="DY70" i="29"/>
  <c r="CG70" i="29"/>
  <c r="EN70" i="29"/>
  <c r="CV70" i="29"/>
  <c r="DZ60" i="29"/>
  <c r="CH60" i="29"/>
  <c r="EI60" i="29"/>
  <c r="CQ60" i="29"/>
  <c r="ED60" i="29"/>
  <c r="CL60" i="29"/>
  <c r="DP60" i="29"/>
  <c r="BX60" i="29"/>
  <c r="EO60" i="29"/>
  <c r="CW60" i="29"/>
  <c r="EH51" i="29"/>
  <c r="CP51" i="29"/>
  <c r="EQ51" i="29"/>
  <c r="CY51" i="29"/>
  <c r="EC51" i="29"/>
  <c r="CK51" i="29"/>
  <c r="DO51" i="29"/>
  <c r="BW51" i="29"/>
  <c r="EN51" i="29"/>
  <c r="CV51" i="29"/>
  <c r="DJ62" i="29"/>
  <c r="BR62" i="29"/>
  <c r="DX62" i="29"/>
  <c r="CF62" i="29"/>
  <c r="DT62" i="29"/>
  <c r="CB62" i="29"/>
  <c r="ES62" i="29"/>
  <c r="DA62" i="29"/>
  <c r="EE62" i="29"/>
  <c r="CM62" i="29"/>
  <c r="DM75" i="29"/>
  <c r="BU75" i="29"/>
  <c r="DY75" i="29"/>
  <c r="CG75" i="29"/>
  <c r="DT75" i="29"/>
  <c r="CB75" i="29"/>
  <c r="ET75" i="29"/>
  <c r="DB75" i="29"/>
  <c r="EF75" i="29"/>
  <c r="CN75" i="29"/>
  <c r="EL61" i="29"/>
  <c r="CT61" i="29"/>
  <c r="EU61" i="29"/>
  <c r="DC61" i="29"/>
  <c r="DY61" i="29"/>
  <c r="CG61" i="29"/>
  <c r="EP61" i="29"/>
  <c r="CX61" i="29"/>
  <c r="EB61" i="29"/>
  <c r="CJ61" i="29"/>
  <c r="EF58" i="29"/>
  <c r="CN58" i="29"/>
  <c r="DX58" i="29"/>
  <c r="CF58" i="29"/>
  <c r="DT58" i="29"/>
  <c r="CB58" i="29"/>
  <c r="ES58" i="29"/>
  <c r="DA58" i="29"/>
  <c r="EE58" i="29"/>
  <c r="CM58" i="29"/>
  <c r="EK49" i="29"/>
  <c r="CS49" i="29"/>
  <c r="ER49" i="29"/>
  <c r="CZ49" i="29"/>
  <c r="DW49" i="29"/>
  <c r="CE49" i="29"/>
  <c r="EV49" i="29"/>
  <c r="DD49" i="29"/>
  <c r="DZ49" i="29"/>
  <c r="CH49" i="29"/>
  <c r="DV73" i="29"/>
  <c r="CD73" i="29"/>
  <c r="EB73" i="29"/>
  <c r="CJ73" i="29"/>
  <c r="EA73" i="29"/>
  <c r="CI73" i="29"/>
  <c r="EL73" i="29"/>
  <c r="CT73" i="29"/>
  <c r="DX73" i="29"/>
  <c r="CF73" i="29"/>
  <c r="EN68" i="29"/>
  <c r="CV68" i="29"/>
  <c r="DR68" i="29"/>
  <c r="BZ68" i="29"/>
  <c r="EV68" i="29"/>
  <c r="DD68" i="29"/>
  <c r="EK68" i="29"/>
  <c r="CS68" i="29"/>
  <c r="DW68" i="29"/>
  <c r="CE68" i="29"/>
  <c r="DT63" i="29"/>
  <c r="CB63" i="29"/>
  <c r="EC63" i="29"/>
  <c r="CK63" i="29"/>
  <c r="DO63" i="29"/>
  <c r="BW63" i="29"/>
  <c r="EN63" i="29"/>
  <c r="CV63" i="29"/>
  <c r="DR63" i="29"/>
  <c r="BZ63" i="29"/>
  <c r="ED48" i="29"/>
  <c r="CL48" i="29"/>
  <c r="DV48" i="29"/>
  <c r="CD48" i="29"/>
  <c r="DY48" i="29"/>
  <c r="CG48" i="29"/>
  <c r="EJ48" i="29"/>
  <c r="CR48" i="29"/>
  <c r="DW48" i="29"/>
  <c r="CE48" i="29"/>
  <c r="DY71" i="29"/>
  <c r="CG71" i="29"/>
  <c r="EU71" i="29"/>
  <c r="DC71" i="29"/>
  <c r="DV71" i="29"/>
  <c r="CD71" i="29"/>
  <c r="DX71" i="29"/>
  <c r="CF71" i="29"/>
  <c r="DK71" i="29"/>
  <c r="BS71" i="29"/>
  <c r="DP65" i="29"/>
  <c r="BX65" i="29"/>
  <c r="EO65" i="29"/>
  <c r="CW65" i="29"/>
  <c r="EG65" i="29"/>
  <c r="CO65" i="29"/>
  <c r="DY65" i="29"/>
  <c r="CG65" i="29"/>
  <c r="DN65" i="29"/>
  <c r="BV65" i="29"/>
  <c r="EL53" i="29"/>
  <c r="CT53" i="29"/>
  <c r="ES53" i="29"/>
  <c r="DA53" i="29"/>
  <c r="EJ53" i="29"/>
  <c r="CR53" i="29"/>
  <c r="EG53" i="29"/>
  <c r="CO53" i="29"/>
  <c r="DK53" i="29"/>
  <c r="BS53" i="29"/>
  <c r="DU52" i="29"/>
  <c r="CC52" i="29"/>
  <c r="DV52" i="29"/>
  <c r="CD52" i="29"/>
  <c r="DX52" i="29"/>
  <c r="CF52" i="29"/>
  <c r="DR52" i="29"/>
  <c r="BZ52" i="29"/>
  <c r="ET52" i="29"/>
  <c r="DB52" i="29"/>
  <c r="EH55" i="29"/>
  <c r="CP55" i="29"/>
  <c r="DJ55" i="29"/>
  <c r="BR55" i="29"/>
  <c r="ER55" i="29"/>
  <c r="CZ55" i="29"/>
  <c r="EE55" i="29"/>
  <c r="CM55" i="29"/>
  <c r="DQ55" i="29"/>
  <c r="BY55" i="29"/>
  <c r="EL72" i="29"/>
  <c r="CT72" i="29"/>
  <c r="EB72" i="29"/>
  <c r="CJ72" i="29"/>
  <c r="DT72" i="29"/>
  <c r="CB72" i="29"/>
  <c r="DO72" i="29"/>
  <c r="BW72" i="29"/>
  <c r="DM72" i="29"/>
  <c r="BU72" i="29"/>
  <c r="EB59" i="29"/>
  <c r="CJ59" i="29"/>
  <c r="DU59" i="29"/>
  <c r="CC59" i="29"/>
  <c r="ET59" i="29"/>
  <c r="DB59" i="29"/>
  <c r="EF59" i="29"/>
  <c r="CN59" i="29"/>
  <c r="DJ59" i="29"/>
  <c r="BR59" i="29"/>
  <c r="EN56" i="29"/>
  <c r="CV56" i="29"/>
  <c r="EE56" i="29"/>
  <c r="CM56" i="29"/>
  <c r="EL56" i="29"/>
  <c r="CT56" i="29"/>
  <c r="DZ56" i="29"/>
  <c r="CH56" i="29"/>
  <c r="DL56" i="29"/>
  <c r="BT56" i="29"/>
  <c r="EJ64" i="29"/>
  <c r="CR64" i="29"/>
  <c r="EU64" i="29"/>
  <c r="DC64" i="29"/>
  <c r="DT64" i="29"/>
  <c r="CB64" i="29"/>
  <c r="DW64" i="29"/>
  <c r="CE64" i="29"/>
  <c r="DQ64" i="29"/>
  <c r="BY64" i="29"/>
  <c r="DR69" i="29"/>
  <c r="BZ69" i="29"/>
  <c r="DP69" i="29"/>
  <c r="BX69" i="29"/>
  <c r="DX69" i="29"/>
  <c r="CF69" i="29"/>
  <c r="EA69" i="29"/>
  <c r="CI69" i="29"/>
  <c r="DM69" i="29"/>
  <c r="BU69" i="29"/>
  <c r="DP66" i="29"/>
  <c r="BX66" i="29"/>
  <c r="ES66" i="29"/>
  <c r="DA66" i="29"/>
  <c r="DT66" i="29"/>
  <c r="CB66" i="29"/>
  <c r="DV66" i="29"/>
  <c r="CD66" i="29"/>
  <c r="DQ66" i="29"/>
  <c r="BY66" i="29"/>
  <c r="EE54" i="29"/>
  <c r="CM54" i="29"/>
  <c r="EW54" i="29"/>
  <c r="DE54" i="29"/>
  <c r="EO54" i="29"/>
  <c r="CW54" i="29"/>
  <c r="EB54" i="29"/>
  <c r="CJ54" i="29"/>
  <c r="DN54" i="29"/>
  <c r="BV54" i="29"/>
  <c r="DP76" i="29"/>
  <c r="BX76" i="29"/>
  <c r="EG67" i="29"/>
  <c r="CO67" i="29"/>
  <c r="DT57" i="29"/>
  <c r="CB57" i="29"/>
  <c r="EU74" i="29"/>
  <c r="DC74" i="29"/>
  <c r="EH70" i="29"/>
  <c r="CP70" i="29"/>
  <c r="DS51" i="29"/>
  <c r="CA51" i="29"/>
  <c r="ET62" i="29"/>
  <c r="DB62" i="29"/>
  <c r="DW61" i="29"/>
  <c r="CE61" i="29"/>
  <c r="DU58" i="29"/>
  <c r="CC58" i="29"/>
  <c r="EW49" i="29"/>
  <c r="DE49" i="29"/>
  <c r="DQ68" i="29"/>
  <c r="BY68" i="29"/>
  <c r="EO63" i="29"/>
  <c r="CW63" i="29"/>
  <c r="DQ71" i="29"/>
  <c r="BY71" i="29"/>
  <c r="EW65" i="29"/>
  <c r="DE65" i="29"/>
  <c r="EV53" i="29"/>
  <c r="DD53" i="29"/>
  <c r="DS52" i="29"/>
  <c r="CA52" i="29"/>
  <c r="DQ72" i="29"/>
  <c r="BY72" i="29"/>
  <c r="DS59" i="29"/>
  <c r="CA59" i="29"/>
  <c r="ED56" i="29"/>
  <c r="CL56" i="29"/>
  <c r="EC64" i="29"/>
  <c r="CK64" i="29"/>
  <c r="EE66" i="29"/>
  <c r="CM66" i="29"/>
  <c r="AG65" i="24"/>
  <c r="IW363" i="27"/>
  <c r="EB76" i="29"/>
  <c r="CJ76" i="29"/>
  <c r="DT76" i="29"/>
  <c r="CB76" i="29"/>
  <c r="DW76" i="29"/>
  <c r="CE76" i="29"/>
  <c r="EV76" i="29"/>
  <c r="DD76" i="29"/>
  <c r="DZ76" i="29"/>
  <c r="CH76" i="29"/>
  <c r="DX67" i="29"/>
  <c r="CF67" i="29"/>
  <c r="DO67" i="29"/>
  <c r="BW67" i="29"/>
  <c r="DS67" i="29"/>
  <c r="CA67" i="29"/>
  <c r="EF67" i="29"/>
  <c r="CN67" i="29"/>
  <c r="DZ67" i="29"/>
  <c r="CH67" i="29"/>
  <c r="EI57" i="29"/>
  <c r="CQ57" i="29"/>
  <c r="DX57" i="29"/>
  <c r="CF57" i="29"/>
  <c r="DY57" i="29"/>
  <c r="CG57" i="29"/>
  <c r="EC57" i="29"/>
  <c r="CK57" i="29"/>
  <c r="DZ57" i="29"/>
  <c r="CH57" i="29"/>
  <c r="DY50" i="29"/>
  <c r="CG50" i="29"/>
  <c r="DP50" i="29"/>
  <c r="BX50" i="29"/>
  <c r="DW50" i="29"/>
  <c r="CE50" i="29"/>
  <c r="EP50" i="29"/>
  <c r="CX50" i="29"/>
  <c r="EB50" i="29"/>
  <c r="CJ50" i="29"/>
  <c r="ED74" i="29"/>
  <c r="CL74" i="29"/>
  <c r="EJ74" i="29"/>
  <c r="CR74" i="29"/>
  <c r="EN74" i="29"/>
  <c r="CV74" i="29"/>
  <c r="DS74" i="29"/>
  <c r="CA74" i="29"/>
  <c r="ES74" i="29"/>
  <c r="DA74" i="29"/>
  <c r="EK70" i="29"/>
  <c r="CS70" i="29"/>
  <c r="DK70" i="29"/>
  <c r="BS70" i="29"/>
  <c r="EG70" i="29"/>
  <c r="CO70" i="29"/>
  <c r="EI70" i="29"/>
  <c r="CQ70" i="29"/>
  <c r="EV70" i="29"/>
  <c r="DD70" i="29"/>
  <c r="ER60" i="29"/>
  <c r="CZ60" i="29"/>
  <c r="DM60" i="29"/>
  <c r="BU60" i="29"/>
  <c r="EL60" i="29"/>
  <c r="CT60" i="29"/>
  <c r="DX60" i="29"/>
  <c r="CF60" i="29"/>
  <c r="EW60" i="29"/>
  <c r="DE60" i="29"/>
  <c r="DQ51" i="29"/>
  <c r="BY51" i="29"/>
  <c r="DL51" i="29"/>
  <c r="BT51" i="29"/>
  <c r="EK51" i="29"/>
  <c r="CS51" i="29"/>
  <c r="DW51" i="29"/>
  <c r="CE51" i="29"/>
  <c r="EV51" i="29"/>
  <c r="DD51" i="29"/>
  <c r="EG62" i="29"/>
  <c r="CO62" i="29"/>
  <c r="EP62" i="29"/>
  <c r="CX62" i="29"/>
  <c r="EB62" i="29"/>
  <c r="CJ62" i="29"/>
  <c r="DN62" i="29"/>
  <c r="BV62" i="29"/>
  <c r="EM62" i="29"/>
  <c r="CU62" i="29"/>
  <c r="EH75" i="29"/>
  <c r="CP75" i="29"/>
  <c r="ES75" i="29"/>
  <c r="DA75" i="29"/>
  <c r="EB75" i="29"/>
  <c r="CJ75" i="29"/>
  <c r="DO75" i="29"/>
  <c r="BW75" i="29"/>
  <c r="EN75" i="29"/>
  <c r="CV75" i="29"/>
  <c r="DU61" i="29"/>
  <c r="CC61" i="29"/>
  <c r="ED61" i="29"/>
  <c r="CL61" i="29"/>
  <c r="EG61" i="29"/>
  <c r="CO61" i="29"/>
  <c r="DK61" i="29"/>
  <c r="BS61" i="29"/>
  <c r="EJ61" i="29"/>
  <c r="CR61" i="29"/>
  <c r="EG58" i="29"/>
  <c r="CO58" i="29"/>
  <c r="EP58" i="29"/>
  <c r="CX58" i="29"/>
  <c r="EB58" i="29"/>
  <c r="CJ58" i="29"/>
  <c r="DN58" i="29"/>
  <c r="BV58" i="29"/>
  <c r="EM58" i="29"/>
  <c r="CU58" i="29"/>
  <c r="DV49" i="29"/>
  <c r="CD49" i="29"/>
  <c r="DM49" i="29"/>
  <c r="BU49" i="29"/>
  <c r="EE49" i="29"/>
  <c r="CM49" i="29"/>
  <c r="DQ49" i="29"/>
  <c r="BY49" i="29"/>
  <c r="EH49" i="29"/>
  <c r="CP49" i="29"/>
  <c r="EO73" i="29"/>
  <c r="CW73" i="29"/>
  <c r="EW73" i="29"/>
  <c r="DE73" i="29"/>
  <c r="EI73" i="29"/>
  <c r="CQ73" i="29"/>
  <c r="ET73" i="29"/>
  <c r="DB73" i="29"/>
  <c r="EF73" i="29"/>
  <c r="CN73" i="29"/>
  <c r="DK68" i="29"/>
  <c r="BS68" i="29"/>
  <c r="EF68" i="29"/>
  <c r="CN68" i="29"/>
  <c r="DJ68" i="29"/>
  <c r="BR68" i="29"/>
  <c r="ES68" i="29"/>
  <c r="DA68" i="29"/>
  <c r="EE68" i="29"/>
  <c r="CM68" i="29"/>
  <c r="EQ63" i="29"/>
  <c r="CY63" i="29"/>
  <c r="DL63" i="29"/>
  <c r="BT63" i="29"/>
  <c r="DW63" i="29"/>
  <c r="CE63" i="29"/>
  <c r="EV63" i="29"/>
  <c r="DD63" i="29"/>
  <c r="DZ63" i="29"/>
  <c r="CH63" i="29"/>
  <c r="EP48" i="29"/>
  <c r="CX48" i="29"/>
  <c r="EH48" i="29"/>
  <c r="CP48" i="29"/>
  <c r="EL48" i="29"/>
  <c r="CT48" i="29"/>
  <c r="ER48" i="29"/>
  <c r="CZ48" i="29"/>
  <c r="EE48" i="29"/>
  <c r="CM48" i="29"/>
  <c r="EB71" i="29"/>
  <c r="CJ71" i="29"/>
  <c r="DO71" i="29"/>
  <c r="BW71" i="29"/>
  <c r="EF71" i="29"/>
  <c r="CN71" i="29"/>
  <c r="EJ71" i="29"/>
  <c r="CR71" i="29"/>
  <c r="DS71" i="29"/>
  <c r="CA71" i="29"/>
  <c r="DX65" i="29"/>
  <c r="CF65" i="29"/>
  <c r="DR65" i="29"/>
  <c r="BZ65" i="29"/>
  <c r="EV65" i="29"/>
  <c r="DD65" i="29"/>
  <c r="EI65" i="29"/>
  <c r="CQ65" i="29"/>
  <c r="DV65" i="29"/>
  <c r="CD65" i="29"/>
  <c r="DW53" i="29"/>
  <c r="CE53" i="29"/>
  <c r="DN53" i="29"/>
  <c r="BV53" i="29"/>
  <c r="DP53" i="29"/>
  <c r="BX53" i="29"/>
  <c r="EO53" i="29"/>
  <c r="CW53" i="29"/>
  <c r="DS53" i="29"/>
  <c r="CA53" i="29"/>
  <c r="EB52" i="29"/>
  <c r="CJ52" i="29"/>
  <c r="ED52" i="29"/>
  <c r="CL52" i="29"/>
  <c r="EF52" i="29"/>
  <c r="CN52" i="29"/>
  <c r="DZ52" i="29"/>
  <c r="CH52" i="29"/>
  <c r="EK52" i="29"/>
  <c r="CS52" i="29"/>
  <c r="ES55" i="29"/>
  <c r="DA55" i="29"/>
  <c r="DZ55" i="29"/>
  <c r="CH55" i="29"/>
  <c r="DN55" i="29"/>
  <c r="BV55" i="29"/>
  <c r="EM55" i="29"/>
  <c r="CU55" i="29"/>
  <c r="DY55" i="29"/>
  <c r="CG55" i="29"/>
  <c r="EN72" i="29"/>
  <c r="CV72" i="29"/>
  <c r="EU72" i="29"/>
  <c r="DC72" i="29"/>
  <c r="ED72" i="29"/>
  <c r="CL72" i="29"/>
  <c r="DX72" i="29"/>
  <c r="CF72" i="29"/>
  <c r="DU72" i="29"/>
  <c r="CC72" i="29"/>
  <c r="EI59" i="29"/>
  <c r="CQ59" i="29"/>
  <c r="EC59" i="29"/>
  <c r="CK59" i="29"/>
  <c r="DO59" i="29"/>
  <c r="BW59" i="29"/>
  <c r="EN59" i="29"/>
  <c r="CV59" i="29"/>
  <c r="DR59" i="29"/>
  <c r="BZ59" i="29"/>
  <c r="DM56" i="29"/>
  <c r="BU56" i="29"/>
  <c r="EU56" i="29"/>
  <c r="DC56" i="29"/>
  <c r="DQ56" i="29"/>
  <c r="BY56" i="29"/>
  <c r="EH56" i="29"/>
  <c r="CP56" i="29"/>
  <c r="DT56" i="29"/>
  <c r="CB56" i="29"/>
  <c r="DN64" i="29"/>
  <c r="BV64" i="29"/>
  <c r="DR64" i="29"/>
  <c r="BZ64" i="29"/>
  <c r="EE64" i="29"/>
  <c r="CM64" i="29"/>
  <c r="EH64" i="29"/>
  <c r="CP64" i="29"/>
  <c r="DY64" i="29"/>
  <c r="CG64" i="29"/>
  <c r="DZ69" i="29"/>
  <c r="CH69" i="29"/>
  <c r="EG69" i="29"/>
  <c r="CO69" i="29"/>
  <c r="EL69" i="29"/>
  <c r="CT69" i="29"/>
  <c r="EI69" i="29"/>
  <c r="CQ69" i="29"/>
  <c r="DU69" i="29"/>
  <c r="CC69" i="29"/>
  <c r="DX66" i="29"/>
  <c r="CF66" i="29"/>
  <c r="DR66" i="29"/>
  <c r="BZ66" i="29"/>
  <c r="ED66" i="29"/>
  <c r="CL66" i="29"/>
  <c r="EH66" i="29"/>
  <c r="CP66" i="29"/>
  <c r="DY66" i="29"/>
  <c r="CG66" i="29"/>
  <c r="EP54" i="29"/>
  <c r="CX54" i="29"/>
  <c r="DR54" i="29"/>
  <c r="BZ54" i="29"/>
  <c r="DK54" i="29"/>
  <c r="BS54" i="29"/>
  <c r="EJ54" i="29"/>
  <c r="CR54" i="29"/>
  <c r="DV54" i="29"/>
  <c r="CD54" i="29"/>
  <c r="EO76" i="29"/>
  <c r="CW76" i="29"/>
  <c r="DV57" i="29"/>
  <c r="CD57" i="29"/>
  <c r="EG50" i="29"/>
  <c r="CO50" i="29"/>
  <c r="EG74" i="29"/>
  <c r="CO74" i="29"/>
  <c r="EP60" i="29"/>
  <c r="CX60" i="29"/>
  <c r="ER51" i="29"/>
  <c r="CZ51" i="29"/>
  <c r="DU62" i="29"/>
  <c r="CC62" i="29"/>
  <c r="DN61" i="29"/>
  <c r="BV61" i="29"/>
  <c r="DJ58" i="29"/>
  <c r="BR58" i="29"/>
  <c r="ED49" i="29"/>
  <c r="CL49" i="29"/>
  <c r="EM73" i="29"/>
  <c r="CU73" i="29"/>
  <c r="ES63" i="29"/>
  <c r="DA63" i="29"/>
  <c r="DL48" i="29"/>
  <c r="BT48" i="29"/>
  <c r="DZ71" i="29"/>
  <c r="CH71" i="29"/>
  <c r="ER53" i="29"/>
  <c r="CZ53" i="29"/>
  <c r="EE52" i="29"/>
  <c r="CM52" i="29"/>
  <c r="EF55" i="29"/>
  <c r="CN55" i="29"/>
  <c r="EU59" i="29"/>
  <c r="DC59" i="29"/>
  <c r="EA56" i="29"/>
  <c r="CI56" i="29"/>
  <c r="EF64" i="29"/>
  <c r="CN64" i="29"/>
  <c r="EC66" i="29"/>
  <c r="CK66" i="29"/>
  <c r="BE65" i="24"/>
  <c r="EC76" i="29"/>
  <c r="CK76" i="29"/>
  <c r="DU76" i="29"/>
  <c r="CC76" i="29"/>
  <c r="EE76" i="29"/>
  <c r="CM76" i="29"/>
  <c r="DQ76" i="29"/>
  <c r="BY76" i="29"/>
  <c r="EH76" i="29"/>
  <c r="CP76" i="29"/>
  <c r="DY67" i="29"/>
  <c r="CG67" i="29"/>
  <c r="ET67" i="29"/>
  <c r="DB67" i="29"/>
  <c r="ED67" i="29"/>
  <c r="CL67" i="29"/>
  <c r="EQ67" i="29"/>
  <c r="CY67" i="29"/>
  <c r="EH67" i="29"/>
  <c r="CP67" i="29"/>
  <c r="EO57" i="29"/>
  <c r="CW57" i="29"/>
  <c r="ET57" i="29"/>
  <c r="DB57" i="29"/>
  <c r="EK57" i="29"/>
  <c r="CS57" i="29"/>
  <c r="EM57" i="29"/>
  <c r="CU57" i="29"/>
  <c r="EH57" i="29"/>
  <c r="CP57" i="29"/>
  <c r="EO50" i="29"/>
  <c r="CW50" i="29"/>
  <c r="EF50" i="29"/>
  <c r="CN50" i="29"/>
  <c r="EM50" i="29"/>
  <c r="CU50" i="29"/>
  <c r="DK50" i="29"/>
  <c r="BS50" i="29"/>
  <c r="EJ50" i="29"/>
  <c r="CR50" i="29"/>
  <c r="DJ74" i="29"/>
  <c r="BR74" i="29"/>
  <c r="ET74" i="29"/>
  <c r="DB74" i="29"/>
  <c r="DV74" i="29"/>
  <c r="CD74" i="29"/>
  <c r="EV74" i="29"/>
  <c r="DD74" i="29"/>
  <c r="EA74" i="29"/>
  <c r="CI74" i="29"/>
  <c r="DT70" i="29"/>
  <c r="CB70" i="29"/>
  <c r="DR70" i="29"/>
  <c r="BZ70" i="29"/>
  <c r="DZ70" i="29"/>
  <c r="CH70" i="29"/>
  <c r="EQ70" i="29"/>
  <c r="CY70" i="29"/>
  <c r="ES70" i="29"/>
  <c r="DA70" i="29"/>
  <c r="DR60" i="29"/>
  <c r="BZ60" i="29"/>
  <c r="EA60" i="29"/>
  <c r="CI60" i="29"/>
  <c r="DU60" i="29"/>
  <c r="CC60" i="29"/>
  <c r="ET60" i="29"/>
  <c r="DB60" i="29"/>
  <c r="EF60" i="29"/>
  <c r="CN60" i="29"/>
  <c r="DZ51" i="29"/>
  <c r="CH51" i="29"/>
  <c r="EI51" i="29"/>
  <c r="CQ51" i="29"/>
  <c r="DT51" i="29"/>
  <c r="CB51" i="29"/>
  <c r="ES51" i="29"/>
  <c r="DA51" i="29"/>
  <c r="EE51" i="29"/>
  <c r="CM51" i="29"/>
  <c r="DP62" i="29"/>
  <c r="BX62" i="29"/>
  <c r="DK62" i="29"/>
  <c r="BS62" i="29"/>
  <c r="EJ62" i="29"/>
  <c r="CR62" i="29"/>
  <c r="DV62" i="29"/>
  <c r="CD62" i="29"/>
  <c r="EU62" i="29"/>
  <c r="DC62" i="29"/>
  <c r="DQ75" i="29"/>
  <c r="BY75" i="29"/>
  <c r="DK75" i="29"/>
  <c r="BS75" i="29"/>
  <c r="EJ75" i="29"/>
  <c r="CR75" i="29"/>
  <c r="DW75" i="29"/>
  <c r="CE75" i="29"/>
  <c r="EV75" i="29"/>
  <c r="DD75" i="29"/>
  <c r="EM61" i="29"/>
  <c r="CU61" i="29"/>
  <c r="DP61" i="29"/>
  <c r="BX61" i="29"/>
  <c r="EO61" i="29"/>
  <c r="CW61" i="29"/>
  <c r="DS61" i="29"/>
  <c r="CA61" i="29"/>
  <c r="ER61" i="29"/>
  <c r="CZ61" i="29"/>
  <c r="DP58" i="29"/>
  <c r="BX58" i="29"/>
  <c r="DK58" i="29"/>
  <c r="BS58" i="29"/>
  <c r="EJ58" i="29"/>
  <c r="CR58" i="29"/>
  <c r="DV58" i="29"/>
  <c r="CD58" i="29"/>
  <c r="EU58" i="29"/>
  <c r="DC58" i="29"/>
  <c r="EL49" i="29"/>
  <c r="CT49" i="29"/>
  <c r="EC49" i="29"/>
  <c r="CK49" i="29"/>
  <c r="EM49" i="29"/>
  <c r="CU49" i="29"/>
  <c r="DY49" i="29"/>
  <c r="CG49" i="29"/>
  <c r="EP49" i="29"/>
  <c r="CX49" i="29"/>
  <c r="DY73" i="29"/>
  <c r="CG73" i="29"/>
  <c r="DN73" i="29"/>
  <c r="BV73" i="29"/>
  <c r="EQ73" i="29"/>
  <c r="CY73" i="29"/>
  <c r="DO73" i="29"/>
  <c r="BW73" i="29"/>
  <c r="EN73" i="29"/>
  <c r="CV73" i="29"/>
  <c r="DP68" i="29"/>
  <c r="BX68" i="29"/>
  <c r="EQ68" i="29"/>
  <c r="CY68" i="29"/>
  <c r="DX68" i="29"/>
  <c r="CF68" i="29"/>
  <c r="DN68" i="29"/>
  <c r="BV68" i="29"/>
  <c r="EM68" i="29"/>
  <c r="CU68" i="29"/>
  <c r="DU63" i="29"/>
  <c r="CC63" i="29"/>
  <c r="EI63" i="29"/>
  <c r="CQ63" i="29"/>
  <c r="EE63" i="29"/>
  <c r="CM63" i="29"/>
  <c r="DQ63" i="29"/>
  <c r="BY63" i="29"/>
  <c r="EH63" i="29"/>
  <c r="CP63" i="29"/>
  <c r="DR48" i="29"/>
  <c r="BZ48" i="29"/>
  <c r="EV48" i="29"/>
  <c r="DD48" i="29"/>
  <c r="DN48" i="29"/>
  <c r="BV48" i="29"/>
  <c r="DM48" i="29"/>
  <c r="BU48" i="29"/>
  <c r="EM48" i="29"/>
  <c r="CU48" i="29"/>
  <c r="EK71" i="29"/>
  <c r="CS71" i="29"/>
  <c r="ED71" i="29"/>
  <c r="CL71" i="29"/>
  <c r="ER71" i="29"/>
  <c r="CZ71" i="29"/>
  <c r="ET71" i="29"/>
  <c r="DB71" i="29"/>
  <c r="EA71" i="29"/>
  <c r="CI71" i="29"/>
  <c r="DZ65" i="29"/>
  <c r="CH65" i="29"/>
  <c r="EE65" i="29"/>
  <c r="CM65" i="29"/>
  <c r="DJ65" i="29"/>
  <c r="BR65" i="29"/>
  <c r="EU65" i="29"/>
  <c r="DC65" i="29"/>
  <c r="ED65" i="29"/>
  <c r="CL65" i="29"/>
  <c r="EM53" i="29"/>
  <c r="CU53" i="29"/>
  <c r="ED53" i="29"/>
  <c r="CL53" i="29"/>
  <c r="DX53" i="29"/>
  <c r="CF53" i="29"/>
  <c r="EW53" i="29"/>
  <c r="DE53" i="29"/>
  <c r="EA53" i="29"/>
  <c r="CI53" i="29"/>
  <c r="EC52" i="29"/>
  <c r="CK52" i="29"/>
  <c r="EM52" i="29"/>
  <c r="CU52" i="29"/>
  <c r="EP52" i="29"/>
  <c r="CX52" i="29"/>
  <c r="EH52" i="29"/>
  <c r="CP52" i="29"/>
  <c r="ES52" i="29"/>
  <c r="DA52" i="29"/>
  <c r="DS55" i="29"/>
  <c r="CA55" i="29"/>
  <c r="EP55" i="29"/>
  <c r="CX55" i="29"/>
  <c r="DV55" i="29"/>
  <c r="CD55" i="29"/>
  <c r="EU55" i="29"/>
  <c r="DC55" i="29"/>
  <c r="EG55" i="29"/>
  <c r="CO55" i="29"/>
  <c r="ER72" i="29"/>
  <c r="CZ72" i="29"/>
  <c r="DL72" i="29"/>
  <c r="BT72" i="29"/>
  <c r="EM72" i="29"/>
  <c r="CU72" i="29"/>
  <c r="EG72" i="29"/>
  <c r="CO72" i="29"/>
  <c r="EC72" i="29"/>
  <c r="CK72" i="29"/>
  <c r="EJ59" i="29"/>
  <c r="CR59" i="29"/>
  <c r="EK59" i="29"/>
  <c r="CS59" i="29"/>
  <c r="DW59" i="29"/>
  <c r="CE59" i="29"/>
  <c r="EV59" i="29"/>
  <c r="DD59" i="29"/>
  <c r="DZ59" i="29"/>
  <c r="CH59" i="29"/>
  <c r="EC56" i="29"/>
  <c r="CK56" i="29"/>
  <c r="DP56" i="29"/>
  <c r="BX56" i="29"/>
  <c r="DY56" i="29"/>
  <c r="CG56" i="29"/>
  <c r="EP56" i="29"/>
  <c r="CX56" i="29"/>
  <c r="EB56" i="29"/>
  <c r="CJ56" i="29"/>
  <c r="EK64" i="29"/>
  <c r="CS64" i="29"/>
  <c r="EB64" i="29"/>
  <c r="CJ64" i="29"/>
  <c r="EP64" i="29"/>
  <c r="CX64" i="29"/>
  <c r="ER64" i="29"/>
  <c r="CZ64" i="29"/>
  <c r="EG64" i="29"/>
  <c r="CO64" i="29"/>
  <c r="ET69" i="29"/>
  <c r="DB69" i="29"/>
  <c r="DQ69" i="29"/>
  <c r="BY69" i="29"/>
  <c r="EW69" i="29"/>
  <c r="DE69" i="29"/>
  <c r="EQ69" i="29"/>
  <c r="CY69" i="29"/>
  <c r="EC69" i="29"/>
  <c r="CK69" i="29"/>
  <c r="EA66" i="29"/>
  <c r="CI66" i="29"/>
  <c r="EB66" i="29"/>
  <c r="CJ66" i="29"/>
  <c r="EP66" i="29"/>
  <c r="CX66" i="29"/>
  <c r="ER66" i="29"/>
  <c r="CZ66" i="29"/>
  <c r="EG66" i="29"/>
  <c r="CO66" i="29"/>
  <c r="EU54" i="29"/>
  <c r="DC54" i="29"/>
  <c r="EH54" i="29"/>
  <c r="CP54" i="29"/>
  <c r="DS54" i="29"/>
  <c r="CA54" i="29"/>
  <c r="ER54" i="29"/>
  <c r="CZ54" i="29"/>
  <c r="ED54" i="29"/>
  <c r="CL54" i="29"/>
  <c r="DL76" i="29"/>
  <c r="BT76" i="29"/>
  <c r="DQ67" i="29"/>
  <c r="BY67" i="29"/>
  <c r="ED57" i="29"/>
  <c r="CL57" i="29"/>
  <c r="EB74" i="29"/>
  <c r="CJ74" i="29"/>
  <c r="EW70" i="29"/>
  <c r="DE70" i="29"/>
  <c r="EE60" i="29"/>
  <c r="CM60" i="29"/>
  <c r="EN62" i="29"/>
  <c r="CV62" i="29"/>
  <c r="EI75" i="29"/>
  <c r="CQ75" i="29"/>
  <c r="EQ61" i="29"/>
  <c r="CY61" i="29"/>
  <c r="DT49" i="29"/>
  <c r="CB49" i="29"/>
  <c r="EG73" i="29"/>
  <c r="CO73" i="29"/>
  <c r="DS63" i="29"/>
  <c r="CA63" i="29"/>
  <c r="DS48" i="29"/>
  <c r="CA48" i="29"/>
  <c r="EG71" i="29"/>
  <c r="CO71" i="29"/>
  <c r="EB65" i="29"/>
  <c r="CJ65" i="29"/>
  <c r="DM52" i="29"/>
  <c r="BU52" i="29"/>
  <c r="EQ55" i="29"/>
  <c r="CY55" i="29"/>
  <c r="DW72" i="29"/>
  <c r="CE72" i="29"/>
  <c r="DW56" i="29"/>
  <c r="CE56" i="29"/>
  <c r="EA64" i="29"/>
  <c r="CI64" i="29"/>
  <c r="EH69" i="29"/>
  <c r="CP69" i="29"/>
  <c r="EB69" i="29"/>
  <c r="CJ69" i="29"/>
  <c r="EJ76" i="29"/>
  <c r="CR76" i="29"/>
  <c r="DN76" i="29"/>
  <c r="BV76" i="29"/>
  <c r="EM76" i="29"/>
  <c r="CU76" i="29"/>
  <c r="DY76" i="29"/>
  <c r="CG76" i="29"/>
  <c r="EP76" i="29"/>
  <c r="CX76" i="29"/>
  <c r="EA67" i="29"/>
  <c r="CI67" i="29"/>
  <c r="DP67" i="29"/>
  <c r="BX67" i="29"/>
  <c r="EN67" i="29"/>
  <c r="CV67" i="29"/>
  <c r="DM67" i="29"/>
  <c r="BU67" i="29"/>
  <c r="EP67" i="29"/>
  <c r="CX67" i="29"/>
  <c r="DN57" i="29"/>
  <c r="BV57" i="29"/>
  <c r="EE57" i="29"/>
  <c r="CM57" i="29"/>
  <c r="EU57" i="29"/>
  <c r="DC57" i="29"/>
  <c r="EW57" i="29"/>
  <c r="DE57" i="29"/>
  <c r="EP57" i="29"/>
  <c r="CX57" i="29"/>
  <c r="DN50" i="29"/>
  <c r="BV50" i="29"/>
  <c r="EV50" i="29"/>
  <c r="DD50" i="29"/>
  <c r="DX50" i="29"/>
  <c r="CF50" i="29"/>
  <c r="DS50" i="29"/>
  <c r="CA50" i="29"/>
  <c r="ER50" i="29"/>
  <c r="CZ50" i="29"/>
  <c r="DL74" i="29"/>
  <c r="BT74" i="29"/>
  <c r="DO74" i="29"/>
  <c r="BW74" i="29"/>
  <c r="EL74" i="29"/>
  <c r="CT74" i="29"/>
  <c r="DQ74" i="29"/>
  <c r="BY74" i="29"/>
  <c r="EI74" i="29"/>
  <c r="CQ74" i="29"/>
  <c r="EB70" i="29"/>
  <c r="CJ70" i="29"/>
  <c r="ET70" i="29"/>
  <c r="DB70" i="29"/>
  <c r="EO70" i="29"/>
  <c r="CW70" i="29"/>
  <c r="DO70" i="29"/>
  <c r="BW70" i="29"/>
  <c r="EE70" i="29"/>
  <c r="CM70" i="29"/>
  <c r="DS60" i="29"/>
  <c r="CA60" i="29"/>
  <c r="DJ60" i="29"/>
  <c r="BR60" i="29"/>
  <c r="EC60" i="29"/>
  <c r="CK60" i="29"/>
  <c r="DO60" i="29"/>
  <c r="BW60" i="29"/>
  <c r="EN60" i="29"/>
  <c r="CV60" i="29"/>
  <c r="EW51" i="29"/>
  <c r="DE51" i="29"/>
  <c r="DR51" i="29"/>
  <c r="BZ51" i="29"/>
  <c r="EB51" i="29"/>
  <c r="CJ51" i="29"/>
  <c r="DN51" i="29"/>
  <c r="BV51" i="29"/>
  <c r="EM51" i="29"/>
  <c r="CU51" i="29"/>
  <c r="DY62" i="29"/>
  <c r="CG62" i="29"/>
  <c r="EH62" i="29"/>
  <c r="CP62" i="29"/>
  <c r="DS62" i="29"/>
  <c r="CA62" i="29"/>
  <c r="ER62" i="29"/>
  <c r="CZ62" i="29"/>
  <c r="ED62" i="29"/>
  <c r="CL62" i="29"/>
  <c r="EW75" i="29"/>
  <c r="DE75" i="29"/>
  <c r="EK75" i="29"/>
  <c r="CS75" i="29"/>
  <c r="DS75" i="29"/>
  <c r="CA75" i="29"/>
  <c r="ER75" i="29"/>
  <c r="CZ75" i="29"/>
  <c r="EE75" i="29"/>
  <c r="CM75" i="29"/>
  <c r="EK61" i="29"/>
  <c r="CS61" i="29"/>
  <c r="DV61" i="29"/>
  <c r="CD61" i="29"/>
  <c r="DX61" i="29"/>
  <c r="CF61" i="29"/>
  <c r="EW61" i="29"/>
  <c r="DE61" i="29"/>
  <c r="EA61" i="29"/>
  <c r="CI61" i="29"/>
  <c r="EV58" i="29"/>
  <c r="DD58" i="29"/>
  <c r="EH58" i="29"/>
  <c r="CP58" i="29"/>
  <c r="DS58" i="29"/>
  <c r="CA58" i="29"/>
  <c r="ER58" i="29"/>
  <c r="CZ58" i="29"/>
  <c r="ED58" i="29"/>
  <c r="CL58" i="29"/>
  <c r="DS49" i="29"/>
  <c r="CA49" i="29"/>
  <c r="DK49" i="29"/>
  <c r="BS49" i="29"/>
  <c r="ES49" i="29"/>
  <c r="DA49" i="29"/>
  <c r="EU49" i="29"/>
  <c r="DC49" i="29"/>
  <c r="EG49" i="29"/>
  <c r="CO49" i="29"/>
  <c r="EP73" i="29"/>
  <c r="CX73" i="29"/>
  <c r="ED73" i="29"/>
  <c r="CL73" i="29"/>
  <c r="DM73" i="29"/>
  <c r="BU73" i="29"/>
  <c r="DW73" i="29"/>
  <c r="CE73" i="29"/>
  <c r="EV73" i="29"/>
  <c r="DD73" i="29"/>
  <c r="EA68" i="29"/>
  <c r="CI68" i="29"/>
  <c r="DS68" i="29"/>
  <c r="CA68" i="29"/>
  <c r="EI68" i="29"/>
  <c r="CQ68" i="29"/>
  <c r="DV68" i="29"/>
  <c r="CD68" i="29"/>
  <c r="EU68" i="29"/>
  <c r="DC68" i="29"/>
  <c r="ER63" i="29"/>
  <c r="CZ63" i="29"/>
  <c r="DN63" i="29"/>
  <c r="BV63" i="29"/>
  <c r="EM63" i="29"/>
  <c r="CU63" i="29"/>
  <c r="DY63" i="29"/>
  <c r="CG63" i="29"/>
  <c r="EP63" i="29"/>
  <c r="CX63" i="29"/>
  <c r="EF48" i="29"/>
  <c r="CN48" i="29"/>
  <c r="DJ48" i="29"/>
  <c r="BR48" i="29"/>
  <c r="DZ48" i="29"/>
  <c r="CH48" i="29"/>
  <c r="DU48" i="29"/>
  <c r="CC48" i="29"/>
  <c r="EU48" i="29"/>
  <c r="DC48" i="29"/>
  <c r="EL71" i="29"/>
  <c r="CT71" i="29"/>
  <c r="EV71" i="29"/>
  <c r="DD71" i="29"/>
  <c r="DM71" i="29"/>
  <c r="BU71" i="29"/>
  <c r="DJ71" i="29"/>
  <c r="BR71" i="29"/>
  <c r="EI71" i="29"/>
  <c r="CQ71" i="29"/>
  <c r="EA65" i="29"/>
  <c r="CI65" i="29"/>
  <c r="EP65" i="29"/>
  <c r="CX65" i="29"/>
  <c r="DW65" i="29"/>
  <c r="CE65" i="29"/>
  <c r="DL65" i="29"/>
  <c r="BT65" i="29"/>
  <c r="EL65" i="29"/>
  <c r="CT65" i="29"/>
  <c r="DL53" i="29"/>
  <c r="BT53" i="29"/>
  <c r="ET53" i="29"/>
  <c r="DB53" i="29"/>
  <c r="EF53" i="29"/>
  <c r="CN53" i="29"/>
  <c r="DJ53" i="29"/>
  <c r="BR53" i="29"/>
  <c r="EI53" i="29"/>
  <c r="CQ53" i="29"/>
  <c r="EJ52" i="29"/>
  <c r="CR52" i="29"/>
  <c r="DO52" i="29"/>
  <c r="BW52" i="29"/>
  <c r="DQ52" i="29"/>
  <c r="BY52" i="29"/>
  <c r="ER52" i="29"/>
  <c r="CZ52" i="29"/>
  <c r="EN52" i="29"/>
  <c r="CV52" i="29"/>
  <c r="EI55" i="29"/>
  <c r="CQ55" i="29"/>
  <c r="DK55" i="29"/>
  <c r="BS55" i="29"/>
  <c r="ED55" i="29"/>
  <c r="CL55" i="29"/>
  <c r="DP55" i="29"/>
  <c r="BX55" i="29"/>
  <c r="EO55" i="29"/>
  <c r="CW55" i="29"/>
  <c r="DR72" i="29"/>
  <c r="BZ72" i="29"/>
  <c r="EE72" i="29"/>
  <c r="CM72" i="29"/>
  <c r="EV72" i="29"/>
  <c r="DD72" i="29"/>
  <c r="EP72" i="29"/>
  <c r="CX72" i="29"/>
  <c r="EK72" i="29"/>
  <c r="CS72" i="29"/>
  <c r="DK59" i="29"/>
  <c r="BS59" i="29"/>
  <c r="ES59" i="29"/>
  <c r="DA59" i="29"/>
  <c r="EE59" i="29"/>
  <c r="CM59" i="29"/>
  <c r="DQ59" i="29"/>
  <c r="BY59" i="29"/>
  <c r="EH59" i="29"/>
  <c r="CP59" i="29"/>
  <c r="ES56" i="29"/>
  <c r="DA56" i="29"/>
  <c r="EF56" i="29"/>
  <c r="CN56" i="29"/>
  <c r="EG56" i="29"/>
  <c r="CO56" i="29"/>
  <c r="DK56" i="29"/>
  <c r="BS56" i="29"/>
  <c r="EJ56" i="29"/>
  <c r="CR56" i="29"/>
  <c r="DO64" i="29"/>
  <c r="BW64" i="29"/>
  <c r="EL64" i="29"/>
  <c r="CT64" i="29"/>
  <c r="DK64" i="29"/>
  <c r="BS64" i="29"/>
  <c r="DL64" i="29"/>
  <c r="BT64" i="29"/>
  <c r="EO64" i="29"/>
  <c r="CW64" i="29"/>
  <c r="ED69" i="29"/>
  <c r="CL69" i="29"/>
  <c r="EN69" i="29"/>
  <c r="CV69" i="29"/>
  <c r="DN69" i="29"/>
  <c r="BV69" i="29"/>
  <c r="DL69" i="29"/>
  <c r="BT69" i="29"/>
  <c r="EK69" i="29"/>
  <c r="CS69" i="29"/>
  <c r="EI66" i="29"/>
  <c r="CQ66" i="29"/>
  <c r="EL66" i="29"/>
  <c r="CT66" i="29"/>
  <c r="DK66" i="29"/>
  <c r="BS66" i="29"/>
  <c r="DO66" i="29"/>
  <c r="BW66" i="29"/>
  <c r="EO66" i="29"/>
  <c r="CW66" i="29"/>
  <c r="DP54" i="29"/>
  <c r="BX54" i="29"/>
  <c r="DW54" i="29"/>
  <c r="CE54" i="29"/>
  <c r="EA54" i="29"/>
  <c r="CI54" i="29"/>
  <c r="DM54" i="29"/>
  <c r="BU54" i="29"/>
  <c r="EL54" i="29"/>
  <c r="CT54" i="29"/>
  <c r="ED76" i="29"/>
  <c r="CL76" i="29"/>
  <c r="DT67" i="29"/>
  <c r="CB67" i="29"/>
  <c r="ET50" i="29"/>
  <c r="DB50" i="29"/>
  <c r="EM74" i="29"/>
  <c r="CU74" i="29"/>
  <c r="EU70" i="29"/>
  <c r="DC70" i="29"/>
  <c r="ED51" i="29"/>
  <c r="CL51" i="29"/>
  <c r="EC75" i="29"/>
  <c r="CK75" i="29"/>
  <c r="EN61" i="29"/>
  <c r="CV61" i="29"/>
  <c r="ET58" i="29"/>
  <c r="DB58" i="29"/>
  <c r="DT73" i="29"/>
  <c r="CB73" i="29"/>
  <c r="ER68" i="29"/>
  <c r="CZ68" i="29"/>
  <c r="DP63" i="29"/>
  <c r="BX63" i="29"/>
  <c r="DT71" i="29"/>
  <c r="CB71" i="29"/>
  <c r="EF65" i="29"/>
  <c r="CN65" i="29"/>
  <c r="DZ53" i="29"/>
  <c r="CH53" i="29"/>
  <c r="EJ55" i="29"/>
  <c r="CR55" i="29"/>
  <c r="EA72" i="29"/>
  <c r="CI72" i="29"/>
  <c r="DV59" i="29"/>
  <c r="CD59" i="29"/>
  <c r="EW56" i="29"/>
  <c r="DE56" i="29"/>
  <c r="ED64" i="29"/>
  <c r="CL64" i="29"/>
  <c r="DM66" i="29"/>
  <c r="BU66" i="29"/>
  <c r="EK76" i="29"/>
  <c r="CS76" i="29"/>
  <c r="DV76" i="29"/>
  <c r="CD76" i="29"/>
  <c r="EU76" i="29"/>
  <c r="DC76" i="29"/>
  <c r="EG76" i="29"/>
  <c r="CO76" i="29"/>
  <c r="DK76" i="29"/>
  <c r="BS76" i="29"/>
  <c r="EV67" i="29"/>
  <c r="DD67" i="29"/>
  <c r="EU67" i="29"/>
  <c r="DC67" i="29"/>
  <c r="DU67" i="29"/>
  <c r="CC67" i="29"/>
  <c r="DW67" i="29"/>
  <c r="CE67" i="29"/>
  <c r="DL67" i="29"/>
  <c r="BT67" i="29"/>
  <c r="DU57" i="29"/>
  <c r="CC57" i="29"/>
  <c r="DK57" i="29"/>
  <c r="BS57" i="29"/>
  <c r="DP57" i="29"/>
  <c r="BX57" i="29"/>
  <c r="DS57" i="29"/>
  <c r="CA57" i="29"/>
  <c r="DL57" i="29"/>
  <c r="BT57" i="29"/>
  <c r="ED50" i="29"/>
  <c r="CL50" i="29"/>
  <c r="DQ50" i="29"/>
  <c r="BY50" i="29"/>
  <c r="EN50" i="29"/>
  <c r="CV50" i="29"/>
  <c r="EA50" i="29"/>
  <c r="CI50" i="29"/>
  <c r="DM50" i="29"/>
  <c r="BU50" i="29"/>
  <c r="DZ74" i="29"/>
  <c r="CH74" i="29"/>
  <c r="EE74" i="29"/>
  <c r="CM74" i="29"/>
  <c r="DW74" i="29"/>
  <c r="CE74" i="29"/>
  <c r="DY74" i="29"/>
  <c r="CG74" i="29"/>
  <c r="EQ74" i="29"/>
  <c r="CY74" i="29"/>
  <c r="EC70" i="29"/>
  <c r="CK70" i="29"/>
  <c r="DS70" i="29"/>
  <c r="CA70" i="29"/>
  <c r="DL70" i="29"/>
  <c r="BT70" i="29"/>
  <c r="DW70" i="29"/>
  <c r="CE70" i="29"/>
  <c r="EM70" i="29"/>
  <c r="CU70" i="29"/>
  <c r="EJ60" i="29"/>
  <c r="CR60" i="29"/>
  <c r="EB60" i="29"/>
  <c r="CJ60" i="29"/>
  <c r="EK60" i="29"/>
  <c r="CS60" i="29"/>
  <c r="DW60" i="29"/>
  <c r="CE60" i="29"/>
  <c r="EV60" i="29"/>
  <c r="DD60" i="29"/>
  <c r="EA51" i="29"/>
  <c r="CI51" i="29"/>
  <c r="EO51" i="29"/>
  <c r="CW51" i="29"/>
  <c r="EJ51" i="29"/>
  <c r="CR51" i="29"/>
  <c r="DV51" i="29"/>
  <c r="CD51" i="29"/>
  <c r="EU51" i="29"/>
  <c r="DC51" i="29"/>
  <c r="DZ62" i="29"/>
  <c r="CH62" i="29"/>
  <c r="DQ62" i="29"/>
  <c r="BY62" i="29"/>
  <c r="EA62" i="29"/>
  <c r="CI62" i="29"/>
  <c r="DM62" i="29"/>
  <c r="BU62" i="29"/>
  <c r="EL62" i="29"/>
  <c r="CT62" i="29"/>
  <c r="DZ75" i="29"/>
  <c r="CH75" i="29"/>
  <c r="DR75" i="29"/>
  <c r="BZ75" i="29"/>
  <c r="EA75" i="29"/>
  <c r="CI75" i="29"/>
  <c r="DN75" i="29"/>
  <c r="BV75" i="29"/>
  <c r="EM75" i="29"/>
  <c r="CU75" i="29"/>
  <c r="DM61" i="29"/>
  <c r="BU61" i="29"/>
  <c r="ES61" i="29"/>
  <c r="DA61" i="29"/>
  <c r="EF61" i="29"/>
  <c r="CN61" i="29"/>
  <c r="DJ61" i="29"/>
  <c r="BR61" i="29"/>
  <c r="EI61" i="29"/>
  <c r="CQ61" i="29"/>
  <c r="EW58" i="29"/>
  <c r="DE58" i="29"/>
  <c r="DQ58" i="29"/>
  <c r="BY58" i="29"/>
  <c r="EA58" i="29"/>
  <c r="CI58" i="29"/>
  <c r="DM58" i="29"/>
  <c r="BU58" i="29"/>
  <c r="EL58" i="29"/>
  <c r="CT58" i="29"/>
  <c r="EI49" i="29"/>
  <c r="CQ49" i="29"/>
  <c r="EA49" i="29"/>
  <c r="CI49" i="29"/>
  <c r="DN49" i="29"/>
  <c r="BV49" i="29"/>
  <c r="DP49" i="29"/>
  <c r="BX49" i="29"/>
  <c r="EO49" i="29"/>
  <c r="CW49" i="29"/>
  <c r="DR73" i="29"/>
  <c r="BZ73" i="29"/>
  <c r="DJ73" i="29"/>
  <c r="BR73" i="29"/>
  <c r="DQ73" i="29"/>
  <c r="BY73" i="29"/>
  <c r="DU73" i="29"/>
  <c r="CC73" i="29"/>
  <c r="EE73" i="29"/>
  <c r="CM73" i="29"/>
  <c r="DZ68" i="29"/>
  <c r="CH68" i="29"/>
  <c r="EO68" i="29"/>
  <c r="CW68" i="29"/>
  <c r="EG68" i="29"/>
  <c r="CO68" i="29"/>
  <c r="EW68" i="29"/>
  <c r="DE68" i="29"/>
  <c r="ED68" i="29"/>
  <c r="CL68" i="29"/>
  <c r="DM63" i="29"/>
  <c r="BU63" i="29"/>
  <c r="EA63" i="29"/>
  <c r="CI63" i="29"/>
  <c r="DV63" i="29"/>
  <c r="CD63" i="29"/>
  <c r="EU63" i="29"/>
  <c r="DC63" i="29"/>
  <c r="EG63" i="29"/>
  <c r="CO63" i="29"/>
  <c r="DP48" i="29"/>
  <c r="BX48" i="29"/>
  <c r="EQ48" i="29"/>
  <c r="CY48" i="29"/>
  <c r="DX48" i="29"/>
  <c r="CF48" i="29"/>
  <c r="EN48" i="29"/>
  <c r="CV48" i="29"/>
  <c r="EC48" i="29"/>
  <c r="CK48" i="29"/>
  <c r="EM71" i="29"/>
  <c r="CU71" i="29"/>
  <c r="DP71" i="29"/>
  <c r="BX71" i="29"/>
  <c r="DW71" i="29"/>
  <c r="CE71" i="29"/>
  <c r="DR71" i="29"/>
  <c r="BZ71" i="29"/>
  <c r="EQ71" i="29"/>
  <c r="CY71" i="29"/>
  <c r="EK65" i="29"/>
  <c r="CS65" i="29"/>
  <c r="DS65" i="29"/>
  <c r="CA65" i="29"/>
  <c r="EH65" i="29"/>
  <c r="CP65" i="29"/>
  <c r="DT65" i="29"/>
  <c r="CB65" i="29"/>
  <c r="ET65" i="29"/>
  <c r="DB65" i="29"/>
  <c r="EB53" i="29"/>
  <c r="CJ53" i="29"/>
  <c r="DO53" i="29"/>
  <c r="BW53" i="29"/>
  <c r="EN53" i="29"/>
  <c r="CV53" i="29"/>
  <c r="DR53" i="29"/>
  <c r="BZ53" i="29"/>
  <c r="EQ53" i="29"/>
  <c r="CY53" i="29"/>
  <c r="EL52" i="29"/>
  <c r="CT52" i="29"/>
  <c r="DW52" i="29"/>
  <c r="CE52" i="29"/>
  <c r="DY52" i="29"/>
  <c r="CG52" i="29"/>
  <c r="DK52" i="29"/>
  <c r="BS52" i="29"/>
  <c r="EV52" i="29"/>
  <c r="DD52" i="29"/>
  <c r="DT55" i="29"/>
  <c r="CB55" i="29"/>
  <c r="EA55" i="29"/>
  <c r="CI55" i="29"/>
  <c r="EL55" i="29"/>
  <c r="CT55" i="29"/>
  <c r="DX55" i="29"/>
  <c r="CF55" i="29"/>
  <c r="EW55" i="29"/>
  <c r="DE55" i="29"/>
  <c r="DS72" i="29"/>
  <c r="CA72" i="29"/>
  <c r="EW72" i="29"/>
  <c r="DE72" i="29"/>
  <c r="DN72" i="29"/>
  <c r="BV72" i="29"/>
  <c r="DP72" i="29"/>
  <c r="BX72" i="29"/>
  <c r="ES72" i="29"/>
  <c r="DA72" i="29"/>
  <c r="EQ59" i="29"/>
  <c r="CY59" i="29"/>
  <c r="DN59" i="29"/>
  <c r="BV59" i="29"/>
  <c r="EM59" i="29"/>
  <c r="CU59" i="29"/>
  <c r="DY59" i="29"/>
  <c r="CG59" i="29"/>
  <c r="EP59" i="29"/>
  <c r="CX59" i="29"/>
  <c r="DN56" i="29"/>
  <c r="BV56" i="29"/>
  <c r="EV56" i="29"/>
  <c r="DD56" i="29"/>
  <c r="EO56" i="29"/>
  <c r="CW56" i="29"/>
  <c r="DS56" i="29"/>
  <c r="CA56" i="29"/>
  <c r="ER56" i="29"/>
  <c r="CZ56" i="29"/>
  <c r="ES64" i="29"/>
  <c r="DA64" i="29"/>
  <c r="DS64" i="29"/>
  <c r="CA64" i="29"/>
  <c r="DV64" i="29"/>
  <c r="CD64" i="29"/>
  <c r="DU64" i="29"/>
  <c r="CC64" i="29"/>
  <c r="EW64" i="29"/>
  <c r="DE64" i="29"/>
  <c r="EU69" i="29"/>
  <c r="DC69" i="29"/>
  <c r="DW69" i="29"/>
  <c r="CE69" i="29"/>
  <c r="DY69" i="29"/>
  <c r="CG69" i="29"/>
  <c r="DT69" i="29"/>
  <c r="CB69" i="29"/>
  <c r="ES69" i="29"/>
  <c r="DA69" i="29"/>
  <c r="EJ66" i="29"/>
  <c r="CR66" i="29"/>
  <c r="DS66" i="29"/>
  <c r="CA66" i="29"/>
  <c r="DU66" i="29"/>
  <c r="CC66" i="29"/>
  <c r="DW66" i="29"/>
  <c r="CE66" i="29"/>
  <c r="EW66" i="29"/>
  <c r="DE66" i="29"/>
  <c r="EF54" i="29"/>
  <c r="CN54" i="29"/>
  <c r="EM54" i="29"/>
  <c r="CU54" i="29"/>
  <c r="EI54" i="29"/>
  <c r="CQ54" i="29"/>
  <c r="DU54" i="29"/>
  <c r="CC54" i="29"/>
  <c r="ET54" i="29"/>
  <c r="DB54" i="29"/>
  <c r="BG52" i="28"/>
  <c r="AY52" i="28"/>
  <c r="AQ52" i="28"/>
  <c r="AI52" i="28"/>
  <c r="AA52" i="28"/>
  <c r="BF52" i="28"/>
  <c r="AX52" i="28"/>
  <c r="AP52" i="28"/>
  <c r="AH52" i="28"/>
  <c r="Z52" i="28"/>
  <c r="BM52" i="28"/>
  <c r="BE52" i="28"/>
  <c r="AW52" i="28"/>
  <c r="AO52" i="28"/>
  <c r="AG52" i="28"/>
  <c r="BL52" i="28"/>
  <c r="BD52" i="28"/>
  <c r="AV52" i="28"/>
  <c r="AN52" i="28"/>
  <c r="AF52" i="28"/>
  <c r="BK52" i="28"/>
  <c r="BC52" i="28"/>
  <c r="AU52" i="28"/>
  <c r="AM52" i="28"/>
  <c r="AE52" i="28"/>
  <c r="BJ52" i="28"/>
  <c r="BB52" i="28"/>
  <c r="AT52" i="28"/>
  <c r="AL52" i="28"/>
  <c r="AD52" i="28"/>
  <c r="BI52" i="28"/>
  <c r="BA52" i="28"/>
  <c r="AS52" i="28"/>
  <c r="AK52" i="28"/>
  <c r="AC52" i="28"/>
  <c r="BH52" i="28"/>
  <c r="AZ52" i="28"/>
  <c r="AR52" i="28"/>
  <c r="AJ52" i="28"/>
  <c r="AB52" i="28"/>
  <c r="BM61" i="28"/>
  <c r="BE61" i="28"/>
  <c r="AW61" i="28"/>
  <c r="AO61" i="28"/>
  <c r="AG61" i="28"/>
  <c r="BL61" i="28"/>
  <c r="BC61" i="28"/>
  <c r="AT61" i="28"/>
  <c r="AK61" i="28"/>
  <c r="AB61" i="28"/>
  <c r="BK61" i="28"/>
  <c r="BB61" i="28"/>
  <c r="AS61" i="28"/>
  <c r="AJ61" i="28"/>
  <c r="AA61" i="28"/>
  <c r="BJ61" i="28"/>
  <c r="BA61" i="28"/>
  <c r="AR61" i="28"/>
  <c r="AI61" i="28"/>
  <c r="Z61" i="28"/>
  <c r="BI61" i="28"/>
  <c r="AZ61" i="28"/>
  <c r="AQ61" i="28"/>
  <c r="AH61" i="28"/>
  <c r="BH61" i="28"/>
  <c r="AY61" i="28"/>
  <c r="AP61" i="28"/>
  <c r="AF61" i="28"/>
  <c r="BG61" i="28"/>
  <c r="AX61" i="28"/>
  <c r="AN61" i="28"/>
  <c r="AE61" i="28"/>
  <c r="BF61" i="28"/>
  <c r="AV61" i="28"/>
  <c r="AM61" i="28"/>
  <c r="AD61" i="28"/>
  <c r="AC61" i="28"/>
  <c r="BD61" i="28"/>
  <c r="AU61" i="28"/>
  <c r="AL61" i="28"/>
  <c r="BG67" i="28"/>
  <c r="AY67" i="28"/>
  <c r="AQ67" i="28"/>
  <c r="AI67" i="28"/>
  <c r="AA67" i="28"/>
  <c r="BF67" i="28"/>
  <c r="AW67" i="28"/>
  <c r="AN67" i="28"/>
  <c r="AE67" i="28"/>
  <c r="BH67" i="28"/>
  <c r="AV67" i="28"/>
  <c r="AL67" i="28"/>
  <c r="AB67" i="28"/>
  <c r="BE67" i="28"/>
  <c r="AU67" i="28"/>
  <c r="AK67" i="28"/>
  <c r="Z67" i="28"/>
  <c r="BD67" i="28"/>
  <c r="AT67" i="28"/>
  <c r="AJ67" i="28"/>
  <c r="BM67" i="28"/>
  <c r="BC67" i="28"/>
  <c r="AS67" i="28"/>
  <c r="AH67" i="28"/>
  <c r="BL67" i="28"/>
  <c r="BB67" i="28"/>
  <c r="AR67" i="28"/>
  <c r="AG67" i="28"/>
  <c r="BK67" i="28"/>
  <c r="BA67" i="28"/>
  <c r="AP67" i="28"/>
  <c r="AF67" i="28"/>
  <c r="BJ67" i="28"/>
  <c r="AZ67" i="28"/>
  <c r="AO67" i="28"/>
  <c r="AD67" i="28"/>
  <c r="AM67" i="28"/>
  <c r="AC67" i="28"/>
  <c r="BI67" i="28"/>
  <c r="AX67" i="28"/>
  <c r="GY60" i="27"/>
  <c r="BH54" i="28"/>
  <c r="AZ54" i="28"/>
  <c r="AR54" i="28"/>
  <c r="AJ54" i="28"/>
  <c r="AB54" i="28"/>
  <c r="BM54" i="28"/>
  <c r="BE54" i="28"/>
  <c r="AW54" i="28"/>
  <c r="AO54" i="28"/>
  <c r="BK54" i="28"/>
  <c r="BC54" i="28"/>
  <c r="AU54" i="28"/>
  <c r="AM54" i="28"/>
  <c r="AE54" i="28"/>
  <c r="BG54" i="28"/>
  <c r="AT54" i="28"/>
  <c r="AH54" i="28"/>
  <c r="BF54" i="28"/>
  <c r="AS54" i="28"/>
  <c r="AG54" i="28"/>
  <c r="BD54" i="28"/>
  <c r="AQ54" i="28"/>
  <c r="AF54" i="28"/>
  <c r="BB54" i="28"/>
  <c r="AP54" i="28"/>
  <c r="AD54" i="28"/>
  <c r="BA54" i="28"/>
  <c r="AN54" i="28"/>
  <c r="AC54" i="28"/>
  <c r="BL54" i="28"/>
  <c r="AY54" i="28"/>
  <c r="AL54" i="28"/>
  <c r="AA54" i="28"/>
  <c r="BJ54" i="28"/>
  <c r="AX54" i="28"/>
  <c r="AK54" i="28"/>
  <c r="Z54" i="28"/>
  <c r="BI54" i="28"/>
  <c r="AV54" i="28"/>
  <c r="AI54" i="28"/>
  <c r="BL62" i="28"/>
  <c r="BD62" i="28"/>
  <c r="BI62" i="28"/>
  <c r="BA62" i="28"/>
  <c r="AS62" i="28"/>
  <c r="BH62" i="28"/>
  <c r="AZ62" i="28"/>
  <c r="AR62" i="28"/>
  <c r="AJ62" i="28"/>
  <c r="AB62" i="28"/>
  <c r="BC62" i="28"/>
  <c r="AQ62" i="28"/>
  <c r="AH62" i="28"/>
  <c r="BB62" i="28"/>
  <c r="AP62" i="28"/>
  <c r="AG62" i="28"/>
  <c r="BM62" i="28"/>
  <c r="AY62" i="28"/>
  <c r="AO62" i="28"/>
  <c r="AF62" i="28"/>
  <c r="BK62" i="28"/>
  <c r="AX62" i="28"/>
  <c r="AN62" i="28"/>
  <c r="AE62" i="28"/>
  <c r="BJ62" i="28"/>
  <c r="AW62" i="28"/>
  <c r="AM62" i="28"/>
  <c r="AD62" i="28"/>
  <c r="BG62" i="28"/>
  <c r="AV62" i="28"/>
  <c r="AL62" i="28"/>
  <c r="AC62" i="28"/>
  <c r="BF62" i="28"/>
  <c r="AU62" i="28"/>
  <c r="AK62" i="28"/>
  <c r="AA62" i="28"/>
  <c r="BE62" i="28"/>
  <c r="AT62" i="28"/>
  <c r="AI62" i="28"/>
  <c r="Z62" i="28"/>
  <c r="BI69" i="28"/>
  <c r="BA69" i="28"/>
  <c r="AS69" i="28"/>
  <c r="AK69" i="28"/>
  <c r="AC69" i="28"/>
  <c r="BH69" i="28"/>
  <c r="AZ69" i="28"/>
  <c r="AR69" i="28"/>
  <c r="AJ69" i="28"/>
  <c r="AB69" i="28"/>
  <c r="BM69" i="28"/>
  <c r="BE69" i="28"/>
  <c r="AW69" i="28"/>
  <c r="AO69" i="28"/>
  <c r="AG69" i="28"/>
  <c r="BL69" i="28"/>
  <c r="BD69" i="28"/>
  <c r="BK69" i="28"/>
  <c r="AV69" i="28"/>
  <c r="AI69" i="28"/>
  <c r="BG69" i="28"/>
  <c r="AT69" i="28"/>
  <c r="AF69" i="28"/>
  <c r="BF69" i="28"/>
  <c r="AQ69" i="28"/>
  <c r="AE69" i="28"/>
  <c r="BC69" i="28"/>
  <c r="AP69" i="28"/>
  <c r="AD69" i="28"/>
  <c r="AY69" i="28"/>
  <c r="AM69" i="28"/>
  <c r="Z69" i="28"/>
  <c r="AN69" i="28"/>
  <c r="AL69" i="28"/>
  <c r="AH69" i="28"/>
  <c r="AA69" i="28"/>
  <c r="BJ69" i="28"/>
  <c r="BB69" i="28"/>
  <c r="AX69" i="28"/>
  <c r="AU69" i="28"/>
  <c r="ES20" i="15"/>
  <c r="ES128" i="27" s="1"/>
  <c r="GX60" i="27"/>
  <c r="BF56" i="28"/>
  <c r="AX56" i="28"/>
  <c r="AP56" i="28"/>
  <c r="AH56" i="28"/>
  <c r="Z56" i="28"/>
  <c r="BM56" i="28"/>
  <c r="BE56" i="28"/>
  <c r="AW56" i="28"/>
  <c r="AO56" i="28"/>
  <c r="AG56" i="28"/>
  <c r="BL56" i="28"/>
  <c r="BD56" i="28"/>
  <c r="AV56" i="28"/>
  <c r="AN56" i="28"/>
  <c r="AF56" i="28"/>
  <c r="BK56" i="28"/>
  <c r="BC56" i="28"/>
  <c r="AU56" i="28"/>
  <c r="AM56" i="28"/>
  <c r="AE56" i="28"/>
  <c r="BJ56" i="28"/>
  <c r="BB56" i="28"/>
  <c r="AT56" i="28"/>
  <c r="AL56" i="28"/>
  <c r="AD56" i="28"/>
  <c r="BI56" i="28"/>
  <c r="BA56" i="28"/>
  <c r="AS56" i="28"/>
  <c r="AK56" i="28"/>
  <c r="AC56" i="28"/>
  <c r="BH56" i="28"/>
  <c r="AZ56" i="28"/>
  <c r="AR56" i="28"/>
  <c r="AJ56" i="28"/>
  <c r="AB56" i="28"/>
  <c r="BG56" i="28"/>
  <c r="AY56" i="28"/>
  <c r="AQ56" i="28"/>
  <c r="AI56" i="28"/>
  <c r="AA56" i="28"/>
  <c r="BG63" i="28"/>
  <c r="AY63" i="28"/>
  <c r="AQ63" i="28"/>
  <c r="AI63" i="28"/>
  <c r="AA63" i="28"/>
  <c r="BM63" i="28"/>
  <c r="BE63" i="28"/>
  <c r="AW63" i="28"/>
  <c r="AO63" i="28"/>
  <c r="AG63" i="28"/>
  <c r="BL63" i="28"/>
  <c r="BD63" i="28"/>
  <c r="AV63" i="28"/>
  <c r="AN63" i="28"/>
  <c r="AF63" i="28"/>
  <c r="BK63" i="28"/>
  <c r="BC63" i="28"/>
  <c r="AU63" i="28"/>
  <c r="AM63" i="28"/>
  <c r="AE63" i="28"/>
  <c r="BI63" i="28"/>
  <c r="BA63" i="28"/>
  <c r="AS63" i="28"/>
  <c r="AK63" i="28"/>
  <c r="AC63" i="28"/>
  <c r="AX63" i="28"/>
  <c r="AB63" i="28"/>
  <c r="AT63" i="28"/>
  <c r="Z63" i="28"/>
  <c r="AR63" i="28"/>
  <c r="BJ63" i="28"/>
  <c r="AP63" i="28"/>
  <c r="BH63" i="28"/>
  <c r="AL63" i="28"/>
  <c r="BF63" i="28"/>
  <c r="AJ63" i="28"/>
  <c r="BB63" i="28"/>
  <c r="AH63" i="28"/>
  <c r="AZ63" i="28"/>
  <c r="AD63" i="28"/>
  <c r="BJ72" i="28"/>
  <c r="BB72" i="28"/>
  <c r="AT72" i="28"/>
  <c r="AL72" i="28"/>
  <c r="AD72" i="28"/>
  <c r="BG72" i="28"/>
  <c r="AY72" i="28"/>
  <c r="AQ72" i="28"/>
  <c r="AI72" i="28"/>
  <c r="AA72" i="28"/>
  <c r="BF72" i="28"/>
  <c r="AX72" i="28"/>
  <c r="AP72" i="28"/>
  <c r="AH72" i="28"/>
  <c r="Z72" i="28"/>
  <c r="BD72" i="28"/>
  <c r="AR72" i="28"/>
  <c r="AE72" i="28"/>
  <c r="BC72" i="28"/>
  <c r="AO72" i="28"/>
  <c r="AC72" i="28"/>
  <c r="BM72" i="28"/>
  <c r="BA72" i="28"/>
  <c r="AN72" i="28"/>
  <c r="AB72" i="28"/>
  <c r="BL72" i="28"/>
  <c r="AZ72" i="28"/>
  <c r="AM72" i="28"/>
  <c r="BK72" i="28"/>
  <c r="AW72" i="28"/>
  <c r="AK72" i="28"/>
  <c r="BI72" i="28"/>
  <c r="AV72" i="28"/>
  <c r="AJ72" i="28"/>
  <c r="BH72" i="28"/>
  <c r="AU72" i="28"/>
  <c r="AG72" i="28"/>
  <c r="BE72" i="28"/>
  <c r="AS72" i="28"/>
  <c r="AF72" i="28"/>
  <c r="DU20" i="15"/>
  <c r="DU128" i="27" s="1"/>
  <c r="GV60" i="27"/>
  <c r="BF48" i="28"/>
  <c r="AX48" i="28"/>
  <c r="AP48" i="28"/>
  <c r="AH48" i="28"/>
  <c r="Z48" i="28"/>
  <c r="BL48" i="28"/>
  <c r="BC48" i="28"/>
  <c r="AT48" i="28"/>
  <c r="AK48" i="28"/>
  <c r="AB48" i="28"/>
  <c r="BK48" i="28"/>
  <c r="BB48" i="28"/>
  <c r="AS48" i="28"/>
  <c r="AJ48" i="28"/>
  <c r="AA48" i="28"/>
  <c r="BJ48" i="28"/>
  <c r="BA48" i="28"/>
  <c r="AR48" i="28"/>
  <c r="AI48" i="28"/>
  <c r="BI48" i="28"/>
  <c r="AZ48" i="28"/>
  <c r="AQ48" i="28"/>
  <c r="AG48" i="28"/>
  <c r="BH48" i="28"/>
  <c r="AY48" i="28"/>
  <c r="AO48" i="28"/>
  <c r="AF48" i="28"/>
  <c r="BG48" i="28"/>
  <c r="AW48" i="28"/>
  <c r="AN48" i="28"/>
  <c r="AE48" i="28"/>
  <c r="BE48" i="28"/>
  <c r="AV48" i="28"/>
  <c r="AM48" i="28"/>
  <c r="AD48" i="28"/>
  <c r="AL48" i="28"/>
  <c r="AC48" i="28"/>
  <c r="BM48" i="28"/>
  <c r="BD48" i="28"/>
  <c r="AU48" i="28"/>
  <c r="BK55" i="28"/>
  <c r="BC55" i="28"/>
  <c r="AU55" i="28"/>
  <c r="AM55" i="28"/>
  <c r="AE55" i="28"/>
  <c r="BI55" i="28"/>
  <c r="BA55" i="28"/>
  <c r="AS55" i="28"/>
  <c r="AK55" i="28"/>
  <c r="AC55" i="28"/>
  <c r="BH55" i="28"/>
  <c r="AZ55" i="28"/>
  <c r="AR55" i="28"/>
  <c r="AJ55" i="28"/>
  <c r="AB55" i="28"/>
  <c r="BF55" i="28"/>
  <c r="AX55" i="28"/>
  <c r="AP55" i="28"/>
  <c r="AH55" i="28"/>
  <c r="Z55" i="28"/>
  <c r="BB55" i="28"/>
  <c r="AL55" i="28"/>
  <c r="AY55" i="28"/>
  <c r="AI55" i="28"/>
  <c r="BM55" i="28"/>
  <c r="AW55" i="28"/>
  <c r="AG55" i="28"/>
  <c r="BL55" i="28"/>
  <c r="AV55" i="28"/>
  <c r="AF55" i="28"/>
  <c r="BJ55" i="28"/>
  <c r="AT55" i="28"/>
  <c r="AD55" i="28"/>
  <c r="BG55" i="28"/>
  <c r="AQ55" i="28"/>
  <c r="AA55" i="28"/>
  <c r="BE55" i="28"/>
  <c r="AO55" i="28"/>
  <c r="BD55" i="28"/>
  <c r="AN55" i="28"/>
  <c r="BI64" i="28"/>
  <c r="BA64" i="28"/>
  <c r="AS64" i="28"/>
  <c r="AK64" i="28"/>
  <c r="AC64" i="28"/>
  <c r="BJ64" i="28"/>
  <c r="AZ64" i="28"/>
  <c r="AQ64" i="28"/>
  <c r="AH64" i="28"/>
  <c r="BH64" i="28"/>
  <c r="AY64" i="28"/>
  <c r="AP64" i="28"/>
  <c r="AG64" i="28"/>
  <c r="BG64" i="28"/>
  <c r="AX64" i="28"/>
  <c r="AO64" i="28"/>
  <c r="AF64" i="28"/>
  <c r="BF64" i="28"/>
  <c r="AW64" i="28"/>
  <c r="AN64" i="28"/>
  <c r="AE64" i="28"/>
  <c r="BE64" i="28"/>
  <c r="AV64" i="28"/>
  <c r="AM64" i="28"/>
  <c r="AD64" i="28"/>
  <c r="BM64" i="28"/>
  <c r="BD64" i="28"/>
  <c r="AU64" i="28"/>
  <c r="AL64" i="28"/>
  <c r="AB64" i="28"/>
  <c r="BL64" i="28"/>
  <c r="BC64" i="28"/>
  <c r="AT64" i="28"/>
  <c r="AJ64" i="28"/>
  <c r="AA64" i="28"/>
  <c r="BK64" i="28"/>
  <c r="BB64" i="28"/>
  <c r="AR64" i="28"/>
  <c r="AI64" i="28"/>
  <c r="Z64" i="28"/>
  <c r="BL71" i="28"/>
  <c r="BD71" i="28"/>
  <c r="AV71" i="28"/>
  <c r="AN71" i="28"/>
  <c r="AF71" i="28"/>
  <c r="BE71" i="28"/>
  <c r="AU71" i="28"/>
  <c r="AL71" i="28"/>
  <c r="AC71" i="28"/>
  <c r="BM71" i="28"/>
  <c r="BC71" i="28"/>
  <c r="AT71" i="28"/>
  <c r="AK71" i="28"/>
  <c r="AB71" i="28"/>
  <c r="BK71" i="28"/>
  <c r="BB71" i="28"/>
  <c r="AS71" i="28"/>
  <c r="AJ71" i="28"/>
  <c r="AA71" i="28"/>
  <c r="BJ71" i="28"/>
  <c r="BA71" i="28"/>
  <c r="AR71" i="28"/>
  <c r="AI71" i="28"/>
  <c r="Z71" i="28"/>
  <c r="BI71" i="28"/>
  <c r="AZ71" i="28"/>
  <c r="AQ71" i="28"/>
  <c r="AH71" i="28"/>
  <c r="BH71" i="28"/>
  <c r="AY71" i="28"/>
  <c r="AP71" i="28"/>
  <c r="AG71" i="28"/>
  <c r="BG71" i="28"/>
  <c r="AX71" i="28"/>
  <c r="AO71" i="28"/>
  <c r="AE71" i="28"/>
  <c r="BF71" i="28"/>
  <c r="AW71" i="28"/>
  <c r="AM71" i="28"/>
  <c r="AD71" i="28"/>
  <c r="DR20" i="15"/>
  <c r="DR128" i="27" s="1"/>
  <c r="EH20" i="15"/>
  <c r="EH128" i="27" s="1"/>
  <c r="HC60" i="27"/>
  <c r="BL49" i="28"/>
  <c r="BD49" i="28"/>
  <c r="AV49" i="28"/>
  <c r="AN49" i="28"/>
  <c r="AF49" i="28"/>
  <c r="BI49" i="28"/>
  <c r="BA49" i="28"/>
  <c r="AS49" i="28"/>
  <c r="AK49" i="28"/>
  <c r="AC49" i="28"/>
  <c r="BK49" i="28"/>
  <c r="AZ49" i="28"/>
  <c r="AP49" i="28"/>
  <c r="AE49" i="28"/>
  <c r="BJ49" i="28"/>
  <c r="AY49" i="28"/>
  <c r="AO49" i="28"/>
  <c r="AD49" i="28"/>
  <c r="BH49" i="28"/>
  <c r="AX49" i="28"/>
  <c r="AM49" i="28"/>
  <c r="AB49" i="28"/>
  <c r="BG49" i="28"/>
  <c r="AW49" i="28"/>
  <c r="AL49" i="28"/>
  <c r="AA49" i="28"/>
  <c r="BF49" i="28"/>
  <c r="AU49" i="28"/>
  <c r="AJ49" i="28"/>
  <c r="Z49" i="28"/>
  <c r="BE49" i="28"/>
  <c r="AT49" i="28"/>
  <c r="AI49" i="28"/>
  <c r="BC49" i="28"/>
  <c r="AR49" i="28"/>
  <c r="AH49" i="28"/>
  <c r="BM49" i="28"/>
  <c r="BB49" i="28"/>
  <c r="AQ49" i="28"/>
  <c r="AG49" i="28"/>
  <c r="BL57" i="28"/>
  <c r="BD57" i="28"/>
  <c r="AV57" i="28"/>
  <c r="AN57" i="28"/>
  <c r="AF57" i="28"/>
  <c r="BE57" i="28"/>
  <c r="AU57" i="28"/>
  <c r="AL57" i="28"/>
  <c r="AC57" i="28"/>
  <c r="BM57" i="28"/>
  <c r="BC57" i="28"/>
  <c r="AT57" i="28"/>
  <c r="AK57" i="28"/>
  <c r="AB57" i="28"/>
  <c r="BK57" i="28"/>
  <c r="BB57" i="28"/>
  <c r="AS57" i="28"/>
  <c r="AJ57" i="28"/>
  <c r="AA57" i="28"/>
  <c r="BJ57" i="28"/>
  <c r="BA57" i="28"/>
  <c r="AR57" i="28"/>
  <c r="AI57" i="28"/>
  <c r="Z57" i="28"/>
  <c r="BI57" i="28"/>
  <c r="AZ57" i="28"/>
  <c r="AQ57" i="28"/>
  <c r="AH57" i="28"/>
  <c r="BH57" i="28"/>
  <c r="AY57" i="28"/>
  <c r="AP57" i="28"/>
  <c r="AG57" i="28"/>
  <c r="BG57" i="28"/>
  <c r="AX57" i="28"/>
  <c r="AO57" i="28"/>
  <c r="AE57" i="28"/>
  <c r="AM57" i="28"/>
  <c r="AD57" i="28"/>
  <c r="BF57" i="28"/>
  <c r="AW57" i="28"/>
  <c r="BH65" i="28"/>
  <c r="AZ65" i="28"/>
  <c r="AR65" i="28"/>
  <c r="AJ65" i="28"/>
  <c r="AB65" i="28"/>
  <c r="BM65" i="28"/>
  <c r="BE65" i="28"/>
  <c r="AW65" i="28"/>
  <c r="AO65" i="28"/>
  <c r="AG65" i="28"/>
  <c r="BL65" i="28"/>
  <c r="BD65" i="28"/>
  <c r="AV65" i="28"/>
  <c r="AN65" i="28"/>
  <c r="AF65" i="28"/>
  <c r="BG65" i="28"/>
  <c r="AT65" i="28"/>
  <c r="AH65" i="28"/>
  <c r="BF65" i="28"/>
  <c r="AS65" i="28"/>
  <c r="AE65" i="28"/>
  <c r="BC65" i="28"/>
  <c r="AQ65" i="28"/>
  <c r="AD65" i="28"/>
  <c r="BB65" i="28"/>
  <c r="AP65" i="28"/>
  <c r="AC65" i="28"/>
  <c r="BA65" i="28"/>
  <c r="AM65" i="28"/>
  <c r="AA65" i="28"/>
  <c r="BK65" i="28"/>
  <c r="AY65" i="28"/>
  <c r="AL65" i="28"/>
  <c r="Z65" i="28"/>
  <c r="BJ65" i="28"/>
  <c r="AX65" i="28"/>
  <c r="AK65" i="28"/>
  <c r="BI65" i="28"/>
  <c r="AU65" i="28"/>
  <c r="AI65" i="28"/>
  <c r="BM75" i="28"/>
  <c r="BE75" i="28"/>
  <c r="AW75" i="28"/>
  <c r="AO75" i="28"/>
  <c r="AG75" i="28"/>
  <c r="BJ75" i="28"/>
  <c r="BB75" i="28"/>
  <c r="AT75" i="28"/>
  <c r="AL75" i="28"/>
  <c r="AD75" i="28"/>
  <c r="BI75" i="28"/>
  <c r="BA75" i="28"/>
  <c r="AS75" i="28"/>
  <c r="BL75" i="28"/>
  <c r="AY75" i="28"/>
  <c r="AM75" i="28"/>
  <c r="AB75" i="28"/>
  <c r="BH75" i="28"/>
  <c r="AV75" i="28"/>
  <c r="AJ75" i="28"/>
  <c r="Z75" i="28"/>
  <c r="BF75" i="28"/>
  <c r="AR75" i="28"/>
  <c r="AH75" i="28"/>
  <c r="BD75" i="28"/>
  <c r="AQ75" i="28"/>
  <c r="AF75" i="28"/>
  <c r="BC75" i="28"/>
  <c r="AP75" i="28"/>
  <c r="AE75" i="28"/>
  <c r="AN75" i="28"/>
  <c r="AK75" i="28"/>
  <c r="AI75" i="28"/>
  <c r="BK75" i="28"/>
  <c r="AC75" i="28"/>
  <c r="BG75" i="28"/>
  <c r="AA75" i="28"/>
  <c r="AZ75" i="28"/>
  <c r="AX75" i="28"/>
  <c r="AU75" i="28"/>
  <c r="GT60" i="27"/>
  <c r="BL51" i="28"/>
  <c r="BD51" i="28"/>
  <c r="AV51" i="28"/>
  <c r="AN51" i="28"/>
  <c r="AF51" i="28"/>
  <c r="BK51" i="28"/>
  <c r="BC51" i="28"/>
  <c r="AU51" i="28"/>
  <c r="AM51" i="28"/>
  <c r="AE51" i="28"/>
  <c r="BJ51" i="28"/>
  <c r="BB51" i="28"/>
  <c r="AT51" i="28"/>
  <c r="AL51" i="28"/>
  <c r="AD51" i="28"/>
  <c r="BI51" i="28"/>
  <c r="BA51" i="28"/>
  <c r="AS51" i="28"/>
  <c r="AK51" i="28"/>
  <c r="AC51" i="28"/>
  <c r="BH51" i="28"/>
  <c r="AZ51" i="28"/>
  <c r="AR51" i="28"/>
  <c r="AJ51" i="28"/>
  <c r="AB51" i="28"/>
  <c r="BG51" i="28"/>
  <c r="AY51" i="28"/>
  <c r="AQ51" i="28"/>
  <c r="AI51" i="28"/>
  <c r="AA51" i="28"/>
  <c r="BF51" i="28"/>
  <c r="AX51" i="28"/>
  <c r="AP51" i="28"/>
  <c r="AH51" i="28"/>
  <c r="Z51" i="28"/>
  <c r="BM51" i="28"/>
  <c r="BE51" i="28"/>
  <c r="AW51" i="28"/>
  <c r="AO51" i="28"/>
  <c r="AG51" i="28"/>
  <c r="BL59" i="28"/>
  <c r="BD59" i="28"/>
  <c r="AV59" i="28"/>
  <c r="AN59" i="28"/>
  <c r="AF59" i="28"/>
  <c r="BJ59" i="28"/>
  <c r="BB59" i="28"/>
  <c r="AT59" i="28"/>
  <c r="AL59" i="28"/>
  <c r="AD59" i="28"/>
  <c r="BH59" i="28"/>
  <c r="AZ59" i="28"/>
  <c r="AR59" i="28"/>
  <c r="AJ59" i="28"/>
  <c r="BI59" i="28"/>
  <c r="AW59" i="28"/>
  <c r="AI59" i="28"/>
  <c r="BG59" i="28"/>
  <c r="AU59" i="28"/>
  <c r="AH59" i="28"/>
  <c r="BF59" i="28"/>
  <c r="AS59" i="28"/>
  <c r="AG59" i="28"/>
  <c r="BE59" i="28"/>
  <c r="AQ59" i="28"/>
  <c r="AE59" i="28"/>
  <c r="BC59" i="28"/>
  <c r="AP59" i="28"/>
  <c r="AC59" i="28"/>
  <c r="BA59" i="28"/>
  <c r="AO59" i="28"/>
  <c r="AB59" i="28"/>
  <c r="BM59" i="28"/>
  <c r="AY59" i="28"/>
  <c r="AM59" i="28"/>
  <c r="AA59" i="28"/>
  <c r="BK59" i="28"/>
  <c r="AX59" i="28"/>
  <c r="AK59" i="28"/>
  <c r="Z59" i="28"/>
  <c r="BL66" i="28"/>
  <c r="BD66" i="28"/>
  <c r="BI66" i="28"/>
  <c r="AZ66" i="28"/>
  <c r="AR66" i="28"/>
  <c r="AJ66" i="28"/>
  <c r="AB66" i="28"/>
  <c r="BM66" i="28"/>
  <c r="BB66" i="28"/>
  <c r="AS66" i="28"/>
  <c r="AI66" i="28"/>
  <c r="Z66" i="28"/>
  <c r="BK66" i="28"/>
  <c r="BA66" i="28"/>
  <c r="AQ66" i="28"/>
  <c r="AH66" i="28"/>
  <c r="BJ66" i="28"/>
  <c r="AY66" i="28"/>
  <c r="AP66" i="28"/>
  <c r="AG66" i="28"/>
  <c r="BH66" i="28"/>
  <c r="AX66" i="28"/>
  <c r="AO66" i="28"/>
  <c r="AF66" i="28"/>
  <c r="BG66" i="28"/>
  <c r="AW66" i="28"/>
  <c r="AN66" i="28"/>
  <c r="AE66" i="28"/>
  <c r="BF66" i="28"/>
  <c r="AV66" i="28"/>
  <c r="AM66" i="28"/>
  <c r="AD66" i="28"/>
  <c r="BE66" i="28"/>
  <c r="AU66" i="28"/>
  <c r="AL66" i="28"/>
  <c r="AC66" i="28"/>
  <c r="AA66" i="28"/>
  <c r="BC66" i="28"/>
  <c r="AT66" i="28"/>
  <c r="AK66" i="28"/>
  <c r="BH76" i="28"/>
  <c r="AZ76" i="28"/>
  <c r="AR76" i="28"/>
  <c r="AJ76" i="28"/>
  <c r="AB76" i="28"/>
  <c r="BM76" i="28"/>
  <c r="BE76" i="28"/>
  <c r="AW76" i="28"/>
  <c r="AO76" i="28"/>
  <c r="AG76" i="28"/>
  <c r="BL76" i="28"/>
  <c r="BD76" i="28"/>
  <c r="AV76" i="28"/>
  <c r="AN76" i="28"/>
  <c r="AF76" i="28"/>
  <c r="BA76" i="28"/>
  <c r="AM76" i="28"/>
  <c r="AA76" i="28"/>
  <c r="BK76" i="28"/>
  <c r="AY76" i="28"/>
  <c r="AL76" i="28"/>
  <c r="Z76" i="28"/>
  <c r="BJ76" i="28"/>
  <c r="AX76" i="28"/>
  <c r="AK76" i="28"/>
  <c r="BI76" i="28"/>
  <c r="AU76" i="28"/>
  <c r="AI76" i="28"/>
  <c r="BG76" i="28"/>
  <c r="AT76" i="28"/>
  <c r="AH76" i="28"/>
  <c r="BF76" i="28"/>
  <c r="AS76" i="28"/>
  <c r="AE76" i="28"/>
  <c r="BC76" i="28"/>
  <c r="AQ76" i="28"/>
  <c r="AD76" i="28"/>
  <c r="BB76" i="28"/>
  <c r="AP76" i="28"/>
  <c r="AC76" i="28"/>
  <c r="EU20" i="15"/>
  <c r="EU128" i="27" s="1"/>
  <c r="BI50" i="28"/>
  <c r="BA50" i="28"/>
  <c r="AS50" i="28"/>
  <c r="AK50" i="28"/>
  <c r="AC50" i="28"/>
  <c r="BG50" i="28"/>
  <c r="AY50" i="28"/>
  <c r="AQ50" i="28"/>
  <c r="AI50" i="28"/>
  <c r="AA50" i="28"/>
  <c r="BF50" i="28"/>
  <c r="AX50" i="28"/>
  <c r="AP50" i="28"/>
  <c r="AH50" i="28"/>
  <c r="Z50" i="28"/>
  <c r="BL50" i="28"/>
  <c r="BD50" i="28"/>
  <c r="AV50" i="28"/>
  <c r="AN50" i="28"/>
  <c r="AF50" i="28"/>
  <c r="BK50" i="28"/>
  <c r="BC50" i="28"/>
  <c r="AU50" i="28"/>
  <c r="AM50" i="28"/>
  <c r="AE50" i="28"/>
  <c r="BH50" i="28"/>
  <c r="AL50" i="28"/>
  <c r="BE50" i="28"/>
  <c r="AJ50" i="28"/>
  <c r="BB50" i="28"/>
  <c r="AG50" i="28"/>
  <c r="AZ50" i="28"/>
  <c r="AD50" i="28"/>
  <c r="AW50" i="28"/>
  <c r="AB50" i="28"/>
  <c r="AT50" i="28"/>
  <c r="BM50" i="28"/>
  <c r="AR50" i="28"/>
  <c r="BJ50" i="28"/>
  <c r="AO50" i="28"/>
  <c r="BI60" i="28"/>
  <c r="BA60" i="28"/>
  <c r="AS60" i="28"/>
  <c r="AK60" i="28"/>
  <c r="AC60" i="28"/>
  <c r="BG60" i="28"/>
  <c r="AY60" i="28"/>
  <c r="AQ60" i="28"/>
  <c r="AI60" i="28"/>
  <c r="AA60" i="28"/>
  <c r="BF60" i="28"/>
  <c r="AX60" i="28"/>
  <c r="AP60" i="28"/>
  <c r="AH60" i="28"/>
  <c r="Z60" i="28"/>
  <c r="BM60" i="28"/>
  <c r="BE60" i="28"/>
  <c r="AW60" i="28"/>
  <c r="AO60" i="28"/>
  <c r="AG60" i="28"/>
  <c r="BK60" i="28"/>
  <c r="BC60" i="28"/>
  <c r="AU60" i="28"/>
  <c r="AM60" i="28"/>
  <c r="AE60" i="28"/>
  <c r="AV60" i="28"/>
  <c r="AB60" i="28"/>
  <c r="AT60" i="28"/>
  <c r="BL60" i="28"/>
  <c r="AR60" i="28"/>
  <c r="BJ60" i="28"/>
  <c r="AN60" i="28"/>
  <c r="BH60" i="28"/>
  <c r="AL60" i="28"/>
  <c r="BD60" i="28"/>
  <c r="AJ60" i="28"/>
  <c r="BB60" i="28"/>
  <c r="AF60" i="28"/>
  <c r="AZ60" i="28"/>
  <c r="AD60" i="28"/>
  <c r="BF68" i="28"/>
  <c r="AX68" i="28"/>
  <c r="AP68" i="28"/>
  <c r="AH68" i="28"/>
  <c r="Z68" i="28"/>
  <c r="BM68" i="28"/>
  <c r="BE68" i="28"/>
  <c r="AW68" i="28"/>
  <c r="AO68" i="28"/>
  <c r="AG68" i="28"/>
  <c r="BJ68" i="28"/>
  <c r="BB68" i="28"/>
  <c r="AT68" i="28"/>
  <c r="AL68" i="28"/>
  <c r="AD68" i="28"/>
  <c r="BD68" i="28"/>
  <c r="AR68" i="28"/>
  <c r="AE68" i="28"/>
  <c r="BA68" i="28"/>
  <c r="AN68" i="28"/>
  <c r="AB68" i="28"/>
  <c r="BK68" i="28"/>
  <c r="AY68" i="28"/>
  <c r="AK68" i="28"/>
  <c r="BI68" i="28"/>
  <c r="AQ68" i="28"/>
  <c r="BH68" i="28"/>
  <c r="AM68" i="28"/>
  <c r="BG68" i="28"/>
  <c r="AJ68" i="28"/>
  <c r="BC68" i="28"/>
  <c r="AI68" i="28"/>
  <c r="AZ68" i="28"/>
  <c r="AF68" i="28"/>
  <c r="AV68" i="28"/>
  <c r="AC68" i="28"/>
  <c r="AU68" i="28"/>
  <c r="AA68" i="28"/>
  <c r="BL68" i="28"/>
  <c r="AS68" i="28"/>
  <c r="BJ74" i="28"/>
  <c r="BB74" i="28"/>
  <c r="AT74" i="28"/>
  <c r="AL74" i="28"/>
  <c r="AD74" i="28"/>
  <c r="BG74" i="28"/>
  <c r="AY74" i="28"/>
  <c r="AQ74" i="28"/>
  <c r="AI74" i="28"/>
  <c r="AA74" i="28"/>
  <c r="BH74" i="28"/>
  <c r="AW74" i="28"/>
  <c r="AM74" i="28"/>
  <c r="AB74" i="28"/>
  <c r="BD74" i="28"/>
  <c r="AS74" i="28"/>
  <c r="AH74" i="28"/>
  <c r="BM74" i="28"/>
  <c r="AZ74" i="28"/>
  <c r="AK74" i="28"/>
  <c r="BL74" i="28"/>
  <c r="AX74" i="28"/>
  <c r="AJ74" i="28"/>
  <c r="BK74" i="28"/>
  <c r="AV74" i="28"/>
  <c r="AG74" i="28"/>
  <c r="BI74" i="28"/>
  <c r="AU74" i="28"/>
  <c r="AF74" i="28"/>
  <c r="BF74" i="28"/>
  <c r="AR74" i="28"/>
  <c r="AE74" i="28"/>
  <c r="BE74" i="28"/>
  <c r="AP74" i="28"/>
  <c r="AC74" i="28"/>
  <c r="BC74" i="28"/>
  <c r="AO74" i="28"/>
  <c r="Z74" i="28"/>
  <c r="BA74" i="28"/>
  <c r="AN74" i="28"/>
  <c r="BH53" i="28"/>
  <c r="AZ53" i="28"/>
  <c r="AR53" i="28"/>
  <c r="BM53" i="28"/>
  <c r="BD53" i="28"/>
  <c r="AU53" i="28"/>
  <c r="AL53" i="28"/>
  <c r="AD53" i="28"/>
  <c r="BL53" i="28"/>
  <c r="BC53" i="28"/>
  <c r="AT53" i="28"/>
  <c r="AK53" i="28"/>
  <c r="AC53" i="28"/>
  <c r="BK53" i="28"/>
  <c r="BB53" i="28"/>
  <c r="AS53" i="28"/>
  <c r="AJ53" i="28"/>
  <c r="AB53" i="28"/>
  <c r="BJ53" i="28"/>
  <c r="BA53" i="28"/>
  <c r="AQ53" i="28"/>
  <c r="AI53" i="28"/>
  <c r="AA53" i="28"/>
  <c r="BI53" i="28"/>
  <c r="AY53" i="28"/>
  <c r="AP53" i="28"/>
  <c r="AH53" i="28"/>
  <c r="Z53" i="28"/>
  <c r="BG53" i="28"/>
  <c r="AX53" i="28"/>
  <c r="AO53" i="28"/>
  <c r="AG53" i="28"/>
  <c r="BF53" i="28"/>
  <c r="AW53" i="28"/>
  <c r="AN53" i="28"/>
  <c r="AF53" i="28"/>
  <c r="BE53" i="28"/>
  <c r="AV53" i="28"/>
  <c r="AM53" i="28"/>
  <c r="AE53" i="28"/>
  <c r="BG58" i="28"/>
  <c r="AY58" i="28"/>
  <c r="AQ58" i="28"/>
  <c r="AI58" i="28"/>
  <c r="AA58" i="28"/>
  <c r="BK58" i="28"/>
  <c r="BB58" i="28"/>
  <c r="AS58" i="28"/>
  <c r="AJ58" i="28"/>
  <c r="Z58" i="28"/>
  <c r="BJ58" i="28"/>
  <c r="BA58" i="28"/>
  <c r="AR58" i="28"/>
  <c r="AH58" i="28"/>
  <c r="BI58" i="28"/>
  <c r="AZ58" i="28"/>
  <c r="AP58" i="28"/>
  <c r="AG58" i="28"/>
  <c r="BH58" i="28"/>
  <c r="AX58" i="28"/>
  <c r="AO58" i="28"/>
  <c r="AF58" i="28"/>
  <c r="BF58" i="28"/>
  <c r="AW58" i="28"/>
  <c r="AN58" i="28"/>
  <c r="AE58" i="28"/>
  <c r="BE58" i="28"/>
  <c r="AV58" i="28"/>
  <c r="AM58" i="28"/>
  <c r="AD58" i="28"/>
  <c r="BM58" i="28"/>
  <c r="BD58" i="28"/>
  <c r="AU58" i="28"/>
  <c r="AL58" i="28"/>
  <c r="AC58" i="28"/>
  <c r="BL58" i="28"/>
  <c r="BC58" i="28"/>
  <c r="AT58" i="28"/>
  <c r="AK58" i="28"/>
  <c r="AB58" i="28"/>
  <c r="BI70" i="28"/>
  <c r="BA70" i="28"/>
  <c r="AS70" i="28"/>
  <c r="AK70" i="28"/>
  <c r="AC70" i="28"/>
  <c r="BH70" i="28"/>
  <c r="AY70" i="28"/>
  <c r="AP70" i="28"/>
  <c r="AG70" i="28"/>
  <c r="BG70" i="28"/>
  <c r="AX70" i="28"/>
  <c r="AO70" i="28"/>
  <c r="AF70" i="28"/>
  <c r="BF70" i="28"/>
  <c r="AW70" i="28"/>
  <c r="AN70" i="28"/>
  <c r="AE70" i="28"/>
  <c r="BE70" i="28"/>
  <c r="AV70" i="28"/>
  <c r="AM70" i="28"/>
  <c r="AD70" i="28"/>
  <c r="BM70" i="28"/>
  <c r="BD70" i="28"/>
  <c r="AU70" i="28"/>
  <c r="AL70" i="28"/>
  <c r="AB70" i="28"/>
  <c r="BL70" i="28"/>
  <c r="BC70" i="28"/>
  <c r="AT70" i="28"/>
  <c r="AJ70" i="28"/>
  <c r="AA70" i="28"/>
  <c r="BK70" i="28"/>
  <c r="BB70" i="28"/>
  <c r="AR70" i="28"/>
  <c r="AI70" i="28"/>
  <c r="Z70" i="28"/>
  <c r="AQ70" i="28"/>
  <c r="AH70" i="28"/>
  <c r="BJ70" i="28"/>
  <c r="AZ70" i="28"/>
  <c r="BL73" i="28"/>
  <c r="BD73" i="28"/>
  <c r="AV73" i="28"/>
  <c r="AN73" i="28"/>
  <c r="AF73" i="28"/>
  <c r="BM73" i="28"/>
  <c r="BC73" i="28"/>
  <c r="AT73" i="28"/>
  <c r="AK73" i="28"/>
  <c r="AB73" i="28"/>
  <c r="BJ73" i="28"/>
  <c r="BA73" i="28"/>
  <c r="AR73" i="28"/>
  <c r="AI73" i="28"/>
  <c r="Z73" i="28"/>
  <c r="BH73" i="28"/>
  <c r="AY73" i="28"/>
  <c r="AP73" i="28"/>
  <c r="AG73" i="28"/>
  <c r="BG73" i="28"/>
  <c r="AX73" i="28"/>
  <c r="AO73" i="28"/>
  <c r="AE73" i="28"/>
  <c r="BF73" i="28"/>
  <c r="AW73" i="28"/>
  <c r="AM73" i="28"/>
  <c r="AD73" i="28"/>
  <c r="AQ73" i="28"/>
  <c r="BK73" i="28"/>
  <c r="AL73" i="28"/>
  <c r="BI73" i="28"/>
  <c r="AJ73" i="28"/>
  <c r="BE73" i="28"/>
  <c r="AH73" i="28"/>
  <c r="BB73" i="28"/>
  <c r="AC73" i="28"/>
  <c r="AZ73" i="28"/>
  <c r="AA73" i="28"/>
  <c r="AU73" i="28"/>
  <c r="AS73" i="28"/>
  <c r="AR65" i="24"/>
  <c r="EB65" i="24" s="1"/>
  <c r="AA56" i="24"/>
  <c r="AD65" i="24"/>
  <c r="DN65" i="24" s="1"/>
  <c r="BA56" i="24"/>
  <c r="BC65" i="24"/>
  <c r="AT57" i="24"/>
  <c r="ED57" i="24" s="1"/>
  <c r="AA75" i="24"/>
  <c r="DK75" i="24" s="1"/>
  <c r="AF57" i="24"/>
  <c r="DP57" i="24" s="1"/>
  <c r="AZ75" i="24"/>
  <c r="CR75" i="24" s="1"/>
  <c r="GB75" i="24" s="1"/>
  <c r="BF57" i="24"/>
  <c r="BJ75" i="24"/>
  <c r="ET75" i="24" s="1"/>
  <c r="AI57" i="24"/>
  <c r="DS57" i="24" s="1"/>
  <c r="BK75" i="24"/>
  <c r="EU75" i="24" s="1"/>
  <c r="AX65" i="24"/>
  <c r="CP65" i="24" s="1"/>
  <c r="FZ65" i="24" s="1"/>
  <c r="AB65" i="24"/>
  <c r="DL65" i="24" s="1"/>
  <c r="BA65" i="24"/>
  <c r="EK65" i="24" s="1"/>
  <c r="AM65" i="24"/>
  <c r="CE65" i="24" s="1"/>
  <c r="FO65" i="24" s="1"/>
  <c r="BL65" i="24"/>
  <c r="EV65" i="24" s="1"/>
  <c r="AU56" i="24"/>
  <c r="EE56" i="24" s="1"/>
  <c r="BL56" i="24"/>
  <c r="EV56" i="24" s="1"/>
  <c r="AP56" i="24"/>
  <c r="DZ56" i="24" s="1"/>
  <c r="BH56" i="24"/>
  <c r="ER56" i="24" s="1"/>
  <c r="AL63" i="24"/>
  <c r="CD63" i="24" s="1"/>
  <c r="FN63" i="24" s="1"/>
  <c r="BH63" i="24"/>
  <c r="ER63" i="24" s="1"/>
  <c r="BF65" i="24"/>
  <c r="EP65" i="24" s="1"/>
  <c r="Y65" i="24"/>
  <c r="AJ65" i="24"/>
  <c r="DT65" i="24" s="1"/>
  <c r="BI65" i="24"/>
  <c r="ES65" i="24" s="1"/>
  <c r="AU65" i="24"/>
  <c r="EE65" i="24" s="1"/>
  <c r="AV56" i="24"/>
  <c r="EF56" i="24" s="1"/>
  <c r="AM56" i="24"/>
  <c r="DW56" i="24" s="1"/>
  <c r="AX56" i="24"/>
  <c r="CP56" i="24" s="1"/>
  <c r="FZ56" i="24" s="1"/>
  <c r="AS56" i="24"/>
  <c r="EC56" i="24" s="1"/>
  <c r="AT63" i="24"/>
  <c r="AH65" i="24"/>
  <c r="DR65" i="24" s="1"/>
  <c r="AA65" i="24"/>
  <c r="DK65" i="24" s="1"/>
  <c r="AZ65" i="24"/>
  <c r="EJ65" i="24" s="1"/>
  <c r="AL65" i="24"/>
  <c r="CD65" i="24" s="1"/>
  <c r="FN65" i="24" s="1"/>
  <c r="BK65" i="24"/>
  <c r="EU65" i="24" s="1"/>
  <c r="BC56" i="24"/>
  <c r="CU56" i="24" s="1"/>
  <c r="GE56" i="24" s="1"/>
  <c r="AG56" i="24"/>
  <c r="DQ56" i="24" s="1"/>
  <c r="AI56" i="24"/>
  <c r="BI56" i="24"/>
  <c r="ES56" i="24" s="1"/>
  <c r="AN63" i="24"/>
  <c r="CF63" i="24" s="1"/>
  <c r="FP63" i="24" s="1"/>
  <c r="AO65" i="24"/>
  <c r="DY65" i="24" s="1"/>
  <c r="AI65" i="24"/>
  <c r="DS65" i="24" s="1"/>
  <c r="BH65" i="24"/>
  <c r="ER65" i="24" s="1"/>
  <c r="AT65" i="24"/>
  <c r="ED65" i="24" s="1"/>
  <c r="AF65" i="24"/>
  <c r="DP65" i="24" s="1"/>
  <c r="BD56" i="24"/>
  <c r="AO56" i="24"/>
  <c r="CG56" i="24" s="1"/>
  <c r="FQ56" i="24" s="1"/>
  <c r="BG56" i="24"/>
  <c r="CY56" i="24" s="1"/>
  <c r="GI56" i="24" s="1"/>
  <c r="AL56" i="24"/>
  <c r="CD56" i="24" s="1"/>
  <c r="FN56" i="24" s="1"/>
  <c r="AW63" i="24"/>
  <c r="CO63" i="24" s="1"/>
  <c r="FY63" i="24" s="1"/>
  <c r="AP65" i="24"/>
  <c r="DZ65" i="24" s="1"/>
  <c r="AQ65" i="24"/>
  <c r="EA65" i="24" s="1"/>
  <c r="AC65" i="24"/>
  <c r="DM65" i="24" s="1"/>
  <c r="BB65" i="24"/>
  <c r="AN65" i="24"/>
  <c r="DX65" i="24" s="1"/>
  <c r="AE56" i="24"/>
  <c r="BW56" i="24" s="1"/>
  <c r="FG56" i="24" s="1"/>
  <c r="AW56" i="24"/>
  <c r="EG56" i="24" s="1"/>
  <c r="AB56" i="24"/>
  <c r="BT56" i="24" s="1"/>
  <c r="FD56" i="24" s="1"/>
  <c r="AT56" i="24"/>
  <c r="CL56" i="24" s="1"/>
  <c r="FV56" i="24" s="1"/>
  <c r="BE63" i="24"/>
  <c r="EO63" i="24" s="1"/>
  <c r="Z65" i="24"/>
  <c r="DJ65" i="24" s="1"/>
  <c r="AY65" i="24"/>
  <c r="AK65" i="24"/>
  <c r="DU65" i="24" s="1"/>
  <c r="BJ65" i="24"/>
  <c r="ET65" i="24" s="1"/>
  <c r="AV65" i="24"/>
  <c r="EF65" i="24" s="1"/>
  <c r="BK56" i="24"/>
  <c r="DC56" i="24" s="1"/>
  <c r="GM56" i="24" s="1"/>
  <c r="Z56" i="24"/>
  <c r="BR56" i="24" s="1"/>
  <c r="FB56" i="24" s="1"/>
  <c r="AJ56" i="24"/>
  <c r="CB56" i="24" s="1"/>
  <c r="FL56" i="24" s="1"/>
  <c r="AI63" i="24"/>
  <c r="DS63" i="24" s="1"/>
  <c r="AW65" i="24"/>
  <c r="BG65" i="24"/>
  <c r="EQ65" i="24" s="1"/>
  <c r="AS65" i="24"/>
  <c r="EC65" i="24" s="1"/>
  <c r="AE65" i="24"/>
  <c r="BW65" i="24" s="1"/>
  <c r="FG65" i="24" s="1"/>
  <c r="AF56" i="24"/>
  <c r="DP56" i="24" s="1"/>
  <c r="AH56" i="24"/>
  <c r="BZ56" i="24" s="1"/>
  <c r="FJ56" i="24" s="1"/>
  <c r="AZ56" i="24"/>
  <c r="EJ56" i="24" s="1"/>
  <c r="BA63" i="24"/>
  <c r="EK63" i="24" s="1"/>
  <c r="AQ63" i="24"/>
  <c r="AC71" i="24"/>
  <c r="DM71" i="24" s="1"/>
  <c r="AE71" i="24"/>
  <c r="BW71" i="24" s="1"/>
  <c r="FG71" i="24" s="1"/>
  <c r="BD71" i="24"/>
  <c r="EN71" i="24" s="1"/>
  <c r="AH71" i="24"/>
  <c r="DR71" i="24" s="1"/>
  <c r="BG71" i="24"/>
  <c r="EQ71" i="24" s="1"/>
  <c r="AP57" i="24"/>
  <c r="CH57" i="24" s="1"/>
  <c r="FR57" i="24" s="1"/>
  <c r="AQ57" i="24"/>
  <c r="EA57" i="24" s="1"/>
  <c r="AC57" i="24"/>
  <c r="DM57" i="24" s="1"/>
  <c r="BB57" i="24"/>
  <c r="EL57" i="24" s="1"/>
  <c r="AN57" i="24"/>
  <c r="DX57" i="24" s="1"/>
  <c r="AK75" i="24"/>
  <c r="DU75" i="24" s="1"/>
  <c r="AF75" i="24"/>
  <c r="DP75" i="24" s="1"/>
  <c r="AW75" i="24"/>
  <c r="CO75" i="24" s="1"/>
  <c r="FY75" i="24" s="1"/>
  <c r="AI75" i="24"/>
  <c r="DS75" i="24" s="1"/>
  <c r="BH75" i="24"/>
  <c r="ER75" i="24" s="1"/>
  <c r="BI71" i="24"/>
  <c r="ES71" i="24" s="1"/>
  <c r="AM71" i="24"/>
  <c r="DW71" i="24" s="1"/>
  <c r="BL71" i="24"/>
  <c r="EV71" i="24" s="1"/>
  <c r="AP71" i="24"/>
  <c r="DZ71" i="24" s="1"/>
  <c r="AB71" i="24"/>
  <c r="DL71" i="24" s="1"/>
  <c r="AW57" i="24"/>
  <c r="CO57" i="24" s="1"/>
  <c r="FY57" i="24" s="1"/>
  <c r="AY57" i="24"/>
  <c r="EI57" i="24" s="1"/>
  <c r="AK57" i="24"/>
  <c r="DU57" i="24" s="1"/>
  <c r="BJ57" i="24"/>
  <c r="ET57" i="24" s="1"/>
  <c r="AV57" i="24"/>
  <c r="EF57" i="24" s="1"/>
  <c r="AT75" i="24"/>
  <c r="CL75" i="24" s="1"/>
  <c r="FV75" i="24" s="1"/>
  <c r="AL75" i="24"/>
  <c r="CD75" i="24" s="1"/>
  <c r="FN75" i="24" s="1"/>
  <c r="AN75" i="24"/>
  <c r="CF75" i="24" s="1"/>
  <c r="FP75" i="24" s="1"/>
  <c r="BE75" i="24"/>
  <c r="EO75" i="24" s="1"/>
  <c r="AQ75" i="24"/>
  <c r="EA75" i="24" s="1"/>
  <c r="AT71" i="24"/>
  <c r="CL71" i="24" s="1"/>
  <c r="FV71" i="24" s="1"/>
  <c r="AU71" i="24"/>
  <c r="EE71" i="24" s="1"/>
  <c r="Y71" i="24"/>
  <c r="DI71" i="24" s="1"/>
  <c r="AX71" i="24"/>
  <c r="EH71" i="24" s="1"/>
  <c r="AJ71" i="24"/>
  <c r="DT71" i="24" s="1"/>
  <c r="Z57" i="24"/>
  <c r="BR57" i="24" s="1"/>
  <c r="FB57" i="24" s="1"/>
  <c r="BG57" i="24"/>
  <c r="CY57" i="24" s="1"/>
  <c r="GI57" i="24" s="1"/>
  <c r="AS57" i="24"/>
  <c r="CK57" i="24" s="1"/>
  <c r="FU57" i="24" s="1"/>
  <c r="AE57" i="24"/>
  <c r="DO57" i="24" s="1"/>
  <c r="BD57" i="24"/>
  <c r="EN57" i="24" s="1"/>
  <c r="BA75" i="24"/>
  <c r="EK75" i="24" s="1"/>
  <c r="AS75" i="24"/>
  <c r="EC75" i="24" s="1"/>
  <c r="AV75" i="24"/>
  <c r="CN75" i="24" s="1"/>
  <c r="FX75" i="24" s="1"/>
  <c r="Z75" i="24"/>
  <c r="DJ75" i="24" s="1"/>
  <c r="AY75" i="24"/>
  <c r="EI75" i="24" s="1"/>
  <c r="AD71" i="24"/>
  <c r="DN71" i="24" s="1"/>
  <c r="BC71" i="24"/>
  <c r="EM71" i="24" s="1"/>
  <c r="AG71" i="24"/>
  <c r="DQ71" i="24" s="1"/>
  <c r="BF71" i="24"/>
  <c r="CX71" i="24" s="1"/>
  <c r="GH71" i="24" s="1"/>
  <c r="AR71" i="24"/>
  <c r="CJ71" i="24" s="1"/>
  <c r="FT71" i="24" s="1"/>
  <c r="AX57" i="24"/>
  <c r="EH57" i="24" s="1"/>
  <c r="AB57" i="24"/>
  <c r="DL57" i="24" s="1"/>
  <c r="BA57" i="24"/>
  <c r="CS57" i="24" s="1"/>
  <c r="GC57" i="24" s="1"/>
  <c r="AM57" i="24"/>
  <c r="DW57" i="24" s="1"/>
  <c r="BL57" i="24"/>
  <c r="EV57" i="24" s="1"/>
  <c r="BB75" i="24"/>
  <c r="EL75" i="24" s="1"/>
  <c r="AE75" i="24"/>
  <c r="DO75" i="24" s="1"/>
  <c r="BD75" i="24"/>
  <c r="EN75" i="24" s="1"/>
  <c r="AH75" i="24"/>
  <c r="DR75" i="24" s="1"/>
  <c r="BG75" i="24"/>
  <c r="EQ75" i="24" s="1"/>
  <c r="BJ71" i="24"/>
  <c r="ET71" i="24" s="1"/>
  <c r="BK71" i="24"/>
  <c r="EU71" i="24" s="1"/>
  <c r="AO71" i="24"/>
  <c r="DY71" i="24" s="1"/>
  <c r="AA71" i="24"/>
  <c r="DK71" i="24" s="1"/>
  <c r="AZ71" i="24"/>
  <c r="EJ71" i="24" s="1"/>
  <c r="AG57" i="24"/>
  <c r="BY57" i="24" s="1"/>
  <c r="FI57" i="24" s="1"/>
  <c r="Y57" i="24"/>
  <c r="DI57" i="24" s="1"/>
  <c r="AJ57" i="24"/>
  <c r="CB57" i="24" s="1"/>
  <c r="FL57" i="24" s="1"/>
  <c r="BI57" i="24"/>
  <c r="ES57" i="24" s="1"/>
  <c r="AU57" i="24"/>
  <c r="EE57" i="24" s="1"/>
  <c r="AC75" i="24"/>
  <c r="DM75" i="24" s="1"/>
  <c r="AM75" i="24"/>
  <c r="DW75" i="24" s="1"/>
  <c r="BL75" i="24"/>
  <c r="EV75" i="24" s="1"/>
  <c r="AP75" i="24"/>
  <c r="DZ75" i="24" s="1"/>
  <c r="AB75" i="24"/>
  <c r="DL75" i="24" s="1"/>
  <c r="AK71" i="24"/>
  <c r="CC71" i="24" s="1"/>
  <c r="FM71" i="24" s="1"/>
  <c r="AF71" i="24"/>
  <c r="DP71" i="24" s="1"/>
  <c r="AW71" i="24"/>
  <c r="CO71" i="24" s="1"/>
  <c r="FY71" i="24" s="1"/>
  <c r="AI71" i="24"/>
  <c r="DS71" i="24" s="1"/>
  <c r="BH71" i="24"/>
  <c r="ER71" i="24" s="1"/>
  <c r="AH57" i="24"/>
  <c r="DR57" i="24" s="1"/>
  <c r="BE57" i="24"/>
  <c r="EO57" i="24" s="1"/>
  <c r="AR57" i="24"/>
  <c r="EB57" i="24" s="1"/>
  <c r="AD57" i="24"/>
  <c r="DN57" i="24" s="1"/>
  <c r="BC57" i="24"/>
  <c r="EM57" i="24" s="1"/>
  <c r="BI75" i="24"/>
  <c r="ES75" i="24" s="1"/>
  <c r="AU75" i="24"/>
  <c r="EE75" i="24" s="1"/>
  <c r="Y75" i="24"/>
  <c r="DI75" i="24" s="1"/>
  <c r="AX75" i="24"/>
  <c r="EH75" i="24" s="1"/>
  <c r="AJ75" i="24"/>
  <c r="CB75" i="24" s="1"/>
  <c r="FL75" i="24" s="1"/>
  <c r="BA71" i="24"/>
  <c r="EK71" i="24" s="1"/>
  <c r="AL71" i="24"/>
  <c r="DV71" i="24" s="1"/>
  <c r="AN71" i="24"/>
  <c r="DX71" i="24" s="1"/>
  <c r="BE71" i="24"/>
  <c r="EO71" i="24" s="1"/>
  <c r="AO57" i="24"/>
  <c r="DY57" i="24" s="1"/>
  <c r="AA57" i="24"/>
  <c r="BS57" i="24" s="1"/>
  <c r="FC57" i="24" s="1"/>
  <c r="AZ57" i="24"/>
  <c r="EJ57" i="24" s="1"/>
  <c r="AL57" i="24"/>
  <c r="DV57" i="24" s="1"/>
  <c r="AD75" i="24"/>
  <c r="DN75" i="24" s="1"/>
  <c r="BC75" i="24"/>
  <c r="EM75" i="24" s="1"/>
  <c r="AG75" i="24"/>
  <c r="DQ75" i="24" s="1"/>
  <c r="BF75" i="24"/>
  <c r="EP75" i="24" s="1"/>
  <c r="AY70" i="24"/>
  <c r="EI70" i="24" s="1"/>
  <c r="AU49" i="24"/>
  <c r="AJ62" i="24"/>
  <c r="DT62" i="24" s="1"/>
  <c r="BF69" i="24"/>
  <c r="EP69" i="24" s="1"/>
  <c r="AY62" i="24"/>
  <c r="EI62" i="24" s="1"/>
  <c r="AA69" i="24"/>
  <c r="BS69" i="24" s="1"/>
  <c r="FC69" i="24" s="1"/>
  <c r="AF62" i="24"/>
  <c r="DP62" i="24" s="1"/>
  <c r="AL69" i="24"/>
  <c r="CD69" i="24" s="1"/>
  <c r="FN69" i="24" s="1"/>
  <c r="Y62" i="24"/>
  <c r="DI62" i="24" s="1"/>
  <c r="AM69" i="24"/>
  <c r="AA53" i="24"/>
  <c r="DK53" i="24" s="1"/>
  <c r="AR53" i="24"/>
  <c r="EB53" i="24" s="1"/>
  <c r="BC53" i="24"/>
  <c r="EM53" i="24" s="1"/>
  <c r="AX69" i="24"/>
  <c r="EH69" i="24" s="1"/>
  <c r="AE69" i="24"/>
  <c r="DO69" i="24" s="1"/>
  <c r="BH66" i="24"/>
  <c r="CZ66" i="24" s="1"/>
  <c r="GJ66" i="24" s="1"/>
  <c r="AK66" i="24"/>
  <c r="DU66" i="24" s="1"/>
  <c r="BJ66" i="24"/>
  <c r="AV66" i="24"/>
  <c r="CN66" i="24" s="1"/>
  <c r="FX66" i="24" s="1"/>
  <c r="Z66" i="24"/>
  <c r="DJ66" i="24" s="1"/>
  <c r="AQ62" i="24"/>
  <c r="EA62" i="24" s="1"/>
  <c r="BL62" i="24"/>
  <c r="EV62" i="24" s="1"/>
  <c r="AF60" i="24"/>
  <c r="BX60" i="24" s="1"/>
  <c r="FH60" i="24" s="1"/>
  <c r="Z60" i="24"/>
  <c r="DJ60" i="24" s="1"/>
  <c r="AY60" i="24"/>
  <c r="EI60" i="24" s="1"/>
  <c r="AK60" i="24"/>
  <c r="BJ60" i="24"/>
  <c r="ET60" i="24" s="1"/>
  <c r="AY53" i="24"/>
  <c r="CQ53" i="24" s="1"/>
  <c r="GA53" i="24" s="1"/>
  <c r="BK53" i="24"/>
  <c r="EU53" i="24" s="1"/>
  <c r="BK52" i="24"/>
  <c r="EU52" i="24" s="1"/>
  <c r="BE52" i="24"/>
  <c r="EO52" i="24" s="1"/>
  <c r="AQ52" i="24"/>
  <c r="EA52" i="24" s="1"/>
  <c r="AC52" i="24"/>
  <c r="DM52" i="24" s="1"/>
  <c r="BB52" i="24"/>
  <c r="BG69" i="24"/>
  <c r="EQ69" i="24" s="1"/>
  <c r="BK69" i="24"/>
  <c r="DC69" i="24" s="1"/>
  <c r="GM69" i="24" s="1"/>
  <c r="AJ66" i="24"/>
  <c r="DT66" i="24" s="1"/>
  <c r="BA66" i="24"/>
  <c r="EK66" i="24" s="1"/>
  <c r="AM66" i="24"/>
  <c r="DW66" i="24" s="1"/>
  <c r="BL66" i="24"/>
  <c r="EV66" i="24" s="1"/>
  <c r="AP66" i="24"/>
  <c r="DZ66" i="24" s="1"/>
  <c r="BA62" i="24"/>
  <c r="AW62" i="24"/>
  <c r="EG62" i="24" s="1"/>
  <c r="AV60" i="24"/>
  <c r="CN60" i="24" s="1"/>
  <c r="FX60" i="24" s="1"/>
  <c r="AM60" i="24"/>
  <c r="DW60" i="24" s="1"/>
  <c r="AP60" i="24"/>
  <c r="DZ60" i="24" s="1"/>
  <c r="AB60" i="24"/>
  <c r="DL60" i="24" s="1"/>
  <c r="BA60" i="24"/>
  <c r="EK60" i="24" s="1"/>
  <c r="AZ53" i="24"/>
  <c r="CR53" i="24" s="1"/>
  <c r="GB53" i="24" s="1"/>
  <c r="AU52" i="24"/>
  <c r="BL52" i="24"/>
  <c r="EV52" i="24" s="1"/>
  <c r="AH52" i="24"/>
  <c r="DR52" i="24" s="1"/>
  <c r="BG52" i="24"/>
  <c r="CY52" i="24" s="1"/>
  <c r="GI52" i="24" s="1"/>
  <c r="AS52" i="24"/>
  <c r="EC52" i="24" s="1"/>
  <c r="AB69" i="24"/>
  <c r="DL69" i="24" s="1"/>
  <c r="BD69" i="24"/>
  <c r="EN69" i="24" s="1"/>
  <c r="AZ66" i="24"/>
  <c r="EJ66" i="24" s="1"/>
  <c r="BI66" i="24"/>
  <c r="AU66" i="24"/>
  <c r="CM66" i="24" s="1"/>
  <c r="FW66" i="24" s="1"/>
  <c r="Y66" i="24"/>
  <c r="DI66" i="24" s="1"/>
  <c r="AX66" i="24"/>
  <c r="EH66" i="24" s="1"/>
  <c r="BI62" i="24"/>
  <c r="ES62" i="24" s="1"/>
  <c r="AP62" i="24"/>
  <c r="DZ62" i="24" s="1"/>
  <c r="BC60" i="24"/>
  <c r="CU60" i="24" s="1"/>
  <c r="GE60" i="24" s="1"/>
  <c r="Y60" i="24"/>
  <c r="DI60" i="24" s="1"/>
  <c r="AX60" i="24"/>
  <c r="AJ60" i="24"/>
  <c r="DT60" i="24" s="1"/>
  <c r="BI60" i="24"/>
  <c r="ES60" i="24" s="1"/>
  <c r="Z53" i="24"/>
  <c r="DJ53" i="24" s="1"/>
  <c r="AK53" i="24"/>
  <c r="DU53" i="24" s="1"/>
  <c r="AV52" i="24"/>
  <c r="EF52" i="24" s="1"/>
  <c r="AM52" i="24"/>
  <c r="DW52" i="24" s="1"/>
  <c r="AP52" i="24"/>
  <c r="DZ52" i="24" s="1"/>
  <c r="AB52" i="24"/>
  <c r="BA52" i="24"/>
  <c r="EK52" i="24" s="1"/>
  <c r="AZ69" i="24"/>
  <c r="EJ69" i="24" s="1"/>
  <c r="BL69" i="24"/>
  <c r="DD69" i="24" s="1"/>
  <c r="GN69" i="24" s="1"/>
  <c r="AQ66" i="24"/>
  <c r="EA66" i="24" s="1"/>
  <c r="AD66" i="24"/>
  <c r="DN66" i="24" s="1"/>
  <c r="BC66" i="24"/>
  <c r="CU66" i="24" s="1"/>
  <c r="GE66" i="24" s="1"/>
  <c r="AG66" i="24"/>
  <c r="BY66" i="24" s="1"/>
  <c r="FI66" i="24" s="1"/>
  <c r="BF66" i="24"/>
  <c r="AT62" i="24"/>
  <c r="ED62" i="24" s="1"/>
  <c r="AX62" i="24"/>
  <c r="EH62" i="24" s="1"/>
  <c r="AN60" i="24"/>
  <c r="DX60" i="24" s="1"/>
  <c r="AG60" i="24"/>
  <c r="DQ60" i="24" s="1"/>
  <c r="BF60" i="24"/>
  <c r="EP60" i="24" s="1"/>
  <c r="AR60" i="24"/>
  <c r="EB60" i="24" s="1"/>
  <c r="AD60" i="24"/>
  <c r="DN60" i="24" s="1"/>
  <c r="AH53" i="24"/>
  <c r="AD53" i="24"/>
  <c r="BV53" i="24" s="1"/>
  <c r="FF53" i="24" s="1"/>
  <c r="BC52" i="24"/>
  <c r="EM52" i="24" s="1"/>
  <c r="Y52" i="24"/>
  <c r="DI52" i="24" s="1"/>
  <c r="AX52" i="24"/>
  <c r="CP52" i="24" s="1"/>
  <c r="FZ52" i="24" s="1"/>
  <c r="AJ52" i="24"/>
  <c r="DT52" i="24" s="1"/>
  <c r="BI52" i="24"/>
  <c r="ES52" i="24" s="1"/>
  <c r="AS69" i="24"/>
  <c r="EC69" i="24" s="1"/>
  <c r="AA66" i="24"/>
  <c r="AR66" i="24"/>
  <c r="CJ66" i="24" s="1"/>
  <c r="FT66" i="24" s="1"/>
  <c r="AL66" i="24"/>
  <c r="DV66" i="24" s="1"/>
  <c r="BK66" i="24"/>
  <c r="EU66" i="24" s="1"/>
  <c r="AO66" i="24"/>
  <c r="DY66" i="24" s="1"/>
  <c r="AM62" i="24"/>
  <c r="DW62" i="24" s="1"/>
  <c r="BD60" i="24"/>
  <c r="EN60" i="24" s="1"/>
  <c r="AO60" i="24"/>
  <c r="DY60" i="24" s="1"/>
  <c r="AA60" i="24"/>
  <c r="AZ60" i="24"/>
  <c r="CR60" i="24" s="1"/>
  <c r="GB60" i="24" s="1"/>
  <c r="AL60" i="24"/>
  <c r="DV60" i="24" s="1"/>
  <c r="AP53" i="24"/>
  <c r="CH53" i="24" s="1"/>
  <c r="FR53" i="24" s="1"/>
  <c r="AL53" i="24"/>
  <c r="CD53" i="24" s="1"/>
  <c r="FN53" i="24" s="1"/>
  <c r="AN52" i="24"/>
  <c r="DX52" i="24" s="1"/>
  <c r="AG52" i="24"/>
  <c r="DQ52" i="24" s="1"/>
  <c r="BF52" i="24"/>
  <c r="EP52" i="24" s="1"/>
  <c r="AR52" i="24"/>
  <c r="AD52" i="24"/>
  <c r="DN52" i="24" s="1"/>
  <c r="AH69" i="24"/>
  <c r="BZ69" i="24" s="1"/>
  <c r="FJ69" i="24" s="1"/>
  <c r="BA69" i="24"/>
  <c r="EK69" i="24" s="1"/>
  <c r="BG66" i="24"/>
  <c r="CY66" i="24" s="1"/>
  <c r="GI66" i="24" s="1"/>
  <c r="AY66" i="24"/>
  <c r="EI66" i="24" s="1"/>
  <c r="AT66" i="24"/>
  <c r="ED66" i="24" s="1"/>
  <c r="AF66" i="24"/>
  <c r="DP66" i="24" s="1"/>
  <c r="BG62" i="24"/>
  <c r="AU62" i="24"/>
  <c r="EE62" i="24" s="1"/>
  <c r="AE60" i="24"/>
  <c r="DO60" i="24" s="1"/>
  <c r="AW60" i="24"/>
  <c r="CO60" i="24" s="1"/>
  <c r="FY60" i="24" s="1"/>
  <c r="AI60" i="24"/>
  <c r="DS60" i="24" s="1"/>
  <c r="BH60" i="24"/>
  <c r="ER60" i="24" s="1"/>
  <c r="BE53" i="24"/>
  <c r="EO53" i="24" s="1"/>
  <c r="BJ53" i="24"/>
  <c r="ET53" i="24" s="1"/>
  <c r="BD52" i="24"/>
  <c r="AO52" i="24"/>
  <c r="CG52" i="24" s="1"/>
  <c r="FQ52" i="24" s="1"/>
  <c r="AA52" i="24"/>
  <c r="DK52" i="24" s="1"/>
  <c r="AZ52" i="24"/>
  <c r="EJ52" i="24" s="1"/>
  <c r="EI23" i="15"/>
  <c r="EI131" i="27" s="1"/>
  <c r="DU23" i="15"/>
  <c r="DU131" i="27" s="1"/>
  <c r="EU23" i="15"/>
  <c r="EU131" i="27" s="1"/>
  <c r="DM23" i="15"/>
  <c r="DM131" i="27" s="1"/>
  <c r="EK23" i="15"/>
  <c r="EK131" i="27" s="1"/>
  <c r="ES23" i="15"/>
  <c r="ES131" i="27" s="1"/>
  <c r="EF23" i="15"/>
  <c r="EF131" i="27" s="1"/>
  <c r="DR23" i="15"/>
  <c r="DR131" i="27" s="1"/>
  <c r="EG23" i="15"/>
  <c r="EG131" i="27" s="1"/>
  <c r="DQ23" i="15"/>
  <c r="DQ131" i="27" s="1"/>
  <c r="EH41" i="15"/>
  <c r="AG69" i="24"/>
  <c r="DQ69" i="24" s="1"/>
  <c r="Y69" i="24"/>
  <c r="AJ69" i="24"/>
  <c r="DT69" i="24" s="1"/>
  <c r="BI69" i="24"/>
  <c r="ES69" i="24" s="1"/>
  <c r="AU69" i="24"/>
  <c r="EE69" i="24" s="1"/>
  <c r="AZ62" i="24"/>
  <c r="EJ62" i="24" s="1"/>
  <c r="AD62" i="24"/>
  <c r="DN62" i="24" s="1"/>
  <c r="BC62" i="24"/>
  <c r="EM62" i="24" s="1"/>
  <c r="AG62" i="24"/>
  <c r="DQ62" i="24" s="1"/>
  <c r="BF62" i="24"/>
  <c r="BJ73" i="24"/>
  <c r="DB73" i="24" s="1"/>
  <c r="GL73" i="24" s="1"/>
  <c r="Y51" i="24"/>
  <c r="DI51" i="24" s="1"/>
  <c r="AO53" i="24"/>
  <c r="DY53" i="24" s="1"/>
  <c r="AI53" i="24"/>
  <c r="DS53" i="24" s="1"/>
  <c r="BH53" i="24"/>
  <c r="ER53" i="24" s="1"/>
  <c r="AT53" i="24"/>
  <c r="ED53" i="24" s="1"/>
  <c r="AF53" i="24"/>
  <c r="DP53" i="24" s="1"/>
  <c r="Z69" i="24"/>
  <c r="BE69" i="24"/>
  <c r="EO69" i="24" s="1"/>
  <c r="AR69" i="24"/>
  <c r="EB69" i="24" s="1"/>
  <c r="AD69" i="24"/>
  <c r="DN69" i="24" s="1"/>
  <c r="BC69" i="24"/>
  <c r="CU69" i="24" s="1"/>
  <c r="GE69" i="24" s="1"/>
  <c r="AA62" i="24"/>
  <c r="DK62" i="24" s="1"/>
  <c r="AR62" i="24"/>
  <c r="CJ62" i="24" s="1"/>
  <c r="FT62" i="24" s="1"/>
  <c r="AL62" i="24"/>
  <c r="DV62" i="24" s="1"/>
  <c r="BK62" i="24"/>
  <c r="AO62" i="24"/>
  <c r="CG62" i="24" s="1"/>
  <c r="FQ62" i="24" s="1"/>
  <c r="BF73" i="24"/>
  <c r="EP73" i="24" s="1"/>
  <c r="AN73" i="24"/>
  <c r="DX73" i="24" s="1"/>
  <c r="AG51" i="24"/>
  <c r="BY51" i="24" s="1"/>
  <c r="FI51" i="24" s="1"/>
  <c r="BF53" i="24"/>
  <c r="EP53" i="24" s="1"/>
  <c r="AQ53" i="24"/>
  <c r="EA53" i="24" s="1"/>
  <c r="AC53" i="24"/>
  <c r="DM53" i="24" s="1"/>
  <c r="BB53" i="24"/>
  <c r="AN53" i="24"/>
  <c r="DX53" i="24" s="1"/>
  <c r="AO69" i="24"/>
  <c r="DY69" i="24" s="1"/>
  <c r="AI69" i="24"/>
  <c r="CA69" i="24" s="1"/>
  <c r="FK69" i="24" s="1"/>
  <c r="BH69" i="24"/>
  <c r="ER69" i="24" s="1"/>
  <c r="AT69" i="24"/>
  <c r="ED69" i="24" s="1"/>
  <c r="AF69" i="24"/>
  <c r="BX69" i="24" s="1"/>
  <c r="FH69" i="24" s="1"/>
  <c r="AB62" i="24"/>
  <c r="DL62" i="24" s="1"/>
  <c r="AC62" i="24"/>
  <c r="BB62" i="24"/>
  <c r="CT62" i="24" s="1"/>
  <c r="GD62" i="24" s="1"/>
  <c r="AN62" i="24"/>
  <c r="DX62" i="24" s="1"/>
  <c r="BE62" i="24"/>
  <c r="EO62" i="24" s="1"/>
  <c r="AQ73" i="24"/>
  <c r="EA73" i="24" s="1"/>
  <c r="AH54" i="24"/>
  <c r="DR54" i="24" s="1"/>
  <c r="BF51" i="24"/>
  <c r="EP51" i="24" s="1"/>
  <c r="AW53" i="24"/>
  <c r="EG53" i="24" s="1"/>
  <c r="BG53" i="24"/>
  <c r="AS53" i="24"/>
  <c r="EC53" i="24" s="1"/>
  <c r="AE53" i="24"/>
  <c r="DO53" i="24" s="1"/>
  <c r="BD53" i="24"/>
  <c r="EN53" i="24" s="1"/>
  <c r="AP69" i="24"/>
  <c r="DZ69" i="24" s="1"/>
  <c r="AQ69" i="24"/>
  <c r="CI69" i="24" s="1"/>
  <c r="FS69" i="24" s="1"/>
  <c r="AC69" i="24"/>
  <c r="DM69" i="24" s="1"/>
  <c r="BB69" i="24"/>
  <c r="EL69" i="24" s="1"/>
  <c r="AN69" i="24"/>
  <c r="BH62" i="24"/>
  <c r="ER62" i="24" s="1"/>
  <c r="AK62" i="24"/>
  <c r="DU62" i="24" s="1"/>
  <c r="BJ62" i="24"/>
  <c r="ET62" i="24" s="1"/>
  <c r="AV62" i="24"/>
  <c r="CN62" i="24" s="1"/>
  <c r="FX62" i="24" s="1"/>
  <c r="Z62" i="24"/>
  <c r="BR62" i="24" s="1"/>
  <c r="FB62" i="24" s="1"/>
  <c r="AY73" i="24"/>
  <c r="EI73" i="24" s="1"/>
  <c r="AT51" i="24"/>
  <c r="ED51" i="24" s="1"/>
  <c r="AJ51" i="24"/>
  <c r="AX53" i="24"/>
  <c r="EH53" i="24" s="1"/>
  <c r="AB53" i="24"/>
  <c r="DL53" i="24" s="1"/>
  <c r="BA53" i="24"/>
  <c r="EK53" i="24" s="1"/>
  <c r="AM53" i="24"/>
  <c r="DW53" i="24" s="1"/>
  <c r="BL53" i="24"/>
  <c r="DD53" i="24" s="1"/>
  <c r="GN53" i="24" s="1"/>
  <c r="AW69" i="24"/>
  <c r="CO69" i="24" s="1"/>
  <c r="FY69" i="24" s="1"/>
  <c r="AY69" i="24"/>
  <c r="EI69" i="24" s="1"/>
  <c r="AK69" i="24"/>
  <c r="BJ69" i="24"/>
  <c r="ET69" i="24" s="1"/>
  <c r="AI62" i="24"/>
  <c r="DS62" i="24" s="1"/>
  <c r="AS62" i="24"/>
  <c r="EC62" i="24" s="1"/>
  <c r="AE62" i="24"/>
  <c r="DO62" i="24" s="1"/>
  <c r="BD62" i="24"/>
  <c r="EN62" i="24" s="1"/>
  <c r="AC73" i="24"/>
  <c r="DM73" i="24" s="1"/>
  <c r="AD51" i="24"/>
  <c r="DN51" i="24" s="1"/>
  <c r="AR51" i="24"/>
  <c r="AG53" i="24"/>
  <c r="DQ53" i="24" s="1"/>
  <c r="Y53" i="24"/>
  <c r="DI53" i="24" s="1"/>
  <c r="AJ53" i="24"/>
  <c r="DT53" i="24" s="1"/>
  <c r="BI53" i="24"/>
  <c r="ES53" i="24" s="1"/>
  <c r="AU76" i="24"/>
  <c r="EE76" i="24" s="1"/>
  <c r="AI54" i="24"/>
  <c r="CA54" i="24" s="1"/>
  <c r="FK54" i="24" s="1"/>
  <c r="BL76" i="24"/>
  <c r="EV76" i="24" s="1"/>
  <c r="AS54" i="24"/>
  <c r="AH76" i="24"/>
  <c r="DR76" i="24" s="1"/>
  <c r="AE54" i="24"/>
  <c r="DO54" i="24" s="1"/>
  <c r="BG76" i="24"/>
  <c r="EQ76" i="24" s="1"/>
  <c r="BD54" i="24"/>
  <c r="EN54" i="24" s="1"/>
  <c r="AS76" i="24"/>
  <c r="EC76" i="24" s="1"/>
  <c r="AJ49" i="24"/>
  <c r="CB49" i="24" s="1"/>
  <c r="FL49" i="24" s="1"/>
  <c r="BG70" i="24"/>
  <c r="CY70" i="24" s="1"/>
  <c r="GI70" i="24" s="1"/>
  <c r="BI49" i="24"/>
  <c r="AT70" i="24"/>
  <c r="ED70" i="24" s="1"/>
  <c r="AF70" i="24"/>
  <c r="DP70" i="24" s="1"/>
  <c r="AW70" i="24"/>
  <c r="EG70" i="24" s="1"/>
  <c r="AG49" i="24"/>
  <c r="DQ49" i="24" s="1"/>
  <c r="Y49" i="24"/>
  <c r="DI49" i="24" s="1"/>
  <c r="AZ54" i="24"/>
  <c r="EJ54" i="24" s="1"/>
  <c r="BL54" i="24"/>
  <c r="DD54" i="24" s="1"/>
  <c r="GN54" i="24" s="1"/>
  <c r="AP76" i="24"/>
  <c r="AW73" i="24"/>
  <c r="EG73" i="24" s="1"/>
  <c r="BG73" i="24"/>
  <c r="EQ73" i="24" s="1"/>
  <c r="AS73" i="24"/>
  <c r="EC73" i="24" s="1"/>
  <c r="AE73" i="24"/>
  <c r="BW73" i="24" s="1"/>
  <c r="FG73" i="24" s="1"/>
  <c r="BD73" i="24"/>
  <c r="EN73" i="24" s="1"/>
  <c r="AJ54" i="24"/>
  <c r="DT54" i="24" s="1"/>
  <c r="BI54" i="24"/>
  <c r="ES54" i="24" s="1"/>
  <c r="AU54" i="24"/>
  <c r="Y54" i="24"/>
  <c r="DI54" i="24" s="1"/>
  <c r="AX54" i="24"/>
  <c r="EH54" i="24" s="1"/>
  <c r="BJ51" i="24"/>
  <c r="ET51" i="24" s="1"/>
  <c r="BK51" i="24"/>
  <c r="EU51" i="24" s="1"/>
  <c r="AO51" i="24"/>
  <c r="CG51" i="24" s="1"/>
  <c r="FQ51" i="24" s="1"/>
  <c r="AA51" i="24"/>
  <c r="BS51" i="24" s="1"/>
  <c r="FC51" i="24" s="1"/>
  <c r="AZ51" i="24"/>
  <c r="EJ51" i="24" s="1"/>
  <c r="BC76" i="24"/>
  <c r="Y76" i="24"/>
  <c r="BQ76" i="24" s="1"/>
  <c r="FA76" i="24" s="1"/>
  <c r="AX76" i="24"/>
  <c r="EH76" i="24" s="1"/>
  <c r="AJ76" i="24"/>
  <c r="DT76" i="24" s="1"/>
  <c r="BI76" i="24"/>
  <c r="ES76" i="24" s="1"/>
  <c r="AX73" i="24"/>
  <c r="EH73" i="24" s="1"/>
  <c r="AB73" i="24"/>
  <c r="DL73" i="24" s="1"/>
  <c r="BA73" i="24"/>
  <c r="CS73" i="24" s="1"/>
  <c r="GC73" i="24" s="1"/>
  <c r="AM73" i="24"/>
  <c r="BL73" i="24"/>
  <c r="EV73" i="24" s="1"/>
  <c r="AQ54" i="24"/>
  <c r="EA54" i="24" s="1"/>
  <c r="AD54" i="24"/>
  <c r="DN54" i="24" s="1"/>
  <c r="BC54" i="24"/>
  <c r="EM54" i="24" s="1"/>
  <c r="AG54" i="24"/>
  <c r="DQ54" i="24" s="1"/>
  <c r="BF54" i="24"/>
  <c r="CX54" i="24" s="1"/>
  <c r="GH54" i="24" s="1"/>
  <c r="AK51" i="24"/>
  <c r="DU51" i="24" s="1"/>
  <c r="AF51" i="24"/>
  <c r="AW51" i="24"/>
  <c r="CO51" i="24" s="1"/>
  <c r="FY51" i="24" s="1"/>
  <c r="AI51" i="24"/>
  <c r="DS51" i="24" s="1"/>
  <c r="BH51" i="24"/>
  <c r="ER51" i="24" s="1"/>
  <c r="AN76" i="24"/>
  <c r="DX76" i="24" s="1"/>
  <c r="AG76" i="24"/>
  <c r="DQ76" i="24" s="1"/>
  <c r="BF76" i="24"/>
  <c r="EP76" i="24" s="1"/>
  <c r="AR76" i="24"/>
  <c r="EB76" i="24" s="1"/>
  <c r="AD76" i="24"/>
  <c r="AG73" i="24"/>
  <c r="DQ73" i="24" s="1"/>
  <c r="Y73" i="24"/>
  <c r="DI73" i="24" s="1"/>
  <c r="AJ73" i="24"/>
  <c r="DT73" i="24" s="1"/>
  <c r="BI73" i="24"/>
  <c r="ES73" i="24" s="1"/>
  <c r="AU73" i="24"/>
  <c r="CM73" i="24" s="1"/>
  <c r="FW73" i="24" s="1"/>
  <c r="AA54" i="24"/>
  <c r="BS54" i="24" s="1"/>
  <c r="FC54" i="24" s="1"/>
  <c r="AR54" i="24"/>
  <c r="EB54" i="24" s="1"/>
  <c r="AL54" i="24"/>
  <c r="BK54" i="24"/>
  <c r="EU54" i="24" s="1"/>
  <c r="AO54" i="24"/>
  <c r="CG54" i="24" s="1"/>
  <c r="FQ54" i="24" s="1"/>
  <c r="BA51" i="24"/>
  <c r="EK51" i="24" s="1"/>
  <c r="AL51" i="24"/>
  <c r="DV51" i="24" s="1"/>
  <c r="AN51" i="24"/>
  <c r="CF51" i="24" s="1"/>
  <c r="FP51" i="24" s="1"/>
  <c r="BE51" i="24"/>
  <c r="EO51" i="24" s="1"/>
  <c r="AQ51" i="24"/>
  <c r="EA51" i="24" s="1"/>
  <c r="BD76" i="24"/>
  <c r="AO76" i="24"/>
  <c r="DY76" i="24" s="1"/>
  <c r="AA76" i="24"/>
  <c r="DK76" i="24" s="1"/>
  <c r="AZ76" i="24"/>
  <c r="EJ76" i="24" s="1"/>
  <c r="AL76" i="24"/>
  <c r="DV76" i="24" s="1"/>
  <c r="AP54" i="24"/>
  <c r="DZ54" i="24" s="1"/>
  <c r="Z73" i="24"/>
  <c r="BR73" i="24" s="1"/>
  <c r="FB73" i="24" s="1"/>
  <c r="BE73" i="24"/>
  <c r="EO73" i="24" s="1"/>
  <c r="AR73" i="24"/>
  <c r="AD73" i="24"/>
  <c r="DN73" i="24" s="1"/>
  <c r="BC73" i="24"/>
  <c r="CU73" i="24" s="1"/>
  <c r="GE73" i="24" s="1"/>
  <c r="BG54" i="24"/>
  <c r="EQ54" i="24" s="1"/>
  <c r="AY54" i="24"/>
  <c r="EI54" i="24" s="1"/>
  <c r="AT54" i="24"/>
  <c r="ED54" i="24" s="1"/>
  <c r="AF54" i="24"/>
  <c r="BX54" i="24" s="1"/>
  <c r="FH54" i="24" s="1"/>
  <c r="AW54" i="24"/>
  <c r="CO54" i="24" s="1"/>
  <c r="FY54" i="24" s="1"/>
  <c r="BB51" i="24"/>
  <c r="AS51" i="24"/>
  <c r="EC51" i="24" s="1"/>
  <c r="AV51" i="24"/>
  <c r="EF51" i="24" s="1"/>
  <c r="Z51" i="24"/>
  <c r="DJ51" i="24" s="1"/>
  <c r="AY51" i="24"/>
  <c r="EI51" i="24" s="1"/>
  <c r="AE76" i="24"/>
  <c r="DO76" i="24" s="1"/>
  <c r="AW76" i="24"/>
  <c r="EG76" i="24" s="1"/>
  <c r="AI76" i="24"/>
  <c r="DS76" i="24" s="1"/>
  <c r="BH76" i="24"/>
  <c r="AT76" i="24"/>
  <c r="ED76" i="24" s="1"/>
  <c r="BA54" i="24"/>
  <c r="EK54" i="24" s="1"/>
  <c r="AV76" i="24"/>
  <c r="EF76" i="24" s="1"/>
  <c r="BA76" i="24"/>
  <c r="CS76" i="24" s="1"/>
  <c r="GC76" i="24" s="1"/>
  <c r="AH73" i="24"/>
  <c r="DR73" i="24" s="1"/>
  <c r="AA73" i="24"/>
  <c r="DK73" i="24" s="1"/>
  <c r="AZ73" i="24"/>
  <c r="EJ73" i="24" s="1"/>
  <c r="AL73" i="24"/>
  <c r="BK73" i="24"/>
  <c r="DC73" i="24" s="1"/>
  <c r="GM73" i="24" s="1"/>
  <c r="AB54" i="24"/>
  <c r="DL54" i="24" s="1"/>
  <c r="AC54" i="24"/>
  <c r="DM54" i="24" s="1"/>
  <c r="BB54" i="24"/>
  <c r="CT54" i="24" s="1"/>
  <c r="GD54" i="24" s="1"/>
  <c r="AN54" i="24"/>
  <c r="DX54" i="24" s="1"/>
  <c r="BE54" i="24"/>
  <c r="EO54" i="24" s="1"/>
  <c r="AC51" i="24"/>
  <c r="DM51" i="24" s="1"/>
  <c r="AE51" i="24"/>
  <c r="BD51" i="24"/>
  <c r="EN51" i="24" s="1"/>
  <c r="AH51" i="24"/>
  <c r="DR51" i="24" s="1"/>
  <c r="BG51" i="24"/>
  <c r="EQ51" i="24" s="1"/>
  <c r="BK76" i="24"/>
  <c r="DC76" i="24" s="1"/>
  <c r="GM76" i="24" s="1"/>
  <c r="BE76" i="24"/>
  <c r="EO76" i="24" s="1"/>
  <c r="AQ76" i="24"/>
  <c r="EA76" i="24" s="1"/>
  <c r="AC76" i="24"/>
  <c r="BU76" i="24" s="1"/>
  <c r="FE76" i="24" s="1"/>
  <c r="BB76" i="24"/>
  <c r="AM54" i="24"/>
  <c r="DW54" i="24" s="1"/>
  <c r="AM76" i="24"/>
  <c r="DW76" i="24" s="1"/>
  <c r="AB76" i="24"/>
  <c r="DL76" i="24" s="1"/>
  <c r="AO73" i="24"/>
  <c r="DY73" i="24" s="1"/>
  <c r="AI73" i="24"/>
  <c r="DS73" i="24" s="1"/>
  <c r="BH73" i="24"/>
  <c r="ER73" i="24" s="1"/>
  <c r="AT73" i="24"/>
  <c r="ED73" i="24" s="1"/>
  <c r="BH54" i="24"/>
  <c r="AK54" i="24"/>
  <c r="DU54" i="24" s="1"/>
  <c r="BJ54" i="24"/>
  <c r="DB54" i="24" s="1"/>
  <c r="GL54" i="24" s="1"/>
  <c r="AV54" i="24"/>
  <c r="EF54" i="24" s="1"/>
  <c r="BI51" i="24"/>
  <c r="ES51" i="24" s="1"/>
  <c r="AM51" i="24"/>
  <c r="DW51" i="24" s="1"/>
  <c r="BL51" i="24"/>
  <c r="EV51" i="24" s="1"/>
  <c r="AP51" i="24"/>
  <c r="DZ51" i="24" s="1"/>
  <c r="AF76" i="24"/>
  <c r="Z76" i="24"/>
  <c r="BR76" i="24" s="1"/>
  <c r="FB76" i="24" s="1"/>
  <c r="AY76" i="24"/>
  <c r="EI76" i="24" s="1"/>
  <c r="AK76" i="24"/>
  <c r="DU76" i="24" s="1"/>
  <c r="AQ70" i="24"/>
  <c r="EA70" i="24" s="1"/>
  <c r="AD70" i="24"/>
  <c r="DN70" i="24" s="1"/>
  <c r="BC70" i="24"/>
  <c r="EM70" i="24" s="1"/>
  <c r="AG70" i="24"/>
  <c r="DQ70" i="24" s="1"/>
  <c r="BF70" i="24"/>
  <c r="BE56" i="24"/>
  <c r="EO56" i="24" s="1"/>
  <c r="AQ56" i="24"/>
  <c r="CI56" i="24" s="1"/>
  <c r="FS56" i="24" s="1"/>
  <c r="AC56" i="24"/>
  <c r="DM56" i="24" s="1"/>
  <c r="BB56" i="24"/>
  <c r="EL56" i="24" s="1"/>
  <c r="AW49" i="24"/>
  <c r="EG49" i="24" s="1"/>
  <c r="BG49" i="24"/>
  <c r="EQ49" i="24" s="1"/>
  <c r="AS49" i="24"/>
  <c r="EC49" i="24" s="1"/>
  <c r="AE49" i="24"/>
  <c r="BD49" i="24"/>
  <c r="EN49" i="24" s="1"/>
  <c r="BJ63" i="24"/>
  <c r="ET63" i="24" s="1"/>
  <c r="BC63" i="24"/>
  <c r="EM63" i="24" s="1"/>
  <c r="AG63" i="24"/>
  <c r="DQ63" i="24" s="1"/>
  <c r="BF63" i="24"/>
  <c r="CX63" i="24" s="1"/>
  <c r="GH63" i="24" s="1"/>
  <c r="AR63" i="24"/>
  <c r="EB63" i="24" s="1"/>
  <c r="AA70" i="24"/>
  <c r="DK70" i="24" s="1"/>
  <c r="AR70" i="24"/>
  <c r="AL70" i="24"/>
  <c r="CD70" i="24" s="1"/>
  <c r="FN70" i="24" s="1"/>
  <c r="BK70" i="24"/>
  <c r="DC70" i="24" s="1"/>
  <c r="GM70" i="24" s="1"/>
  <c r="AO70" i="24"/>
  <c r="DY70" i="24" s="1"/>
  <c r="AY56" i="24"/>
  <c r="EI56" i="24" s="1"/>
  <c r="AK56" i="24"/>
  <c r="DU56" i="24" s="1"/>
  <c r="BJ56" i="24"/>
  <c r="ET56" i="24" s="1"/>
  <c r="AX49" i="24"/>
  <c r="EH49" i="24" s="1"/>
  <c r="AB49" i="24"/>
  <c r="BA49" i="24"/>
  <c r="EK49" i="24" s="1"/>
  <c r="AM49" i="24"/>
  <c r="DW49" i="24" s="1"/>
  <c r="BL49" i="24"/>
  <c r="EV49" i="24" s="1"/>
  <c r="AK63" i="24"/>
  <c r="DU63" i="24" s="1"/>
  <c r="BK63" i="24"/>
  <c r="EU63" i="24" s="1"/>
  <c r="AO63" i="24"/>
  <c r="DY63" i="24" s="1"/>
  <c r="AA63" i="24"/>
  <c r="BS63" i="24" s="1"/>
  <c r="FC63" i="24" s="1"/>
  <c r="AZ63" i="24"/>
  <c r="AC70" i="24"/>
  <c r="BU70" i="24" s="1"/>
  <c r="FE70" i="24" s="1"/>
  <c r="AH49" i="24"/>
  <c r="DR49" i="24" s="1"/>
  <c r="BE49" i="24"/>
  <c r="EO49" i="24" s="1"/>
  <c r="AR49" i="24"/>
  <c r="EB49" i="24" s="1"/>
  <c r="AD49" i="24"/>
  <c r="DN49" i="24" s="1"/>
  <c r="BC49" i="24"/>
  <c r="EM49" i="24" s="1"/>
  <c r="AZ70" i="24"/>
  <c r="EJ70" i="24" s="1"/>
  <c r="AN70" i="24"/>
  <c r="AB70" i="24"/>
  <c r="DL70" i="24" s="1"/>
  <c r="AK70" i="24"/>
  <c r="DU70" i="24" s="1"/>
  <c r="BJ70" i="24"/>
  <c r="ET70" i="24" s="1"/>
  <c r="AV70" i="24"/>
  <c r="EF70" i="24" s="1"/>
  <c r="Z70" i="24"/>
  <c r="BR70" i="24" s="1"/>
  <c r="FB70" i="24" s="1"/>
  <c r="Z49" i="24"/>
  <c r="DJ49" i="24" s="1"/>
  <c r="AA49" i="24"/>
  <c r="DK49" i="24" s="1"/>
  <c r="AZ49" i="24"/>
  <c r="AL49" i="24"/>
  <c r="CD49" i="24" s="1"/>
  <c r="FN49" i="24" s="1"/>
  <c r="BK49" i="24"/>
  <c r="EU49" i="24" s="1"/>
  <c r="BB63" i="24"/>
  <c r="CT63" i="24" s="1"/>
  <c r="GD63" i="24" s="1"/>
  <c r="AS63" i="24"/>
  <c r="EC63" i="24" s="1"/>
  <c r="AV63" i="24"/>
  <c r="EF63" i="24" s="1"/>
  <c r="Z63" i="24"/>
  <c r="DJ63" i="24" s="1"/>
  <c r="AY63" i="24"/>
  <c r="EI63" i="24" s="1"/>
  <c r="BB70" i="24"/>
  <c r="BE70" i="24"/>
  <c r="EO70" i="24" s="1"/>
  <c r="BH70" i="24"/>
  <c r="ER70" i="24" s="1"/>
  <c r="AS70" i="24"/>
  <c r="EC70" i="24" s="1"/>
  <c r="AE70" i="24"/>
  <c r="DO70" i="24" s="1"/>
  <c r="BD70" i="24"/>
  <c r="EN70" i="24" s="1"/>
  <c r="AH70" i="24"/>
  <c r="DR70" i="24" s="1"/>
  <c r="BF56" i="24"/>
  <c r="EP56" i="24" s="1"/>
  <c r="AR56" i="24"/>
  <c r="AO49" i="24"/>
  <c r="DY49" i="24" s="1"/>
  <c r="AI49" i="24"/>
  <c r="DS49" i="24" s="1"/>
  <c r="BH49" i="24"/>
  <c r="CZ49" i="24" s="1"/>
  <c r="GJ49" i="24" s="1"/>
  <c r="AT49" i="24"/>
  <c r="ED49" i="24" s="1"/>
  <c r="AF49" i="24"/>
  <c r="DP49" i="24" s="1"/>
  <c r="AC63" i="24"/>
  <c r="DM63" i="24" s="1"/>
  <c r="AE63" i="24"/>
  <c r="BW63" i="24" s="1"/>
  <c r="FG63" i="24" s="1"/>
  <c r="BD63" i="24"/>
  <c r="AH63" i="24"/>
  <c r="DR63" i="24" s="1"/>
  <c r="BG63" i="24"/>
  <c r="EQ63" i="24" s="1"/>
  <c r="AI70" i="24"/>
  <c r="CA70" i="24" s="1"/>
  <c r="FK70" i="24" s="1"/>
  <c r="BA70" i="24"/>
  <c r="EK70" i="24" s="1"/>
  <c r="AM70" i="24"/>
  <c r="DW70" i="24" s="1"/>
  <c r="BL70" i="24"/>
  <c r="EV70" i="24" s="1"/>
  <c r="AP70" i="24"/>
  <c r="DZ70" i="24" s="1"/>
  <c r="AP49" i="24"/>
  <c r="AQ49" i="24"/>
  <c r="EA49" i="24" s="1"/>
  <c r="AC49" i="24"/>
  <c r="DM49" i="24" s="1"/>
  <c r="BB49" i="24"/>
  <c r="EL49" i="24" s="1"/>
  <c r="AN49" i="24"/>
  <c r="DX49" i="24" s="1"/>
  <c r="BI63" i="24"/>
  <c r="ES63" i="24" s="1"/>
  <c r="AM63" i="24"/>
  <c r="DW63" i="24" s="1"/>
  <c r="BL63" i="24"/>
  <c r="EV63" i="24" s="1"/>
  <c r="AP63" i="24"/>
  <c r="AB63" i="24"/>
  <c r="DL63" i="24" s="1"/>
  <c r="AJ70" i="24"/>
  <c r="DT70" i="24" s="1"/>
  <c r="BI70" i="24"/>
  <c r="ES70" i="24" s="1"/>
  <c r="AU70" i="24"/>
  <c r="EE70" i="24" s="1"/>
  <c r="Y70" i="24"/>
  <c r="BQ70" i="24" s="1"/>
  <c r="FA70" i="24" s="1"/>
  <c r="BF49" i="24"/>
  <c r="EP49" i="24" s="1"/>
  <c r="AY49" i="24"/>
  <c r="EI49" i="24" s="1"/>
  <c r="AK49" i="24"/>
  <c r="BJ49" i="24"/>
  <c r="ET49" i="24" s="1"/>
  <c r="AD63" i="24"/>
  <c r="BV63" i="24" s="1"/>
  <c r="FF63" i="24" s="1"/>
  <c r="AU63" i="24"/>
  <c r="CM63" i="24" s="1"/>
  <c r="FW63" i="24" s="1"/>
  <c r="Y63" i="24"/>
  <c r="DI63" i="24" s="1"/>
  <c r="AX63" i="24"/>
  <c r="EH63" i="24" s="1"/>
  <c r="EW28" i="15"/>
  <c r="EW136" i="27" s="1"/>
  <c r="HB60" i="27"/>
  <c r="GU60" i="27"/>
  <c r="GZ60" i="27"/>
  <c r="HA60" i="27"/>
  <c r="GY65" i="27"/>
  <c r="HA65" i="27"/>
  <c r="GT65" i="27"/>
  <c r="GX65" i="27"/>
  <c r="GW65" i="27"/>
  <c r="HB65" i="27"/>
  <c r="GU65" i="27"/>
  <c r="GV65" i="27"/>
  <c r="GZ65" i="27"/>
  <c r="HC77" i="27"/>
  <c r="EM42" i="15"/>
  <c r="EM150" i="27" s="1"/>
  <c r="DQ43" i="15"/>
  <c r="DQ151" i="27" s="1"/>
  <c r="DL47" i="27"/>
  <c r="DR42" i="15"/>
  <c r="DR150" i="27" s="1"/>
  <c r="CO47" i="27"/>
  <c r="CP47" i="27"/>
  <c r="BX47" i="27"/>
  <c r="DJ47" i="27"/>
  <c r="CQ47" i="27"/>
  <c r="DH47" i="27"/>
  <c r="DA47" i="27"/>
  <c r="DQ42" i="15"/>
  <c r="DQ150" i="27" s="1"/>
  <c r="DP42" i="15"/>
  <c r="DP150" i="27" s="1"/>
  <c r="DL42" i="15"/>
  <c r="DL150" i="27" s="1"/>
  <c r="DS28" i="15"/>
  <c r="DS136" i="27" s="1"/>
  <c r="EH42" i="15"/>
  <c r="EH150" i="27" s="1"/>
  <c r="EA42" i="15"/>
  <c r="EA150" i="27" s="1"/>
  <c r="DV42" i="15"/>
  <c r="DV150" i="27" s="1"/>
  <c r="EG42" i="15"/>
  <c r="EG150" i="27" s="1"/>
  <c r="DN43" i="15"/>
  <c r="DN151" i="27" s="1"/>
  <c r="EJ42" i="15"/>
  <c r="EJ150" i="27" s="1"/>
  <c r="DZ42" i="15"/>
  <c r="DZ150" i="27" s="1"/>
  <c r="EP42" i="15"/>
  <c r="EP150" i="27" s="1"/>
  <c r="EO42" i="15"/>
  <c r="EO150" i="27" s="1"/>
  <c r="ES43" i="15"/>
  <c r="ES151" i="27" s="1"/>
  <c r="EU42" i="15"/>
  <c r="EU150" i="27" s="1"/>
  <c r="DT42" i="15"/>
  <c r="DT150" i="27" s="1"/>
  <c r="GZ77" i="27"/>
  <c r="DJ42" i="15"/>
  <c r="DJ150" i="27" s="1"/>
  <c r="T128" i="27"/>
  <c r="CB29" i="27" s="1"/>
  <c r="DJ20" i="15"/>
  <c r="DJ128" i="27" s="1"/>
  <c r="GV77" i="27"/>
  <c r="GU77" i="27"/>
  <c r="GT77" i="27"/>
  <c r="HA77" i="27"/>
  <c r="GX77" i="27"/>
  <c r="HB77" i="27"/>
  <c r="CC149" i="27"/>
  <c r="GY77" i="27"/>
  <c r="GX59" i="27"/>
  <c r="GZ59" i="27"/>
  <c r="HB59" i="27"/>
  <c r="DC149" i="27"/>
  <c r="GW59" i="27"/>
  <c r="HC59" i="27"/>
  <c r="IW47" i="27"/>
  <c r="IP47" i="27"/>
  <c r="HA59" i="27"/>
  <c r="IQ47" i="27"/>
  <c r="DI30" i="27"/>
  <c r="CE30" i="27"/>
  <c r="EC41" i="15"/>
  <c r="EC149" i="27" s="1"/>
  <c r="DP41" i="15"/>
  <c r="DP149" i="27" s="1"/>
  <c r="BS30" i="27"/>
  <c r="DB149" i="27"/>
  <c r="CN149" i="27"/>
  <c r="GE41" i="15"/>
  <c r="GD149" i="27" s="1"/>
  <c r="DJ31" i="15"/>
  <c r="DJ139" i="27" s="1"/>
  <c r="CW149" i="27"/>
  <c r="EJ31" i="15"/>
  <c r="EJ139" i="27" s="1"/>
  <c r="EQ43" i="15"/>
  <c r="EQ151" i="27" s="1"/>
  <c r="EK43" i="15"/>
  <c r="EK151" i="27" s="1"/>
  <c r="EL43" i="15"/>
  <c r="EL151" i="27" s="1"/>
  <c r="DJ43" i="15"/>
  <c r="DJ151" i="27" s="1"/>
  <c r="DT30" i="27"/>
  <c r="DN30" i="27"/>
  <c r="IS30" i="27"/>
  <c r="EM43" i="15"/>
  <c r="EM151" i="27" s="1"/>
  <c r="DO43" i="15"/>
  <c r="DO151" i="27" s="1"/>
  <c r="EI41" i="15"/>
  <c r="EI149" i="27" s="1"/>
  <c r="DV41" i="15"/>
  <c r="DV149" i="27" s="1"/>
  <c r="DY30" i="27"/>
  <c r="BV30" i="27"/>
  <c r="IN47" i="27"/>
  <c r="DT43" i="15"/>
  <c r="DT151" i="27" s="1"/>
  <c r="DR43" i="15"/>
  <c r="DR151" i="27" s="1"/>
  <c r="EP43" i="15"/>
  <c r="EP151" i="27" s="1"/>
  <c r="EL31" i="15"/>
  <c r="EL139" i="27" s="1"/>
  <c r="CG30" i="27"/>
  <c r="IS47" i="27"/>
  <c r="IO47" i="27"/>
  <c r="EO43" i="15"/>
  <c r="EO151" i="27" s="1"/>
  <c r="EN43" i="15"/>
  <c r="EN151" i="27" s="1"/>
  <c r="DZ43" i="15"/>
  <c r="DZ151" i="27" s="1"/>
  <c r="EW43" i="15"/>
  <c r="EW151" i="27" s="1"/>
  <c r="EK31" i="15"/>
  <c r="EK139" i="27" s="1"/>
  <c r="DJ41" i="15"/>
  <c r="DJ149" i="27" s="1"/>
  <c r="DX43" i="15"/>
  <c r="DX151" i="27" s="1"/>
  <c r="DW41" i="15"/>
  <c r="DW149" i="27" s="1"/>
  <c r="CT30" i="27"/>
  <c r="IV47" i="27"/>
  <c r="IR47" i="27"/>
  <c r="DE149" i="27"/>
  <c r="DM43" i="15"/>
  <c r="DM151" i="27" s="1"/>
  <c r="ES31" i="15"/>
  <c r="ES139" i="27" s="1"/>
  <c r="DK43" i="15"/>
  <c r="DK151" i="27" s="1"/>
  <c r="DV43" i="15"/>
  <c r="DV151" i="27" s="1"/>
  <c r="EA43" i="15"/>
  <c r="EA151" i="27" s="1"/>
  <c r="DQ41" i="15"/>
  <c r="DQ149" i="27" s="1"/>
  <c r="DP30" i="27"/>
  <c r="IT47" i="27"/>
  <c r="DP43" i="15"/>
  <c r="DP151" i="27" s="1"/>
  <c r="EF43" i="15"/>
  <c r="EF151" i="27" s="1"/>
  <c r="EH43" i="15"/>
  <c r="EH151" i="27" s="1"/>
  <c r="DZ41" i="15"/>
  <c r="DZ149" i="27" s="1"/>
  <c r="EP41" i="15"/>
  <c r="EP149" i="27" s="1"/>
  <c r="BQ30" i="27"/>
  <c r="IU47" i="27"/>
  <c r="EN28" i="15"/>
  <c r="EN136" i="27" s="1"/>
  <c r="ED28" i="15"/>
  <c r="ED136" i="27" s="1"/>
  <c r="DK28" i="15"/>
  <c r="DK136" i="27" s="1"/>
  <c r="DJ28" i="15"/>
  <c r="DJ136" i="27" s="1"/>
  <c r="ER28" i="15"/>
  <c r="ER136" i="27" s="1"/>
  <c r="EF28" i="15"/>
  <c r="EF136" i="27" s="1"/>
  <c r="DO28" i="15"/>
  <c r="DO136" i="27" s="1"/>
  <c r="EC28" i="15"/>
  <c r="EC136" i="27" s="1"/>
  <c r="EU28" i="15"/>
  <c r="EU136" i="27" s="1"/>
  <c r="EK30" i="15"/>
  <c r="EK138" i="27" s="1"/>
  <c r="CX149" i="27"/>
  <c r="EI28" i="15"/>
  <c r="EI136" i="27" s="1"/>
  <c r="DR30" i="15"/>
  <c r="DR138" i="27" s="1"/>
  <c r="CK51" i="15"/>
  <c r="CL160" i="27" s="1"/>
  <c r="DR28" i="15"/>
  <c r="DR136" i="27" s="1"/>
  <c r="EA28" i="15"/>
  <c r="EA136" i="27" s="1"/>
  <c r="DX28" i="15"/>
  <c r="DX136" i="27" s="1"/>
  <c r="EW30" i="15"/>
  <c r="EW138" i="27" s="1"/>
  <c r="DU30" i="15"/>
  <c r="DU138" i="27" s="1"/>
  <c r="DJ30" i="15"/>
  <c r="DJ138" i="27" s="1"/>
  <c r="EM28" i="15"/>
  <c r="EM136" i="27" s="1"/>
  <c r="DS30" i="15"/>
  <c r="DS138" i="27" s="1"/>
  <c r="EJ28" i="15"/>
  <c r="EJ136" i="27" s="1"/>
  <c r="EH28" i="15"/>
  <c r="EH136" i="27" s="1"/>
  <c r="EQ28" i="15"/>
  <c r="EQ136" i="27" s="1"/>
  <c r="DK30" i="15"/>
  <c r="DK138" i="27" s="1"/>
  <c r="EU17" i="15"/>
  <c r="EU125" i="27" s="1"/>
  <c r="EL30" i="15"/>
  <c r="EL138" i="27" s="1"/>
  <c r="GW64" i="27"/>
  <c r="HB64" i="27"/>
  <c r="HA64" i="27"/>
  <c r="GU64" i="27"/>
  <c r="GX64" i="27"/>
  <c r="GZ64" i="27"/>
  <c r="GT64" i="27"/>
  <c r="HC64" i="27"/>
  <c r="GV64" i="27"/>
  <c r="GY64" i="27"/>
  <c r="GY67" i="27"/>
  <c r="GT67" i="27"/>
  <c r="HC67" i="27"/>
  <c r="GW67" i="27"/>
  <c r="HB67" i="27"/>
  <c r="GV67" i="27"/>
  <c r="GX67" i="27"/>
  <c r="GZ67" i="27"/>
  <c r="HA67" i="27"/>
  <c r="GU67" i="27"/>
  <c r="HC73" i="27"/>
  <c r="GX73" i="27"/>
  <c r="HA73" i="27"/>
  <c r="GT73" i="27"/>
  <c r="GZ73" i="27"/>
  <c r="HB73" i="27"/>
  <c r="GU73" i="27"/>
  <c r="GV73" i="27"/>
  <c r="GW73" i="27"/>
  <c r="GY73" i="27"/>
  <c r="HA66" i="27"/>
  <c r="GX66" i="27"/>
  <c r="GZ66" i="27"/>
  <c r="GY66" i="27"/>
  <c r="GT66" i="27"/>
  <c r="GU66" i="27"/>
  <c r="HB66" i="27"/>
  <c r="HC66" i="27"/>
  <c r="GW66" i="27"/>
  <c r="GV66" i="27"/>
  <c r="ED30" i="15"/>
  <c r="ED138" i="27" s="1"/>
  <c r="GO41" i="15"/>
  <c r="GN149" i="27" s="1"/>
  <c r="GW84" i="27"/>
  <c r="GX84" i="27"/>
  <c r="GT84" i="27"/>
  <c r="GV84" i="27"/>
  <c r="GZ84" i="27"/>
  <c r="HC84" i="27"/>
  <c r="HB84" i="27"/>
  <c r="HA84" i="27"/>
  <c r="GU84" i="27"/>
  <c r="GY84" i="27"/>
  <c r="CB30" i="27"/>
  <c r="CO30" i="27"/>
  <c r="CR30" i="27"/>
  <c r="CA30" i="27"/>
  <c r="CM30" i="27"/>
  <c r="DU20" i="27"/>
  <c r="CN20" i="27"/>
  <c r="DG20" i="27"/>
  <c r="DP20" i="27"/>
  <c r="BX20" i="27"/>
  <c r="DA20" i="27"/>
  <c r="DJ20" i="27"/>
  <c r="DC20" i="27"/>
  <c r="CU20" i="27"/>
  <c r="GU20" i="27"/>
  <c r="IO20" i="27" s="1"/>
  <c r="JB20" i="27" s="1"/>
  <c r="DS20" i="27"/>
  <c r="DL20" i="27"/>
  <c r="CT20" i="27"/>
  <c r="CM20" i="27"/>
  <c r="DW20" i="27"/>
  <c r="BQ20" i="27"/>
  <c r="CV20" i="27"/>
  <c r="DO20" i="27"/>
  <c r="BP20" i="27"/>
  <c r="DY20" i="27"/>
  <c r="DI20" i="27"/>
  <c r="DR20" i="27"/>
  <c r="CE20" i="27"/>
  <c r="DK20" i="27"/>
  <c r="DD20" i="27"/>
  <c r="DQ20" i="27"/>
  <c r="CA20" i="27"/>
  <c r="CY20" i="27"/>
  <c r="CR20" i="27"/>
  <c r="CO20" i="27"/>
  <c r="DN20" i="27"/>
  <c r="DE20" i="27"/>
  <c r="DX20" i="27"/>
  <c r="HA20" i="27"/>
  <c r="IU20" i="27" s="1"/>
  <c r="JH20" i="27" s="1"/>
  <c r="DM20" i="27"/>
  <c r="GZ20" i="27"/>
  <c r="IT20" i="27" s="1"/>
  <c r="JG20" i="27" s="1"/>
  <c r="BS20" i="27"/>
  <c r="GT20" i="27"/>
  <c r="IN20" i="27" s="1"/>
  <c r="JA20" i="27" s="1"/>
  <c r="BU20" i="27"/>
  <c r="HC20" i="27"/>
  <c r="IW20" i="27" s="1"/>
  <c r="JJ20" i="27" s="1"/>
  <c r="GV20" i="27"/>
  <c r="IP20" i="27" s="1"/>
  <c r="JC20" i="27" s="1"/>
  <c r="DT20" i="27"/>
  <c r="CZ20" i="27"/>
  <c r="CJ20" i="27"/>
  <c r="CW20" i="27"/>
  <c r="DB20" i="27"/>
  <c r="DF20" i="27"/>
  <c r="DV20" i="27"/>
  <c r="BR20" i="27"/>
  <c r="CI20" i="27"/>
  <c r="HB20" i="27"/>
  <c r="IV20" i="27" s="1"/>
  <c r="JI20" i="27" s="1"/>
  <c r="CB20" i="27"/>
  <c r="BV20" i="27"/>
  <c r="GW20" i="27"/>
  <c r="IQ20" i="27" s="1"/>
  <c r="JD20" i="27" s="1"/>
  <c r="CP20" i="27"/>
  <c r="CS20" i="27"/>
  <c r="CF20" i="27"/>
  <c r="CX20" i="27"/>
  <c r="DH20" i="27"/>
  <c r="GY20" i="27"/>
  <c r="IS20" i="27" s="1"/>
  <c r="JF20" i="27" s="1"/>
  <c r="CG20" i="27"/>
  <c r="GX20" i="27"/>
  <c r="IR20" i="27" s="1"/>
  <c r="JE20" i="27" s="1"/>
  <c r="CH20" i="27"/>
  <c r="CQ20" i="27"/>
  <c r="BT20" i="27"/>
  <c r="CK20" i="27"/>
  <c r="CC20" i="27"/>
  <c r="BW20" i="27"/>
  <c r="CL20" i="27"/>
  <c r="CD20" i="27"/>
  <c r="GW80" i="27"/>
  <c r="GY80" i="27"/>
  <c r="HA80" i="27"/>
  <c r="GU80" i="27"/>
  <c r="HB80" i="27"/>
  <c r="GZ80" i="27"/>
  <c r="GT80" i="27"/>
  <c r="HC80" i="27"/>
  <c r="GV80" i="27"/>
  <c r="GX80" i="27"/>
  <c r="EI17" i="15"/>
  <c r="EI125" i="27" s="1"/>
  <c r="EB30" i="15"/>
  <c r="EB138" i="27" s="1"/>
  <c r="DZ30" i="15"/>
  <c r="DZ138" i="27" s="1"/>
  <c r="EV30" i="15"/>
  <c r="EV138" i="27" s="1"/>
  <c r="HC69" i="27"/>
  <c r="GU69" i="27"/>
  <c r="GW69" i="27"/>
  <c r="GY69" i="27"/>
  <c r="GX69" i="27"/>
  <c r="HA69" i="27"/>
  <c r="GT69" i="27"/>
  <c r="GZ69" i="27"/>
  <c r="HB69" i="27"/>
  <c r="GV69" i="27"/>
  <c r="DV30" i="15"/>
  <c r="DV138" i="27" s="1"/>
  <c r="CL30" i="27"/>
  <c r="CZ30" i="27"/>
  <c r="DM30" i="27"/>
  <c r="CK30" i="27"/>
  <c r="DC30" i="27"/>
  <c r="HC61" i="27"/>
  <c r="GW61" i="27"/>
  <c r="GY61" i="27"/>
  <c r="HB61" i="27"/>
  <c r="GX61" i="27"/>
  <c r="HA61" i="27"/>
  <c r="GT61" i="27"/>
  <c r="GZ61" i="27"/>
  <c r="GV61" i="27"/>
  <c r="GU61" i="27"/>
  <c r="GY63" i="27"/>
  <c r="HA63" i="27"/>
  <c r="GU63" i="27"/>
  <c r="GT63" i="27"/>
  <c r="HC63" i="27"/>
  <c r="GW63" i="27"/>
  <c r="HB63" i="27"/>
  <c r="GV63" i="27"/>
  <c r="GX63" i="27"/>
  <c r="GZ63" i="27"/>
  <c r="EI30" i="15"/>
  <c r="EI138" i="27" s="1"/>
  <c r="EJ30" i="15"/>
  <c r="EJ138" i="27" s="1"/>
  <c r="GY75" i="27"/>
  <c r="HA75" i="27"/>
  <c r="GU75" i="27"/>
  <c r="HC75" i="27"/>
  <c r="GW75" i="27"/>
  <c r="GT75" i="27"/>
  <c r="HB75" i="27"/>
  <c r="GV75" i="27"/>
  <c r="GX75" i="27"/>
  <c r="GZ75" i="27"/>
  <c r="EE30" i="15"/>
  <c r="EE138" i="27" s="1"/>
  <c r="GW76" i="27"/>
  <c r="HA76" i="27"/>
  <c r="GU76" i="27"/>
  <c r="GZ76" i="27"/>
  <c r="GT76" i="27"/>
  <c r="HC76" i="27"/>
  <c r="GV76" i="27"/>
  <c r="GY76" i="27"/>
  <c r="HB76" i="27"/>
  <c r="GX76" i="27"/>
  <c r="GW72" i="27"/>
  <c r="HB72" i="27"/>
  <c r="GT72" i="27"/>
  <c r="GX72" i="27"/>
  <c r="GY72" i="27"/>
  <c r="HA72" i="27"/>
  <c r="GZ72" i="27"/>
  <c r="HC72" i="27"/>
  <c r="GV72" i="27"/>
  <c r="GU72" i="27"/>
  <c r="BT30" i="27"/>
  <c r="DH30" i="27"/>
  <c r="DJ30" i="27"/>
  <c r="CI30" i="27"/>
  <c r="DG30" i="27"/>
  <c r="DK30" i="27"/>
  <c r="IN30" i="27"/>
  <c r="EC30" i="15"/>
  <c r="EC138" i="27" s="1"/>
  <c r="EO30" i="15"/>
  <c r="EO138" i="27" s="1"/>
  <c r="GY79" i="27"/>
  <c r="HB79" i="27"/>
  <c r="GV79" i="27"/>
  <c r="GX79" i="27"/>
  <c r="GT79" i="27"/>
  <c r="HC79" i="27"/>
  <c r="GW79" i="27"/>
  <c r="GZ79" i="27"/>
  <c r="HA79" i="27"/>
  <c r="GU79" i="27"/>
  <c r="P50" i="15"/>
  <c r="Q157" i="27"/>
  <c r="HA62" i="27"/>
  <c r="GW62" i="27"/>
  <c r="GY62" i="27"/>
  <c r="GV62" i="27"/>
  <c r="HC62" i="27"/>
  <c r="GX62" i="27"/>
  <c r="GZ62" i="27"/>
  <c r="GT62" i="27"/>
  <c r="GU62" i="27"/>
  <c r="HB62" i="27"/>
  <c r="GW68" i="27"/>
  <c r="HC68" i="27"/>
  <c r="GV68" i="27"/>
  <c r="HA68" i="27"/>
  <c r="GU68" i="27"/>
  <c r="GT68" i="27"/>
  <c r="GZ68" i="27"/>
  <c r="HB68" i="27"/>
  <c r="GY68" i="27"/>
  <c r="GX68" i="27"/>
  <c r="DW30" i="15"/>
  <c r="DW138" i="27" s="1"/>
  <c r="EH30" i="15"/>
  <c r="EH138" i="27" s="1"/>
  <c r="FK41" i="15"/>
  <c r="FJ149" i="27" s="1"/>
  <c r="HA82" i="27"/>
  <c r="GW82" i="27"/>
  <c r="GV82" i="27"/>
  <c r="GY82" i="27"/>
  <c r="HC82" i="27"/>
  <c r="HB82" i="27"/>
  <c r="GU82" i="27"/>
  <c r="GX82" i="27"/>
  <c r="GZ82" i="27"/>
  <c r="GT82" i="27"/>
  <c r="BX30" i="27"/>
  <c r="DR30" i="27"/>
  <c r="CF30" i="27"/>
  <c r="CS30" i="27"/>
  <c r="DQ30" i="27"/>
  <c r="DS30" i="27"/>
  <c r="HA70" i="27"/>
  <c r="GW70" i="27"/>
  <c r="GU70" i="27"/>
  <c r="HB70" i="27"/>
  <c r="HC70" i="27"/>
  <c r="GV70" i="27"/>
  <c r="GY70" i="27"/>
  <c r="GT70" i="27"/>
  <c r="GX70" i="27"/>
  <c r="GZ70" i="27"/>
  <c r="EE17" i="15"/>
  <c r="EE125" i="27" s="1"/>
  <c r="DT30" i="15"/>
  <c r="DT138" i="27" s="1"/>
  <c r="FU31" i="15"/>
  <c r="FT139" i="27" s="1"/>
  <c r="DL30" i="15"/>
  <c r="DL138" i="27" s="1"/>
  <c r="DO30" i="15"/>
  <c r="DO138" i="27" s="1"/>
  <c r="HC57" i="27"/>
  <c r="GW57" i="27"/>
  <c r="GY57" i="27"/>
  <c r="GX57" i="27"/>
  <c r="HA57" i="27"/>
  <c r="GT57" i="27"/>
  <c r="GU57" i="27"/>
  <c r="GZ57" i="27"/>
  <c r="HB57" i="27"/>
  <c r="GV57" i="27"/>
  <c r="ER30" i="15"/>
  <c r="ER138" i="27" s="1"/>
  <c r="HA74" i="27"/>
  <c r="GW74" i="27"/>
  <c r="GX74" i="27"/>
  <c r="GV74" i="27"/>
  <c r="GY74" i="27"/>
  <c r="GZ74" i="27"/>
  <c r="GT74" i="27"/>
  <c r="HC74" i="27"/>
  <c r="HB74" i="27"/>
  <c r="GU74" i="27"/>
  <c r="BP30" i="27"/>
  <c r="CC30" i="27"/>
  <c r="CQ30" i="27"/>
  <c r="DO30" i="27"/>
  <c r="DX30" i="27"/>
  <c r="CH30" i="27"/>
  <c r="GY83" i="27"/>
  <c r="GZ83" i="27"/>
  <c r="HA83" i="27"/>
  <c r="GU83" i="27"/>
  <c r="GT83" i="27"/>
  <c r="HC83" i="27"/>
  <c r="GW83" i="27"/>
  <c r="HB83" i="27"/>
  <c r="GV83" i="27"/>
  <c r="GX83" i="27"/>
  <c r="EP30" i="15"/>
  <c r="EP138" i="27" s="1"/>
  <c r="ET30" i="15"/>
  <c r="ET138" i="27" s="1"/>
  <c r="EF30" i="15"/>
  <c r="EF138" i="27" s="1"/>
  <c r="DX30" i="15"/>
  <c r="DX138" i="27" s="1"/>
  <c r="HC81" i="27"/>
  <c r="HA81" i="27"/>
  <c r="GT81" i="27"/>
  <c r="GY81" i="27"/>
  <c r="GX81" i="27"/>
  <c r="GZ81" i="27"/>
  <c r="HB81" i="27"/>
  <c r="GU81" i="27"/>
  <c r="GW81" i="27"/>
  <c r="GV81" i="27"/>
  <c r="GY71" i="27"/>
  <c r="GZ71" i="27"/>
  <c r="HA71" i="27"/>
  <c r="HB71" i="27"/>
  <c r="GU71" i="27"/>
  <c r="GV71" i="27"/>
  <c r="GT71" i="27"/>
  <c r="HC71" i="27"/>
  <c r="GW71" i="27"/>
  <c r="GX71" i="27"/>
  <c r="HA58" i="27"/>
  <c r="HB58" i="27"/>
  <c r="GU58" i="27"/>
  <c r="HC58" i="27"/>
  <c r="GZ58" i="27"/>
  <c r="GT58" i="27"/>
  <c r="GW58" i="27"/>
  <c r="GX58" i="27"/>
  <c r="GV58" i="27"/>
  <c r="GY58" i="27"/>
  <c r="BW30" i="27"/>
  <c r="CY30" i="27"/>
  <c r="DA30" i="27"/>
  <c r="CJ30" i="27"/>
  <c r="CX30" i="27"/>
  <c r="HC85" i="27"/>
  <c r="GZ85" i="27"/>
  <c r="HB85" i="27"/>
  <c r="GV85" i="27"/>
  <c r="GX85" i="27"/>
  <c r="GT85" i="27"/>
  <c r="GW85" i="27"/>
  <c r="GU85" i="27"/>
  <c r="HA85" i="27"/>
  <c r="GY85" i="27"/>
  <c r="EJ49" i="23"/>
  <c r="EL49" i="23"/>
  <c r="EK49" i="23"/>
  <c r="EG49" i="23"/>
  <c r="DS49" i="23"/>
  <c r="CT49" i="23"/>
  <c r="ER49" i="23"/>
  <c r="ET49" i="23"/>
  <c r="DP49" i="23"/>
  <c r="DL49" i="23"/>
  <c r="DN49" i="23"/>
  <c r="EM49" i="23"/>
  <c r="EV49" i="23"/>
  <c r="EH49" i="23"/>
  <c r="CR49" i="23"/>
  <c r="BR30" i="27"/>
  <c r="CW30" i="27"/>
  <c r="CD30" i="27"/>
  <c r="DL30" i="27"/>
  <c r="DD30" i="27"/>
  <c r="CV30" i="27"/>
  <c r="CU30" i="27"/>
  <c r="DF30" i="27"/>
  <c r="DV30" i="27"/>
  <c r="BU30" i="27"/>
  <c r="CN30" i="27"/>
  <c r="DW30" i="27"/>
  <c r="DB30" i="27"/>
  <c r="DE30" i="27"/>
  <c r="DU30" i="27"/>
  <c r="BQ47" i="27"/>
  <c r="CV47" i="27"/>
  <c r="CU47" i="27"/>
  <c r="CZ47" i="27"/>
  <c r="CD47" i="27"/>
  <c r="CH47" i="27"/>
  <c r="CI47" i="27"/>
  <c r="CS47" i="27"/>
  <c r="BW47" i="27"/>
  <c r="DU47" i="27"/>
  <c r="DT47" i="27"/>
  <c r="DC47" i="27"/>
  <c r="CX47" i="27"/>
  <c r="CY47" i="27"/>
  <c r="DI47" i="27"/>
  <c r="BV47" i="27"/>
  <c r="CF47" i="27"/>
  <c r="CL47" i="27"/>
  <c r="CB47" i="27"/>
  <c r="DP47" i="27"/>
  <c r="DF47" i="27"/>
  <c r="DG47" i="27"/>
  <c r="DQ47" i="27"/>
  <c r="IO30" i="27"/>
  <c r="BP47" i="27"/>
  <c r="CT47" i="27"/>
  <c r="CW47" i="27"/>
  <c r="CN47" i="27"/>
  <c r="CE47" i="27"/>
  <c r="DN47" i="27"/>
  <c r="DO47" i="27"/>
  <c r="DY47" i="27"/>
  <c r="BT47" i="27"/>
  <c r="DE47" i="27"/>
  <c r="DK47" i="27"/>
  <c r="DB47" i="27"/>
  <c r="CR47" i="27"/>
  <c r="DV47" i="27"/>
  <c r="DW47" i="27"/>
  <c r="BU47" i="27"/>
  <c r="BR47" i="27"/>
  <c r="DS47" i="27"/>
  <c r="DX47" i="27"/>
  <c r="DM47" i="27"/>
  <c r="DD47" i="27"/>
  <c r="CC47" i="27"/>
  <c r="IP30" i="27"/>
  <c r="BS47" i="27"/>
  <c r="CJ47" i="27"/>
  <c r="CG47" i="27"/>
  <c r="CM47" i="27"/>
  <c r="DR47" i="27"/>
  <c r="CA47" i="27"/>
  <c r="GC19" i="15"/>
  <c r="GB127" i="27" s="1"/>
  <c r="CT127" i="27"/>
  <c r="GH17" i="15"/>
  <c r="GG125" i="27" s="1"/>
  <c r="CY125" i="27"/>
  <c r="FB29" i="15"/>
  <c r="FA137" i="27" s="1"/>
  <c r="BS137" i="27"/>
  <c r="GA17" i="15"/>
  <c r="FZ125" i="27" s="1"/>
  <c r="CR125" i="27"/>
  <c r="FM23" i="15"/>
  <c r="FL131" i="27" s="1"/>
  <c r="CD131" i="27"/>
  <c r="FV31" i="15"/>
  <c r="FU139" i="27" s="1"/>
  <c r="CM139" i="27"/>
  <c r="FN29" i="15"/>
  <c r="FM137" i="27" s="1"/>
  <c r="CE137" i="27"/>
  <c r="FU20" i="15"/>
  <c r="CL128" i="27"/>
  <c r="FN28" i="15"/>
  <c r="FM136" i="27" s="1"/>
  <c r="CE136" i="27"/>
  <c r="GL43" i="15"/>
  <c r="GK151" i="27" s="1"/>
  <c r="DC151" i="27"/>
  <c r="GC43" i="15"/>
  <c r="GB151" i="27" s="1"/>
  <c r="CT151" i="27"/>
  <c r="FI31" i="15"/>
  <c r="FH139" i="27" s="1"/>
  <c r="BZ139" i="27"/>
  <c r="FQ19" i="15"/>
  <c r="CH127" i="27"/>
  <c r="GB20" i="15"/>
  <c r="CS128" i="27"/>
  <c r="FT17" i="15"/>
  <c r="FS125" i="27" s="1"/>
  <c r="CK125" i="27"/>
  <c r="GI19" i="15"/>
  <c r="CZ127" i="27"/>
  <c r="FY23" i="15"/>
  <c r="CP131" i="27"/>
  <c r="GN31" i="15"/>
  <c r="GM139" i="27" s="1"/>
  <c r="DE139" i="27"/>
  <c r="FZ17" i="15"/>
  <c r="FY125" i="27" s="1"/>
  <c r="CQ125" i="27"/>
  <c r="GD42" i="15"/>
  <c r="GC150" i="27" s="1"/>
  <c r="CU150" i="27"/>
  <c r="FO31" i="15"/>
  <c r="FN139" i="27" s="1"/>
  <c r="CF139" i="27"/>
  <c r="FD17" i="15"/>
  <c r="FC125" i="27" s="1"/>
  <c r="BU125" i="27"/>
  <c r="FR19" i="15"/>
  <c r="FQ127" i="27" s="1"/>
  <c r="CI127" i="27"/>
  <c r="GM23" i="15"/>
  <c r="GL131" i="27" s="1"/>
  <c r="DD131" i="27"/>
  <c r="GH42" i="15"/>
  <c r="GG150" i="27" s="1"/>
  <c r="CY150" i="27"/>
  <c r="GM31" i="15"/>
  <c r="GL139" i="27" s="1"/>
  <c r="DD139" i="27"/>
  <c r="GD31" i="15"/>
  <c r="CU139" i="27"/>
  <c r="FJ42" i="15"/>
  <c r="CA150" i="27"/>
  <c r="GM42" i="15"/>
  <c r="DD150" i="27"/>
  <c r="FB28" i="15"/>
  <c r="BS136" i="27"/>
  <c r="FT30" i="15"/>
  <c r="CK138" i="27"/>
  <c r="FV17" i="15"/>
  <c r="FU125" i="27" s="1"/>
  <c r="CM125" i="27"/>
  <c r="FX29" i="15"/>
  <c r="CO137" i="27"/>
  <c r="FL42" i="15"/>
  <c r="FK150" i="27" s="1"/>
  <c r="CC150" i="27"/>
  <c r="FR30" i="15"/>
  <c r="FQ138" i="27" s="1"/>
  <c r="CI138" i="27"/>
  <c r="FW31" i="15"/>
  <c r="FV139" i="27" s="1"/>
  <c r="CN139" i="27"/>
  <c r="FZ23" i="15"/>
  <c r="FY131" i="27" s="1"/>
  <c r="CQ131" i="27"/>
  <c r="FI41" i="15"/>
  <c r="BZ149" i="27"/>
  <c r="FB30" i="15"/>
  <c r="BS138" i="27"/>
  <c r="FP17" i="15"/>
  <c r="FO125" i="27" s="1"/>
  <c r="CG125" i="27"/>
  <c r="GA19" i="15"/>
  <c r="FZ127" i="27" s="1"/>
  <c r="CR127" i="27"/>
  <c r="FR29" i="15"/>
  <c r="FQ137" i="27" s="1"/>
  <c r="CI137" i="27"/>
  <c r="FO42" i="15"/>
  <c r="FN150" i="27" s="1"/>
  <c r="CF150" i="27"/>
  <c r="DM30" i="15"/>
  <c r="DM138" i="27" s="1"/>
  <c r="FG31" i="15"/>
  <c r="FF139" i="27" s="1"/>
  <c r="BX139" i="27"/>
  <c r="FW19" i="15"/>
  <c r="CN127" i="27"/>
  <c r="FE19" i="15"/>
  <c r="BV127" i="27"/>
  <c r="GI28" i="15"/>
  <c r="CZ136" i="27"/>
  <c r="FX42" i="15"/>
  <c r="CO150" i="27"/>
  <c r="GK42" i="15"/>
  <c r="GJ150" i="27" s="1"/>
  <c r="DB150" i="27"/>
  <c r="GO42" i="15"/>
  <c r="GN150" i="27" s="1"/>
  <c r="DF150" i="27"/>
  <c r="FP29" i="15"/>
  <c r="FO137" i="27" s="1"/>
  <c r="CG137" i="27"/>
  <c r="FU29" i="15"/>
  <c r="FT137" i="27" s="1"/>
  <c r="CL137" i="27"/>
  <c r="FW23" i="15"/>
  <c r="FV131" i="27" s="1"/>
  <c r="CN131" i="27"/>
  <c r="FQ23" i="15"/>
  <c r="FP131" i="27" s="1"/>
  <c r="CH131" i="27"/>
  <c r="FF17" i="15"/>
  <c r="FE125" i="27" s="1"/>
  <c r="BW125" i="27"/>
  <c r="FP20" i="15"/>
  <c r="CG128" i="27"/>
  <c r="DN30" i="15"/>
  <c r="DN138" i="27" s="1"/>
  <c r="EM30" i="15"/>
  <c r="EM138" i="27" s="1"/>
  <c r="FW26" i="15"/>
  <c r="FV134" i="27" s="1"/>
  <c r="CN134" i="27"/>
  <c r="GH26" i="15"/>
  <c r="GG134" i="27" s="1"/>
  <c r="CY134" i="27"/>
  <c r="GG28" i="15"/>
  <c r="GF136" i="27" s="1"/>
  <c r="CX136" i="27"/>
  <c r="FW28" i="15"/>
  <c r="FV136" i="27" s="1"/>
  <c r="CN136" i="27"/>
  <c r="FG23" i="15"/>
  <c r="FF131" i="27" s="1"/>
  <c r="BX131" i="27"/>
  <c r="GA20" i="15"/>
  <c r="CR128" i="27"/>
  <c r="GA26" i="15"/>
  <c r="FZ134" i="27" s="1"/>
  <c r="CR134" i="27"/>
  <c r="DQ30" i="15"/>
  <c r="DQ138" i="27" s="1"/>
  <c r="EJ43" i="15"/>
  <c r="EJ151" i="27" s="1"/>
  <c r="T151" i="27"/>
  <c r="EG41" i="15"/>
  <c r="GF26" i="15"/>
  <c r="GE134" i="27" s="1"/>
  <c r="CW134" i="27"/>
  <c r="ED41" i="15"/>
  <c r="ED149" i="27" s="1"/>
  <c r="O49" i="15"/>
  <c r="O157" i="27"/>
  <c r="O77" i="15"/>
  <c r="O185" i="27"/>
  <c r="O71" i="15"/>
  <c r="O179" i="27"/>
  <c r="GK30" i="15"/>
  <c r="GJ138" i="27" s="1"/>
  <c r="DB138" i="27"/>
  <c r="FY30" i="15"/>
  <c r="FX138" i="27" s="1"/>
  <c r="CP138" i="27"/>
  <c r="FC30" i="15"/>
  <c r="FB138" i="27" s="1"/>
  <c r="BT138" i="27"/>
  <c r="GE30" i="15"/>
  <c r="GD138" i="27" s="1"/>
  <c r="CV138" i="27"/>
  <c r="FF23" i="15"/>
  <c r="FE131" i="27" s="1"/>
  <c r="BW131" i="27"/>
  <c r="FS41" i="15"/>
  <c r="FR149" i="27" s="1"/>
  <c r="CJ149" i="27"/>
  <c r="IT30" i="27"/>
  <c r="IQ30" i="27"/>
  <c r="GC41" i="15"/>
  <c r="GB149" i="27" s="1"/>
  <c r="CT149" i="27"/>
  <c r="GJ19" i="15"/>
  <c r="GI127" i="27" s="1"/>
  <c r="DA127" i="27"/>
  <c r="HN22" i="27"/>
  <c r="HM22" i="27"/>
  <c r="HL22" i="27"/>
  <c r="HK22" i="27"/>
  <c r="HJ22" i="27"/>
  <c r="HI22" i="27"/>
  <c r="HP22" i="27"/>
  <c r="HH22" i="27"/>
  <c r="HO22" i="27"/>
  <c r="HG22" i="27"/>
  <c r="HP53" i="27"/>
  <c r="HH53" i="27"/>
  <c r="HO53" i="27"/>
  <c r="HG53" i="27"/>
  <c r="HN53" i="27"/>
  <c r="HM53" i="27"/>
  <c r="HL53" i="27"/>
  <c r="HK53" i="27"/>
  <c r="HJ53" i="27"/>
  <c r="HI53" i="27"/>
  <c r="HJ48" i="27"/>
  <c r="HI48" i="27"/>
  <c r="HP48" i="27"/>
  <c r="HH48" i="27"/>
  <c r="HO48" i="27"/>
  <c r="HG48" i="27"/>
  <c r="HN48" i="27"/>
  <c r="HM48" i="27"/>
  <c r="HL48" i="27"/>
  <c r="HK48" i="27"/>
  <c r="FC19" i="15"/>
  <c r="FB127" i="27" s="1"/>
  <c r="BT127" i="27"/>
  <c r="FJ28" i="15"/>
  <c r="FI136" i="27" s="1"/>
  <c r="CA136" i="27"/>
  <c r="GI26" i="15"/>
  <c r="GH134" i="27" s="1"/>
  <c r="CZ134" i="27"/>
  <c r="FM31" i="15"/>
  <c r="FL139" i="27" s="1"/>
  <c r="CD139" i="27"/>
  <c r="FT19" i="15"/>
  <c r="FS127" i="27" s="1"/>
  <c r="CK127" i="27"/>
  <c r="FZ28" i="15"/>
  <c r="FY136" i="27" s="1"/>
  <c r="CQ136" i="27"/>
  <c r="GO30" i="15"/>
  <c r="GN138" i="27" s="1"/>
  <c r="DF138" i="27"/>
  <c r="FS17" i="15"/>
  <c r="FR125" i="27" s="1"/>
  <c r="CJ125" i="27"/>
  <c r="FQ42" i="15"/>
  <c r="FP150" i="27" s="1"/>
  <c r="CH150" i="27"/>
  <c r="FR17" i="15"/>
  <c r="FQ125" i="27" s="1"/>
  <c r="CI125" i="27"/>
  <c r="GC23" i="15"/>
  <c r="CT131" i="27"/>
  <c r="FI17" i="15"/>
  <c r="FH125" i="27" s="1"/>
  <c r="BZ125" i="27"/>
  <c r="FH20" i="15"/>
  <c r="FG128" i="27" s="1"/>
  <c r="BY128" i="27"/>
  <c r="FV26" i="15"/>
  <c r="FU134" i="27" s="1"/>
  <c r="CM134" i="27"/>
  <c r="GC31" i="15"/>
  <c r="CT139" i="27"/>
  <c r="FR26" i="15"/>
  <c r="FQ134" i="27" s="1"/>
  <c r="CI134" i="27"/>
  <c r="GB42" i="15"/>
  <c r="CS150" i="27"/>
  <c r="FW20" i="15"/>
  <c r="CN128" i="27"/>
  <c r="FU28" i="15"/>
  <c r="CL136" i="27"/>
  <c r="FC31" i="15"/>
  <c r="FB139" i="27" s="1"/>
  <c r="BT139" i="27"/>
  <c r="FC28" i="15"/>
  <c r="BT136" i="27"/>
  <c r="FR31" i="15"/>
  <c r="FQ139" i="27" s="1"/>
  <c r="CI139" i="27"/>
  <c r="GN19" i="15"/>
  <c r="GM127" i="27" s="1"/>
  <c r="DE127" i="27"/>
  <c r="FZ19" i="15"/>
  <c r="CQ127" i="27"/>
  <c r="FJ23" i="15"/>
  <c r="CA131" i="27"/>
  <c r="FR20" i="15"/>
  <c r="CI128" i="27"/>
  <c r="GF31" i="15"/>
  <c r="GE139" i="27" s="1"/>
  <c r="CW139" i="27"/>
  <c r="GM17" i="15"/>
  <c r="DD125" i="27"/>
  <c r="FD29" i="15"/>
  <c r="FC137" i="27" s="1"/>
  <c r="BU137" i="27"/>
  <c r="FY42" i="15"/>
  <c r="CP150" i="27"/>
  <c r="FX31" i="15"/>
  <c r="CO139" i="27"/>
  <c r="GN17" i="15"/>
  <c r="GM125" i="27" s="1"/>
  <c r="DE125" i="27"/>
  <c r="FO19" i="15"/>
  <c r="CF127" i="27"/>
  <c r="FL29" i="15"/>
  <c r="FK137" i="27" s="1"/>
  <c r="CC137" i="27"/>
  <c r="GA30" i="15"/>
  <c r="CR138" i="27"/>
  <c r="FY31" i="15"/>
  <c r="FX139" i="27" s="1"/>
  <c r="CP139" i="27"/>
  <c r="FU17" i="15"/>
  <c r="FT125" i="27" s="1"/>
  <c r="CL125" i="27"/>
  <c r="FV28" i="15"/>
  <c r="CM136" i="27"/>
  <c r="FD20" i="15"/>
  <c r="BU128" i="27"/>
  <c r="FS31" i="15"/>
  <c r="FR139" i="27" s="1"/>
  <c r="CJ139" i="27"/>
  <c r="FW17" i="15"/>
  <c r="CN125" i="27"/>
  <c r="FD31" i="15"/>
  <c r="BU139" i="27"/>
  <c r="FK19" i="15"/>
  <c r="CB127" i="27"/>
  <c r="FE43" i="15"/>
  <c r="BV151" i="27"/>
  <c r="FR42" i="15"/>
  <c r="CI150" i="27"/>
  <c r="FN20" i="15"/>
  <c r="CE128" i="27"/>
  <c r="GB30" i="15"/>
  <c r="CS138" i="27"/>
  <c r="FD26" i="15"/>
  <c r="FC134" i="27" s="1"/>
  <c r="BU134" i="27"/>
  <c r="GD29" i="15"/>
  <c r="GC137" i="27" s="1"/>
  <c r="CU137" i="27"/>
  <c r="FM42" i="15"/>
  <c r="FL150" i="27" s="1"/>
  <c r="CD150" i="27"/>
  <c r="GJ20" i="15"/>
  <c r="DA128" i="27"/>
  <c r="GF28" i="15"/>
  <c r="CW136" i="27"/>
  <c r="FX26" i="15"/>
  <c r="CO134" i="27"/>
  <c r="GH31" i="15"/>
  <c r="GG139" i="27" s="1"/>
  <c r="CY139" i="27"/>
  <c r="FX19" i="15"/>
  <c r="CO127" i="27"/>
  <c r="GM43" i="15"/>
  <c r="GL151" i="27" s="1"/>
  <c r="DD151" i="27"/>
  <c r="GD17" i="15"/>
  <c r="GC125" i="27" s="1"/>
  <c r="CU125" i="27"/>
  <c r="FI19" i="15"/>
  <c r="FH127" i="27" s="1"/>
  <c r="BZ127" i="27"/>
  <c r="FV29" i="15"/>
  <c r="FU137" i="27" s="1"/>
  <c r="CM137" i="27"/>
  <c r="GE42" i="15"/>
  <c r="CV150" i="27"/>
  <c r="FF31" i="15"/>
  <c r="FE139" i="27" s="1"/>
  <c r="BW139" i="27"/>
  <c r="FB31" i="15"/>
  <c r="BS139" i="27"/>
  <c r="FN19" i="15"/>
  <c r="CE127" i="27"/>
  <c r="FF20" i="15"/>
  <c r="FE128" i="27" s="1"/>
  <c r="BW128" i="27"/>
  <c r="DP28" i="15"/>
  <c r="DP136" i="27" s="1"/>
  <c r="FB17" i="15"/>
  <c r="FA125" i="27" s="1"/>
  <c r="BS125" i="27"/>
  <c r="FK26" i="15"/>
  <c r="FJ134" i="27" s="1"/>
  <c r="CB134" i="27"/>
  <c r="FH41" i="15"/>
  <c r="BY149" i="27"/>
  <c r="FE30" i="15"/>
  <c r="BV138" i="27"/>
  <c r="FP31" i="15"/>
  <c r="FO139" i="27" s="1"/>
  <c r="CG139" i="27"/>
  <c r="GI23" i="15"/>
  <c r="GH131" i="27" s="1"/>
  <c r="CZ131" i="27"/>
  <c r="GG42" i="15"/>
  <c r="GF150" i="27" s="1"/>
  <c r="CX150" i="27"/>
  <c r="FG43" i="15"/>
  <c r="FF151" i="27" s="1"/>
  <c r="BX151" i="27"/>
  <c r="GK28" i="15"/>
  <c r="GJ136" i="27" s="1"/>
  <c r="DB136" i="27"/>
  <c r="FF41" i="15"/>
  <c r="FE149" i="27" s="1"/>
  <c r="BW149" i="27"/>
  <c r="FF42" i="15"/>
  <c r="FE150" i="27" s="1"/>
  <c r="BW150" i="27"/>
  <c r="EE42" i="15"/>
  <c r="EE150" i="27" s="1"/>
  <c r="T150" i="27"/>
  <c r="GH29" i="15"/>
  <c r="GG137" i="27" s="1"/>
  <c r="CY137" i="27"/>
  <c r="FG29" i="15"/>
  <c r="FF137" i="27" s="1"/>
  <c r="BX137" i="27"/>
  <c r="GB23" i="15"/>
  <c r="GA131" i="27" s="1"/>
  <c r="CS131" i="27"/>
  <c r="FV23" i="15"/>
  <c r="FU131" i="27" s="1"/>
  <c r="CM131" i="27"/>
  <c r="EU41" i="15"/>
  <c r="EU149" i="27" s="1"/>
  <c r="GK17" i="15"/>
  <c r="GJ125" i="27" s="1"/>
  <c r="DB125" i="27"/>
  <c r="HA53" i="27"/>
  <c r="IU53" i="27" s="1"/>
  <c r="DT53" i="27"/>
  <c r="DL53" i="27"/>
  <c r="DD53" i="27"/>
  <c r="CV53" i="27"/>
  <c r="CN53" i="27"/>
  <c r="CF53" i="27"/>
  <c r="GZ53" i="27"/>
  <c r="IT53" i="27" s="1"/>
  <c r="GW53" i="27"/>
  <c r="IQ53" i="27" s="1"/>
  <c r="GV53" i="27"/>
  <c r="IP53" i="27" s="1"/>
  <c r="HB53" i="27"/>
  <c r="IV53" i="27" s="1"/>
  <c r="GY53" i="27"/>
  <c r="IS53" i="27" s="1"/>
  <c r="DY53" i="27"/>
  <c r="DP53" i="27"/>
  <c r="DG53" i="27"/>
  <c r="CX53" i="27"/>
  <c r="CO53" i="27"/>
  <c r="CE53" i="27"/>
  <c r="GX53" i="27"/>
  <c r="IR53" i="27" s="1"/>
  <c r="DX53" i="27"/>
  <c r="DO53" i="27"/>
  <c r="DF53" i="27"/>
  <c r="CW53" i="27"/>
  <c r="CM53" i="27"/>
  <c r="CD53" i="27"/>
  <c r="GT53" i="27"/>
  <c r="IN53" i="27" s="1"/>
  <c r="DV53" i="27"/>
  <c r="DM53" i="27"/>
  <c r="DC53" i="27"/>
  <c r="CT53" i="27"/>
  <c r="CK53" i="27"/>
  <c r="CB53" i="27"/>
  <c r="DU53" i="27"/>
  <c r="DK53" i="27"/>
  <c r="DB53" i="27"/>
  <c r="CS53" i="27"/>
  <c r="CJ53" i="27"/>
  <c r="CA53" i="27"/>
  <c r="GU53" i="27"/>
  <c r="IO53" i="27" s="1"/>
  <c r="DS53" i="27"/>
  <c r="DA53" i="27"/>
  <c r="CI53" i="27"/>
  <c r="DR53" i="27"/>
  <c r="CZ53" i="27"/>
  <c r="CH53" i="27"/>
  <c r="DQ53" i="27"/>
  <c r="CY53" i="27"/>
  <c r="CG53" i="27"/>
  <c r="DN53" i="27"/>
  <c r="CU53" i="27"/>
  <c r="CC53" i="27"/>
  <c r="DJ53" i="27"/>
  <c r="CR53" i="27"/>
  <c r="DI53" i="27"/>
  <c r="CQ53" i="27"/>
  <c r="DH53" i="27"/>
  <c r="CP53" i="27"/>
  <c r="HC53" i="27"/>
  <c r="IW53" i="27" s="1"/>
  <c r="DW53" i="27"/>
  <c r="DE53" i="27"/>
  <c r="CL53" i="27"/>
  <c r="BT53" i="27"/>
  <c r="BV53" i="27"/>
  <c r="BP53" i="27"/>
  <c r="BQ53" i="27"/>
  <c r="BR53" i="27"/>
  <c r="BX53" i="27"/>
  <c r="BS53" i="27"/>
  <c r="BU53" i="27"/>
  <c r="BW53" i="27"/>
  <c r="EQ30" i="15"/>
  <c r="EA30" i="15"/>
  <c r="FH26" i="15"/>
  <c r="FG134" i="27" s="1"/>
  <c r="BY134" i="27"/>
  <c r="FU26" i="15"/>
  <c r="FT134" i="27" s="1"/>
  <c r="CL134" i="27"/>
  <c r="FO28" i="15"/>
  <c r="FN136" i="27" s="1"/>
  <c r="CF136" i="27"/>
  <c r="FF28" i="15"/>
  <c r="FE136" i="27" s="1"/>
  <c r="BW136" i="27"/>
  <c r="FS43" i="15"/>
  <c r="FR151" i="27" s="1"/>
  <c r="CJ151" i="27"/>
  <c r="EJ26" i="15"/>
  <c r="EJ134" i="27" s="1"/>
  <c r="T134" i="27"/>
  <c r="GL26" i="15"/>
  <c r="GK134" i="27" s="1"/>
  <c r="DC134" i="27"/>
  <c r="GF43" i="15"/>
  <c r="GE151" i="27" s="1"/>
  <c r="CW151" i="27"/>
  <c r="FT31" i="15"/>
  <c r="FS139" i="27" s="1"/>
  <c r="CK139" i="27"/>
  <c r="FV41" i="15"/>
  <c r="CM149" i="27"/>
  <c r="O52" i="15"/>
  <c r="O160" i="27"/>
  <c r="O63" i="15"/>
  <c r="O171" i="27"/>
  <c r="O65" i="15"/>
  <c r="O173" i="27"/>
  <c r="GM30" i="15"/>
  <c r="GL138" i="27" s="1"/>
  <c r="DD138" i="27"/>
  <c r="FP30" i="15"/>
  <c r="FO138" i="27" s="1"/>
  <c r="CG138" i="27"/>
  <c r="FV30" i="15"/>
  <c r="FU138" i="27" s="1"/>
  <c r="CM138" i="27"/>
  <c r="FK30" i="15"/>
  <c r="FJ138" i="27" s="1"/>
  <c r="CB138" i="27"/>
  <c r="GT19" i="15"/>
  <c r="FJ41" i="15"/>
  <c r="FI149" i="27" s="1"/>
  <c r="CA149" i="27"/>
  <c r="IU30" i="27"/>
  <c r="IR30" i="27"/>
  <c r="BP54" i="27"/>
  <c r="DY54" i="27"/>
  <c r="DQ54" i="27"/>
  <c r="DI54" i="27"/>
  <c r="DA54" i="27"/>
  <c r="CS54" i="27"/>
  <c r="CK54" i="27"/>
  <c r="CC54" i="27"/>
  <c r="DT54" i="27"/>
  <c r="DK54" i="27"/>
  <c r="DB54" i="27"/>
  <c r="CR54" i="27"/>
  <c r="CI54" i="27"/>
  <c r="DS54" i="27"/>
  <c r="DJ54" i="27"/>
  <c r="CZ54" i="27"/>
  <c r="CQ54" i="27"/>
  <c r="CH54" i="27"/>
  <c r="DP54" i="27"/>
  <c r="DG54" i="27"/>
  <c r="CX54" i="27"/>
  <c r="CO54" i="27"/>
  <c r="CF54" i="27"/>
  <c r="DX54" i="27"/>
  <c r="DO54" i="27"/>
  <c r="DF54" i="27"/>
  <c r="CW54" i="27"/>
  <c r="CN54" i="27"/>
  <c r="CE54" i="27"/>
  <c r="DW54" i="27"/>
  <c r="DE54" i="27"/>
  <c r="CM54" i="27"/>
  <c r="DV54" i="27"/>
  <c r="DD54" i="27"/>
  <c r="CL54" i="27"/>
  <c r="DU54" i="27"/>
  <c r="DC54" i="27"/>
  <c r="CJ54" i="27"/>
  <c r="DR54" i="27"/>
  <c r="CY54" i="27"/>
  <c r="CG54" i="27"/>
  <c r="DN54" i="27"/>
  <c r="CV54" i="27"/>
  <c r="CD54" i="27"/>
  <c r="DM54" i="27"/>
  <c r="CU54" i="27"/>
  <c r="CB54" i="27"/>
  <c r="DL54" i="27"/>
  <c r="CT54" i="27"/>
  <c r="CA54" i="27"/>
  <c r="DH54" i="27"/>
  <c r="CP54" i="27"/>
  <c r="BS54" i="27"/>
  <c r="BU54" i="27"/>
  <c r="BX54" i="27"/>
  <c r="BQ54" i="27"/>
  <c r="BW54" i="27"/>
  <c r="BR54" i="27"/>
  <c r="BT54" i="27"/>
  <c r="BV54" i="27"/>
  <c r="HJ32" i="27"/>
  <c r="HI32" i="27"/>
  <c r="HP32" i="27"/>
  <c r="HH32" i="27"/>
  <c r="HO32" i="27"/>
  <c r="HG32" i="27"/>
  <c r="HN32" i="27"/>
  <c r="HM32" i="27"/>
  <c r="HL32" i="27"/>
  <c r="HK32" i="27"/>
  <c r="HP49" i="27"/>
  <c r="HH49" i="27"/>
  <c r="HO49" i="27"/>
  <c r="HG49" i="27"/>
  <c r="HN49" i="27"/>
  <c r="HM49" i="27"/>
  <c r="HL49" i="27"/>
  <c r="HK49" i="27"/>
  <c r="HJ49" i="27"/>
  <c r="HI49" i="27"/>
  <c r="HL47" i="27"/>
  <c r="HK47" i="27"/>
  <c r="HJ47" i="27"/>
  <c r="HI47" i="27"/>
  <c r="HP47" i="27"/>
  <c r="HH47" i="27"/>
  <c r="HO47" i="27"/>
  <c r="HG47" i="27"/>
  <c r="HN47" i="27"/>
  <c r="HM47" i="27"/>
  <c r="GI43" i="15"/>
  <c r="GH151" i="27" s="1"/>
  <c r="CZ151" i="27"/>
  <c r="GF19" i="15"/>
  <c r="GE127" i="27" s="1"/>
  <c r="CW127" i="27"/>
  <c r="FU30" i="15"/>
  <c r="FT138" i="27" s="1"/>
  <c r="CL138" i="27"/>
  <c r="FS28" i="15"/>
  <c r="FR136" i="27" s="1"/>
  <c r="CJ136" i="27"/>
  <c r="FD23" i="15"/>
  <c r="BU131" i="27"/>
  <c r="GD30" i="15"/>
  <c r="CU138" i="27"/>
  <c r="FQ17" i="15"/>
  <c r="FP125" i="27" s="1"/>
  <c r="CH125" i="27"/>
  <c r="FH19" i="15"/>
  <c r="BY127" i="27"/>
  <c r="GJ41" i="15"/>
  <c r="GI149" i="27" s="1"/>
  <c r="DA149" i="27"/>
  <c r="GN20" i="15"/>
  <c r="DE128" i="27"/>
  <c r="GK26" i="15"/>
  <c r="GJ134" i="27" s="1"/>
  <c r="DB134" i="27"/>
  <c r="GB19" i="15"/>
  <c r="GA127" i="27" s="1"/>
  <c r="CS127" i="27"/>
  <c r="FP23" i="15"/>
  <c r="FO131" i="27" s="1"/>
  <c r="CG131" i="27"/>
  <c r="FL23" i="15"/>
  <c r="FK131" i="27" s="1"/>
  <c r="CC131" i="27"/>
  <c r="GF42" i="15"/>
  <c r="GE150" i="27" s="1"/>
  <c r="CW150" i="27"/>
  <c r="FW42" i="15"/>
  <c r="CN150" i="27"/>
  <c r="FC29" i="15"/>
  <c r="FB137" i="27" s="1"/>
  <c r="BT137" i="27"/>
  <c r="FO29" i="15"/>
  <c r="FN137" i="27" s="1"/>
  <c r="CF137" i="27"/>
  <c r="GN29" i="15"/>
  <c r="GM137" i="27" s="1"/>
  <c r="DE137" i="27"/>
  <c r="FJ20" i="15"/>
  <c r="CA128" i="27"/>
  <c r="FO23" i="15"/>
  <c r="FN131" i="27" s="1"/>
  <c r="CF131" i="27"/>
  <c r="FB23" i="15"/>
  <c r="FA131" i="27" s="1"/>
  <c r="BS131" i="27"/>
  <c r="FH23" i="15"/>
  <c r="FG131" i="27" s="1"/>
  <c r="BY131" i="27"/>
  <c r="GM41" i="15"/>
  <c r="DD149" i="27"/>
  <c r="FE17" i="15"/>
  <c r="FD125" i="27" s="1"/>
  <c r="BV125" i="27"/>
  <c r="BT56" i="27"/>
  <c r="DS56" i="27"/>
  <c r="DK56" i="27"/>
  <c r="DC56" i="27"/>
  <c r="CU56" i="27"/>
  <c r="CM56" i="27"/>
  <c r="CE56" i="27"/>
  <c r="DW56" i="27"/>
  <c r="DO56" i="27"/>
  <c r="DG56" i="27"/>
  <c r="CY56" i="27"/>
  <c r="CQ56" i="27"/>
  <c r="CI56" i="27"/>
  <c r="CA56" i="27"/>
  <c r="DU56" i="27"/>
  <c r="DJ56" i="27"/>
  <c r="CZ56" i="27"/>
  <c r="CO56" i="27"/>
  <c r="CD56" i="27"/>
  <c r="DT56" i="27"/>
  <c r="DI56" i="27"/>
  <c r="CX56" i="27"/>
  <c r="CN56" i="27"/>
  <c r="CC56" i="27"/>
  <c r="DQ56" i="27"/>
  <c r="DF56" i="27"/>
  <c r="CV56" i="27"/>
  <c r="CK56" i="27"/>
  <c r="DP56" i="27"/>
  <c r="DE56" i="27"/>
  <c r="CT56" i="27"/>
  <c r="CJ56" i="27"/>
  <c r="DY56" i="27"/>
  <c r="DD56" i="27"/>
  <c r="CH56" i="27"/>
  <c r="DX56" i="27"/>
  <c r="DB56" i="27"/>
  <c r="CG56" i="27"/>
  <c r="DV56" i="27"/>
  <c r="DA56" i="27"/>
  <c r="CF56" i="27"/>
  <c r="DR56" i="27"/>
  <c r="CW56" i="27"/>
  <c r="CB56" i="27"/>
  <c r="DN56" i="27"/>
  <c r="CS56" i="27"/>
  <c r="DM56" i="27"/>
  <c r="CR56" i="27"/>
  <c r="DL56" i="27"/>
  <c r="CP56" i="27"/>
  <c r="DH56" i="27"/>
  <c r="CL56" i="27"/>
  <c r="BU56" i="27"/>
  <c r="BW56" i="27"/>
  <c r="BP56" i="27"/>
  <c r="BR56" i="27"/>
  <c r="BX56" i="27"/>
  <c r="BQ56" i="27"/>
  <c r="BS56" i="27"/>
  <c r="BV56" i="27"/>
  <c r="HA41" i="27"/>
  <c r="IU41" i="27" s="1"/>
  <c r="GZ41" i="27"/>
  <c r="IT41" i="27" s="1"/>
  <c r="GW41" i="27"/>
  <c r="IQ41" i="27" s="1"/>
  <c r="GV41" i="27"/>
  <c r="IP41" i="27" s="1"/>
  <c r="GT41" i="27"/>
  <c r="IN41" i="27" s="1"/>
  <c r="DS41" i="27"/>
  <c r="DK41" i="27"/>
  <c r="DC41" i="27"/>
  <c r="CU41" i="27"/>
  <c r="CM41" i="27"/>
  <c r="CE41" i="27"/>
  <c r="HB41" i="27"/>
  <c r="IV41" i="27" s="1"/>
  <c r="GY41" i="27"/>
  <c r="IS41" i="27" s="1"/>
  <c r="DX41" i="27"/>
  <c r="DP41" i="27"/>
  <c r="DH41" i="27"/>
  <c r="CZ41" i="27"/>
  <c r="CR41" i="27"/>
  <c r="CJ41" i="27"/>
  <c r="CB41" i="27"/>
  <c r="DO41" i="27"/>
  <c r="DE41" i="27"/>
  <c r="CT41" i="27"/>
  <c r="CI41" i="27"/>
  <c r="DY41" i="27"/>
  <c r="DN41" i="27"/>
  <c r="DD41" i="27"/>
  <c r="CS41" i="27"/>
  <c r="CH41" i="27"/>
  <c r="DV41" i="27"/>
  <c r="DL41" i="27"/>
  <c r="DA41" i="27"/>
  <c r="CP41" i="27"/>
  <c r="CF41" i="27"/>
  <c r="HC41" i="27"/>
  <c r="IW41" i="27" s="1"/>
  <c r="GX41" i="27"/>
  <c r="IR41" i="27" s="1"/>
  <c r="GU41" i="27"/>
  <c r="IO41" i="27" s="1"/>
  <c r="DR41" i="27"/>
  <c r="DG41" i="27"/>
  <c r="CW41" i="27"/>
  <c r="CL41" i="27"/>
  <c r="CA41" i="27"/>
  <c r="DI41" i="27"/>
  <c r="CN41" i="27"/>
  <c r="DF41" i="27"/>
  <c r="CK41" i="27"/>
  <c r="DW41" i="27"/>
  <c r="DB41" i="27"/>
  <c r="CG41" i="27"/>
  <c r="DU41" i="27"/>
  <c r="CY41" i="27"/>
  <c r="CD41" i="27"/>
  <c r="DT41" i="27"/>
  <c r="CX41" i="27"/>
  <c r="CC41" i="27"/>
  <c r="DQ41" i="27"/>
  <c r="CV41" i="27"/>
  <c r="DM41" i="27"/>
  <c r="CQ41" i="27"/>
  <c r="DJ41" i="27"/>
  <c r="CO41" i="27"/>
  <c r="BU41" i="27"/>
  <c r="BW41" i="27"/>
  <c r="BQ41" i="27"/>
  <c r="BS41" i="27"/>
  <c r="BP41" i="27"/>
  <c r="BX41" i="27"/>
  <c r="BR41" i="27"/>
  <c r="BT41" i="27"/>
  <c r="BV41" i="27"/>
  <c r="ER127" i="27"/>
  <c r="BX36" i="27"/>
  <c r="BP36" i="27"/>
  <c r="HC36" i="27"/>
  <c r="IW36" i="27" s="1"/>
  <c r="GU36" i="27"/>
  <c r="IO36" i="27" s="1"/>
  <c r="GY36" i="27"/>
  <c r="IS36" i="27" s="1"/>
  <c r="GX36" i="27"/>
  <c r="IR36" i="27" s="1"/>
  <c r="HB36" i="27"/>
  <c r="IV36" i="27" s="1"/>
  <c r="HA36" i="27"/>
  <c r="IU36" i="27" s="1"/>
  <c r="GZ36" i="27"/>
  <c r="IT36" i="27" s="1"/>
  <c r="GV36" i="27"/>
  <c r="IP36" i="27" s="1"/>
  <c r="GT36" i="27"/>
  <c r="IN36" i="27" s="1"/>
  <c r="DW36" i="27"/>
  <c r="DO36" i="27"/>
  <c r="DG36" i="27"/>
  <c r="CY36" i="27"/>
  <c r="CQ36" i="27"/>
  <c r="CI36" i="27"/>
  <c r="CA36" i="27"/>
  <c r="GW36" i="27"/>
  <c r="IQ36" i="27" s="1"/>
  <c r="DT36" i="27"/>
  <c r="DK36" i="27"/>
  <c r="DB36" i="27"/>
  <c r="CS36" i="27"/>
  <c r="CJ36" i="27"/>
  <c r="DS36" i="27"/>
  <c r="DJ36" i="27"/>
  <c r="DA36" i="27"/>
  <c r="CR36" i="27"/>
  <c r="CH36" i="27"/>
  <c r="DQ36" i="27"/>
  <c r="DH36" i="27"/>
  <c r="CX36" i="27"/>
  <c r="CO36" i="27"/>
  <c r="CF36" i="27"/>
  <c r="DV36" i="27"/>
  <c r="DM36" i="27"/>
  <c r="DD36" i="27"/>
  <c r="CU36" i="27"/>
  <c r="CL36" i="27"/>
  <c r="CC36" i="27"/>
  <c r="DX36" i="27"/>
  <c r="DE36" i="27"/>
  <c r="CM36" i="27"/>
  <c r="DU36" i="27"/>
  <c r="DC36" i="27"/>
  <c r="CK36" i="27"/>
  <c r="DR36" i="27"/>
  <c r="CZ36" i="27"/>
  <c r="CG36" i="27"/>
  <c r="DP36" i="27"/>
  <c r="CW36" i="27"/>
  <c r="CE36" i="27"/>
  <c r="DN36" i="27"/>
  <c r="CV36" i="27"/>
  <c r="CD36" i="27"/>
  <c r="DL36" i="27"/>
  <c r="CT36" i="27"/>
  <c r="CB36" i="27"/>
  <c r="DI36" i="27"/>
  <c r="CP36" i="27"/>
  <c r="DY36" i="27"/>
  <c r="DF36" i="27"/>
  <c r="CN36" i="27"/>
  <c r="BW36" i="27"/>
  <c r="BQ36" i="27"/>
  <c r="BS36" i="27"/>
  <c r="BR36" i="27"/>
  <c r="BT36" i="27"/>
  <c r="BV36" i="27"/>
  <c r="BU36" i="27"/>
  <c r="FP26" i="15"/>
  <c r="FO134" i="27" s="1"/>
  <c r="CG134" i="27"/>
  <c r="DG34" i="27"/>
  <c r="BR34" i="27"/>
  <c r="GY34" i="27"/>
  <c r="IS34" i="27" s="1"/>
  <c r="HC34" i="27"/>
  <c r="IW34" i="27" s="1"/>
  <c r="GU34" i="27"/>
  <c r="IO34" i="27" s="1"/>
  <c r="HB34" i="27"/>
  <c r="IV34" i="27" s="1"/>
  <c r="GT34" i="27"/>
  <c r="IN34" i="27" s="1"/>
  <c r="GW34" i="27"/>
  <c r="IQ34" i="27" s="1"/>
  <c r="GV34" i="27"/>
  <c r="IP34" i="27" s="1"/>
  <c r="HA34" i="27"/>
  <c r="IU34" i="27" s="1"/>
  <c r="DU34" i="27"/>
  <c r="DM34" i="27"/>
  <c r="DD34" i="27"/>
  <c r="CV34" i="27"/>
  <c r="CN34" i="27"/>
  <c r="CF34" i="27"/>
  <c r="DV34" i="27"/>
  <c r="DL34" i="27"/>
  <c r="DB34" i="27"/>
  <c r="CS34" i="27"/>
  <c r="CJ34" i="27"/>
  <c r="CA34" i="27"/>
  <c r="DT34" i="27"/>
  <c r="DK34" i="27"/>
  <c r="DA34" i="27"/>
  <c r="CR34" i="27"/>
  <c r="CI34" i="27"/>
  <c r="DR34" i="27"/>
  <c r="DI34" i="27"/>
  <c r="CY34" i="27"/>
  <c r="CP34" i="27"/>
  <c r="CG34" i="27"/>
  <c r="GZ34" i="27"/>
  <c r="IT34" i="27" s="1"/>
  <c r="GX34" i="27"/>
  <c r="IR34" i="27" s="1"/>
  <c r="DX34" i="27"/>
  <c r="DO34" i="27"/>
  <c r="DE34" i="27"/>
  <c r="CU34" i="27"/>
  <c r="CL34" i="27"/>
  <c r="CC34" i="27"/>
  <c r="DP34" i="27"/>
  <c r="CW34" i="27"/>
  <c r="CD34" i="27"/>
  <c r="DN34" i="27"/>
  <c r="CT34" i="27"/>
  <c r="CB34" i="27"/>
  <c r="DJ34" i="27"/>
  <c r="CQ34" i="27"/>
  <c r="DH34" i="27"/>
  <c r="CO34" i="27"/>
  <c r="DY34" i="27"/>
  <c r="DF34" i="27"/>
  <c r="CM34" i="27"/>
  <c r="DW34" i="27"/>
  <c r="DC34" i="27"/>
  <c r="CK34" i="27"/>
  <c r="DS34" i="27"/>
  <c r="CZ34" i="27"/>
  <c r="CH34" i="27"/>
  <c r="DQ34" i="27"/>
  <c r="CX34" i="27"/>
  <c r="CE34" i="27"/>
  <c r="BT34" i="27"/>
  <c r="BV34" i="27"/>
  <c r="BP34" i="27"/>
  <c r="BX34" i="27"/>
  <c r="BW34" i="27"/>
  <c r="BQ34" i="27"/>
  <c r="BS34" i="27"/>
  <c r="BU34" i="27"/>
  <c r="FT28" i="15"/>
  <c r="FS136" i="27" s="1"/>
  <c r="CK136" i="27"/>
  <c r="FI43" i="15"/>
  <c r="FH151" i="27" s="1"/>
  <c r="BZ151" i="27"/>
  <c r="HC48" i="27"/>
  <c r="IW48" i="27" s="1"/>
  <c r="GU48" i="27"/>
  <c r="IO48" i="27" s="1"/>
  <c r="HB48" i="27"/>
  <c r="IV48" i="27" s="1"/>
  <c r="GT48" i="27"/>
  <c r="IN48" i="27" s="1"/>
  <c r="GY48" i="27"/>
  <c r="IS48" i="27" s="1"/>
  <c r="GX48" i="27"/>
  <c r="IR48" i="27" s="1"/>
  <c r="HA48" i="27"/>
  <c r="IU48" i="27" s="1"/>
  <c r="GZ48" i="27"/>
  <c r="IT48" i="27" s="1"/>
  <c r="DV48" i="27"/>
  <c r="DN48" i="27"/>
  <c r="DF48" i="27"/>
  <c r="CX48" i="27"/>
  <c r="CP48" i="27"/>
  <c r="CH48" i="27"/>
  <c r="GV48" i="27"/>
  <c r="IP48" i="27" s="1"/>
  <c r="DT48" i="27"/>
  <c r="DL48" i="27"/>
  <c r="DD48" i="27"/>
  <c r="CV48" i="27"/>
  <c r="CN48" i="27"/>
  <c r="CF48" i="27"/>
  <c r="DS48" i="27"/>
  <c r="DK48" i="27"/>
  <c r="DC48" i="27"/>
  <c r="CU48" i="27"/>
  <c r="CM48" i="27"/>
  <c r="CE48" i="27"/>
  <c r="DQ48" i="27"/>
  <c r="DE48" i="27"/>
  <c r="CR48" i="27"/>
  <c r="CD48" i="27"/>
  <c r="GW48" i="27"/>
  <c r="IQ48" i="27" s="1"/>
  <c r="DP48" i="27"/>
  <c r="DB48" i="27"/>
  <c r="CQ48" i="27"/>
  <c r="CC48" i="27"/>
  <c r="DO48" i="27"/>
  <c r="DA48" i="27"/>
  <c r="CO48" i="27"/>
  <c r="CB48" i="27"/>
  <c r="DY48" i="27"/>
  <c r="DM48" i="27"/>
  <c r="CZ48" i="27"/>
  <c r="CL48" i="27"/>
  <c r="CA48" i="27"/>
  <c r="DX48" i="27"/>
  <c r="DJ48" i="27"/>
  <c r="CY48" i="27"/>
  <c r="CK48" i="27"/>
  <c r="DU48" i="27"/>
  <c r="DH48" i="27"/>
  <c r="CT48" i="27"/>
  <c r="CI48" i="27"/>
  <c r="DR48" i="27"/>
  <c r="DG48" i="27"/>
  <c r="CS48" i="27"/>
  <c r="CG48" i="27"/>
  <c r="DI48" i="27"/>
  <c r="CW48" i="27"/>
  <c r="CJ48" i="27"/>
  <c r="DW48" i="27"/>
  <c r="BX48" i="27"/>
  <c r="BR48" i="27"/>
  <c r="BT48" i="27"/>
  <c r="BQ48" i="27"/>
  <c r="BS48" i="27"/>
  <c r="BU48" i="27"/>
  <c r="BV48" i="27"/>
  <c r="BW48" i="27"/>
  <c r="BP48" i="27"/>
  <c r="GO26" i="15"/>
  <c r="GN134" i="27" s="1"/>
  <c r="DF134" i="27"/>
  <c r="FT26" i="15"/>
  <c r="FS134" i="27" s="1"/>
  <c r="CK134" i="27"/>
  <c r="FM20" i="15"/>
  <c r="CD128" i="27"/>
  <c r="O73" i="15"/>
  <c r="O181" i="27"/>
  <c r="O60" i="15"/>
  <c r="O168" i="27"/>
  <c r="O54" i="15"/>
  <c r="O162" i="27"/>
  <c r="O57" i="15"/>
  <c r="O165" i="27"/>
  <c r="FF30" i="15"/>
  <c r="FE138" i="27" s="1"/>
  <c r="BW138" i="27"/>
  <c r="FG41" i="15"/>
  <c r="FF149" i="27" s="1"/>
  <c r="BX149" i="27"/>
  <c r="EN30" i="15"/>
  <c r="EN138" i="27" s="1"/>
  <c r="T138" i="27"/>
  <c r="FN30" i="15"/>
  <c r="FM138" i="27" s="1"/>
  <c r="CE138" i="27"/>
  <c r="DA24" i="27"/>
  <c r="BT24" i="27"/>
  <c r="HC24" i="27"/>
  <c r="IW24" i="27" s="1"/>
  <c r="JJ24" i="27" s="1"/>
  <c r="GU24" i="27"/>
  <c r="IO24" i="27" s="1"/>
  <c r="JB24" i="27" s="1"/>
  <c r="GY24" i="27"/>
  <c r="IS24" i="27" s="1"/>
  <c r="JF24" i="27" s="1"/>
  <c r="GX24" i="27"/>
  <c r="IR24" i="27" s="1"/>
  <c r="JE24" i="27" s="1"/>
  <c r="GT24" i="27"/>
  <c r="IN24" i="27" s="1"/>
  <c r="JA24" i="27" s="1"/>
  <c r="HA24" i="27"/>
  <c r="IU24" i="27" s="1"/>
  <c r="JH24" i="27" s="1"/>
  <c r="GZ24" i="27"/>
  <c r="IT24" i="27" s="1"/>
  <c r="JG24" i="27" s="1"/>
  <c r="DU24" i="27"/>
  <c r="DM24" i="27"/>
  <c r="DE24" i="27"/>
  <c r="CV24" i="27"/>
  <c r="CN24" i="27"/>
  <c r="CF24" i="27"/>
  <c r="HB24" i="27"/>
  <c r="IV24" i="27" s="1"/>
  <c r="JI24" i="27" s="1"/>
  <c r="DR24" i="27"/>
  <c r="DJ24" i="27"/>
  <c r="DB24" i="27"/>
  <c r="CS24" i="27"/>
  <c r="CK24" i="27"/>
  <c r="CC24" i="27"/>
  <c r="GW24" i="27"/>
  <c r="IQ24" i="27" s="1"/>
  <c r="JD24" i="27" s="1"/>
  <c r="GV24" i="27"/>
  <c r="IP24" i="27" s="1"/>
  <c r="JC24" i="27" s="1"/>
  <c r="DV24" i="27"/>
  <c r="DK24" i="27"/>
  <c r="CY24" i="27"/>
  <c r="CO24" i="27"/>
  <c r="CD24" i="27"/>
  <c r="DT24" i="27"/>
  <c r="DI24" i="27"/>
  <c r="CX24" i="27"/>
  <c r="CM24" i="27"/>
  <c r="CB24" i="27"/>
  <c r="DS24" i="27"/>
  <c r="DH24" i="27"/>
  <c r="CW24" i="27"/>
  <c r="CL24" i="27"/>
  <c r="CA24" i="27"/>
  <c r="DQ24" i="27"/>
  <c r="DG24" i="27"/>
  <c r="CU24" i="27"/>
  <c r="CJ24" i="27"/>
  <c r="DP24" i="27"/>
  <c r="DF24" i="27"/>
  <c r="CT24" i="27"/>
  <c r="CI24" i="27"/>
  <c r="DY24" i="27"/>
  <c r="DO24" i="27"/>
  <c r="DD24" i="27"/>
  <c r="CR24" i="27"/>
  <c r="CH24" i="27"/>
  <c r="DX24" i="27"/>
  <c r="DN24" i="27"/>
  <c r="DC24" i="27"/>
  <c r="CQ24" i="27"/>
  <c r="CG24" i="27"/>
  <c r="DW24" i="27"/>
  <c r="DL24" i="27"/>
  <c r="CZ24" i="27"/>
  <c r="CP24" i="27"/>
  <c r="CE24" i="27"/>
  <c r="BQ24" i="27"/>
  <c r="BS24" i="27"/>
  <c r="BU24" i="27"/>
  <c r="BW24" i="27"/>
  <c r="BP24" i="27"/>
  <c r="BV24" i="27"/>
  <c r="BX24" i="27"/>
  <c r="BR24" i="27"/>
  <c r="BS49" i="27"/>
  <c r="HA49" i="27"/>
  <c r="IU49" i="27" s="1"/>
  <c r="GZ49" i="27"/>
  <c r="IT49" i="27" s="1"/>
  <c r="GW49" i="27"/>
  <c r="IQ49" i="27" s="1"/>
  <c r="GV49" i="27"/>
  <c r="IP49" i="27" s="1"/>
  <c r="GT49" i="27"/>
  <c r="IN49" i="27" s="1"/>
  <c r="DS49" i="27"/>
  <c r="DK49" i="27"/>
  <c r="DC49" i="27"/>
  <c r="CU49" i="27"/>
  <c r="CM49" i="27"/>
  <c r="CE49" i="27"/>
  <c r="HB49" i="27"/>
  <c r="IV49" i="27" s="1"/>
  <c r="DY49" i="27"/>
  <c r="DQ49" i="27"/>
  <c r="DI49" i="27"/>
  <c r="DA49" i="27"/>
  <c r="CS49" i="27"/>
  <c r="CK49" i="27"/>
  <c r="CC49" i="27"/>
  <c r="GY49" i="27"/>
  <c r="IS49" i="27" s="1"/>
  <c r="DX49" i="27"/>
  <c r="DP49" i="27"/>
  <c r="DH49" i="27"/>
  <c r="CZ49" i="27"/>
  <c r="CR49" i="27"/>
  <c r="CJ49" i="27"/>
  <c r="CB49" i="27"/>
  <c r="GU49" i="27"/>
  <c r="IO49" i="27" s="1"/>
  <c r="DR49" i="27"/>
  <c r="DE49" i="27"/>
  <c r="CQ49" i="27"/>
  <c r="CF49" i="27"/>
  <c r="DO49" i="27"/>
  <c r="DD49" i="27"/>
  <c r="CP49" i="27"/>
  <c r="CD49" i="27"/>
  <c r="DN49" i="27"/>
  <c r="DB49" i="27"/>
  <c r="CO49" i="27"/>
  <c r="CA49" i="27"/>
  <c r="DM49" i="27"/>
  <c r="CY49" i="27"/>
  <c r="CN49" i="27"/>
  <c r="DW49" i="27"/>
  <c r="DL49" i="27"/>
  <c r="CX49" i="27"/>
  <c r="CL49" i="27"/>
  <c r="HC49" i="27"/>
  <c r="IW49" i="27" s="1"/>
  <c r="DU49" i="27"/>
  <c r="DG49" i="27"/>
  <c r="CV49" i="27"/>
  <c r="CH49" i="27"/>
  <c r="GX49" i="27"/>
  <c r="IR49" i="27" s="1"/>
  <c r="DT49" i="27"/>
  <c r="DF49" i="27"/>
  <c r="CT49" i="27"/>
  <c r="CG49" i="27"/>
  <c r="DV49" i="27"/>
  <c r="DJ49" i="27"/>
  <c r="CW49" i="27"/>
  <c r="CI49" i="27"/>
  <c r="BT49" i="27"/>
  <c r="BU49" i="27"/>
  <c r="BV49" i="27"/>
  <c r="BW49" i="27"/>
  <c r="BQ49" i="27"/>
  <c r="BP49" i="27"/>
  <c r="BX49" i="27"/>
  <c r="BR49" i="27"/>
  <c r="HP21" i="27"/>
  <c r="HH21" i="27"/>
  <c r="HO21" i="27"/>
  <c r="HG21" i="27"/>
  <c r="HN21" i="27"/>
  <c r="HM21" i="27"/>
  <c r="HL21" i="27"/>
  <c r="HK21" i="27"/>
  <c r="HJ21" i="27"/>
  <c r="HI21" i="27"/>
  <c r="GD43" i="15"/>
  <c r="GC151" i="27" s="1"/>
  <c r="CU151" i="27"/>
  <c r="HL27" i="27"/>
  <c r="HK27" i="27"/>
  <c r="HJ27" i="27"/>
  <c r="HI27" i="27"/>
  <c r="HP27" i="27"/>
  <c r="HH27" i="27"/>
  <c r="HO27" i="27"/>
  <c r="HG27" i="27"/>
  <c r="HN27" i="27"/>
  <c r="HM27" i="27"/>
  <c r="FJ26" i="15"/>
  <c r="FI134" i="27" s="1"/>
  <c r="CA134" i="27"/>
  <c r="FT43" i="15"/>
  <c r="FS151" i="27" s="1"/>
  <c r="CK151" i="27"/>
  <c r="GK23" i="15"/>
  <c r="GJ131" i="27" s="1"/>
  <c r="DB131" i="27"/>
  <c r="FZ31" i="15"/>
  <c r="FY139" i="27" s="1"/>
  <c r="CQ139" i="27"/>
  <c r="FY17" i="15"/>
  <c r="FX125" i="27" s="1"/>
  <c r="CP125" i="27"/>
  <c r="FJ29" i="15"/>
  <c r="FI137" i="27" s="1"/>
  <c r="CA137" i="27"/>
  <c r="GO28" i="15"/>
  <c r="GN136" i="27" s="1"/>
  <c r="DF136" i="27"/>
  <c r="GG31" i="15"/>
  <c r="GF139" i="27" s="1"/>
  <c r="CX139" i="27"/>
  <c r="FY26" i="15"/>
  <c r="FX134" i="27" s="1"/>
  <c r="CP134" i="27"/>
  <c r="GK31" i="15"/>
  <c r="GJ139" i="27" s="1"/>
  <c r="DB139" i="27"/>
  <c r="FG19" i="15"/>
  <c r="FF127" i="27" s="1"/>
  <c r="BX127" i="27"/>
  <c r="FY29" i="15"/>
  <c r="FX137" i="27" s="1"/>
  <c r="CP137" i="27"/>
  <c r="GC28" i="15"/>
  <c r="GB136" i="27" s="1"/>
  <c r="CT136" i="27"/>
  <c r="FB26" i="15"/>
  <c r="FA134" i="27" s="1"/>
  <c r="BS134" i="27"/>
  <c r="FC20" i="15"/>
  <c r="FB128" i="27" s="1"/>
  <c r="BT128" i="27"/>
  <c r="FP28" i="15"/>
  <c r="FO136" i="27" s="1"/>
  <c r="CG136" i="27"/>
  <c r="GE23" i="15"/>
  <c r="GD131" i="27" s="1"/>
  <c r="CV131" i="27"/>
  <c r="FH42" i="15"/>
  <c r="FG150" i="27" s="1"/>
  <c r="BY150" i="27"/>
  <c r="GG30" i="15"/>
  <c r="GF138" i="27" s="1"/>
  <c r="CX138" i="27"/>
  <c r="GB26" i="15"/>
  <c r="CS134" i="27"/>
  <c r="FH28" i="15"/>
  <c r="BY136" i="27"/>
  <c r="GD19" i="15"/>
  <c r="CU127" i="27"/>
  <c r="FD42" i="15"/>
  <c r="BU150" i="27"/>
  <c r="FT20" i="15"/>
  <c r="CK128" i="27"/>
  <c r="FQ43" i="15"/>
  <c r="FP151" i="27" s="1"/>
  <c r="CH151" i="27"/>
  <c r="FH31" i="15"/>
  <c r="FG139" i="27" s="1"/>
  <c r="BY139" i="27"/>
  <c r="FL17" i="15"/>
  <c r="FK125" i="27" s="1"/>
  <c r="CC125" i="27"/>
  <c r="FV19" i="15"/>
  <c r="FU127" i="27" s="1"/>
  <c r="CM127" i="27"/>
  <c r="GK19" i="15"/>
  <c r="GJ127" i="27" s="1"/>
  <c r="DB127" i="27"/>
  <c r="FS20" i="15"/>
  <c r="FR128" i="27" s="1"/>
  <c r="CJ128" i="27"/>
  <c r="GB28" i="15"/>
  <c r="GA136" i="27" s="1"/>
  <c r="CS136" i="27"/>
  <c r="FL30" i="15"/>
  <c r="FK138" i="27" s="1"/>
  <c r="CC138" i="27"/>
  <c r="GD41" i="15"/>
  <c r="CU149" i="27"/>
  <c r="FI42" i="15"/>
  <c r="FH150" i="27" s="1"/>
  <c r="BZ150" i="27"/>
  <c r="GO20" i="15"/>
  <c r="GN128" i="27" s="1"/>
  <c r="DF128" i="27"/>
  <c r="FO17" i="15"/>
  <c r="FN125" i="27" s="1"/>
  <c r="CF125" i="27"/>
  <c r="FP19" i="15"/>
  <c r="CG127" i="27"/>
  <c r="FX23" i="15"/>
  <c r="CO131" i="27"/>
  <c r="GN42" i="15"/>
  <c r="GM150" i="27" s="1"/>
  <c r="DE150" i="27"/>
  <c r="FQ31" i="15"/>
  <c r="CH139" i="27"/>
  <c r="GB31" i="15"/>
  <c r="GA139" i="27" s="1"/>
  <c r="CS139" i="27"/>
  <c r="FL19" i="15"/>
  <c r="FK127" i="27" s="1"/>
  <c r="CC127" i="27"/>
  <c r="GL42" i="15"/>
  <c r="GK150" i="27" s="1"/>
  <c r="DC150" i="27"/>
  <c r="FR41" i="15"/>
  <c r="CI149" i="27"/>
  <c r="GI17" i="15"/>
  <c r="GH125" i="27" s="1"/>
  <c r="CZ125" i="27"/>
  <c r="FU19" i="15"/>
  <c r="CL127" i="27"/>
  <c r="FI23" i="15"/>
  <c r="BZ131" i="27"/>
  <c r="FG42" i="15"/>
  <c r="FF150" i="27" s="1"/>
  <c r="BX150" i="27"/>
  <c r="GL20" i="15"/>
  <c r="DC128" i="27"/>
  <c r="GB43" i="15"/>
  <c r="CS151" i="27"/>
  <c r="GE17" i="15"/>
  <c r="GD125" i="27" s="1"/>
  <c r="CV125" i="27"/>
  <c r="GB29" i="15"/>
  <c r="GA137" i="27" s="1"/>
  <c r="CS137" i="27"/>
  <c r="GE28" i="15"/>
  <c r="CV136" i="27"/>
  <c r="FJ30" i="15"/>
  <c r="CA138" i="27"/>
  <c r="FN17" i="15"/>
  <c r="FM125" i="27" s="1"/>
  <c r="CE125" i="27"/>
  <c r="FW29" i="15"/>
  <c r="FV137" i="27" s="1"/>
  <c r="CN137" i="27"/>
  <c r="FE20" i="15"/>
  <c r="BV128" i="27"/>
  <c r="FX30" i="15"/>
  <c r="CO138" i="27"/>
  <c r="GG19" i="15"/>
  <c r="GF127" i="27" s="1"/>
  <c r="CX127" i="27"/>
  <c r="GA42" i="15"/>
  <c r="FZ150" i="27" s="1"/>
  <c r="CR150" i="27"/>
  <c r="FC42" i="15"/>
  <c r="FB150" i="27" s="1"/>
  <c r="BT150" i="27"/>
  <c r="FT29" i="15"/>
  <c r="FS137" i="27" s="1"/>
  <c r="CK137" i="27"/>
  <c r="EO29" i="15"/>
  <c r="EO137" i="27" s="1"/>
  <c r="T137" i="27"/>
  <c r="FM29" i="15"/>
  <c r="FL137" i="27" s="1"/>
  <c r="CD137" i="27"/>
  <c r="FR28" i="15"/>
  <c r="FQ136" i="27" s="1"/>
  <c r="CI136" i="27"/>
  <c r="FK23" i="15"/>
  <c r="FJ131" i="27" s="1"/>
  <c r="CB131" i="27"/>
  <c r="FT23" i="15"/>
  <c r="CK131" i="27"/>
  <c r="FN23" i="15"/>
  <c r="FM131" i="27" s="1"/>
  <c r="CE131" i="27"/>
  <c r="BU31" i="27"/>
  <c r="GW31" i="27"/>
  <c r="IQ31" i="27" s="1"/>
  <c r="HA31" i="27"/>
  <c r="IU31" i="27" s="1"/>
  <c r="GZ31" i="27"/>
  <c r="IT31" i="27" s="1"/>
  <c r="HB31" i="27"/>
  <c r="IV31" i="27" s="1"/>
  <c r="GY31" i="27"/>
  <c r="IS31" i="27" s="1"/>
  <c r="GX31" i="27"/>
  <c r="IR31" i="27" s="1"/>
  <c r="GU31" i="27"/>
  <c r="IO31" i="27" s="1"/>
  <c r="GT31" i="27"/>
  <c r="IN31" i="27" s="1"/>
  <c r="DS31" i="27"/>
  <c r="DK31" i="27"/>
  <c r="DC31" i="27"/>
  <c r="CU31" i="27"/>
  <c r="CM31" i="27"/>
  <c r="CE31" i="27"/>
  <c r="DR31" i="27"/>
  <c r="DJ31" i="27"/>
  <c r="DB31" i="27"/>
  <c r="CT31" i="27"/>
  <c r="CL31" i="27"/>
  <c r="CD31" i="27"/>
  <c r="HC31" i="27"/>
  <c r="IW31" i="27" s="1"/>
  <c r="DX31" i="27"/>
  <c r="DP31" i="27"/>
  <c r="DH31" i="27"/>
  <c r="CZ31" i="27"/>
  <c r="CR31" i="27"/>
  <c r="CJ31" i="27"/>
  <c r="CB31" i="27"/>
  <c r="GV31" i="27"/>
  <c r="IP31" i="27" s="1"/>
  <c r="DU31" i="27"/>
  <c r="DM31" i="27"/>
  <c r="DE31" i="27"/>
  <c r="CW31" i="27"/>
  <c r="CO31" i="27"/>
  <c r="CG31" i="27"/>
  <c r="DN31" i="27"/>
  <c r="CX31" i="27"/>
  <c r="CH31" i="27"/>
  <c r="DL31" i="27"/>
  <c r="CV31" i="27"/>
  <c r="CF31" i="27"/>
  <c r="DY31" i="27"/>
  <c r="DI31" i="27"/>
  <c r="CS31" i="27"/>
  <c r="CC31" i="27"/>
  <c r="DW31" i="27"/>
  <c r="DG31" i="27"/>
  <c r="CQ31" i="27"/>
  <c r="CA31" i="27"/>
  <c r="DV31" i="27"/>
  <c r="DF31" i="27"/>
  <c r="CP31" i="27"/>
  <c r="DT31" i="27"/>
  <c r="DD31" i="27"/>
  <c r="CN31" i="27"/>
  <c r="DQ31" i="27"/>
  <c r="DA31" i="27"/>
  <c r="CK31" i="27"/>
  <c r="DO31" i="27"/>
  <c r="CY31" i="27"/>
  <c r="CI31" i="27"/>
  <c r="BR31" i="27"/>
  <c r="BT31" i="27"/>
  <c r="BP31" i="27"/>
  <c r="BV31" i="27"/>
  <c r="BX31" i="27"/>
  <c r="BQ31" i="27"/>
  <c r="BW31" i="27"/>
  <c r="BS31" i="27"/>
  <c r="EG30" i="15"/>
  <c r="EG138" i="27" s="1"/>
  <c r="EU30" i="15"/>
  <c r="EU138" i="27" s="1"/>
  <c r="DN25" i="27"/>
  <c r="BS25" i="27"/>
  <c r="HA25" i="27"/>
  <c r="IU25" i="27" s="1"/>
  <c r="JH25" i="27" s="1"/>
  <c r="GW25" i="27"/>
  <c r="IQ25" i="27" s="1"/>
  <c r="JD25" i="27" s="1"/>
  <c r="GV25" i="27"/>
  <c r="IP25" i="27" s="1"/>
  <c r="JC25" i="27" s="1"/>
  <c r="GX25" i="27"/>
  <c r="IR25" i="27" s="1"/>
  <c r="JE25" i="27" s="1"/>
  <c r="GU25" i="27"/>
  <c r="IO25" i="27" s="1"/>
  <c r="JB25" i="27" s="1"/>
  <c r="GT25" i="27"/>
  <c r="IN25" i="27" s="1"/>
  <c r="JA25" i="27" s="1"/>
  <c r="HC25" i="27"/>
  <c r="IW25" i="27" s="1"/>
  <c r="JJ25" i="27" s="1"/>
  <c r="HB25" i="27"/>
  <c r="IV25" i="27" s="1"/>
  <c r="JI25" i="27" s="1"/>
  <c r="DS25" i="27"/>
  <c r="DJ25" i="27"/>
  <c r="DB25" i="27"/>
  <c r="CT25" i="27"/>
  <c r="CL25" i="27"/>
  <c r="CD25" i="27"/>
  <c r="GZ25" i="27"/>
  <c r="IT25" i="27" s="1"/>
  <c r="JG25" i="27" s="1"/>
  <c r="GY25" i="27"/>
  <c r="IS25" i="27" s="1"/>
  <c r="JF25" i="27" s="1"/>
  <c r="DX25" i="27"/>
  <c r="DP25" i="27"/>
  <c r="DG25" i="27"/>
  <c r="CY25" i="27"/>
  <c r="CQ25" i="27"/>
  <c r="CI25" i="27"/>
  <c r="CA25" i="27"/>
  <c r="DY25" i="27"/>
  <c r="DM25" i="27"/>
  <c r="DC25" i="27"/>
  <c r="CR25" i="27"/>
  <c r="CG25" i="27"/>
  <c r="DW25" i="27"/>
  <c r="DL25" i="27"/>
  <c r="DA25" i="27"/>
  <c r="CP25" i="27"/>
  <c r="CF25" i="27"/>
  <c r="DV25" i="27"/>
  <c r="DK25" i="27"/>
  <c r="CZ25" i="27"/>
  <c r="CO25" i="27"/>
  <c r="CE25" i="27"/>
  <c r="DU25" i="27"/>
  <c r="DI25" i="27"/>
  <c r="CX25" i="27"/>
  <c r="CN25" i="27"/>
  <c r="CC25" i="27"/>
  <c r="DT25" i="27"/>
  <c r="DH25" i="27"/>
  <c r="CW25" i="27"/>
  <c r="CM25" i="27"/>
  <c r="CB25" i="27"/>
  <c r="DR25" i="27"/>
  <c r="DF25" i="27"/>
  <c r="CV25" i="27"/>
  <c r="CK25" i="27"/>
  <c r="DQ25" i="27"/>
  <c r="DE25" i="27"/>
  <c r="CU25" i="27"/>
  <c r="CJ25" i="27"/>
  <c r="DO25" i="27"/>
  <c r="DD25" i="27"/>
  <c r="CS25" i="27"/>
  <c r="CH25" i="27"/>
  <c r="BP25" i="27"/>
  <c r="BX25" i="27"/>
  <c r="BR25" i="27"/>
  <c r="BT25" i="27"/>
  <c r="BV25" i="27"/>
  <c r="BU25" i="27"/>
  <c r="BW25" i="27"/>
  <c r="BQ25" i="27"/>
  <c r="FQ26" i="15"/>
  <c r="FP134" i="27" s="1"/>
  <c r="CH134" i="27"/>
  <c r="FG26" i="15"/>
  <c r="FF134" i="27" s="1"/>
  <c r="BX134" i="27"/>
  <c r="FM28" i="15"/>
  <c r="FL136" i="27" s="1"/>
  <c r="CD136" i="27"/>
  <c r="GN28" i="15"/>
  <c r="GM136" i="27" s="1"/>
  <c r="DE136" i="27"/>
  <c r="GD28" i="15"/>
  <c r="GC136" i="27" s="1"/>
  <c r="CU136" i="27"/>
  <c r="HC56" i="27"/>
  <c r="IW56" i="27" s="1"/>
  <c r="GU56" i="27"/>
  <c r="IO56" i="27" s="1"/>
  <c r="GW55" i="27"/>
  <c r="IQ55" i="27" s="1"/>
  <c r="GY54" i="27"/>
  <c r="IS54" i="27" s="1"/>
  <c r="HB56" i="27"/>
  <c r="IV56" i="27" s="1"/>
  <c r="GT56" i="27"/>
  <c r="IN56" i="27" s="1"/>
  <c r="GV55" i="27"/>
  <c r="IP55" i="27" s="1"/>
  <c r="GX54" i="27"/>
  <c r="IR54" i="27" s="1"/>
  <c r="GY56" i="27"/>
  <c r="IS56" i="27" s="1"/>
  <c r="HA55" i="27"/>
  <c r="IU55" i="27" s="1"/>
  <c r="HC54" i="27"/>
  <c r="IW54" i="27" s="1"/>
  <c r="GU54" i="27"/>
  <c r="IO54" i="27" s="1"/>
  <c r="GX56" i="27"/>
  <c r="IR56" i="27" s="1"/>
  <c r="GZ55" i="27"/>
  <c r="IT55" i="27" s="1"/>
  <c r="HB54" i="27"/>
  <c r="IV54" i="27" s="1"/>
  <c r="GT54" i="27"/>
  <c r="IN54" i="27" s="1"/>
  <c r="GX55" i="27"/>
  <c r="IR55" i="27" s="1"/>
  <c r="HA56" i="27"/>
  <c r="IU56" i="27" s="1"/>
  <c r="GU55" i="27"/>
  <c r="IO55" i="27" s="1"/>
  <c r="GZ56" i="27"/>
  <c r="IT56" i="27" s="1"/>
  <c r="GT55" i="27"/>
  <c r="IN55" i="27" s="1"/>
  <c r="GV56" i="27"/>
  <c r="IP56" i="27" s="1"/>
  <c r="GZ54" i="27"/>
  <c r="IT54" i="27" s="1"/>
  <c r="HC55" i="27"/>
  <c r="IW55" i="27" s="1"/>
  <c r="GW54" i="27"/>
  <c r="IQ54" i="27" s="1"/>
  <c r="GW56" i="27"/>
  <c r="IQ56" i="27" s="1"/>
  <c r="HB55" i="27"/>
  <c r="IV55" i="27" s="1"/>
  <c r="GY55" i="27"/>
  <c r="IS55" i="27" s="1"/>
  <c r="HA54" i="27"/>
  <c r="IU54" i="27" s="1"/>
  <c r="GV54" i="27"/>
  <c r="IP54" i="27" s="1"/>
  <c r="GO43" i="15"/>
  <c r="GN151" i="27" s="1"/>
  <c r="DF151" i="27"/>
  <c r="FL43" i="15"/>
  <c r="FK151" i="27" s="1"/>
  <c r="CC151" i="27"/>
  <c r="FL26" i="15"/>
  <c r="FK134" i="27" s="1"/>
  <c r="CC134" i="27"/>
  <c r="GM26" i="15"/>
  <c r="GL134" i="27" s="1"/>
  <c r="DD134" i="27"/>
  <c r="FT41" i="15"/>
  <c r="FS149" i="27" s="1"/>
  <c r="CK149" i="27"/>
  <c r="FN26" i="15"/>
  <c r="FM134" i="27" s="1"/>
  <c r="CE134" i="27"/>
  <c r="FC43" i="15"/>
  <c r="FB151" i="27" s="1"/>
  <c r="BT151" i="27"/>
  <c r="GH41" i="15"/>
  <c r="GG149" i="27" s="1"/>
  <c r="CY149" i="27"/>
  <c r="O51" i="15"/>
  <c r="O159" i="27"/>
  <c r="O68" i="15"/>
  <c r="O176" i="27"/>
  <c r="O62" i="15"/>
  <c r="O170" i="27"/>
  <c r="O50" i="15"/>
  <c r="O158" i="27"/>
  <c r="BR42" i="27"/>
  <c r="GY42" i="27"/>
  <c r="IS42" i="27" s="1"/>
  <c r="GX42" i="27"/>
  <c r="IR42" i="27" s="1"/>
  <c r="HC42" i="27"/>
  <c r="IW42" i="27" s="1"/>
  <c r="GU42" i="27"/>
  <c r="IO42" i="27" s="1"/>
  <c r="HB42" i="27"/>
  <c r="IV42" i="27" s="1"/>
  <c r="GT42" i="27"/>
  <c r="IN42" i="27" s="1"/>
  <c r="GZ42" i="27"/>
  <c r="IT42" i="27" s="1"/>
  <c r="GW42" i="27"/>
  <c r="IQ42" i="27" s="1"/>
  <c r="GV42" i="27"/>
  <c r="IP42" i="27" s="1"/>
  <c r="DX42" i="27"/>
  <c r="DP42" i="27"/>
  <c r="DH42" i="27"/>
  <c r="CZ42" i="27"/>
  <c r="CR42" i="27"/>
  <c r="CJ42" i="27"/>
  <c r="CB42" i="27"/>
  <c r="DU42" i="27"/>
  <c r="DM42" i="27"/>
  <c r="DE42" i="27"/>
  <c r="CW42" i="27"/>
  <c r="CO42" i="27"/>
  <c r="CG42" i="27"/>
  <c r="DR42" i="27"/>
  <c r="DG42" i="27"/>
  <c r="CV42" i="27"/>
  <c r="CL42" i="27"/>
  <c r="CA42" i="27"/>
  <c r="DQ42" i="27"/>
  <c r="DF42" i="27"/>
  <c r="CU42" i="27"/>
  <c r="CK42" i="27"/>
  <c r="HA42" i="27"/>
  <c r="IU42" i="27" s="1"/>
  <c r="DY42" i="27"/>
  <c r="DN42" i="27"/>
  <c r="DC42" i="27"/>
  <c r="CS42" i="27"/>
  <c r="CH42" i="27"/>
  <c r="DT42" i="27"/>
  <c r="DJ42" i="27"/>
  <c r="CY42" i="27"/>
  <c r="CN42" i="27"/>
  <c r="CD42" i="27"/>
  <c r="DV42" i="27"/>
  <c r="DA42" i="27"/>
  <c r="CE42" i="27"/>
  <c r="DS42" i="27"/>
  <c r="CX42" i="27"/>
  <c r="CC42" i="27"/>
  <c r="DO42" i="27"/>
  <c r="CT42" i="27"/>
  <c r="DL42" i="27"/>
  <c r="CQ42" i="27"/>
  <c r="DK42" i="27"/>
  <c r="CP42" i="27"/>
  <c r="DI42" i="27"/>
  <c r="CM42" i="27"/>
  <c r="DD42" i="27"/>
  <c r="CI42" i="27"/>
  <c r="DW42" i="27"/>
  <c r="DB42" i="27"/>
  <c r="CF42" i="27"/>
  <c r="BS42" i="27"/>
  <c r="BU42" i="27"/>
  <c r="BT42" i="27"/>
  <c r="BV42" i="27"/>
  <c r="BP42" i="27"/>
  <c r="BX42" i="27"/>
  <c r="BW42" i="27"/>
  <c r="BQ42" i="27"/>
  <c r="FZ30" i="15"/>
  <c r="FY138" i="27" s="1"/>
  <c r="CQ138" i="27"/>
  <c r="BP28" i="27"/>
  <c r="CY28" i="27"/>
  <c r="BX28" i="27"/>
  <c r="HC28" i="27"/>
  <c r="IW28" i="27" s="1"/>
  <c r="GU28" i="27"/>
  <c r="IO28" i="27" s="1"/>
  <c r="GY28" i="27"/>
  <c r="IS28" i="27" s="1"/>
  <c r="GX28" i="27"/>
  <c r="IR28" i="27" s="1"/>
  <c r="HB28" i="27"/>
  <c r="IV28" i="27" s="1"/>
  <c r="GZ28" i="27"/>
  <c r="IT28" i="27" s="1"/>
  <c r="GW28" i="27"/>
  <c r="IQ28" i="27" s="1"/>
  <c r="DT28" i="27"/>
  <c r="DL28" i="27"/>
  <c r="DD28" i="27"/>
  <c r="CU28" i="27"/>
  <c r="CM28" i="27"/>
  <c r="CE28" i="27"/>
  <c r="HA28" i="27"/>
  <c r="IU28" i="27" s="1"/>
  <c r="GV28" i="27"/>
  <c r="IP28" i="27" s="1"/>
  <c r="DY28" i="27"/>
  <c r="DQ28" i="27"/>
  <c r="DI28" i="27"/>
  <c r="DA28" i="27"/>
  <c r="CR28" i="27"/>
  <c r="CJ28" i="27"/>
  <c r="CB28" i="27"/>
  <c r="GT28" i="27"/>
  <c r="IN28" i="27" s="1"/>
  <c r="DW28" i="27"/>
  <c r="DM28" i="27"/>
  <c r="DB28" i="27"/>
  <c r="CP28" i="27"/>
  <c r="CF28" i="27"/>
  <c r="DV28" i="27"/>
  <c r="DK28" i="27"/>
  <c r="CZ28" i="27"/>
  <c r="CO28" i="27"/>
  <c r="CD28" i="27"/>
  <c r="DU28" i="27"/>
  <c r="DJ28" i="27"/>
  <c r="CX28" i="27"/>
  <c r="CN28" i="27"/>
  <c r="CC28" i="27"/>
  <c r="DS28" i="27"/>
  <c r="DH28" i="27"/>
  <c r="CW28" i="27"/>
  <c r="CL28" i="27"/>
  <c r="CA28" i="27"/>
  <c r="DR28" i="27"/>
  <c r="DG28" i="27"/>
  <c r="CV28" i="27"/>
  <c r="CK28" i="27"/>
  <c r="DP28" i="27"/>
  <c r="DF28" i="27"/>
  <c r="CT28" i="27"/>
  <c r="CI28" i="27"/>
  <c r="DO28" i="27"/>
  <c r="DE28" i="27"/>
  <c r="CS28" i="27"/>
  <c r="CH28" i="27"/>
  <c r="DX28" i="27"/>
  <c r="DN28" i="27"/>
  <c r="DC28" i="27"/>
  <c r="CQ28" i="27"/>
  <c r="CG28" i="27"/>
  <c r="BW28" i="27"/>
  <c r="BQ28" i="27"/>
  <c r="BS28" i="27"/>
  <c r="BR28" i="27"/>
  <c r="BT28" i="27"/>
  <c r="BV28" i="27"/>
  <c r="BU28" i="27"/>
  <c r="IV30" i="27"/>
  <c r="FZ41" i="15"/>
  <c r="FY149" i="27" s="1"/>
  <c r="CQ149" i="27"/>
  <c r="HN30" i="27"/>
  <c r="HM30" i="27"/>
  <c r="HL30" i="27"/>
  <c r="HK30" i="27"/>
  <c r="HJ30" i="27"/>
  <c r="HI30" i="27"/>
  <c r="HP30" i="27"/>
  <c r="HH30" i="27"/>
  <c r="HO30" i="27"/>
  <c r="HG30" i="27"/>
  <c r="FS19" i="15"/>
  <c r="FR127" i="27" s="1"/>
  <c r="CJ127" i="27"/>
  <c r="HA45" i="27"/>
  <c r="IU45" i="27" s="1"/>
  <c r="GZ45" i="27"/>
  <c r="IT45" i="27" s="1"/>
  <c r="GW45" i="27"/>
  <c r="IQ45" i="27" s="1"/>
  <c r="GV45" i="27"/>
  <c r="IP45" i="27" s="1"/>
  <c r="HB45" i="27"/>
  <c r="IV45" i="27" s="1"/>
  <c r="GY45" i="27"/>
  <c r="IS45" i="27" s="1"/>
  <c r="GX45" i="27"/>
  <c r="IR45" i="27" s="1"/>
  <c r="DW45" i="27"/>
  <c r="DO45" i="27"/>
  <c r="DG45" i="27"/>
  <c r="CY45" i="27"/>
  <c r="CQ45" i="27"/>
  <c r="CI45" i="27"/>
  <c r="CA45" i="27"/>
  <c r="GT45" i="27"/>
  <c r="IN45" i="27" s="1"/>
  <c r="DU45" i="27"/>
  <c r="DM45" i="27"/>
  <c r="DT45" i="27"/>
  <c r="DL45" i="27"/>
  <c r="DD45" i="27"/>
  <c r="CV45" i="27"/>
  <c r="CN45" i="27"/>
  <c r="CF45" i="27"/>
  <c r="DP45" i="27"/>
  <c r="DC45" i="27"/>
  <c r="CS45" i="27"/>
  <c r="CH45" i="27"/>
  <c r="DN45" i="27"/>
  <c r="DB45" i="27"/>
  <c r="CR45" i="27"/>
  <c r="CG45" i="27"/>
  <c r="DY45" i="27"/>
  <c r="DK45" i="27"/>
  <c r="DA45" i="27"/>
  <c r="CP45" i="27"/>
  <c r="CE45" i="27"/>
  <c r="DX45" i="27"/>
  <c r="DJ45" i="27"/>
  <c r="CZ45" i="27"/>
  <c r="CO45" i="27"/>
  <c r="CD45" i="27"/>
  <c r="HC45" i="27"/>
  <c r="IW45" i="27" s="1"/>
  <c r="DS45" i="27"/>
  <c r="DH45" i="27"/>
  <c r="CW45" i="27"/>
  <c r="CL45" i="27"/>
  <c r="CB45" i="27"/>
  <c r="GU45" i="27"/>
  <c r="IO45" i="27" s="1"/>
  <c r="DR45" i="27"/>
  <c r="DF45" i="27"/>
  <c r="CU45" i="27"/>
  <c r="CK45" i="27"/>
  <c r="DI45" i="27"/>
  <c r="DE45" i="27"/>
  <c r="CX45" i="27"/>
  <c r="CT45" i="27"/>
  <c r="CM45" i="27"/>
  <c r="CJ45" i="27"/>
  <c r="DV45" i="27"/>
  <c r="CC45" i="27"/>
  <c r="DQ45" i="27"/>
  <c r="BT45" i="27"/>
  <c r="BV45" i="27"/>
  <c r="BP45" i="27"/>
  <c r="BR45" i="27"/>
  <c r="BX45" i="27"/>
  <c r="BQ45" i="27"/>
  <c r="BS45" i="27"/>
  <c r="BU45" i="27"/>
  <c r="BW45" i="27"/>
  <c r="HJ56" i="27"/>
  <c r="HL55" i="27"/>
  <c r="HN54" i="27"/>
  <c r="HI56" i="27"/>
  <c r="HK55" i="27"/>
  <c r="HM54" i="27"/>
  <c r="HP56" i="27"/>
  <c r="HH56" i="27"/>
  <c r="HJ55" i="27"/>
  <c r="HL54" i="27"/>
  <c r="HO56" i="27"/>
  <c r="HG56" i="27"/>
  <c r="HI55" i="27"/>
  <c r="HK54" i="27"/>
  <c r="HN56" i="27"/>
  <c r="HP55" i="27"/>
  <c r="HH55" i="27"/>
  <c r="HJ54" i="27"/>
  <c r="HM56" i="27"/>
  <c r="HO55" i="27"/>
  <c r="HG55" i="27"/>
  <c r="HI54" i="27"/>
  <c r="HL56" i="27"/>
  <c r="HN55" i="27"/>
  <c r="HP54" i="27"/>
  <c r="HH54" i="27"/>
  <c r="HK56" i="27"/>
  <c r="HM55" i="27"/>
  <c r="HO54" i="27"/>
  <c r="HG54" i="27"/>
  <c r="FM26" i="15"/>
  <c r="FL134" i="27" s="1"/>
  <c r="CD134" i="27"/>
  <c r="FM19" i="15"/>
  <c r="CD127" i="27"/>
  <c r="GH30" i="15"/>
  <c r="CY138" i="27"/>
  <c r="GA43" i="15"/>
  <c r="FZ151" i="27" s="1"/>
  <c r="CR151" i="27"/>
  <c r="GA28" i="15"/>
  <c r="CR136" i="27"/>
  <c r="FX28" i="15"/>
  <c r="CO136" i="27"/>
  <c r="GC17" i="15"/>
  <c r="GB125" i="27" s="1"/>
  <c r="CT125" i="27"/>
  <c r="FD28" i="15"/>
  <c r="FC136" i="27" s="1"/>
  <c r="BU136" i="27"/>
  <c r="GI31" i="15"/>
  <c r="GH139" i="27" s="1"/>
  <c r="CZ139" i="27"/>
  <c r="FN31" i="15"/>
  <c r="FM139" i="27" s="1"/>
  <c r="CE139" i="27"/>
  <c r="GM19" i="15"/>
  <c r="DD127" i="27"/>
  <c r="FQ29" i="15"/>
  <c r="FP137" i="27" s="1"/>
  <c r="CH137" i="27"/>
  <c r="FV20" i="15"/>
  <c r="FU128" i="27" s="1"/>
  <c r="CM128" i="27"/>
  <c r="FD43" i="15"/>
  <c r="FC151" i="27" s="1"/>
  <c r="BU151" i="27"/>
  <c r="GF17" i="15"/>
  <c r="GE125" i="27" s="1"/>
  <c r="CW125" i="27"/>
  <c r="GE19" i="15"/>
  <c r="CV127" i="27"/>
  <c r="FQ41" i="15"/>
  <c r="CH149" i="27"/>
  <c r="FT42" i="15"/>
  <c r="FS150" i="27" s="1"/>
  <c r="CK150" i="27"/>
  <c r="GK29" i="15"/>
  <c r="GJ137" i="27" s="1"/>
  <c r="DB137" i="27"/>
  <c r="FI29" i="15"/>
  <c r="FH137" i="27" s="1"/>
  <c r="BZ137" i="27"/>
  <c r="GF29" i="15"/>
  <c r="GE137" i="27" s="1"/>
  <c r="CW137" i="27"/>
  <c r="CS22" i="27"/>
  <c r="BV22" i="27"/>
  <c r="GY22" i="27"/>
  <c r="IS22" i="27" s="1"/>
  <c r="JF22" i="27" s="1"/>
  <c r="HC22" i="27"/>
  <c r="IW22" i="27" s="1"/>
  <c r="JJ22" i="27" s="1"/>
  <c r="GU22" i="27"/>
  <c r="IO22" i="27" s="1"/>
  <c r="JB22" i="27" s="1"/>
  <c r="HB22" i="27"/>
  <c r="IV22" i="27" s="1"/>
  <c r="JI22" i="27" s="1"/>
  <c r="GT22" i="27"/>
  <c r="IN22" i="27" s="1"/>
  <c r="JA22" i="27" s="1"/>
  <c r="HA22" i="27"/>
  <c r="IU22" i="27" s="1"/>
  <c r="JH22" i="27" s="1"/>
  <c r="GZ22" i="27"/>
  <c r="IT22" i="27" s="1"/>
  <c r="JG22" i="27" s="1"/>
  <c r="GX22" i="27"/>
  <c r="IR22" i="27" s="1"/>
  <c r="JE22" i="27" s="1"/>
  <c r="GV22" i="27"/>
  <c r="IP22" i="27" s="1"/>
  <c r="JC22" i="27" s="1"/>
  <c r="GW22" i="27"/>
  <c r="IQ22" i="27" s="1"/>
  <c r="JD22" i="27" s="1"/>
  <c r="DU22" i="27"/>
  <c r="DM22" i="27"/>
  <c r="DE22" i="27"/>
  <c r="CW22" i="27"/>
  <c r="CN22" i="27"/>
  <c r="CF22" i="27"/>
  <c r="DT22" i="27"/>
  <c r="DL22" i="27"/>
  <c r="DS22" i="27"/>
  <c r="DK22" i="27"/>
  <c r="DC22" i="27"/>
  <c r="CU22" i="27"/>
  <c r="CL22" i="27"/>
  <c r="CD22" i="27"/>
  <c r="DR22" i="27"/>
  <c r="DJ22" i="27"/>
  <c r="DY22" i="27"/>
  <c r="DQ22" i="27"/>
  <c r="DI22" i="27"/>
  <c r="DA22" i="27"/>
  <c r="CR22" i="27"/>
  <c r="CJ22" i="27"/>
  <c r="CB22" i="27"/>
  <c r="DW22" i="27"/>
  <c r="DO22" i="27"/>
  <c r="DG22" i="27"/>
  <c r="CY22" i="27"/>
  <c r="CP22" i="27"/>
  <c r="CH22" i="27"/>
  <c r="DV22" i="27"/>
  <c r="DN22" i="27"/>
  <c r="DF22" i="27"/>
  <c r="CX22" i="27"/>
  <c r="CO22" i="27"/>
  <c r="CG22" i="27"/>
  <c r="DB22" i="27"/>
  <c r="CE22" i="27"/>
  <c r="CZ22" i="27"/>
  <c r="CC22" i="27"/>
  <c r="CV22" i="27"/>
  <c r="CA22" i="27"/>
  <c r="CT22" i="27"/>
  <c r="DX22" i="27"/>
  <c r="CQ22" i="27"/>
  <c r="DP22" i="27"/>
  <c r="CM22" i="27"/>
  <c r="DH22" i="27"/>
  <c r="CK22" i="27"/>
  <c r="DD22" i="27"/>
  <c r="CI22" i="27"/>
  <c r="BU22" i="27"/>
  <c r="BQ22" i="27"/>
  <c r="BW22" i="27"/>
  <c r="BP22" i="27"/>
  <c r="BR22" i="27"/>
  <c r="BX22" i="27"/>
  <c r="BT22" i="27"/>
  <c r="BS22" i="27"/>
  <c r="GO17" i="15"/>
  <c r="GN125" i="27" s="1"/>
  <c r="DF125" i="27"/>
  <c r="FS23" i="15"/>
  <c r="FR131" i="27" s="1"/>
  <c r="CJ131" i="27"/>
  <c r="GH23" i="15"/>
  <c r="GG131" i="27" s="1"/>
  <c r="CY131" i="27"/>
  <c r="GB17" i="15"/>
  <c r="GA125" i="27" s="1"/>
  <c r="CS125" i="27"/>
  <c r="EO17" i="15"/>
  <c r="EO125" i="27" s="1"/>
  <c r="T125" i="27"/>
  <c r="CN23" i="27"/>
  <c r="BU23" i="27"/>
  <c r="GW23" i="27"/>
  <c r="IQ23" i="27" s="1"/>
  <c r="JD23" i="27" s="1"/>
  <c r="HA23" i="27"/>
  <c r="IU23" i="27" s="1"/>
  <c r="JH23" i="27" s="1"/>
  <c r="GZ23" i="27"/>
  <c r="IT23" i="27" s="1"/>
  <c r="JG23" i="27" s="1"/>
  <c r="HC23" i="27"/>
  <c r="IW23" i="27" s="1"/>
  <c r="JJ23" i="27" s="1"/>
  <c r="HB23" i="27"/>
  <c r="IV23" i="27" s="1"/>
  <c r="JI23" i="27" s="1"/>
  <c r="GX23" i="27"/>
  <c r="IR23" i="27" s="1"/>
  <c r="JE23" i="27" s="1"/>
  <c r="GV23" i="27"/>
  <c r="IP23" i="27" s="1"/>
  <c r="JC23" i="27" s="1"/>
  <c r="GU23" i="27"/>
  <c r="IO23" i="27" s="1"/>
  <c r="JB23" i="27" s="1"/>
  <c r="GT23" i="27"/>
  <c r="IN23" i="27" s="1"/>
  <c r="JA23" i="27" s="1"/>
  <c r="DW23" i="27"/>
  <c r="GY23" i="27"/>
  <c r="IS23" i="27" s="1"/>
  <c r="JF23" i="27" s="1"/>
  <c r="DS23" i="27"/>
  <c r="DK23" i="27"/>
  <c r="DC23" i="27"/>
  <c r="CU23" i="27"/>
  <c r="CL23" i="27"/>
  <c r="CD23" i="27"/>
  <c r="DR23" i="27"/>
  <c r="DJ23" i="27"/>
  <c r="DB23" i="27"/>
  <c r="CT23" i="27"/>
  <c r="CK23" i="27"/>
  <c r="CC23" i="27"/>
  <c r="DQ23" i="27"/>
  <c r="DI23" i="27"/>
  <c r="DA23" i="27"/>
  <c r="CS23" i="27"/>
  <c r="CJ23" i="27"/>
  <c r="CB23" i="27"/>
  <c r="DY23" i="27"/>
  <c r="DP23" i="27"/>
  <c r="DH23" i="27"/>
  <c r="CZ23" i="27"/>
  <c r="CR23" i="27"/>
  <c r="CI23" i="27"/>
  <c r="CA23" i="27"/>
  <c r="DX23" i="27"/>
  <c r="DO23" i="27"/>
  <c r="DG23" i="27"/>
  <c r="CY23" i="27"/>
  <c r="CQ23" i="27"/>
  <c r="CH23" i="27"/>
  <c r="DV23" i="27"/>
  <c r="DN23" i="27"/>
  <c r="DF23" i="27"/>
  <c r="CX23" i="27"/>
  <c r="CP23" i="27"/>
  <c r="CG23" i="27"/>
  <c r="DU23" i="27"/>
  <c r="DM23" i="27"/>
  <c r="DE23" i="27"/>
  <c r="CW23" i="27"/>
  <c r="CO23" i="27"/>
  <c r="CF23" i="27"/>
  <c r="DT23" i="27"/>
  <c r="DL23" i="27"/>
  <c r="DD23" i="27"/>
  <c r="CV23" i="27"/>
  <c r="CM23" i="27"/>
  <c r="CE23" i="27"/>
  <c r="BR23" i="27"/>
  <c r="BT23" i="27"/>
  <c r="BP23" i="27"/>
  <c r="BV23" i="27"/>
  <c r="BX23" i="27"/>
  <c r="BQ23" i="27"/>
  <c r="BW23" i="27"/>
  <c r="BS23" i="27"/>
  <c r="FF26" i="15"/>
  <c r="FE134" i="27" s="1"/>
  <c r="BW134" i="27"/>
  <c r="FC26" i="15"/>
  <c r="FB134" i="27" s="1"/>
  <c r="BT134" i="27"/>
  <c r="ET28" i="15"/>
  <c r="ET136" i="27" s="1"/>
  <c r="T136" i="27"/>
  <c r="GH28" i="15"/>
  <c r="GG136" i="27" s="1"/>
  <c r="CY136" i="27"/>
  <c r="FI28" i="15"/>
  <c r="FH136" i="27" s="1"/>
  <c r="BZ136" i="27"/>
  <c r="FZ43" i="15"/>
  <c r="FY151" i="27" s="1"/>
  <c r="CQ151" i="27"/>
  <c r="FB43" i="15"/>
  <c r="FA151" i="27" s="1"/>
  <c r="BS151" i="27"/>
  <c r="FI26" i="15"/>
  <c r="FH134" i="27" s="1"/>
  <c r="BZ134" i="27"/>
  <c r="FE26" i="15"/>
  <c r="FD134" i="27" s="1"/>
  <c r="BV134" i="27"/>
  <c r="FJ43" i="15"/>
  <c r="FI151" i="27" s="1"/>
  <c r="CA151" i="27"/>
  <c r="FS26" i="15"/>
  <c r="FR134" i="27" s="1"/>
  <c r="CJ134" i="27"/>
  <c r="FD41" i="15"/>
  <c r="FC149" i="27" s="1"/>
  <c r="BU149" i="27"/>
  <c r="EH149" i="27"/>
  <c r="O59" i="15"/>
  <c r="O167" i="27"/>
  <c r="O76" i="15"/>
  <c r="O184" i="27"/>
  <c r="O70" i="15"/>
  <c r="O178" i="27"/>
  <c r="O58" i="15"/>
  <c r="O166" i="27"/>
  <c r="FO30" i="15"/>
  <c r="FN138" i="27" s="1"/>
  <c r="CF138" i="27"/>
  <c r="GJ30" i="15"/>
  <c r="GI138" i="27" s="1"/>
  <c r="DA138" i="27"/>
  <c r="EL41" i="15"/>
  <c r="EL149" i="27" s="1"/>
  <c r="T149" i="27"/>
  <c r="DV55" i="27"/>
  <c r="DN55" i="27"/>
  <c r="DF55" i="27"/>
  <c r="CX55" i="27"/>
  <c r="CP55" i="27"/>
  <c r="CH55" i="27"/>
  <c r="DR55" i="27"/>
  <c r="DJ55" i="27"/>
  <c r="DB55" i="27"/>
  <c r="CT55" i="27"/>
  <c r="DS55" i="27"/>
  <c r="DH55" i="27"/>
  <c r="CW55" i="27"/>
  <c r="CM55" i="27"/>
  <c r="CD55" i="27"/>
  <c r="DQ55" i="27"/>
  <c r="DG55" i="27"/>
  <c r="CV55" i="27"/>
  <c r="CL55" i="27"/>
  <c r="CC55" i="27"/>
  <c r="DY55" i="27"/>
  <c r="DO55" i="27"/>
  <c r="DD55" i="27"/>
  <c r="CS55" i="27"/>
  <c r="CJ55" i="27"/>
  <c r="CA55" i="27"/>
  <c r="DX55" i="27"/>
  <c r="DM55" i="27"/>
  <c r="DC55" i="27"/>
  <c r="CR55" i="27"/>
  <c r="CI55" i="27"/>
  <c r="DL55" i="27"/>
  <c r="CQ55" i="27"/>
  <c r="DK55" i="27"/>
  <c r="CO55" i="27"/>
  <c r="DI55" i="27"/>
  <c r="CN55" i="27"/>
  <c r="DE55" i="27"/>
  <c r="CK55" i="27"/>
  <c r="DW55" i="27"/>
  <c r="DA55" i="27"/>
  <c r="CG55" i="27"/>
  <c r="DU55" i="27"/>
  <c r="CZ55" i="27"/>
  <c r="CF55" i="27"/>
  <c r="DT55" i="27"/>
  <c r="CY55" i="27"/>
  <c r="CE55" i="27"/>
  <c r="DP55" i="27"/>
  <c r="CU55" i="27"/>
  <c r="CB55" i="27"/>
  <c r="BR55" i="27"/>
  <c r="BT55" i="27"/>
  <c r="BW55" i="27"/>
  <c r="BP55" i="27"/>
  <c r="BV55" i="27"/>
  <c r="BX55" i="27"/>
  <c r="BQ55" i="27"/>
  <c r="BS55" i="27"/>
  <c r="BU55" i="27"/>
  <c r="HN34" i="27"/>
  <c r="HM34" i="27"/>
  <c r="HL34" i="27"/>
  <c r="HK34" i="27"/>
  <c r="HJ34" i="27"/>
  <c r="HI34" i="27"/>
  <c r="HP34" i="27"/>
  <c r="HH34" i="27"/>
  <c r="HO34" i="27"/>
  <c r="HG34" i="27"/>
  <c r="EJ60" i="27"/>
  <c r="EE60" i="27"/>
  <c r="EI60" i="27"/>
  <c r="EH60" i="27"/>
  <c r="EG60" i="27"/>
  <c r="EM60" i="27"/>
  <c r="EF60" i="27"/>
  <c r="EL60" i="27"/>
  <c r="EK60" i="27"/>
  <c r="GI29" i="15"/>
  <c r="GH137" i="27" s="1"/>
  <c r="CZ137" i="27"/>
  <c r="HJ24" i="27"/>
  <c r="HI24" i="27"/>
  <c r="HP24" i="27"/>
  <c r="HH24" i="27"/>
  <c r="HO24" i="27"/>
  <c r="HG24" i="27"/>
  <c r="HT24" i="27" s="1"/>
  <c r="JN24" i="27" s="1"/>
  <c r="HN24" i="27"/>
  <c r="HM24" i="27"/>
  <c r="HL24" i="27"/>
  <c r="HK24" i="27"/>
  <c r="FX20" i="15"/>
  <c r="HP20" i="15" s="1"/>
  <c r="CO128" i="27"/>
  <c r="FG28" i="15"/>
  <c r="FF136" i="27" s="1"/>
  <c r="BX136" i="27"/>
  <c r="GN43" i="15"/>
  <c r="GM151" i="27" s="1"/>
  <c r="DE151" i="27"/>
  <c r="GL17" i="15"/>
  <c r="GK125" i="27" s="1"/>
  <c r="DC125" i="27"/>
  <c r="FR23" i="15"/>
  <c r="FQ131" i="27" s="1"/>
  <c r="CI131" i="27"/>
  <c r="FL20" i="15"/>
  <c r="CC128" i="27"/>
  <c r="FV43" i="15"/>
  <c r="FU151" i="27" s="1"/>
  <c r="CM151" i="27"/>
  <c r="FM17" i="15"/>
  <c r="FL125" i="27" s="1"/>
  <c r="CD125" i="27"/>
  <c r="FF19" i="15"/>
  <c r="BW127" i="27"/>
  <c r="FZ42" i="15"/>
  <c r="CQ150" i="27"/>
  <c r="FX17" i="15"/>
  <c r="CO125" i="27"/>
  <c r="GD23" i="15"/>
  <c r="GC131" i="27" s="1"/>
  <c r="CU131" i="27"/>
  <c r="GC20" i="15"/>
  <c r="CT128" i="27"/>
  <c r="FL31" i="15"/>
  <c r="FK139" i="27" s="1"/>
  <c r="CC139" i="27"/>
  <c r="GL30" i="15"/>
  <c r="DC138" i="27"/>
  <c r="FW43" i="15"/>
  <c r="FV151" i="27" s="1"/>
  <c r="CN151" i="27"/>
  <c r="FZ26" i="15"/>
  <c r="FY134" i="27" s="1"/>
  <c r="CQ134" i="27"/>
  <c r="FN42" i="15"/>
  <c r="CE150" i="27"/>
  <c r="FF43" i="15"/>
  <c r="BW151" i="27"/>
  <c r="GN26" i="15"/>
  <c r="GM134" i="27" s="1"/>
  <c r="DE134" i="27"/>
  <c r="FJ31" i="15"/>
  <c r="FI139" i="27" s="1"/>
  <c r="CA139" i="27"/>
  <c r="FJ19" i="15"/>
  <c r="CA127" i="27"/>
  <c r="GC29" i="15"/>
  <c r="GB137" i="27" s="1"/>
  <c r="CT137" i="27"/>
  <c r="FE41" i="15"/>
  <c r="FD149" i="27" s="1"/>
  <c r="BV149" i="27"/>
  <c r="FI20" i="15"/>
  <c r="BZ128" i="27"/>
  <c r="FK28" i="15"/>
  <c r="CB136" i="27"/>
  <c r="FM43" i="15"/>
  <c r="FL151" i="27" s="1"/>
  <c r="CD151" i="27"/>
  <c r="FH17" i="15"/>
  <c r="FG125" i="27" s="1"/>
  <c r="BY125" i="27"/>
  <c r="GD20" i="15"/>
  <c r="CU128" i="27"/>
  <c r="FB41" i="15"/>
  <c r="BS149" i="27"/>
  <c r="FO43" i="15"/>
  <c r="FN151" i="27" s="1"/>
  <c r="CF151" i="27"/>
  <c r="FG17" i="15"/>
  <c r="FF125" i="27" s="1"/>
  <c r="BX125" i="27"/>
  <c r="FD19" i="15"/>
  <c r="FC127" i="27" s="1"/>
  <c r="BU127" i="27"/>
  <c r="FH29" i="15"/>
  <c r="FG137" i="27" s="1"/>
  <c r="BY137" i="27"/>
  <c r="FS42" i="15"/>
  <c r="FR150" i="27" s="1"/>
  <c r="CJ150" i="27"/>
  <c r="GC26" i="15"/>
  <c r="GB134" i="27" s="1"/>
  <c r="CT134" i="27"/>
  <c r="GH19" i="15"/>
  <c r="CY127" i="27"/>
  <c r="FE23" i="15"/>
  <c r="BV131" i="27"/>
  <c r="GH20" i="15"/>
  <c r="GG128" i="27" s="1"/>
  <c r="CY128" i="27"/>
  <c r="GM28" i="15"/>
  <c r="GL136" i="27" s="1"/>
  <c r="DD136" i="27"/>
  <c r="FK43" i="15"/>
  <c r="FJ151" i="27" s="1"/>
  <c r="CB151" i="27"/>
  <c r="FJ17" i="15"/>
  <c r="FI125" i="27" s="1"/>
  <c r="CA125" i="27"/>
  <c r="GL19" i="15"/>
  <c r="GK127" i="27" s="1"/>
  <c r="DC127" i="27"/>
  <c r="GA23" i="15"/>
  <c r="CR131" i="27"/>
  <c r="FB42" i="15"/>
  <c r="BS150" i="27"/>
  <c r="GE43" i="15"/>
  <c r="CV151" i="27"/>
  <c r="GE31" i="15"/>
  <c r="GD139" i="27" s="1"/>
  <c r="GN23" i="15"/>
  <c r="GM131" i="27" s="1"/>
  <c r="DE131" i="27"/>
  <c r="GJ28" i="15"/>
  <c r="DA136" i="27"/>
  <c r="FY43" i="15"/>
  <c r="FX151" i="27" s="1"/>
  <c r="CP151" i="27"/>
  <c r="FC17" i="15"/>
  <c r="FB125" i="27" s="1"/>
  <c r="BT125" i="27"/>
  <c r="GF20" i="15"/>
  <c r="GE128" i="27" s="1"/>
  <c r="CW128" i="27"/>
  <c r="FY20" i="15"/>
  <c r="FX128" i="27" s="1"/>
  <c r="CP128" i="27"/>
  <c r="DU41" i="15"/>
  <c r="DU149" i="27" s="1"/>
  <c r="GC30" i="15"/>
  <c r="GB138" i="27" s="1"/>
  <c r="CT138" i="27"/>
  <c r="GG29" i="15"/>
  <c r="CX137" i="27"/>
  <c r="GO29" i="15"/>
  <c r="GN137" i="27" s="1"/>
  <c r="DF137" i="27"/>
  <c r="GL29" i="15"/>
  <c r="GK137" i="27" s="1"/>
  <c r="DC137" i="27"/>
  <c r="FU23" i="15"/>
  <c r="FT131" i="27" s="1"/>
  <c r="CL131" i="27"/>
  <c r="GO23" i="15"/>
  <c r="GN131" i="27" s="1"/>
  <c r="DF131" i="27"/>
  <c r="GG17" i="15"/>
  <c r="CX125" i="27"/>
  <c r="GM20" i="15"/>
  <c r="DD128" i="27"/>
  <c r="DP30" i="15"/>
  <c r="DP138" i="27" s="1"/>
  <c r="ES30" i="15"/>
  <c r="ES138" i="27" s="1"/>
  <c r="GG26" i="15"/>
  <c r="GF134" i="27" s="1"/>
  <c r="CX134" i="27"/>
  <c r="GJ26" i="15"/>
  <c r="GI134" i="27" s="1"/>
  <c r="DA134" i="27"/>
  <c r="FE28" i="15"/>
  <c r="FD136" i="27" s="1"/>
  <c r="BV136" i="27"/>
  <c r="FY28" i="15"/>
  <c r="FX136" i="27" s="1"/>
  <c r="CP136" i="27"/>
  <c r="FN43" i="15"/>
  <c r="FM151" i="27" s="1"/>
  <c r="CE151" i="27"/>
  <c r="GE26" i="15"/>
  <c r="GD134" i="27" s="1"/>
  <c r="CV134" i="27"/>
  <c r="GK20" i="15"/>
  <c r="DB128" i="27"/>
  <c r="FO41" i="15"/>
  <c r="FN149" i="27" s="1"/>
  <c r="CF149" i="27"/>
  <c r="GL31" i="15"/>
  <c r="GK139" i="27" s="1"/>
  <c r="DC139" i="27"/>
  <c r="FH43" i="15"/>
  <c r="FG151" i="27" s="1"/>
  <c r="BY151" i="27"/>
  <c r="DL41" i="15"/>
  <c r="DL149" i="27" s="1"/>
  <c r="CB27" i="27"/>
  <c r="BQ27" i="27"/>
  <c r="GW27" i="27"/>
  <c r="IQ27" i="27" s="1"/>
  <c r="HA27" i="27"/>
  <c r="IU27" i="27" s="1"/>
  <c r="GZ27" i="27"/>
  <c r="IT27" i="27" s="1"/>
  <c r="HC27" i="27"/>
  <c r="IW27" i="27" s="1"/>
  <c r="HB27" i="27"/>
  <c r="IV27" i="27" s="1"/>
  <c r="GY27" i="27"/>
  <c r="IS27" i="27" s="1"/>
  <c r="GV27" i="27"/>
  <c r="IP27" i="27" s="1"/>
  <c r="GU27" i="27"/>
  <c r="IO27" i="27" s="1"/>
  <c r="DV27" i="27"/>
  <c r="DN27" i="27"/>
  <c r="DF27" i="27"/>
  <c r="CX27" i="27"/>
  <c r="CP27" i="27"/>
  <c r="CH27" i="27"/>
  <c r="DS27" i="27"/>
  <c r="DK27" i="27"/>
  <c r="DC27" i="27"/>
  <c r="CU27" i="27"/>
  <c r="CM27" i="27"/>
  <c r="CE27" i="27"/>
  <c r="GX27" i="27"/>
  <c r="IR27" i="27" s="1"/>
  <c r="GT27" i="27"/>
  <c r="IN27" i="27" s="1"/>
  <c r="DT27" i="27"/>
  <c r="DI27" i="27"/>
  <c r="CY27" i="27"/>
  <c r="CN27" i="27"/>
  <c r="CC27" i="27"/>
  <c r="DR27" i="27"/>
  <c r="DH27" i="27"/>
  <c r="CW27" i="27"/>
  <c r="CL27" i="27"/>
  <c r="CA27" i="27"/>
  <c r="DQ27" i="27"/>
  <c r="DG27" i="27"/>
  <c r="CV27" i="27"/>
  <c r="CK27" i="27"/>
  <c r="DP27" i="27"/>
  <c r="DE27" i="27"/>
  <c r="CT27" i="27"/>
  <c r="CJ27" i="27"/>
  <c r="DY27" i="27"/>
  <c r="DO27" i="27"/>
  <c r="DD27" i="27"/>
  <c r="CS27" i="27"/>
  <c r="CI27" i="27"/>
  <c r="DX27" i="27"/>
  <c r="DM27" i="27"/>
  <c r="DB27" i="27"/>
  <c r="CR27" i="27"/>
  <c r="CG27" i="27"/>
  <c r="DW27" i="27"/>
  <c r="DL27" i="27"/>
  <c r="DA27" i="27"/>
  <c r="CQ27" i="27"/>
  <c r="CF27" i="27"/>
  <c r="DU27" i="27"/>
  <c r="DJ27" i="27"/>
  <c r="CZ27" i="27"/>
  <c r="CO27" i="27"/>
  <c r="CD27" i="27"/>
  <c r="BS27" i="27"/>
  <c r="BU27" i="27"/>
  <c r="BW27" i="27"/>
  <c r="BV27" i="27"/>
  <c r="BP27" i="27"/>
  <c r="BX27" i="27"/>
  <c r="BR27" i="27"/>
  <c r="BT27" i="27"/>
  <c r="FR43" i="15"/>
  <c r="FQ151" i="27" s="1"/>
  <c r="CI151" i="27"/>
  <c r="O67" i="15"/>
  <c r="O175" i="27"/>
  <c r="O53" i="15"/>
  <c r="O161" i="27"/>
  <c r="O56" i="15"/>
  <c r="O164" i="27"/>
  <c r="O66" i="15"/>
  <c r="O174" i="27"/>
  <c r="FP41" i="15"/>
  <c r="FO149" i="27" s="1"/>
  <c r="CG149" i="27"/>
  <c r="IW30" i="27"/>
  <c r="FS30" i="15"/>
  <c r="FR138" i="27" s="1"/>
  <c r="CJ138" i="27"/>
  <c r="HN38" i="27"/>
  <c r="HM38" i="27"/>
  <c r="HL38" i="27"/>
  <c r="HK38" i="27"/>
  <c r="HJ38" i="27"/>
  <c r="HI38" i="27"/>
  <c r="HP38" i="27"/>
  <c r="HH38" i="27"/>
  <c r="HO38" i="27"/>
  <c r="HG38" i="27"/>
  <c r="HJ36" i="27"/>
  <c r="HI36" i="27"/>
  <c r="HP36" i="27"/>
  <c r="HH36" i="27"/>
  <c r="HO36" i="27"/>
  <c r="HG36" i="27"/>
  <c r="HN36" i="27"/>
  <c r="HM36" i="27"/>
  <c r="HL36" i="27"/>
  <c r="HK36" i="27"/>
  <c r="HJ40" i="27"/>
  <c r="HI40" i="27"/>
  <c r="HP40" i="27"/>
  <c r="HH40" i="27"/>
  <c r="HO40" i="27"/>
  <c r="HG40" i="27"/>
  <c r="HN40" i="27"/>
  <c r="HM40" i="27"/>
  <c r="HL40" i="27"/>
  <c r="HK40" i="27"/>
  <c r="FX41" i="15"/>
  <c r="CO149" i="27"/>
  <c r="HN42" i="27"/>
  <c r="HM42" i="27"/>
  <c r="HL42" i="27"/>
  <c r="HK42" i="27"/>
  <c r="HJ42" i="27"/>
  <c r="HI42" i="27"/>
  <c r="HP42" i="27"/>
  <c r="HH42" i="27"/>
  <c r="HO42" i="27"/>
  <c r="HG42" i="27"/>
  <c r="IA20" i="15"/>
  <c r="GH128" i="27"/>
  <c r="FM30" i="15"/>
  <c r="CD138" i="27"/>
  <c r="FU43" i="15"/>
  <c r="FT151" i="27" s="1"/>
  <c r="CL151" i="27"/>
  <c r="GJ29" i="15"/>
  <c r="GI137" i="27" s="1"/>
  <c r="DA137" i="27"/>
  <c r="FP42" i="15"/>
  <c r="FO150" i="27" s="1"/>
  <c r="CG150" i="27"/>
  <c r="FD30" i="15"/>
  <c r="FC138" i="27" s="1"/>
  <c r="BU138" i="27"/>
  <c r="FE31" i="15"/>
  <c r="FD139" i="27" s="1"/>
  <c r="BV139" i="27"/>
  <c r="FY19" i="15"/>
  <c r="CP127" i="27"/>
  <c r="GL23" i="15"/>
  <c r="GK131" i="27" s="1"/>
  <c r="DC131" i="27"/>
  <c r="GJ42" i="15"/>
  <c r="DA150" i="27"/>
  <c r="FP43" i="15"/>
  <c r="CG151" i="27"/>
  <c r="GA31" i="15"/>
  <c r="FZ139" i="27" s="1"/>
  <c r="CR139" i="27"/>
  <c r="GJ17" i="15"/>
  <c r="GI125" i="27" s="1"/>
  <c r="DA125" i="27"/>
  <c r="GO19" i="15"/>
  <c r="DF127" i="27"/>
  <c r="FF29" i="15"/>
  <c r="FE137" i="27" s="1"/>
  <c r="BW137" i="27"/>
  <c r="FM41" i="15"/>
  <c r="CD149" i="27"/>
  <c r="FU42" i="15"/>
  <c r="FT150" i="27" s="1"/>
  <c r="CL150" i="27"/>
  <c r="GM29" i="15"/>
  <c r="GL137" i="27" s="1"/>
  <c r="DD137" i="27"/>
  <c r="GE29" i="15"/>
  <c r="GD137" i="27" s="1"/>
  <c r="CV137" i="27"/>
  <c r="FS29" i="15"/>
  <c r="FR137" i="27" s="1"/>
  <c r="CJ137" i="27"/>
  <c r="GJ23" i="15"/>
  <c r="GI131" i="27" s="1"/>
  <c r="DA131" i="27"/>
  <c r="FC23" i="15"/>
  <c r="FB131" i="27" s="1"/>
  <c r="BT131" i="27"/>
  <c r="EA127" i="27"/>
  <c r="GD26" i="15"/>
  <c r="GC134" i="27" s="1"/>
  <c r="CU134" i="27"/>
  <c r="FL28" i="15"/>
  <c r="FK136" i="27" s="1"/>
  <c r="CC136" i="27"/>
  <c r="FG20" i="15"/>
  <c r="BX128" i="27"/>
  <c r="GH43" i="15"/>
  <c r="GG151" i="27" s="1"/>
  <c r="CY151" i="27"/>
  <c r="BS33" i="27"/>
  <c r="HA33" i="27"/>
  <c r="IU33" i="27" s="1"/>
  <c r="GW33" i="27"/>
  <c r="IQ33" i="27" s="1"/>
  <c r="GV33" i="27"/>
  <c r="IP33" i="27" s="1"/>
  <c r="GT33" i="27"/>
  <c r="IN33" i="27" s="1"/>
  <c r="HC33" i="27"/>
  <c r="IW33" i="27" s="1"/>
  <c r="GZ33" i="27"/>
  <c r="IT33" i="27" s="1"/>
  <c r="GY33" i="27"/>
  <c r="IS33" i="27" s="1"/>
  <c r="DW33" i="27"/>
  <c r="DO33" i="27"/>
  <c r="DG33" i="27"/>
  <c r="CY33" i="27"/>
  <c r="CQ33" i="27"/>
  <c r="GX33" i="27"/>
  <c r="IR33" i="27" s="1"/>
  <c r="GU33" i="27"/>
  <c r="IO33" i="27" s="1"/>
  <c r="DQ33" i="27"/>
  <c r="DH33" i="27"/>
  <c r="CX33" i="27"/>
  <c r="CO33" i="27"/>
  <c r="CG33" i="27"/>
  <c r="DY33" i="27"/>
  <c r="DP33" i="27"/>
  <c r="DF33" i="27"/>
  <c r="CW33" i="27"/>
  <c r="CN33" i="27"/>
  <c r="CF33" i="27"/>
  <c r="DV33" i="27"/>
  <c r="DM33" i="27"/>
  <c r="DD33" i="27"/>
  <c r="CU33" i="27"/>
  <c r="CL33" i="27"/>
  <c r="CD33" i="27"/>
  <c r="HB33" i="27"/>
  <c r="IV33" i="27" s="1"/>
  <c r="DS33" i="27"/>
  <c r="DJ33" i="27"/>
  <c r="DA33" i="27"/>
  <c r="CR33" i="27"/>
  <c r="CI33" i="27"/>
  <c r="CA33" i="27"/>
  <c r="DK33" i="27"/>
  <c r="CS33" i="27"/>
  <c r="CB33" i="27"/>
  <c r="DI33" i="27"/>
  <c r="CP33" i="27"/>
  <c r="DX33" i="27"/>
  <c r="DE33" i="27"/>
  <c r="CM33" i="27"/>
  <c r="DU33" i="27"/>
  <c r="DC33" i="27"/>
  <c r="CK33" i="27"/>
  <c r="DT33" i="27"/>
  <c r="DB33" i="27"/>
  <c r="CJ33" i="27"/>
  <c r="DR33" i="27"/>
  <c r="CZ33" i="27"/>
  <c r="CH33" i="27"/>
  <c r="DN33" i="27"/>
  <c r="CV33" i="27"/>
  <c r="CE33" i="27"/>
  <c r="DL33" i="27"/>
  <c r="CT33" i="27"/>
  <c r="CC33" i="27"/>
  <c r="BP33" i="27"/>
  <c r="BX33" i="27"/>
  <c r="BR33" i="27"/>
  <c r="BT33" i="27"/>
  <c r="BV33" i="27"/>
  <c r="BU33" i="27"/>
  <c r="BW33" i="27"/>
  <c r="BQ33" i="27"/>
  <c r="GB41" i="15"/>
  <c r="GA149" i="27" s="1"/>
  <c r="CS149" i="27"/>
  <c r="FI30" i="15"/>
  <c r="FH138" i="27" s="1"/>
  <c r="BZ138" i="27"/>
  <c r="GG43" i="15"/>
  <c r="GF151" i="27" s="1"/>
  <c r="CX151" i="27"/>
  <c r="O75" i="15"/>
  <c r="O183" i="27"/>
  <c r="O61" i="15"/>
  <c r="O169" i="27"/>
  <c r="O64" i="15"/>
  <c r="O172" i="27"/>
  <c r="O74" i="15"/>
  <c r="O182" i="27"/>
  <c r="FK42" i="15"/>
  <c r="FJ150" i="27" s="1"/>
  <c r="CB150" i="27"/>
  <c r="FQ30" i="15"/>
  <c r="FP138" i="27" s="1"/>
  <c r="CH138" i="27"/>
  <c r="FW30" i="15"/>
  <c r="FV138" i="27" s="1"/>
  <c r="CN138" i="27"/>
  <c r="FY41" i="15"/>
  <c r="FX149" i="27" s="1"/>
  <c r="CP149" i="27"/>
  <c r="HP29" i="27"/>
  <c r="HH29" i="27"/>
  <c r="HO29" i="27"/>
  <c r="HG29" i="27"/>
  <c r="HN29" i="27"/>
  <c r="HM29" i="27"/>
  <c r="HL29" i="27"/>
  <c r="HK29" i="27"/>
  <c r="HJ29" i="27"/>
  <c r="HI29" i="27"/>
  <c r="HL31" i="27"/>
  <c r="HK31" i="27"/>
  <c r="HJ31" i="27"/>
  <c r="HI31" i="27"/>
  <c r="HP31" i="27"/>
  <c r="HH31" i="27"/>
  <c r="HO31" i="27"/>
  <c r="HG31" i="27"/>
  <c r="HN31" i="27"/>
  <c r="HM31" i="27"/>
  <c r="GI41" i="15"/>
  <c r="GH149" i="27" s="1"/>
  <c r="CZ149" i="27"/>
  <c r="GA29" i="15"/>
  <c r="FZ137" i="27" s="1"/>
  <c r="CR137" i="27"/>
  <c r="FE42" i="15"/>
  <c r="FD150" i="27" s="1"/>
  <c r="BV150" i="27"/>
  <c r="GF23" i="15"/>
  <c r="GE131" i="27" s="1"/>
  <c r="CW131" i="27"/>
  <c r="FG30" i="15"/>
  <c r="FF138" i="27" s="1"/>
  <c r="BX138" i="27"/>
  <c r="GJ31" i="15"/>
  <c r="GI139" i="27" s="1"/>
  <c r="DA139" i="27"/>
  <c r="GC42" i="15"/>
  <c r="GB150" i="27" s="1"/>
  <c r="CT150" i="27"/>
  <c r="FO20" i="15"/>
  <c r="CF128" i="27"/>
  <c r="GN30" i="15"/>
  <c r="DE138" i="27"/>
  <c r="GI42" i="15"/>
  <c r="GH150" i="27" s="1"/>
  <c r="CZ150" i="27"/>
  <c r="FV42" i="15"/>
  <c r="FU150" i="27" s="1"/>
  <c r="CM150" i="27"/>
  <c r="FE29" i="15"/>
  <c r="FD137" i="27" s="1"/>
  <c r="BV137" i="27"/>
  <c r="FK29" i="15"/>
  <c r="FJ137" i="27" s="1"/>
  <c r="CB137" i="27"/>
  <c r="FZ29" i="15"/>
  <c r="FY137" i="27" s="1"/>
  <c r="CQ137" i="27"/>
  <c r="FQ20" i="15"/>
  <c r="FP128" i="27" s="1"/>
  <c r="CH128" i="27"/>
  <c r="EB23" i="15"/>
  <c r="EB131" i="27" s="1"/>
  <c r="T131" i="27"/>
  <c r="GG23" i="15"/>
  <c r="GF131" i="27" s="1"/>
  <c r="CX131" i="27"/>
  <c r="FK17" i="15"/>
  <c r="FJ125" i="27" s="1"/>
  <c r="CB125" i="27"/>
  <c r="FK20" i="15"/>
  <c r="FJ128" i="27" s="1"/>
  <c r="CB128" i="27"/>
  <c r="GG20" i="15"/>
  <c r="GF128" i="27" s="1"/>
  <c r="CX128" i="27"/>
  <c r="GE20" i="15"/>
  <c r="CV128" i="27"/>
  <c r="FO26" i="15"/>
  <c r="FN134" i="27" s="1"/>
  <c r="CF134" i="27"/>
  <c r="DY31" i="15"/>
  <c r="DY139" i="27" s="1"/>
  <c r="T139" i="27"/>
  <c r="FQ28" i="15"/>
  <c r="FP136" i="27" s="1"/>
  <c r="CH136" i="27"/>
  <c r="GL28" i="15"/>
  <c r="GK136" i="27" s="1"/>
  <c r="DC136" i="27"/>
  <c r="GK43" i="15"/>
  <c r="GJ151" i="27" s="1"/>
  <c r="DB151" i="27"/>
  <c r="GO31" i="15"/>
  <c r="GN139" i="27" s="1"/>
  <c r="DF139" i="27"/>
  <c r="FZ20" i="15"/>
  <c r="CQ128" i="27"/>
  <c r="GJ43" i="15"/>
  <c r="GI151" i="27" s="1"/>
  <c r="DA151" i="27"/>
  <c r="FX43" i="15"/>
  <c r="CO151" i="27"/>
  <c r="GA41" i="15"/>
  <c r="FZ149" i="27" s="1"/>
  <c r="CR149" i="27"/>
  <c r="FN41" i="15"/>
  <c r="FM149" i="27" s="1"/>
  <c r="CE149" i="27"/>
  <c r="O55" i="15"/>
  <c r="O163" i="27"/>
  <c r="O69" i="15"/>
  <c r="O177" i="27"/>
  <c r="O72" i="15"/>
  <c r="O180" i="27"/>
  <c r="FH30" i="15"/>
  <c r="FG138" i="27" s="1"/>
  <c r="BY138" i="27"/>
  <c r="GF30" i="15"/>
  <c r="CW138" i="27"/>
  <c r="GW43" i="27"/>
  <c r="IQ43" i="27" s="1"/>
  <c r="GV43" i="27"/>
  <c r="IP43" i="27" s="1"/>
  <c r="HA43" i="27"/>
  <c r="IU43" i="27" s="1"/>
  <c r="GZ43" i="27"/>
  <c r="IT43" i="27" s="1"/>
  <c r="HC43" i="27"/>
  <c r="IW43" i="27" s="1"/>
  <c r="HB43" i="27"/>
  <c r="IV43" i="27" s="1"/>
  <c r="DU43" i="27"/>
  <c r="DM43" i="27"/>
  <c r="DE43" i="27"/>
  <c r="CW43" i="27"/>
  <c r="CO43" i="27"/>
  <c r="CG43" i="27"/>
  <c r="GX43" i="27"/>
  <c r="IR43" i="27" s="1"/>
  <c r="GU43" i="27"/>
  <c r="IO43" i="27" s="1"/>
  <c r="DR43" i="27"/>
  <c r="DJ43" i="27"/>
  <c r="DB43" i="27"/>
  <c r="CT43" i="27"/>
  <c r="CL43" i="27"/>
  <c r="CD43" i="27"/>
  <c r="DT43" i="27"/>
  <c r="DI43" i="27"/>
  <c r="CY43" i="27"/>
  <c r="CN43" i="27"/>
  <c r="CC43" i="27"/>
  <c r="GY43" i="27"/>
  <c r="IS43" i="27" s="1"/>
  <c r="DS43" i="27"/>
  <c r="DH43" i="27"/>
  <c r="CX43" i="27"/>
  <c r="CM43" i="27"/>
  <c r="CB43" i="27"/>
  <c r="GT43" i="27"/>
  <c r="IN43" i="27" s="1"/>
  <c r="DQ43" i="27"/>
  <c r="DG43" i="27"/>
  <c r="CV43" i="27"/>
  <c r="CK43" i="27"/>
  <c r="DP43" i="27"/>
  <c r="DF43" i="27"/>
  <c r="CU43" i="27"/>
  <c r="CJ43" i="27"/>
  <c r="DX43" i="27"/>
  <c r="DW43" i="27"/>
  <c r="DL43" i="27"/>
  <c r="DA43" i="27"/>
  <c r="CQ43" i="27"/>
  <c r="CF43" i="27"/>
  <c r="DY43" i="27"/>
  <c r="CS43" i="27"/>
  <c r="DV43" i="27"/>
  <c r="CR43" i="27"/>
  <c r="DO43" i="27"/>
  <c r="CP43" i="27"/>
  <c r="DN43" i="27"/>
  <c r="CI43" i="27"/>
  <c r="DK43" i="27"/>
  <c r="CH43" i="27"/>
  <c r="DD43" i="27"/>
  <c r="CE43" i="27"/>
  <c r="DC43" i="27"/>
  <c r="CA43" i="27"/>
  <c r="CZ43" i="27"/>
  <c r="BP43" i="27"/>
  <c r="BX43" i="27"/>
  <c r="BR43" i="27"/>
  <c r="BT43" i="27"/>
  <c r="BS43" i="27"/>
  <c r="BU43" i="27"/>
  <c r="BQ43" i="27"/>
  <c r="BW43" i="27"/>
  <c r="BV43" i="27"/>
  <c r="DL21" i="27"/>
  <c r="CR21" i="27"/>
  <c r="BW21" i="27"/>
  <c r="HA21" i="27"/>
  <c r="IU21" i="27" s="1"/>
  <c r="JH21" i="27" s="1"/>
  <c r="GW21" i="27"/>
  <c r="IQ21" i="27" s="1"/>
  <c r="JD21" i="27" s="1"/>
  <c r="GV21" i="27"/>
  <c r="IP21" i="27" s="1"/>
  <c r="JC21" i="27" s="1"/>
  <c r="GY21" i="27"/>
  <c r="IS21" i="27" s="1"/>
  <c r="JF21" i="27" s="1"/>
  <c r="GX21" i="27"/>
  <c r="IR21" i="27" s="1"/>
  <c r="JE21" i="27" s="1"/>
  <c r="GU21" i="27"/>
  <c r="IO21" i="27" s="1"/>
  <c r="JB21" i="27" s="1"/>
  <c r="HC21" i="27"/>
  <c r="IW21" i="27" s="1"/>
  <c r="JJ21" i="27" s="1"/>
  <c r="HB21" i="27"/>
  <c r="IV21" i="27" s="1"/>
  <c r="JI21" i="27" s="1"/>
  <c r="GZ21" i="27"/>
  <c r="IT21" i="27" s="1"/>
  <c r="JG21" i="27" s="1"/>
  <c r="GT21" i="27"/>
  <c r="IN21" i="27" s="1"/>
  <c r="JA21" i="27" s="1"/>
  <c r="DU21" i="27"/>
  <c r="DM21" i="27"/>
  <c r="DD21" i="27"/>
  <c r="CV21" i="27"/>
  <c r="CM21" i="27"/>
  <c r="CE21" i="27"/>
  <c r="DS21" i="27"/>
  <c r="DJ21" i="27"/>
  <c r="DB21" i="27"/>
  <c r="CT21" i="27"/>
  <c r="CK21" i="27"/>
  <c r="CC21" i="27"/>
  <c r="DY21" i="27"/>
  <c r="DQ21" i="27"/>
  <c r="DH21" i="27"/>
  <c r="CZ21" i="27"/>
  <c r="CQ21" i="27"/>
  <c r="CI21" i="27"/>
  <c r="CA21" i="27"/>
  <c r="DX21" i="27"/>
  <c r="DP21" i="27"/>
  <c r="DG21" i="27"/>
  <c r="CY21" i="27"/>
  <c r="CP21" i="27"/>
  <c r="CH21" i="27"/>
  <c r="DN21" i="27"/>
  <c r="CW21" i="27"/>
  <c r="CF21" i="27"/>
  <c r="DK21" i="27"/>
  <c r="CU21" i="27"/>
  <c r="CD21" i="27"/>
  <c r="DI21" i="27"/>
  <c r="CS21" i="27"/>
  <c r="CB21" i="27"/>
  <c r="DW21" i="27"/>
  <c r="DF21" i="27"/>
  <c r="CO21" i="27"/>
  <c r="DV21" i="27"/>
  <c r="DE21" i="27"/>
  <c r="CN21" i="27"/>
  <c r="DT21" i="27"/>
  <c r="DC21" i="27"/>
  <c r="CL21" i="27"/>
  <c r="DR21" i="27"/>
  <c r="DA21" i="27"/>
  <c r="CJ21" i="27"/>
  <c r="DO21" i="27"/>
  <c r="CX21" i="27"/>
  <c r="CG21" i="27"/>
  <c r="BV21" i="27"/>
  <c r="BP21" i="27"/>
  <c r="BR21" i="27"/>
  <c r="BX21" i="27"/>
  <c r="BQ21" i="27"/>
  <c r="BS21" i="27"/>
  <c r="BU21" i="27"/>
  <c r="BT21" i="27"/>
  <c r="HL39" i="27"/>
  <c r="HK39" i="27"/>
  <c r="HJ39" i="27"/>
  <c r="HI39" i="27"/>
  <c r="HP39" i="27"/>
  <c r="HH39" i="27"/>
  <c r="HO39" i="27"/>
  <c r="HG39" i="27"/>
  <c r="HN39" i="27"/>
  <c r="HM39" i="27"/>
  <c r="HJ52" i="27"/>
  <c r="HI52" i="27"/>
  <c r="HP52" i="27"/>
  <c r="HH52" i="27"/>
  <c r="HO52" i="27"/>
  <c r="HG52" i="27"/>
  <c r="HN52" i="27"/>
  <c r="HM52" i="27"/>
  <c r="HL52" i="27"/>
  <c r="HK52" i="27"/>
  <c r="HL23" i="27"/>
  <c r="HK23" i="27"/>
  <c r="HJ23" i="27"/>
  <c r="HI23" i="27"/>
  <c r="HP23" i="27"/>
  <c r="HH23" i="27"/>
  <c r="HO23" i="27"/>
  <c r="HG23" i="27"/>
  <c r="HN23" i="27"/>
  <c r="HM23" i="27"/>
  <c r="HP37" i="27"/>
  <c r="HH37" i="27"/>
  <c r="HO37" i="27"/>
  <c r="HG37" i="27"/>
  <c r="HN37" i="27"/>
  <c r="HM37" i="27"/>
  <c r="HL37" i="27"/>
  <c r="HK37" i="27"/>
  <c r="HJ37" i="27"/>
  <c r="HI37" i="27"/>
  <c r="BT49" i="23"/>
  <c r="CU49" i="23"/>
  <c r="CP49" i="23"/>
  <c r="DT49" i="23"/>
  <c r="DV49" i="23"/>
  <c r="EU49" i="23"/>
  <c r="DQ49" i="23"/>
  <c r="EP49" i="23"/>
  <c r="CB49" i="23"/>
  <c r="CD49" i="23"/>
  <c r="DC49" i="23"/>
  <c r="BY49" i="23"/>
  <c r="CX49" i="23"/>
  <c r="BV49" i="23"/>
  <c r="DD49" i="23"/>
  <c r="EB49" i="23"/>
  <c r="ED49" i="23"/>
  <c r="DM49" i="23"/>
  <c r="DY49" i="23"/>
  <c r="EX49" i="23"/>
  <c r="CJ49" i="23"/>
  <c r="CL49" i="23"/>
  <c r="BU49" i="23"/>
  <c r="CG49" i="23"/>
  <c r="DF49" i="23"/>
  <c r="EO49" i="23"/>
  <c r="EA49" i="23"/>
  <c r="CZ49" i="23"/>
  <c r="DB49" i="23"/>
  <c r="BX49" i="23"/>
  <c r="CW49" i="23"/>
  <c r="CI49" i="23"/>
  <c r="CO49" i="23"/>
  <c r="DU49" i="23"/>
  <c r="DO49" i="23"/>
  <c r="DX49" i="23"/>
  <c r="EW49" i="23"/>
  <c r="EI49" i="23"/>
  <c r="CC49" i="23"/>
  <c r="BW49" i="23"/>
  <c r="CF49" i="23"/>
  <c r="DE49" i="23"/>
  <c r="CQ49" i="23"/>
  <c r="CS49" i="23"/>
  <c r="EC49" i="23"/>
  <c r="DW49" i="23"/>
  <c r="EF49" i="23"/>
  <c r="DR49" i="23"/>
  <c r="EQ49" i="23"/>
  <c r="CK49" i="23"/>
  <c r="CE49" i="23"/>
  <c r="CN49" i="23"/>
  <c r="BZ49" i="23"/>
  <c r="CY49" i="23"/>
  <c r="CA49" i="23"/>
  <c r="ES49" i="23"/>
  <c r="EE49" i="23"/>
  <c r="EN49" i="23"/>
  <c r="DZ49" i="23"/>
  <c r="EY49" i="23"/>
  <c r="DA49" i="23"/>
  <c r="CM49" i="23"/>
  <c r="CV49" i="23"/>
  <c r="CH49" i="23"/>
  <c r="DG49" i="23"/>
  <c r="HV363" i="27"/>
  <c r="HQ363" i="27"/>
  <c r="JF363" i="27"/>
  <c r="JB363" i="27"/>
  <c r="IZ363" i="27"/>
  <c r="HY363" i="27"/>
  <c r="IA363" i="27"/>
  <c r="JI363" i="27"/>
  <c r="IU363" i="27"/>
  <c r="IC363" i="27"/>
  <c r="HZ363" i="27"/>
  <c r="ID363" i="27"/>
  <c r="HL363" i="27"/>
  <c r="HK363" i="27"/>
  <c r="HH363" i="27"/>
  <c r="IM363" i="27"/>
  <c r="IO363" i="27"/>
  <c r="HS363" i="27"/>
  <c r="IH363" i="27"/>
  <c r="IG363" i="27"/>
  <c r="HO363" i="27"/>
  <c r="HJ363" i="27"/>
  <c r="JN363" i="27"/>
  <c r="HT363" i="27"/>
  <c r="JO363" i="27"/>
  <c r="JL363" i="27"/>
  <c r="HR363" i="27"/>
  <c r="JC363" i="27"/>
  <c r="JA363" i="27"/>
  <c r="HI363" i="27"/>
  <c r="JG363" i="27"/>
  <c r="JD363" i="27"/>
  <c r="JM363" i="27"/>
  <c r="JH363" i="27"/>
  <c r="IP363" i="27"/>
  <c r="IL363" i="27"/>
  <c r="JE363" i="27"/>
  <c r="HU363" i="27"/>
  <c r="IX363" i="27"/>
  <c r="IS363" i="27"/>
  <c r="IB363" i="27"/>
  <c r="HW363" i="27"/>
  <c r="IT363" i="27"/>
  <c r="IQ363" i="27"/>
  <c r="IN363" i="27"/>
  <c r="IR363" i="27"/>
  <c r="HN363" i="27"/>
  <c r="HP363" i="27"/>
  <c r="JK363" i="27"/>
  <c r="IK363" i="27"/>
  <c r="IE363" i="27"/>
  <c r="HM363" i="27"/>
  <c r="JJ363" i="27"/>
  <c r="IJ363" i="27"/>
  <c r="II363" i="27"/>
  <c r="IF363" i="27"/>
  <c r="HM263" i="27"/>
  <c r="HN263" i="27"/>
  <c r="JB263" i="27"/>
  <c r="HD263" i="27"/>
  <c r="JH263" i="27"/>
  <c r="JC263" i="27"/>
  <c r="HK263" i="27"/>
  <c r="IL263" i="27"/>
  <c r="JE263" i="27"/>
  <c r="IU263" i="27"/>
  <c r="BX264" i="27"/>
  <c r="BW264" i="27" s="1"/>
  <c r="BP264" i="27" s="1"/>
  <c r="BT264" i="27"/>
  <c r="BQ264" i="27"/>
  <c r="HJ263" i="27"/>
  <c r="HC263" i="27"/>
  <c r="IM263" i="27"/>
  <c r="IR263" i="27"/>
  <c r="JJ263" i="27"/>
  <c r="IG263" i="27"/>
  <c r="II263" i="27"/>
  <c r="HW263" i="27"/>
  <c r="JF263" i="27"/>
  <c r="HU263" i="27"/>
  <c r="HO263" i="27"/>
  <c r="IC263" i="27"/>
  <c r="IZ263" i="27"/>
  <c r="IP263" i="27"/>
  <c r="JG263" i="27"/>
  <c r="ID263" i="27"/>
  <c r="HV263" i="27"/>
  <c r="JA263" i="27"/>
  <c r="IN263" i="27"/>
  <c r="HT263" i="27"/>
  <c r="HE263" i="27"/>
  <c r="IX263" i="27"/>
  <c r="JD263" i="27"/>
  <c r="IO263" i="27"/>
  <c r="IA263" i="27"/>
  <c r="IE263" i="27"/>
  <c r="HF263" i="27"/>
  <c r="HR263" i="27"/>
  <c r="IQ263" i="27"/>
  <c r="HI263" i="27"/>
  <c r="HG263" i="27"/>
  <c r="IY263" i="27"/>
  <c r="IJ263" i="27"/>
  <c r="HX263" i="27"/>
  <c r="IB263" i="27"/>
  <c r="IW263" i="27"/>
  <c r="JI263" i="27"/>
  <c r="IF263" i="27"/>
  <c r="HQ263" i="27"/>
  <c r="HY263" i="27"/>
  <c r="IV263" i="27"/>
  <c r="IH263" i="27"/>
  <c r="HS263" i="27"/>
  <c r="HZ263" i="27"/>
  <c r="BV265" i="27"/>
  <c r="BR265" i="27"/>
  <c r="BG266" i="27"/>
  <c r="HH263" i="27"/>
  <c r="IK263" i="27"/>
  <c r="IS263" i="27"/>
  <c r="HL263" i="27"/>
  <c r="IT263" i="27"/>
  <c r="HP263" i="27"/>
  <c r="EG263" i="27"/>
  <c r="EI263" i="27"/>
  <c r="MM264" i="27"/>
  <c r="FD263" i="27" s="1"/>
  <c r="KA263" i="27" s="1"/>
  <c r="DH263" i="27"/>
  <c r="NU264" i="27"/>
  <c r="GL263" i="27" s="1"/>
  <c r="LI263" i="27" s="1"/>
  <c r="DN263" i="27"/>
  <c r="OE264" i="27"/>
  <c r="GV263" i="27" s="1"/>
  <c r="LS263" i="27" s="1"/>
  <c r="NJ264" i="27"/>
  <c r="GA263" i="27" s="1"/>
  <c r="KX263" i="27" s="1"/>
  <c r="MQ264" i="27"/>
  <c r="FH263" i="27" s="1"/>
  <c r="KE263" i="27" s="1"/>
  <c r="EH263" i="27"/>
  <c r="CW263" i="27"/>
  <c r="OB264" i="27"/>
  <c r="GS263" i="27" s="1"/>
  <c r="LP263" i="27" s="1"/>
  <c r="CT263" i="27"/>
  <c r="DW263" i="27"/>
  <c r="MT264" i="27"/>
  <c r="FK263" i="27" s="1"/>
  <c r="KH263" i="27" s="1"/>
  <c r="EL263" i="27"/>
  <c r="EF263" i="27"/>
  <c r="CE263" i="27"/>
  <c r="CJ263" i="27"/>
  <c r="MU264" i="27"/>
  <c r="FL263" i="27" s="1"/>
  <c r="KI263" i="27" s="1"/>
  <c r="DT263" i="27"/>
  <c r="OC264" i="27"/>
  <c r="GT263" i="27" s="1"/>
  <c r="LQ263" i="27" s="1"/>
  <c r="EC263" i="27"/>
  <c r="CO263" i="27"/>
  <c r="NV264" i="27"/>
  <c r="GM263" i="27" s="1"/>
  <c r="LJ263" i="27" s="1"/>
  <c r="NA264" i="27"/>
  <c r="FR263" i="27" s="1"/>
  <c r="KO263" i="27" s="1"/>
  <c r="BO264" i="27"/>
  <c r="DL263" i="27"/>
  <c r="MB264" i="27"/>
  <c r="ES263" i="27" s="1"/>
  <c r="JP263" i="27" s="1"/>
  <c r="MI264" i="27"/>
  <c r="EZ263" i="27" s="1"/>
  <c r="JW263" i="27" s="1"/>
  <c r="ML264" i="27"/>
  <c r="FC263" i="27" s="1"/>
  <c r="JZ263" i="27" s="1"/>
  <c r="NP264" i="27"/>
  <c r="GG263" i="27" s="1"/>
  <c r="LD263" i="27" s="1"/>
  <c r="CN263" i="27"/>
  <c r="NI264" i="27"/>
  <c r="FZ263" i="27" s="1"/>
  <c r="KW263" i="27" s="1"/>
  <c r="NG264" i="27"/>
  <c r="FX263" i="27" s="1"/>
  <c r="KU263" i="27" s="1"/>
  <c r="CK263" i="27"/>
  <c r="CM263" i="27"/>
  <c r="CV263" i="27"/>
  <c r="NC264" i="27"/>
  <c r="FT263" i="27" s="1"/>
  <c r="KQ263" i="27" s="1"/>
  <c r="ED263" i="27"/>
  <c r="CI263" i="27"/>
  <c r="DB263" i="27"/>
  <c r="OF264" i="27"/>
  <c r="GW263" i="27" s="1"/>
  <c r="LT263" i="27" s="1"/>
  <c r="NL264" i="27"/>
  <c r="GC263" i="27" s="1"/>
  <c r="KZ263" i="27" s="1"/>
  <c r="CF263" i="27"/>
  <c r="DX263" i="27"/>
  <c r="MX264" i="27"/>
  <c r="FO263" i="27" s="1"/>
  <c r="KL263" i="27" s="1"/>
  <c r="ND264" i="27"/>
  <c r="FU263" i="27" s="1"/>
  <c r="KR263" i="27" s="1"/>
  <c r="NH264" i="27"/>
  <c r="FY263" i="27" s="1"/>
  <c r="KV263" i="27" s="1"/>
  <c r="MS264" i="27"/>
  <c r="FJ263" i="27" s="1"/>
  <c r="KG263" i="27" s="1"/>
  <c r="CL263" i="27"/>
  <c r="NB264" i="27"/>
  <c r="FS263" i="27" s="1"/>
  <c r="KP263" i="27" s="1"/>
  <c r="CS263" i="27"/>
  <c r="CU263" i="27"/>
  <c r="DF263" i="27"/>
  <c r="NK264" i="27"/>
  <c r="GB263" i="27" s="1"/>
  <c r="KY263" i="27" s="1"/>
  <c r="MG264" i="27"/>
  <c r="EX263" i="27" s="1"/>
  <c r="JU263" i="27" s="1"/>
  <c r="CY263" i="27"/>
  <c r="MC264" i="27"/>
  <c r="ET263" i="27" s="1"/>
  <c r="JQ263" i="27" s="1"/>
  <c r="DO263" i="27"/>
  <c r="CP263" i="27"/>
  <c r="NW264" i="27"/>
  <c r="GN263" i="27" s="1"/>
  <c r="LK263" i="27" s="1"/>
  <c r="CR263" i="27"/>
  <c r="MA264" i="27"/>
  <c r="ER263" i="27" s="1"/>
  <c r="JO263" i="27" s="1"/>
  <c r="NR264" i="27"/>
  <c r="GI263" i="27" s="1"/>
  <c r="LF263" i="27" s="1"/>
  <c r="NY264" i="27"/>
  <c r="GP263" i="27" s="1"/>
  <c r="LM263" i="27" s="1"/>
  <c r="OD264" i="27"/>
  <c r="GU263" i="27" s="1"/>
  <c r="LR263" i="27" s="1"/>
  <c r="NO264" i="27"/>
  <c r="GF263" i="27" s="1"/>
  <c r="LC263" i="27" s="1"/>
  <c r="DA263" i="27"/>
  <c r="DC263" i="27"/>
  <c r="DP263" i="27"/>
  <c r="NS264" i="27"/>
  <c r="GJ263" i="27" s="1"/>
  <c r="LG263" i="27" s="1"/>
  <c r="MO264" i="27"/>
  <c r="FF263" i="27" s="1"/>
  <c r="KC263" i="27" s="1"/>
  <c r="DM263" i="27"/>
  <c r="MN264" i="27"/>
  <c r="FE263" i="27" s="1"/>
  <c r="KB263" i="27" s="1"/>
  <c r="EE263" i="27"/>
  <c r="DD263" i="27"/>
  <c r="OG264" i="27"/>
  <c r="GX263" i="27" s="1"/>
  <c r="LU263" i="27" s="1"/>
  <c r="DG263" i="27"/>
  <c r="MK264" i="27"/>
  <c r="FB263" i="27" s="1"/>
  <c r="JY263" i="27" s="1"/>
  <c r="CG263" i="27"/>
  <c r="DJ263" i="27"/>
  <c r="EK263" i="27"/>
  <c r="DS263" i="27"/>
  <c r="MP264" i="27"/>
  <c r="FG263" i="27" s="1"/>
  <c r="KD263" i="27" s="1"/>
  <c r="NN264" i="27"/>
  <c r="GE263" i="27" s="1"/>
  <c r="LB263" i="27" s="1"/>
  <c r="DI263" i="27"/>
  <c r="DK263" i="27"/>
  <c r="EB263" i="27"/>
  <c r="OA264" i="27"/>
  <c r="GR263" i="27" s="1"/>
  <c r="LO263" i="27" s="1"/>
  <c r="MW264" i="27"/>
  <c r="FN263" i="27" s="1"/>
  <c r="KK263" i="27" s="1"/>
  <c r="DZ263" i="27"/>
  <c r="MY264" i="27"/>
  <c r="FP263" i="27" s="1"/>
  <c r="KM263" i="27" s="1"/>
  <c r="MD264" i="27"/>
  <c r="EU263" i="27" s="1"/>
  <c r="JR263" i="27" s="1"/>
  <c r="DR263" i="27"/>
  <c r="CQ263" i="27"/>
  <c r="DV263" i="27"/>
  <c r="MV264" i="27"/>
  <c r="FM263" i="27" s="1"/>
  <c r="KJ263" i="27" s="1"/>
  <c r="MH264" i="27"/>
  <c r="EY263" i="27" s="1"/>
  <c r="JV263" i="27" s="1"/>
  <c r="MJ264" i="27"/>
  <c r="FA263" i="27" s="1"/>
  <c r="JX263" i="27" s="1"/>
  <c r="MR264" i="27"/>
  <c r="FI263" i="27" s="1"/>
  <c r="KF263" i="27" s="1"/>
  <c r="NE264" i="27"/>
  <c r="FV263" i="27" s="1"/>
  <c r="KS263" i="27" s="1"/>
  <c r="DE263" i="27"/>
  <c r="NF264" i="27"/>
  <c r="FW263" i="27" s="1"/>
  <c r="KT263" i="27" s="1"/>
  <c r="DY263" i="27"/>
  <c r="EA263" i="27"/>
  <c r="ME264" i="27"/>
  <c r="EV263" i="27" s="1"/>
  <c r="JS263" i="27" s="1"/>
  <c r="CX263" i="27"/>
  <c r="NM264" i="27"/>
  <c r="GD263" i="27" s="1"/>
  <c r="LA263" i="27" s="1"/>
  <c r="CZ263" i="27"/>
  <c r="NT264" i="27"/>
  <c r="GK263" i="27" s="1"/>
  <c r="LH263" i="27" s="1"/>
  <c r="MZ264" i="27"/>
  <c r="FQ263" i="27" s="1"/>
  <c r="KN263" i="27" s="1"/>
  <c r="MF264" i="27"/>
  <c r="EW263" i="27" s="1"/>
  <c r="JT263" i="27" s="1"/>
  <c r="DU263" i="27"/>
  <c r="CH263" i="27"/>
  <c r="NQ264" i="27"/>
  <c r="GH263" i="27" s="1"/>
  <c r="LE263" i="27" s="1"/>
  <c r="NX264" i="27"/>
  <c r="GO263" i="27" s="1"/>
  <c r="LL263" i="27" s="1"/>
  <c r="NZ264" i="27"/>
  <c r="GQ263" i="27" s="1"/>
  <c r="LN263" i="27" s="1"/>
  <c r="LZ264" i="27"/>
  <c r="EQ263" i="27" s="1"/>
  <c r="JN263" i="27" s="1"/>
  <c r="DQ263" i="27"/>
  <c r="EJ263" i="27"/>
  <c r="IY363" i="27"/>
  <c r="IV363" i="27"/>
  <c r="CC364" i="27"/>
  <c r="CB364" i="27" s="1"/>
  <c r="BV364" i="27"/>
  <c r="BY364" i="27"/>
  <c r="CN363" i="27"/>
  <c r="CV363" i="27"/>
  <c r="DD363" i="27"/>
  <c r="DL363" i="27"/>
  <c r="DT363" i="27"/>
  <c r="EB363" i="27"/>
  <c r="EJ363" i="27"/>
  <c r="CL363" i="27"/>
  <c r="CU363" i="27"/>
  <c r="DE363" i="27"/>
  <c r="DN363" i="27"/>
  <c r="DW363" i="27"/>
  <c r="EF363" i="27"/>
  <c r="EO363" i="27"/>
  <c r="MK364" i="27"/>
  <c r="FB363" i="27" s="1"/>
  <c r="JY363" i="27" s="1"/>
  <c r="MS364" i="27"/>
  <c r="FJ363" i="27" s="1"/>
  <c r="KG363" i="27" s="1"/>
  <c r="NA364" i="27"/>
  <c r="FR363" i="27" s="1"/>
  <c r="KO363" i="27" s="1"/>
  <c r="NI364" i="27"/>
  <c r="FZ363" i="27" s="1"/>
  <c r="KW363" i="27" s="1"/>
  <c r="NQ364" i="27"/>
  <c r="GH363" i="27" s="1"/>
  <c r="LE363" i="27" s="1"/>
  <c r="NY364" i="27"/>
  <c r="GP363" i="27" s="1"/>
  <c r="LM363" i="27" s="1"/>
  <c r="OG364" i="27"/>
  <c r="GX363" i="27" s="1"/>
  <c r="LU363" i="27" s="1"/>
  <c r="CM363" i="27"/>
  <c r="CW363" i="27"/>
  <c r="DF363" i="27"/>
  <c r="DO363" i="27"/>
  <c r="DX363" i="27"/>
  <c r="EG363" i="27"/>
  <c r="EP363" i="27"/>
  <c r="CO363" i="27"/>
  <c r="CX363" i="27"/>
  <c r="DG363" i="27"/>
  <c r="DP363" i="27"/>
  <c r="DY363" i="27"/>
  <c r="EH363" i="27"/>
  <c r="EQ363" i="27"/>
  <c r="CP363" i="27"/>
  <c r="CY363" i="27"/>
  <c r="DH363" i="27"/>
  <c r="DQ363" i="27"/>
  <c r="DZ363" i="27"/>
  <c r="EI363" i="27"/>
  <c r="MF364" i="27"/>
  <c r="EW363" i="27" s="1"/>
  <c r="JT363" i="27" s="1"/>
  <c r="MN364" i="27"/>
  <c r="FE363" i="27" s="1"/>
  <c r="KB363" i="27" s="1"/>
  <c r="MV364" i="27"/>
  <c r="FM363" i="27" s="1"/>
  <c r="KJ363" i="27" s="1"/>
  <c r="ND364" i="27"/>
  <c r="FU363" i="27" s="1"/>
  <c r="KR363" i="27" s="1"/>
  <c r="NL364" i="27"/>
  <c r="GC363" i="27" s="1"/>
  <c r="KZ363" i="27" s="1"/>
  <c r="NT364" i="27"/>
  <c r="GK363" i="27" s="1"/>
  <c r="LH363" i="27" s="1"/>
  <c r="OB364" i="27"/>
  <c r="GS363" i="27" s="1"/>
  <c r="LP363" i="27" s="1"/>
  <c r="OJ364" i="27"/>
  <c r="HA363" i="27" s="1"/>
  <c r="LX363" i="27" s="1"/>
  <c r="CJ363" i="27"/>
  <c r="DB363" i="27"/>
  <c r="DU363" i="27"/>
  <c r="EM363" i="27"/>
  <c r="CK363" i="27"/>
  <c r="DC363" i="27"/>
  <c r="DV363" i="27"/>
  <c r="EN363" i="27"/>
  <c r="MJ364" i="27"/>
  <c r="FA363" i="27" s="1"/>
  <c r="JX363" i="27" s="1"/>
  <c r="MU364" i="27"/>
  <c r="FL363" i="27" s="1"/>
  <c r="KI363" i="27" s="1"/>
  <c r="NF364" i="27"/>
  <c r="FW363" i="27" s="1"/>
  <c r="KT363" i="27" s="1"/>
  <c r="NP364" i="27"/>
  <c r="GG363" i="27" s="1"/>
  <c r="LD363" i="27" s="1"/>
  <c r="OA364" i="27"/>
  <c r="GR363" i="27" s="1"/>
  <c r="LO363" i="27" s="1"/>
  <c r="OL364" i="27"/>
  <c r="HC363" i="27" s="1"/>
  <c r="LZ363" i="27" s="1"/>
  <c r="CQ363" i="27"/>
  <c r="HO364" i="27" s="1"/>
  <c r="DI363" i="27"/>
  <c r="EA363" i="27"/>
  <c r="CR363" i="27"/>
  <c r="DJ363" i="27"/>
  <c r="EC363" i="27"/>
  <c r="MM364" i="27"/>
  <c r="FD363" i="27" s="1"/>
  <c r="KA363" i="27" s="1"/>
  <c r="MX364" i="27"/>
  <c r="FO363" i="27" s="1"/>
  <c r="KL363" i="27" s="1"/>
  <c r="NH364" i="27"/>
  <c r="FY363" i="27" s="1"/>
  <c r="KV363" i="27" s="1"/>
  <c r="NS364" i="27"/>
  <c r="GJ363" i="27" s="1"/>
  <c r="LG363" i="27" s="1"/>
  <c r="OD364" i="27"/>
  <c r="GU363" i="27" s="1"/>
  <c r="LR363" i="27" s="1"/>
  <c r="CS363" i="27"/>
  <c r="DK363" i="27"/>
  <c r="ED363" i="27"/>
  <c r="DA363" i="27"/>
  <c r="DS363" i="27"/>
  <c r="EL363" i="27"/>
  <c r="JJ364" i="27" s="1"/>
  <c r="MH364" i="27"/>
  <c r="EY363" i="27" s="1"/>
  <c r="JV363" i="27" s="1"/>
  <c r="MR364" i="27"/>
  <c r="FI363" i="27" s="1"/>
  <c r="KF363" i="27" s="1"/>
  <c r="NC364" i="27"/>
  <c r="FT363" i="27" s="1"/>
  <c r="KQ363" i="27" s="1"/>
  <c r="NN364" i="27"/>
  <c r="GE363" i="27" s="1"/>
  <c r="LB363" i="27" s="1"/>
  <c r="NX364" i="27"/>
  <c r="GO363" i="27" s="1"/>
  <c r="LL363" i="27" s="1"/>
  <c r="OI364" i="27"/>
  <c r="GZ363" i="27" s="1"/>
  <c r="LW363" i="27" s="1"/>
  <c r="MO364" i="27"/>
  <c r="FF363" i="27" s="1"/>
  <c r="KC363" i="27" s="1"/>
  <c r="NE364" i="27"/>
  <c r="FV363" i="27" s="1"/>
  <c r="KS363" i="27" s="1"/>
  <c r="NV364" i="27"/>
  <c r="GM363" i="27" s="1"/>
  <c r="LJ363" i="27" s="1"/>
  <c r="MP364" i="27"/>
  <c r="FG363" i="27" s="1"/>
  <c r="KD363" i="27" s="1"/>
  <c r="NG364" i="27"/>
  <c r="FX363" i="27" s="1"/>
  <c r="KU363" i="27" s="1"/>
  <c r="NW364" i="27"/>
  <c r="GN363" i="27" s="1"/>
  <c r="LK363" i="27" s="1"/>
  <c r="CT363" i="27"/>
  <c r="MQ364" i="27"/>
  <c r="FH363" i="27" s="1"/>
  <c r="KE363" i="27" s="1"/>
  <c r="NJ364" i="27"/>
  <c r="GA363" i="27" s="1"/>
  <c r="KX363" i="27" s="1"/>
  <c r="NZ364" i="27"/>
  <c r="GQ363" i="27" s="1"/>
  <c r="LN363" i="27" s="1"/>
  <c r="CZ363" i="27"/>
  <c r="DM363" i="27"/>
  <c r="ME364" i="27"/>
  <c r="EV363" i="27" s="1"/>
  <c r="JS363" i="27" s="1"/>
  <c r="MW364" i="27"/>
  <c r="FN363" i="27" s="1"/>
  <c r="KK363" i="27" s="1"/>
  <c r="NM364" i="27"/>
  <c r="GD363" i="27" s="1"/>
  <c r="LA363" i="27" s="1"/>
  <c r="OE364" i="27"/>
  <c r="GV363" i="27" s="1"/>
  <c r="LS363" i="27" s="1"/>
  <c r="DR363" i="27"/>
  <c r="EE363" i="27"/>
  <c r="JC364" i="27" s="1"/>
  <c r="ML364" i="27"/>
  <c r="FC363" i="27" s="1"/>
  <c r="JZ363" i="27" s="1"/>
  <c r="NU364" i="27"/>
  <c r="GL363" i="27" s="1"/>
  <c r="LI363" i="27" s="1"/>
  <c r="EK363" i="27"/>
  <c r="MT364" i="27"/>
  <c r="FK363" i="27" s="1"/>
  <c r="KH363" i="27" s="1"/>
  <c r="OC364" i="27"/>
  <c r="GT363" i="27" s="1"/>
  <c r="LQ363" i="27" s="1"/>
  <c r="MY364" i="27"/>
  <c r="FP363" i="27" s="1"/>
  <c r="KM363" i="27" s="1"/>
  <c r="OF364" i="27"/>
  <c r="GW363" i="27" s="1"/>
  <c r="LT363" i="27" s="1"/>
  <c r="MZ364" i="27"/>
  <c r="FQ363" i="27" s="1"/>
  <c r="KN363" i="27" s="1"/>
  <c r="OH364" i="27"/>
  <c r="GY363" i="27" s="1"/>
  <c r="LV363" i="27" s="1"/>
  <c r="NB364" i="27"/>
  <c r="FS363" i="27" s="1"/>
  <c r="KP363" i="27" s="1"/>
  <c r="OK364" i="27"/>
  <c r="HB363" i="27" s="1"/>
  <c r="LY363" i="27" s="1"/>
  <c r="NK364" i="27"/>
  <c r="GB363" i="27" s="1"/>
  <c r="KY363" i="27" s="1"/>
  <c r="MI364" i="27"/>
  <c r="EZ363" i="27" s="1"/>
  <c r="JW363" i="27" s="1"/>
  <c r="NR364" i="27"/>
  <c r="GI363" i="27" s="1"/>
  <c r="LF363" i="27" s="1"/>
  <c r="MG364" i="27"/>
  <c r="EX363" i="27" s="1"/>
  <c r="JU363" i="27" s="1"/>
  <c r="NO364" i="27"/>
  <c r="GF363" i="27" s="1"/>
  <c r="LC363" i="27" s="1"/>
  <c r="HX363" i="27"/>
  <c r="BW365" i="27"/>
  <c r="CA365" i="27"/>
  <c r="BL366" i="27"/>
  <c r="DW42" i="15"/>
  <c r="DW150" i="27" s="1"/>
  <c r="EQ41" i="15"/>
  <c r="HW25" i="27"/>
  <c r="JQ25" i="27" s="1"/>
  <c r="EK41" i="15"/>
  <c r="EK29" i="15"/>
  <c r="ER29" i="15"/>
  <c r="DJ29" i="15"/>
  <c r="EJ29" i="15"/>
  <c r="DN29" i="15"/>
  <c r="DP29" i="15"/>
  <c r="EI29" i="15"/>
  <c r="DY29" i="15"/>
  <c r="EF29" i="15"/>
  <c r="ER41" i="15"/>
  <c r="EB41" i="15"/>
  <c r="DT29" i="15"/>
  <c r="EL29" i="15"/>
  <c r="DV29" i="15"/>
  <c r="DZ29" i="15"/>
  <c r="DR41" i="15"/>
  <c r="BF53" i="26"/>
  <c r="AX53" i="26"/>
  <c r="AP53" i="26"/>
  <c r="AH53" i="26"/>
  <c r="Z53" i="26"/>
  <c r="BK53" i="26"/>
  <c r="BC53" i="26"/>
  <c r="AU53" i="26"/>
  <c r="AM53" i="26"/>
  <c r="AE53" i="26"/>
  <c r="BB53" i="26"/>
  <c r="AR53" i="26"/>
  <c r="AG53" i="26"/>
  <c r="BA53" i="26"/>
  <c r="AQ53" i="26"/>
  <c r="AF53" i="26"/>
  <c r="BJ53" i="26"/>
  <c r="AZ53" i="26"/>
  <c r="AO53" i="26"/>
  <c r="AD53" i="26"/>
  <c r="BI53" i="26"/>
  <c r="AY53" i="26"/>
  <c r="AN53" i="26"/>
  <c r="AC53" i="26"/>
  <c r="BH53" i="26"/>
  <c r="AW53" i="26"/>
  <c r="AL53" i="26"/>
  <c r="AB53" i="26"/>
  <c r="BG53" i="26"/>
  <c r="AV53" i="26"/>
  <c r="AK53" i="26"/>
  <c r="AA53" i="26"/>
  <c r="AI53" i="26"/>
  <c r="Y53" i="26"/>
  <c r="X53" i="26"/>
  <c r="BE53" i="26"/>
  <c r="BD53" i="26"/>
  <c r="AT53" i="26"/>
  <c r="AS53" i="26"/>
  <c r="AJ53" i="26"/>
  <c r="BE57" i="26"/>
  <c r="AW57" i="26"/>
  <c r="AO57" i="26"/>
  <c r="AG57" i="26"/>
  <c r="Y57" i="26"/>
  <c r="BJ57" i="26"/>
  <c r="BB57" i="26"/>
  <c r="AT57" i="26"/>
  <c r="AL57" i="26"/>
  <c r="AD57" i="26"/>
  <c r="BA57" i="26"/>
  <c r="AQ57" i="26"/>
  <c r="AF57" i="26"/>
  <c r="BK57" i="26"/>
  <c r="AZ57" i="26"/>
  <c r="AP57" i="26"/>
  <c r="AE57" i="26"/>
  <c r="BI57" i="26"/>
  <c r="AY57" i="26"/>
  <c r="AN57" i="26"/>
  <c r="AC57" i="26"/>
  <c r="BH57" i="26"/>
  <c r="AX57" i="26"/>
  <c r="AM57" i="26"/>
  <c r="AB57" i="26"/>
  <c r="BG57" i="26"/>
  <c r="AV57" i="26"/>
  <c r="AK57" i="26"/>
  <c r="AA57" i="26"/>
  <c r="BF57" i="26"/>
  <c r="AU57" i="26"/>
  <c r="AJ57" i="26"/>
  <c r="Z57" i="26"/>
  <c r="BC57" i="26"/>
  <c r="AS57" i="26"/>
  <c r="AR57" i="26"/>
  <c r="AI57" i="26"/>
  <c r="AH57" i="26"/>
  <c r="X57" i="26"/>
  <c r="BD57" i="26"/>
  <c r="BD69" i="26"/>
  <c r="AV69" i="26"/>
  <c r="AN69" i="26"/>
  <c r="AF69" i="26"/>
  <c r="X69" i="26"/>
  <c r="BJ69" i="26"/>
  <c r="BB69" i="26"/>
  <c r="AT69" i="26"/>
  <c r="AL69" i="26"/>
  <c r="AD69" i="26"/>
  <c r="BI69" i="26"/>
  <c r="BA69" i="26"/>
  <c r="AS69" i="26"/>
  <c r="AK69" i="26"/>
  <c r="AC69" i="26"/>
  <c r="AY69" i="26"/>
  <c r="AM69" i="26"/>
  <c r="Z69" i="26"/>
  <c r="BK69" i="26"/>
  <c r="AX69" i="26"/>
  <c r="AJ69" i="26"/>
  <c r="Y69" i="26"/>
  <c r="BH69" i="26"/>
  <c r="AW69" i="26"/>
  <c r="AI69" i="26"/>
  <c r="BG69" i="26"/>
  <c r="AU69" i="26"/>
  <c r="AH69" i="26"/>
  <c r="BF69" i="26"/>
  <c r="AR69" i="26"/>
  <c r="AG69" i="26"/>
  <c r="BE69" i="26"/>
  <c r="AQ69" i="26"/>
  <c r="AE69" i="26"/>
  <c r="AO69" i="26"/>
  <c r="AB69" i="26"/>
  <c r="AA69" i="26"/>
  <c r="BC69" i="26"/>
  <c r="AZ69" i="26"/>
  <c r="AP69" i="26"/>
  <c r="BG76" i="26"/>
  <c r="AY76" i="26"/>
  <c r="AQ76" i="26"/>
  <c r="AI76" i="26"/>
  <c r="AA76" i="26"/>
  <c r="BF76" i="26"/>
  <c r="AX76" i="26"/>
  <c r="AP76" i="26"/>
  <c r="AH76" i="26"/>
  <c r="Z76" i="26"/>
  <c r="BE76" i="26"/>
  <c r="AW76" i="26"/>
  <c r="AO76" i="26"/>
  <c r="AG76" i="26"/>
  <c r="Y76" i="26"/>
  <c r="BD76" i="26"/>
  <c r="AV76" i="26"/>
  <c r="AN76" i="26"/>
  <c r="AF76" i="26"/>
  <c r="X76" i="26"/>
  <c r="BK76" i="26"/>
  <c r="BC76" i="26"/>
  <c r="AU76" i="26"/>
  <c r="AM76" i="26"/>
  <c r="AE76" i="26"/>
  <c r="BI76" i="26"/>
  <c r="BA76" i="26"/>
  <c r="AS76" i="26"/>
  <c r="AK76" i="26"/>
  <c r="AC76" i="26"/>
  <c r="AT76" i="26"/>
  <c r="AR76" i="26"/>
  <c r="AL76" i="26"/>
  <c r="AJ76" i="26"/>
  <c r="BJ76" i="26"/>
  <c r="AD76" i="26"/>
  <c r="BH76" i="26"/>
  <c r="AB76" i="26"/>
  <c r="BB76" i="26"/>
  <c r="AZ76" i="26"/>
  <c r="DR31" i="15"/>
  <c r="DZ23" i="15"/>
  <c r="EL42" i="15"/>
  <c r="DU42" i="15"/>
  <c r="EP31" i="15"/>
  <c r="EL23" i="15"/>
  <c r="EV42" i="15"/>
  <c r="ET42" i="15"/>
  <c r="DV28" i="15"/>
  <c r="ET23" i="15"/>
  <c r="EP28" i="15"/>
  <c r="BD56" i="26"/>
  <c r="AV56" i="26"/>
  <c r="AN56" i="26"/>
  <c r="AF56" i="26"/>
  <c r="X56" i="26"/>
  <c r="BK56" i="26"/>
  <c r="BC56" i="26"/>
  <c r="AU56" i="26"/>
  <c r="AM56" i="26"/>
  <c r="AE56" i="26"/>
  <c r="BJ56" i="26"/>
  <c r="BB56" i="26"/>
  <c r="AT56" i="26"/>
  <c r="AL56" i="26"/>
  <c r="AD56" i="26"/>
  <c r="BI56" i="26"/>
  <c r="BA56" i="26"/>
  <c r="AS56" i="26"/>
  <c r="AK56" i="26"/>
  <c r="AC56" i="26"/>
  <c r="BG56" i="26"/>
  <c r="AY56" i="26"/>
  <c r="AQ56" i="26"/>
  <c r="AI56" i="26"/>
  <c r="AA56" i="26"/>
  <c r="AW56" i="26"/>
  <c r="Z56" i="26"/>
  <c r="AR56" i="26"/>
  <c r="Y56" i="26"/>
  <c r="AP56" i="26"/>
  <c r="BH56" i="26"/>
  <c r="AO56" i="26"/>
  <c r="BF56" i="26"/>
  <c r="AJ56" i="26"/>
  <c r="BE56" i="26"/>
  <c r="AH56" i="26"/>
  <c r="AB56" i="26"/>
  <c r="AZ56" i="26"/>
  <c r="AX56" i="26"/>
  <c r="AG56" i="26"/>
  <c r="BH54" i="26"/>
  <c r="AZ54" i="26"/>
  <c r="AR54" i="26"/>
  <c r="AJ54" i="26"/>
  <c r="AB54" i="26"/>
  <c r="BF54" i="26"/>
  <c r="AX54" i="26"/>
  <c r="AP54" i="26"/>
  <c r="AH54" i="26"/>
  <c r="Z54" i="26"/>
  <c r="BE54" i="26"/>
  <c r="AW54" i="26"/>
  <c r="AO54" i="26"/>
  <c r="AG54" i="26"/>
  <c r="Y54" i="26"/>
  <c r="BK54" i="26"/>
  <c r="AY54" i="26"/>
  <c r="AL54" i="26"/>
  <c r="X54" i="26"/>
  <c r="BJ54" i="26"/>
  <c r="AV54" i="26"/>
  <c r="AK54" i="26"/>
  <c r="BI54" i="26"/>
  <c r="AU54" i="26"/>
  <c r="AI54" i="26"/>
  <c r="BG54" i="26"/>
  <c r="AT54" i="26"/>
  <c r="AF54" i="26"/>
  <c r="BD54" i="26"/>
  <c r="AS54" i="26"/>
  <c r="AE54" i="26"/>
  <c r="BC54" i="26"/>
  <c r="AQ54" i="26"/>
  <c r="AD54" i="26"/>
  <c r="BB54" i="26"/>
  <c r="BA54" i="26"/>
  <c r="AN54" i="26"/>
  <c r="AM54" i="26"/>
  <c r="AC54" i="26"/>
  <c r="AA54" i="26"/>
  <c r="BJ67" i="26"/>
  <c r="BB67" i="26"/>
  <c r="AT67" i="26"/>
  <c r="AL67" i="26"/>
  <c r="AD67" i="26"/>
  <c r="BI67" i="26"/>
  <c r="BA67" i="26"/>
  <c r="AS67" i="26"/>
  <c r="AK67" i="26"/>
  <c r="AC67" i="26"/>
  <c r="BH67" i="26"/>
  <c r="AZ67" i="26"/>
  <c r="AR67" i="26"/>
  <c r="AJ67" i="26"/>
  <c r="AB67" i="26"/>
  <c r="BG67" i="26"/>
  <c r="AY67" i="26"/>
  <c r="AQ67" i="26"/>
  <c r="AI67" i="26"/>
  <c r="AA67" i="26"/>
  <c r="BF67" i="26"/>
  <c r="AX67" i="26"/>
  <c r="AP67" i="26"/>
  <c r="AH67" i="26"/>
  <c r="Z67" i="26"/>
  <c r="BE67" i="26"/>
  <c r="AW67" i="26"/>
  <c r="AO67" i="26"/>
  <c r="AG67" i="26"/>
  <c r="Y67" i="26"/>
  <c r="BD67" i="26"/>
  <c r="X67" i="26"/>
  <c r="BC67" i="26"/>
  <c r="AV67" i="26"/>
  <c r="AU67" i="26"/>
  <c r="AN67" i="26"/>
  <c r="AM67" i="26"/>
  <c r="BK67" i="26"/>
  <c r="AF67" i="26"/>
  <c r="AE67" i="26"/>
  <c r="BH52" i="26"/>
  <c r="AZ52" i="26"/>
  <c r="AR52" i="26"/>
  <c r="AJ52" i="26"/>
  <c r="AB52" i="26"/>
  <c r="BF52" i="26"/>
  <c r="AX52" i="26"/>
  <c r="AP52" i="26"/>
  <c r="AH52" i="26"/>
  <c r="Z52" i="26"/>
  <c r="BE52" i="26"/>
  <c r="AW52" i="26"/>
  <c r="AO52" i="26"/>
  <c r="AG52" i="26"/>
  <c r="Y52" i="26"/>
  <c r="BK52" i="26"/>
  <c r="BC52" i="26"/>
  <c r="AU52" i="26"/>
  <c r="AM52" i="26"/>
  <c r="AE52" i="26"/>
  <c r="BD52" i="26"/>
  <c r="AN52" i="26"/>
  <c r="X52" i="26"/>
  <c r="BB52" i="26"/>
  <c r="AL52" i="26"/>
  <c r="BA52" i="26"/>
  <c r="AK52" i="26"/>
  <c r="AY52" i="26"/>
  <c r="AI52" i="26"/>
  <c r="AV52" i="26"/>
  <c r="AF52" i="26"/>
  <c r="BJ52" i="26"/>
  <c r="AT52" i="26"/>
  <c r="AD52" i="26"/>
  <c r="BI52" i="26"/>
  <c r="BG52" i="26"/>
  <c r="AS52" i="26"/>
  <c r="AQ52" i="26"/>
  <c r="AA52" i="26"/>
  <c r="AC52" i="26"/>
  <c r="BG62" i="26"/>
  <c r="AY62" i="26"/>
  <c r="AQ62" i="26"/>
  <c r="AI62" i="26"/>
  <c r="AA62" i="26"/>
  <c r="BE62" i="26"/>
  <c r="AW62" i="26"/>
  <c r="AO62" i="26"/>
  <c r="AG62" i="26"/>
  <c r="Y62" i="26"/>
  <c r="BD62" i="26"/>
  <c r="AV62" i="26"/>
  <c r="AN62" i="26"/>
  <c r="AF62" i="26"/>
  <c r="X62" i="26"/>
  <c r="BF62" i="26"/>
  <c r="AS62" i="26"/>
  <c r="AE62" i="26"/>
  <c r="BC62" i="26"/>
  <c r="AR62" i="26"/>
  <c r="AD62" i="26"/>
  <c r="BB62" i="26"/>
  <c r="AP62" i="26"/>
  <c r="AC62" i="26"/>
  <c r="BA62" i="26"/>
  <c r="AM62" i="26"/>
  <c r="AB62" i="26"/>
  <c r="BK62" i="26"/>
  <c r="AZ62" i="26"/>
  <c r="AL62" i="26"/>
  <c r="Z62" i="26"/>
  <c r="BJ62" i="26"/>
  <c r="AX62" i="26"/>
  <c r="AK62" i="26"/>
  <c r="AH62" i="26"/>
  <c r="BI62" i="26"/>
  <c r="BH62" i="26"/>
  <c r="AU62" i="26"/>
  <c r="AT62" i="26"/>
  <c r="AJ62" i="26"/>
  <c r="BH66" i="26"/>
  <c r="AZ66" i="26"/>
  <c r="AR66" i="26"/>
  <c r="AJ66" i="26"/>
  <c r="AB66" i="26"/>
  <c r="BF66" i="26"/>
  <c r="AX66" i="26"/>
  <c r="AP66" i="26"/>
  <c r="AH66" i="26"/>
  <c r="Z66" i="26"/>
  <c r="BE66" i="26"/>
  <c r="AW66" i="26"/>
  <c r="AO66" i="26"/>
  <c r="AG66" i="26"/>
  <c r="Y66" i="26"/>
  <c r="BK66" i="26"/>
  <c r="AY66" i="26"/>
  <c r="AL66" i="26"/>
  <c r="X66" i="26"/>
  <c r="BJ66" i="26"/>
  <c r="AV66" i="26"/>
  <c r="AK66" i="26"/>
  <c r="BI66" i="26"/>
  <c r="AU66" i="26"/>
  <c r="AI66" i="26"/>
  <c r="BG66" i="26"/>
  <c r="AT66" i="26"/>
  <c r="AF66" i="26"/>
  <c r="BD66" i="26"/>
  <c r="AS66" i="26"/>
  <c r="AE66" i="26"/>
  <c r="BC66" i="26"/>
  <c r="AQ66" i="26"/>
  <c r="AD66" i="26"/>
  <c r="BB66" i="26"/>
  <c r="BA66" i="26"/>
  <c r="AN66" i="26"/>
  <c r="AM66" i="26"/>
  <c r="AC66" i="26"/>
  <c r="AA66" i="26"/>
  <c r="BG58" i="26"/>
  <c r="AY58" i="26"/>
  <c r="AQ58" i="26"/>
  <c r="AI58" i="26"/>
  <c r="AA58" i="26"/>
  <c r="BE58" i="26"/>
  <c r="AW58" i="26"/>
  <c r="AO58" i="26"/>
  <c r="AG58" i="26"/>
  <c r="Y58" i="26"/>
  <c r="BD58" i="26"/>
  <c r="AV58" i="26"/>
  <c r="AN58" i="26"/>
  <c r="AF58" i="26"/>
  <c r="X58" i="26"/>
  <c r="BA58" i="26"/>
  <c r="AM58" i="26"/>
  <c r="AB58" i="26"/>
  <c r="BK58" i="26"/>
  <c r="AZ58" i="26"/>
  <c r="AL58" i="26"/>
  <c r="Z58" i="26"/>
  <c r="BJ58" i="26"/>
  <c r="AX58" i="26"/>
  <c r="AK58" i="26"/>
  <c r="BI58" i="26"/>
  <c r="AU58" i="26"/>
  <c r="AJ58" i="26"/>
  <c r="BH58" i="26"/>
  <c r="AT58" i="26"/>
  <c r="AH58" i="26"/>
  <c r="BF58" i="26"/>
  <c r="AS58" i="26"/>
  <c r="AE58" i="26"/>
  <c r="AC58" i="26"/>
  <c r="BC58" i="26"/>
  <c r="BB58" i="26"/>
  <c r="AR58" i="26"/>
  <c r="AP58" i="26"/>
  <c r="AD58" i="26"/>
  <c r="BF65" i="26"/>
  <c r="AX65" i="26"/>
  <c r="AP65" i="26"/>
  <c r="AH65" i="26"/>
  <c r="Z65" i="26"/>
  <c r="BD65" i="26"/>
  <c r="AV65" i="26"/>
  <c r="AN65" i="26"/>
  <c r="AF65" i="26"/>
  <c r="X65" i="26"/>
  <c r="BK65" i="26"/>
  <c r="BC65" i="26"/>
  <c r="AU65" i="26"/>
  <c r="AM65" i="26"/>
  <c r="AE65" i="26"/>
  <c r="BJ65" i="26"/>
  <c r="AY65" i="26"/>
  <c r="AK65" i="26"/>
  <c r="Y65" i="26"/>
  <c r="BI65" i="26"/>
  <c r="AW65" i="26"/>
  <c r="AJ65" i="26"/>
  <c r="BH65" i="26"/>
  <c r="AT65" i="26"/>
  <c r="AI65" i="26"/>
  <c r="BG65" i="26"/>
  <c r="AS65" i="26"/>
  <c r="AG65" i="26"/>
  <c r="BE65" i="26"/>
  <c r="AR65" i="26"/>
  <c r="AD65" i="26"/>
  <c r="BB65" i="26"/>
  <c r="AQ65" i="26"/>
  <c r="AC65" i="26"/>
  <c r="AZ65" i="26"/>
  <c r="AO65" i="26"/>
  <c r="AL65" i="26"/>
  <c r="AB65" i="26"/>
  <c r="AA65" i="26"/>
  <c r="BA65" i="26"/>
  <c r="BF71" i="26"/>
  <c r="AX71" i="26"/>
  <c r="AP71" i="26"/>
  <c r="AH71" i="26"/>
  <c r="Z71" i="26"/>
  <c r="BD71" i="26"/>
  <c r="AV71" i="26"/>
  <c r="AN71" i="26"/>
  <c r="AF71" i="26"/>
  <c r="X71" i="26"/>
  <c r="BK71" i="26"/>
  <c r="BC71" i="26"/>
  <c r="AU71" i="26"/>
  <c r="AM71" i="26"/>
  <c r="AE71" i="26"/>
  <c r="BG71" i="26"/>
  <c r="AS71" i="26"/>
  <c r="AG71" i="26"/>
  <c r="BE71" i="26"/>
  <c r="AR71" i="26"/>
  <c r="AD71" i="26"/>
  <c r="BB71" i="26"/>
  <c r="AQ71" i="26"/>
  <c r="AC71" i="26"/>
  <c r="BA71" i="26"/>
  <c r="AO71" i="26"/>
  <c r="AB71" i="26"/>
  <c r="BJ71" i="26"/>
  <c r="AY71" i="26"/>
  <c r="AK71" i="26"/>
  <c r="Y71" i="26"/>
  <c r="AZ71" i="26"/>
  <c r="AW71" i="26"/>
  <c r="AT71" i="26"/>
  <c r="AL71" i="26"/>
  <c r="AJ71" i="26"/>
  <c r="AI71" i="26"/>
  <c r="BI71" i="26"/>
  <c r="BH71" i="26"/>
  <c r="AA71" i="26"/>
  <c r="EG29" i="15"/>
  <c r="EK28" i="15"/>
  <c r="DY42" i="15"/>
  <c r="ED29" i="15"/>
  <c r="EM23" i="15"/>
  <c r="DL29" i="15"/>
  <c r="DO42" i="15"/>
  <c r="DX42" i="15"/>
  <c r="DM42" i="15"/>
  <c r="EQ23" i="15"/>
  <c r="EK42" i="15"/>
  <c r="DX31" i="15"/>
  <c r="EM41" i="15"/>
  <c r="EM149" i="27" s="1"/>
  <c r="ET41" i="15"/>
  <c r="DX41" i="15"/>
  <c r="EA41" i="15"/>
  <c r="DT41" i="15"/>
  <c r="DO41" i="15"/>
  <c r="EF41" i="15"/>
  <c r="EO41" i="15"/>
  <c r="EN41" i="15"/>
  <c r="DK41" i="15"/>
  <c r="EW41" i="15"/>
  <c r="EW149" i="27" s="1"/>
  <c r="DS41" i="15"/>
  <c r="DS149" i="27" s="1"/>
  <c r="ES41" i="15"/>
  <c r="BE48" i="26"/>
  <c r="AW48" i="26"/>
  <c r="AO48" i="26"/>
  <c r="AG48" i="26"/>
  <c r="Y48" i="26"/>
  <c r="BD48" i="26"/>
  <c r="AV48" i="26"/>
  <c r="AN48" i="26"/>
  <c r="AF48" i="26"/>
  <c r="X48" i="26"/>
  <c r="BK48" i="26"/>
  <c r="BC48" i="26"/>
  <c r="AU48" i="26"/>
  <c r="AM48" i="26"/>
  <c r="AE48" i="26"/>
  <c r="BJ48" i="26"/>
  <c r="BB48" i="26"/>
  <c r="AT48" i="26"/>
  <c r="AL48" i="26"/>
  <c r="AD48" i="26"/>
  <c r="BI48" i="26"/>
  <c r="BA48" i="26"/>
  <c r="AS48" i="26"/>
  <c r="AK48" i="26"/>
  <c r="AC48" i="26"/>
  <c r="BH48" i="26"/>
  <c r="AZ48" i="26"/>
  <c r="AR48" i="26"/>
  <c r="AJ48" i="26"/>
  <c r="AB48" i="26"/>
  <c r="AI48" i="26"/>
  <c r="AH48" i="26"/>
  <c r="BG48" i="26"/>
  <c r="AA48" i="26"/>
  <c r="BF48" i="26"/>
  <c r="Z48" i="26"/>
  <c r="AY48" i="26"/>
  <c r="AQ48" i="26"/>
  <c r="AX48" i="26"/>
  <c r="AP48" i="26"/>
  <c r="BI59" i="26"/>
  <c r="BA59" i="26"/>
  <c r="AS59" i="26"/>
  <c r="AK59" i="26"/>
  <c r="AC59" i="26"/>
  <c r="BG59" i="26"/>
  <c r="AY59" i="26"/>
  <c r="AQ59" i="26"/>
  <c r="AI59" i="26"/>
  <c r="AA59" i="26"/>
  <c r="BF59" i="26"/>
  <c r="AX59" i="26"/>
  <c r="AP59" i="26"/>
  <c r="AH59" i="26"/>
  <c r="Z59" i="26"/>
  <c r="AZ59" i="26"/>
  <c r="AM59" i="26"/>
  <c r="Y59" i="26"/>
  <c r="BK59" i="26"/>
  <c r="AW59" i="26"/>
  <c r="AL59" i="26"/>
  <c r="X59" i="26"/>
  <c r="BJ59" i="26"/>
  <c r="AV59" i="26"/>
  <c r="AJ59" i="26"/>
  <c r="BH59" i="26"/>
  <c r="AU59" i="26"/>
  <c r="AG59" i="26"/>
  <c r="BE59" i="26"/>
  <c r="AT59" i="26"/>
  <c r="AF59" i="26"/>
  <c r="BD59" i="26"/>
  <c r="AR59" i="26"/>
  <c r="AE59" i="26"/>
  <c r="AD59" i="26"/>
  <c r="AB59" i="26"/>
  <c r="BC59" i="26"/>
  <c r="BB59" i="26"/>
  <c r="AO59" i="26"/>
  <c r="AN59" i="26"/>
  <c r="BK60" i="26"/>
  <c r="BC60" i="26"/>
  <c r="BH60" i="26"/>
  <c r="AZ60" i="26"/>
  <c r="AR60" i="26"/>
  <c r="AJ60" i="26"/>
  <c r="AB60" i="26"/>
  <c r="BA60" i="26"/>
  <c r="AQ60" i="26"/>
  <c r="AH60" i="26"/>
  <c r="Y60" i="26"/>
  <c r="BJ60" i="26"/>
  <c r="AY60" i="26"/>
  <c r="AP60" i="26"/>
  <c r="AG60" i="26"/>
  <c r="X60" i="26"/>
  <c r="BI60" i="26"/>
  <c r="AX60" i="26"/>
  <c r="AO60" i="26"/>
  <c r="AF60" i="26"/>
  <c r="BG60" i="26"/>
  <c r="AW60" i="26"/>
  <c r="AN60" i="26"/>
  <c r="AE60" i="26"/>
  <c r="BF60" i="26"/>
  <c r="AV60" i="26"/>
  <c r="AM60" i="26"/>
  <c r="AD60" i="26"/>
  <c r="BE60" i="26"/>
  <c r="AU60" i="26"/>
  <c r="AL60" i="26"/>
  <c r="AC60" i="26"/>
  <c r="AT60" i="26"/>
  <c r="AS60" i="26"/>
  <c r="AK60" i="26"/>
  <c r="AI60" i="26"/>
  <c r="AA60" i="26"/>
  <c r="Z60" i="26"/>
  <c r="BB60" i="26"/>
  <c r="BD60" i="26"/>
  <c r="BJ74" i="26"/>
  <c r="BB74" i="26"/>
  <c r="AT74" i="26"/>
  <c r="AL74" i="26"/>
  <c r="AD74" i="26"/>
  <c r="BH74" i="26"/>
  <c r="AZ74" i="26"/>
  <c r="AR74" i="26"/>
  <c r="AJ74" i="26"/>
  <c r="BD74" i="26"/>
  <c r="AS74" i="26"/>
  <c r="AH74" i="26"/>
  <c r="Y74" i="26"/>
  <c r="BC74" i="26"/>
  <c r="AQ74" i="26"/>
  <c r="AG74" i="26"/>
  <c r="X74" i="26"/>
  <c r="BA74" i="26"/>
  <c r="AP74" i="26"/>
  <c r="AF74" i="26"/>
  <c r="BK74" i="26"/>
  <c r="AY74" i="26"/>
  <c r="AO74" i="26"/>
  <c r="AE74" i="26"/>
  <c r="BG74" i="26"/>
  <c r="AW74" i="26"/>
  <c r="AM74" i="26"/>
  <c r="AB74" i="26"/>
  <c r="AX74" i="26"/>
  <c r="Z74" i="26"/>
  <c r="AV74" i="26"/>
  <c r="AU74" i="26"/>
  <c r="AN74" i="26"/>
  <c r="AK74" i="26"/>
  <c r="BI74" i="26"/>
  <c r="AI74" i="26"/>
  <c r="BE74" i="26"/>
  <c r="AC74" i="26"/>
  <c r="AA74" i="26"/>
  <c r="BF74" i="26"/>
  <c r="EE41" i="15"/>
  <c r="BF51" i="26"/>
  <c r="AX51" i="26"/>
  <c r="AP51" i="26"/>
  <c r="AH51" i="26"/>
  <c r="Z51" i="26"/>
  <c r="BD51" i="26"/>
  <c r="AV51" i="26"/>
  <c r="AN51" i="26"/>
  <c r="AF51" i="26"/>
  <c r="X51" i="26"/>
  <c r="BK51" i="26"/>
  <c r="BC51" i="26"/>
  <c r="AU51" i="26"/>
  <c r="AM51" i="26"/>
  <c r="AE51" i="26"/>
  <c r="BJ51" i="26"/>
  <c r="AY51" i="26"/>
  <c r="AK51" i="26"/>
  <c r="Y51" i="26"/>
  <c r="BI51" i="26"/>
  <c r="AW51" i="26"/>
  <c r="AJ51" i="26"/>
  <c r="BH51" i="26"/>
  <c r="AT51" i="26"/>
  <c r="AI51" i="26"/>
  <c r="BG51" i="26"/>
  <c r="AS51" i="26"/>
  <c r="AG51" i="26"/>
  <c r="BE51" i="26"/>
  <c r="AR51" i="26"/>
  <c r="AD51" i="26"/>
  <c r="BB51" i="26"/>
  <c r="AQ51" i="26"/>
  <c r="AC51" i="26"/>
  <c r="AZ51" i="26"/>
  <c r="AO51" i="26"/>
  <c r="AL51" i="26"/>
  <c r="AB51" i="26"/>
  <c r="AA51" i="26"/>
  <c r="BA51" i="26"/>
  <c r="BI63" i="26"/>
  <c r="BA63" i="26"/>
  <c r="AS63" i="26"/>
  <c r="AK63" i="26"/>
  <c r="AC63" i="26"/>
  <c r="BG63" i="26"/>
  <c r="AY63" i="26"/>
  <c r="AQ63" i="26"/>
  <c r="AI63" i="26"/>
  <c r="AA63" i="26"/>
  <c r="BF63" i="26"/>
  <c r="AX63" i="26"/>
  <c r="AP63" i="26"/>
  <c r="AH63" i="26"/>
  <c r="Z63" i="26"/>
  <c r="BD63" i="26"/>
  <c r="AR63" i="26"/>
  <c r="AE63" i="26"/>
  <c r="BC63" i="26"/>
  <c r="AO63" i="26"/>
  <c r="AD63" i="26"/>
  <c r="BB63" i="26"/>
  <c r="AN63" i="26"/>
  <c r="AB63" i="26"/>
  <c r="AZ63" i="26"/>
  <c r="AM63" i="26"/>
  <c r="Y63" i="26"/>
  <c r="BK63" i="26"/>
  <c r="AW63" i="26"/>
  <c r="AL63" i="26"/>
  <c r="X63" i="26"/>
  <c r="BJ63" i="26"/>
  <c r="AV63" i="26"/>
  <c r="AJ63" i="26"/>
  <c r="AG63" i="26"/>
  <c r="AF63" i="26"/>
  <c r="BH63" i="26"/>
  <c r="BE63" i="26"/>
  <c r="AU63" i="26"/>
  <c r="AT63" i="26"/>
  <c r="BD70" i="26"/>
  <c r="AV70" i="26"/>
  <c r="AN70" i="26"/>
  <c r="BI70" i="26"/>
  <c r="AZ70" i="26"/>
  <c r="AQ70" i="26"/>
  <c r="AH70" i="26"/>
  <c r="Z70" i="26"/>
  <c r="BH70" i="26"/>
  <c r="AY70" i="26"/>
  <c r="AP70" i="26"/>
  <c r="AG70" i="26"/>
  <c r="Y70" i="26"/>
  <c r="BG70" i="26"/>
  <c r="AX70" i="26"/>
  <c r="AO70" i="26"/>
  <c r="AF70" i="26"/>
  <c r="X70" i="26"/>
  <c r="BF70" i="26"/>
  <c r="AW70" i="26"/>
  <c r="AM70" i="26"/>
  <c r="AE70" i="26"/>
  <c r="BC70" i="26"/>
  <c r="AT70" i="26"/>
  <c r="AK70" i="26"/>
  <c r="AC70" i="26"/>
  <c r="BJ70" i="26"/>
  <c r="AJ70" i="26"/>
  <c r="BE70" i="26"/>
  <c r="AI70" i="26"/>
  <c r="BB70" i="26"/>
  <c r="AD70" i="26"/>
  <c r="BA70" i="26"/>
  <c r="AB70" i="26"/>
  <c r="AU70" i="26"/>
  <c r="AA70" i="26"/>
  <c r="AS70" i="26"/>
  <c r="AL70" i="26"/>
  <c r="BK70" i="26"/>
  <c r="AR70" i="26"/>
  <c r="BI72" i="26"/>
  <c r="BA72" i="26"/>
  <c r="AS72" i="26"/>
  <c r="AK72" i="26"/>
  <c r="BF72" i="26"/>
  <c r="AX72" i="26"/>
  <c r="AP72" i="26"/>
  <c r="BE72" i="26"/>
  <c r="AU72" i="26"/>
  <c r="AJ72" i="26"/>
  <c r="AB72" i="26"/>
  <c r="BD72" i="26"/>
  <c r="AT72" i="26"/>
  <c r="AI72" i="26"/>
  <c r="AA72" i="26"/>
  <c r="BC72" i="26"/>
  <c r="AR72" i="26"/>
  <c r="AH72" i="26"/>
  <c r="Z72" i="26"/>
  <c r="BB72" i="26"/>
  <c r="AQ72" i="26"/>
  <c r="AG72" i="26"/>
  <c r="Y72" i="26"/>
  <c r="BJ72" i="26"/>
  <c r="AY72" i="26"/>
  <c r="AN72" i="26"/>
  <c r="AE72" i="26"/>
  <c r="AM72" i="26"/>
  <c r="BK72" i="26"/>
  <c r="AL72" i="26"/>
  <c r="BH72" i="26"/>
  <c r="AF72" i="26"/>
  <c r="BG72" i="26"/>
  <c r="AD72" i="26"/>
  <c r="AZ72" i="26"/>
  <c r="AC72" i="26"/>
  <c r="AW72" i="26"/>
  <c r="X72" i="26"/>
  <c r="AV72" i="26"/>
  <c r="AO72" i="26"/>
  <c r="EE31" i="15"/>
  <c r="BD50" i="26"/>
  <c r="AV50" i="26"/>
  <c r="AN50" i="26"/>
  <c r="AF50" i="26"/>
  <c r="X50" i="26"/>
  <c r="BJ50" i="26"/>
  <c r="BB50" i="26"/>
  <c r="AT50" i="26"/>
  <c r="AL50" i="26"/>
  <c r="AD50" i="26"/>
  <c r="BI50" i="26"/>
  <c r="BA50" i="26"/>
  <c r="AS50" i="26"/>
  <c r="AK50" i="26"/>
  <c r="AC50" i="26"/>
  <c r="BK50" i="26"/>
  <c r="AX50" i="26"/>
  <c r="AJ50" i="26"/>
  <c r="Y50" i="26"/>
  <c r="BH50" i="26"/>
  <c r="AW50" i="26"/>
  <c r="AI50" i="26"/>
  <c r="BG50" i="26"/>
  <c r="AU50" i="26"/>
  <c r="AH50" i="26"/>
  <c r="BF50" i="26"/>
  <c r="AR50" i="26"/>
  <c r="AG50" i="26"/>
  <c r="BE50" i="26"/>
  <c r="AQ50" i="26"/>
  <c r="AE50" i="26"/>
  <c r="BC50" i="26"/>
  <c r="AP50" i="26"/>
  <c r="AB50" i="26"/>
  <c r="AM50" i="26"/>
  <c r="AA50" i="26"/>
  <c r="Z50" i="26"/>
  <c r="AY50" i="26"/>
  <c r="AZ50" i="26"/>
  <c r="AO50" i="26"/>
  <c r="BJ55" i="26"/>
  <c r="BB55" i="26"/>
  <c r="AT55" i="26"/>
  <c r="AL55" i="26"/>
  <c r="AD55" i="26"/>
  <c r="BH55" i="26"/>
  <c r="AZ55" i="26"/>
  <c r="AR55" i="26"/>
  <c r="AJ55" i="26"/>
  <c r="AB55" i="26"/>
  <c r="BG55" i="26"/>
  <c r="AY55" i="26"/>
  <c r="AQ55" i="26"/>
  <c r="AI55" i="26"/>
  <c r="AA55" i="26"/>
  <c r="BK55" i="26"/>
  <c r="AW55" i="26"/>
  <c r="AK55" i="26"/>
  <c r="X55" i="26"/>
  <c r="BI55" i="26"/>
  <c r="AV55" i="26"/>
  <c r="AH55" i="26"/>
  <c r="BF55" i="26"/>
  <c r="AU55" i="26"/>
  <c r="AG55" i="26"/>
  <c r="BE55" i="26"/>
  <c r="AS55" i="26"/>
  <c r="AF55" i="26"/>
  <c r="BD55" i="26"/>
  <c r="AP55" i="26"/>
  <c r="AE55" i="26"/>
  <c r="BC55" i="26"/>
  <c r="AO55" i="26"/>
  <c r="AC55" i="26"/>
  <c r="Z55" i="26"/>
  <c r="Y55" i="26"/>
  <c r="BA55" i="26"/>
  <c r="AX55" i="26"/>
  <c r="AN55" i="26"/>
  <c r="AM55" i="26"/>
  <c r="BD64" i="26"/>
  <c r="AV64" i="26"/>
  <c r="AN64" i="26"/>
  <c r="AF64" i="26"/>
  <c r="X64" i="26"/>
  <c r="BI64" i="26"/>
  <c r="BA64" i="26"/>
  <c r="AS64" i="26"/>
  <c r="AK64" i="26"/>
  <c r="AC64" i="26"/>
  <c r="BB64" i="26"/>
  <c r="AQ64" i="26"/>
  <c r="AG64" i="26"/>
  <c r="BK64" i="26"/>
  <c r="AZ64" i="26"/>
  <c r="AP64" i="26"/>
  <c r="AE64" i="26"/>
  <c r="BJ64" i="26"/>
  <c r="AY64" i="26"/>
  <c r="AO64" i="26"/>
  <c r="AD64" i="26"/>
  <c r="BH64" i="26"/>
  <c r="AX64" i="26"/>
  <c r="AM64" i="26"/>
  <c r="AB64" i="26"/>
  <c r="BG64" i="26"/>
  <c r="AW64" i="26"/>
  <c r="AL64" i="26"/>
  <c r="AA64" i="26"/>
  <c r="BF64" i="26"/>
  <c r="AU64" i="26"/>
  <c r="AJ64" i="26"/>
  <c r="Z64" i="26"/>
  <c r="Y64" i="26"/>
  <c r="BE64" i="26"/>
  <c r="BC64" i="26"/>
  <c r="AT64" i="26"/>
  <c r="AR64" i="26"/>
  <c r="AI64" i="26"/>
  <c r="AH64" i="26"/>
  <c r="BK73" i="26"/>
  <c r="BC73" i="26"/>
  <c r="AU73" i="26"/>
  <c r="AM73" i="26"/>
  <c r="AE73" i="26"/>
  <c r="BJ73" i="26"/>
  <c r="BB73" i="26"/>
  <c r="AT73" i="26"/>
  <c r="AL73" i="26"/>
  <c r="AD73" i="26"/>
  <c r="BI73" i="26"/>
  <c r="BA73" i="26"/>
  <c r="AS73" i="26"/>
  <c r="AK73" i="26"/>
  <c r="AC73" i="26"/>
  <c r="BH73" i="26"/>
  <c r="AZ73" i="26"/>
  <c r="AR73" i="26"/>
  <c r="AJ73" i="26"/>
  <c r="AB73" i="26"/>
  <c r="BE73" i="26"/>
  <c r="AO73" i="26"/>
  <c r="Y73" i="26"/>
  <c r="BD73" i="26"/>
  <c r="AN73" i="26"/>
  <c r="X73" i="26"/>
  <c r="AY73" i="26"/>
  <c r="AI73" i="26"/>
  <c r="AX73" i="26"/>
  <c r="AH73" i="26"/>
  <c r="AW73" i="26"/>
  <c r="AG73" i="26"/>
  <c r="AV73" i="26"/>
  <c r="AF73" i="26"/>
  <c r="AP73" i="26"/>
  <c r="AA73" i="26"/>
  <c r="Z73" i="26"/>
  <c r="BG73" i="26"/>
  <c r="BF73" i="26"/>
  <c r="AQ73" i="26"/>
  <c r="EV41" i="15"/>
  <c r="DM41" i="15"/>
  <c r="EH23" i="15"/>
  <c r="EV23" i="15"/>
  <c r="EN23" i="15"/>
  <c r="EE29" i="15"/>
  <c r="ES28" i="15"/>
  <c r="DT31" i="15"/>
  <c r="BJ49" i="26"/>
  <c r="BB49" i="26"/>
  <c r="AT49" i="26"/>
  <c r="AL49" i="26"/>
  <c r="AD49" i="26"/>
  <c r="BG49" i="26"/>
  <c r="AY49" i="26"/>
  <c r="AQ49" i="26"/>
  <c r="AI49" i="26"/>
  <c r="AA49" i="26"/>
  <c r="BK49" i="26"/>
  <c r="AZ49" i="26"/>
  <c r="AO49" i="26"/>
  <c r="AE49" i="26"/>
  <c r="BI49" i="26"/>
  <c r="AX49" i="26"/>
  <c r="AN49" i="26"/>
  <c r="AC49" i="26"/>
  <c r="BH49" i="26"/>
  <c r="AW49" i="26"/>
  <c r="AM49" i="26"/>
  <c r="AB49" i="26"/>
  <c r="BF49" i="26"/>
  <c r="AV49" i="26"/>
  <c r="AK49" i="26"/>
  <c r="Z49" i="26"/>
  <c r="BE49" i="26"/>
  <c r="AU49" i="26"/>
  <c r="AJ49" i="26"/>
  <c r="Y49" i="26"/>
  <c r="BD49" i="26"/>
  <c r="AS49" i="26"/>
  <c r="AH49" i="26"/>
  <c r="X49" i="26"/>
  <c r="AF49" i="26"/>
  <c r="BC49" i="26"/>
  <c r="BA49" i="26"/>
  <c r="AP49" i="26"/>
  <c r="AR49" i="26"/>
  <c r="AG49" i="26"/>
  <c r="BE61" i="26"/>
  <c r="AW61" i="26"/>
  <c r="AO61" i="26"/>
  <c r="AG61" i="26"/>
  <c r="Y61" i="26"/>
  <c r="BK61" i="26"/>
  <c r="BC61" i="26"/>
  <c r="AU61" i="26"/>
  <c r="AM61" i="26"/>
  <c r="AE61" i="26"/>
  <c r="BJ61" i="26"/>
  <c r="BB61" i="26"/>
  <c r="AT61" i="26"/>
  <c r="AL61" i="26"/>
  <c r="AD61" i="26"/>
  <c r="BD61" i="26"/>
  <c r="AQ61" i="26"/>
  <c r="AC61" i="26"/>
  <c r="BA61" i="26"/>
  <c r="AP61" i="26"/>
  <c r="AB61" i="26"/>
  <c r="AZ61" i="26"/>
  <c r="AN61" i="26"/>
  <c r="AA61" i="26"/>
  <c r="AY61" i="26"/>
  <c r="AK61" i="26"/>
  <c r="Z61" i="26"/>
  <c r="BI61" i="26"/>
  <c r="AX61" i="26"/>
  <c r="AJ61" i="26"/>
  <c r="X61" i="26"/>
  <c r="BH61" i="26"/>
  <c r="AV61" i="26"/>
  <c r="AI61" i="26"/>
  <c r="BG61" i="26"/>
  <c r="BF61" i="26"/>
  <c r="AS61" i="26"/>
  <c r="AR61" i="26"/>
  <c r="AH61" i="26"/>
  <c r="AF61" i="26"/>
  <c r="BJ68" i="26"/>
  <c r="BB68" i="26"/>
  <c r="AT68" i="26"/>
  <c r="AL68" i="26"/>
  <c r="AD68" i="26"/>
  <c r="BG68" i="26"/>
  <c r="AY68" i="26"/>
  <c r="AQ68" i="26"/>
  <c r="AI68" i="26"/>
  <c r="BD68" i="26"/>
  <c r="AS68" i="26"/>
  <c r="AH68" i="26"/>
  <c r="Y68" i="26"/>
  <c r="BC68" i="26"/>
  <c r="AR68" i="26"/>
  <c r="AG68" i="26"/>
  <c r="X68" i="26"/>
  <c r="BA68" i="26"/>
  <c r="AP68" i="26"/>
  <c r="AF68" i="26"/>
  <c r="BK68" i="26"/>
  <c r="AZ68" i="26"/>
  <c r="AO68" i="26"/>
  <c r="AE68" i="26"/>
  <c r="BI68" i="26"/>
  <c r="AX68" i="26"/>
  <c r="AN68" i="26"/>
  <c r="AC68" i="26"/>
  <c r="BH68" i="26"/>
  <c r="AW68" i="26"/>
  <c r="AM68" i="26"/>
  <c r="AB68" i="26"/>
  <c r="BE68" i="26"/>
  <c r="AV68" i="26"/>
  <c r="AU68" i="26"/>
  <c r="AK68" i="26"/>
  <c r="AJ68" i="26"/>
  <c r="AA68" i="26"/>
  <c r="BF68" i="26"/>
  <c r="Z68" i="26"/>
  <c r="BD75" i="26"/>
  <c r="AV75" i="26"/>
  <c r="AN75" i="26"/>
  <c r="AF75" i="26"/>
  <c r="X75" i="26"/>
  <c r="BK75" i="26"/>
  <c r="BC75" i="26"/>
  <c r="AU75" i="26"/>
  <c r="AM75" i="26"/>
  <c r="AE75" i="26"/>
  <c r="BJ75" i="26"/>
  <c r="BB75" i="26"/>
  <c r="AT75" i="26"/>
  <c r="AL75" i="26"/>
  <c r="AD75" i="26"/>
  <c r="BI75" i="26"/>
  <c r="BA75" i="26"/>
  <c r="AS75" i="26"/>
  <c r="AK75" i="26"/>
  <c r="AC75" i="26"/>
  <c r="AY75" i="26"/>
  <c r="AI75" i="26"/>
  <c r="AX75" i="26"/>
  <c r="AH75" i="26"/>
  <c r="AW75" i="26"/>
  <c r="AG75" i="26"/>
  <c r="BH75" i="26"/>
  <c r="AR75" i="26"/>
  <c r="AB75" i="26"/>
  <c r="BG75" i="26"/>
  <c r="AQ75" i="26"/>
  <c r="AA75" i="26"/>
  <c r="BF75" i="26"/>
  <c r="AP75" i="26"/>
  <c r="Z75" i="26"/>
  <c r="BE75" i="26"/>
  <c r="AZ75" i="26"/>
  <c r="AO75" i="26"/>
  <c r="AJ75" i="26"/>
  <c r="Y75" i="26"/>
  <c r="EJ41" i="15"/>
  <c r="DN41" i="15"/>
  <c r="EQ61" i="24"/>
  <c r="CY61" i="24"/>
  <c r="GI61" i="24" s="1"/>
  <c r="EE53" i="24"/>
  <c r="CM53" i="24"/>
  <c r="FW53" i="24" s="1"/>
  <c r="DI48" i="24"/>
  <c r="BQ48" i="24"/>
  <c r="FA48" i="24" s="1"/>
  <c r="DL74" i="24"/>
  <c r="BT74" i="24"/>
  <c r="FD74" i="24" s="1"/>
  <c r="EN67" i="24"/>
  <c r="CV67" i="24"/>
  <c r="GF67" i="24" s="1"/>
  <c r="EF72" i="24"/>
  <c r="CN72" i="24"/>
  <c r="FX72" i="24" s="1"/>
  <c r="DI72" i="24"/>
  <c r="BQ72" i="24"/>
  <c r="FA72" i="24" s="1"/>
  <c r="EH72" i="24"/>
  <c r="CP72" i="24"/>
  <c r="FZ72" i="24" s="1"/>
  <c r="DT72" i="24"/>
  <c r="CB72" i="24"/>
  <c r="FL72" i="24" s="1"/>
  <c r="ES72" i="24"/>
  <c r="DL66" i="24"/>
  <c r="BT66" i="24"/>
  <c r="FD66" i="24" s="1"/>
  <c r="DM66" i="24"/>
  <c r="BU66" i="24"/>
  <c r="FE66" i="24" s="1"/>
  <c r="EL66" i="24"/>
  <c r="CT66" i="24"/>
  <c r="GD66" i="24" s="1"/>
  <c r="DX66" i="24"/>
  <c r="CF66" i="24"/>
  <c r="FP66" i="24" s="1"/>
  <c r="EO66" i="24"/>
  <c r="CW66" i="24"/>
  <c r="GG66" i="24" s="1"/>
  <c r="DO71" i="24"/>
  <c r="EM68" i="24"/>
  <c r="CU68" i="24"/>
  <c r="GE68" i="24" s="1"/>
  <c r="DI68" i="24"/>
  <c r="BQ68" i="24"/>
  <c r="FA68" i="24" s="1"/>
  <c r="EH68" i="24"/>
  <c r="CP68" i="24"/>
  <c r="FZ68" i="24" s="1"/>
  <c r="DT68" i="24"/>
  <c r="CB68" i="24"/>
  <c r="FL68" i="24" s="1"/>
  <c r="ES68" i="24"/>
  <c r="DA68" i="24"/>
  <c r="GK68" i="24" s="1"/>
  <c r="DM62" i="24"/>
  <c r="BU62" i="24"/>
  <c r="FE62" i="24" s="1"/>
  <c r="DM59" i="24"/>
  <c r="BU59" i="24"/>
  <c r="FE59" i="24" s="1"/>
  <c r="EN59" i="24"/>
  <c r="CV59" i="24"/>
  <c r="GF59" i="24" s="1"/>
  <c r="DR59" i="24"/>
  <c r="BZ59" i="24"/>
  <c r="FJ59" i="24" s="1"/>
  <c r="EQ59" i="24"/>
  <c r="CY59" i="24"/>
  <c r="GI59" i="24" s="1"/>
  <c r="DJ64" i="24"/>
  <c r="BR64" i="24"/>
  <c r="FB64" i="24" s="1"/>
  <c r="EI64" i="24"/>
  <c r="CQ64" i="24"/>
  <c r="GA64" i="24" s="1"/>
  <c r="DU64" i="24"/>
  <c r="CC64" i="24"/>
  <c r="FM64" i="24" s="1"/>
  <c r="ET64" i="24"/>
  <c r="DB64" i="24"/>
  <c r="GL64" i="24" s="1"/>
  <c r="EH61" i="24"/>
  <c r="CP61" i="24"/>
  <c r="FZ61" i="24" s="1"/>
  <c r="DL61" i="24"/>
  <c r="BT61" i="24"/>
  <c r="FD61" i="24" s="1"/>
  <c r="EK61" i="24"/>
  <c r="CS61" i="24"/>
  <c r="GC61" i="24" s="1"/>
  <c r="DW61" i="24"/>
  <c r="CE61" i="24"/>
  <c r="FO61" i="24" s="1"/>
  <c r="EV61" i="24"/>
  <c r="DD61" i="24"/>
  <c r="GN61" i="24" s="1"/>
  <c r="EJ58" i="24"/>
  <c r="CR58" i="24"/>
  <c r="GB58" i="24" s="1"/>
  <c r="DN58" i="24"/>
  <c r="BV58" i="24"/>
  <c r="FF58" i="24" s="1"/>
  <c r="EM58" i="24"/>
  <c r="CU58" i="24"/>
  <c r="GE58" i="24" s="1"/>
  <c r="DQ58" i="24"/>
  <c r="BY58" i="24"/>
  <c r="FI58" i="24" s="1"/>
  <c r="EP58" i="24"/>
  <c r="CX58" i="24"/>
  <c r="GH58" i="24" s="1"/>
  <c r="DU55" i="24"/>
  <c r="CC55" i="24"/>
  <c r="FM55" i="24" s="1"/>
  <c r="DP55" i="24"/>
  <c r="BX55" i="24"/>
  <c r="FH55" i="24" s="1"/>
  <c r="EG55" i="24"/>
  <c r="CO55" i="24"/>
  <c r="FY55" i="24" s="1"/>
  <c r="DS55" i="24"/>
  <c r="CA55" i="24"/>
  <c r="FK55" i="24" s="1"/>
  <c r="ER55" i="24"/>
  <c r="CZ55" i="24"/>
  <c r="GJ55" i="24" s="1"/>
  <c r="DV73" i="24"/>
  <c r="CD73" i="24"/>
  <c r="FN73" i="24" s="1"/>
  <c r="DK60" i="24"/>
  <c r="BS60" i="24"/>
  <c r="FC60" i="24" s="1"/>
  <c r="EC54" i="24"/>
  <c r="CK54" i="24"/>
  <c r="FU54" i="24" s="1"/>
  <c r="CL51" i="24"/>
  <c r="FV51" i="24" s="1"/>
  <c r="EE51" i="24"/>
  <c r="CM51" i="24"/>
  <c r="FW51" i="24" s="1"/>
  <c r="EH51" i="24"/>
  <c r="CP51" i="24"/>
  <c r="FZ51" i="24" s="1"/>
  <c r="DT51" i="24"/>
  <c r="CB51" i="24"/>
  <c r="FL51" i="24" s="1"/>
  <c r="EK56" i="24"/>
  <c r="CS56" i="24"/>
  <c r="GC56" i="24" s="1"/>
  <c r="EQ50" i="24"/>
  <c r="CY50" i="24"/>
  <c r="GI50" i="24" s="1"/>
  <c r="EI50" i="24"/>
  <c r="CQ50" i="24"/>
  <c r="GA50" i="24" s="1"/>
  <c r="ED50" i="24"/>
  <c r="CL50" i="24"/>
  <c r="FV50" i="24" s="1"/>
  <c r="EG50" i="24"/>
  <c r="CO50" i="24"/>
  <c r="FY50" i="24" s="1"/>
  <c r="EN52" i="24"/>
  <c r="CV52" i="24"/>
  <c r="GF52" i="24" s="1"/>
  <c r="DV52" i="24"/>
  <c r="CD52" i="24"/>
  <c r="FN52" i="24" s="1"/>
  <c r="DZ49" i="24"/>
  <c r="CH49" i="24"/>
  <c r="FR49" i="24" s="1"/>
  <c r="DT75" i="24"/>
  <c r="ER76" i="24"/>
  <c r="CZ76" i="24"/>
  <c r="GJ76" i="24" s="1"/>
  <c r="EN48" i="24"/>
  <c r="CV48" i="24"/>
  <c r="GF48" i="24" s="1"/>
  <c r="DQ48" i="24"/>
  <c r="BY48" i="24"/>
  <c r="FI48" i="24" s="1"/>
  <c r="EP48" i="24"/>
  <c r="CX48" i="24"/>
  <c r="GH48" i="24" s="1"/>
  <c r="EB48" i="24"/>
  <c r="CJ48" i="24"/>
  <c r="FT48" i="24" s="1"/>
  <c r="DN48" i="24"/>
  <c r="BV48" i="24"/>
  <c r="FF48" i="24" s="1"/>
  <c r="ER74" i="24"/>
  <c r="CZ74" i="24"/>
  <c r="GJ74" i="24" s="1"/>
  <c r="DU74" i="24"/>
  <c r="CC74" i="24"/>
  <c r="FM74" i="24" s="1"/>
  <c r="ET74" i="24"/>
  <c r="DB74" i="24"/>
  <c r="GL74" i="24" s="1"/>
  <c r="EF74" i="24"/>
  <c r="CN74" i="24"/>
  <c r="FX74" i="24" s="1"/>
  <c r="BR74" i="24"/>
  <c r="FB74" i="24" s="1"/>
  <c r="DJ74" i="24"/>
  <c r="ES67" i="24"/>
  <c r="DA67" i="24"/>
  <c r="GK67" i="24" s="1"/>
  <c r="DW67" i="24"/>
  <c r="CE67" i="24"/>
  <c r="FO67" i="24" s="1"/>
  <c r="EV67" i="24"/>
  <c r="DD67" i="24"/>
  <c r="GN67" i="24" s="1"/>
  <c r="DZ67" i="24"/>
  <c r="CH67" i="24"/>
  <c r="FR67" i="24" s="1"/>
  <c r="DL67" i="24"/>
  <c r="BT67" i="24"/>
  <c r="FD67" i="24" s="1"/>
  <c r="DK63" i="24"/>
  <c r="EJ63" i="24"/>
  <c r="CR63" i="24"/>
  <c r="GB63" i="24" s="1"/>
  <c r="DQ65" i="24"/>
  <c r="BY65" i="24"/>
  <c r="FI65" i="24" s="1"/>
  <c r="EI59" i="24"/>
  <c r="CQ59" i="24"/>
  <c r="GA59" i="24" s="1"/>
  <c r="EA64" i="24"/>
  <c r="CI64" i="24"/>
  <c r="FS64" i="24" s="1"/>
  <c r="EA58" i="24"/>
  <c r="CI58" i="24"/>
  <c r="FS58" i="24" s="1"/>
  <c r="ET55" i="24"/>
  <c r="DB55" i="24"/>
  <c r="GL55" i="24" s="1"/>
  <c r="BX57" i="24"/>
  <c r="FH57" i="24" s="1"/>
  <c r="DV50" i="24"/>
  <c r="CD50" i="24"/>
  <c r="FN50" i="24" s="1"/>
  <c r="EM72" i="24"/>
  <c r="CU72" i="24"/>
  <c r="GE72" i="24" s="1"/>
  <c r="DQ72" i="24"/>
  <c r="BY72" i="24"/>
  <c r="FI72" i="24" s="1"/>
  <c r="EB72" i="24"/>
  <c r="CJ72" i="24"/>
  <c r="FT72" i="24" s="1"/>
  <c r="DN72" i="24"/>
  <c r="BV72" i="24"/>
  <c r="FF72" i="24" s="1"/>
  <c r="ET66" i="24"/>
  <c r="DB66" i="24"/>
  <c r="GL66" i="24" s="1"/>
  <c r="DA71" i="24"/>
  <c r="GK71" i="24" s="1"/>
  <c r="DD71" i="24"/>
  <c r="GN71" i="24" s="1"/>
  <c r="EN68" i="24"/>
  <c r="CV68" i="24"/>
  <c r="GF68" i="24" s="1"/>
  <c r="DQ68" i="24"/>
  <c r="BY68" i="24"/>
  <c r="FI68" i="24" s="1"/>
  <c r="EP68" i="24"/>
  <c r="CX68" i="24"/>
  <c r="GH68" i="24" s="1"/>
  <c r="EB68" i="24"/>
  <c r="CJ68" i="24"/>
  <c r="FT68" i="24" s="1"/>
  <c r="DN68" i="24"/>
  <c r="BV68" i="24"/>
  <c r="FF68" i="24" s="1"/>
  <c r="CZ65" i="24"/>
  <c r="GJ65" i="24" s="1"/>
  <c r="ES59" i="24"/>
  <c r="DA59" i="24"/>
  <c r="GK59" i="24" s="1"/>
  <c r="DW59" i="24"/>
  <c r="CE59" i="24"/>
  <c r="FO59" i="24" s="1"/>
  <c r="EV59" i="24"/>
  <c r="DD59" i="24"/>
  <c r="GN59" i="24" s="1"/>
  <c r="DZ59" i="24"/>
  <c r="CH59" i="24"/>
  <c r="FR59" i="24" s="1"/>
  <c r="DL59" i="24"/>
  <c r="BT59" i="24"/>
  <c r="FD59" i="24" s="1"/>
  <c r="EE64" i="24"/>
  <c r="CM64" i="24"/>
  <c r="FW64" i="24" s="1"/>
  <c r="EV64" i="24"/>
  <c r="DD64" i="24"/>
  <c r="GN64" i="24" s="1"/>
  <c r="DR64" i="24"/>
  <c r="EQ64" i="24"/>
  <c r="CY64" i="24"/>
  <c r="GI64" i="24" s="1"/>
  <c r="EC64" i="24"/>
  <c r="CK64" i="24"/>
  <c r="FU64" i="24" s="1"/>
  <c r="DQ61" i="24"/>
  <c r="BY61" i="24"/>
  <c r="FI61" i="24" s="1"/>
  <c r="DI61" i="24"/>
  <c r="BQ61" i="24"/>
  <c r="FA61" i="24" s="1"/>
  <c r="DT61" i="24"/>
  <c r="CB61" i="24"/>
  <c r="FL61" i="24" s="1"/>
  <c r="ES61" i="24"/>
  <c r="DA61" i="24"/>
  <c r="GK61" i="24" s="1"/>
  <c r="EE61" i="24"/>
  <c r="CM61" i="24"/>
  <c r="FW61" i="24" s="1"/>
  <c r="DK58" i="24"/>
  <c r="BS58" i="24"/>
  <c r="FC58" i="24" s="1"/>
  <c r="EB58" i="24"/>
  <c r="CJ58" i="24"/>
  <c r="FT58" i="24" s="1"/>
  <c r="DV58" i="24"/>
  <c r="CD58" i="24"/>
  <c r="FN58" i="24" s="1"/>
  <c r="EU58" i="24"/>
  <c r="DC58" i="24"/>
  <c r="GM58" i="24" s="1"/>
  <c r="DY58" i="24"/>
  <c r="CG58" i="24"/>
  <c r="FQ58" i="24" s="1"/>
  <c r="EK55" i="24"/>
  <c r="CS55" i="24"/>
  <c r="GC55" i="24" s="1"/>
  <c r="DV55" i="24"/>
  <c r="CD55" i="24"/>
  <c r="FN55" i="24" s="1"/>
  <c r="DX55" i="24"/>
  <c r="CF55" i="24"/>
  <c r="FP55" i="24" s="1"/>
  <c r="EO55" i="24"/>
  <c r="CW55" i="24"/>
  <c r="GG55" i="24" s="1"/>
  <c r="EA55" i="24"/>
  <c r="CI55" i="24"/>
  <c r="FS55" i="24" s="1"/>
  <c r="DP73" i="24"/>
  <c r="BX73" i="24"/>
  <c r="FH73" i="24" s="1"/>
  <c r="ED60" i="24"/>
  <c r="CL60" i="24"/>
  <c r="FV60" i="24" s="1"/>
  <c r="EG57" i="24"/>
  <c r="EV54" i="24"/>
  <c r="EM51" i="24"/>
  <c r="CU51" i="24"/>
  <c r="GE51" i="24" s="1"/>
  <c r="EB51" i="24"/>
  <c r="CJ51" i="24"/>
  <c r="FT51" i="24" s="1"/>
  <c r="DT56" i="24"/>
  <c r="DR53" i="24"/>
  <c r="BZ53" i="24"/>
  <c r="FJ53" i="24" s="1"/>
  <c r="EJ53" i="24"/>
  <c r="DL50" i="24"/>
  <c r="BT50" i="24"/>
  <c r="FD50" i="24" s="1"/>
  <c r="EL50" i="24"/>
  <c r="CT50" i="24"/>
  <c r="GD50" i="24" s="1"/>
  <c r="DX50" i="24"/>
  <c r="CF50" i="24"/>
  <c r="FP50" i="24" s="1"/>
  <c r="EO50" i="24"/>
  <c r="CW50" i="24"/>
  <c r="GG50" i="24" s="1"/>
  <c r="DO52" i="24"/>
  <c r="BW52" i="24"/>
  <c r="FG52" i="24" s="1"/>
  <c r="EG52" i="24"/>
  <c r="CO52" i="24"/>
  <c r="FY52" i="24" s="1"/>
  <c r="DS52" i="24"/>
  <c r="CA52" i="24"/>
  <c r="FK52" i="24" s="1"/>
  <c r="ER52" i="24"/>
  <c r="CZ52" i="24"/>
  <c r="GJ52" i="24" s="1"/>
  <c r="ED52" i="24"/>
  <c r="CL52" i="24"/>
  <c r="FV52" i="24" s="1"/>
  <c r="DU49" i="24"/>
  <c r="CC49" i="24"/>
  <c r="FM49" i="24" s="1"/>
  <c r="EF49" i="24"/>
  <c r="CN49" i="24"/>
  <c r="FX49" i="24" s="1"/>
  <c r="EB75" i="24"/>
  <c r="CJ75" i="24"/>
  <c r="FT75" i="24" s="1"/>
  <c r="DM76" i="24"/>
  <c r="EL76" i="24"/>
  <c r="CT76" i="24"/>
  <c r="GD76" i="24" s="1"/>
  <c r="DX48" i="24"/>
  <c r="CF48" i="24"/>
  <c r="FP48" i="24" s="1"/>
  <c r="DY48" i="24"/>
  <c r="CG48" i="24"/>
  <c r="FQ48" i="24" s="1"/>
  <c r="DK48" i="24"/>
  <c r="BS48" i="24"/>
  <c r="FC48" i="24" s="1"/>
  <c r="EJ48" i="24"/>
  <c r="CR48" i="24"/>
  <c r="GB48" i="24" s="1"/>
  <c r="DV48" i="24"/>
  <c r="CD48" i="24"/>
  <c r="FN48" i="24" s="1"/>
  <c r="DS74" i="24"/>
  <c r="CA74" i="24"/>
  <c r="FK74" i="24" s="1"/>
  <c r="EC74" i="24"/>
  <c r="CK74" i="24"/>
  <c r="FU74" i="24" s="1"/>
  <c r="DO74" i="24"/>
  <c r="BW74" i="24"/>
  <c r="FG74" i="24" s="1"/>
  <c r="EN74" i="24"/>
  <c r="CV74" i="24"/>
  <c r="GF74" i="24" s="1"/>
  <c r="DR74" i="24"/>
  <c r="BZ74" i="24"/>
  <c r="FJ74" i="24" s="1"/>
  <c r="DN67" i="24"/>
  <c r="BV67" i="24"/>
  <c r="FF67" i="24" s="1"/>
  <c r="EE67" i="24"/>
  <c r="CM67" i="24"/>
  <c r="FW67" i="24" s="1"/>
  <c r="DI67" i="24"/>
  <c r="BQ67" i="24"/>
  <c r="FA67" i="24" s="1"/>
  <c r="EH67" i="24"/>
  <c r="CP67" i="24"/>
  <c r="FZ67" i="24" s="1"/>
  <c r="DT67" i="24"/>
  <c r="CB67" i="24"/>
  <c r="FL67" i="24" s="1"/>
  <c r="DV63" i="24"/>
  <c r="DP63" i="24"/>
  <c r="BX63" i="24"/>
  <c r="FH63" i="24" s="1"/>
  <c r="CZ63" i="24"/>
  <c r="GJ63" i="24" s="1"/>
  <c r="EI71" i="24"/>
  <c r="CQ71" i="24"/>
  <c r="GA71" i="24" s="1"/>
  <c r="EK68" i="24"/>
  <c r="CS68" i="24"/>
  <c r="GC68" i="24" s="1"/>
  <c r="CJ65" i="24"/>
  <c r="FT65" i="24" s="1"/>
  <c r="DM64" i="24"/>
  <c r="BU64" i="24"/>
  <c r="FE64" i="24" s="1"/>
  <c r="EN61" i="24"/>
  <c r="CV61" i="24"/>
  <c r="GF61" i="24" s="1"/>
  <c r="EU55" i="24"/>
  <c r="DC55" i="24"/>
  <c r="GM55" i="24" s="1"/>
  <c r="EB50" i="24"/>
  <c r="CJ50" i="24"/>
  <c r="FT50" i="24" s="1"/>
  <c r="ES48" i="24"/>
  <c r="DA48" i="24"/>
  <c r="GK48" i="24" s="1"/>
  <c r="DR67" i="24"/>
  <c r="BZ67" i="24"/>
  <c r="FJ67" i="24" s="1"/>
  <c r="EP26" i="15"/>
  <c r="DY72" i="24"/>
  <c r="CG72" i="24"/>
  <c r="FQ72" i="24" s="1"/>
  <c r="DK72" i="24"/>
  <c r="BS72" i="24"/>
  <c r="FC72" i="24" s="1"/>
  <c r="EJ72" i="24"/>
  <c r="CR72" i="24"/>
  <c r="GB72" i="24" s="1"/>
  <c r="DV72" i="24"/>
  <c r="CD72" i="24"/>
  <c r="FN72" i="24" s="1"/>
  <c r="DX69" i="24"/>
  <c r="CF69" i="24"/>
  <c r="FP69" i="24" s="1"/>
  <c r="DS66" i="24"/>
  <c r="CA66" i="24"/>
  <c r="FK66" i="24" s="1"/>
  <c r="EC66" i="24"/>
  <c r="CK66" i="24"/>
  <c r="FU66" i="24" s="1"/>
  <c r="DO66" i="24"/>
  <c r="BW66" i="24"/>
  <c r="FG66" i="24" s="1"/>
  <c r="EN66" i="24"/>
  <c r="CV66" i="24"/>
  <c r="GF66" i="24" s="1"/>
  <c r="DR66" i="24"/>
  <c r="BZ66" i="24"/>
  <c r="FJ66" i="24" s="1"/>
  <c r="ED71" i="24"/>
  <c r="CP71" i="24"/>
  <c r="FZ71" i="24" s="1"/>
  <c r="EH70" i="24"/>
  <c r="CP70" i="24"/>
  <c r="FZ70" i="24" s="1"/>
  <c r="DX68" i="24"/>
  <c r="CF68" i="24"/>
  <c r="FP68" i="24" s="1"/>
  <c r="DY68" i="24"/>
  <c r="CG68" i="24"/>
  <c r="FQ68" i="24" s="1"/>
  <c r="DK68" i="24"/>
  <c r="BS68" i="24"/>
  <c r="FC68" i="24" s="1"/>
  <c r="EJ68" i="24"/>
  <c r="CR68" i="24"/>
  <c r="GB68" i="24" s="1"/>
  <c r="DV68" i="24"/>
  <c r="CD68" i="24"/>
  <c r="FN68" i="24" s="1"/>
  <c r="EL65" i="24"/>
  <c r="CT65" i="24"/>
  <c r="GD65" i="24" s="1"/>
  <c r="DR62" i="24"/>
  <c r="BZ62" i="24"/>
  <c r="FJ62" i="24" s="1"/>
  <c r="ED59" i="24"/>
  <c r="CL59" i="24"/>
  <c r="FV59" i="24" s="1"/>
  <c r="EE59" i="24"/>
  <c r="CM59" i="24"/>
  <c r="FW59" i="24" s="1"/>
  <c r="DI59" i="24"/>
  <c r="BQ59" i="24"/>
  <c r="FA59" i="24" s="1"/>
  <c r="EH59" i="24"/>
  <c r="CP59" i="24"/>
  <c r="FZ59" i="24" s="1"/>
  <c r="DT59" i="24"/>
  <c r="CB59" i="24"/>
  <c r="FL59" i="24" s="1"/>
  <c r="EF64" i="24"/>
  <c r="CN64" i="24"/>
  <c r="FX64" i="24" s="1"/>
  <c r="DW64" i="24"/>
  <c r="CE64" i="24"/>
  <c r="FO64" i="24" s="1"/>
  <c r="DZ64" i="24"/>
  <c r="CH64" i="24"/>
  <c r="FR64" i="24" s="1"/>
  <c r="DL64" i="24"/>
  <c r="BT64" i="24"/>
  <c r="FD64" i="24" s="1"/>
  <c r="EK64" i="24"/>
  <c r="CS64" i="24"/>
  <c r="GC64" i="24" s="1"/>
  <c r="DR61" i="24"/>
  <c r="BZ61" i="24"/>
  <c r="FJ61" i="24" s="1"/>
  <c r="EO61" i="24"/>
  <c r="CW61" i="24"/>
  <c r="GG61" i="24" s="1"/>
  <c r="EB61" i="24"/>
  <c r="CJ61" i="24"/>
  <c r="FT61" i="24" s="1"/>
  <c r="DN61" i="24"/>
  <c r="BV61" i="24"/>
  <c r="FF61" i="24" s="1"/>
  <c r="EM61" i="24"/>
  <c r="CU61" i="24"/>
  <c r="GE61" i="24" s="1"/>
  <c r="EQ58" i="24"/>
  <c r="CY58" i="24"/>
  <c r="GI58" i="24" s="1"/>
  <c r="EI58" i="24"/>
  <c r="CQ58" i="24"/>
  <c r="GA58" i="24" s="1"/>
  <c r="ED58" i="24"/>
  <c r="CL58" i="24"/>
  <c r="FV58" i="24" s="1"/>
  <c r="DP58" i="24"/>
  <c r="BX58" i="24"/>
  <c r="FH58" i="24" s="1"/>
  <c r="EG58" i="24"/>
  <c r="CO58" i="24"/>
  <c r="FY58" i="24" s="1"/>
  <c r="EL55" i="24"/>
  <c r="CT55" i="24"/>
  <c r="GD55" i="24" s="1"/>
  <c r="EC55" i="24"/>
  <c r="CK55" i="24"/>
  <c r="FU55" i="24" s="1"/>
  <c r="EF55" i="24"/>
  <c r="CN55" i="24"/>
  <c r="FX55" i="24" s="1"/>
  <c r="DJ55" i="24"/>
  <c r="BR55" i="24"/>
  <c r="FB55" i="24" s="1"/>
  <c r="EI55" i="24"/>
  <c r="CQ55" i="24"/>
  <c r="GA55" i="24" s="1"/>
  <c r="EL73" i="24"/>
  <c r="CT73" i="24"/>
  <c r="GD73" i="24" s="1"/>
  <c r="EU60" i="24"/>
  <c r="DC60" i="24"/>
  <c r="GM60" i="24" s="1"/>
  <c r="EO60" i="24"/>
  <c r="CW60" i="24"/>
  <c r="GG60" i="24" s="1"/>
  <c r="EA60" i="24"/>
  <c r="CI60" i="24"/>
  <c r="FS60" i="24" s="1"/>
  <c r="DM60" i="24"/>
  <c r="BU60" i="24"/>
  <c r="FE60" i="24" s="1"/>
  <c r="EL60" i="24"/>
  <c r="CT60" i="24"/>
  <c r="GD60" i="24" s="1"/>
  <c r="BW57" i="24"/>
  <c r="FG57" i="24" s="1"/>
  <c r="EE54" i="24"/>
  <c r="CM54" i="24"/>
  <c r="FW54" i="24" s="1"/>
  <c r="BY56" i="24"/>
  <c r="FI56" i="24" s="1"/>
  <c r="EB56" i="24"/>
  <c r="CJ56" i="24"/>
  <c r="FT56" i="24" s="1"/>
  <c r="DN56" i="24"/>
  <c r="BV56" i="24"/>
  <c r="FF56" i="24" s="1"/>
  <c r="BX53" i="24"/>
  <c r="FH53" i="24" s="1"/>
  <c r="ER50" i="24"/>
  <c r="CZ50" i="24"/>
  <c r="GJ50" i="24" s="1"/>
  <c r="ET50" i="24"/>
  <c r="DB50" i="24"/>
  <c r="GL50" i="24" s="1"/>
  <c r="EF50" i="24"/>
  <c r="CN50" i="24"/>
  <c r="FX50" i="24" s="1"/>
  <c r="DJ50" i="24"/>
  <c r="BR50" i="24"/>
  <c r="FB50" i="24" s="1"/>
  <c r="EL52" i="24"/>
  <c r="CT52" i="24"/>
  <c r="GD52" i="24" s="1"/>
  <c r="CK49" i="24"/>
  <c r="FU49" i="24" s="1"/>
  <c r="DO49" i="24"/>
  <c r="BW49" i="24"/>
  <c r="FG49" i="24" s="1"/>
  <c r="DY75" i="24"/>
  <c r="CG75" i="24"/>
  <c r="FQ75" i="24" s="1"/>
  <c r="EJ75" i="24"/>
  <c r="DP76" i="24"/>
  <c r="BX76" i="24"/>
  <c r="FH76" i="24" s="1"/>
  <c r="ET76" i="24"/>
  <c r="DB76" i="24"/>
  <c r="GL76" i="24" s="1"/>
  <c r="DO48" i="24"/>
  <c r="BW48" i="24"/>
  <c r="FG48" i="24" s="1"/>
  <c r="EG48" i="24"/>
  <c r="CO48" i="24"/>
  <c r="FY48" i="24" s="1"/>
  <c r="DS48" i="24"/>
  <c r="CA48" i="24"/>
  <c r="FK48" i="24" s="1"/>
  <c r="ER48" i="24"/>
  <c r="CZ48" i="24"/>
  <c r="GJ48" i="24" s="1"/>
  <c r="ED48" i="24"/>
  <c r="CL48" i="24"/>
  <c r="FV48" i="24" s="1"/>
  <c r="EJ74" i="24"/>
  <c r="CR74" i="24"/>
  <c r="GB74" i="24" s="1"/>
  <c r="EK74" i="24"/>
  <c r="CS74" i="24"/>
  <c r="GC74" i="24" s="1"/>
  <c r="DW74" i="24"/>
  <c r="CE74" i="24"/>
  <c r="FO74" i="24" s="1"/>
  <c r="EV74" i="24"/>
  <c r="DD74" i="24"/>
  <c r="GN74" i="24" s="1"/>
  <c r="DZ74" i="24"/>
  <c r="CH74" i="24"/>
  <c r="FR74" i="24" s="1"/>
  <c r="ET67" i="24"/>
  <c r="DB67" i="24"/>
  <c r="GL67" i="24" s="1"/>
  <c r="EM67" i="24"/>
  <c r="CU67" i="24"/>
  <c r="GE67" i="24" s="1"/>
  <c r="DQ67" i="24"/>
  <c r="BY67" i="24"/>
  <c r="FI67" i="24" s="1"/>
  <c r="EP67" i="24"/>
  <c r="CX67" i="24"/>
  <c r="GH67" i="24" s="1"/>
  <c r="EB67" i="24"/>
  <c r="CJ67" i="24"/>
  <c r="FT67" i="24" s="1"/>
  <c r="ED63" i="24"/>
  <c r="CL63" i="24"/>
  <c r="FV63" i="24" s="1"/>
  <c r="DX63" i="24"/>
  <c r="EA63" i="24"/>
  <c r="CI63" i="24"/>
  <c r="FS63" i="24" s="1"/>
  <c r="DX72" i="24"/>
  <c r="CF72" i="24"/>
  <c r="FP72" i="24" s="1"/>
  <c r="DL72" i="24"/>
  <c r="BT72" i="24"/>
  <c r="FD72" i="24" s="1"/>
  <c r="EG66" i="24"/>
  <c r="CO66" i="24"/>
  <c r="FY66" i="24" s="1"/>
  <c r="DJ71" i="24"/>
  <c r="BR71" i="24"/>
  <c r="FB71" i="24" s="1"/>
  <c r="DL68" i="24"/>
  <c r="BT68" i="24"/>
  <c r="FD68" i="24" s="1"/>
  <c r="EQ62" i="24"/>
  <c r="CY62" i="24"/>
  <c r="GI62" i="24" s="1"/>
  <c r="EC59" i="24"/>
  <c r="CK59" i="24"/>
  <c r="FU59" i="24" s="1"/>
  <c r="EG61" i="24"/>
  <c r="CO61" i="24"/>
  <c r="FY61" i="24" s="1"/>
  <c r="ES58" i="24"/>
  <c r="DA58" i="24"/>
  <c r="GK58" i="24" s="1"/>
  <c r="DK55" i="24"/>
  <c r="BS55" i="24"/>
  <c r="FC55" i="24" s="1"/>
  <c r="CW73" i="24"/>
  <c r="GG73" i="24" s="1"/>
  <c r="EM48" i="24"/>
  <c r="CU48" i="24"/>
  <c r="GE48" i="24" s="1"/>
  <c r="DX74" i="24"/>
  <c r="CF74" i="24"/>
  <c r="FP74" i="24" s="1"/>
  <c r="EQ67" i="24"/>
  <c r="CY67" i="24"/>
  <c r="GI67" i="24" s="1"/>
  <c r="DL43" i="15"/>
  <c r="DO72" i="24"/>
  <c r="BW72" i="24"/>
  <c r="FG72" i="24" s="1"/>
  <c r="EG72" i="24"/>
  <c r="CO72" i="24"/>
  <c r="FY72" i="24" s="1"/>
  <c r="DS72" i="24"/>
  <c r="CA72" i="24"/>
  <c r="FK72" i="24" s="1"/>
  <c r="ER72" i="24"/>
  <c r="CZ72" i="24"/>
  <c r="GJ72" i="24" s="1"/>
  <c r="ED72" i="24"/>
  <c r="CL72" i="24"/>
  <c r="FV72" i="24" s="1"/>
  <c r="DU69" i="24"/>
  <c r="CC69" i="24"/>
  <c r="FM69" i="24" s="1"/>
  <c r="EF69" i="24"/>
  <c r="CN69" i="24"/>
  <c r="FX69" i="24" s="1"/>
  <c r="BY71" i="24"/>
  <c r="FI71" i="24" s="1"/>
  <c r="EB71" i="24"/>
  <c r="CX70" i="24"/>
  <c r="GH70" i="24" s="1"/>
  <c r="EP70" i="24"/>
  <c r="DO68" i="24"/>
  <c r="BW68" i="24"/>
  <c r="FG68" i="24" s="1"/>
  <c r="EG68" i="24"/>
  <c r="CO68" i="24"/>
  <c r="FY68" i="24" s="1"/>
  <c r="DS68" i="24"/>
  <c r="CA68" i="24"/>
  <c r="FK68" i="24" s="1"/>
  <c r="ER68" i="24"/>
  <c r="CZ68" i="24"/>
  <c r="GJ68" i="24" s="1"/>
  <c r="ED68" i="24"/>
  <c r="CL68" i="24"/>
  <c r="FV68" i="24" s="1"/>
  <c r="BR65" i="24"/>
  <c r="FB65" i="24" s="1"/>
  <c r="EI65" i="24"/>
  <c r="CQ65" i="24"/>
  <c r="GA65" i="24" s="1"/>
  <c r="EK62" i="24"/>
  <c r="CS62" i="24"/>
  <c r="GC62" i="24" s="1"/>
  <c r="DN59" i="24"/>
  <c r="BV59" i="24"/>
  <c r="FF59" i="24" s="1"/>
  <c r="EM59" i="24"/>
  <c r="CU59" i="24"/>
  <c r="GE59" i="24" s="1"/>
  <c r="DQ59" i="24"/>
  <c r="BY59" i="24"/>
  <c r="FI59" i="24" s="1"/>
  <c r="EB59" i="24"/>
  <c r="CJ59" i="24"/>
  <c r="FT59" i="24" s="1"/>
  <c r="EM64" i="24"/>
  <c r="CU64" i="24"/>
  <c r="GE64" i="24" s="1"/>
  <c r="DI64" i="24"/>
  <c r="BQ64" i="24"/>
  <c r="FA64" i="24" s="1"/>
  <c r="EH64" i="24"/>
  <c r="CP64" i="24"/>
  <c r="FZ64" i="24" s="1"/>
  <c r="DT64" i="24"/>
  <c r="CB64" i="24"/>
  <c r="FL64" i="24" s="1"/>
  <c r="DJ61" i="24"/>
  <c r="BR61" i="24"/>
  <c r="FB61" i="24" s="1"/>
  <c r="DK61" i="24"/>
  <c r="BS61" i="24"/>
  <c r="FC61" i="24" s="1"/>
  <c r="EJ61" i="24"/>
  <c r="CR61" i="24"/>
  <c r="GB61" i="24" s="1"/>
  <c r="DV61" i="24"/>
  <c r="CD61" i="24"/>
  <c r="FN61" i="24" s="1"/>
  <c r="EU61" i="24"/>
  <c r="DC61" i="24"/>
  <c r="GM61" i="24" s="1"/>
  <c r="DL58" i="24"/>
  <c r="BT58" i="24"/>
  <c r="FD58" i="24" s="1"/>
  <c r="DM58" i="24"/>
  <c r="BU58" i="24"/>
  <c r="FE58" i="24" s="1"/>
  <c r="EL58" i="24"/>
  <c r="CT58" i="24"/>
  <c r="GD58" i="24" s="1"/>
  <c r="DX58" i="24"/>
  <c r="CF58" i="24"/>
  <c r="FP58" i="24" s="1"/>
  <c r="DM55" i="24"/>
  <c r="BU55" i="24"/>
  <c r="FE55" i="24" s="1"/>
  <c r="DO55" i="24"/>
  <c r="BW55" i="24"/>
  <c r="FG55" i="24" s="1"/>
  <c r="EN55" i="24"/>
  <c r="CV55" i="24"/>
  <c r="GF55" i="24" s="1"/>
  <c r="DR55" i="24"/>
  <c r="BZ55" i="24"/>
  <c r="FJ55" i="24" s="1"/>
  <c r="EQ55" i="24"/>
  <c r="CY55" i="24"/>
  <c r="GI55" i="24" s="1"/>
  <c r="DZ73" i="24"/>
  <c r="CH73" i="24"/>
  <c r="FR73" i="24" s="1"/>
  <c r="DU73" i="24"/>
  <c r="CC73" i="24"/>
  <c r="FM73" i="24" s="1"/>
  <c r="EF73" i="24"/>
  <c r="CN73" i="24"/>
  <c r="FX73" i="24" s="1"/>
  <c r="DU60" i="24"/>
  <c r="CC60" i="24"/>
  <c r="FM60" i="24" s="1"/>
  <c r="DP51" i="24"/>
  <c r="BX51" i="24"/>
  <c r="FH51" i="24" s="1"/>
  <c r="EN56" i="24"/>
  <c r="CV56" i="24"/>
  <c r="GF56" i="24" s="1"/>
  <c r="DK56" i="24"/>
  <c r="BS56" i="24"/>
  <c r="FC56" i="24" s="1"/>
  <c r="BU53" i="24"/>
  <c r="FE53" i="24" s="1"/>
  <c r="EL53" i="24"/>
  <c r="CT53" i="24"/>
  <c r="GD53" i="24" s="1"/>
  <c r="DS50" i="24"/>
  <c r="CA50" i="24"/>
  <c r="FK50" i="24" s="1"/>
  <c r="EC50" i="24"/>
  <c r="CK50" i="24"/>
  <c r="FU50" i="24" s="1"/>
  <c r="DO50" i="24"/>
  <c r="BW50" i="24"/>
  <c r="FG50" i="24" s="1"/>
  <c r="EN50" i="24"/>
  <c r="CV50" i="24"/>
  <c r="GF50" i="24" s="1"/>
  <c r="DR50" i="24"/>
  <c r="BZ50" i="24"/>
  <c r="FJ50" i="24" s="1"/>
  <c r="DP52" i="24"/>
  <c r="BX52" i="24"/>
  <c r="FH52" i="24" s="1"/>
  <c r="DJ52" i="24"/>
  <c r="BR52" i="24"/>
  <c r="FB52" i="24" s="1"/>
  <c r="EI52" i="24"/>
  <c r="CQ52" i="24"/>
  <c r="GA52" i="24" s="1"/>
  <c r="DU52" i="24"/>
  <c r="CC52" i="24"/>
  <c r="FM52" i="24" s="1"/>
  <c r="ET52" i="24"/>
  <c r="DB52" i="24"/>
  <c r="GL52" i="24" s="1"/>
  <c r="CP49" i="24"/>
  <c r="FZ49" i="24" s="1"/>
  <c r="DL49" i="24"/>
  <c r="BT49" i="24"/>
  <c r="FD49" i="24" s="1"/>
  <c r="EG75" i="24"/>
  <c r="DD76" i="24"/>
  <c r="GN76" i="24" s="1"/>
  <c r="EU48" i="24"/>
  <c r="DC48" i="24"/>
  <c r="GM48" i="24" s="1"/>
  <c r="EO48" i="24"/>
  <c r="CW48" i="24"/>
  <c r="GG48" i="24" s="1"/>
  <c r="EA48" i="24"/>
  <c r="CI48" i="24"/>
  <c r="FS48" i="24" s="1"/>
  <c r="DM48" i="24"/>
  <c r="BU48" i="24"/>
  <c r="FE48" i="24" s="1"/>
  <c r="EL48" i="24"/>
  <c r="CT48" i="24"/>
  <c r="GD48" i="24" s="1"/>
  <c r="DT74" i="24"/>
  <c r="CB74" i="24"/>
  <c r="FL74" i="24" s="1"/>
  <c r="ES74" i="24"/>
  <c r="DA74" i="24"/>
  <c r="GK74" i="24" s="1"/>
  <c r="EE74" i="24"/>
  <c r="CM74" i="24"/>
  <c r="FW74" i="24" s="1"/>
  <c r="DI74" i="24"/>
  <c r="BQ74" i="24"/>
  <c r="FA74" i="24" s="1"/>
  <c r="EH74" i="24"/>
  <c r="CP74" i="24"/>
  <c r="FZ74" i="24" s="1"/>
  <c r="ED67" i="24"/>
  <c r="CL67" i="24"/>
  <c r="FV67" i="24" s="1"/>
  <c r="EU67" i="24"/>
  <c r="DC67" i="24"/>
  <c r="GM67" i="24" s="1"/>
  <c r="DY67" i="24"/>
  <c r="CG67" i="24"/>
  <c r="FQ67" i="24" s="1"/>
  <c r="DK67" i="24"/>
  <c r="BS67" i="24"/>
  <c r="FC67" i="24" s="1"/>
  <c r="EJ67" i="24"/>
  <c r="CR67" i="24"/>
  <c r="GB67" i="24" s="1"/>
  <c r="CQ63" i="24"/>
  <c r="GA63" i="24" s="1"/>
  <c r="EK72" i="24"/>
  <c r="CS72" i="24"/>
  <c r="GC72" i="24" s="1"/>
  <c r="EF71" i="24"/>
  <c r="CN71" i="24"/>
  <c r="FX71" i="24" s="1"/>
  <c r="DZ68" i="24"/>
  <c r="CH68" i="24"/>
  <c r="FR68" i="24" s="1"/>
  <c r="EM65" i="24"/>
  <c r="CU65" i="24"/>
  <c r="GE65" i="24" s="1"/>
  <c r="EL59" i="24"/>
  <c r="CT59" i="24"/>
  <c r="GD59" i="24" s="1"/>
  <c r="EU64" i="24"/>
  <c r="DC64" i="24"/>
  <c r="GM64" i="24" s="1"/>
  <c r="EC61" i="24"/>
  <c r="CK61" i="24"/>
  <c r="FU61" i="24" s="1"/>
  <c r="DI58" i="24"/>
  <c r="BQ58" i="24"/>
  <c r="FA58" i="24" s="1"/>
  <c r="EP57" i="24"/>
  <c r="CX57" i="24"/>
  <c r="GH57" i="24" s="1"/>
  <c r="DL51" i="24"/>
  <c r="BT51" i="24"/>
  <c r="FD51" i="24" s="1"/>
  <c r="DY50" i="24"/>
  <c r="CG50" i="24"/>
  <c r="FQ50" i="24" s="1"/>
  <c r="EL74" i="24"/>
  <c r="CT74" i="24"/>
  <c r="GD74" i="24" s="1"/>
  <c r="DM67" i="24"/>
  <c r="BU67" i="24"/>
  <c r="FE67" i="24" s="1"/>
  <c r="ED43" i="15"/>
  <c r="EU72" i="24"/>
  <c r="DC72" i="24"/>
  <c r="GM72" i="24" s="1"/>
  <c r="EO72" i="24"/>
  <c r="CW72" i="24"/>
  <c r="GG72" i="24" s="1"/>
  <c r="EA72" i="24"/>
  <c r="CI72" i="24"/>
  <c r="FS72" i="24" s="1"/>
  <c r="DM72" i="24"/>
  <c r="BU72" i="24"/>
  <c r="FE72" i="24" s="1"/>
  <c r="EL72" i="24"/>
  <c r="CT72" i="24"/>
  <c r="GD72" i="24" s="1"/>
  <c r="ES66" i="24"/>
  <c r="DA66" i="24"/>
  <c r="GK66" i="24" s="1"/>
  <c r="EB70" i="24"/>
  <c r="CJ70" i="24"/>
  <c r="FT70" i="24" s="1"/>
  <c r="EU68" i="24"/>
  <c r="DC68" i="24"/>
  <c r="GM68" i="24" s="1"/>
  <c r="EO68" i="24"/>
  <c r="CW68" i="24"/>
  <c r="GG68" i="24" s="1"/>
  <c r="EA68" i="24"/>
  <c r="CI68" i="24"/>
  <c r="FS68" i="24" s="1"/>
  <c r="DM68" i="24"/>
  <c r="BU68" i="24"/>
  <c r="FE68" i="24" s="1"/>
  <c r="EL68" i="24"/>
  <c r="CT68" i="24"/>
  <c r="GD68" i="24" s="1"/>
  <c r="EG65" i="24"/>
  <c r="CO65" i="24"/>
  <c r="FY65" i="24" s="1"/>
  <c r="EN65" i="24"/>
  <c r="CV65" i="24"/>
  <c r="GF65" i="24" s="1"/>
  <c r="ET59" i="24"/>
  <c r="DB59" i="24"/>
  <c r="GL59" i="24" s="1"/>
  <c r="DC59" i="24"/>
  <c r="GM59" i="24" s="1"/>
  <c r="DY59" i="24"/>
  <c r="CG59" i="24"/>
  <c r="FQ59" i="24" s="1"/>
  <c r="DK59" i="24"/>
  <c r="BS59" i="24"/>
  <c r="FC59" i="24" s="1"/>
  <c r="EJ59" i="24"/>
  <c r="CR59" i="24"/>
  <c r="GB59" i="24" s="1"/>
  <c r="DX64" i="24"/>
  <c r="CF64" i="24"/>
  <c r="FP64" i="24" s="1"/>
  <c r="DQ64" i="24"/>
  <c r="BY64" i="24"/>
  <c r="FI64" i="24" s="1"/>
  <c r="EP64" i="24"/>
  <c r="CX64" i="24"/>
  <c r="GH64" i="24" s="1"/>
  <c r="EB64" i="24"/>
  <c r="CJ64" i="24"/>
  <c r="FT64" i="24" s="1"/>
  <c r="DN64" i="24"/>
  <c r="BV64" i="24"/>
  <c r="FF64" i="24" s="1"/>
  <c r="DY61" i="24"/>
  <c r="CG61" i="24"/>
  <c r="FQ61" i="24" s="1"/>
  <c r="DS61" i="24"/>
  <c r="CA61" i="24"/>
  <c r="FK61" i="24" s="1"/>
  <c r="ER61" i="24"/>
  <c r="CZ61" i="24"/>
  <c r="GJ61" i="24" s="1"/>
  <c r="ED61" i="24"/>
  <c r="CL61" i="24"/>
  <c r="FV61" i="24" s="1"/>
  <c r="DP61" i="24"/>
  <c r="BX61" i="24"/>
  <c r="FH61" i="24" s="1"/>
  <c r="ER58" i="24"/>
  <c r="CZ58" i="24"/>
  <c r="GJ58" i="24" s="1"/>
  <c r="DU58" i="24"/>
  <c r="CC58" i="24"/>
  <c r="FM58" i="24" s="1"/>
  <c r="DB58" i="24"/>
  <c r="GL58" i="24" s="1"/>
  <c r="EF58" i="24"/>
  <c r="CN58" i="24"/>
  <c r="FX58" i="24" s="1"/>
  <c r="BR58" i="24"/>
  <c r="FB58" i="24" s="1"/>
  <c r="DJ58" i="24"/>
  <c r="ES55" i="24"/>
  <c r="DA55" i="24"/>
  <c r="GK55" i="24" s="1"/>
  <c r="DW55" i="24"/>
  <c r="CE55" i="24"/>
  <c r="FO55" i="24" s="1"/>
  <c r="EV55" i="24"/>
  <c r="DD55" i="24"/>
  <c r="GN55" i="24" s="1"/>
  <c r="DZ55" i="24"/>
  <c r="CH55" i="24"/>
  <c r="FR55" i="24" s="1"/>
  <c r="DL55" i="24"/>
  <c r="BT55" i="24"/>
  <c r="FD55" i="24" s="1"/>
  <c r="EE60" i="24"/>
  <c r="CM60" i="24"/>
  <c r="FW60" i="24" s="1"/>
  <c r="EV60" i="24"/>
  <c r="DD60" i="24"/>
  <c r="GN60" i="24" s="1"/>
  <c r="DR60" i="24"/>
  <c r="BZ60" i="24"/>
  <c r="FJ60" i="24" s="1"/>
  <c r="EQ60" i="24"/>
  <c r="CY60" i="24"/>
  <c r="GI60" i="24" s="1"/>
  <c r="EC60" i="24"/>
  <c r="CK60" i="24"/>
  <c r="FU60" i="24" s="1"/>
  <c r="DQ57" i="24"/>
  <c r="CJ54" i="24"/>
  <c r="FT54" i="24" s="1"/>
  <c r="DV54" i="24"/>
  <c r="CD54" i="24"/>
  <c r="FN54" i="24" s="1"/>
  <c r="DS56" i="24"/>
  <c r="CA56" i="24"/>
  <c r="FK56" i="24" s="1"/>
  <c r="DT50" i="24"/>
  <c r="CB50" i="24"/>
  <c r="FL50" i="24" s="1"/>
  <c r="EK50" i="24"/>
  <c r="CS50" i="24"/>
  <c r="GC50" i="24" s="1"/>
  <c r="DW50" i="24"/>
  <c r="CE50" i="24"/>
  <c r="FO50" i="24" s="1"/>
  <c r="EV50" i="24"/>
  <c r="DD50" i="24"/>
  <c r="GN50" i="24" s="1"/>
  <c r="DZ50" i="24"/>
  <c r="CH50" i="24"/>
  <c r="FR50" i="24" s="1"/>
  <c r="EE52" i="24"/>
  <c r="CM52" i="24"/>
  <c r="FW52" i="24" s="1"/>
  <c r="ES49" i="24"/>
  <c r="DA49" i="24"/>
  <c r="GK49" i="24" s="1"/>
  <c r="EE49" i="24"/>
  <c r="CM49" i="24"/>
  <c r="FW49" i="24" s="1"/>
  <c r="ED75" i="24"/>
  <c r="DZ76" i="24"/>
  <c r="CH76" i="24"/>
  <c r="FR76" i="24" s="1"/>
  <c r="DP48" i="24"/>
  <c r="BX48" i="24"/>
  <c r="FH48" i="24" s="1"/>
  <c r="DJ48" i="24"/>
  <c r="BR48" i="24"/>
  <c r="FB48" i="24" s="1"/>
  <c r="EI48" i="24"/>
  <c r="CQ48" i="24"/>
  <c r="GA48" i="24" s="1"/>
  <c r="DU48" i="24"/>
  <c r="CC48" i="24"/>
  <c r="FM48" i="24" s="1"/>
  <c r="ET48" i="24"/>
  <c r="DB48" i="24"/>
  <c r="GL48" i="24" s="1"/>
  <c r="EA74" i="24"/>
  <c r="CI74" i="24"/>
  <c r="FS74" i="24" s="1"/>
  <c r="DN74" i="24"/>
  <c r="BV74" i="24"/>
  <c r="FF74" i="24" s="1"/>
  <c r="EM74" i="24"/>
  <c r="CU74" i="24"/>
  <c r="GE74" i="24" s="1"/>
  <c r="DQ74" i="24"/>
  <c r="BY74" i="24"/>
  <c r="FI74" i="24" s="1"/>
  <c r="EP74" i="24"/>
  <c r="CX74" i="24"/>
  <c r="GH74" i="24" s="1"/>
  <c r="DU67" i="24"/>
  <c r="CC67" i="24"/>
  <c r="FM67" i="24" s="1"/>
  <c r="DP67" i="24"/>
  <c r="BX67" i="24"/>
  <c r="FH67" i="24" s="1"/>
  <c r="EG67" i="24"/>
  <c r="CO67" i="24"/>
  <c r="FY67" i="24" s="1"/>
  <c r="DS67" i="24"/>
  <c r="CA67" i="24"/>
  <c r="FK67" i="24" s="1"/>
  <c r="ER67" i="24"/>
  <c r="CZ67" i="24"/>
  <c r="GJ67" i="24" s="1"/>
  <c r="DO63" i="24"/>
  <c r="EN63" i="24"/>
  <c r="CV63" i="24"/>
  <c r="GF63" i="24" s="1"/>
  <c r="DW72" i="24"/>
  <c r="CE72" i="24"/>
  <c r="FO72" i="24" s="1"/>
  <c r="DJ69" i="24"/>
  <c r="BR69" i="24"/>
  <c r="FB69" i="24" s="1"/>
  <c r="EL71" i="24"/>
  <c r="CT71" i="24"/>
  <c r="GD71" i="24" s="1"/>
  <c r="DW68" i="24"/>
  <c r="CE68" i="24"/>
  <c r="FO68" i="24" s="1"/>
  <c r="EF59" i="24"/>
  <c r="CN59" i="24"/>
  <c r="FX59" i="24" s="1"/>
  <c r="EL64" i="24"/>
  <c r="CT64" i="24"/>
  <c r="GD64" i="24" s="1"/>
  <c r="EE58" i="24"/>
  <c r="CM58" i="24"/>
  <c r="FW58" i="24" s="1"/>
  <c r="EJ55" i="24"/>
  <c r="CR55" i="24"/>
  <c r="GB55" i="24" s="1"/>
  <c r="ER57" i="24"/>
  <c r="CZ57" i="24"/>
  <c r="GJ57" i="24" s="1"/>
  <c r="DJ54" i="24"/>
  <c r="BR54" i="24"/>
  <c r="FB54" i="24" s="1"/>
  <c r="EQ56" i="24"/>
  <c r="EU50" i="24"/>
  <c r="DC50" i="24"/>
  <c r="GM50" i="24" s="1"/>
  <c r="EB52" i="24"/>
  <c r="CJ52" i="24"/>
  <c r="FT52" i="24" s="1"/>
  <c r="DT48" i="24"/>
  <c r="CB48" i="24"/>
  <c r="FL48" i="24" s="1"/>
  <c r="EO74" i="24"/>
  <c r="CW74" i="24"/>
  <c r="GG74" i="24" s="1"/>
  <c r="DS31" i="15"/>
  <c r="DS139" i="27" s="1"/>
  <c r="DU26" i="15"/>
  <c r="EQ31" i="15"/>
  <c r="DP72" i="24"/>
  <c r="BX72" i="24"/>
  <c r="FH72" i="24" s="1"/>
  <c r="DJ72" i="24"/>
  <c r="BR72" i="24"/>
  <c r="FB72" i="24" s="1"/>
  <c r="EI72" i="24"/>
  <c r="CQ72" i="24"/>
  <c r="GA72" i="24" s="1"/>
  <c r="DU72" i="24"/>
  <c r="CC72" i="24"/>
  <c r="FM72" i="24" s="1"/>
  <c r="ET72" i="24"/>
  <c r="DB72" i="24"/>
  <c r="GL72" i="24" s="1"/>
  <c r="DW69" i="24"/>
  <c r="CE69" i="24"/>
  <c r="FO69" i="24" s="1"/>
  <c r="DQ66" i="24"/>
  <c r="CX66" i="24"/>
  <c r="GH66" i="24" s="1"/>
  <c r="EP66" i="24"/>
  <c r="EQ70" i="24"/>
  <c r="DP68" i="24"/>
  <c r="BX68" i="24"/>
  <c r="FH68" i="24" s="1"/>
  <c r="DJ68" i="24"/>
  <c r="BR68" i="24"/>
  <c r="FB68" i="24" s="1"/>
  <c r="EI68" i="24"/>
  <c r="CQ68" i="24"/>
  <c r="GA68" i="24" s="1"/>
  <c r="DU68" i="24"/>
  <c r="CC68" i="24"/>
  <c r="FM68" i="24" s="1"/>
  <c r="ET68" i="24"/>
  <c r="DB68" i="24"/>
  <c r="GL68" i="24" s="1"/>
  <c r="BT65" i="24"/>
  <c r="FD65" i="24" s="1"/>
  <c r="DW65" i="24"/>
  <c r="CX62" i="24"/>
  <c r="GH62" i="24" s="1"/>
  <c r="EP62" i="24"/>
  <c r="DU59" i="24"/>
  <c r="CC59" i="24"/>
  <c r="FM59" i="24" s="1"/>
  <c r="DP59" i="24"/>
  <c r="BX59" i="24"/>
  <c r="FH59" i="24" s="1"/>
  <c r="EG59" i="24"/>
  <c r="CO59" i="24"/>
  <c r="FY59" i="24" s="1"/>
  <c r="ER59" i="24"/>
  <c r="CZ59" i="24"/>
  <c r="GJ59" i="24" s="1"/>
  <c r="EN64" i="24"/>
  <c r="CV64" i="24"/>
  <c r="GF64" i="24" s="1"/>
  <c r="DY64" i="24"/>
  <c r="CG64" i="24"/>
  <c r="FQ64" i="24" s="1"/>
  <c r="DK64" i="24"/>
  <c r="BS64" i="24"/>
  <c r="FC64" i="24" s="1"/>
  <c r="EJ64" i="24"/>
  <c r="CR64" i="24"/>
  <c r="GB64" i="24" s="1"/>
  <c r="DV64" i="24"/>
  <c r="CD64" i="24"/>
  <c r="FN64" i="24" s="1"/>
  <c r="DZ61" i="24"/>
  <c r="CH61" i="24"/>
  <c r="FR61" i="24" s="1"/>
  <c r="EA61" i="24"/>
  <c r="CI61" i="24"/>
  <c r="FS61" i="24" s="1"/>
  <c r="DM61" i="24"/>
  <c r="BU61" i="24"/>
  <c r="FE61" i="24" s="1"/>
  <c r="EL61" i="24"/>
  <c r="CT61" i="24"/>
  <c r="GD61" i="24" s="1"/>
  <c r="DX61" i="24"/>
  <c r="CF61" i="24"/>
  <c r="FP61" i="24" s="1"/>
  <c r="EC58" i="24"/>
  <c r="CK58" i="24"/>
  <c r="FU58" i="24" s="1"/>
  <c r="DO58" i="24"/>
  <c r="BW58" i="24"/>
  <c r="FG58" i="24" s="1"/>
  <c r="EN58" i="24"/>
  <c r="CV58" i="24"/>
  <c r="GF58" i="24" s="1"/>
  <c r="DR58" i="24"/>
  <c r="BZ58" i="24"/>
  <c r="FJ58" i="24" s="1"/>
  <c r="ED55" i="24"/>
  <c r="CL55" i="24"/>
  <c r="FV55" i="24" s="1"/>
  <c r="EE55" i="24"/>
  <c r="CM55" i="24"/>
  <c r="FW55" i="24" s="1"/>
  <c r="DI55" i="24"/>
  <c r="BQ55" i="24"/>
  <c r="FA55" i="24" s="1"/>
  <c r="EH55" i="24"/>
  <c r="CP55" i="24"/>
  <c r="FZ55" i="24" s="1"/>
  <c r="DT55" i="24"/>
  <c r="CB55" i="24"/>
  <c r="FL55" i="24" s="1"/>
  <c r="EK73" i="24"/>
  <c r="DW73" i="24"/>
  <c r="CE73" i="24"/>
  <c r="FO73" i="24" s="1"/>
  <c r="CW57" i="24"/>
  <c r="GG57" i="24" s="1"/>
  <c r="EG54" i="24"/>
  <c r="EL51" i="24"/>
  <c r="CT51" i="24"/>
  <c r="GD51" i="24" s="1"/>
  <c r="EQ53" i="24"/>
  <c r="CY53" i="24"/>
  <c r="GI53" i="24" s="1"/>
  <c r="EJ50" i="24"/>
  <c r="CR50" i="24"/>
  <c r="GB50" i="24" s="1"/>
  <c r="ES50" i="24"/>
  <c r="DA50" i="24"/>
  <c r="GK50" i="24" s="1"/>
  <c r="EE50" i="24"/>
  <c r="CM50" i="24"/>
  <c r="FW50" i="24" s="1"/>
  <c r="BQ50" i="24"/>
  <c r="FA50" i="24" s="1"/>
  <c r="EH50" i="24"/>
  <c r="CP50" i="24"/>
  <c r="FZ50" i="24" s="1"/>
  <c r="DL52" i="24"/>
  <c r="BT52" i="24"/>
  <c r="FD52" i="24" s="1"/>
  <c r="CK75" i="24"/>
  <c r="FU75" i="24" s="1"/>
  <c r="CQ75" i="24"/>
  <c r="GA75" i="24" s="1"/>
  <c r="EM76" i="24"/>
  <c r="CU76" i="24"/>
  <c r="GE76" i="24" s="1"/>
  <c r="EE48" i="24"/>
  <c r="CM48" i="24"/>
  <c r="FW48" i="24" s="1"/>
  <c r="EV48" i="24"/>
  <c r="DD48" i="24"/>
  <c r="GN48" i="24" s="1"/>
  <c r="DR48" i="24"/>
  <c r="BZ48" i="24"/>
  <c r="FJ48" i="24" s="1"/>
  <c r="EQ48" i="24"/>
  <c r="CY48" i="24"/>
  <c r="GI48" i="24" s="1"/>
  <c r="EC48" i="24"/>
  <c r="CK48" i="24"/>
  <c r="FU48" i="24" s="1"/>
  <c r="DK74" i="24"/>
  <c r="BS74" i="24"/>
  <c r="FC74" i="24" s="1"/>
  <c r="EB74" i="24"/>
  <c r="CJ74" i="24"/>
  <c r="FT74" i="24" s="1"/>
  <c r="DV74" i="24"/>
  <c r="CD74" i="24"/>
  <c r="FN74" i="24" s="1"/>
  <c r="EU74" i="24"/>
  <c r="DC74" i="24"/>
  <c r="GM74" i="24" s="1"/>
  <c r="DY74" i="24"/>
  <c r="CG74" i="24"/>
  <c r="FQ74" i="24" s="1"/>
  <c r="EK67" i="24"/>
  <c r="CS67" i="24"/>
  <c r="GC67" i="24" s="1"/>
  <c r="DV67" i="24"/>
  <c r="CD67" i="24"/>
  <c r="FN67" i="24" s="1"/>
  <c r="DX67" i="24"/>
  <c r="CF67" i="24"/>
  <c r="FP67" i="24" s="1"/>
  <c r="EO67" i="24"/>
  <c r="CW67" i="24"/>
  <c r="GG67" i="24" s="1"/>
  <c r="EA67" i="24"/>
  <c r="CI67" i="24"/>
  <c r="FS67" i="24" s="1"/>
  <c r="DZ63" i="24"/>
  <c r="CH63" i="24"/>
  <c r="FR63" i="24" s="1"/>
  <c r="DZ72" i="24"/>
  <c r="CH72" i="24"/>
  <c r="FR72" i="24" s="1"/>
  <c r="EC71" i="24"/>
  <c r="CK71" i="24"/>
  <c r="FU71" i="24" s="1"/>
  <c r="EF68" i="24"/>
  <c r="CN68" i="24"/>
  <c r="FX68" i="24" s="1"/>
  <c r="EO65" i="24"/>
  <c r="CW65" i="24"/>
  <c r="GG65" i="24" s="1"/>
  <c r="EO64" i="24"/>
  <c r="CW64" i="24"/>
  <c r="GG64" i="24" s="1"/>
  <c r="DO61" i="24"/>
  <c r="BW61" i="24"/>
  <c r="FG61" i="24" s="1"/>
  <c r="DY55" i="24"/>
  <c r="CG55" i="24"/>
  <c r="FQ55" i="24" s="1"/>
  <c r="EB73" i="24"/>
  <c r="CJ73" i="24"/>
  <c r="FT73" i="24" s="1"/>
  <c r="ER54" i="24"/>
  <c r="CZ54" i="24"/>
  <c r="GJ54" i="24" s="1"/>
  <c r="DK50" i="24"/>
  <c r="BS50" i="24"/>
  <c r="FC50" i="24" s="1"/>
  <c r="CH75" i="24"/>
  <c r="FR75" i="24" s="1"/>
  <c r="EN76" i="24"/>
  <c r="CV76" i="24"/>
  <c r="GF76" i="24" s="1"/>
  <c r="EH48" i="24"/>
  <c r="CP48" i="24"/>
  <c r="FZ48" i="24" s="1"/>
  <c r="DM74" i="24"/>
  <c r="BU74" i="24"/>
  <c r="FE74" i="24" s="1"/>
  <c r="DO67" i="24"/>
  <c r="BW67" i="24"/>
  <c r="FG67" i="24" s="1"/>
  <c r="DN31" i="15"/>
  <c r="EV72" i="24"/>
  <c r="DD72" i="24"/>
  <c r="GN72" i="24" s="1"/>
  <c r="DR72" i="24"/>
  <c r="BZ72" i="24"/>
  <c r="FJ72" i="24" s="1"/>
  <c r="EQ72" i="24"/>
  <c r="CY72" i="24"/>
  <c r="GI72" i="24" s="1"/>
  <c r="EC72" i="24"/>
  <c r="CK72" i="24"/>
  <c r="FU72" i="24" s="1"/>
  <c r="DI69" i="24"/>
  <c r="BQ69" i="24"/>
  <c r="FA69" i="24" s="1"/>
  <c r="DK66" i="24"/>
  <c r="BS66" i="24"/>
  <c r="FC66" i="24" s="1"/>
  <c r="CF71" i="24"/>
  <c r="FP71" i="24" s="1"/>
  <c r="EA71" i="24"/>
  <c r="CI71" i="24"/>
  <c r="FS71" i="24" s="1"/>
  <c r="EL70" i="24"/>
  <c r="CT70" i="24"/>
  <c r="GD70" i="24" s="1"/>
  <c r="DX70" i="24"/>
  <c r="CF70" i="24"/>
  <c r="FP70" i="24" s="1"/>
  <c r="EE68" i="24"/>
  <c r="CM68" i="24"/>
  <c r="FW68" i="24" s="1"/>
  <c r="EV68" i="24"/>
  <c r="DD68" i="24"/>
  <c r="GN68" i="24" s="1"/>
  <c r="DR68" i="24"/>
  <c r="BZ68" i="24"/>
  <c r="FJ68" i="24" s="1"/>
  <c r="EQ68" i="24"/>
  <c r="CY68" i="24"/>
  <c r="GI68" i="24" s="1"/>
  <c r="EC68" i="24"/>
  <c r="CK68" i="24"/>
  <c r="FU68" i="24" s="1"/>
  <c r="DI65" i="24"/>
  <c r="BQ65" i="24"/>
  <c r="FA65" i="24" s="1"/>
  <c r="CD62" i="24"/>
  <c r="FN62" i="24" s="1"/>
  <c r="EU62" i="24"/>
  <c r="DC62" i="24"/>
  <c r="GM62" i="24" s="1"/>
  <c r="EK59" i="24"/>
  <c r="CS59" i="24"/>
  <c r="GC59" i="24" s="1"/>
  <c r="DV59" i="24"/>
  <c r="CD59" i="24"/>
  <c r="FN59" i="24" s="1"/>
  <c r="DX59" i="24"/>
  <c r="CF59" i="24"/>
  <c r="FP59" i="24" s="1"/>
  <c r="EO59" i="24"/>
  <c r="CW59" i="24"/>
  <c r="GG59" i="24" s="1"/>
  <c r="EA59" i="24"/>
  <c r="CI59" i="24"/>
  <c r="FS59" i="24" s="1"/>
  <c r="DO64" i="24"/>
  <c r="BW64" i="24"/>
  <c r="FG64" i="24" s="1"/>
  <c r="EG64" i="24"/>
  <c r="CO64" i="24"/>
  <c r="FY64" i="24" s="1"/>
  <c r="DS64" i="24"/>
  <c r="CA64" i="24"/>
  <c r="FK64" i="24" s="1"/>
  <c r="ER64" i="24"/>
  <c r="CZ64" i="24"/>
  <c r="GJ64" i="24" s="1"/>
  <c r="ED64" i="24"/>
  <c r="CL64" i="24"/>
  <c r="FV64" i="24" s="1"/>
  <c r="EP61" i="24"/>
  <c r="CX61" i="24"/>
  <c r="GH61" i="24" s="1"/>
  <c r="EI61" i="24"/>
  <c r="CQ61" i="24"/>
  <c r="GA61" i="24" s="1"/>
  <c r="DU61" i="24"/>
  <c r="CC61" i="24"/>
  <c r="FM61" i="24" s="1"/>
  <c r="ET61" i="24"/>
  <c r="DB61" i="24"/>
  <c r="GL61" i="24" s="1"/>
  <c r="EF61" i="24"/>
  <c r="CN61" i="24"/>
  <c r="FX61" i="24" s="1"/>
  <c r="DT58" i="24"/>
  <c r="CB58" i="24"/>
  <c r="FL58" i="24" s="1"/>
  <c r="EK58" i="24"/>
  <c r="CS58" i="24"/>
  <c r="GC58" i="24" s="1"/>
  <c r="DW58" i="24"/>
  <c r="CE58" i="24"/>
  <c r="FO58" i="24" s="1"/>
  <c r="EV58" i="24"/>
  <c r="DD58" i="24"/>
  <c r="GN58" i="24" s="1"/>
  <c r="DZ58" i="24"/>
  <c r="CH58" i="24"/>
  <c r="FR58" i="24" s="1"/>
  <c r="DN55" i="24"/>
  <c r="BV55" i="24"/>
  <c r="FF55" i="24" s="1"/>
  <c r="EM55" i="24"/>
  <c r="CU55" i="24"/>
  <c r="GE55" i="24" s="1"/>
  <c r="DQ55" i="24"/>
  <c r="BY55" i="24"/>
  <c r="FI55" i="24" s="1"/>
  <c r="EP55" i="24"/>
  <c r="CX55" i="24"/>
  <c r="GH55" i="24" s="1"/>
  <c r="EB55" i="24"/>
  <c r="CJ55" i="24"/>
  <c r="FT55" i="24" s="1"/>
  <c r="EH60" i="24"/>
  <c r="CP60" i="24"/>
  <c r="FZ60" i="24" s="1"/>
  <c r="DK57" i="24"/>
  <c r="EU57" i="24"/>
  <c r="DC57" i="24"/>
  <c r="GM57" i="24" s="1"/>
  <c r="BU51" i="24"/>
  <c r="FE51" i="24" s="1"/>
  <c r="DO51" i="24"/>
  <c r="BW51" i="24"/>
  <c r="FG51" i="24" s="1"/>
  <c r="DJ56" i="24"/>
  <c r="EA50" i="24"/>
  <c r="CI50" i="24"/>
  <c r="FS50" i="24" s="1"/>
  <c r="EM50" i="24"/>
  <c r="CU50" i="24"/>
  <c r="GE50" i="24" s="1"/>
  <c r="DQ50" i="24"/>
  <c r="BY50" i="24"/>
  <c r="FI50" i="24" s="1"/>
  <c r="EP50" i="24"/>
  <c r="CX50" i="24"/>
  <c r="GH50" i="24" s="1"/>
  <c r="BS49" i="24"/>
  <c r="FC49" i="24" s="1"/>
  <c r="EJ49" i="24"/>
  <c r="CR49" i="24"/>
  <c r="GB49" i="24" s="1"/>
  <c r="CV75" i="24"/>
  <c r="GF75" i="24" s="1"/>
  <c r="DN76" i="24"/>
  <c r="BV76" i="24"/>
  <c r="FF76" i="24" s="1"/>
  <c r="EF48" i="24"/>
  <c r="CN48" i="24"/>
  <c r="FX48" i="24" s="1"/>
  <c r="DW48" i="24"/>
  <c r="CE48" i="24"/>
  <c r="FO48" i="24" s="1"/>
  <c r="DZ48" i="24"/>
  <c r="CH48" i="24"/>
  <c r="FR48" i="24" s="1"/>
  <c r="DL48" i="24"/>
  <c r="BT48" i="24"/>
  <c r="FD48" i="24" s="1"/>
  <c r="EK48" i="24"/>
  <c r="CS48" i="24"/>
  <c r="GC48" i="24" s="1"/>
  <c r="EQ74" i="24"/>
  <c r="CY74" i="24"/>
  <c r="GI74" i="24" s="1"/>
  <c r="EI74" i="24"/>
  <c r="CQ74" i="24"/>
  <c r="GA74" i="24" s="1"/>
  <c r="ED74" i="24"/>
  <c r="CL74" i="24"/>
  <c r="FV74" i="24" s="1"/>
  <c r="DP74" i="24"/>
  <c r="BX74" i="24"/>
  <c r="FH74" i="24" s="1"/>
  <c r="EG74" i="24"/>
  <c r="CO74" i="24"/>
  <c r="FY74" i="24" s="1"/>
  <c r="EL67" i="24"/>
  <c r="CT67" i="24"/>
  <c r="GD67" i="24" s="1"/>
  <c r="EC67" i="24"/>
  <c r="CK67" i="24"/>
  <c r="FU67" i="24" s="1"/>
  <c r="EF67" i="24"/>
  <c r="CN67" i="24"/>
  <c r="FX67" i="24" s="1"/>
  <c r="DJ67" i="24"/>
  <c r="BR67" i="24"/>
  <c r="FB67" i="24" s="1"/>
  <c r="EI67" i="24"/>
  <c r="CQ67" i="24"/>
  <c r="GA67" i="24" s="1"/>
  <c r="DT63" i="24"/>
  <c r="CB63" i="24"/>
  <c r="FL63" i="24" s="1"/>
  <c r="BI59" i="23"/>
  <c r="BA59" i="23"/>
  <c r="AS59" i="23"/>
  <c r="AK59" i="23"/>
  <c r="AC59" i="23"/>
  <c r="BH59" i="23"/>
  <c r="AZ59" i="23"/>
  <c r="AR59" i="23"/>
  <c r="AJ59" i="23"/>
  <c r="AB59" i="23"/>
  <c r="BO59" i="23"/>
  <c r="BG59" i="23"/>
  <c r="AY59" i="23"/>
  <c r="AQ59" i="23"/>
  <c r="AI59" i="23"/>
  <c r="BN59" i="23"/>
  <c r="BF59" i="23"/>
  <c r="AX59" i="23"/>
  <c r="AP59" i="23"/>
  <c r="AH59" i="23"/>
  <c r="BM59" i="23"/>
  <c r="BE59" i="23"/>
  <c r="AW59" i="23"/>
  <c r="BR59" i="23" s="1"/>
  <c r="AO59" i="23"/>
  <c r="AG59" i="23"/>
  <c r="BL59" i="23"/>
  <c r="BD59" i="23"/>
  <c r="AV59" i="23"/>
  <c r="AN59" i="23"/>
  <c r="AF59" i="23"/>
  <c r="BK59" i="23"/>
  <c r="BC59" i="23"/>
  <c r="AU59" i="23"/>
  <c r="AM59" i="23"/>
  <c r="AE59" i="23"/>
  <c r="BJ59" i="23"/>
  <c r="BB59" i="23"/>
  <c r="AT59" i="23"/>
  <c r="AL59" i="23"/>
  <c r="AD59" i="23"/>
  <c r="EV17" i="15"/>
  <c r="EG17" i="15"/>
  <c r="DL17" i="15"/>
  <c r="EA17" i="15"/>
  <c r="EL17" i="15"/>
  <c r="BK60" i="23"/>
  <c r="BC60" i="23"/>
  <c r="AU60" i="23"/>
  <c r="AM60" i="23"/>
  <c r="AE60" i="23"/>
  <c r="BJ60" i="23"/>
  <c r="BB60" i="23"/>
  <c r="AT60" i="23"/>
  <c r="AL60" i="23"/>
  <c r="AD60" i="23"/>
  <c r="BI60" i="23"/>
  <c r="BA60" i="23"/>
  <c r="AS60" i="23"/>
  <c r="AK60" i="23"/>
  <c r="AC60" i="23"/>
  <c r="BH60" i="23"/>
  <c r="AZ60" i="23"/>
  <c r="AR60" i="23"/>
  <c r="AJ60" i="23"/>
  <c r="AB60" i="23"/>
  <c r="BO60" i="23"/>
  <c r="BG60" i="23"/>
  <c r="AY60" i="23"/>
  <c r="AQ60" i="23"/>
  <c r="AI60" i="23"/>
  <c r="BN60" i="23"/>
  <c r="BF60" i="23"/>
  <c r="AX60" i="23"/>
  <c r="AP60" i="23"/>
  <c r="AH60" i="23"/>
  <c r="BM60" i="23"/>
  <c r="BE60" i="23"/>
  <c r="AW60" i="23"/>
  <c r="BR60" i="23" s="1"/>
  <c r="AO60" i="23"/>
  <c r="AG60" i="23"/>
  <c r="BL60" i="23"/>
  <c r="BD60" i="23"/>
  <c r="AV60" i="23"/>
  <c r="AN60" i="23"/>
  <c r="AF60" i="23"/>
  <c r="BI63" i="23"/>
  <c r="BA63" i="23"/>
  <c r="AS63" i="23"/>
  <c r="AK63" i="23"/>
  <c r="AC63" i="23"/>
  <c r="BH63" i="23"/>
  <c r="AZ63" i="23"/>
  <c r="AR63" i="23"/>
  <c r="AJ63" i="23"/>
  <c r="AB63" i="23"/>
  <c r="BO63" i="23"/>
  <c r="BG63" i="23"/>
  <c r="AY63" i="23"/>
  <c r="AQ63" i="23"/>
  <c r="AI63" i="23"/>
  <c r="BN63" i="23"/>
  <c r="BF63" i="23"/>
  <c r="AX63" i="23"/>
  <c r="AP63" i="23"/>
  <c r="AH63" i="23"/>
  <c r="BM63" i="23"/>
  <c r="BE63" i="23"/>
  <c r="AW63" i="23"/>
  <c r="BR63" i="23" s="1"/>
  <c r="AO63" i="23"/>
  <c r="AG63" i="23"/>
  <c r="BL63" i="23"/>
  <c r="BD63" i="23"/>
  <c r="AV63" i="23"/>
  <c r="AN63" i="23"/>
  <c r="AF63" i="23"/>
  <c r="BK63" i="23"/>
  <c r="BC63" i="23"/>
  <c r="AU63" i="23"/>
  <c r="AM63" i="23"/>
  <c r="AE63" i="23"/>
  <c r="BJ63" i="23"/>
  <c r="BB63" i="23"/>
  <c r="AT63" i="23"/>
  <c r="AL63" i="23"/>
  <c r="AD63" i="23"/>
  <c r="BO66" i="23"/>
  <c r="BG66" i="23"/>
  <c r="AY66" i="23"/>
  <c r="AQ66" i="23"/>
  <c r="AI66" i="23"/>
  <c r="BN66" i="23"/>
  <c r="BF66" i="23"/>
  <c r="AX66" i="23"/>
  <c r="AP66" i="23"/>
  <c r="AH66" i="23"/>
  <c r="BM66" i="23"/>
  <c r="BE66" i="23"/>
  <c r="AW66" i="23"/>
  <c r="BR66" i="23" s="1"/>
  <c r="AO66" i="23"/>
  <c r="AG66" i="23"/>
  <c r="BL66" i="23"/>
  <c r="BD66" i="23"/>
  <c r="AV66" i="23"/>
  <c r="AN66" i="23"/>
  <c r="AF66" i="23"/>
  <c r="BK66" i="23"/>
  <c r="BC66" i="23"/>
  <c r="AU66" i="23"/>
  <c r="AM66" i="23"/>
  <c r="AE66" i="23"/>
  <c r="BJ66" i="23"/>
  <c r="BB66" i="23"/>
  <c r="AT66" i="23"/>
  <c r="AL66" i="23"/>
  <c r="AD66" i="23"/>
  <c r="BI66" i="23"/>
  <c r="BA66" i="23"/>
  <c r="AS66" i="23"/>
  <c r="AK66" i="23"/>
  <c r="AC66" i="23"/>
  <c r="BH66" i="23"/>
  <c r="AZ66" i="23"/>
  <c r="AR66" i="23"/>
  <c r="AJ66" i="23"/>
  <c r="AB66" i="23"/>
  <c r="BM69" i="23"/>
  <c r="BE69" i="23"/>
  <c r="AW69" i="23"/>
  <c r="BR69" i="23" s="1"/>
  <c r="AO69" i="23"/>
  <c r="AG69" i="23"/>
  <c r="BL69" i="23"/>
  <c r="BD69" i="23"/>
  <c r="AV69" i="23"/>
  <c r="AN69" i="23"/>
  <c r="AF69" i="23"/>
  <c r="BK69" i="23"/>
  <c r="BC69" i="23"/>
  <c r="AU69" i="23"/>
  <c r="AM69" i="23"/>
  <c r="AE69" i="23"/>
  <c r="BJ69" i="23"/>
  <c r="BB69" i="23"/>
  <c r="AT69" i="23"/>
  <c r="AL69" i="23"/>
  <c r="AD69" i="23"/>
  <c r="BI69" i="23"/>
  <c r="BA69" i="23"/>
  <c r="AS69" i="23"/>
  <c r="AK69" i="23"/>
  <c r="AC69" i="23"/>
  <c r="BH69" i="23"/>
  <c r="AZ69" i="23"/>
  <c r="AR69" i="23"/>
  <c r="AJ69" i="23"/>
  <c r="AB69" i="23"/>
  <c r="BO69" i="23"/>
  <c r="BG69" i="23"/>
  <c r="AY69" i="23"/>
  <c r="AQ69" i="23"/>
  <c r="AI69" i="23"/>
  <c r="BN69" i="23"/>
  <c r="BF69" i="23"/>
  <c r="AX69" i="23"/>
  <c r="AP69" i="23"/>
  <c r="AH69" i="23"/>
  <c r="BO62" i="23"/>
  <c r="BG62" i="23"/>
  <c r="AY62" i="23"/>
  <c r="AQ62" i="23"/>
  <c r="AI62" i="23"/>
  <c r="BN62" i="23"/>
  <c r="BF62" i="23"/>
  <c r="AX62" i="23"/>
  <c r="AP62" i="23"/>
  <c r="AH62" i="23"/>
  <c r="BM62" i="23"/>
  <c r="BE62" i="23"/>
  <c r="AW62" i="23"/>
  <c r="BR62" i="23" s="1"/>
  <c r="AO62" i="23"/>
  <c r="AG62" i="23"/>
  <c r="BL62" i="23"/>
  <c r="BD62" i="23"/>
  <c r="AV62" i="23"/>
  <c r="AN62" i="23"/>
  <c r="AF62" i="23"/>
  <c r="BK62" i="23"/>
  <c r="BC62" i="23"/>
  <c r="AU62" i="23"/>
  <c r="AM62" i="23"/>
  <c r="AE62" i="23"/>
  <c r="BJ62" i="23"/>
  <c r="BB62" i="23"/>
  <c r="AT62" i="23"/>
  <c r="AL62" i="23"/>
  <c r="AD62" i="23"/>
  <c r="BI62" i="23"/>
  <c r="BA62" i="23"/>
  <c r="AS62" i="23"/>
  <c r="AK62" i="23"/>
  <c r="AC62" i="23"/>
  <c r="BH62" i="23"/>
  <c r="AZ62" i="23"/>
  <c r="AR62" i="23"/>
  <c r="AJ62" i="23"/>
  <c r="AB62" i="23"/>
  <c r="DW17" i="15"/>
  <c r="EQ17" i="15"/>
  <c r="BK64" i="23"/>
  <c r="BC64" i="23"/>
  <c r="AU64" i="23"/>
  <c r="AM64" i="23"/>
  <c r="AE64" i="23"/>
  <c r="BJ64" i="23"/>
  <c r="BB64" i="23"/>
  <c r="AT64" i="23"/>
  <c r="AL64" i="23"/>
  <c r="AD64" i="23"/>
  <c r="BI64" i="23"/>
  <c r="BA64" i="23"/>
  <c r="AS64" i="23"/>
  <c r="AK64" i="23"/>
  <c r="AC64" i="23"/>
  <c r="BH64" i="23"/>
  <c r="AZ64" i="23"/>
  <c r="AR64" i="23"/>
  <c r="AJ64" i="23"/>
  <c r="AB64" i="23"/>
  <c r="BO64" i="23"/>
  <c r="BG64" i="23"/>
  <c r="AY64" i="23"/>
  <c r="AQ64" i="23"/>
  <c r="AI64" i="23"/>
  <c r="BN64" i="23"/>
  <c r="BF64" i="23"/>
  <c r="AX64" i="23"/>
  <c r="AP64" i="23"/>
  <c r="AH64" i="23"/>
  <c r="BM64" i="23"/>
  <c r="BE64" i="23"/>
  <c r="AW64" i="23"/>
  <c r="BR64" i="23" s="1"/>
  <c r="AO64" i="23"/>
  <c r="AG64" i="23"/>
  <c r="BL64" i="23"/>
  <c r="BD64" i="23"/>
  <c r="AV64" i="23"/>
  <c r="AN64" i="23"/>
  <c r="AF64" i="23"/>
  <c r="BI67" i="23"/>
  <c r="BA67" i="23"/>
  <c r="AS67" i="23"/>
  <c r="AK67" i="23"/>
  <c r="AC67" i="23"/>
  <c r="BH67" i="23"/>
  <c r="AZ67" i="23"/>
  <c r="AR67" i="23"/>
  <c r="AJ67" i="23"/>
  <c r="AB67" i="23"/>
  <c r="BO67" i="23"/>
  <c r="BG67" i="23"/>
  <c r="AY67" i="23"/>
  <c r="AQ67" i="23"/>
  <c r="AI67" i="23"/>
  <c r="BN67" i="23"/>
  <c r="BF67" i="23"/>
  <c r="AX67" i="23"/>
  <c r="AP67" i="23"/>
  <c r="AH67" i="23"/>
  <c r="BM67" i="23"/>
  <c r="BE67" i="23"/>
  <c r="AW67" i="23"/>
  <c r="BR67" i="23" s="1"/>
  <c r="AO67" i="23"/>
  <c r="AG67" i="23"/>
  <c r="BL67" i="23"/>
  <c r="BD67" i="23"/>
  <c r="AV67" i="23"/>
  <c r="AN67" i="23"/>
  <c r="AF67" i="23"/>
  <c r="BK67" i="23"/>
  <c r="BC67" i="23"/>
  <c r="AU67" i="23"/>
  <c r="AM67" i="23"/>
  <c r="AE67" i="23"/>
  <c r="BJ67" i="23"/>
  <c r="BB67" i="23"/>
  <c r="AT67" i="23"/>
  <c r="AL67" i="23"/>
  <c r="AD67" i="23"/>
  <c r="BO70" i="23"/>
  <c r="BG70" i="23"/>
  <c r="AY70" i="23"/>
  <c r="AQ70" i="23"/>
  <c r="AI70" i="23"/>
  <c r="BN70" i="23"/>
  <c r="BF70" i="23"/>
  <c r="AX70" i="23"/>
  <c r="AP70" i="23"/>
  <c r="AH70" i="23"/>
  <c r="BM70" i="23"/>
  <c r="BE70" i="23"/>
  <c r="AW70" i="23"/>
  <c r="BR70" i="23" s="1"/>
  <c r="AO70" i="23"/>
  <c r="AG70" i="23"/>
  <c r="BL70" i="23"/>
  <c r="BD70" i="23"/>
  <c r="AV70" i="23"/>
  <c r="AN70" i="23"/>
  <c r="AF70" i="23"/>
  <c r="BK70" i="23"/>
  <c r="BC70" i="23"/>
  <c r="AU70" i="23"/>
  <c r="AM70" i="23"/>
  <c r="AE70" i="23"/>
  <c r="BJ70" i="23"/>
  <c r="BB70" i="23"/>
  <c r="AT70" i="23"/>
  <c r="AL70" i="23"/>
  <c r="AD70" i="23"/>
  <c r="BI70" i="23"/>
  <c r="BA70" i="23"/>
  <c r="AS70" i="23"/>
  <c r="AK70" i="23"/>
  <c r="AC70" i="23"/>
  <c r="BH70" i="23"/>
  <c r="AZ70" i="23"/>
  <c r="AR70" i="23"/>
  <c r="AJ70" i="23"/>
  <c r="AB70" i="23"/>
  <c r="BM73" i="23"/>
  <c r="BE73" i="23"/>
  <c r="AW73" i="23"/>
  <c r="BR73" i="23" s="1"/>
  <c r="AO73" i="23"/>
  <c r="AG73" i="23"/>
  <c r="BL73" i="23"/>
  <c r="BD73" i="23"/>
  <c r="AV73" i="23"/>
  <c r="AN73" i="23"/>
  <c r="AF73" i="23"/>
  <c r="BK73" i="23"/>
  <c r="BC73" i="23"/>
  <c r="AU73" i="23"/>
  <c r="AM73" i="23"/>
  <c r="AE73" i="23"/>
  <c r="BJ73" i="23"/>
  <c r="BB73" i="23"/>
  <c r="AT73" i="23"/>
  <c r="AL73" i="23"/>
  <c r="AD73" i="23"/>
  <c r="BI73" i="23"/>
  <c r="BA73" i="23"/>
  <c r="AS73" i="23"/>
  <c r="AK73" i="23"/>
  <c r="AC73" i="23"/>
  <c r="BH73" i="23"/>
  <c r="AZ73" i="23"/>
  <c r="AR73" i="23"/>
  <c r="AJ73" i="23"/>
  <c r="AB73" i="23"/>
  <c r="BO73" i="23"/>
  <c r="BG73" i="23"/>
  <c r="AY73" i="23"/>
  <c r="AQ73" i="23"/>
  <c r="AI73" i="23"/>
  <c r="BN73" i="23"/>
  <c r="BF73" i="23"/>
  <c r="AX73" i="23"/>
  <c r="AP73" i="23"/>
  <c r="AH73" i="23"/>
  <c r="DT17" i="15"/>
  <c r="ET17" i="15"/>
  <c r="DU17" i="15"/>
  <c r="DZ17" i="15"/>
  <c r="DJ17" i="15"/>
  <c r="DV17" i="15"/>
  <c r="BK68" i="23"/>
  <c r="BC68" i="23"/>
  <c r="AU68" i="23"/>
  <c r="AM68" i="23"/>
  <c r="AE68" i="23"/>
  <c r="BJ68" i="23"/>
  <c r="BB68" i="23"/>
  <c r="AT68" i="23"/>
  <c r="AL68" i="23"/>
  <c r="AD68" i="23"/>
  <c r="BI68" i="23"/>
  <c r="BA68" i="23"/>
  <c r="AS68" i="23"/>
  <c r="AK68" i="23"/>
  <c r="AC68" i="23"/>
  <c r="BH68" i="23"/>
  <c r="AZ68" i="23"/>
  <c r="AR68" i="23"/>
  <c r="AJ68" i="23"/>
  <c r="AB68" i="23"/>
  <c r="BO68" i="23"/>
  <c r="BG68" i="23"/>
  <c r="AY68" i="23"/>
  <c r="AQ68" i="23"/>
  <c r="AI68" i="23"/>
  <c r="BN68" i="23"/>
  <c r="BF68" i="23"/>
  <c r="AX68" i="23"/>
  <c r="AP68" i="23"/>
  <c r="AH68" i="23"/>
  <c r="BM68" i="23"/>
  <c r="BE68" i="23"/>
  <c r="AW68" i="23"/>
  <c r="BR68" i="23" s="1"/>
  <c r="AO68" i="23"/>
  <c r="AG68" i="23"/>
  <c r="BL68" i="23"/>
  <c r="BD68" i="23"/>
  <c r="AV68" i="23"/>
  <c r="AN68" i="23"/>
  <c r="AF68" i="23"/>
  <c r="BI71" i="23"/>
  <c r="BA71" i="23"/>
  <c r="AS71" i="23"/>
  <c r="AK71" i="23"/>
  <c r="AC71" i="23"/>
  <c r="BH71" i="23"/>
  <c r="AZ71" i="23"/>
  <c r="AR71" i="23"/>
  <c r="AJ71" i="23"/>
  <c r="AB71" i="23"/>
  <c r="BO71" i="23"/>
  <c r="BG71" i="23"/>
  <c r="AY71" i="23"/>
  <c r="AQ71" i="23"/>
  <c r="AI71" i="23"/>
  <c r="BN71" i="23"/>
  <c r="BF71" i="23"/>
  <c r="AX71" i="23"/>
  <c r="AP71" i="23"/>
  <c r="AH71" i="23"/>
  <c r="BM71" i="23"/>
  <c r="BE71" i="23"/>
  <c r="AW71" i="23"/>
  <c r="BR71" i="23" s="1"/>
  <c r="AO71" i="23"/>
  <c r="AG71" i="23"/>
  <c r="BL71" i="23"/>
  <c r="BD71" i="23"/>
  <c r="AV71" i="23"/>
  <c r="AN71" i="23"/>
  <c r="AF71" i="23"/>
  <c r="BK71" i="23"/>
  <c r="BC71" i="23"/>
  <c r="AU71" i="23"/>
  <c r="AM71" i="23"/>
  <c r="AE71" i="23"/>
  <c r="BJ71" i="23"/>
  <c r="BB71" i="23"/>
  <c r="AT71" i="23"/>
  <c r="AL71" i="23"/>
  <c r="AD71" i="23"/>
  <c r="BO74" i="23"/>
  <c r="BG74" i="23"/>
  <c r="AY74" i="23"/>
  <c r="AQ74" i="23"/>
  <c r="AI74" i="23"/>
  <c r="BN74" i="23"/>
  <c r="BF74" i="23"/>
  <c r="AX74" i="23"/>
  <c r="AP74" i="23"/>
  <c r="AH74" i="23"/>
  <c r="BM74" i="23"/>
  <c r="BE74" i="23"/>
  <c r="AW74" i="23"/>
  <c r="BR74" i="23" s="1"/>
  <c r="AO74" i="23"/>
  <c r="AG74" i="23"/>
  <c r="BL74" i="23"/>
  <c r="BD74" i="23"/>
  <c r="AV74" i="23"/>
  <c r="AN74" i="23"/>
  <c r="AF74" i="23"/>
  <c r="BK74" i="23"/>
  <c r="BC74" i="23"/>
  <c r="AU74" i="23"/>
  <c r="AM74" i="23"/>
  <c r="AE74" i="23"/>
  <c r="BJ74" i="23"/>
  <c r="BB74" i="23"/>
  <c r="AT74" i="23"/>
  <c r="AL74" i="23"/>
  <c r="AD74" i="23"/>
  <c r="BI74" i="23"/>
  <c r="BA74" i="23"/>
  <c r="AS74" i="23"/>
  <c r="AK74" i="23"/>
  <c r="AC74" i="23"/>
  <c r="BH74" i="23"/>
  <c r="AZ74" i="23"/>
  <c r="AR74" i="23"/>
  <c r="AJ74" i="23"/>
  <c r="AB74" i="23"/>
  <c r="BM77" i="23"/>
  <c r="BE77" i="23"/>
  <c r="AW77" i="23"/>
  <c r="BR77" i="23" s="1"/>
  <c r="AO77" i="23"/>
  <c r="AG77" i="23"/>
  <c r="BL77" i="23"/>
  <c r="BD77" i="23"/>
  <c r="AV77" i="23"/>
  <c r="AN77" i="23"/>
  <c r="AF77" i="23"/>
  <c r="BK77" i="23"/>
  <c r="BC77" i="23"/>
  <c r="AU77" i="23"/>
  <c r="AM77" i="23"/>
  <c r="AE77" i="23"/>
  <c r="BJ77" i="23"/>
  <c r="BB77" i="23"/>
  <c r="AT77" i="23"/>
  <c r="AL77" i="23"/>
  <c r="AD77" i="23"/>
  <c r="BI77" i="23"/>
  <c r="BA77" i="23"/>
  <c r="AS77" i="23"/>
  <c r="AK77" i="23"/>
  <c r="AC77" i="23"/>
  <c r="BH77" i="23"/>
  <c r="AZ77" i="23"/>
  <c r="AR77" i="23"/>
  <c r="AJ77" i="23"/>
  <c r="AB77" i="23"/>
  <c r="BO77" i="23"/>
  <c r="BG77" i="23"/>
  <c r="AY77" i="23"/>
  <c r="AQ77" i="23"/>
  <c r="AI77" i="23"/>
  <c r="BN77" i="23"/>
  <c r="BF77" i="23"/>
  <c r="AX77" i="23"/>
  <c r="AP77" i="23"/>
  <c r="AH77" i="23"/>
  <c r="BM65" i="23"/>
  <c r="BE65" i="23"/>
  <c r="AW65" i="23"/>
  <c r="BR65" i="23" s="1"/>
  <c r="AO65" i="23"/>
  <c r="AG65" i="23"/>
  <c r="BL65" i="23"/>
  <c r="BD65" i="23"/>
  <c r="AV65" i="23"/>
  <c r="AN65" i="23"/>
  <c r="AF65" i="23"/>
  <c r="BK65" i="23"/>
  <c r="BC65" i="23"/>
  <c r="AU65" i="23"/>
  <c r="AM65" i="23"/>
  <c r="AE65" i="23"/>
  <c r="BJ65" i="23"/>
  <c r="BB65" i="23"/>
  <c r="AT65" i="23"/>
  <c r="AL65" i="23"/>
  <c r="AD65" i="23"/>
  <c r="BI65" i="23"/>
  <c r="BA65" i="23"/>
  <c r="AS65" i="23"/>
  <c r="AK65" i="23"/>
  <c r="AC65" i="23"/>
  <c r="BH65" i="23"/>
  <c r="AZ65" i="23"/>
  <c r="AR65" i="23"/>
  <c r="AJ65" i="23"/>
  <c r="AB65" i="23"/>
  <c r="BO65" i="23"/>
  <c r="BG65" i="23"/>
  <c r="AY65" i="23"/>
  <c r="AQ65" i="23"/>
  <c r="AI65" i="23"/>
  <c r="BN65" i="23"/>
  <c r="BF65" i="23"/>
  <c r="AX65" i="23"/>
  <c r="AP65" i="23"/>
  <c r="AH65" i="23"/>
  <c r="EF17" i="15"/>
  <c r="EK17" i="15"/>
  <c r="BK72" i="23"/>
  <c r="BC72" i="23"/>
  <c r="AU72" i="23"/>
  <c r="AM72" i="23"/>
  <c r="AE72" i="23"/>
  <c r="BJ72" i="23"/>
  <c r="BB72" i="23"/>
  <c r="AT72" i="23"/>
  <c r="AL72" i="23"/>
  <c r="AD72" i="23"/>
  <c r="BI72" i="23"/>
  <c r="BA72" i="23"/>
  <c r="AS72" i="23"/>
  <c r="AK72" i="23"/>
  <c r="AC72" i="23"/>
  <c r="BH72" i="23"/>
  <c r="AZ72" i="23"/>
  <c r="AR72" i="23"/>
  <c r="AJ72" i="23"/>
  <c r="AB72" i="23"/>
  <c r="BO72" i="23"/>
  <c r="BG72" i="23"/>
  <c r="AY72" i="23"/>
  <c r="AQ72" i="23"/>
  <c r="AI72" i="23"/>
  <c r="BN72" i="23"/>
  <c r="BF72" i="23"/>
  <c r="AX72" i="23"/>
  <c r="AP72" i="23"/>
  <c r="AH72" i="23"/>
  <c r="BM72" i="23"/>
  <c r="BE72" i="23"/>
  <c r="AW72" i="23"/>
  <c r="BR72" i="23" s="1"/>
  <c r="AO72" i="23"/>
  <c r="AG72" i="23"/>
  <c r="BL72" i="23"/>
  <c r="BD72" i="23"/>
  <c r="AV72" i="23"/>
  <c r="AN72" i="23"/>
  <c r="AF72" i="23"/>
  <c r="BI75" i="23"/>
  <c r="BA75" i="23"/>
  <c r="AS75" i="23"/>
  <c r="AK75" i="23"/>
  <c r="AC75" i="23"/>
  <c r="BH75" i="23"/>
  <c r="AZ75" i="23"/>
  <c r="AR75" i="23"/>
  <c r="AJ75" i="23"/>
  <c r="AB75" i="23"/>
  <c r="BO75" i="23"/>
  <c r="BG75" i="23"/>
  <c r="AY75" i="23"/>
  <c r="AQ75" i="23"/>
  <c r="AI75" i="23"/>
  <c r="BN75" i="23"/>
  <c r="BF75" i="23"/>
  <c r="AX75" i="23"/>
  <c r="AP75" i="23"/>
  <c r="AH75" i="23"/>
  <c r="BM75" i="23"/>
  <c r="BE75" i="23"/>
  <c r="AW75" i="23"/>
  <c r="BR75" i="23" s="1"/>
  <c r="AO75" i="23"/>
  <c r="AG75" i="23"/>
  <c r="BL75" i="23"/>
  <c r="BD75" i="23"/>
  <c r="AV75" i="23"/>
  <c r="AN75" i="23"/>
  <c r="AF75" i="23"/>
  <c r="BK75" i="23"/>
  <c r="BC75" i="23"/>
  <c r="AU75" i="23"/>
  <c r="AM75" i="23"/>
  <c r="AE75" i="23"/>
  <c r="BJ75" i="23"/>
  <c r="BB75" i="23"/>
  <c r="AT75" i="23"/>
  <c r="AL75" i="23"/>
  <c r="AD75" i="23"/>
  <c r="BO78" i="23"/>
  <c r="BG78" i="23"/>
  <c r="AY78" i="23"/>
  <c r="AQ78" i="23"/>
  <c r="AI78" i="23"/>
  <c r="BN78" i="23"/>
  <c r="BF78" i="23"/>
  <c r="AX78" i="23"/>
  <c r="AP78" i="23"/>
  <c r="AH78" i="23"/>
  <c r="BM78" i="23"/>
  <c r="BE78" i="23"/>
  <c r="AW78" i="23"/>
  <c r="BR78" i="23" s="1"/>
  <c r="AO78" i="23"/>
  <c r="AG78" i="23"/>
  <c r="BL78" i="23"/>
  <c r="BD78" i="23"/>
  <c r="AV78" i="23"/>
  <c r="AN78" i="23"/>
  <c r="AF78" i="23"/>
  <c r="BK78" i="23"/>
  <c r="BC78" i="23"/>
  <c r="AU78" i="23"/>
  <c r="AM78" i="23"/>
  <c r="AE78" i="23"/>
  <c r="BJ78" i="23"/>
  <c r="BB78" i="23"/>
  <c r="AT78" i="23"/>
  <c r="AL78" i="23"/>
  <c r="AD78" i="23"/>
  <c r="BI78" i="23"/>
  <c r="BA78" i="23"/>
  <c r="AS78" i="23"/>
  <c r="AK78" i="23"/>
  <c r="AC78" i="23"/>
  <c r="BH78" i="23"/>
  <c r="AZ78" i="23"/>
  <c r="AR78" i="23"/>
  <c r="AJ78" i="23"/>
  <c r="AB78" i="23"/>
  <c r="EP17" i="15"/>
  <c r="EH17" i="15"/>
  <c r="DP17" i="15"/>
  <c r="EB17" i="15"/>
  <c r="EN17" i="15"/>
  <c r="EW17" i="15"/>
  <c r="ET43" i="15"/>
  <c r="BK76" i="23"/>
  <c r="BC76" i="23"/>
  <c r="AU76" i="23"/>
  <c r="AM76" i="23"/>
  <c r="AE76" i="23"/>
  <c r="BJ76" i="23"/>
  <c r="BB76" i="23"/>
  <c r="AT76" i="23"/>
  <c r="AL76" i="23"/>
  <c r="AD76" i="23"/>
  <c r="BI76" i="23"/>
  <c r="BA76" i="23"/>
  <c r="AS76" i="23"/>
  <c r="AK76" i="23"/>
  <c r="AC76" i="23"/>
  <c r="BH76" i="23"/>
  <c r="AZ76" i="23"/>
  <c r="AR76" i="23"/>
  <c r="AJ76" i="23"/>
  <c r="AB76" i="23"/>
  <c r="BO76" i="23"/>
  <c r="BG76" i="23"/>
  <c r="AY76" i="23"/>
  <c r="AQ76" i="23"/>
  <c r="AI76" i="23"/>
  <c r="BN76" i="23"/>
  <c r="BF76" i="23"/>
  <c r="AX76" i="23"/>
  <c r="AP76" i="23"/>
  <c r="AH76" i="23"/>
  <c r="BM76" i="23"/>
  <c r="BE76" i="23"/>
  <c r="AW76" i="23"/>
  <c r="BR76" i="23" s="1"/>
  <c r="AO76" i="23"/>
  <c r="AG76" i="23"/>
  <c r="BL76" i="23"/>
  <c r="BD76" i="23"/>
  <c r="AV76" i="23"/>
  <c r="AN76" i="23"/>
  <c r="AF76" i="23"/>
  <c r="BI79" i="23"/>
  <c r="BA79" i="23"/>
  <c r="AS79" i="23"/>
  <c r="AK79" i="23"/>
  <c r="AC79" i="23"/>
  <c r="BH79" i="23"/>
  <c r="AZ79" i="23"/>
  <c r="AR79" i="23"/>
  <c r="AJ79" i="23"/>
  <c r="AB79" i="23"/>
  <c r="BO79" i="23"/>
  <c r="BG79" i="23"/>
  <c r="AY79" i="23"/>
  <c r="AQ79" i="23"/>
  <c r="AI79" i="23"/>
  <c r="BN79" i="23"/>
  <c r="BF79" i="23"/>
  <c r="AX79" i="23"/>
  <c r="AP79" i="23"/>
  <c r="AH79" i="23"/>
  <c r="BM79" i="23"/>
  <c r="BE79" i="23"/>
  <c r="AW79" i="23"/>
  <c r="BR79" i="23" s="1"/>
  <c r="AO79" i="23"/>
  <c r="AG79" i="23"/>
  <c r="BL79" i="23"/>
  <c r="BD79" i="23"/>
  <c r="AV79" i="23"/>
  <c r="AN79" i="23"/>
  <c r="AF79" i="23"/>
  <c r="BK79" i="23"/>
  <c r="BC79" i="23"/>
  <c r="AU79" i="23"/>
  <c r="AM79" i="23"/>
  <c r="AE79" i="23"/>
  <c r="BJ79" i="23"/>
  <c r="BB79" i="23"/>
  <c r="AT79" i="23"/>
  <c r="AL79" i="23"/>
  <c r="AD79" i="23"/>
  <c r="BM53" i="23"/>
  <c r="BE53" i="23"/>
  <c r="AW53" i="23"/>
  <c r="BR53" i="23" s="1"/>
  <c r="AO53" i="23"/>
  <c r="AG53" i="23"/>
  <c r="BL53" i="23"/>
  <c r="BD53" i="23"/>
  <c r="AV53" i="23"/>
  <c r="AN53" i="23"/>
  <c r="AF53" i="23"/>
  <c r="BK53" i="23"/>
  <c r="BC53" i="23"/>
  <c r="AU53" i="23"/>
  <c r="AM53" i="23"/>
  <c r="AE53" i="23"/>
  <c r="BI53" i="23"/>
  <c r="BA53" i="23"/>
  <c r="AS53" i="23"/>
  <c r="AK53" i="23"/>
  <c r="AC53" i="23"/>
  <c r="BJ53" i="23"/>
  <c r="BB53" i="23"/>
  <c r="AT53" i="23"/>
  <c r="AL53" i="23"/>
  <c r="AD53" i="23"/>
  <c r="BH53" i="23"/>
  <c r="AZ53" i="23"/>
  <c r="AR53" i="23"/>
  <c r="AJ53" i="23"/>
  <c r="AB53" i="23"/>
  <c r="BO53" i="23"/>
  <c r="BG53" i="23"/>
  <c r="AY53" i="23"/>
  <c r="AQ53" i="23"/>
  <c r="AI53" i="23"/>
  <c r="BN53" i="23"/>
  <c r="BF53" i="23"/>
  <c r="AX53" i="23"/>
  <c r="AP53" i="23"/>
  <c r="AH53" i="23"/>
  <c r="BK56" i="23"/>
  <c r="BC56" i="23"/>
  <c r="AU56" i="23"/>
  <c r="AM56" i="23"/>
  <c r="AE56" i="23"/>
  <c r="BJ56" i="23"/>
  <c r="BB56" i="23"/>
  <c r="AT56" i="23"/>
  <c r="AL56" i="23"/>
  <c r="AD56" i="23"/>
  <c r="BI56" i="23"/>
  <c r="BA56" i="23"/>
  <c r="AS56" i="23"/>
  <c r="AK56" i="23"/>
  <c r="AC56" i="23"/>
  <c r="BH56" i="23"/>
  <c r="AZ56" i="23"/>
  <c r="AR56" i="23"/>
  <c r="AJ56" i="23"/>
  <c r="AB56" i="23"/>
  <c r="BO56" i="23"/>
  <c r="BG56" i="23"/>
  <c r="AY56" i="23"/>
  <c r="AQ56" i="23"/>
  <c r="AI56" i="23"/>
  <c r="BN56" i="23"/>
  <c r="BF56" i="23"/>
  <c r="AX56" i="23"/>
  <c r="AP56" i="23"/>
  <c r="AH56" i="23"/>
  <c r="BM56" i="23"/>
  <c r="BE56" i="23"/>
  <c r="AW56" i="23"/>
  <c r="BR56" i="23" s="1"/>
  <c r="AO56" i="23"/>
  <c r="AG56" i="23"/>
  <c r="BL56" i="23"/>
  <c r="BD56" i="23"/>
  <c r="AV56" i="23"/>
  <c r="AN56" i="23"/>
  <c r="AF56" i="23"/>
  <c r="EC17" i="15"/>
  <c r="DO17" i="15"/>
  <c r="DR17" i="15"/>
  <c r="EC43" i="15"/>
  <c r="BI51" i="23"/>
  <c r="BA51" i="23"/>
  <c r="AS51" i="23"/>
  <c r="AK51" i="23"/>
  <c r="AC51" i="23"/>
  <c r="BH51" i="23"/>
  <c r="AZ51" i="23"/>
  <c r="AR51" i="23"/>
  <c r="AJ51" i="23"/>
  <c r="AB51" i="23"/>
  <c r="BO51" i="23"/>
  <c r="BG51" i="23"/>
  <c r="AY51" i="23"/>
  <c r="AQ51" i="23"/>
  <c r="AI51" i="23"/>
  <c r="BE51" i="23"/>
  <c r="AW51" i="23"/>
  <c r="BR51" i="23" s="1"/>
  <c r="AG51" i="23"/>
  <c r="BN51" i="23"/>
  <c r="BF51" i="23"/>
  <c r="AX51" i="23"/>
  <c r="AP51" i="23"/>
  <c r="AH51" i="23"/>
  <c r="BM51" i="23"/>
  <c r="AO51" i="23"/>
  <c r="BL51" i="23"/>
  <c r="BD51" i="23"/>
  <c r="AV51" i="23"/>
  <c r="AN51" i="23"/>
  <c r="AF51" i="23"/>
  <c r="BK51" i="23"/>
  <c r="BC51" i="23"/>
  <c r="AU51" i="23"/>
  <c r="AM51" i="23"/>
  <c r="AE51" i="23"/>
  <c r="BJ51" i="23"/>
  <c r="BB51" i="23"/>
  <c r="AT51" i="23"/>
  <c r="AL51" i="23"/>
  <c r="AD51" i="23"/>
  <c r="BO54" i="23"/>
  <c r="BG54" i="23"/>
  <c r="AY54" i="23"/>
  <c r="AQ54" i="23"/>
  <c r="AI54" i="23"/>
  <c r="BN54" i="23"/>
  <c r="BF54" i="23"/>
  <c r="AX54" i="23"/>
  <c r="AP54" i="23"/>
  <c r="AH54" i="23"/>
  <c r="BM54" i="23"/>
  <c r="BE54" i="23"/>
  <c r="AW54" i="23"/>
  <c r="BR54" i="23" s="1"/>
  <c r="AO54" i="23"/>
  <c r="AG54" i="23"/>
  <c r="AE54" i="23"/>
  <c r="BL54" i="23"/>
  <c r="BD54" i="23"/>
  <c r="AV54" i="23"/>
  <c r="AN54" i="23"/>
  <c r="AF54" i="23"/>
  <c r="BK54" i="23"/>
  <c r="BC54" i="23"/>
  <c r="AU54" i="23"/>
  <c r="AM54" i="23"/>
  <c r="BJ54" i="23"/>
  <c r="BB54" i="23"/>
  <c r="AT54" i="23"/>
  <c r="AL54" i="23"/>
  <c r="AD54" i="23"/>
  <c r="BI54" i="23"/>
  <c r="BA54" i="23"/>
  <c r="AS54" i="23"/>
  <c r="AK54" i="23"/>
  <c r="AC54" i="23"/>
  <c r="BH54" i="23"/>
  <c r="AZ54" i="23"/>
  <c r="AR54" i="23"/>
  <c r="AJ54" i="23"/>
  <c r="AB54" i="23"/>
  <c r="BM57" i="23"/>
  <c r="BE57" i="23"/>
  <c r="AW57" i="23"/>
  <c r="BR57" i="23" s="1"/>
  <c r="AO57" i="23"/>
  <c r="AG57" i="23"/>
  <c r="BL57" i="23"/>
  <c r="BD57" i="23"/>
  <c r="AV57" i="23"/>
  <c r="AN57" i="23"/>
  <c r="AF57" i="23"/>
  <c r="BK57" i="23"/>
  <c r="BC57" i="23"/>
  <c r="AU57" i="23"/>
  <c r="AM57" i="23"/>
  <c r="AE57" i="23"/>
  <c r="BJ57" i="23"/>
  <c r="BB57" i="23"/>
  <c r="AT57" i="23"/>
  <c r="AL57" i="23"/>
  <c r="AD57" i="23"/>
  <c r="BI57" i="23"/>
  <c r="BA57" i="23"/>
  <c r="AS57" i="23"/>
  <c r="AK57" i="23"/>
  <c r="AC57" i="23"/>
  <c r="BH57" i="23"/>
  <c r="AZ57" i="23"/>
  <c r="AR57" i="23"/>
  <c r="AJ57" i="23"/>
  <c r="AB57" i="23"/>
  <c r="BO57" i="23"/>
  <c r="BG57" i="23"/>
  <c r="AY57" i="23"/>
  <c r="AQ57" i="23"/>
  <c r="AI57" i="23"/>
  <c r="BN57" i="23"/>
  <c r="BF57" i="23"/>
  <c r="AX57" i="23"/>
  <c r="AP57" i="23"/>
  <c r="AH57" i="23"/>
  <c r="DQ17" i="15"/>
  <c r="ED17" i="15"/>
  <c r="EV43" i="15"/>
  <c r="BK52" i="23"/>
  <c r="BC52" i="23"/>
  <c r="AU52" i="23"/>
  <c r="AM52" i="23"/>
  <c r="AE52" i="23"/>
  <c r="BJ52" i="23"/>
  <c r="BB52" i="23"/>
  <c r="AT52" i="23"/>
  <c r="AL52" i="23"/>
  <c r="AD52" i="23"/>
  <c r="BI52" i="23"/>
  <c r="BA52" i="23"/>
  <c r="AS52" i="23"/>
  <c r="AK52" i="23"/>
  <c r="AC52" i="23"/>
  <c r="BG52" i="23"/>
  <c r="AQ52" i="23"/>
  <c r="BH52" i="23"/>
  <c r="AZ52" i="23"/>
  <c r="AR52" i="23"/>
  <c r="AJ52" i="23"/>
  <c r="AB52" i="23"/>
  <c r="BO52" i="23"/>
  <c r="AY52" i="23"/>
  <c r="AI52" i="23"/>
  <c r="BN52" i="23"/>
  <c r="BF52" i="23"/>
  <c r="AX52" i="23"/>
  <c r="AP52" i="23"/>
  <c r="AH52" i="23"/>
  <c r="BM52" i="23"/>
  <c r="BE52" i="23"/>
  <c r="AW52" i="23"/>
  <c r="BR52" i="23" s="1"/>
  <c r="AO52" i="23"/>
  <c r="AG52" i="23"/>
  <c r="BL52" i="23"/>
  <c r="BD52" i="23"/>
  <c r="AV52" i="23"/>
  <c r="AN52" i="23"/>
  <c r="AF52" i="23"/>
  <c r="BI55" i="23"/>
  <c r="BA55" i="23"/>
  <c r="AS55" i="23"/>
  <c r="AK55" i="23"/>
  <c r="AC55" i="23"/>
  <c r="BH55" i="23"/>
  <c r="AZ55" i="23"/>
  <c r="AR55" i="23"/>
  <c r="AJ55" i="23"/>
  <c r="AB55" i="23"/>
  <c r="BO55" i="23"/>
  <c r="BG55" i="23"/>
  <c r="AY55" i="23"/>
  <c r="AQ55" i="23"/>
  <c r="AI55" i="23"/>
  <c r="BN55" i="23"/>
  <c r="BF55" i="23"/>
  <c r="AX55" i="23"/>
  <c r="AP55" i="23"/>
  <c r="AH55" i="23"/>
  <c r="BM55" i="23"/>
  <c r="BE55" i="23"/>
  <c r="AW55" i="23"/>
  <c r="BR55" i="23" s="1"/>
  <c r="AO55" i="23"/>
  <c r="AG55" i="23"/>
  <c r="BL55" i="23"/>
  <c r="BD55" i="23"/>
  <c r="AV55" i="23"/>
  <c r="AN55" i="23"/>
  <c r="AF55" i="23"/>
  <c r="BK55" i="23"/>
  <c r="BC55" i="23"/>
  <c r="AU55" i="23"/>
  <c r="AM55" i="23"/>
  <c r="AE55" i="23"/>
  <c r="BJ55" i="23"/>
  <c r="BB55" i="23"/>
  <c r="AT55" i="23"/>
  <c r="AL55" i="23"/>
  <c r="AD55" i="23"/>
  <c r="BO58" i="23"/>
  <c r="BG58" i="23"/>
  <c r="AY58" i="23"/>
  <c r="AQ58" i="23"/>
  <c r="AI58" i="23"/>
  <c r="BN58" i="23"/>
  <c r="BF58" i="23"/>
  <c r="AX58" i="23"/>
  <c r="AP58" i="23"/>
  <c r="AH58" i="23"/>
  <c r="BM58" i="23"/>
  <c r="BE58" i="23"/>
  <c r="AW58" i="23"/>
  <c r="BR58" i="23" s="1"/>
  <c r="AO58" i="23"/>
  <c r="AG58" i="23"/>
  <c r="BL58" i="23"/>
  <c r="BD58" i="23"/>
  <c r="AV58" i="23"/>
  <c r="AN58" i="23"/>
  <c r="AF58" i="23"/>
  <c r="BK58" i="23"/>
  <c r="BC58" i="23"/>
  <c r="AU58" i="23"/>
  <c r="AM58" i="23"/>
  <c r="AE58" i="23"/>
  <c r="BJ58" i="23"/>
  <c r="BB58" i="23"/>
  <c r="AT58" i="23"/>
  <c r="AL58" i="23"/>
  <c r="AD58" i="23"/>
  <c r="BI58" i="23"/>
  <c r="BA58" i="23"/>
  <c r="AS58" i="23"/>
  <c r="AK58" i="23"/>
  <c r="AC58" i="23"/>
  <c r="BH58" i="23"/>
  <c r="AZ58" i="23"/>
  <c r="AR58" i="23"/>
  <c r="AJ58" i="23"/>
  <c r="AB58" i="23"/>
  <c r="BM61" i="23"/>
  <c r="BE61" i="23"/>
  <c r="AW61" i="23"/>
  <c r="BR61" i="23" s="1"/>
  <c r="AO61" i="23"/>
  <c r="AG61" i="23"/>
  <c r="BL61" i="23"/>
  <c r="BD61" i="23"/>
  <c r="AV61" i="23"/>
  <c r="AN61" i="23"/>
  <c r="AF61" i="23"/>
  <c r="BK61" i="23"/>
  <c r="BC61" i="23"/>
  <c r="AU61" i="23"/>
  <c r="AM61" i="23"/>
  <c r="AE61" i="23"/>
  <c r="BJ61" i="23"/>
  <c r="BB61" i="23"/>
  <c r="AT61" i="23"/>
  <c r="AL61" i="23"/>
  <c r="AD61" i="23"/>
  <c r="BI61" i="23"/>
  <c r="BA61" i="23"/>
  <c r="AS61" i="23"/>
  <c r="AK61" i="23"/>
  <c r="AC61" i="23"/>
  <c r="BH61" i="23"/>
  <c r="AZ61" i="23"/>
  <c r="AR61" i="23"/>
  <c r="AJ61" i="23"/>
  <c r="AB61" i="23"/>
  <c r="BO61" i="23"/>
  <c r="BG61" i="23"/>
  <c r="AY61" i="23"/>
  <c r="AQ61" i="23"/>
  <c r="AI61" i="23"/>
  <c r="BN61" i="23"/>
  <c r="BF61" i="23"/>
  <c r="AX61" i="23"/>
  <c r="AP61" i="23"/>
  <c r="AH61" i="23"/>
  <c r="EN26" i="15"/>
  <c r="ES26" i="15"/>
  <c r="EG26" i="15"/>
  <c r="ED26" i="15"/>
  <c r="DS26" i="15"/>
  <c r="DW26" i="15"/>
  <c r="DM26" i="15"/>
  <c r="DK26" i="15"/>
  <c r="EH26" i="15"/>
  <c r="EK26" i="15"/>
  <c r="DT26" i="15"/>
  <c r="EI26" i="15"/>
  <c r="ER26" i="15"/>
  <c r="DQ26" i="15"/>
  <c r="DZ26" i="15"/>
  <c r="DL26" i="15"/>
  <c r="EQ26" i="15"/>
  <c r="EL26" i="15"/>
  <c r="EW26" i="15"/>
  <c r="DN26" i="15"/>
  <c r="EE26" i="15"/>
  <c r="DV26" i="15"/>
  <c r="EO26" i="15"/>
  <c r="DR26" i="15"/>
  <c r="EM26" i="15"/>
  <c r="ET26" i="15"/>
  <c r="EU26" i="15"/>
  <c r="DJ26" i="15"/>
  <c r="EF26" i="15"/>
  <c r="DY26" i="15"/>
  <c r="DX26" i="15"/>
  <c r="EA26" i="15"/>
  <c r="EV26" i="15"/>
  <c r="EB26" i="15"/>
  <c r="DO26" i="15"/>
  <c r="EC26" i="15"/>
  <c r="DP26" i="15"/>
  <c r="ER31" i="15"/>
  <c r="EG43" i="15"/>
  <c r="DZ31" i="15"/>
  <c r="DW31" i="15"/>
  <c r="EF31" i="15"/>
  <c r="ED31" i="15"/>
  <c r="EI43" i="15"/>
  <c r="EB43" i="15"/>
  <c r="DK17" i="15"/>
  <c r="EO31" i="15"/>
  <c r="DY17" i="15"/>
  <c r="DV31" i="15"/>
  <c r="ER17" i="15"/>
  <c r="DM31" i="15"/>
  <c r="EJ17" i="15"/>
  <c r="EM17" i="15"/>
  <c r="EN31" i="15"/>
  <c r="EH31" i="15"/>
  <c r="EE43" i="15"/>
  <c r="FU41" i="15"/>
  <c r="EV28" i="15"/>
  <c r="DW28" i="15"/>
  <c r="DN28" i="15"/>
  <c r="DS43" i="15"/>
  <c r="DU43" i="15"/>
  <c r="DW43" i="15"/>
  <c r="EL28" i="15"/>
  <c r="EG28" i="15"/>
  <c r="DY43" i="15"/>
  <c r="EU43" i="15"/>
  <c r="DX23" i="15"/>
  <c r="EI31" i="15"/>
  <c r="DT23" i="15"/>
  <c r="DY28" i="15"/>
  <c r="EA31" i="15"/>
  <c r="DU31" i="15"/>
  <c r="EG31" i="15"/>
  <c r="EV31" i="15"/>
  <c r="DO23" i="15"/>
  <c r="DP31" i="15"/>
  <c r="ES42" i="15"/>
  <c r="EQ42" i="15"/>
  <c r="EN42" i="15"/>
  <c r="EC42" i="15"/>
  <c r="EM31" i="15"/>
  <c r="EM139" i="27" s="1"/>
  <c r="EW31" i="15"/>
  <c r="EW139" i="27" s="1"/>
  <c r="ET31" i="15"/>
  <c r="EC31" i="15"/>
  <c r="EC139" i="27" s="1"/>
  <c r="EB31" i="15"/>
  <c r="DS23" i="15"/>
  <c r="DP23" i="15"/>
  <c r="DK23" i="15"/>
  <c r="DW23" i="15"/>
  <c r="EJ23" i="15"/>
  <c r="EW23" i="15"/>
  <c r="EP23" i="15"/>
  <c r="DN23" i="15"/>
  <c r="ED23" i="15"/>
  <c r="EA23" i="15"/>
  <c r="ER23" i="15"/>
  <c r="DY23" i="15"/>
  <c r="EO23" i="15"/>
  <c r="DV23" i="15"/>
  <c r="EE23" i="15"/>
  <c r="DJ23" i="15"/>
  <c r="EC23" i="15"/>
  <c r="EB42" i="15"/>
  <c r="DX29" i="15"/>
  <c r="DK29" i="15"/>
  <c r="EQ29" i="15"/>
  <c r="DO29" i="15"/>
  <c r="EC29" i="15"/>
  <c r="EH29" i="15"/>
  <c r="EM29" i="15"/>
  <c r="DM29" i="15"/>
  <c r="EU29" i="15"/>
  <c r="EP29" i="15"/>
  <c r="EB29" i="15"/>
  <c r="EV29" i="15"/>
  <c r="DW29" i="15"/>
  <c r="DU29" i="15"/>
  <c r="ET29" i="15"/>
  <c r="DS29" i="15"/>
  <c r="DQ29" i="15"/>
  <c r="EA29" i="15"/>
  <c r="EN29" i="15"/>
  <c r="ES29" i="15"/>
  <c r="EW29" i="15"/>
  <c r="ED42" i="15"/>
  <c r="DT28" i="15"/>
  <c r="DU28" i="15"/>
  <c r="EB28" i="15"/>
  <c r="EO28" i="15"/>
  <c r="EE28" i="15"/>
  <c r="DZ28" i="15"/>
  <c r="DM28" i="15"/>
  <c r="DQ28" i="15"/>
  <c r="DO31" i="15"/>
  <c r="DQ31" i="15"/>
  <c r="DN42" i="15"/>
  <c r="DS42" i="15"/>
  <c r="EF42" i="15"/>
  <c r="EI42" i="15"/>
  <c r="DN17" i="15"/>
  <c r="ES17" i="15"/>
  <c r="DS17" i="15"/>
  <c r="DM17" i="15"/>
  <c r="EW42" i="15"/>
  <c r="DK31" i="15"/>
  <c r="DK42" i="15"/>
  <c r="EU31" i="15"/>
  <c r="CN15" i="15"/>
  <c r="EF15" i="15"/>
  <c r="EF123" i="27" s="1"/>
  <c r="DV36" i="15"/>
  <c r="DV144" i="27" s="1"/>
  <c r="CD36" i="15"/>
  <c r="EE36" i="15"/>
  <c r="EE144" i="27" s="1"/>
  <c r="CM36" i="15"/>
  <c r="DN36" i="15"/>
  <c r="DN144" i="27" s="1"/>
  <c r="BV36" i="15"/>
  <c r="DY36" i="15"/>
  <c r="DY144" i="27" s="1"/>
  <c r="CG36" i="15"/>
  <c r="DE15" i="15"/>
  <c r="EW15" i="15"/>
  <c r="EW123" i="27" s="1"/>
  <c r="CV15" i="15"/>
  <c r="EN15" i="15"/>
  <c r="EN123" i="27" s="1"/>
  <c r="CJ15" i="15"/>
  <c r="EB15" i="15"/>
  <c r="EB123" i="27" s="1"/>
  <c r="CC15" i="15"/>
  <c r="DU15" i="15"/>
  <c r="DU123" i="27" s="1"/>
  <c r="CG15" i="15"/>
  <c r="DY15" i="15"/>
  <c r="DY123" i="27" s="1"/>
  <c r="BZ22" i="15"/>
  <c r="DR22" i="15"/>
  <c r="DR130" i="27" s="1"/>
  <c r="CR22" i="15"/>
  <c r="EJ22" i="15"/>
  <c r="EJ130" i="27" s="1"/>
  <c r="DC22" i="15"/>
  <c r="EU22" i="15"/>
  <c r="EU130" i="27" s="1"/>
  <c r="CZ22" i="15"/>
  <c r="ER22" i="15"/>
  <c r="ER130" i="27" s="1"/>
  <c r="BV22" i="15"/>
  <c r="DN22" i="15"/>
  <c r="DN130" i="27" s="1"/>
  <c r="CQ44" i="15"/>
  <c r="EI44" i="15"/>
  <c r="EI152" i="27" s="1"/>
  <c r="CK44" i="15"/>
  <c r="EC44" i="15"/>
  <c r="EC152" i="27" s="1"/>
  <c r="BV44" i="15"/>
  <c r="DN44" i="15"/>
  <c r="DN152" i="27" s="1"/>
  <c r="CP44" i="15"/>
  <c r="EH44" i="15"/>
  <c r="EH152" i="27" s="1"/>
  <c r="CL44" i="15"/>
  <c r="ED44" i="15"/>
  <c r="ED152" i="27" s="1"/>
  <c r="CD37" i="15"/>
  <c r="DV37" i="15"/>
  <c r="DV145" i="27" s="1"/>
  <c r="BU37" i="15"/>
  <c r="DM37" i="15"/>
  <c r="DM145" i="27" s="1"/>
  <c r="CP37" i="15"/>
  <c r="EH37" i="15"/>
  <c r="EH145" i="27" s="1"/>
  <c r="CU37" i="15"/>
  <c r="EM37" i="15"/>
  <c r="EM145" i="27" s="1"/>
  <c r="CY37" i="15"/>
  <c r="EQ37" i="15"/>
  <c r="EQ145" i="27" s="1"/>
  <c r="DC33" i="15"/>
  <c r="EU33" i="15"/>
  <c r="EU141" i="27" s="1"/>
  <c r="DB33" i="15"/>
  <c r="ET33" i="15"/>
  <c r="ET141" i="27" s="1"/>
  <c r="DE33" i="15"/>
  <c r="EW33" i="15"/>
  <c r="EW141" i="27" s="1"/>
  <c r="EK33" i="15"/>
  <c r="EK141" i="27" s="1"/>
  <c r="CS33" i="15"/>
  <c r="CL33" i="15"/>
  <c r="ED33" i="15"/>
  <c r="ED141" i="27" s="1"/>
  <c r="DR34" i="15"/>
  <c r="DR142" i="27" s="1"/>
  <c r="BZ34" i="15"/>
  <c r="DA34" i="15"/>
  <c r="ES34" i="15"/>
  <c r="ES142" i="27" s="1"/>
  <c r="CM34" i="15"/>
  <c r="EE34" i="15"/>
  <c r="EE142" i="27" s="1"/>
  <c r="BU34" i="15"/>
  <c r="DM34" i="15"/>
  <c r="DM142" i="27" s="1"/>
  <c r="BS34" i="15"/>
  <c r="DK34" i="15"/>
  <c r="DK142" i="27" s="1"/>
  <c r="AQ62" i="15"/>
  <c r="AS171" i="27" s="1"/>
  <c r="AY62" i="15"/>
  <c r="BA171" i="27" s="1"/>
  <c r="AB62" i="15"/>
  <c r="AD171" i="27" s="1"/>
  <c r="AH62" i="15"/>
  <c r="AJ171" i="27" s="1"/>
  <c r="AS62" i="15"/>
  <c r="AU171" i="27" s="1"/>
  <c r="AR62" i="15"/>
  <c r="AT171" i="27" s="1"/>
  <c r="AO62" i="15"/>
  <c r="AQ171" i="27" s="1"/>
  <c r="BL62" i="15"/>
  <c r="BN171" i="27" s="1"/>
  <c r="AL62" i="15"/>
  <c r="AN171" i="27" s="1"/>
  <c r="BH62" i="15"/>
  <c r="BJ171" i="27" s="1"/>
  <c r="AJ62" i="15"/>
  <c r="AL171" i="27" s="1"/>
  <c r="AF62" i="15"/>
  <c r="AH171" i="27" s="1"/>
  <c r="AE62" i="15"/>
  <c r="AG171" i="27" s="1"/>
  <c r="BG62" i="15"/>
  <c r="BI171" i="27" s="1"/>
  <c r="BC62" i="15"/>
  <c r="BE171" i="27" s="1"/>
  <c r="BJ62" i="15"/>
  <c r="BL171" i="27" s="1"/>
  <c r="AT62" i="15"/>
  <c r="AV171" i="27" s="1"/>
  <c r="BB62" i="15"/>
  <c r="BD171" i="27" s="1"/>
  <c r="BM62" i="15"/>
  <c r="BO171" i="27" s="1"/>
  <c r="AK62" i="15"/>
  <c r="AM171" i="27" s="1"/>
  <c r="Z62" i="15"/>
  <c r="AB171" i="27" s="1"/>
  <c r="AZ62" i="15"/>
  <c r="BB171" i="27" s="1"/>
  <c r="AX62" i="15"/>
  <c r="AZ171" i="27" s="1"/>
  <c r="AC62" i="15"/>
  <c r="AE171" i="27" s="1"/>
  <c r="AA62" i="15"/>
  <c r="AC171" i="27" s="1"/>
  <c r="AW62" i="15"/>
  <c r="AY171" i="27" s="1"/>
  <c r="BD62" i="15"/>
  <c r="BF171" i="27" s="1"/>
  <c r="BE62" i="15"/>
  <c r="BG171" i="27" s="1"/>
  <c r="AU62" i="15"/>
  <c r="AW171" i="27" s="1"/>
  <c r="BF62" i="15"/>
  <c r="BH171" i="27" s="1"/>
  <c r="AP62" i="15"/>
  <c r="AR171" i="27" s="1"/>
  <c r="AD62" i="15"/>
  <c r="AF171" i="27" s="1"/>
  <c r="BA62" i="15"/>
  <c r="BC171" i="27" s="1"/>
  <c r="AI62" i="15"/>
  <c r="AK171" i="27" s="1"/>
  <c r="BI62" i="15"/>
  <c r="BK171" i="27" s="1"/>
  <c r="BK62" i="15"/>
  <c r="BM171" i="27" s="1"/>
  <c r="AM62" i="15"/>
  <c r="AO171" i="27" s="1"/>
  <c r="AV62" i="15"/>
  <c r="AX171" i="27" s="1"/>
  <c r="AN62" i="15"/>
  <c r="AP171" i="27" s="1"/>
  <c r="AG62" i="15"/>
  <c r="AI171" i="27" s="1"/>
  <c r="BJ57" i="15"/>
  <c r="BL166" i="27" s="1"/>
  <c r="AK57" i="15"/>
  <c r="AM166" i="27" s="1"/>
  <c r="AE57" i="15"/>
  <c r="AG166" i="27" s="1"/>
  <c r="AB57" i="15"/>
  <c r="AD166" i="27" s="1"/>
  <c r="BD57" i="15"/>
  <c r="BF166" i="27" s="1"/>
  <c r="AF57" i="15"/>
  <c r="AH166" i="27" s="1"/>
  <c r="AO57" i="15"/>
  <c r="AQ166" i="27" s="1"/>
  <c r="BG57" i="15"/>
  <c r="BI166" i="27" s="1"/>
  <c r="BE57" i="15"/>
  <c r="BG166" i="27" s="1"/>
  <c r="AU57" i="15"/>
  <c r="AW166" i="27" s="1"/>
  <c r="BM57" i="15"/>
  <c r="BO166" i="27" s="1"/>
  <c r="AC57" i="15"/>
  <c r="AE166" i="27" s="1"/>
  <c r="AS57" i="15"/>
  <c r="AU166" i="27" s="1"/>
  <c r="AR57" i="15"/>
  <c r="AT166" i="27" s="1"/>
  <c r="AD57" i="15"/>
  <c r="AF166" i="27" s="1"/>
  <c r="AT57" i="15"/>
  <c r="AV166" i="27" s="1"/>
  <c r="AG57" i="15"/>
  <c r="AI166" i="27" s="1"/>
  <c r="AN57" i="15"/>
  <c r="AP166" i="27" s="1"/>
  <c r="AZ57" i="15"/>
  <c r="BB166" i="27" s="1"/>
  <c r="AI57" i="15"/>
  <c r="AK166" i="27" s="1"/>
  <c r="BF57" i="15"/>
  <c r="BH166" i="27" s="1"/>
  <c r="BC57" i="15"/>
  <c r="BE166" i="27" s="1"/>
  <c r="BL57" i="15"/>
  <c r="BN166" i="27" s="1"/>
  <c r="AL57" i="15"/>
  <c r="AN166" i="27" s="1"/>
  <c r="Z57" i="15"/>
  <c r="AB166" i="27" s="1"/>
  <c r="AY57" i="15"/>
  <c r="BA166" i="27" s="1"/>
  <c r="AJ57" i="15"/>
  <c r="AL166" i="27" s="1"/>
  <c r="AV57" i="15"/>
  <c r="AX166" i="27" s="1"/>
  <c r="BH57" i="15"/>
  <c r="BJ166" i="27" s="1"/>
  <c r="AM57" i="15"/>
  <c r="AO166" i="27" s="1"/>
  <c r="AW57" i="15"/>
  <c r="AY166" i="27" s="1"/>
  <c r="AX57" i="15"/>
  <c r="AZ166" i="27" s="1"/>
  <c r="AQ57" i="15"/>
  <c r="AS166" i="27" s="1"/>
  <c r="BI57" i="15"/>
  <c r="BK166" i="27" s="1"/>
  <c r="AA57" i="15"/>
  <c r="AC166" i="27" s="1"/>
  <c r="BB57" i="15"/>
  <c r="BD166" i="27" s="1"/>
  <c r="AH57" i="15"/>
  <c r="AJ166" i="27" s="1"/>
  <c r="AP57" i="15"/>
  <c r="AR166" i="27" s="1"/>
  <c r="BA57" i="15"/>
  <c r="BC166" i="27" s="1"/>
  <c r="BK57" i="15"/>
  <c r="BM166" i="27" s="1"/>
  <c r="AJ50" i="15"/>
  <c r="AL159" i="27" s="1"/>
  <c r="AR50" i="15"/>
  <c r="AT159" i="27" s="1"/>
  <c r="BH50" i="15"/>
  <c r="BJ159" i="27" s="1"/>
  <c r="AB50" i="15"/>
  <c r="AD159" i="27" s="1"/>
  <c r="AK50" i="15"/>
  <c r="AM159" i="27" s="1"/>
  <c r="AG50" i="15"/>
  <c r="AI159" i="27" s="1"/>
  <c r="AO50" i="15"/>
  <c r="AQ159" i="27" s="1"/>
  <c r="AS50" i="15"/>
  <c r="AU159" i="27" s="1"/>
  <c r="AN50" i="15"/>
  <c r="AP159" i="27" s="1"/>
  <c r="AY50" i="15"/>
  <c r="BA159" i="27" s="1"/>
  <c r="BE50" i="15"/>
  <c r="BG159" i="27" s="1"/>
  <c r="BI50" i="15"/>
  <c r="BK159" i="27" s="1"/>
  <c r="BM50" i="15"/>
  <c r="BO159" i="27" s="1"/>
  <c r="Z50" i="15"/>
  <c r="AB159" i="27" s="1"/>
  <c r="AD50" i="15"/>
  <c r="AF159" i="27" s="1"/>
  <c r="AT50" i="15"/>
  <c r="AV159" i="27" s="1"/>
  <c r="BB50" i="15"/>
  <c r="BD159" i="27" s="1"/>
  <c r="AF50" i="15"/>
  <c r="AH159" i="27" s="1"/>
  <c r="BA50" i="15"/>
  <c r="BC159" i="27" s="1"/>
  <c r="BF50" i="15"/>
  <c r="BH159" i="27" s="1"/>
  <c r="AV50" i="15"/>
  <c r="AX159" i="27" s="1"/>
  <c r="BL50" i="15"/>
  <c r="BN159" i="27" s="1"/>
  <c r="AQ50" i="15"/>
  <c r="AS159" i="27" s="1"/>
  <c r="AC50" i="15"/>
  <c r="AE159" i="27" s="1"/>
  <c r="BJ50" i="15"/>
  <c r="BL159" i="27" s="1"/>
  <c r="AA50" i="15"/>
  <c r="AC159" i="27" s="1"/>
  <c r="AE50" i="15"/>
  <c r="AG159" i="27" s="1"/>
  <c r="AM50" i="15"/>
  <c r="AO159" i="27" s="1"/>
  <c r="AW50" i="15"/>
  <c r="AY159" i="27" s="1"/>
  <c r="AZ50" i="15"/>
  <c r="BB159" i="27" s="1"/>
  <c r="BK50" i="15"/>
  <c r="BM159" i="27" s="1"/>
  <c r="AL50" i="15"/>
  <c r="AN159" i="27" s="1"/>
  <c r="AU50" i="15"/>
  <c r="AW159" i="27" s="1"/>
  <c r="BD50" i="15"/>
  <c r="BF159" i="27" s="1"/>
  <c r="AH50" i="15"/>
  <c r="AJ159" i="27" s="1"/>
  <c r="AI50" i="15"/>
  <c r="AK159" i="27" s="1"/>
  <c r="BC50" i="15"/>
  <c r="BE159" i="27" s="1"/>
  <c r="AP50" i="15"/>
  <c r="AR159" i="27" s="1"/>
  <c r="BG50" i="15"/>
  <c r="BI159" i="27" s="1"/>
  <c r="AX50" i="15"/>
  <c r="AZ159" i="27" s="1"/>
  <c r="BY11" i="15"/>
  <c r="DQ11" i="15"/>
  <c r="DQ119" i="27" s="1"/>
  <c r="CJ11" i="15"/>
  <c r="EB11" i="15"/>
  <c r="EB119" i="27" s="1"/>
  <c r="CZ11" i="15"/>
  <c r="ER11" i="15"/>
  <c r="ER119" i="27" s="1"/>
  <c r="CX11" i="15"/>
  <c r="EP11" i="15"/>
  <c r="EP119" i="27" s="1"/>
  <c r="DA11" i="15"/>
  <c r="ES11" i="15"/>
  <c r="ES119" i="27" s="1"/>
  <c r="EK46" i="15"/>
  <c r="EK154" i="27" s="1"/>
  <c r="CS46" i="15"/>
  <c r="DN46" i="15"/>
  <c r="DN154" i="27" s="1"/>
  <c r="BV46" i="15"/>
  <c r="ER46" i="15"/>
  <c r="ER154" i="27" s="1"/>
  <c r="CZ46" i="15"/>
  <c r="DV46" i="15"/>
  <c r="DV154" i="27" s="1"/>
  <c r="CD46" i="15"/>
  <c r="CC46" i="15"/>
  <c r="DU46" i="15"/>
  <c r="DU154" i="27" s="1"/>
  <c r="CF39" i="15"/>
  <c r="DX39" i="15"/>
  <c r="DX147" i="27" s="1"/>
  <c r="CE39" i="15"/>
  <c r="DW39" i="15"/>
  <c r="DW147" i="27" s="1"/>
  <c r="CT39" i="15"/>
  <c r="EL39" i="15"/>
  <c r="EL147" i="27" s="1"/>
  <c r="CD39" i="15"/>
  <c r="DV39" i="15"/>
  <c r="DV147" i="27" s="1"/>
  <c r="CN39" i="15"/>
  <c r="EF39" i="15"/>
  <c r="EF147" i="27" s="1"/>
  <c r="CL21" i="15"/>
  <c r="ED21" i="15"/>
  <c r="ED129" i="27" s="1"/>
  <c r="BR21" i="15"/>
  <c r="DJ21" i="15"/>
  <c r="DJ129" i="27" s="1"/>
  <c r="CH21" i="15"/>
  <c r="DZ21" i="15"/>
  <c r="DZ129" i="27" s="1"/>
  <c r="CS21" i="15"/>
  <c r="EK21" i="15"/>
  <c r="EK129" i="27" s="1"/>
  <c r="CZ21" i="15"/>
  <c r="ER21" i="15"/>
  <c r="ER129" i="27" s="1"/>
  <c r="CP35" i="15"/>
  <c r="EH35" i="15"/>
  <c r="EH143" i="27" s="1"/>
  <c r="CE35" i="15"/>
  <c r="DW35" i="15"/>
  <c r="DW143" i="27" s="1"/>
  <c r="DZ35" i="15"/>
  <c r="DZ143" i="27" s="1"/>
  <c r="CH35" i="15"/>
  <c r="BV35" i="15"/>
  <c r="DN35" i="15"/>
  <c r="DN143" i="27" s="1"/>
  <c r="BX35" i="15"/>
  <c r="DP35" i="15"/>
  <c r="DP143" i="27" s="1"/>
  <c r="BW25" i="15"/>
  <c r="DO25" i="15"/>
  <c r="DO133" i="27" s="1"/>
  <c r="BY25" i="15"/>
  <c r="DQ25" i="15"/>
  <c r="DQ133" i="27" s="1"/>
  <c r="DB25" i="15"/>
  <c r="ET25" i="15"/>
  <c r="ET133" i="27" s="1"/>
  <c r="CY25" i="15"/>
  <c r="EQ25" i="15"/>
  <c r="EQ133" i="27" s="1"/>
  <c r="CM25" i="15"/>
  <c r="EE25" i="15"/>
  <c r="EE133" i="27" s="1"/>
  <c r="EL18" i="15"/>
  <c r="EL126" i="27" s="1"/>
  <c r="CT18" i="15"/>
  <c r="ER18" i="15"/>
  <c r="ER126" i="27" s="1"/>
  <c r="CZ18" i="15"/>
  <c r="ET18" i="15"/>
  <c r="ET126" i="27" s="1"/>
  <c r="DB18" i="15"/>
  <c r="DN18" i="15"/>
  <c r="DN126" i="27" s="1"/>
  <c r="BV18" i="15"/>
  <c r="EJ18" i="15"/>
  <c r="EJ126" i="27" s="1"/>
  <c r="CR18" i="15"/>
  <c r="CN38" i="15"/>
  <c r="EF38" i="15"/>
  <c r="EF146" i="27" s="1"/>
  <c r="CM38" i="15"/>
  <c r="EE38" i="15"/>
  <c r="EE146" i="27" s="1"/>
  <c r="CT38" i="15"/>
  <c r="EL38" i="15"/>
  <c r="EL146" i="27" s="1"/>
  <c r="BU38" i="15"/>
  <c r="DM38" i="15"/>
  <c r="DM146" i="27" s="1"/>
  <c r="CA38" i="15"/>
  <c r="DS38" i="15"/>
  <c r="DS146" i="27" s="1"/>
  <c r="BZ16" i="15"/>
  <c r="DR16" i="15"/>
  <c r="DR124" i="27" s="1"/>
  <c r="CR16" i="15"/>
  <c r="EJ16" i="15"/>
  <c r="EJ124" i="27" s="1"/>
  <c r="BS16" i="15"/>
  <c r="DK16" i="15"/>
  <c r="DK124" i="27" s="1"/>
  <c r="CJ16" i="15"/>
  <c r="EB16" i="15"/>
  <c r="EB124" i="27" s="1"/>
  <c r="CT16" i="15"/>
  <c r="EL16" i="15"/>
  <c r="EL124" i="27" s="1"/>
  <c r="CM13" i="15"/>
  <c r="EE13" i="15"/>
  <c r="EE121" i="27" s="1"/>
  <c r="BU13" i="15"/>
  <c r="DM13" i="15"/>
  <c r="DM121" i="27" s="1"/>
  <c r="DC13" i="15"/>
  <c r="EU13" i="15"/>
  <c r="EU121" i="27" s="1"/>
  <c r="CY13" i="15"/>
  <c r="EQ13" i="15"/>
  <c r="EQ121" i="27" s="1"/>
  <c r="DB13" i="15"/>
  <c r="ET13" i="15"/>
  <c r="ET121" i="27" s="1"/>
  <c r="CE40" i="15"/>
  <c r="DW40" i="15"/>
  <c r="DW148" i="27" s="1"/>
  <c r="CC40" i="15"/>
  <c r="DU40" i="15"/>
  <c r="DU148" i="27" s="1"/>
  <c r="CD40" i="15"/>
  <c r="DV40" i="15"/>
  <c r="DV148" i="27" s="1"/>
  <c r="BX40" i="15"/>
  <c r="DP40" i="15"/>
  <c r="DP148" i="27" s="1"/>
  <c r="CB40" i="15"/>
  <c r="DT40" i="15"/>
  <c r="DT148" i="27" s="1"/>
  <c r="CT12" i="15"/>
  <c r="EL12" i="15"/>
  <c r="EL120" i="27" s="1"/>
  <c r="BU12" i="15"/>
  <c r="DM12" i="15"/>
  <c r="DM120" i="27" s="1"/>
  <c r="BY12" i="15"/>
  <c r="DQ12" i="15"/>
  <c r="DQ120" i="27" s="1"/>
  <c r="CV12" i="15"/>
  <c r="EN12" i="15"/>
  <c r="EN120" i="27" s="1"/>
  <c r="CU12" i="15"/>
  <c r="EM12" i="15"/>
  <c r="EM120" i="27" s="1"/>
  <c r="DO27" i="15"/>
  <c r="DO135" i="27" s="1"/>
  <c r="BW27" i="15"/>
  <c r="DU27" i="15"/>
  <c r="DU135" i="27" s="1"/>
  <c r="CC27" i="15"/>
  <c r="ES27" i="15"/>
  <c r="ES135" i="27" s="1"/>
  <c r="DA27" i="15"/>
  <c r="EF27" i="15"/>
  <c r="EF135" i="27" s="1"/>
  <c r="CN27" i="15"/>
  <c r="DQ27" i="15"/>
  <c r="DQ135" i="27" s="1"/>
  <c r="BY27" i="15"/>
  <c r="BU14" i="15"/>
  <c r="DM14" i="15"/>
  <c r="DM122" i="27" s="1"/>
  <c r="CQ14" i="15"/>
  <c r="EI14" i="15"/>
  <c r="EI122" i="27" s="1"/>
  <c r="CT14" i="15"/>
  <c r="EL14" i="15"/>
  <c r="EL122" i="27" s="1"/>
  <c r="CW14" i="15"/>
  <c r="EO14" i="15"/>
  <c r="EO122" i="27" s="1"/>
  <c r="CV14" i="15"/>
  <c r="EN14" i="15"/>
  <c r="EN122" i="27" s="1"/>
  <c r="CL32" i="15"/>
  <c r="ED32" i="15"/>
  <c r="ED140" i="27" s="1"/>
  <c r="CD32" i="15"/>
  <c r="DV32" i="15"/>
  <c r="DV140" i="27" s="1"/>
  <c r="CG32" i="15"/>
  <c r="DY32" i="15"/>
  <c r="DY140" i="27" s="1"/>
  <c r="CI32" i="15"/>
  <c r="EA32" i="15"/>
  <c r="EA140" i="27" s="1"/>
  <c r="CQ32" i="15"/>
  <c r="EI32" i="15"/>
  <c r="EI140" i="27" s="1"/>
  <c r="CG24" i="15"/>
  <c r="DY24" i="15"/>
  <c r="DY132" i="27" s="1"/>
  <c r="BT24" i="15"/>
  <c r="DL24" i="15"/>
  <c r="DL132" i="27" s="1"/>
  <c r="CI24" i="15"/>
  <c r="EA24" i="15"/>
  <c r="EA132" i="27" s="1"/>
  <c r="DB24" i="15"/>
  <c r="ET24" i="15"/>
  <c r="ET132" i="27" s="1"/>
  <c r="CD24" i="15"/>
  <c r="DV24" i="15"/>
  <c r="DV132" i="27" s="1"/>
  <c r="CR47" i="15"/>
  <c r="EJ47" i="15"/>
  <c r="EJ155" i="27" s="1"/>
  <c r="DM47" i="15"/>
  <c r="DM155" i="27" s="1"/>
  <c r="BU47" i="15"/>
  <c r="EA47" i="15"/>
  <c r="EA155" i="27" s="1"/>
  <c r="CI47" i="15"/>
  <c r="DB47" i="15"/>
  <c r="ET47" i="15"/>
  <c r="ET155" i="27" s="1"/>
  <c r="CN47" i="15"/>
  <c r="EF47" i="15"/>
  <c r="EF155" i="27" s="1"/>
  <c r="DV45" i="15"/>
  <c r="DV153" i="27" s="1"/>
  <c r="CD45" i="15"/>
  <c r="EP45" i="15"/>
  <c r="EP153" i="27" s="1"/>
  <c r="CX45" i="15"/>
  <c r="EQ45" i="15"/>
  <c r="EQ153" i="27" s="1"/>
  <c r="CY45" i="15"/>
  <c r="CE45" i="15"/>
  <c r="DW45" i="15"/>
  <c r="DW153" i="27" s="1"/>
  <c r="EH45" i="15"/>
  <c r="EH153" i="27" s="1"/>
  <c r="CP45" i="15"/>
  <c r="DW36" i="15"/>
  <c r="DW144" i="27" s="1"/>
  <c r="CE36" i="15"/>
  <c r="EH36" i="15"/>
  <c r="EH144" i="27" s="1"/>
  <c r="CP36" i="15"/>
  <c r="DQ36" i="15"/>
  <c r="DQ144" i="27" s="1"/>
  <c r="BY36" i="15"/>
  <c r="BR15" i="15"/>
  <c r="DJ15" i="15"/>
  <c r="DJ123" i="27" s="1"/>
  <c r="BZ15" i="15"/>
  <c r="DR15" i="15"/>
  <c r="DR123" i="27" s="1"/>
  <c r="CM15" i="15"/>
  <c r="EE15" i="15"/>
  <c r="EE123" i="27" s="1"/>
  <c r="CJ22" i="15"/>
  <c r="EB22" i="15"/>
  <c r="EB130" i="27" s="1"/>
  <c r="DE22" i="15"/>
  <c r="EW22" i="15"/>
  <c r="EW130" i="27" s="1"/>
  <c r="CT44" i="15"/>
  <c r="EL44" i="15"/>
  <c r="EL152" i="27" s="1"/>
  <c r="DD44" i="15"/>
  <c r="EV44" i="15"/>
  <c r="EV152" i="27" s="1"/>
  <c r="DE37" i="15"/>
  <c r="EW37" i="15"/>
  <c r="EW145" i="27" s="1"/>
  <c r="CK37" i="15"/>
  <c r="EC37" i="15"/>
  <c r="EC145" i="27" s="1"/>
  <c r="DD33" i="15"/>
  <c r="EV33" i="15"/>
  <c r="EV141" i="27" s="1"/>
  <c r="CB33" i="15"/>
  <c r="DT33" i="15"/>
  <c r="DT141" i="27" s="1"/>
  <c r="CP33" i="15"/>
  <c r="EH33" i="15"/>
  <c r="EH141" i="27" s="1"/>
  <c r="DW33" i="15"/>
  <c r="DW141" i="27" s="1"/>
  <c r="CE33" i="15"/>
  <c r="CH33" i="15"/>
  <c r="DZ33" i="15"/>
  <c r="DZ141" i="27" s="1"/>
  <c r="DT34" i="15"/>
  <c r="DT142" i="27" s="1"/>
  <c r="CB34" i="15"/>
  <c r="CN34" i="15"/>
  <c r="EF34" i="15"/>
  <c r="EF142" i="27" s="1"/>
  <c r="BT34" i="15"/>
  <c r="DL34" i="15"/>
  <c r="DL142" i="27" s="1"/>
  <c r="EM34" i="15"/>
  <c r="EM142" i="27" s="1"/>
  <c r="CU34" i="15"/>
  <c r="CL34" i="15"/>
  <c r="ED34" i="15"/>
  <c r="ED142" i="27" s="1"/>
  <c r="AX63" i="15"/>
  <c r="AZ172" i="27" s="1"/>
  <c r="BI63" i="15"/>
  <c r="BK172" i="27" s="1"/>
  <c r="BL63" i="15"/>
  <c r="BN172" i="27" s="1"/>
  <c r="AE63" i="15"/>
  <c r="AG172" i="27" s="1"/>
  <c r="AW63" i="15"/>
  <c r="AY172" i="27" s="1"/>
  <c r="AB63" i="15"/>
  <c r="AD172" i="27" s="1"/>
  <c r="AD63" i="15"/>
  <c r="AF172" i="27" s="1"/>
  <c r="BE63" i="15"/>
  <c r="BG172" i="27" s="1"/>
  <c r="BM63" i="15"/>
  <c r="BO172" i="27" s="1"/>
  <c r="AQ63" i="15"/>
  <c r="AS172" i="27" s="1"/>
  <c r="BG63" i="15"/>
  <c r="BI172" i="27" s="1"/>
  <c r="AY63" i="15"/>
  <c r="BA172" i="27" s="1"/>
  <c r="AI63" i="15"/>
  <c r="AK172" i="27" s="1"/>
  <c r="BC63" i="15"/>
  <c r="BE172" i="27" s="1"/>
  <c r="AR63" i="15"/>
  <c r="AT172" i="27" s="1"/>
  <c r="AV63" i="15"/>
  <c r="AX172" i="27" s="1"/>
  <c r="AG63" i="15"/>
  <c r="AI172" i="27" s="1"/>
  <c r="AN63" i="15"/>
  <c r="AP172" i="27" s="1"/>
  <c r="BK63" i="15"/>
  <c r="BM172" i="27" s="1"/>
  <c r="AU63" i="15"/>
  <c r="AW172" i="27" s="1"/>
  <c r="AS63" i="15"/>
  <c r="AU172" i="27" s="1"/>
  <c r="AJ63" i="15"/>
  <c r="AL172" i="27" s="1"/>
  <c r="BD63" i="15"/>
  <c r="BF172" i="27" s="1"/>
  <c r="AZ63" i="15"/>
  <c r="BB172" i="27" s="1"/>
  <c r="BB63" i="15"/>
  <c r="BD172" i="27" s="1"/>
  <c r="AA63" i="15"/>
  <c r="AC172" i="27" s="1"/>
  <c r="BA63" i="15"/>
  <c r="BC172" i="27" s="1"/>
  <c r="BF63" i="15"/>
  <c r="BH172" i="27" s="1"/>
  <c r="Z63" i="15"/>
  <c r="AB172" i="27" s="1"/>
  <c r="AM63" i="15"/>
  <c r="AO172" i="27" s="1"/>
  <c r="AC63" i="15"/>
  <c r="AE172" i="27" s="1"/>
  <c r="AT63" i="15"/>
  <c r="AV172" i="27" s="1"/>
  <c r="AF63" i="15"/>
  <c r="AH172" i="27" s="1"/>
  <c r="BH63" i="15"/>
  <c r="BJ172" i="27" s="1"/>
  <c r="AL63" i="15"/>
  <c r="AN172" i="27" s="1"/>
  <c r="AK63" i="15"/>
  <c r="AM172" i="27" s="1"/>
  <c r="BJ63" i="15"/>
  <c r="BL172" i="27" s="1"/>
  <c r="AP63" i="15"/>
  <c r="AR172" i="27" s="1"/>
  <c r="AO63" i="15"/>
  <c r="AQ172" i="27" s="1"/>
  <c r="AH63" i="15"/>
  <c r="AJ172" i="27" s="1"/>
  <c r="AT49" i="15"/>
  <c r="AV158" i="27" s="1"/>
  <c r="AL49" i="15"/>
  <c r="AN158" i="27" s="1"/>
  <c r="AS49" i="15"/>
  <c r="AU158" i="27" s="1"/>
  <c r="BM49" i="15"/>
  <c r="BO158" i="27" s="1"/>
  <c r="BK49" i="15"/>
  <c r="BM158" i="27" s="1"/>
  <c r="AI49" i="15"/>
  <c r="AK158" i="27" s="1"/>
  <c r="AA49" i="15"/>
  <c r="AC158" i="27" s="1"/>
  <c r="BC49" i="15"/>
  <c r="BE158" i="27" s="1"/>
  <c r="AC49" i="15"/>
  <c r="AE158" i="27" s="1"/>
  <c r="AW49" i="15"/>
  <c r="AY158" i="27" s="1"/>
  <c r="BG49" i="15"/>
  <c r="BI158" i="27" s="1"/>
  <c r="AP49" i="15"/>
  <c r="AR158" i="27" s="1"/>
  <c r="AH49" i="15"/>
  <c r="AJ158" i="27" s="1"/>
  <c r="BJ49" i="15"/>
  <c r="BL158" i="27" s="1"/>
  <c r="AE49" i="15"/>
  <c r="AG158" i="27" s="1"/>
  <c r="BE49" i="15"/>
  <c r="BG158" i="27" s="1"/>
  <c r="AO49" i="15"/>
  <c r="AQ158" i="27" s="1"/>
  <c r="BH49" i="15"/>
  <c r="BJ158" i="27" s="1"/>
  <c r="AN49" i="15"/>
  <c r="AP158" i="27" s="1"/>
  <c r="BB49" i="15"/>
  <c r="BD158" i="27" s="1"/>
  <c r="AF49" i="15"/>
  <c r="AH158" i="27" s="1"/>
  <c r="BD49" i="15"/>
  <c r="BF158" i="27" s="1"/>
  <c r="AG49" i="15"/>
  <c r="AI158" i="27" s="1"/>
  <c r="AQ49" i="15"/>
  <c r="AS158" i="27" s="1"/>
  <c r="AB49" i="15"/>
  <c r="AD158" i="27" s="1"/>
  <c r="AZ49" i="15"/>
  <c r="BB158" i="27" s="1"/>
  <c r="Z49" i="15"/>
  <c r="AB158" i="27" s="1"/>
  <c r="BA49" i="15"/>
  <c r="BC158" i="27" s="1"/>
  <c r="AX49" i="15"/>
  <c r="AZ158" i="27" s="1"/>
  <c r="BL49" i="15"/>
  <c r="BN158" i="27" s="1"/>
  <c r="AV49" i="15"/>
  <c r="AX158" i="27" s="1"/>
  <c r="AY49" i="15"/>
  <c r="BA158" i="27" s="1"/>
  <c r="AM49" i="15"/>
  <c r="AO158" i="27" s="1"/>
  <c r="BI49" i="15"/>
  <c r="BK158" i="27" s="1"/>
  <c r="AR49" i="15"/>
  <c r="AT158" i="27" s="1"/>
  <c r="AU49" i="15"/>
  <c r="AW158" i="27" s="1"/>
  <c r="BF49" i="15"/>
  <c r="BH158" i="27" s="1"/>
  <c r="AD49" i="15"/>
  <c r="AF158" i="27" s="1"/>
  <c r="AJ49" i="15"/>
  <c r="AL158" i="27" s="1"/>
  <c r="AK49" i="15"/>
  <c r="AM158" i="27" s="1"/>
  <c r="AF54" i="15"/>
  <c r="AH163" i="27" s="1"/>
  <c r="BF54" i="15"/>
  <c r="BH163" i="27" s="1"/>
  <c r="AG54" i="15"/>
  <c r="AI163" i="27" s="1"/>
  <c r="AS54" i="15"/>
  <c r="AU163" i="27" s="1"/>
  <c r="AT54" i="15"/>
  <c r="AV163" i="27" s="1"/>
  <c r="AZ54" i="15"/>
  <c r="BB163" i="27" s="1"/>
  <c r="BH54" i="15"/>
  <c r="BJ163" i="27" s="1"/>
  <c r="AV54" i="15"/>
  <c r="AX163" i="27" s="1"/>
  <c r="AC54" i="15"/>
  <c r="AE163" i="27" s="1"/>
  <c r="AN54" i="15"/>
  <c r="AP163" i="27" s="1"/>
  <c r="AY54" i="15"/>
  <c r="BA163" i="27" s="1"/>
  <c r="BA54" i="15"/>
  <c r="BC163" i="27" s="1"/>
  <c r="AD54" i="15"/>
  <c r="AF163" i="27" s="1"/>
  <c r="AX54" i="15"/>
  <c r="AZ163" i="27" s="1"/>
  <c r="AQ54" i="15"/>
  <c r="AS163" i="27" s="1"/>
  <c r="AW54" i="15"/>
  <c r="AY163" i="27" s="1"/>
  <c r="AM54" i="15"/>
  <c r="AO163" i="27" s="1"/>
  <c r="BC54" i="15"/>
  <c r="BE163" i="27" s="1"/>
  <c r="BL54" i="15"/>
  <c r="BN163" i="27" s="1"/>
  <c r="AB54" i="15"/>
  <c r="AD163" i="27" s="1"/>
  <c r="AR54" i="15"/>
  <c r="AT163" i="27" s="1"/>
  <c r="AA54" i="15"/>
  <c r="AC163" i="27" s="1"/>
  <c r="AE54" i="15"/>
  <c r="AG163" i="27" s="1"/>
  <c r="AK54" i="15"/>
  <c r="AM163" i="27" s="1"/>
  <c r="AU54" i="15"/>
  <c r="AW163" i="27" s="1"/>
  <c r="AH54" i="15"/>
  <c r="AJ163" i="27" s="1"/>
  <c r="BB54" i="15"/>
  <c r="BD163" i="27" s="1"/>
  <c r="BI54" i="15"/>
  <c r="BK163" i="27" s="1"/>
  <c r="BE54" i="15"/>
  <c r="BG163" i="27" s="1"/>
  <c r="Z54" i="15"/>
  <c r="AB163" i="27" s="1"/>
  <c r="AP54" i="15"/>
  <c r="AR163" i="27" s="1"/>
  <c r="BD54" i="15"/>
  <c r="BF163" i="27" s="1"/>
  <c r="BM54" i="15"/>
  <c r="BO163" i="27" s="1"/>
  <c r="AJ54" i="15"/>
  <c r="AL163" i="27" s="1"/>
  <c r="AO54" i="15"/>
  <c r="AQ163" i="27" s="1"/>
  <c r="AI54" i="15"/>
  <c r="AK163" i="27" s="1"/>
  <c r="BJ54" i="15"/>
  <c r="BL163" i="27" s="1"/>
  <c r="BK54" i="15"/>
  <c r="BM163" i="27" s="1"/>
  <c r="AL54" i="15"/>
  <c r="AN163" i="27" s="1"/>
  <c r="BG54" i="15"/>
  <c r="BI163" i="27" s="1"/>
  <c r="AJ73" i="15"/>
  <c r="AL182" i="27" s="1"/>
  <c r="AG73" i="15"/>
  <c r="AI182" i="27" s="1"/>
  <c r="BE73" i="15"/>
  <c r="BG182" i="27" s="1"/>
  <c r="AT73" i="15"/>
  <c r="AV182" i="27" s="1"/>
  <c r="AE73" i="15"/>
  <c r="AG182" i="27" s="1"/>
  <c r="AR73" i="15"/>
  <c r="AT182" i="27" s="1"/>
  <c r="BB73" i="15"/>
  <c r="BD182" i="27" s="1"/>
  <c r="AM73" i="15"/>
  <c r="AO182" i="27" s="1"/>
  <c r="AS73" i="15"/>
  <c r="AU182" i="27" s="1"/>
  <c r="BG73" i="15"/>
  <c r="BI182" i="27" s="1"/>
  <c r="AZ73" i="15"/>
  <c r="BB182" i="27" s="1"/>
  <c r="BM73" i="15"/>
  <c r="BO182" i="27" s="1"/>
  <c r="AY73" i="15"/>
  <c r="BA182" i="27" s="1"/>
  <c r="Z73" i="15"/>
  <c r="AB182" i="27" s="1"/>
  <c r="BF73" i="15"/>
  <c r="BH182" i="27" s="1"/>
  <c r="AB73" i="15"/>
  <c r="AD182" i="27" s="1"/>
  <c r="AQ73" i="15"/>
  <c r="AS182" i="27" s="1"/>
  <c r="BK73" i="15"/>
  <c r="BM182" i="27" s="1"/>
  <c r="AC73" i="15"/>
  <c r="AE182" i="27" s="1"/>
  <c r="AW73" i="15"/>
  <c r="AY182" i="27" s="1"/>
  <c r="AV73" i="15"/>
  <c r="AX182" i="27" s="1"/>
  <c r="AP73" i="15"/>
  <c r="AR182" i="27" s="1"/>
  <c r="BI73" i="15"/>
  <c r="BK182" i="27" s="1"/>
  <c r="BL73" i="15"/>
  <c r="BN182" i="27" s="1"/>
  <c r="AF73" i="15"/>
  <c r="AH182" i="27" s="1"/>
  <c r="AK73" i="15"/>
  <c r="AM182" i="27" s="1"/>
  <c r="AD73" i="15"/>
  <c r="AF182" i="27" s="1"/>
  <c r="AL73" i="15"/>
  <c r="AN182" i="27" s="1"/>
  <c r="AU73" i="15"/>
  <c r="AW182" i="27" s="1"/>
  <c r="BC73" i="15"/>
  <c r="BE182" i="27" s="1"/>
  <c r="AO73" i="15"/>
  <c r="AQ182" i="27" s="1"/>
  <c r="AI73" i="15"/>
  <c r="AK182" i="27" s="1"/>
  <c r="AX73" i="15"/>
  <c r="AZ182" i="27" s="1"/>
  <c r="BH73" i="15"/>
  <c r="BJ182" i="27" s="1"/>
  <c r="BJ73" i="15"/>
  <c r="BL182" i="27" s="1"/>
  <c r="AN73" i="15"/>
  <c r="AP182" i="27" s="1"/>
  <c r="BA73" i="15"/>
  <c r="BC182" i="27" s="1"/>
  <c r="AA73" i="15"/>
  <c r="AC182" i="27" s="1"/>
  <c r="BD73" i="15"/>
  <c r="BF182" i="27" s="1"/>
  <c r="AH73" i="15"/>
  <c r="AJ182" i="27" s="1"/>
  <c r="CE11" i="15"/>
  <c r="DW11" i="15"/>
  <c r="DW119" i="27" s="1"/>
  <c r="DB11" i="15"/>
  <c r="ET11" i="15"/>
  <c r="ET119" i="27" s="1"/>
  <c r="BS11" i="15"/>
  <c r="DK11" i="15"/>
  <c r="DK119" i="27" s="1"/>
  <c r="CU11" i="15"/>
  <c r="EM11" i="15"/>
  <c r="EM119" i="27" s="1"/>
  <c r="CC11" i="15"/>
  <c r="DU11" i="15"/>
  <c r="DU119" i="27" s="1"/>
  <c r="DP46" i="15"/>
  <c r="DP154" i="27" s="1"/>
  <c r="BX46" i="15"/>
  <c r="EN46" i="15"/>
  <c r="EN154" i="27" s="1"/>
  <c r="CV46" i="15"/>
  <c r="EU46" i="15"/>
  <c r="EU154" i="27" s="1"/>
  <c r="DC46" i="15"/>
  <c r="EB46" i="15"/>
  <c r="EB154" i="27" s="1"/>
  <c r="CJ46" i="15"/>
  <c r="DM46" i="15"/>
  <c r="DM154" i="27" s="1"/>
  <c r="BU46" i="15"/>
  <c r="CM39" i="15"/>
  <c r="EE39" i="15"/>
  <c r="EE147" i="27" s="1"/>
  <c r="CY39" i="15"/>
  <c r="EQ39" i="15"/>
  <c r="EQ147" i="27" s="1"/>
  <c r="BR39" i="15"/>
  <c r="DJ39" i="15"/>
  <c r="DJ147" i="27" s="1"/>
  <c r="CJ39" i="15"/>
  <c r="EB39" i="15"/>
  <c r="EB147" i="27" s="1"/>
  <c r="CC39" i="15"/>
  <c r="DU39" i="15"/>
  <c r="DU147" i="27" s="1"/>
  <c r="BV21" i="15"/>
  <c r="DN21" i="15"/>
  <c r="DN129" i="27" s="1"/>
  <c r="CR21" i="15"/>
  <c r="EJ21" i="15"/>
  <c r="EJ129" i="27" s="1"/>
  <c r="DD21" i="15"/>
  <c r="EV21" i="15"/>
  <c r="EV129" i="27" s="1"/>
  <c r="DC21" i="15"/>
  <c r="EU21" i="15"/>
  <c r="EU129" i="27" s="1"/>
  <c r="CB21" i="15"/>
  <c r="DT21" i="15"/>
  <c r="DT129" i="27" s="1"/>
  <c r="CR35" i="15"/>
  <c r="EJ35" i="15"/>
  <c r="EJ143" i="27" s="1"/>
  <c r="CI35" i="15"/>
  <c r="EA35" i="15"/>
  <c r="EA143" i="27" s="1"/>
  <c r="CS35" i="15"/>
  <c r="EK35" i="15"/>
  <c r="EK143" i="27" s="1"/>
  <c r="BR35" i="15"/>
  <c r="DJ35" i="15"/>
  <c r="DJ143" i="27" s="1"/>
  <c r="CF35" i="15"/>
  <c r="DX35" i="15"/>
  <c r="DX143" i="27" s="1"/>
  <c r="CC25" i="15"/>
  <c r="DU25" i="15"/>
  <c r="DU133" i="27" s="1"/>
  <c r="CH25" i="15"/>
  <c r="DZ25" i="15"/>
  <c r="DZ133" i="27" s="1"/>
  <c r="CW25" i="15"/>
  <c r="EO25" i="15"/>
  <c r="EO133" i="27" s="1"/>
  <c r="BX25" i="15"/>
  <c r="DP25" i="15"/>
  <c r="DP133" i="27" s="1"/>
  <c r="BS25" i="15"/>
  <c r="DK25" i="15"/>
  <c r="DK133" i="27" s="1"/>
  <c r="EG18" i="15"/>
  <c r="EG126" i="27" s="1"/>
  <c r="CO18" i="15"/>
  <c r="BW18" i="15"/>
  <c r="DO18" i="15"/>
  <c r="DO126" i="27" s="1"/>
  <c r="EF18" i="15"/>
  <c r="EF126" i="27" s="1"/>
  <c r="CN18" i="15"/>
  <c r="EC18" i="15"/>
  <c r="EC126" i="27" s="1"/>
  <c r="CK18" i="15"/>
  <c r="EH18" i="15"/>
  <c r="EH126" i="27" s="1"/>
  <c r="CP18" i="15"/>
  <c r="CD38" i="15"/>
  <c r="DV38" i="15"/>
  <c r="DV146" i="27" s="1"/>
  <c r="BR38" i="15"/>
  <c r="DJ38" i="15"/>
  <c r="DJ146" i="27" s="1"/>
  <c r="DA38" i="15"/>
  <c r="ES38" i="15"/>
  <c r="ES146" i="27" s="1"/>
  <c r="BY38" i="15"/>
  <c r="DQ38" i="15"/>
  <c r="DQ146" i="27" s="1"/>
  <c r="DB38" i="15"/>
  <c r="ET38" i="15"/>
  <c r="ET146" i="27" s="1"/>
  <c r="CC16" i="15"/>
  <c r="DU16" i="15"/>
  <c r="DU124" i="27" s="1"/>
  <c r="CE16" i="15"/>
  <c r="DW16" i="15"/>
  <c r="DW124" i="27" s="1"/>
  <c r="CM16" i="15"/>
  <c r="EE16" i="15"/>
  <c r="EE124" i="27" s="1"/>
  <c r="DC16" i="15"/>
  <c r="EU16" i="15"/>
  <c r="EU124" i="27" s="1"/>
  <c r="BV16" i="15"/>
  <c r="DN16" i="15"/>
  <c r="DN124" i="27" s="1"/>
  <c r="BX13" i="15"/>
  <c r="DP13" i="15"/>
  <c r="DP121" i="27" s="1"/>
  <c r="BR13" i="15"/>
  <c r="DJ13" i="15"/>
  <c r="DJ121" i="27" s="1"/>
  <c r="CA13" i="15"/>
  <c r="DS13" i="15"/>
  <c r="DS121" i="27" s="1"/>
  <c r="BS13" i="15"/>
  <c r="DK13" i="15"/>
  <c r="DK121" i="27" s="1"/>
  <c r="DE13" i="15"/>
  <c r="EW13" i="15"/>
  <c r="EW121" i="27" s="1"/>
  <c r="EH40" i="15"/>
  <c r="EH148" i="27" s="1"/>
  <c r="CP40" i="15"/>
  <c r="CR40" i="15"/>
  <c r="EJ40" i="15"/>
  <c r="EJ148" i="27" s="1"/>
  <c r="DO40" i="15"/>
  <c r="DO148" i="27" s="1"/>
  <c r="BW40" i="15"/>
  <c r="CK40" i="15"/>
  <c r="EC40" i="15"/>
  <c r="EC148" i="27" s="1"/>
  <c r="CH40" i="15"/>
  <c r="DZ40" i="15"/>
  <c r="DZ148" i="27" s="1"/>
  <c r="CG12" i="15"/>
  <c r="DY12" i="15"/>
  <c r="DY120" i="27" s="1"/>
  <c r="CW12" i="15"/>
  <c r="EO12" i="15"/>
  <c r="EO120" i="27" s="1"/>
  <c r="CR12" i="15"/>
  <c r="EJ12" i="15"/>
  <c r="EJ120" i="27" s="1"/>
  <c r="CC12" i="15"/>
  <c r="DU12" i="15"/>
  <c r="DU120" i="27" s="1"/>
  <c r="BT12" i="15"/>
  <c r="DL12" i="15"/>
  <c r="DL120" i="27" s="1"/>
  <c r="EU27" i="15"/>
  <c r="EU135" i="27" s="1"/>
  <c r="DC27" i="15"/>
  <c r="ET27" i="15"/>
  <c r="ET135" i="27" s="1"/>
  <c r="DB27" i="15"/>
  <c r="EL27" i="15"/>
  <c r="EL135" i="27" s="1"/>
  <c r="CT27" i="15"/>
  <c r="EO27" i="15"/>
  <c r="EO135" i="27" s="1"/>
  <c r="CW27" i="15"/>
  <c r="EG27" i="15"/>
  <c r="EG135" i="27" s="1"/>
  <c r="CO27" i="15"/>
  <c r="CK14" i="15"/>
  <c r="EC14" i="15"/>
  <c r="EC122" i="27" s="1"/>
  <c r="CB14" i="15"/>
  <c r="DT14" i="15"/>
  <c r="DT122" i="27" s="1"/>
  <c r="CU14" i="15"/>
  <c r="EM14" i="15"/>
  <c r="EM122" i="27" s="1"/>
  <c r="CZ14" i="15"/>
  <c r="ER14" i="15"/>
  <c r="ER122" i="27" s="1"/>
  <c r="CH14" i="15"/>
  <c r="DZ14" i="15"/>
  <c r="DZ122" i="27" s="1"/>
  <c r="CE32" i="15"/>
  <c r="DW32" i="15"/>
  <c r="DW140" i="27" s="1"/>
  <c r="CJ32" i="15"/>
  <c r="EB32" i="15"/>
  <c r="EB140" i="27" s="1"/>
  <c r="BT32" i="15"/>
  <c r="DL32" i="15"/>
  <c r="DL140" i="27" s="1"/>
  <c r="DE32" i="15"/>
  <c r="EW32" i="15"/>
  <c r="EW140" i="27" s="1"/>
  <c r="CW32" i="15"/>
  <c r="EO32" i="15"/>
  <c r="EO140" i="27" s="1"/>
  <c r="CU24" i="15"/>
  <c r="EM24" i="15"/>
  <c r="EM132" i="27" s="1"/>
  <c r="DE24" i="15"/>
  <c r="EW24" i="15"/>
  <c r="EW132" i="27" s="1"/>
  <c r="CV24" i="15"/>
  <c r="EN24" i="15"/>
  <c r="EN132" i="27" s="1"/>
  <c r="CX24" i="15"/>
  <c r="EP24" i="15"/>
  <c r="EP132" i="27" s="1"/>
  <c r="DA24" i="15"/>
  <c r="ES24" i="15"/>
  <c r="ES132" i="27" s="1"/>
  <c r="BW47" i="15"/>
  <c r="DO47" i="15"/>
  <c r="DO155" i="27" s="1"/>
  <c r="EL47" i="15"/>
  <c r="EL155" i="27" s="1"/>
  <c r="CT47" i="15"/>
  <c r="CH47" i="15"/>
  <c r="DZ47" i="15"/>
  <c r="DZ155" i="27" s="1"/>
  <c r="CO47" i="15"/>
  <c r="EG47" i="15"/>
  <c r="EG155" i="27" s="1"/>
  <c r="EQ47" i="15"/>
  <c r="EQ155" i="27" s="1"/>
  <c r="CY47" i="15"/>
  <c r="CR45" i="15"/>
  <c r="EJ45" i="15"/>
  <c r="EJ153" i="27" s="1"/>
  <c r="EL45" i="15"/>
  <c r="EL153" i="27" s="1"/>
  <c r="CT45" i="15"/>
  <c r="DT45" i="15"/>
  <c r="DT153" i="27" s="1"/>
  <c r="CB45" i="15"/>
  <c r="DK45" i="15"/>
  <c r="DK153" i="27" s="1"/>
  <c r="BS45" i="15"/>
  <c r="DP45" i="15"/>
  <c r="DP153" i="27" s="1"/>
  <c r="BX45" i="15"/>
  <c r="FK31" i="15"/>
  <c r="DA15" i="15"/>
  <c r="ES15" i="15"/>
  <c r="ES123" i="27" s="1"/>
  <c r="BW36" i="15"/>
  <c r="DO36" i="15"/>
  <c r="DO144" i="27" s="1"/>
  <c r="DD36" i="15"/>
  <c r="EV36" i="15"/>
  <c r="EV144" i="27" s="1"/>
  <c r="EL36" i="15"/>
  <c r="EL144" i="27" s="1"/>
  <c r="CT36" i="15"/>
  <c r="EP36" i="15"/>
  <c r="EP144" i="27" s="1"/>
  <c r="CX36" i="15"/>
  <c r="CY15" i="15"/>
  <c r="EQ15" i="15"/>
  <c r="EQ123" i="27" s="1"/>
  <c r="CL15" i="15"/>
  <c r="ED15" i="15"/>
  <c r="ED123" i="27" s="1"/>
  <c r="BX22" i="15"/>
  <c r="DP22" i="15"/>
  <c r="DP130" i="27" s="1"/>
  <c r="BU22" i="15"/>
  <c r="DM22" i="15"/>
  <c r="DM130" i="27" s="1"/>
  <c r="CH22" i="15"/>
  <c r="DZ22" i="15"/>
  <c r="DZ130" i="27" s="1"/>
  <c r="CW44" i="15"/>
  <c r="EO44" i="15"/>
  <c r="EO152" i="27" s="1"/>
  <c r="CR44" i="15"/>
  <c r="EJ44" i="15"/>
  <c r="EJ152" i="27" s="1"/>
  <c r="CU44" i="15"/>
  <c r="EM44" i="15"/>
  <c r="EM152" i="27" s="1"/>
  <c r="CB37" i="15"/>
  <c r="DT37" i="15"/>
  <c r="DT145" i="27" s="1"/>
  <c r="CF37" i="15"/>
  <c r="DX37" i="15"/>
  <c r="DX145" i="27" s="1"/>
  <c r="BS37" i="15"/>
  <c r="DK37" i="15"/>
  <c r="DK145" i="27" s="1"/>
  <c r="CV36" i="15"/>
  <c r="EN36" i="15"/>
  <c r="EN144" i="27" s="1"/>
  <c r="EI36" i="15"/>
  <c r="EI144" i="27" s="1"/>
  <c r="CQ36" i="15"/>
  <c r="CN36" i="15"/>
  <c r="EF36" i="15"/>
  <c r="EF144" i="27" s="1"/>
  <c r="DZ36" i="15"/>
  <c r="DZ144" i="27" s="1"/>
  <c r="CH36" i="15"/>
  <c r="EJ36" i="15"/>
  <c r="EJ144" i="27" s="1"/>
  <c r="CR36" i="15"/>
  <c r="CD15" i="15"/>
  <c r="DV15" i="15"/>
  <c r="DV123" i="27" s="1"/>
  <c r="CW15" i="15"/>
  <c r="EO15" i="15"/>
  <c r="EO123" i="27" s="1"/>
  <c r="BS15" i="15"/>
  <c r="DK15" i="15"/>
  <c r="DK123" i="27" s="1"/>
  <c r="BX15" i="15"/>
  <c r="DP15" i="15"/>
  <c r="DP123" i="27" s="1"/>
  <c r="DC15" i="15"/>
  <c r="EU15" i="15"/>
  <c r="EU123" i="27" s="1"/>
  <c r="CM22" i="15"/>
  <c r="EE22" i="15"/>
  <c r="EE130" i="27" s="1"/>
  <c r="CI22" i="15"/>
  <c r="EA22" i="15"/>
  <c r="EA130" i="27" s="1"/>
  <c r="CC22" i="15"/>
  <c r="DU22" i="15"/>
  <c r="DU130" i="27" s="1"/>
  <c r="CK22" i="15"/>
  <c r="EC22" i="15"/>
  <c r="EC130" i="27" s="1"/>
  <c r="DA22" i="15"/>
  <c r="ES22" i="15"/>
  <c r="ES130" i="27" s="1"/>
  <c r="BT44" i="15"/>
  <c r="DL44" i="15"/>
  <c r="DL152" i="27" s="1"/>
  <c r="BR44" i="15"/>
  <c r="DJ44" i="15"/>
  <c r="DJ152" i="27" s="1"/>
  <c r="CE44" i="15"/>
  <c r="DW44" i="15"/>
  <c r="DW152" i="27" s="1"/>
  <c r="CO44" i="15"/>
  <c r="EG44" i="15"/>
  <c r="EG152" i="27" s="1"/>
  <c r="CJ44" i="15"/>
  <c r="EB44" i="15"/>
  <c r="EB152" i="27" s="1"/>
  <c r="DA37" i="15"/>
  <c r="ES37" i="15"/>
  <c r="ES145" i="27" s="1"/>
  <c r="CS37" i="15"/>
  <c r="EK37" i="15"/>
  <c r="EK145" i="27" s="1"/>
  <c r="BX37" i="15"/>
  <c r="DP37" i="15"/>
  <c r="DP145" i="27" s="1"/>
  <c r="DB37" i="15"/>
  <c r="ET37" i="15"/>
  <c r="ET145" i="27" s="1"/>
  <c r="DD37" i="15"/>
  <c r="EV37" i="15"/>
  <c r="EV145" i="27" s="1"/>
  <c r="CF33" i="15"/>
  <c r="DX33" i="15"/>
  <c r="DX141" i="27" s="1"/>
  <c r="CV33" i="15"/>
  <c r="EN33" i="15"/>
  <c r="EN141" i="27" s="1"/>
  <c r="CZ33" i="15"/>
  <c r="ER33" i="15"/>
  <c r="ER141" i="27" s="1"/>
  <c r="CK33" i="15"/>
  <c r="EC33" i="15"/>
  <c r="EC141" i="27" s="1"/>
  <c r="DK33" i="15"/>
  <c r="DK141" i="27" s="1"/>
  <c r="BS33" i="15"/>
  <c r="EI34" i="15"/>
  <c r="EI142" i="27" s="1"/>
  <c r="CQ34" i="15"/>
  <c r="DS34" i="15"/>
  <c r="DS142" i="27" s="1"/>
  <c r="CA34" i="15"/>
  <c r="EW34" i="15"/>
  <c r="EW142" i="27" s="1"/>
  <c r="DE34" i="15"/>
  <c r="EP34" i="15"/>
  <c r="EP142" i="27" s="1"/>
  <c r="CX34" i="15"/>
  <c r="CV34" i="15"/>
  <c r="EN34" i="15"/>
  <c r="EN142" i="27" s="1"/>
  <c r="AU56" i="15"/>
  <c r="AW165" i="27" s="1"/>
  <c r="AF56" i="15"/>
  <c r="AH165" i="27" s="1"/>
  <c r="BC56" i="15"/>
  <c r="BE165" i="27" s="1"/>
  <c r="BI56" i="15"/>
  <c r="BK165" i="27" s="1"/>
  <c r="AL56" i="15"/>
  <c r="AN165" i="27" s="1"/>
  <c r="AG56" i="15"/>
  <c r="AI165" i="27" s="1"/>
  <c r="AS56" i="15"/>
  <c r="AU165" i="27" s="1"/>
  <c r="BB56" i="15"/>
  <c r="BD165" i="27" s="1"/>
  <c r="AE56" i="15"/>
  <c r="AG165" i="27" s="1"/>
  <c r="BM56" i="15"/>
  <c r="BO165" i="27" s="1"/>
  <c r="AV56" i="15"/>
  <c r="AX165" i="27" s="1"/>
  <c r="BA56" i="15"/>
  <c r="BC165" i="27" s="1"/>
  <c r="AT56" i="15"/>
  <c r="AV165" i="27" s="1"/>
  <c r="AZ56" i="15"/>
  <c r="BB165" i="27" s="1"/>
  <c r="BK56" i="15"/>
  <c r="BM165" i="27" s="1"/>
  <c r="BE56" i="15"/>
  <c r="BG165" i="27" s="1"/>
  <c r="BL56" i="15"/>
  <c r="BN165" i="27" s="1"/>
  <c r="AC56" i="15"/>
  <c r="AE165" i="27" s="1"/>
  <c r="BJ56" i="15"/>
  <c r="BL165" i="27" s="1"/>
  <c r="AR56" i="15"/>
  <c r="AT165" i="27" s="1"/>
  <c r="AH56" i="15"/>
  <c r="AJ165" i="27" s="1"/>
  <c r="BG56" i="15"/>
  <c r="BI165" i="27" s="1"/>
  <c r="AP56" i="15"/>
  <c r="AR165" i="27" s="1"/>
  <c r="AN56" i="15"/>
  <c r="AP165" i="27" s="1"/>
  <c r="Z56" i="15"/>
  <c r="AB165" i="27" s="1"/>
  <c r="AY56" i="15"/>
  <c r="BA165" i="27" s="1"/>
  <c r="AW56" i="15"/>
  <c r="AY165" i="27" s="1"/>
  <c r="AI56" i="15"/>
  <c r="AK165" i="27" s="1"/>
  <c r="BH56" i="15"/>
  <c r="BJ165" i="27" s="1"/>
  <c r="BD56" i="15"/>
  <c r="BF165" i="27" s="1"/>
  <c r="AJ56" i="15"/>
  <c r="AL165" i="27" s="1"/>
  <c r="AX56" i="15"/>
  <c r="AZ165" i="27" s="1"/>
  <c r="AK56" i="15"/>
  <c r="AM165" i="27" s="1"/>
  <c r="AD56" i="15"/>
  <c r="AF165" i="27" s="1"/>
  <c r="AQ56" i="15"/>
  <c r="AS165" i="27" s="1"/>
  <c r="AM56" i="15"/>
  <c r="AO165" i="27" s="1"/>
  <c r="AA56" i="15"/>
  <c r="AC165" i="27" s="1"/>
  <c r="AO56" i="15"/>
  <c r="AQ165" i="27" s="1"/>
  <c r="AB56" i="15"/>
  <c r="AD165" i="27" s="1"/>
  <c r="BF56" i="15"/>
  <c r="BH165" i="27" s="1"/>
  <c r="AZ67" i="15"/>
  <c r="BB176" i="27" s="1"/>
  <c r="BB67" i="15"/>
  <c r="BD176" i="27" s="1"/>
  <c r="AK67" i="15"/>
  <c r="AM176" i="27" s="1"/>
  <c r="AB67" i="15"/>
  <c r="AD176" i="27" s="1"/>
  <c r="AV67" i="15"/>
  <c r="AX176" i="27" s="1"/>
  <c r="BI67" i="15"/>
  <c r="BK176" i="27" s="1"/>
  <c r="Z67" i="15"/>
  <c r="AB176" i="27" s="1"/>
  <c r="AL67" i="15"/>
  <c r="AN176" i="27" s="1"/>
  <c r="AR67" i="15"/>
  <c r="AT176" i="27" s="1"/>
  <c r="BJ67" i="15"/>
  <c r="BL176" i="27" s="1"/>
  <c r="AD67" i="15"/>
  <c r="AF176" i="27" s="1"/>
  <c r="AX67" i="15"/>
  <c r="AZ176" i="27" s="1"/>
  <c r="BF67" i="15"/>
  <c r="BH176" i="27" s="1"/>
  <c r="BG67" i="15"/>
  <c r="BI176" i="27" s="1"/>
  <c r="AE67" i="15"/>
  <c r="AG176" i="27" s="1"/>
  <c r="AU67" i="15"/>
  <c r="AW176" i="27" s="1"/>
  <c r="AF67" i="15"/>
  <c r="AH176" i="27" s="1"/>
  <c r="BA67" i="15"/>
  <c r="BC176" i="27" s="1"/>
  <c r="AT67" i="15"/>
  <c r="AV176" i="27" s="1"/>
  <c r="BD67" i="15"/>
  <c r="BF176" i="27" s="1"/>
  <c r="AJ67" i="15"/>
  <c r="AL176" i="27" s="1"/>
  <c r="BK67" i="15"/>
  <c r="BM176" i="27" s="1"/>
  <c r="AN67" i="15"/>
  <c r="AP176" i="27" s="1"/>
  <c r="AO67" i="15"/>
  <c r="AQ176" i="27" s="1"/>
  <c r="AW67" i="15"/>
  <c r="AY176" i="27" s="1"/>
  <c r="AQ67" i="15"/>
  <c r="AS176" i="27" s="1"/>
  <c r="AM67" i="15"/>
  <c r="AO176" i="27" s="1"/>
  <c r="BL67" i="15"/>
  <c r="BN176" i="27" s="1"/>
  <c r="BE67" i="15"/>
  <c r="BG176" i="27" s="1"/>
  <c r="BC67" i="15"/>
  <c r="BE176" i="27" s="1"/>
  <c r="AH67" i="15"/>
  <c r="AJ176" i="27" s="1"/>
  <c r="AI67" i="15"/>
  <c r="AK176" i="27" s="1"/>
  <c r="AG67" i="15"/>
  <c r="AI176" i="27" s="1"/>
  <c r="AP67" i="15"/>
  <c r="AR176" i="27" s="1"/>
  <c r="AA67" i="15"/>
  <c r="AC176" i="27" s="1"/>
  <c r="BM67" i="15"/>
  <c r="BO176" i="27" s="1"/>
  <c r="BH67" i="15"/>
  <c r="BJ176" i="27" s="1"/>
  <c r="AY67" i="15"/>
  <c r="BA176" i="27" s="1"/>
  <c r="AC67" i="15"/>
  <c r="AE176" i="27" s="1"/>
  <c r="AS67" i="15"/>
  <c r="AU176" i="27" s="1"/>
  <c r="Z68" i="15"/>
  <c r="AB177" i="27" s="1"/>
  <c r="BL68" i="15"/>
  <c r="BN177" i="27" s="1"/>
  <c r="AS68" i="15"/>
  <c r="AU177" i="27" s="1"/>
  <c r="AI68" i="15"/>
  <c r="AK177" i="27" s="1"/>
  <c r="AJ68" i="15"/>
  <c r="AL177" i="27" s="1"/>
  <c r="AH68" i="15"/>
  <c r="AJ177" i="27" s="1"/>
  <c r="BM68" i="15"/>
  <c r="BO177" i="27" s="1"/>
  <c r="AD68" i="15"/>
  <c r="AF177" i="27" s="1"/>
  <c r="AO68" i="15"/>
  <c r="AQ177" i="27" s="1"/>
  <c r="AV68" i="15"/>
  <c r="AX177" i="27" s="1"/>
  <c r="AQ68" i="15"/>
  <c r="AS177" i="27" s="1"/>
  <c r="AW68" i="15"/>
  <c r="AY177" i="27" s="1"/>
  <c r="AE68" i="15"/>
  <c r="AG177" i="27" s="1"/>
  <c r="BC68" i="15"/>
  <c r="BE177" i="27" s="1"/>
  <c r="BF68" i="15"/>
  <c r="BH177" i="27" s="1"/>
  <c r="BA68" i="15"/>
  <c r="BC177" i="27" s="1"/>
  <c r="BD68" i="15"/>
  <c r="BF177" i="27" s="1"/>
  <c r="AT68" i="15"/>
  <c r="AV177" i="27" s="1"/>
  <c r="AY68" i="15"/>
  <c r="BA177" i="27" s="1"/>
  <c r="AF68" i="15"/>
  <c r="AH177" i="27" s="1"/>
  <c r="AZ68" i="15"/>
  <c r="BB177" i="27" s="1"/>
  <c r="AB68" i="15"/>
  <c r="AD177" i="27" s="1"/>
  <c r="AK68" i="15"/>
  <c r="AM177" i="27" s="1"/>
  <c r="AR68" i="15"/>
  <c r="AT177" i="27" s="1"/>
  <c r="BJ68" i="15"/>
  <c r="BL177" i="27" s="1"/>
  <c r="BG68" i="15"/>
  <c r="BI177" i="27" s="1"/>
  <c r="AN68" i="15"/>
  <c r="AP177" i="27" s="1"/>
  <c r="BK68" i="15"/>
  <c r="BM177" i="27" s="1"/>
  <c r="AG68" i="15"/>
  <c r="AI177" i="27" s="1"/>
  <c r="AL68" i="15"/>
  <c r="AN177" i="27" s="1"/>
  <c r="BH68" i="15"/>
  <c r="BJ177" i="27" s="1"/>
  <c r="AM68" i="15"/>
  <c r="AO177" i="27" s="1"/>
  <c r="AU68" i="15"/>
  <c r="AW177" i="27" s="1"/>
  <c r="AA68" i="15"/>
  <c r="AC177" i="27" s="1"/>
  <c r="BI68" i="15"/>
  <c r="BK177" i="27" s="1"/>
  <c r="BE68" i="15"/>
  <c r="BG177" i="27" s="1"/>
  <c r="AX68" i="15"/>
  <c r="AZ177" i="27" s="1"/>
  <c r="BB68" i="15"/>
  <c r="BD177" i="27" s="1"/>
  <c r="AC68" i="15"/>
  <c r="AE177" i="27" s="1"/>
  <c r="AP68" i="15"/>
  <c r="AR177" i="27" s="1"/>
  <c r="AS59" i="15"/>
  <c r="AU168" i="27" s="1"/>
  <c r="BB59" i="15"/>
  <c r="BD168" i="27" s="1"/>
  <c r="AW59" i="15"/>
  <c r="AY168" i="27" s="1"/>
  <c r="Z59" i="15"/>
  <c r="AB168" i="27" s="1"/>
  <c r="AK59" i="15"/>
  <c r="AM168" i="27" s="1"/>
  <c r="AF59" i="15"/>
  <c r="AH168" i="27" s="1"/>
  <c r="AR59" i="15"/>
  <c r="AT168" i="27" s="1"/>
  <c r="AY59" i="15"/>
  <c r="BA168" i="27" s="1"/>
  <c r="AH59" i="15"/>
  <c r="AJ168" i="27" s="1"/>
  <c r="AI59" i="15"/>
  <c r="AK168" i="27" s="1"/>
  <c r="BG59" i="15"/>
  <c r="BI168" i="27" s="1"/>
  <c r="BI59" i="15"/>
  <c r="BK168" i="27" s="1"/>
  <c r="AU59" i="15"/>
  <c r="AW168" i="27" s="1"/>
  <c r="BF59" i="15"/>
  <c r="BH168" i="27" s="1"/>
  <c r="AG59" i="15"/>
  <c r="AI168" i="27" s="1"/>
  <c r="BK59" i="15"/>
  <c r="BM168" i="27" s="1"/>
  <c r="AO59" i="15"/>
  <c r="AQ168" i="27" s="1"/>
  <c r="AQ59" i="15"/>
  <c r="AS168" i="27" s="1"/>
  <c r="AV59" i="15"/>
  <c r="AX168" i="27" s="1"/>
  <c r="AZ59" i="15"/>
  <c r="BB168" i="27" s="1"/>
  <c r="BC59" i="15"/>
  <c r="BE168" i="27" s="1"/>
  <c r="BJ59" i="15"/>
  <c r="BL168" i="27" s="1"/>
  <c r="AC59" i="15"/>
  <c r="AE168" i="27" s="1"/>
  <c r="AT59" i="15"/>
  <c r="AV168" i="27" s="1"/>
  <c r="AM59" i="15"/>
  <c r="AO168" i="27" s="1"/>
  <c r="BL59" i="15"/>
  <c r="BN168" i="27" s="1"/>
  <c r="BD59" i="15"/>
  <c r="BF168" i="27" s="1"/>
  <c r="AX59" i="15"/>
  <c r="AZ168" i="27" s="1"/>
  <c r="AB59" i="15"/>
  <c r="AD168" i="27" s="1"/>
  <c r="AA59" i="15"/>
  <c r="AC168" i="27" s="1"/>
  <c r="AL59" i="15"/>
  <c r="AN168" i="27" s="1"/>
  <c r="AN59" i="15"/>
  <c r="AP168" i="27" s="1"/>
  <c r="AJ59" i="15"/>
  <c r="AL168" i="27" s="1"/>
  <c r="AE59" i="15"/>
  <c r="AG168" i="27" s="1"/>
  <c r="AD59" i="15"/>
  <c r="AF168" i="27" s="1"/>
  <c r="BA59" i="15"/>
  <c r="BC168" i="27" s="1"/>
  <c r="AP59" i="15"/>
  <c r="AR168" i="27" s="1"/>
  <c r="BM59" i="15"/>
  <c r="BO168" i="27" s="1"/>
  <c r="BE59" i="15"/>
  <c r="BG168" i="27" s="1"/>
  <c r="BH59" i="15"/>
  <c r="BJ168" i="27" s="1"/>
  <c r="AS48" i="15"/>
  <c r="AU157" i="27" s="1"/>
  <c r="AG48" i="15"/>
  <c r="AI157" i="27" s="1"/>
  <c r="BM48" i="15"/>
  <c r="BO157" i="27" s="1"/>
  <c r="AM48" i="15"/>
  <c r="AO157" i="27" s="1"/>
  <c r="AQ48" i="15"/>
  <c r="AS157" i="27" s="1"/>
  <c r="BH48" i="15"/>
  <c r="BJ157" i="27" s="1"/>
  <c r="AH48" i="15"/>
  <c r="AJ157" i="27" s="1"/>
  <c r="BB48" i="15"/>
  <c r="BD157" i="27" s="1"/>
  <c r="BL48" i="15"/>
  <c r="BN157" i="27" s="1"/>
  <c r="AV48" i="15"/>
  <c r="AX157" i="27" s="1"/>
  <c r="BF48" i="15"/>
  <c r="BH157" i="27" s="1"/>
  <c r="AJ48" i="15"/>
  <c r="AL157" i="27" s="1"/>
  <c r="AR48" i="15"/>
  <c r="AT157" i="27" s="1"/>
  <c r="AT48" i="15"/>
  <c r="AV157" i="27" s="1"/>
  <c r="AZ48" i="15"/>
  <c r="BB157" i="27" s="1"/>
  <c r="AI48" i="15"/>
  <c r="AK157" i="27" s="1"/>
  <c r="BG48" i="15"/>
  <c r="BI157" i="27" s="1"/>
  <c r="BD48" i="15"/>
  <c r="BF157" i="27" s="1"/>
  <c r="BK48" i="15"/>
  <c r="BM157" i="27" s="1"/>
  <c r="BI48" i="15"/>
  <c r="BK157" i="27" s="1"/>
  <c r="AA48" i="15"/>
  <c r="AC157" i="27" s="1"/>
  <c r="BJ48" i="15"/>
  <c r="BL157" i="27" s="1"/>
  <c r="AL48" i="15"/>
  <c r="AN157" i="27" s="1"/>
  <c r="BE48" i="15"/>
  <c r="BG157" i="27" s="1"/>
  <c r="AC48" i="15"/>
  <c r="AE157" i="27" s="1"/>
  <c r="AF48" i="15"/>
  <c r="AH157" i="27" s="1"/>
  <c r="AD48" i="15"/>
  <c r="AF157" i="27" s="1"/>
  <c r="AO48" i="15"/>
  <c r="AQ157" i="27" s="1"/>
  <c r="BC48" i="15"/>
  <c r="BE157" i="27" s="1"/>
  <c r="Z48" i="15"/>
  <c r="AB157" i="27" s="1"/>
  <c r="AW48" i="15"/>
  <c r="AY157" i="27" s="1"/>
  <c r="AB48" i="15"/>
  <c r="AD157" i="27" s="1"/>
  <c r="AE48" i="15"/>
  <c r="AG157" i="27" s="1"/>
  <c r="BA48" i="15"/>
  <c r="BC157" i="27" s="1"/>
  <c r="AU48" i="15"/>
  <c r="AW157" i="27" s="1"/>
  <c r="AK48" i="15"/>
  <c r="AM157" i="27" s="1"/>
  <c r="AY48" i="15"/>
  <c r="BA157" i="27" s="1"/>
  <c r="AN48" i="15"/>
  <c r="AP157" i="27" s="1"/>
  <c r="AP48" i="15"/>
  <c r="AR157" i="27" s="1"/>
  <c r="AX48" i="15"/>
  <c r="AZ157" i="27" s="1"/>
  <c r="DC11" i="15"/>
  <c r="EU11" i="15"/>
  <c r="EU119" i="27" s="1"/>
  <c r="CI11" i="15"/>
  <c r="EA11" i="15"/>
  <c r="EA119" i="27" s="1"/>
  <c r="DP11" i="15"/>
  <c r="DP119" i="27" s="1"/>
  <c r="BX11" i="15"/>
  <c r="DD11" i="15"/>
  <c r="EV11" i="15"/>
  <c r="EV119" i="27" s="1"/>
  <c r="BW11" i="15"/>
  <c r="DO11" i="15"/>
  <c r="DO119" i="27" s="1"/>
  <c r="BW46" i="15"/>
  <c r="DO46" i="15"/>
  <c r="DO154" i="27" s="1"/>
  <c r="BT46" i="15"/>
  <c r="DL46" i="15"/>
  <c r="DL154" i="27" s="1"/>
  <c r="DX46" i="15"/>
  <c r="DX154" i="27" s="1"/>
  <c r="CF46" i="15"/>
  <c r="ES46" i="15"/>
  <c r="ES154" i="27" s="1"/>
  <c r="DA46" i="15"/>
  <c r="BZ46" i="15"/>
  <c r="DR46" i="15"/>
  <c r="DR154" i="27" s="1"/>
  <c r="CH39" i="15"/>
  <c r="DZ39" i="15"/>
  <c r="DZ147" i="27" s="1"/>
  <c r="CA39" i="15"/>
  <c r="DS39" i="15"/>
  <c r="DS147" i="27" s="1"/>
  <c r="CS39" i="15"/>
  <c r="EK39" i="15"/>
  <c r="EK147" i="27" s="1"/>
  <c r="BY39" i="15"/>
  <c r="DQ39" i="15"/>
  <c r="DQ147" i="27" s="1"/>
  <c r="BX39" i="15"/>
  <c r="DP39" i="15"/>
  <c r="DP147" i="27" s="1"/>
  <c r="CA21" i="15"/>
  <c r="CB129" i="27" s="1"/>
  <c r="DS21" i="15"/>
  <c r="DS129" i="27" s="1"/>
  <c r="DA21" i="15"/>
  <c r="ES21" i="15"/>
  <c r="ES129" i="27" s="1"/>
  <c r="CN21" i="15"/>
  <c r="EF21" i="15"/>
  <c r="EF129" i="27" s="1"/>
  <c r="CM21" i="15"/>
  <c r="EE21" i="15"/>
  <c r="EE129" i="27" s="1"/>
  <c r="CY21" i="15"/>
  <c r="EQ21" i="15"/>
  <c r="EQ129" i="27" s="1"/>
  <c r="DE35" i="15"/>
  <c r="EW35" i="15"/>
  <c r="EW143" i="27" s="1"/>
  <c r="CU35" i="15"/>
  <c r="EM35" i="15"/>
  <c r="EM143" i="27" s="1"/>
  <c r="CZ35" i="15"/>
  <c r="ER35" i="15"/>
  <c r="ER143" i="27" s="1"/>
  <c r="BY35" i="15"/>
  <c r="DQ35" i="15"/>
  <c r="DQ143" i="27" s="1"/>
  <c r="CL35" i="15"/>
  <c r="ED35" i="15"/>
  <c r="ED143" i="27" s="1"/>
  <c r="CT25" i="15"/>
  <c r="EL25" i="15"/>
  <c r="EL133" i="27" s="1"/>
  <c r="CG25" i="15"/>
  <c r="DY25" i="15"/>
  <c r="DY133" i="27" s="1"/>
  <c r="BU25" i="15"/>
  <c r="DM25" i="15"/>
  <c r="DM133" i="27" s="1"/>
  <c r="CJ25" i="15"/>
  <c r="EB25" i="15"/>
  <c r="EB133" i="27" s="1"/>
  <c r="CA25" i="15"/>
  <c r="DS25" i="15"/>
  <c r="DS133" i="27" s="1"/>
  <c r="EN18" i="15"/>
  <c r="EN126" i="27" s="1"/>
  <c r="CV18" i="15"/>
  <c r="DW18" i="15"/>
  <c r="DW126" i="27" s="1"/>
  <c r="CE18" i="15"/>
  <c r="BX18" i="15"/>
  <c r="DP18" i="15"/>
  <c r="DP126" i="27" s="1"/>
  <c r="EQ18" i="15"/>
  <c r="EQ126" i="27" s="1"/>
  <c r="CY18" i="15"/>
  <c r="BU18" i="15"/>
  <c r="DM18" i="15"/>
  <c r="DM126" i="27" s="1"/>
  <c r="DC38" i="15"/>
  <c r="EU38" i="15"/>
  <c r="EU146" i="27" s="1"/>
  <c r="CO38" i="15"/>
  <c r="EG38" i="15"/>
  <c r="EG146" i="27" s="1"/>
  <c r="BZ38" i="15"/>
  <c r="DR38" i="15"/>
  <c r="DR146" i="27" s="1"/>
  <c r="CV38" i="15"/>
  <c r="EN38" i="15"/>
  <c r="EN146" i="27" s="1"/>
  <c r="DD38" i="15"/>
  <c r="EV38" i="15"/>
  <c r="EV146" i="27" s="1"/>
  <c r="BU16" i="15"/>
  <c r="DM16" i="15"/>
  <c r="DM124" i="27" s="1"/>
  <c r="CL16" i="15"/>
  <c r="ED16" i="15"/>
  <c r="ED124" i="27" s="1"/>
  <c r="CI16" i="15"/>
  <c r="EA16" i="15"/>
  <c r="EA124" i="27" s="1"/>
  <c r="BX16" i="15"/>
  <c r="DP16" i="15"/>
  <c r="DP124" i="27" s="1"/>
  <c r="CF16" i="15"/>
  <c r="DX16" i="15"/>
  <c r="DX124" i="27" s="1"/>
  <c r="CB13" i="15"/>
  <c r="DT13" i="15"/>
  <c r="DT121" i="27" s="1"/>
  <c r="CU13" i="15"/>
  <c r="EM13" i="15"/>
  <c r="EM121" i="27" s="1"/>
  <c r="CE13" i="15"/>
  <c r="DW13" i="15"/>
  <c r="DW121" i="27" s="1"/>
  <c r="CZ13" i="15"/>
  <c r="ER13" i="15"/>
  <c r="ER121" i="27" s="1"/>
  <c r="CL13" i="15"/>
  <c r="ED13" i="15"/>
  <c r="ED121" i="27" s="1"/>
  <c r="CG40" i="15"/>
  <c r="DY40" i="15"/>
  <c r="DY148" i="27" s="1"/>
  <c r="CZ40" i="15"/>
  <c r="ER40" i="15"/>
  <c r="ER148" i="27" s="1"/>
  <c r="CS40" i="15"/>
  <c r="EK40" i="15"/>
  <c r="EK148" i="27" s="1"/>
  <c r="DB40" i="15"/>
  <c r="ET40" i="15"/>
  <c r="ET148" i="27" s="1"/>
  <c r="CM40" i="15"/>
  <c r="EE40" i="15"/>
  <c r="EE148" i="27" s="1"/>
  <c r="BS12" i="15"/>
  <c r="DK12" i="15"/>
  <c r="DK120" i="27" s="1"/>
  <c r="CX12" i="15"/>
  <c r="EP12" i="15"/>
  <c r="EP120" i="27" s="1"/>
  <c r="CI12" i="15"/>
  <c r="EA12" i="15"/>
  <c r="EA120" i="27" s="1"/>
  <c r="CB12" i="15"/>
  <c r="DT12" i="15"/>
  <c r="DT120" i="27" s="1"/>
  <c r="DB12" i="15"/>
  <c r="ET12" i="15"/>
  <c r="ET120" i="27" s="1"/>
  <c r="EA27" i="15"/>
  <c r="EA135" i="27" s="1"/>
  <c r="CI27" i="15"/>
  <c r="CQ27" i="15"/>
  <c r="EI27" i="15"/>
  <c r="EI135" i="27" s="1"/>
  <c r="CL27" i="15"/>
  <c r="ED27" i="15"/>
  <c r="ED135" i="27" s="1"/>
  <c r="DK27" i="15"/>
  <c r="DK135" i="27" s="1"/>
  <c r="BS27" i="15"/>
  <c r="EW27" i="15"/>
  <c r="EW135" i="27" s="1"/>
  <c r="DE27" i="15"/>
  <c r="CI14" i="15"/>
  <c r="EA14" i="15"/>
  <c r="EA122" i="27" s="1"/>
  <c r="CR14" i="15"/>
  <c r="EJ14" i="15"/>
  <c r="EJ122" i="27" s="1"/>
  <c r="BW14" i="15"/>
  <c r="DO14" i="15"/>
  <c r="DO122" i="27" s="1"/>
  <c r="CM14" i="15"/>
  <c r="EE14" i="15"/>
  <c r="EE122" i="27" s="1"/>
  <c r="DB14" i="15"/>
  <c r="ET14" i="15"/>
  <c r="ET122" i="27" s="1"/>
  <c r="BX32" i="15"/>
  <c r="DP32" i="15"/>
  <c r="DP140" i="27" s="1"/>
  <c r="DC32" i="15"/>
  <c r="EU32" i="15"/>
  <c r="EU140" i="27" s="1"/>
  <c r="CM32" i="15"/>
  <c r="EE32" i="15"/>
  <c r="EE140" i="27" s="1"/>
  <c r="CU32" i="15"/>
  <c r="EM32" i="15"/>
  <c r="EM140" i="27" s="1"/>
  <c r="DD32" i="15"/>
  <c r="EV32" i="15"/>
  <c r="EV140" i="27" s="1"/>
  <c r="CB24" i="15"/>
  <c r="DT24" i="15"/>
  <c r="DT132" i="27" s="1"/>
  <c r="CC24" i="15"/>
  <c r="DU24" i="15"/>
  <c r="DU132" i="27" s="1"/>
  <c r="CO24" i="15"/>
  <c r="EG24" i="15"/>
  <c r="EG132" i="27" s="1"/>
  <c r="CN24" i="15"/>
  <c r="EF24" i="15"/>
  <c r="EF132" i="27" s="1"/>
  <c r="CZ24" i="15"/>
  <c r="ER24" i="15"/>
  <c r="ER132" i="27" s="1"/>
  <c r="CV47" i="15"/>
  <c r="EN47" i="15"/>
  <c r="EN155" i="27" s="1"/>
  <c r="CL47" i="15"/>
  <c r="ED47" i="15"/>
  <c r="ED155" i="27" s="1"/>
  <c r="EC47" i="15"/>
  <c r="EC155" i="27" s="1"/>
  <c r="CK47" i="15"/>
  <c r="CU47" i="15"/>
  <c r="EM47" i="15"/>
  <c r="EM155" i="27" s="1"/>
  <c r="CG47" i="15"/>
  <c r="DY47" i="15"/>
  <c r="DY155" i="27" s="1"/>
  <c r="BW45" i="15"/>
  <c r="DO45" i="15"/>
  <c r="DO153" i="27" s="1"/>
  <c r="CS45" i="15"/>
  <c r="EK45" i="15"/>
  <c r="EK153" i="27" s="1"/>
  <c r="CQ45" i="15"/>
  <c r="EI45" i="15"/>
  <c r="EI153" i="27" s="1"/>
  <c r="DJ45" i="15"/>
  <c r="DJ153" i="27" s="1"/>
  <c r="BR45" i="15"/>
  <c r="EW45" i="15"/>
  <c r="EW153" i="27" s="1"/>
  <c r="DE45" i="15"/>
  <c r="DU36" i="15"/>
  <c r="DU144" i="27" s="1"/>
  <c r="CC36" i="15"/>
  <c r="CA36" i="15"/>
  <c r="DS36" i="15"/>
  <c r="DS144" i="27" s="1"/>
  <c r="CJ36" i="15"/>
  <c r="EB36" i="15"/>
  <c r="EB144" i="27" s="1"/>
  <c r="CS36" i="15"/>
  <c r="EK36" i="15"/>
  <c r="EK144" i="27" s="1"/>
  <c r="EA36" i="15"/>
  <c r="EA144" i="27" s="1"/>
  <c r="CI36" i="15"/>
  <c r="CF15" i="15"/>
  <c r="DX15" i="15"/>
  <c r="DX123" i="27" s="1"/>
  <c r="CE15" i="15"/>
  <c r="DW15" i="15"/>
  <c r="DW123" i="27" s="1"/>
  <c r="CI15" i="15"/>
  <c r="EA15" i="15"/>
  <c r="EA123" i="27" s="1"/>
  <c r="BT15" i="15"/>
  <c r="DL15" i="15"/>
  <c r="DL123" i="27" s="1"/>
  <c r="BW15" i="15"/>
  <c r="DO15" i="15"/>
  <c r="DO123" i="27" s="1"/>
  <c r="CG22" i="15"/>
  <c r="DY22" i="15"/>
  <c r="DY130" i="27" s="1"/>
  <c r="DB22" i="15"/>
  <c r="ET22" i="15"/>
  <c r="ET130" i="27" s="1"/>
  <c r="CL22" i="15"/>
  <c r="ED22" i="15"/>
  <c r="ED130" i="27" s="1"/>
  <c r="BR22" i="15"/>
  <c r="DJ22" i="15"/>
  <c r="DJ130" i="27" s="1"/>
  <c r="CN22" i="15"/>
  <c r="EF22" i="15"/>
  <c r="EF130" i="27" s="1"/>
  <c r="CI44" i="15"/>
  <c r="EA44" i="15"/>
  <c r="EA152" i="27" s="1"/>
  <c r="CC44" i="15"/>
  <c r="DU44" i="15"/>
  <c r="DU152" i="27" s="1"/>
  <c r="BW44" i="15"/>
  <c r="DO44" i="15"/>
  <c r="DO152" i="27" s="1"/>
  <c r="CV44" i="15"/>
  <c r="EN44" i="15"/>
  <c r="EN152" i="27" s="1"/>
  <c r="BU44" i="15"/>
  <c r="DM44" i="15"/>
  <c r="DM152" i="27" s="1"/>
  <c r="CI37" i="15"/>
  <c r="EA37" i="15"/>
  <c r="EA145" i="27" s="1"/>
  <c r="CV37" i="15"/>
  <c r="EN37" i="15"/>
  <c r="EN145" i="27" s="1"/>
  <c r="CW37" i="15"/>
  <c r="EO37" i="15"/>
  <c r="EO145" i="27" s="1"/>
  <c r="CA37" i="15"/>
  <c r="DS37" i="15"/>
  <c r="DS145" i="27" s="1"/>
  <c r="CH37" i="15"/>
  <c r="DZ37" i="15"/>
  <c r="DZ145" i="27" s="1"/>
  <c r="CN33" i="15"/>
  <c r="EF33" i="15"/>
  <c r="EF141" i="27" s="1"/>
  <c r="CO33" i="15"/>
  <c r="EG33" i="15"/>
  <c r="EG141" i="27" s="1"/>
  <c r="CQ33" i="15"/>
  <c r="EI33" i="15"/>
  <c r="EI141" i="27" s="1"/>
  <c r="CI33" i="15"/>
  <c r="EA33" i="15"/>
  <c r="EA141" i="27" s="1"/>
  <c r="DP33" i="15"/>
  <c r="DP141" i="27" s="1"/>
  <c r="BX33" i="15"/>
  <c r="DP34" i="15"/>
  <c r="DP142" i="27" s="1"/>
  <c r="BX34" i="15"/>
  <c r="CZ34" i="15"/>
  <c r="ER34" i="15"/>
  <c r="ER142" i="27" s="1"/>
  <c r="DO34" i="15"/>
  <c r="DO142" i="27" s="1"/>
  <c r="BW34" i="15"/>
  <c r="CC34" i="15"/>
  <c r="DU34" i="15"/>
  <c r="DU142" i="27" s="1"/>
  <c r="CP34" i="15"/>
  <c r="EH34" i="15"/>
  <c r="EH142" i="27" s="1"/>
  <c r="AL70" i="15"/>
  <c r="AN179" i="27" s="1"/>
  <c r="AP70" i="15"/>
  <c r="AR179" i="27" s="1"/>
  <c r="BI70" i="15"/>
  <c r="BK179" i="27" s="1"/>
  <c r="AI70" i="15"/>
  <c r="AK179" i="27" s="1"/>
  <c r="AV70" i="15"/>
  <c r="AX179" i="27" s="1"/>
  <c r="AW70" i="15"/>
  <c r="AY179" i="27" s="1"/>
  <c r="BJ70" i="15"/>
  <c r="BL179" i="27" s="1"/>
  <c r="AJ70" i="15"/>
  <c r="AL179" i="27" s="1"/>
  <c r="AN70" i="15"/>
  <c r="AP179" i="27" s="1"/>
  <c r="AQ70" i="15"/>
  <c r="AS179" i="27" s="1"/>
  <c r="AO70" i="15"/>
  <c r="AQ179" i="27" s="1"/>
  <c r="BD70" i="15"/>
  <c r="BF179" i="27" s="1"/>
  <c r="AE70" i="15"/>
  <c r="AG179" i="27" s="1"/>
  <c r="BF70" i="15"/>
  <c r="BH179" i="27" s="1"/>
  <c r="AY70" i="15"/>
  <c r="BA179" i="27" s="1"/>
  <c r="AB70" i="15"/>
  <c r="AD179" i="27" s="1"/>
  <c r="AA70" i="15"/>
  <c r="AC179" i="27" s="1"/>
  <c r="AF70" i="15"/>
  <c r="AH179" i="27" s="1"/>
  <c r="AZ70" i="15"/>
  <c r="BB179" i="27" s="1"/>
  <c r="BG70" i="15"/>
  <c r="BI179" i="27" s="1"/>
  <c r="BE70" i="15"/>
  <c r="BG179" i="27" s="1"/>
  <c r="AM70" i="15"/>
  <c r="AO179" i="27" s="1"/>
  <c r="BL70" i="15"/>
  <c r="BN179" i="27" s="1"/>
  <c r="BB70" i="15"/>
  <c r="BD179" i="27" s="1"/>
  <c r="AR70" i="15"/>
  <c r="AT179" i="27" s="1"/>
  <c r="AD70" i="15"/>
  <c r="AF179" i="27" s="1"/>
  <c r="AX70" i="15"/>
  <c r="AZ179" i="27" s="1"/>
  <c r="AK70" i="15"/>
  <c r="AM179" i="27" s="1"/>
  <c r="AU70" i="15"/>
  <c r="AW179" i="27" s="1"/>
  <c r="Z70" i="15"/>
  <c r="AB179" i="27" s="1"/>
  <c r="BM70" i="15"/>
  <c r="BO179" i="27" s="1"/>
  <c r="AC70" i="15"/>
  <c r="AE179" i="27" s="1"/>
  <c r="BK70" i="15"/>
  <c r="BM179" i="27" s="1"/>
  <c r="AH70" i="15"/>
  <c r="AJ179" i="27" s="1"/>
  <c r="BH70" i="15"/>
  <c r="BJ179" i="27" s="1"/>
  <c r="AG70" i="15"/>
  <c r="AI179" i="27" s="1"/>
  <c r="AT70" i="15"/>
  <c r="AV179" i="27" s="1"/>
  <c r="BC70" i="15"/>
  <c r="BE179" i="27" s="1"/>
  <c r="BA70" i="15"/>
  <c r="BC179" i="27" s="1"/>
  <c r="AS70" i="15"/>
  <c r="AU179" i="27" s="1"/>
  <c r="BH55" i="15"/>
  <c r="BJ164" i="27" s="1"/>
  <c r="AB55" i="15"/>
  <c r="AD164" i="27" s="1"/>
  <c r="AH55" i="15"/>
  <c r="AJ164" i="27" s="1"/>
  <c r="AD55" i="15"/>
  <c r="AF164" i="27" s="1"/>
  <c r="BM55" i="15"/>
  <c r="BO164" i="27" s="1"/>
  <c r="AG55" i="15"/>
  <c r="AI164" i="27" s="1"/>
  <c r="AR55" i="15"/>
  <c r="AT164" i="27" s="1"/>
  <c r="AJ55" i="15"/>
  <c r="AL164" i="27" s="1"/>
  <c r="BD55" i="15"/>
  <c r="BF164" i="27" s="1"/>
  <c r="AV55" i="15"/>
  <c r="AX164" i="27" s="1"/>
  <c r="BI55" i="15"/>
  <c r="BK164" i="27" s="1"/>
  <c r="AC55" i="15"/>
  <c r="AE164" i="27" s="1"/>
  <c r="AO55" i="15"/>
  <c r="AQ164" i="27" s="1"/>
  <c r="AS55" i="15"/>
  <c r="AU164" i="27" s="1"/>
  <c r="BF55" i="15"/>
  <c r="BH164" i="27" s="1"/>
  <c r="BJ55" i="15"/>
  <c r="BL164" i="27" s="1"/>
  <c r="BE55" i="15"/>
  <c r="BG164" i="27" s="1"/>
  <c r="BA55" i="15"/>
  <c r="BC164" i="27" s="1"/>
  <c r="AY55" i="15"/>
  <c r="BA164" i="27" s="1"/>
  <c r="AI55" i="15"/>
  <c r="AK164" i="27" s="1"/>
  <c r="AN55" i="15"/>
  <c r="AP164" i="27" s="1"/>
  <c r="AT55" i="15"/>
  <c r="AV164" i="27" s="1"/>
  <c r="AL55" i="15"/>
  <c r="AN164" i="27" s="1"/>
  <c r="AW55" i="15"/>
  <c r="AY164" i="27" s="1"/>
  <c r="BB55" i="15"/>
  <c r="BD164" i="27" s="1"/>
  <c r="AM55" i="15"/>
  <c r="AO164" i="27" s="1"/>
  <c r="AE55" i="15"/>
  <c r="AG164" i="27" s="1"/>
  <c r="AF55" i="15"/>
  <c r="AH164" i="27" s="1"/>
  <c r="BL55" i="15"/>
  <c r="BN164" i="27" s="1"/>
  <c r="Z55" i="15"/>
  <c r="AB164" i="27" s="1"/>
  <c r="BG55" i="15"/>
  <c r="BI164" i="27" s="1"/>
  <c r="AZ55" i="15"/>
  <c r="BB164" i="27" s="1"/>
  <c r="AX55" i="15"/>
  <c r="AZ164" i="27" s="1"/>
  <c r="BK55" i="15"/>
  <c r="BM164" i="27" s="1"/>
  <c r="BC55" i="15"/>
  <c r="BE164" i="27" s="1"/>
  <c r="AP55" i="15"/>
  <c r="AR164" i="27" s="1"/>
  <c r="AA55" i="15"/>
  <c r="AC164" i="27" s="1"/>
  <c r="AU55" i="15"/>
  <c r="AW164" i="27" s="1"/>
  <c r="AK55" i="15"/>
  <c r="AM164" i="27" s="1"/>
  <c r="AQ55" i="15"/>
  <c r="AS164" i="27" s="1"/>
  <c r="BB66" i="15"/>
  <c r="BD175" i="27" s="1"/>
  <c r="AV66" i="15"/>
  <c r="AX175" i="27" s="1"/>
  <c r="AZ66" i="15"/>
  <c r="BB175" i="27" s="1"/>
  <c r="AG66" i="15"/>
  <c r="AI175" i="27" s="1"/>
  <c r="BJ66" i="15"/>
  <c r="BL175" i="27" s="1"/>
  <c r="BA66" i="15"/>
  <c r="BC175" i="27" s="1"/>
  <c r="BH66" i="15"/>
  <c r="BJ175" i="27" s="1"/>
  <c r="AY66" i="15"/>
  <c r="BA175" i="27" s="1"/>
  <c r="AN66" i="15"/>
  <c r="AP175" i="27" s="1"/>
  <c r="Z66" i="15"/>
  <c r="AB175" i="27" s="1"/>
  <c r="AA66" i="15"/>
  <c r="AC175" i="27" s="1"/>
  <c r="AO66" i="15"/>
  <c r="AQ175" i="27" s="1"/>
  <c r="AJ66" i="15"/>
  <c r="AL175" i="27" s="1"/>
  <c r="AW66" i="15"/>
  <c r="AY175" i="27" s="1"/>
  <c r="AK66" i="15"/>
  <c r="AM175" i="27" s="1"/>
  <c r="AH66" i="15"/>
  <c r="AJ175" i="27" s="1"/>
  <c r="BF66" i="15"/>
  <c r="BH175" i="27" s="1"/>
  <c r="BC66" i="15"/>
  <c r="BE175" i="27" s="1"/>
  <c r="AF66" i="15"/>
  <c r="AH175" i="27" s="1"/>
  <c r="AX66" i="15"/>
  <c r="AZ175" i="27" s="1"/>
  <c r="AI66" i="15"/>
  <c r="AK175" i="27" s="1"/>
  <c r="BM66" i="15"/>
  <c r="BO175" i="27" s="1"/>
  <c r="AS66" i="15"/>
  <c r="AU175" i="27" s="1"/>
  <c r="AQ66" i="15"/>
  <c r="AS175" i="27" s="1"/>
  <c r="BI66" i="15"/>
  <c r="BK175" i="27" s="1"/>
  <c r="AB66" i="15"/>
  <c r="AD175" i="27" s="1"/>
  <c r="BE66" i="15"/>
  <c r="BG175" i="27" s="1"/>
  <c r="AR66" i="15"/>
  <c r="AT175" i="27" s="1"/>
  <c r="BD66" i="15"/>
  <c r="BF175" i="27" s="1"/>
  <c r="AC66" i="15"/>
  <c r="AE175" i="27" s="1"/>
  <c r="BK66" i="15"/>
  <c r="BM175" i="27" s="1"/>
  <c r="AP66" i="15"/>
  <c r="AR175" i="27" s="1"/>
  <c r="AM66" i="15"/>
  <c r="AO175" i="27" s="1"/>
  <c r="AT66" i="15"/>
  <c r="AV175" i="27" s="1"/>
  <c r="AD66" i="15"/>
  <c r="AF175" i="27" s="1"/>
  <c r="AL66" i="15"/>
  <c r="AN175" i="27" s="1"/>
  <c r="BG66" i="15"/>
  <c r="BI175" i="27" s="1"/>
  <c r="AE66" i="15"/>
  <c r="AG175" i="27" s="1"/>
  <c r="BL66" i="15"/>
  <c r="BN175" i="27" s="1"/>
  <c r="AU66" i="15"/>
  <c r="AW175" i="27" s="1"/>
  <c r="AC76" i="15"/>
  <c r="AE185" i="27" s="1"/>
  <c r="Z76" i="15"/>
  <c r="AB185" i="27" s="1"/>
  <c r="BI76" i="15"/>
  <c r="BK185" i="27" s="1"/>
  <c r="AS76" i="15"/>
  <c r="AU185" i="27" s="1"/>
  <c r="BJ76" i="15"/>
  <c r="BL185" i="27" s="1"/>
  <c r="AE76" i="15"/>
  <c r="AG185" i="27" s="1"/>
  <c r="BA76" i="15"/>
  <c r="BC185" i="27" s="1"/>
  <c r="AQ76" i="15"/>
  <c r="AS185" i="27" s="1"/>
  <c r="AN76" i="15"/>
  <c r="AP185" i="27" s="1"/>
  <c r="AI76" i="15"/>
  <c r="AK185" i="27" s="1"/>
  <c r="BB76" i="15"/>
  <c r="BD185" i="27" s="1"/>
  <c r="AG76" i="15"/>
  <c r="AI185" i="27" s="1"/>
  <c r="AY76" i="15"/>
  <c r="BA185" i="27" s="1"/>
  <c r="AH76" i="15"/>
  <c r="AJ185" i="27" s="1"/>
  <c r="AL76" i="15"/>
  <c r="AN185" i="27" s="1"/>
  <c r="AF76" i="15"/>
  <c r="AH185" i="27" s="1"/>
  <c r="BH76" i="15"/>
  <c r="BJ185" i="27" s="1"/>
  <c r="AW76" i="15"/>
  <c r="AY185" i="27" s="1"/>
  <c r="AX76" i="15"/>
  <c r="AZ185" i="27" s="1"/>
  <c r="BE76" i="15"/>
  <c r="BG185" i="27" s="1"/>
  <c r="AJ76" i="15"/>
  <c r="AL185" i="27" s="1"/>
  <c r="BM76" i="15"/>
  <c r="BO185" i="27" s="1"/>
  <c r="AR76" i="15"/>
  <c r="AT185" i="27" s="1"/>
  <c r="AT76" i="15"/>
  <c r="AV185" i="27" s="1"/>
  <c r="BG76" i="15"/>
  <c r="BI185" i="27" s="1"/>
  <c r="BF76" i="15"/>
  <c r="BH185" i="27" s="1"/>
  <c r="BK76" i="15"/>
  <c r="BM185" i="27" s="1"/>
  <c r="AD76" i="15"/>
  <c r="AF185" i="27" s="1"/>
  <c r="AK76" i="15"/>
  <c r="AM185" i="27" s="1"/>
  <c r="AM76" i="15"/>
  <c r="AO185" i="27" s="1"/>
  <c r="AZ76" i="15"/>
  <c r="BB185" i="27" s="1"/>
  <c r="BD76" i="15"/>
  <c r="BF185" i="27" s="1"/>
  <c r="BC76" i="15"/>
  <c r="BE185" i="27" s="1"/>
  <c r="AU76" i="15"/>
  <c r="AW185" i="27" s="1"/>
  <c r="AO76" i="15"/>
  <c r="AQ185" i="27" s="1"/>
  <c r="AP76" i="15"/>
  <c r="AR185" i="27" s="1"/>
  <c r="AV76" i="15"/>
  <c r="AX185" i="27" s="1"/>
  <c r="AA76" i="15"/>
  <c r="AC185" i="27" s="1"/>
  <c r="BL76" i="15"/>
  <c r="BN185" i="27" s="1"/>
  <c r="AB76" i="15"/>
  <c r="AD185" i="27" s="1"/>
  <c r="CO11" i="15"/>
  <c r="EG11" i="15"/>
  <c r="EG119" i="27" s="1"/>
  <c r="CS11" i="15"/>
  <c r="EK11" i="15"/>
  <c r="EK119" i="27" s="1"/>
  <c r="CF11" i="15"/>
  <c r="DX11" i="15"/>
  <c r="DX119" i="27" s="1"/>
  <c r="CH11" i="15"/>
  <c r="DZ11" i="15"/>
  <c r="DZ119" i="27" s="1"/>
  <c r="CD11" i="15"/>
  <c r="DV11" i="15"/>
  <c r="DV119" i="27" s="1"/>
  <c r="DQ46" i="15"/>
  <c r="DQ154" i="27" s="1"/>
  <c r="BY46" i="15"/>
  <c r="DT46" i="15"/>
  <c r="DT154" i="27" s="1"/>
  <c r="CB46" i="15"/>
  <c r="DK46" i="15"/>
  <c r="DK154" i="27" s="1"/>
  <c r="BS46" i="15"/>
  <c r="EI46" i="15"/>
  <c r="EI154" i="27" s="1"/>
  <c r="CQ46" i="15"/>
  <c r="ED46" i="15"/>
  <c r="ED154" i="27" s="1"/>
  <c r="CL46" i="15"/>
  <c r="CK39" i="15"/>
  <c r="EC39" i="15"/>
  <c r="EC147" i="27" s="1"/>
  <c r="BS39" i="15"/>
  <c r="DK39" i="15"/>
  <c r="DK147" i="27" s="1"/>
  <c r="DA39" i="15"/>
  <c r="ES39" i="15"/>
  <c r="ES147" i="27" s="1"/>
  <c r="CW39" i="15"/>
  <c r="EO39" i="15"/>
  <c r="EO147" i="27" s="1"/>
  <c r="DE39" i="15"/>
  <c r="EW39" i="15"/>
  <c r="EW147" i="27" s="1"/>
  <c r="CP21" i="15"/>
  <c r="EH21" i="15"/>
  <c r="EH129" i="27" s="1"/>
  <c r="BY21" i="15"/>
  <c r="DQ21" i="15"/>
  <c r="DQ129" i="27" s="1"/>
  <c r="CF21" i="15"/>
  <c r="DX21" i="15"/>
  <c r="DX129" i="27" s="1"/>
  <c r="CQ21" i="15"/>
  <c r="EI21" i="15"/>
  <c r="EI129" i="27" s="1"/>
  <c r="CO21" i="15"/>
  <c r="EG21" i="15"/>
  <c r="EG129" i="27" s="1"/>
  <c r="DA35" i="15"/>
  <c r="ES35" i="15"/>
  <c r="ES143" i="27" s="1"/>
  <c r="DM35" i="15"/>
  <c r="DM143" i="27" s="1"/>
  <c r="BU35" i="15"/>
  <c r="EB35" i="15"/>
  <c r="EB143" i="27" s="1"/>
  <c r="CJ35" i="15"/>
  <c r="BW35" i="15"/>
  <c r="DO35" i="15"/>
  <c r="DO143" i="27" s="1"/>
  <c r="BT35" i="15"/>
  <c r="DL35" i="15"/>
  <c r="DL143" i="27" s="1"/>
  <c r="CQ25" i="15"/>
  <c r="EI25" i="15"/>
  <c r="EI133" i="27" s="1"/>
  <c r="CE25" i="15"/>
  <c r="DW25" i="15"/>
  <c r="DW133" i="27" s="1"/>
  <c r="DD25" i="15"/>
  <c r="EV25" i="15"/>
  <c r="EV133" i="27" s="1"/>
  <c r="CF25" i="15"/>
  <c r="DX25" i="15"/>
  <c r="DX133" i="27" s="1"/>
  <c r="CP25" i="15"/>
  <c r="EH25" i="15"/>
  <c r="EH133" i="27" s="1"/>
  <c r="EB18" i="15"/>
  <c r="EB126" i="27" s="1"/>
  <c r="CJ18" i="15"/>
  <c r="EE18" i="15"/>
  <c r="EE126" i="27" s="1"/>
  <c r="CM18" i="15"/>
  <c r="DQ18" i="15"/>
  <c r="DQ126" i="27" s="1"/>
  <c r="BY18" i="15"/>
  <c r="EU18" i="15"/>
  <c r="EU126" i="27" s="1"/>
  <c r="DC18" i="15"/>
  <c r="DJ18" i="15"/>
  <c r="DJ126" i="27" s="1"/>
  <c r="BR18" i="15"/>
  <c r="BS38" i="15"/>
  <c r="DK38" i="15"/>
  <c r="DK146" i="27" s="1"/>
  <c r="CL38" i="15"/>
  <c r="ED38" i="15"/>
  <c r="ED146" i="27" s="1"/>
  <c r="CK38" i="15"/>
  <c r="EC38" i="15"/>
  <c r="EC146" i="27" s="1"/>
  <c r="CH38" i="15"/>
  <c r="DZ38" i="15"/>
  <c r="DZ146" i="27" s="1"/>
  <c r="CQ38" i="15"/>
  <c r="EI38" i="15"/>
  <c r="EI146" i="27" s="1"/>
  <c r="CQ16" i="15"/>
  <c r="EI16" i="15"/>
  <c r="EI124" i="27" s="1"/>
  <c r="CS16" i="15"/>
  <c r="EK16" i="15"/>
  <c r="EK124" i="27" s="1"/>
  <c r="DA16" i="15"/>
  <c r="ES16" i="15"/>
  <c r="ES124" i="27" s="1"/>
  <c r="CV16" i="15"/>
  <c r="EN16" i="15"/>
  <c r="EN124" i="27" s="1"/>
  <c r="CP16" i="15"/>
  <c r="EH16" i="15"/>
  <c r="EH124" i="27" s="1"/>
  <c r="CS13" i="15"/>
  <c r="EK13" i="15"/>
  <c r="EK121" i="27" s="1"/>
  <c r="BV13" i="15"/>
  <c r="DN13" i="15"/>
  <c r="DN121" i="27" s="1"/>
  <c r="CG13" i="15"/>
  <c r="DY13" i="15"/>
  <c r="DY121" i="27" s="1"/>
  <c r="CH13" i="15"/>
  <c r="DZ13" i="15"/>
  <c r="DZ121" i="27" s="1"/>
  <c r="CF13" i="15"/>
  <c r="DX13" i="15"/>
  <c r="DX121" i="27" s="1"/>
  <c r="CO40" i="15"/>
  <c r="EG40" i="15"/>
  <c r="EG148" i="27" s="1"/>
  <c r="DD40" i="15"/>
  <c r="EV40" i="15"/>
  <c r="EV148" i="27" s="1"/>
  <c r="BS40" i="15"/>
  <c r="DK40" i="15"/>
  <c r="DK148" i="27" s="1"/>
  <c r="CI40" i="15"/>
  <c r="EA40" i="15"/>
  <c r="EA148" i="27" s="1"/>
  <c r="BR40" i="15"/>
  <c r="DJ40" i="15"/>
  <c r="DJ148" i="27" s="1"/>
  <c r="CY12" i="15"/>
  <c r="EQ12" i="15"/>
  <c r="EQ120" i="27" s="1"/>
  <c r="CF12" i="15"/>
  <c r="DX12" i="15"/>
  <c r="DX120" i="27" s="1"/>
  <c r="DD12" i="15"/>
  <c r="EV12" i="15"/>
  <c r="EV120" i="27" s="1"/>
  <c r="CN12" i="15"/>
  <c r="EF12" i="15"/>
  <c r="EF120" i="27" s="1"/>
  <c r="CZ12" i="15"/>
  <c r="ER12" i="15"/>
  <c r="ER120" i="27" s="1"/>
  <c r="DV27" i="15"/>
  <c r="DV135" i="27" s="1"/>
  <c r="CD27" i="15"/>
  <c r="EP27" i="15"/>
  <c r="EP135" i="27" s="1"/>
  <c r="CX27" i="15"/>
  <c r="DZ27" i="15"/>
  <c r="DZ135" i="27" s="1"/>
  <c r="CH27" i="15"/>
  <c r="EV27" i="15"/>
  <c r="EV135" i="27" s="1"/>
  <c r="DD27" i="15"/>
  <c r="DX27" i="15"/>
  <c r="DX135" i="27" s="1"/>
  <c r="CF27" i="15"/>
  <c r="CC14" i="15"/>
  <c r="DU14" i="15"/>
  <c r="DU122" i="27" s="1"/>
  <c r="CL14" i="15"/>
  <c r="ED14" i="15"/>
  <c r="ED122" i="27" s="1"/>
  <c r="DD14" i="15"/>
  <c r="EV14" i="15"/>
  <c r="EV122" i="27" s="1"/>
  <c r="CE14" i="15"/>
  <c r="DW14" i="15"/>
  <c r="DW122" i="27" s="1"/>
  <c r="BR14" i="15"/>
  <c r="DJ14" i="15"/>
  <c r="DJ122" i="27" s="1"/>
  <c r="BR32" i="15"/>
  <c r="DJ32" i="15"/>
  <c r="DJ140" i="27" s="1"/>
  <c r="CC32" i="15"/>
  <c r="DU32" i="15"/>
  <c r="DU140" i="27" s="1"/>
  <c r="BY32" i="15"/>
  <c r="DQ32" i="15"/>
  <c r="DQ140" i="27" s="1"/>
  <c r="DB32" i="15"/>
  <c r="ET32" i="15"/>
  <c r="ET140" i="27" s="1"/>
  <c r="CH32" i="15"/>
  <c r="DZ32" i="15"/>
  <c r="DZ140" i="27" s="1"/>
  <c r="BU24" i="15"/>
  <c r="DM24" i="15"/>
  <c r="DM132" i="27" s="1"/>
  <c r="BV24" i="15"/>
  <c r="DN24" i="15"/>
  <c r="DN132" i="27" s="1"/>
  <c r="CA24" i="15"/>
  <c r="DS24" i="15"/>
  <c r="DS132" i="27" s="1"/>
  <c r="CS24" i="15"/>
  <c r="EK24" i="15"/>
  <c r="EK132" i="27" s="1"/>
  <c r="BX24" i="15"/>
  <c r="DP24" i="15"/>
  <c r="DP132" i="27" s="1"/>
  <c r="CE47" i="15"/>
  <c r="DW47" i="15"/>
  <c r="DW155" i="27" s="1"/>
  <c r="CP47" i="15"/>
  <c r="EH47" i="15"/>
  <c r="EH155" i="27" s="1"/>
  <c r="EI47" i="15"/>
  <c r="EI155" i="27" s="1"/>
  <c r="CQ47" i="15"/>
  <c r="DS47" i="15"/>
  <c r="DS155" i="27" s="1"/>
  <c r="CA47" i="15"/>
  <c r="DE47" i="15"/>
  <c r="EW47" i="15"/>
  <c r="EW155" i="27" s="1"/>
  <c r="DU45" i="15"/>
  <c r="DU153" i="27" s="1"/>
  <c r="CC45" i="15"/>
  <c r="DM45" i="15"/>
  <c r="DM153" i="27" s="1"/>
  <c r="BU45" i="15"/>
  <c r="EM45" i="15"/>
  <c r="EM153" i="27" s="1"/>
  <c r="CU45" i="15"/>
  <c r="DZ45" i="15"/>
  <c r="DZ153" i="27" s="1"/>
  <c r="CH45" i="15"/>
  <c r="EF45" i="15"/>
  <c r="EF153" i="27" s="1"/>
  <c r="CN45" i="15"/>
  <c r="ER36" i="15"/>
  <c r="ER144" i="27" s="1"/>
  <c r="CZ36" i="15"/>
  <c r="DM36" i="15"/>
  <c r="DM144" i="27" s="1"/>
  <c r="BU36" i="15"/>
  <c r="CS15" i="15"/>
  <c r="EK15" i="15"/>
  <c r="EK123" i="27" s="1"/>
  <c r="DB15" i="15"/>
  <c r="ET15" i="15"/>
  <c r="ET123" i="27" s="1"/>
  <c r="CB15" i="15"/>
  <c r="DT15" i="15"/>
  <c r="DT123" i="27" s="1"/>
  <c r="CO22" i="15"/>
  <c r="EG22" i="15"/>
  <c r="EG130" i="27" s="1"/>
  <c r="CX22" i="15"/>
  <c r="EP22" i="15"/>
  <c r="EP130" i="27" s="1"/>
  <c r="CW22" i="15"/>
  <c r="EO22" i="15"/>
  <c r="EO130" i="27" s="1"/>
  <c r="CQ22" i="15"/>
  <c r="EI22" i="15"/>
  <c r="EI130" i="27" s="1"/>
  <c r="CA22" i="15"/>
  <c r="DS22" i="15"/>
  <c r="DS130" i="27" s="1"/>
  <c r="DB44" i="15"/>
  <c r="ET44" i="15"/>
  <c r="ET152" i="27" s="1"/>
  <c r="BX44" i="15"/>
  <c r="DP44" i="15"/>
  <c r="DP152" i="27" s="1"/>
  <c r="CZ44" i="15"/>
  <c r="ER44" i="15"/>
  <c r="ER152" i="27" s="1"/>
  <c r="CF44" i="15"/>
  <c r="DX44" i="15"/>
  <c r="DX152" i="27" s="1"/>
  <c r="DT44" i="15"/>
  <c r="DT152" i="27" s="1"/>
  <c r="CB44" i="15"/>
  <c r="CQ37" i="15"/>
  <c r="EI37" i="15"/>
  <c r="EI145" i="27" s="1"/>
  <c r="BV37" i="15"/>
  <c r="DN37" i="15"/>
  <c r="DN145" i="27" s="1"/>
  <c r="CO37" i="15"/>
  <c r="EG37" i="15"/>
  <c r="EG145" i="27" s="1"/>
  <c r="CL37" i="15"/>
  <c r="ED37" i="15"/>
  <c r="ED145" i="27" s="1"/>
  <c r="CR37" i="15"/>
  <c r="EJ37" i="15"/>
  <c r="EJ145" i="27" s="1"/>
  <c r="BU33" i="15"/>
  <c r="DM33" i="15"/>
  <c r="DM141" i="27" s="1"/>
  <c r="BZ33" i="15"/>
  <c r="DR33" i="15"/>
  <c r="DR141" i="27" s="1"/>
  <c r="CM33" i="15"/>
  <c r="EE33" i="15"/>
  <c r="EE141" i="27" s="1"/>
  <c r="CC33" i="15"/>
  <c r="DU33" i="15"/>
  <c r="DU141" i="27" s="1"/>
  <c r="CD33" i="15"/>
  <c r="DV33" i="15"/>
  <c r="DV141" i="27" s="1"/>
  <c r="DV34" i="15"/>
  <c r="DV142" i="27" s="1"/>
  <c r="CD34" i="15"/>
  <c r="BY34" i="15"/>
  <c r="DQ34" i="15"/>
  <c r="DQ142" i="27" s="1"/>
  <c r="EA34" i="15"/>
  <c r="EA142" i="27" s="1"/>
  <c r="CI34" i="15"/>
  <c r="CF34" i="15"/>
  <c r="DX34" i="15"/>
  <c r="DX142" i="27" s="1"/>
  <c r="CE34" i="15"/>
  <c r="DW34" i="15"/>
  <c r="DW142" i="27" s="1"/>
  <c r="BE52" i="15"/>
  <c r="BG161" i="27" s="1"/>
  <c r="AY52" i="15"/>
  <c r="BA161" i="27" s="1"/>
  <c r="AE52" i="15"/>
  <c r="AG161" i="27" s="1"/>
  <c r="AC52" i="15"/>
  <c r="AE161" i="27" s="1"/>
  <c r="AA52" i="15"/>
  <c r="AC161" i="27" s="1"/>
  <c r="BC52" i="15"/>
  <c r="BE161" i="27" s="1"/>
  <c r="BH52" i="15"/>
  <c r="BJ161" i="27" s="1"/>
  <c r="AT52" i="15"/>
  <c r="AV161" i="27" s="1"/>
  <c r="AB52" i="15"/>
  <c r="AD161" i="27" s="1"/>
  <c r="AU52" i="15"/>
  <c r="AW161" i="27" s="1"/>
  <c r="AK52" i="15"/>
  <c r="AM161" i="27" s="1"/>
  <c r="BJ52" i="15"/>
  <c r="BL161" i="27" s="1"/>
  <c r="AL52" i="15"/>
  <c r="AN161" i="27" s="1"/>
  <c r="BI52" i="15"/>
  <c r="BK161" i="27" s="1"/>
  <c r="AG52" i="15"/>
  <c r="AI161" i="27" s="1"/>
  <c r="AX52" i="15"/>
  <c r="AZ161" i="27" s="1"/>
  <c r="AF52" i="15"/>
  <c r="AH161" i="27" s="1"/>
  <c r="AM52" i="15"/>
  <c r="AO161" i="27" s="1"/>
  <c r="BM52" i="15"/>
  <c r="BO161" i="27" s="1"/>
  <c r="BB52" i="15"/>
  <c r="BD161" i="27" s="1"/>
  <c r="AD52" i="15"/>
  <c r="AF161" i="27" s="1"/>
  <c r="AJ52" i="15"/>
  <c r="AL161" i="27" s="1"/>
  <c r="AP52" i="15"/>
  <c r="AR161" i="27" s="1"/>
  <c r="AH52" i="15"/>
  <c r="AJ161" i="27" s="1"/>
  <c r="Z52" i="15"/>
  <c r="AB161" i="27" s="1"/>
  <c r="AS52" i="15"/>
  <c r="AU161" i="27" s="1"/>
  <c r="AW52" i="15"/>
  <c r="AY161" i="27" s="1"/>
  <c r="AZ52" i="15"/>
  <c r="BB161" i="27" s="1"/>
  <c r="BL52" i="15"/>
  <c r="BN161" i="27" s="1"/>
  <c r="AQ52" i="15"/>
  <c r="AS161" i="27" s="1"/>
  <c r="BK52" i="15"/>
  <c r="BM161" i="27" s="1"/>
  <c r="AN52" i="15"/>
  <c r="AP161" i="27" s="1"/>
  <c r="AO52" i="15"/>
  <c r="AQ161" i="27" s="1"/>
  <c r="AV52" i="15"/>
  <c r="AX161" i="27" s="1"/>
  <c r="BD52" i="15"/>
  <c r="BF161" i="27" s="1"/>
  <c r="BF52" i="15"/>
  <c r="BH161" i="27" s="1"/>
  <c r="BA52" i="15"/>
  <c r="BC161" i="27" s="1"/>
  <c r="BG52" i="15"/>
  <c r="BI161" i="27" s="1"/>
  <c r="AI52" i="15"/>
  <c r="AK161" i="27" s="1"/>
  <c r="AR52" i="15"/>
  <c r="AT161" i="27" s="1"/>
  <c r="AY64" i="15"/>
  <c r="BA173" i="27" s="1"/>
  <c r="AX64" i="15"/>
  <c r="AZ173" i="27" s="1"/>
  <c r="BG64" i="15"/>
  <c r="BI173" i="27" s="1"/>
  <c r="AA64" i="15"/>
  <c r="AC173" i="27" s="1"/>
  <c r="AG64" i="15"/>
  <c r="AI173" i="27" s="1"/>
  <c r="AM64" i="15"/>
  <c r="AO173" i="27" s="1"/>
  <c r="BE64" i="15"/>
  <c r="BG173" i="27" s="1"/>
  <c r="AE64" i="15"/>
  <c r="AG173" i="27" s="1"/>
  <c r="AF64" i="15"/>
  <c r="AH173" i="27" s="1"/>
  <c r="AR64" i="15"/>
  <c r="AT173" i="27" s="1"/>
  <c r="BI64" i="15"/>
  <c r="BK173" i="27" s="1"/>
  <c r="BH64" i="15"/>
  <c r="BJ173" i="27" s="1"/>
  <c r="BL64" i="15"/>
  <c r="BN173" i="27" s="1"/>
  <c r="AI64" i="15"/>
  <c r="AK173" i="27" s="1"/>
  <c r="BM64" i="15"/>
  <c r="BO173" i="27" s="1"/>
  <c r="BF64" i="15"/>
  <c r="BH173" i="27" s="1"/>
  <c r="AS64" i="15"/>
  <c r="AU173" i="27" s="1"/>
  <c r="BD64" i="15"/>
  <c r="BF173" i="27" s="1"/>
  <c r="BJ64" i="15"/>
  <c r="BL173" i="27" s="1"/>
  <c r="AO64" i="15"/>
  <c r="AQ173" i="27" s="1"/>
  <c r="AP64" i="15"/>
  <c r="AR173" i="27" s="1"/>
  <c r="AJ64" i="15"/>
  <c r="AL173" i="27" s="1"/>
  <c r="BK64" i="15"/>
  <c r="BM173" i="27" s="1"/>
  <c r="AL64" i="15"/>
  <c r="AN173" i="27" s="1"/>
  <c r="AZ64" i="15"/>
  <c r="BB173" i="27" s="1"/>
  <c r="AT64" i="15"/>
  <c r="AV173" i="27" s="1"/>
  <c r="AD64" i="15"/>
  <c r="AF173" i="27" s="1"/>
  <c r="Z64" i="15"/>
  <c r="AB173" i="27" s="1"/>
  <c r="AN64" i="15"/>
  <c r="AP173" i="27" s="1"/>
  <c r="AC64" i="15"/>
  <c r="AE173" i="27" s="1"/>
  <c r="AW64" i="15"/>
  <c r="AY173" i="27" s="1"/>
  <c r="AU64" i="15"/>
  <c r="AW173" i="27" s="1"/>
  <c r="AQ64" i="15"/>
  <c r="AS173" i="27" s="1"/>
  <c r="AV64" i="15"/>
  <c r="AX173" i="27" s="1"/>
  <c r="BA64" i="15"/>
  <c r="BC173" i="27" s="1"/>
  <c r="BB64" i="15"/>
  <c r="BD173" i="27" s="1"/>
  <c r="AH64" i="15"/>
  <c r="AJ173" i="27" s="1"/>
  <c r="AB64" i="15"/>
  <c r="AD173" i="27" s="1"/>
  <c r="AK64" i="15"/>
  <c r="AM173" i="27" s="1"/>
  <c r="BC64" i="15"/>
  <c r="BE173" i="27" s="1"/>
  <c r="AD51" i="15"/>
  <c r="AF160" i="27" s="1"/>
  <c r="AC51" i="15"/>
  <c r="AE160" i="27" s="1"/>
  <c r="BI51" i="15"/>
  <c r="BK160" i="27" s="1"/>
  <c r="AY51" i="15"/>
  <c r="BA160" i="27" s="1"/>
  <c r="AN51" i="15"/>
  <c r="AP160" i="27" s="1"/>
  <c r="BM51" i="15"/>
  <c r="BO160" i="27" s="1"/>
  <c r="AX51" i="15"/>
  <c r="AZ160" i="27" s="1"/>
  <c r="BB51" i="15"/>
  <c r="BD160" i="27" s="1"/>
  <c r="AA51" i="15"/>
  <c r="AC160" i="27" s="1"/>
  <c r="AH51" i="15"/>
  <c r="AJ160" i="27" s="1"/>
  <c r="AE51" i="15"/>
  <c r="AG160" i="27" s="1"/>
  <c r="AV51" i="15"/>
  <c r="AX160" i="27" s="1"/>
  <c r="BJ51" i="15"/>
  <c r="BL160" i="27" s="1"/>
  <c r="AT51" i="15"/>
  <c r="AV160" i="27" s="1"/>
  <c r="BA51" i="15"/>
  <c r="BC160" i="27" s="1"/>
  <c r="AP51" i="15"/>
  <c r="AR160" i="27" s="1"/>
  <c r="AR51" i="15"/>
  <c r="AT160" i="27" s="1"/>
  <c r="AK51" i="15"/>
  <c r="AM160" i="27" s="1"/>
  <c r="BK51" i="15"/>
  <c r="BM160" i="27" s="1"/>
  <c r="BG51" i="15"/>
  <c r="BI160" i="27" s="1"/>
  <c r="AQ51" i="15"/>
  <c r="AS160" i="27" s="1"/>
  <c r="AB51" i="15"/>
  <c r="AD160" i="27" s="1"/>
  <c r="AI51" i="15"/>
  <c r="AK160" i="27" s="1"/>
  <c r="Z51" i="15"/>
  <c r="AB160" i="27" s="1"/>
  <c r="AL51" i="15"/>
  <c r="AN160" i="27" s="1"/>
  <c r="AF51" i="15"/>
  <c r="AH160" i="27" s="1"/>
  <c r="AM51" i="15"/>
  <c r="AO160" i="27" s="1"/>
  <c r="BE51" i="15"/>
  <c r="BG160" i="27" s="1"/>
  <c r="AW51" i="15"/>
  <c r="AY160" i="27" s="1"/>
  <c r="BC51" i="15"/>
  <c r="BE160" i="27" s="1"/>
  <c r="AZ51" i="15"/>
  <c r="BB160" i="27" s="1"/>
  <c r="BD51" i="15"/>
  <c r="BF160" i="27" s="1"/>
  <c r="AO51" i="15"/>
  <c r="AQ160" i="27" s="1"/>
  <c r="AG51" i="15"/>
  <c r="AI160" i="27" s="1"/>
  <c r="AJ51" i="15"/>
  <c r="AL160" i="27" s="1"/>
  <c r="BL51" i="15"/>
  <c r="BN160" i="27" s="1"/>
  <c r="BF51" i="15"/>
  <c r="BH160" i="27" s="1"/>
  <c r="AU51" i="15"/>
  <c r="AW160" i="27" s="1"/>
  <c r="BH51" i="15"/>
  <c r="BJ160" i="27" s="1"/>
  <c r="AL58" i="15"/>
  <c r="AN167" i="27" s="1"/>
  <c r="AN58" i="15"/>
  <c r="AP167" i="27" s="1"/>
  <c r="AA58" i="15"/>
  <c r="AC167" i="27" s="1"/>
  <c r="AM58" i="15"/>
  <c r="AO167" i="27" s="1"/>
  <c r="BD58" i="15"/>
  <c r="BF167" i="27" s="1"/>
  <c r="AI58" i="15"/>
  <c r="AK167" i="27" s="1"/>
  <c r="AE58" i="15"/>
  <c r="AG167" i="27" s="1"/>
  <c r="AT58" i="15"/>
  <c r="AV167" i="27" s="1"/>
  <c r="BJ58" i="15"/>
  <c r="BL167" i="27" s="1"/>
  <c r="Z58" i="15"/>
  <c r="AB167" i="27" s="1"/>
  <c r="AB58" i="15"/>
  <c r="AD167" i="27" s="1"/>
  <c r="AP58" i="15"/>
  <c r="AR167" i="27" s="1"/>
  <c r="BF58" i="15"/>
  <c r="BH167" i="27" s="1"/>
  <c r="AS58" i="15"/>
  <c r="AU167" i="27" s="1"/>
  <c r="AF58" i="15"/>
  <c r="AH167" i="27" s="1"/>
  <c r="AJ58" i="15"/>
  <c r="AL167" i="27" s="1"/>
  <c r="AG58" i="15"/>
  <c r="AI167" i="27" s="1"/>
  <c r="BE58" i="15"/>
  <c r="BG167" i="27" s="1"/>
  <c r="BG58" i="15"/>
  <c r="BI167" i="27" s="1"/>
  <c r="BA58" i="15"/>
  <c r="BC167" i="27" s="1"/>
  <c r="AV58" i="15"/>
  <c r="AX167" i="27" s="1"/>
  <c r="AH58" i="15"/>
  <c r="AJ167" i="27" s="1"/>
  <c r="BM58" i="15"/>
  <c r="BO167" i="27" s="1"/>
  <c r="BC58" i="15"/>
  <c r="BE167" i="27" s="1"/>
  <c r="AW58" i="15"/>
  <c r="AY167" i="27" s="1"/>
  <c r="AQ58" i="15"/>
  <c r="AS167" i="27" s="1"/>
  <c r="AR58" i="15"/>
  <c r="AT167" i="27" s="1"/>
  <c r="AD58" i="15"/>
  <c r="AF167" i="27" s="1"/>
  <c r="BI58" i="15"/>
  <c r="BK167" i="27" s="1"/>
  <c r="BH58" i="15"/>
  <c r="BJ167" i="27" s="1"/>
  <c r="BL58" i="15"/>
  <c r="BN167" i="27" s="1"/>
  <c r="AZ58" i="15"/>
  <c r="BB167" i="27" s="1"/>
  <c r="AU58" i="15"/>
  <c r="AW167" i="27" s="1"/>
  <c r="AX58" i="15"/>
  <c r="AZ167" i="27" s="1"/>
  <c r="BK58" i="15"/>
  <c r="BM167" i="27" s="1"/>
  <c r="AO58" i="15"/>
  <c r="AQ167" i="27" s="1"/>
  <c r="AC58" i="15"/>
  <c r="AE167" i="27" s="1"/>
  <c r="BB58" i="15"/>
  <c r="BD167" i="27" s="1"/>
  <c r="AK58" i="15"/>
  <c r="AM167" i="27" s="1"/>
  <c r="AY58" i="15"/>
  <c r="BA167" i="27" s="1"/>
  <c r="DJ11" i="15"/>
  <c r="DJ119" i="27" s="1"/>
  <c r="BR11" i="15"/>
  <c r="BV11" i="15"/>
  <c r="DN11" i="15"/>
  <c r="DN119" i="27" s="1"/>
  <c r="BU11" i="15"/>
  <c r="DM11" i="15"/>
  <c r="DM119" i="27" s="1"/>
  <c r="CL11" i="15"/>
  <c r="ED11" i="15"/>
  <c r="ED119" i="27" s="1"/>
  <c r="BT11" i="15"/>
  <c r="DL11" i="15"/>
  <c r="DL119" i="27" s="1"/>
  <c r="EP46" i="15"/>
  <c r="EP154" i="27" s="1"/>
  <c r="CX46" i="15"/>
  <c r="DS46" i="15"/>
  <c r="DS154" i="27" s="1"/>
  <c r="CA46" i="15"/>
  <c r="DZ46" i="15"/>
  <c r="DZ154" i="27" s="1"/>
  <c r="CH46" i="15"/>
  <c r="CE46" i="15"/>
  <c r="DW46" i="15"/>
  <c r="DW154" i="27" s="1"/>
  <c r="CR46" i="15"/>
  <c r="EJ46" i="15"/>
  <c r="EJ154" i="27" s="1"/>
  <c r="CB39" i="15"/>
  <c r="DT39" i="15"/>
  <c r="DT147" i="27" s="1"/>
  <c r="CV39" i="15"/>
  <c r="EN39" i="15"/>
  <c r="EN147" i="27" s="1"/>
  <c r="CU39" i="15"/>
  <c r="EM39" i="15"/>
  <c r="EM147" i="27" s="1"/>
  <c r="CO39" i="15"/>
  <c r="EG39" i="15"/>
  <c r="EG147" i="27" s="1"/>
  <c r="CQ39" i="15"/>
  <c r="EI39" i="15"/>
  <c r="EI147" i="27" s="1"/>
  <c r="BZ21" i="15"/>
  <c r="DR21" i="15"/>
  <c r="DR129" i="27" s="1"/>
  <c r="CX21" i="15"/>
  <c r="EP21" i="15"/>
  <c r="EP129" i="27" s="1"/>
  <c r="BW21" i="15"/>
  <c r="DO21" i="15"/>
  <c r="DO129" i="27" s="1"/>
  <c r="CU21" i="15"/>
  <c r="CV129" i="27" s="1"/>
  <c r="EM21" i="15"/>
  <c r="EM129" i="27" s="1"/>
  <c r="CG21" i="15"/>
  <c r="DY21" i="15"/>
  <c r="DY129" i="27" s="1"/>
  <c r="CK35" i="15"/>
  <c r="EC35" i="15"/>
  <c r="EC143" i="27" s="1"/>
  <c r="EG35" i="15"/>
  <c r="EG143" i="27" s="1"/>
  <c r="CO35" i="15"/>
  <c r="DR35" i="15"/>
  <c r="DR143" i="27" s="1"/>
  <c r="BZ35" i="15"/>
  <c r="DD35" i="15"/>
  <c r="EV35" i="15"/>
  <c r="EV143" i="27" s="1"/>
  <c r="CY35" i="15"/>
  <c r="EQ35" i="15"/>
  <c r="EQ143" i="27" s="1"/>
  <c r="CN25" i="15"/>
  <c r="EF25" i="15"/>
  <c r="EF133" i="27" s="1"/>
  <c r="BZ25" i="15"/>
  <c r="DR25" i="15"/>
  <c r="DR133" i="27" s="1"/>
  <c r="CI25" i="15"/>
  <c r="EA25" i="15"/>
  <c r="EA133" i="27" s="1"/>
  <c r="CS25" i="15"/>
  <c r="EK25" i="15"/>
  <c r="EK133" i="27" s="1"/>
  <c r="BR25" i="15"/>
  <c r="DJ25" i="15"/>
  <c r="DJ133" i="27" s="1"/>
  <c r="DY18" i="15"/>
  <c r="DY126" i="27" s="1"/>
  <c r="CG18" i="15"/>
  <c r="DU18" i="15"/>
  <c r="DU126" i="27" s="1"/>
  <c r="CC18" i="15"/>
  <c r="DR18" i="15"/>
  <c r="DR126" i="27" s="1"/>
  <c r="BZ18" i="15"/>
  <c r="EV18" i="15"/>
  <c r="EV126" i="27" s="1"/>
  <c r="DD18" i="15"/>
  <c r="DE18" i="15"/>
  <c r="EW18" i="15"/>
  <c r="EW126" i="27" s="1"/>
  <c r="CS38" i="15"/>
  <c r="EK38" i="15"/>
  <c r="EK146" i="27" s="1"/>
  <c r="CR38" i="15"/>
  <c r="EJ38" i="15"/>
  <c r="EJ146" i="27" s="1"/>
  <c r="CZ38" i="15"/>
  <c r="ER38" i="15"/>
  <c r="ER146" i="27" s="1"/>
  <c r="CP38" i="15"/>
  <c r="EH38" i="15"/>
  <c r="EH146" i="27" s="1"/>
  <c r="BX38" i="15"/>
  <c r="DP38" i="15"/>
  <c r="DP146" i="27" s="1"/>
  <c r="BT16" i="15"/>
  <c r="DL16" i="15"/>
  <c r="DL124" i="27" s="1"/>
  <c r="DB16" i="15"/>
  <c r="ET16" i="15"/>
  <c r="ET124" i="27" s="1"/>
  <c r="CX16" i="15"/>
  <c r="EP16" i="15"/>
  <c r="EP124" i="27" s="1"/>
  <c r="CD16" i="15"/>
  <c r="DV16" i="15"/>
  <c r="DV124" i="27" s="1"/>
  <c r="CK16" i="15"/>
  <c r="EC16" i="15"/>
  <c r="EC124" i="27" s="1"/>
  <c r="CX13" i="15"/>
  <c r="EP13" i="15"/>
  <c r="EP121" i="27" s="1"/>
  <c r="CK13" i="15"/>
  <c r="EC13" i="15"/>
  <c r="EC121" i="27" s="1"/>
  <c r="CV13" i="15"/>
  <c r="EN13" i="15"/>
  <c r="EN121" i="27" s="1"/>
  <c r="CC13" i="15"/>
  <c r="DU13" i="15"/>
  <c r="DU121" i="27" s="1"/>
  <c r="CT13" i="15"/>
  <c r="EL13" i="15"/>
  <c r="EL121" i="27" s="1"/>
  <c r="BU40" i="15"/>
  <c r="DM40" i="15"/>
  <c r="DM148" i="27" s="1"/>
  <c r="BV40" i="15"/>
  <c r="DN40" i="15"/>
  <c r="DN148" i="27" s="1"/>
  <c r="CY40" i="15"/>
  <c r="EQ40" i="15"/>
  <c r="EQ148" i="27" s="1"/>
  <c r="BY40" i="15"/>
  <c r="DQ40" i="15"/>
  <c r="DQ148" i="27" s="1"/>
  <c r="CQ40" i="15"/>
  <c r="EI40" i="15"/>
  <c r="EI148" i="27" s="1"/>
  <c r="CM12" i="15"/>
  <c r="EE12" i="15"/>
  <c r="EE120" i="27" s="1"/>
  <c r="CP12" i="15"/>
  <c r="EH12" i="15"/>
  <c r="EH120" i="27" s="1"/>
  <c r="DC12" i="15"/>
  <c r="EU12" i="15"/>
  <c r="EU120" i="27" s="1"/>
  <c r="BV12" i="15"/>
  <c r="DN12" i="15"/>
  <c r="DN120" i="27" s="1"/>
  <c r="CD12" i="15"/>
  <c r="DV12" i="15"/>
  <c r="DV120" i="27" s="1"/>
  <c r="EH27" i="15"/>
  <c r="EH135" i="27" s="1"/>
  <c r="CP27" i="15"/>
  <c r="EB27" i="15"/>
  <c r="EB135" i="27" s="1"/>
  <c r="CJ27" i="15"/>
  <c r="ER27" i="15"/>
  <c r="ER135" i="27" s="1"/>
  <c r="CZ27" i="15"/>
  <c r="DS27" i="15"/>
  <c r="DS135" i="27" s="1"/>
  <c r="CA27" i="15"/>
  <c r="DT27" i="15"/>
  <c r="DT135" i="27" s="1"/>
  <c r="CB27" i="15"/>
  <c r="CN14" i="15"/>
  <c r="EF14" i="15"/>
  <c r="EF122" i="27" s="1"/>
  <c r="CX14" i="15"/>
  <c r="EP14" i="15"/>
  <c r="EP122" i="27" s="1"/>
  <c r="BZ14" i="15"/>
  <c r="DR14" i="15"/>
  <c r="DR122" i="27" s="1"/>
  <c r="CA14" i="15"/>
  <c r="DS14" i="15"/>
  <c r="DS122" i="27" s="1"/>
  <c r="CS14" i="15"/>
  <c r="EK14" i="15"/>
  <c r="EK122" i="27" s="1"/>
  <c r="CS32" i="15"/>
  <c r="EK32" i="15"/>
  <c r="EK140" i="27" s="1"/>
  <c r="CO32" i="15"/>
  <c r="EG32" i="15"/>
  <c r="EG140" i="27" s="1"/>
  <c r="CA32" i="15"/>
  <c r="DS32" i="15"/>
  <c r="DS140" i="27" s="1"/>
  <c r="CT32" i="15"/>
  <c r="EL32" i="15"/>
  <c r="EL140" i="27" s="1"/>
  <c r="CN32" i="15"/>
  <c r="EF32" i="15"/>
  <c r="EF140" i="27" s="1"/>
  <c r="DC24" i="15"/>
  <c r="EU24" i="15"/>
  <c r="EU132" i="27" s="1"/>
  <c r="CM24" i="15"/>
  <c r="EE24" i="15"/>
  <c r="EE132" i="27" s="1"/>
  <c r="CK24" i="15"/>
  <c r="EC24" i="15"/>
  <c r="EC132" i="27" s="1"/>
  <c r="CF24" i="15"/>
  <c r="DX24" i="15"/>
  <c r="DX132" i="27" s="1"/>
  <c r="CR24" i="15"/>
  <c r="EJ24" i="15"/>
  <c r="EJ132" i="27" s="1"/>
  <c r="CC47" i="15"/>
  <c r="DU47" i="15"/>
  <c r="DU155" i="27" s="1"/>
  <c r="BX47" i="15"/>
  <c r="DP47" i="15"/>
  <c r="DP155" i="27" s="1"/>
  <c r="CM47" i="15"/>
  <c r="EE47" i="15"/>
  <c r="EE155" i="27" s="1"/>
  <c r="BT47" i="15"/>
  <c r="DL47" i="15"/>
  <c r="DL155" i="27" s="1"/>
  <c r="CF47" i="15"/>
  <c r="DX47" i="15"/>
  <c r="DX155" i="27" s="1"/>
  <c r="EN45" i="15"/>
  <c r="EN153" i="27" s="1"/>
  <c r="CV45" i="15"/>
  <c r="EU45" i="15"/>
  <c r="EU153" i="27" s="1"/>
  <c r="DC45" i="15"/>
  <c r="ED45" i="15"/>
  <c r="ED153" i="27" s="1"/>
  <c r="CL45" i="15"/>
  <c r="DX45" i="15"/>
  <c r="DX153" i="27" s="1"/>
  <c r="CF45" i="15"/>
  <c r="EC45" i="15"/>
  <c r="EC153" i="27" s="1"/>
  <c r="CK45" i="15"/>
  <c r="EC36" i="15"/>
  <c r="EC144" i="27" s="1"/>
  <c r="CK36" i="15"/>
  <c r="DJ36" i="15"/>
  <c r="DJ144" i="27" s="1"/>
  <c r="BR36" i="15"/>
  <c r="CU15" i="15"/>
  <c r="EM15" i="15"/>
  <c r="EM123" i="27" s="1"/>
  <c r="CA15" i="15"/>
  <c r="DS15" i="15"/>
  <c r="DS123" i="27" s="1"/>
  <c r="BW22" i="15"/>
  <c r="DO22" i="15"/>
  <c r="DO130" i="27" s="1"/>
  <c r="BS22" i="15"/>
  <c r="DK22" i="15"/>
  <c r="DK130" i="27" s="1"/>
  <c r="BT22" i="15"/>
  <c r="DL22" i="15"/>
  <c r="DL130" i="27" s="1"/>
  <c r="CD44" i="15"/>
  <c r="DV44" i="15"/>
  <c r="DV152" i="27" s="1"/>
  <c r="BY44" i="15"/>
  <c r="DQ44" i="15"/>
  <c r="DQ152" i="27" s="1"/>
  <c r="CM44" i="15"/>
  <c r="EE44" i="15"/>
  <c r="EE152" i="27" s="1"/>
  <c r="DW37" i="15"/>
  <c r="DW145" i="27" s="1"/>
  <c r="CE37" i="15"/>
  <c r="CZ37" i="15"/>
  <c r="ER37" i="15"/>
  <c r="ER145" i="27" s="1"/>
  <c r="CG37" i="15"/>
  <c r="DY37" i="15"/>
  <c r="DY145" i="27" s="1"/>
  <c r="DC37" i="15"/>
  <c r="EU37" i="15"/>
  <c r="EU145" i="27" s="1"/>
  <c r="CN37" i="15"/>
  <c r="EF37" i="15"/>
  <c r="EF145" i="27" s="1"/>
  <c r="BY33" i="15"/>
  <c r="DQ33" i="15"/>
  <c r="DQ141" i="27" s="1"/>
  <c r="EJ33" i="15"/>
  <c r="EJ141" i="27" s="1"/>
  <c r="CR33" i="15"/>
  <c r="CW33" i="15"/>
  <c r="EO33" i="15"/>
  <c r="EO141" i="27" s="1"/>
  <c r="BW33" i="15"/>
  <c r="DO33" i="15"/>
  <c r="DO141" i="27" s="1"/>
  <c r="BR33" i="15"/>
  <c r="DJ33" i="15"/>
  <c r="DJ141" i="27" s="1"/>
  <c r="DJ34" i="15"/>
  <c r="DJ142" i="27" s="1"/>
  <c r="BR34" i="15"/>
  <c r="CR34" i="15"/>
  <c r="EJ34" i="15"/>
  <c r="EJ142" i="27" s="1"/>
  <c r="CY34" i="15"/>
  <c r="EQ34" i="15"/>
  <c r="EQ142" i="27" s="1"/>
  <c r="BV34" i="15"/>
  <c r="DN34" i="15"/>
  <c r="DN142" i="27" s="1"/>
  <c r="CS34" i="15"/>
  <c r="EK34" i="15"/>
  <c r="EK142" i="27" s="1"/>
  <c r="AN65" i="15"/>
  <c r="AP174" i="27" s="1"/>
  <c r="AY65" i="15"/>
  <c r="BA174" i="27" s="1"/>
  <c r="BC65" i="15"/>
  <c r="BE174" i="27" s="1"/>
  <c r="AT65" i="15"/>
  <c r="AV174" i="27" s="1"/>
  <c r="AG65" i="15"/>
  <c r="AI174" i="27" s="1"/>
  <c r="AB65" i="15"/>
  <c r="AD174" i="27" s="1"/>
  <c r="AK65" i="15"/>
  <c r="AM174" i="27" s="1"/>
  <c r="AO65" i="15"/>
  <c r="AQ174" i="27" s="1"/>
  <c r="AI65" i="15"/>
  <c r="AK174" i="27" s="1"/>
  <c r="AV65" i="15"/>
  <c r="AX174" i="27" s="1"/>
  <c r="BE65" i="15"/>
  <c r="BG174" i="27" s="1"/>
  <c r="AE65" i="15"/>
  <c r="AG174" i="27" s="1"/>
  <c r="BD65" i="15"/>
  <c r="BF174" i="27" s="1"/>
  <c r="BK65" i="15"/>
  <c r="BM174" i="27" s="1"/>
  <c r="BL65" i="15"/>
  <c r="BN174" i="27" s="1"/>
  <c r="AP65" i="15"/>
  <c r="AR174" i="27" s="1"/>
  <c r="AR65" i="15"/>
  <c r="AT174" i="27" s="1"/>
  <c r="Z65" i="15"/>
  <c r="AB174" i="27" s="1"/>
  <c r="AW65" i="15"/>
  <c r="AY174" i="27" s="1"/>
  <c r="BG65" i="15"/>
  <c r="BI174" i="27" s="1"/>
  <c r="AH65" i="15"/>
  <c r="AJ174" i="27" s="1"/>
  <c r="BF65" i="15"/>
  <c r="BH174" i="27" s="1"/>
  <c r="BM65" i="15"/>
  <c r="BO174" i="27" s="1"/>
  <c r="BI65" i="15"/>
  <c r="BK174" i="27" s="1"/>
  <c r="AA65" i="15"/>
  <c r="AC174" i="27" s="1"/>
  <c r="AL65" i="15"/>
  <c r="AN174" i="27" s="1"/>
  <c r="AZ65" i="15"/>
  <c r="BB174" i="27" s="1"/>
  <c r="BA65" i="15"/>
  <c r="BC174" i="27" s="1"/>
  <c r="AM65" i="15"/>
  <c r="AO174" i="27" s="1"/>
  <c r="AJ65" i="15"/>
  <c r="AL174" i="27" s="1"/>
  <c r="BJ65" i="15"/>
  <c r="BL174" i="27" s="1"/>
  <c r="AS65" i="15"/>
  <c r="AU174" i="27" s="1"/>
  <c r="BH65" i="15"/>
  <c r="BJ174" i="27" s="1"/>
  <c r="AF65" i="15"/>
  <c r="AH174" i="27" s="1"/>
  <c r="AQ65" i="15"/>
  <c r="AS174" i="27" s="1"/>
  <c r="AD65" i="15"/>
  <c r="AF174" i="27" s="1"/>
  <c r="AC65" i="15"/>
  <c r="AE174" i="27" s="1"/>
  <c r="AU65" i="15"/>
  <c r="AW174" i="27" s="1"/>
  <c r="AX65" i="15"/>
  <c r="AZ174" i="27" s="1"/>
  <c r="BB65" i="15"/>
  <c r="BD174" i="27" s="1"/>
  <c r="BI74" i="15"/>
  <c r="BK183" i="27" s="1"/>
  <c r="AT74" i="15"/>
  <c r="AV183" i="27" s="1"/>
  <c r="AW74" i="15"/>
  <c r="AY183" i="27" s="1"/>
  <c r="BM74" i="15"/>
  <c r="BO183" i="27" s="1"/>
  <c r="AA74" i="15"/>
  <c r="AC183" i="27" s="1"/>
  <c r="AI74" i="15"/>
  <c r="AK183" i="27" s="1"/>
  <c r="AE74" i="15"/>
  <c r="AG183" i="27" s="1"/>
  <c r="AN74" i="15"/>
  <c r="AP183" i="27" s="1"/>
  <c r="AM74" i="15"/>
  <c r="AO183" i="27" s="1"/>
  <c r="BE74" i="15"/>
  <c r="BG183" i="27" s="1"/>
  <c r="AX74" i="15"/>
  <c r="AZ183" i="27" s="1"/>
  <c r="BK74" i="15"/>
  <c r="BM183" i="27" s="1"/>
  <c r="Z74" i="15"/>
  <c r="AB183" i="27" s="1"/>
  <c r="AF74" i="15"/>
  <c r="AH183" i="27" s="1"/>
  <c r="AL74" i="15"/>
  <c r="AN183" i="27" s="1"/>
  <c r="AR74" i="15"/>
  <c r="AT183" i="27" s="1"/>
  <c r="AS74" i="15"/>
  <c r="AU183" i="27" s="1"/>
  <c r="BF74" i="15"/>
  <c r="BH183" i="27" s="1"/>
  <c r="BJ74" i="15"/>
  <c r="BL183" i="27" s="1"/>
  <c r="BL74" i="15"/>
  <c r="BN183" i="27" s="1"/>
  <c r="AV74" i="15"/>
  <c r="AX183" i="27" s="1"/>
  <c r="AU74" i="15"/>
  <c r="AW183" i="27" s="1"/>
  <c r="AY74" i="15"/>
  <c r="BA183" i="27" s="1"/>
  <c r="BH74" i="15"/>
  <c r="BJ183" i="27" s="1"/>
  <c r="AQ74" i="15"/>
  <c r="AS183" i="27" s="1"/>
  <c r="AP74" i="15"/>
  <c r="AR183" i="27" s="1"/>
  <c r="AB74" i="15"/>
  <c r="AD183" i="27" s="1"/>
  <c r="AC74" i="15"/>
  <c r="AE183" i="27" s="1"/>
  <c r="AK74" i="15"/>
  <c r="AM183" i="27" s="1"/>
  <c r="AO74" i="15"/>
  <c r="AQ183" i="27" s="1"/>
  <c r="BB74" i="15"/>
  <c r="BD183" i="27" s="1"/>
  <c r="AD74" i="15"/>
  <c r="AF183" i="27" s="1"/>
  <c r="BC74" i="15"/>
  <c r="BE183" i="27" s="1"/>
  <c r="BG74" i="15"/>
  <c r="BI183" i="27" s="1"/>
  <c r="BD74" i="15"/>
  <c r="BF183" i="27" s="1"/>
  <c r="AH74" i="15"/>
  <c r="AJ183" i="27" s="1"/>
  <c r="AZ74" i="15"/>
  <c r="BB183" i="27" s="1"/>
  <c r="AG74" i="15"/>
  <c r="AI183" i="27" s="1"/>
  <c r="AJ74" i="15"/>
  <c r="AL183" i="27" s="1"/>
  <c r="BA74" i="15"/>
  <c r="BC183" i="27" s="1"/>
  <c r="AQ72" i="15"/>
  <c r="AS181" i="27" s="1"/>
  <c r="AS72" i="15"/>
  <c r="AU181" i="27" s="1"/>
  <c r="AA72" i="15"/>
  <c r="AC181" i="27" s="1"/>
  <c r="BD72" i="15"/>
  <c r="BF181" i="27" s="1"/>
  <c r="Z72" i="15"/>
  <c r="AB181" i="27" s="1"/>
  <c r="BH72" i="15"/>
  <c r="BJ181" i="27" s="1"/>
  <c r="BL72" i="15"/>
  <c r="BN181" i="27" s="1"/>
  <c r="BM72" i="15"/>
  <c r="BO181" i="27" s="1"/>
  <c r="AI72" i="15"/>
  <c r="AK181" i="27" s="1"/>
  <c r="AT72" i="15"/>
  <c r="AV181" i="27" s="1"/>
  <c r="AX72" i="15"/>
  <c r="AZ181" i="27" s="1"/>
  <c r="BB72" i="15"/>
  <c r="BD181" i="27" s="1"/>
  <c r="BG72" i="15"/>
  <c r="BI181" i="27" s="1"/>
  <c r="BF72" i="15"/>
  <c r="BH181" i="27" s="1"/>
  <c r="AG72" i="15"/>
  <c r="AI181" i="27" s="1"/>
  <c r="BI72" i="15"/>
  <c r="BK181" i="27" s="1"/>
  <c r="BK72" i="15"/>
  <c r="BM181" i="27" s="1"/>
  <c r="AZ72" i="15"/>
  <c r="BB181" i="27" s="1"/>
  <c r="BE72" i="15"/>
  <c r="BG181" i="27" s="1"/>
  <c r="AU72" i="15"/>
  <c r="AW181" i="27" s="1"/>
  <c r="AP72" i="15"/>
  <c r="AR181" i="27" s="1"/>
  <c r="AE72" i="15"/>
  <c r="AG181" i="27" s="1"/>
  <c r="AH72" i="15"/>
  <c r="AJ181" i="27" s="1"/>
  <c r="AW72" i="15"/>
  <c r="AY181" i="27" s="1"/>
  <c r="AY72" i="15"/>
  <c r="BA181" i="27" s="1"/>
  <c r="AM72" i="15"/>
  <c r="AO181" i="27" s="1"/>
  <c r="AJ72" i="15"/>
  <c r="AL181" i="27" s="1"/>
  <c r="AR72" i="15"/>
  <c r="AT181" i="27" s="1"/>
  <c r="AK72" i="15"/>
  <c r="AM181" i="27" s="1"/>
  <c r="AL72" i="15"/>
  <c r="AN181" i="27" s="1"/>
  <c r="AV72" i="15"/>
  <c r="AX181" i="27" s="1"/>
  <c r="BC72" i="15"/>
  <c r="BE181" i="27" s="1"/>
  <c r="AB72" i="15"/>
  <c r="AD181" i="27" s="1"/>
  <c r="BA72" i="15"/>
  <c r="BC181" i="27" s="1"/>
  <c r="AC72" i="15"/>
  <c r="AE181" i="27" s="1"/>
  <c r="AF72" i="15"/>
  <c r="AH181" i="27" s="1"/>
  <c r="AN72" i="15"/>
  <c r="AP181" i="27" s="1"/>
  <c r="BJ72" i="15"/>
  <c r="BL181" i="27" s="1"/>
  <c r="AD72" i="15"/>
  <c r="AF181" i="27" s="1"/>
  <c r="AO72" i="15"/>
  <c r="AQ181" i="27" s="1"/>
  <c r="BZ11" i="15"/>
  <c r="DR11" i="15"/>
  <c r="DR119" i="27" s="1"/>
  <c r="CV11" i="15"/>
  <c r="EN11" i="15"/>
  <c r="EN119" i="27" s="1"/>
  <c r="CM11" i="15"/>
  <c r="EE11" i="15"/>
  <c r="EE119" i="27" s="1"/>
  <c r="CR11" i="15"/>
  <c r="EJ11" i="15"/>
  <c r="EJ119" i="27" s="1"/>
  <c r="DE11" i="15"/>
  <c r="EW11" i="15"/>
  <c r="EW119" i="27" s="1"/>
  <c r="EQ46" i="15"/>
  <c r="EQ154" i="27" s="1"/>
  <c r="CY46" i="15"/>
  <c r="DB46" i="15"/>
  <c r="ET46" i="15"/>
  <c r="ET154" i="27" s="1"/>
  <c r="EH46" i="15"/>
  <c r="EH154" i="27" s="1"/>
  <c r="CP46" i="15"/>
  <c r="EF46" i="15"/>
  <c r="EF154" i="27" s="1"/>
  <c r="CN46" i="15"/>
  <c r="DE46" i="15"/>
  <c r="EW46" i="15"/>
  <c r="EW154" i="27" s="1"/>
  <c r="BU39" i="15"/>
  <c r="DM39" i="15"/>
  <c r="DM147" i="27" s="1"/>
  <c r="CG39" i="15"/>
  <c r="DY39" i="15"/>
  <c r="DY147" i="27" s="1"/>
  <c r="CP39" i="15"/>
  <c r="EH39" i="15"/>
  <c r="EH147" i="27" s="1"/>
  <c r="BV39" i="15"/>
  <c r="DN39" i="15"/>
  <c r="DN147" i="27" s="1"/>
  <c r="DC39" i="15"/>
  <c r="EU39" i="15"/>
  <c r="EU147" i="27" s="1"/>
  <c r="BX21" i="15"/>
  <c r="DP21" i="15"/>
  <c r="DP129" i="27" s="1"/>
  <c r="BT21" i="15"/>
  <c r="DL21" i="15"/>
  <c r="DL129" i="27" s="1"/>
  <c r="DB21" i="15"/>
  <c r="ET21" i="15"/>
  <c r="ET129" i="27" s="1"/>
  <c r="BS21" i="15"/>
  <c r="DK21" i="15"/>
  <c r="DK129" i="27" s="1"/>
  <c r="DE21" i="15"/>
  <c r="DF129" i="27" s="1"/>
  <c r="EW21" i="15"/>
  <c r="EW129" i="27" s="1"/>
  <c r="CX35" i="15"/>
  <c r="EP35" i="15"/>
  <c r="EP143" i="27" s="1"/>
  <c r="CG35" i="15"/>
  <c r="DY35" i="15"/>
  <c r="DY143" i="27" s="1"/>
  <c r="CQ35" i="15"/>
  <c r="EI35" i="15"/>
  <c r="EI143" i="27" s="1"/>
  <c r="ET35" i="15"/>
  <c r="ET143" i="27" s="1"/>
  <c r="DB35" i="15"/>
  <c r="CC35" i="15"/>
  <c r="DU35" i="15"/>
  <c r="DU143" i="27" s="1"/>
  <c r="CD25" i="15"/>
  <c r="DV25" i="15"/>
  <c r="DV133" i="27" s="1"/>
  <c r="CR25" i="15"/>
  <c r="EJ25" i="15"/>
  <c r="EJ133" i="27" s="1"/>
  <c r="CX25" i="15"/>
  <c r="EP25" i="15"/>
  <c r="EP133" i="27" s="1"/>
  <c r="CK25" i="15"/>
  <c r="EC25" i="15"/>
  <c r="EC133" i="27" s="1"/>
  <c r="CL25" i="15"/>
  <c r="ED25" i="15"/>
  <c r="ED133" i="27" s="1"/>
  <c r="DL18" i="15"/>
  <c r="DL126" i="27" s="1"/>
  <c r="BT18" i="15"/>
  <c r="ES18" i="15"/>
  <c r="ES126" i="27" s="1"/>
  <c r="DA18" i="15"/>
  <c r="BS18" i="15"/>
  <c r="DK18" i="15"/>
  <c r="DK126" i="27" s="1"/>
  <c r="EI18" i="15"/>
  <c r="EI126" i="27" s="1"/>
  <c r="CQ18" i="15"/>
  <c r="DS18" i="15"/>
  <c r="DS126" i="27" s="1"/>
  <c r="CA18" i="15"/>
  <c r="CU38" i="15"/>
  <c r="EM38" i="15"/>
  <c r="EM146" i="27" s="1"/>
  <c r="BV38" i="15"/>
  <c r="DN38" i="15"/>
  <c r="DN146" i="27" s="1"/>
  <c r="CG38" i="15"/>
  <c r="DY38" i="15"/>
  <c r="DY146" i="27" s="1"/>
  <c r="BT38" i="15"/>
  <c r="DL38" i="15"/>
  <c r="DL146" i="27" s="1"/>
  <c r="CB38" i="15"/>
  <c r="DT38" i="15"/>
  <c r="DT146" i="27" s="1"/>
  <c r="BY16" i="15"/>
  <c r="DQ16" i="15"/>
  <c r="DQ124" i="27" s="1"/>
  <c r="DD16" i="15"/>
  <c r="EV16" i="15"/>
  <c r="EV124" i="27" s="1"/>
  <c r="CG16" i="15"/>
  <c r="DY16" i="15"/>
  <c r="DY124" i="27" s="1"/>
  <c r="BR16" i="15"/>
  <c r="DJ16" i="15"/>
  <c r="DJ124" i="27" s="1"/>
  <c r="CN16" i="15"/>
  <c r="EF16" i="15"/>
  <c r="EF124" i="27" s="1"/>
  <c r="CQ13" i="15"/>
  <c r="EI13" i="15"/>
  <c r="EI121" i="27" s="1"/>
  <c r="CD13" i="15"/>
  <c r="DV13" i="15"/>
  <c r="DV121" i="27" s="1"/>
  <c r="BY13" i="15"/>
  <c r="DQ13" i="15"/>
  <c r="DQ121" i="27" s="1"/>
  <c r="CN13" i="15"/>
  <c r="EF13" i="15"/>
  <c r="EF121" i="27" s="1"/>
  <c r="CJ13" i="15"/>
  <c r="EB13" i="15"/>
  <c r="EB121" i="27" s="1"/>
  <c r="CL40" i="15"/>
  <c r="ED40" i="15"/>
  <c r="ED148" i="27" s="1"/>
  <c r="BT40" i="15"/>
  <c r="DL40" i="15"/>
  <c r="DL148" i="27" s="1"/>
  <c r="DA40" i="15"/>
  <c r="ES40" i="15"/>
  <c r="ES148" i="27" s="1"/>
  <c r="CF40" i="15"/>
  <c r="DX40" i="15"/>
  <c r="DX148" i="27" s="1"/>
  <c r="CJ40" i="15"/>
  <c r="EB40" i="15"/>
  <c r="EB148" i="27" s="1"/>
  <c r="CL12" i="15"/>
  <c r="ED12" i="15"/>
  <c r="ED120" i="27" s="1"/>
  <c r="BX12" i="15"/>
  <c r="DP12" i="15"/>
  <c r="DP120" i="27" s="1"/>
  <c r="CK12" i="15"/>
  <c r="EC12" i="15"/>
  <c r="EC120" i="27" s="1"/>
  <c r="CJ12" i="15"/>
  <c r="EB12" i="15"/>
  <c r="EB120" i="27" s="1"/>
  <c r="CH12" i="15"/>
  <c r="DZ12" i="15"/>
  <c r="DZ120" i="27" s="1"/>
  <c r="DN27" i="15"/>
  <c r="DN135" i="27" s="1"/>
  <c r="BV27" i="15"/>
  <c r="EJ27" i="15"/>
  <c r="EJ135" i="27" s="1"/>
  <c r="CR27" i="15"/>
  <c r="EK27" i="15"/>
  <c r="EK135" i="27" s="1"/>
  <c r="CS27" i="15"/>
  <c r="DP27" i="15"/>
  <c r="DP135" i="27" s="1"/>
  <c r="BX27" i="15"/>
  <c r="DJ27" i="15"/>
  <c r="DJ135" i="27" s="1"/>
  <c r="BR27" i="15"/>
  <c r="CD14" i="15"/>
  <c r="DV14" i="15"/>
  <c r="DV122" i="27" s="1"/>
  <c r="CP14" i="15"/>
  <c r="EH14" i="15"/>
  <c r="EH122" i="27" s="1"/>
  <c r="BS14" i="15"/>
  <c r="DK14" i="15"/>
  <c r="DK122" i="27" s="1"/>
  <c r="DE14" i="15"/>
  <c r="EW14" i="15"/>
  <c r="EW122" i="27" s="1"/>
  <c r="CJ14" i="15"/>
  <c r="EB14" i="15"/>
  <c r="EB122" i="27" s="1"/>
  <c r="BV32" i="15"/>
  <c r="DN32" i="15"/>
  <c r="DN140" i="27" s="1"/>
  <c r="CY32" i="15"/>
  <c r="EQ32" i="15"/>
  <c r="EQ140" i="27" s="1"/>
  <c r="CB32" i="15"/>
  <c r="DT32" i="15"/>
  <c r="DT140" i="27" s="1"/>
  <c r="CP32" i="15"/>
  <c r="EH32" i="15"/>
  <c r="EH140" i="27" s="1"/>
  <c r="DA32" i="15"/>
  <c r="ES32" i="15"/>
  <c r="ES140" i="27" s="1"/>
  <c r="BY24" i="15"/>
  <c r="DQ24" i="15"/>
  <c r="DQ132" i="27" s="1"/>
  <c r="BR24" i="15"/>
  <c r="DJ24" i="15"/>
  <c r="DJ132" i="27" s="1"/>
  <c r="DD24" i="15"/>
  <c r="EV24" i="15"/>
  <c r="EV132" i="27" s="1"/>
  <c r="CP24" i="15"/>
  <c r="EH24" i="15"/>
  <c r="EH132" i="27" s="1"/>
  <c r="BS24" i="15"/>
  <c r="DK24" i="15"/>
  <c r="DK132" i="27" s="1"/>
  <c r="CD47" i="15"/>
  <c r="DV47" i="15"/>
  <c r="DV155" i="27" s="1"/>
  <c r="CJ47" i="15"/>
  <c r="EB47" i="15"/>
  <c r="EB155" i="27" s="1"/>
  <c r="CW47" i="15"/>
  <c r="EO47" i="15"/>
  <c r="EO155" i="27" s="1"/>
  <c r="BR47" i="15"/>
  <c r="DJ47" i="15"/>
  <c r="DJ155" i="27" s="1"/>
  <c r="BZ47" i="15"/>
  <c r="DR47" i="15"/>
  <c r="DR155" i="27" s="1"/>
  <c r="DS45" i="15"/>
  <c r="DS153" i="27" s="1"/>
  <c r="CA45" i="15"/>
  <c r="EV45" i="15"/>
  <c r="EV153" i="27" s="1"/>
  <c r="DD45" i="15"/>
  <c r="DR45" i="15"/>
  <c r="DR153" i="27" s="1"/>
  <c r="BZ45" i="15"/>
  <c r="ES45" i="15"/>
  <c r="ES153" i="27" s="1"/>
  <c r="DA45" i="15"/>
  <c r="CZ45" i="15"/>
  <c r="ER45" i="15"/>
  <c r="ER153" i="27" s="1"/>
  <c r="EM36" i="15"/>
  <c r="EM144" i="27" s="1"/>
  <c r="CU36" i="15"/>
  <c r="CP15" i="15"/>
  <c r="EH15" i="15"/>
  <c r="EH123" i="27" s="1"/>
  <c r="CS22" i="15"/>
  <c r="EK22" i="15"/>
  <c r="EK130" i="27" s="1"/>
  <c r="DE44" i="15"/>
  <c r="EW44" i="15"/>
  <c r="EW152" i="27" s="1"/>
  <c r="DP36" i="15"/>
  <c r="DP144" i="27" s="1"/>
  <c r="BX36" i="15"/>
  <c r="EU36" i="15"/>
  <c r="EU144" i="27" s="1"/>
  <c r="DC36" i="15"/>
  <c r="BV15" i="15"/>
  <c r="DN15" i="15"/>
  <c r="DN123" i="27" s="1"/>
  <c r="BY15" i="15"/>
  <c r="DQ15" i="15"/>
  <c r="DQ123" i="27" s="1"/>
  <c r="BY22" i="15"/>
  <c r="DQ22" i="15"/>
  <c r="DQ130" i="27" s="1"/>
  <c r="CU22" i="15"/>
  <c r="EM22" i="15"/>
  <c r="EM130" i="27" s="1"/>
  <c r="CS44" i="15"/>
  <c r="EK44" i="15"/>
  <c r="EK152" i="27" s="1"/>
  <c r="BZ44" i="15"/>
  <c r="DR44" i="15"/>
  <c r="DR152" i="27" s="1"/>
  <c r="CC37" i="15"/>
  <c r="DU37" i="15"/>
  <c r="DU145" i="27" s="1"/>
  <c r="BY37" i="15"/>
  <c r="DQ37" i="15"/>
  <c r="DQ145" i="27" s="1"/>
  <c r="CX37" i="15"/>
  <c r="EP37" i="15"/>
  <c r="EP145" i="27" s="1"/>
  <c r="CU33" i="15"/>
  <c r="EM33" i="15"/>
  <c r="EM141" i="27" s="1"/>
  <c r="ES33" i="15"/>
  <c r="ES141" i="27" s="1"/>
  <c r="DA33" i="15"/>
  <c r="CX33" i="15"/>
  <c r="EP33" i="15"/>
  <c r="EP141" i="27" s="1"/>
  <c r="BV33" i="15"/>
  <c r="DN33" i="15"/>
  <c r="DN141" i="27" s="1"/>
  <c r="CG33" i="15"/>
  <c r="DY33" i="15"/>
  <c r="DY141" i="27" s="1"/>
  <c r="EG34" i="15"/>
  <c r="EG142" i="27" s="1"/>
  <c r="CO34" i="15"/>
  <c r="EU34" i="15"/>
  <c r="EU142" i="27" s="1"/>
  <c r="DC34" i="15"/>
  <c r="EL34" i="15"/>
  <c r="EL142" i="27" s="1"/>
  <c r="CT34" i="15"/>
  <c r="CK34" i="15"/>
  <c r="EC34" i="15"/>
  <c r="EC142" i="27" s="1"/>
  <c r="DD34" i="15"/>
  <c r="EV34" i="15"/>
  <c r="EV142" i="27" s="1"/>
  <c r="BG61" i="15"/>
  <c r="BI170" i="27" s="1"/>
  <c r="BH61" i="15"/>
  <c r="BJ170" i="27" s="1"/>
  <c r="BI61" i="15"/>
  <c r="BK170" i="27" s="1"/>
  <c r="AC61" i="15"/>
  <c r="AE170" i="27" s="1"/>
  <c r="AK61" i="15"/>
  <c r="AM170" i="27" s="1"/>
  <c r="BJ61" i="15"/>
  <c r="BL170" i="27" s="1"/>
  <c r="BM61" i="15"/>
  <c r="BO170" i="27" s="1"/>
  <c r="AS61" i="15"/>
  <c r="AU170" i="27" s="1"/>
  <c r="AF61" i="15"/>
  <c r="AH170" i="27" s="1"/>
  <c r="AV61" i="15"/>
  <c r="AX170" i="27" s="1"/>
  <c r="AY61" i="15"/>
  <c r="BA170" i="27" s="1"/>
  <c r="AJ61" i="15"/>
  <c r="AL170" i="27" s="1"/>
  <c r="AW61" i="15"/>
  <c r="AY170" i="27" s="1"/>
  <c r="AN61" i="15"/>
  <c r="AP170" i="27" s="1"/>
  <c r="Z61" i="15"/>
  <c r="AB170" i="27" s="1"/>
  <c r="AX61" i="15"/>
  <c r="AZ170" i="27" s="1"/>
  <c r="BA61" i="15"/>
  <c r="BC170" i="27" s="1"/>
  <c r="AZ61" i="15"/>
  <c r="BB170" i="27" s="1"/>
  <c r="AM61" i="15"/>
  <c r="AO170" i="27" s="1"/>
  <c r="AA61" i="15"/>
  <c r="AC170" i="27" s="1"/>
  <c r="AR61" i="15"/>
  <c r="AT170" i="27" s="1"/>
  <c r="BE61" i="15"/>
  <c r="BG170" i="27" s="1"/>
  <c r="AT61" i="15"/>
  <c r="AV170" i="27" s="1"/>
  <c r="BL61" i="15"/>
  <c r="BN170" i="27" s="1"/>
  <c r="AP61" i="15"/>
  <c r="AR170" i="27" s="1"/>
  <c r="AQ61" i="15"/>
  <c r="AS170" i="27" s="1"/>
  <c r="AH61" i="15"/>
  <c r="AJ170" i="27" s="1"/>
  <c r="BB61" i="15"/>
  <c r="BD170" i="27" s="1"/>
  <c r="AB61" i="15"/>
  <c r="AD170" i="27" s="1"/>
  <c r="AI61" i="15"/>
  <c r="AK170" i="27" s="1"/>
  <c r="AG61" i="15"/>
  <c r="AI170" i="27" s="1"/>
  <c r="BD61" i="15"/>
  <c r="BF170" i="27" s="1"/>
  <c r="BF61" i="15"/>
  <c r="BH170" i="27" s="1"/>
  <c r="AE61" i="15"/>
  <c r="AG170" i="27" s="1"/>
  <c r="AU61" i="15"/>
  <c r="AW170" i="27" s="1"/>
  <c r="AO61" i="15"/>
  <c r="AQ170" i="27" s="1"/>
  <c r="BC61" i="15"/>
  <c r="BE170" i="27" s="1"/>
  <c r="AL61" i="15"/>
  <c r="AN170" i="27" s="1"/>
  <c r="AD61" i="15"/>
  <c r="AF170" i="27" s="1"/>
  <c r="BK61" i="15"/>
  <c r="BM170" i="27" s="1"/>
  <c r="AU71" i="15"/>
  <c r="AW180" i="27" s="1"/>
  <c r="BA71" i="15"/>
  <c r="BC180" i="27" s="1"/>
  <c r="AD71" i="15"/>
  <c r="AF180" i="27" s="1"/>
  <c r="AR71" i="15"/>
  <c r="AT180" i="27" s="1"/>
  <c r="BB71" i="15"/>
  <c r="BD180" i="27" s="1"/>
  <c r="AZ71" i="15"/>
  <c r="BB180" i="27" s="1"/>
  <c r="BI71" i="15"/>
  <c r="BK180" i="27" s="1"/>
  <c r="BH71" i="15"/>
  <c r="BJ180" i="27" s="1"/>
  <c r="AN71" i="15"/>
  <c r="AP180" i="27" s="1"/>
  <c r="AH71" i="15"/>
  <c r="AJ180" i="27" s="1"/>
  <c r="AI71" i="15"/>
  <c r="AK180" i="27" s="1"/>
  <c r="BF71" i="15"/>
  <c r="BH180" i="27" s="1"/>
  <c r="BE71" i="15"/>
  <c r="BG180" i="27" s="1"/>
  <c r="AE71" i="15"/>
  <c r="AG180" i="27" s="1"/>
  <c r="BK71" i="15"/>
  <c r="BM180" i="27" s="1"/>
  <c r="BG71" i="15"/>
  <c r="BI180" i="27" s="1"/>
  <c r="AQ71" i="15"/>
  <c r="AS180" i="27" s="1"/>
  <c r="AL71" i="15"/>
  <c r="AN180" i="27" s="1"/>
  <c r="AS71" i="15"/>
  <c r="AU180" i="27" s="1"/>
  <c r="AJ71" i="15"/>
  <c r="AL180" i="27" s="1"/>
  <c r="BL71" i="15"/>
  <c r="BN180" i="27" s="1"/>
  <c r="BM71" i="15"/>
  <c r="BO180" i="27" s="1"/>
  <c r="AB71" i="15"/>
  <c r="AD180" i="27" s="1"/>
  <c r="AO71" i="15"/>
  <c r="AQ180" i="27" s="1"/>
  <c r="AF71" i="15"/>
  <c r="AH180" i="27" s="1"/>
  <c r="AT71" i="15"/>
  <c r="AV180" i="27" s="1"/>
  <c r="BJ71" i="15"/>
  <c r="BL180" i="27" s="1"/>
  <c r="AY71" i="15"/>
  <c r="BA180" i="27" s="1"/>
  <c r="AV71" i="15"/>
  <c r="AX180" i="27" s="1"/>
  <c r="AW71" i="15"/>
  <c r="AY180" i="27" s="1"/>
  <c r="Z71" i="15"/>
  <c r="AB180" i="27" s="1"/>
  <c r="AC71" i="15"/>
  <c r="AE180" i="27" s="1"/>
  <c r="AG71" i="15"/>
  <c r="AI180" i="27" s="1"/>
  <c r="AM71" i="15"/>
  <c r="AO180" i="27" s="1"/>
  <c r="AX71" i="15"/>
  <c r="AZ180" i="27" s="1"/>
  <c r="BC71" i="15"/>
  <c r="BE180" i="27" s="1"/>
  <c r="AK71" i="15"/>
  <c r="AM180" i="27" s="1"/>
  <c r="AA71" i="15"/>
  <c r="AC180" i="27" s="1"/>
  <c r="BD71" i="15"/>
  <c r="BF180" i="27" s="1"/>
  <c r="AP71" i="15"/>
  <c r="AR180" i="27" s="1"/>
  <c r="AD60" i="15"/>
  <c r="AF169" i="27" s="1"/>
  <c r="AN60" i="15"/>
  <c r="AP169" i="27" s="1"/>
  <c r="BD60" i="15"/>
  <c r="BF169" i="27" s="1"/>
  <c r="AW60" i="15"/>
  <c r="AY169" i="27" s="1"/>
  <c r="AG60" i="15"/>
  <c r="AI169" i="27" s="1"/>
  <c r="AQ60" i="15"/>
  <c r="AS169" i="27" s="1"/>
  <c r="AY60" i="15"/>
  <c r="BA169" i="27" s="1"/>
  <c r="BL60" i="15"/>
  <c r="BN169" i="27" s="1"/>
  <c r="BB60" i="15"/>
  <c r="BD169" i="27" s="1"/>
  <c r="BM60" i="15"/>
  <c r="BO169" i="27" s="1"/>
  <c r="BG60" i="15"/>
  <c r="BI169" i="27" s="1"/>
  <c r="AB60" i="15"/>
  <c r="AD169" i="27" s="1"/>
  <c r="AJ60" i="15"/>
  <c r="AL169" i="27" s="1"/>
  <c r="AO60" i="15"/>
  <c r="AQ169" i="27" s="1"/>
  <c r="AR60" i="15"/>
  <c r="AT169" i="27" s="1"/>
  <c r="BH60" i="15"/>
  <c r="BJ169" i="27" s="1"/>
  <c r="BA60" i="15"/>
  <c r="BC169" i="27" s="1"/>
  <c r="BE60" i="15"/>
  <c r="BG169" i="27" s="1"/>
  <c r="BI60" i="15"/>
  <c r="BK169" i="27" s="1"/>
  <c r="BJ60" i="15"/>
  <c r="BL169" i="27" s="1"/>
  <c r="AF60" i="15"/>
  <c r="AH169" i="27" s="1"/>
  <c r="AZ60" i="15"/>
  <c r="BB169" i="27" s="1"/>
  <c r="AU60" i="15"/>
  <c r="AW169" i="27" s="1"/>
  <c r="Z60" i="15"/>
  <c r="AB169" i="27" s="1"/>
  <c r="AI60" i="15"/>
  <c r="AK169" i="27" s="1"/>
  <c r="AC60" i="15"/>
  <c r="AE169" i="27" s="1"/>
  <c r="BC60" i="15"/>
  <c r="BE169" i="27" s="1"/>
  <c r="AL60" i="15"/>
  <c r="AN169" i="27" s="1"/>
  <c r="BK60" i="15"/>
  <c r="BM169" i="27" s="1"/>
  <c r="AA60" i="15"/>
  <c r="AC169" i="27" s="1"/>
  <c r="AX60" i="15"/>
  <c r="AZ169" i="27" s="1"/>
  <c r="AM60" i="15"/>
  <c r="AO169" i="27" s="1"/>
  <c r="AH60" i="15"/>
  <c r="AJ169" i="27" s="1"/>
  <c r="AP60" i="15"/>
  <c r="AR169" i="27" s="1"/>
  <c r="AK60" i="15"/>
  <c r="AM169" i="27" s="1"/>
  <c r="AT60" i="15"/>
  <c r="AV169" i="27" s="1"/>
  <c r="AV60" i="15"/>
  <c r="AX169" i="27" s="1"/>
  <c r="AE60" i="15"/>
  <c r="AG169" i="27" s="1"/>
  <c r="BF60" i="15"/>
  <c r="BH169" i="27" s="1"/>
  <c r="AS60" i="15"/>
  <c r="AU169" i="27" s="1"/>
  <c r="CP11" i="15"/>
  <c r="EH11" i="15"/>
  <c r="EH119" i="27" s="1"/>
  <c r="CG11" i="15"/>
  <c r="DY11" i="15"/>
  <c r="DY119" i="27" s="1"/>
  <c r="CQ11" i="15"/>
  <c r="EI11" i="15"/>
  <c r="EI119" i="27" s="1"/>
  <c r="CA11" i="15"/>
  <c r="DS11" i="15"/>
  <c r="CN11" i="15"/>
  <c r="EF11" i="15"/>
  <c r="EF119" i="27" s="1"/>
  <c r="EE46" i="15"/>
  <c r="EE154" i="27" s="1"/>
  <c r="CM46" i="15"/>
  <c r="EG46" i="15"/>
  <c r="EG154" i="27" s="1"/>
  <c r="CO46" i="15"/>
  <c r="DJ46" i="15"/>
  <c r="DJ154" i="27" s="1"/>
  <c r="BR46" i="15"/>
  <c r="EV46" i="15"/>
  <c r="EV154" i="27" s="1"/>
  <c r="DD46" i="15"/>
  <c r="EL46" i="15"/>
  <c r="EL154" i="27" s="1"/>
  <c r="CT46" i="15"/>
  <c r="CR39" i="15"/>
  <c r="EJ39" i="15"/>
  <c r="EJ147" i="27" s="1"/>
  <c r="BT39" i="15"/>
  <c r="DL39" i="15"/>
  <c r="DL147" i="27" s="1"/>
  <c r="BW39" i="15"/>
  <c r="DO39" i="15"/>
  <c r="DO147" i="27" s="1"/>
  <c r="CX39" i="15"/>
  <c r="EP39" i="15"/>
  <c r="EP147" i="27" s="1"/>
  <c r="CI39" i="15"/>
  <c r="EA39" i="15"/>
  <c r="EA147" i="27" s="1"/>
  <c r="CI21" i="15"/>
  <c r="EA21" i="15"/>
  <c r="EA129" i="27" s="1"/>
  <c r="CE21" i="15"/>
  <c r="DW21" i="15"/>
  <c r="DW129" i="27" s="1"/>
  <c r="CD21" i="15"/>
  <c r="DV21" i="15"/>
  <c r="DV129" i="27" s="1"/>
  <c r="CT21" i="15"/>
  <c r="EL21" i="15"/>
  <c r="EL129" i="27" s="1"/>
  <c r="CC21" i="15"/>
  <c r="DU21" i="15"/>
  <c r="DU129" i="27" s="1"/>
  <c r="EF35" i="15"/>
  <c r="EF143" i="27" s="1"/>
  <c r="CN35" i="15"/>
  <c r="CV35" i="15"/>
  <c r="EN35" i="15"/>
  <c r="EN143" i="27" s="1"/>
  <c r="DC35" i="15"/>
  <c r="EU35" i="15"/>
  <c r="EU143" i="27" s="1"/>
  <c r="BS35" i="15"/>
  <c r="DK35" i="15"/>
  <c r="DK143" i="27" s="1"/>
  <c r="CA35" i="15"/>
  <c r="DS35" i="15"/>
  <c r="DS143" i="27" s="1"/>
  <c r="BT25" i="15"/>
  <c r="DL25" i="15"/>
  <c r="DL133" i="27" s="1"/>
  <c r="BV25" i="15"/>
  <c r="DN25" i="15"/>
  <c r="DN133" i="27" s="1"/>
  <c r="DE25" i="15"/>
  <c r="EW25" i="15"/>
  <c r="EW133" i="27" s="1"/>
  <c r="CV25" i="15"/>
  <c r="EN25" i="15"/>
  <c r="EN133" i="27" s="1"/>
  <c r="CB25" i="15"/>
  <c r="DT25" i="15"/>
  <c r="DT133" i="27" s="1"/>
  <c r="CF18" i="15"/>
  <c r="DX18" i="15"/>
  <c r="DX126" i="27" s="1"/>
  <c r="EK18" i="15"/>
  <c r="EK126" i="27" s="1"/>
  <c r="CS18" i="15"/>
  <c r="DZ18" i="15"/>
  <c r="DZ126" i="27" s="1"/>
  <c r="CH18" i="15"/>
  <c r="CW18" i="15"/>
  <c r="EO18" i="15"/>
  <c r="EO126" i="27" s="1"/>
  <c r="EP18" i="15"/>
  <c r="EP126" i="27" s="1"/>
  <c r="CX18" i="15"/>
  <c r="CE38" i="15"/>
  <c r="DW38" i="15"/>
  <c r="DW146" i="27" s="1"/>
  <c r="BW38" i="15"/>
  <c r="DO38" i="15"/>
  <c r="DO146" i="27" s="1"/>
  <c r="DE38" i="15"/>
  <c r="EW38" i="15"/>
  <c r="EW146" i="27" s="1"/>
  <c r="CI38" i="15"/>
  <c r="EA38" i="15"/>
  <c r="EA146" i="27" s="1"/>
  <c r="CY38" i="15"/>
  <c r="EQ38" i="15"/>
  <c r="EQ146" i="27" s="1"/>
  <c r="CA16" i="15"/>
  <c r="DS16" i="15"/>
  <c r="DS124" i="27" s="1"/>
  <c r="CW16" i="15"/>
  <c r="EO16" i="15"/>
  <c r="EO124" i="27" s="1"/>
  <c r="CO16" i="15"/>
  <c r="EG16" i="15"/>
  <c r="EG124" i="27" s="1"/>
  <c r="CZ16" i="15"/>
  <c r="ER16" i="15"/>
  <c r="ER124" i="27" s="1"/>
  <c r="CU16" i="15"/>
  <c r="EM16" i="15"/>
  <c r="EM124" i="27" s="1"/>
  <c r="CO13" i="15"/>
  <c r="EG13" i="15"/>
  <c r="EG121" i="27" s="1"/>
  <c r="CP13" i="15"/>
  <c r="EH13" i="15"/>
  <c r="EH121" i="27" s="1"/>
  <c r="DA13" i="15"/>
  <c r="ES13" i="15"/>
  <c r="ES121" i="27" s="1"/>
  <c r="CR13" i="15"/>
  <c r="EJ13" i="15"/>
  <c r="EJ121" i="27" s="1"/>
  <c r="CW13" i="15"/>
  <c r="EO13" i="15"/>
  <c r="EO121" i="27" s="1"/>
  <c r="CU40" i="15"/>
  <c r="EM40" i="15"/>
  <c r="EM148" i="27" s="1"/>
  <c r="BZ40" i="15"/>
  <c r="DR40" i="15"/>
  <c r="DR148" i="27" s="1"/>
  <c r="EO40" i="15"/>
  <c r="EO148" i="27" s="1"/>
  <c r="CW40" i="15"/>
  <c r="DC40" i="15"/>
  <c r="EU40" i="15"/>
  <c r="EU148" i="27" s="1"/>
  <c r="CA40" i="15"/>
  <c r="DS40" i="15"/>
  <c r="DS148" i="27" s="1"/>
  <c r="BZ12" i="15"/>
  <c r="DR12" i="15"/>
  <c r="DR120" i="27" s="1"/>
  <c r="DE12" i="15"/>
  <c r="EW12" i="15"/>
  <c r="EW120" i="27" s="1"/>
  <c r="CS12" i="15"/>
  <c r="EK12" i="15"/>
  <c r="EK120" i="27" s="1"/>
  <c r="CE12" i="15"/>
  <c r="DW12" i="15"/>
  <c r="DW120" i="27" s="1"/>
  <c r="CO12" i="15"/>
  <c r="EG12" i="15"/>
  <c r="EG120" i="27" s="1"/>
  <c r="EE27" i="15"/>
  <c r="EE135" i="27" s="1"/>
  <c r="CM27" i="15"/>
  <c r="CV27" i="15"/>
  <c r="EN27" i="15"/>
  <c r="EN135" i="27" s="1"/>
  <c r="DL27" i="15"/>
  <c r="DL135" i="27" s="1"/>
  <c r="BT27" i="15"/>
  <c r="DR27" i="15"/>
  <c r="DR135" i="27" s="1"/>
  <c r="BZ27" i="15"/>
  <c r="EM27" i="15"/>
  <c r="EM135" i="27" s="1"/>
  <c r="CU27" i="15"/>
  <c r="DC14" i="15"/>
  <c r="EU14" i="15"/>
  <c r="EU122" i="27" s="1"/>
  <c r="BX14" i="15"/>
  <c r="DP14" i="15"/>
  <c r="DP122" i="27" s="1"/>
  <c r="BT14" i="15"/>
  <c r="DL14" i="15"/>
  <c r="DL122" i="27" s="1"/>
  <c r="DA14" i="15"/>
  <c r="ES14" i="15"/>
  <c r="ES122" i="27" s="1"/>
  <c r="CY14" i="15"/>
  <c r="EQ14" i="15"/>
  <c r="EQ122" i="27" s="1"/>
  <c r="CV32" i="15"/>
  <c r="EN32" i="15"/>
  <c r="EN140" i="27" s="1"/>
  <c r="BU32" i="15"/>
  <c r="DM32" i="15"/>
  <c r="DM140" i="27" s="1"/>
  <c r="CF32" i="15"/>
  <c r="DX32" i="15"/>
  <c r="DX140" i="27" s="1"/>
  <c r="CX32" i="15"/>
  <c r="EP32" i="15"/>
  <c r="EP140" i="27" s="1"/>
  <c r="CZ32" i="15"/>
  <c r="ER32" i="15"/>
  <c r="ER140" i="27" s="1"/>
  <c r="CE24" i="15"/>
  <c r="DW24" i="15"/>
  <c r="DW132" i="27" s="1"/>
  <c r="CQ24" i="15"/>
  <c r="EI24" i="15"/>
  <c r="EI132" i="27" s="1"/>
  <c r="CJ24" i="15"/>
  <c r="EB24" i="15"/>
  <c r="EB132" i="27" s="1"/>
  <c r="BW24" i="15"/>
  <c r="DO24" i="15"/>
  <c r="DO132" i="27" s="1"/>
  <c r="CW24" i="15"/>
  <c r="EO24" i="15"/>
  <c r="EO132" i="27" s="1"/>
  <c r="CX47" i="15"/>
  <c r="EP47" i="15"/>
  <c r="EP155" i="27" s="1"/>
  <c r="CB47" i="15"/>
  <c r="DT47" i="15"/>
  <c r="DT155" i="27" s="1"/>
  <c r="DA47" i="15"/>
  <c r="ES47" i="15"/>
  <c r="ES155" i="27" s="1"/>
  <c r="BV47" i="15"/>
  <c r="DN47" i="15"/>
  <c r="DN155" i="27" s="1"/>
  <c r="DQ47" i="15"/>
  <c r="DQ155" i="27" s="1"/>
  <c r="BY47" i="15"/>
  <c r="DL45" i="15"/>
  <c r="DL153" i="27" s="1"/>
  <c r="BT45" i="15"/>
  <c r="EO45" i="15"/>
  <c r="EO153" i="27" s="1"/>
  <c r="CW45" i="15"/>
  <c r="DY45" i="15"/>
  <c r="DY153" i="27" s="1"/>
  <c r="CG45" i="15"/>
  <c r="DQ45" i="15"/>
  <c r="DQ153" i="27" s="1"/>
  <c r="BY45" i="15"/>
  <c r="EA45" i="15"/>
  <c r="EA153" i="27" s="1"/>
  <c r="CI45" i="15"/>
  <c r="EW36" i="15"/>
  <c r="EW144" i="27" s="1"/>
  <c r="DE36" i="15"/>
  <c r="EO36" i="15"/>
  <c r="EO144" i="27" s="1"/>
  <c r="CW36" i="15"/>
  <c r="DL36" i="15"/>
  <c r="DL144" i="27" s="1"/>
  <c r="BT36" i="15"/>
  <c r="EG36" i="15"/>
  <c r="EG144" i="27" s="1"/>
  <c r="CO36" i="15"/>
  <c r="CK15" i="15"/>
  <c r="EC15" i="15"/>
  <c r="EC123" i="27" s="1"/>
  <c r="CZ15" i="15"/>
  <c r="ER15" i="15"/>
  <c r="ER123" i="27" s="1"/>
  <c r="CP22" i="15"/>
  <c r="EH22" i="15"/>
  <c r="EH130" i="27" s="1"/>
  <c r="CY44" i="15"/>
  <c r="EQ44" i="15"/>
  <c r="EQ152" i="27" s="1"/>
  <c r="DR36" i="15"/>
  <c r="DR144" i="27" s="1"/>
  <c r="BZ36" i="15"/>
  <c r="DX36" i="15"/>
  <c r="DX144" i="27" s="1"/>
  <c r="CF36" i="15"/>
  <c r="DT36" i="15"/>
  <c r="DT144" i="27" s="1"/>
  <c r="CB36" i="15"/>
  <c r="DD15" i="15"/>
  <c r="EV15" i="15"/>
  <c r="EV123" i="27" s="1"/>
  <c r="CO15" i="15"/>
  <c r="EG15" i="15"/>
  <c r="EG123" i="27" s="1"/>
  <c r="CR15" i="15"/>
  <c r="EJ15" i="15"/>
  <c r="EJ123" i="27" s="1"/>
  <c r="CT22" i="15"/>
  <c r="EL22" i="15"/>
  <c r="EL130" i="27" s="1"/>
  <c r="CV22" i="15"/>
  <c r="EN22" i="15"/>
  <c r="EN130" i="27" s="1"/>
  <c r="CE22" i="15"/>
  <c r="DW22" i="15"/>
  <c r="DW130" i="27" s="1"/>
  <c r="DC44" i="15"/>
  <c r="EU44" i="15"/>
  <c r="EU152" i="27" s="1"/>
  <c r="CG44" i="15"/>
  <c r="DY44" i="15"/>
  <c r="DY152" i="27" s="1"/>
  <c r="DA44" i="15"/>
  <c r="ES44" i="15"/>
  <c r="ES152" i="27" s="1"/>
  <c r="BZ37" i="15"/>
  <c r="DR37" i="15"/>
  <c r="DR145" i="27" s="1"/>
  <c r="BT37" i="15"/>
  <c r="DL37" i="15"/>
  <c r="DL145" i="27" s="1"/>
  <c r="ED36" i="15"/>
  <c r="ED144" i="27" s="1"/>
  <c r="CL36" i="15"/>
  <c r="CY36" i="15"/>
  <c r="EQ36" i="15"/>
  <c r="EQ144" i="27" s="1"/>
  <c r="ES36" i="15"/>
  <c r="ES144" i="27" s="1"/>
  <c r="DA36" i="15"/>
  <c r="DK36" i="15"/>
  <c r="DK144" i="27" s="1"/>
  <c r="BS36" i="15"/>
  <c r="DB36" i="15"/>
  <c r="ET36" i="15"/>
  <c r="ET144" i="27" s="1"/>
  <c r="CT15" i="15"/>
  <c r="EL15" i="15"/>
  <c r="EL123" i="27" s="1"/>
  <c r="CH15" i="15"/>
  <c r="DZ15" i="15"/>
  <c r="DZ123" i="27" s="1"/>
  <c r="BU15" i="15"/>
  <c r="DM15" i="15"/>
  <c r="DM123" i="27" s="1"/>
  <c r="CQ15" i="15"/>
  <c r="EI15" i="15"/>
  <c r="EI123" i="27" s="1"/>
  <c r="CX15" i="15"/>
  <c r="EP15" i="15"/>
  <c r="EP123" i="27" s="1"/>
  <c r="CB22" i="15"/>
  <c r="DT22" i="15"/>
  <c r="DT130" i="27" s="1"/>
  <c r="CD22" i="15"/>
  <c r="DV22" i="15"/>
  <c r="DV130" i="27" s="1"/>
  <c r="DD22" i="15"/>
  <c r="EV22" i="15"/>
  <c r="EV130" i="27" s="1"/>
  <c r="CY22" i="15"/>
  <c r="EQ22" i="15"/>
  <c r="EQ130" i="27" s="1"/>
  <c r="CF22" i="15"/>
  <c r="DX22" i="15"/>
  <c r="DX130" i="27" s="1"/>
  <c r="CA44" i="15"/>
  <c r="DS44" i="15"/>
  <c r="DS152" i="27" s="1"/>
  <c r="CN44" i="15"/>
  <c r="EF44" i="15"/>
  <c r="EF152" i="27" s="1"/>
  <c r="CX44" i="15"/>
  <c r="EP44" i="15"/>
  <c r="EP152" i="27" s="1"/>
  <c r="BS44" i="15"/>
  <c r="DK44" i="15"/>
  <c r="DK152" i="27" s="1"/>
  <c r="CH44" i="15"/>
  <c r="DZ44" i="15"/>
  <c r="DZ152" i="27" s="1"/>
  <c r="CT37" i="15"/>
  <c r="EL37" i="15"/>
  <c r="EL145" i="27" s="1"/>
  <c r="CJ37" i="15"/>
  <c r="EB37" i="15"/>
  <c r="EB145" i="27" s="1"/>
  <c r="BW37" i="15"/>
  <c r="DO37" i="15"/>
  <c r="DO145" i="27" s="1"/>
  <c r="BR37" i="15"/>
  <c r="DJ37" i="15"/>
  <c r="DJ145" i="27" s="1"/>
  <c r="CM37" i="15"/>
  <c r="EE37" i="15"/>
  <c r="EE145" i="27" s="1"/>
  <c r="CA33" i="15"/>
  <c r="DS33" i="15"/>
  <c r="DS141" i="27" s="1"/>
  <c r="EQ33" i="15"/>
  <c r="EQ141" i="27" s="1"/>
  <c r="CY33" i="15"/>
  <c r="DL33" i="15"/>
  <c r="DL141" i="27" s="1"/>
  <c r="BT33" i="15"/>
  <c r="CT33" i="15"/>
  <c r="EL33" i="15"/>
  <c r="EL141" i="27" s="1"/>
  <c r="CJ33" i="15"/>
  <c r="EB33" i="15"/>
  <c r="EB141" i="27" s="1"/>
  <c r="CG34" i="15"/>
  <c r="DY34" i="15"/>
  <c r="DY142" i="27" s="1"/>
  <c r="EB34" i="15"/>
  <c r="EB142" i="27" s="1"/>
  <c r="CJ34" i="15"/>
  <c r="CH34" i="15"/>
  <c r="DZ34" i="15"/>
  <c r="DZ142" i="27" s="1"/>
  <c r="CW34" i="15"/>
  <c r="EO34" i="15"/>
  <c r="EO142" i="27" s="1"/>
  <c r="DB34" i="15"/>
  <c r="ET34" i="15"/>
  <c r="ET142" i="27" s="1"/>
  <c r="BK75" i="15"/>
  <c r="BM184" i="27" s="1"/>
  <c r="AV75" i="15"/>
  <c r="AX184" i="27" s="1"/>
  <c r="AB75" i="15"/>
  <c r="AD184" i="27" s="1"/>
  <c r="BJ75" i="15"/>
  <c r="BL184" i="27" s="1"/>
  <c r="AC75" i="15"/>
  <c r="AE184" i="27" s="1"/>
  <c r="BE75" i="15"/>
  <c r="BG184" i="27" s="1"/>
  <c r="AD75" i="15"/>
  <c r="AF184" i="27" s="1"/>
  <c r="BG75" i="15"/>
  <c r="BI184" i="27" s="1"/>
  <c r="BH75" i="15"/>
  <c r="BJ184" i="27" s="1"/>
  <c r="AL75" i="15"/>
  <c r="AN184" i="27" s="1"/>
  <c r="AZ75" i="15"/>
  <c r="BB184" i="27" s="1"/>
  <c r="BC75" i="15"/>
  <c r="BE184" i="27" s="1"/>
  <c r="AO75" i="15"/>
  <c r="AQ184" i="27" s="1"/>
  <c r="AI75" i="15"/>
  <c r="AK184" i="27" s="1"/>
  <c r="AK75" i="15"/>
  <c r="AM184" i="27" s="1"/>
  <c r="BI75" i="15"/>
  <c r="BK184" i="27" s="1"/>
  <c r="AG75" i="15"/>
  <c r="AI184" i="27" s="1"/>
  <c r="AU75" i="15"/>
  <c r="AW184" i="27" s="1"/>
  <c r="AF75" i="15"/>
  <c r="AH184" i="27" s="1"/>
  <c r="BA75" i="15"/>
  <c r="BC184" i="27" s="1"/>
  <c r="BB75" i="15"/>
  <c r="BD184" i="27" s="1"/>
  <c r="BD75" i="15"/>
  <c r="BF184" i="27" s="1"/>
  <c r="AQ75" i="15"/>
  <c r="AS184" i="27" s="1"/>
  <c r="AR75" i="15"/>
  <c r="AT184" i="27" s="1"/>
  <c r="AM75" i="15"/>
  <c r="AO184" i="27" s="1"/>
  <c r="AP75" i="15"/>
  <c r="AR184" i="27" s="1"/>
  <c r="AN75" i="15"/>
  <c r="AP184" i="27" s="1"/>
  <c r="Z75" i="15"/>
  <c r="AB184" i="27" s="1"/>
  <c r="AE75" i="15"/>
  <c r="AG184" i="27" s="1"/>
  <c r="AT75" i="15"/>
  <c r="AV184" i="27" s="1"/>
  <c r="AS75" i="15"/>
  <c r="AU184" i="27" s="1"/>
  <c r="AX75" i="15"/>
  <c r="AZ184" i="27" s="1"/>
  <c r="BL75" i="15"/>
  <c r="BN184" i="27" s="1"/>
  <c r="AY75" i="15"/>
  <c r="BA184" i="27" s="1"/>
  <c r="AA75" i="15"/>
  <c r="AC184" i="27" s="1"/>
  <c r="BM75" i="15"/>
  <c r="BO184" i="27" s="1"/>
  <c r="BF75" i="15"/>
  <c r="BH184" i="27" s="1"/>
  <c r="AW75" i="15"/>
  <c r="AY184" i="27" s="1"/>
  <c r="AH75" i="15"/>
  <c r="AJ184" i="27" s="1"/>
  <c r="AJ75" i="15"/>
  <c r="AL184" i="27" s="1"/>
  <c r="AR69" i="15"/>
  <c r="AT178" i="27" s="1"/>
  <c r="AU69" i="15"/>
  <c r="AW178" i="27" s="1"/>
  <c r="AK69" i="15"/>
  <c r="AM178" i="27" s="1"/>
  <c r="BC69" i="15"/>
  <c r="BE178" i="27" s="1"/>
  <c r="AJ69" i="15"/>
  <c r="AL178" i="27" s="1"/>
  <c r="AZ69" i="15"/>
  <c r="BB178" i="27" s="1"/>
  <c r="AV69" i="15"/>
  <c r="AX178" i="27" s="1"/>
  <c r="BF69" i="15"/>
  <c r="BH178" i="27" s="1"/>
  <c r="AO69" i="15"/>
  <c r="AQ178" i="27" s="1"/>
  <c r="BI69" i="15"/>
  <c r="BK178" i="27" s="1"/>
  <c r="AT69" i="15"/>
  <c r="AV178" i="27" s="1"/>
  <c r="BD69" i="15"/>
  <c r="BF178" i="27" s="1"/>
  <c r="AH69" i="15"/>
  <c r="AJ178" i="27" s="1"/>
  <c r="AE69" i="15"/>
  <c r="AG178" i="27" s="1"/>
  <c r="BJ69" i="15"/>
  <c r="BL178" i="27" s="1"/>
  <c r="BM69" i="15"/>
  <c r="BO178" i="27" s="1"/>
  <c r="Z69" i="15"/>
  <c r="AB178" i="27" s="1"/>
  <c r="AW69" i="15"/>
  <c r="AY178" i="27" s="1"/>
  <c r="AD69" i="15"/>
  <c r="AF178" i="27" s="1"/>
  <c r="BL69" i="15"/>
  <c r="BN178" i="27" s="1"/>
  <c r="BK69" i="15"/>
  <c r="BM178" i="27" s="1"/>
  <c r="AM69" i="15"/>
  <c r="AO178" i="27" s="1"/>
  <c r="AX69" i="15"/>
  <c r="AZ178" i="27" s="1"/>
  <c r="AC69" i="15"/>
  <c r="AE178" i="27" s="1"/>
  <c r="AG69" i="15"/>
  <c r="AI178" i="27" s="1"/>
  <c r="BB69" i="15"/>
  <c r="BD178" i="27" s="1"/>
  <c r="AA69" i="15"/>
  <c r="AC178" i="27" s="1"/>
  <c r="AL69" i="15"/>
  <c r="AN178" i="27" s="1"/>
  <c r="BG69" i="15"/>
  <c r="BI178" i="27" s="1"/>
  <c r="BH69" i="15"/>
  <c r="BJ178" i="27" s="1"/>
  <c r="AB69" i="15"/>
  <c r="AD178" i="27" s="1"/>
  <c r="AY69" i="15"/>
  <c r="BA178" i="27" s="1"/>
  <c r="AP69" i="15"/>
  <c r="AR178" i="27" s="1"/>
  <c r="AS69" i="15"/>
  <c r="AU178" i="27" s="1"/>
  <c r="AQ69" i="15"/>
  <c r="AS178" i="27" s="1"/>
  <c r="AI69" i="15"/>
  <c r="AK178" i="27" s="1"/>
  <c r="BE69" i="15"/>
  <c r="BG178" i="27" s="1"/>
  <c r="AF69" i="15"/>
  <c r="AH178" i="27" s="1"/>
  <c r="BA69" i="15"/>
  <c r="BC178" i="27" s="1"/>
  <c r="AN69" i="15"/>
  <c r="AP178" i="27" s="1"/>
  <c r="BF53" i="15"/>
  <c r="BH162" i="27" s="1"/>
  <c r="AT53" i="15"/>
  <c r="AV162" i="27" s="1"/>
  <c r="AB53" i="15"/>
  <c r="AD162" i="27" s="1"/>
  <c r="BA53" i="15"/>
  <c r="BC162" i="27" s="1"/>
  <c r="Z53" i="15"/>
  <c r="AB162" i="27" s="1"/>
  <c r="AU53" i="15"/>
  <c r="AW162" i="27" s="1"/>
  <c r="AS53" i="15"/>
  <c r="AU162" i="27" s="1"/>
  <c r="AZ53" i="15"/>
  <c r="BB162" i="27" s="1"/>
  <c r="BL53" i="15"/>
  <c r="BN162" i="27" s="1"/>
  <c r="AP53" i="15"/>
  <c r="AR162" i="27" s="1"/>
  <c r="AQ53" i="15"/>
  <c r="AS162" i="27" s="1"/>
  <c r="AW53" i="15"/>
  <c r="AY162" i="27" s="1"/>
  <c r="AK53" i="15"/>
  <c r="AM162" i="27" s="1"/>
  <c r="BI53" i="15"/>
  <c r="BK162" i="27" s="1"/>
  <c r="BH53" i="15"/>
  <c r="BJ162" i="27" s="1"/>
  <c r="AM53" i="15"/>
  <c r="AO162" i="27" s="1"/>
  <c r="BB53" i="15"/>
  <c r="BD162" i="27" s="1"/>
  <c r="BM53" i="15"/>
  <c r="BO162" i="27" s="1"/>
  <c r="AX53" i="15"/>
  <c r="AZ162" i="27" s="1"/>
  <c r="AR53" i="15"/>
  <c r="AT162" i="27" s="1"/>
  <c r="BK53" i="15"/>
  <c r="BM162" i="27" s="1"/>
  <c r="AA53" i="15"/>
  <c r="AC162" i="27" s="1"/>
  <c r="BD53" i="15"/>
  <c r="BF162" i="27" s="1"/>
  <c r="AY53" i="15"/>
  <c r="BA162" i="27" s="1"/>
  <c r="AD53" i="15"/>
  <c r="AF162" i="27" s="1"/>
  <c r="AN53" i="15"/>
  <c r="AP162" i="27" s="1"/>
  <c r="AJ53" i="15"/>
  <c r="AL162" i="27" s="1"/>
  <c r="AO53" i="15"/>
  <c r="AQ162" i="27" s="1"/>
  <c r="AC53" i="15"/>
  <c r="AE162" i="27" s="1"/>
  <c r="AV53" i="15"/>
  <c r="AX162" i="27" s="1"/>
  <c r="BE53" i="15"/>
  <c r="BG162" i="27" s="1"/>
  <c r="AL53" i="15"/>
  <c r="AN162" i="27" s="1"/>
  <c r="BJ53" i="15"/>
  <c r="BL162" i="27" s="1"/>
  <c r="AH53" i="15"/>
  <c r="AJ162" i="27" s="1"/>
  <c r="AG53" i="15"/>
  <c r="AI162" i="27" s="1"/>
  <c r="BG53" i="15"/>
  <c r="BI162" i="27" s="1"/>
  <c r="AF53" i="15"/>
  <c r="AH162" i="27" s="1"/>
  <c r="AI53" i="15"/>
  <c r="AK162" i="27" s="1"/>
  <c r="BC53" i="15"/>
  <c r="BE162" i="27" s="1"/>
  <c r="AE53" i="15"/>
  <c r="AG162" i="27" s="1"/>
  <c r="CK11" i="15"/>
  <c r="EC11" i="15"/>
  <c r="EC119" i="27" s="1"/>
  <c r="CY11" i="15"/>
  <c r="EQ11" i="15"/>
  <c r="EQ119" i="27" s="1"/>
  <c r="CT11" i="15"/>
  <c r="EL11" i="15"/>
  <c r="EL119" i="27" s="1"/>
  <c r="CW11" i="15"/>
  <c r="EO11" i="15"/>
  <c r="EO119" i="27" s="1"/>
  <c r="CB11" i="15"/>
  <c r="DT11" i="15"/>
  <c r="DT119" i="27" s="1"/>
  <c r="CU46" i="15"/>
  <c r="EM46" i="15"/>
  <c r="EM154" i="27" s="1"/>
  <c r="EC46" i="15"/>
  <c r="EC154" i="27" s="1"/>
  <c r="CK46" i="15"/>
  <c r="EO46" i="15"/>
  <c r="EO154" i="27" s="1"/>
  <c r="CW46" i="15"/>
  <c r="DY46" i="15"/>
  <c r="DY154" i="27" s="1"/>
  <c r="CG46" i="15"/>
  <c r="EA46" i="15"/>
  <c r="EA154" i="27" s="1"/>
  <c r="CI46" i="15"/>
  <c r="CL39" i="15"/>
  <c r="ED39" i="15"/>
  <c r="ED147" i="27" s="1"/>
  <c r="DB39" i="15"/>
  <c r="ET39" i="15"/>
  <c r="ET147" i="27" s="1"/>
  <c r="BZ39" i="15"/>
  <c r="DR39" i="15"/>
  <c r="DR147" i="27" s="1"/>
  <c r="CZ39" i="15"/>
  <c r="ER39" i="15"/>
  <c r="ER147" i="27" s="1"/>
  <c r="DD39" i="15"/>
  <c r="EV39" i="15"/>
  <c r="EV147" i="27" s="1"/>
  <c r="CJ21" i="15"/>
  <c r="EB21" i="15"/>
  <c r="EB129" i="27" s="1"/>
  <c r="CK21" i="15"/>
  <c r="CL129" i="27" s="1"/>
  <c r="EC21" i="15"/>
  <c r="EC129" i="27" s="1"/>
  <c r="CW21" i="15"/>
  <c r="EO21" i="15"/>
  <c r="EO129" i="27" s="1"/>
  <c r="BU21" i="15"/>
  <c r="DM21" i="15"/>
  <c r="DM129" i="27" s="1"/>
  <c r="CV21" i="15"/>
  <c r="EN21" i="15"/>
  <c r="EN129" i="27" s="1"/>
  <c r="DV35" i="15"/>
  <c r="DV143" i="27" s="1"/>
  <c r="CD35" i="15"/>
  <c r="DT35" i="15"/>
  <c r="DT143" i="27" s="1"/>
  <c r="CB35" i="15"/>
  <c r="CM35" i="15"/>
  <c r="EE35" i="15"/>
  <c r="EE143" i="27" s="1"/>
  <c r="CT35" i="15"/>
  <c r="EL35" i="15"/>
  <c r="EL143" i="27" s="1"/>
  <c r="CW35" i="15"/>
  <c r="EO35" i="15"/>
  <c r="EO143" i="27" s="1"/>
  <c r="CO25" i="15"/>
  <c r="EG25" i="15"/>
  <c r="EG133" i="27" s="1"/>
  <c r="CZ25" i="15"/>
  <c r="ER25" i="15"/>
  <c r="ER133" i="27" s="1"/>
  <c r="CU25" i="15"/>
  <c r="EM25" i="15"/>
  <c r="EM133" i="27" s="1"/>
  <c r="DA25" i="15"/>
  <c r="ES25" i="15"/>
  <c r="ES133" i="27" s="1"/>
  <c r="DC25" i="15"/>
  <c r="EU25" i="15"/>
  <c r="EU133" i="27" s="1"/>
  <c r="EM18" i="15"/>
  <c r="EM126" i="27" s="1"/>
  <c r="CU18" i="15"/>
  <c r="CB18" i="15"/>
  <c r="DT18" i="15"/>
  <c r="DT126" i="27" s="1"/>
  <c r="ED18" i="15"/>
  <c r="ED126" i="27" s="1"/>
  <c r="CL18" i="15"/>
  <c r="DV18" i="15"/>
  <c r="DV126" i="27" s="1"/>
  <c r="CD18" i="15"/>
  <c r="CI18" i="15"/>
  <c r="EA18" i="15"/>
  <c r="EA126" i="27" s="1"/>
  <c r="CC38" i="15"/>
  <c r="DU38" i="15"/>
  <c r="DU146" i="27" s="1"/>
  <c r="CX38" i="15"/>
  <c r="EP38" i="15"/>
  <c r="EP146" i="27" s="1"/>
  <c r="CW38" i="15"/>
  <c r="EO38" i="15"/>
  <c r="EO146" i="27" s="1"/>
  <c r="CJ38" i="15"/>
  <c r="EB38" i="15"/>
  <c r="EB146" i="27" s="1"/>
  <c r="CF38" i="15"/>
  <c r="DX38" i="15"/>
  <c r="DX146" i="27" s="1"/>
  <c r="CH16" i="15"/>
  <c r="DZ16" i="15"/>
  <c r="DZ124" i="27" s="1"/>
  <c r="DE16" i="15"/>
  <c r="EW16" i="15"/>
  <c r="EW124" i="27" s="1"/>
  <c r="BW16" i="15"/>
  <c r="DO16" i="15"/>
  <c r="DO124" i="27" s="1"/>
  <c r="CB16" i="15"/>
  <c r="DT16" i="15"/>
  <c r="DT124" i="27" s="1"/>
  <c r="CY16" i="15"/>
  <c r="EQ16" i="15"/>
  <c r="EQ124" i="27" s="1"/>
  <c r="CI13" i="15"/>
  <c r="EA13" i="15"/>
  <c r="EA121" i="27" s="1"/>
  <c r="BZ13" i="15"/>
  <c r="DR13" i="15"/>
  <c r="DR121" i="27" s="1"/>
  <c r="BW13" i="15"/>
  <c r="DO13" i="15"/>
  <c r="DO121" i="27" s="1"/>
  <c r="DD13" i="15"/>
  <c r="EV13" i="15"/>
  <c r="EV121" i="27" s="1"/>
  <c r="BT13" i="15"/>
  <c r="DL13" i="15"/>
  <c r="DL121" i="27" s="1"/>
  <c r="CX40" i="15"/>
  <c r="EP40" i="15"/>
  <c r="EP148" i="27" s="1"/>
  <c r="CV40" i="15"/>
  <c r="EN40" i="15"/>
  <c r="EN148" i="27" s="1"/>
  <c r="CN40" i="15"/>
  <c r="EF40" i="15"/>
  <c r="EF148" i="27" s="1"/>
  <c r="CT40" i="15"/>
  <c r="EL40" i="15"/>
  <c r="EL148" i="27" s="1"/>
  <c r="DE40" i="15"/>
  <c r="EW40" i="15"/>
  <c r="EW148" i="27" s="1"/>
  <c r="BR12" i="15"/>
  <c r="DJ12" i="15"/>
  <c r="DJ120" i="27" s="1"/>
  <c r="BW12" i="15"/>
  <c r="DO12" i="15"/>
  <c r="DO120" i="27" s="1"/>
  <c r="CQ12" i="15"/>
  <c r="EI12" i="15"/>
  <c r="EI120" i="27" s="1"/>
  <c r="CA12" i="15"/>
  <c r="DS12" i="15"/>
  <c r="DS120" i="27" s="1"/>
  <c r="DA12" i="15"/>
  <c r="ES12" i="15"/>
  <c r="ES120" i="27" s="1"/>
  <c r="EC27" i="15"/>
  <c r="EC135" i="27" s="1"/>
  <c r="CK27" i="15"/>
  <c r="DM27" i="15"/>
  <c r="DM135" i="27" s="1"/>
  <c r="BU27" i="15"/>
  <c r="EQ27" i="15"/>
  <c r="EQ135" i="27" s="1"/>
  <c r="CY27" i="15"/>
  <c r="DW27" i="15"/>
  <c r="DW135" i="27" s="1"/>
  <c r="CE27" i="15"/>
  <c r="DY27" i="15"/>
  <c r="DY135" i="27" s="1"/>
  <c r="CG27" i="15"/>
  <c r="CG14" i="15"/>
  <c r="DY14" i="15"/>
  <c r="DY122" i="27" s="1"/>
  <c r="BV14" i="15"/>
  <c r="DN14" i="15"/>
  <c r="DN122" i="27" s="1"/>
  <c r="CF14" i="15"/>
  <c r="DX14" i="15"/>
  <c r="DX122" i="27" s="1"/>
  <c r="BY14" i="15"/>
  <c r="DQ14" i="15"/>
  <c r="DQ122" i="27" s="1"/>
  <c r="CO14" i="15"/>
  <c r="EG14" i="15"/>
  <c r="EG122" i="27" s="1"/>
  <c r="BW32" i="15"/>
  <c r="DO32" i="15"/>
  <c r="DO140" i="27" s="1"/>
  <c r="BS32" i="15"/>
  <c r="DK32" i="15"/>
  <c r="DK140" i="27" s="1"/>
  <c r="BZ32" i="15"/>
  <c r="DR32" i="15"/>
  <c r="DR140" i="27" s="1"/>
  <c r="CR32" i="15"/>
  <c r="EJ32" i="15"/>
  <c r="EJ140" i="27" s="1"/>
  <c r="CK32" i="15"/>
  <c r="EC32" i="15"/>
  <c r="EC140" i="27" s="1"/>
  <c r="BZ24" i="15"/>
  <c r="DR24" i="15"/>
  <c r="DR132" i="27" s="1"/>
  <c r="CT24" i="15"/>
  <c r="EL24" i="15"/>
  <c r="EL132" i="27" s="1"/>
  <c r="CL24" i="15"/>
  <c r="ED24" i="15"/>
  <c r="ED132" i="27" s="1"/>
  <c r="CY24" i="15"/>
  <c r="EQ24" i="15"/>
  <c r="EQ132" i="27" s="1"/>
  <c r="CH24" i="15"/>
  <c r="DZ24" i="15"/>
  <c r="DZ132" i="27" s="1"/>
  <c r="DK47" i="15"/>
  <c r="DK155" i="27" s="1"/>
  <c r="BS47" i="15"/>
  <c r="DD47" i="15"/>
  <c r="EV47" i="15"/>
  <c r="EV155" i="27" s="1"/>
  <c r="ER47" i="15"/>
  <c r="ER155" i="27" s="1"/>
  <c r="CZ47" i="15"/>
  <c r="CS47" i="15"/>
  <c r="EK47" i="15"/>
  <c r="EK155" i="27" s="1"/>
  <c r="EU47" i="15"/>
  <c r="EU155" i="27" s="1"/>
  <c r="DC47" i="15"/>
  <c r="EG45" i="15"/>
  <c r="EG153" i="27" s="1"/>
  <c r="CO45" i="15"/>
  <c r="DN45" i="15"/>
  <c r="DN153" i="27" s="1"/>
  <c r="BV45" i="15"/>
  <c r="CJ45" i="15"/>
  <c r="EB45" i="15"/>
  <c r="EB153" i="27" s="1"/>
  <c r="ET45" i="15"/>
  <c r="ET153" i="27" s="1"/>
  <c r="DB45" i="15"/>
  <c r="CM45" i="15"/>
  <c r="EE45" i="15"/>
  <c r="EE153" i="27" s="1"/>
  <c r="FC41" i="15" l="1"/>
  <c r="FB149" i="27" s="1"/>
  <c r="BT149" i="27"/>
  <c r="HF13" i="32"/>
  <c r="HI18" i="32"/>
  <c r="IE11" i="32"/>
  <c r="IB24" i="28"/>
  <c r="HV16" i="30"/>
  <c r="HS18" i="32"/>
  <c r="IC30" i="33"/>
  <c r="HI11" i="32"/>
  <c r="HL11" i="32"/>
  <c r="GR11" i="32"/>
  <c r="HO11" i="32"/>
  <c r="IA22" i="30"/>
  <c r="IE295" i="27"/>
  <c r="IP295" i="27"/>
  <c r="IC295" i="27"/>
  <c r="IU295" i="27"/>
  <c r="GX26" i="24"/>
  <c r="IA26" i="24"/>
  <c r="HI26" i="24"/>
  <c r="HB26" i="24"/>
  <c r="HG26" i="24"/>
  <c r="HR18" i="26"/>
  <c r="HS18" i="26"/>
  <c r="HD18" i="26"/>
  <c r="GX18" i="26"/>
  <c r="GU18" i="26"/>
  <c r="HU34" i="26"/>
  <c r="HC34" i="26"/>
  <c r="HB25" i="28"/>
  <c r="GX25" i="28"/>
  <c r="IC40" i="30"/>
  <c r="GU40" i="30"/>
  <c r="ID40" i="30"/>
  <c r="HG40" i="30"/>
  <c r="HP40" i="30"/>
  <c r="HI31" i="32"/>
  <c r="HO31" i="32"/>
  <c r="HX31" i="32"/>
  <c r="HE31" i="32"/>
  <c r="IA31" i="32"/>
  <c r="HJ46" i="32"/>
  <c r="HK46" i="32"/>
  <c r="IB46" i="32"/>
  <c r="GS46" i="32"/>
  <c r="HZ46" i="32"/>
  <c r="GY47" i="32"/>
  <c r="HH47" i="32"/>
  <c r="HE47" i="32"/>
  <c r="HN47" i="32"/>
  <c r="HL27" i="30"/>
  <c r="HO27" i="30"/>
  <c r="GW27" i="30"/>
  <c r="HB27" i="30"/>
  <c r="GR27" i="30"/>
  <c r="GV30" i="32"/>
  <c r="HM30" i="32"/>
  <c r="HA30" i="32"/>
  <c r="HN45" i="32"/>
  <c r="HT45" i="32"/>
  <c r="GR45" i="32"/>
  <c r="GT34" i="33"/>
  <c r="HP34" i="33"/>
  <c r="HF34" i="33"/>
  <c r="HD34" i="33"/>
  <c r="GW34" i="33"/>
  <c r="HL14" i="33"/>
  <c r="IC14" i="33"/>
  <c r="HX14" i="33"/>
  <c r="HQ14" i="33"/>
  <c r="HB14" i="33"/>
  <c r="IB22" i="32"/>
  <c r="HE12" i="30"/>
  <c r="HP21" i="30"/>
  <c r="HY21" i="30"/>
  <c r="IE21" i="30"/>
  <c r="GU31" i="33"/>
  <c r="HM31" i="33"/>
  <c r="GS31" i="33"/>
  <c r="HJ12" i="32"/>
  <c r="HC25" i="33"/>
  <c r="HF25" i="33"/>
  <c r="HH36" i="33"/>
  <c r="ID36" i="33"/>
  <c r="HK36" i="33"/>
  <c r="HB36" i="33"/>
  <c r="HD36" i="33"/>
  <c r="HE19" i="30"/>
  <c r="HX47" i="33"/>
  <c r="HU27" i="24"/>
  <c r="HN27" i="24"/>
  <c r="HF27" i="24"/>
  <c r="GZ27" i="24"/>
  <c r="HD27" i="24"/>
  <c r="HW11" i="26"/>
  <c r="GR11" i="26"/>
  <c r="GQ11" i="26"/>
  <c r="HM11" i="26"/>
  <c r="IB15" i="26"/>
  <c r="HG15" i="26"/>
  <c r="GY31" i="26"/>
  <c r="GP31" i="26"/>
  <c r="HE31" i="26"/>
  <c r="GQ31" i="26"/>
  <c r="HS31" i="26"/>
  <c r="GV47" i="26"/>
  <c r="GY41" i="28"/>
  <c r="HF41" i="28"/>
  <c r="ID24" i="32"/>
  <c r="IA24" i="32"/>
  <c r="HO36" i="32"/>
  <c r="HR36" i="32"/>
  <c r="HM36" i="32"/>
  <c r="HA36" i="32"/>
  <c r="ID38" i="32"/>
  <c r="HL38" i="32"/>
  <c r="HF38" i="32"/>
  <c r="HK34" i="32"/>
  <c r="IB34" i="32"/>
  <c r="GZ34" i="32"/>
  <c r="HF11" i="30"/>
  <c r="HR11" i="30"/>
  <c r="HZ11" i="30"/>
  <c r="HT11" i="30"/>
  <c r="HA23" i="33"/>
  <c r="HP23" i="33"/>
  <c r="HQ17" i="30"/>
  <c r="HU13" i="33"/>
  <c r="HZ13" i="33"/>
  <c r="GZ16" i="32"/>
  <c r="HI14" i="32"/>
  <c r="HU14" i="32"/>
  <c r="HR14" i="32"/>
  <c r="HC14" i="32"/>
  <c r="GS14" i="32"/>
  <c r="IC23" i="32"/>
  <c r="GV23" i="32"/>
  <c r="HN23" i="32"/>
  <c r="HY24" i="24"/>
  <c r="HA24" i="24"/>
  <c r="HK24" i="24"/>
  <c r="HU24" i="24"/>
  <c r="HF24" i="24"/>
  <c r="HC24" i="26"/>
  <c r="GT24" i="26"/>
  <c r="GW24" i="26"/>
  <c r="HF24" i="26"/>
  <c r="HV24" i="26"/>
  <c r="GV13" i="28"/>
  <c r="GT13" i="28"/>
  <c r="GW13" i="28"/>
  <c r="GZ13" i="28"/>
  <c r="IA13" i="28"/>
  <c r="HW21" i="28"/>
  <c r="IA21" i="28"/>
  <c r="HL21" i="28"/>
  <c r="HJ21" i="28"/>
  <c r="HN21" i="28"/>
  <c r="HJ11" i="28"/>
  <c r="HM11" i="28"/>
  <c r="HO11" i="28"/>
  <c r="HH11" i="28"/>
  <c r="IC11" i="28"/>
  <c r="IG19" i="28"/>
  <c r="GY19" i="28"/>
  <c r="HE27" i="28"/>
  <c r="GZ32" i="30"/>
  <c r="HK41" i="32"/>
  <c r="HJ26" i="32"/>
  <c r="GU29" i="32"/>
  <c r="IC29" i="32"/>
  <c r="HS29" i="32"/>
  <c r="HN35" i="30"/>
  <c r="HJ19" i="32"/>
  <c r="HX40" i="32"/>
  <c r="HY40" i="32"/>
  <c r="GW15" i="30"/>
  <c r="HA17" i="32"/>
  <c r="HU45" i="33"/>
  <c r="GS45" i="33"/>
  <c r="GS19" i="33"/>
  <c r="HI19" i="33"/>
  <c r="GW19" i="32"/>
  <c r="IA26" i="33"/>
  <c r="HW29" i="33"/>
  <c r="HC42" i="33"/>
  <c r="GW22" i="33"/>
  <c r="HH22" i="33"/>
  <c r="HY22" i="33"/>
  <c r="HD22" i="33"/>
  <c r="GY22" i="33"/>
  <c r="IE11" i="33"/>
  <c r="HY11" i="33"/>
  <c r="HQ11" i="33"/>
  <c r="GR11" i="33"/>
  <c r="HR41" i="32"/>
  <c r="GU41" i="32"/>
  <c r="GX29" i="32"/>
  <c r="HF40" i="32"/>
  <c r="HS15" i="30"/>
  <c r="HC15" i="30"/>
  <c r="GX15" i="30"/>
  <c r="GT17" i="32"/>
  <c r="HJ45" i="33"/>
  <c r="IE19" i="32"/>
  <c r="HO39" i="33"/>
  <c r="HF29" i="33"/>
  <c r="HF22" i="33"/>
  <c r="HT11" i="33"/>
  <c r="GU11" i="33"/>
  <c r="HI295" i="27"/>
  <c r="HS295" i="27"/>
  <c r="HT295" i="27"/>
  <c r="HS18" i="24"/>
  <c r="HD18" i="24"/>
  <c r="HW18" i="24"/>
  <c r="GX22" i="24"/>
  <c r="HA22" i="24"/>
  <c r="HV22" i="24"/>
  <c r="HR22" i="24"/>
  <c r="HB22" i="24"/>
  <c r="GS26" i="24"/>
  <c r="HS26" i="24"/>
  <c r="HQ26" i="24"/>
  <c r="HT26" i="24"/>
  <c r="HH26" i="24"/>
  <c r="GU30" i="26"/>
  <c r="HS30" i="26"/>
  <c r="HH34" i="26"/>
  <c r="IB34" i="26"/>
  <c r="GS34" i="26"/>
  <c r="HX34" i="26"/>
  <c r="HF34" i="26"/>
  <c r="HA30" i="28"/>
  <c r="HV30" i="28"/>
  <c r="HQ46" i="32"/>
  <c r="HB46" i="32"/>
  <c r="GT46" i="32"/>
  <c r="GV46" i="32"/>
  <c r="GZ46" i="32"/>
  <c r="HP45" i="30"/>
  <c r="HI45" i="30"/>
  <c r="HK45" i="30"/>
  <c r="HK47" i="32"/>
  <c r="HV47" i="32"/>
  <c r="HG47" i="32"/>
  <c r="IC34" i="30"/>
  <c r="HZ34" i="30"/>
  <c r="HB34" i="30"/>
  <c r="HG34" i="30"/>
  <c r="HP34" i="30"/>
  <c r="GW39" i="32"/>
  <c r="HJ27" i="30"/>
  <c r="HM27" i="30"/>
  <c r="GV27" i="30"/>
  <c r="ID27" i="30"/>
  <c r="IA27" i="30"/>
  <c r="IE30" i="32"/>
  <c r="GW30" i="32"/>
  <c r="GX30" i="32"/>
  <c r="GU30" i="32"/>
  <c r="IB45" i="32"/>
  <c r="GS45" i="32"/>
  <c r="IC45" i="32"/>
  <c r="HI20" i="30"/>
  <c r="HY20" i="30"/>
  <c r="GW20" i="30"/>
  <c r="GS34" i="33"/>
  <c r="HZ34" i="33"/>
  <c r="HG34" i="33"/>
  <c r="HC34" i="33"/>
  <c r="ID34" i="33"/>
  <c r="HS14" i="33"/>
  <c r="GW14" i="33"/>
  <c r="HN14" i="33"/>
  <c r="HH14" i="33"/>
  <c r="HO14" i="33"/>
  <c r="HC22" i="32"/>
  <c r="GW22" i="32"/>
  <c r="HC21" i="30"/>
  <c r="HE12" i="32"/>
  <c r="HD12" i="32"/>
  <c r="GW25" i="33"/>
  <c r="HA25" i="33"/>
  <c r="IE36" i="33"/>
  <c r="HJ36" i="33"/>
  <c r="IB36" i="33"/>
  <c r="HS36" i="33"/>
  <c r="HP36" i="33"/>
  <c r="HI19" i="30"/>
  <c r="HX19" i="30"/>
  <c r="HK19" i="30"/>
  <c r="GV37" i="33"/>
  <c r="GU27" i="24"/>
  <c r="GT27" i="24"/>
  <c r="HH27" i="24"/>
  <c r="HB27" i="24"/>
  <c r="GY27" i="24"/>
  <c r="HA15" i="26"/>
  <c r="HK15" i="26"/>
  <c r="GV15" i="26"/>
  <c r="GS15" i="26"/>
  <c r="HO15" i="26"/>
  <c r="HF31" i="26"/>
  <c r="HJ31" i="26"/>
  <c r="HY31" i="26"/>
  <c r="HQ31" i="26"/>
  <c r="HZ31" i="26"/>
  <c r="IA41" i="28"/>
  <c r="HQ41" i="28"/>
  <c r="ID41" i="28"/>
  <c r="GZ41" i="28"/>
  <c r="HZ41" i="28"/>
  <c r="HT24" i="32"/>
  <c r="HH36" i="32"/>
  <c r="HY38" i="32"/>
  <c r="HI38" i="32"/>
  <c r="HB34" i="32"/>
  <c r="HS34" i="32"/>
  <c r="HL11" i="30"/>
  <c r="IC11" i="30"/>
  <c r="HE24" i="33"/>
  <c r="GV28" i="33"/>
  <c r="GZ23" i="33"/>
  <c r="HC17" i="30"/>
  <c r="HN17" i="30"/>
  <c r="HX27" i="33"/>
  <c r="GV41" i="33"/>
  <c r="IC41" i="33"/>
  <c r="IA40" i="33"/>
  <c r="HE40" i="33"/>
  <c r="HV14" i="32"/>
  <c r="HO21" i="33"/>
  <c r="HK16" i="24"/>
  <c r="HU16" i="24"/>
  <c r="GS20" i="24"/>
  <c r="HZ20" i="24"/>
  <c r="GR20" i="24"/>
  <c r="HH20" i="24"/>
  <c r="HS44" i="24"/>
  <c r="HH44" i="24"/>
  <c r="HL44" i="24"/>
  <c r="HR16" i="26"/>
  <c r="HZ16" i="26"/>
  <c r="HY24" i="26"/>
  <c r="GQ24" i="26"/>
  <c r="HH24" i="26"/>
  <c r="HQ24" i="26"/>
  <c r="HO24" i="26"/>
  <c r="HG11" i="24"/>
  <c r="HX11" i="24"/>
  <c r="ID11" i="24"/>
  <c r="HH11" i="24"/>
  <c r="HT11" i="24"/>
  <c r="HZ13" i="28"/>
  <c r="HC13" i="28"/>
  <c r="HQ13" i="28"/>
  <c r="HE13" i="28"/>
  <c r="ID21" i="28"/>
  <c r="GV21" i="28"/>
  <c r="HS21" i="28"/>
  <c r="GX21" i="28"/>
  <c r="HU21" i="28"/>
  <c r="IB11" i="28"/>
  <c r="ID11" i="28"/>
  <c r="HI11" i="28"/>
  <c r="HY11" i="28"/>
  <c r="HG11" i="28"/>
  <c r="HJ19" i="28"/>
  <c r="HR19" i="28"/>
  <c r="HQ19" i="28"/>
  <c r="HY25" i="32"/>
  <c r="HH25" i="32"/>
  <c r="GZ25" i="32"/>
  <c r="HX25" i="32"/>
  <c r="IW295" i="27"/>
  <c r="HO295" i="27"/>
  <c r="JF295" i="27"/>
  <c r="JI295" i="27"/>
  <c r="HQ18" i="24"/>
  <c r="HM18" i="24"/>
  <c r="HH18" i="24"/>
  <c r="HP18" i="24"/>
  <c r="HX18" i="24"/>
  <c r="HN22" i="24"/>
  <c r="IB22" i="24"/>
  <c r="IC22" i="24"/>
  <c r="HP22" i="24"/>
  <c r="HZ22" i="24"/>
  <c r="GU26" i="24"/>
  <c r="HF26" i="24"/>
  <c r="HO26" i="24"/>
  <c r="HX26" i="24"/>
  <c r="HR26" i="24"/>
  <c r="HL18" i="26"/>
  <c r="HG18" i="26"/>
  <c r="GX30" i="26"/>
  <c r="HG30" i="26"/>
  <c r="GT30" i="26"/>
  <c r="IC30" i="26"/>
  <c r="HP30" i="26"/>
  <c r="HG34" i="26"/>
  <c r="HT34" i="26"/>
  <c r="HP34" i="26"/>
  <c r="HW34" i="26"/>
  <c r="HO34" i="26"/>
  <c r="HM25" i="28"/>
  <c r="HX46" i="32"/>
  <c r="HE46" i="32"/>
  <c r="IC46" i="32"/>
  <c r="HC46" i="32"/>
  <c r="HO46" i="32"/>
  <c r="HP47" i="32"/>
  <c r="HR47" i="32"/>
  <c r="IC47" i="32"/>
  <c r="HK34" i="30"/>
  <c r="HS34" i="30"/>
  <c r="IE34" i="30"/>
  <c r="HY27" i="30"/>
  <c r="HD27" i="30"/>
  <c r="GT27" i="30"/>
  <c r="IC27" i="30"/>
  <c r="HV27" i="30"/>
  <c r="HE30" i="32"/>
  <c r="HC30" i="32"/>
  <c r="HJ30" i="32"/>
  <c r="GW45" i="32"/>
  <c r="GR20" i="30"/>
  <c r="HT20" i="30"/>
  <c r="HL21" i="30"/>
  <c r="GX21" i="30"/>
  <c r="GY21" i="30"/>
  <c r="GU17" i="33"/>
  <c r="HM12" i="32"/>
  <c r="GV25" i="33"/>
  <c r="HU25" i="33"/>
  <c r="GZ25" i="33"/>
  <c r="HS47" i="33"/>
  <c r="HQ19" i="24"/>
  <c r="HI19" i="24"/>
  <c r="HM19" i="24"/>
  <c r="GS19" i="24"/>
  <c r="HT19" i="24"/>
  <c r="HO27" i="24"/>
  <c r="HJ27" i="24"/>
  <c r="HR27" i="24"/>
  <c r="HY27" i="24"/>
  <c r="HI27" i="24"/>
  <c r="HI11" i="26"/>
  <c r="GP15" i="26"/>
  <c r="HN15" i="26"/>
  <c r="GZ15" i="26"/>
  <c r="GW15" i="26"/>
  <c r="GR15" i="26"/>
  <c r="HT31" i="26"/>
  <c r="HV31" i="26"/>
  <c r="HB31" i="26"/>
  <c r="HN31" i="26"/>
  <c r="IC31" i="26"/>
  <c r="HS47" i="26"/>
  <c r="HT47" i="26"/>
  <c r="HS41" i="28"/>
  <c r="HG41" i="28"/>
  <c r="GW41" i="28"/>
  <c r="HB41" i="28"/>
  <c r="HK41" i="28"/>
  <c r="HQ28" i="30"/>
  <c r="HL24" i="32"/>
  <c r="IC24" i="32"/>
  <c r="GT36" i="32"/>
  <c r="HD36" i="32"/>
  <c r="HW36" i="32"/>
  <c r="HJ38" i="32"/>
  <c r="GT38" i="32"/>
  <c r="HT34" i="32"/>
  <c r="IB11" i="30"/>
  <c r="HJ24" i="33"/>
  <c r="IC23" i="33"/>
  <c r="IE23" i="33"/>
  <c r="GU23" i="33"/>
  <c r="GT17" i="30"/>
  <c r="IC17" i="30"/>
  <c r="HU17" i="30"/>
  <c r="GX17" i="30"/>
  <c r="HL17" i="30"/>
  <c r="HN14" i="32"/>
  <c r="IE21" i="33"/>
  <c r="HJ23" i="32"/>
  <c r="IA23" i="32"/>
  <c r="HK23" i="32"/>
  <c r="HM16" i="24"/>
  <c r="ID16" i="24"/>
  <c r="HB16" i="24"/>
  <c r="HF16" i="24"/>
  <c r="HO16" i="24"/>
  <c r="HE24" i="24"/>
  <c r="GU24" i="24"/>
  <c r="GS24" i="24"/>
  <c r="GV24" i="24"/>
  <c r="HR11" i="24"/>
  <c r="HT13" i="28"/>
  <c r="HL26" i="28"/>
  <c r="HW26" i="28"/>
  <c r="GZ26" i="28"/>
  <c r="IF26" i="28"/>
  <c r="IF11" i="28"/>
  <c r="HT19" i="28"/>
  <c r="IA19" i="28"/>
  <c r="HP19" i="28"/>
  <c r="GZ19" i="28"/>
  <c r="HG19" i="28"/>
  <c r="HL32" i="30"/>
  <c r="HS25" i="32"/>
  <c r="HR26" i="32"/>
  <c r="HU42" i="32"/>
  <c r="GU26" i="30"/>
  <c r="HG26" i="30"/>
  <c r="GX42" i="30"/>
  <c r="HU29" i="32"/>
  <c r="HC29" i="32"/>
  <c r="HD29" i="32"/>
  <c r="HK35" i="30"/>
  <c r="HP40" i="32"/>
  <c r="IE40" i="32"/>
  <c r="GV40" i="32"/>
  <c r="GS40" i="32"/>
  <c r="HV15" i="30"/>
  <c r="HI15" i="30"/>
  <c r="GT15" i="30"/>
  <c r="HI17" i="32"/>
  <c r="HW45" i="33"/>
  <c r="HA45" i="33"/>
  <c r="GR45" i="33"/>
  <c r="HS19" i="33"/>
  <c r="HK19" i="33"/>
  <c r="HH19" i="32"/>
  <c r="IB15" i="32"/>
  <c r="HW15" i="32"/>
  <c r="HE15" i="32"/>
  <c r="GZ15" i="32"/>
  <c r="HS42" i="33"/>
  <c r="HY42" i="33"/>
  <c r="HP22" i="33"/>
  <c r="GU22" i="33"/>
  <c r="HL22" i="33"/>
  <c r="HV22" i="33"/>
  <c r="ID22" i="33"/>
  <c r="HD11" i="33"/>
  <c r="GV11" i="33"/>
  <c r="ID11" i="33"/>
  <c r="JD295" i="27"/>
  <c r="IR295" i="27"/>
  <c r="HH295" i="27"/>
  <c r="HA18" i="24"/>
  <c r="HN18" i="24"/>
  <c r="IC18" i="24"/>
  <c r="GR18" i="24"/>
  <c r="HR18" i="24"/>
  <c r="HF22" i="24"/>
  <c r="HE22" i="24"/>
  <c r="GW22" i="24"/>
  <c r="HG22" i="24"/>
  <c r="HD22" i="24"/>
  <c r="HY26" i="24"/>
  <c r="IC26" i="24"/>
  <c r="HP26" i="24"/>
  <c r="IE26" i="24"/>
  <c r="HD26" i="24"/>
  <c r="HO30" i="26"/>
  <c r="HW30" i="26"/>
  <c r="HZ30" i="26"/>
  <c r="IB30" i="26"/>
  <c r="HJ30" i="26"/>
  <c r="HS34" i="26"/>
  <c r="GP34" i="26"/>
  <c r="HR34" i="26"/>
  <c r="GQ34" i="26"/>
  <c r="GU34" i="26"/>
  <c r="GT30" i="28"/>
  <c r="HH40" i="30"/>
  <c r="IB40" i="30"/>
  <c r="GT40" i="30"/>
  <c r="IA40" i="30"/>
  <c r="HS40" i="30"/>
  <c r="HZ31" i="32"/>
  <c r="GZ31" i="32"/>
  <c r="HT31" i="32"/>
  <c r="HB31" i="32"/>
  <c r="HA31" i="32"/>
  <c r="HS47" i="32"/>
  <c r="GR47" i="32"/>
  <c r="HS39" i="32"/>
  <c r="HX39" i="32"/>
  <c r="HW27" i="30"/>
  <c r="HH27" i="30"/>
  <c r="HI27" i="30"/>
  <c r="HE27" i="30"/>
  <c r="HU27" i="30"/>
  <c r="HZ30" i="32"/>
  <c r="HH30" i="32"/>
  <c r="IB30" i="32"/>
  <c r="ID30" i="32"/>
  <c r="HF30" i="32"/>
  <c r="GY45" i="32"/>
  <c r="HH45" i="32"/>
  <c r="HU45" i="32"/>
  <c r="GT45" i="32"/>
  <c r="GY20" i="30"/>
  <c r="HE22" i="32"/>
  <c r="HQ22" i="32"/>
  <c r="HH21" i="30"/>
  <c r="GS21" i="30"/>
  <c r="HE21" i="30"/>
  <c r="HH17" i="33"/>
  <c r="HL25" i="33"/>
  <c r="HG25" i="33"/>
  <c r="HA19" i="30"/>
  <c r="HD19" i="30"/>
  <c r="HH19" i="30"/>
  <c r="HS43" i="24"/>
  <c r="IE43" i="24"/>
  <c r="HN43" i="24"/>
  <c r="HX43" i="24"/>
  <c r="HQ11" i="26"/>
  <c r="HC11" i="26"/>
  <c r="IB11" i="26"/>
  <c r="HG31" i="26"/>
  <c r="HP31" i="26"/>
  <c r="GZ31" i="26"/>
  <c r="GR31" i="26"/>
  <c r="HI31" i="26"/>
  <c r="HB47" i="26"/>
  <c r="HJ47" i="26"/>
  <c r="GS47" i="26"/>
  <c r="HK47" i="26"/>
  <c r="IB47" i="26"/>
  <c r="GW24" i="32"/>
  <c r="HL36" i="32"/>
  <c r="GS36" i="32"/>
  <c r="GU36" i="32"/>
  <c r="HK38" i="32"/>
  <c r="HN38" i="32"/>
  <c r="GY38" i="32"/>
  <c r="GY11" i="30"/>
  <c r="HG24" i="33"/>
  <c r="HM28" i="33"/>
  <c r="IC38" i="33"/>
  <c r="HG23" i="33"/>
  <c r="GV23" i="33"/>
  <c r="HJ17" i="30"/>
  <c r="GZ17" i="30"/>
  <c r="HY17" i="30"/>
  <c r="HX17" i="30"/>
  <c r="GR17" i="30"/>
  <c r="GX16" i="32"/>
  <c r="GT23" i="32"/>
  <c r="HS23" i="32"/>
  <c r="HZ23" i="32"/>
  <c r="IA20" i="24"/>
  <c r="HG20" i="24"/>
  <c r="HY20" i="24"/>
  <c r="HP20" i="24"/>
  <c r="HY32" i="24"/>
  <c r="HO32" i="24"/>
  <c r="HA32" i="24"/>
  <c r="HQ32" i="24"/>
  <c r="HD32" i="24"/>
  <c r="HA44" i="24"/>
  <c r="HC44" i="24"/>
  <c r="HX44" i="24"/>
  <c r="GR44" i="24"/>
  <c r="HT44" i="24"/>
  <c r="HE16" i="26"/>
  <c r="GZ16" i="26"/>
  <c r="GT16" i="26"/>
  <c r="HA16" i="26"/>
  <c r="GR24" i="26"/>
  <c r="HZ11" i="24"/>
  <c r="HD13" i="28"/>
  <c r="ID13" i="28"/>
  <c r="HR13" i="28"/>
  <c r="HX13" i="28"/>
  <c r="HT21" i="28"/>
  <c r="HZ21" i="28"/>
  <c r="HA21" i="28"/>
  <c r="HR21" i="28"/>
  <c r="IE21" i="28"/>
  <c r="HQ26" i="28"/>
  <c r="HU26" i="28"/>
  <c r="HV26" i="28"/>
  <c r="HI26" i="28"/>
  <c r="HA19" i="28"/>
  <c r="HY19" i="28"/>
  <c r="HU19" i="28"/>
  <c r="GV19" i="28"/>
  <c r="HG27" i="28"/>
  <c r="GY27" i="28"/>
  <c r="HF27" i="28"/>
  <c r="HK27" i="28"/>
  <c r="IF27" i="28"/>
  <c r="GX25" i="32"/>
  <c r="HC25" i="32"/>
  <c r="ID25" i="32"/>
  <c r="HN25" i="32"/>
  <c r="GS41" i="32"/>
  <c r="GW41" i="32"/>
  <c r="GX41" i="32"/>
  <c r="HH26" i="32"/>
  <c r="GR29" i="32"/>
  <c r="HG44" i="32"/>
  <c r="HP44" i="32"/>
  <c r="HB44" i="32"/>
  <c r="GX40" i="32"/>
  <c r="GY40" i="32"/>
  <c r="IC15" i="30"/>
  <c r="GR15" i="30"/>
  <c r="HP15" i="30"/>
  <c r="IA15" i="30"/>
  <c r="HD15" i="30"/>
  <c r="GW45" i="33"/>
  <c r="IE45" i="33"/>
  <c r="HY19" i="33"/>
  <c r="HL19" i="32"/>
  <c r="HK19" i="32"/>
  <c r="HG19" i="32"/>
  <c r="GX26" i="33"/>
  <c r="HR15" i="32"/>
  <c r="GT15" i="32"/>
  <c r="HG15" i="32"/>
  <c r="HK15" i="32"/>
  <c r="HO29" i="33"/>
  <c r="HI42" i="33"/>
  <c r="HE11" i="33"/>
  <c r="IE26" i="32"/>
  <c r="HQ26" i="32"/>
  <c r="HR40" i="32"/>
  <c r="GR40" i="32"/>
  <c r="IB45" i="33"/>
  <c r="HL19" i="33"/>
  <c r="HJ15" i="32"/>
  <c r="GX15" i="32"/>
  <c r="HJ29" i="33"/>
  <c r="GY29" i="33"/>
  <c r="HX264" i="27"/>
  <c r="IA264" i="27"/>
  <c r="HS264" i="27"/>
  <c r="IV264" i="27"/>
  <c r="HT264" i="27"/>
  <c r="IU264" i="27"/>
  <c r="IL264" i="27"/>
  <c r="BS128" i="27"/>
  <c r="FB20" i="15"/>
  <c r="FA128" i="27" s="1"/>
  <c r="HH24" i="28"/>
  <c r="IA28" i="32"/>
  <c r="HE28" i="32"/>
  <c r="HR28" i="32"/>
  <c r="HX16" i="30"/>
  <c r="HW18" i="32"/>
  <c r="HV18" i="32"/>
  <c r="HZ44" i="33"/>
  <c r="HQ13" i="32"/>
  <c r="GT46" i="33"/>
  <c r="HD46" i="33"/>
  <c r="HU46" i="33"/>
  <c r="GZ11" i="32"/>
  <c r="HQ11" i="32"/>
  <c r="GV32" i="33"/>
  <c r="IE28" i="32"/>
  <c r="HA28" i="32"/>
  <c r="HN16" i="30"/>
  <c r="GS30" i="33"/>
  <c r="HC30" i="33"/>
  <c r="HO13" i="32"/>
  <c r="HG13" i="32"/>
  <c r="HM11" i="32"/>
  <c r="GS11" i="32"/>
  <c r="HS11" i="32"/>
  <c r="GV22" i="30"/>
  <c r="GY32" i="33"/>
  <c r="HZ16" i="33"/>
  <c r="HD16" i="33"/>
  <c r="FU295" i="27"/>
  <c r="KR295" i="27" s="1"/>
  <c r="GG295" i="27"/>
  <c r="LD295" i="27" s="1"/>
  <c r="FP295" i="27"/>
  <c r="KM295" i="27" s="1"/>
  <c r="FS295" i="27"/>
  <c r="KP295" i="27" s="1"/>
  <c r="FQ295" i="27"/>
  <c r="KN295" i="27" s="1"/>
  <c r="FW295" i="27"/>
  <c r="KT295" i="27" s="1"/>
  <c r="GC295" i="27"/>
  <c r="KZ295" i="27" s="1"/>
  <c r="ER295" i="27"/>
  <c r="JO295" i="27" s="1"/>
  <c r="FM295" i="27"/>
  <c r="KJ295" i="27" s="1"/>
  <c r="GW295" i="27"/>
  <c r="LT295" i="27" s="1"/>
  <c r="GN295" i="27"/>
  <c r="LK295" i="27" s="1"/>
  <c r="ET295" i="27"/>
  <c r="JQ295" i="27" s="1"/>
  <c r="FF295" i="27"/>
  <c r="KC295" i="27" s="1"/>
  <c r="ES295" i="27"/>
  <c r="JP295" i="27" s="1"/>
  <c r="FH295" i="27"/>
  <c r="KE295" i="27" s="1"/>
  <c r="BX296" i="27"/>
  <c r="BW296" i="27" s="1"/>
  <c r="BP296" i="27" s="1"/>
  <c r="GK295" i="27"/>
  <c r="LH295" i="27" s="1"/>
  <c r="GH295" i="27"/>
  <c r="LE295" i="27" s="1"/>
  <c r="FO295" i="27"/>
  <c r="KL295" i="27" s="1"/>
  <c r="GR295" i="27"/>
  <c r="LO295" i="27" s="1"/>
  <c r="FZ295" i="27"/>
  <c r="KW295" i="27" s="1"/>
  <c r="FY295" i="27"/>
  <c r="KV295" i="27" s="1"/>
  <c r="FG295" i="27"/>
  <c r="KD295" i="27" s="1"/>
  <c r="GO295" i="27"/>
  <c r="LL295" i="27" s="1"/>
  <c r="EQ295" i="27"/>
  <c r="JN295" i="27" s="1"/>
  <c r="BR297" i="27"/>
  <c r="FV295" i="27"/>
  <c r="KS295" i="27" s="1"/>
  <c r="EU295" i="27"/>
  <c r="JR295" i="27" s="1"/>
  <c r="GV295" i="27"/>
  <c r="LS295" i="27" s="1"/>
  <c r="FB295" i="27"/>
  <c r="JY295" i="27" s="1"/>
  <c r="GF295" i="27"/>
  <c r="LC295" i="27" s="1"/>
  <c r="EX295" i="27"/>
  <c r="JU295" i="27" s="1"/>
  <c r="EY295" i="27"/>
  <c r="JV295" i="27" s="1"/>
  <c r="GA295" i="27"/>
  <c r="KX295" i="27" s="1"/>
  <c r="FI295" i="27"/>
  <c r="KF295" i="27" s="1"/>
  <c r="GM295" i="27"/>
  <c r="LJ295" i="27" s="1"/>
  <c r="GI295" i="27"/>
  <c r="LF295" i="27" s="1"/>
  <c r="GP295" i="27"/>
  <c r="LM295" i="27" s="1"/>
  <c r="GE295" i="27"/>
  <c r="LB295" i="27" s="1"/>
  <c r="GX295" i="27"/>
  <c r="LU295" i="27" s="1"/>
  <c r="GL295" i="27"/>
  <c r="LI295" i="27" s="1"/>
  <c r="FD295" i="27"/>
  <c r="KA295" i="27" s="1"/>
  <c r="GB295" i="27"/>
  <c r="KY295" i="27" s="1"/>
  <c r="FL295" i="27"/>
  <c r="KI295" i="27" s="1"/>
  <c r="GU295" i="27"/>
  <c r="LR295" i="27" s="1"/>
  <c r="FC295" i="27"/>
  <c r="JZ295" i="27" s="1"/>
  <c r="FA295" i="27"/>
  <c r="JX295" i="27" s="1"/>
  <c r="FE295" i="27"/>
  <c r="KB295" i="27" s="1"/>
  <c r="GT295" i="27"/>
  <c r="LQ295" i="27" s="1"/>
  <c r="GJ295" i="27"/>
  <c r="LG295" i="27" s="1"/>
  <c r="FR295" i="27"/>
  <c r="KO295" i="27" s="1"/>
  <c r="EZ295" i="27"/>
  <c r="JW295" i="27" s="1"/>
  <c r="GS295" i="27"/>
  <c r="LP295" i="27" s="1"/>
  <c r="GQ295" i="27"/>
  <c r="LN295" i="27" s="1"/>
  <c r="FJ295" i="27"/>
  <c r="KG295" i="27" s="1"/>
  <c r="EV295" i="27"/>
  <c r="JS295" i="27" s="1"/>
  <c r="BT296" i="27"/>
  <c r="EW295" i="27"/>
  <c r="JT295" i="27" s="1"/>
  <c r="GD295" i="27"/>
  <c r="LA295" i="27" s="1"/>
  <c r="FX295" i="27"/>
  <c r="KU295" i="27" s="1"/>
  <c r="FN295" i="27"/>
  <c r="KK295" i="27" s="1"/>
  <c r="FT295" i="27"/>
  <c r="KQ295" i="27" s="1"/>
  <c r="FK295" i="27"/>
  <c r="KH295" i="27" s="1"/>
  <c r="GX24" i="28"/>
  <c r="HM28" i="32"/>
  <c r="HC16" i="30"/>
  <c r="GS16" i="30"/>
  <c r="GS18" i="32"/>
  <c r="GY18" i="32"/>
  <c r="GT18" i="32"/>
  <c r="HC18" i="32"/>
  <c r="HS13" i="32"/>
  <c r="HS46" i="33"/>
  <c r="GV46" i="33"/>
  <c r="GV11" i="32"/>
  <c r="HE11" i="32"/>
  <c r="IB22" i="30"/>
  <c r="GS32" i="33"/>
  <c r="IQ295" i="27"/>
  <c r="HR295" i="27"/>
  <c r="IL295" i="27"/>
  <c r="IM295" i="27"/>
  <c r="HA25" i="28"/>
  <c r="IB29" i="30"/>
  <c r="HX28" i="30"/>
  <c r="IB42" i="30"/>
  <c r="II295" i="27"/>
  <c r="HG295" i="27"/>
  <c r="JJ295" i="27"/>
  <c r="ID295" i="27"/>
  <c r="JG295" i="27"/>
  <c r="JH295" i="27"/>
  <c r="IH295" i="27"/>
  <c r="JE295" i="27"/>
  <c r="HX25" i="28"/>
  <c r="HN29" i="30"/>
  <c r="GW29" i="30"/>
  <c r="GX28" i="30"/>
  <c r="HV32" i="30"/>
  <c r="HU26" i="30"/>
  <c r="GW42" i="30"/>
  <c r="HC17" i="32"/>
  <c r="HE17" i="32"/>
  <c r="IZ295" i="27"/>
  <c r="HX295" i="27"/>
  <c r="IB295" i="27"/>
  <c r="GV32" i="30"/>
  <c r="HB32" i="30"/>
  <c r="HA11" i="33"/>
  <c r="HM16" i="30"/>
  <c r="HA16" i="30"/>
  <c r="IC16" i="30"/>
  <c r="IC18" i="32"/>
  <c r="HI44" i="33"/>
  <c r="IA11" i="32"/>
  <c r="GX11" i="32"/>
  <c r="HV11" i="32"/>
  <c r="HU32" i="33"/>
  <c r="HW16" i="30"/>
  <c r="GW16" i="30"/>
  <c r="HC32" i="33"/>
  <c r="GV28" i="32"/>
  <c r="IA18" i="32"/>
  <c r="GZ18" i="32"/>
  <c r="HX18" i="32"/>
  <c r="HW30" i="33"/>
  <c r="GV13" i="32"/>
  <c r="HP46" i="33"/>
  <c r="GY11" i="32"/>
  <c r="HU11" i="32"/>
  <c r="IC11" i="32"/>
  <c r="GU11" i="32"/>
  <c r="HA16" i="33"/>
  <c r="HG16" i="33"/>
  <c r="IO295" i="27"/>
  <c r="IV295" i="27"/>
  <c r="IY295" i="27"/>
  <c r="IT295" i="27"/>
  <c r="HT22" i="24"/>
  <c r="HN26" i="24"/>
  <c r="HM26" i="24"/>
  <c r="HW26" i="24"/>
  <c r="GY26" i="24"/>
  <c r="HL26" i="24"/>
  <c r="HT18" i="26"/>
  <c r="HP18" i="26"/>
  <c r="HN18" i="26"/>
  <c r="GY18" i="26"/>
  <c r="GQ18" i="26"/>
  <c r="HD34" i="26"/>
  <c r="HL34" i="26"/>
  <c r="HA34" i="26"/>
  <c r="HW40" i="30"/>
  <c r="GV40" i="30"/>
  <c r="HM40" i="30"/>
  <c r="GS40" i="30"/>
  <c r="HB40" i="30"/>
  <c r="HD31" i="32"/>
  <c r="HU31" i="32"/>
  <c r="HN31" i="32"/>
  <c r="HV31" i="32"/>
  <c r="GY31" i="32"/>
  <c r="HG46" i="32"/>
  <c r="HP46" i="32"/>
  <c r="GW46" i="32"/>
  <c r="HF46" i="32"/>
  <c r="IA46" i="32"/>
  <c r="GR29" i="30"/>
  <c r="GT45" i="30"/>
  <c r="HB47" i="32"/>
  <c r="HD47" i="32"/>
  <c r="IA47" i="32"/>
  <c r="HK27" i="30"/>
  <c r="HN27" i="30"/>
  <c r="GU27" i="30"/>
  <c r="HR27" i="30"/>
  <c r="HG30" i="32"/>
  <c r="HW45" i="32"/>
  <c r="HY45" i="32"/>
  <c r="HZ45" i="32"/>
  <c r="HR45" i="32"/>
  <c r="GV20" i="30"/>
  <c r="HQ34" i="33"/>
  <c r="HK34" i="33"/>
  <c r="HM34" i="33"/>
  <c r="IA34" i="33"/>
  <c r="HR34" i="33"/>
  <c r="HG14" i="33"/>
  <c r="HR14" i="33"/>
  <c r="GV14" i="33"/>
  <c r="HM14" i="33"/>
  <c r="GS14" i="33"/>
  <c r="HI21" i="30"/>
  <c r="HW21" i="30"/>
  <c r="HG31" i="33"/>
  <c r="HQ25" i="33"/>
  <c r="HB25" i="33"/>
  <c r="IA36" i="33"/>
  <c r="IC36" i="33"/>
  <c r="GR36" i="33"/>
  <c r="HN36" i="33"/>
  <c r="GW36" i="33"/>
  <c r="HB19" i="30"/>
  <c r="HD18" i="30"/>
  <c r="GT47" i="33"/>
  <c r="GT37" i="33"/>
  <c r="GW27" i="24"/>
  <c r="IC27" i="24"/>
  <c r="HG27" i="24"/>
  <c r="ID27" i="24"/>
  <c r="GX27" i="24"/>
  <c r="IA11" i="26"/>
  <c r="GT11" i="26"/>
  <c r="IC11" i="26"/>
  <c r="HE11" i="26"/>
  <c r="GU15" i="26"/>
  <c r="IC15" i="26"/>
  <c r="HA31" i="26"/>
  <c r="GV31" i="26"/>
  <c r="HL31" i="26"/>
  <c r="HD31" i="26"/>
  <c r="IB31" i="26"/>
  <c r="HC41" i="28"/>
  <c r="GR24" i="32"/>
  <c r="HS36" i="32"/>
  <c r="HN36" i="32"/>
  <c r="HB36" i="32"/>
  <c r="HW38" i="32"/>
  <c r="HP38" i="32"/>
  <c r="HX38" i="32"/>
  <c r="HG34" i="32"/>
  <c r="HB11" i="30"/>
  <c r="HW11" i="30"/>
  <c r="HE11" i="30"/>
  <c r="HQ11" i="30"/>
  <c r="HY23" i="33"/>
  <c r="IB23" i="33"/>
  <c r="HI17" i="30"/>
  <c r="GY17" i="30"/>
  <c r="HT17" i="30"/>
  <c r="HD17" i="30"/>
  <c r="GY13" i="33"/>
  <c r="GX13" i="33"/>
  <c r="HY13" i="33"/>
  <c r="GR14" i="32"/>
  <c r="HG14" i="32"/>
  <c r="HJ14" i="32"/>
  <c r="HX14" i="32"/>
  <c r="HD23" i="32"/>
  <c r="HI23" i="32"/>
  <c r="HV23" i="32"/>
  <c r="IE20" i="24"/>
  <c r="HZ24" i="24"/>
  <c r="HM24" i="24"/>
  <c r="HJ24" i="24"/>
  <c r="HG24" i="24"/>
  <c r="HN24" i="24"/>
  <c r="HK24" i="26"/>
  <c r="HX24" i="26"/>
  <c r="GV24" i="26"/>
  <c r="GZ24" i="26"/>
  <c r="GX24" i="26"/>
  <c r="HP11" i="24"/>
  <c r="HN13" i="28"/>
  <c r="HM13" i="28"/>
  <c r="HI13" i="28"/>
  <c r="HG13" i="28"/>
  <c r="HQ21" i="28"/>
  <c r="HC21" i="28"/>
  <c r="HK21" i="28"/>
  <c r="IF21" i="28"/>
  <c r="GY21" i="28"/>
  <c r="HT26" i="28"/>
  <c r="HP11" i="28"/>
  <c r="GU11" i="28"/>
  <c r="GW11" i="28"/>
  <c r="HC11" i="28"/>
  <c r="GT11" i="28"/>
  <c r="HT27" i="28"/>
  <c r="HA32" i="30"/>
  <c r="IA26" i="32"/>
  <c r="HF42" i="30"/>
  <c r="GV29" i="32"/>
  <c r="HW29" i="32"/>
  <c r="HE44" i="32"/>
  <c r="HA40" i="32"/>
  <c r="HZ17" i="32"/>
  <c r="IC17" i="32"/>
  <c r="HC45" i="33"/>
  <c r="GX45" i="33"/>
  <c r="HG19" i="33"/>
  <c r="HW19" i="32"/>
  <c r="HQ42" i="33"/>
  <c r="HC22" i="33"/>
  <c r="HT22" i="33"/>
  <c r="HR22" i="33"/>
  <c r="HJ22" i="33"/>
  <c r="GR22" i="33"/>
  <c r="HL11" i="33"/>
  <c r="HZ11" i="33"/>
  <c r="HB11" i="33"/>
  <c r="HQ41" i="32"/>
  <c r="HL41" i="32"/>
  <c r="HY29" i="32"/>
  <c r="HL40" i="32"/>
  <c r="HO15" i="30"/>
  <c r="IE15" i="30"/>
  <c r="GR19" i="33"/>
  <c r="HA19" i="33"/>
  <c r="HE39" i="33"/>
  <c r="HF42" i="33"/>
  <c r="HM42" i="33"/>
  <c r="HI22" i="33"/>
  <c r="HN22" i="33"/>
  <c r="HE22" i="33"/>
  <c r="GS11" i="33"/>
  <c r="HM295" i="27"/>
  <c r="HD295" i="27"/>
  <c r="HF295" i="27"/>
  <c r="HZ295" i="27"/>
  <c r="HG18" i="24"/>
  <c r="HO18" i="24"/>
  <c r="HU22" i="24"/>
  <c r="HQ22" i="24"/>
  <c r="HK22" i="24"/>
  <c r="IE22" i="24"/>
  <c r="GT22" i="24"/>
  <c r="HK26" i="24"/>
  <c r="HA26" i="24"/>
  <c r="HC26" i="24"/>
  <c r="GR26" i="24"/>
  <c r="GZ26" i="24"/>
  <c r="HB30" i="26"/>
  <c r="GT34" i="26"/>
  <c r="GR34" i="26"/>
  <c r="GY34" i="26"/>
  <c r="HY34" i="26"/>
  <c r="HV34" i="26"/>
  <c r="HF30" i="28"/>
  <c r="HO30" i="28"/>
  <c r="HL46" i="32"/>
  <c r="IE46" i="32"/>
  <c r="HA46" i="32"/>
  <c r="GX46" i="32"/>
  <c r="GU46" i="32"/>
  <c r="GV45" i="30"/>
  <c r="HF47" i="32"/>
  <c r="HW47" i="32"/>
  <c r="HY47" i="32"/>
  <c r="GW47" i="32"/>
  <c r="HZ47" i="32"/>
  <c r="HW34" i="30"/>
  <c r="GV34" i="30"/>
  <c r="HM34" i="30"/>
  <c r="GT34" i="30"/>
  <c r="HA34" i="30"/>
  <c r="HP27" i="30"/>
  <c r="GX27" i="30"/>
  <c r="HF27" i="30"/>
  <c r="IE27" i="30"/>
  <c r="GS27" i="30"/>
  <c r="HR30" i="32"/>
  <c r="IA30" i="32"/>
  <c r="GZ30" i="32"/>
  <c r="HT30" i="32"/>
  <c r="HS30" i="32"/>
  <c r="HJ45" i="32"/>
  <c r="HE20" i="30"/>
  <c r="IA20" i="30"/>
  <c r="IB20" i="30"/>
  <c r="HW34" i="33"/>
  <c r="IB34" i="33"/>
  <c r="HJ34" i="33"/>
  <c r="IE34" i="33"/>
  <c r="HI34" i="33"/>
  <c r="ID14" i="33"/>
  <c r="GZ14" i="33"/>
  <c r="IE14" i="33"/>
  <c r="HC14" i="33"/>
  <c r="HT14" i="33"/>
  <c r="HB22" i="32"/>
  <c r="HY22" i="32"/>
  <c r="HK22" i="32"/>
  <c r="HX22" i="32"/>
  <c r="IC21" i="30"/>
  <c r="HQ21" i="30"/>
  <c r="ID21" i="30"/>
  <c r="HN12" i="32"/>
  <c r="HZ12" i="32"/>
  <c r="HZ25" i="33"/>
  <c r="HM25" i="33"/>
  <c r="HV25" i="33"/>
  <c r="HI36" i="33"/>
  <c r="GX36" i="33"/>
  <c r="HO36" i="33"/>
  <c r="HZ36" i="33"/>
  <c r="HC36" i="33"/>
  <c r="IA19" i="30"/>
  <c r="IB19" i="30"/>
  <c r="HT19" i="30"/>
  <c r="GS19" i="30"/>
  <c r="IC19" i="30"/>
  <c r="HT18" i="30"/>
  <c r="HH47" i="33"/>
  <c r="GS27" i="24"/>
  <c r="GR27" i="24"/>
  <c r="HP27" i="24"/>
  <c r="HK27" i="24"/>
  <c r="HL11" i="26"/>
  <c r="HD11" i="26"/>
  <c r="GX11" i="26"/>
  <c r="HE15" i="26"/>
  <c r="HP15" i="26"/>
  <c r="IA15" i="26"/>
  <c r="GQ15" i="26"/>
  <c r="HH15" i="26"/>
  <c r="HH31" i="26"/>
  <c r="GT31" i="26"/>
  <c r="HK31" i="26"/>
  <c r="HW31" i="26"/>
  <c r="GU41" i="28"/>
  <c r="HO41" i="28"/>
  <c r="IB41" i="28"/>
  <c r="GV41" i="28"/>
  <c r="HE41" i="28"/>
  <c r="HV24" i="32"/>
  <c r="HZ24" i="32"/>
  <c r="HQ36" i="32"/>
  <c r="HT36" i="32"/>
  <c r="HF36" i="32"/>
  <c r="IC38" i="32"/>
  <c r="HS38" i="32"/>
  <c r="HR38" i="32"/>
  <c r="HM34" i="32"/>
  <c r="HY34" i="32"/>
  <c r="HO34" i="32"/>
  <c r="HV24" i="33"/>
  <c r="GT23" i="33"/>
  <c r="HI23" i="33"/>
  <c r="HB23" i="33"/>
  <c r="HP17" i="30"/>
  <c r="HO17" i="30"/>
  <c r="HG17" i="30"/>
  <c r="GZ41" i="33"/>
  <c r="HY41" i="33"/>
  <c r="GY40" i="33"/>
  <c r="HJ40" i="33"/>
  <c r="GR40" i="33"/>
  <c r="HR16" i="24"/>
  <c r="IA16" i="24"/>
  <c r="IC20" i="24"/>
  <c r="HE20" i="24"/>
  <c r="GZ20" i="24"/>
  <c r="HZ44" i="24"/>
  <c r="GT44" i="24"/>
  <c r="HV16" i="26"/>
  <c r="IA16" i="26"/>
  <c r="HG24" i="26"/>
  <c r="GY24" i="26"/>
  <c r="HU24" i="26"/>
  <c r="HN24" i="26"/>
  <c r="HE24" i="26"/>
  <c r="GU11" i="24"/>
  <c r="HN11" i="24"/>
  <c r="HE11" i="24"/>
  <c r="GW11" i="24"/>
  <c r="HP13" i="28"/>
  <c r="IC13" i="28"/>
  <c r="IB13" i="28"/>
  <c r="GX13" i="28"/>
  <c r="HJ13" i="28"/>
  <c r="HX21" i="28"/>
  <c r="HV21" i="28"/>
  <c r="HY21" i="28"/>
  <c r="HE21" i="28"/>
  <c r="HW11" i="28"/>
  <c r="HN11" i="28"/>
  <c r="HT11" i="28"/>
  <c r="HR11" i="28"/>
  <c r="HL19" i="28"/>
  <c r="HD25" i="32"/>
  <c r="GV25" i="32"/>
  <c r="HL295" i="27"/>
  <c r="HK295" i="27"/>
  <c r="HU295" i="27"/>
  <c r="GX18" i="24"/>
  <c r="HF18" i="24"/>
  <c r="HV18" i="24"/>
  <c r="GZ18" i="24"/>
  <c r="GT18" i="24"/>
  <c r="HC22" i="24"/>
  <c r="HW22" i="24"/>
  <c r="ID22" i="24"/>
  <c r="GV22" i="24"/>
  <c r="HL22" i="24"/>
  <c r="ID26" i="24"/>
  <c r="HE26" i="24"/>
  <c r="GW26" i="24"/>
  <c r="HJ26" i="24"/>
  <c r="GT26" i="24"/>
  <c r="HZ18" i="26"/>
  <c r="HE30" i="26"/>
  <c r="HA30" i="26"/>
  <c r="GS30" i="26"/>
  <c r="GP30" i="26"/>
  <c r="HN30" i="26"/>
  <c r="HI34" i="26"/>
  <c r="IA34" i="26"/>
  <c r="HK34" i="26"/>
  <c r="GX34" i="26"/>
  <c r="HQ34" i="26"/>
  <c r="HZ25" i="28"/>
  <c r="HB30" i="28"/>
  <c r="HS46" i="32"/>
  <c r="GY46" i="32"/>
  <c r="HH46" i="32"/>
  <c r="HR46" i="32"/>
  <c r="ID46" i="32"/>
  <c r="HB29" i="30"/>
  <c r="HL47" i="32"/>
  <c r="ID47" i="32"/>
  <c r="HT34" i="30"/>
  <c r="HN34" i="30"/>
  <c r="HI34" i="30"/>
  <c r="HG27" i="30"/>
  <c r="GZ27" i="30"/>
  <c r="HT27" i="30"/>
  <c r="HZ27" i="30"/>
  <c r="GY30" i="32"/>
  <c r="HD30" i="32"/>
  <c r="HQ30" i="32"/>
  <c r="IE45" i="32"/>
  <c r="HG20" i="30"/>
  <c r="HS20" i="30"/>
  <c r="HA21" i="30"/>
  <c r="GZ21" i="30"/>
  <c r="HZ31" i="33"/>
  <c r="HX17" i="33"/>
  <c r="HH25" i="33"/>
  <c r="GU19" i="30"/>
  <c r="HQ19" i="30"/>
  <c r="HN47" i="33"/>
  <c r="HB47" i="33"/>
  <c r="HY19" i="24"/>
  <c r="HK19" i="24"/>
  <c r="IE19" i="24"/>
  <c r="GT19" i="24"/>
  <c r="GV19" i="24"/>
  <c r="HW27" i="24"/>
  <c r="HV27" i="24"/>
  <c r="HQ27" i="24"/>
  <c r="IE27" i="24"/>
  <c r="HT27" i="24"/>
  <c r="HP11" i="26"/>
  <c r="GY11" i="26"/>
  <c r="HI15" i="26"/>
  <c r="HD15" i="26"/>
  <c r="GX15" i="26"/>
  <c r="HR15" i="26"/>
  <c r="HS15" i="26"/>
  <c r="HM31" i="26"/>
  <c r="GU31" i="26"/>
  <c r="GS31" i="26"/>
  <c r="HX31" i="26"/>
  <c r="HR31" i="26"/>
  <c r="HV47" i="26"/>
  <c r="HA47" i="26"/>
  <c r="IE41" i="28"/>
  <c r="HP41" i="28"/>
  <c r="HD41" i="28"/>
  <c r="IF41" i="28"/>
  <c r="GX41" i="28"/>
  <c r="GZ28" i="30"/>
  <c r="HV28" i="30"/>
  <c r="GX24" i="32"/>
  <c r="HG24" i="32"/>
  <c r="HE36" i="32"/>
  <c r="ID36" i="32"/>
  <c r="GR36" i="32"/>
  <c r="IA36" i="32"/>
  <c r="HD38" i="32"/>
  <c r="HA38" i="32"/>
  <c r="IE38" i="32"/>
  <c r="GY34" i="32"/>
  <c r="HH34" i="32"/>
  <c r="GV11" i="30"/>
  <c r="HK23" i="33"/>
  <c r="GR23" i="33"/>
  <c r="HO23" i="33"/>
  <c r="HK17" i="30"/>
  <c r="GU17" i="30"/>
  <c r="HZ17" i="30"/>
  <c r="HS17" i="30"/>
  <c r="HY16" i="32"/>
  <c r="HA14" i="32"/>
  <c r="HY21" i="33"/>
  <c r="HF23" i="32"/>
  <c r="GY23" i="32"/>
  <c r="HL23" i="32"/>
  <c r="IE16" i="24"/>
  <c r="GZ16" i="24"/>
  <c r="HI16" i="24"/>
  <c r="HL16" i="24"/>
  <c r="HT16" i="24"/>
  <c r="GW24" i="24"/>
  <c r="HB24" i="24"/>
  <c r="IC24" i="24"/>
  <c r="HS24" i="24"/>
  <c r="HB13" i="28"/>
  <c r="HG21" i="28"/>
  <c r="IC26" i="28"/>
  <c r="GT26" i="28"/>
  <c r="HR26" i="28"/>
  <c r="HF26" i="28"/>
  <c r="GU26" i="28"/>
  <c r="HK11" i="28"/>
  <c r="HO19" i="28"/>
  <c r="HZ19" i="28"/>
  <c r="GS32" i="30"/>
  <c r="HO25" i="32"/>
  <c r="GR25" i="32"/>
  <c r="HS26" i="32"/>
  <c r="GY26" i="30"/>
  <c r="HV42" i="30"/>
  <c r="GY42" i="30"/>
  <c r="HO29" i="32"/>
  <c r="HK29" i="32"/>
  <c r="HW44" i="32"/>
  <c r="HS40" i="32"/>
  <c r="HH40" i="32"/>
  <c r="HQ40" i="32"/>
  <c r="HB40" i="32"/>
  <c r="HR15" i="30"/>
  <c r="IB15" i="30"/>
  <c r="HT15" i="30"/>
  <c r="HF15" i="30"/>
  <c r="IA17" i="32"/>
  <c r="GV45" i="33"/>
  <c r="HM45" i="33"/>
  <c r="HX45" i="33"/>
  <c r="HQ45" i="33"/>
  <c r="HH19" i="33"/>
  <c r="GT19" i="33"/>
  <c r="HF19" i="33"/>
  <c r="HV19" i="33"/>
  <c r="GT19" i="32"/>
  <c r="GU19" i="32"/>
  <c r="HG26" i="33"/>
  <c r="HF15" i="32"/>
  <c r="GY15" i="32"/>
  <c r="GW15" i="32"/>
  <c r="IE15" i="32"/>
  <c r="HY15" i="32"/>
  <c r="HD42" i="33"/>
  <c r="HX42" i="33"/>
  <c r="IB22" i="33"/>
  <c r="HB22" i="33"/>
  <c r="IE22" i="33"/>
  <c r="GZ22" i="33"/>
  <c r="HQ22" i="33"/>
  <c r="IB11" i="33"/>
  <c r="HC11" i="33"/>
  <c r="HR11" i="33"/>
  <c r="HO11" i="33"/>
  <c r="HX11" i="33"/>
  <c r="IN295" i="27"/>
  <c r="HQ295" i="27"/>
  <c r="HE295" i="27"/>
  <c r="HP295" i="27"/>
  <c r="HE18" i="24"/>
  <c r="HK18" i="24"/>
  <c r="GS18" i="24"/>
  <c r="HJ18" i="24"/>
  <c r="HZ18" i="24"/>
  <c r="GS22" i="24"/>
  <c r="HH22" i="24"/>
  <c r="HS22" i="24"/>
  <c r="HO22" i="24"/>
  <c r="HJ22" i="24"/>
  <c r="HU26" i="24"/>
  <c r="IB26" i="24"/>
  <c r="HV26" i="24"/>
  <c r="GV26" i="24"/>
  <c r="HD30" i="26"/>
  <c r="HL30" i="26"/>
  <c r="GR30" i="26"/>
  <c r="HX30" i="26"/>
  <c r="GY30" i="26"/>
  <c r="HZ34" i="26"/>
  <c r="IC34" i="26"/>
  <c r="HJ34" i="26"/>
  <c r="HB34" i="26"/>
  <c r="HE34" i="26"/>
  <c r="GU30" i="28"/>
  <c r="HQ40" i="30"/>
  <c r="HF40" i="30"/>
  <c r="GR40" i="30"/>
  <c r="HL40" i="30"/>
  <c r="GX40" i="30"/>
  <c r="GW31" i="32"/>
  <c r="HR31" i="32"/>
  <c r="HC31" i="32"/>
  <c r="GT31" i="32"/>
  <c r="IE31" i="32"/>
  <c r="IE47" i="32"/>
  <c r="GV47" i="32"/>
  <c r="HQ47" i="32"/>
  <c r="HU39" i="32"/>
  <c r="HQ27" i="30"/>
  <c r="GY27" i="30"/>
  <c r="HC27" i="30"/>
  <c r="HX27" i="30"/>
  <c r="HS27" i="30"/>
  <c r="HL30" i="32"/>
  <c r="HN30" i="32"/>
  <c r="GS30" i="32"/>
  <c r="GR30" i="32"/>
  <c r="HC45" i="32"/>
  <c r="HO45" i="32"/>
  <c r="GU20" i="30"/>
  <c r="GX22" i="32"/>
  <c r="HS21" i="30"/>
  <c r="HX21" i="30"/>
  <c r="GV21" i="30"/>
  <c r="HO21" i="30"/>
  <c r="HM21" i="30"/>
  <c r="IB25" i="33"/>
  <c r="HT25" i="33"/>
  <c r="GU25" i="33"/>
  <c r="GV43" i="33"/>
  <c r="HS19" i="30"/>
  <c r="HC19" i="30"/>
  <c r="HK47" i="33"/>
  <c r="HW43" i="24"/>
  <c r="GR43" i="24"/>
  <c r="HF43" i="24"/>
  <c r="HB43" i="24"/>
  <c r="HJ43" i="24"/>
  <c r="HV11" i="26"/>
  <c r="HU31" i="26"/>
  <c r="GX31" i="26"/>
  <c r="GW31" i="26"/>
  <c r="HC31" i="26"/>
  <c r="HO31" i="26"/>
  <c r="GP47" i="26"/>
  <c r="HQ47" i="26"/>
  <c r="HN47" i="26"/>
  <c r="GR47" i="26"/>
  <c r="GX47" i="26"/>
  <c r="GZ36" i="32"/>
  <c r="HK36" i="32"/>
  <c r="HV36" i="32"/>
  <c r="GW38" i="32"/>
  <c r="GR38" i="32"/>
  <c r="HC21" i="32"/>
  <c r="HG11" i="30"/>
  <c r="HU11" i="30"/>
  <c r="HA24" i="33"/>
  <c r="HB38" i="33"/>
  <c r="HU23" i="33"/>
  <c r="HZ23" i="33"/>
  <c r="HJ23" i="33"/>
  <c r="HE23" i="33"/>
  <c r="HB17" i="30"/>
  <c r="HE17" i="30"/>
  <c r="HR16" i="32"/>
  <c r="IB23" i="32"/>
  <c r="HH23" i="32"/>
  <c r="HR20" i="24"/>
  <c r="HU20" i="24"/>
  <c r="HB20" i="24"/>
  <c r="ID20" i="24"/>
  <c r="HG32" i="24"/>
  <c r="GU32" i="24"/>
  <c r="ID32" i="24"/>
  <c r="HN32" i="24"/>
  <c r="IA44" i="24"/>
  <c r="HG44" i="24"/>
  <c r="IB44" i="24"/>
  <c r="GX44" i="24"/>
  <c r="GY16" i="26"/>
  <c r="HC16" i="26"/>
  <c r="HN16" i="26"/>
  <c r="HW16" i="26"/>
  <c r="HM24" i="26"/>
  <c r="HW24" i="26"/>
  <c r="GT11" i="24"/>
  <c r="HS13" i="28"/>
  <c r="HW13" i="28"/>
  <c r="HH13" i="28"/>
  <c r="IG13" i="28"/>
  <c r="HO13" i="28"/>
  <c r="IB21" i="28"/>
  <c r="HB21" i="28"/>
  <c r="HD21" i="28"/>
  <c r="GU21" i="28"/>
  <c r="HC26" i="28"/>
  <c r="HM26" i="28"/>
  <c r="HD26" i="28"/>
  <c r="HB26" i="28"/>
  <c r="GZ11" i="28"/>
  <c r="HB11" i="28"/>
  <c r="IE19" i="28"/>
  <c r="GU19" i="28"/>
  <c r="HN19" i="28"/>
  <c r="IF19" i="28"/>
  <c r="GT27" i="28"/>
  <c r="HH27" i="28"/>
  <c r="IC27" i="28"/>
  <c r="GW27" i="28"/>
  <c r="IC32" i="30"/>
  <c r="HG32" i="30"/>
  <c r="HP32" i="30"/>
  <c r="HE25" i="32"/>
  <c r="IC25" i="32"/>
  <c r="HU25" i="32"/>
  <c r="HG25" i="32"/>
  <c r="HT41" i="32"/>
  <c r="HZ41" i="32"/>
  <c r="IB29" i="32"/>
  <c r="HQ29" i="32"/>
  <c r="HI29" i="32"/>
  <c r="HN44" i="32"/>
  <c r="HK44" i="32"/>
  <c r="IB44" i="32"/>
  <c r="HZ40" i="32"/>
  <c r="HZ15" i="30"/>
  <c r="HK15" i="30"/>
  <c r="HG15" i="30"/>
  <c r="HM15" i="30"/>
  <c r="GS15" i="30"/>
  <c r="HO19" i="33"/>
  <c r="HM19" i="33"/>
  <c r="GX19" i="32"/>
  <c r="HB19" i="32"/>
  <c r="HJ26" i="33"/>
  <c r="HY26" i="33"/>
  <c r="HU15" i="32"/>
  <c r="HO15" i="32"/>
  <c r="HI15" i="32"/>
  <c r="GU15" i="32"/>
  <c r="ID15" i="32"/>
  <c r="HH29" i="33"/>
  <c r="IA42" i="33"/>
  <c r="GZ26" i="32"/>
  <c r="GZ29" i="32"/>
  <c r="HA29" i="32"/>
  <c r="IB40" i="32"/>
  <c r="HN40" i="32"/>
  <c r="HF45" i="33"/>
  <c r="HW19" i="33"/>
  <c r="IA39" i="33"/>
  <c r="IC15" i="32"/>
  <c r="HN15" i="32"/>
  <c r="GR15" i="32"/>
  <c r="HV264" i="27"/>
  <c r="IX264" i="27"/>
  <c r="IQ264" i="27"/>
  <c r="JC264" i="27"/>
  <c r="IM264" i="27"/>
  <c r="HI264" i="27"/>
  <c r="IJ264" i="27"/>
  <c r="IF264" i="27"/>
  <c r="HY28" i="32"/>
  <c r="HP16" i="30"/>
  <c r="IB16" i="30"/>
  <c r="HQ18" i="32"/>
  <c r="HH18" i="32"/>
  <c r="HK18" i="32"/>
  <c r="HM44" i="33"/>
  <c r="GX44" i="33"/>
  <c r="HI13" i="32"/>
  <c r="HN46" i="33"/>
  <c r="HX46" i="33"/>
  <c r="HT32" i="33"/>
  <c r="ID32" i="33"/>
  <c r="HJ295" i="27"/>
  <c r="IS295" i="27"/>
  <c r="IJ295" i="27"/>
  <c r="HY295" i="27"/>
  <c r="JB295" i="27"/>
  <c r="CC395" i="27"/>
  <c r="BY395" i="27"/>
  <c r="BW396" i="27"/>
  <c r="IG295" i="27"/>
  <c r="HW295" i="27"/>
  <c r="JC295" i="27"/>
  <c r="HV295" i="27"/>
  <c r="IA295" i="27"/>
  <c r="IK295" i="27"/>
  <c r="JA295" i="27"/>
  <c r="HN295" i="27"/>
  <c r="ID29" i="30"/>
  <c r="GI30" i="15"/>
  <c r="GH138" i="27" s="1"/>
  <c r="CZ138" i="27"/>
  <c r="HB28" i="30"/>
  <c r="HZ32" i="30"/>
  <c r="IC26" i="30"/>
  <c r="HJ42" i="30"/>
  <c r="ID42" i="30"/>
  <c r="HC295" i="27"/>
  <c r="IF295" i="27"/>
  <c r="ID32" i="30"/>
  <c r="HX60" i="32"/>
  <c r="HE60" i="32"/>
  <c r="GX60" i="32"/>
  <c r="HO74" i="32"/>
  <c r="IC74" i="32"/>
  <c r="HL74" i="32"/>
  <c r="HT74" i="32"/>
  <c r="HL72" i="32"/>
  <c r="HY72" i="32"/>
  <c r="GW72" i="32"/>
  <c r="HP72" i="32"/>
  <c r="IE55" i="32"/>
  <c r="HD55" i="32"/>
  <c r="HF55" i="32"/>
  <c r="HL64" i="32"/>
  <c r="HZ64" i="32"/>
  <c r="HA64" i="32"/>
  <c r="HU64" i="32"/>
  <c r="HI68" i="32"/>
  <c r="IE68" i="32"/>
  <c r="HJ68" i="32"/>
  <c r="GW68" i="32"/>
  <c r="HQ51" i="32"/>
  <c r="HN51" i="32"/>
  <c r="IA51" i="32"/>
  <c r="GT51" i="32"/>
  <c r="GR56" i="32"/>
  <c r="HN56" i="32"/>
  <c r="IA56" i="32"/>
  <c r="HW65" i="32"/>
  <c r="GX65" i="32"/>
  <c r="GW65" i="32"/>
  <c r="HD65" i="32"/>
  <c r="HR69" i="32"/>
  <c r="GY69" i="32"/>
  <c r="GZ69" i="32"/>
  <c r="HT54" i="32"/>
  <c r="GU54" i="32"/>
  <c r="HD57" i="32"/>
  <c r="GY57" i="32"/>
  <c r="IA62" i="32"/>
  <c r="HB62" i="32"/>
  <c r="GV62" i="32"/>
  <c r="HZ70" i="32"/>
  <c r="GY70" i="32"/>
  <c r="HG70" i="32"/>
  <c r="IC48" i="32"/>
  <c r="HK48" i="32"/>
  <c r="IC58" i="32"/>
  <c r="HD58" i="32"/>
  <c r="HN66" i="32"/>
  <c r="IA66" i="32"/>
  <c r="GZ66" i="32"/>
  <c r="GT71" i="32"/>
  <c r="IB71" i="32"/>
  <c r="HT71" i="32"/>
  <c r="HI60" i="32"/>
  <c r="HL51" i="32"/>
  <c r="IC65" i="32"/>
  <c r="HG69" i="32"/>
  <c r="HV62" i="32"/>
  <c r="HK70" i="32"/>
  <c r="HY66" i="32"/>
  <c r="HL71" i="32"/>
  <c r="HR67" i="32"/>
  <c r="HB67" i="32"/>
  <c r="HQ50" i="32"/>
  <c r="GX50" i="32"/>
  <c r="HB61" i="32"/>
  <c r="HP61" i="32"/>
  <c r="GU61" i="32"/>
  <c r="HD73" i="32"/>
  <c r="HU73" i="32"/>
  <c r="IC73" i="32"/>
  <c r="GS49" i="32"/>
  <c r="HS49" i="32"/>
  <c r="HQ63" i="32"/>
  <c r="GY63" i="32"/>
  <c r="GZ76" i="32"/>
  <c r="HV76" i="32"/>
  <c r="HD76" i="32"/>
  <c r="HF52" i="32"/>
  <c r="HH52" i="32"/>
  <c r="HW52" i="32"/>
  <c r="GW59" i="32"/>
  <c r="HK59" i="32"/>
  <c r="HF75" i="32"/>
  <c r="GT75" i="32"/>
  <c r="HA53" i="32"/>
  <c r="HT53" i="32"/>
  <c r="HO53" i="32"/>
  <c r="HS53" i="32"/>
  <c r="IC56" i="32"/>
  <c r="HO65" i="32"/>
  <c r="HZ65" i="32"/>
  <c r="GZ65" i="32"/>
  <c r="HX69" i="32"/>
  <c r="ID69" i="32"/>
  <c r="GR54" i="32"/>
  <c r="HL54" i="32"/>
  <c r="HR57" i="32"/>
  <c r="GV57" i="32"/>
  <c r="HM57" i="32"/>
  <c r="HS62" i="32"/>
  <c r="HI62" i="32"/>
  <c r="HH62" i="32"/>
  <c r="HM70" i="32"/>
  <c r="IB70" i="32"/>
  <c r="HT48" i="32"/>
  <c r="HS48" i="32"/>
  <c r="HZ58" i="32"/>
  <c r="HA58" i="32"/>
  <c r="HW58" i="32"/>
  <c r="IE66" i="32"/>
  <c r="GT66" i="32"/>
  <c r="HQ66" i="32"/>
  <c r="GZ71" i="32"/>
  <c r="HU71" i="32"/>
  <c r="HD60" i="32"/>
  <c r="GT58" i="32"/>
  <c r="HR71" i="32"/>
  <c r="HE67" i="32"/>
  <c r="HW67" i="32"/>
  <c r="HI50" i="32"/>
  <c r="IC50" i="32"/>
  <c r="GT61" i="32"/>
  <c r="HH61" i="32"/>
  <c r="HV61" i="32"/>
  <c r="GV73" i="32"/>
  <c r="GX73" i="32"/>
  <c r="HF73" i="32"/>
  <c r="HX49" i="32"/>
  <c r="GY49" i="32"/>
  <c r="HI63" i="32"/>
  <c r="ID63" i="32"/>
  <c r="GR76" i="32"/>
  <c r="HN76" i="32"/>
  <c r="HA76" i="32"/>
  <c r="GX52" i="32"/>
  <c r="GZ52" i="32"/>
  <c r="HR52" i="32"/>
  <c r="IB59" i="32"/>
  <c r="ID59" i="32"/>
  <c r="GX75" i="32"/>
  <c r="HK75" i="32"/>
  <c r="GS51" i="30"/>
  <c r="GS53" i="32"/>
  <c r="HL53" i="32"/>
  <c r="HJ53" i="32"/>
  <c r="HK53" i="32"/>
  <c r="GT60" i="32"/>
  <c r="BA21" i="27"/>
  <c r="BB21" i="27" s="1"/>
  <c r="BC21" i="27" s="1"/>
  <c r="BD21" i="27" s="1"/>
  <c r="D3" i="27"/>
  <c r="EA65" i="32"/>
  <c r="CI65" i="32"/>
  <c r="FS65" i="32" s="1"/>
  <c r="DJ60" i="32"/>
  <c r="CH56" i="32"/>
  <c r="FR56" i="32" s="1"/>
  <c r="HI56" i="32" s="1"/>
  <c r="HA75" i="32"/>
  <c r="GY53" i="32"/>
  <c r="CD65" i="32"/>
  <c r="FN65" i="32" s="1"/>
  <c r="HJ69" i="32"/>
  <c r="HW69" i="32"/>
  <c r="ID54" i="32"/>
  <c r="ID57" i="32"/>
  <c r="GT62" i="32"/>
  <c r="HR70" i="32"/>
  <c r="HT70" i="32"/>
  <c r="HO48" i="32"/>
  <c r="HU58" i="32"/>
  <c r="HF66" i="32"/>
  <c r="IA71" i="32"/>
  <c r="GY71" i="32"/>
  <c r="HX57" i="32"/>
  <c r="HX67" i="32"/>
  <c r="HM67" i="32"/>
  <c r="HD50" i="32"/>
  <c r="IC61" i="32"/>
  <c r="HJ73" i="32"/>
  <c r="GX49" i="32"/>
  <c r="HG49" i="32"/>
  <c r="GV63" i="32"/>
  <c r="IA76" i="32"/>
  <c r="HL52" i="32"/>
  <c r="GT59" i="32"/>
  <c r="HO59" i="32"/>
  <c r="HT75" i="32"/>
  <c r="BW56" i="32"/>
  <c r="FG56" i="32" s="1"/>
  <c r="CP56" i="32"/>
  <c r="FZ56" i="32" s="1"/>
  <c r="DP60" i="32"/>
  <c r="BX60" i="32"/>
  <c r="FH60" i="32" s="1"/>
  <c r="HT65" i="32"/>
  <c r="DJ75" i="32"/>
  <c r="BR75" i="32"/>
  <c r="FB75" i="32" s="1"/>
  <c r="EF56" i="32"/>
  <c r="CN56" i="32"/>
  <c r="FX56" i="32" s="1"/>
  <c r="EP65" i="32"/>
  <c r="CX65" i="32"/>
  <c r="GH65" i="32" s="1"/>
  <c r="BU60" i="32"/>
  <c r="FE60" i="32" s="1"/>
  <c r="CL65" i="32"/>
  <c r="FV65" i="32" s="1"/>
  <c r="EA56" i="32"/>
  <c r="HF56" i="32"/>
  <c r="BY75" i="32"/>
  <c r="FI75" i="32" s="1"/>
  <c r="ER60" i="32"/>
  <c r="IA60" i="32" s="1"/>
  <c r="CR75" i="32"/>
  <c r="GB75" i="32" s="1"/>
  <c r="HS75" i="32" s="1"/>
  <c r="HG74" i="32"/>
  <c r="GZ74" i="32"/>
  <c r="HR72" i="32"/>
  <c r="GV55" i="32"/>
  <c r="HR64" i="32"/>
  <c r="HA68" i="32"/>
  <c r="HN68" i="32"/>
  <c r="HS51" i="32"/>
  <c r="CN75" i="32"/>
  <c r="FX75" i="32" s="1"/>
  <c r="HO75" i="32" s="1"/>
  <c r="CZ75" i="32"/>
  <c r="GJ75" i="32" s="1"/>
  <c r="IA75" i="32" s="1"/>
  <c r="GS69" i="32"/>
  <c r="HY54" i="32"/>
  <c r="HB54" i="32"/>
  <c r="GW57" i="32"/>
  <c r="HD62" i="32"/>
  <c r="HA70" i="32"/>
  <c r="IB48" i="32"/>
  <c r="HC48" i="32"/>
  <c r="HG58" i="32"/>
  <c r="HB66" i="32"/>
  <c r="HH71" i="32"/>
  <c r="GY56" i="32"/>
  <c r="HX54" i="32"/>
  <c r="HJ48" i="32"/>
  <c r="HA67" i="32"/>
  <c r="HU67" i="32"/>
  <c r="HX50" i="32"/>
  <c r="GY61" i="32"/>
  <c r="HR73" i="32"/>
  <c r="HF49" i="32"/>
  <c r="IA49" i="32"/>
  <c r="HP63" i="32"/>
  <c r="GW76" i="32"/>
  <c r="HT52" i="32"/>
  <c r="HB59" i="32"/>
  <c r="GX59" i="32"/>
  <c r="BR65" i="32"/>
  <c r="FB65" i="32" s="1"/>
  <c r="GS65" i="32" s="1"/>
  <c r="HG65" i="32"/>
  <c r="GR65" i="32"/>
  <c r="HT69" i="32"/>
  <c r="HD54" i="32"/>
  <c r="HV57" i="32"/>
  <c r="HK62" i="32"/>
  <c r="HE62" i="32"/>
  <c r="HL70" i="32"/>
  <c r="HG48" i="32"/>
  <c r="GS58" i="32"/>
  <c r="HW66" i="32"/>
  <c r="GV66" i="32"/>
  <c r="HM71" i="32"/>
  <c r="HW60" i="32"/>
  <c r="IE58" i="32"/>
  <c r="GS67" i="32"/>
  <c r="HA50" i="32"/>
  <c r="HY61" i="32"/>
  <c r="ID61" i="32"/>
  <c r="HQ73" i="32"/>
  <c r="HP49" i="32"/>
  <c r="HA63" i="32"/>
  <c r="IE76" i="32"/>
  <c r="IB76" i="32"/>
  <c r="GR52" i="32"/>
  <c r="HT59" i="32"/>
  <c r="GX53" i="32"/>
  <c r="HJ74" i="32"/>
  <c r="HG72" i="32"/>
  <c r="HX55" i="32"/>
  <c r="HJ55" i="32"/>
  <c r="GX64" i="32"/>
  <c r="HS68" i="32"/>
  <c r="HO51" i="32"/>
  <c r="GS56" i="32"/>
  <c r="HZ56" i="32"/>
  <c r="HP65" i="32"/>
  <c r="HD69" i="32"/>
  <c r="HW54" i="32"/>
  <c r="HB57" i="32"/>
  <c r="HA57" i="32"/>
  <c r="HQ62" i="32"/>
  <c r="GW70" i="32"/>
  <c r="HD48" i="32"/>
  <c r="HJ58" i="32"/>
  <c r="HV58" i="32"/>
  <c r="IB66" i="32"/>
  <c r="ID71" i="32"/>
  <c r="IE61" i="32"/>
  <c r="HY73" i="32"/>
  <c r="HF63" i="32"/>
  <c r="IA52" i="32"/>
  <c r="GY75" i="32"/>
  <c r="HB53" i="32"/>
  <c r="HD74" i="32"/>
  <c r="HC55" i="32"/>
  <c r="GZ64" i="32"/>
  <c r="HL56" i="32"/>
  <c r="HG54" i="32"/>
  <c r="HM48" i="32"/>
  <c r="IE67" i="32"/>
  <c r="HR50" i="32"/>
  <c r="HH50" i="32"/>
  <c r="HN61" i="32"/>
  <c r="HO73" i="32"/>
  <c r="GV49" i="32"/>
  <c r="HR63" i="32"/>
  <c r="GZ63" i="32"/>
  <c r="HY76" i="32"/>
  <c r="HI52" i="32"/>
  <c r="GR59" i="32"/>
  <c r="HG75" i="32"/>
  <c r="HY75" i="32"/>
  <c r="HU53" i="32"/>
  <c r="HL60" i="32"/>
  <c r="GW74" i="32"/>
  <c r="HS72" i="32"/>
  <c r="IC72" i="32"/>
  <c r="HB55" i="32"/>
  <c r="HO64" i="32"/>
  <c r="GY68" i="32"/>
  <c r="HX51" i="32"/>
  <c r="HE51" i="32"/>
  <c r="GU56" i="32"/>
  <c r="GV69" i="32"/>
  <c r="GS54" i="32"/>
  <c r="GT54" i="32"/>
  <c r="GS57" i="32"/>
  <c r="HA62" i="32"/>
  <c r="HN70" i="32"/>
  <c r="HA48" i="32"/>
  <c r="HN48" i="32"/>
  <c r="HN58" i="32"/>
  <c r="GU66" i="32"/>
  <c r="HA71" i="32"/>
  <c r="HO67" i="32"/>
  <c r="HT50" i="32"/>
  <c r="HX73" i="32"/>
  <c r="HO49" i="32"/>
  <c r="IC76" i="32"/>
  <c r="HG52" i="32"/>
  <c r="HZ75" i="32"/>
  <c r="HV60" i="32"/>
  <c r="GX72" i="32"/>
  <c r="HY64" i="32"/>
  <c r="HM68" i="32"/>
  <c r="HQ69" i="32"/>
  <c r="GW62" i="32"/>
  <c r="HM66" i="32"/>
  <c r="IO264" i="27"/>
  <c r="HO264" i="27"/>
  <c r="II264" i="27"/>
  <c r="JB264" i="27"/>
  <c r="HM264" i="27"/>
  <c r="JJ264" i="27"/>
  <c r="IC264" i="27"/>
  <c r="IP264" i="27"/>
  <c r="IG264" i="27"/>
  <c r="IE264" i="27"/>
  <c r="IN264" i="27"/>
  <c r="HP264" i="27"/>
  <c r="ID264" i="27"/>
  <c r="JA264" i="27"/>
  <c r="IB264" i="27"/>
  <c r="HY264" i="27"/>
  <c r="HN264" i="27"/>
  <c r="HQ264" i="27"/>
  <c r="HD264" i="27"/>
  <c r="HK264" i="27"/>
  <c r="IR264" i="27"/>
  <c r="HR264" i="27"/>
  <c r="HF264" i="27"/>
  <c r="JI264" i="27"/>
  <c r="HJ264" i="27"/>
  <c r="HH264" i="27"/>
  <c r="HU264" i="27"/>
  <c r="CY29" i="27"/>
  <c r="IS264" i="27"/>
  <c r="IY264" i="27"/>
  <c r="IH264" i="27"/>
  <c r="IK264" i="27"/>
  <c r="HW264" i="27"/>
  <c r="HZ264" i="27"/>
  <c r="HC264" i="27"/>
  <c r="JF264" i="27"/>
  <c r="JG264" i="27"/>
  <c r="JH264" i="27"/>
  <c r="IW264" i="27"/>
  <c r="IT264" i="27"/>
  <c r="IZ264" i="27"/>
  <c r="HE264" i="27"/>
  <c r="HG264" i="27"/>
  <c r="HL264" i="27"/>
  <c r="JD264" i="27"/>
  <c r="JE264" i="27"/>
  <c r="EU76" i="33"/>
  <c r="DC76" i="33"/>
  <c r="GM76" i="33" s="1"/>
  <c r="ID76" i="33" s="1"/>
  <c r="EE58" i="33"/>
  <c r="CM58" i="33"/>
  <c r="FW58" i="33" s="1"/>
  <c r="EK52" i="33"/>
  <c r="CS52" i="33"/>
  <c r="GC52" i="33" s="1"/>
  <c r="ED74" i="33"/>
  <c r="CL74" i="33"/>
  <c r="FV74" i="33" s="1"/>
  <c r="ER66" i="33"/>
  <c r="CZ66" i="33"/>
  <c r="GJ66" i="33" s="1"/>
  <c r="IA66" i="33" s="1"/>
  <c r="EV57" i="33"/>
  <c r="DD57" i="33"/>
  <c r="GN57" i="33" s="1"/>
  <c r="DS69" i="33"/>
  <c r="CA69" i="33"/>
  <c r="FK69" i="33" s="1"/>
  <c r="ED56" i="33"/>
  <c r="CL56" i="33"/>
  <c r="FV56" i="33" s="1"/>
  <c r="DZ49" i="33"/>
  <c r="CH49" i="33"/>
  <c r="FR49" i="33" s="1"/>
  <c r="HI49" i="33" s="1"/>
  <c r="EN75" i="33"/>
  <c r="CV75" i="33"/>
  <c r="GF75" i="33" s="1"/>
  <c r="EJ62" i="33"/>
  <c r="CR62" i="33"/>
  <c r="GB62" i="33" s="1"/>
  <c r="EP50" i="33"/>
  <c r="CX50" i="33"/>
  <c r="GH50" i="33" s="1"/>
  <c r="EK50" i="33"/>
  <c r="CS50" i="33"/>
  <c r="GC50" i="33" s="1"/>
  <c r="HT50" i="33" s="1"/>
  <c r="DV70" i="33"/>
  <c r="CD70" i="33"/>
  <c r="FN70" i="33" s="1"/>
  <c r="DM54" i="33"/>
  <c r="BU54" i="33"/>
  <c r="FE54" i="33" s="1"/>
  <c r="DN48" i="33"/>
  <c r="BV48" i="33"/>
  <c r="FF48" i="33" s="1"/>
  <c r="EE73" i="33"/>
  <c r="CM73" i="33"/>
  <c r="FW73" i="33" s="1"/>
  <c r="HN73" i="33" s="1"/>
  <c r="DZ60" i="33"/>
  <c r="CH60" i="33"/>
  <c r="FR60" i="33" s="1"/>
  <c r="EI67" i="33"/>
  <c r="CQ67" i="33"/>
  <c r="GA67" i="33" s="1"/>
  <c r="DR71" i="33"/>
  <c r="BZ71" i="33"/>
  <c r="FJ71" i="33" s="1"/>
  <c r="DI63" i="33"/>
  <c r="BQ63" i="33"/>
  <c r="FA63" i="33" s="1"/>
  <c r="GR63" i="33" s="1"/>
  <c r="DW72" i="33"/>
  <c r="CE72" i="33"/>
  <c r="FO72" i="33" s="1"/>
  <c r="DZ53" i="33"/>
  <c r="CH53" i="33"/>
  <c r="FR53" i="33" s="1"/>
  <c r="HI53" i="33" s="1"/>
  <c r="EE72" i="24"/>
  <c r="ED56" i="24"/>
  <c r="EQ57" i="24"/>
  <c r="EN72" i="24"/>
  <c r="HW72" i="24" s="1"/>
  <c r="DJ62" i="24"/>
  <c r="HW54" i="29"/>
  <c r="HE66" i="29"/>
  <c r="HD69" i="29"/>
  <c r="IG64" i="29"/>
  <c r="IC64" i="29"/>
  <c r="IF56" i="29"/>
  <c r="HW59" i="29"/>
  <c r="GZ72" i="29"/>
  <c r="IG55" i="29"/>
  <c r="HD55" i="29"/>
  <c r="HG52" i="29"/>
  <c r="HX53" i="29"/>
  <c r="HD65" i="29"/>
  <c r="IA71" i="29"/>
  <c r="HW71" i="29"/>
  <c r="IA48" i="29"/>
  <c r="HF63" i="29"/>
  <c r="IG68" i="29"/>
  <c r="HO73" i="29"/>
  <c r="HB73" i="29"/>
  <c r="HK49" i="29"/>
  <c r="HK58" i="29"/>
  <c r="GT61" i="29"/>
  <c r="HW75" i="29"/>
  <c r="HJ75" i="29"/>
  <c r="HA62" i="29"/>
  <c r="HT51" i="29"/>
  <c r="HG60" i="29"/>
  <c r="HW70" i="29"/>
  <c r="HM70" i="29"/>
  <c r="HO74" i="29"/>
  <c r="HX50" i="29"/>
  <c r="HC57" i="29"/>
  <c r="GV67" i="29"/>
  <c r="IF67" i="29"/>
  <c r="HF76" i="29"/>
  <c r="IG56" i="29"/>
  <c r="HJ53" i="29"/>
  <c r="IB68" i="29"/>
  <c r="HM75" i="29"/>
  <c r="ID50" i="29"/>
  <c r="GW54" i="29"/>
  <c r="HY66" i="29"/>
  <c r="HS66" i="29"/>
  <c r="HX69" i="29"/>
  <c r="GU64" i="29"/>
  <c r="GU56" i="29"/>
  <c r="HR59" i="29"/>
  <c r="GU59" i="29"/>
  <c r="HO72" i="29"/>
  <c r="HN55" i="29"/>
  <c r="IB52" i="29"/>
  <c r="HS53" i="29"/>
  <c r="GV53" i="29"/>
  <c r="HZ65" i="29"/>
  <c r="GW71" i="29"/>
  <c r="HE48" i="29"/>
  <c r="HZ63" i="29"/>
  <c r="IB63" i="29"/>
  <c r="HC68" i="29"/>
  <c r="GW73" i="29"/>
  <c r="IE49" i="29"/>
  <c r="HN58" i="29"/>
  <c r="IF58" i="29"/>
  <c r="HF61" i="29"/>
  <c r="HC75" i="29"/>
  <c r="IB62" i="29"/>
  <c r="HW51" i="29"/>
  <c r="IG51" i="29"/>
  <c r="GT60" i="29"/>
  <c r="HY70" i="29"/>
  <c r="HA74" i="29"/>
  <c r="IB50" i="29"/>
  <c r="GX50" i="29"/>
  <c r="HO57" i="29"/>
  <c r="HX67" i="29"/>
  <c r="HI76" i="29"/>
  <c r="HL69" i="29"/>
  <c r="HG72" i="29"/>
  <c r="HQ71" i="29"/>
  <c r="HD49" i="29"/>
  <c r="HO60" i="29"/>
  <c r="HA67" i="29"/>
  <c r="HC54" i="29"/>
  <c r="IB66" i="29"/>
  <c r="HM69" i="29"/>
  <c r="ID69" i="29"/>
  <c r="HL64" i="29"/>
  <c r="HI56" i="29"/>
  <c r="IF59" i="29"/>
  <c r="HM72" i="29"/>
  <c r="IB72" i="29"/>
  <c r="HZ55" i="29"/>
  <c r="HZ52" i="29"/>
  <c r="IG53" i="29"/>
  <c r="HN65" i="29"/>
  <c r="HJ65" i="29"/>
  <c r="HN71" i="29"/>
  <c r="GX48" i="29"/>
  <c r="HA63" i="29"/>
  <c r="HW68" i="29"/>
  <c r="GZ68" i="29"/>
  <c r="GX73" i="29"/>
  <c r="HW49" i="29"/>
  <c r="HF58" i="29"/>
  <c r="IB61" i="29"/>
  <c r="HW61" i="29"/>
  <c r="GU75" i="29"/>
  <c r="HT62" i="29"/>
  <c r="IC51" i="29"/>
  <c r="HP60" i="29"/>
  <c r="HB60" i="29"/>
  <c r="HB70" i="29"/>
  <c r="HF74" i="29"/>
  <c r="GU50" i="29"/>
  <c r="HO69" i="29"/>
  <c r="ID55" i="29"/>
  <c r="HK48" i="29"/>
  <c r="HB61" i="29"/>
  <c r="HK70" i="29"/>
  <c r="HU54" i="29"/>
  <c r="GY54" i="29"/>
  <c r="HU66" i="29"/>
  <c r="IF69" i="29"/>
  <c r="IA64" i="29"/>
  <c r="HS56" i="29"/>
  <c r="HH56" i="29"/>
  <c r="IB59" i="29"/>
  <c r="HS72" i="29"/>
  <c r="GY55" i="29"/>
  <c r="HK52" i="29"/>
  <c r="IG52" i="29"/>
  <c r="GW53" i="29"/>
  <c r="IA65" i="29"/>
  <c r="IC71" i="29"/>
  <c r="IC48" i="29"/>
  <c r="HY48" i="29"/>
  <c r="HL63" i="29"/>
  <c r="HD68" i="29"/>
  <c r="HU73" i="29"/>
  <c r="GT49" i="29"/>
  <c r="HT49" i="29"/>
  <c r="HB58" i="29"/>
  <c r="IF61" i="29"/>
  <c r="HN75" i="29"/>
  <c r="GY62" i="29"/>
  <c r="IG62" i="29"/>
  <c r="HZ51" i="29"/>
  <c r="GX60" i="29"/>
  <c r="IB70" i="29"/>
  <c r="HE74" i="29"/>
  <c r="HZ74" i="29"/>
  <c r="IG50" i="29"/>
  <c r="HV57" i="29"/>
  <c r="IC67" i="29"/>
  <c r="HK76" i="29"/>
  <c r="IB76" i="29"/>
  <c r="GX64" i="30"/>
  <c r="IA69" i="30"/>
  <c r="HQ69" i="30"/>
  <c r="GX48" i="30"/>
  <c r="HD62" i="30"/>
  <c r="HY66" i="30"/>
  <c r="HE68" i="30"/>
  <c r="HZ68" i="30"/>
  <c r="GZ71" i="30"/>
  <c r="HF56" i="30"/>
  <c r="IB50" i="30"/>
  <c r="HI58" i="30"/>
  <c r="IB58" i="30"/>
  <c r="HI67" i="30"/>
  <c r="HX76" i="30"/>
  <c r="HI73" i="30"/>
  <c r="HL52" i="30"/>
  <c r="HB52" i="30"/>
  <c r="GZ60" i="30"/>
  <c r="HM70" i="30"/>
  <c r="IC65" i="30"/>
  <c r="HS53" i="30"/>
  <c r="HF53" i="30"/>
  <c r="GX59" i="30"/>
  <c r="HC72" i="30"/>
  <c r="HE54" i="30"/>
  <c r="HK61" i="30"/>
  <c r="HU61" i="30"/>
  <c r="HD75" i="30"/>
  <c r="HF49" i="30"/>
  <c r="IA57" i="30"/>
  <c r="HK63" i="30"/>
  <c r="IC60" i="32"/>
  <c r="HH65" i="32"/>
  <c r="HX62" i="32"/>
  <c r="HZ66" i="32"/>
  <c r="ID67" i="32"/>
  <c r="HY50" i="32"/>
  <c r="HJ61" i="32"/>
  <c r="IA61" i="32"/>
  <c r="HA73" i="32"/>
  <c r="HA49" i="32"/>
  <c r="HY63" i="32"/>
  <c r="HH76" i="32"/>
  <c r="HL76" i="32"/>
  <c r="HP52" i="32"/>
  <c r="HE59" i="32"/>
  <c r="HN75" i="32"/>
  <c r="HI53" i="32"/>
  <c r="HW53" i="32"/>
  <c r="HK60" i="32"/>
  <c r="HC74" i="32"/>
  <c r="IE72" i="32"/>
  <c r="HI55" i="32"/>
  <c r="GT55" i="32"/>
  <c r="HV64" i="32"/>
  <c r="HD68" i="32"/>
  <c r="GR51" i="32"/>
  <c r="HQ56" i="32"/>
  <c r="HE56" i="32"/>
  <c r="HE65" i="32"/>
  <c r="GU69" i="32"/>
  <c r="GZ54" i="32"/>
  <c r="HZ57" i="32"/>
  <c r="GR57" i="32"/>
  <c r="HU62" i="32"/>
  <c r="HU70" i="32"/>
  <c r="IE48" i="32"/>
  <c r="HI58" i="32"/>
  <c r="IA58" i="32"/>
  <c r="HA66" i="32"/>
  <c r="IC71" i="32"/>
  <c r="HU56" i="32"/>
  <c r="IB57" i="32"/>
  <c r="GY66" i="32"/>
  <c r="HL67" i="32"/>
  <c r="HC50" i="32"/>
  <c r="HL50" i="32"/>
  <c r="HL61" i="32"/>
  <c r="GR73" i="32"/>
  <c r="HT49" i="32"/>
  <c r="HC63" i="32"/>
  <c r="HD63" i="32"/>
  <c r="HJ76" i="32"/>
  <c r="GU52" i="32"/>
  <c r="HP59" i="32"/>
  <c r="IE75" i="32"/>
  <c r="IB75" i="32"/>
  <c r="HV53" i="32"/>
  <c r="GW60" i="32"/>
  <c r="HU74" i="32"/>
  <c r="HD72" i="32"/>
  <c r="HH72" i="32"/>
  <c r="HZ55" i="32"/>
  <c r="GS64" i="32"/>
  <c r="HW68" i="32"/>
  <c r="HI51" i="32"/>
  <c r="HU51" i="32"/>
  <c r="HS56" i="32"/>
  <c r="HU65" i="32"/>
  <c r="IB69" i="32"/>
  <c r="HQ54" i="32"/>
  <c r="HR54" i="32"/>
  <c r="HY57" i="32"/>
  <c r="GR62" i="32"/>
  <c r="GS70" i="32"/>
  <c r="HY48" i="32"/>
  <c r="GZ48" i="32"/>
  <c r="GV58" i="32"/>
  <c r="HS66" i="32"/>
  <c r="HY71" i="32"/>
  <c r="HY70" i="32"/>
  <c r="HD67" i="32"/>
  <c r="GU50" i="32"/>
  <c r="IE50" i="32"/>
  <c r="HD61" i="32"/>
  <c r="IE73" i="32"/>
  <c r="HL49" i="32"/>
  <c r="GU63" i="32"/>
  <c r="IC63" i="32"/>
  <c r="HB76" i="32"/>
  <c r="HY52" i="32"/>
  <c r="HH59" i="32"/>
  <c r="HW75" i="32"/>
  <c r="GZ75" i="32"/>
  <c r="HC53" i="32"/>
  <c r="HH60" i="32"/>
  <c r="GY74" i="32"/>
  <c r="GV74" i="32"/>
  <c r="HF72" i="32"/>
  <c r="IA55" i="32"/>
  <c r="HJ64" i="32"/>
  <c r="GS68" i="32"/>
  <c r="GT68" i="32"/>
  <c r="HK51" i="32"/>
  <c r="GX56" i="32"/>
  <c r="HR65" i="32"/>
  <c r="HB69" i="32"/>
  <c r="GW69" i="32"/>
  <c r="HJ54" i="32"/>
  <c r="HS57" i="32"/>
  <c r="IE62" i="32"/>
  <c r="HJ70" i="32"/>
  <c r="HD70" i="32"/>
  <c r="HE48" i="32"/>
  <c r="HM58" i="32"/>
  <c r="GX66" i="32"/>
  <c r="HS71" i="32"/>
  <c r="HW71" i="32"/>
  <c r="IA57" i="32"/>
  <c r="GS71" i="32"/>
  <c r="HK67" i="32"/>
  <c r="HU50" i="32"/>
  <c r="GZ61" i="32"/>
  <c r="IA73" i="32"/>
  <c r="HM73" i="32"/>
  <c r="HR49" i="32"/>
  <c r="HV63" i="32"/>
  <c r="HF76" i="32"/>
  <c r="IC52" i="32"/>
  <c r="HZ52" i="32"/>
  <c r="HG59" i="32"/>
  <c r="HC75" i="32"/>
  <c r="HD53" i="32"/>
  <c r="HY60" i="32"/>
  <c r="HN60" i="32"/>
  <c r="GR74" i="32"/>
  <c r="HX72" i="32"/>
  <c r="HG55" i="32"/>
  <c r="IA64" i="32"/>
  <c r="HE64" i="32"/>
  <c r="HZ68" i="32"/>
  <c r="IB51" i="32"/>
  <c r="HO56" i="32"/>
  <c r="GY65" i="32"/>
  <c r="HY65" i="32"/>
  <c r="HH69" i="32"/>
  <c r="GV54" i="32"/>
  <c r="HK57" i="32"/>
  <c r="HC62" i="32"/>
  <c r="GX62" i="32"/>
  <c r="GV70" i="32"/>
  <c r="GW48" i="32"/>
  <c r="HX58" i="32"/>
  <c r="HO66" i="32"/>
  <c r="HP66" i="32"/>
  <c r="HE71" i="32"/>
  <c r="HJ50" i="32"/>
  <c r="GX61" i="32"/>
  <c r="HY49" i="32"/>
  <c r="HU63" i="32"/>
  <c r="GT52" i="32"/>
  <c r="HM75" i="32"/>
  <c r="HF53" i="32"/>
  <c r="HZ72" i="32"/>
  <c r="HU55" i="32"/>
  <c r="IB68" i="32"/>
  <c r="HV65" i="32"/>
  <c r="IE57" i="32"/>
  <c r="HS58" i="32"/>
  <c r="IC67" i="32"/>
  <c r="GS50" i="32"/>
  <c r="HQ61" i="32"/>
  <c r="HS61" i="32"/>
  <c r="GW73" i="32"/>
  <c r="HH49" i="32"/>
  <c r="GS63" i="32"/>
  <c r="HW76" i="32"/>
  <c r="HI76" i="32"/>
  <c r="HJ52" i="32"/>
  <c r="HL59" i="32"/>
  <c r="HU75" i="32"/>
  <c r="HP53" i="32"/>
  <c r="GT53" i="32"/>
  <c r="HF60" i="32"/>
  <c r="HB74" i="32"/>
  <c r="GY72" i="32"/>
  <c r="HP55" i="32"/>
  <c r="GW55" i="32"/>
  <c r="IC64" i="32"/>
  <c r="HK68" i="32"/>
  <c r="HG51" i="32"/>
  <c r="HX56" i="32"/>
  <c r="GT56" i="32"/>
  <c r="HC65" i="32"/>
  <c r="GR69" i="32"/>
  <c r="HO54" i="32"/>
  <c r="GT57" i="32"/>
  <c r="HV67" i="32"/>
  <c r="HI61" i="32"/>
  <c r="HN73" i="32"/>
  <c r="IE63" i="32"/>
  <c r="GS76" i="32"/>
  <c r="IC59" i="32"/>
  <c r="HD75" i="32"/>
  <c r="IA74" i="32"/>
  <c r="HU72" i="32"/>
  <c r="GW64" i="32"/>
  <c r="GY51" i="32"/>
  <c r="HV69" i="32"/>
  <c r="IC62" i="32"/>
  <c r="HN71" i="32"/>
  <c r="EF76" i="33"/>
  <c r="CN76" i="33"/>
  <c r="FX76" i="33" s="1"/>
  <c r="DX76" i="33"/>
  <c r="CF76" i="33"/>
  <c r="FP76" i="33" s="1"/>
  <c r="HG76" i="33" s="1"/>
  <c r="DZ76" i="33"/>
  <c r="CH76" i="33"/>
  <c r="FR76" i="33" s="1"/>
  <c r="DJ76" i="33"/>
  <c r="BR76" i="33"/>
  <c r="FB76" i="33" s="1"/>
  <c r="GS76" i="33" s="1"/>
  <c r="EM76" i="33"/>
  <c r="CU76" i="33"/>
  <c r="GE76" i="33" s="1"/>
  <c r="DV68" i="33"/>
  <c r="CD68" i="33"/>
  <c r="FN68" i="33" s="1"/>
  <c r="HE68" i="33" s="1"/>
  <c r="EC68" i="33"/>
  <c r="CK68" i="33"/>
  <c r="FU68" i="33" s="1"/>
  <c r="EE68" i="33"/>
  <c r="CM68" i="33"/>
  <c r="FW68" i="33" s="1"/>
  <c r="HN68" i="33" s="1"/>
  <c r="DI68" i="33"/>
  <c r="BQ68" i="33"/>
  <c r="FA68" i="33" s="1"/>
  <c r="EH68" i="33"/>
  <c r="CP68" i="33"/>
  <c r="FZ68" i="33" s="1"/>
  <c r="HQ68" i="33" s="1"/>
  <c r="DX58" i="33"/>
  <c r="CF58" i="33"/>
  <c r="FP58" i="33" s="1"/>
  <c r="DO58" i="33"/>
  <c r="BW58" i="33"/>
  <c r="FG58" i="33" s="1"/>
  <c r="GX58" i="33" s="1"/>
  <c r="DZ58" i="33"/>
  <c r="CH58" i="33"/>
  <c r="FR58" i="33" s="1"/>
  <c r="DM58" i="33"/>
  <c r="BU58" i="33"/>
  <c r="FE58" i="33" s="1"/>
  <c r="GV58" i="33" s="1"/>
  <c r="EL58" i="33"/>
  <c r="CT58" i="33"/>
  <c r="GD58" i="33" s="1"/>
  <c r="DU52" i="33"/>
  <c r="CC52" i="33"/>
  <c r="FM52" i="33" s="1"/>
  <c r="HD52" i="33" s="1"/>
  <c r="DW52" i="33"/>
  <c r="CE52" i="33"/>
  <c r="FO52" i="33" s="1"/>
  <c r="EN52" i="33"/>
  <c r="CV52" i="33"/>
  <c r="GF52" i="33" s="1"/>
  <c r="HW52" i="33" s="1"/>
  <c r="EO52" i="33"/>
  <c r="CW52" i="33"/>
  <c r="GG52" i="33" s="1"/>
  <c r="EJ52" i="33"/>
  <c r="CR52" i="33"/>
  <c r="GB52" i="33" s="1"/>
  <c r="HS52" i="33" s="1"/>
  <c r="EQ74" i="33"/>
  <c r="CY74" i="33"/>
  <c r="GI74" i="33" s="1"/>
  <c r="DP74" i="33"/>
  <c r="BX74" i="33"/>
  <c r="FH74" i="33" s="1"/>
  <c r="GY74" i="33" s="1"/>
  <c r="EI74" i="33"/>
  <c r="CQ74" i="33"/>
  <c r="GA74" i="33" s="1"/>
  <c r="DK74" i="33"/>
  <c r="BS74" i="33"/>
  <c r="FC74" i="33" s="1"/>
  <c r="GT74" i="33" s="1"/>
  <c r="EO74" i="33"/>
  <c r="CW74" i="33"/>
  <c r="GG74" i="33" s="1"/>
  <c r="DN66" i="33"/>
  <c r="BV66" i="33"/>
  <c r="FF66" i="33" s="1"/>
  <c r="GW66" i="33" s="1"/>
  <c r="EP66" i="33"/>
  <c r="CX66" i="33"/>
  <c r="GH66" i="33" s="1"/>
  <c r="EB66" i="33"/>
  <c r="CJ66" i="33"/>
  <c r="FT66" i="33" s="1"/>
  <c r="HK66" i="33" s="1"/>
  <c r="EH66" i="33"/>
  <c r="CP66" i="33"/>
  <c r="FZ66" i="33" s="1"/>
  <c r="EM66" i="33"/>
  <c r="CU66" i="33"/>
  <c r="GE66" i="33" s="1"/>
  <c r="HV66" i="33" s="1"/>
  <c r="EF57" i="33"/>
  <c r="CN57" i="33"/>
  <c r="FX57" i="33" s="1"/>
  <c r="ED57" i="33"/>
  <c r="CL57" i="33"/>
  <c r="FV57" i="33" s="1"/>
  <c r="HM57" i="33" s="1"/>
  <c r="EJ57" i="33"/>
  <c r="CR57" i="33"/>
  <c r="GB57" i="33" s="1"/>
  <c r="EL57" i="33"/>
  <c r="CT57" i="33"/>
  <c r="GD57" i="33" s="1"/>
  <c r="HU57" i="33" s="1"/>
  <c r="EH57" i="33"/>
  <c r="CP57" i="33"/>
  <c r="FZ57" i="33" s="1"/>
  <c r="DV51" i="33"/>
  <c r="CD51" i="33"/>
  <c r="FN51" i="33" s="1"/>
  <c r="HE51" i="33" s="1"/>
  <c r="EI51" i="33"/>
  <c r="CQ51" i="33"/>
  <c r="GA51" i="33" s="1"/>
  <c r="EG51" i="33"/>
  <c r="CO51" i="33"/>
  <c r="FY51" i="33" s="1"/>
  <c r="HP51" i="33" s="1"/>
  <c r="EL51" i="33"/>
  <c r="CT51" i="33"/>
  <c r="GD51" i="33" s="1"/>
  <c r="EJ51" i="33"/>
  <c r="CR51" i="33"/>
  <c r="GB51" i="33" s="1"/>
  <c r="HS51" i="33" s="1"/>
  <c r="DP69" i="33"/>
  <c r="BX69" i="33"/>
  <c r="FH69" i="33" s="1"/>
  <c r="DI69" i="33"/>
  <c r="BQ69" i="33"/>
  <c r="FA69" i="33" s="1"/>
  <c r="GR69" i="33" s="1"/>
  <c r="DM69" i="33"/>
  <c r="BU69" i="33"/>
  <c r="FE69" i="33" s="1"/>
  <c r="DK69" i="33"/>
  <c r="BS69" i="33"/>
  <c r="FC69" i="33" s="1"/>
  <c r="GT69" i="33" s="1"/>
  <c r="EJ69" i="33"/>
  <c r="CR69" i="33"/>
  <c r="GB69" i="33" s="1"/>
  <c r="EC65" i="33"/>
  <c r="CK65" i="33"/>
  <c r="FU65" i="33" s="1"/>
  <c r="HL65" i="33" s="1"/>
  <c r="DK65" i="33"/>
  <c r="BS65" i="33"/>
  <c r="FC65" i="33" s="1"/>
  <c r="DM65" i="33"/>
  <c r="BU65" i="33"/>
  <c r="FE65" i="33" s="1"/>
  <c r="GV65" i="33" s="1"/>
  <c r="DO65" i="33"/>
  <c r="BW65" i="33"/>
  <c r="FG65" i="33" s="1"/>
  <c r="EL65" i="33"/>
  <c r="CT65" i="33"/>
  <c r="GD65" i="33" s="1"/>
  <c r="HU65" i="33" s="1"/>
  <c r="EC56" i="33"/>
  <c r="CK56" i="33"/>
  <c r="FU56" i="33" s="1"/>
  <c r="EE56" i="33"/>
  <c r="CM56" i="33"/>
  <c r="FW56" i="33" s="1"/>
  <c r="HN56" i="33" s="1"/>
  <c r="DN56" i="33"/>
  <c r="BV56" i="33"/>
  <c r="FF56" i="33" s="1"/>
  <c r="DJ56" i="33"/>
  <c r="BR56" i="33"/>
  <c r="FB56" i="33" s="1"/>
  <c r="EI56" i="33"/>
  <c r="CQ56" i="33"/>
  <c r="GA56" i="33" s="1"/>
  <c r="DN49" i="33"/>
  <c r="BV49" i="33"/>
  <c r="FF49" i="33" s="1"/>
  <c r="GW49" i="33" s="1"/>
  <c r="ED49" i="33"/>
  <c r="CL49" i="33"/>
  <c r="FV49" i="33" s="1"/>
  <c r="EH49" i="33"/>
  <c r="CP49" i="33"/>
  <c r="FZ49" i="33" s="1"/>
  <c r="DY49" i="33"/>
  <c r="CG49" i="33"/>
  <c r="FQ49" i="33" s="1"/>
  <c r="EN49" i="33"/>
  <c r="CV49" i="33"/>
  <c r="GF49" i="33" s="1"/>
  <c r="HW49" i="33" s="1"/>
  <c r="EG75" i="33"/>
  <c r="CO75" i="33"/>
  <c r="FY75" i="33" s="1"/>
  <c r="EC75" i="33"/>
  <c r="CK75" i="33"/>
  <c r="FU75" i="33" s="1"/>
  <c r="ED75" i="33"/>
  <c r="CL75" i="33"/>
  <c r="FV75" i="33" s="1"/>
  <c r="EH75" i="33"/>
  <c r="CP75" i="33"/>
  <c r="FZ75" i="33" s="1"/>
  <c r="HQ75" i="33" s="1"/>
  <c r="EE75" i="33"/>
  <c r="CM75" i="33"/>
  <c r="FW75" i="33" s="1"/>
  <c r="ET62" i="33"/>
  <c r="DB62" i="33"/>
  <c r="GL62" i="33" s="1"/>
  <c r="EH62" i="33"/>
  <c r="CP62" i="33"/>
  <c r="FZ62" i="33" s="1"/>
  <c r="DX62" i="33"/>
  <c r="CF62" i="33"/>
  <c r="FP62" i="33" s="1"/>
  <c r="HG62" i="33" s="1"/>
  <c r="EO62" i="33"/>
  <c r="CW62" i="33"/>
  <c r="GG62" i="33" s="1"/>
  <c r="EB62" i="33"/>
  <c r="CJ62" i="33"/>
  <c r="FT62" i="33" s="1"/>
  <c r="ER55" i="33"/>
  <c r="CZ55" i="33"/>
  <c r="GJ55" i="33" s="1"/>
  <c r="DT55" i="33"/>
  <c r="CB55" i="33"/>
  <c r="FL55" i="33" s="1"/>
  <c r="HC55" i="33" s="1"/>
  <c r="DV55" i="33"/>
  <c r="CD55" i="33"/>
  <c r="FN55" i="33" s="1"/>
  <c r="EU55" i="33"/>
  <c r="DC55" i="33"/>
  <c r="GM55" i="33" s="1"/>
  <c r="DZ55" i="33"/>
  <c r="CH55" i="33"/>
  <c r="FR55" i="33" s="1"/>
  <c r="DO50" i="33"/>
  <c r="BW50" i="33"/>
  <c r="FG50" i="33" s="1"/>
  <c r="GX50" i="33" s="1"/>
  <c r="EE50" i="33"/>
  <c r="CM50" i="33"/>
  <c r="FW50" i="33" s="1"/>
  <c r="DI50" i="33"/>
  <c r="BQ50" i="33"/>
  <c r="FA50" i="33" s="1"/>
  <c r="ET50" i="33"/>
  <c r="DB50" i="33"/>
  <c r="GL50" i="33" s="1"/>
  <c r="EC50" i="33"/>
  <c r="CK50" i="33"/>
  <c r="FU50" i="33" s="1"/>
  <c r="HL50" i="33" s="1"/>
  <c r="DZ70" i="33"/>
  <c r="CH70" i="33"/>
  <c r="FR70" i="33" s="1"/>
  <c r="DQ70" i="33"/>
  <c r="BY70" i="33"/>
  <c r="FI70" i="33" s="1"/>
  <c r="EA70" i="33"/>
  <c r="CI70" i="33"/>
  <c r="FS70" i="33" s="1"/>
  <c r="DN70" i="33"/>
  <c r="BV70" i="33"/>
  <c r="FF70" i="33" s="1"/>
  <c r="GW70" i="33" s="1"/>
  <c r="EM70" i="33"/>
  <c r="CU70" i="33"/>
  <c r="GE70" i="33" s="1"/>
  <c r="DR61" i="33"/>
  <c r="BZ61" i="33"/>
  <c r="FJ61" i="33" s="1"/>
  <c r="DW61" i="33"/>
  <c r="CE61" i="33"/>
  <c r="FO61" i="33" s="1"/>
  <c r="DO61" i="33"/>
  <c r="BW61" i="33"/>
  <c r="FG61" i="33" s="1"/>
  <c r="GX61" i="33" s="1"/>
  <c r="DI61" i="33"/>
  <c r="BQ61" i="33"/>
  <c r="FA61" i="33" s="1"/>
  <c r="EI61" i="33"/>
  <c r="CQ61" i="33"/>
  <c r="GA61" i="33" s="1"/>
  <c r="EF54" i="33"/>
  <c r="CN54" i="33"/>
  <c r="FX54" i="33" s="1"/>
  <c r="ER54" i="33"/>
  <c r="CZ54" i="33"/>
  <c r="GJ54" i="33" s="1"/>
  <c r="IA54" i="33" s="1"/>
  <c r="ED54" i="33"/>
  <c r="CL54" i="33"/>
  <c r="FV54" i="33" s="1"/>
  <c r="DI54" i="33"/>
  <c r="BQ54" i="33"/>
  <c r="FA54" i="33" s="1"/>
  <c r="EH54" i="33"/>
  <c r="CP54" i="33"/>
  <c r="FZ54" i="33" s="1"/>
  <c r="EP48" i="33"/>
  <c r="CX48" i="33"/>
  <c r="GH48" i="33" s="1"/>
  <c r="HY48" i="33" s="1"/>
  <c r="EH48" i="33"/>
  <c r="CP48" i="33"/>
  <c r="FZ48" i="33" s="1"/>
  <c r="EB48" i="33"/>
  <c r="CJ48" i="33"/>
  <c r="FT48" i="33" s="1"/>
  <c r="DL48" i="33"/>
  <c r="BT48" i="33"/>
  <c r="FD48" i="33" s="1"/>
  <c r="EI48" i="33"/>
  <c r="CQ48" i="33"/>
  <c r="GA48" i="33" s="1"/>
  <c r="HR48" i="33" s="1"/>
  <c r="DN73" i="33"/>
  <c r="BV73" i="33"/>
  <c r="FF73" i="33" s="1"/>
  <c r="EM73" i="33"/>
  <c r="CU73" i="33"/>
  <c r="GE73" i="33" s="1"/>
  <c r="DQ73" i="33"/>
  <c r="BY73" i="33"/>
  <c r="FI73" i="33" s="1"/>
  <c r="EP73" i="33"/>
  <c r="CX73" i="33"/>
  <c r="GH73" i="33" s="1"/>
  <c r="HY73" i="33" s="1"/>
  <c r="EB73" i="33"/>
  <c r="CJ73" i="33"/>
  <c r="FT73" i="33" s="1"/>
  <c r="EH60" i="33"/>
  <c r="CP60" i="33"/>
  <c r="FZ60" i="33" s="1"/>
  <c r="DJ60" i="33"/>
  <c r="BR60" i="33"/>
  <c r="FB60" i="33" s="1"/>
  <c r="DN60" i="33"/>
  <c r="BV60" i="33"/>
  <c r="FF60" i="33" s="1"/>
  <c r="GW60" i="33" s="1"/>
  <c r="DR60" i="33"/>
  <c r="BZ60" i="33"/>
  <c r="FJ60" i="33" s="1"/>
  <c r="EF60" i="33"/>
  <c r="CN60" i="33"/>
  <c r="FX60" i="33" s="1"/>
  <c r="ED67" i="33"/>
  <c r="CL67" i="33"/>
  <c r="FV67" i="33" s="1"/>
  <c r="ER67" i="33"/>
  <c r="CZ67" i="33"/>
  <c r="GJ67" i="33" s="1"/>
  <c r="IA67" i="33" s="1"/>
  <c r="DU67" i="33"/>
  <c r="CC67" i="33"/>
  <c r="FM67" i="33" s="1"/>
  <c r="EP67" i="33"/>
  <c r="CX67" i="33"/>
  <c r="GH67" i="33" s="1"/>
  <c r="EF67" i="33"/>
  <c r="CN67" i="33"/>
  <c r="FX67" i="33" s="1"/>
  <c r="EG71" i="33"/>
  <c r="CO71" i="33"/>
  <c r="FY71" i="33" s="1"/>
  <c r="HP71" i="33" s="1"/>
  <c r="EK71" i="33"/>
  <c r="CS71" i="33"/>
  <c r="GC71" i="33" s="1"/>
  <c r="DX71" i="33"/>
  <c r="CF71" i="33"/>
  <c r="FP71" i="33" s="1"/>
  <c r="EQ71" i="33"/>
  <c r="CY71" i="33"/>
  <c r="GI71" i="33" s="1"/>
  <c r="ED71" i="33"/>
  <c r="CL71" i="33"/>
  <c r="FV71" i="33" s="1"/>
  <c r="HM71" i="33" s="1"/>
  <c r="DJ63" i="33"/>
  <c r="BR63" i="33"/>
  <c r="FB63" i="33" s="1"/>
  <c r="EM63" i="33"/>
  <c r="CU63" i="33"/>
  <c r="GE63" i="33" s="1"/>
  <c r="DU63" i="33"/>
  <c r="CC63" i="33"/>
  <c r="FM63" i="33" s="1"/>
  <c r="EV63" i="33"/>
  <c r="DD63" i="33"/>
  <c r="GN63" i="33" s="1"/>
  <c r="IE63" i="33" s="1"/>
  <c r="EA63" i="33"/>
  <c r="CI63" i="33"/>
  <c r="FS63" i="33" s="1"/>
  <c r="EO59" i="33"/>
  <c r="CW59" i="33"/>
  <c r="GG59" i="33" s="1"/>
  <c r="EB59" i="33"/>
  <c r="CJ59" i="33"/>
  <c r="FT59" i="33" s="1"/>
  <c r="DW59" i="33"/>
  <c r="CE59" i="33"/>
  <c r="FO59" i="33" s="1"/>
  <c r="HF59" i="33" s="1"/>
  <c r="EP59" i="33"/>
  <c r="CX59" i="33"/>
  <c r="GH59" i="33" s="1"/>
  <c r="EC59" i="33"/>
  <c r="CK59" i="33"/>
  <c r="FU59" i="33" s="1"/>
  <c r="EE72" i="33"/>
  <c r="CM72" i="33"/>
  <c r="FW72" i="33" s="1"/>
  <c r="EQ72" i="33"/>
  <c r="CY72" i="33"/>
  <c r="GI72" i="33" s="1"/>
  <c r="HZ72" i="33" s="1"/>
  <c r="DK72" i="33"/>
  <c r="BS72" i="33"/>
  <c r="FC72" i="33" s="1"/>
  <c r="DY72" i="33"/>
  <c r="CG72" i="33"/>
  <c r="FQ72" i="33" s="1"/>
  <c r="DT72" i="33"/>
  <c r="CB72" i="33"/>
  <c r="FL72" i="33" s="1"/>
  <c r="EM64" i="33"/>
  <c r="CU64" i="33"/>
  <c r="GE64" i="33" s="1"/>
  <c r="HV64" i="33" s="1"/>
  <c r="DW64" i="33"/>
  <c r="CE64" i="33"/>
  <c r="FO64" i="33" s="1"/>
  <c r="DX64" i="33"/>
  <c r="CF64" i="33"/>
  <c r="FP64" i="33" s="1"/>
  <c r="EO64" i="33"/>
  <c r="CW64" i="33"/>
  <c r="GG64" i="33" s="1"/>
  <c r="EA64" i="33"/>
  <c r="CI64" i="33"/>
  <c r="FS64" i="33" s="1"/>
  <c r="HJ64" i="33" s="1"/>
  <c r="ER53" i="33"/>
  <c r="CZ53" i="33"/>
  <c r="GJ53" i="33" s="1"/>
  <c r="EQ53" i="33"/>
  <c r="CY53" i="33"/>
  <c r="GI53" i="33" s="1"/>
  <c r="DL53" i="33"/>
  <c r="BT53" i="33"/>
  <c r="FD53" i="33" s="1"/>
  <c r="EP53" i="33"/>
  <c r="CX53" i="33"/>
  <c r="GH53" i="33" s="1"/>
  <c r="HY53" i="33" s="1"/>
  <c r="EE53" i="33"/>
  <c r="CM53" i="33"/>
  <c r="FW53" i="33" s="1"/>
  <c r="EI76" i="33"/>
  <c r="CQ76" i="33"/>
  <c r="GA76" i="33" s="1"/>
  <c r="EM68" i="33"/>
  <c r="CU68" i="33"/>
  <c r="GE68" i="33" s="1"/>
  <c r="EH58" i="33"/>
  <c r="CP58" i="33"/>
  <c r="FZ58" i="33" s="1"/>
  <c r="HQ58" i="33" s="1"/>
  <c r="ER52" i="33"/>
  <c r="CZ52" i="33"/>
  <c r="GJ52" i="33" s="1"/>
  <c r="EI66" i="33"/>
  <c r="CQ66" i="33"/>
  <c r="GA66" i="33" s="1"/>
  <c r="DV57" i="33"/>
  <c r="CD57" i="33"/>
  <c r="FN57" i="33" s="1"/>
  <c r="DJ51" i="33"/>
  <c r="BR51" i="33"/>
  <c r="FB51" i="33" s="1"/>
  <c r="GS51" i="33" s="1"/>
  <c r="EU69" i="33"/>
  <c r="DC69" i="33"/>
  <c r="GM69" i="33" s="1"/>
  <c r="DQ65" i="33"/>
  <c r="BY65" i="33"/>
  <c r="FI65" i="33" s="1"/>
  <c r="EO56" i="33"/>
  <c r="CW56" i="33"/>
  <c r="GG56" i="33" s="1"/>
  <c r="EQ49" i="33"/>
  <c r="CY49" i="33"/>
  <c r="GI49" i="33" s="1"/>
  <c r="HZ49" i="33" s="1"/>
  <c r="DS75" i="33"/>
  <c r="CA75" i="33"/>
  <c r="FK75" i="33" s="1"/>
  <c r="EF62" i="33"/>
  <c r="CN62" i="33"/>
  <c r="FX62" i="33" s="1"/>
  <c r="DJ50" i="33"/>
  <c r="BR50" i="33"/>
  <c r="FB50" i="33" s="1"/>
  <c r="EU70" i="33"/>
  <c r="DC70" i="33"/>
  <c r="GM70" i="33" s="1"/>
  <c r="ID70" i="33" s="1"/>
  <c r="EL54" i="33"/>
  <c r="CT54" i="33"/>
  <c r="GD54" i="33" s="1"/>
  <c r="ER48" i="33"/>
  <c r="CZ48" i="33"/>
  <c r="GJ48" i="33" s="1"/>
  <c r="DV73" i="33"/>
  <c r="CD73" i="33"/>
  <c r="FN73" i="33" s="1"/>
  <c r="EN60" i="33"/>
  <c r="CV60" i="33"/>
  <c r="GF60" i="33" s="1"/>
  <c r="HW60" i="33" s="1"/>
  <c r="EF71" i="33"/>
  <c r="CN71" i="33"/>
  <c r="FX71" i="33" s="1"/>
  <c r="EI63" i="33"/>
  <c r="CQ63" i="33"/>
  <c r="GA63" i="33" s="1"/>
  <c r="ET72" i="33"/>
  <c r="DB72" i="33"/>
  <c r="GL72" i="33" s="1"/>
  <c r="DJ64" i="33"/>
  <c r="BR64" i="33"/>
  <c r="FB64" i="33" s="1"/>
  <c r="GS64" i="33" s="1"/>
  <c r="DL76" i="33"/>
  <c r="BT76" i="33"/>
  <c r="FD76" i="33" s="1"/>
  <c r="DK76" i="33"/>
  <c r="BS76" i="33"/>
  <c r="FC76" i="33" s="1"/>
  <c r="EP76" i="33"/>
  <c r="CX76" i="33"/>
  <c r="GH76" i="33" s="1"/>
  <c r="ER76" i="33"/>
  <c r="CZ76" i="33"/>
  <c r="GJ76" i="33" s="1"/>
  <c r="IA76" i="33" s="1"/>
  <c r="EB76" i="33"/>
  <c r="CJ76" i="33"/>
  <c r="FT76" i="33" s="1"/>
  <c r="EQ68" i="33"/>
  <c r="CY68" i="33"/>
  <c r="GI68" i="33" s="1"/>
  <c r="DK68" i="33"/>
  <c r="BS68" i="33"/>
  <c r="FC68" i="33" s="1"/>
  <c r="EI68" i="33"/>
  <c r="CQ68" i="33"/>
  <c r="GA68" i="33" s="1"/>
  <c r="HR68" i="33" s="1"/>
  <c r="EU68" i="33"/>
  <c r="DC68" i="33"/>
  <c r="GM68" i="33" s="1"/>
  <c r="DY68" i="33"/>
  <c r="CG68" i="33"/>
  <c r="FQ68" i="33" s="1"/>
  <c r="DT58" i="33"/>
  <c r="CB58" i="33"/>
  <c r="FL58" i="33" s="1"/>
  <c r="DI58" i="33"/>
  <c r="BQ58" i="33"/>
  <c r="FA58" i="33" s="1"/>
  <c r="GR58" i="33" s="1"/>
  <c r="EU58" i="33"/>
  <c r="DC58" i="33"/>
  <c r="GM58" i="33" s="1"/>
  <c r="EP58" i="33"/>
  <c r="CX58" i="33"/>
  <c r="GH58" i="33" s="1"/>
  <c r="EC58" i="33"/>
  <c r="CK58" i="33"/>
  <c r="FU58" i="33" s="1"/>
  <c r="DK52" i="33"/>
  <c r="BS52" i="33"/>
  <c r="FC52" i="33" s="1"/>
  <c r="GT52" i="33" s="1"/>
  <c r="EA52" i="33"/>
  <c r="CI52" i="33"/>
  <c r="FS52" i="33" s="1"/>
  <c r="EV52" i="33"/>
  <c r="DD52" i="33"/>
  <c r="GN52" i="33" s="1"/>
  <c r="ED52" i="33"/>
  <c r="CL52" i="33"/>
  <c r="FV52" i="33" s="1"/>
  <c r="DR52" i="33"/>
  <c r="BZ52" i="33"/>
  <c r="FJ52" i="33" s="1"/>
  <c r="HA52" i="33" s="1"/>
  <c r="ER74" i="33"/>
  <c r="CZ74" i="33"/>
  <c r="GJ74" i="33" s="1"/>
  <c r="ES74" i="33"/>
  <c r="DA74" i="33"/>
  <c r="GK74" i="33" s="1"/>
  <c r="EJ74" i="33"/>
  <c r="CR74" i="33"/>
  <c r="GB74" i="33" s="1"/>
  <c r="EC74" i="33"/>
  <c r="CK74" i="33"/>
  <c r="FU74" i="33" s="1"/>
  <c r="HL74" i="33" s="1"/>
  <c r="DO74" i="33"/>
  <c r="BW74" i="33"/>
  <c r="FG74" i="33" s="1"/>
  <c r="EJ66" i="33"/>
  <c r="CR66" i="33"/>
  <c r="GB66" i="33" s="1"/>
  <c r="ES66" i="33"/>
  <c r="DA66" i="33"/>
  <c r="GK66" i="33" s="1"/>
  <c r="DK66" i="33"/>
  <c r="BS66" i="33"/>
  <c r="FC66" i="33" s="1"/>
  <c r="GT66" i="33" s="1"/>
  <c r="DQ66" i="33"/>
  <c r="BY66" i="33"/>
  <c r="FI66" i="33" s="1"/>
  <c r="DP66" i="33"/>
  <c r="BX66" i="33"/>
  <c r="FH66" i="33" s="1"/>
  <c r="EO57" i="33"/>
  <c r="CW57" i="33"/>
  <c r="GG57" i="33" s="1"/>
  <c r="DM57" i="33"/>
  <c r="BU57" i="33"/>
  <c r="FE57" i="33" s="1"/>
  <c r="GV57" i="33" s="1"/>
  <c r="DO57" i="33"/>
  <c r="BW57" i="33"/>
  <c r="FG57" i="33" s="1"/>
  <c r="DQ57" i="33"/>
  <c r="BY57" i="33"/>
  <c r="FI57" i="33" s="1"/>
  <c r="DK57" i="33"/>
  <c r="BS57" i="33"/>
  <c r="FC57" i="33" s="1"/>
  <c r="DO51" i="33"/>
  <c r="BW51" i="33"/>
  <c r="FG51" i="33" s="1"/>
  <c r="GX51" i="33" s="1"/>
  <c r="EO51" i="33"/>
  <c r="CW51" i="33"/>
  <c r="GG51" i="33" s="1"/>
  <c r="DN51" i="33"/>
  <c r="BV51" i="33"/>
  <c r="FF51" i="33" s="1"/>
  <c r="DQ51" i="33"/>
  <c r="BY51" i="33"/>
  <c r="FI51" i="33" s="1"/>
  <c r="DM51" i="33"/>
  <c r="BU51" i="33"/>
  <c r="FE51" i="33" s="1"/>
  <c r="GV51" i="33" s="1"/>
  <c r="EC69" i="33"/>
  <c r="CK69" i="33"/>
  <c r="FU69" i="33" s="1"/>
  <c r="DQ69" i="33"/>
  <c r="BY69" i="33"/>
  <c r="FI69" i="33" s="1"/>
  <c r="EE69" i="33"/>
  <c r="CM69" i="33"/>
  <c r="FW69" i="33" s="1"/>
  <c r="EG69" i="33"/>
  <c r="CO69" i="33"/>
  <c r="FY69" i="33" s="1"/>
  <c r="HP69" i="33" s="1"/>
  <c r="EA69" i="33"/>
  <c r="CI69" i="33"/>
  <c r="FS69" i="33" s="1"/>
  <c r="EO65" i="33"/>
  <c r="CW65" i="33"/>
  <c r="GG65" i="33" s="1"/>
  <c r="EA65" i="33"/>
  <c r="CI65" i="33"/>
  <c r="FS65" i="33" s="1"/>
  <c r="EG65" i="33"/>
  <c r="CO65" i="33"/>
  <c r="FY65" i="33" s="1"/>
  <c r="HP65" i="33" s="1"/>
  <c r="EI65" i="33"/>
  <c r="CQ65" i="33"/>
  <c r="GA65" i="33" s="1"/>
  <c r="EE65" i="33"/>
  <c r="CM65" i="33"/>
  <c r="FW65" i="33" s="1"/>
  <c r="EN56" i="33"/>
  <c r="CV56" i="33"/>
  <c r="GF56" i="33" s="1"/>
  <c r="DP56" i="33"/>
  <c r="BX56" i="33"/>
  <c r="FH56" i="33" s="1"/>
  <c r="GY56" i="33" s="1"/>
  <c r="DL56" i="33"/>
  <c r="BT56" i="33"/>
  <c r="FD56" i="33" s="1"/>
  <c r="EJ56" i="33"/>
  <c r="CR56" i="33"/>
  <c r="GB56" i="33" s="1"/>
  <c r="DZ56" i="33"/>
  <c r="CH56" i="33"/>
  <c r="FR56" i="33" s="1"/>
  <c r="EL49" i="33"/>
  <c r="CT49" i="33"/>
  <c r="GD49" i="33" s="1"/>
  <c r="HU49" i="33" s="1"/>
  <c r="EJ49" i="33"/>
  <c r="CR49" i="33"/>
  <c r="GB49" i="33" s="1"/>
  <c r="DK49" i="33"/>
  <c r="BS49" i="33"/>
  <c r="FC49" i="33" s="1"/>
  <c r="DM49" i="33"/>
  <c r="BU49" i="33"/>
  <c r="FE49" i="33" s="1"/>
  <c r="EO49" i="33"/>
  <c r="CW49" i="33"/>
  <c r="GG49" i="33" s="1"/>
  <c r="HX49" i="33" s="1"/>
  <c r="EP75" i="33"/>
  <c r="CX75" i="33"/>
  <c r="GH75" i="33" s="1"/>
  <c r="DR75" i="33"/>
  <c r="BZ75" i="33"/>
  <c r="FJ75" i="33" s="1"/>
  <c r="DM75" i="33"/>
  <c r="BU75" i="33"/>
  <c r="FE75" i="33" s="1"/>
  <c r="DQ75" i="33"/>
  <c r="BY75" i="33"/>
  <c r="FI75" i="33" s="1"/>
  <c r="GZ75" i="33" s="1"/>
  <c r="EU75" i="33"/>
  <c r="DC75" i="33"/>
  <c r="GM75" i="33" s="1"/>
  <c r="DZ62" i="33"/>
  <c r="CH62" i="33"/>
  <c r="FR62" i="33" s="1"/>
  <c r="EK62" i="33"/>
  <c r="CS62" i="33"/>
  <c r="GC62" i="33" s="1"/>
  <c r="EN62" i="33"/>
  <c r="CV62" i="33"/>
  <c r="GF62" i="33" s="1"/>
  <c r="HW62" i="33" s="1"/>
  <c r="DS62" i="33"/>
  <c r="CA62" i="33"/>
  <c r="FK62" i="33" s="1"/>
  <c r="ER62" i="33"/>
  <c r="CZ62" i="33"/>
  <c r="GJ62" i="33" s="1"/>
  <c r="DL55" i="33"/>
  <c r="BT55" i="33"/>
  <c r="FD55" i="33" s="1"/>
  <c r="DK55" i="33"/>
  <c r="BS55" i="33"/>
  <c r="FC55" i="33" s="1"/>
  <c r="GT55" i="33" s="1"/>
  <c r="EL55" i="33"/>
  <c r="CT55" i="33"/>
  <c r="GD55" i="33" s="1"/>
  <c r="DQ55" i="33"/>
  <c r="BY55" i="33"/>
  <c r="FI55" i="33" s="1"/>
  <c r="EP55" i="33"/>
  <c r="CX55" i="33"/>
  <c r="GH55" i="33" s="1"/>
  <c r="DX50" i="33"/>
  <c r="CF50" i="33"/>
  <c r="FP50" i="33" s="1"/>
  <c r="HG50" i="33" s="1"/>
  <c r="DR50" i="33"/>
  <c r="BZ50" i="33"/>
  <c r="FJ50" i="33" s="1"/>
  <c r="EH50" i="33"/>
  <c r="CP50" i="33"/>
  <c r="FZ50" i="33" s="1"/>
  <c r="DT50" i="33"/>
  <c r="CB50" i="33"/>
  <c r="FL50" i="33" s="1"/>
  <c r="ES50" i="33"/>
  <c r="DA50" i="33"/>
  <c r="GK50" i="33" s="1"/>
  <c r="IB50" i="33" s="1"/>
  <c r="DI70" i="33"/>
  <c r="BQ70" i="33"/>
  <c r="FA70" i="33" s="1"/>
  <c r="DM70" i="33"/>
  <c r="BU70" i="33"/>
  <c r="FE70" i="33" s="1"/>
  <c r="DR70" i="33"/>
  <c r="BZ70" i="33"/>
  <c r="FJ70" i="33" s="1"/>
  <c r="EQ70" i="33"/>
  <c r="CY70" i="33"/>
  <c r="GI70" i="33" s="1"/>
  <c r="HZ70" i="33" s="1"/>
  <c r="ED70" i="33"/>
  <c r="CL70" i="33"/>
  <c r="FV70" i="33" s="1"/>
  <c r="EH61" i="33"/>
  <c r="CP61" i="33"/>
  <c r="FZ61" i="33" s="1"/>
  <c r="ER61" i="33"/>
  <c r="CZ61" i="33"/>
  <c r="GJ61" i="33" s="1"/>
  <c r="DM61" i="33"/>
  <c r="BU61" i="33"/>
  <c r="FE61" i="33" s="1"/>
  <c r="GV61" i="33" s="1"/>
  <c r="EP61" i="33"/>
  <c r="CX61" i="33"/>
  <c r="GH61" i="33" s="1"/>
  <c r="DY61" i="33"/>
  <c r="CG61" i="33"/>
  <c r="FQ61" i="33" s="1"/>
  <c r="EB54" i="33"/>
  <c r="CJ54" i="33"/>
  <c r="FT54" i="33" s="1"/>
  <c r="EJ54" i="33"/>
  <c r="CR54" i="33"/>
  <c r="GB54" i="33" s="1"/>
  <c r="HS54" i="33" s="1"/>
  <c r="DS54" i="33"/>
  <c r="CA54" i="33"/>
  <c r="FK54" i="33" s="1"/>
  <c r="ET54" i="33"/>
  <c r="DB54" i="33"/>
  <c r="GL54" i="33" s="1"/>
  <c r="DY54" i="33"/>
  <c r="CG54" i="33"/>
  <c r="FQ54" i="33" s="1"/>
  <c r="DW48" i="33"/>
  <c r="CE48" i="33"/>
  <c r="FO48" i="33" s="1"/>
  <c r="HF48" i="33" s="1"/>
  <c r="DM48" i="33"/>
  <c r="BU48" i="33"/>
  <c r="FE48" i="33" s="1"/>
  <c r="DQ48" i="33"/>
  <c r="BY48" i="33"/>
  <c r="FI48" i="33" s="1"/>
  <c r="ET48" i="33"/>
  <c r="DB48" i="33"/>
  <c r="GL48" i="33" s="1"/>
  <c r="ED48" i="33"/>
  <c r="CL48" i="33"/>
  <c r="FV48" i="33" s="1"/>
  <c r="HM48" i="33" s="1"/>
  <c r="EF73" i="33"/>
  <c r="CN73" i="33"/>
  <c r="FX73" i="33" s="1"/>
  <c r="EN73" i="33"/>
  <c r="CV73" i="33"/>
  <c r="GF73" i="33" s="1"/>
  <c r="EG73" i="33"/>
  <c r="CO73" i="33"/>
  <c r="FY73" i="33" s="1"/>
  <c r="DS73" i="33"/>
  <c r="CA73" i="33"/>
  <c r="FK73" i="33" s="1"/>
  <c r="HB73" i="33" s="1"/>
  <c r="ER73" i="33"/>
  <c r="CZ73" i="33"/>
  <c r="GJ73" i="33" s="1"/>
  <c r="EE60" i="33"/>
  <c r="CM60" i="33"/>
  <c r="FW60" i="33" s="1"/>
  <c r="ED60" i="33"/>
  <c r="CL60" i="33"/>
  <c r="FV60" i="33" s="1"/>
  <c r="EJ60" i="33"/>
  <c r="CR60" i="33"/>
  <c r="GB60" i="33" s="1"/>
  <c r="HS60" i="33" s="1"/>
  <c r="EL60" i="33"/>
  <c r="CT60" i="33"/>
  <c r="GD60" i="33" s="1"/>
  <c r="EV60" i="33"/>
  <c r="DD60" i="33"/>
  <c r="GN60" i="33" s="1"/>
  <c r="EA67" i="33"/>
  <c r="CI67" i="33"/>
  <c r="FS67" i="33" s="1"/>
  <c r="ES67" i="33"/>
  <c r="DA67" i="33"/>
  <c r="GK67" i="33" s="1"/>
  <c r="IB67" i="33" s="1"/>
  <c r="ET67" i="33"/>
  <c r="DB67" i="33"/>
  <c r="GL67" i="33" s="1"/>
  <c r="DW67" i="33"/>
  <c r="CE67" i="33"/>
  <c r="FO67" i="33" s="1"/>
  <c r="EV67" i="33"/>
  <c r="DD67" i="33"/>
  <c r="GN67" i="33" s="1"/>
  <c r="DJ71" i="33"/>
  <c r="BR71" i="33"/>
  <c r="FB71" i="33" s="1"/>
  <c r="GS71" i="33" s="1"/>
  <c r="EO71" i="33"/>
  <c r="CW71" i="33"/>
  <c r="GG71" i="33" s="1"/>
  <c r="EN71" i="33"/>
  <c r="CV71" i="33"/>
  <c r="GF71" i="33" s="1"/>
  <c r="DT71" i="33"/>
  <c r="CB71" i="33"/>
  <c r="FL71" i="33" s="1"/>
  <c r="ET71" i="33"/>
  <c r="DB71" i="33"/>
  <c r="GL71" i="33" s="1"/>
  <c r="IC71" i="33" s="1"/>
  <c r="EE63" i="33"/>
  <c r="CM63" i="33"/>
  <c r="FW63" i="33" s="1"/>
  <c r="EP63" i="33"/>
  <c r="CX63" i="33"/>
  <c r="GH63" i="33" s="1"/>
  <c r="EK63" i="33"/>
  <c r="CS63" i="33"/>
  <c r="GC63" i="33" s="1"/>
  <c r="DQ63" i="33"/>
  <c r="BY63" i="33"/>
  <c r="FI63" i="33" s="1"/>
  <c r="GZ63" i="33" s="1"/>
  <c r="EQ63" i="33"/>
  <c r="CY63" i="33"/>
  <c r="GI63" i="33" s="1"/>
  <c r="DX59" i="33"/>
  <c r="CF59" i="33"/>
  <c r="FP59" i="33" s="1"/>
  <c r="EF59" i="33"/>
  <c r="CN59" i="33"/>
  <c r="FX59" i="33" s="1"/>
  <c r="EM59" i="33"/>
  <c r="CU59" i="33"/>
  <c r="GE59" i="33" s="1"/>
  <c r="HV59" i="33" s="1"/>
  <c r="DS59" i="33"/>
  <c r="CA59" i="33"/>
  <c r="FK59" i="33" s="1"/>
  <c r="ES59" i="33"/>
  <c r="DA59" i="33"/>
  <c r="GK59" i="33" s="1"/>
  <c r="EU72" i="33"/>
  <c r="DC72" i="33"/>
  <c r="GM72" i="33" s="1"/>
  <c r="EF72" i="33"/>
  <c r="CN72" i="33"/>
  <c r="FX72" i="33" s="1"/>
  <c r="HO72" i="33" s="1"/>
  <c r="EM72" i="33"/>
  <c r="CU72" i="33"/>
  <c r="GE72" i="33" s="1"/>
  <c r="EO72" i="33"/>
  <c r="CW72" i="33"/>
  <c r="GG72" i="33" s="1"/>
  <c r="EJ72" i="33"/>
  <c r="CR72" i="33"/>
  <c r="GB72" i="33" s="1"/>
  <c r="EE64" i="33"/>
  <c r="CM64" i="33"/>
  <c r="FW64" i="33" s="1"/>
  <c r="HN64" i="33" s="1"/>
  <c r="DM64" i="33"/>
  <c r="BU64" i="33"/>
  <c r="FE64" i="33" s="1"/>
  <c r="EN64" i="33"/>
  <c r="CV64" i="33"/>
  <c r="GF64" i="33" s="1"/>
  <c r="DR64" i="33"/>
  <c r="BZ64" i="33"/>
  <c r="FJ64" i="33" s="1"/>
  <c r="EQ64" i="33"/>
  <c r="CY64" i="33"/>
  <c r="GI64" i="33" s="1"/>
  <c r="HZ64" i="33" s="1"/>
  <c r="EH53" i="33"/>
  <c r="CP53" i="33"/>
  <c r="FZ53" i="33" s="1"/>
  <c r="DU53" i="33"/>
  <c r="CC53" i="33"/>
  <c r="FM53" i="33" s="1"/>
  <c r="EK53" i="33"/>
  <c r="CS53" i="33"/>
  <c r="GC53" i="33" s="1"/>
  <c r="DV53" i="33"/>
  <c r="CD53" i="33"/>
  <c r="FN53" i="33" s="1"/>
  <c r="HE53" i="33" s="1"/>
  <c r="EU53" i="33"/>
  <c r="DC53" i="33"/>
  <c r="GM53" i="33" s="1"/>
  <c r="EN76" i="33"/>
  <c r="CV76" i="33"/>
  <c r="GF76" i="33" s="1"/>
  <c r="EP68" i="33"/>
  <c r="CX68" i="33"/>
  <c r="GH68" i="33" s="1"/>
  <c r="DJ52" i="33"/>
  <c r="BR52" i="33"/>
  <c r="FB52" i="33" s="1"/>
  <c r="GS52" i="33" s="1"/>
  <c r="DY66" i="33"/>
  <c r="CG66" i="33"/>
  <c r="FQ66" i="33" s="1"/>
  <c r="EP57" i="33"/>
  <c r="CX57" i="33"/>
  <c r="GH57" i="33" s="1"/>
  <c r="DU69" i="33"/>
  <c r="CC69" i="33"/>
  <c r="FM69" i="33" s="1"/>
  <c r="ET65" i="33"/>
  <c r="DB65" i="33"/>
  <c r="GL65" i="33" s="1"/>
  <c r="IC65" i="33" s="1"/>
  <c r="EG49" i="33"/>
  <c r="CO49" i="33"/>
  <c r="FY49" i="33" s="1"/>
  <c r="DJ62" i="33"/>
  <c r="BR62" i="33"/>
  <c r="FB62" i="33" s="1"/>
  <c r="ED55" i="33"/>
  <c r="CL55" i="33"/>
  <c r="FV55" i="33" s="1"/>
  <c r="EG70" i="33"/>
  <c r="CO70" i="33"/>
  <c r="FY70" i="33" s="1"/>
  <c r="HP70" i="33" s="1"/>
  <c r="DQ61" i="33"/>
  <c r="BY61" i="33"/>
  <c r="FI61" i="33" s="1"/>
  <c r="EQ48" i="33"/>
  <c r="CY48" i="33"/>
  <c r="GI48" i="33" s="1"/>
  <c r="EQ60" i="33"/>
  <c r="CY60" i="33"/>
  <c r="GI60" i="33" s="1"/>
  <c r="EN67" i="33"/>
  <c r="CV67" i="33"/>
  <c r="GF67" i="33" s="1"/>
  <c r="HW67" i="33" s="1"/>
  <c r="EC63" i="33"/>
  <c r="CK63" i="33"/>
  <c r="FU63" i="33" s="1"/>
  <c r="EK59" i="33"/>
  <c r="CS59" i="33"/>
  <c r="GC59" i="33" s="1"/>
  <c r="EL64" i="33"/>
  <c r="CT64" i="33"/>
  <c r="GD64" i="33" s="1"/>
  <c r="DN53" i="33"/>
  <c r="BV53" i="33"/>
  <c r="FF53" i="33" s="1"/>
  <c r="GW53" i="33" s="1"/>
  <c r="CW75" i="24"/>
  <c r="GG75" i="24" s="1"/>
  <c r="CP58" i="24"/>
  <c r="FZ58" i="24" s="1"/>
  <c r="DR56" i="24"/>
  <c r="EK57" i="24"/>
  <c r="ES64" i="24"/>
  <c r="BS75" i="24"/>
  <c r="FC75" i="24" s="1"/>
  <c r="DU50" i="24"/>
  <c r="CH65" i="24"/>
  <c r="FR65" i="24" s="1"/>
  <c r="HI65" i="24" s="1"/>
  <c r="BU50" i="24"/>
  <c r="FE50" i="24" s="1"/>
  <c r="BX64" i="24"/>
  <c r="FH64" i="24" s="1"/>
  <c r="BW59" i="24"/>
  <c r="FG59" i="24" s="1"/>
  <c r="CY71" i="24"/>
  <c r="GI71" i="24" s="1"/>
  <c r="DM76" i="33"/>
  <c r="BU76" i="33"/>
  <c r="FE76" i="33" s="1"/>
  <c r="DT76" i="33"/>
  <c r="CB76" i="33"/>
  <c r="FL76" i="33" s="1"/>
  <c r="HC76" i="33" s="1"/>
  <c r="DP76" i="33"/>
  <c r="BX76" i="33"/>
  <c r="FH76" i="33" s="1"/>
  <c r="DI76" i="33"/>
  <c r="BQ76" i="33"/>
  <c r="FA76" i="33" s="1"/>
  <c r="EK76" i="33"/>
  <c r="CS76" i="33"/>
  <c r="GC76" i="33" s="1"/>
  <c r="EK68" i="33"/>
  <c r="CS68" i="33"/>
  <c r="GC68" i="33" s="1"/>
  <c r="HT68" i="33" s="1"/>
  <c r="EA68" i="33"/>
  <c r="CI68" i="33"/>
  <c r="FS68" i="33" s="1"/>
  <c r="ED68" i="33"/>
  <c r="CL68" i="33"/>
  <c r="FV68" i="33" s="1"/>
  <c r="DP68" i="33"/>
  <c r="BX68" i="33"/>
  <c r="FH68" i="33" s="1"/>
  <c r="EG68" i="33"/>
  <c r="CO68" i="33"/>
  <c r="FY68" i="33" s="1"/>
  <c r="HP68" i="33" s="1"/>
  <c r="DW58" i="33"/>
  <c r="CE58" i="33"/>
  <c r="FO58" i="33" s="1"/>
  <c r="DY58" i="33"/>
  <c r="CG58" i="33"/>
  <c r="FQ58" i="33" s="1"/>
  <c r="DP58" i="33"/>
  <c r="BX58" i="33"/>
  <c r="FH58" i="33" s="1"/>
  <c r="DK58" i="33"/>
  <c r="BS58" i="33"/>
  <c r="FC58" i="33" s="1"/>
  <c r="GT58" i="33" s="1"/>
  <c r="EK58" i="33"/>
  <c r="CS58" i="33"/>
  <c r="GC58" i="33" s="1"/>
  <c r="EM52" i="33"/>
  <c r="CU52" i="33"/>
  <c r="GE52" i="33" s="1"/>
  <c r="EF52" i="33"/>
  <c r="CN52" i="33"/>
  <c r="FX52" i="33" s="1"/>
  <c r="DM52" i="33"/>
  <c r="BU52" i="33"/>
  <c r="FE52" i="33" s="1"/>
  <c r="GV52" i="33" s="1"/>
  <c r="EQ52" i="33"/>
  <c r="CY52" i="33"/>
  <c r="GI52" i="33" s="1"/>
  <c r="DZ52" i="33"/>
  <c r="CH52" i="33"/>
  <c r="FR52" i="33" s="1"/>
  <c r="DL74" i="33"/>
  <c r="BT74" i="33"/>
  <c r="FD74" i="33" s="1"/>
  <c r="DQ74" i="33"/>
  <c r="BY74" i="33"/>
  <c r="FI74" i="33" s="1"/>
  <c r="GZ74" i="33" s="1"/>
  <c r="DJ74" i="33"/>
  <c r="BR74" i="33"/>
  <c r="FB74" i="33" s="1"/>
  <c r="EL74" i="33"/>
  <c r="CT74" i="33"/>
  <c r="GD74" i="33" s="1"/>
  <c r="DW74" i="33"/>
  <c r="CE74" i="33"/>
  <c r="FO74" i="33" s="1"/>
  <c r="DJ66" i="33"/>
  <c r="BR66" i="33"/>
  <c r="FB66" i="33" s="1"/>
  <c r="GS66" i="33" s="1"/>
  <c r="DZ66" i="33"/>
  <c r="CH66" i="33"/>
  <c r="FR66" i="33" s="1"/>
  <c r="DU66" i="33"/>
  <c r="CC66" i="33"/>
  <c r="FM66" i="33" s="1"/>
  <c r="EA66" i="33"/>
  <c r="CI66" i="33"/>
  <c r="FS66" i="33" s="1"/>
  <c r="DX66" i="33"/>
  <c r="CF66" i="33"/>
  <c r="FP66" i="33" s="1"/>
  <c r="HG66" i="33" s="1"/>
  <c r="ER57" i="33"/>
  <c r="CZ57" i="33"/>
  <c r="GJ57" i="33" s="1"/>
  <c r="DW57" i="33"/>
  <c r="CE57" i="33"/>
  <c r="FO57" i="33" s="1"/>
  <c r="DY57" i="33"/>
  <c r="CG57" i="33"/>
  <c r="FQ57" i="33" s="1"/>
  <c r="EC57" i="33"/>
  <c r="CK57" i="33"/>
  <c r="FU57" i="33" s="1"/>
  <c r="HL57" i="33" s="1"/>
  <c r="DS57" i="33"/>
  <c r="CA57" i="33"/>
  <c r="FK57" i="33" s="1"/>
  <c r="EP51" i="33"/>
  <c r="CX51" i="33"/>
  <c r="GH51" i="33" s="1"/>
  <c r="DR51" i="33"/>
  <c r="BZ51" i="33"/>
  <c r="FJ51" i="33" s="1"/>
  <c r="DX51" i="33"/>
  <c r="CF51" i="33"/>
  <c r="FP51" i="33" s="1"/>
  <c r="HG51" i="33" s="1"/>
  <c r="EA51" i="33"/>
  <c r="CI51" i="33"/>
  <c r="FS51" i="33" s="1"/>
  <c r="DU51" i="33"/>
  <c r="CC51" i="33"/>
  <c r="FM51" i="33" s="1"/>
  <c r="EK69" i="33"/>
  <c r="CS69" i="33"/>
  <c r="GC69" i="33" s="1"/>
  <c r="EV69" i="33"/>
  <c r="DD69" i="33"/>
  <c r="GN69" i="33" s="1"/>
  <c r="IE69" i="33" s="1"/>
  <c r="EO69" i="33"/>
  <c r="CW69" i="33"/>
  <c r="GG69" i="33" s="1"/>
  <c r="ES69" i="33"/>
  <c r="DA69" i="33"/>
  <c r="GK69" i="33" s="1"/>
  <c r="EI69" i="33"/>
  <c r="CQ69" i="33"/>
  <c r="GA69" i="33" s="1"/>
  <c r="EN65" i="33"/>
  <c r="CV65" i="33"/>
  <c r="GF65" i="33" s="1"/>
  <c r="HW65" i="33" s="1"/>
  <c r="EK65" i="33"/>
  <c r="CS65" i="33"/>
  <c r="GC65" i="33" s="1"/>
  <c r="EQ65" i="33"/>
  <c r="CY65" i="33"/>
  <c r="GI65" i="33" s="1"/>
  <c r="ES65" i="33"/>
  <c r="DA65" i="33"/>
  <c r="GK65" i="33" s="1"/>
  <c r="EM65" i="33"/>
  <c r="CU65" i="33"/>
  <c r="GE65" i="33" s="1"/>
  <c r="HV65" i="33" s="1"/>
  <c r="DM56" i="33"/>
  <c r="BU56" i="33"/>
  <c r="FE56" i="33" s="1"/>
  <c r="EB56" i="33"/>
  <c r="CJ56" i="33"/>
  <c r="FT56" i="33" s="1"/>
  <c r="DV56" i="33"/>
  <c r="CD56" i="33"/>
  <c r="FN56" i="33" s="1"/>
  <c r="ET56" i="33"/>
  <c r="DB56" i="33"/>
  <c r="GL56" i="33" s="1"/>
  <c r="IC56" i="33" s="1"/>
  <c r="EH56" i="33"/>
  <c r="CP56" i="33"/>
  <c r="FZ56" i="33" s="1"/>
  <c r="EK49" i="33"/>
  <c r="CS49" i="33"/>
  <c r="GC49" i="33" s="1"/>
  <c r="DS49" i="33"/>
  <c r="CA49" i="33"/>
  <c r="FK49" i="33" s="1"/>
  <c r="DU49" i="33"/>
  <c r="CC49" i="33"/>
  <c r="FM49" i="33" s="1"/>
  <c r="HD49" i="33" s="1"/>
  <c r="DW49" i="33"/>
  <c r="CE49" i="33"/>
  <c r="FO49" i="33" s="1"/>
  <c r="EM49" i="33"/>
  <c r="CU49" i="33"/>
  <c r="GE49" i="33" s="1"/>
  <c r="DN75" i="33"/>
  <c r="BV75" i="33"/>
  <c r="FF75" i="33" s="1"/>
  <c r="DT75" i="33"/>
  <c r="CB75" i="33"/>
  <c r="FL75" i="33" s="1"/>
  <c r="HC75" i="33" s="1"/>
  <c r="EA75" i="33"/>
  <c r="CI75" i="33"/>
  <c r="FS75" i="33" s="1"/>
  <c r="DV75" i="33"/>
  <c r="CD75" i="33"/>
  <c r="FN75" i="33" s="1"/>
  <c r="HE75" i="33" s="1"/>
  <c r="DZ75" i="33"/>
  <c r="CH75" i="33"/>
  <c r="FR75" i="33" s="1"/>
  <c r="DN62" i="33"/>
  <c r="BV62" i="33"/>
  <c r="FF62" i="33" s="1"/>
  <c r="GW62" i="33" s="1"/>
  <c r="EP62" i="33"/>
  <c r="CX62" i="33"/>
  <c r="GH62" i="33" s="1"/>
  <c r="DV62" i="33"/>
  <c r="CD62" i="33"/>
  <c r="FN62" i="33" s="1"/>
  <c r="HE62" i="33" s="1"/>
  <c r="EV62" i="33"/>
  <c r="DD62" i="33"/>
  <c r="GN62" i="33" s="1"/>
  <c r="EA62" i="33"/>
  <c r="CI62" i="33"/>
  <c r="FS62" i="33" s="1"/>
  <c r="HJ62" i="33" s="1"/>
  <c r="DX55" i="33"/>
  <c r="CF55" i="33"/>
  <c r="FP55" i="33" s="1"/>
  <c r="EF55" i="33"/>
  <c r="CN55" i="33"/>
  <c r="FX55" i="33" s="1"/>
  <c r="HO55" i="33" s="1"/>
  <c r="DS55" i="33"/>
  <c r="CA55" i="33"/>
  <c r="FK55" i="33" s="1"/>
  <c r="ET55" i="33"/>
  <c r="DB55" i="33"/>
  <c r="GL55" i="33" s="1"/>
  <c r="IC55" i="33" s="1"/>
  <c r="DY55" i="33"/>
  <c r="CG55" i="33"/>
  <c r="FQ55" i="33" s="1"/>
  <c r="DZ50" i="33"/>
  <c r="CH50" i="33"/>
  <c r="FR50" i="33" s="1"/>
  <c r="HI50" i="33" s="1"/>
  <c r="EI50" i="33"/>
  <c r="CQ50" i="33"/>
  <c r="GA50" i="33" s="1"/>
  <c r="EF50" i="33"/>
  <c r="CN50" i="33"/>
  <c r="FX50" i="33" s="1"/>
  <c r="HO50" i="33" s="1"/>
  <c r="EV50" i="33"/>
  <c r="DD50" i="33"/>
  <c r="GN50" i="33" s="1"/>
  <c r="EB50" i="33"/>
  <c r="CJ50" i="33"/>
  <c r="FT50" i="33" s="1"/>
  <c r="HK50" i="33" s="1"/>
  <c r="EP70" i="33"/>
  <c r="CX70" i="33"/>
  <c r="GH70" i="33" s="1"/>
  <c r="EC70" i="33"/>
  <c r="CK70" i="33"/>
  <c r="FU70" i="33" s="1"/>
  <c r="HL70" i="33" s="1"/>
  <c r="EH70" i="33"/>
  <c r="CP70" i="33"/>
  <c r="FZ70" i="33" s="1"/>
  <c r="DL70" i="33"/>
  <c r="BT70" i="33"/>
  <c r="FD70" i="33" s="1"/>
  <c r="GU70" i="33" s="1"/>
  <c r="EL70" i="33"/>
  <c r="CT70" i="33"/>
  <c r="GD70" i="33" s="1"/>
  <c r="ES61" i="33"/>
  <c r="DA61" i="33"/>
  <c r="GK61" i="33" s="1"/>
  <c r="IB61" i="33" s="1"/>
  <c r="DJ61" i="33"/>
  <c r="BR61" i="33"/>
  <c r="FB61" i="33" s="1"/>
  <c r="DZ61" i="33"/>
  <c r="CH61" i="33"/>
  <c r="FR61" i="33" s="1"/>
  <c r="HI61" i="33" s="1"/>
  <c r="DP61" i="33"/>
  <c r="BX61" i="33"/>
  <c r="FH61" i="33" s="1"/>
  <c r="EG61" i="33"/>
  <c r="CO61" i="33"/>
  <c r="FY61" i="33" s="1"/>
  <c r="HP61" i="33" s="1"/>
  <c r="EC54" i="33"/>
  <c r="CK54" i="33"/>
  <c r="FU54" i="33" s="1"/>
  <c r="DP54" i="33"/>
  <c r="BX54" i="33"/>
  <c r="FH54" i="33" s="1"/>
  <c r="GY54" i="33" s="1"/>
  <c r="EA54" i="33"/>
  <c r="CI54" i="33"/>
  <c r="FS54" i="33" s="1"/>
  <c r="DO54" i="33"/>
  <c r="BW54" i="33"/>
  <c r="FG54" i="33" s="1"/>
  <c r="GX54" i="33" s="1"/>
  <c r="EG54" i="33"/>
  <c r="CO54" i="33"/>
  <c r="FY54" i="33" s="1"/>
  <c r="HP54" i="33" s="1"/>
  <c r="DX48" i="33"/>
  <c r="CF48" i="33"/>
  <c r="FP48" i="33" s="1"/>
  <c r="HG48" i="33" s="1"/>
  <c r="DV48" i="33"/>
  <c r="CD48" i="33"/>
  <c r="FN48" i="33" s="1"/>
  <c r="DZ48" i="33"/>
  <c r="CH48" i="33"/>
  <c r="FR48" i="33" s="1"/>
  <c r="HI48" i="33" s="1"/>
  <c r="DJ48" i="33"/>
  <c r="BR48" i="33"/>
  <c r="FB48" i="33" s="1"/>
  <c r="GS48" i="33" s="1"/>
  <c r="EM48" i="33"/>
  <c r="CU48" i="33"/>
  <c r="GE48" i="33" s="1"/>
  <c r="HV48" i="33" s="1"/>
  <c r="ED73" i="33"/>
  <c r="CL73" i="33"/>
  <c r="FV73" i="33" s="1"/>
  <c r="DW73" i="33"/>
  <c r="CE73" i="33"/>
  <c r="FO73" i="33" s="1"/>
  <c r="HF73" i="33" s="1"/>
  <c r="EO73" i="33"/>
  <c r="CW73" i="33"/>
  <c r="GG73" i="33" s="1"/>
  <c r="HX73" i="33" s="1"/>
  <c r="EA73" i="33"/>
  <c r="CI73" i="33"/>
  <c r="FS73" i="33" s="1"/>
  <c r="HJ73" i="33" s="1"/>
  <c r="DM73" i="33"/>
  <c r="BU73" i="33"/>
  <c r="FE73" i="33" s="1"/>
  <c r="ER60" i="33"/>
  <c r="CZ60" i="33"/>
  <c r="GJ60" i="33" s="1"/>
  <c r="IA60" i="33" s="1"/>
  <c r="EP60" i="33"/>
  <c r="CX60" i="33"/>
  <c r="GH60" i="33" s="1"/>
  <c r="HY60" i="33" s="1"/>
  <c r="ET60" i="33"/>
  <c r="DB60" i="33"/>
  <c r="GL60" i="33" s="1"/>
  <c r="IC60" i="33" s="1"/>
  <c r="DS60" i="33"/>
  <c r="CA60" i="33"/>
  <c r="FK60" i="33" s="1"/>
  <c r="DI60" i="33"/>
  <c r="BQ60" i="33"/>
  <c r="FA60" i="33" s="1"/>
  <c r="GR60" i="33" s="1"/>
  <c r="DL67" i="33"/>
  <c r="BT67" i="33"/>
  <c r="FD67" i="33" s="1"/>
  <c r="GU67" i="33" s="1"/>
  <c r="DZ67" i="33"/>
  <c r="CH67" i="33"/>
  <c r="FR67" i="33" s="1"/>
  <c r="HI67" i="33" s="1"/>
  <c r="DK67" i="33"/>
  <c r="BS67" i="33"/>
  <c r="FC67" i="33" s="1"/>
  <c r="EE67" i="33"/>
  <c r="CM67" i="33"/>
  <c r="FW67" i="33" s="1"/>
  <c r="HN67" i="33" s="1"/>
  <c r="DI67" i="33"/>
  <c r="BQ67" i="33"/>
  <c r="FA67" i="33" s="1"/>
  <c r="GR67" i="33" s="1"/>
  <c r="DZ71" i="33"/>
  <c r="CH71" i="33"/>
  <c r="FR71" i="33" s="1"/>
  <c r="HI71" i="33" s="1"/>
  <c r="DU71" i="33"/>
  <c r="CC71" i="33"/>
  <c r="FM71" i="33" s="1"/>
  <c r="EV71" i="33"/>
  <c r="DD71" i="33"/>
  <c r="GN71" i="33" s="1"/>
  <c r="IE71" i="33" s="1"/>
  <c r="EB71" i="33"/>
  <c r="CJ71" i="33"/>
  <c r="FT71" i="33" s="1"/>
  <c r="HK71" i="33" s="1"/>
  <c r="DO71" i="33"/>
  <c r="BW71" i="33"/>
  <c r="FG71" i="33" s="1"/>
  <c r="GX71" i="33" s="1"/>
  <c r="EH63" i="33"/>
  <c r="CP63" i="33"/>
  <c r="FZ63" i="33" s="1"/>
  <c r="DW63" i="33"/>
  <c r="CE63" i="33"/>
  <c r="FO63" i="33" s="1"/>
  <c r="HF63" i="33" s="1"/>
  <c r="ES63" i="33"/>
  <c r="DA63" i="33"/>
  <c r="GK63" i="33" s="1"/>
  <c r="IB63" i="33" s="1"/>
  <c r="DY63" i="33"/>
  <c r="CG63" i="33"/>
  <c r="FQ63" i="33" s="1"/>
  <c r="HH63" i="33" s="1"/>
  <c r="DL63" i="33"/>
  <c r="BT63" i="33"/>
  <c r="FD63" i="33" s="1"/>
  <c r="DT59" i="33"/>
  <c r="CB59" i="33"/>
  <c r="FL59" i="33" s="1"/>
  <c r="HC59" i="33" s="1"/>
  <c r="DL59" i="33"/>
  <c r="BT59" i="33"/>
  <c r="FD59" i="33" s="1"/>
  <c r="GU59" i="33" s="1"/>
  <c r="EU59" i="33"/>
  <c r="DC59" i="33"/>
  <c r="GM59" i="33" s="1"/>
  <c r="ID59" i="33" s="1"/>
  <c r="EA59" i="33"/>
  <c r="CI59" i="33"/>
  <c r="FS59" i="33" s="1"/>
  <c r="DN59" i="33"/>
  <c r="BV59" i="33"/>
  <c r="FF59" i="33" s="1"/>
  <c r="GW59" i="33" s="1"/>
  <c r="DN72" i="33"/>
  <c r="BV72" i="33"/>
  <c r="FF72" i="33" s="1"/>
  <c r="GW72" i="33" s="1"/>
  <c r="EV72" i="33"/>
  <c r="DD72" i="33"/>
  <c r="GN72" i="33" s="1"/>
  <c r="IE72" i="33" s="1"/>
  <c r="DL72" i="33"/>
  <c r="BT72" i="33"/>
  <c r="FD72" i="33" s="1"/>
  <c r="DJ72" i="33"/>
  <c r="BR72" i="33"/>
  <c r="FB72" i="33" s="1"/>
  <c r="GS72" i="33" s="1"/>
  <c r="ER72" i="33"/>
  <c r="CZ72" i="33"/>
  <c r="GJ72" i="33" s="1"/>
  <c r="IA72" i="33" s="1"/>
  <c r="DN64" i="33"/>
  <c r="BV64" i="33"/>
  <c r="FF64" i="33" s="1"/>
  <c r="GW64" i="33" s="1"/>
  <c r="DU64" i="33"/>
  <c r="CC64" i="33"/>
  <c r="FM64" i="33" s="1"/>
  <c r="EV64" i="33"/>
  <c r="DD64" i="33"/>
  <c r="GN64" i="33" s="1"/>
  <c r="IE64" i="33" s="1"/>
  <c r="DZ64" i="33"/>
  <c r="CH64" i="33"/>
  <c r="FR64" i="33" s="1"/>
  <c r="HI64" i="33" s="1"/>
  <c r="DL64" i="33"/>
  <c r="BT64" i="33"/>
  <c r="FD64" i="33" s="1"/>
  <c r="GU64" i="33" s="1"/>
  <c r="DS53" i="33"/>
  <c r="CA53" i="33"/>
  <c r="FK53" i="33" s="1"/>
  <c r="EI53" i="33"/>
  <c r="CQ53" i="33"/>
  <c r="GA53" i="33" s="1"/>
  <c r="HR53" i="33" s="1"/>
  <c r="DM53" i="33"/>
  <c r="BU53" i="33"/>
  <c r="FE53" i="33" s="1"/>
  <c r="GV53" i="33" s="1"/>
  <c r="ED53" i="33"/>
  <c r="CL53" i="33"/>
  <c r="FV53" i="33" s="1"/>
  <c r="HM53" i="33" s="1"/>
  <c r="DI53" i="33"/>
  <c r="BQ53" i="33"/>
  <c r="FA53" i="33" s="1"/>
  <c r="EG76" i="33"/>
  <c r="CO76" i="33"/>
  <c r="FY76" i="33" s="1"/>
  <c r="HP76" i="33" s="1"/>
  <c r="EN58" i="33"/>
  <c r="CV58" i="33"/>
  <c r="GF58" i="33" s="1"/>
  <c r="HW58" i="33" s="1"/>
  <c r="DP52" i="33"/>
  <c r="BX52" i="33"/>
  <c r="FH52" i="33" s="1"/>
  <c r="GY52" i="33" s="1"/>
  <c r="EL66" i="33"/>
  <c r="CT66" i="33"/>
  <c r="GD66" i="33" s="1"/>
  <c r="EU51" i="33"/>
  <c r="DC51" i="33"/>
  <c r="GM51" i="33" s="1"/>
  <c r="ID51" i="33" s="1"/>
  <c r="DW69" i="33"/>
  <c r="CE69" i="33"/>
  <c r="FO69" i="33" s="1"/>
  <c r="HF69" i="33" s="1"/>
  <c r="DW65" i="33"/>
  <c r="CE65" i="33"/>
  <c r="FO65" i="33" s="1"/>
  <c r="HF65" i="33" s="1"/>
  <c r="EV49" i="33"/>
  <c r="DD49" i="33"/>
  <c r="GN49" i="33" s="1"/>
  <c r="DU62" i="33"/>
  <c r="CC62" i="33"/>
  <c r="FM62" i="33" s="1"/>
  <c r="HD62" i="33" s="1"/>
  <c r="DI55" i="33"/>
  <c r="BQ55" i="33"/>
  <c r="FA55" i="33" s="1"/>
  <c r="GR55" i="33" s="1"/>
  <c r="EI70" i="33"/>
  <c r="CQ70" i="33"/>
  <c r="GA70" i="33" s="1"/>
  <c r="HR70" i="33" s="1"/>
  <c r="EQ61" i="33"/>
  <c r="CY61" i="33"/>
  <c r="GI61" i="33" s="1"/>
  <c r="DU48" i="33"/>
  <c r="CC48" i="33"/>
  <c r="FM48" i="33" s="1"/>
  <c r="HD48" i="33" s="1"/>
  <c r="DT60" i="33"/>
  <c r="CB60" i="33"/>
  <c r="FL60" i="33" s="1"/>
  <c r="HC60" i="33" s="1"/>
  <c r="DO67" i="33"/>
  <c r="BW67" i="33"/>
  <c r="FG67" i="33" s="1"/>
  <c r="GX67" i="33" s="1"/>
  <c r="DV63" i="33"/>
  <c r="CD63" i="33"/>
  <c r="FN63" i="33" s="1"/>
  <c r="DK59" i="33"/>
  <c r="BS59" i="33"/>
  <c r="FC59" i="33" s="1"/>
  <c r="GT59" i="33" s="1"/>
  <c r="ED64" i="33"/>
  <c r="CL64" i="33"/>
  <c r="FV64" i="33" s="1"/>
  <c r="HM64" i="33" s="1"/>
  <c r="ES53" i="33"/>
  <c r="DA53" i="33"/>
  <c r="GK53" i="33" s="1"/>
  <c r="IB53" i="33" s="1"/>
  <c r="BV50" i="24"/>
  <c r="FF50" i="24" s="1"/>
  <c r="BX50" i="24"/>
  <c r="FH50" i="24" s="1"/>
  <c r="HI48" i="32"/>
  <c r="HV48" i="32"/>
  <c r="GU58" i="32"/>
  <c r="HC66" i="32"/>
  <c r="HI71" i="32"/>
  <c r="HD59" i="32"/>
  <c r="HH53" i="32"/>
  <c r="GT74" i="32"/>
  <c r="HH55" i="32"/>
  <c r="HG64" i="32"/>
  <c r="IC51" i="32"/>
  <c r="IE69" i="32"/>
  <c r="HC70" i="32"/>
  <c r="HH67" i="32"/>
  <c r="GU67" i="32"/>
  <c r="GZ50" i="32"/>
  <c r="HM61" i="32"/>
  <c r="GT73" i="32"/>
  <c r="HU49" i="32"/>
  <c r="HC49" i="32"/>
  <c r="GR63" i="32"/>
  <c r="HK76" i="32"/>
  <c r="GV52" i="32"/>
  <c r="HQ59" i="32"/>
  <c r="GU59" i="32"/>
  <c r="HQ75" i="32"/>
  <c r="HN53" i="32"/>
  <c r="GR60" i="32"/>
  <c r="HV74" i="32"/>
  <c r="HQ74" i="32"/>
  <c r="ID72" i="32"/>
  <c r="HK55" i="32"/>
  <c r="GT64" i="32"/>
  <c r="HP68" i="32"/>
  <c r="GX68" i="32"/>
  <c r="GU51" i="32"/>
  <c r="HT56" i="32"/>
  <c r="HB65" i="32"/>
  <c r="HY69" i="32"/>
  <c r="HM69" i="32"/>
  <c r="HF54" i="32"/>
  <c r="GX57" i="32"/>
  <c r="ID62" i="32"/>
  <c r="GT70" i="32"/>
  <c r="HH70" i="32"/>
  <c r="HZ48" i="32"/>
  <c r="GW58" i="32"/>
  <c r="HU66" i="32"/>
  <c r="HZ71" i="32"/>
  <c r="HO71" i="32"/>
  <c r="HS67" i="32"/>
  <c r="ID50" i="32"/>
  <c r="HK61" i="32"/>
  <c r="GZ49" i="32"/>
  <c r="HO76" i="32"/>
  <c r="HA52" i="32"/>
  <c r="HW59" i="32"/>
  <c r="HG53" i="32"/>
  <c r="HK72" i="32"/>
  <c r="ID55" i="32"/>
  <c r="HC68" i="32"/>
  <c r="GT65" i="32"/>
  <c r="HU54" i="32"/>
  <c r="HH58" i="32"/>
  <c r="EO76" i="33"/>
  <c r="CW76" i="33"/>
  <c r="GG76" i="33" s="1"/>
  <c r="HX76" i="33" s="1"/>
  <c r="EC76" i="33"/>
  <c r="CK76" i="33"/>
  <c r="FU76" i="33" s="1"/>
  <c r="HL76" i="33" s="1"/>
  <c r="DY76" i="33"/>
  <c r="CG76" i="33"/>
  <c r="FQ76" i="33" s="1"/>
  <c r="HH76" i="33" s="1"/>
  <c r="DR76" i="33"/>
  <c r="BZ76" i="33"/>
  <c r="FJ76" i="33" s="1"/>
  <c r="ET76" i="33"/>
  <c r="DB76" i="33"/>
  <c r="GL76" i="33" s="1"/>
  <c r="IC76" i="33" s="1"/>
  <c r="DT68" i="33"/>
  <c r="CB68" i="33"/>
  <c r="FL68" i="33" s="1"/>
  <c r="HC68" i="33" s="1"/>
  <c r="ES68" i="33"/>
  <c r="DA68" i="33"/>
  <c r="GK68" i="33" s="1"/>
  <c r="IB68" i="33" s="1"/>
  <c r="EL68" i="33"/>
  <c r="CT68" i="33"/>
  <c r="GD68" i="33" s="1"/>
  <c r="DX68" i="33"/>
  <c r="CF68" i="33"/>
  <c r="FP68" i="33" s="1"/>
  <c r="HG68" i="33" s="1"/>
  <c r="EO68" i="33"/>
  <c r="CW68" i="33"/>
  <c r="GG68" i="33" s="1"/>
  <c r="HX68" i="33" s="1"/>
  <c r="EJ58" i="33"/>
  <c r="CR58" i="33"/>
  <c r="GB58" i="33" s="1"/>
  <c r="HS58" i="33" s="1"/>
  <c r="EO58" i="33"/>
  <c r="CW58" i="33"/>
  <c r="GG58" i="33" s="1"/>
  <c r="EF58" i="33"/>
  <c r="CN58" i="33"/>
  <c r="FX58" i="33" s="1"/>
  <c r="HO58" i="33" s="1"/>
  <c r="DS58" i="33"/>
  <c r="CA58" i="33"/>
  <c r="FK58" i="33" s="1"/>
  <c r="HB58" i="33" s="1"/>
  <c r="ES58" i="33"/>
  <c r="DA58" i="33"/>
  <c r="GK58" i="33" s="1"/>
  <c r="IB58" i="33" s="1"/>
  <c r="ET52" i="33"/>
  <c r="DB52" i="33"/>
  <c r="GL52" i="33" s="1"/>
  <c r="DS52" i="33"/>
  <c r="CA52" i="33"/>
  <c r="FK52" i="33" s="1"/>
  <c r="HB52" i="33" s="1"/>
  <c r="DX52" i="33"/>
  <c r="CF52" i="33"/>
  <c r="FP52" i="33" s="1"/>
  <c r="HG52" i="33" s="1"/>
  <c r="DI52" i="33"/>
  <c r="BQ52" i="33"/>
  <c r="FA52" i="33" s="1"/>
  <c r="GR52" i="33" s="1"/>
  <c r="EH52" i="33"/>
  <c r="CP52" i="33"/>
  <c r="FZ52" i="33" s="1"/>
  <c r="DN74" i="33"/>
  <c r="BV74" i="33"/>
  <c r="FF74" i="33" s="1"/>
  <c r="GW74" i="33" s="1"/>
  <c r="EG74" i="33"/>
  <c r="CO74" i="33"/>
  <c r="FY74" i="33" s="1"/>
  <c r="HP74" i="33" s="1"/>
  <c r="DS74" i="33"/>
  <c r="CA74" i="33"/>
  <c r="FK74" i="33" s="1"/>
  <c r="HB74" i="33" s="1"/>
  <c r="EV74" i="33"/>
  <c r="DD74" i="33"/>
  <c r="GN74" i="33" s="1"/>
  <c r="EE74" i="33"/>
  <c r="CM74" i="33"/>
  <c r="FW74" i="33" s="1"/>
  <c r="HN74" i="33" s="1"/>
  <c r="ED66" i="33"/>
  <c r="CL66" i="33"/>
  <c r="FV66" i="33" s="1"/>
  <c r="HM66" i="33" s="1"/>
  <c r="ET66" i="33"/>
  <c r="DB66" i="33"/>
  <c r="GL66" i="33" s="1"/>
  <c r="IC66" i="33" s="1"/>
  <c r="EG66" i="33"/>
  <c r="CO66" i="33"/>
  <c r="FY66" i="33" s="1"/>
  <c r="EK66" i="33"/>
  <c r="CS66" i="33"/>
  <c r="GC66" i="33" s="1"/>
  <c r="HT66" i="33" s="1"/>
  <c r="EF66" i="33"/>
  <c r="CN66" i="33"/>
  <c r="FX66" i="33" s="1"/>
  <c r="HO66" i="33" s="1"/>
  <c r="DI57" i="33"/>
  <c r="BQ57" i="33"/>
  <c r="FA57" i="33" s="1"/>
  <c r="GR57" i="33" s="1"/>
  <c r="EG57" i="33"/>
  <c r="CO57" i="33"/>
  <c r="FY57" i="33" s="1"/>
  <c r="EK57" i="33"/>
  <c r="CS57" i="33"/>
  <c r="GC57" i="33" s="1"/>
  <c r="HT57" i="33" s="1"/>
  <c r="EM57" i="33"/>
  <c r="CU57" i="33"/>
  <c r="GE57" i="33" s="1"/>
  <c r="HV57" i="33" s="1"/>
  <c r="EA57" i="33"/>
  <c r="CI57" i="33"/>
  <c r="FS57" i="33" s="1"/>
  <c r="HJ57" i="33" s="1"/>
  <c r="DY51" i="33"/>
  <c r="CG51" i="33"/>
  <c r="FQ51" i="33" s="1"/>
  <c r="ED51" i="33"/>
  <c r="CL51" i="33"/>
  <c r="FV51" i="33" s="1"/>
  <c r="HM51" i="33" s="1"/>
  <c r="EH51" i="33"/>
  <c r="CP51" i="33"/>
  <c r="FZ51" i="33" s="1"/>
  <c r="HQ51" i="33" s="1"/>
  <c r="EM51" i="33"/>
  <c r="CU51" i="33"/>
  <c r="GE51" i="33" s="1"/>
  <c r="HV51" i="33" s="1"/>
  <c r="EC51" i="33"/>
  <c r="CK51" i="33"/>
  <c r="FU51" i="33" s="1"/>
  <c r="DZ69" i="33"/>
  <c r="CH69" i="33"/>
  <c r="FR69" i="33" s="1"/>
  <c r="HI69" i="33" s="1"/>
  <c r="DY69" i="33"/>
  <c r="CG69" i="33"/>
  <c r="FQ69" i="33" s="1"/>
  <c r="HH69" i="33" s="1"/>
  <c r="DJ69" i="33"/>
  <c r="BR69" i="33"/>
  <c r="FB69" i="33" s="1"/>
  <c r="GS69" i="33" s="1"/>
  <c r="DN69" i="33"/>
  <c r="BV69" i="33"/>
  <c r="FF69" i="33" s="1"/>
  <c r="EQ69" i="33"/>
  <c r="CY69" i="33"/>
  <c r="GI69" i="33" s="1"/>
  <c r="HZ69" i="33" s="1"/>
  <c r="DI65" i="33"/>
  <c r="BQ65" i="33"/>
  <c r="FA65" i="33" s="1"/>
  <c r="GR65" i="33" s="1"/>
  <c r="DJ65" i="33"/>
  <c r="BR65" i="33"/>
  <c r="FB65" i="33" s="1"/>
  <c r="GS65" i="33" s="1"/>
  <c r="DL65" i="33"/>
  <c r="BT65" i="33"/>
  <c r="FD65" i="33" s="1"/>
  <c r="DP65" i="33"/>
  <c r="BX65" i="33"/>
  <c r="FH65" i="33" s="1"/>
  <c r="GY65" i="33" s="1"/>
  <c r="EU65" i="33"/>
  <c r="DC65" i="33"/>
  <c r="GM65" i="33" s="1"/>
  <c r="ID65" i="33" s="1"/>
  <c r="EM56" i="33"/>
  <c r="CU56" i="33"/>
  <c r="GE56" i="33" s="1"/>
  <c r="HV56" i="33" s="1"/>
  <c r="EL56" i="33"/>
  <c r="CT56" i="33"/>
  <c r="GD56" i="33" s="1"/>
  <c r="EF56" i="33"/>
  <c r="CN56" i="33"/>
  <c r="FX56" i="33" s="1"/>
  <c r="HO56" i="33" s="1"/>
  <c r="DO56" i="33"/>
  <c r="BW56" i="33"/>
  <c r="FG56" i="33" s="1"/>
  <c r="GX56" i="33" s="1"/>
  <c r="EP56" i="33"/>
  <c r="CX56" i="33"/>
  <c r="GH56" i="33" s="1"/>
  <c r="HY56" i="33" s="1"/>
  <c r="DO49" i="33"/>
  <c r="BW49" i="33"/>
  <c r="FG49" i="33" s="1"/>
  <c r="EC49" i="33"/>
  <c r="CK49" i="33"/>
  <c r="FU49" i="33" s="1"/>
  <c r="HL49" i="33" s="1"/>
  <c r="EE49" i="33"/>
  <c r="CM49" i="33"/>
  <c r="FW49" i="33" s="1"/>
  <c r="HN49" i="33" s="1"/>
  <c r="EI49" i="33"/>
  <c r="CQ49" i="33"/>
  <c r="GA49" i="33" s="1"/>
  <c r="HR49" i="33" s="1"/>
  <c r="EU49" i="33"/>
  <c r="DC49" i="33"/>
  <c r="GM49" i="33" s="1"/>
  <c r="EK75" i="33"/>
  <c r="CS75" i="33"/>
  <c r="GC75" i="33" s="1"/>
  <c r="HT75" i="33" s="1"/>
  <c r="ET75" i="33"/>
  <c r="DB75" i="33"/>
  <c r="GL75" i="33" s="1"/>
  <c r="IC75" i="33" s="1"/>
  <c r="EJ75" i="33"/>
  <c r="CR75" i="33"/>
  <c r="GB75" i="33" s="1"/>
  <c r="HS75" i="33" s="1"/>
  <c r="EF75" i="33"/>
  <c r="CN75" i="33"/>
  <c r="FX75" i="33" s="1"/>
  <c r="EI75" i="33"/>
  <c r="CQ75" i="33"/>
  <c r="GA75" i="33" s="1"/>
  <c r="HR75" i="33" s="1"/>
  <c r="EC62" i="33"/>
  <c r="CK62" i="33"/>
  <c r="FU62" i="33" s="1"/>
  <c r="HL62" i="33" s="1"/>
  <c r="DO62" i="33"/>
  <c r="BW62" i="33"/>
  <c r="FG62" i="33" s="1"/>
  <c r="GX62" i="33" s="1"/>
  <c r="EL62" i="33"/>
  <c r="CT62" i="33"/>
  <c r="GD62" i="33" s="1"/>
  <c r="DI62" i="33"/>
  <c r="BQ62" i="33"/>
  <c r="FA62" i="33" s="1"/>
  <c r="GR62" i="33" s="1"/>
  <c r="EI62" i="33"/>
  <c r="CQ62" i="33"/>
  <c r="GA62" i="33" s="1"/>
  <c r="HR62" i="33" s="1"/>
  <c r="EB55" i="33"/>
  <c r="CJ55" i="33"/>
  <c r="FT55" i="33" s="1"/>
  <c r="HK55" i="33" s="1"/>
  <c r="DM55" i="33"/>
  <c r="BU55" i="33"/>
  <c r="FE55" i="33" s="1"/>
  <c r="EA55" i="33"/>
  <c r="CI55" i="33"/>
  <c r="FS55" i="33" s="1"/>
  <c r="HJ55" i="33" s="1"/>
  <c r="DO55" i="33"/>
  <c r="BW55" i="33"/>
  <c r="FG55" i="33" s="1"/>
  <c r="GX55" i="33" s="1"/>
  <c r="EG55" i="33"/>
  <c r="CO55" i="33"/>
  <c r="FY55" i="33" s="1"/>
  <c r="HP55" i="33" s="1"/>
  <c r="EM50" i="33"/>
  <c r="CU50" i="33"/>
  <c r="GE50" i="33" s="1"/>
  <c r="DP50" i="33"/>
  <c r="BX50" i="33"/>
  <c r="FH50" i="33" s="1"/>
  <c r="GY50" i="33" s="1"/>
  <c r="EQ50" i="33"/>
  <c r="CY50" i="33"/>
  <c r="GI50" i="33" s="1"/>
  <c r="HZ50" i="33" s="1"/>
  <c r="DN50" i="33"/>
  <c r="BV50" i="33"/>
  <c r="FF50" i="33" s="1"/>
  <c r="GW50" i="33" s="1"/>
  <c r="EJ50" i="33"/>
  <c r="CR50" i="33"/>
  <c r="GB50" i="33" s="1"/>
  <c r="EO70" i="33"/>
  <c r="CW70" i="33"/>
  <c r="GG70" i="33" s="1"/>
  <c r="HX70" i="33" s="1"/>
  <c r="ES70" i="33"/>
  <c r="DA70" i="33"/>
  <c r="GK70" i="33" s="1"/>
  <c r="IB70" i="33" s="1"/>
  <c r="DU70" i="33"/>
  <c r="CC70" i="33"/>
  <c r="FM70" i="33" s="1"/>
  <c r="HD70" i="33" s="1"/>
  <c r="DT70" i="33"/>
  <c r="CB70" i="33"/>
  <c r="FL70" i="33" s="1"/>
  <c r="ET70" i="33"/>
  <c r="DB70" i="33"/>
  <c r="GL70" i="33" s="1"/>
  <c r="IC70" i="33" s="1"/>
  <c r="EE61" i="33"/>
  <c r="CM61" i="33"/>
  <c r="FW61" i="33" s="1"/>
  <c r="HN61" i="33" s="1"/>
  <c r="DV61" i="33"/>
  <c r="CD61" i="33"/>
  <c r="FN61" i="33" s="1"/>
  <c r="HE61" i="33" s="1"/>
  <c r="EL61" i="33"/>
  <c r="CT61" i="33"/>
  <c r="GD61" i="33" s="1"/>
  <c r="DX61" i="33"/>
  <c r="CF61" i="33"/>
  <c r="FP61" i="33" s="1"/>
  <c r="HG61" i="33" s="1"/>
  <c r="EO61" i="33"/>
  <c r="CW61" i="33"/>
  <c r="GG61" i="33" s="1"/>
  <c r="HX61" i="33" s="1"/>
  <c r="EV54" i="33"/>
  <c r="DD54" i="33"/>
  <c r="GN54" i="33" s="1"/>
  <c r="IE54" i="33" s="1"/>
  <c r="EK54" i="33"/>
  <c r="CS54" i="33"/>
  <c r="GC54" i="33" s="1"/>
  <c r="EI54" i="33"/>
  <c r="CQ54" i="33"/>
  <c r="GA54" i="33" s="1"/>
  <c r="HR54" i="33" s="1"/>
  <c r="DW54" i="33"/>
  <c r="CE54" i="33"/>
  <c r="FO54" i="33" s="1"/>
  <c r="HF54" i="33" s="1"/>
  <c r="EO54" i="33"/>
  <c r="CW54" i="33"/>
  <c r="GG54" i="33" s="1"/>
  <c r="HX54" i="33" s="1"/>
  <c r="DO48" i="33"/>
  <c r="BW48" i="33"/>
  <c r="FG48" i="33" s="1"/>
  <c r="EE48" i="33"/>
  <c r="CM48" i="33"/>
  <c r="FW48" i="33" s="1"/>
  <c r="HN48" i="33" s="1"/>
  <c r="EJ48" i="33"/>
  <c r="CR48" i="33"/>
  <c r="GB48" i="33" s="1"/>
  <c r="HS48" i="33" s="1"/>
  <c r="DT48" i="33"/>
  <c r="CB48" i="33"/>
  <c r="FL48" i="33" s="1"/>
  <c r="HC48" i="33" s="1"/>
  <c r="EV48" i="33"/>
  <c r="DD48" i="33"/>
  <c r="GN48" i="33" s="1"/>
  <c r="EV73" i="33"/>
  <c r="DD73" i="33"/>
  <c r="GN73" i="33" s="1"/>
  <c r="IE73" i="33" s="1"/>
  <c r="ET73" i="33"/>
  <c r="DB73" i="33"/>
  <c r="GL73" i="33" s="1"/>
  <c r="IC73" i="33" s="1"/>
  <c r="DJ73" i="33"/>
  <c r="BR73" i="33"/>
  <c r="FB73" i="33" s="1"/>
  <c r="GS73" i="33" s="1"/>
  <c r="EI73" i="33"/>
  <c r="CQ73" i="33"/>
  <c r="GA73" i="33" s="1"/>
  <c r="DU73" i="33"/>
  <c r="CC73" i="33"/>
  <c r="FM73" i="33" s="1"/>
  <c r="HD73" i="33" s="1"/>
  <c r="DK60" i="33"/>
  <c r="BS60" i="33"/>
  <c r="FC60" i="33" s="1"/>
  <c r="GT60" i="33" s="1"/>
  <c r="DM60" i="33"/>
  <c r="BU60" i="33"/>
  <c r="FE60" i="33" s="1"/>
  <c r="GV60" i="33" s="1"/>
  <c r="DO60" i="33"/>
  <c r="BW60" i="33"/>
  <c r="FG60" i="33" s="1"/>
  <c r="EC60" i="33"/>
  <c r="CK60" i="33"/>
  <c r="FU60" i="33" s="1"/>
  <c r="HL60" i="33" s="1"/>
  <c r="DQ60" i="33"/>
  <c r="BY60" i="33"/>
  <c r="FI60" i="33" s="1"/>
  <c r="GZ60" i="33" s="1"/>
  <c r="EK67" i="33"/>
  <c r="CS67" i="33"/>
  <c r="GC67" i="33" s="1"/>
  <c r="HT67" i="33" s="1"/>
  <c r="DR67" i="33"/>
  <c r="BZ67" i="33"/>
  <c r="FJ67" i="33" s="1"/>
  <c r="DV67" i="33"/>
  <c r="CD67" i="33"/>
  <c r="FN67" i="33" s="1"/>
  <c r="HE67" i="33" s="1"/>
  <c r="EM67" i="33"/>
  <c r="CU67" i="33"/>
  <c r="GE67" i="33" s="1"/>
  <c r="HV67" i="33" s="1"/>
  <c r="DQ67" i="33"/>
  <c r="BY67" i="33"/>
  <c r="FI67" i="33" s="1"/>
  <c r="GZ67" i="33" s="1"/>
  <c r="EC71" i="33"/>
  <c r="CK71" i="33"/>
  <c r="FU71" i="33" s="1"/>
  <c r="EP71" i="33"/>
  <c r="CX71" i="33"/>
  <c r="GH71" i="33" s="1"/>
  <c r="HY71" i="33" s="1"/>
  <c r="DK71" i="33"/>
  <c r="BS71" i="33"/>
  <c r="FC71" i="33" s="1"/>
  <c r="GT71" i="33" s="1"/>
  <c r="EJ71" i="33"/>
  <c r="CR71" i="33"/>
  <c r="GB71" i="33" s="1"/>
  <c r="HS71" i="33" s="1"/>
  <c r="DW71" i="33"/>
  <c r="CE71" i="33"/>
  <c r="FO71" i="33" s="1"/>
  <c r="ED63" i="33"/>
  <c r="CL63" i="33"/>
  <c r="FV63" i="33" s="1"/>
  <c r="HM63" i="33" s="1"/>
  <c r="ET63" i="33"/>
  <c r="DB63" i="33"/>
  <c r="GL63" i="33" s="1"/>
  <c r="IC63" i="33" s="1"/>
  <c r="DP63" i="33"/>
  <c r="BX63" i="33"/>
  <c r="FH63" i="33" s="1"/>
  <c r="GY63" i="33" s="1"/>
  <c r="EG63" i="33"/>
  <c r="CO63" i="33"/>
  <c r="FY63" i="33" s="1"/>
  <c r="DT63" i="33"/>
  <c r="CB63" i="33"/>
  <c r="FL63" i="33" s="1"/>
  <c r="HC63" i="33" s="1"/>
  <c r="DQ59" i="33"/>
  <c r="BY59" i="33"/>
  <c r="FI59" i="33" s="1"/>
  <c r="GZ59" i="33" s="1"/>
  <c r="EG59" i="33"/>
  <c r="CO59" i="33"/>
  <c r="FY59" i="33" s="1"/>
  <c r="HP59" i="33" s="1"/>
  <c r="DJ59" i="33"/>
  <c r="BR59" i="33"/>
  <c r="FB59" i="33" s="1"/>
  <c r="EI59" i="33"/>
  <c r="CQ59" i="33"/>
  <c r="GA59" i="33" s="1"/>
  <c r="HR59" i="33" s="1"/>
  <c r="DV59" i="33"/>
  <c r="CD59" i="33"/>
  <c r="FN59" i="33" s="1"/>
  <c r="HE59" i="33" s="1"/>
  <c r="DO72" i="33"/>
  <c r="BW72" i="33"/>
  <c r="FG72" i="33" s="1"/>
  <c r="GX72" i="33" s="1"/>
  <c r="DS72" i="33"/>
  <c r="CA72" i="33"/>
  <c r="FK72" i="33" s="1"/>
  <c r="DX72" i="33"/>
  <c r="CF72" i="33"/>
  <c r="FP72" i="33" s="1"/>
  <c r="HG72" i="33" s="1"/>
  <c r="DR72" i="33"/>
  <c r="BZ72" i="33"/>
  <c r="FJ72" i="33" s="1"/>
  <c r="HA72" i="33" s="1"/>
  <c r="DU72" i="33"/>
  <c r="CC72" i="33"/>
  <c r="FM72" i="33" s="1"/>
  <c r="HD72" i="33" s="1"/>
  <c r="ET64" i="33"/>
  <c r="DB64" i="33"/>
  <c r="GL64" i="33" s="1"/>
  <c r="EC64" i="33"/>
  <c r="CK64" i="33"/>
  <c r="FU64" i="33" s="1"/>
  <c r="HL64" i="33" s="1"/>
  <c r="DI64" i="33"/>
  <c r="BQ64" i="33"/>
  <c r="FA64" i="33" s="1"/>
  <c r="GR64" i="33" s="1"/>
  <c r="EH64" i="33"/>
  <c r="CP64" i="33"/>
  <c r="FZ64" i="33" s="1"/>
  <c r="HQ64" i="33" s="1"/>
  <c r="DT64" i="33"/>
  <c r="CB64" i="33"/>
  <c r="FL64" i="33" s="1"/>
  <c r="DT53" i="33"/>
  <c r="CB53" i="33"/>
  <c r="FL53" i="33" s="1"/>
  <c r="HC53" i="33" s="1"/>
  <c r="EV53" i="33"/>
  <c r="DD53" i="33"/>
  <c r="GN53" i="33" s="1"/>
  <c r="IE53" i="33" s="1"/>
  <c r="EA53" i="33"/>
  <c r="CI53" i="33"/>
  <c r="FS53" i="33" s="1"/>
  <c r="HJ53" i="33" s="1"/>
  <c r="EL53" i="33"/>
  <c r="CT53" i="33"/>
  <c r="GD53" i="33" s="1"/>
  <c r="DQ53" i="33"/>
  <c r="BY53" i="33"/>
  <c r="FI53" i="33" s="1"/>
  <c r="GZ53" i="33" s="1"/>
  <c r="ER68" i="33"/>
  <c r="CZ68" i="33"/>
  <c r="GJ68" i="33" s="1"/>
  <c r="IA68" i="33" s="1"/>
  <c r="ET58" i="33"/>
  <c r="DB58" i="33"/>
  <c r="GL58" i="33" s="1"/>
  <c r="IC58" i="33" s="1"/>
  <c r="DT74" i="33"/>
  <c r="CB74" i="33"/>
  <c r="FL74" i="33" s="1"/>
  <c r="EN57" i="33"/>
  <c r="CV57" i="33"/>
  <c r="GF57" i="33" s="1"/>
  <c r="HW57" i="33" s="1"/>
  <c r="EV51" i="33"/>
  <c r="DD51" i="33"/>
  <c r="GN51" i="33" s="1"/>
  <c r="IE51" i="33" s="1"/>
  <c r="DY65" i="33"/>
  <c r="CG65" i="33"/>
  <c r="FQ65" i="33" s="1"/>
  <c r="HH65" i="33" s="1"/>
  <c r="DR56" i="33"/>
  <c r="BZ56" i="33"/>
  <c r="FJ56" i="33" s="1"/>
  <c r="EQ75" i="33"/>
  <c r="CY75" i="33"/>
  <c r="GI75" i="33" s="1"/>
  <c r="HZ75" i="33" s="1"/>
  <c r="EN55" i="33"/>
  <c r="CV55" i="33"/>
  <c r="GF55" i="33" s="1"/>
  <c r="HW55" i="33" s="1"/>
  <c r="DW50" i="33"/>
  <c r="CE50" i="33"/>
  <c r="FO50" i="33" s="1"/>
  <c r="HF50" i="33" s="1"/>
  <c r="EK61" i="33"/>
  <c r="CS61" i="33"/>
  <c r="GC61" i="33" s="1"/>
  <c r="EP54" i="33"/>
  <c r="CX54" i="33"/>
  <c r="GH54" i="33" s="1"/>
  <c r="HY54" i="33" s="1"/>
  <c r="DK73" i="33"/>
  <c r="BS73" i="33"/>
  <c r="FC73" i="33" s="1"/>
  <c r="GT73" i="33" s="1"/>
  <c r="EH67" i="33"/>
  <c r="CP67" i="33"/>
  <c r="FZ67" i="33" s="1"/>
  <c r="HQ67" i="33" s="1"/>
  <c r="DN63" i="33"/>
  <c r="BV63" i="33"/>
  <c r="FF63" i="33" s="1"/>
  <c r="DI59" i="33"/>
  <c r="BQ59" i="33"/>
  <c r="FA59" i="33" s="1"/>
  <c r="GR59" i="33" s="1"/>
  <c r="EG72" i="33"/>
  <c r="CO72" i="33"/>
  <c r="FY72" i="33" s="1"/>
  <c r="HP72" i="33" s="1"/>
  <c r="EM53" i="33"/>
  <c r="CU53" i="33"/>
  <c r="GE53" i="33" s="1"/>
  <c r="HV53" i="33" s="1"/>
  <c r="CN53" i="24"/>
  <c r="FX53" i="24" s="1"/>
  <c r="DB71" i="24"/>
  <c r="GL71" i="24" s="1"/>
  <c r="BY75" i="24"/>
  <c r="FI75" i="24" s="1"/>
  <c r="CX72" i="24"/>
  <c r="GH72" i="24" s="1"/>
  <c r="HY72" i="24" s="1"/>
  <c r="DU76" i="33"/>
  <c r="CC76" i="33"/>
  <c r="FM76" i="33" s="1"/>
  <c r="HD76" i="33" s="1"/>
  <c r="EL76" i="33"/>
  <c r="CT76" i="33"/>
  <c r="GD76" i="33" s="1"/>
  <c r="HU76" i="33" s="1"/>
  <c r="EH76" i="33"/>
  <c r="CP76" i="33"/>
  <c r="FZ76" i="33" s="1"/>
  <c r="EA76" i="33"/>
  <c r="CI76" i="33"/>
  <c r="FS76" i="33" s="1"/>
  <c r="HJ76" i="33" s="1"/>
  <c r="DO76" i="33"/>
  <c r="BW76" i="33"/>
  <c r="FG76" i="33" s="1"/>
  <c r="GX76" i="33" s="1"/>
  <c r="DU68" i="33"/>
  <c r="CC68" i="33"/>
  <c r="FM68" i="33" s="1"/>
  <c r="HD68" i="33" s="1"/>
  <c r="DL68" i="33"/>
  <c r="BT68" i="33"/>
  <c r="FD68" i="33" s="1"/>
  <c r="ET68" i="33"/>
  <c r="DB68" i="33"/>
  <c r="GL68" i="33" s="1"/>
  <c r="IC68" i="33" s="1"/>
  <c r="EF68" i="33"/>
  <c r="CN68" i="33"/>
  <c r="FX68" i="33" s="1"/>
  <c r="HO68" i="33" s="1"/>
  <c r="DJ68" i="33"/>
  <c r="BR68" i="33"/>
  <c r="FB68" i="33" s="1"/>
  <c r="GS68" i="33" s="1"/>
  <c r="EM58" i="33"/>
  <c r="CU58" i="33"/>
  <c r="GE58" i="33" s="1"/>
  <c r="DL58" i="33"/>
  <c r="BT58" i="33"/>
  <c r="FD58" i="33" s="1"/>
  <c r="GU58" i="33" s="1"/>
  <c r="EV58" i="33"/>
  <c r="DD58" i="33"/>
  <c r="GN58" i="33" s="1"/>
  <c r="IE58" i="33" s="1"/>
  <c r="EA58" i="33"/>
  <c r="CI58" i="33"/>
  <c r="FS58" i="33" s="1"/>
  <c r="HJ58" i="33" s="1"/>
  <c r="DN58" i="33"/>
  <c r="BV58" i="33"/>
  <c r="FF58" i="33" s="1"/>
  <c r="EI52" i="33"/>
  <c r="CQ52" i="33"/>
  <c r="GA52" i="33" s="1"/>
  <c r="HR52" i="33" s="1"/>
  <c r="EE52" i="33"/>
  <c r="CM52" i="33"/>
  <c r="FW52" i="33" s="1"/>
  <c r="HN52" i="33" s="1"/>
  <c r="EL52" i="33"/>
  <c r="CT52" i="33"/>
  <c r="GD52" i="33" s="1"/>
  <c r="HU52" i="33" s="1"/>
  <c r="DQ52" i="33"/>
  <c r="BY52" i="33"/>
  <c r="FI52" i="33" s="1"/>
  <c r="EP52" i="33"/>
  <c r="CX52" i="33"/>
  <c r="GH52" i="33" s="1"/>
  <c r="HY52" i="33" s="1"/>
  <c r="DI74" i="33"/>
  <c r="BQ74" i="33"/>
  <c r="FA74" i="33" s="1"/>
  <c r="GR74" i="33" s="1"/>
  <c r="DR74" i="33"/>
  <c r="BZ74" i="33"/>
  <c r="FJ74" i="33" s="1"/>
  <c r="HA74" i="33" s="1"/>
  <c r="EB74" i="33"/>
  <c r="CJ74" i="33"/>
  <c r="FT74" i="33" s="1"/>
  <c r="DM74" i="33"/>
  <c r="BU74" i="33"/>
  <c r="FE74" i="33" s="1"/>
  <c r="GV74" i="33" s="1"/>
  <c r="EM74" i="33"/>
  <c r="CU74" i="33"/>
  <c r="GE74" i="33" s="1"/>
  <c r="HV74" i="33" s="1"/>
  <c r="DS66" i="33"/>
  <c r="CA66" i="33"/>
  <c r="FK66" i="33" s="1"/>
  <c r="HB66" i="33" s="1"/>
  <c r="DI66" i="33"/>
  <c r="BQ66" i="33"/>
  <c r="FA66" i="33" s="1"/>
  <c r="EQ66" i="33"/>
  <c r="CY66" i="33"/>
  <c r="GI66" i="33" s="1"/>
  <c r="HZ66" i="33" s="1"/>
  <c r="DO66" i="33"/>
  <c r="BW66" i="33"/>
  <c r="FG66" i="33" s="1"/>
  <c r="GX66" i="33" s="1"/>
  <c r="EN66" i="33"/>
  <c r="CV66" i="33"/>
  <c r="GF66" i="33" s="1"/>
  <c r="HW66" i="33" s="1"/>
  <c r="DL57" i="33"/>
  <c r="BT57" i="33"/>
  <c r="FD57" i="33" s="1"/>
  <c r="ES57" i="33"/>
  <c r="DA57" i="33"/>
  <c r="GK57" i="33" s="1"/>
  <c r="IB57" i="33" s="1"/>
  <c r="EU57" i="33"/>
  <c r="DC57" i="33"/>
  <c r="GM57" i="33" s="1"/>
  <c r="ID57" i="33" s="1"/>
  <c r="DJ57" i="33"/>
  <c r="BR57" i="33"/>
  <c r="FB57" i="33" s="1"/>
  <c r="GS57" i="33" s="1"/>
  <c r="EI57" i="33"/>
  <c r="CQ57" i="33"/>
  <c r="GA57" i="33" s="1"/>
  <c r="EE51" i="33"/>
  <c r="CM51" i="33"/>
  <c r="FW51" i="33" s="1"/>
  <c r="HN51" i="33" s="1"/>
  <c r="EN51" i="33"/>
  <c r="CV51" i="33"/>
  <c r="GF51" i="33" s="1"/>
  <c r="HW51" i="33" s="1"/>
  <c r="ET51" i="33"/>
  <c r="DB51" i="33"/>
  <c r="GL51" i="33" s="1"/>
  <c r="IC51" i="33" s="1"/>
  <c r="DL51" i="33"/>
  <c r="BT51" i="33"/>
  <c r="FD51" i="33" s="1"/>
  <c r="EK51" i="33"/>
  <c r="CS51" i="33"/>
  <c r="GC51" i="33" s="1"/>
  <c r="HT51" i="33" s="1"/>
  <c r="EL69" i="33"/>
  <c r="CT69" i="33"/>
  <c r="GD69" i="33" s="1"/>
  <c r="HU69" i="33" s="1"/>
  <c r="DR69" i="33"/>
  <c r="BZ69" i="33"/>
  <c r="FJ69" i="33" s="1"/>
  <c r="HA69" i="33" s="1"/>
  <c r="DV69" i="33"/>
  <c r="CD69" i="33"/>
  <c r="FN69" i="33" s="1"/>
  <c r="DX69" i="33"/>
  <c r="CF69" i="33"/>
  <c r="FP69" i="33" s="1"/>
  <c r="HG69" i="33" s="1"/>
  <c r="DL69" i="33"/>
  <c r="BT69" i="33"/>
  <c r="FD69" i="33" s="1"/>
  <c r="GU69" i="33" s="1"/>
  <c r="DR65" i="33"/>
  <c r="BZ65" i="33"/>
  <c r="FJ65" i="33" s="1"/>
  <c r="HA65" i="33" s="1"/>
  <c r="DT65" i="33"/>
  <c r="CB65" i="33"/>
  <c r="FL65" i="33" s="1"/>
  <c r="DX65" i="33"/>
  <c r="CF65" i="33"/>
  <c r="FP65" i="33" s="1"/>
  <c r="HG65" i="33" s="1"/>
  <c r="DZ65" i="33"/>
  <c r="CH65" i="33"/>
  <c r="FR65" i="33" s="1"/>
  <c r="HI65" i="33" s="1"/>
  <c r="DN65" i="33"/>
  <c r="BV65" i="33"/>
  <c r="FF65" i="33" s="1"/>
  <c r="GW65" i="33" s="1"/>
  <c r="DQ56" i="33"/>
  <c r="BY56" i="33"/>
  <c r="FI56" i="33" s="1"/>
  <c r="EV56" i="33"/>
  <c r="DD56" i="33"/>
  <c r="GN56" i="33" s="1"/>
  <c r="IE56" i="33" s="1"/>
  <c r="ER56" i="33"/>
  <c r="CZ56" i="33"/>
  <c r="GJ56" i="33" s="1"/>
  <c r="IA56" i="33" s="1"/>
  <c r="DY56" i="33"/>
  <c r="CG56" i="33"/>
  <c r="FQ56" i="33" s="1"/>
  <c r="HH56" i="33" s="1"/>
  <c r="DK56" i="33"/>
  <c r="BS56" i="33"/>
  <c r="FC56" i="33" s="1"/>
  <c r="DR49" i="33"/>
  <c r="BZ49" i="33"/>
  <c r="FJ49" i="33" s="1"/>
  <c r="HA49" i="33" s="1"/>
  <c r="EP49" i="33"/>
  <c r="CX49" i="33"/>
  <c r="GH49" i="33" s="1"/>
  <c r="HY49" i="33" s="1"/>
  <c r="ER49" i="33"/>
  <c r="CZ49" i="33"/>
  <c r="GJ49" i="33" s="1"/>
  <c r="IA49" i="33" s="1"/>
  <c r="ET49" i="33"/>
  <c r="DB49" i="33"/>
  <c r="GL49" i="33" s="1"/>
  <c r="DP49" i="33"/>
  <c r="BX49" i="33"/>
  <c r="FH49" i="33" s="1"/>
  <c r="GY49" i="33" s="1"/>
  <c r="DK75" i="33"/>
  <c r="BS75" i="33"/>
  <c r="FC75" i="33" s="1"/>
  <c r="GT75" i="33" s="1"/>
  <c r="DX75" i="33"/>
  <c r="CF75" i="33"/>
  <c r="FP75" i="33" s="1"/>
  <c r="HG75" i="33" s="1"/>
  <c r="ES75" i="33"/>
  <c r="DA75" i="33"/>
  <c r="GK75" i="33" s="1"/>
  <c r="EO75" i="33"/>
  <c r="CW75" i="33"/>
  <c r="GG75" i="33" s="1"/>
  <c r="HX75" i="33" s="1"/>
  <c r="ER75" i="33"/>
  <c r="CZ75" i="33"/>
  <c r="GJ75" i="33" s="1"/>
  <c r="IA75" i="33" s="1"/>
  <c r="DM62" i="33"/>
  <c r="BU62" i="33"/>
  <c r="FE62" i="33" s="1"/>
  <c r="GV62" i="33" s="1"/>
  <c r="EE62" i="33"/>
  <c r="CM62" i="33"/>
  <c r="FW62" i="33" s="1"/>
  <c r="DW62" i="33"/>
  <c r="CE62" i="33"/>
  <c r="FO62" i="33" s="1"/>
  <c r="HF62" i="33" s="1"/>
  <c r="DQ62" i="33"/>
  <c r="BY62" i="33"/>
  <c r="FI62" i="33" s="1"/>
  <c r="GZ62" i="33" s="1"/>
  <c r="EQ62" i="33"/>
  <c r="CY62" i="33"/>
  <c r="GI62" i="33" s="1"/>
  <c r="HZ62" i="33" s="1"/>
  <c r="ES55" i="33"/>
  <c r="DA55" i="33"/>
  <c r="GK55" i="33" s="1"/>
  <c r="EJ55" i="33"/>
  <c r="CR55" i="33"/>
  <c r="GB55" i="33" s="1"/>
  <c r="HS55" i="33" s="1"/>
  <c r="EI55" i="33"/>
  <c r="CQ55" i="33"/>
  <c r="GA55" i="33" s="1"/>
  <c r="HR55" i="33" s="1"/>
  <c r="DW55" i="33"/>
  <c r="CE55" i="33"/>
  <c r="FO55" i="33" s="1"/>
  <c r="HF55" i="33" s="1"/>
  <c r="EO55" i="33"/>
  <c r="CW55" i="33"/>
  <c r="GG55" i="33" s="1"/>
  <c r="DY50" i="33"/>
  <c r="CG50" i="33"/>
  <c r="FQ50" i="33" s="1"/>
  <c r="HH50" i="33" s="1"/>
  <c r="EA50" i="33"/>
  <c r="CI50" i="33"/>
  <c r="FS50" i="33" s="1"/>
  <c r="HJ50" i="33" s="1"/>
  <c r="DS50" i="33"/>
  <c r="CA50" i="33"/>
  <c r="FK50" i="33" s="1"/>
  <c r="HB50" i="33" s="1"/>
  <c r="DV50" i="33"/>
  <c r="CD50" i="33"/>
  <c r="FN50" i="33" s="1"/>
  <c r="ER50" i="33"/>
  <c r="CZ50" i="33"/>
  <c r="GJ50" i="33" s="1"/>
  <c r="IA50" i="33" s="1"/>
  <c r="DJ70" i="33"/>
  <c r="BR70" i="33"/>
  <c r="FB70" i="33" s="1"/>
  <c r="GS70" i="33" s="1"/>
  <c r="DP70" i="33"/>
  <c r="BX70" i="33"/>
  <c r="FH70" i="33" s="1"/>
  <c r="GY70" i="33" s="1"/>
  <c r="EK70" i="33"/>
  <c r="CS70" i="33"/>
  <c r="GC70" i="33" s="1"/>
  <c r="EB70" i="33"/>
  <c r="CJ70" i="33"/>
  <c r="FT70" i="33" s="1"/>
  <c r="HK70" i="33" s="1"/>
  <c r="DO70" i="33"/>
  <c r="BW70" i="33"/>
  <c r="FG70" i="33" s="1"/>
  <c r="GX70" i="33" s="1"/>
  <c r="ET61" i="33"/>
  <c r="DB61" i="33"/>
  <c r="GL61" i="33" s="1"/>
  <c r="IC61" i="33" s="1"/>
  <c r="EJ61" i="33"/>
  <c r="CR61" i="33"/>
  <c r="GB61" i="33" s="1"/>
  <c r="DN61" i="33"/>
  <c r="BV61" i="33"/>
  <c r="FF61" i="33" s="1"/>
  <c r="GW61" i="33" s="1"/>
  <c r="EF61" i="33"/>
  <c r="CN61" i="33"/>
  <c r="FX61" i="33" s="1"/>
  <c r="HO61" i="33" s="1"/>
  <c r="DK61" i="33"/>
  <c r="BS61" i="33"/>
  <c r="FC61" i="33" s="1"/>
  <c r="GT61" i="33" s="1"/>
  <c r="DX54" i="33"/>
  <c r="CF54" i="33"/>
  <c r="FP54" i="33" s="1"/>
  <c r="DT54" i="33"/>
  <c r="CB54" i="33"/>
  <c r="FL54" i="33" s="1"/>
  <c r="HC54" i="33" s="1"/>
  <c r="EQ54" i="33"/>
  <c r="CY54" i="33"/>
  <c r="GI54" i="33" s="1"/>
  <c r="HZ54" i="33" s="1"/>
  <c r="EE54" i="33"/>
  <c r="CM54" i="33"/>
  <c r="FW54" i="33" s="1"/>
  <c r="HN54" i="33" s="1"/>
  <c r="DJ54" i="33"/>
  <c r="BR54" i="33"/>
  <c r="FB54" i="33" s="1"/>
  <c r="EF48" i="33"/>
  <c r="CN48" i="33"/>
  <c r="FX48" i="33" s="1"/>
  <c r="HO48" i="33" s="1"/>
  <c r="EN48" i="33"/>
  <c r="CV48" i="33"/>
  <c r="GF48" i="33" s="1"/>
  <c r="HW48" i="33" s="1"/>
  <c r="ES48" i="33"/>
  <c r="DA48" i="33"/>
  <c r="GK48" i="33" s="1"/>
  <c r="IB48" i="33" s="1"/>
  <c r="EC48" i="33"/>
  <c r="CK48" i="33"/>
  <c r="FU48" i="33" s="1"/>
  <c r="HL48" i="33" s="1"/>
  <c r="DK48" i="33"/>
  <c r="BS48" i="33"/>
  <c r="FC48" i="33" s="1"/>
  <c r="GT48" i="33" s="1"/>
  <c r="DO73" i="33"/>
  <c r="BW73" i="33"/>
  <c r="FG73" i="33" s="1"/>
  <c r="GX73" i="33" s="1"/>
  <c r="DX73" i="33"/>
  <c r="CF73" i="33"/>
  <c r="FP73" i="33" s="1"/>
  <c r="HG73" i="33" s="1"/>
  <c r="DR73" i="33"/>
  <c r="BZ73" i="33"/>
  <c r="FJ73" i="33" s="1"/>
  <c r="HA73" i="33" s="1"/>
  <c r="EQ73" i="33"/>
  <c r="CY73" i="33"/>
  <c r="GI73" i="33" s="1"/>
  <c r="HZ73" i="33" s="1"/>
  <c r="EC73" i="33"/>
  <c r="CK73" i="33"/>
  <c r="FU73" i="33" s="1"/>
  <c r="HL73" i="33" s="1"/>
  <c r="DL60" i="33"/>
  <c r="BT60" i="33"/>
  <c r="FD60" i="33" s="1"/>
  <c r="GU60" i="33" s="1"/>
  <c r="DW60" i="33"/>
  <c r="CE60" i="33"/>
  <c r="FO60" i="33" s="1"/>
  <c r="HF60" i="33" s="1"/>
  <c r="EA60" i="33"/>
  <c r="CI60" i="33"/>
  <c r="FS60" i="33" s="1"/>
  <c r="HJ60" i="33" s="1"/>
  <c r="EM60" i="33"/>
  <c r="CU60" i="33"/>
  <c r="GE60" i="33" s="1"/>
  <c r="HV60" i="33" s="1"/>
  <c r="DY60" i="33"/>
  <c r="CG60" i="33"/>
  <c r="FQ60" i="33" s="1"/>
  <c r="HH60" i="33" s="1"/>
  <c r="DM67" i="33"/>
  <c r="BU67" i="33"/>
  <c r="FE67" i="33" s="1"/>
  <c r="GV67" i="33" s="1"/>
  <c r="EC67" i="33"/>
  <c r="CK67" i="33"/>
  <c r="FU67" i="33" s="1"/>
  <c r="HL67" i="33" s="1"/>
  <c r="EJ67" i="33"/>
  <c r="CR67" i="33"/>
  <c r="GB67" i="33" s="1"/>
  <c r="HS67" i="33" s="1"/>
  <c r="EU67" i="33"/>
  <c r="DC67" i="33"/>
  <c r="GM67" i="33" s="1"/>
  <c r="ID67" i="33" s="1"/>
  <c r="DY67" i="33"/>
  <c r="CG67" i="33"/>
  <c r="FQ67" i="33" s="1"/>
  <c r="HH67" i="33" s="1"/>
  <c r="DM71" i="33"/>
  <c r="BU71" i="33"/>
  <c r="FE71" i="33" s="1"/>
  <c r="GV71" i="33" s="1"/>
  <c r="DY71" i="33"/>
  <c r="CG71" i="33"/>
  <c r="FQ71" i="33" s="1"/>
  <c r="HH71" i="33" s="1"/>
  <c r="DS71" i="33"/>
  <c r="CA71" i="33"/>
  <c r="FK71" i="33" s="1"/>
  <c r="HB71" i="33" s="1"/>
  <c r="ER71" i="33"/>
  <c r="CZ71" i="33"/>
  <c r="GJ71" i="33" s="1"/>
  <c r="IA71" i="33" s="1"/>
  <c r="EE71" i="33"/>
  <c r="CM71" i="33"/>
  <c r="FW71" i="33" s="1"/>
  <c r="HN71" i="33" s="1"/>
  <c r="DO63" i="33"/>
  <c r="BW63" i="33"/>
  <c r="FG63" i="33" s="1"/>
  <c r="GX63" i="33" s="1"/>
  <c r="DZ63" i="33"/>
  <c r="CH63" i="33"/>
  <c r="FR63" i="33" s="1"/>
  <c r="HI63" i="33" s="1"/>
  <c r="DX63" i="33"/>
  <c r="CF63" i="33"/>
  <c r="FP63" i="33" s="1"/>
  <c r="HG63" i="33" s="1"/>
  <c r="EO63" i="33"/>
  <c r="CW63" i="33"/>
  <c r="GG63" i="33" s="1"/>
  <c r="HX63" i="33" s="1"/>
  <c r="EB63" i="33"/>
  <c r="CJ63" i="33"/>
  <c r="FT63" i="33" s="1"/>
  <c r="HK63" i="33" s="1"/>
  <c r="EN59" i="33"/>
  <c r="CV59" i="33"/>
  <c r="GF59" i="33" s="1"/>
  <c r="HW59" i="33" s="1"/>
  <c r="DP59" i="33"/>
  <c r="BX59" i="33"/>
  <c r="FH59" i="33" s="1"/>
  <c r="GY59" i="33" s="1"/>
  <c r="DR59" i="33"/>
  <c r="BZ59" i="33"/>
  <c r="FJ59" i="33" s="1"/>
  <c r="HA59" i="33" s="1"/>
  <c r="EQ59" i="33"/>
  <c r="CY59" i="33"/>
  <c r="GI59" i="33" s="1"/>
  <c r="HZ59" i="33" s="1"/>
  <c r="ED59" i="33"/>
  <c r="CL59" i="33"/>
  <c r="FV59" i="33" s="1"/>
  <c r="HM59" i="33" s="1"/>
  <c r="ED72" i="33"/>
  <c r="CL72" i="33"/>
  <c r="FV72" i="33" s="1"/>
  <c r="HM72" i="33" s="1"/>
  <c r="EI72" i="33"/>
  <c r="CQ72" i="33"/>
  <c r="GA72" i="33" s="1"/>
  <c r="HR72" i="33" s="1"/>
  <c r="EN72" i="33"/>
  <c r="CV72" i="33"/>
  <c r="GF72" i="33" s="1"/>
  <c r="HW72" i="33" s="1"/>
  <c r="DZ72" i="33"/>
  <c r="CH72" i="33"/>
  <c r="FR72" i="33" s="1"/>
  <c r="HI72" i="33" s="1"/>
  <c r="EC72" i="33"/>
  <c r="CK72" i="33"/>
  <c r="FU72" i="33" s="1"/>
  <c r="HL72" i="33" s="1"/>
  <c r="DO64" i="33"/>
  <c r="BW64" i="33"/>
  <c r="FG64" i="33" s="1"/>
  <c r="GX64" i="33" s="1"/>
  <c r="EK64" i="33"/>
  <c r="CS64" i="33"/>
  <c r="GC64" i="33" s="1"/>
  <c r="HT64" i="33" s="1"/>
  <c r="DQ64" i="33"/>
  <c r="BY64" i="33"/>
  <c r="FI64" i="33" s="1"/>
  <c r="GZ64" i="33" s="1"/>
  <c r="EP64" i="33"/>
  <c r="CX64" i="33"/>
  <c r="GH64" i="33" s="1"/>
  <c r="HY64" i="33" s="1"/>
  <c r="EB64" i="33"/>
  <c r="CJ64" i="33"/>
  <c r="FT64" i="33" s="1"/>
  <c r="HK64" i="33" s="1"/>
  <c r="EF53" i="33"/>
  <c r="CN53" i="33"/>
  <c r="FX53" i="33" s="1"/>
  <c r="HO53" i="33" s="1"/>
  <c r="DK53" i="33"/>
  <c r="BS53" i="33"/>
  <c r="FC53" i="33" s="1"/>
  <c r="GT53" i="33" s="1"/>
  <c r="EN53" i="33"/>
  <c r="CV53" i="33"/>
  <c r="GF53" i="33" s="1"/>
  <c r="HW53" i="33" s="1"/>
  <c r="ET53" i="33"/>
  <c r="DB53" i="33"/>
  <c r="GL53" i="33" s="1"/>
  <c r="IC53" i="33" s="1"/>
  <c r="DY53" i="33"/>
  <c r="CG53" i="33"/>
  <c r="FQ53" i="33" s="1"/>
  <c r="HH53" i="33" s="1"/>
  <c r="DN68" i="33"/>
  <c r="BV68" i="33"/>
  <c r="FF68" i="33" s="1"/>
  <c r="GW68" i="33" s="1"/>
  <c r="DV52" i="33"/>
  <c r="CD52" i="33"/>
  <c r="FN52" i="33" s="1"/>
  <c r="HE52" i="33" s="1"/>
  <c r="DX74" i="33"/>
  <c r="CF74" i="33"/>
  <c r="FP74" i="33" s="1"/>
  <c r="HG74" i="33" s="1"/>
  <c r="ET57" i="33"/>
  <c r="DB57" i="33"/>
  <c r="GL57" i="33" s="1"/>
  <c r="IC57" i="33" s="1"/>
  <c r="ER51" i="33"/>
  <c r="CZ51" i="33"/>
  <c r="GJ51" i="33" s="1"/>
  <c r="IA51" i="33" s="1"/>
  <c r="DU65" i="33"/>
  <c r="CC65" i="33"/>
  <c r="FM65" i="33" s="1"/>
  <c r="HD65" i="33" s="1"/>
  <c r="EQ56" i="33"/>
  <c r="CY56" i="33"/>
  <c r="GI56" i="33" s="1"/>
  <c r="HZ56" i="33" s="1"/>
  <c r="EM75" i="33"/>
  <c r="CU75" i="33"/>
  <c r="GE75" i="33" s="1"/>
  <c r="HV75" i="33" s="1"/>
  <c r="EC55" i="33"/>
  <c r="CK55" i="33"/>
  <c r="FU55" i="33" s="1"/>
  <c r="HL55" i="33" s="1"/>
  <c r="DL50" i="33"/>
  <c r="BT50" i="33"/>
  <c r="FD50" i="33" s="1"/>
  <c r="GU50" i="33" s="1"/>
  <c r="EC61" i="33"/>
  <c r="CK61" i="33"/>
  <c r="FU61" i="33" s="1"/>
  <c r="HL61" i="33" s="1"/>
  <c r="DQ54" i="33"/>
  <c r="BY54" i="33"/>
  <c r="FI54" i="33" s="1"/>
  <c r="GZ54" i="33" s="1"/>
  <c r="EJ73" i="33"/>
  <c r="CR73" i="33"/>
  <c r="GB73" i="33" s="1"/>
  <c r="HS73" i="33" s="1"/>
  <c r="DT67" i="33"/>
  <c r="CB67" i="33"/>
  <c r="FL67" i="33" s="1"/>
  <c r="HC67" i="33" s="1"/>
  <c r="EL71" i="33"/>
  <c r="CT71" i="33"/>
  <c r="GD71" i="33" s="1"/>
  <c r="HU71" i="33" s="1"/>
  <c r="EE59" i="33"/>
  <c r="CM59" i="33"/>
  <c r="FW59" i="33" s="1"/>
  <c r="HN59" i="33" s="1"/>
  <c r="EB72" i="33"/>
  <c r="CJ72" i="33"/>
  <c r="FT72" i="33" s="1"/>
  <c r="HK72" i="33" s="1"/>
  <c r="EI64" i="33"/>
  <c r="CQ64" i="33"/>
  <c r="GA64" i="33" s="1"/>
  <c r="HR64" i="33" s="1"/>
  <c r="CN52" i="24"/>
  <c r="FX52" i="24" s="1"/>
  <c r="CU57" i="24"/>
  <c r="GE57" i="24" s="1"/>
  <c r="HV57" i="24" s="1"/>
  <c r="CA58" i="24"/>
  <c r="FK58" i="24" s="1"/>
  <c r="CA59" i="24"/>
  <c r="FK59" i="24" s="1"/>
  <c r="BX71" i="24"/>
  <c r="FH71" i="24" s="1"/>
  <c r="DA57" i="24"/>
  <c r="GK57" i="24" s="1"/>
  <c r="CW58" i="24"/>
  <c r="GG58" i="24" s="1"/>
  <c r="CX59" i="24"/>
  <c r="GH59" i="24" s="1"/>
  <c r="BR59" i="24"/>
  <c r="FB59" i="24" s="1"/>
  <c r="CE56" i="24"/>
  <c r="FO56" i="24" s="1"/>
  <c r="HF56" i="24" s="1"/>
  <c r="DV76" i="33"/>
  <c r="CD76" i="33"/>
  <c r="FN76" i="33" s="1"/>
  <c r="HE76" i="33" s="1"/>
  <c r="EV76" i="33"/>
  <c r="DD76" i="33"/>
  <c r="GN76" i="33" s="1"/>
  <c r="IE76" i="33" s="1"/>
  <c r="EQ76" i="33"/>
  <c r="CY76" i="33"/>
  <c r="GI76" i="33" s="1"/>
  <c r="HZ76" i="33" s="1"/>
  <c r="EJ76" i="33"/>
  <c r="CR76" i="33"/>
  <c r="GB76" i="33" s="1"/>
  <c r="HS76" i="33" s="1"/>
  <c r="DW76" i="33"/>
  <c r="CE76" i="33"/>
  <c r="FO76" i="33" s="1"/>
  <c r="HF76" i="33" s="1"/>
  <c r="DS68" i="33"/>
  <c r="CA68" i="33"/>
  <c r="FK68" i="33" s="1"/>
  <c r="HB68" i="33" s="1"/>
  <c r="EB68" i="33"/>
  <c r="CJ68" i="33"/>
  <c r="FT68" i="33" s="1"/>
  <c r="HK68" i="33" s="1"/>
  <c r="DO68" i="33"/>
  <c r="BW68" i="33"/>
  <c r="FG68" i="33" s="1"/>
  <c r="GX68" i="33" s="1"/>
  <c r="EN68" i="33"/>
  <c r="CV68" i="33"/>
  <c r="GF68" i="33" s="1"/>
  <c r="HW68" i="33" s="1"/>
  <c r="DR68" i="33"/>
  <c r="BZ68" i="33"/>
  <c r="FJ68" i="33" s="1"/>
  <c r="HA68" i="33" s="1"/>
  <c r="DQ58" i="33"/>
  <c r="BY58" i="33"/>
  <c r="FI58" i="33" s="1"/>
  <c r="GZ58" i="33" s="1"/>
  <c r="EB58" i="33"/>
  <c r="CJ58" i="33"/>
  <c r="FT58" i="33" s="1"/>
  <c r="HK58" i="33" s="1"/>
  <c r="DJ58" i="33"/>
  <c r="BR58" i="33"/>
  <c r="FB58" i="33" s="1"/>
  <c r="GS58" i="33" s="1"/>
  <c r="EI58" i="33"/>
  <c r="CQ58" i="33"/>
  <c r="GA58" i="33" s="1"/>
  <c r="HR58" i="33" s="1"/>
  <c r="DV58" i="33"/>
  <c r="CD58" i="33"/>
  <c r="FN58" i="33" s="1"/>
  <c r="HE58" i="33" s="1"/>
  <c r="DN52" i="33"/>
  <c r="BV52" i="33"/>
  <c r="FF52" i="33" s="1"/>
  <c r="GW52" i="33" s="1"/>
  <c r="ES52" i="33"/>
  <c r="DA52" i="33"/>
  <c r="GK52" i="33" s="1"/>
  <c r="IB52" i="33" s="1"/>
  <c r="DO52" i="33"/>
  <c r="BW52" i="33"/>
  <c r="FG52" i="33" s="1"/>
  <c r="GX52" i="33" s="1"/>
  <c r="DY52" i="33"/>
  <c r="CG52" i="33"/>
  <c r="FQ52" i="33" s="1"/>
  <c r="HH52" i="33" s="1"/>
  <c r="DT52" i="33"/>
  <c r="CB52" i="33"/>
  <c r="FL52" i="33" s="1"/>
  <c r="HC52" i="33" s="1"/>
  <c r="DY74" i="33"/>
  <c r="CG74" i="33"/>
  <c r="FQ74" i="33" s="1"/>
  <c r="HH74" i="33" s="1"/>
  <c r="EH74" i="33"/>
  <c r="CP74" i="33"/>
  <c r="FZ74" i="33" s="1"/>
  <c r="HQ74" i="33" s="1"/>
  <c r="EK74" i="33"/>
  <c r="CS74" i="33"/>
  <c r="GC74" i="33" s="1"/>
  <c r="HT74" i="33" s="1"/>
  <c r="DV74" i="33"/>
  <c r="CD74" i="33"/>
  <c r="FN74" i="33" s="1"/>
  <c r="HE74" i="33" s="1"/>
  <c r="EU74" i="33"/>
  <c r="DC74" i="33"/>
  <c r="GM74" i="33" s="1"/>
  <c r="ID74" i="33" s="1"/>
  <c r="EO66" i="33"/>
  <c r="CW66" i="33"/>
  <c r="GG66" i="33" s="1"/>
  <c r="HX66" i="33" s="1"/>
  <c r="EC66" i="33"/>
  <c r="CK66" i="33"/>
  <c r="FU66" i="33" s="1"/>
  <c r="HL66" i="33" s="1"/>
  <c r="DL66" i="33"/>
  <c r="BT66" i="33"/>
  <c r="FD66" i="33" s="1"/>
  <c r="GU66" i="33" s="1"/>
  <c r="DW66" i="33"/>
  <c r="CE66" i="33"/>
  <c r="FO66" i="33" s="1"/>
  <c r="HF66" i="33" s="1"/>
  <c r="EV66" i="33"/>
  <c r="DD66" i="33"/>
  <c r="GN66" i="33" s="1"/>
  <c r="IE66" i="33" s="1"/>
  <c r="DU57" i="33"/>
  <c r="CC57" i="33"/>
  <c r="FM57" i="33" s="1"/>
  <c r="HD57" i="33" s="1"/>
  <c r="DN57" i="33"/>
  <c r="BV57" i="33"/>
  <c r="FF57" i="33" s="1"/>
  <c r="GW57" i="33" s="1"/>
  <c r="DP57" i="33"/>
  <c r="BX57" i="33"/>
  <c r="FH57" i="33" s="1"/>
  <c r="GY57" i="33" s="1"/>
  <c r="DR57" i="33"/>
  <c r="BZ57" i="33"/>
  <c r="FJ57" i="33" s="1"/>
  <c r="HA57" i="33" s="1"/>
  <c r="EQ57" i="33"/>
  <c r="CY57" i="33"/>
  <c r="GI57" i="33" s="1"/>
  <c r="HZ57" i="33" s="1"/>
  <c r="EF51" i="33"/>
  <c r="CN51" i="33"/>
  <c r="FX51" i="33" s="1"/>
  <c r="HO51" i="33" s="1"/>
  <c r="DK51" i="33"/>
  <c r="BS51" i="33"/>
  <c r="FC51" i="33" s="1"/>
  <c r="GT51" i="33" s="1"/>
  <c r="DP51" i="33"/>
  <c r="BX51" i="33"/>
  <c r="FH51" i="33" s="1"/>
  <c r="GY51" i="33" s="1"/>
  <c r="DT51" i="33"/>
  <c r="CB51" i="33"/>
  <c r="FL51" i="33" s="1"/>
  <c r="HC51" i="33" s="1"/>
  <c r="ES51" i="33"/>
  <c r="DA51" i="33"/>
  <c r="GK51" i="33" s="1"/>
  <c r="IB51" i="33" s="1"/>
  <c r="DO69" i="33"/>
  <c r="BW69" i="33"/>
  <c r="FG69" i="33" s="1"/>
  <c r="GX69" i="33" s="1"/>
  <c r="ED69" i="33"/>
  <c r="CL69" i="33"/>
  <c r="FV69" i="33" s="1"/>
  <c r="HM69" i="33" s="1"/>
  <c r="EF69" i="33"/>
  <c r="CN69" i="33"/>
  <c r="FX69" i="33" s="1"/>
  <c r="HO69" i="33" s="1"/>
  <c r="EH69" i="33"/>
  <c r="CP69" i="33"/>
  <c r="FZ69" i="33" s="1"/>
  <c r="HQ69" i="33" s="1"/>
  <c r="DT69" i="33"/>
  <c r="CB69" i="33"/>
  <c r="FL69" i="33" s="1"/>
  <c r="HC69" i="33" s="1"/>
  <c r="DS65" i="33"/>
  <c r="CA65" i="33"/>
  <c r="FK65" i="33" s="1"/>
  <c r="HB65" i="33" s="1"/>
  <c r="EF65" i="33"/>
  <c r="CN65" i="33"/>
  <c r="FX65" i="33" s="1"/>
  <c r="HO65" i="33" s="1"/>
  <c r="EH65" i="33"/>
  <c r="CP65" i="33"/>
  <c r="FZ65" i="33" s="1"/>
  <c r="HQ65" i="33" s="1"/>
  <c r="EJ65" i="33"/>
  <c r="CR65" i="33"/>
  <c r="GB65" i="33" s="1"/>
  <c r="HS65" i="33" s="1"/>
  <c r="DV65" i="33"/>
  <c r="CD65" i="33"/>
  <c r="FN65" i="33" s="1"/>
  <c r="HE65" i="33" s="1"/>
  <c r="DT56" i="33"/>
  <c r="CB56" i="33"/>
  <c r="FL56" i="33" s="1"/>
  <c r="HC56" i="33" s="1"/>
  <c r="DI56" i="33"/>
  <c r="BQ56" i="33"/>
  <c r="FA56" i="33" s="1"/>
  <c r="GR56" i="33" s="1"/>
  <c r="EG56" i="33"/>
  <c r="CO56" i="33"/>
  <c r="FY56" i="33" s="1"/>
  <c r="HP56" i="33" s="1"/>
  <c r="EK56" i="33"/>
  <c r="CS56" i="33"/>
  <c r="GC56" i="33" s="1"/>
  <c r="HT56" i="33" s="1"/>
  <c r="DS56" i="33"/>
  <c r="CA56" i="33"/>
  <c r="FK56" i="33" s="1"/>
  <c r="HB56" i="33" s="1"/>
  <c r="EA49" i="33"/>
  <c r="CI49" i="33"/>
  <c r="FS49" i="33" s="1"/>
  <c r="HJ49" i="33" s="1"/>
  <c r="DJ49" i="33"/>
  <c r="BR49" i="33"/>
  <c r="FB49" i="33" s="1"/>
  <c r="GS49" i="33" s="1"/>
  <c r="DL49" i="33"/>
  <c r="BT49" i="33"/>
  <c r="FD49" i="33" s="1"/>
  <c r="GU49" i="33" s="1"/>
  <c r="DI49" i="33"/>
  <c r="BQ49" i="33"/>
  <c r="FA49" i="33" s="1"/>
  <c r="GR49" i="33" s="1"/>
  <c r="DX49" i="33"/>
  <c r="CF49" i="33"/>
  <c r="FP49" i="33" s="1"/>
  <c r="HG49" i="33" s="1"/>
  <c r="EL75" i="33"/>
  <c r="CT75" i="33"/>
  <c r="GD75" i="33" s="1"/>
  <c r="HU75" i="33" s="1"/>
  <c r="EV75" i="33"/>
  <c r="DD75" i="33"/>
  <c r="GN75" i="33" s="1"/>
  <c r="IE75" i="33" s="1"/>
  <c r="DL75" i="33"/>
  <c r="BT75" i="33"/>
  <c r="FD75" i="33" s="1"/>
  <c r="GU75" i="33" s="1"/>
  <c r="DP75" i="33"/>
  <c r="BX75" i="33"/>
  <c r="FH75" i="33" s="1"/>
  <c r="GY75" i="33" s="1"/>
  <c r="DO75" i="33"/>
  <c r="BW75" i="33"/>
  <c r="FG75" i="33" s="1"/>
  <c r="GX75" i="33" s="1"/>
  <c r="ED62" i="33"/>
  <c r="CL62" i="33"/>
  <c r="FV62" i="33" s="1"/>
  <c r="HM62" i="33" s="1"/>
  <c r="EU62" i="33"/>
  <c r="DC62" i="33"/>
  <c r="GM62" i="33" s="1"/>
  <c r="ID62" i="33" s="1"/>
  <c r="EM62" i="33"/>
  <c r="CU62" i="33"/>
  <c r="GE62" i="33" s="1"/>
  <c r="HV62" i="33" s="1"/>
  <c r="DY62" i="33"/>
  <c r="CG62" i="33"/>
  <c r="FQ62" i="33" s="1"/>
  <c r="HH62" i="33" s="1"/>
  <c r="DL62" i="33"/>
  <c r="BT62" i="33"/>
  <c r="FD62" i="33" s="1"/>
  <c r="GU62" i="33" s="1"/>
  <c r="EV55" i="33"/>
  <c r="DD55" i="33"/>
  <c r="GN55" i="33" s="1"/>
  <c r="IE55" i="33" s="1"/>
  <c r="DP55" i="33"/>
  <c r="BX55" i="33"/>
  <c r="FH55" i="33" s="1"/>
  <c r="GY55" i="33" s="1"/>
  <c r="EQ55" i="33"/>
  <c r="CY55" i="33"/>
  <c r="GI55" i="33" s="1"/>
  <c r="HZ55" i="33" s="1"/>
  <c r="EE55" i="33"/>
  <c r="CM55" i="33"/>
  <c r="FW55" i="33" s="1"/>
  <c r="HN55" i="33" s="1"/>
  <c r="DJ55" i="33"/>
  <c r="BR55" i="33"/>
  <c r="FB55" i="33" s="1"/>
  <c r="GS55" i="33" s="1"/>
  <c r="EN50" i="33"/>
  <c r="CV50" i="33"/>
  <c r="GF50" i="33" s="1"/>
  <c r="HW50" i="33" s="1"/>
  <c r="EO50" i="33"/>
  <c r="CW50" i="33"/>
  <c r="GG50" i="33" s="1"/>
  <c r="HX50" i="33" s="1"/>
  <c r="EG50" i="33"/>
  <c r="CO50" i="33"/>
  <c r="FY50" i="33" s="1"/>
  <c r="HP50" i="33" s="1"/>
  <c r="ED50" i="33"/>
  <c r="CL50" i="33"/>
  <c r="FV50" i="33" s="1"/>
  <c r="HM50" i="33" s="1"/>
  <c r="DM50" i="33"/>
  <c r="BU50" i="33"/>
  <c r="FE50" i="33" s="1"/>
  <c r="GV50" i="33" s="1"/>
  <c r="DX70" i="33"/>
  <c r="CF70" i="33"/>
  <c r="FP70" i="33" s="1"/>
  <c r="HG70" i="33" s="1"/>
  <c r="EF70" i="33"/>
  <c r="CN70" i="33"/>
  <c r="FX70" i="33" s="1"/>
  <c r="HO70" i="33" s="1"/>
  <c r="DK70" i="33"/>
  <c r="BS70" i="33"/>
  <c r="FC70" i="33" s="1"/>
  <c r="GT70" i="33" s="1"/>
  <c r="EJ70" i="33"/>
  <c r="CR70" i="33"/>
  <c r="GB70" i="33" s="1"/>
  <c r="HS70" i="33" s="1"/>
  <c r="DW70" i="33"/>
  <c r="CE70" i="33"/>
  <c r="FO70" i="33" s="1"/>
  <c r="HF70" i="33" s="1"/>
  <c r="DT61" i="33"/>
  <c r="CB61" i="33"/>
  <c r="FL61" i="33" s="1"/>
  <c r="HC61" i="33" s="1"/>
  <c r="EU61" i="33"/>
  <c r="DC61" i="33"/>
  <c r="GM61" i="33" s="1"/>
  <c r="ID61" i="33" s="1"/>
  <c r="EB61" i="33"/>
  <c r="CJ61" i="33"/>
  <c r="FT61" i="33" s="1"/>
  <c r="HK61" i="33" s="1"/>
  <c r="EN61" i="33"/>
  <c r="CV61" i="33"/>
  <c r="GF61" i="33" s="1"/>
  <c r="HW61" i="33" s="1"/>
  <c r="DS61" i="33"/>
  <c r="CA61" i="33"/>
  <c r="FK61" i="33" s="1"/>
  <c r="HB61" i="33" s="1"/>
  <c r="ES54" i="33"/>
  <c r="DA54" i="33"/>
  <c r="GK54" i="33" s="1"/>
  <c r="IB54" i="33" s="1"/>
  <c r="EN54" i="33"/>
  <c r="CV54" i="33"/>
  <c r="GF54" i="33" s="1"/>
  <c r="HW54" i="33" s="1"/>
  <c r="DN54" i="33"/>
  <c r="BV54" i="33"/>
  <c r="FF54" i="33" s="1"/>
  <c r="GW54" i="33" s="1"/>
  <c r="EM54" i="33"/>
  <c r="CU54" i="33"/>
  <c r="GE54" i="33" s="1"/>
  <c r="HV54" i="33" s="1"/>
  <c r="DR54" i="33"/>
  <c r="BZ54" i="33"/>
  <c r="FJ54" i="33" s="1"/>
  <c r="HA54" i="33" s="1"/>
  <c r="EG48" i="33"/>
  <c r="CO48" i="33"/>
  <c r="FY48" i="33" s="1"/>
  <c r="HP48" i="33" s="1"/>
  <c r="DP48" i="33"/>
  <c r="BX48" i="33"/>
  <c r="FH48" i="33" s="1"/>
  <c r="GY48" i="33" s="1"/>
  <c r="DI48" i="33"/>
  <c r="BQ48" i="33"/>
  <c r="FA48" i="33" s="1"/>
  <c r="GR48" i="33" s="1"/>
  <c r="EL48" i="33"/>
  <c r="CT48" i="33"/>
  <c r="GD48" i="33" s="1"/>
  <c r="HU48" i="33" s="1"/>
  <c r="DS48" i="33"/>
  <c r="CA48" i="33"/>
  <c r="FK48" i="33" s="1"/>
  <c r="HB48" i="33" s="1"/>
  <c r="EL73" i="33"/>
  <c r="CT73" i="33"/>
  <c r="GD73" i="33" s="1"/>
  <c r="HU73" i="33" s="1"/>
  <c r="EU73" i="33"/>
  <c r="DC73" i="33"/>
  <c r="GM73" i="33" s="1"/>
  <c r="ID73" i="33" s="1"/>
  <c r="DZ73" i="33"/>
  <c r="CH73" i="33"/>
  <c r="FR73" i="33" s="1"/>
  <c r="HI73" i="33" s="1"/>
  <c r="DL73" i="33"/>
  <c r="BT73" i="33"/>
  <c r="FD73" i="33" s="1"/>
  <c r="GU73" i="33" s="1"/>
  <c r="EK73" i="33"/>
  <c r="CS73" i="33"/>
  <c r="GC73" i="33" s="1"/>
  <c r="HT73" i="33" s="1"/>
  <c r="DU60" i="33"/>
  <c r="CC60" i="33"/>
  <c r="FM60" i="33" s="1"/>
  <c r="HD60" i="33" s="1"/>
  <c r="EI60" i="33"/>
  <c r="CQ60" i="33"/>
  <c r="GA60" i="33" s="1"/>
  <c r="HR60" i="33" s="1"/>
  <c r="EK60" i="33"/>
  <c r="CS60" i="33"/>
  <c r="GC60" i="33" s="1"/>
  <c r="HT60" i="33" s="1"/>
  <c r="DP60" i="33"/>
  <c r="BX60" i="33"/>
  <c r="FH60" i="33" s="1"/>
  <c r="GY60" i="33" s="1"/>
  <c r="EG60" i="33"/>
  <c r="CO60" i="33"/>
  <c r="FY60" i="33" s="1"/>
  <c r="HP60" i="33" s="1"/>
  <c r="EL67" i="33"/>
  <c r="CT67" i="33"/>
  <c r="GD67" i="33" s="1"/>
  <c r="HU67" i="33" s="1"/>
  <c r="EQ67" i="33"/>
  <c r="CY67" i="33"/>
  <c r="GI67" i="33" s="1"/>
  <c r="HZ67" i="33" s="1"/>
  <c r="DN67" i="33"/>
  <c r="BV67" i="33"/>
  <c r="FF67" i="33" s="1"/>
  <c r="GW67" i="33" s="1"/>
  <c r="DP67" i="33"/>
  <c r="BX67" i="33"/>
  <c r="FH67" i="33" s="1"/>
  <c r="GY67" i="33" s="1"/>
  <c r="EG67" i="33"/>
  <c r="CO67" i="33"/>
  <c r="FY67" i="33" s="1"/>
  <c r="HP67" i="33" s="1"/>
  <c r="EH71" i="33"/>
  <c r="CP71" i="33"/>
  <c r="FZ71" i="33" s="1"/>
  <c r="HQ71" i="33" s="1"/>
  <c r="ES71" i="33"/>
  <c r="DA71" i="33"/>
  <c r="GK71" i="33" s="1"/>
  <c r="IB71" i="33" s="1"/>
  <c r="EA71" i="33"/>
  <c r="CI71" i="33"/>
  <c r="FS71" i="33" s="1"/>
  <c r="HJ71" i="33" s="1"/>
  <c r="DN71" i="33"/>
  <c r="BV71" i="33"/>
  <c r="FF71" i="33" s="1"/>
  <c r="GW71" i="33" s="1"/>
  <c r="EM71" i="33"/>
  <c r="CU71" i="33"/>
  <c r="GE71" i="33" s="1"/>
  <c r="HV71" i="33" s="1"/>
  <c r="EL63" i="33"/>
  <c r="CT63" i="33"/>
  <c r="GD63" i="33" s="1"/>
  <c r="HU63" i="33" s="1"/>
  <c r="EU63" i="33"/>
  <c r="DC63" i="33"/>
  <c r="GM63" i="33" s="1"/>
  <c r="ID63" i="33" s="1"/>
  <c r="EF63" i="33"/>
  <c r="CN63" i="33"/>
  <c r="FX63" i="33" s="1"/>
  <c r="HO63" i="33" s="1"/>
  <c r="DK63" i="33"/>
  <c r="BS63" i="33"/>
  <c r="FC63" i="33" s="1"/>
  <c r="GT63" i="33" s="1"/>
  <c r="EJ63" i="33"/>
  <c r="CR63" i="33"/>
  <c r="GB63" i="33" s="1"/>
  <c r="HS63" i="33" s="1"/>
  <c r="DY59" i="33"/>
  <c r="CG59" i="33"/>
  <c r="FQ59" i="33" s="1"/>
  <c r="HH59" i="33" s="1"/>
  <c r="EJ59" i="33"/>
  <c r="CR59" i="33"/>
  <c r="GB59" i="33" s="1"/>
  <c r="HS59" i="33" s="1"/>
  <c r="DZ59" i="33"/>
  <c r="CH59" i="33"/>
  <c r="FR59" i="33" s="1"/>
  <c r="HI59" i="33" s="1"/>
  <c r="DM59" i="33"/>
  <c r="BU59" i="33"/>
  <c r="FE59" i="33" s="1"/>
  <c r="GV59" i="33" s="1"/>
  <c r="EL59" i="33"/>
  <c r="CT59" i="33"/>
  <c r="GD59" i="33" s="1"/>
  <c r="HU59" i="33" s="1"/>
  <c r="DM72" i="33"/>
  <c r="BU72" i="33"/>
  <c r="FE72" i="33" s="1"/>
  <c r="GV72" i="33" s="1"/>
  <c r="DV72" i="33"/>
  <c r="CD72" i="33"/>
  <c r="FN72" i="33" s="1"/>
  <c r="HE72" i="33" s="1"/>
  <c r="DI72" i="33"/>
  <c r="BQ72" i="33"/>
  <c r="FA72" i="33" s="1"/>
  <c r="GR72" i="33" s="1"/>
  <c r="EH72" i="33"/>
  <c r="CP72" i="33"/>
  <c r="FZ72" i="33" s="1"/>
  <c r="HQ72" i="33" s="1"/>
  <c r="EK72" i="33"/>
  <c r="CS72" i="33"/>
  <c r="GC72" i="33" s="1"/>
  <c r="HT72" i="33" s="1"/>
  <c r="EU64" i="33"/>
  <c r="DC64" i="33"/>
  <c r="GM64" i="33" s="1"/>
  <c r="ID64" i="33" s="1"/>
  <c r="ES64" i="33"/>
  <c r="DA64" i="33"/>
  <c r="GK64" i="33" s="1"/>
  <c r="IB64" i="33" s="1"/>
  <c r="DY64" i="33"/>
  <c r="CG64" i="33"/>
  <c r="FQ64" i="33" s="1"/>
  <c r="HH64" i="33" s="1"/>
  <c r="DK64" i="33"/>
  <c r="BS64" i="33"/>
  <c r="FC64" i="33" s="1"/>
  <c r="GT64" i="33" s="1"/>
  <c r="EJ64" i="33"/>
  <c r="CR64" i="33"/>
  <c r="GB64" i="33" s="1"/>
  <c r="HS64" i="33" s="1"/>
  <c r="DR53" i="33"/>
  <c r="BZ53" i="33"/>
  <c r="FJ53" i="33" s="1"/>
  <c r="HA53" i="33" s="1"/>
  <c r="DX53" i="33"/>
  <c r="CF53" i="33"/>
  <c r="FP53" i="33" s="1"/>
  <c r="HG53" i="33" s="1"/>
  <c r="DP53" i="33"/>
  <c r="BX53" i="33"/>
  <c r="FH53" i="33" s="1"/>
  <c r="GY53" i="33" s="1"/>
  <c r="DO53" i="33"/>
  <c r="BW53" i="33"/>
  <c r="FG53" i="33" s="1"/>
  <c r="GX53" i="33" s="1"/>
  <c r="EG53" i="33"/>
  <c r="CO53" i="33"/>
  <c r="FY53" i="33" s="1"/>
  <c r="HP53" i="33" s="1"/>
  <c r="DS76" i="33"/>
  <c r="CA76" i="33"/>
  <c r="FK76" i="33" s="1"/>
  <c r="HB76" i="33" s="1"/>
  <c r="DQ68" i="33"/>
  <c r="BY68" i="33"/>
  <c r="FI68" i="33" s="1"/>
  <c r="GZ68" i="33" s="1"/>
  <c r="DU58" i="33"/>
  <c r="CC58" i="33"/>
  <c r="FM58" i="33" s="1"/>
  <c r="HD58" i="33" s="1"/>
  <c r="DZ74" i="33"/>
  <c r="CH74" i="33"/>
  <c r="FR74" i="33" s="1"/>
  <c r="HI74" i="33" s="1"/>
  <c r="EP74" i="33"/>
  <c r="CX74" i="33"/>
  <c r="GH74" i="33" s="1"/>
  <c r="HY74" i="33" s="1"/>
  <c r="EU66" i="33"/>
  <c r="DC66" i="33"/>
  <c r="GM66" i="33" s="1"/>
  <c r="ID66" i="33" s="1"/>
  <c r="EQ51" i="33"/>
  <c r="CY51" i="33"/>
  <c r="GI51" i="33" s="1"/>
  <c r="HZ51" i="33" s="1"/>
  <c r="ER69" i="33"/>
  <c r="CZ69" i="33"/>
  <c r="GJ69" i="33" s="1"/>
  <c r="IA69" i="33" s="1"/>
  <c r="DX56" i="33"/>
  <c r="CF56" i="33"/>
  <c r="FP56" i="33" s="1"/>
  <c r="HG56" i="33" s="1"/>
  <c r="ES49" i="33"/>
  <c r="DA49" i="33"/>
  <c r="GK49" i="33" s="1"/>
  <c r="IB49" i="33" s="1"/>
  <c r="DI75" i="33"/>
  <c r="BQ75" i="33"/>
  <c r="FA75" i="33" s="1"/>
  <c r="GR75" i="33" s="1"/>
  <c r="DK62" i="33"/>
  <c r="BS62" i="33"/>
  <c r="FC62" i="33" s="1"/>
  <c r="GT62" i="33" s="1"/>
  <c r="EH55" i="33"/>
  <c r="CP55" i="33"/>
  <c r="FZ55" i="33" s="1"/>
  <c r="HQ55" i="33" s="1"/>
  <c r="EN70" i="33"/>
  <c r="CV70" i="33"/>
  <c r="GF70" i="33" s="1"/>
  <c r="HW70" i="33" s="1"/>
  <c r="ED61" i="33"/>
  <c r="CL61" i="33"/>
  <c r="FV61" i="33" s="1"/>
  <c r="HM61" i="33" s="1"/>
  <c r="DK54" i="33"/>
  <c r="BS54" i="33"/>
  <c r="FC54" i="33" s="1"/>
  <c r="GT54" i="33" s="1"/>
  <c r="EK48" i="33"/>
  <c r="CS48" i="33"/>
  <c r="GC48" i="33" s="1"/>
  <c r="HT48" i="33" s="1"/>
  <c r="DY73" i="33"/>
  <c r="CG73" i="33"/>
  <c r="FQ73" i="33" s="1"/>
  <c r="HH73" i="33" s="1"/>
  <c r="EB60" i="33"/>
  <c r="CJ60" i="33"/>
  <c r="FT60" i="33" s="1"/>
  <c r="HK60" i="33" s="1"/>
  <c r="DI71" i="33"/>
  <c r="BQ71" i="33"/>
  <c r="FA71" i="33" s="1"/>
  <c r="GR71" i="33" s="1"/>
  <c r="DL71" i="33"/>
  <c r="BT71" i="33"/>
  <c r="FD71" i="33" s="1"/>
  <c r="GU71" i="33" s="1"/>
  <c r="ER59" i="33"/>
  <c r="CZ59" i="33"/>
  <c r="GJ59" i="33" s="1"/>
  <c r="IA59" i="33" s="1"/>
  <c r="DP72" i="33"/>
  <c r="BX72" i="33"/>
  <c r="FH72" i="33" s="1"/>
  <c r="GY72" i="33" s="1"/>
  <c r="EF64" i="33"/>
  <c r="CN64" i="33"/>
  <c r="FX64" i="33" s="1"/>
  <c r="HO64" i="33" s="1"/>
  <c r="DJ53" i="33"/>
  <c r="BR53" i="33"/>
  <c r="FB53" i="33" s="1"/>
  <c r="GS53" i="33" s="1"/>
  <c r="DS29" i="27"/>
  <c r="ED76" i="33"/>
  <c r="CL76" i="33"/>
  <c r="FV76" i="33" s="1"/>
  <c r="DN76" i="33"/>
  <c r="BV76" i="33"/>
  <c r="FF76" i="33" s="1"/>
  <c r="DQ76" i="33"/>
  <c r="BY76" i="33"/>
  <c r="FI76" i="33" s="1"/>
  <c r="ES76" i="33"/>
  <c r="DA76" i="33"/>
  <c r="GK76" i="33" s="1"/>
  <c r="EE76" i="33"/>
  <c r="CM76" i="33"/>
  <c r="FW76" i="33" s="1"/>
  <c r="EJ68" i="33"/>
  <c r="CR68" i="33"/>
  <c r="GB68" i="33" s="1"/>
  <c r="DM68" i="33"/>
  <c r="BU68" i="33"/>
  <c r="FE68" i="33" s="1"/>
  <c r="DW68" i="33"/>
  <c r="CE68" i="33"/>
  <c r="FO68" i="33" s="1"/>
  <c r="EV68" i="33"/>
  <c r="DD68" i="33"/>
  <c r="GN68" i="33" s="1"/>
  <c r="DZ68" i="33"/>
  <c r="CH68" i="33"/>
  <c r="FR68" i="33" s="1"/>
  <c r="EG58" i="33"/>
  <c r="CO58" i="33"/>
  <c r="FY58" i="33" s="1"/>
  <c r="ER58" i="33"/>
  <c r="CZ58" i="33"/>
  <c r="GJ58" i="33" s="1"/>
  <c r="DR58" i="33"/>
  <c r="BZ58" i="33"/>
  <c r="FJ58" i="33" s="1"/>
  <c r="EQ58" i="33"/>
  <c r="CY58" i="33"/>
  <c r="GI58" i="33" s="1"/>
  <c r="ED58" i="33"/>
  <c r="CL58" i="33"/>
  <c r="FV58" i="33" s="1"/>
  <c r="EU52" i="33"/>
  <c r="DC52" i="33"/>
  <c r="GM52" i="33" s="1"/>
  <c r="DL52" i="33"/>
  <c r="BT52" i="33"/>
  <c r="FD52" i="33" s="1"/>
  <c r="EC52" i="33"/>
  <c r="CK52" i="33"/>
  <c r="FU52" i="33" s="1"/>
  <c r="EG52" i="33"/>
  <c r="CO52" i="33"/>
  <c r="FY52" i="33" s="1"/>
  <c r="EB52" i="33"/>
  <c r="CJ52" i="33"/>
  <c r="FT52" i="33" s="1"/>
  <c r="EA74" i="33"/>
  <c r="CI74" i="33"/>
  <c r="FS74" i="33" s="1"/>
  <c r="EN74" i="33"/>
  <c r="CV74" i="33"/>
  <c r="GF74" i="33" s="1"/>
  <c r="DU74" i="33"/>
  <c r="CC74" i="33"/>
  <c r="FM74" i="33" s="1"/>
  <c r="ET74" i="33"/>
  <c r="DB74" i="33"/>
  <c r="GL74" i="33" s="1"/>
  <c r="EF74" i="33"/>
  <c r="CN74" i="33"/>
  <c r="FX74" i="33" s="1"/>
  <c r="DM66" i="33"/>
  <c r="BU66" i="33"/>
  <c r="FE66" i="33" s="1"/>
  <c r="DT66" i="33"/>
  <c r="CB66" i="33"/>
  <c r="FL66" i="33" s="1"/>
  <c r="DR66" i="33"/>
  <c r="BZ66" i="33"/>
  <c r="FJ66" i="33" s="1"/>
  <c r="DV66" i="33"/>
  <c r="CD66" i="33"/>
  <c r="FN66" i="33" s="1"/>
  <c r="EE66" i="33"/>
  <c r="CM66" i="33"/>
  <c r="FW66" i="33" s="1"/>
  <c r="EE57" i="33"/>
  <c r="CM57" i="33"/>
  <c r="FW57" i="33" s="1"/>
  <c r="DT57" i="33"/>
  <c r="CB57" i="33"/>
  <c r="FL57" i="33" s="1"/>
  <c r="DX57" i="33"/>
  <c r="CF57" i="33"/>
  <c r="FP57" i="33" s="1"/>
  <c r="EB57" i="33"/>
  <c r="CJ57" i="33"/>
  <c r="FT57" i="33" s="1"/>
  <c r="DZ57" i="33"/>
  <c r="CH57" i="33"/>
  <c r="FR57" i="33" s="1"/>
  <c r="DS51" i="33"/>
  <c r="CA51" i="33"/>
  <c r="FK51" i="33" s="1"/>
  <c r="DI51" i="33"/>
  <c r="BQ51" i="33"/>
  <c r="FA51" i="33" s="1"/>
  <c r="DW51" i="33"/>
  <c r="CE51" i="33"/>
  <c r="FO51" i="33" s="1"/>
  <c r="DZ51" i="33"/>
  <c r="CH51" i="33"/>
  <c r="FR51" i="33" s="1"/>
  <c r="EB51" i="33"/>
  <c r="CJ51" i="33"/>
  <c r="FT51" i="33" s="1"/>
  <c r="EM69" i="33"/>
  <c r="CU69" i="33"/>
  <c r="GE69" i="33" s="1"/>
  <c r="EN69" i="33"/>
  <c r="CV69" i="33"/>
  <c r="GF69" i="33" s="1"/>
  <c r="EP69" i="33"/>
  <c r="CX69" i="33"/>
  <c r="GH69" i="33" s="1"/>
  <c r="ET69" i="33"/>
  <c r="DB69" i="33"/>
  <c r="GL69" i="33" s="1"/>
  <c r="EB69" i="33"/>
  <c r="CJ69" i="33"/>
  <c r="FT69" i="33" s="1"/>
  <c r="EB65" i="33"/>
  <c r="CJ65" i="33"/>
  <c r="FT65" i="33" s="1"/>
  <c r="EP65" i="33"/>
  <c r="CX65" i="33"/>
  <c r="GH65" i="33" s="1"/>
  <c r="ER65" i="33"/>
  <c r="CZ65" i="33"/>
  <c r="GJ65" i="33" s="1"/>
  <c r="EV65" i="33"/>
  <c r="DD65" i="33"/>
  <c r="GN65" i="33" s="1"/>
  <c r="ED65" i="33"/>
  <c r="CL65" i="33"/>
  <c r="FV65" i="33" s="1"/>
  <c r="DW56" i="33"/>
  <c r="CE56" i="33"/>
  <c r="FO56" i="33" s="1"/>
  <c r="DU56" i="33"/>
  <c r="CC56" i="33"/>
  <c r="FM56" i="33" s="1"/>
  <c r="ES56" i="33"/>
  <c r="DA56" i="33"/>
  <c r="GK56" i="33" s="1"/>
  <c r="EU56" i="33"/>
  <c r="DC56" i="33"/>
  <c r="GM56" i="33" s="1"/>
  <c r="EA56" i="33"/>
  <c r="CI56" i="33"/>
  <c r="FS56" i="33" s="1"/>
  <c r="EB49" i="33"/>
  <c r="CJ49" i="33"/>
  <c r="FT49" i="33" s="1"/>
  <c r="DT49" i="33"/>
  <c r="CB49" i="33"/>
  <c r="FL49" i="33" s="1"/>
  <c r="DV49" i="33"/>
  <c r="CD49" i="33"/>
  <c r="FN49" i="33" s="1"/>
  <c r="DQ49" i="33"/>
  <c r="BY49" i="33"/>
  <c r="FI49" i="33" s="1"/>
  <c r="EF49" i="33"/>
  <c r="CN49" i="33"/>
  <c r="FX49" i="33" s="1"/>
  <c r="DJ75" i="33"/>
  <c r="BR75" i="33"/>
  <c r="FB75" i="33" s="1"/>
  <c r="EB75" i="33"/>
  <c r="CJ75" i="33"/>
  <c r="FT75" i="33" s="1"/>
  <c r="DU75" i="33"/>
  <c r="CC75" i="33"/>
  <c r="FM75" i="33" s="1"/>
  <c r="DY75" i="33"/>
  <c r="CG75" i="33"/>
  <c r="FQ75" i="33" s="1"/>
  <c r="DW75" i="33"/>
  <c r="CE75" i="33"/>
  <c r="FO75" i="33" s="1"/>
  <c r="ES62" i="33"/>
  <c r="DA62" i="33"/>
  <c r="GK62" i="33" s="1"/>
  <c r="DR62" i="33"/>
  <c r="BZ62" i="33"/>
  <c r="FJ62" i="33" s="1"/>
  <c r="DP62" i="33"/>
  <c r="BX62" i="33"/>
  <c r="FH62" i="33" s="1"/>
  <c r="EG62" i="33"/>
  <c r="CO62" i="33"/>
  <c r="FY62" i="33" s="1"/>
  <c r="DT62" i="33"/>
  <c r="CB62" i="33"/>
  <c r="FL62" i="33" s="1"/>
  <c r="DU55" i="33"/>
  <c r="CC55" i="33"/>
  <c r="FM55" i="33" s="1"/>
  <c r="EK55" i="33"/>
  <c r="CS55" i="33"/>
  <c r="GC55" i="33" s="1"/>
  <c r="DN55" i="33"/>
  <c r="BV55" i="33"/>
  <c r="FF55" i="33" s="1"/>
  <c r="EM55" i="33"/>
  <c r="CU55" i="33"/>
  <c r="GE55" i="33" s="1"/>
  <c r="DR55" i="33"/>
  <c r="BZ55" i="33"/>
  <c r="FJ55" i="33" s="1"/>
  <c r="DK50" i="33"/>
  <c r="BS50" i="33"/>
  <c r="FC50" i="33" s="1"/>
  <c r="DQ50" i="33"/>
  <c r="BY50" i="33"/>
  <c r="FI50" i="33" s="1"/>
  <c r="EU50" i="33"/>
  <c r="DC50" i="33"/>
  <c r="GM50" i="33" s="1"/>
  <c r="EL50" i="33"/>
  <c r="CT50" i="33"/>
  <c r="GD50" i="33" s="1"/>
  <c r="DU50" i="33"/>
  <c r="CC50" i="33"/>
  <c r="FM50" i="33" s="1"/>
  <c r="DY70" i="33"/>
  <c r="CG70" i="33"/>
  <c r="FQ70" i="33" s="1"/>
  <c r="EV70" i="33"/>
  <c r="DD70" i="33"/>
  <c r="GN70" i="33" s="1"/>
  <c r="DS70" i="33"/>
  <c r="CA70" i="33"/>
  <c r="FK70" i="33" s="1"/>
  <c r="ER70" i="33"/>
  <c r="CZ70" i="33"/>
  <c r="GJ70" i="33" s="1"/>
  <c r="EE70" i="33"/>
  <c r="CM70" i="33"/>
  <c r="FW70" i="33" s="1"/>
  <c r="DU61" i="33"/>
  <c r="CC61" i="33"/>
  <c r="FM61" i="33" s="1"/>
  <c r="DL61" i="33"/>
  <c r="BT61" i="33"/>
  <c r="FD61" i="33" s="1"/>
  <c r="EM61" i="33"/>
  <c r="CU61" i="33"/>
  <c r="GE61" i="33" s="1"/>
  <c r="EV61" i="33"/>
  <c r="DD61" i="33"/>
  <c r="GN61" i="33" s="1"/>
  <c r="EA61" i="33"/>
  <c r="CI61" i="33"/>
  <c r="FS61" i="33" s="1"/>
  <c r="DL54" i="33"/>
  <c r="BT54" i="33"/>
  <c r="FD54" i="33" s="1"/>
  <c r="DU54" i="33"/>
  <c r="CC54" i="33"/>
  <c r="FM54" i="33" s="1"/>
  <c r="DV54" i="33"/>
  <c r="CD54" i="33"/>
  <c r="FN54" i="33" s="1"/>
  <c r="EU54" i="33"/>
  <c r="DC54" i="33"/>
  <c r="GM54" i="33" s="1"/>
  <c r="DZ54" i="33"/>
  <c r="CH54" i="33"/>
  <c r="FR54" i="33" s="1"/>
  <c r="EO48" i="33"/>
  <c r="CW48" i="33"/>
  <c r="GG48" i="33" s="1"/>
  <c r="DY48" i="33"/>
  <c r="CG48" i="33"/>
  <c r="FQ48" i="33" s="1"/>
  <c r="DR48" i="33"/>
  <c r="BZ48" i="33"/>
  <c r="FJ48" i="33" s="1"/>
  <c r="EU48" i="33"/>
  <c r="DC48" i="33"/>
  <c r="GM48" i="33" s="1"/>
  <c r="EA48" i="33"/>
  <c r="CI48" i="33"/>
  <c r="FS48" i="33" s="1"/>
  <c r="DP73" i="33"/>
  <c r="BX73" i="33"/>
  <c r="FH73" i="33" s="1"/>
  <c r="DI73" i="33"/>
  <c r="BQ73" i="33"/>
  <c r="FA73" i="33" s="1"/>
  <c r="EH73" i="33"/>
  <c r="CP73" i="33"/>
  <c r="FZ73" i="33" s="1"/>
  <c r="DT73" i="33"/>
  <c r="CB73" i="33"/>
  <c r="FL73" i="33" s="1"/>
  <c r="ES73" i="33"/>
  <c r="DA73" i="33"/>
  <c r="GK73" i="33" s="1"/>
  <c r="DV60" i="33"/>
  <c r="CD60" i="33"/>
  <c r="FN60" i="33" s="1"/>
  <c r="ES60" i="33"/>
  <c r="DA60" i="33"/>
  <c r="GK60" i="33" s="1"/>
  <c r="EU60" i="33"/>
  <c r="DC60" i="33"/>
  <c r="GM60" i="33" s="1"/>
  <c r="DX60" i="33"/>
  <c r="CF60" i="33"/>
  <c r="FP60" i="33" s="1"/>
  <c r="EO60" i="33"/>
  <c r="CW60" i="33"/>
  <c r="GG60" i="33" s="1"/>
  <c r="DS67" i="33"/>
  <c r="CA67" i="33"/>
  <c r="FK67" i="33" s="1"/>
  <c r="DJ67" i="33"/>
  <c r="BR67" i="33"/>
  <c r="FB67" i="33" s="1"/>
  <c r="EB67" i="33"/>
  <c r="CJ67" i="33"/>
  <c r="FT67" i="33" s="1"/>
  <c r="DX67" i="33"/>
  <c r="CF67" i="33"/>
  <c r="FP67" i="33" s="1"/>
  <c r="EO67" i="33"/>
  <c r="CW67" i="33"/>
  <c r="GG67" i="33" s="1"/>
  <c r="DQ71" i="33"/>
  <c r="BY71" i="33"/>
  <c r="FI71" i="33" s="1"/>
  <c r="DP71" i="33"/>
  <c r="BX71" i="33"/>
  <c r="FH71" i="33" s="1"/>
  <c r="EI71" i="33"/>
  <c r="CQ71" i="33"/>
  <c r="GA71" i="33" s="1"/>
  <c r="DV71" i="33"/>
  <c r="CD71" i="33"/>
  <c r="FN71" i="33" s="1"/>
  <c r="EU71" i="33"/>
  <c r="DC71" i="33"/>
  <c r="GM71" i="33" s="1"/>
  <c r="DR63" i="33"/>
  <c r="BZ63" i="33"/>
  <c r="FJ63" i="33" s="1"/>
  <c r="DM63" i="33"/>
  <c r="BU63" i="33"/>
  <c r="FE63" i="33" s="1"/>
  <c r="EN63" i="33"/>
  <c r="CV63" i="33"/>
  <c r="GF63" i="33" s="1"/>
  <c r="DS63" i="33"/>
  <c r="CA63" i="33"/>
  <c r="FK63" i="33" s="1"/>
  <c r="ER63" i="33"/>
  <c r="CZ63" i="33"/>
  <c r="GJ63" i="33" s="1"/>
  <c r="EV59" i="33"/>
  <c r="DD59" i="33"/>
  <c r="GN59" i="33" s="1"/>
  <c r="DO59" i="33"/>
  <c r="BW59" i="33"/>
  <c r="FG59" i="33" s="1"/>
  <c r="EH59" i="33"/>
  <c r="CP59" i="33"/>
  <c r="FZ59" i="33" s="1"/>
  <c r="DU59" i="33"/>
  <c r="CC59" i="33"/>
  <c r="FM59" i="33" s="1"/>
  <c r="ET59" i="33"/>
  <c r="DB59" i="33"/>
  <c r="GL59" i="33" s="1"/>
  <c r="EA72" i="33"/>
  <c r="CI72" i="33"/>
  <c r="FS72" i="33" s="1"/>
  <c r="EL72" i="33"/>
  <c r="CT72" i="33"/>
  <c r="GD72" i="33" s="1"/>
  <c r="DQ72" i="33"/>
  <c r="BY72" i="33"/>
  <c r="FI72" i="33" s="1"/>
  <c r="EP72" i="33"/>
  <c r="CX72" i="33"/>
  <c r="GH72" i="33" s="1"/>
  <c r="ES72" i="33"/>
  <c r="DA72" i="33"/>
  <c r="GK72" i="33" s="1"/>
  <c r="DV64" i="33"/>
  <c r="CD64" i="33"/>
  <c r="FN64" i="33" s="1"/>
  <c r="DP64" i="33"/>
  <c r="BX64" i="33"/>
  <c r="FH64" i="33" s="1"/>
  <c r="EG64" i="33"/>
  <c r="CO64" i="33"/>
  <c r="FY64" i="33" s="1"/>
  <c r="DS64" i="33"/>
  <c r="CA64" i="33"/>
  <c r="FK64" i="33" s="1"/>
  <c r="ER64" i="33"/>
  <c r="CZ64" i="33"/>
  <c r="GJ64" i="33" s="1"/>
  <c r="EC53" i="33"/>
  <c r="CK53" i="33"/>
  <c r="FU53" i="33" s="1"/>
  <c r="EJ53" i="33"/>
  <c r="CR53" i="33"/>
  <c r="GB53" i="33" s="1"/>
  <c r="EB53" i="33"/>
  <c r="CJ53" i="33"/>
  <c r="FT53" i="33" s="1"/>
  <c r="DW53" i="33"/>
  <c r="CE53" i="33"/>
  <c r="FO53" i="33" s="1"/>
  <c r="EO53" i="33"/>
  <c r="CW53" i="33"/>
  <c r="GG53" i="33" s="1"/>
  <c r="HQ49" i="30"/>
  <c r="HT49" i="30"/>
  <c r="HW57" i="30"/>
  <c r="HH63" i="30"/>
  <c r="GS74" i="30"/>
  <c r="HX55" i="30"/>
  <c r="HQ55" i="30"/>
  <c r="HF67" i="32"/>
  <c r="HB50" i="32"/>
  <c r="HZ61" i="32"/>
  <c r="HF61" i="32"/>
  <c r="GY73" i="32"/>
  <c r="HQ49" i="32"/>
  <c r="HB63" i="32"/>
  <c r="HX76" i="32"/>
  <c r="HT76" i="32"/>
  <c r="GS52" i="32"/>
  <c r="HU59" i="32"/>
  <c r="ID75" i="32"/>
  <c r="HY53" i="32"/>
  <c r="GU53" i="32"/>
  <c r="GV60" i="32"/>
  <c r="HS74" i="32"/>
  <c r="HC72" i="32"/>
  <c r="HY55" i="32"/>
  <c r="GX55" i="32"/>
  <c r="GY64" i="32"/>
  <c r="HT68" i="32"/>
  <c r="ID51" i="32"/>
  <c r="HH56" i="32"/>
  <c r="HB56" i="32"/>
  <c r="HM65" i="32"/>
  <c r="HU69" i="32"/>
  <c r="GY54" i="32"/>
  <c r="HT57" i="32"/>
  <c r="HW57" i="32"/>
  <c r="HP62" i="32"/>
  <c r="IE70" i="32"/>
  <c r="HH48" i="32"/>
  <c r="HY58" i="32"/>
  <c r="HF58" i="32"/>
  <c r="HD66" i="32"/>
  <c r="HF71" i="32"/>
  <c r="IB67" i="32"/>
  <c r="HS50" i="32"/>
  <c r="HO50" i="32"/>
  <c r="IB61" i="32"/>
  <c r="HH73" i="32"/>
  <c r="GW49" i="32"/>
  <c r="HS63" i="32"/>
  <c r="HE63" i="32"/>
  <c r="HZ76" i="32"/>
  <c r="HK52" i="32"/>
  <c r="GS59" i="32"/>
  <c r="HP75" i="32"/>
  <c r="HI75" i="32"/>
  <c r="HM53" i="32"/>
  <c r="HM60" i="32"/>
  <c r="GX74" i="32"/>
  <c r="HT72" i="32"/>
  <c r="GR72" i="32"/>
  <c r="IC55" i="32"/>
  <c r="HI64" i="32"/>
  <c r="GR68" i="32"/>
  <c r="HY51" i="32"/>
  <c r="HZ51" i="32"/>
  <c r="GV56" i="32"/>
  <c r="HK65" i="32"/>
  <c r="HA69" i="32"/>
  <c r="HH54" i="32"/>
  <c r="GX54" i="32"/>
  <c r="HC57" i="32"/>
  <c r="GZ62" i="32"/>
  <c r="IC70" i="32"/>
  <c r="HP48" i="32"/>
  <c r="GR48" i="32"/>
  <c r="ID58" i="32"/>
  <c r="HJ66" i="32"/>
  <c r="HP71" i="32"/>
  <c r="HJ67" i="30"/>
  <c r="HJ76" i="30"/>
  <c r="ID73" i="30"/>
  <c r="IB52" i="30"/>
  <c r="HN52" i="30"/>
  <c r="HU60" i="30"/>
  <c r="IE70" i="30"/>
  <c r="HF65" i="30"/>
  <c r="GV53" i="30"/>
  <c r="ID53" i="30"/>
  <c r="HQ59" i="30"/>
  <c r="HD72" i="30"/>
  <c r="HX54" i="30"/>
  <c r="HC67" i="32"/>
  <c r="HV50" i="32"/>
  <c r="HA61" i="32"/>
  <c r="IB73" i="32"/>
  <c r="GS73" i="32"/>
  <c r="GR49" i="32"/>
  <c r="HW63" i="32"/>
  <c r="HG76" i="32"/>
  <c r="ID52" i="32"/>
  <c r="HB52" i="32"/>
  <c r="GV59" i="32"/>
  <c r="HE75" i="32"/>
  <c r="GZ53" i="32"/>
  <c r="HZ60" i="32"/>
  <c r="HC60" i="32"/>
  <c r="HP74" i="32"/>
  <c r="HN72" i="32"/>
  <c r="GZ55" i="32"/>
  <c r="IB64" i="32"/>
  <c r="HX64" i="32"/>
  <c r="GU68" i="32"/>
  <c r="HD51" i="32"/>
  <c r="ID56" i="32"/>
  <c r="HN65" i="32"/>
  <c r="HL65" i="32"/>
  <c r="HC69" i="32"/>
  <c r="HK54" i="32"/>
  <c r="HU57" i="32"/>
  <c r="HR62" i="32"/>
  <c r="HT62" i="32"/>
  <c r="GU70" i="32"/>
  <c r="HF48" i="32"/>
  <c r="GZ58" i="32"/>
  <c r="ID66" i="32"/>
  <c r="HL66" i="32"/>
  <c r="IE71" i="32"/>
  <c r="GT67" i="32"/>
  <c r="GT50" i="32"/>
  <c r="HR61" i="32"/>
  <c r="HC61" i="32"/>
  <c r="HV73" i="32"/>
  <c r="HI49" i="32"/>
  <c r="GT63" i="32"/>
  <c r="HP76" i="32"/>
  <c r="HQ76" i="32"/>
  <c r="HX52" i="32"/>
  <c r="HM59" i="32"/>
  <c r="HV75" i="32"/>
  <c r="HQ53" i="32"/>
  <c r="IE53" i="32"/>
  <c r="IE60" i="32"/>
  <c r="HK74" i="32"/>
  <c r="GU72" i="32"/>
  <c r="HQ55" i="32"/>
  <c r="HN55" i="32"/>
  <c r="ID64" i="32"/>
  <c r="HL68" i="32"/>
  <c r="GZ51" i="32"/>
  <c r="HY56" i="32"/>
  <c r="HJ56" i="32"/>
  <c r="HS65" i="32"/>
  <c r="HE69" i="32"/>
  <c r="IB54" i="32"/>
  <c r="HL57" i="32"/>
  <c r="HP57" i="32"/>
  <c r="HF62" i="32"/>
  <c r="HO70" i="32"/>
  <c r="GX48" i="32"/>
  <c r="HQ58" i="32"/>
  <c r="GX58" i="32"/>
  <c r="HX66" i="32"/>
  <c r="GX71" i="32"/>
  <c r="HY67" i="32"/>
  <c r="HJ67" i="32"/>
  <c r="GW50" i="32"/>
  <c r="HW61" i="32"/>
  <c r="HC73" i="32"/>
  <c r="ID49" i="32"/>
  <c r="GT49" i="32"/>
  <c r="GX63" i="32"/>
  <c r="HU76" i="32"/>
  <c r="HE52" i="32"/>
  <c r="HZ59" i="32"/>
  <c r="HV59" i="32"/>
  <c r="HR75" i="32"/>
  <c r="HR53" i="32"/>
  <c r="HA60" i="32"/>
  <c r="IE74" i="32"/>
  <c r="HX74" i="32"/>
  <c r="HV72" i="32"/>
  <c r="HT55" i="32"/>
  <c r="HC64" i="32"/>
  <c r="HY68" i="32"/>
  <c r="HB68" i="32"/>
  <c r="GW51" i="32"/>
  <c r="HD56" i="32"/>
  <c r="HX65" i="32"/>
  <c r="HI69" i="32"/>
  <c r="HL69" i="32"/>
  <c r="HE54" i="32"/>
  <c r="HQ57" i="32"/>
  <c r="IB62" i="32"/>
  <c r="HQ70" i="32"/>
  <c r="HS70" i="32"/>
  <c r="HB48" i="32"/>
  <c r="HT58" i="32"/>
  <c r="HE66" i="32"/>
  <c r="HJ71" i="32"/>
  <c r="HG71" i="32"/>
  <c r="IA67" i="32"/>
  <c r="HN50" i="32"/>
  <c r="GS61" i="32"/>
  <c r="HT73" i="32"/>
  <c r="ID73" i="32"/>
  <c r="HW49" i="32"/>
  <c r="HO63" i="32"/>
  <c r="GY76" i="32"/>
  <c r="HV52" i="32"/>
  <c r="IE52" i="32"/>
  <c r="HN59" i="32"/>
  <c r="GW75" i="32"/>
  <c r="GR53" i="32"/>
  <c r="HR60" i="32"/>
  <c r="HS60" i="32"/>
  <c r="GU74" i="32"/>
  <c r="HA72" i="32"/>
  <c r="GR55" i="32"/>
  <c r="HT64" i="32"/>
  <c r="GR64" i="32"/>
  <c r="ID68" i="32"/>
  <c r="HV51" i="32"/>
  <c r="GZ56" i="32"/>
  <c r="IE65" i="32"/>
  <c r="HA65" i="32"/>
  <c r="HK69" i="32"/>
  <c r="HC54" i="32"/>
  <c r="HI57" i="32"/>
  <c r="HJ62" i="32"/>
  <c r="HY49" i="30"/>
  <c r="IA49" i="30"/>
  <c r="GS57" i="30"/>
  <c r="HP63" i="30"/>
  <c r="HA74" i="30"/>
  <c r="GT55" i="30"/>
  <c r="HS55" i="30"/>
  <c r="HR51" i="30"/>
  <c r="HT64" i="30"/>
  <c r="GS69" i="30"/>
  <c r="IA48" i="30"/>
  <c r="HG48" i="30"/>
  <c r="HY62" i="30"/>
  <c r="HH66" i="30"/>
  <c r="ID68" i="30"/>
  <c r="HJ57" i="30"/>
  <c r="GT63" i="30"/>
  <c r="HV74" i="30"/>
  <c r="HS74" i="30"/>
  <c r="HG55" i="30"/>
  <c r="GR67" i="32"/>
  <c r="IA50" i="32"/>
  <c r="GY50" i="32"/>
  <c r="GW61" i="32"/>
  <c r="HP73" i="32"/>
  <c r="HE49" i="32"/>
  <c r="IA63" i="32"/>
  <c r="IB63" i="32"/>
  <c r="GU76" i="32"/>
  <c r="HS52" i="32"/>
  <c r="HA59" i="32"/>
  <c r="HX75" i="32"/>
  <c r="HL75" i="32"/>
  <c r="HZ53" i="32"/>
  <c r="HU60" i="32"/>
  <c r="HF74" i="32"/>
  <c r="IB72" i="32"/>
  <c r="HE72" i="32"/>
  <c r="GU55" i="32"/>
  <c r="HQ64" i="32"/>
  <c r="GZ68" i="32"/>
  <c r="HH51" i="32"/>
  <c r="HM51" i="32"/>
  <c r="HM56" i="32"/>
  <c r="GU65" i="32"/>
  <c r="HO69" i="32"/>
  <c r="HP54" i="32"/>
  <c r="HM54" i="32"/>
  <c r="HN57" i="32"/>
  <c r="HL62" i="32"/>
  <c r="GX70" i="32"/>
  <c r="HX48" i="32"/>
  <c r="GY48" i="32"/>
  <c r="HK58" i="32"/>
  <c r="HR66" i="32"/>
  <c r="HX71" i="32"/>
  <c r="HQ67" i="32"/>
  <c r="GW67" i="32"/>
  <c r="IB50" i="32"/>
  <c r="HO61" i="32"/>
  <c r="GU73" i="32"/>
  <c r="HV49" i="32"/>
  <c r="IE49" i="32"/>
  <c r="HT63" i="32"/>
  <c r="HM76" i="32"/>
  <c r="GW52" i="32"/>
  <c r="HR59" i="32"/>
  <c r="GY59" i="32"/>
  <c r="HJ75" i="32"/>
  <c r="HE53" i="32"/>
  <c r="GS60" i="32"/>
  <c r="HW74" i="32"/>
  <c r="HA74" i="32"/>
  <c r="HI72" i="32"/>
  <c r="HL55" i="32"/>
  <c r="GU64" i="32"/>
  <c r="HQ68" i="32"/>
  <c r="HR68" i="32"/>
  <c r="GV51" i="32"/>
  <c r="HV56" i="32"/>
  <c r="HF65" i="32"/>
  <c r="HZ69" i="32"/>
  <c r="IC69" i="32"/>
  <c r="HV54" i="32"/>
  <c r="HG57" i="32"/>
  <c r="HN62" i="32"/>
  <c r="ID74" i="32"/>
  <c r="HY74" i="32"/>
  <c r="GS72" i="32"/>
  <c r="HS55" i="32"/>
  <c r="HB64" i="32"/>
  <c r="HX68" i="32"/>
  <c r="HU68" i="32"/>
  <c r="HC51" i="32"/>
  <c r="IB56" i="32"/>
  <c r="HJ65" i="32"/>
  <c r="GT69" i="32"/>
  <c r="HS69" i="32"/>
  <c r="IC54" i="32"/>
  <c r="HH57" i="32"/>
  <c r="HW62" i="32"/>
  <c r="HB70" i="32"/>
  <c r="HX70" i="32"/>
  <c r="GT48" i="32"/>
  <c r="HE58" i="32"/>
  <c r="IC66" i="32"/>
  <c r="HK71" i="32"/>
  <c r="GV71" i="32"/>
  <c r="HE50" i="32"/>
  <c r="HK73" i="32"/>
  <c r="HZ49" i="32"/>
  <c r="HC76" i="32"/>
  <c r="HI59" i="32"/>
  <c r="GR75" i="32"/>
  <c r="HN74" i="32"/>
  <c r="HQ72" i="32"/>
  <c r="HK64" i="32"/>
  <c r="HV68" i="32"/>
  <c r="IA65" i="32"/>
  <c r="HZ62" i="32"/>
  <c r="HT66" i="32"/>
  <c r="GX67" i="32"/>
  <c r="HM50" i="32"/>
  <c r="GR61" i="32"/>
  <c r="HS73" i="32"/>
  <c r="HE73" i="32"/>
  <c r="GU49" i="32"/>
  <c r="HN63" i="32"/>
  <c r="GX76" i="32"/>
  <c r="HU52" i="32"/>
  <c r="HO52" i="32"/>
  <c r="IA59" i="32"/>
  <c r="GU75" i="32"/>
  <c r="GV53" i="32"/>
  <c r="HQ60" i="32"/>
  <c r="IB74" i="32"/>
  <c r="HJ72" i="32"/>
  <c r="GY55" i="32"/>
  <c r="HS64" i="32"/>
  <c r="HM64" i="32"/>
  <c r="HE68" i="32"/>
  <c r="HT51" i="32"/>
  <c r="HG56" i="32"/>
  <c r="ID65" i="32"/>
  <c r="HQ65" i="32"/>
  <c r="GX69" i="32"/>
  <c r="IA54" i="32"/>
  <c r="GZ57" i="32"/>
  <c r="GU62" i="32"/>
  <c r="GS62" i="32"/>
  <c r="IA70" i="32"/>
  <c r="ID48" i="32"/>
  <c r="HP58" i="32"/>
  <c r="HG66" i="32"/>
  <c r="GS66" i="32"/>
  <c r="GW71" i="32"/>
  <c r="GZ67" i="32"/>
  <c r="GY67" i="32"/>
  <c r="HE61" i="32"/>
  <c r="HM49" i="32"/>
  <c r="HL63" i="32"/>
  <c r="HM52" i="32"/>
  <c r="HF59" i="32"/>
  <c r="ID53" i="32"/>
  <c r="HH74" i="32"/>
  <c r="IB55" i="32"/>
  <c r="HH68" i="32"/>
  <c r="HP56" i="32"/>
  <c r="HZ54" i="32"/>
  <c r="HR48" i="32"/>
  <c r="HO62" i="32"/>
  <c r="HW70" i="32"/>
  <c r="GU48" i="32"/>
  <c r="GR58" i="32"/>
  <c r="HV66" i="32"/>
  <c r="GR66" i="32"/>
  <c r="HC71" i="32"/>
  <c r="GU57" i="32"/>
  <c r="HG62" i="32"/>
  <c r="HP70" i="32"/>
  <c r="GV48" i="32"/>
  <c r="HB58" i="32"/>
  <c r="GY58" i="32"/>
  <c r="HH66" i="32"/>
  <c r="HV71" i="32"/>
  <c r="HI70" i="32"/>
  <c r="GR70" i="32"/>
  <c r="HW48" i="32"/>
  <c r="HL58" i="32"/>
  <c r="GW66" i="32"/>
  <c r="HB71" i="32"/>
  <c r="GU71" i="32"/>
  <c r="GZ48" i="30"/>
  <c r="HE62" i="30"/>
  <c r="HZ66" i="30"/>
  <c r="HI68" i="30"/>
  <c r="HG68" i="30"/>
  <c r="HA71" i="30"/>
  <c r="HG56" i="30"/>
  <c r="IC50" i="30"/>
  <c r="HJ58" i="30"/>
  <c r="HD58" i="30"/>
  <c r="GT67" i="30"/>
  <c r="HA76" i="30"/>
  <c r="HU73" i="30"/>
  <c r="HM52" i="30"/>
  <c r="GR52" i="30"/>
  <c r="HW60" i="30"/>
  <c r="HN70" i="30"/>
  <c r="ID65" i="30"/>
  <c r="HT53" i="30"/>
  <c r="HN53" i="30"/>
  <c r="HI59" i="30"/>
  <c r="HG72" i="30"/>
  <c r="HP54" i="30"/>
  <c r="HL61" i="30"/>
  <c r="HV61" i="30"/>
  <c r="HO75" i="30"/>
  <c r="HG49" i="30"/>
  <c r="IB57" i="30"/>
  <c r="HL63" i="30"/>
  <c r="HN63" i="30"/>
  <c r="GT74" i="30"/>
  <c r="IE55" i="30"/>
  <c r="HM51" i="30"/>
  <c r="HH64" i="30"/>
  <c r="HJ64" i="30"/>
  <c r="HH69" i="30"/>
  <c r="HA48" i="30"/>
  <c r="HV62" i="30"/>
  <c r="HD66" i="30"/>
  <c r="IE66" i="30"/>
  <c r="GZ68" i="30"/>
  <c r="GT71" i="30"/>
  <c r="HP56" i="30"/>
  <c r="HG50" i="30"/>
  <c r="HP50" i="30"/>
  <c r="HM58" i="30"/>
  <c r="GU67" i="30"/>
  <c r="HS76" i="30"/>
  <c r="HG73" i="30"/>
  <c r="HL73" i="30"/>
  <c r="HF52" i="30"/>
  <c r="HO60" i="30"/>
  <c r="HG70" i="30"/>
  <c r="GZ65" i="30"/>
  <c r="GU65" i="30"/>
  <c r="HE53" i="30"/>
  <c r="GS59" i="30"/>
  <c r="HP72" i="30"/>
  <c r="HF54" i="30"/>
  <c r="IC54" i="30"/>
  <c r="HM61" i="30"/>
  <c r="HG75" i="30"/>
  <c r="HP49" i="30"/>
  <c r="HF57" i="30"/>
  <c r="HX57" i="30"/>
  <c r="HO63" i="30"/>
  <c r="HJ74" i="30"/>
  <c r="HN55" i="30"/>
  <c r="HG51" i="30"/>
  <c r="HF51" i="30"/>
  <c r="HK64" i="30"/>
  <c r="HJ69" i="30"/>
  <c r="HR48" i="30"/>
  <c r="GR62" i="30"/>
  <c r="HB62" i="30"/>
  <c r="HE66" i="30"/>
  <c r="HT68" i="30"/>
  <c r="HX71" i="30"/>
  <c r="GT56" i="30"/>
  <c r="GU56" i="30"/>
  <c r="HB50" i="30"/>
  <c r="ID58" i="30"/>
  <c r="HN67" i="30"/>
  <c r="GY76" i="30"/>
  <c r="GV76" i="30"/>
  <c r="GT73" i="30"/>
  <c r="GX52" i="30"/>
  <c r="HG60" i="30"/>
  <c r="GS70" i="30"/>
  <c r="HT70" i="30"/>
  <c r="HZ65" i="30"/>
  <c r="GS53" i="30"/>
  <c r="HL59" i="30"/>
  <c r="GT72" i="30"/>
  <c r="HV72" i="30"/>
  <c r="HI54" i="30"/>
  <c r="IE61" i="30"/>
  <c r="HM75" i="30"/>
  <c r="GT49" i="30"/>
  <c r="GV49" i="30"/>
  <c r="HA57" i="30"/>
  <c r="HX63" i="30"/>
  <c r="HI74" i="30"/>
  <c r="HB55" i="30"/>
  <c r="IB55" i="30"/>
  <c r="IA51" i="30"/>
  <c r="IB64" i="30"/>
  <c r="HB69" i="30"/>
  <c r="IB48" i="30"/>
  <c r="HH48" i="30"/>
  <c r="GU62" i="30"/>
  <c r="HP66" i="30"/>
  <c r="GU68" i="30"/>
  <c r="HE71" i="30"/>
  <c r="GY71" i="30"/>
  <c r="GW56" i="30"/>
  <c r="HS50" i="30"/>
  <c r="GZ58" i="30"/>
  <c r="HG67" i="30"/>
  <c r="HV67" i="30"/>
  <c r="HB76" i="30"/>
  <c r="IB73" i="30"/>
  <c r="IE52" i="30"/>
  <c r="IB60" i="30"/>
  <c r="HH60" i="30"/>
  <c r="HC70" i="30"/>
  <c r="HT65" i="30"/>
  <c r="HJ53" i="30"/>
  <c r="IE59" i="30"/>
  <c r="GV59" i="30"/>
  <c r="GW72" i="30"/>
  <c r="IE54" i="30"/>
  <c r="HB61" i="30"/>
  <c r="HZ75" i="30"/>
  <c r="HP75" i="30"/>
  <c r="GW49" i="30"/>
  <c r="HR57" i="30"/>
  <c r="HB63" i="30"/>
  <c r="ID74" i="30"/>
  <c r="GW74" i="30"/>
  <c r="HP55" i="30"/>
  <c r="HB51" i="30"/>
  <c r="HF64" i="30"/>
  <c r="GW69" i="30"/>
  <c r="HG69" i="30"/>
  <c r="HN48" i="30"/>
  <c r="HL62" i="30"/>
  <c r="GT66" i="30"/>
  <c r="HN68" i="30"/>
  <c r="IA68" i="30"/>
  <c r="HI71" i="30"/>
  <c r="HN56" i="30"/>
  <c r="GW50" i="30"/>
  <c r="HQ58" i="30"/>
  <c r="GV58" i="30"/>
  <c r="IE67" i="30"/>
  <c r="GT76" i="30"/>
  <c r="HT73" i="30"/>
  <c r="HT52" i="30"/>
  <c r="HK52" i="30"/>
  <c r="HJ60" i="30"/>
  <c r="HV70" i="30"/>
  <c r="GX65" i="30"/>
  <c r="IB53" i="30"/>
  <c r="HG53" i="30"/>
  <c r="HG59" i="30"/>
  <c r="HS72" i="30"/>
  <c r="HO54" i="30"/>
  <c r="HS61" i="30"/>
  <c r="HQ61" i="30"/>
  <c r="GZ75" i="30"/>
  <c r="HN49" i="30"/>
  <c r="DX56" i="24"/>
  <c r="CX29" i="27"/>
  <c r="BR29" i="27"/>
  <c r="DI29" i="27"/>
  <c r="CG66" i="24"/>
  <c r="FQ66" i="24" s="1"/>
  <c r="CP29" i="27"/>
  <c r="CR29" i="27"/>
  <c r="DH29" i="27"/>
  <c r="CQ29" i="27"/>
  <c r="CV29" i="27"/>
  <c r="BU29" i="27"/>
  <c r="GV57" i="30"/>
  <c r="HS63" i="30"/>
  <c r="HE63" i="30"/>
  <c r="HX74" i="30"/>
  <c r="GS55" i="30"/>
  <c r="HU51" i="30"/>
  <c r="HW64" i="30"/>
  <c r="HA64" i="30"/>
  <c r="HD69" i="30"/>
  <c r="HT48" i="30"/>
  <c r="IC62" i="30"/>
  <c r="HK66" i="30"/>
  <c r="GX66" i="30"/>
  <c r="GW68" i="30"/>
  <c r="GS71" i="30"/>
  <c r="IE56" i="30"/>
  <c r="HN50" i="30"/>
  <c r="GZ50" i="30"/>
  <c r="HS58" i="30"/>
  <c r="GZ67" i="30"/>
  <c r="HY76" i="30"/>
  <c r="HK73" i="30"/>
  <c r="HA73" i="30"/>
  <c r="HC52" i="30"/>
  <c r="HM60" i="30"/>
  <c r="HF70" i="30"/>
  <c r="HO65" i="30"/>
  <c r="GS65" i="30"/>
  <c r="GX53" i="30"/>
  <c r="HA59" i="30"/>
  <c r="IE72" i="30"/>
  <c r="HH54" i="30"/>
  <c r="GR54" i="30"/>
  <c r="GS61" i="30"/>
  <c r="HF75" i="30"/>
  <c r="IE49" i="30"/>
  <c r="HM57" i="30"/>
  <c r="GY57" i="30"/>
  <c r="GW63" i="30"/>
  <c r="GU74" i="30"/>
  <c r="HM55" i="30"/>
  <c r="HE51" i="30"/>
  <c r="HY51" i="30"/>
  <c r="GS64" i="30"/>
  <c r="GY69" i="30"/>
  <c r="HB57" i="30"/>
  <c r="HY63" i="30"/>
  <c r="HN74" i="30"/>
  <c r="HR74" i="30"/>
  <c r="GX55" i="30"/>
  <c r="IB51" i="30"/>
  <c r="IC64" i="30"/>
  <c r="HS69" i="30"/>
  <c r="HP69" i="30"/>
  <c r="GW71" i="30"/>
  <c r="HH71" i="30"/>
  <c r="HT56" i="30"/>
  <c r="HK50" i="30"/>
  <c r="GR58" i="30"/>
  <c r="GY67" i="30"/>
  <c r="HB67" i="30"/>
  <c r="HP76" i="30"/>
  <c r="HQ73" i="30"/>
  <c r="HS52" i="30"/>
  <c r="HT60" i="30"/>
  <c r="HR60" i="30"/>
  <c r="HB70" i="30"/>
  <c r="HL65" i="30"/>
  <c r="HB53" i="30"/>
  <c r="HV59" i="30"/>
  <c r="GW59" i="30"/>
  <c r="IB72" i="30"/>
  <c r="HU54" i="30"/>
  <c r="GT61" i="30"/>
  <c r="HR75" i="30"/>
  <c r="HL75" i="30"/>
  <c r="HS49" i="30"/>
  <c r="GX63" i="30"/>
  <c r="HE74" i="30"/>
  <c r="ID55" i="30"/>
  <c r="HL51" i="30"/>
  <c r="HO64" i="30"/>
  <c r="GT64" i="30"/>
  <c r="GT69" i="30"/>
  <c r="IA61" i="30"/>
  <c r="HA61" i="30"/>
  <c r="HN75" i="30"/>
  <c r="HV49" i="30"/>
  <c r="HD57" i="30"/>
  <c r="IA63" i="30"/>
  <c r="ID63" i="30"/>
  <c r="GR74" i="30"/>
  <c r="HC55" i="30"/>
  <c r="ID51" i="30"/>
  <c r="IE64" i="30"/>
  <c r="HZ64" i="30"/>
  <c r="HO69" i="30"/>
  <c r="HF48" i="30"/>
  <c r="GX62" i="30"/>
  <c r="HS66" i="30"/>
  <c r="HW66" i="30"/>
  <c r="HF68" i="30"/>
  <c r="HB71" i="30"/>
  <c r="GR56" i="30"/>
  <c r="HV50" i="30"/>
  <c r="HA50" i="30"/>
  <c r="HT58" i="30"/>
  <c r="HH67" i="30"/>
  <c r="GU76" i="30"/>
  <c r="HS73" i="30"/>
  <c r="HB73" i="30"/>
  <c r="HO52" i="30"/>
  <c r="HX60" i="30"/>
  <c r="HO70" i="30"/>
  <c r="HW65" i="30"/>
  <c r="GT65" i="30"/>
  <c r="HU53" i="30"/>
  <c r="HJ59" i="30"/>
  <c r="GR72" i="30"/>
  <c r="HQ54" i="30"/>
  <c r="HT54" i="30"/>
  <c r="HI61" i="30"/>
  <c r="HQ75" i="30"/>
  <c r="GR49" i="30"/>
  <c r="HU57" i="30"/>
  <c r="GZ57" i="30"/>
  <c r="IC63" i="30"/>
  <c r="HL74" i="30"/>
  <c r="HV55" i="30"/>
  <c r="HN51" i="30"/>
  <c r="HZ51" i="30"/>
  <c r="HY64" i="30"/>
  <c r="HI69" i="30"/>
  <c r="GT48" i="30"/>
  <c r="HO62" i="30"/>
  <c r="GT62" i="30"/>
  <c r="HO66" i="30"/>
  <c r="GR68" i="30"/>
  <c r="GU71" i="30"/>
  <c r="HI56" i="30"/>
  <c r="GV56" i="30"/>
  <c r="GS50" i="30"/>
  <c r="HF58" i="30"/>
  <c r="ID67" i="30"/>
  <c r="HN76" i="30"/>
  <c r="HT76" i="30"/>
  <c r="HV73" i="30"/>
  <c r="HG52" i="30"/>
  <c r="HP60" i="30"/>
  <c r="HH70" i="30"/>
  <c r="HS70" i="30"/>
  <c r="HB65" i="30"/>
  <c r="HH53" i="30"/>
  <c r="IC59" i="30"/>
  <c r="HI72" i="30"/>
  <c r="HE72" i="30"/>
  <c r="HK54" i="30"/>
  <c r="ID61" i="30"/>
  <c r="HV75" i="30"/>
  <c r="HI49" i="30"/>
  <c r="GU49" i="30"/>
  <c r="HP57" i="30"/>
  <c r="GZ63" i="30"/>
  <c r="IB74" i="30"/>
  <c r="HO55" i="30"/>
  <c r="HI55" i="30"/>
  <c r="GZ51" i="30"/>
  <c r="HD64" i="30"/>
  <c r="HL69" i="30"/>
  <c r="CF29" i="27"/>
  <c r="CS29" i="27"/>
  <c r="BP29" i="27"/>
  <c r="CU29" i="27"/>
  <c r="HM66" i="29"/>
  <c r="HP55" i="29"/>
  <c r="GV48" i="29"/>
  <c r="GT58" i="29"/>
  <c r="HZ60" i="29"/>
  <c r="HY76" i="29"/>
  <c r="HB54" i="29"/>
  <c r="HN66" i="29"/>
  <c r="HS69" i="29"/>
  <c r="HI64" i="29"/>
  <c r="GX64" i="29"/>
  <c r="IE56" i="29"/>
  <c r="GY59" i="29"/>
  <c r="HH72" i="29"/>
  <c r="HI55" i="29"/>
  <c r="IC55" i="29"/>
  <c r="HN52" i="29"/>
  <c r="GZ53" i="29"/>
  <c r="HS65" i="29"/>
  <c r="HC71" i="29"/>
  <c r="HL71" i="29"/>
  <c r="HR48" i="29"/>
  <c r="HG63" i="29"/>
  <c r="IC68" i="29"/>
  <c r="HP73" i="29"/>
  <c r="HY73" i="29"/>
  <c r="GW49" i="29"/>
  <c r="HL58" i="29"/>
  <c r="GU61" i="29"/>
  <c r="HX75" i="29"/>
  <c r="HR75" i="29"/>
  <c r="HZ62" i="29"/>
  <c r="HU51" i="29"/>
  <c r="HH60" i="29"/>
  <c r="IF70" i="29"/>
  <c r="HU70" i="29"/>
  <c r="HT74" i="29"/>
  <c r="HG50" i="29"/>
  <c r="HM57" i="29"/>
  <c r="HJ67" i="29"/>
  <c r="HH67" i="29"/>
  <c r="HD76" i="29"/>
  <c r="HM64" i="29"/>
  <c r="HC52" i="29"/>
  <c r="HY63" i="29"/>
  <c r="HG61" i="29"/>
  <c r="IE74" i="29"/>
  <c r="GX54" i="29"/>
  <c r="HO54" i="29"/>
  <c r="IC66" i="29"/>
  <c r="HH69" i="29"/>
  <c r="HG64" i="29"/>
  <c r="GV56" i="29"/>
  <c r="HX56" i="29"/>
  <c r="HE59" i="29"/>
  <c r="HD72" i="29"/>
  <c r="HO55" i="29"/>
  <c r="ID52" i="29"/>
  <c r="HE52" i="29"/>
  <c r="IC53" i="29"/>
  <c r="HQ65" i="29"/>
  <c r="HH71" i="29"/>
  <c r="HG48" i="29"/>
  <c r="HN48" i="29"/>
  <c r="HM63" i="29"/>
  <c r="IF68" i="29"/>
  <c r="HV73" i="29"/>
  <c r="HJ49" i="29"/>
  <c r="HU49" i="29"/>
  <c r="HH58" i="29"/>
  <c r="HI61" i="29"/>
  <c r="ID75" i="29"/>
  <c r="HO62" i="29"/>
  <c r="GT62" i="29"/>
  <c r="IA51" i="29"/>
  <c r="HN60" i="29"/>
  <c r="HI70" i="29"/>
  <c r="HU74" i="29"/>
  <c r="GX74" i="29"/>
  <c r="HV50" i="29"/>
  <c r="HA57" i="29"/>
  <c r="HB67" i="29"/>
  <c r="IA76" i="29"/>
  <c r="IC76" i="29"/>
  <c r="GV59" i="29"/>
  <c r="GU65" i="29"/>
  <c r="HH49" i="29"/>
  <c r="GT51" i="29"/>
  <c r="HP57" i="29"/>
  <c r="HI54" i="29"/>
  <c r="GV66" i="29"/>
  <c r="IB69" i="29"/>
  <c r="HY69" i="29"/>
  <c r="HH64" i="29"/>
  <c r="HF56" i="29"/>
  <c r="HH59" i="29"/>
  <c r="IA72" i="29"/>
  <c r="HT72" i="29"/>
  <c r="HU55" i="29"/>
  <c r="GZ52" i="29"/>
  <c r="HI53" i="29"/>
  <c r="IB65" i="29"/>
  <c r="HX65" i="29"/>
  <c r="HM71" i="29"/>
  <c r="GU48" i="29"/>
  <c r="HP63" i="29"/>
  <c r="GY68" i="29"/>
  <c r="HT68" i="29"/>
  <c r="GV73" i="29"/>
  <c r="GY49" i="29"/>
  <c r="HU58" i="29"/>
  <c r="HD61" i="29"/>
  <c r="GY61" i="29"/>
  <c r="HZ75" i="29"/>
  <c r="GV62" i="29"/>
  <c r="ID51" i="29"/>
  <c r="HQ60" i="29"/>
  <c r="IA60" i="29"/>
  <c r="HE70" i="29"/>
  <c r="HH74" i="29"/>
  <c r="GV50" i="29"/>
  <c r="HT57" i="29"/>
  <c r="HG57" i="29"/>
  <c r="HW67" i="29"/>
  <c r="HP76" i="29"/>
  <c r="HW65" i="29"/>
  <c r="HS58" i="29"/>
  <c r="HN70" i="29"/>
  <c r="IA54" i="29"/>
  <c r="HK48" i="30"/>
  <c r="HX62" i="30"/>
  <c r="HR62" i="30"/>
  <c r="GR66" i="30"/>
  <c r="HL68" i="30"/>
  <c r="HY71" i="30"/>
  <c r="HZ56" i="30"/>
  <c r="HL56" i="30"/>
  <c r="GU50" i="30"/>
  <c r="HW58" i="30"/>
  <c r="HO67" i="30"/>
  <c r="IE76" i="30"/>
  <c r="HM76" i="30"/>
  <c r="GV73" i="30"/>
  <c r="GY52" i="30"/>
  <c r="HD60" i="30"/>
  <c r="HY70" i="30"/>
  <c r="IC70" i="30"/>
  <c r="GV65" i="30"/>
  <c r="HY53" i="30"/>
  <c r="HD59" i="30"/>
  <c r="HZ72" i="30"/>
  <c r="GV72" i="30"/>
  <c r="HC54" i="30"/>
  <c r="HP61" i="30"/>
  <c r="HB75" i="30"/>
  <c r="HZ49" i="30"/>
  <c r="HK49" i="30"/>
  <c r="GT57" i="30"/>
  <c r="HQ63" i="30"/>
  <c r="HF74" i="30"/>
  <c r="IA55" i="30"/>
  <c r="HH55" i="30"/>
  <c r="HS51" i="30"/>
  <c r="HU64" i="30"/>
  <c r="HK69" i="30"/>
  <c r="HU48" i="30"/>
  <c r="HL48" i="30"/>
  <c r="IA62" i="30"/>
  <c r="HI66" i="30"/>
  <c r="IE68" i="30"/>
  <c r="HV71" i="30"/>
  <c r="IB71" i="30"/>
  <c r="IC56" i="30"/>
  <c r="HL50" i="30"/>
  <c r="GS58" i="30"/>
  <c r="HU67" i="30"/>
  <c r="HD67" i="30"/>
  <c r="GR76" i="30"/>
  <c r="IC73" i="30"/>
  <c r="GV52" i="30"/>
  <c r="HV60" i="30"/>
  <c r="GW60" i="30"/>
  <c r="GU70" i="30"/>
  <c r="HM65" i="30"/>
  <c r="HC53" i="30"/>
  <c r="HP59" i="30"/>
  <c r="HW59" i="30"/>
  <c r="HN72" i="30"/>
  <c r="HW54" i="30"/>
  <c r="GU61" i="30"/>
  <c r="HS75" i="30"/>
  <c r="ID75" i="30"/>
  <c r="IC49" i="30"/>
  <c r="HK57" i="30"/>
  <c r="GU63" i="30"/>
  <c r="HW74" i="30"/>
  <c r="HD74" i="30"/>
  <c r="HK55" i="30"/>
  <c r="GT51" i="30"/>
  <c r="GY64" i="30"/>
  <c r="IC69" i="30"/>
  <c r="GV69" i="30"/>
  <c r="DR29" i="27"/>
  <c r="DU29" i="27"/>
  <c r="CC29" i="27"/>
  <c r="HP64" i="29"/>
  <c r="HO52" i="29"/>
  <c r="IC63" i="29"/>
  <c r="GX61" i="29"/>
  <c r="HQ74" i="29"/>
  <c r="HF54" i="29"/>
  <c r="HZ54" i="29"/>
  <c r="HB66" i="29"/>
  <c r="HV69" i="29"/>
  <c r="HR64" i="29"/>
  <c r="HD56" i="29"/>
  <c r="GW56" i="29"/>
  <c r="HM59" i="29"/>
  <c r="HN72" i="29"/>
  <c r="HW55" i="29"/>
  <c r="HU52" i="29"/>
  <c r="HL52" i="29"/>
  <c r="GX53" i="29"/>
  <c r="IF65" i="29"/>
  <c r="HT71" i="29"/>
  <c r="HO48" i="29"/>
  <c r="HZ48" i="29"/>
  <c r="GV63" i="29"/>
  <c r="GT68" i="29"/>
  <c r="ID73" i="29"/>
  <c r="HR49" i="29"/>
  <c r="HF49" i="29"/>
  <c r="HZ58" i="29"/>
  <c r="HQ61" i="29"/>
  <c r="GY75" i="29"/>
  <c r="HW62" i="29"/>
  <c r="HQ62" i="29"/>
  <c r="GV51" i="29"/>
  <c r="HV60" i="29"/>
  <c r="HS70" i="29"/>
  <c r="IC74" i="29"/>
  <c r="HN74" i="29"/>
  <c r="GZ50" i="29"/>
  <c r="HI57" i="29"/>
  <c r="HP67" i="29"/>
  <c r="HJ76" i="29"/>
  <c r="HL76" i="29"/>
  <c r="HN56" i="29"/>
  <c r="IF53" i="29"/>
  <c r="HA68" i="29"/>
  <c r="ID62" i="29"/>
  <c r="HD57" i="29"/>
  <c r="HL54" i="29"/>
  <c r="HA66" i="29"/>
  <c r="GZ66" i="29"/>
  <c r="GZ69" i="29"/>
  <c r="HD64" i="29"/>
  <c r="HJ56" i="29"/>
  <c r="GT59" i="29"/>
  <c r="HL59" i="29"/>
  <c r="HL72" i="29"/>
  <c r="IB55" i="29"/>
  <c r="HB52" i="29"/>
  <c r="GU53" i="29"/>
  <c r="HV53" i="29"/>
  <c r="HY65" i="29"/>
  <c r="HF71" i="29"/>
  <c r="HT48" i="29"/>
  <c r="HB63" i="29"/>
  <c r="HY48" i="30"/>
  <c r="HG62" i="30"/>
  <c r="IB66" i="30"/>
  <c r="HN66" i="30"/>
  <c r="IB68" i="30"/>
  <c r="HW71" i="30"/>
  <c r="HA56" i="30"/>
  <c r="IE50" i="30"/>
  <c r="HX50" i="30"/>
  <c r="GX58" i="30"/>
  <c r="HT67" i="30"/>
  <c r="HF76" i="30"/>
  <c r="IE73" i="30"/>
  <c r="GR73" i="30"/>
  <c r="GU52" i="30"/>
  <c r="HE60" i="30"/>
  <c r="GY70" i="30"/>
  <c r="HX65" i="30"/>
  <c r="HS65" i="30"/>
  <c r="GZ53" i="30"/>
  <c r="HT59" i="30"/>
  <c r="HA72" i="30"/>
  <c r="ID54" i="30"/>
  <c r="HJ54" i="30"/>
  <c r="HN61" i="30"/>
  <c r="HH75" i="30"/>
  <c r="HA49" i="30"/>
  <c r="ID57" i="30"/>
  <c r="HO57" i="30"/>
  <c r="GR63" i="30"/>
  <c r="HP74" i="30"/>
  <c r="HF55" i="30"/>
  <c r="IE51" i="30"/>
  <c r="HQ51" i="30"/>
  <c r="GV64" i="30"/>
  <c r="HA69" i="30"/>
  <c r="HC48" i="30"/>
  <c r="HP62" i="30"/>
  <c r="HQ62" i="30"/>
  <c r="IC66" i="30"/>
  <c r="HC68" i="30"/>
  <c r="HO71" i="30"/>
  <c r="HR56" i="30"/>
  <c r="HK56" i="30"/>
  <c r="HZ50" i="30"/>
  <c r="HO58" i="30"/>
  <c r="HF67" i="30"/>
  <c r="HW76" i="30"/>
  <c r="HL76" i="30"/>
  <c r="HZ73" i="30"/>
  <c r="ID52" i="30"/>
  <c r="GV60" i="30"/>
  <c r="HQ70" i="30"/>
  <c r="GT70" i="30"/>
  <c r="HJ65" i="30"/>
  <c r="HQ53" i="30"/>
  <c r="GU59" i="30"/>
  <c r="HR72" i="30"/>
  <c r="IA72" i="30"/>
  <c r="GT54" i="30"/>
  <c r="HH61" i="30"/>
  <c r="GT75" i="30"/>
  <c r="HR49" i="30"/>
  <c r="HD49" i="30"/>
  <c r="HY57" i="30"/>
  <c r="HI63" i="30"/>
  <c r="GX74" i="30"/>
  <c r="HZ55" i="30"/>
  <c r="GZ55" i="30"/>
  <c r="HJ51" i="30"/>
  <c r="HM64" i="30"/>
  <c r="HC69" i="30"/>
  <c r="BT29" i="27"/>
  <c r="CN29" i="27"/>
  <c r="DO29" i="27"/>
  <c r="DD29" i="27"/>
  <c r="DG29" i="27"/>
  <c r="CH29" i="27"/>
  <c r="CG29" i="27"/>
  <c r="CO29" i="27"/>
  <c r="HK56" i="29"/>
  <c r="IB53" i="29"/>
  <c r="HW73" i="29"/>
  <c r="HE62" i="29"/>
  <c r="HQ50" i="29"/>
  <c r="HT54" i="29"/>
  <c r="HI66" i="29"/>
  <c r="HH66" i="29"/>
  <c r="HQ69" i="29"/>
  <c r="HO64" i="29"/>
  <c r="HR56" i="29"/>
  <c r="HB59" i="29"/>
  <c r="HS59" i="29"/>
  <c r="IE72" i="29"/>
  <c r="GX55" i="29"/>
  <c r="HJ52" i="29"/>
  <c r="HC53" i="29"/>
  <c r="HG53" i="29"/>
  <c r="HB65" i="29"/>
  <c r="HP71" i="29"/>
  <c r="IB48" i="29"/>
  <c r="HJ63" i="29"/>
  <c r="IA63" i="29"/>
  <c r="HP68" i="29"/>
  <c r="HS73" i="29"/>
  <c r="HA49" i="29"/>
  <c r="HW58" i="29"/>
  <c r="HQ58" i="29"/>
  <c r="HN61" i="29"/>
  <c r="HL75" i="29"/>
  <c r="GX62" i="29"/>
  <c r="IF51" i="29"/>
  <c r="HA51" i="29"/>
  <c r="GW60" i="29"/>
  <c r="HQ70" i="29"/>
  <c r="HC74" i="29"/>
  <c r="HL50" i="29"/>
  <c r="HI50" i="29"/>
  <c r="HH57" i="29"/>
  <c r="HC67" i="29"/>
  <c r="IF76" i="29"/>
  <c r="HC59" i="29"/>
  <c r="IG65" i="29"/>
  <c r="IG49" i="29"/>
  <c r="HC51" i="29"/>
  <c r="HQ67" i="29"/>
  <c r="HY54" i="29"/>
  <c r="HF66" i="29"/>
  <c r="GW69" i="29"/>
  <c r="HB69" i="29"/>
  <c r="IE64" i="29"/>
  <c r="HV56" i="29"/>
  <c r="HP59" i="29"/>
  <c r="GW72" i="29"/>
  <c r="HV72" i="29"/>
  <c r="GT55" i="29"/>
  <c r="HH52" i="29"/>
  <c r="HQ53" i="29"/>
  <c r="GX65" i="29"/>
  <c r="GZ65" i="29"/>
  <c r="IE71" i="29"/>
  <c r="HI48" i="29"/>
  <c r="HX63" i="29"/>
  <c r="HG68" i="29"/>
  <c r="HX68" i="29"/>
  <c r="HL73" i="29"/>
  <c r="HG49" i="29"/>
  <c r="IC58" i="29"/>
  <c r="HL61" i="29"/>
  <c r="HV61" i="29"/>
  <c r="HI75" i="29"/>
  <c r="HD62" i="29"/>
  <c r="GY51" i="29"/>
  <c r="HY60" i="29"/>
  <c r="HJ60" i="29"/>
  <c r="HV70" i="29"/>
  <c r="HP74" i="29"/>
  <c r="HD50" i="29"/>
  <c r="IB57" i="29"/>
  <c r="IC57" i="29"/>
  <c r="IG67" i="29"/>
  <c r="HX76" i="29"/>
  <c r="HZ69" i="29"/>
  <c r="HQ52" i="29"/>
  <c r="HN63" i="29"/>
  <c r="IE75" i="29"/>
  <c r="GW74" i="29"/>
  <c r="IC54" i="29"/>
  <c r="HJ54" i="29"/>
  <c r="HD48" i="30"/>
  <c r="HU62" i="30"/>
  <c r="HC66" i="30"/>
  <c r="HY68" i="30"/>
  <c r="HP68" i="30"/>
  <c r="HS71" i="30"/>
  <c r="HW56" i="30"/>
  <c r="HF50" i="30"/>
  <c r="HZ58" i="30"/>
  <c r="HL58" i="30"/>
  <c r="GR67" i="30"/>
  <c r="HQ76" i="30"/>
  <c r="HC73" i="30"/>
  <c r="IC52" i="30"/>
  <c r="GS52" i="30"/>
  <c r="HB60" i="30"/>
  <c r="GW70" i="30"/>
  <c r="HG65" i="30"/>
  <c r="HZ53" i="30"/>
  <c r="HO53" i="30"/>
  <c r="IA59" i="30"/>
  <c r="HW72" i="30"/>
  <c r="GY54" i="30"/>
  <c r="IB61" i="30"/>
  <c r="HW61" i="30"/>
  <c r="GR75" i="30"/>
  <c r="HW49" i="30"/>
  <c r="HE57" i="30"/>
  <c r="IB63" i="30"/>
  <c r="HV63" i="30"/>
  <c r="IA74" i="30"/>
  <c r="HD55" i="30"/>
  <c r="GV51" i="30"/>
  <c r="HX64" i="30"/>
  <c r="HR64" i="30"/>
  <c r="IE69" i="30"/>
  <c r="HQ48" i="30"/>
  <c r="GY62" i="30"/>
  <c r="HT66" i="30"/>
  <c r="HG66" i="30"/>
  <c r="HS68" i="30"/>
  <c r="HL71" i="30"/>
  <c r="GS56" i="30"/>
  <c r="HW50" i="30"/>
  <c r="GR50" i="30"/>
  <c r="IC58" i="30"/>
  <c r="HK67" i="30"/>
  <c r="GX76" i="30"/>
  <c r="HW73" i="30"/>
  <c r="HN73" i="30"/>
  <c r="HZ52" i="30"/>
  <c r="GT60" i="30"/>
  <c r="HZ70" i="30"/>
  <c r="HP65" i="30"/>
  <c r="HA65" i="30"/>
  <c r="GR53" i="30"/>
  <c r="HK59" i="30"/>
  <c r="GS72" i="30"/>
  <c r="HV54" i="30"/>
  <c r="HB54" i="30"/>
  <c r="GX61" i="30"/>
  <c r="GV75" i="30"/>
  <c r="GS49" i="30"/>
  <c r="HV57" i="30"/>
  <c r="HH57" i="30"/>
  <c r="IE63" i="30"/>
  <c r="HC74" i="30"/>
  <c r="GW55" i="30"/>
  <c r="HW51" i="30"/>
  <c r="HP51" i="30"/>
  <c r="IA64" i="30"/>
  <c r="GR69" i="30"/>
  <c r="DK29" i="27"/>
  <c r="CL29" i="27"/>
  <c r="CA29" i="27"/>
  <c r="DX29" i="27"/>
  <c r="IE59" i="29"/>
  <c r="HJ71" i="29"/>
  <c r="HN49" i="29"/>
  <c r="IB51" i="29"/>
  <c r="HF57" i="29"/>
  <c r="GU54" i="29"/>
  <c r="HR66" i="29"/>
  <c r="HE69" i="29"/>
  <c r="HJ69" i="29"/>
  <c r="HB64" i="29"/>
  <c r="HA56" i="29"/>
  <c r="HX59" i="29"/>
  <c r="HE72" i="29"/>
  <c r="HX72" i="29"/>
  <c r="HJ55" i="29"/>
  <c r="HP52" i="29"/>
  <c r="HY53" i="29"/>
  <c r="HF65" i="29"/>
  <c r="HH65" i="29"/>
  <c r="GY71" i="29"/>
  <c r="HV48" i="29"/>
  <c r="IF63" i="29"/>
  <c r="HO68" i="29"/>
  <c r="GU68" i="29"/>
  <c r="IG73" i="29"/>
  <c r="HO49" i="29"/>
  <c r="GX58" i="29"/>
  <c r="HT61" i="29"/>
  <c r="HE61" i="29"/>
  <c r="IC75" i="29"/>
  <c r="HL62" i="29"/>
  <c r="HG51" i="29"/>
  <c r="IG60" i="29"/>
  <c r="IB60" i="29"/>
  <c r="GU70" i="29"/>
  <c r="HX74" i="29"/>
  <c r="HZ50" i="29"/>
  <c r="HJ57" i="29"/>
  <c r="HS57" i="29"/>
  <c r="GY67" i="29"/>
  <c r="HG76" i="29"/>
  <c r="HO66" i="29"/>
  <c r="HA72" i="29"/>
  <c r="HA71" i="29"/>
  <c r="HE58" i="29"/>
  <c r="HR70" i="29"/>
  <c r="GZ76" i="29"/>
  <c r="IG54" i="29"/>
  <c r="HD66" i="29"/>
  <c r="HK69" i="29"/>
  <c r="HA64" i="29"/>
  <c r="HT64" i="29"/>
  <c r="HO56" i="29"/>
  <c r="ID59" i="29"/>
  <c r="GY72" i="29"/>
  <c r="HA55" i="29"/>
  <c r="HR55" i="29"/>
  <c r="HF52" i="29"/>
  <c r="HT53" i="29"/>
  <c r="HI65" i="29"/>
  <c r="GU71" i="29"/>
  <c r="HI71" i="29"/>
  <c r="HF48" i="29"/>
  <c r="GY63" i="29"/>
  <c r="HU68" i="29"/>
  <c r="HH73" i="29"/>
  <c r="HF73" i="29"/>
  <c r="IB49" i="29"/>
  <c r="HD58" i="29"/>
  <c r="HZ61" i="29"/>
  <c r="HP75" i="29"/>
  <c r="GW75" i="29"/>
  <c r="HH62" i="29"/>
  <c r="HM51" i="29"/>
  <c r="GZ60" i="29"/>
  <c r="HX70" i="29"/>
  <c r="HA70" i="29"/>
  <c r="HD74" i="29"/>
  <c r="HR50" i="29"/>
  <c r="HB57" i="29"/>
  <c r="IB67" i="29"/>
  <c r="HV67" i="29"/>
  <c r="GY76" i="29"/>
  <c r="HE56" i="29"/>
  <c r="HO53" i="29"/>
  <c r="GV68" i="29"/>
  <c r="HS62" i="29"/>
  <c r="HS50" i="29"/>
  <c r="HD54" i="29"/>
  <c r="IE66" i="29"/>
  <c r="IF66" i="29"/>
  <c r="GW55" i="29"/>
  <c r="HJ73" i="29"/>
  <c r="IC60" i="29"/>
  <c r="HM54" i="29"/>
  <c r="GT54" i="29"/>
  <c r="IC48" i="30"/>
  <c r="ID48" i="30"/>
  <c r="GV62" i="30"/>
  <c r="HQ66" i="30"/>
  <c r="GV68" i="30"/>
  <c r="ID71" i="30"/>
  <c r="GX71" i="30"/>
  <c r="GX56" i="30"/>
  <c r="HT50" i="30"/>
  <c r="HA58" i="30"/>
  <c r="IC67" i="30"/>
  <c r="IB67" i="30"/>
  <c r="HH76" i="30"/>
  <c r="GX73" i="30"/>
  <c r="HD52" i="30"/>
  <c r="ID60" i="30"/>
  <c r="GY60" i="30"/>
  <c r="HD70" i="30"/>
  <c r="HU65" i="30"/>
  <c r="HK53" i="30"/>
  <c r="HX59" i="30"/>
  <c r="HY59" i="30"/>
  <c r="ID72" i="30"/>
  <c r="GV54" i="30"/>
  <c r="HC61" i="30"/>
  <c r="IA75" i="30"/>
  <c r="GY75" i="30"/>
  <c r="GX49" i="30"/>
  <c r="HS57" i="30"/>
  <c r="HC63" i="30"/>
  <c r="IE74" i="30"/>
  <c r="HT74" i="30"/>
  <c r="HT55" i="30"/>
  <c r="HC51" i="30"/>
  <c r="HG64" i="30"/>
  <c r="ID69" i="30"/>
  <c r="HF69" i="30"/>
  <c r="HP48" i="30"/>
  <c r="HM62" i="30"/>
  <c r="GU66" i="30"/>
  <c r="HQ68" i="30"/>
  <c r="HH68" i="30"/>
  <c r="HJ71" i="30"/>
  <c r="HO56" i="30"/>
  <c r="GX50" i="30"/>
  <c r="HR58" i="30"/>
  <c r="HK58" i="30"/>
  <c r="HR67" i="30"/>
  <c r="HI76" i="30"/>
  <c r="GU73" i="30"/>
  <c r="HU52" i="30"/>
  <c r="HA52" i="30"/>
  <c r="GR60" i="30"/>
  <c r="HW70" i="30"/>
  <c r="GY65" i="30"/>
  <c r="IC53" i="30"/>
  <c r="GW53" i="30"/>
  <c r="HR59" i="30"/>
  <c r="HO72" i="30"/>
  <c r="HY54" i="30"/>
  <c r="HT61" i="30"/>
  <c r="HG61" i="30"/>
  <c r="IB75" i="30"/>
  <c r="HO49" i="30"/>
  <c r="GW57" i="30"/>
  <c r="HT63" i="30"/>
  <c r="HU63" i="30"/>
  <c r="HK74" i="30"/>
  <c r="GU55" i="30"/>
  <c r="HV51" i="30"/>
  <c r="HP64" i="30"/>
  <c r="HQ64" i="30"/>
  <c r="HR69" i="30"/>
  <c r="DY56" i="24"/>
  <c r="HH56" i="24" s="1"/>
  <c r="DA56" i="24"/>
  <c r="GK56" i="24" s="1"/>
  <c r="BW75" i="24"/>
  <c r="FG75" i="24" s="1"/>
  <c r="GX75" i="24" s="1"/>
  <c r="BV65" i="24"/>
  <c r="FF65" i="24" s="1"/>
  <c r="BZ57" i="24"/>
  <c r="FJ57" i="24" s="1"/>
  <c r="HA57" i="24" s="1"/>
  <c r="BQ56" i="24"/>
  <c r="FA56" i="24" s="1"/>
  <c r="HR57" i="29"/>
  <c r="HY57" i="29"/>
  <c r="ID67" i="29"/>
  <c r="HO76" i="29"/>
  <c r="CC65" i="24"/>
  <c r="FM65" i="24" s="1"/>
  <c r="HD65" i="24" s="1"/>
  <c r="HD63" i="29"/>
  <c r="HB68" i="29"/>
  <c r="HK73" i="29"/>
  <c r="IF49" i="29"/>
  <c r="HO58" i="29"/>
  <c r="HP58" i="29"/>
  <c r="IE61" i="29"/>
  <c r="HD75" i="29"/>
  <c r="IC62" i="29"/>
  <c r="HX51" i="29"/>
  <c r="HR51" i="29"/>
  <c r="HS60" i="29"/>
  <c r="HF70" i="29"/>
  <c r="GU74" i="29"/>
  <c r="IC50" i="29"/>
  <c r="IE50" i="29"/>
  <c r="GY57" i="29"/>
  <c r="HF67" i="29"/>
  <c r="HB76" i="29"/>
  <c r="HP66" i="29"/>
  <c r="HF72" i="29"/>
  <c r="HU48" i="29"/>
  <c r="HX58" i="29"/>
  <c r="GU60" i="29"/>
  <c r="HC76" i="29"/>
  <c r="HS48" i="29"/>
  <c r="HF75" i="29"/>
  <c r="GT50" i="29"/>
  <c r="HH54" i="29"/>
  <c r="EP71" i="24"/>
  <c r="HY71" i="24" s="1"/>
  <c r="DB75" i="24"/>
  <c r="GL75" i="24" s="1"/>
  <c r="ID54" i="29"/>
  <c r="HP54" i="29"/>
  <c r="HC66" i="29"/>
  <c r="HI69" i="29"/>
  <c r="HE64" i="29"/>
  <c r="IB56" i="29"/>
  <c r="GX56" i="29"/>
  <c r="GX59" i="29"/>
  <c r="GX72" i="29"/>
  <c r="HH55" i="29"/>
  <c r="IF52" i="29"/>
  <c r="HV52" i="29"/>
  <c r="GY53" i="29"/>
  <c r="HR65" i="29"/>
  <c r="HB71" i="29"/>
  <c r="HM48" i="29"/>
  <c r="GZ48" i="29"/>
  <c r="HY67" i="29"/>
  <c r="GX66" i="29"/>
  <c r="GT69" i="29"/>
  <c r="GW64" i="29"/>
  <c r="IA56" i="29"/>
  <c r="HW56" i="29"/>
  <c r="GW59" i="29"/>
  <c r="GU72" i="29"/>
  <c r="HW69" i="29"/>
  <c r="GW68" i="29"/>
  <c r="GZ51" i="29"/>
  <c r="HO67" i="29"/>
  <c r="IF54" i="29"/>
  <c r="CR57" i="24"/>
  <c r="GB57" i="24" s="1"/>
  <c r="HS57" i="24" s="1"/>
  <c r="CT57" i="24"/>
  <c r="GD57" i="24" s="1"/>
  <c r="HU57" i="24" s="1"/>
  <c r="HQ59" i="29"/>
  <c r="HE53" i="29"/>
  <c r="HM73" i="29"/>
  <c r="IF62" i="29"/>
  <c r="HK57" i="29"/>
  <c r="HX54" i="29"/>
  <c r="IA66" i="29"/>
  <c r="HT69" i="29"/>
  <c r="HF69" i="29"/>
  <c r="ID64" i="29"/>
  <c r="HU56" i="29"/>
  <c r="GZ59" i="29"/>
  <c r="HR72" i="29"/>
  <c r="HJ72" i="29"/>
  <c r="HE55" i="29"/>
  <c r="HY52" i="29"/>
  <c r="HA53" i="29"/>
  <c r="HT65" i="29"/>
  <c r="GW65" i="29"/>
  <c r="HX71" i="29"/>
  <c r="IG48" i="29"/>
  <c r="HH63" i="29"/>
  <c r="ID68" i="29"/>
  <c r="HI68" i="29"/>
  <c r="IB73" i="29"/>
  <c r="ID49" i="29"/>
  <c r="HM58" i="29"/>
  <c r="GV61" i="29"/>
  <c r="HO61" i="29"/>
  <c r="HE75" i="29"/>
  <c r="IA62" i="29"/>
  <c r="HV51" i="29"/>
  <c r="HI60" i="29"/>
  <c r="HD60" i="29"/>
  <c r="GT70" i="29"/>
  <c r="GZ74" i="29"/>
  <c r="IA50" i="29"/>
  <c r="HL57" i="29"/>
  <c r="IA57" i="29"/>
  <c r="BV60" i="24"/>
  <c r="FF60" i="24" s="1"/>
  <c r="CA71" i="24"/>
  <c r="FK71" i="24" s="1"/>
  <c r="HB71" i="24" s="1"/>
  <c r="BQ62" i="24"/>
  <c r="FA62" i="24" s="1"/>
  <c r="CC51" i="24"/>
  <c r="FM51" i="24" s="1"/>
  <c r="HD51" i="24" s="1"/>
  <c r="CQ60" i="24"/>
  <c r="GA60" i="24" s="1"/>
  <c r="CA63" i="24"/>
  <c r="FK63" i="24" s="1"/>
  <c r="CQ49" i="24"/>
  <c r="GA49" i="24" s="1"/>
  <c r="HR49" i="24" s="1"/>
  <c r="CC57" i="24"/>
  <c r="FM57" i="24" s="1"/>
  <c r="HD57" i="24" s="1"/>
  <c r="CL73" i="24"/>
  <c r="FV73" i="24" s="1"/>
  <c r="CA76" i="24"/>
  <c r="FK76" i="24" s="1"/>
  <c r="HB76" i="24" s="1"/>
  <c r="CG60" i="24"/>
  <c r="FQ60" i="24" s="1"/>
  <c r="IP364" i="27"/>
  <c r="IQ364" i="27"/>
  <c r="IA364" i="27"/>
  <c r="IO364" i="27"/>
  <c r="IE364" i="27"/>
  <c r="HU364" i="27"/>
  <c r="CJ76" i="24"/>
  <c r="FT76" i="24" s="1"/>
  <c r="HK76" i="24" s="1"/>
  <c r="BQ60" i="24"/>
  <c r="FA60" i="24" s="1"/>
  <c r="CR70" i="24"/>
  <c r="GB70" i="24" s="1"/>
  <c r="HS70" i="24" s="1"/>
  <c r="CZ75" i="24"/>
  <c r="GJ75" i="24" s="1"/>
  <c r="CR51" i="24"/>
  <c r="GB51" i="24" s="1"/>
  <c r="CC66" i="24"/>
  <c r="FM66" i="24" s="1"/>
  <c r="HD66" i="24" s="1"/>
  <c r="HY364" i="27"/>
  <c r="HI364" i="27"/>
  <c r="IF364" i="27"/>
  <c r="HV364" i="27"/>
  <c r="HK364" i="27"/>
  <c r="JM364" i="27"/>
  <c r="IZ364" i="27"/>
  <c r="HQ54" i="29"/>
  <c r="GT66" i="29"/>
  <c r="HC69" i="29"/>
  <c r="IF64" i="29"/>
  <c r="HS64" i="29"/>
  <c r="GY56" i="29"/>
  <c r="HV59" i="29"/>
  <c r="HY72" i="29"/>
  <c r="IF55" i="29"/>
  <c r="HM55" i="29"/>
  <c r="GX52" i="29"/>
  <c r="HD53" i="29"/>
  <c r="GY65" i="29"/>
  <c r="HZ71" i="29"/>
  <c r="HY71" i="29"/>
  <c r="ID48" i="29"/>
  <c r="ID63" i="29"/>
  <c r="HM68" i="29"/>
  <c r="GZ73" i="29"/>
  <c r="HT73" i="29"/>
  <c r="HL49" i="29"/>
  <c r="GV58" i="29"/>
  <c r="HR61" i="29"/>
  <c r="HH75" i="29"/>
  <c r="HQ75" i="29"/>
  <c r="HY62" i="29"/>
  <c r="HE51" i="29"/>
  <c r="IE60" i="29"/>
  <c r="HP70" i="29"/>
  <c r="HT70" i="29"/>
  <c r="HR74" i="29"/>
  <c r="HJ50" i="29"/>
  <c r="GT57" i="29"/>
  <c r="HT67" i="29"/>
  <c r="GX67" i="29"/>
  <c r="ID76" i="29"/>
  <c r="CO53" i="24"/>
  <c r="FY53" i="24" s="1"/>
  <c r="BS70" i="24"/>
  <c r="FC70" i="24" s="1"/>
  <c r="GT70" i="24" s="1"/>
  <c r="CR66" i="24"/>
  <c r="GB66" i="24" s="1"/>
  <c r="DD57" i="24"/>
  <c r="GN57" i="24" s="1"/>
  <c r="CU71" i="24"/>
  <c r="GE71" i="24" s="1"/>
  <c r="HV71" i="24" s="1"/>
  <c r="CQ69" i="24"/>
  <c r="GA69" i="24" s="1"/>
  <c r="HR69" i="24" s="1"/>
  <c r="CS63" i="24"/>
  <c r="GC63" i="24" s="1"/>
  <c r="BT62" i="24"/>
  <c r="FD62" i="24" s="1"/>
  <c r="GU62" i="24" s="1"/>
  <c r="HR364" i="27"/>
  <c r="JB364" i="27"/>
  <c r="JA364" i="27"/>
  <c r="JK364" i="27"/>
  <c r="HW364" i="27"/>
  <c r="HM364" i="27"/>
  <c r="JD364" i="27"/>
  <c r="IR364" i="27"/>
  <c r="HK63" i="29"/>
  <c r="HQ68" i="29"/>
  <c r="HE73" i="29"/>
  <c r="HY49" i="29"/>
  <c r="HS49" i="29"/>
  <c r="HA58" i="29"/>
  <c r="HP61" i="29"/>
  <c r="GX75" i="29"/>
  <c r="HV62" i="29"/>
  <c r="HJ62" i="29"/>
  <c r="HY51" i="29"/>
  <c r="HU60" i="29"/>
  <c r="HG70" i="29"/>
  <c r="IA74" i="29"/>
  <c r="HJ74" i="29"/>
  <c r="HA50" i="29"/>
  <c r="GZ57" i="29"/>
  <c r="HG67" i="29"/>
  <c r="GU76" i="29"/>
  <c r="HU76" i="29"/>
  <c r="HF59" i="29"/>
  <c r="HP65" i="29"/>
  <c r="HD73" i="29"/>
  <c r="HN51" i="29"/>
  <c r="HD67" i="29"/>
  <c r="HK54" i="29"/>
  <c r="GY66" i="29"/>
  <c r="HU69" i="29"/>
  <c r="HN69" i="29"/>
  <c r="HV64" i="29"/>
  <c r="HQ56" i="29"/>
  <c r="HA59" i="29"/>
  <c r="HU72" i="29"/>
  <c r="HB72" i="29"/>
  <c r="GU55" i="29"/>
  <c r="HA52" i="29"/>
  <c r="GT53" i="29"/>
  <c r="HV65" i="29"/>
  <c r="HK65" i="29"/>
  <c r="IF71" i="29"/>
  <c r="HJ48" i="29"/>
  <c r="HI63" i="29"/>
  <c r="IE68" i="29"/>
  <c r="HK68" i="29"/>
  <c r="HN73" i="29"/>
  <c r="IC49" i="29"/>
  <c r="IB58" i="29"/>
  <c r="HK61" i="29"/>
  <c r="HU61" i="29"/>
  <c r="HU75" i="29"/>
  <c r="HC62" i="29"/>
  <c r="GX51" i="29"/>
  <c r="HX60" i="29"/>
  <c r="HC60" i="29"/>
  <c r="ID70" i="29"/>
  <c r="HV74" i="29"/>
  <c r="HC50" i="29"/>
  <c r="HZ57" i="29"/>
  <c r="GX57" i="29"/>
  <c r="GZ67" i="29"/>
  <c r="HW76" i="29"/>
  <c r="HR69" i="29"/>
  <c r="IA55" i="29"/>
  <c r="HC48" i="29"/>
  <c r="IA61" i="29"/>
  <c r="IG70" i="29"/>
  <c r="GV76" i="29"/>
  <c r="HR54" i="29"/>
  <c r="HZ66" i="29"/>
  <c r="IA69" i="29"/>
  <c r="HQ64" i="29"/>
  <c r="HU64" i="29"/>
  <c r="GZ56" i="29"/>
  <c r="HG59" i="29"/>
  <c r="HQ72" i="29"/>
  <c r="HQ55" i="29"/>
  <c r="HC55" i="29"/>
  <c r="HW52" i="29"/>
  <c r="HH53" i="29"/>
  <c r="IE65" i="29"/>
  <c r="HK71" i="29"/>
  <c r="HU71" i="29"/>
  <c r="IF48" i="29"/>
  <c r="HO63" i="29"/>
  <c r="GX68" i="29"/>
  <c r="HX73" i="29"/>
  <c r="HI73" i="29"/>
  <c r="HM49" i="29"/>
  <c r="HT58" i="29"/>
  <c r="HC61" i="29"/>
  <c r="IF75" i="29"/>
  <c r="HA75" i="29"/>
  <c r="GU62" i="29"/>
  <c r="HD51" i="29"/>
  <c r="ID60" i="29"/>
  <c r="IC70" i="29"/>
  <c r="HD70" i="29"/>
  <c r="ID74" i="29"/>
  <c r="HW50" i="29"/>
  <c r="HW57" i="29"/>
  <c r="HR67" i="29"/>
  <c r="HI67" i="29"/>
  <c r="HE76" i="29"/>
  <c r="IG76" i="29"/>
  <c r="CH52" i="24"/>
  <c r="FR52" i="24" s="1"/>
  <c r="CI51" i="24"/>
  <c r="FS51" i="24" s="1"/>
  <c r="HJ51" i="24" s="1"/>
  <c r="BU52" i="24"/>
  <c r="FE52" i="24" s="1"/>
  <c r="CH70" i="24"/>
  <c r="FR70" i="24" s="1"/>
  <c r="HI70" i="24" s="1"/>
  <c r="CM75" i="24"/>
  <c r="FW75" i="24" s="1"/>
  <c r="HN75" i="24" s="1"/>
  <c r="II364" i="27"/>
  <c r="IH364" i="27"/>
  <c r="IS364" i="27"/>
  <c r="HN364" i="27"/>
  <c r="JN364" i="27"/>
  <c r="HG55" i="29"/>
  <c r="HS52" i="29"/>
  <c r="HD52" i="29"/>
  <c r="HM53" i="29"/>
  <c r="HE65" i="29"/>
  <c r="GX71" i="29"/>
  <c r="GY48" i="29"/>
  <c r="HA48" i="29"/>
  <c r="GU63" i="29"/>
  <c r="HR68" i="29"/>
  <c r="IC73" i="29"/>
  <c r="HB49" i="29"/>
  <c r="HE49" i="29"/>
  <c r="HY58" i="29"/>
  <c r="HA61" i="29"/>
  <c r="HV75" i="29"/>
  <c r="HG62" i="29"/>
  <c r="HP62" i="29"/>
  <c r="HI51" i="29"/>
  <c r="HF60" i="29"/>
  <c r="GZ70" i="29"/>
  <c r="HM74" i="29"/>
  <c r="IB74" i="29"/>
  <c r="HF50" i="29"/>
  <c r="IF57" i="29"/>
  <c r="GT67" i="29"/>
  <c r="HS76" i="29"/>
  <c r="GW76" i="29"/>
  <c r="BY69" i="24"/>
  <c r="FI69" i="24" s="1"/>
  <c r="CH51" i="24"/>
  <c r="FR51" i="24" s="1"/>
  <c r="HI51" i="24" s="1"/>
  <c r="DD63" i="24"/>
  <c r="GN63" i="24" s="1"/>
  <c r="BY62" i="24"/>
  <c r="FI62" i="24" s="1"/>
  <c r="GZ62" i="24" s="1"/>
  <c r="CQ70" i="24"/>
  <c r="GA70" i="24" s="1"/>
  <c r="CG71" i="24"/>
  <c r="FQ71" i="24" s="1"/>
  <c r="CK69" i="24"/>
  <c r="FU69" i="24" s="1"/>
  <c r="HL69" i="24" s="1"/>
  <c r="CH66" i="24"/>
  <c r="FR66" i="24" s="1"/>
  <c r="HI66" i="24" s="1"/>
  <c r="CT69" i="24"/>
  <c r="GD69" i="24" s="1"/>
  <c r="BV51" i="24"/>
  <c r="FF51" i="24" s="1"/>
  <c r="GW51" i="24" s="1"/>
  <c r="CI57" i="24"/>
  <c r="FS57" i="24" s="1"/>
  <c r="CR73" i="24"/>
  <c r="GB73" i="24" s="1"/>
  <c r="HS73" i="24" s="1"/>
  <c r="JI364" i="27"/>
  <c r="HQ364" i="27"/>
  <c r="HP364" i="27"/>
  <c r="HZ364" i="27"/>
  <c r="JO364" i="27"/>
  <c r="JE364" i="27"/>
  <c r="IL364" i="27"/>
  <c r="IB364" i="27"/>
  <c r="HE54" i="29"/>
  <c r="IG66" i="29"/>
  <c r="HT66" i="29"/>
  <c r="HG69" i="29"/>
  <c r="HF64" i="29"/>
  <c r="HC56" i="29"/>
  <c r="HZ59" i="29"/>
  <c r="IA59" i="29"/>
  <c r="IG72" i="29"/>
  <c r="HV55" i="29"/>
  <c r="GU52" i="29"/>
  <c r="IA53" i="29"/>
  <c r="HL53" i="29"/>
  <c r="HC65" i="29"/>
  <c r="HG71" i="29"/>
  <c r="HX48" i="29"/>
  <c r="HQ63" i="29"/>
  <c r="GW63" i="29"/>
  <c r="HY68" i="29"/>
  <c r="HA73" i="29"/>
  <c r="GZ49" i="29"/>
  <c r="HV58" i="29"/>
  <c r="IG58" i="29"/>
  <c r="IC61" i="29"/>
  <c r="HK75" i="29"/>
  <c r="GW62" i="29"/>
  <c r="IE51" i="29"/>
  <c r="HK51" i="29"/>
  <c r="HL60" i="29"/>
  <c r="GV70" i="29"/>
  <c r="HI74" i="29"/>
  <c r="GW50" i="29"/>
  <c r="HN50" i="29"/>
  <c r="GU57" i="29"/>
  <c r="HE67" i="29"/>
  <c r="HQ76" i="29"/>
  <c r="GW66" i="29"/>
  <c r="HK72" i="29"/>
  <c r="HD71" i="29"/>
  <c r="ID58" i="29"/>
  <c r="IE70" i="29"/>
  <c r="HN76" i="29"/>
  <c r="HG54" i="29"/>
  <c r="GU66" i="29"/>
  <c r="GV69" i="29"/>
  <c r="HY64" i="29"/>
  <c r="GY64" i="29"/>
  <c r="HP56" i="29"/>
  <c r="HO59" i="29"/>
  <c r="HZ72" i="29"/>
  <c r="HY55" i="29"/>
  <c r="HS55" i="29"/>
  <c r="GY52" i="29"/>
  <c r="HP53" i="29"/>
  <c r="GV65" i="29"/>
  <c r="HS71" i="29"/>
  <c r="HV71" i="29"/>
  <c r="GT48" i="29"/>
  <c r="HW63" i="29"/>
  <c r="HF68" i="29"/>
  <c r="IF73" i="29"/>
  <c r="HZ73" i="29"/>
  <c r="GU49" i="29"/>
  <c r="HC58" i="29"/>
  <c r="IG61" i="29"/>
  <c r="HO75" i="29"/>
  <c r="IG75" i="29"/>
  <c r="HR62" i="29"/>
  <c r="HL51" i="29"/>
  <c r="GY60" i="29"/>
  <c r="HO70" i="29"/>
  <c r="HL70" i="29"/>
  <c r="GY74" i="29"/>
  <c r="HH50" i="29"/>
  <c r="IG57" i="29"/>
  <c r="HZ67" i="29"/>
  <c r="HK67" i="29"/>
  <c r="GX76" i="29"/>
  <c r="HK64" i="29"/>
  <c r="GW52" i="29"/>
  <c r="HC63" i="29"/>
  <c r="HS75" i="29"/>
  <c r="HL74" i="29"/>
  <c r="HN54" i="29"/>
  <c r="IE54" i="29"/>
  <c r="HL66" i="29"/>
  <c r="IG69" i="29"/>
  <c r="IB64" i="29"/>
  <c r="HL56" i="29"/>
  <c r="HM56" i="29"/>
  <c r="HU59" i="29"/>
  <c r="HW72" i="29"/>
  <c r="IE55" i="29"/>
  <c r="IC52" i="29"/>
  <c r="HM52" i="29"/>
  <c r="HN53" i="29"/>
  <c r="GT65" i="29"/>
  <c r="ID71" i="29"/>
  <c r="HW48" i="29"/>
  <c r="HB48" i="29"/>
  <c r="HS63" i="29"/>
  <c r="HH68" i="29"/>
  <c r="GY73" i="29"/>
  <c r="HZ49" i="29"/>
  <c r="HV49" i="29"/>
  <c r="GU58" i="29"/>
  <c r="HY61" i="29"/>
  <c r="HG75" i="29"/>
  <c r="IE62" i="29"/>
  <c r="GZ62" i="29"/>
  <c r="HS51" i="29"/>
  <c r="HE60" i="29"/>
  <c r="IA70" i="29"/>
  <c r="HK74" i="29"/>
  <c r="GT74" i="29"/>
  <c r="HP50" i="29"/>
  <c r="HU57" i="29"/>
  <c r="IA67" i="29"/>
  <c r="HR76" i="29"/>
  <c r="HM76" i="29"/>
  <c r="HM67" i="29"/>
  <c r="HH76" i="29"/>
  <c r="CG57" i="24"/>
  <c r="FQ57" i="24" s="1"/>
  <c r="HH57" i="24" s="1"/>
  <c r="DB53" i="24"/>
  <c r="GL53" i="24" s="1"/>
  <c r="IC53" i="24" s="1"/>
  <c r="BU75" i="24"/>
  <c r="FE75" i="24" s="1"/>
  <c r="BY70" i="24"/>
  <c r="FI70" i="24" s="1"/>
  <c r="CX52" i="24"/>
  <c r="GH52" i="24" s="1"/>
  <c r="CX56" i="24"/>
  <c r="GH56" i="24" s="1"/>
  <c r="HY56" i="24" s="1"/>
  <c r="DA54" i="24"/>
  <c r="GK54" i="24" s="1"/>
  <c r="BU65" i="24"/>
  <c r="FE65" i="24" s="1"/>
  <c r="BX66" i="24"/>
  <c r="FH66" i="24" s="1"/>
  <c r="GY66" i="24" s="1"/>
  <c r="BX65" i="24"/>
  <c r="FH65" i="24" s="1"/>
  <c r="GY65" i="24" s="1"/>
  <c r="IK364" i="27"/>
  <c r="IY364" i="27"/>
  <c r="HH364" i="27"/>
  <c r="JF364" i="27"/>
  <c r="IV364" i="27"/>
  <c r="HP69" i="29"/>
  <c r="GT64" i="29"/>
  <c r="HB56" i="29"/>
  <c r="IG59" i="29"/>
  <c r="HK59" i="29"/>
  <c r="GT72" i="29"/>
  <c r="HL55" i="29"/>
  <c r="GT52" i="29"/>
  <c r="HZ53" i="29"/>
  <c r="HU53" i="29"/>
  <c r="HM65" i="29"/>
  <c r="GV71" i="29"/>
  <c r="HL48" i="29"/>
  <c r="GT63" i="29"/>
  <c r="HU63" i="29"/>
  <c r="HZ68" i="29"/>
  <c r="HC73" i="29"/>
  <c r="HX49" i="29"/>
  <c r="HG58" i="29"/>
  <c r="HJ58" i="29"/>
  <c r="HM61" i="29"/>
  <c r="GV75" i="29"/>
  <c r="HU62" i="29"/>
  <c r="HP51" i="29"/>
  <c r="GU51" i="29"/>
  <c r="GV60" i="29"/>
  <c r="GX70" i="29"/>
  <c r="IG74" i="29"/>
  <c r="HU50" i="29"/>
  <c r="HO50" i="29"/>
  <c r="HQ57" i="29"/>
  <c r="GU67" i="29"/>
  <c r="GT76" i="29"/>
  <c r="HX364" i="27"/>
  <c r="DJ29" i="27"/>
  <c r="HS54" i="29"/>
  <c r="HG66" i="29"/>
  <c r="IC69" i="29"/>
  <c r="IE69" i="29"/>
  <c r="HC64" i="29"/>
  <c r="HY56" i="29"/>
  <c r="HI59" i="29"/>
  <c r="IC72" i="29"/>
  <c r="HC72" i="29"/>
  <c r="HK55" i="29"/>
  <c r="HI52" i="29"/>
  <c r="HB53" i="29"/>
  <c r="ID65" i="29"/>
  <c r="HU65" i="29"/>
  <c r="GZ71" i="29"/>
  <c r="HH48" i="29"/>
  <c r="IE63" i="29"/>
  <c r="HN68" i="29"/>
  <c r="HJ68" i="29"/>
  <c r="GT73" i="29"/>
  <c r="GX49" i="29"/>
  <c r="GW58" i="29"/>
  <c r="HS61" i="29"/>
  <c r="GW61" i="29"/>
  <c r="HB75" i="29"/>
  <c r="HK62" i="29"/>
  <c r="HF51" i="29"/>
  <c r="IF60" i="29"/>
  <c r="HT60" i="29"/>
  <c r="HC70" i="29"/>
  <c r="HG74" i="29"/>
  <c r="HK50" i="29"/>
  <c r="GV57" i="29"/>
  <c r="HE57" i="29"/>
  <c r="IE67" i="29"/>
  <c r="IE76" i="29"/>
  <c r="HN64" i="29"/>
  <c r="HT55" i="29"/>
  <c r="GZ63" i="29"/>
  <c r="HX61" i="29"/>
  <c r="HW74" i="29"/>
  <c r="HV54" i="29"/>
  <c r="GZ54" i="29"/>
  <c r="HV66" i="29"/>
  <c r="GX69" i="29"/>
  <c r="GV64" i="29"/>
  <c r="HT56" i="29"/>
  <c r="IC56" i="29"/>
  <c r="IC59" i="29"/>
  <c r="IF72" i="29"/>
  <c r="GZ55" i="29"/>
  <c r="HX52" i="29"/>
  <c r="HT52" i="29"/>
  <c r="ID53" i="29"/>
  <c r="HG65" i="29"/>
  <c r="GT71" i="29"/>
  <c r="IE48" i="29"/>
  <c r="HP48" i="29"/>
  <c r="GX63" i="29"/>
  <c r="HS68" i="29"/>
  <c r="HG73" i="29"/>
  <c r="HQ49" i="29"/>
  <c r="HC49" i="29"/>
  <c r="HR58" i="29"/>
  <c r="HH61" i="29"/>
  <c r="IB75" i="29"/>
  <c r="HN62" i="29"/>
  <c r="HI62" i="29"/>
  <c r="HB51" i="29"/>
  <c r="HM60" i="29"/>
  <c r="GY70" i="29"/>
  <c r="HS74" i="29"/>
  <c r="GV74" i="29"/>
  <c r="IF50" i="29"/>
  <c r="IE57" i="29"/>
  <c r="GW67" i="29"/>
  <c r="HZ76" i="29"/>
  <c r="HT76" i="29"/>
  <c r="HG56" i="29"/>
  <c r="HL65" i="29"/>
  <c r="HQ73" i="29"/>
  <c r="HX62" i="29"/>
  <c r="HN57" i="29"/>
  <c r="IB54" i="29"/>
  <c r="HQ66" i="29"/>
  <c r="HK66" i="29"/>
  <c r="HA69" i="29"/>
  <c r="HZ64" i="29"/>
  <c r="HZ56" i="29"/>
  <c r="HJ59" i="29"/>
  <c r="HT59" i="29"/>
  <c r="GV72" i="29"/>
  <c r="HF55" i="29"/>
  <c r="HR52" i="29"/>
  <c r="HK53" i="29"/>
  <c r="HW53" i="29"/>
  <c r="HO65" i="29"/>
  <c r="IB71" i="29"/>
  <c r="GW48" i="29"/>
  <c r="HR63" i="29"/>
  <c r="HE63" i="29"/>
  <c r="IA68" i="29"/>
  <c r="IA73" i="29"/>
  <c r="HI49" i="29"/>
  <c r="IE58" i="29"/>
  <c r="GZ58" i="29"/>
  <c r="GZ61" i="29"/>
  <c r="HT75" i="29"/>
  <c r="HF62" i="29"/>
  <c r="HO51" i="29"/>
  <c r="HJ51" i="29"/>
  <c r="HK60" i="29"/>
  <c r="HJ70" i="29"/>
  <c r="IF74" i="29"/>
  <c r="HT50" i="29"/>
  <c r="HY50" i="29"/>
  <c r="ID57" i="29"/>
  <c r="HN67" i="29"/>
  <c r="HA76" i="29"/>
  <c r="HJ66" i="29"/>
  <c r="HI72" i="29"/>
  <c r="HO71" i="29"/>
  <c r="IA49" i="29"/>
  <c r="HA60" i="29"/>
  <c r="HS67" i="29"/>
  <c r="HA54" i="29"/>
  <c r="HX66" i="29"/>
  <c r="GU69" i="29"/>
  <c r="HW64" i="29"/>
  <c r="HJ64" i="29"/>
  <c r="ID56" i="29"/>
  <c r="HN59" i="29"/>
  <c r="HP72" i="29"/>
  <c r="HX55" i="29"/>
  <c r="HB55" i="29"/>
  <c r="IE52" i="29"/>
  <c r="IE53" i="29"/>
  <c r="IC65" i="29"/>
  <c r="HR71" i="29"/>
  <c r="HE71" i="29"/>
  <c r="HQ48" i="29"/>
  <c r="HV63" i="29"/>
  <c r="HE68" i="29"/>
  <c r="IE73" i="29"/>
  <c r="HR73" i="29"/>
  <c r="GV49" i="29"/>
  <c r="IA58" i="29"/>
  <c r="HJ61" i="29"/>
  <c r="GZ75" i="29"/>
  <c r="GT75" i="29"/>
  <c r="HB62" i="29"/>
  <c r="GW51" i="29"/>
  <c r="HW60" i="29"/>
  <c r="HH70" i="29"/>
  <c r="GW70" i="29"/>
  <c r="HB74" i="29"/>
  <c r="HB50" i="29"/>
  <c r="HX57" i="29"/>
  <c r="HL67" i="29"/>
  <c r="HU67" i="29"/>
  <c r="HV76" i="29"/>
  <c r="DM29" i="27"/>
  <c r="BV29" i="27"/>
  <c r="CK29" i="27"/>
  <c r="BW29" i="27"/>
  <c r="BX29" i="27"/>
  <c r="DF29" i="27"/>
  <c r="DK73" i="28"/>
  <c r="BS73" i="28"/>
  <c r="FC73" i="28" s="1"/>
  <c r="DV73" i="28"/>
  <c r="CD73" i="28"/>
  <c r="FN73" i="28" s="1"/>
  <c r="DY73" i="28"/>
  <c r="CG73" i="28"/>
  <c r="FQ73" i="28" s="1"/>
  <c r="DS73" i="28"/>
  <c r="CA73" i="28"/>
  <c r="FK73" i="28" s="1"/>
  <c r="EW73" i="28"/>
  <c r="DE73" i="28"/>
  <c r="GO73" i="28" s="1"/>
  <c r="DR70" i="28"/>
  <c r="BZ70" i="28"/>
  <c r="FJ70" i="28" s="1"/>
  <c r="DT70" i="28"/>
  <c r="CB70" i="28"/>
  <c r="FL70" i="28" s="1"/>
  <c r="EW70" i="28"/>
  <c r="DE70" i="28"/>
  <c r="GO70" i="28" s="1"/>
  <c r="EP70" i="28"/>
  <c r="CX70" i="28"/>
  <c r="GH70" i="28" s="1"/>
  <c r="ER70" i="28"/>
  <c r="CZ70" i="28"/>
  <c r="GJ70" i="28" s="1"/>
  <c r="ED58" i="28"/>
  <c r="CL58" i="28"/>
  <c r="FV58" i="28" s="1"/>
  <c r="DN58" i="28"/>
  <c r="BV58" i="28"/>
  <c r="FF58" i="28" s="1"/>
  <c r="DP58" i="28"/>
  <c r="BX58" i="28"/>
  <c r="FH58" i="28" s="1"/>
  <c r="DR58" i="28"/>
  <c r="BZ58" i="28"/>
  <c r="FJ58" i="28" s="1"/>
  <c r="EU58" i="28"/>
  <c r="DC58" i="28"/>
  <c r="GM58" i="28" s="1"/>
  <c r="EF53" i="28"/>
  <c r="CN53" i="28"/>
  <c r="FX53" i="28" s="1"/>
  <c r="EH53" i="28"/>
  <c r="CP53" i="28"/>
  <c r="FZ53" i="28" s="1"/>
  <c r="DS53" i="28"/>
  <c r="CA53" i="28"/>
  <c r="FK53" i="28" s="1"/>
  <c r="EU53" i="28"/>
  <c r="DC53" i="28"/>
  <c r="GM53" i="28" s="1"/>
  <c r="EE53" i="28"/>
  <c r="CM53" i="28"/>
  <c r="FW53" i="28" s="1"/>
  <c r="DJ74" i="28"/>
  <c r="BR74" i="28"/>
  <c r="FB74" i="28" s="1"/>
  <c r="EP74" i="28"/>
  <c r="CX74" i="28"/>
  <c r="GH74" i="28" s="1"/>
  <c r="EH74" i="28"/>
  <c r="CP74" i="28"/>
  <c r="FZ74" i="28" s="1"/>
  <c r="DL74" i="28"/>
  <c r="BT74" i="28"/>
  <c r="FD74" i="28" s="1"/>
  <c r="EQ74" i="28"/>
  <c r="CY74" i="28"/>
  <c r="GI74" i="28" s="1"/>
  <c r="DK68" i="28"/>
  <c r="BS68" i="28"/>
  <c r="FC68" i="28" s="1"/>
  <c r="DT68" i="28"/>
  <c r="CB68" i="28"/>
  <c r="FL68" i="28" s="1"/>
  <c r="EU68" i="28"/>
  <c r="DC68" i="28"/>
  <c r="GM68" i="28" s="1"/>
  <c r="DV68" i="28"/>
  <c r="CD68" i="28"/>
  <c r="FN68" i="28" s="1"/>
  <c r="EW68" i="28"/>
  <c r="DE68" i="28"/>
  <c r="GO68" i="28" s="1"/>
  <c r="DP60" i="28"/>
  <c r="BX60" i="28"/>
  <c r="FH60" i="28" s="1"/>
  <c r="EB60" i="28"/>
  <c r="CJ60" i="28"/>
  <c r="FT60" i="28" s="1"/>
  <c r="EM60" i="28"/>
  <c r="CU60" i="28"/>
  <c r="GE60" i="28" s="1"/>
  <c r="DR60" i="28"/>
  <c r="BZ60" i="28"/>
  <c r="FJ60" i="28" s="1"/>
  <c r="EQ60" i="28"/>
  <c r="CY60" i="28"/>
  <c r="GI60" i="28" s="1"/>
  <c r="EB50" i="28"/>
  <c r="CJ50" i="28"/>
  <c r="FT50" i="28" s="1"/>
  <c r="EL50" i="28"/>
  <c r="CT50" i="28"/>
  <c r="GD50" i="28" s="1"/>
  <c r="EM50" i="28"/>
  <c r="CU50" i="28"/>
  <c r="GE50" i="28" s="1"/>
  <c r="DR50" i="28"/>
  <c r="BZ50" i="28"/>
  <c r="FJ50" i="28" s="1"/>
  <c r="EQ50" i="28"/>
  <c r="CY50" i="28"/>
  <c r="GI50" i="28" s="1"/>
  <c r="DZ76" i="28"/>
  <c r="CH76" i="28"/>
  <c r="FR76" i="28" s="1"/>
  <c r="DR76" i="28"/>
  <c r="BZ76" i="28"/>
  <c r="FJ76" i="28" s="1"/>
  <c r="ET76" i="28"/>
  <c r="DB76" i="28"/>
  <c r="GL76" i="28" s="1"/>
  <c r="DP76" i="28"/>
  <c r="BX76" i="28"/>
  <c r="FH76" i="28" s="1"/>
  <c r="EO76" i="28"/>
  <c r="CW76" i="28"/>
  <c r="GG76" i="28" s="1"/>
  <c r="ED66" i="28"/>
  <c r="CL66" i="28"/>
  <c r="FV66" i="28" s="1"/>
  <c r="DW66" i="28"/>
  <c r="CE66" i="28"/>
  <c r="FO66" i="28" s="1"/>
  <c r="DY66" i="28"/>
  <c r="CG66" i="28"/>
  <c r="FQ66" i="28" s="1"/>
  <c r="EA66" i="28"/>
  <c r="CI66" i="28"/>
  <c r="FS66" i="28" s="1"/>
  <c r="DL66" i="28"/>
  <c r="BT66" i="28"/>
  <c r="FD66" i="28" s="1"/>
  <c r="DU59" i="28"/>
  <c r="CC59" i="28"/>
  <c r="FM59" i="28" s="1"/>
  <c r="DY59" i="28"/>
  <c r="CG59" i="28"/>
  <c r="FQ59" i="28" s="1"/>
  <c r="DQ59" i="28"/>
  <c r="BY59" i="28"/>
  <c r="FI59" i="28" s="1"/>
  <c r="ES59" i="28"/>
  <c r="DA59" i="28"/>
  <c r="GK59" i="28" s="1"/>
  <c r="EL59" i="28"/>
  <c r="CT59" i="28"/>
  <c r="GD59" i="28" s="1"/>
  <c r="DY51" i="28"/>
  <c r="CG51" i="28"/>
  <c r="FQ51" i="28" s="1"/>
  <c r="EP51" i="28"/>
  <c r="CX51" i="28"/>
  <c r="GH51" i="28" s="1"/>
  <c r="EB51" i="28"/>
  <c r="CJ51" i="28"/>
  <c r="FT51" i="28" s="1"/>
  <c r="DN51" i="28"/>
  <c r="BV51" i="28"/>
  <c r="FF51" i="28" s="1"/>
  <c r="EM51" i="28"/>
  <c r="CU51" i="28"/>
  <c r="GE51" i="28" s="1"/>
  <c r="EE75" i="28"/>
  <c r="CM75" i="28"/>
  <c r="FW75" i="28" s="1"/>
  <c r="DU75" i="28"/>
  <c r="CC75" i="28"/>
  <c r="FM75" i="28" s="1"/>
  <c r="DR75" i="28"/>
  <c r="BZ75" i="28"/>
  <c r="FJ75" i="28" s="1"/>
  <c r="DW75" i="28"/>
  <c r="CE75" i="28"/>
  <c r="FO75" i="28" s="1"/>
  <c r="ED75" i="28"/>
  <c r="CL75" i="28"/>
  <c r="FV75" i="28" s="1"/>
  <c r="DS65" i="28"/>
  <c r="CA65" i="28"/>
  <c r="FK65" i="28" s="1"/>
  <c r="EI65" i="28"/>
  <c r="CQ65" i="28"/>
  <c r="GA65" i="28" s="1"/>
  <c r="DN65" i="28"/>
  <c r="BV65" i="28"/>
  <c r="FF65" i="28" s="1"/>
  <c r="EQ65" i="28"/>
  <c r="CY65" i="28"/>
  <c r="GI65" i="28" s="1"/>
  <c r="EG65" i="28"/>
  <c r="CO65" i="28"/>
  <c r="FY65" i="28" s="1"/>
  <c r="EG57" i="28"/>
  <c r="CO57" i="28"/>
  <c r="FY57" i="28" s="1"/>
  <c r="DQ57" i="28"/>
  <c r="BY57" i="28"/>
  <c r="FI57" i="28" s="1"/>
  <c r="DJ57" i="28"/>
  <c r="BR57" i="28"/>
  <c r="FB57" i="28" s="1"/>
  <c r="EL57" i="28"/>
  <c r="CT57" i="28"/>
  <c r="GD57" i="28" s="1"/>
  <c r="DV57" i="28"/>
  <c r="CD57" i="28"/>
  <c r="FN57" i="28" s="1"/>
  <c r="DQ49" i="28"/>
  <c r="BY49" i="28"/>
  <c r="FI49" i="28" s="1"/>
  <c r="ED49" i="28"/>
  <c r="CL49" i="28"/>
  <c r="FV49" i="28" s="1"/>
  <c r="EG49" i="28"/>
  <c r="CO49" i="28"/>
  <c r="FY49" i="28" s="1"/>
  <c r="EI49" i="28"/>
  <c r="CQ49" i="28"/>
  <c r="GA49" i="28" s="1"/>
  <c r="EC49" i="28"/>
  <c r="CK49" i="28"/>
  <c r="FU49" i="28" s="1"/>
  <c r="DY71" i="28"/>
  <c r="CG71" i="28"/>
  <c r="FQ71" i="28" s="1"/>
  <c r="EA71" i="28"/>
  <c r="CI71" i="28"/>
  <c r="FS71" i="28" s="1"/>
  <c r="DK71" i="28"/>
  <c r="BS71" i="28"/>
  <c r="FC71" i="28" s="1"/>
  <c r="EM71" i="28"/>
  <c r="CU71" i="28"/>
  <c r="GE71" i="28" s="1"/>
  <c r="EF71" i="28"/>
  <c r="CN71" i="28"/>
  <c r="FX71" i="28" s="1"/>
  <c r="DK64" i="28"/>
  <c r="BS64" i="28"/>
  <c r="FC64" i="28" s="1"/>
  <c r="EN64" i="28"/>
  <c r="CV64" i="28"/>
  <c r="GF64" i="28" s="1"/>
  <c r="EG64" i="28"/>
  <c r="CO64" i="28"/>
  <c r="FY64" i="28" s="1"/>
  <c r="EI64" i="28"/>
  <c r="CQ64" i="28"/>
  <c r="GA64" i="28" s="1"/>
  <c r="EC64" i="28"/>
  <c r="CK64" i="28"/>
  <c r="FU64" i="28" s="1"/>
  <c r="EA55" i="28"/>
  <c r="CI55" i="28"/>
  <c r="FS55" i="28" s="1"/>
  <c r="DQ55" i="28"/>
  <c r="BY55" i="28"/>
  <c r="FI55" i="28" s="1"/>
  <c r="DR55" i="28"/>
  <c r="BZ55" i="28"/>
  <c r="FJ55" i="28" s="1"/>
  <c r="ER55" i="28"/>
  <c r="CZ55" i="28"/>
  <c r="GJ55" i="28" s="1"/>
  <c r="EE55" i="28"/>
  <c r="CM55" i="28"/>
  <c r="FW55" i="28" s="1"/>
  <c r="DN48" i="28"/>
  <c r="BV48" i="28"/>
  <c r="FF48" i="28" s="1"/>
  <c r="DP48" i="28"/>
  <c r="BX48" i="28"/>
  <c r="FH48" i="28" s="1"/>
  <c r="DS48" i="28"/>
  <c r="CA48" i="28"/>
  <c r="FK48" i="28" s="1"/>
  <c r="EU48" i="28"/>
  <c r="DC48" i="28"/>
  <c r="GM48" i="28" s="1"/>
  <c r="DZ48" i="28"/>
  <c r="CH48" i="28"/>
  <c r="FR48" i="28" s="1"/>
  <c r="DQ72" i="28"/>
  <c r="BY72" i="28"/>
  <c r="FI72" i="28" s="1"/>
  <c r="EU72" i="28"/>
  <c r="DC72" i="28"/>
  <c r="GM72" i="28" s="1"/>
  <c r="DM72" i="28"/>
  <c r="BU72" i="28"/>
  <c r="FE72" i="28" s="1"/>
  <c r="DZ72" i="28"/>
  <c r="CH72" i="28"/>
  <c r="FR72" i="28" s="1"/>
  <c r="DN72" i="28"/>
  <c r="BV72" i="28"/>
  <c r="FF72" i="28" s="1"/>
  <c r="EL63" i="28"/>
  <c r="CT63" i="28"/>
  <c r="GD63" i="28" s="1"/>
  <c r="DJ63" i="28"/>
  <c r="BR63" i="28"/>
  <c r="FB63" i="28" s="1"/>
  <c r="ES63" i="28"/>
  <c r="DA63" i="28"/>
  <c r="GK63" i="28" s="1"/>
  <c r="EF63" i="28"/>
  <c r="CN63" i="28"/>
  <c r="FX63" i="28" s="1"/>
  <c r="DK63" i="28"/>
  <c r="BS63" i="28"/>
  <c r="FC63" i="28" s="1"/>
  <c r="EI56" i="28"/>
  <c r="CQ56" i="28"/>
  <c r="GA56" i="28" s="1"/>
  <c r="DU56" i="28"/>
  <c r="CC56" i="28"/>
  <c r="FM56" i="28" s="1"/>
  <c r="ET56" i="28"/>
  <c r="DB56" i="28"/>
  <c r="GL56" i="28" s="1"/>
  <c r="EF56" i="28"/>
  <c r="CN56" i="28"/>
  <c r="FX56" i="28" s="1"/>
  <c r="DJ56" i="28"/>
  <c r="BR56" i="28"/>
  <c r="FB56" i="28" s="1"/>
  <c r="EH69" i="28"/>
  <c r="CP69" i="28"/>
  <c r="FZ69" i="28" s="1"/>
  <c r="DW69" i="28"/>
  <c r="CE69" i="28"/>
  <c r="FO69" i="28" s="1"/>
  <c r="DP69" i="28"/>
  <c r="BX69" i="28"/>
  <c r="FH69" i="28" s="1"/>
  <c r="DQ69" i="28"/>
  <c r="BY69" i="28"/>
  <c r="FI69" i="28" s="1"/>
  <c r="EJ69" i="28"/>
  <c r="CR69" i="28"/>
  <c r="GB69" i="28" s="1"/>
  <c r="DS62" i="28"/>
  <c r="CA62" i="28"/>
  <c r="FK62" i="28" s="1"/>
  <c r="DV62" i="28"/>
  <c r="CD62" i="28"/>
  <c r="FN62" i="28" s="1"/>
  <c r="DX62" i="28"/>
  <c r="CF62" i="28"/>
  <c r="FP62" i="28" s="1"/>
  <c r="DZ62" i="28"/>
  <c r="CH62" i="28"/>
  <c r="FR62" i="28" s="1"/>
  <c r="EJ62" i="28"/>
  <c r="CR62" i="28"/>
  <c r="GB62" i="28" s="1"/>
  <c r="EF54" i="28"/>
  <c r="CN54" i="28"/>
  <c r="FX54" i="28" s="1"/>
  <c r="EI54" i="28"/>
  <c r="CQ54" i="28"/>
  <c r="GA54" i="28" s="1"/>
  <c r="DP54" i="28"/>
  <c r="BX54" i="28"/>
  <c r="FH54" i="28" s="1"/>
  <c r="EQ54" i="28"/>
  <c r="CY54" i="28"/>
  <c r="GI54" i="28" s="1"/>
  <c r="EO54" i="28"/>
  <c r="CW54" i="28"/>
  <c r="GG54" i="28" s="1"/>
  <c r="EH67" i="28"/>
  <c r="CP67" i="28"/>
  <c r="FZ67" i="28" s="1"/>
  <c r="DP67" i="28"/>
  <c r="BX67" i="28"/>
  <c r="FH67" i="28" s="1"/>
  <c r="DR67" i="28"/>
  <c r="BZ67" i="28"/>
  <c r="FJ67" i="28" s="1"/>
  <c r="DU67" i="28"/>
  <c r="CC67" i="28"/>
  <c r="FM67" i="28" s="1"/>
  <c r="DX67" i="28"/>
  <c r="CF67" i="28"/>
  <c r="FP67" i="28" s="1"/>
  <c r="DV61" i="28"/>
  <c r="CD61" i="28"/>
  <c r="FN61" i="28" s="1"/>
  <c r="DO61" i="28"/>
  <c r="BW61" i="28"/>
  <c r="FG61" i="28" s="1"/>
  <c r="DR61" i="28"/>
  <c r="BZ61" i="28"/>
  <c r="FJ61" i="28" s="1"/>
  <c r="ET61" i="28"/>
  <c r="DB61" i="28"/>
  <c r="GL61" i="28" s="1"/>
  <c r="ED61" i="28"/>
  <c r="CL61" i="28"/>
  <c r="FV61" i="28" s="1"/>
  <c r="DL52" i="28"/>
  <c r="BT52" i="28"/>
  <c r="FD52" i="28" s="1"/>
  <c r="EK52" i="28"/>
  <c r="CS52" i="28"/>
  <c r="GC52" i="28" s="1"/>
  <c r="DW52" i="28"/>
  <c r="CE52" i="28"/>
  <c r="FO52" i="28" s="1"/>
  <c r="EV52" i="28"/>
  <c r="DD52" i="28"/>
  <c r="GN52" i="28" s="1"/>
  <c r="DZ52" i="28"/>
  <c r="CH52" i="28"/>
  <c r="FR52" i="28" s="1"/>
  <c r="EJ73" i="28"/>
  <c r="CR73" i="28"/>
  <c r="GB73" i="28" s="1"/>
  <c r="EU73" i="28"/>
  <c r="DC73" i="28"/>
  <c r="GM73" i="28" s="1"/>
  <c r="EH73" i="28"/>
  <c r="CP73" i="28"/>
  <c r="FZ73" i="28" s="1"/>
  <c r="EB73" i="28"/>
  <c r="CJ73" i="28"/>
  <c r="FT73" i="28" s="1"/>
  <c r="DP73" i="28"/>
  <c r="BX73" i="28"/>
  <c r="FH73" i="28" s="1"/>
  <c r="EA70" i="28"/>
  <c r="CI70" i="28"/>
  <c r="FS70" i="28" s="1"/>
  <c r="ED70" i="28"/>
  <c r="CL70" i="28"/>
  <c r="FV70" i="28" s="1"/>
  <c r="DN70" i="28"/>
  <c r="BV70" i="28"/>
  <c r="FF70" i="28" s="1"/>
  <c r="DP70" i="28"/>
  <c r="BX70" i="28"/>
  <c r="FH70" i="28" s="1"/>
  <c r="DM70" i="28"/>
  <c r="BU70" i="28"/>
  <c r="FE70" i="28" s="1"/>
  <c r="EM58" i="28"/>
  <c r="CU58" i="28"/>
  <c r="GE58" i="28" s="1"/>
  <c r="DW58" i="28"/>
  <c r="CE58" i="28"/>
  <c r="FO58" i="28" s="1"/>
  <c r="DY58" i="28"/>
  <c r="CG58" i="28"/>
  <c r="FQ58" i="28" s="1"/>
  <c r="EB58" i="28"/>
  <c r="CJ58" i="28"/>
  <c r="FT58" i="28" s="1"/>
  <c r="DK58" i="28"/>
  <c r="BS58" i="28"/>
  <c r="FC58" i="28" s="1"/>
  <c r="EO53" i="28"/>
  <c r="CW53" i="28"/>
  <c r="GG53" i="28" s="1"/>
  <c r="EQ53" i="28"/>
  <c r="CY53" i="28"/>
  <c r="GI53" i="28" s="1"/>
  <c r="EA53" i="28"/>
  <c r="CI53" i="28"/>
  <c r="FS53" i="28" s="1"/>
  <c r="DM53" i="28"/>
  <c r="BU53" i="28"/>
  <c r="FE53" i="28" s="1"/>
  <c r="EN53" i="28"/>
  <c r="CV53" i="28"/>
  <c r="GF53" i="28" s="1"/>
  <c r="DY74" i="28"/>
  <c r="CG74" i="28"/>
  <c r="FQ74" i="28" s="1"/>
  <c r="DP74" i="28"/>
  <c r="BX74" i="28"/>
  <c r="FH74" i="28" s="1"/>
  <c r="EV74" i="28"/>
  <c r="DD74" i="28"/>
  <c r="GN74" i="28" s="1"/>
  <c r="DW74" i="28"/>
  <c r="CE74" i="28"/>
  <c r="FO74" i="28" s="1"/>
  <c r="DN74" i="28"/>
  <c r="BV74" i="28"/>
  <c r="FF74" i="28" s="1"/>
  <c r="EE68" i="28"/>
  <c r="CM68" i="28"/>
  <c r="FW68" i="28" s="1"/>
  <c r="EQ68" i="28"/>
  <c r="CY68" i="28"/>
  <c r="GI68" i="28" s="1"/>
  <c r="DL68" i="28"/>
  <c r="BT68" i="28"/>
  <c r="FD68" i="28" s="1"/>
  <c r="ED68" i="28"/>
  <c r="CL68" i="28"/>
  <c r="FV68" i="28" s="1"/>
  <c r="DJ68" i="28"/>
  <c r="BR68" i="28"/>
  <c r="FB68" i="28" s="1"/>
  <c r="EL60" i="28"/>
  <c r="CT60" i="28"/>
  <c r="GD60" i="28" s="1"/>
  <c r="EV60" i="28"/>
  <c r="DD60" i="28"/>
  <c r="GN60" i="28" s="1"/>
  <c r="EU60" i="28"/>
  <c r="DC60" i="28"/>
  <c r="GM60" i="28" s="1"/>
  <c r="DZ60" i="28"/>
  <c r="CH60" i="28"/>
  <c r="FR60" i="28" s="1"/>
  <c r="DM60" i="28"/>
  <c r="BU60" i="28"/>
  <c r="FE60" i="28" s="1"/>
  <c r="EW50" i="28"/>
  <c r="DE50" i="28"/>
  <c r="GO50" i="28" s="1"/>
  <c r="DT50" i="28"/>
  <c r="CB50" i="28"/>
  <c r="FL50" i="28" s="1"/>
  <c r="EU50" i="28"/>
  <c r="DC50" i="28"/>
  <c r="GM50" i="28" s="1"/>
  <c r="DZ50" i="28"/>
  <c r="CH50" i="28"/>
  <c r="FR50" i="28" s="1"/>
  <c r="DM50" i="28"/>
  <c r="BU50" i="28"/>
  <c r="FE50" i="28" s="1"/>
  <c r="EL76" i="28"/>
  <c r="CT76" i="28"/>
  <c r="GD76" i="28" s="1"/>
  <c r="ED76" i="28"/>
  <c r="CL76" i="28"/>
  <c r="FV76" i="28" s="1"/>
  <c r="DJ76" i="28"/>
  <c r="BR76" i="28"/>
  <c r="FB76" i="28" s="1"/>
  <c r="DX76" i="28"/>
  <c r="CF76" i="28"/>
  <c r="FP76" i="28" s="1"/>
  <c r="EW76" i="28"/>
  <c r="DE76" i="28"/>
  <c r="GO76" i="28" s="1"/>
  <c r="EM66" i="28"/>
  <c r="CU66" i="28"/>
  <c r="GE66" i="28" s="1"/>
  <c r="EF66" i="28"/>
  <c r="CN66" i="28"/>
  <c r="FX66" i="28" s="1"/>
  <c r="EH66" i="28"/>
  <c r="CP66" i="28"/>
  <c r="FZ66" i="28" s="1"/>
  <c r="EK66" i="28"/>
  <c r="CS66" i="28"/>
  <c r="GC66" i="28" s="1"/>
  <c r="DT66" i="28"/>
  <c r="CB66" i="28"/>
  <c r="FL66" i="28" s="1"/>
  <c r="EH59" i="28"/>
  <c r="CP59" i="28"/>
  <c r="FZ59" i="28" s="1"/>
  <c r="EK59" i="28"/>
  <c r="CS59" i="28"/>
  <c r="GC59" i="28" s="1"/>
  <c r="EC59" i="28"/>
  <c r="CK59" i="28"/>
  <c r="FU59" i="28" s="1"/>
  <c r="DT59" i="28"/>
  <c r="CB59" i="28"/>
  <c r="FL59" i="28" s="1"/>
  <c r="ET59" i="28"/>
  <c r="DB59" i="28"/>
  <c r="GL59" i="28" s="1"/>
  <c r="EG51" i="28"/>
  <c r="CO51" i="28"/>
  <c r="FY51" i="28" s="1"/>
  <c r="DK51" i="28"/>
  <c r="BS51" i="28"/>
  <c r="FC51" i="28" s="1"/>
  <c r="EJ51" i="28"/>
  <c r="CR51" i="28"/>
  <c r="GB51" i="28" s="1"/>
  <c r="DV51" i="28"/>
  <c r="CD51" i="28"/>
  <c r="FN51" i="28" s="1"/>
  <c r="EU51" i="28"/>
  <c r="DC51" i="28"/>
  <c r="GM51" i="28" s="1"/>
  <c r="EH75" i="28"/>
  <c r="CP75" i="28"/>
  <c r="FZ75" i="28" s="1"/>
  <c r="DX75" i="28"/>
  <c r="CF75" i="28"/>
  <c r="FP75" i="28" s="1"/>
  <c r="EB75" i="28"/>
  <c r="CJ75" i="28"/>
  <c r="FT75" i="28" s="1"/>
  <c r="EI75" i="28"/>
  <c r="CQ75" i="28"/>
  <c r="GA75" i="28" s="1"/>
  <c r="EL75" i="28"/>
  <c r="CT75" i="28"/>
  <c r="GD75" i="28" s="1"/>
  <c r="EE65" i="28"/>
  <c r="CM65" i="28"/>
  <c r="FW65" i="28" s="1"/>
  <c r="EU65" i="28"/>
  <c r="DC65" i="28"/>
  <c r="GM65" i="28" s="1"/>
  <c r="EA65" i="28"/>
  <c r="CI65" i="28"/>
  <c r="FS65" i="28" s="1"/>
  <c r="DP65" i="28"/>
  <c r="BX65" i="28"/>
  <c r="FH65" i="28" s="1"/>
  <c r="EO65" i="28"/>
  <c r="CW65" i="28"/>
  <c r="GG65" i="28" s="1"/>
  <c r="EP57" i="28"/>
  <c r="CX57" i="28"/>
  <c r="GH57" i="28" s="1"/>
  <c r="DZ57" i="28"/>
  <c r="CH57" i="28"/>
  <c r="FR57" i="28" s="1"/>
  <c r="DS57" i="28"/>
  <c r="CA57" i="28"/>
  <c r="FK57" i="28" s="1"/>
  <c r="EU57" i="28"/>
  <c r="DC57" i="28"/>
  <c r="GM57" i="28" s="1"/>
  <c r="EE57" i="28"/>
  <c r="CM57" i="28"/>
  <c r="FW57" i="28" s="1"/>
  <c r="EA49" i="28"/>
  <c r="CI49" i="28"/>
  <c r="FS49" i="28" s="1"/>
  <c r="EO49" i="28"/>
  <c r="CW49" i="28"/>
  <c r="GG49" i="28" s="1"/>
  <c r="EQ49" i="28"/>
  <c r="CY49" i="28"/>
  <c r="GI49" i="28" s="1"/>
  <c r="ET49" i="28"/>
  <c r="DB49" i="28"/>
  <c r="GL49" i="28" s="1"/>
  <c r="EK49" i="28"/>
  <c r="CS49" i="28"/>
  <c r="GC49" i="28" s="1"/>
  <c r="EH71" i="28"/>
  <c r="CP71" i="28"/>
  <c r="FZ71" i="28" s="1"/>
  <c r="EJ71" i="28"/>
  <c r="CR71" i="28"/>
  <c r="GB71" i="28" s="1"/>
  <c r="DT71" i="28"/>
  <c r="CB71" i="28"/>
  <c r="FL71" i="28" s="1"/>
  <c r="EW71" i="28"/>
  <c r="DE71" i="28"/>
  <c r="GO71" i="28" s="1"/>
  <c r="EN71" i="28"/>
  <c r="CV71" i="28"/>
  <c r="GF71" i="28" s="1"/>
  <c r="DT64" i="28"/>
  <c r="CB64" i="28"/>
  <c r="FL64" i="28" s="1"/>
  <c r="EW64" i="28"/>
  <c r="DE64" i="28"/>
  <c r="GO64" i="28" s="1"/>
  <c r="EP64" i="28"/>
  <c r="CX64" i="28"/>
  <c r="GH64" i="28" s="1"/>
  <c r="ER64" i="28"/>
  <c r="CZ64" i="28"/>
  <c r="GJ64" i="28" s="1"/>
  <c r="EK64" i="28"/>
  <c r="CS64" i="28"/>
  <c r="GC64" i="28" s="1"/>
  <c r="EQ55" i="28"/>
  <c r="CY55" i="28"/>
  <c r="GI55" i="28" s="1"/>
  <c r="EG55" i="28"/>
  <c r="CO55" i="28"/>
  <c r="FY55" i="28" s="1"/>
  <c r="DZ55" i="28"/>
  <c r="CH55" i="28"/>
  <c r="FR55" i="28" s="1"/>
  <c r="DM55" i="28"/>
  <c r="BU55" i="28"/>
  <c r="FE55" i="28" s="1"/>
  <c r="EM55" i="28"/>
  <c r="CU55" i="28"/>
  <c r="GE55" i="28" s="1"/>
  <c r="DW48" i="28"/>
  <c r="CE48" i="28"/>
  <c r="FO48" i="28" s="1"/>
  <c r="DY48" i="28"/>
  <c r="CG48" i="28"/>
  <c r="FQ48" i="28" s="1"/>
  <c r="EB48" i="28"/>
  <c r="CJ48" i="28"/>
  <c r="FT48" i="28" s="1"/>
  <c r="DL48" i="28"/>
  <c r="BT48" i="28"/>
  <c r="FD48" i="28" s="1"/>
  <c r="EH48" i="28"/>
  <c r="CP48" i="28"/>
  <c r="FZ48" i="28" s="1"/>
  <c r="EE72" i="28"/>
  <c r="CM72" i="28"/>
  <c r="FW72" i="28" s="1"/>
  <c r="DW72" i="28"/>
  <c r="CE72" i="28"/>
  <c r="FO72" i="28" s="1"/>
  <c r="DY72" i="28"/>
  <c r="CG72" i="28"/>
  <c r="FQ72" i="28" s="1"/>
  <c r="EH72" i="28"/>
  <c r="CP72" i="28"/>
  <c r="FZ72" i="28" s="1"/>
  <c r="DV72" i="28"/>
  <c r="CD72" i="28"/>
  <c r="FN72" i="28" s="1"/>
  <c r="DT63" i="28"/>
  <c r="CB63" i="28"/>
  <c r="FL63" i="28" s="1"/>
  <c r="ED63" i="28"/>
  <c r="CL63" i="28"/>
  <c r="FV63" i="28" s="1"/>
  <c r="DO63" i="28"/>
  <c r="BW63" i="28"/>
  <c r="FG63" i="28" s="1"/>
  <c r="EN63" i="28"/>
  <c r="CV63" i="28"/>
  <c r="GF63" i="28" s="1"/>
  <c r="DS63" i="28"/>
  <c r="CA63" i="28"/>
  <c r="FK63" i="28" s="1"/>
  <c r="EQ56" i="28"/>
  <c r="CY56" i="28"/>
  <c r="GI56" i="28" s="1"/>
  <c r="EC56" i="28"/>
  <c r="CK56" i="28"/>
  <c r="FU56" i="28" s="1"/>
  <c r="DO56" i="28"/>
  <c r="BW56" i="28"/>
  <c r="FG56" i="28" s="1"/>
  <c r="EN56" i="28"/>
  <c r="CV56" i="28"/>
  <c r="GF56" i="28" s="1"/>
  <c r="DR56" i="28"/>
  <c r="BZ56" i="28"/>
  <c r="FJ56" i="28" s="1"/>
  <c r="EL69" i="28"/>
  <c r="CT69" i="28"/>
  <c r="GD69" i="28" s="1"/>
  <c r="EI69" i="28"/>
  <c r="CQ69" i="28"/>
  <c r="GA69" i="28" s="1"/>
  <c r="ED69" i="28"/>
  <c r="CL69" i="28"/>
  <c r="FV69" i="28" s="1"/>
  <c r="DY69" i="28"/>
  <c r="CG69" i="28"/>
  <c r="FQ69" i="28" s="1"/>
  <c r="ER69" i="28"/>
  <c r="CZ69" i="28"/>
  <c r="GJ69" i="28" s="1"/>
  <c r="ED62" i="28"/>
  <c r="CL62" i="28"/>
  <c r="FV62" i="28" s="1"/>
  <c r="EF62" i="28"/>
  <c r="CN62" i="28"/>
  <c r="FX62" i="28" s="1"/>
  <c r="EH62" i="28"/>
  <c r="CP62" i="28"/>
  <c r="FZ62" i="28" s="1"/>
  <c r="EL62" i="28"/>
  <c r="CT62" i="28"/>
  <c r="GD62" i="28" s="1"/>
  <c r="ER62" i="28"/>
  <c r="CZ62" i="28"/>
  <c r="GJ62" i="28" s="1"/>
  <c r="ES54" i="28"/>
  <c r="DA54" i="28"/>
  <c r="GK54" i="28" s="1"/>
  <c r="EV54" i="28"/>
  <c r="DD54" i="28"/>
  <c r="GN54" i="28" s="1"/>
  <c r="EA54" i="28"/>
  <c r="CI54" i="28"/>
  <c r="FS54" i="28" s="1"/>
  <c r="DO54" i="28"/>
  <c r="BW54" i="28"/>
  <c r="FG54" i="28" s="1"/>
  <c r="EW54" i="28"/>
  <c r="DE54" i="28"/>
  <c r="GO54" i="28" s="1"/>
  <c r="ES67" i="28"/>
  <c r="DA67" i="28"/>
  <c r="GK67" i="28" s="1"/>
  <c r="DZ67" i="28"/>
  <c r="CH67" i="28"/>
  <c r="FR67" i="28" s="1"/>
  <c r="EC67" i="28"/>
  <c r="CK67" i="28"/>
  <c r="FU67" i="28" s="1"/>
  <c r="EE67" i="28"/>
  <c r="CM67" i="28"/>
  <c r="FW67" i="28" s="1"/>
  <c r="EG67" i="28"/>
  <c r="CO67" i="28"/>
  <c r="FY67" i="28" s="1"/>
  <c r="EE61" i="28"/>
  <c r="CM61" i="28"/>
  <c r="FW61" i="28" s="1"/>
  <c r="DX61" i="28"/>
  <c r="CF61" i="28"/>
  <c r="FP61" i="28" s="1"/>
  <c r="EA61" i="28"/>
  <c r="CI61" i="28"/>
  <c r="FS61" i="28" s="1"/>
  <c r="DK61" i="28"/>
  <c r="BS61" i="28"/>
  <c r="FC61" i="28" s="1"/>
  <c r="EM61" i="28"/>
  <c r="CU61" i="28"/>
  <c r="GE61" i="28" s="1"/>
  <c r="DT52" i="28"/>
  <c r="CB52" i="28"/>
  <c r="FL52" i="28" s="1"/>
  <c r="ES52" i="28"/>
  <c r="DA52" i="28"/>
  <c r="GK52" i="28" s="1"/>
  <c r="EE52" i="28"/>
  <c r="CM52" i="28"/>
  <c r="FW52" i="28" s="1"/>
  <c r="DQ52" i="28"/>
  <c r="BY52" i="28"/>
  <c r="FI52" i="28" s="1"/>
  <c r="EH52" i="28"/>
  <c r="CP52" i="28"/>
  <c r="FZ52" i="28" s="1"/>
  <c r="DM73" i="28"/>
  <c r="BU73" i="28"/>
  <c r="FE73" i="28" s="1"/>
  <c r="EA73" i="28"/>
  <c r="CI73" i="28"/>
  <c r="FS73" i="28" s="1"/>
  <c r="EQ73" i="28"/>
  <c r="CY73" i="28"/>
  <c r="GI73" i="28" s="1"/>
  <c r="EK73" i="28"/>
  <c r="CS73" i="28"/>
  <c r="GC73" i="28" s="1"/>
  <c r="DX73" i="28"/>
  <c r="CF73" i="28"/>
  <c r="FP73" i="28" s="1"/>
  <c r="DJ70" i="28"/>
  <c r="BR70" i="28"/>
  <c r="FB70" i="28" s="1"/>
  <c r="EM70" i="28"/>
  <c r="CU70" i="28"/>
  <c r="GE70" i="28" s="1"/>
  <c r="DW70" i="28"/>
  <c r="CE70" i="28"/>
  <c r="FO70" i="28" s="1"/>
  <c r="DY70" i="28"/>
  <c r="CG70" i="28"/>
  <c r="FQ70" i="28" s="1"/>
  <c r="DU70" i="28"/>
  <c r="CC70" i="28"/>
  <c r="FM70" i="28" s="1"/>
  <c r="EV58" i="28"/>
  <c r="DD58" i="28"/>
  <c r="GN58" i="28" s="1"/>
  <c r="EF58" i="28"/>
  <c r="CN58" i="28"/>
  <c r="FX58" i="28" s="1"/>
  <c r="EH58" i="28"/>
  <c r="CP58" i="28"/>
  <c r="FZ58" i="28" s="1"/>
  <c r="EK58" i="28"/>
  <c r="CS58" i="28"/>
  <c r="GC58" i="28" s="1"/>
  <c r="DS58" i="28"/>
  <c r="CA58" i="28"/>
  <c r="FK58" i="28" s="1"/>
  <c r="DP53" i="28"/>
  <c r="BX53" i="28"/>
  <c r="FH53" i="28" s="1"/>
  <c r="DJ53" i="28"/>
  <c r="BR53" i="28"/>
  <c r="FB53" i="28" s="1"/>
  <c r="EK53" i="28"/>
  <c r="CS53" i="28"/>
  <c r="GC53" i="28" s="1"/>
  <c r="DU53" i="28"/>
  <c r="CC53" i="28"/>
  <c r="FM53" i="28" s="1"/>
  <c r="EW53" i="28"/>
  <c r="DE53" i="28"/>
  <c r="GO53" i="28" s="1"/>
  <c r="EM74" i="28"/>
  <c r="CU74" i="28"/>
  <c r="GE74" i="28" s="1"/>
  <c r="EE74" i="28"/>
  <c r="CM74" i="28"/>
  <c r="FW74" i="28" s="1"/>
  <c r="DU74" i="28"/>
  <c r="CC74" i="28"/>
  <c r="FM74" i="28" s="1"/>
  <c r="EG74" i="28"/>
  <c r="CO74" i="28"/>
  <c r="FY74" i="28" s="1"/>
  <c r="DV74" i="28"/>
  <c r="CD74" i="28"/>
  <c r="FN74" i="28" s="1"/>
  <c r="DM68" i="28"/>
  <c r="BU68" i="28"/>
  <c r="FE68" i="28" s="1"/>
  <c r="DW68" i="28"/>
  <c r="CE68" i="28"/>
  <c r="FO68" i="28" s="1"/>
  <c r="DX68" i="28"/>
  <c r="CF68" i="28"/>
  <c r="FP68" i="28" s="1"/>
  <c r="EL68" i="28"/>
  <c r="CT68" i="28"/>
  <c r="GD68" i="28" s="1"/>
  <c r="DR68" i="28"/>
  <c r="BZ68" i="28"/>
  <c r="FJ68" i="28" s="1"/>
  <c r="DT60" i="28"/>
  <c r="CB60" i="28"/>
  <c r="FL60" i="28" s="1"/>
  <c r="ED60" i="28"/>
  <c r="CL60" i="28"/>
  <c r="FV60" i="28" s="1"/>
  <c r="DQ60" i="28"/>
  <c r="BY60" i="28"/>
  <c r="FI60" i="28" s="1"/>
  <c r="EH60" i="28"/>
  <c r="CP60" i="28"/>
  <c r="FZ60" i="28" s="1"/>
  <c r="DU60" i="28"/>
  <c r="CC60" i="28"/>
  <c r="FM60" i="28" s="1"/>
  <c r="ED50" i="28"/>
  <c r="CL50" i="28"/>
  <c r="FV50" i="28" s="1"/>
  <c r="EO50" i="28"/>
  <c r="CW50" i="28"/>
  <c r="GG50" i="28" s="1"/>
  <c r="DP50" i="28"/>
  <c r="BX50" i="28"/>
  <c r="FH50" i="28" s="1"/>
  <c r="EH50" i="28"/>
  <c r="CP50" i="28"/>
  <c r="FZ50" i="28" s="1"/>
  <c r="DU50" i="28"/>
  <c r="CC50" i="28"/>
  <c r="FM50" i="28" s="1"/>
  <c r="DN76" i="28"/>
  <c r="BV76" i="28"/>
  <c r="FF76" i="28" s="1"/>
  <c r="EQ76" i="28"/>
  <c r="CY76" i="28"/>
  <c r="GI76" i="28" s="1"/>
  <c r="DV76" i="28"/>
  <c r="CD76" i="28"/>
  <c r="FN76" i="28" s="1"/>
  <c r="EF76" i="28"/>
  <c r="CN76" i="28"/>
  <c r="FX76" i="28" s="1"/>
  <c r="DL76" i="28"/>
  <c r="BT76" i="28"/>
  <c r="FD76" i="28" s="1"/>
  <c r="DK66" i="28"/>
  <c r="BS66" i="28"/>
  <c r="FC66" i="28" s="1"/>
  <c r="EP66" i="28"/>
  <c r="CX66" i="28"/>
  <c r="GH66" i="28" s="1"/>
  <c r="ER66" i="28"/>
  <c r="CZ66" i="28"/>
  <c r="GJ66" i="28" s="1"/>
  <c r="EU66" i="28"/>
  <c r="DC66" i="28"/>
  <c r="GM66" i="28" s="1"/>
  <c r="EB66" i="28"/>
  <c r="CJ66" i="28"/>
  <c r="FT66" i="28" s="1"/>
  <c r="EU59" i="28"/>
  <c r="DC59" i="28"/>
  <c r="GM59" i="28" s="1"/>
  <c r="DM59" i="28"/>
  <c r="BU59" i="28"/>
  <c r="FE59" i="28" s="1"/>
  <c r="EP59" i="28"/>
  <c r="CX59" i="28"/>
  <c r="GH59" i="28" s="1"/>
  <c r="EB59" i="28"/>
  <c r="CJ59" i="28"/>
  <c r="FT59" i="28" s="1"/>
  <c r="DP59" i="28"/>
  <c r="BX59" i="28"/>
  <c r="FH59" i="28" s="1"/>
  <c r="EO51" i="28"/>
  <c r="CW51" i="28"/>
  <c r="GG51" i="28" s="1"/>
  <c r="DS51" i="28"/>
  <c r="CA51" i="28"/>
  <c r="FK51" i="28" s="1"/>
  <c r="ER51" i="28"/>
  <c r="CZ51" i="28"/>
  <c r="GJ51" i="28" s="1"/>
  <c r="ED51" i="28"/>
  <c r="CL51" i="28"/>
  <c r="FV51" i="28" s="1"/>
  <c r="DP51" i="28"/>
  <c r="BX51" i="28"/>
  <c r="FH51" i="28" s="1"/>
  <c r="EJ75" i="28"/>
  <c r="CR75" i="28"/>
  <c r="GB75" i="28" s="1"/>
  <c r="DO75" i="28"/>
  <c r="BW75" i="28"/>
  <c r="FG75" i="28" s="1"/>
  <c r="EP75" i="28"/>
  <c r="CX75" i="28"/>
  <c r="GH75" i="28" s="1"/>
  <c r="EV75" i="28"/>
  <c r="DD75" i="28"/>
  <c r="GN75" i="28" s="1"/>
  <c r="ET75" i="28"/>
  <c r="DB75" i="28"/>
  <c r="GL75" i="28" s="1"/>
  <c r="ES65" i="28"/>
  <c r="DA65" i="28"/>
  <c r="GK65" i="28" s="1"/>
  <c r="DK65" i="28"/>
  <c r="BS65" i="28"/>
  <c r="FC65" i="28" s="1"/>
  <c r="EM65" i="28"/>
  <c r="CU65" i="28"/>
  <c r="GE65" i="28" s="1"/>
  <c r="DX65" i="28"/>
  <c r="CF65" i="28"/>
  <c r="FP65" i="28" s="1"/>
  <c r="EW65" i="28"/>
  <c r="DE65" i="28"/>
  <c r="GO65" i="28" s="1"/>
  <c r="DN57" i="28"/>
  <c r="BV57" i="28"/>
  <c r="FF57" i="28" s="1"/>
  <c r="EI57" i="28"/>
  <c r="CQ57" i="28"/>
  <c r="GA57" i="28" s="1"/>
  <c r="EB57" i="28"/>
  <c r="CJ57" i="28"/>
  <c r="FT57" i="28" s="1"/>
  <c r="DL57" i="28"/>
  <c r="BT57" i="28"/>
  <c r="FD57" i="28" s="1"/>
  <c r="EO57" i="28"/>
  <c r="CW57" i="28"/>
  <c r="GG57" i="28" s="1"/>
  <c r="EL49" i="28"/>
  <c r="CT49" i="28"/>
  <c r="GD49" i="28" s="1"/>
  <c r="DJ49" i="28"/>
  <c r="BR49" i="28"/>
  <c r="FB49" i="28" s="1"/>
  <c r="DL49" i="28"/>
  <c r="BT49" i="28"/>
  <c r="FD49" i="28" s="1"/>
  <c r="DO49" i="28"/>
  <c r="BW49" i="28"/>
  <c r="FG49" i="28" s="1"/>
  <c r="ES49" i="28"/>
  <c r="DA49" i="28"/>
  <c r="GK49" i="28" s="1"/>
  <c r="EQ71" i="28"/>
  <c r="CY71" i="28"/>
  <c r="GI71" i="28" s="1"/>
  <c r="ES71" i="28"/>
  <c r="DA71" i="28"/>
  <c r="GK71" i="28" s="1"/>
  <c r="EC71" i="28"/>
  <c r="CK71" i="28"/>
  <c r="FU71" i="28" s="1"/>
  <c r="DM71" i="28"/>
  <c r="BU71" i="28"/>
  <c r="FE71" i="28" s="1"/>
  <c r="EV71" i="28"/>
  <c r="DD71" i="28"/>
  <c r="GN71" i="28" s="1"/>
  <c r="ED64" i="28"/>
  <c r="CL64" i="28"/>
  <c r="FV64" i="28" s="1"/>
  <c r="DN64" i="28"/>
  <c r="BV64" i="28"/>
  <c r="FF64" i="28" s="1"/>
  <c r="DP64" i="28"/>
  <c r="BX64" i="28"/>
  <c r="FH64" i="28" s="1"/>
  <c r="DR64" i="28"/>
  <c r="BZ64" i="28"/>
  <c r="FJ64" i="28" s="1"/>
  <c r="ES64" i="28"/>
  <c r="DA64" i="28"/>
  <c r="GK64" i="28" s="1"/>
  <c r="DN55" i="28"/>
  <c r="BV55" i="28"/>
  <c r="FF55" i="28" s="1"/>
  <c r="EW55" i="28"/>
  <c r="DE55" i="28"/>
  <c r="GO55" i="28" s="1"/>
  <c r="EH55" i="28"/>
  <c r="CP55" i="28"/>
  <c r="FZ55" i="28" s="1"/>
  <c r="DU55" i="28"/>
  <c r="CC55" i="28"/>
  <c r="FM55" i="28" s="1"/>
  <c r="EU55" i="28"/>
  <c r="DC55" i="28"/>
  <c r="GM55" i="28" s="1"/>
  <c r="EF48" i="28"/>
  <c r="CN48" i="28"/>
  <c r="FX48" i="28" s="1"/>
  <c r="EI48" i="28"/>
  <c r="CQ48" i="28"/>
  <c r="GA48" i="28" s="1"/>
  <c r="EK48" i="28"/>
  <c r="CS48" i="28"/>
  <c r="GC48" i="28" s="1"/>
  <c r="DU48" i="28"/>
  <c r="CC48" i="28"/>
  <c r="FM48" i="28" s="1"/>
  <c r="EP48" i="28"/>
  <c r="CX48" i="28"/>
  <c r="GH48" i="28" s="1"/>
  <c r="ER72" i="28"/>
  <c r="CZ72" i="28"/>
  <c r="GJ72" i="28" s="1"/>
  <c r="EJ72" i="28"/>
  <c r="CR72" i="28"/>
  <c r="GB72" i="28" s="1"/>
  <c r="EM72" i="28"/>
  <c r="CU72" i="28"/>
  <c r="GE72" i="28" s="1"/>
  <c r="EP72" i="28"/>
  <c r="CX72" i="28"/>
  <c r="GH72" i="28" s="1"/>
  <c r="ED72" i="28"/>
  <c r="CL72" i="28"/>
  <c r="FV72" i="28" s="1"/>
  <c r="EP63" i="28"/>
  <c r="CX63" i="28"/>
  <c r="GH63" i="28" s="1"/>
  <c r="DL63" i="28"/>
  <c r="BT63" i="28"/>
  <c r="FD63" i="28" s="1"/>
  <c r="DW63" i="28"/>
  <c r="CE63" i="28"/>
  <c r="FO63" i="28" s="1"/>
  <c r="EV63" i="28"/>
  <c r="DD63" i="28"/>
  <c r="GN63" i="28" s="1"/>
  <c r="EA63" i="28"/>
  <c r="CI63" i="28"/>
  <c r="FS63" i="28" s="1"/>
  <c r="DL56" i="28"/>
  <c r="BT56" i="28"/>
  <c r="FD56" i="28" s="1"/>
  <c r="EK56" i="28"/>
  <c r="CS56" i="28"/>
  <c r="GC56" i="28" s="1"/>
  <c r="DW56" i="28"/>
  <c r="CE56" i="28"/>
  <c r="FO56" i="28" s="1"/>
  <c r="EV56" i="28"/>
  <c r="DD56" i="28"/>
  <c r="GN56" i="28" s="1"/>
  <c r="DZ56" i="28"/>
  <c r="CH56" i="28"/>
  <c r="FR56" i="28" s="1"/>
  <c r="ET69" i="28"/>
  <c r="DB69" i="28"/>
  <c r="GL69" i="28" s="1"/>
  <c r="DN69" i="28"/>
  <c r="BV69" i="28"/>
  <c r="FF69" i="28" s="1"/>
  <c r="EQ69" i="28"/>
  <c r="CY69" i="28"/>
  <c r="GI69" i="28" s="1"/>
  <c r="EG69" i="28"/>
  <c r="CO69" i="28"/>
  <c r="FY69" i="28" s="1"/>
  <c r="DM69" i="28"/>
  <c r="BU69" i="28"/>
  <c r="FE69" i="28" s="1"/>
  <c r="EO62" i="28"/>
  <c r="CW62" i="28"/>
  <c r="GG62" i="28" s="1"/>
  <c r="EQ62" i="28"/>
  <c r="CY62" i="28"/>
  <c r="GI62" i="28" s="1"/>
  <c r="EU62" i="28"/>
  <c r="DC62" i="28"/>
  <c r="GM62" i="28" s="1"/>
  <c r="DR62" i="28"/>
  <c r="BZ62" i="28"/>
  <c r="FJ62" i="28" s="1"/>
  <c r="EC62" i="28"/>
  <c r="CK62" i="28"/>
  <c r="FU62" i="28" s="1"/>
  <c r="DJ54" i="28"/>
  <c r="BR54" i="28"/>
  <c r="FB54" i="28" s="1"/>
  <c r="DM54" i="28"/>
  <c r="BU54" i="28"/>
  <c r="FE54" i="28" s="1"/>
  <c r="EN54" i="28"/>
  <c r="CV54" i="28"/>
  <c r="GF54" i="28" s="1"/>
  <c r="DW54" i="28"/>
  <c r="CE54" i="28"/>
  <c r="FO54" i="28" s="1"/>
  <c r="DL54" i="28"/>
  <c r="BT54" i="28"/>
  <c r="FD54" i="28" s="1"/>
  <c r="DM67" i="28"/>
  <c r="BU67" i="28"/>
  <c r="FE67" i="28" s="1"/>
  <c r="EK67" i="28"/>
  <c r="CS67" i="28"/>
  <c r="GC67" i="28" s="1"/>
  <c r="EM67" i="28"/>
  <c r="CU67" i="28"/>
  <c r="GE67" i="28" s="1"/>
  <c r="EO67" i="28"/>
  <c r="CW67" i="28"/>
  <c r="GG67" i="28" s="1"/>
  <c r="EP67" i="28"/>
  <c r="CX67" i="28"/>
  <c r="GH67" i="28" s="1"/>
  <c r="EN61" i="28"/>
  <c r="CV61" i="28"/>
  <c r="GF61" i="28" s="1"/>
  <c r="EH61" i="28"/>
  <c r="CP61" i="28"/>
  <c r="FZ61" i="28" s="1"/>
  <c r="EJ61" i="28"/>
  <c r="CR61" i="28"/>
  <c r="GB61" i="28" s="1"/>
  <c r="DT61" i="28"/>
  <c r="CB61" i="28"/>
  <c r="FL61" i="28" s="1"/>
  <c r="EV61" i="28"/>
  <c r="DD61" i="28"/>
  <c r="GN61" i="28" s="1"/>
  <c r="EB52" i="28"/>
  <c r="CJ52" i="28"/>
  <c r="FT52" i="28" s="1"/>
  <c r="DN52" i="28"/>
  <c r="BV52" i="28"/>
  <c r="FF52" i="28" s="1"/>
  <c r="EM52" i="28"/>
  <c r="CU52" i="28"/>
  <c r="GE52" i="28" s="1"/>
  <c r="DY52" i="28"/>
  <c r="CG52" i="28"/>
  <c r="FQ52" i="28" s="1"/>
  <c r="EP52" i="28"/>
  <c r="CX52" i="28"/>
  <c r="GH52" i="28" s="1"/>
  <c r="EL73" i="28"/>
  <c r="CT73" i="28"/>
  <c r="GD73" i="28" s="1"/>
  <c r="DN73" i="28"/>
  <c r="BV73" i="28"/>
  <c r="FF73" i="28" s="1"/>
  <c r="DQ73" i="28"/>
  <c r="BY73" i="28"/>
  <c r="FI73" i="28" s="1"/>
  <c r="ET73" i="28"/>
  <c r="DB73" i="28"/>
  <c r="GL73" i="28" s="1"/>
  <c r="EF73" i="28"/>
  <c r="CN73" i="28"/>
  <c r="FX73" i="28" s="1"/>
  <c r="DS70" i="28"/>
  <c r="CA70" i="28"/>
  <c r="FK70" i="28" s="1"/>
  <c r="EV70" i="28"/>
  <c r="DD70" i="28"/>
  <c r="GN70" i="28" s="1"/>
  <c r="EF70" i="28"/>
  <c r="CN70" i="28"/>
  <c r="FX70" i="28" s="1"/>
  <c r="EH70" i="28"/>
  <c r="CP70" i="28"/>
  <c r="FZ70" i="28" s="1"/>
  <c r="EC70" i="28"/>
  <c r="CK70" i="28"/>
  <c r="FU70" i="28" s="1"/>
  <c r="DM58" i="28"/>
  <c r="BU58" i="28"/>
  <c r="FE58" i="28" s="1"/>
  <c r="EO58" i="28"/>
  <c r="CW58" i="28"/>
  <c r="GG58" i="28" s="1"/>
  <c r="ER58" i="28"/>
  <c r="CZ58" i="28"/>
  <c r="GJ58" i="28" s="1"/>
  <c r="ET58" i="28"/>
  <c r="DB58" i="28"/>
  <c r="GL58" i="28" s="1"/>
  <c r="EA58" i="28"/>
  <c r="CI58" i="28"/>
  <c r="FS58" i="28" s="1"/>
  <c r="DX53" i="28"/>
  <c r="CF53" i="28"/>
  <c r="FP53" i="28" s="1"/>
  <c r="DR53" i="28"/>
  <c r="BZ53" i="28"/>
  <c r="FJ53" i="28" s="1"/>
  <c r="ET53" i="28"/>
  <c r="DB53" i="28"/>
  <c r="GL53" i="28" s="1"/>
  <c r="ED53" i="28"/>
  <c r="CL53" i="28"/>
  <c r="FV53" i="28" s="1"/>
  <c r="EB53" i="28"/>
  <c r="CJ53" i="28"/>
  <c r="FT53" i="28" s="1"/>
  <c r="DM74" i="28"/>
  <c r="BU74" i="28"/>
  <c r="FE74" i="28" s="1"/>
  <c r="ES74" i="28"/>
  <c r="DA74" i="28"/>
  <c r="GK74" i="28" s="1"/>
  <c r="EJ74" i="28"/>
  <c r="CR74" i="28"/>
  <c r="GB74" i="28" s="1"/>
  <c r="ER74" i="28"/>
  <c r="CZ74" i="28"/>
  <c r="GJ74" i="28" s="1"/>
  <c r="ED74" i="28"/>
  <c r="CL74" i="28"/>
  <c r="FV74" i="28" s="1"/>
  <c r="EF68" i="28"/>
  <c r="CN68" i="28"/>
  <c r="FX68" i="28" s="1"/>
  <c r="ER68" i="28"/>
  <c r="CZ68" i="28"/>
  <c r="GJ68" i="28" s="1"/>
  <c r="EK68" i="28"/>
  <c r="CS68" i="28"/>
  <c r="GC68" i="28" s="1"/>
  <c r="ET68" i="28"/>
  <c r="DB68" i="28"/>
  <c r="GL68" i="28" s="1"/>
  <c r="DZ68" i="28"/>
  <c r="CH68" i="28"/>
  <c r="FR68" i="28" s="1"/>
  <c r="EN60" i="28"/>
  <c r="CV60" i="28"/>
  <c r="GF60" i="28" s="1"/>
  <c r="DL60" i="28"/>
  <c r="BT60" i="28"/>
  <c r="FD60" i="28" s="1"/>
  <c r="DY60" i="28"/>
  <c r="CG60" i="28"/>
  <c r="FQ60" i="28" s="1"/>
  <c r="EP60" i="28"/>
  <c r="CX60" i="28"/>
  <c r="GH60" i="28" s="1"/>
  <c r="EC60" i="28"/>
  <c r="CK60" i="28"/>
  <c r="FU60" i="28" s="1"/>
  <c r="DL50" i="28"/>
  <c r="BT50" i="28"/>
  <c r="FD50" i="28" s="1"/>
  <c r="DV50" i="28"/>
  <c r="CD50" i="28"/>
  <c r="FN50" i="28" s="1"/>
  <c r="DX50" i="28"/>
  <c r="CF50" i="28"/>
  <c r="FP50" i="28" s="1"/>
  <c r="EP50" i="28"/>
  <c r="CX50" i="28"/>
  <c r="GH50" i="28" s="1"/>
  <c r="EC50" i="28"/>
  <c r="CK50" i="28"/>
  <c r="FU50" i="28" s="1"/>
  <c r="EA76" i="28"/>
  <c r="CI76" i="28"/>
  <c r="FS76" i="28" s="1"/>
  <c r="DS76" i="28"/>
  <c r="CA76" i="28"/>
  <c r="FK76" i="28" s="1"/>
  <c r="EI76" i="28"/>
  <c r="CQ76" i="28"/>
  <c r="GA76" i="28" s="1"/>
  <c r="EN76" i="28"/>
  <c r="CV76" i="28"/>
  <c r="GF76" i="28" s="1"/>
  <c r="DT76" i="28"/>
  <c r="CB76" i="28"/>
  <c r="FL76" i="28" s="1"/>
  <c r="DM66" i="28"/>
  <c r="BU66" i="28"/>
  <c r="FE66" i="28" s="1"/>
  <c r="DO66" i="28"/>
  <c r="BW66" i="28"/>
  <c r="FG66" i="28" s="1"/>
  <c r="DQ66" i="28"/>
  <c r="BY66" i="28"/>
  <c r="FI66" i="28" s="1"/>
  <c r="DJ66" i="28"/>
  <c r="BR66" i="28"/>
  <c r="FB66" i="28" s="1"/>
  <c r="EJ66" i="28"/>
  <c r="CR66" i="28"/>
  <c r="GB66" i="28" s="1"/>
  <c r="DK59" i="28"/>
  <c r="BS59" i="28"/>
  <c r="FC59" i="28" s="1"/>
  <c r="DZ59" i="28"/>
  <c r="CH59" i="28"/>
  <c r="FR59" i="28" s="1"/>
  <c r="DR59" i="28"/>
  <c r="BZ59" i="28"/>
  <c r="FJ59" i="28" s="1"/>
  <c r="EJ59" i="28"/>
  <c r="CR59" i="28"/>
  <c r="GB59" i="28" s="1"/>
  <c r="DX59" i="28"/>
  <c r="CF59" i="28"/>
  <c r="FP59" i="28" s="1"/>
  <c r="EW51" i="28"/>
  <c r="DE51" i="28"/>
  <c r="GO51" i="28" s="1"/>
  <c r="EA51" i="28"/>
  <c r="CI51" i="28"/>
  <c r="FS51" i="28" s="1"/>
  <c r="DM51" i="28"/>
  <c r="BU51" i="28"/>
  <c r="FE51" i="28" s="1"/>
  <c r="EL51" i="28"/>
  <c r="CT51" i="28"/>
  <c r="GD51" i="28" s="1"/>
  <c r="DX51" i="28"/>
  <c r="CF51" i="28"/>
  <c r="FP51" i="28" s="1"/>
  <c r="DK75" i="28"/>
  <c r="BS75" i="28"/>
  <c r="FC75" i="28" s="1"/>
  <c r="DZ75" i="28"/>
  <c r="CH75" i="28"/>
  <c r="FR75" i="28" s="1"/>
  <c r="DJ75" i="28"/>
  <c r="BR75" i="28"/>
  <c r="FB75" i="28" s="1"/>
  <c r="EC75" i="28"/>
  <c r="CK75" i="28"/>
  <c r="FU75" i="28" s="1"/>
  <c r="DQ75" i="28"/>
  <c r="BY75" i="28"/>
  <c r="FI75" i="28" s="1"/>
  <c r="DU65" i="28"/>
  <c r="CC65" i="28"/>
  <c r="FM65" i="28" s="1"/>
  <c r="DW65" i="28"/>
  <c r="CE65" i="28"/>
  <c r="FO65" i="28" s="1"/>
  <c r="DO65" i="28"/>
  <c r="BW65" i="28"/>
  <c r="FG65" i="28" s="1"/>
  <c r="EF65" i="28"/>
  <c r="CN65" i="28"/>
  <c r="FX65" i="28" s="1"/>
  <c r="DL65" i="28"/>
  <c r="BT65" i="28"/>
  <c r="FD65" i="28" s="1"/>
  <c r="DW57" i="28"/>
  <c r="CE57" i="28"/>
  <c r="FO57" i="28" s="1"/>
  <c r="ER57" i="28"/>
  <c r="CZ57" i="28"/>
  <c r="GJ57" i="28" s="1"/>
  <c r="EK57" i="28"/>
  <c r="CS57" i="28"/>
  <c r="GC57" i="28" s="1"/>
  <c r="DU57" i="28"/>
  <c r="CC57" i="28"/>
  <c r="FM57" i="28" s="1"/>
  <c r="DP57" i="28"/>
  <c r="BX57" i="28"/>
  <c r="FH57" i="28" s="1"/>
  <c r="EW49" i="28"/>
  <c r="DE49" i="28"/>
  <c r="GO49" i="28" s="1"/>
  <c r="DT49" i="28"/>
  <c r="CB49" i="28"/>
  <c r="FL49" i="28" s="1"/>
  <c r="DW49" i="28"/>
  <c r="CE49" i="28"/>
  <c r="FO49" i="28" s="1"/>
  <c r="DZ49" i="28"/>
  <c r="CH49" i="28"/>
  <c r="FR49" i="28" s="1"/>
  <c r="DP49" i="28"/>
  <c r="BX49" i="28"/>
  <c r="FH49" i="28" s="1"/>
  <c r="DN71" i="28"/>
  <c r="BV71" i="28"/>
  <c r="FF71" i="28" s="1"/>
  <c r="DQ71" i="28"/>
  <c r="BY71" i="28"/>
  <c r="FI71" i="28" s="1"/>
  <c r="DJ71" i="28"/>
  <c r="BR71" i="28"/>
  <c r="FB71" i="28" s="1"/>
  <c r="EL71" i="28"/>
  <c r="CT71" i="28"/>
  <c r="GD71" i="28" s="1"/>
  <c r="DV71" i="28"/>
  <c r="CD71" i="28"/>
  <c r="FN71" i="28" s="1"/>
  <c r="DJ64" i="28"/>
  <c r="BR64" i="28"/>
  <c r="FB64" i="28" s="1"/>
  <c r="EM64" i="28"/>
  <c r="CU64" i="28"/>
  <c r="GE64" i="28" s="1"/>
  <c r="DW64" i="28"/>
  <c r="CE64" i="28"/>
  <c r="FO64" i="28" s="1"/>
  <c r="DY64" i="28"/>
  <c r="CG64" i="28"/>
  <c r="FQ64" i="28" s="1"/>
  <c r="EA64" i="28"/>
  <c r="CI64" i="28"/>
  <c r="FS64" i="28" s="1"/>
  <c r="DX55" i="28"/>
  <c r="CF55" i="28"/>
  <c r="FP55" i="28" s="1"/>
  <c r="ED55" i="28"/>
  <c r="CL55" i="28"/>
  <c r="FV55" i="28" s="1"/>
  <c r="DS55" i="28"/>
  <c r="CA55" i="28"/>
  <c r="FK55" i="28" s="1"/>
  <c r="EP55" i="28"/>
  <c r="CX55" i="28"/>
  <c r="GH55" i="28" s="1"/>
  <c r="EC55" i="28"/>
  <c r="CK55" i="28"/>
  <c r="FU55" i="28" s="1"/>
  <c r="EE48" i="28"/>
  <c r="CM48" i="28"/>
  <c r="FW48" i="28" s="1"/>
  <c r="EO48" i="28"/>
  <c r="CW48" i="28"/>
  <c r="GG48" i="28" s="1"/>
  <c r="ER48" i="28"/>
  <c r="CZ48" i="28"/>
  <c r="GJ48" i="28" s="1"/>
  <c r="ET48" i="28"/>
  <c r="DB48" i="28"/>
  <c r="GL48" i="28" s="1"/>
  <c r="ED48" i="28"/>
  <c r="CL48" i="28"/>
  <c r="FV48" i="28" s="1"/>
  <c r="DT72" i="28"/>
  <c r="CB72" i="28"/>
  <c r="FL72" i="28" s="1"/>
  <c r="EV72" i="28"/>
  <c r="DD72" i="28"/>
  <c r="GN72" i="28" s="1"/>
  <c r="DO72" i="28"/>
  <c r="BW72" i="28"/>
  <c r="FG72" i="28" s="1"/>
  <c r="DK72" i="28"/>
  <c r="BS72" i="28"/>
  <c r="FC72" i="28" s="1"/>
  <c r="EL72" i="28"/>
  <c r="CT72" i="28"/>
  <c r="GD72" i="28" s="1"/>
  <c r="DV63" i="28"/>
  <c r="CD63" i="28"/>
  <c r="FN63" i="28" s="1"/>
  <c r="EH63" i="28"/>
  <c r="CP63" i="28"/>
  <c r="FZ63" i="28" s="1"/>
  <c r="EE63" i="28"/>
  <c r="CM63" i="28"/>
  <c r="FW63" i="28" s="1"/>
  <c r="DQ63" i="28"/>
  <c r="BY63" i="28"/>
  <c r="FI63" i="28" s="1"/>
  <c r="EI63" i="28"/>
  <c r="CQ63" i="28"/>
  <c r="GA63" i="28" s="1"/>
  <c r="DT56" i="28"/>
  <c r="CB56" i="28"/>
  <c r="FL56" i="28" s="1"/>
  <c r="ES56" i="28"/>
  <c r="DA56" i="28"/>
  <c r="GK56" i="28" s="1"/>
  <c r="EE56" i="28"/>
  <c r="CM56" i="28"/>
  <c r="FW56" i="28" s="1"/>
  <c r="DQ56" i="28"/>
  <c r="BY56" i="28"/>
  <c r="FI56" i="28" s="1"/>
  <c r="EH56" i="28"/>
  <c r="CP56" i="28"/>
  <c r="FZ56" i="28" s="1"/>
  <c r="DK69" i="28"/>
  <c r="BS69" i="28"/>
  <c r="FC69" i="28" s="1"/>
  <c r="DZ69" i="28"/>
  <c r="CH69" i="28"/>
  <c r="FR69" i="28" s="1"/>
  <c r="DS69" i="28"/>
  <c r="CA69" i="28"/>
  <c r="FK69" i="28" s="1"/>
  <c r="EO69" i="28"/>
  <c r="CW69" i="28"/>
  <c r="GG69" i="28" s="1"/>
  <c r="DU69" i="28"/>
  <c r="CC69" i="28"/>
  <c r="FM69" i="28" s="1"/>
  <c r="DK62" i="28"/>
  <c r="BS62" i="28"/>
  <c r="FC62" i="28" s="1"/>
  <c r="DN62" i="28"/>
  <c r="BV62" i="28"/>
  <c r="FF62" i="28" s="1"/>
  <c r="DP62" i="28"/>
  <c r="BX62" i="28"/>
  <c r="FH62" i="28" s="1"/>
  <c r="EA62" i="28"/>
  <c r="CI62" i="28"/>
  <c r="FS62" i="28" s="1"/>
  <c r="EK62" i="28"/>
  <c r="CS62" i="28"/>
  <c r="GC62" i="28" s="1"/>
  <c r="DU54" i="28"/>
  <c r="CC54" i="28"/>
  <c r="FM54" i="28" s="1"/>
  <c r="DX54" i="28"/>
  <c r="CF54" i="28"/>
  <c r="FP54" i="28" s="1"/>
  <c r="DQ54" i="28"/>
  <c r="BY54" i="28"/>
  <c r="FI54" i="28" s="1"/>
  <c r="EE54" i="28"/>
  <c r="CM54" i="28"/>
  <c r="FW54" i="28" s="1"/>
  <c r="DT54" i="28"/>
  <c r="CB54" i="28"/>
  <c r="FL54" i="28" s="1"/>
  <c r="DW67" i="28"/>
  <c r="CE67" i="28"/>
  <c r="FO67" i="28" s="1"/>
  <c r="EU67" i="28"/>
  <c r="DC67" i="28"/>
  <c r="GM67" i="28" s="1"/>
  <c r="EW67" i="28"/>
  <c r="DE67" i="28"/>
  <c r="GO67" i="28" s="1"/>
  <c r="DL67" i="28"/>
  <c r="BT67" i="28"/>
  <c r="FD67" i="28" s="1"/>
  <c r="DK67" i="28"/>
  <c r="BS67" i="28"/>
  <c r="FC67" i="28" s="1"/>
  <c r="DM61" i="28"/>
  <c r="BU61" i="28"/>
  <c r="FE61" i="28" s="1"/>
  <c r="EQ61" i="28"/>
  <c r="CY61" i="28"/>
  <c r="GI61" i="28" s="1"/>
  <c r="ES61" i="28"/>
  <c r="DA61" i="28"/>
  <c r="GK61" i="28" s="1"/>
  <c r="EC61" i="28"/>
  <c r="CK61" i="28"/>
  <c r="FU61" i="28" s="1"/>
  <c r="DQ61" i="28"/>
  <c r="BY61" i="28"/>
  <c r="FI61" i="28" s="1"/>
  <c r="EJ52" i="28"/>
  <c r="CR52" i="28"/>
  <c r="GB52" i="28" s="1"/>
  <c r="DV52" i="28"/>
  <c r="CD52" i="28"/>
  <c r="FN52" i="28" s="1"/>
  <c r="EU52" i="28"/>
  <c r="DC52" i="28"/>
  <c r="GM52" i="28" s="1"/>
  <c r="EG52" i="28"/>
  <c r="CO52" i="28"/>
  <c r="FY52" i="28" s="1"/>
  <c r="DK52" i="28"/>
  <c r="BS52" i="28"/>
  <c r="FC52" i="28" s="1"/>
  <c r="CJ29" i="27"/>
  <c r="DC29" i="27"/>
  <c r="CD29" i="27"/>
  <c r="CZ29" i="27"/>
  <c r="DW29" i="27"/>
  <c r="DR73" i="28"/>
  <c r="BZ73" i="28"/>
  <c r="FJ73" i="28" s="1"/>
  <c r="DW73" i="28"/>
  <c r="CE73" i="28"/>
  <c r="FO73" i="28" s="1"/>
  <c r="DZ73" i="28"/>
  <c r="CH73" i="28"/>
  <c r="FR73" i="28" s="1"/>
  <c r="DL73" i="28"/>
  <c r="BT73" i="28"/>
  <c r="FD73" i="28" s="1"/>
  <c r="EN73" i="28"/>
  <c r="CV73" i="28"/>
  <c r="GF73" i="28" s="1"/>
  <c r="EB70" i="28"/>
  <c r="CJ70" i="28"/>
  <c r="FT70" i="28" s="1"/>
  <c r="DL70" i="28"/>
  <c r="BT70" i="28"/>
  <c r="FD70" i="28" s="1"/>
  <c r="EO70" i="28"/>
  <c r="CW70" i="28"/>
  <c r="GG70" i="28" s="1"/>
  <c r="EQ70" i="28"/>
  <c r="CY70" i="28"/>
  <c r="GI70" i="28" s="1"/>
  <c r="EK70" i="28"/>
  <c r="CS70" i="28"/>
  <c r="GC70" i="28" s="1"/>
  <c r="DV58" i="28"/>
  <c r="CD58" i="28"/>
  <c r="FN58" i="28" s="1"/>
  <c r="DO58" i="28"/>
  <c r="BW58" i="28"/>
  <c r="FG58" i="28" s="1"/>
  <c r="DQ58" i="28"/>
  <c r="BY58" i="28"/>
  <c r="FI58" i="28" s="1"/>
  <c r="DJ58" i="28"/>
  <c r="BR58" i="28"/>
  <c r="FB58" i="28" s="1"/>
  <c r="EI58" i="28"/>
  <c r="CQ58" i="28"/>
  <c r="GA58" i="28" s="1"/>
  <c r="EG53" i="28"/>
  <c r="CO53" i="28"/>
  <c r="FY53" i="28" s="1"/>
  <c r="DZ53" i="28"/>
  <c r="CH53" i="28"/>
  <c r="FR53" i="28" s="1"/>
  <c r="DL53" i="28"/>
  <c r="BT53" i="28"/>
  <c r="FD53" i="28" s="1"/>
  <c r="EM53" i="28"/>
  <c r="CU53" i="28"/>
  <c r="GE53" i="28" s="1"/>
  <c r="EJ53" i="28"/>
  <c r="CR53" i="28"/>
  <c r="GB53" i="28" s="1"/>
  <c r="DZ74" i="28"/>
  <c r="CH74" i="28"/>
  <c r="FR74" i="28" s="1"/>
  <c r="DQ74" i="28"/>
  <c r="BY74" i="28"/>
  <c r="FI74" i="28" s="1"/>
  <c r="EW74" i="28"/>
  <c r="DE74" i="28"/>
  <c r="GO74" i="28" s="1"/>
  <c r="DK74" i="28"/>
  <c r="BS74" i="28"/>
  <c r="FC74" i="28" s="1"/>
  <c r="EL74" i="28"/>
  <c r="CT74" i="28"/>
  <c r="GD74" i="28" s="1"/>
  <c r="DP68" i="28"/>
  <c r="BX68" i="28"/>
  <c r="FH68" i="28" s="1"/>
  <c r="EA68" i="28"/>
  <c r="CI68" i="28"/>
  <c r="FS68" i="28" s="1"/>
  <c r="DO68" i="28"/>
  <c r="BW68" i="28"/>
  <c r="FG68" i="28" s="1"/>
  <c r="DQ68" i="28"/>
  <c r="BY68" i="28"/>
  <c r="FI68" i="28" s="1"/>
  <c r="EH68" i="28"/>
  <c r="CP68" i="28"/>
  <c r="FZ68" i="28" s="1"/>
  <c r="DV60" i="28"/>
  <c r="CD60" i="28"/>
  <c r="FN60" i="28" s="1"/>
  <c r="EF60" i="28"/>
  <c r="CN60" i="28"/>
  <c r="FX60" i="28" s="1"/>
  <c r="EG60" i="28"/>
  <c r="CO60" i="28"/>
  <c r="FY60" i="28" s="1"/>
  <c r="DK60" i="28"/>
  <c r="BS60" i="28"/>
  <c r="FC60" i="28" s="1"/>
  <c r="EK60" i="28"/>
  <c r="CS60" i="28"/>
  <c r="GC60" i="28" s="1"/>
  <c r="EG50" i="28"/>
  <c r="CO50" i="28"/>
  <c r="FY50" i="28" s="1"/>
  <c r="ER50" i="28"/>
  <c r="CZ50" i="28"/>
  <c r="GJ50" i="28" s="1"/>
  <c r="EF50" i="28"/>
  <c r="CN50" i="28"/>
  <c r="FX50" i="28" s="1"/>
  <c r="DK50" i="28"/>
  <c r="BS50" i="28"/>
  <c r="FC50" i="28" s="1"/>
  <c r="EK50" i="28"/>
  <c r="CS50" i="28"/>
  <c r="GC50" i="28" s="1"/>
  <c r="EM76" i="28"/>
  <c r="CU76" i="28"/>
  <c r="GE76" i="28" s="1"/>
  <c r="EE76" i="28"/>
  <c r="CM76" i="28"/>
  <c r="FW76" i="28" s="1"/>
  <c r="EU76" i="28"/>
  <c r="DC76" i="28"/>
  <c r="GM76" i="28" s="1"/>
  <c r="EV76" i="28"/>
  <c r="DD76" i="28"/>
  <c r="GN76" i="28" s="1"/>
  <c r="EB76" i="28"/>
  <c r="CJ76" i="28"/>
  <c r="FT76" i="28" s="1"/>
  <c r="DV66" i="28"/>
  <c r="CD66" i="28"/>
  <c r="FN66" i="28" s="1"/>
  <c r="DX66" i="28"/>
  <c r="CF66" i="28"/>
  <c r="FP66" i="28" s="1"/>
  <c r="DZ66" i="28"/>
  <c r="CH66" i="28"/>
  <c r="FR66" i="28" s="1"/>
  <c r="DS66" i="28"/>
  <c r="CA66" i="28"/>
  <c r="FK66" i="28" s="1"/>
  <c r="ES66" i="28"/>
  <c r="DA66" i="28"/>
  <c r="GK66" i="28" s="1"/>
  <c r="DW59" i="28"/>
  <c r="CE59" i="28"/>
  <c r="FO59" i="28" s="1"/>
  <c r="EM59" i="28"/>
  <c r="CU59" i="28"/>
  <c r="GE59" i="28" s="1"/>
  <c r="EE59" i="28"/>
  <c r="CM59" i="28"/>
  <c r="FW59" i="28" s="1"/>
  <c r="ER59" i="28"/>
  <c r="CZ59" i="28"/>
  <c r="GJ59" i="28" s="1"/>
  <c r="EF59" i="28"/>
  <c r="CN59" i="28"/>
  <c r="FX59" i="28" s="1"/>
  <c r="DJ51" i="28"/>
  <c r="BR51" i="28"/>
  <c r="FB51" i="28" s="1"/>
  <c r="EI51" i="28"/>
  <c r="CQ51" i="28"/>
  <c r="GA51" i="28" s="1"/>
  <c r="DU51" i="28"/>
  <c r="CC51" i="28"/>
  <c r="FM51" i="28" s="1"/>
  <c r="ET51" i="28"/>
  <c r="DB51" i="28"/>
  <c r="GL51" i="28" s="1"/>
  <c r="EF51" i="28"/>
  <c r="CN51" i="28"/>
  <c r="FX51" i="28" s="1"/>
  <c r="EQ75" i="28"/>
  <c r="CY75" i="28"/>
  <c r="GI75" i="28" s="1"/>
  <c r="EM75" i="28"/>
  <c r="CU75" i="28"/>
  <c r="GE75" i="28" s="1"/>
  <c r="DT75" i="28"/>
  <c r="CB75" i="28"/>
  <c r="FL75" i="28" s="1"/>
  <c r="EK75" i="28"/>
  <c r="CS75" i="28"/>
  <c r="GC75" i="28" s="1"/>
  <c r="DY75" i="28"/>
  <c r="CG75" i="28"/>
  <c r="FQ75" i="28" s="1"/>
  <c r="EH65" i="28"/>
  <c r="CP65" i="28"/>
  <c r="FZ65" i="28" s="1"/>
  <c r="EK65" i="28"/>
  <c r="CS65" i="28"/>
  <c r="GC65" i="28" s="1"/>
  <c r="EC65" i="28"/>
  <c r="CK65" i="28"/>
  <c r="FU65" i="28" s="1"/>
  <c r="EN65" i="28"/>
  <c r="CV65" i="28"/>
  <c r="GF65" i="28" s="1"/>
  <c r="DT65" i="28"/>
  <c r="CB65" i="28"/>
  <c r="FL65" i="28" s="1"/>
  <c r="DO57" i="28"/>
  <c r="BW57" i="28"/>
  <c r="FG57" i="28" s="1"/>
  <c r="DR57" i="28"/>
  <c r="BZ57" i="28"/>
  <c r="FJ57" i="28" s="1"/>
  <c r="ET57" i="28"/>
  <c r="DB57" i="28"/>
  <c r="GL57" i="28" s="1"/>
  <c r="ED57" i="28"/>
  <c r="CL57" i="28"/>
  <c r="FV57" i="28" s="1"/>
  <c r="DX57" i="28"/>
  <c r="CF57" i="28"/>
  <c r="FP57" i="28" s="1"/>
  <c r="DR49" i="28"/>
  <c r="BZ49" i="28"/>
  <c r="FJ49" i="28" s="1"/>
  <c r="EE49" i="28"/>
  <c r="CM49" i="28"/>
  <c r="FW49" i="28" s="1"/>
  <c r="EH49" i="28"/>
  <c r="CP49" i="28"/>
  <c r="FZ49" i="28" s="1"/>
  <c r="EJ49" i="28"/>
  <c r="CR49" i="28"/>
  <c r="GB49" i="28" s="1"/>
  <c r="DX49" i="28"/>
  <c r="CF49" i="28"/>
  <c r="FP49" i="28" s="1"/>
  <c r="DW71" i="28"/>
  <c r="CE71" i="28"/>
  <c r="FO71" i="28" s="1"/>
  <c r="DZ71" i="28"/>
  <c r="CH71" i="28"/>
  <c r="FR71" i="28" s="1"/>
  <c r="DS71" i="28"/>
  <c r="CA71" i="28"/>
  <c r="FK71" i="28" s="1"/>
  <c r="EU71" i="28"/>
  <c r="DC71" i="28"/>
  <c r="GM71" i="28" s="1"/>
  <c r="EE71" i="28"/>
  <c r="CM71" i="28"/>
  <c r="FW71" i="28" s="1"/>
  <c r="DS64" i="28"/>
  <c r="CA64" i="28"/>
  <c r="FK64" i="28" s="1"/>
  <c r="EV64" i="28"/>
  <c r="DD64" i="28"/>
  <c r="GN64" i="28" s="1"/>
  <c r="EF64" i="28"/>
  <c r="CN64" i="28"/>
  <c r="FX64" i="28" s="1"/>
  <c r="EH64" i="28"/>
  <c r="CP64" i="28"/>
  <c r="FZ64" i="28" s="1"/>
  <c r="EJ64" i="28"/>
  <c r="CR64" i="28"/>
  <c r="GB64" i="28" s="1"/>
  <c r="EN55" i="28"/>
  <c r="CV55" i="28"/>
  <c r="GF55" i="28" s="1"/>
  <c r="ET55" i="28"/>
  <c r="DB55" i="28"/>
  <c r="GL55" i="28" s="1"/>
  <c r="EI55" i="28"/>
  <c r="CQ55" i="28"/>
  <c r="GA55" i="28" s="1"/>
  <c r="DL55" i="28"/>
  <c r="BT55" i="28"/>
  <c r="FD55" i="28" s="1"/>
  <c r="EK55" i="28"/>
  <c r="CS55" i="28"/>
  <c r="GC55" i="28" s="1"/>
  <c r="EN48" i="28"/>
  <c r="CV48" i="28"/>
  <c r="GF48" i="28" s="1"/>
  <c r="DO48" i="28"/>
  <c r="BW48" i="28"/>
  <c r="FG48" i="28" s="1"/>
  <c r="DQ48" i="28"/>
  <c r="BY48" i="28"/>
  <c r="FI48" i="28" s="1"/>
  <c r="DK48" i="28"/>
  <c r="BS48" i="28"/>
  <c r="FC48" i="28" s="1"/>
  <c r="EM48" i="28"/>
  <c r="CU48" i="28"/>
  <c r="GE48" i="28" s="1"/>
  <c r="EF72" i="28"/>
  <c r="CN72" i="28"/>
  <c r="FX72" i="28" s="1"/>
  <c r="DL72" i="28"/>
  <c r="BT72" i="28"/>
  <c r="FD72" i="28" s="1"/>
  <c r="EB72" i="28"/>
  <c r="CJ72" i="28"/>
  <c r="FT72" i="28" s="1"/>
  <c r="DS72" i="28"/>
  <c r="CA72" i="28"/>
  <c r="FK72" i="28" s="1"/>
  <c r="ET72" i="28"/>
  <c r="DB72" i="28"/>
  <c r="GL72" i="28" s="1"/>
  <c r="ER63" i="28"/>
  <c r="CZ63" i="28"/>
  <c r="GJ63" i="28" s="1"/>
  <c r="DM63" i="28"/>
  <c r="BU63" i="28"/>
  <c r="FE63" i="28" s="1"/>
  <c r="EM63" i="28"/>
  <c r="CU63" i="28"/>
  <c r="GE63" i="28" s="1"/>
  <c r="DY63" i="28"/>
  <c r="CG63" i="28"/>
  <c r="FQ63" i="28" s="1"/>
  <c r="EQ63" i="28"/>
  <c r="CY63" i="28"/>
  <c r="GI63" i="28" s="1"/>
  <c r="EB56" i="28"/>
  <c r="CJ56" i="28"/>
  <c r="FT56" i="28" s="1"/>
  <c r="DN56" i="28"/>
  <c r="BV56" i="28"/>
  <c r="FF56" i="28" s="1"/>
  <c r="EM56" i="28"/>
  <c r="CU56" i="28"/>
  <c r="GE56" i="28" s="1"/>
  <c r="DY56" i="28"/>
  <c r="CG56" i="28"/>
  <c r="FQ56" i="28" s="1"/>
  <c r="EP56" i="28"/>
  <c r="CX56" i="28"/>
  <c r="GH56" i="28" s="1"/>
  <c r="DR69" i="28"/>
  <c r="BZ69" i="28"/>
  <c r="FJ69" i="28" s="1"/>
  <c r="EM69" i="28"/>
  <c r="CU69" i="28"/>
  <c r="GE69" i="28" s="1"/>
  <c r="EF69" i="28"/>
  <c r="CN69" i="28"/>
  <c r="FX69" i="28" s="1"/>
  <c r="EW69" i="28"/>
  <c r="DE69" i="28"/>
  <c r="GO69" i="28" s="1"/>
  <c r="EC69" i="28"/>
  <c r="CK69" i="28"/>
  <c r="FU69" i="28" s="1"/>
  <c r="DU62" i="28"/>
  <c r="CC62" i="28"/>
  <c r="FM62" i="28" s="1"/>
  <c r="DW62" i="28"/>
  <c r="CE62" i="28"/>
  <c r="FO62" i="28" s="1"/>
  <c r="DY62" i="28"/>
  <c r="CG62" i="28"/>
  <c r="FQ62" i="28" s="1"/>
  <c r="EM62" i="28"/>
  <c r="CU62" i="28"/>
  <c r="GE62" i="28" s="1"/>
  <c r="ES62" i="28"/>
  <c r="DA62" i="28"/>
  <c r="GK62" i="28" s="1"/>
  <c r="EH54" i="28"/>
  <c r="CP54" i="28"/>
  <c r="FZ54" i="28" s="1"/>
  <c r="EK54" i="28"/>
  <c r="CS54" i="28"/>
  <c r="GC54" i="28" s="1"/>
  <c r="EC54" i="28"/>
  <c r="CK54" i="28"/>
  <c r="FU54" i="28" s="1"/>
  <c r="EM54" i="28"/>
  <c r="CU54" i="28"/>
  <c r="GE54" i="28" s="1"/>
  <c r="EB54" i="28"/>
  <c r="CJ54" i="28"/>
  <c r="FT54" i="28" s="1"/>
  <c r="DN67" i="28"/>
  <c r="BV67" i="28"/>
  <c r="FF67" i="28" s="1"/>
  <c r="DQ67" i="28"/>
  <c r="BY67" i="28"/>
  <c r="FI67" i="28" s="1"/>
  <c r="DT67" i="28"/>
  <c r="CB67" i="28"/>
  <c r="FL67" i="28" s="1"/>
  <c r="DV67" i="28"/>
  <c r="CD67" i="28"/>
  <c r="FN67" i="28" s="1"/>
  <c r="DS67" i="28"/>
  <c r="CA67" i="28"/>
  <c r="FK67" i="28" s="1"/>
  <c r="DN61" i="28"/>
  <c r="BV61" i="28"/>
  <c r="FF61" i="28" s="1"/>
  <c r="DP61" i="28"/>
  <c r="BX61" i="28"/>
  <c r="FH61" i="28" s="1"/>
  <c r="DJ61" i="28"/>
  <c r="BR61" i="28"/>
  <c r="FB61" i="28" s="1"/>
  <c r="EL61" i="28"/>
  <c r="CT61" i="28"/>
  <c r="GD61" i="28" s="1"/>
  <c r="DY61" i="28"/>
  <c r="CG61" i="28"/>
  <c r="FQ61" i="28" s="1"/>
  <c r="ER52" i="28"/>
  <c r="CZ52" i="28"/>
  <c r="GJ52" i="28" s="1"/>
  <c r="ED52" i="28"/>
  <c r="CL52" i="28"/>
  <c r="FV52" i="28" s="1"/>
  <c r="DP52" i="28"/>
  <c r="BX52" i="28"/>
  <c r="FH52" i="28" s="1"/>
  <c r="EO52" i="28"/>
  <c r="CW52" i="28"/>
  <c r="GG52" i="28" s="1"/>
  <c r="DS52" i="28"/>
  <c r="CA52" i="28"/>
  <c r="FK52" i="28" s="1"/>
  <c r="EO73" i="28"/>
  <c r="CW73" i="28"/>
  <c r="GG73" i="28" s="1"/>
  <c r="EG73" i="28"/>
  <c r="CO73" i="28"/>
  <c r="FY73" i="28" s="1"/>
  <c r="EI73" i="28"/>
  <c r="CQ73" i="28"/>
  <c r="GA73" i="28" s="1"/>
  <c r="DU73" i="28"/>
  <c r="CC73" i="28"/>
  <c r="FM73" i="28" s="1"/>
  <c r="EV73" i="28"/>
  <c r="DD73" i="28"/>
  <c r="GN73" i="28" s="1"/>
  <c r="EL70" i="28"/>
  <c r="CT70" i="28"/>
  <c r="GD70" i="28" s="1"/>
  <c r="DV70" i="28"/>
  <c r="CD70" i="28"/>
  <c r="FN70" i="28" s="1"/>
  <c r="DO70" i="28"/>
  <c r="BW70" i="28"/>
  <c r="FG70" i="28" s="1"/>
  <c r="DQ70" i="28"/>
  <c r="BY70" i="28"/>
  <c r="FI70" i="28" s="1"/>
  <c r="ES70" i="28"/>
  <c r="DA70" i="28"/>
  <c r="GK70" i="28" s="1"/>
  <c r="EE58" i="28"/>
  <c r="CM58" i="28"/>
  <c r="FW58" i="28" s="1"/>
  <c r="DX58" i="28"/>
  <c r="CF58" i="28"/>
  <c r="FP58" i="28" s="1"/>
  <c r="DZ58" i="28"/>
  <c r="CH58" i="28"/>
  <c r="FR58" i="28" s="1"/>
  <c r="DT58" i="28"/>
  <c r="CB58" i="28"/>
  <c r="FL58" i="28" s="1"/>
  <c r="EQ58" i="28"/>
  <c r="CY58" i="28"/>
  <c r="GI58" i="28" s="1"/>
  <c r="EP53" i="28"/>
  <c r="CX53" i="28"/>
  <c r="GH53" i="28" s="1"/>
  <c r="EI53" i="28"/>
  <c r="CQ53" i="28"/>
  <c r="GA53" i="28" s="1"/>
  <c r="DT53" i="28"/>
  <c r="CB53" i="28"/>
  <c r="FL53" i="28" s="1"/>
  <c r="EV53" i="28"/>
  <c r="DD53" i="28"/>
  <c r="GN53" i="28" s="1"/>
  <c r="ER53" i="28"/>
  <c r="CZ53" i="28"/>
  <c r="GJ53" i="28" s="1"/>
  <c r="EO74" i="28"/>
  <c r="CW74" i="28"/>
  <c r="GG74" i="28" s="1"/>
  <c r="EF74" i="28"/>
  <c r="CN74" i="28"/>
  <c r="FX74" i="28" s="1"/>
  <c r="DR74" i="28"/>
  <c r="BZ74" i="28"/>
  <c r="FJ74" i="28" s="1"/>
  <c r="DS74" i="28"/>
  <c r="CA74" i="28"/>
  <c r="FK74" i="28" s="1"/>
  <c r="ET74" i="28"/>
  <c r="DB74" i="28"/>
  <c r="GL74" i="28" s="1"/>
  <c r="EJ68" i="28"/>
  <c r="CR68" i="28"/>
  <c r="GB68" i="28" s="1"/>
  <c r="ES68" i="28"/>
  <c r="DA68" i="28"/>
  <c r="GK68" i="28" s="1"/>
  <c r="EB68" i="28"/>
  <c r="CJ68" i="28"/>
  <c r="FT68" i="28" s="1"/>
  <c r="DY68" i="28"/>
  <c r="CG68" i="28"/>
  <c r="FQ68" i="28" s="1"/>
  <c r="EP68" i="28"/>
  <c r="CX68" i="28"/>
  <c r="GH68" i="28" s="1"/>
  <c r="ER60" i="28"/>
  <c r="CZ60" i="28"/>
  <c r="GJ60" i="28" s="1"/>
  <c r="DO60" i="28"/>
  <c r="BW60" i="28"/>
  <c r="FG60" i="28" s="1"/>
  <c r="EO60" i="28"/>
  <c r="CW60" i="28"/>
  <c r="GG60" i="28" s="1"/>
  <c r="DS60" i="28"/>
  <c r="CA60" i="28"/>
  <c r="FK60" i="28" s="1"/>
  <c r="ES60" i="28"/>
  <c r="DA60" i="28"/>
  <c r="GK60" i="28" s="1"/>
  <c r="DN50" i="28"/>
  <c r="BV50" i="28"/>
  <c r="FF50" i="28" s="1"/>
  <c r="DO50" i="28"/>
  <c r="BW50" i="28"/>
  <c r="FG50" i="28" s="1"/>
  <c r="EN50" i="28"/>
  <c r="CV50" i="28"/>
  <c r="GF50" i="28" s="1"/>
  <c r="DS50" i="28"/>
  <c r="CA50" i="28"/>
  <c r="FK50" i="28" s="1"/>
  <c r="ES50" i="28"/>
  <c r="DA50" i="28"/>
  <c r="GK50" i="28" s="1"/>
  <c r="DO76" i="28"/>
  <c r="BW76" i="28"/>
  <c r="FG76" i="28" s="1"/>
  <c r="ES76" i="28"/>
  <c r="DA76" i="28"/>
  <c r="GK76" i="28" s="1"/>
  <c r="DK76" i="28"/>
  <c r="BS76" i="28"/>
  <c r="FC76" i="28" s="1"/>
  <c r="DQ76" i="28"/>
  <c r="BY76" i="28"/>
  <c r="FI76" i="28" s="1"/>
  <c r="EJ76" i="28"/>
  <c r="CR76" i="28"/>
  <c r="GB76" i="28" s="1"/>
  <c r="EE66" i="28"/>
  <c r="CM66" i="28"/>
  <c r="FW66" i="28" s="1"/>
  <c r="EG66" i="28"/>
  <c r="CO66" i="28"/>
  <c r="FY66" i="28" s="1"/>
  <c r="EI66" i="28"/>
  <c r="CQ66" i="28"/>
  <c r="GA66" i="28" s="1"/>
  <c r="EC66" i="28"/>
  <c r="CK66" i="28"/>
  <c r="FU66" i="28" s="1"/>
  <c r="EN66" i="28"/>
  <c r="CV66" i="28"/>
  <c r="GF66" i="28" s="1"/>
  <c r="EI59" i="28"/>
  <c r="CQ59" i="28"/>
  <c r="GA59" i="28" s="1"/>
  <c r="DO59" i="28"/>
  <c r="BW59" i="28"/>
  <c r="FG59" i="28" s="1"/>
  <c r="EQ59" i="28"/>
  <c r="CY59" i="28"/>
  <c r="GI59" i="28" s="1"/>
  <c r="DN59" i="28"/>
  <c r="BV59" i="28"/>
  <c r="FF59" i="28" s="1"/>
  <c r="EN59" i="28"/>
  <c r="CV59" i="28"/>
  <c r="GF59" i="28" s="1"/>
  <c r="DR51" i="28"/>
  <c r="BZ51" i="28"/>
  <c r="FJ51" i="28" s="1"/>
  <c r="EQ51" i="28"/>
  <c r="CY51" i="28"/>
  <c r="GI51" i="28" s="1"/>
  <c r="EC51" i="28"/>
  <c r="CK51" i="28"/>
  <c r="FU51" i="28" s="1"/>
  <c r="DO51" i="28"/>
  <c r="BW51" i="28"/>
  <c r="FG51" i="28" s="1"/>
  <c r="EN51" i="28"/>
  <c r="CV51" i="28"/>
  <c r="GF51" i="28" s="1"/>
  <c r="DM75" i="28"/>
  <c r="BU75" i="28"/>
  <c r="FE75" i="28" s="1"/>
  <c r="DP75" i="28"/>
  <c r="BX75" i="28"/>
  <c r="FH75" i="28" s="1"/>
  <c r="EF75" i="28"/>
  <c r="CN75" i="28"/>
  <c r="FX75" i="28" s="1"/>
  <c r="ES75" i="28"/>
  <c r="DA75" i="28"/>
  <c r="GK75" i="28" s="1"/>
  <c r="EG75" i="28"/>
  <c r="CO75" i="28"/>
  <c r="FY75" i="28" s="1"/>
  <c r="ET65" i="28"/>
  <c r="DB65" i="28"/>
  <c r="GL65" i="28" s="1"/>
  <c r="DM65" i="28"/>
  <c r="BU65" i="28"/>
  <c r="FE65" i="28" s="1"/>
  <c r="EP65" i="28"/>
  <c r="CX65" i="28"/>
  <c r="GH65" i="28" s="1"/>
  <c r="EV65" i="28"/>
  <c r="DD65" i="28"/>
  <c r="GN65" i="28" s="1"/>
  <c r="EB65" i="28"/>
  <c r="CJ65" i="28"/>
  <c r="FT65" i="28" s="1"/>
  <c r="DY57" i="28"/>
  <c r="CG57" i="28"/>
  <c r="FQ57" i="28" s="1"/>
  <c r="EA57" i="28"/>
  <c r="CI57" i="28"/>
  <c r="FS57" i="28" s="1"/>
  <c r="DK57" i="28"/>
  <c r="BS57" i="28"/>
  <c r="FC57" i="28" s="1"/>
  <c r="EM57" i="28"/>
  <c r="CU57" i="28"/>
  <c r="GE57" i="28" s="1"/>
  <c r="EF57" i="28"/>
  <c r="CN57" i="28"/>
  <c r="FX57" i="28" s="1"/>
  <c r="EB49" i="28"/>
  <c r="CJ49" i="28"/>
  <c r="FT49" i="28" s="1"/>
  <c r="EP49" i="28"/>
  <c r="CX49" i="28"/>
  <c r="GH49" i="28" s="1"/>
  <c r="ER49" i="28"/>
  <c r="CZ49" i="28"/>
  <c r="GJ49" i="28" s="1"/>
  <c r="EU49" i="28"/>
  <c r="DC49" i="28"/>
  <c r="GM49" i="28" s="1"/>
  <c r="EF49" i="28"/>
  <c r="CN49" i="28"/>
  <c r="FX49" i="28" s="1"/>
  <c r="EG71" i="28"/>
  <c r="CO71" i="28"/>
  <c r="FY71" i="28" s="1"/>
  <c r="EI71" i="28"/>
  <c r="CQ71" i="28"/>
  <c r="GA71" i="28" s="1"/>
  <c r="EB71" i="28"/>
  <c r="CJ71" i="28"/>
  <c r="FT71" i="28" s="1"/>
  <c r="DL71" i="28"/>
  <c r="BT71" i="28"/>
  <c r="FD71" i="28" s="1"/>
  <c r="EO71" i="28"/>
  <c r="CW71" i="28"/>
  <c r="GG71" i="28" s="1"/>
  <c r="EB64" i="28"/>
  <c r="CJ64" i="28"/>
  <c r="FT64" i="28" s="1"/>
  <c r="DL64" i="28"/>
  <c r="BT64" i="28"/>
  <c r="FD64" i="28" s="1"/>
  <c r="EO64" i="28"/>
  <c r="CW64" i="28"/>
  <c r="GG64" i="28" s="1"/>
  <c r="EQ64" i="28"/>
  <c r="CY64" i="28"/>
  <c r="GI64" i="28" s="1"/>
  <c r="ET64" i="28"/>
  <c r="DB64" i="28"/>
  <c r="GL64" i="28" s="1"/>
  <c r="DY55" i="28"/>
  <c r="CG55" i="28"/>
  <c r="FQ55" i="28" s="1"/>
  <c r="DP55" i="28"/>
  <c r="BX55" i="28"/>
  <c r="FH55" i="28" s="1"/>
  <c r="DV55" i="28"/>
  <c r="CD55" i="28"/>
  <c r="FN55" i="28" s="1"/>
  <c r="DT55" i="28"/>
  <c r="CB55" i="28"/>
  <c r="FL55" i="28" s="1"/>
  <c r="ES55" i="28"/>
  <c r="DA55" i="28"/>
  <c r="GK55" i="28" s="1"/>
  <c r="EW48" i="28"/>
  <c r="DE48" i="28"/>
  <c r="GO48" i="28" s="1"/>
  <c r="DX48" i="28"/>
  <c r="CF48" i="28"/>
  <c r="FP48" i="28" s="1"/>
  <c r="EA48" i="28"/>
  <c r="CI48" i="28"/>
  <c r="FS48" i="28" s="1"/>
  <c r="DT48" i="28"/>
  <c r="CB48" i="28"/>
  <c r="FL48" i="28" s="1"/>
  <c r="EV48" i="28"/>
  <c r="DD48" i="28"/>
  <c r="GN48" i="28" s="1"/>
  <c r="DP72" i="28"/>
  <c r="BX72" i="28"/>
  <c r="FH72" i="28" s="1"/>
  <c r="ES72" i="28"/>
  <c r="DA72" i="28"/>
  <c r="GK72" i="28" s="1"/>
  <c r="DX72" i="28"/>
  <c r="CF72" i="28"/>
  <c r="FP72" i="28" s="1"/>
  <c r="EN72" i="28"/>
  <c r="CV72" i="28"/>
  <c r="GF72" i="28" s="1"/>
  <c r="EA72" i="28"/>
  <c r="CI72" i="28"/>
  <c r="FS72" i="28" s="1"/>
  <c r="DN63" i="28"/>
  <c r="BV63" i="28"/>
  <c r="FF63" i="28" s="1"/>
  <c r="DZ63" i="28"/>
  <c r="CH63" i="28"/>
  <c r="FR63" i="28" s="1"/>
  <c r="DU63" i="28"/>
  <c r="CC63" i="28"/>
  <c r="FM63" i="28" s="1"/>
  <c r="EU63" i="28"/>
  <c r="DC63" i="28"/>
  <c r="GM63" i="28" s="1"/>
  <c r="EG63" i="28"/>
  <c r="CO63" i="28"/>
  <c r="FY63" i="28" s="1"/>
  <c r="DK56" i="28"/>
  <c r="BS56" i="28"/>
  <c r="FC56" i="28" s="1"/>
  <c r="EJ56" i="28"/>
  <c r="CR56" i="28"/>
  <c r="GB56" i="28" s="1"/>
  <c r="DV56" i="28"/>
  <c r="CD56" i="28"/>
  <c r="FN56" i="28" s="1"/>
  <c r="EU56" i="28"/>
  <c r="DC56" i="28"/>
  <c r="GM56" i="28" s="1"/>
  <c r="EG56" i="28"/>
  <c r="CO56" i="28"/>
  <c r="FY56" i="28" s="1"/>
  <c r="DV69" i="28"/>
  <c r="CD69" i="28"/>
  <c r="FN69" i="28" s="1"/>
  <c r="DO69" i="28"/>
  <c r="BW69" i="28"/>
  <c r="FG69" i="28" s="1"/>
  <c r="EU69" i="28"/>
  <c r="DC69" i="28"/>
  <c r="GM69" i="28" s="1"/>
  <c r="DL69" i="28"/>
  <c r="BT69" i="28"/>
  <c r="FD69" i="28" s="1"/>
  <c r="EK69" i="28"/>
  <c r="CS69" i="28"/>
  <c r="GC69" i="28" s="1"/>
  <c r="EE62" i="28"/>
  <c r="CM62" i="28"/>
  <c r="FW62" i="28" s="1"/>
  <c r="EG62" i="28"/>
  <c r="CO62" i="28"/>
  <c r="FY62" i="28" s="1"/>
  <c r="EI62" i="28"/>
  <c r="CQ62" i="28"/>
  <c r="GA62" i="28" s="1"/>
  <c r="DL62" i="28"/>
  <c r="BT62" i="28"/>
  <c r="FD62" i="28" s="1"/>
  <c r="EN62" i="28"/>
  <c r="CV62" i="28"/>
  <c r="GF62" i="28" s="1"/>
  <c r="ET54" i="28"/>
  <c r="DB54" i="28"/>
  <c r="GL54" i="28" s="1"/>
  <c r="DN54" i="28"/>
  <c r="BV54" i="28"/>
  <c r="FF54" i="28" s="1"/>
  <c r="EP54" i="28"/>
  <c r="CX54" i="28"/>
  <c r="GH54" i="28" s="1"/>
  <c r="EU54" i="28"/>
  <c r="DC54" i="28"/>
  <c r="GM54" i="28" s="1"/>
  <c r="EJ54" i="28"/>
  <c r="CR54" i="28"/>
  <c r="GB54" i="28" s="1"/>
  <c r="DY67" i="28"/>
  <c r="CG67" i="28"/>
  <c r="FQ67" i="28" s="1"/>
  <c r="EB67" i="28"/>
  <c r="CJ67" i="28"/>
  <c r="FT67" i="28" s="1"/>
  <c r="ED67" i="28"/>
  <c r="CL67" i="28"/>
  <c r="FV67" i="28" s="1"/>
  <c r="EF67" i="28"/>
  <c r="CN67" i="28"/>
  <c r="FX67" i="28" s="1"/>
  <c r="EA67" i="28"/>
  <c r="CI67" i="28"/>
  <c r="FS67" i="28" s="1"/>
  <c r="DW61" i="28"/>
  <c r="CE61" i="28"/>
  <c r="FO61" i="28" s="1"/>
  <c r="DZ61" i="28"/>
  <c r="CH61" i="28"/>
  <c r="FR61" i="28" s="1"/>
  <c r="DS61" i="28"/>
  <c r="CA61" i="28"/>
  <c r="FK61" i="28" s="1"/>
  <c r="EU61" i="28"/>
  <c r="DC61" i="28"/>
  <c r="GM61" i="28" s="1"/>
  <c r="EG61" i="28"/>
  <c r="CO61" i="28"/>
  <c r="FY61" i="28" s="1"/>
  <c r="DM52" i="28"/>
  <c r="BU52" i="28"/>
  <c r="FE52" i="28" s="1"/>
  <c r="EL52" i="28"/>
  <c r="CT52" i="28"/>
  <c r="GD52" i="28" s="1"/>
  <c r="DX52" i="28"/>
  <c r="CF52" i="28"/>
  <c r="FP52" i="28" s="1"/>
  <c r="EW52" i="28"/>
  <c r="DE52" i="28"/>
  <c r="GO52" i="28" s="1"/>
  <c r="EA52" i="28"/>
  <c r="CI52" i="28"/>
  <c r="FS52" i="28" s="1"/>
  <c r="EC73" i="28"/>
  <c r="CK73" i="28"/>
  <c r="FU73" i="28" s="1"/>
  <c r="DT73" i="28"/>
  <c r="CB73" i="28"/>
  <c r="FL73" i="28" s="1"/>
  <c r="EP73" i="28"/>
  <c r="CX73" i="28"/>
  <c r="GH73" i="28" s="1"/>
  <c r="ER73" i="28"/>
  <c r="CZ73" i="28"/>
  <c r="GJ73" i="28" s="1"/>
  <c r="ED73" i="28"/>
  <c r="CL73" i="28"/>
  <c r="FV73" i="28" s="1"/>
  <c r="EJ70" i="28"/>
  <c r="CR70" i="28"/>
  <c r="GB70" i="28" s="1"/>
  <c r="EU70" i="28"/>
  <c r="DC70" i="28"/>
  <c r="GM70" i="28" s="1"/>
  <c r="EE70" i="28"/>
  <c r="CM70" i="28"/>
  <c r="FW70" i="28" s="1"/>
  <c r="DX70" i="28"/>
  <c r="CF70" i="28"/>
  <c r="FP70" i="28" s="1"/>
  <c r="DZ70" i="28"/>
  <c r="CH70" i="28"/>
  <c r="FR70" i="28" s="1"/>
  <c r="DL58" i="28"/>
  <c r="BT58" i="28"/>
  <c r="FD58" i="28" s="1"/>
  <c r="EN58" i="28"/>
  <c r="CV58" i="28"/>
  <c r="GF58" i="28" s="1"/>
  <c r="EG58" i="28"/>
  <c r="CO58" i="28"/>
  <c r="FY58" i="28" s="1"/>
  <c r="EJ58" i="28"/>
  <c r="CR58" i="28"/>
  <c r="GB58" i="28" s="1"/>
  <c r="EC58" i="28"/>
  <c r="CK58" i="28"/>
  <c r="FU58" i="28" s="1"/>
  <c r="DO53" i="28"/>
  <c r="BW53" i="28"/>
  <c r="FG53" i="28" s="1"/>
  <c r="DQ53" i="28"/>
  <c r="BY53" i="28"/>
  <c r="FI53" i="28" s="1"/>
  <c r="ES53" i="28"/>
  <c r="DA53" i="28"/>
  <c r="GK53" i="28" s="1"/>
  <c r="EC53" i="28"/>
  <c r="CK53" i="28"/>
  <c r="FU53" i="28" s="1"/>
  <c r="DN53" i="28"/>
  <c r="BV53" i="28"/>
  <c r="FF53" i="28" s="1"/>
  <c r="DX74" i="28"/>
  <c r="CF74" i="28"/>
  <c r="FP74" i="28" s="1"/>
  <c r="DO74" i="28"/>
  <c r="BW74" i="28"/>
  <c r="FG74" i="28" s="1"/>
  <c r="EU74" i="28"/>
  <c r="DC74" i="28"/>
  <c r="GM74" i="28" s="1"/>
  <c r="EC74" i="28"/>
  <c r="CK74" i="28"/>
  <c r="FU74" i="28" s="1"/>
  <c r="EA74" i="28"/>
  <c r="CI74" i="28"/>
  <c r="FS74" i="28" s="1"/>
  <c r="EC68" i="28"/>
  <c r="CK68" i="28"/>
  <c r="FU68" i="28" s="1"/>
  <c r="DS68" i="28"/>
  <c r="CA68" i="28"/>
  <c r="FK68" i="28" s="1"/>
  <c r="DU68" i="28"/>
  <c r="CC68" i="28"/>
  <c r="FM68" i="28" s="1"/>
  <c r="EN68" i="28"/>
  <c r="CV68" i="28"/>
  <c r="GF68" i="28" s="1"/>
  <c r="EG68" i="28"/>
  <c r="CO68" i="28"/>
  <c r="FY68" i="28" s="1"/>
  <c r="DN60" i="28"/>
  <c r="BV60" i="28"/>
  <c r="FF60" i="28" s="1"/>
  <c r="DX60" i="28"/>
  <c r="CF60" i="28"/>
  <c r="FP60" i="28" s="1"/>
  <c r="DW60" i="28"/>
  <c r="CE60" i="28"/>
  <c r="FO60" i="28" s="1"/>
  <c r="EW60" i="28"/>
  <c r="DE60" i="28"/>
  <c r="GO60" i="28" s="1"/>
  <c r="EA60" i="28"/>
  <c r="CI60" i="28"/>
  <c r="FS60" i="28" s="1"/>
  <c r="DY50" i="28"/>
  <c r="CG50" i="28"/>
  <c r="FQ50" i="28" s="1"/>
  <c r="EJ50" i="28"/>
  <c r="CR50" i="28"/>
  <c r="GB50" i="28" s="1"/>
  <c r="DW50" i="28"/>
  <c r="CE50" i="28"/>
  <c r="FO50" i="28" s="1"/>
  <c r="EV50" i="28"/>
  <c r="DD50" i="28"/>
  <c r="GN50" i="28" s="1"/>
  <c r="EA50" i="28"/>
  <c r="CI50" i="28"/>
  <c r="FS50" i="28" s="1"/>
  <c r="EC76" i="28"/>
  <c r="CK76" i="28"/>
  <c r="FU76" i="28" s="1"/>
  <c r="DU76" i="28"/>
  <c r="CC76" i="28"/>
  <c r="FM76" i="28" s="1"/>
  <c r="DW76" i="28"/>
  <c r="CE76" i="28"/>
  <c r="FO76" i="28" s="1"/>
  <c r="DY76" i="28"/>
  <c r="CG76" i="28"/>
  <c r="FQ76" i="28" s="1"/>
  <c r="ER76" i="28"/>
  <c r="CZ76" i="28"/>
  <c r="GJ76" i="28" s="1"/>
  <c r="EO66" i="28"/>
  <c r="CW66" i="28"/>
  <c r="GG66" i="28" s="1"/>
  <c r="EQ66" i="28"/>
  <c r="CY66" i="28"/>
  <c r="GI66" i="28" s="1"/>
  <c r="ET66" i="28"/>
  <c r="DB66" i="28"/>
  <c r="GL66" i="28" s="1"/>
  <c r="EL66" i="28"/>
  <c r="CT66" i="28"/>
  <c r="GD66" i="28" s="1"/>
  <c r="EV66" i="28"/>
  <c r="DD66" i="28"/>
  <c r="GN66" i="28" s="1"/>
  <c r="EW59" i="28"/>
  <c r="DE59" i="28"/>
  <c r="GO59" i="28" s="1"/>
  <c r="EA59" i="28"/>
  <c r="CI59" i="28"/>
  <c r="FS59" i="28" s="1"/>
  <c r="DS59" i="28"/>
  <c r="CA59" i="28"/>
  <c r="FK59" i="28" s="1"/>
  <c r="DV59" i="28"/>
  <c r="CD59" i="28"/>
  <c r="FN59" i="28" s="1"/>
  <c r="EV59" i="28"/>
  <c r="DD59" i="28"/>
  <c r="GN59" i="28" s="1"/>
  <c r="DZ51" i="28"/>
  <c r="CH51" i="28"/>
  <c r="FR51" i="28" s="1"/>
  <c r="DL51" i="28"/>
  <c r="BT51" i="28"/>
  <c r="FD51" i="28" s="1"/>
  <c r="EK51" i="28"/>
  <c r="CS51" i="28"/>
  <c r="GC51" i="28" s="1"/>
  <c r="DW51" i="28"/>
  <c r="CE51" i="28"/>
  <c r="FO51" i="28" s="1"/>
  <c r="EV51" i="28"/>
  <c r="DD51" i="28"/>
  <c r="GN51" i="28" s="1"/>
  <c r="EU75" i="28"/>
  <c r="DC75" i="28"/>
  <c r="GM75" i="28" s="1"/>
  <c r="EA75" i="28"/>
  <c r="CI75" i="28"/>
  <c r="FS75" i="28" s="1"/>
  <c r="ER75" i="28"/>
  <c r="CZ75" i="28"/>
  <c r="GJ75" i="28" s="1"/>
  <c r="DN75" i="28"/>
  <c r="BV75" i="28"/>
  <c r="FF75" i="28" s="1"/>
  <c r="EO75" i="28"/>
  <c r="CW75" i="28"/>
  <c r="GG75" i="28" s="1"/>
  <c r="DJ65" i="28"/>
  <c r="BR65" i="28"/>
  <c r="FB65" i="28" s="1"/>
  <c r="DZ65" i="28"/>
  <c r="CH65" i="28"/>
  <c r="FR65" i="28" s="1"/>
  <c r="DR65" i="28"/>
  <c r="BZ65" i="28"/>
  <c r="FJ65" i="28" s="1"/>
  <c r="DQ65" i="28"/>
  <c r="BY65" i="28"/>
  <c r="FI65" i="28" s="1"/>
  <c r="EJ65" i="28"/>
  <c r="CR65" i="28"/>
  <c r="GB65" i="28" s="1"/>
  <c r="EH57" i="28"/>
  <c r="CP57" i="28"/>
  <c r="FZ57" i="28" s="1"/>
  <c r="EJ57" i="28"/>
  <c r="CR57" i="28"/>
  <c r="GB57" i="28" s="1"/>
  <c r="DT57" i="28"/>
  <c r="CB57" i="28"/>
  <c r="FL57" i="28" s="1"/>
  <c r="EW57" i="28"/>
  <c r="DE57" i="28"/>
  <c r="GO57" i="28" s="1"/>
  <c r="EN57" i="28"/>
  <c r="CV57" i="28"/>
  <c r="GF57" i="28" s="1"/>
  <c r="EM49" i="28"/>
  <c r="CU49" i="28"/>
  <c r="GE49" i="28" s="1"/>
  <c r="DK49" i="28"/>
  <c r="BS49" i="28"/>
  <c r="FC49" i="28" s="1"/>
  <c r="DN49" i="28"/>
  <c r="BV49" i="28"/>
  <c r="FF49" i="28" s="1"/>
  <c r="DM49" i="28"/>
  <c r="BU49" i="28"/>
  <c r="FE49" i="28" s="1"/>
  <c r="EN49" i="28"/>
  <c r="CV49" i="28"/>
  <c r="GF49" i="28" s="1"/>
  <c r="EP71" i="28"/>
  <c r="CX71" i="28"/>
  <c r="GH71" i="28" s="1"/>
  <c r="ER71" i="28"/>
  <c r="CZ71" i="28"/>
  <c r="GJ71" i="28" s="1"/>
  <c r="EK71" i="28"/>
  <c r="CS71" i="28"/>
  <c r="GC71" i="28" s="1"/>
  <c r="DU71" i="28"/>
  <c r="CC71" i="28"/>
  <c r="FM71" i="28" s="1"/>
  <c r="DP71" i="28"/>
  <c r="BX71" i="28"/>
  <c r="FH71" i="28" s="1"/>
  <c r="EL64" i="28"/>
  <c r="CT64" i="28"/>
  <c r="GD64" i="28" s="1"/>
  <c r="DV64" i="28"/>
  <c r="CD64" i="28"/>
  <c r="FN64" i="28" s="1"/>
  <c r="DO64" i="28"/>
  <c r="BW64" i="28"/>
  <c r="FG64" i="28" s="1"/>
  <c r="DQ64" i="28"/>
  <c r="BY64" i="28"/>
  <c r="FI64" i="28" s="1"/>
  <c r="DM64" i="28"/>
  <c r="BU64" i="28"/>
  <c r="FE64" i="28" s="1"/>
  <c r="EO55" i="28"/>
  <c r="CW55" i="28"/>
  <c r="GG55" i="28" s="1"/>
  <c r="EF55" i="28"/>
  <c r="CN55" i="28"/>
  <c r="FX55" i="28" s="1"/>
  <c r="EL55" i="28"/>
  <c r="CT55" i="28"/>
  <c r="GD55" i="28" s="1"/>
  <c r="EB55" i="28"/>
  <c r="CJ55" i="28"/>
  <c r="FT55" i="28" s="1"/>
  <c r="DO55" i="28"/>
  <c r="BW55" i="28"/>
  <c r="FG55" i="28" s="1"/>
  <c r="DM48" i="28"/>
  <c r="BU48" i="28"/>
  <c r="FE48" i="28" s="1"/>
  <c r="EG48" i="28"/>
  <c r="CO48" i="28"/>
  <c r="FY48" i="28" s="1"/>
  <c r="EJ48" i="28"/>
  <c r="CR48" i="28"/>
  <c r="GB48" i="28" s="1"/>
  <c r="EC48" i="28"/>
  <c r="CK48" i="28"/>
  <c r="FU48" i="28" s="1"/>
  <c r="DJ48" i="28"/>
  <c r="BR48" i="28"/>
  <c r="FB48" i="28" s="1"/>
  <c r="EC72" i="28"/>
  <c r="CK72" i="28"/>
  <c r="FU72" i="28" s="1"/>
  <c r="DU72" i="28"/>
  <c r="CC72" i="28"/>
  <c r="FM72" i="28" s="1"/>
  <c r="EK72" i="28"/>
  <c r="CS72" i="28"/>
  <c r="GC72" i="28" s="1"/>
  <c r="DJ72" i="28"/>
  <c r="BR72" i="28"/>
  <c r="FB72" i="28" s="1"/>
  <c r="EI72" i="28"/>
  <c r="CQ72" i="28"/>
  <c r="GA72" i="28" s="1"/>
  <c r="EJ63" i="28"/>
  <c r="CR63" i="28"/>
  <c r="GB63" i="28" s="1"/>
  <c r="ET63" i="28"/>
  <c r="DB63" i="28"/>
  <c r="GL63" i="28" s="1"/>
  <c r="EC63" i="28"/>
  <c r="CK63" i="28"/>
  <c r="FU63" i="28" s="1"/>
  <c r="DP63" i="28"/>
  <c r="BX63" i="28"/>
  <c r="FH63" i="28" s="1"/>
  <c r="EO63" i="28"/>
  <c r="CW63" i="28"/>
  <c r="GG63" i="28" s="1"/>
  <c r="DS56" i="28"/>
  <c r="CA56" i="28"/>
  <c r="FK56" i="28" s="1"/>
  <c r="ER56" i="28"/>
  <c r="CZ56" i="28"/>
  <c r="GJ56" i="28" s="1"/>
  <c r="ED56" i="28"/>
  <c r="CL56" i="28"/>
  <c r="FV56" i="28" s="1"/>
  <c r="DP56" i="28"/>
  <c r="BX56" i="28"/>
  <c r="FH56" i="28" s="1"/>
  <c r="EO56" i="28"/>
  <c r="CW56" i="28"/>
  <c r="GG56" i="28" s="1"/>
  <c r="DX69" i="28"/>
  <c r="CF69" i="28"/>
  <c r="FP69" i="28" s="1"/>
  <c r="EA69" i="28"/>
  <c r="CI69" i="28"/>
  <c r="FS69" i="28" s="1"/>
  <c r="EN69" i="28"/>
  <c r="CV69" i="28"/>
  <c r="GF69" i="28" s="1"/>
  <c r="DT69" i="28"/>
  <c r="CB69" i="28"/>
  <c r="FL69" i="28" s="1"/>
  <c r="ES69" i="28"/>
  <c r="DA69" i="28"/>
  <c r="GK69" i="28" s="1"/>
  <c r="EP62" i="28"/>
  <c r="CX62" i="28"/>
  <c r="GH62" i="28" s="1"/>
  <c r="ET62" i="28"/>
  <c r="DB62" i="28"/>
  <c r="GL62" i="28" s="1"/>
  <c r="EW62" i="28"/>
  <c r="DE62" i="28"/>
  <c r="GO62" i="28" s="1"/>
  <c r="DT62" i="28"/>
  <c r="CB62" i="28"/>
  <c r="FL62" i="28" s="1"/>
  <c r="EV62" i="28"/>
  <c r="DD62" i="28"/>
  <c r="GN62" i="28" s="1"/>
  <c r="DK54" i="28"/>
  <c r="BS54" i="28"/>
  <c r="FC54" i="28" s="1"/>
  <c r="DZ54" i="28"/>
  <c r="CH54" i="28"/>
  <c r="FR54" i="28" s="1"/>
  <c r="DR54" i="28"/>
  <c r="BZ54" i="28"/>
  <c r="FJ54" i="28" s="1"/>
  <c r="DY54" i="28"/>
  <c r="CG54" i="28"/>
  <c r="FQ54" i="28" s="1"/>
  <c r="ER54" i="28"/>
  <c r="CZ54" i="28"/>
  <c r="GJ54" i="28" s="1"/>
  <c r="EJ67" i="28"/>
  <c r="CR67" i="28"/>
  <c r="GB67" i="28" s="1"/>
  <c r="EL67" i="28"/>
  <c r="CT67" i="28"/>
  <c r="GD67" i="28" s="1"/>
  <c r="EN67" i="28"/>
  <c r="CV67" i="28"/>
  <c r="GF67" i="28" s="1"/>
  <c r="ER67" i="28"/>
  <c r="CZ67" i="28"/>
  <c r="GJ67" i="28" s="1"/>
  <c r="EI67" i="28"/>
  <c r="CQ67" i="28"/>
  <c r="GA67" i="28" s="1"/>
  <c r="EF61" i="28"/>
  <c r="CN61" i="28"/>
  <c r="FX61" i="28" s="1"/>
  <c r="EI61" i="28"/>
  <c r="CQ61" i="28"/>
  <c r="GA61" i="28" s="1"/>
  <c r="EB61" i="28"/>
  <c r="CJ61" i="28"/>
  <c r="FT61" i="28" s="1"/>
  <c r="DL61" i="28"/>
  <c r="BT61" i="28"/>
  <c r="FD61" i="28" s="1"/>
  <c r="EO61" i="28"/>
  <c r="CW61" i="28"/>
  <c r="GG61" i="28" s="1"/>
  <c r="DU52" i="28"/>
  <c r="CC52" i="28"/>
  <c r="FM52" i="28" s="1"/>
  <c r="ET52" i="28"/>
  <c r="DB52" i="28"/>
  <c r="GL52" i="28" s="1"/>
  <c r="EF52" i="28"/>
  <c r="CN52" i="28"/>
  <c r="FX52" i="28" s="1"/>
  <c r="DJ52" i="28"/>
  <c r="BR52" i="28"/>
  <c r="FB52" i="28" s="1"/>
  <c r="EI52" i="28"/>
  <c r="CQ52" i="28"/>
  <c r="GA52" i="28" s="1"/>
  <c r="EE73" i="28"/>
  <c r="CM73" i="28"/>
  <c r="FW73" i="28" s="1"/>
  <c r="ES73" i="28"/>
  <c r="DA73" i="28"/>
  <c r="GK73" i="28" s="1"/>
  <c r="DO73" i="28"/>
  <c r="BW73" i="28"/>
  <c r="FG73" i="28" s="1"/>
  <c r="DJ73" i="28"/>
  <c r="BR73" i="28"/>
  <c r="FB73" i="28" s="1"/>
  <c r="EM73" i="28"/>
  <c r="CU73" i="28"/>
  <c r="GE73" i="28" s="1"/>
  <c r="ET70" i="28"/>
  <c r="DB70" i="28"/>
  <c r="GL70" i="28" s="1"/>
  <c r="DK70" i="28"/>
  <c r="BS70" i="28"/>
  <c r="FC70" i="28" s="1"/>
  <c r="EN70" i="28"/>
  <c r="CV70" i="28"/>
  <c r="GF70" i="28" s="1"/>
  <c r="EG70" i="28"/>
  <c r="CO70" i="28"/>
  <c r="FY70" i="28" s="1"/>
  <c r="EI70" i="28"/>
  <c r="CQ70" i="28"/>
  <c r="GA70" i="28" s="1"/>
  <c r="DU58" i="28"/>
  <c r="CC58" i="28"/>
  <c r="FM58" i="28" s="1"/>
  <c r="EW58" i="28"/>
  <c r="DE58" i="28"/>
  <c r="GO58" i="28" s="1"/>
  <c r="EP58" i="28"/>
  <c r="CX58" i="28"/>
  <c r="GH58" i="28" s="1"/>
  <c r="ES58" i="28"/>
  <c r="DA58" i="28"/>
  <c r="GK58" i="28" s="1"/>
  <c r="EL58" i="28"/>
  <c r="CT58" i="28"/>
  <c r="GD58" i="28" s="1"/>
  <c r="DW53" i="28"/>
  <c r="CE53" i="28"/>
  <c r="FO53" i="28" s="1"/>
  <c r="DY53" i="28"/>
  <c r="CG53" i="28"/>
  <c r="FQ53" i="28" s="1"/>
  <c r="DK53" i="28"/>
  <c r="BS53" i="28"/>
  <c r="FC53" i="28" s="1"/>
  <c r="EL53" i="28"/>
  <c r="CT53" i="28"/>
  <c r="GD53" i="28" s="1"/>
  <c r="DV53" i="28"/>
  <c r="CD53" i="28"/>
  <c r="FN53" i="28" s="1"/>
  <c r="EK74" i="28"/>
  <c r="CS74" i="28"/>
  <c r="GC74" i="28" s="1"/>
  <c r="EB74" i="28"/>
  <c r="CJ74" i="28"/>
  <c r="FT74" i="28" s="1"/>
  <c r="DT74" i="28"/>
  <c r="CB74" i="28"/>
  <c r="FL74" i="28" s="1"/>
  <c r="EN74" i="28"/>
  <c r="CV74" i="28"/>
  <c r="GF74" i="28" s="1"/>
  <c r="EI74" i="28"/>
  <c r="CQ74" i="28"/>
  <c r="GA74" i="28" s="1"/>
  <c r="EV68" i="28"/>
  <c r="DD68" i="28"/>
  <c r="GN68" i="28" s="1"/>
  <c r="EM68" i="28"/>
  <c r="CU68" i="28"/>
  <c r="GE68" i="28" s="1"/>
  <c r="EI68" i="28"/>
  <c r="CQ68" i="28"/>
  <c r="GA68" i="28" s="1"/>
  <c r="DN68" i="28"/>
  <c r="BV68" i="28"/>
  <c r="FF68" i="28" s="1"/>
  <c r="EO68" i="28"/>
  <c r="CW68" i="28"/>
  <c r="GG68" i="28" s="1"/>
  <c r="EJ60" i="28"/>
  <c r="CR60" i="28"/>
  <c r="GB60" i="28" s="1"/>
  <c r="ET60" i="28"/>
  <c r="DB60" i="28"/>
  <c r="GL60" i="28" s="1"/>
  <c r="EE60" i="28"/>
  <c r="CM60" i="28"/>
  <c r="FW60" i="28" s="1"/>
  <c r="DJ60" i="28"/>
  <c r="BR60" i="28"/>
  <c r="FB60" i="28" s="1"/>
  <c r="EI60" i="28"/>
  <c r="CQ60" i="28"/>
  <c r="GA60" i="28" s="1"/>
  <c r="ET50" i="28"/>
  <c r="DB50" i="28"/>
  <c r="GL50" i="28" s="1"/>
  <c r="DQ50" i="28"/>
  <c r="BY50" i="28"/>
  <c r="FI50" i="28" s="1"/>
  <c r="EE50" i="28"/>
  <c r="CM50" i="28"/>
  <c r="FW50" i="28" s="1"/>
  <c r="DJ50" i="28"/>
  <c r="BR50" i="28"/>
  <c r="FB50" i="28" s="1"/>
  <c r="EI50" i="28"/>
  <c r="CQ50" i="28"/>
  <c r="GA50" i="28" s="1"/>
  <c r="DM76" i="28"/>
  <c r="BU76" i="28"/>
  <c r="FE76" i="28" s="1"/>
  <c r="EP76" i="28"/>
  <c r="CX76" i="28"/>
  <c r="GH76" i="28" s="1"/>
  <c r="EH76" i="28"/>
  <c r="CP76" i="28"/>
  <c r="FZ76" i="28" s="1"/>
  <c r="EK76" i="28"/>
  <c r="CS76" i="28"/>
  <c r="GC76" i="28" s="1"/>
  <c r="EG76" i="28"/>
  <c r="CO76" i="28"/>
  <c r="FY76" i="28" s="1"/>
  <c r="DU66" i="28"/>
  <c r="CC66" i="28"/>
  <c r="FM66" i="28" s="1"/>
  <c r="DN66" i="28"/>
  <c r="BV66" i="28"/>
  <c r="FF66" i="28" s="1"/>
  <c r="DP66" i="28"/>
  <c r="BX66" i="28"/>
  <c r="FH66" i="28" s="1"/>
  <c r="DR66" i="28"/>
  <c r="BZ66" i="28"/>
  <c r="FJ66" i="28" s="1"/>
  <c r="EW66" i="28"/>
  <c r="DE66" i="28"/>
  <c r="GO66" i="28" s="1"/>
  <c r="DJ59" i="28"/>
  <c r="BR59" i="28"/>
  <c r="FB59" i="28" s="1"/>
  <c r="DL59" i="28"/>
  <c r="BT59" i="28"/>
  <c r="FD59" i="28" s="1"/>
  <c r="EO59" i="28"/>
  <c r="CW59" i="28"/>
  <c r="GG59" i="28" s="1"/>
  <c r="EG59" i="28"/>
  <c r="CO59" i="28"/>
  <c r="FY59" i="28" s="1"/>
  <c r="ED59" i="28"/>
  <c r="CL59" i="28"/>
  <c r="FV59" i="28" s="1"/>
  <c r="DQ51" i="28"/>
  <c r="BY51" i="28"/>
  <c r="FI51" i="28" s="1"/>
  <c r="EH51" i="28"/>
  <c r="CP51" i="28"/>
  <c r="FZ51" i="28" s="1"/>
  <c r="DT51" i="28"/>
  <c r="CB51" i="28"/>
  <c r="FL51" i="28" s="1"/>
  <c r="ES51" i="28"/>
  <c r="DA51" i="28"/>
  <c r="GK51" i="28" s="1"/>
  <c r="EE51" i="28"/>
  <c r="CM51" i="28"/>
  <c r="FW51" i="28" s="1"/>
  <c r="DS75" i="28"/>
  <c r="CA75" i="28"/>
  <c r="FK75" i="28" s="1"/>
  <c r="EN75" i="28"/>
  <c r="CV75" i="28"/>
  <c r="GF75" i="28" s="1"/>
  <c r="DL75" i="28"/>
  <c r="BT75" i="28"/>
  <c r="FD75" i="28" s="1"/>
  <c r="DV75" i="28"/>
  <c r="CD75" i="28"/>
  <c r="FN75" i="28" s="1"/>
  <c r="EW75" i="28"/>
  <c r="DE75" i="28"/>
  <c r="GO75" i="28" s="1"/>
  <c r="DV65" i="28"/>
  <c r="CD65" i="28"/>
  <c r="FN65" i="28" s="1"/>
  <c r="EL65" i="28"/>
  <c r="CT65" i="28"/>
  <c r="GD65" i="28" s="1"/>
  <c r="ED65" i="28"/>
  <c r="CL65" i="28"/>
  <c r="FV65" i="28" s="1"/>
  <c r="DY65" i="28"/>
  <c r="CG65" i="28"/>
  <c r="FQ65" i="28" s="1"/>
  <c r="ER65" i="28"/>
  <c r="CZ65" i="28"/>
  <c r="GJ65" i="28" s="1"/>
  <c r="EQ57" i="28"/>
  <c r="CY57" i="28"/>
  <c r="GI57" i="28" s="1"/>
  <c r="ES57" i="28"/>
  <c r="DA57" i="28"/>
  <c r="GK57" i="28" s="1"/>
  <c r="EC57" i="28"/>
  <c r="CK57" i="28"/>
  <c r="FU57" i="28" s="1"/>
  <c r="DM57" i="28"/>
  <c r="BU57" i="28"/>
  <c r="FE57" i="28" s="1"/>
  <c r="EV57" i="28"/>
  <c r="DD57" i="28"/>
  <c r="GN57" i="28" s="1"/>
  <c r="DS49" i="28"/>
  <c r="CA49" i="28"/>
  <c r="FK49" i="28" s="1"/>
  <c r="DV49" i="28"/>
  <c r="CD49" i="28"/>
  <c r="FN49" i="28" s="1"/>
  <c r="DY49" i="28"/>
  <c r="CG49" i="28"/>
  <c r="FQ49" i="28" s="1"/>
  <c r="DU49" i="28"/>
  <c r="CC49" i="28"/>
  <c r="FM49" i="28" s="1"/>
  <c r="EV49" i="28"/>
  <c r="DD49" i="28"/>
  <c r="GN49" i="28" s="1"/>
  <c r="DO71" i="28"/>
  <c r="BW71" i="28"/>
  <c r="FG71" i="28" s="1"/>
  <c r="DR71" i="28"/>
  <c r="BZ71" i="28"/>
  <c r="FJ71" i="28" s="1"/>
  <c r="ET71" i="28"/>
  <c r="DB71" i="28"/>
  <c r="GL71" i="28" s="1"/>
  <c r="ED71" i="28"/>
  <c r="CL71" i="28"/>
  <c r="FV71" i="28" s="1"/>
  <c r="DX71" i="28"/>
  <c r="CF71" i="28"/>
  <c r="FP71" i="28" s="1"/>
  <c r="EU64" i="28"/>
  <c r="DC64" i="28"/>
  <c r="GM64" i="28" s="1"/>
  <c r="EE64" i="28"/>
  <c r="CM64" i="28"/>
  <c r="FW64" i="28" s="1"/>
  <c r="DX64" i="28"/>
  <c r="CF64" i="28"/>
  <c r="FP64" i="28" s="1"/>
  <c r="DZ64" i="28"/>
  <c r="CH64" i="28"/>
  <c r="FR64" i="28" s="1"/>
  <c r="DU64" i="28"/>
  <c r="CC64" i="28"/>
  <c r="FM64" i="28" s="1"/>
  <c r="DK55" i="28"/>
  <c r="BS55" i="28"/>
  <c r="FC55" i="28" s="1"/>
  <c r="EV55" i="28"/>
  <c r="DD55" i="28"/>
  <c r="GN55" i="28" s="1"/>
  <c r="DJ55" i="28"/>
  <c r="BR55" i="28"/>
  <c r="FB55" i="28" s="1"/>
  <c r="EJ55" i="28"/>
  <c r="CR55" i="28"/>
  <c r="GB55" i="28" s="1"/>
  <c r="DW55" i="28"/>
  <c r="CE55" i="28"/>
  <c r="FO55" i="28" s="1"/>
  <c r="DV48" i="28"/>
  <c r="CD48" i="28"/>
  <c r="FN48" i="28" s="1"/>
  <c r="EQ48" i="28"/>
  <c r="CY48" i="28"/>
  <c r="GI48" i="28" s="1"/>
  <c r="ES48" i="28"/>
  <c r="DA48" i="28"/>
  <c r="GK48" i="28" s="1"/>
  <c r="EL48" i="28"/>
  <c r="CT48" i="28"/>
  <c r="GD48" i="28" s="1"/>
  <c r="DR48" i="28"/>
  <c r="BZ48" i="28"/>
  <c r="FJ48" i="28" s="1"/>
  <c r="EO72" i="28"/>
  <c r="CW72" i="28"/>
  <c r="GG72" i="28" s="1"/>
  <c r="EG72" i="28"/>
  <c r="CO72" i="28"/>
  <c r="FY72" i="28" s="1"/>
  <c r="EW72" i="28"/>
  <c r="DE72" i="28"/>
  <c r="GO72" i="28" s="1"/>
  <c r="DR72" i="28"/>
  <c r="BZ72" i="28"/>
  <c r="FJ72" i="28" s="1"/>
  <c r="EQ72" i="28"/>
  <c r="CY72" i="28"/>
  <c r="GI72" i="28" s="1"/>
  <c r="DR63" i="28"/>
  <c r="BZ63" i="28"/>
  <c r="FJ63" i="28" s="1"/>
  <c r="EB63" i="28"/>
  <c r="CJ63" i="28"/>
  <c r="FT63" i="28" s="1"/>
  <c r="EK63" i="28"/>
  <c r="CS63" i="28"/>
  <c r="GC63" i="28" s="1"/>
  <c r="DX63" i="28"/>
  <c r="CF63" i="28"/>
  <c r="FP63" i="28" s="1"/>
  <c r="EW63" i="28"/>
  <c r="DE63" i="28"/>
  <c r="GO63" i="28" s="1"/>
  <c r="EA56" i="28"/>
  <c r="CI56" i="28"/>
  <c r="FS56" i="28" s="1"/>
  <c r="DM56" i="28"/>
  <c r="BU56" i="28"/>
  <c r="FE56" i="28" s="1"/>
  <c r="EL56" i="28"/>
  <c r="CT56" i="28"/>
  <c r="GD56" i="28" s="1"/>
  <c r="DX56" i="28"/>
  <c r="CF56" i="28"/>
  <c r="FP56" i="28" s="1"/>
  <c r="EW56" i="28"/>
  <c r="DE56" i="28"/>
  <c r="GO56" i="28" s="1"/>
  <c r="EE69" i="28"/>
  <c r="CM69" i="28"/>
  <c r="FW69" i="28" s="1"/>
  <c r="DJ69" i="28"/>
  <c r="BR69" i="28"/>
  <c r="FB69" i="28" s="1"/>
  <c r="EP69" i="28"/>
  <c r="CX69" i="28"/>
  <c r="GH69" i="28" s="1"/>
  <c r="EV69" i="28"/>
  <c r="DD69" i="28"/>
  <c r="GN69" i="28" s="1"/>
  <c r="EB69" i="28"/>
  <c r="CJ69" i="28"/>
  <c r="FT69" i="28" s="1"/>
  <c r="DJ62" i="28"/>
  <c r="BR62" i="28"/>
  <c r="FB62" i="28" s="1"/>
  <c r="DM62" i="28"/>
  <c r="BU62" i="28"/>
  <c r="FE62" i="28" s="1"/>
  <c r="DO62" i="28"/>
  <c r="BW62" i="28"/>
  <c r="FG62" i="28" s="1"/>
  <c r="DQ62" i="28"/>
  <c r="BY62" i="28"/>
  <c r="FI62" i="28" s="1"/>
  <c r="EB62" i="28"/>
  <c r="CJ62" i="28"/>
  <c r="FT62" i="28" s="1"/>
  <c r="DS54" i="28"/>
  <c r="CA54" i="28"/>
  <c r="FK54" i="28" s="1"/>
  <c r="DV54" i="28"/>
  <c r="CD54" i="28"/>
  <c r="FN54" i="28" s="1"/>
  <c r="EL54" i="28"/>
  <c r="CT54" i="28"/>
  <c r="GD54" i="28" s="1"/>
  <c r="ED54" i="28"/>
  <c r="CL54" i="28"/>
  <c r="FV54" i="28" s="1"/>
  <c r="EG54" i="28"/>
  <c r="CO54" i="28"/>
  <c r="FY54" i="28" s="1"/>
  <c r="ET67" i="28"/>
  <c r="DB67" i="28"/>
  <c r="GL67" i="28" s="1"/>
  <c r="EV67" i="28"/>
  <c r="DD67" i="28"/>
  <c r="GN67" i="28" s="1"/>
  <c r="DJ67" i="28"/>
  <c r="BR67" i="28"/>
  <c r="FB67" i="28" s="1"/>
  <c r="DO67" i="28"/>
  <c r="BW67" i="28"/>
  <c r="FG67" i="28" s="1"/>
  <c r="EQ67" i="28"/>
  <c r="CY67" i="28"/>
  <c r="GI67" i="28" s="1"/>
  <c r="EP61" i="28"/>
  <c r="CX61" i="28"/>
  <c r="GH61" i="28" s="1"/>
  <c r="ER61" i="28"/>
  <c r="CZ61" i="28"/>
  <c r="GJ61" i="28" s="1"/>
  <c r="EK61" i="28"/>
  <c r="CS61" i="28"/>
  <c r="GC61" i="28" s="1"/>
  <c r="DU61" i="28"/>
  <c r="CC61" i="28"/>
  <c r="FM61" i="28" s="1"/>
  <c r="EW61" i="28"/>
  <c r="DE61" i="28"/>
  <c r="GO61" i="28" s="1"/>
  <c r="EC52" i="28"/>
  <c r="CK52" i="28"/>
  <c r="FU52" i="28" s="1"/>
  <c r="DO52" i="28"/>
  <c r="BW52" i="28"/>
  <c r="FG52" i="28" s="1"/>
  <c r="EN52" i="28"/>
  <c r="CV52" i="28"/>
  <c r="GF52" i="28" s="1"/>
  <c r="DR52" i="28"/>
  <c r="BZ52" i="28"/>
  <c r="FJ52" i="28" s="1"/>
  <c r="EQ52" i="28"/>
  <c r="CY52" i="28"/>
  <c r="GI52" i="28" s="1"/>
  <c r="DS119" i="27"/>
  <c r="CD57" i="24"/>
  <c r="FN57" i="24" s="1"/>
  <c r="EA56" i="24"/>
  <c r="HJ56" i="24" s="1"/>
  <c r="DT49" i="24"/>
  <c r="HC49" i="24" s="1"/>
  <c r="CK65" i="24"/>
  <c r="FU65" i="24" s="1"/>
  <c r="CI65" i="24"/>
  <c r="FS65" i="24" s="1"/>
  <c r="EH56" i="24"/>
  <c r="HQ56" i="24" s="1"/>
  <c r="BS65" i="24"/>
  <c r="FC65" i="24" s="1"/>
  <c r="GT65" i="24" s="1"/>
  <c r="DA65" i="24"/>
  <c r="GK65" i="24" s="1"/>
  <c r="IB65" i="24" s="1"/>
  <c r="EM56" i="24"/>
  <c r="EM60" i="24"/>
  <c r="HV60" i="24" s="1"/>
  <c r="CS60" i="24"/>
  <c r="GC60" i="24" s="1"/>
  <c r="HT60" i="24" s="1"/>
  <c r="EM73" i="24"/>
  <c r="HV73" i="24" s="1"/>
  <c r="ER66" i="24"/>
  <c r="IA66" i="24" s="1"/>
  <c r="DV69" i="24"/>
  <c r="HE69" i="24" s="1"/>
  <c r="CA57" i="24"/>
  <c r="FK57" i="24" s="1"/>
  <c r="HB57" i="24" s="1"/>
  <c r="CV69" i="24"/>
  <c r="GF69" i="24" s="1"/>
  <c r="HW69" i="24" s="1"/>
  <c r="CL65" i="24"/>
  <c r="FV65" i="24" s="1"/>
  <c r="CF57" i="24"/>
  <c r="FP57" i="24" s="1"/>
  <c r="HG57" i="24" s="1"/>
  <c r="DO56" i="24"/>
  <c r="GX56" i="24" s="1"/>
  <c r="DC71" i="24"/>
  <c r="GM71" i="24" s="1"/>
  <c r="DB65" i="24"/>
  <c r="GL65" i="24" s="1"/>
  <c r="IC65" i="24" s="1"/>
  <c r="CW63" i="24"/>
  <c r="GG63" i="24" s="1"/>
  <c r="HX63" i="24" s="1"/>
  <c r="CV60" i="24"/>
  <c r="GF60" i="24" s="1"/>
  <c r="HW60" i="24" s="1"/>
  <c r="DD56" i="24"/>
  <c r="GN56" i="24" s="1"/>
  <c r="IE56" i="24" s="1"/>
  <c r="EU70" i="24"/>
  <c r="DA52" i="24"/>
  <c r="GK52" i="24" s="1"/>
  <c r="IB52" i="24" s="1"/>
  <c r="DD66" i="24"/>
  <c r="GN66" i="24" s="1"/>
  <c r="IE66" i="24" s="1"/>
  <c r="CI52" i="24"/>
  <c r="FS52" i="24" s="1"/>
  <c r="CQ57" i="24"/>
  <c r="GA57" i="24" s="1"/>
  <c r="HR57" i="24" s="1"/>
  <c r="DP69" i="24"/>
  <c r="GY69" i="24" s="1"/>
  <c r="DA75" i="24"/>
  <c r="GK75" i="24" s="1"/>
  <c r="IB75" i="24" s="1"/>
  <c r="EG71" i="24"/>
  <c r="HP71" i="24" s="1"/>
  <c r="EM66" i="24"/>
  <c r="HV66" i="24" s="1"/>
  <c r="CL66" i="24"/>
  <c r="FV66" i="24" s="1"/>
  <c r="HM66" i="24" s="1"/>
  <c r="CA75" i="24"/>
  <c r="FK75" i="24" s="1"/>
  <c r="HB75" i="24" s="1"/>
  <c r="CS66" i="24"/>
  <c r="GC66" i="24" s="1"/>
  <c r="DK51" i="24"/>
  <c r="GT51" i="24" s="1"/>
  <c r="EC57" i="24"/>
  <c r="HL57" i="24" s="1"/>
  <c r="CW53" i="24"/>
  <c r="GG53" i="24" s="1"/>
  <c r="HX53" i="24" s="1"/>
  <c r="DZ57" i="24"/>
  <c r="HI57" i="24" s="1"/>
  <c r="CE52" i="24"/>
  <c r="FO52" i="24" s="1"/>
  <c r="HF52" i="24" s="1"/>
  <c r="DK54" i="24"/>
  <c r="GT54" i="24" s="1"/>
  <c r="BU69" i="24"/>
  <c r="FE69" i="24" s="1"/>
  <c r="GV69" i="24" s="1"/>
  <c r="CX75" i="24"/>
  <c r="GH75" i="24" s="1"/>
  <c r="BY52" i="24"/>
  <c r="FI52" i="24" s="1"/>
  <c r="GZ52" i="24" s="1"/>
  <c r="DS54" i="24"/>
  <c r="HB54" i="24" s="1"/>
  <c r="DV65" i="24"/>
  <c r="HE65" i="24" s="1"/>
  <c r="CE63" i="24"/>
  <c r="FO63" i="24" s="1"/>
  <c r="HF63" i="24" s="1"/>
  <c r="EG69" i="24"/>
  <c r="HP69" i="24" s="1"/>
  <c r="EQ66" i="24"/>
  <c r="HZ66" i="24" s="1"/>
  <c r="CM57" i="24"/>
  <c r="FW57" i="24" s="1"/>
  <c r="HN57" i="24" s="1"/>
  <c r="BV71" i="24"/>
  <c r="FF71" i="24" s="1"/>
  <c r="CJ60" i="24"/>
  <c r="FT60" i="24" s="1"/>
  <c r="HK60" i="24" s="1"/>
  <c r="CW71" i="24"/>
  <c r="GG71" i="24" s="1"/>
  <c r="HX71" i="24" s="1"/>
  <c r="CS65" i="24"/>
  <c r="GC65" i="24" s="1"/>
  <c r="HT65" i="24" s="1"/>
  <c r="CI75" i="24"/>
  <c r="FS75" i="24" s="1"/>
  <c r="HJ75" i="24" s="1"/>
  <c r="CE57" i="24"/>
  <c r="FO57" i="24" s="1"/>
  <c r="HF57" i="24" s="1"/>
  <c r="BR60" i="24"/>
  <c r="FB60" i="24" s="1"/>
  <c r="CL57" i="24"/>
  <c r="FV57" i="24" s="1"/>
  <c r="HM57" i="24" s="1"/>
  <c r="DP54" i="24"/>
  <c r="CG63" i="24"/>
  <c r="FQ63" i="24" s="1"/>
  <c r="HH63" i="24" s="1"/>
  <c r="EB62" i="24"/>
  <c r="HK62" i="24" s="1"/>
  <c r="CU49" i="24"/>
  <c r="GE49" i="24" s="1"/>
  <c r="HV49" i="24" s="1"/>
  <c r="DL56" i="24"/>
  <c r="GU56" i="24" s="1"/>
  <c r="DJ73" i="24"/>
  <c r="GS73" i="24" s="1"/>
  <c r="DC52" i="24"/>
  <c r="GM52" i="24" s="1"/>
  <c r="ID52" i="24" s="1"/>
  <c r="EH52" i="24"/>
  <c r="HQ52" i="24" s="1"/>
  <c r="EU56" i="24"/>
  <c r="EH65" i="24"/>
  <c r="HQ65" i="24" s="1"/>
  <c r="CP69" i="24"/>
  <c r="FZ69" i="24" s="1"/>
  <c r="HQ69" i="24" s="1"/>
  <c r="CC53" i="24"/>
  <c r="FM53" i="24" s="1"/>
  <c r="HD53" i="24" s="1"/>
  <c r="DJ57" i="24"/>
  <c r="GS57" i="24" s="1"/>
  <c r="DK69" i="24"/>
  <c r="GT69" i="24" s="1"/>
  <c r="CA60" i="24"/>
  <c r="FK60" i="24" s="1"/>
  <c r="HB60" i="24" s="1"/>
  <c r="CA65" i="24"/>
  <c r="FK65" i="24" s="1"/>
  <c r="HB65" i="24" s="1"/>
  <c r="BW62" i="24"/>
  <c r="FG62" i="24" s="1"/>
  <c r="BT71" i="24"/>
  <c r="FD71" i="24" s="1"/>
  <c r="GU71" i="24" s="1"/>
  <c r="CI66" i="24"/>
  <c r="FS66" i="24" s="1"/>
  <c r="HJ66" i="24" s="1"/>
  <c r="CZ56" i="24"/>
  <c r="GJ56" i="24" s="1"/>
  <c r="IA56" i="24" s="1"/>
  <c r="DA62" i="24"/>
  <c r="GK62" i="24" s="1"/>
  <c r="BY60" i="24"/>
  <c r="FI60" i="24" s="1"/>
  <c r="GZ60" i="24" s="1"/>
  <c r="EG63" i="24"/>
  <c r="HP63" i="24" s="1"/>
  <c r="DV53" i="24"/>
  <c r="HE53" i="24" s="1"/>
  <c r="DQ51" i="24"/>
  <c r="EF62" i="24"/>
  <c r="HO62" i="24" s="1"/>
  <c r="BX56" i="24"/>
  <c r="FH56" i="24" s="1"/>
  <c r="GY56" i="24" s="1"/>
  <c r="CH60" i="24"/>
  <c r="FR60" i="24" s="1"/>
  <c r="HI60" i="24" s="1"/>
  <c r="DU71" i="24"/>
  <c r="HD71" i="24" s="1"/>
  <c r="DD62" i="24"/>
  <c r="GN62" i="24" s="1"/>
  <c r="IE62" i="24" s="1"/>
  <c r="CN56" i="24"/>
  <c r="FX56" i="24" s="1"/>
  <c r="HO56" i="24" s="1"/>
  <c r="CK52" i="24"/>
  <c r="FU52" i="24" s="1"/>
  <c r="HL52" i="24" s="1"/>
  <c r="CY65" i="24"/>
  <c r="GI65" i="24" s="1"/>
  <c r="CN57" i="24"/>
  <c r="FX57" i="24" s="1"/>
  <c r="HO57" i="24" s="1"/>
  <c r="BZ65" i="24"/>
  <c r="FJ65" i="24" s="1"/>
  <c r="HA65" i="24" s="1"/>
  <c r="BU71" i="24"/>
  <c r="FE71" i="24" s="1"/>
  <c r="GV71" i="24" s="1"/>
  <c r="DD75" i="24"/>
  <c r="GN75" i="24" s="1"/>
  <c r="IE75" i="24" s="1"/>
  <c r="CF65" i="24"/>
  <c r="FP65" i="24" s="1"/>
  <c r="HG65" i="24" s="1"/>
  <c r="BQ71" i="24"/>
  <c r="FA71" i="24" s="1"/>
  <c r="GR71" i="24" s="1"/>
  <c r="CP75" i="24"/>
  <c r="FZ75" i="24" s="1"/>
  <c r="HQ75" i="24" s="1"/>
  <c r="CB65" i="24"/>
  <c r="FL65" i="24" s="1"/>
  <c r="CS75" i="24"/>
  <c r="GC75" i="24" s="1"/>
  <c r="HT75" i="24" s="1"/>
  <c r="CR71" i="24"/>
  <c r="GB71" i="24" s="1"/>
  <c r="CM56" i="24"/>
  <c r="FW56" i="24" s="1"/>
  <c r="HN56" i="24" s="1"/>
  <c r="CE71" i="24"/>
  <c r="FO71" i="24" s="1"/>
  <c r="HF71" i="24" s="1"/>
  <c r="CB62" i="24"/>
  <c r="FL62" i="24" s="1"/>
  <c r="HC62" i="24" s="1"/>
  <c r="EV69" i="24"/>
  <c r="IE69" i="24" s="1"/>
  <c r="CQ62" i="24"/>
  <c r="GA62" i="24" s="1"/>
  <c r="HR62" i="24" s="1"/>
  <c r="DC66" i="24"/>
  <c r="GM66" i="24" s="1"/>
  <c r="CN54" i="24"/>
  <c r="FX54" i="24" s="1"/>
  <c r="HO54" i="24" s="1"/>
  <c r="CU53" i="24"/>
  <c r="GE53" i="24" s="1"/>
  <c r="HV53" i="24" s="1"/>
  <c r="EG60" i="24"/>
  <c r="HP60" i="24" s="1"/>
  <c r="CM69" i="24"/>
  <c r="FW69" i="24" s="1"/>
  <c r="HN69" i="24" s="1"/>
  <c r="DV75" i="24"/>
  <c r="HE75" i="24" s="1"/>
  <c r="CB66" i="24"/>
  <c r="FL66" i="24" s="1"/>
  <c r="HC66" i="24" s="1"/>
  <c r="DC75" i="24"/>
  <c r="GM75" i="24" s="1"/>
  <c r="ID75" i="24" s="1"/>
  <c r="DS69" i="24"/>
  <c r="CR52" i="24"/>
  <c r="GB52" i="24" s="1"/>
  <c r="HS52" i="24" s="1"/>
  <c r="CP66" i="24"/>
  <c r="FZ66" i="24" s="1"/>
  <c r="EQ52" i="24"/>
  <c r="HZ52" i="24" s="1"/>
  <c r="DO65" i="24"/>
  <c r="GX65" i="24" s="1"/>
  <c r="CS71" i="24"/>
  <c r="GC71" i="24" s="1"/>
  <c r="HT71" i="24" s="1"/>
  <c r="CB69" i="24"/>
  <c r="FL69" i="24" s="1"/>
  <c r="HC69" i="24" s="1"/>
  <c r="CW69" i="24"/>
  <c r="GG69" i="24" s="1"/>
  <c r="HX69" i="24" s="1"/>
  <c r="BQ57" i="24"/>
  <c r="FA57" i="24" s="1"/>
  <c r="BT75" i="24"/>
  <c r="FD75" i="24" s="1"/>
  <c r="GU75" i="24" s="1"/>
  <c r="CH56" i="24"/>
  <c r="FR56" i="24" s="1"/>
  <c r="HI56" i="24" s="1"/>
  <c r="CJ57" i="24"/>
  <c r="FT57" i="24" s="1"/>
  <c r="HK57" i="24" s="1"/>
  <c r="BZ76" i="24"/>
  <c r="FJ76" i="24" s="1"/>
  <c r="HA76" i="24" s="1"/>
  <c r="DV56" i="24"/>
  <c r="HE56" i="24" s="1"/>
  <c r="CN65" i="24"/>
  <c r="FX65" i="24" s="1"/>
  <c r="CM65" i="24"/>
  <c r="FW65" i="24" s="1"/>
  <c r="HN65" i="24" s="1"/>
  <c r="CO56" i="24"/>
  <c r="FY56" i="24" s="1"/>
  <c r="CC75" i="24"/>
  <c r="FM75" i="24" s="1"/>
  <c r="HD75" i="24" s="1"/>
  <c r="CP57" i="24"/>
  <c r="FZ57" i="24" s="1"/>
  <c r="HQ57" i="24" s="1"/>
  <c r="CB71" i="24"/>
  <c r="FL71" i="24" s="1"/>
  <c r="HC71" i="24" s="1"/>
  <c r="CL76" i="24"/>
  <c r="FV76" i="24" s="1"/>
  <c r="HM76" i="24" s="1"/>
  <c r="BV75" i="24"/>
  <c r="FF75" i="24" s="1"/>
  <c r="GW75" i="24" s="1"/>
  <c r="BS53" i="24"/>
  <c r="FC53" i="24" s="1"/>
  <c r="GT53" i="24" s="1"/>
  <c r="CR65" i="24"/>
  <c r="GB65" i="24" s="1"/>
  <c r="HS65" i="24" s="1"/>
  <c r="BZ75" i="24"/>
  <c r="FJ75" i="24" s="1"/>
  <c r="EF75" i="24"/>
  <c r="HO75" i="24" s="1"/>
  <c r="CF53" i="24"/>
  <c r="FP53" i="24" s="1"/>
  <c r="HG53" i="24" s="1"/>
  <c r="ET73" i="24"/>
  <c r="IC73" i="24" s="1"/>
  <c r="CH71" i="24"/>
  <c r="FR71" i="24" s="1"/>
  <c r="HI71" i="24" s="1"/>
  <c r="CV71" i="24"/>
  <c r="GF71" i="24" s="1"/>
  <c r="HW71" i="24" s="1"/>
  <c r="DI76" i="24"/>
  <c r="DN63" i="24"/>
  <c r="GW63" i="24" s="1"/>
  <c r="EF60" i="24"/>
  <c r="HO60" i="24" s="1"/>
  <c r="DX75" i="24"/>
  <c r="HG75" i="24" s="1"/>
  <c r="EI53" i="24"/>
  <c r="HR53" i="24" s="1"/>
  <c r="DT57" i="24"/>
  <c r="HC57" i="24" s="1"/>
  <c r="CX69" i="24"/>
  <c r="GH69" i="24" s="1"/>
  <c r="HY69" i="24" s="1"/>
  <c r="CC70" i="24"/>
  <c r="FM70" i="24" s="1"/>
  <c r="HD70" i="24" s="1"/>
  <c r="BX75" i="24"/>
  <c r="FH75" i="24" s="1"/>
  <c r="GY75" i="24" s="1"/>
  <c r="ET54" i="24"/>
  <c r="IC54" i="24" s="1"/>
  <c r="CZ70" i="24"/>
  <c r="GJ70" i="24" s="1"/>
  <c r="CY75" i="24"/>
  <c r="GI75" i="24" s="1"/>
  <c r="HZ75" i="24" s="1"/>
  <c r="CK56" i="24"/>
  <c r="FU56" i="24" s="1"/>
  <c r="HL56" i="24" s="1"/>
  <c r="DD65" i="24"/>
  <c r="GN65" i="24" s="1"/>
  <c r="IE65" i="24" s="1"/>
  <c r="CR56" i="24"/>
  <c r="GB56" i="24" s="1"/>
  <c r="HS56" i="24" s="1"/>
  <c r="BW60" i="24"/>
  <c r="FG60" i="24" s="1"/>
  <c r="GX60" i="24" s="1"/>
  <c r="CG69" i="24"/>
  <c r="FQ69" i="24" s="1"/>
  <c r="HH69" i="24" s="1"/>
  <c r="CJ53" i="24"/>
  <c r="FT53" i="24" s="1"/>
  <c r="HK53" i="24" s="1"/>
  <c r="DR69" i="24"/>
  <c r="BR75" i="24"/>
  <c r="FB75" i="24" s="1"/>
  <c r="GS75" i="24" s="1"/>
  <c r="BV57" i="24"/>
  <c r="FF57" i="24" s="1"/>
  <c r="GW57" i="24" s="1"/>
  <c r="CG65" i="24"/>
  <c r="FQ65" i="24" s="1"/>
  <c r="HH65" i="24" s="1"/>
  <c r="CD60" i="24"/>
  <c r="FN60" i="24" s="1"/>
  <c r="HE60" i="24" s="1"/>
  <c r="BZ71" i="24"/>
  <c r="FJ71" i="24" s="1"/>
  <c r="HA71" i="24" s="1"/>
  <c r="BS76" i="24"/>
  <c r="FC76" i="24" s="1"/>
  <c r="GT76" i="24" s="1"/>
  <c r="CX65" i="24"/>
  <c r="GH65" i="24" s="1"/>
  <c r="HY65" i="24" s="1"/>
  <c r="CD71" i="24"/>
  <c r="FN71" i="24" s="1"/>
  <c r="BZ52" i="24"/>
  <c r="FJ52" i="24" s="1"/>
  <c r="HA52" i="24" s="1"/>
  <c r="DY54" i="24"/>
  <c r="HH54" i="24" s="1"/>
  <c r="BT57" i="24"/>
  <c r="FD57" i="24" s="1"/>
  <c r="GU57" i="24" s="1"/>
  <c r="CU75" i="24"/>
  <c r="GE75" i="24" s="1"/>
  <c r="HV75" i="24" s="1"/>
  <c r="DC65" i="24"/>
  <c r="GM65" i="24" s="1"/>
  <c r="ID65" i="24" s="1"/>
  <c r="DA60" i="24"/>
  <c r="GK60" i="24" s="1"/>
  <c r="IB60" i="24" s="1"/>
  <c r="CP54" i="24"/>
  <c r="FZ54" i="24" s="1"/>
  <c r="HQ54" i="24" s="1"/>
  <c r="EU69" i="24"/>
  <c r="CX73" i="24"/>
  <c r="GH73" i="24" s="1"/>
  <c r="HY73" i="24" s="1"/>
  <c r="CZ71" i="24"/>
  <c r="GJ71" i="24" s="1"/>
  <c r="IA71" i="24" s="1"/>
  <c r="CE75" i="24"/>
  <c r="FO75" i="24" s="1"/>
  <c r="HF75" i="24" s="1"/>
  <c r="CV57" i="24"/>
  <c r="GF57" i="24" s="1"/>
  <c r="HW57" i="24" s="1"/>
  <c r="CM71" i="24"/>
  <c r="FW71" i="24" s="1"/>
  <c r="HN71" i="24" s="1"/>
  <c r="BU57" i="24"/>
  <c r="FE57" i="24" s="1"/>
  <c r="GV57" i="24" s="1"/>
  <c r="BS71" i="24"/>
  <c r="FC71" i="24" s="1"/>
  <c r="GT71" i="24" s="1"/>
  <c r="CK76" i="24"/>
  <c r="FU76" i="24" s="1"/>
  <c r="BX62" i="24"/>
  <c r="FH62" i="24" s="1"/>
  <c r="GY62" i="24" s="1"/>
  <c r="DP60" i="24"/>
  <c r="GY60" i="24" s="1"/>
  <c r="DB57" i="24"/>
  <c r="GL57" i="24" s="1"/>
  <c r="IC57" i="24" s="1"/>
  <c r="BQ75" i="24"/>
  <c r="FA75" i="24" s="1"/>
  <c r="GR75" i="24" s="1"/>
  <c r="CT75" i="24"/>
  <c r="GD75" i="24" s="1"/>
  <c r="HU75" i="24" s="1"/>
  <c r="EA69" i="24"/>
  <c r="HJ69" i="24" s="1"/>
  <c r="CL54" i="24"/>
  <c r="FV54" i="24" s="1"/>
  <c r="HM54" i="24" s="1"/>
  <c r="CL69" i="24"/>
  <c r="FV69" i="24" s="1"/>
  <c r="HM69" i="24" s="1"/>
  <c r="BZ54" i="24"/>
  <c r="FJ54" i="24" s="1"/>
  <c r="HA54" i="24" s="1"/>
  <c r="CH62" i="24"/>
  <c r="FR62" i="24" s="1"/>
  <c r="HI62" i="24" s="1"/>
  <c r="CE66" i="24"/>
  <c r="FO66" i="24" s="1"/>
  <c r="HF66" i="24" s="1"/>
  <c r="CF52" i="24"/>
  <c r="FP52" i="24" s="1"/>
  <c r="DY51" i="24"/>
  <c r="HH51" i="24" s="1"/>
  <c r="CZ60" i="24"/>
  <c r="GJ60" i="24" s="1"/>
  <c r="IA60" i="24" s="1"/>
  <c r="EV53" i="24"/>
  <c r="IE53" i="24" s="1"/>
  <c r="CQ66" i="24"/>
  <c r="GA66" i="24" s="1"/>
  <c r="BV62" i="24"/>
  <c r="FF62" i="24" s="1"/>
  <c r="GW62" i="24" s="1"/>
  <c r="CW52" i="24"/>
  <c r="GG52" i="24" s="1"/>
  <c r="HX52" i="24" s="1"/>
  <c r="CZ53" i="24"/>
  <c r="GJ53" i="24" s="1"/>
  <c r="IA53" i="24" s="1"/>
  <c r="CV62" i="24"/>
  <c r="GF62" i="24" s="1"/>
  <c r="HW62" i="24" s="1"/>
  <c r="CB52" i="24"/>
  <c r="FL52" i="24" s="1"/>
  <c r="HC52" i="24" s="1"/>
  <c r="BT60" i="24"/>
  <c r="FD60" i="24" s="1"/>
  <c r="GU60" i="24" s="1"/>
  <c r="BT69" i="24"/>
  <c r="FD69" i="24" s="1"/>
  <c r="GU69" i="24" s="1"/>
  <c r="BQ49" i="24"/>
  <c r="FA49" i="24" s="1"/>
  <c r="BW69" i="24"/>
  <c r="FG69" i="24" s="1"/>
  <c r="GX69" i="24" s="1"/>
  <c r="CM76" i="24"/>
  <c r="FW76" i="24" s="1"/>
  <c r="HN76" i="24" s="1"/>
  <c r="DI70" i="24"/>
  <c r="GR70" i="24" s="1"/>
  <c r="BS62" i="24"/>
  <c r="FC62" i="24" s="1"/>
  <c r="GT62" i="24" s="1"/>
  <c r="BV66" i="24"/>
  <c r="FF66" i="24" s="1"/>
  <c r="GW66" i="24" s="1"/>
  <c r="CX53" i="24"/>
  <c r="GH53" i="24" s="1"/>
  <c r="HY53" i="24" s="1"/>
  <c r="BY54" i="24"/>
  <c r="FI54" i="24" s="1"/>
  <c r="GZ54" i="24" s="1"/>
  <c r="CE62" i="24"/>
  <c r="FO62" i="24" s="1"/>
  <c r="CX60" i="24"/>
  <c r="GH60" i="24" s="1"/>
  <c r="HY60" i="24" s="1"/>
  <c r="BX49" i="24"/>
  <c r="FH49" i="24" s="1"/>
  <c r="GY49" i="24" s="1"/>
  <c r="DM70" i="24"/>
  <c r="GV70" i="24" s="1"/>
  <c r="CG49" i="24"/>
  <c r="FQ49" i="24" s="1"/>
  <c r="HH49" i="24" s="1"/>
  <c r="DC54" i="24"/>
  <c r="GM54" i="24" s="1"/>
  <c r="ID54" i="24" s="1"/>
  <c r="EG51" i="24"/>
  <c r="HP51" i="24" s="1"/>
  <c r="CG76" i="24"/>
  <c r="FQ76" i="24" s="1"/>
  <c r="HH76" i="24" s="1"/>
  <c r="CP53" i="24"/>
  <c r="FZ53" i="24" s="1"/>
  <c r="CB60" i="24"/>
  <c r="FL60" i="24" s="1"/>
  <c r="HC60" i="24" s="1"/>
  <c r="BY73" i="24"/>
  <c r="FI73" i="24" s="1"/>
  <c r="GZ73" i="24" s="1"/>
  <c r="CO62" i="24"/>
  <c r="FY62" i="24" s="1"/>
  <c r="HP62" i="24" s="1"/>
  <c r="CS52" i="24"/>
  <c r="GC52" i="24" s="1"/>
  <c r="HT52" i="24" s="1"/>
  <c r="CL70" i="24"/>
  <c r="FV70" i="24" s="1"/>
  <c r="HM70" i="24" s="1"/>
  <c r="CO73" i="24"/>
  <c r="FY73" i="24" s="1"/>
  <c r="HP73" i="24" s="1"/>
  <c r="EE66" i="24"/>
  <c r="HN66" i="24" s="1"/>
  <c r="BV52" i="24"/>
  <c r="FF52" i="24" s="1"/>
  <c r="DB69" i="24"/>
  <c r="GL69" i="24" s="1"/>
  <c r="IC69" i="24" s="1"/>
  <c r="DJ76" i="24"/>
  <c r="GS76" i="24" s="1"/>
  <c r="BQ54" i="24"/>
  <c r="FA54" i="24" s="1"/>
  <c r="GR54" i="24" s="1"/>
  <c r="CE54" i="24"/>
  <c r="FO54" i="24" s="1"/>
  <c r="HF54" i="24" s="1"/>
  <c r="EF66" i="24"/>
  <c r="HO66" i="24" s="1"/>
  <c r="DY52" i="24"/>
  <c r="DN53" i="24"/>
  <c r="GW53" i="24" s="1"/>
  <c r="EJ60" i="24"/>
  <c r="EU73" i="24"/>
  <c r="ID73" i="24" s="1"/>
  <c r="EL62" i="24"/>
  <c r="HU62" i="24" s="1"/>
  <c r="DY62" i="24"/>
  <c r="HH62" i="24" s="1"/>
  <c r="CZ62" i="24"/>
  <c r="GJ62" i="24" s="1"/>
  <c r="DV49" i="24"/>
  <c r="HE49" i="24" s="1"/>
  <c r="DD52" i="24"/>
  <c r="GN52" i="24" s="1"/>
  <c r="IE52" i="24" s="1"/>
  <c r="CY69" i="24"/>
  <c r="GI69" i="24" s="1"/>
  <c r="HZ69" i="24" s="1"/>
  <c r="BV73" i="24"/>
  <c r="FF73" i="24" s="1"/>
  <c r="GW73" i="24" s="1"/>
  <c r="CL62" i="24"/>
  <c r="FV62" i="24" s="1"/>
  <c r="HM62" i="24" s="1"/>
  <c r="BY53" i="24"/>
  <c r="FI53" i="24" s="1"/>
  <c r="GZ53" i="24" s="1"/>
  <c r="CC54" i="24"/>
  <c r="FM54" i="24" s="1"/>
  <c r="HD54" i="24" s="1"/>
  <c r="CK53" i="24"/>
  <c r="FU53" i="24" s="1"/>
  <c r="HL53" i="24" s="1"/>
  <c r="CK51" i="24"/>
  <c r="FU51" i="24" s="1"/>
  <c r="HL51" i="24" s="1"/>
  <c r="DB60" i="24"/>
  <c r="GL60" i="24" s="1"/>
  <c r="IC60" i="24" s="1"/>
  <c r="CV51" i="24"/>
  <c r="GF51" i="24" s="1"/>
  <c r="HW51" i="24" s="1"/>
  <c r="EB66" i="24"/>
  <c r="DD73" i="24"/>
  <c r="GN73" i="24" s="1"/>
  <c r="IE73" i="24" s="1"/>
  <c r="CM62" i="24"/>
  <c r="FW62" i="24" s="1"/>
  <c r="HN62" i="24" s="1"/>
  <c r="CB53" i="24"/>
  <c r="FL53" i="24" s="1"/>
  <c r="HC53" i="24" s="1"/>
  <c r="CG53" i="24"/>
  <c r="FQ53" i="24" s="1"/>
  <c r="HH53" i="24" s="1"/>
  <c r="CT49" i="24"/>
  <c r="GD49" i="24" s="1"/>
  <c r="HU49" i="24" s="1"/>
  <c r="BQ52" i="24"/>
  <c r="FA52" i="24" s="1"/>
  <c r="GR52" i="24" s="1"/>
  <c r="CS53" i="24"/>
  <c r="GC53" i="24" s="1"/>
  <c r="HT53" i="24" s="1"/>
  <c r="BQ73" i="24"/>
  <c r="FA73" i="24" s="1"/>
  <c r="CD66" i="24"/>
  <c r="FN66" i="24" s="1"/>
  <c r="HE66" i="24" s="1"/>
  <c r="DA69" i="24"/>
  <c r="GK69" i="24" s="1"/>
  <c r="IB69" i="24" s="1"/>
  <c r="CE76" i="24"/>
  <c r="FO76" i="24" s="1"/>
  <c r="HF76" i="24" s="1"/>
  <c r="DZ53" i="24"/>
  <c r="HI53" i="24" s="1"/>
  <c r="CP62" i="24"/>
  <c r="FZ62" i="24" s="1"/>
  <c r="HQ62" i="24" s="1"/>
  <c r="CI62" i="24"/>
  <c r="FS62" i="24" s="1"/>
  <c r="HJ62" i="24" s="1"/>
  <c r="BQ66" i="24"/>
  <c r="FA66" i="24" s="1"/>
  <c r="GR66" i="24" s="1"/>
  <c r="CA51" i="24"/>
  <c r="FK51" i="24" s="1"/>
  <c r="HB51" i="24" s="1"/>
  <c r="CK62" i="24"/>
  <c r="FU62" i="24" s="1"/>
  <c r="HL62" i="24" s="1"/>
  <c r="BQ53" i="24"/>
  <c r="FA53" i="24" s="1"/>
  <c r="GR53" i="24" s="1"/>
  <c r="BR66" i="24"/>
  <c r="FB66" i="24" s="1"/>
  <c r="GS66" i="24" s="1"/>
  <c r="BU49" i="24"/>
  <c r="FE49" i="24" s="1"/>
  <c r="GV49" i="24" s="1"/>
  <c r="BS52" i="24"/>
  <c r="FC52" i="24" s="1"/>
  <c r="GT52" i="24" s="1"/>
  <c r="BR53" i="24"/>
  <c r="FB53" i="24" s="1"/>
  <c r="GS53" i="24" s="1"/>
  <c r="BQ51" i="24"/>
  <c r="FA51" i="24" s="1"/>
  <c r="GR51" i="24" s="1"/>
  <c r="BW54" i="24"/>
  <c r="FG54" i="24" s="1"/>
  <c r="CN51" i="24"/>
  <c r="FX51" i="24" s="1"/>
  <c r="HO51" i="24" s="1"/>
  <c r="BX70" i="24"/>
  <c r="FH70" i="24" s="1"/>
  <c r="GY70" i="24" s="1"/>
  <c r="CS69" i="24"/>
  <c r="GC69" i="24" s="1"/>
  <c r="HT69" i="24" s="1"/>
  <c r="EL63" i="24"/>
  <c r="HU63" i="24" s="1"/>
  <c r="BV54" i="24"/>
  <c r="FF54" i="24" s="1"/>
  <c r="GW54" i="24" s="1"/>
  <c r="CW62" i="24"/>
  <c r="GG62" i="24" s="1"/>
  <c r="HX62" i="24" s="1"/>
  <c r="CR69" i="24"/>
  <c r="GB69" i="24" s="1"/>
  <c r="HS69" i="24" s="1"/>
  <c r="CU52" i="24"/>
  <c r="GE52" i="24" s="1"/>
  <c r="HV52" i="24" s="1"/>
  <c r="BT53" i="24"/>
  <c r="FD53" i="24" s="1"/>
  <c r="GU53" i="24" s="1"/>
  <c r="BZ51" i="24"/>
  <c r="FJ51" i="24" s="1"/>
  <c r="HA51" i="24" s="1"/>
  <c r="BT54" i="24"/>
  <c r="FD54" i="24" s="1"/>
  <c r="GU54" i="24" s="1"/>
  <c r="CV53" i="24"/>
  <c r="GF53" i="24" s="1"/>
  <c r="CY63" i="24"/>
  <c r="GI63" i="24" s="1"/>
  <c r="HZ63" i="24" s="1"/>
  <c r="CY73" i="24"/>
  <c r="GI73" i="24" s="1"/>
  <c r="HZ73" i="24" s="1"/>
  <c r="CY76" i="24"/>
  <c r="GI76" i="24" s="1"/>
  <c r="HZ76" i="24" s="1"/>
  <c r="CI54" i="24"/>
  <c r="FS54" i="24" s="1"/>
  <c r="CA62" i="24"/>
  <c r="FK62" i="24" s="1"/>
  <c r="HB62" i="24" s="1"/>
  <c r="CJ69" i="24"/>
  <c r="FT69" i="24" s="1"/>
  <c r="HK69" i="24" s="1"/>
  <c r="DB62" i="24"/>
  <c r="GL62" i="24" s="1"/>
  <c r="IC62" i="24" s="1"/>
  <c r="DC49" i="24"/>
  <c r="GM49" i="24" s="1"/>
  <c r="ID49" i="24" s="1"/>
  <c r="DB63" i="24"/>
  <c r="GL63" i="24" s="1"/>
  <c r="IC63" i="24" s="1"/>
  <c r="CP76" i="24"/>
  <c r="FZ76" i="24" s="1"/>
  <c r="HQ76" i="24" s="1"/>
  <c r="CE60" i="24"/>
  <c r="FO60" i="24" s="1"/>
  <c r="HF60" i="24" s="1"/>
  <c r="BV69" i="24"/>
  <c r="FF69" i="24" s="1"/>
  <c r="GW69" i="24" s="1"/>
  <c r="CQ76" i="24"/>
  <c r="GA76" i="24" s="1"/>
  <c r="HR76" i="24" s="1"/>
  <c r="CF73" i="24"/>
  <c r="FP73" i="24" s="1"/>
  <c r="HG73" i="24" s="1"/>
  <c r="CB70" i="24"/>
  <c r="FL70" i="24" s="1"/>
  <c r="HC70" i="24" s="1"/>
  <c r="ER49" i="24"/>
  <c r="IA49" i="24" s="1"/>
  <c r="CS54" i="24"/>
  <c r="GC54" i="24" s="1"/>
  <c r="HT54" i="24" s="1"/>
  <c r="CF62" i="24"/>
  <c r="FP62" i="24" s="1"/>
  <c r="HG62" i="24" s="1"/>
  <c r="CA49" i="24"/>
  <c r="FK49" i="24" s="1"/>
  <c r="HB49" i="24" s="1"/>
  <c r="EE63" i="24"/>
  <c r="HN63" i="24" s="1"/>
  <c r="BZ49" i="24"/>
  <c r="FJ49" i="24" s="1"/>
  <c r="HA49" i="24" s="1"/>
  <c r="BW53" i="24"/>
  <c r="FG53" i="24" s="1"/>
  <c r="GX53" i="24" s="1"/>
  <c r="BU56" i="24"/>
  <c r="FE56" i="24" s="1"/>
  <c r="GV56" i="24" s="1"/>
  <c r="CF60" i="24"/>
  <c r="FP60" i="24" s="1"/>
  <c r="HG60" i="24" s="1"/>
  <c r="CE49" i="24"/>
  <c r="FO49" i="24" s="1"/>
  <c r="HF49" i="24" s="1"/>
  <c r="DC53" i="24"/>
  <c r="GM53" i="24" s="1"/>
  <c r="ID53" i="24" s="1"/>
  <c r="CC62" i="24"/>
  <c r="FM62" i="24" s="1"/>
  <c r="HD62" i="24" s="1"/>
  <c r="IC25" i="27"/>
  <c r="JW25" i="27" s="1"/>
  <c r="EM69" i="24"/>
  <c r="HV69" i="24" s="1"/>
  <c r="DA53" i="24"/>
  <c r="GK53" i="24" s="1"/>
  <c r="IB53" i="24" s="1"/>
  <c r="CI73" i="24"/>
  <c r="FS73" i="24" s="1"/>
  <c r="HJ73" i="24" s="1"/>
  <c r="CH69" i="24"/>
  <c r="FR69" i="24" s="1"/>
  <c r="HI69" i="24" s="1"/>
  <c r="CR62" i="24"/>
  <c r="GB62" i="24" s="1"/>
  <c r="HS62" i="24" s="1"/>
  <c r="CA53" i="24"/>
  <c r="FK53" i="24" s="1"/>
  <c r="HB53" i="24" s="1"/>
  <c r="CE53" i="24"/>
  <c r="FO53" i="24" s="1"/>
  <c r="HF53" i="24" s="1"/>
  <c r="EU76" i="24"/>
  <c r="ID76" i="24" s="1"/>
  <c r="CZ69" i="24"/>
  <c r="GJ69" i="24" s="1"/>
  <c r="IA69" i="24" s="1"/>
  <c r="DC51" i="24"/>
  <c r="GM51" i="24" s="1"/>
  <c r="ID51" i="24" s="1"/>
  <c r="EP54" i="24"/>
  <c r="HY54" i="24" s="1"/>
  <c r="CQ73" i="24"/>
  <c r="GA73" i="24" s="1"/>
  <c r="HR73" i="24" s="1"/>
  <c r="CU70" i="24"/>
  <c r="GE70" i="24" s="1"/>
  <c r="HV70" i="24" s="1"/>
  <c r="CX49" i="24"/>
  <c r="GH49" i="24" s="1"/>
  <c r="HY49" i="24" s="1"/>
  <c r="DD70" i="24"/>
  <c r="GN70" i="24" s="1"/>
  <c r="IE70" i="24" s="1"/>
  <c r="DD51" i="24"/>
  <c r="GN51" i="24" s="1"/>
  <c r="IE51" i="24" s="1"/>
  <c r="CX76" i="24"/>
  <c r="GH76" i="24" s="1"/>
  <c r="HY76" i="24" s="1"/>
  <c r="CW54" i="24"/>
  <c r="GG54" i="24" s="1"/>
  <c r="HX54" i="24" s="1"/>
  <c r="CI53" i="24"/>
  <c r="FS53" i="24" s="1"/>
  <c r="HJ53" i="24" s="1"/>
  <c r="CY49" i="24"/>
  <c r="GI49" i="24" s="1"/>
  <c r="HZ49" i="24" s="1"/>
  <c r="CL53" i="24"/>
  <c r="FV53" i="24" s="1"/>
  <c r="HM53" i="24" s="1"/>
  <c r="CB54" i="24"/>
  <c r="FL54" i="24" s="1"/>
  <c r="HC54" i="24" s="1"/>
  <c r="CR54" i="24"/>
  <c r="GB54" i="24" s="1"/>
  <c r="HS54" i="24" s="1"/>
  <c r="BS73" i="24"/>
  <c r="FC73" i="24" s="1"/>
  <c r="GT73" i="24" s="1"/>
  <c r="BT73" i="24"/>
  <c r="FD73" i="24" s="1"/>
  <c r="GU73" i="24" s="1"/>
  <c r="CU62" i="24"/>
  <c r="GE62" i="24" s="1"/>
  <c r="HV62" i="24" s="1"/>
  <c r="CJ63" i="24"/>
  <c r="FT63" i="24" s="1"/>
  <c r="HK63" i="24" s="1"/>
  <c r="BR49" i="24"/>
  <c r="FB49" i="24" s="1"/>
  <c r="GS49" i="24" s="1"/>
  <c r="DB56" i="24"/>
  <c r="GL56" i="24" s="1"/>
  <c r="IC56" i="24" s="1"/>
  <c r="BU63" i="24"/>
  <c r="FE63" i="24" s="1"/>
  <c r="GV63" i="24" s="1"/>
  <c r="CW51" i="24"/>
  <c r="GG51" i="24" s="1"/>
  <c r="HX51" i="24" s="1"/>
  <c r="BU73" i="24"/>
  <c r="FE73" i="24" s="1"/>
  <c r="GV73" i="24" s="1"/>
  <c r="CX51" i="24"/>
  <c r="GH51" i="24" s="1"/>
  <c r="HY51" i="24" s="1"/>
  <c r="CZ73" i="24"/>
  <c r="GJ73" i="24" s="1"/>
  <c r="IA73" i="24" s="1"/>
  <c r="BZ70" i="24"/>
  <c r="FJ70" i="24" s="1"/>
  <c r="HA70" i="24" s="1"/>
  <c r="BR63" i="24"/>
  <c r="FB63" i="24" s="1"/>
  <c r="GS63" i="24" s="1"/>
  <c r="CI76" i="24"/>
  <c r="FS76" i="24" s="1"/>
  <c r="HJ76" i="24" s="1"/>
  <c r="CO76" i="24"/>
  <c r="FY76" i="24" s="1"/>
  <c r="HP76" i="24" s="1"/>
  <c r="DO73" i="24"/>
  <c r="GX73" i="24" s="1"/>
  <c r="CL49" i="24"/>
  <c r="FV49" i="24" s="1"/>
  <c r="HM49" i="24" s="1"/>
  <c r="DA51" i="24"/>
  <c r="GK51" i="24" s="1"/>
  <c r="IB51" i="24" s="1"/>
  <c r="BQ63" i="24"/>
  <c r="FA63" i="24" s="1"/>
  <c r="GR63" i="24" s="1"/>
  <c r="BW70" i="24"/>
  <c r="FG70" i="24" s="1"/>
  <c r="GX70" i="24" s="1"/>
  <c r="CM70" i="24"/>
  <c r="FW70" i="24" s="1"/>
  <c r="EL54" i="24"/>
  <c r="HU54" i="24" s="1"/>
  <c r="BY49" i="24"/>
  <c r="FI49" i="24" s="1"/>
  <c r="GZ49" i="24" s="1"/>
  <c r="CV54" i="24"/>
  <c r="GF54" i="24" s="1"/>
  <c r="HW54" i="24" s="1"/>
  <c r="EK76" i="24"/>
  <c r="HT76" i="24" s="1"/>
  <c r="CY51" i="24"/>
  <c r="GI51" i="24" s="1"/>
  <c r="HZ51" i="24" s="1"/>
  <c r="CW49" i="24"/>
  <c r="GG49" i="24" s="1"/>
  <c r="HX49" i="24" s="1"/>
  <c r="BR51" i="24"/>
  <c r="FB51" i="24" s="1"/>
  <c r="GS51" i="24" s="1"/>
  <c r="CC76" i="24"/>
  <c r="FM76" i="24" s="1"/>
  <c r="HD76" i="24" s="1"/>
  <c r="DS70" i="24"/>
  <c r="HB70" i="24" s="1"/>
  <c r="CO70" i="24"/>
  <c r="FY70" i="24" s="1"/>
  <c r="HP70" i="24" s="1"/>
  <c r="CN76" i="24"/>
  <c r="FX76" i="24" s="1"/>
  <c r="HO76" i="24" s="1"/>
  <c r="CR76" i="24"/>
  <c r="GB76" i="24" s="1"/>
  <c r="HS76" i="24" s="1"/>
  <c r="CB76" i="24"/>
  <c r="FL76" i="24" s="1"/>
  <c r="HC76" i="24" s="1"/>
  <c r="CG70" i="24"/>
  <c r="FQ70" i="24" s="1"/>
  <c r="HH70" i="24" s="1"/>
  <c r="DA70" i="24"/>
  <c r="GK70" i="24" s="1"/>
  <c r="IB70" i="24" s="1"/>
  <c r="CK70" i="24"/>
  <c r="FU70" i="24" s="1"/>
  <c r="HL70" i="24" s="1"/>
  <c r="BU54" i="24"/>
  <c r="FE54" i="24" s="1"/>
  <c r="GV54" i="24" s="1"/>
  <c r="CB73" i="24"/>
  <c r="FL73" i="24" s="1"/>
  <c r="HC73" i="24" s="1"/>
  <c r="CY54" i="24"/>
  <c r="GI54" i="24" s="1"/>
  <c r="HZ54" i="24" s="1"/>
  <c r="BT76" i="24"/>
  <c r="FD76" i="24" s="1"/>
  <c r="GU76" i="24" s="1"/>
  <c r="CS51" i="24"/>
  <c r="GC51" i="24" s="1"/>
  <c r="HT51" i="24" s="1"/>
  <c r="CU63" i="24"/>
  <c r="GE63" i="24" s="1"/>
  <c r="HV63" i="24" s="1"/>
  <c r="DD49" i="24"/>
  <c r="GN49" i="24" s="1"/>
  <c r="IE49" i="24" s="1"/>
  <c r="CZ51" i="24"/>
  <c r="GJ51" i="24" s="1"/>
  <c r="IA51" i="24" s="1"/>
  <c r="DB70" i="24"/>
  <c r="GL70" i="24" s="1"/>
  <c r="IC70" i="24" s="1"/>
  <c r="CK73" i="24"/>
  <c r="FU73" i="24" s="1"/>
  <c r="HL73" i="24" s="1"/>
  <c r="DB51" i="24"/>
  <c r="GL51" i="24" s="1"/>
  <c r="IC51" i="24" s="1"/>
  <c r="CC56" i="24"/>
  <c r="FM56" i="24" s="1"/>
  <c r="HD56" i="24" s="1"/>
  <c r="CO49" i="24"/>
  <c r="FY49" i="24" s="1"/>
  <c r="HP49" i="24" s="1"/>
  <c r="BY76" i="24"/>
  <c r="FI76" i="24" s="1"/>
  <c r="GZ76" i="24" s="1"/>
  <c r="EE73" i="24"/>
  <c r="HN73" i="24" s="1"/>
  <c r="CT56" i="24"/>
  <c r="GD56" i="24" s="1"/>
  <c r="HU56" i="24" s="1"/>
  <c r="CQ51" i="24"/>
  <c r="GA51" i="24" s="1"/>
  <c r="HR51" i="24" s="1"/>
  <c r="CQ54" i="24"/>
  <c r="GA54" i="24" s="1"/>
  <c r="HR54" i="24" s="1"/>
  <c r="CP73" i="24"/>
  <c r="FZ73" i="24" s="1"/>
  <c r="HQ73" i="24" s="1"/>
  <c r="EP63" i="24"/>
  <c r="HY63" i="24" s="1"/>
  <c r="DX51" i="24"/>
  <c r="HG51" i="24" s="1"/>
  <c r="CU54" i="24"/>
  <c r="GE54" i="24" s="1"/>
  <c r="HV54" i="24" s="1"/>
  <c r="CE51" i="24"/>
  <c r="FO51" i="24" s="1"/>
  <c r="HF51" i="24" s="1"/>
  <c r="CA73" i="24"/>
  <c r="FK73" i="24" s="1"/>
  <c r="HB73" i="24" s="1"/>
  <c r="CE70" i="24"/>
  <c r="FO70" i="24" s="1"/>
  <c r="HF70" i="24" s="1"/>
  <c r="CF49" i="24"/>
  <c r="FP49" i="24" s="1"/>
  <c r="HG49" i="24" s="1"/>
  <c r="BZ73" i="24"/>
  <c r="FJ73" i="24" s="1"/>
  <c r="HA73" i="24" s="1"/>
  <c r="CQ56" i="24"/>
  <c r="GA56" i="24" s="1"/>
  <c r="HR56" i="24" s="1"/>
  <c r="DA73" i="24"/>
  <c r="GK73" i="24" s="1"/>
  <c r="IB73" i="24" s="1"/>
  <c r="CD51" i="24"/>
  <c r="FN51" i="24" s="1"/>
  <c r="HE51" i="24" s="1"/>
  <c r="DJ70" i="24"/>
  <c r="GS70" i="24" s="1"/>
  <c r="CF76" i="24"/>
  <c r="FP76" i="24" s="1"/>
  <c r="HG76" i="24" s="1"/>
  <c r="BV49" i="24"/>
  <c r="FF49" i="24" s="1"/>
  <c r="GW49" i="24" s="1"/>
  <c r="CN63" i="24"/>
  <c r="FX63" i="24" s="1"/>
  <c r="HO63" i="24" s="1"/>
  <c r="BV70" i="24"/>
  <c r="FF70" i="24" s="1"/>
  <c r="GW70" i="24" s="1"/>
  <c r="CD76" i="24"/>
  <c r="FN76" i="24" s="1"/>
  <c r="HE76" i="24" s="1"/>
  <c r="CG73" i="24"/>
  <c r="FQ73" i="24" s="1"/>
  <c r="HH73" i="24" s="1"/>
  <c r="CS70" i="24"/>
  <c r="GC70" i="24" s="1"/>
  <c r="HT70" i="24" s="1"/>
  <c r="CN70" i="24"/>
  <c r="FX70" i="24" s="1"/>
  <c r="HO70" i="24" s="1"/>
  <c r="DC63" i="24"/>
  <c r="GM63" i="24" s="1"/>
  <c r="ID63" i="24" s="1"/>
  <c r="CF54" i="24"/>
  <c r="FP54" i="24" s="1"/>
  <c r="HG54" i="24" s="1"/>
  <c r="CV73" i="24"/>
  <c r="GF73" i="24" s="1"/>
  <c r="HW73" i="24" s="1"/>
  <c r="CP63" i="24"/>
  <c r="FZ63" i="24" s="1"/>
  <c r="HQ63" i="24" s="1"/>
  <c r="DA63" i="24"/>
  <c r="GK63" i="24" s="1"/>
  <c r="IB63" i="24" s="1"/>
  <c r="DA76" i="24"/>
  <c r="GK76" i="24" s="1"/>
  <c r="IB76" i="24" s="1"/>
  <c r="CJ49" i="24"/>
  <c r="FT49" i="24" s="1"/>
  <c r="HK49" i="24" s="1"/>
  <c r="CK63" i="24"/>
  <c r="FU63" i="24" s="1"/>
  <c r="HL63" i="24" s="1"/>
  <c r="CI70" i="24"/>
  <c r="FS70" i="24" s="1"/>
  <c r="HJ70" i="24" s="1"/>
  <c r="CW76" i="24"/>
  <c r="GG76" i="24" s="1"/>
  <c r="HX76" i="24" s="1"/>
  <c r="CH54" i="24"/>
  <c r="FR54" i="24" s="1"/>
  <c r="HI54" i="24" s="1"/>
  <c r="CC63" i="24"/>
  <c r="FM63" i="24" s="1"/>
  <c r="HD63" i="24" s="1"/>
  <c r="BW76" i="24"/>
  <c r="FG76" i="24" s="1"/>
  <c r="GX76" i="24" s="1"/>
  <c r="CV70" i="24"/>
  <c r="GF70" i="24" s="1"/>
  <c r="HW70" i="24" s="1"/>
  <c r="BY63" i="24"/>
  <c r="FI63" i="24" s="1"/>
  <c r="GZ63" i="24" s="1"/>
  <c r="CW56" i="24"/>
  <c r="GG56" i="24" s="1"/>
  <c r="HX56" i="24" s="1"/>
  <c r="DV70" i="24"/>
  <c r="HE70" i="24" s="1"/>
  <c r="DB49" i="24"/>
  <c r="GL49" i="24" s="1"/>
  <c r="IC49" i="24" s="1"/>
  <c r="CW70" i="24"/>
  <c r="GG70" i="24" s="1"/>
  <c r="HX70" i="24" s="1"/>
  <c r="CV49" i="24"/>
  <c r="GF49" i="24" s="1"/>
  <c r="HW49" i="24" s="1"/>
  <c r="BT70" i="24"/>
  <c r="FD70" i="24" s="1"/>
  <c r="GU70" i="24" s="1"/>
  <c r="CI49" i="24"/>
  <c r="FS49" i="24" s="1"/>
  <c r="HJ49" i="24" s="1"/>
  <c r="BZ63" i="24"/>
  <c r="FJ63" i="24" s="1"/>
  <c r="HA63" i="24" s="1"/>
  <c r="BT63" i="24"/>
  <c r="FD63" i="24" s="1"/>
  <c r="GU63" i="24" s="1"/>
  <c r="CS49" i="24"/>
  <c r="GC49" i="24" s="1"/>
  <c r="HT49" i="24" s="1"/>
  <c r="IC19" i="15"/>
  <c r="GT20" i="15"/>
  <c r="HT25" i="27"/>
  <c r="JN25" i="27" s="1"/>
  <c r="GU19" i="15"/>
  <c r="HZ20" i="27"/>
  <c r="JT20" i="27" s="1"/>
  <c r="HV25" i="27"/>
  <c r="JP25" i="27" s="1"/>
  <c r="GW29" i="27"/>
  <c r="IQ29" i="27" s="1"/>
  <c r="DY29" i="27"/>
  <c r="DB29" i="27"/>
  <c r="BS29" i="27"/>
  <c r="GV29" i="27"/>
  <c r="IP29" i="27" s="1"/>
  <c r="DQ29" i="27"/>
  <c r="CE29" i="27"/>
  <c r="DE29" i="27"/>
  <c r="GU29" i="27"/>
  <c r="IO29" i="27" s="1"/>
  <c r="GX29" i="27"/>
  <c r="IR29" i="27" s="1"/>
  <c r="DT29" i="27"/>
  <c r="CI29" i="27"/>
  <c r="GT29" i="27"/>
  <c r="IN29" i="27" s="1"/>
  <c r="DV29" i="27"/>
  <c r="CW29" i="27"/>
  <c r="HB29" i="27"/>
  <c r="IV29" i="27" s="1"/>
  <c r="DN29" i="27"/>
  <c r="CM29" i="27"/>
  <c r="GZ29" i="27"/>
  <c r="IT29" i="27" s="1"/>
  <c r="CT29" i="27"/>
  <c r="DP29" i="27"/>
  <c r="HC29" i="27"/>
  <c r="IW29" i="27" s="1"/>
  <c r="HA29" i="27"/>
  <c r="IU29" i="27" s="1"/>
  <c r="GY29" i="27"/>
  <c r="IS29" i="27" s="1"/>
  <c r="DL29" i="27"/>
  <c r="BQ29" i="27"/>
  <c r="DA29" i="27"/>
  <c r="HQ48" i="24"/>
  <c r="GT50" i="24"/>
  <c r="GW60" i="24"/>
  <c r="HX64" i="24"/>
  <c r="HI72" i="24"/>
  <c r="HG67" i="24"/>
  <c r="ID74" i="24"/>
  <c r="HL48" i="24"/>
  <c r="GR76" i="24"/>
  <c r="HO52" i="24"/>
  <c r="IB50" i="24"/>
  <c r="HU51" i="24"/>
  <c r="GX58" i="24"/>
  <c r="HU61" i="24"/>
  <c r="HE64" i="24"/>
  <c r="HW64" i="24"/>
  <c r="GY59" i="24"/>
  <c r="HF65" i="24"/>
  <c r="IC68" i="24"/>
  <c r="GY68" i="24"/>
  <c r="HR70" i="24"/>
  <c r="GZ66" i="24"/>
  <c r="GS72" i="24"/>
  <c r="HY57" i="24"/>
  <c r="ID64" i="24"/>
  <c r="HT72" i="24"/>
  <c r="HH67" i="24"/>
  <c r="GR74" i="24"/>
  <c r="HU48" i="24"/>
  <c r="ID48" i="24"/>
  <c r="IE76" i="24"/>
  <c r="HP75" i="24"/>
  <c r="IC52" i="24"/>
  <c r="GY52" i="24"/>
  <c r="HL50" i="24"/>
  <c r="GV53" i="24"/>
  <c r="HT57" i="24"/>
  <c r="HD60" i="24"/>
  <c r="HO73" i="24"/>
  <c r="HI73" i="24"/>
  <c r="GX55" i="24"/>
  <c r="HU58" i="24"/>
  <c r="HE61" i="24"/>
  <c r="IB64" i="24"/>
  <c r="HV64" i="24"/>
  <c r="HV59" i="24"/>
  <c r="HF62" i="24"/>
  <c r="HM68" i="24"/>
  <c r="GX68" i="24"/>
  <c r="GZ71" i="24"/>
  <c r="HO69" i="24"/>
  <c r="HP72" i="24"/>
  <c r="IB48" i="24"/>
  <c r="ID55" i="24"/>
  <c r="HR71" i="24"/>
  <c r="HB63" i="24"/>
  <c r="HC67" i="24"/>
  <c r="GW67" i="24"/>
  <c r="HL74" i="24"/>
  <c r="GT48" i="24"/>
  <c r="GV76" i="24"/>
  <c r="HK75" i="24"/>
  <c r="HB52" i="24"/>
  <c r="HG50" i="24"/>
  <c r="HA53" i="24"/>
  <c r="GR56" i="24"/>
  <c r="GZ51" i="24"/>
  <c r="IE54" i="24"/>
  <c r="HP57" i="24"/>
  <c r="HX55" i="24"/>
  <c r="HH58" i="24"/>
  <c r="GT58" i="24"/>
  <c r="GR61" i="24"/>
  <c r="HA64" i="24"/>
  <c r="HI59" i="24"/>
  <c r="GS62" i="24"/>
  <c r="IA62" i="24"/>
  <c r="HY68" i="24"/>
  <c r="IB71" i="24"/>
  <c r="HK72" i="24"/>
  <c r="HJ58" i="24"/>
  <c r="GW65" i="24"/>
  <c r="GT63" i="24"/>
  <c r="GU67" i="24"/>
  <c r="IB67" i="24"/>
  <c r="HD74" i="24"/>
  <c r="HY48" i="24"/>
  <c r="IA76" i="24"/>
  <c r="HC75" i="24"/>
  <c r="GY50" i="24"/>
  <c r="HH60" i="24"/>
  <c r="HB55" i="24"/>
  <c r="HY58" i="24"/>
  <c r="HS58" i="24"/>
  <c r="GU61" i="24"/>
  <c r="HR64" i="24"/>
  <c r="HA59" i="24"/>
  <c r="HQ68" i="24"/>
  <c r="HZ71" i="24"/>
  <c r="GV66" i="24"/>
  <c r="HC72" i="24"/>
  <c r="GS58" i="24"/>
  <c r="HU25" i="27"/>
  <c r="JO25" i="27" s="1"/>
  <c r="HK42" i="15"/>
  <c r="HA19" i="15"/>
  <c r="IB43" i="15"/>
  <c r="HZ42" i="15"/>
  <c r="HE23" i="15"/>
  <c r="HU19" i="15"/>
  <c r="HS19" i="15"/>
  <c r="IA20" i="27"/>
  <c r="JU20" i="27" s="1"/>
  <c r="HU43" i="15"/>
  <c r="IA25" i="27"/>
  <c r="JU25" i="27" s="1"/>
  <c r="HY19" i="15"/>
  <c r="IA24" i="27"/>
  <c r="JU24" i="27" s="1"/>
  <c r="GY19" i="15"/>
  <c r="IB24" i="27"/>
  <c r="JV24" i="27" s="1"/>
  <c r="HY20" i="27"/>
  <c r="JS20" i="27" s="1"/>
  <c r="HV24" i="27"/>
  <c r="JP24" i="27" s="1"/>
  <c r="GU20" i="15"/>
  <c r="IB20" i="27"/>
  <c r="JV20" i="27" s="1"/>
  <c r="HR30" i="15"/>
  <c r="IG20" i="15"/>
  <c r="HH30" i="15"/>
  <c r="HS17" i="15"/>
  <c r="HX24" i="27"/>
  <c r="JR24" i="27" s="1"/>
  <c r="HL19" i="15"/>
  <c r="HY30" i="15"/>
  <c r="HS41" i="15"/>
  <c r="HB29" i="15"/>
  <c r="HC20" i="15"/>
  <c r="HI20" i="15"/>
  <c r="GZ20" i="15"/>
  <c r="IE23" i="15"/>
  <c r="IB19" i="15"/>
  <c r="IC20" i="27"/>
  <c r="JW20" i="27" s="1"/>
  <c r="IC31" i="15"/>
  <c r="HY25" i="27"/>
  <c r="JS25" i="27" s="1"/>
  <c r="HH17" i="15"/>
  <c r="HB28" i="15"/>
  <c r="HT19" i="15"/>
  <c r="GY30" i="15"/>
  <c r="HY43" i="15"/>
  <c r="HX20" i="27"/>
  <c r="JR20" i="27" s="1"/>
  <c r="HX43" i="15"/>
  <c r="HY42" i="15"/>
  <c r="HZ41" i="15"/>
  <c r="IE28" i="15"/>
  <c r="IC23" i="27"/>
  <c r="JW23" i="27" s="1"/>
  <c r="GZ43" i="15"/>
  <c r="HK28" i="15"/>
  <c r="IB23" i="27"/>
  <c r="JV23" i="27" s="1"/>
  <c r="HA43" i="15"/>
  <c r="IB25" i="27"/>
  <c r="JV25" i="27" s="1"/>
  <c r="HT31" i="15"/>
  <c r="HN30" i="15"/>
  <c r="HY24" i="27"/>
  <c r="JS24" i="27" s="1"/>
  <c r="HD43" i="15"/>
  <c r="GV19" i="15"/>
  <c r="HW20" i="27"/>
  <c r="JQ20" i="27" s="1"/>
  <c r="HT20" i="27"/>
  <c r="JN20" i="27" s="1"/>
  <c r="HZ25" i="27"/>
  <c r="JT25" i="27" s="1"/>
  <c r="HR28" i="15"/>
  <c r="HK19" i="15"/>
  <c r="HJ43" i="15"/>
  <c r="GY43" i="15"/>
  <c r="IA43" i="15"/>
  <c r="HT28" i="15"/>
  <c r="HX23" i="27"/>
  <c r="JR23" i="27" s="1"/>
  <c r="HU24" i="27"/>
  <c r="JO24" i="27" s="1"/>
  <c r="FW139" i="27"/>
  <c r="HD30" i="15"/>
  <c r="IB30" i="15"/>
  <c r="HX25" i="27"/>
  <c r="JR25" i="27" s="1"/>
  <c r="IG30" i="15"/>
  <c r="HG30" i="15"/>
  <c r="HF43" i="15"/>
  <c r="ID19" i="15"/>
  <c r="FW137" i="27"/>
  <c r="HV20" i="27"/>
  <c r="JP20" i="27" s="1"/>
  <c r="GV41" i="15"/>
  <c r="HY20" i="15"/>
  <c r="HZ23" i="27"/>
  <c r="JT23" i="27" s="1"/>
  <c r="FW150" i="27"/>
  <c r="FW149" i="27"/>
  <c r="IG43" i="15"/>
  <c r="HC30" i="15"/>
  <c r="IF19" i="15"/>
  <c r="HQ30" i="15"/>
  <c r="HZ20" i="15"/>
  <c r="HN19" i="15"/>
  <c r="FW151" i="27"/>
  <c r="FW128" i="27"/>
  <c r="FW134" i="27"/>
  <c r="HU20" i="27"/>
  <c r="JO20" i="27" s="1"/>
  <c r="HO30" i="15"/>
  <c r="GV28" i="15"/>
  <c r="GZ30" i="15"/>
  <c r="HH28" i="15"/>
  <c r="FW125" i="27"/>
  <c r="GU30" i="15"/>
  <c r="HI30" i="15"/>
  <c r="HD42" i="15"/>
  <c r="HW24" i="27"/>
  <c r="JQ24" i="27" s="1"/>
  <c r="IC30" i="15"/>
  <c r="HK43" i="15"/>
  <c r="HM30" i="15"/>
  <c r="GX30" i="15"/>
  <c r="HZ24" i="27"/>
  <c r="JT24" i="27" s="1"/>
  <c r="HR41" i="15"/>
  <c r="P51" i="15"/>
  <c r="Q158" i="27"/>
  <c r="GV74" i="24"/>
  <c r="IA54" i="24"/>
  <c r="GX61" i="24"/>
  <c r="HO68" i="24"/>
  <c r="IE63" i="24"/>
  <c r="HX67" i="24"/>
  <c r="HH74" i="24"/>
  <c r="GT74" i="24"/>
  <c r="IE48" i="24"/>
  <c r="ID56" i="24"/>
  <c r="GR55" i="24"/>
  <c r="HW58" i="24"/>
  <c r="HG61" i="24"/>
  <c r="HI61" i="24"/>
  <c r="HH64" i="24"/>
  <c r="HP59" i="24"/>
  <c r="GS68" i="24"/>
  <c r="HR72" i="24"/>
  <c r="HU74" i="24"/>
  <c r="HH50" i="24"/>
  <c r="HL61" i="24"/>
  <c r="HI68" i="24"/>
  <c r="GT67" i="24"/>
  <c r="HQ74" i="24"/>
  <c r="HC74" i="24"/>
  <c r="HX48" i="24"/>
  <c r="HQ49" i="24"/>
  <c r="GS52" i="24"/>
  <c r="GX50" i="24"/>
  <c r="HU53" i="24"/>
  <c r="HW56" i="24"/>
  <c r="GY51" i="24"/>
  <c r="HW55" i="24"/>
  <c r="HG58" i="24"/>
  <c r="ID61" i="24"/>
  <c r="GS61" i="24"/>
  <c r="GR64" i="24"/>
  <c r="GZ59" i="24"/>
  <c r="HO65" i="24"/>
  <c r="GS65" i="24"/>
  <c r="HP68" i="24"/>
  <c r="HB72" i="24"/>
  <c r="HA67" i="24"/>
  <c r="GS59" i="24"/>
  <c r="IA63" i="24"/>
  <c r="HE63" i="24"/>
  <c r="GX74" i="24"/>
  <c r="HS48" i="24"/>
  <c r="HU76" i="24"/>
  <c r="HD49" i="24"/>
  <c r="IA52" i="24"/>
  <c r="HX50" i="24"/>
  <c r="GU50" i="24"/>
  <c r="HM73" i="24"/>
  <c r="HJ55" i="24"/>
  <c r="HT55" i="24"/>
  <c r="HK58" i="24"/>
  <c r="HC61" i="24"/>
  <c r="HZ64" i="24"/>
  <c r="GU59" i="24"/>
  <c r="IB59" i="24"/>
  <c r="IA65" i="24"/>
  <c r="HK68" i="24"/>
  <c r="IC66" i="24"/>
  <c r="GW72" i="24"/>
  <c r="HV72" i="24"/>
  <c r="IC55" i="24"/>
  <c r="HS63" i="24"/>
  <c r="HF67" i="24"/>
  <c r="IC74" i="24"/>
  <c r="HK48" i="24"/>
  <c r="HP50" i="24"/>
  <c r="HZ50" i="24"/>
  <c r="HQ51" i="24"/>
  <c r="HJ57" i="24"/>
  <c r="GT60" i="24"/>
  <c r="HE73" i="24"/>
  <c r="IA55" i="24"/>
  <c r="HD55" i="24"/>
  <c r="GW58" i="24"/>
  <c r="HT61" i="24"/>
  <c r="HD64" i="24"/>
  <c r="HZ59" i="24"/>
  <c r="GV59" i="24"/>
  <c r="GV62" i="24"/>
  <c r="HC68" i="24"/>
  <c r="HW23" i="27"/>
  <c r="JQ23" i="27" s="1"/>
  <c r="HT23" i="27"/>
  <c r="JN23" i="27" s="1"/>
  <c r="IA23" i="27"/>
  <c r="JU23" i="27" s="1"/>
  <c r="HY23" i="27"/>
  <c r="JS23" i="27" s="1"/>
  <c r="HT21" i="27"/>
  <c r="JN21" i="27" s="1"/>
  <c r="GZ42" i="15"/>
  <c r="HW30" i="15"/>
  <c r="HF30" i="15"/>
  <c r="HD19" i="15"/>
  <c r="IG28" i="15"/>
  <c r="GX20" i="15"/>
  <c r="HA42" i="15"/>
  <c r="GU43" i="15"/>
  <c r="HX19" i="15"/>
  <c r="HP43" i="15"/>
  <c r="IE30" i="15"/>
  <c r="HX20" i="15"/>
  <c r="HK20" i="15"/>
  <c r="IC23" i="15"/>
  <c r="IC43" i="15"/>
  <c r="HV43" i="15"/>
  <c r="HN20" i="15"/>
  <c r="HJ19" i="15"/>
  <c r="HJ30" i="15"/>
  <c r="FY14" i="15"/>
  <c r="CP122" i="27"/>
  <c r="FS13" i="15"/>
  <c r="FR121" i="27" s="1"/>
  <c r="CJ121" i="27"/>
  <c r="GM25" i="15"/>
  <c r="GL133" i="27" s="1"/>
  <c r="DD133" i="27"/>
  <c r="GJ39" i="15"/>
  <c r="DA147" i="27"/>
  <c r="GI11" i="15"/>
  <c r="CZ119" i="27"/>
  <c r="GD33" i="15"/>
  <c r="CU141" i="27"/>
  <c r="GL36" i="15"/>
  <c r="DC144" i="27"/>
  <c r="FX11" i="15"/>
  <c r="CO119" i="27"/>
  <c r="FZ11" i="15"/>
  <c r="CQ119" i="27"/>
  <c r="GE22" i="15"/>
  <c r="CV130" i="27"/>
  <c r="FC14" i="15"/>
  <c r="BT122" i="27"/>
  <c r="FL38" i="15"/>
  <c r="CC146" i="27"/>
  <c r="GB11" i="15"/>
  <c r="GA119" i="27" s="1"/>
  <c r="CS119" i="27"/>
  <c r="GC34" i="15"/>
  <c r="GB142" i="27" s="1"/>
  <c r="CT142" i="27"/>
  <c r="FW47" i="15"/>
  <c r="FV155" i="27" s="1"/>
  <c r="CN155" i="27"/>
  <c r="FU13" i="15"/>
  <c r="FT121" i="27" s="1"/>
  <c r="CL121" i="27"/>
  <c r="GA39" i="15"/>
  <c r="CR147" i="27"/>
  <c r="FQ27" i="15"/>
  <c r="CH135" i="27"/>
  <c r="GG36" i="15"/>
  <c r="GF144" i="27" s="1"/>
  <c r="CX144" i="27"/>
  <c r="FJ27" i="15"/>
  <c r="FI135" i="27" s="1"/>
  <c r="CA135" i="27"/>
  <c r="FH36" i="15"/>
  <c r="FG144" i="27" s="1"/>
  <c r="BY144" i="27"/>
  <c r="FU45" i="15"/>
  <c r="CL153" i="27"/>
  <c r="GL15" i="15"/>
  <c r="DC123" i="27"/>
  <c r="FK24" i="15"/>
  <c r="CB132" i="27"/>
  <c r="FS40" i="15"/>
  <c r="CJ148" i="27"/>
  <c r="GG39" i="15"/>
  <c r="GF147" i="27" s="1"/>
  <c r="CX147" i="27"/>
  <c r="FG12" i="15"/>
  <c r="FF120" i="27" s="1"/>
  <c r="BX120" i="27"/>
  <c r="GH38" i="15"/>
  <c r="GG146" i="27" s="1"/>
  <c r="CY146" i="27"/>
  <c r="GG35" i="15"/>
  <c r="GF143" i="27" s="1"/>
  <c r="CX143" i="27"/>
  <c r="FU11" i="15"/>
  <c r="CL119" i="27"/>
  <c r="FE15" i="15"/>
  <c r="BV123" i="27"/>
  <c r="GB15" i="15"/>
  <c r="CS123" i="27"/>
  <c r="FO24" i="15"/>
  <c r="CF132" i="27"/>
  <c r="FY12" i="15"/>
  <c r="CP120" i="27"/>
  <c r="GI38" i="15"/>
  <c r="CZ146" i="27"/>
  <c r="FC35" i="15"/>
  <c r="BT143" i="27"/>
  <c r="FS21" i="15"/>
  <c r="CJ129" i="27"/>
  <c r="FM37" i="15"/>
  <c r="CD145" i="27"/>
  <c r="GG47" i="15"/>
  <c r="CX155" i="27"/>
  <c r="FZ14" i="15"/>
  <c r="CQ122" i="27"/>
  <c r="FV40" i="15"/>
  <c r="CM148" i="27"/>
  <c r="FD38" i="15"/>
  <c r="BU146" i="27"/>
  <c r="GA35" i="15"/>
  <c r="CR143" i="27"/>
  <c r="FN44" i="15"/>
  <c r="FM152" i="27" s="1"/>
  <c r="CE152" i="27"/>
  <c r="FH47" i="15"/>
  <c r="FG155" i="27" s="1"/>
  <c r="BY155" i="27"/>
  <c r="GL16" i="15"/>
  <c r="GK124" i="27" s="1"/>
  <c r="DC124" i="27"/>
  <c r="FB25" i="15"/>
  <c r="FA133" i="27" s="1"/>
  <c r="BS133" i="27"/>
  <c r="GB46" i="15"/>
  <c r="CS154" i="27"/>
  <c r="FL44" i="15"/>
  <c r="FK152" i="27" s="1"/>
  <c r="CC152" i="27"/>
  <c r="FR45" i="15"/>
  <c r="FQ153" i="27" s="1"/>
  <c r="CI153" i="27"/>
  <c r="GG46" i="15"/>
  <c r="GF154" i="27" s="1"/>
  <c r="CX154" i="27"/>
  <c r="FJ36" i="15"/>
  <c r="FI144" i="27" s="1"/>
  <c r="CA144" i="27"/>
  <c r="FD27" i="15"/>
  <c r="FC135" i="27" s="1"/>
  <c r="BU135" i="27"/>
  <c r="FJ18" i="15"/>
  <c r="CA126" i="27"/>
  <c r="FW33" i="15"/>
  <c r="CN141" i="27"/>
  <c r="FO14" i="15"/>
  <c r="CF122" i="27"/>
  <c r="FR13" i="15"/>
  <c r="CI121" i="27"/>
  <c r="FP25" i="15"/>
  <c r="CG133" i="27"/>
  <c r="FE44" i="15"/>
  <c r="BV152" i="27"/>
  <c r="GE32" i="15"/>
  <c r="CV140" i="27"/>
  <c r="FV13" i="15"/>
  <c r="CM121" i="27"/>
  <c r="FK25" i="15"/>
  <c r="CB133" i="27"/>
  <c r="FI39" i="15"/>
  <c r="FH147" i="27" s="1"/>
  <c r="BZ147" i="27"/>
  <c r="FM22" i="15"/>
  <c r="FL130" i="27" s="1"/>
  <c r="CD130" i="27"/>
  <c r="GE44" i="15"/>
  <c r="GD152" i="27" s="1"/>
  <c r="CV152" i="27"/>
  <c r="GD27" i="15"/>
  <c r="CU135" i="27"/>
  <c r="FZ18" i="15"/>
  <c r="CQ126" i="27"/>
  <c r="FR24" i="15"/>
  <c r="FQ132" i="27" s="1"/>
  <c r="CI132" i="27"/>
  <c r="FP14" i="15"/>
  <c r="FO122" i="27" s="1"/>
  <c r="CG122" i="27"/>
  <c r="GK12" i="15"/>
  <c r="GJ120" i="27" s="1"/>
  <c r="DB120" i="27"/>
  <c r="FB12" i="15"/>
  <c r="FA120" i="27" s="1"/>
  <c r="BS120" i="27"/>
  <c r="GF40" i="15"/>
  <c r="GE148" i="27" s="1"/>
  <c r="CW148" i="27"/>
  <c r="FG13" i="15"/>
  <c r="FF121" i="27" s="1"/>
  <c r="BX121" i="27"/>
  <c r="FL16" i="15"/>
  <c r="FK124" i="27" s="1"/>
  <c r="CC124" i="27"/>
  <c r="FP38" i="15"/>
  <c r="FO146" i="27" s="1"/>
  <c r="CG146" i="27"/>
  <c r="FM38" i="15"/>
  <c r="FL146" i="27" s="1"/>
  <c r="CD146" i="27"/>
  <c r="FL18" i="15"/>
  <c r="FK126" i="27" s="1"/>
  <c r="CC126" i="27"/>
  <c r="GE25" i="15"/>
  <c r="GD133" i="27" s="1"/>
  <c r="CV133" i="27"/>
  <c r="GD35" i="15"/>
  <c r="GC143" i="27" s="1"/>
  <c r="CU143" i="27"/>
  <c r="GF21" i="15"/>
  <c r="GE129" i="27" s="1"/>
  <c r="CW129" i="27"/>
  <c r="FT21" i="15"/>
  <c r="CK129" i="27"/>
  <c r="GL39" i="15"/>
  <c r="DC147" i="27"/>
  <c r="GG11" i="15"/>
  <c r="CX119" i="27"/>
  <c r="GL34" i="15"/>
  <c r="DC142" i="27"/>
  <c r="FQ34" i="15"/>
  <c r="CH142" i="27"/>
  <c r="FG37" i="15"/>
  <c r="BX145" i="27"/>
  <c r="FC44" i="15"/>
  <c r="BT152" i="27"/>
  <c r="FP22" i="15"/>
  <c r="CG130" i="27"/>
  <c r="FL22" i="15"/>
  <c r="CC130" i="27"/>
  <c r="FR15" i="15"/>
  <c r="CI123" i="27"/>
  <c r="FJ37" i="15"/>
  <c r="CA145" i="27"/>
  <c r="FO22" i="15"/>
  <c r="CF130" i="27"/>
  <c r="FY15" i="15"/>
  <c r="CP123" i="27"/>
  <c r="FU15" i="15"/>
  <c r="CL123" i="27"/>
  <c r="GK47" i="15"/>
  <c r="DB155" i="27"/>
  <c r="FG24" i="15"/>
  <c r="BX132" i="27"/>
  <c r="GJ32" i="15"/>
  <c r="DA140" i="27"/>
  <c r="GF32" i="15"/>
  <c r="CW140" i="27"/>
  <c r="FH14" i="15"/>
  <c r="BY122" i="27"/>
  <c r="FO12" i="15"/>
  <c r="CF120" i="27"/>
  <c r="FK40" i="15"/>
  <c r="CB148" i="27"/>
  <c r="GE40" i="15"/>
  <c r="CV148" i="27"/>
  <c r="FZ13" i="15"/>
  <c r="CQ121" i="27"/>
  <c r="FY16" i="15"/>
  <c r="CP124" i="27"/>
  <c r="FS38" i="15"/>
  <c r="CJ146" i="27"/>
  <c r="FP18" i="15"/>
  <c r="CG126" i="27"/>
  <c r="FF25" i="15"/>
  <c r="BW133" i="27"/>
  <c r="GM35" i="15"/>
  <c r="DD143" i="27"/>
  <c r="GD21" i="15"/>
  <c r="CU129" i="27"/>
  <c r="FS39" i="15"/>
  <c r="CJ147" i="27"/>
  <c r="GB39" i="15"/>
  <c r="CS147" i="27"/>
  <c r="GA11" i="15"/>
  <c r="CR119" i="27"/>
  <c r="FU34" i="15"/>
  <c r="CL142" i="27"/>
  <c r="FQ33" i="15"/>
  <c r="CH141" i="27"/>
  <c r="GE33" i="15"/>
  <c r="CV141" i="27"/>
  <c r="FJ44" i="15"/>
  <c r="CA152" i="27"/>
  <c r="FI15" i="15"/>
  <c r="BZ123" i="27"/>
  <c r="GO44" i="15"/>
  <c r="DF152" i="27"/>
  <c r="GJ45" i="15"/>
  <c r="DA153" i="27"/>
  <c r="FT47" i="15"/>
  <c r="CK155" i="27"/>
  <c r="GN24" i="15"/>
  <c r="DE132" i="27"/>
  <c r="FZ32" i="15"/>
  <c r="CQ140" i="27"/>
  <c r="FT14" i="15"/>
  <c r="CK122" i="27"/>
  <c r="FN14" i="15"/>
  <c r="CE122" i="27"/>
  <c r="FU12" i="15"/>
  <c r="CL120" i="27"/>
  <c r="FP40" i="15"/>
  <c r="CG148" i="27"/>
  <c r="FT13" i="15"/>
  <c r="CK121" i="27"/>
  <c r="GA13" i="15"/>
  <c r="CR121" i="27"/>
  <c r="GN16" i="15"/>
  <c r="DE124" i="27"/>
  <c r="FQ38" i="15"/>
  <c r="CH146" i="27"/>
  <c r="FV25" i="15"/>
  <c r="CM133" i="27"/>
  <c r="FN25" i="15"/>
  <c r="CE133" i="27"/>
  <c r="FQ35" i="15"/>
  <c r="CH143" i="27"/>
  <c r="GL21" i="15"/>
  <c r="DC129" i="27"/>
  <c r="FF39" i="15"/>
  <c r="BW147" i="27"/>
  <c r="GO46" i="15"/>
  <c r="DF154" i="27"/>
  <c r="GF11" i="15"/>
  <c r="CW119" i="27"/>
  <c r="GI34" i="15"/>
  <c r="CZ142" i="27"/>
  <c r="FG33" i="15"/>
  <c r="BX141" i="27"/>
  <c r="FX37" i="15"/>
  <c r="CO145" i="27"/>
  <c r="FD22" i="15"/>
  <c r="BU130" i="27"/>
  <c r="GE15" i="15"/>
  <c r="CV123" i="27"/>
  <c r="FP47" i="15"/>
  <c r="CG155" i="27"/>
  <c r="FM47" i="15"/>
  <c r="CD155" i="27"/>
  <c r="FW24" i="15"/>
  <c r="CN132" i="27"/>
  <c r="FK32" i="15"/>
  <c r="CB140" i="27"/>
  <c r="FK14" i="15"/>
  <c r="CB122" i="27"/>
  <c r="FZ12" i="15"/>
  <c r="CQ120" i="27"/>
  <c r="GI40" i="15"/>
  <c r="CZ148" i="27"/>
  <c r="FM13" i="15"/>
  <c r="CD121" i="27"/>
  <c r="FU16" i="15"/>
  <c r="CL124" i="27"/>
  <c r="FD16" i="15"/>
  <c r="BU124" i="27"/>
  <c r="GB38" i="15"/>
  <c r="GA146" i="27" s="1"/>
  <c r="CS146" i="27"/>
  <c r="GC25" i="15"/>
  <c r="GB133" i="27" s="1"/>
  <c r="CT133" i="27"/>
  <c r="GI35" i="15"/>
  <c r="GH143" i="27" s="1"/>
  <c r="CZ143" i="27"/>
  <c r="FU35" i="15"/>
  <c r="FT143" i="27" s="1"/>
  <c r="CL143" i="27"/>
  <c r="GH21" i="15"/>
  <c r="CY129" i="27"/>
  <c r="GE39" i="15"/>
  <c r="CV147" i="27"/>
  <c r="FO46" i="15"/>
  <c r="CF154" i="27"/>
  <c r="FD11" i="15"/>
  <c r="BU119" i="27"/>
  <c r="FN34" i="15"/>
  <c r="CE142" i="27"/>
  <c r="FE36" i="15"/>
  <c r="BV144" i="27"/>
  <c r="GE45" i="15"/>
  <c r="CV153" i="27"/>
  <c r="FK47" i="15"/>
  <c r="CB155" i="27"/>
  <c r="GN27" i="15"/>
  <c r="DE135" i="27"/>
  <c r="FW18" i="15"/>
  <c r="CN126" i="27"/>
  <c r="FC46" i="15"/>
  <c r="BT154" i="27"/>
  <c r="FH34" i="15"/>
  <c r="BY142" i="27"/>
  <c r="FB45" i="15"/>
  <c r="BS153" i="27"/>
  <c r="GO27" i="15"/>
  <c r="DF135" i="27"/>
  <c r="FS27" i="15"/>
  <c r="CJ135" i="27"/>
  <c r="GK46" i="15"/>
  <c r="DB154" i="27"/>
  <c r="FK34" i="15"/>
  <c r="CB142" i="27"/>
  <c r="FR36" i="15"/>
  <c r="CI144" i="27"/>
  <c r="GD36" i="15"/>
  <c r="CU144" i="27"/>
  <c r="HC31" i="15"/>
  <c r="FJ139" i="27"/>
  <c r="FR47" i="15"/>
  <c r="FQ155" i="27" s="1"/>
  <c r="CI155" i="27"/>
  <c r="GH24" i="15"/>
  <c r="GG132" i="27" s="1"/>
  <c r="CY132" i="27"/>
  <c r="GG32" i="15"/>
  <c r="GF140" i="27" s="1"/>
  <c r="CX140" i="27"/>
  <c r="FO32" i="15"/>
  <c r="FN140" i="27" s="1"/>
  <c r="CF140" i="27"/>
  <c r="FL14" i="15"/>
  <c r="FK122" i="27" s="1"/>
  <c r="CC122" i="27"/>
  <c r="FM12" i="15"/>
  <c r="CD120" i="27"/>
  <c r="FR40" i="15"/>
  <c r="CI148" i="27"/>
  <c r="FB13" i="15"/>
  <c r="BS121" i="27"/>
  <c r="FW16" i="15"/>
  <c r="CN124" i="27"/>
  <c r="FI38" i="15"/>
  <c r="FH146" i="27" s="1"/>
  <c r="BZ146" i="27"/>
  <c r="FR25" i="15"/>
  <c r="FQ133" i="27" s="1"/>
  <c r="CI133" i="27"/>
  <c r="GC35" i="15"/>
  <c r="GB143" i="27" s="1"/>
  <c r="CT143" i="27"/>
  <c r="GM21" i="15"/>
  <c r="GL129" i="27" s="1"/>
  <c r="DD129" i="27"/>
  <c r="FM39" i="15"/>
  <c r="FL147" i="27" s="1"/>
  <c r="CD147" i="27"/>
  <c r="FW39" i="15"/>
  <c r="FV147" i="27" s="1"/>
  <c r="CN147" i="27"/>
  <c r="FC11" i="15"/>
  <c r="FB119" i="27" s="1"/>
  <c r="BT119" i="27"/>
  <c r="FR33" i="15"/>
  <c r="FQ141" i="27" s="1"/>
  <c r="CI141" i="27"/>
  <c r="GN33" i="15"/>
  <c r="GM141" i="27" s="1"/>
  <c r="DE141" i="27"/>
  <c r="GD44" i="15"/>
  <c r="GC152" i="27" s="1"/>
  <c r="CU152" i="27"/>
  <c r="FJ15" i="15"/>
  <c r="FI123" i="27" s="1"/>
  <c r="CA123" i="27"/>
  <c r="GL24" i="15"/>
  <c r="GK132" i="27" s="1"/>
  <c r="DC132" i="27"/>
  <c r="GA32" i="15"/>
  <c r="FZ140" i="27" s="1"/>
  <c r="CR140" i="27"/>
  <c r="FV32" i="15"/>
  <c r="FU140" i="27" s="1"/>
  <c r="CM140" i="27"/>
  <c r="GA14" i="15"/>
  <c r="FZ122" i="27" s="1"/>
  <c r="CR122" i="27"/>
  <c r="GF12" i="15"/>
  <c r="GE120" i="27" s="1"/>
  <c r="CW120" i="27"/>
  <c r="FL40" i="15"/>
  <c r="FK148" i="27" s="1"/>
  <c r="CC148" i="27"/>
  <c r="FO40" i="15"/>
  <c r="FN148" i="27" s="1"/>
  <c r="CF148" i="27"/>
  <c r="FE13" i="15"/>
  <c r="FD121" i="27" s="1"/>
  <c r="BV121" i="27"/>
  <c r="FC16" i="15"/>
  <c r="FB124" i="27" s="1"/>
  <c r="BT124" i="27"/>
  <c r="FE38" i="15"/>
  <c r="FD146" i="27" s="1"/>
  <c r="BV146" i="27"/>
  <c r="FI25" i="15"/>
  <c r="FH133" i="27" s="1"/>
  <c r="BZ133" i="27"/>
  <c r="GC21" i="15"/>
  <c r="GB129" i="27" s="1"/>
  <c r="CT129" i="27"/>
  <c r="FX39" i="15"/>
  <c r="CO147" i="27"/>
  <c r="FP39" i="15"/>
  <c r="CG147" i="27"/>
  <c r="GJ11" i="15"/>
  <c r="DA119" i="27"/>
  <c r="FE34" i="15"/>
  <c r="BV142" i="27"/>
  <c r="FV33" i="15"/>
  <c r="CM141" i="27"/>
  <c r="GM33" i="15"/>
  <c r="DD141" i="27"/>
  <c r="FE37" i="15"/>
  <c r="BV145" i="27"/>
  <c r="FF44" i="15"/>
  <c r="BW152" i="27"/>
  <c r="GJ22" i="15"/>
  <c r="DA130" i="27"/>
  <c r="FQ15" i="15"/>
  <c r="CH123" i="27"/>
  <c r="GO15" i="15"/>
  <c r="DF123" i="27"/>
  <c r="HC17" i="15"/>
  <c r="DS125" i="27"/>
  <c r="GY31" i="15"/>
  <c r="DO139" i="27"/>
  <c r="HD28" i="15"/>
  <c r="DT136" i="27"/>
  <c r="ID29" i="15"/>
  <c r="ET137" i="27"/>
  <c r="HW29" i="15"/>
  <c r="EM137" i="27"/>
  <c r="HM23" i="15"/>
  <c r="EC131" i="27"/>
  <c r="HN23" i="15"/>
  <c r="ED131" i="27"/>
  <c r="HC23" i="15"/>
  <c r="DS131" i="27"/>
  <c r="IA42" i="15"/>
  <c r="EQ150" i="27"/>
  <c r="HI28" i="15"/>
  <c r="DY136" i="27"/>
  <c r="HG43" i="15"/>
  <c r="DW151" i="27"/>
  <c r="HR31" i="15"/>
  <c r="EH139" i="27"/>
  <c r="HY31" i="15"/>
  <c r="EO139" i="27"/>
  <c r="HQ43" i="15"/>
  <c r="EG151" i="27"/>
  <c r="HH26" i="15"/>
  <c r="DX134" i="27"/>
  <c r="HY26" i="15"/>
  <c r="EO134" i="27"/>
  <c r="HJ26" i="15"/>
  <c r="DZ134" i="27"/>
  <c r="GW26" i="15"/>
  <c r="DM134" i="27"/>
  <c r="HN17" i="15"/>
  <c r="ED125" i="27"/>
  <c r="HX17" i="15"/>
  <c r="EN125" i="27"/>
  <c r="GT17" i="15"/>
  <c r="DJ125" i="27"/>
  <c r="HK17" i="15"/>
  <c r="EA125" i="27"/>
  <c r="HX23" i="15"/>
  <c r="EN131" i="27"/>
  <c r="HK41" i="15"/>
  <c r="EA149" i="27"/>
  <c r="HH42" i="15"/>
  <c r="DX150" i="27"/>
  <c r="HZ28" i="15"/>
  <c r="EP136" i="27"/>
  <c r="HV42" i="15"/>
  <c r="EL150" i="27"/>
  <c r="HL41" i="15"/>
  <c r="EB149" i="27"/>
  <c r="GT29" i="15"/>
  <c r="DJ137" i="27"/>
  <c r="HZ43" i="15"/>
  <c r="HU30" i="15"/>
  <c r="T74" i="15"/>
  <c r="W182" i="27" s="1"/>
  <c r="P182" i="27"/>
  <c r="IN82" i="27" s="1"/>
  <c r="HY17" i="15"/>
  <c r="GF125" i="27"/>
  <c r="HS23" i="15"/>
  <c r="FZ131" i="27"/>
  <c r="T58" i="15"/>
  <c r="W166" i="27" s="1"/>
  <c r="P166" i="27"/>
  <c r="IV66" i="27" s="1"/>
  <c r="HI41" i="15"/>
  <c r="FP149" i="27"/>
  <c r="HS28" i="15"/>
  <c r="FZ136" i="27"/>
  <c r="HX21" i="27"/>
  <c r="JR21" i="27" s="1"/>
  <c r="T57" i="15"/>
  <c r="W165" i="27" s="1"/>
  <c r="P165" i="27"/>
  <c r="IW65" i="27" s="1"/>
  <c r="HE20" i="15"/>
  <c r="FL128" i="27"/>
  <c r="IF20" i="15"/>
  <c r="GM128" i="27"/>
  <c r="HV30" i="15"/>
  <c r="GC138" i="27"/>
  <c r="T63" i="15"/>
  <c r="W171" i="27" s="1"/>
  <c r="P171" i="27"/>
  <c r="IO71" i="27" s="1"/>
  <c r="IA30" i="15"/>
  <c r="EQ138" i="27"/>
  <c r="GT31" i="15"/>
  <c r="FA139" i="27"/>
  <c r="HF20" i="15"/>
  <c r="FM128" i="27"/>
  <c r="GV31" i="15"/>
  <c r="FC139" i="27"/>
  <c r="HN28" i="15"/>
  <c r="FU136" i="27"/>
  <c r="HQ42" i="15"/>
  <c r="FX150" i="27"/>
  <c r="HJ20" i="15"/>
  <c r="FQ128" i="27"/>
  <c r="HO20" i="15"/>
  <c r="FV128" i="27"/>
  <c r="HU22" i="27"/>
  <c r="JO22" i="27" s="1"/>
  <c r="HH20" i="15"/>
  <c r="FO128" i="27"/>
  <c r="FV24" i="15"/>
  <c r="CM132" i="27"/>
  <c r="FQ14" i="15"/>
  <c r="CH122" i="27"/>
  <c r="FD13" i="15"/>
  <c r="BU121" i="27"/>
  <c r="FR34" i="15"/>
  <c r="CI142" i="27"/>
  <c r="GD37" i="15"/>
  <c r="CU145" i="27"/>
  <c r="GA15" i="15"/>
  <c r="CR123" i="27"/>
  <c r="GD22" i="15"/>
  <c r="CU130" i="27"/>
  <c r="GH47" i="15"/>
  <c r="CY155" i="27"/>
  <c r="GB13" i="15"/>
  <c r="CS121" i="27"/>
  <c r="GE16" i="15"/>
  <c r="CV124" i="27"/>
  <c r="FO21" i="15"/>
  <c r="CF129" i="27"/>
  <c r="FR12" i="15"/>
  <c r="CI120" i="27"/>
  <c r="FD40" i="15"/>
  <c r="BU148" i="27"/>
  <c r="GE38" i="15"/>
  <c r="CV146" i="27"/>
  <c r="FQ39" i="15"/>
  <c r="FP147" i="27" s="1"/>
  <c r="CH147" i="27"/>
  <c r="FI44" i="15"/>
  <c r="FH152" i="27" s="1"/>
  <c r="BZ152" i="27"/>
  <c r="FP24" i="15"/>
  <c r="FO132" i="27" s="1"/>
  <c r="CG132" i="27"/>
  <c r="GH14" i="15"/>
  <c r="GG122" i="27" s="1"/>
  <c r="CY122" i="27"/>
  <c r="FE40" i="15"/>
  <c r="FD148" i="27" s="1"/>
  <c r="BV148" i="27"/>
  <c r="GO18" i="15"/>
  <c r="DF126" i="27"/>
  <c r="FJ25" i="15"/>
  <c r="CA133" i="27"/>
  <c r="FM45" i="15"/>
  <c r="FL153" i="27" s="1"/>
  <c r="CD153" i="27"/>
  <c r="FI46" i="15"/>
  <c r="BZ154" i="27"/>
  <c r="FG34" i="15"/>
  <c r="BX142" i="27"/>
  <c r="FS36" i="15"/>
  <c r="CJ144" i="27"/>
  <c r="FP36" i="15"/>
  <c r="FO144" i="27" s="1"/>
  <c r="CG144" i="27"/>
  <c r="GC18" i="15"/>
  <c r="GB126" i="27" s="1"/>
  <c r="CT126" i="27"/>
  <c r="FB46" i="15"/>
  <c r="FA154" i="27" s="1"/>
  <c r="BS154" i="27"/>
  <c r="FK18" i="15"/>
  <c r="FJ126" i="27" s="1"/>
  <c r="CB126" i="27"/>
  <c r="FT27" i="15"/>
  <c r="CK135" i="27"/>
  <c r="FH44" i="15"/>
  <c r="BY152" i="27"/>
  <c r="FZ47" i="15"/>
  <c r="CQ155" i="27"/>
  <c r="GC13" i="15"/>
  <c r="CT121" i="27"/>
  <c r="GA25" i="15"/>
  <c r="FZ133" i="27" s="1"/>
  <c r="CR133" i="27"/>
  <c r="GD24" i="15"/>
  <c r="GC132" i="27" s="1"/>
  <c r="CU132" i="27"/>
  <c r="FX40" i="15"/>
  <c r="HP40" i="15" s="1"/>
  <c r="CO148" i="27"/>
  <c r="FR16" i="15"/>
  <c r="FQ124" i="27" s="1"/>
  <c r="CI124" i="27"/>
  <c r="FR44" i="15"/>
  <c r="CI152" i="27"/>
  <c r="FN22" i="15"/>
  <c r="CE130" i="27"/>
  <c r="FD37" i="15"/>
  <c r="BU145" i="27"/>
  <c r="FF47" i="15"/>
  <c r="BW155" i="27"/>
  <c r="GJ16" i="15"/>
  <c r="DA124" i="27"/>
  <c r="GO25" i="15"/>
  <c r="DF133" i="27"/>
  <c r="GK32" i="15"/>
  <c r="DB140" i="27"/>
  <c r="FT40" i="15"/>
  <c r="CK148" i="27"/>
  <c r="GB25" i="15"/>
  <c r="CS133" i="27"/>
  <c r="FE39" i="15"/>
  <c r="FD147" i="27" s="1"/>
  <c r="BV147" i="27"/>
  <c r="GL46" i="15"/>
  <c r="GK154" i="27" s="1"/>
  <c r="DC154" i="27"/>
  <c r="GJ37" i="15"/>
  <c r="GI145" i="27" s="1"/>
  <c r="DA145" i="27"/>
  <c r="GC14" i="15"/>
  <c r="GB122" i="27" s="1"/>
  <c r="CT122" i="27"/>
  <c r="GD13" i="15"/>
  <c r="GC121" i="27" s="1"/>
  <c r="CU121" i="27"/>
  <c r="FG21" i="15"/>
  <c r="BX129" i="27"/>
  <c r="FF11" i="15"/>
  <c r="BW119" i="27"/>
  <c r="FP27" i="15"/>
  <c r="FO135" i="27" s="1"/>
  <c r="CG135" i="27"/>
  <c r="FO27" i="15"/>
  <c r="CF135" i="27"/>
  <c r="GO36" i="15"/>
  <c r="GN144" i="27" s="1"/>
  <c r="DF144" i="27"/>
  <c r="GB27" i="15"/>
  <c r="GA135" i="27" s="1"/>
  <c r="CS135" i="27"/>
  <c r="GI46" i="15"/>
  <c r="GH154" i="27" s="1"/>
  <c r="CZ154" i="27"/>
  <c r="FI34" i="15"/>
  <c r="BZ142" i="27"/>
  <c r="GL44" i="15"/>
  <c r="DC152" i="27"/>
  <c r="GO47" i="15"/>
  <c r="DF155" i="27"/>
  <c r="FI32" i="15"/>
  <c r="BZ140" i="27"/>
  <c r="FP12" i="15"/>
  <c r="CG120" i="27"/>
  <c r="FZ16" i="15"/>
  <c r="CQ124" i="27"/>
  <c r="FI21" i="15"/>
  <c r="BZ129" i="27"/>
  <c r="FY11" i="15"/>
  <c r="CP119" i="27"/>
  <c r="GJ34" i="15"/>
  <c r="DA142" i="27"/>
  <c r="FK37" i="15"/>
  <c r="CB145" i="27"/>
  <c r="GL22" i="15"/>
  <c r="DC130" i="27"/>
  <c r="GC36" i="15"/>
  <c r="CT144" i="27"/>
  <c r="FY24" i="15"/>
  <c r="CP132" i="27"/>
  <c r="FS14" i="15"/>
  <c r="CJ122" i="27"/>
  <c r="FL13" i="15"/>
  <c r="CC121" i="27"/>
  <c r="FJ38" i="15"/>
  <c r="CA146" i="27"/>
  <c r="GE35" i="15"/>
  <c r="CV143" i="27"/>
  <c r="FJ46" i="15"/>
  <c r="FI154" i="27" s="1"/>
  <c r="CA154" i="27"/>
  <c r="FG46" i="15"/>
  <c r="FF154" i="27" s="1"/>
  <c r="BX154" i="27"/>
  <c r="FS11" i="15"/>
  <c r="FR119" i="27" s="1"/>
  <c r="CJ119" i="27"/>
  <c r="FU33" i="15"/>
  <c r="FT141" i="27" s="1"/>
  <c r="CL141" i="27"/>
  <c r="FB44" i="15"/>
  <c r="FA152" i="27" s="1"/>
  <c r="BS152" i="27"/>
  <c r="GF36" i="15"/>
  <c r="GE144" i="27" s="1"/>
  <c r="CW144" i="27"/>
  <c r="GK15" i="15"/>
  <c r="GJ123" i="27" s="1"/>
  <c r="DB123" i="27"/>
  <c r="FZ40" i="15"/>
  <c r="FY148" i="27" s="1"/>
  <c r="CQ148" i="27"/>
  <c r="FT45" i="15"/>
  <c r="FS153" i="27" s="1"/>
  <c r="CK153" i="27"/>
  <c r="FJ24" i="15"/>
  <c r="FI132" i="27" s="1"/>
  <c r="CA132" i="27"/>
  <c r="FC32" i="15"/>
  <c r="FB140" i="27" s="1"/>
  <c r="BT140" i="27"/>
  <c r="FF45" i="15"/>
  <c r="FE153" i="27" s="1"/>
  <c r="BW153" i="27"/>
  <c r="GJ47" i="15"/>
  <c r="GI155" i="27" s="1"/>
  <c r="DA155" i="27"/>
  <c r="GI27" i="15"/>
  <c r="GH135" i="27" s="1"/>
  <c r="CZ135" i="27"/>
  <c r="GE18" i="15"/>
  <c r="GD126" i="27" s="1"/>
  <c r="CV126" i="27"/>
  <c r="FU46" i="15"/>
  <c r="CL154" i="27"/>
  <c r="FY36" i="15"/>
  <c r="CP144" i="27"/>
  <c r="FS45" i="15"/>
  <c r="CJ153" i="27"/>
  <c r="FD45" i="15"/>
  <c r="BU153" i="27"/>
  <c r="GD46" i="15"/>
  <c r="CU154" i="27"/>
  <c r="FW46" i="15"/>
  <c r="CN154" i="27"/>
  <c r="GD34" i="15"/>
  <c r="CU142" i="27"/>
  <c r="GK45" i="15"/>
  <c r="DB153" i="27"/>
  <c r="FB27" i="15"/>
  <c r="BS135" i="27"/>
  <c r="FF27" i="15"/>
  <c r="BW135" i="27"/>
  <c r="FX46" i="15"/>
  <c r="CO154" i="27"/>
  <c r="FB36" i="15"/>
  <c r="BS144" i="27"/>
  <c r="FV45" i="15"/>
  <c r="CM153" i="27"/>
  <c r="FK27" i="15"/>
  <c r="CB135" i="27"/>
  <c r="FM18" i="15"/>
  <c r="CD126" i="27"/>
  <c r="FR46" i="15"/>
  <c r="CI154" i="27"/>
  <c r="FO34" i="15"/>
  <c r="FN142" i="27" s="1"/>
  <c r="CF142" i="27"/>
  <c r="FJ33" i="15"/>
  <c r="FI141" i="27" s="1"/>
  <c r="CA141" i="27"/>
  <c r="FY37" i="15"/>
  <c r="FX145" i="27" s="1"/>
  <c r="CP145" i="27"/>
  <c r="FP44" i="15"/>
  <c r="FO152" i="27" s="1"/>
  <c r="CG152" i="27"/>
  <c r="FK22" i="15"/>
  <c r="FJ130" i="27" s="1"/>
  <c r="CB130" i="27"/>
  <c r="FY22" i="15"/>
  <c r="FX130" i="27" s="1"/>
  <c r="CP130" i="27"/>
  <c r="FH24" i="15"/>
  <c r="FG132" i="27" s="1"/>
  <c r="BY132" i="27"/>
  <c r="FE24" i="15"/>
  <c r="FD132" i="27" s="1"/>
  <c r="BV132" i="27"/>
  <c r="FM32" i="15"/>
  <c r="FL140" i="27" s="1"/>
  <c r="CD140" i="27"/>
  <c r="GN14" i="15"/>
  <c r="GM122" i="27" s="1"/>
  <c r="DE122" i="27"/>
  <c r="GJ12" i="15"/>
  <c r="GI120" i="27" s="1"/>
  <c r="DA120" i="27"/>
  <c r="GI12" i="15"/>
  <c r="GH120" i="27" s="1"/>
  <c r="CZ120" i="27"/>
  <c r="GN40" i="15"/>
  <c r="GM148" i="27" s="1"/>
  <c r="DE148" i="27"/>
  <c r="FQ13" i="15"/>
  <c r="FP121" i="27" s="1"/>
  <c r="CH121" i="27"/>
  <c r="GF16" i="15"/>
  <c r="GE124" i="27" s="1"/>
  <c r="CW124" i="27"/>
  <c r="GA38" i="15"/>
  <c r="FZ146" i="27" s="1"/>
  <c r="CR146" i="27"/>
  <c r="FC38" i="15"/>
  <c r="FB146" i="27" s="1"/>
  <c r="BT146" i="27"/>
  <c r="GN25" i="15"/>
  <c r="GM133" i="27" s="1"/>
  <c r="DE133" i="27"/>
  <c r="FG35" i="15"/>
  <c r="FF143" i="27" s="1"/>
  <c r="BX143" i="27"/>
  <c r="FY21" i="15"/>
  <c r="FX129" i="27" s="1"/>
  <c r="CP129" i="27"/>
  <c r="FZ21" i="15"/>
  <c r="FY129" i="27" s="1"/>
  <c r="CQ129" i="27"/>
  <c r="FC39" i="15"/>
  <c r="FB147" i="27" s="1"/>
  <c r="BT147" i="27"/>
  <c r="FR11" i="15"/>
  <c r="FQ119" i="27" s="1"/>
  <c r="CI119" i="27"/>
  <c r="FZ34" i="15"/>
  <c r="FY142" i="27" s="1"/>
  <c r="CQ142" i="27"/>
  <c r="FY33" i="15"/>
  <c r="FX141" i="27" s="1"/>
  <c r="CP141" i="27"/>
  <c r="GG37" i="15"/>
  <c r="GF145" i="27" s="1"/>
  <c r="CX145" i="27"/>
  <c r="GF44" i="15"/>
  <c r="GE152" i="27" s="1"/>
  <c r="CW152" i="27"/>
  <c r="FX22" i="15"/>
  <c r="HP22" i="15" s="1"/>
  <c r="CO130" i="27"/>
  <c r="FQ22" i="15"/>
  <c r="FP130" i="27" s="1"/>
  <c r="CH130" i="27"/>
  <c r="FO15" i="15"/>
  <c r="FN123" i="27" s="1"/>
  <c r="CF123" i="27"/>
  <c r="FT36" i="15"/>
  <c r="FS144" i="27" s="1"/>
  <c r="CK144" i="27"/>
  <c r="FQ47" i="15"/>
  <c r="FP155" i="27" s="1"/>
  <c r="CH155" i="27"/>
  <c r="GF47" i="15"/>
  <c r="GE155" i="27" s="1"/>
  <c r="CW155" i="27"/>
  <c r="FM24" i="15"/>
  <c r="FL132" i="27" s="1"/>
  <c r="CD132" i="27"/>
  <c r="FW32" i="15"/>
  <c r="FV140" i="27" s="1"/>
  <c r="CN140" i="27"/>
  <c r="FW14" i="15"/>
  <c r="FV122" i="27" s="1"/>
  <c r="CN122" i="27"/>
  <c r="GH12" i="15"/>
  <c r="GG120" i="27" s="1"/>
  <c r="CY120" i="27"/>
  <c r="GC40" i="15"/>
  <c r="GB148" i="27" s="1"/>
  <c r="CT148" i="27"/>
  <c r="GJ13" i="15"/>
  <c r="GI121" i="27" s="1"/>
  <c r="DA121" i="27"/>
  <c r="FP16" i="15"/>
  <c r="FO124" i="27" s="1"/>
  <c r="CG124" i="27"/>
  <c r="FE16" i="15"/>
  <c r="FD124" i="27" s="1"/>
  <c r="BV124" i="27"/>
  <c r="FY38" i="15"/>
  <c r="CP146" i="27"/>
  <c r="FH18" i="15"/>
  <c r="BY126" i="27"/>
  <c r="FT25" i="15"/>
  <c r="CK133" i="27"/>
  <c r="FV35" i="15"/>
  <c r="CM143" i="27"/>
  <c r="GO35" i="15"/>
  <c r="DF143" i="27"/>
  <c r="GK21" i="15"/>
  <c r="DB129" i="27"/>
  <c r="GC39" i="15"/>
  <c r="GB147" i="27" s="1"/>
  <c r="CT147" i="27"/>
  <c r="FG11" i="15"/>
  <c r="FF119" i="27" s="1"/>
  <c r="BX119" i="27"/>
  <c r="GM11" i="15"/>
  <c r="GL119" i="27" s="1"/>
  <c r="DD119" i="27"/>
  <c r="GJ33" i="15"/>
  <c r="GI141" i="27" s="1"/>
  <c r="DA141" i="27"/>
  <c r="GL37" i="15"/>
  <c r="GK145" i="27" s="1"/>
  <c r="DC145" i="27"/>
  <c r="FT44" i="15"/>
  <c r="FS152" i="27" s="1"/>
  <c r="CK152" i="27"/>
  <c r="FD44" i="15"/>
  <c r="FC152" i="27" s="1"/>
  <c r="BU152" i="27"/>
  <c r="FS22" i="15"/>
  <c r="FR130" i="27" s="1"/>
  <c r="CJ130" i="27"/>
  <c r="FC15" i="15"/>
  <c r="FB123" i="27" s="1"/>
  <c r="BT123" i="27"/>
  <c r="FC37" i="15"/>
  <c r="FB145" i="27" s="1"/>
  <c r="BT145" i="27"/>
  <c r="GB44" i="15"/>
  <c r="GA152" i="27" s="1"/>
  <c r="CS152" i="27"/>
  <c r="FH22" i="15"/>
  <c r="FG130" i="27" s="1"/>
  <c r="BY130" i="27"/>
  <c r="FH45" i="15"/>
  <c r="FG153" i="27" s="1"/>
  <c r="BY153" i="27"/>
  <c r="GD47" i="15"/>
  <c r="GC155" i="27" s="1"/>
  <c r="CU155" i="27"/>
  <c r="GL27" i="15"/>
  <c r="GK135" i="27" s="1"/>
  <c r="DC135" i="27"/>
  <c r="FU18" i="15"/>
  <c r="FT126" i="27" s="1"/>
  <c r="CL126" i="27"/>
  <c r="FE46" i="15"/>
  <c r="FD154" i="27" s="1"/>
  <c r="BV154" i="27"/>
  <c r="FH46" i="15"/>
  <c r="FG154" i="27" s="1"/>
  <c r="BY154" i="27"/>
  <c r="FO33" i="15"/>
  <c r="FN141" i="27" s="1"/>
  <c r="CF141" i="27"/>
  <c r="FZ45" i="15"/>
  <c r="FY153" i="27" s="1"/>
  <c r="CQ153" i="27"/>
  <c r="FN45" i="15"/>
  <c r="FM153" i="27" s="1"/>
  <c r="CE153" i="27"/>
  <c r="FE47" i="15"/>
  <c r="FD155" i="27" s="1"/>
  <c r="BV155" i="27"/>
  <c r="FM27" i="15"/>
  <c r="FL135" i="27" s="1"/>
  <c r="CD135" i="27"/>
  <c r="FF18" i="15"/>
  <c r="FE126" i="27" s="1"/>
  <c r="BW126" i="27"/>
  <c r="GC46" i="15"/>
  <c r="GB154" i="27" s="1"/>
  <c r="CT154" i="27"/>
  <c r="GC33" i="15"/>
  <c r="GB141" i="27" s="1"/>
  <c r="CT141" i="27"/>
  <c r="FQ36" i="15"/>
  <c r="FP144" i="27" s="1"/>
  <c r="CH144" i="27"/>
  <c r="IC17" i="15"/>
  <c r="ES125" i="27"/>
  <c r="HA28" i="15"/>
  <c r="DQ136" i="27"/>
  <c r="HN42" i="15"/>
  <c r="ED150" i="27"/>
  <c r="HE29" i="15"/>
  <c r="DU137" i="27"/>
  <c r="HR29" i="15"/>
  <c r="EH137" i="27"/>
  <c r="GT23" i="15"/>
  <c r="DJ131" i="27"/>
  <c r="GX23" i="15"/>
  <c r="DN131" i="27"/>
  <c r="HL31" i="15"/>
  <c r="EB139" i="27"/>
  <c r="IC42" i="15"/>
  <c r="ES150" i="27"/>
  <c r="HD23" i="15"/>
  <c r="DT131" i="27"/>
  <c r="HE43" i="15"/>
  <c r="DU151" i="27"/>
  <c r="HX31" i="15"/>
  <c r="EN139" i="27"/>
  <c r="GU17" i="15"/>
  <c r="DK125" i="27"/>
  <c r="IB31" i="15"/>
  <c r="ER139" i="27"/>
  <c r="HI26" i="15"/>
  <c r="DY134" i="27"/>
  <c r="HF26" i="15"/>
  <c r="DV134" i="27"/>
  <c r="HA26" i="15"/>
  <c r="DQ134" i="27"/>
  <c r="HG26" i="15"/>
  <c r="DW134" i="27"/>
  <c r="HA17" i="15"/>
  <c r="DQ125" i="27"/>
  <c r="HL17" i="15"/>
  <c r="EB125" i="27"/>
  <c r="HJ17" i="15"/>
  <c r="DZ125" i="27"/>
  <c r="GV17" i="15"/>
  <c r="DL125" i="27"/>
  <c r="IA31" i="15"/>
  <c r="EQ139" i="27"/>
  <c r="GV43" i="15"/>
  <c r="DL151" i="27"/>
  <c r="IF23" i="15"/>
  <c r="EV131" i="27"/>
  <c r="HH41" i="15"/>
  <c r="DX149" i="27"/>
  <c r="GY42" i="15"/>
  <c r="DO150" i="27"/>
  <c r="ID23" i="15"/>
  <c r="ET131" i="27"/>
  <c r="HJ23" i="15"/>
  <c r="DZ131" i="27"/>
  <c r="IB41" i="15"/>
  <c r="ER149" i="27"/>
  <c r="IB29" i="15"/>
  <c r="ER137" i="27"/>
  <c r="HB43" i="15"/>
  <c r="ID28" i="15"/>
  <c r="HQ20" i="15"/>
  <c r="HU23" i="27"/>
  <c r="JO23" i="27" s="1"/>
  <c r="T69" i="15"/>
  <c r="W177" i="27" s="1"/>
  <c r="P177" i="27"/>
  <c r="IQ77" i="27" s="1"/>
  <c r="T56" i="15"/>
  <c r="W164" i="27" s="1"/>
  <c r="P164" i="27"/>
  <c r="IT64" i="27" s="1"/>
  <c r="IC24" i="27"/>
  <c r="JW24" i="27" s="1"/>
  <c r="GY50" i="27"/>
  <c r="IS50" i="27" s="1"/>
  <c r="GX50" i="27"/>
  <c r="IR50" i="27" s="1"/>
  <c r="HC50" i="27"/>
  <c r="IW50" i="27" s="1"/>
  <c r="GU50" i="27"/>
  <c r="IO50" i="27" s="1"/>
  <c r="HB50" i="27"/>
  <c r="IV50" i="27" s="1"/>
  <c r="GT50" i="27"/>
  <c r="IN50" i="27" s="1"/>
  <c r="GZ50" i="27"/>
  <c r="IT50" i="27" s="1"/>
  <c r="GW50" i="27"/>
  <c r="IQ50" i="27" s="1"/>
  <c r="DY50" i="27"/>
  <c r="DQ50" i="27"/>
  <c r="DI50" i="27"/>
  <c r="DA50" i="27"/>
  <c r="CS50" i="27"/>
  <c r="CK50" i="27"/>
  <c r="CC50" i="27"/>
  <c r="GV50" i="27"/>
  <c r="IP50" i="27" s="1"/>
  <c r="DX50" i="27"/>
  <c r="DP50" i="27"/>
  <c r="DH50" i="27"/>
  <c r="CZ50" i="27"/>
  <c r="CR50" i="27"/>
  <c r="CJ50" i="27"/>
  <c r="CB50" i="27"/>
  <c r="DV50" i="27"/>
  <c r="DN50" i="27"/>
  <c r="DF50" i="27"/>
  <c r="CX50" i="27"/>
  <c r="CP50" i="27"/>
  <c r="CH50" i="27"/>
  <c r="DU50" i="27"/>
  <c r="DM50" i="27"/>
  <c r="DE50" i="27"/>
  <c r="CW50" i="27"/>
  <c r="CO50" i="27"/>
  <c r="CG50" i="27"/>
  <c r="DL50" i="27"/>
  <c r="CV50" i="27"/>
  <c r="CF50" i="27"/>
  <c r="DK50" i="27"/>
  <c r="CU50" i="27"/>
  <c r="CE50" i="27"/>
  <c r="DJ50" i="27"/>
  <c r="CT50" i="27"/>
  <c r="CD50" i="27"/>
  <c r="DW50" i="27"/>
  <c r="DG50" i="27"/>
  <c r="CQ50" i="27"/>
  <c r="CA50" i="27"/>
  <c r="DT50" i="27"/>
  <c r="DD50" i="27"/>
  <c r="CN50" i="27"/>
  <c r="HA50" i="27"/>
  <c r="IU50" i="27" s="1"/>
  <c r="DR50" i="27"/>
  <c r="DB50" i="27"/>
  <c r="CL50" i="27"/>
  <c r="DO50" i="27"/>
  <c r="CY50" i="27"/>
  <c r="CI50" i="27"/>
  <c r="DS50" i="27"/>
  <c r="DC50" i="27"/>
  <c r="CM50" i="27"/>
  <c r="BQ50" i="27"/>
  <c r="BS50" i="27"/>
  <c r="BT50" i="27"/>
  <c r="BU50" i="27"/>
  <c r="BR50" i="27"/>
  <c r="BV50" i="27"/>
  <c r="BP50" i="27"/>
  <c r="BX50" i="27"/>
  <c r="BW50" i="27"/>
  <c r="T68" i="15"/>
  <c r="W176" i="27" s="1"/>
  <c r="P176" i="27"/>
  <c r="IW76" i="27" s="1"/>
  <c r="GW20" i="15"/>
  <c r="FD128" i="27"/>
  <c r="HW28" i="15"/>
  <c r="GD136" i="27"/>
  <c r="ID20" i="15"/>
  <c r="GK128" i="27"/>
  <c r="HH19" i="15"/>
  <c r="FO127" i="27"/>
  <c r="HV41" i="15"/>
  <c r="GC149" i="27"/>
  <c r="GZ28" i="15"/>
  <c r="FG136" i="27"/>
  <c r="HY21" i="27"/>
  <c r="JS21" i="27" s="1"/>
  <c r="BU39" i="27"/>
  <c r="GW39" i="27"/>
  <c r="IQ39" i="27" s="1"/>
  <c r="HA39" i="27"/>
  <c r="IU39" i="27" s="1"/>
  <c r="GZ39" i="27"/>
  <c r="IT39" i="27" s="1"/>
  <c r="GX39" i="27"/>
  <c r="IR39" i="27" s="1"/>
  <c r="GV39" i="27"/>
  <c r="IP39" i="27" s="1"/>
  <c r="GU39" i="27"/>
  <c r="IO39" i="27" s="1"/>
  <c r="DY39" i="27"/>
  <c r="DQ39" i="27"/>
  <c r="DI39" i="27"/>
  <c r="DA39" i="27"/>
  <c r="CS39" i="27"/>
  <c r="CK39" i="27"/>
  <c r="CC39" i="27"/>
  <c r="HC39" i="27"/>
  <c r="IW39" i="27" s="1"/>
  <c r="DV39" i="27"/>
  <c r="DN39" i="27"/>
  <c r="DF39" i="27"/>
  <c r="CX39" i="27"/>
  <c r="CP39" i="27"/>
  <c r="CH39" i="27"/>
  <c r="HB39" i="27"/>
  <c r="IV39" i="27" s="1"/>
  <c r="DU39" i="27"/>
  <c r="DK39" i="27"/>
  <c r="CZ39" i="27"/>
  <c r="CO39" i="27"/>
  <c r="CE39" i="27"/>
  <c r="GY39" i="27"/>
  <c r="IS39" i="27" s="1"/>
  <c r="DT39" i="27"/>
  <c r="DJ39" i="27"/>
  <c r="CY39" i="27"/>
  <c r="CN39" i="27"/>
  <c r="CD39" i="27"/>
  <c r="GT39" i="27"/>
  <c r="IN39" i="27" s="1"/>
  <c r="DR39" i="27"/>
  <c r="DG39" i="27"/>
  <c r="CV39" i="27"/>
  <c r="CL39" i="27"/>
  <c r="CA39" i="27"/>
  <c r="DX39" i="27"/>
  <c r="DM39" i="27"/>
  <c r="DC39" i="27"/>
  <c r="CR39" i="27"/>
  <c r="CG39" i="27"/>
  <c r="DD39" i="27"/>
  <c r="CI39" i="27"/>
  <c r="DW39" i="27"/>
  <c r="DB39" i="27"/>
  <c r="CF39" i="27"/>
  <c r="DS39" i="27"/>
  <c r="CW39" i="27"/>
  <c r="CB39" i="27"/>
  <c r="DP39" i="27"/>
  <c r="CU39" i="27"/>
  <c r="DO39" i="27"/>
  <c r="CT39" i="27"/>
  <c r="DL39" i="27"/>
  <c r="CQ39" i="27"/>
  <c r="DH39" i="27"/>
  <c r="CM39" i="27"/>
  <c r="DE39" i="27"/>
  <c r="CJ39" i="27"/>
  <c r="BR39" i="27"/>
  <c r="BT39" i="27"/>
  <c r="BP39" i="27"/>
  <c r="BV39" i="27"/>
  <c r="BX39" i="27"/>
  <c r="BQ39" i="27"/>
  <c r="BW39" i="27"/>
  <c r="BS39" i="27"/>
  <c r="IC22" i="27"/>
  <c r="JW22" i="27" s="1"/>
  <c r="HB42" i="15"/>
  <c r="FI150" i="27"/>
  <c r="IA19" i="15"/>
  <c r="GH127" i="27"/>
  <c r="HM20" i="15"/>
  <c r="FT128" i="27"/>
  <c r="GD40" i="15"/>
  <c r="CU148" i="27"/>
  <c r="GN22" i="15"/>
  <c r="DE130" i="27"/>
  <c r="GA24" i="15"/>
  <c r="CR132" i="27"/>
  <c r="GO12" i="15"/>
  <c r="DF120" i="27"/>
  <c r="FG38" i="15"/>
  <c r="BX146" i="27"/>
  <c r="FB47" i="15"/>
  <c r="BS155" i="27"/>
  <c r="FV12" i="15"/>
  <c r="CM120" i="27"/>
  <c r="FG22" i="15"/>
  <c r="FF130" i="27" s="1"/>
  <c r="BX130" i="27"/>
  <c r="FX32" i="15"/>
  <c r="HP32" i="15" s="1"/>
  <c r="CO140" i="27"/>
  <c r="FF12" i="15"/>
  <c r="FE120" i="27" s="1"/>
  <c r="BW120" i="27"/>
  <c r="GH16" i="15"/>
  <c r="GG124" i="27" s="1"/>
  <c r="CY124" i="27"/>
  <c r="FL39" i="15"/>
  <c r="CC147" i="27"/>
  <c r="FS34" i="15"/>
  <c r="FR142" i="27" s="1"/>
  <c r="CJ142" i="27"/>
  <c r="FU47" i="15"/>
  <c r="CL155" i="27"/>
  <c r="FC47" i="15"/>
  <c r="GU47" i="15" s="1"/>
  <c r="BT155" i="27"/>
  <c r="FU27" i="15"/>
  <c r="CL135" i="27"/>
  <c r="FT34" i="15"/>
  <c r="FS142" i="27" s="1"/>
  <c r="CK142" i="27"/>
  <c r="FC36" i="15"/>
  <c r="FB144" i="27" s="1"/>
  <c r="BT144" i="27"/>
  <c r="GK33" i="15"/>
  <c r="GJ141" i="27" s="1"/>
  <c r="DB141" i="27"/>
  <c r="GN45" i="15"/>
  <c r="GM153" i="27" s="1"/>
  <c r="DE153" i="27"/>
  <c r="GC27" i="15"/>
  <c r="GB135" i="27" s="1"/>
  <c r="CT135" i="27"/>
  <c r="GN18" i="15"/>
  <c r="DE126" i="27"/>
  <c r="FM33" i="15"/>
  <c r="CD141" i="27"/>
  <c r="FB14" i="15"/>
  <c r="BS122" i="27"/>
  <c r="FP13" i="15"/>
  <c r="CG121" i="27"/>
  <c r="FU38" i="15"/>
  <c r="FT146" i="27" s="1"/>
  <c r="CL146" i="27"/>
  <c r="FP21" i="15"/>
  <c r="FO129" i="27" s="1"/>
  <c r="CG129" i="27"/>
  <c r="FJ32" i="15"/>
  <c r="FI140" i="27" s="1"/>
  <c r="CA140" i="27"/>
  <c r="GI16" i="15"/>
  <c r="GH124" i="27" s="1"/>
  <c r="CZ124" i="27"/>
  <c r="FB37" i="15"/>
  <c r="BS145" i="27"/>
  <c r="GM44" i="15"/>
  <c r="DD152" i="27"/>
  <c r="GJ15" i="15"/>
  <c r="DA123" i="27"/>
  <c r="GG24" i="15"/>
  <c r="CX132" i="27"/>
  <c r="FD14" i="15"/>
  <c r="BU122" i="27"/>
  <c r="FJ40" i="15"/>
  <c r="CA148" i="27"/>
  <c r="FO38" i="15"/>
  <c r="CF146" i="27"/>
  <c r="FM21" i="15"/>
  <c r="CD129" i="27"/>
  <c r="FD39" i="15"/>
  <c r="BU147" i="27"/>
  <c r="FF32" i="15"/>
  <c r="BW140" i="27"/>
  <c r="FT12" i="15"/>
  <c r="CK120" i="27"/>
  <c r="FQ16" i="15"/>
  <c r="CH124" i="27"/>
  <c r="FC21" i="15"/>
  <c r="FB129" i="27" s="1"/>
  <c r="BT129" i="27"/>
  <c r="FB33" i="15"/>
  <c r="FA141" i="27" s="1"/>
  <c r="BS141" i="27"/>
  <c r="FK15" i="15"/>
  <c r="FJ123" i="27" s="1"/>
  <c r="CB123" i="27"/>
  <c r="FU24" i="15"/>
  <c r="FT132" i="27" s="1"/>
  <c r="CL132" i="27"/>
  <c r="FX14" i="15"/>
  <c r="CO122" i="27"/>
  <c r="FI40" i="15"/>
  <c r="FH148" i="27" s="1"/>
  <c r="BZ148" i="27"/>
  <c r="GJ38" i="15"/>
  <c r="GI146" i="27" s="1"/>
  <c r="DA146" i="27"/>
  <c r="FY39" i="15"/>
  <c r="CP147" i="27"/>
  <c r="GI33" i="15"/>
  <c r="GH141" i="27" s="1"/>
  <c r="CZ141" i="27"/>
  <c r="GK36" i="15"/>
  <c r="GJ144" i="27" s="1"/>
  <c r="DB144" i="27"/>
  <c r="GH18" i="15"/>
  <c r="GG126" i="27" s="1"/>
  <c r="CY126" i="27"/>
  <c r="FK45" i="15"/>
  <c r="FJ153" i="27" s="1"/>
  <c r="CB153" i="27"/>
  <c r="GA18" i="15"/>
  <c r="FZ126" i="27" s="1"/>
  <c r="CR126" i="27"/>
  <c r="FO37" i="15"/>
  <c r="FN145" i="27" s="1"/>
  <c r="CF145" i="27"/>
  <c r="FL27" i="15"/>
  <c r="FK135" i="27" s="1"/>
  <c r="CC135" i="27"/>
  <c r="FO47" i="15"/>
  <c r="CF155" i="27"/>
  <c r="GA16" i="15"/>
  <c r="CR124" i="27"/>
  <c r="GK35" i="15"/>
  <c r="DB143" i="27"/>
  <c r="FV47" i="15"/>
  <c r="CM155" i="27"/>
  <c r="GA27" i="15"/>
  <c r="CR135" i="27"/>
  <c r="FX21" i="15"/>
  <c r="CO129" i="27"/>
  <c r="GN37" i="15"/>
  <c r="GM145" i="27" s="1"/>
  <c r="DE145" i="27"/>
  <c r="GD45" i="15"/>
  <c r="CU153" i="27"/>
  <c r="FY18" i="15"/>
  <c r="CP126" i="27"/>
  <c r="GF46" i="15"/>
  <c r="CW154" i="27"/>
  <c r="GI24" i="15"/>
  <c r="CZ132" i="27"/>
  <c r="FU32" i="15"/>
  <c r="CL140" i="27"/>
  <c r="FG32" i="15"/>
  <c r="BX140" i="27"/>
  <c r="FF14" i="15"/>
  <c r="BW122" i="27"/>
  <c r="FK12" i="15"/>
  <c r="CB120" i="27"/>
  <c r="GO40" i="15"/>
  <c r="DF148" i="27"/>
  <c r="GH40" i="15"/>
  <c r="CY148" i="27"/>
  <c r="FJ13" i="15"/>
  <c r="CA121" i="27"/>
  <c r="FG16" i="15"/>
  <c r="BX124" i="27"/>
  <c r="FT38" i="15"/>
  <c r="CK146" i="27"/>
  <c r="FS18" i="15"/>
  <c r="CJ126" i="27"/>
  <c r="GJ25" i="15"/>
  <c r="DA133" i="27"/>
  <c r="FW35" i="15"/>
  <c r="CN143" i="27"/>
  <c r="FE21" i="15"/>
  <c r="BV129" i="27"/>
  <c r="GN39" i="15"/>
  <c r="GM147" i="27" s="1"/>
  <c r="DE147" i="27"/>
  <c r="FV39" i="15"/>
  <c r="FU147" i="27" s="1"/>
  <c r="CM147" i="27"/>
  <c r="GD11" i="15"/>
  <c r="GC119" i="27" s="1"/>
  <c r="CU119" i="27"/>
  <c r="GG34" i="15"/>
  <c r="GF142" i="27" s="1"/>
  <c r="CX142" i="27"/>
  <c r="FT33" i="15"/>
  <c r="FS141" i="27" s="1"/>
  <c r="CK141" i="27"/>
  <c r="FK33" i="15"/>
  <c r="FJ141" i="27" s="1"/>
  <c r="CB141" i="27"/>
  <c r="FT37" i="15"/>
  <c r="FS145" i="27" s="1"/>
  <c r="CK145" i="27"/>
  <c r="GH44" i="15"/>
  <c r="GG152" i="27" s="1"/>
  <c r="CY152" i="27"/>
  <c r="GI22" i="15"/>
  <c r="GH130" i="27" s="1"/>
  <c r="CZ130" i="27"/>
  <c r="GH15" i="15"/>
  <c r="GG123" i="27" s="1"/>
  <c r="CY123" i="27"/>
  <c r="GD15" i="15"/>
  <c r="GC123" i="27" s="1"/>
  <c r="CU123" i="27"/>
  <c r="GI36" i="15"/>
  <c r="GH144" i="27" s="1"/>
  <c r="CZ144" i="27"/>
  <c r="GK44" i="15"/>
  <c r="GJ152" i="27" s="1"/>
  <c r="DB152" i="27"/>
  <c r="GF22" i="15"/>
  <c r="GE130" i="27" s="1"/>
  <c r="CW130" i="27"/>
  <c r="GN15" i="15"/>
  <c r="GM123" i="27" s="1"/>
  <c r="DE123" i="27"/>
  <c r="GI44" i="15"/>
  <c r="GH152" i="27" s="1"/>
  <c r="CZ152" i="27"/>
  <c r="FL47" i="15"/>
  <c r="FK155" i="27" s="1"/>
  <c r="CC155" i="27"/>
  <c r="FT24" i="15"/>
  <c r="FS132" i="27" s="1"/>
  <c r="CK132" i="27"/>
  <c r="GH32" i="15"/>
  <c r="GG140" i="27" s="1"/>
  <c r="CY140" i="27"/>
  <c r="GI14" i="15"/>
  <c r="GH122" i="27" s="1"/>
  <c r="CZ122" i="27"/>
  <c r="GM14" i="15"/>
  <c r="GL122" i="27" s="1"/>
  <c r="DD122" i="27"/>
  <c r="GF27" i="15"/>
  <c r="GE135" i="27" s="1"/>
  <c r="CW135" i="27"/>
  <c r="GC12" i="15"/>
  <c r="GB120" i="27" s="1"/>
  <c r="CT120" i="27"/>
  <c r="GM40" i="15"/>
  <c r="GL148" i="27" s="1"/>
  <c r="DD148" i="27"/>
  <c r="GG13" i="15"/>
  <c r="GF121" i="27" s="1"/>
  <c r="CX121" i="27"/>
  <c r="FY13" i="15"/>
  <c r="FX121" i="27" s="1"/>
  <c r="CP121" i="27"/>
  <c r="GG16" i="15"/>
  <c r="GF124" i="27" s="1"/>
  <c r="CX124" i="27"/>
  <c r="GO38" i="15"/>
  <c r="GN146" i="27" s="1"/>
  <c r="DF146" i="27"/>
  <c r="GG18" i="15"/>
  <c r="GF126" i="27" s="1"/>
  <c r="CX126" i="27"/>
  <c r="FL25" i="15"/>
  <c r="FK133" i="27" s="1"/>
  <c r="CC133" i="27"/>
  <c r="FD25" i="15"/>
  <c r="FC133" i="27" s="1"/>
  <c r="BU133" i="27"/>
  <c r="GF35" i="15"/>
  <c r="GE143" i="27" s="1"/>
  <c r="CW143" i="27"/>
  <c r="FN21" i="15"/>
  <c r="FM129" i="27" s="1"/>
  <c r="CE129" i="27"/>
  <c r="GH39" i="15"/>
  <c r="GG147" i="27" s="1"/>
  <c r="CY147" i="27"/>
  <c r="FQ11" i="15"/>
  <c r="FP119" i="27" s="1"/>
  <c r="CH119" i="27"/>
  <c r="FF33" i="15"/>
  <c r="FE141" i="27" s="1"/>
  <c r="BW141" i="27"/>
  <c r="GH37" i="15"/>
  <c r="GG145" i="27" s="1"/>
  <c r="CY145" i="27"/>
  <c r="GC44" i="15"/>
  <c r="GB152" i="27" s="1"/>
  <c r="CT152" i="27"/>
  <c r="FF15" i="15"/>
  <c r="FE123" i="27" s="1"/>
  <c r="BW123" i="27"/>
  <c r="GC22" i="15"/>
  <c r="GB130" i="27" s="1"/>
  <c r="CT130" i="27"/>
  <c r="FJ47" i="15"/>
  <c r="FI155" i="27" s="1"/>
  <c r="CA155" i="27"/>
  <c r="FN47" i="15"/>
  <c r="FM155" i="27" s="1"/>
  <c r="CE155" i="27"/>
  <c r="FB24" i="15"/>
  <c r="FA132" i="27" s="1"/>
  <c r="BS132" i="27"/>
  <c r="FL32" i="15"/>
  <c r="FK140" i="27" s="1"/>
  <c r="CC140" i="27"/>
  <c r="GO14" i="15"/>
  <c r="GN122" i="27" s="1"/>
  <c r="DF122" i="27"/>
  <c r="FH12" i="15"/>
  <c r="FG120" i="27" s="1"/>
  <c r="BY120" i="27"/>
  <c r="GK40" i="15"/>
  <c r="GJ148" i="27" s="1"/>
  <c r="DB148" i="27"/>
  <c r="FX13" i="15"/>
  <c r="HP13" i="15" s="1"/>
  <c r="CO121" i="27"/>
  <c r="FX16" i="15"/>
  <c r="HP16" i="15" s="1"/>
  <c r="CO124" i="27"/>
  <c r="FI16" i="15"/>
  <c r="FH124" i="27" s="1"/>
  <c r="BZ124" i="27"/>
  <c r="FF38" i="15"/>
  <c r="FE146" i="27" s="1"/>
  <c r="BW146" i="27"/>
  <c r="FC18" i="15"/>
  <c r="FB126" i="27" s="1"/>
  <c r="BT126" i="27"/>
  <c r="FU25" i="15"/>
  <c r="FT133" i="27" s="1"/>
  <c r="CL133" i="27"/>
  <c r="FM35" i="15"/>
  <c r="FL143" i="27" s="1"/>
  <c r="CD143" i="27"/>
  <c r="GH35" i="15"/>
  <c r="GG143" i="27" s="1"/>
  <c r="CY143" i="27"/>
  <c r="FD21" i="15"/>
  <c r="BU129" i="27"/>
  <c r="FZ39" i="15"/>
  <c r="FY147" i="27" s="1"/>
  <c r="CQ147" i="27"/>
  <c r="GO11" i="15"/>
  <c r="GN119" i="27" s="1"/>
  <c r="DF119" i="27"/>
  <c r="FJ11" i="15"/>
  <c r="FI119" i="27" s="1"/>
  <c r="CA119" i="27"/>
  <c r="GB34" i="15"/>
  <c r="GA142" i="27" s="1"/>
  <c r="CS142" i="27"/>
  <c r="GG33" i="15"/>
  <c r="GF141" i="27" s="1"/>
  <c r="CX141" i="27"/>
  <c r="GM37" i="15"/>
  <c r="GL145" i="27" s="1"/>
  <c r="DD145" i="27"/>
  <c r="FW44" i="15"/>
  <c r="FV152" i="27" s="1"/>
  <c r="CN152" i="27"/>
  <c r="FC22" i="15"/>
  <c r="FB130" i="27" s="1"/>
  <c r="BT130" i="27"/>
  <c r="FD47" i="15"/>
  <c r="FC155" i="27" s="1"/>
  <c r="BU155" i="27"/>
  <c r="GB24" i="15"/>
  <c r="GA132" i="27" s="1"/>
  <c r="CS132" i="27"/>
  <c r="GM24" i="15"/>
  <c r="GL132" i="27" s="1"/>
  <c r="DD132" i="27"/>
  <c r="FY32" i="15"/>
  <c r="FX140" i="27" s="1"/>
  <c r="CP140" i="27"/>
  <c r="FJ14" i="15"/>
  <c r="FI122" i="27" s="1"/>
  <c r="CA122" i="27"/>
  <c r="FN12" i="15"/>
  <c r="FM120" i="27" s="1"/>
  <c r="CE120" i="27"/>
  <c r="FW12" i="15"/>
  <c r="FV120" i="27" s="1"/>
  <c r="CN120" i="27"/>
  <c r="FF40" i="15"/>
  <c r="FE148" i="27" s="1"/>
  <c r="BW148" i="27"/>
  <c r="GF13" i="15"/>
  <c r="GE121" i="27" s="1"/>
  <c r="CW121" i="27"/>
  <c r="FN16" i="15"/>
  <c r="FM124" i="27" s="1"/>
  <c r="CE124" i="27"/>
  <c r="FH38" i="15"/>
  <c r="FG146" i="27" s="1"/>
  <c r="BY146" i="27"/>
  <c r="GC38" i="15"/>
  <c r="GB146" i="27" s="1"/>
  <c r="CT146" i="27"/>
  <c r="FS25" i="15"/>
  <c r="FR133" i="27" s="1"/>
  <c r="CJ133" i="27"/>
  <c r="GN35" i="15"/>
  <c r="GM143" i="27" s="1"/>
  <c r="DE143" i="27"/>
  <c r="FQ21" i="15"/>
  <c r="FP129" i="27" s="1"/>
  <c r="CH129" i="27"/>
  <c r="FJ21" i="15"/>
  <c r="CA129" i="27"/>
  <c r="GF39" i="15"/>
  <c r="GE147" i="27" s="1"/>
  <c r="CW147" i="27"/>
  <c r="FV11" i="15"/>
  <c r="FU119" i="27" s="1"/>
  <c r="CM119" i="27"/>
  <c r="GJ36" i="15"/>
  <c r="GI144" i="27" s="1"/>
  <c r="DA144" i="27"/>
  <c r="FE45" i="15"/>
  <c r="FD153" i="27" s="1"/>
  <c r="BV153" i="27"/>
  <c r="GA47" i="15"/>
  <c r="FZ155" i="27" s="1"/>
  <c r="CR155" i="27"/>
  <c r="FR27" i="15"/>
  <c r="FQ135" i="27" s="1"/>
  <c r="CI135" i="27"/>
  <c r="FB18" i="15"/>
  <c r="BS126" i="27"/>
  <c r="FT18" i="15"/>
  <c r="CK126" i="27"/>
  <c r="FT35" i="15"/>
  <c r="CK143" i="27"/>
  <c r="FL46" i="15"/>
  <c r="CC154" i="27"/>
  <c r="FH33" i="15"/>
  <c r="BY141" i="27"/>
  <c r="FC27" i="15"/>
  <c r="BT135" i="27"/>
  <c r="FO18" i="15"/>
  <c r="FN126" i="27" s="1"/>
  <c r="CF126" i="27"/>
  <c r="FP46" i="15"/>
  <c r="FO154" i="27" s="1"/>
  <c r="CG154" i="27"/>
  <c r="GA34" i="15"/>
  <c r="FZ142" i="27" s="1"/>
  <c r="CR142" i="27"/>
  <c r="GB45" i="15"/>
  <c r="CS153" i="27"/>
  <c r="GF24" i="15"/>
  <c r="CW132" i="27"/>
  <c r="GO32" i="15"/>
  <c r="DF140" i="27"/>
  <c r="FR14" i="15"/>
  <c r="CI122" i="27"/>
  <c r="FU14" i="15"/>
  <c r="CL122" i="27"/>
  <c r="GB12" i="15"/>
  <c r="GA120" i="27" s="1"/>
  <c r="CS120" i="27"/>
  <c r="FU40" i="15"/>
  <c r="FT148" i="27" s="1"/>
  <c r="CL148" i="27"/>
  <c r="GO13" i="15"/>
  <c r="GN121" i="27" s="1"/>
  <c r="DF121" i="27"/>
  <c r="FH13" i="15"/>
  <c r="FG121" i="27" s="1"/>
  <c r="BY121" i="27"/>
  <c r="FO16" i="15"/>
  <c r="FN124" i="27" s="1"/>
  <c r="CF124" i="27"/>
  <c r="GK38" i="15"/>
  <c r="DB146" i="27"/>
  <c r="FC25" i="15"/>
  <c r="BT133" i="27"/>
  <c r="FM25" i="15"/>
  <c r="CD133" i="27"/>
  <c r="FS35" i="15"/>
  <c r="CJ143" i="27"/>
  <c r="GN21" i="15"/>
  <c r="DE129" i="27"/>
  <c r="FT39" i="15"/>
  <c r="CK147" i="27"/>
  <c r="GL11" i="15"/>
  <c r="DC119" i="27"/>
  <c r="FD34" i="15"/>
  <c r="BU142" i="27"/>
  <c r="FU37" i="15"/>
  <c r="CL145" i="27"/>
  <c r="GO22" i="15"/>
  <c r="DF130" i="27"/>
  <c r="FB15" i="15"/>
  <c r="BS123" i="27"/>
  <c r="FS24" i="15"/>
  <c r="CJ132" i="27"/>
  <c r="FS32" i="15"/>
  <c r="CJ140" i="27"/>
  <c r="GF14" i="15"/>
  <c r="CW122" i="27"/>
  <c r="FE14" i="15"/>
  <c r="BV122" i="27"/>
  <c r="FI12" i="15"/>
  <c r="BZ120" i="27"/>
  <c r="FH40" i="15"/>
  <c r="BY148" i="27"/>
  <c r="GL13" i="15"/>
  <c r="DC121" i="27"/>
  <c r="FW13" i="15"/>
  <c r="CN121" i="27"/>
  <c r="GB16" i="15"/>
  <c r="CS124" i="27"/>
  <c r="GD38" i="15"/>
  <c r="CU146" i="27"/>
  <c r="FW25" i="15"/>
  <c r="CN133" i="27"/>
  <c r="FG25" i="15"/>
  <c r="BX133" i="27"/>
  <c r="FO35" i="15"/>
  <c r="CF143" i="27"/>
  <c r="FR21" i="15"/>
  <c r="CI129" i="27"/>
  <c r="FN39" i="15"/>
  <c r="CE147" i="27"/>
  <c r="FM46" i="15"/>
  <c r="CD154" i="27"/>
  <c r="FT11" i="15"/>
  <c r="CK119" i="27"/>
  <c r="FW34" i="15"/>
  <c r="CN142" i="27"/>
  <c r="GI37" i="15"/>
  <c r="CZ145" i="27"/>
  <c r="FN37" i="15"/>
  <c r="CE145" i="27"/>
  <c r="FU44" i="15"/>
  <c r="CL152" i="27"/>
  <c r="GM22" i="15"/>
  <c r="DD130" i="27"/>
  <c r="FM15" i="15"/>
  <c r="CD123" i="27"/>
  <c r="FX15" i="15"/>
  <c r="CO123" i="27"/>
  <c r="GX17" i="15"/>
  <c r="DN125" i="27"/>
  <c r="GW28" i="15"/>
  <c r="DM136" i="27"/>
  <c r="IG29" i="15"/>
  <c r="EW137" i="27"/>
  <c r="HG29" i="15"/>
  <c r="DW137" i="27"/>
  <c r="HM29" i="15"/>
  <c r="EC137" i="27"/>
  <c r="HO23" i="15"/>
  <c r="EE131" i="27"/>
  <c r="HZ23" i="15"/>
  <c r="EP131" i="27"/>
  <c r="GZ31" i="15"/>
  <c r="DP139" i="27"/>
  <c r="HS31" i="15"/>
  <c r="EI139" i="27"/>
  <c r="HC43" i="15"/>
  <c r="DS151" i="27"/>
  <c r="HW17" i="15"/>
  <c r="EM125" i="27"/>
  <c r="HL43" i="15"/>
  <c r="EB151" i="27"/>
  <c r="GZ26" i="15"/>
  <c r="DP134" i="27"/>
  <c r="HP26" i="15"/>
  <c r="EF134" i="27"/>
  <c r="HO26" i="15"/>
  <c r="EE134" i="27"/>
  <c r="IB26" i="15"/>
  <c r="ER134" i="27"/>
  <c r="HC26" i="15"/>
  <c r="DS134" i="27"/>
  <c r="HM43" i="15"/>
  <c r="EC151" i="27"/>
  <c r="GZ17" i="15"/>
  <c r="DP125" i="27"/>
  <c r="HE17" i="15"/>
  <c r="DU125" i="27"/>
  <c r="HQ17" i="15"/>
  <c r="EG125" i="27"/>
  <c r="HE26" i="15"/>
  <c r="DU134" i="27"/>
  <c r="HZ26" i="15"/>
  <c r="EP134" i="27"/>
  <c r="HR23" i="15"/>
  <c r="EH131" i="27"/>
  <c r="GU41" i="15"/>
  <c r="DK149" i="27"/>
  <c r="ID41" i="15"/>
  <c r="ET149" i="27"/>
  <c r="GV29" i="15"/>
  <c r="DL137" i="27"/>
  <c r="HF28" i="15"/>
  <c r="DV136" i="27"/>
  <c r="HB31" i="15"/>
  <c r="DR139" i="27"/>
  <c r="HP29" i="15"/>
  <c r="EF137" i="27"/>
  <c r="HU29" i="15"/>
  <c r="EK137" i="27"/>
  <c r="GT43" i="15"/>
  <c r="GV30" i="15"/>
  <c r="HG42" i="15"/>
  <c r="HG41" i="15"/>
  <c r="T64" i="15"/>
  <c r="W172" i="27" s="1"/>
  <c r="P172" i="27"/>
  <c r="IU72" i="27" s="1"/>
  <c r="HE41" i="15"/>
  <c r="FL149" i="27"/>
  <c r="HQ19" i="15"/>
  <c r="FX127" i="27"/>
  <c r="HY29" i="15"/>
  <c r="GF137" i="27"/>
  <c r="GX43" i="15"/>
  <c r="FE151" i="27"/>
  <c r="ID30" i="15"/>
  <c r="GK138" i="27"/>
  <c r="T70" i="15"/>
  <c r="W178" i="27" s="1"/>
  <c r="P178" i="27"/>
  <c r="IR78" i="27" s="1"/>
  <c r="HW19" i="15"/>
  <c r="GD127" i="27"/>
  <c r="HZ21" i="27"/>
  <c r="JT21" i="27" s="1"/>
  <c r="T54" i="15"/>
  <c r="W162" i="27" s="1"/>
  <c r="P162" i="27"/>
  <c r="IP62" i="27" s="1"/>
  <c r="JC62" i="27" s="1"/>
  <c r="GV23" i="15"/>
  <c r="FC131" i="27"/>
  <c r="T52" i="15"/>
  <c r="W160" i="27" s="1"/>
  <c r="BV60" i="27" s="1"/>
  <c r="P160" i="27"/>
  <c r="IO60" i="27" s="1"/>
  <c r="JB60" i="27" s="1"/>
  <c r="BW51" i="27"/>
  <c r="GW51" i="27"/>
  <c r="IQ51" i="27" s="1"/>
  <c r="DR51" i="27"/>
  <c r="DJ51" i="27"/>
  <c r="DB51" i="27"/>
  <c r="CT51" i="27"/>
  <c r="GV51" i="27"/>
  <c r="IP51" i="27" s="1"/>
  <c r="HA51" i="27"/>
  <c r="IU51" i="27" s="1"/>
  <c r="GZ51" i="27"/>
  <c r="IT51" i="27" s="1"/>
  <c r="HC51" i="27"/>
  <c r="IW51" i="27" s="1"/>
  <c r="DQ51" i="27"/>
  <c r="DH51" i="27"/>
  <c r="CY51" i="27"/>
  <c r="CP51" i="27"/>
  <c r="CH51" i="27"/>
  <c r="HB51" i="27"/>
  <c r="IV51" i="27" s="1"/>
  <c r="DY51" i="27"/>
  <c r="DP51" i="27"/>
  <c r="DG51" i="27"/>
  <c r="CX51" i="27"/>
  <c r="CO51" i="27"/>
  <c r="CG51" i="27"/>
  <c r="GX51" i="27"/>
  <c r="IR51" i="27" s="1"/>
  <c r="DW51" i="27"/>
  <c r="DN51" i="27"/>
  <c r="DE51" i="27"/>
  <c r="CV51" i="27"/>
  <c r="CM51" i="27"/>
  <c r="CE51" i="27"/>
  <c r="GU51" i="27"/>
  <c r="IO51" i="27" s="1"/>
  <c r="DV51" i="27"/>
  <c r="DM51" i="27"/>
  <c r="DD51" i="27"/>
  <c r="CU51" i="27"/>
  <c r="CL51" i="27"/>
  <c r="CD51" i="27"/>
  <c r="DL51" i="27"/>
  <c r="CS51" i="27"/>
  <c r="CC51" i="27"/>
  <c r="DK51" i="27"/>
  <c r="CR51" i="27"/>
  <c r="CB51" i="27"/>
  <c r="DI51" i="27"/>
  <c r="CQ51" i="27"/>
  <c r="CA51" i="27"/>
  <c r="GY51" i="27"/>
  <c r="IS51" i="27" s="1"/>
  <c r="DX51" i="27"/>
  <c r="DF51" i="27"/>
  <c r="CN51" i="27"/>
  <c r="GT51" i="27"/>
  <c r="IN51" i="27" s="1"/>
  <c r="DU51" i="27"/>
  <c r="DC51" i="27"/>
  <c r="CK51" i="27"/>
  <c r="DS51" i="27"/>
  <c r="CZ51" i="27"/>
  <c r="CI51" i="27"/>
  <c r="DO51" i="27"/>
  <c r="CW51" i="27"/>
  <c r="CF51" i="27"/>
  <c r="DT51" i="27"/>
  <c r="DA51" i="27"/>
  <c r="CJ51" i="27"/>
  <c r="BV51" i="27"/>
  <c r="BP51" i="27"/>
  <c r="BX51" i="27"/>
  <c r="BR51" i="27"/>
  <c r="BS51" i="27"/>
  <c r="BT51" i="27"/>
  <c r="BQ51" i="27"/>
  <c r="BU51" i="27"/>
  <c r="HJ42" i="15"/>
  <c r="FQ150" i="27"/>
  <c r="HO17" i="15"/>
  <c r="FV125" i="27"/>
  <c r="HG19" i="15"/>
  <c r="FN127" i="27"/>
  <c r="HB23" i="15"/>
  <c r="FI131" i="27"/>
  <c r="GU28" i="15"/>
  <c r="FB136" i="27"/>
  <c r="HT42" i="15"/>
  <c r="GA150" i="27"/>
  <c r="HV22" i="27"/>
  <c r="JP22" i="27" s="1"/>
  <c r="HS20" i="15"/>
  <c r="FZ128" i="27"/>
  <c r="IA28" i="15"/>
  <c r="GH136" i="27"/>
  <c r="FW45" i="15"/>
  <c r="CN153" i="27"/>
  <c r="GB32" i="15"/>
  <c r="CS140" i="27"/>
  <c r="GO16" i="15"/>
  <c r="GN124" i="27" s="1"/>
  <c r="DF124" i="27"/>
  <c r="FY25" i="15"/>
  <c r="FX133" i="27" s="1"/>
  <c r="CP133" i="27"/>
  <c r="GE46" i="15"/>
  <c r="CV154" i="27"/>
  <c r="FW37" i="15"/>
  <c r="CN145" i="27"/>
  <c r="FX44" i="15"/>
  <c r="CO152" i="27"/>
  <c r="FQ44" i="15"/>
  <c r="CH152" i="27"/>
  <c r="FP32" i="15"/>
  <c r="CG140" i="27"/>
  <c r="FK16" i="15"/>
  <c r="CB124" i="27"/>
  <c r="FG39" i="15"/>
  <c r="BX147" i="27"/>
  <c r="GH33" i="15"/>
  <c r="CY141" i="27"/>
  <c r="FI37" i="15"/>
  <c r="BZ145" i="27"/>
  <c r="FZ15" i="15"/>
  <c r="CQ123" i="27"/>
  <c r="FI13" i="15"/>
  <c r="BZ121" i="27"/>
  <c r="GH25" i="15"/>
  <c r="CY133" i="27"/>
  <c r="FH21" i="15"/>
  <c r="FG129" i="27" s="1"/>
  <c r="BY129" i="27"/>
  <c r="GC32" i="15"/>
  <c r="GB140" i="27" s="1"/>
  <c r="CT140" i="27"/>
  <c r="GA40" i="15"/>
  <c r="FZ148" i="27" s="1"/>
  <c r="CR148" i="27"/>
  <c r="FE11" i="15"/>
  <c r="BV119" i="27"/>
  <c r="FX45" i="15"/>
  <c r="HP45" i="15" s="1"/>
  <c r="CO153" i="27"/>
  <c r="GH27" i="15"/>
  <c r="GG135" i="27" s="1"/>
  <c r="CY135" i="27"/>
  <c r="GM18" i="15"/>
  <c r="DD126" i="27"/>
  <c r="FE35" i="15"/>
  <c r="BV143" i="27"/>
  <c r="FV46" i="15"/>
  <c r="CM154" i="27"/>
  <c r="FH11" i="15"/>
  <c r="BY119" i="27"/>
  <c r="GM47" i="15"/>
  <c r="DD155" i="27"/>
  <c r="FN35" i="15"/>
  <c r="CE143" i="27"/>
  <c r="FQ46" i="15"/>
  <c r="FP154" i="27" s="1"/>
  <c r="CH154" i="27"/>
  <c r="FQ45" i="15"/>
  <c r="FP153" i="27" s="1"/>
  <c r="CH153" i="27"/>
  <c r="FD18" i="15"/>
  <c r="FC126" i="27" s="1"/>
  <c r="BU126" i="27"/>
  <c r="GF45" i="15"/>
  <c r="CW153" i="27"/>
  <c r="FY35" i="15"/>
  <c r="CP143" i="27"/>
  <c r="GH46" i="15"/>
  <c r="GG154" i="27" s="1"/>
  <c r="CY154" i="27"/>
  <c r="GA37" i="15"/>
  <c r="CR145" i="27"/>
  <c r="GL32" i="15"/>
  <c r="DC140" i="27"/>
  <c r="GN12" i="15"/>
  <c r="DE120" i="27"/>
  <c r="GC16" i="15"/>
  <c r="CT124" i="27"/>
  <c r="FI14" i="15"/>
  <c r="FH122" i="27" s="1"/>
  <c r="BZ122" i="27"/>
  <c r="GN13" i="15"/>
  <c r="GM121" i="27" s="1"/>
  <c r="DE121" i="27"/>
  <c r="FJ39" i="15"/>
  <c r="CA147" i="27"/>
  <c r="FK44" i="15"/>
  <c r="CB152" i="27"/>
  <c r="FJ12" i="15"/>
  <c r="CA120" i="27"/>
  <c r="GN34" i="15"/>
  <c r="DE142" i="27"/>
  <c r="FI22" i="15"/>
  <c r="BZ130" i="27"/>
  <c r="FZ24" i="15"/>
  <c r="CQ132" i="27"/>
  <c r="FN13" i="15"/>
  <c r="CE121" i="27"/>
  <c r="GM39" i="15"/>
  <c r="GL147" i="27" s="1"/>
  <c r="DD147" i="27"/>
  <c r="FW11" i="15"/>
  <c r="FV119" i="27" s="1"/>
  <c r="CN119" i="27"/>
  <c r="FI33" i="15"/>
  <c r="FH141" i="27" s="1"/>
  <c r="BZ141" i="27"/>
  <c r="GD32" i="15"/>
  <c r="GC140" i="27" s="1"/>
  <c r="CU140" i="27"/>
  <c r="GH13" i="15"/>
  <c r="GG121" i="27" s="1"/>
  <c r="CY121" i="27"/>
  <c r="FN27" i="15"/>
  <c r="FM135" i="27" s="1"/>
  <c r="CE135" i="27"/>
  <c r="FI18" i="15"/>
  <c r="FH126" i="27" s="1"/>
  <c r="BZ126" i="27"/>
  <c r="GO45" i="15"/>
  <c r="GN153" i="27" s="1"/>
  <c r="DF153" i="27"/>
  <c r="GI18" i="15"/>
  <c r="GH126" i="27" s="1"/>
  <c r="CZ126" i="27"/>
  <c r="GG45" i="15"/>
  <c r="GF153" i="27" s="1"/>
  <c r="CX153" i="27"/>
  <c r="FY46" i="15"/>
  <c r="FX154" i="27" s="1"/>
  <c r="CP154" i="27"/>
  <c r="FP45" i="15"/>
  <c r="FO153" i="27" s="1"/>
  <c r="CG153" i="27"/>
  <c r="FZ27" i="15"/>
  <c r="FY135" i="27" s="1"/>
  <c r="CQ135" i="27"/>
  <c r="FV37" i="15"/>
  <c r="CM145" i="27"/>
  <c r="GH22" i="15"/>
  <c r="CY130" i="27"/>
  <c r="FF24" i="15"/>
  <c r="BW132" i="27"/>
  <c r="FC40" i="15"/>
  <c r="BT148" i="27"/>
  <c r="FV38" i="15"/>
  <c r="CM146" i="27"/>
  <c r="FD35" i="15"/>
  <c r="BU143" i="27"/>
  <c r="GK39" i="15"/>
  <c r="DB147" i="27"/>
  <c r="FN11" i="15"/>
  <c r="CE119" i="27"/>
  <c r="GA33" i="15"/>
  <c r="CR141" i="27"/>
  <c r="FS44" i="15"/>
  <c r="CJ152" i="27"/>
  <c r="FS15" i="15"/>
  <c r="CJ123" i="27"/>
  <c r="FG45" i="15"/>
  <c r="BX153" i="27"/>
  <c r="GL14" i="15"/>
  <c r="DC122" i="27"/>
  <c r="FS12" i="15"/>
  <c r="CJ120" i="27"/>
  <c r="FV16" i="15"/>
  <c r="CM124" i="27"/>
  <c r="GD25" i="15"/>
  <c r="CU133" i="27"/>
  <c r="GK37" i="15"/>
  <c r="GJ145" i="27" s="1"/>
  <c r="DB145" i="27"/>
  <c r="FH15" i="15"/>
  <c r="FG123" i="27" s="1"/>
  <c r="BY123" i="27"/>
  <c r="GC47" i="15"/>
  <c r="GB155" i="27" s="1"/>
  <c r="CT155" i="27"/>
  <c r="FY45" i="15"/>
  <c r="FX153" i="27" s="1"/>
  <c r="CP153" i="27"/>
  <c r="FE27" i="15"/>
  <c r="FD135" i="27" s="1"/>
  <c r="BV135" i="27"/>
  <c r="FN18" i="15"/>
  <c r="CE126" i="27"/>
  <c r="FL35" i="15"/>
  <c r="CC143" i="27"/>
  <c r="FS46" i="15"/>
  <c r="FR154" i="27" s="1"/>
  <c r="CJ154" i="27"/>
  <c r="FV36" i="15"/>
  <c r="FU144" i="27" s="1"/>
  <c r="CM144" i="27"/>
  <c r="FL36" i="15"/>
  <c r="FK144" i="27" s="1"/>
  <c r="CC144" i="27"/>
  <c r="FD36" i="15"/>
  <c r="FC144" i="27" s="1"/>
  <c r="BU144" i="27"/>
  <c r="FI45" i="15"/>
  <c r="FH153" i="27" s="1"/>
  <c r="BZ153" i="27"/>
  <c r="FI47" i="15"/>
  <c r="FH155" i="27" s="1"/>
  <c r="BZ155" i="27"/>
  <c r="GE27" i="15"/>
  <c r="GD135" i="27" s="1"/>
  <c r="CV135" i="27"/>
  <c r="FW27" i="15"/>
  <c r="FV135" i="27" s="1"/>
  <c r="CN135" i="27"/>
  <c r="GG40" i="15"/>
  <c r="GF148" i="27" s="1"/>
  <c r="CX148" i="27"/>
  <c r="FR18" i="15"/>
  <c r="FQ126" i="27" s="1"/>
  <c r="CI126" i="27"/>
  <c r="FX35" i="15"/>
  <c r="HP35" i="15" s="1"/>
  <c r="CO143" i="27"/>
  <c r="GN46" i="15"/>
  <c r="GM154" i="27" s="1"/>
  <c r="DE154" i="27"/>
  <c r="GM34" i="15"/>
  <c r="GL142" i="27" s="1"/>
  <c r="DD142" i="27"/>
  <c r="GM36" i="15"/>
  <c r="GL144" i="27" s="1"/>
  <c r="DD144" i="27"/>
  <c r="FJ45" i="15"/>
  <c r="FI153" i="27" s="1"/>
  <c r="CA153" i="27"/>
  <c r="FH27" i="15"/>
  <c r="FG135" i="27" s="1"/>
  <c r="BY135" i="27"/>
  <c r="GK18" i="15"/>
  <c r="GJ126" i="27" s="1"/>
  <c r="DB126" i="27"/>
  <c r="GL35" i="15"/>
  <c r="GK143" i="27" s="1"/>
  <c r="DC143" i="27"/>
  <c r="FZ46" i="15"/>
  <c r="CQ154" i="27"/>
  <c r="FB34" i="15"/>
  <c r="BS142" i="27"/>
  <c r="GB33" i="15"/>
  <c r="CS141" i="27"/>
  <c r="FU36" i="15"/>
  <c r="CL144" i="27"/>
  <c r="GM45" i="15"/>
  <c r="DD153" i="27"/>
  <c r="GJ27" i="15"/>
  <c r="DA135" i="27"/>
  <c r="FQ18" i="15"/>
  <c r="FP126" i="27" s="1"/>
  <c r="CH126" i="27"/>
  <c r="FJ35" i="15"/>
  <c r="FI143" i="27" s="1"/>
  <c r="CA143" i="27"/>
  <c r="FK46" i="15"/>
  <c r="FJ154" i="27" s="1"/>
  <c r="CB154" i="27"/>
  <c r="FP34" i="15"/>
  <c r="CG142" i="27"/>
  <c r="FN33" i="15"/>
  <c r="CE141" i="27"/>
  <c r="FE33" i="15"/>
  <c r="BV141" i="27"/>
  <c r="FF37" i="15"/>
  <c r="BW145" i="27"/>
  <c r="GJ44" i="15"/>
  <c r="DA152" i="27"/>
  <c r="GA22" i="15"/>
  <c r="CR130" i="27"/>
  <c r="FL15" i="15"/>
  <c r="CC123" i="27"/>
  <c r="GC24" i="15"/>
  <c r="CT132" i="27"/>
  <c r="FR32" i="15"/>
  <c r="CI140" i="27"/>
  <c r="FB32" i="15"/>
  <c r="BS140" i="27"/>
  <c r="FV14" i="15"/>
  <c r="CM122" i="27"/>
  <c r="FX12" i="15"/>
  <c r="CO120" i="27"/>
  <c r="FB40" i="15"/>
  <c r="BS148" i="27"/>
  <c r="FY40" i="15"/>
  <c r="CP148" i="27"/>
  <c r="FF13" i="15"/>
  <c r="BW121" i="27"/>
  <c r="GK16" i="15"/>
  <c r="DB124" i="27"/>
  <c r="FR38" i="15"/>
  <c r="FQ146" i="27" s="1"/>
  <c r="CI146" i="27"/>
  <c r="FO25" i="15"/>
  <c r="FN133" i="27" s="1"/>
  <c r="CF133" i="27"/>
  <c r="GA21" i="15"/>
  <c r="FZ129" i="27" s="1"/>
  <c r="CR129" i="27"/>
  <c r="GO39" i="15"/>
  <c r="GN147" i="27" s="1"/>
  <c r="DF147" i="27"/>
  <c r="FU39" i="15"/>
  <c r="FT147" i="27" s="1"/>
  <c r="CL147" i="27"/>
  <c r="FP11" i="15"/>
  <c r="FO119" i="27" s="1"/>
  <c r="CG119" i="27"/>
  <c r="FM34" i="15"/>
  <c r="FL142" i="27" s="1"/>
  <c r="CD142" i="27"/>
  <c r="FX33" i="15"/>
  <c r="CO141" i="27"/>
  <c r="GF37" i="15"/>
  <c r="GE145" i="27" s="1"/>
  <c r="CW145" i="27"/>
  <c r="FG44" i="15"/>
  <c r="FF152" i="27" s="1"/>
  <c r="BX152" i="27"/>
  <c r="FB22" i="15"/>
  <c r="FA130" i="27" s="1"/>
  <c r="BS130" i="27"/>
  <c r="FG15" i="15"/>
  <c r="FF123" i="27" s="1"/>
  <c r="BX123" i="27"/>
  <c r="FP15" i="15"/>
  <c r="FO123" i="27" s="1"/>
  <c r="CG123" i="27"/>
  <c r="FK36" i="15"/>
  <c r="FJ144" i="27" s="1"/>
  <c r="CB144" i="27"/>
  <c r="GA45" i="15"/>
  <c r="FZ153" i="27" s="1"/>
  <c r="CR153" i="27"/>
  <c r="GE47" i="15"/>
  <c r="GD155" i="27" s="1"/>
  <c r="CV155" i="27"/>
  <c r="GJ24" i="15"/>
  <c r="GI132" i="27" s="1"/>
  <c r="DA132" i="27"/>
  <c r="FL24" i="15"/>
  <c r="FK132" i="27" s="1"/>
  <c r="CC132" i="27"/>
  <c r="GM32" i="15"/>
  <c r="GL140" i="27" s="1"/>
  <c r="DD140" i="27"/>
  <c r="FG14" i="15"/>
  <c r="FF122" i="27" s="1"/>
  <c r="BX122" i="27"/>
  <c r="GL12" i="15"/>
  <c r="GK120" i="27" s="1"/>
  <c r="DC120" i="27"/>
  <c r="FC12" i="15"/>
  <c r="FB120" i="27" s="1"/>
  <c r="BT120" i="27"/>
  <c r="GJ40" i="15"/>
  <c r="GI148" i="27" s="1"/>
  <c r="DA148" i="27"/>
  <c r="FO13" i="15"/>
  <c r="FN121" i="27" s="1"/>
  <c r="CF121" i="27"/>
  <c r="FH16" i="15"/>
  <c r="FG124" i="27" s="1"/>
  <c r="BY124" i="27"/>
  <c r="GN38" i="15"/>
  <c r="DE146" i="27"/>
  <c r="GM38" i="15"/>
  <c r="DD146" i="27"/>
  <c r="FE25" i="15"/>
  <c r="BV133" i="27"/>
  <c r="FI35" i="15"/>
  <c r="BZ143" i="27"/>
  <c r="GI21" i="15"/>
  <c r="CZ129" i="27"/>
  <c r="FK39" i="15"/>
  <c r="CB147" i="27"/>
  <c r="GN11" i="15"/>
  <c r="DE119" i="27"/>
  <c r="GF34" i="15"/>
  <c r="CW142" i="27"/>
  <c r="GF33" i="15"/>
  <c r="CW141" i="27"/>
  <c r="FH37" i="15"/>
  <c r="BY145" i="27"/>
  <c r="FY44" i="15"/>
  <c r="CP152" i="27"/>
  <c r="GK22" i="15"/>
  <c r="DB130" i="27"/>
  <c r="FW22" i="15"/>
  <c r="CN130" i="27"/>
  <c r="GG15" i="15"/>
  <c r="CX123" i="27"/>
  <c r="FX36" i="15"/>
  <c r="CO144" i="27"/>
  <c r="FP37" i="15"/>
  <c r="CG145" i="27"/>
  <c r="GG44" i="15"/>
  <c r="CX152" i="27"/>
  <c r="FV15" i="15"/>
  <c r="CM123" i="27"/>
  <c r="GN36" i="15"/>
  <c r="DE144" i="27"/>
  <c r="FC45" i="15"/>
  <c r="BT153" i="27"/>
  <c r="GI47" i="15"/>
  <c r="CZ155" i="27"/>
  <c r="FY27" i="15"/>
  <c r="CP135" i="27"/>
  <c r="GM27" i="15"/>
  <c r="DD135" i="27"/>
  <c r="FG40" i="15"/>
  <c r="FF148" i="27" s="1"/>
  <c r="BX148" i="27"/>
  <c r="FX18" i="15"/>
  <c r="HP18" i="15" s="1"/>
  <c r="CO126" i="27"/>
  <c r="FT46" i="15"/>
  <c r="FS154" i="27" s="1"/>
  <c r="CK154" i="27"/>
  <c r="FI36" i="15"/>
  <c r="FH144" i="27" s="1"/>
  <c r="BZ144" i="27"/>
  <c r="FI27" i="15"/>
  <c r="FH135" i="27" s="1"/>
  <c r="BZ135" i="27"/>
  <c r="FG27" i="15"/>
  <c r="FF135" i="27" s="1"/>
  <c r="BX135" i="27"/>
  <c r="GL18" i="15"/>
  <c r="GK126" i="27" s="1"/>
  <c r="DC126" i="27"/>
  <c r="FN46" i="15"/>
  <c r="FM154" i="27" s="1"/>
  <c r="CE154" i="27"/>
  <c r="FF36" i="15"/>
  <c r="FE144" i="27" s="1"/>
  <c r="BW144" i="27"/>
  <c r="IE31" i="15"/>
  <c r="EU139" i="27"/>
  <c r="HS42" i="15"/>
  <c r="EI150" i="27"/>
  <c r="HJ28" i="15"/>
  <c r="DZ136" i="27"/>
  <c r="IC29" i="15"/>
  <c r="ES137" i="27"/>
  <c r="IF29" i="15"/>
  <c r="EV137" i="27"/>
  <c r="GY29" i="15"/>
  <c r="DO137" i="27"/>
  <c r="HF23" i="15"/>
  <c r="DV131" i="27"/>
  <c r="IG23" i="15"/>
  <c r="EW131" i="27"/>
  <c r="ID31" i="15"/>
  <c r="ET139" i="27"/>
  <c r="GY23" i="15"/>
  <c r="DO131" i="27"/>
  <c r="HH23" i="15"/>
  <c r="DX131" i="27"/>
  <c r="GX28" i="15"/>
  <c r="DN136" i="27"/>
  <c r="HT17" i="15"/>
  <c r="EJ125" i="27"/>
  <c r="HS43" i="15"/>
  <c r="EI151" i="27"/>
  <c r="HM26" i="15"/>
  <c r="EC134" i="27"/>
  <c r="GT26" i="15"/>
  <c r="DJ134" i="27"/>
  <c r="GX26" i="15"/>
  <c r="DN134" i="27"/>
  <c r="HS26" i="15"/>
  <c r="EI134" i="27"/>
  <c r="HN26" i="15"/>
  <c r="ED134" i="27"/>
  <c r="HB17" i="15"/>
  <c r="DR125" i="27"/>
  <c r="HR17" i="15"/>
  <c r="EH125" i="27"/>
  <c r="ID17" i="15"/>
  <c r="ET125" i="27"/>
  <c r="IF17" i="15"/>
  <c r="EV125" i="27"/>
  <c r="GX41" i="15"/>
  <c r="DN149" i="27"/>
  <c r="GW41" i="15"/>
  <c r="DM149" i="27"/>
  <c r="HX41" i="15"/>
  <c r="EN149" i="27"/>
  <c r="HW23" i="15"/>
  <c r="EM131" i="27"/>
  <c r="ID42" i="15"/>
  <c r="ET150" i="27"/>
  <c r="HB41" i="15"/>
  <c r="DR149" i="27"/>
  <c r="HI29" i="15"/>
  <c r="DY137" i="27"/>
  <c r="HR43" i="15"/>
  <c r="GY28" i="15"/>
  <c r="HF41" i="15"/>
  <c r="HA30" i="15"/>
  <c r="HV23" i="27"/>
  <c r="JP23" i="27" s="1"/>
  <c r="HX30" i="15"/>
  <c r="GE138" i="27"/>
  <c r="T55" i="15"/>
  <c r="W163" i="27" s="1"/>
  <c r="P163" i="27"/>
  <c r="IN63" i="27" s="1"/>
  <c r="HW20" i="15"/>
  <c r="GD128" i="27"/>
  <c r="IF30" i="15"/>
  <c r="GM138" i="27"/>
  <c r="T53" i="15"/>
  <c r="W161" i="27" s="1"/>
  <c r="P161" i="27"/>
  <c r="IN61" i="27" s="1"/>
  <c r="JA61" i="27" s="1"/>
  <c r="BW37" i="27"/>
  <c r="HA37" i="27"/>
  <c r="IU37" i="27" s="1"/>
  <c r="GW37" i="27"/>
  <c r="IQ37" i="27" s="1"/>
  <c r="GV37" i="27"/>
  <c r="IP37" i="27" s="1"/>
  <c r="HC37" i="27"/>
  <c r="IW37" i="27" s="1"/>
  <c r="HB37" i="27"/>
  <c r="IV37" i="27" s="1"/>
  <c r="GY37" i="27"/>
  <c r="IS37" i="27" s="1"/>
  <c r="GX37" i="27"/>
  <c r="IR37" i="27" s="1"/>
  <c r="DT37" i="27"/>
  <c r="DL37" i="27"/>
  <c r="DD37" i="27"/>
  <c r="CV37" i="27"/>
  <c r="CN37" i="27"/>
  <c r="CF37" i="27"/>
  <c r="GT37" i="27"/>
  <c r="IN37" i="27" s="1"/>
  <c r="DX37" i="27"/>
  <c r="DO37" i="27"/>
  <c r="DF37" i="27"/>
  <c r="CW37" i="27"/>
  <c r="CM37" i="27"/>
  <c r="CD37" i="27"/>
  <c r="DW37" i="27"/>
  <c r="DN37" i="27"/>
  <c r="DE37" i="27"/>
  <c r="CU37" i="27"/>
  <c r="CL37" i="27"/>
  <c r="CC37" i="27"/>
  <c r="DU37" i="27"/>
  <c r="DK37" i="27"/>
  <c r="DB37" i="27"/>
  <c r="CS37" i="27"/>
  <c r="CJ37" i="27"/>
  <c r="CA37" i="27"/>
  <c r="GZ37" i="27"/>
  <c r="IT37" i="27" s="1"/>
  <c r="GU37" i="27"/>
  <c r="IO37" i="27" s="1"/>
  <c r="DQ37" i="27"/>
  <c r="DH37" i="27"/>
  <c r="CY37" i="27"/>
  <c r="CP37" i="27"/>
  <c r="CG37" i="27"/>
  <c r="DI37" i="27"/>
  <c r="CQ37" i="27"/>
  <c r="DY37" i="27"/>
  <c r="DG37" i="27"/>
  <c r="CO37" i="27"/>
  <c r="DV37" i="27"/>
  <c r="DC37" i="27"/>
  <c r="CK37" i="27"/>
  <c r="DS37" i="27"/>
  <c r="DA37" i="27"/>
  <c r="CI37" i="27"/>
  <c r="DR37" i="27"/>
  <c r="CZ37" i="27"/>
  <c r="CH37" i="27"/>
  <c r="DP37" i="27"/>
  <c r="CX37" i="27"/>
  <c r="CE37" i="27"/>
  <c r="DM37" i="27"/>
  <c r="CT37" i="27"/>
  <c r="CB37" i="27"/>
  <c r="DJ37" i="27"/>
  <c r="CR37" i="27"/>
  <c r="BT37" i="27"/>
  <c r="BV37" i="27"/>
  <c r="BP37" i="27"/>
  <c r="BR37" i="27"/>
  <c r="BX37" i="27"/>
  <c r="BQ37" i="27"/>
  <c r="BS37" i="27"/>
  <c r="BU37" i="27"/>
  <c r="T51" i="15"/>
  <c r="W159" i="27" s="1"/>
  <c r="P159" i="27"/>
  <c r="IP59" i="27" s="1"/>
  <c r="JC59" i="27" s="1"/>
  <c r="HJ41" i="15"/>
  <c r="FQ149" i="27"/>
  <c r="HI31" i="15"/>
  <c r="FP139" i="27"/>
  <c r="HL20" i="15"/>
  <c r="FS128" i="27"/>
  <c r="HT26" i="15"/>
  <c r="GA134" i="27"/>
  <c r="IA21" i="27"/>
  <c r="JU21" i="27" s="1"/>
  <c r="BQ35" i="27"/>
  <c r="GW35" i="27"/>
  <c r="IQ35" i="27" s="1"/>
  <c r="HA35" i="27"/>
  <c r="IU35" i="27" s="1"/>
  <c r="GZ35" i="27"/>
  <c r="IT35" i="27" s="1"/>
  <c r="GY35" i="27"/>
  <c r="IS35" i="27" s="1"/>
  <c r="GX35" i="27"/>
  <c r="IR35" i="27" s="1"/>
  <c r="GV35" i="27"/>
  <c r="IP35" i="27" s="1"/>
  <c r="GT35" i="27"/>
  <c r="IN35" i="27" s="1"/>
  <c r="DR35" i="27"/>
  <c r="DJ35" i="27"/>
  <c r="DB35" i="27"/>
  <c r="CT35" i="27"/>
  <c r="CL35" i="27"/>
  <c r="CD35" i="27"/>
  <c r="DY35" i="27"/>
  <c r="DP35" i="27"/>
  <c r="DG35" i="27"/>
  <c r="CX35" i="27"/>
  <c r="CO35" i="27"/>
  <c r="CF35" i="27"/>
  <c r="HC35" i="27"/>
  <c r="IW35" i="27" s="1"/>
  <c r="DX35" i="27"/>
  <c r="DO35" i="27"/>
  <c r="DF35" i="27"/>
  <c r="CW35" i="27"/>
  <c r="CN35" i="27"/>
  <c r="CE35" i="27"/>
  <c r="HB35" i="27"/>
  <c r="IV35" i="27" s="1"/>
  <c r="GU35" i="27"/>
  <c r="IO35" i="27" s="1"/>
  <c r="DV35" i="27"/>
  <c r="DM35" i="27"/>
  <c r="DD35" i="27"/>
  <c r="CU35" i="27"/>
  <c r="CK35" i="27"/>
  <c r="CB35" i="27"/>
  <c r="DS35" i="27"/>
  <c r="DI35" i="27"/>
  <c r="CZ35" i="27"/>
  <c r="CQ35" i="27"/>
  <c r="CH35" i="27"/>
  <c r="DT35" i="27"/>
  <c r="DA35" i="27"/>
  <c r="CI35" i="27"/>
  <c r="DQ35" i="27"/>
  <c r="CY35" i="27"/>
  <c r="CG35" i="27"/>
  <c r="DN35" i="27"/>
  <c r="CV35" i="27"/>
  <c r="CC35" i="27"/>
  <c r="DL35" i="27"/>
  <c r="CS35" i="27"/>
  <c r="CA35" i="27"/>
  <c r="DK35" i="27"/>
  <c r="CR35" i="27"/>
  <c r="DH35" i="27"/>
  <c r="CP35" i="27"/>
  <c r="DW35" i="27"/>
  <c r="DE35" i="27"/>
  <c r="CM35" i="27"/>
  <c r="DU35" i="27"/>
  <c r="DC35" i="27"/>
  <c r="CJ35" i="27"/>
  <c r="BX35" i="27"/>
  <c r="BR35" i="27"/>
  <c r="BT35" i="27"/>
  <c r="BS35" i="27"/>
  <c r="BU35" i="27"/>
  <c r="BW35" i="27"/>
  <c r="BV35" i="27"/>
  <c r="BP35" i="27"/>
  <c r="GW30" i="15"/>
  <c r="FD138" i="27"/>
  <c r="HW22" i="27"/>
  <c r="JQ22" i="27" s="1"/>
  <c r="T71" i="15"/>
  <c r="W179" i="27" s="1"/>
  <c r="P179" i="27"/>
  <c r="IN79" i="27" s="1"/>
  <c r="HQ41" i="15"/>
  <c r="EG149" i="27"/>
  <c r="GT30" i="15"/>
  <c r="FA138" i="27"/>
  <c r="HL30" i="15"/>
  <c r="FS138" i="27"/>
  <c r="HV31" i="15"/>
  <c r="GC139" i="27"/>
  <c r="GG38" i="15"/>
  <c r="GF146" i="27" s="1"/>
  <c r="CX146" i="27"/>
  <c r="GK14" i="15"/>
  <c r="DB122" i="27"/>
  <c r="FB16" i="15"/>
  <c r="BS124" i="27"/>
  <c r="FM36" i="15"/>
  <c r="CD144" i="27"/>
  <c r="GF18" i="15"/>
  <c r="CW126" i="27"/>
  <c r="GH34" i="15"/>
  <c r="CY142" i="27"/>
  <c r="FC33" i="15"/>
  <c r="BT141" i="27"/>
  <c r="GA36" i="15"/>
  <c r="CR144" i="27"/>
  <c r="FG47" i="15"/>
  <c r="FF155" i="27" s="1"/>
  <c r="BX155" i="27"/>
  <c r="GO24" i="15"/>
  <c r="GN132" i="27" s="1"/>
  <c r="DF132" i="27"/>
  <c r="FD32" i="15"/>
  <c r="FC140" i="27" s="1"/>
  <c r="BU140" i="27"/>
  <c r="GJ14" i="15"/>
  <c r="GI122" i="27" s="1"/>
  <c r="DA122" i="27"/>
  <c r="GG12" i="15"/>
  <c r="CX120" i="27"/>
  <c r="FC13" i="15"/>
  <c r="BT121" i="27"/>
  <c r="FF16" i="15"/>
  <c r="BW124" i="27"/>
  <c r="FM16" i="15"/>
  <c r="CD124" i="27"/>
  <c r="FB38" i="15"/>
  <c r="BS146" i="27"/>
  <c r="FH25" i="15"/>
  <c r="BY133" i="27"/>
  <c r="FP35" i="15"/>
  <c r="CG143" i="27"/>
  <c r="GB35" i="15"/>
  <c r="CS143" i="27"/>
  <c r="GB21" i="15"/>
  <c r="CS129" i="27"/>
  <c r="FB39" i="15"/>
  <c r="BS147" i="27"/>
  <c r="FM11" i="15"/>
  <c r="CD119" i="27"/>
  <c r="FO11" i="15"/>
  <c r="CF119" i="27"/>
  <c r="FX34" i="15"/>
  <c r="CO142" i="27"/>
  <c r="FZ33" i="15"/>
  <c r="CQ141" i="27"/>
  <c r="GO37" i="15"/>
  <c r="DF145" i="27"/>
  <c r="FT22" i="15"/>
  <c r="CK130" i="27"/>
  <c r="FO45" i="15"/>
  <c r="CF153" i="27"/>
  <c r="FX47" i="15"/>
  <c r="CO155" i="27"/>
  <c r="GB47" i="15"/>
  <c r="CS155" i="27"/>
  <c r="FD24" i="15"/>
  <c r="BU132" i="27"/>
  <c r="FQ32" i="15"/>
  <c r="CH140" i="27"/>
  <c r="GG14" i="15"/>
  <c r="CX122" i="27"/>
  <c r="FE12" i="15"/>
  <c r="BV120" i="27"/>
  <c r="FN40" i="15"/>
  <c r="CE148" i="27"/>
  <c r="GI13" i="15"/>
  <c r="CZ121" i="27"/>
  <c r="GD16" i="15"/>
  <c r="CU124" i="27"/>
  <c r="FJ16" i="15"/>
  <c r="CA124" i="27"/>
  <c r="FW38" i="15"/>
  <c r="CN146" i="27"/>
  <c r="GI25" i="15"/>
  <c r="CZ133" i="27"/>
  <c r="FH35" i="15"/>
  <c r="BY143" i="27"/>
  <c r="FZ35" i="15"/>
  <c r="CQ143" i="27"/>
  <c r="FB21" i="15"/>
  <c r="BS129" i="27"/>
  <c r="GD39" i="15"/>
  <c r="CU147" i="27"/>
  <c r="GK11" i="15"/>
  <c r="DB119" i="27"/>
  <c r="FI11" i="15"/>
  <c r="BZ119" i="27"/>
  <c r="GK34" i="15"/>
  <c r="DB142" i="27"/>
  <c r="GO33" i="15"/>
  <c r="DF141" i="27"/>
  <c r="GE37" i="15"/>
  <c r="CV145" i="27"/>
  <c r="FV44" i="15"/>
  <c r="CM152" i="27"/>
  <c r="GA44" i="15"/>
  <c r="CR152" i="27"/>
  <c r="GB22" i="15"/>
  <c r="CS130" i="27"/>
  <c r="FT15" i="15"/>
  <c r="CK123" i="27"/>
  <c r="GU42" i="15"/>
  <c r="DK150" i="27"/>
  <c r="HP42" i="15"/>
  <c r="EF150" i="27"/>
  <c r="HO28" i="15"/>
  <c r="EE136" i="27"/>
  <c r="HX29" i="15"/>
  <c r="EN137" i="27"/>
  <c r="HL29" i="15"/>
  <c r="EB137" i="27"/>
  <c r="IA29" i="15"/>
  <c r="EQ137" i="27"/>
  <c r="HY23" i="15"/>
  <c r="EO131" i="27"/>
  <c r="HT23" i="15"/>
  <c r="EJ131" i="27"/>
  <c r="IF31" i="15"/>
  <c r="EV139" i="27"/>
  <c r="IE43" i="15"/>
  <c r="EU151" i="27"/>
  <c r="HG28" i="15"/>
  <c r="DW136" i="27"/>
  <c r="GW31" i="15"/>
  <c r="DM139" i="27"/>
  <c r="HN31" i="15"/>
  <c r="ED139" i="27"/>
  <c r="GY26" i="15"/>
  <c r="DO134" i="27"/>
  <c r="IE26" i="15"/>
  <c r="EU134" i="27"/>
  <c r="IG26" i="15"/>
  <c r="EW134" i="27"/>
  <c r="HD26" i="15"/>
  <c r="DT134" i="27"/>
  <c r="HQ26" i="15"/>
  <c r="EG134" i="27"/>
  <c r="GY17" i="15"/>
  <c r="DO125" i="27"/>
  <c r="HZ17" i="15"/>
  <c r="EP125" i="27"/>
  <c r="HD17" i="15"/>
  <c r="DT125" i="27"/>
  <c r="HT41" i="15"/>
  <c r="EJ149" i="27"/>
  <c r="IF41" i="15"/>
  <c r="EV149" i="27"/>
  <c r="HY41" i="15"/>
  <c r="EO149" i="27"/>
  <c r="HH31" i="15"/>
  <c r="DX139" i="27"/>
  <c r="HN29" i="15"/>
  <c r="ED137" i="27"/>
  <c r="IF42" i="15"/>
  <c r="EV150" i="27"/>
  <c r="HJ29" i="15"/>
  <c r="DZ137" i="27"/>
  <c r="HS29" i="15"/>
  <c r="EI137" i="27"/>
  <c r="BT32" i="27"/>
  <c r="HC32" i="27"/>
  <c r="IW32" i="27" s="1"/>
  <c r="GU32" i="27"/>
  <c r="IO32" i="27" s="1"/>
  <c r="GY32" i="27"/>
  <c r="IS32" i="27" s="1"/>
  <c r="GX32" i="27"/>
  <c r="IR32" i="27" s="1"/>
  <c r="HB32" i="27"/>
  <c r="IV32" i="27" s="1"/>
  <c r="HA32" i="27"/>
  <c r="IU32" i="27" s="1"/>
  <c r="GW32" i="27"/>
  <c r="IQ32" i="27" s="1"/>
  <c r="GV32" i="27"/>
  <c r="IP32" i="27" s="1"/>
  <c r="DX32" i="27"/>
  <c r="DP32" i="27"/>
  <c r="DH32" i="27"/>
  <c r="CZ32" i="27"/>
  <c r="CR32" i="27"/>
  <c r="CJ32" i="27"/>
  <c r="CB32" i="27"/>
  <c r="GZ32" i="27"/>
  <c r="IT32" i="27" s="1"/>
  <c r="DW32" i="27"/>
  <c r="DO32" i="27"/>
  <c r="DG32" i="27"/>
  <c r="CY32" i="27"/>
  <c r="CQ32" i="27"/>
  <c r="CI32" i="27"/>
  <c r="CA32" i="27"/>
  <c r="GT32" i="27"/>
  <c r="IN32" i="27" s="1"/>
  <c r="DU32" i="27"/>
  <c r="DM32" i="27"/>
  <c r="DE32" i="27"/>
  <c r="CW32" i="27"/>
  <c r="CO32" i="27"/>
  <c r="CG32" i="27"/>
  <c r="DR32" i="27"/>
  <c r="DJ32" i="27"/>
  <c r="DB32" i="27"/>
  <c r="CT32" i="27"/>
  <c r="CL32" i="27"/>
  <c r="CD32" i="27"/>
  <c r="DK32" i="27"/>
  <c r="CU32" i="27"/>
  <c r="CE32" i="27"/>
  <c r="DY32" i="27"/>
  <c r="DI32" i="27"/>
  <c r="CS32" i="27"/>
  <c r="CC32" i="27"/>
  <c r="DV32" i="27"/>
  <c r="DF32" i="27"/>
  <c r="CP32" i="27"/>
  <c r="DT32" i="27"/>
  <c r="DD32" i="27"/>
  <c r="CN32" i="27"/>
  <c r="DS32" i="27"/>
  <c r="DC32" i="27"/>
  <c r="CM32" i="27"/>
  <c r="DQ32" i="27"/>
  <c r="DA32" i="27"/>
  <c r="CK32" i="27"/>
  <c r="DN32" i="27"/>
  <c r="CX32" i="27"/>
  <c r="CH32" i="27"/>
  <c r="DL32" i="27"/>
  <c r="CV32" i="27"/>
  <c r="CF32" i="27"/>
  <c r="BQ32" i="27"/>
  <c r="BS32" i="27"/>
  <c r="BU32" i="27"/>
  <c r="BW32" i="27"/>
  <c r="BP32" i="27"/>
  <c r="BV32" i="27"/>
  <c r="BX32" i="27"/>
  <c r="BR32" i="27"/>
  <c r="T61" i="15"/>
  <c r="W169" i="27" s="1"/>
  <c r="P169" i="27"/>
  <c r="IQ69" i="27" s="1"/>
  <c r="HH43" i="15"/>
  <c r="FO151" i="27"/>
  <c r="HW43" i="15"/>
  <c r="GD151" i="27"/>
  <c r="GW23" i="15"/>
  <c r="FD131" i="27"/>
  <c r="GT41" i="15"/>
  <c r="FA149" i="27"/>
  <c r="HC28" i="15"/>
  <c r="FJ136" i="27"/>
  <c r="HB19" i="15"/>
  <c r="FI127" i="27"/>
  <c r="HF42" i="15"/>
  <c r="FM150" i="27"/>
  <c r="HR42" i="15"/>
  <c r="FY150" i="27"/>
  <c r="HD20" i="15"/>
  <c r="FK128" i="27"/>
  <c r="T76" i="15"/>
  <c r="W184" i="27" s="1"/>
  <c r="P184" i="27"/>
  <c r="IW84" i="27" s="1"/>
  <c r="IE19" i="15"/>
  <c r="GL127" i="27"/>
  <c r="HZ30" i="15"/>
  <c r="GG138" i="27"/>
  <c r="BV38" i="27"/>
  <c r="GY38" i="27"/>
  <c r="IS38" i="27" s="1"/>
  <c r="HC38" i="27"/>
  <c r="IW38" i="27" s="1"/>
  <c r="GU38" i="27"/>
  <c r="IO38" i="27" s="1"/>
  <c r="HB38" i="27"/>
  <c r="IV38" i="27" s="1"/>
  <c r="GT38" i="27"/>
  <c r="IN38" i="27" s="1"/>
  <c r="GV38" i="27"/>
  <c r="IP38" i="27" s="1"/>
  <c r="DT38" i="27"/>
  <c r="HA38" i="27"/>
  <c r="IU38" i="27" s="1"/>
  <c r="GZ38" i="27"/>
  <c r="IT38" i="27" s="1"/>
  <c r="DY38" i="27"/>
  <c r="DQ38" i="27"/>
  <c r="DI38" i="27"/>
  <c r="DA38" i="27"/>
  <c r="CS38" i="27"/>
  <c r="CK38" i="27"/>
  <c r="CC38" i="27"/>
  <c r="DS38" i="27"/>
  <c r="DJ38" i="27"/>
  <c r="CZ38" i="27"/>
  <c r="CQ38" i="27"/>
  <c r="CH38" i="27"/>
  <c r="DR38" i="27"/>
  <c r="DH38" i="27"/>
  <c r="CY38" i="27"/>
  <c r="CP38" i="27"/>
  <c r="CG38" i="27"/>
  <c r="GX38" i="27"/>
  <c r="IR38" i="27" s="1"/>
  <c r="DO38" i="27"/>
  <c r="DF38" i="27"/>
  <c r="CW38" i="27"/>
  <c r="CN38" i="27"/>
  <c r="CE38" i="27"/>
  <c r="GW38" i="27"/>
  <c r="IQ38" i="27" s="1"/>
  <c r="DV38" i="27"/>
  <c r="DL38" i="27"/>
  <c r="DC38" i="27"/>
  <c r="CT38" i="27"/>
  <c r="CJ38" i="27"/>
  <c r="CA38" i="27"/>
  <c r="DM38" i="27"/>
  <c r="CU38" i="27"/>
  <c r="CB38" i="27"/>
  <c r="DK38" i="27"/>
  <c r="CR38" i="27"/>
  <c r="DG38" i="27"/>
  <c r="CO38" i="27"/>
  <c r="DX38" i="27"/>
  <c r="DE38" i="27"/>
  <c r="CM38" i="27"/>
  <c r="DW38" i="27"/>
  <c r="DD38" i="27"/>
  <c r="CL38" i="27"/>
  <c r="DU38" i="27"/>
  <c r="DB38" i="27"/>
  <c r="CI38" i="27"/>
  <c r="DP38" i="27"/>
  <c r="CX38" i="27"/>
  <c r="CF38" i="27"/>
  <c r="DN38" i="27"/>
  <c r="CV38" i="27"/>
  <c r="CD38" i="27"/>
  <c r="BS38" i="27"/>
  <c r="BU38" i="27"/>
  <c r="BQ38" i="27"/>
  <c r="BW38" i="27"/>
  <c r="BP38" i="27"/>
  <c r="BR38" i="27"/>
  <c r="BX38" i="27"/>
  <c r="BT38" i="27"/>
  <c r="T60" i="15"/>
  <c r="W168" i="27" s="1"/>
  <c r="P168" i="27"/>
  <c r="IQ68" i="27" s="1"/>
  <c r="IE41" i="15"/>
  <c r="GL149" i="27"/>
  <c r="HB20" i="15"/>
  <c r="FI128" i="27"/>
  <c r="HO42" i="15"/>
  <c r="FV150" i="27"/>
  <c r="GZ19" i="15"/>
  <c r="FG127" i="27"/>
  <c r="HN41" i="15"/>
  <c r="FU149" i="27"/>
  <c r="HW42" i="15"/>
  <c r="GD150" i="27"/>
  <c r="HX28" i="15"/>
  <c r="GE136" i="27"/>
  <c r="GW43" i="15"/>
  <c r="FD151" i="27"/>
  <c r="IE17" i="15"/>
  <c r="GL125" i="27"/>
  <c r="HR19" i="15"/>
  <c r="FY127" i="27"/>
  <c r="HX22" i="27"/>
  <c r="JR22" i="27" s="1"/>
  <c r="HC52" i="27"/>
  <c r="IW52" i="27" s="1"/>
  <c r="GU52" i="27"/>
  <c r="IO52" i="27" s="1"/>
  <c r="DW52" i="27"/>
  <c r="DO52" i="27"/>
  <c r="DG52" i="27"/>
  <c r="CY52" i="27"/>
  <c r="CQ52" i="27"/>
  <c r="CI52" i="27"/>
  <c r="CA52" i="27"/>
  <c r="HB52" i="27"/>
  <c r="IV52" i="27" s="1"/>
  <c r="GT52" i="27"/>
  <c r="IN52" i="27" s="1"/>
  <c r="GY52" i="27"/>
  <c r="IS52" i="27" s="1"/>
  <c r="GX52" i="27"/>
  <c r="IR52" i="27" s="1"/>
  <c r="GV52" i="27"/>
  <c r="IP52" i="27" s="1"/>
  <c r="DU52" i="27"/>
  <c r="DL52" i="27"/>
  <c r="DC52" i="27"/>
  <c r="CT52" i="27"/>
  <c r="CK52" i="27"/>
  <c r="CB52" i="27"/>
  <c r="DT52" i="27"/>
  <c r="DK52" i="27"/>
  <c r="DB52" i="27"/>
  <c r="CS52" i="27"/>
  <c r="CJ52" i="27"/>
  <c r="DR52" i="27"/>
  <c r="DI52" i="27"/>
  <c r="CZ52" i="27"/>
  <c r="CP52" i="27"/>
  <c r="CG52" i="27"/>
  <c r="HA52" i="27"/>
  <c r="IU52" i="27" s="1"/>
  <c r="DQ52" i="27"/>
  <c r="DH52" i="27"/>
  <c r="CX52" i="27"/>
  <c r="CO52" i="27"/>
  <c r="CF52" i="27"/>
  <c r="DP52" i="27"/>
  <c r="CW52" i="27"/>
  <c r="CE52" i="27"/>
  <c r="GZ52" i="27"/>
  <c r="IT52" i="27" s="1"/>
  <c r="DN52" i="27"/>
  <c r="CV52" i="27"/>
  <c r="CD52" i="27"/>
  <c r="GW52" i="27"/>
  <c r="IQ52" i="27" s="1"/>
  <c r="DM52" i="27"/>
  <c r="CU52" i="27"/>
  <c r="CC52" i="27"/>
  <c r="DJ52" i="27"/>
  <c r="CR52" i="27"/>
  <c r="DY52" i="27"/>
  <c r="DF52" i="27"/>
  <c r="CN52" i="27"/>
  <c r="DX52" i="27"/>
  <c r="DE52" i="27"/>
  <c r="DV52" i="27"/>
  <c r="DD52" i="27"/>
  <c r="CL52" i="27"/>
  <c r="DS52" i="27"/>
  <c r="DA52" i="27"/>
  <c r="CH52" i="27"/>
  <c r="CM52" i="27"/>
  <c r="BU52" i="27"/>
  <c r="BW52" i="27"/>
  <c r="BQ52" i="27"/>
  <c r="BR52" i="27"/>
  <c r="BS52" i="27"/>
  <c r="BP52" i="27"/>
  <c r="BT52" i="27"/>
  <c r="BV52" i="27"/>
  <c r="BX52" i="27"/>
  <c r="GW19" i="15"/>
  <c r="FD127" i="27"/>
  <c r="GN47" i="15"/>
  <c r="DE155" i="27"/>
  <c r="GG21" i="15"/>
  <c r="GF129" i="27" s="1"/>
  <c r="CX129" i="27"/>
  <c r="FZ22" i="15"/>
  <c r="CQ130" i="27"/>
  <c r="GI32" i="15"/>
  <c r="CZ140" i="27"/>
  <c r="FQ37" i="15"/>
  <c r="FP145" i="27" s="1"/>
  <c r="CH145" i="27"/>
  <c r="GL45" i="15"/>
  <c r="DC153" i="27"/>
  <c r="FV18" i="15"/>
  <c r="CM126" i="27"/>
  <c r="GE36" i="15"/>
  <c r="GD144" i="27" s="1"/>
  <c r="CV144" i="27"/>
  <c r="GB37" i="15"/>
  <c r="CS145" i="27"/>
  <c r="FM14" i="15"/>
  <c r="CD122" i="27"/>
  <c r="FZ25" i="15"/>
  <c r="FY133" i="27" s="1"/>
  <c r="CQ133" i="27"/>
  <c r="GC11" i="15"/>
  <c r="GB119" i="27" s="1"/>
  <c r="CT119" i="27"/>
  <c r="FS33" i="15"/>
  <c r="FR141" i="27" s="1"/>
  <c r="CJ141" i="27"/>
  <c r="FR37" i="15"/>
  <c r="FQ145" i="27" s="1"/>
  <c r="CI145" i="27"/>
  <c r="FS37" i="15"/>
  <c r="FR145" i="27" s="1"/>
  <c r="CJ145" i="27"/>
  <c r="FM44" i="15"/>
  <c r="FL152" i="27" s="1"/>
  <c r="CD152" i="27"/>
  <c r="FV22" i="15"/>
  <c r="FU130" i="27" s="1"/>
  <c r="CM130" i="27"/>
  <c r="FD15" i="15"/>
  <c r="FC123" i="27" s="1"/>
  <c r="BU123" i="27"/>
  <c r="GC45" i="15"/>
  <c r="GB153" i="27" s="1"/>
  <c r="CT153" i="27"/>
  <c r="FX24" i="15"/>
  <c r="CO132" i="27"/>
  <c r="GN32" i="15"/>
  <c r="GM140" i="27" s="1"/>
  <c r="DE140" i="27"/>
  <c r="FH32" i="15"/>
  <c r="FG140" i="27" s="1"/>
  <c r="BY140" i="27"/>
  <c r="GB14" i="15"/>
  <c r="GA122" i="27" s="1"/>
  <c r="CS122" i="27"/>
  <c r="FV27" i="15"/>
  <c r="FU135" i="27" s="1"/>
  <c r="CM135" i="27"/>
  <c r="FL12" i="15"/>
  <c r="FK120" i="27" s="1"/>
  <c r="CC120" i="27"/>
  <c r="FW40" i="15"/>
  <c r="FV148" i="27" s="1"/>
  <c r="CN148" i="27"/>
  <c r="FQ40" i="15"/>
  <c r="FP148" i="27" s="1"/>
  <c r="CH148" i="27"/>
  <c r="GE13" i="15"/>
  <c r="GD121" i="27" s="1"/>
  <c r="CV121" i="27"/>
  <c r="FS16" i="15"/>
  <c r="FR124" i="27" s="1"/>
  <c r="CJ124" i="27"/>
  <c r="GF38" i="15"/>
  <c r="GE146" i="27" s="1"/>
  <c r="CW146" i="27"/>
  <c r="FE18" i="15"/>
  <c r="FD126" i="27" s="1"/>
  <c r="BV126" i="27"/>
  <c r="FQ25" i="15"/>
  <c r="FP133" i="27" s="1"/>
  <c r="CH133" i="27"/>
  <c r="GJ35" i="15"/>
  <c r="GI143" i="27" s="1"/>
  <c r="DA143" i="27"/>
  <c r="FW21" i="15"/>
  <c r="FV129" i="27" s="1"/>
  <c r="CN129" i="27"/>
  <c r="FH39" i="15"/>
  <c r="FG147" i="27" s="1"/>
  <c r="BY147" i="27"/>
  <c r="FR39" i="15"/>
  <c r="FQ147" i="27" s="1"/>
  <c r="CI147" i="27"/>
  <c r="FD46" i="15"/>
  <c r="FC154" i="27" s="1"/>
  <c r="BU154" i="27"/>
  <c r="FP33" i="15"/>
  <c r="FO141" i="27" s="1"/>
  <c r="CG141" i="27"/>
  <c r="GC37" i="15"/>
  <c r="GB145" i="27" s="1"/>
  <c r="CT145" i="27"/>
  <c r="FO44" i="15"/>
  <c r="FN152" i="27" s="1"/>
  <c r="CF152" i="27"/>
  <c r="FU22" i="15"/>
  <c r="FT130" i="27" s="1"/>
  <c r="CL130" i="27"/>
  <c r="GM15" i="15"/>
  <c r="GL123" i="27" s="1"/>
  <c r="DD123" i="27"/>
  <c r="FN15" i="15"/>
  <c r="FM123" i="27" s="1"/>
  <c r="CE123" i="27"/>
  <c r="FL37" i="15"/>
  <c r="FK145" i="27" s="1"/>
  <c r="CC145" i="27"/>
  <c r="FR22" i="15"/>
  <c r="FQ130" i="27" s="1"/>
  <c r="CI130" i="27"/>
  <c r="GI15" i="15"/>
  <c r="GH123" i="27" s="1"/>
  <c r="CZ123" i="27"/>
  <c r="FG36" i="15"/>
  <c r="FF144" i="27" s="1"/>
  <c r="BX144" i="27"/>
  <c r="FL45" i="15"/>
  <c r="CC153" i="27"/>
  <c r="GG27" i="15"/>
  <c r="CX135" i="27"/>
  <c r="GM46" i="15"/>
  <c r="GL154" i="27" s="1"/>
  <c r="DD154" i="27"/>
  <c r="FL34" i="15"/>
  <c r="FK142" i="27" s="1"/>
  <c r="CC142" i="27"/>
  <c r="FZ36" i="15"/>
  <c r="FY144" i="27" s="1"/>
  <c r="CQ144" i="27"/>
  <c r="GI45" i="15"/>
  <c r="GH153" i="27" s="1"/>
  <c r="CZ153" i="27"/>
  <c r="FX27" i="15"/>
  <c r="HP27" i="15" s="1"/>
  <c r="CO135" i="27"/>
  <c r="GJ18" i="15"/>
  <c r="GI126" i="27" s="1"/>
  <c r="DA126" i="27"/>
  <c r="GJ46" i="15"/>
  <c r="DA154" i="27"/>
  <c r="FJ34" i="15"/>
  <c r="CA142" i="27"/>
  <c r="FW36" i="15"/>
  <c r="CN144" i="27"/>
  <c r="GU31" i="15"/>
  <c r="DK139" i="27"/>
  <c r="HC42" i="15"/>
  <c r="DS150" i="27"/>
  <c r="HY28" i="15"/>
  <c r="EO136" i="27"/>
  <c r="HK29" i="15"/>
  <c r="EA137" i="27"/>
  <c r="HZ29" i="15"/>
  <c r="EP137" i="27"/>
  <c r="GU29" i="15"/>
  <c r="DK137" i="27"/>
  <c r="HI23" i="15"/>
  <c r="DY131" i="27"/>
  <c r="HG23" i="15"/>
  <c r="DW131" i="27"/>
  <c r="HQ31" i="15"/>
  <c r="EG139" i="27"/>
  <c r="HI43" i="15"/>
  <c r="DY151" i="27"/>
  <c r="IF28" i="15"/>
  <c r="EV136" i="27"/>
  <c r="IB17" i="15"/>
  <c r="ER125" i="27"/>
  <c r="HP31" i="15"/>
  <c r="EF139" i="27"/>
  <c r="HL26" i="15"/>
  <c r="EB134" i="27"/>
  <c r="ID26" i="15"/>
  <c r="ET134" i="27"/>
  <c r="HV26" i="15"/>
  <c r="EL134" i="27"/>
  <c r="HU26" i="15"/>
  <c r="EK134" i="27"/>
  <c r="IC26" i="15"/>
  <c r="ES134" i="27"/>
  <c r="HM17" i="15"/>
  <c r="EC125" i="27"/>
  <c r="HU17" i="15"/>
  <c r="EK125" i="27"/>
  <c r="IA17" i="15"/>
  <c r="EQ125" i="27"/>
  <c r="HD31" i="15"/>
  <c r="DT139" i="27"/>
  <c r="HO31" i="15"/>
  <c r="EE139" i="27"/>
  <c r="HP41" i="15"/>
  <c r="EF149" i="27"/>
  <c r="HU42" i="15"/>
  <c r="EK150" i="27"/>
  <c r="HI42" i="15"/>
  <c r="DY150" i="27"/>
  <c r="HV23" i="15"/>
  <c r="EL131" i="27"/>
  <c r="HF29" i="15"/>
  <c r="DV137" i="27"/>
  <c r="GZ29" i="15"/>
  <c r="DP137" i="27"/>
  <c r="HU41" i="15"/>
  <c r="EK149" i="27"/>
  <c r="IA41" i="15"/>
  <c r="EQ149" i="27"/>
  <c r="HR20" i="15"/>
  <c r="FY128" i="27"/>
  <c r="HG20" i="15"/>
  <c r="FN128" i="27"/>
  <c r="T67" i="15"/>
  <c r="W175" i="27" s="1"/>
  <c r="P175" i="27"/>
  <c r="IR75" i="27" s="1"/>
  <c r="T50" i="15"/>
  <c r="W158" i="27" s="1"/>
  <c r="P158" i="27"/>
  <c r="IN58" i="27" s="1"/>
  <c r="JA58" i="27" s="1"/>
  <c r="HL23" i="15"/>
  <c r="FS131" i="27"/>
  <c r="HA23" i="15"/>
  <c r="FH131" i="27"/>
  <c r="GV42" i="15"/>
  <c r="FC150" i="27"/>
  <c r="IB21" i="27"/>
  <c r="JV21" i="27" s="1"/>
  <c r="GZ41" i="15"/>
  <c r="FG149" i="27"/>
  <c r="HY22" i="27"/>
  <c r="JS22" i="27" s="1"/>
  <c r="T77" i="15"/>
  <c r="W185" i="27" s="1"/>
  <c r="P185" i="27"/>
  <c r="IS85" i="27" s="1"/>
  <c r="HA41" i="15"/>
  <c r="FH149" i="27"/>
  <c r="GT28" i="15"/>
  <c r="FA136" i="27"/>
  <c r="HT20" i="15"/>
  <c r="GA128" i="27"/>
  <c r="FK35" i="15"/>
  <c r="CB143" i="27"/>
  <c r="FI24" i="15"/>
  <c r="BZ132" i="27"/>
  <c r="FD33" i="15"/>
  <c r="FC141" i="27" s="1"/>
  <c r="BU141" i="27"/>
  <c r="FE32" i="15"/>
  <c r="BV140" i="27"/>
  <c r="FK11" i="15"/>
  <c r="CB119" i="27"/>
  <c r="FF34" i="15"/>
  <c r="FE142" i="27" s="1"/>
  <c r="BW142" i="27"/>
  <c r="FX25" i="15"/>
  <c r="HP25" i="15" s="1"/>
  <c r="CO133" i="27"/>
  <c r="GA46" i="15"/>
  <c r="FZ154" i="27" s="1"/>
  <c r="CR154" i="27"/>
  <c r="GO34" i="15"/>
  <c r="DF142" i="27"/>
  <c r="GB36" i="15"/>
  <c r="CS144" i="27"/>
  <c r="GH36" i="15"/>
  <c r="CY144" i="27"/>
  <c r="FY47" i="15"/>
  <c r="FX155" i="27" s="1"/>
  <c r="CP155" i="27"/>
  <c r="GK24" i="15"/>
  <c r="GJ132" i="27" s="1"/>
  <c r="DB132" i="27"/>
  <c r="GE24" i="15"/>
  <c r="GD132" i="27" s="1"/>
  <c r="CV132" i="27"/>
  <c r="FT32" i="15"/>
  <c r="FS140" i="27" s="1"/>
  <c r="CK140" i="27"/>
  <c r="GE14" i="15"/>
  <c r="GD122" i="27" s="1"/>
  <c r="CV122" i="27"/>
  <c r="FD12" i="15"/>
  <c r="BU120" i="27"/>
  <c r="FQ12" i="15"/>
  <c r="CH120" i="27"/>
  <c r="GB40" i="15"/>
  <c r="CS148" i="27"/>
  <c r="FK13" i="15"/>
  <c r="CB121" i="27"/>
  <c r="GM16" i="15"/>
  <c r="DD124" i="27"/>
  <c r="GL38" i="15"/>
  <c r="DC146" i="27"/>
  <c r="FN38" i="15"/>
  <c r="CE146" i="27"/>
  <c r="FG18" i="15"/>
  <c r="BX126" i="27"/>
  <c r="GG25" i="15"/>
  <c r="CX133" i="27"/>
  <c r="FB35" i="15"/>
  <c r="BS143" i="27"/>
  <c r="FL21" i="15"/>
  <c r="CC129" i="27"/>
  <c r="FF21" i="15"/>
  <c r="BW129" i="27"/>
  <c r="GI39" i="15"/>
  <c r="CZ147" i="27"/>
  <c r="GE11" i="15"/>
  <c r="CV119" i="27"/>
  <c r="FV34" i="15"/>
  <c r="CM142" i="27"/>
  <c r="FL33" i="15"/>
  <c r="CC141" i="27"/>
  <c r="GN44" i="15"/>
  <c r="DE152" i="27"/>
  <c r="FW15" i="15"/>
  <c r="CN123" i="27"/>
  <c r="GL47" i="15"/>
  <c r="DC155" i="27"/>
  <c r="FN24" i="15"/>
  <c r="CE132" i="27"/>
  <c r="FQ24" i="15"/>
  <c r="CH132" i="27"/>
  <c r="FN32" i="15"/>
  <c r="CE140" i="27"/>
  <c r="GD14" i="15"/>
  <c r="CU122" i="27"/>
  <c r="GE12" i="15"/>
  <c r="CV120" i="27"/>
  <c r="GD12" i="15"/>
  <c r="CU120" i="27"/>
  <c r="FM40" i="15"/>
  <c r="CD148" i="27"/>
  <c r="GM13" i="15"/>
  <c r="DD121" i="27"/>
  <c r="FT16" i="15"/>
  <c r="CK124" i="27"/>
  <c r="FK38" i="15"/>
  <c r="CB146" i="27"/>
  <c r="FX38" i="15"/>
  <c r="CO146" i="27"/>
  <c r="GL25" i="15"/>
  <c r="DC133" i="27"/>
  <c r="FF35" i="15"/>
  <c r="BW143" i="27"/>
  <c r="GJ21" i="15"/>
  <c r="DA129" i="27"/>
  <c r="FV21" i="15"/>
  <c r="CM129" i="27"/>
  <c r="FO39" i="15"/>
  <c r="FN147" i="27" s="1"/>
  <c r="CF147" i="27"/>
  <c r="GH11" i="15"/>
  <c r="GG119" i="27" s="1"/>
  <c r="CY119" i="27"/>
  <c r="FC34" i="15"/>
  <c r="FB142" i="27" s="1"/>
  <c r="BT142" i="27"/>
  <c r="GL33" i="15"/>
  <c r="GK141" i="27" s="1"/>
  <c r="DC141" i="27"/>
  <c r="FZ37" i="15"/>
  <c r="FY145" i="27" s="1"/>
  <c r="CQ145" i="27"/>
  <c r="FZ44" i="15"/>
  <c r="FY152" i="27" s="1"/>
  <c r="CQ152" i="27"/>
  <c r="FF22" i="15"/>
  <c r="FE130" i="27" s="1"/>
  <c r="BW130" i="27"/>
  <c r="FJ22" i="15"/>
  <c r="FI130" i="27" s="1"/>
  <c r="CA130" i="27"/>
  <c r="GF15" i="15"/>
  <c r="GE123" i="27" s="1"/>
  <c r="CW123" i="27"/>
  <c r="IG42" i="15"/>
  <c r="EW150" i="27"/>
  <c r="GX42" i="15"/>
  <c r="DN150" i="27"/>
  <c r="HL28" i="15"/>
  <c r="EB136" i="27"/>
  <c r="HA29" i="15"/>
  <c r="DQ137" i="27"/>
  <c r="IE29" i="15"/>
  <c r="EU137" i="27"/>
  <c r="HH29" i="15"/>
  <c r="DX137" i="27"/>
  <c r="IB23" i="15"/>
  <c r="ER131" i="27"/>
  <c r="GU23" i="15"/>
  <c r="DK131" i="27"/>
  <c r="HM42" i="15"/>
  <c r="EC150" i="27"/>
  <c r="HE31" i="15"/>
  <c r="DU139" i="27"/>
  <c r="HQ28" i="15"/>
  <c r="EG136" i="27"/>
  <c r="HM41" i="15"/>
  <c r="FT149" i="27"/>
  <c r="HF31" i="15"/>
  <c r="DV139" i="27"/>
  <c r="HG31" i="15"/>
  <c r="DW139" i="27"/>
  <c r="IF26" i="15"/>
  <c r="EV134" i="27"/>
  <c r="HW26" i="15"/>
  <c r="EM134" i="27"/>
  <c r="IA26" i="15"/>
  <c r="EQ134" i="27"/>
  <c r="HR26" i="15"/>
  <c r="EH134" i="27"/>
  <c r="HX26" i="15"/>
  <c r="EN134" i="27"/>
  <c r="ID43" i="15"/>
  <c r="ET151" i="27"/>
  <c r="HP17" i="15"/>
  <c r="EF125" i="27"/>
  <c r="HG17" i="15"/>
  <c r="DW125" i="27"/>
  <c r="GX31" i="15"/>
  <c r="DN139" i="27"/>
  <c r="HN43" i="15"/>
  <c r="ED151" i="27"/>
  <c r="IC28" i="15"/>
  <c r="ES136" i="27"/>
  <c r="HO41" i="15"/>
  <c r="EE149" i="27"/>
  <c r="GY41" i="15"/>
  <c r="DO149" i="27"/>
  <c r="IA23" i="15"/>
  <c r="EQ131" i="27"/>
  <c r="HU28" i="15"/>
  <c r="EK136" i="27"/>
  <c r="HZ31" i="15"/>
  <c r="EP139" i="27"/>
  <c r="HV29" i="15"/>
  <c r="EL137" i="27"/>
  <c r="GX29" i="15"/>
  <c r="DN137" i="27"/>
  <c r="BT40" i="27"/>
  <c r="HC40" i="27"/>
  <c r="IW40" i="27" s="1"/>
  <c r="GU40" i="27"/>
  <c r="IO40" i="27" s="1"/>
  <c r="HB40" i="27"/>
  <c r="IV40" i="27" s="1"/>
  <c r="GT40" i="27"/>
  <c r="IN40" i="27" s="1"/>
  <c r="GY40" i="27"/>
  <c r="IS40" i="27" s="1"/>
  <c r="GX40" i="27"/>
  <c r="IR40" i="27" s="1"/>
  <c r="HA40" i="27"/>
  <c r="IU40" i="27" s="1"/>
  <c r="GZ40" i="27"/>
  <c r="IT40" i="27" s="1"/>
  <c r="DV40" i="27"/>
  <c r="DN40" i="27"/>
  <c r="DF40" i="27"/>
  <c r="CX40" i="27"/>
  <c r="CP40" i="27"/>
  <c r="CH40" i="27"/>
  <c r="GV40" i="27"/>
  <c r="IP40" i="27" s="1"/>
  <c r="DS40" i="27"/>
  <c r="DK40" i="27"/>
  <c r="DC40" i="27"/>
  <c r="CU40" i="27"/>
  <c r="CM40" i="27"/>
  <c r="CE40" i="27"/>
  <c r="GW40" i="27"/>
  <c r="IQ40" i="27" s="1"/>
  <c r="DX40" i="27"/>
  <c r="DM40" i="27"/>
  <c r="DB40" i="27"/>
  <c r="CR40" i="27"/>
  <c r="CG40" i="27"/>
  <c r="DW40" i="27"/>
  <c r="DL40" i="27"/>
  <c r="DA40" i="27"/>
  <c r="CQ40" i="27"/>
  <c r="CF40" i="27"/>
  <c r="DT40" i="27"/>
  <c r="DI40" i="27"/>
  <c r="CY40" i="27"/>
  <c r="CN40" i="27"/>
  <c r="CC40" i="27"/>
  <c r="DP40" i="27"/>
  <c r="DE40" i="27"/>
  <c r="CT40" i="27"/>
  <c r="CJ40" i="27"/>
  <c r="DQ40" i="27"/>
  <c r="CV40" i="27"/>
  <c r="CA40" i="27"/>
  <c r="DO40" i="27"/>
  <c r="CS40" i="27"/>
  <c r="DJ40" i="27"/>
  <c r="CO40" i="27"/>
  <c r="DH40" i="27"/>
  <c r="CL40" i="27"/>
  <c r="DG40" i="27"/>
  <c r="CK40" i="27"/>
  <c r="DY40" i="27"/>
  <c r="DD40" i="27"/>
  <c r="CI40" i="27"/>
  <c r="DU40" i="27"/>
  <c r="CZ40" i="27"/>
  <c r="CD40" i="27"/>
  <c r="DR40" i="27"/>
  <c r="CW40" i="27"/>
  <c r="CB40" i="27"/>
  <c r="BQ40" i="27"/>
  <c r="BS40" i="27"/>
  <c r="BU40" i="27"/>
  <c r="BW40" i="27"/>
  <c r="BP40" i="27"/>
  <c r="BV40" i="27"/>
  <c r="BX40" i="27"/>
  <c r="BR40" i="27"/>
  <c r="T75" i="15"/>
  <c r="W183" i="27" s="1"/>
  <c r="P183" i="27"/>
  <c r="IU83" i="27" s="1"/>
  <c r="GY20" i="15"/>
  <c r="FF128" i="27"/>
  <c r="IG19" i="15"/>
  <c r="GN127" i="27"/>
  <c r="IB42" i="15"/>
  <c r="GI150" i="27"/>
  <c r="HE30" i="15"/>
  <c r="FL138" i="27"/>
  <c r="IC20" i="15"/>
  <c r="GJ128" i="27"/>
  <c r="IE20" i="15"/>
  <c r="GL128" i="27"/>
  <c r="GT42" i="15"/>
  <c r="FA150" i="27"/>
  <c r="HZ19" i="15"/>
  <c r="GG127" i="27"/>
  <c r="HV20" i="15"/>
  <c r="GC128" i="27"/>
  <c r="HA20" i="15"/>
  <c r="FH128" i="27"/>
  <c r="HU20" i="15"/>
  <c r="GB128" i="27"/>
  <c r="GX19" i="15"/>
  <c r="FE127" i="27"/>
  <c r="T59" i="15"/>
  <c r="W167" i="27" s="1"/>
  <c r="P167" i="27"/>
  <c r="IN67" i="27" s="1"/>
  <c r="HP28" i="15"/>
  <c r="FW136" i="27"/>
  <c r="HE19" i="15"/>
  <c r="FL127" i="27"/>
  <c r="HV21" i="27"/>
  <c r="JP21" i="27" s="1"/>
  <c r="HU21" i="27"/>
  <c r="JO21" i="27" s="1"/>
  <c r="T73" i="15"/>
  <c r="W181" i="27" s="1"/>
  <c r="P181" i="27"/>
  <c r="IN81" i="27" s="1"/>
  <c r="T65" i="15"/>
  <c r="W173" i="27" s="1"/>
  <c r="P173" i="27"/>
  <c r="IT73" i="27" s="1"/>
  <c r="HF19" i="15"/>
  <c r="FM127" i="27"/>
  <c r="HP19" i="15"/>
  <c r="FW127" i="27"/>
  <c r="IB20" i="15"/>
  <c r="GI128" i="27"/>
  <c r="HT30" i="15"/>
  <c r="GA138" i="27"/>
  <c r="HC19" i="15"/>
  <c r="FJ127" i="27"/>
  <c r="GV20" i="15"/>
  <c r="FC128" i="27"/>
  <c r="HS30" i="15"/>
  <c r="FZ138" i="27"/>
  <c r="HM28" i="15"/>
  <c r="FT136" i="27"/>
  <c r="HU31" i="15"/>
  <c r="GB139" i="27"/>
  <c r="HU23" i="15"/>
  <c r="GB131" i="27"/>
  <c r="HT22" i="27"/>
  <c r="JN22" i="27" s="1"/>
  <c r="HZ22" i="27"/>
  <c r="JT22" i="27" s="1"/>
  <c r="HO19" i="15"/>
  <c r="FV127" i="27"/>
  <c r="GA12" i="15"/>
  <c r="CR120" i="27"/>
  <c r="GF25" i="15"/>
  <c r="CW133" i="27"/>
  <c r="FC24" i="15"/>
  <c r="BT132" i="27"/>
  <c r="FZ38" i="15"/>
  <c r="CQ146" i="27"/>
  <c r="FY34" i="15"/>
  <c r="FX142" i="27" s="1"/>
  <c r="CP142" i="27"/>
  <c r="GG22" i="15"/>
  <c r="CX130" i="27"/>
  <c r="GK25" i="15"/>
  <c r="GJ133" i="27" s="1"/>
  <c r="DB133" i="27"/>
  <c r="FL11" i="15"/>
  <c r="CC119" i="27"/>
  <c r="GK13" i="15"/>
  <c r="DB121" i="27"/>
  <c r="GM12" i="15"/>
  <c r="GL120" i="27" s="1"/>
  <c r="DD120" i="27"/>
  <c r="GC15" i="15"/>
  <c r="CT123" i="27"/>
  <c r="GL40" i="15"/>
  <c r="DC148" i="27"/>
  <c r="FE22" i="15"/>
  <c r="FD130" i="27" s="1"/>
  <c r="BV130" i="27"/>
  <c r="GE34" i="15"/>
  <c r="CV142" i="27"/>
  <c r="FO36" i="15"/>
  <c r="CF144" i="27"/>
  <c r="GH45" i="15"/>
  <c r="CY153" i="27"/>
  <c r="FS47" i="15"/>
  <c r="CJ155" i="27"/>
  <c r="GK27" i="15"/>
  <c r="DB135" i="27"/>
  <c r="GB18" i="15"/>
  <c r="CS126" i="27"/>
  <c r="GD18" i="15"/>
  <c r="CU126" i="27"/>
  <c r="FR35" i="15"/>
  <c r="CI143" i="27"/>
  <c r="FF46" i="15"/>
  <c r="FE154" i="27" s="1"/>
  <c r="BW154" i="27"/>
  <c r="FN36" i="15"/>
  <c r="FM144" i="27" s="1"/>
  <c r="CE144" i="27"/>
  <c r="GW17" i="15"/>
  <c r="DM125" i="27"/>
  <c r="HA31" i="15"/>
  <c r="DQ139" i="27"/>
  <c r="HE28" i="15"/>
  <c r="DU136" i="27"/>
  <c r="HC29" i="15"/>
  <c r="DS137" i="27"/>
  <c r="GW29" i="15"/>
  <c r="DM137" i="27"/>
  <c r="HL42" i="15"/>
  <c r="EB150" i="27"/>
  <c r="HK23" i="15"/>
  <c r="EA131" i="27"/>
  <c r="GZ23" i="15"/>
  <c r="DP131" i="27"/>
  <c r="HX42" i="15"/>
  <c r="EN150" i="27"/>
  <c r="HK31" i="15"/>
  <c r="EA139" i="27"/>
  <c r="HV28" i="15"/>
  <c r="EL136" i="27"/>
  <c r="HO43" i="15"/>
  <c r="EE151" i="27"/>
  <c r="HI17" i="15"/>
  <c r="DY125" i="27"/>
  <c r="HJ31" i="15"/>
  <c r="DZ139" i="27"/>
  <c r="HK26" i="15"/>
  <c r="EA134" i="27"/>
  <c r="HB26" i="15"/>
  <c r="DR134" i="27"/>
  <c r="GV26" i="15"/>
  <c r="DL134" i="27"/>
  <c r="GU26" i="15"/>
  <c r="DK134" i="27"/>
  <c r="IF43" i="15"/>
  <c r="EV151" i="27"/>
  <c r="IG17" i="15"/>
  <c r="EW125" i="27"/>
  <c r="HF17" i="15"/>
  <c r="DV125" i="27"/>
  <c r="HV17" i="15"/>
  <c r="EL125" i="27"/>
  <c r="HO29" i="15"/>
  <c r="EE137" i="27"/>
  <c r="IC41" i="15"/>
  <c r="ES149" i="27"/>
  <c r="HD41" i="15"/>
  <c r="DT149" i="27"/>
  <c r="GW42" i="15"/>
  <c r="DM150" i="27"/>
  <c r="HQ29" i="15"/>
  <c r="EG137" i="27"/>
  <c r="HE42" i="15"/>
  <c r="DU150" i="27"/>
  <c r="HD29" i="15"/>
  <c r="DT137" i="27"/>
  <c r="HT29" i="15"/>
  <c r="EJ137" i="27"/>
  <c r="T72" i="15"/>
  <c r="W180" i="27" s="1"/>
  <c r="P180" i="27"/>
  <c r="IW80" i="27" s="1"/>
  <c r="T66" i="15"/>
  <c r="W174" i="27" s="1"/>
  <c r="P174" i="27"/>
  <c r="IN74" i="27" s="1"/>
  <c r="IB28" i="15"/>
  <c r="GI136" i="27"/>
  <c r="BR26" i="27"/>
  <c r="GY26" i="27"/>
  <c r="IS26" i="27" s="1"/>
  <c r="JF26" i="27" s="1"/>
  <c r="HC26" i="27"/>
  <c r="IW26" i="27" s="1"/>
  <c r="JJ26" i="27" s="1"/>
  <c r="GU26" i="27"/>
  <c r="IO26" i="27" s="1"/>
  <c r="JB26" i="27" s="1"/>
  <c r="HB26" i="27"/>
  <c r="IV26" i="27" s="1"/>
  <c r="JI26" i="27" s="1"/>
  <c r="GT26" i="27"/>
  <c r="IN26" i="27" s="1"/>
  <c r="JA26" i="27" s="1"/>
  <c r="GZ26" i="27"/>
  <c r="IT26" i="27" s="1"/>
  <c r="JG26" i="27" s="1"/>
  <c r="GX26" i="27"/>
  <c r="IR26" i="27" s="1"/>
  <c r="JE26" i="27" s="1"/>
  <c r="GW26" i="27"/>
  <c r="IQ26" i="27" s="1"/>
  <c r="JD26" i="27" s="1"/>
  <c r="HA26" i="27"/>
  <c r="IU26" i="27" s="1"/>
  <c r="JH26" i="27" s="1"/>
  <c r="GV26" i="27"/>
  <c r="IP26" i="27" s="1"/>
  <c r="JC26" i="27" s="1"/>
  <c r="DX26" i="27"/>
  <c r="DP26" i="27"/>
  <c r="DH26" i="27"/>
  <c r="CZ26" i="27"/>
  <c r="CR26" i="27"/>
  <c r="CJ26" i="27"/>
  <c r="CB26" i="27"/>
  <c r="DU26" i="27"/>
  <c r="DM26" i="27"/>
  <c r="DE26" i="27"/>
  <c r="CW26" i="27"/>
  <c r="CO26" i="27"/>
  <c r="CG26" i="27"/>
  <c r="DQ26" i="27"/>
  <c r="DF26" i="27"/>
  <c r="CU26" i="27"/>
  <c r="CK26" i="27"/>
  <c r="DO26" i="27"/>
  <c r="DD26" i="27"/>
  <c r="CT26" i="27"/>
  <c r="CI26" i="27"/>
  <c r="DY26" i="27"/>
  <c r="DN26" i="27"/>
  <c r="DC26" i="27"/>
  <c r="CS26" i="27"/>
  <c r="CH26" i="27"/>
  <c r="DW26" i="27"/>
  <c r="DL26" i="27"/>
  <c r="DB26" i="27"/>
  <c r="CQ26" i="27"/>
  <c r="CF26" i="27"/>
  <c r="DV26" i="27"/>
  <c r="DK26" i="27"/>
  <c r="DA26" i="27"/>
  <c r="CP26" i="27"/>
  <c r="CE26" i="27"/>
  <c r="DT26" i="27"/>
  <c r="DJ26" i="27"/>
  <c r="CY26" i="27"/>
  <c r="CN26" i="27"/>
  <c r="CD26" i="27"/>
  <c r="DS26" i="27"/>
  <c r="DI26" i="27"/>
  <c r="CX26" i="27"/>
  <c r="CM26" i="27"/>
  <c r="CC26" i="27"/>
  <c r="DR26" i="27"/>
  <c r="DG26" i="27"/>
  <c r="CV26" i="27"/>
  <c r="CL26" i="27"/>
  <c r="CA26" i="27"/>
  <c r="BX26" i="27"/>
  <c r="BW26" i="27"/>
  <c r="BQ26" i="27"/>
  <c r="BS26" i="27"/>
  <c r="BU26" i="27"/>
  <c r="BT26" i="27"/>
  <c r="BV26" i="27"/>
  <c r="BP26" i="27"/>
  <c r="T62" i="15"/>
  <c r="W170" i="27" s="1"/>
  <c r="P170" i="27"/>
  <c r="IU70" i="27" s="1"/>
  <c r="HP30" i="15"/>
  <c r="FW138" i="27"/>
  <c r="HB30" i="15"/>
  <c r="FI138" i="27"/>
  <c r="HT43" i="15"/>
  <c r="GA151" i="27"/>
  <c r="HM19" i="15"/>
  <c r="FT127" i="27"/>
  <c r="HP23" i="15"/>
  <c r="FW131" i="27"/>
  <c r="HV19" i="15"/>
  <c r="GC127" i="27"/>
  <c r="HW21" i="27"/>
  <c r="JQ21" i="27" s="1"/>
  <c r="IC21" i="27"/>
  <c r="JW21" i="27" s="1"/>
  <c r="HK30" i="15"/>
  <c r="EA138" i="27"/>
  <c r="IB22" i="27"/>
  <c r="JV22" i="27" s="1"/>
  <c r="IA22" i="27"/>
  <c r="JU22" i="27" s="1"/>
  <c r="T49" i="15"/>
  <c r="W157" i="27" s="1"/>
  <c r="P157" i="27"/>
  <c r="IO57" i="27" s="1"/>
  <c r="JB57" i="27" s="1"/>
  <c r="IE42" i="15"/>
  <c r="GL150" i="27"/>
  <c r="HQ23" i="15"/>
  <c r="FX131" i="27"/>
  <c r="HI19" i="15"/>
  <c r="FP127" i="27"/>
  <c r="HO67" i="24"/>
  <c r="GY74" i="24"/>
  <c r="HT48" i="24"/>
  <c r="HO48" i="24"/>
  <c r="HW75" i="24"/>
  <c r="GW50" i="24"/>
  <c r="GV51" i="24"/>
  <c r="HV55" i="24"/>
  <c r="HF58" i="24"/>
  <c r="IC61" i="24"/>
  <c r="HM64" i="24"/>
  <c r="GX64" i="24"/>
  <c r="HE59" i="24"/>
  <c r="HE62" i="24"/>
  <c r="HL68" i="24"/>
  <c r="HN68" i="24"/>
  <c r="HG71" i="24"/>
  <c r="ID66" i="24"/>
  <c r="GZ69" i="24"/>
  <c r="IE72" i="24"/>
  <c r="HY62" i="24"/>
  <c r="GS54" i="24"/>
  <c r="HN58" i="24"/>
  <c r="HF68" i="24"/>
  <c r="HF72" i="24"/>
  <c r="GX63" i="24"/>
  <c r="HP67" i="24"/>
  <c r="GZ74" i="24"/>
  <c r="IC48" i="24"/>
  <c r="GY48" i="24"/>
  <c r="IB49" i="24"/>
  <c r="HN52" i="24"/>
  <c r="HT50" i="24"/>
  <c r="HN50" i="24"/>
  <c r="HN48" i="24"/>
  <c r="HN55" i="24"/>
  <c r="HW76" i="24"/>
  <c r="HK73" i="24"/>
  <c r="HL71" i="24"/>
  <c r="HE67" i="24"/>
  <c r="HE74" i="24"/>
  <c r="HZ48" i="24"/>
  <c r="HV76" i="24"/>
  <c r="HL75" i="24"/>
  <c r="GU52" i="24"/>
  <c r="HQ50" i="24"/>
  <c r="HS50" i="24"/>
  <c r="HZ53" i="24"/>
  <c r="HP54" i="24"/>
  <c r="HX57" i="24"/>
  <c r="HF73" i="24"/>
  <c r="HC55" i="24"/>
  <c r="HM55" i="24"/>
  <c r="HL58" i="24"/>
  <c r="GV61" i="24"/>
  <c r="HS64" i="24"/>
  <c r="IA59" i="24"/>
  <c r="HD59" i="24"/>
  <c r="HD68" i="24"/>
  <c r="HZ70" i="24"/>
  <c r="GY71" i="24"/>
  <c r="HF69" i="24"/>
  <c r="IC72" i="24"/>
  <c r="GY72" i="24"/>
  <c r="GV75" i="24"/>
  <c r="HA56" i="24"/>
  <c r="HU59" i="24"/>
  <c r="HO71" i="24"/>
  <c r="HR63" i="24"/>
  <c r="ID67" i="24"/>
  <c r="HN74" i="24"/>
  <c r="GV48" i="24"/>
  <c r="HL76" i="24"/>
  <c r="HD52" i="24"/>
  <c r="HA50" i="24"/>
  <c r="HB50" i="24"/>
  <c r="GT56" i="24"/>
  <c r="HJ54" i="24"/>
  <c r="HR60" i="24"/>
  <c r="HZ55" i="24"/>
  <c r="GV55" i="24"/>
  <c r="GV58" i="24"/>
  <c r="HS61" i="24"/>
  <c r="HC64" i="24"/>
  <c r="HK59" i="24"/>
  <c r="GW59" i="24"/>
  <c r="HT62" i="24"/>
  <c r="IA68" i="24"/>
  <c r="HK54" i="24"/>
  <c r="HZ60" i="24"/>
  <c r="HF55" i="24"/>
  <c r="IC58" i="24"/>
  <c r="HM61" i="24"/>
  <c r="GW64" i="24"/>
  <c r="HG64" i="24"/>
  <c r="ID59" i="24"/>
  <c r="HU68" i="24"/>
  <c r="ID68" i="24"/>
  <c r="HK70" i="24"/>
  <c r="HH71" i="24"/>
  <c r="HX72" i="24"/>
  <c r="IB58" i="24"/>
  <c r="GU68" i="24"/>
  <c r="HK67" i="24"/>
  <c r="IC67" i="24"/>
  <c r="HT74" i="24"/>
  <c r="HB48" i="24"/>
  <c r="HS75" i="24"/>
  <c r="IC75" i="24"/>
  <c r="HJ52" i="24"/>
  <c r="HO50" i="24"/>
  <c r="GY53" i="24"/>
  <c r="GZ56" i="24"/>
  <c r="HX60" i="24"/>
  <c r="GS55" i="24"/>
  <c r="HP58" i="24"/>
  <c r="HZ58" i="24"/>
  <c r="HX61" i="24"/>
  <c r="HI64" i="24"/>
  <c r="HQ59" i="24"/>
  <c r="HA62" i="24"/>
  <c r="HJ65" i="24"/>
  <c r="GT68" i="24"/>
  <c r="HM71" i="24"/>
  <c r="HL66" i="24"/>
  <c r="HS72" i="24"/>
  <c r="HN67" i="24"/>
  <c r="HM72" i="24"/>
  <c r="GX72" i="24"/>
  <c r="HG52" i="24"/>
  <c r="HW61" i="24"/>
  <c r="HK65" i="24"/>
  <c r="HQ67" i="24"/>
  <c r="HA74" i="24"/>
  <c r="HB74" i="24"/>
  <c r="HH48" i="24"/>
  <c r="HY75" i="24"/>
  <c r="HO49" i="24"/>
  <c r="HP52" i="24"/>
  <c r="HU50" i="24"/>
  <c r="IB56" i="24"/>
  <c r="HG56" i="24"/>
  <c r="HV51" i="24"/>
  <c r="HM60" i="24"/>
  <c r="HG55" i="24"/>
  <c r="ID58" i="24"/>
  <c r="HN61" i="24"/>
  <c r="GZ61" i="24"/>
  <c r="IE64" i="24"/>
  <c r="IE59" i="24"/>
  <c r="GZ68" i="24"/>
  <c r="HB69" i="24"/>
  <c r="GY57" i="24"/>
  <c r="HJ64" i="24"/>
  <c r="GZ65" i="24"/>
  <c r="HI67" i="24"/>
  <c r="IA74" i="24"/>
  <c r="GZ48" i="24"/>
  <c r="HI49" i="24"/>
  <c r="HH52" i="24"/>
  <c r="HM50" i="24"/>
  <c r="HT56" i="24"/>
  <c r="HN51" i="24"/>
  <c r="GX54" i="24"/>
  <c r="HP55" i="24"/>
  <c r="GZ58" i="24"/>
  <c r="IE61" i="24"/>
  <c r="HQ61" i="24"/>
  <c r="GS64" i="24"/>
  <c r="HW59" i="24"/>
  <c r="GR68" i="24"/>
  <c r="HX66" i="24"/>
  <c r="GU66" i="24"/>
  <c r="HQ72" i="24"/>
  <c r="HW67" i="24"/>
  <c r="FB11" i="15"/>
  <c r="FA119" i="27" s="1"/>
  <c r="BS119" i="27"/>
  <c r="IG364" i="27"/>
  <c r="JL364" i="27"/>
  <c r="JG364" i="27"/>
  <c r="IW364" i="27"/>
  <c r="IM364" i="27"/>
  <c r="IC364" i="27"/>
  <c r="HT364" i="27"/>
  <c r="IT364" i="27"/>
  <c r="IX364" i="27"/>
  <c r="IN364" i="27"/>
  <c r="ID364" i="27"/>
  <c r="HS364" i="27"/>
  <c r="HL364" i="27"/>
  <c r="JH364" i="27"/>
  <c r="BR266" i="27"/>
  <c r="BV266" i="27"/>
  <c r="BG267" i="27"/>
  <c r="BT265" i="27"/>
  <c r="BX265" i="27"/>
  <c r="BW265" i="27" s="1"/>
  <c r="BP265" i="27" s="1"/>
  <c r="BQ265" i="27"/>
  <c r="DP264" i="27"/>
  <c r="NR265" i="27"/>
  <c r="GI264" i="27" s="1"/>
  <c r="LF264" i="27" s="1"/>
  <c r="EH264" i="27"/>
  <c r="CN264" i="27"/>
  <c r="NH265" i="27"/>
  <c r="FY264" i="27" s="1"/>
  <c r="KV264" i="27" s="1"/>
  <c r="EE264" i="27"/>
  <c r="JC265" i="27" s="1"/>
  <c r="MP265" i="27"/>
  <c r="FG264" i="27" s="1"/>
  <c r="KD264" i="27" s="1"/>
  <c r="DM264" i="27"/>
  <c r="CV264" i="27"/>
  <c r="MR265" i="27"/>
  <c r="FI264" i="27" s="1"/>
  <c r="KF264" i="27" s="1"/>
  <c r="NW265" i="27"/>
  <c r="GN264" i="27" s="1"/>
  <c r="LK264" i="27" s="1"/>
  <c r="EI264" i="27"/>
  <c r="MY265" i="27"/>
  <c r="FP264" i="27" s="1"/>
  <c r="KM264" i="27" s="1"/>
  <c r="DS264" i="27"/>
  <c r="IQ265" i="27" s="1"/>
  <c r="DO264" i="27"/>
  <c r="EG264" i="27"/>
  <c r="DX264" i="27"/>
  <c r="NZ265" i="27"/>
  <c r="GQ264" i="27" s="1"/>
  <c r="LN264" i="27" s="1"/>
  <c r="MF265" i="27"/>
  <c r="EW264" i="27" s="1"/>
  <c r="JT264" i="27" s="1"/>
  <c r="CX264" i="27"/>
  <c r="NS265" i="27"/>
  <c r="GJ264" i="27" s="1"/>
  <c r="LG264" i="27" s="1"/>
  <c r="CF264" i="27"/>
  <c r="HD265" i="27" s="1"/>
  <c r="MZ265" i="27"/>
  <c r="FQ264" i="27" s="1"/>
  <c r="KN264" i="27" s="1"/>
  <c r="CH264" i="27"/>
  <c r="DF264" i="27"/>
  <c r="NF265" i="27"/>
  <c r="FW264" i="27" s="1"/>
  <c r="KT264" i="27" s="1"/>
  <c r="CU264" i="27"/>
  <c r="MI265" i="27"/>
  <c r="EZ264" i="27" s="1"/>
  <c r="JW264" i="27" s="1"/>
  <c r="NN265" i="27"/>
  <c r="GE264" i="27" s="1"/>
  <c r="LB264" i="27" s="1"/>
  <c r="MA265" i="27"/>
  <c r="ER264" i="27" s="1"/>
  <c r="JO264" i="27" s="1"/>
  <c r="NP265" i="27"/>
  <c r="GG264" i="27" s="1"/>
  <c r="LD264" i="27" s="1"/>
  <c r="CZ264" i="27"/>
  <c r="DK264" i="27"/>
  <c r="NX265" i="27"/>
  <c r="GO264" i="27" s="1"/>
  <c r="LL264" i="27" s="1"/>
  <c r="EF264" i="27"/>
  <c r="CL264" i="27"/>
  <c r="MN265" i="27"/>
  <c r="FE264" i="27" s="1"/>
  <c r="KB264" i="27" s="1"/>
  <c r="DI264" i="27"/>
  <c r="IG265" i="27" s="1"/>
  <c r="OD265" i="27"/>
  <c r="GU264" i="27" s="1"/>
  <c r="LR264" i="27" s="1"/>
  <c r="CP264" i="27"/>
  <c r="NK265" i="27"/>
  <c r="GB264" i="27" s="1"/>
  <c r="KY264" i="27" s="1"/>
  <c r="CS264" i="27"/>
  <c r="DQ264" i="27"/>
  <c r="NU265" i="27"/>
  <c r="GL264" i="27" s="1"/>
  <c r="LI264" i="27" s="1"/>
  <c r="EC264" i="27"/>
  <c r="MW265" i="27"/>
  <c r="FN264" i="27" s="1"/>
  <c r="KK264" i="27" s="1"/>
  <c r="OA265" i="27"/>
  <c r="GR264" i="27" s="1"/>
  <c r="LO264" i="27" s="1"/>
  <c r="MQ265" i="27"/>
  <c r="FH264" i="27" s="1"/>
  <c r="KE264" i="27" s="1"/>
  <c r="OE265" i="27"/>
  <c r="GV264" i="27" s="1"/>
  <c r="LS264" i="27" s="1"/>
  <c r="DR264" i="27"/>
  <c r="DW264" i="27"/>
  <c r="MD265" i="27"/>
  <c r="EU264" i="27" s="1"/>
  <c r="JR264" i="27" s="1"/>
  <c r="CT264" i="27"/>
  <c r="MV265" i="27"/>
  <c r="FM264" i="27" s="1"/>
  <c r="KJ264" i="27" s="1"/>
  <c r="DT264" i="27"/>
  <c r="CE264" i="27"/>
  <c r="DA264" i="27"/>
  <c r="NV265" i="27"/>
  <c r="GM264" i="27" s="1"/>
  <c r="LJ264" i="27" s="1"/>
  <c r="DD264" i="27"/>
  <c r="EB264" i="27"/>
  <c r="IZ265" i="27" s="1"/>
  <c r="CM264" i="27"/>
  <c r="MH265" i="27"/>
  <c r="EY264" i="27" s="1"/>
  <c r="JV264" i="27" s="1"/>
  <c r="NM265" i="27"/>
  <c r="GD264" i="27" s="1"/>
  <c r="LA264" i="27" s="1"/>
  <c r="DG264" i="27"/>
  <c r="NE265" i="27"/>
  <c r="FV264" i="27" s="1"/>
  <c r="KS264" i="27" s="1"/>
  <c r="BO265" i="27"/>
  <c r="NT265" i="27"/>
  <c r="GK264" i="27" s="1"/>
  <c r="LH264" i="27" s="1"/>
  <c r="EJ264" i="27"/>
  <c r="JH265" i="27" s="1"/>
  <c r="NO265" i="27"/>
  <c r="GF264" i="27" s="1"/>
  <c r="LC264" i="27" s="1"/>
  <c r="CJ264" i="27"/>
  <c r="HH265" i="27" s="1"/>
  <c r="ML265" i="27"/>
  <c r="FC264" i="27" s="1"/>
  <c r="JZ264" i="27" s="1"/>
  <c r="DB264" i="27"/>
  <c r="ND265" i="27"/>
  <c r="FU264" i="27" s="1"/>
  <c r="KR264" i="27" s="1"/>
  <c r="ED264" i="27"/>
  <c r="CO264" i="27"/>
  <c r="DL264" i="27"/>
  <c r="IJ265" i="27" s="1"/>
  <c r="OF265" i="27"/>
  <c r="GW264" i="27" s="1"/>
  <c r="LT264" i="27" s="1"/>
  <c r="DN264" i="27"/>
  <c r="IL265" i="27" s="1"/>
  <c r="EL264" i="27"/>
  <c r="EA264" i="27"/>
  <c r="MU265" i="27"/>
  <c r="FL264" i="27" s="1"/>
  <c r="KI264" i="27" s="1"/>
  <c r="NY265" i="27"/>
  <c r="GP264" i="27" s="1"/>
  <c r="LM264" i="27" s="1"/>
  <c r="MK265" i="27"/>
  <c r="FB264" i="27" s="1"/>
  <c r="JY264" i="27" s="1"/>
  <c r="NQ265" i="27"/>
  <c r="GH264" i="27" s="1"/>
  <c r="LE264" i="27" s="1"/>
  <c r="LZ265" i="27"/>
  <c r="EQ264" i="27" s="1"/>
  <c r="JN264" i="27" s="1"/>
  <c r="NB265" i="27"/>
  <c r="FS264" i="27" s="1"/>
  <c r="KP264" i="27" s="1"/>
  <c r="EK264" i="27"/>
  <c r="CR264" i="27"/>
  <c r="MT265" i="27"/>
  <c r="FK264" i="27" s="1"/>
  <c r="KH264" i="27" s="1"/>
  <c r="DJ264" i="27"/>
  <c r="NL265" i="27"/>
  <c r="GC264" i="27" s="1"/>
  <c r="KZ264" i="27" s="1"/>
  <c r="MB265" i="27"/>
  <c r="ES264" i="27" s="1"/>
  <c r="JP264" i="27" s="1"/>
  <c r="CY264" i="27"/>
  <c r="DV264" i="27"/>
  <c r="IT265" i="27" s="1"/>
  <c r="CG264" i="27"/>
  <c r="DY264" i="27"/>
  <c r="CI264" i="27"/>
  <c r="MG265" i="27"/>
  <c r="EX264" i="27" s="1"/>
  <c r="JU264" i="27" s="1"/>
  <c r="NI265" i="27"/>
  <c r="FZ264" i="27" s="1"/>
  <c r="KW264" i="27" s="1"/>
  <c r="DE264" i="27"/>
  <c r="IC265" i="27" s="1"/>
  <c r="NA265" i="27"/>
  <c r="FR264" i="27" s="1"/>
  <c r="KO264" i="27" s="1"/>
  <c r="OG265" i="27"/>
  <c r="GX264" i="27" s="1"/>
  <c r="LU264" i="27" s="1"/>
  <c r="MM265" i="27"/>
  <c r="FD264" i="27" s="1"/>
  <c r="KA264" i="27" s="1"/>
  <c r="CQ264" i="27"/>
  <c r="MO265" i="27"/>
  <c r="FF264" i="27" s="1"/>
  <c r="KC264" i="27" s="1"/>
  <c r="DH264" i="27"/>
  <c r="NJ265" i="27"/>
  <c r="GA264" i="27" s="1"/>
  <c r="KX264" i="27" s="1"/>
  <c r="DZ264" i="27"/>
  <c r="IX265" i="27" s="1"/>
  <c r="OB265" i="27"/>
  <c r="GS264" i="27" s="1"/>
  <c r="LP264" i="27" s="1"/>
  <c r="MX265" i="27"/>
  <c r="FO264" i="27" s="1"/>
  <c r="KL264" i="27" s="1"/>
  <c r="DU264" i="27"/>
  <c r="ME265" i="27"/>
  <c r="EV264" i="27" s="1"/>
  <c r="JS264" i="27" s="1"/>
  <c r="DC264" i="27"/>
  <c r="CK264" i="27"/>
  <c r="MC265" i="27"/>
  <c r="ET264" i="27" s="1"/>
  <c r="JQ264" i="27" s="1"/>
  <c r="NG265" i="27"/>
  <c r="FX264" i="27" s="1"/>
  <c r="KU264" i="27" s="1"/>
  <c r="CW264" i="27"/>
  <c r="MJ265" i="27"/>
  <c r="FA264" i="27" s="1"/>
  <c r="JX264" i="27" s="1"/>
  <c r="OC265" i="27"/>
  <c r="GT264" i="27" s="1"/>
  <c r="LQ264" i="27" s="1"/>
  <c r="NC265" i="27"/>
  <c r="FT264" i="27" s="1"/>
  <c r="KQ264" i="27" s="1"/>
  <c r="MS265" i="27"/>
  <c r="FJ264" i="27" s="1"/>
  <c r="KG264" i="27" s="1"/>
  <c r="HJ364" i="27"/>
  <c r="BW366" i="27"/>
  <c r="CA366" i="27"/>
  <c r="BL367" i="27"/>
  <c r="CP364" i="27"/>
  <c r="CX364" i="27"/>
  <c r="DF364" i="27"/>
  <c r="DN364" i="27"/>
  <c r="DV364" i="27"/>
  <c r="ED364" i="27"/>
  <c r="EL364" i="27"/>
  <c r="ME365" i="27"/>
  <c r="EV364" i="27" s="1"/>
  <c r="JS364" i="27" s="1"/>
  <c r="MM365" i="27"/>
  <c r="FD364" i="27" s="1"/>
  <c r="KA364" i="27" s="1"/>
  <c r="MU365" i="27"/>
  <c r="FL364" i="27" s="1"/>
  <c r="KI364" i="27" s="1"/>
  <c r="NC365" i="27"/>
  <c r="FT364" i="27" s="1"/>
  <c r="KQ364" i="27" s="1"/>
  <c r="NK365" i="27"/>
  <c r="GB364" i="27" s="1"/>
  <c r="KY364" i="27" s="1"/>
  <c r="NS365" i="27"/>
  <c r="GJ364" i="27" s="1"/>
  <c r="LG364" i="27" s="1"/>
  <c r="OA365" i="27"/>
  <c r="GR364" i="27" s="1"/>
  <c r="LO364" i="27" s="1"/>
  <c r="CK364" i="27"/>
  <c r="CS364" i="27"/>
  <c r="DA364" i="27"/>
  <c r="DI364" i="27"/>
  <c r="DQ364" i="27"/>
  <c r="DY364" i="27"/>
  <c r="EG364" i="27"/>
  <c r="EO364" i="27"/>
  <c r="CT364" i="27"/>
  <c r="DD364" i="27"/>
  <c r="DO364" i="27"/>
  <c r="DZ364" i="27"/>
  <c r="EJ364" i="27"/>
  <c r="CJ364" i="27"/>
  <c r="CU364" i="27"/>
  <c r="DE364" i="27"/>
  <c r="DP364" i="27"/>
  <c r="EA364" i="27"/>
  <c r="EK364" i="27"/>
  <c r="MH365" i="27"/>
  <c r="EY364" i="27" s="1"/>
  <c r="JV364" i="27" s="1"/>
  <c r="MQ365" i="27"/>
  <c r="FH364" i="27" s="1"/>
  <c r="KE364" i="27" s="1"/>
  <c r="MZ365" i="27"/>
  <c r="FQ364" i="27" s="1"/>
  <c r="KN364" i="27" s="1"/>
  <c r="NI365" i="27"/>
  <c r="NR365" i="27"/>
  <c r="GI364" i="27" s="1"/>
  <c r="LF364" i="27" s="1"/>
  <c r="OB365" i="27"/>
  <c r="GS364" i="27" s="1"/>
  <c r="LP364" i="27" s="1"/>
  <c r="OJ365" i="27"/>
  <c r="HA364" i="27" s="1"/>
  <c r="LX364" i="27" s="1"/>
  <c r="CL364" i="27"/>
  <c r="CV364" i="27"/>
  <c r="DG364" i="27"/>
  <c r="DR364" i="27"/>
  <c r="EB364" i="27"/>
  <c r="EM364" i="27"/>
  <c r="CM364" i="27"/>
  <c r="CW364" i="27"/>
  <c r="DH364" i="27"/>
  <c r="DS364" i="27"/>
  <c r="EC364" i="27"/>
  <c r="EN364" i="27"/>
  <c r="MJ365" i="27"/>
  <c r="FA364" i="27" s="1"/>
  <c r="JX364" i="27" s="1"/>
  <c r="MS365" i="27"/>
  <c r="FJ364" i="27" s="1"/>
  <c r="KG364" i="27" s="1"/>
  <c r="NB365" i="27"/>
  <c r="FS364" i="27" s="1"/>
  <c r="KP364" i="27" s="1"/>
  <c r="NL365" i="27"/>
  <c r="GC364" i="27" s="1"/>
  <c r="KZ364" i="27" s="1"/>
  <c r="NU365" i="27"/>
  <c r="GL364" i="27" s="1"/>
  <c r="LI364" i="27" s="1"/>
  <c r="OD365" i="27"/>
  <c r="GU364" i="27" s="1"/>
  <c r="LR364" i="27" s="1"/>
  <c r="OL365" i="27"/>
  <c r="HC364" i="27" s="1"/>
  <c r="LZ364" i="27" s="1"/>
  <c r="CN364" i="27"/>
  <c r="CY364" i="27"/>
  <c r="DJ364" i="27"/>
  <c r="DT364" i="27"/>
  <c r="EE364" i="27"/>
  <c r="EP364" i="27"/>
  <c r="CR364" i="27"/>
  <c r="DC364" i="27"/>
  <c r="DM364" i="27"/>
  <c r="DX364" i="27"/>
  <c r="EI364" i="27"/>
  <c r="MF365" i="27"/>
  <c r="EW364" i="27" s="1"/>
  <c r="JT364" i="27" s="1"/>
  <c r="MO365" i="27"/>
  <c r="FF364" i="27" s="1"/>
  <c r="KC364" i="27" s="1"/>
  <c r="MX365" i="27"/>
  <c r="FO364" i="27" s="1"/>
  <c r="KL364" i="27" s="1"/>
  <c r="NG365" i="27"/>
  <c r="FX364" i="27" s="1"/>
  <c r="KU364" i="27" s="1"/>
  <c r="NP365" i="27"/>
  <c r="GG364" i="27" s="1"/>
  <c r="LD364" i="27" s="1"/>
  <c r="NY365" i="27"/>
  <c r="GP364" i="27" s="1"/>
  <c r="LM364" i="27" s="1"/>
  <c r="OH365" i="27"/>
  <c r="GY364" i="27" s="1"/>
  <c r="LV364" i="27" s="1"/>
  <c r="DW364" i="27"/>
  <c r="MI365" i="27"/>
  <c r="EZ364" i="27" s="1"/>
  <c r="JW364" i="27" s="1"/>
  <c r="MW365" i="27"/>
  <c r="FN364" i="27" s="1"/>
  <c r="KK364" i="27" s="1"/>
  <c r="NM365" i="27"/>
  <c r="GD364" i="27" s="1"/>
  <c r="LA364" i="27" s="1"/>
  <c r="NZ365" i="27"/>
  <c r="GQ364" i="27" s="1"/>
  <c r="LN364" i="27" s="1"/>
  <c r="CO364" i="27"/>
  <c r="EF364" i="27"/>
  <c r="CQ364" i="27"/>
  <c r="EH364" i="27"/>
  <c r="ML365" i="27"/>
  <c r="FC364" i="27" s="1"/>
  <c r="JZ364" i="27" s="1"/>
  <c r="NA365" i="27"/>
  <c r="FR364" i="27" s="1"/>
  <c r="KO364" i="27" s="1"/>
  <c r="NO365" i="27"/>
  <c r="GF364" i="27" s="1"/>
  <c r="LC364" i="27" s="1"/>
  <c r="OE365" i="27"/>
  <c r="GV364" i="27" s="1"/>
  <c r="LS364" i="27" s="1"/>
  <c r="CZ364" i="27"/>
  <c r="EQ364" i="27"/>
  <c r="DB364" i="27"/>
  <c r="DK364" i="27"/>
  <c r="MN365" i="27"/>
  <c r="FE364" i="27" s="1"/>
  <c r="KB364" i="27" s="1"/>
  <c r="NF365" i="27"/>
  <c r="FW364" i="27" s="1"/>
  <c r="KT364" i="27" s="1"/>
  <c r="NX365" i="27"/>
  <c r="GO364" i="27" s="1"/>
  <c r="LL364" i="27" s="1"/>
  <c r="MP365" i="27"/>
  <c r="FG364" i="27" s="1"/>
  <c r="KD364" i="27" s="1"/>
  <c r="NH365" i="27"/>
  <c r="FY364" i="27" s="1"/>
  <c r="KV364" i="27" s="1"/>
  <c r="OC365" i="27"/>
  <c r="GT364" i="27" s="1"/>
  <c r="LQ364" i="27" s="1"/>
  <c r="MR365" i="27"/>
  <c r="FI364" i="27" s="1"/>
  <c r="KF364" i="27" s="1"/>
  <c r="NJ365" i="27"/>
  <c r="GA364" i="27" s="1"/>
  <c r="KX364" i="27" s="1"/>
  <c r="OF365" i="27"/>
  <c r="GW364" i="27" s="1"/>
  <c r="LT364" i="27" s="1"/>
  <c r="MT365" i="27"/>
  <c r="FK364" i="27" s="1"/>
  <c r="KH364" i="27" s="1"/>
  <c r="NN365" i="27"/>
  <c r="GE364" i="27" s="1"/>
  <c r="LB364" i="27" s="1"/>
  <c r="OG365" i="27"/>
  <c r="GX364" i="27" s="1"/>
  <c r="LU364" i="27" s="1"/>
  <c r="DL364" i="27"/>
  <c r="MV365" i="27"/>
  <c r="FM364" i="27" s="1"/>
  <c r="KJ364" i="27" s="1"/>
  <c r="NQ365" i="27"/>
  <c r="GH364" i="27" s="1"/>
  <c r="LE364" i="27" s="1"/>
  <c r="OI365" i="27"/>
  <c r="GZ364" i="27" s="1"/>
  <c r="LW364" i="27" s="1"/>
  <c r="DU364" i="27"/>
  <c r="MY365" i="27"/>
  <c r="FP364" i="27" s="1"/>
  <c r="KM364" i="27" s="1"/>
  <c r="NT365" i="27"/>
  <c r="GK364" i="27" s="1"/>
  <c r="LH364" i="27" s="1"/>
  <c r="OK365" i="27"/>
  <c r="HB364" i="27" s="1"/>
  <c r="LY364" i="27" s="1"/>
  <c r="MK365" i="27"/>
  <c r="FB364" i="27" s="1"/>
  <c r="JY364" i="27" s="1"/>
  <c r="NE365" i="27"/>
  <c r="FV364" i="27" s="1"/>
  <c r="KS364" i="27" s="1"/>
  <c r="NW365" i="27"/>
  <c r="GN364" i="27" s="1"/>
  <c r="LK364" i="27" s="1"/>
  <c r="NV365" i="27"/>
  <c r="GM364" i="27" s="1"/>
  <c r="LJ364" i="27" s="1"/>
  <c r="ND365" i="27"/>
  <c r="FU364" i="27" s="1"/>
  <c r="KR364" i="27" s="1"/>
  <c r="MG365" i="27"/>
  <c r="EX364" i="27" s="1"/>
  <c r="JU364" i="27" s="1"/>
  <c r="IU364" i="27"/>
  <c r="IJ364" i="27"/>
  <c r="CC365" i="27"/>
  <c r="CB365" i="27" s="1"/>
  <c r="FZ364" i="27"/>
  <c r="KW364" i="27" s="1"/>
  <c r="BV365" i="27"/>
  <c r="BY365" i="27"/>
  <c r="IA70" i="24"/>
  <c r="GX71" i="24"/>
  <c r="HU66" i="24"/>
  <c r="IB72" i="24"/>
  <c r="HO72" i="24"/>
  <c r="GR48" i="24"/>
  <c r="HN53" i="24"/>
  <c r="IG31" i="15"/>
  <c r="HC63" i="24"/>
  <c r="HL67" i="24"/>
  <c r="HM74" i="24"/>
  <c r="GU48" i="24"/>
  <c r="GW76" i="24"/>
  <c r="HS49" i="24"/>
  <c r="HY50" i="24"/>
  <c r="HJ50" i="24"/>
  <c r="GT57" i="24"/>
  <c r="HQ60" i="24"/>
  <c r="HK55" i="24"/>
  <c r="GW55" i="24"/>
  <c r="HT58" i="24"/>
  <c r="HD61" i="24"/>
  <c r="IA64" i="24"/>
  <c r="HJ59" i="24"/>
  <c r="HT59" i="24"/>
  <c r="HC65" i="24"/>
  <c r="HZ68" i="24"/>
  <c r="HE71" i="24"/>
  <c r="HL72" i="24"/>
  <c r="HN72" i="24"/>
  <c r="HY66" i="24"/>
  <c r="HK52" i="24"/>
  <c r="IA57" i="24"/>
  <c r="HU64" i="24"/>
  <c r="HU71" i="24"/>
  <c r="GY67" i="24"/>
  <c r="HV74" i="24"/>
  <c r="HD48" i="24"/>
  <c r="HI50" i="24"/>
  <c r="HC50" i="24"/>
  <c r="HB56" i="24"/>
  <c r="GR57" i="24"/>
  <c r="HA60" i="24"/>
  <c r="GU55" i="24"/>
  <c r="IB55" i="24"/>
  <c r="HD58" i="24"/>
  <c r="IA61" i="24"/>
  <c r="HK64" i="24"/>
  <c r="HS59" i="24"/>
  <c r="IC59" i="24"/>
  <c r="IB62" i="24"/>
  <c r="HL65" i="24"/>
  <c r="GV68" i="24"/>
  <c r="ID71" i="24"/>
  <c r="HU72" i="24"/>
  <c r="ID72" i="24"/>
  <c r="HZ67" i="24"/>
  <c r="HY52" i="24"/>
  <c r="HP61" i="24"/>
  <c r="GU72" i="24"/>
  <c r="HG63" i="24"/>
  <c r="HY67" i="24"/>
  <c r="HI74" i="24"/>
  <c r="HS74" i="24"/>
  <c r="HP48" i="24"/>
  <c r="GT75" i="24"/>
  <c r="IC50" i="24"/>
  <c r="GW56" i="24"/>
  <c r="HV56" i="24"/>
  <c r="HN54" i="24"/>
  <c r="GX57" i="24"/>
  <c r="HU60" i="24"/>
  <c r="ID60" i="24"/>
  <c r="HO55" i="24"/>
  <c r="GY58" i="24"/>
  <c r="HV61" i="24"/>
  <c r="HA61" i="24"/>
  <c r="HF64" i="24"/>
  <c r="GR59" i="24"/>
  <c r="HH68" i="24"/>
  <c r="HQ71" i="24"/>
  <c r="HA66" i="24"/>
  <c r="HB66" i="24"/>
  <c r="GT72" i="24"/>
  <c r="IG41" i="15"/>
  <c r="JH27" i="27"/>
  <c r="JG27" i="27"/>
  <c r="JF27" i="27"/>
  <c r="JE27" i="27"/>
  <c r="JD27" i="27"/>
  <c r="JC27" i="27"/>
  <c r="JJ27" i="27"/>
  <c r="JB27" i="27"/>
  <c r="JI27" i="27"/>
  <c r="JA27" i="27"/>
  <c r="BD29" i="27"/>
  <c r="HR67" i="24"/>
  <c r="HU67" i="24"/>
  <c r="HR74" i="24"/>
  <c r="HI48" i="24"/>
  <c r="GT49" i="24"/>
  <c r="GZ50" i="24"/>
  <c r="HQ53" i="24"/>
  <c r="GS56" i="24"/>
  <c r="ID57" i="24"/>
  <c r="GR60" i="24"/>
  <c r="HY55" i="24"/>
  <c r="HI58" i="24"/>
  <c r="HC58" i="24"/>
  <c r="HR61" i="24"/>
  <c r="HB64" i="24"/>
  <c r="HX59" i="24"/>
  <c r="GR65" i="24"/>
  <c r="HA68" i="24"/>
  <c r="HG70" i="24"/>
  <c r="HJ71" i="24"/>
  <c r="HK66" i="24"/>
  <c r="HZ72" i="24"/>
  <c r="HX74" i="24"/>
  <c r="ID50" i="24"/>
  <c r="HO59" i="24"/>
  <c r="IA67" i="24"/>
  <c r="HD67" i="24"/>
  <c r="GW74" i="24"/>
  <c r="HR48" i="24"/>
  <c r="HM75" i="24"/>
  <c r="GR49" i="24"/>
  <c r="IE50" i="24"/>
  <c r="HO53" i="24"/>
  <c r="HP56" i="24"/>
  <c r="GZ57" i="24"/>
  <c r="IE60" i="24"/>
  <c r="HI55" i="24"/>
  <c r="IA58" i="24"/>
  <c r="HB61" i="24"/>
  <c r="HY64" i="24"/>
  <c r="GT59" i="24"/>
  <c r="HZ65" i="24"/>
  <c r="HJ68" i="24"/>
  <c r="ID70" i="24"/>
  <c r="HS71" i="24"/>
  <c r="IC71" i="24"/>
  <c r="IB66" i="24"/>
  <c r="GV72" i="24"/>
  <c r="HG74" i="24"/>
  <c r="HX73" i="24"/>
  <c r="HL59" i="24"/>
  <c r="GS71" i="24"/>
  <c r="HG72" i="24"/>
  <c r="HM63" i="24"/>
  <c r="GZ67" i="24"/>
  <c r="IE74" i="24"/>
  <c r="HM48" i="24"/>
  <c r="GX48" i="24"/>
  <c r="HH75" i="24"/>
  <c r="GX49" i="24"/>
  <c r="HU52" i="24"/>
  <c r="HD50" i="24"/>
  <c r="HK56" i="24"/>
  <c r="HS51" i="24"/>
  <c r="IB54" i="24"/>
  <c r="GV60" i="24"/>
  <c r="HL55" i="24"/>
  <c r="HM58" i="24"/>
  <c r="GW61" i="24"/>
  <c r="HT64" i="24"/>
  <c r="HO64" i="24"/>
  <c r="HN59" i="24"/>
  <c r="GX62" i="24"/>
  <c r="HU65" i="24"/>
  <c r="HE68" i="24"/>
  <c r="HG68" i="24"/>
  <c r="HW66" i="24"/>
  <c r="HG69" i="24"/>
  <c r="HH72" i="24"/>
  <c r="HQ58" i="24"/>
  <c r="HC41" i="15"/>
  <c r="GS67" i="24"/>
  <c r="HP74" i="24"/>
  <c r="HZ74" i="24"/>
  <c r="HF48" i="24"/>
  <c r="HA75" i="24"/>
  <c r="HV50" i="24"/>
  <c r="GX51" i="24"/>
  <c r="HE57" i="24"/>
  <c r="GR73" i="24"/>
  <c r="GZ55" i="24"/>
  <c r="IE58" i="24"/>
  <c r="HO61" i="24"/>
  <c r="HY61" i="24"/>
  <c r="HP64" i="24"/>
  <c r="HG59" i="24"/>
  <c r="ID62" i="24"/>
  <c r="IE68" i="24"/>
  <c r="HU70" i="24"/>
  <c r="HH66" i="24"/>
  <c r="GT66" i="24"/>
  <c r="GR69" i="24"/>
  <c r="HA72" i="24"/>
  <c r="HC48" i="24"/>
  <c r="HZ56" i="24"/>
  <c r="HS55" i="24"/>
  <c r="GS69" i="24"/>
  <c r="HW63" i="24"/>
  <c r="HB67" i="24"/>
  <c r="HY74" i="24"/>
  <c r="HJ74" i="24"/>
  <c r="GS48" i="24"/>
  <c r="HI76" i="24"/>
  <c r="HX75" i="24"/>
  <c r="HN49" i="24"/>
  <c r="HF50" i="24"/>
  <c r="HM56" i="24"/>
  <c r="HE54" i="24"/>
  <c r="IB57" i="24"/>
  <c r="HL60" i="24"/>
  <c r="HN60" i="24"/>
  <c r="IE55" i="24"/>
  <c r="HO58" i="24"/>
  <c r="GY61" i="24"/>
  <c r="HH61" i="24"/>
  <c r="GZ64" i="24"/>
  <c r="HH59" i="24"/>
  <c r="GR62" i="24"/>
  <c r="HW65" i="24"/>
  <c r="HP65" i="24"/>
  <c r="HX68" i="24"/>
  <c r="HQ66" i="24"/>
  <c r="HS66" i="24"/>
  <c r="HJ72" i="24"/>
  <c r="HY70" i="24"/>
  <c r="HV48" i="24"/>
  <c r="GT55" i="24"/>
  <c r="HZ62" i="24"/>
  <c r="HP66" i="24"/>
  <c r="HJ63" i="24"/>
  <c r="HT63" i="24"/>
  <c r="HV67" i="24"/>
  <c r="HF74" i="24"/>
  <c r="IA48" i="24"/>
  <c r="IC76" i="24"/>
  <c r="GY76" i="24"/>
  <c r="HL49" i="24"/>
  <c r="GV52" i="24"/>
  <c r="GS50" i="24"/>
  <c r="IA50" i="24"/>
  <c r="HZ57" i="24"/>
  <c r="HJ60" i="24"/>
  <c r="HU73" i="24"/>
  <c r="HR55" i="24"/>
  <c r="HU55" i="24"/>
  <c r="HR58" i="24"/>
  <c r="HK61" i="24"/>
  <c r="GU64" i="24"/>
  <c r="HC59" i="24"/>
  <c r="HM59" i="24"/>
  <c r="GV65" i="24"/>
  <c r="HS68" i="24"/>
  <c r="HQ70" i="24"/>
  <c r="GX66" i="24"/>
  <c r="HU69" i="24"/>
  <c r="HE72" i="24"/>
  <c r="GS74" i="24"/>
  <c r="HW41" i="15"/>
  <c r="GX67" i="24"/>
  <c r="HI75" i="24"/>
  <c r="HH55" i="24"/>
  <c r="HX65" i="24"/>
  <c r="HR66" i="24"/>
  <c r="HI63" i="24"/>
  <c r="HJ67" i="24"/>
  <c r="HT67" i="24"/>
  <c r="HK74" i="24"/>
  <c r="HA48" i="24"/>
  <c r="HR75" i="24"/>
  <c r="HI52" i="24"/>
  <c r="GR50" i="24"/>
  <c r="HW53" i="24"/>
  <c r="HP53" i="24"/>
  <c r="GY54" i="24"/>
  <c r="HT73" i="24"/>
  <c r="HQ55" i="24"/>
  <c r="HA58" i="24"/>
  <c r="HB58" i="24"/>
  <c r="HJ61" i="24"/>
  <c r="GT64" i="24"/>
  <c r="HB59" i="24"/>
  <c r="GU65" i="24"/>
  <c r="HR68" i="24"/>
  <c r="HD72" i="24"/>
  <c r="GV67" i="24"/>
  <c r="GW52" i="24"/>
  <c r="GU51" i="24"/>
  <c r="GR58" i="24"/>
  <c r="HV65" i="24"/>
  <c r="HS67" i="24"/>
  <c r="HM67" i="24"/>
  <c r="IB74" i="24"/>
  <c r="HJ48" i="24"/>
  <c r="IA75" i="24"/>
  <c r="GU49" i="24"/>
  <c r="HR52" i="24"/>
  <c r="HW50" i="24"/>
  <c r="IE57" i="24"/>
  <c r="GS60" i="24"/>
  <c r="HD73" i="24"/>
  <c r="HA55" i="24"/>
  <c r="HX58" i="24"/>
  <c r="GU58" i="24"/>
  <c r="GT61" i="24"/>
  <c r="HQ64" i="24"/>
  <c r="HY59" i="24"/>
  <c r="HR65" i="24"/>
  <c r="HB68" i="24"/>
  <c r="GZ70" i="24"/>
  <c r="HK71" i="24"/>
  <c r="GW71" i="24"/>
  <c r="HT66" i="24"/>
  <c r="HD69" i="24"/>
  <c r="IA72" i="24"/>
  <c r="HK50" i="24"/>
  <c r="GV64" i="24"/>
  <c r="HT68" i="24"/>
  <c r="GY63" i="24"/>
  <c r="GR67" i="24"/>
  <c r="HW74" i="24"/>
  <c r="HE48" i="24"/>
  <c r="HG48" i="24"/>
  <c r="GZ75" i="24"/>
  <c r="HM52" i="24"/>
  <c r="GX52" i="24"/>
  <c r="GV50" i="24"/>
  <c r="HS53" i="24"/>
  <c r="HC56" i="24"/>
  <c r="HK51" i="24"/>
  <c r="GY73" i="24"/>
  <c r="HE55" i="24"/>
  <c r="HE58" i="24"/>
  <c r="IB61" i="24"/>
  <c r="HL64" i="24"/>
  <c r="HN64" i="24"/>
  <c r="HF59" i="24"/>
  <c r="HM65" i="24"/>
  <c r="GW68" i="24"/>
  <c r="HW68" i="24"/>
  <c r="IE71" i="24"/>
  <c r="GZ72" i="24"/>
  <c r="HE50" i="24"/>
  <c r="HR59" i="24"/>
  <c r="IE67" i="24"/>
  <c r="HO74" i="24"/>
  <c r="GW48" i="24"/>
  <c r="HW48" i="24"/>
  <c r="HE52" i="24"/>
  <c r="HW52" i="24"/>
  <c r="HR50" i="24"/>
  <c r="HC51" i="24"/>
  <c r="HM51" i="24"/>
  <c r="HL54" i="24"/>
  <c r="HS60" i="24"/>
  <c r="GY55" i="24"/>
  <c r="HV58" i="24"/>
  <c r="HF61" i="24"/>
  <c r="IC64" i="24"/>
  <c r="GY64" i="24"/>
  <c r="GX59" i="24"/>
  <c r="IB68" i="24"/>
  <c r="HV68" i="24"/>
  <c r="HG66" i="24"/>
  <c r="ID69" i="24"/>
  <c r="HA69" i="24"/>
  <c r="GR72" i="24"/>
  <c r="GU74" i="24"/>
  <c r="HZ61" i="24"/>
  <c r="HW31" i="15"/>
  <c r="HM31" i="15"/>
  <c r="DY75" i="26"/>
  <c r="CG75" i="26"/>
  <c r="FQ75" i="26" s="1"/>
  <c r="DP75" i="26"/>
  <c r="BX75" i="26"/>
  <c r="FH75" i="26" s="1"/>
  <c r="EB75" i="26"/>
  <c r="CJ75" i="26"/>
  <c r="FT75" i="26" s="1"/>
  <c r="DN75" i="26"/>
  <c r="BV75" i="26"/>
  <c r="FF75" i="26" s="1"/>
  <c r="EE75" i="26"/>
  <c r="CM75" i="26"/>
  <c r="FW75" i="26" s="1"/>
  <c r="EE68" i="26"/>
  <c r="CM68" i="26"/>
  <c r="FW68" i="26" s="1"/>
  <c r="EG68" i="26"/>
  <c r="CO68" i="26"/>
  <c r="FY68" i="26" s="1"/>
  <c r="EJ68" i="26"/>
  <c r="CR68" i="26"/>
  <c r="GB68" i="26" s="1"/>
  <c r="EM68" i="26"/>
  <c r="CU68" i="26"/>
  <c r="GE68" i="26" s="1"/>
  <c r="EK68" i="26"/>
  <c r="CS68" i="26"/>
  <c r="GC68" i="26" s="1"/>
  <c r="DR61" i="26"/>
  <c r="BZ61" i="26"/>
  <c r="FJ61" i="26" s="1"/>
  <c r="DT61" i="26"/>
  <c r="CB61" i="26"/>
  <c r="FL61" i="26" s="1"/>
  <c r="DL61" i="26"/>
  <c r="BT61" i="26"/>
  <c r="FD61" i="26" s="1"/>
  <c r="DN61" i="26"/>
  <c r="BV61" i="26"/>
  <c r="FF61" i="26" s="1"/>
  <c r="EF61" i="26"/>
  <c r="CN61" i="26"/>
  <c r="FX61" i="26" s="1"/>
  <c r="DG49" i="26"/>
  <c r="BO49" i="26"/>
  <c r="EY49" i="26" s="1"/>
  <c r="DI49" i="26"/>
  <c r="BQ49" i="26"/>
  <c r="FA49" i="26" s="1"/>
  <c r="DL49" i="26"/>
  <c r="BT49" i="26"/>
  <c r="FD49" i="26" s="1"/>
  <c r="DJ49" i="26"/>
  <c r="BR49" i="26"/>
  <c r="FB49" i="26" s="1"/>
  <c r="EK49" i="26"/>
  <c r="CS49" i="26"/>
  <c r="GC49" i="26" s="1"/>
  <c r="DY73" i="26"/>
  <c r="CG73" i="26"/>
  <c r="FQ73" i="26" s="1"/>
  <c r="EH73" i="26"/>
  <c r="CP73" i="26"/>
  <c r="FZ73" i="26" s="1"/>
  <c r="DS73" i="26"/>
  <c r="CA73" i="26"/>
  <c r="FK73" i="26" s="1"/>
  <c r="ER73" i="26"/>
  <c r="CZ73" i="26"/>
  <c r="GJ73" i="26" s="1"/>
  <c r="ED73" i="26"/>
  <c r="CL73" i="26"/>
  <c r="FV73" i="26" s="1"/>
  <c r="EN64" i="26"/>
  <c r="CV64" i="26"/>
  <c r="GF64" i="26" s="1"/>
  <c r="EF64" i="26"/>
  <c r="CN64" i="26"/>
  <c r="FX64" i="26" s="1"/>
  <c r="EH64" i="26"/>
  <c r="CP64" i="26"/>
  <c r="FZ64" i="26" s="1"/>
  <c r="EK64" i="26"/>
  <c r="CS64" i="26"/>
  <c r="GC64" i="26" s="1"/>
  <c r="DW64" i="26"/>
  <c r="CE64" i="26"/>
  <c r="FO64" i="26" s="1"/>
  <c r="DI55" i="26"/>
  <c r="BQ55" i="26"/>
  <c r="FA55" i="26" s="1"/>
  <c r="EB55" i="26"/>
  <c r="CJ55" i="26"/>
  <c r="FT55" i="26" s="1"/>
  <c r="DG55" i="26"/>
  <c r="BO55" i="26"/>
  <c r="EY55" i="26" s="1"/>
  <c r="EP55" i="26"/>
  <c r="CX55" i="26"/>
  <c r="GH55" i="26" s="1"/>
  <c r="EC55" i="26"/>
  <c r="CK55" i="26"/>
  <c r="FU55" i="26" s="1"/>
  <c r="DV50" i="26"/>
  <c r="CD50" i="26"/>
  <c r="FN50" i="26" s="1"/>
  <c r="EA50" i="26"/>
  <c r="CI50" i="26"/>
  <c r="FS50" i="26" s="1"/>
  <c r="DH50" i="26"/>
  <c r="BP50" i="26"/>
  <c r="EZ50" i="26" s="1"/>
  <c r="ER50" i="26"/>
  <c r="CZ50" i="26"/>
  <c r="GJ50" i="26" s="1"/>
  <c r="DW50" i="26"/>
  <c r="CE50" i="26"/>
  <c r="FO50" i="26" s="1"/>
  <c r="DG72" i="26"/>
  <c r="BO72" i="26"/>
  <c r="EY72" i="26" s="1"/>
  <c r="DU72" i="26"/>
  <c r="CC72" i="26"/>
  <c r="FM72" i="26" s="1"/>
  <c r="DP72" i="26"/>
  <c r="BX72" i="26"/>
  <c r="FH72" i="26" s="1"/>
  <c r="DR72" i="26"/>
  <c r="BZ72" i="26"/>
  <c r="FJ72" i="26" s="1"/>
  <c r="EG72" i="26"/>
  <c r="CO72" i="26"/>
  <c r="FY72" i="26" s="1"/>
  <c r="DU70" i="26"/>
  <c r="CC70" i="26"/>
  <c r="FM70" i="26" s="1"/>
  <c r="DR70" i="26"/>
  <c r="BZ70" i="26"/>
  <c r="FJ70" i="26" s="1"/>
  <c r="DN70" i="26"/>
  <c r="BV70" i="26"/>
  <c r="FF70" i="26" s="1"/>
  <c r="EP70" i="26"/>
  <c r="CX70" i="26"/>
  <c r="GH70" i="26" s="1"/>
  <c r="DZ70" i="26"/>
  <c r="CH70" i="26"/>
  <c r="FR70" i="26" s="1"/>
  <c r="EN63" i="26"/>
  <c r="CV63" i="26"/>
  <c r="GF63" i="26" s="1"/>
  <c r="DU63" i="26"/>
  <c r="CC63" i="26"/>
  <c r="FM63" i="26" s="1"/>
  <c r="EK63" i="26"/>
  <c r="CS63" i="26"/>
  <c r="GC63" i="26" s="1"/>
  <c r="DQ63" i="26"/>
  <c r="BY63" i="26"/>
  <c r="FI63" i="26" s="1"/>
  <c r="EP63" i="26"/>
  <c r="CX63" i="26"/>
  <c r="GH63" i="26" s="1"/>
  <c r="DK51" i="26"/>
  <c r="BS51" i="26"/>
  <c r="FC51" i="26" s="1"/>
  <c r="EA51" i="26"/>
  <c r="CI51" i="26"/>
  <c r="FS51" i="26" s="1"/>
  <c r="DS51" i="26"/>
  <c r="CA51" i="26"/>
  <c r="FK51" i="26" s="1"/>
  <c r="DV51" i="26"/>
  <c r="CD51" i="26"/>
  <c r="FN51" i="26" s="1"/>
  <c r="EM51" i="26"/>
  <c r="CU51" i="26"/>
  <c r="GE51" i="26" s="1"/>
  <c r="DJ74" i="26"/>
  <c r="BR74" i="26"/>
  <c r="FB74" i="26" s="1"/>
  <c r="EE74" i="26"/>
  <c r="CM74" i="26"/>
  <c r="FW74" i="26" s="1"/>
  <c r="DX74" i="26"/>
  <c r="CF74" i="26"/>
  <c r="FP74" i="26" s="1"/>
  <c r="DZ74" i="26"/>
  <c r="CH74" i="26"/>
  <c r="FR74" i="26" s="1"/>
  <c r="EI74" i="26"/>
  <c r="CQ74" i="26"/>
  <c r="GA74" i="26" s="1"/>
  <c r="EK60" i="26"/>
  <c r="CS60" i="26"/>
  <c r="GC60" i="26" s="1"/>
  <c r="DU60" i="26"/>
  <c r="CC60" i="26"/>
  <c r="FM60" i="26" s="1"/>
  <c r="DW60" i="26"/>
  <c r="CE60" i="26"/>
  <c r="FO60" i="26" s="1"/>
  <c r="DP60" i="26"/>
  <c r="BX60" i="26"/>
  <c r="FH60" i="26" s="1"/>
  <c r="DK60" i="26"/>
  <c r="BS60" i="26"/>
  <c r="FC60" i="26" s="1"/>
  <c r="DX59" i="26"/>
  <c r="CF59" i="26"/>
  <c r="FP59" i="26" s="1"/>
  <c r="DO59" i="26"/>
  <c r="BW59" i="26"/>
  <c r="FG59" i="26" s="1"/>
  <c r="ES59" i="26"/>
  <c r="DA59" i="26"/>
  <c r="GK59" i="26" s="1"/>
  <c r="DI59" i="26"/>
  <c r="BQ59" i="26"/>
  <c r="FA59" i="26" s="1"/>
  <c r="EH59" i="26"/>
  <c r="CP59" i="26"/>
  <c r="FZ59" i="26" s="1"/>
  <c r="EG48" i="26"/>
  <c r="CO48" i="26"/>
  <c r="FY48" i="26" s="1"/>
  <c r="DR48" i="26"/>
  <c r="BZ48" i="26"/>
  <c r="FJ48" i="26" s="1"/>
  <c r="EB48" i="26"/>
  <c r="CJ48" i="26"/>
  <c r="FT48" i="26" s="1"/>
  <c r="DN48" i="26"/>
  <c r="BV48" i="26"/>
  <c r="FF48" i="26" s="1"/>
  <c r="EE48" i="26"/>
  <c r="CM48" i="26"/>
  <c r="FW48" i="26" s="1"/>
  <c r="EC71" i="26"/>
  <c r="CK71" i="26"/>
  <c r="FU71" i="26" s="1"/>
  <c r="DX71" i="26"/>
  <c r="CF71" i="26"/>
  <c r="FP71" i="26" s="1"/>
  <c r="DP71" i="26"/>
  <c r="BX71" i="26"/>
  <c r="FH71" i="26" s="1"/>
  <c r="DG71" i="26"/>
  <c r="BO71" i="26"/>
  <c r="EY71" i="26" s="1"/>
  <c r="EG71" i="26"/>
  <c r="CO71" i="26"/>
  <c r="FY71" i="26" s="1"/>
  <c r="DL65" i="26"/>
  <c r="BT65" i="26"/>
  <c r="FD65" i="26" s="1"/>
  <c r="EP65" i="26"/>
  <c r="CX65" i="26"/>
  <c r="GH65" i="26" s="1"/>
  <c r="DT65" i="26"/>
  <c r="CB65" i="26"/>
  <c r="FL65" i="26" s="1"/>
  <c r="DG65" i="26"/>
  <c r="BO65" i="26"/>
  <c r="EY65" i="26" s="1"/>
  <c r="EG65" i="26"/>
  <c r="CO65" i="26"/>
  <c r="FY65" i="26" s="1"/>
  <c r="DN58" i="26"/>
  <c r="BV58" i="26"/>
  <c r="FF58" i="26" s="1"/>
  <c r="ER58" i="26"/>
  <c r="CZ58" i="26"/>
  <c r="GJ58" i="26" s="1"/>
  <c r="DK58" i="26"/>
  <c r="BS58" i="26"/>
  <c r="FC58" i="26" s="1"/>
  <c r="DH58" i="26"/>
  <c r="BP58" i="26"/>
  <c r="EZ58" i="26" s="1"/>
  <c r="EH58" i="26"/>
  <c r="CP58" i="26"/>
  <c r="FZ58" i="26" s="1"/>
  <c r="DM66" i="26"/>
  <c r="BU66" i="26"/>
  <c r="FE66" i="26" s="1"/>
  <c r="EP66" i="26"/>
  <c r="CX66" i="26"/>
  <c r="GH66" i="26" s="1"/>
  <c r="DU66" i="26"/>
  <c r="CC66" i="26"/>
  <c r="FM66" i="26" s="1"/>
  <c r="DI66" i="26"/>
  <c r="BQ66" i="26"/>
  <c r="FA66" i="26" s="1"/>
  <c r="EI66" i="26"/>
  <c r="CQ66" i="26"/>
  <c r="GA66" i="26" s="1"/>
  <c r="DT62" i="26"/>
  <c r="CB62" i="26"/>
  <c r="FL62" i="26" s="1"/>
  <c r="DV62" i="26"/>
  <c r="CD62" i="26"/>
  <c r="FN62" i="26" s="1"/>
  <c r="DN62" i="26"/>
  <c r="BV62" i="26"/>
  <c r="FF62" i="26" s="1"/>
  <c r="DH62" i="26"/>
  <c r="BP62" i="26"/>
  <c r="EZ62" i="26" s="1"/>
  <c r="EH62" i="26"/>
  <c r="CP62" i="26"/>
  <c r="FZ62" i="26" s="1"/>
  <c r="DM52" i="26"/>
  <c r="BU52" i="26"/>
  <c r="FE52" i="26" s="1"/>
  <c r="EJ52" i="26"/>
  <c r="CR52" i="26"/>
  <c r="GB52" i="26" s="1"/>
  <c r="ED52" i="26"/>
  <c r="CL52" i="26"/>
  <c r="FV52" i="26" s="1"/>
  <c r="DI52" i="26"/>
  <c r="BQ52" i="26"/>
  <c r="FA52" i="26" s="1"/>
  <c r="EI52" i="26"/>
  <c r="CQ52" i="26"/>
  <c r="GA52" i="26" s="1"/>
  <c r="DV67" i="26"/>
  <c r="CD67" i="26"/>
  <c r="FN67" i="26" s="1"/>
  <c r="DP67" i="26"/>
  <c r="BX67" i="26"/>
  <c r="FH67" i="26" s="1"/>
  <c r="EO67" i="26"/>
  <c r="CW67" i="26"/>
  <c r="GG67" i="26" s="1"/>
  <c r="EA67" i="26"/>
  <c r="CI67" i="26"/>
  <c r="FS67" i="26" s="1"/>
  <c r="DM67" i="26"/>
  <c r="BU67" i="26"/>
  <c r="FE67" i="26" s="1"/>
  <c r="DW54" i="26"/>
  <c r="CE54" i="26"/>
  <c r="FO54" i="26" s="1"/>
  <c r="EM54" i="26"/>
  <c r="CU54" i="26"/>
  <c r="GE54" i="26" s="1"/>
  <c r="EE54" i="26"/>
  <c r="CM54" i="26"/>
  <c r="FW54" i="26" s="1"/>
  <c r="DX54" i="26"/>
  <c r="CF54" i="26"/>
  <c r="FP54" i="26" s="1"/>
  <c r="DK54" i="26"/>
  <c r="BS54" i="26"/>
  <c r="FC54" i="26" s="1"/>
  <c r="DK56" i="26"/>
  <c r="BS56" i="26"/>
  <c r="FC56" i="26" s="1"/>
  <c r="DH56" i="26"/>
  <c r="BP56" i="26"/>
  <c r="EZ56" i="26" s="1"/>
  <c r="EP56" i="26"/>
  <c r="CX56" i="26"/>
  <c r="GH56" i="26" s="1"/>
  <c r="EC56" i="26"/>
  <c r="CK56" i="26"/>
  <c r="FU56" i="26" s="1"/>
  <c r="DG56" i="26"/>
  <c r="BO56" i="26"/>
  <c r="EY56" i="26" s="1"/>
  <c r="EI76" i="26"/>
  <c r="CQ76" i="26"/>
  <c r="GA76" i="26" s="1"/>
  <c r="EA76" i="26"/>
  <c r="CI76" i="26"/>
  <c r="FS76" i="26" s="1"/>
  <c r="DV76" i="26"/>
  <c r="CD76" i="26"/>
  <c r="FN76" i="26" s="1"/>
  <c r="EM76" i="26"/>
  <c r="CU76" i="26"/>
  <c r="GE76" i="26" s="1"/>
  <c r="DY76" i="26"/>
  <c r="CG76" i="26"/>
  <c r="FQ76" i="26" s="1"/>
  <c r="DY69" i="26"/>
  <c r="CG69" i="26"/>
  <c r="FQ69" i="26" s="1"/>
  <c r="EN69" i="26"/>
  <c r="CV69" i="26"/>
  <c r="GF69" i="26" s="1"/>
  <c r="EF69" i="26"/>
  <c r="CN69" i="26"/>
  <c r="FX69" i="26" s="1"/>
  <c r="EH69" i="26"/>
  <c r="CP69" i="26"/>
  <c r="FZ69" i="26" s="1"/>
  <c r="EC69" i="26"/>
  <c r="CK69" i="26"/>
  <c r="FU69" i="26" s="1"/>
  <c r="EM57" i="26"/>
  <c r="CU57" i="26"/>
  <c r="GE57" i="26" s="1"/>
  <c r="DS57" i="26"/>
  <c r="CA57" i="26"/>
  <c r="FK57" i="26" s="1"/>
  <c r="DV57" i="26"/>
  <c r="CD57" i="26"/>
  <c r="FN57" i="26" s="1"/>
  <c r="DY57" i="26"/>
  <c r="CG57" i="26"/>
  <c r="FQ57" i="26" s="1"/>
  <c r="EC57" i="26"/>
  <c r="CK57" i="26"/>
  <c r="FU57" i="26" s="1"/>
  <c r="DS53" i="26"/>
  <c r="CA53" i="26"/>
  <c r="FK53" i="26" s="1"/>
  <c r="DJ53" i="26"/>
  <c r="BR53" i="26"/>
  <c r="FB53" i="26" s="1"/>
  <c r="DL53" i="26"/>
  <c r="BT53" i="26"/>
  <c r="FD53" i="26" s="1"/>
  <c r="DO53" i="26"/>
  <c r="BW53" i="26"/>
  <c r="FG53" i="26" s="1"/>
  <c r="ED53" i="26"/>
  <c r="CL53" i="26"/>
  <c r="FV53" i="26" s="1"/>
  <c r="EO75" i="26"/>
  <c r="CW75" i="26"/>
  <c r="GG75" i="26" s="1"/>
  <c r="EF75" i="26"/>
  <c r="CN75" i="26"/>
  <c r="FX75" i="26" s="1"/>
  <c r="EJ75" i="26"/>
  <c r="CR75" i="26"/>
  <c r="GB75" i="26" s="1"/>
  <c r="DV75" i="26"/>
  <c r="CD75" i="26"/>
  <c r="FN75" i="26" s="1"/>
  <c r="EM75" i="26"/>
  <c r="CU75" i="26"/>
  <c r="GE75" i="26" s="1"/>
  <c r="EN68" i="26"/>
  <c r="CV68" i="26"/>
  <c r="GF68" i="26" s="1"/>
  <c r="ER68" i="26"/>
  <c r="CZ68" i="26"/>
  <c r="GJ68" i="26" s="1"/>
  <c r="DG68" i="26"/>
  <c r="BO68" i="26"/>
  <c r="EY68" i="26" s="1"/>
  <c r="DR68" i="26"/>
  <c r="BZ68" i="26"/>
  <c r="FJ68" i="26" s="1"/>
  <c r="ES68" i="26"/>
  <c r="DA68" i="26"/>
  <c r="GK68" i="26" s="1"/>
  <c r="EE61" i="26"/>
  <c r="CM61" i="26"/>
  <c r="FW61" i="26" s="1"/>
  <c r="EH61" i="26"/>
  <c r="CP61" i="26"/>
  <c r="FZ61" i="26" s="1"/>
  <c r="DZ61" i="26"/>
  <c r="CH61" i="26"/>
  <c r="FR61" i="26" s="1"/>
  <c r="DV61" i="26"/>
  <c r="CD61" i="26"/>
  <c r="FN61" i="26" s="1"/>
  <c r="EN61" i="26"/>
  <c r="CV61" i="26"/>
  <c r="GF61" i="26" s="1"/>
  <c r="DQ49" i="26"/>
  <c r="BY49" i="26"/>
  <c r="FI49" i="26" s="1"/>
  <c r="DT49" i="26"/>
  <c r="CB49" i="26"/>
  <c r="FL49" i="26" s="1"/>
  <c r="DW49" i="26"/>
  <c r="CE49" i="26"/>
  <c r="FO49" i="26" s="1"/>
  <c r="DR49" i="26"/>
  <c r="BZ49" i="26"/>
  <c r="FJ49" i="26" s="1"/>
  <c r="ES49" i="26"/>
  <c r="DA49" i="26"/>
  <c r="GK49" i="26" s="1"/>
  <c r="DO73" i="26"/>
  <c r="BW73" i="26"/>
  <c r="FG73" i="26" s="1"/>
  <c r="DG73" i="26"/>
  <c r="BO73" i="26"/>
  <c r="EY73" i="26" s="1"/>
  <c r="EA73" i="26"/>
  <c r="CI73" i="26"/>
  <c r="FS73" i="26" s="1"/>
  <c r="DM73" i="26"/>
  <c r="BU73" i="26"/>
  <c r="FE73" i="26" s="1"/>
  <c r="EL73" i="26"/>
  <c r="CT73" i="26"/>
  <c r="GD73" i="26" s="1"/>
  <c r="DH64" i="26"/>
  <c r="BP64" i="26"/>
  <c r="EZ64" i="26" s="1"/>
  <c r="EP64" i="26"/>
  <c r="CX64" i="26"/>
  <c r="GH64" i="26" s="1"/>
  <c r="ES64" i="26"/>
  <c r="DA64" i="26"/>
  <c r="GK64" i="26" s="1"/>
  <c r="DL64" i="26"/>
  <c r="BT64" i="26"/>
  <c r="FD64" i="26" s="1"/>
  <c r="EE64" i="26"/>
  <c r="CM64" i="26"/>
  <c r="FW64" i="26" s="1"/>
  <c r="DL55" i="26"/>
  <c r="BT55" i="26"/>
  <c r="FD55" i="26" s="1"/>
  <c r="EN55" i="26"/>
  <c r="CV55" i="26"/>
  <c r="GF55" i="26" s="1"/>
  <c r="DT55" i="26"/>
  <c r="CB55" i="26"/>
  <c r="FL55" i="26" s="1"/>
  <c r="DK55" i="26"/>
  <c r="BS55" i="26"/>
  <c r="FC55" i="26" s="1"/>
  <c r="EK55" i="26"/>
  <c r="CS55" i="26"/>
  <c r="GC55" i="26" s="1"/>
  <c r="DK50" i="26"/>
  <c r="BS50" i="26"/>
  <c r="FC50" i="26" s="1"/>
  <c r="EO50" i="26"/>
  <c r="CW50" i="26"/>
  <c r="GG50" i="26" s="1"/>
  <c r="DS50" i="26"/>
  <c r="CA50" i="26"/>
  <c r="FK50" i="26" s="1"/>
  <c r="DM50" i="26"/>
  <c r="BU50" i="26"/>
  <c r="FE50" i="26" s="1"/>
  <c r="EE50" i="26"/>
  <c r="CM50" i="26"/>
  <c r="FW50" i="26" s="1"/>
  <c r="EF72" i="26"/>
  <c r="CN72" i="26"/>
  <c r="FX72" i="26" s="1"/>
  <c r="ET72" i="26"/>
  <c r="DB72" i="26"/>
  <c r="GL72" i="26" s="1"/>
  <c r="DZ72" i="26"/>
  <c r="CH72" i="26"/>
  <c r="FR72" i="26" s="1"/>
  <c r="EC72" i="26"/>
  <c r="CK72" i="26"/>
  <c r="FU72" i="26" s="1"/>
  <c r="EO72" i="26"/>
  <c r="CW72" i="26"/>
  <c r="GG72" i="26" s="1"/>
  <c r="EB70" i="26"/>
  <c r="CJ70" i="26"/>
  <c r="FT70" i="26" s="1"/>
  <c r="EN70" i="26"/>
  <c r="CV70" i="26"/>
  <c r="GF70" i="26" s="1"/>
  <c r="DV70" i="26"/>
  <c r="CD70" i="26"/>
  <c r="FN70" i="26" s="1"/>
  <c r="DH70" i="26"/>
  <c r="BP70" i="26"/>
  <c r="EZ70" i="26" s="1"/>
  <c r="EI70" i="26"/>
  <c r="CQ70" i="26"/>
  <c r="GA70" i="26" s="1"/>
  <c r="EQ63" i="26"/>
  <c r="CY63" i="26"/>
  <c r="GI63" i="26" s="1"/>
  <c r="EF63" i="26"/>
  <c r="CN63" i="26"/>
  <c r="FX63" i="26" s="1"/>
  <c r="DM63" i="26"/>
  <c r="BU63" i="26"/>
  <c r="FE63" i="26" s="1"/>
  <c r="DY63" i="26"/>
  <c r="CG63" i="26"/>
  <c r="FQ63" i="26" s="1"/>
  <c r="DL63" i="26"/>
  <c r="BT63" i="26"/>
  <c r="FD63" i="26" s="1"/>
  <c r="DU51" i="26"/>
  <c r="CC51" i="26"/>
  <c r="FM51" i="26" s="1"/>
  <c r="EN51" i="26"/>
  <c r="CV51" i="26"/>
  <c r="GF51" i="26" s="1"/>
  <c r="EF51" i="26"/>
  <c r="CN51" i="26"/>
  <c r="FX51" i="26" s="1"/>
  <c r="ED51" i="26"/>
  <c r="CL51" i="26"/>
  <c r="FV51" i="26" s="1"/>
  <c r="DI51" i="26"/>
  <c r="BQ51" i="26"/>
  <c r="FA51" i="26" s="1"/>
  <c r="DL74" i="26"/>
  <c r="BT74" i="26"/>
  <c r="FD74" i="26" s="1"/>
  <c r="DI74" i="26"/>
  <c r="BQ74" i="26"/>
  <c r="FA74" i="26" s="1"/>
  <c r="EH74" i="26"/>
  <c r="CP74" i="26"/>
  <c r="FZ74" i="26" s="1"/>
  <c r="EL74" i="26"/>
  <c r="CT74" i="26"/>
  <c r="GD74" i="26" s="1"/>
  <c r="EQ74" i="26"/>
  <c r="CY74" i="26"/>
  <c r="GI74" i="26" s="1"/>
  <c r="DI60" i="26"/>
  <c r="BQ60" i="26"/>
  <c r="FA60" i="26" s="1"/>
  <c r="ED60" i="26"/>
  <c r="CL60" i="26"/>
  <c r="FV60" i="26" s="1"/>
  <c r="EF60" i="26"/>
  <c r="CN60" i="26"/>
  <c r="FX60" i="26" s="1"/>
  <c r="DY60" i="26"/>
  <c r="CG60" i="26"/>
  <c r="FQ60" i="26" s="1"/>
  <c r="DS60" i="26"/>
  <c r="CA60" i="26"/>
  <c r="FK60" i="26" s="1"/>
  <c r="EK59" i="26"/>
  <c r="CS59" i="26"/>
  <c r="GC59" i="26" s="1"/>
  <c r="EC59" i="26"/>
  <c r="CK59" i="26"/>
  <c r="FU59" i="26" s="1"/>
  <c r="DG59" i="26"/>
  <c r="BO59" i="26"/>
  <c r="EY59" i="26" s="1"/>
  <c r="DQ59" i="26"/>
  <c r="BY59" i="26"/>
  <c r="FI59" i="26" s="1"/>
  <c r="EP59" i="26"/>
  <c r="CX59" i="26"/>
  <c r="GH59" i="26" s="1"/>
  <c r="DZ48" i="26"/>
  <c r="CH48" i="26"/>
  <c r="FR48" i="26" s="1"/>
  <c r="DK48" i="26"/>
  <c r="BS48" i="26"/>
  <c r="FC48" i="26" s="1"/>
  <c r="EJ48" i="26"/>
  <c r="CR48" i="26"/>
  <c r="GB48" i="26" s="1"/>
  <c r="DV48" i="26"/>
  <c r="CD48" i="26"/>
  <c r="FN48" i="26" s="1"/>
  <c r="EM48" i="26"/>
  <c r="CU48" i="26"/>
  <c r="GE48" i="26" s="1"/>
  <c r="EF71" i="26"/>
  <c r="CN71" i="26"/>
  <c r="FX71" i="26" s="1"/>
  <c r="EJ71" i="26"/>
  <c r="CR71" i="26"/>
  <c r="GB71" i="26" s="1"/>
  <c r="EB71" i="26"/>
  <c r="CJ71" i="26"/>
  <c r="FT71" i="26" s="1"/>
  <c r="DO71" i="26"/>
  <c r="BW71" i="26"/>
  <c r="FG71" i="26" s="1"/>
  <c r="EO71" i="26"/>
  <c r="CW71" i="26"/>
  <c r="GG71" i="26" s="1"/>
  <c r="DZ65" i="26"/>
  <c r="CH65" i="26"/>
  <c r="FR65" i="26" s="1"/>
  <c r="DR65" i="26"/>
  <c r="BZ65" i="26"/>
  <c r="FJ65" i="26" s="1"/>
  <c r="EH65" i="26"/>
  <c r="CP65" i="26"/>
  <c r="FZ65" i="26" s="1"/>
  <c r="DO65" i="26"/>
  <c r="BW65" i="26"/>
  <c r="FG65" i="26" s="1"/>
  <c r="EO65" i="26"/>
  <c r="CW65" i="26"/>
  <c r="GG65" i="26" s="1"/>
  <c r="EB58" i="26"/>
  <c r="CJ58" i="26"/>
  <c r="FT58" i="26" s="1"/>
  <c r="DT58" i="26"/>
  <c r="CB58" i="26"/>
  <c r="FL58" i="26" s="1"/>
  <c r="DV58" i="26"/>
  <c r="CD58" i="26"/>
  <c r="FN58" i="26" s="1"/>
  <c r="DP58" i="26"/>
  <c r="BX58" i="26"/>
  <c r="FH58" i="26" s="1"/>
  <c r="EP58" i="26"/>
  <c r="CX58" i="26"/>
  <c r="GH58" i="26" s="1"/>
  <c r="DZ66" i="26"/>
  <c r="CH66" i="26"/>
  <c r="FR66" i="26" s="1"/>
  <c r="DR66" i="26"/>
  <c r="BZ66" i="26"/>
  <c r="FJ66" i="26" s="1"/>
  <c r="EH66" i="26"/>
  <c r="CP66" i="26"/>
  <c r="FZ66" i="26" s="1"/>
  <c r="DQ66" i="26"/>
  <c r="BY66" i="26"/>
  <c r="FI66" i="26" s="1"/>
  <c r="EQ66" i="26"/>
  <c r="CY66" i="26"/>
  <c r="GI66" i="26" s="1"/>
  <c r="EG62" i="26"/>
  <c r="CO62" i="26"/>
  <c r="FY62" i="26" s="1"/>
  <c r="EJ62" i="26"/>
  <c r="CR62" i="26"/>
  <c r="GB62" i="26" s="1"/>
  <c r="EB62" i="26"/>
  <c r="CJ62" i="26"/>
  <c r="FT62" i="26" s="1"/>
  <c r="DP62" i="26"/>
  <c r="BX62" i="26"/>
  <c r="FH62" i="26" s="1"/>
  <c r="EP62" i="26"/>
  <c r="CX62" i="26"/>
  <c r="GH62" i="26" s="1"/>
  <c r="EC52" i="26"/>
  <c r="CK52" i="26"/>
  <c r="FU52" i="26" s="1"/>
  <c r="DU52" i="26"/>
  <c r="CC52" i="26"/>
  <c r="FM52" i="26" s="1"/>
  <c r="EL52" i="26"/>
  <c r="CT52" i="26"/>
  <c r="GD52" i="26" s="1"/>
  <c r="DQ52" i="26"/>
  <c r="BY52" i="26"/>
  <c r="FI52" i="26" s="1"/>
  <c r="EQ52" i="26"/>
  <c r="CY52" i="26"/>
  <c r="GI52" i="26" s="1"/>
  <c r="DW67" i="26"/>
  <c r="CE67" i="26"/>
  <c r="FO67" i="26" s="1"/>
  <c r="DX67" i="26"/>
  <c r="CF67" i="26"/>
  <c r="FP67" i="26" s="1"/>
  <c r="DJ67" i="26"/>
  <c r="BR67" i="26"/>
  <c r="FB67" i="26" s="1"/>
  <c r="EI67" i="26"/>
  <c r="CQ67" i="26"/>
  <c r="GA67" i="26" s="1"/>
  <c r="DU67" i="26"/>
  <c r="CC67" i="26"/>
  <c r="FM67" i="26" s="1"/>
  <c r="EJ54" i="26"/>
  <c r="CR54" i="26"/>
  <c r="GB54" i="26" s="1"/>
  <c r="DO54" i="26"/>
  <c r="BW54" i="26"/>
  <c r="FG54" i="26" s="1"/>
  <c r="ES54" i="26"/>
  <c r="DA54" i="26"/>
  <c r="GK54" i="26" s="1"/>
  <c r="EF54" i="26"/>
  <c r="CN54" i="26"/>
  <c r="FX54" i="26" s="1"/>
  <c r="DS54" i="26"/>
  <c r="CA54" i="26"/>
  <c r="FK54" i="26" s="1"/>
  <c r="DQ56" i="26"/>
  <c r="BY56" i="26"/>
  <c r="FI56" i="26" s="1"/>
  <c r="EA56" i="26"/>
  <c r="CI56" i="26"/>
  <c r="FS56" i="26" s="1"/>
  <c r="DL56" i="26"/>
  <c r="BT56" i="26"/>
  <c r="FD56" i="26" s="1"/>
  <c r="EK56" i="26"/>
  <c r="CS56" i="26"/>
  <c r="GC56" i="26" s="1"/>
  <c r="DO56" i="26"/>
  <c r="BW56" i="26"/>
  <c r="FG56" i="26" s="1"/>
  <c r="EK76" i="26"/>
  <c r="CS76" i="26"/>
  <c r="GC76" i="26" s="1"/>
  <c r="EC76" i="26"/>
  <c r="CK76" i="26"/>
  <c r="FU76" i="26" s="1"/>
  <c r="ED76" i="26"/>
  <c r="CL76" i="26"/>
  <c r="FV76" i="26" s="1"/>
  <c r="DH76" i="26"/>
  <c r="BP76" i="26"/>
  <c r="EZ76" i="26" s="1"/>
  <c r="EG76" i="26"/>
  <c r="CO76" i="26"/>
  <c r="FY76" i="26" s="1"/>
  <c r="EI69" i="26"/>
  <c r="CQ69" i="26"/>
  <c r="GA69" i="26" s="1"/>
  <c r="DP69" i="26"/>
  <c r="BX69" i="26"/>
  <c r="FH69" i="26" s="1"/>
  <c r="EQ69" i="26"/>
  <c r="CY69" i="26"/>
  <c r="GI69" i="26" s="1"/>
  <c r="DL69" i="26"/>
  <c r="BT69" i="26"/>
  <c r="FD69" i="26" s="1"/>
  <c r="EK69" i="26"/>
  <c r="CS69" i="26"/>
  <c r="GC69" i="26" s="1"/>
  <c r="DG57" i="26"/>
  <c r="BO57" i="26"/>
  <c r="EY57" i="26" s="1"/>
  <c r="ED57" i="26"/>
  <c r="CL57" i="26"/>
  <c r="FV57" i="26" s="1"/>
  <c r="EG57" i="26"/>
  <c r="CO57" i="26"/>
  <c r="FY57" i="26" s="1"/>
  <c r="EI57" i="26"/>
  <c r="CQ57" i="26"/>
  <c r="GA57" i="26" s="1"/>
  <c r="EK57" i="26"/>
  <c r="CS57" i="26"/>
  <c r="GC57" i="26" s="1"/>
  <c r="EB53" i="26"/>
  <c r="CJ53" i="26"/>
  <c r="FT53" i="26" s="1"/>
  <c r="DT53" i="26"/>
  <c r="CB53" i="26"/>
  <c r="FL53" i="26" s="1"/>
  <c r="DW53" i="26"/>
  <c r="CE53" i="26"/>
  <c r="FO53" i="26" s="1"/>
  <c r="DZ53" i="26"/>
  <c r="CH53" i="26"/>
  <c r="FR53" i="26" s="1"/>
  <c r="EL53" i="26"/>
  <c r="CT53" i="26"/>
  <c r="GD53" i="26" s="1"/>
  <c r="DH75" i="26"/>
  <c r="BP75" i="26"/>
  <c r="EZ75" i="26" s="1"/>
  <c r="DJ75" i="26"/>
  <c r="BR75" i="26"/>
  <c r="FB75" i="26" s="1"/>
  <c r="DQ75" i="26"/>
  <c r="BY75" i="26"/>
  <c r="FI75" i="26" s="1"/>
  <c r="ER75" i="26"/>
  <c r="CZ75" i="26"/>
  <c r="GJ75" i="26" s="1"/>
  <c r="ED75" i="26"/>
  <c r="CL75" i="26"/>
  <c r="FV75" i="26" s="1"/>
  <c r="DI68" i="26"/>
  <c r="BQ68" i="26"/>
  <c r="FA68" i="26" s="1"/>
  <c r="DK68" i="26"/>
  <c r="BS68" i="26"/>
  <c r="FC68" i="26" s="1"/>
  <c r="DN68" i="26"/>
  <c r="BV68" i="26"/>
  <c r="FF68" i="26" s="1"/>
  <c r="DP68" i="26"/>
  <c r="BX68" i="26"/>
  <c r="FH68" i="26" s="1"/>
  <c r="DZ68" i="26"/>
  <c r="CH68" i="26"/>
  <c r="FR68" i="26" s="1"/>
  <c r="DO61" i="26"/>
  <c r="BW61" i="26"/>
  <c r="FG61" i="26" s="1"/>
  <c r="EQ61" i="26"/>
  <c r="CY61" i="26"/>
  <c r="GI61" i="26" s="1"/>
  <c r="DJ61" i="26"/>
  <c r="BR61" i="26"/>
  <c r="FB61" i="26" s="1"/>
  <c r="EM61" i="26"/>
  <c r="CU61" i="26"/>
  <c r="GE61" i="26" s="1"/>
  <c r="ED61" i="26"/>
  <c r="CL61" i="26"/>
  <c r="FV61" i="26" s="1"/>
  <c r="DP49" i="26"/>
  <c r="BX49" i="26"/>
  <c r="FH49" i="26" s="1"/>
  <c r="EB49" i="26"/>
  <c r="CJ49" i="26"/>
  <c r="FT49" i="26" s="1"/>
  <c r="EE49" i="26"/>
  <c r="CM49" i="26"/>
  <c r="FW49" i="26" s="1"/>
  <c r="EG49" i="26"/>
  <c r="CO49" i="26"/>
  <c r="FY49" i="26" s="1"/>
  <c r="DZ49" i="26"/>
  <c r="CH49" i="26"/>
  <c r="FR49" i="26" s="1"/>
  <c r="EE73" i="26"/>
  <c r="CM73" i="26"/>
  <c r="FW73" i="26" s="1"/>
  <c r="DW73" i="26"/>
  <c r="CE73" i="26"/>
  <c r="FO73" i="26" s="1"/>
  <c r="EI73" i="26"/>
  <c r="CQ73" i="26"/>
  <c r="GA73" i="26" s="1"/>
  <c r="DU73" i="26"/>
  <c r="CC73" i="26"/>
  <c r="FM73" i="26" s="1"/>
  <c r="ET73" i="26"/>
  <c r="DB73" i="26"/>
  <c r="GL73" i="26" s="1"/>
  <c r="DI64" i="26"/>
  <c r="BQ64" i="26"/>
  <c r="FA64" i="26" s="1"/>
  <c r="DK64" i="26"/>
  <c r="BS64" i="26"/>
  <c r="FC64" i="26" s="1"/>
  <c r="DN64" i="26"/>
  <c r="BV64" i="26"/>
  <c r="FF64" i="26" s="1"/>
  <c r="DT64" i="26"/>
  <c r="CB64" i="26"/>
  <c r="FL64" i="26" s="1"/>
  <c r="EM64" i="26"/>
  <c r="CU64" i="26"/>
  <c r="GE64" i="26" s="1"/>
  <c r="DX55" i="26"/>
  <c r="CF55" i="26"/>
  <c r="FP55" i="26" s="1"/>
  <c r="DP55" i="26"/>
  <c r="BX55" i="26"/>
  <c r="FH55" i="26" s="1"/>
  <c r="EF55" i="26"/>
  <c r="CN55" i="26"/>
  <c r="FX55" i="26" s="1"/>
  <c r="DS55" i="26"/>
  <c r="CA55" i="26"/>
  <c r="FK55" i="26" s="1"/>
  <c r="ES55" i="26"/>
  <c r="DA55" i="26"/>
  <c r="GK55" i="26" s="1"/>
  <c r="DY50" i="26"/>
  <c r="CG50" i="26"/>
  <c r="FQ50" i="26" s="1"/>
  <c r="DQ50" i="26"/>
  <c r="BY50" i="26"/>
  <c r="FI50" i="26" s="1"/>
  <c r="EG50" i="26"/>
  <c r="CO50" i="26"/>
  <c r="FY50" i="26" s="1"/>
  <c r="DU50" i="26"/>
  <c r="CC50" i="26"/>
  <c r="FM50" i="26" s="1"/>
  <c r="EM50" i="26"/>
  <c r="CU50" i="26"/>
  <c r="GE50" i="26" s="1"/>
  <c r="DL72" i="26"/>
  <c r="BT72" i="26"/>
  <c r="FD72" i="26" s="1"/>
  <c r="DV72" i="26"/>
  <c r="CD72" i="26"/>
  <c r="FN72" i="26" s="1"/>
  <c r="EK72" i="26"/>
  <c r="CS72" i="26"/>
  <c r="GC72" i="26" s="1"/>
  <c r="EM72" i="26"/>
  <c r="CU72" i="26"/>
  <c r="GE72" i="26" s="1"/>
  <c r="DT72" i="26"/>
  <c r="CB72" i="26"/>
  <c r="FL72" i="26" s="1"/>
  <c r="DJ70" i="26"/>
  <c r="BR70" i="26"/>
  <c r="FB70" i="26" s="1"/>
  <c r="DS70" i="26"/>
  <c r="CA70" i="26"/>
  <c r="FK70" i="26" s="1"/>
  <c r="EF70" i="26"/>
  <c r="CN70" i="26"/>
  <c r="FX70" i="26" s="1"/>
  <c r="DP70" i="26"/>
  <c r="BX70" i="26"/>
  <c r="FH70" i="26" s="1"/>
  <c r="ER70" i="26"/>
  <c r="CZ70" i="26"/>
  <c r="GJ70" i="26" s="1"/>
  <c r="DO63" i="26"/>
  <c r="BW63" i="26"/>
  <c r="FG63" i="26" s="1"/>
  <c r="ET63" i="26"/>
  <c r="DB63" i="26"/>
  <c r="GL63" i="26" s="1"/>
  <c r="DX63" i="26"/>
  <c r="CF63" i="26"/>
  <c r="FP63" i="26" s="1"/>
  <c r="EG63" i="26"/>
  <c r="CO63" i="26"/>
  <c r="FY63" i="26" s="1"/>
  <c r="DT63" i="26"/>
  <c r="CB63" i="26"/>
  <c r="FL63" i="26" s="1"/>
  <c r="DX51" i="26"/>
  <c r="CF51" i="26"/>
  <c r="FP51" i="26" s="1"/>
  <c r="DP51" i="26"/>
  <c r="BX51" i="26"/>
  <c r="FH51" i="26" s="1"/>
  <c r="ER51" i="26"/>
  <c r="CZ51" i="26"/>
  <c r="GJ51" i="26" s="1"/>
  <c r="EL51" i="26"/>
  <c r="CT51" i="26"/>
  <c r="GD51" i="26" s="1"/>
  <c r="DQ51" i="26"/>
  <c r="BY51" i="26"/>
  <c r="FI51" i="26" s="1"/>
  <c r="EN74" i="26"/>
  <c r="CV74" i="26"/>
  <c r="GF74" i="26" s="1"/>
  <c r="EG74" i="26"/>
  <c r="CO74" i="26"/>
  <c r="FY74" i="26" s="1"/>
  <c r="ET74" i="26"/>
  <c r="DB74" i="26"/>
  <c r="GL74" i="26" s="1"/>
  <c r="DH74" i="26"/>
  <c r="BP74" i="26"/>
  <c r="EZ74" i="26" s="1"/>
  <c r="DM74" i="26"/>
  <c r="BU74" i="26"/>
  <c r="FE74" i="26" s="1"/>
  <c r="DJ60" i="26"/>
  <c r="BR60" i="26"/>
  <c r="FB60" i="26" s="1"/>
  <c r="EN60" i="26"/>
  <c r="CV60" i="26"/>
  <c r="GF60" i="26" s="1"/>
  <c r="EP60" i="26"/>
  <c r="CX60" i="26"/>
  <c r="GH60" i="26" s="1"/>
  <c r="EH60" i="26"/>
  <c r="CP60" i="26"/>
  <c r="FZ60" i="26" s="1"/>
  <c r="EA60" i="26"/>
  <c r="CI60" i="26"/>
  <c r="FS60" i="26" s="1"/>
  <c r="EL59" i="26"/>
  <c r="CT59" i="26"/>
  <c r="GD59" i="26" s="1"/>
  <c r="EN59" i="26"/>
  <c r="CV59" i="26"/>
  <c r="GF59" i="26" s="1"/>
  <c r="DU59" i="26"/>
  <c r="CC59" i="26"/>
  <c r="FM59" i="26" s="1"/>
  <c r="DY59" i="26"/>
  <c r="CG59" i="26"/>
  <c r="FQ59" i="26" s="1"/>
  <c r="DL59" i="26"/>
  <c r="BT59" i="26"/>
  <c r="FD59" i="26" s="1"/>
  <c r="EH48" i="26"/>
  <c r="CP48" i="26"/>
  <c r="FZ48" i="26" s="1"/>
  <c r="DS48" i="26"/>
  <c r="CA48" i="26"/>
  <c r="FK48" i="26" s="1"/>
  <c r="ER48" i="26"/>
  <c r="CZ48" i="26"/>
  <c r="GJ48" i="26" s="1"/>
  <c r="ED48" i="26"/>
  <c r="CL48" i="26"/>
  <c r="FV48" i="26" s="1"/>
  <c r="DH48" i="26"/>
  <c r="BP48" i="26"/>
  <c r="EZ48" i="26" s="1"/>
  <c r="DJ71" i="26"/>
  <c r="BR71" i="26"/>
  <c r="FB71" i="26" s="1"/>
  <c r="EI71" i="26"/>
  <c r="CQ71" i="26"/>
  <c r="GA71" i="26" s="1"/>
  <c r="DL71" i="26"/>
  <c r="BT71" i="26"/>
  <c r="FD71" i="26" s="1"/>
  <c r="EP71" i="26"/>
  <c r="CX71" i="26"/>
  <c r="GH71" i="26" s="1"/>
  <c r="DW71" i="26"/>
  <c r="CE71" i="26"/>
  <c r="FO71" i="26" s="1"/>
  <c r="EJ65" i="26"/>
  <c r="CR65" i="26"/>
  <c r="GB65" i="26" s="1"/>
  <c r="EK65" i="26"/>
  <c r="CS65" i="26"/>
  <c r="GC65" i="26" s="1"/>
  <c r="EC65" i="26"/>
  <c r="CK65" i="26"/>
  <c r="FU65" i="26" s="1"/>
  <c r="ES65" i="26"/>
  <c r="DA65" i="26"/>
  <c r="GK65" i="26" s="1"/>
  <c r="DW65" i="26"/>
  <c r="CE65" i="26"/>
  <c r="FO65" i="26" s="1"/>
  <c r="DM58" i="26"/>
  <c r="BU58" i="26"/>
  <c r="FE58" i="26" s="1"/>
  <c r="EO58" i="26"/>
  <c r="CW58" i="26"/>
  <c r="GG58" i="26" s="1"/>
  <c r="EG58" i="26"/>
  <c r="CO58" i="26"/>
  <c r="FY58" i="26" s="1"/>
  <c r="EJ58" i="26"/>
  <c r="CR58" i="26"/>
  <c r="GB58" i="26" s="1"/>
  <c r="DX58" i="26"/>
  <c r="CF58" i="26"/>
  <c r="FP58" i="26" s="1"/>
  <c r="DJ66" i="26"/>
  <c r="BR66" i="26"/>
  <c r="FB66" i="26" s="1"/>
  <c r="EL66" i="26"/>
  <c r="CT66" i="26"/>
  <c r="GD66" i="26" s="1"/>
  <c r="ED66" i="26"/>
  <c r="CL66" i="26"/>
  <c r="FV66" i="26" s="1"/>
  <c r="ET66" i="26"/>
  <c r="DB66" i="26"/>
  <c r="GL66" i="26" s="1"/>
  <c r="DY66" i="26"/>
  <c r="CG66" i="26"/>
  <c r="FQ66" i="26" s="1"/>
  <c r="DS62" i="26"/>
  <c r="CA62" i="26"/>
  <c r="FK62" i="26" s="1"/>
  <c r="ES62" i="26"/>
  <c r="DA62" i="26"/>
  <c r="GK62" i="26" s="1"/>
  <c r="DL62" i="26"/>
  <c r="BT62" i="26"/>
  <c r="FD62" i="26" s="1"/>
  <c r="EO62" i="26"/>
  <c r="CW62" i="26"/>
  <c r="GG62" i="26" s="1"/>
  <c r="DX62" i="26"/>
  <c r="CF62" i="26"/>
  <c r="FP62" i="26" s="1"/>
  <c r="DL52" i="26"/>
  <c r="BT52" i="26"/>
  <c r="FD52" i="26" s="1"/>
  <c r="ES52" i="26"/>
  <c r="DA52" i="26"/>
  <c r="GK52" i="26" s="1"/>
  <c r="EK52" i="26"/>
  <c r="CS52" i="26"/>
  <c r="GC52" i="26" s="1"/>
  <c r="ET52" i="26"/>
  <c r="DB52" i="26"/>
  <c r="GL52" i="26" s="1"/>
  <c r="DY52" i="26"/>
  <c r="CG52" i="26"/>
  <c r="FQ52" i="26" s="1"/>
  <c r="ED67" i="26"/>
  <c r="CL67" i="26"/>
  <c r="FV67" i="26" s="1"/>
  <c r="EF67" i="26"/>
  <c r="CN67" i="26"/>
  <c r="FX67" i="26" s="1"/>
  <c r="DR67" i="26"/>
  <c r="BZ67" i="26"/>
  <c r="FJ67" i="26" s="1"/>
  <c r="EQ67" i="26"/>
  <c r="CY67" i="26"/>
  <c r="GI67" i="26" s="1"/>
  <c r="EC67" i="26"/>
  <c r="CK67" i="26"/>
  <c r="FU67" i="26" s="1"/>
  <c r="EK54" i="26"/>
  <c r="CS54" i="26"/>
  <c r="GC54" i="26" s="1"/>
  <c r="EC54" i="26"/>
  <c r="CK54" i="26"/>
  <c r="FU54" i="26" s="1"/>
  <c r="DG54" i="26"/>
  <c r="BO54" i="26"/>
  <c r="EY54" i="26" s="1"/>
  <c r="EN54" i="26"/>
  <c r="CV54" i="26"/>
  <c r="GF54" i="26" s="1"/>
  <c r="EA54" i="26"/>
  <c r="CI54" i="26"/>
  <c r="FS54" i="26" s="1"/>
  <c r="EN56" i="26"/>
  <c r="CV56" i="26"/>
  <c r="GF56" i="26" s="1"/>
  <c r="DI56" i="26"/>
  <c r="BQ56" i="26"/>
  <c r="FA56" i="26" s="1"/>
  <c r="DT56" i="26"/>
  <c r="CB56" i="26"/>
  <c r="FL56" i="26" s="1"/>
  <c r="ES56" i="26"/>
  <c r="DA56" i="26"/>
  <c r="GK56" i="26" s="1"/>
  <c r="DW56" i="26"/>
  <c r="CE56" i="26"/>
  <c r="FO56" i="26" s="1"/>
  <c r="DK76" i="26"/>
  <c r="BS76" i="26"/>
  <c r="FC76" i="26" s="1"/>
  <c r="DL76" i="26"/>
  <c r="BT76" i="26"/>
  <c r="FD76" i="26" s="1"/>
  <c r="EL76" i="26"/>
  <c r="CT76" i="26"/>
  <c r="GD76" i="26" s="1"/>
  <c r="DP76" i="26"/>
  <c r="BX76" i="26"/>
  <c r="FH76" i="26" s="1"/>
  <c r="EO76" i="26"/>
  <c r="CW76" i="26"/>
  <c r="GG76" i="26" s="1"/>
  <c r="EL69" i="26"/>
  <c r="CT69" i="26"/>
  <c r="GD69" i="26" s="1"/>
  <c r="EA69" i="26"/>
  <c r="CI69" i="26"/>
  <c r="FS69" i="26" s="1"/>
  <c r="DH69" i="26"/>
  <c r="BP69" i="26"/>
  <c r="EZ69" i="26" s="1"/>
  <c r="DT69" i="26"/>
  <c r="CB69" i="26"/>
  <c r="FL69" i="26" s="1"/>
  <c r="ES69" i="26"/>
  <c r="DA69" i="26"/>
  <c r="GK69" i="26" s="1"/>
  <c r="DQ57" i="26"/>
  <c r="BY57" i="26"/>
  <c r="FI57" i="26" s="1"/>
  <c r="EO57" i="26"/>
  <c r="CW57" i="26"/>
  <c r="GG57" i="26" s="1"/>
  <c r="EQ57" i="26"/>
  <c r="CY57" i="26"/>
  <c r="GI57" i="26" s="1"/>
  <c r="ET57" i="26"/>
  <c r="DB57" i="26"/>
  <c r="GL57" i="26" s="1"/>
  <c r="ES57" i="26"/>
  <c r="DA57" i="26"/>
  <c r="GK57" i="26" s="1"/>
  <c r="EC53" i="26"/>
  <c r="CK53" i="26"/>
  <c r="FU53" i="26" s="1"/>
  <c r="EE53" i="26"/>
  <c r="CM53" i="26"/>
  <c r="FW53" i="26" s="1"/>
  <c r="EH53" i="26"/>
  <c r="CP53" i="26"/>
  <c r="FZ53" i="26" s="1"/>
  <c r="EJ53" i="26"/>
  <c r="CR53" i="26"/>
  <c r="GB53" i="26" s="1"/>
  <c r="ET53" i="26"/>
  <c r="DB53" i="26"/>
  <c r="GL53" i="26" s="1"/>
  <c r="DS75" i="26"/>
  <c r="CA75" i="26"/>
  <c r="FK75" i="26" s="1"/>
  <c r="DZ75" i="26"/>
  <c r="CH75" i="26"/>
  <c r="FR75" i="26" s="1"/>
  <c r="EG75" i="26"/>
  <c r="CO75" i="26"/>
  <c r="FY75" i="26" s="1"/>
  <c r="DM75" i="26"/>
  <c r="BU75" i="26"/>
  <c r="FE75" i="26" s="1"/>
  <c r="EL75" i="26"/>
  <c r="CT75" i="26"/>
  <c r="GD75" i="26" s="1"/>
  <c r="EO68" i="26"/>
  <c r="CW68" i="26"/>
  <c r="GG68" i="26" s="1"/>
  <c r="DV68" i="26"/>
  <c r="CD68" i="26"/>
  <c r="FN68" i="26" s="1"/>
  <c r="DX68" i="26"/>
  <c r="CF68" i="26"/>
  <c r="FP68" i="26" s="1"/>
  <c r="EA68" i="26"/>
  <c r="CI68" i="26"/>
  <c r="FS68" i="26" s="1"/>
  <c r="EH68" i="26"/>
  <c r="CP68" i="26"/>
  <c r="FZ68" i="26" s="1"/>
  <c r="DQ61" i="26"/>
  <c r="BY61" i="26"/>
  <c r="FI61" i="26" s="1"/>
  <c r="DG61" i="26"/>
  <c r="BO61" i="26"/>
  <c r="EY61" i="26" s="1"/>
  <c r="DW61" i="26"/>
  <c r="CE61" i="26"/>
  <c r="FO61" i="26" s="1"/>
  <c r="DM61" i="26"/>
  <c r="BU61" i="26"/>
  <c r="FE61" i="26" s="1"/>
  <c r="EL61" i="26"/>
  <c r="CT61" i="26"/>
  <c r="GD61" i="26" s="1"/>
  <c r="EA49" i="26"/>
  <c r="CI49" i="26"/>
  <c r="FS49" i="26" s="1"/>
  <c r="EM49" i="26"/>
  <c r="CU49" i="26"/>
  <c r="GE49" i="26" s="1"/>
  <c r="HV49" i="26" s="1"/>
  <c r="EO49" i="26"/>
  <c r="CW49" i="26"/>
  <c r="GG49" i="26" s="1"/>
  <c r="ER49" i="26"/>
  <c r="CZ49" i="26"/>
  <c r="GJ49" i="26" s="1"/>
  <c r="EH49" i="26"/>
  <c r="CP49" i="26"/>
  <c r="FZ49" i="26" s="1"/>
  <c r="DZ73" i="26"/>
  <c r="CH73" i="26"/>
  <c r="FR73" i="26" s="1"/>
  <c r="HI73" i="26" s="1"/>
  <c r="DP73" i="26"/>
  <c r="BX73" i="26"/>
  <c r="FH73" i="26" s="1"/>
  <c r="EM73" i="26"/>
  <c r="CU73" i="26"/>
  <c r="GE73" i="26" s="1"/>
  <c r="EQ73" i="26"/>
  <c r="CY73" i="26"/>
  <c r="GI73" i="26" s="1"/>
  <c r="EC73" i="26"/>
  <c r="CK73" i="26"/>
  <c r="FU73" i="26" s="1"/>
  <c r="HL73" i="26" s="1"/>
  <c r="DQ64" i="26"/>
  <c r="BY64" i="26"/>
  <c r="FI64" i="26" s="1"/>
  <c r="DS64" i="26"/>
  <c r="CA64" i="26"/>
  <c r="FK64" i="26" s="1"/>
  <c r="DV64" i="26"/>
  <c r="CD64" i="26"/>
  <c r="FN64" i="26" s="1"/>
  <c r="DY64" i="26"/>
  <c r="CG64" i="26"/>
  <c r="FQ64" i="26" s="1"/>
  <c r="HH64" i="26" s="1"/>
  <c r="EB64" i="26"/>
  <c r="CJ64" i="26"/>
  <c r="FT64" i="26" s="1"/>
  <c r="DV55" i="26"/>
  <c r="CD55" i="26"/>
  <c r="FN55" i="26" s="1"/>
  <c r="EL55" i="26"/>
  <c r="CT55" i="26"/>
  <c r="GD55" i="26" s="1"/>
  <c r="ED55" i="26"/>
  <c r="CL55" i="26"/>
  <c r="FV55" i="26" s="1"/>
  <c r="HM55" i="26" s="1"/>
  <c r="ET55" i="26"/>
  <c r="DB55" i="26"/>
  <c r="GL55" i="26" s="1"/>
  <c r="EA55" i="26"/>
  <c r="CI55" i="26"/>
  <c r="FS55" i="26" s="1"/>
  <c r="DX50" i="26"/>
  <c r="CF50" i="26"/>
  <c r="FP50" i="26" s="1"/>
  <c r="EL50" i="26"/>
  <c r="CT50" i="26"/>
  <c r="GD50" i="26" s="1"/>
  <c r="HU50" i="26" s="1"/>
  <c r="ED50" i="26"/>
  <c r="CL50" i="26"/>
  <c r="FV50" i="26" s="1"/>
  <c r="ET50" i="26"/>
  <c r="DB50" i="26"/>
  <c r="GL50" i="26" s="1"/>
  <c r="EC50" i="26"/>
  <c r="CK50" i="26"/>
  <c r="FU50" i="26" s="1"/>
  <c r="EI72" i="26"/>
  <c r="CQ72" i="26"/>
  <c r="GA72" i="26" s="1"/>
  <c r="HR72" i="26" s="1"/>
  <c r="DN72" i="26"/>
  <c r="BV72" i="26"/>
  <c r="FF72" i="26" s="1"/>
  <c r="DI72" i="26"/>
  <c r="BQ72" i="26"/>
  <c r="FA72" i="26" s="1"/>
  <c r="DK72" i="26"/>
  <c r="BS72" i="26"/>
  <c r="FC72" i="26" s="1"/>
  <c r="EB72" i="26"/>
  <c r="CJ72" i="26"/>
  <c r="FT72" i="26" s="1"/>
  <c r="HK72" i="26" s="1"/>
  <c r="ED70" i="26"/>
  <c r="CL70" i="26"/>
  <c r="FV70" i="26" s="1"/>
  <c r="ES70" i="26"/>
  <c r="DA70" i="26"/>
  <c r="GK70" i="26" s="1"/>
  <c r="EO70" i="26"/>
  <c r="CW70" i="26"/>
  <c r="GG70" i="26" s="1"/>
  <c r="DY70" i="26"/>
  <c r="CG70" i="26"/>
  <c r="FQ70" i="26" s="1"/>
  <c r="HH70" i="26" s="1"/>
  <c r="DW70" i="26"/>
  <c r="CE70" i="26"/>
  <c r="FO70" i="26" s="1"/>
  <c r="DP63" i="26"/>
  <c r="BX63" i="26"/>
  <c r="FH63" i="26" s="1"/>
  <c r="DH63" i="26"/>
  <c r="BP63" i="26"/>
  <c r="EZ63" i="26" s="1"/>
  <c r="EL63" i="26"/>
  <c r="CT63" i="26"/>
  <c r="GD63" i="26" s="1"/>
  <c r="HU63" i="26" s="1"/>
  <c r="EO63" i="26"/>
  <c r="CW63" i="26"/>
  <c r="GG63" i="26" s="1"/>
  <c r="EB63" i="26"/>
  <c r="CJ63" i="26"/>
  <c r="FT63" i="26" s="1"/>
  <c r="EI51" i="26"/>
  <c r="CQ51" i="26"/>
  <c r="GA51" i="26" s="1"/>
  <c r="EB51" i="26"/>
  <c r="CJ51" i="26"/>
  <c r="FT51" i="26" s="1"/>
  <c r="HK51" i="26" s="1"/>
  <c r="DH51" i="26"/>
  <c r="BP51" i="26"/>
  <c r="EZ51" i="26" s="1"/>
  <c r="ET51" i="26"/>
  <c r="DB51" i="26"/>
  <c r="GL51" i="26" s="1"/>
  <c r="DY51" i="26"/>
  <c r="CG51" i="26"/>
  <c r="FQ51" i="26" s="1"/>
  <c r="DR74" i="26"/>
  <c r="BZ74" i="26"/>
  <c r="FJ74" i="26" s="1"/>
  <c r="HA74" i="26" s="1"/>
  <c r="DK74" i="26"/>
  <c r="BS74" i="26"/>
  <c r="FC74" i="26" s="1"/>
  <c r="DO74" i="26"/>
  <c r="BW74" i="26"/>
  <c r="FG74" i="26" s="1"/>
  <c r="DQ74" i="26"/>
  <c r="BY74" i="26"/>
  <c r="FI74" i="26" s="1"/>
  <c r="DU74" i="26"/>
  <c r="CC74" i="26"/>
  <c r="FM74" i="26" s="1"/>
  <c r="HD74" i="26" s="1"/>
  <c r="DR60" i="26"/>
  <c r="BZ60" i="26"/>
  <c r="FJ60" i="26" s="1"/>
  <c r="DM60" i="26"/>
  <c r="BU60" i="26"/>
  <c r="FE60" i="26" s="1"/>
  <c r="DO60" i="26"/>
  <c r="BW60" i="26"/>
  <c r="FG60" i="26" s="1"/>
  <c r="ES60" i="26"/>
  <c r="DA60" i="26"/>
  <c r="GK60" i="26" s="1"/>
  <c r="IB60" i="26" s="1"/>
  <c r="EI60" i="26"/>
  <c r="CQ60" i="26"/>
  <c r="GA60" i="26" s="1"/>
  <c r="DK59" i="26"/>
  <c r="BS59" i="26"/>
  <c r="FC59" i="26" s="1"/>
  <c r="DP59" i="26"/>
  <c r="BX59" i="26"/>
  <c r="FH59" i="26" s="1"/>
  <c r="EF59" i="26"/>
  <c r="CN59" i="26"/>
  <c r="FX59" i="26" s="1"/>
  <c r="HO59" i="26" s="1"/>
  <c r="EG59" i="26"/>
  <c r="CO59" i="26"/>
  <c r="FY59" i="26" s="1"/>
  <c r="DT59" i="26"/>
  <c r="CB59" i="26"/>
  <c r="FL59" i="26" s="1"/>
  <c r="DI48" i="26"/>
  <c r="BQ48" i="26"/>
  <c r="FA48" i="26" s="1"/>
  <c r="EA48" i="26"/>
  <c r="CI48" i="26"/>
  <c r="FS48" i="26" s="1"/>
  <c r="HJ48" i="26" s="1"/>
  <c r="DM48" i="26"/>
  <c r="BU48" i="26"/>
  <c r="FE48" i="26" s="1"/>
  <c r="EL48" i="26"/>
  <c r="CT48" i="26"/>
  <c r="GD48" i="26" s="1"/>
  <c r="DP48" i="26"/>
  <c r="BX48" i="26"/>
  <c r="FH48" i="26" s="1"/>
  <c r="EQ71" i="26"/>
  <c r="CY71" i="26"/>
  <c r="GI71" i="26" s="1"/>
  <c r="HZ71" i="26" s="1"/>
  <c r="DH71" i="26"/>
  <c r="BP71" i="26"/>
  <c r="EZ71" i="26" s="1"/>
  <c r="DZ71" i="26"/>
  <c r="CH71" i="26"/>
  <c r="FR71" i="26" s="1"/>
  <c r="DN71" i="26"/>
  <c r="BV71" i="26"/>
  <c r="FF71" i="26" s="1"/>
  <c r="EE71" i="26"/>
  <c r="CM71" i="26"/>
  <c r="FW71" i="26" s="1"/>
  <c r="HN71" i="26" s="1"/>
  <c r="DJ65" i="26"/>
  <c r="BR65" i="26"/>
  <c r="FB65" i="26" s="1"/>
  <c r="DM65" i="26"/>
  <c r="BU65" i="26"/>
  <c r="FE65" i="26" s="1"/>
  <c r="EQ65" i="26"/>
  <c r="CY65" i="26"/>
  <c r="GI65" i="26" s="1"/>
  <c r="DN65" i="26"/>
  <c r="BV65" i="26"/>
  <c r="FF65" i="26" s="1"/>
  <c r="GW65" i="26" s="1"/>
  <c r="EE65" i="26"/>
  <c r="CM65" i="26"/>
  <c r="FW65" i="26" s="1"/>
  <c r="DY58" i="26"/>
  <c r="CG58" i="26"/>
  <c r="FQ58" i="26" s="1"/>
  <c r="DQ58" i="26"/>
  <c r="BY58" i="26"/>
  <c r="FI58" i="26" s="1"/>
  <c r="ES58" i="26"/>
  <c r="DA58" i="26"/>
  <c r="GK58" i="26" s="1"/>
  <c r="IB58" i="26" s="1"/>
  <c r="DG58" i="26"/>
  <c r="BO58" i="26"/>
  <c r="EY58" i="26" s="1"/>
  <c r="EF58" i="26"/>
  <c r="CN58" i="26"/>
  <c r="FX58" i="26" s="1"/>
  <c r="DL66" i="26"/>
  <c r="BT66" i="26"/>
  <c r="FD66" i="26" s="1"/>
  <c r="DN66" i="26"/>
  <c r="BV66" i="26"/>
  <c r="FF66" i="26" s="1"/>
  <c r="GW66" i="26" s="1"/>
  <c r="ER66" i="26"/>
  <c r="CZ66" i="26"/>
  <c r="GJ66" i="26" s="1"/>
  <c r="DH66" i="26"/>
  <c r="BP66" i="26"/>
  <c r="EZ66" i="26" s="1"/>
  <c r="EG66" i="26"/>
  <c r="CO66" i="26"/>
  <c r="FY66" i="26" s="1"/>
  <c r="EC62" i="26"/>
  <c r="CK62" i="26"/>
  <c r="FU62" i="26" s="1"/>
  <c r="HL62" i="26" s="1"/>
  <c r="DI62" i="26"/>
  <c r="BQ62" i="26"/>
  <c r="FA62" i="26" s="1"/>
  <c r="DY62" i="26"/>
  <c r="CG62" i="26"/>
  <c r="FQ62" i="26" s="1"/>
  <c r="DG62" i="26"/>
  <c r="BO62" i="26"/>
  <c r="EY62" i="26" s="1"/>
  <c r="EF62" i="26"/>
  <c r="CN62" i="26"/>
  <c r="FX62" i="26" s="1"/>
  <c r="HO62" i="26" s="1"/>
  <c r="DJ52" i="26"/>
  <c r="BR52" i="26"/>
  <c r="FB52" i="26" s="1"/>
  <c r="DO52" i="26"/>
  <c r="BW52" i="26"/>
  <c r="FG52" i="26" s="1"/>
  <c r="DG52" i="26"/>
  <c r="BO52" i="26"/>
  <c r="EY52" i="26" s="1"/>
  <c r="DH52" i="26"/>
  <c r="BP52" i="26"/>
  <c r="EZ52" i="26" s="1"/>
  <c r="GQ52" i="26" s="1"/>
  <c r="EG52" i="26"/>
  <c r="CO52" i="26"/>
  <c r="FY52" i="26" s="1"/>
  <c r="EE67" i="26"/>
  <c r="CM67" i="26"/>
  <c r="FW67" i="26" s="1"/>
  <c r="EN67" i="26"/>
  <c r="CV67" i="26"/>
  <c r="GF67" i="26" s="1"/>
  <c r="DZ67" i="26"/>
  <c r="CH67" i="26"/>
  <c r="FR67" i="26" s="1"/>
  <c r="HI67" i="26" s="1"/>
  <c r="DL67" i="26"/>
  <c r="BT67" i="26"/>
  <c r="FD67" i="26" s="1"/>
  <c r="EK67" i="26"/>
  <c r="CS67" i="26"/>
  <c r="GC67" i="26" s="1"/>
  <c r="DM54" i="26"/>
  <c r="BU54" i="26"/>
  <c r="FE54" i="26" s="1"/>
  <c r="EP54" i="26"/>
  <c r="CX54" i="26"/>
  <c r="GH54" i="26" s="1"/>
  <c r="HY54" i="26" s="1"/>
  <c r="DU54" i="26"/>
  <c r="CC54" i="26"/>
  <c r="FM54" i="26" s="1"/>
  <c r="DI54" i="26"/>
  <c r="BQ54" i="26"/>
  <c r="FA54" i="26" s="1"/>
  <c r="EI54" i="26"/>
  <c r="CQ54" i="26"/>
  <c r="GA54" i="26" s="1"/>
  <c r="DS56" i="26"/>
  <c r="CA56" i="26"/>
  <c r="FK56" i="26" s="1"/>
  <c r="HB56" i="26" s="1"/>
  <c r="EF56" i="26"/>
  <c r="CN56" i="26"/>
  <c r="FX56" i="26" s="1"/>
  <c r="EB56" i="26"/>
  <c r="CJ56" i="26"/>
  <c r="FT56" i="26" s="1"/>
  <c r="DN56" i="26"/>
  <c r="BV56" i="26"/>
  <c r="FF56" i="26" s="1"/>
  <c r="EE56" i="26"/>
  <c r="CM56" i="26"/>
  <c r="FW56" i="26" s="1"/>
  <c r="HN56" i="26" s="1"/>
  <c r="EQ76" i="26"/>
  <c r="CY76" i="26"/>
  <c r="GI76" i="26" s="1"/>
  <c r="DT76" i="26"/>
  <c r="CB76" i="26"/>
  <c r="FL76" i="26" s="1"/>
  <c r="ET76" i="26"/>
  <c r="DB76" i="26"/>
  <c r="GL76" i="26" s="1"/>
  <c r="DX76" i="26"/>
  <c r="CF76" i="26"/>
  <c r="FP76" i="26" s="1"/>
  <c r="HG76" i="26" s="1"/>
  <c r="DJ76" i="26"/>
  <c r="BR76" i="26"/>
  <c r="FB76" i="26" s="1"/>
  <c r="DJ69" i="26"/>
  <c r="BR69" i="26"/>
  <c r="FB69" i="26" s="1"/>
  <c r="EO69" i="26"/>
  <c r="CW69" i="26"/>
  <c r="GG69" i="26" s="1"/>
  <c r="DS69" i="26"/>
  <c r="CA69" i="26"/>
  <c r="FK69" i="26" s="1"/>
  <c r="HB69" i="26" s="1"/>
  <c r="EB69" i="26"/>
  <c r="CJ69" i="26"/>
  <c r="FT69" i="26" s="1"/>
  <c r="DG69" i="26"/>
  <c r="BO69" i="26"/>
  <c r="EY69" i="26" s="1"/>
  <c r="DR57" i="26"/>
  <c r="BZ57" i="26"/>
  <c r="FJ57" i="26" s="1"/>
  <c r="DJ57" i="26"/>
  <c r="BR57" i="26"/>
  <c r="FB57" i="26" s="1"/>
  <c r="GS57" i="26" s="1"/>
  <c r="DL57" i="26"/>
  <c r="BT57" i="26"/>
  <c r="FD57" i="26" s="1"/>
  <c r="DO57" i="26"/>
  <c r="BW57" i="26"/>
  <c r="FG57" i="26" s="1"/>
  <c r="DH57" i="26"/>
  <c r="BP57" i="26"/>
  <c r="EZ57" i="26" s="1"/>
  <c r="EM53" i="26"/>
  <c r="CU53" i="26"/>
  <c r="GE53" i="26" s="1"/>
  <c r="HV53" i="26" s="1"/>
  <c r="EP53" i="26"/>
  <c r="CX53" i="26"/>
  <c r="GH53" i="26" s="1"/>
  <c r="ER53" i="26"/>
  <c r="CZ53" i="26"/>
  <c r="GJ53" i="26" s="1"/>
  <c r="DP53" i="26"/>
  <c r="BX53" i="26"/>
  <c r="FH53" i="26" s="1"/>
  <c r="DI53" i="26"/>
  <c r="BQ53" i="26"/>
  <c r="FA53" i="26" s="1"/>
  <c r="GR53" i="26" s="1"/>
  <c r="DX75" i="26"/>
  <c r="CF75" i="26"/>
  <c r="FP75" i="26" s="1"/>
  <c r="EP75" i="26"/>
  <c r="CX75" i="26"/>
  <c r="GH75" i="26" s="1"/>
  <c r="DR75" i="26"/>
  <c r="BZ75" i="26"/>
  <c r="FJ75" i="26" s="1"/>
  <c r="DU75" i="26"/>
  <c r="CC75" i="26"/>
  <c r="FM75" i="26" s="1"/>
  <c r="ET75" i="26"/>
  <c r="DB75" i="26"/>
  <c r="GL75" i="26" s="1"/>
  <c r="DJ68" i="26"/>
  <c r="BR68" i="26"/>
  <c r="FB68" i="26" s="1"/>
  <c r="EF68" i="26"/>
  <c r="CN68" i="26"/>
  <c r="FX68" i="26" s="1"/>
  <c r="EI68" i="26"/>
  <c r="CQ68" i="26"/>
  <c r="GA68" i="26" s="1"/>
  <c r="EL68" i="26"/>
  <c r="CT68" i="26"/>
  <c r="GD68" i="26" s="1"/>
  <c r="EP68" i="26"/>
  <c r="CX68" i="26"/>
  <c r="GH68" i="26" s="1"/>
  <c r="EA61" i="26"/>
  <c r="CI61" i="26"/>
  <c r="FS61" i="26" s="1"/>
  <c r="DS61" i="26"/>
  <c r="CA61" i="26"/>
  <c r="FK61" i="26" s="1"/>
  <c r="EI61" i="26"/>
  <c r="CQ61" i="26"/>
  <c r="GA61" i="26" s="1"/>
  <c r="DU61" i="26"/>
  <c r="CC61" i="26"/>
  <c r="FM61" i="26" s="1"/>
  <c r="ET61" i="26"/>
  <c r="DB61" i="26"/>
  <c r="GL61" i="26" s="1"/>
  <c r="DY49" i="26"/>
  <c r="CG49" i="26"/>
  <c r="FQ49" i="26" s="1"/>
  <c r="DH49" i="26"/>
  <c r="BP49" i="26"/>
  <c r="EZ49" i="26" s="1"/>
  <c r="DK49" i="26"/>
  <c r="BS49" i="26"/>
  <c r="FC49" i="26" s="1"/>
  <c r="DN49" i="26"/>
  <c r="BV49" i="26"/>
  <c r="FF49" i="26" s="1"/>
  <c r="EP49" i="26"/>
  <c r="CX49" i="26"/>
  <c r="GH49" i="26" s="1"/>
  <c r="EO73" i="26"/>
  <c r="CW73" i="26"/>
  <c r="GG73" i="26" s="1"/>
  <c r="EF73" i="26"/>
  <c r="CN73" i="26"/>
  <c r="FX73" i="26" s="1"/>
  <c r="DH73" i="26"/>
  <c r="BP73" i="26"/>
  <c r="EZ73" i="26" s="1"/>
  <c r="DL73" i="26"/>
  <c r="BT73" i="26"/>
  <c r="FD73" i="26" s="1"/>
  <c r="EK73" i="26"/>
  <c r="CS73" i="26"/>
  <c r="GC73" i="26" s="1"/>
  <c r="DR64" i="26"/>
  <c r="BZ64" i="26"/>
  <c r="FJ64" i="26" s="1"/>
  <c r="ED64" i="26"/>
  <c r="CL64" i="26"/>
  <c r="FV64" i="26" s="1"/>
  <c r="EG64" i="26"/>
  <c r="CO64" i="26"/>
  <c r="FY64" i="26" s="1"/>
  <c r="EI64" i="26"/>
  <c r="CQ64" i="26"/>
  <c r="GA64" i="26" s="1"/>
  <c r="EJ64" i="26"/>
  <c r="CR64" i="26"/>
  <c r="GB64" i="26" s="1"/>
  <c r="DW55" i="26"/>
  <c r="CE55" i="26"/>
  <c r="FO55" i="26" s="1"/>
  <c r="DN55" i="26"/>
  <c r="BV55" i="26"/>
  <c r="FF55" i="26" s="1"/>
  <c r="EO55" i="26"/>
  <c r="CW55" i="26"/>
  <c r="GG55" i="26" s="1"/>
  <c r="DJ55" i="26"/>
  <c r="BR55" i="26"/>
  <c r="FB55" i="26" s="1"/>
  <c r="EI55" i="26"/>
  <c r="CQ55" i="26"/>
  <c r="GA55" i="26" s="1"/>
  <c r="EI50" i="26"/>
  <c r="CQ50" i="26"/>
  <c r="GA50" i="26" s="1"/>
  <c r="DN50" i="26"/>
  <c r="BV50" i="26"/>
  <c r="FF50" i="26" s="1"/>
  <c r="EP50" i="26"/>
  <c r="CX50" i="26"/>
  <c r="GH50" i="26" s="1"/>
  <c r="DL50" i="26"/>
  <c r="BT50" i="26"/>
  <c r="FD50" i="26" s="1"/>
  <c r="EK50" i="26"/>
  <c r="CS50" i="26"/>
  <c r="GC50" i="26" s="1"/>
  <c r="DM72" i="26"/>
  <c r="BU72" i="26"/>
  <c r="FE72" i="26" s="1"/>
  <c r="DW72" i="26"/>
  <c r="CE72" i="26"/>
  <c r="FO72" i="26" s="1"/>
  <c r="DQ72" i="26"/>
  <c r="BY72" i="26"/>
  <c r="FI72" i="26" s="1"/>
  <c r="DS72" i="26"/>
  <c r="CA72" i="26"/>
  <c r="FK72" i="26" s="1"/>
  <c r="EJ72" i="26"/>
  <c r="CR72" i="26"/>
  <c r="GB72" i="26" s="1"/>
  <c r="DK70" i="26"/>
  <c r="BS70" i="26"/>
  <c r="FC70" i="26" s="1"/>
  <c r="DL70" i="26"/>
  <c r="BT70" i="26"/>
  <c r="FD70" i="26" s="1"/>
  <c r="DG70" i="26"/>
  <c r="BO70" i="26"/>
  <c r="EY70" i="26" s="1"/>
  <c r="EH70" i="26"/>
  <c r="CP70" i="26"/>
  <c r="FZ70" i="26" s="1"/>
  <c r="EE70" i="26"/>
  <c r="CM70" i="26"/>
  <c r="FW70" i="26" s="1"/>
  <c r="DS63" i="26"/>
  <c r="CA63" i="26"/>
  <c r="FK63" i="26" s="1"/>
  <c r="DV63" i="26"/>
  <c r="CD63" i="26"/>
  <c r="FN63" i="26" s="1"/>
  <c r="DN63" i="26"/>
  <c r="BV63" i="26"/>
  <c r="FF63" i="26" s="1"/>
  <c r="DJ63" i="26"/>
  <c r="BR63" i="26"/>
  <c r="FB63" i="26" s="1"/>
  <c r="EJ63" i="26"/>
  <c r="CR63" i="26"/>
  <c r="GB63" i="26" s="1"/>
  <c r="DL51" i="26"/>
  <c r="BT51" i="26"/>
  <c r="FD51" i="26" s="1"/>
  <c r="EP51" i="26"/>
  <c r="CX51" i="26"/>
  <c r="GH51" i="26" s="1"/>
  <c r="DT51" i="26"/>
  <c r="CB51" i="26"/>
  <c r="FL51" i="26" s="1"/>
  <c r="DG51" i="26"/>
  <c r="BO51" i="26"/>
  <c r="EY51" i="26" s="1"/>
  <c r="EG51" i="26"/>
  <c r="CO51" i="26"/>
  <c r="FY51" i="26" s="1"/>
  <c r="ER74" i="26"/>
  <c r="CZ74" i="26"/>
  <c r="GJ74" i="26" s="1"/>
  <c r="DV74" i="26"/>
  <c r="CD74" i="26"/>
  <c r="FN74" i="26" s="1"/>
  <c r="DY74" i="26"/>
  <c r="CG74" i="26"/>
  <c r="FQ74" i="26" s="1"/>
  <c r="EB74" i="26"/>
  <c r="CJ74" i="26"/>
  <c r="FT74" i="26" s="1"/>
  <c r="EC74" i="26"/>
  <c r="CK74" i="26"/>
  <c r="FU74" i="26" s="1"/>
  <c r="DT60" i="26"/>
  <c r="CB60" i="26"/>
  <c r="FL60" i="26" s="1"/>
  <c r="DV60" i="26"/>
  <c r="CD60" i="26"/>
  <c r="FN60" i="26" s="1"/>
  <c r="DX60" i="26"/>
  <c r="CF60" i="26"/>
  <c r="FP60" i="26" s="1"/>
  <c r="DH60" i="26"/>
  <c r="BP60" i="26"/>
  <c r="EZ60" i="26" s="1"/>
  <c r="EQ60" i="26"/>
  <c r="CY60" i="26"/>
  <c r="GI60" i="26" s="1"/>
  <c r="DM59" i="26"/>
  <c r="BU59" i="26"/>
  <c r="FE59" i="26" s="1"/>
  <c r="ED59" i="26"/>
  <c r="CL59" i="26"/>
  <c r="FV59" i="26" s="1"/>
  <c r="ET59" i="26"/>
  <c r="DB59" i="26"/>
  <c r="GL59" i="26" s="1"/>
  <c r="EO59" i="26"/>
  <c r="CW59" i="26"/>
  <c r="GG59" i="26" s="1"/>
  <c r="EB59" i="26"/>
  <c r="CJ59" i="26"/>
  <c r="FT59" i="26" s="1"/>
  <c r="EO48" i="26"/>
  <c r="CW48" i="26"/>
  <c r="GG48" i="26" s="1"/>
  <c r="EI48" i="26"/>
  <c r="CQ48" i="26"/>
  <c r="GA48" i="26" s="1"/>
  <c r="DU48" i="26"/>
  <c r="CC48" i="26"/>
  <c r="FM48" i="26" s="1"/>
  <c r="ET48" i="26"/>
  <c r="DB48" i="26"/>
  <c r="GL48" i="26" s="1"/>
  <c r="DX48" i="26"/>
  <c r="CF48" i="26"/>
  <c r="FP48" i="26" s="1"/>
  <c r="ER71" i="26"/>
  <c r="CZ71" i="26"/>
  <c r="GJ71" i="26" s="1"/>
  <c r="DT71" i="26"/>
  <c r="CB71" i="26"/>
  <c r="FL71" i="26" s="1"/>
  <c r="EK71" i="26"/>
  <c r="CS71" i="26"/>
  <c r="GC71" i="26" s="1"/>
  <c r="DV71" i="26"/>
  <c r="CD71" i="26"/>
  <c r="FN71" i="26" s="1"/>
  <c r="EM71" i="26"/>
  <c r="CU71" i="26"/>
  <c r="GE71" i="26" s="1"/>
  <c r="DK65" i="26"/>
  <c r="BS65" i="26"/>
  <c r="FC65" i="26" s="1"/>
  <c r="EA65" i="26"/>
  <c r="CI65" i="26"/>
  <c r="FS65" i="26" s="1"/>
  <c r="DS65" i="26"/>
  <c r="CA65" i="26"/>
  <c r="FK65" i="26" s="1"/>
  <c r="DV65" i="26"/>
  <c r="CD65" i="26"/>
  <c r="FN65" i="26" s="1"/>
  <c r="EM65" i="26"/>
  <c r="CU65" i="26"/>
  <c r="GE65" i="26" s="1"/>
  <c r="EA58" i="26"/>
  <c r="CI58" i="26"/>
  <c r="FS58" i="26" s="1"/>
  <c r="EC58" i="26"/>
  <c r="CK58" i="26"/>
  <c r="FU58" i="26" s="1"/>
  <c r="DI58" i="26"/>
  <c r="BQ58" i="26"/>
  <c r="FA58" i="26" s="1"/>
  <c r="DO58" i="26"/>
  <c r="BW58" i="26"/>
  <c r="FG58" i="26" s="1"/>
  <c r="EN58" i="26"/>
  <c r="CV58" i="26"/>
  <c r="GF58" i="26" s="1"/>
  <c r="DV66" i="26"/>
  <c r="CD66" i="26"/>
  <c r="FN66" i="26" s="1"/>
  <c r="EB66" i="26"/>
  <c r="CJ66" i="26"/>
  <c r="FT66" i="26" s="1"/>
  <c r="DT66" i="26"/>
  <c r="CB66" i="26"/>
  <c r="FL66" i="26" s="1"/>
  <c r="DP66" i="26"/>
  <c r="BX66" i="26"/>
  <c r="FH66" i="26" s="1"/>
  <c r="EO66" i="26"/>
  <c r="CW66" i="26"/>
  <c r="GG66" i="26" s="1"/>
  <c r="ED62" i="26"/>
  <c r="CL62" i="26"/>
  <c r="FV62" i="26" s="1"/>
  <c r="DU62" i="26"/>
  <c r="CC62" i="26"/>
  <c r="FM62" i="26" s="1"/>
  <c r="EK62" i="26"/>
  <c r="CS62" i="26"/>
  <c r="GC62" i="26" s="1"/>
  <c r="DO62" i="26"/>
  <c r="BW62" i="26"/>
  <c r="FG62" i="26" s="1"/>
  <c r="EN62" i="26"/>
  <c r="CV62" i="26"/>
  <c r="GF62" i="26" s="1"/>
  <c r="DZ52" i="26"/>
  <c r="CH52" i="26"/>
  <c r="FR52" i="26" s="1"/>
  <c r="EE52" i="26"/>
  <c r="CM52" i="26"/>
  <c r="FW52" i="26" s="1"/>
  <c r="DW52" i="26"/>
  <c r="CE52" i="26"/>
  <c r="FO52" i="26" s="1"/>
  <c r="DP52" i="26"/>
  <c r="BX52" i="26"/>
  <c r="FH52" i="26" s="1"/>
  <c r="EO52" i="26"/>
  <c r="CW52" i="26"/>
  <c r="GG52" i="26" s="1"/>
  <c r="EL67" i="26"/>
  <c r="CT67" i="26"/>
  <c r="GD67" i="26" s="1"/>
  <c r="DI67" i="26"/>
  <c r="BQ67" i="26"/>
  <c r="FA67" i="26" s="1"/>
  <c r="EH67" i="26"/>
  <c r="CP67" i="26"/>
  <c r="FZ67" i="26" s="1"/>
  <c r="DT67" i="26"/>
  <c r="CB67" i="26"/>
  <c r="FL67" i="26" s="1"/>
  <c r="ES67" i="26"/>
  <c r="DA67" i="26"/>
  <c r="GK67" i="26" s="1"/>
  <c r="DZ54" i="26"/>
  <c r="CH54" i="26"/>
  <c r="FR54" i="26" s="1"/>
  <c r="DR54" i="26"/>
  <c r="BZ54" i="26"/>
  <c r="FJ54" i="26" s="1"/>
  <c r="EH54" i="26"/>
  <c r="CP54" i="26"/>
  <c r="FZ54" i="26" s="1"/>
  <c r="DQ54" i="26"/>
  <c r="BY54" i="26"/>
  <c r="FI54" i="26" s="1"/>
  <c r="EQ54" i="26"/>
  <c r="CY54" i="26"/>
  <c r="GI54" i="26" s="1"/>
  <c r="EO56" i="26"/>
  <c r="CW56" i="26"/>
  <c r="GG56" i="26" s="1"/>
  <c r="DJ56" i="26"/>
  <c r="BR56" i="26"/>
  <c r="FB56" i="26" s="1"/>
  <c r="EJ56" i="26"/>
  <c r="CR56" i="26"/>
  <c r="GB56" i="26" s="1"/>
  <c r="DV56" i="26"/>
  <c r="CD56" i="26"/>
  <c r="FN56" i="26" s="1"/>
  <c r="EM56" i="26"/>
  <c r="CU56" i="26"/>
  <c r="GE56" i="26" s="1"/>
  <c r="DM76" i="26"/>
  <c r="BU76" i="26"/>
  <c r="FE76" i="26" s="1"/>
  <c r="EB76" i="26"/>
  <c r="CJ76" i="26"/>
  <c r="FT76" i="26" s="1"/>
  <c r="DG76" i="26"/>
  <c r="BO76" i="26"/>
  <c r="EY76" i="26" s="1"/>
  <c r="EF76" i="26"/>
  <c r="CN76" i="26"/>
  <c r="FX76" i="26" s="1"/>
  <c r="DR76" i="26"/>
  <c r="BZ76" i="26"/>
  <c r="FJ76" i="26" s="1"/>
  <c r="DK69" i="26"/>
  <c r="BS69" i="26"/>
  <c r="FC69" i="26" s="1"/>
  <c r="DQ69" i="26"/>
  <c r="BY69" i="26"/>
  <c r="FI69" i="26" s="1"/>
  <c r="EG69" i="26"/>
  <c r="CO69" i="26"/>
  <c r="FY69" i="26" s="1"/>
  <c r="EJ69" i="26"/>
  <c r="CR69" i="26"/>
  <c r="GB69" i="26" s="1"/>
  <c r="DO69" i="26"/>
  <c r="BW69" i="26"/>
  <c r="FG69" i="26" s="1"/>
  <c r="EA57" i="26"/>
  <c r="CI57" i="26"/>
  <c r="FS57" i="26" s="1"/>
  <c r="DT57" i="26"/>
  <c r="CB57" i="26"/>
  <c r="FL57" i="26" s="1"/>
  <c r="DW57" i="26"/>
  <c r="CE57" i="26"/>
  <c r="FO57" i="26" s="1"/>
  <c r="DZ57" i="26"/>
  <c r="CH57" i="26"/>
  <c r="FR57" i="26" s="1"/>
  <c r="DP57" i="26"/>
  <c r="BX57" i="26"/>
  <c r="FH57" i="26" s="1"/>
  <c r="EN53" i="26"/>
  <c r="CV53" i="26"/>
  <c r="GF53" i="26" s="1"/>
  <c r="DK53" i="26"/>
  <c r="BS53" i="26"/>
  <c r="FC53" i="26" s="1"/>
  <c r="DM53" i="26"/>
  <c r="BU53" i="26"/>
  <c r="FE53" i="26" s="1"/>
  <c r="EA53" i="26"/>
  <c r="CI53" i="26"/>
  <c r="FS53" i="26" s="1"/>
  <c r="DQ53" i="26"/>
  <c r="BY53" i="26"/>
  <c r="FI53" i="26" s="1"/>
  <c r="EI75" i="26"/>
  <c r="CQ75" i="26"/>
  <c r="GA75" i="26" s="1"/>
  <c r="DK75" i="26"/>
  <c r="BS75" i="26"/>
  <c r="FC75" i="26" s="1"/>
  <c r="EH75" i="26"/>
  <c r="CP75" i="26"/>
  <c r="FZ75" i="26" s="1"/>
  <c r="EC75" i="26"/>
  <c r="CK75" i="26"/>
  <c r="FU75" i="26" s="1"/>
  <c r="DG75" i="26"/>
  <c r="BO75" i="26"/>
  <c r="EY75" i="26" s="1"/>
  <c r="DS68" i="26"/>
  <c r="CA68" i="26"/>
  <c r="FK68" i="26" s="1"/>
  <c r="EQ68" i="26"/>
  <c r="CY68" i="26"/>
  <c r="GI68" i="26" s="1"/>
  <c r="ET68" i="26"/>
  <c r="DB68" i="26"/>
  <c r="GL68" i="26" s="1"/>
  <c r="DH68" i="26"/>
  <c r="BP68" i="26"/>
  <c r="EZ68" i="26" s="1"/>
  <c r="DM68" i="26"/>
  <c r="BU68" i="26"/>
  <c r="FE68" i="26" s="1"/>
  <c r="EB61" i="26"/>
  <c r="CJ61" i="26"/>
  <c r="FT61" i="26" s="1"/>
  <c r="EG61" i="26"/>
  <c r="CO61" i="26"/>
  <c r="FY61" i="26" s="1"/>
  <c r="DK61" i="26"/>
  <c r="BS61" i="26"/>
  <c r="FC61" i="26" s="1"/>
  <c r="EC61" i="26"/>
  <c r="CK61" i="26"/>
  <c r="FU61" i="26" s="1"/>
  <c r="DH61" i="26"/>
  <c r="BP61" i="26"/>
  <c r="EZ61" i="26" s="1"/>
  <c r="EJ49" i="26"/>
  <c r="CR49" i="26"/>
  <c r="GB49" i="26" s="1"/>
  <c r="DS49" i="26"/>
  <c r="CA49" i="26"/>
  <c r="FK49" i="26" s="1"/>
  <c r="DV49" i="26"/>
  <c r="CD49" i="26"/>
  <c r="FN49" i="26" s="1"/>
  <c r="DX49" i="26"/>
  <c r="CF49" i="26"/>
  <c r="FP49" i="26" s="1"/>
  <c r="DM49" i="26"/>
  <c r="BU49" i="26"/>
  <c r="FE49" i="26" s="1"/>
  <c r="EP73" i="26"/>
  <c r="CX73" i="26"/>
  <c r="GH73" i="26" s="1"/>
  <c r="DQ73" i="26"/>
  <c r="BY73" i="26"/>
  <c r="FI73" i="26" s="1"/>
  <c r="DX73" i="26"/>
  <c r="CF73" i="26"/>
  <c r="FP73" i="26" s="1"/>
  <c r="DT73" i="26"/>
  <c r="CB73" i="26"/>
  <c r="FL73" i="26" s="1"/>
  <c r="ES73" i="26"/>
  <c r="DA73" i="26"/>
  <c r="GK73" i="26" s="1"/>
  <c r="EA64" i="26"/>
  <c r="CI64" i="26"/>
  <c r="FS64" i="26" s="1"/>
  <c r="EO64" i="26"/>
  <c r="CW64" i="26"/>
  <c r="GG64" i="26" s="1"/>
  <c r="EQ64" i="26"/>
  <c r="CY64" i="26"/>
  <c r="GI64" i="26" s="1"/>
  <c r="ET64" i="26"/>
  <c r="DB64" i="26"/>
  <c r="GL64" i="26" s="1"/>
  <c r="ER64" i="26"/>
  <c r="CZ64" i="26"/>
  <c r="GJ64" i="26" s="1"/>
  <c r="EG55" i="26"/>
  <c r="CO55" i="26"/>
  <c r="FY55" i="26" s="1"/>
  <c r="DY55" i="26"/>
  <c r="CG55" i="26"/>
  <c r="FQ55" i="26" s="1"/>
  <c r="DQ55" i="26"/>
  <c r="BY55" i="26"/>
  <c r="FI55" i="26" s="1"/>
  <c r="DR55" i="26"/>
  <c r="BZ55" i="26"/>
  <c r="FJ55" i="26" s="1"/>
  <c r="EQ55" i="26"/>
  <c r="CY55" i="26"/>
  <c r="GI55" i="26" s="1"/>
  <c r="EH50" i="26"/>
  <c r="CP50" i="26"/>
  <c r="FZ50" i="26" s="1"/>
  <c r="DZ50" i="26"/>
  <c r="CH50" i="26"/>
  <c r="FR50" i="26" s="1"/>
  <c r="DR50" i="26"/>
  <c r="BZ50" i="26"/>
  <c r="FJ50" i="26" s="1"/>
  <c r="DT50" i="26"/>
  <c r="CB50" i="26"/>
  <c r="FL50" i="26" s="1"/>
  <c r="ES50" i="26"/>
  <c r="DA50" i="26"/>
  <c r="GK50" i="26" s="1"/>
  <c r="EP72" i="26"/>
  <c r="CX72" i="26"/>
  <c r="GH72" i="26" s="1"/>
  <c r="EH72" i="26"/>
  <c r="CP72" i="26"/>
  <c r="FZ72" i="26" s="1"/>
  <c r="EA72" i="26"/>
  <c r="CI72" i="26"/>
  <c r="FS72" i="26" s="1"/>
  <c r="ED72" i="26"/>
  <c r="CL72" i="26"/>
  <c r="FV72" i="26" s="1"/>
  <c r="ER72" i="26"/>
  <c r="CZ72" i="26"/>
  <c r="GJ72" i="26" s="1"/>
  <c r="EJ70" i="26"/>
  <c r="CR70" i="26"/>
  <c r="GB70" i="26" s="1"/>
  <c r="DT70" i="26"/>
  <c r="CB70" i="26"/>
  <c r="FL70" i="26" s="1"/>
  <c r="DO70" i="26"/>
  <c r="BW70" i="26"/>
  <c r="FG70" i="26" s="1"/>
  <c r="EQ70" i="26"/>
  <c r="CY70" i="26"/>
  <c r="GI70" i="26" s="1"/>
  <c r="EM70" i="26"/>
  <c r="CU70" i="26"/>
  <c r="GE70" i="26" s="1"/>
  <c r="EE63" i="26"/>
  <c r="CM63" i="26"/>
  <c r="FW63" i="26" s="1"/>
  <c r="EI63" i="26"/>
  <c r="CQ63" i="26"/>
  <c r="GA63" i="26" s="1"/>
  <c r="EA63" i="26"/>
  <c r="CI63" i="26"/>
  <c r="FS63" i="26" s="1"/>
  <c r="DR63" i="26"/>
  <c r="BZ63" i="26"/>
  <c r="FJ63" i="26" s="1"/>
  <c r="ER63" i="26"/>
  <c r="CZ63" i="26"/>
  <c r="GJ63" i="26" s="1"/>
  <c r="DZ51" i="26"/>
  <c r="CH51" i="26"/>
  <c r="FR51" i="26" s="1"/>
  <c r="DR51" i="26"/>
  <c r="BZ51" i="26"/>
  <c r="FJ51" i="26" s="1"/>
  <c r="EH51" i="26"/>
  <c r="CP51" i="26"/>
  <c r="FZ51" i="26" s="1"/>
  <c r="DO51" i="26"/>
  <c r="BW51" i="26"/>
  <c r="FG51" i="26" s="1"/>
  <c r="EO51" i="26"/>
  <c r="CW51" i="26"/>
  <c r="GG51" i="26" s="1"/>
  <c r="DT74" i="26"/>
  <c r="CB74" i="26"/>
  <c r="FL74" i="26" s="1"/>
  <c r="EF74" i="26"/>
  <c r="CN74" i="26"/>
  <c r="FX74" i="26" s="1"/>
  <c r="EJ74" i="26"/>
  <c r="CR74" i="26"/>
  <c r="GB74" i="26" s="1"/>
  <c r="EM74" i="26"/>
  <c r="CU74" i="26"/>
  <c r="GE74" i="26" s="1"/>
  <c r="EK74" i="26"/>
  <c r="CS74" i="26"/>
  <c r="GC74" i="26" s="1"/>
  <c r="EB60" i="26"/>
  <c r="CJ60" i="26"/>
  <c r="FT60" i="26" s="1"/>
  <c r="EE60" i="26"/>
  <c r="CM60" i="26"/>
  <c r="FW60" i="26" s="1"/>
  <c r="EG60" i="26"/>
  <c r="CO60" i="26"/>
  <c r="FY60" i="26" s="1"/>
  <c r="DQ60" i="26"/>
  <c r="BY60" i="26"/>
  <c r="FI60" i="26" s="1"/>
  <c r="EL60" i="26"/>
  <c r="CT60" i="26"/>
  <c r="GD60" i="26" s="1"/>
  <c r="DN59" i="26"/>
  <c r="BV59" i="26"/>
  <c r="FF59" i="26" s="1"/>
  <c r="EQ59" i="26"/>
  <c r="CY59" i="26"/>
  <c r="GI59" i="26" s="1"/>
  <c r="DH59" i="26"/>
  <c r="BP59" i="26"/>
  <c r="EZ59" i="26" s="1"/>
  <c r="DJ59" i="26"/>
  <c r="BR59" i="26"/>
  <c r="FB59" i="26" s="1"/>
  <c r="EJ59" i="26"/>
  <c r="CR59" i="26"/>
  <c r="GB59" i="26" s="1"/>
  <c r="DJ48" i="26"/>
  <c r="BR48" i="26"/>
  <c r="FB48" i="26" s="1"/>
  <c r="EQ48" i="26"/>
  <c r="CY48" i="26"/>
  <c r="GI48" i="26" s="1"/>
  <c r="EC48" i="26"/>
  <c r="CK48" i="26"/>
  <c r="FU48" i="26" s="1"/>
  <c r="DG48" i="26"/>
  <c r="BO48" i="26"/>
  <c r="EY48" i="26" s="1"/>
  <c r="EF48" i="26"/>
  <c r="CN48" i="26"/>
  <c r="FX48" i="26" s="1"/>
  <c r="DR71" i="26"/>
  <c r="BZ71" i="26"/>
  <c r="FJ71" i="26" s="1"/>
  <c r="EH71" i="26"/>
  <c r="CP71" i="26"/>
  <c r="FZ71" i="26" s="1"/>
  <c r="DM71" i="26"/>
  <c r="BU71" i="26"/>
  <c r="FE71" i="26" s="1"/>
  <c r="ED71" i="26"/>
  <c r="CL71" i="26"/>
  <c r="FV71" i="26" s="1"/>
  <c r="DI71" i="26"/>
  <c r="BQ71" i="26"/>
  <c r="FA71" i="26" s="1"/>
  <c r="DU65" i="26"/>
  <c r="CC65" i="26"/>
  <c r="FM65" i="26" s="1"/>
  <c r="EN65" i="26"/>
  <c r="CV65" i="26"/>
  <c r="GF65" i="26" s="1"/>
  <c r="EF65" i="26"/>
  <c r="CN65" i="26"/>
  <c r="FX65" i="26" s="1"/>
  <c r="ED65" i="26"/>
  <c r="CL65" i="26"/>
  <c r="FV65" i="26" s="1"/>
  <c r="DI65" i="26"/>
  <c r="BQ65" i="26"/>
  <c r="FA65" i="26" s="1"/>
  <c r="EK58" i="26"/>
  <c r="CS58" i="26"/>
  <c r="GC58" i="26" s="1"/>
  <c r="EQ58" i="26"/>
  <c r="CY58" i="26"/>
  <c r="GI58" i="26" s="1"/>
  <c r="DU58" i="26"/>
  <c r="CC58" i="26"/>
  <c r="FM58" i="26" s="1"/>
  <c r="DW58" i="26"/>
  <c r="CE58" i="26"/>
  <c r="FO58" i="26" s="1"/>
  <c r="DJ58" i="26"/>
  <c r="BR58" i="26"/>
  <c r="FB58" i="26" s="1"/>
  <c r="DW66" i="26"/>
  <c r="CE66" i="26"/>
  <c r="FO66" i="26" s="1"/>
  <c r="EM66" i="26"/>
  <c r="CU66" i="26"/>
  <c r="GE66" i="26" s="1"/>
  <c r="EE66" i="26"/>
  <c r="CM66" i="26"/>
  <c r="FW66" i="26" s="1"/>
  <c r="DX66" i="26"/>
  <c r="CF66" i="26"/>
  <c r="FP66" i="26" s="1"/>
  <c r="DK66" i="26"/>
  <c r="BS66" i="26"/>
  <c r="FC66" i="26" s="1"/>
  <c r="EQ62" i="26"/>
  <c r="CY62" i="26"/>
  <c r="GI62" i="26" s="1"/>
  <c r="EI62" i="26"/>
  <c r="CQ62" i="26"/>
  <c r="GA62" i="26" s="1"/>
  <c r="DM62" i="26"/>
  <c r="BU62" i="26"/>
  <c r="FE62" i="26" s="1"/>
  <c r="DW62" i="26"/>
  <c r="CE62" i="26"/>
  <c r="FO62" i="26" s="1"/>
  <c r="DJ62" i="26"/>
  <c r="BR62" i="26"/>
  <c r="FB62" i="26" s="1"/>
  <c r="EB52" i="26"/>
  <c r="CJ52" i="26"/>
  <c r="FT52" i="26" s="1"/>
  <c r="DR52" i="26"/>
  <c r="BZ52" i="26"/>
  <c r="FJ52" i="26" s="1"/>
  <c r="EM52" i="26"/>
  <c r="CU52" i="26"/>
  <c r="GE52" i="26" s="1"/>
  <c r="DX52" i="26"/>
  <c r="CF52" i="26"/>
  <c r="FP52" i="26" s="1"/>
  <c r="DK52" i="26"/>
  <c r="BS52" i="26"/>
  <c r="FC52" i="26" s="1"/>
  <c r="DN67" i="26"/>
  <c r="BV67" i="26"/>
  <c r="FF67" i="26" s="1"/>
  <c r="DG67" i="26"/>
  <c r="BO67" i="26"/>
  <c r="EY67" i="26" s="1"/>
  <c r="DQ67" i="26"/>
  <c r="BY67" i="26"/>
  <c r="FI67" i="26" s="1"/>
  <c r="EP67" i="26"/>
  <c r="CX67" i="26"/>
  <c r="GH67" i="26" s="1"/>
  <c r="EB67" i="26"/>
  <c r="CJ67" i="26"/>
  <c r="FT67" i="26" s="1"/>
  <c r="DJ54" i="26"/>
  <c r="BR54" i="26"/>
  <c r="FB54" i="26" s="1"/>
  <c r="EL54" i="26"/>
  <c r="CT54" i="26"/>
  <c r="GD54" i="26" s="1"/>
  <c r="ED54" i="26"/>
  <c r="CL54" i="26"/>
  <c r="FV54" i="26" s="1"/>
  <c r="ET54" i="26"/>
  <c r="DB54" i="26"/>
  <c r="GL54" i="26" s="1"/>
  <c r="DY54" i="26"/>
  <c r="CG54" i="26"/>
  <c r="FQ54" i="26" s="1"/>
  <c r="DP56" i="26"/>
  <c r="BX56" i="26"/>
  <c r="FH56" i="26" s="1"/>
  <c r="DX56" i="26"/>
  <c r="CF56" i="26"/>
  <c r="FP56" i="26" s="1"/>
  <c r="DR56" i="26"/>
  <c r="BZ56" i="26"/>
  <c r="FJ56" i="26" s="1"/>
  <c r="ER56" i="26"/>
  <c r="CZ56" i="26"/>
  <c r="GJ56" i="26" s="1"/>
  <c r="ED56" i="26"/>
  <c r="CL56" i="26"/>
  <c r="FV56" i="26" s="1"/>
  <c r="ES76" i="26"/>
  <c r="DA76" i="26"/>
  <c r="GK76" i="26" s="1"/>
  <c r="EJ76" i="26"/>
  <c r="CR76" i="26"/>
  <c r="GB76" i="26" s="1"/>
  <c r="DO76" i="26"/>
  <c r="BW76" i="26"/>
  <c r="FG76" i="26" s="1"/>
  <c r="EN76" i="26"/>
  <c r="CV76" i="26"/>
  <c r="GF76" i="26" s="1"/>
  <c r="DZ76" i="26"/>
  <c r="CH76" i="26"/>
  <c r="FR76" i="26" s="1"/>
  <c r="DX69" i="26"/>
  <c r="CF69" i="26"/>
  <c r="FP69" i="26" s="1"/>
  <c r="ED69" i="26"/>
  <c r="CL69" i="26"/>
  <c r="FV69" i="26" s="1"/>
  <c r="ET69" i="26"/>
  <c r="DB69" i="26"/>
  <c r="GL69" i="26" s="1"/>
  <c r="ER69" i="26"/>
  <c r="CZ69" i="26"/>
  <c r="GJ69" i="26" s="1"/>
  <c r="DW69" i="26"/>
  <c r="CE69" i="26"/>
  <c r="FO69" i="26" s="1"/>
  <c r="EB57" i="26"/>
  <c r="CJ57" i="26"/>
  <c r="FT57" i="26" s="1"/>
  <c r="EE57" i="26"/>
  <c r="CM57" i="26"/>
  <c r="FW57" i="26" s="1"/>
  <c r="EH57" i="26"/>
  <c r="CP57" i="26"/>
  <c r="FZ57" i="26" s="1"/>
  <c r="EJ57" i="26"/>
  <c r="CR57" i="26"/>
  <c r="GB57" i="26" s="1"/>
  <c r="DX57" i="26"/>
  <c r="CF57" i="26"/>
  <c r="FP57" i="26" s="1"/>
  <c r="DG53" i="26"/>
  <c r="BO53" i="26"/>
  <c r="EY53" i="26" s="1"/>
  <c r="DU53" i="26"/>
  <c r="CC53" i="26"/>
  <c r="FM53" i="26" s="1"/>
  <c r="DX53" i="26"/>
  <c r="CF53" i="26"/>
  <c r="FP53" i="26" s="1"/>
  <c r="EK53" i="26"/>
  <c r="CS53" i="26"/>
  <c r="GC53" i="26" s="1"/>
  <c r="DY53" i="26"/>
  <c r="CG53" i="26"/>
  <c r="FQ53" i="26" s="1"/>
  <c r="EN75" i="26"/>
  <c r="CV75" i="26"/>
  <c r="GF75" i="26" s="1"/>
  <c r="EA75" i="26"/>
  <c r="CI75" i="26"/>
  <c r="FS75" i="26" s="1"/>
  <c r="DL75" i="26"/>
  <c r="BT75" i="26"/>
  <c r="FD75" i="26" s="1"/>
  <c r="EK75" i="26"/>
  <c r="CS75" i="26"/>
  <c r="GC75" i="26" s="1"/>
  <c r="DO75" i="26"/>
  <c r="BW75" i="26"/>
  <c r="FG75" i="26" s="1"/>
  <c r="DT68" i="26"/>
  <c r="CB68" i="26"/>
  <c r="FL68" i="26" s="1"/>
  <c r="DL68" i="26"/>
  <c r="BT68" i="26"/>
  <c r="FD68" i="26" s="1"/>
  <c r="DO68" i="26"/>
  <c r="BW68" i="26"/>
  <c r="FG68" i="26" s="1"/>
  <c r="DQ68" i="26"/>
  <c r="BY68" i="26"/>
  <c r="FI68" i="26" s="1"/>
  <c r="DU68" i="26"/>
  <c r="CC68" i="26"/>
  <c r="FM68" i="26" s="1"/>
  <c r="EO61" i="26"/>
  <c r="CW61" i="26"/>
  <c r="GG61" i="26" s="1"/>
  <c r="ER61" i="26"/>
  <c r="CZ61" i="26"/>
  <c r="GJ61" i="26" s="1"/>
  <c r="DY61" i="26"/>
  <c r="CG61" i="26"/>
  <c r="FQ61" i="26" s="1"/>
  <c r="EK61" i="26"/>
  <c r="CS61" i="26"/>
  <c r="GC61" i="26" s="1"/>
  <c r="DP61" i="26"/>
  <c r="BX61" i="26"/>
  <c r="FH61" i="26" s="1"/>
  <c r="EL49" i="26"/>
  <c r="CT49" i="26"/>
  <c r="GD49" i="26" s="1"/>
  <c r="ED49" i="26"/>
  <c r="CL49" i="26"/>
  <c r="FV49" i="26" s="1"/>
  <c r="EF49" i="26"/>
  <c r="CN49" i="26"/>
  <c r="FX49" i="26" s="1"/>
  <c r="EI49" i="26"/>
  <c r="CQ49" i="26"/>
  <c r="GA49" i="26" s="1"/>
  <c r="DU49" i="26"/>
  <c r="CC49" i="26"/>
  <c r="FM49" i="26" s="1"/>
  <c r="DI73" i="26"/>
  <c r="BQ73" i="26"/>
  <c r="FA73" i="26" s="1"/>
  <c r="EG73" i="26"/>
  <c r="CO73" i="26"/>
  <c r="FY73" i="26" s="1"/>
  <c r="EN73" i="26"/>
  <c r="CV73" i="26"/>
  <c r="GF73" i="26" s="1"/>
  <c r="EB73" i="26"/>
  <c r="CJ73" i="26"/>
  <c r="FT73" i="26" s="1"/>
  <c r="DN73" i="26"/>
  <c r="BV73" i="26"/>
  <c r="FF73" i="26" s="1"/>
  <c r="EC64" i="26"/>
  <c r="CK64" i="26"/>
  <c r="FU64" i="26" s="1"/>
  <c r="DJ64" i="26"/>
  <c r="BR64" i="26"/>
  <c r="FB64" i="26" s="1"/>
  <c r="DM64" i="26"/>
  <c r="BU64" i="26"/>
  <c r="FE64" i="26" s="1"/>
  <c r="DP64" i="26"/>
  <c r="BX64" i="26"/>
  <c r="FH64" i="26" s="1"/>
  <c r="DG64" i="26"/>
  <c r="BO64" i="26"/>
  <c r="EY64" i="26" s="1"/>
  <c r="EJ55" i="26"/>
  <c r="CR55" i="26"/>
  <c r="GB55" i="26" s="1"/>
  <c r="EM55" i="26"/>
  <c r="CU55" i="26"/>
  <c r="GE55" i="26" s="1"/>
  <c r="EE55" i="26"/>
  <c r="CM55" i="26"/>
  <c r="FW55" i="26" s="1"/>
  <c r="DZ55" i="26"/>
  <c r="CH55" i="26"/>
  <c r="FR55" i="26" s="1"/>
  <c r="DM55" i="26"/>
  <c r="BU55" i="26"/>
  <c r="FE55" i="26" s="1"/>
  <c r="DI50" i="26"/>
  <c r="BQ50" i="26"/>
  <c r="FA50" i="26" s="1"/>
  <c r="EN50" i="26"/>
  <c r="CV50" i="26"/>
  <c r="GF50" i="26" s="1"/>
  <c r="EF50" i="26"/>
  <c r="CN50" i="26"/>
  <c r="FX50" i="26" s="1"/>
  <c r="EB50" i="26"/>
  <c r="CJ50" i="26"/>
  <c r="FT50" i="26" s="1"/>
  <c r="DG50" i="26"/>
  <c r="BO50" i="26"/>
  <c r="EY50" i="26" s="1"/>
  <c r="DX72" i="26"/>
  <c r="CF72" i="26"/>
  <c r="FP72" i="26" s="1"/>
  <c r="DO72" i="26"/>
  <c r="BW72" i="26"/>
  <c r="FG72" i="26" s="1"/>
  <c r="ES72" i="26"/>
  <c r="DA72" i="26"/>
  <c r="GK72" i="26" s="1"/>
  <c r="EL72" i="26"/>
  <c r="CT72" i="26"/>
  <c r="GD72" i="26" s="1"/>
  <c r="EN72" i="26"/>
  <c r="CV72" i="26"/>
  <c r="GF72" i="26" s="1"/>
  <c r="EA70" i="26"/>
  <c r="CI70" i="26"/>
  <c r="FS70" i="26" s="1"/>
  <c r="DM70" i="26"/>
  <c r="BU70" i="26"/>
  <c r="FE70" i="26" s="1"/>
  <c r="EC70" i="26"/>
  <c r="CK70" i="26"/>
  <c r="FU70" i="26" s="1"/>
  <c r="DX70" i="26"/>
  <c r="CF70" i="26"/>
  <c r="FP70" i="26" s="1"/>
  <c r="DI70" i="26"/>
  <c r="BQ70" i="26"/>
  <c r="FA70" i="26" s="1"/>
  <c r="EC63" i="26"/>
  <c r="CK63" i="26"/>
  <c r="FU63" i="26" s="1"/>
  <c r="ES63" i="26"/>
  <c r="DA63" i="26"/>
  <c r="GK63" i="26" s="1"/>
  <c r="DK63" i="26"/>
  <c r="BS63" i="26"/>
  <c r="FC63" i="26" s="1"/>
  <c r="EM63" i="26"/>
  <c r="CU63" i="26"/>
  <c r="GE63" i="26" s="1"/>
  <c r="DZ63" i="26"/>
  <c r="CH63" i="26"/>
  <c r="FR63" i="26" s="1"/>
  <c r="EJ51" i="26"/>
  <c r="CR51" i="26"/>
  <c r="GB51" i="26" s="1"/>
  <c r="EK51" i="26"/>
  <c r="CS51" i="26"/>
  <c r="GC51" i="26" s="1"/>
  <c r="EC51" i="26"/>
  <c r="CK51" i="26"/>
  <c r="FU51" i="26" s="1"/>
  <c r="ES51" i="26"/>
  <c r="DA51" i="26"/>
  <c r="GK51" i="26" s="1"/>
  <c r="DW51" i="26"/>
  <c r="CE51" i="26"/>
  <c r="FO51" i="26" s="1"/>
  <c r="DW74" i="26"/>
  <c r="CE74" i="26"/>
  <c r="FO74" i="26" s="1"/>
  <c r="EP74" i="26"/>
  <c r="CX74" i="26"/>
  <c r="GH74" i="26" s="1"/>
  <c r="DG74" i="26"/>
  <c r="BO74" i="26"/>
  <c r="EY74" i="26" s="1"/>
  <c r="DS74" i="26"/>
  <c r="CA74" i="26"/>
  <c r="FK74" i="26" s="1"/>
  <c r="ES74" i="26"/>
  <c r="DA74" i="26"/>
  <c r="GK74" i="26" s="1"/>
  <c r="EC60" i="26"/>
  <c r="CK60" i="26"/>
  <c r="FU60" i="26" s="1"/>
  <c r="EO60" i="26"/>
  <c r="CW60" i="26"/>
  <c r="GG60" i="26" s="1"/>
  <c r="ER60" i="26"/>
  <c r="CZ60" i="26"/>
  <c r="GJ60" i="26" s="1"/>
  <c r="DZ60" i="26"/>
  <c r="CH60" i="26"/>
  <c r="FR60" i="26" s="1"/>
  <c r="ET60" i="26"/>
  <c r="DB60" i="26"/>
  <c r="GL60" i="26" s="1"/>
  <c r="EA59" i="26"/>
  <c r="CI59" i="26"/>
  <c r="FS59" i="26" s="1"/>
  <c r="DS59" i="26"/>
  <c r="CA59" i="26"/>
  <c r="FK59" i="26" s="1"/>
  <c r="DV59" i="26"/>
  <c r="CD59" i="26"/>
  <c r="FN59" i="26" s="1"/>
  <c r="DR59" i="26"/>
  <c r="BZ59" i="26"/>
  <c r="FJ59" i="26" s="1"/>
  <c r="ER59" i="26"/>
  <c r="CZ59" i="26"/>
  <c r="GJ59" i="26" s="1"/>
  <c r="EP48" i="26"/>
  <c r="CX48" i="26"/>
  <c r="GH48" i="26" s="1"/>
  <c r="DL48" i="26"/>
  <c r="BT48" i="26"/>
  <c r="FD48" i="26" s="1"/>
  <c r="EK48" i="26"/>
  <c r="CS48" i="26"/>
  <c r="GC48" i="26" s="1"/>
  <c r="DO48" i="26"/>
  <c r="BW48" i="26"/>
  <c r="FG48" i="26" s="1"/>
  <c r="EN48" i="26"/>
  <c r="CV48" i="26"/>
  <c r="GF48" i="26" s="1"/>
  <c r="DS71" i="26"/>
  <c r="CA71" i="26"/>
  <c r="FK71" i="26" s="1"/>
  <c r="ES71" i="26"/>
  <c r="DA71" i="26"/>
  <c r="GK71" i="26" s="1"/>
  <c r="EA71" i="26"/>
  <c r="CI71" i="26"/>
  <c r="FS71" i="26" s="1"/>
  <c r="EL71" i="26"/>
  <c r="CT71" i="26"/>
  <c r="GD71" i="26" s="1"/>
  <c r="DQ71" i="26"/>
  <c r="BY71" i="26"/>
  <c r="FI71" i="26" s="1"/>
  <c r="DX65" i="26"/>
  <c r="CF65" i="26"/>
  <c r="FP65" i="26" s="1"/>
  <c r="DP65" i="26"/>
  <c r="BX65" i="26"/>
  <c r="FH65" i="26" s="1"/>
  <c r="ER65" i="26"/>
  <c r="CZ65" i="26"/>
  <c r="GJ65" i="26" s="1"/>
  <c r="EL65" i="26"/>
  <c r="CT65" i="26"/>
  <c r="GD65" i="26" s="1"/>
  <c r="DQ65" i="26"/>
  <c r="BY65" i="26"/>
  <c r="FI65" i="26" s="1"/>
  <c r="EL58" i="26"/>
  <c r="CT58" i="26"/>
  <c r="GD58" i="26" s="1"/>
  <c r="DS58" i="26"/>
  <c r="CA58" i="26"/>
  <c r="FK58" i="26" s="1"/>
  <c r="EI58" i="26"/>
  <c r="CQ58" i="26"/>
  <c r="GA58" i="26" s="1"/>
  <c r="EE58" i="26"/>
  <c r="CM58" i="26"/>
  <c r="FW58" i="26" s="1"/>
  <c r="DR58" i="26"/>
  <c r="BZ58" i="26"/>
  <c r="FJ58" i="26" s="1"/>
  <c r="EJ66" i="26"/>
  <c r="CR66" i="26"/>
  <c r="GB66" i="26" s="1"/>
  <c r="DO66" i="26"/>
  <c r="BW66" i="26"/>
  <c r="FG66" i="26" s="1"/>
  <c r="ES66" i="26"/>
  <c r="DA66" i="26"/>
  <c r="GK66" i="26" s="1"/>
  <c r="EF66" i="26"/>
  <c r="CN66" i="26"/>
  <c r="FX66" i="26" s="1"/>
  <c r="DS66" i="26"/>
  <c r="CA66" i="26"/>
  <c r="FK66" i="26" s="1"/>
  <c r="ER62" i="26"/>
  <c r="CZ62" i="26"/>
  <c r="GJ62" i="26" s="1"/>
  <c r="ET62" i="26"/>
  <c r="DB62" i="26"/>
  <c r="GL62" i="26" s="1"/>
  <c r="EA62" i="26"/>
  <c r="CI62" i="26"/>
  <c r="FS62" i="26" s="1"/>
  <c r="EE62" i="26"/>
  <c r="CM62" i="26"/>
  <c r="FW62" i="26" s="1"/>
  <c r="DR62" i="26"/>
  <c r="BZ62" i="26"/>
  <c r="FJ62" i="26" s="1"/>
  <c r="EP52" i="26"/>
  <c r="CX52" i="26"/>
  <c r="GH52" i="26" s="1"/>
  <c r="EH52" i="26"/>
  <c r="CP52" i="26"/>
  <c r="FZ52" i="26" s="1"/>
  <c r="DN52" i="26"/>
  <c r="BV52" i="26"/>
  <c r="FF52" i="26" s="1"/>
  <c r="EF52" i="26"/>
  <c r="CN52" i="26"/>
  <c r="FX52" i="26" s="1"/>
  <c r="DS52" i="26"/>
  <c r="CA52" i="26"/>
  <c r="FK52" i="26" s="1"/>
  <c r="DO67" i="26"/>
  <c r="BW67" i="26"/>
  <c r="FG67" i="26" s="1"/>
  <c r="EM67" i="26"/>
  <c r="CU67" i="26"/>
  <c r="GE67" i="26" s="1"/>
  <c r="DY67" i="26"/>
  <c r="CG67" i="26"/>
  <c r="FQ67" i="26" s="1"/>
  <c r="DK67" i="26"/>
  <c r="BS67" i="26"/>
  <c r="FC67" i="26" s="1"/>
  <c r="EJ67" i="26"/>
  <c r="CR67" i="26"/>
  <c r="GB67" i="26" s="1"/>
  <c r="DL54" i="26"/>
  <c r="BT54" i="26"/>
  <c r="FD54" i="26" s="1"/>
  <c r="DN54" i="26"/>
  <c r="BV54" i="26"/>
  <c r="FF54" i="26" s="1"/>
  <c r="ER54" i="26"/>
  <c r="CZ54" i="26"/>
  <c r="GJ54" i="26" s="1"/>
  <c r="DH54" i="26"/>
  <c r="BP54" i="26"/>
  <c r="EZ54" i="26" s="1"/>
  <c r="EG54" i="26"/>
  <c r="CO54" i="26"/>
  <c r="FY54" i="26" s="1"/>
  <c r="EG56" i="26"/>
  <c r="CO56" i="26"/>
  <c r="FY56" i="26" s="1"/>
  <c r="EQ56" i="26"/>
  <c r="CY56" i="26"/>
  <c r="GI56" i="26" s="1"/>
  <c r="DZ56" i="26"/>
  <c r="CH56" i="26"/>
  <c r="FR56" i="26" s="1"/>
  <c r="DM56" i="26"/>
  <c r="BU56" i="26"/>
  <c r="FE56" i="26" s="1"/>
  <c r="EL56" i="26"/>
  <c r="CT56" i="26"/>
  <c r="GD56" i="26" s="1"/>
  <c r="DS76" i="26"/>
  <c r="CA76" i="26"/>
  <c r="FK76" i="26" s="1"/>
  <c r="ER76" i="26"/>
  <c r="CZ76" i="26"/>
  <c r="GJ76" i="26" s="1"/>
  <c r="DW76" i="26"/>
  <c r="CE76" i="26"/>
  <c r="FO76" i="26" s="1"/>
  <c r="DI76" i="26"/>
  <c r="BQ76" i="26"/>
  <c r="FA76" i="26" s="1"/>
  <c r="EH76" i="26"/>
  <c r="CP76" i="26"/>
  <c r="FZ76" i="26" s="1"/>
  <c r="DN69" i="26"/>
  <c r="BV69" i="26"/>
  <c r="FF69" i="26" s="1"/>
  <c r="EP69" i="26"/>
  <c r="CX69" i="26"/>
  <c r="GH69" i="26" s="1"/>
  <c r="DI69" i="26"/>
  <c r="BQ69" i="26"/>
  <c r="FA69" i="26" s="1"/>
  <c r="DM69" i="26"/>
  <c r="BU69" i="26"/>
  <c r="FE69" i="26" s="1"/>
  <c r="EE69" i="26"/>
  <c r="CM69" i="26"/>
  <c r="FW69" i="26" s="1"/>
  <c r="EL57" i="26"/>
  <c r="CT57" i="26"/>
  <c r="GD57" i="26" s="1"/>
  <c r="EP57" i="26"/>
  <c r="CX57" i="26"/>
  <c r="GH57" i="26" s="1"/>
  <c r="ER57" i="26"/>
  <c r="CZ57" i="26"/>
  <c r="GJ57" i="26" s="1"/>
  <c r="DM57" i="26"/>
  <c r="BU57" i="26"/>
  <c r="FE57" i="26" s="1"/>
  <c r="EF57" i="26"/>
  <c r="CN57" i="26"/>
  <c r="FX57" i="26" s="1"/>
  <c r="DH53" i="26"/>
  <c r="BP53" i="26"/>
  <c r="EZ53" i="26" s="1"/>
  <c r="EF53" i="26"/>
  <c r="CN53" i="26"/>
  <c r="FX53" i="26" s="1"/>
  <c r="EI53" i="26"/>
  <c r="CQ53" i="26"/>
  <c r="GA53" i="26" s="1"/>
  <c r="DN53" i="26"/>
  <c r="BV53" i="26"/>
  <c r="FF53" i="26" s="1"/>
  <c r="EG53" i="26"/>
  <c r="CO53" i="26"/>
  <c r="FY53" i="26" s="1"/>
  <c r="DI75" i="26"/>
  <c r="BQ75" i="26"/>
  <c r="FA75" i="26" s="1"/>
  <c r="EQ75" i="26"/>
  <c r="CY75" i="26"/>
  <c r="GI75" i="26" s="1"/>
  <c r="DT75" i="26"/>
  <c r="CB75" i="26"/>
  <c r="FL75" i="26" s="1"/>
  <c r="ES75" i="26"/>
  <c r="DA75" i="26"/>
  <c r="GK75" i="26" s="1"/>
  <c r="DW75" i="26"/>
  <c r="CE75" i="26"/>
  <c r="FO75" i="26" s="1"/>
  <c r="ED68" i="26"/>
  <c r="CL68" i="26"/>
  <c r="FV68" i="26" s="1"/>
  <c r="DW68" i="26"/>
  <c r="CE68" i="26"/>
  <c r="FO68" i="26" s="1"/>
  <c r="DY68" i="26"/>
  <c r="CG68" i="26"/>
  <c r="FQ68" i="26" s="1"/>
  <c r="EB68" i="26"/>
  <c r="CJ68" i="26"/>
  <c r="FT68" i="26" s="1"/>
  <c r="EC68" i="26"/>
  <c r="CK68" i="26"/>
  <c r="FU68" i="26" s="1"/>
  <c r="EP61" i="26"/>
  <c r="CX61" i="26"/>
  <c r="GH61" i="26" s="1"/>
  <c r="DI61" i="26"/>
  <c r="BQ61" i="26"/>
  <c r="FA61" i="26" s="1"/>
  <c r="EJ61" i="26"/>
  <c r="CR61" i="26"/>
  <c r="GB61" i="26" s="1"/>
  <c r="ES61" i="26"/>
  <c r="DA61" i="26"/>
  <c r="GK61" i="26" s="1"/>
  <c r="DX61" i="26"/>
  <c r="CF61" i="26"/>
  <c r="FP61" i="26" s="1"/>
  <c r="DO49" i="26"/>
  <c r="BW49" i="26"/>
  <c r="FG49" i="26" s="1"/>
  <c r="EN49" i="26"/>
  <c r="CV49" i="26"/>
  <c r="GF49" i="26" s="1"/>
  <c r="EQ49" i="26"/>
  <c r="CY49" i="26"/>
  <c r="GI49" i="26" s="1"/>
  <c r="ET49" i="26"/>
  <c r="DB49" i="26"/>
  <c r="GL49" i="26" s="1"/>
  <c r="EC49" i="26"/>
  <c r="CK49" i="26"/>
  <c r="FU49" i="26" s="1"/>
  <c r="DJ73" i="26"/>
  <c r="BR73" i="26"/>
  <c r="FB73" i="26" s="1"/>
  <c r="DR73" i="26"/>
  <c r="BZ73" i="26"/>
  <c r="FJ73" i="26" s="1"/>
  <c r="DK73" i="26"/>
  <c r="BS73" i="26"/>
  <c r="FC73" i="26" s="1"/>
  <c r="EJ73" i="26"/>
  <c r="CR73" i="26"/>
  <c r="GB73" i="26" s="1"/>
  <c r="DV73" i="26"/>
  <c r="CD73" i="26"/>
  <c r="FN73" i="26" s="1"/>
  <c r="EL64" i="26"/>
  <c r="CT64" i="26"/>
  <c r="GD64" i="26" s="1"/>
  <c r="DU64" i="26"/>
  <c r="CC64" i="26"/>
  <c r="FM64" i="26" s="1"/>
  <c r="DX64" i="26"/>
  <c r="CF64" i="26"/>
  <c r="FP64" i="26" s="1"/>
  <c r="DZ64" i="26"/>
  <c r="CH64" i="26"/>
  <c r="FR64" i="26" s="1"/>
  <c r="DO64" i="26"/>
  <c r="BW64" i="26"/>
  <c r="FG64" i="26" s="1"/>
  <c r="DH55" i="26"/>
  <c r="BP55" i="26"/>
  <c r="EZ55" i="26" s="1"/>
  <c r="DO55" i="26"/>
  <c r="BW55" i="26"/>
  <c r="FG55" i="26" s="1"/>
  <c r="ER55" i="26"/>
  <c r="CZ55" i="26"/>
  <c r="GJ55" i="26" s="1"/>
  <c r="EH55" i="26"/>
  <c r="CP55" i="26"/>
  <c r="FZ55" i="26" s="1"/>
  <c r="DU55" i="26"/>
  <c r="CC55" i="26"/>
  <c r="FM55" i="26" s="1"/>
  <c r="DJ50" i="26"/>
  <c r="BR50" i="26"/>
  <c r="FB50" i="26" s="1"/>
  <c r="DP50" i="26"/>
  <c r="BX50" i="26"/>
  <c r="FH50" i="26" s="1"/>
  <c r="EQ50" i="26"/>
  <c r="CY50" i="26"/>
  <c r="GI50" i="26" s="1"/>
  <c r="EJ50" i="26"/>
  <c r="CR50" i="26"/>
  <c r="GB50" i="26" s="1"/>
  <c r="DO50" i="26"/>
  <c r="BW50" i="26"/>
  <c r="FG50" i="26" s="1"/>
  <c r="EE72" i="26"/>
  <c r="CM72" i="26"/>
  <c r="FW72" i="26" s="1"/>
  <c r="EQ72" i="26"/>
  <c r="CY72" i="26"/>
  <c r="GI72" i="26" s="1"/>
  <c r="DH72" i="26"/>
  <c r="BP72" i="26"/>
  <c r="EZ72" i="26" s="1"/>
  <c r="DJ72" i="26"/>
  <c r="BR72" i="26"/>
  <c r="FB72" i="26" s="1"/>
  <c r="DY72" i="26"/>
  <c r="CG72" i="26"/>
  <c r="FQ72" i="26" s="1"/>
  <c r="ET70" i="26"/>
  <c r="DB70" i="26"/>
  <c r="GL70" i="26" s="1"/>
  <c r="EK70" i="26"/>
  <c r="CS70" i="26"/>
  <c r="GC70" i="26" s="1"/>
  <c r="EL70" i="26"/>
  <c r="CT70" i="26"/>
  <c r="GD70" i="26" s="1"/>
  <c r="EG70" i="26"/>
  <c r="CO70" i="26"/>
  <c r="FY70" i="26" s="1"/>
  <c r="DQ70" i="26"/>
  <c r="BY70" i="26"/>
  <c r="FI70" i="26" s="1"/>
  <c r="ED63" i="26"/>
  <c r="CL63" i="26"/>
  <c r="FV63" i="26" s="1"/>
  <c r="DG63" i="26"/>
  <c r="BO63" i="26"/>
  <c r="EY63" i="26" s="1"/>
  <c r="DW63" i="26"/>
  <c r="CE63" i="26"/>
  <c r="FO63" i="26" s="1"/>
  <c r="DI63" i="26"/>
  <c r="BQ63" i="26"/>
  <c r="FA63" i="26" s="1"/>
  <c r="EH63" i="26"/>
  <c r="CP63" i="26"/>
  <c r="FZ63" i="26" s="1"/>
  <c r="DJ51" i="26"/>
  <c r="BR51" i="26"/>
  <c r="FB51" i="26" s="1"/>
  <c r="DM51" i="26"/>
  <c r="BU51" i="26"/>
  <c r="FE51" i="26" s="1"/>
  <c r="EQ51" i="26"/>
  <c r="CY51" i="26"/>
  <c r="GI51" i="26" s="1"/>
  <c r="DN51" i="26"/>
  <c r="BV51" i="26"/>
  <c r="FF51" i="26" s="1"/>
  <c r="EE51" i="26"/>
  <c r="CM51" i="26"/>
  <c r="FW51" i="26" s="1"/>
  <c r="EO74" i="26"/>
  <c r="CW74" i="26"/>
  <c r="GG74" i="26" s="1"/>
  <c r="ED74" i="26"/>
  <c r="CL74" i="26"/>
  <c r="FV74" i="26" s="1"/>
  <c r="DN74" i="26"/>
  <c r="BV74" i="26"/>
  <c r="FF74" i="26" s="1"/>
  <c r="DP74" i="26"/>
  <c r="BX74" i="26"/>
  <c r="FH74" i="26" s="1"/>
  <c r="EA74" i="26"/>
  <c r="CI74" i="26"/>
  <c r="FS74" i="26" s="1"/>
  <c r="EM60" i="26"/>
  <c r="CU60" i="26"/>
  <c r="GE60" i="26" s="1"/>
  <c r="DL60" i="26"/>
  <c r="BT60" i="26"/>
  <c r="FD60" i="26" s="1"/>
  <c r="DN60" i="26"/>
  <c r="BV60" i="26"/>
  <c r="FF60" i="26" s="1"/>
  <c r="DG60" i="26"/>
  <c r="BO60" i="26"/>
  <c r="EY60" i="26" s="1"/>
  <c r="EJ60" i="26"/>
  <c r="CR60" i="26"/>
  <c r="GB60" i="26" s="1"/>
  <c r="DW59" i="26"/>
  <c r="CE59" i="26"/>
  <c r="FO59" i="26" s="1"/>
  <c r="EM59" i="26"/>
  <c r="CU59" i="26"/>
  <c r="GE59" i="26" s="1"/>
  <c r="EE59" i="26"/>
  <c r="CM59" i="26"/>
  <c r="FW59" i="26" s="1"/>
  <c r="EI59" i="26"/>
  <c r="CQ59" i="26"/>
  <c r="GA59" i="26" s="1"/>
  <c r="DZ59" i="26"/>
  <c r="CH59" i="26"/>
  <c r="FR59" i="26" s="1"/>
  <c r="DY48" i="26"/>
  <c r="CG48" i="26"/>
  <c r="FQ48" i="26" s="1"/>
  <c r="DQ48" i="26"/>
  <c r="BY48" i="26"/>
  <c r="FI48" i="26" s="1"/>
  <c r="DT48" i="26"/>
  <c r="CB48" i="26"/>
  <c r="FL48" i="26" s="1"/>
  <c r="ES48" i="26"/>
  <c r="DA48" i="26"/>
  <c r="GK48" i="26" s="1"/>
  <c r="DW48" i="26"/>
  <c r="CE48" i="26"/>
  <c r="FO48" i="26" s="1"/>
  <c r="DU71" i="26"/>
  <c r="CC71" i="26"/>
  <c r="FM71" i="26" s="1"/>
  <c r="DK71" i="26"/>
  <c r="BS71" i="26"/>
  <c r="FC71" i="26" s="1"/>
  <c r="EN71" i="26"/>
  <c r="CV71" i="26"/>
  <c r="GF71" i="26" s="1"/>
  <c r="ET71" i="26"/>
  <c r="DB71" i="26"/>
  <c r="GL71" i="26" s="1"/>
  <c r="DY71" i="26"/>
  <c r="CG71" i="26"/>
  <c r="FQ71" i="26" s="1"/>
  <c r="EI65" i="26"/>
  <c r="CQ65" i="26"/>
  <c r="GA65" i="26" s="1"/>
  <c r="EB65" i="26"/>
  <c r="CJ65" i="26"/>
  <c r="FT65" i="26" s="1"/>
  <c r="DH65" i="26"/>
  <c r="BP65" i="26"/>
  <c r="EZ65" i="26" s="1"/>
  <c r="ET65" i="26"/>
  <c r="DB65" i="26"/>
  <c r="GL65" i="26" s="1"/>
  <c r="DY65" i="26"/>
  <c r="CG65" i="26"/>
  <c r="FQ65" i="26" s="1"/>
  <c r="DL58" i="26"/>
  <c r="BT58" i="26"/>
  <c r="FD58" i="26" s="1"/>
  <c r="ED58" i="26"/>
  <c r="CL58" i="26"/>
  <c r="FV58" i="26" s="1"/>
  <c r="ET58" i="26"/>
  <c r="DB58" i="26"/>
  <c r="GL58" i="26" s="1"/>
  <c r="EM58" i="26"/>
  <c r="CU58" i="26"/>
  <c r="GE58" i="26" s="1"/>
  <c r="DZ58" i="26"/>
  <c r="CH58" i="26"/>
  <c r="FR58" i="26" s="1"/>
  <c r="EK66" i="26"/>
  <c r="CS66" i="26"/>
  <c r="GC66" i="26" s="1"/>
  <c r="EC66" i="26"/>
  <c r="CK66" i="26"/>
  <c r="FU66" i="26" s="1"/>
  <c r="DG66" i="26"/>
  <c r="BO66" i="26"/>
  <c r="EY66" i="26" s="1"/>
  <c r="EN66" i="26"/>
  <c r="CV66" i="26"/>
  <c r="GF66" i="26" s="1"/>
  <c r="EA66" i="26"/>
  <c r="CI66" i="26"/>
  <c r="FS66" i="26" s="1"/>
  <c r="DQ62" i="26"/>
  <c r="BY62" i="26"/>
  <c r="FI62" i="26" s="1"/>
  <c r="DK62" i="26"/>
  <c r="BS62" i="26"/>
  <c r="FC62" i="26" s="1"/>
  <c r="EL62" i="26"/>
  <c r="CT62" i="26"/>
  <c r="GD62" i="26" s="1"/>
  <c r="EM62" i="26"/>
  <c r="CU62" i="26"/>
  <c r="GE62" i="26" s="1"/>
  <c r="DZ62" i="26"/>
  <c r="CH62" i="26"/>
  <c r="FR62" i="26" s="1"/>
  <c r="ER52" i="26"/>
  <c r="CZ52" i="26"/>
  <c r="GJ52" i="26" s="1"/>
  <c r="DT52" i="26"/>
  <c r="CB52" i="26"/>
  <c r="FL52" i="26" s="1"/>
  <c r="DV52" i="26"/>
  <c r="CD52" i="26"/>
  <c r="FN52" i="26" s="1"/>
  <c r="EN52" i="26"/>
  <c r="CV52" i="26"/>
  <c r="GF52" i="26" s="1"/>
  <c r="EA52" i="26"/>
  <c r="CI52" i="26"/>
  <c r="FS52" i="26" s="1"/>
  <c r="ET67" i="26"/>
  <c r="DB67" i="26"/>
  <c r="GL67" i="26" s="1"/>
  <c r="DH67" i="26"/>
  <c r="BP67" i="26"/>
  <c r="EZ67" i="26" s="1"/>
  <c r="EG67" i="26"/>
  <c r="CO67" i="26"/>
  <c r="FY67" i="26" s="1"/>
  <c r="DS67" i="26"/>
  <c r="CA67" i="26"/>
  <c r="FK67" i="26" s="1"/>
  <c r="ER67" i="26"/>
  <c r="CZ67" i="26"/>
  <c r="GJ67" i="26" s="1"/>
  <c r="DV54" i="26"/>
  <c r="CD54" i="26"/>
  <c r="FN54" i="26" s="1"/>
  <c r="EB54" i="26"/>
  <c r="CJ54" i="26"/>
  <c r="FT54" i="26" s="1"/>
  <c r="DT54" i="26"/>
  <c r="CB54" i="26"/>
  <c r="FL54" i="26" s="1"/>
  <c r="DP54" i="26"/>
  <c r="BX54" i="26"/>
  <c r="FH54" i="26" s="1"/>
  <c r="EO54" i="26"/>
  <c r="CW54" i="26"/>
  <c r="GG54" i="26" s="1"/>
  <c r="EI56" i="26"/>
  <c r="CQ56" i="26"/>
  <c r="GA56" i="26" s="1"/>
  <c r="DY56" i="26"/>
  <c r="CG56" i="26"/>
  <c r="FQ56" i="26" s="1"/>
  <c r="EH56" i="26"/>
  <c r="CP56" i="26"/>
  <c r="FZ56" i="26" s="1"/>
  <c r="DU56" i="26"/>
  <c r="CC56" i="26"/>
  <c r="FM56" i="26" s="1"/>
  <c r="ET56" i="26"/>
  <c r="DB56" i="26"/>
  <c r="GL56" i="26" s="1"/>
  <c r="DU76" i="26"/>
  <c r="CC76" i="26"/>
  <c r="FM76" i="26" s="1"/>
  <c r="DN76" i="26"/>
  <c r="BV76" i="26"/>
  <c r="FF76" i="26" s="1"/>
  <c r="EE76" i="26"/>
  <c r="CM76" i="26"/>
  <c r="FW76" i="26" s="1"/>
  <c r="DQ76" i="26"/>
  <c r="BY76" i="26"/>
  <c r="FI76" i="26" s="1"/>
  <c r="EP76" i="26"/>
  <c r="CX76" i="26"/>
  <c r="GH76" i="26" s="1"/>
  <c r="DZ69" i="26"/>
  <c r="CH69" i="26"/>
  <c r="FR69" i="26" s="1"/>
  <c r="DR69" i="26"/>
  <c r="BZ69" i="26"/>
  <c r="FJ69" i="26" s="1"/>
  <c r="DV69" i="26"/>
  <c r="CD69" i="26"/>
  <c r="FN69" i="26" s="1"/>
  <c r="DU69" i="26"/>
  <c r="CC69" i="26"/>
  <c r="FM69" i="26" s="1"/>
  <c r="EM69" i="26"/>
  <c r="CU69" i="26"/>
  <c r="GE69" i="26" s="1"/>
  <c r="DI57" i="26"/>
  <c r="BQ57" i="26"/>
  <c r="FA57" i="26" s="1"/>
  <c r="DK57" i="26"/>
  <c r="BS57" i="26"/>
  <c r="FC57" i="26" s="1"/>
  <c r="DN57" i="26"/>
  <c r="BV57" i="26"/>
  <c r="FF57" i="26" s="1"/>
  <c r="DU57" i="26"/>
  <c r="CC57" i="26"/>
  <c r="FM57" i="26" s="1"/>
  <c r="EN57" i="26"/>
  <c r="CV57" i="26"/>
  <c r="GF57" i="26" s="1"/>
  <c r="DR53" i="26"/>
  <c r="BZ53" i="26"/>
  <c r="FJ53" i="26" s="1"/>
  <c r="EQ53" i="26"/>
  <c r="CY53" i="26"/>
  <c r="GI53" i="26" s="1"/>
  <c r="ES53" i="26"/>
  <c r="DA53" i="26"/>
  <c r="GK53" i="26" s="1"/>
  <c r="DV53" i="26"/>
  <c r="CD53" i="26"/>
  <c r="FN53" i="26" s="1"/>
  <c r="EO53" i="26"/>
  <c r="CW53" i="26"/>
  <c r="GG53" i="26" s="1"/>
  <c r="EI61" i="23"/>
  <c r="CQ61" i="23"/>
  <c r="DM61" i="23"/>
  <c r="BU61" i="23"/>
  <c r="EL61" i="23"/>
  <c r="CT61" i="23"/>
  <c r="DX61" i="23"/>
  <c r="CF61" i="23"/>
  <c r="EW61" i="23"/>
  <c r="DE61" i="23"/>
  <c r="EC58" i="23"/>
  <c r="CK58" i="23"/>
  <c r="DO58" i="23"/>
  <c r="BW58" i="23"/>
  <c r="EN58" i="23"/>
  <c r="CV58" i="23"/>
  <c r="DZ58" i="23"/>
  <c r="CH58" i="23"/>
  <c r="EY58" i="23"/>
  <c r="DG58" i="23"/>
  <c r="EE55" i="23"/>
  <c r="CM55" i="23"/>
  <c r="DQ55" i="23"/>
  <c r="BY55" i="23"/>
  <c r="EP55" i="23"/>
  <c r="CX55" i="23"/>
  <c r="DT55" i="23"/>
  <c r="CB55" i="23"/>
  <c r="ES55" i="23"/>
  <c r="DA55" i="23"/>
  <c r="EG52" i="23"/>
  <c r="CO52" i="23"/>
  <c r="DJ52" i="23" s="1"/>
  <c r="DS52" i="23"/>
  <c r="CA52" i="23"/>
  <c r="EA52" i="23"/>
  <c r="CI52" i="23"/>
  <c r="DV52" i="23"/>
  <c r="CD52" i="23"/>
  <c r="EU52" i="23"/>
  <c r="DC52" i="23"/>
  <c r="EH57" i="23"/>
  <c r="CP57" i="23"/>
  <c r="DL57" i="23"/>
  <c r="BT57" i="23"/>
  <c r="EK57" i="23"/>
  <c r="CS57" i="23"/>
  <c r="DW57" i="23"/>
  <c r="CE57" i="23"/>
  <c r="EV57" i="23"/>
  <c r="DD57" i="23"/>
  <c r="EB54" i="23"/>
  <c r="CJ54" i="23"/>
  <c r="DN54" i="23"/>
  <c r="BV54" i="23"/>
  <c r="EU54" i="23"/>
  <c r="DC54" i="23"/>
  <c r="DY54" i="23"/>
  <c r="CG54" i="23"/>
  <c r="EX54" i="23"/>
  <c r="DF54" i="23"/>
  <c r="ED51" i="23"/>
  <c r="CL51" i="23"/>
  <c r="DP51" i="23"/>
  <c r="BX51" i="23"/>
  <c r="DZ51" i="23"/>
  <c r="CH51" i="23"/>
  <c r="EA51" i="23"/>
  <c r="CI51" i="23"/>
  <c r="ER51" i="23"/>
  <c r="CZ51" i="23"/>
  <c r="DP56" i="23"/>
  <c r="BX56" i="23"/>
  <c r="EO56" i="23"/>
  <c r="CW56" i="23"/>
  <c r="EA56" i="23"/>
  <c r="CI56" i="23"/>
  <c r="ER56" i="23"/>
  <c r="CZ56" i="23"/>
  <c r="ED56" i="23"/>
  <c r="CL56" i="23"/>
  <c r="DZ53" i="23"/>
  <c r="CH53" i="23"/>
  <c r="EY53" i="23"/>
  <c r="DG53" i="23"/>
  <c r="ED53" i="23"/>
  <c r="CL53" i="23"/>
  <c r="DO53" i="23"/>
  <c r="BW53" i="23"/>
  <c r="EN53" i="23"/>
  <c r="CV53" i="23"/>
  <c r="DV79" i="23"/>
  <c r="CD79" i="23"/>
  <c r="EU79" i="23"/>
  <c r="DC79" i="23"/>
  <c r="EG79" i="23"/>
  <c r="CO79" i="23"/>
  <c r="DJ79" i="23" s="1"/>
  <c r="DS79" i="23"/>
  <c r="CA79" i="23"/>
  <c r="EJ79" i="23"/>
  <c r="CR79" i="23"/>
  <c r="DX76" i="23"/>
  <c r="CF76" i="23"/>
  <c r="EW76" i="23"/>
  <c r="DE76" i="23"/>
  <c r="EI76" i="23"/>
  <c r="CQ76" i="23"/>
  <c r="DM76" i="23"/>
  <c r="BU76" i="23"/>
  <c r="EL76" i="23"/>
  <c r="CT76" i="23"/>
  <c r="EC78" i="23"/>
  <c r="CK78" i="23"/>
  <c r="DO78" i="23"/>
  <c r="BW78" i="23"/>
  <c r="EN78" i="23"/>
  <c r="CV78" i="23"/>
  <c r="DZ78" i="23"/>
  <c r="CH78" i="23"/>
  <c r="EY78" i="23"/>
  <c r="DG78" i="23"/>
  <c r="EE75" i="23"/>
  <c r="CM75" i="23"/>
  <c r="DQ75" i="23"/>
  <c r="BY75" i="23"/>
  <c r="EP75" i="23"/>
  <c r="CX75" i="23"/>
  <c r="DT75" i="23"/>
  <c r="CB75" i="23"/>
  <c r="ES75" i="23"/>
  <c r="DA75" i="23"/>
  <c r="EG72" i="23"/>
  <c r="CO72" i="23"/>
  <c r="DJ72" i="23" s="1"/>
  <c r="DS72" i="23"/>
  <c r="CA72" i="23"/>
  <c r="EJ72" i="23"/>
  <c r="CR72" i="23"/>
  <c r="DV72" i="23"/>
  <c r="CD72" i="23"/>
  <c r="EU72" i="23"/>
  <c r="DC72" i="23"/>
  <c r="EX65" i="23"/>
  <c r="DF65" i="23"/>
  <c r="EB65" i="23"/>
  <c r="CJ65" i="23"/>
  <c r="DN65" i="23"/>
  <c r="BV65" i="23"/>
  <c r="EM65" i="23"/>
  <c r="CU65" i="23"/>
  <c r="DY65" i="23"/>
  <c r="CG65" i="23"/>
  <c r="EX77" i="23"/>
  <c r="DF77" i="23"/>
  <c r="EB77" i="23"/>
  <c r="CJ77" i="23"/>
  <c r="DN77" i="23"/>
  <c r="BV77" i="23"/>
  <c r="EM77" i="23"/>
  <c r="CU77" i="23"/>
  <c r="DY77" i="23"/>
  <c r="CG77" i="23"/>
  <c r="ER74" i="23"/>
  <c r="CZ74" i="23"/>
  <c r="ED74" i="23"/>
  <c r="CL74" i="23"/>
  <c r="DP74" i="23"/>
  <c r="BX74" i="23"/>
  <c r="EO74" i="23"/>
  <c r="CW74" i="23"/>
  <c r="EA74" i="23"/>
  <c r="CI74" i="23"/>
  <c r="ET71" i="23"/>
  <c r="DB71" i="23"/>
  <c r="EF71" i="23"/>
  <c r="CN71" i="23"/>
  <c r="DR71" i="23"/>
  <c r="BZ71" i="23"/>
  <c r="EQ71" i="23"/>
  <c r="CY71" i="23"/>
  <c r="DU71" i="23"/>
  <c r="CC71" i="23"/>
  <c r="EV68" i="23"/>
  <c r="DD68" i="23"/>
  <c r="EH68" i="23"/>
  <c r="CP68" i="23"/>
  <c r="DL68" i="23"/>
  <c r="BT68" i="23"/>
  <c r="EK68" i="23"/>
  <c r="CS68" i="23"/>
  <c r="DW68" i="23"/>
  <c r="CE68" i="23"/>
  <c r="EP73" i="23"/>
  <c r="CX73" i="23"/>
  <c r="DT73" i="23"/>
  <c r="CB73" i="23"/>
  <c r="ES73" i="23"/>
  <c r="DA73" i="23"/>
  <c r="EE73" i="23"/>
  <c r="CM73" i="23"/>
  <c r="DQ73" i="23"/>
  <c r="BY73" i="23"/>
  <c r="EJ70" i="23"/>
  <c r="CR70" i="23"/>
  <c r="DV70" i="23"/>
  <c r="CD70" i="23"/>
  <c r="EU70" i="23"/>
  <c r="DC70" i="23"/>
  <c r="EG70" i="23"/>
  <c r="CO70" i="23"/>
  <c r="DJ70" i="23" s="1"/>
  <c r="DS70" i="23"/>
  <c r="CA70" i="23"/>
  <c r="EL67" i="23"/>
  <c r="CT67" i="23"/>
  <c r="DX67" i="23"/>
  <c r="CF67" i="23"/>
  <c r="EW67" i="23"/>
  <c r="DE67" i="23"/>
  <c r="EI67" i="23"/>
  <c r="CQ67" i="23"/>
  <c r="DM67" i="23"/>
  <c r="BU67" i="23"/>
  <c r="EN64" i="23"/>
  <c r="CV64" i="23"/>
  <c r="DZ64" i="23"/>
  <c r="CH64" i="23"/>
  <c r="EY64" i="23"/>
  <c r="DG64" i="23"/>
  <c r="EC64" i="23"/>
  <c r="CK64" i="23"/>
  <c r="DO64" i="23"/>
  <c r="BW64" i="23"/>
  <c r="ER62" i="23"/>
  <c r="CZ62" i="23"/>
  <c r="ED62" i="23"/>
  <c r="CL62" i="23"/>
  <c r="DP62" i="23"/>
  <c r="BX62" i="23"/>
  <c r="EO62" i="23"/>
  <c r="CW62" i="23"/>
  <c r="EA62" i="23"/>
  <c r="CI62" i="23"/>
  <c r="EX69" i="23"/>
  <c r="DF69" i="23"/>
  <c r="EB69" i="23"/>
  <c r="CJ69" i="23"/>
  <c r="DN69" i="23"/>
  <c r="BV69" i="23"/>
  <c r="EM69" i="23"/>
  <c r="CU69" i="23"/>
  <c r="DY69" i="23"/>
  <c r="CG69" i="23"/>
  <c r="ER66" i="23"/>
  <c r="CZ66" i="23"/>
  <c r="ED66" i="23"/>
  <c r="CL66" i="23"/>
  <c r="DP66" i="23"/>
  <c r="BX66" i="23"/>
  <c r="EO66" i="23"/>
  <c r="CW66" i="23"/>
  <c r="EA66" i="23"/>
  <c r="CI66" i="23"/>
  <c r="ET63" i="23"/>
  <c r="DB63" i="23"/>
  <c r="EF63" i="23"/>
  <c r="CN63" i="23"/>
  <c r="DR63" i="23"/>
  <c r="BZ63" i="23"/>
  <c r="EQ63" i="23"/>
  <c r="CY63" i="23"/>
  <c r="DU63" i="23"/>
  <c r="CC63" i="23"/>
  <c r="EV60" i="23"/>
  <c r="DD60" i="23"/>
  <c r="EH60" i="23"/>
  <c r="CP60" i="23"/>
  <c r="DL60" i="23"/>
  <c r="BT60" i="23"/>
  <c r="EK60" i="23"/>
  <c r="CS60" i="23"/>
  <c r="DW60" i="23"/>
  <c r="CE60" i="23"/>
  <c r="ED59" i="23"/>
  <c r="CL59" i="23"/>
  <c r="DP59" i="23"/>
  <c r="BX59" i="23"/>
  <c r="EO59" i="23"/>
  <c r="CW59" i="23"/>
  <c r="EA59" i="23"/>
  <c r="CI59" i="23"/>
  <c r="ER59" i="23"/>
  <c r="CZ59" i="23"/>
  <c r="DR61" i="23"/>
  <c r="BZ61" i="23"/>
  <c r="EQ61" i="23"/>
  <c r="CY61" i="23"/>
  <c r="DU61" i="23"/>
  <c r="CC61" i="23"/>
  <c r="ET61" i="23"/>
  <c r="DB61" i="23"/>
  <c r="EF61" i="23"/>
  <c r="CN61" i="23"/>
  <c r="DL58" i="23"/>
  <c r="BT58" i="23"/>
  <c r="EK58" i="23"/>
  <c r="CS58" i="23"/>
  <c r="DW58" i="23"/>
  <c r="CE58" i="23"/>
  <c r="EV58" i="23"/>
  <c r="DD58" i="23"/>
  <c r="EH58" i="23"/>
  <c r="CP58" i="23"/>
  <c r="DN55" i="23"/>
  <c r="BV55" i="23"/>
  <c r="EM55" i="23"/>
  <c r="CU55" i="23"/>
  <c r="DY55" i="23"/>
  <c r="CG55" i="23"/>
  <c r="EX55" i="23"/>
  <c r="DF55" i="23"/>
  <c r="EB55" i="23"/>
  <c r="CJ55" i="23"/>
  <c r="DP52" i="23"/>
  <c r="BX52" i="23"/>
  <c r="EO52" i="23"/>
  <c r="CW52" i="23"/>
  <c r="EI52" i="23"/>
  <c r="CQ52" i="23"/>
  <c r="EQ52" i="23"/>
  <c r="CY52" i="23"/>
  <c r="ED52" i="23"/>
  <c r="CL52" i="23"/>
  <c r="EP57" i="23"/>
  <c r="CX57" i="23"/>
  <c r="DT57" i="23"/>
  <c r="CB57" i="23"/>
  <c r="ES57" i="23"/>
  <c r="DA57" i="23"/>
  <c r="EE57" i="23"/>
  <c r="CM57" i="23"/>
  <c r="DQ57" i="23"/>
  <c r="BY57" i="23"/>
  <c r="EJ54" i="23"/>
  <c r="CR54" i="23"/>
  <c r="DV54" i="23"/>
  <c r="CD54" i="23"/>
  <c r="DP54" i="23"/>
  <c r="BX54" i="23"/>
  <c r="EG54" i="23"/>
  <c r="CO54" i="23"/>
  <c r="DJ54" i="23" s="1"/>
  <c r="DS54" i="23"/>
  <c r="CA54" i="23"/>
  <c r="EL51" i="23"/>
  <c r="CT51" i="23"/>
  <c r="DX51" i="23"/>
  <c r="CF51" i="23"/>
  <c r="EH51" i="23"/>
  <c r="CP51" i="23"/>
  <c r="EI51" i="23"/>
  <c r="CQ51" i="23"/>
  <c r="DM51" i="23"/>
  <c r="BU51" i="23"/>
  <c r="DX56" i="23"/>
  <c r="CF56" i="23"/>
  <c r="EW56" i="23"/>
  <c r="DE56" i="23"/>
  <c r="EI56" i="23"/>
  <c r="CQ56" i="23"/>
  <c r="DM56" i="23"/>
  <c r="BU56" i="23"/>
  <c r="EL56" i="23"/>
  <c r="CT56" i="23"/>
  <c r="EH53" i="23"/>
  <c r="CP53" i="23"/>
  <c r="DL53" i="23"/>
  <c r="BT53" i="23"/>
  <c r="EL53" i="23"/>
  <c r="CT53" i="23"/>
  <c r="DW53" i="23"/>
  <c r="CE53" i="23"/>
  <c r="EV53" i="23"/>
  <c r="DD53" i="23"/>
  <c r="ED79" i="23"/>
  <c r="CL79" i="23"/>
  <c r="DP79" i="23"/>
  <c r="BX79" i="23"/>
  <c r="EO79" i="23"/>
  <c r="CW79" i="23"/>
  <c r="EA79" i="23"/>
  <c r="CI79" i="23"/>
  <c r="ER79" i="23"/>
  <c r="CZ79" i="23"/>
  <c r="EF76" i="23"/>
  <c r="CN76" i="23"/>
  <c r="DR76" i="23"/>
  <c r="BZ76" i="23"/>
  <c r="EQ76" i="23"/>
  <c r="CY76" i="23"/>
  <c r="DU76" i="23"/>
  <c r="CC76" i="23"/>
  <c r="ET76" i="23"/>
  <c r="DB76" i="23"/>
  <c r="DL78" i="23"/>
  <c r="BT78" i="23"/>
  <c r="EK78" i="23"/>
  <c r="CS78" i="23"/>
  <c r="DW78" i="23"/>
  <c r="CE78" i="23"/>
  <c r="EV78" i="23"/>
  <c r="DD78" i="23"/>
  <c r="EH78" i="23"/>
  <c r="CP78" i="23"/>
  <c r="DN75" i="23"/>
  <c r="BV75" i="23"/>
  <c r="EM75" i="23"/>
  <c r="CU75" i="23"/>
  <c r="DY75" i="23"/>
  <c r="CG75" i="23"/>
  <c r="EX75" i="23"/>
  <c r="DF75" i="23"/>
  <c r="EB75" i="23"/>
  <c r="CJ75" i="23"/>
  <c r="DP72" i="23"/>
  <c r="BX72" i="23"/>
  <c r="EO72" i="23"/>
  <c r="CW72" i="23"/>
  <c r="EA72" i="23"/>
  <c r="CI72" i="23"/>
  <c r="ER72" i="23"/>
  <c r="CZ72" i="23"/>
  <c r="ED72" i="23"/>
  <c r="CL72" i="23"/>
  <c r="DS65" i="23"/>
  <c r="CA65" i="23"/>
  <c r="EJ65" i="23"/>
  <c r="CR65" i="23"/>
  <c r="DV65" i="23"/>
  <c r="CD65" i="23"/>
  <c r="EU65" i="23"/>
  <c r="DC65" i="23"/>
  <c r="EG65" i="23"/>
  <c r="CO65" i="23"/>
  <c r="DJ65" i="23" s="1"/>
  <c r="DS77" i="23"/>
  <c r="CA77" i="23"/>
  <c r="EJ77" i="23"/>
  <c r="CR77" i="23"/>
  <c r="DV77" i="23"/>
  <c r="CD77" i="23"/>
  <c r="EU77" i="23"/>
  <c r="DC77" i="23"/>
  <c r="EG77" i="23"/>
  <c r="CO77" i="23"/>
  <c r="DJ77" i="23" s="1"/>
  <c r="DM74" i="23"/>
  <c r="BU74" i="23"/>
  <c r="EL74" i="23"/>
  <c r="CT74" i="23"/>
  <c r="DX74" i="23"/>
  <c r="CF74" i="23"/>
  <c r="EW74" i="23"/>
  <c r="DE74" i="23"/>
  <c r="EI74" i="23"/>
  <c r="CQ74" i="23"/>
  <c r="DO71" i="23"/>
  <c r="BW71" i="23"/>
  <c r="EN71" i="23"/>
  <c r="CV71" i="23"/>
  <c r="DZ71" i="23"/>
  <c r="CH71" i="23"/>
  <c r="EY71" i="23"/>
  <c r="DG71" i="23"/>
  <c r="EC71" i="23"/>
  <c r="CK71" i="23"/>
  <c r="DQ68" i="23"/>
  <c r="BY68" i="23"/>
  <c r="EP68" i="23"/>
  <c r="CX68" i="23"/>
  <c r="DT68" i="23"/>
  <c r="CB68" i="23"/>
  <c r="ES68" i="23"/>
  <c r="DA68" i="23"/>
  <c r="EE68" i="23"/>
  <c r="CM68" i="23"/>
  <c r="EX73" i="23"/>
  <c r="DF73" i="23"/>
  <c r="EB73" i="23"/>
  <c r="CJ73" i="23"/>
  <c r="DN73" i="23"/>
  <c r="BV73" i="23"/>
  <c r="EM73" i="23"/>
  <c r="CU73" i="23"/>
  <c r="DY73" i="23"/>
  <c r="CG73" i="23"/>
  <c r="ER70" i="23"/>
  <c r="CZ70" i="23"/>
  <c r="ED70" i="23"/>
  <c r="CL70" i="23"/>
  <c r="DP70" i="23"/>
  <c r="BX70" i="23"/>
  <c r="EO70" i="23"/>
  <c r="CW70" i="23"/>
  <c r="EA70" i="23"/>
  <c r="CI70" i="23"/>
  <c r="ET67" i="23"/>
  <c r="DB67" i="23"/>
  <c r="EF67" i="23"/>
  <c r="CN67" i="23"/>
  <c r="DR67" i="23"/>
  <c r="BZ67" i="23"/>
  <c r="EQ67" i="23"/>
  <c r="CY67" i="23"/>
  <c r="DU67" i="23"/>
  <c r="CC67" i="23"/>
  <c r="EV64" i="23"/>
  <c r="DD64" i="23"/>
  <c r="EH64" i="23"/>
  <c r="CP64" i="23"/>
  <c r="DL64" i="23"/>
  <c r="BT64" i="23"/>
  <c r="EK64" i="23"/>
  <c r="CS64" i="23"/>
  <c r="DW64" i="23"/>
  <c r="CE64" i="23"/>
  <c r="DM62" i="23"/>
  <c r="BU62" i="23"/>
  <c r="EL62" i="23"/>
  <c r="CT62" i="23"/>
  <c r="DX62" i="23"/>
  <c r="CF62" i="23"/>
  <c r="EW62" i="23"/>
  <c r="DE62" i="23"/>
  <c r="EI62" i="23"/>
  <c r="CQ62" i="23"/>
  <c r="DS69" i="23"/>
  <c r="CA69" i="23"/>
  <c r="EJ69" i="23"/>
  <c r="CR69" i="23"/>
  <c r="DV69" i="23"/>
  <c r="CD69" i="23"/>
  <c r="EU69" i="23"/>
  <c r="DC69" i="23"/>
  <c r="EG69" i="23"/>
  <c r="CO69" i="23"/>
  <c r="DJ69" i="23" s="1"/>
  <c r="DM66" i="23"/>
  <c r="BU66" i="23"/>
  <c r="EL66" i="23"/>
  <c r="CT66" i="23"/>
  <c r="DX66" i="23"/>
  <c r="CF66" i="23"/>
  <c r="EW66" i="23"/>
  <c r="DE66" i="23"/>
  <c r="EI66" i="23"/>
  <c r="CQ66" i="23"/>
  <c r="DO63" i="23"/>
  <c r="BW63" i="23"/>
  <c r="EN63" i="23"/>
  <c r="CV63" i="23"/>
  <c r="DZ63" i="23"/>
  <c r="CH63" i="23"/>
  <c r="EY63" i="23"/>
  <c r="DG63" i="23"/>
  <c r="EC63" i="23"/>
  <c r="CK63" i="23"/>
  <c r="DQ60" i="23"/>
  <c r="BY60" i="23"/>
  <c r="EP60" i="23"/>
  <c r="CX60" i="23"/>
  <c r="DT60" i="23"/>
  <c r="CB60" i="23"/>
  <c r="ES60" i="23"/>
  <c r="DA60" i="23"/>
  <c r="EE60" i="23"/>
  <c r="CM60" i="23"/>
  <c r="EL59" i="23"/>
  <c r="CT59" i="23"/>
  <c r="DX59" i="23"/>
  <c r="CF59" i="23"/>
  <c r="EW59" i="23"/>
  <c r="DE59" i="23"/>
  <c r="EI59" i="23"/>
  <c r="CQ59" i="23"/>
  <c r="DM59" i="23"/>
  <c r="BU59" i="23"/>
  <c r="DZ61" i="23"/>
  <c r="CH61" i="23"/>
  <c r="EY61" i="23"/>
  <c r="DG61" i="23"/>
  <c r="EC61" i="23"/>
  <c r="CK61" i="23"/>
  <c r="DO61" i="23"/>
  <c r="BW61" i="23"/>
  <c r="EN61" i="23"/>
  <c r="CV61" i="23"/>
  <c r="DT58" i="23"/>
  <c r="CB58" i="23"/>
  <c r="ES58" i="23"/>
  <c r="DA58" i="23"/>
  <c r="EE58" i="23"/>
  <c r="CM58" i="23"/>
  <c r="DQ58" i="23"/>
  <c r="BY58" i="23"/>
  <c r="EP58" i="23"/>
  <c r="CX58" i="23"/>
  <c r="DV55" i="23"/>
  <c r="CD55" i="23"/>
  <c r="EU55" i="23"/>
  <c r="DC55" i="23"/>
  <c r="EG55" i="23"/>
  <c r="CO55" i="23"/>
  <c r="DJ55" i="23" s="1"/>
  <c r="DS55" i="23"/>
  <c r="CA55" i="23"/>
  <c r="EJ55" i="23"/>
  <c r="CR55" i="23"/>
  <c r="DX52" i="23"/>
  <c r="CF52" i="23"/>
  <c r="EW52" i="23"/>
  <c r="DE52" i="23"/>
  <c r="EY52" i="23"/>
  <c r="DG52" i="23"/>
  <c r="DM52" i="23"/>
  <c r="BU52" i="23"/>
  <c r="EL52" i="23"/>
  <c r="CT52" i="23"/>
  <c r="EX57" i="23"/>
  <c r="DF57" i="23"/>
  <c r="EB57" i="23"/>
  <c r="CJ57" i="23"/>
  <c r="DN57" i="23"/>
  <c r="BV57" i="23"/>
  <c r="EM57" i="23"/>
  <c r="CU57" i="23"/>
  <c r="DY57" i="23"/>
  <c r="CG57" i="23"/>
  <c r="ER54" i="23"/>
  <c r="CZ54" i="23"/>
  <c r="ED54" i="23"/>
  <c r="CL54" i="23"/>
  <c r="DX54" i="23"/>
  <c r="CF54" i="23"/>
  <c r="EO54" i="23"/>
  <c r="CW54" i="23"/>
  <c r="EA54" i="23"/>
  <c r="CI54" i="23"/>
  <c r="ET51" i="23"/>
  <c r="DB51" i="23"/>
  <c r="EF51" i="23"/>
  <c r="CN51" i="23"/>
  <c r="EP51" i="23"/>
  <c r="CX51" i="23"/>
  <c r="EQ51" i="23"/>
  <c r="CY51" i="23"/>
  <c r="DU51" i="23"/>
  <c r="CC51" i="23"/>
  <c r="EF56" i="23"/>
  <c r="CN56" i="23"/>
  <c r="DR56" i="23"/>
  <c r="BZ56" i="23"/>
  <c r="EQ56" i="23"/>
  <c r="CY56" i="23"/>
  <c r="DU56" i="23"/>
  <c r="CC56" i="23"/>
  <c r="ET56" i="23"/>
  <c r="DB56" i="23"/>
  <c r="EP53" i="23"/>
  <c r="CX53" i="23"/>
  <c r="DT53" i="23"/>
  <c r="CB53" i="23"/>
  <c r="ET53" i="23"/>
  <c r="DB53" i="23"/>
  <c r="EE53" i="23"/>
  <c r="CM53" i="23"/>
  <c r="DQ53" i="23"/>
  <c r="BY53" i="23"/>
  <c r="EL79" i="23"/>
  <c r="CT79" i="23"/>
  <c r="DX79" i="23"/>
  <c r="CF79" i="23"/>
  <c r="EW79" i="23"/>
  <c r="DE79" i="23"/>
  <c r="EI79" i="23"/>
  <c r="CQ79" i="23"/>
  <c r="DM79" i="23"/>
  <c r="BU79" i="23"/>
  <c r="EN76" i="23"/>
  <c r="CV76" i="23"/>
  <c r="DZ76" i="23"/>
  <c r="CH76" i="23"/>
  <c r="EY76" i="23"/>
  <c r="DG76" i="23"/>
  <c r="EC76" i="23"/>
  <c r="CK76" i="23"/>
  <c r="DO76" i="23"/>
  <c r="BW76" i="23"/>
  <c r="DT78" i="23"/>
  <c r="CB78" i="23"/>
  <c r="ES78" i="23"/>
  <c r="DA78" i="23"/>
  <c r="EE78" i="23"/>
  <c r="CM78" i="23"/>
  <c r="DQ78" i="23"/>
  <c r="BY78" i="23"/>
  <c r="EP78" i="23"/>
  <c r="CX78" i="23"/>
  <c r="DV75" i="23"/>
  <c r="CD75" i="23"/>
  <c r="EU75" i="23"/>
  <c r="DC75" i="23"/>
  <c r="EG75" i="23"/>
  <c r="CO75" i="23"/>
  <c r="DJ75" i="23" s="1"/>
  <c r="DS75" i="23"/>
  <c r="CA75" i="23"/>
  <c r="EJ75" i="23"/>
  <c r="CR75" i="23"/>
  <c r="DX72" i="23"/>
  <c r="CF72" i="23"/>
  <c r="EW72" i="23"/>
  <c r="DE72" i="23"/>
  <c r="EI72" i="23"/>
  <c r="CQ72" i="23"/>
  <c r="DM72" i="23"/>
  <c r="BU72" i="23"/>
  <c r="EL72" i="23"/>
  <c r="CT72" i="23"/>
  <c r="EA65" i="23"/>
  <c r="CI65" i="23"/>
  <c r="ER65" i="23"/>
  <c r="CZ65" i="23"/>
  <c r="ED65" i="23"/>
  <c r="CL65" i="23"/>
  <c r="DP65" i="23"/>
  <c r="BX65" i="23"/>
  <c r="EO65" i="23"/>
  <c r="CW65" i="23"/>
  <c r="EA77" i="23"/>
  <c r="CI77" i="23"/>
  <c r="ER77" i="23"/>
  <c r="CZ77" i="23"/>
  <c r="ED77" i="23"/>
  <c r="CL77" i="23"/>
  <c r="DP77" i="23"/>
  <c r="BX77" i="23"/>
  <c r="EO77" i="23"/>
  <c r="CW77" i="23"/>
  <c r="DU74" i="23"/>
  <c r="CC74" i="23"/>
  <c r="ET74" i="23"/>
  <c r="DB74" i="23"/>
  <c r="EF74" i="23"/>
  <c r="CN74" i="23"/>
  <c r="DR74" i="23"/>
  <c r="BZ74" i="23"/>
  <c r="EQ74" i="23"/>
  <c r="CY74" i="23"/>
  <c r="DW71" i="23"/>
  <c r="CE71" i="23"/>
  <c r="EV71" i="23"/>
  <c r="DD71" i="23"/>
  <c r="EH71" i="23"/>
  <c r="CP71" i="23"/>
  <c r="DL71" i="23"/>
  <c r="BT71" i="23"/>
  <c r="EK71" i="23"/>
  <c r="CS71" i="23"/>
  <c r="DY68" i="23"/>
  <c r="CG68" i="23"/>
  <c r="EX68" i="23"/>
  <c r="DF68" i="23"/>
  <c r="EB68" i="23"/>
  <c r="CJ68" i="23"/>
  <c r="DN68" i="23"/>
  <c r="BV68" i="23"/>
  <c r="EM68" i="23"/>
  <c r="CU68" i="23"/>
  <c r="DS73" i="23"/>
  <c r="CA73" i="23"/>
  <c r="EJ73" i="23"/>
  <c r="CR73" i="23"/>
  <c r="DV73" i="23"/>
  <c r="CD73" i="23"/>
  <c r="EU73" i="23"/>
  <c r="DC73" i="23"/>
  <c r="EG73" i="23"/>
  <c r="CO73" i="23"/>
  <c r="DJ73" i="23" s="1"/>
  <c r="DM70" i="23"/>
  <c r="BU70" i="23"/>
  <c r="EL70" i="23"/>
  <c r="CT70" i="23"/>
  <c r="DX70" i="23"/>
  <c r="CF70" i="23"/>
  <c r="EW70" i="23"/>
  <c r="DE70" i="23"/>
  <c r="EI70" i="23"/>
  <c r="CQ70" i="23"/>
  <c r="DO67" i="23"/>
  <c r="BW67" i="23"/>
  <c r="EN67" i="23"/>
  <c r="CV67" i="23"/>
  <c r="DZ67" i="23"/>
  <c r="CH67" i="23"/>
  <c r="EY67" i="23"/>
  <c r="DG67" i="23"/>
  <c r="EC67" i="23"/>
  <c r="CK67" i="23"/>
  <c r="DQ64" i="23"/>
  <c r="BY64" i="23"/>
  <c r="EP64" i="23"/>
  <c r="CX64" i="23"/>
  <c r="DT64" i="23"/>
  <c r="CB64" i="23"/>
  <c r="ES64" i="23"/>
  <c r="DA64" i="23"/>
  <c r="EE64" i="23"/>
  <c r="CM64" i="23"/>
  <c r="DU62" i="23"/>
  <c r="CC62" i="23"/>
  <c r="ET62" i="23"/>
  <c r="DB62" i="23"/>
  <c r="EF62" i="23"/>
  <c r="CN62" i="23"/>
  <c r="DR62" i="23"/>
  <c r="BZ62" i="23"/>
  <c r="EQ62" i="23"/>
  <c r="CY62" i="23"/>
  <c r="EA69" i="23"/>
  <c r="CI69" i="23"/>
  <c r="ER69" i="23"/>
  <c r="CZ69" i="23"/>
  <c r="ED69" i="23"/>
  <c r="CL69" i="23"/>
  <c r="DP69" i="23"/>
  <c r="BX69" i="23"/>
  <c r="EO69" i="23"/>
  <c r="CW69" i="23"/>
  <c r="DU66" i="23"/>
  <c r="CC66" i="23"/>
  <c r="ET66" i="23"/>
  <c r="DB66" i="23"/>
  <c r="EF66" i="23"/>
  <c r="CN66" i="23"/>
  <c r="DR66" i="23"/>
  <c r="BZ66" i="23"/>
  <c r="EQ66" i="23"/>
  <c r="CY66" i="23"/>
  <c r="DW63" i="23"/>
  <c r="CE63" i="23"/>
  <c r="EV63" i="23"/>
  <c r="DD63" i="23"/>
  <c r="EH63" i="23"/>
  <c r="CP63" i="23"/>
  <c r="DL63" i="23"/>
  <c r="BT63" i="23"/>
  <c r="EK63" i="23"/>
  <c r="CS63" i="23"/>
  <c r="DY60" i="23"/>
  <c r="CG60" i="23"/>
  <c r="EX60" i="23"/>
  <c r="DF60" i="23"/>
  <c r="EB60" i="23"/>
  <c r="CJ60" i="23"/>
  <c r="DN60" i="23"/>
  <c r="BV60" i="23"/>
  <c r="EM60" i="23"/>
  <c r="CU60" i="23"/>
  <c r="ET59" i="23"/>
  <c r="DB59" i="23"/>
  <c r="EF59" i="23"/>
  <c r="CN59" i="23"/>
  <c r="DR59" i="23"/>
  <c r="BZ59" i="23"/>
  <c r="EQ59" i="23"/>
  <c r="CY59" i="23"/>
  <c r="DU59" i="23"/>
  <c r="CC59" i="23"/>
  <c r="EH61" i="23"/>
  <c r="CP61" i="23"/>
  <c r="DL61" i="23"/>
  <c r="BT61" i="23"/>
  <c r="EK61" i="23"/>
  <c r="CS61" i="23"/>
  <c r="DW61" i="23"/>
  <c r="CE61" i="23"/>
  <c r="EV61" i="23"/>
  <c r="DD61" i="23"/>
  <c r="EB58" i="23"/>
  <c r="CJ58" i="23"/>
  <c r="DN58" i="23"/>
  <c r="BV58" i="23"/>
  <c r="EM58" i="23"/>
  <c r="CU58" i="23"/>
  <c r="DY58" i="23"/>
  <c r="CG58" i="23"/>
  <c r="EX58" i="23"/>
  <c r="DF58" i="23"/>
  <c r="ED55" i="23"/>
  <c r="CL55" i="23"/>
  <c r="DP55" i="23"/>
  <c r="BX55" i="23"/>
  <c r="EO55" i="23"/>
  <c r="CW55" i="23"/>
  <c r="EA55" i="23"/>
  <c r="CI55" i="23"/>
  <c r="ER55" i="23"/>
  <c r="CZ55" i="23"/>
  <c r="EF52" i="23"/>
  <c r="CN52" i="23"/>
  <c r="DR52" i="23"/>
  <c r="BZ52" i="23"/>
  <c r="DL52" i="23"/>
  <c r="BT52" i="23"/>
  <c r="DU52" i="23"/>
  <c r="CC52" i="23"/>
  <c r="ET52" i="23"/>
  <c r="DB52" i="23"/>
  <c r="DS57" i="23"/>
  <c r="CA57" i="23"/>
  <c r="EJ57" i="23"/>
  <c r="CR57" i="23"/>
  <c r="DV57" i="23"/>
  <c r="CD57" i="23"/>
  <c r="EU57" i="23"/>
  <c r="DC57" i="23"/>
  <c r="EG57" i="23"/>
  <c r="CO57" i="23"/>
  <c r="DJ57" i="23" s="1"/>
  <c r="DM54" i="23"/>
  <c r="BU54" i="23"/>
  <c r="EL54" i="23"/>
  <c r="CT54" i="23"/>
  <c r="EF54" i="23"/>
  <c r="CN54" i="23"/>
  <c r="EW54" i="23"/>
  <c r="DE54" i="23"/>
  <c r="EI54" i="23"/>
  <c r="CQ54" i="23"/>
  <c r="DO51" i="23"/>
  <c r="BW51" i="23"/>
  <c r="EN51" i="23"/>
  <c r="CV51" i="23"/>
  <c r="EX51" i="23"/>
  <c r="DF51" i="23"/>
  <c r="EY51" i="23"/>
  <c r="DG51" i="23"/>
  <c r="EC51" i="23"/>
  <c r="CK51" i="23"/>
  <c r="EN56" i="23"/>
  <c r="CV56" i="23"/>
  <c r="DZ56" i="23"/>
  <c r="CH56" i="23"/>
  <c r="EY56" i="23"/>
  <c r="DG56" i="23"/>
  <c r="EC56" i="23"/>
  <c r="CK56" i="23"/>
  <c r="DO56" i="23"/>
  <c r="BW56" i="23"/>
  <c r="EX53" i="23"/>
  <c r="DF53" i="23"/>
  <c r="EB53" i="23"/>
  <c r="CJ53" i="23"/>
  <c r="DM53" i="23"/>
  <c r="BU53" i="23"/>
  <c r="EM53" i="23"/>
  <c r="CU53" i="23"/>
  <c r="DY53" i="23"/>
  <c r="CG53" i="23"/>
  <c r="ET79" i="23"/>
  <c r="DB79" i="23"/>
  <c r="EF79" i="23"/>
  <c r="CN79" i="23"/>
  <c r="DR79" i="23"/>
  <c r="BZ79" i="23"/>
  <c r="EQ79" i="23"/>
  <c r="CY79" i="23"/>
  <c r="DU79" i="23"/>
  <c r="CC79" i="23"/>
  <c r="EV76" i="23"/>
  <c r="DD76" i="23"/>
  <c r="EH76" i="23"/>
  <c r="CP76" i="23"/>
  <c r="DL76" i="23"/>
  <c r="BT76" i="23"/>
  <c r="EK76" i="23"/>
  <c r="CS76" i="23"/>
  <c r="DW76" i="23"/>
  <c r="CE76" i="23"/>
  <c r="EB78" i="23"/>
  <c r="CJ78" i="23"/>
  <c r="DN78" i="23"/>
  <c r="BV78" i="23"/>
  <c r="EM78" i="23"/>
  <c r="CU78" i="23"/>
  <c r="DY78" i="23"/>
  <c r="CG78" i="23"/>
  <c r="EX78" i="23"/>
  <c r="DF78" i="23"/>
  <c r="ED75" i="23"/>
  <c r="CL75" i="23"/>
  <c r="DP75" i="23"/>
  <c r="BX75" i="23"/>
  <c r="EO75" i="23"/>
  <c r="CW75" i="23"/>
  <c r="EA75" i="23"/>
  <c r="CI75" i="23"/>
  <c r="ER75" i="23"/>
  <c r="CZ75" i="23"/>
  <c r="EF72" i="23"/>
  <c r="CN72" i="23"/>
  <c r="DR72" i="23"/>
  <c r="BZ72" i="23"/>
  <c r="EQ72" i="23"/>
  <c r="CY72" i="23"/>
  <c r="DU72" i="23"/>
  <c r="CC72" i="23"/>
  <c r="ET72" i="23"/>
  <c r="DB72" i="23"/>
  <c r="EI65" i="23"/>
  <c r="CQ65" i="23"/>
  <c r="DM65" i="23"/>
  <c r="BU65" i="23"/>
  <c r="EL65" i="23"/>
  <c r="CT65" i="23"/>
  <c r="DX65" i="23"/>
  <c r="CF65" i="23"/>
  <c r="EW65" i="23"/>
  <c r="DE65" i="23"/>
  <c r="EI77" i="23"/>
  <c r="CQ77" i="23"/>
  <c r="DM77" i="23"/>
  <c r="BU77" i="23"/>
  <c r="EL77" i="23"/>
  <c r="CT77" i="23"/>
  <c r="DX77" i="23"/>
  <c r="CF77" i="23"/>
  <c r="EW77" i="23"/>
  <c r="DE77" i="23"/>
  <c r="EC74" i="23"/>
  <c r="CK74" i="23"/>
  <c r="DO74" i="23"/>
  <c r="BW74" i="23"/>
  <c r="EN74" i="23"/>
  <c r="CV74" i="23"/>
  <c r="DZ74" i="23"/>
  <c r="CH74" i="23"/>
  <c r="EY74" i="23"/>
  <c r="DG74" i="23"/>
  <c r="EE71" i="23"/>
  <c r="CM71" i="23"/>
  <c r="DQ71" i="23"/>
  <c r="BY71" i="23"/>
  <c r="EP71" i="23"/>
  <c r="CX71" i="23"/>
  <c r="DT71" i="23"/>
  <c r="CB71" i="23"/>
  <c r="ES71" i="23"/>
  <c r="DA71" i="23"/>
  <c r="EG68" i="23"/>
  <c r="CO68" i="23"/>
  <c r="DJ68" i="23" s="1"/>
  <c r="DS68" i="23"/>
  <c r="CA68" i="23"/>
  <c r="EJ68" i="23"/>
  <c r="CR68" i="23"/>
  <c r="DV68" i="23"/>
  <c r="CD68" i="23"/>
  <c r="EU68" i="23"/>
  <c r="DC68" i="23"/>
  <c r="EA73" i="23"/>
  <c r="CI73" i="23"/>
  <c r="ER73" i="23"/>
  <c r="CZ73" i="23"/>
  <c r="ED73" i="23"/>
  <c r="CL73" i="23"/>
  <c r="DP73" i="23"/>
  <c r="BX73" i="23"/>
  <c r="EO73" i="23"/>
  <c r="CW73" i="23"/>
  <c r="DU70" i="23"/>
  <c r="CC70" i="23"/>
  <c r="ET70" i="23"/>
  <c r="DB70" i="23"/>
  <c r="EF70" i="23"/>
  <c r="CN70" i="23"/>
  <c r="DR70" i="23"/>
  <c r="BZ70" i="23"/>
  <c r="EQ70" i="23"/>
  <c r="CY70" i="23"/>
  <c r="DW67" i="23"/>
  <c r="CE67" i="23"/>
  <c r="EV67" i="23"/>
  <c r="DD67" i="23"/>
  <c r="EH67" i="23"/>
  <c r="CP67" i="23"/>
  <c r="DL67" i="23"/>
  <c r="BT67" i="23"/>
  <c r="EK67" i="23"/>
  <c r="CS67" i="23"/>
  <c r="DY64" i="23"/>
  <c r="CG64" i="23"/>
  <c r="EX64" i="23"/>
  <c r="DF64" i="23"/>
  <c r="EB64" i="23"/>
  <c r="CJ64" i="23"/>
  <c r="DN64" i="23"/>
  <c r="BV64" i="23"/>
  <c r="EM64" i="23"/>
  <c r="CU64" i="23"/>
  <c r="EC62" i="23"/>
  <c r="CK62" i="23"/>
  <c r="DO62" i="23"/>
  <c r="BW62" i="23"/>
  <c r="EN62" i="23"/>
  <c r="CV62" i="23"/>
  <c r="DZ62" i="23"/>
  <c r="CH62" i="23"/>
  <c r="EY62" i="23"/>
  <c r="DG62" i="23"/>
  <c r="EI69" i="23"/>
  <c r="CQ69" i="23"/>
  <c r="DM69" i="23"/>
  <c r="BU69" i="23"/>
  <c r="EL69" i="23"/>
  <c r="CT69" i="23"/>
  <c r="DX69" i="23"/>
  <c r="CF69" i="23"/>
  <c r="EW69" i="23"/>
  <c r="DE69" i="23"/>
  <c r="EC66" i="23"/>
  <c r="CK66" i="23"/>
  <c r="DO66" i="23"/>
  <c r="BW66" i="23"/>
  <c r="EN66" i="23"/>
  <c r="CV66" i="23"/>
  <c r="DZ66" i="23"/>
  <c r="CH66" i="23"/>
  <c r="EY66" i="23"/>
  <c r="DG66" i="23"/>
  <c r="EE63" i="23"/>
  <c r="CM63" i="23"/>
  <c r="DQ63" i="23"/>
  <c r="BY63" i="23"/>
  <c r="EP63" i="23"/>
  <c r="CX63" i="23"/>
  <c r="DT63" i="23"/>
  <c r="CB63" i="23"/>
  <c r="ES63" i="23"/>
  <c r="DA63" i="23"/>
  <c r="EG60" i="23"/>
  <c r="CO60" i="23"/>
  <c r="DJ60" i="23" s="1"/>
  <c r="DS60" i="23"/>
  <c r="CA60" i="23"/>
  <c r="EJ60" i="23"/>
  <c r="CR60" i="23"/>
  <c r="DV60" i="23"/>
  <c r="CD60" i="23"/>
  <c r="EU60" i="23"/>
  <c r="DC60" i="23"/>
  <c r="DO59" i="23"/>
  <c r="BW59" i="23"/>
  <c r="EN59" i="23"/>
  <c r="CV59" i="23"/>
  <c r="DZ59" i="23"/>
  <c r="CH59" i="23"/>
  <c r="EY59" i="23"/>
  <c r="DG59" i="23"/>
  <c r="EC59" i="23"/>
  <c r="CK59" i="23"/>
  <c r="EP61" i="23"/>
  <c r="CX61" i="23"/>
  <c r="DT61" i="23"/>
  <c r="CB61" i="23"/>
  <c r="ES61" i="23"/>
  <c r="DA61" i="23"/>
  <c r="EE61" i="23"/>
  <c r="CM61" i="23"/>
  <c r="DQ61" i="23"/>
  <c r="BY61" i="23"/>
  <c r="EJ58" i="23"/>
  <c r="CR58" i="23"/>
  <c r="DV58" i="23"/>
  <c r="CD58" i="23"/>
  <c r="EU58" i="23"/>
  <c r="DC58" i="23"/>
  <c r="EG58" i="23"/>
  <c r="CO58" i="23"/>
  <c r="DJ58" i="23" s="1"/>
  <c r="DS58" i="23"/>
  <c r="CA58" i="23"/>
  <c r="EL55" i="23"/>
  <c r="CT55" i="23"/>
  <c r="DX55" i="23"/>
  <c r="CF55" i="23"/>
  <c r="EW55" i="23"/>
  <c r="DE55" i="23"/>
  <c r="EI55" i="23"/>
  <c r="CQ55" i="23"/>
  <c r="DM55" i="23"/>
  <c r="BU55" i="23"/>
  <c r="EN52" i="23"/>
  <c r="CV52" i="23"/>
  <c r="DZ52" i="23"/>
  <c r="CH52" i="23"/>
  <c r="DT52" i="23"/>
  <c r="CB52" i="23"/>
  <c r="EC52" i="23"/>
  <c r="CK52" i="23"/>
  <c r="DO52" i="23"/>
  <c r="BW52" i="23"/>
  <c r="EA57" i="23"/>
  <c r="CI57" i="23"/>
  <c r="ER57" i="23"/>
  <c r="CZ57" i="23"/>
  <c r="ED57" i="23"/>
  <c r="CL57" i="23"/>
  <c r="DP57" i="23"/>
  <c r="BX57" i="23"/>
  <c r="EO57" i="23"/>
  <c r="CW57" i="23"/>
  <c r="DU54" i="23"/>
  <c r="CC54" i="23"/>
  <c r="ET54" i="23"/>
  <c r="DB54" i="23"/>
  <c r="EN54" i="23"/>
  <c r="CV54" i="23"/>
  <c r="DR54" i="23"/>
  <c r="BZ54" i="23"/>
  <c r="EQ54" i="23"/>
  <c r="CY54" i="23"/>
  <c r="DW51" i="23"/>
  <c r="CE51" i="23"/>
  <c r="EV51" i="23"/>
  <c r="DD51" i="23"/>
  <c r="DQ51" i="23"/>
  <c r="BY51" i="23"/>
  <c r="DL51" i="23"/>
  <c r="BT51" i="23"/>
  <c r="EK51" i="23"/>
  <c r="CS51" i="23"/>
  <c r="EV56" i="23"/>
  <c r="DD56" i="23"/>
  <c r="EH56" i="23"/>
  <c r="CP56" i="23"/>
  <c r="DL56" i="23"/>
  <c r="BT56" i="23"/>
  <c r="EK56" i="23"/>
  <c r="CS56" i="23"/>
  <c r="DW56" i="23"/>
  <c r="CE56" i="23"/>
  <c r="DS53" i="23"/>
  <c r="CA53" i="23"/>
  <c r="EJ53" i="23"/>
  <c r="CR53" i="23"/>
  <c r="DU53" i="23"/>
  <c r="CC53" i="23"/>
  <c r="EU53" i="23"/>
  <c r="DC53" i="23"/>
  <c r="EG53" i="23"/>
  <c r="CO53" i="23"/>
  <c r="DJ53" i="23" s="1"/>
  <c r="DO79" i="23"/>
  <c r="BW79" i="23"/>
  <c r="EN79" i="23"/>
  <c r="CV79" i="23"/>
  <c r="DZ79" i="23"/>
  <c r="CH79" i="23"/>
  <c r="EY79" i="23"/>
  <c r="DG79" i="23"/>
  <c r="EC79" i="23"/>
  <c r="CK79" i="23"/>
  <c r="DQ76" i="23"/>
  <c r="BY76" i="23"/>
  <c r="EP76" i="23"/>
  <c r="CX76" i="23"/>
  <c r="DT76" i="23"/>
  <c r="CB76" i="23"/>
  <c r="ES76" i="23"/>
  <c r="DA76" i="23"/>
  <c r="EE76" i="23"/>
  <c r="CM76" i="23"/>
  <c r="EJ78" i="23"/>
  <c r="CR78" i="23"/>
  <c r="DV78" i="23"/>
  <c r="CD78" i="23"/>
  <c r="EU78" i="23"/>
  <c r="DC78" i="23"/>
  <c r="EG78" i="23"/>
  <c r="CO78" i="23"/>
  <c r="DJ78" i="23" s="1"/>
  <c r="DS78" i="23"/>
  <c r="CA78" i="23"/>
  <c r="EL75" i="23"/>
  <c r="CT75" i="23"/>
  <c r="DX75" i="23"/>
  <c r="CF75" i="23"/>
  <c r="EW75" i="23"/>
  <c r="DE75" i="23"/>
  <c r="EI75" i="23"/>
  <c r="CQ75" i="23"/>
  <c r="DM75" i="23"/>
  <c r="BU75" i="23"/>
  <c r="EN72" i="23"/>
  <c r="CV72" i="23"/>
  <c r="DZ72" i="23"/>
  <c r="CH72" i="23"/>
  <c r="EY72" i="23"/>
  <c r="DG72" i="23"/>
  <c r="EC72" i="23"/>
  <c r="CK72" i="23"/>
  <c r="DO72" i="23"/>
  <c r="BW72" i="23"/>
  <c r="DR65" i="23"/>
  <c r="BZ65" i="23"/>
  <c r="EQ65" i="23"/>
  <c r="CY65" i="23"/>
  <c r="DU65" i="23"/>
  <c r="CC65" i="23"/>
  <c r="ET65" i="23"/>
  <c r="DB65" i="23"/>
  <c r="EF65" i="23"/>
  <c r="CN65" i="23"/>
  <c r="DR77" i="23"/>
  <c r="BZ77" i="23"/>
  <c r="EQ77" i="23"/>
  <c r="CY77" i="23"/>
  <c r="DU77" i="23"/>
  <c r="CC77" i="23"/>
  <c r="ET77" i="23"/>
  <c r="DB77" i="23"/>
  <c r="EF77" i="23"/>
  <c r="CN77" i="23"/>
  <c r="DL74" i="23"/>
  <c r="BT74" i="23"/>
  <c r="EK74" i="23"/>
  <c r="CS74" i="23"/>
  <c r="DW74" i="23"/>
  <c r="CE74" i="23"/>
  <c r="EV74" i="23"/>
  <c r="DD74" i="23"/>
  <c r="EH74" i="23"/>
  <c r="CP74" i="23"/>
  <c r="DN71" i="23"/>
  <c r="BV71" i="23"/>
  <c r="EM71" i="23"/>
  <c r="CU71" i="23"/>
  <c r="DY71" i="23"/>
  <c r="CG71" i="23"/>
  <c r="EX71" i="23"/>
  <c r="DF71" i="23"/>
  <c r="EB71" i="23"/>
  <c r="CJ71" i="23"/>
  <c r="DP68" i="23"/>
  <c r="BX68" i="23"/>
  <c r="EO68" i="23"/>
  <c r="CW68" i="23"/>
  <c r="EA68" i="23"/>
  <c r="CI68" i="23"/>
  <c r="ER68" i="23"/>
  <c r="CZ68" i="23"/>
  <c r="ED68" i="23"/>
  <c r="CL68" i="23"/>
  <c r="EI73" i="23"/>
  <c r="CQ73" i="23"/>
  <c r="DM73" i="23"/>
  <c r="BU73" i="23"/>
  <c r="EL73" i="23"/>
  <c r="CT73" i="23"/>
  <c r="DX73" i="23"/>
  <c r="CF73" i="23"/>
  <c r="EW73" i="23"/>
  <c r="DE73" i="23"/>
  <c r="EC70" i="23"/>
  <c r="CK70" i="23"/>
  <c r="DO70" i="23"/>
  <c r="BW70" i="23"/>
  <c r="EN70" i="23"/>
  <c r="CV70" i="23"/>
  <c r="DZ70" i="23"/>
  <c r="CH70" i="23"/>
  <c r="EY70" i="23"/>
  <c r="DG70" i="23"/>
  <c r="EE67" i="23"/>
  <c r="CM67" i="23"/>
  <c r="DQ67" i="23"/>
  <c r="BY67" i="23"/>
  <c r="EP67" i="23"/>
  <c r="CX67" i="23"/>
  <c r="DT67" i="23"/>
  <c r="CB67" i="23"/>
  <c r="ES67" i="23"/>
  <c r="DA67" i="23"/>
  <c r="EG64" i="23"/>
  <c r="CO64" i="23"/>
  <c r="DJ64" i="23" s="1"/>
  <c r="DS64" i="23"/>
  <c r="CA64" i="23"/>
  <c r="EJ64" i="23"/>
  <c r="CR64" i="23"/>
  <c r="DV64" i="23"/>
  <c r="CD64" i="23"/>
  <c r="EU64" i="23"/>
  <c r="DC64" i="23"/>
  <c r="DL62" i="23"/>
  <c r="BT62" i="23"/>
  <c r="EK62" i="23"/>
  <c r="CS62" i="23"/>
  <c r="DW62" i="23"/>
  <c r="CE62" i="23"/>
  <c r="EV62" i="23"/>
  <c r="DD62" i="23"/>
  <c r="EH62" i="23"/>
  <c r="CP62" i="23"/>
  <c r="DR69" i="23"/>
  <c r="BZ69" i="23"/>
  <c r="EQ69" i="23"/>
  <c r="CY69" i="23"/>
  <c r="DU69" i="23"/>
  <c r="CC69" i="23"/>
  <c r="ET69" i="23"/>
  <c r="DB69" i="23"/>
  <c r="EF69" i="23"/>
  <c r="CN69" i="23"/>
  <c r="DL66" i="23"/>
  <c r="BT66" i="23"/>
  <c r="EK66" i="23"/>
  <c r="CS66" i="23"/>
  <c r="DW66" i="23"/>
  <c r="CE66" i="23"/>
  <c r="EV66" i="23"/>
  <c r="DD66" i="23"/>
  <c r="EH66" i="23"/>
  <c r="CP66" i="23"/>
  <c r="DN63" i="23"/>
  <c r="BV63" i="23"/>
  <c r="EM63" i="23"/>
  <c r="CU63" i="23"/>
  <c r="DY63" i="23"/>
  <c r="CG63" i="23"/>
  <c r="EX63" i="23"/>
  <c r="DF63" i="23"/>
  <c r="EB63" i="23"/>
  <c r="CJ63" i="23"/>
  <c r="DP60" i="23"/>
  <c r="BX60" i="23"/>
  <c r="EO60" i="23"/>
  <c r="CW60" i="23"/>
  <c r="EA60" i="23"/>
  <c r="CI60" i="23"/>
  <c r="ER60" i="23"/>
  <c r="CZ60" i="23"/>
  <c r="ED60" i="23"/>
  <c r="CL60" i="23"/>
  <c r="DW59" i="23"/>
  <c r="CE59" i="23"/>
  <c r="EV59" i="23"/>
  <c r="DD59" i="23"/>
  <c r="EH59" i="23"/>
  <c r="CP59" i="23"/>
  <c r="DL59" i="23"/>
  <c r="BT59" i="23"/>
  <c r="EK59" i="23"/>
  <c r="CS59" i="23"/>
  <c r="EX61" i="23"/>
  <c r="DF61" i="23"/>
  <c r="EB61" i="23"/>
  <c r="CJ61" i="23"/>
  <c r="DN61" i="23"/>
  <c r="BV61" i="23"/>
  <c r="EM61" i="23"/>
  <c r="CU61" i="23"/>
  <c r="DY61" i="23"/>
  <c r="CG61" i="23"/>
  <c r="ER58" i="23"/>
  <c r="CZ58" i="23"/>
  <c r="ED58" i="23"/>
  <c r="CL58" i="23"/>
  <c r="DP58" i="23"/>
  <c r="BX58" i="23"/>
  <c r="EO58" i="23"/>
  <c r="CW58" i="23"/>
  <c r="EA58" i="23"/>
  <c r="CI58" i="23"/>
  <c r="ET55" i="23"/>
  <c r="DB55" i="23"/>
  <c r="EF55" i="23"/>
  <c r="CN55" i="23"/>
  <c r="DR55" i="23"/>
  <c r="BZ55" i="23"/>
  <c r="EQ55" i="23"/>
  <c r="CY55" i="23"/>
  <c r="DU55" i="23"/>
  <c r="CC55" i="23"/>
  <c r="EV52" i="23"/>
  <c r="DD52" i="23"/>
  <c r="EH52" i="23"/>
  <c r="CP52" i="23"/>
  <c r="EB52" i="23"/>
  <c r="CJ52" i="23"/>
  <c r="EK52" i="23"/>
  <c r="CS52" i="23"/>
  <c r="DW52" i="23"/>
  <c r="CE52" i="23"/>
  <c r="EI57" i="23"/>
  <c r="CQ57" i="23"/>
  <c r="DM57" i="23"/>
  <c r="BU57" i="23"/>
  <c r="EL57" i="23"/>
  <c r="CT57" i="23"/>
  <c r="DX57" i="23"/>
  <c r="CF57" i="23"/>
  <c r="EW57" i="23"/>
  <c r="DE57" i="23"/>
  <c r="EC54" i="23"/>
  <c r="CK54" i="23"/>
  <c r="DW54" i="23"/>
  <c r="CE54" i="23"/>
  <c r="EV54" i="23"/>
  <c r="DD54" i="23"/>
  <c r="DZ54" i="23"/>
  <c r="CH54" i="23"/>
  <c r="EY54" i="23"/>
  <c r="DG54" i="23"/>
  <c r="EE51" i="23"/>
  <c r="CM51" i="23"/>
  <c r="DY51" i="23"/>
  <c r="CG51" i="23"/>
  <c r="EG51" i="23"/>
  <c r="CO51" i="23"/>
  <c r="DJ51" i="23" s="1"/>
  <c r="DT51" i="23"/>
  <c r="CB51" i="23"/>
  <c r="ES51" i="23"/>
  <c r="DA51" i="23"/>
  <c r="DQ56" i="23"/>
  <c r="BY56" i="23"/>
  <c r="EP56" i="23"/>
  <c r="CX56" i="23"/>
  <c r="DT56" i="23"/>
  <c r="CB56" i="23"/>
  <c r="ES56" i="23"/>
  <c r="DA56" i="23"/>
  <c r="EE56" i="23"/>
  <c r="CM56" i="23"/>
  <c r="EA53" i="23"/>
  <c r="CI53" i="23"/>
  <c r="ER53" i="23"/>
  <c r="CZ53" i="23"/>
  <c r="EC53" i="23"/>
  <c r="CK53" i="23"/>
  <c r="DP53" i="23"/>
  <c r="BX53" i="23"/>
  <c r="EO53" i="23"/>
  <c r="CW53" i="23"/>
  <c r="DW79" i="23"/>
  <c r="CE79" i="23"/>
  <c r="EV79" i="23"/>
  <c r="DD79" i="23"/>
  <c r="EH79" i="23"/>
  <c r="CP79" i="23"/>
  <c r="DL79" i="23"/>
  <c r="BT79" i="23"/>
  <c r="EK79" i="23"/>
  <c r="CS79" i="23"/>
  <c r="DY76" i="23"/>
  <c r="CG76" i="23"/>
  <c r="EX76" i="23"/>
  <c r="DF76" i="23"/>
  <c r="EB76" i="23"/>
  <c r="CJ76" i="23"/>
  <c r="DN76" i="23"/>
  <c r="BV76" i="23"/>
  <c r="EM76" i="23"/>
  <c r="CU76" i="23"/>
  <c r="ER78" i="23"/>
  <c r="CZ78" i="23"/>
  <c r="ED78" i="23"/>
  <c r="CL78" i="23"/>
  <c r="DP78" i="23"/>
  <c r="BX78" i="23"/>
  <c r="EO78" i="23"/>
  <c r="CW78" i="23"/>
  <c r="EA78" i="23"/>
  <c r="CI78" i="23"/>
  <c r="ET75" i="23"/>
  <c r="DB75" i="23"/>
  <c r="EF75" i="23"/>
  <c r="CN75" i="23"/>
  <c r="DR75" i="23"/>
  <c r="BZ75" i="23"/>
  <c r="EQ75" i="23"/>
  <c r="CY75" i="23"/>
  <c r="DU75" i="23"/>
  <c r="CC75" i="23"/>
  <c r="EV72" i="23"/>
  <c r="DD72" i="23"/>
  <c r="EH72" i="23"/>
  <c r="CP72" i="23"/>
  <c r="DL72" i="23"/>
  <c r="BT72" i="23"/>
  <c r="EK72" i="23"/>
  <c r="CS72" i="23"/>
  <c r="DW72" i="23"/>
  <c r="CE72" i="23"/>
  <c r="DZ65" i="23"/>
  <c r="CH65" i="23"/>
  <c r="EY65" i="23"/>
  <c r="DG65" i="23"/>
  <c r="EC65" i="23"/>
  <c r="CK65" i="23"/>
  <c r="DO65" i="23"/>
  <c r="BW65" i="23"/>
  <c r="EN65" i="23"/>
  <c r="CV65" i="23"/>
  <c r="DZ77" i="23"/>
  <c r="CH77" i="23"/>
  <c r="EY77" i="23"/>
  <c r="DG77" i="23"/>
  <c r="EC77" i="23"/>
  <c r="CK77" i="23"/>
  <c r="DO77" i="23"/>
  <c r="BW77" i="23"/>
  <c r="EN77" i="23"/>
  <c r="CV77" i="23"/>
  <c r="DT74" i="23"/>
  <c r="CB74" i="23"/>
  <c r="ES74" i="23"/>
  <c r="DA74" i="23"/>
  <c r="EE74" i="23"/>
  <c r="CM74" i="23"/>
  <c r="DQ74" i="23"/>
  <c r="BY74" i="23"/>
  <c r="EP74" i="23"/>
  <c r="CX74" i="23"/>
  <c r="DV71" i="23"/>
  <c r="CD71" i="23"/>
  <c r="EU71" i="23"/>
  <c r="DC71" i="23"/>
  <c r="EG71" i="23"/>
  <c r="CO71" i="23"/>
  <c r="DJ71" i="23" s="1"/>
  <c r="DS71" i="23"/>
  <c r="CA71" i="23"/>
  <c r="EJ71" i="23"/>
  <c r="CR71" i="23"/>
  <c r="DX68" i="23"/>
  <c r="CF68" i="23"/>
  <c r="EW68" i="23"/>
  <c r="DE68" i="23"/>
  <c r="EI68" i="23"/>
  <c r="CQ68" i="23"/>
  <c r="DM68" i="23"/>
  <c r="BU68" i="23"/>
  <c r="EL68" i="23"/>
  <c r="CT68" i="23"/>
  <c r="DR73" i="23"/>
  <c r="BZ73" i="23"/>
  <c r="EQ73" i="23"/>
  <c r="CY73" i="23"/>
  <c r="DU73" i="23"/>
  <c r="CC73" i="23"/>
  <c r="ET73" i="23"/>
  <c r="DB73" i="23"/>
  <c r="EF73" i="23"/>
  <c r="CN73" i="23"/>
  <c r="DL70" i="23"/>
  <c r="BT70" i="23"/>
  <c r="EK70" i="23"/>
  <c r="CS70" i="23"/>
  <c r="DW70" i="23"/>
  <c r="CE70" i="23"/>
  <c r="EV70" i="23"/>
  <c r="DD70" i="23"/>
  <c r="EH70" i="23"/>
  <c r="CP70" i="23"/>
  <c r="DN67" i="23"/>
  <c r="BV67" i="23"/>
  <c r="EM67" i="23"/>
  <c r="CU67" i="23"/>
  <c r="DY67" i="23"/>
  <c r="CG67" i="23"/>
  <c r="EX67" i="23"/>
  <c r="DF67" i="23"/>
  <c r="EB67" i="23"/>
  <c r="CJ67" i="23"/>
  <c r="DP64" i="23"/>
  <c r="BX64" i="23"/>
  <c r="EO64" i="23"/>
  <c r="CW64" i="23"/>
  <c r="EA64" i="23"/>
  <c r="CI64" i="23"/>
  <c r="ER64" i="23"/>
  <c r="CZ64" i="23"/>
  <c r="ED64" i="23"/>
  <c r="CL64" i="23"/>
  <c r="DT62" i="23"/>
  <c r="CB62" i="23"/>
  <c r="ES62" i="23"/>
  <c r="DA62" i="23"/>
  <c r="EE62" i="23"/>
  <c r="CM62" i="23"/>
  <c r="DQ62" i="23"/>
  <c r="BY62" i="23"/>
  <c r="EP62" i="23"/>
  <c r="CX62" i="23"/>
  <c r="DZ69" i="23"/>
  <c r="CH69" i="23"/>
  <c r="EY69" i="23"/>
  <c r="DG69" i="23"/>
  <c r="EC69" i="23"/>
  <c r="CK69" i="23"/>
  <c r="DO69" i="23"/>
  <c r="BW69" i="23"/>
  <c r="EN69" i="23"/>
  <c r="CV69" i="23"/>
  <c r="DT66" i="23"/>
  <c r="CB66" i="23"/>
  <c r="ES66" i="23"/>
  <c r="DA66" i="23"/>
  <c r="EE66" i="23"/>
  <c r="CM66" i="23"/>
  <c r="DQ66" i="23"/>
  <c r="BY66" i="23"/>
  <c r="EP66" i="23"/>
  <c r="CX66" i="23"/>
  <c r="DV63" i="23"/>
  <c r="CD63" i="23"/>
  <c r="EU63" i="23"/>
  <c r="DC63" i="23"/>
  <c r="EG63" i="23"/>
  <c r="CO63" i="23"/>
  <c r="DJ63" i="23" s="1"/>
  <c r="DS63" i="23"/>
  <c r="CA63" i="23"/>
  <c r="EJ63" i="23"/>
  <c r="CR63" i="23"/>
  <c r="DX60" i="23"/>
  <c r="CF60" i="23"/>
  <c r="EW60" i="23"/>
  <c r="DE60" i="23"/>
  <c r="EI60" i="23"/>
  <c r="CQ60" i="23"/>
  <c r="DM60" i="23"/>
  <c r="BU60" i="23"/>
  <c r="EL60" i="23"/>
  <c r="CT60" i="23"/>
  <c r="EE59" i="23"/>
  <c r="CM59" i="23"/>
  <c r="DQ59" i="23"/>
  <c r="BY59" i="23"/>
  <c r="EP59" i="23"/>
  <c r="CX59" i="23"/>
  <c r="DT59" i="23"/>
  <c r="CB59" i="23"/>
  <c r="ES59" i="23"/>
  <c r="DA59" i="23"/>
  <c r="DS61" i="23"/>
  <c r="CA61" i="23"/>
  <c r="EJ61" i="23"/>
  <c r="CR61" i="23"/>
  <c r="DV61" i="23"/>
  <c r="CD61" i="23"/>
  <c r="EU61" i="23"/>
  <c r="DC61" i="23"/>
  <c r="EG61" i="23"/>
  <c r="CO61" i="23"/>
  <c r="DJ61" i="23" s="1"/>
  <c r="DM58" i="23"/>
  <c r="BU58" i="23"/>
  <c r="EL58" i="23"/>
  <c r="CT58" i="23"/>
  <c r="DX58" i="23"/>
  <c r="CF58" i="23"/>
  <c r="EW58" i="23"/>
  <c r="DE58" i="23"/>
  <c r="EI58" i="23"/>
  <c r="CQ58" i="23"/>
  <c r="DO55" i="23"/>
  <c r="BW55" i="23"/>
  <c r="EN55" i="23"/>
  <c r="CV55" i="23"/>
  <c r="DZ55" i="23"/>
  <c r="CH55" i="23"/>
  <c r="EY55" i="23"/>
  <c r="DG55" i="23"/>
  <c r="EC55" i="23"/>
  <c r="CK55" i="23"/>
  <c r="DQ52" i="23"/>
  <c r="BY52" i="23"/>
  <c r="EP52" i="23"/>
  <c r="CX52" i="23"/>
  <c r="EJ52" i="23"/>
  <c r="CR52" i="23"/>
  <c r="ES52" i="23"/>
  <c r="DA52" i="23"/>
  <c r="EE52" i="23"/>
  <c r="CM52" i="23"/>
  <c r="DR57" i="23"/>
  <c r="BZ57" i="23"/>
  <c r="EQ57" i="23"/>
  <c r="CY57" i="23"/>
  <c r="DU57" i="23"/>
  <c r="CC57" i="23"/>
  <c r="ET57" i="23"/>
  <c r="DB57" i="23"/>
  <c r="EF57" i="23"/>
  <c r="CN57" i="23"/>
  <c r="DL54" i="23"/>
  <c r="BT54" i="23"/>
  <c r="EK54" i="23"/>
  <c r="CS54" i="23"/>
  <c r="EE54" i="23"/>
  <c r="CM54" i="23"/>
  <c r="DO54" i="23"/>
  <c r="BW54" i="23"/>
  <c r="EH54" i="23"/>
  <c r="CP54" i="23"/>
  <c r="DN51" i="23"/>
  <c r="BV51" i="23"/>
  <c r="EM51" i="23"/>
  <c r="CU51" i="23"/>
  <c r="EW51" i="23"/>
  <c r="DE51" i="23"/>
  <c r="EO51" i="23"/>
  <c r="CW51" i="23"/>
  <c r="EB51" i="23"/>
  <c r="CJ51" i="23"/>
  <c r="DY56" i="23"/>
  <c r="CG56" i="23"/>
  <c r="EX56" i="23"/>
  <c r="DF56" i="23"/>
  <c r="EB56" i="23"/>
  <c r="CJ56" i="23"/>
  <c r="DN56" i="23"/>
  <c r="BV56" i="23"/>
  <c r="EM56" i="23"/>
  <c r="CU56" i="23"/>
  <c r="EI53" i="23"/>
  <c r="CQ53" i="23"/>
  <c r="DN53" i="23"/>
  <c r="BV53" i="23"/>
  <c r="EK53" i="23"/>
  <c r="CS53" i="23"/>
  <c r="DX53" i="23"/>
  <c r="CF53" i="23"/>
  <c r="EW53" i="23"/>
  <c r="DE53" i="23"/>
  <c r="EE79" i="23"/>
  <c r="CM79" i="23"/>
  <c r="DQ79" i="23"/>
  <c r="BY79" i="23"/>
  <c r="EP79" i="23"/>
  <c r="CX79" i="23"/>
  <c r="DT79" i="23"/>
  <c r="CB79" i="23"/>
  <c r="ES79" i="23"/>
  <c r="DA79" i="23"/>
  <c r="EG76" i="23"/>
  <c r="CO76" i="23"/>
  <c r="DJ76" i="23" s="1"/>
  <c r="DS76" i="23"/>
  <c r="CA76" i="23"/>
  <c r="EJ76" i="23"/>
  <c r="CR76" i="23"/>
  <c r="DV76" i="23"/>
  <c r="CD76" i="23"/>
  <c r="EU76" i="23"/>
  <c r="DC76" i="23"/>
  <c r="DM78" i="23"/>
  <c r="BU78" i="23"/>
  <c r="EL78" i="23"/>
  <c r="CT78" i="23"/>
  <c r="DX78" i="23"/>
  <c r="CF78" i="23"/>
  <c r="EW78" i="23"/>
  <c r="DE78" i="23"/>
  <c r="EI78" i="23"/>
  <c r="CQ78" i="23"/>
  <c r="DO75" i="23"/>
  <c r="BW75" i="23"/>
  <c r="EN75" i="23"/>
  <c r="CV75" i="23"/>
  <c r="DZ75" i="23"/>
  <c r="CH75" i="23"/>
  <c r="EY75" i="23"/>
  <c r="DG75" i="23"/>
  <c r="EC75" i="23"/>
  <c r="CK75" i="23"/>
  <c r="DQ72" i="23"/>
  <c r="BY72" i="23"/>
  <c r="EP72" i="23"/>
  <c r="CX72" i="23"/>
  <c r="DT72" i="23"/>
  <c r="CB72" i="23"/>
  <c r="ES72" i="23"/>
  <c r="DA72" i="23"/>
  <c r="EE72" i="23"/>
  <c r="CM72" i="23"/>
  <c r="EH65" i="23"/>
  <c r="CP65" i="23"/>
  <c r="DL65" i="23"/>
  <c r="BT65" i="23"/>
  <c r="EK65" i="23"/>
  <c r="CS65" i="23"/>
  <c r="DW65" i="23"/>
  <c r="CE65" i="23"/>
  <c r="EV65" i="23"/>
  <c r="DD65" i="23"/>
  <c r="EH77" i="23"/>
  <c r="CP77" i="23"/>
  <c r="DL77" i="23"/>
  <c r="BT77" i="23"/>
  <c r="EK77" i="23"/>
  <c r="CS77" i="23"/>
  <c r="DW77" i="23"/>
  <c r="CE77" i="23"/>
  <c r="EV77" i="23"/>
  <c r="DD77" i="23"/>
  <c r="EB74" i="23"/>
  <c r="CJ74" i="23"/>
  <c r="DN74" i="23"/>
  <c r="BV74" i="23"/>
  <c r="EM74" i="23"/>
  <c r="CU74" i="23"/>
  <c r="DY74" i="23"/>
  <c r="CG74" i="23"/>
  <c r="EX74" i="23"/>
  <c r="DF74" i="23"/>
  <c r="ED71" i="23"/>
  <c r="CL71" i="23"/>
  <c r="DP71" i="23"/>
  <c r="BX71" i="23"/>
  <c r="EO71" i="23"/>
  <c r="CW71" i="23"/>
  <c r="EA71" i="23"/>
  <c r="CI71" i="23"/>
  <c r="ER71" i="23"/>
  <c r="CZ71" i="23"/>
  <c r="EF68" i="23"/>
  <c r="CN68" i="23"/>
  <c r="DR68" i="23"/>
  <c r="BZ68" i="23"/>
  <c r="EQ68" i="23"/>
  <c r="CY68" i="23"/>
  <c r="DU68" i="23"/>
  <c r="CC68" i="23"/>
  <c r="ET68" i="23"/>
  <c r="DB68" i="23"/>
  <c r="DZ73" i="23"/>
  <c r="CH73" i="23"/>
  <c r="EY73" i="23"/>
  <c r="DG73" i="23"/>
  <c r="EC73" i="23"/>
  <c r="CK73" i="23"/>
  <c r="DO73" i="23"/>
  <c r="BW73" i="23"/>
  <c r="EN73" i="23"/>
  <c r="CV73" i="23"/>
  <c r="DT70" i="23"/>
  <c r="CB70" i="23"/>
  <c r="ES70" i="23"/>
  <c r="DA70" i="23"/>
  <c r="EE70" i="23"/>
  <c r="CM70" i="23"/>
  <c r="DQ70" i="23"/>
  <c r="BY70" i="23"/>
  <c r="EP70" i="23"/>
  <c r="CX70" i="23"/>
  <c r="DV67" i="23"/>
  <c r="CD67" i="23"/>
  <c r="EU67" i="23"/>
  <c r="DC67" i="23"/>
  <c r="EG67" i="23"/>
  <c r="CO67" i="23"/>
  <c r="DJ67" i="23" s="1"/>
  <c r="DS67" i="23"/>
  <c r="CA67" i="23"/>
  <c r="EJ67" i="23"/>
  <c r="CR67" i="23"/>
  <c r="DX64" i="23"/>
  <c r="CF64" i="23"/>
  <c r="EW64" i="23"/>
  <c r="DE64" i="23"/>
  <c r="EI64" i="23"/>
  <c r="CQ64" i="23"/>
  <c r="DM64" i="23"/>
  <c r="BU64" i="23"/>
  <c r="EL64" i="23"/>
  <c r="CT64" i="23"/>
  <c r="EB62" i="23"/>
  <c r="CJ62" i="23"/>
  <c r="DN62" i="23"/>
  <c r="BV62" i="23"/>
  <c r="EM62" i="23"/>
  <c r="CU62" i="23"/>
  <c r="DY62" i="23"/>
  <c r="CG62" i="23"/>
  <c r="EX62" i="23"/>
  <c r="DF62" i="23"/>
  <c r="EH69" i="23"/>
  <c r="CP69" i="23"/>
  <c r="DL69" i="23"/>
  <c r="BT69" i="23"/>
  <c r="EK69" i="23"/>
  <c r="CS69" i="23"/>
  <c r="DW69" i="23"/>
  <c r="CE69" i="23"/>
  <c r="EV69" i="23"/>
  <c r="DD69" i="23"/>
  <c r="EB66" i="23"/>
  <c r="CJ66" i="23"/>
  <c r="DN66" i="23"/>
  <c r="BV66" i="23"/>
  <c r="EM66" i="23"/>
  <c r="CU66" i="23"/>
  <c r="DY66" i="23"/>
  <c r="CG66" i="23"/>
  <c r="EX66" i="23"/>
  <c r="DF66" i="23"/>
  <c r="ED63" i="23"/>
  <c r="CL63" i="23"/>
  <c r="DP63" i="23"/>
  <c r="BX63" i="23"/>
  <c r="EO63" i="23"/>
  <c r="CW63" i="23"/>
  <c r="EA63" i="23"/>
  <c r="CI63" i="23"/>
  <c r="ER63" i="23"/>
  <c r="CZ63" i="23"/>
  <c r="EF60" i="23"/>
  <c r="CN60" i="23"/>
  <c r="DR60" i="23"/>
  <c r="BZ60" i="23"/>
  <c r="EQ60" i="23"/>
  <c r="CY60" i="23"/>
  <c r="DU60" i="23"/>
  <c r="CC60" i="23"/>
  <c r="ET60" i="23"/>
  <c r="DB60" i="23"/>
  <c r="DN59" i="23"/>
  <c r="BV59" i="23"/>
  <c r="EM59" i="23"/>
  <c r="CU59" i="23"/>
  <c r="DY59" i="23"/>
  <c r="CG59" i="23"/>
  <c r="EX59" i="23"/>
  <c r="DF59" i="23"/>
  <c r="EB59" i="23"/>
  <c r="CJ59" i="23"/>
  <c r="EA61" i="23"/>
  <c r="CI61" i="23"/>
  <c r="ER61" i="23"/>
  <c r="CZ61" i="23"/>
  <c r="ED61" i="23"/>
  <c r="CL61" i="23"/>
  <c r="DP61" i="23"/>
  <c r="BX61" i="23"/>
  <c r="EO61" i="23"/>
  <c r="CW61" i="23"/>
  <c r="DU58" i="23"/>
  <c r="CC58" i="23"/>
  <c r="ET58" i="23"/>
  <c r="DB58" i="23"/>
  <c r="EF58" i="23"/>
  <c r="CN58" i="23"/>
  <c r="DR58" i="23"/>
  <c r="BZ58" i="23"/>
  <c r="EQ58" i="23"/>
  <c r="CY58" i="23"/>
  <c r="DW55" i="23"/>
  <c r="CE55" i="23"/>
  <c r="EV55" i="23"/>
  <c r="DD55" i="23"/>
  <c r="EH55" i="23"/>
  <c r="CP55" i="23"/>
  <c r="DL55" i="23"/>
  <c r="BT55" i="23"/>
  <c r="EK55" i="23"/>
  <c r="CS55" i="23"/>
  <c r="DY52" i="23"/>
  <c r="CG52" i="23"/>
  <c r="EX52" i="23"/>
  <c r="DF52" i="23"/>
  <c r="ER52" i="23"/>
  <c r="CZ52" i="23"/>
  <c r="DN52" i="23"/>
  <c r="BV52" i="23"/>
  <c r="EM52" i="23"/>
  <c r="CU52" i="23"/>
  <c r="DZ57" i="23"/>
  <c r="CH57" i="23"/>
  <c r="EY57" i="23"/>
  <c r="DG57" i="23"/>
  <c r="EC57" i="23"/>
  <c r="CK57" i="23"/>
  <c r="DO57" i="23"/>
  <c r="BW57" i="23"/>
  <c r="EN57" i="23"/>
  <c r="CV57" i="23"/>
  <c r="DT54" i="23"/>
  <c r="CB54" i="23"/>
  <c r="ES54" i="23"/>
  <c r="DA54" i="23"/>
  <c r="EM54" i="23"/>
  <c r="CU54" i="23"/>
  <c r="DQ54" i="23"/>
  <c r="BY54" i="23"/>
  <c r="EP54" i="23"/>
  <c r="CX54" i="23"/>
  <c r="DV51" i="23"/>
  <c r="CD51" i="23"/>
  <c r="EU51" i="23"/>
  <c r="DC51" i="23"/>
  <c r="DR51" i="23"/>
  <c r="BZ51" i="23"/>
  <c r="DS51" i="23"/>
  <c r="CA51" i="23"/>
  <c r="EJ51" i="23"/>
  <c r="CR51" i="23"/>
  <c r="EG56" i="23"/>
  <c r="CO56" i="23"/>
  <c r="DJ56" i="23" s="1"/>
  <c r="DS56" i="23"/>
  <c r="CA56" i="23"/>
  <c r="EJ56" i="23"/>
  <c r="CR56" i="23"/>
  <c r="DV56" i="23"/>
  <c r="CD56" i="23"/>
  <c r="EU56" i="23"/>
  <c r="DC56" i="23"/>
  <c r="DR53" i="23"/>
  <c r="BZ53" i="23"/>
  <c r="EQ53" i="23"/>
  <c r="CY53" i="23"/>
  <c r="DV53" i="23"/>
  <c r="CD53" i="23"/>
  <c r="ES53" i="23"/>
  <c r="DA53" i="23"/>
  <c r="EF53" i="23"/>
  <c r="CN53" i="23"/>
  <c r="DN79" i="23"/>
  <c r="BV79" i="23"/>
  <c r="EM79" i="23"/>
  <c r="CU79" i="23"/>
  <c r="DY79" i="23"/>
  <c r="CG79" i="23"/>
  <c r="EX79" i="23"/>
  <c r="DF79" i="23"/>
  <c r="EB79" i="23"/>
  <c r="CJ79" i="23"/>
  <c r="DP76" i="23"/>
  <c r="BX76" i="23"/>
  <c r="EO76" i="23"/>
  <c r="CW76" i="23"/>
  <c r="EA76" i="23"/>
  <c r="CI76" i="23"/>
  <c r="ER76" i="23"/>
  <c r="CZ76" i="23"/>
  <c r="ED76" i="23"/>
  <c r="CL76" i="23"/>
  <c r="DU78" i="23"/>
  <c r="CC78" i="23"/>
  <c r="ET78" i="23"/>
  <c r="DB78" i="23"/>
  <c r="EF78" i="23"/>
  <c r="CN78" i="23"/>
  <c r="DR78" i="23"/>
  <c r="BZ78" i="23"/>
  <c r="EQ78" i="23"/>
  <c r="CY78" i="23"/>
  <c r="DW75" i="23"/>
  <c r="CE75" i="23"/>
  <c r="EV75" i="23"/>
  <c r="DD75" i="23"/>
  <c r="EH75" i="23"/>
  <c r="CP75" i="23"/>
  <c r="DL75" i="23"/>
  <c r="BT75" i="23"/>
  <c r="EK75" i="23"/>
  <c r="CS75" i="23"/>
  <c r="DY72" i="23"/>
  <c r="CG72" i="23"/>
  <c r="EX72" i="23"/>
  <c r="DF72" i="23"/>
  <c r="EB72" i="23"/>
  <c r="CJ72" i="23"/>
  <c r="DN72" i="23"/>
  <c r="BV72" i="23"/>
  <c r="EM72" i="23"/>
  <c r="CU72" i="23"/>
  <c r="EP65" i="23"/>
  <c r="CX65" i="23"/>
  <c r="DT65" i="23"/>
  <c r="CB65" i="23"/>
  <c r="ES65" i="23"/>
  <c r="DA65" i="23"/>
  <c r="EE65" i="23"/>
  <c r="CM65" i="23"/>
  <c r="DQ65" i="23"/>
  <c r="BY65" i="23"/>
  <c r="EP77" i="23"/>
  <c r="CX77" i="23"/>
  <c r="DT77" i="23"/>
  <c r="CB77" i="23"/>
  <c r="ES77" i="23"/>
  <c r="DA77" i="23"/>
  <c r="EE77" i="23"/>
  <c r="CM77" i="23"/>
  <c r="DQ77" i="23"/>
  <c r="BY77" i="23"/>
  <c r="EJ74" i="23"/>
  <c r="CR74" i="23"/>
  <c r="DV74" i="23"/>
  <c r="CD74" i="23"/>
  <c r="EU74" i="23"/>
  <c r="DC74" i="23"/>
  <c r="EG74" i="23"/>
  <c r="CO74" i="23"/>
  <c r="DJ74" i="23" s="1"/>
  <c r="DS74" i="23"/>
  <c r="CA74" i="23"/>
  <c r="EL71" i="23"/>
  <c r="CT71" i="23"/>
  <c r="DX71" i="23"/>
  <c r="CF71" i="23"/>
  <c r="EW71" i="23"/>
  <c r="DE71" i="23"/>
  <c r="EI71" i="23"/>
  <c r="CQ71" i="23"/>
  <c r="DM71" i="23"/>
  <c r="BU71" i="23"/>
  <c r="EN68" i="23"/>
  <c r="CV68" i="23"/>
  <c r="DZ68" i="23"/>
  <c r="CH68" i="23"/>
  <c r="EY68" i="23"/>
  <c r="DG68" i="23"/>
  <c r="EC68" i="23"/>
  <c r="CK68" i="23"/>
  <c r="DO68" i="23"/>
  <c r="BW68" i="23"/>
  <c r="EH73" i="23"/>
  <c r="CP73" i="23"/>
  <c r="DL73" i="23"/>
  <c r="BT73" i="23"/>
  <c r="EK73" i="23"/>
  <c r="CS73" i="23"/>
  <c r="DW73" i="23"/>
  <c r="CE73" i="23"/>
  <c r="EV73" i="23"/>
  <c r="DD73" i="23"/>
  <c r="EB70" i="23"/>
  <c r="CJ70" i="23"/>
  <c r="DN70" i="23"/>
  <c r="BV70" i="23"/>
  <c r="EM70" i="23"/>
  <c r="CU70" i="23"/>
  <c r="DY70" i="23"/>
  <c r="CG70" i="23"/>
  <c r="EX70" i="23"/>
  <c r="DF70" i="23"/>
  <c r="ED67" i="23"/>
  <c r="CL67" i="23"/>
  <c r="DP67" i="23"/>
  <c r="BX67" i="23"/>
  <c r="EO67" i="23"/>
  <c r="CW67" i="23"/>
  <c r="EA67" i="23"/>
  <c r="CI67" i="23"/>
  <c r="ER67" i="23"/>
  <c r="CZ67" i="23"/>
  <c r="EF64" i="23"/>
  <c r="CN64" i="23"/>
  <c r="DR64" i="23"/>
  <c r="BZ64" i="23"/>
  <c r="EQ64" i="23"/>
  <c r="CY64" i="23"/>
  <c r="DU64" i="23"/>
  <c r="CC64" i="23"/>
  <c r="ET64" i="23"/>
  <c r="DB64" i="23"/>
  <c r="EJ62" i="23"/>
  <c r="CR62" i="23"/>
  <c r="DV62" i="23"/>
  <c r="CD62" i="23"/>
  <c r="EU62" i="23"/>
  <c r="DC62" i="23"/>
  <c r="EG62" i="23"/>
  <c r="CO62" i="23"/>
  <c r="DJ62" i="23" s="1"/>
  <c r="DS62" i="23"/>
  <c r="CA62" i="23"/>
  <c r="EP69" i="23"/>
  <c r="CX69" i="23"/>
  <c r="DT69" i="23"/>
  <c r="CB69" i="23"/>
  <c r="ES69" i="23"/>
  <c r="DA69" i="23"/>
  <c r="EE69" i="23"/>
  <c r="CM69" i="23"/>
  <c r="DQ69" i="23"/>
  <c r="BY69" i="23"/>
  <c r="EJ66" i="23"/>
  <c r="CR66" i="23"/>
  <c r="DV66" i="23"/>
  <c r="CD66" i="23"/>
  <c r="EU66" i="23"/>
  <c r="DC66" i="23"/>
  <c r="EG66" i="23"/>
  <c r="CO66" i="23"/>
  <c r="DJ66" i="23" s="1"/>
  <c r="DS66" i="23"/>
  <c r="CA66" i="23"/>
  <c r="EL63" i="23"/>
  <c r="CT63" i="23"/>
  <c r="DX63" i="23"/>
  <c r="CF63" i="23"/>
  <c r="EW63" i="23"/>
  <c r="DE63" i="23"/>
  <c r="EI63" i="23"/>
  <c r="CQ63" i="23"/>
  <c r="DM63" i="23"/>
  <c r="BU63" i="23"/>
  <c r="EN60" i="23"/>
  <c r="CV60" i="23"/>
  <c r="DZ60" i="23"/>
  <c r="CH60" i="23"/>
  <c r="EY60" i="23"/>
  <c r="DG60" i="23"/>
  <c r="EC60" i="23"/>
  <c r="CK60" i="23"/>
  <c r="DO60" i="23"/>
  <c r="BW60" i="23"/>
  <c r="DV59" i="23"/>
  <c r="CD59" i="23"/>
  <c r="EU59" i="23"/>
  <c r="DC59" i="23"/>
  <c r="EG59" i="23"/>
  <c r="CO59" i="23"/>
  <c r="DJ59" i="23" s="1"/>
  <c r="DS59" i="23"/>
  <c r="CA59" i="23"/>
  <c r="EJ59" i="23"/>
  <c r="CR59" i="23"/>
  <c r="BY53" i="15"/>
  <c r="DQ53" i="15"/>
  <c r="DQ162" i="27" s="1"/>
  <c r="CP53" i="15"/>
  <c r="EH53" i="15"/>
  <c r="EH162" i="27" s="1"/>
  <c r="CI53" i="15"/>
  <c r="EA53" i="15"/>
  <c r="EA162" i="27" s="1"/>
  <c r="EA69" i="15"/>
  <c r="EA178" i="27" s="1"/>
  <c r="CI69" i="15"/>
  <c r="BV69" i="15"/>
  <c r="DN69" i="15"/>
  <c r="DN178" i="27" s="1"/>
  <c r="DU69" i="15"/>
  <c r="DU178" i="27" s="1"/>
  <c r="CC69" i="15"/>
  <c r="CF75" i="15"/>
  <c r="DX75" i="15"/>
  <c r="DX184" i="27" s="1"/>
  <c r="DP75" i="15"/>
  <c r="DP184" i="27" s="1"/>
  <c r="BX75" i="15"/>
  <c r="BT75" i="15"/>
  <c r="DL75" i="15"/>
  <c r="DL184" i="27" s="1"/>
  <c r="FU21" i="15"/>
  <c r="BZ53" i="15"/>
  <c r="DR53" i="15"/>
  <c r="DR162" i="27" s="1"/>
  <c r="CF53" i="15"/>
  <c r="DX53" i="15"/>
  <c r="DX162" i="27" s="1"/>
  <c r="DE53" i="15"/>
  <c r="EW53" i="15"/>
  <c r="EW162" i="27" s="1"/>
  <c r="CH53" i="15"/>
  <c r="DZ53" i="15"/>
  <c r="DZ162" i="27" s="1"/>
  <c r="CL53" i="15"/>
  <c r="ED53" i="15"/>
  <c r="ED162" i="27" s="1"/>
  <c r="EC69" i="15"/>
  <c r="EC178" i="27" s="1"/>
  <c r="CK69" i="15"/>
  <c r="EL69" i="15"/>
  <c r="EL178" i="27" s="1"/>
  <c r="CT69" i="15"/>
  <c r="EG69" i="15"/>
  <c r="EG178" i="27" s="1"/>
  <c r="CO69" i="15"/>
  <c r="ES69" i="15"/>
  <c r="ES178" i="27" s="1"/>
  <c r="DA69" i="15"/>
  <c r="EE69" i="15"/>
  <c r="EE178" i="27" s="1"/>
  <c r="CM69" i="15"/>
  <c r="CQ75" i="15"/>
  <c r="EI75" i="15"/>
  <c r="EI184" i="27" s="1"/>
  <c r="CH75" i="15"/>
  <c r="DZ75" i="15"/>
  <c r="DZ184" i="27" s="1"/>
  <c r="CM75" i="15"/>
  <c r="EE75" i="15"/>
  <c r="EE184" i="27" s="1"/>
  <c r="CD75" i="15"/>
  <c r="DV75" i="15"/>
  <c r="DV184" i="27" s="1"/>
  <c r="CN75" i="15"/>
  <c r="EF75" i="15"/>
  <c r="EF184" i="27" s="1"/>
  <c r="CK60" i="15"/>
  <c r="EC60" i="15"/>
  <c r="EC169" i="27" s="1"/>
  <c r="CE60" i="15"/>
  <c r="DW60" i="15"/>
  <c r="DW169" i="27" s="1"/>
  <c r="BR60" i="15"/>
  <c r="DJ60" i="15"/>
  <c r="DJ169" i="27" s="1"/>
  <c r="CZ60" i="15"/>
  <c r="ER60" i="15"/>
  <c r="ER169" i="27" s="1"/>
  <c r="DD60" i="15"/>
  <c r="EV60" i="15"/>
  <c r="EV169" i="27" s="1"/>
  <c r="DZ71" i="15"/>
  <c r="DZ180" i="27" s="1"/>
  <c r="CH71" i="15"/>
  <c r="DM71" i="15"/>
  <c r="DM180" i="27" s="1"/>
  <c r="BU71" i="15"/>
  <c r="CG71" i="15"/>
  <c r="DY71" i="15"/>
  <c r="DY180" i="27" s="1"/>
  <c r="CY71" i="15"/>
  <c r="EQ71" i="15"/>
  <c r="EQ180" i="27" s="1"/>
  <c r="CZ71" i="15"/>
  <c r="ER71" i="15"/>
  <c r="ER180" i="27" s="1"/>
  <c r="EU61" i="15"/>
  <c r="EU170" i="27" s="1"/>
  <c r="DC61" i="15"/>
  <c r="EN61" i="15"/>
  <c r="EN170" i="27" s="1"/>
  <c r="CV61" i="15"/>
  <c r="DD61" i="15"/>
  <c r="EV61" i="15"/>
  <c r="EV170" i="27" s="1"/>
  <c r="EH61" i="15"/>
  <c r="EH170" i="27" s="1"/>
  <c r="CP61" i="15"/>
  <c r="EC61" i="15"/>
  <c r="EC170" i="27" s="1"/>
  <c r="CK61" i="15"/>
  <c r="BT72" i="15"/>
  <c r="DL72" i="15"/>
  <c r="DL181" i="27" s="1"/>
  <c r="CQ72" i="15"/>
  <c r="EI72" i="15"/>
  <c r="EI181" i="27" s="1"/>
  <c r="DC72" i="15"/>
  <c r="EU72" i="15"/>
  <c r="EU181" i="27" s="1"/>
  <c r="CA72" i="15"/>
  <c r="DS72" i="15"/>
  <c r="DS181" i="27" s="1"/>
  <c r="CI72" i="15"/>
  <c r="EA72" i="15"/>
  <c r="EA181" i="27" s="1"/>
  <c r="CU74" i="15"/>
  <c r="EM74" i="15"/>
  <c r="EM183" i="27" s="1"/>
  <c r="CI74" i="15"/>
  <c r="EA74" i="15"/>
  <c r="EA183" i="27" s="1"/>
  <c r="CK74" i="15"/>
  <c r="EC74" i="15"/>
  <c r="EC183" i="27" s="1"/>
  <c r="CE74" i="15"/>
  <c r="DW74" i="15"/>
  <c r="DW183" i="27" s="1"/>
  <c r="DA74" i="15"/>
  <c r="ES74" i="15"/>
  <c r="ES183" i="27" s="1"/>
  <c r="CZ65" i="15"/>
  <c r="ER65" i="15"/>
  <c r="ER174" i="27" s="1"/>
  <c r="DK65" i="15"/>
  <c r="DK174" i="27" s="1"/>
  <c r="BS65" i="15"/>
  <c r="EB65" i="15"/>
  <c r="EB174" i="27" s="1"/>
  <c r="CJ65" i="15"/>
  <c r="DS65" i="15"/>
  <c r="DS174" i="27" s="1"/>
  <c r="CA65" i="15"/>
  <c r="DX65" i="15"/>
  <c r="DX174" i="27" s="1"/>
  <c r="CF65" i="15"/>
  <c r="DC58" i="15"/>
  <c r="EU58" i="15"/>
  <c r="EU167" i="27" s="1"/>
  <c r="CJ58" i="15"/>
  <c r="EB58" i="15"/>
  <c r="EB167" i="27" s="1"/>
  <c r="CY58" i="15"/>
  <c r="EQ58" i="15"/>
  <c r="EQ167" i="27" s="1"/>
  <c r="BT58" i="15"/>
  <c r="DL58" i="15"/>
  <c r="DL167" i="27" s="1"/>
  <c r="BS58" i="15"/>
  <c r="DK58" i="15"/>
  <c r="DK167" i="27" s="1"/>
  <c r="BY51" i="15"/>
  <c r="DQ51" i="15"/>
  <c r="DQ160" i="27" s="1"/>
  <c r="BX51" i="15"/>
  <c r="DP51" i="15"/>
  <c r="DP160" i="27" s="1"/>
  <c r="CC51" i="15"/>
  <c r="DU51" i="15"/>
  <c r="DU160" i="27" s="1"/>
  <c r="BZ51" i="15"/>
  <c r="DR51" i="15"/>
  <c r="DR160" i="27" s="1"/>
  <c r="BU51" i="15"/>
  <c r="DM51" i="15"/>
  <c r="DM160" i="27" s="1"/>
  <c r="CT64" i="15"/>
  <c r="EL64" i="15"/>
  <c r="EL173" i="27" s="1"/>
  <c r="DJ64" i="15"/>
  <c r="DJ173" i="27" s="1"/>
  <c r="BR64" i="15"/>
  <c r="DY64" i="15"/>
  <c r="DY173" i="27" s="1"/>
  <c r="CG64" i="15"/>
  <c r="CZ64" i="15"/>
  <c r="ER64" i="15"/>
  <c r="ER173" i="27" s="1"/>
  <c r="DK64" i="15"/>
  <c r="DK173" i="27" s="1"/>
  <c r="BS64" i="15"/>
  <c r="CX52" i="15"/>
  <c r="EP52" i="15"/>
  <c r="EP161" i="27" s="1"/>
  <c r="CR52" i="15"/>
  <c r="EJ52" i="15"/>
  <c r="EJ161" i="27" s="1"/>
  <c r="CT52" i="15"/>
  <c r="EL52" i="15"/>
  <c r="EL161" i="27" s="1"/>
  <c r="DB52" i="15"/>
  <c r="ET52" i="15"/>
  <c r="ET161" i="27" s="1"/>
  <c r="BU52" i="15"/>
  <c r="DM52" i="15"/>
  <c r="DM161" i="27" s="1"/>
  <c r="EM76" i="15"/>
  <c r="EM185" i="27" s="1"/>
  <c r="CU76" i="15"/>
  <c r="EQ76" i="15"/>
  <c r="EQ185" i="27" s="1"/>
  <c r="CY76" i="15"/>
  <c r="ER76" i="15"/>
  <c r="ER185" i="27" s="1"/>
  <c r="CZ76" i="15"/>
  <c r="CF76" i="15"/>
  <c r="DX76" i="15"/>
  <c r="DX185" i="27" s="1"/>
  <c r="DM76" i="15"/>
  <c r="DM185" i="27" s="1"/>
  <c r="BU76" i="15"/>
  <c r="DW66" i="15"/>
  <c r="DW175" i="27" s="1"/>
  <c r="CE66" i="15"/>
  <c r="ES66" i="15"/>
  <c r="ES175" i="27" s="1"/>
  <c r="DA66" i="15"/>
  <c r="EP66" i="15"/>
  <c r="EP175" i="27" s="1"/>
  <c r="CX66" i="15"/>
  <c r="DX66" i="15"/>
  <c r="DX175" i="27" s="1"/>
  <c r="CF66" i="15"/>
  <c r="EL66" i="15"/>
  <c r="EL175" i="27" s="1"/>
  <c r="CT66" i="15"/>
  <c r="CP55" i="15"/>
  <c r="EH55" i="15"/>
  <c r="EH164" i="27" s="1"/>
  <c r="CT55" i="15"/>
  <c r="EL55" i="15"/>
  <c r="EL164" i="27" s="1"/>
  <c r="CW55" i="15"/>
  <c r="EO55" i="15"/>
  <c r="EO164" i="27" s="1"/>
  <c r="CV55" i="15"/>
  <c r="EN55" i="15"/>
  <c r="EN164" i="27" s="1"/>
  <c r="CZ55" i="15"/>
  <c r="ER55" i="15"/>
  <c r="ER164" i="27" s="1"/>
  <c r="EU70" i="15"/>
  <c r="EU179" i="27" s="1"/>
  <c r="DC70" i="15"/>
  <c r="CJ70" i="15"/>
  <c r="EB70" i="15"/>
  <c r="EB179" i="27" s="1"/>
  <c r="DK70" i="15"/>
  <c r="DK179" i="27" s="1"/>
  <c r="BS70" i="15"/>
  <c r="DX70" i="15"/>
  <c r="DX179" i="27" s="1"/>
  <c r="CF70" i="15"/>
  <c r="DV70" i="15"/>
  <c r="DV179" i="27" s="1"/>
  <c r="CD70" i="15"/>
  <c r="CC48" i="15"/>
  <c r="DU48" i="15"/>
  <c r="DU157" i="27" s="1"/>
  <c r="CG48" i="15"/>
  <c r="DY48" i="15"/>
  <c r="DY157" i="27" s="1"/>
  <c r="DA48" i="15"/>
  <c r="ES48" i="15"/>
  <c r="ES157" i="27" s="1"/>
  <c r="CB48" i="15"/>
  <c r="DT48" i="15"/>
  <c r="DT157" i="27" s="1"/>
  <c r="CE48" i="15"/>
  <c r="DW48" i="15"/>
  <c r="DW157" i="27" s="1"/>
  <c r="CS59" i="15"/>
  <c r="EK59" i="15"/>
  <c r="EK168" i="27" s="1"/>
  <c r="EH59" i="15"/>
  <c r="EH168" i="27" s="1"/>
  <c r="CP59" i="15"/>
  <c r="CR59" i="15"/>
  <c r="EJ59" i="15"/>
  <c r="EJ168" i="27" s="1"/>
  <c r="ES59" i="15"/>
  <c r="ES168" i="27" s="1"/>
  <c r="DA59" i="15"/>
  <c r="DJ59" i="15"/>
  <c r="DJ168" i="27" s="1"/>
  <c r="BR59" i="15"/>
  <c r="EO68" i="15"/>
  <c r="EO177" i="27" s="1"/>
  <c r="CW68" i="15"/>
  <c r="EU68" i="15"/>
  <c r="EU177" i="27" s="1"/>
  <c r="DC68" i="15"/>
  <c r="DP68" i="15"/>
  <c r="DP177" i="27" s="1"/>
  <c r="BX68" i="15"/>
  <c r="CO68" i="15"/>
  <c r="EG68" i="15"/>
  <c r="EG177" i="27" s="1"/>
  <c r="CA68" i="15"/>
  <c r="DS68" i="15"/>
  <c r="DS177" i="27" s="1"/>
  <c r="EW67" i="15"/>
  <c r="EW176" i="27" s="1"/>
  <c r="DE67" i="15"/>
  <c r="EV67" i="15"/>
  <c r="EV176" i="27" s="1"/>
  <c r="DD67" i="15"/>
  <c r="EN67" i="15"/>
  <c r="EN176" i="27" s="1"/>
  <c r="CV67" i="15"/>
  <c r="EH67" i="15"/>
  <c r="EH176" i="27" s="1"/>
  <c r="CP67" i="15"/>
  <c r="BT67" i="15"/>
  <c r="DL67" i="15"/>
  <c r="DL176" i="27" s="1"/>
  <c r="DW56" i="15"/>
  <c r="DW165" i="27" s="1"/>
  <c r="CE56" i="15"/>
  <c r="DS56" i="15"/>
  <c r="DS165" i="27" s="1"/>
  <c r="CA56" i="15"/>
  <c r="EB56" i="15"/>
  <c r="EB165" i="27" s="1"/>
  <c r="CJ56" i="15"/>
  <c r="EK56" i="15"/>
  <c r="EK165" i="27" s="1"/>
  <c r="CS56" i="15"/>
  <c r="ES56" i="15"/>
  <c r="ES165" i="27" s="1"/>
  <c r="DA56" i="15"/>
  <c r="CS73" i="15"/>
  <c r="EK73" i="15"/>
  <c r="EK182" i="27" s="1"/>
  <c r="CM73" i="15"/>
  <c r="EE73" i="15"/>
  <c r="EE182" i="27" s="1"/>
  <c r="CN73" i="15"/>
  <c r="EF73" i="15"/>
  <c r="EF182" i="27" s="1"/>
  <c r="CQ73" i="15"/>
  <c r="EI73" i="15"/>
  <c r="EI182" i="27" s="1"/>
  <c r="BW73" i="15"/>
  <c r="DO73" i="15"/>
  <c r="DO182" i="27" s="1"/>
  <c r="DB54" i="15"/>
  <c r="ET54" i="15"/>
  <c r="ET163" i="27" s="1"/>
  <c r="CW54" i="15"/>
  <c r="EO54" i="15"/>
  <c r="EO163" i="27" s="1"/>
  <c r="CJ54" i="15"/>
  <c r="EB54" i="15"/>
  <c r="EB163" i="27" s="1"/>
  <c r="BV54" i="15"/>
  <c r="DN54" i="15"/>
  <c r="DN163" i="27" s="1"/>
  <c r="CL54" i="15"/>
  <c r="ED54" i="15"/>
  <c r="ED163" i="27" s="1"/>
  <c r="EP49" i="15"/>
  <c r="EP158" i="27" s="1"/>
  <c r="CX49" i="15"/>
  <c r="CP49" i="15"/>
  <c r="EH49" i="15"/>
  <c r="EH158" i="27" s="1"/>
  <c r="DP49" i="15"/>
  <c r="DP158" i="27" s="1"/>
  <c r="BX49" i="15"/>
  <c r="DR49" i="15"/>
  <c r="DR158" i="27" s="1"/>
  <c r="BZ49" i="15"/>
  <c r="DC49" i="15"/>
  <c r="EU49" i="15"/>
  <c r="EU158" i="27" s="1"/>
  <c r="ET63" i="15"/>
  <c r="ET172" i="27" s="1"/>
  <c r="DB63" i="15"/>
  <c r="DJ63" i="15"/>
  <c r="DJ172" i="27" s="1"/>
  <c r="BR63" i="15"/>
  <c r="CK63" i="15"/>
  <c r="EC63" i="15"/>
  <c r="EC172" i="27" s="1"/>
  <c r="DS63" i="15"/>
  <c r="DS172" i="27" s="1"/>
  <c r="CA63" i="15"/>
  <c r="EG63" i="15"/>
  <c r="EG172" i="27" s="1"/>
  <c r="CO63" i="15"/>
  <c r="CH50" i="15"/>
  <c r="DZ50" i="15"/>
  <c r="DZ159" i="27" s="1"/>
  <c r="CR50" i="15"/>
  <c r="EJ50" i="15"/>
  <c r="EJ159" i="27" s="1"/>
  <c r="DD50" i="15"/>
  <c r="EV50" i="15"/>
  <c r="EV159" i="27" s="1"/>
  <c r="BR50" i="15"/>
  <c r="DJ50" i="15"/>
  <c r="DJ159" i="27" s="1"/>
  <c r="BY50" i="15"/>
  <c r="DQ50" i="15"/>
  <c r="DQ159" i="27" s="1"/>
  <c r="DZ57" i="15"/>
  <c r="DZ166" i="27" s="1"/>
  <c r="CH57" i="15"/>
  <c r="DW57" i="15"/>
  <c r="DW166" i="27" s="1"/>
  <c r="CE57" i="15"/>
  <c r="EM57" i="15"/>
  <c r="EM166" i="27" s="1"/>
  <c r="CU57" i="15"/>
  <c r="EB57" i="15"/>
  <c r="EB166" i="27" s="1"/>
  <c r="CJ57" i="15"/>
  <c r="DP57" i="15"/>
  <c r="DP166" i="27" s="1"/>
  <c r="BX57" i="15"/>
  <c r="CN62" i="15"/>
  <c r="EF62" i="15"/>
  <c r="EF171" i="27" s="1"/>
  <c r="EP62" i="15"/>
  <c r="EP171" i="27" s="1"/>
  <c r="CX62" i="15"/>
  <c r="EJ62" i="15"/>
  <c r="EJ171" i="27" s="1"/>
  <c r="CR62" i="15"/>
  <c r="CY62" i="15"/>
  <c r="EQ62" i="15"/>
  <c r="EQ171" i="27" s="1"/>
  <c r="EB62" i="15"/>
  <c r="EB171" i="27" s="1"/>
  <c r="CJ62" i="15"/>
  <c r="DB53" i="15"/>
  <c r="ET53" i="15"/>
  <c r="ET162" i="27" s="1"/>
  <c r="BV53" i="15"/>
  <c r="DN53" i="15"/>
  <c r="DN162" i="27" s="1"/>
  <c r="CT53" i="15"/>
  <c r="EL53" i="15"/>
  <c r="EL162" i="27" s="1"/>
  <c r="DD53" i="15"/>
  <c r="EV53" i="15"/>
  <c r="EV162" i="27" s="1"/>
  <c r="CX53" i="15"/>
  <c r="EP53" i="15"/>
  <c r="EP162" i="27" s="1"/>
  <c r="DZ69" i="15"/>
  <c r="DZ178" i="27" s="1"/>
  <c r="CH69" i="15"/>
  <c r="DQ69" i="15"/>
  <c r="DQ178" i="27" s="1"/>
  <c r="BY69" i="15"/>
  <c r="DJ69" i="15"/>
  <c r="DJ178" i="27" s="1"/>
  <c r="BR69" i="15"/>
  <c r="DY69" i="15"/>
  <c r="DY178" i="27" s="1"/>
  <c r="CG69" i="15"/>
  <c r="EB69" i="15"/>
  <c r="EB178" i="27" s="1"/>
  <c r="CJ69" i="15"/>
  <c r="DD75" i="15"/>
  <c r="EV75" i="15"/>
  <c r="EV184" i="27" s="1"/>
  <c r="CE75" i="15"/>
  <c r="DW75" i="15"/>
  <c r="DW184" i="27" s="1"/>
  <c r="BY75" i="15"/>
  <c r="DQ75" i="15"/>
  <c r="DQ184" i="27" s="1"/>
  <c r="CZ75" i="15"/>
  <c r="ER75" i="15"/>
  <c r="ER184" i="27" s="1"/>
  <c r="DC75" i="15"/>
  <c r="EU75" i="15"/>
  <c r="EU184" i="27" s="1"/>
  <c r="CX60" i="15"/>
  <c r="EP60" i="15"/>
  <c r="EP169" i="27" s="1"/>
  <c r="CP60" i="15"/>
  <c r="EH60" i="15"/>
  <c r="EH169" i="27" s="1"/>
  <c r="CM60" i="15"/>
  <c r="EE60" i="15"/>
  <c r="EE169" i="27" s="1"/>
  <c r="CJ60" i="15"/>
  <c r="EB60" i="15"/>
  <c r="EB169" i="27" s="1"/>
  <c r="CQ60" i="15"/>
  <c r="EI60" i="15"/>
  <c r="EI169" i="27" s="1"/>
  <c r="EN71" i="15"/>
  <c r="EN180" i="27" s="1"/>
  <c r="CV71" i="15"/>
  <c r="DJ71" i="15"/>
  <c r="DJ180" i="27" s="1"/>
  <c r="BR71" i="15"/>
  <c r="BT71" i="15"/>
  <c r="DL71" i="15"/>
  <c r="DL180" i="27" s="1"/>
  <c r="DC71" i="15"/>
  <c r="EU71" i="15"/>
  <c r="EU180" i="27" s="1"/>
  <c r="DA71" i="15"/>
  <c r="ES71" i="15"/>
  <c r="ES180" i="27" s="1"/>
  <c r="DN61" i="15"/>
  <c r="DN170" i="27" s="1"/>
  <c r="BV61" i="15"/>
  <c r="BY61" i="15"/>
  <c r="DQ61" i="15"/>
  <c r="DQ170" i="27" s="1"/>
  <c r="CL61" i="15"/>
  <c r="ED61" i="15"/>
  <c r="ED170" i="27" s="1"/>
  <c r="BR61" i="15"/>
  <c r="DJ61" i="15"/>
  <c r="DJ170" i="27" s="1"/>
  <c r="DE61" i="15"/>
  <c r="EW61" i="15"/>
  <c r="EW170" i="27" s="1"/>
  <c r="CG72" i="15"/>
  <c r="DY72" i="15"/>
  <c r="DY181" i="27" s="1"/>
  <c r="CU72" i="15"/>
  <c r="EM72" i="15"/>
  <c r="EM181" i="27" s="1"/>
  <c r="CO72" i="15"/>
  <c r="EG72" i="15"/>
  <c r="EG181" i="27" s="1"/>
  <c r="DA72" i="15"/>
  <c r="ES72" i="15"/>
  <c r="ES181" i="27" s="1"/>
  <c r="DE72" i="15"/>
  <c r="EW72" i="15"/>
  <c r="EW181" i="27" s="1"/>
  <c r="CS74" i="15"/>
  <c r="EK74" i="15"/>
  <c r="EK183" i="27" s="1"/>
  <c r="BV74" i="15"/>
  <c r="DN74" i="15"/>
  <c r="DN183" i="27" s="1"/>
  <c r="CZ74" i="15"/>
  <c r="ER74" i="15"/>
  <c r="ER183" i="27" s="1"/>
  <c r="CJ74" i="15"/>
  <c r="EB74" i="15"/>
  <c r="EB183" i="27" s="1"/>
  <c r="CF74" i="15"/>
  <c r="DX74" i="15"/>
  <c r="DX183" i="27" s="1"/>
  <c r="EL65" i="15"/>
  <c r="EL174" i="27" s="1"/>
  <c r="CT65" i="15"/>
  <c r="EC65" i="15"/>
  <c r="EC174" i="27" s="1"/>
  <c r="CK65" i="15"/>
  <c r="ES65" i="15"/>
  <c r="ES174" i="27" s="1"/>
  <c r="DA65" i="15"/>
  <c r="DZ65" i="15"/>
  <c r="DZ174" i="27" s="1"/>
  <c r="CH65" i="15"/>
  <c r="DY65" i="15"/>
  <c r="DY174" i="27" s="1"/>
  <c r="CG65" i="15"/>
  <c r="CP58" i="15"/>
  <c r="EH58" i="15"/>
  <c r="EH167" i="27" s="1"/>
  <c r="CI58" i="15"/>
  <c r="EA58" i="15"/>
  <c r="EA167" i="27" s="1"/>
  <c r="CW58" i="15"/>
  <c r="EO58" i="15"/>
  <c r="EO167" i="27" s="1"/>
  <c r="BR58" i="15"/>
  <c r="DJ58" i="15"/>
  <c r="DJ167" i="27" s="1"/>
  <c r="CF58" i="15"/>
  <c r="DX58" i="15"/>
  <c r="DX167" i="27" s="1"/>
  <c r="CG51" i="15"/>
  <c r="DY51" i="15"/>
  <c r="DY160" i="27" s="1"/>
  <c r="CD51" i="15"/>
  <c r="DV51" i="15"/>
  <c r="DV160" i="27" s="1"/>
  <c r="EB51" i="15"/>
  <c r="EB160" i="27" s="1"/>
  <c r="CJ51" i="15"/>
  <c r="BS51" i="15"/>
  <c r="DK51" i="15"/>
  <c r="DK160" i="27" s="1"/>
  <c r="BV51" i="15"/>
  <c r="DN51" i="15"/>
  <c r="DN160" i="27" s="1"/>
  <c r="CS64" i="15"/>
  <c r="EK64" i="15"/>
  <c r="EK173" i="27" s="1"/>
  <c r="DN64" i="15"/>
  <c r="DN173" i="27" s="1"/>
  <c r="BV64" i="15"/>
  <c r="DB64" i="15"/>
  <c r="ET64" i="15"/>
  <c r="ET173" i="27" s="1"/>
  <c r="ES64" i="15"/>
  <c r="ES173" i="27" s="1"/>
  <c r="DA64" i="15"/>
  <c r="EQ64" i="15"/>
  <c r="EQ173" i="27" s="1"/>
  <c r="CY64" i="15"/>
  <c r="CV52" i="15"/>
  <c r="EN52" i="15"/>
  <c r="EN161" i="27" s="1"/>
  <c r="CO52" i="15"/>
  <c r="EG52" i="15"/>
  <c r="EG161" i="27" s="1"/>
  <c r="DE52" i="15"/>
  <c r="EW52" i="15"/>
  <c r="EW161" i="27" s="1"/>
  <c r="CC52" i="15"/>
  <c r="DU52" i="15"/>
  <c r="DU161" i="27" s="1"/>
  <c r="BW52" i="15"/>
  <c r="DO52" i="15"/>
  <c r="DO161" i="27" s="1"/>
  <c r="DL76" i="15"/>
  <c r="DL185" i="27" s="1"/>
  <c r="BT76" i="15"/>
  <c r="EN76" i="15"/>
  <c r="EN185" i="27" s="1"/>
  <c r="CV76" i="15"/>
  <c r="CL76" i="15"/>
  <c r="ED76" i="15"/>
  <c r="ED185" i="27" s="1"/>
  <c r="DP76" i="15"/>
  <c r="DP185" i="27" s="1"/>
  <c r="BX76" i="15"/>
  <c r="EA76" i="15"/>
  <c r="EA185" i="27" s="1"/>
  <c r="CI76" i="15"/>
  <c r="EE66" i="15"/>
  <c r="EE175" i="27" s="1"/>
  <c r="CM66" i="15"/>
  <c r="DZ66" i="15"/>
  <c r="DZ175" i="27" s="1"/>
  <c r="CH66" i="15"/>
  <c r="EA66" i="15"/>
  <c r="EA175" i="27" s="1"/>
  <c r="CI66" i="15"/>
  <c r="DR66" i="15"/>
  <c r="DR175" i="27" s="1"/>
  <c r="BZ66" i="15"/>
  <c r="EI66" i="15"/>
  <c r="EI175" i="27" s="1"/>
  <c r="CQ66" i="15"/>
  <c r="EA55" i="15"/>
  <c r="EA164" i="27" s="1"/>
  <c r="CI55" i="15"/>
  <c r="CR55" i="15"/>
  <c r="EJ55" i="15"/>
  <c r="EJ164" i="27" s="1"/>
  <c r="CO55" i="15"/>
  <c r="EG55" i="15"/>
  <c r="EG164" i="27" s="1"/>
  <c r="DB55" i="15"/>
  <c r="ET55" i="15"/>
  <c r="ET164" i="27" s="1"/>
  <c r="CB55" i="15"/>
  <c r="DT55" i="15"/>
  <c r="DT164" i="27" s="1"/>
  <c r="EC70" i="15"/>
  <c r="EC179" i="27" s="1"/>
  <c r="CK70" i="15"/>
  <c r="DM70" i="15"/>
  <c r="DM179" i="27" s="1"/>
  <c r="BU70" i="15"/>
  <c r="EL70" i="15"/>
  <c r="EL179" i="27" s="1"/>
  <c r="CT70" i="15"/>
  <c r="DL70" i="15"/>
  <c r="DL179" i="27" s="1"/>
  <c r="BT70" i="15"/>
  <c r="DT70" i="15"/>
  <c r="DT179" i="27" s="1"/>
  <c r="CB70" i="15"/>
  <c r="CM48" i="15"/>
  <c r="EE48" i="15"/>
  <c r="EE157" i="27" s="1"/>
  <c r="BV48" i="15"/>
  <c r="DN48" i="15"/>
  <c r="DN157" i="27" s="1"/>
  <c r="DC48" i="15"/>
  <c r="EU48" i="15"/>
  <c r="EU157" i="27" s="1"/>
  <c r="CX48" i="15"/>
  <c r="EP48" i="15"/>
  <c r="EP157" i="27" s="1"/>
  <c r="DE48" i="15"/>
  <c r="EW48" i="15"/>
  <c r="EW157" i="27" s="1"/>
  <c r="DN59" i="15"/>
  <c r="DN168" i="27" s="1"/>
  <c r="BV59" i="15"/>
  <c r="EN59" i="15"/>
  <c r="EN168" i="27" s="1"/>
  <c r="CV59" i="15"/>
  <c r="EF59" i="15"/>
  <c r="EF168" i="27" s="1"/>
  <c r="CN59" i="15"/>
  <c r="EQ59" i="15"/>
  <c r="EQ168" i="27" s="1"/>
  <c r="CY59" i="15"/>
  <c r="EG59" i="15"/>
  <c r="EG168" i="27" s="1"/>
  <c r="CO59" i="15"/>
  <c r="ES68" i="15"/>
  <c r="ES177" i="27" s="1"/>
  <c r="DA68" i="15"/>
  <c r="DX68" i="15"/>
  <c r="DX177" i="27" s="1"/>
  <c r="CF68" i="15"/>
  <c r="CQ68" i="15"/>
  <c r="EI68" i="15"/>
  <c r="EI177" i="27" s="1"/>
  <c r="CI68" i="15"/>
  <c r="EA68" i="15"/>
  <c r="EA177" i="27" s="1"/>
  <c r="EC68" i="15"/>
  <c r="EC177" i="27" s="1"/>
  <c r="CK68" i="15"/>
  <c r="BS67" i="15"/>
  <c r="DK67" i="15"/>
  <c r="DK176" i="27" s="1"/>
  <c r="DW67" i="15"/>
  <c r="DW176" i="27" s="1"/>
  <c r="CE67" i="15"/>
  <c r="ED67" i="15"/>
  <c r="ED176" i="27" s="1"/>
  <c r="CL67" i="15"/>
  <c r="DN67" i="15"/>
  <c r="DN176" i="27" s="1"/>
  <c r="BV67" i="15"/>
  <c r="DU67" i="15"/>
  <c r="DU176" i="27" s="1"/>
  <c r="CC67" i="15"/>
  <c r="EA56" i="15"/>
  <c r="EA165" i="27" s="1"/>
  <c r="CI56" i="15"/>
  <c r="EG56" i="15"/>
  <c r="EG165" i="27" s="1"/>
  <c r="CO56" i="15"/>
  <c r="ET56" i="15"/>
  <c r="ET165" i="27" s="1"/>
  <c r="DB56" i="15"/>
  <c r="EF56" i="15"/>
  <c r="EF165" i="27" s="1"/>
  <c r="CN56" i="15"/>
  <c r="EM56" i="15"/>
  <c r="EM165" i="27" s="1"/>
  <c r="CU56" i="15"/>
  <c r="CF73" i="15"/>
  <c r="DX73" i="15"/>
  <c r="DX182" i="27" s="1"/>
  <c r="CD73" i="15"/>
  <c r="DV73" i="15"/>
  <c r="DV182" i="27" s="1"/>
  <c r="CO73" i="15"/>
  <c r="EG73" i="15"/>
  <c r="EG182" i="27" s="1"/>
  <c r="DE73" i="15"/>
  <c r="EW73" i="15"/>
  <c r="EW182" i="27" s="1"/>
  <c r="CL73" i="15"/>
  <c r="ED73" i="15"/>
  <c r="ED182" i="27" s="1"/>
  <c r="CA54" i="15"/>
  <c r="DS54" i="15"/>
  <c r="DS163" i="27" s="1"/>
  <c r="DA54" i="15"/>
  <c r="ES54" i="15"/>
  <c r="ES163" i="27" s="1"/>
  <c r="BT54" i="15"/>
  <c r="DL54" i="15"/>
  <c r="DL163" i="27" s="1"/>
  <c r="CS54" i="15"/>
  <c r="EK54" i="15"/>
  <c r="EK163" i="27" s="1"/>
  <c r="CK54" i="15"/>
  <c r="EC54" i="15"/>
  <c r="EC163" i="27" s="1"/>
  <c r="EE49" i="15"/>
  <c r="EE158" i="27" s="1"/>
  <c r="CM49" i="15"/>
  <c r="EK49" i="15"/>
  <c r="EK158" i="27" s="1"/>
  <c r="CS49" i="15"/>
  <c r="EL49" i="15"/>
  <c r="EL158" i="27" s="1"/>
  <c r="CT49" i="15"/>
  <c r="DZ49" i="15"/>
  <c r="DZ158" i="27" s="1"/>
  <c r="CH49" i="15"/>
  <c r="EW49" i="15"/>
  <c r="EW158" i="27" s="1"/>
  <c r="DE49" i="15"/>
  <c r="DU63" i="15"/>
  <c r="DU172" i="27" s="1"/>
  <c r="CC63" i="15"/>
  <c r="EP63" i="15"/>
  <c r="EP172" i="27" s="1"/>
  <c r="CX63" i="15"/>
  <c r="EE63" i="15"/>
  <c r="EE172" i="27" s="1"/>
  <c r="CM63" i="15"/>
  <c r="EI63" i="15"/>
  <c r="EI172" i="27" s="1"/>
  <c r="CQ63" i="15"/>
  <c r="DO63" i="15"/>
  <c r="DO172" i="27" s="1"/>
  <c r="BW63" i="15"/>
  <c r="CU50" i="15"/>
  <c r="EM50" i="15"/>
  <c r="EM159" i="27" s="1"/>
  <c r="CO50" i="15"/>
  <c r="EG50" i="15"/>
  <c r="EG159" i="27" s="1"/>
  <c r="CN50" i="15"/>
  <c r="EF50" i="15"/>
  <c r="EF159" i="27" s="1"/>
  <c r="DE50" i="15"/>
  <c r="EW50" i="15"/>
  <c r="EW159" i="27" s="1"/>
  <c r="CC50" i="15"/>
  <c r="DU50" i="15"/>
  <c r="DU159" i="27" s="1"/>
  <c r="DR57" i="15"/>
  <c r="DR166" i="27" s="1"/>
  <c r="BZ57" i="15"/>
  <c r="ER57" i="15"/>
  <c r="ER166" i="27" s="1"/>
  <c r="CZ57" i="15"/>
  <c r="CX57" i="15"/>
  <c r="EP57" i="15"/>
  <c r="EP166" i="27" s="1"/>
  <c r="EC57" i="15"/>
  <c r="EC166" i="27" s="1"/>
  <c r="CK57" i="15"/>
  <c r="EN57" i="15"/>
  <c r="EN166" i="27" s="1"/>
  <c r="CV57" i="15"/>
  <c r="DW62" i="15"/>
  <c r="DW171" i="27" s="1"/>
  <c r="CE62" i="15"/>
  <c r="EE62" i="15"/>
  <c r="EE171" i="27" s="1"/>
  <c r="CM62" i="15"/>
  <c r="DJ62" i="15"/>
  <c r="DJ171" i="27" s="1"/>
  <c r="BR62" i="15"/>
  <c r="DO62" i="15"/>
  <c r="DO171" i="27" s="1"/>
  <c r="BW62" i="15"/>
  <c r="EC62" i="15"/>
  <c r="EC171" i="27" s="1"/>
  <c r="CK62" i="15"/>
  <c r="BW53" i="15"/>
  <c r="DO53" i="15"/>
  <c r="DO162" i="27" s="1"/>
  <c r="CD53" i="15"/>
  <c r="DV53" i="15"/>
  <c r="DV162" i="27" s="1"/>
  <c r="CQ53" i="15"/>
  <c r="EI53" i="15"/>
  <c r="EI162" i="27" s="1"/>
  <c r="CE53" i="15"/>
  <c r="DW53" i="15"/>
  <c r="DW162" i="27" s="1"/>
  <c r="CR53" i="15"/>
  <c r="EJ53" i="15"/>
  <c r="EJ162" i="27" s="1"/>
  <c r="DX69" i="15"/>
  <c r="DX178" i="27" s="1"/>
  <c r="CF69" i="15"/>
  <c r="EI69" i="15"/>
  <c r="EI178" i="27" s="1"/>
  <c r="CQ69" i="15"/>
  <c r="DM69" i="15"/>
  <c r="DM178" i="27" s="1"/>
  <c r="BU69" i="15"/>
  <c r="EW69" i="15"/>
  <c r="EW178" i="27" s="1"/>
  <c r="DE69" i="15"/>
  <c r="EP69" i="15"/>
  <c r="EP178" i="27" s="1"/>
  <c r="CX69" i="15"/>
  <c r="CB75" i="15"/>
  <c r="DT75" i="15"/>
  <c r="DT184" i="27" s="1"/>
  <c r="CP75" i="15"/>
  <c r="EH75" i="15"/>
  <c r="EH184" i="27" s="1"/>
  <c r="CJ75" i="15"/>
  <c r="EB75" i="15"/>
  <c r="EB184" i="27" s="1"/>
  <c r="DA75" i="15"/>
  <c r="ES75" i="15"/>
  <c r="ES184" i="27" s="1"/>
  <c r="CY75" i="15"/>
  <c r="EQ75" i="15"/>
  <c r="EQ184" i="27" s="1"/>
  <c r="BW60" i="15"/>
  <c r="DO60" i="15"/>
  <c r="DO169" i="27" s="1"/>
  <c r="BS60" i="15"/>
  <c r="DK60" i="15"/>
  <c r="DK169" i="27" s="1"/>
  <c r="CR60" i="15"/>
  <c r="EJ60" i="15"/>
  <c r="EJ169" i="27" s="1"/>
  <c r="DY60" i="15"/>
  <c r="DY169" i="27" s="1"/>
  <c r="CG60" i="15"/>
  <c r="CI60" i="15"/>
  <c r="EA60" i="15"/>
  <c r="EA169" i="27" s="1"/>
  <c r="DK71" i="15"/>
  <c r="DK180" i="27" s="1"/>
  <c r="BS71" i="15"/>
  <c r="CO71" i="15"/>
  <c r="EG71" i="15"/>
  <c r="EG180" i="27" s="1"/>
  <c r="DE71" i="15"/>
  <c r="EW71" i="15"/>
  <c r="EW180" i="27" s="1"/>
  <c r="BW71" i="15"/>
  <c r="DO71" i="15"/>
  <c r="DO180" i="27" s="1"/>
  <c r="EJ71" i="15"/>
  <c r="EJ180" i="27" s="1"/>
  <c r="CR71" i="15"/>
  <c r="CD61" i="15"/>
  <c r="DV61" i="15"/>
  <c r="DV170" i="27" s="1"/>
  <c r="CA61" i="15"/>
  <c r="DS61" i="15"/>
  <c r="DS170" i="27" s="1"/>
  <c r="CW61" i="15"/>
  <c r="EO61" i="15"/>
  <c r="EO170" i="27" s="1"/>
  <c r="CF61" i="15"/>
  <c r="DX61" i="15"/>
  <c r="DX170" i="27" s="1"/>
  <c r="ET61" i="15"/>
  <c r="ET170" i="27" s="1"/>
  <c r="DB61" i="15"/>
  <c r="GO21" i="15"/>
  <c r="BV72" i="15"/>
  <c r="DN72" i="15"/>
  <c r="DN181" i="27" s="1"/>
  <c r="CN72" i="15"/>
  <c r="EF72" i="15"/>
  <c r="EF181" i="27" s="1"/>
  <c r="DR72" i="15"/>
  <c r="DR181" i="27" s="1"/>
  <c r="BZ72" i="15"/>
  <c r="BY72" i="15"/>
  <c r="DQ72" i="15"/>
  <c r="DQ181" i="27" s="1"/>
  <c r="DD72" i="15"/>
  <c r="EV72" i="15"/>
  <c r="EV181" i="27" s="1"/>
  <c r="CB74" i="15"/>
  <c r="DT74" i="15"/>
  <c r="DT183" i="27" s="1"/>
  <c r="CT74" i="15"/>
  <c r="EL74" i="15"/>
  <c r="EL183" i="27" s="1"/>
  <c r="CQ74" i="15"/>
  <c r="EI74" i="15"/>
  <c r="EI183" i="27" s="1"/>
  <c r="DV74" i="15"/>
  <c r="DV183" i="27" s="1"/>
  <c r="CD74" i="15"/>
  <c r="BW74" i="15"/>
  <c r="DO74" i="15"/>
  <c r="DO183" i="27" s="1"/>
  <c r="CP65" i="15"/>
  <c r="EH65" i="15"/>
  <c r="EH174" i="27" s="1"/>
  <c r="ET65" i="15"/>
  <c r="ET174" i="27" s="1"/>
  <c r="DB65" i="15"/>
  <c r="EW65" i="15"/>
  <c r="EW174" i="27" s="1"/>
  <c r="DE65" i="15"/>
  <c r="DD65" i="15"/>
  <c r="EV65" i="15"/>
  <c r="EV174" i="27" s="1"/>
  <c r="DU65" i="15"/>
  <c r="DU174" i="27" s="1"/>
  <c r="CC65" i="15"/>
  <c r="GE21" i="15"/>
  <c r="CM58" i="15"/>
  <c r="EE58" i="15"/>
  <c r="EE167" i="27" s="1"/>
  <c r="CO58" i="15"/>
  <c r="EG58" i="15"/>
  <c r="EG167" i="27" s="1"/>
  <c r="BY58" i="15"/>
  <c r="DQ58" i="15"/>
  <c r="DQ167" i="27" s="1"/>
  <c r="DB58" i="15"/>
  <c r="ET58" i="15"/>
  <c r="ET167" i="27" s="1"/>
  <c r="CD58" i="15"/>
  <c r="DV58" i="15"/>
  <c r="DV167" i="27" s="1"/>
  <c r="CV51" i="15"/>
  <c r="EN51" i="15"/>
  <c r="EN160" i="27" s="1"/>
  <c r="BR51" i="15"/>
  <c r="DJ51" i="15"/>
  <c r="DJ160" i="27" s="1"/>
  <c r="CH51" i="15"/>
  <c r="DZ51" i="15"/>
  <c r="DZ160" i="27" s="1"/>
  <c r="CT51" i="15"/>
  <c r="EL51" i="15"/>
  <c r="EL160" i="27" s="1"/>
  <c r="EC51" i="15"/>
  <c r="EC160" i="27" s="1"/>
  <c r="EF64" i="15"/>
  <c r="EF173" i="27" s="1"/>
  <c r="CN64" i="15"/>
  <c r="CL64" i="15"/>
  <c r="ED64" i="15"/>
  <c r="ED173" i="27" s="1"/>
  <c r="EN64" i="15"/>
  <c r="EN173" i="27" s="1"/>
  <c r="CV64" i="15"/>
  <c r="EB64" i="15"/>
  <c r="EB173" i="27" s="1"/>
  <c r="CJ64" i="15"/>
  <c r="EH64" i="15"/>
  <c r="EH173" i="27" s="1"/>
  <c r="CP64" i="15"/>
  <c r="CN52" i="15"/>
  <c r="EF52" i="15"/>
  <c r="EF161" i="27" s="1"/>
  <c r="CK52" i="15"/>
  <c r="EC52" i="15"/>
  <c r="EC161" i="27" s="1"/>
  <c r="CE52" i="15"/>
  <c r="DW52" i="15"/>
  <c r="DW161" i="27" s="1"/>
  <c r="CM52" i="15"/>
  <c r="EE52" i="15"/>
  <c r="EE161" i="27" s="1"/>
  <c r="CQ52" i="15"/>
  <c r="EI52" i="15"/>
  <c r="EI161" i="27" s="1"/>
  <c r="EV76" i="15"/>
  <c r="EV185" i="27" s="1"/>
  <c r="DD76" i="15"/>
  <c r="EJ76" i="15"/>
  <c r="EJ185" i="27" s="1"/>
  <c r="CR76" i="15"/>
  <c r="EB76" i="15"/>
  <c r="EB185" i="27" s="1"/>
  <c r="CJ76" i="15"/>
  <c r="DV76" i="15"/>
  <c r="DV185" i="27" s="1"/>
  <c r="CD76" i="15"/>
  <c r="EK76" i="15"/>
  <c r="EK185" i="27" s="1"/>
  <c r="CS76" i="15"/>
  <c r="EV66" i="15"/>
  <c r="EV175" i="27" s="1"/>
  <c r="DD66" i="15"/>
  <c r="EU66" i="15"/>
  <c r="EU175" i="27" s="1"/>
  <c r="DC66" i="15"/>
  <c r="CK66" i="15"/>
  <c r="EC66" i="15"/>
  <c r="EC175" i="27" s="1"/>
  <c r="DU66" i="15"/>
  <c r="DU175" i="27" s="1"/>
  <c r="CC66" i="15"/>
  <c r="ER66" i="15"/>
  <c r="ER175" i="27" s="1"/>
  <c r="CZ66" i="15"/>
  <c r="CC55" i="15"/>
  <c r="DU55" i="15"/>
  <c r="DU164" i="27" s="1"/>
  <c r="CY55" i="15"/>
  <c r="EQ55" i="15"/>
  <c r="EQ164" i="27" s="1"/>
  <c r="CD55" i="15"/>
  <c r="DV55" i="15"/>
  <c r="DV164" i="27" s="1"/>
  <c r="CX55" i="15"/>
  <c r="EP55" i="15"/>
  <c r="EP164" i="27" s="1"/>
  <c r="CJ55" i="15"/>
  <c r="EB55" i="15"/>
  <c r="EB164" i="27" s="1"/>
  <c r="CS70" i="15"/>
  <c r="EK70" i="15"/>
  <c r="EK179" i="27" s="1"/>
  <c r="EW70" i="15"/>
  <c r="EW179" i="27" s="1"/>
  <c r="DE70" i="15"/>
  <c r="EV70" i="15"/>
  <c r="EV179" i="27" s="1"/>
  <c r="DD70" i="15"/>
  <c r="CQ70" i="15"/>
  <c r="EI70" i="15"/>
  <c r="EI179" i="27" s="1"/>
  <c r="ET70" i="15"/>
  <c r="ET179" i="27" s="1"/>
  <c r="DB70" i="15"/>
  <c r="CS48" i="15"/>
  <c r="EK48" i="15"/>
  <c r="EK157" i="27" s="1"/>
  <c r="BX48" i="15"/>
  <c r="DP48" i="15"/>
  <c r="DP157" i="27" s="1"/>
  <c r="CV48" i="15"/>
  <c r="EN48" i="15"/>
  <c r="EN157" i="27" s="1"/>
  <c r="CN48" i="15"/>
  <c r="EF48" i="15"/>
  <c r="EF157" i="27" s="1"/>
  <c r="BY48" i="15"/>
  <c r="DQ48" i="15"/>
  <c r="DQ157" i="27" s="1"/>
  <c r="DO59" i="15"/>
  <c r="DO168" i="27" s="1"/>
  <c r="BW59" i="15"/>
  <c r="DD59" i="15"/>
  <c r="EV59" i="15"/>
  <c r="EV168" i="27" s="1"/>
  <c r="EA59" i="15"/>
  <c r="EA168" i="27" s="1"/>
  <c r="CI59" i="15"/>
  <c r="DS59" i="15"/>
  <c r="DS168" i="27" s="1"/>
  <c r="CA59" i="15"/>
  <c r="EL59" i="15"/>
  <c r="EL168" i="27" s="1"/>
  <c r="CT59" i="15"/>
  <c r="BS68" i="15"/>
  <c r="DK68" i="15"/>
  <c r="DK177" i="27" s="1"/>
  <c r="EQ68" i="15"/>
  <c r="EQ177" i="27" s="1"/>
  <c r="CY68" i="15"/>
  <c r="ED68" i="15"/>
  <c r="ED177" i="27" s="1"/>
  <c r="CL68" i="15"/>
  <c r="EF68" i="15"/>
  <c r="EF177" i="27" s="1"/>
  <c r="CN68" i="15"/>
  <c r="DD68" i="15"/>
  <c r="EV68" i="15"/>
  <c r="EV177" i="27" s="1"/>
  <c r="DZ67" i="15"/>
  <c r="DZ176" i="27" s="1"/>
  <c r="CH67" i="15"/>
  <c r="CI67" i="15"/>
  <c r="EA67" i="15"/>
  <c r="EA176" i="27" s="1"/>
  <c r="EK67" i="15"/>
  <c r="EK176" i="27" s="1"/>
  <c r="CS67" i="15"/>
  <c r="ET67" i="15"/>
  <c r="ET176" i="27" s="1"/>
  <c r="DB67" i="15"/>
  <c r="EL67" i="15"/>
  <c r="EL176" i="27" s="1"/>
  <c r="CT67" i="15"/>
  <c r="DN56" i="15"/>
  <c r="DN165" i="27" s="1"/>
  <c r="BV56" i="15"/>
  <c r="CQ56" i="15"/>
  <c r="EI56" i="15"/>
  <c r="EI165" i="27" s="1"/>
  <c r="DM56" i="15"/>
  <c r="DM165" i="27" s="1"/>
  <c r="BU56" i="15"/>
  <c r="EW56" i="15"/>
  <c r="EW165" i="27" s="1"/>
  <c r="DE56" i="15"/>
  <c r="BX56" i="15"/>
  <c r="DP56" i="15"/>
  <c r="DP165" i="27" s="1"/>
  <c r="DB73" i="15"/>
  <c r="ET73" i="15"/>
  <c r="ET182" i="27" s="1"/>
  <c r="BV73" i="15"/>
  <c r="DN73" i="15"/>
  <c r="DN182" i="27" s="1"/>
  <c r="BU73" i="15"/>
  <c r="DM73" i="15"/>
  <c r="DM182" i="27" s="1"/>
  <c r="CR73" i="15"/>
  <c r="EJ73" i="15"/>
  <c r="EJ182" i="27" s="1"/>
  <c r="CW73" i="15"/>
  <c r="EO73" i="15"/>
  <c r="EO182" i="27" s="1"/>
  <c r="CG54" i="15"/>
  <c r="DY54" i="15"/>
  <c r="DY163" i="27" s="1"/>
  <c r="CT54" i="15"/>
  <c r="EL54" i="15"/>
  <c r="EL163" i="27" s="1"/>
  <c r="DD54" i="15"/>
  <c r="EV54" i="15"/>
  <c r="EV163" i="27" s="1"/>
  <c r="CQ54" i="15"/>
  <c r="EI54" i="15"/>
  <c r="EI163" i="27" s="1"/>
  <c r="BY54" i="15"/>
  <c r="DQ54" i="15"/>
  <c r="DQ163" i="27" s="1"/>
  <c r="EB49" i="15"/>
  <c r="EB158" i="27" s="1"/>
  <c r="CJ49" i="15"/>
  <c r="BR49" i="15"/>
  <c r="DJ49" i="15"/>
  <c r="DJ158" i="27" s="1"/>
  <c r="DX49" i="15"/>
  <c r="DX158" i="27" s="1"/>
  <c r="CF49" i="15"/>
  <c r="CY49" i="15"/>
  <c r="EQ49" i="15"/>
  <c r="EQ158" i="27" s="1"/>
  <c r="EC49" i="15"/>
  <c r="EC158" i="27" s="1"/>
  <c r="CK49" i="15"/>
  <c r="CD63" i="15"/>
  <c r="DV63" i="15"/>
  <c r="DV172" i="27" s="1"/>
  <c r="EK63" i="15"/>
  <c r="EK172" i="27" s="1"/>
  <c r="CS63" i="15"/>
  <c r="EU63" i="15"/>
  <c r="EU172" i="27" s="1"/>
  <c r="DC63" i="15"/>
  <c r="CY63" i="15"/>
  <c r="EQ63" i="15"/>
  <c r="EQ172" i="27" s="1"/>
  <c r="EV63" i="15"/>
  <c r="EV172" i="27" s="1"/>
  <c r="DD63" i="15"/>
  <c r="CA50" i="15"/>
  <c r="DS50" i="15"/>
  <c r="DS159" i="27" s="1"/>
  <c r="CE50" i="15"/>
  <c r="DW50" i="15"/>
  <c r="DW159" i="27" s="1"/>
  <c r="CX50" i="15"/>
  <c r="EP50" i="15"/>
  <c r="EP159" i="27" s="1"/>
  <c r="DA50" i="15"/>
  <c r="ES50" i="15"/>
  <c r="ES159" i="27" s="1"/>
  <c r="BT50" i="15"/>
  <c r="DL50" i="15"/>
  <c r="DL159" i="27" s="1"/>
  <c r="EL57" i="15"/>
  <c r="EL166" i="27" s="1"/>
  <c r="CT57" i="15"/>
  <c r="EF57" i="15"/>
  <c r="EF166" i="27" s="1"/>
  <c r="CN57" i="15"/>
  <c r="DS57" i="15"/>
  <c r="DS166" i="27" s="1"/>
  <c r="CA57" i="15"/>
  <c r="BU57" i="15"/>
  <c r="DM57" i="15"/>
  <c r="DM166" i="27" s="1"/>
  <c r="BT57" i="15"/>
  <c r="DL57" i="15"/>
  <c r="DL166" i="27" s="1"/>
  <c r="EU62" i="15"/>
  <c r="EU171" i="27" s="1"/>
  <c r="DC62" i="15"/>
  <c r="EO62" i="15"/>
  <c r="EO171" i="27" s="1"/>
  <c r="CW62" i="15"/>
  <c r="CC62" i="15"/>
  <c r="DU62" i="15"/>
  <c r="DU171" i="27" s="1"/>
  <c r="BX62" i="15"/>
  <c r="DP62" i="15"/>
  <c r="DP171" i="27" s="1"/>
  <c r="DR62" i="15"/>
  <c r="DR171" i="27" s="1"/>
  <c r="BZ62" i="15"/>
  <c r="CU53" i="15"/>
  <c r="EM53" i="15"/>
  <c r="EM162" i="27" s="1"/>
  <c r="CV53" i="15"/>
  <c r="EN53" i="15"/>
  <c r="EN162" i="27" s="1"/>
  <c r="CK53" i="15"/>
  <c r="EC53" i="15"/>
  <c r="EC162" i="27" s="1"/>
  <c r="BT69" i="15"/>
  <c r="DL69" i="15"/>
  <c r="DL178" i="27" s="1"/>
  <c r="CN69" i="15"/>
  <c r="EF69" i="15"/>
  <c r="EF178" i="27" s="1"/>
  <c r="CK75" i="15"/>
  <c r="EC75" i="15"/>
  <c r="EC184" i="27" s="1"/>
  <c r="CC75" i="15"/>
  <c r="DU75" i="15"/>
  <c r="DU184" i="27" s="1"/>
  <c r="EF60" i="15"/>
  <c r="EF169" i="27" s="1"/>
  <c r="CN60" i="15"/>
  <c r="EU60" i="15"/>
  <c r="EU169" i="27" s="1"/>
  <c r="DC60" i="15"/>
  <c r="BX60" i="15"/>
  <c r="DP60" i="15"/>
  <c r="DP169" i="27" s="1"/>
  <c r="CB60" i="15"/>
  <c r="DT60" i="15"/>
  <c r="DT169" i="27" s="1"/>
  <c r="BY60" i="15"/>
  <c r="DQ60" i="15"/>
  <c r="DQ169" i="27" s="1"/>
  <c r="CC71" i="15"/>
  <c r="DU71" i="15"/>
  <c r="DU180" i="27" s="1"/>
  <c r="CN71" i="15"/>
  <c r="EF71" i="15"/>
  <c r="EF180" i="27" s="1"/>
  <c r="EV71" i="15"/>
  <c r="EV180" i="27" s="1"/>
  <c r="DD71" i="15"/>
  <c r="EO71" i="15"/>
  <c r="EO180" i="27" s="1"/>
  <c r="CW71" i="15"/>
  <c r="CT71" i="15"/>
  <c r="EL71" i="15"/>
  <c r="EL180" i="27" s="1"/>
  <c r="EM61" i="15"/>
  <c r="EM170" i="27" s="1"/>
  <c r="CU61" i="15"/>
  <c r="BT61" i="15"/>
  <c r="DL61" i="15"/>
  <c r="DL170" i="27" s="1"/>
  <c r="EB61" i="15"/>
  <c r="EB170" i="27" s="1"/>
  <c r="CJ61" i="15"/>
  <c r="CO61" i="15"/>
  <c r="EG61" i="15"/>
  <c r="EG170" i="27" s="1"/>
  <c r="CC61" i="15"/>
  <c r="DU61" i="15"/>
  <c r="DU170" i="27" s="1"/>
  <c r="DB72" i="15"/>
  <c r="ET72" i="15"/>
  <c r="ET181" i="27" s="1"/>
  <c r="CD72" i="15"/>
  <c r="DV72" i="15"/>
  <c r="DV181" i="27" s="1"/>
  <c r="BW72" i="15"/>
  <c r="DO72" i="15"/>
  <c r="DO181" i="27" s="1"/>
  <c r="CX72" i="15"/>
  <c r="EP72" i="15"/>
  <c r="EP181" i="27" s="1"/>
  <c r="CZ72" i="15"/>
  <c r="ER72" i="15"/>
  <c r="ER181" i="27" s="1"/>
  <c r="BY74" i="15"/>
  <c r="DQ74" i="15"/>
  <c r="DQ183" i="27" s="1"/>
  <c r="CG74" i="15"/>
  <c r="DY74" i="15"/>
  <c r="DY183" i="27" s="1"/>
  <c r="CM74" i="15"/>
  <c r="EE74" i="15"/>
  <c r="EE183" i="27" s="1"/>
  <c r="BX74" i="15"/>
  <c r="DP74" i="15"/>
  <c r="DP183" i="27" s="1"/>
  <c r="CA74" i="15"/>
  <c r="DS74" i="15"/>
  <c r="DS183" i="27" s="1"/>
  <c r="EE65" i="15"/>
  <c r="EE174" i="27" s="1"/>
  <c r="CM65" i="15"/>
  <c r="DT65" i="15"/>
  <c r="DT174" i="27" s="1"/>
  <c r="CB65" i="15"/>
  <c r="EP65" i="15"/>
  <c r="EP174" i="27" s="1"/>
  <c r="CX65" i="15"/>
  <c r="EU65" i="15"/>
  <c r="EU174" i="27" s="1"/>
  <c r="DC65" i="15"/>
  <c r="BT65" i="15"/>
  <c r="DL65" i="15"/>
  <c r="DL174" i="27" s="1"/>
  <c r="CQ58" i="15"/>
  <c r="EI58" i="15"/>
  <c r="EI167" i="27" s="1"/>
  <c r="CR58" i="15"/>
  <c r="EJ58" i="15"/>
  <c r="EJ167" i="27" s="1"/>
  <c r="CU58" i="15"/>
  <c r="EM58" i="15"/>
  <c r="EM167" i="27" s="1"/>
  <c r="CB58" i="15"/>
  <c r="DT58" i="15"/>
  <c r="DT167" i="27" s="1"/>
  <c r="CL58" i="15"/>
  <c r="ED58" i="15"/>
  <c r="ED167" i="27" s="1"/>
  <c r="CZ51" i="15"/>
  <c r="ER51" i="15"/>
  <c r="ER160" i="27" s="1"/>
  <c r="CR51" i="15"/>
  <c r="EJ51" i="15"/>
  <c r="EJ160" i="27" s="1"/>
  <c r="CA51" i="15"/>
  <c r="CB160" i="27" s="1"/>
  <c r="DS51" i="15"/>
  <c r="DS160" i="27" s="1"/>
  <c r="CS51" i="15"/>
  <c r="EK51" i="15"/>
  <c r="EK160" i="27" s="1"/>
  <c r="EH51" i="15"/>
  <c r="EH160" i="27" s="1"/>
  <c r="CP51" i="15"/>
  <c r="CI64" i="15"/>
  <c r="EA64" i="15"/>
  <c r="EA173" i="27" s="1"/>
  <c r="EJ64" i="15"/>
  <c r="EJ173" i="27" s="1"/>
  <c r="CR64" i="15"/>
  <c r="EC64" i="15"/>
  <c r="EC173" i="27" s="1"/>
  <c r="CK64" i="15"/>
  <c r="BX64" i="15"/>
  <c r="DP64" i="15"/>
  <c r="DP173" i="27" s="1"/>
  <c r="EI64" i="15"/>
  <c r="EI173" i="27" s="1"/>
  <c r="CQ64" i="15"/>
  <c r="CG52" i="15"/>
  <c r="DY52" i="15"/>
  <c r="DY161" i="27" s="1"/>
  <c r="BR52" i="15"/>
  <c r="DJ52" i="15"/>
  <c r="DJ161" i="27" s="1"/>
  <c r="BX52" i="15"/>
  <c r="DP52" i="15"/>
  <c r="DP161" i="27" s="1"/>
  <c r="BT52" i="15"/>
  <c r="DL52" i="15"/>
  <c r="DL161" i="27" s="1"/>
  <c r="CW52" i="15"/>
  <c r="EO52" i="15"/>
  <c r="EO161" i="27" s="1"/>
  <c r="BS76" i="15"/>
  <c r="DK76" i="15"/>
  <c r="DK185" i="27" s="1"/>
  <c r="DW76" i="15"/>
  <c r="DW185" i="27" s="1"/>
  <c r="CE76" i="15"/>
  <c r="EW76" i="15"/>
  <c r="EW185" i="27" s="1"/>
  <c r="DE76" i="15"/>
  <c r="DR76" i="15"/>
  <c r="DR185" i="27" s="1"/>
  <c r="BZ76" i="15"/>
  <c r="DO76" i="15"/>
  <c r="DO185" i="27" s="1"/>
  <c r="BW76" i="15"/>
  <c r="DO66" i="15"/>
  <c r="DO175" i="27" s="1"/>
  <c r="BW66" i="15"/>
  <c r="BU66" i="15"/>
  <c r="DM66" i="15"/>
  <c r="DM175" i="27" s="1"/>
  <c r="DE66" i="15"/>
  <c r="EW66" i="15"/>
  <c r="EW175" i="27" s="1"/>
  <c r="EG66" i="15"/>
  <c r="EG175" i="27" s="1"/>
  <c r="CO66" i="15"/>
  <c r="EK66" i="15"/>
  <c r="EK175" i="27" s="1"/>
  <c r="CS66" i="15"/>
  <c r="CM55" i="15"/>
  <c r="EE55" i="15"/>
  <c r="EE164" i="27" s="1"/>
  <c r="BR55" i="15"/>
  <c r="DJ55" i="15"/>
  <c r="DJ164" i="27" s="1"/>
  <c r="CL55" i="15"/>
  <c r="ED55" i="15"/>
  <c r="ED164" i="27" s="1"/>
  <c r="CK55" i="15"/>
  <c r="EC55" i="15"/>
  <c r="EC164" i="27" s="1"/>
  <c r="BY55" i="15"/>
  <c r="DQ55" i="15"/>
  <c r="DQ164" i="27" s="1"/>
  <c r="EM70" i="15"/>
  <c r="EM179" i="27" s="1"/>
  <c r="CU70" i="15"/>
  <c r="BR70" i="15"/>
  <c r="DJ70" i="15"/>
  <c r="DJ179" i="27" s="1"/>
  <c r="CE70" i="15"/>
  <c r="DW70" i="15"/>
  <c r="DW179" i="27" s="1"/>
  <c r="EP70" i="15"/>
  <c r="EP179" i="27" s="1"/>
  <c r="CX70" i="15"/>
  <c r="CO70" i="15"/>
  <c r="EG70" i="15"/>
  <c r="EG179" i="27" s="1"/>
  <c r="BW48" i="15"/>
  <c r="DO48" i="15"/>
  <c r="DO157" i="27" s="1"/>
  <c r="BU48" i="15"/>
  <c r="DM48" i="15"/>
  <c r="DM157" i="27" s="1"/>
  <c r="CY48" i="15"/>
  <c r="EQ48" i="15"/>
  <c r="EQ157" i="27" s="1"/>
  <c r="DD48" i="15"/>
  <c r="EV48" i="15"/>
  <c r="EV157" i="27" s="1"/>
  <c r="CK48" i="15"/>
  <c r="EC48" i="15"/>
  <c r="EC157" i="27" s="1"/>
  <c r="DT59" i="15"/>
  <c r="DT168" i="27" s="1"/>
  <c r="CB59" i="15"/>
  <c r="DW59" i="15"/>
  <c r="DW168" i="27" s="1"/>
  <c r="CE59" i="15"/>
  <c r="DY59" i="15"/>
  <c r="DY168" i="27" s="1"/>
  <c r="CG59" i="15"/>
  <c r="DR59" i="15"/>
  <c r="DR168" i="27" s="1"/>
  <c r="BZ59" i="15"/>
  <c r="EC59" i="15"/>
  <c r="EC168" i="27" s="1"/>
  <c r="CK59" i="15"/>
  <c r="EE68" i="15"/>
  <c r="EE177" i="27" s="1"/>
  <c r="CM68" i="15"/>
  <c r="ET68" i="15"/>
  <c r="ET177" i="27" s="1"/>
  <c r="DB68" i="15"/>
  <c r="EN68" i="15"/>
  <c r="EN177" i="27" s="1"/>
  <c r="CV68" i="15"/>
  <c r="DY68" i="15"/>
  <c r="DY177" i="27" s="1"/>
  <c r="CG68" i="15"/>
  <c r="DJ68" i="15"/>
  <c r="DJ177" i="27" s="1"/>
  <c r="BR68" i="15"/>
  <c r="BY67" i="15"/>
  <c r="DQ67" i="15"/>
  <c r="DQ176" i="27" s="1"/>
  <c r="CO67" i="15"/>
  <c r="EG67" i="15"/>
  <c r="EG176" i="27" s="1"/>
  <c r="DP67" i="15"/>
  <c r="DP176" i="27" s="1"/>
  <c r="BX67" i="15"/>
  <c r="EB67" i="15"/>
  <c r="EB176" i="27" s="1"/>
  <c r="CJ67" i="15"/>
  <c r="EJ67" i="15"/>
  <c r="EJ176" i="27" s="1"/>
  <c r="CR67" i="15"/>
  <c r="CC56" i="15"/>
  <c r="DU56" i="15"/>
  <c r="DU165" i="27" s="1"/>
  <c r="BR56" i="15"/>
  <c r="DJ56" i="15"/>
  <c r="DJ165" i="27" s="1"/>
  <c r="DD56" i="15"/>
  <c r="EV56" i="15"/>
  <c r="EV165" i="27" s="1"/>
  <c r="DO56" i="15"/>
  <c r="DO165" i="27" s="1"/>
  <c r="BW56" i="15"/>
  <c r="EE56" i="15"/>
  <c r="EE165" i="27" s="1"/>
  <c r="CM56" i="15"/>
  <c r="CZ73" i="15"/>
  <c r="ER73" i="15"/>
  <c r="ER182" i="27" s="1"/>
  <c r="CC73" i="15"/>
  <c r="DU73" i="15"/>
  <c r="DU182" i="27" s="1"/>
  <c r="DC73" i="15"/>
  <c r="EU73" i="15"/>
  <c r="EU182" i="27" s="1"/>
  <c r="CY73" i="15"/>
  <c r="EQ73" i="15"/>
  <c r="EQ182" i="27" s="1"/>
  <c r="BY73" i="15"/>
  <c r="DQ73" i="15"/>
  <c r="DQ182" i="27" s="1"/>
  <c r="CB54" i="15"/>
  <c r="DT54" i="15"/>
  <c r="DT163" i="27" s="1"/>
  <c r="BZ54" i="15"/>
  <c r="DR54" i="15"/>
  <c r="DR163" i="27" s="1"/>
  <c r="CU54" i="15"/>
  <c r="EM54" i="15"/>
  <c r="EM163" i="27" s="1"/>
  <c r="CF54" i="15"/>
  <c r="DX54" i="15"/>
  <c r="DX163" i="27" s="1"/>
  <c r="CX54" i="15"/>
  <c r="EP54" i="15"/>
  <c r="EP163" i="27" s="1"/>
  <c r="ES49" i="15"/>
  <c r="ES158" i="27" s="1"/>
  <c r="DA49" i="15"/>
  <c r="EJ49" i="15"/>
  <c r="EJ158" i="27" s="1"/>
  <c r="CR49" i="15"/>
  <c r="CZ49" i="15"/>
  <c r="ER49" i="15"/>
  <c r="ER158" i="27" s="1"/>
  <c r="EG49" i="15"/>
  <c r="EG158" i="27" s="1"/>
  <c r="CO49" i="15"/>
  <c r="DV49" i="15"/>
  <c r="DV158" i="27" s="1"/>
  <c r="CD49" i="15"/>
  <c r="CZ63" i="15"/>
  <c r="ER63" i="15"/>
  <c r="ER172" i="27" s="1"/>
  <c r="BS63" i="15"/>
  <c r="DK63" i="15"/>
  <c r="DK172" i="27" s="1"/>
  <c r="DX63" i="15"/>
  <c r="DX172" i="27" s="1"/>
  <c r="CF63" i="15"/>
  <c r="EA63" i="15"/>
  <c r="EA172" i="27" s="1"/>
  <c r="CI63" i="15"/>
  <c r="ES63" i="15"/>
  <c r="ES172" i="27" s="1"/>
  <c r="DA63" i="15"/>
  <c r="BZ50" i="15"/>
  <c r="DR50" i="15"/>
  <c r="DR159" i="27" s="1"/>
  <c r="BW50" i="15"/>
  <c r="DO50" i="15"/>
  <c r="DO159" i="27" s="1"/>
  <c r="CS50" i="15"/>
  <c r="EK50" i="15"/>
  <c r="EK159" i="27" s="1"/>
  <c r="CW50" i="15"/>
  <c r="EO50" i="15"/>
  <c r="EO159" i="27" s="1"/>
  <c r="CZ50" i="15"/>
  <c r="ER50" i="15"/>
  <c r="ER159" i="27" s="1"/>
  <c r="DK57" i="15"/>
  <c r="DK166" i="27" s="1"/>
  <c r="BS57" i="15"/>
  <c r="DT57" i="15"/>
  <c r="DT166" i="27" s="1"/>
  <c r="CB57" i="15"/>
  <c r="CR57" i="15"/>
  <c r="EJ57" i="15"/>
  <c r="EJ166" i="27" s="1"/>
  <c r="EW57" i="15"/>
  <c r="EW166" i="27" s="1"/>
  <c r="DE57" i="15"/>
  <c r="DO57" i="15"/>
  <c r="DO166" i="27" s="1"/>
  <c r="BW57" i="15"/>
  <c r="ES62" i="15"/>
  <c r="ES171" i="27" s="1"/>
  <c r="DA62" i="15"/>
  <c r="EN62" i="15"/>
  <c r="EN171" i="27" s="1"/>
  <c r="CV62" i="15"/>
  <c r="DE62" i="15"/>
  <c r="EW62" i="15"/>
  <c r="EW171" i="27" s="1"/>
  <c r="CB62" i="15"/>
  <c r="DT62" i="15"/>
  <c r="DT171" i="27" s="1"/>
  <c r="DL62" i="15"/>
  <c r="DL171" i="27" s="1"/>
  <c r="BT62" i="15"/>
  <c r="CW53" i="15"/>
  <c r="EO53" i="15"/>
  <c r="EO162" i="27" s="1"/>
  <c r="CZ53" i="15"/>
  <c r="ER53" i="15"/>
  <c r="ER162" i="27" s="1"/>
  <c r="CS69" i="15"/>
  <c r="EK69" i="15"/>
  <c r="EK178" i="27" s="1"/>
  <c r="EH69" i="15"/>
  <c r="EH178" i="27" s="1"/>
  <c r="CP69" i="15"/>
  <c r="ET69" i="15"/>
  <c r="ET178" i="27" s="1"/>
  <c r="DB69" i="15"/>
  <c r="BZ75" i="15"/>
  <c r="DR75" i="15"/>
  <c r="DR184" i="27" s="1"/>
  <c r="CI75" i="15"/>
  <c r="EA75" i="15"/>
  <c r="EA184" i="27" s="1"/>
  <c r="BV75" i="15"/>
  <c r="DN75" i="15"/>
  <c r="DN184" i="27" s="1"/>
  <c r="CA53" i="15"/>
  <c r="DS53" i="15"/>
  <c r="DS162" i="27" s="1"/>
  <c r="CN53" i="15"/>
  <c r="EF53" i="15"/>
  <c r="EF162" i="27" s="1"/>
  <c r="BS53" i="15"/>
  <c r="DK53" i="15"/>
  <c r="DK162" i="27" s="1"/>
  <c r="DA53" i="15"/>
  <c r="ES53" i="15"/>
  <c r="ES162" i="27" s="1"/>
  <c r="CM53" i="15"/>
  <c r="EE53" i="15"/>
  <c r="EE162" i="27" s="1"/>
  <c r="DP69" i="15"/>
  <c r="DP178" i="27" s="1"/>
  <c r="BX69" i="15"/>
  <c r="ER69" i="15"/>
  <c r="ER178" i="27" s="1"/>
  <c r="CZ69" i="15"/>
  <c r="DW69" i="15"/>
  <c r="DW178" i="27" s="1"/>
  <c r="CE69" i="15"/>
  <c r="DO69" i="15"/>
  <c r="DO178" i="27" s="1"/>
  <c r="BW69" i="15"/>
  <c r="EJ69" i="15"/>
  <c r="EJ178" i="27" s="1"/>
  <c r="CR69" i="15"/>
  <c r="CO75" i="15"/>
  <c r="EG75" i="15"/>
  <c r="EG184" i="27" s="1"/>
  <c r="CL75" i="15"/>
  <c r="ED75" i="15"/>
  <c r="ED184" i="27" s="1"/>
  <c r="CV75" i="15"/>
  <c r="EN75" i="15"/>
  <c r="EN184" i="27" s="1"/>
  <c r="CA75" i="15"/>
  <c r="DS75" i="15"/>
  <c r="DS184" i="27" s="1"/>
  <c r="CW75" i="15"/>
  <c r="EO75" i="15"/>
  <c r="EO184" i="27" s="1"/>
  <c r="CL60" i="15"/>
  <c r="ED60" i="15"/>
  <c r="ED169" i="27" s="1"/>
  <c r="CD60" i="15"/>
  <c r="DV60" i="15"/>
  <c r="DV169" i="27" s="1"/>
  <c r="DB60" i="15"/>
  <c r="ET60" i="15"/>
  <c r="ET169" i="27" s="1"/>
  <c r="BT60" i="15"/>
  <c r="DL60" i="15"/>
  <c r="DL169" i="27" s="1"/>
  <c r="EG60" i="15"/>
  <c r="EG169" i="27" s="1"/>
  <c r="CO60" i="15"/>
  <c r="CU71" i="15"/>
  <c r="EM71" i="15"/>
  <c r="EM180" i="27" s="1"/>
  <c r="CQ71" i="15"/>
  <c r="EI71" i="15"/>
  <c r="EI180" i="27" s="1"/>
  <c r="DT71" i="15"/>
  <c r="DT180" i="27" s="1"/>
  <c r="CB71" i="15"/>
  <c r="CX71" i="15"/>
  <c r="EP71" i="15"/>
  <c r="EP180" i="27" s="1"/>
  <c r="CJ71" i="15"/>
  <c r="EB71" i="15"/>
  <c r="EB180" i="27" s="1"/>
  <c r="CG61" i="15"/>
  <c r="DY61" i="15"/>
  <c r="DY170" i="27" s="1"/>
  <c r="CT61" i="15"/>
  <c r="EL61" i="15"/>
  <c r="EL170" i="27" s="1"/>
  <c r="DK61" i="15"/>
  <c r="DK170" i="27" s="1"/>
  <c r="BS61" i="15"/>
  <c r="DT61" i="15"/>
  <c r="DT170" i="27" s="1"/>
  <c r="CB61" i="15"/>
  <c r="BU61" i="15"/>
  <c r="DM61" i="15"/>
  <c r="DM170" i="27" s="1"/>
  <c r="CF72" i="15"/>
  <c r="DX72" i="15"/>
  <c r="DX181" i="27" s="1"/>
  <c r="CC72" i="15"/>
  <c r="DU72" i="15"/>
  <c r="DU181" i="27" s="1"/>
  <c r="CH72" i="15"/>
  <c r="DZ72" i="15"/>
  <c r="DZ181" i="27" s="1"/>
  <c r="CY72" i="15"/>
  <c r="EQ72" i="15"/>
  <c r="EQ181" i="27" s="1"/>
  <c r="BR72" i="15"/>
  <c r="DJ72" i="15"/>
  <c r="DJ181" i="27" s="1"/>
  <c r="CR74" i="15"/>
  <c r="EJ74" i="15"/>
  <c r="EJ183" i="27" s="1"/>
  <c r="CC74" i="15"/>
  <c r="DU74" i="15"/>
  <c r="DU183" i="27" s="1"/>
  <c r="CN74" i="15"/>
  <c r="EF74" i="15"/>
  <c r="EF183" i="27" s="1"/>
  <c r="BR74" i="15"/>
  <c r="DJ74" i="15"/>
  <c r="DJ183" i="27" s="1"/>
  <c r="DK74" i="15"/>
  <c r="DK183" i="27" s="1"/>
  <c r="BS74" i="15"/>
  <c r="DM65" i="15"/>
  <c r="DM174" i="27" s="1"/>
  <c r="BU65" i="15"/>
  <c r="CE65" i="15"/>
  <c r="DW65" i="15"/>
  <c r="DW174" i="27" s="1"/>
  <c r="BZ65" i="15"/>
  <c r="DR65" i="15"/>
  <c r="DR174" i="27" s="1"/>
  <c r="CV65" i="15"/>
  <c r="EN65" i="15"/>
  <c r="EN174" i="27" s="1"/>
  <c r="DQ65" i="15"/>
  <c r="DQ174" i="27" s="1"/>
  <c r="BY65" i="15"/>
  <c r="CC58" i="15"/>
  <c r="DU58" i="15"/>
  <c r="DU167" i="27" s="1"/>
  <c r="DD58" i="15"/>
  <c r="EV58" i="15"/>
  <c r="EV167" i="27" s="1"/>
  <c r="DE58" i="15"/>
  <c r="EW58" i="15"/>
  <c r="EW167" i="27" s="1"/>
  <c r="BX58" i="15"/>
  <c r="DP58" i="15"/>
  <c r="DP167" i="27" s="1"/>
  <c r="BW58" i="15"/>
  <c r="DO58" i="15"/>
  <c r="DO167" i="27" s="1"/>
  <c r="CM51" i="15"/>
  <c r="EE51" i="15"/>
  <c r="EE160" i="27" s="1"/>
  <c r="CU51" i="15"/>
  <c r="CV160" i="27" s="1"/>
  <c r="EM51" i="15"/>
  <c r="EM160" i="27" s="1"/>
  <c r="BT51" i="15"/>
  <c r="DL51" i="15"/>
  <c r="DL160" i="27" s="1"/>
  <c r="CL51" i="15"/>
  <c r="ED51" i="15"/>
  <c r="ED160" i="27" s="1"/>
  <c r="DE51" i="15"/>
  <c r="DF160" i="27" s="1"/>
  <c r="EW51" i="15"/>
  <c r="EW160" i="27" s="1"/>
  <c r="CU64" i="15"/>
  <c r="EM64" i="15"/>
  <c r="EM173" i="27" s="1"/>
  <c r="EE64" i="15"/>
  <c r="EE173" i="27" s="1"/>
  <c r="CM64" i="15"/>
  <c r="DV64" i="15"/>
  <c r="DV173" i="27" s="1"/>
  <c r="CD64" i="15"/>
  <c r="CX64" i="15"/>
  <c r="EP64" i="15"/>
  <c r="EP173" i="27" s="1"/>
  <c r="DO64" i="15"/>
  <c r="DO173" i="27" s="1"/>
  <c r="BW64" i="15"/>
  <c r="CJ52" i="15"/>
  <c r="EB52" i="15"/>
  <c r="EB161" i="27" s="1"/>
  <c r="DX52" i="15"/>
  <c r="DX161" i="27" s="1"/>
  <c r="CF52" i="15"/>
  <c r="BZ52" i="15"/>
  <c r="DR52" i="15"/>
  <c r="DR161" i="27" s="1"/>
  <c r="CP52" i="15"/>
  <c r="EH52" i="15"/>
  <c r="EH161" i="27" s="1"/>
  <c r="CL52" i="15"/>
  <c r="ED52" i="15"/>
  <c r="ED161" i="27" s="1"/>
  <c r="EF76" i="15"/>
  <c r="EF185" i="27" s="1"/>
  <c r="CN76" i="15"/>
  <c r="DU76" i="15"/>
  <c r="DU185" i="27" s="1"/>
  <c r="CC76" i="15"/>
  <c r="CB76" i="15"/>
  <c r="DT76" i="15"/>
  <c r="DT185" i="27" s="1"/>
  <c r="EI76" i="15"/>
  <c r="EI185" i="27" s="1"/>
  <c r="CQ76" i="15"/>
  <c r="ET76" i="15"/>
  <c r="ET185" i="27" s="1"/>
  <c r="DB76" i="15"/>
  <c r="EQ66" i="15"/>
  <c r="EQ175" i="27" s="1"/>
  <c r="CY66" i="15"/>
  <c r="EN66" i="15"/>
  <c r="EN175" i="27" s="1"/>
  <c r="CV66" i="15"/>
  <c r="DS66" i="15"/>
  <c r="DS175" i="27" s="1"/>
  <c r="CA66" i="15"/>
  <c r="CB66" i="15"/>
  <c r="DT66" i="15"/>
  <c r="DT175" i="27" s="1"/>
  <c r="ET66" i="15"/>
  <c r="ET175" i="27" s="1"/>
  <c r="DB66" i="15"/>
  <c r="BS55" i="15"/>
  <c r="DK55" i="15"/>
  <c r="DK164" i="27" s="1"/>
  <c r="DD55" i="15"/>
  <c r="EV55" i="15"/>
  <c r="EV164" i="27" s="1"/>
  <c r="CF55" i="15"/>
  <c r="DX55" i="15"/>
  <c r="DX164" i="27" s="1"/>
  <c r="CG55" i="15"/>
  <c r="DY55" i="15"/>
  <c r="DY164" i="27" s="1"/>
  <c r="DE55" i="15"/>
  <c r="EW55" i="15"/>
  <c r="EW164" i="27" s="1"/>
  <c r="CL70" i="15"/>
  <c r="ED70" i="15"/>
  <c r="ED179" i="27" s="1"/>
  <c r="EE70" i="15"/>
  <c r="EE179" i="27" s="1"/>
  <c r="CM70" i="15"/>
  <c r="EO70" i="15"/>
  <c r="EO179" i="27" s="1"/>
  <c r="CW70" i="15"/>
  <c r="BW70" i="15"/>
  <c r="DO70" i="15"/>
  <c r="DO179" i="27" s="1"/>
  <c r="EF70" i="15"/>
  <c r="EF179" i="27" s="1"/>
  <c r="CN70" i="15"/>
  <c r="CP48" i="15"/>
  <c r="EH48" i="15"/>
  <c r="EH157" i="27" s="1"/>
  <c r="BT48" i="15"/>
  <c r="DL48" i="15"/>
  <c r="DL157" i="27" s="1"/>
  <c r="CW48" i="15"/>
  <c r="EO48" i="15"/>
  <c r="EO157" i="27" s="1"/>
  <c r="CA48" i="15"/>
  <c r="DS48" i="15"/>
  <c r="DS157" i="27" s="1"/>
  <c r="CT48" i="15"/>
  <c r="EL48" i="15"/>
  <c r="EL157" i="27" s="1"/>
  <c r="ER59" i="15"/>
  <c r="ER168" i="27" s="1"/>
  <c r="CZ59" i="15"/>
  <c r="DX59" i="15"/>
  <c r="DX168" i="27" s="1"/>
  <c r="CF59" i="15"/>
  <c r="ED59" i="15"/>
  <c r="ED168" i="27" s="1"/>
  <c r="CL59" i="15"/>
  <c r="DC59" i="15"/>
  <c r="EU59" i="15"/>
  <c r="EU168" i="27" s="1"/>
  <c r="CQ59" i="15"/>
  <c r="EI59" i="15"/>
  <c r="EI168" i="27" s="1"/>
  <c r="DZ68" i="15"/>
  <c r="DZ177" i="27" s="1"/>
  <c r="CH68" i="15"/>
  <c r="DW68" i="15"/>
  <c r="DW177" i="27" s="1"/>
  <c r="CE68" i="15"/>
  <c r="EB68" i="15"/>
  <c r="EB177" i="27" s="1"/>
  <c r="CJ68" i="15"/>
  <c r="CS68" i="15"/>
  <c r="EK68" i="15"/>
  <c r="EK177" i="27" s="1"/>
  <c r="DN68" i="15"/>
  <c r="DN177" i="27" s="1"/>
  <c r="BV68" i="15"/>
  <c r="EC67" i="15"/>
  <c r="EC176" i="27" s="1"/>
  <c r="CK67" i="15"/>
  <c r="DS67" i="15"/>
  <c r="DS176" i="27" s="1"/>
  <c r="CA67" i="15"/>
  <c r="DY67" i="15"/>
  <c r="DY176" i="27" s="1"/>
  <c r="CG67" i="15"/>
  <c r="EE67" i="15"/>
  <c r="EE176" i="27" s="1"/>
  <c r="CM67" i="15"/>
  <c r="DV67" i="15"/>
  <c r="DV176" i="27" s="1"/>
  <c r="CD67" i="15"/>
  <c r="EP56" i="15"/>
  <c r="EP165" i="27" s="1"/>
  <c r="CX56" i="15"/>
  <c r="EH56" i="15"/>
  <c r="EH165" i="27" s="1"/>
  <c r="CP56" i="15"/>
  <c r="DX56" i="15"/>
  <c r="DX165" i="27" s="1"/>
  <c r="CF56" i="15"/>
  <c r="EO56" i="15"/>
  <c r="EO165" i="27" s="1"/>
  <c r="CW56" i="15"/>
  <c r="EL56" i="15"/>
  <c r="EL165" i="27" s="1"/>
  <c r="CT56" i="15"/>
  <c r="CP73" i="15"/>
  <c r="EH73" i="15"/>
  <c r="EH182" i="27" s="1"/>
  <c r="BX73" i="15"/>
  <c r="DP73" i="15"/>
  <c r="DP182" i="27" s="1"/>
  <c r="CI73" i="15"/>
  <c r="EA73" i="15"/>
  <c r="EA182" i="27" s="1"/>
  <c r="CK73" i="15"/>
  <c r="EC73" i="15"/>
  <c r="EC182" i="27" s="1"/>
  <c r="CB73" i="15"/>
  <c r="DT73" i="15"/>
  <c r="DT182" i="27" s="1"/>
  <c r="DE54" i="15"/>
  <c r="EW54" i="15"/>
  <c r="EW163" i="27" s="1"/>
  <c r="CM54" i="15"/>
  <c r="EE54" i="15"/>
  <c r="EE163" i="27" s="1"/>
  <c r="CE54" i="15"/>
  <c r="DW54" i="15"/>
  <c r="DW163" i="27" s="1"/>
  <c r="BU54" i="15"/>
  <c r="DM54" i="15"/>
  <c r="DM163" i="27" s="1"/>
  <c r="BX54" i="15"/>
  <c r="DP54" i="15"/>
  <c r="DP163" i="27" s="1"/>
  <c r="DW49" i="15"/>
  <c r="DW158" i="27" s="1"/>
  <c r="CE49" i="15"/>
  <c r="BT49" i="15"/>
  <c r="DL49" i="15"/>
  <c r="DL158" i="27" s="1"/>
  <c r="DY49" i="15"/>
  <c r="DY158" i="27" s="1"/>
  <c r="CG49" i="15"/>
  <c r="DM49" i="15"/>
  <c r="DM158" i="27" s="1"/>
  <c r="BU49" i="15"/>
  <c r="CL49" i="15"/>
  <c r="ED49" i="15"/>
  <c r="ED158" i="27" s="1"/>
  <c r="DP63" i="15"/>
  <c r="DP172" i="27" s="1"/>
  <c r="BX63" i="15"/>
  <c r="EL63" i="15"/>
  <c r="EL172" i="27" s="1"/>
  <c r="CT63" i="15"/>
  <c r="DQ63" i="15"/>
  <c r="DQ172" i="27" s="1"/>
  <c r="BY63" i="15"/>
  <c r="DE63" i="15"/>
  <c r="EW63" i="15"/>
  <c r="EW172" i="27" s="1"/>
  <c r="CP63" i="15"/>
  <c r="EH63" i="15"/>
  <c r="EH172" i="27" s="1"/>
  <c r="CV50" i="15"/>
  <c r="EN50" i="15"/>
  <c r="EN159" i="27" s="1"/>
  <c r="BS50" i="15"/>
  <c r="DK50" i="15"/>
  <c r="DK159" i="27" s="1"/>
  <c r="BX50" i="15"/>
  <c r="DP50" i="15"/>
  <c r="DP159" i="27" s="1"/>
  <c r="CQ50" i="15"/>
  <c r="EI50" i="15"/>
  <c r="EI159" i="27" s="1"/>
  <c r="CJ50" i="15"/>
  <c r="EB50" i="15"/>
  <c r="EB159" i="27" s="1"/>
  <c r="ES57" i="15"/>
  <c r="ES166" i="27" s="1"/>
  <c r="DA57" i="15"/>
  <c r="EI57" i="15"/>
  <c r="EI166" i="27" s="1"/>
  <c r="CQ57" i="15"/>
  <c r="DX57" i="15"/>
  <c r="DX166" i="27" s="1"/>
  <c r="CF57" i="15"/>
  <c r="CM57" i="15"/>
  <c r="EE57" i="15"/>
  <c r="EE166" i="27" s="1"/>
  <c r="DU57" i="15"/>
  <c r="DU166" i="27" s="1"/>
  <c r="CC57" i="15"/>
  <c r="DS62" i="15"/>
  <c r="DS171" i="27" s="1"/>
  <c r="CA62" i="15"/>
  <c r="EG62" i="15"/>
  <c r="EG171" i="27" s="1"/>
  <c r="CO62" i="15"/>
  <c r="EL62" i="15"/>
  <c r="EL171" i="27" s="1"/>
  <c r="CT62" i="15"/>
  <c r="ER62" i="15"/>
  <c r="ER171" i="27" s="1"/>
  <c r="CZ62" i="15"/>
  <c r="CQ62" i="15"/>
  <c r="EI62" i="15"/>
  <c r="EI171" i="27" s="1"/>
  <c r="BX53" i="15"/>
  <c r="DP53" i="15"/>
  <c r="DP162" i="27" s="1"/>
  <c r="BU53" i="15"/>
  <c r="DM53" i="15"/>
  <c r="DM162" i="27" s="1"/>
  <c r="DC53" i="15"/>
  <c r="EU53" i="15"/>
  <c r="EU162" i="27" s="1"/>
  <c r="CC53" i="15"/>
  <c r="DU53" i="15"/>
  <c r="DU162" i="27" s="1"/>
  <c r="BR53" i="15"/>
  <c r="DJ53" i="15"/>
  <c r="DJ162" i="27" s="1"/>
  <c r="EO69" i="15"/>
  <c r="EO178" i="27" s="1"/>
  <c r="CW69" i="15"/>
  <c r="CY69" i="15"/>
  <c r="EQ69" i="15"/>
  <c r="EQ178" i="27" s="1"/>
  <c r="EU69" i="15"/>
  <c r="EU178" i="27" s="1"/>
  <c r="DC69" i="15"/>
  <c r="DR69" i="15"/>
  <c r="DR178" i="27" s="1"/>
  <c r="BZ69" i="15"/>
  <c r="DT69" i="15"/>
  <c r="DT178" i="27" s="1"/>
  <c r="CB69" i="15"/>
  <c r="CX75" i="15"/>
  <c r="EP75" i="15"/>
  <c r="EP184" i="27" s="1"/>
  <c r="BW75" i="15"/>
  <c r="DO75" i="15"/>
  <c r="DO184" i="27" s="1"/>
  <c r="CT75" i="15"/>
  <c r="EL75" i="15"/>
  <c r="EL184" i="27" s="1"/>
  <c r="CG75" i="15"/>
  <c r="DY75" i="15"/>
  <c r="DY184" i="27" s="1"/>
  <c r="BU75" i="15"/>
  <c r="DM75" i="15"/>
  <c r="DM184" i="27" s="1"/>
  <c r="CC60" i="15"/>
  <c r="DU60" i="15"/>
  <c r="DU169" i="27" s="1"/>
  <c r="CU60" i="15"/>
  <c r="EM60" i="15"/>
  <c r="EM169" i="27" s="1"/>
  <c r="DA60" i="15"/>
  <c r="ES60" i="15"/>
  <c r="ES169" i="27" s="1"/>
  <c r="CY60" i="15"/>
  <c r="EQ60" i="15"/>
  <c r="EQ169" i="27" s="1"/>
  <c r="CV60" i="15"/>
  <c r="EN60" i="15"/>
  <c r="EN169" i="27" s="1"/>
  <c r="EH71" i="15"/>
  <c r="EH180" i="27" s="1"/>
  <c r="CP71" i="15"/>
  <c r="ET71" i="15"/>
  <c r="ET180" i="27" s="1"/>
  <c r="DB71" i="15"/>
  <c r="EC71" i="15"/>
  <c r="EC180" i="27" s="1"/>
  <c r="CK71" i="15"/>
  <c r="CA71" i="15"/>
  <c r="DS71" i="15"/>
  <c r="DS180" i="27" s="1"/>
  <c r="BV71" i="15"/>
  <c r="DN71" i="15"/>
  <c r="DN180" i="27" s="1"/>
  <c r="CM61" i="15"/>
  <c r="EE61" i="15"/>
  <c r="EE170" i="27" s="1"/>
  <c r="DR61" i="15"/>
  <c r="DR170" i="27" s="1"/>
  <c r="BZ61" i="15"/>
  <c r="DW61" i="15"/>
  <c r="DW170" i="27" s="1"/>
  <c r="CE61" i="15"/>
  <c r="EI61" i="15"/>
  <c r="EI170" i="27" s="1"/>
  <c r="CQ61" i="15"/>
  <c r="ES61" i="15"/>
  <c r="ES170" i="27" s="1"/>
  <c r="DA61" i="15"/>
  <c r="BX72" i="15"/>
  <c r="DP72" i="15"/>
  <c r="DP181" i="27" s="1"/>
  <c r="CJ72" i="15"/>
  <c r="EB72" i="15"/>
  <c r="EB181" i="27" s="1"/>
  <c r="CM72" i="15"/>
  <c r="EE72" i="15"/>
  <c r="EE181" i="27" s="1"/>
  <c r="CT72" i="15"/>
  <c r="EL72" i="15"/>
  <c r="EL181" i="27" s="1"/>
  <c r="CV72" i="15"/>
  <c r="EN72" i="15"/>
  <c r="EN181" i="27" s="1"/>
  <c r="BZ74" i="15"/>
  <c r="DR74" i="15"/>
  <c r="DR183" i="27" s="1"/>
  <c r="BU74" i="15"/>
  <c r="DM74" i="15"/>
  <c r="DM183" i="27" s="1"/>
  <c r="DD74" i="15"/>
  <c r="EV74" i="15"/>
  <c r="EV183" i="27" s="1"/>
  <c r="EU74" i="15"/>
  <c r="EU183" i="27" s="1"/>
  <c r="DC74" i="15"/>
  <c r="DE74" i="15"/>
  <c r="EW74" i="15"/>
  <c r="EW183" i="27" s="1"/>
  <c r="DN65" i="15"/>
  <c r="DN174" i="27" s="1"/>
  <c r="BV65" i="15"/>
  <c r="CS65" i="15"/>
  <c r="EK65" i="15"/>
  <c r="EK174" i="27" s="1"/>
  <c r="CY65" i="15"/>
  <c r="EQ65" i="15"/>
  <c r="EQ174" i="27" s="1"/>
  <c r="DO65" i="15"/>
  <c r="DO174" i="27" s="1"/>
  <c r="BW65" i="15"/>
  <c r="CL65" i="15"/>
  <c r="ED65" i="15"/>
  <c r="ED174" i="27" s="1"/>
  <c r="CT58" i="15"/>
  <c r="EL58" i="15"/>
  <c r="EL167" i="27" s="1"/>
  <c r="CZ58" i="15"/>
  <c r="ER58" i="15"/>
  <c r="ER167" i="27" s="1"/>
  <c r="BZ58" i="15"/>
  <c r="DR58" i="15"/>
  <c r="DR167" i="27" s="1"/>
  <c r="CK58" i="15"/>
  <c r="EC58" i="15"/>
  <c r="EC167" i="27" s="1"/>
  <c r="CA58" i="15"/>
  <c r="DS58" i="15"/>
  <c r="DS167" i="27" s="1"/>
  <c r="CX51" i="15"/>
  <c r="EP51" i="15"/>
  <c r="EP160" i="27" s="1"/>
  <c r="CO51" i="15"/>
  <c r="EG51" i="15"/>
  <c r="EG160" i="27" s="1"/>
  <c r="CI51" i="15"/>
  <c r="EA51" i="15"/>
  <c r="EA160" i="27" s="1"/>
  <c r="DB51" i="15"/>
  <c r="ET51" i="15"/>
  <c r="ET160" i="27" s="1"/>
  <c r="CF51" i="15"/>
  <c r="DX51" i="15"/>
  <c r="DX160" i="27" s="1"/>
  <c r="DU64" i="15"/>
  <c r="DU173" i="27" s="1"/>
  <c r="CC64" i="15"/>
  <c r="CO64" i="15"/>
  <c r="EG64" i="15"/>
  <c r="EG173" i="27" s="1"/>
  <c r="DC64" i="15"/>
  <c r="EU64" i="15"/>
  <c r="EU173" i="27" s="1"/>
  <c r="EW64" i="15"/>
  <c r="EW173" i="27" s="1"/>
  <c r="DE64" i="15"/>
  <c r="CW64" i="15"/>
  <c r="EO64" i="15"/>
  <c r="EO173" i="27" s="1"/>
  <c r="CA52" i="15"/>
  <c r="DS52" i="15"/>
  <c r="DS161" i="27" s="1"/>
  <c r="DC52" i="15"/>
  <c r="EU52" i="15"/>
  <c r="EU161" i="27" s="1"/>
  <c r="CH52" i="15"/>
  <c r="DZ52" i="15"/>
  <c r="DZ161" i="27" s="1"/>
  <c r="BY52" i="15"/>
  <c r="DQ52" i="15"/>
  <c r="DQ161" i="27" s="1"/>
  <c r="CZ52" i="15"/>
  <c r="ER52" i="15"/>
  <c r="ER161" i="27" s="1"/>
  <c r="DZ76" i="15"/>
  <c r="DZ185" i="27" s="1"/>
  <c r="CH76" i="15"/>
  <c r="BV76" i="15"/>
  <c r="DN76" i="15"/>
  <c r="DN185" i="27" s="1"/>
  <c r="EO76" i="15"/>
  <c r="EO185" i="27" s="1"/>
  <c r="CW76" i="15"/>
  <c r="BY76" i="15"/>
  <c r="DQ76" i="15"/>
  <c r="DQ185" i="27" s="1"/>
  <c r="EC76" i="15"/>
  <c r="EC185" i="27" s="1"/>
  <c r="CK76" i="15"/>
  <c r="DV66" i="15"/>
  <c r="DV175" i="27" s="1"/>
  <c r="CD66" i="15"/>
  <c r="CJ66" i="15"/>
  <c r="EB66" i="15"/>
  <c r="EB175" i="27" s="1"/>
  <c r="CP66" i="15"/>
  <c r="EH66" i="15"/>
  <c r="EH175" i="27" s="1"/>
  <c r="CG66" i="15"/>
  <c r="DY66" i="15"/>
  <c r="DY175" i="27" s="1"/>
  <c r="DQ66" i="15"/>
  <c r="DQ175" i="27" s="1"/>
  <c r="BY66" i="15"/>
  <c r="CH55" i="15"/>
  <c r="DZ55" i="15"/>
  <c r="DZ164" i="27" s="1"/>
  <c r="BX55" i="15"/>
  <c r="DP55" i="15"/>
  <c r="DP164" i="27" s="1"/>
  <c r="CA55" i="15"/>
  <c r="DS55" i="15"/>
  <c r="DS164" i="27" s="1"/>
  <c r="BU55" i="15"/>
  <c r="DM55" i="15"/>
  <c r="DM164" i="27" s="1"/>
  <c r="BV55" i="15"/>
  <c r="DN55" i="15"/>
  <c r="DN164" i="27" s="1"/>
  <c r="BY70" i="15"/>
  <c r="DQ70" i="15"/>
  <c r="DQ179" i="27" s="1"/>
  <c r="CC70" i="15"/>
  <c r="DU70" i="15"/>
  <c r="DU179" i="27" s="1"/>
  <c r="EQ70" i="15"/>
  <c r="EQ179" i="27" s="1"/>
  <c r="CY70" i="15"/>
  <c r="EN70" i="15"/>
  <c r="EN179" i="27" s="1"/>
  <c r="CV70" i="15"/>
  <c r="CA70" i="15"/>
  <c r="DS70" i="15"/>
  <c r="DS179" i="27" s="1"/>
  <c r="FK21" i="15"/>
  <c r="CH48" i="15"/>
  <c r="DZ48" i="15"/>
  <c r="DZ157" i="27" s="1"/>
  <c r="CO48" i="15"/>
  <c r="EG48" i="15"/>
  <c r="EG157" i="27" s="1"/>
  <c r="CD48" i="15"/>
  <c r="DV48" i="15"/>
  <c r="DV157" i="27" s="1"/>
  <c r="CR48" i="15"/>
  <c r="EJ48" i="15"/>
  <c r="EJ157" i="27" s="1"/>
  <c r="BZ48" i="15"/>
  <c r="DR48" i="15"/>
  <c r="DR157" i="27" s="1"/>
  <c r="EO59" i="15"/>
  <c r="EO168" i="27" s="1"/>
  <c r="CW59" i="15"/>
  <c r="DV59" i="15"/>
  <c r="DV168" i="27" s="1"/>
  <c r="CD59" i="15"/>
  <c r="DM59" i="15"/>
  <c r="DM168" i="27" s="1"/>
  <c r="BU59" i="15"/>
  <c r="DQ59" i="15"/>
  <c r="DQ168" i="27" s="1"/>
  <c r="BY59" i="15"/>
  <c r="EB59" i="15"/>
  <c r="EB168" i="27" s="1"/>
  <c r="CJ59" i="15"/>
  <c r="DM68" i="15"/>
  <c r="DM177" i="27" s="1"/>
  <c r="BU68" i="15"/>
  <c r="ER68" i="15"/>
  <c r="ER177" i="27" s="1"/>
  <c r="CZ68" i="15"/>
  <c r="DU68" i="15"/>
  <c r="DU177" i="27" s="1"/>
  <c r="CC68" i="15"/>
  <c r="CX68" i="15"/>
  <c r="EP68" i="15"/>
  <c r="EP177" i="27" s="1"/>
  <c r="EW68" i="15"/>
  <c r="EW177" i="27" s="1"/>
  <c r="DE68" i="15"/>
  <c r="DM67" i="15"/>
  <c r="DM176" i="27" s="1"/>
  <c r="BU67" i="15"/>
  <c r="DR67" i="15"/>
  <c r="DR176" i="27" s="1"/>
  <c r="BZ67" i="15"/>
  <c r="DX67" i="15"/>
  <c r="DX176" i="27" s="1"/>
  <c r="CF67" i="15"/>
  <c r="BW67" i="15"/>
  <c r="DO67" i="15"/>
  <c r="DO176" i="27" s="1"/>
  <c r="DJ67" i="15"/>
  <c r="DJ176" i="27" s="1"/>
  <c r="BR67" i="15"/>
  <c r="DL56" i="15"/>
  <c r="DL165" i="27" s="1"/>
  <c r="BT56" i="15"/>
  <c r="CB56" i="15"/>
  <c r="DT56" i="15"/>
  <c r="DT165" i="27" s="1"/>
  <c r="CH56" i="15"/>
  <c r="DZ56" i="15"/>
  <c r="DZ165" i="27" s="1"/>
  <c r="EU56" i="15"/>
  <c r="EU165" i="27" s="1"/>
  <c r="DC56" i="15"/>
  <c r="CK56" i="15"/>
  <c r="EC56" i="15"/>
  <c r="EC165" i="27" s="1"/>
  <c r="BZ73" i="15"/>
  <c r="DR73" i="15"/>
  <c r="DR182" i="27" s="1"/>
  <c r="CA73" i="15"/>
  <c r="DS73" i="15"/>
  <c r="DS182" i="27" s="1"/>
  <c r="DD73" i="15"/>
  <c r="EV73" i="15"/>
  <c r="EV182" i="27" s="1"/>
  <c r="BT73" i="15"/>
  <c r="DL73" i="15"/>
  <c r="DL182" i="27" s="1"/>
  <c r="CE73" i="15"/>
  <c r="DW73" i="15"/>
  <c r="DW182" i="27" s="1"/>
  <c r="CY54" i="15"/>
  <c r="EQ54" i="15"/>
  <c r="EQ163" i="27" s="1"/>
  <c r="CV54" i="15"/>
  <c r="EN54" i="15"/>
  <c r="EN163" i="27" s="1"/>
  <c r="CC54" i="15"/>
  <c r="DU54" i="15"/>
  <c r="DU163" i="27" s="1"/>
  <c r="CO54" i="15"/>
  <c r="EG54" i="15"/>
  <c r="EG163" i="27" s="1"/>
  <c r="CN54" i="15"/>
  <c r="EF54" i="15"/>
  <c r="EF163" i="27" s="1"/>
  <c r="DU49" i="15"/>
  <c r="DU158" i="27" s="1"/>
  <c r="CC49" i="15"/>
  <c r="CQ49" i="15"/>
  <c r="EI49" i="15"/>
  <c r="EI158" i="27" s="1"/>
  <c r="EA49" i="15"/>
  <c r="EA158" i="27" s="1"/>
  <c r="CI49" i="15"/>
  <c r="EO49" i="15"/>
  <c r="EO158" i="27" s="1"/>
  <c r="CW49" i="15"/>
  <c r="EM49" i="15"/>
  <c r="EM158" i="27" s="1"/>
  <c r="CU49" i="15"/>
  <c r="DR63" i="15"/>
  <c r="DR172" i="27" s="1"/>
  <c r="BZ63" i="15"/>
  <c r="ED63" i="15"/>
  <c r="ED172" i="27" s="1"/>
  <c r="CL63" i="15"/>
  <c r="CR63" i="15"/>
  <c r="EJ63" i="15"/>
  <c r="EJ172" i="27" s="1"/>
  <c r="EF63" i="15"/>
  <c r="EF172" i="27" s="1"/>
  <c r="CN63" i="15"/>
  <c r="EO63" i="15"/>
  <c r="EO172" i="27" s="1"/>
  <c r="CW63" i="15"/>
  <c r="CM50" i="15"/>
  <c r="EE50" i="15"/>
  <c r="EE159" i="27" s="1"/>
  <c r="DB50" i="15"/>
  <c r="ET50" i="15"/>
  <c r="ET159" i="27" s="1"/>
  <c r="CT50" i="15"/>
  <c r="EL50" i="15"/>
  <c r="EL159" i="27" s="1"/>
  <c r="CF50" i="15"/>
  <c r="DX50" i="15"/>
  <c r="DX159" i="27" s="1"/>
  <c r="CB50" i="15"/>
  <c r="DT50" i="15"/>
  <c r="DT159" i="27" s="1"/>
  <c r="EA57" i="15"/>
  <c r="EA166" i="27" s="1"/>
  <c r="CI57" i="15"/>
  <c r="DJ57" i="15"/>
  <c r="DJ166" i="27" s="1"/>
  <c r="BR57" i="15"/>
  <c r="DQ57" i="15"/>
  <c r="DQ166" i="27" s="1"/>
  <c r="BY57" i="15"/>
  <c r="EO57" i="15"/>
  <c r="EO166" i="27" s="1"/>
  <c r="CW57" i="15"/>
  <c r="ET57" i="15"/>
  <c r="ET166" i="27" s="1"/>
  <c r="DB57" i="15"/>
  <c r="EK62" i="15"/>
  <c r="EK171" i="27" s="1"/>
  <c r="CS62" i="15"/>
  <c r="BS62" i="15"/>
  <c r="DK62" i="15"/>
  <c r="DK171" i="27" s="1"/>
  <c r="ED62" i="15"/>
  <c r="ED171" i="27" s="1"/>
  <c r="CL62" i="15"/>
  <c r="DV62" i="15"/>
  <c r="DV171" i="27" s="1"/>
  <c r="CD62" i="15"/>
  <c r="CI62" i="15"/>
  <c r="EA62" i="15"/>
  <c r="EA171" i="27" s="1"/>
  <c r="CY53" i="15"/>
  <c r="EQ53" i="15"/>
  <c r="EQ162" i="27" s="1"/>
  <c r="CG53" i="15"/>
  <c r="DY53" i="15"/>
  <c r="DY162" i="27" s="1"/>
  <c r="CJ53" i="15"/>
  <c r="EB53" i="15"/>
  <c r="EB162" i="27" s="1"/>
  <c r="CO53" i="15"/>
  <c r="EG53" i="15"/>
  <c r="EG162" i="27" s="1"/>
  <c r="CS53" i="15"/>
  <c r="EK53" i="15"/>
  <c r="EK162" i="27" s="1"/>
  <c r="DS69" i="15"/>
  <c r="DS178" i="27" s="1"/>
  <c r="CA69" i="15"/>
  <c r="CD69" i="15"/>
  <c r="DV69" i="15"/>
  <c r="DV178" i="27" s="1"/>
  <c r="EV69" i="15"/>
  <c r="EV178" i="27" s="1"/>
  <c r="DD69" i="15"/>
  <c r="EN69" i="15"/>
  <c r="EN178" i="27" s="1"/>
  <c r="CV69" i="15"/>
  <c r="EM69" i="15"/>
  <c r="EM178" i="27" s="1"/>
  <c r="CU69" i="15"/>
  <c r="DE75" i="15"/>
  <c r="EW75" i="15"/>
  <c r="EW184" i="27" s="1"/>
  <c r="BR75" i="15"/>
  <c r="DJ75" i="15"/>
  <c r="DJ184" i="27" s="1"/>
  <c r="CS75" i="15"/>
  <c r="EK75" i="15"/>
  <c r="EK184" i="27" s="1"/>
  <c r="CU75" i="15"/>
  <c r="EM75" i="15"/>
  <c r="EM184" i="27" s="1"/>
  <c r="DB75" i="15"/>
  <c r="ET75" i="15"/>
  <c r="ET184" i="27" s="1"/>
  <c r="CH60" i="15"/>
  <c r="DZ60" i="15"/>
  <c r="DZ169" i="27" s="1"/>
  <c r="BU60" i="15"/>
  <c r="DM60" i="15"/>
  <c r="DM169" i="27" s="1"/>
  <c r="CW60" i="15"/>
  <c r="EO60" i="15"/>
  <c r="EO169" i="27" s="1"/>
  <c r="DE60" i="15"/>
  <c r="EW60" i="15"/>
  <c r="EW169" i="27" s="1"/>
  <c r="CF60" i="15"/>
  <c r="DX60" i="15"/>
  <c r="DX169" i="27" s="1"/>
  <c r="CE71" i="15"/>
  <c r="DW71" i="15"/>
  <c r="DW180" i="27" s="1"/>
  <c r="CL71" i="15"/>
  <c r="ED71" i="15"/>
  <c r="ED180" i="27" s="1"/>
  <c r="DV71" i="15"/>
  <c r="DV180" i="27" s="1"/>
  <c r="CD71" i="15"/>
  <c r="BZ71" i="15"/>
  <c r="DR71" i="15"/>
  <c r="DR180" i="27" s="1"/>
  <c r="CS71" i="15"/>
  <c r="EK71" i="15"/>
  <c r="EK180" i="27" s="1"/>
  <c r="BW61" i="15"/>
  <c r="DO61" i="15"/>
  <c r="DO170" i="27" s="1"/>
  <c r="CI61" i="15"/>
  <c r="EA61" i="15"/>
  <c r="EA170" i="27" s="1"/>
  <c r="EJ61" i="15"/>
  <c r="EJ170" i="27" s="1"/>
  <c r="CR61" i="15"/>
  <c r="CN61" i="15"/>
  <c r="EF61" i="15"/>
  <c r="EF170" i="27" s="1"/>
  <c r="ER61" i="15"/>
  <c r="ER170" i="27" s="1"/>
  <c r="CZ61" i="15"/>
  <c r="DM72" i="15"/>
  <c r="DM181" i="27" s="1"/>
  <c r="BU72" i="15"/>
  <c r="CB72" i="15"/>
  <c r="DT72" i="15"/>
  <c r="DT181" i="27" s="1"/>
  <c r="CW72" i="15"/>
  <c r="EO72" i="15"/>
  <c r="EO181" i="27" s="1"/>
  <c r="CP72" i="15"/>
  <c r="EH72" i="15"/>
  <c r="EH181" i="27" s="1"/>
  <c r="BS72" i="15"/>
  <c r="DK72" i="15"/>
  <c r="DK181" i="27" s="1"/>
  <c r="CV74" i="15"/>
  <c r="EN74" i="15"/>
  <c r="EN183" i="27" s="1"/>
  <c r="BT74" i="15"/>
  <c r="DL74" i="15"/>
  <c r="DL183" i="27" s="1"/>
  <c r="DB74" i="15"/>
  <c r="ET74" i="15"/>
  <c r="ET183" i="27" s="1"/>
  <c r="EH74" i="15"/>
  <c r="EH183" i="27" s="1"/>
  <c r="CP74" i="15"/>
  <c r="CO74" i="15"/>
  <c r="EG74" i="15"/>
  <c r="EG183" i="27" s="1"/>
  <c r="CI65" i="15"/>
  <c r="EA65" i="15"/>
  <c r="EA174" i="27" s="1"/>
  <c r="CR65" i="15"/>
  <c r="EJ65" i="15"/>
  <c r="EJ174" i="27" s="1"/>
  <c r="EG65" i="15"/>
  <c r="EG174" i="27" s="1"/>
  <c r="CO65" i="15"/>
  <c r="CW65" i="15"/>
  <c r="EO65" i="15"/>
  <c r="EO174" i="27" s="1"/>
  <c r="CU65" i="15"/>
  <c r="EM65" i="15"/>
  <c r="EM174" i="27" s="1"/>
  <c r="BU58" i="15"/>
  <c r="DM58" i="15"/>
  <c r="DM167" i="27" s="1"/>
  <c r="DA58" i="15"/>
  <c r="ES58" i="15"/>
  <c r="ES167" i="27" s="1"/>
  <c r="CN58" i="15"/>
  <c r="EF58" i="15"/>
  <c r="EF167" i="27" s="1"/>
  <c r="CX58" i="15"/>
  <c r="EP58" i="15"/>
  <c r="EP167" i="27" s="1"/>
  <c r="CV58" i="15"/>
  <c r="EN58" i="15"/>
  <c r="EN167" i="27" s="1"/>
  <c r="DD51" i="15"/>
  <c r="EV51" i="15"/>
  <c r="EV160" i="27" s="1"/>
  <c r="CW51" i="15"/>
  <c r="EO51" i="15"/>
  <c r="EO160" i="27" s="1"/>
  <c r="CY51" i="15"/>
  <c r="EQ51" i="15"/>
  <c r="EQ160" i="27" s="1"/>
  <c r="CN51" i="15"/>
  <c r="EF51" i="15"/>
  <c r="EF160" i="27" s="1"/>
  <c r="CQ51" i="15"/>
  <c r="EI51" i="15"/>
  <c r="EI160" i="27" s="1"/>
  <c r="BT64" i="15"/>
  <c r="DL64" i="15"/>
  <c r="DL173" i="27" s="1"/>
  <c r="DM64" i="15"/>
  <c r="DM173" i="27" s="1"/>
  <c r="BU64" i="15"/>
  <c r="CB64" i="15"/>
  <c r="DT64" i="15"/>
  <c r="DT173" i="27" s="1"/>
  <c r="DS64" i="15"/>
  <c r="DS173" i="27" s="1"/>
  <c r="CA64" i="15"/>
  <c r="CE64" i="15"/>
  <c r="DW64" i="15"/>
  <c r="DW173" i="27" s="1"/>
  <c r="CY52" i="15"/>
  <c r="EQ52" i="15"/>
  <c r="EQ161" i="27" s="1"/>
  <c r="CI52" i="15"/>
  <c r="EA52" i="15"/>
  <c r="EA161" i="27" s="1"/>
  <c r="CB52" i="15"/>
  <c r="DT52" i="15"/>
  <c r="DT161" i="27" s="1"/>
  <c r="DA52" i="15"/>
  <c r="ES52" i="15"/>
  <c r="ES161" i="27" s="1"/>
  <c r="CU52" i="15"/>
  <c r="EM52" i="15"/>
  <c r="EM161" i="27" s="1"/>
  <c r="CG76" i="15"/>
  <c r="DY76" i="15"/>
  <c r="DY185" i="27" s="1"/>
  <c r="EU76" i="15"/>
  <c r="EU185" i="27" s="1"/>
  <c r="DC76" i="15"/>
  <c r="CP76" i="15"/>
  <c r="EH76" i="15"/>
  <c r="EH185" i="27" s="1"/>
  <c r="EL76" i="15"/>
  <c r="EL185" i="27" s="1"/>
  <c r="CT76" i="15"/>
  <c r="DA76" i="15"/>
  <c r="ES76" i="15"/>
  <c r="ES185" i="27" s="1"/>
  <c r="BV66" i="15"/>
  <c r="DN66" i="15"/>
  <c r="DN175" i="27" s="1"/>
  <c r="EO66" i="15"/>
  <c r="EO175" i="27" s="1"/>
  <c r="CW66" i="15"/>
  <c r="BX66" i="15"/>
  <c r="DP66" i="15"/>
  <c r="DP175" i="27" s="1"/>
  <c r="DK66" i="15"/>
  <c r="DK175" i="27" s="1"/>
  <c r="BS66" i="15"/>
  <c r="CR66" i="15"/>
  <c r="EJ66" i="15"/>
  <c r="EJ175" i="27" s="1"/>
  <c r="EM55" i="15"/>
  <c r="EM164" i="27" s="1"/>
  <c r="CU55" i="15"/>
  <c r="BW55" i="15"/>
  <c r="DO55" i="15"/>
  <c r="DO164" i="27" s="1"/>
  <c r="CQ55" i="15"/>
  <c r="EI55" i="15"/>
  <c r="EI164" i="27" s="1"/>
  <c r="DA55" i="15"/>
  <c r="ES55" i="15"/>
  <c r="ES164" i="27" s="1"/>
  <c r="BZ55" i="15"/>
  <c r="DR55" i="15"/>
  <c r="DR164" i="27" s="1"/>
  <c r="CZ70" i="15"/>
  <c r="ER70" i="15"/>
  <c r="ER179" i="27" s="1"/>
  <c r="EH70" i="15"/>
  <c r="EH179" i="27" s="1"/>
  <c r="CP70" i="15"/>
  <c r="CR70" i="15"/>
  <c r="EJ70" i="15"/>
  <c r="EJ179" i="27" s="1"/>
  <c r="DY70" i="15"/>
  <c r="DY179" i="27" s="1"/>
  <c r="CG70" i="15"/>
  <c r="ES70" i="15"/>
  <c r="ES179" i="27" s="1"/>
  <c r="DA70" i="15"/>
  <c r="CF48" i="15"/>
  <c r="DX48" i="15"/>
  <c r="DX157" i="27" s="1"/>
  <c r="BR48" i="15"/>
  <c r="DJ48" i="15"/>
  <c r="DJ157" i="27" s="1"/>
  <c r="DB48" i="15"/>
  <c r="ET48" i="15"/>
  <c r="ET157" i="27" s="1"/>
  <c r="CL48" i="15"/>
  <c r="ED48" i="15"/>
  <c r="ED157" i="27" s="1"/>
  <c r="CZ48" i="15"/>
  <c r="ER48" i="15"/>
  <c r="ER157" i="27" s="1"/>
  <c r="EW59" i="15"/>
  <c r="EW168" i="27" s="1"/>
  <c r="DE59" i="15"/>
  <c r="DK59" i="15"/>
  <c r="DK168" i="27" s="1"/>
  <c r="BS59" i="15"/>
  <c r="ET59" i="15"/>
  <c r="ET168" i="27" s="1"/>
  <c r="DB59" i="15"/>
  <c r="EP59" i="15"/>
  <c r="EP168" i="27" s="1"/>
  <c r="CX59" i="15"/>
  <c r="DP59" i="15"/>
  <c r="DP168" i="27" s="1"/>
  <c r="BX59" i="15"/>
  <c r="CT68" i="15"/>
  <c r="EL68" i="15"/>
  <c r="EL177" i="27" s="1"/>
  <c r="CD68" i="15"/>
  <c r="DV68" i="15"/>
  <c r="DV177" i="27" s="1"/>
  <c r="DL68" i="15"/>
  <c r="DL177" i="27" s="1"/>
  <c r="BT68" i="15"/>
  <c r="CU68" i="15"/>
  <c r="EM68" i="15"/>
  <c r="EM177" i="27" s="1"/>
  <c r="DR68" i="15"/>
  <c r="DR177" i="27" s="1"/>
  <c r="BZ68" i="15"/>
  <c r="EI67" i="15"/>
  <c r="EI176" i="27" s="1"/>
  <c r="CQ67" i="15"/>
  <c r="CU67" i="15"/>
  <c r="EM67" i="15"/>
  <c r="EM176" i="27" s="1"/>
  <c r="DC67" i="15"/>
  <c r="EU67" i="15"/>
  <c r="EU176" i="27" s="1"/>
  <c r="EQ67" i="15"/>
  <c r="EQ176" i="27" s="1"/>
  <c r="CY67" i="15"/>
  <c r="ES67" i="15"/>
  <c r="ES176" i="27" s="1"/>
  <c r="DA67" i="15"/>
  <c r="DY56" i="15"/>
  <c r="DY165" i="27" s="1"/>
  <c r="CG56" i="15"/>
  <c r="EN56" i="15"/>
  <c r="EN165" i="27" s="1"/>
  <c r="CV56" i="15"/>
  <c r="EQ56" i="15"/>
  <c r="EQ165" i="27" s="1"/>
  <c r="CY56" i="15"/>
  <c r="CR56" i="15"/>
  <c r="EJ56" i="15"/>
  <c r="EJ165" i="27" s="1"/>
  <c r="DQ56" i="15"/>
  <c r="DQ165" i="27" s="1"/>
  <c r="BY56" i="15"/>
  <c r="CV73" i="15"/>
  <c r="EN73" i="15"/>
  <c r="EN182" i="27" s="1"/>
  <c r="CG73" i="15"/>
  <c r="DY73" i="15"/>
  <c r="DY182" i="27" s="1"/>
  <c r="DA73" i="15"/>
  <c r="ES73" i="15"/>
  <c r="ES182" i="27" s="1"/>
  <c r="CX73" i="15"/>
  <c r="EP73" i="15"/>
  <c r="EP182" i="27" s="1"/>
  <c r="CT73" i="15"/>
  <c r="EL73" i="15"/>
  <c r="EL182" i="27" s="1"/>
  <c r="CD54" i="15"/>
  <c r="DV54" i="15"/>
  <c r="DV163" i="27" s="1"/>
  <c r="CH54" i="15"/>
  <c r="DZ54" i="15"/>
  <c r="DZ163" i="27" s="1"/>
  <c r="BW54" i="15"/>
  <c r="DO54" i="15"/>
  <c r="DO163" i="27" s="1"/>
  <c r="CI54" i="15"/>
  <c r="EA54" i="15"/>
  <c r="EA163" i="27" s="1"/>
  <c r="CZ54" i="15"/>
  <c r="ER54" i="15"/>
  <c r="ER163" i="27" s="1"/>
  <c r="DT49" i="15"/>
  <c r="DT158" i="27" s="1"/>
  <c r="CB49" i="15"/>
  <c r="CN49" i="15"/>
  <c r="EF49" i="15"/>
  <c r="EF158" i="27" s="1"/>
  <c r="DQ49" i="15"/>
  <c r="DQ158" i="27" s="1"/>
  <c r="BY49" i="15"/>
  <c r="BW49" i="15"/>
  <c r="DO49" i="15"/>
  <c r="DO158" i="27" s="1"/>
  <c r="DK49" i="15"/>
  <c r="DK158" i="27" s="1"/>
  <c r="BS49" i="15"/>
  <c r="DY63" i="15"/>
  <c r="DY172" i="27" s="1"/>
  <c r="CG63" i="15"/>
  <c r="BU63" i="15"/>
  <c r="DM63" i="15"/>
  <c r="DM172" i="27" s="1"/>
  <c r="EN63" i="15"/>
  <c r="EN172" i="27" s="1"/>
  <c r="CV63" i="15"/>
  <c r="EB63" i="15"/>
  <c r="EB172" i="27" s="1"/>
  <c r="CJ63" i="15"/>
  <c r="DN63" i="15"/>
  <c r="DN172" i="27" s="1"/>
  <c r="BV63" i="15"/>
  <c r="CP50" i="15"/>
  <c r="EH50" i="15"/>
  <c r="EH159" i="27" s="1"/>
  <c r="CD50" i="15"/>
  <c r="DV50" i="15"/>
  <c r="DV159" i="27" s="1"/>
  <c r="BU50" i="15"/>
  <c r="DM50" i="15"/>
  <c r="DM159" i="27" s="1"/>
  <c r="CL50" i="15"/>
  <c r="ED50" i="15"/>
  <c r="ED159" i="27" s="1"/>
  <c r="CK50" i="15"/>
  <c r="EC50" i="15"/>
  <c r="EC159" i="27" s="1"/>
  <c r="DC57" i="15"/>
  <c r="EU57" i="15"/>
  <c r="EU166" i="27" s="1"/>
  <c r="EH57" i="15"/>
  <c r="EH166" i="27" s="1"/>
  <c r="CP57" i="15"/>
  <c r="DV57" i="15"/>
  <c r="DV166" i="27" s="1"/>
  <c r="CD57" i="15"/>
  <c r="CL57" i="15"/>
  <c r="ED57" i="15"/>
  <c r="ED166" i="27" s="1"/>
  <c r="EQ57" i="15"/>
  <c r="EQ166" i="27" s="1"/>
  <c r="CY57" i="15"/>
  <c r="BY62" i="15"/>
  <c r="DQ62" i="15"/>
  <c r="DQ171" i="27" s="1"/>
  <c r="DN62" i="15"/>
  <c r="DN171" i="27" s="1"/>
  <c r="BV62" i="15"/>
  <c r="DM62" i="15"/>
  <c r="DM171" i="27" s="1"/>
  <c r="BU62" i="15"/>
  <c r="DB62" i="15"/>
  <c r="ET62" i="15"/>
  <c r="ET171" i="27" s="1"/>
  <c r="EV62" i="15"/>
  <c r="EV171" i="27" s="1"/>
  <c r="DD62" i="15"/>
  <c r="CB53" i="15"/>
  <c r="DT53" i="15"/>
  <c r="DT162" i="27" s="1"/>
  <c r="BT53" i="15"/>
  <c r="DL53" i="15"/>
  <c r="DL162" i="27" s="1"/>
  <c r="BS69" i="15"/>
  <c r="DK69" i="15"/>
  <c r="DK178" i="27" s="1"/>
  <c r="CL69" i="15"/>
  <c r="ED69" i="15"/>
  <c r="ED178" i="27" s="1"/>
  <c r="BS75" i="15"/>
  <c r="DK75" i="15"/>
  <c r="DK184" i="27" s="1"/>
  <c r="CR75" i="15"/>
  <c r="EJ75" i="15"/>
  <c r="EJ184" i="27" s="1"/>
  <c r="BZ60" i="15"/>
  <c r="DR60" i="15"/>
  <c r="DR169" i="27" s="1"/>
  <c r="CA60" i="15"/>
  <c r="DS60" i="15"/>
  <c r="DS169" i="27" s="1"/>
  <c r="CS60" i="15"/>
  <c r="EK60" i="15"/>
  <c r="EK169" i="27" s="1"/>
  <c r="CT60" i="15"/>
  <c r="EL60" i="15"/>
  <c r="EL169" i="27" s="1"/>
  <c r="BV60" i="15"/>
  <c r="DN60" i="15"/>
  <c r="DN169" i="27" s="1"/>
  <c r="BY71" i="15"/>
  <c r="DQ71" i="15"/>
  <c r="DQ180" i="27" s="1"/>
  <c r="BX71" i="15"/>
  <c r="DP71" i="15"/>
  <c r="DP180" i="27" s="1"/>
  <c r="EA71" i="15"/>
  <c r="EA180" i="27" s="1"/>
  <c r="CI71" i="15"/>
  <c r="CF71" i="15"/>
  <c r="DX71" i="15"/>
  <c r="DX180" i="27" s="1"/>
  <c r="EE71" i="15"/>
  <c r="EE180" i="27" s="1"/>
  <c r="CM71" i="15"/>
  <c r="CX61" i="15"/>
  <c r="EP61" i="15"/>
  <c r="EP170" i="27" s="1"/>
  <c r="CH61" i="15"/>
  <c r="DZ61" i="15"/>
  <c r="DZ170" i="27" s="1"/>
  <c r="CS61" i="15"/>
  <c r="EK61" i="15"/>
  <c r="EK170" i="27" s="1"/>
  <c r="DP61" i="15"/>
  <c r="DP170" i="27" s="1"/>
  <c r="BX61" i="15"/>
  <c r="CY61" i="15"/>
  <c r="EQ61" i="15"/>
  <c r="EQ170" i="27" s="1"/>
  <c r="CS72" i="15"/>
  <c r="EK72" i="15"/>
  <c r="EK181" i="27" s="1"/>
  <c r="CE72" i="15"/>
  <c r="DW72" i="15"/>
  <c r="DW181" i="27" s="1"/>
  <c r="CR72" i="15"/>
  <c r="EJ72" i="15"/>
  <c r="EJ181" i="27" s="1"/>
  <c r="CL72" i="15"/>
  <c r="ED72" i="15"/>
  <c r="ED181" i="27" s="1"/>
  <c r="CK72" i="15"/>
  <c r="EC72" i="15"/>
  <c r="EC181" i="27" s="1"/>
  <c r="CY74" i="15"/>
  <c r="EQ74" i="15"/>
  <c r="EQ183" i="27" s="1"/>
  <c r="CH74" i="15"/>
  <c r="DZ74" i="15"/>
  <c r="DZ183" i="27" s="1"/>
  <c r="CX74" i="15"/>
  <c r="EP74" i="15"/>
  <c r="EP183" i="27" s="1"/>
  <c r="CW74" i="15"/>
  <c r="EO74" i="15"/>
  <c r="EO183" i="27" s="1"/>
  <c r="CL74" i="15"/>
  <c r="ED74" i="15"/>
  <c r="ED183" i="27" s="1"/>
  <c r="BX65" i="15"/>
  <c r="DP65" i="15"/>
  <c r="DP174" i="27" s="1"/>
  <c r="CD65" i="15"/>
  <c r="DV65" i="15"/>
  <c r="DV174" i="27" s="1"/>
  <c r="DJ65" i="15"/>
  <c r="DJ174" i="27" s="1"/>
  <c r="BR65" i="15"/>
  <c r="EF65" i="15"/>
  <c r="EF174" i="27" s="1"/>
  <c r="CN65" i="15"/>
  <c r="CQ65" i="15"/>
  <c r="EI65" i="15"/>
  <c r="EI174" i="27" s="1"/>
  <c r="CG58" i="15"/>
  <c r="DY58" i="15"/>
  <c r="DY167" i="27" s="1"/>
  <c r="BV58" i="15"/>
  <c r="DN58" i="15"/>
  <c r="DN167" i="27" s="1"/>
  <c r="CS58" i="15"/>
  <c r="EK58" i="15"/>
  <c r="EK167" i="27" s="1"/>
  <c r="CH58" i="15"/>
  <c r="DZ58" i="15"/>
  <c r="DZ167" i="27" s="1"/>
  <c r="CE58" i="15"/>
  <c r="DW58" i="15"/>
  <c r="DW167" i="27" s="1"/>
  <c r="CB51" i="15"/>
  <c r="DT51" i="15"/>
  <c r="DT160" i="27" s="1"/>
  <c r="CE51" i="15"/>
  <c r="DW51" i="15"/>
  <c r="DW160" i="27" s="1"/>
  <c r="DC51" i="15"/>
  <c r="EU51" i="15"/>
  <c r="EU160" i="27" s="1"/>
  <c r="BW51" i="15"/>
  <c r="DO51" i="15"/>
  <c r="DO160" i="27" s="1"/>
  <c r="DA51" i="15"/>
  <c r="ES51" i="15"/>
  <c r="ES160" i="27" s="1"/>
  <c r="DR64" i="15"/>
  <c r="DR173" i="27" s="1"/>
  <c r="BZ64" i="15"/>
  <c r="CF64" i="15"/>
  <c r="DX64" i="15"/>
  <c r="DX173" i="27" s="1"/>
  <c r="CH64" i="15"/>
  <c r="DZ64" i="15"/>
  <c r="DZ173" i="27" s="1"/>
  <c r="EV64" i="15"/>
  <c r="EV173" i="27" s="1"/>
  <c r="DD64" i="15"/>
  <c r="DQ64" i="15"/>
  <c r="DQ173" i="27" s="1"/>
  <c r="BY64" i="15"/>
  <c r="EK52" i="15"/>
  <c r="EK161" i="27" s="1"/>
  <c r="CS52" i="15"/>
  <c r="DD52" i="15"/>
  <c r="EV52" i="15"/>
  <c r="EV161" i="27" s="1"/>
  <c r="BV52" i="15"/>
  <c r="DN52" i="15"/>
  <c r="DN161" i="27" s="1"/>
  <c r="CD52" i="15"/>
  <c r="DV52" i="15"/>
  <c r="DV161" i="27" s="1"/>
  <c r="BS52" i="15"/>
  <c r="DK52" i="15"/>
  <c r="DK161" i="27" s="1"/>
  <c r="CM76" i="15"/>
  <c r="EE76" i="15"/>
  <c r="EE185" i="27" s="1"/>
  <c r="EP76" i="15"/>
  <c r="EP185" i="27" s="1"/>
  <c r="CX76" i="15"/>
  <c r="EG76" i="15"/>
  <c r="EG185" i="27" s="1"/>
  <c r="CO76" i="15"/>
  <c r="DS76" i="15"/>
  <c r="DS185" i="27" s="1"/>
  <c r="CA76" i="15"/>
  <c r="DJ76" i="15"/>
  <c r="DJ185" i="27" s="1"/>
  <c r="BR76" i="15"/>
  <c r="ED66" i="15"/>
  <c r="ED175" i="27" s="1"/>
  <c r="CL66" i="15"/>
  <c r="BT66" i="15"/>
  <c r="DL66" i="15"/>
  <c r="DL175" i="27" s="1"/>
  <c r="EM66" i="15"/>
  <c r="EM175" i="27" s="1"/>
  <c r="CU66" i="15"/>
  <c r="DJ66" i="15"/>
  <c r="DJ175" i="27" s="1"/>
  <c r="BR66" i="15"/>
  <c r="EF66" i="15"/>
  <c r="EF175" i="27" s="1"/>
  <c r="CN66" i="15"/>
  <c r="DC55" i="15"/>
  <c r="EU55" i="15"/>
  <c r="EU164" i="27" s="1"/>
  <c r="CE55" i="15"/>
  <c r="DW55" i="15"/>
  <c r="DW164" i="27" s="1"/>
  <c r="CS55" i="15"/>
  <c r="EK55" i="15"/>
  <c r="EK164" i="27" s="1"/>
  <c r="CN55" i="15"/>
  <c r="EF55" i="15"/>
  <c r="EF164" i="27" s="1"/>
  <c r="BT55" i="15"/>
  <c r="DL55" i="15"/>
  <c r="DL164" i="27" s="1"/>
  <c r="DR70" i="15"/>
  <c r="DR179" i="27" s="1"/>
  <c r="BZ70" i="15"/>
  <c r="DN70" i="15"/>
  <c r="DN179" i="27" s="1"/>
  <c r="BV70" i="15"/>
  <c r="DP70" i="15"/>
  <c r="DP179" i="27" s="1"/>
  <c r="BX70" i="15"/>
  <c r="EA70" i="15"/>
  <c r="EA179" i="27" s="1"/>
  <c r="CI70" i="15"/>
  <c r="DZ70" i="15"/>
  <c r="DZ179" i="27" s="1"/>
  <c r="CH70" i="15"/>
  <c r="CQ48" i="15"/>
  <c r="EI48" i="15"/>
  <c r="EI157" i="27" s="1"/>
  <c r="CU48" i="15"/>
  <c r="EM48" i="15"/>
  <c r="EM157" i="27" s="1"/>
  <c r="BS48" i="15"/>
  <c r="DK48" i="15"/>
  <c r="DK157" i="27" s="1"/>
  <c r="CJ48" i="15"/>
  <c r="EB48" i="15"/>
  <c r="EB157" i="27" s="1"/>
  <c r="CI48" i="15"/>
  <c r="EA48" i="15"/>
  <c r="EA157" i="27" s="1"/>
  <c r="DZ59" i="15"/>
  <c r="DZ168" i="27" s="1"/>
  <c r="CH59" i="15"/>
  <c r="BT59" i="15"/>
  <c r="DL59" i="15"/>
  <c r="DL168" i="27" s="1"/>
  <c r="CU59" i="15"/>
  <c r="EM59" i="15"/>
  <c r="EM168" i="27" s="1"/>
  <c r="CM59" i="15"/>
  <c r="EE59" i="15"/>
  <c r="EE168" i="27" s="1"/>
  <c r="DU59" i="15"/>
  <c r="DU168" i="27" s="1"/>
  <c r="CC59" i="15"/>
  <c r="EH68" i="15"/>
  <c r="EH177" i="27" s="1"/>
  <c r="CP68" i="15"/>
  <c r="DQ68" i="15"/>
  <c r="DQ177" i="27" s="1"/>
  <c r="BY68" i="15"/>
  <c r="EJ68" i="15"/>
  <c r="EJ177" i="27" s="1"/>
  <c r="CR68" i="15"/>
  <c r="DO68" i="15"/>
  <c r="DO177" i="27" s="1"/>
  <c r="BW68" i="15"/>
  <c r="CB68" i="15"/>
  <c r="DT68" i="15"/>
  <c r="DT177" i="27" s="1"/>
  <c r="ER67" i="15"/>
  <c r="ER176" i="27" s="1"/>
  <c r="CZ67" i="15"/>
  <c r="EO67" i="15"/>
  <c r="EO176" i="27" s="1"/>
  <c r="CW67" i="15"/>
  <c r="DT67" i="15"/>
  <c r="DT176" i="27" s="1"/>
  <c r="CB67" i="15"/>
  <c r="EP67" i="15"/>
  <c r="EP176" i="27" s="1"/>
  <c r="CX67" i="15"/>
  <c r="CN67" i="15"/>
  <c r="EF67" i="15"/>
  <c r="EF176" i="27" s="1"/>
  <c r="DK56" i="15"/>
  <c r="DK165" i="27" s="1"/>
  <c r="BS56" i="15"/>
  <c r="CZ56" i="15"/>
  <c r="ER56" i="15"/>
  <c r="ER165" i="27" s="1"/>
  <c r="DR56" i="15"/>
  <c r="DR165" i="27" s="1"/>
  <c r="BZ56" i="15"/>
  <c r="ED56" i="15"/>
  <c r="ED165" i="27" s="1"/>
  <c r="CL56" i="15"/>
  <c r="DV56" i="15"/>
  <c r="DV165" i="27" s="1"/>
  <c r="CD56" i="15"/>
  <c r="BS73" i="15"/>
  <c r="DK73" i="15"/>
  <c r="DK182" i="27" s="1"/>
  <c r="CU73" i="15"/>
  <c r="EM73" i="15"/>
  <c r="EM182" i="27" s="1"/>
  <c r="CH73" i="15"/>
  <c r="DZ73" i="15"/>
  <c r="DZ182" i="27" s="1"/>
  <c r="BR73" i="15"/>
  <c r="DJ73" i="15"/>
  <c r="DJ182" i="27" s="1"/>
  <c r="CJ73" i="15"/>
  <c r="EB73" i="15"/>
  <c r="EB182" i="27" s="1"/>
  <c r="DC54" i="15"/>
  <c r="EU54" i="15"/>
  <c r="EU163" i="27" s="1"/>
  <c r="BR54" i="15"/>
  <c r="DJ54" i="15"/>
  <c r="DJ163" i="27" s="1"/>
  <c r="BS54" i="15"/>
  <c r="DK54" i="15"/>
  <c r="DK163" i="27" s="1"/>
  <c r="CP54" i="15"/>
  <c r="EH54" i="15"/>
  <c r="EH163" i="27" s="1"/>
  <c r="CR54" i="15"/>
  <c r="EJ54" i="15"/>
  <c r="EJ163" i="27" s="1"/>
  <c r="DN49" i="15"/>
  <c r="DN158" i="27" s="1"/>
  <c r="BV49" i="15"/>
  <c r="EV49" i="15"/>
  <c r="EV158" i="27" s="1"/>
  <c r="DD49" i="15"/>
  <c r="EN49" i="15"/>
  <c r="EN158" i="27" s="1"/>
  <c r="CV49" i="15"/>
  <c r="ET49" i="15"/>
  <c r="ET158" i="27" s="1"/>
  <c r="DB49" i="15"/>
  <c r="DS49" i="15"/>
  <c r="DS158" i="27" s="1"/>
  <c r="CA49" i="15"/>
  <c r="DZ63" i="15"/>
  <c r="DZ172" i="27" s="1"/>
  <c r="CH63" i="15"/>
  <c r="DW63" i="15"/>
  <c r="DW172" i="27" s="1"/>
  <c r="CE63" i="15"/>
  <c r="DT63" i="15"/>
  <c r="DT172" i="27" s="1"/>
  <c r="CB63" i="15"/>
  <c r="CU63" i="15"/>
  <c r="EM63" i="15"/>
  <c r="EM172" i="27" s="1"/>
  <c r="BT63" i="15"/>
  <c r="DL63" i="15"/>
  <c r="DL172" i="27" s="1"/>
  <c r="CY50" i="15"/>
  <c r="EQ50" i="15"/>
  <c r="EQ159" i="27" s="1"/>
  <c r="DC50" i="15"/>
  <c r="EU50" i="15"/>
  <c r="EU159" i="27" s="1"/>
  <c r="CI50" i="15"/>
  <c r="EA50" i="15"/>
  <c r="EA159" i="27" s="1"/>
  <c r="BV50" i="15"/>
  <c r="DN50" i="15"/>
  <c r="DN159" i="27" s="1"/>
  <c r="CG50" i="15"/>
  <c r="DY50" i="15"/>
  <c r="DY159" i="27" s="1"/>
  <c r="CS57" i="15"/>
  <c r="EK57" i="15"/>
  <c r="EK166" i="27" s="1"/>
  <c r="EG57" i="15"/>
  <c r="EG166" i="27" s="1"/>
  <c r="CO57" i="15"/>
  <c r="DD57" i="15"/>
  <c r="EV57" i="15"/>
  <c r="EV166" i="27" s="1"/>
  <c r="DN57" i="15"/>
  <c r="DN166" i="27" s="1"/>
  <c r="BV57" i="15"/>
  <c r="DY57" i="15"/>
  <c r="DY166" i="27" s="1"/>
  <c r="CG57" i="15"/>
  <c r="DX62" i="15"/>
  <c r="DX171" i="27" s="1"/>
  <c r="CF62" i="15"/>
  <c r="DZ62" i="15"/>
  <c r="DZ171" i="27" s="1"/>
  <c r="CH62" i="15"/>
  <c r="EH62" i="15"/>
  <c r="EH171" i="27" s="1"/>
  <c r="CP62" i="15"/>
  <c r="CU62" i="15"/>
  <c r="EM62" i="15"/>
  <c r="EM171" i="27" s="1"/>
  <c r="DY62" i="15"/>
  <c r="DY171" i="27" s="1"/>
  <c r="CG62" i="15"/>
  <c r="HP53" i="26" l="1"/>
  <c r="GQ53" i="26"/>
  <c r="HY57" i="26"/>
  <c r="GR69" i="26"/>
  <c r="GR76" i="26"/>
  <c r="HU56" i="26"/>
  <c r="HP56" i="26"/>
  <c r="GW54" i="26"/>
  <c r="HH67" i="26"/>
  <c r="HO52" i="26"/>
  <c r="HA62" i="26"/>
  <c r="IA62" i="26"/>
  <c r="GX66" i="26"/>
  <c r="HR58" i="26"/>
  <c r="HU65" i="26"/>
  <c r="GZ71" i="26"/>
  <c r="HB71" i="26"/>
  <c r="GU48" i="26"/>
  <c r="HE59" i="26"/>
  <c r="HI60" i="26"/>
  <c r="IB74" i="26"/>
  <c r="HF74" i="26"/>
  <c r="HT51" i="26"/>
  <c r="GT63" i="26"/>
  <c r="HG70" i="26"/>
  <c r="HW72" i="26"/>
  <c r="HG72" i="26"/>
  <c r="HW50" i="26"/>
  <c r="HN55" i="26"/>
  <c r="GY64" i="26"/>
  <c r="GW73" i="26"/>
  <c r="GR73" i="26"/>
  <c r="HM49" i="26"/>
  <c r="HH61" i="26"/>
  <c r="GZ68" i="26"/>
  <c r="GX75" i="26"/>
  <c r="HW75" i="26"/>
  <c r="GY53" i="26"/>
  <c r="GQ57" i="26"/>
  <c r="HA57" i="26"/>
  <c r="HX69" i="26"/>
  <c r="IC76" i="26"/>
  <c r="GW56" i="26"/>
  <c r="HR54" i="26"/>
  <c r="GV54" i="26"/>
  <c r="HW67" i="26"/>
  <c r="GP52" i="26"/>
  <c r="GP62" i="26"/>
  <c r="HP66" i="26"/>
  <c r="GU66" i="26"/>
  <c r="GZ58" i="26"/>
  <c r="HZ65" i="26"/>
  <c r="GW71" i="26"/>
  <c r="GY48" i="26"/>
  <c r="GR48" i="26"/>
  <c r="GY59" i="26"/>
  <c r="GX60" i="26"/>
  <c r="GZ74" i="26"/>
  <c r="HH51" i="26"/>
  <c r="HR51" i="26"/>
  <c r="GQ63" i="26"/>
  <c r="HX70" i="26"/>
  <c r="GT72" i="26"/>
  <c r="HL50" i="26"/>
  <c r="HG50" i="26"/>
  <c r="HU55" i="26"/>
  <c r="HE64" i="26"/>
  <c r="FS296" i="27"/>
  <c r="KP296" i="27" s="1"/>
  <c r="GS296" i="27"/>
  <c r="LP296" i="27" s="1"/>
  <c r="GC296" i="27"/>
  <c r="KZ296" i="27" s="1"/>
  <c r="BX297" i="27"/>
  <c r="BW297" i="27" s="1"/>
  <c r="BP297" i="27" s="1"/>
  <c r="GB296" i="27"/>
  <c r="KY296" i="27" s="1"/>
  <c r="GR296" i="27"/>
  <c r="LO296" i="27" s="1"/>
  <c r="FJ296" i="27"/>
  <c r="KG296" i="27" s="1"/>
  <c r="GG296" i="27"/>
  <c r="LD296" i="27" s="1"/>
  <c r="GJ296" i="27"/>
  <c r="LG296" i="27" s="1"/>
  <c r="EX296" i="27"/>
  <c r="JU296" i="27" s="1"/>
  <c r="GK296" i="27"/>
  <c r="LH296" i="27" s="1"/>
  <c r="BR298" i="27"/>
  <c r="FN296" i="27"/>
  <c r="KK296" i="27" s="1"/>
  <c r="GH296" i="27"/>
  <c r="LE296" i="27" s="1"/>
  <c r="FC296" i="27"/>
  <c r="JZ296" i="27" s="1"/>
  <c r="EU296" i="27"/>
  <c r="JR296" i="27" s="1"/>
  <c r="GO296" i="27"/>
  <c r="LL296" i="27" s="1"/>
  <c r="ER296" i="27"/>
  <c r="JO296" i="27" s="1"/>
  <c r="GX296" i="27"/>
  <c r="LU296" i="27" s="1"/>
  <c r="GN296" i="27"/>
  <c r="LK296" i="27" s="1"/>
  <c r="GM296" i="27"/>
  <c r="LJ296" i="27" s="1"/>
  <c r="FO296" i="27"/>
  <c r="KL296" i="27" s="1"/>
  <c r="GL296" i="27"/>
  <c r="LI296" i="27" s="1"/>
  <c r="ES296" i="27"/>
  <c r="JP296" i="27" s="1"/>
  <c r="FP296" i="27"/>
  <c r="KM296" i="27" s="1"/>
  <c r="FU296" i="27"/>
  <c r="KR296" i="27" s="1"/>
  <c r="FG296" i="27"/>
  <c r="KD296" i="27" s="1"/>
  <c r="FI296" i="27"/>
  <c r="KF296" i="27" s="1"/>
  <c r="GT296" i="27"/>
  <c r="LQ296" i="27" s="1"/>
  <c r="EW296" i="27"/>
  <c r="JT296" i="27" s="1"/>
  <c r="FY296" i="27"/>
  <c r="KV296" i="27" s="1"/>
  <c r="GV296" i="27"/>
  <c r="LS296" i="27" s="1"/>
  <c r="FA296" i="27"/>
  <c r="JX296" i="27" s="1"/>
  <c r="ET296" i="27"/>
  <c r="JQ296" i="27" s="1"/>
  <c r="FL296" i="27"/>
  <c r="KI296" i="27" s="1"/>
  <c r="EZ296" i="27"/>
  <c r="JW296" i="27" s="1"/>
  <c r="EY296" i="27"/>
  <c r="JV296" i="27" s="1"/>
  <c r="FM296" i="27"/>
  <c r="KJ296" i="27" s="1"/>
  <c r="GW296" i="27"/>
  <c r="LT296" i="27" s="1"/>
  <c r="GA296" i="27"/>
  <c r="KX296" i="27" s="1"/>
  <c r="FR296" i="27"/>
  <c r="KO296" i="27" s="1"/>
  <c r="GQ296" i="27"/>
  <c r="LN296" i="27" s="1"/>
  <c r="FX296" i="27"/>
  <c r="KU296" i="27" s="1"/>
  <c r="GE296" i="27"/>
  <c r="LB296" i="27" s="1"/>
  <c r="BT297" i="27"/>
  <c r="FT296" i="27"/>
  <c r="KQ296" i="27" s="1"/>
  <c r="FE296" i="27"/>
  <c r="KB296" i="27" s="1"/>
  <c r="FF296" i="27"/>
  <c r="KC296" i="27" s="1"/>
  <c r="FW296" i="27"/>
  <c r="KT296" i="27" s="1"/>
  <c r="FQ296" i="27"/>
  <c r="KN296" i="27" s="1"/>
  <c r="GI296" i="27"/>
  <c r="LF296" i="27" s="1"/>
  <c r="FB296" i="27"/>
  <c r="JY296" i="27" s="1"/>
  <c r="FV296" i="27"/>
  <c r="KS296" i="27" s="1"/>
  <c r="FH296" i="27"/>
  <c r="KE296" i="27" s="1"/>
  <c r="FK296" i="27"/>
  <c r="KH296" i="27" s="1"/>
  <c r="GD296" i="27"/>
  <c r="LA296" i="27" s="1"/>
  <c r="GU296" i="27"/>
  <c r="LR296" i="27" s="1"/>
  <c r="FD296" i="27"/>
  <c r="KA296" i="27" s="1"/>
  <c r="FZ296" i="27"/>
  <c r="KW296" i="27" s="1"/>
  <c r="EQ296" i="27"/>
  <c r="JN296" i="27" s="1"/>
  <c r="GF296" i="27"/>
  <c r="LC296" i="27" s="1"/>
  <c r="GP296" i="27"/>
  <c r="LM296" i="27" s="1"/>
  <c r="EV296" i="27"/>
  <c r="JS296" i="27" s="1"/>
  <c r="GY60" i="32"/>
  <c r="HT296" i="27"/>
  <c r="ID296" i="27"/>
  <c r="IJ296" i="27"/>
  <c r="JG296" i="27"/>
  <c r="JB296" i="27"/>
  <c r="JE296" i="27"/>
  <c r="HL296" i="27"/>
  <c r="IK296" i="27"/>
  <c r="II296" i="27"/>
  <c r="HU296" i="27"/>
  <c r="IF296" i="27"/>
  <c r="HD296" i="27"/>
  <c r="IG296" i="27"/>
  <c r="JF296" i="27"/>
  <c r="IO296" i="27"/>
  <c r="HF296" i="27"/>
  <c r="JH296" i="27"/>
  <c r="HK296" i="27"/>
  <c r="HY296" i="27"/>
  <c r="IV296" i="27"/>
  <c r="JD296" i="27"/>
  <c r="IH296" i="27"/>
  <c r="IL296" i="27"/>
  <c r="IE296" i="27"/>
  <c r="HX296" i="27"/>
  <c r="HR296" i="27"/>
  <c r="HQ296" i="27"/>
  <c r="IU296" i="27"/>
  <c r="HV296" i="27"/>
  <c r="IT296" i="27"/>
  <c r="HJ296" i="27"/>
  <c r="HW296" i="27"/>
  <c r="HM296" i="27"/>
  <c r="HO296" i="27"/>
  <c r="IC296" i="27"/>
  <c r="IX296" i="27"/>
  <c r="JI296" i="27"/>
  <c r="HS296" i="27"/>
  <c r="IR296" i="27"/>
  <c r="HN296" i="27"/>
  <c r="JA296" i="27"/>
  <c r="IM296" i="27"/>
  <c r="IB296" i="27"/>
  <c r="JJ296" i="27"/>
  <c r="IA296" i="27"/>
  <c r="HG296" i="27"/>
  <c r="IW296" i="27"/>
  <c r="JC296" i="27"/>
  <c r="HE296" i="27"/>
  <c r="HI296" i="27"/>
  <c r="HZ296" i="27"/>
  <c r="IY296" i="27"/>
  <c r="IP296" i="27"/>
  <c r="IS296" i="27"/>
  <c r="IN296" i="27"/>
  <c r="IQ296" i="27"/>
  <c r="HC296" i="27"/>
  <c r="HH296" i="27"/>
  <c r="IZ296" i="27"/>
  <c r="HP296" i="27"/>
  <c r="CC396" i="27"/>
  <c r="BY396" i="27"/>
  <c r="BW397" i="27"/>
  <c r="GS75" i="32"/>
  <c r="BE21" i="27"/>
  <c r="BF21" i="27" s="1"/>
  <c r="BG21" i="27" s="1"/>
  <c r="BD22" i="27"/>
  <c r="BD23" i="27"/>
  <c r="BD59" i="27"/>
  <c r="BD24" i="27"/>
  <c r="BD60" i="27"/>
  <c r="BD25" i="27"/>
  <c r="BD61" i="27"/>
  <c r="BD26" i="27"/>
  <c r="BD27" i="27"/>
  <c r="BD28" i="27"/>
  <c r="HF61" i="26"/>
  <c r="HJ68" i="26"/>
  <c r="HU75" i="26"/>
  <c r="HB75" i="26"/>
  <c r="HN53" i="26"/>
  <c r="HZ57" i="26"/>
  <c r="HC69" i="26"/>
  <c r="HX76" i="26"/>
  <c r="GT76" i="26"/>
  <c r="GR56" i="26"/>
  <c r="GP54" i="26"/>
  <c r="HZ67" i="26"/>
  <c r="HH52" i="26"/>
  <c r="GU52" i="26"/>
  <c r="IB62" i="26"/>
  <c r="HM66" i="26"/>
  <c r="HS58" i="26"/>
  <c r="HF65" i="26"/>
  <c r="HS65" i="26"/>
  <c r="HR71" i="26"/>
  <c r="IA48" i="26"/>
  <c r="HH59" i="26"/>
  <c r="HJ60" i="26"/>
  <c r="GS60" i="26"/>
  <c r="HP74" i="26"/>
  <c r="IA51" i="26"/>
  <c r="HL54" i="33"/>
  <c r="GS61" i="33"/>
  <c r="HQ70" i="33"/>
  <c r="IE50" i="33"/>
  <c r="HH55" i="33"/>
  <c r="HG55" i="33"/>
  <c r="HY62" i="33"/>
  <c r="HJ75" i="33"/>
  <c r="HF49" i="33"/>
  <c r="HQ56" i="33"/>
  <c r="GV56" i="33"/>
  <c r="HT65" i="33"/>
  <c r="HX69" i="33"/>
  <c r="HJ51" i="33"/>
  <c r="HB57" i="33"/>
  <c r="IA57" i="33"/>
  <c r="HI66" i="33"/>
  <c r="GS74" i="33"/>
  <c r="HZ52" i="33"/>
  <c r="HT58" i="33"/>
  <c r="HF58" i="33"/>
  <c r="HJ68" i="33"/>
  <c r="GY76" i="33"/>
  <c r="HL63" i="33"/>
  <c r="GZ61" i="33"/>
  <c r="HP49" i="33"/>
  <c r="HH66" i="33"/>
  <c r="ID53" i="33"/>
  <c r="HQ53" i="33"/>
  <c r="GV64" i="33"/>
  <c r="HV72" i="33"/>
  <c r="HB59" i="33"/>
  <c r="HZ63" i="33"/>
  <c r="HN63" i="33"/>
  <c r="HX71" i="33"/>
  <c r="IC67" i="33"/>
  <c r="HU60" i="33"/>
  <c r="IA73" i="33"/>
  <c r="HO73" i="33"/>
  <c r="GV48" i="33"/>
  <c r="HB54" i="33"/>
  <c r="HY61" i="33"/>
  <c r="HM70" i="33"/>
  <c r="GR70" i="33"/>
  <c r="HA50" i="33"/>
  <c r="HU55" i="33"/>
  <c r="HB62" i="33"/>
  <c r="ID75" i="33"/>
  <c r="HY75" i="33"/>
  <c r="HS49" i="33"/>
  <c r="GU56" i="33"/>
  <c r="HR65" i="33"/>
  <c r="HJ69" i="33"/>
  <c r="HL69" i="33"/>
  <c r="HX51" i="33"/>
  <c r="GX57" i="33"/>
  <c r="GZ66" i="33"/>
  <c r="GX74" i="33"/>
  <c r="IA74" i="33"/>
  <c r="HJ52" i="33"/>
  <c r="ID58" i="33"/>
  <c r="ID68" i="33"/>
  <c r="HK76" i="33"/>
  <c r="GU76" i="33"/>
  <c r="GT72" i="33"/>
  <c r="HY59" i="33"/>
  <c r="HJ63" i="33"/>
  <c r="GS63" i="33"/>
  <c r="HT71" i="33"/>
  <c r="HD67" i="33"/>
  <c r="HA60" i="33"/>
  <c r="HK73" i="33"/>
  <c r="GW73" i="33"/>
  <c r="HQ48" i="33"/>
  <c r="HM54" i="33"/>
  <c r="GR61" i="33"/>
  <c r="HV70" i="33"/>
  <c r="HI70" i="33"/>
  <c r="HN50" i="33"/>
  <c r="HE55" i="33"/>
  <c r="HX62" i="33"/>
  <c r="HN75" i="33"/>
  <c r="HP75" i="33"/>
  <c r="HM49" i="33"/>
  <c r="GW56" i="33"/>
  <c r="GX65" i="33"/>
  <c r="HS69" i="33"/>
  <c r="GY69" i="33"/>
  <c r="HR51" i="33"/>
  <c r="HS57" i="33"/>
  <c r="HQ66" i="33"/>
  <c r="HX74" i="33"/>
  <c r="HZ74" i="33"/>
  <c r="HF52" i="33"/>
  <c r="HI58" i="33"/>
  <c r="GR68" i="33"/>
  <c r="HF72" i="33"/>
  <c r="HI60" i="33"/>
  <c r="HE70" i="33"/>
  <c r="HW75" i="33"/>
  <c r="IE57" i="33"/>
  <c r="HN58" i="33"/>
  <c r="HR67" i="33"/>
  <c r="GV54" i="33"/>
  <c r="HS62" i="33"/>
  <c r="HB69" i="33"/>
  <c r="HT52" i="33"/>
  <c r="HO71" i="33"/>
  <c r="HU54" i="33"/>
  <c r="HB75" i="33"/>
  <c r="ID69" i="33"/>
  <c r="IA52" i="33"/>
  <c r="HN53" i="33"/>
  <c r="IA53" i="33"/>
  <c r="HF64" i="33"/>
  <c r="HJ265" i="27"/>
  <c r="GU52" i="28"/>
  <c r="HT52" i="28"/>
  <c r="IA61" i="28"/>
  <c r="IG67" i="28"/>
  <c r="HO54" i="28"/>
  <c r="HU62" i="28"/>
  <c r="GU62" i="28"/>
  <c r="HJ69" i="28"/>
  <c r="HO56" i="28"/>
  <c r="HA63" i="28"/>
  <c r="HV72" i="28"/>
  <c r="HD72" i="28"/>
  <c r="HY48" i="28"/>
  <c r="HC55" i="28"/>
  <c r="HI64" i="28"/>
  <c r="HF71" i="28"/>
  <c r="GX71" i="28"/>
  <c r="HD49" i="28"/>
  <c r="HU57" i="28"/>
  <c r="HP65" i="28"/>
  <c r="HA75" i="28"/>
  <c r="GU75" i="28"/>
  <c r="HK51" i="28"/>
  <c r="HB59" i="28"/>
  <c r="GT66" i="28"/>
  <c r="HD76" i="28"/>
  <c r="HK76" i="28"/>
  <c r="HF50" i="28"/>
  <c r="HI60" i="28"/>
  <c r="ID68" i="28"/>
  <c r="HN74" i="28"/>
  <c r="GW74" i="28"/>
  <c r="HB53" i="28"/>
  <c r="IB58" i="28"/>
  <c r="HR70" i="28"/>
  <c r="HP73" i="28"/>
  <c r="HV73" i="28"/>
  <c r="GX52" i="28"/>
  <c r="HT61" i="28"/>
  <c r="HY67" i="28"/>
  <c r="GV54" i="28"/>
  <c r="GT54" i="28"/>
  <c r="IA62" i="28"/>
  <c r="IA69" i="28"/>
  <c r="IF56" i="28"/>
  <c r="HK63" i="28"/>
  <c r="HZ63" i="28"/>
  <c r="HT72" i="28"/>
  <c r="HU48" i="28"/>
  <c r="HE55" i="28"/>
  <c r="IC64" i="28"/>
  <c r="HN64" i="28"/>
  <c r="IC71" i="28"/>
  <c r="GV49" i="28"/>
  <c r="GV57" i="28"/>
  <c r="IG65" i="28"/>
  <c r="IC65" i="28"/>
  <c r="GY75" i="28"/>
  <c r="IB51" i="28"/>
  <c r="HL59" i="28"/>
  <c r="HL66" i="28"/>
  <c r="GU66" i="28"/>
  <c r="IA76" i="28"/>
  <c r="GZ50" i="28"/>
  <c r="HR60" i="28"/>
  <c r="HB68" i="28"/>
  <c r="GW68" i="28"/>
  <c r="HO74" i="28"/>
  <c r="HU53" i="28"/>
  <c r="HU58" i="28"/>
  <c r="HE70" i="28"/>
  <c r="GT70" i="28"/>
  <c r="HK73" i="28"/>
  <c r="HO52" i="28"/>
  <c r="GU61" i="28"/>
  <c r="HQ67" i="28"/>
  <c r="IC67" i="28"/>
  <c r="IF54" i="28"/>
  <c r="HR62" i="28"/>
  <c r="HI69" i="28"/>
  <c r="HB56" i="28"/>
  <c r="IA56" i="28"/>
  <c r="HN63" i="28"/>
  <c r="HI72" i="28"/>
  <c r="GV48" i="28"/>
  <c r="HW55" i="28"/>
  <c r="IA55" i="28"/>
  <c r="IG64" i="28"/>
  <c r="HD71" i="28"/>
  <c r="ID49" i="28"/>
  <c r="HO57" i="28"/>
  <c r="HZ57" i="28"/>
  <c r="IE65" i="28"/>
  <c r="HL75" i="28"/>
  <c r="HF51" i="28"/>
  <c r="HI265" i="27"/>
  <c r="IF265" i="27"/>
  <c r="IH265" i="27"/>
  <c r="JB265" i="27"/>
  <c r="IP265" i="27"/>
  <c r="HQ265" i="27"/>
  <c r="IE52" i="28"/>
  <c r="HM61" i="28"/>
  <c r="GU67" i="28"/>
  <c r="HG67" i="28"/>
  <c r="HH54" i="28"/>
  <c r="GZ62" i="28"/>
  <c r="HY69" i="28"/>
  <c r="IS265" i="27"/>
  <c r="HE265" i="27"/>
  <c r="JI265" i="27"/>
  <c r="JJ265" i="27"/>
  <c r="IR265" i="27"/>
  <c r="GS54" i="33"/>
  <c r="HG54" i="33"/>
  <c r="HS61" i="33"/>
  <c r="HT70" i="33"/>
  <c r="HE50" i="33"/>
  <c r="HX55" i="33"/>
  <c r="IB55" i="33"/>
  <c r="HN62" i="33"/>
  <c r="IB75" i="33"/>
  <c r="IC49" i="33"/>
  <c r="GT56" i="33"/>
  <c r="GZ56" i="33"/>
  <c r="HC65" i="33"/>
  <c r="HE69" i="33"/>
  <c r="GU51" i="33"/>
  <c r="HR57" i="33"/>
  <c r="GU57" i="33"/>
  <c r="GR66" i="33"/>
  <c r="HK74" i="33"/>
  <c r="GZ52" i="33"/>
  <c r="GW58" i="33"/>
  <c r="HV58" i="33"/>
  <c r="GU68" i="33"/>
  <c r="HQ76" i="33"/>
  <c r="GW63" i="33"/>
  <c r="HT61" i="33"/>
  <c r="HA56" i="33"/>
  <c r="HC74" i="33"/>
  <c r="HU53" i="33"/>
  <c r="HC64" i="33"/>
  <c r="IC64" i="33"/>
  <c r="HB72" i="33"/>
  <c r="GS59" i="33"/>
  <c r="HP63" i="33"/>
  <c r="HF71" i="33"/>
  <c r="HL71" i="33"/>
  <c r="HA67" i="33"/>
  <c r="GX60" i="33"/>
  <c r="HR73" i="33"/>
  <c r="IE48" i="33"/>
  <c r="GX48" i="33"/>
  <c r="HT54" i="33"/>
  <c r="HU61" i="33"/>
  <c r="HC70" i="33"/>
  <c r="HS50" i="33"/>
  <c r="HV50" i="33"/>
  <c r="GV55" i="33"/>
  <c r="HU62" i="33"/>
  <c r="HO75" i="33"/>
  <c r="ID49" i="33"/>
  <c r="GX49" i="33"/>
  <c r="HU56" i="33"/>
  <c r="GU65" i="33"/>
  <c r="GW69" i="33"/>
  <c r="HL51" i="33"/>
  <c r="HH51" i="33"/>
  <c r="HP57" i="33"/>
  <c r="HP66" i="33"/>
  <c r="IE74" i="33"/>
  <c r="HQ52" i="33"/>
  <c r="IC52" i="33"/>
  <c r="HX58" i="33"/>
  <c r="HU68" i="33"/>
  <c r="HA76" i="33"/>
  <c r="HE63" i="33"/>
  <c r="HZ61" i="33"/>
  <c r="IE49" i="33"/>
  <c r="ID59" i="28"/>
  <c r="HR59" i="28"/>
  <c r="HP66" i="28"/>
  <c r="GT76" i="28"/>
  <c r="HJ50" i="28"/>
  <c r="GW60" i="28"/>
  <c r="HV60" i="28"/>
  <c r="IA68" i="28"/>
  <c r="IF74" i="28"/>
  <c r="GW53" i="28"/>
  <c r="GU58" i="28"/>
  <c r="HW58" i="28"/>
  <c r="HN70" i="28"/>
  <c r="HR73" i="28"/>
  <c r="IF52" i="28"/>
  <c r="HN61" i="28"/>
  <c r="HF61" i="28"/>
  <c r="GZ67" i="28"/>
  <c r="GZ54" i="28"/>
  <c r="HJ62" i="28"/>
  <c r="HT69" i="28"/>
  <c r="HR69" i="28"/>
  <c r="HE56" i="28"/>
  <c r="IC63" i="28"/>
  <c r="HJ72" i="28"/>
  <c r="HJ48" i="28"/>
  <c r="GX48" i="28"/>
  <c r="HA55" i="28"/>
  <c r="HQ64" i="28"/>
  <c r="HW71" i="28"/>
  <c r="HM49" i="28"/>
  <c r="HA49" i="28"/>
  <c r="HA57" i="28"/>
  <c r="GX65" i="28"/>
  <c r="HG75" i="28"/>
  <c r="HW51" i="28"/>
  <c r="HI51" i="28"/>
  <c r="HI59" i="28"/>
  <c r="HI66" i="28"/>
  <c r="GZ76" i="28"/>
  <c r="IA50" i="28"/>
  <c r="HL50" i="28"/>
  <c r="HL60" i="28"/>
  <c r="IE68" i="28"/>
  <c r="GV74" i="28"/>
  <c r="HO53" i="28"/>
  <c r="HP53" i="28"/>
  <c r="GX58" i="28"/>
  <c r="IG70" i="28"/>
  <c r="HF53" i="33"/>
  <c r="IA64" i="33"/>
  <c r="HE64" i="33"/>
  <c r="HU72" i="33"/>
  <c r="HQ59" i="33"/>
  <c r="HB63" i="33"/>
  <c r="ID71" i="33"/>
  <c r="GZ71" i="33"/>
  <c r="GS67" i="33"/>
  <c r="ID60" i="33"/>
  <c r="HC73" i="33"/>
  <c r="HJ48" i="33"/>
  <c r="HX48" i="33"/>
  <c r="HD54" i="33"/>
  <c r="HV61" i="33"/>
  <c r="IA70" i="33"/>
  <c r="HD50" i="33"/>
  <c r="GT50" i="33"/>
  <c r="HT55" i="33"/>
  <c r="GY62" i="33"/>
  <c r="HH75" i="33"/>
  <c r="HO49" i="33"/>
  <c r="HK49" i="33"/>
  <c r="HD56" i="33"/>
  <c r="IA65" i="33"/>
  <c r="IC69" i="33"/>
  <c r="HK51" i="33"/>
  <c r="HB51" i="33"/>
  <c r="HC57" i="33"/>
  <c r="HA66" i="33"/>
  <c r="IC74" i="33"/>
  <c r="HK52" i="33"/>
  <c r="ID52" i="33"/>
  <c r="IA58" i="33"/>
  <c r="HF68" i="33"/>
  <c r="IB76" i="33"/>
  <c r="HK53" i="33"/>
  <c r="HB64" i="33"/>
  <c r="IB72" i="33"/>
  <c r="HJ72" i="33"/>
  <c r="GX59" i="33"/>
  <c r="HW63" i="33"/>
  <c r="HE71" i="33"/>
  <c r="HX67" i="33"/>
  <c r="HB67" i="33"/>
  <c r="IB60" i="33"/>
  <c r="HQ73" i="33"/>
  <c r="ID48" i="33"/>
  <c r="HI54" i="33"/>
  <c r="GU54" i="33"/>
  <c r="GU61" i="33"/>
  <c r="HB70" i="33"/>
  <c r="HU50" i="33"/>
  <c r="HA55" i="33"/>
  <c r="HD55" i="33"/>
  <c r="HA62" i="33"/>
  <c r="HD75" i="33"/>
  <c r="GZ49" i="33"/>
  <c r="HJ56" i="33"/>
  <c r="HF56" i="33"/>
  <c r="HY65" i="33"/>
  <c r="HY69" i="33"/>
  <c r="HI51" i="33"/>
  <c r="HI57" i="33"/>
  <c r="HN57" i="33"/>
  <c r="HC66" i="33"/>
  <c r="HD74" i="33"/>
  <c r="HP52" i="33"/>
  <c r="HM58" i="33"/>
  <c r="HP58" i="33"/>
  <c r="GV68" i="33"/>
  <c r="GZ76" i="33"/>
  <c r="HR56" i="28"/>
  <c r="HD56" i="28"/>
  <c r="HR63" i="28"/>
  <c r="GY72" i="28"/>
  <c r="ID48" i="28"/>
  <c r="HM55" i="28"/>
  <c r="HH55" i="28"/>
  <c r="HW64" i="28"/>
  <c r="GT71" i="28"/>
  <c r="HJ49" i="28"/>
  <c r="GZ57" i="28"/>
  <c r="HG57" i="28"/>
  <c r="HG65" i="28"/>
  <c r="GT75" i="28"/>
  <c r="HV51" i="28"/>
  <c r="HH59" i="28"/>
  <c r="GU59" i="28"/>
  <c r="GY66" i="28"/>
  <c r="HS76" i="28"/>
  <c r="HZ50" i="28"/>
  <c r="HM60" i="28"/>
  <c r="HX60" i="28"/>
  <c r="IB68" i="28"/>
  <c r="HT74" i="28"/>
  <c r="HN53" i="28"/>
  <c r="HK58" i="28"/>
  <c r="GW58" i="28"/>
  <c r="IF70" i="28"/>
  <c r="HA73" i="28"/>
  <c r="HI52" i="28"/>
  <c r="IF61" i="28"/>
  <c r="HX61" i="28"/>
  <c r="HU67" i="28"/>
  <c r="HX54" i="28"/>
  <c r="HB62" i="28"/>
  <c r="GW69" i="28"/>
  <c r="ID69" i="28"/>
  <c r="HU56" i="28"/>
  <c r="HG63" i="28"/>
  <c r="HZ72" i="28"/>
  <c r="HZ48" i="28"/>
  <c r="HP48" i="28"/>
  <c r="IG55" i="28"/>
  <c r="HX53" i="33"/>
  <c r="HL53" i="33"/>
  <c r="GY64" i="33"/>
  <c r="GZ72" i="33"/>
  <c r="HD59" i="33"/>
  <c r="IA63" i="33"/>
  <c r="HU66" i="33"/>
  <c r="GR53" i="33"/>
  <c r="HB53" i="33"/>
  <c r="HD64" i="33"/>
  <c r="GU72" i="33"/>
  <c r="HJ59" i="33"/>
  <c r="GU63" i="33"/>
  <c r="HQ63" i="33"/>
  <c r="HD71" i="33"/>
  <c r="GT67" i="33"/>
  <c r="HB60" i="33"/>
  <c r="GV73" i="33"/>
  <c r="HM73" i="33"/>
  <c r="HE48" i="33"/>
  <c r="HJ54" i="33"/>
  <c r="GY61" i="33"/>
  <c r="HU70" i="33"/>
  <c r="HY70" i="33"/>
  <c r="HR50" i="33"/>
  <c r="HB55" i="33"/>
  <c r="IE62" i="33"/>
  <c r="HI75" i="33"/>
  <c r="GW75" i="33"/>
  <c r="HB49" i="33"/>
  <c r="HE56" i="33"/>
  <c r="IB65" i="33"/>
  <c r="HR69" i="33"/>
  <c r="HT69" i="33"/>
  <c r="HA51" i="33"/>
  <c r="HH57" i="33"/>
  <c r="HJ66" i="33"/>
  <c r="HF74" i="33"/>
  <c r="GU74" i="33"/>
  <c r="HO52" i="33"/>
  <c r="GY58" i="33"/>
  <c r="GY68" i="33"/>
  <c r="HT76" i="33"/>
  <c r="GV76" i="33"/>
  <c r="HU64" i="33"/>
  <c r="HZ60" i="33"/>
  <c r="HM55" i="33"/>
  <c r="HD69" i="33"/>
  <c r="HY68" i="33"/>
  <c r="HT53" i="33"/>
  <c r="HA64" i="33"/>
  <c r="HS72" i="33"/>
  <c r="ID72" i="33"/>
  <c r="HO59" i="33"/>
  <c r="HT63" i="33"/>
  <c r="HC71" i="33"/>
  <c r="IE67" i="33"/>
  <c r="HJ67" i="33"/>
  <c r="HM60" i="33"/>
  <c r="HP73" i="33"/>
  <c r="IC48" i="33"/>
  <c r="HH54" i="33"/>
  <c r="HK54" i="33"/>
  <c r="IA61" i="33"/>
  <c r="HA70" i="33"/>
  <c r="HC50" i="33"/>
  <c r="HY55" i="33"/>
  <c r="GU55" i="33"/>
  <c r="HT62" i="33"/>
  <c r="GV75" i="33"/>
  <c r="GV49" i="33"/>
  <c r="HI56" i="33"/>
  <c r="HW56" i="33"/>
  <c r="HJ65" i="33"/>
  <c r="HN69" i="33"/>
  <c r="GZ51" i="33"/>
  <c r="GT57" i="33"/>
  <c r="HX57" i="33"/>
  <c r="IB66" i="33"/>
  <c r="HS74" i="33"/>
  <c r="HM52" i="33"/>
  <c r="HL58" i="33"/>
  <c r="HC58" i="33"/>
  <c r="GT68" i="33"/>
  <c r="HY76" i="33"/>
  <c r="IC72" i="33"/>
  <c r="HE73" i="33"/>
  <c r="GS50" i="33"/>
  <c r="HX56" i="33"/>
  <c r="HE57" i="33"/>
  <c r="HV68" i="33"/>
  <c r="GU53" i="33"/>
  <c r="HX64" i="33"/>
  <c r="HC72" i="33"/>
  <c r="HN72" i="33"/>
  <c r="HK59" i="33"/>
  <c r="HD63" i="33"/>
  <c r="HZ71" i="33"/>
  <c r="HO67" i="33"/>
  <c r="HM67" i="33"/>
  <c r="GS60" i="33"/>
  <c r="GZ73" i="33"/>
  <c r="GU48" i="33"/>
  <c r="HQ54" i="33"/>
  <c r="HO54" i="33"/>
  <c r="HF61" i="33"/>
  <c r="HJ70" i="33"/>
  <c r="IC50" i="33"/>
  <c r="HI55" i="33"/>
  <c r="IA55" i="33"/>
  <c r="HQ62" i="33"/>
  <c r="HM75" i="33"/>
  <c r="HH49" i="33"/>
  <c r="HR56" i="33"/>
  <c r="HL56" i="33"/>
  <c r="GT65" i="33"/>
  <c r="GV69" i="33"/>
  <c r="HU51" i="33"/>
  <c r="HQ57" i="33"/>
  <c r="HO57" i="33"/>
  <c r="HY66" i="33"/>
  <c r="HR74" i="33"/>
  <c r="HX52" i="33"/>
  <c r="HU58" i="33"/>
  <c r="HG58" i="33"/>
  <c r="HL68" i="33"/>
  <c r="HI76" i="33"/>
  <c r="HA71" i="33"/>
  <c r="GW48" i="33"/>
  <c r="HY50" i="33"/>
  <c r="HM56" i="33"/>
  <c r="HM74" i="33"/>
  <c r="HV49" i="33"/>
  <c r="HT49" i="33"/>
  <c r="HK56" i="33"/>
  <c r="HZ65" i="33"/>
  <c r="IB69" i="33"/>
  <c r="HD51" i="33"/>
  <c r="HY51" i="33"/>
  <c r="HF57" i="33"/>
  <c r="HD66" i="33"/>
  <c r="HU74" i="33"/>
  <c r="HI52" i="33"/>
  <c r="HV52" i="33"/>
  <c r="HH58" i="33"/>
  <c r="HM68" i="33"/>
  <c r="GR76" i="33"/>
  <c r="HT59" i="33"/>
  <c r="HZ48" i="33"/>
  <c r="GS62" i="33"/>
  <c r="HY57" i="33"/>
  <c r="HW76" i="33"/>
  <c r="HD53" i="33"/>
  <c r="HW64" i="33"/>
  <c r="HX72" i="33"/>
  <c r="IB59" i="33"/>
  <c r="HG59" i="33"/>
  <c r="HY63" i="33"/>
  <c r="HW71" i="33"/>
  <c r="HF67" i="33"/>
  <c r="IE60" i="33"/>
  <c r="HN60" i="33"/>
  <c r="HW73" i="33"/>
  <c r="GZ48" i="33"/>
  <c r="IC54" i="33"/>
  <c r="HH61" i="33"/>
  <c r="HQ61" i="33"/>
  <c r="GV70" i="33"/>
  <c r="HQ50" i="33"/>
  <c r="GZ55" i="33"/>
  <c r="IA62" i="33"/>
  <c r="HI62" i="33"/>
  <c r="HA75" i="33"/>
  <c r="GT49" i="33"/>
  <c r="HS56" i="33"/>
  <c r="HN65" i="33"/>
  <c r="HX65" i="33"/>
  <c r="GZ69" i="33"/>
  <c r="GW51" i="33"/>
  <c r="GZ57" i="33"/>
  <c r="GY66" i="33"/>
  <c r="HS66" i="33"/>
  <c r="IB74" i="33"/>
  <c r="IE52" i="33"/>
  <c r="HY58" i="33"/>
  <c r="HH68" i="33"/>
  <c r="HZ68" i="33"/>
  <c r="GT76" i="33"/>
  <c r="HR63" i="33"/>
  <c r="IA48" i="33"/>
  <c r="HO62" i="33"/>
  <c r="GZ65" i="33"/>
  <c r="HR66" i="33"/>
  <c r="HR76" i="33"/>
  <c r="HZ53" i="33"/>
  <c r="HG64" i="33"/>
  <c r="HH72" i="33"/>
  <c r="HL59" i="33"/>
  <c r="HX59" i="33"/>
  <c r="HV63" i="33"/>
  <c r="HG71" i="33"/>
  <c r="HY67" i="33"/>
  <c r="HO60" i="33"/>
  <c r="HQ60" i="33"/>
  <c r="HV73" i="33"/>
  <c r="HK48" i="33"/>
  <c r="GR54" i="33"/>
  <c r="HR61" i="33"/>
  <c r="HA61" i="33"/>
  <c r="GZ70" i="33"/>
  <c r="GR50" i="33"/>
  <c r="ID55" i="33"/>
  <c r="HK62" i="33"/>
  <c r="IC62" i="33"/>
  <c r="HL75" i="33"/>
  <c r="HQ49" i="33"/>
  <c r="GS56" i="33"/>
  <c r="HV76" i="33"/>
  <c r="HO76" i="33"/>
  <c r="HS53" i="33"/>
  <c r="HP64" i="33"/>
  <c r="HY72" i="33"/>
  <c r="IC59" i="33"/>
  <c r="IE59" i="33"/>
  <c r="GV63" i="33"/>
  <c r="HR71" i="33"/>
  <c r="HG67" i="33"/>
  <c r="HX60" i="33"/>
  <c r="HE60" i="33"/>
  <c r="GR73" i="33"/>
  <c r="HA48" i="33"/>
  <c r="ID54" i="33"/>
  <c r="HJ61" i="33"/>
  <c r="HD61" i="33"/>
  <c r="IE70" i="33"/>
  <c r="ID50" i="33"/>
  <c r="HV55" i="33"/>
  <c r="HC62" i="33"/>
  <c r="IB62" i="33"/>
  <c r="HK75" i="33"/>
  <c r="HE49" i="33"/>
  <c r="ID56" i="33"/>
  <c r="HM65" i="33"/>
  <c r="HK65" i="33"/>
  <c r="HW69" i="33"/>
  <c r="HF51" i="33"/>
  <c r="HK57" i="33"/>
  <c r="HN66" i="33"/>
  <c r="GV66" i="33"/>
  <c r="HW74" i="33"/>
  <c r="HL52" i="33"/>
  <c r="HZ58" i="33"/>
  <c r="HI68" i="33"/>
  <c r="HS68" i="33"/>
  <c r="GW76" i="33"/>
  <c r="HA63" i="33"/>
  <c r="GY71" i="33"/>
  <c r="HK67" i="33"/>
  <c r="HG60" i="33"/>
  <c r="IB73" i="33"/>
  <c r="GY73" i="33"/>
  <c r="HH48" i="33"/>
  <c r="HE54" i="33"/>
  <c r="IE61" i="33"/>
  <c r="HN70" i="33"/>
  <c r="HH70" i="33"/>
  <c r="GZ50" i="33"/>
  <c r="GW55" i="33"/>
  <c r="HP62" i="33"/>
  <c r="HF75" i="33"/>
  <c r="GS75" i="33"/>
  <c r="HC49" i="33"/>
  <c r="IB56" i="33"/>
  <c r="IE65" i="33"/>
  <c r="HK69" i="33"/>
  <c r="HV69" i="33"/>
  <c r="GR51" i="33"/>
  <c r="HG57" i="33"/>
  <c r="HE66" i="33"/>
  <c r="HO74" i="33"/>
  <c r="HJ74" i="33"/>
  <c r="GU52" i="33"/>
  <c r="HA58" i="33"/>
  <c r="IE68" i="33"/>
  <c r="HN76" i="33"/>
  <c r="HM76" i="33"/>
  <c r="HX53" i="26"/>
  <c r="HA53" i="26"/>
  <c r="GT57" i="26"/>
  <c r="HE69" i="26"/>
  <c r="GZ76" i="26"/>
  <c r="IC56" i="26"/>
  <c r="HR56" i="26"/>
  <c r="HK54" i="26"/>
  <c r="HP67" i="26"/>
  <c r="HW52" i="26"/>
  <c r="HI62" i="26"/>
  <c r="GZ62" i="26"/>
  <c r="HL66" i="26"/>
  <c r="IC58" i="26"/>
  <c r="IC65" i="26"/>
  <c r="HH71" i="26"/>
  <c r="HD71" i="26"/>
  <c r="GZ48" i="26"/>
  <c r="HN59" i="26"/>
  <c r="GP60" i="26"/>
  <c r="HJ74" i="26"/>
  <c r="HX74" i="26"/>
  <c r="GV51" i="26"/>
  <c r="HF63" i="26"/>
  <c r="HP70" i="26"/>
  <c r="HH72" i="26"/>
  <c r="HN72" i="26"/>
  <c r="GY50" i="26"/>
  <c r="IA55" i="26"/>
  <c r="HI64" i="26"/>
  <c r="HE73" i="26"/>
  <c r="GS73" i="26"/>
  <c r="HW49" i="26"/>
  <c r="HS61" i="26"/>
  <c r="HK68" i="26"/>
  <c r="HF75" i="26"/>
  <c r="GR75" i="26"/>
  <c r="GZ64" i="28"/>
  <c r="GW71" i="28"/>
  <c r="IC49" i="28"/>
  <c r="HV49" i="28"/>
  <c r="HS57" i="28"/>
  <c r="HW65" i="28"/>
  <c r="IF75" i="28"/>
  <c r="GZ51" i="28"/>
  <c r="HY51" i="28"/>
  <c r="GW59" i="28"/>
  <c r="IB66" i="28"/>
  <c r="HP76" i="28"/>
  <c r="HE50" i="28"/>
  <c r="HN50" i="28"/>
  <c r="HN60" i="28"/>
  <c r="HH68" i="28"/>
  <c r="HQ74" i="28"/>
  <c r="IG53" i="28"/>
  <c r="GZ53" i="28"/>
  <c r="HP58" i="28"/>
  <c r="HS25" i="15"/>
  <c r="HZ73" i="26"/>
  <c r="HQ49" i="26"/>
  <c r="HJ49" i="26"/>
  <c r="GP61" i="26"/>
  <c r="HG68" i="26"/>
  <c r="GV75" i="26"/>
  <c r="IC53" i="26"/>
  <c r="HL53" i="26"/>
  <c r="HX57" i="26"/>
  <c r="GQ69" i="26"/>
  <c r="GY76" i="26"/>
  <c r="HF56" i="26"/>
  <c r="HW56" i="26"/>
  <c r="HL54" i="26"/>
  <c r="HA67" i="26"/>
  <c r="IC52" i="26"/>
  <c r="HG62" i="26"/>
  <c r="HB62" i="26"/>
  <c r="HU66" i="26"/>
  <c r="HP58" i="26"/>
  <c r="IB65" i="26"/>
  <c r="HF71" i="26"/>
  <c r="GS71" i="26"/>
  <c r="HB48" i="26"/>
  <c r="HD59" i="26"/>
  <c r="HQ60" i="26"/>
  <c r="GV74" i="26"/>
  <c r="HW74" i="26"/>
  <c r="GY51" i="26"/>
  <c r="HG63" i="26"/>
  <c r="GY70" i="26"/>
  <c r="HC72" i="26"/>
  <c r="GU72" i="26"/>
  <c r="GZ50" i="26"/>
  <c r="HO55" i="26"/>
  <c r="HC64" i="26"/>
  <c r="IC73" i="26"/>
  <c r="HN73" i="26"/>
  <c r="HK49" i="26"/>
  <c r="GU53" i="26"/>
  <c r="HH57" i="26"/>
  <c r="HL69" i="26"/>
  <c r="HH69" i="26"/>
  <c r="HJ76" i="26"/>
  <c r="HY56" i="26"/>
  <c r="HG54" i="26"/>
  <c r="GV67" i="26"/>
  <c r="HE67" i="26"/>
  <c r="HS52" i="26"/>
  <c r="GW62" i="26"/>
  <c r="GR66" i="26"/>
  <c r="HQ58" i="26"/>
  <c r="GW58" i="26"/>
  <c r="HY65" i="26"/>
  <c r="GY71" i="26"/>
  <c r="GW48" i="26"/>
  <c r="HQ59" i="26"/>
  <c r="HG59" i="26"/>
  <c r="HD60" i="26"/>
  <c r="HG74" i="26"/>
  <c r="HE51" i="26"/>
  <c r="HY63" i="26"/>
  <c r="HW63" i="26"/>
  <c r="HA70" i="26"/>
  <c r="HQ52" i="28"/>
  <c r="HA61" i="28"/>
  <c r="GW61" i="28"/>
  <c r="IE67" i="28"/>
  <c r="HA54" i="28"/>
  <c r="HK62" i="28"/>
  <c r="HE69" i="28"/>
  <c r="GU69" i="28"/>
  <c r="IC56" i="28"/>
  <c r="HO63" i="28"/>
  <c r="GU72" i="28"/>
  <c r="HN48" i="28"/>
  <c r="HO48" i="28"/>
  <c r="HN55" i="28"/>
  <c r="HG64" i="28"/>
  <c r="HV71" i="28"/>
  <c r="GZ49" i="28"/>
  <c r="IG49" i="28"/>
  <c r="IB57" i="28"/>
  <c r="GY65" i="28"/>
  <c r="HM75" i="28"/>
  <c r="HH51" i="28"/>
  <c r="IG51" i="28"/>
  <c r="HJ59" i="28"/>
  <c r="HA66" i="28"/>
  <c r="HX76" i="28"/>
  <c r="HM50" i="28"/>
  <c r="GV50" i="28"/>
  <c r="GV60" i="28"/>
  <c r="HU68" i="28"/>
  <c r="IB74" i="28"/>
  <c r="HL53" i="28"/>
  <c r="HH53" i="28"/>
  <c r="HY58" i="28"/>
  <c r="HP70" i="28"/>
  <c r="ID73" i="28"/>
  <c r="HZ52" i="28"/>
  <c r="HL52" i="28"/>
  <c r="HR61" i="28"/>
  <c r="HW67" i="28"/>
  <c r="HG54" i="28"/>
  <c r="HM62" i="28"/>
  <c r="HY62" i="28"/>
  <c r="GX69" i="28"/>
  <c r="HG56" i="28"/>
  <c r="IF63" i="28"/>
  <c r="HN72" i="28"/>
  <c r="IB72" i="28"/>
  <c r="HS48" i="28"/>
  <c r="HR55" i="28"/>
  <c r="HB64" i="28"/>
  <c r="IF71" i="28"/>
  <c r="IA71" i="28"/>
  <c r="GT49" i="28"/>
  <c r="HL57" i="28"/>
  <c r="HH65" i="28"/>
  <c r="ID75" i="28"/>
  <c r="HT75" i="28"/>
  <c r="HC51" i="28"/>
  <c r="HZ59" i="28"/>
  <c r="IE66" i="28"/>
  <c r="GV76" i="28"/>
  <c r="GX76" i="28"/>
  <c r="HY50" i="28"/>
  <c r="HA60" i="28"/>
  <c r="HV68" i="28"/>
  <c r="HF74" i="28"/>
  <c r="HW74" i="28"/>
  <c r="GT53" i="28"/>
  <c r="HR58" i="28"/>
  <c r="HI70" i="28"/>
  <c r="HH73" i="28"/>
  <c r="GW73" i="28"/>
  <c r="IC52" i="28"/>
  <c r="HK61" i="28"/>
  <c r="HO67" i="28"/>
  <c r="IG54" i="28"/>
  <c r="IC54" i="28"/>
  <c r="HP62" i="28"/>
  <c r="HN69" i="28"/>
  <c r="HX56" i="28"/>
  <c r="HC63" i="28"/>
  <c r="HD63" i="28"/>
  <c r="HG72" i="28"/>
  <c r="HL48" i="28"/>
  <c r="GW55" i="28"/>
  <c r="HU64" i="28"/>
  <c r="HD64" i="28"/>
  <c r="HT71" i="28"/>
  <c r="IA49" i="28"/>
  <c r="IE57" i="28"/>
  <c r="HY65" i="28"/>
  <c r="HO65" i="28"/>
  <c r="HH75" i="28"/>
  <c r="HT51" i="28"/>
  <c r="HD59" i="28"/>
  <c r="HD66" i="28"/>
  <c r="HM265" i="27"/>
  <c r="IB265" i="27"/>
  <c r="IU265" i="27"/>
  <c r="IO265" i="27"/>
  <c r="HW66" i="28"/>
  <c r="HN76" i="28"/>
  <c r="IE50" i="28"/>
  <c r="HJ60" i="28"/>
  <c r="GT68" i="28"/>
  <c r="HO68" i="28"/>
  <c r="GZ74" i="28"/>
  <c r="HK53" i="28"/>
  <c r="HL58" i="28"/>
  <c r="GW70" i="28"/>
  <c r="HK70" i="28"/>
  <c r="IE73" i="28"/>
  <c r="HG52" i="28"/>
  <c r="ID61" i="28"/>
  <c r="HH67" i="28"/>
  <c r="HR67" i="28"/>
  <c r="HS54" i="28"/>
  <c r="HH62" i="28"/>
  <c r="HA69" i="28"/>
  <c r="GT56" i="28"/>
  <c r="HS56" i="28"/>
  <c r="GT63" i="28"/>
  <c r="GW72" i="28"/>
  <c r="IE48" i="28"/>
  <c r="HO55" i="28"/>
  <c r="HK55" i="28"/>
  <c r="HX64" i="28"/>
  <c r="GU71" i="28"/>
  <c r="HS49" i="28"/>
  <c r="HF57" i="28"/>
  <c r="HQ57" i="28"/>
  <c r="HS65" i="28"/>
  <c r="HB75" i="28"/>
  <c r="GX51" i="28"/>
  <c r="HV59" i="28"/>
  <c r="HE59" i="28"/>
  <c r="HG66" i="28"/>
  <c r="ID76" i="28"/>
  <c r="HB50" i="28"/>
  <c r="IA60" i="28"/>
  <c r="GZ60" i="28"/>
  <c r="HD68" i="28"/>
  <c r="HR74" i="28"/>
  <c r="IE53" i="28"/>
  <c r="IE58" i="28"/>
  <c r="HN58" i="28"/>
  <c r="HD70" i="28"/>
  <c r="HI73" i="28"/>
  <c r="HG70" i="28"/>
  <c r="HU73" i="28"/>
  <c r="HR52" i="28"/>
  <c r="HD52" i="28"/>
  <c r="HH61" i="28"/>
  <c r="HM67" i="28"/>
  <c r="GY54" i="28"/>
  <c r="IB62" i="28"/>
  <c r="HN62" i="28"/>
  <c r="HS69" i="28"/>
  <c r="GY56" i="28"/>
  <c r="HX63" i="28"/>
  <c r="HF72" i="28"/>
  <c r="HO72" i="28"/>
  <c r="HI48" i="28"/>
  <c r="HJ55" i="28"/>
  <c r="IB64" i="28"/>
  <c r="HX71" i="28"/>
  <c r="HR71" i="28"/>
  <c r="HY49" i="28"/>
  <c r="HC57" i="28"/>
  <c r="GZ65" i="28"/>
  <c r="HV75" i="28"/>
  <c r="HR75" i="28"/>
  <c r="GU51" i="28"/>
  <c r="HM59" i="28"/>
  <c r="HU66" i="28"/>
  <c r="IG76" i="28"/>
  <c r="HV76" i="28"/>
  <c r="HD50" i="28"/>
  <c r="IE60" i="28"/>
  <c r="HN68" i="28"/>
  <c r="GX74" i="28"/>
  <c r="HI74" i="28"/>
  <c r="IA53" i="28"/>
  <c r="HI58" i="28"/>
  <c r="GZ70" i="28"/>
  <c r="GZ73" i="28"/>
  <c r="HT73" i="28"/>
  <c r="HU52" i="28"/>
  <c r="HB61" i="28"/>
  <c r="HE67" i="28"/>
  <c r="HY54" i="28"/>
  <c r="HP54" i="28"/>
  <c r="HF62" i="28"/>
  <c r="GZ69" i="28"/>
  <c r="HP56" i="28"/>
  <c r="GU63" i="28"/>
  <c r="HV63" i="28"/>
  <c r="IE72" i="28"/>
  <c r="HC48" i="28"/>
  <c r="IB55" i="28"/>
  <c r="HM64" i="28"/>
  <c r="GU64" i="28"/>
  <c r="HK71" i="28"/>
  <c r="HQ49" i="28"/>
  <c r="HV57" i="28"/>
  <c r="HQ65" i="28"/>
  <c r="HC65" i="28"/>
  <c r="HE75" i="28"/>
  <c r="HL51" i="28"/>
  <c r="IC59" i="28"/>
  <c r="GV66" i="28"/>
  <c r="HN66" i="28"/>
  <c r="HB76" i="28"/>
  <c r="HW50" i="28"/>
  <c r="HB60" i="28"/>
  <c r="IG68" i="28"/>
  <c r="GU68" i="28"/>
  <c r="HZ74" i="28"/>
  <c r="HC53" i="28"/>
  <c r="HB58" i="28"/>
  <c r="IB70" i="28"/>
  <c r="HB70" i="28"/>
  <c r="HF73" i="28"/>
  <c r="HX52" i="28"/>
  <c r="HE61" i="28"/>
  <c r="IA67" i="28"/>
  <c r="ID67" i="28"/>
  <c r="HF54" i="28"/>
  <c r="GY62" i="28"/>
  <c r="IF69" i="28"/>
  <c r="IG56" i="28"/>
  <c r="HK56" i="28"/>
  <c r="HL63" i="28"/>
  <c r="IG72" i="28"/>
  <c r="HV48" i="28"/>
  <c r="HG55" i="28"/>
  <c r="GU55" i="28"/>
  <c r="HO64" i="28"/>
  <c r="HT27" i="15"/>
  <c r="GY52" i="28"/>
  <c r="HU61" i="28"/>
  <c r="GY67" i="28"/>
  <c r="HQ54" i="28"/>
  <c r="HC54" i="28"/>
  <c r="GW62" i="28"/>
  <c r="HZ69" i="28"/>
  <c r="HH56" i="28"/>
  <c r="IG63" i="28"/>
  <c r="HB63" i="28"/>
  <c r="HV265" i="27"/>
  <c r="JG265" i="27"/>
  <c r="HL265" i="27"/>
  <c r="JD265" i="27"/>
  <c r="HS265" i="27"/>
  <c r="JF265" i="27"/>
  <c r="IA52" i="28"/>
  <c r="HM52" i="28"/>
  <c r="IB61" i="28"/>
  <c r="GT67" i="28"/>
  <c r="HN54" i="28"/>
  <c r="HL62" i="28"/>
  <c r="GT62" i="28"/>
  <c r="GT69" i="28"/>
  <c r="HV56" i="28"/>
  <c r="HH63" i="28"/>
  <c r="IA72" i="28"/>
  <c r="HY72" i="28"/>
  <c r="HF52" i="28"/>
  <c r="IC61" i="28"/>
  <c r="GV67" i="28"/>
  <c r="HD54" i="28"/>
  <c r="HE54" i="28"/>
  <c r="GX62" i="28"/>
  <c r="HC69" i="28"/>
  <c r="HA56" i="28"/>
  <c r="HS63" i="28"/>
  <c r="HF63" i="28"/>
  <c r="IF72" i="28"/>
  <c r="IB48" i="28"/>
  <c r="HZ55" i="28"/>
  <c r="HK64" i="28"/>
  <c r="GT64" i="28"/>
  <c r="HA71" i="28"/>
  <c r="HG49" i="28"/>
  <c r="HE57" i="28"/>
  <c r="GV65" i="28"/>
  <c r="HE65" i="28"/>
  <c r="HJ75" i="28"/>
  <c r="GW51" i="28"/>
  <c r="HT59" i="28"/>
  <c r="HT66" i="28"/>
  <c r="GW66" i="28"/>
  <c r="HC76" i="28"/>
  <c r="HH50" i="28"/>
  <c r="HZ60" i="28"/>
  <c r="HJ68" i="28"/>
  <c r="HP68" i="28"/>
  <c r="IC74" i="28"/>
  <c r="ID53" i="28"/>
  <c r="ID58" i="28"/>
  <c r="HM70" i="28"/>
  <c r="HC70" i="28"/>
  <c r="GX73" i="28"/>
  <c r="HW52" i="28"/>
  <c r="HD61" i="28"/>
  <c r="HZ67" i="28"/>
  <c r="GW67" i="28"/>
  <c r="GW54" i="28"/>
  <c r="IE62" i="28"/>
  <c r="HQ69" i="28"/>
  <c r="HJ56" i="28"/>
  <c r="GV56" i="28"/>
  <c r="GV63" i="28"/>
  <c r="HW72" i="28"/>
  <c r="HE48" i="28"/>
  <c r="IE55" i="28"/>
  <c r="GX55" i="28"/>
  <c r="GX64" i="28"/>
  <c r="HM71" i="28"/>
  <c r="GY49" i="28"/>
  <c r="HY57" i="28"/>
  <c r="GX57" i="28"/>
  <c r="GU65" i="28"/>
  <c r="HZ75" i="28"/>
  <c r="HN51" i="28"/>
  <c r="GZ59" i="28"/>
  <c r="IE59" i="28"/>
  <c r="HZ66" i="28"/>
  <c r="HF76" i="28"/>
  <c r="HR50" i="28"/>
  <c r="HE60" i="28"/>
  <c r="HD60" i="28"/>
  <c r="HG68" i="28"/>
  <c r="HE74" i="28"/>
  <c r="HE53" i="28"/>
  <c r="HC58" i="28"/>
  <c r="IF58" i="28"/>
  <c r="HW70" i="28"/>
  <c r="IA73" i="28"/>
  <c r="HA52" i="28"/>
  <c r="HW61" i="28"/>
  <c r="HO61" i="28"/>
  <c r="HJ67" i="28"/>
  <c r="HK54" i="28"/>
  <c r="HV62" i="28"/>
  <c r="IB69" i="28"/>
  <c r="HV69" i="28"/>
  <c r="HM56" i="28"/>
  <c r="GY63" i="28"/>
  <c r="HR72" i="28"/>
  <c r="HR48" i="28"/>
  <c r="HG48" i="28"/>
  <c r="HQ55" i="28"/>
  <c r="HZ64" i="28"/>
  <c r="IG71" i="28"/>
  <c r="HU49" i="28"/>
  <c r="HK49" i="28"/>
  <c r="HJ57" i="28"/>
  <c r="HK65" i="28"/>
  <c r="HS75" i="28"/>
  <c r="IE51" i="28"/>
  <c r="HQ51" i="28"/>
  <c r="HU59" i="28"/>
  <c r="HR66" i="28"/>
  <c r="HH76" i="28"/>
  <c r="GW50" i="28"/>
  <c r="IG50" i="28"/>
  <c r="IF60" i="28"/>
  <c r="GV68" i="28"/>
  <c r="HG74" i="28"/>
  <c r="HX53" i="28"/>
  <c r="HY53" i="28"/>
  <c r="HG58" i="28"/>
  <c r="GX70" i="28"/>
  <c r="HL73" i="28"/>
  <c r="HJ52" i="28"/>
  <c r="GV52" i="28"/>
  <c r="GY61" i="28"/>
  <c r="HB67" i="28"/>
  <c r="IA54" i="28"/>
  <c r="HT62" i="28"/>
  <c r="HC62" i="28"/>
  <c r="HG69" i="28"/>
  <c r="ID56" i="28"/>
  <c r="HP63" i="28"/>
  <c r="GX72" i="28"/>
  <c r="HA72" i="28"/>
  <c r="GZ48" i="28"/>
  <c r="HB55" i="28"/>
  <c r="HS64" i="28"/>
  <c r="HP71" i="28"/>
  <c r="HI71" i="28"/>
  <c r="HN49" i="28"/>
  <c r="GT57" i="28"/>
  <c r="IA65" i="28"/>
  <c r="HN75" i="28"/>
  <c r="HO75" i="28"/>
  <c r="HZ51" i="28"/>
  <c r="HA59" i="28"/>
  <c r="HK66" i="28"/>
  <c r="HY76" i="28"/>
  <c r="HJ76" i="28"/>
  <c r="HV50" i="28"/>
  <c r="HW60" i="28"/>
  <c r="HF68" i="28"/>
  <c r="IA74" i="28"/>
  <c r="GT74" i="28"/>
  <c r="HR53" i="28"/>
  <c r="GZ58" i="28"/>
  <c r="HZ70" i="28"/>
  <c r="IG73" i="28"/>
  <c r="GU73" i="28"/>
  <c r="ID71" i="28"/>
  <c r="HE49" i="28"/>
  <c r="IF57" i="28"/>
  <c r="IA57" i="28"/>
  <c r="HV65" i="28"/>
  <c r="GV75" i="28"/>
  <c r="IC51" i="28"/>
  <c r="HN59" i="28"/>
  <c r="GT59" i="28"/>
  <c r="GX66" i="28"/>
  <c r="HR76" i="28"/>
  <c r="GT50" i="28"/>
  <c r="HS60" i="28"/>
  <c r="HT60" i="28"/>
  <c r="HW68" i="28"/>
  <c r="HD74" i="28"/>
  <c r="HV53" i="28"/>
  <c r="HV58" i="28"/>
  <c r="HE58" i="28"/>
  <c r="GU70" i="28"/>
  <c r="GY73" i="28"/>
  <c r="GT52" i="28"/>
  <c r="HY61" i="28"/>
  <c r="HP61" i="28"/>
  <c r="HV67" i="28"/>
  <c r="HB54" i="28"/>
  <c r="HD62" i="28"/>
  <c r="IC69" i="28"/>
  <c r="HH69" i="28"/>
  <c r="IB56" i="28"/>
  <c r="HM63" i="28"/>
  <c r="GT72" i="28"/>
  <c r="GT48" i="28"/>
  <c r="GW48" i="28"/>
  <c r="HP55" i="28"/>
  <c r="GY64" i="28"/>
  <c r="HE71" i="28"/>
  <c r="HX49" i="28"/>
  <c r="HW49" i="28"/>
  <c r="HT57" i="28"/>
  <c r="HB65" i="28"/>
  <c r="GX75" i="28"/>
  <c r="IF51" i="28"/>
  <c r="HJ51" i="28"/>
  <c r="HK59" i="28"/>
  <c r="ID66" i="28"/>
  <c r="HI76" i="28"/>
  <c r="HK50" i="28"/>
  <c r="HI50" i="28"/>
  <c r="HH60" i="28"/>
  <c r="HE68" i="28"/>
  <c r="HM74" i="28"/>
  <c r="GX53" i="28"/>
  <c r="GY53" i="28"/>
  <c r="HX58" i="28"/>
  <c r="HO70" i="28"/>
  <c r="IB73" i="28"/>
  <c r="HK52" i="28"/>
  <c r="GW52" i="28"/>
  <c r="HJ61" i="28"/>
  <c r="HN67" i="28"/>
  <c r="IE54" i="28"/>
  <c r="HX62" i="28"/>
  <c r="HO62" i="28"/>
  <c r="GY69" i="28"/>
  <c r="HF56" i="28"/>
  <c r="IE63" i="28"/>
  <c r="HK72" i="28"/>
  <c r="GZ72" i="28"/>
  <c r="HH48" i="28"/>
  <c r="HF55" i="28"/>
  <c r="IA64" i="28"/>
  <c r="HY71" i="28"/>
  <c r="HQ71" i="28"/>
  <c r="HZ49" i="28"/>
  <c r="GU57" i="28"/>
  <c r="IF65" i="28"/>
  <c r="HQ75" i="28"/>
  <c r="GW75" i="28"/>
  <c r="IA51" i="28"/>
  <c r="IA59" i="28"/>
  <c r="HM66" i="28"/>
  <c r="HT76" i="28"/>
  <c r="GY76" i="28"/>
  <c r="GY50" i="28"/>
  <c r="HY60" i="28"/>
  <c r="HI68" i="28"/>
  <c r="ID74" i="28"/>
  <c r="HY74" i="28"/>
  <c r="HS53" i="28"/>
  <c r="HJ58" i="28"/>
  <c r="HA70" i="28"/>
  <c r="IF73" i="28"/>
  <c r="HY73" i="28"/>
  <c r="HN52" i="28"/>
  <c r="GT61" i="28"/>
  <c r="HF67" i="28"/>
  <c r="HL54" i="28"/>
  <c r="HR54" i="28"/>
  <c r="HG62" i="28"/>
  <c r="HP69" i="28"/>
  <c r="HI56" i="28"/>
  <c r="IA63" i="28"/>
  <c r="IB63" i="28"/>
  <c r="GV72" i="28"/>
  <c r="HA48" i="28"/>
  <c r="GV55" i="28"/>
  <c r="HT64" i="28"/>
  <c r="HC64" i="28"/>
  <c r="HJ71" i="28"/>
  <c r="HR49" i="28"/>
  <c r="HN57" i="28"/>
  <c r="HD65" i="28"/>
  <c r="HR65" i="28"/>
  <c r="HW75" i="28"/>
  <c r="HE51" i="28"/>
  <c r="IB59" i="28"/>
  <c r="IC66" i="28"/>
  <c r="HF66" i="28"/>
  <c r="HO76" i="28"/>
  <c r="HP50" i="28"/>
  <c r="GU60" i="28"/>
  <c r="HR68" i="28"/>
  <c r="GZ68" i="28"/>
  <c r="HA74" i="28"/>
  <c r="GV53" i="28"/>
  <c r="GT58" i="28"/>
  <c r="HU70" i="28"/>
  <c r="HL70" i="28"/>
  <c r="HG73" i="28"/>
  <c r="HC73" i="28"/>
  <c r="HQ72" i="28"/>
  <c r="IC48" i="28"/>
  <c r="HT55" i="28"/>
  <c r="HE64" i="28"/>
  <c r="IE64" i="28"/>
  <c r="HB71" i="28"/>
  <c r="HI49" i="28"/>
  <c r="GW57" i="28"/>
  <c r="IB65" i="28"/>
  <c r="HF65" i="28"/>
  <c r="HX75" i="28"/>
  <c r="HD51" i="28"/>
  <c r="HQ59" i="28"/>
  <c r="IG66" i="28"/>
  <c r="HE66" i="28"/>
  <c r="HZ76" i="28"/>
  <c r="HO50" i="28"/>
  <c r="GT60" i="28"/>
  <c r="HY68" i="28"/>
  <c r="IF68" i="28"/>
  <c r="HL74" i="28"/>
  <c r="GU53" i="28"/>
  <c r="IC58" i="28"/>
  <c r="HS70" i="28"/>
  <c r="ID70" i="28"/>
  <c r="IC73" i="28"/>
  <c r="HP52" i="28"/>
  <c r="GV61" i="28"/>
  <c r="HS67" i="28"/>
  <c r="HT67" i="28"/>
  <c r="HJ54" i="28"/>
  <c r="IG62" i="28"/>
  <c r="HD69" i="28"/>
  <c r="HY56" i="28"/>
  <c r="HC56" i="28"/>
  <c r="ID63" i="28"/>
  <c r="HU72" i="28"/>
  <c r="HM48" i="28"/>
  <c r="GY55" i="28"/>
  <c r="HY55" i="28"/>
  <c r="HF64" i="28"/>
  <c r="HU71" i="28"/>
  <c r="GW49" i="28"/>
  <c r="HX57" i="28"/>
  <c r="HR57" i="28"/>
  <c r="HJ65" i="28"/>
  <c r="IB75" i="28"/>
  <c r="HG51" i="28"/>
  <c r="IF59" i="28"/>
  <c r="IG59" i="28"/>
  <c r="IA66" i="28"/>
  <c r="HG76" i="28"/>
  <c r="IF50" i="28"/>
  <c r="HK60" i="28"/>
  <c r="GX60" i="28"/>
  <c r="HC68" i="28"/>
  <c r="IE74" i="28"/>
  <c r="HM53" i="28"/>
  <c r="HM58" i="28"/>
  <c r="GV58" i="28"/>
  <c r="IE70" i="28"/>
  <c r="HZ73" i="28"/>
  <c r="IG52" i="28"/>
  <c r="HQ61" i="28"/>
  <c r="HG61" i="28"/>
  <c r="HL67" i="28"/>
  <c r="HZ54" i="28"/>
  <c r="GV62" i="28"/>
  <c r="HU69" i="28"/>
  <c r="HF69" i="28"/>
  <c r="HT56" i="28"/>
  <c r="HE63" i="28"/>
  <c r="HX72" i="28"/>
  <c r="IF48" i="28"/>
  <c r="IG48" i="28"/>
  <c r="GZ55" i="28"/>
  <c r="HY64" i="28"/>
  <c r="GV71" i="28"/>
  <c r="HP49" i="28"/>
  <c r="HL49" i="28"/>
  <c r="HK57" i="28"/>
  <c r="HZ65" i="28"/>
  <c r="IC75" i="28"/>
  <c r="HX51" i="28"/>
  <c r="HB51" i="28"/>
  <c r="GY59" i="28"/>
  <c r="HS66" i="28"/>
  <c r="HA76" i="28"/>
  <c r="IC50" i="28"/>
  <c r="GX50" i="28"/>
  <c r="GY60" i="28"/>
  <c r="HL68" i="28"/>
  <c r="HC74" i="28"/>
  <c r="IB53" i="28"/>
  <c r="HZ53" i="28"/>
  <c r="HH58" i="28"/>
  <c r="GY70" i="28"/>
  <c r="HE73" i="28"/>
  <c r="HC52" i="28"/>
  <c r="IB52" i="28"/>
  <c r="GZ61" i="28"/>
  <c r="HD67" i="28"/>
  <c r="HW54" i="28"/>
  <c r="IC62" i="28"/>
  <c r="HE62" i="28"/>
  <c r="HW69" i="28"/>
  <c r="HW56" i="28"/>
  <c r="HI63" i="28"/>
  <c r="ID72" i="28"/>
  <c r="HP72" i="28"/>
  <c r="GY48" i="28"/>
  <c r="HS55" i="28"/>
  <c r="HR64" i="28"/>
  <c r="HO71" i="28"/>
  <c r="HG71" i="28"/>
  <c r="HO49" i="28"/>
  <c r="ID57" i="28"/>
  <c r="HX65" i="28"/>
  <c r="HI75" i="28"/>
  <c r="IA75" i="28"/>
  <c r="HS51" i="28"/>
  <c r="HO59" i="28"/>
  <c r="HC66" i="28"/>
  <c r="HL76" i="28"/>
  <c r="HW76" i="28"/>
  <c r="IB50" i="28"/>
  <c r="HQ60" i="28"/>
  <c r="HA68" i="28"/>
  <c r="HV74" i="28"/>
  <c r="HJ74" i="28"/>
  <c r="HJ53" i="28"/>
  <c r="HA58" i="28"/>
  <c r="IA70" i="28"/>
  <c r="HX73" i="28"/>
  <c r="HB73" i="28"/>
  <c r="IA48" i="28"/>
  <c r="GT55" i="28"/>
  <c r="HJ64" i="28"/>
  <c r="HH71" i="28"/>
  <c r="GY71" i="28"/>
  <c r="HF49" i="28"/>
  <c r="HM57" i="28"/>
  <c r="HI65" i="28"/>
  <c r="IG75" i="28"/>
  <c r="HC75" i="28"/>
  <c r="HR51" i="28"/>
  <c r="HY59" i="28"/>
  <c r="HB66" i="28"/>
  <c r="HQ76" i="28"/>
  <c r="GW76" i="28"/>
  <c r="HA50" i="28"/>
  <c r="HO60" i="28"/>
  <c r="GX68" i="28"/>
  <c r="HS74" i="28"/>
  <c r="HU74" i="28"/>
  <c r="HI53" i="28"/>
  <c r="HZ58" i="28"/>
  <c r="HQ70" i="28"/>
  <c r="HW73" i="28"/>
  <c r="HO73" i="28"/>
  <c r="ID52" i="28"/>
  <c r="HL61" i="28"/>
  <c r="IB67" i="28"/>
  <c r="IB54" i="28"/>
  <c r="GU54" i="28"/>
  <c r="ID62" i="28"/>
  <c r="HX69" i="28"/>
  <c r="GZ56" i="28"/>
  <c r="HY63" i="28"/>
  <c r="HT63" i="28"/>
  <c r="HE72" i="28"/>
  <c r="HT48" i="28"/>
  <c r="HL55" i="28"/>
  <c r="GW64" i="28"/>
  <c r="HV64" i="28"/>
  <c r="IB71" i="28"/>
  <c r="GX49" i="28"/>
  <c r="IG57" i="28"/>
  <c r="HT65" i="28"/>
  <c r="GT65" i="28"/>
  <c r="HK75" i="28"/>
  <c r="HU51" i="28"/>
  <c r="HF59" i="28"/>
  <c r="IF66" i="28"/>
  <c r="HY66" i="28"/>
  <c r="HE76" i="28"/>
  <c r="HG50" i="28"/>
  <c r="IG60" i="28"/>
  <c r="HQ68" i="28"/>
  <c r="HM68" i="28"/>
  <c r="GY74" i="28"/>
  <c r="IC53" i="28"/>
  <c r="HT58" i="28"/>
  <c r="HJ70" i="28"/>
  <c r="HT70" i="28"/>
  <c r="HD73" i="28"/>
  <c r="HH52" i="28"/>
  <c r="IE61" i="28"/>
  <c r="HK67" i="28"/>
  <c r="HI67" i="28"/>
  <c r="GX54" i="28"/>
  <c r="HS62" i="28"/>
  <c r="GV69" i="28"/>
  <c r="HQ56" i="28"/>
  <c r="GU56" i="28"/>
  <c r="HJ63" i="28"/>
  <c r="HH72" i="28"/>
  <c r="HD48" i="28"/>
  <c r="IC55" i="28"/>
  <c r="HI55" i="28"/>
  <c r="GV64" i="28"/>
  <c r="HL71" i="28"/>
  <c r="IE49" i="28"/>
  <c r="HP57" i="28"/>
  <c r="HI57" i="28"/>
  <c r="GW65" i="28"/>
  <c r="HP75" i="28"/>
  <c r="GY51" i="28"/>
  <c r="HX59" i="28"/>
  <c r="HS59" i="28"/>
  <c r="HQ66" i="28"/>
  <c r="GU76" i="28"/>
  <c r="HC50" i="28"/>
  <c r="IC60" i="28"/>
  <c r="IB60" i="28"/>
  <c r="IC68" i="28"/>
  <c r="HB74" i="28"/>
  <c r="IF53" i="28"/>
  <c r="IA58" i="28"/>
  <c r="HO58" i="28"/>
  <c r="HF70" i="28"/>
  <c r="HS73" i="28"/>
  <c r="HY52" i="28"/>
  <c r="HI61" i="28"/>
  <c r="GX61" i="28"/>
  <c r="HA67" i="28"/>
  <c r="HM54" i="28"/>
  <c r="HW62" i="28"/>
  <c r="HM69" i="28"/>
  <c r="HB69" i="28"/>
  <c r="GX56" i="28"/>
  <c r="HW63" i="28"/>
  <c r="HC72" i="28"/>
  <c r="HW48" i="28"/>
  <c r="HX48" i="28"/>
  <c r="ID55" i="28"/>
  <c r="HP64" i="28"/>
  <c r="IE71" i="28"/>
  <c r="HH49" i="28"/>
  <c r="HB49" i="28"/>
  <c r="HB57" i="28"/>
  <c r="HM65" i="28"/>
  <c r="HU75" i="28"/>
  <c r="HP51" i="28"/>
  <c r="GT51" i="28"/>
  <c r="HW59" i="28"/>
  <c r="HJ66" i="28"/>
  <c r="IF76" i="28"/>
  <c r="HU50" i="28"/>
  <c r="HQ50" i="28"/>
  <c r="HP60" i="28"/>
  <c r="GY68" i="28"/>
  <c r="GU74" i="28"/>
  <c r="HT53" i="28"/>
  <c r="HQ53" i="28"/>
  <c r="GY58" i="28"/>
  <c r="HY70" i="28"/>
  <c r="GV73" i="28"/>
  <c r="IA265" i="27"/>
  <c r="HG265" i="27"/>
  <c r="GY72" i="26"/>
  <c r="IA50" i="26"/>
  <c r="HB52" i="28"/>
  <c r="IG61" i="28"/>
  <c r="HZ61" i="28"/>
  <c r="IF67" i="28"/>
  <c r="HV54" i="28"/>
  <c r="HA62" i="28"/>
  <c r="HL69" i="28"/>
  <c r="HO69" i="28"/>
  <c r="GW56" i="28"/>
  <c r="HU63" i="28"/>
  <c r="HB72" i="28"/>
  <c r="HB48" i="28"/>
  <c r="HF48" i="28"/>
  <c r="IF55" i="28"/>
  <c r="HH64" i="28"/>
  <c r="HN71" i="28"/>
  <c r="IF49" i="28"/>
  <c r="HC49" i="28"/>
  <c r="IC57" i="28"/>
  <c r="HN65" i="28"/>
  <c r="HF75" i="28"/>
  <c r="HO51" i="28"/>
  <c r="HA51" i="28"/>
  <c r="GV59" i="28"/>
  <c r="GZ66" i="28"/>
  <c r="HU76" i="28"/>
  <c r="HS50" i="28"/>
  <c r="ID50" i="28"/>
  <c r="ID60" i="28"/>
  <c r="HS68" i="28"/>
  <c r="HX74" i="28"/>
  <c r="HF53" i="28"/>
  <c r="HG53" i="28"/>
  <c r="IG58" i="28"/>
  <c r="HX70" i="28"/>
  <c r="GT73" i="28"/>
  <c r="HS52" i="28"/>
  <c r="HE52" i="28"/>
  <c r="HS61" i="28"/>
  <c r="HX67" i="28"/>
  <c r="HI54" i="28"/>
  <c r="IF62" i="28"/>
  <c r="HZ62" i="28"/>
  <c r="HK69" i="28"/>
  <c r="HN56" i="28"/>
  <c r="GZ63" i="28"/>
  <c r="HS72" i="28"/>
  <c r="HM72" i="28"/>
  <c r="HQ48" i="28"/>
  <c r="HV55" i="28"/>
  <c r="HA64" i="28"/>
  <c r="GZ71" i="28"/>
  <c r="HZ71" i="28"/>
  <c r="GU49" i="28"/>
  <c r="HD57" i="28"/>
  <c r="HA65" i="28"/>
  <c r="HY75" i="28"/>
  <c r="IE75" i="28"/>
  <c r="GV51" i="28"/>
  <c r="HC59" i="28"/>
  <c r="HV66" i="28"/>
  <c r="IB76" i="28"/>
  <c r="HM76" i="28"/>
  <c r="HT50" i="28"/>
  <c r="HG60" i="28"/>
  <c r="HX68" i="28"/>
  <c r="HK74" i="28"/>
  <c r="HH74" i="28"/>
  <c r="HA53" i="28"/>
  <c r="HQ58" i="28"/>
  <c r="HH70" i="28"/>
  <c r="HN73" i="28"/>
  <c r="HM73" i="28"/>
  <c r="HV52" i="28"/>
  <c r="HC61" i="28"/>
  <c r="HP67" i="28"/>
  <c r="HT54" i="28"/>
  <c r="ID54" i="28"/>
  <c r="HQ62" i="28"/>
  <c r="IE69" i="28"/>
  <c r="IE56" i="28"/>
  <c r="HQ63" i="28"/>
  <c r="GX63" i="28"/>
  <c r="IC72" i="28"/>
  <c r="HK48" i="28"/>
  <c r="HD55" i="28"/>
  <c r="ID64" i="28"/>
  <c r="HL64" i="28"/>
  <c r="HS71" i="28"/>
  <c r="IB49" i="28"/>
  <c r="HW57" i="28"/>
  <c r="HL65" i="28"/>
  <c r="ID65" i="28"/>
  <c r="GZ75" i="28"/>
  <c r="HM51" i="28"/>
  <c r="GX59" i="28"/>
  <c r="HX66" i="28"/>
  <c r="HO66" i="28"/>
  <c r="IC76" i="28"/>
  <c r="HX50" i="28"/>
  <c r="HC60" i="28"/>
  <c r="HZ68" i="28"/>
  <c r="HT68" i="28"/>
  <c r="HP74" i="28"/>
  <c r="HD53" i="28"/>
  <c r="HD58" i="28"/>
  <c r="IC70" i="28"/>
  <c r="HV70" i="28"/>
  <c r="HQ73" i="28"/>
  <c r="GZ52" i="28"/>
  <c r="HV61" i="28"/>
  <c r="HC67" i="28"/>
  <c r="GX67" i="28"/>
  <c r="HU54" i="28"/>
  <c r="HI62" i="28"/>
  <c r="IG69" i="28"/>
  <c r="HZ56" i="28"/>
  <c r="HL56" i="28"/>
  <c r="GW63" i="28"/>
  <c r="HL72" i="28"/>
  <c r="GU48" i="28"/>
  <c r="HU55" i="28"/>
  <c r="HX55" i="28"/>
  <c r="IF64" i="28"/>
  <c r="HC71" i="28"/>
  <c r="HT49" i="28"/>
  <c r="HH57" i="28"/>
  <c r="GY57" i="28"/>
  <c r="HU65" i="28"/>
  <c r="HD75" i="28"/>
  <c r="ID51" i="28"/>
  <c r="HP59" i="28"/>
  <c r="HG59" i="28"/>
  <c r="HH66" i="28"/>
  <c r="IE76" i="28"/>
  <c r="GU50" i="28"/>
  <c r="HU60" i="28"/>
  <c r="HF60" i="28"/>
  <c r="HK68" i="28"/>
  <c r="IG74" i="28"/>
  <c r="HW53" i="28"/>
  <c r="HS58" i="28"/>
  <c r="HF58" i="28"/>
  <c r="GV70" i="28"/>
  <c r="HJ73" i="28"/>
  <c r="HX21" i="15"/>
  <c r="HR34" i="15"/>
  <c r="HG32" i="15"/>
  <c r="HS47" i="15"/>
  <c r="HR39" i="15"/>
  <c r="HF21" i="15"/>
  <c r="HM24" i="15"/>
  <c r="IC44" i="15"/>
  <c r="HX38" i="15"/>
  <c r="HP63" i="26"/>
  <c r="IA70" i="26"/>
  <c r="GS70" i="26"/>
  <c r="HE72" i="26"/>
  <c r="HP50" i="26"/>
  <c r="HB55" i="26"/>
  <c r="HV64" i="26"/>
  <c r="GR64" i="26"/>
  <c r="HF73" i="26"/>
  <c r="HN49" i="26"/>
  <c r="HV61" i="26"/>
  <c r="HI68" i="26"/>
  <c r="GR68" i="26"/>
  <c r="GS75" i="26"/>
  <c r="HF53" i="26"/>
  <c r="HR57" i="26"/>
  <c r="HT69" i="26"/>
  <c r="HR69" i="26"/>
  <c r="HL76" i="26"/>
  <c r="GU56" i="26"/>
  <c r="HO54" i="26"/>
  <c r="HD67" i="26"/>
  <c r="HF67" i="26"/>
  <c r="HD52" i="26"/>
  <c r="HK62" i="26"/>
  <c r="GZ66" i="26"/>
  <c r="HY58" i="26"/>
  <c r="HK58" i="26"/>
  <c r="HA65" i="26"/>
  <c r="HK71" i="26"/>
  <c r="HE48" i="26"/>
  <c r="HY59" i="26"/>
  <c r="HT59" i="26"/>
  <c r="HM60" i="26"/>
  <c r="HQ74" i="26"/>
  <c r="HM51" i="26"/>
  <c r="GU63" i="26"/>
  <c r="HZ63" i="26"/>
  <c r="HW70" i="26"/>
  <c r="HI72" i="26"/>
  <c r="GV50" i="26"/>
  <c r="HT55" i="26"/>
  <c r="GU55" i="26"/>
  <c r="HY64" i="26"/>
  <c r="HJ73" i="26"/>
  <c r="HA49" i="26"/>
  <c r="HW61" i="26"/>
  <c r="HN61" i="26"/>
  <c r="IA68" i="26"/>
  <c r="HS75" i="26"/>
  <c r="GX53" i="26"/>
  <c r="HL57" i="26"/>
  <c r="HV57" i="26"/>
  <c r="HW69" i="26"/>
  <c r="HE76" i="26"/>
  <c r="HL56" i="26"/>
  <c r="GT54" i="26"/>
  <c r="HF54" i="26"/>
  <c r="GY67" i="26"/>
  <c r="HM52" i="26"/>
  <c r="GQ62" i="26"/>
  <c r="HR66" i="26"/>
  <c r="GV66" i="26"/>
  <c r="IA58" i="26"/>
  <c r="HC65" i="26"/>
  <c r="GP71" i="26"/>
  <c r="HN48" i="26"/>
  <c r="HP48" i="26"/>
  <c r="GX59" i="26"/>
  <c r="HF60" i="26"/>
  <c r="HI74" i="26"/>
  <c r="HV51" i="26"/>
  <c r="GT51" i="26"/>
  <c r="HD63" i="26"/>
  <c r="GW70" i="26"/>
  <c r="HA72" i="26"/>
  <c r="HF50" i="26"/>
  <c r="HE50" i="26"/>
  <c r="HK55" i="26"/>
  <c r="HQ64" i="26"/>
  <c r="IA73" i="26"/>
  <c r="HT49" i="26"/>
  <c r="GP49" i="26"/>
  <c r="HC61" i="26"/>
  <c r="HS68" i="26"/>
  <c r="GY15" i="15"/>
  <c r="IR66" i="27"/>
  <c r="IW66" i="27"/>
  <c r="IU66" i="27"/>
  <c r="IT66" i="27"/>
  <c r="HW44" i="15"/>
  <c r="HI22" i="15"/>
  <c r="HN70" i="24"/>
  <c r="HL55" i="26"/>
  <c r="GR55" i="26"/>
  <c r="HO64" i="26"/>
  <c r="HB73" i="26"/>
  <c r="GS49" i="26"/>
  <c r="HO61" i="26"/>
  <c r="HA61" i="26"/>
  <c r="HP68" i="26"/>
  <c r="HK75" i="26"/>
  <c r="HR37" i="15"/>
  <c r="HG25" i="15"/>
  <c r="GX40" i="15"/>
  <c r="HR45" i="15"/>
  <c r="HC18" i="15"/>
  <c r="GY35" i="15"/>
  <c r="IB33" i="15"/>
  <c r="HQ37" i="15"/>
  <c r="GY46" i="15"/>
  <c r="HU22" i="15"/>
  <c r="HB32" i="15"/>
  <c r="GY47" i="15"/>
  <c r="HA45" i="15"/>
  <c r="IA18" i="15"/>
  <c r="IG38" i="15"/>
  <c r="GY27" i="15"/>
  <c r="IW82" i="27"/>
  <c r="HQ45" i="15"/>
  <c r="HD27" i="15"/>
  <c r="HC15" i="15"/>
  <c r="GU12" i="15"/>
  <c r="HH24" i="15"/>
  <c r="HM18" i="15"/>
  <c r="HX44" i="15"/>
  <c r="HQ32" i="15"/>
  <c r="HK46" i="15"/>
  <c r="HX16" i="15"/>
  <c r="GX33" i="15"/>
  <c r="IA36" i="15"/>
  <c r="HI18" i="15"/>
  <c r="GZ22" i="15"/>
  <c r="IB37" i="15"/>
  <c r="HD24" i="15"/>
  <c r="HO47" i="15"/>
  <c r="GU22" i="15"/>
  <c r="HQ25" i="15"/>
  <c r="IB12" i="15"/>
  <c r="HZ44" i="15"/>
  <c r="HR27" i="15"/>
  <c r="HK22" i="15"/>
  <c r="IE39" i="15"/>
  <c r="HC36" i="15"/>
  <c r="GY22" i="15"/>
  <c r="HD37" i="15"/>
  <c r="HJ11" i="15"/>
  <c r="HT34" i="15"/>
  <c r="GZ24" i="15"/>
  <c r="HX35" i="15"/>
  <c r="HY34" i="15"/>
  <c r="IA27" i="15"/>
  <c r="HZ18" i="15"/>
  <c r="GT22" i="15"/>
  <c r="IF45" i="15"/>
  <c r="IB13" i="15"/>
  <c r="IC18" i="15"/>
  <c r="GU18" i="15"/>
  <c r="IE40" i="15"/>
  <c r="HU38" i="15"/>
  <c r="GY44" i="15"/>
  <c r="HJ16" i="15"/>
  <c r="HO32" i="15"/>
  <c r="GW45" i="15"/>
  <c r="IE34" i="15"/>
  <c r="IA14" i="15"/>
  <c r="HZ13" i="15"/>
  <c r="HB24" i="15"/>
  <c r="HX36" i="15"/>
  <c r="HH11" i="15"/>
  <c r="IF13" i="15"/>
  <c r="GX18" i="15"/>
  <c r="HL36" i="15"/>
  <c r="IB38" i="15"/>
  <c r="HY40" i="15"/>
  <c r="GZ13" i="15"/>
  <c r="HD32" i="15"/>
  <c r="IA44" i="15"/>
  <c r="HH33" i="15"/>
  <c r="IB53" i="26"/>
  <c r="HD57" i="26"/>
  <c r="HV69" i="26"/>
  <c r="HI69" i="26"/>
  <c r="GW76" i="26"/>
  <c r="HQ56" i="26"/>
  <c r="GY54" i="26"/>
  <c r="IA67" i="26"/>
  <c r="IC67" i="26"/>
  <c r="HC52" i="26"/>
  <c r="HU62" i="26"/>
  <c r="HW66" i="26"/>
  <c r="HI58" i="26"/>
  <c r="GU58" i="26"/>
  <c r="HK65" i="26"/>
  <c r="HW71" i="26"/>
  <c r="IB48" i="26"/>
  <c r="HI59" i="26"/>
  <c r="HF59" i="26"/>
  <c r="GU60" i="26"/>
  <c r="GW74" i="26"/>
  <c r="GW51" i="26"/>
  <c r="HQ63" i="26"/>
  <c r="HM63" i="26"/>
  <c r="HT70" i="26"/>
  <c r="GQ72" i="26"/>
  <c r="HS50" i="26"/>
  <c r="HD55" i="26"/>
  <c r="GQ55" i="26"/>
  <c r="HD64" i="26"/>
  <c r="GT73" i="26"/>
  <c r="IC49" i="26"/>
  <c r="HG61" i="26"/>
  <c r="HY61" i="26"/>
  <c r="HF68" i="26"/>
  <c r="HC75" i="26"/>
  <c r="IA53" i="26"/>
  <c r="GX57" i="26"/>
  <c r="GP69" i="26"/>
  <c r="GS69" i="26"/>
  <c r="HC76" i="26"/>
  <c r="HK56" i="26"/>
  <c r="GR54" i="26"/>
  <c r="HT67" i="26"/>
  <c r="HN67" i="26"/>
  <c r="GX52" i="26"/>
  <c r="HH62" i="26"/>
  <c r="GQ66" i="26"/>
  <c r="HO58" i="26"/>
  <c r="HH58" i="26"/>
  <c r="GV65" i="26"/>
  <c r="HI71" i="26"/>
  <c r="HU48" i="26"/>
  <c r="HC59" i="26"/>
  <c r="GT59" i="26"/>
  <c r="GV60" i="26"/>
  <c r="GX74" i="26"/>
  <c r="IC51" i="26"/>
  <c r="HK63" i="26"/>
  <c r="GY63" i="26"/>
  <c r="IB70" i="26"/>
  <c r="GR72" i="26"/>
  <c r="IC50" i="26"/>
  <c r="HJ55" i="26"/>
  <c r="HE55" i="26"/>
  <c r="HB64" i="26"/>
  <c r="HV73" i="26"/>
  <c r="IA49" i="26"/>
  <c r="HU61" i="26"/>
  <c r="GZ61" i="26"/>
  <c r="HE68" i="26"/>
  <c r="HP75" i="26"/>
  <c r="HS53" i="26"/>
  <c r="IB57" i="26"/>
  <c r="GZ57" i="26"/>
  <c r="HJ69" i="26"/>
  <c r="HU76" i="26"/>
  <c r="IB56" i="26"/>
  <c r="HJ54" i="26"/>
  <c r="HT54" i="26"/>
  <c r="HO67" i="26"/>
  <c r="HT52" i="26"/>
  <c r="HX62" i="26"/>
  <c r="HH66" i="26"/>
  <c r="GS66" i="26"/>
  <c r="HX58" i="26"/>
  <c r="HL65" i="26"/>
  <c r="HY71" i="26"/>
  <c r="GQ48" i="26"/>
  <c r="HQ48" i="26"/>
  <c r="HW59" i="26"/>
  <c r="HY60" i="26"/>
  <c r="GQ74" i="26"/>
  <c r="GZ51" i="26"/>
  <c r="HG51" i="26"/>
  <c r="IC63" i="26"/>
  <c r="HO70" i="26"/>
  <c r="HV72" i="26"/>
  <c r="HV50" i="26"/>
  <c r="HH50" i="26"/>
  <c r="GY55" i="26"/>
  <c r="GW64" i="26"/>
  <c r="HD73" i="26"/>
  <c r="HI49" i="26"/>
  <c r="GY49" i="26"/>
  <c r="HZ61" i="26"/>
  <c r="GW68" i="26"/>
  <c r="IA75" i="26"/>
  <c r="HU53" i="26"/>
  <c r="HK53" i="26"/>
  <c r="HM57" i="26"/>
  <c r="HZ69" i="26"/>
  <c r="GQ76" i="26"/>
  <c r="GX56" i="26"/>
  <c r="GZ56" i="26"/>
  <c r="GX54" i="26"/>
  <c r="GS67" i="26"/>
  <c r="GZ52" i="26"/>
  <c r="HY62" i="26"/>
  <c r="HP62" i="26"/>
  <c r="HA66" i="26"/>
  <c r="HE58" i="26"/>
  <c r="GX65" i="26"/>
  <c r="HX71" i="26"/>
  <c r="HO71" i="26"/>
  <c r="GT48" i="26"/>
  <c r="GP59" i="26"/>
  <c r="HH60" i="26"/>
  <c r="HZ74" i="26"/>
  <c r="GU74" i="26"/>
  <c r="HW51" i="26"/>
  <c r="GV63" i="26"/>
  <c r="GQ70" i="26"/>
  <c r="HX72" i="26"/>
  <c r="HO72" i="26"/>
  <c r="HX50" i="26"/>
  <c r="HC55" i="26"/>
  <c r="GU64" i="26"/>
  <c r="HU73" i="26"/>
  <c r="GX73" i="26"/>
  <c r="HC49" i="26"/>
  <c r="HI61" i="26"/>
  <c r="HA68" i="26"/>
  <c r="HV75" i="26"/>
  <c r="HX75" i="26"/>
  <c r="GS53" i="26"/>
  <c r="HE57" i="26"/>
  <c r="HQ69" i="26"/>
  <c r="HH76" i="26"/>
  <c r="HR76" i="26"/>
  <c r="GQ56" i="26"/>
  <c r="HN54" i="26"/>
  <c r="HJ67" i="26"/>
  <c r="HR52" i="26"/>
  <c r="GV52" i="26"/>
  <c r="HE62" i="26"/>
  <c r="HD66" i="26"/>
  <c r="GQ58" i="26"/>
  <c r="HP65" i="26"/>
  <c r="GU65" i="26"/>
  <c r="HG71" i="26"/>
  <c r="HK48" i="26"/>
  <c r="GR59" i="26"/>
  <c r="GT60" i="26"/>
  <c r="HT60" i="26"/>
  <c r="HN74" i="26"/>
  <c r="HB51" i="26"/>
  <c r="GZ63" i="26"/>
  <c r="HI70" i="26"/>
  <c r="HD70" i="26"/>
  <c r="HD72" i="26"/>
  <c r="GQ50" i="26"/>
  <c r="HY55" i="26"/>
  <c r="HR53" i="26"/>
  <c r="GV57" i="26"/>
  <c r="HN69" i="26"/>
  <c r="GW69" i="26"/>
  <c r="IA76" i="26"/>
  <c r="HI56" i="26"/>
  <c r="GQ54" i="26"/>
  <c r="HS67" i="26"/>
  <c r="GX67" i="26"/>
  <c r="HQ52" i="26"/>
  <c r="HJ62" i="26"/>
  <c r="HO66" i="26"/>
  <c r="HA58" i="26"/>
  <c r="HU58" i="26"/>
  <c r="GY65" i="26"/>
  <c r="HJ71" i="26"/>
  <c r="GX48" i="26"/>
  <c r="IA59" i="26"/>
  <c r="HJ59" i="26"/>
  <c r="HX60" i="26"/>
  <c r="GP74" i="26"/>
  <c r="IB51" i="26"/>
  <c r="HI63" i="26"/>
  <c r="HL63" i="26"/>
  <c r="GV70" i="26"/>
  <c r="IB72" i="26"/>
  <c r="HK50" i="26"/>
  <c r="GV55" i="26"/>
  <c r="HS55" i="26"/>
  <c r="GS64" i="26"/>
  <c r="HW73" i="26"/>
  <c r="HR49" i="26"/>
  <c r="GY61" i="26"/>
  <c r="HX61" i="26"/>
  <c r="GU68" i="26"/>
  <c r="GU75" i="26"/>
  <c r="HY53" i="26"/>
  <c r="GU57" i="26"/>
  <c r="HK69" i="26"/>
  <c r="GS76" i="26"/>
  <c r="HZ76" i="26"/>
  <c r="HO56" i="26"/>
  <c r="HD54" i="26"/>
  <c r="GU67" i="26"/>
  <c r="HP52" i="26"/>
  <c r="GS52" i="26"/>
  <c r="GR62" i="26"/>
  <c r="IA66" i="26"/>
  <c r="GP58" i="26"/>
  <c r="HN65" i="26"/>
  <c r="GS65" i="26"/>
  <c r="GQ71" i="26"/>
  <c r="GV48" i="26"/>
  <c r="HP59" i="26"/>
  <c r="HR60" i="26"/>
  <c r="HA60" i="26"/>
  <c r="GT74" i="26"/>
  <c r="GQ51" i="26"/>
  <c r="HX63" i="26"/>
  <c r="HF70" i="26"/>
  <c r="HM70" i="26"/>
  <c r="GW72" i="26"/>
  <c r="HM50" i="26"/>
  <c r="IC55" i="26"/>
  <c r="HK64" i="26"/>
  <c r="GZ64" i="26"/>
  <c r="GY73" i="26"/>
  <c r="HX49" i="26"/>
  <c r="GV61" i="26"/>
  <c r="HQ68" i="26"/>
  <c r="HX68" i="26"/>
  <c r="HI75" i="26"/>
  <c r="HQ53" i="26"/>
  <c r="IC57" i="26"/>
  <c r="IB69" i="26"/>
  <c r="HU69" i="26"/>
  <c r="GU76" i="26"/>
  <c r="HC56" i="26"/>
  <c r="HW54" i="26"/>
  <c r="HL67" i="26"/>
  <c r="HM67" i="26"/>
  <c r="IB52" i="26"/>
  <c r="GU62" i="26"/>
  <c r="IC66" i="26"/>
  <c r="HG58" i="26"/>
  <c r="GV58" i="26"/>
  <c r="HT65" i="26"/>
  <c r="GU71" i="26"/>
  <c r="HM48" i="26"/>
  <c r="GU59" i="26"/>
  <c r="HU59" i="26"/>
  <c r="HW60" i="26"/>
  <c r="IC74" i="26"/>
  <c r="HU51" i="26"/>
  <c r="HC63" i="26"/>
  <c r="GX63" i="26"/>
  <c r="HB70" i="26"/>
  <c r="HI40" i="15"/>
  <c r="GT44" i="15"/>
  <c r="HE24" i="15"/>
  <c r="GU39" i="15"/>
  <c r="HS40" i="15"/>
  <c r="HA14" i="15"/>
  <c r="HK37" i="15"/>
  <c r="HB33" i="15"/>
  <c r="HS32" i="15"/>
  <c r="GV36" i="15"/>
  <c r="IP82" i="27"/>
  <c r="IR82" i="27"/>
  <c r="IQ82" i="27"/>
  <c r="HU37" i="15"/>
  <c r="IU82" i="27"/>
  <c r="IS82" i="27"/>
  <c r="IT82" i="27"/>
  <c r="HO40" i="15"/>
  <c r="HF36" i="15"/>
  <c r="GW18" i="15"/>
  <c r="IO82" i="27"/>
  <c r="IV82" i="27"/>
  <c r="HJ37" i="15"/>
  <c r="HN27" i="15"/>
  <c r="HE44" i="15"/>
  <c r="BU60" i="27"/>
  <c r="HJ39" i="15"/>
  <c r="BQ60" i="27"/>
  <c r="IG24" i="15"/>
  <c r="HV47" i="15"/>
  <c r="HH14" i="15"/>
  <c r="HA33" i="15"/>
  <c r="HD25" i="15"/>
  <c r="IF35" i="15"/>
  <c r="HT11" i="15"/>
  <c r="GX45" i="15"/>
  <c r="IG39" i="15"/>
  <c r="HZ12" i="15"/>
  <c r="IU71" i="27"/>
  <c r="GY14" i="15"/>
  <c r="HR21" i="15"/>
  <c r="IP65" i="27"/>
  <c r="IE12" i="15"/>
  <c r="HA36" i="15"/>
  <c r="HZ46" i="15"/>
  <c r="IG36" i="15"/>
  <c r="IB24" i="15"/>
  <c r="GX15" i="15"/>
  <c r="HY39" i="15"/>
  <c r="GZ38" i="15"/>
  <c r="IC36" i="15"/>
  <c r="HL45" i="15"/>
  <c r="IC33" i="15"/>
  <c r="HE27" i="15"/>
  <c r="GY36" i="15"/>
  <c r="GZ39" i="15"/>
  <c r="HG15" i="15"/>
  <c r="GZ27" i="15"/>
  <c r="HY21" i="15"/>
  <c r="HR44" i="15"/>
  <c r="HE39" i="15"/>
  <c r="HI13" i="15"/>
  <c r="HV15" i="15"/>
  <c r="IO66" i="27"/>
  <c r="HZ24" i="15"/>
  <c r="HU47" i="15"/>
  <c r="IF33" i="15"/>
  <c r="HZ35" i="15"/>
  <c r="HY16" i="15"/>
  <c r="ID27" i="15"/>
  <c r="HH45" i="15"/>
  <c r="GX36" i="15"/>
  <c r="HT44" i="15"/>
  <c r="HT14" i="15"/>
  <c r="HH21" i="15"/>
  <c r="ID16" i="15"/>
  <c r="HB46" i="15"/>
  <c r="HH15" i="15"/>
  <c r="GT46" i="15"/>
  <c r="IA15" i="15"/>
  <c r="IF25" i="15"/>
  <c r="IE24" i="15"/>
  <c r="HA38" i="15"/>
  <c r="GX38" i="15"/>
  <c r="HI11" i="15"/>
  <c r="HU12" i="15"/>
  <c r="IQ66" i="27"/>
  <c r="HG37" i="15"/>
  <c r="IB18" i="15"/>
  <c r="GZ32" i="15"/>
  <c r="GT33" i="15"/>
  <c r="HW25" i="15"/>
  <c r="HW14" i="15"/>
  <c r="GZ16" i="15"/>
  <c r="HJ38" i="15"/>
  <c r="HA44" i="15"/>
  <c r="IC25" i="15"/>
  <c r="HG33" i="15"/>
  <c r="IF46" i="15"/>
  <c r="HY38" i="15"/>
  <c r="GU34" i="15"/>
  <c r="IF14" i="15"/>
  <c r="HL37" i="15"/>
  <c r="IP66" i="27"/>
  <c r="HS34" i="15"/>
  <c r="GV44" i="15"/>
  <c r="HU45" i="15"/>
  <c r="HR25" i="15"/>
  <c r="HA40" i="15"/>
  <c r="ID46" i="15"/>
  <c r="HD16" i="15"/>
  <c r="HQ47" i="15"/>
  <c r="HU34" i="15"/>
  <c r="HF15" i="15"/>
  <c r="HU40" i="15"/>
  <c r="HY37" i="15"/>
  <c r="HO44" i="15"/>
  <c r="IG16" i="15"/>
  <c r="HZ11" i="15"/>
  <c r="IG13" i="15"/>
  <c r="IC40" i="15"/>
  <c r="HZ32" i="15"/>
  <c r="IN66" i="27"/>
  <c r="IG45" i="15"/>
  <c r="IB47" i="15"/>
  <c r="HD34" i="15"/>
  <c r="GV15" i="15"/>
  <c r="HJ45" i="15"/>
  <c r="IC12" i="15"/>
  <c r="ID12" i="15"/>
  <c r="HU25" i="15"/>
  <c r="GY40" i="15"/>
  <c r="IE15" i="15"/>
  <c r="IB36" i="15"/>
  <c r="HO27" i="15"/>
  <c r="HK13" i="15"/>
  <c r="GW38" i="15"/>
  <c r="HO21" i="15"/>
  <c r="HQ22" i="15"/>
  <c r="GV25" i="15"/>
  <c r="HV11" i="15"/>
  <c r="IS66" i="27"/>
  <c r="HA27" i="15"/>
  <c r="IF37" i="15"/>
  <c r="HM39" i="15"/>
  <c r="HO12" i="15"/>
  <c r="HS46" i="15"/>
  <c r="IE46" i="15"/>
  <c r="IE11" i="15"/>
  <c r="HI21" i="15"/>
  <c r="HV32" i="15"/>
  <c r="HI36" i="15"/>
  <c r="HX37" i="15"/>
  <c r="HZ16" i="15"/>
  <c r="GV18" i="15"/>
  <c r="IB14" i="15"/>
  <c r="HB11" i="15"/>
  <c r="HD40" i="15"/>
  <c r="GT24" i="15"/>
  <c r="IF15" i="15"/>
  <c r="ID37" i="15"/>
  <c r="HK25" i="15"/>
  <c r="GU32" i="15"/>
  <c r="IC37" i="15"/>
  <c r="HS21" i="15"/>
  <c r="HZ38" i="15"/>
  <c r="HF45" i="15"/>
  <c r="HS38" i="15"/>
  <c r="HB14" i="15"/>
  <c r="HJ18" i="15"/>
  <c r="HS14" i="15"/>
  <c r="IA12" i="15"/>
  <c r="IG14" i="15"/>
  <c r="HY13" i="15"/>
  <c r="GZ45" i="15"/>
  <c r="HJ24" i="15"/>
  <c r="HU46" i="15"/>
  <c r="HK11" i="15"/>
  <c r="IE32" i="15"/>
  <c r="HM13" i="15"/>
  <c r="IA16" i="15"/>
  <c r="HI47" i="15"/>
  <c r="ID35" i="15"/>
  <c r="HB15" i="15"/>
  <c r="HT12" i="15"/>
  <c r="HM25" i="15"/>
  <c r="IF39" i="15"/>
  <c r="HU39" i="15"/>
  <c r="HF27" i="15"/>
  <c r="HF44" i="15"/>
  <c r="HC45" i="15"/>
  <c r="HE38" i="15"/>
  <c r="ID18" i="15"/>
  <c r="IC15" i="15"/>
  <c r="HE45" i="15"/>
  <c r="HB27" i="15"/>
  <c r="GW46" i="15"/>
  <c r="HH16" i="15"/>
  <c r="GV47" i="15"/>
  <c r="HA47" i="15"/>
  <c r="GW24" i="15"/>
  <c r="HB47" i="15"/>
  <c r="IE14" i="15"/>
  <c r="GW27" i="15"/>
  <c r="IA46" i="15"/>
  <c r="HG18" i="15"/>
  <c r="HH27" i="15"/>
  <c r="HE34" i="15"/>
  <c r="HZ14" i="15"/>
  <c r="GZ21" i="15"/>
  <c r="HH36" i="15"/>
  <c r="HU21" i="15"/>
  <c r="GU11" i="15"/>
  <c r="IA22" i="15"/>
  <c r="HW18" i="15"/>
  <c r="GU15" i="15"/>
  <c r="HY45" i="15"/>
  <c r="HX40" i="15"/>
  <c r="HS45" i="15"/>
  <c r="HK34" i="15"/>
  <c r="HL34" i="15"/>
  <c r="HQ21" i="15"/>
  <c r="HX13" i="15"/>
  <c r="IE36" i="15"/>
  <c r="HY18" i="15"/>
  <c r="HB35" i="15"/>
  <c r="HE22" i="15"/>
  <c r="IB40" i="15"/>
  <c r="HI46" i="15"/>
  <c r="HY33" i="15"/>
  <c r="HN36" i="15"/>
  <c r="GW13" i="15"/>
  <c r="HU35" i="15"/>
  <c r="HH44" i="15"/>
  <c r="HZ37" i="15"/>
  <c r="HD47" i="15"/>
  <c r="HU14" i="15"/>
  <c r="HO11" i="15"/>
  <c r="HB36" i="15"/>
  <c r="HL46" i="15"/>
  <c r="HM35" i="15"/>
  <c r="HU27" i="15"/>
  <c r="HO14" i="15"/>
  <c r="HL33" i="15"/>
  <c r="FW122" i="27"/>
  <c r="GU37" i="15"/>
  <c r="HY35" i="15"/>
  <c r="HR40" i="15"/>
  <c r="HD18" i="15"/>
  <c r="GZ15" i="15"/>
  <c r="HU18" i="15"/>
  <c r="HV24" i="15"/>
  <c r="GX46" i="15"/>
  <c r="HD36" i="15"/>
  <c r="IE21" i="15"/>
  <c r="GZ12" i="15"/>
  <c r="IP71" i="27"/>
  <c r="IN65" i="27"/>
  <c r="FW153" i="27"/>
  <c r="FW124" i="27"/>
  <c r="FW140" i="27"/>
  <c r="FW130" i="27"/>
  <c r="FW141" i="27"/>
  <c r="HX12" i="15"/>
  <c r="HG34" i="15"/>
  <c r="IB26" i="27"/>
  <c r="JV26" i="27" s="1"/>
  <c r="HD14" i="15"/>
  <c r="GV27" i="15"/>
  <c r="HU33" i="15"/>
  <c r="HT38" i="15"/>
  <c r="HJ22" i="15"/>
  <c r="HU26" i="27"/>
  <c r="JO26" i="27" s="1"/>
  <c r="HG39" i="15"/>
  <c r="HE35" i="15"/>
  <c r="IS71" i="27"/>
  <c r="IQ65" i="27"/>
  <c r="FW132" i="27"/>
  <c r="HU32" i="15"/>
  <c r="IQ71" i="27"/>
  <c r="GZ47" i="15"/>
  <c r="GW39" i="15"/>
  <c r="HL32" i="15"/>
  <c r="HG13" i="15"/>
  <c r="HW47" i="15"/>
  <c r="HP33" i="15"/>
  <c r="HZ27" i="15"/>
  <c r="HI45" i="15"/>
  <c r="GW16" i="15"/>
  <c r="HX47" i="15"/>
  <c r="HQ33" i="15"/>
  <c r="GU38" i="15"/>
  <c r="ID24" i="15"/>
  <c r="IV71" i="27"/>
  <c r="IR71" i="27"/>
  <c r="IS65" i="27"/>
  <c r="FW126" i="27"/>
  <c r="FW121" i="27"/>
  <c r="HQ46" i="15"/>
  <c r="GZ46" i="15"/>
  <c r="HE32" i="15"/>
  <c r="HU44" i="15"/>
  <c r="FW133" i="27"/>
  <c r="HA18" i="15"/>
  <c r="HF46" i="15"/>
  <c r="HL44" i="15"/>
  <c r="HD44" i="15"/>
  <c r="GY13" i="15"/>
  <c r="GW47" i="15"/>
  <c r="IF40" i="15"/>
  <c r="HC22" i="15"/>
  <c r="HC33" i="15"/>
  <c r="IW71" i="27"/>
  <c r="IT71" i="27"/>
  <c r="IR65" i="27"/>
  <c r="FW143" i="27"/>
  <c r="HI39" i="15"/>
  <c r="HC46" i="15"/>
  <c r="IT65" i="27"/>
  <c r="HJ47" i="15"/>
  <c r="GT11" i="15"/>
  <c r="HV13" i="15"/>
  <c r="HS18" i="15"/>
  <c r="GW40" i="15"/>
  <c r="GV33" i="15"/>
  <c r="GV32" i="15"/>
  <c r="IE37" i="15"/>
  <c r="HB45" i="15"/>
  <c r="HW27" i="15"/>
  <c r="HX15" i="15"/>
  <c r="GU16" i="15"/>
  <c r="HX22" i="15"/>
  <c r="IN71" i="27"/>
  <c r="IO65" i="27"/>
  <c r="IU65" i="27"/>
  <c r="FW148" i="27"/>
  <c r="GY11" i="15"/>
  <c r="GW22" i="15"/>
  <c r="HM33" i="15"/>
  <c r="GZ36" i="15"/>
  <c r="HF12" i="15"/>
  <c r="HJ33" i="15"/>
  <c r="HX27" i="15"/>
  <c r="IV65" i="27"/>
  <c r="FW135" i="27"/>
  <c r="P52" i="15"/>
  <c r="Q159" i="27"/>
  <c r="IR85" i="27"/>
  <c r="IC26" i="27"/>
  <c r="JW26" i="27" s="1"/>
  <c r="IN80" i="27"/>
  <c r="HV26" i="27"/>
  <c r="JP26" i="27" s="1"/>
  <c r="IQ74" i="27"/>
  <c r="IV58" i="27"/>
  <c r="JI58" i="27" s="1"/>
  <c r="IU75" i="27"/>
  <c r="IU69" i="27"/>
  <c r="IQ62" i="27"/>
  <c r="JD62" i="27" s="1"/>
  <c r="IQ83" i="27"/>
  <c r="IT75" i="27"/>
  <c r="IQ80" i="27"/>
  <c r="IS83" i="27"/>
  <c r="IW85" i="27"/>
  <c r="IP80" i="27"/>
  <c r="IN64" i="27"/>
  <c r="JA64" i="27" s="1"/>
  <c r="IR81" i="27"/>
  <c r="IP63" i="27"/>
  <c r="JC63" i="27" s="1"/>
  <c r="HW26" i="27"/>
  <c r="JQ26" i="27" s="1"/>
  <c r="IO80" i="27"/>
  <c r="IP81" i="27"/>
  <c r="IR83" i="27"/>
  <c r="IT85" i="27"/>
  <c r="IT58" i="27"/>
  <c r="JG58" i="27" s="1"/>
  <c r="IQ61" i="27"/>
  <c r="JD61" i="27" s="1"/>
  <c r="IR63" i="27"/>
  <c r="JE63" i="27" s="1"/>
  <c r="IN60" i="27"/>
  <c r="JA60" i="27" s="1"/>
  <c r="IW62" i="27"/>
  <c r="JJ62" i="27" s="1"/>
  <c r="IO78" i="27"/>
  <c r="IP72" i="27"/>
  <c r="IV64" i="27"/>
  <c r="JI64" i="27" s="1"/>
  <c r="IU77" i="27"/>
  <c r="IQ60" i="27"/>
  <c r="JD60" i="27" s="1"/>
  <c r="HZ26" i="27"/>
  <c r="JT26" i="27" s="1"/>
  <c r="IS81" i="27"/>
  <c r="IR84" i="27"/>
  <c r="IW69" i="27"/>
  <c r="IO79" i="27"/>
  <c r="IR61" i="27"/>
  <c r="JE61" i="27" s="1"/>
  <c r="IU63" i="27"/>
  <c r="JH63" i="27" s="1"/>
  <c r="IV60" i="27"/>
  <c r="JI60" i="27" s="1"/>
  <c r="IR72" i="27"/>
  <c r="IS64" i="27"/>
  <c r="JF64" i="27" s="1"/>
  <c r="IV74" i="27"/>
  <c r="IT80" i="27"/>
  <c r="IT83" i="27"/>
  <c r="IV75" i="27"/>
  <c r="IV84" i="27"/>
  <c r="IP69" i="27"/>
  <c r="IU79" i="27"/>
  <c r="IU61" i="27"/>
  <c r="JH61" i="27" s="1"/>
  <c r="IW63" i="27"/>
  <c r="JJ63" i="27" s="1"/>
  <c r="IS62" i="27"/>
  <c r="JF62" i="27" s="1"/>
  <c r="IT72" i="27"/>
  <c r="IU64" i="27"/>
  <c r="JH64" i="27" s="1"/>
  <c r="IP74" i="27"/>
  <c r="IQ67" i="27"/>
  <c r="IV83" i="27"/>
  <c r="IW75" i="27"/>
  <c r="IO84" i="27"/>
  <c r="IO69" i="27"/>
  <c r="IQ79" i="27"/>
  <c r="IP61" i="27"/>
  <c r="JC61" i="27" s="1"/>
  <c r="IO63" i="27"/>
  <c r="JB63" i="27" s="1"/>
  <c r="IN62" i="27"/>
  <c r="JA62" i="27" s="1"/>
  <c r="IS72" i="27"/>
  <c r="IR76" i="27"/>
  <c r="IW64" i="27"/>
  <c r="JJ64" i="27" s="1"/>
  <c r="IS80" i="27"/>
  <c r="IQ81" i="27"/>
  <c r="IT67" i="27"/>
  <c r="IO83" i="27"/>
  <c r="IN75" i="27"/>
  <c r="IN84" i="27"/>
  <c r="IS69" i="27"/>
  <c r="IP79" i="27"/>
  <c r="IW61" i="27"/>
  <c r="JJ61" i="27" s="1"/>
  <c r="IQ63" i="27"/>
  <c r="JD63" i="27" s="1"/>
  <c r="IU62" i="27"/>
  <c r="JH62" i="27" s="1"/>
  <c r="IV72" i="27"/>
  <c r="HT26" i="27"/>
  <c r="JN26" i="27" s="1"/>
  <c r="IV80" i="27"/>
  <c r="IU81" i="27"/>
  <c r="IS67" i="27"/>
  <c r="IP83" i="27"/>
  <c r="IQ84" i="27"/>
  <c r="IR69" i="27"/>
  <c r="IO61" i="27"/>
  <c r="JB61" i="27" s="1"/>
  <c r="IT62" i="27"/>
  <c r="JG62" i="27" s="1"/>
  <c r="IO72" i="27"/>
  <c r="IT81" i="27"/>
  <c r="IR67" i="27"/>
  <c r="IU58" i="27"/>
  <c r="JH58" i="27" s="1"/>
  <c r="IT61" i="27"/>
  <c r="JG61" i="27" s="1"/>
  <c r="IS63" i="27"/>
  <c r="JF63" i="27" s="1"/>
  <c r="IR62" i="27"/>
  <c r="JE62" i="27" s="1"/>
  <c r="IS78" i="27"/>
  <c r="IQ72" i="27"/>
  <c r="IR64" i="27"/>
  <c r="IS77" i="27"/>
  <c r="HY32" i="15"/>
  <c r="HN22" i="15"/>
  <c r="HM38" i="15"/>
  <c r="HP14" i="15"/>
  <c r="HH38" i="15"/>
  <c r="HA25" i="15"/>
  <c r="HN32" i="15"/>
  <c r="HO39" i="15"/>
  <c r="HM40" i="15"/>
  <c r="IA33" i="15"/>
  <c r="HY36" i="15"/>
  <c r="GT25" i="15"/>
  <c r="IE25" i="15"/>
  <c r="HD12" i="15"/>
  <c r="HY46" i="15"/>
  <c r="GX12" i="15"/>
  <c r="HI37" i="15"/>
  <c r="HH46" i="15"/>
  <c r="HA39" i="15"/>
  <c r="IA35" i="15"/>
  <c r="GU36" i="15"/>
  <c r="HJ27" i="15"/>
  <c r="HF16" i="15"/>
  <c r="HT24" i="15"/>
  <c r="IG11" i="15"/>
  <c r="IB35" i="15"/>
  <c r="HA16" i="15"/>
  <c r="HF47" i="15"/>
  <c r="HZ39" i="15"/>
  <c r="HQ13" i="15"/>
  <c r="HL24" i="15"/>
  <c r="HZ15" i="15"/>
  <c r="HN39" i="15"/>
  <c r="HV35" i="15"/>
  <c r="GT12" i="15"/>
  <c r="HG40" i="15"/>
  <c r="HV44" i="15"/>
  <c r="HJ25" i="15"/>
  <c r="GV46" i="15"/>
  <c r="HN11" i="15"/>
  <c r="GU21" i="15"/>
  <c r="GY12" i="15"/>
  <c r="FM59" i="15"/>
  <c r="FL168" i="27" s="1"/>
  <c r="CD168" i="27"/>
  <c r="GF56" i="15"/>
  <c r="CW165" i="27"/>
  <c r="FZ74" i="15"/>
  <c r="CQ183" i="27"/>
  <c r="GL57" i="15"/>
  <c r="DC166" i="27"/>
  <c r="GJ52" i="15"/>
  <c r="GI161" i="27" s="1"/>
  <c r="DA161" i="27"/>
  <c r="FV65" i="15"/>
  <c r="FU174" i="27" s="1"/>
  <c r="CM174" i="27"/>
  <c r="FF71" i="15"/>
  <c r="FE180" i="27" s="1"/>
  <c r="BW180" i="27"/>
  <c r="FB53" i="15"/>
  <c r="FA162" i="27" s="1"/>
  <c r="BS162" i="27"/>
  <c r="FU73" i="15"/>
  <c r="FT182" i="27" s="1"/>
  <c r="CL182" i="27"/>
  <c r="GM59" i="15"/>
  <c r="GL168" i="27" s="1"/>
  <c r="DD168" i="27"/>
  <c r="FP55" i="15"/>
  <c r="FO164" i="27" s="1"/>
  <c r="CG164" i="27"/>
  <c r="FX74" i="15"/>
  <c r="CO183" i="27"/>
  <c r="GJ53" i="15"/>
  <c r="GI162" i="27" s="1"/>
  <c r="DA162" i="27"/>
  <c r="GJ49" i="15"/>
  <c r="GI158" i="27" s="1"/>
  <c r="DA158" i="27"/>
  <c r="FB56" i="15"/>
  <c r="FA165" i="27" s="1"/>
  <c r="BS165" i="27"/>
  <c r="FU55" i="15"/>
  <c r="FT164" i="27" s="1"/>
  <c r="CL164" i="27"/>
  <c r="FH52" i="15"/>
  <c r="FG161" i="27" s="1"/>
  <c r="BY161" i="27"/>
  <c r="FH74" i="15"/>
  <c r="BY183" i="27"/>
  <c r="FQ54" i="15"/>
  <c r="CH163" i="27"/>
  <c r="FQ50" i="15"/>
  <c r="CH159" i="27"/>
  <c r="FU72" i="15"/>
  <c r="CL181" i="27"/>
  <c r="GD60" i="15"/>
  <c r="CU169" i="27"/>
  <c r="FU50" i="15"/>
  <c r="CL159" i="27"/>
  <c r="FS54" i="15"/>
  <c r="FR163" i="27" s="1"/>
  <c r="CJ163" i="27"/>
  <c r="GM67" i="15"/>
  <c r="GL176" i="27" s="1"/>
  <c r="DD176" i="27"/>
  <c r="GK55" i="15"/>
  <c r="GJ164" i="27" s="1"/>
  <c r="DB164" i="27"/>
  <c r="FF66" i="15"/>
  <c r="FE175" i="27" s="1"/>
  <c r="BW175" i="27"/>
  <c r="GA51" i="15"/>
  <c r="FZ160" i="27" s="1"/>
  <c r="CR160" i="27"/>
  <c r="FC72" i="15"/>
  <c r="FB181" i="27" s="1"/>
  <c r="BT181" i="27"/>
  <c r="GL75" i="15"/>
  <c r="GK184" i="27" s="1"/>
  <c r="DC184" i="27"/>
  <c r="GL50" i="15"/>
  <c r="GK159" i="27" s="1"/>
  <c r="DC159" i="27"/>
  <c r="GI54" i="15"/>
  <c r="GH163" i="27" s="1"/>
  <c r="CZ163" i="27"/>
  <c r="FG67" i="15"/>
  <c r="FF176" i="27" s="1"/>
  <c r="BX176" i="27"/>
  <c r="FN48" i="15"/>
  <c r="CE157" i="27"/>
  <c r="FG65" i="15"/>
  <c r="BX174" i="27"/>
  <c r="FO49" i="15"/>
  <c r="CF158" i="27"/>
  <c r="FN67" i="15"/>
  <c r="CE176" i="27"/>
  <c r="FK66" i="15"/>
  <c r="CB175" i="27"/>
  <c r="FW64" i="15"/>
  <c r="CN173" i="27"/>
  <c r="FE65" i="15"/>
  <c r="BV174" i="27"/>
  <c r="FG69" i="15"/>
  <c r="BX178" i="27"/>
  <c r="GF62" i="15"/>
  <c r="CW171" i="27"/>
  <c r="GF68" i="15"/>
  <c r="CW177" i="27"/>
  <c r="FP49" i="15"/>
  <c r="FO158" i="27" s="1"/>
  <c r="CG158" i="27"/>
  <c r="GC67" i="15"/>
  <c r="GB176" i="27" s="1"/>
  <c r="CT176" i="27"/>
  <c r="FG59" i="15"/>
  <c r="FF168" i="27" s="1"/>
  <c r="BX168" i="27"/>
  <c r="GB76" i="15"/>
  <c r="GA185" i="27" s="1"/>
  <c r="CS185" i="27"/>
  <c r="GO65" i="15"/>
  <c r="GN174" i="27" s="1"/>
  <c r="DF174" i="27"/>
  <c r="FG71" i="15"/>
  <c r="BX180" i="27"/>
  <c r="FX50" i="15"/>
  <c r="CO159" i="27"/>
  <c r="GK54" i="15"/>
  <c r="DB163" i="27"/>
  <c r="FG52" i="15"/>
  <c r="FF161" i="27" s="1"/>
  <c r="BX161" i="27"/>
  <c r="GH53" i="15"/>
  <c r="GG162" i="27" s="1"/>
  <c r="CY162" i="27"/>
  <c r="FM48" i="15"/>
  <c r="CD157" i="27"/>
  <c r="GM58" i="15"/>
  <c r="DD167" i="27"/>
  <c r="FB60" i="15"/>
  <c r="BS169" i="27"/>
  <c r="FB76" i="15"/>
  <c r="FA185" i="27" s="1"/>
  <c r="BS185" i="27"/>
  <c r="FQ63" i="15"/>
  <c r="CH172" i="27"/>
  <c r="FK69" i="15"/>
  <c r="CB178" i="27"/>
  <c r="GG59" i="15"/>
  <c r="CX168" i="27"/>
  <c r="FT66" i="15"/>
  <c r="FS175" i="27" s="1"/>
  <c r="CK175" i="27"/>
  <c r="FJ74" i="15"/>
  <c r="FI183" i="27" s="1"/>
  <c r="CA183" i="27"/>
  <c r="GF60" i="15"/>
  <c r="GE169" i="27" s="1"/>
  <c r="CW169" i="27"/>
  <c r="GA62" i="15"/>
  <c r="FZ171" i="27" s="1"/>
  <c r="CR171" i="27"/>
  <c r="GO63" i="15"/>
  <c r="GN172" i="27" s="1"/>
  <c r="DF172" i="27"/>
  <c r="FS73" i="15"/>
  <c r="FR182" i="27" s="1"/>
  <c r="CJ182" i="27"/>
  <c r="FD51" i="15"/>
  <c r="BU160" i="27"/>
  <c r="FM74" i="15"/>
  <c r="FL183" i="27" s="1"/>
  <c r="CD183" i="27"/>
  <c r="FN60" i="15"/>
  <c r="FM169" i="27" s="1"/>
  <c r="CE169" i="27"/>
  <c r="FK53" i="15"/>
  <c r="FJ162" i="27" s="1"/>
  <c r="CB162" i="27"/>
  <c r="GI73" i="15"/>
  <c r="GH182" i="27" s="1"/>
  <c r="CZ182" i="27"/>
  <c r="FC76" i="15"/>
  <c r="FB185" i="27" s="1"/>
  <c r="BT185" i="27"/>
  <c r="FG51" i="15"/>
  <c r="BX160" i="27"/>
  <c r="FN65" i="15"/>
  <c r="CE174" i="27"/>
  <c r="GI61" i="15"/>
  <c r="CZ170" i="27"/>
  <c r="FC75" i="15"/>
  <c r="BT184" i="27"/>
  <c r="FV50" i="15"/>
  <c r="CM159" i="27"/>
  <c r="FG54" i="15"/>
  <c r="FF163" i="27" s="1"/>
  <c r="BX163" i="27"/>
  <c r="GA55" i="15"/>
  <c r="FZ164" i="27" s="1"/>
  <c r="CR164" i="27"/>
  <c r="FX51" i="15"/>
  <c r="HP51" i="15" s="1"/>
  <c r="CO160" i="27"/>
  <c r="FL50" i="15"/>
  <c r="FK159" i="27" s="1"/>
  <c r="CC159" i="27"/>
  <c r="FJ73" i="15"/>
  <c r="FI182" i="27" s="1"/>
  <c r="CA182" i="27"/>
  <c r="FY48" i="15"/>
  <c r="CP157" i="27"/>
  <c r="GJ62" i="15"/>
  <c r="DA171" i="27"/>
  <c r="FE49" i="15"/>
  <c r="BV158" i="27"/>
  <c r="FP56" i="15"/>
  <c r="CG165" i="27"/>
  <c r="GN76" i="15"/>
  <c r="GM185" i="27" s="1"/>
  <c r="DE185" i="27"/>
  <c r="FU54" i="15"/>
  <c r="CL163" i="27"/>
  <c r="FJ53" i="15"/>
  <c r="CA162" i="27"/>
  <c r="FY57" i="15"/>
  <c r="FX166" i="27" s="1"/>
  <c r="CP166" i="27"/>
  <c r="FF49" i="15"/>
  <c r="FE158" i="27" s="1"/>
  <c r="BW158" i="27"/>
  <c r="FV56" i="15"/>
  <c r="FU165" i="27" s="1"/>
  <c r="CM165" i="27"/>
  <c r="GJ67" i="15"/>
  <c r="GI176" i="27" s="1"/>
  <c r="DA176" i="27"/>
  <c r="FI68" i="15"/>
  <c r="FH177" i="27" s="1"/>
  <c r="BZ177" i="27"/>
  <c r="FR70" i="15"/>
  <c r="FQ179" i="27" s="1"/>
  <c r="CI179" i="27"/>
  <c r="FJ70" i="15"/>
  <c r="FI179" i="27" s="1"/>
  <c r="CA179" i="27"/>
  <c r="GE66" i="15"/>
  <c r="GD175" i="27" s="1"/>
  <c r="CV175" i="27"/>
  <c r="FK76" i="15"/>
  <c r="FJ185" i="27" s="1"/>
  <c r="CB185" i="27"/>
  <c r="GC52" i="15"/>
  <c r="GB161" i="27" s="1"/>
  <c r="CT161" i="27"/>
  <c r="FH61" i="15"/>
  <c r="FG170" i="27" s="1"/>
  <c r="BY170" i="27"/>
  <c r="FW71" i="15"/>
  <c r="FV180" i="27" s="1"/>
  <c r="CN180" i="27"/>
  <c r="GN62" i="15"/>
  <c r="GM171" i="27" s="1"/>
  <c r="DE171" i="27"/>
  <c r="FZ57" i="15"/>
  <c r="FY166" i="27" s="1"/>
  <c r="CQ166" i="27"/>
  <c r="FT63" i="15"/>
  <c r="CK172" i="27"/>
  <c r="FC49" i="15"/>
  <c r="BT158" i="27"/>
  <c r="FL49" i="15"/>
  <c r="CC158" i="27"/>
  <c r="GK67" i="15"/>
  <c r="DB176" i="27"/>
  <c r="GA67" i="15"/>
  <c r="CR176" i="27"/>
  <c r="GL59" i="15"/>
  <c r="DC168" i="27"/>
  <c r="GK70" i="15"/>
  <c r="DB179" i="27"/>
  <c r="GD76" i="15"/>
  <c r="CU185" i="27"/>
  <c r="FE64" i="15"/>
  <c r="BV173" i="27"/>
  <c r="GF69" i="15"/>
  <c r="CW178" i="27"/>
  <c r="FI57" i="15"/>
  <c r="BZ166" i="27"/>
  <c r="GG63" i="15"/>
  <c r="CX172" i="27"/>
  <c r="FJ63" i="15"/>
  <c r="CA172" i="27"/>
  <c r="FD56" i="15"/>
  <c r="BU165" i="27"/>
  <c r="FJ67" i="15"/>
  <c r="CA176" i="27"/>
  <c r="FM68" i="15"/>
  <c r="CD177" i="27"/>
  <c r="FI59" i="15"/>
  <c r="BZ168" i="27"/>
  <c r="FE55" i="15"/>
  <c r="FD164" i="27" s="1"/>
  <c r="BV164" i="27"/>
  <c r="FF76" i="15"/>
  <c r="FE185" i="27" s="1"/>
  <c r="BW185" i="27"/>
  <c r="FR52" i="15"/>
  <c r="FQ161" i="27" s="1"/>
  <c r="CI161" i="27"/>
  <c r="FP51" i="15"/>
  <c r="FO160" i="27" s="1"/>
  <c r="CG160" i="27"/>
  <c r="GH51" i="15"/>
  <c r="GG160" i="27" s="1"/>
  <c r="CY160" i="27"/>
  <c r="GJ58" i="15"/>
  <c r="GI167" i="27" s="1"/>
  <c r="DA167" i="27"/>
  <c r="GI65" i="15"/>
  <c r="GH174" i="27" s="1"/>
  <c r="CZ174" i="27"/>
  <c r="GF72" i="15"/>
  <c r="GE181" i="27" s="1"/>
  <c r="CW181" i="27"/>
  <c r="FH72" i="15"/>
  <c r="FG181" i="27" s="1"/>
  <c r="BY181" i="27"/>
  <c r="GI60" i="15"/>
  <c r="GH169" i="27" s="1"/>
  <c r="CZ169" i="27"/>
  <c r="FE75" i="15"/>
  <c r="FD184" i="27" s="1"/>
  <c r="BV184" i="27"/>
  <c r="GH75" i="15"/>
  <c r="GG184" i="27" s="1"/>
  <c r="CY184" i="27"/>
  <c r="GI69" i="15"/>
  <c r="GH178" i="27" s="1"/>
  <c r="CZ178" i="27"/>
  <c r="GM53" i="15"/>
  <c r="GL162" i="27" s="1"/>
  <c r="DD162" i="27"/>
  <c r="FC50" i="15"/>
  <c r="FB159" i="27" s="1"/>
  <c r="BT159" i="27"/>
  <c r="FH54" i="15"/>
  <c r="FG163" i="27" s="1"/>
  <c r="BY163" i="27"/>
  <c r="GO54" i="15"/>
  <c r="GN163" i="27" s="1"/>
  <c r="DF163" i="27"/>
  <c r="FH73" i="15"/>
  <c r="FG182" i="27" s="1"/>
  <c r="BY182" i="27"/>
  <c r="GG48" i="15"/>
  <c r="CX157" i="27"/>
  <c r="FG70" i="15"/>
  <c r="FF179" i="27" s="1"/>
  <c r="BX179" i="27"/>
  <c r="GO55" i="15"/>
  <c r="GN164" i="27" s="1"/>
  <c r="DF164" i="27"/>
  <c r="FC55" i="15"/>
  <c r="FB164" i="27" s="1"/>
  <c r="BT164" i="27"/>
  <c r="FL76" i="15"/>
  <c r="FK185" i="27" s="1"/>
  <c r="CC185" i="27"/>
  <c r="FZ52" i="15"/>
  <c r="FY161" i="27" s="1"/>
  <c r="CQ161" i="27"/>
  <c r="GE64" i="15"/>
  <c r="GD173" i="27" s="1"/>
  <c r="CV173" i="27"/>
  <c r="GO58" i="15"/>
  <c r="GN167" i="27" s="1"/>
  <c r="DF167" i="27"/>
  <c r="GF65" i="15"/>
  <c r="GE174" i="27" s="1"/>
  <c r="CW174" i="27"/>
  <c r="GB74" i="15"/>
  <c r="GA183" i="27" s="1"/>
  <c r="CS183" i="27"/>
  <c r="FM72" i="15"/>
  <c r="FL181" i="27" s="1"/>
  <c r="CD181" i="27"/>
  <c r="GH71" i="15"/>
  <c r="GG180" i="27" s="1"/>
  <c r="CY180" i="27"/>
  <c r="FV60" i="15"/>
  <c r="FU169" i="27" s="1"/>
  <c r="CM169" i="27"/>
  <c r="FV75" i="15"/>
  <c r="FU184" i="27" s="1"/>
  <c r="CM184" i="27"/>
  <c r="GK53" i="15"/>
  <c r="GJ162" i="27" s="1"/>
  <c r="DB162" i="27"/>
  <c r="FF75" i="15"/>
  <c r="FE184" i="27" s="1"/>
  <c r="BW184" i="27"/>
  <c r="GC50" i="15"/>
  <c r="GB159" i="27" s="1"/>
  <c r="CT159" i="27"/>
  <c r="FJ54" i="15"/>
  <c r="FI163" i="27" s="1"/>
  <c r="CA163" i="27"/>
  <c r="GM73" i="15"/>
  <c r="GL182" i="27" s="1"/>
  <c r="DD182" i="27"/>
  <c r="FI67" i="15"/>
  <c r="FH176" i="27" s="1"/>
  <c r="BZ176" i="27"/>
  <c r="GN48" i="15"/>
  <c r="DE157" i="27"/>
  <c r="FY70" i="15"/>
  <c r="FX179" i="27" s="1"/>
  <c r="CP179" i="27"/>
  <c r="FB55" i="15"/>
  <c r="FA164" i="27" s="1"/>
  <c r="BS164" i="27"/>
  <c r="GO66" i="15"/>
  <c r="GN175" i="27" s="1"/>
  <c r="DF175" i="27"/>
  <c r="GG52" i="15"/>
  <c r="GF161" i="27" s="1"/>
  <c r="CX161" i="27"/>
  <c r="FQ52" i="15"/>
  <c r="FP161" i="27" s="1"/>
  <c r="CH161" i="27"/>
  <c r="FL58" i="15"/>
  <c r="CC167" i="27"/>
  <c r="FD65" i="15"/>
  <c r="BU174" i="27"/>
  <c r="FQ74" i="15"/>
  <c r="CH183" i="27"/>
  <c r="FG72" i="15"/>
  <c r="BX181" i="27"/>
  <c r="FY61" i="15"/>
  <c r="CP170" i="27"/>
  <c r="GD71" i="15"/>
  <c r="CU180" i="27"/>
  <c r="FM71" i="15"/>
  <c r="CD180" i="27"/>
  <c r="FX69" i="15"/>
  <c r="CO178" i="27"/>
  <c r="GE53" i="15"/>
  <c r="CV162" i="27"/>
  <c r="GK50" i="15"/>
  <c r="DB159" i="27"/>
  <c r="FN63" i="15"/>
  <c r="CE172" i="27"/>
  <c r="FB49" i="15"/>
  <c r="BS158" i="27"/>
  <c r="GN54" i="15"/>
  <c r="DE163" i="27"/>
  <c r="GB73" i="15"/>
  <c r="CS182" i="27"/>
  <c r="FH56" i="15"/>
  <c r="BY165" i="27"/>
  <c r="FS67" i="15"/>
  <c r="CJ176" i="27"/>
  <c r="FI48" i="15"/>
  <c r="HA48" i="15" s="1"/>
  <c r="BZ157" i="27"/>
  <c r="GC48" i="15"/>
  <c r="HU48" i="15" s="1"/>
  <c r="CT157" i="27"/>
  <c r="FN55" i="15"/>
  <c r="CE164" i="27"/>
  <c r="FU52" i="15"/>
  <c r="CL161" i="27"/>
  <c r="HW21" i="15"/>
  <c r="GD129" i="27"/>
  <c r="GA74" i="15"/>
  <c r="CR183" i="27"/>
  <c r="FI72" i="15"/>
  <c r="BZ181" i="27"/>
  <c r="GL61" i="15"/>
  <c r="GK170" i="27" s="1"/>
  <c r="DC170" i="27"/>
  <c r="GH69" i="15"/>
  <c r="GG178" i="27" s="1"/>
  <c r="CY178" i="27"/>
  <c r="FP69" i="15"/>
  <c r="FO178" i="27" s="1"/>
  <c r="CG178" i="27"/>
  <c r="FB62" i="15"/>
  <c r="FA171" i="27" s="1"/>
  <c r="BS171" i="27"/>
  <c r="FU57" i="15"/>
  <c r="FT166" i="27" s="1"/>
  <c r="CL166" i="27"/>
  <c r="GH63" i="15"/>
  <c r="GG172" i="27" s="1"/>
  <c r="CY172" i="27"/>
  <c r="GD49" i="15"/>
  <c r="GC158" i="27" s="1"/>
  <c r="CU158" i="27"/>
  <c r="FY56" i="15"/>
  <c r="FX165" i="27" s="1"/>
  <c r="CP165" i="27"/>
  <c r="FV67" i="15"/>
  <c r="FU176" i="27" s="1"/>
  <c r="CM176" i="27"/>
  <c r="FY59" i="15"/>
  <c r="FX168" i="27" s="1"/>
  <c r="CP168" i="27"/>
  <c r="FF59" i="15"/>
  <c r="FE168" i="27" s="1"/>
  <c r="BW168" i="27"/>
  <c r="GD70" i="15"/>
  <c r="CU179" i="27"/>
  <c r="GA66" i="15"/>
  <c r="CR175" i="27"/>
  <c r="FW66" i="15"/>
  <c r="CN175" i="27"/>
  <c r="GF76" i="15"/>
  <c r="CW185" i="27"/>
  <c r="GK64" i="15"/>
  <c r="DB173" i="27"/>
  <c r="GK65" i="15"/>
  <c r="DB174" i="27"/>
  <c r="FI69" i="15"/>
  <c r="BZ178" i="27"/>
  <c r="FH57" i="15"/>
  <c r="BY166" i="27"/>
  <c r="FR57" i="15"/>
  <c r="CI166" i="27"/>
  <c r="FJ49" i="15"/>
  <c r="CA158" i="27"/>
  <c r="FT56" i="15"/>
  <c r="CK165" i="27"/>
  <c r="FZ67" i="15"/>
  <c r="CQ176" i="27"/>
  <c r="GG68" i="15"/>
  <c r="CX177" i="27"/>
  <c r="FZ59" i="15"/>
  <c r="CQ168" i="27"/>
  <c r="FP70" i="15"/>
  <c r="FO179" i="27" s="1"/>
  <c r="CG179" i="27"/>
  <c r="GK66" i="15"/>
  <c r="GJ175" i="27" s="1"/>
  <c r="DB175" i="27"/>
  <c r="GJ76" i="15"/>
  <c r="GI185" i="27" s="1"/>
  <c r="DA185" i="27"/>
  <c r="FC64" i="15"/>
  <c r="FB173" i="27" s="1"/>
  <c r="BT173" i="27"/>
  <c r="FK65" i="15"/>
  <c r="FJ174" i="27" s="1"/>
  <c r="CB174" i="27"/>
  <c r="FY69" i="15"/>
  <c r="FX178" i="27" s="1"/>
  <c r="CP178" i="27"/>
  <c r="HM21" i="15"/>
  <c r="FT129" i="27"/>
  <c r="FZ53" i="15"/>
  <c r="CQ162" i="27"/>
  <c r="HW24" i="15"/>
  <c r="HW36" i="15"/>
  <c r="HX26" i="27"/>
  <c r="JR26" i="27" s="1"/>
  <c r="HM22" i="15"/>
  <c r="HI25" i="15"/>
  <c r="DT57" i="27"/>
  <c r="DL57" i="27"/>
  <c r="DD57" i="27"/>
  <c r="CV57" i="27"/>
  <c r="CN57" i="27"/>
  <c r="CF57" i="27"/>
  <c r="DR57" i="27"/>
  <c r="DJ57" i="27"/>
  <c r="DB57" i="27"/>
  <c r="CT57" i="27"/>
  <c r="CL57" i="27"/>
  <c r="CD57" i="27"/>
  <c r="DX57" i="27"/>
  <c r="DP57" i="27"/>
  <c r="DH57" i="27"/>
  <c r="CZ57" i="27"/>
  <c r="CR57" i="27"/>
  <c r="CJ57" i="27"/>
  <c r="CB57" i="27"/>
  <c r="DW57" i="27"/>
  <c r="DO57" i="27"/>
  <c r="DG57" i="27"/>
  <c r="CY57" i="27"/>
  <c r="DS57" i="27"/>
  <c r="DC57" i="27"/>
  <c r="CO57" i="27"/>
  <c r="CA57" i="27"/>
  <c r="DQ57" i="27"/>
  <c r="DA57" i="27"/>
  <c r="CM57" i="27"/>
  <c r="DN57" i="27"/>
  <c r="CX57" i="27"/>
  <c r="CK57" i="27"/>
  <c r="DM57" i="27"/>
  <c r="CW57" i="27"/>
  <c r="CI57" i="27"/>
  <c r="DK57" i="27"/>
  <c r="CU57" i="27"/>
  <c r="CH57" i="27"/>
  <c r="DY57" i="27"/>
  <c r="DI57" i="27"/>
  <c r="CS57" i="27"/>
  <c r="CG57" i="27"/>
  <c r="DV57" i="27"/>
  <c r="DF57" i="27"/>
  <c r="CQ57" i="27"/>
  <c r="CE57" i="27"/>
  <c r="DU57" i="27"/>
  <c r="DE57" i="27"/>
  <c r="CP57" i="27"/>
  <c r="CC57" i="27"/>
  <c r="HP57" i="27"/>
  <c r="IC57" i="27" s="1"/>
  <c r="HH57" i="27"/>
  <c r="HU57" i="27" s="1"/>
  <c r="JO57" i="27" s="1"/>
  <c r="HO57" i="27"/>
  <c r="IB57" i="27" s="1"/>
  <c r="HG57" i="27"/>
  <c r="HT57" i="27" s="1"/>
  <c r="HN57" i="27"/>
  <c r="IA57" i="27" s="1"/>
  <c r="HM57" i="27"/>
  <c r="HZ57" i="27" s="1"/>
  <c r="HL57" i="27"/>
  <c r="HY57" i="27" s="1"/>
  <c r="HK57" i="27"/>
  <c r="HX57" i="27" s="1"/>
  <c r="HJ57" i="27"/>
  <c r="HW57" i="27" s="1"/>
  <c r="HI57" i="27"/>
  <c r="HV57" i="27" s="1"/>
  <c r="BQ57" i="27"/>
  <c r="BR57" i="27"/>
  <c r="BP57" i="27"/>
  <c r="BT57" i="27"/>
  <c r="BU57" i="27"/>
  <c r="BV57" i="27"/>
  <c r="BW57" i="27"/>
  <c r="BS57" i="27"/>
  <c r="BX57" i="27"/>
  <c r="DT70" i="27"/>
  <c r="DL70" i="27"/>
  <c r="DD70" i="27"/>
  <c r="DS70" i="27"/>
  <c r="DK70" i="27"/>
  <c r="DC70" i="27"/>
  <c r="CU70" i="27"/>
  <c r="CM70" i="27"/>
  <c r="CE70" i="27"/>
  <c r="DW70" i="27"/>
  <c r="DO70" i="27"/>
  <c r="DG70" i="27"/>
  <c r="CY70" i="27"/>
  <c r="CQ70" i="27"/>
  <c r="CI70" i="27"/>
  <c r="CA70" i="27"/>
  <c r="DV70" i="27"/>
  <c r="DI70" i="27"/>
  <c r="CW70" i="27"/>
  <c r="CL70" i="27"/>
  <c r="CB70" i="27"/>
  <c r="DU70" i="27"/>
  <c r="DH70" i="27"/>
  <c r="CV70" i="27"/>
  <c r="CK70" i="27"/>
  <c r="DR70" i="27"/>
  <c r="DF70" i="27"/>
  <c r="CT70" i="27"/>
  <c r="CJ70" i="27"/>
  <c r="DQ70" i="27"/>
  <c r="DE70" i="27"/>
  <c r="CS70" i="27"/>
  <c r="CH70" i="27"/>
  <c r="DP70" i="27"/>
  <c r="DB70" i="27"/>
  <c r="CR70" i="27"/>
  <c r="CG70" i="27"/>
  <c r="DN70" i="27"/>
  <c r="DA70" i="27"/>
  <c r="CP70" i="27"/>
  <c r="CF70" i="27"/>
  <c r="DY70" i="27"/>
  <c r="DM70" i="27"/>
  <c r="CZ70" i="27"/>
  <c r="CO70" i="27"/>
  <c r="CD70" i="27"/>
  <c r="DX70" i="27"/>
  <c r="DJ70" i="27"/>
  <c r="CX70" i="27"/>
  <c r="CN70" i="27"/>
  <c r="CC70" i="27"/>
  <c r="HM70" i="27"/>
  <c r="HK70" i="27"/>
  <c r="HJ70" i="27"/>
  <c r="HI70" i="27"/>
  <c r="HH70" i="27"/>
  <c r="HG70" i="27"/>
  <c r="HP70" i="27"/>
  <c r="HO70" i="27"/>
  <c r="HN70" i="27"/>
  <c r="HL70" i="27"/>
  <c r="BV70" i="27"/>
  <c r="BS70" i="27"/>
  <c r="BW70" i="27"/>
  <c r="BX70" i="27"/>
  <c r="BP70" i="27"/>
  <c r="BU70" i="27"/>
  <c r="BR70" i="27"/>
  <c r="BT70" i="27"/>
  <c r="BQ70" i="27"/>
  <c r="HT18" i="15"/>
  <c r="GA126" i="27"/>
  <c r="HG36" i="15"/>
  <c r="FN144" i="27"/>
  <c r="HU15" i="15"/>
  <c r="GB123" i="27"/>
  <c r="GU24" i="15"/>
  <c r="FB132" i="27"/>
  <c r="IW57" i="27"/>
  <c r="JJ57" i="27" s="1"/>
  <c r="IS57" i="27"/>
  <c r="JF57" i="27" s="1"/>
  <c r="DT73" i="27"/>
  <c r="DL73" i="27"/>
  <c r="DD73" i="27"/>
  <c r="CV73" i="27"/>
  <c r="CN73" i="27"/>
  <c r="CF73" i="27"/>
  <c r="DS73" i="27"/>
  <c r="DK73" i="27"/>
  <c r="DC73" i="27"/>
  <c r="CU73" i="27"/>
  <c r="CM73" i="27"/>
  <c r="CE73" i="27"/>
  <c r="DY73" i="27"/>
  <c r="DQ73" i="27"/>
  <c r="DI73" i="27"/>
  <c r="DA73" i="27"/>
  <c r="CS73" i="27"/>
  <c r="CK73" i="27"/>
  <c r="CC73" i="27"/>
  <c r="DN73" i="27"/>
  <c r="CZ73" i="27"/>
  <c r="CO73" i="27"/>
  <c r="CA73" i="27"/>
  <c r="DX73" i="27"/>
  <c r="DM73" i="27"/>
  <c r="CY73" i="27"/>
  <c r="CL73" i="27"/>
  <c r="DW73" i="27"/>
  <c r="DJ73" i="27"/>
  <c r="CX73" i="27"/>
  <c r="CJ73" i="27"/>
  <c r="DV73" i="27"/>
  <c r="DH73" i="27"/>
  <c r="CW73" i="27"/>
  <c r="CI73" i="27"/>
  <c r="DU73" i="27"/>
  <c r="DG73" i="27"/>
  <c r="CT73" i="27"/>
  <c r="CH73" i="27"/>
  <c r="DR73" i="27"/>
  <c r="DF73" i="27"/>
  <c r="CR73" i="27"/>
  <c r="CG73" i="27"/>
  <c r="DP73" i="27"/>
  <c r="DE73" i="27"/>
  <c r="CQ73" i="27"/>
  <c r="CD73" i="27"/>
  <c r="DO73" i="27"/>
  <c r="DB73" i="27"/>
  <c r="CP73" i="27"/>
  <c r="CB73" i="27"/>
  <c r="HP73" i="27"/>
  <c r="HH73" i="27"/>
  <c r="HO73" i="27"/>
  <c r="HG73" i="27"/>
  <c r="HM73" i="27"/>
  <c r="HK73" i="27"/>
  <c r="HN73" i="27"/>
  <c r="HL73" i="27"/>
  <c r="HJ73" i="27"/>
  <c r="HI73" i="27"/>
  <c r="BX73" i="27"/>
  <c r="BR73" i="27"/>
  <c r="BU73" i="27"/>
  <c r="BQ73" i="27"/>
  <c r="BW73" i="27"/>
  <c r="BP73" i="27"/>
  <c r="BT73" i="27"/>
  <c r="BV73" i="27"/>
  <c r="BS73" i="27"/>
  <c r="IT70" i="27"/>
  <c r="IO74" i="27"/>
  <c r="IU80" i="27"/>
  <c r="IR80" i="27"/>
  <c r="IW73" i="27"/>
  <c r="IW81" i="27"/>
  <c r="IW67" i="27"/>
  <c r="IP67" i="27"/>
  <c r="IW83" i="27"/>
  <c r="IV85" i="27"/>
  <c r="IR58" i="27"/>
  <c r="JE58" i="27" s="1"/>
  <c r="IQ75" i="27"/>
  <c r="IO75" i="27"/>
  <c r="HT22" i="15"/>
  <c r="GA130" i="27"/>
  <c r="IG33" i="15"/>
  <c r="GN141" i="27"/>
  <c r="HV39" i="15"/>
  <c r="GC147" i="27"/>
  <c r="IA25" i="15"/>
  <c r="GH133" i="27"/>
  <c r="IA13" i="15"/>
  <c r="GH121" i="27"/>
  <c r="HI32" i="15"/>
  <c r="FP140" i="27"/>
  <c r="HG45" i="15"/>
  <c r="FN153" i="27"/>
  <c r="HP34" i="15"/>
  <c r="FW142" i="27"/>
  <c r="HT21" i="15"/>
  <c r="GA129" i="27"/>
  <c r="GT38" i="15"/>
  <c r="FA146" i="27"/>
  <c r="HY12" i="15"/>
  <c r="GF120" i="27"/>
  <c r="HX18" i="15"/>
  <c r="GE126" i="27"/>
  <c r="IV68" i="27"/>
  <c r="DV59" i="27"/>
  <c r="DN59" i="27"/>
  <c r="DF59" i="27"/>
  <c r="CX59" i="27"/>
  <c r="CP59" i="27"/>
  <c r="CH59" i="27"/>
  <c r="DT59" i="27"/>
  <c r="DL59" i="27"/>
  <c r="DD59" i="27"/>
  <c r="CV59" i="27"/>
  <c r="CN59" i="27"/>
  <c r="CF59" i="27"/>
  <c r="DR59" i="27"/>
  <c r="DJ59" i="27"/>
  <c r="DB59" i="27"/>
  <c r="CT59" i="27"/>
  <c r="CL59" i="27"/>
  <c r="CD59" i="27"/>
  <c r="DY59" i="27"/>
  <c r="DQ59" i="27"/>
  <c r="DI59" i="27"/>
  <c r="DA59" i="27"/>
  <c r="CS59" i="27"/>
  <c r="CK59" i="27"/>
  <c r="CC59" i="27"/>
  <c r="DM59" i="27"/>
  <c r="CW59" i="27"/>
  <c r="CG59" i="27"/>
  <c r="DK59" i="27"/>
  <c r="CU59" i="27"/>
  <c r="CE59" i="27"/>
  <c r="DX59" i="27"/>
  <c r="DH59" i="27"/>
  <c r="CR59" i="27"/>
  <c r="CB59" i="27"/>
  <c r="DW59" i="27"/>
  <c r="DG59" i="27"/>
  <c r="CQ59" i="27"/>
  <c r="CA59" i="27"/>
  <c r="DU59" i="27"/>
  <c r="DE59" i="27"/>
  <c r="CO59" i="27"/>
  <c r="DS59" i="27"/>
  <c r="DC59" i="27"/>
  <c r="CM59" i="27"/>
  <c r="DP59" i="27"/>
  <c r="CZ59" i="27"/>
  <c r="CJ59" i="27"/>
  <c r="DO59" i="27"/>
  <c r="CY59" i="27"/>
  <c r="CI59" i="27"/>
  <c r="HL59" i="27"/>
  <c r="HY59" i="27" s="1"/>
  <c r="HK59" i="27"/>
  <c r="HX59" i="27" s="1"/>
  <c r="HJ59" i="27"/>
  <c r="HW59" i="27" s="1"/>
  <c r="HI59" i="27"/>
  <c r="HV59" i="27" s="1"/>
  <c r="JP59" i="27" s="1"/>
  <c r="HP59" i="27"/>
  <c r="IC59" i="27" s="1"/>
  <c r="HH59" i="27"/>
  <c r="HU59" i="27" s="1"/>
  <c r="HO59" i="27"/>
  <c r="IB59" i="27" s="1"/>
  <c r="HG59" i="27"/>
  <c r="HT59" i="27" s="1"/>
  <c r="HN59" i="27"/>
  <c r="IA59" i="27" s="1"/>
  <c r="HM59" i="27"/>
  <c r="HZ59" i="27" s="1"/>
  <c r="BW59" i="27"/>
  <c r="BV59" i="27"/>
  <c r="BP59" i="27"/>
  <c r="BS59" i="27"/>
  <c r="BQ59" i="27"/>
  <c r="BR59" i="27"/>
  <c r="BT59" i="27"/>
  <c r="BU59" i="27"/>
  <c r="BX59" i="27"/>
  <c r="IT84" i="27"/>
  <c r="IU84" i="27"/>
  <c r="IV69" i="27"/>
  <c r="GU45" i="15"/>
  <c r="FB153" i="27"/>
  <c r="HH37" i="15"/>
  <c r="FO145" i="27"/>
  <c r="IC22" i="15"/>
  <c r="GJ130" i="27"/>
  <c r="HX34" i="15"/>
  <c r="GE142" i="27"/>
  <c r="HA35" i="15"/>
  <c r="FH143" i="27"/>
  <c r="GT40" i="15"/>
  <c r="FA148" i="27"/>
  <c r="HJ32" i="15"/>
  <c r="FQ140" i="27"/>
  <c r="IB44" i="15"/>
  <c r="GI152" i="27"/>
  <c r="HH34" i="15"/>
  <c r="FO142" i="27"/>
  <c r="IB27" i="15"/>
  <c r="GI135" i="27"/>
  <c r="GT34" i="15"/>
  <c r="FA142" i="27"/>
  <c r="HD35" i="15"/>
  <c r="FK143" i="27"/>
  <c r="HN16" i="15"/>
  <c r="FU124" i="27"/>
  <c r="HK15" i="15"/>
  <c r="FR123" i="27"/>
  <c r="IC39" i="15"/>
  <c r="GJ147" i="27"/>
  <c r="GX24" i="15"/>
  <c r="FE132" i="27"/>
  <c r="HF13" i="15"/>
  <c r="FM121" i="27"/>
  <c r="HB12" i="15"/>
  <c r="FI120" i="27"/>
  <c r="HS37" i="15"/>
  <c r="FZ145" i="27"/>
  <c r="IE47" i="15"/>
  <c r="GL155" i="27"/>
  <c r="IE18" i="15"/>
  <c r="GL126" i="27"/>
  <c r="HA13" i="15"/>
  <c r="FH121" i="27"/>
  <c r="GY39" i="15"/>
  <c r="FF147" i="27"/>
  <c r="HP44" i="15"/>
  <c r="FW152" i="27"/>
  <c r="IS79" i="27"/>
  <c r="IU59" i="27"/>
  <c r="JH59" i="27" s="1"/>
  <c r="IV61" i="27"/>
  <c r="JI61" i="27" s="1"/>
  <c r="IV63" i="27"/>
  <c r="JI63" i="27" s="1"/>
  <c r="IS60" i="27"/>
  <c r="JF60" i="27" s="1"/>
  <c r="IP60" i="27"/>
  <c r="JC60" i="27" s="1"/>
  <c r="IO62" i="27"/>
  <c r="JB62" i="27" s="1"/>
  <c r="IN78" i="27"/>
  <c r="IU78" i="27"/>
  <c r="BS60" i="27"/>
  <c r="IW72" i="27"/>
  <c r="DY71" i="27"/>
  <c r="DQ71" i="27"/>
  <c r="DI71" i="27"/>
  <c r="DA71" i="27"/>
  <c r="CS71" i="27"/>
  <c r="CK71" i="27"/>
  <c r="CC71" i="27"/>
  <c r="DX71" i="27"/>
  <c r="DP71" i="27"/>
  <c r="DH71" i="27"/>
  <c r="CZ71" i="27"/>
  <c r="CR71" i="27"/>
  <c r="CJ71" i="27"/>
  <c r="CB71" i="27"/>
  <c r="DW71" i="27"/>
  <c r="DO71" i="27"/>
  <c r="DG71" i="27"/>
  <c r="CY71" i="27"/>
  <c r="CQ71" i="27"/>
  <c r="CI71" i="27"/>
  <c r="CA71" i="27"/>
  <c r="DU71" i="27"/>
  <c r="DM71" i="27"/>
  <c r="DE71" i="27"/>
  <c r="CW71" i="27"/>
  <c r="DT71" i="27"/>
  <c r="DL71" i="27"/>
  <c r="DD71" i="27"/>
  <c r="CV71" i="27"/>
  <c r="CN71" i="27"/>
  <c r="CF71" i="27"/>
  <c r="DR71" i="27"/>
  <c r="DJ71" i="27"/>
  <c r="DB71" i="27"/>
  <c r="CT71" i="27"/>
  <c r="CL71" i="27"/>
  <c r="DS71" i="27"/>
  <c r="CO71" i="27"/>
  <c r="DN71" i="27"/>
  <c r="CM71" i="27"/>
  <c r="DK71" i="27"/>
  <c r="CH71" i="27"/>
  <c r="DF71" i="27"/>
  <c r="CG71" i="27"/>
  <c r="DC71" i="27"/>
  <c r="CE71" i="27"/>
  <c r="CX71" i="27"/>
  <c r="CD71" i="27"/>
  <c r="CU71" i="27"/>
  <c r="DV71" i="27"/>
  <c r="CP71" i="27"/>
  <c r="HK71" i="27"/>
  <c r="HI71" i="27"/>
  <c r="HO71" i="27"/>
  <c r="HL71" i="27"/>
  <c r="HJ71" i="27"/>
  <c r="HH71" i="27"/>
  <c r="HG71" i="27"/>
  <c r="HP71" i="27"/>
  <c r="HN71" i="27"/>
  <c r="HM71" i="27"/>
  <c r="BT71" i="27"/>
  <c r="BQ71" i="27"/>
  <c r="BR71" i="27"/>
  <c r="BS71" i="27"/>
  <c r="BV71" i="27"/>
  <c r="BP71" i="27"/>
  <c r="BU71" i="27"/>
  <c r="BX71" i="27"/>
  <c r="BW71" i="27"/>
  <c r="DR65" i="27"/>
  <c r="DJ65" i="27"/>
  <c r="DB65" i="27"/>
  <c r="CT65" i="27"/>
  <c r="CL65" i="27"/>
  <c r="CD65" i="27"/>
  <c r="DV65" i="27"/>
  <c r="DN65" i="27"/>
  <c r="DF65" i="27"/>
  <c r="CX65" i="27"/>
  <c r="CP65" i="27"/>
  <c r="CH65" i="27"/>
  <c r="DQ65" i="27"/>
  <c r="DG65" i="27"/>
  <c r="CV65" i="27"/>
  <c r="CK65" i="27"/>
  <c r="CA65" i="27"/>
  <c r="DP65" i="27"/>
  <c r="DE65" i="27"/>
  <c r="CU65" i="27"/>
  <c r="CJ65" i="27"/>
  <c r="DY65" i="27"/>
  <c r="DO65" i="27"/>
  <c r="DD65" i="27"/>
  <c r="CS65" i="27"/>
  <c r="CI65" i="27"/>
  <c r="DX65" i="27"/>
  <c r="DM65" i="27"/>
  <c r="DC65" i="27"/>
  <c r="CR65" i="27"/>
  <c r="CG65" i="27"/>
  <c r="DW65" i="27"/>
  <c r="DL65" i="27"/>
  <c r="DA65" i="27"/>
  <c r="CQ65" i="27"/>
  <c r="CF65" i="27"/>
  <c r="DU65" i="27"/>
  <c r="DK65" i="27"/>
  <c r="CZ65" i="27"/>
  <c r="CO65" i="27"/>
  <c r="CE65" i="27"/>
  <c r="DT65" i="27"/>
  <c r="DI65" i="27"/>
  <c r="CY65" i="27"/>
  <c r="CN65" i="27"/>
  <c r="CC65" i="27"/>
  <c r="DS65" i="27"/>
  <c r="DH65" i="27"/>
  <c r="CW65" i="27"/>
  <c r="CM65" i="27"/>
  <c r="CB65" i="27"/>
  <c r="HP65" i="27"/>
  <c r="HH65" i="27"/>
  <c r="HO65" i="27"/>
  <c r="HG65" i="27"/>
  <c r="HN65" i="27"/>
  <c r="HM65" i="27"/>
  <c r="HL65" i="27"/>
  <c r="HK65" i="27"/>
  <c r="HJ65" i="27"/>
  <c r="HI65" i="27"/>
  <c r="BQ65" i="27"/>
  <c r="BT65" i="27"/>
  <c r="BU65" i="27"/>
  <c r="BV65" i="27"/>
  <c r="BW65" i="27"/>
  <c r="BP65" i="27"/>
  <c r="BS65" i="27"/>
  <c r="BX65" i="27"/>
  <c r="BR65" i="27"/>
  <c r="IT76" i="27"/>
  <c r="IQ64" i="27"/>
  <c r="JD64" i="27" s="1"/>
  <c r="IO64" i="27"/>
  <c r="JB64" i="27" s="1"/>
  <c r="IT77" i="27"/>
  <c r="FZ62" i="15"/>
  <c r="FY171" i="27" s="1"/>
  <c r="CQ171" i="27"/>
  <c r="FO63" i="15"/>
  <c r="FN172" i="27" s="1"/>
  <c r="CF172" i="27"/>
  <c r="FV66" i="15"/>
  <c r="FU175" i="27" s="1"/>
  <c r="CM175" i="27"/>
  <c r="GN64" i="15"/>
  <c r="GM173" i="27" s="1"/>
  <c r="DE173" i="27"/>
  <c r="FB65" i="15"/>
  <c r="FA174" i="27" s="1"/>
  <c r="BS174" i="27"/>
  <c r="FE62" i="15"/>
  <c r="FD171" i="27" s="1"/>
  <c r="BV171" i="27"/>
  <c r="GM76" i="15"/>
  <c r="DD185" i="27"/>
  <c r="FE72" i="15"/>
  <c r="BV181" i="27"/>
  <c r="FN71" i="15"/>
  <c r="CE180" i="27"/>
  <c r="GG49" i="15"/>
  <c r="CX158" i="27"/>
  <c r="FN59" i="15"/>
  <c r="CE168" i="27"/>
  <c r="FI70" i="15"/>
  <c r="FH179" i="27" s="1"/>
  <c r="BZ179" i="27"/>
  <c r="FK52" i="15"/>
  <c r="FJ161" i="27" s="1"/>
  <c r="CB161" i="27"/>
  <c r="FE74" i="15"/>
  <c r="FD183" i="27" s="1"/>
  <c r="BV183" i="27"/>
  <c r="FH53" i="15"/>
  <c r="FG162" i="27" s="1"/>
  <c r="BY162" i="27"/>
  <c r="GD48" i="15"/>
  <c r="CU157" i="27"/>
  <c r="FL66" i="15"/>
  <c r="FK175" i="27" s="1"/>
  <c r="CC175" i="27"/>
  <c r="FE61" i="15"/>
  <c r="FD170" i="27" s="1"/>
  <c r="BV170" i="27"/>
  <c r="GO62" i="15"/>
  <c r="GN171" i="27" s="1"/>
  <c r="DF171" i="27"/>
  <c r="FC63" i="15"/>
  <c r="FB172" i="27" s="1"/>
  <c r="BT172" i="27"/>
  <c r="GJ73" i="15"/>
  <c r="GI182" i="27" s="1"/>
  <c r="DA182" i="27"/>
  <c r="FE48" i="15"/>
  <c r="BV157" i="27"/>
  <c r="GB58" i="15"/>
  <c r="CS167" i="27"/>
  <c r="GL72" i="15"/>
  <c r="DC181" i="27"/>
  <c r="FF73" i="15"/>
  <c r="BW182" i="27"/>
  <c r="FZ54" i="15"/>
  <c r="CQ163" i="27"/>
  <c r="FL51" i="15"/>
  <c r="CC160" i="27"/>
  <c r="GC72" i="15"/>
  <c r="CT181" i="27"/>
  <c r="FB48" i="15"/>
  <c r="BS157" i="27"/>
  <c r="FL52" i="15"/>
  <c r="FK161" i="27" s="1"/>
  <c r="CC161" i="27"/>
  <c r="GN51" i="15"/>
  <c r="GM160" i="27" s="1"/>
  <c r="DE160" i="27"/>
  <c r="GO60" i="15"/>
  <c r="GN169" i="27" s="1"/>
  <c r="DF169" i="27"/>
  <c r="FT53" i="15"/>
  <c r="FS162" i="27" s="1"/>
  <c r="CK162" i="27"/>
  <c r="FR56" i="15"/>
  <c r="FQ165" i="27" s="1"/>
  <c r="CI165" i="27"/>
  <c r="GG76" i="15"/>
  <c r="CX185" i="27"/>
  <c r="FO61" i="15"/>
  <c r="CF170" i="27"/>
  <c r="GG56" i="15"/>
  <c r="CX165" i="27"/>
  <c r="FO68" i="15"/>
  <c r="CF177" i="27"/>
  <c r="FI65" i="15"/>
  <c r="BZ174" i="27"/>
  <c r="FL61" i="15"/>
  <c r="CC170" i="27"/>
  <c r="FW56" i="15"/>
  <c r="CN165" i="27"/>
  <c r="FY66" i="15"/>
  <c r="CP175" i="27"/>
  <c r="FX68" i="15"/>
  <c r="HP68" i="15" s="1"/>
  <c r="CO177" i="27"/>
  <c r="GJ66" i="15"/>
  <c r="GI175" i="27" s="1"/>
  <c r="DA175" i="27"/>
  <c r="FT64" i="15"/>
  <c r="FS173" i="27" s="1"/>
  <c r="CK173" i="27"/>
  <c r="FN74" i="15"/>
  <c r="FM183" i="27" s="1"/>
  <c r="CE183" i="27"/>
  <c r="GG61" i="15"/>
  <c r="CX170" i="27"/>
  <c r="FG60" i="15"/>
  <c r="BX169" i="27"/>
  <c r="FY73" i="15"/>
  <c r="CP182" i="27"/>
  <c r="FC67" i="15"/>
  <c r="BT176" i="27"/>
  <c r="FF74" i="15"/>
  <c r="FE183" i="27" s="1"/>
  <c r="BW183" i="27"/>
  <c r="GK71" i="15"/>
  <c r="GJ180" i="27" s="1"/>
  <c r="DB180" i="27"/>
  <c r="GL53" i="15"/>
  <c r="GK162" i="27" s="1"/>
  <c r="DC162" i="27"/>
  <c r="FB50" i="15"/>
  <c r="FA159" i="27" s="1"/>
  <c r="BS159" i="27"/>
  <c r="GA73" i="15"/>
  <c r="FZ182" i="27" s="1"/>
  <c r="CR182" i="27"/>
  <c r="FT70" i="15"/>
  <c r="CK179" i="27"/>
  <c r="FJ51" i="15"/>
  <c r="CA160" i="27"/>
  <c r="FU74" i="15"/>
  <c r="CL183" i="27"/>
  <c r="FC56" i="15"/>
  <c r="FB165" i="27" s="1"/>
  <c r="BT165" i="27"/>
  <c r="FI56" i="15"/>
  <c r="BZ165" i="27"/>
  <c r="FC66" i="15"/>
  <c r="BT175" i="27"/>
  <c r="FP67" i="15"/>
  <c r="CG176" i="27"/>
  <c r="FT59" i="15"/>
  <c r="CK168" i="27"/>
  <c r="FF55" i="15"/>
  <c r="FE164" i="27" s="1"/>
  <c r="BW164" i="27"/>
  <c r="FY51" i="15"/>
  <c r="FX160" i="27" s="1"/>
  <c r="CP160" i="27"/>
  <c r="GO74" i="15"/>
  <c r="GN183" i="27" s="1"/>
  <c r="DF183" i="27"/>
  <c r="FT72" i="15"/>
  <c r="FS181" i="27" s="1"/>
  <c r="CK181" i="27"/>
  <c r="FM60" i="15"/>
  <c r="FL169" i="27" s="1"/>
  <c r="CD169" i="27"/>
  <c r="FV49" i="15"/>
  <c r="FU158" i="27" s="1"/>
  <c r="CM158" i="27"/>
  <c r="FV70" i="15"/>
  <c r="FU179" i="27" s="1"/>
  <c r="CM179" i="27"/>
  <c r="GF75" i="15"/>
  <c r="GE184" i="27" s="1"/>
  <c r="CW184" i="27"/>
  <c r="FW53" i="15"/>
  <c r="FV162" i="27" s="1"/>
  <c r="CN162" i="27"/>
  <c r="GB57" i="15"/>
  <c r="GA166" i="27" s="1"/>
  <c r="CS166" i="27"/>
  <c r="FM56" i="15"/>
  <c r="FL165" i="27" s="1"/>
  <c r="CD165" i="27"/>
  <c r="FD63" i="15"/>
  <c r="BU172" i="27"/>
  <c r="FB73" i="15"/>
  <c r="BS182" i="27"/>
  <c r="GA48" i="15"/>
  <c r="HS48" i="15" s="1"/>
  <c r="CR157" i="27"/>
  <c r="FW76" i="15"/>
  <c r="CN185" i="27"/>
  <c r="FO58" i="15"/>
  <c r="CF167" i="27"/>
  <c r="FV72" i="15"/>
  <c r="CM181" i="27"/>
  <c r="GC60" i="15"/>
  <c r="CT169" i="27"/>
  <c r="FX49" i="15"/>
  <c r="CO158" i="27"/>
  <c r="GJ48" i="15"/>
  <c r="DA157" i="27"/>
  <c r="FS52" i="15"/>
  <c r="FR161" i="27" s="1"/>
  <c r="CJ161" i="27"/>
  <c r="GF58" i="15"/>
  <c r="GE167" i="27" s="1"/>
  <c r="CW167" i="27"/>
  <c r="GB65" i="15"/>
  <c r="GA174" i="27" s="1"/>
  <c r="CS174" i="27"/>
  <c r="FG61" i="15"/>
  <c r="FF170" i="27" s="1"/>
  <c r="BX170" i="27"/>
  <c r="FO73" i="15"/>
  <c r="FN182" i="27" s="1"/>
  <c r="CF182" i="27"/>
  <c r="FL56" i="15"/>
  <c r="FK165" i="27" s="1"/>
  <c r="CC165" i="27"/>
  <c r="GI70" i="15"/>
  <c r="CZ179" i="27"/>
  <c r="GM74" i="15"/>
  <c r="DD183" i="27"/>
  <c r="FF68" i="15"/>
  <c r="BW177" i="27"/>
  <c r="GF66" i="15"/>
  <c r="CW175" i="27"/>
  <c r="FC74" i="15"/>
  <c r="BT183" i="27"/>
  <c r="FC61" i="15"/>
  <c r="BT170" i="27"/>
  <c r="GK62" i="15"/>
  <c r="DB171" i="27"/>
  <c r="FN49" i="15"/>
  <c r="CE158" i="27"/>
  <c r="GB67" i="15"/>
  <c r="CS176" i="27"/>
  <c r="GL68" i="15"/>
  <c r="DC177" i="27"/>
  <c r="GE70" i="15"/>
  <c r="CV179" i="27"/>
  <c r="GB64" i="15"/>
  <c r="CS173" i="27"/>
  <c r="FW65" i="15"/>
  <c r="FV174" i="27" s="1"/>
  <c r="CN174" i="27"/>
  <c r="FK57" i="15"/>
  <c r="FJ166" i="27" s="1"/>
  <c r="CB166" i="27"/>
  <c r="FV68" i="15"/>
  <c r="FU177" i="27" s="1"/>
  <c r="CM177" i="27"/>
  <c r="GO70" i="15"/>
  <c r="GN179" i="27" s="1"/>
  <c r="DF179" i="27"/>
  <c r="GC76" i="15"/>
  <c r="GB185" i="27" s="1"/>
  <c r="CT185" i="27"/>
  <c r="GF64" i="15"/>
  <c r="GE173" i="27" s="1"/>
  <c r="CW173" i="27"/>
  <c r="FN58" i="15"/>
  <c r="CE167" i="27"/>
  <c r="GO71" i="15"/>
  <c r="DF180" i="27"/>
  <c r="FL75" i="15"/>
  <c r="CC184" i="27"/>
  <c r="FN73" i="15"/>
  <c r="CE182" i="27"/>
  <c r="FM52" i="15"/>
  <c r="FL161" i="27" s="1"/>
  <c r="CD161" i="27"/>
  <c r="FN51" i="15"/>
  <c r="FM160" i="27" s="1"/>
  <c r="CE160" i="27"/>
  <c r="FP74" i="15"/>
  <c r="FO183" i="27" s="1"/>
  <c r="CG183" i="27"/>
  <c r="GE72" i="15"/>
  <c r="GD181" i="27" s="1"/>
  <c r="CV181" i="27"/>
  <c r="GM71" i="15"/>
  <c r="GL180" i="27" s="1"/>
  <c r="DD180" i="27"/>
  <c r="GH60" i="15"/>
  <c r="GG169" i="27" s="1"/>
  <c r="CY169" i="27"/>
  <c r="GN53" i="15"/>
  <c r="GM162" i="27" s="1"/>
  <c r="DE162" i="27"/>
  <c r="FX62" i="15"/>
  <c r="HP62" i="15" s="1"/>
  <c r="CO171" i="27"/>
  <c r="GN50" i="15"/>
  <c r="GM159" i="27" s="1"/>
  <c r="DE159" i="27"/>
  <c r="GM49" i="15"/>
  <c r="GL158" i="27" s="1"/>
  <c r="DD158" i="27"/>
  <c r="GG54" i="15"/>
  <c r="GF163" i="27" s="1"/>
  <c r="CX163" i="27"/>
  <c r="FD67" i="15"/>
  <c r="FC176" i="27" s="1"/>
  <c r="BU176" i="27"/>
  <c r="FL48" i="15"/>
  <c r="CC157" i="27"/>
  <c r="FE52" i="15"/>
  <c r="BV161" i="27"/>
  <c r="FD58" i="15"/>
  <c r="BU167" i="27"/>
  <c r="GJ65" i="15"/>
  <c r="DA174" i="27"/>
  <c r="GM72" i="15"/>
  <c r="DD181" i="27"/>
  <c r="FW75" i="15"/>
  <c r="CN184" i="27"/>
  <c r="FQ62" i="15"/>
  <c r="FP171" i="27" s="1"/>
  <c r="CH171" i="27"/>
  <c r="FP62" i="15"/>
  <c r="FO171" i="27" s="1"/>
  <c r="CG171" i="27"/>
  <c r="FK49" i="15"/>
  <c r="FJ158" i="27" s="1"/>
  <c r="CB158" i="27"/>
  <c r="FS50" i="15"/>
  <c r="CJ159" i="27"/>
  <c r="GE63" i="15"/>
  <c r="CV172" i="27"/>
  <c r="FB54" i="15"/>
  <c r="BS163" i="27"/>
  <c r="FR73" i="15"/>
  <c r="CI182" i="27"/>
  <c r="FX67" i="15"/>
  <c r="CO176" i="27"/>
  <c r="GE59" i="15"/>
  <c r="CV168" i="27"/>
  <c r="FT48" i="15"/>
  <c r="HL48" i="15" s="1"/>
  <c r="CK157" i="27"/>
  <c r="FO55" i="15"/>
  <c r="CF164" i="27"/>
  <c r="FC52" i="15"/>
  <c r="BT161" i="27"/>
  <c r="FP64" i="15"/>
  <c r="CG173" i="27"/>
  <c r="GM51" i="15"/>
  <c r="DD160" i="27"/>
  <c r="FR58" i="15"/>
  <c r="CI167" i="27"/>
  <c r="GA65" i="15"/>
  <c r="CR174" i="27"/>
  <c r="FH65" i="15"/>
  <c r="BY174" i="27"/>
  <c r="FR74" i="15"/>
  <c r="CI183" i="27"/>
  <c r="GB72" i="15"/>
  <c r="CS181" i="27"/>
  <c r="FI71" i="15"/>
  <c r="BZ180" i="27"/>
  <c r="FK60" i="15"/>
  <c r="CB169" i="27"/>
  <c r="FV69" i="15"/>
  <c r="CM178" i="27"/>
  <c r="FI62" i="15"/>
  <c r="BZ171" i="27"/>
  <c r="FE50" i="15"/>
  <c r="BV159" i="27"/>
  <c r="FR54" i="15"/>
  <c r="FQ163" i="27" s="1"/>
  <c r="CI163" i="27"/>
  <c r="GK73" i="15"/>
  <c r="GJ182" i="27" s="1"/>
  <c r="DB182" i="27"/>
  <c r="GB56" i="15"/>
  <c r="GA165" i="27" s="1"/>
  <c r="CS165" i="27"/>
  <c r="FN68" i="15"/>
  <c r="FM177" i="27" s="1"/>
  <c r="CE177" i="27"/>
  <c r="FV48" i="15"/>
  <c r="CM157" i="27"/>
  <c r="GJ70" i="15"/>
  <c r="GI179" i="27" s="1"/>
  <c r="DA179" i="27"/>
  <c r="FG55" i="15"/>
  <c r="FF164" i="27" s="1"/>
  <c r="BX164" i="27"/>
  <c r="FH66" i="15"/>
  <c r="FG175" i="27" s="1"/>
  <c r="BY175" i="27"/>
  <c r="GE52" i="15"/>
  <c r="GD161" i="27" s="1"/>
  <c r="CV161" i="27"/>
  <c r="GI52" i="15"/>
  <c r="GH161" i="27" s="1"/>
  <c r="CZ161" i="27"/>
  <c r="GI51" i="15"/>
  <c r="GH160" i="27" s="1"/>
  <c r="CZ160" i="27"/>
  <c r="GH58" i="15"/>
  <c r="GG167" i="27" s="1"/>
  <c r="CY167" i="27"/>
  <c r="GE65" i="15"/>
  <c r="GD174" i="27" s="1"/>
  <c r="CV174" i="27"/>
  <c r="FS65" i="15"/>
  <c r="FR174" i="27" s="1"/>
  <c r="CJ174" i="27"/>
  <c r="FD74" i="15"/>
  <c r="FC183" i="27" s="1"/>
  <c r="BU183" i="27"/>
  <c r="GG72" i="15"/>
  <c r="GF181" i="27" s="1"/>
  <c r="CX181" i="27"/>
  <c r="FX61" i="15"/>
  <c r="CO170" i="27"/>
  <c r="GC71" i="15"/>
  <c r="GB180" i="27" s="1"/>
  <c r="CT180" i="27"/>
  <c r="FO71" i="15"/>
  <c r="FN180" i="27" s="1"/>
  <c r="CF180" i="27"/>
  <c r="FE60" i="15"/>
  <c r="FD169" i="27" s="1"/>
  <c r="BV169" i="27"/>
  <c r="GC75" i="15"/>
  <c r="GB184" i="27" s="1"/>
  <c r="CT184" i="27"/>
  <c r="GC53" i="15"/>
  <c r="GB162" i="27" s="1"/>
  <c r="CT162" i="27"/>
  <c r="GI53" i="15"/>
  <c r="GH162" i="27" s="1"/>
  <c r="CZ162" i="27"/>
  <c r="FC62" i="15"/>
  <c r="FB171" i="27" s="1"/>
  <c r="BT171" i="27"/>
  <c r="FP50" i="15"/>
  <c r="FO159" i="27" s="1"/>
  <c r="CG159" i="27"/>
  <c r="GA49" i="15"/>
  <c r="FZ158" i="27" s="1"/>
  <c r="CR158" i="27"/>
  <c r="FM54" i="15"/>
  <c r="FL163" i="27" s="1"/>
  <c r="CD163" i="27"/>
  <c r="FD73" i="15"/>
  <c r="FC182" i="27" s="1"/>
  <c r="BU182" i="27"/>
  <c r="FU56" i="15"/>
  <c r="FT165" i="27" s="1"/>
  <c r="CL165" i="27"/>
  <c r="FJ48" i="15"/>
  <c r="CA157" i="27"/>
  <c r="FR48" i="15"/>
  <c r="CI157" i="27"/>
  <c r="FU76" i="15"/>
  <c r="CL185" i="27"/>
  <c r="FR76" i="15"/>
  <c r="CI185" i="27"/>
  <c r="GK61" i="15"/>
  <c r="DB170" i="27"/>
  <c r="GL71" i="15"/>
  <c r="DC180" i="27"/>
  <c r="FL69" i="15"/>
  <c r="CC178" i="27"/>
  <c r="GG69" i="15"/>
  <c r="CX178" i="27"/>
  <c r="GD62" i="15"/>
  <c r="CU171" i="27"/>
  <c r="GD63" i="15"/>
  <c r="CU172" i="27"/>
  <c r="FQ49" i="15"/>
  <c r="CH158" i="27"/>
  <c r="FZ56" i="15"/>
  <c r="CQ165" i="27"/>
  <c r="FQ67" i="15"/>
  <c r="CH176" i="27"/>
  <c r="GJ59" i="15"/>
  <c r="DA168" i="27"/>
  <c r="GG70" i="15"/>
  <c r="CX179" i="27"/>
  <c r="GL66" i="15"/>
  <c r="DC175" i="27"/>
  <c r="GI66" i="15"/>
  <c r="CZ175" i="27"/>
  <c r="FM76" i="15"/>
  <c r="CD185" i="27"/>
  <c r="FL71" i="15"/>
  <c r="CC180" i="27"/>
  <c r="GJ69" i="15"/>
  <c r="DA178" i="27"/>
  <c r="FG57" i="15"/>
  <c r="BX166" i="27"/>
  <c r="FC57" i="15"/>
  <c r="BT166" i="27"/>
  <c r="FP63" i="15"/>
  <c r="CG172" i="27"/>
  <c r="FY49" i="15"/>
  <c r="CP158" i="27"/>
  <c r="FT67" i="15"/>
  <c r="CK176" i="27"/>
  <c r="FB68" i="15"/>
  <c r="BS177" i="27"/>
  <c r="FW68" i="15"/>
  <c r="CN177" i="27"/>
  <c r="FO59" i="15"/>
  <c r="CF168" i="27"/>
  <c r="GH70" i="15"/>
  <c r="CY179" i="27"/>
  <c r="GO76" i="15"/>
  <c r="DF185" i="27"/>
  <c r="GA64" i="15"/>
  <c r="CR173" i="27"/>
  <c r="GM65" i="15"/>
  <c r="GL174" i="27" s="1"/>
  <c r="DD174" i="27"/>
  <c r="FT61" i="15"/>
  <c r="FS170" i="27" s="1"/>
  <c r="CK170" i="27"/>
  <c r="GG71" i="15"/>
  <c r="GF180" i="27" s="1"/>
  <c r="CX180" i="27"/>
  <c r="FX60" i="15"/>
  <c r="HP60" i="15" s="1"/>
  <c r="CO169" i="27"/>
  <c r="FJ62" i="15"/>
  <c r="FI171" i="27" s="1"/>
  <c r="CA171" i="27"/>
  <c r="GM62" i="15"/>
  <c r="GL171" i="27" s="1"/>
  <c r="DD171" i="27"/>
  <c r="FX57" i="15"/>
  <c r="HP57" i="15" s="1"/>
  <c r="CO166" i="27"/>
  <c r="FU49" i="15"/>
  <c r="FT158" i="27" s="1"/>
  <c r="CL158" i="27"/>
  <c r="FT49" i="15"/>
  <c r="FS158" i="27" s="1"/>
  <c r="CK158" i="27"/>
  <c r="GO56" i="15"/>
  <c r="GN165" i="27" s="1"/>
  <c r="DF165" i="27"/>
  <c r="GD67" i="15"/>
  <c r="GC176" i="27" s="1"/>
  <c r="CU176" i="27"/>
  <c r="FR67" i="15"/>
  <c r="FQ176" i="27" s="1"/>
  <c r="CI176" i="27"/>
  <c r="GI68" i="15"/>
  <c r="GH177" i="27" s="1"/>
  <c r="CZ177" i="27"/>
  <c r="FS59" i="15"/>
  <c r="FR168" i="27" s="1"/>
  <c r="CJ168" i="27"/>
  <c r="GL70" i="15"/>
  <c r="GK179" i="27" s="1"/>
  <c r="DC179" i="27"/>
  <c r="FN76" i="15"/>
  <c r="FM185" i="27" s="1"/>
  <c r="CE185" i="27"/>
  <c r="FR51" i="15"/>
  <c r="CI160" i="27"/>
  <c r="GL58" i="15"/>
  <c r="DC167" i="27"/>
  <c r="FM65" i="15"/>
  <c r="FL174" i="27" s="1"/>
  <c r="CD174" i="27"/>
  <c r="FJ72" i="15"/>
  <c r="FI181" i="27" s="1"/>
  <c r="CA181" i="27"/>
  <c r="FN61" i="15"/>
  <c r="CE170" i="27"/>
  <c r="FY71" i="15"/>
  <c r="CP180" i="27"/>
  <c r="GB60" i="15"/>
  <c r="CS169" i="27"/>
  <c r="GK75" i="15"/>
  <c r="DB184" i="27"/>
  <c r="FN53" i="15"/>
  <c r="CE162" i="27"/>
  <c r="FM50" i="15"/>
  <c r="CD159" i="27"/>
  <c r="GE50" i="15"/>
  <c r="CV159" i="27"/>
  <c r="GC54" i="15"/>
  <c r="CT163" i="27"/>
  <c r="FV73" i="15"/>
  <c r="CM182" i="27"/>
  <c r="FP73" i="15"/>
  <c r="CG182" i="27"/>
  <c r="FS68" i="15"/>
  <c r="CJ177" i="27"/>
  <c r="FF48" i="15"/>
  <c r="GX48" i="15" s="1"/>
  <c r="BW157" i="27"/>
  <c r="GL55" i="15"/>
  <c r="GK164" i="27" s="1"/>
  <c r="DC164" i="27"/>
  <c r="GO52" i="15"/>
  <c r="GN161" i="27" s="1"/>
  <c r="DF161" i="27"/>
  <c r="FF51" i="15"/>
  <c r="FE160" i="27" s="1"/>
  <c r="BW160" i="27"/>
  <c r="FQ51" i="15"/>
  <c r="FP160" i="27" s="1"/>
  <c r="CH160" i="27"/>
  <c r="FS58" i="15"/>
  <c r="FR167" i="27" s="1"/>
  <c r="CJ167" i="27"/>
  <c r="FT74" i="15"/>
  <c r="FS183" i="27" s="1"/>
  <c r="CK183" i="27"/>
  <c r="GO72" i="15"/>
  <c r="GN181" i="27" s="1"/>
  <c r="DF181" i="27"/>
  <c r="FQ72" i="15"/>
  <c r="FP181" i="27" s="1"/>
  <c r="CH181" i="27"/>
  <c r="FI61" i="15"/>
  <c r="FH170" i="27" s="1"/>
  <c r="BZ170" i="27"/>
  <c r="FD71" i="15"/>
  <c r="FC180" i="27" s="1"/>
  <c r="BU180" i="27"/>
  <c r="FT60" i="15"/>
  <c r="FS169" i="27" s="1"/>
  <c r="CK169" i="27"/>
  <c r="GM75" i="15"/>
  <c r="GL184" i="27" s="1"/>
  <c r="DD184" i="27"/>
  <c r="GN75" i="15"/>
  <c r="GM184" i="27" s="1"/>
  <c r="DE184" i="27"/>
  <c r="GD53" i="15"/>
  <c r="GC162" i="27" s="1"/>
  <c r="CU162" i="27"/>
  <c r="GI62" i="15"/>
  <c r="GH171" i="27" s="1"/>
  <c r="CZ171" i="27"/>
  <c r="GB50" i="15"/>
  <c r="GA159" i="27" s="1"/>
  <c r="CS159" i="27"/>
  <c r="FU63" i="15"/>
  <c r="FT172" i="27" s="1"/>
  <c r="CL172" i="27"/>
  <c r="FV54" i="15"/>
  <c r="FU163" i="27" s="1"/>
  <c r="CM163" i="27"/>
  <c r="GL54" i="15"/>
  <c r="GK163" i="27" s="1"/>
  <c r="DC163" i="27"/>
  <c r="FW73" i="15"/>
  <c r="FV182" i="27" s="1"/>
  <c r="CN182" i="27"/>
  <c r="FK68" i="15"/>
  <c r="FJ177" i="27" s="1"/>
  <c r="CB177" i="27"/>
  <c r="GK48" i="15"/>
  <c r="DB157" i="27"/>
  <c r="GJ55" i="15"/>
  <c r="DA164" i="27"/>
  <c r="FZ55" i="15"/>
  <c r="CQ164" i="27"/>
  <c r="GL52" i="15"/>
  <c r="DC161" i="27"/>
  <c r="GD64" i="15"/>
  <c r="CU173" i="27"/>
  <c r="FH51" i="15"/>
  <c r="BY160" i="27"/>
  <c r="GI58" i="15"/>
  <c r="CZ167" i="27"/>
  <c r="GK74" i="15"/>
  <c r="DB183" i="27"/>
  <c r="GE74" i="15"/>
  <c r="CV183" i="27"/>
  <c r="GA72" i="15"/>
  <c r="CR181" i="27"/>
  <c r="GN61" i="15"/>
  <c r="DE170" i="27"/>
  <c r="GI71" i="15"/>
  <c r="CZ180" i="27"/>
  <c r="GN60" i="15"/>
  <c r="DE169" i="27"/>
  <c r="FU60" i="15"/>
  <c r="CL169" i="27"/>
  <c r="FR75" i="15"/>
  <c r="CI184" i="27"/>
  <c r="FR53" i="15"/>
  <c r="CI162" i="27"/>
  <c r="HK16" i="15"/>
  <c r="IF32" i="15"/>
  <c r="HK33" i="15"/>
  <c r="GX34" i="15"/>
  <c r="IC24" i="15"/>
  <c r="HG44" i="15"/>
  <c r="HG16" i="15"/>
  <c r="BX60" i="27"/>
  <c r="DX80" i="27"/>
  <c r="DP80" i="27"/>
  <c r="DH80" i="27"/>
  <c r="CZ80" i="27"/>
  <c r="CR80" i="27"/>
  <c r="CJ80" i="27"/>
  <c r="CB80" i="27"/>
  <c r="DW80" i="27"/>
  <c r="DO80" i="27"/>
  <c r="DG80" i="27"/>
  <c r="CY80" i="27"/>
  <c r="CQ80" i="27"/>
  <c r="CI80" i="27"/>
  <c r="CA80" i="27"/>
  <c r="DV80" i="27"/>
  <c r="DN80" i="27"/>
  <c r="DF80" i="27"/>
  <c r="CX80" i="27"/>
  <c r="CP80" i="27"/>
  <c r="CH80" i="27"/>
  <c r="DU80" i="27"/>
  <c r="DM80" i="27"/>
  <c r="DE80" i="27"/>
  <c r="CW80" i="27"/>
  <c r="CO80" i="27"/>
  <c r="CG80" i="27"/>
  <c r="DT80" i="27"/>
  <c r="DL80" i="27"/>
  <c r="DD80" i="27"/>
  <c r="CV80" i="27"/>
  <c r="CN80" i="27"/>
  <c r="CF80" i="27"/>
  <c r="DS80" i="27"/>
  <c r="DK80" i="27"/>
  <c r="DC80" i="27"/>
  <c r="CU80" i="27"/>
  <c r="CM80" i="27"/>
  <c r="CE80" i="27"/>
  <c r="DJ80" i="27"/>
  <c r="CD80" i="27"/>
  <c r="DI80" i="27"/>
  <c r="CC80" i="27"/>
  <c r="DB80" i="27"/>
  <c r="DA80" i="27"/>
  <c r="CT80" i="27"/>
  <c r="DY80" i="27"/>
  <c r="CS80" i="27"/>
  <c r="DR80" i="27"/>
  <c r="CL80" i="27"/>
  <c r="DQ80" i="27"/>
  <c r="CK80" i="27"/>
  <c r="HL80" i="27"/>
  <c r="HK80" i="27"/>
  <c r="HJ80" i="27"/>
  <c r="HI80" i="27"/>
  <c r="HP80" i="27"/>
  <c r="HH80" i="27"/>
  <c r="HO80" i="27"/>
  <c r="HG80" i="27"/>
  <c r="HN80" i="27"/>
  <c r="HM80" i="27"/>
  <c r="BR80" i="27"/>
  <c r="BV80" i="27"/>
  <c r="BP80" i="27"/>
  <c r="BW80" i="27"/>
  <c r="BU80" i="27"/>
  <c r="BT80" i="27"/>
  <c r="BX80" i="27"/>
  <c r="BS80" i="27"/>
  <c r="BQ80" i="27"/>
  <c r="IU57" i="27"/>
  <c r="JH57" i="27" s="1"/>
  <c r="IR70" i="27"/>
  <c r="IS74" i="27"/>
  <c r="DW83" i="27"/>
  <c r="DO83" i="27"/>
  <c r="DG83" i="27"/>
  <c r="CY83" i="27"/>
  <c r="CQ83" i="27"/>
  <c r="CI83" i="27"/>
  <c r="CA83" i="27"/>
  <c r="DV83" i="27"/>
  <c r="DN83" i="27"/>
  <c r="DF83" i="27"/>
  <c r="CX83" i="27"/>
  <c r="CP83" i="27"/>
  <c r="CH83" i="27"/>
  <c r="DU83" i="27"/>
  <c r="DM83" i="27"/>
  <c r="DE83" i="27"/>
  <c r="CW83" i="27"/>
  <c r="CO83" i="27"/>
  <c r="CG83" i="27"/>
  <c r="DT83" i="27"/>
  <c r="DL83" i="27"/>
  <c r="DD83" i="27"/>
  <c r="CV83" i="27"/>
  <c r="CN83" i="27"/>
  <c r="CF83" i="27"/>
  <c r="DS83" i="27"/>
  <c r="DK83" i="27"/>
  <c r="DC83" i="27"/>
  <c r="CU83" i="27"/>
  <c r="CM83" i="27"/>
  <c r="CE83" i="27"/>
  <c r="DR83" i="27"/>
  <c r="DJ83" i="27"/>
  <c r="DB83" i="27"/>
  <c r="CT83" i="27"/>
  <c r="CL83" i="27"/>
  <c r="CD83" i="27"/>
  <c r="DY83" i="27"/>
  <c r="DQ83" i="27"/>
  <c r="DI83" i="27"/>
  <c r="DA83" i="27"/>
  <c r="CS83" i="27"/>
  <c r="CK83" i="27"/>
  <c r="CC83" i="27"/>
  <c r="CR83" i="27"/>
  <c r="CJ83" i="27"/>
  <c r="CB83" i="27"/>
  <c r="DX83" i="27"/>
  <c r="DP83" i="27"/>
  <c r="DH83" i="27"/>
  <c r="CZ83" i="27"/>
  <c r="HN83" i="27"/>
  <c r="HM83" i="27"/>
  <c r="HL83" i="27"/>
  <c r="HK83" i="27"/>
  <c r="HJ83" i="27"/>
  <c r="HI83" i="27"/>
  <c r="HP83" i="27"/>
  <c r="HH83" i="27"/>
  <c r="HO83" i="27"/>
  <c r="HG83" i="27"/>
  <c r="BT83" i="27"/>
  <c r="BX83" i="27"/>
  <c r="BS83" i="27"/>
  <c r="BV83" i="27"/>
  <c r="BU83" i="27"/>
  <c r="BP83" i="27"/>
  <c r="BQ83" i="27"/>
  <c r="BW83" i="27"/>
  <c r="BR83" i="27"/>
  <c r="GX35" i="15"/>
  <c r="FE143" i="27"/>
  <c r="HL16" i="15"/>
  <c r="FS124" i="27"/>
  <c r="HW12" i="15"/>
  <c r="GD120" i="27"/>
  <c r="HF24" i="15"/>
  <c r="FM132" i="27"/>
  <c r="HD33" i="15"/>
  <c r="FK141" i="27"/>
  <c r="GX21" i="15"/>
  <c r="FE129" i="27"/>
  <c r="GY18" i="15"/>
  <c r="FF126" i="27"/>
  <c r="HC13" i="15"/>
  <c r="FJ121" i="27"/>
  <c r="GW32" i="15"/>
  <c r="FD140" i="27"/>
  <c r="IV73" i="27"/>
  <c r="IV81" i="27"/>
  <c r="IV67" i="27"/>
  <c r="IU67" i="27"/>
  <c r="IN83" i="27"/>
  <c r="HN18" i="15"/>
  <c r="FU126" i="27"/>
  <c r="HR22" i="15"/>
  <c r="FY130" i="27"/>
  <c r="IP85" i="27"/>
  <c r="IW58" i="27"/>
  <c r="JJ58" i="27" s="1"/>
  <c r="IP75" i="27"/>
  <c r="IP68" i="27"/>
  <c r="IP84" i="27"/>
  <c r="BP60" i="27"/>
  <c r="IT69" i="27"/>
  <c r="IV79" i="27"/>
  <c r="IR79" i="27"/>
  <c r="IW59" i="27"/>
  <c r="JJ59" i="27" s="1"/>
  <c r="DW72" i="27"/>
  <c r="DO72" i="27"/>
  <c r="DV72" i="27"/>
  <c r="DT72" i="27"/>
  <c r="DN72" i="27"/>
  <c r="DF72" i="27"/>
  <c r="CX72" i="27"/>
  <c r="CP72" i="27"/>
  <c r="CH72" i="27"/>
  <c r="DY72" i="27"/>
  <c r="DM72" i="27"/>
  <c r="DE72" i="27"/>
  <c r="CW72" i="27"/>
  <c r="CO72" i="27"/>
  <c r="CG72" i="27"/>
  <c r="DX72" i="27"/>
  <c r="DL72" i="27"/>
  <c r="DD72" i="27"/>
  <c r="CV72" i="27"/>
  <c r="CN72" i="27"/>
  <c r="CF72" i="27"/>
  <c r="DU72" i="27"/>
  <c r="DK72" i="27"/>
  <c r="DC72" i="27"/>
  <c r="CU72" i="27"/>
  <c r="CM72" i="27"/>
  <c r="DS72" i="27"/>
  <c r="DJ72" i="27"/>
  <c r="DB72" i="27"/>
  <c r="CT72" i="27"/>
  <c r="CL72" i="27"/>
  <c r="CD72" i="27"/>
  <c r="DR72" i="27"/>
  <c r="DI72" i="27"/>
  <c r="DA72" i="27"/>
  <c r="CS72" i="27"/>
  <c r="CK72" i="27"/>
  <c r="CC72" i="27"/>
  <c r="DP72" i="27"/>
  <c r="DG72" i="27"/>
  <c r="CY72" i="27"/>
  <c r="CQ72" i="27"/>
  <c r="CI72" i="27"/>
  <c r="CA72" i="27"/>
  <c r="DQ72" i="27"/>
  <c r="DH72" i="27"/>
  <c r="CZ72" i="27"/>
  <c r="CR72" i="27"/>
  <c r="CJ72" i="27"/>
  <c r="CE72" i="27"/>
  <c r="CB72" i="27"/>
  <c r="HJ72" i="27"/>
  <c r="HI72" i="27"/>
  <c r="HO72" i="27"/>
  <c r="HG72" i="27"/>
  <c r="HM72" i="27"/>
  <c r="HP72" i="27"/>
  <c r="HN72" i="27"/>
  <c r="HL72" i="27"/>
  <c r="HK72" i="27"/>
  <c r="HH72" i="27"/>
  <c r="BU72" i="27"/>
  <c r="BX72" i="27"/>
  <c r="BQ72" i="27"/>
  <c r="BS72" i="27"/>
  <c r="BR72" i="27"/>
  <c r="BP72" i="27"/>
  <c r="BV72" i="27"/>
  <c r="BW72" i="27"/>
  <c r="BT72" i="27"/>
  <c r="HP15" i="15"/>
  <c r="FW123" i="27"/>
  <c r="HF37" i="15"/>
  <c r="FM145" i="27"/>
  <c r="HE46" i="15"/>
  <c r="FL154" i="27"/>
  <c r="GY25" i="15"/>
  <c r="FF133" i="27"/>
  <c r="HO13" i="15"/>
  <c r="FV121" i="27"/>
  <c r="GW14" i="15"/>
  <c r="FD122" i="27"/>
  <c r="GT15" i="15"/>
  <c r="FA123" i="27"/>
  <c r="ID11" i="15"/>
  <c r="GK119" i="27"/>
  <c r="HE25" i="15"/>
  <c r="FL133" i="27"/>
  <c r="HM14" i="15"/>
  <c r="FT122" i="27"/>
  <c r="HT45" i="15"/>
  <c r="GA153" i="27"/>
  <c r="GU27" i="15"/>
  <c r="FB135" i="27"/>
  <c r="HL18" i="15"/>
  <c r="FS126" i="27"/>
  <c r="HB21" i="15"/>
  <c r="FI129" i="27"/>
  <c r="GV21" i="15"/>
  <c r="FC129" i="27"/>
  <c r="GW21" i="15"/>
  <c r="FD129" i="27"/>
  <c r="HL38" i="15"/>
  <c r="FS146" i="27"/>
  <c r="IG40" i="15"/>
  <c r="GN148" i="27"/>
  <c r="HM32" i="15"/>
  <c r="FT140" i="27"/>
  <c r="HV45" i="15"/>
  <c r="GC153" i="27"/>
  <c r="HN47" i="15"/>
  <c r="FU155" i="27"/>
  <c r="HL12" i="15"/>
  <c r="FS120" i="27"/>
  <c r="HG38" i="15"/>
  <c r="FN146" i="27"/>
  <c r="IB15" i="15"/>
  <c r="GI123" i="27"/>
  <c r="GT14" i="15"/>
  <c r="FA122" i="27"/>
  <c r="HM27" i="15"/>
  <c r="FT135" i="27"/>
  <c r="HD39" i="15"/>
  <c r="FK147" i="27"/>
  <c r="IG12" i="15"/>
  <c r="GN120" i="27"/>
  <c r="IU60" i="27"/>
  <c r="JH60" i="27" s="1"/>
  <c r="IP78" i="27"/>
  <c r="IT78" i="27"/>
  <c r="HL25" i="15"/>
  <c r="FS133" i="27"/>
  <c r="HJ46" i="15"/>
  <c r="FQ154" i="27"/>
  <c r="GT36" i="15"/>
  <c r="FA144" i="27"/>
  <c r="IC45" i="15"/>
  <c r="GJ153" i="27"/>
  <c r="GV45" i="15"/>
  <c r="FC153" i="27"/>
  <c r="HB38" i="15"/>
  <c r="FI146" i="27"/>
  <c r="HU36" i="15"/>
  <c r="GB144" i="27"/>
  <c r="HQ11" i="15"/>
  <c r="FX119" i="27"/>
  <c r="HA32" i="15"/>
  <c r="FH140" i="27"/>
  <c r="HT25" i="15"/>
  <c r="GA133" i="27"/>
  <c r="IB16" i="15"/>
  <c r="GI124" i="27"/>
  <c r="HJ44" i="15"/>
  <c r="FQ152" i="27"/>
  <c r="HL27" i="15"/>
  <c r="FS135" i="27"/>
  <c r="HW38" i="15"/>
  <c r="GD146" i="27"/>
  <c r="HW16" i="15"/>
  <c r="GD124" i="27"/>
  <c r="HS15" i="15"/>
  <c r="FZ123" i="27"/>
  <c r="HI14" i="15"/>
  <c r="FP122" i="27"/>
  <c r="IU76" i="27"/>
  <c r="DW66" i="27"/>
  <c r="DO66" i="27"/>
  <c r="DG66" i="27"/>
  <c r="CY66" i="27"/>
  <c r="CQ66" i="27"/>
  <c r="CI66" i="27"/>
  <c r="CA66" i="27"/>
  <c r="DS66" i="27"/>
  <c r="DK66" i="27"/>
  <c r="DC66" i="27"/>
  <c r="CU66" i="27"/>
  <c r="CM66" i="27"/>
  <c r="CE66" i="27"/>
  <c r="DT66" i="27"/>
  <c r="DI66" i="27"/>
  <c r="CX66" i="27"/>
  <c r="CN66" i="27"/>
  <c r="CC66" i="27"/>
  <c r="DR66" i="27"/>
  <c r="DH66" i="27"/>
  <c r="CW66" i="27"/>
  <c r="CL66" i="27"/>
  <c r="CB66" i="27"/>
  <c r="DQ66" i="27"/>
  <c r="DF66" i="27"/>
  <c r="CV66" i="27"/>
  <c r="CK66" i="27"/>
  <c r="DP66" i="27"/>
  <c r="DE66" i="27"/>
  <c r="CT66" i="27"/>
  <c r="CJ66" i="27"/>
  <c r="DY66" i="27"/>
  <c r="DN66" i="27"/>
  <c r="DD66" i="27"/>
  <c r="CS66" i="27"/>
  <c r="CH66" i="27"/>
  <c r="DX66" i="27"/>
  <c r="DM66" i="27"/>
  <c r="DB66" i="27"/>
  <c r="CR66" i="27"/>
  <c r="CG66" i="27"/>
  <c r="DV66" i="27"/>
  <c r="DL66" i="27"/>
  <c r="DA66" i="27"/>
  <c r="CP66" i="27"/>
  <c r="CF66" i="27"/>
  <c r="DU66" i="27"/>
  <c r="DJ66" i="27"/>
  <c r="CZ66" i="27"/>
  <c r="CO66" i="27"/>
  <c r="CD66" i="27"/>
  <c r="HN66" i="27"/>
  <c r="HM66" i="27"/>
  <c r="HL66" i="27"/>
  <c r="HK66" i="27"/>
  <c r="HJ66" i="27"/>
  <c r="HI66" i="27"/>
  <c r="HP66" i="27"/>
  <c r="HH66" i="27"/>
  <c r="HO66" i="27"/>
  <c r="HG66" i="27"/>
  <c r="BU66" i="27"/>
  <c r="BR66" i="27"/>
  <c r="BT66" i="27"/>
  <c r="BP66" i="27"/>
  <c r="BW66" i="27"/>
  <c r="BQ66" i="27"/>
  <c r="BS66" i="27"/>
  <c r="BV66" i="27"/>
  <c r="BX66" i="27"/>
  <c r="IW77" i="27"/>
  <c r="GX44" i="15"/>
  <c r="FE152" i="27"/>
  <c r="GW34" i="15"/>
  <c r="FD142" i="27"/>
  <c r="GT13" i="15"/>
  <c r="FA121" i="27"/>
  <c r="IC46" i="15"/>
  <c r="GJ154" i="27"/>
  <c r="GZ34" i="15"/>
  <c r="FG142" i="27"/>
  <c r="HC47" i="15"/>
  <c r="FJ155" i="27"/>
  <c r="GV11" i="15"/>
  <c r="FC119" i="27"/>
  <c r="GV16" i="15"/>
  <c r="FC124" i="27"/>
  <c r="HR12" i="15"/>
  <c r="FY120" i="27"/>
  <c r="HE47" i="15"/>
  <c r="FL155" i="27"/>
  <c r="HP37" i="15"/>
  <c r="FW145" i="27"/>
  <c r="IG46" i="15"/>
  <c r="GN154" i="27"/>
  <c r="HF25" i="15"/>
  <c r="FM133" i="27"/>
  <c r="HS13" i="15"/>
  <c r="FZ121" i="27"/>
  <c r="HF14" i="15"/>
  <c r="FM122" i="27"/>
  <c r="HL47" i="15"/>
  <c r="FS155" i="27"/>
  <c r="HB44" i="15"/>
  <c r="FI152" i="27"/>
  <c r="HS11" i="15"/>
  <c r="FZ119" i="27"/>
  <c r="IE35" i="15"/>
  <c r="GL143" i="27"/>
  <c r="HQ16" i="15"/>
  <c r="FX124" i="27"/>
  <c r="HG12" i="15"/>
  <c r="FN120" i="27"/>
  <c r="GY24" i="15"/>
  <c r="FF132" i="27"/>
  <c r="HG22" i="15"/>
  <c r="FN130" i="27"/>
  <c r="HH22" i="15"/>
  <c r="FO130" i="27"/>
  <c r="ID34" i="15"/>
  <c r="GK142" i="27"/>
  <c r="HW32" i="15"/>
  <c r="GD140" i="27"/>
  <c r="HG14" i="15"/>
  <c r="FN122" i="27"/>
  <c r="HT46" i="15"/>
  <c r="GA154" i="27"/>
  <c r="HR14" i="15"/>
  <c r="FY122" i="27"/>
  <c r="GU35" i="15"/>
  <c r="FB143" i="27"/>
  <c r="HT15" i="15"/>
  <c r="GA123" i="27"/>
  <c r="HC24" i="15"/>
  <c r="FJ132" i="27"/>
  <c r="HD38" i="15"/>
  <c r="FK146" i="27"/>
  <c r="HP11" i="15"/>
  <c r="FW119" i="27"/>
  <c r="IB39" i="15"/>
  <c r="GI147" i="27"/>
  <c r="GF49" i="15"/>
  <c r="GE158" i="27" s="1"/>
  <c r="CW158" i="27"/>
  <c r="FL67" i="15"/>
  <c r="FK176" i="27" s="1"/>
  <c r="CC176" i="27"/>
  <c r="FX66" i="15"/>
  <c r="HP66" i="15" s="1"/>
  <c r="CO175" i="27"/>
  <c r="FK64" i="15"/>
  <c r="CB173" i="27"/>
  <c r="FS57" i="15"/>
  <c r="CJ166" i="27"/>
  <c r="FE68" i="15"/>
  <c r="BV177" i="27"/>
  <c r="FH55" i="15"/>
  <c r="FG164" i="27" s="1"/>
  <c r="BY164" i="27"/>
  <c r="FS51" i="15"/>
  <c r="FR160" i="27" s="1"/>
  <c r="CJ160" i="27"/>
  <c r="FW72" i="15"/>
  <c r="FV181" i="27" s="1"/>
  <c r="CN181" i="27"/>
  <c r="GA50" i="15"/>
  <c r="FZ159" i="27" s="1"/>
  <c r="CR159" i="27"/>
  <c r="FO65" i="15"/>
  <c r="FN174" i="27" s="1"/>
  <c r="CF174" i="27"/>
  <c r="GL60" i="15"/>
  <c r="GK169" i="27" s="1"/>
  <c r="DC169" i="27"/>
  <c r="FX53" i="15"/>
  <c r="HP53" i="15" s="1"/>
  <c r="CO162" i="27"/>
  <c r="GJ50" i="15"/>
  <c r="GI159" i="27" s="1"/>
  <c r="DA159" i="27"/>
  <c r="FP54" i="15"/>
  <c r="FO163" i="27" s="1"/>
  <c r="CG163" i="27"/>
  <c r="GJ51" i="15"/>
  <c r="DA160" i="27"/>
  <c r="FC73" i="15"/>
  <c r="BT182" i="27"/>
  <c r="GE48" i="15"/>
  <c r="HW48" i="15" s="1"/>
  <c r="CV157" i="27"/>
  <c r="FF58" i="15"/>
  <c r="BW167" i="27"/>
  <c r="FR61" i="15"/>
  <c r="CI170" i="27"/>
  <c r="FD53" i="15"/>
  <c r="BU162" i="27"/>
  <c r="FE63" i="15"/>
  <c r="FD172" i="27" s="1"/>
  <c r="BV172" i="27"/>
  <c r="GF73" i="15"/>
  <c r="GE182" i="27" s="1"/>
  <c r="CW182" i="27"/>
  <c r="GK58" i="15"/>
  <c r="GJ167" i="27" s="1"/>
  <c r="DB167" i="27"/>
  <c r="FN69" i="15"/>
  <c r="FM178" i="27" s="1"/>
  <c r="CE178" i="27"/>
  <c r="FX54" i="15"/>
  <c r="HP54" i="15" s="1"/>
  <c r="CO163" i="27"/>
  <c r="FM64" i="15"/>
  <c r="CD173" i="27"/>
  <c r="GA57" i="15"/>
  <c r="CR166" i="27"/>
  <c r="FV59" i="15"/>
  <c r="CM168" i="27"/>
  <c r="GL69" i="15"/>
  <c r="DC178" i="27"/>
  <c r="GK63" i="15"/>
  <c r="DB172" i="27"/>
  <c r="FL65" i="15"/>
  <c r="FK174" i="27" s="1"/>
  <c r="CC174" i="27"/>
  <c r="GC63" i="15"/>
  <c r="GB172" i="27" s="1"/>
  <c r="CT172" i="27"/>
  <c r="GN70" i="15"/>
  <c r="GM179" i="27" s="1"/>
  <c r="DE179" i="27"/>
  <c r="FS60" i="15"/>
  <c r="CJ169" i="27"/>
  <c r="FO53" i="15"/>
  <c r="CF162" i="27"/>
  <c r="GB55" i="15"/>
  <c r="GA164" i="27" s="1"/>
  <c r="CS164" i="27"/>
  <c r="FZ60" i="15"/>
  <c r="FY169" i="27" s="1"/>
  <c r="CQ169" i="27"/>
  <c r="FT54" i="15"/>
  <c r="FS163" i="27" s="1"/>
  <c r="CK163" i="27"/>
  <c r="GG55" i="15"/>
  <c r="CX164" i="27"/>
  <c r="FR62" i="15"/>
  <c r="FQ171" i="27" s="1"/>
  <c r="CI171" i="27"/>
  <c r="GN49" i="15"/>
  <c r="GM158" i="27" s="1"/>
  <c r="DE158" i="27"/>
  <c r="GG67" i="15"/>
  <c r="GF176" i="27" s="1"/>
  <c r="CX176" i="27"/>
  <c r="FF62" i="15"/>
  <c r="FE171" i="27" s="1"/>
  <c r="BW171" i="27"/>
  <c r="FD68" i="15"/>
  <c r="BU177" i="27"/>
  <c r="FZ70" i="15"/>
  <c r="CQ179" i="27"/>
  <c r="GJ61" i="15"/>
  <c r="DA170" i="27"/>
  <c r="FV62" i="15"/>
  <c r="CM171" i="27"/>
  <c r="FV63" i="15"/>
  <c r="CM172" i="27"/>
  <c r="FI52" i="15"/>
  <c r="FH161" i="27" s="1"/>
  <c r="BZ161" i="27"/>
  <c r="FJ58" i="15"/>
  <c r="FI167" i="27" s="1"/>
  <c r="CA167" i="27"/>
  <c r="FK71" i="15"/>
  <c r="FJ180" i="27" s="1"/>
  <c r="CB180" i="27"/>
  <c r="FW54" i="15"/>
  <c r="FV163" i="27" s="1"/>
  <c r="CN163" i="27"/>
  <c r="FK48" i="15"/>
  <c r="CB157" i="27"/>
  <c r="FH58" i="15"/>
  <c r="FG167" i="27" s="1"/>
  <c r="BY167" i="27"/>
  <c r="FT71" i="15"/>
  <c r="FS180" i="27" s="1"/>
  <c r="CK180" i="27"/>
  <c r="GG50" i="15"/>
  <c r="GF159" i="27" s="1"/>
  <c r="CX159" i="27"/>
  <c r="GE54" i="15"/>
  <c r="GD163" i="27" s="1"/>
  <c r="CV163" i="27"/>
  <c r="FY67" i="15"/>
  <c r="FX176" i="27" s="1"/>
  <c r="CP176" i="27"/>
  <c r="FV55" i="15"/>
  <c r="FU164" i="27" s="1"/>
  <c r="CM164" i="27"/>
  <c r="FF50" i="15"/>
  <c r="BW159" i="27"/>
  <c r="FW59" i="15"/>
  <c r="CN168" i="27"/>
  <c r="FR64" i="15"/>
  <c r="CI173" i="27"/>
  <c r="FQ58" i="15"/>
  <c r="CH167" i="27"/>
  <c r="GH61" i="15"/>
  <c r="CY170" i="27"/>
  <c r="FL53" i="15"/>
  <c r="CC162" i="27"/>
  <c r="GH73" i="15"/>
  <c r="GG182" i="27" s="1"/>
  <c r="CY182" i="27"/>
  <c r="GE67" i="15"/>
  <c r="GD176" i="27" s="1"/>
  <c r="CV176" i="27"/>
  <c r="FP48" i="15"/>
  <c r="CG157" i="27"/>
  <c r="FQ76" i="15"/>
  <c r="FP185" i="27" s="1"/>
  <c r="CH185" i="27"/>
  <c r="GL74" i="15"/>
  <c r="GK183" i="27" s="1"/>
  <c r="DC183" i="27"/>
  <c r="GG60" i="15"/>
  <c r="GF169" i="27" s="1"/>
  <c r="CX169" i="27"/>
  <c r="FQ53" i="15"/>
  <c r="FP162" i="27" s="1"/>
  <c r="CH162" i="27"/>
  <c r="GH68" i="15"/>
  <c r="GG177" i="27" s="1"/>
  <c r="CY177" i="27"/>
  <c r="FI66" i="15"/>
  <c r="BZ175" i="27"/>
  <c r="GO64" i="15"/>
  <c r="DF173" i="27"/>
  <c r="FJ61" i="15"/>
  <c r="CA170" i="27"/>
  <c r="FM57" i="15"/>
  <c r="CD166" i="27"/>
  <c r="FW67" i="15"/>
  <c r="CN176" i="27"/>
  <c r="FP59" i="15"/>
  <c r="CG168" i="27"/>
  <c r="FG64" i="15"/>
  <c r="BX173" i="27"/>
  <c r="FD62" i="15"/>
  <c r="BU171" i="27"/>
  <c r="GM60" i="15"/>
  <c r="GL169" i="27" s="1"/>
  <c r="DD169" i="27"/>
  <c r="FK59" i="15"/>
  <c r="FJ168" i="27" s="1"/>
  <c r="CB168" i="27"/>
  <c r="FM66" i="15"/>
  <c r="FL175" i="27" s="1"/>
  <c r="CD175" i="27"/>
  <c r="GD51" i="15"/>
  <c r="CU160" i="27"/>
  <c r="GL65" i="15"/>
  <c r="GK174" i="27" s="1"/>
  <c r="DC174" i="27"/>
  <c r="FK61" i="15"/>
  <c r="CB170" i="27"/>
  <c r="FY50" i="15"/>
  <c r="CP159" i="27"/>
  <c r="GM48" i="15"/>
  <c r="IE48" i="15" s="1"/>
  <c r="DD157" i="27"/>
  <c r="FO75" i="15"/>
  <c r="FN184" i="27" s="1"/>
  <c r="CF184" i="27"/>
  <c r="FQ57" i="15"/>
  <c r="FP166" i="27" s="1"/>
  <c r="CH166" i="27"/>
  <c r="GL49" i="15"/>
  <c r="GK158" i="27" s="1"/>
  <c r="DC158" i="27"/>
  <c r="FJ56" i="15"/>
  <c r="FI165" i="27" s="1"/>
  <c r="CA165" i="27"/>
  <c r="GH67" i="15"/>
  <c r="GG176" i="27" s="1"/>
  <c r="CY176" i="27"/>
  <c r="FZ68" i="15"/>
  <c r="FY177" i="27" s="1"/>
  <c r="CQ177" i="27"/>
  <c r="FS70" i="15"/>
  <c r="FR179" i="27" s="1"/>
  <c r="CJ179" i="27"/>
  <c r="FY76" i="15"/>
  <c r="FX185" i="27" s="1"/>
  <c r="CP185" i="27"/>
  <c r="FI64" i="15"/>
  <c r="FH173" i="27" s="1"/>
  <c r="BZ173" i="27"/>
  <c r="FJ64" i="15"/>
  <c r="FI173" i="27" s="1"/>
  <c r="CA173" i="27"/>
  <c r="FX65" i="15"/>
  <c r="CO174" i="27"/>
  <c r="GI57" i="15"/>
  <c r="GH166" i="27" s="1"/>
  <c r="CZ166" i="27"/>
  <c r="GF63" i="15"/>
  <c r="CW172" i="27"/>
  <c r="GI56" i="15"/>
  <c r="CZ165" i="27"/>
  <c r="GI67" i="15"/>
  <c r="CZ176" i="27"/>
  <c r="FJ68" i="15"/>
  <c r="CA177" i="27"/>
  <c r="FC59" i="15"/>
  <c r="BT168" i="27"/>
  <c r="FQ70" i="15"/>
  <c r="CH179" i="27"/>
  <c r="GE55" i="15"/>
  <c r="CV164" i="27"/>
  <c r="GG66" i="15"/>
  <c r="CX175" i="27"/>
  <c r="GB61" i="15"/>
  <c r="CS170" i="27"/>
  <c r="GN69" i="15"/>
  <c r="DE178" i="27"/>
  <c r="GC62" i="15"/>
  <c r="CT171" i="27"/>
  <c r="FB57" i="15"/>
  <c r="BS166" i="27"/>
  <c r="FX63" i="15"/>
  <c r="CO172" i="27"/>
  <c r="GE49" i="15"/>
  <c r="CV158" i="27"/>
  <c r="FM49" i="15"/>
  <c r="CD158" i="27"/>
  <c r="GM56" i="15"/>
  <c r="DD165" i="27"/>
  <c r="FB67" i="15"/>
  <c r="BS176" i="27"/>
  <c r="FE67" i="15"/>
  <c r="BV176" i="27"/>
  <c r="GJ68" i="15"/>
  <c r="DA177" i="27"/>
  <c r="FE59" i="15"/>
  <c r="BV168" i="27"/>
  <c r="HC21" i="15"/>
  <c r="FJ129" i="27"/>
  <c r="FM70" i="15"/>
  <c r="FL179" i="27" s="1"/>
  <c r="CD179" i="27"/>
  <c r="FK55" i="15"/>
  <c r="FJ164" i="27" s="1"/>
  <c r="CB164" i="27"/>
  <c r="FQ66" i="15"/>
  <c r="FP175" i="27" s="1"/>
  <c r="CH175" i="27"/>
  <c r="GM52" i="15"/>
  <c r="GL161" i="27" s="1"/>
  <c r="DD161" i="27"/>
  <c r="GM64" i="15"/>
  <c r="GL173" i="27" s="1"/>
  <c r="DD173" i="27"/>
  <c r="GL51" i="15"/>
  <c r="GK160" i="27" s="1"/>
  <c r="DC160" i="27"/>
  <c r="FK58" i="15"/>
  <c r="FJ167" i="27" s="1"/>
  <c r="CB167" i="27"/>
  <c r="GD58" i="15"/>
  <c r="GC167" i="27" s="1"/>
  <c r="CU167" i="27"/>
  <c r="GC65" i="15"/>
  <c r="GB174" i="27" s="1"/>
  <c r="CT174" i="27"/>
  <c r="GN74" i="15"/>
  <c r="GM183" i="27" s="1"/>
  <c r="DE183" i="27"/>
  <c r="GD72" i="15"/>
  <c r="GC181" i="27" s="1"/>
  <c r="CU181" i="27"/>
  <c r="FW61" i="15"/>
  <c r="FV170" i="27" s="1"/>
  <c r="CN170" i="27"/>
  <c r="GK60" i="15"/>
  <c r="GJ169" i="27" s="1"/>
  <c r="DB169" i="27"/>
  <c r="FQ75" i="15"/>
  <c r="FP184" i="27" s="1"/>
  <c r="CH184" i="27"/>
  <c r="FE53" i="15"/>
  <c r="FD162" i="27" s="1"/>
  <c r="BV162" i="27"/>
  <c r="FW57" i="15"/>
  <c r="FV166" i="27" s="1"/>
  <c r="CN166" i="27"/>
  <c r="FT50" i="15"/>
  <c r="FS159" i="27" s="1"/>
  <c r="CK159" i="27"/>
  <c r="GF50" i="15"/>
  <c r="GE159" i="27" s="1"/>
  <c r="CW159" i="27"/>
  <c r="FE54" i="15"/>
  <c r="FD163" i="27" s="1"/>
  <c r="BV163" i="27"/>
  <c r="FL73" i="15"/>
  <c r="FK182" i="27" s="1"/>
  <c r="CC182" i="27"/>
  <c r="FZ73" i="15"/>
  <c r="FY182" i="27" s="1"/>
  <c r="CQ182" i="27"/>
  <c r="GC68" i="15"/>
  <c r="GB177" i="27" s="1"/>
  <c r="CT177" i="27"/>
  <c r="GA59" i="15"/>
  <c r="FZ168" i="27" s="1"/>
  <c r="CR168" i="27"/>
  <c r="FD48" i="15"/>
  <c r="BU157" i="27"/>
  <c r="FQ55" i="15"/>
  <c r="FP164" i="27" s="1"/>
  <c r="CH164" i="27"/>
  <c r="FJ52" i="15"/>
  <c r="FI161" i="27" s="1"/>
  <c r="CA161" i="27"/>
  <c r="GH64" i="15"/>
  <c r="GG173" i="27" s="1"/>
  <c r="CY173" i="27"/>
  <c r="FW51" i="15"/>
  <c r="FV160" i="27" s="1"/>
  <c r="CN160" i="27"/>
  <c r="GN58" i="15"/>
  <c r="GM167" i="27" s="1"/>
  <c r="DE167" i="27"/>
  <c r="FJ65" i="15"/>
  <c r="FI174" i="27" s="1"/>
  <c r="CA174" i="27"/>
  <c r="FB74" i="15"/>
  <c r="FA183" i="27" s="1"/>
  <c r="BS183" i="27"/>
  <c r="FB72" i="15"/>
  <c r="FA181" i="27" s="1"/>
  <c r="BS181" i="27"/>
  <c r="FP72" i="15"/>
  <c r="FO181" i="27" s="1"/>
  <c r="CG181" i="27"/>
  <c r="GD61" i="15"/>
  <c r="GC170" i="27" s="1"/>
  <c r="CU170" i="27"/>
  <c r="FD60" i="15"/>
  <c r="FC169" i="27" s="1"/>
  <c r="BU169" i="27"/>
  <c r="GG75" i="15"/>
  <c r="GF184" i="27" s="1"/>
  <c r="CX184" i="27"/>
  <c r="FY75" i="15"/>
  <c r="FX184" i="27" s="1"/>
  <c r="CP184" i="27"/>
  <c r="FC53" i="15"/>
  <c r="FB162" i="27" s="1"/>
  <c r="BT162" i="27"/>
  <c r="FS75" i="15"/>
  <c r="FR184" i="27" s="1"/>
  <c r="CJ184" i="27"/>
  <c r="GC69" i="15"/>
  <c r="GB178" i="27" s="1"/>
  <c r="CT178" i="27"/>
  <c r="FL62" i="15"/>
  <c r="FK171" i="27" s="1"/>
  <c r="CC171" i="27"/>
  <c r="FG50" i="15"/>
  <c r="FF159" i="27" s="1"/>
  <c r="BX159" i="27"/>
  <c r="GH54" i="15"/>
  <c r="GG163" i="27" s="1"/>
  <c r="CY163" i="27"/>
  <c r="FL54" i="15"/>
  <c r="FK163" i="27" s="1"/>
  <c r="CC163" i="27"/>
  <c r="FM73" i="15"/>
  <c r="FL182" i="27" s="1"/>
  <c r="CD182" i="27"/>
  <c r="GN56" i="15"/>
  <c r="GM165" i="27" s="1"/>
  <c r="DE165" i="27"/>
  <c r="GI48" i="15"/>
  <c r="CZ157" i="27"/>
  <c r="FI55" i="15"/>
  <c r="FH164" i="27" s="1"/>
  <c r="BZ164" i="27"/>
  <c r="FW55" i="15"/>
  <c r="FV164" i="27" s="1"/>
  <c r="CN164" i="27"/>
  <c r="FE66" i="15"/>
  <c r="FD175" i="27" s="1"/>
  <c r="BV175" i="27"/>
  <c r="FD52" i="15"/>
  <c r="FC161" i="27" s="1"/>
  <c r="BU161" i="27"/>
  <c r="FS64" i="15"/>
  <c r="FR173" i="27" s="1"/>
  <c r="CJ173" i="27"/>
  <c r="GB51" i="15"/>
  <c r="CS160" i="27"/>
  <c r="GE58" i="15"/>
  <c r="CV167" i="27"/>
  <c r="FK74" i="15"/>
  <c r="CB183" i="27"/>
  <c r="FI74" i="15"/>
  <c r="BZ183" i="27"/>
  <c r="FN72" i="15"/>
  <c r="CE181" i="27"/>
  <c r="FI60" i="15"/>
  <c r="BZ169" i="27"/>
  <c r="FD69" i="15"/>
  <c r="BU178" i="27"/>
  <c r="GH50" i="15"/>
  <c r="CY159" i="27"/>
  <c r="GI63" i="15"/>
  <c r="CZ172" i="27"/>
  <c r="GD54" i="15"/>
  <c r="CU163" i="27"/>
  <c r="FE73" i="15"/>
  <c r="BV182" i="27"/>
  <c r="FX48" i="15"/>
  <c r="CO157" i="27"/>
  <c r="GC70" i="15"/>
  <c r="CT179" i="27"/>
  <c r="GI55" i="15"/>
  <c r="CZ164" i="27"/>
  <c r="FU66" i="15"/>
  <c r="CL175" i="27"/>
  <c r="GA52" i="15"/>
  <c r="CR161" i="27"/>
  <c r="FX52" i="15"/>
  <c r="CO161" i="27"/>
  <c r="FV64" i="15"/>
  <c r="CM173" i="27"/>
  <c r="FZ65" i="15"/>
  <c r="CQ174" i="27"/>
  <c r="GD74" i="15"/>
  <c r="CU183" i="27"/>
  <c r="GB71" i="15"/>
  <c r="GA180" i="27" s="1"/>
  <c r="CS180" i="27"/>
  <c r="FC71" i="15"/>
  <c r="FB180" i="27" s="1"/>
  <c r="BT180" i="27"/>
  <c r="GO69" i="15"/>
  <c r="GN178" i="27" s="1"/>
  <c r="DF178" i="27"/>
  <c r="FW62" i="15"/>
  <c r="FV171" i="27" s="1"/>
  <c r="CN171" i="27"/>
  <c r="FG63" i="15"/>
  <c r="FF172" i="27" s="1"/>
  <c r="BX172" i="27"/>
  <c r="FM63" i="15"/>
  <c r="FL172" i="27" s="1"/>
  <c r="CD172" i="27"/>
  <c r="GC49" i="15"/>
  <c r="GB158" i="27" s="1"/>
  <c r="CT158" i="27"/>
  <c r="GE56" i="15"/>
  <c r="GD165" i="27" s="1"/>
  <c r="CV165" i="27"/>
  <c r="FS56" i="15"/>
  <c r="FR165" i="27" s="1"/>
  <c r="CJ165" i="27"/>
  <c r="FO67" i="15"/>
  <c r="FN176" i="27" s="1"/>
  <c r="CF176" i="27"/>
  <c r="GI59" i="15"/>
  <c r="GH168" i="27" s="1"/>
  <c r="CZ168" i="27"/>
  <c r="FE70" i="15"/>
  <c r="BV179" i="27"/>
  <c r="FJ66" i="15"/>
  <c r="CA175" i="27"/>
  <c r="FS76" i="15"/>
  <c r="CJ185" i="27"/>
  <c r="FD76" i="15"/>
  <c r="BU185" i="27"/>
  <c r="FU65" i="15"/>
  <c r="CL174" i="27"/>
  <c r="FF61" i="15"/>
  <c r="BW170" i="27"/>
  <c r="FB71" i="15"/>
  <c r="BS180" i="27"/>
  <c r="FT69" i="15"/>
  <c r="CK178" i="27"/>
  <c r="FR69" i="15"/>
  <c r="CI178" i="27"/>
  <c r="GB62" i="15"/>
  <c r="CS171" i="27"/>
  <c r="FT57" i="15"/>
  <c r="CK166" i="27"/>
  <c r="FB63" i="15"/>
  <c r="BS172" i="27"/>
  <c r="FH49" i="15"/>
  <c r="BY158" i="27"/>
  <c r="FK56" i="15"/>
  <c r="CB165" i="27"/>
  <c r="GF67" i="15"/>
  <c r="CW176" i="27"/>
  <c r="FB59" i="15"/>
  <c r="BS168" i="27"/>
  <c r="FC70" i="15"/>
  <c r="FB179" i="27" s="1"/>
  <c r="BT179" i="27"/>
  <c r="GD66" i="15"/>
  <c r="GC175" i="27" s="1"/>
  <c r="CU175" i="27"/>
  <c r="FO66" i="15"/>
  <c r="FN175" i="27" s="1"/>
  <c r="CF175" i="27"/>
  <c r="GI76" i="15"/>
  <c r="GH185" i="27" s="1"/>
  <c r="CZ185" i="27"/>
  <c r="FT65" i="15"/>
  <c r="FS174" i="27" s="1"/>
  <c r="CK174" i="27"/>
  <c r="GF61" i="15"/>
  <c r="GE170" i="27" s="1"/>
  <c r="CW170" i="27"/>
  <c r="GD69" i="15"/>
  <c r="GC178" i="27" s="1"/>
  <c r="CU178" i="27"/>
  <c r="FD75" i="15"/>
  <c r="BU184" i="27"/>
  <c r="FF69" i="15"/>
  <c r="BW178" i="27"/>
  <c r="FI53" i="15"/>
  <c r="BZ162" i="27"/>
  <c r="IA45" i="15"/>
  <c r="HW13" i="15"/>
  <c r="HP24" i="15"/>
  <c r="HU11" i="15"/>
  <c r="HB22" i="15"/>
  <c r="IC27" i="15"/>
  <c r="GJ135" i="27"/>
  <c r="HW34" i="15"/>
  <c r="GD142" i="27"/>
  <c r="HY22" i="15"/>
  <c r="GF130" i="27"/>
  <c r="HX25" i="15"/>
  <c r="GE133" i="27"/>
  <c r="IV57" i="27"/>
  <c r="JI57" i="27" s="1"/>
  <c r="DU81" i="27"/>
  <c r="DM81" i="27"/>
  <c r="DE81" i="27"/>
  <c r="CW81" i="27"/>
  <c r="CO81" i="27"/>
  <c r="CG81" i="27"/>
  <c r="DT81" i="27"/>
  <c r="DL81" i="27"/>
  <c r="DD81" i="27"/>
  <c r="CV81" i="27"/>
  <c r="CN81" i="27"/>
  <c r="CF81" i="27"/>
  <c r="DS81" i="27"/>
  <c r="DK81" i="27"/>
  <c r="DC81" i="27"/>
  <c r="CU81" i="27"/>
  <c r="CM81" i="27"/>
  <c r="CE81" i="27"/>
  <c r="DR81" i="27"/>
  <c r="DJ81" i="27"/>
  <c r="DB81" i="27"/>
  <c r="CT81" i="27"/>
  <c r="CL81" i="27"/>
  <c r="CD81" i="27"/>
  <c r="DY81" i="27"/>
  <c r="DQ81" i="27"/>
  <c r="DI81" i="27"/>
  <c r="DA81" i="27"/>
  <c r="CS81" i="27"/>
  <c r="CK81" i="27"/>
  <c r="CC81" i="27"/>
  <c r="DX81" i="27"/>
  <c r="DP81" i="27"/>
  <c r="DH81" i="27"/>
  <c r="CZ81" i="27"/>
  <c r="CR81" i="27"/>
  <c r="CJ81" i="27"/>
  <c r="CB81" i="27"/>
  <c r="DW81" i="27"/>
  <c r="CQ81" i="27"/>
  <c r="DV81" i="27"/>
  <c r="CP81" i="27"/>
  <c r="DO81" i="27"/>
  <c r="CI81" i="27"/>
  <c r="DN81" i="27"/>
  <c r="CH81" i="27"/>
  <c r="DG81" i="27"/>
  <c r="CA81" i="27"/>
  <c r="DF81" i="27"/>
  <c r="CY81" i="27"/>
  <c r="CX81" i="27"/>
  <c r="HJ81" i="27"/>
  <c r="HI81" i="27"/>
  <c r="HP81" i="27"/>
  <c r="HH81" i="27"/>
  <c r="HO81" i="27"/>
  <c r="HG81" i="27"/>
  <c r="HN81" i="27"/>
  <c r="HM81" i="27"/>
  <c r="HL81" i="27"/>
  <c r="HK81" i="27"/>
  <c r="BU81" i="27"/>
  <c r="BR81" i="27"/>
  <c r="BT81" i="27"/>
  <c r="BP81" i="27"/>
  <c r="BQ81" i="27"/>
  <c r="BV81" i="27"/>
  <c r="BW81" i="27"/>
  <c r="BX81" i="27"/>
  <c r="BS81" i="27"/>
  <c r="IO70" i="27"/>
  <c r="IR74" i="27"/>
  <c r="IO73" i="27"/>
  <c r="IO81" i="27"/>
  <c r="IO67" i="27"/>
  <c r="BW60" i="27"/>
  <c r="IN85" i="27"/>
  <c r="IO58" i="27"/>
  <c r="JB58" i="27" s="1"/>
  <c r="IS75" i="27"/>
  <c r="HS44" i="15"/>
  <c r="FZ152" i="27"/>
  <c r="IC34" i="15"/>
  <c r="GJ142" i="27"/>
  <c r="GT21" i="15"/>
  <c r="FA129" i="27"/>
  <c r="HO38" i="15"/>
  <c r="FV146" i="27"/>
  <c r="HF40" i="15"/>
  <c r="FM148" i="27"/>
  <c r="GV24" i="15"/>
  <c r="FC132" i="27"/>
  <c r="HL22" i="15"/>
  <c r="FS130" i="27"/>
  <c r="HG11" i="15"/>
  <c r="FN119" i="27"/>
  <c r="HT35" i="15"/>
  <c r="GA143" i="27"/>
  <c r="HE16" i="15"/>
  <c r="FL124" i="27"/>
  <c r="HS36" i="15"/>
  <c r="FZ144" i="27"/>
  <c r="HE36" i="15"/>
  <c r="FL144" i="27"/>
  <c r="DS79" i="27"/>
  <c r="DK79" i="27"/>
  <c r="DC79" i="27"/>
  <c r="CU79" i="27"/>
  <c r="CM79" i="27"/>
  <c r="CE79" i="27"/>
  <c r="DR79" i="27"/>
  <c r="DJ79" i="27"/>
  <c r="DB79" i="27"/>
  <c r="CT79" i="27"/>
  <c r="CL79" i="27"/>
  <c r="CD79" i="27"/>
  <c r="DY79" i="27"/>
  <c r="DQ79" i="27"/>
  <c r="DI79" i="27"/>
  <c r="DA79" i="27"/>
  <c r="CS79" i="27"/>
  <c r="CK79" i="27"/>
  <c r="CC79" i="27"/>
  <c r="DX79" i="27"/>
  <c r="DP79" i="27"/>
  <c r="DH79" i="27"/>
  <c r="CZ79" i="27"/>
  <c r="CR79" i="27"/>
  <c r="CJ79" i="27"/>
  <c r="CB79" i="27"/>
  <c r="DW79" i="27"/>
  <c r="DO79" i="27"/>
  <c r="DG79" i="27"/>
  <c r="CY79" i="27"/>
  <c r="CQ79" i="27"/>
  <c r="CI79" i="27"/>
  <c r="CA79" i="27"/>
  <c r="DV79" i="27"/>
  <c r="DN79" i="27"/>
  <c r="DD79" i="27"/>
  <c r="CG79" i="27"/>
  <c r="CX79" i="27"/>
  <c r="CF79" i="27"/>
  <c r="DU79" i="27"/>
  <c r="CW79" i="27"/>
  <c r="DT79" i="27"/>
  <c r="CV79" i="27"/>
  <c r="DM79" i="27"/>
  <c r="CP79" i="27"/>
  <c r="DL79" i="27"/>
  <c r="CO79" i="27"/>
  <c r="DF79" i="27"/>
  <c r="CN79" i="27"/>
  <c r="DE79" i="27"/>
  <c r="CH79" i="27"/>
  <c r="HN79" i="27"/>
  <c r="HM79" i="27"/>
  <c r="HL79" i="27"/>
  <c r="HK79" i="27"/>
  <c r="HJ79" i="27"/>
  <c r="HI79" i="27"/>
  <c r="HP79" i="27"/>
  <c r="HH79" i="27"/>
  <c r="HO79" i="27"/>
  <c r="HG79" i="27"/>
  <c r="BS79" i="27"/>
  <c r="BV79" i="27"/>
  <c r="BX79" i="27"/>
  <c r="BQ79" i="27"/>
  <c r="BR79" i="27"/>
  <c r="BU79" i="27"/>
  <c r="BP79" i="27"/>
  <c r="BT79" i="27"/>
  <c r="BW79" i="27"/>
  <c r="IN68" i="27"/>
  <c r="IS84" i="27"/>
  <c r="IN69" i="27"/>
  <c r="IE27" i="15"/>
  <c r="GL135" i="27"/>
  <c r="IF36" i="15"/>
  <c r="GM144" i="27"/>
  <c r="HP36" i="15"/>
  <c r="FW144" i="27"/>
  <c r="HQ44" i="15"/>
  <c r="FX152" i="27"/>
  <c r="IF11" i="15"/>
  <c r="GM119" i="27"/>
  <c r="GW25" i="15"/>
  <c r="FD133" i="27"/>
  <c r="IC16" i="15"/>
  <c r="GJ124" i="27"/>
  <c r="HP12" i="15"/>
  <c r="FW120" i="27"/>
  <c r="HU24" i="15"/>
  <c r="GB132" i="27"/>
  <c r="GX37" i="15"/>
  <c r="FE145" i="27"/>
  <c r="IE45" i="15"/>
  <c r="GL153" i="27"/>
  <c r="HR46" i="15"/>
  <c r="FY154" i="27"/>
  <c r="HF18" i="15"/>
  <c r="FM126" i="27"/>
  <c r="HK12" i="15"/>
  <c r="FR120" i="27"/>
  <c r="HK44" i="15"/>
  <c r="FR152" i="27"/>
  <c r="GV35" i="15"/>
  <c r="FC143" i="27"/>
  <c r="HZ22" i="15"/>
  <c r="GG130" i="27"/>
  <c r="HR24" i="15"/>
  <c r="FY132" i="27"/>
  <c r="HC44" i="15"/>
  <c r="FJ152" i="27"/>
  <c r="HU16" i="15"/>
  <c r="GB124" i="27"/>
  <c r="GZ11" i="15"/>
  <c r="FG119" i="27"/>
  <c r="HR15" i="15"/>
  <c r="FY123" i="27"/>
  <c r="HC16" i="15"/>
  <c r="FJ124" i="27"/>
  <c r="HO37" i="15"/>
  <c r="FV145" i="27"/>
  <c r="HT32" i="15"/>
  <c r="GA140" i="27"/>
  <c r="IW79" i="27"/>
  <c r="IT79" i="27"/>
  <c r="IV59" i="27"/>
  <c r="JI59" i="27" s="1"/>
  <c r="DV78" i="27"/>
  <c r="DN78" i="27"/>
  <c r="DF78" i="27"/>
  <c r="CX78" i="27"/>
  <c r="CP78" i="27"/>
  <c r="CH78" i="27"/>
  <c r="DU78" i="27"/>
  <c r="DM78" i="27"/>
  <c r="DE78" i="27"/>
  <c r="CW78" i="27"/>
  <c r="CO78" i="27"/>
  <c r="CG78" i="27"/>
  <c r="DT78" i="27"/>
  <c r="DL78" i="27"/>
  <c r="DD78" i="27"/>
  <c r="CV78" i="27"/>
  <c r="CN78" i="27"/>
  <c r="CF78" i="27"/>
  <c r="DS78" i="27"/>
  <c r="DR78" i="27"/>
  <c r="DJ78" i="27"/>
  <c r="DB78" i="27"/>
  <c r="CT78" i="27"/>
  <c r="CL78" i="27"/>
  <c r="CD78" i="27"/>
  <c r="DK78" i="27"/>
  <c r="CU78" i="27"/>
  <c r="CE78" i="27"/>
  <c r="DI78" i="27"/>
  <c r="CS78" i="27"/>
  <c r="CC78" i="27"/>
  <c r="DY78" i="27"/>
  <c r="DH78" i="27"/>
  <c r="CR78" i="27"/>
  <c r="CB78" i="27"/>
  <c r="DX78" i="27"/>
  <c r="DG78" i="27"/>
  <c r="CQ78" i="27"/>
  <c r="CA78" i="27"/>
  <c r="DW78" i="27"/>
  <c r="DC78" i="27"/>
  <c r="CM78" i="27"/>
  <c r="DQ78" i="27"/>
  <c r="DA78" i="27"/>
  <c r="CK78" i="27"/>
  <c r="DP78" i="27"/>
  <c r="CZ78" i="27"/>
  <c r="CJ78" i="27"/>
  <c r="DO78" i="27"/>
  <c r="CY78" i="27"/>
  <c r="CI78" i="27"/>
  <c r="HP78" i="27"/>
  <c r="HH78" i="27"/>
  <c r="HO78" i="27"/>
  <c r="HG78" i="27"/>
  <c r="HN78" i="27"/>
  <c r="HM78" i="27"/>
  <c r="HL78" i="27"/>
  <c r="HK78" i="27"/>
  <c r="HJ78" i="27"/>
  <c r="HI78" i="27"/>
  <c r="BS78" i="27"/>
  <c r="BU78" i="27"/>
  <c r="BT78" i="27"/>
  <c r="BW78" i="27"/>
  <c r="BQ78" i="27"/>
  <c r="BP78" i="27"/>
  <c r="BX78" i="27"/>
  <c r="BR78" i="27"/>
  <c r="BV78" i="27"/>
  <c r="IS61" i="27"/>
  <c r="JF61" i="27" s="1"/>
  <c r="IT63" i="27"/>
  <c r="JG63" i="27" s="1"/>
  <c r="IT60" i="27"/>
  <c r="JG60" i="27" s="1"/>
  <c r="IV62" i="27"/>
  <c r="JI62" i="27" s="1"/>
  <c r="IV78" i="27"/>
  <c r="IN72" i="27"/>
  <c r="IS76" i="27"/>
  <c r="IV76" i="27"/>
  <c r="BR60" i="27"/>
  <c r="IP64" i="27"/>
  <c r="JC64" i="27" s="1"/>
  <c r="DR82" i="27"/>
  <c r="DJ82" i="27"/>
  <c r="DB82" i="27"/>
  <c r="CT82" i="27"/>
  <c r="CL82" i="27"/>
  <c r="CD82" i="27"/>
  <c r="DY82" i="27"/>
  <c r="DQ82" i="27"/>
  <c r="DI82" i="27"/>
  <c r="DA82" i="27"/>
  <c r="CS82" i="27"/>
  <c r="CK82" i="27"/>
  <c r="CC82" i="27"/>
  <c r="DX82" i="27"/>
  <c r="DP82" i="27"/>
  <c r="DH82" i="27"/>
  <c r="CZ82" i="27"/>
  <c r="CR82" i="27"/>
  <c r="CJ82" i="27"/>
  <c r="CB82" i="27"/>
  <c r="DW82" i="27"/>
  <c r="DO82" i="27"/>
  <c r="DG82" i="27"/>
  <c r="CY82" i="27"/>
  <c r="CQ82" i="27"/>
  <c r="CI82" i="27"/>
  <c r="CA82" i="27"/>
  <c r="DV82" i="27"/>
  <c r="DN82" i="27"/>
  <c r="DF82" i="27"/>
  <c r="CX82" i="27"/>
  <c r="CP82" i="27"/>
  <c r="CH82" i="27"/>
  <c r="DU82" i="27"/>
  <c r="DM82" i="27"/>
  <c r="DE82" i="27"/>
  <c r="CW82" i="27"/>
  <c r="CO82" i="27"/>
  <c r="CG82" i="27"/>
  <c r="DT82" i="27"/>
  <c r="DL82" i="27"/>
  <c r="DD82" i="27"/>
  <c r="CV82" i="27"/>
  <c r="CN82" i="27"/>
  <c r="CF82" i="27"/>
  <c r="CE82" i="27"/>
  <c r="DS82" i="27"/>
  <c r="DK82" i="27"/>
  <c r="DC82" i="27"/>
  <c r="CU82" i="27"/>
  <c r="CM82" i="27"/>
  <c r="HP82" i="27"/>
  <c r="HH82" i="27"/>
  <c r="HO82" i="27"/>
  <c r="HG82" i="27"/>
  <c r="HN82" i="27"/>
  <c r="HM82" i="27"/>
  <c r="HL82" i="27"/>
  <c r="HK82" i="27"/>
  <c r="HJ82" i="27"/>
  <c r="HI82" i="27"/>
  <c r="BT82" i="27"/>
  <c r="BV82" i="27"/>
  <c r="BR82" i="27"/>
  <c r="BS82" i="27"/>
  <c r="BP82" i="27"/>
  <c r="BQ82" i="27"/>
  <c r="BX82" i="27"/>
  <c r="BU82" i="27"/>
  <c r="BW82" i="27"/>
  <c r="IV77" i="27"/>
  <c r="FG68" i="15"/>
  <c r="FF177" i="27" s="1"/>
  <c r="BX177" i="27"/>
  <c r="GH76" i="15"/>
  <c r="GG185" i="27" s="1"/>
  <c r="CY185" i="27"/>
  <c r="FI49" i="15"/>
  <c r="BZ158" i="27"/>
  <c r="FH59" i="15"/>
  <c r="BY168" i="27"/>
  <c r="FY65" i="15"/>
  <c r="CP174" i="27"/>
  <c r="GO68" i="15"/>
  <c r="DF177" i="27"/>
  <c r="FK70" i="15"/>
  <c r="FJ179" i="27" s="1"/>
  <c r="CB179" i="27"/>
  <c r="FI76" i="15"/>
  <c r="FH185" i="27" s="1"/>
  <c r="BZ185" i="27"/>
  <c r="FU58" i="15"/>
  <c r="FT167" i="27" s="1"/>
  <c r="CL167" i="27"/>
  <c r="GD75" i="15"/>
  <c r="GC184" i="27" s="1"/>
  <c r="CU184" i="27"/>
  <c r="FD49" i="15"/>
  <c r="FC158" i="27" s="1"/>
  <c r="BU158" i="27"/>
  <c r="FZ48" i="15"/>
  <c r="CQ157" i="27"/>
  <c r="FV51" i="15"/>
  <c r="CM160" i="27"/>
  <c r="GI72" i="15"/>
  <c r="GH181" i="27" s="1"/>
  <c r="CZ181" i="27"/>
  <c r="FK75" i="15"/>
  <c r="FJ184" i="27" s="1"/>
  <c r="CB184" i="27"/>
  <c r="FJ75" i="15"/>
  <c r="FI184" i="27" s="1"/>
  <c r="CA184" i="27"/>
  <c r="FJ50" i="15"/>
  <c r="FI159" i="27" s="1"/>
  <c r="CA159" i="27"/>
  <c r="FI73" i="15"/>
  <c r="FH182" i="27" s="1"/>
  <c r="BZ182" i="27"/>
  <c r="FO70" i="15"/>
  <c r="FN179" i="27" s="1"/>
  <c r="CF179" i="27"/>
  <c r="FH64" i="15"/>
  <c r="FG173" i="27" s="1"/>
  <c r="BY173" i="27"/>
  <c r="FD61" i="15"/>
  <c r="BU170" i="27"/>
  <c r="FI54" i="15"/>
  <c r="BZ163" i="27"/>
  <c r="FT73" i="15"/>
  <c r="CK182" i="27"/>
  <c r="FX55" i="15"/>
  <c r="CO164" i="27"/>
  <c r="FF52" i="15"/>
  <c r="BW161" i="27"/>
  <c r="FV57" i="15"/>
  <c r="CM166" i="27"/>
  <c r="FZ50" i="15"/>
  <c r="CQ159" i="27"/>
  <c r="GD73" i="15"/>
  <c r="GC182" i="27" s="1"/>
  <c r="CU182" i="27"/>
  <c r="GE68" i="15"/>
  <c r="GD177" i="27" s="1"/>
  <c r="CV177" i="27"/>
  <c r="GB66" i="15"/>
  <c r="GA175" i="27" s="1"/>
  <c r="CS175" i="27"/>
  <c r="FS61" i="15"/>
  <c r="FR170" i="27" s="1"/>
  <c r="CJ170" i="27"/>
  <c r="GO75" i="15"/>
  <c r="GN184" i="27" s="1"/>
  <c r="DF184" i="27"/>
  <c r="GB63" i="15"/>
  <c r="GA172" i="27" s="1"/>
  <c r="CS172" i="27"/>
  <c r="FK73" i="15"/>
  <c r="FJ182" i="27" s="1"/>
  <c r="CB182" i="27"/>
  <c r="GF70" i="15"/>
  <c r="CW179" i="27"/>
  <c r="GM69" i="15"/>
  <c r="DD178" i="27"/>
  <c r="FK62" i="15"/>
  <c r="CB171" i="27"/>
  <c r="FU67" i="15"/>
  <c r="CL176" i="27"/>
  <c r="FX70" i="15"/>
  <c r="CO179" i="27"/>
  <c r="GB49" i="15"/>
  <c r="CS158" i="27"/>
  <c r="FJ59" i="15"/>
  <c r="CA168" i="27"/>
  <c r="FG76" i="15"/>
  <c r="BX185" i="27"/>
  <c r="FU64" i="15"/>
  <c r="CL173" i="27"/>
  <c r="GE61" i="15"/>
  <c r="GD170" i="27" s="1"/>
  <c r="CV170" i="27"/>
  <c r="GD59" i="15"/>
  <c r="GC168" i="27" s="1"/>
  <c r="CU168" i="27"/>
  <c r="FY58" i="15"/>
  <c r="CP167" i="27"/>
  <c r="FZ75" i="15"/>
  <c r="CQ184" i="27"/>
  <c r="GF52" i="15"/>
  <c r="GE161" i="27" s="1"/>
  <c r="CW161" i="27"/>
  <c r="FB58" i="15"/>
  <c r="FA167" i="27" s="1"/>
  <c r="BS167" i="27"/>
  <c r="FB61" i="15"/>
  <c r="FA170" i="27" s="1"/>
  <c r="BS170" i="27"/>
  <c r="FI75" i="15"/>
  <c r="FH184" i="27" s="1"/>
  <c r="BZ184" i="27"/>
  <c r="FZ49" i="15"/>
  <c r="FY158" i="27" s="1"/>
  <c r="CQ158" i="27"/>
  <c r="FO48" i="15"/>
  <c r="CF157" i="27"/>
  <c r="GB52" i="15"/>
  <c r="CS161" i="27"/>
  <c r="FC58" i="15"/>
  <c r="BT167" i="27"/>
  <c r="FK72" i="15"/>
  <c r="CB181" i="27"/>
  <c r="FN75" i="15"/>
  <c r="CE184" i="27"/>
  <c r="FP53" i="15"/>
  <c r="CG162" i="27"/>
  <c r="FR63" i="15"/>
  <c r="FQ172" i="27" s="1"/>
  <c r="CI172" i="27"/>
  <c r="FN56" i="15"/>
  <c r="FM165" i="27" s="1"/>
  <c r="CE165" i="27"/>
  <c r="FB66" i="15"/>
  <c r="FA175" i="27" s="1"/>
  <c r="BS175" i="27"/>
  <c r="FN57" i="15"/>
  <c r="FM166" i="27" s="1"/>
  <c r="CE166" i="27"/>
  <c r="FQ56" i="15"/>
  <c r="CH165" i="27"/>
  <c r="GE69" i="15"/>
  <c r="CV178" i="27"/>
  <c r="GG57" i="15"/>
  <c r="CX166" i="27"/>
  <c r="FR55" i="15"/>
  <c r="FQ164" i="27" s="1"/>
  <c r="CI164" i="27"/>
  <c r="GG64" i="15"/>
  <c r="GF173" i="27" s="1"/>
  <c r="CX173" i="27"/>
  <c r="FG75" i="15"/>
  <c r="FF184" i="27" s="1"/>
  <c r="BX184" i="27"/>
  <c r="FH50" i="15"/>
  <c r="FG159" i="27" s="1"/>
  <c r="BY159" i="27"/>
  <c r="GN55" i="15"/>
  <c r="GM164" i="27" s="1"/>
  <c r="DE164" i="27"/>
  <c r="FT52" i="15"/>
  <c r="FS161" i="27" s="1"/>
  <c r="CK161" i="27"/>
  <c r="FR72" i="15"/>
  <c r="FQ181" i="27" s="1"/>
  <c r="CI181" i="27"/>
  <c r="GE71" i="15"/>
  <c r="GD180" i="27" s="1"/>
  <c r="CV180" i="27"/>
  <c r="GG53" i="15"/>
  <c r="GF162" i="27" s="1"/>
  <c r="CX162" i="27"/>
  <c r="GJ63" i="15"/>
  <c r="GI172" i="27" s="1"/>
  <c r="DA172" i="27"/>
  <c r="GN57" i="15"/>
  <c r="DE166" i="27"/>
  <c r="FC54" i="15"/>
  <c r="BT163" i="27"/>
  <c r="FS48" i="15"/>
  <c r="HK48" i="15" s="1"/>
  <c r="CJ157" i="27"/>
  <c r="GC55" i="15"/>
  <c r="CT164" i="27"/>
  <c r="GN52" i="15"/>
  <c r="DE161" i="27"/>
  <c r="GH74" i="15"/>
  <c r="CY183" i="27"/>
  <c r="FH71" i="15"/>
  <c r="BY180" i="27"/>
  <c r="GK76" i="15"/>
  <c r="GJ185" i="27" s="1"/>
  <c r="DB185" i="27"/>
  <c r="FL64" i="15"/>
  <c r="FK173" i="27" s="1"/>
  <c r="CC173" i="27"/>
  <c r="FE58" i="15"/>
  <c r="FD167" i="27" s="1"/>
  <c r="BV167" i="27"/>
  <c r="FZ72" i="15"/>
  <c r="FY181" i="27" s="1"/>
  <c r="CQ181" i="27"/>
  <c r="FV71" i="15"/>
  <c r="FU180" i="27" s="1"/>
  <c r="CM180" i="27"/>
  <c r="GE75" i="15"/>
  <c r="GD184" i="27" s="1"/>
  <c r="CV184" i="27"/>
  <c r="FW50" i="15"/>
  <c r="FV159" i="27" s="1"/>
  <c r="CN159" i="27"/>
  <c r="FY54" i="15"/>
  <c r="FX163" i="27" s="1"/>
  <c r="CP163" i="27"/>
  <c r="FN66" i="15"/>
  <c r="CE175" i="27"/>
  <c r="FU71" i="15"/>
  <c r="CL180" i="27"/>
  <c r="GK57" i="15"/>
  <c r="DB166" i="27"/>
  <c r="FI63" i="15"/>
  <c r="BZ172" i="27"/>
  <c r="FR68" i="15"/>
  <c r="CI177" i="27"/>
  <c r="FY60" i="15"/>
  <c r="CP169" i="27"/>
  <c r="FO69" i="15"/>
  <c r="CF178" i="27"/>
  <c r="FZ69" i="15"/>
  <c r="CQ178" i="27"/>
  <c r="FL57" i="15"/>
  <c r="CC166" i="27"/>
  <c r="FS63" i="15"/>
  <c r="CJ172" i="27"/>
  <c r="GK49" i="15"/>
  <c r="DB158" i="27"/>
  <c r="FG56" i="15"/>
  <c r="BX165" i="27"/>
  <c r="FQ59" i="15"/>
  <c r="CH168" i="27"/>
  <c r="FJ76" i="15"/>
  <c r="CA185" i="27"/>
  <c r="GG62" i="15"/>
  <c r="GF171" i="27" s="1"/>
  <c r="CX171" i="27"/>
  <c r="GN63" i="15"/>
  <c r="GM172" i="27" s="1"/>
  <c r="DE172" i="27"/>
  <c r="FF56" i="15"/>
  <c r="FE165" i="27" s="1"/>
  <c r="BW165" i="27"/>
  <c r="FW58" i="15"/>
  <c r="CN167" i="27"/>
  <c r="IG21" i="15"/>
  <c r="GN129" i="27"/>
  <c r="GI75" i="15"/>
  <c r="CZ184" i="27"/>
  <c r="GA53" i="15"/>
  <c r="CR162" i="27"/>
  <c r="FK54" i="15"/>
  <c r="CB163" i="27"/>
  <c r="FL55" i="15"/>
  <c r="FK164" i="27" s="1"/>
  <c r="CC164" i="27"/>
  <c r="FV76" i="15"/>
  <c r="FU185" i="27" s="1"/>
  <c r="CM185" i="27"/>
  <c r="GC64" i="15"/>
  <c r="GB173" i="27" s="1"/>
  <c r="CT173" i="27"/>
  <c r="GG58" i="15"/>
  <c r="GF167" i="27" s="1"/>
  <c r="CX167" i="27"/>
  <c r="GC74" i="15"/>
  <c r="GB183" i="27" s="1"/>
  <c r="CT183" i="27"/>
  <c r="FV61" i="15"/>
  <c r="FU170" i="27" s="1"/>
  <c r="CM170" i="27"/>
  <c r="GA60" i="15"/>
  <c r="FZ169" i="27" s="1"/>
  <c r="CR169" i="27"/>
  <c r="FX73" i="15"/>
  <c r="CO182" i="27"/>
  <c r="GB59" i="15"/>
  <c r="GA168" i="27" s="1"/>
  <c r="CS168" i="27"/>
  <c r="GD55" i="15"/>
  <c r="CU164" i="27"/>
  <c r="FP76" i="15"/>
  <c r="CG185" i="27"/>
  <c r="GH52" i="15"/>
  <c r="CY161" i="27"/>
  <c r="FM51" i="15"/>
  <c r="CD160" i="27"/>
  <c r="FS74" i="15"/>
  <c r="CJ183" i="27"/>
  <c r="GJ71" i="15"/>
  <c r="DA180" i="27"/>
  <c r="FO60" i="15"/>
  <c r="CF169" i="27"/>
  <c r="FV53" i="15"/>
  <c r="CM162" i="27"/>
  <c r="FM69" i="15"/>
  <c r="FL178" i="27" s="1"/>
  <c r="CD178" i="27"/>
  <c r="FL63" i="15"/>
  <c r="FK172" i="27" s="1"/>
  <c r="CC172" i="27"/>
  <c r="GE62" i="15"/>
  <c r="CV171" i="27"/>
  <c r="GC57" i="15"/>
  <c r="CT166" i="27"/>
  <c r="GM50" i="15"/>
  <c r="DD159" i="27"/>
  <c r="GB54" i="15"/>
  <c r="CS163" i="27"/>
  <c r="GM54" i="15"/>
  <c r="DD163" i="27"/>
  <c r="GE73" i="15"/>
  <c r="CV182" i="27"/>
  <c r="FL68" i="15"/>
  <c r="CC177" i="27"/>
  <c r="FD59" i="15"/>
  <c r="BU168" i="27"/>
  <c r="FC48" i="15"/>
  <c r="GU48" i="15" s="1"/>
  <c r="BT157" i="27"/>
  <c r="FD55" i="15"/>
  <c r="BU164" i="27"/>
  <c r="GM55" i="15"/>
  <c r="DD164" i="27"/>
  <c r="FD66" i="15"/>
  <c r="BU175" i="27"/>
  <c r="FN52" i="15"/>
  <c r="CE161" i="27"/>
  <c r="FO51" i="15"/>
  <c r="CF160" i="27"/>
  <c r="GC58" i="15"/>
  <c r="CT167" i="27"/>
  <c r="FV74" i="15"/>
  <c r="CM183" i="27"/>
  <c r="GI74" i="15"/>
  <c r="CZ183" i="27"/>
  <c r="FO72" i="15"/>
  <c r="CF181" i="27"/>
  <c r="GC61" i="15"/>
  <c r="CT170" i="27"/>
  <c r="FP71" i="15"/>
  <c r="CG180" i="27"/>
  <c r="FF60" i="15"/>
  <c r="BW169" i="27"/>
  <c r="FJ60" i="15"/>
  <c r="CA169" i="27"/>
  <c r="FC69" i="15"/>
  <c r="BT178" i="27"/>
  <c r="GL62" i="15"/>
  <c r="DC171" i="27"/>
  <c r="GM57" i="15"/>
  <c r="DD166" i="27"/>
  <c r="FN50" i="15"/>
  <c r="CE159" i="27"/>
  <c r="FG49" i="15"/>
  <c r="FF158" i="27" s="1"/>
  <c r="BX158" i="27"/>
  <c r="GJ54" i="15"/>
  <c r="GI163" i="27" s="1"/>
  <c r="DA163" i="27"/>
  <c r="FN54" i="15"/>
  <c r="FM163" i="27" s="1"/>
  <c r="CE163" i="27"/>
  <c r="FQ73" i="15"/>
  <c r="FP182" i="27" s="1"/>
  <c r="CH182" i="27"/>
  <c r="GD68" i="15"/>
  <c r="GC177" i="27" s="1"/>
  <c r="CU177" i="27"/>
  <c r="GL48" i="15"/>
  <c r="DC157" i="27"/>
  <c r="FJ55" i="15"/>
  <c r="FI164" i="27" s="1"/>
  <c r="CA164" i="27"/>
  <c r="FZ76" i="15"/>
  <c r="FY185" i="27" s="1"/>
  <c r="CQ185" i="27"/>
  <c r="GK52" i="15"/>
  <c r="GJ161" i="27" s="1"/>
  <c r="DB161" i="27"/>
  <c r="FO64" i="15"/>
  <c r="FN173" i="27" s="1"/>
  <c r="CF173" i="27"/>
  <c r="FD64" i="15"/>
  <c r="FC173" i="27" s="1"/>
  <c r="BU173" i="27"/>
  <c r="GG51" i="15"/>
  <c r="GF160" i="27" s="1"/>
  <c r="CX160" i="27"/>
  <c r="FX58" i="15"/>
  <c r="HP58" i="15" s="1"/>
  <c r="CO167" i="27"/>
  <c r="GG65" i="15"/>
  <c r="GF174" i="27" s="1"/>
  <c r="CX174" i="27"/>
  <c r="FY74" i="15"/>
  <c r="FX183" i="27" s="1"/>
  <c r="CP183" i="27"/>
  <c r="GF74" i="15"/>
  <c r="GE183" i="27" s="1"/>
  <c r="CW183" i="27"/>
  <c r="FL72" i="15"/>
  <c r="FK181" i="27" s="1"/>
  <c r="CC181" i="27"/>
  <c r="FJ71" i="15"/>
  <c r="FI180" i="27" s="1"/>
  <c r="CA180" i="27"/>
  <c r="FP60" i="15"/>
  <c r="FO169" i="27" s="1"/>
  <c r="CG169" i="27"/>
  <c r="FR60" i="15"/>
  <c r="FQ169" i="27" s="1"/>
  <c r="CI169" i="27"/>
  <c r="FB75" i="15"/>
  <c r="FA184" i="27" s="1"/>
  <c r="BS184" i="27"/>
  <c r="FY53" i="15"/>
  <c r="FX162" i="27" s="1"/>
  <c r="CP162" i="27"/>
  <c r="FS62" i="15"/>
  <c r="FR171" i="27" s="1"/>
  <c r="CJ171" i="27"/>
  <c r="GD50" i="15"/>
  <c r="GC159" i="27" s="1"/>
  <c r="CU159" i="27"/>
  <c r="GF54" i="15"/>
  <c r="GE163" i="27" s="1"/>
  <c r="CW163" i="27"/>
  <c r="GN73" i="15"/>
  <c r="GM182" i="27" s="1"/>
  <c r="DE182" i="27"/>
  <c r="GB48" i="15"/>
  <c r="CS157" i="27"/>
  <c r="FF65" i="15"/>
  <c r="BW174" i="27"/>
  <c r="GA61" i="15"/>
  <c r="CR170" i="27"/>
  <c r="FZ71" i="15"/>
  <c r="CQ180" i="27"/>
  <c r="FJ69" i="15"/>
  <c r="CA178" i="27"/>
  <c r="FY62" i="15"/>
  <c r="CP171" i="27"/>
  <c r="FP57" i="15"/>
  <c r="CG166" i="27"/>
  <c r="FH63" i="15"/>
  <c r="BY172" i="27"/>
  <c r="GD56" i="15"/>
  <c r="CU165" i="27"/>
  <c r="GH56" i="15"/>
  <c r="CY165" i="27"/>
  <c r="FK67" i="15"/>
  <c r="CB176" i="27"/>
  <c r="FT68" i="15"/>
  <c r="CK177" i="27"/>
  <c r="FW70" i="15"/>
  <c r="CN179" i="27"/>
  <c r="GL76" i="15"/>
  <c r="DC185" i="27"/>
  <c r="FX76" i="15"/>
  <c r="CO185" i="27"/>
  <c r="FP52" i="15"/>
  <c r="CG161" i="27"/>
  <c r="FN64" i="15"/>
  <c r="CE173" i="27"/>
  <c r="GB69" i="15"/>
  <c r="CS178" i="27"/>
  <c r="FH69" i="15"/>
  <c r="BY178" i="27"/>
  <c r="GO57" i="15"/>
  <c r="DF166" i="27"/>
  <c r="FH67" i="15"/>
  <c r="BY176" i="27"/>
  <c r="FQ68" i="15"/>
  <c r="CH177" i="27"/>
  <c r="FU59" i="15"/>
  <c r="CL168" i="27"/>
  <c r="FL59" i="15"/>
  <c r="CC168" i="27"/>
  <c r="GC66" i="15"/>
  <c r="CT175" i="27"/>
  <c r="FG66" i="15"/>
  <c r="BX175" i="27"/>
  <c r="FO76" i="15"/>
  <c r="CF185" i="27"/>
  <c r="FZ51" i="15"/>
  <c r="CQ160" i="27"/>
  <c r="GH65" i="15"/>
  <c r="GG174" i="27" s="1"/>
  <c r="CY174" i="27"/>
  <c r="GN71" i="15"/>
  <c r="GM180" i="27" s="1"/>
  <c r="DE180" i="27"/>
  <c r="GD57" i="15"/>
  <c r="GC166" i="27" s="1"/>
  <c r="CU166" i="27"/>
  <c r="GM63" i="15"/>
  <c r="GL172" i="27" s="1"/>
  <c r="DD172" i="27"/>
  <c r="FE56" i="15"/>
  <c r="FD165" i="27" s="1"/>
  <c r="BV165" i="27"/>
  <c r="GL67" i="15"/>
  <c r="GK176" i="27" s="1"/>
  <c r="DC176" i="27"/>
  <c r="GM66" i="15"/>
  <c r="GL175" i="27" s="1"/>
  <c r="DD175" i="27"/>
  <c r="FT76" i="15"/>
  <c r="FS185" i="27" s="1"/>
  <c r="CK185" i="27"/>
  <c r="FZ64" i="15"/>
  <c r="FY173" i="27" s="1"/>
  <c r="CQ173" i="27"/>
  <c r="FX64" i="15"/>
  <c r="CO173" i="27"/>
  <c r="FB51" i="15"/>
  <c r="BS160" i="27"/>
  <c r="FI58" i="15"/>
  <c r="BZ167" i="27"/>
  <c r="FP61" i="15"/>
  <c r="CG170" i="27"/>
  <c r="FC60" i="15"/>
  <c r="BT169" i="27"/>
  <c r="FT75" i="15"/>
  <c r="CK184" i="27"/>
  <c r="GB53" i="15"/>
  <c r="CS162" i="27"/>
  <c r="FG53" i="15"/>
  <c r="BX162" i="27"/>
  <c r="GH57" i="15"/>
  <c r="CY166" i="27"/>
  <c r="GO50" i="15"/>
  <c r="DF159" i="27"/>
  <c r="FD54" i="15"/>
  <c r="BU163" i="27"/>
  <c r="GO73" i="15"/>
  <c r="DF182" i="27"/>
  <c r="GA68" i="15"/>
  <c r="CR177" i="27"/>
  <c r="GO48" i="15"/>
  <c r="IG48" i="15" s="1"/>
  <c r="DF157" i="27"/>
  <c r="FW48" i="15"/>
  <c r="HO48" i="15" s="1"/>
  <c r="CN157" i="27"/>
  <c r="FY55" i="15"/>
  <c r="FX164" i="27" s="1"/>
  <c r="CP164" i="27"/>
  <c r="FY52" i="15"/>
  <c r="FX161" i="27" s="1"/>
  <c r="CP161" i="27"/>
  <c r="GL64" i="15"/>
  <c r="GK173" i="27" s="1"/>
  <c r="DC173" i="27"/>
  <c r="FC51" i="15"/>
  <c r="FB160" i="27" s="1"/>
  <c r="BT160" i="27"/>
  <c r="FP58" i="15"/>
  <c r="FO167" i="27" s="1"/>
  <c r="CG167" i="27"/>
  <c r="FZ58" i="15"/>
  <c r="FY167" i="27" s="1"/>
  <c r="CQ167" i="27"/>
  <c r="GJ74" i="15"/>
  <c r="GI183" i="27" s="1"/>
  <c r="DA183" i="27"/>
  <c r="GK72" i="15"/>
  <c r="GJ181" i="27" s="1"/>
  <c r="DB181" i="27"/>
  <c r="GO61" i="15"/>
  <c r="GN170" i="27" s="1"/>
  <c r="DF170" i="27"/>
  <c r="FW60" i="15"/>
  <c r="FV169" i="27" s="1"/>
  <c r="CN169" i="27"/>
  <c r="GJ75" i="15"/>
  <c r="GI184" i="27" s="1"/>
  <c r="DA184" i="27"/>
  <c r="FF53" i="15"/>
  <c r="FE162" i="27" s="1"/>
  <c r="BW162" i="27"/>
  <c r="FI50" i="15"/>
  <c r="FH159" i="27" s="1"/>
  <c r="BZ159" i="27"/>
  <c r="FR50" i="15"/>
  <c r="FQ159" i="27" s="1"/>
  <c r="CI159" i="27"/>
  <c r="FF54" i="15"/>
  <c r="FE163" i="27" s="1"/>
  <c r="BW163" i="27"/>
  <c r="FG73" i="15"/>
  <c r="FF182" i="27" s="1"/>
  <c r="BX182" i="27"/>
  <c r="GC73" i="15"/>
  <c r="GB182" i="27" s="1"/>
  <c r="CT182" i="27"/>
  <c r="FY68" i="15"/>
  <c r="FX177" i="27" s="1"/>
  <c r="CP177" i="27"/>
  <c r="GC59" i="15"/>
  <c r="GB168" i="27" s="1"/>
  <c r="CT168" i="27"/>
  <c r="FQ48" i="15"/>
  <c r="CH157" i="27"/>
  <c r="GF55" i="15"/>
  <c r="CW164" i="27"/>
  <c r="GD52" i="15"/>
  <c r="CU161" i="27"/>
  <c r="GJ64" i="15"/>
  <c r="DA173" i="27"/>
  <c r="FE51" i="15"/>
  <c r="BV160" i="27"/>
  <c r="FI51" i="15"/>
  <c r="BZ160" i="27"/>
  <c r="FT58" i="15"/>
  <c r="CK167" i="27"/>
  <c r="FO74" i="15"/>
  <c r="CF183" i="27"/>
  <c r="FS72" i="15"/>
  <c r="CJ181" i="27"/>
  <c r="FD72" i="15"/>
  <c r="BU181" i="27"/>
  <c r="FQ71" i="15"/>
  <c r="CH180" i="27"/>
  <c r="GJ60" i="15"/>
  <c r="DA169" i="27"/>
  <c r="FX75" i="15"/>
  <c r="CO184" i="27"/>
  <c r="GA75" i="15"/>
  <c r="CR184" i="27"/>
  <c r="GO53" i="15"/>
  <c r="DF162" i="27"/>
  <c r="FH75" i="15"/>
  <c r="FG184" i="27" s="1"/>
  <c r="BY184" i="27"/>
  <c r="FS69" i="15"/>
  <c r="FR178" i="27" s="1"/>
  <c r="CJ178" i="27"/>
  <c r="IA26" i="27"/>
  <c r="JU26" i="27" s="1"/>
  <c r="HR36" i="15"/>
  <c r="HQ34" i="15"/>
  <c r="GX22" i="15"/>
  <c r="HX39" i="15"/>
  <c r="IT57" i="27"/>
  <c r="JG57" i="27" s="1"/>
  <c r="IW70" i="27"/>
  <c r="IU74" i="27"/>
  <c r="ID25" i="15"/>
  <c r="GK133" i="27"/>
  <c r="IE13" i="15"/>
  <c r="GL121" i="27"/>
  <c r="HV14" i="15"/>
  <c r="GC122" i="27"/>
  <c r="ID47" i="15"/>
  <c r="GK155" i="27"/>
  <c r="HN34" i="15"/>
  <c r="FU142" i="27"/>
  <c r="HD21" i="15"/>
  <c r="FK129" i="27"/>
  <c r="HF38" i="15"/>
  <c r="FM146" i="27"/>
  <c r="HT40" i="15"/>
  <c r="GA148" i="27"/>
  <c r="HZ36" i="15"/>
  <c r="GG144" i="27"/>
  <c r="IR73" i="27"/>
  <c r="IN73" i="27"/>
  <c r="HO36" i="15"/>
  <c r="FV144" i="27"/>
  <c r="HE14" i="15"/>
  <c r="FL122" i="27"/>
  <c r="ID45" i="15"/>
  <c r="GK153" i="27"/>
  <c r="IQ85" i="27"/>
  <c r="IQ58" i="27"/>
  <c r="JD58" i="27" s="1"/>
  <c r="IS68" i="27"/>
  <c r="DR61" i="27"/>
  <c r="DY61" i="27"/>
  <c r="DQ61" i="27"/>
  <c r="DX61" i="27"/>
  <c r="DP61" i="27"/>
  <c r="DH61" i="27"/>
  <c r="CZ61" i="27"/>
  <c r="CR61" i="27"/>
  <c r="CJ61" i="27"/>
  <c r="CB61" i="27"/>
  <c r="DW61" i="27"/>
  <c r="DV61" i="27"/>
  <c r="DN61" i="27"/>
  <c r="DF61" i="27"/>
  <c r="CX61" i="27"/>
  <c r="CP61" i="27"/>
  <c r="CH61" i="27"/>
  <c r="DT61" i="27"/>
  <c r="DL61" i="27"/>
  <c r="DD61" i="27"/>
  <c r="CV61" i="27"/>
  <c r="CN61" i="27"/>
  <c r="CF61" i="27"/>
  <c r="DS61" i="27"/>
  <c r="DK61" i="27"/>
  <c r="DC61" i="27"/>
  <c r="CU61" i="27"/>
  <c r="CM61" i="27"/>
  <c r="CE61" i="27"/>
  <c r="DG61" i="27"/>
  <c r="CQ61" i="27"/>
  <c r="CA61" i="27"/>
  <c r="DE61" i="27"/>
  <c r="CO61" i="27"/>
  <c r="DB61" i="27"/>
  <c r="CL61" i="27"/>
  <c r="DU61" i="27"/>
  <c r="DA61" i="27"/>
  <c r="CK61" i="27"/>
  <c r="DO61" i="27"/>
  <c r="CY61" i="27"/>
  <c r="CI61" i="27"/>
  <c r="DM61" i="27"/>
  <c r="CW61" i="27"/>
  <c r="CG61" i="27"/>
  <c r="DJ61" i="27"/>
  <c r="CT61" i="27"/>
  <c r="CD61" i="27"/>
  <c r="DI61" i="27"/>
  <c r="CS61" i="27"/>
  <c r="CC61" i="27"/>
  <c r="HP61" i="27"/>
  <c r="IC61" i="27" s="1"/>
  <c r="HH61" i="27"/>
  <c r="HU61" i="27" s="1"/>
  <c r="HO61" i="27"/>
  <c r="IB61" i="27" s="1"/>
  <c r="HG61" i="27"/>
  <c r="HT61" i="27" s="1"/>
  <c r="JN61" i="27" s="1"/>
  <c r="HN61" i="27"/>
  <c r="IA61" i="27" s="1"/>
  <c r="HM61" i="27"/>
  <c r="HZ61" i="27" s="1"/>
  <c r="HL61" i="27"/>
  <c r="HY61" i="27" s="1"/>
  <c r="HK61" i="27"/>
  <c r="HX61" i="27" s="1"/>
  <c r="HJ61" i="27"/>
  <c r="HW61" i="27" s="1"/>
  <c r="HI61" i="27"/>
  <c r="HV61" i="27" s="1"/>
  <c r="BV61" i="27"/>
  <c r="BQ61" i="27"/>
  <c r="BS61" i="27"/>
  <c r="BW61" i="27"/>
  <c r="BU61" i="27"/>
  <c r="BP61" i="27"/>
  <c r="BR61" i="27"/>
  <c r="BT61" i="27"/>
  <c r="BX61" i="27"/>
  <c r="DX63" i="27"/>
  <c r="DP63" i="27"/>
  <c r="DH63" i="27"/>
  <c r="CZ63" i="27"/>
  <c r="CR63" i="27"/>
  <c r="CJ63" i="27"/>
  <c r="CB63" i="27"/>
  <c r="DR63" i="27"/>
  <c r="DI63" i="27"/>
  <c r="CY63" i="27"/>
  <c r="CP63" i="27"/>
  <c r="CG63" i="27"/>
  <c r="DQ63" i="27"/>
  <c r="DG63" i="27"/>
  <c r="CX63" i="27"/>
  <c r="CO63" i="27"/>
  <c r="CF63" i="27"/>
  <c r="DY63" i="27"/>
  <c r="DO63" i="27"/>
  <c r="DF63" i="27"/>
  <c r="CW63" i="27"/>
  <c r="CN63" i="27"/>
  <c r="CE63" i="27"/>
  <c r="DW63" i="27"/>
  <c r="DN63" i="27"/>
  <c r="DE63" i="27"/>
  <c r="CV63" i="27"/>
  <c r="CM63" i="27"/>
  <c r="CD63" i="27"/>
  <c r="DV63" i="27"/>
  <c r="DM63" i="27"/>
  <c r="DD63" i="27"/>
  <c r="CU63" i="27"/>
  <c r="CL63" i="27"/>
  <c r="CC63" i="27"/>
  <c r="DU63" i="27"/>
  <c r="DL63" i="27"/>
  <c r="DC63" i="27"/>
  <c r="CT63" i="27"/>
  <c r="CK63" i="27"/>
  <c r="CA63" i="27"/>
  <c r="DT63" i="27"/>
  <c r="DK63" i="27"/>
  <c r="DB63" i="27"/>
  <c r="CS63" i="27"/>
  <c r="CI63" i="27"/>
  <c r="DS63" i="27"/>
  <c r="DJ63" i="27"/>
  <c r="DA63" i="27"/>
  <c r="CQ63" i="27"/>
  <c r="CH63" i="27"/>
  <c r="HL63" i="27"/>
  <c r="HY63" i="27" s="1"/>
  <c r="HK63" i="27"/>
  <c r="HX63" i="27" s="1"/>
  <c r="HJ63" i="27"/>
  <c r="HW63" i="27" s="1"/>
  <c r="HI63" i="27"/>
  <c r="HV63" i="27" s="1"/>
  <c r="HP63" i="27"/>
  <c r="IC63" i="27" s="1"/>
  <c r="HH63" i="27"/>
  <c r="HU63" i="27" s="1"/>
  <c r="HO63" i="27"/>
  <c r="IB63" i="27" s="1"/>
  <c r="HG63" i="27"/>
  <c r="HT63" i="27" s="1"/>
  <c r="HN63" i="27"/>
  <c r="IA63" i="27" s="1"/>
  <c r="HM63" i="27"/>
  <c r="HZ63" i="27" s="1"/>
  <c r="BV63" i="27"/>
  <c r="BT63" i="27"/>
  <c r="BU63" i="27"/>
  <c r="BW63" i="27"/>
  <c r="BX63" i="27"/>
  <c r="BS63" i="27"/>
  <c r="BR63" i="27"/>
  <c r="BQ63" i="27"/>
  <c r="BP63" i="27"/>
  <c r="DW62" i="27"/>
  <c r="DO62" i="27"/>
  <c r="DG62" i="27"/>
  <c r="CY62" i="27"/>
  <c r="CQ62" i="27"/>
  <c r="CI62" i="27"/>
  <c r="CA62" i="27"/>
  <c r="DV62" i="27"/>
  <c r="DN62" i="27"/>
  <c r="DF62" i="27"/>
  <c r="CX62" i="27"/>
  <c r="CP62" i="27"/>
  <c r="CH62" i="27"/>
  <c r="DU62" i="27"/>
  <c r="DM62" i="27"/>
  <c r="DE62" i="27"/>
  <c r="CW62" i="27"/>
  <c r="CO62" i="27"/>
  <c r="CG62" i="27"/>
  <c r="DT62" i="27"/>
  <c r="DL62" i="27"/>
  <c r="DD62" i="27"/>
  <c r="CV62" i="27"/>
  <c r="CN62" i="27"/>
  <c r="CF62" i="27"/>
  <c r="DS62" i="27"/>
  <c r="DK62" i="27"/>
  <c r="DC62" i="27"/>
  <c r="CU62" i="27"/>
  <c r="CM62" i="27"/>
  <c r="CE62" i="27"/>
  <c r="DR62" i="27"/>
  <c r="DJ62" i="27"/>
  <c r="DB62" i="27"/>
  <c r="DY62" i="27"/>
  <c r="DQ62" i="27"/>
  <c r="DI62" i="27"/>
  <c r="DA62" i="27"/>
  <c r="CS62" i="27"/>
  <c r="CK62" i="27"/>
  <c r="CC62" i="27"/>
  <c r="DX62" i="27"/>
  <c r="DP62" i="27"/>
  <c r="DH62" i="27"/>
  <c r="CZ62" i="27"/>
  <c r="CR62" i="27"/>
  <c r="CJ62" i="27"/>
  <c r="CB62" i="27"/>
  <c r="CT62" i="27"/>
  <c r="CL62" i="27"/>
  <c r="CD62" i="27"/>
  <c r="HN62" i="27"/>
  <c r="IA62" i="27" s="1"/>
  <c r="JU62" i="27" s="1"/>
  <c r="HM62" i="27"/>
  <c r="HZ62" i="27" s="1"/>
  <c r="HL62" i="27"/>
  <c r="HY62" i="27" s="1"/>
  <c r="HK62" i="27"/>
  <c r="HX62" i="27" s="1"/>
  <c r="HJ62" i="27"/>
  <c r="HW62" i="27" s="1"/>
  <c r="HI62" i="27"/>
  <c r="HV62" i="27" s="1"/>
  <c r="JP62" i="27" s="1"/>
  <c r="HP62" i="27"/>
  <c r="IC62" i="27" s="1"/>
  <c r="HH62" i="27"/>
  <c r="HU62" i="27" s="1"/>
  <c r="HO62" i="27"/>
  <c r="IB62" i="27" s="1"/>
  <c r="JV62" i="27" s="1"/>
  <c r="HG62" i="27"/>
  <c r="HT62" i="27" s="1"/>
  <c r="BP62" i="27"/>
  <c r="BR62" i="27"/>
  <c r="BU62" i="27"/>
  <c r="BT62" i="27"/>
  <c r="BQ62" i="27"/>
  <c r="BV62" i="27"/>
  <c r="BS62" i="27"/>
  <c r="BX62" i="27"/>
  <c r="BW62" i="27"/>
  <c r="IO59" i="27"/>
  <c r="JB59" i="27" s="1"/>
  <c r="BT60" i="27"/>
  <c r="HE15" i="15"/>
  <c r="FL123" i="27"/>
  <c r="IA37" i="15"/>
  <c r="GH145" i="27"/>
  <c r="HF39" i="15"/>
  <c r="FM147" i="27"/>
  <c r="HO25" i="15"/>
  <c r="FV133" i="27"/>
  <c r="ID13" i="15"/>
  <c r="GK121" i="27"/>
  <c r="HX14" i="15"/>
  <c r="GE122" i="27"/>
  <c r="IG22" i="15"/>
  <c r="GN130" i="27"/>
  <c r="HL39" i="15"/>
  <c r="FS147" i="27"/>
  <c r="GU25" i="15"/>
  <c r="FB133" i="27"/>
  <c r="HJ14" i="15"/>
  <c r="FQ122" i="27"/>
  <c r="GZ33" i="15"/>
  <c r="FG141" i="27"/>
  <c r="GT18" i="15"/>
  <c r="FA126" i="27"/>
  <c r="HO35" i="15"/>
  <c r="FV143" i="27"/>
  <c r="GY16" i="15"/>
  <c r="FF124" i="27"/>
  <c r="HC12" i="15"/>
  <c r="FJ120" i="27"/>
  <c r="IA24" i="15"/>
  <c r="GH132" i="27"/>
  <c r="IC35" i="15"/>
  <c r="GJ143" i="27"/>
  <c r="GX32" i="15"/>
  <c r="FE140" i="27"/>
  <c r="HB40" i="15"/>
  <c r="FI148" i="27"/>
  <c r="IE44" i="15"/>
  <c r="GL152" i="27"/>
  <c r="HE33" i="15"/>
  <c r="FL141" i="27"/>
  <c r="FB155" i="27"/>
  <c r="HN12" i="15"/>
  <c r="FU120" i="27"/>
  <c r="HS24" i="15"/>
  <c r="FZ132" i="27"/>
  <c r="IW60" i="27"/>
  <c r="JJ60" i="27" s="1"/>
  <c r="IW78" i="27"/>
  <c r="DU64" i="27"/>
  <c r="DM64" i="27"/>
  <c r="DE64" i="27"/>
  <c r="CW64" i="27"/>
  <c r="CO64" i="27"/>
  <c r="CG64" i="27"/>
  <c r="DY64" i="27"/>
  <c r="DQ64" i="27"/>
  <c r="DI64" i="27"/>
  <c r="DA64" i="27"/>
  <c r="DO64" i="27"/>
  <c r="DD64" i="27"/>
  <c r="CT64" i="27"/>
  <c r="CK64" i="27"/>
  <c r="CB64" i="27"/>
  <c r="DX64" i="27"/>
  <c r="DN64" i="27"/>
  <c r="DC64" i="27"/>
  <c r="CS64" i="27"/>
  <c r="CJ64" i="27"/>
  <c r="CA64" i="27"/>
  <c r="DW64" i="27"/>
  <c r="DL64" i="27"/>
  <c r="DB64" i="27"/>
  <c r="CR64" i="27"/>
  <c r="CI64" i="27"/>
  <c r="DV64" i="27"/>
  <c r="DK64" i="27"/>
  <c r="CZ64" i="27"/>
  <c r="CQ64" i="27"/>
  <c r="CH64" i="27"/>
  <c r="DT64" i="27"/>
  <c r="DJ64" i="27"/>
  <c r="CY64" i="27"/>
  <c r="CP64" i="27"/>
  <c r="CF64" i="27"/>
  <c r="DS64" i="27"/>
  <c r="DH64" i="27"/>
  <c r="CX64" i="27"/>
  <c r="CN64" i="27"/>
  <c r="CE64" i="27"/>
  <c r="DR64" i="27"/>
  <c r="DG64" i="27"/>
  <c r="CV64" i="27"/>
  <c r="CM64" i="27"/>
  <c r="CD64" i="27"/>
  <c r="DP64" i="27"/>
  <c r="DF64" i="27"/>
  <c r="CU64" i="27"/>
  <c r="CL64" i="27"/>
  <c r="CC64" i="27"/>
  <c r="HJ64" i="27"/>
  <c r="HI64" i="27"/>
  <c r="HP64" i="27"/>
  <c r="HH64" i="27"/>
  <c r="HO64" i="27"/>
  <c r="HG64" i="27"/>
  <c r="HN64" i="27"/>
  <c r="HM64" i="27"/>
  <c r="HL64" i="27"/>
  <c r="HK64" i="27"/>
  <c r="BT64" i="27"/>
  <c r="BV64" i="27"/>
  <c r="BW64" i="27"/>
  <c r="BS64" i="27"/>
  <c r="BP64" i="27"/>
  <c r="BX64" i="27"/>
  <c r="BR64" i="27"/>
  <c r="BU64" i="27"/>
  <c r="BQ64" i="27"/>
  <c r="IC21" i="15"/>
  <c r="GJ129" i="27"/>
  <c r="GZ18" i="15"/>
  <c r="FG126" i="27"/>
  <c r="HE18" i="15"/>
  <c r="FL126" i="27"/>
  <c r="HP46" i="15"/>
  <c r="FW154" i="27"/>
  <c r="HV34" i="15"/>
  <c r="GC142" i="27"/>
  <c r="HK45" i="15"/>
  <c r="FR153" i="27"/>
  <c r="HD13" i="15"/>
  <c r="FK121" i="27"/>
  <c r="ID22" i="15"/>
  <c r="GK130" i="27"/>
  <c r="HA21" i="15"/>
  <c r="FH129" i="27"/>
  <c r="IG47" i="15"/>
  <c r="GN155" i="27"/>
  <c r="GX11" i="15"/>
  <c r="FE119" i="27"/>
  <c r="HL40" i="15"/>
  <c r="FS148" i="27"/>
  <c r="GX47" i="15"/>
  <c r="FE155" i="27"/>
  <c r="HU13" i="15"/>
  <c r="GB121" i="27"/>
  <c r="HK36" i="15"/>
  <c r="FR144" i="27"/>
  <c r="HB25" i="15"/>
  <c r="FI133" i="27"/>
  <c r="GV40" i="15"/>
  <c r="FC148" i="27"/>
  <c r="HT13" i="15"/>
  <c r="GA121" i="27"/>
  <c r="HV37" i="15"/>
  <c r="GC145" i="27"/>
  <c r="HN24" i="15"/>
  <c r="FU132" i="27"/>
  <c r="IO76" i="27"/>
  <c r="IN76" i="27"/>
  <c r="IP77" i="27"/>
  <c r="IO77" i="27"/>
  <c r="IG15" i="15"/>
  <c r="GN123" i="27"/>
  <c r="GW37" i="15"/>
  <c r="FD145" i="27"/>
  <c r="IB11" i="15"/>
  <c r="GI119" i="27"/>
  <c r="HJ40" i="15"/>
  <c r="FQ148" i="27"/>
  <c r="HV36" i="15"/>
  <c r="GC144" i="27"/>
  <c r="HK27" i="15"/>
  <c r="FR135" i="27"/>
  <c r="GU46" i="15"/>
  <c r="FB154" i="27"/>
  <c r="HW45" i="15"/>
  <c r="GD153" i="27"/>
  <c r="HG46" i="15"/>
  <c r="FN154" i="27"/>
  <c r="HM16" i="15"/>
  <c r="FT124" i="27"/>
  <c r="HC14" i="15"/>
  <c r="FJ122" i="27"/>
  <c r="HH47" i="15"/>
  <c r="FO155" i="27"/>
  <c r="GY33" i="15"/>
  <c r="FF141" i="27"/>
  <c r="GX39" i="15"/>
  <c r="FE147" i="27"/>
  <c r="HN25" i="15"/>
  <c r="FU133" i="27"/>
  <c r="HL13" i="15"/>
  <c r="FS121" i="27"/>
  <c r="HL14" i="15"/>
  <c r="FS122" i="27"/>
  <c r="IB45" i="15"/>
  <c r="GI153" i="27"/>
  <c r="HW33" i="15"/>
  <c r="GD141" i="27"/>
  <c r="HT39" i="15"/>
  <c r="GA147" i="27"/>
  <c r="GX25" i="15"/>
  <c r="FE133" i="27"/>
  <c r="HR13" i="15"/>
  <c r="FY121" i="27"/>
  <c r="GZ14" i="15"/>
  <c r="FG122" i="27"/>
  <c r="IC47" i="15"/>
  <c r="GJ155" i="27"/>
  <c r="HB37" i="15"/>
  <c r="FI145" i="27"/>
  <c r="GU44" i="15"/>
  <c r="FB152" i="27"/>
  <c r="HY11" i="15"/>
  <c r="GF119" i="27"/>
  <c r="HR18" i="15"/>
  <c r="FY126" i="27"/>
  <c r="GW44" i="15"/>
  <c r="FD152" i="27"/>
  <c r="HO33" i="15"/>
  <c r="FV141" i="27"/>
  <c r="HS35" i="15"/>
  <c r="FZ143" i="27"/>
  <c r="HY47" i="15"/>
  <c r="GF155" i="27"/>
  <c r="IA38" i="15"/>
  <c r="GH146" i="27"/>
  <c r="GW15" i="15"/>
  <c r="FD123" i="27"/>
  <c r="ID15" i="15"/>
  <c r="GK123" i="27"/>
  <c r="GU14" i="15"/>
  <c r="FB122" i="27"/>
  <c r="ID36" i="15"/>
  <c r="GK144" i="27"/>
  <c r="FN62" i="15"/>
  <c r="CE171" i="27"/>
  <c r="FM58" i="15"/>
  <c r="FL167" i="27" s="1"/>
  <c r="CD167" i="27"/>
  <c r="GJ72" i="15"/>
  <c r="DA181" i="27"/>
  <c r="FL60" i="15"/>
  <c r="CC169" i="27"/>
  <c r="FM75" i="15"/>
  <c r="CD184" i="27"/>
  <c r="FU53" i="15"/>
  <c r="CL162" i="27"/>
  <c r="FH62" i="15"/>
  <c r="BY171" i="27"/>
  <c r="FD57" i="15"/>
  <c r="BU166" i="27"/>
  <c r="GI49" i="15"/>
  <c r="CZ158" i="27"/>
  <c r="GN68" i="15"/>
  <c r="DE177" i="27"/>
  <c r="FC68" i="15"/>
  <c r="BT177" i="27"/>
  <c r="GN59" i="15"/>
  <c r="DE168" i="27"/>
  <c r="GF48" i="15"/>
  <c r="HX48" i="15" s="1"/>
  <c r="CW157" i="27"/>
  <c r="GA70" i="15"/>
  <c r="CR179" i="27"/>
  <c r="FT55" i="15"/>
  <c r="CK164" i="27"/>
  <c r="FM55" i="15"/>
  <c r="CD164" i="27"/>
  <c r="FW52" i="15"/>
  <c r="CN161" i="27"/>
  <c r="GN65" i="15"/>
  <c r="DE174" i="27"/>
  <c r="FG74" i="15"/>
  <c r="BX183" i="27"/>
  <c r="FL74" i="15"/>
  <c r="CC183" i="27"/>
  <c r="FX72" i="15"/>
  <c r="CO181" i="27"/>
  <c r="FE69" i="15"/>
  <c r="FD178" i="27" s="1"/>
  <c r="BV178" i="27"/>
  <c r="FU62" i="15"/>
  <c r="FT171" i="27" s="1"/>
  <c r="CL171" i="27"/>
  <c r="FO62" i="15"/>
  <c r="FN171" i="27" s="1"/>
  <c r="CF171" i="27"/>
  <c r="GJ57" i="15"/>
  <c r="GI166" i="27" s="1"/>
  <c r="DA166" i="27"/>
  <c r="GA63" i="15"/>
  <c r="FZ172" i="27" s="1"/>
  <c r="CR172" i="27"/>
  <c r="GO49" i="15"/>
  <c r="GN158" i="27" s="1"/>
  <c r="DF158" i="27"/>
  <c r="FW49" i="15"/>
  <c r="FV158" i="27" s="1"/>
  <c r="CN158" i="27"/>
  <c r="FX56" i="15"/>
  <c r="HP56" i="15" s="1"/>
  <c r="CO165" i="27"/>
  <c r="FM67" i="15"/>
  <c r="FL176" i="27" s="1"/>
  <c r="CD176" i="27"/>
  <c r="FP68" i="15"/>
  <c r="FO177" i="27" s="1"/>
  <c r="CG177" i="27"/>
  <c r="FX59" i="15"/>
  <c r="HP59" i="15" s="1"/>
  <c r="CO168" i="27"/>
  <c r="FL70" i="15"/>
  <c r="CC179" i="27"/>
  <c r="FU70" i="15"/>
  <c r="CL179" i="27"/>
  <c r="FS66" i="15"/>
  <c r="CJ175" i="27"/>
  <c r="FH76" i="15"/>
  <c r="BY185" i="27"/>
  <c r="FF64" i="15"/>
  <c r="BW173" i="27"/>
  <c r="FT51" i="15"/>
  <c r="CK160" i="27"/>
  <c r="FQ65" i="15"/>
  <c r="CH174" i="27"/>
  <c r="GD65" i="15"/>
  <c r="CU174" i="27"/>
  <c r="GF71" i="15"/>
  <c r="CW180" i="27"/>
  <c r="FQ69" i="15"/>
  <c r="CH178" i="27"/>
  <c r="GH62" i="15"/>
  <c r="CY171" i="27"/>
  <c r="GE57" i="15"/>
  <c r="CV166" i="27"/>
  <c r="FY63" i="15"/>
  <c r="CP172" i="27"/>
  <c r="GL63" i="15"/>
  <c r="DC172" i="27"/>
  <c r="GK56" i="15"/>
  <c r="DB165" i="27"/>
  <c r="FO56" i="15"/>
  <c r="CF165" i="27"/>
  <c r="GN67" i="15"/>
  <c r="DE176" i="27"/>
  <c r="FH68" i="15"/>
  <c r="BY177" i="27"/>
  <c r="GK59" i="15"/>
  <c r="DB168" i="27"/>
  <c r="FP66" i="15"/>
  <c r="FO175" i="27" s="1"/>
  <c r="CG175" i="27"/>
  <c r="FE76" i="15"/>
  <c r="FD185" i="27" s="1"/>
  <c r="BV185" i="27"/>
  <c r="GE76" i="15"/>
  <c r="GD185" i="27" s="1"/>
  <c r="CV185" i="27"/>
  <c r="FQ64" i="15"/>
  <c r="FP173" i="27" s="1"/>
  <c r="CH173" i="27"/>
  <c r="FC65" i="15"/>
  <c r="FB174" i="27" s="1"/>
  <c r="BT174" i="27"/>
  <c r="FU61" i="15"/>
  <c r="FT170" i="27" s="1"/>
  <c r="CL170" i="27"/>
  <c r="GM61" i="15"/>
  <c r="GL170" i="27" s="1"/>
  <c r="DD170" i="27"/>
  <c r="FE71" i="15"/>
  <c r="FD180" i="27" s="1"/>
  <c r="BV180" i="27"/>
  <c r="FW69" i="15"/>
  <c r="FV178" i="27" s="1"/>
  <c r="CN178" i="27"/>
  <c r="FU69" i="15"/>
  <c r="FT178" i="27" s="1"/>
  <c r="CL178" i="27"/>
  <c r="HY26" i="27"/>
  <c r="JS26" i="27" s="1"/>
  <c r="HJ35" i="15"/>
  <c r="FQ143" i="27"/>
  <c r="HK47" i="15"/>
  <c r="FR155" i="27"/>
  <c r="IC13" i="15"/>
  <c r="GJ121" i="27"/>
  <c r="HS12" i="15"/>
  <c r="FZ120" i="27"/>
  <c r="IN57" i="27"/>
  <c r="JA57" i="27" s="1"/>
  <c r="IQ70" i="27"/>
  <c r="DT67" i="27"/>
  <c r="DL67" i="27"/>
  <c r="DD67" i="27"/>
  <c r="CV67" i="27"/>
  <c r="CN67" i="27"/>
  <c r="CF67" i="27"/>
  <c r="DX67" i="27"/>
  <c r="DP67" i="27"/>
  <c r="DH67" i="27"/>
  <c r="CZ67" i="27"/>
  <c r="CR67" i="27"/>
  <c r="CJ67" i="27"/>
  <c r="CB67" i="27"/>
  <c r="DV67" i="27"/>
  <c r="DK67" i="27"/>
  <c r="DA67" i="27"/>
  <c r="CP67" i="27"/>
  <c r="CE67" i="27"/>
  <c r="DU67" i="27"/>
  <c r="DJ67" i="27"/>
  <c r="CY67" i="27"/>
  <c r="CO67" i="27"/>
  <c r="CD67" i="27"/>
  <c r="DS67" i="27"/>
  <c r="DI67" i="27"/>
  <c r="CX67" i="27"/>
  <c r="CM67" i="27"/>
  <c r="CC67" i="27"/>
  <c r="DR67" i="27"/>
  <c r="DG67" i="27"/>
  <c r="CW67" i="27"/>
  <c r="CL67" i="27"/>
  <c r="CA67" i="27"/>
  <c r="DQ67" i="27"/>
  <c r="DF67" i="27"/>
  <c r="CU67" i="27"/>
  <c r="CK67" i="27"/>
  <c r="DO67" i="27"/>
  <c r="DE67" i="27"/>
  <c r="CT67" i="27"/>
  <c r="CI67" i="27"/>
  <c r="DY67" i="27"/>
  <c r="DN67" i="27"/>
  <c r="DC67" i="27"/>
  <c r="CS67" i="27"/>
  <c r="CH67" i="27"/>
  <c r="DW67" i="27"/>
  <c r="DM67" i="27"/>
  <c r="DB67" i="27"/>
  <c r="CQ67" i="27"/>
  <c r="CG67" i="27"/>
  <c r="HL67" i="27"/>
  <c r="HK67" i="27"/>
  <c r="HJ67" i="27"/>
  <c r="HI67" i="27"/>
  <c r="HP67" i="27"/>
  <c r="HH67" i="27"/>
  <c r="HO67" i="27"/>
  <c r="HG67" i="27"/>
  <c r="HN67" i="27"/>
  <c r="HM67" i="27"/>
  <c r="BR67" i="27"/>
  <c r="BP67" i="27"/>
  <c r="BW67" i="27"/>
  <c r="BS67" i="27"/>
  <c r="BU67" i="27"/>
  <c r="BQ67" i="27"/>
  <c r="BX67" i="27"/>
  <c r="BT67" i="27"/>
  <c r="BV67" i="27"/>
  <c r="IT74" i="27"/>
  <c r="IS73" i="27"/>
  <c r="IP73" i="27"/>
  <c r="DV75" i="27"/>
  <c r="DN75" i="27"/>
  <c r="DF75" i="27"/>
  <c r="CX75" i="27"/>
  <c r="CP75" i="27"/>
  <c r="CH75" i="27"/>
  <c r="DU75" i="27"/>
  <c r="DM75" i="27"/>
  <c r="DE75" i="27"/>
  <c r="CW75" i="27"/>
  <c r="CO75" i="27"/>
  <c r="CG75" i="27"/>
  <c r="DS75" i="27"/>
  <c r="DK75" i="27"/>
  <c r="DC75" i="27"/>
  <c r="CU75" i="27"/>
  <c r="CM75" i="27"/>
  <c r="CE75" i="27"/>
  <c r="DO75" i="27"/>
  <c r="DA75" i="27"/>
  <c r="CN75" i="27"/>
  <c r="CB75" i="27"/>
  <c r="DY75" i="27"/>
  <c r="DL75" i="27"/>
  <c r="CZ75" i="27"/>
  <c r="CL75" i="27"/>
  <c r="CA75" i="27"/>
  <c r="DX75" i="27"/>
  <c r="DJ75" i="27"/>
  <c r="CY75" i="27"/>
  <c r="CK75" i="27"/>
  <c r="DW75" i="27"/>
  <c r="DI75" i="27"/>
  <c r="CV75" i="27"/>
  <c r="CJ75" i="27"/>
  <c r="DT75" i="27"/>
  <c r="DH75" i="27"/>
  <c r="CT75" i="27"/>
  <c r="CI75" i="27"/>
  <c r="DR75" i="27"/>
  <c r="DG75" i="27"/>
  <c r="CS75" i="27"/>
  <c r="CF75" i="27"/>
  <c r="DQ75" i="27"/>
  <c r="DD75" i="27"/>
  <c r="CR75" i="27"/>
  <c r="CD75" i="27"/>
  <c r="DP75" i="27"/>
  <c r="DB75" i="27"/>
  <c r="CQ75" i="27"/>
  <c r="CC75" i="27"/>
  <c r="HL75" i="27"/>
  <c r="HK75" i="27"/>
  <c r="HI75" i="27"/>
  <c r="HO75" i="27"/>
  <c r="HG75" i="27"/>
  <c r="HP75" i="27"/>
  <c r="HN75" i="27"/>
  <c r="HM75" i="27"/>
  <c r="HJ75" i="27"/>
  <c r="HH75" i="27"/>
  <c r="BX75" i="27"/>
  <c r="BP75" i="27"/>
  <c r="BQ75" i="27"/>
  <c r="BW75" i="27"/>
  <c r="BR75" i="27"/>
  <c r="BV75" i="27"/>
  <c r="BS75" i="27"/>
  <c r="BU75" i="27"/>
  <c r="BT75" i="27"/>
  <c r="IU85" i="27"/>
  <c r="IP58" i="27"/>
  <c r="JC58" i="27" s="1"/>
  <c r="DT84" i="27"/>
  <c r="DL84" i="27"/>
  <c r="DD84" i="27"/>
  <c r="CV84" i="27"/>
  <c r="CN84" i="27"/>
  <c r="CF84" i="27"/>
  <c r="DS84" i="27"/>
  <c r="DK84" i="27"/>
  <c r="DC84" i="27"/>
  <c r="CU84" i="27"/>
  <c r="CM84" i="27"/>
  <c r="CE84" i="27"/>
  <c r="DR84" i="27"/>
  <c r="DJ84" i="27"/>
  <c r="DB84" i="27"/>
  <c r="CT84" i="27"/>
  <c r="CL84" i="27"/>
  <c r="CD84" i="27"/>
  <c r="DY84" i="27"/>
  <c r="DQ84" i="27"/>
  <c r="DI84" i="27"/>
  <c r="DA84" i="27"/>
  <c r="CS84" i="27"/>
  <c r="CK84" i="27"/>
  <c r="CC84" i="27"/>
  <c r="DX84" i="27"/>
  <c r="DP84" i="27"/>
  <c r="DH84" i="27"/>
  <c r="CZ84" i="27"/>
  <c r="CR84" i="27"/>
  <c r="CJ84" i="27"/>
  <c r="CB84" i="27"/>
  <c r="DW84" i="27"/>
  <c r="DO84" i="27"/>
  <c r="DG84" i="27"/>
  <c r="CY84" i="27"/>
  <c r="CQ84" i="27"/>
  <c r="CI84" i="27"/>
  <c r="CA84" i="27"/>
  <c r="DV84" i="27"/>
  <c r="DN84" i="27"/>
  <c r="DF84" i="27"/>
  <c r="CX84" i="27"/>
  <c r="CP84" i="27"/>
  <c r="CH84" i="27"/>
  <c r="DE84" i="27"/>
  <c r="CW84" i="27"/>
  <c r="CO84" i="27"/>
  <c r="CG84" i="27"/>
  <c r="DU84" i="27"/>
  <c r="DM84" i="27"/>
  <c r="HL84" i="27"/>
  <c r="HK84" i="27"/>
  <c r="HJ84" i="27"/>
  <c r="HI84" i="27"/>
  <c r="HP84" i="27"/>
  <c r="HH84" i="27"/>
  <c r="HO84" i="27"/>
  <c r="HG84" i="27"/>
  <c r="HN84" i="27"/>
  <c r="HM84" i="27"/>
  <c r="BP84" i="27"/>
  <c r="BS84" i="27"/>
  <c r="BQ84" i="27"/>
  <c r="BW84" i="27"/>
  <c r="BX84" i="27"/>
  <c r="BV84" i="27"/>
  <c r="BR84" i="27"/>
  <c r="BT84" i="27"/>
  <c r="BU84" i="27"/>
  <c r="DV69" i="27"/>
  <c r="DN69" i="27"/>
  <c r="DF69" i="27"/>
  <c r="CX69" i="27"/>
  <c r="CP69" i="27"/>
  <c r="CH69" i="27"/>
  <c r="DR69" i="27"/>
  <c r="DJ69" i="27"/>
  <c r="DB69" i="27"/>
  <c r="CT69" i="27"/>
  <c r="CL69" i="27"/>
  <c r="CD69" i="27"/>
  <c r="DP69" i="27"/>
  <c r="DE69" i="27"/>
  <c r="CU69" i="27"/>
  <c r="CJ69" i="27"/>
  <c r="DY69" i="27"/>
  <c r="DO69" i="27"/>
  <c r="DD69" i="27"/>
  <c r="CS69" i="27"/>
  <c r="CI69" i="27"/>
  <c r="DX69" i="27"/>
  <c r="DM69" i="27"/>
  <c r="DC69" i="27"/>
  <c r="CR69" i="27"/>
  <c r="CG69" i="27"/>
  <c r="DW69" i="27"/>
  <c r="DL69" i="27"/>
  <c r="DA69" i="27"/>
  <c r="CQ69" i="27"/>
  <c r="CF69" i="27"/>
  <c r="DU69" i="27"/>
  <c r="DK69" i="27"/>
  <c r="CZ69" i="27"/>
  <c r="CO69" i="27"/>
  <c r="CE69" i="27"/>
  <c r="DT69" i="27"/>
  <c r="DI69" i="27"/>
  <c r="CY69" i="27"/>
  <c r="CN69" i="27"/>
  <c r="CC69" i="27"/>
  <c r="DS69" i="27"/>
  <c r="DH69" i="27"/>
  <c r="CW69" i="27"/>
  <c r="CM69" i="27"/>
  <c r="CB69" i="27"/>
  <c r="DQ69" i="27"/>
  <c r="DG69" i="27"/>
  <c r="CV69" i="27"/>
  <c r="CK69" i="27"/>
  <c r="CA69" i="27"/>
  <c r="HO69" i="27"/>
  <c r="HG69" i="27"/>
  <c r="HM69" i="27"/>
  <c r="HJ69" i="27"/>
  <c r="HI69" i="27"/>
  <c r="HH69" i="27"/>
  <c r="HP69" i="27"/>
  <c r="HN69" i="27"/>
  <c r="HL69" i="27"/>
  <c r="HK69" i="27"/>
  <c r="BP69" i="27"/>
  <c r="BT69" i="27"/>
  <c r="BV69" i="27"/>
  <c r="BQ69" i="27"/>
  <c r="BU69" i="27"/>
  <c r="BR69" i="27"/>
  <c r="BS69" i="27"/>
  <c r="BW69" i="27"/>
  <c r="BX69" i="27"/>
  <c r="HN44" i="15"/>
  <c r="FU152" i="27"/>
  <c r="HA11" i="15"/>
  <c r="FH119" i="27"/>
  <c r="HR35" i="15"/>
  <c r="FY143" i="27"/>
  <c r="HB16" i="15"/>
  <c r="FI124" i="27"/>
  <c r="GW12" i="15"/>
  <c r="FD120" i="27"/>
  <c r="HT47" i="15"/>
  <c r="GA155" i="27"/>
  <c r="IG37" i="15"/>
  <c r="GN145" i="27"/>
  <c r="HE11" i="15"/>
  <c r="FL119" i="27"/>
  <c r="HH35" i="15"/>
  <c r="FO143" i="27"/>
  <c r="GX16" i="15"/>
  <c r="FE124" i="27"/>
  <c r="GU33" i="15"/>
  <c r="FB141" i="27"/>
  <c r="GT16" i="15"/>
  <c r="FA124" i="27"/>
  <c r="IW68" i="27"/>
  <c r="IU68" i="27"/>
  <c r="HQ27" i="15"/>
  <c r="FX135" i="27"/>
  <c r="HN15" i="15"/>
  <c r="FU123" i="27"/>
  <c r="HY15" i="15"/>
  <c r="GF123" i="27"/>
  <c r="GZ37" i="15"/>
  <c r="FG145" i="27"/>
  <c r="HC39" i="15"/>
  <c r="FJ147" i="27"/>
  <c r="IE38" i="15"/>
  <c r="GL146" i="27"/>
  <c r="GX13" i="15"/>
  <c r="FE121" i="27"/>
  <c r="HN14" i="15"/>
  <c r="FU122" i="27"/>
  <c r="HD15" i="15"/>
  <c r="FK123" i="27"/>
  <c r="GW33" i="15"/>
  <c r="FD141" i="27"/>
  <c r="HM36" i="15"/>
  <c r="FT144" i="27"/>
  <c r="ID14" i="15"/>
  <c r="GK122" i="27"/>
  <c r="HS33" i="15"/>
  <c r="FZ141" i="27"/>
  <c r="HN38" i="15"/>
  <c r="FU146" i="27"/>
  <c r="HN37" i="15"/>
  <c r="FU145" i="27"/>
  <c r="HA22" i="15"/>
  <c r="FH130" i="27"/>
  <c r="HB39" i="15"/>
  <c r="FI147" i="27"/>
  <c r="IF12" i="15"/>
  <c r="GM120" i="27"/>
  <c r="HQ35" i="15"/>
  <c r="FX143" i="27"/>
  <c r="HN46" i="15"/>
  <c r="FU154" i="27"/>
  <c r="HA37" i="15"/>
  <c r="FH145" i="27"/>
  <c r="HH32" i="15"/>
  <c r="FO140" i="27"/>
  <c r="HW46" i="15"/>
  <c r="GD154" i="27"/>
  <c r="HO45" i="15"/>
  <c r="FV153" i="27"/>
  <c r="IN59" i="27"/>
  <c r="JA59" i="27" s="1"/>
  <c r="IR60" i="27"/>
  <c r="JE60" i="27" s="1"/>
  <c r="IQ78" i="27"/>
  <c r="IQ76" i="27"/>
  <c r="IR77" i="27"/>
  <c r="IN77" i="27"/>
  <c r="FF57" i="15"/>
  <c r="FE166" i="27" s="1"/>
  <c r="BW166" i="27"/>
  <c r="FH70" i="15"/>
  <c r="FG179" i="27" s="1"/>
  <c r="BY179" i="27"/>
  <c r="FS71" i="15"/>
  <c r="FR180" i="27" s="1"/>
  <c r="CJ180" i="27"/>
  <c r="GO59" i="15"/>
  <c r="DF168" i="27"/>
  <c r="FZ66" i="15"/>
  <c r="FY175" i="27" s="1"/>
  <c r="CQ175" i="27"/>
  <c r="FZ63" i="15"/>
  <c r="FY172" i="27" s="1"/>
  <c r="CQ172" i="27"/>
  <c r="GA71" i="15"/>
  <c r="FZ180" i="27" s="1"/>
  <c r="CR180" i="27"/>
  <c r="GJ56" i="15"/>
  <c r="DA165" i="27"/>
  <c r="GG74" i="15"/>
  <c r="CX183" i="27"/>
  <c r="GB70" i="15"/>
  <c r="GA179" i="27" s="1"/>
  <c r="CS179" i="27"/>
  <c r="GA76" i="15"/>
  <c r="CR185" i="27"/>
  <c r="GF51" i="15"/>
  <c r="CW160" i="27"/>
  <c r="FY72" i="15"/>
  <c r="FX181" i="27" s="1"/>
  <c r="CP181" i="27"/>
  <c r="DY74" i="27"/>
  <c r="DQ74" i="27"/>
  <c r="DI74" i="27"/>
  <c r="DA74" i="27"/>
  <c r="CS74" i="27"/>
  <c r="CK74" i="27"/>
  <c r="CC74" i="27"/>
  <c r="DX74" i="27"/>
  <c r="DP74" i="27"/>
  <c r="DH74" i="27"/>
  <c r="CZ74" i="27"/>
  <c r="CR74" i="27"/>
  <c r="CJ74" i="27"/>
  <c r="CB74" i="27"/>
  <c r="DV74" i="27"/>
  <c r="DN74" i="27"/>
  <c r="DF74" i="27"/>
  <c r="CX74" i="27"/>
  <c r="CP74" i="27"/>
  <c r="CH74" i="27"/>
  <c r="DM74" i="27"/>
  <c r="DB74" i="27"/>
  <c r="CN74" i="27"/>
  <c r="CA74" i="27"/>
  <c r="DL74" i="27"/>
  <c r="CY74" i="27"/>
  <c r="CM74" i="27"/>
  <c r="DW74" i="27"/>
  <c r="DK74" i="27"/>
  <c r="CW74" i="27"/>
  <c r="CL74" i="27"/>
  <c r="DU74" i="27"/>
  <c r="DJ74" i="27"/>
  <c r="CV74" i="27"/>
  <c r="CI74" i="27"/>
  <c r="DT74" i="27"/>
  <c r="DG74" i="27"/>
  <c r="CU74" i="27"/>
  <c r="CG74" i="27"/>
  <c r="DS74" i="27"/>
  <c r="DE74" i="27"/>
  <c r="CT74" i="27"/>
  <c r="CF74" i="27"/>
  <c r="DR74" i="27"/>
  <c r="DD74" i="27"/>
  <c r="CQ74" i="27"/>
  <c r="CE74" i="27"/>
  <c r="DO74" i="27"/>
  <c r="DC74" i="27"/>
  <c r="CO74" i="27"/>
  <c r="CD74" i="27"/>
  <c r="HN74" i="27"/>
  <c r="HM74" i="27"/>
  <c r="HK74" i="27"/>
  <c r="HI74" i="27"/>
  <c r="HL74" i="27"/>
  <c r="HJ74" i="27"/>
  <c r="HH74" i="27"/>
  <c r="HG74" i="27"/>
  <c r="HP74" i="27"/>
  <c r="HO74" i="27"/>
  <c r="BV74" i="27"/>
  <c r="BS74" i="27"/>
  <c r="BP74" i="27"/>
  <c r="BQ74" i="27"/>
  <c r="BT74" i="27"/>
  <c r="BX74" i="27"/>
  <c r="BW74" i="27"/>
  <c r="BR74" i="27"/>
  <c r="BU74" i="27"/>
  <c r="IQ57" i="27"/>
  <c r="JD57" i="27" s="1"/>
  <c r="IV70" i="27"/>
  <c r="IP70" i="27"/>
  <c r="HN21" i="15"/>
  <c r="FU129" i="27"/>
  <c r="HP38" i="15"/>
  <c r="FW146" i="27"/>
  <c r="HE40" i="15"/>
  <c r="FL148" i="27"/>
  <c r="HF32" i="15"/>
  <c r="FM140" i="27"/>
  <c r="HO15" i="15"/>
  <c r="FV123" i="27"/>
  <c r="HW11" i="15"/>
  <c r="GD119" i="27"/>
  <c r="GT35" i="15"/>
  <c r="FA143" i="27"/>
  <c r="ID38" i="15"/>
  <c r="GK146" i="27"/>
  <c r="HI12" i="15"/>
  <c r="FP120" i="27"/>
  <c r="HT36" i="15"/>
  <c r="GA144" i="27"/>
  <c r="HA24" i="15"/>
  <c r="FH132" i="27"/>
  <c r="IU73" i="27"/>
  <c r="HB34" i="15"/>
  <c r="FI142" i="27"/>
  <c r="HY27" i="15"/>
  <c r="GF135" i="27"/>
  <c r="HT37" i="15"/>
  <c r="GA145" i="27"/>
  <c r="IF47" i="15"/>
  <c r="GM155" i="27"/>
  <c r="IO68" i="27"/>
  <c r="IT68" i="27"/>
  <c r="IQ59" i="27"/>
  <c r="JD59" i="27" s="1"/>
  <c r="IT59" i="27"/>
  <c r="JG59" i="27" s="1"/>
  <c r="IE22" i="15"/>
  <c r="GL130" i="27"/>
  <c r="HO34" i="15"/>
  <c r="FV142" i="27"/>
  <c r="HJ21" i="15"/>
  <c r="FQ129" i="27"/>
  <c r="HV38" i="15"/>
  <c r="GC146" i="27"/>
  <c r="GZ40" i="15"/>
  <c r="FG148" i="27"/>
  <c r="HK32" i="15"/>
  <c r="FR140" i="27"/>
  <c r="HM37" i="15"/>
  <c r="FT145" i="27"/>
  <c r="IF21" i="15"/>
  <c r="GM129" i="27"/>
  <c r="IC38" i="15"/>
  <c r="GJ146" i="27"/>
  <c r="IG32" i="15"/>
  <c r="GN140" i="27"/>
  <c r="HD46" i="15"/>
  <c r="FK154" i="27"/>
  <c r="IB25" i="15"/>
  <c r="GI133" i="27"/>
  <c r="HB13" i="15"/>
  <c r="FI121" i="27"/>
  <c r="GX14" i="15"/>
  <c r="FE122" i="27"/>
  <c r="HX46" i="15"/>
  <c r="GE154" i="27"/>
  <c r="HP21" i="15"/>
  <c r="FW129" i="27"/>
  <c r="HS16" i="15"/>
  <c r="FZ124" i="27"/>
  <c r="GV39" i="15"/>
  <c r="FC147" i="27"/>
  <c r="GV14" i="15"/>
  <c r="FC122" i="27"/>
  <c r="GT37" i="15"/>
  <c r="FA145" i="27"/>
  <c r="IF18" i="15"/>
  <c r="GM126" i="27"/>
  <c r="HM47" i="15"/>
  <c r="FT155" i="27"/>
  <c r="GT47" i="15"/>
  <c r="FA155" i="27"/>
  <c r="IF22" i="15"/>
  <c r="GM130" i="27"/>
  <c r="IG35" i="15"/>
  <c r="GN143" i="27"/>
  <c r="HQ38" i="15"/>
  <c r="FX146" i="27"/>
  <c r="HC27" i="15"/>
  <c r="FJ135" i="27"/>
  <c r="GX27" i="15"/>
  <c r="FE135" i="27"/>
  <c r="HO46" i="15"/>
  <c r="FV154" i="27"/>
  <c r="HQ36" i="15"/>
  <c r="FX144" i="27"/>
  <c r="HK14" i="15"/>
  <c r="FR122" i="27"/>
  <c r="HC37" i="15"/>
  <c r="FJ145" i="27"/>
  <c r="HR16" i="15"/>
  <c r="FY124" i="27"/>
  <c r="ID44" i="15"/>
  <c r="GK152" i="27"/>
  <c r="GY21" i="15"/>
  <c r="FF129" i="27"/>
  <c r="IC32" i="15"/>
  <c r="GJ140" i="27"/>
  <c r="GV37" i="15"/>
  <c r="FC145" i="27"/>
  <c r="HR47" i="15"/>
  <c r="FY155" i="27"/>
  <c r="GY34" i="15"/>
  <c r="FF142" i="27"/>
  <c r="IG18" i="15"/>
  <c r="GN126" i="27"/>
  <c r="HJ12" i="15"/>
  <c r="FQ120" i="27"/>
  <c r="HZ47" i="15"/>
  <c r="GG155" i="27"/>
  <c r="HJ34" i="15"/>
  <c r="FQ142" i="27"/>
  <c r="IP76" i="27"/>
  <c r="HI15" i="15"/>
  <c r="FP123" i="27"/>
  <c r="IE33" i="15"/>
  <c r="GL141" i="27"/>
  <c r="HH39" i="15"/>
  <c r="FO147" i="27"/>
  <c r="HE12" i="15"/>
  <c r="FL120" i="27"/>
  <c r="HJ36" i="15"/>
  <c r="FQ144" i="27"/>
  <c r="IG27" i="15"/>
  <c r="GN135" i="27"/>
  <c r="HO18" i="15"/>
  <c r="FV126" i="27"/>
  <c r="GW36" i="15"/>
  <c r="FD144" i="27"/>
  <c r="HW39" i="15"/>
  <c r="GD147" i="27"/>
  <c r="HE13" i="15"/>
  <c r="FL121" i="27"/>
  <c r="HC32" i="15"/>
  <c r="FJ140" i="27"/>
  <c r="HW15" i="15"/>
  <c r="GD123" i="27"/>
  <c r="IA34" i="15"/>
  <c r="GH142" i="27"/>
  <c r="ID21" i="15"/>
  <c r="GK129" i="27"/>
  <c r="HI38" i="15"/>
  <c r="FP146" i="27"/>
  <c r="HH40" i="15"/>
  <c r="FO148" i="27"/>
  <c r="HR32" i="15"/>
  <c r="FY140" i="27"/>
  <c r="IG44" i="15"/>
  <c r="GN152" i="27"/>
  <c r="HI33" i="15"/>
  <c r="FP141" i="27"/>
  <c r="HK39" i="15"/>
  <c r="FR147" i="27"/>
  <c r="HH18" i="15"/>
  <c r="FO126" i="27"/>
  <c r="HW40" i="15"/>
  <c r="GD148" i="27"/>
  <c r="HX32" i="15"/>
  <c r="GE140" i="27"/>
  <c r="HM15" i="15"/>
  <c r="FT123" i="27"/>
  <c r="HJ15" i="15"/>
  <c r="FQ123" i="27"/>
  <c r="GY37" i="15"/>
  <c r="FF145" i="27"/>
  <c r="ID39" i="15"/>
  <c r="GK147" i="27"/>
  <c r="HV27" i="15"/>
  <c r="GC135" i="27"/>
  <c r="HC25" i="15"/>
  <c r="FJ133" i="27"/>
  <c r="HH25" i="15"/>
  <c r="FO133" i="27"/>
  <c r="HB18" i="15"/>
  <c r="FI126" i="27"/>
  <c r="GV38" i="15"/>
  <c r="FC146" i="27"/>
  <c r="HE37" i="15"/>
  <c r="FL145" i="27"/>
  <c r="HQ12" i="15"/>
  <c r="FX120" i="27"/>
  <c r="HM11" i="15"/>
  <c r="FT119" i="27"/>
  <c r="HM45" i="15"/>
  <c r="FT153" i="27"/>
  <c r="HI27" i="15"/>
  <c r="FP135" i="27"/>
  <c r="HW22" i="15"/>
  <c r="GD130" i="27"/>
  <c r="HV33" i="15"/>
  <c r="GC141" i="27"/>
  <c r="FR59" i="15"/>
  <c r="FQ168" i="27" s="1"/>
  <c r="CI168" i="27"/>
  <c r="FY64" i="15"/>
  <c r="FX173" i="27" s="1"/>
  <c r="CP173" i="27"/>
  <c r="FO54" i="15"/>
  <c r="FN163" i="27" s="1"/>
  <c r="CF163" i="27"/>
  <c r="FQ61" i="15"/>
  <c r="FP170" i="27" s="1"/>
  <c r="CH170" i="27"/>
  <c r="FO50" i="15"/>
  <c r="CF159" i="27"/>
  <c r="GB75" i="15"/>
  <c r="CS184" i="27"/>
  <c r="GN66" i="15"/>
  <c r="GM175" i="27" s="1"/>
  <c r="DE175" i="27"/>
  <c r="FF70" i="15"/>
  <c r="FE179" i="27" s="1"/>
  <c r="BW179" i="27"/>
  <c r="GH59" i="15"/>
  <c r="CY168" i="27"/>
  <c r="FS49" i="15"/>
  <c r="CJ158" i="27"/>
  <c r="FV52" i="15"/>
  <c r="FU161" i="27" s="1"/>
  <c r="CM161" i="27"/>
  <c r="FU48" i="15"/>
  <c r="CL157" i="27"/>
  <c r="FG48" i="15"/>
  <c r="BX157" i="27"/>
  <c r="FB70" i="15"/>
  <c r="FA179" i="27" s="1"/>
  <c r="BS179" i="27"/>
  <c r="FB52" i="15"/>
  <c r="FA161" i="27" s="1"/>
  <c r="BS161" i="27"/>
  <c r="GC51" i="15"/>
  <c r="GB160" i="27" s="1"/>
  <c r="CT160" i="27"/>
  <c r="FV58" i="15"/>
  <c r="CM167" i="27"/>
  <c r="GA58" i="15"/>
  <c r="CR167" i="27"/>
  <c r="FW74" i="15"/>
  <c r="CN183" i="27"/>
  <c r="GH72" i="15"/>
  <c r="CY181" i="27"/>
  <c r="FM61" i="15"/>
  <c r="CD170" i="27"/>
  <c r="FX71" i="15"/>
  <c r="CO180" i="27"/>
  <c r="FH60" i="15"/>
  <c r="BY169" i="27"/>
  <c r="FU75" i="15"/>
  <c r="CL184" i="27"/>
  <c r="GF53" i="15"/>
  <c r="CW162" i="27"/>
  <c r="FM62" i="15"/>
  <c r="CD171" i="27"/>
  <c r="FE57" i="15"/>
  <c r="BV166" i="27"/>
  <c r="FD50" i="15"/>
  <c r="BU159" i="27"/>
  <c r="FK50" i="15"/>
  <c r="CB159" i="27"/>
  <c r="GA54" i="15"/>
  <c r="CR163" i="27"/>
  <c r="GG73" i="15"/>
  <c r="CX182" i="27"/>
  <c r="GL73" i="15"/>
  <c r="DC182" i="27"/>
  <c r="GA56" i="15"/>
  <c r="CR165" i="27"/>
  <c r="FH48" i="15"/>
  <c r="GZ48" i="15" s="1"/>
  <c r="BY157" i="27"/>
  <c r="GH55" i="15"/>
  <c r="CY164" i="27"/>
  <c r="FO52" i="15"/>
  <c r="CF161" i="27"/>
  <c r="GN72" i="15"/>
  <c r="DE181" i="27"/>
  <c r="FF72" i="15"/>
  <c r="BW181" i="27"/>
  <c r="FQ60" i="15"/>
  <c r="FP169" i="27" s="1"/>
  <c r="CH169" i="27"/>
  <c r="GA69" i="15"/>
  <c r="FZ178" i="27" s="1"/>
  <c r="CR178" i="27"/>
  <c r="FG62" i="15"/>
  <c r="FF171" i="27" s="1"/>
  <c r="BX171" i="27"/>
  <c r="GF57" i="15"/>
  <c r="GE166" i="27" s="1"/>
  <c r="CW166" i="27"/>
  <c r="FJ57" i="15"/>
  <c r="FI166" i="27" s="1"/>
  <c r="CA166" i="27"/>
  <c r="FW63" i="15"/>
  <c r="FV172" i="27" s="1"/>
  <c r="CN172" i="27"/>
  <c r="FR49" i="15"/>
  <c r="FQ158" i="27" s="1"/>
  <c r="CI158" i="27"/>
  <c r="GL56" i="15"/>
  <c r="GK165" i="27" s="1"/>
  <c r="DC165" i="27"/>
  <c r="FF67" i="15"/>
  <c r="FE176" i="27" s="1"/>
  <c r="BW176" i="27"/>
  <c r="FU68" i="15"/>
  <c r="FT177" i="27" s="1"/>
  <c r="CL177" i="27"/>
  <c r="GK68" i="15"/>
  <c r="GJ177" i="27" s="1"/>
  <c r="DB177" i="27"/>
  <c r="GF59" i="15"/>
  <c r="GE168" i="27" s="1"/>
  <c r="CW168" i="27"/>
  <c r="FD70" i="15"/>
  <c r="BU179" i="27"/>
  <c r="FS55" i="15"/>
  <c r="CJ164" i="27"/>
  <c r="FR66" i="15"/>
  <c r="CI175" i="27"/>
  <c r="GI64" i="15"/>
  <c r="CZ173" i="27"/>
  <c r="FR65" i="15"/>
  <c r="CI174" i="27"/>
  <c r="FB69" i="15"/>
  <c r="BS178" i="27"/>
  <c r="FT62" i="15"/>
  <c r="CK171" i="27"/>
  <c r="FO57" i="15"/>
  <c r="CF166" i="27"/>
  <c r="FK63" i="15"/>
  <c r="CB172" i="27"/>
  <c r="GH49" i="15"/>
  <c r="CY158" i="27"/>
  <c r="GC56" i="15"/>
  <c r="CT165" i="27"/>
  <c r="GO67" i="15"/>
  <c r="DF176" i="27"/>
  <c r="GM68" i="15"/>
  <c r="DD177" i="27"/>
  <c r="FN70" i="15"/>
  <c r="FM179" i="27" s="1"/>
  <c r="CE179" i="27"/>
  <c r="GM70" i="15"/>
  <c r="GL179" i="27" s="1"/>
  <c r="DD179" i="27"/>
  <c r="GH66" i="15"/>
  <c r="GG175" i="27" s="1"/>
  <c r="CY175" i="27"/>
  <c r="FB64" i="15"/>
  <c r="FA173" i="27" s="1"/>
  <c r="BS173" i="27"/>
  <c r="FP65" i="15"/>
  <c r="FO174" i="27" s="1"/>
  <c r="CG174" i="27"/>
  <c r="FZ61" i="15"/>
  <c r="FY170" i="27" s="1"/>
  <c r="CQ170" i="27"/>
  <c r="FR71" i="15"/>
  <c r="FQ180" i="27" s="1"/>
  <c r="CI180" i="27"/>
  <c r="GK69" i="15"/>
  <c r="GJ178" i="27" s="1"/>
  <c r="DB178" i="27"/>
  <c r="FP75" i="15"/>
  <c r="CG184" i="27"/>
  <c r="FS53" i="15"/>
  <c r="CJ162" i="27"/>
  <c r="ID33" i="15"/>
  <c r="HV18" i="15"/>
  <c r="GC126" i="27"/>
  <c r="HZ45" i="15"/>
  <c r="GG153" i="27"/>
  <c r="ID40" i="15"/>
  <c r="GK148" i="27"/>
  <c r="HD11" i="15"/>
  <c r="FK119" i="27"/>
  <c r="HR38" i="15"/>
  <c r="FY146" i="27"/>
  <c r="IR57" i="27"/>
  <c r="JE57" i="27" s="1"/>
  <c r="IN70" i="27"/>
  <c r="IS70" i="27"/>
  <c r="IW74" i="27"/>
  <c r="IQ73" i="27"/>
  <c r="IO85" i="27"/>
  <c r="DY68" i="27"/>
  <c r="DQ68" i="27"/>
  <c r="DI68" i="27"/>
  <c r="DA68" i="27"/>
  <c r="CS68" i="27"/>
  <c r="CK68" i="27"/>
  <c r="CC68" i="27"/>
  <c r="DU68" i="27"/>
  <c r="DM68" i="27"/>
  <c r="DE68" i="27"/>
  <c r="CW68" i="27"/>
  <c r="CO68" i="27"/>
  <c r="CG68" i="27"/>
  <c r="DX68" i="27"/>
  <c r="DN68" i="27"/>
  <c r="DC68" i="27"/>
  <c r="CR68" i="27"/>
  <c r="CH68" i="27"/>
  <c r="DW68" i="27"/>
  <c r="DL68" i="27"/>
  <c r="DB68" i="27"/>
  <c r="CQ68" i="27"/>
  <c r="CF68" i="27"/>
  <c r="DV68" i="27"/>
  <c r="DK68" i="27"/>
  <c r="CZ68" i="27"/>
  <c r="CP68" i="27"/>
  <c r="CE68" i="27"/>
  <c r="DT68" i="27"/>
  <c r="DJ68" i="27"/>
  <c r="CY68" i="27"/>
  <c r="CN68" i="27"/>
  <c r="CD68" i="27"/>
  <c r="DS68" i="27"/>
  <c r="DH68" i="27"/>
  <c r="CX68" i="27"/>
  <c r="CM68" i="27"/>
  <c r="CB68" i="27"/>
  <c r="DR68" i="27"/>
  <c r="DG68" i="27"/>
  <c r="CV68" i="27"/>
  <c r="CL68" i="27"/>
  <c r="CA68" i="27"/>
  <c r="DP68" i="27"/>
  <c r="DF68" i="27"/>
  <c r="CU68" i="27"/>
  <c r="CJ68" i="27"/>
  <c r="DO68" i="27"/>
  <c r="DD68" i="27"/>
  <c r="CT68" i="27"/>
  <c r="CI68" i="27"/>
  <c r="HO68" i="27"/>
  <c r="HJ68" i="27"/>
  <c r="HI68" i="27"/>
  <c r="HH68" i="27"/>
  <c r="HP68" i="27"/>
  <c r="HG68" i="27"/>
  <c r="HN68" i="27"/>
  <c r="HM68" i="27"/>
  <c r="HL68" i="27"/>
  <c r="HK68" i="27"/>
  <c r="BT68" i="27"/>
  <c r="BX68" i="27"/>
  <c r="BP68" i="27"/>
  <c r="BQ68" i="27"/>
  <c r="BV68" i="27"/>
  <c r="BW68" i="27"/>
  <c r="BS68" i="27"/>
  <c r="BU68" i="27"/>
  <c r="BR68" i="27"/>
  <c r="IS58" i="27"/>
  <c r="JF58" i="27" s="1"/>
  <c r="HL15" i="15"/>
  <c r="FS123" i="27"/>
  <c r="HW37" i="15"/>
  <c r="GD145" i="27"/>
  <c r="IC11" i="15"/>
  <c r="GJ119" i="27"/>
  <c r="GZ35" i="15"/>
  <c r="FG143" i="27"/>
  <c r="HV16" i="15"/>
  <c r="GC124" i="27"/>
  <c r="HY14" i="15"/>
  <c r="GF122" i="27"/>
  <c r="HP47" i="15"/>
  <c r="FW155" i="27"/>
  <c r="HR33" i="15"/>
  <c r="FY141" i="27"/>
  <c r="GT39" i="15"/>
  <c r="FA147" i="27"/>
  <c r="GZ25" i="15"/>
  <c r="FG133" i="27"/>
  <c r="GU13" i="15"/>
  <c r="FB121" i="27"/>
  <c r="HZ34" i="15"/>
  <c r="GG142" i="27"/>
  <c r="IC14" i="15"/>
  <c r="GJ122" i="27"/>
  <c r="IR68" i="27"/>
  <c r="IA47" i="15"/>
  <c r="GH155" i="27"/>
  <c r="HY44" i="15"/>
  <c r="GF152" i="27"/>
  <c r="HO22" i="15"/>
  <c r="FV130" i="27"/>
  <c r="HX33" i="15"/>
  <c r="GE141" i="27"/>
  <c r="IA21" i="15"/>
  <c r="GH129" i="27"/>
  <c r="IF38" i="15"/>
  <c r="GM146" i="27"/>
  <c r="HQ40" i="15"/>
  <c r="FX148" i="27"/>
  <c r="GT32" i="15"/>
  <c r="FA140" i="27"/>
  <c r="HS22" i="15"/>
  <c r="FZ130" i="27"/>
  <c r="HF33" i="15"/>
  <c r="FM141" i="27"/>
  <c r="HT33" i="15"/>
  <c r="GA141" i="27"/>
  <c r="HV25" i="15"/>
  <c r="GC133" i="27"/>
  <c r="GY45" i="15"/>
  <c r="FF153" i="27"/>
  <c r="HF11" i="15"/>
  <c r="FM119" i="27"/>
  <c r="GU40" i="15"/>
  <c r="FB148" i="27"/>
  <c r="IF34" i="15"/>
  <c r="GM142" i="27"/>
  <c r="ID32" i="15"/>
  <c r="GK140" i="27"/>
  <c r="HX45" i="15"/>
  <c r="GE153" i="27"/>
  <c r="HF35" i="15"/>
  <c r="FM143" i="27"/>
  <c r="GW35" i="15"/>
  <c r="FD143" i="27"/>
  <c r="GW11" i="15"/>
  <c r="FD119" i="27"/>
  <c r="HZ25" i="15"/>
  <c r="GG133" i="27"/>
  <c r="HZ33" i="15"/>
  <c r="GG141" i="27"/>
  <c r="HI44" i="15"/>
  <c r="FP152" i="27"/>
  <c r="IR59" i="27"/>
  <c r="JE59" i="27" s="1"/>
  <c r="IS59" i="27"/>
  <c r="JF59" i="27" s="1"/>
  <c r="GE60" i="15"/>
  <c r="GD169" i="27" s="1"/>
  <c r="CV169" i="27"/>
  <c r="FG58" i="15"/>
  <c r="FF167" i="27" s="1"/>
  <c r="BX167" i="27"/>
  <c r="GI50" i="15"/>
  <c r="CZ159" i="27"/>
  <c r="GK51" i="15"/>
  <c r="DB160" i="27"/>
  <c r="GH48" i="15"/>
  <c r="HZ48" i="15" s="1"/>
  <c r="CY157" i="27"/>
  <c r="GB68" i="15"/>
  <c r="GA177" i="27" s="1"/>
  <c r="CS177" i="27"/>
  <c r="FF63" i="15"/>
  <c r="BW172" i="27"/>
  <c r="FM53" i="15"/>
  <c r="FL162" i="27" s="1"/>
  <c r="CD162" i="27"/>
  <c r="IP57" i="27"/>
  <c r="JC57" i="27" s="1"/>
  <c r="IB21" i="15"/>
  <c r="GI129" i="27"/>
  <c r="HC38" i="15"/>
  <c r="FJ146" i="27"/>
  <c r="HV12" i="15"/>
  <c r="GC120" i="27"/>
  <c r="HI24" i="15"/>
  <c r="FP132" i="27"/>
  <c r="IF44" i="15"/>
  <c r="GM152" i="27"/>
  <c r="IA39" i="15"/>
  <c r="GH147" i="27"/>
  <c r="HY25" i="15"/>
  <c r="GF133" i="27"/>
  <c r="IE16" i="15"/>
  <c r="GL124" i="27"/>
  <c r="GV12" i="15"/>
  <c r="FC120" i="27"/>
  <c r="IG34" i="15"/>
  <c r="GN142" i="27"/>
  <c r="HC11" i="15"/>
  <c r="FJ119" i="27"/>
  <c r="HC35" i="15"/>
  <c r="FJ143" i="27"/>
  <c r="DY85" i="27"/>
  <c r="DQ85" i="27"/>
  <c r="DI85" i="27"/>
  <c r="DA85" i="27"/>
  <c r="CS85" i="27"/>
  <c r="CK85" i="27"/>
  <c r="CC85" i="27"/>
  <c r="DX85" i="27"/>
  <c r="DP85" i="27"/>
  <c r="DH85" i="27"/>
  <c r="CZ85" i="27"/>
  <c r="CR85" i="27"/>
  <c r="CJ85" i="27"/>
  <c r="CB85" i="27"/>
  <c r="DW85" i="27"/>
  <c r="DO85" i="27"/>
  <c r="DG85" i="27"/>
  <c r="CY85" i="27"/>
  <c r="CQ85" i="27"/>
  <c r="CI85" i="27"/>
  <c r="CA85" i="27"/>
  <c r="DV85" i="27"/>
  <c r="DN85" i="27"/>
  <c r="DF85" i="27"/>
  <c r="CX85" i="27"/>
  <c r="CP85" i="27"/>
  <c r="CH85" i="27"/>
  <c r="DU85" i="27"/>
  <c r="DM85" i="27"/>
  <c r="DE85" i="27"/>
  <c r="CW85" i="27"/>
  <c r="CO85" i="27"/>
  <c r="CG85" i="27"/>
  <c r="DT85" i="27"/>
  <c r="DL85" i="27"/>
  <c r="DD85" i="27"/>
  <c r="CV85" i="27"/>
  <c r="CN85" i="27"/>
  <c r="CF85" i="27"/>
  <c r="DS85" i="27"/>
  <c r="DK85" i="27"/>
  <c r="DC85" i="27"/>
  <c r="CU85" i="27"/>
  <c r="CM85" i="27"/>
  <c r="CE85" i="27"/>
  <c r="DR85" i="27"/>
  <c r="DJ85" i="27"/>
  <c r="DB85" i="27"/>
  <c r="CT85" i="27"/>
  <c r="CL85" i="27"/>
  <c r="CD85" i="27"/>
  <c r="HJ85" i="27"/>
  <c r="HI85" i="27"/>
  <c r="HP85" i="27"/>
  <c r="HH85" i="27"/>
  <c r="HO85" i="27"/>
  <c r="HG85" i="27"/>
  <c r="HN85" i="27"/>
  <c r="HM85" i="27"/>
  <c r="HL85" i="27"/>
  <c r="HK85" i="27"/>
  <c r="BS85" i="27"/>
  <c r="BU85" i="27"/>
  <c r="BR85" i="27"/>
  <c r="BP85" i="27"/>
  <c r="BX85" i="27"/>
  <c r="BQ85" i="27"/>
  <c r="BW85" i="27"/>
  <c r="BT85" i="27"/>
  <c r="BV85" i="27"/>
  <c r="DY58" i="27"/>
  <c r="DQ58" i="27"/>
  <c r="DI58" i="27"/>
  <c r="DA58" i="27"/>
  <c r="CS58" i="27"/>
  <c r="CK58" i="27"/>
  <c r="CC58" i="27"/>
  <c r="DW58" i="27"/>
  <c r="DO58" i="27"/>
  <c r="DG58" i="27"/>
  <c r="CY58" i="27"/>
  <c r="CQ58" i="27"/>
  <c r="CI58" i="27"/>
  <c r="CA58" i="27"/>
  <c r="DU58" i="27"/>
  <c r="DM58" i="27"/>
  <c r="DE58" i="27"/>
  <c r="CW58" i="27"/>
  <c r="CO58" i="27"/>
  <c r="CG58" i="27"/>
  <c r="DT58" i="27"/>
  <c r="DL58" i="27"/>
  <c r="DD58" i="27"/>
  <c r="CV58" i="27"/>
  <c r="CN58" i="27"/>
  <c r="CF58" i="27"/>
  <c r="DP58" i="27"/>
  <c r="CZ58" i="27"/>
  <c r="CJ58" i="27"/>
  <c r="DN58" i="27"/>
  <c r="CX58" i="27"/>
  <c r="CH58" i="27"/>
  <c r="DK58" i="27"/>
  <c r="CU58" i="27"/>
  <c r="CE58" i="27"/>
  <c r="DJ58" i="27"/>
  <c r="CT58" i="27"/>
  <c r="CD58" i="27"/>
  <c r="DX58" i="27"/>
  <c r="DH58" i="27"/>
  <c r="CR58" i="27"/>
  <c r="CB58" i="27"/>
  <c r="DV58" i="27"/>
  <c r="DF58" i="27"/>
  <c r="CP58" i="27"/>
  <c r="DS58" i="27"/>
  <c r="DC58" i="27"/>
  <c r="CM58" i="27"/>
  <c r="DR58" i="27"/>
  <c r="DB58" i="27"/>
  <c r="CL58" i="27"/>
  <c r="HN58" i="27"/>
  <c r="IA58" i="27" s="1"/>
  <c r="HM58" i="27"/>
  <c r="HZ58" i="27" s="1"/>
  <c r="HL58" i="27"/>
  <c r="HY58" i="27" s="1"/>
  <c r="HK58" i="27"/>
  <c r="HX58" i="27" s="1"/>
  <c r="HJ58" i="27"/>
  <c r="HW58" i="27" s="1"/>
  <c r="HI58" i="27"/>
  <c r="HV58" i="27" s="1"/>
  <c r="HP58" i="27"/>
  <c r="IC58" i="27" s="1"/>
  <c r="HH58" i="27"/>
  <c r="HU58" i="27" s="1"/>
  <c r="HO58" i="27"/>
  <c r="IB58" i="27" s="1"/>
  <c r="HG58" i="27"/>
  <c r="HT58" i="27" s="1"/>
  <c r="JN58" i="27" s="1"/>
  <c r="BU58" i="27"/>
  <c r="BV58" i="27"/>
  <c r="BS58" i="27"/>
  <c r="BX58" i="27"/>
  <c r="BP58" i="27"/>
  <c r="BR58" i="27"/>
  <c r="BW58" i="27"/>
  <c r="BQ58" i="27"/>
  <c r="BT58" i="27"/>
  <c r="IB46" i="15"/>
  <c r="GI154" i="27"/>
  <c r="HD45" i="15"/>
  <c r="FK153" i="27"/>
  <c r="IA32" i="15"/>
  <c r="GH140" i="27"/>
  <c r="DS60" i="27"/>
  <c r="DK60" i="27"/>
  <c r="DC60" i="27"/>
  <c r="CU60" i="27"/>
  <c r="CM60" i="27"/>
  <c r="CE60" i="27"/>
  <c r="DY60" i="27"/>
  <c r="DQ60" i="27"/>
  <c r="DI60" i="27"/>
  <c r="DA60" i="27"/>
  <c r="CS60" i="27"/>
  <c r="CK60" i="27"/>
  <c r="CC60" i="27"/>
  <c r="DW60" i="27"/>
  <c r="DO60" i="27"/>
  <c r="DG60" i="27"/>
  <c r="CY60" i="27"/>
  <c r="CQ60" i="27"/>
  <c r="CI60" i="27"/>
  <c r="CA60" i="27"/>
  <c r="DV60" i="27"/>
  <c r="DN60" i="27"/>
  <c r="DF60" i="27"/>
  <c r="CX60" i="27"/>
  <c r="CP60" i="27"/>
  <c r="CH60" i="27"/>
  <c r="DJ60" i="27"/>
  <c r="CT60" i="27"/>
  <c r="CD60" i="27"/>
  <c r="DX60" i="27"/>
  <c r="DH60" i="27"/>
  <c r="CR60" i="27"/>
  <c r="CB60" i="27"/>
  <c r="DU60" i="27"/>
  <c r="DE60" i="27"/>
  <c r="CO60" i="27"/>
  <c r="DT60" i="27"/>
  <c r="DD60" i="27"/>
  <c r="CN60" i="27"/>
  <c r="DR60" i="27"/>
  <c r="DB60" i="27"/>
  <c r="CL60" i="27"/>
  <c r="DP60" i="27"/>
  <c r="CZ60" i="27"/>
  <c r="CJ60" i="27"/>
  <c r="DM60" i="27"/>
  <c r="CW60" i="27"/>
  <c r="CG60" i="27"/>
  <c r="DL60" i="27"/>
  <c r="CV60" i="27"/>
  <c r="CF60" i="27"/>
  <c r="HJ60" i="27"/>
  <c r="HW60" i="27" s="1"/>
  <c r="HI60" i="27"/>
  <c r="HV60" i="27" s="1"/>
  <c r="HP60" i="27"/>
  <c r="IC60" i="27" s="1"/>
  <c r="HH60" i="27"/>
  <c r="HU60" i="27" s="1"/>
  <c r="JO60" i="27" s="1"/>
  <c r="HO60" i="27"/>
  <c r="IB60" i="27" s="1"/>
  <c r="HG60" i="27"/>
  <c r="HT60" i="27" s="1"/>
  <c r="HN60" i="27"/>
  <c r="IA60" i="27" s="1"/>
  <c r="HM60" i="27"/>
  <c r="HZ60" i="27" s="1"/>
  <c r="HL60" i="27"/>
  <c r="HY60" i="27" s="1"/>
  <c r="JS60" i="27" s="1"/>
  <c r="HK60" i="27"/>
  <c r="HX60" i="27" s="1"/>
  <c r="HM44" i="15"/>
  <c r="FT152" i="27"/>
  <c r="HL11" i="15"/>
  <c r="FS119" i="27"/>
  <c r="HG35" i="15"/>
  <c r="FN143" i="27"/>
  <c r="HT16" i="15"/>
  <c r="GA124" i="27"/>
  <c r="HA12" i="15"/>
  <c r="FH120" i="27"/>
  <c r="HK24" i="15"/>
  <c r="FR132" i="27"/>
  <c r="GV34" i="15"/>
  <c r="FC142" i="27"/>
  <c r="HK35" i="15"/>
  <c r="FR143" i="27"/>
  <c r="HX24" i="15"/>
  <c r="GE132" i="27"/>
  <c r="HL35" i="15"/>
  <c r="FS143" i="27"/>
  <c r="HK18" i="15"/>
  <c r="FR126" i="27"/>
  <c r="HZ40" i="15"/>
  <c r="GG148" i="27"/>
  <c r="GY32" i="15"/>
  <c r="FF140" i="27"/>
  <c r="HQ18" i="15"/>
  <c r="FX126" i="27"/>
  <c r="HS27" i="15"/>
  <c r="FZ135" i="27"/>
  <c r="HG47" i="15"/>
  <c r="FN155" i="27"/>
  <c r="HQ39" i="15"/>
  <c r="FX147" i="27"/>
  <c r="HI16" i="15"/>
  <c r="FP124" i="27"/>
  <c r="HE21" i="15"/>
  <c r="FL129" i="27"/>
  <c r="HY24" i="15"/>
  <c r="GF132" i="27"/>
  <c r="HH13" i="15"/>
  <c r="FO121" i="27"/>
  <c r="GY38" i="15"/>
  <c r="FF146" i="27"/>
  <c r="HV40" i="15"/>
  <c r="GC148" i="27"/>
  <c r="DS76" i="27"/>
  <c r="DK76" i="27"/>
  <c r="DC76" i="27"/>
  <c r="CU76" i="27"/>
  <c r="CM76" i="27"/>
  <c r="CE76" i="27"/>
  <c r="DR76" i="27"/>
  <c r="DJ76" i="27"/>
  <c r="DB76" i="27"/>
  <c r="CT76" i="27"/>
  <c r="CL76" i="27"/>
  <c r="CD76" i="27"/>
  <c r="DX76" i="27"/>
  <c r="DP76" i="27"/>
  <c r="DH76" i="27"/>
  <c r="CZ76" i="27"/>
  <c r="CR76" i="27"/>
  <c r="CJ76" i="27"/>
  <c r="CB76" i="27"/>
  <c r="DN76" i="27"/>
  <c r="DA76" i="27"/>
  <c r="CO76" i="27"/>
  <c r="CA76" i="27"/>
  <c r="DY76" i="27"/>
  <c r="DM76" i="27"/>
  <c r="CY76" i="27"/>
  <c r="CN76" i="27"/>
  <c r="DW76" i="27"/>
  <c r="DL76" i="27"/>
  <c r="CX76" i="27"/>
  <c r="CK76" i="27"/>
  <c r="DV76" i="27"/>
  <c r="DI76" i="27"/>
  <c r="CW76" i="27"/>
  <c r="CI76" i="27"/>
  <c r="DU76" i="27"/>
  <c r="DG76" i="27"/>
  <c r="CV76" i="27"/>
  <c r="CH76" i="27"/>
  <c r="DT76" i="27"/>
  <c r="DF76" i="27"/>
  <c r="CS76" i="27"/>
  <c r="CG76" i="27"/>
  <c r="DQ76" i="27"/>
  <c r="DE76" i="27"/>
  <c r="CQ76" i="27"/>
  <c r="CF76" i="27"/>
  <c r="DO76" i="27"/>
  <c r="DD76" i="27"/>
  <c r="CP76" i="27"/>
  <c r="CC76" i="27"/>
  <c r="HK76" i="27"/>
  <c r="HJ76" i="27"/>
  <c r="HI76" i="27"/>
  <c r="HP76" i="27"/>
  <c r="HO76" i="27"/>
  <c r="HG76" i="27"/>
  <c r="HN76" i="27"/>
  <c r="HM76" i="27"/>
  <c r="HH76" i="27"/>
  <c r="HL76" i="27"/>
  <c r="BU76" i="27"/>
  <c r="BX76" i="27"/>
  <c r="BW76" i="27"/>
  <c r="BS76" i="27"/>
  <c r="BV76" i="27"/>
  <c r="BQ76" i="27"/>
  <c r="BR76" i="27"/>
  <c r="BT76" i="27"/>
  <c r="BP76" i="27"/>
  <c r="DY77" i="27"/>
  <c r="DQ77" i="27"/>
  <c r="DX77" i="27"/>
  <c r="DP77" i="27"/>
  <c r="DH77" i="27"/>
  <c r="CZ77" i="27"/>
  <c r="CR77" i="27"/>
  <c r="CJ77" i="27"/>
  <c r="CB77" i="27"/>
  <c r="DW77" i="27"/>
  <c r="DO77" i="27"/>
  <c r="DG77" i="27"/>
  <c r="CY77" i="27"/>
  <c r="CQ77" i="27"/>
  <c r="CI77" i="27"/>
  <c r="CA77" i="27"/>
  <c r="DU77" i="27"/>
  <c r="DM77" i="27"/>
  <c r="DE77" i="27"/>
  <c r="CW77" i="27"/>
  <c r="CO77" i="27"/>
  <c r="CG77" i="27"/>
  <c r="DN77" i="27"/>
  <c r="DB77" i="27"/>
  <c r="CN77" i="27"/>
  <c r="CC77" i="27"/>
  <c r="DL77" i="27"/>
  <c r="DA77" i="27"/>
  <c r="CM77" i="27"/>
  <c r="DK77" i="27"/>
  <c r="CX77" i="27"/>
  <c r="CL77" i="27"/>
  <c r="DJ77" i="27"/>
  <c r="CV77" i="27"/>
  <c r="CK77" i="27"/>
  <c r="DV77" i="27"/>
  <c r="DI77" i="27"/>
  <c r="CU77" i="27"/>
  <c r="CH77" i="27"/>
  <c r="DT77" i="27"/>
  <c r="DF77" i="27"/>
  <c r="CT77" i="27"/>
  <c r="CF77" i="27"/>
  <c r="DS77" i="27"/>
  <c r="DD77" i="27"/>
  <c r="CS77" i="27"/>
  <c r="CE77" i="27"/>
  <c r="DR77" i="27"/>
  <c r="DC77" i="27"/>
  <c r="CP77" i="27"/>
  <c r="CD77" i="27"/>
  <c r="HI77" i="27"/>
  <c r="HP77" i="27"/>
  <c r="HH77" i="27"/>
  <c r="HO77" i="27"/>
  <c r="HG77" i="27"/>
  <c r="HN77" i="27"/>
  <c r="HM77" i="27"/>
  <c r="HL77" i="27"/>
  <c r="HK77" i="27"/>
  <c r="HJ77" i="27"/>
  <c r="BV77" i="27"/>
  <c r="BX77" i="27"/>
  <c r="BR77" i="27"/>
  <c r="BU77" i="27"/>
  <c r="BW77" i="27"/>
  <c r="BP77" i="27"/>
  <c r="BT77" i="27"/>
  <c r="BQ77" i="27"/>
  <c r="BS77" i="27"/>
  <c r="HN35" i="15"/>
  <c r="FU143" i="27"/>
  <c r="HN45" i="15"/>
  <c r="FU153" i="27"/>
  <c r="GT27" i="15"/>
  <c r="FA135" i="27"/>
  <c r="HV46" i="15"/>
  <c r="GC154" i="27"/>
  <c r="HM46" i="15"/>
  <c r="FT154" i="27"/>
  <c r="HW35" i="15"/>
  <c r="GD143" i="27"/>
  <c r="HQ24" i="15"/>
  <c r="FX132" i="27"/>
  <c r="IB34" i="15"/>
  <c r="GI142" i="27"/>
  <c r="HH12" i="15"/>
  <c r="FO120" i="27"/>
  <c r="HA34" i="15"/>
  <c r="FH142" i="27"/>
  <c r="HG27" i="15"/>
  <c r="FN135" i="27"/>
  <c r="IG25" i="15"/>
  <c r="GN133" i="27"/>
  <c r="HF22" i="15"/>
  <c r="FM130" i="27"/>
  <c r="GZ44" i="15"/>
  <c r="FG152" i="27"/>
  <c r="HA46" i="15"/>
  <c r="FH154" i="27"/>
  <c r="HG21" i="15"/>
  <c r="FN129" i="27"/>
  <c r="HV22" i="15"/>
  <c r="GC130" i="27"/>
  <c r="GV13" i="15"/>
  <c r="FC121" i="27"/>
  <c r="IB22" i="15"/>
  <c r="GI130" i="27"/>
  <c r="HN33" i="15"/>
  <c r="FU141" i="27"/>
  <c r="HP39" i="15"/>
  <c r="FW147" i="27"/>
  <c r="HO16" i="15"/>
  <c r="FV124" i="27"/>
  <c r="HC34" i="15"/>
  <c r="FJ142" i="27"/>
  <c r="GT45" i="15"/>
  <c r="FA153" i="27"/>
  <c r="IF27" i="15"/>
  <c r="GM135" i="27"/>
  <c r="HF34" i="15"/>
  <c r="FM142" i="27"/>
  <c r="HZ21" i="15"/>
  <c r="GG129" i="27"/>
  <c r="IA40" i="15"/>
  <c r="GH148" i="27"/>
  <c r="HO24" i="15"/>
  <c r="FV132" i="27"/>
  <c r="GV22" i="15"/>
  <c r="FC130" i="27"/>
  <c r="HX11" i="15"/>
  <c r="GE119" i="27"/>
  <c r="HI35" i="15"/>
  <c r="FP143" i="27"/>
  <c r="IF16" i="15"/>
  <c r="GM124" i="27"/>
  <c r="HM12" i="15"/>
  <c r="FT120" i="27"/>
  <c r="IF24" i="15"/>
  <c r="GM132" i="27"/>
  <c r="HA15" i="15"/>
  <c r="FH123" i="27"/>
  <c r="HM34" i="15"/>
  <c r="FT142" i="27"/>
  <c r="HV21" i="15"/>
  <c r="GC129" i="27"/>
  <c r="HK38" i="15"/>
  <c r="FR146" i="27"/>
  <c r="HC40" i="15"/>
  <c r="FJ148" i="27"/>
  <c r="IB32" i="15"/>
  <c r="GI140" i="27"/>
  <c r="HQ15" i="15"/>
  <c r="FX123" i="27"/>
  <c r="HD22" i="15"/>
  <c r="FK130" i="27"/>
  <c r="HI34" i="15"/>
  <c r="FP142" i="27"/>
  <c r="HL21" i="15"/>
  <c r="FS129" i="27"/>
  <c r="HN13" i="15"/>
  <c r="FU121" i="27"/>
  <c r="HJ13" i="15"/>
  <c r="FQ121" i="27"/>
  <c r="HN40" i="15"/>
  <c r="FU148" i="27"/>
  <c r="HK21" i="15"/>
  <c r="FR129" i="27"/>
  <c r="HG24" i="15"/>
  <c r="FN132" i="27"/>
  <c r="HK40" i="15"/>
  <c r="FR148" i="27"/>
  <c r="HS39" i="15"/>
  <c r="FZ147" i="27"/>
  <c r="HR11" i="15"/>
  <c r="FY119" i="27"/>
  <c r="IA11" i="15"/>
  <c r="GH119" i="27"/>
  <c r="HQ14" i="15"/>
  <c r="FX122" i="27"/>
  <c r="HT72" i="26"/>
  <c r="HD50" i="26"/>
  <c r="IB55" i="26"/>
  <c r="HG55" i="26"/>
  <c r="GT64" i="26"/>
  <c r="HR73" i="26"/>
  <c r="HP49" i="26"/>
  <c r="HM61" i="26"/>
  <c r="GX61" i="26"/>
  <c r="GT68" i="26"/>
  <c r="GZ75" i="26"/>
  <c r="HI53" i="26"/>
  <c r="HT57" i="26"/>
  <c r="GP57" i="26"/>
  <c r="GY69" i="26"/>
  <c r="HM76" i="26"/>
  <c r="HT56" i="26"/>
  <c r="HB54" i="26"/>
  <c r="HS54" i="26"/>
  <c r="HG67" i="26"/>
  <c r="HU52" i="26"/>
  <c r="GY62" i="26"/>
  <c r="HZ66" i="26"/>
  <c r="HI66" i="26"/>
  <c r="HC58" i="26"/>
  <c r="HQ65" i="26"/>
  <c r="GX71" i="26"/>
  <c r="HV48" i="26"/>
  <c r="HI48" i="26"/>
  <c r="HL59" i="26"/>
  <c r="HO60" i="26"/>
  <c r="HU74" i="26"/>
  <c r="GR51" i="26"/>
  <c r="HD51" i="26"/>
  <c r="HO63" i="26"/>
  <c r="HE70" i="26"/>
  <c r="HL72" i="26"/>
  <c r="HN50" i="26"/>
  <c r="GT50" i="26"/>
  <c r="HW55" i="26"/>
  <c r="IB64" i="26"/>
  <c r="GV73" i="26"/>
  <c r="IB49" i="26"/>
  <c r="GZ49" i="26"/>
  <c r="HQ61" i="26"/>
  <c r="GP68" i="26"/>
  <c r="HE75" i="26"/>
  <c r="GR49" i="26"/>
  <c r="GU61" i="26"/>
  <c r="HV68" i="26"/>
  <c r="HN75" i="26"/>
  <c r="HU265" i="27"/>
  <c r="HW265" i="27"/>
  <c r="HK265" i="27"/>
  <c r="HR265" i="27"/>
  <c r="JA265" i="27"/>
  <c r="HY265" i="27"/>
  <c r="II265" i="27"/>
  <c r="ID265" i="27"/>
  <c r="IV265" i="27"/>
  <c r="HT265" i="27"/>
  <c r="IN265" i="27"/>
  <c r="HO265" i="27"/>
  <c r="IW265" i="27"/>
  <c r="HP265" i="27"/>
  <c r="IY265" i="27"/>
  <c r="HZ265" i="27"/>
  <c r="IE265" i="27"/>
  <c r="HC265" i="27"/>
  <c r="HN265" i="27"/>
  <c r="HX265" i="27"/>
  <c r="HF265" i="27"/>
  <c r="JE265" i="27"/>
  <c r="IK265" i="27"/>
  <c r="II365" i="27"/>
  <c r="JF365" i="27"/>
  <c r="HX365" i="27"/>
  <c r="HM365" i="27"/>
  <c r="DO265" i="27"/>
  <c r="DY265" i="27"/>
  <c r="MN266" i="27"/>
  <c r="FE265" i="27" s="1"/>
  <c r="KB265" i="27" s="1"/>
  <c r="DJ265" i="27"/>
  <c r="EF265" i="27"/>
  <c r="OD266" i="27"/>
  <c r="GU265" i="27" s="1"/>
  <c r="LR265" i="27" s="1"/>
  <c r="NU266" i="27"/>
  <c r="GL265" i="27" s="1"/>
  <c r="LI265" i="27" s="1"/>
  <c r="MQ266" i="27"/>
  <c r="FH265" i="27" s="1"/>
  <c r="KE265" i="27" s="1"/>
  <c r="EH265" i="27"/>
  <c r="DP265" i="27"/>
  <c r="DC265" i="27"/>
  <c r="CL265" i="27"/>
  <c r="NQ266" i="27"/>
  <c r="GH265" i="27" s="1"/>
  <c r="LE265" i="27" s="1"/>
  <c r="NI266" i="27"/>
  <c r="FZ265" i="27" s="1"/>
  <c r="KW265" i="27" s="1"/>
  <c r="OC266" i="27"/>
  <c r="GT265" i="27" s="1"/>
  <c r="LQ265" i="27" s="1"/>
  <c r="DI265" i="27"/>
  <c r="NY266" i="27"/>
  <c r="GP265" i="27" s="1"/>
  <c r="LM265" i="27" s="1"/>
  <c r="DW265" i="27"/>
  <c r="EG265" i="27"/>
  <c r="MV266" i="27"/>
  <c r="FM265" i="27" s="1"/>
  <c r="KJ265" i="27" s="1"/>
  <c r="DT265" i="27"/>
  <c r="LZ266" i="27"/>
  <c r="EQ265" i="27" s="1"/>
  <c r="JN265" i="27" s="1"/>
  <c r="CT265" i="27"/>
  <c r="OF266" i="27"/>
  <c r="GW265" i="27" s="1"/>
  <c r="LT265" i="27" s="1"/>
  <c r="NA266" i="27"/>
  <c r="FR265" i="27" s="1"/>
  <c r="KO265" i="27" s="1"/>
  <c r="MG266" i="27"/>
  <c r="EX265" i="27" s="1"/>
  <c r="JU265" i="27" s="1"/>
  <c r="EI265" i="27"/>
  <c r="DR265" i="27"/>
  <c r="DD265" i="27"/>
  <c r="OA266" i="27"/>
  <c r="GR265" i="27" s="1"/>
  <c r="LO265" i="27" s="1"/>
  <c r="NS266" i="27"/>
  <c r="GJ265" i="27" s="1"/>
  <c r="LG265" i="27" s="1"/>
  <c r="EL265" i="27"/>
  <c r="BO266" i="27"/>
  <c r="EE265" i="27"/>
  <c r="CM265" i="27"/>
  <c r="ND266" i="27"/>
  <c r="FU265" i="27" s="1"/>
  <c r="KR265" i="27" s="1"/>
  <c r="ED265" i="27"/>
  <c r="MH266" i="27"/>
  <c r="EY265" i="27" s="1"/>
  <c r="JV265" i="27" s="1"/>
  <c r="DL265" i="27"/>
  <c r="CF265" i="27"/>
  <c r="NK266" i="27"/>
  <c r="GB265" i="27" s="1"/>
  <c r="KY265" i="27" s="1"/>
  <c r="MR266" i="27"/>
  <c r="FI265" i="27" s="1"/>
  <c r="KF265" i="27" s="1"/>
  <c r="MI266" i="27"/>
  <c r="EZ265" i="27" s="1"/>
  <c r="JW265" i="27" s="1"/>
  <c r="EJ265" i="27"/>
  <c r="DV265" i="27"/>
  <c r="CR265" i="27"/>
  <c r="OE266" i="27"/>
  <c r="GV265" i="27" s="1"/>
  <c r="LS265" i="27" s="1"/>
  <c r="MB266" i="27"/>
  <c r="ES265" i="27" s="1"/>
  <c r="JP265" i="27" s="1"/>
  <c r="EC265" i="27"/>
  <c r="MU266" i="27"/>
  <c r="FL265" i="27" s="1"/>
  <c r="KI265" i="27" s="1"/>
  <c r="CK265" i="27"/>
  <c r="CW265" i="27"/>
  <c r="NL266" i="27"/>
  <c r="GC265" i="27" s="1"/>
  <c r="KZ265" i="27" s="1"/>
  <c r="CE265" i="27"/>
  <c r="MP266" i="27"/>
  <c r="FG265" i="27" s="1"/>
  <c r="KD265" i="27" s="1"/>
  <c r="EA265" i="27"/>
  <c r="CU265" i="27"/>
  <c r="NW266" i="27"/>
  <c r="GN265" i="27" s="1"/>
  <c r="LK265" i="27" s="1"/>
  <c r="NB266" i="27"/>
  <c r="FS265" i="27" s="1"/>
  <c r="KP265" i="27" s="1"/>
  <c r="MS266" i="27"/>
  <c r="FJ265" i="27" s="1"/>
  <c r="KG265" i="27" s="1"/>
  <c r="MJ266" i="27"/>
  <c r="FA265" i="27" s="1"/>
  <c r="JX265" i="27" s="1"/>
  <c r="EK265" i="27"/>
  <c r="DF265" i="27"/>
  <c r="CP265" i="27"/>
  <c r="MW266" i="27"/>
  <c r="FN265" i="27" s="1"/>
  <c r="KK265" i="27" s="1"/>
  <c r="CY265" i="27"/>
  <c r="DK265" i="27"/>
  <c r="CV265" i="27"/>
  <c r="CH265" i="27"/>
  <c r="MM266" i="27"/>
  <c r="FD265" i="27" s="1"/>
  <c r="KA265" i="27" s="1"/>
  <c r="CI265" i="27"/>
  <c r="CS265" i="27"/>
  <c r="DH265" i="27"/>
  <c r="NT266" i="27"/>
  <c r="GK265" i="27" s="1"/>
  <c r="LH265" i="27" s="1"/>
  <c r="CO265" i="27"/>
  <c r="MX266" i="27"/>
  <c r="FO265" i="27" s="1"/>
  <c r="KL265" i="27" s="1"/>
  <c r="MD266" i="27"/>
  <c r="EU265" i="27" s="1"/>
  <c r="JR265" i="27" s="1"/>
  <c r="DM265" i="27"/>
  <c r="OG266" i="27"/>
  <c r="GX265" i="27" s="1"/>
  <c r="LU265" i="27" s="1"/>
  <c r="NM266" i="27"/>
  <c r="GD265" i="27" s="1"/>
  <c r="LA265" i="27" s="1"/>
  <c r="NC266" i="27"/>
  <c r="FT265" i="27" s="1"/>
  <c r="KQ265" i="27" s="1"/>
  <c r="MT266" i="27"/>
  <c r="FK265" i="27" s="1"/>
  <c r="KH265" i="27" s="1"/>
  <c r="MA266" i="27"/>
  <c r="ER265" i="27" s="1"/>
  <c r="JO265" i="27" s="1"/>
  <c r="DZ265" i="27"/>
  <c r="NH266" i="27"/>
  <c r="FY265" i="27" s="1"/>
  <c r="KV265" i="27" s="1"/>
  <c r="ML266" i="27"/>
  <c r="FC265" i="27" s="1"/>
  <c r="JZ265" i="27" s="1"/>
  <c r="NN266" i="27"/>
  <c r="GE265" i="27" s="1"/>
  <c r="LB265" i="27" s="1"/>
  <c r="NR266" i="27"/>
  <c r="GI265" i="27" s="1"/>
  <c r="LF265" i="27" s="1"/>
  <c r="CQ265" i="27"/>
  <c r="DA265" i="27"/>
  <c r="DS265" i="27"/>
  <c r="OB266" i="27"/>
  <c r="GS265" i="27" s="1"/>
  <c r="LP265" i="27" s="1"/>
  <c r="CZ265" i="27"/>
  <c r="NF266" i="27"/>
  <c r="FW265" i="27" s="1"/>
  <c r="KT265" i="27" s="1"/>
  <c r="MO266" i="27"/>
  <c r="FF265" i="27" s="1"/>
  <c r="KC265" i="27" s="1"/>
  <c r="EB265" i="27"/>
  <c r="CG265" i="27"/>
  <c r="NX266" i="27"/>
  <c r="GO265" i="27" s="1"/>
  <c r="LL265" i="27" s="1"/>
  <c r="NO266" i="27"/>
  <c r="GF265" i="27" s="1"/>
  <c r="LC265" i="27" s="1"/>
  <c r="NE266" i="27"/>
  <c r="FV265" i="27" s="1"/>
  <c r="KS265" i="27" s="1"/>
  <c r="MK266" i="27"/>
  <c r="FB265" i="27" s="1"/>
  <c r="JY265" i="27" s="1"/>
  <c r="MC266" i="27"/>
  <c r="ET265" i="27" s="1"/>
  <c r="JQ265" i="27" s="1"/>
  <c r="DE265" i="27"/>
  <c r="CN265" i="27"/>
  <c r="DG265" i="27"/>
  <c r="DQ265" i="27"/>
  <c r="MF266" i="27"/>
  <c r="EW265" i="27" s="1"/>
  <c r="JT265" i="27" s="1"/>
  <c r="CX265" i="27"/>
  <c r="DU265" i="27"/>
  <c r="NV266" i="27"/>
  <c r="GM265" i="27" s="1"/>
  <c r="LJ265" i="27" s="1"/>
  <c r="NJ266" i="27"/>
  <c r="GA265" i="27" s="1"/>
  <c r="KX265" i="27" s="1"/>
  <c r="ME266" i="27"/>
  <c r="EV265" i="27" s="1"/>
  <c r="JS265" i="27" s="1"/>
  <c r="DN265" i="27"/>
  <c r="DB265" i="27"/>
  <c r="CJ265" i="27"/>
  <c r="NZ266" i="27"/>
  <c r="GQ265" i="27" s="1"/>
  <c r="LN265" i="27" s="1"/>
  <c r="NG266" i="27"/>
  <c r="FX265" i="27" s="1"/>
  <c r="KU265" i="27" s="1"/>
  <c r="MY266" i="27"/>
  <c r="FP265" i="27" s="1"/>
  <c r="KM265" i="27" s="1"/>
  <c r="DX265" i="27"/>
  <c r="MZ266" i="27"/>
  <c r="FQ265" i="27" s="1"/>
  <c r="KN265" i="27" s="1"/>
  <c r="NP266" i="27"/>
  <c r="GG265" i="27" s="1"/>
  <c r="LD265" i="27" s="1"/>
  <c r="BT266" i="27"/>
  <c r="BX266" i="27"/>
  <c r="BW266" i="27" s="1"/>
  <c r="BP266" i="27" s="1"/>
  <c r="BQ266" i="27"/>
  <c r="BV267" i="27"/>
  <c r="BG268" i="27"/>
  <c r="BR267" i="27"/>
  <c r="IM265" i="27"/>
  <c r="HZ365" i="27"/>
  <c r="HO365" i="27"/>
  <c r="IV365" i="27"/>
  <c r="HW365" i="27"/>
  <c r="IZ365" i="27"/>
  <c r="HS365" i="27"/>
  <c r="JE365" i="27"/>
  <c r="IT365" i="27"/>
  <c r="IJ365" i="27"/>
  <c r="JO365" i="27"/>
  <c r="JD365" i="27"/>
  <c r="IK365" i="27"/>
  <c r="HL365" i="27"/>
  <c r="JL365" i="27"/>
  <c r="IP365" i="27"/>
  <c r="HH365" i="27"/>
  <c r="IW365" i="27"/>
  <c r="IL365" i="27"/>
  <c r="IA365" i="27"/>
  <c r="JA365" i="27"/>
  <c r="IE365" i="27"/>
  <c r="JH365" i="27"/>
  <c r="IO365" i="27"/>
  <c r="ID365" i="27"/>
  <c r="HP365" i="27"/>
  <c r="IQ365" i="27"/>
  <c r="HT365" i="27"/>
  <c r="IX365" i="27"/>
  <c r="IG365" i="27"/>
  <c r="HV365" i="27"/>
  <c r="JN365" i="27"/>
  <c r="IF365" i="27"/>
  <c r="HJ365" i="27"/>
  <c r="JI365" i="27"/>
  <c r="IM365" i="27"/>
  <c r="HY365" i="27"/>
  <c r="HN365" i="27"/>
  <c r="IS365" i="27"/>
  <c r="JC365" i="27"/>
  <c r="HU365" i="27"/>
  <c r="IY365" i="27"/>
  <c r="IB365" i="27"/>
  <c r="HQ365" i="27"/>
  <c r="BW367" i="27"/>
  <c r="BL368" i="27"/>
  <c r="CA367" i="27"/>
  <c r="IR365" i="27"/>
  <c r="HK365" i="27"/>
  <c r="IN365" i="27"/>
  <c r="HR365" i="27"/>
  <c r="HI365" i="27"/>
  <c r="JJ365" i="27"/>
  <c r="CJ365" i="27"/>
  <c r="CR365" i="27"/>
  <c r="CZ365" i="27"/>
  <c r="DH365" i="27"/>
  <c r="DP365" i="27"/>
  <c r="DX365" i="27"/>
  <c r="EF365" i="27"/>
  <c r="EN365" i="27"/>
  <c r="CM365" i="27"/>
  <c r="CU365" i="27"/>
  <c r="DC365" i="27"/>
  <c r="DK365" i="27"/>
  <c r="DS365" i="27"/>
  <c r="EA365" i="27"/>
  <c r="EI365" i="27"/>
  <c r="EQ365" i="27"/>
  <c r="CT365" i="27"/>
  <c r="DE365" i="27"/>
  <c r="DO365" i="27"/>
  <c r="DZ365" i="27"/>
  <c r="EK365" i="27"/>
  <c r="CL365" i="27"/>
  <c r="CW365" i="27"/>
  <c r="DG365" i="27"/>
  <c r="DR365" i="27"/>
  <c r="EC365" i="27"/>
  <c r="EM365" i="27"/>
  <c r="MJ366" i="27"/>
  <c r="FA365" i="27" s="1"/>
  <c r="JX365" i="27" s="1"/>
  <c r="MR366" i="27"/>
  <c r="FI365" i="27" s="1"/>
  <c r="KF365" i="27" s="1"/>
  <c r="MZ366" i="27"/>
  <c r="FQ365" i="27" s="1"/>
  <c r="KN365" i="27" s="1"/>
  <c r="NH366" i="27"/>
  <c r="FY365" i="27" s="1"/>
  <c r="KV365" i="27" s="1"/>
  <c r="NP366" i="27"/>
  <c r="GG365" i="27" s="1"/>
  <c r="LD365" i="27" s="1"/>
  <c r="NX366" i="27"/>
  <c r="GO365" i="27" s="1"/>
  <c r="LL365" i="27" s="1"/>
  <c r="OF366" i="27"/>
  <c r="GW365" i="27" s="1"/>
  <c r="LT365" i="27" s="1"/>
  <c r="CQ365" i="27"/>
  <c r="DB365" i="27"/>
  <c r="DM365" i="27"/>
  <c r="DW365" i="27"/>
  <c r="EH365" i="27"/>
  <c r="MF366" i="27"/>
  <c r="EW365" i="27" s="1"/>
  <c r="JT365" i="27" s="1"/>
  <c r="MN366" i="27"/>
  <c r="FE365" i="27" s="1"/>
  <c r="KB365" i="27" s="1"/>
  <c r="MV366" i="27"/>
  <c r="FM365" i="27" s="1"/>
  <c r="KJ365" i="27" s="1"/>
  <c r="ND366" i="27"/>
  <c r="FU365" i="27" s="1"/>
  <c r="KR365" i="27" s="1"/>
  <c r="NL366" i="27"/>
  <c r="GC365" i="27" s="1"/>
  <c r="KZ365" i="27" s="1"/>
  <c r="NT366" i="27"/>
  <c r="GK365" i="27" s="1"/>
  <c r="LH365" i="27" s="1"/>
  <c r="OB366" i="27"/>
  <c r="GS365" i="27" s="1"/>
  <c r="LP365" i="27" s="1"/>
  <c r="OJ366" i="27"/>
  <c r="HA365" i="27" s="1"/>
  <c r="LX365" i="27" s="1"/>
  <c r="CP365" i="27"/>
  <c r="DI365" i="27"/>
  <c r="DY365" i="27"/>
  <c r="EP365" i="27"/>
  <c r="MO366" i="27"/>
  <c r="FF365" i="27" s="1"/>
  <c r="KC365" i="27" s="1"/>
  <c r="MY366" i="27"/>
  <c r="FP365" i="27" s="1"/>
  <c r="KM365" i="27" s="1"/>
  <c r="NJ366" i="27"/>
  <c r="GA365" i="27" s="1"/>
  <c r="KX365" i="27" s="1"/>
  <c r="NU366" i="27"/>
  <c r="GL365" i="27" s="1"/>
  <c r="LI365" i="27" s="1"/>
  <c r="OE366" i="27"/>
  <c r="GV365" i="27" s="1"/>
  <c r="LS365" i="27" s="1"/>
  <c r="CS365" i="27"/>
  <c r="DJ365" i="27"/>
  <c r="EB365" i="27"/>
  <c r="CV365" i="27"/>
  <c r="DL365" i="27"/>
  <c r="ED365" i="27"/>
  <c r="MG366" i="27"/>
  <c r="EX365" i="27" s="1"/>
  <c r="JU365" i="27" s="1"/>
  <c r="MQ366" i="27"/>
  <c r="NB366" i="27"/>
  <c r="FS365" i="27" s="1"/>
  <c r="KP365" i="27" s="1"/>
  <c r="NM366" i="27"/>
  <c r="GD365" i="27" s="1"/>
  <c r="LA365" i="27" s="1"/>
  <c r="NW366" i="27"/>
  <c r="GN365" i="27" s="1"/>
  <c r="LK365" i="27" s="1"/>
  <c r="OH366" i="27"/>
  <c r="GY365" i="27" s="1"/>
  <c r="LV365" i="27" s="1"/>
  <c r="CY365" i="27"/>
  <c r="DQ365" i="27"/>
  <c r="EG365" i="27"/>
  <c r="CK365" i="27"/>
  <c r="DT365" i="27"/>
  <c r="MS366" i="27"/>
  <c r="FJ365" i="27" s="1"/>
  <c r="KG365" i="27" s="1"/>
  <c r="NF366" i="27"/>
  <c r="FW365" i="27" s="1"/>
  <c r="KT365" i="27" s="1"/>
  <c r="NS366" i="27"/>
  <c r="GJ365" i="27" s="1"/>
  <c r="LG365" i="27" s="1"/>
  <c r="OI366" i="27"/>
  <c r="GZ365" i="27" s="1"/>
  <c r="LW365" i="27" s="1"/>
  <c r="CN365" i="27"/>
  <c r="DU365" i="27"/>
  <c r="ME366" i="27"/>
  <c r="EV365" i="27" s="1"/>
  <c r="JS365" i="27" s="1"/>
  <c r="MT366" i="27"/>
  <c r="FK365" i="27" s="1"/>
  <c r="KH365" i="27" s="1"/>
  <c r="NG366" i="27"/>
  <c r="FX365" i="27" s="1"/>
  <c r="KU365" i="27" s="1"/>
  <c r="NV366" i="27"/>
  <c r="GM365" i="27" s="1"/>
  <c r="LJ365" i="27" s="1"/>
  <c r="OK366" i="27"/>
  <c r="HB365" i="27" s="1"/>
  <c r="LY365" i="27" s="1"/>
  <c r="CO365" i="27"/>
  <c r="DV365" i="27"/>
  <c r="MH366" i="27"/>
  <c r="EY365" i="27" s="1"/>
  <c r="JV365" i="27" s="1"/>
  <c r="MU366" i="27"/>
  <c r="FL365" i="27" s="1"/>
  <c r="KI365" i="27" s="1"/>
  <c r="NI366" i="27"/>
  <c r="FZ365" i="27" s="1"/>
  <c r="KW365" i="27" s="1"/>
  <c r="NY366" i="27"/>
  <c r="GP365" i="27" s="1"/>
  <c r="LM365" i="27" s="1"/>
  <c r="OL366" i="27"/>
  <c r="HC365" i="27" s="1"/>
  <c r="LZ365" i="27" s="1"/>
  <c r="CX365" i="27"/>
  <c r="EE365" i="27"/>
  <c r="MI366" i="27"/>
  <c r="EZ365" i="27" s="1"/>
  <c r="JW365" i="27" s="1"/>
  <c r="MW366" i="27"/>
  <c r="FN365" i="27" s="1"/>
  <c r="KK365" i="27" s="1"/>
  <c r="NK366" i="27"/>
  <c r="GB365" i="27" s="1"/>
  <c r="KY365" i="27" s="1"/>
  <c r="NZ366" i="27"/>
  <c r="GQ365" i="27" s="1"/>
  <c r="LN365" i="27" s="1"/>
  <c r="DA365" i="27"/>
  <c r="EJ365" i="27"/>
  <c r="MK366" i="27"/>
  <c r="FB365" i="27" s="1"/>
  <c r="JY365" i="27" s="1"/>
  <c r="MX366" i="27"/>
  <c r="FO365" i="27" s="1"/>
  <c r="KL365" i="27" s="1"/>
  <c r="NN366" i="27"/>
  <c r="GE365" i="27" s="1"/>
  <c r="LB365" i="27" s="1"/>
  <c r="OA366" i="27"/>
  <c r="GR365" i="27" s="1"/>
  <c r="LO365" i="27" s="1"/>
  <c r="DD365" i="27"/>
  <c r="EL365" i="27"/>
  <c r="ML366" i="27"/>
  <c r="FC365" i="27" s="1"/>
  <c r="JZ365" i="27" s="1"/>
  <c r="NA366" i="27"/>
  <c r="FR365" i="27" s="1"/>
  <c r="KO365" i="27" s="1"/>
  <c r="NO366" i="27"/>
  <c r="GF365" i="27" s="1"/>
  <c r="LC365" i="27" s="1"/>
  <c r="OC366" i="27"/>
  <c r="GT365" i="27" s="1"/>
  <c r="LQ365" i="27" s="1"/>
  <c r="DN365" i="27"/>
  <c r="MP366" i="27"/>
  <c r="FG365" i="27" s="1"/>
  <c r="KD365" i="27" s="1"/>
  <c r="NE366" i="27"/>
  <c r="FV365" i="27" s="1"/>
  <c r="KS365" i="27" s="1"/>
  <c r="NR366" i="27"/>
  <c r="GI365" i="27" s="1"/>
  <c r="LF365" i="27" s="1"/>
  <c r="OG366" i="27"/>
  <c r="GX365" i="27" s="1"/>
  <c r="LU365" i="27" s="1"/>
  <c r="MM366" i="27"/>
  <c r="FD365" i="27" s="1"/>
  <c r="KA365" i="27" s="1"/>
  <c r="NC366" i="27"/>
  <c r="FT365" i="27" s="1"/>
  <c r="KQ365" i="27" s="1"/>
  <c r="NQ366" i="27"/>
  <c r="GH365" i="27" s="1"/>
  <c r="LE365" i="27" s="1"/>
  <c r="EO365" i="27"/>
  <c r="DF365" i="27"/>
  <c r="OD366" i="27"/>
  <c r="GU365" i="27" s="1"/>
  <c r="LR365" i="27" s="1"/>
  <c r="IU365" i="27"/>
  <c r="JG365" i="27"/>
  <c r="IH365" i="27"/>
  <c r="JK365" i="27"/>
  <c r="IC365" i="27"/>
  <c r="JM365" i="27"/>
  <c r="JB365" i="27"/>
  <c r="FH365" i="27"/>
  <c r="KE365" i="27" s="1"/>
  <c r="BV366" i="27"/>
  <c r="BY366" i="27"/>
  <c r="CC366" i="27"/>
  <c r="CB366" i="27" s="1"/>
  <c r="HW27" i="27"/>
  <c r="JQ27" i="27" s="1"/>
  <c r="HR57" i="15"/>
  <c r="HV73" i="15"/>
  <c r="GX71" i="15"/>
  <c r="HX65" i="15"/>
  <c r="IG66" i="15"/>
  <c r="HX52" i="15"/>
  <c r="HV69" i="15"/>
  <c r="HV27" i="27"/>
  <c r="JP27" i="27" s="1"/>
  <c r="HP65" i="15"/>
  <c r="HQ74" i="15"/>
  <c r="HB65" i="15"/>
  <c r="IF56" i="15"/>
  <c r="HQ55" i="15"/>
  <c r="HP73" i="15"/>
  <c r="HZ27" i="27"/>
  <c r="JT27" i="27" s="1"/>
  <c r="HX27" i="27"/>
  <c r="JR27" i="27" s="1"/>
  <c r="IA27" i="27"/>
  <c r="JU27" i="27" s="1"/>
  <c r="HY27" i="27"/>
  <c r="JS27" i="27" s="1"/>
  <c r="HX49" i="15"/>
  <c r="IF51" i="15"/>
  <c r="HC55" i="15"/>
  <c r="HJ52" i="15"/>
  <c r="HT27" i="27"/>
  <c r="JN27" i="27" s="1"/>
  <c r="JG64" i="27"/>
  <c r="JE64" i="27"/>
  <c r="IB27" i="27"/>
  <c r="JV27" i="27" s="1"/>
  <c r="HW75" i="15"/>
  <c r="ID51" i="15"/>
  <c r="HX50" i="15"/>
  <c r="HY50" i="15"/>
  <c r="HE66" i="15"/>
  <c r="HE63" i="15"/>
  <c r="HU27" i="27"/>
  <c r="JO27" i="27" s="1"/>
  <c r="HF64" i="26"/>
  <c r="HW64" i="26"/>
  <c r="HQ73" i="26"/>
  <c r="GU49" i="26"/>
  <c r="GW61" i="26"/>
  <c r="HT68" i="26"/>
  <c r="HN68" i="26"/>
  <c r="BE29" i="27"/>
  <c r="BC29" i="27"/>
  <c r="BB29" i="27" s="1"/>
  <c r="BG29" i="27" s="1"/>
  <c r="JA63" i="27"/>
  <c r="IC27" i="27"/>
  <c r="JW27" i="27" s="1"/>
  <c r="JC28" i="27"/>
  <c r="JJ28" i="27"/>
  <c r="JB28" i="27"/>
  <c r="JI28" i="27"/>
  <c r="JH28" i="27"/>
  <c r="JG28" i="27"/>
  <c r="JF28" i="27"/>
  <c r="JE28" i="27"/>
  <c r="JD28" i="27"/>
  <c r="BD30" i="27"/>
  <c r="GY75" i="26"/>
  <c r="HZ53" i="26"/>
  <c r="GW57" i="26"/>
  <c r="HD69" i="26"/>
  <c r="HY76" i="26"/>
  <c r="HD76" i="26"/>
  <c r="HH56" i="26"/>
  <c r="HC54" i="26"/>
  <c r="HB67" i="26"/>
  <c r="HJ52" i="26"/>
  <c r="IA52" i="26"/>
  <c r="GT62" i="26"/>
  <c r="GP66" i="26"/>
  <c r="HV58" i="26"/>
  <c r="HH65" i="26"/>
  <c r="HR65" i="26"/>
  <c r="GT71" i="26"/>
  <c r="HC48" i="26"/>
  <c r="HR59" i="26"/>
  <c r="HS60" i="26"/>
  <c r="HV60" i="26"/>
  <c r="HM74" i="26"/>
  <c r="HZ51" i="26"/>
  <c r="GR63" i="26"/>
  <c r="GZ70" i="26"/>
  <c r="IC70" i="26"/>
  <c r="HZ72" i="26"/>
  <c r="HZ50" i="26"/>
  <c r="HQ55" i="26"/>
  <c r="GX64" i="26"/>
  <c r="HU64" i="26"/>
  <c r="HA73" i="26"/>
  <c r="HZ49" i="26"/>
  <c r="IB61" i="26"/>
  <c r="HL68" i="26"/>
  <c r="HM68" i="26"/>
  <c r="HZ75" i="26"/>
  <c r="HO53" i="26"/>
  <c r="IA57" i="26"/>
  <c r="GV69" i="26"/>
  <c r="HQ76" i="26"/>
  <c r="HB76" i="26"/>
  <c r="HZ56" i="26"/>
  <c r="IA54" i="26"/>
  <c r="GT67" i="26"/>
  <c r="HB52" i="26"/>
  <c r="HY52" i="26"/>
  <c r="IC62" i="26"/>
  <c r="IB66" i="26"/>
  <c r="HN58" i="26"/>
  <c r="GZ65" i="26"/>
  <c r="HG65" i="26"/>
  <c r="IB71" i="26"/>
  <c r="HT48" i="26"/>
  <c r="HA59" i="26"/>
  <c r="IC60" i="26"/>
  <c r="HL60" i="26"/>
  <c r="HY74" i="26"/>
  <c r="HL51" i="26"/>
  <c r="HV63" i="26"/>
  <c r="GR70" i="26"/>
  <c r="HJ70" i="26"/>
  <c r="GX72" i="26"/>
  <c r="HO50" i="26"/>
  <c r="HI55" i="26"/>
  <c r="GP64" i="26"/>
  <c r="HL64" i="26"/>
  <c r="HP73" i="26"/>
  <c r="HO49" i="26"/>
  <c r="HT61" i="26"/>
  <c r="HD68" i="26"/>
  <c r="HC68" i="26"/>
  <c r="HJ75" i="26"/>
  <c r="GS61" i="26"/>
  <c r="GY68" i="26"/>
  <c r="HM75" i="26"/>
  <c r="GQ75" i="26"/>
  <c r="HC53" i="26"/>
  <c r="HP57" i="26"/>
  <c r="GU69" i="26"/>
  <c r="HP76" i="26"/>
  <c r="HT76" i="26"/>
  <c r="HJ56" i="26"/>
  <c r="IB54" i="26"/>
  <c r="HR67" i="26"/>
  <c r="HZ52" i="26"/>
  <c r="HL52" i="26"/>
  <c r="HS62" i="26"/>
  <c r="HQ66" i="26"/>
  <c r="GY58" i="26"/>
  <c r="HX65" i="26"/>
  <c r="HI65" i="26"/>
  <c r="HS71" i="26"/>
  <c r="HS48" i="26"/>
  <c r="GZ59" i="26"/>
  <c r="HB60" i="26"/>
  <c r="GR60" i="26"/>
  <c r="GR74" i="26"/>
  <c r="HO51" i="26"/>
  <c r="HH63" i="26"/>
  <c r="HR70" i="26"/>
  <c r="HK70" i="26"/>
  <c r="IC72" i="26"/>
  <c r="HB50" i="26"/>
  <c r="GT55" i="26"/>
  <c r="HN64" i="26"/>
  <c r="GQ64" i="26"/>
  <c r="GP73" i="26"/>
  <c r="HF49" i="26"/>
  <c r="HE61" i="26"/>
  <c r="IB68" i="26"/>
  <c r="HW68" i="26"/>
  <c r="HO75" i="26"/>
  <c r="HM53" i="26"/>
  <c r="HB53" i="26"/>
  <c r="HB57" i="26"/>
  <c r="HO69" i="26"/>
  <c r="HV76" i="26"/>
  <c r="GP56" i="26"/>
  <c r="GT56" i="26"/>
  <c r="HV54" i="26"/>
  <c r="HX67" i="26"/>
  <c r="GR52" i="26"/>
  <c r="HQ62" i="26"/>
  <c r="HC62" i="26"/>
  <c r="HY66" i="26"/>
  <c r="GT58" i="26"/>
  <c r="GP65" i="26"/>
  <c r="HP71" i="26"/>
  <c r="HL71" i="26"/>
  <c r="HA48" i="26"/>
  <c r="IB59" i="26"/>
  <c r="GY60" i="26"/>
  <c r="HR74" i="26"/>
  <c r="GS74" i="26"/>
  <c r="HJ51" i="26"/>
  <c r="HT63" i="26"/>
  <c r="HY70" i="26"/>
  <c r="HP72" i="26"/>
  <c r="GP72" i="26"/>
  <c r="HJ50" i="26"/>
  <c r="GP55" i="26"/>
  <c r="HT64" i="26"/>
  <c r="HM73" i="26"/>
  <c r="HH73" i="26"/>
  <c r="HE53" i="26"/>
  <c r="HW57" i="26"/>
  <c r="GR57" i="26"/>
  <c r="HA69" i="26"/>
  <c r="HN76" i="26"/>
  <c r="HD56" i="26"/>
  <c r="HX54" i="26"/>
  <c r="HE54" i="26"/>
  <c r="GQ67" i="26"/>
  <c r="HE52" i="26"/>
  <c r="HV62" i="26"/>
  <c r="HJ66" i="26"/>
  <c r="HT66" i="26"/>
  <c r="HM58" i="26"/>
  <c r="GQ65" i="26"/>
  <c r="IC71" i="26"/>
  <c r="HF48" i="26"/>
  <c r="HH48" i="26"/>
  <c r="HV59" i="26"/>
  <c r="GW60" i="26"/>
  <c r="GY74" i="26"/>
  <c r="HN51" i="26"/>
  <c r="GS51" i="26"/>
  <c r="GP63" i="26"/>
  <c r="HU70" i="26"/>
  <c r="GS72" i="26"/>
  <c r="GX50" i="26"/>
  <c r="GS50" i="26"/>
  <c r="GX55" i="26"/>
  <c r="HG64" i="26"/>
  <c r="HS73" i="26"/>
  <c r="HL49" i="26"/>
  <c r="GX49" i="26"/>
  <c r="GR61" i="26"/>
  <c r="HH68" i="26"/>
  <c r="IB75" i="26"/>
  <c r="GW53" i="26"/>
  <c r="HO57" i="26"/>
  <c r="HU57" i="26"/>
  <c r="HY69" i="26"/>
  <c r="HF76" i="26"/>
  <c r="GV56" i="26"/>
  <c r="HP54" i="26"/>
  <c r="GU54" i="26"/>
  <c r="HV67" i="26"/>
  <c r="GW52" i="26"/>
  <c r="HN62" i="26"/>
  <c r="HB66" i="26"/>
  <c r="HS66" i="26"/>
  <c r="HB58" i="26"/>
  <c r="IA65" i="26"/>
  <c r="HU71" i="26"/>
  <c r="HW48" i="26"/>
  <c r="HY48" i="26"/>
  <c r="HB59" i="26"/>
  <c r="IA60" i="26"/>
  <c r="HB74" i="26"/>
  <c r="HF51" i="26"/>
  <c r="HS51" i="26"/>
  <c r="IB63" i="26"/>
  <c r="HL70" i="26"/>
  <c r="HU72" i="26"/>
  <c r="GP50" i="26"/>
  <c r="GR50" i="26"/>
  <c r="HV55" i="26"/>
  <c r="GV64" i="26"/>
  <c r="HK73" i="26"/>
  <c r="HD49" i="26"/>
  <c r="HU49" i="26"/>
  <c r="IA61" i="26"/>
  <c r="GX68" i="26"/>
  <c r="HT75" i="26"/>
  <c r="HH53" i="26"/>
  <c r="GP53" i="26"/>
  <c r="HN57" i="26"/>
  <c r="IC69" i="26"/>
  <c r="HW76" i="26"/>
  <c r="HM56" i="26"/>
  <c r="GY56" i="26"/>
  <c r="HU54" i="26"/>
  <c r="GZ67" i="26"/>
  <c r="HG52" i="26"/>
  <c r="GS62" i="26"/>
  <c r="HZ62" i="26"/>
  <c r="HV66" i="26"/>
  <c r="HD58" i="26"/>
  <c r="HM65" i="26"/>
  <c r="GR71" i="26"/>
  <c r="HA71" i="26"/>
  <c r="HZ48" i="26"/>
  <c r="GQ59" i="26"/>
  <c r="GZ60" i="26"/>
  <c r="HT74" i="26"/>
  <c r="HC74" i="26"/>
  <c r="HA51" i="26"/>
  <c r="HJ63" i="26"/>
  <c r="HZ70" i="26"/>
  <c r="IA72" i="26"/>
  <c r="HY72" i="26"/>
  <c r="HI50" i="26"/>
  <c r="GZ55" i="26"/>
  <c r="IC64" i="26"/>
  <c r="IB73" i="26"/>
  <c r="HY73" i="26"/>
  <c r="HB49" i="26"/>
  <c r="GT61" i="26"/>
  <c r="GQ68" i="26"/>
  <c r="GP75" i="26"/>
  <c r="HR75" i="26"/>
  <c r="GT53" i="26"/>
  <c r="HF57" i="26"/>
  <c r="HS69" i="26"/>
  <c r="HA76" i="26"/>
  <c r="GV76" i="26"/>
  <c r="GS56" i="26"/>
  <c r="HQ54" i="26"/>
  <c r="HC67" i="26"/>
  <c r="HX52" i="26"/>
  <c r="HI52" i="26"/>
  <c r="HD62" i="26"/>
  <c r="HC66" i="26"/>
  <c r="GX58" i="26"/>
  <c r="HV65" i="26"/>
  <c r="GT65" i="26"/>
  <c r="HC71" i="26"/>
  <c r="HD48" i="26"/>
  <c r="HX59" i="26"/>
  <c r="HZ60" i="26"/>
  <c r="HC60" i="26"/>
  <c r="HE74" i="26"/>
  <c r="HC51" i="26"/>
  <c r="GS63" i="26"/>
  <c r="HN70" i="26"/>
  <c r="GT70" i="26"/>
  <c r="HF72" i="26"/>
  <c r="HY50" i="26"/>
  <c r="GS55" i="26"/>
  <c r="HS64" i="26"/>
  <c r="HA64" i="26"/>
  <c r="HO73" i="26"/>
  <c r="GT49" i="26"/>
  <c r="HD61" i="26"/>
  <c r="HY68" i="26"/>
  <c r="GS68" i="26"/>
  <c r="HY75" i="26"/>
  <c r="GW75" i="26"/>
  <c r="HT53" i="26"/>
  <c r="HG57" i="26"/>
  <c r="HK57" i="26"/>
  <c r="HM69" i="26"/>
  <c r="GX76" i="26"/>
  <c r="IA56" i="26"/>
  <c r="HH54" i="26"/>
  <c r="GS54" i="26"/>
  <c r="GP67" i="26"/>
  <c r="HV52" i="26"/>
  <c r="HF62" i="26"/>
  <c r="GT66" i="26"/>
  <c r="HF66" i="26"/>
  <c r="HZ58" i="26"/>
  <c r="HO65" i="26"/>
  <c r="HM71" i="26"/>
  <c r="HO48" i="26"/>
  <c r="GS48" i="26"/>
  <c r="HZ59" i="26"/>
  <c r="HP60" i="26"/>
  <c r="HV74" i="26"/>
  <c r="HX51" i="26"/>
  <c r="HI51" i="26"/>
  <c r="HR63" i="26"/>
  <c r="GX70" i="26"/>
  <c r="HM72" i="26"/>
  <c r="IB50" i="26"/>
  <c r="HQ50" i="26"/>
  <c r="HH55" i="26"/>
  <c r="HZ64" i="26"/>
  <c r="HC73" i="26"/>
  <c r="GV49" i="26"/>
  <c r="HS49" i="26"/>
  <c r="HP61" i="26"/>
  <c r="IC68" i="26"/>
  <c r="HL75" i="26"/>
  <c r="GZ53" i="26"/>
  <c r="HW53" i="26"/>
  <c r="HC57" i="26"/>
  <c r="HP69" i="26"/>
  <c r="HO76" i="26"/>
  <c r="HV56" i="26"/>
  <c r="HX56" i="26"/>
  <c r="HA54" i="26"/>
  <c r="HQ67" i="26"/>
  <c r="GY52" i="26"/>
  <c r="HW62" i="26"/>
  <c r="HM62" i="26"/>
  <c r="HK66" i="26"/>
  <c r="GR58" i="26"/>
  <c r="HE65" i="26"/>
  <c r="HV71" i="26"/>
  <c r="IA71" i="26"/>
  <c r="HR48" i="26"/>
  <c r="IC59" i="26"/>
  <c r="GQ60" i="26"/>
  <c r="HL74" i="26"/>
  <c r="IA74" i="26"/>
  <c r="HY51" i="26"/>
  <c r="GW63" i="26"/>
  <c r="HQ70" i="26"/>
  <c r="HS72" i="26"/>
  <c r="GV72" i="26"/>
  <c r="GW50" i="26"/>
  <c r="HX55" i="26"/>
  <c r="HR64" i="26"/>
  <c r="HT73" i="26"/>
  <c r="HX73" i="26"/>
  <c r="GQ49" i="26"/>
  <c r="HR61" i="26"/>
  <c r="HU68" i="26"/>
  <c r="IC75" i="26"/>
  <c r="HG75" i="26"/>
  <c r="HG53" i="26"/>
  <c r="HS57" i="26"/>
  <c r="HF69" i="26"/>
  <c r="HG69" i="26"/>
  <c r="HS76" i="26"/>
  <c r="HA56" i="26"/>
  <c r="IC54" i="26"/>
  <c r="HK67" i="26"/>
  <c r="GW67" i="26"/>
  <c r="HA52" i="26"/>
  <c r="GV62" i="26"/>
  <c r="HG66" i="26"/>
  <c r="GS58" i="26"/>
  <c r="HT58" i="26"/>
  <c r="HW65" i="26"/>
  <c r="GV71" i="26"/>
  <c r="GP48" i="26"/>
  <c r="HS59" i="26"/>
  <c r="GW59" i="26"/>
  <c r="HN60" i="26"/>
  <c r="HS74" i="26"/>
  <c r="GX51" i="26"/>
  <c r="IA63" i="26"/>
  <c r="HN63" i="26"/>
  <c r="HC70" i="26"/>
  <c r="HJ72" i="26"/>
  <c r="HC50" i="26"/>
  <c r="HZ55" i="26"/>
  <c r="HP55" i="26"/>
  <c r="HX64" i="26"/>
  <c r="HG73" i="26"/>
  <c r="HG49" i="26"/>
  <c r="GQ61" i="26"/>
  <c r="HK61" i="26"/>
  <c r="HZ68" i="26"/>
  <c r="HQ75" i="26"/>
  <c r="HJ53" i="26"/>
  <c r="GY57" i="26"/>
  <c r="HJ57" i="26"/>
  <c r="GZ69" i="26"/>
  <c r="GP76" i="26"/>
  <c r="HE56" i="26"/>
  <c r="HZ54" i="26"/>
  <c r="HI54" i="26"/>
  <c r="GR67" i="26"/>
  <c r="HF52" i="26"/>
  <c r="GX62" i="26"/>
  <c r="HX66" i="26"/>
  <c r="HE66" i="26"/>
  <c r="HL58" i="26"/>
  <c r="HB65" i="26"/>
  <c r="HE71" i="26"/>
  <c r="HG48" i="26"/>
  <c r="HX48" i="26"/>
  <c r="HM59" i="26"/>
  <c r="HG60" i="26"/>
  <c r="HK74" i="26"/>
  <c r="HP51" i="26"/>
  <c r="GU51" i="26"/>
  <c r="HE63" i="26"/>
  <c r="GP70" i="26"/>
  <c r="HB72" i="26"/>
  <c r="HT50" i="26"/>
  <c r="HR50" i="26"/>
  <c r="GW55" i="26"/>
  <c r="HP64" i="26"/>
  <c r="GU73" i="26"/>
  <c r="HY49" i="26"/>
  <c r="HH49" i="26"/>
  <c r="HB61" i="26"/>
  <c r="HR68" i="26"/>
  <c r="HD75" i="26"/>
  <c r="HD53" i="26"/>
  <c r="HQ57" i="26"/>
  <c r="IA69" i="26"/>
  <c r="HI76" i="26"/>
  <c r="IB76" i="26"/>
  <c r="HG56" i="26"/>
  <c r="HM54" i="26"/>
  <c r="HY67" i="26"/>
  <c r="GT52" i="26"/>
  <c r="HK52" i="26"/>
  <c r="HR62" i="26"/>
  <c r="HN66" i="26"/>
  <c r="HF58" i="26"/>
  <c r="GR65" i="26"/>
  <c r="HD65" i="26"/>
  <c r="HQ71" i="26"/>
  <c r="HL48" i="26"/>
  <c r="GS59" i="26"/>
  <c r="HU60" i="26"/>
  <c r="HK60" i="26"/>
  <c r="HO74" i="26"/>
  <c r="HQ51" i="26"/>
  <c r="HA63" i="26"/>
  <c r="HV70" i="26"/>
  <c r="HS70" i="26"/>
  <c r="HQ72" i="26"/>
  <c r="HA50" i="26"/>
  <c r="HA55" i="26"/>
  <c r="IA64" i="26"/>
  <c r="HJ64" i="26"/>
  <c r="GZ73" i="26"/>
  <c r="HE49" i="26"/>
  <c r="HL61" i="26"/>
  <c r="GV68" i="26"/>
  <c r="HB68" i="26"/>
  <c r="GT75" i="26"/>
  <c r="GV53" i="26"/>
  <c r="HI57" i="26"/>
  <c r="GX69" i="26"/>
  <c r="GT69" i="26"/>
  <c r="HK76" i="26"/>
  <c r="HS56" i="26"/>
  <c r="GZ54" i="26"/>
  <c r="IB67" i="26"/>
  <c r="HU67" i="26"/>
  <c r="HN52" i="26"/>
  <c r="HT62" i="26"/>
  <c r="GY66" i="26"/>
  <c r="HW58" i="26"/>
  <c r="HJ58" i="26"/>
  <c r="HJ65" i="26"/>
  <c r="HT71" i="26"/>
  <c r="IC48" i="26"/>
  <c r="HK59" i="26"/>
  <c r="GV59" i="26"/>
  <c r="HE60" i="26"/>
  <c r="HH74" i="26"/>
  <c r="GP51" i="26"/>
  <c r="HS63" i="26"/>
  <c r="HB63" i="26"/>
  <c r="GU70" i="26"/>
  <c r="GZ72" i="26"/>
  <c r="GU50" i="26"/>
  <c r="HR55" i="26"/>
  <c r="HF55" i="26"/>
  <c r="HM64" i="26"/>
  <c r="GQ73" i="26"/>
  <c r="GW49" i="26"/>
  <c r="IC61" i="26"/>
  <c r="HJ61" i="26"/>
  <c r="HO68" i="26"/>
  <c r="HA75" i="26"/>
  <c r="HH75" i="26"/>
  <c r="FU51" i="15"/>
  <c r="FK51" i="15"/>
  <c r="GE51" i="15"/>
  <c r="GO51" i="15"/>
  <c r="IB297" i="27" l="1"/>
  <c r="IL297" i="27"/>
  <c r="IW297" i="27"/>
  <c r="HO297" i="27"/>
  <c r="JG297" i="27"/>
  <c r="HN297" i="27"/>
  <c r="HK297" i="27"/>
  <c r="JI297" i="27"/>
  <c r="JD297" i="27"/>
  <c r="JC297" i="27"/>
  <c r="HD297" i="27"/>
  <c r="HX297" i="27"/>
  <c r="II297" i="27"/>
  <c r="HE297" i="27"/>
  <c r="HV297" i="27"/>
  <c r="IG297" i="27"/>
  <c r="HZ297" i="27"/>
  <c r="HL297" i="27"/>
  <c r="HI297" i="27"/>
  <c r="HY297" i="27"/>
  <c r="IR297" i="27"/>
  <c r="HQ297" i="27"/>
  <c r="HC297" i="27"/>
  <c r="JJ297" i="27"/>
  <c r="IA297" i="27"/>
  <c r="HF297" i="27"/>
  <c r="IH297" i="27"/>
  <c r="JE297" i="27"/>
  <c r="IX297" i="27"/>
  <c r="IY297" i="27"/>
  <c r="ID297" i="27"/>
  <c r="IC297" i="27"/>
  <c r="HH297" i="27"/>
  <c r="JA297" i="27"/>
  <c r="IT297" i="27"/>
  <c r="HS297" i="27"/>
  <c r="IK297" i="27"/>
  <c r="IU297" i="27"/>
  <c r="IJ297" i="27"/>
  <c r="IE297" i="27"/>
  <c r="IF297" i="27"/>
  <c r="HW297" i="27"/>
  <c r="JB297" i="27"/>
  <c r="HP297" i="27"/>
  <c r="IM297" i="27"/>
  <c r="HJ297" i="27"/>
  <c r="HG297" i="27"/>
  <c r="HM297" i="27"/>
  <c r="IZ297" i="27"/>
  <c r="HU297" i="27"/>
  <c r="IS297" i="27"/>
  <c r="IQ297" i="27"/>
  <c r="HT297" i="27"/>
  <c r="HR297" i="27"/>
  <c r="IO297" i="27"/>
  <c r="IP297" i="27"/>
  <c r="IN297" i="27"/>
  <c r="IV297" i="27"/>
  <c r="JH297" i="27"/>
  <c r="JF297" i="27"/>
  <c r="FN297" i="27"/>
  <c r="KK297" i="27" s="1"/>
  <c r="FA297" i="27"/>
  <c r="JX297" i="27" s="1"/>
  <c r="FE297" i="27"/>
  <c r="KB297" i="27" s="1"/>
  <c r="FV297" i="27"/>
  <c r="KS297" i="27" s="1"/>
  <c r="FJ297" i="27"/>
  <c r="KG297" i="27" s="1"/>
  <c r="GD297" i="27"/>
  <c r="LA297" i="27" s="1"/>
  <c r="FS297" i="27"/>
  <c r="KP297" i="27" s="1"/>
  <c r="GL297" i="27"/>
  <c r="LI297" i="27" s="1"/>
  <c r="GB297" i="27"/>
  <c r="KY297" i="27" s="1"/>
  <c r="GT297" i="27"/>
  <c r="LQ297" i="27" s="1"/>
  <c r="GK297" i="27"/>
  <c r="LH297" i="27" s="1"/>
  <c r="FY297" i="27"/>
  <c r="KV297" i="27" s="1"/>
  <c r="FP297" i="27"/>
  <c r="KM297" i="27" s="1"/>
  <c r="ET297" i="27"/>
  <c r="JQ297" i="27" s="1"/>
  <c r="GH297" i="27"/>
  <c r="LE297" i="27" s="1"/>
  <c r="FL297" i="27"/>
  <c r="KI297" i="27" s="1"/>
  <c r="FX297" i="27"/>
  <c r="KU297" i="27" s="1"/>
  <c r="FK297" i="27"/>
  <c r="KH297" i="27" s="1"/>
  <c r="GI297" i="27"/>
  <c r="LF297" i="27" s="1"/>
  <c r="GG297" i="27"/>
  <c r="LD297" i="27" s="1"/>
  <c r="FT297" i="27"/>
  <c r="KQ297" i="27" s="1"/>
  <c r="GP297" i="27"/>
  <c r="LM297" i="27" s="1"/>
  <c r="GC297" i="27"/>
  <c r="KZ297" i="27" s="1"/>
  <c r="EW297" i="27"/>
  <c r="JT297" i="27" s="1"/>
  <c r="GM297" i="27"/>
  <c r="LJ297" i="27" s="1"/>
  <c r="FG297" i="27"/>
  <c r="KD297" i="27" s="1"/>
  <c r="GV297" i="27"/>
  <c r="LS297" i="27" s="1"/>
  <c r="GS297" i="27"/>
  <c r="LP297" i="27" s="1"/>
  <c r="FZ297" i="27"/>
  <c r="KW297" i="27" s="1"/>
  <c r="FD297" i="27"/>
  <c r="KA297" i="27" s="1"/>
  <c r="GR297" i="27"/>
  <c r="LO297" i="27" s="1"/>
  <c r="FW297" i="27"/>
  <c r="KT297" i="27" s="1"/>
  <c r="GQ297" i="27"/>
  <c r="LN297" i="27" s="1"/>
  <c r="FU297" i="27"/>
  <c r="KR297" i="27" s="1"/>
  <c r="ES297" i="27"/>
  <c r="JP297" i="27" s="1"/>
  <c r="BT298" i="27"/>
  <c r="GE297" i="27"/>
  <c r="LB297" i="27" s="1"/>
  <c r="EY297" i="27"/>
  <c r="JV297" i="27" s="1"/>
  <c r="GN297" i="27"/>
  <c r="LK297" i="27" s="1"/>
  <c r="FH297" i="27"/>
  <c r="KE297" i="27" s="1"/>
  <c r="GW297" i="27"/>
  <c r="LT297" i="27" s="1"/>
  <c r="FQ297" i="27"/>
  <c r="KN297" i="27" s="1"/>
  <c r="EU297" i="27"/>
  <c r="JR297" i="27" s="1"/>
  <c r="FC297" i="27"/>
  <c r="JZ297" i="27" s="1"/>
  <c r="GJ297" i="27"/>
  <c r="LG297" i="27" s="1"/>
  <c r="FF297" i="27"/>
  <c r="KC297" i="27" s="1"/>
  <c r="ER297" i="27"/>
  <c r="JO297" i="27" s="1"/>
  <c r="BX298" i="27"/>
  <c r="BW298" i="27" s="1"/>
  <c r="BP298" i="27" s="1"/>
  <c r="EQ297" i="27"/>
  <c r="JN297" i="27" s="1"/>
  <c r="GF297" i="27"/>
  <c r="LC297" i="27" s="1"/>
  <c r="FM297" i="27"/>
  <c r="KJ297" i="27" s="1"/>
  <c r="EZ297" i="27"/>
  <c r="JW297" i="27" s="1"/>
  <c r="GX297" i="27"/>
  <c r="LU297" i="27" s="1"/>
  <c r="FI297" i="27"/>
  <c r="KF297" i="27" s="1"/>
  <c r="BR299" i="27"/>
  <c r="FR297" i="27"/>
  <c r="KO297" i="27" s="1"/>
  <c r="GO297" i="27"/>
  <c r="LL297" i="27" s="1"/>
  <c r="GA297" i="27"/>
  <c r="KX297" i="27" s="1"/>
  <c r="EX297" i="27"/>
  <c r="JU297" i="27" s="1"/>
  <c r="EV297" i="27"/>
  <c r="JS297" i="27" s="1"/>
  <c r="GU297" i="27"/>
  <c r="LR297" i="27" s="1"/>
  <c r="FO297" i="27"/>
  <c r="KL297" i="27" s="1"/>
  <c r="FB297" i="27"/>
  <c r="JY297" i="27" s="1"/>
  <c r="BY397" i="27"/>
  <c r="BW398" i="27"/>
  <c r="CC397" i="27"/>
  <c r="BC26" i="27"/>
  <c r="BB26" i="27" s="1"/>
  <c r="BE26" i="27"/>
  <c r="BC61" i="27"/>
  <c r="BB61" i="27" s="1"/>
  <c r="BE61" i="27"/>
  <c r="BE60" i="27"/>
  <c r="BC60" i="27"/>
  <c r="BB60" i="27" s="1"/>
  <c r="BE59" i="27"/>
  <c r="BC59" i="27"/>
  <c r="BB59" i="27" s="1"/>
  <c r="BC22" i="27"/>
  <c r="BB22" i="27" s="1"/>
  <c r="BG22" i="27" s="1"/>
  <c r="BE22" i="27"/>
  <c r="BC28" i="27"/>
  <c r="BB28" i="27" s="1"/>
  <c r="BE28" i="27"/>
  <c r="BC27" i="27"/>
  <c r="BB27" i="27" s="1"/>
  <c r="BE27" i="27"/>
  <c r="BE25" i="27"/>
  <c r="BC25" i="27"/>
  <c r="BB25" i="27" s="1"/>
  <c r="BE24" i="27"/>
  <c r="BC24" i="27"/>
  <c r="BB24" i="27" s="1"/>
  <c r="BC23" i="27"/>
  <c r="BB23" i="27" s="1"/>
  <c r="BE23" i="27"/>
  <c r="HO62" i="15"/>
  <c r="HA50" i="15"/>
  <c r="HV53" i="15"/>
  <c r="GV71" i="15"/>
  <c r="HL74" i="15"/>
  <c r="IC73" i="15"/>
  <c r="GV67" i="15"/>
  <c r="HX64" i="15"/>
  <c r="HH62" i="15"/>
  <c r="JQ58" i="27"/>
  <c r="HX75" i="15"/>
  <c r="IB70" i="15"/>
  <c r="HL72" i="15"/>
  <c r="GZ53" i="15"/>
  <c r="IG52" i="15"/>
  <c r="HK59" i="15"/>
  <c r="HS49" i="15"/>
  <c r="JT60" i="27"/>
  <c r="HH68" i="15"/>
  <c r="IG56" i="15"/>
  <c r="HU53" i="15"/>
  <c r="HI64" i="15"/>
  <c r="GY61" i="15"/>
  <c r="IG62" i="15"/>
  <c r="HW72" i="15"/>
  <c r="IE62" i="15"/>
  <c r="HU71" i="15"/>
  <c r="HN66" i="15"/>
  <c r="HS73" i="15"/>
  <c r="HL61" i="15"/>
  <c r="JV58" i="27"/>
  <c r="JT61" i="27"/>
  <c r="HK65" i="15"/>
  <c r="HC57" i="15"/>
  <c r="GU56" i="15"/>
  <c r="HN54" i="15"/>
  <c r="GX74" i="15"/>
  <c r="IA52" i="15"/>
  <c r="HA70" i="15"/>
  <c r="IE75" i="15"/>
  <c r="HF76" i="15"/>
  <c r="HL64" i="15"/>
  <c r="HL60" i="15"/>
  <c r="HE52" i="15"/>
  <c r="IG60" i="15"/>
  <c r="GU62" i="15"/>
  <c r="IB73" i="15"/>
  <c r="HQ51" i="15"/>
  <c r="HX58" i="15"/>
  <c r="IA53" i="15"/>
  <c r="HV58" i="15"/>
  <c r="GY54" i="15"/>
  <c r="IC60" i="15"/>
  <c r="HD65" i="15"/>
  <c r="HH72" i="15"/>
  <c r="HB73" i="15"/>
  <c r="GU55" i="15"/>
  <c r="HY64" i="15"/>
  <c r="HQ59" i="15"/>
  <c r="HC73" i="15"/>
  <c r="GY67" i="15"/>
  <c r="GU72" i="15"/>
  <c r="GZ52" i="15"/>
  <c r="GX54" i="15"/>
  <c r="IB52" i="15"/>
  <c r="HT66" i="15"/>
  <c r="HN61" i="15"/>
  <c r="GX53" i="15"/>
  <c r="HM62" i="15"/>
  <c r="IC72" i="15"/>
  <c r="HC53" i="15"/>
  <c r="HU65" i="15"/>
  <c r="HG70" i="15"/>
  <c r="GZ73" i="15"/>
  <c r="ID75" i="15"/>
  <c r="GX76" i="15"/>
  <c r="HX61" i="15"/>
  <c r="HA67" i="15"/>
  <c r="HW60" i="15"/>
  <c r="IF62" i="15"/>
  <c r="GU51" i="15"/>
  <c r="HC59" i="15"/>
  <c r="HY60" i="15"/>
  <c r="HJ63" i="15"/>
  <c r="GX59" i="15"/>
  <c r="IE53" i="15"/>
  <c r="IF58" i="15"/>
  <c r="IF73" i="15"/>
  <c r="HB64" i="15"/>
  <c r="HV66" i="15"/>
  <c r="GX75" i="15"/>
  <c r="HA68" i="15"/>
  <c r="IA60" i="15"/>
  <c r="HO55" i="15"/>
  <c r="HC76" i="15"/>
  <c r="HZ71" i="15"/>
  <c r="HC71" i="15"/>
  <c r="HK56" i="15"/>
  <c r="HL71" i="15"/>
  <c r="HN65" i="15"/>
  <c r="HI55" i="15"/>
  <c r="IB58" i="15"/>
  <c r="HS60" i="15"/>
  <c r="HR68" i="15"/>
  <c r="GY73" i="15"/>
  <c r="GY63" i="15"/>
  <c r="HN55" i="15"/>
  <c r="HR73" i="15"/>
  <c r="HH69" i="15"/>
  <c r="HC75" i="15"/>
  <c r="IC58" i="15"/>
  <c r="HE73" i="15"/>
  <c r="HG64" i="15"/>
  <c r="HD63" i="15"/>
  <c r="IG58" i="15"/>
  <c r="GX56" i="15"/>
  <c r="HN71" i="15"/>
  <c r="HQ57" i="15"/>
  <c r="IE64" i="15"/>
  <c r="HY65" i="15"/>
  <c r="GT70" i="15"/>
  <c r="HC70" i="15"/>
  <c r="IB54" i="15"/>
  <c r="GY59" i="15"/>
  <c r="ID60" i="15"/>
  <c r="HD62" i="15"/>
  <c r="HB74" i="15"/>
  <c r="IC76" i="15"/>
  <c r="HI57" i="15"/>
  <c r="IE59" i="15"/>
  <c r="IC55" i="15"/>
  <c r="HQ69" i="15"/>
  <c r="IB49" i="15"/>
  <c r="HK61" i="15"/>
  <c r="HK73" i="15"/>
  <c r="IC66" i="15"/>
  <c r="HV49" i="15"/>
  <c r="HA75" i="15"/>
  <c r="HK51" i="15"/>
  <c r="HT71" i="15"/>
  <c r="IB63" i="15"/>
  <c r="HL50" i="15"/>
  <c r="GX62" i="15"/>
  <c r="HL52" i="15"/>
  <c r="HE70" i="15"/>
  <c r="HK69" i="15"/>
  <c r="HU64" i="15"/>
  <c r="HQ75" i="15"/>
  <c r="HW67" i="15"/>
  <c r="GV49" i="15"/>
  <c r="HA76" i="15"/>
  <c r="HQ56" i="15"/>
  <c r="HU63" i="15"/>
  <c r="HB75" i="15"/>
  <c r="GU50" i="15"/>
  <c r="HJ49" i="15"/>
  <c r="GV64" i="15"/>
  <c r="HO72" i="15"/>
  <c r="IG61" i="15"/>
  <c r="HI75" i="15"/>
  <c r="HW61" i="15"/>
  <c r="GW56" i="15"/>
  <c r="GY50" i="15"/>
  <c r="HJ70" i="15"/>
  <c r="HG66" i="15"/>
  <c r="HB52" i="15"/>
  <c r="HU52" i="15"/>
  <c r="JN60" i="27"/>
  <c r="IB76" i="15"/>
  <c r="GU71" i="15"/>
  <c r="HY52" i="15"/>
  <c r="HF56" i="15"/>
  <c r="GT62" i="15"/>
  <c r="GW75" i="15"/>
  <c r="ID50" i="15"/>
  <c r="HZ65" i="15"/>
  <c r="HO54" i="15"/>
  <c r="HH55" i="15"/>
  <c r="GX66" i="15"/>
  <c r="JU61" i="27"/>
  <c r="HH58" i="15"/>
  <c r="IF74" i="15"/>
  <c r="HF69" i="15"/>
  <c r="GZ64" i="15"/>
  <c r="GU53" i="15"/>
  <c r="GY75" i="15"/>
  <c r="HS55" i="15"/>
  <c r="ID49" i="15"/>
  <c r="HU50" i="15"/>
  <c r="GX49" i="15"/>
  <c r="HU73" i="15"/>
  <c r="HB55" i="15"/>
  <c r="HJ62" i="15"/>
  <c r="HR64" i="15"/>
  <c r="GT56" i="15"/>
  <c r="IA65" i="15"/>
  <c r="IG75" i="15"/>
  <c r="HY58" i="15"/>
  <c r="HX60" i="15"/>
  <c r="HK62" i="15"/>
  <c r="HR49" i="15"/>
  <c r="HJ72" i="15"/>
  <c r="HD64" i="15"/>
  <c r="HG67" i="15"/>
  <c r="IF76" i="15"/>
  <c r="IA73" i="15"/>
  <c r="HU68" i="15"/>
  <c r="HI53" i="15"/>
  <c r="HF54" i="15"/>
  <c r="HT55" i="15"/>
  <c r="HT76" i="15"/>
  <c r="HD76" i="15"/>
  <c r="HK70" i="15"/>
  <c r="GW66" i="15"/>
  <c r="HV61" i="15"/>
  <c r="HH60" i="15"/>
  <c r="HN60" i="15"/>
  <c r="JW62" i="27"/>
  <c r="GZ66" i="15"/>
  <c r="HM61" i="15"/>
  <c r="HZ58" i="15"/>
  <c r="JR58" i="27"/>
  <c r="HF68" i="15"/>
  <c r="GW76" i="15"/>
  <c r="HD66" i="15"/>
  <c r="HN49" i="15"/>
  <c r="HJ67" i="15"/>
  <c r="HI72" i="15"/>
  <c r="GT65" i="15"/>
  <c r="HF51" i="15"/>
  <c r="HC52" i="15"/>
  <c r="GW60" i="15"/>
  <c r="IE49" i="15"/>
  <c r="HM49" i="15"/>
  <c r="IG70" i="15"/>
  <c r="HO73" i="15"/>
  <c r="HT57" i="15"/>
  <c r="HI51" i="15"/>
  <c r="IB57" i="15"/>
  <c r="HD56" i="15"/>
  <c r="HY72" i="15"/>
  <c r="HT50" i="15"/>
  <c r="HB72" i="15"/>
  <c r="HL53" i="15"/>
  <c r="HR62" i="15"/>
  <c r="HM69" i="15"/>
  <c r="HZ60" i="15"/>
  <c r="ID53" i="15"/>
  <c r="GV73" i="15"/>
  <c r="IE67" i="15"/>
  <c r="JP58" i="27"/>
  <c r="HZ63" i="15"/>
  <c r="IG54" i="15"/>
  <c r="HX54" i="15"/>
  <c r="HE69" i="15"/>
  <c r="HQ67" i="15"/>
  <c r="HF60" i="15"/>
  <c r="HD73" i="15"/>
  <c r="HY67" i="15"/>
  <c r="IB53" i="15"/>
  <c r="IC68" i="15"/>
  <c r="GT72" i="15"/>
  <c r="IG63" i="15"/>
  <c r="HD72" i="15"/>
  <c r="HW66" i="15"/>
  <c r="HL54" i="15"/>
  <c r="GT55" i="15"/>
  <c r="HE72" i="15"/>
  <c r="HO71" i="15"/>
  <c r="HC65" i="15"/>
  <c r="ID64" i="15"/>
  <c r="IF63" i="15"/>
  <c r="HR72" i="15"/>
  <c r="GY49" i="15"/>
  <c r="HR61" i="15"/>
  <c r="IG55" i="15"/>
  <c r="GZ72" i="15"/>
  <c r="HJ59" i="15"/>
  <c r="GY62" i="15"/>
  <c r="HU69" i="15"/>
  <c r="GW55" i="15"/>
  <c r="HZ73" i="15"/>
  <c r="IE73" i="15"/>
  <c r="HV75" i="15"/>
  <c r="HL66" i="15"/>
  <c r="GT76" i="15"/>
  <c r="HO57" i="15"/>
  <c r="HL65" i="15"/>
  <c r="IE70" i="15"/>
  <c r="HE59" i="15"/>
  <c r="HJ55" i="15"/>
  <c r="JQ57" i="27"/>
  <c r="JP61" i="27"/>
  <c r="HN76" i="15"/>
  <c r="HF57" i="15"/>
  <c r="ID65" i="15"/>
  <c r="HO51" i="15"/>
  <c r="HZ53" i="15"/>
  <c r="HW64" i="15"/>
  <c r="HA73" i="15"/>
  <c r="IF55" i="15"/>
  <c r="HH70" i="15"/>
  <c r="HY53" i="15"/>
  <c r="HZ76" i="15"/>
  <c r="HU67" i="15"/>
  <c r="HH54" i="15"/>
  <c r="IA72" i="15"/>
  <c r="HZ51" i="15"/>
  <c r="GZ75" i="15"/>
  <c r="HY75" i="15"/>
  <c r="GT61" i="15"/>
  <c r="IC53" i="15"/>
  <c r="HQ54" i="15"/>
  <c r="HZ67" i="15"/>
  <c r="JR60" i="27"/>
  <c r="IE60" i="15"/>
  <c r="HD50" i="15"/>
  <c r="IE66" i="15"/>
  <c r="HA55" i="15"/>
  <c r="HX73" i="15"/>
  <c r="HU59" i="15"/>
  <c r="HW56" i="15"/>
  <c r="HO61" i="15"/>
  <c r="GZ55" i="15"/>
  <c r="HG65" i="15"/>
  <c r="HG75" i="15"/>
  <c r="HV57" i="15"/>
  <c r="HB58" i="15"/>
  <c r="GT75" i="15"/>
  <c r="IC52" i="15"/>
  <c r="HA64" i="15"/>
  <c r="GU70" i="15"/>
  <c r="HK64" i="15"/>
  <c r="JR61" i="27"/>
  <c r="GZ58" i="15"/>
  <c r="ID74" i="15"/>
  <c r="IB75" i="15"/>
  <c r="IE52" i="15"/>
  <c r="IB67" i="15"/>
  <c r="IB74" i="15"/>
  <c r="HV68" i="15"/>
  <c r="HZ69" i="15"/>
  <c r="IA69" i="15"/>
  <c r="HD54" i="15"/>
  <c r="HM73" i="15"/>
  <c r="HW65" i="15"/>
  <c r="HV72" i="15"/>
  <c r="HI76" i="15"/>
  <c r="HS69" i="15"/>
  <c r="GW54" i="15"/>
  <c r="ID61" i="15"/>
  <c r="HU75" i="15"/>
  <c r="HN67" i="15"/>
  <c r="HB56" i="15"/>
  <c r="GZ61" i="15"/>
  <c r="JU63" i="27"/>
  <c r="HO50" i="15"/>
  <c r="HU51" i="15"/>
  <c r="IB66" i="15"/>
  <c r="GV74" i="15"/>
  <c r="JT58" i="27"/>
  <c r="HK52" i="15"/>
  <c r="HT56" i="15"/>
  <c r="HH66" i="15"/>
  <c r="ID70" i="15"/>
  <c r="ID54" i="15"/>
  <c r="IE71" i="15"/>
  <c r="HX59" i="15"/>
  <c r="HY71" i="15"/>
  <c r="GX55" i="15"/>
  <c r="HK71" i="15"/>
  <c r="HO49" i="15"/>
  <c r="IA51" i="15"/>
  <c r="IG72" i="15"/>
  <c r="HG73" i="15"/>
  <c r="HE65" i="15"/>
  <c r="HS71" i="15"/>
  <c r="HO69" i="15"/>
  <c r="IC71" i="15"/>
  <c r="HV67" i="15"/>
  <c r="HG71" i="15"/>
  <c r="HC49" i="15"/>
  <c r="JO61" i="27"/>
  <c r="HO53" i="15"/>
  <c r="IA62" i="15"/>
  <c r="GU63" i="15"/>
  <c r="IF64" i="15"/>
  <c r="IF50" i="15"/>
  <c r="HG62" i="15"/>
  <c r="HE54" i="15"/>
  <c r="JN63" i="27"/>
  <c r="HN68" i="15"/>
  <c r="GX51" i="15"/>
  <c r="GY55" i="15"/>
  <c r="GU65" i="15"/>
  <c r="HE60" i="15"/>
  <c r="JR62" i="27"/>
  <c r="HH51" i="15"/>
  <c r="FW158" i="27"/>
  <c r="HU49" i="15"/>
  <c r="HY62" i="15"/>
  <c r="HR52" i="15"/>
  <c r="HH65" i="15"/>
  <c r="IB50" i="15"/>
  <c r="HI61" i="15"/>
  <c r="GY70" i="15"/>
  <c r="GY68" i="15"/>
  <c r="IA76" i="15"/>
  <c r="JW61" i="27"/>
  <c r="GA157" i="27"/>
  <c r="HT48" i="15"/>
  <c r="FW182" i="27"/>
  <c r="FY157" i="27"/>
  <c r="HR48" i="15"/>
  <c r="FW174" i="27"/>
  <c r="FO157" i="27"/>
  <c r="HH48" i="15"/>
  <c r="FW162" i="27"/>
  <c r="GM157" i="27"/>
  <c r="IF48" i="15"/>
  <c r="GF157" i="27"/>
  <c r="HY48" i="15"/>
  <c r="FX157" i="27"/>
  <c r="HQ48" i="15"/>
  <c r="FT157" i="27"/>
  <c r="HM48" i="15"/>
  <c r="FW173" i="27"/>
  <c r="FN157" i="27"/>
  <c r="HG48" i="15"/>
  <c r="FW183" i="27"/>
  <c r="HI73" i="15"/>
  <c r="HV59" i="15"/>
  <c r="GT58" i="15"/>
  <c r="HB54" i="15"/>
  <c r="FD157" i="27"/>
  <c r="GW48" i="15"/>
  <c r="HQ68" i="15"/>
  <c r="HO60" i="15"/>
  <c r="HQ52" i="15"/>
  <c r="HW54" i="15"/>
  <c r="HZ66" i="15"/>
  <c r="HP64" i="15"/>
  <c r="HI66" i="15"/>
  <c r="HD67" i="15"/>
  <c r="HU74" i="15"/>
  <c r="HM68" i="15"/>
  <c r="ID67" i="15"/>
  <c r="HK75" i="15"/>
  <c r="GT74" i="15"/>
  <c r="GY52" i="15"/>
  <c r="GV52" i="15"/>
  <c r="HS50" i="15"/>
  <c r="HK54" i="15"/>
  <c r="GX70" i="15"/>
  <c r="FW165" i="27"/>
  <c r="FW169" i="27"/>
  <c r="FA157" i="27"/>
  <c r="GT48" i="15"/>
  <c r="FJ157" i="27"/>
  <c r="HC48" i="15"/>
  <c r="FW160" i="27"/>
  <c r="HZ75" i="15"/>
  <c r="HT74" i="15"/>
  <c r="HZ68" i="15"/>
  <c r="FW170" i="27"/>
  <c r="HI52" i="15"/>
  <c r="HS59" i="15"/>
  <c r="HH49" i="15"/>
  <c r="HP74" i="15"/>
  <c r="HS51" i="15"/>
  <c r="HY51" i="15"/>
  <c r="HR60" i="15"/>
  <c r="IG65" i="15"/>
  <c r="GW63" i="15"/>
  <c r="JS62" i="27"/>
  <c r="FP157" i="27"/>
  <c r="HI48" i="15"/>
  <c r="GK157" i="27"/>
  <c r="ID48" i="15"/>
  <c r="FL157" i="27"/>
  <c r="HE48" i="15"/>
  <c r="FM157" i="27"/>
  <c r="HF48" i="15"/>
  <c r="GW58" i="15"/>
  <c r="HM55" i="15"/>
  <c r="HT63" i="15"/>
  <c r="FU157" i="27"/>
  <c r="HN48" i="15"/>
  <c r="HW71" i="15"/>
  <c r="GZ50" i="15"/>
  <c r="HD55" i="15"/>
  <c r="IF49" i="15"/>
  <c r="HF70" i="15"/>
  <c r="GZ54" i="15"/>
  <c r="HX72" i="15"/>
  <c r="HG63" i="15"/>
  <c r="HO63" i="15"/>
  <c r="HS62" i="15"/>
  <c r="HN75" i="15"/>
  <c r="GT53" i="15"/>
  <c r="JU58" i="27"/>
  <c r="FW168" i="27"/>
  <c r="FW166" i="27"/>
  <c r="FQ157" i="27"/>
  <c r="HJ48" i="15"/>
  <c r="FK157" i="27"/>
  <c r="HD48" i="15"/>
  <c r="GC157" i="27"/>
  <c r="HV48" i="15"/>
  <c r="GH157" i="27"/>
  <c r="IA48" i="15"/>
  <c r="HB50" i="15"/>
  <c r="HC58" i="15"/>
  <c r="HM57" i="15"/>
  <c r="HW76" i="15"/>
  <c r="HB70" i="15"/>
  <c r="HZ64" i="15"/>
  <c r="GU64" i="15"/>
  <c r="IA59" i="15"/>
  <c r="IG69" i="15"/>
  <c r="GU76" i="15"/>
  <c r="HR76" i="15"/>
  <c r="HQ76" i="15"/>
  <c r="HX57" i="15"/>
  <c r="HJ60" i="15"/>
  <c r="IA57" i="15"/>
  <c r="HE67" i="15"/>
  <c r="HQ70" i="15"/>
  <c r="HN56" i="15"/>
  <c r="FF157" i="27"/>
  <c r="GY48" i="15"/>
  <c r="FW167" i="27"/>
  <c r="HP48" i="15"/>
  <c r="FC157" i="27"/>
  <c r="GV48" i="15"/>
  <c r="FW175" i="27"/>
  <c r="P53" i="15"/>
  <c r="Q160" i="27"/>
  <c r="FW163" i="27"/>
  <c r="GW53" i="15"/>
  <c r="HJ50" i="15"/>
  <c r="HR58" i="15"/>
  <c r="HE74" i="15"/>
  <c r="IF70" i="15"/>
  <c r="IA54" i="15"/>
  <c r="HT59" i="15"/>
  <c r="HZ54" i="15"/>
  <c r="GV60" i="15"/>
  <c r="HA52" i="15"/>
  <c r="HQ72" i="15"/>
  <c r="HW68" i="15"/>
  <c r="GJ157" i="27"/>
  <c r="IC48" i="15"/>
  <c r="FI157" i="27"/>
  <c r="HB48" i="15"/>
  <c r="FW171" i="27"/>
  <c r="GI157" i="27"/>
  <c r="IB48" i="15"/>
  <c r="FW177" i="27"/>
  <c r="JP63" i="27"/>
  <c r="JV60" i="27"/>
  <c r="JN62" i="27"/>
  <c r="JT62" i="27"/>
  <c r="JW58" i="27"/>
  <c r="JV61" i="27"/>
  <c r="JQ60" i="27"/>
  <c r="JW60" i="27"/>
  <c r="JQ62" i="27"/>
  <c r="JQ61" i="27"/>
  <c r="JS63" i="27"/>
  <c r="JS58" i="27"/>
  <c r="JS57" i="27"/>
  <c r="HT65" i="15"/>
  <c r="HC68" i="15"/>
  <c r="HK58" i="15"/>
  <c r="GT52" i="15"/>
  <c r="HE58" i="15"/>
  <c r="GX57" i="15"/>
  <c r="IG74" i="15"/>
  <c r="GT50" i="15"/>
  <c r="HL49" i="15"/>
  <c r="IE65" i="15"/>
  <c r="IF75" i="15"/>
  <c r="GY58" i="15"/>
  <c r="HL76" i="15"/>
  <c r="HM56" i="15"/>
  <c r="HB71" i="15"/>
  <c r="HH74" i="15"/>
  <c r="HJ56" i="15"/>
  <c r="HD52" i="15"/>
  <c r="HJ54" i="15"/>
  <c r="HH50" i="15"/>
  <c r="HP61" i="15"/>
  <c r="HW52" i="15"/>
  <c r="HO65" i="15"/>
  <c r="HM63" i="15"/>
  <c r="HA61" i="15"/>
  <c r="GW61" i="15"/>
  <c r="GW62" i="15"/>
  <c r="ID55" i="15"/>
  <c r="IA68" i="15"/>
  <c r="HB62" i="15"/>
  <c r="HG54" i="15"/>
  <c r="HI62" i="15"/>
  <c r="HU76" i="15"/>
  <c r="IF53" i="15"/>
  <c r="HE56" i="15"/>
  <c r="IE63" i="15"/>
  <c r="HQ53" i="15"/>
  <c r="GW69" i="15"/>
  <c r="GW74" i="15"/>
  <c r="HN70" i="15"/>
  <c r="HP49" i="15"/>
  <c r="HY54" i="15"/>
  <c r="HF74" i="15"/>
  <c r="GT64" i="15"/>
  <c r="IA50" i="15"/>
  <c r="GH159" i="27"/>
  <c r="GX72" i="15"/>
  <c r="FE181" i="27"/>
  <c r="HX51" i="15"/>
  <c r="GE160" i="27"/>
  <c r="IB56" i="15"/>
  <c r="GI165" i="27"/>
  <c r="IG59" i="15"/>
  <c r="GN168" i="27"/>
  <c r="IF67" i="15"/>
  <c r="GM176" i="27"/>
  <c r="HQ63" i="15"/>
  <c r="FX172" i="27"/>
  <c r="HX71" i="15"/>
  <c r="GE180" i="27"/>
  <c r="GX64" i="15"/>
  <c r="FE173" i="27"/>
  <c r="HD70" i="15"/>
  <c r="FK179" i="27"/>
  <c r="HP72" i="15"/>
  <c r="FW181" i="27"/>
  <c r="HO52" i="15"/>
  <c r="FV161" i="27"/>
  <c r="GE157" i="27"/>
  <c r="IA49" i="15"/>
  <c r="GH158" i="27"/>
  <c r="HE75" i="15"/>
  <c r="FL184" i="27"/>
  <c r="HF62" i="15"/>
  <c r="FM171" i="27"/>
  <c r="HJ53" i="15"/>
  <c r="FQ162" i="27"/>
  <c r="IA71" i="15"/>
  <c r="GH180" i="27"/>
  <c r="IC74" i="15"/>
  <c r="GJ183" i="27"/>
  <c r="ID52" i="15"/>
  <c r="GK161" i="27"/>
  <c r="HN73" i="15"/>
  <c r="FU182" i="27"/>
  <c r="HF53" i="15"/>
  <c r="FM162" i="27"/>
  <c r="HF61" i="15"/>
  <c r="FM170" i="27"/>
  <c r="HJ51" i="15"/>
  <c r="FQ160" i="27"/>
  <c r="HG59" i="15"/>
  <c r="FN168" i="27"/>
  <c r="HQ49" i="15"/>
  <c r="FX158" i="27"/>
  <c r="IB69" i="15"/>
  <c r="GI178" i="27"/>
  <c r="ID66" i="15"/>
  <c r="GK175" i="27"/>
  <c r="HR56" i="15"/>
  <c r="FY165" i="27"/>
  <c r="HY69" i="15"/>
  <c r="GF178" i="27"/>
  <c r="HJ76" i="15"/>
  <c r="FQ185" i="27"/>
  <c r="HC60" i="15"/>
  <c r="FJ169" i="27"/>
  <c r="GZ65" i="15"/>
  <c r="FG174" i="27"/>
  <c r="HH64" i="15"/>
  <c r="FO173" i="27"/>
  <c r="HW59" i="15"/>
  <c r="GD168" i="27"/>
  <c r="HW63" i="15"/>
  <c r="GD172" i="27"/>
  <c r="GV58" i="15"/>
  <c r="FC167" i="27"/>
  <c r="HD75" i="15"/>
  <c r="FK184" i="27"/>
  <c r="HT67" i="15"/>
  <c r="GA176" i="27"/>
  <c r="GU74" i="15"/>
  <c r="FB183" i="27"/>
  <c r="IA70" i="15"/>
  <c r="GH179" i="27"/>
  <c r="HO76" i="15"/>
  <c r="FV185" i="27"/>
  <c r="HH67" i="15"/>
  <c r="FO176" i="27"/>
  <c r="HM74" i="15"/>
  <c r="FT183" i="27"/>
  <c r="GU67" i="15"/>
  <c r="FB176" i="27"/>
  <c r="HQ66" i="15"/>
  <c r="FX175" i="27"/>
  <c r="HG68" i="15"/>
  <c r="FN177" i="27"/>
  <c r="HR54" i="15"/>
  <c r="FY163" i="27"/>
  <c r="HY49" i="15"/>
  <c r="GF158" i="27"/>
  <c r="JP60" i="27"/>
  <c r="JT57" i="27"/>
  <c r="HR53" i="15"/>
  <c r="FY162" i="27"/>
  <c r="HR59" i="15"/>
  <c r="FY168" i="27"/>
  <c r="HB49" i="15"/>
  <c r="FI158" i="27"/>
  <c r="IC65" i="15"/>
  <c r="GJ174" i="27"/>
  <c r="HS66" i="15"/>
  <c r="FZ175" i="27"/>
  <c r="HM52" i="15"/>
  <c r="FT161" i="27"/>
  <c r="HK67" i="15"/>
  <c r="FR176" i="27"/>
  <c r="GT49" i="15"/>
  <c r="FA158" i="27"/>
  <c r="HP69" i="15"/>
  <c r="FW178" i="27"/>
  <c r="GY72" i="15"/>
  <c r="FF181" i="27"/>
  <c r="HA59" i="15"/>
  <c r="FH168" i="27"/>
  <c r="HB63" i="15"/>
  <c r="FI172" i="27"/>
  <c r="GW64" i="15"/>
  <c r="FD173" i="27"/>
  <c r="HS67" i="15"/>
  <c r="FZ176" i="27"/>
  <c r="HL63" i="15"/>
  <c r="FS172" i="27"/>
  <c r="HM54" i="15"/>
  <c r="FT163" i="27"/>
  <c r="IB62" i="15"/>
  <c r="GI171" i="27"/>
  <c r="GU75" i="15"/>
  <c r="FB184" i="27"/>
  <c r="HY59" i="15"/>
  <c r="GF168" i="27"/>
  <c r="GT60" i="15"/>
  <c r="FA169" i="27"/>
  <c r="GW65" i="15"/>
  <c r="FD174" i="27"/>
  <c r="HG49" i="15"/>
  <c r="FN158" i="27"/>
  <c r="HI50" i="15"/>
  <c r="FP159" i="27"/>
  <c r="ID57" i="15"/>
  <c r="GK166" i="27"/>
  <c r="HJ65" i="15"/>
  <c r="FQ174" i="27"/>
  <c r="HZ55" i="15"/>
  <c r="GG164" i="27"/>
  <c r="GZ60" i="15"/>
  <c r="FG169" i="27"/>
  <c r="HW51" i="15"/>
  <c r="GD160" i="27"/>
  <c r="HB57" i="15"/>
  <c r="HE53" i="15"/>
  <c r="HC51" i="15"/>
  <c r="FJ160" i="27"/>
  <c r="HG57" i="15"/>
  <c r="FN166" i="27"/>
  <c r="HP71" i="15"/>
  <c r="FW180" i="27"/>
  <c r="HT75" i="15"/>
  <c r="GA184" i="27"/>
  <c r="HM51" i="15"/>
  <c r="FT160" i="27"/>
  <c r="IF66" i="15"/>
  <c r="GZ70" i="15"/>
  <c r="JQ63" i="27"/>
  <c r="GW71" i="15"/>
  <c r="HV50" i="15"/>
  <c r="HX74" i="15"/>
  <c r="IG49" i="15"/>
  <c r="HM58" i="15"/>
  <c r="GT66" i="15"/>
  <c r="JO58" i="27"/>
  <c r="HK53" i="15"/>
  <c r="FR162" i="27"/>
  <c r="HU56" i="15"/>
  <c r="GB165" i="27"/>
  <c r="HL62" i="15"/>
  <c r="FS171" i="27"/>
  <c r="HJ66" i="15"/>
  <c r="FQ175" i="27"/>
  <c r="IF72" i="15"/>
  <c r="GM181" i="27"/>
  <c r="HS56" i="15"/>
  <c r="FZ165" i="27"/>
  <c r="HC50" i="15"/>
  <c r="FJ159" i="27"/>
  <c r="HX53" i="15"/>
  <c r="GE162" i="27"/>
  <c r="HE61" i="15"/>
  <c r="FL170" i="27"/>
  <c r="HN58" i="15"/>
  <c r="FU167" i="27"/>
  <c r="HZ59" i="15"/>
  <c r="GG168" i="27"/>
  <c r="HG50" i="15"/>
  <c r="FN159" i="27"/>
  <c r="JS61" i="27"/>
  <c r="HP75" i="15"/>
  <c r="FW184" i="27"/>
  <c r="HK72" i="15"/>
  <c r="FR181" i="27"/>
  <c r="GW51" i="15"/>
  <c r="FD160" i="27"/>
  <c r="FV157" i="27"/>
  <c r="GV54" i="15"/>
  <c r="FC163" i="27"/>
  <c r="HT53" i="15"/>
  <c r="GA162" i="27"/>
  <c r="HA58" i="15"/>
  <c r="FH167" i="27"/>
  <c r="HR51" i="15"/>
  <c r="FY160" i="27"/>
  <c r="HD59" i="15"/>
  <c r="FK168" i="27"/>
  <c r="IG57" i="15"/>
  <c r="GN166" i="27"/>
  <c r="HH52" i="15"/>
  <c r="FO161" i="27"/>
  <c r="HL68" i="15"/>
  <c r="FS177" i="27"/>
  <c r="GZ63" i="15"/>
  <c r="FG172" i="27"/>
  <c r="HR71" i="15"/>
  <c r="FY180" i="27"/>
  <c r="ID62" i="15"/>
  <c r="GK171" i="27"/>
  <c r="HH71" i="15"/>
  <c r="FO180" i="27"/>
  <c r="HN74" i="15"/>
  <c r="FU183" i="27"/>
  <c r="GV66" i="15"/>
  <c r="FC175" i="27"/>
  <c r="GV59" i="15"/>
  <c r="FC168" i="27"/>
  <c r="HT54" i="15"/>
  <c r="GA163" i="27"/>
  <c r="IB71" i="15"/>
  <c r="GI180" i="27"/>
  <c r="HH76" i="15"/>
  <c r="FO185" i="27"/>
  <c r="HS53" i="15"/>
  <c r="FZ162" i="27"/>
  <c r="HI59" i="15"/>
  <c r="FP168" i="27"/>
  <c r="HD57" i="15"/>
  <c r="FK166" i="27"/>
  <c r="HJ68" i="15"/>
  <c r="FQ177" i="27"/>
  <c r="HF66" i="15"/>
  <c r="FM175" i="27"/>
  <c r="HU55" i="15"/>
  <c r="GB164" i="27"/>
  <c r="HI56" i="15"/>
  <c r="FP165" i="27"/>
  <c r="GU58" i="15"/>
  <c r="FB167" i="27"/>
  <c r="HR75" i="15"/>
  <c r="FY184" i="27"/>
  <c r="HM64" i="15"/>
  <c r="FT173" i="27"/>
  <c r="HP70" i="15"/>
  <c r="FW179" i="27"/>
  <c r="HX70" i="15"/>
  <c r="GE179" i="27"/>
  <c r="HR50" i="15"/>
  <c r="FY159" i="27"/>
  <c r="HL73" i="15"/>
  <c r="FS182" i="27"/>
  <c r="HA49" i="15"/>
  <c r="FH158" i="27"/>
  <c r="HA53" i="15"/>
  <c r="FH162" i="27"/>
  <c r="HC56" i="15"/>
  <c r="FJ165" i="27"/>
  <c r="HT62" i="15"/>
  <c r="GA171" i="27"/>
  <c r="GX61" i="15"/>
  <c r="FE170" i="27"/>
  <c r="HB66" i="15"/>
  <c r="FI175" i="27"/>
  <c r="HP52" i="15"/>
  <c r="FW161" i="27"/>
  <c r="HU70" i="15"/>
  <c r="GB179" i="27"/>
  <c r="IA63" i="15"/>
  <c r="GH172" i="27"/>
  <c r="HF72" i="15"/>
  <c r="FM181" i="27"/>
  <c r="HT51" i="15"/>
  <c r="GA160" i="27"/>
  <c r="GW67" i="15"/>
  <c r="FD176" i="27"/>
  <c r="HW49" i="15"/>
  <c r="GD158" i="27"/>
  <c r="IF69" i="15"/>
  <c r="GM178" i="27"/>
  <c r="HI70" i="15"/>
  <c r="FP179" i="27"/>
  <c r="IA56" i="15"/>
  <c r="GH165" i="27"/>
  <c r="HC61" i="15"/>
  <c r="FJ170" i="27"/>
  <c r="HH59" i="15"/>
  <c r="FO168" i="27"/>
  <c r="IG64" i="15"/>
  <c r="GN173" i="27"/>
  <c r="HI58" i="15"/>
  <c r="FP167" i="27"/>
  <c r="HN62" i="15"/>
  <c r="FU171" i="27"/>
  <c r="HY55" i="15"/>
  <c r="GF164" i="27"/>
  <c r="HG53" i="15"/>
  <c r="FN162" i="27"/>
  <c r="HS57" i="15"/>
  <c r="FZ166" i="27"/>
  <c r="HJ61" i="15"/>
  <c r="FQ170" i="27"/>
  <c r="IB51" i="15"/>
  <c r="GI160" i="27"/>
  <c r="HC64" i="15"/>
  <c r="FJ173" i="27"/>
  <c r="JQ59" i="27"/>
  <c r="JU57" i="27"/>
  <c r="IE68" i="15"/>
  <c r="GL177" i="27"/>
  <c r="GW57" i="15"/>
  <c r="FD166" i="27"/>
  <c r="GX63" i="15"/>
  <c r="FE172" i="27"/>
  <c r="HN52" i="15"/>
  <c r="HR63" i="15"/>
  <c r="IA64" i="15"/>
  <c r="GH173" i="27"/>
  <c r="HS54" i="15"/>
  <c r="FZ163" i="27"/>
  <c r="HT68" i="15"/>
  <c r="IC69" i="15"/>
  <c r="IE61" i="15"/>
  <c r="GX67" i="15"/>
  <c r="HI60" i="15"/>
  <c r="IF71" i="15"/>
  <c r="JW63" i="27"/>
  <c r="HS63" i="15"/>
  <c r="GG157" i="27"/>
  <c r="HS76" i="15"/>
  <c r="FZ185" i="27"/>
  <c r="HG56" i="15"/>
  <c r="FN165" i="27"/>
  <c r="HW57" i="15"/>
  <c r="GD166" i="27"/>
  <c r="HV65" i="15"/>
  <c r="GC174" i="27"/>
  <c r="GZ76" i="15"/>
  <c r="FG185" i="27"/>
  <c r="HD74" i="15"/>
  <c r="FK183" i="27"/>
  <c r="HE55" i="15"/>
  <c r="FL164" i="27"/>
  <c r="IF59" i="15"/>
  <c r="GM168" i="27"/>
  <c r="GV57" i="15"/>
  <c r="FC166" i="27"/>
  <c r="HD60" i="15"/>
  <c r="FK169" i="27"/>
  <c r="JU60" i="27"/>
  <c r="HJ75" i="15"/>
  <c r="FQ184" i="27"/>
  <c r="IF61" i="15"/>
  <c r="GM170" i="27"/>
  <c r="IA58" i="15"/>
  <c r="GH167" i="27"/>
  <c r="HR55" i="15"/>
  <c r="FY164" i="27"/>
  <c r="FE157" i="27"/>
  <c r="HU54" i="15"/>
  <c r="GB163" i="27"/>
  <c r="IC75" i="15"/>
  <c r="GJ184" i="27"/>
  <c r="HS64" i="15"/>
  <c r="FZ173" i="27"/>
  <c r="HO68" i="15"/>
  <c r="FV177" i="27"/>
  <c r="HH63" i="15"/>
  <c r="FO172" i="27"/>
  <c r="HD71" i="15"/>
  <c r="FK180" i="27"/>
  <c r="HY70" i="15"/>
  <c r="GF179" i="27"/>
  <c r="HI49" i="15"/>
  <c r="FP158" i="27"/>
  <c r="HD69" i="15"/>
  <c r="FK178" i="27"/>
  <c r="HM76" i="15"/>
  <c r="FT185" i="27"/>
  <c r="GW50" i="15"/>
  <c r="FD159" i="27"/>
  <c r="HA71" i="15"/>
  <c r="FH180" i="27"/>
  <c r="HS65" i="15"/>
  <c r="FZ174" i="27"/>
  <c r="GU52" i="15"/>
  <c r="FB161" i="27"/>
  <c r="HP67" i="15"/>
  <c r="FW176" i="27"/>
  <c r="HK50" i="15"/>
  <c r="FR159" i="27"/>
  <c r="HO75" i="15"/>
  <c r="FV184" i="27"/>
  <c r="GW52" i="15"/>
  <c r="FD161" i="27"/>
  <c r="IG71" i="15"/>
  <c r="GN180" i="27"/>
  <c r="HT64" i="15"/>
  <c r="GA173" i="27"/>
  <c r="HF49" i="15"/>
  <c r="FM158" i="27"/>
  <c r="HX66" i="15"/>
  <c r="GE175" i="27"/>
  <c r="HU60" i="15"/>
  <c r="GB169" i="27"/>
  <c r="FZ157" i="27"/>
  <c r="GU66" i="15"/>
  <c r="FB175" i="27"/>
  <c r="HB51" i="15"/>
  <c r="FI160" i="27"/>
  <c r="HQ73" i="15"/>
  <c r="FX182" i="27"/>
  <c r="HO56" i="15"/>
  <c r="FV165" i="27"/>
  <c r="HY56" i="15"/>
  <c r="GF165" i="27"/>
  <c r="GX73" i="15"/>
  <c r="FE182" i="27"/>
  <c r="HF71" i="15"/>
  <c r="FM180" i="27"/>
  <c r="JT59" i="27"/>
  <c r="JR59" i="27"/>
  <c r="JN57" i="27"/>
  <c r="HY68" i="15"/>
  <c r="GF177" i="27"/>
  <c r="HJ57" i="15"/>
  <c r="FQ166" i="27"/>
  <c r="IC64" i="15"/>
  <c r="GJ173" i="27"/>
  <c r="HV70" i="15"/>
  <c r="GC179" i="27"/>
  <c r="HA72" i="15"/>
  <c r="FH181" i="27"/>
  <c r="HF55" i="15"/>
  <c r="FM164" i="27"/>
  <c r="GZ56" i="15"/>
  <c r="FG165" i="27"/>
  <c r="HF63" i="15"/>
  <c r="FM172" i="27"/>
  <c r="HE71" i="15"/>
  <c r="FL180" i="27"/>
  <c r="HI74" i="15"/>
  <c r="FP183" i="27"/>
  <c r="HE68" i="15"/>
  <c r="FL177" i="27"/>
  <c r="HY63" i="15"/>
  <c r="GF172" i="27"/>
  <c r="HV76" i="15"/>
  <c r="GC185" i="27"/>
  <c r="IC67" i="15"/>
  <c r="GJ176" i="27"/>
  <c r="IA61" i="15"/>
  <c r="GH170" i="27"/>
  <c r="GV51" i="15"/>
  <c r="FC160" i="27"/>
  <c r="HC69" i="15"/>
  <c r="FJ178" i="27"/>
  <c r="IE58" i="15"/>
  <c r="GL167" i="27"/>
  <c r="IC54" i="15"/>
  <c r="GJ163" i="27"/>
  <c r="HX68" i="15"/>
  <c r="GE177" i="27"/>
  <c r="HO64" i="15"/>
  <c r="FV173" i="27"/>
  <c r="GY65" i="15"/>
  <c r="FF174" i="27"/>
  <c r="HM50" i="15"/>
  <c r="FT159" i="27"/>
  <c r="HI54" i="15"/>
  <c r="FP163" i="27"/>
  <c r="HR74" i="15"/>
  <c r="FY183" i="27"/>
  <c r="IG51" i="15"/>
  <c r="GN160" i="27"/>
  <c r="HC63" i="15"/>
  <c r="FJ172" i="27"/>
  <c r="GV70" i="15"/>
  <c r="FC179" i="27"/>
  <c r="HY73" i="15"/>
  <c r="GF182" i="27"/>
  <c r="HO74" i="15"/>
  <c r="FV183" i="27"/>
  <c r="IG67" i="15"/>
  <c r="GN176" i="27"/>
  <c r="FG157" i="27"/>
  <c r="HS58" i="15"/>
  <c r="FZ167" i="27"/>
  <c r="HK49" i="15"/>
  <c r="FR158" i="27"/>
  <c r="JR63" i="27"/>
  <c r="HR66" i="15"/>
  <c r="HJ71" i="15"/>
  <c r="ID56" i="15"/>
  <c r="HQ64" i="15"/>
  <c r="HT70" i="15"/>
  <c r="HH75" i="15"/>
  <c r="FO184" i="27"/>
  <c r="HZ49" i="15"/>
  <c r="GG158" i="27"/>
  <c r="GT69" i="15"/>
  <c r="FA178" i="27"/>
  <c r="HK55" i="15"/>
  <c r="FR164" i="27"/>
  <c r="HG52" i="15"/>
  <c r="FN161" i="27"/>
  <c r="ID73" i="15"/>
  <c r="GK182" i="27"/>
  <c r="GV50" i="15"/>
  <c r="FC159" i="27"/>
  <c r="HM75" i="15"/>
  <c r="FT184" i="27"/>
  <c r="HZ72" i="15"/>
  <c r="GG181" i="27"/>
  <c r="IB60" i="15"/>
  <c r="GI169" i="27"/>
  <c r="HG74" i="15"/>
  <c r="FN183" i="27"/>
  <c r="IB64" i="15"/>
  <c r="GI173" i="27"/>
  <c r="GN157" i="27"/>
  <c r="IG50" i="15"/>
  <c r="GN159" i="27"/>
  <c r="HL75" i="15"/>
  <c r="FS184" i="27"/>
  <c r="GT51" i="15"/>
  <c r="FA160" i="27"/>
  <c r="HG76" i="15"/>
  <c r="FN185" i="27"/>
  <c r="HM59" i="15"/>
  <c r="FT168" i="27"/>
  <c r="GZ69" i="15"/>
  <c r="FG178" i="27"/>
  <c r="HP76" i="15"/>
  <c r="FW185" i="27"/>
  <c r="HC67" i="15"/>
  <c r="FJ176" i="27"/>
  <c r="HH57" i="15"/>
  <c r="FO166" i="27"/>
  <c r="HS61" i="15"/>
  <c r="FZ170" i="27"/>
  <c r="GU69" i="15"/>
  <c r="FB178" i="27"/>
  <c r="HU61" i="15"/>
  <c r="GB170" i="27"/>
  <c r="HU58" i="15"/>
  <c r="GB167" i="27"/>
  <c r="IE55" i="15"/>
  <c r="GL164" i="27"/>
  <c r="HD68" i="15"/>
  <c r="FK177" i="27"/>
  <c r="IE50" i="15"/>
  <c r="GL159" i="27"/>
  <c r="HK74" i="15"/>
  <c r="FR183" i="27"/>
  <c r="HV55" i="15"/>
  <c r="GC164" i="27"/>
  <c r="IA75" i="15"/>
  <c r="GH184" i="27"/>
  <c r="GY56" i="15"/>
  <c r="FF165" i="27"/>
  <c r="HR69" i="15"/>
  <c r="FY178" i="27"/>
  <c r="HA63" i="15"/>
  <c r="FH172" i="27"/>
  <c r="GZ71" i="15"/>
  <c r="FG180" i="27"/>
  <c r="FR157" i="27"/>
  <c r="HH53" i="15"/>
  <c r="FO162" i="27"/>
  <c r="HT52" i="15"/>
  <c r="GA161" i="27"/>
  <c r="HQ58" i="15"/>
  <c r="FX167" i="27"/>
  <c r="GY76" i="15"/>
  <c r="FF185" i="27"/>
  <c r="HM67" i="15"/>
  <c r="FT176" i="27"/>
  <c r="HN57" i="15"/>
  <c r="FU166" i="27"/>
  <c r="HA54" i="15"/>
  <c r="FH163" i="27"/>
  <c r="IG68" i="15"/>
  <c r="GN177" i="27"/>
  <c r="GX69" i="15"/>
  <c r="FE178" i="27"/>
  <c r="GZ49" i="15"/>
  <c r="FG158" i="27"/>
  <c r="HJ69" i="15"/>
  <c r="FQ178" i="27"/>
  <c r="HM65" i="15"/>
  <c r="FT174" i="27"/>
  <c r="GW70" i="15"/>
  <c r="FD179" i="27"/>
  <c r="HV74" i="15"/>
  <c r="GC183" i="27"/>
  <c r="HS52" i="15"/>
  <c r="FZ161" i="27"/>
  <c r="FW157" i="27"/>
  <c r="HZ50" i="15"/>
  <c r="GG159" i="27"/>
  <c r="HA74" i="15"/>
  <c r="FH183" i="27"/>
  <c r="GT67" i="15"/>
  <c r="FA176" i="27"/>
  <c r="HP63" i="15"/>
  <c r="FW172" i="27"/>
  <c r="HT61" i="15"/>
  <c r="GA170" i="27"/>
  <c r="GU59" i="15"/>
  <c r="FB168" i="27"/>
  <c r="HX63" i="15"/>
  <c r="GE172" i="27"/>
  <c r="HO67" i="15"/>
  <c r="FV176" i="27"/>
  <c r="HA66" i="15"/>
  <c r="FH175" i="27"/>
  <c r="HJ64" i="15"/>
  <c r="FQ173" i="27"/>
  <c r="IB61" i="15"/>
  <c r="GI170" i="27"/>
  <c r="HK60" i="15"/>
  <c r="FR169" i="27"/>
  <c r="IC63" i="15"/>
  <c r="GJ172" i="27"/>
  <c r="HE64" i="15"/>
  <c r="FL173" i="27"/>
  <c r="GX58" i="15"/>
  <c r="FE167" i="27"/>
  <c r="JU59" i="27"/>
  <c r="JS59" i="27"/>
  <c r="JV57" i="27"/>
  <c r="IC51" i="15"/>
  <c r="GJ160" i="27"/>
  <c r="IC59" i="15"/>
  <c r="GJ168" i="27"/>
  <c r="IC56" i="15"/>
  <c r="GJ165" i="27"/>
  <c r="HZ62" i="15"/>
  <c r="GG171" i="27"/>
  <c r="HI65" i="15"/>
  <c r="FP174" i="27"/>
  <c r="HK66" i="15"/>
  <c r="FR175" i="27"/>
  <c r="GY74" i="15"/>
  <c r="FF183" i="27"/>
  <c r="HL55" i="15"/>
  <c r="FS164" i="27"/>
  <c r="GU68" i="15"/>
  <c r="FB177" i="27"/>
  <c r="GZ62" i="15"/>
  <c r="FG171" i="27"/>
  <c r="IB72" i="15"/>
  <c r="GI181" i="27"/>
  <c r="HM60" i="15"/>
  <c r="FT169" i="27"/>
  <c r="HS72" i="15"/>
  <c r="FZ181" i="27"/>
  <c r="GZ51" i="15"/>
  <c r="FG160" i="27"/>
  <c r="IB55" i="15"/>
  <c r="GI164" i="27"/>
  <c r="HK68" i="15"/>
  <c r="FR177" i="27"/>
  <c r="HW50" i="15"/>
  <c r="GD159" i="27"/>
  <c r="HT60" i="15"/>
  <c r="GA169" i="27"/>
  <c r="IG76" i="15"/>
  <c r="GN185" i="27"/>
  <c r="GT68" i="15"/>
  <c r="FA177" i="27"/>
  <c r="GU57" i="15"/>
  <c r="FB166" i="27"/>
  <c r="HE76" i="15"/>
  <c r="FL185" i="27"/>
  <c r="IB59" i="15"/>
  <c r="GI168" i="27"/>
  <c r="HV63" i="15"/>
  <c r="GC172" i="27"/>
  <c r="ID71" i="15"/>
  <c r="GK180" i="27"/>
  <c r="HA62" i="15"/>
  <c r="FH171" i="27"/>
  <c r="HT72" i="15"/>
  <c r="GA181" i="27"/>
  <c r="HJ58" i="15"/>
  <c r="FQ167" i="27"/>
  <c r="HG55" i="15"/>
  <c r="FN164" i="27"/>
  <c r="HJ73" i="15"/>
  <c r="FQ182" i="27"/>
  <c r="IE72" i="15"/>
  <c r="GL181" i="27"/>
  <c r="HF58" i="15"/>
  <c r="FM167" i="27"/>
  <c r="HW70" i="15"/>
  <c r="GD179" i="27"/>
  <c r="IC62" i="15"/>
  <c r="GJ171" i="27"/>
  <c r="GX68" i="15"/>
  <c r="FE177" i="27"/>
  <c r="HN72" i="15"/>
  <c r="FU181" i="27"/>
  <c r="GT73" i="15"/>
  <c r="FA182" i="27"/>
  <c r="HA56" i="15"/>
  <c r="FH165" i="27"/>
  <c r="HL70" i="15"/>
  <c r="FS179" i="27"/>
  <c r="GY60" i="15"/>
  <c r="FF169" i="27"/>
  <c r="HD61" i="15"/>
  <c r="FK170" i="27"/>
  <c r="HG61" i="15"/>
  <c r="FN170" i="27"/>
  <c r="HU72" i="15"/>
  <c r="GB181" i="27"/>
  <c r="ID72" i="15"/>
  <c r="GK181" i="27"/>
  <c r="GW72" i="15"/>
  <c r="FD181" i="27"/>
  <c r="JN59" i="27"/>
  <c r="JP57" i="27"/>
  <c r="HR67" i="15"/>
  <c r="FY176" i="27"/>
  <c r="GZ57" i="15"/>
  <c r="FG166" i="27"/>
  <c r="HX76" i="15"/>
  <c r="GE185" i="27"/>
  <c r="HS74" i="15"/>
  <c r="FZ183" i="27"/>
  <c r="GB157" i="27"/>
  <c r="HT73" i="15"/>
  <c r="GA182" i="27"/>
  <c r="IC50" i="15"/>
  <c r="GJ159" i="27"/>
  <c r="HV71" i="15"/>
  <c r="GC180" i="27"/>
  <c r="GV65" i="15"/>
  <c r="FC174" i="27"/>
  <c r="HB67" i="15"/>
  <c r="FI176" i="27"/>
  <c r="HA57" i="15"/>
  <c r="FH166" i="27"/>
  <c r="IC70" i="15"/>
  <c r="GJ179" i="27"/>
  <c r="HD49" i="15"/>
  <c r="FK158" i="27"/>
  <c r="HH56" i="15"/>
  <c r="FO165" i="27"/>
  <c r="HF65" i="15"/>
  <c r="FM174" i="27"/>
  <c r="HI63" i="15"/>
  <c r="FP172" i="27"/>
  <c r="HP50" i="15"/>
  <c r="FW159" i="27"/>
  <c r="HX62" i="15"/>
  <c r="GE171" i="27"/>
  <c r="HC66" i="15"/>
  <c r="FJ175" i="27"/>
  <c r="HV60" i="15"/>
  <c r="GC169" i="27"/>
  <c r="GZ74" i="15"/>
  <c r="FG183" i="27"/>
  <c r="HX56" i="15"/>
  <c r="GE165" i="27"/>
  <c r="IG53" i="15"/>
  <c r="GN162" i="27"/>
  <c r="HI71" i="15"/>
  <c r="FP180" i="27"/>
  <c r="HL58" i="15"/>
  <c r="FS167" i="27"/>
  <c r="HV52" i="15"/>
  <c r="GC161" i="27"/>
  <c r="HS68" i="15"/>
  <c r="FZ177" i="27"/>
  <c r="HZ57" i="15"/>
  <c r="GG166" i="27"/>
  <c r="GU60" i="15"/>
  <c r="FB169" i="27"/>
  <c r="GY66" i="15"/>
  <c r="FF175" i="27"/>
  <c r="HI68" i="15"/>
  <c r="FP177" i="27"/>
  <c r="HT69" i="15"/>
  <c r="GA178" i="27"/>
  <c r="ID76" i="15"/>
  <c r="GK185" i="27"/>
  <c r="HZ56" i="15"/>
  <c r="GG165" i="27"/>
  <c r="HQ62" i="15"/>
  <c r="FX171" i="27"/>
  <c r="GX65" i="15"/>
  <c r="FE174" i="27"/>
  <c r="HF50" i="15"/>
  <c r="FM159" i="27"/>
  <c r="HB60" i="15"/>
  <c r="FI169" i="27"/>
  <c r="HG72" i="15"/>
  <c r="FN181" i="27"/>
  <c r="HG51" i="15"/>
  <c r="FN160" i="27"/>
  <c r="GV55" i="15"/>
  <c r="FC164" i="27"/>
  <c r="HW73" i="15"/>
  <c r="GD182" i="27"/>
  <c r="HU57" i="15"/>
  <c r="GB166" i="27"/>
  <c r="HN53" i="15"/>
  <c r="FU162" i="27"/>
  <c r="HE51" i="15"/>
  <c r="FL160" i="27"/>
  <c r="IC49" i="15"/>
  <c r="GJ158" i="27"/>
  <c r="HG69" i="15"/>
  <c r="FN178" i="27"/>
  <c r="IC57" i="15"/>
  <c r="GJ166" i="27"/>
  <c r="HZ74" i="15"/>
  <c r="GG183" i="27"/>
  <c r="GU54" i="15"/>
  <c r="FB163" i="27"/>
  <c r="HY57" i="15"/>
  <c r="GF166" i="27"/>
  <c r="HF75" i="15"/>
  <c r="FM184" i="27"/>
  <c r="HB59" i="15"/>
  <c r="FI168" i="27"/>
  <c r="HC62" i="15"/>
  <c r="FJ171" i="27"/>
  <c r="GX52" i="15"/>
  <c r="FE161" i="27"/>
  <c r="GV61" i="15"/>
  <c r="FC170" i="27"/>
  <c r="HN51" i="15"/>
  <c r="FU160" i="27"/>
  <c r="HQ65" i="15"/>
  <c r="FX174" i="27"/>
  <c r="GV75" i="15"/>
  <c r="FC184" i="27"/>
  <c r="GT59" i="15"/>
  <c r="FA168" i="27"/>
  <c r="GT63" i="15"/>
  <c r="FA172" i="27"/>
  <c r="HL69" i="15"/>
  <c r="FS178" i="27"/>
  <c r="GV76" i="15"/>
  <c r="FC185" i="27"/>
  <c r="HR65" i="15"/>
  <c r="FY174" i="27"/>
  <c r="HM66" i="15"/>
  <c r="FT175" i="27"/>
  <c r="GW73" i="15"/>
  <c r="FD182" i="27"/>
  <c r="GV69" i="15"/>
  <c r="FC178" i="27"/>
  <c r="HC74" i="15"/>
  <c r="FJ183" i="27"/>
  <c r="GW59" i="15"/>
  <c r="FD168" i="27"/>
  <c r="IE56" i="15"/>
  <c r="GL165" i="27"/>
  <c r="GT57" i="15"/>
  <c r="FA166" i="27"/>
  <c r="HY66" i="15"/>
  <c r="GF175" i="27"/>
  <c r="HB68" i="15"/>
  <c r="FI177" i="27"/>
  <c r="GL157" i="27"/>
  <c r="HV51" i="15"/>
  <c r="GC160" i="27"/>
  <c r="GV62" i="15"/>
  <c r="FC171" i="27"/>
  <c r="HE57" i="15"/>
  <c r="FL166" i="27"/>
  <c r="HD53" i="15"/>
  <c r="FK162" i="27"/>
  <c r="HO59" i="15"/>
  <c r="FV168" i="27"/>
  <c r="HR70" i="15"/>
  <c r="FY179" i="27"/>
  <c r="ID69" i="15"/>
  <c r="GK178" i="27"/>
  <c r="GD157" i="27"/>
  <c r="GW68" i="15"/>
  <c r="FD177" i="27"/>
  <c r="JV59" i="27"/>
  <c r="JW57" i="27"/>
  <c r="HY74" i="15"/>
  <c r="GF183" i="27"/>
  <c r="GZ68" i="15"/>
  <c r="FG177" i="27"/>
  <c r="ID63" i="15"/>
  <c r="GK172" i="27"/>
  <c r="HI69" i="15"/>
  <c r="FP178" i="27"/>
  <c r="HL51" i="15"/>
  <c r="FS160" i="27"/>
  <c r="HM70" i="15"/>
  <c r="FT179" i="27"/>
  <c r="IF65" i="15"/>
  <c r="GM174" i="27"/>
  <c r="HS70" i="15"/>
  <c r="FZ179" i="27"/>
  <c r="IF68" i="15"/>
  <c r="GM177" i="27"/>
  <c r="HM53" i="15"/>
  <c r="FT162" i="27"/>
  <c r="IF60" i="15"/>
  <c r="GM169" i="27"/>
  <c r="HW74" i="15"/>
  <c r="GD183" i="27"/>
  <c r="HV64" i="15"/>
  <c r="GC173" i="27"/>
  <c r="HH73" i="15"/>
  <c r="FO182" i="27"/>
  <c r="HE50" i="15"/>
  <c r="FL159" i="27"/>
  <c r="HQ71" i="15"/>
  <c r="FX180" i="27"/>
  <c r="ID58" i="15"/>
  <c r="GK167" i="27"/>
  <c r="HZ70" i="15"/>
  <c r="GG179" i="27"/>
  <c r="HL67" i="15"/>
  <c r="FS176" i="27"/>
  <c r="GY57" i="15"/>
  <c r="FF166" i="27"/>
  <c r="IA66" i="15"/>
  <c r="GH175" i="27"/>
  <c r="HI67" i="15"/>
  <c r="FP176" i="27"/>
  <c r="HV62" i="15"/>
  <c r="GC171" i="27"/>
  <c r="IC61" i="15"/>
  <c r="GJ170" i="27"/>
  <c r="HN69" i="15"/>
  <c r="FU178" i="27"/>
  <c r="HJ74" i="15"/>
  <c r="FQ183" i="27"/>
  <c r="IE51" i="15"/>
  <c r="GL160" i="27"/>
  <c r="FS157" i="27"/>
  <c r="GT54" i="15"/>
  <c r="FA163" i="27"/>
  <c r="IB65" i="15"/>
  <c r="GI174" i="27"/>
  <c r="HF73" i="15"/>
  <c r="FM182" i="27"/>
  <c r="ID68" i="15"/>
  <c r="GK177" i="27"/>
  <c r="GU61" i="15"/>
  <c r="FB170" i="27"/>
  <c r="IE74" i="15"/>
  <c r="GL183" i="27"/>
  <c r="HG58" i="15"/>
  <c r="FN167" i="27"/>
  <c r="GV63" i="15"/>
  <c r="FC172" i="27"/>
  <c r="HL59" i="15"/>
  <c r="FS168" i="27"/>
  <c r="HY61" i="15"/>
  <c r="GF170" i="27"/>
  <c r="HA65" i="15"/>
  <c r="FH174" i="27"/>
  <c r="HY76" i="15"/>
  <c r="GF185" i="27"/>
  <c r="HD51" i="15"/>
  <c r="FK160" i="27"/>
  <c r="HT58" i="15"/>
  <c r="GA167" i="27"/>
  <c r="HF59" i="15"/>
  <c r="FM168" i="27"/>
  <c r="IE76" i="15"/>
  <c r="GL185" i="27"/>
  <c r="JO59" i="27"/>
  <c r="JR57" i="27"/>
  <c r="HL56" i="15"/>
  <c r="FS165" i="27"/>
  <c r="HA69" i="15"/>
  <c r="FH178" i="27"/>
  <c r="HO66" i="15"/>
  <c r="FV175" i="27"/>
  <c r="FH157" i="27"/>
  <c r="IF54" i="15"/>
  <c r="GM163" i="27"/>
  <c r="HW53" i="15"/>
  <c r="GD162" i="27"/>
  <c r="HQ61" i="15"/>
  <c r="FX170" i="27"/>
  <c r="HD58" i="15"/>
  <c r="FK167" i="27"/>
  <c r="GV56" i="15"/>
  <c r="FC165" i="27"/>
  <c r="HX69" i="15"/>
  <c r="GE178" i="27"/>
  <c r="ID59" i="15"/>
  <c r="GK168" i="27"/>
  <c r="GU49" i="15"/>
  <c r="FB158" i="27"/>
  <c r="HB53" i="15"/>
  <c r="FI162" i="27"/>
  <c r="GW49" i="15"/>
  <c r="FD158" i="27"/>
  <c r="HN50" i="15"/>
  <c r="FU159" i="27"/>
  <c r="GY51" i="15"/>
  <c r="FF160" i="27"/>
  <c r="GY71" i="15"/>
  <c r="FF180" i="27"/>
  <c r="GY69" i="15"/>
  <c r="FF178" i="27"/>
  <c r="HF67" i="15"/>
  <c r="FM176" i="27"/>
  <c r="HM72" i="15"/>
  <c r="FT181" i="27"/>
  <c r="HE62" i="15"/>
  <c r="FL171" i="27"/>
  <c r="HS75" i="15"/>
  <c r="FZ184" i="27"/>
  <c r="GV72" i="15"/>
  <c r="FC181" i="27"/>
  <c r="HA51" i="15"/>
  <c r="FH160" i="27"/>
  <c r="HX55" i="15"/>
  <c r="GE164" i="27"/>
  <c r="IG73" i="15"/>
  <c r="GN182" i="27"/>
  <c r="GY53" i="15"/>
  <c r="FF162" i="27"/>
  <c r="HH61" i="15"/>
  <c r="FO170" i="27"/>
  <c r="HU66" i="15"/>
  <c r="GB175" i="27"/>
  <c r="GZ67" i="15"/>
  <c r="FG176" i="27"/>
  <c r="HF64" i="15"/>
  <c r="FM173" i="27"/>
  <c r="HO70" i="15"/>
  <c r="FV179" i="27"/>
  <c r="HV56" i="15"/>
  <c r="GC165" i="27"/>
  <c r="HB69" i="15"/>
  <c r="FI178" i="27"/>
  <c r="IE57" i="15"/>
  <c r="GL166" i="27"/>
  <c r="GX60" i="15"/>
  <c r="FE169" i="27"/>
  <c r="IA74" i="15"/>
  <c r="GH183" i="27"/>
  <c r="HF52" i="15"/>
  <c r="FM161" i="27"/>
  <c r="FB157" i="27"/>
  <c r="IE54" i="15"/>
  <c r="GL163" i="27"/>
  <c r="HW62" i="15"/>
  <c r="GD171" i="27"/>
  <c r="HG60" i="15"/>
  <c r="FN169" i="27"/>
  <c r="HZ52" i="15"/>
  <c r="GG161" i="27"/>
  <c r="HC54" i="15"/>
  <c r="FJ163" i="27"/>
  <c r="HO58" i="15"/>
  <c r="FV167" i="27"/>
  <c r="HB76" i="15"/>
  <c r="FI185" i="27"/>
  <c r="HK63" i="15"/>
  <c r="FR172" i="27"/>
  <c r="HQ60" i="15"/>
  <c r="FX169" i="27"/>
  <c r="HM71" i="15"/>
  <c r="FT180" i="27"/>
  <c r="IF52" i="15"/>
  <c r="GM161" i="27"/>
  <c r="IF57" i="15"/>
  <c r="GM166" i="27"/>
  <c r="HW69" i="15"/>
  <c r="GD178" i="27"/>
  <c r="HC72" i="15"/>
  <c r="FJ181" i="27"/>
  <c r="HT49" i="15"/>
  <c r="GA158" i="27"/>
  <c r="IE69" i="15"/>
  <c r="GL178" i="27"/>
  <c r="HP55" i="15"/>
  <c r="FW164" i="27"/>
  <c r="GZ59" i="15"/>
  <c r="FG168" i="27"/>
  <c r="HX67" i="15"/>
  <c r="GE176" i="27"/>
  <c r="HL57" i="15"/>
  <c r="FS166" i="27"/>
  <c r="GT71" i="15"/>
  <c r="FA180" i="27"/>
  <c r="HK76" i="15"/>
  <c r="FR185" i="27"/>
  <c r="HN64" i="15"/>
  <c r="FU173" i="27"/>
  <c r="IA55" i="15"/>
  <c r="GH164" i="27"/>
  <c r="HV54" i="15"/>
  <c r="GC163" i="27"/>
  <c r="HA60" i="15"/>
  <c r="FH169" i="27"/>
  <c r="HW58" i="15"/>
  <c r="GD167" i="27"/>
  <c r="IB68" i="15"/>
  <c r="GI177" i="27"/>
  <c r="HE49" i="15"/>
  <c r="FL158" i="27"/>
  <c r="HU62" i="15"/>
  <c r="GB171" i="27"/>
  <c r="HW55" i="15"/>
  <c r="GD164" i="27"/>
  <c r="IA67" i="15"/>
  <c r="GH176" i="27"/>
  <c r="HQ50" i="15"/>
  <c r="FX159" i="27"/>
  <c r="GY64" i="15"/>
  <c r="FF173" i="27"/>
  <c r="HB61" i="15"/>
  <c r="FI170" i="27"/>
  <c r="HZ61" i="15"/>
  <c r="GG170" i="27"/>
  <c r="GX50" i="15"/>
  <c r="FE159" i="27"/>
  <c r="HN63" i="15"/>
  <c r="FU172" i="27"/>
  <c r="GV68" i="15"/>
  <c r="FC177" i="27"/>
  <c r="HN59" i="15"/>
  <c r="FU168" i="27"/>
  <c r="GV53" i="15"/>
  <c r="FC162" i="27"/>
  <c r="GU73" i="15"/>
  <c r="FB182" i="27"/>
  <c r="HK57" i="15"/>
  <c r="FR166" i="27"/>
  <c r="JO62" i="27"/>
  <c r="JW59" i="27"/>
  <c r="JT63" i="27"/>
  <c r="HL266" i="27"/>
  <c r="IZ266" i="27"/>
  <c r="HQ266" i="27"/>
  <c r="HN266" i="27"/>
  <c r="IY266" i="27"/>
  <c r="HD266" i="27"/>
  <c r="JJ266" i="27"/>
  <c r="IG266" i="27"/>
  <c r="JV63" i="27"/>
  <c r="IV266" i="27"/>
  <c r="IC266" i="27"/>
  <c r="HG266" i="27"/>
  <c r="ID266" i="27"/>
  <c r="IJ266" i="27"/>
  <c r="HR266" i="27"/>
  <c r="BA29" i="27"/>
  <c r="BQ267" i="27"/>
  <c r="BT267" i="27"/>
  <c r="BX267" i="27"/>
  <c r="BW267" i="27" s="1"/>
  <c r="BP267" i="27" s="1"/>
  <c r="IK266" i="27"/>
  <c r="JI266" i="27"/>
  <c r="HC266" i="27"/>
  <c r="HP266" i="27"/>
  <c r="BG269" i="27"/>
  <c r="BR268" i="27"/>
  <c r="BV268" i="27"/>
  <c r="IS266" i="27"/>
  <c r="HX266" i="27"/>
  <c r="HF266" i="27"/>
  <c r="IT266" i="27"/>
  <c r="JB266" i="27"/>
  <c r="IB266" i="27"/>
  <c r="IR266" i="27"/>
  <c r="JD266" i="27"/>
  <c r="DN266" i="27"/>
  <c r="DP266" i="27"/>
  <c r="ME267" i="27"/>
  <c r="EV266" i="27" s="1"/>
  <c r="JS266" i="27" s="1"/>
  <c r="CY266" i="27"/>
  <c r="NM267" i="27"/>
  <c r="GD266" i="27" s="1"/>
  <c r="LA266" i="27" s="1"/>
  <c r="DA266" i="27"/>
  <c r="OF267" i="27"/>
  <c r="GW266" i="27" s="1"/>
  <c r="LT266" i="27" s="1"/>
  <c r="NL267" i="27"/>
  <c r="GC266" i="27" s="1"/>
  <c r="KZ266" i="27" s="1"/>
  <c r="MH267" i="27"/>
  <c r="EY266" i="27" s="1"/>
  <c r="JV266" i="27" s="1"/>
  <c r="EH266" i="27"/>
  <c r="DK266" i="27"/>
  <c r="OD267" i="27"/>
  <c r="GU266" i="27" s="1"/>
  <c r="LR266" i="27" s="1"/>
  <c r="NT267" i="27"/>
  <c r="GK266" i="27" s="1"/>
  <c r="LH266" i="27" s="1"/>
  <c r="NZ267" i="27"/>
  <c r="GQ266" i="27" s="1"/>
  <c r="LN266" i="27" s="1"/>
  <c r="LZ267" i="27"/>
  <c r="EQ266" i="27" s="1"/>
  <c r="JN266" i="27" s="1"/>
  <c r="CK266" i="27"/>
  <c r="HI267" i="27" s="1"/>
  <c r="DV266" i="27"/>
  <c r="DX266" i="27"/>
  <c r="MM267" i="27"/>
  <c r="FD266" i="27" s="1"/>
  <c r="KA266" i="27" s="1"/>
  <c r="DJ266" i="27"/>
  <c r="NU267" i="27"/>
  <c r="GL266" i="27" s="1"/>
  <c r="LI266" i="27" s="1"/>
  <c r="DM266" i="27"/>
  <c r="CM266" i="27"/>
  <c r="NW267" i="27"/>
  <c r="GN266" i="27" s="1"/>
  <c r="LK266" i="27" s="1"/>
  <c r="MR267" i="27"/>
  <c r="FI266" i="27" s="1"/>
  <c r="KF266" i="27" s="1"/>
  <c r="CE266" i="27"/>
  <c r="DY266" i="27"/>
  <c r="CF266" i="27"/>
  <c r="DI266" i="27"/>
  <c r="EJ266" i="27"/>
  <c r="MT267" i="27"/>
  <c r="FK266" i="27" s="1"/>
  <c r="KH266" i="27" s="1"/>
  <c r="CN266" i="27"/>
  <c r="HL267" i="27" s="1"/>
  <c r="NR267" i="27"/>
  <c r="GI266" i="27" s="1"/>
  <c r="LF266" i="27" s="1"/>
  <c r="ED266" i="27"/>
  <c r="EF266" i="27"/>
  <c r="MU267" i="27"/>
  <c r="FL266" i="27" s="1"/>
  <c r="KI266" i="27" s="1"/>
  <c r="DT266" i="27"/>
  <c r="OC267" i="27"/>
  <c r="GT266" i="27" s="1"/>
  <c r="LQ266" i="27" s="1"/>
  <c r="EA266" i="27"/>
  <c r="DB266" i="27"/>
  <c r="HZ267" i="27" s="1"/>
  <c r="OG267" i="27"/>
  <c r="GX266" i="27" s="1"/>
  <c r="LU266" i="27" s="1"/>
  <c r="NB267" i="27"/>
  <c r="FS266" i="27" s="1"/>
  <c r="KP266" i="27" s="1"/>
  <c r="CS266" i="27"/>
  <c r="EK266" i="27"/>
  <c r="MA267" i="27"/>
  <c r="ER266" i="27" s="1"/>
  <c r="JO266" i="27" s="1"/>
  <c r="MI267" i="27"/>
  <c r="EZ266" i="27" s="1"/>
  <c r="JW266" i="27" s="1"/>
  <c r="MK267" i="27"/>
  <c r="FB266" i="27" s="1"/>
  <c r="JY266" i="27" s="1"/>
  <c r="NP267" i="27"/>
  <c r="GG266" i="27" s="1"/>
  <c r="LD266" i="27" s="1"/>
  <c r="BO267" i="27"/>
  <c r="EL266" i="27"/>
  <c r="CL266" i="27"/>
  <c r="NC267" i="27"/>
  <c r="FT266" i="27" s="1"/>
  <c r="KQ266" i="27" s="1"/>
  <c r="EE266" i="27"/>
  <c r="CI266" i="27"/>
  <c r="HG267" i="27" s="1"/>
  <c r="MD267" i="27"/>
  <c r="EU266" i="27" s="1"/>
  <c r="JR266" i="27" s="1"/>
  <c r="DO266" i="27"/>
  <c r="IM267" i="27" s="1"/>
  <c r="CO266" i="27"/>
  <c r="NN267" i="27"/>
  <c r="GE266" i="27" s="1"/>
  <c r="LB266" i="27" s="1"/>
  <c r="DE266" i="27"/>
  <c r="IC267" i="27" s="1"/>
  <c r="MB267" i="27"/>
  <c r="ES266" i="27" s="1"/>
  <c r="JP266" i="27" s="1"/>
  <c r="MV267" i="27"/>
  <c r="FM266" i="27" s="1"/>
  <c r="KJ266" i="27" s="1"/>
  <c r="ND267" i="27"/>
  <c r="FU266" i="27" s="1"/>
  <c r="KR266" i="27" s="1"/>
  <c r="NG267" i="27"/>
  <c r="FX266" i="27" s="1"/>
  <c r="KU266" i="27" s="1"/>
  <c r="NO267" i="27"/>
  <c r="GF266" i="27" s="1"/>
  <c r="LC266" i="27" s="1"/>
  <c r="EB266" i="27"/>
  <c r="NE267" i="27"/>
  <c r="FV266" i="27" s="1"/>
  <c r="KS266" i="27" s="1"/>
  <c r="NA267" i="27"/>
  <c r="FR266" i="27" s="1"/>
  <c r="KO266" i="27" s="1"/>
  <c r="CU266" i="27"/>
  <c r="HS267" i="27" s="1"/>
  <c r="MY267" i="27"/>
  <c r="FP266" i="27" s="1"/>
  <c r="KM266" i="27" s="1"/>
  <c r="NF267" i="27"/>
  <c r="FW266" i="27" s="1"/>
  <c r="KT266" i="27" s="1"/>
  <c r="CH266" i="27"/>
  <c r="HF267" i="27" s="1"/>
  <c r="CJ266" i="27"/>
  <c r="HH267" i="27" s="1"/>
  <c r="CV266" i="27"/>
  <c r="NK267" i="27"/>
  <c r="GB266" i="27" s="1"/>
  <c r="KY266" i="27" s="1"/>
  <c r="MG267" i="27"/>
  <c r="EX266" i="27" s="1"/>
  <c r="JU266" i="27" s="1"/>
  <c r="CW266" i="27"/>
  <c r="HU267" i="27" s="1"/>
  <c r="MP267" i="27"/>
  <c r="FG266" i="27" s="1"/>
  <c r="KD266" i="27" s="1"/>
  <c r="EC266" i="27"/>
  <c r="JA267" i="27" s="1"/>
  <c r="DC266" i="27"/>
  <c r="IA267" i="27" s="1"/>
  <c r="NX267" i="27"/>
  <c r="GO266" i="27" s="1"/>
  <c r="LL266" i="27" s="1"/>
  <c r="DU266" i="27"/>
  <c r="IS267" i="27" s="1"/>
  <c r="ML267" i="27"/>
  <c r="FC266" i="27" s="1"/>
  <c r="JZ266" i="27" s="1"/>
  <c r="NQ267" i="27"/>
  <c r="GH266" i="27" s="1"/>
  <c r="LE266" i="27" s="1"/>
  <c r="NY267" i="27"/>
  <c r="GP266" i="27" s="1"/>
  <c r="LM266" i="27" s="1"/>
  <c r="OB267" i="27"/>
  <c r="GS266" i="27" s="1"/>
  <c r="LP266" i="27" s="1"/>
  <c r="MS267" i="27"/>
  <c r="FJ266" i="27" s="1"/>
  <c r="KG266" i="27" s="1"/>
  <c r="NV267" i="27"/>
  <c r="GM266" i="27" s="1"/>
  <c r="LJ266" i="27" s="1"/>
  <c r="CP266" i="27"/>
  <c r="HN267" i="27" s="1"/>
  <c r="CR266" i="27"/>
  <c r="HP267" i="27" s="1"/>
  <c r="DG266" i="27"/>
  <c r="IE267" i="27" s="1"/>
  <c r="NS267" i="27"/>
  <c r="GJ266" i="27" s="1"/>
  <c r="LG266" i="27" s="1"/>
  <c r="MO267" i="27"/>
  <c r="FF266" i="27" s="1"/>
  <c r="KC266" i="27" s="1"/>
  <c r="DL266" i="27"/>
  <c r="IJ267" i="27" s="1"/>
  <c r="MZ267" i="27"/>
  <c r="FQ266" i="27" s="1"/>
  <c r="KN266" i="27" s="1"/>
  <c r="MF267" i="27"/>
  <c r="EW266" i="27" s="1"/>
  <c r="JT266" i="27" s="1"/>
  <c r="DQ266" i="27"/>
  <c r="IO267" i="27" s="1"/>
  <c r="CQ266" i="27"/>
  <c r="HO267" i="27" s="1"/>
  <c r="EI266" i="27"/>
  <c r="JG267" i="27" s="1"/>
  <c r="MX267" i="27"/>
  <c r="FO266" i="27" s="1"/>
  <c r="KL266" i="27" s="1"/>
  <c r="CT266" i="27"/>
  <c r="HR267" i="27" s="1"/>
  <c r="DW266" i="27"/>
  <c r="IU267" i="27" s="1"/>
  <c r="MN267" i="27"/>
  <c r="FE266" i="27" s="1"/>
  <c r="KB266" i="27" s="1"/>
  <c r="DH266" i="27"/>
  <c r="IF267" i="27" s="1"/>
  <c r="DS266" i="27"/>
  <c r="IQ267" i="27" s="1"/>
  <c r="CX266" i="27"/>
  <c r="HV267" i="27" s="1"/>
  <c r="CZ266" i="27"/>
  <c r="HX267" i="27" s="1"/>
  <c r="DR266" i="27"/>
  <c r="IP267" i="27" s="1"/>
  <c r="OA267" i="27"/>
  <c r="GR266" i="27" s="1"/>
  <c r="LO266" i="27" s="1"/>
  <c r="MW267" i="27"/>
  <c r="FN266" i="27" s="1"/>
  <c r="KK266" i="27" s="1"/>
  <c r="DZ266" i="27"/>
  <c r="IX267" i="27" s="1"/>
  <c r="NJ267" i="27"/>
  <c r="GA266" i="27" s="1"/>
  <c r="KX266" i="27" s="1"/>
  <c r="MQ267" i="27"/>
  <c r="FH266" i="27" s="1"/>
  <c r="KE266" i="27" s="1"/>
  <c r="EG266" i="27"/>
  <c r="JE267" i="27" s="1"/>
  <c r="DD266" i="27"/>
  <c r="IB267" i="27" s="1"/>
  <c r="CG266" i="27"/>
  <c r="HE267" i="27" s="1"/>
  <c r="NH267" i="27"/>
  <c r="FY266" i="27" s="1"/>
  <c r="KV266" i="27" s="1"/>
  <c r="MC267" i="27"/>
  <c r="ET266" i="27" s="1"/>
  <c r="JQ266" i="27" s="1"/>
  <c r="MJ267" i="27"/>
  <c r="FA266" i="27" s="1"/>
  <c r="JX266" i="27" s="1"/>
  <c r="NI267" i="27"/>
  <c r="FZ266" i="27" s="1"/>
  <c r="KW266" i="27" s="1"/>
  <c r="DF266" i="27"/>
  <c r="ID267" i="27" s="1"/>
  <c r="OE267" i="27"/>
  <c r="GV266" i="27" s="1"/>
  <c r="LS266" i="27" s="1"/>
  <c r="HV266" i="27"/>
  <c r="IX266" i="27"/>
  <c r="HT266" i="27"/>
  <c r="HU266" i="27"/>
  <c r="JH266" i="27"/>
  <c r="IP266" i="27"/>
  <c r="HJ266" i="27"/>
  <c r="IH266" i="27"/>
  <c r="HH266" i="27"/>
  <c r="IQ266" i="27"/>
  <c r="HM266" i="27"/>
  <c r="II266" i="27"/>
  <c r="HI266" i="27"/>
  <c r="HK266" i="27"/>
  <c r="JG266" i="27"/>
  <c r="JE266" i="27"/>
  <c r="IA266" i="27"/>
  <c r="HZ266" i="27"/>
  <c r="IO266" i="27"/>
  <c r="HY266" i="27"/>
  <c r="HW266" i="27"/>
  <c r="JC266" i="27"/>
  <c r="IU266" i="27"/>
  <c r="IN266" i="27"/>
  <c r="IW266" i="27"/>
  <c r="IL266" i="27"/>
  <c r="IE266" i="27"/>
  <c r="HE266" i="27"/>
  <c r="HO266" i="27"/>
  <c r="IF266" i="27"/>
  <c r="HS266" i="27"/>
  <c r="JA266" i="27"/>
  <c r="JF266" i="27"/>
  <c r="IM266" i="27"/>
  <c r="JO63" i="27"/>
  <c r="HV366" i="27"/>
  <c r="HW366" i="27"/>
  <c r="IJ366" i="27"/>
  <c r="IK366" i="27"/>
  <c r="JI366" i="27"/>
  <c r="IQ366" i="27"/>
  <c r="IN366" i="27"/>
  <c r="JH366" i="27"/>
  <c r="HT366" i="27"/>
  <c r="HZ366" i="27"/>
  <c r="IX366" i="27"/>
  <c r="II366" i="27"/>
  <c r="IF366" i="27"/>
  <c r="HY366" i="27"/>
  <c r="IZ366" i="27"/>
  <c r="JN366" i="27"/>
  <c r="HO366" i="27"/>
  <c r="JK366" i="27"/>
  <c r="IM366" i="27"/>
  <c r="IA366" i="27"/>
  <c r="HX366" i="27"/>
  <c r="JJ366" i="27"/>
  <c r="IH366" i="27"/>
  <c r="IW366" i="27"/>
  <c r="JA366" i="27"/>
  <c r="IC366" i="27"/>
  <c r="HS366" i="27"/>
  <c r="HP366" i="27"/>
  <c r="CM366" i="27"/>
  <c r="CO366" i="27"/>
  <c r="CW366" i="27"/>
  <c r="DE366" i="27"/>
  <c r="DM366" i="27"/>
  <c r="DU366" i="27"/>
  <c r="EC366" i="27"/>
  <c r="EK366" i="27"/>
  <c r="ML367" i="27"/>
  <c r="FC366" i="27" s="1"/>
  <c r="JZ366" i="27" s="1"/>
  <c r="MT367" i="27"/>
  <c r="FK366" i="27" s="1"/>
  <c r="KH366" i="27" s="1"/>
  <c r="NB367" i="27"/>
  <c r="FS366" i="27" s="1"/>
  <c r="KP366" i="27" s="1"/>
  <c r="NJ367" i="27"/>
  <c r="GA366" i="27" s="1"/>
  <c r="KX366" i="27" s="1"/>
  <c r="NR367" i="27"/>
  <c r="GI366" i="27" s="1"/>
  <c r="LF366" i="27" s="1"/>
  <c r="NZ367" i="27"/>
  <c r="GQ366" i="27" s="1"/>
  <c r="LN366" i="27" s="1"/>
  <c r="OH367" i="27"/>
  <c r="GY366" i="27" s="1"/>
  <c r="LV366" i="27" s="1"/>
  <c r="CK366" i="27"/>
  <c r="CS366" i="27"/>
  <c r="DA366" i="27"/>
  <c r="DI366" i="27"/>
  <c r="DQ366" i="27"/>
  <c r="DY366" i="27"/>
  <c r="EG366" i="27"/>
  <c r="EO366" i="27"/>
  <c r="MH367" i="27"/>
  <c r="EY366" i="27" s="1"/>
  <c r="JV366" i="27" s="1"/>
  <c r="MP367" i="27"/>
  <c r="FG366" i="27" s="1"/>
  <c r="KD366" i="27" s="1"/>
  <c r="MX367" i="27"/>
  <c r="FO366" i="27" s="1"/>
  <c r="KL366" i="27" s="1"/>
  <c r="NF367" i="27"/>
  <c r="FW366" i="27" s="1"/>
  <c r="KT366" i="27" s="1"/>
  <c r="NN367" i="27"/>
  <c r="GE366" i="27" s="1"/>
  <c r="LB366" i="27" s="1"/>
  <c r="NV367" i="27"/>
  <c r="GM366" i="27" s="1"/>
  <c r="LJ366" i="27" s="1"/>
  <c r="OD367" i="27"/>
  <c r="GU366" i="27" s="1"/>
  <c r="LR366" i="27" s="1"/>
  <c r="OL367" i="27"/>
  <c r="HC366" i="27" s="1"/>
  <c r="LZ366" i="27" s="1"/>
  <c r="CN366" i="27"/>
  <c r="CY366" i="27"/>
  <c r="DJ366" i="27"/>
  <c r="DT366" i="27"/>
  <c r="EE366" i="27"/>
  <c r="EP366" i="27"/>
  <c r="CQ366" i="27"/>
  <c r="DB366" i="27"/>
  <c r="DL366" i="27"/>
  <c r="DW366" i="27"/>
  <c r="EH366" i="27"/>
  <c r="CU366" i="27"/>
  <c r="DH366" i="27"/>
  <c r="DX366" i="27"/>
  <c r="EL366" i="27"/>
  <c r="MJ367" i="27"/>
  <c r="FA366" i="27" s="1"/>
  <c r="JX366" i="27" s="1"/>
  <c r="MU367" i="27"/>
  <c r="FL366" i="27" s="1"/>
  <c r="KI366" i="27" s="1"/>
  <c r="NE367" i="27"/>
  <c r="FV366" i="27" s="1"/>
  <c r="KS366" i="27" s="1"/>
  <c r="NP367" i="27"/>
  <c r="GG366" i="27" s="1"/>
  <c r="LD366" i="27" s="1"/>
  <c r="OA367" i="27"/>
  <c r="GR366" i="27" s="1"/>
  <c r="LO366" i="27" s="1"/>
  <c r="OK367" i="27"/>
  <c r="HB366" i="27" s="1"/>
  <c r="LY366" i="27" s="1"/>
  <c r="CV366" i="27"/>
  <c r="DK366" i="27"/>
  <c r="DZ366" i="27"/>
  <c r="EM366" i="27"/>
  <c r="MK367" i="27"/>
  <c r="FB366" i="27" s="1"/>
  <c r="JY366" i="27" s="1"/>
  <c r="MV367" i="27"/>
  <c r="FM366" i="27" s="1"/>
  <c r="KJ366" i="27" s="1"/>
  <c r="NG367" i="27"/>
  <c r="FX366" i="27" s="1"/>
  <c r="KU366" i="27" s="1"/>
  <c r="NQ367" i="27"/>
  <c r="GH366" i="27" s="1"/>
  <c r="LE366" i="27" s="1"/>
  <c r="OB367" i="27"/>
  <c r="GS366" i="27" s="1"/>
  <c r="LP366" i="27" s="1"/>
  <c r="CX366" i="27"/>
  <c r="DN366" i="27"/>
  <c r="EA366" i="27"/>
  <c r="EN366" i="27"/>
  <c r="MM367" i="27"/>
  <c r="FD366" i="27" s="1"/>
  <c r="KA366" i="27" s="1"/>
  <c r="MW367" i="27"/>
  <c r="FN366" i="27" s="1"/>
  <c r="KK366" i="27" s="1"/>
  <c r="NH367" i="27"/>
  <c r="FY366" i="27" s="1"/>
  <c r="KV366" i="27" s="1"/>
  <c r="NS367" i="27"/>
  <c r="GJ366" i="27" s="1"/>
  <c r="LG366" i="27" s="1"/>
  <c r="OC367" i="27"/>
  <c r="GT366" i="27" s="1"/>
  <c r="LQ366" i="27" s="1"/>
  <c r="CJ366" i="27"/>
  <c r="CZ366" i="27"/>
  <c r="DO366" i="27"/>
  <c r="EB366" i="27"/>
  <c r="EQ366" i="27"/>
  <c r="MN367" i="27"/>
  <c r="FE366" i="27" s="1"/>
  <c r="KB366" i="27" s="1"/>
  <c r="MY367" i="27"/>
  <c r="FP366" i="27" s="1"/>
  <c r="KM366" i="27" s="1"/>
  <c r="NI367" i="27"/>
  <c r="FZ366" i="27" s="1"/>
  <c r="KW366" i="27" s="1"/>
  <c r="NT367" i="27"/>
  <c r="GK366" i="27" s="1"/>
  <c r="LH366" i="27" s="1"/>
  <c r="OE367" i="27"/>
  <c r="GV366" i="27" s="1"/>
  <c r="LS366" i="27" s="1"/>
  <c r="CL366" i="27"/>
  <c r="DC366" i="27"/>
  <c r="DP366" i="27"/>
  <c r="ED366" i="27"/>
  <c r="ME367" i="27"/>
  <c r="EV366" i="27" s="1"/>
  <c r="JS366" i="27" s="1"/>
  <c r="MO367" i="27"/>
  <c r="FF366" i="27" s="1"/>
  <c r="KC366" i="27" s="1"/>
  <c r="MZ367" i="27"/>
  <c r="FQ366" i="27" s="1"/>
  <c r="KN366" i="27" s="1"/>
  <c r="NK367" i="27"/>
  <c r="GB366" i="27" s="1"/>
  <c r="KY366" i="27" s="1"/>
  <c r="NU367" i="27"/>
  <c r="GL366" i="27" s="1"/>
  <c r="LI366" i="27" s="1"/>
  <c r="OF367" i="27"/>
  <c r="GW366" i="27" s="1"/>
  <c r="LT366" i="27" s="1"/>
  <c r="CP366" i="27"/>
  <c r="DD366" i="27"/>
  <c r="DR366" i="27"/>
  <c r="EF366" i="27"/>
  <c r="MF367" i="27"/>
  <c r="EW366" i="27" s="1"/>
  <c r="JT366" i="27" s="1"/>
  <c r="MQ367" i="27"/>
  <c r="FH366" i="27" s="1"/>
  <c r="KE366" i="27" s="1"/>
  <c r="NA367" i="27"/>
  <c r="FR366" i="27" s="1"/>
  <c r="KO366" i="27" s="1"/>
  <c r="NL367" i="27"/>
  <c r="GC366" i="27" s="1"/>
  <c r="KZ366" i="27" s="1"/>
  <c r="NW367" i="27"/>
  <c r="GN366" i="27" s="1"/>
  <c r="LK366" i="27" s="1"/>
  <c r="CT366" i="27"/>
  <c r="DG366" i="27"/>
  <c r="DV366" i="27"/>
  <c r="EJ366" i="27"/>
  <c r="MI367" i="27"/>
  <c r="EZ366" i="27" s="1"/>
  <c r="JW366" i="27" s="1"/>
  <c r="MS367" i="27"/>
  <c r="FJ366" i="27" s="1"/>
  <c r="KG366" i="27" s="1"/>
  <c r="ND367" i="27"/>
  <c r="FU366" i="27" s="1"/>
  <c r="KR366" i="27" s="1"/>
  <c r="NO367" i="27"/>
  <c r="GF366" i="27" s="1"/>
  <c r="LC366" i="27" s="1"/>
  <c r="NY367" i="27"/>
  <c r="GP366" i="27" s="1"/>
  <c r="LM366" i="27" s="1"/>
  <c r="OJ367" i="27"/>
  <c r="HA366" i="27" s="1"/>
  <c r="LX366" i="27" s="1"/>
  <c r="OG367" i="27"/>
  <c r="GX366" i="27" s="1"/>
  <c r="LU366" i="27" s="1"/>
  <c r="OI367" i="27"/>
  <c r="GZ366" i="27" s="1"/>
  <c r="LW366" i="27" s="1"/>
  <c r="CR366" i="27"/>
  <c r="DF366" i="27"/>
  <c r="MG367" i="27"/>
  <c r="EX366" i="27" s="1"/>
  <c r="JU366" i="27" s="1"/>
  <c r="DS366" i="27"/>
  <c r="MR367" i="27"/>
  <c r="FI366" i="27" s="1"/>
  <c r="KF366" i="27" s="1"/>
  <c r="EI366" i="27"/>
  <c r="NC367" i="27"/>
  <c r="FT366" i="27" s="1"/>
  <c r="KQ366" i="27" s="1"/>
  <c r="NX367" i="27"/>
  <c r="GO366" i="27" s="1"/>
  <c r="LL366" i="27" s="1"/>
  <c r="NM367" i="27"/>
  <c r="GD366" i="27" s="1"/>
  <c r="LA366" i="27" s="1"/>
  <c r="IB366" i="27"/>
  <c r="IR366" i="27"/>
  <c r="HQ366" i="27"/>
  <c r="IG366" i="27"/>
  <c r="IP366" i="27"/>
  <c r="HR366" i="27"/>
  <c r="HK366" i="27"/>
  <c r="HH366" i="27"/>
  <c r="CA368" i="27"/>
  <c r="BL369" i="27"/>
  <c r="BW368" i="27"/>
  <c r="ID366" i="27"/>
  <c r="HI366" i="27"/>
  <c r="HN366" i="27"/>
  <c r="IE366" i="27"/>
  <c r="JO366" i="27"/>
  <c r="JL366" i="27"/>
  <c r="CC367" i="27"/>
  <c r="CB367" i="27" s="1"/>
  <c r="BY367" i="27"/>
  <c r="BV367" i="27"/>
  <c r="JM366" i="27"/>
  <c r="IL366" i="27"/>
  <c r="IT366" i="27"/>
  <c r="IS366" i="27"/>
  <c r="JE366" i="27"/>
  <c r="JF366" i="27"/>
  <c r="HU366" i="27"/>
  <c r="JG366" i="27"/>
  <c r="JD366" i="27"/>
  <c r="JC366" i="27"/>
  <c r="HM366" i="27"/>
  <c r="HL366" i="27"/>
  <c r="IO366" i="27"/>
  <c r="JB366" i="27"/>
  <c r="IU366" i="27"/>
  <c r="HJ366" i="27"/>
  <c r="IY366" i="27"/>
  <c r="IV366" i="27"/>
  <c r="HT28" i="27"/>
  <c r="HZ28" i="27"/>
  <c r="JT28" i="27" s="1"/>
  <c r="HU64" i="27"/>
  <c r="JO64" i="27" s="1"/>
  <c r="IA28" i="27"/>
  <c r="JU28" i="27" s="1"/>
  <c r="BD31" i="27"/>
  <c r="HV64" i="27"/>
  <c r="JP64" i="27" s="1"/>
  <c r="IA64" i="27"/>
  <c r="JU64" i="27" s="1"/>
  <c r="HU28" i="27"/>
  <c r="JO28" i="27" s="1"/>
  <c r="HX64" i="27"/>
  <c r="JR64" i="27" s="1"/>
  <c r="HW64" i="27"/>
  <c r="JQ64" i="27" s="1"/>
  <c r="JA28" i="27"/>
  <c r="IC28" i="27"/>
  <c r="JW28" i="27" s="1"/>
  <c r="IB28" i="27"/>
  <c r="JV28" i="27" s="1"/>
  <c r="HY64" i="27"/>
  <c r="JS64" i="27" s="1"/>
  <c r="HV28" i="27"/>
  <c r="JP28" i="27" s="1"/>
  <c r="HZ64" i="27"/>
  <c r="JT64" i="27" s="1"/>
  <c r="BC30" i="27"/>
  <c r="BB30" i="27" s="1"/>
  <c r="BG30" i="27" s="1"/>
  <c r="BE30" i="27"/>
  <c r="HW28" i="27"/>
  <c r="JQ28" i="27" s="1"/>
  <c r="HW65" i="27"/>
  <c r="IB64" i="27"/>
  <c r="JV64" i="27" s="1"/>
  <c r="HX29" i="27"/>
  <c r="HW29" i="27"/>
  <c r="HU29" i="27"/>
  <c r="IA29" i="27"/>
  <c r="HX28" i="27"/>
  <c r="JR28" i="27" s="1"/>
  <c r="IC64" i="27"/>
  <c r="JW64" i="27" s="1"/>
  <c r="HY28" i="27"/>
  <c r="JS28" i="27" s="1"/>
  <c r="HT64" i="27"/>
  <c r="JN64" i="27" s="1"/>
  <c r="JH267" i="27" l="1"/>
  <c r="IK267" i="27"/>
  <c r="HY267" i="27"/>
  <c r="II298" i="27"/>
  <c r="IZ298" i="27"/>
  <c r="JJ298" i="27"/>
  <c r="HD298" i="27"/>
  <c r="HF298" i="27"/>
  <c r="HV298" i="27"/>
  <c r="JF298" i="27"/>
  <c r="JH298" i="27"/>
  <c r="IK298" i="27"/>
  <c r="JB298" i="27"/>
  <c r="IY298" i="27"/>
  <c r="HR298" i="27"/>
  <c r="HZ298" i="27"/>
  <c r="JD298" i="27"/>
  <c r="IU298" i="27"/>
  <c r="HN298" i="27"/>
  <c r="HL298" i="27"/>
  <c r="HT298" i="27"/>
  <c r="HW298" i="27"/>
  <c r="IR298" i="27"/>
  <c r="IN298" i="27"/>
  <c r="HO298" i="27"/>
  <c r="IB298" i="27"/>
  <c r="IL298" i="27"/>
  <c r="IM298" i="27"/>
  <c r="HS298" i="27"/>
  <c r="JI298" i="27"/>
  <c r="IQ298" i="27"/>
  <c r="JC298" i="27"/>
  <c r="HC298" i="27"/>
  <c r="IO298" i="27"/>
  <c r="IW298" i="27"/>
  <c r="JE298" i="27"/>
  <c r="HK298" i="27"/>
  <c r="IP298" i="27"/>
  <c r="HH298" i="27"/>
  <c r="IH298" i="27"/>
  <c r="HE298" i="27"/>
  <c r="ID298" i="27"/>
  <c r="IE298" i="27"/>
  <c r="HQ298" i="27"/>
  <c r="IS298" i="27"/>
  <c r="HG298" i="27"/>
  <c r="IG298" i="27"/>
  <c r="IT298" i="27"/>
  <c r="JA298" i="27"/>
  <c r="HI298" i="27"/>
  <c r="IA298" i="27"/>
  <c r="HM298" i="27"/>
  <c r="IV298" i="27"/>
  <c r="IJ298" i="27"/>
  <c r="HU298" i="27"/>
  <c r="HY298" i="27"/>
  <c r="JG298" i="27"/>
  <c r="HX298" i="27"/>
  <c r="HP298" i="27"/>
  <c r="IX298" i="27"/>
  <c r="IF298" i="27"/>
  <c r="IC298" i="27"/>
  <c r="HJ298" i="27"/>
  <c r="BD62" i="27"/>
  <c r="GL298" i="27"/>
  <c r="LI298" i="27" s="1"/>
  <c r="FP298" i="27"/>
  <c r="KM298" i="27" s="1"/>
  <c r="GU298" i="27"/>
  <c r="LR298" i="27" s="1"/>
  <c r="FY298" i="27"/>
  <c r="KV298" i="27" s="1"/>
  <c r="BR300" i="27"/>
  <c r="GG298" i="27"/>
  <c r="LD298" i="27" s="1"/>
  <c r="GS298" i="27"/>
  <c r="LP298" i="27" s="1"/>
  <c r="FN298" i="27"/>
  <c r="KK298" i="27" s="1"/>
  <c r="EQ298" i="27"/>
  <c r="JN298" i="27" s="1"/>
  <c r="FW298" i="27"/>
  <c r="KT298" i="27" s="1"/>
  <c r="FU298" i="27"/>
  <c r="KR298" i="27" s="1"/>
  <c r="FJ298" i="27"/>
  <c r="KG298" i="27" s="1"/>
  <c r="BT299" i="27"/>
  <c r="GC298" i="27"/>
  <c r="KZ298" i="27" s="1"/>
  <c r="FG298" i="27"/>
  <c r="KD298" i="27" s="1"/>
  <c r="FD298" i="27"/>
  <c r="KA298" i="27" s="1"/>
  <c r="GM298" i="27"/>
  <c r="LJ298" i="27" s="1"/>
  <c r="FL298" i="27"/>
  <c r="KI298" i="27" s="1"/>
  <c r="GV298" i="27"/>
  <c r="LS298" i="27" s="1"/>
  <c r="FT298" i="27"/>
  <c r="KQ298" i="27" s="1"/>
  <c r="ET298" i="27"/>
  <c r="JQ298" i="27" s="1"/>
  <c r="EY298" i="27"/>
  <c r="JV298" i="27" s="1"/>
  <c r="ER298" i="27"/>
  <c r="JO298" i="27" s="1"/>
  <c r="FX298" i="27"/>
  <c r="KU298" i="27" s="1"/>
  <c r="FA298" i="27"/>
  <c r="JX298" i="27" s="1"/>
  <c r="GQ298" i="27"/>
  <c r="LN298" i="27" s="1"/>
  <c r="EX298" i="27"/>
  <c r="JU298" i="27" s="1"/>
  <c r="FK298" i="27"/>
  <c r="KH298" i="27" s="1"/>
  <c r="EV298" i="27"/>
  <c r="JS298" i="27" s="1"/>
  <c r="GD298" i="27"/>
  <c r="LA298" i="27" s="1"/>
  <c r="FI298" i="27"/>
  <c r="KF298" i="27" s="1"/>
  <c r="FQ298" i="27"/>
  <c r="KN298" i="27" s="1"/>
  <c r="GW298" i="27"/>
  <c r="LT298" i="27" s="1"/>
  <c r="FZ298" i="27"/>
  <c r="KW298" i="27" s="1"/>
  <c r="EU298" i="27"/>
  <c r="JR298" i="27" s="1"/>
  <c r="GI298" i="27"/>
  <c r="LF298" i="27" s="1"/>
  <c r="FE298" i="27"/>
  <c r="KB298" i="27" s="1"/>
  <c r="GE298" i="27"/>
  <c r="LB298" i="27" s="1"/>
  <c r="ES298" i="27"/>
  <c r="JP298" i="27" s="1"/>
  <c r="GP298" i="27"/>
  <c r="LM298" i="27" s="1"/>
  <c r="FB298" i="27"/>
  <c r="JY298" i="27" s="1"/>
  <c r="GH298" i="27"/>
  <c r="LE298" i="27" s="1"/>
  <c r="GR298" i="27"/>
  <c r="LO298" i="27" s="1"/>
  <c r="FV298" i="27"/>
  <c r="KS298" i="27" s="1"/>
  <c r="FH298" i="27"/>
  <c r="KE298" i="27" s="1"/>
  <c r="GN298" i="27"/>
  <c r="LK298" i="27" s="1"/>
  <c r="GO298" i="27"/>
  <c r="LL298" i="27" s="1"/>
  <c r="GA298" i="27"/>
  <c r="KX298" i="27" s="1"/>
  <c r="EW298" i="27"/>
  <c r="JT298" i="27" s="1"/>
  <c r="GK298" i="27"/>
  <c r="LH298" i="27" s="1"/>
  <c r="FF298" i="27"/>
  <c r="KC298" i="27" s="1"/>
  <c r="GT298" i="27"/>
  <c r="LQ298" i="27" s="1"/>
  <c r="FO298" i="27"/>
  <c r="KL298" i="27" s="1"/>
  <c r="GB298" i="27"/>
  <c r="KY298" i="27" s="1"/>
  <c r="FC298" i="27"/>
  <c r="JZ298" i="27" s="1"/>
  <c r="GJ298" i="27"/>
  <c r="LG298" i="27" s="1"/>
  <c r="FM298" i="27"/>
  <c r="KJ298" i="27" s="1"/>
  <c r="FS298" i="27"/>
  <c r="KP298" i="27" s="1"/>
  <c r="EZ298" i="27"/>
  <c r="JW298" i="27" s="1"/>
  <c r="GF298" i="27"/>
  <c r="LC298" i="27" s="1"/>
  <c r="FR298" i="27"/>
  <c r="KO298" i="27" s="1"/>
  <c r="GX298" i="27"/>
  <c r="LU298" i="27" s="1"/>
  <c r="BX299" i="27"/>
  <c r="BW299" i="27" s="1"/>
  <c r="BP299" i="27" s="1"/>
  <c r="BW399" i="27"/>
  <c r="BY398" i="27"/>
  <c r="CC398" i="27"/>
  <c r="BG23" i="27"/>
  <c r="BA23" i="27"/>
  <c r="BG27" i="27"/>
  <c r="BA27" i="27"/>
  <c r="BG28" i="27"/>
  <c r="BA28" i="27"/>
  <c r="BG61" i="27"/>
  <c r="BA61" i="27"/>
  <c r="BG26" i="27"/>
  <c r="BA26" i="27"/>
  <c r="BG24" i="27"/>
  <c r="BA24" i="27"/>
  <c r="BG25" i="27"/>
  <c r="BA25" i="27"/>
  <c r="BG59" i="27"/>
  <c r="BA59" i="27"/>
  <c r="BG60" i="27"/>
  <c r="BA60" i="27"/>
  <c r="BA22" i="27"/>
  <c r="JI267" i="27"/>
  <c r="HD267" i="27"/>
  <c r="IH267" i="27"/>
  <c r="HJ267" i="27"/>
  <c r="HQ267" i="27"/>
  <c r="JD267" i="27"/>
  <c r="JJ267" i="27"/>
  <c r="JB267" i="27"/>
  <c r="HC267" i="27"/>
  <c r="IY267" i="27"/>
  <c r="HK267" i="27"/>
  <c r="JC267" i="27"/>
  <c r="IR267" i="27"/>
  <c r="IG267" i="27"/>
  <c r="IW267" i="27"/>
  <c r="II267" i="27"/>
  <c r="HT267" i="27"/>
  <c r="IZ267" i="27"/>
  <c r="HM267" i="27"/>
  <c r="IT267" i="27"/>
  <c r="P54" i="15"/>
  <c r="Q161" i="27"/>
  <c r="HY29" i="27"/>
  <c r="JN28" i="27"/>
  <c r="HW267" i="27"/>
  <c r="IA367" i="27"/>
  <c r="IZ367" i="27"/>
  <c r="HP367" i="27"/>
  <c r="IT367" i="27"/>
  <c r="JD367" i="27"/>
  <c r="HR367" i="27"/>
  <c r="IB367" i="27"/>
  <c r="HS367" i="27"/>
  <c r="IR367" i="27"/>
  <c r="IG367" i="27"/>
  <c r="HU367" i="27"/>
  <c r="HZ29" i="27"/>
  <c r="HZ65" i="27"/>
  <c r="HT29" i="27"/>
  <c r="IV267" i="27"/>
  <c r="JF267" i="27"/>
  <c r="IN267" i="27"/>
  <c r="BG270" i="27"/>
  <c r="BR269" i="27"/>
  <c r="BV269" i="27"/>
  <c r="IL267" i="27"/>
  <c r="DX267" i="27"/>
  <c r="DZ267" i="27"/>
  <c r="CE267" i="27"/>
  <c r="MU268" i="27"/>
  <c r="FL267" i="27" s="1"/>
  <c r="KI267" i="27" s="1"/>
  <c r="DL267" i="27"/>
  <c r="EI267" i="27"/>
  <c r="CH267" i="27"/>
  <c r="DE267" i="27"/>
  <c r="EC267" i="27"/>
  <c r="MJ268" i="27"/>
  <c r="FA267" i="27" s="1"/>
  <c r="JX267" i="27" s="1"/>
  <c r="NG268" i="27"/>
  <c r="FX267" i="27" s="1"/>
  <c r="KU267" i="27" s="1"/>
  <c r="NR268" i="27"/>
  <c r="GI267" i="27" s="1"/>
  <c r="LF267" i="27" s="1"/>
  <c r="OE268" i="27"/>
  <c r="BO268" i="27"/>
  <c r="MQ268" i="27"/>
  <c r="FH267" i="27" s="1"/>
  <c r="KE267" i="27" s="1"/>
  <c r="CU267" i="27"/>
  <c r="EF267" i="27"/>
  <c r="EH267" i="27"/>
  <c r="CO267" i="27"/>
  <c r="NC268" i="27"/>
  <c r="FT267" i="27" s="1"/>
  <c r="KQ267" i="27" s="1"/>
  <c r="DV267" i="27"/>
  <c r="MG268" i="27"/>
  <c r="EX267" i="27" s="1"/>
  <c r="JU267" i="27" s="1"/>
  <c r="CS267" i="27"/>
  <c r="DO267" i="27"/>
  <c r="CK267" i="27"/>
  <c r="MT268" i="27"/>
  <c r="FK267" i="27" s="1"/>
  <c r="KH267" i="27" s="1"/>
  <c r="NQ268" i="27"/>
  <c r="GH267" i="27" s="1"/>
  <c r="LE267" i="27" s="1"/>
  <c r="OD268" i="27"/>
  <c r="GU267" i="27" s="1"/>
  <c r="LR267" i="27" s="1"/>
  <c r="EL267" i="27"/>
  <c r="MH268" i="27"/>
  <c r="EY267" i="27" s="1"/>
  <c r="JV267" i="27" s="1"/>
  <c r="NA268" i="27"/>
  <c r="FR267" i="27" s="1"/>
  <c r="KO267" i="27" s="1"/>
  <c r="OC268" i="27"/>
  <c r="OF268" i="27"/>
  <c r="GW267" i="27" s="1"/>
  <c r="LT267" i="27" s="1"/>
  <c r="MD268" i="27"/>
  <c r="EU267" i="27" s="1"/>
  <c r="JR267" i="27" s="1"/>
  <c r="MF268" i="27"/>
  <c r="EW267" i="27" s="1"/>
  <c r="JT267" i="27" s="1"/>
  <c r="CY267" i="27"/>
  <c r="NK268" i="27"/>
  <c r="EG267" i="27"/>
  <c r="MO268" i="27"/>
  <c r="FF267" i="27" s="1"/>
  <c r="KC267" i="27" s="1"/>
  <c r="DD267" i="27"/>
  <c r="EA267" i="27"/>
  <c r="MI268" i="27"/>
  <c r="EZ267" i="27" s="1"/>
  <c r="JW267" i="27" s="1"/>
  <c r="NF268" i="27"/>
  <c r="FW267" i="27" s="1"/>
  <c r="KT267" i="27" s="1"/>
  <c r="OB268" i="27"/>
  <c r="GS267" i="27" s="1"/>
  <c r="LP267" i="27" s="1"/>
  <c r="EB267" i="27"/>
  <c r="MB268" i="27"/>
  <c r="ES267" i="27" s="1"/>
  <c r="JP267" i="27" s="1"/>
  <c r="MR268" i="27"/>
  <c r="FI267" i="27" s="1"/>
  <c r="KF267" i="27" s="1"/>
  <c r="NW268" i="27"/>
  <c r="GN267" i="27" s="1"/>
  <c r="LK267" i="27" s="1"/>
  <c r="CJ267" i="27"/>
  <c r="CL267" i="27"/>
  <c r="CN267" i="27"/>
  <c r="DK267" i="27"/>
  <c r="NS268" i="27"/>
  <c r="GJ267" i="27" s="1"/>
  <c r="LG267" i="27" s="1"/>
  <c r="CG267" i="27"/>
  <c r="MW268" i="27"/>
  <c r="FN267" i="27" s="1"/>
  <c r="KK267" i="27" s="1"/>
  <c r="DN267" i="27"/>
  <c r="EK267" i="27"/>
  <c r="MS268" i="27"/>
  <c r="FJ267" i="27" s="1"/>
  <c r="KG267" i="27" s="1"/>
  <c r="NP268" i="27"/>
  <c r="GG267" i="27" s="1"/>
  <c r="LD267" i="27" s="1"/>
  <c r="DQ267" i="27"/>
  <c r="MA268" i="27"/>
  <c r="ER267" i="27" s="1"/>
  <c r="JO267" i="27" s="1"/>
  <c r="MP268" i="27"/>
  <c r="FG267" i="27" s="1"/>
  <c r="KD267" i="27" s="1"/>
  <c r="NB268" i="27"/>
  <c r="FS267" i="27" s="1"/>
  <c r="KP267" i="27" s="1"/>
  <c r="NL268" i="27"/>
  <c r="GC267" i="27" s="1"/>
  <c r="KZ267" i="27" s="1"/>
  <c r="DP267" i="27"/>
  <c r="ED267" i="27"/>
  <c r="MM268" i="27"/>
  <c r="FD267" i="27" s="1"/>
  <c r="KA267" i="27" s="1"/>
  <c r="DW267" i="27"/>
  <c r="CV267" i="27"/>
  <c r="NH268" i="27"/>
  <c r="FY267" i="27" s="1"/>
  <c r="KV267" i="27" s="1"/>
  <c r="NT268" i="27"/>
  <c r="GK267" i="27" s="1"/>
  <c r="LH267" i="27" s="1"/>
  <c r="ME268" i="27"/>
  <c r="EV267" i="27" s="1"/>
  <c r="JS267" i="27" s="1"/>
  <c r="CR267" i="27"/>
  <c r="CT267" i="27"/>
  <c r="CX267" i="27"/>
  <c r="DU267" i="27"/>
  <c r="OA268" i="27"/>
  <c r="CQ267" i="27"/>
  <c r="NE268" i="27"/>
  <c r="FV267" i="27" s="1"/>
  <c r="KS267" i="27" s="1"/>
  <c r="DY267" i="27"/>
  <c r="CM267" i="27"/>
  <c r="ND268" i="27"/>
  <c r="FU267" i="27" s="1"/>
  <c r="KR267" i="27" s="1"/>
  <c r="NZ268" i="27"/>
  <c r="GQ267" i="27" s="1"/>
  <c r="LN267" i="27" s="1"/>
  <c r="LZ268" i="27"/>
  <c r="EQ267" i="27" s="1"/>
  <c r="JN267" i="27" s="1"/>
  <c r="MN268" i="27"/>
  <c r="FE267" i="27" s="1"/>
  <c r="KB267" i="27" s="1"/>
  <c r="MZ268" i="27"/>
  <c r="FQ267" i="27" s="1"/>
  <c r="KN267" i="27" s="1"/>
  <c r="NN268" i="27"/>
  <c r="GE267" i="27" s="1"/>
  <c r="LB267" i="27" s="1"/>
  <c r="DS267" i="27"/>
  <c r="CZ267" i="27"/>
  <c r="DB267" i="27"/>
  <c r="DI267" i="27"/>
  <c r="EE267" i="27"/>
  <c r="CF267" i="27"/>
  <c r="DC267" i="27"/>
  <c r="NM268" i="27"/>
  <c r="GD267" i="27" s="1"/>
  <c r="LA267" i="27" s="1"/>
  <c r="EJ267" i="27"/>
  <c r="CW267" i="27"/>
  <c r="NO268" i="27"/>
  <c r="GF267" i="27" s="1"/>
  <c r="LC267" i="27" s="1"/>
  <c r="DF267" i="27"/>
  <c r="ML268" i="27"/>
  <c r="FC267" i="27" s="1"/>
  <c r="JZ267" i="27" s="1"/>
  <c r="MY268" i="27"/>
  <c r="FP267" i="27" s="1"/>
  <c r="KM267" i="27" s="1"/>
  <c r="NJ268" i="27"/>
  <c r="GA267" i="27" s="1"/>
  <c r="KX267" i="27" s="1"/>
  <c r="NX268" i="27"/>
  <c r="GO267" i="27" s="1"/>
  <c r="LL267" i="27" s="1"/>
  <c r="DR267" i="27"/>
  <c r="DA267" i="27"/>
  <c r="MV268" i="27"/>
  <c r="FM267" i="27" s="1"/>
  <c r="KJ267" i="27" s="1"/>
  <c r="DH267" i="27"/>
  <c r="DJ267" i="27"/>
  <c r="DT267" i="27"/>
  <c r="MC268" i="27"/>
  <c r="ET267" i="27" s="1"/>
  <c r="JQ267" i="27" s="1"/>
  <c r="CP267" i="27"/>
  <c r="DM267" i="27"/>
  <c r="NU268" i="27"/>
  <c r="GL267" i="27" s="1"/>
  <c r="LI267" i="27" s="1"/>
  <c r="CI267" i="27"/>
  <c r="DG267" i="27"/>
  <c r="NY268" i="27"/>
  <c r="GP267" i="27" s="1"/>
  <c r="LM267" i="27" s="1"/>
  <c r="MK268" i="27"/>
  <c r="FB267" i="27" s="1"/>
  <c r="JY267" i="27" s="1"/>
  <c r="MX268" i="27"/>
  <c r="FO267" i="27" s="1"/>
  <c r="KL267" i="27" s="1"/>
  <c r="NI268" i="27"/>
  <c r="FZ267" i="27" s="1"/>
  <c r="KW267" i="27" s="1"/>
  <c r="NV268" i="27"/>
  <c r="GM267" i="27" s="1"/>
  <c r="LJ267" i="27" s="1"/>
  <c r="OG268" i="27"/>
  <c r="GX267" i="27" s="1"/>
  <c r="LU267" i="27" s="1"/>
  <c r="GT267" i="27"/>
  <c r="LQ267" i="27" s="1"/>
  <c r="BQ268" i="27"/>
  <c r="GV267" i="27"/>
  <c r="LS267" i="27" s="1"/>
  <c r="BT268" i="27"/>
  <c r="GB267" i="27"/>
  <c r="KY267" i="27" s="1"/>
  <c r="BX268" i="27"/>
  <c r="BW268" i="27" s="1"/>
  <c r="BP268" i="27" s="1"/>
  <c r="GR267" i="27"/>
  <c r="LO267" i="27" s="1"/>
  <c r="IB65" i="27"/>
  <c r="IA65" i="27"/>
  <c r="IB29" i="27"/>
  <c r="HT65" i="27"/>
  <c r="IC29" i="27"/>
  <c r="HV65" i="27"/>
  <c r="HY65" i="27"/>
  <c r="IC65" i="27"/>
  <c r="CC368" i="27"/>
  <c r="CB368" i="27" s="1"/>
  <c r="BY368" i="27"/>
  <c r="BV368" i="27"/>
  <c r="IQ367" i="27"/>
  <c r="HN367" i="27"/>
  <c r="IN367" i="27"/>
  <c r="JO367" i="27"/>
  <c r="IF367" i="27"/>
  <c r="JC367" i="27"/>
  <c r="IO367" i="27"/>
  <c r="IC367" i="27"/>
  <c r="CQ367" i="27"/>
  <c r="CY367" i="27"/>
  <c r="DG367" i="27"/>
  <c r="DO367" i="27"/>
  <c r="DW367" i="27"/>
  <c r="EE367" i="27"/>
  <c r="EM367" i="27"/>
  <c r="JK368" i="27" s="1"/>
  <c r="CM367" i="27"/>
  <c r="CU367" i="27"/>
  <c r="DC367" i="27"/>
  <c r="DK367" i="27"/>
  <c r="DS367" i="27"/>
  <c r="EA367" i="27"/>
  <c r="EI367" i="27"/>
  <c r="EQ367" i="27"/>
  <c r="JO368" i="27" s="1"/>
  <c r="CN367" i="27"/>
  <c r="CX367" i="27"/>
  <c r="DI367" i="27"/>
  <c r="DT367" i="27"/>
  <c r="ED367" i="27"/>
  <c r="EO367" i="27"/>
  <c r="CP367" i="27"/>
  <c r="DA367" i="27"/>
  <c r="HY368" i="27" s="1"/>
  <c r="DL367" i="27"/>
  <c r="DV367" i="27"/>
  <c r="EG367" i="27"/>
  <c r="CV367" i="27"/>
  <c r="DJ367" i="27"/>
  <c r="DY367" i="27"/>
  <c r="EL367" i="27"/>
  <c r="CJ367" i="27"/>
  <c r="HH368" i="27" s="1"/>
  <c r="CW367" i="27"/>
  <c r="DM367" i="27"/>
  <c r="DZ367" i="27"/>
  <c r="EN367" i="27"/>
  <c r="CK367" i="27"/>
  <c r="CZ367" i="27"/>
  <c r="DN367" i="27"/>
  <c r="EB367" i="27"/>
  <c r="IZ368" i="27" s="1"/>
  <c r="EP367" i="27"/>
  <c r="ML368" i="27"/>
  <c r="FC367" i="27" s="1"/>
  <c r="JZ367" i="27" s="1"/>
  <c r="MT368" i="27"/>
  <c r="FK367" i="27" s="1"/>
  <c r="KH367" i="27" s="1"/>
  <c r="NB368" i="27"/>
  <c r="FS367" i="27" s="1"/>
  <c r="KP367" i="27" s="1"/>
  <c r="NJ368" i="27"/>
  <c r="GA367" i="27" s="1"/>
  <c r="KX367" i="27" s="1"/>
  <c r="NR368" i="27"/>
  <c r="GI367" i="27" s="1"/>
  <c r="LF367" i="27" s="1"/>
  <c r="NZ368" i="27"/>
  <c r="GQ367" i="27" s="1"/>
  <c r="LN367" i="27" s="1"/>
  <c r="OH368" i="27"/>
  <c r="GY367" i="27" s="1"/>
  <c r="LV367" i="27" s="1"/>
  <c r="CL367" i="27"/>
  <c r="DB367" i="27"/>
  <c r="DP367" i="27"/>
  <c r="EC367" i="27"/>
  <c r="CO367" i="27"/>
  <c r="DD367" i="27"/>
  <c r="DQ367" i="27"/>
  <c r="EF367" i="27"/>
  <c r="JD368" i="27" s="1"/>
  <c r="CR367" i="27"/>
  <c r="DE367" i="27"/>
  <c r="DR367" i="27"/>
  <c r="EH367" i="27"/>
  <c r="CT367" i="27"/>
  <c r="DH367" i="27"/>
  <c r="DX367" i="27"/>
  <c r="EK367" i="27"/>
  <c r="JI368" i="27" s="1"/>
  <c r="MI368" i="27"/>
  <c r="EZ367" i="27" s="1"/>
  <c r="JW367" i="27" s="1"/>
  <c r="MQ368" i="27"/>
  <c r="FH367" i="27" s="1"/>
  <c r="KE367" i="27" s="1"/>
  <c r="MY368" i="27"/>
  <c r="FP367" i="27" s="1"/>
  <c r="KM367" i="27" s="1"/>
  <c r="NG368" i="27"/>
  <c r="FX367" i="27" s="1"/>
  <c r="KU367" i="27" s="1"/>
  <c r="NO368" i="27"/>
  <c r="GF367" i="27" s="1"/>
  <c r="LC367" i="27" s="1"/>
  <c r="NW368" i="27"/>
  <c r="GN367" i="27" s="1"/>
  <c r="LK367" i="27" s="1"/>
  <c r="OE368" i="27"/>
  <c r="GV367" i="27" s="1"/>
  <c r="LS367" i="27" s="1"/>
  <c r="MM368" i="27"/>
  <c r="FD367" i="27" s="1"/>
  <c r="KA367" i="27" s="1"/>
  <c r="MW368" i="27"/>
  <c r="FN367" i="27" s="1"/>
  <c r="KK367" i="27" s="1"/>
  <c r="NH368" i="27"/>
  <c r="FY367" i="27" s="1"/>
  <c r="KV367" i="27" s="1"/>
  <c r="NS368" i="27"/>
  <c r="GJ367" i="27" s="1"/>
  <c r="LG367" i="27" s="1"/>
  <c r="OC368" i="27"/>
  <c r="GT367" i="27" s="1"/>
  <c r="LQ367" i="27" s="1"/>
  <c r="CS367" i="27"/>
  <c r="MN368" i="27"/>
  <c r="FE367" i="27" s="1"/>
  <c r="KB367" i="27" s="1"/>
  <c r="MX368" i="27"/>
  <c r="FO367" i="27" s="1"/>
  <c r="KL367" i="27" s="1"/>
  <c r="NI368" i="27"/>
  <c r="FZ367" i="27" s="1"/>
  <c r="KW367" i="27" s="1"/>
  <c r="NT368" i="27"/>
  <c r="GK367" i="27" s="1"/>
  <c r="LH367" i="27" s="1"/>
  <c r="OD368" i="27"/>
  <c r="GU367" i="27" s="1"/>
  <c r="LR367" i="27" s="1"/>
  <c r="DF367" i="27"/>
  <c r="ME368" i="27"/>
  <c r="EV367" i="27" s="1"/>
  <c r="JS367" i="27" s="1"/>
  <c r="MO368" i="27"/>
  <c r="FF367" i="27" s="1"/>
  <c r="KC367" i="27" s="1"/>
  <c r="MZ368" i="27"/>
  <c r="FQ367" i="27" s="1"/>
  <c r="KN367" i="27" s="1"/>
  <c r="NK368" i="27"/>
  <c r="GB367" i="27" s="1"/>
  <c r="KY367" i="27" s="1"/>
  <c r="NU368" i="27"/>
  <c r="GL367" i="27" s="1"/>
  <c r="LI367" i="27" s="1"/>
  <c r="OF368" i="27"/>
  <c r="GW367" i="27" s="1"/>
  <c r="LT367" i="27" s="1"/>
  <c r="DU367" i="27"/>
  <c r="MF368" i="27"/>
  <c r="EW367" i="27" s="1"/>
  <c r="JT367" i="27" s="1"/>
  <c r="MP368" i="27"/>
  <c r="FG367" i="27" s="1"/>
  <c r="KD367" i="27" s="1"/>
  <c r="NA368" i="27"/>
  <c r="FR367" i="27" s="1"/>
  <c r="KO367" i="27" s="1"/>
  <c r="NL368" i="27"/>
  <c r="GC367" i="27" s="1"/>
  <c r="KZ367" i="27" s="1"/>
  <c r="NV368" i="27"/>
  <c r="GM367" i="27" s="1"/>
  <c r="LJ367" i="27" s="1"/>
  <c r="OG368" i="27"/>
  <c r="GX367" i="27" s="1"/>
  <c r="LU367" i="27" s="1"/>
  <c r="EJ367" i="27"/>
  <c r="MG368" i="27"/>
  <c r="EX367" i="27" s="1"/>
  <c r="JU367" i="27" s="1"/>
  <c r="MR368" i="27"/>
  <c r="FI367" i="27" s="1"/>
  <c r="KF367" i="27" s="1"/>
  <c r="NC368" i="27"/>
  <c r="FT367" i="27" s="1"/>
  <c r="KQ367" i="27" s="1"/>
  <c r="NM368" i="27"/>
  <c r="GD367" i="27" s="1"/>
  <c r="LA367" i="27" s="1"/>
  <c r="NX368" i="27"/>
  <c r="GO367" i="27" s="1"/>
  <c r="LL367" i="27" s="1"/>
  <c r="OI368" i="27"/>
  <c r="GZ367" i="27" s="1"/>
  <c r="LW367" i="27" s="1"/>
  <c r="MH368" i="27"/>
  <c r="EY367" i="27" s="1"/>
  <c r="JV367" i="27" s="1"/>
  <c r="MS368" i="27"/>
  <c r="FJ367" i="27" s="1"/>
  <c r="KG367" i="27" s="1"/>
  <c r="ND368" i="27"/>
  <c r="FU367" i="27" s="1"/>
  <c r="KR367" i="27" s="1"/>
  <c r="NN368" i="27"/>
  <c r="GE367" i="27" s="1"/>
  <c r="LB367" i="27" s="1"/>
  <c r="NY368" i="27"/>
  <c r="GP367" i="27" s="1"/>
  <c r="LM367" i="27" s="1"/>
  <c r="OJ368" i="27"/>
  <c r="HA367" i="27" s="1"/>
  <c r="LX367" i="27" s="1"/>
  <c r="MK368" i="27"/>
  <c r="FB367" i="27" s="1"/>
  <c r="JY367" i="27" s="1"/>
  <c r="MV368" i="27"/>
  <c r="FM367" i="27" s="1"/>
  <c r="KJ367" i="27" s="1"/>
  <c r="NF368" i="27"/>
  <c r="FW367" i="27" s="1"/>
  <c r="KT367" i="27" s="1"/>
  <c r="NQ368" i="27"/>
  <c r="GH367" i="27" s="1"/>
  <c r="LE367" i="27" s="1"/>
  <c r="OB368" i="27"/>
  <c r="GS367" i="27" s="1"/>
  <c r="LP367" i="27" s="1"/>
  <c r="OL368" i="27"/>
  <c r="HC367" i="27" s="1"/>
  <c r="LZ367" i="27" s="1"/>
  <c r="MU368" i="27"/>
  <c r="FL367" i="27" s="1"/>
  <c r="KI367" i="27" s="1"/>
  <c r="NE368" i="27"/>
  <c r="FV367" i="27" s="1"/>
  <c r="KS367" i="27" s="1"/>
  <c r="NP368" i="27"/>
  <c r="GG367" i="27" s="1"/>
  <c r="LD367" i="27" s="1"/>
  <c r="OA368" i="27"/>
  <c r="GR367" i="27" s="1"/>
  <c r="LO367" i="27" s="1"/>
  <c r="OK368" i="27"/>
  <c r="HB367" i="27" s="1"/>
  <c r="LY367" i="27" s="1"/>
  <c r="MJ368" i="27"/>
  <c r="FA367" i="27" s="1"/>
  <c r="JX367" i="27" s="1"/>
  <c r="ID367" i="27"/>
  <c r="HJ367" i="27"/>
  <c r="IM367" i="27"/>
  <c r="JL367" i="27"/>
  <c r="JF367" i="27"/>
  <c r="IH367" i="27"/>
  <c r="HY367" i="27"/>
  <c r="HM367" i="27"/>
  <c r="HX367" i="27"/>
  <c r="IY367" i="27"/>
  <c r="JK367" i="27"/>
  <c r="IU367" i="27"/>
  <c r="HW367" i="27"/>
  <c r="HQ367" i="27"/>
  <c r="HK367" i="27"/>
  <c r="BL370" i="27"/>
  <c r="BW369" i="27"/>
  <c r="CA369" i="27"/>
  <c r="JH367" i="27"/>
  <c r="HH367" i="27"/>
  <c r="IL367" i="27"/>
  <c r="IX367" i="27"/>
  <c r="IJ367" i="27"/>
  <c r="HL367" i="27"/>
  <c r="HI367" i="27"/>
  <c r="JI367" i="27"/>
  <c r="HV367" i="27"/>
  <c r="II367" i="27"/>
  <c r="HZ367" i="27"/>
  <c r="JM367" i="27"/>
  <c r="JA367" i="27"/>
  <c r="JG367" i="27"/>
  <c r="IE367" i="27"/>
  <c r="IP367" i="27"/>
  <c r="HT367" i="27"/>
  <c r="JJ367" i="27"/>
  <c r="HO367" i="27"/>
  <c r="JE367" i="27"/>
  <c r="IS367" i="27"/>
  <c r="JB367" i="27"/>
  <c r="IV367" i="27"/>
  <c r="JN367" i="27"/>
  <c r="IW367" i="27"/>
  <c r="IK367" i="27"/>
  <c r="JC29" i="27"/>
  <c r="JE65" i="27"/>
  <c r="HU65" i="27"/>
  <c r="JG65" i="27"/>
  <c r="BA30" i="27"/>
  <c r="JD29" i="27"/>
  <c r="JQ29" i="27" s="1"/>
  <c r="HV29" i="27"/>
  <c r="JA65" i="27"/>
  <c r="JH65" i="27"/>
  <c r="BC31" i="27"/>
  <c r="BB31" i="27" s="1"/>
  <c r="BG31" i="27" s="1"/>
  <c r="BE31" i="27"/>
  <c r="JE29" i="27"/>
  <c r="JR29" i="27" s="1"/>
  <c r="JB65" i="27"/>
  <c r="JC65" i="27"/>
  <c r="JH29" i="27"/>
  <c r="JU29" i="27" s="1"/>
  <c r="JF29" i="27"/>
  <c r="JS29" i="27" s="1"/>
  <c r="HX65" i="27"/>
  <c r="JF65" i="27"/>
  <c r="JA29" i="27"/>
  <c r="JG29" i="27"/>
  <c r="JI65" i="27"/>
  <c r="JI29" i="27"/>
  <c r="JJ65" i="27"/>
  <c r="JG30" i="27"/>
  <c r="BD32" i="27"/>
  <c r="JB29" i="27"/>
  <c r="JO29" i="27" s="1"/>
  <c r="JD65" i="27"/>
  <c r="JQ65" i="27" s="1"/>
  <c r="HY66" i="27"/>
  <c r="IA66" i="27"/>
  <c r="IB66" i="27"/>
  <c r="HX66" i="27"/>
  <c r="JJ29" i="27"/>
  <c r="CC399" i="27" l="1"/>
  <c r="BW400" i="27"/>
  <c r="BY399" i="27"/>
  <c r="BE62" i="27"/>
  <c r="BC62" i="27"/>
  <c r="BB62" i="27" s="1"/>
  <c r="IW299" i="27"/>
  <c r="HY299" i="27"/>
  <c r="HE299" i="27"/>
  <c r="HU299" i="27"/>
  <c r="HW299" i="27"/>
  <c r="HZ299" i="27"/>
  <c r="HX299" i="27"/>
  <c r="HG299" i="27"/>
  <c r="HI299" i="27"/>
  <c r="HQ299" i="27"/>
  <c r="IQ299" i="27"/>
  <c r="HC299" i="27"/>
  <c r="IH299" i="27"/>
  <c r="HJ299" i="27"/>
  <c r="II299" i="27"/>
  <c r="IO299" i="27"/>
  <c r="HP299" i="27"/>
  <c r="IC299" i="27"/>
  <c r="IG299" i="27"/>
  <c r="JD299" i="27"/>
  <c r="JB299" i="27"/>
  <c r="HM299" i="27"/>
  <c r="IN299" i="27"/>
  <c r="JE299" i="27"/>
  <c r="IY299" i="27"/>
  <c r="IX299" i="27"/>
  <c r="JC299" i="27"/>
  <c r="IR299" i="27"/>
  <c r="HN299" i="27"/>
  <c r="HH299" i="27"/>
  <c r="HF299" i="27"/>
  <c r="IZ299" i="27"/>
  <c r="IS299" i="27"/>
  <c r="IL299" i="27"/>
  <c r="HT299" i="27"/>
  <c r="IF299" i="27"/>
  <c r="JH299" i="27"/>
  <c r="JJ299" i="27"/>
  <c r="IJ299" i="27"/>
  <c r="IB299" i="27"/>
  <c r="HS299" i="27"/>
  <c r="JI299" i="27"/>
  <c r="ID299" i="27"/>
  <c r="HO299" i="27"/>
  <c r="IT299" i="27"/>
  <c r="JF299" i="27"/>
  <c r="HK299" i="27"/>
  <c r="HR299" i="27"/>
  <c r="IK299" i="27"/>
  <c r="JG299" i="27"/>
  <c r="IE299" i="27"/>
  <c r="JA299" i="27"/>
  <c r="IU299" i="27"/>
  <c r="IV299" i="27"/>
  <c r="IM299" i="27"/>
  <c r="HV299" i="27"/>
  <c r="HD299" i="27"/>
  <c r="IA299" i="27"/>
  <c r="IP299" i="27"/>
  <c r="HL299" i="27"/>
  <c r="BD63" i="27"/>
  <c r="EV299" i="27"/>
  <c r="JS299" i="27" s="1"/>
  <c r="GL299" i="27"/>
  <c r="LI299" i="27" s="1"/>
  <c r="EU299" i="27"/>
  <c r="JR299" i="27" s="1"/>
  <c r="FI299" i="27"/>
  <c r="KF299" i="27" s="1"/>
  <c r="ES299" i="27"/>
  <c r="JP299" i="27" s="1"/>
  <c r="EZ299" i="27"/>
  <c r="JW299" i="27" s="1"/>
  <c r="FB299" i="27"/>
  <c r="JY299" i="27" s="1"/>
  <c r="GQ299" i="27"/>
  <c r="LN299" i="27" s="1"/>
  <c r="GN299" i="27"/>
  <c r="LK299" i="27" s="1"/>
  <c r="FV299" i="27"/>
  <c r="KS299" i="27" s="1"/>
  <c r="FK299" i="27"/>
  <c r="KH299" i="27" s="1"/>
  <c r="FR299" i="27"/>
  <c r="KO299" i="27" s="1"/>
  <c r="FG299" i="27"/>
  <c r="KD299" i="27" s="1"/>
  <c r="GD299" i="27"/>
  <c r="LA299" i="27" s="1"/>
  <c r="FF299" i="27"/>
  <c r="KC299" i="27" s="1"/>
  <c r="GS299" i="27"/>
  <c r="LP299" i="27" s="1"/>
  <c r="FO299" i="27"/>
  <c r="KL299" i="27" s="1"/>
  <c r="FE299" i="27"/>
  <c r="KB299" i="27" s="1"/>
  <c r="GJ299" i="27"/>
  <c r="LG299" i="27" s="1"/>
  <c r="GA299" i="27"/>
  <c r="KX299" i="27" s="1"/>
  <c r="GF299" i="27"/>
  <c r="LC299" i="27" s="1"/>
  <c r="FA299" i="27"/>
  <c r="JX299" i="27" s="1"/>
  <c r="FY299" i="27"/>
  <c r="KV299" i="27" s="1"/>
  <c r="GP299" i="27"/>
  <c r="LM299" i="27" s="1"/>
  <c r="GI299" i="27"/>
  <c r="LF299" i="27" s="1"/>
  <c r="FP299" i="27"/>
  <c r="KM299" i="27" s="1"/>
  <c r="FX299" i="27"/>
  <c r="KU299" i="27" s="1"/>
  <c r="EW299" i="27"/>
  <c r="JT299" i="27" s="1"/>
  <c r="FN299" i="27"/>
  <c r="KK299" i="27" s="1"/>
  <c r="FT299" i="27"/>
  <c r="KQ299" i="27" s="1"/>
  <c r="FM299" i="27"/>
  <c r="KJ299" i="27" s="1"/>
  <c r="BT300" i="27"/>
  <c r="FJ299" i="27"/>
  <c r="KG299" i="27" s="1"/>
  <c r="EX299" i="27"/>
  <c r="JU299" i="27" s="1"/>
  <c r="FZ299" i="27"/>
  <c r="KW299" i="27" s="1"/>
  <c r="GE299" i="27"/>
  <c r="LB299" i="27" s="1"/>
  <c r="GK299" i="27"/>
  <c r="LH299" i="27" s="1"/>
  <c r="GM299" i="27"/>
  <c r="LJ299" i="27" s="1"/>
  <c r="FH299" i="27"/>
  <c r="KE299" i="27" s="1"/>
  <c r="EY299" i="27"/>
  <c r="JV299" i="27" s="1"/>
  <c r="BR301" i="27"/>
  <c r="GV299" i="27"/>
  <c r="LS299" i="27" s="1"/>
  <c r="GC299" i="27"/>
  <c r="KZ299" i="27" s="1"/>
  <c r="GX299" i="27"/>
  <c r="LU299" i="27" s="1"/>
  <c r="GR299" i="27"/>
  <c r="LO299" i="27" s="1"/>
  <c r="ET299" i="27"/>
  <c r="JQ299" i="27" s="1"/>
  <c r="GG299" i="27"/>
  <c r="LD299" i="27" s="1"/>
  <c r="GB299" i="27"/>
  <c r="KY299" i="27" s="1"/>
  <c r="FW299" i="27"/>
  <c r="KT299" i="27" s="1"/>
  <c r="GT299" i="27"/>
  <c r="LQ299" i="27" s="1"/>
  <c r="FL299" i="27"/>
  <c r="KI299" i="27" s="1"/>
  <c r="GU299" i="27"/>
  <c r="LR299" i="27" s="1"/>
  <c r="FS299" i="27"/>
  <c r="KP299" i="27" s="1"/>
  <c r="GO299" i="27"/>
  <c r="LL299" i="27" s="1"/>
  <c r="ER299" i="27"/>
  <c r="JO299" i="27" s="1"/>
  <c r="GW299" i="27"/>
  <c r="LT299" i="27" s="1"/>
  <c r="FQ299" i="27"/>
  <c r="KN299" i="27" s="1"/>
  <c r="BX300" i="27"/>
  <c r="BW300" i="27" s="1"/>
  <c r="BP300" i="27" s="1"/>
  <c r="FD299" i="27"/>
  <c r="KA299" i="27" s="1"/>
  <c r="FC299" i="27"/>
  <c r="JZ299" i="27" s="1"/>
  <c r="EQ299" i="27"/>
  <c r="JN299" i="27" s="1"/>
  <c r="FU299" i="27"/>
  <c r="KR299" i="27" s="1"/>
  <c r="GH299" i="27"/>
  <c r="LE299" i="27" s="1"/>
  <c r="IV368" i="27"/>
  <c r="IO368" i="27"/>
  <c r="IL368" i="27"/>
  <c r="HU368" i="27"/>
  <c r="IJ368" i="27"/>
  <c r="HL368" i="27"/>
  <c r="HK368" i="27"/>
  <c r="JP65" i="27"/>
  <c r="JV65" i="27"/>
  <c r="JU65" i="27"/>
  <c r="P55" i="15"/>
  <c r="Q162" i="27"/>
  <c r="JT65" i="27"/>
  <c r="JV29" i="27"/>
  <c r="JN29" i="27"/>
  <c r="JR65" i="27"/>
  <c r="HZ66" i="27"/>
  <c r="IC66" i="27"/>
  <c r="HU66" i="27"/>
  <c r="JW29" i="27"/>
  <c r="HV66" i="27"/>
  <c r="IE268" i="27"/>
  <c r="IF268" i="27"/>
  <c r="ID268" i="27"/>
  <c r="IG268" i="27"/>
  <c r="HV268" i="27"/>
  <c r="HL268" i="27"/>
  <c r="HM268" i="27"/>
  <c r="HC268" i="27"/>
  <c r="JS65" i="27"/>
  <c r="JH368" i="27"/>
  <c r="HP368" i="27"/>
  <c r="HJ368" i="27"/>
  <c r="JN368" i="27"/>
  <c r="IK368" i="27"/>
  <c r="IT368" i="27"/>
  <c r="HV368" i="27"/>
  <c r="HS368" i="27"/>
  <c r="HO368" i="27"/>
  <c r="IF368" i="27"/>
  <c r="IB368" i="27"/>
  <c r="HX368" i="27"/>
  <c r="JJ368" i="27"/>
  <c r="HN368" i="27"/>
  <c r="JG368" i="27"/>
  <c r="JC368" i="27"/>
  <c r="HQ368" i="27"/>
  <c r="HR368" i="27"/>
  <c r="HM368" i="27"/>
  <c r="HI368" i="27"/>
  <c r="IW368" i="27"/>
  <c r="JM368" i="27"/>
  <c r="IY368" i="27"/>
  <c r="IU368" i="27"/>
  <c r="JF368" i="27"/>
  <c r="JA368" i="27"/>
  <c r="IH368" i="27"/>
  <c r="JB368" i="27"/>
  <c r="IQ368" i="27"/>
  <c r="IM368" i="27"/>
  <c r="ID368" i="27"/>
  <c r="IP368" i="27"/>
  <c r="IN368" i="27"/>
  <c r="JL368" i="27"/>
  <c r="HT368" i="27"/>
  <c r="IR368" i="27"/>
  <c r="II368" i="27"/>
  <c r="IE368" i="27"/>
  <c r="IS368" i="27"/>
  <c r="IC368" i="27"/>
  <c r="HZ368" i="27"/>
  <c r="IX368" i="27"/>
  <c r="JE368" i="27"/>
  <c r="IG368" i="27"/>
  <c r="IA368" i="27"/>
  <c r="HW368" i="27"/>
  <c r="HG268" i="27"/>
  <c r="HZ268" i="27"/>
  <c r="HR268" i="27"/>
  <c r="JB268" i="27"/>
  <c r="HJ268" i="27"/>
  <c r="JF268" i="27"/>
  <c r="IX268" i="27"/>
  <c r="HY268" i="27"/>
  <c r="HU268" i="27"/>
  <c r="HX268" i="27"/>
  <c r="HK268" i="27"/>
  <c r="HP268" i="27"/>
  <c r="IN268" i="27"/>
  <c r="JI268" i="27"/>
  <c r="HH268" i="27"/>
  <c r="IY268" i="27"/>
  <c r="HI268" i="27"/>
  <c r="JD268" i="27"/>
  <c r="JA268" i="27"/>
  <c r="IV268" i="27"/>
  <c r="IK268" i="27"/>
  <c r="IP268" i="27"/>
  <c r="JH268" i="27"/>
  <c r="IQ268" i="27"/>
  <c r="IW268" i="27"/>
  <c r="IL268" i="27"/>
  <c r="IB268" i="27"/>
  <c r="IM268" i="27"/>
  <c r="HS268" i="27"/>
  <c r="IC268" i="27"/>
  <c r="JW65" i="27"/>
  <c r="HN268" i="27"/>
  <c r="HQ268" i="27"/>
  <c r="HF268" i="27"/>
  <c r="DO268" i="27"/>
  <c r="DY268" i="27"/>
  <c r="CO268" i="27"/>
  <c r="DL268" i="27"/>
  <c r="NT269" i="27"/>
  <c r="GK268" i="27" s="1"/>
  <c r="LH268" i="27" s="1"/>
  <c r="CU268" i="27"/>
  <c r="NU269" i="27"/>
  <c r="NC269" i="27"/>
  <c r="MC269" i="27"/>
  <c r="DD268" i="27"/>
  <c r="MO269" i="27"/>
  <c r="FF268" i="27" s="1"/>
  <c r="KC268" i="27" s="1"/>
  <c r="MH269" i="27"/>
  <c r="EY268" i="27" s="1"/>
  <c r="JV268" i="27" s="1"/>
  <c r="OG269" i="27"/>
  <c r="GX268" i="27" s="1"/>
  <c r="LU268" i="27" s="1"/>
  <c r="MW269" i="27"/>
  <c r="FN268" i="27" s="1"/>
  <c r="KK268" i="27" s="1"/>
  <c r="OC269" i="27"/>
  <c r="BO269" i="27"/>
  <c r="NF269" i="27"/>
  <c r="DW268" i="27"/>
  <c r="EG268" i="27"/>
  <c r="CZ268" i="27"/>
  <c r="DV268" i="27"/>
  <c r="OB269" i="27"/>
  <c r="GS268" i="27" s="1"/>
  <c r="LP268" i="27" s="1"/>
  <c r="DN268" i="27"/>
  <c r="OD269" i="27"/>
  <c r="GU268" i="27" s="1"/>
  <c r="LR268" i="27" s="1"/>
  <c r="NM269" i="27"/>
  <c r="ML269" i="27"/>
  <c r="FC268" i="27" s="1"/>
  <c r="JZ268" i="27" s="1"/>
  <c r="DS268" i="27"/>
  <c r="MX269" i="27"/>
  <c r="FO268" i="27" s="1"/>
  <c r="KL268" i="27" s="1"/>
  <c r="MQ269" i="27"/>
  <c r="FH268" i="27" s="1"/>
  <c r="KE268" i="27" s="1"/>
  <c r="MM269" i="27"/>
  <c r="FD268" i="27" s="1"/>
  <c r="KA268" i="27" s="1"/>
  <c r="NS269" i="27"/>
  <c r="DZ268" i="27"/>
  <c r="DB268" i="27"/>
  <c r="NH269" i="27"/>
  <c r="FY268" i="27" s="1"/>
  <c r="KV268" i="27" s="1"/>
  <c r="EE268" i="27"/>
  <c r="CN268" i="27"/>
  <c r="DK268" i="27"/>
  <c r="EH268" i="27"/>
  <c r="CL268" i="27"/>
  <c r="EC268" i="27"/>
  <c r="CW268" i="27"/>
  <c r="NV269" i="27"/>
  <c r="GM268" i="27" s="1"/>
  <c r="LJ268" i="27" s="1"/>
  <c r="MU269" i="27"/>
  <c r="FL268" i="27" s="1"/>
  <c r="KI268" i="27" s="1"/>
  <c r="EK268" i="27"/>
  <c r="NG269" i="27"/>
  <c r="FX268" i="27" s="1"/>
  <c r="KU268" i="27" s="1"/>
  <c r="MZ269" i="27"/>
  <c r="FQ268" i="27" s="1"/>
  <c r="KN268" i="27" s="1"/>
  <c r="NJ269" i="27"/>
  <c r="GA268" i="27" s="1"/>
  <c r="KX268" i="27" s="1"/>
  <c r="DF268" i="27"/>
  <c r="MD269" i="27"/>
  <c r="EU268" i="27" s="1"/>
  <c r="JR268" i="27" s="1"/>
  <c r="EJ268" i="27"/>
  <c r="CK268" i="27"/>
  <c r="CX268" i="27"/>
  <c r="DU268" i="27"/>
  <c r="MF269" i="27"/>
  <c r="EW268" i="27" s="1"/>
  <c r="JT268" i="27" s="1"/>
  <c r="CV268" i="27"/>
  <c r="MA269" i="27"/>
  <c r="DP268" i="27"/>
  <c r="OE269" i="27"/>
  <c r="NE269" i="27"/>
  <c r="FV268" i="27" s="1"/>
  <c r="KS268" i="27" s="1"/>
  <c r="CJ268" i="27"/>
  <c r="NP269" i="27"/>
  <c r="GG268" i="27" s="1"/>
  <c r="LD268" i="27" s="1"/>
  <c r="NI269" i="27"/>
  <c r="FZ268" i="27" s="1"/>
  <c r="KW268" i="27" s="1"/>
  <c r="MP269" i="27"/>
  <c r="FG268" i="27" s="1"/>
  <c r="KD268" i="27" s="1"/>
  <c r="LZ269" i="27"/>
  <c r="EQ268" i="27" s="1"/>
  <c r="JN268" i="27" s="1"/>
  <c r="NA269" i="27"/>
  <c r="FR268" i="27" s="1"/>
  <c r="KO268" i="27" s="1"/>
  <c r="DQ268" i="27"/>
  <c r="NL269" i="27"/>
  <c r="GC268" i="27" s="1"/>
  <c r="KZ268" i="27" s="1"/>
  <c r="MT269" i="27"/>
  <c r="FK268" i="27" s="1"/>
  <c r="KH268" i="27" s="1"/>
  <c r="CH268" i="27"/>
  <c r="CM268" i="27"/>
  <c r="CI268" i="27"/>
  <c r="CS268" i="27"/>
  <c r="DJ268" i="27"/>
  <c r="EF268" i="27"/>
  <c r="MN269" i="27"/>
  <c r="FE268" i="27" s="1"/>
  <c r="KB268" i="27" s="1"/>
  <c r="CT268" i="27"/>
  <c r="MJ269" i="27"/>
  <c r="FA268" i="27" s="1"/>
  <c r="JX268" i="27" s="1"/>
  <c r="EI268" i="27"/>
  <c r="CG268" i="27"/>
  <c r="NN269" i="27"/>
  <c r="DE268" i="27"/>
  <c r="NY269" i="27"/>
  <c r="GP268" i="27" s="1"/>
  <c r="LM268" i="27" s="1"/>
  <c r="NR269" i="27"/>
  <c r="GI268" i="27" s="1"/>
  <c r="LF268" i="27" s="1"/>
  <c r="NO269" i="27"/>
  <c r="GF268" i="27" s="1"/>
  <c r="LC268" i="27" s="1"/>
  <c r="MY269" i="27"/>
  <c r="FP268" i="27" s="1"/>
  <c r="KM268" i="27" s="1"/>
  <c r="NZ269" i="27"/>
  <c r="GQ268" i="27" s="1"/>
  <c r="LN268" i="27" s="1"/>
  <c r="NK269" i="27"/>
  <c r="GB268" i="27" s="1"/>
  <c r="KY268" i="27" s="1"/>
  <c r="CQ268" i="27"/>
  <c r="DA268" i="27"/>
  <c r="DT268" i="27"/>
  <c r="CF268" i="27"/>
  <c r="MV269" i="27"/>
  <c r="FM268" i="27" s="1"/>
  <c r="KJ268" i="27" s="1"/>
  <c r="DM268" i="27"/>
  <c r="MS269" i="27"/>
  <c r="FJ268" i="27" s="1"/>
  <c r="KG268" i="27" s="1"/>
  <c r="MB269" i="27"/>
  <c r="ES268" i="27" s="1"/>
  <c r="JP268" i="27" s="1"/>
  <c r="DC268" i="27"/>
  <c r="NW269" i="27"/>
  <c r="GN268" i="27" s="1"/>
  <c r="LK268" i="27" s="1"/>
  <c r="DX268" i="27"/>
  <c r="CR268" i="27"/>
  <c r="OA269" i="27"/>
  <c r="GR268" i="27" s="1"/>
  <c r="LO268" i="27" s="1"/>
  <c r="MR269" i="27"/>
  <c r="FI268" i="27" s="1"/>
  <c r="KF268" i="27" s="1"/>
  <c r="NX269" i="27"/>
  <c r="GO268" i="27" s="1"/>
  <c r="LL268" i="27" s="1"/>
  <c r="CE268" i="27"/>
  <c r="EA268" i="27"/>
  <c r="CY268" i="27"/>
  <c r="DI268" i="27"/>
  <c r="ED268" i="27"/>
  <c r="CP268" i="27"/>
  <c r="ND269" i="27"/>
  <c r="FU268" i="27" s="1"/>
  <c r="KR268" i="27" s="1"/>
  <c r="EB268" i="27"/>
  <c r="NB269" i="27"/>
  <c r="FS268" i="27" s="1"/>
  <c r="KP268" i="27" s="1"/>
  <c r="MK269" i="27"/>
  <c r="FB268" i="27" s="1"/>
  <c r="JY268" i="27" s="1"/>
  <c r="DR268" i="27"/>
  <c r="OF269" i="27"/>
  <c r="GW268" i="27" s="1"/>
  <c r="LT268" i="27" s="1"/>
  <c r="EL268" i="27"/>
  <c r="DH268" i="27"/>
  <c r="MI269" i="27"/>
  <c r="EZ268" i="27" s="1"/>
  <c r="JW268" i="27" s="1"/>
  <c r="NQ269" i="27"/>
  <c r="GH268" i="27" s="1"/>
  <c r="LE268" i="27" s="1"/>
  <c r="MG269" i="27"/>
  <c r="EX268" i="27" s="1"/>
  <c r="JU268" i="27" s="1"/>
  <c r="DG268" i="27"/>
  <c r="ME269" i="27"/>
  <c r="EV268" i="27" s="1"/>
  <c r="JS268" i="27" s="1"/>
  <c r="JN65" i="27"/>
  <c r="IA268" i="27"/>
  <c r="HO268" i="27"/>
  <c r="HE268" i="27"/>
  <c r="JE268" i="27"/>
  <c r="JG268" i="27"/>
  <c r="GJ268" i="27"/>
  <c r="LG268" i="27" s="1"/>
  <c r="GT268" i="27"/>
  <c r="LQ268" i="27" s="1"/>
  <c r="GE268" i="27"/>
  <c r="LB268" i="27" s="1"/>
  <c r="BT269" i="27"/>
  <c r="GL268" i="27"/>
  <c r="LI268" i="27" s="1"/>
  <c r="FT268" i="27"/>
  <c r="KQ268" i="27" s="1"/>
  <c r="GD268" i="27"/>
  <c r="LA268" i="27" s="1"/>
  <c r="ER268" i="27"/>
  <c r="JO268" i="27" s="1"/>
  <c r="GV268" i="27"/>
  <c r="LS268" i="27" s="1"/>
  <c r="BQ269" i="27"/>
  <c r="BX269" i="27"/>
  <c r="BW269" i="27" s="1"/>
  <c r="BP269" i="27" s="1"/>
  <c r="FW268" i="27"/>
  <c r="KT268" i="27" s="1"/>
  <c r="ET268" i="27"/>
  <c r="JQ268" i="27" s="1"/>
  <c r="IR268" i="27"/>
  <c r="HD268" i="27"/>
  <c r="HT268" i="27"/>
  <c r="IZ268" i="27"/>
  <c r="JJ268" i="27"/>
  <c r="IT268" i="27"/>
  <c r="IJ268" i="27"/>
  <c r="BG271" i="27"/>
  <c r="BV270" i="27"/>
  <c r="BR270" i="27"/>
  <c r="HT66" i="27"/>
  <c r="JT29" i="27"/>
  <c r="IH268" i="27"/>
  <c r="JC268" i="27"/>
  <c r="IS268" i="27"/>
  <c r="IU268" i="27"/>
  <c r="IO268" i="27"/>
  <c r="II268" i="27"/>
  <c r="HW268" i="27"/>
  <c r="HW66" i="27"/>
  <c r="JP29" i="27"/>
  <c r="HY30" i="27"/>
  <c r="BV369" i="27"/>
  <c r="BY369" i="27"/>
  <c r="CC369" i="27"/>
  <c r="CB369" i="27" s="1"/>
  <c r="BW370" i="27"/>
  <c r="CA370" i="27"/>
  <c r="BL371" i="27"/>
  <c r="CO368" i="27"/>
  <c r="HM369" i="27" s="1"/>
  <c r="CP368" i="27"/>
  <c r="CX368" i="27"/>
  <c r="DF368" i="27"/>
  <c r="DN368" i="27"/>
  <c r="DV368" i="27"/>
  <c r="ED368" i="27"/>
  <c r="EL368" i="27"/>
  <c r="CQ368" i="27"/>
  <c r="HO369" i="27" s="1"/>
  <c r="CY368" i="27"/>
  <c r="DG368" i="27"/>
  <c r="DO368" i="27"/>
  <c r="DW368" i="27"/>
  <c r="EE368" i="27"/>
  <c r="EM368" i="27"/>
  <c r="MF369" i="27"/>
  <c r="EW368" i="27" s="1"/>
  <c r="JT368" i="27" s="1"/>
  <c r="MN369" i="27"/>
  <c r="FE368" i="27" s="1"/>
  <c r="KB368" i="27" s="1"/>
  <c r="MV369" i="27"/>
  <c r="FM368" i="27" s="1"/>
  <c r="KJ368" i="27" s="1"/>
  <c r="ND369" i="27"/>
  <c r="FU368" i="27" s="1"/>
  <c r="KR368" i="27" s="1"/>
  <c r="NL369" i="27"/>
  <c r="GC368" i="27" s="1"/>
  <c r="KZ368" i="27" s="1"/>
  <c r="NT369" i="27"/>
  <c r="GK368" i="27" s="1"/>
  <c r="LH368" i="27" s="1"/>
  <c r="OB369" i="27"/>
  <c r="GS368" i="27" s="1"/>
  <c r="LP368" i="27" s="1"/>
  <c r="OJ369" i="27"/>
  <c r="HA368" i="27" s="1"/>
  <c r="LX368" i="27" s="1"/>
  <c r="CJ368" i="27"/>
  <c r="CR368" i="27"/>
  <c r="HP369" i="27" s="1"/>
  <c r="CZ368" i="27"/>
  <c r="DH368" i="27"/>
  <c r="DP368" i="27"/>
  <c r="CK368" i="27"/>
  <c r="CS368" i="27"/>
  <c r="DA368" i="27"/>
  <c r="DI368" i="27"/>
  <c r="DQ368" i="27"/>
  <c r="IO369" i="27" s="1"/>
  <c r="DY368" i="27"/>
  <c r="EG368" i="27"/>
  <c r="EO368" i="27"/>
  <c r="CN368" i="27"/>
  <c r="CV368" i="27"/>
  <c r="DD368" i="27"/>
  <c r="DL368" i="27"/>
  <c r="DT368" i="27"/>
  <c r="IR369" i="27" s="1"/>
  <c r="EB368" i="27"/>
  <c r="EJ368" i="27"/>
  <c r="MK369" i="27"/>
  <c r="FB368" i="27" s="1"/>
  <c r="JY368" i="27" s="1"/>
  <c r="MS369" i="27"/>
  <c r="FJ368" i="27" s="1"/>
  <c r="KG368" i="27" s="1"/>
  <c r="NA369" i="27"/>
  <c r="FR368" i="27" s="1"/>
  <c r="KO368" i="27" s="1"/>
  <c r="NI369" i="27"/>
  <c r="FZ368" i="27" s="1"/>
  <c r="KW368" i="27" s="1"/>
  <c r="NQ369" i="27"/>
  <c r="GH368" i="27" s="1"/>
  <c r="LE368" i="27" s="1"/>
  <c r="NY369" i="27"/>
  <c r="GP368" i="27" s="1"/>
  <c r="LM368" i="27" s="1"/>
  <c r="OG369" i="27"/>
  <c r="GX368" i="27" s="1"/>
  <c r="LU368" i="27" s="1"/>
  <c r="CT368" i="27"/>
  <c r="DM368" i="27"/>
  <c r="EF368" i="27"/>
  <c r="ML369" i="27"/>
  <c r="FC368" i="27" s="1"/>
  <c r="JZ368" i="27" s="1"/>
  <c r="CU368" i="27"/>
  <c r="DR368" i="27"/>
  <c r="EH368" i="27"/>
  <c r="JF369" i="27" s="1"/>
  <c r="MM369" i="27"/>
  <c r="FD368" i="27" s="1"/>
  <c r="KA368" i="27" s="1"/>
  <c r="MX369" i="27"/>
  <c r="FO368" i="27" s="1"/>
  <c r="KL368" i="27" s="1"/>
  <c r="NH369" i="27"/>
  <c r="FY368" i="27" s="1"/>
  <c r="KV368" i="27" s="1"/>
  <c r="NS369" i="27"/>
  <c r="GJ368" i="27" s="1"/>
  <c r="LG368" i="27" s="1"/>
  <c r="OD369" i="27"/>
  <c r="GU368" i="27" s="1"/>
  <c r="LR368" i="27" s="1"/>
  <c r="CW368" i="27"/>
  <c r="DS368" i="27"/>
  <c r="EI368" i="27"/>
  <c r="JG369" i="27" s="1"/>
  <c r="MO369" i="27"/>
  <c r="FF368" i="27" s="1"/>
  <c r="KC368" i="27" s="1"/>
  <c r="MY369" i="27"/>
  <c r="FP368" i="27" s="1"/>
  <c r="KM368" i="27" s="1"/>
  <c r="NJ369" i="27"/>
  <c r="GA368" i="27" s="1"/>
  <c r="KX368" i="27" s="1"/>
  <c r="NU369" i="27"/>
  <c r="GL368" i="27" s="1"/>
  <c r="LI368" i="27" s="1"/>
  <c r="OE369" i="27"/>
  <c r="GV368" i="27" s="1"/>
  <c r="LS368" i="27" s="1"/>
  <c r="DB368" i="27"/>
  <c r="DU368" i="27"/>
  <c r="EK368" i="27"/>
  <c r="JI369" i="27" s="1"/>
  <c r="ME369" i="27"/>
  <c r="EV368" i="27" s="1"/>
  <c r="JS368" i="27" s="1"/>
  <c r="MP369" i="27"/>
  <c r="FG368" i="27" s="1"/>
  <c r="KD368" i="27" s="1"/>
  <c r="DC368" i="27"/>
  <c r="DX368" i="27"/>
  <c r="EN368" i="27"/>
  <c r="MG369" i="27"/>
  <c r="EX368" i="27" s="1"/>
  <c r="JU368" i="27" s="1"/>
  <c r="MQ369" i="27"/>
  <c r="FH368" i="27" s="1"/>
  <c r="KE368" i="27" s="1"/>
  <c r="NB369" i="27"/>
  <c r="FS368" i="27" s="1"/>
  <c r="KP368" i="27" s="1"/>
  <c r="NM369" i="27"/>
  <c r="GD368" i="27" s="1"/>
  <c r="LA368" i="27" s="1"/>
  <c r="NW369" i="27"/>
  <c r="GN368" i="27" s="1"/>
  <c r="LK368" i="27" s="1"/>
  <c r="OH369" i="27"/>
  <c r="GY368" i="27" s="1"/>
  <c r="LV368" i="27" s="1"/>
  <c r="DE368" i="27"/>
  <c r="DZ368" i="27"/>
  <c r="EP368" i="27"/>
  <c r="MH369" i="27"/>
  <c r="EY368" i="27" s="1"/>
  <c r="JV368" i="27" s="1"/>
  <c r="MR369" i="27"/>
  <c r="FI368" i="27" s="1"/>
  <c r="KF368" i="27" s="1"/>
  <c r="NC369" i="27"/>
  <c r="FT368" i="27" s="1"/>
  <c r="KQ368" i="27" s="1"/>
  <c r="NN369" i="27"/>
  <c r="GE368" i="27" s="1"/>
  <c r="LB368" i="27" s="1"/>
  <c r="NX369" i="27"/>
  <c r="GO368" i="27" s="1"/>
  <c r="LL368" i="27" s="1"/>
  <c r="OI369" i="27"/>
  <c r="GZ368" i="27" s="1"/>
  <c r="LW368" i="27" s="1"/>
  <c r="CM368" i="27"/>
  <c r="DK368" i="27"/>
  <c r="EC368" i="27"/>
  <c r="MJ369" i="27"/>
  <c r="FA368" i="27" s="1"/>
  <c r="JX368" i="27" s="1"/>
  <c r="MU369" i="27"/>
  <c r="FL368" i="27" s="1"/>
  <c r="KI368" i="27" s="1"/>
  <c r="NF369" i="27"/>
  <c r="FW368" i="27" s="1"/>
  <c r="KT368" i="27" s="1"/>
  <c r="NP369" i="27"/>
  <c r="GG368" i="27" s="1"/>
  <c r="LD368" i="27" s="1"/>
  <c r="OA369" i="27"/>
  <c r="GR368" i="27" s="1"/>
  <c r="LO368" i="27" s="1"/>
  <c r="OL369" i="27"/>
  <c r="HC368" i="27" s="1"/>
  <c r="LZ368" i="27" s="1"/>
  <c r="MZ369" i="27"/>
  <c r="FQ368" i="27" s="1"/>
  <c r="KN368" i="27" s="1"/>
  <c r="OC369" i="27"/>
  <c r="GT368" i="27" s="1"/>
  <c r="LQ368" i="27" s="1"/>
  <c r="NE369" i="27"/>
  <c r="FV368" i="27" s="1"/>
  <c r="KS368" i="27" s="1"/>
  <c r="OF369" i="27"/>
  <c r="GW368" i="27" s="1"/>
  <c r="LT368" i="27" s="1"/>
  <c r="NG369" i="27"/>
  <c r="FX368" i="27" s="1"/>
  <c r="KU368" i="27" s="1"/>
  <c r="OK369" i="27"/>
  <c r="HB368" i="27" s="1"/>
  <c r="LY368" i="27" s="1"/>
  <c r="NK369" i="27"/>
  <c r="GB368" i="27" s="1"/>
  <c r="KY368" i="27" s="1"/>
  <c r="CL368" i="27"/>
  <c r="NO369" i="27"/>
  <c r="GF368" i="27" s="1"/>
  <c r="LC368" i="27" s="1"/>
  <c r="EQ368" i="27"/>
  <c r="MW369" i="27"/>
  <c r="FN368" i="27" s="1"/>
  <c r="KK368" i="27" s="1"/>
  <c r="NZ369" i="27"/>
  <c r="GQ368" i="27" s="1"/>
  <c r="LN368" i="27" s="1"/>
  <c r="MI369" i="27"/>
  <c r="EZ368" i="27" s="1"/>
  <c r="JW368" i="27" s="1"/>
  <c r="MT369" i="27"/>
  <c r="FK368" i="27" s="1"/>
  <c r="KH368" i="27" s="1"/>
  <c r="NR369" i="27"/>
  <c r="GI368" i="27" s="1"/>
  <c r="LF368" i="27" s="1"/>
  <c r="NV369" i="27"/>
  <c r="GM368" i="27" s="1"/>
  <c r="LJ368" i="27" s="1"/>
  <c r="DJ368" i="27"/>
  <c r="EA368" i="27"/>
  <c r="BA31" i="27"/>
  <c r="HU30" i="27"/>
  <c r="BE32" i="27"/>
  <c r="BC32" i="27"/>
  <c r="BB32" i="27" s="1"/>
  <c r="BG32" i="27" s="1"/>
  <c r="JJ30" i="27"/>
  <c r="JB66" i="27"/>
  <c r="JE30" i="27"/>
  <c r="JC30" i="27"/>
  <c r="HV30" i="27"/>
  <c r="HX30" i="27"/>
  <c r="JJ66" i="27"/>
  <c r="JF30" i="27"/>
  <c r="JD30" i="27"/>
  <c r="HW30" i="27"/>
  <c r="IB30" i="27"/>
  <c r="JD66" i="27"/>
  <c r="JO65" i="27"/>
  <c r="JE66" i="27"/>
  <c r="JR66" i="27" s="1"/>
  <c r="JH30" i="27"/>
  <c r="HZ30" i="27"/>
  <c r="JT30" i="27" s="1"/>
  <c r="JC66" i="27"/>
  <c r="JF66" i="27"/>
  <c r="JS66" i="27" s="1"/>
  <c r="JA30" i="27"/>
  <c r="IA30" i="27"/>
  <c r="JG66" i="27"/>
  <c r="JH66" i="27"/>
  <c r="JU66" i="27" s="1"/>
  <c r="JI30" i="27"/>
  <c r="IC30" i="27"/>
  <c r="JA66" i="27"/>
  <c r="JE67" i="27"/>
  <c r="JC67" i="27"/>
  <c r="JJ67" i="27"/>
  <c r="JB67" i="27"/>
  <c r="JI67" i="27"/>
  <c r="JG67" i="27"/>
  <c r="JF67" i="27"/>
  <c r="JH67" i="27"/>
  <c r="JD67" i="27"/>
  <c r="JB30" i="27"/>
  <c r="HT30" i="27"/>
  <c r="JH31" i="27"/>
  <c r="JD31" i="27"/>
  <c r="JF31" i="27"/>
  <c r="JE31" i="27"/>
  <c r="JC31" i="27"/>
  <c r="JB31" i="27"/>
  <c r="JA31" i="27"/>
  <c r="JJ31" i="27"/>
  <c r="JI31" i="27"/>
  <c r="JG31" i="27"/>
  <c r="BD33" i="27"/>
  <c r="JI66" i="27"/>
  <c r="JV66" i="27" s="1"/>
  <c r="FE300" i="27" l="1"/>
  <c r="KB300" i="27" s="1"/>
  <c r="GM300" i="27"/>
  <c r="LJ300" i="27" s="1"/>
  <c r="GL300" i="27"/>
  <c r="LI300" i="27" s="1"/>
  <c r="GU300" i="27"/>
  <c r="LR300" i="27" s="1"/>
  <c r="GP300" i="27"/>
  <c r="LM300" i="27" s="1"/>
  <c r="GJ300" i="27"/>
  <c r="LG300" i="27" s="1"/>
  <c r="FG300" i="27"/>
  <c r="KD300" i="27" s="1"/>
  <c r="FZ300" i="27"/>
  <c r="KW300" i="27" s="1"/>
  <c r="FC300" i="27"/>
  <c r="JZ300" i="27" s="1"/>
  <c r="GF300" i="27"/>
  <c r="LC300" i="27" s="1"/>
  <c r="FA300" i="27"/>
  <c r="JX300" i="27" s="1"/>
  <c r="FX300" i="27"/>
  <c r="KU300" i="27" s="1"/>
  <c r="FJ300" i="27"/>
  <c r="KG300" i="27" s="1"/>
  <c r="GH300" i="27"/>
  <c r="LE300" i="27" s="1"/>
  <c r="FI300" i="27"/>
  <c r="KF300" i="27" s="1"/>
  <c r="GO300" i="27"/>
  <c r="LL300" i="27" s="1"/>
  <c r="EV300" i="27"/>
  <c r="JS300" i="27" s="1"/>
  <c r="GW300" i="27"/>
  <c r="LT300" i="27" s="1"/>
  <c r="EX300" i="27"/>
  <c r="JU300" i="27" s="1"/>
  <c r="GV300" i="27"/>
  <c r="LS300" i="27" s="1"/>
  <c r="FT300" i="27"/>
  <c r="KQ300" i="27" s="1"/>
  <c r="BX301" i="27"/>
  <c r="BW301" i="27" s="1"/>
  <c r="BP301" i="27" s="1"/>
  <c r="ET300" i="27"/>
  <c r="JQ300" i="27" s="1"/>
  <c r="GS300" i="27"/>
  <c r="LP300" i="27" s="1"/>
  <c r="FP300" i="27"/>
  <c r="KM300" i="27" s="1"/>
  <c r="FV300" i="27"/>
  <c r="KS300" i="27" s="1"/>
  <c r="FL300" i="27"/>
  <c r="KI300" i="27" s="1"/>
  <c r="GE300" i="27"/>
  <c r="LB300" i="27" s="1"/>
  <c r="FK300" i="27"/>
  <c r="KH300" i="27" s="1"/>
  <c r="FO300" i="27"/>
  <c r="KL300" i="27" s="1"/>
  <c r="GB300" i="27"/>
  <c r="KY300" i="27" s="1"/>
  <c r="BT301" i="27"/>
  <c r="FR300" i="27"/>
  <c r="KO300" i="27" s="1"/>
  <c r="GX300" i="27"/>
  <c r="LU300" i="27" s="1"/>
  <c r="FH300" i="27"/>
  <c r="KE300" i="27" s="1"/>
  <c r="BR302" i="27"/>
  <c r="FF300" i="27"/>
  <c r="KC300" i="27" s="1"/>
  <c r="ER300" i="27"/>
  <c r="JO300" i="27" s="1"/>
  <c r="GQ300" i="27"/>
  <c r="LN300" i="27" s="1"/>
  <c r="EQ300" i="27"/>
  <c r="JN300" i="27" s="1"/>
  <c r="FD300" i="27"/>
  <c r="KA300" i="27" s="1"/>
  <c r="GI300" i="27"/>
  <c r="LF300" i="27" s="1"/>
  <c r="FM300" i="27"/>
  <c r="KJ300" i="27" s="1"/>
  <c r="GD300" i="27"/>
  <c r="LA300" i="27" s="1"/>
  <c r="FU300" i="27"/>
  <c r="KR300" i="27" s="1"/>
  <c r="EW300" i="27"/>
  <c r="JT300" i="27" s="1"/>
  <c r="GC300" i="27"/>
  <c r="KZ300" i="27" s="1"/>
  <c r="FS300" i="27"/>
  <c r="KP300" i="27" s="1"/>
  <c r="GK300" i="27"/>
  <c r="LH300" i="27" s="1"/>
  <c r="GG300" i="27"/>
  <c r="LD300" i="27" s="1"/>
  <c r="GA300" i="27"/>
  <c r="KX300" i="27" s="1"/>
  <c r="EU300" i="27"/>
  <c r="JR300" i="27" s="1"/>
  <c r="FQ300" i="27"/>
  <c r="KN300" i="27" s="1"/>
  <c r="ES300" i="27"/>
  <c r="JP300" i="27" s="1"/>
  <c r="FN300" i="27"/>
  <c r="KK300" i="27" s="1"/>
  <c r="FB300" i="27"/>
  <c r="JY300" i="27" s="1"/>
  <c r="EY300" i="27"/>
  <c r="JV300" i="27" s="1"/>
  <c r="EZ300" i="27"/>
  <c r="JW300" i="27" s="1"/>
  <c r="FY300" i="27"/>
  <c r="KV300" i="27" s="1"/>
  <c r="GR300" i="27"/>
  <c r="LO300" i="27" s="1"/>
  <c r="FW300" i="27"/>
  <c r="KT300" i="27" s="1"/>
  <c r="GT300" i="27"/>
  <c r="LQ300" i="27" s="1"/>
  <c r="GN300" i="27"/>
  <c r="LK300" i="27" s="1"/>
  <c r="HQ300" i="27"/>
  <c r="HT300" i="27"/>
  <c r="JG300" i="27"/>
  <c r="HJ300" i="27"/>
  <c r="HR300" i="27"/>
  <c r="HK300" i="27"/>
  <c r="HC300" i="27"/>
  <c r="IX300" i="27"/>
  <c r="IT300" i="27"/>
  <c r="JE300" i="27"/>
  <c r="HD300" i="27"/>
  <c r="IS300" i="27"/>
  <c r="HO300" i="27"/>
  <c r="JI300" i="27"/>
  <c r="IV300" i="27"/>
  <c r="IE300" i="27"/>
  <c r="JH300" i="27"/>
  <c r="IR300" i="27"/>
  <c r="HV300" i="27"/>
  <c r="IL300" i="27"/>
  <c r="IF300" i="27"/>
  <c r="IY300" i="27"/>
  <c r="HU300" i="27"/>
  <c r="HM300" i="27"/>
  <c r="II300" i="27"/>
  <c r="JD300" i="27"/>
  <c r="HS300" i="27"/>
  <c r="HE300" i="27"/>
  <c r="IH300" i="27"/>
  <c r="IW300" i="27"/>
  <c r="IJ300" i="27"/>
  <c r="IZ300" i="27"/>
  <c r="IK300" i="27"/>
  <c r="HL300" i="27"/>
  <c r="IO300" i="27"/>
  <c r="HW300" i="27"/>
  <c r="IC300" i="27"/>
  <c r="IQ300" i="27"/>
  <c r="IP300" i="27"/>
  <c r="HH300" i="27"/>
  <c r="IA300" i="27"/>
  <c r="JC300" i="27"/>
  <c r="JA300" i="27"/>
  <c r="HF300" i="27"/>
  <c r="IM300" i="27"/>
  <c r="ID300" i="27"/>
  <c r="JB300" i="27"/>
  <c r="IN300" i="27"/>
  <c r="JF300" i="27"/>
  <c r="IU300" i="27"/>
  <c r="HY300" i="27"/>
  <c r="HZ300" i="27"/>
  <c r="IG300" i="27"/>
  <c r="HX300" i="27"/>
  <c r="HN300" i="27"/>
  <c r="IB300" i="27"/>
  <c r="HI300" i="27"/>
  <c r="HP300" i="27"/>
  <c r="JJ300" i="27"/>
  <c r="HG300" i="27"/>
  <c r="BD64" i="27"/>
  <c r="BE63" i="27"/>
  <c r="BC63" i="27"/>
  <c r="BB63" i="27" s="1"/>
  <c r="CC400" i="27"/>
  <c r="BW401" i="27"/>
  <c r="BY400" i="27"/>
  <c r="BG62" i="27"/>
  <c r="BA62" i="27"/>
  <c r="IZ369" i="27"/>
  <c r="IW369" i="27"/>
  <c r="IY369" i="27"/>
  <c r="JO369" i="27"/>
  <c r="JA369" i="27"/>
  <c r="IS369" i="27"/>
  <c r="IQ369" i="27"/>
  <c r="IP369" i="27"/>
  <c r="IH369" i="27"/>
  <c r="II369" i="27"/>
  <c r="JN369" i="27"/>
  <c r="HZ369" i="27"/>
  <c r="HU369" i="27"/>
  <c r="HS369" i="27"/>
  <c r="HJ369" i="27"/>
  <c r="HK369" i="27"/>
  <c r="IX369" i="27"/>
  <c r="JL369" i="27"/>
  <c r="IA369" i="27"/>
  <c r="IK369" i="27"/>
  <c r="HR369" i="27"/>
  <c r="HX369" i="27"/>
  <c r="HW369" i="27"/>
  <c r="HN369" i="27"/>
  <c r="IB369" i="27"/>
  <c r="HY369" i="27"/>
  <c r="HL369" i="27"/>
  <c r="HI369" i="27"/>
  <c r="P56" i="15"/>
  <c r="Q163" i="27"/>
  <c r="JT66" i="27"/>
  <c r="JO66" i="27"/>
  <c r="JW66" i="27"/>
  <c r="JP66" i="27"/>
  <c r="JQ66" i="27"/>
  <c r="JS30" i="27"/>
  <c r="JM369" i="27"/>
  <c r="IN369" i="27"/>
  <c r="IJ369" i="27"/>
  <c r="IG369" i="27"/>
  <c r="HH369" i="27"/>
  <c r="IG269" i="27"/>
  <c r="IV269" i="27"/>
  <c r="IR269" i="27"/>
  <c r="JD269" i="27"/>
  <c r="IO269" i="27"/>
  <c r="JH269" i="27"/>
  <c r="IU269" i="27"/>
  <c r="IB269" i="27"/>
  <c r="IW269" i="27"/>
  <c r="JN66" i="27"/>
  <c r="JH369" i="27"/>
  <c r="JE369" i="27"/>
  <c r="IF369" i="27"/>
  <c r="IE369" i="27"/>
  <c r="HV369" i="27"/>
  <c r="JJ369" i="27"/>
  <c r="JK369" i="27"/>
  <c r="JB369" i="27"/>
  <c r="IC369" i="27"/>
  <c r="IV369" i="27"/>
  <c r="JD369" i="27"/>
  <c r="HT369" i="27"/>
  <c r="HQ369" i="27"/>
  <c r="JC369" i="27"/>
  <c r="IT369" i="27"/>
  <c r="IU369" i="27"/>
  <c r="IL369" i="27"/>
  <c r="IM369" i="27"/>
  <c r="ID369" i="27"/>
  <c r="IP269" i="27"/>
  <c r="HW269" i="27"/>
  <c r="HY269" i="27"/>
  <c r="IC269" i="27"/>
  <c r="IH269" i="27"/>
  <c r="IN269" i="27"/>
  <c r="HU269" i="27"/>
  <c r="HZ269" i="27"/>
  <c r="IM269" i="27"/>
  <c r="BQ270" i="27"/>
  <c r="BT270" i="27"/>
  <c r="BX270" i="27"/>
  <c r="IE269" i="27"/>
  <c r="IY269" i="27"/>
  <c r="IA269" i="27"/>
  <c r="HO269" i="27"/>
  <c r="HQ269" i="27"/>
  <c r="ID269" i="27"/>
  <c r="JA269" i="27"/>
  <c r="IX269" i="27"/>
  <c r="DO269" i="27"/>
  <c r="DY269" i="27"/>
  <c r="OA270" i="27"/>
  <c r="GR269" i="27" s="1"/>
  <c r="LO269" i="27" s="1"/>
  <c r="CT269" i="27"/>
  <c r="MW270" i="27"/>
  <c r="FN269" i="27" s="1"/>
  <c r="KK269" i="27" s="1"/>
  <c r="DP269" i="27"/>
  <c r="EL269" i="27"/>
  <c r="CW269" i="27"/>
  <c r="ED269" i="27"/>
  <c r="BO270" i="27"/>
  <c r="MS270" i="27"/>
  <c r="FJ269" i="27" s="1"/>
  <c r="KG269" i="27" s="1"/>
  <c r="NT270" i="27"/>
  <c r="GK269" i="27" s="1"/>
  <c r="LH269" i="27" s="1"/>
  <c r="LZ270" i="27"/>
  <c r="EQ269" i="27" s="1"/>
  <c r="JN269" i="27" s="1"/>
  <c r="NL270" i="27"/>
  <c r="GC269" i="27" s="1"/>
  <c r="KZ269" i="27" s="1"/>
  <c r="MO270" i="27"/>
  <c r="FF269" i="27" s="1"/>
  <c r="KC269" i="27" s="1"/>
  <c r="DT269" i="27"/>
  <c r="DW269" i="27"/>
  <c r="EG269" i="27"/>
  <c r="CG269" i="27"/>
  <c r="DD269" i="27"/>
  <c r="NF270" i="27"/>
  <c r="FW269" i="27" s="1"/>
  <c r="KT269" i="27" s="1"/>
  <c r="EA269" i="27"/>
  <c r="MG270" i="27"/>
  <c r="EX269" i="27" s="1"/>
  <c r="JU269" i="27" s="1"/>
  <c r="DH269" i="27"/>
  <c r="CF269" i="27"/>
  <c r="MF270" i="27"/>
  <c r="EW269" i="27" s="1"/>
  <c r="JT269" i="27" s="1"/>
  <c r="NE270" i="27"/>
  <c r="FV269" i="27" s="1"/>
  <c r="KS269" i="27" s="1"/>
  <c r="OE270" i="27"/>
  <c r="GV269" i="27" s="1"/>
  <c r="LS269" i="27" s="1"/>
  <c r="MK270" i="27"/>
  <c r="FB269" i="27" s="1"/>
  <c r="JY269" i="27" s="1"/>
  <c r="NW270" i="27"/>
  <c r="GN269" i="27" s="1"/>
  <c r="LK269" i="27" s="1"/>
  <c r="NA270" i="27"/>
  <c r="FR269" i="27" s="1"/>
  <c r="KO269" i="27" s="1"/>
  <c r="NS270" i="27"/>
  <c r="GJ269" i="27" s="1"/>
  <c r="LG269" i="27" s="1"/>
  <c r="NG270" i="27"/>
  <c r="FX269" i="27" s="1"/>
  <c r="KU269" i="27" s="1"/>
  <c r="EE269" i="27"/>
  <c r="ME270" i="27"/>
  <c r="EV269" i="27" s="1"/>
  <c r="JS269" i="27" s="1"/>
  <c r="CR269" i="27"/>
  <c r="DN269" i="27"/>
  <c r="NO270" i="27"/>
  <c r="GF269" i="27" s="1"/>
  <c r="LC269" i="27" s="1"/>
  <c r="EK269" i="27"/>
  <c r="MP270" i="27"/>
  <c r="FG269" i="27" s="1"/>
  <c r="KD269" i="27" s="1"/>
  <c r="DS269" i="27"/>
  <c r="CP269" i="27"/>
  <c r="MR270" i="27"/>
  <c r="FI269" i="27" s="1"/>
  <c r="KF269" i="27" s="1"/>
  <c r="NR270" i="27"/>
  <c r="GI269" i="27" s="1"/>
  <c r="LF269" i="27" s="1"/>
  <c r="EF269" i="27"/>
  <c r="MX270" i="27"/>
  <c r="FO269" i="27" s="1"/>
  <c r="KL269" i="27" s="1"/>
  <c r="CO269" i="27"/>
  <c r="NM270" i="27"/>
  <c r="GD269" i="27" s="1"/>
  <c r="LA269" i="27" s="1"/>
  <c r="DG269" i="27"/>
  <c r="EB269" i="27"/>
  <c r="OF270" i="27"/>
  <c r="GW269" i="27" s="1"/>
  <c r="LT269" i="27" s="1"/>
  <c r="CK269" i="27"/>
  <c r="MM270" i="27"/>
  <c r="FD269" i="27" s="1"/>
  <c r="KA269" i="27" s="1"/>
  <c r="DC269" i="27"/>
  <c r="DZ269" i="27"/>
  <c r="NX270" i="27"/>
  <c r="GO269" i="27" s="1"/>
  <c r="LL269" i="27" s="1"/>
  <c r="CL269" i="27"/>
  <c r="MY270" i="27"/>
  <c r="FP269" i="27" s="1"/>
  <c r="KM269" i="27" s="1"/>
  <c r="EC269" i="27"/>
  <c r="DB269" i="27"/>
  <c r="ND270" i="27"/>
  <c r="FU269" i="27" s="1"/>
  <c r="KR269" i="27" s="1"/>
  <c r="OD270" i="27"/>
  <c r="GU269" i="27" s="1"/>
  <c r="LR269" i="27" s="1"/>
  <c r="MJ270" i="27"/>
  <c r="FA269" i="27" s="1"/>
  <c r="JX269" i="27" s="1"/>
  <c r="NJ270" i="27"/>
  <c r="GA269" i="27" s="1"/>
  <c r="KX269" i="27" s="1"/>
  <c r="MC270" i="27"/>
  <c r="ET269" i="27" s="1"/>
  <c r="JQ269" i="27" s="1"/>
  <c r="NY270" i="27"/>
  <c r="GP269" i="27" s="1"/>
  <c r="LM269" i="27" s="1"/>
  <c r="MN270" i="27"/>
  <c r="FE269" i="27" s="1"/>
  <c r="KB269" i="27" s="1"/>
  <c r="MH270" i="27"/>
  <c r="EY269" i="27" s="1"/>
  <c r="JV269" i="27" s="1"/>
  <c r="CI269" i="27"/>
  <c r="CS269" i="27"/>
  <c r="MU270" i="27"/>
  <c r="FL269" i="27" s="1"/>
  <c r="KI269" i="27" s="1"/>
  <c r="DM269" i="27"/>
  <c r="EJ269" i="27"/>
  <c r="OG270" i="27"/>
  <c r="GX269" i="27" s="1"/>
  <c r="LU269" i="27" s="1"/>
  <c r="CV269" i="27"/>
  <c r="NH270" i="27"/>
  <c r="FY269" i="27" s="1"/>
  <c r="KV269" i="27" s="1"/>
  <c r="CN269" i="27"/>
  <c r="DL269" i="27"/>
  <c r="NP270" i="27"/>
  <c r="GG269" i="27" s="1"/>
  <c r="LD269" i="27" s="1"/>
  <c r="DU269" i="27"/>
  <c r="MV270" i="27"/>
  <c r="FM269" i="27" s="1"/>
  <c r="KJ269" i="27" s="1"/>
  <c r="NV270" i="27"/>
  <c r="GM269" i="27" s="1"/>
  <c r="LJ269" i="27" s="1"/>
  <c r="MQ270" i="27"/>
  <c r="FH269" i="27" s="1"/>
  <c r="KE269" i="27" s="1"/>
  <c r="MB270" i="27"/>
  <c r="ES269" i="27" s="1"/>
  <c r="JP269" i="27" s="1"/>
  <c r="DQ269" i="27"/>
  <c r="CM269" i="27"/>
  <c r="MZ270" i="27"/>
  <c r="FQ269" i="27" s="1"/>
  <c r="KN269" i="27" s="1"/>
  <c r="CQ269" i="27"/>
  <c r="DA269" i="27"/>
  <c r="NC270" i="27"/>
  <c r="FT269" i="27" s="1"/>
  <c r="KQ269" i="27" s="1"/>
  <c r="DX269" i="27"/>
  <c r="BW270" i="27"/>
  <c r="BP270" i="27" s="1"/>
  <c r="CJ269" i="27"/>
  <c r="DF269" i="27"/>
  <c r="NQ270" i="27"/>
  <c r="GH269" i="27" s="1"/>
  <c r="LE269" i="27" s="1"/>
  <c r="CX269" i="27"/>
  <c r="DV269" i="27"/>
  <c r="OC270" i="27"/>
  <c r="GT269" i="27" s="1"/>
  <c r="LQ269" i="27" s="1"/>
  <c r="MI270" i="27"/>
  <c r="EZ269" i="27" s="1"/>
  <c r="JW269" i="27" s="1"/>
  <c r="NI270" i="27"/>
  <c r="FZ269" i="27" s="1"/>
  <c r="KW269" i="27" s="1"/>
  <c r="MA270" i="27"/>
  <c r="ER269" i="27" s="1"/>
  <c r="JO269" i="27" s="1"/>
  <c r="NB270" i="27"/>
  <c r="FS269" i="27" s="1"/>
  <c r="KP269" i="27" s="1"/>
  <c r="CE269" i="27"/>
  <c r="DE269" i="27"/>
  <c r="OB270" i="27"/>
  <c r="GS269" i="27" s="1"/>
  <c r="LP269" i="27" s="1"/>
  <c r="CY269" i="27"/>
  <c r="DI269" i="27"/>
  <c r="IG270" i="27" s="1"/>
  <c r="NK270" i="27"/>
  <c r="GB269" i="27" s="1"/>
  <c r="KY269" i="27" s="1"/>
  <c r="EI269" i="27"/>
  <c r="MD270" i="27"/>
  <c r="EU269" i="27" s="1"/>
  <c r="JR269" i="27" s="1"/>
  <c r="CU269" i="27"/>
  <c r="DR269" i="27"/>
  <c r="NZ270" i="27"/>
  <c r="GQ269" i="27" s="1"/>
  <c r="LN269" i="27" s="1"/>
  <c r="DJ269" i="27"/>
  <c r="EH269" i="27"/>
  <c r="DK269" i="27"/>
  <c r="MT270" i="27"/>
  <c r="FK269" i="27" s="1"/>
  <c r="KH269" i="27" s="1"/>
  <c r="NU270" i="27"/>
  <c r="GL269" i="27" s="1"/>
  <c r="LI269" i="27" s="1"/>
  <c r="ML270" i="27"/>
  <c r="FC269" i="27" s="1"/>
  <c r="JZ269" i="27" s="1"/>
  <c r="NN270" i="27"/>
  <c r="GE269" i="27" s="1"/>
  <c r="LB269" i="27" s="1"/>
  <c r="CH269" i="27"/>
  <c r="CZ269" i="27"/>
  <c r="HC269" i="27"/>
  <c r="HE269" i="27"/>
  <c r="HG269" i="27"/>
  <c r="HT269" i="27"/>
  <c r="HJ269" i="27"/>
  <c r="IL269" i="27"/>
  <c r="BV271" i="27"/>
  <c r="BG272" i="27"/>
  <c r="BR271" i="27"/>
  <c r="IZ269" i="27"/>
  <c r="JG269" i="27"/>
  <c r="HK269" i="27"/>
  <c r="JF269" i="27"/>
  <c r="HS269" i="27"/>
  <c r="IK269" i="27"/>
  <c r="HF269" i="27"/>
  <c r="IS269" i="27"/>
  <c r="II269" i="27"/>
  <c r="IT269" i="27"/>
  <c r="IF269" i="27"/>
  <c r="HN269" i="27"/>
  <c r="HR269" i="27"/>
  <c r="HH269" i="27"/>
  <c r="HV269" i="27"/>
  <c r="JI269" i="27"/>
  <c r="HL269" i="27"/>
  <c r="HX269" i="27"/>
  <c r="IJ269" i="27"/>
  <c r="JJ269" i="27"/>
  <c r="JB269" i="27"/>
  <c r="HP269" i="27"/>
  <c r="HD269" i="27"/>
  <c r="HI269" i="27"/>
  <c r="JC269" i="27"/>
  <c r="IQ269" i="27"/>
  <c r="JE269" i="27"/>
  <c r="HM269" i="27"/>
  <c r="JN30" i="27"/>
  <c r="JO30" i="27"/>
  <c r="JW30" i="27"/>
  <c r="HX67" i="27"/>
  <c r="JR67" i="27" s="1"/>
  <c r="BY370" i="27"/>
  <c r="CC370" i="27"/>
  <c r="CB370" i="27" s="1"/>
  <c r="BV370" i="27"/>
  <c r="BW371" i="27"/>
  <c r="CA371" i="27"/>
  <c r="BL372" i="27"/>
  <c r="CK369" i="27"/>
  <c r="CS369" i="27"/>
  <c r="DA369" i="27"/>
  <c r="DI369" i="27"/>
  <c r="DQ369" i="27"/>
  <c r="DY369" i="27"/>
  <c r="EG369" i="27"/>
  <c r="EO369" i="27"/>
  <c r="CP369" i="27"/>
  <c r="CX369" i="27"/>
  <c r="DF369" i="27"/>
  <c r="DN369" i="27"/>
  <c r="DV369" i="27"/>
  <c r="ED369" i="27"/>
  <c r="EL369" i="27"/>
  <c r="CL369" i="27"/>
  <c r="CV369" i="27"/>
  <c r="DG369" i="27"/>
  <c r="DR369" i="27"/>
  <c r="EB369" i="27"/>
  <c r="EM369" i="27"/>
  <c r="CM369" i="27"/>
  <c r="CW369" i="27"/>
  <c r="DH369" i="27"/>
  <c r="DS369" i="27"/>
  <c r="EC369" i="27"/>
  <c r="EN369" i="27"/>
  <c r="ME370" i="27"/>
  <c r="EV369" i="27" s="1"/>
  <c r="JS369" i="27" s="1"/>
  <c r="MM370" i="27"/>
  <c r="FD369" i="27" s="1"/>
  <c r="KA369" i="27" s="1"/>
  <c r="MU370" i="27"/>
  <c r="FL369" i="27" s="1"/>
  <c r="KI369" i="27" s="1"/>
  <c r="NC370" i="27"/>
  <c r="FT369" i="27" s="1"/>
  <c r="KQ369" i="27" s="1"/>
  <c r="NK370" i="27"/>
  <c r="GB369" i="27" s="1"/>
  <c r="KY369" i="27" s="1"/>
  <c r="NS370" i="27"/>
  <c r="GJ369" i="27" s="1"/>
  <c r="LG369" i="27" s="1"/>
  <c r="OA370" i="27"/>
  <c r="GR369" i="27" s="1"/>
  <c r="LO369" i="27" s="1"/>
  <c r="OI370" i="27"/>
  <c r="GZ369" i="27" s="1"/>
  <c r="LW369" i="27" s="1"/>
  <c r="CN369" i="27"/>
  <c r="CY369" i="27"/>
  <c r="DJ369" i="27"/>
  <c r="DT369" i="27"/>
  <c r="EE369" i="27"/>
  <c r="EP369" i="27"/>
  <c r="MF370" i="27"/>
  <c r="EW369" i="27" s="1"/>
  <c r="JT369" i="27" s="1"/>
  <c r="MN370" i="27"/>
  <c r="FE369" i="27" s="1"/>
  <c r="KB369" i="27" s="1"/>
  <c r="MV370" i="27"/>
  <c r="FM369" i="27" s="1"/>
  <c r="KJ369" i="27" s="1"/>
  <c r="ND370" i="27"/>
  <c r="FU369" i="27" s="1"/>
  <c r="KR369" i="27" s="1"/>
  <c r="NL370" i="27"/>
  <c r="GC369" i="27" s="1"/>
  <c r="KZ369" i="27" s="1"/>
  <c r="NT370" i="27"/>
  <c r="GK369" i="27" s="1"/>
  <c r="LH369" i="27" s="1"/>
  <c r="OB370" i="27"/>
  <c r="GS369" i="27" s="1"/>
  <c r="LP369" i="27" s="1"/>
  <c r="OJ370" i="27"/>
  <c r="HA369" i="27" s="1"/>
  <c r="LX369" i="27" s="1"/>
  <c r="CO369" i="27"/>
  <c r="CZ369" i="27"/>
  <c r="DK369" i="27"/>
  <c r="DU369" i="27"/>
  <c r="EF369" i="27"/>
  <c r="EQ369" i="27"/>
  <c r="JO370" i="27" s="1"/>
  <c r="CQ369" i="27"/>
  <c r="DB369" i="27"/>
  <c r="DL369" i="27"/>
  <c r="DW369" i="27"/>
  <c r="EH369" i="27"/>
  <c r="CR369" i="27"/>
  <c r="DC369" i="27"/>
  <c r="DM369" i="27"/>
  <c r="IK370" i="27" s="1"/>
  <c r="DX369" i="27"/>
  <c r="EI369" i="27"/>
  <c r="CJ369" i="27"/>
  <c r="CU369" i="27"/>
  <c r="DE369" i="27"/>
  <c r="DP369" i="27"/>
  <c r="EA369" i="27"/>
  <c r="EK369" i="27"/>
  <c r="JI370" i="27" s="1"/>
  <c r="MK370" i="27"/>
  <c r="FB369" i="27" s="1"/>
  <c r="JY369" i="27" s="1"/>
  <c r="MS370" i="27"/>
  <c r="FJ369" i="27" s="1"/>
  <c r="KG369" i="27" s="1"/>
  <c r="NA370" i="27"/>
  <c r="FR369" i="27" s="1"/>
  <c r="KO369" i="27" s="1"/>
  <c r="NI370" i="27"/>
  <c r="FZ369" i="27" s="1"/>
  <c r="KW369" i="27" s="1"/>
  <c r="NQ370" i="27"/>
  <c r="GH369" i="27" s="1"/>
  <c r="LE369" i="27" s="1"/>
  <c r="NY370" i="27"/>
  <c r="GP369" i="27" s="1"/>
  <c r="LM369" i="27" s="1"/>
  <c r="OG370" i="27"/>
  <c r="GX369" i="27" s="1"/>
  <c r="LU369" i="27" s="1"/>
  <c r="DD369" i="27"/>
  <c r="IB370" i="27" s="1"/>
  <c r="MG370" i="27"/>
  <c r="EX369" i="27" s="1"/>
  <c r="JU369" i="27" s="1"/>
  <c r="MR370" i="27"/>
  <c r="FI369" i="27" s="1"/>
  <c r="KF369" i="27" s="1"/>
  <c r="NF370" i="27"/>
  <c r="FW369" i="27" s="1"/>
  <c r="KT369" i="27" s="1"/>
  <c r="NR370" i="27"/>
  <c r="GI369" i="27" s="1"/>
  <c r="LF369" i="27" s="1"/>
  <c r="OE370" i="27"/>
  <c r="GV369" i="27" s="1"/>
  <c r="LS369" i="27" s="1"/>
  <c r="DO369" i="27"/>
  <c r="MH370" i="27"/>
  <c r="EY369" i="27" s="1"/>
  <c r="JV369" i="27" s="1"/>
  <c r="MT370" i="27"/>
  <c r="FK369" i="27" s="1"/>
  <c r="KH369" i="27" s="1"/>
  <c r="NG370" i="27"/>
  <c r="FX369" i="27" s="1"/>
  <c r="KU369" i="27" s="1"/>
  <c r="NU370" i="27"/>
  <c r="GL369" i="27" s="1"/>
  <c r="LI369" i="27" s="1"/>
  <c r="OF370" i="27"/>
  <c r="GW369" i="27" s="1"/>
  <c r="LT369" i="27" s="1"/>
  <c r="DZ369" i="27"/>
  <c r="MI370" i="27"/>
  <c r="EZ369" i="27" s="1"/>
  <c r="JW369" i="27" s="1"/>
  <c r="MW370" i="27"/>
  <c r="FN369" i="27" s="1"/>
  <c r="KK369" i="27" s="1"/>
  <c r="NH370" i="27"/>
  <c r="FY369" i="27" s="1"/>
  <c r="KV369" i="27" s="1"/>
  <c r="NV370" i="27"/>
  <c r="GM369" i="27" s="1"/>
  <c r="LJ369" i="27" s="1"/>
  <c r="OH370" i="27"/>
  <c r="GY369" i="27" s="1"/>
  <c r="LV369" i="27" s="1"/>
  <c r="EJ369" i="27"/>
  <c r="MJ370" i="27"/>
  <c r="FA369" i="27" s="1"/>
  <c r="JX369" i="27" s="1"/>
  <c r="MX370" i="27"/>
  <c r="FO369" i="27" s="1"/>
  <c r="KL369" i="27" s="1"/>
  <c r="NJ370" i="27"/>
  <c r="GA369" i="27" s="1"/>
  <c r="KX369" i="27" s="1"/>
  <c r="NW370" i="27"/>
  <c r="GN369" i="27" s="1"/>
  <c r="LK369" i="27" s="1"/>
  <c r="OK370" i="27"/>
  <c r="HB369" i="27" s="1"/>
  <c r="LY369" i="27" s="1"/>
  <c r="ML370" i="27"/>
  <c r="FC369" i="27" s="1"/>
  <c r="JZ369" i="27" s="1"/>
  <c r="MY370" i="27"/>
  <c r="FP369" i="27" s="1"/>
  <c r="KM369" i="27" s="1"/>
  <c r="NM370" i="27"/>
  <c r="GD369" i="27" s="1"/>
  <c r="LA369" i="27" s="1"/>
  <c r="NX370" i="27"/>
  <c r="GO369" i="27" s="1"/>
  <c r="LL369" i="27" s="1"/>
  <c r="OL370" i="27"/>
  <c r="HC369" i="27" s="1"/>
  <c r="LZ369" i="27" s="1"/>
  <c r="CT369" i="27"/>
  <c r="MQ370" i="27"/>
  <c r="FH369" i="27" s="1"/>
  <c r="KE369" i="27" s="1"/>
  <c r="NE370" i="27"/>
  <c r="FV369" i="27" s="1"/>
  <c r="KS369" i="27" s="1"/>
  <c r="NP370" i="27"/>
  <c r="GG369" i="27" s="1"/>
  <c r="LD369" i="27" s="1"/>
  <c r="OD370" i="27"/>
  <c r="GU369" i="27" s="1"/>
  <c r="LR369" i="27" s="1"/>
  <c r="MO370" i="27"/>
  <c r="FF369" i="27" s="1"/>
  <c r="KC369" i="27" s="1"/>
  <c r="MP370" i="27"/>
  <c r="FG369" i="27" s="1"/>
  <c r="KD369" i="27" s="1"/>
  <c r="MZ370" i="27"/>
  <c r="FQ369" i="27" s="1"/>
  <c r="KN369" i="27" s="1"/>
  <c r="NB370" i="27"/>
  <c r="FS369" i="27" s="1"/>
  <c r="KP369" i="27" s="1"/>
  <c r="NN370" i="27"/>
  <c r="GE369" i="27" s="1"/>
  <c r="LB369" i="27" s="1"/>
  <c r="NO370" i="27"/>
  <c r="GF369" i="27" s="1"/>
  <c r="LC369" i="27" s="1"/>
  <c r="OC370" i="27"/>
  <c r="GT369" i="27" s="1"/>
  <c r="LQ369" i="27" s="1"/>
  <c r="NZ370" i="27"/>
  <c r="GQ369" i="27" s="1"/>
  <c r="LN369" i="27" s="1"/>
  <c r="HT67" i="27"/>
  <c r="JU30" i="27"/>
  <c r="BA32" i="27"/>
  <c r="IC67" i="27"/>
  <c r="JW67" i="27" s="1"/>
  <c r="HV67" i="27"/>
  <c r="JP67" i="27" s="1"/>
  <c r="HV31" i="27"/>
  <c r="JP31" i="27" s="1"/>
  <c r="JJ68" i="27"/>
  <c r="JB68" i="27"/>
  <c r="JI68" i="27"/>
  <c r="JA68" i="27"/>
  <c r="JH68" i="27"/>
  <c r="JG68" i="27"/>
  <c r="JF68" i="27"/>
  <c r="JE68" i="27"/>
  <c r="JD68" i="27"/>
  <c r="JC68" i="27"/>
  <c r="HU67" i="27"/>
  <c r="JO67" i="27" s="1"/>
  <c r="HW31" i="27"/>
  <c r="JQ31" i="27" s="1"/>
  <c r="HW67" i="27"/>
  <c r="JQ67" i="27" s="1"/>
  <c r="HX31" i="27"/>
  <c r="JR31" i="27" s="1"/>
  <c r="BD34" i="27"/>
  <c r="JR30" i="27"/>
  <c r="HZ31" i="27"/>
  <c r="JT31" i="27" s="1"/>
  <c r="HZ67" i="27"/>
  <c r="JT67" i="27" s="1"/>
  <c r="HZ32" i="27"/>
  <c r="JP30" i="27"/>
  <c r="HU31" i="27"/>
  <c r="JO31" i="27" s="1"/>
  <c r="BC33" i="27"/>
  <c r="BB33" i="27" s="1"/>
  <c r="BG33" i="27" s="1"/>
  <c r="BE33" i="27"/>
  <c r="IA67" i="27"/>
  <c r="JU67" i="27" s="1"/>
  <c r="JV30" i="27"/>
  <c r="IA31" i="27"/>
  <c r="JU31" i="27" s="1"/>
  <c r="IC31" i="27"/>
  <c r="JW31" i="27" s="1"/>
  <c r="JQ30" i="27"/>
  <c r="IB31" i="27"/>
  <c r="JV31" i="27" s="1"/>
  <c r="HY31" i="27"/>
  <c r="JS31" i="27" s="1"/>
  <c r="JA67" i="27"/>
  <c r="HY67" i="27"/>
  <c r="JS67" i="27" s="1"/>
  <c r="IB67" i="27"/>
  <c r="JV67" i="27" s="1"/>
  <c r="HT31" i="27"/>
  <c r="JN31" i="27" s="1"/>
  <c r="CC401" i="27" l="1"/>
  <c r="BY401" i="27"/>
  <c r="BW402" i="27"/>
  <c r="BC64" i="27"/>
  <c r="BB64" i="27" s="1"/>
  <c r="BE64" i="27"/>
  <c r="EV301" i="27"/>
  <c r="JS301" i="27" s="1"/>
  <c r="GF301" i="27"/>
  <c r="LC301" i="27" s="1"/>
  <c r="GR301" i="27"/>
  <c r="LO301" i="27" s="1"/>
  <c r="FU301" i="27"/>
  <c r="KR301" i="27" s="1"/>
  <c r="EZ301" i="27"/>
  <c r="JW301" i="27" s="1"/>
  <c r="GT301" i="27"/>
  <c r="LQ301" i="27" s="1"/>
  <c r="GN301" i="27"/>
  <c r="LK301" i="27" s="1"/>
  <c r="FQ301" i="27"/>
  <c r="KN301" i="27" s="1"/>
  <c r="GM301" i="27"/>
  <c r="LJ301" i="27" s="1"/>
  <c r="FR301" i="27"/>
  <c r="KO301" i="27" s="1"/>
  <c r="GL301" i="27"/>
  <c r="LI301" i="27" s="1"/>
  <c r="FY301" i="27"/>
  <c r="KV301" i="27" s="1"/>
  <c r="GU301" i="27"/>
  <c r="LR301" i="27" s="1"/>
  <c r="GH301" i="27"/>
  <c r="LE301" i="27" s="1"/>
  <c r="FB301" i="27"/>
  <c r="JY301" i="27" s="1"/>
  <c r="BT302" i="27"/>
  <c r="FA301" i="27"/>
  <c r="JX301" i="27" s="1"/>
  <c r="GP301" i="27"/>
  <c r="LM301" i="27" s="1"/>
  <c r="GQ301" i="27"/>
  <c r="LN301" i="27" s="1"/>
  <c r="GE301" i="27"/>
  <c r="LB301" i="27" s="1"/>
  <c r="BR303" i="27"/>
  <c r="FL301" i="27"/>
  <c r="KI301" i="27" s="1"/>
  <c r="GX301" i="27"/>
  <c r="LU301" i="27" s="1"/>
  <c r="FX301" i="27"/>
  <c r="KU301" i="27" s="1"/>
  <c r="GW301" i="27"/>
  <c r="LT301" i="27" s="1"/>
  <c r="FZ301" i="27"/>
  <c r="KW301" i="27" s="1"/>
  <c r="GV301" i="27"/>
  <c r="LS301" i="27" s="1"/>
  <c r="GA301" i="27"/>
  <c r="KX301" i="27" s="1"/>
  <c r="ET301" i="27"/>
  <c r="JQ301" i="27" s="1"/>
  <c r="GK301" i="27"/>
  <c r="LH301" i="27" s="1"/>
  <c r="FM301" i="27"/>
  <c r="KJ301" i="27" s="1"/>
  <c r="EY301" i="27"/>
  <c r="JV301" i="27" s="1"/>
  <c r="FK301" i="27"/>
  <c r="KH301" i="27" s="1"/>
  <c r="EQ301" i="27"/>
  <c r="JN301" i="27" s="1"/>
  <c r="FD301" i="27"/>
  <c r="KA301" i="27" s="1"/>
  <c r="GO301" i="27"/>
  <c r="LL301" i="27" s="1"/>
  <c r="ES301" i="27"/>
  <c r="JP301" i="27" s="1"/>
  <c r="FS301" i="27"/>
  <c r="KP301" i="27" s="1"/>
  <c r="FG301" i="27"/>
  <c r="KD301" i="27" s="1"/>
  <c r="FT301" i="27"/>
  <c r="KQ301" i="27" s="1"/>
  <c r="EW301" i="27"/>
  <c r="JT301" i="27" s="1"/>
  <c r="FC301" i="27"/>
  <c r="JZ301" i="27" s="1"/>
  <c r="EU301" i="27"/>
  <c r="JR301" i="27" s="1"/>
  <c r="GI301" i="27"/>
  <c r="LF301" i="27" s="1"/>
  <c r="FE301" i="27"/>
  <c r="KB301" i="27" s="1"/>
  <c r="GS301" i="27"/>
  <c r="LP301" i="27" s="1"/>
  <c r="FW301" i="27"/>
  <c r="KT301" i="27" s="1"/>
  <c r="BX302" i="27"/>
  <c r="BW302" i="27" s="1"/>
  <c r="BP302" i="27" s="1"/>
  <c r="FV301" i="27"/>
  <c r="KS301" i="27" s="1"/>
  <c r="FH301" i="27"/>
  <c r="KE301" i="27" s="1"/>
  <c r="FJ301" i="27"/>
  <c r="KG301" i="27" s="1"/>
  <c r="EX301" i="27"/>
  <c r="JU301" i="27" s="1"/>
  <c r="FN301" i="27"/>
  <c r="KK301" i="27" s="1"/>
  <c r="GD301" i="27"/>
  <c r="LA301" i="27" s="1"/>
  <c r="FI301" i="27"/>
  <c r="KF301" i="27" s="1"/>
  <c r="GC301" i="27"/>
  <c r="KZ301" i="27" s="1"/>
  <c r="FP301" i="27"/>
  <c r="KM301" i="27" s="1"/>
  <c r="GB301" i="27"/>
  <c r="KY301" i="27" s="1"/>
  <c r="FF301" i="27"/>
  <c r="KC301" i="27" s="1"/>
  <c r="GJ301" i="27"/>
  <c r="LG301" i="27" s="1"/>
  <c r="FO301" i="27"/>
  <c r="KL301" i="27" s="1"/>
  <c r="ER301" i="27"/>
  <c r="JO301" i="27" s="1"/>
  <c r="GG301" i="27"/>
  <c r="LD301" i="27" s="1"/>
  <c r="HV301" i="27"/>
  <c r="HY301" i="27"/>
  <c r="IH301" i="27"/>
  <c r="IS301" i="27"/>
  <c r="IK301" i="27"/>
  <c r="IF301" i="27"/>
  <c r="JC301" i="27"/>
  <c r="IX301" i="27"/>
  <c r="IV301" i="27"/>
  <c r="ID301" i="27"/>
  <c r="JE301" i="27"/>
  <c r="JB301" i="27"/>
  <c r="HF301" i="27"/>
  <c r="IW301" i="27"/>
  <c r="IO301" i="27"/>
  <c r="IA301" i="27"/>
  <c r="HC301" i="27"/>
  <c r="IP301" i="27"/>
  <c r="IJ301" i="27"/>
  <c r="HU301" i="27"/>
  <c r="JA301" i="27"/>
  <c r="II301" i="27"/>
  <c r="HO301" i="27"/>
  <c r="HX301" i="27"/>
  <c r="IT301" i="27"/>
  <c r="IU301" i="27"/>
  <c r="HI301" i="27"/>
  <c r="HE301" i="27"/>
  <c r="IC301" i="27"/>
  <c r="JF301" i="27"/>
  <c r="IN301" i="27"/>
  <c r="IE301" i="27"/>
  <c r="IB301" i="27"/>
  <c r="IL301" i="27"/>
  <c r="IR301" i="27"/>
  <c r="HR301" i="27"/>
  <c r="JD301" i="27"/>
  <c r="HJ301" i="27"/>
  <c r="JH301" i="27"/>
  <c r="HK301" i="27"/>
  <c r="HN301" i="27"/>
  <c r="HZ301" i="27"/>
  <c r="HM301" i="27"/>
  <c r="IY301" i="27"/>
  <c r="HD301" i="27"/>
  <c r="BD65" i="27"/>
  <c r="HL301" i="27"/>
  <c r="HS301" i="27"/>
  <c r="HQ301" i="27"/>
  <c r="IM301" i="27"/>
  <c r="JI301" i="27"/>
  <c r="JJ301" i="27"/>
  <c r="HH301" i="27"/>
  <c r="IG301" i="27"/>
  <c r="HP301" i="27"/>
  <c r="JG301" i="27"/>
  <c r="IQ301" i="27"/>
  <c r="HT301" i="27"/>
  <c r="HW301" i="27"/>
  <c r="HG301" i="27"/>
  <c r="IZ301" i="27"/>
  <c r="BG63" i="27"/>
  <c r="BA63" i="27"/>
  <c r="IR370" i="27"/>
  <c r="HU370" i="27"/>
  <c r="JJ370" i="27"/>
  <c r="JE370" i="27"/>
  <c r="P57" i="15"/>
  <c r="Q164" i="27"/>
  <c r="JA270" i="27"/>
  <c r="JN67" i="27"/>
  <c r="II270" i="27"/>
  <c r="HZ270" i="27"/>
  <c r="HI270" i="27"/>
  <c r="HP270" i="27"/>
  <c r="IB270" i="27"/>
  <c r="HR270" i="27"/>
  <c r="IY370" i="27"/>
  <c r="IA370" i="27"/>
  <c r="JD370" i="27"/>
  <c r="IH370" i="27"/>
  <c r="HK370" i="27"/>
  <c r="JB370" i="27"/>
  <c r="IW370" i="27"/>
  <c r="HX270" i="27"/>
  <c r="IH270" i="27"/>
  <c r="HW270" i="27"/>
  <c r="IZ270" i="27"/>
  <c r="HN270" i="27"/>
  <c r="JC270" i="27"/>
  <c r="JE270" i="27"/>
  <c r="IW270" i="27"/>
  <c r="IM370" i="27"/>
  <c r="IN370" i="27"/>
  <c r="HP370" i="27"/>
  <c r="IS370" i="27"/>
  <c r="HW370" i="27"/>
  <c r="JK370" i="27"/>
  <c r="IT370" i="27"/>
  <c r="IO370" i="27"/>
  <c r="HF270" i="27"/>
  <c r="IT270" i="27"/>
  <c r="HY270" i="27"/>
  <c r="JH270" i="27"/>
  <c r="HJ270" i="27"/>
  <c r="IE270" i="27"/>
  <c r="IQ270" i="27"/>
  <c r="HD270" i="27"/>
  <c r="IU270" i="27"/>
  <c r="JB270" i="27"/>
  <c r="IM270" i="27"/>
  <c r="HE270" i="27"/>
  <c r="HR370" i="27"/>
  <c r="IC370" i="27"/>
  <c r="JF370" i="27"/>
  <c r="II370" i="27"/>
  <c r="HL370" i="27"/>
  <c r="IZ370" i="27"/>
  <c r="IL370" i="27"/>
  <c r="IG370" i="27"/>
  <c r="IP270" i="27"/>
  <c r="IC270" i="27"/>
  <c r="HV270" i="27"/>
  <c r="HO270" i="27"/>
  <c r="IS270" i="27"/>
  <c r="IK270" i="27"/>
  <c r="IF270" i="27"/>
  <c r="IR270" i="27"/>
  <c r="HU270" i="27"/>
  <c r="JF270" i="27"/>
  <c r="IV270" i="27"/>
  <c r="HT270" i="27"/>
  <c r="HS270" i="27"/>
  <c r="HC270" i="27"/>
  <c r="IX270" i="27"/>
  <c r="HM270" i="27"/>
  <c r="JI270" i="27"/>
  <c r="JJ270" i="27"/>
  <c r="HH370" i="27"/>
  <c r="IJ370" i="27"/>
  <c r="HM370" i="27"/>
  <c r="JA370" i="27"/>
  <c r="IE370" i="27"/>
  <c r="HV370" i="27"/>
  <c r="ID270" i="27"/>
  <c r="HK270" i="27"/>
  <c r="IJ270" i="27"/>
  <c r="HQ270" i="27"/>
  <c r="IA270" i="27"/>
  <c r="IY270" i="27"/>
  <c r="IN270" i="27"/>
  <c r="JH370" i="27"/>
  <c r="JG370" i="27"/>
  <c r="HZ370" i="27"/>
  <c r="JN370" i="27"/>
  <c r="IQ370" i="27"/>
  <c r="HT370" i="27"/>
  <c r="HN370" i="27"/>
  <c r="HI370" i="27"/>
  <c r="JG270" i="27"/>
  <c r="HH270" i="27"/>
  <c r="IO270" i="27"/>
  <c r="HL270" i="27"/>
  <c r="HG270" i="27"/>
  <c r="JD270" i="27"/>
  <c r="IL270" i="27"/>
  <c r="IV370" i="27"/>
  <c r="HO370" i="27"/>
  <c r="JC370" i="27"/>
  <c r="IF370" i="27"/>
  <c r="HJ370" i="27"/>
  <c r="JM370" i="27"/>
  <c r="IX370" i="27"/>
  <c r="HS370" i="27"/>
  <c r="IU370" i="27"/>
  <c r="HX370" i="27"/>
  <c r="JL370" i="27"/>
  <c r="IP370" i="27"/>
  <c r="ID370" i="27"/>
  <c r="HY370" i="27"/>
  <c r="HQ370" i="27"/>
  <c r="DP270" i="27"/>
  <c r="NR271" i="27"/>
  <c r="GI270" i="27" s="1"/>
  <c r="LF270" i="27" s="1"/>
  <c r="BO271" i="27"/>
  <c r="CV270" i="27"/>
  <c r="DF270" i="27"/>
  <c r="NL271" i="27"/>
  <c r="GC270" i="27" s="1"/>
  <c r="KZ270" i="27" s="1"/>
  <c r="DT270" i="27"/>
  <c r="NE271" i="27"/>
  <c r="FV270" i="27" s="1"/>
  <c r="KS270" i="27" s="1"/>
  <c r="NF271" i="27"/>
  <c r="FW270" i="27" s="1"/>
  <c r="KT270" i="27" s="1"/>
  <c r="NG271" i="27"/>
  <c r="FX270" i="27" s="1"/>
  <c r="KU270" i="27" s="1"/>
  <c r="MW271" i="27"/>
  <c r="FN270" i="27" s="1"/>
  <c r="KK270" i="27" s="1"/>
  <c r="LZ271" i="27"/>
  <c r="MB271" i="27"/>
  <c r="ME271" i="27"/>
  <c r="EV270" i="27" s="1"/>
  <c r="JS270" i="27" s="1"/>
  <c r="NY271" i="27"/>
  <c r="GP270" i="27" s="1"/>
  <c r="LM270" i="27" s="1"/>
  <c r="CM270" i="27"/>
  <c r="MV271" i="27"/>
  <c r="FM270" i="27" s="1"/>
  <c r="KJ270" i="27" s="1"/>
  <c r="DX270" i="27"/>
  <c r="NZ271" i="27"/>
  <c r="GQ270" i="27" s="1"/>
  <c r="LN270" i="27" s="1"/>
  <c r="MH271" i="27"/>
  <c r="DE270" i="27"/>
  <c r="DO270" i="27"/>
  <c r="NU271" i="27"/>
  <c r="GL270" i="27" s="1"/>
  <c r="LI270" i="27" s="1"/>
  <c r="EC270" i="27"/>
  <c r="NP271" i="27"/>
  <c r="GG270" i="27" s="1"/>
  <c r="LD270" i="27" s="1"/>
  <c r="NQ271" i="27"/>
  <c r="NT271" i="27"/>
  <c r="GK270" i="27" s="1"/>
  <c r="LH270" i="27" s="1"/>
  <c r="NH271" i="27"/>
  <c r="MM271" i="27"/>
  <c r="MN271" i="27"/>
  <c r="FE270" i="27" s="1"/>
  <c r="KB270" i="27" s="1"/>
  <c r="MP271" i="27"/>
  <c r="FG270" i="27" s="1"/>
  <c r="KD270" i="27" s="1"/>
  <c r="DZ270" i="27"/>
  <c r="EE270" i="27"/>
  <c r="EA270" i="27"/>
  <c r="EF270" i="27"/>
  <c r="CL270" i="27"/>
  <c r="MQ271" i="27"/>
  <c r="DN270" i="27"/>
  <c r="DY270" i="27"/>
  <c r="OD271" i="27"/>
  <c r="GU270" i="27" s="1"/>
  <c r="LR270" i="27" s="1"/>
  <c r="EL270" i="27"/>
  <c r="OC271" i="27"/>
  <c r="GT270" i="27" s="1"/>
  <c r="LQ270" i="27" s="1"/>
  <c r="OE271" i="27"/>
  <c r="GV270" i="27" s="1"/>
  <c r="LS270" i="27" s="1"/>
  <c r="OF271" i="27"/>
  <c r="NV271" i="27"/>
  <c r="MX271" i="27"/>
  <c r="FO270" i="27" s="1"/>
  <c r="KL270" i="27" s="1"/>
  <c r="MY271" i="27"/>
  <c r="FP270" i="27" s="1"/>
  <c r="KM270" i="27" s="1"/>
  <c r="ND271" i="27"/>
  <c r="FU270" i="27" s="1"/>
  <c r="KR270" i="27" s="1"/>
  <c r="MC271" i="27"/>
  <c r="ET270" i="27" s="1"/>
  <c r="JQ270" i="27" s="1"/>
  <c r="NJ271" i="27"/>
  <c r="GA270" i="27" s="1"/>
  <c r="KX270" i="27" s="1"/>
  <c r="MU271" i="27"/>
  <c r="FL270" i="27" s="1"/>
  <c r="KI270" i="27" s="1"/>
  <c r="MD271" i="27"/>
  <c r="CU270" i="27"/>
  <c r="MZ271" i="27"/>
  <c r="FQ270" i="27" s="1"/>
  <c r="KN270" i="27" s="1"/>
  <c r="DW270" i="27"/>
  <c r="EH270" i="27"/>
  <c r="CG270" i="27"/>
  <c r="CQ270" i="27"/>
  <c r="CT270" i="27"/>
  <c r="CX270" i="27"/>
  <c r="CF270" i="27"/>
  <c r="OG271" i="27"/>
  <c r="GX270" i="27" s="1"/>
  <c r="LU270" i="27" s="1"/>
  <c r="NK271" i="27"/>
  <c r="GB270" i="27" s="1"/>
  <c r="KY270" i="27" s="1"/>
  <c r="NM271" i="27"/>
  <c r="GD270" i="27" s="1"/>
  <c r="LA270" i="27" s="1"/>
  <c r="NO271" i="27"/>
  <c r="GF270" i="27" s="1"/>
  <c r="LC270" i="27" s="1"/>
  <c r="NA271" i="27"/>
  <c r="FR270" i="27" s="1"/>
  <c r="KO270" i="27" s="1"/>
  <c r="DH270" i="27"/>
  <c r="DK270" i="27"/>
  <c r="EK270" i="27"/>
  <c r="CJ270" i="27"/>
  <c r="ML271" i="27"/>
  <c r="DD270" i="27"/>
  <c r="NI271" i="27"/>
  <c r="FZ270" i="27" s="1"/>
  <c r="KW270" i="27" s="1"/>
  <c r="EG270" i="27"/>
  <c r="MA271" i="27"/>
  <c r="ER270" i="27" s="1"/>
  <c r="JO270" i="27" s="1"/>
  <c r="CI270" i="27"/>
  <c r="DJ270" i="27"/>
  <c r="DL270" i="27"/>
  <c r="DQ270" i="27"/>
  <c r="CY270" i="27"/>
  <c r="CH270" i="27"/>
  <c r="NW271" i="27"/>
  <c r="GN270" i="27" s="1"/>
  <c r="LK270" i="27" s="1"/>
  <c r="NX271" i="27"/>
  <c r="GO270" i="27" s="1"/>
  <c r="LL270" i="27" s="1"/>
  <c r="OA271" i="27"/>
  <c r="GR270" i="27" s="1"/>
  <c r="LO270" i="27" s="1"/>
  <c r="MO271" i="27"/>
  <c r="MR271" i="27"/>
  <c r="FI270" i="27" s="1"/>
  <c r="KF270" i="27" s="1"/>
  <c r="DG270" i="27"/>
  <c r="CR270" i="27"/>
  <c r="MT271" i="27"/>
  <c r="FK270" i="27" s="1"/>
  <c r="KH270" i="27" s="1"/>
  <c r="DM270" i="27"/>
  <c r="NS271" i="27"/>
  <c r="GJ270" i="27" s="1"/>
  <c r="LG270" i="27" s="1"/>
  <c r="CE270" i="27"/>
  <c r="MJ271" i="27"/>
  <c r="CS270" i="27"/>
  <c r="EB270" i="27"/>
  <c r="ED270" i="27"/>
  <c r="EI270" i="27"/>
  <c r="DR270" i="27"/>
  <c r="DA270" i="27"/>
  <c r="CK270" i="27"/>
  <c r="CP270" i="27"/>
  <c r="CO270" i="27"/>
  <c r="CW270" i="27"/>
  <c r="MK271" i="27"/>
  <c r="FB270" i="27" s="1"/>
  <c r="JY270" i="27" s="1"/>
  <c r="CZ270" i="27"/>
  <c r="NB271" i="27"/>
  <c r="FS270" i="27" s="1"/>
  <c r="KP270" i="27" s="1"/>
  <c r="DV270" i="27"/>
  <c r="OB271" i="27"/>
  <c r="CN270" i="27"/>
  <c r="MS271" i="27"/>
  <c r="FJ270" i="27" s="1"/>
  <c r="KG270" i="27" s="1"/>
  <c r="DB270" i="27"/>
  <c r="MF271" i="27"/>
  <c r="EW270" i="27" s="1"/>
  <c r="JT270" i="27" s="1"/>
  <c r="MG271" i="27"/>
  <c r="EX270" i="27" s="1"/>
  <c r="JU270" i="27" s="1"/>
  <c r="MI271" i="27"/>
  <c r="EZ270" i="27" s="1"/>
  <c r="JW270" i="27" s="1"/>
  <c r="EJ270" i="27"/>
  <c r="DS270" i="27"/>
  <c r="DC270" i="27"/>
  <c r="DI270" i="27"/>
  <c r="NN271" i="27"/>
  <c r="GE270" i="27" s="1"/>
  <c r="LB270" i="27" s="1"/>
  <c r="NC271" i="27"/>
  <c r="FT270" i="27" s="1"/>
  <c r="KQ270" i="27" s="1"/>
  <c r="DU270" i="27"/>
  <c r="BR272" i="27"/>
  <c r="BV272" i="27"/>
  <c r="BG273" i="27"/>
  <c r="EU270" i="27"/>
  <c r="JR270" i="27" s="1"/>
  <c r="FA270" i="27"/>
  <c r="JX270" i="27" s="1"/>
  <c r="GH270" i="27"/>
  <c r="LE270" i="27" s="1"/>
  <c r="FD270" i="27"/>
  <c r="KA270" i="27" s="1"/>
  <c r="BX271" i="27"/>
  <c r="BW271" i="27" s="1"/>
  <c r="BP271" i="27" s="1"/>
  <c r="EQ270" i="27"/>
  <c r="JN270" i="27" s="1"/>
  <c r="BT271" i="27"/>
  <c r="FC270" i="27"/>
  <c r="JZ270" i="27" s="1"/>
  <c r="ES270" i="27"/>
  <c r="JP270" i="27" s="1"/>
  <c r="GS270" i="27"/>
  <c r="LP270" i="27" s="1"/>
  <c r="FF270" i="27"/>
  <c r="KC270" i="27" s="1"/>
  <c r="GW270" i="27"/>
  <c r="LT270" i="27" s="1"/>
  <c r="FH270" i="27"/>
  <c r="KE270" i="27" s="1"/>
  <c r="GM270" i="27"/>
  <c r="LJ270" i="27" s="1"/>
  <c r="BQ271" i="27"/>
  <c r="FY270" i="27"/>
  <c r="KV270" i="27" s="1"/>
  <c r="EY270" i="27"/>
  <c r="JV270" i="27" s="1"/>
  <c r="HT32" i="27"/>
  <c r="HX32" i="27"/>
  <c r="IC32" i="27"/>
  <c r="HU32" i="27"/>
  <c r="IB32" i="27"/>
  <c r="HV32" i="27"/>
  <c r="CM370" i="27"/>
  <c r="CU370" i="27"/>
  <c r="DC370" i="27"/>
  <c r="DK370" i="27"/>
  <c r="DS370" i="27"/>
  <c r="EA370" i="27"/>
  <c r="EI370" i="27"/>
  <c r="EQ370" i="27"/>
  <c r="CJ370" i="27"/>
  <c r="CR370" i="27"/>
  <c r="CZ370" i="27"/>
  <c r="CL370" i="27"/>
  <c r="CW370" i="27"/>
  <c r="DG370" i="27"/>
  <c r="DP370" i="27"/>
  <c r="DY370" i="27"/>
  <c r="EH370" i="27"/>
  <c r="CN370" i="27"/>
  <c r="CX370" i="27"/>
  <c r="DH370" i="27"/>
  <c r="DQ370" i="27"/>
  <c r="DZ370" i="27"/>
  <c r="EJ370" i="27"/>
  <c r="MH371" i="27"/>
  <c r="EY370" i="27" s="1"/>
  <c r="JV370" i="27" s="1"/>
  <c r="MP371" i="27"/>
  <c r="FG370" i="27" s="1"/>
  <c r="KD370" i="27" s="1"/>
  <c r="MX371" i="27"/>
  <c r="FO370" i="27" s="1"/>
  <c r="KL370" i="27" s="1"/>
  <c r="NF371" i="27"/>
  <c r="NN371" i="27"/>
  <c r="GE370" i="27" s="1"/>
  <c r="LB370" i="27" s="1"/>
  <c r="NV371" i="27"/>
  <c r="GM370" i="27" s="1"/>
  <c r="LJ370" i="27" s="1"/>
  <c r="OD371" i="27"/>
  <c r="GU370" i="27" s="1"/>
  <c r="LR370" i="27" s="1"/>
  <c r="OL371" i="27"/>
  <c r="HC370" i="27" s="1"/>
  <c r="LZ370" i="27" s="1"/>
  <c r="CP370" i="27"/>
  <c r="DA370" i="27"/>
  <c r="DJ370" i="27"/>
  <c r="DT370" i="27"/>
  <c r="EC370" i="27"/>
  <c r="EL370" i="27"/>
  <c r="CQ370" i="27"/>
  <c r="DB370" i="27"/>
  <c r="DL370" i="27"/>
  <c r="DU370" i="27"/>
  <c r="ED370" i="27"/>
  <c r="EM370" i="27"/>
  <c r="CT370" i="27"/>
  <c r="DE370" i="27"/>
  <c r="DN370" i="27"/>
  <c r="DW370" i="27"/>
  <c r="EF370" i="27"/>
  <c r="EO370" i="27"/>
  <c r="ME371" i="27"/>
  <c r="EV370" i="27" s="1"/>
  <c r="JS370" i="27" s="1"/>
  <c r="MM371" i="27"/>
  <c r="FD370" i="27" s="1"/>
  <c r="KA370" i="27" s="1"/>
  <c r="MU371" i="27"/>
  <c r="FL370" i="27" s="1"/>
  <c r="KI370" i="27" s="1"/>
  <c r="NC371" i="27"/>
  <c r="FT370" i="27" s="1"/>
  <c r="KQ370" i="27" s="1"/>
  <c r="NK371" i="27"/>
  <c r="GB370" i="27" s="1"/>
  <c r="KY370" i="27" s="1"/>
  <c r="NS371" i="27"/>
  <c r="GJ370" i="27" s="1"/>
  <c r="LG370" i="27" s="1"/>
  <c r="OA371" i="27"/>
  <c r="GR370" i="27" s="1"/>
  <c r="LO370" i="27" s="1"/>
  <c r="OI371" i="27"/>
  <c r="GZ370" i="27" s="1"/>
  <c r="LW370" i="27" s="1"/>
  <c r="CS370" i="27"/>
  <c r="DR370" i="27"/>
  <c r="EP370" i="27"/>
  <c r="MF371" i="27"/>
  <c r="EW370" i="27" s="1"/>
  <c r="JT370" i="27" s="1"/>
  <c r="MQ371" i="27"/>
  <c r="FH370" i="27" s="1"/>
  <c r="KE370" i="27" s="1"/>
  <c r="NA371" i="27"/>
  <c r="FR370" i="27" s="1"/>
  <c r="KO370" i="27" s="1"/>
  <c r="NL371" i="27"/>
  <c r="GC370" i="27" s="1"/>
  <c r="KZ370" i="27" s="1"/>
  <c r="NW371" i="27"/>
  <c r="GN370" i="27" s="1"/>
  <c r="LK370" i="27" s="1"/>
  <c r="OG371" i="27"/>
  <c r="GX370" i="27" s="1"/>
  <c r="LU370" i="27" s="1"/>
  <c r="CV370" i="27"/>
  <c r="DV370" i="27"/>
  <c r="MG371" i="27"/>
  <c r="EX370" i="27" s="1"/>
  <c r="JU370" i="27" s="1"/>
  <c r="MR371" i="27"/>
  <c r="FI370" i="27" s="1"/>
  <c r="KF370" i="27" s="1"/>
  <c r="NB371" i="27"/>
  <c r="FS370" i="27" s="1"/>
  <c r="KP370" i="27" s="1"/>
  <c r="NM371" i="27"/>
  <c r="GD370" i="27" s="1"/>
  <c r="LA370" i="27" s="1"/>
  <c r="NX371" i="27"/>
  <c r="GO370" i="27" s="1"/>
  <c r="LL370" i="27" s="1"/>
  <c r="OH371" i="27"/>
  <c r="GY370" i="27" s="1"/>
  <c r="LV370" i="27" s="1"/>
  <c r="CY370" i="27"/>
  <c r="DX370" i="27"/>
  <c r="MI371" i="27"/>
  <c r="EZ370" i="27" s="1"/>
  <c r="JW370" i="27" s="1"/>
  <c r="MS371" i="27"/>
  <c r="FJ370" i="27" s="1"/>
  <c r="KG370" i="27" s="1"/>
  <c r="ND371" i="27"/>
  <c r="FU370" i="27" s="1"/>
  <c r="KR370" i="27" s="1"/>
  <c r="NO371" i="27"/>
  <c r="GF370" i="27" s="1"/>
  <c r="LC370" i="27" s="1"/>
  <c r="NY371" i="27"/>
  <c r="GP370" i="27" s="1"/>
  <c r="LM370" i="27" s="1"/>
  <c r="OJ371" i="27"/>
  <c r="HA370" i="27" s="1"/>
  <c r="LX370" i="27" s="1"/>
  <c r="DD370" i="27"/>
  <c r="EB370" i="27"/>
  <c r="MJ371" i="27"/>
  <c r="FA370" i="27" s="1"/>
  <c r="JX370" i="27" s="1"/>
  <c r="MT371" i="27"/>
  <c r="FK370" i="27" s="1"/>
  <c r="KH370" i="27" s="1"/>
  <c r="NE371" i="27"/>
  <c r="FV370" i="27" s="1"/>
  <c r="KS370" i="27" s="1"/>
  <c r="NP371" i="27"/>
  <c r="GG370" i="27" s="1"/>
  <c r="LD370" i="27" s="1"/>
  <c r="NZ371" i="27"/>
  <c r="GQ370" i="27" s="1"/>
  <c r="LN370" i="27" s="1"/>
  <c r="OK371" i="27"/>
  <c r="HB370" i="27" s="1"/>
  <c r="LY370" i="27" s="1"/>
  <c r="DF370" i="27"/>
  <c r="EE370" i="27"/>
  <c r="MK371" i="27"/>
  <c r="FB370" i="27" s="1"/>
  <c r="JY370" i="27" s="1"/>
  <c r="MV371" i="27"/>
  <c r="FM370" i="27" s="1"/>
  <c r="KJ370" i="27" s="1"/>
  <c r="NG371" i="27"/>
  <c r="FX370" i="27" s="1"/>
  <c r="KU370" i="27" s="1"/>
  <c r="NQ371" i="27"/>
  <c r="GH370" i="27" s="1"/>
  <c r="LE370" i="27" s="1"/>
  <c r="OB371" i="27"/>
  <c r="GS370" i="27" s="1"/>
  <c r="LP370" i="27" s="1"/>
  <c r="CO370" i="27"/>
  <c r="DO370" i="27"/>
  <c r="EN370" i="27"/>
  <c r="MO371" i="27"/>
  <c r="FF370" i="27" s="1"/>
  <c r="KC370" i="27" s="1"/>
  <c r="MZ371" i="27"/>
  <c r="FQ370" i="27" s="1"/>
  <c r="KN370" i="27" s="1"/>
  <c r="NJ371" i="27"/>
  <c r="GA370" i="27" s="1"/>
  <c r="KX370" i="27" s="1"/>
  <c r="NU371" i="27"/>
  <c r="GL370" i="27" s="1"/>
  <c r="LI370" i="27" s="1"/>
  <c r="OF371" i="27"/>
  <c r="GW370" i="27" s="1"/>
  <c r="LT370" i="27" s="1"/>
  <c r="DI370" i="27"/>
  <c r="DM370" i="27"/>
  <c r="ML371" i="27"/>
  <c r="FC370" i="27" s="1"/>
  <c r="JZ370" i="27" s="1"/>
  <c r="OC371" i="27"/>
  <c r="GT370" i="27" s="1"/>
  <c r="LQ370" i="27" s="1"/>
  <c r="EG370" i="27"/>
  <c r="MN371" i="27"/>
  <c r="FE370" i="27" s="1"/>
  <c r="KB370" i="27" s="1"/>
  <c r="OE371" i="27"/>
  <c r="GV370" i="27" s="1"/>
  <c r="LS370" i="27" s="1"/>
  <c r="EK370" i="27"/>
  <c r="MW371" i="27"/>
  <c r="FN370" i="27" s="1"/>
  <c r="KK370" i="27" s="1"/>
  <c r="MY371" i="27"/>
  <c r="FP370" i="27" s="1"/>
  <c r="KM370" i="27" s="1"/>
  <c r="NH371" i="27"/>
  <c r="FY370" i="27" s="1"/>
  <c r="KV370" i="27" s="1"/>
  <c r="CK370" i="27"/>
  <c r="NR371" i="27"/>
  <c r="GI370" i="27" s="1"/>
  <c r="LF370" i="27" s="1"/>
  <c r="NT371" i="27"/>
  <c r="GK370" i="27" s="1"/>
  <c r="LH370" i="27" s="1"/>
  <c r="NI371" i="27"/>
  <c r="FZ370" i="27" s="1"/>
  <c r="KW370" i="27" s="1"/>
  <c r="FW370" i="27"/>
  <c r="KT370" i="27" s="1"/>
  <c r="BV371" i="27"/>
  <c r="BY371" i="27"/>
  <c r="CC371" i="27"/>
  <c r="CB371" i="27" s="1"/>
  <c r="CA372" i="27"/>
  <c r="BW372" i="27"/>
  <c r="BL373" i="27"/>
  <c r="BA33" i="27"/>
  <c r="HW32" i="27"/>
  <c r="JH32" i="27"/>
  <c r="JD32" i="27"/>
  <c r="IC68" i="27"/>
  <c r="JW68" i="27" s="1"/>
  <c r="IA32" i="27"/>
  <c r="JE32" i="27"/>
  <c r="HV68" i="27"/>
  <c r="JP68" i="27" s="1"/>
  <c r="JF32" i="27"/>
  <c r="HW68" i="27"/>
  <c r="JQ68" i="27" s="1"/>
  <c r="BC34" i="27"/>
  <c r="BB34" i="27" s="1"/>
  <c r="BG34" i="27" s="1"/>
  <c r="BE34" i="27"/>
  <c r="BD35" i="27"/>
  <c r="HX68" i="27"/>
  <c r="JR68" i="27" s="1"/>
  <c r="JI32" i="27"/>
  <c r="JG32" i="27"/>
  <c r="JT32" i="27" s="1"/>
  <c r="HY68" i="27"/>
  <c r="JS68" i="27" s="1"/>
  <c r="JJ32" i="27"/>
  <c r="JC32" i="27"/>
  <c r="HT68" i="27"/>
  <c r="JN68" i="27" s="1"/>
  <c r="HZ68" i="27"/>
  <c r="JT68" i="27" s="1"/>
  <c r="HU33" i="27"/>
  <c r="HV33" i="27"/>
  <c r="IA33" i="27"/>
  <c r="HX33" i="27"/>
  <c r="JA32" i="27"/>
  <c r="HW69" i="27"/>
  <c r="IB69" i="27"/>
  <c r="IA69" i="27"/>
  <c r="HY69" i="27"/>
  <c r="IB68" i="27"/>
  <c r="JV68" i="27" s="1"/>
  <c r="IA68" i="27"/>
  <c r="JU68" i="27" s="1"/>
  <c r="HY32" i="27"/>
  <c r="JB32" i="27"/>
  <c r="HU68" i="27"/>
  <c r="JO68" i="27" s="1"/>
  <c r="BG64" i="27" l="1"/>
  <c r="BA64" i="27"/>
  <c r="BY402" i="27"/>
  <c r="CC402" i="27"/>
  <c r="BW403" i="27"/>
  <c r="BC65" i="27"/>
  <c r="BB65" i="27" s="1"/>
  <c r="BE65" i="27"/>
  <c r="FY302" i="27"/>
  <c r="KV302" i="27" s="1"/>
  <c r="FM302" i="27"/>
  <c r="KJ302" i="27" s="1"/>
  <c r="GI302" i="27"/>
  <c r="LF302" i="27" s="1"/>
  <c r="GE302" i="27"/>
  <c r="LB302" i="27" s="1"/>
  <c r="GG302" i="27"/>
  <c r="LD302" i="27" s="1"/>
  <c r="GT302" i="27"/>
  <c r="LQ302" i="27" s="1"/>
  <c r="EY302" i="27"/>
  <c r="JV302" i="27" s="1"/>
  <c r="ES302" i="27"/>
  <c r="JP302" i="27" s="1"/>
  <c r="FQ302" i="27"/>
  <c r="KN302" i="27" s="1"/>
  <c r="EQ302" i="27"/>
  <c r="JN302" i="27" s="1"/>
  <c r="EW302" i="27"/>
  <c r="JT302" i="27" s="1"/>
  <c r="EX302" i="27"/>
  <c r="JU302" i="27" s="1"/>
  <c r="GC302" i="27"/>
  <c r="KZ302" i="27" s="1"/>
  <c r="GU302" i="27"/>
  <c r="LR302" i="27" s="1"/>
  <c r="FS302" i="27"/>
  <c r="KP302" i="27" s="1"/>
  <c r="FA302" i="27"/>
  <c r="JX302" i="27" s="1"/>
  <c r="GB302" i="27"/>
  <c r="KY302" i="27" s="1"/>
  <c r="FT302" i="27"/>
  <c r="KQ302" i="27" s="1"/>
  <c r="GK302" i="27"/>
  <c r="LH302" i="27" s="1"/>
  <c r="GL302" i="27"/>
  <c r="LI302" i="27" s="1"/>
  <c r="FZ302" i="27"/>
  <c r="KW302" i="27" s="1"/>
  <c r="FD302" i="27"/>
  <c r="KA302" i="27" s="1"/>
  <c r="GH302" i="27"/>
  <c r="LE302" i="27" s="1"/>
  <c r="FV302" i="27"/>
  <c r="KS302" i="27" s="1"/>
  <c r="FX302" i="27"/>
  <c r="KU302" i="27" s="1"/>
  <c r="FC302" i="27"/>
  <c r="JZ302" i="27" s="1"/>
  <c r="GJ302" i="27"/>
  <c r="LG302" i="27" s="1"/>
  <c r="EZ302" i="27"/>
  <c r="JW302" i="27" s="1"/>
  <c r="FO302" i="27"/>
  <c r="KL302" i="27" s="1"/>
  <c r="FB302" i="27"/>
  <c r="JY302" i="27" s="1"/>
  <c r="GD302" i="27"/>
  <c r="LA302" i="27" s="1"/>
  <c r="FJ302" i="27"/>
  <c r="KG302" i="27" s="1"/>
  <c r="GM302" i="27"/>
  <c r="LJ302" i="27" s="1"/>
  <c r="FR302" i="27"/>
  <c r="KO302" i="27" s="1"/>
  <c r="GV302" i="27"/>
  <c r="LS302" i="27" s="1"/>
  <c r="BR304" i="27"/>
  <c r="FW302" i="27"/>
  <c r="KT302" i="27" s="1"/>
  <c r="GS302" i="27"/>
  <c r="LP302" i="27" s="1"/>
  <c r="GF302" i="27"/>
  <c r="LC302" i="27" s="1"/>
  <c r="ER302" i="27"/>
  <c r="JO302" i="27" s="1"/>
  <c r="GP302" i="27"/>
  <c r="LM302" i="27" s="1"/>
  <c r="GN302" i="27"/>
  <c r="LK302" i="27" s="1"/>
  <c r="FG302" i="27"/>
  <c r="KD302" i="27" s="1"/>
  <c r="FL302" i="27"/>
  <c r="KI302" i="27" s="1"/>
  <c r="ET302" i="27"/>
  <c r="JQ302" i="27" s="1"/>
  <c r="EV302" i="27"/>
  <c r="JS302" i="27" s="1"/>
  <c r="GQ302" i="27"/>
  <c r="LN302" i="27" s="1"/>
  <c r="FE302" i="27"/>
  <c r="KB302" i="27" s="1"/>
  <c r="FH302" i="27"/>
  <c r="KE302" i="27" s="1"/>
  <c r="FN302" i="27"/>
  <c r="KK302" i="27" s="1"/>
  <c r="GA302" i="27"/>
  <c r="KX302" i="27" s="1"/>
  <c r="FU302" i="27"/>
  <c r="KR302" i="27" s="1"/>
  <c r="GR302" i="27"/>
  <c r="LO302" i="27" s="1"/>
  <c r="GW302" i="27"/>
  <c r="LT302" i="27" s="1"/>
  <c r="BT303" i="27"/>
  <c r="BX303" i="27"/>
  <c r="BW303" i="27" s="1"/>
  <c r="BP303" i="27" s="1"/>
  <c r="GO302" i="27"/>
  <c r="LL302" i="27" s="1"/>
  <c r="FK302" i="27"/>
  <c r="KH302" i="27" s="1"/>
  <c r="GX302" i="27"/>
  <c r="LU302" i="27" s="1"/>
  <c r="FF302" i="27"/>
  <c r="KC302" i="27" s="1"/>
  <c r="FI302" i="27"/>
  <c r="KF302" i="27" s="1"/>
  <c r="FP302" i="27"/>
  <c r="KM302" i="27" s="1"/>
  <c r="EU302" i="27"/>
  <c r="JR302" i="27" s="1"/>
  <c r="HZ302" i="27"/>
  <c r="JI302" i="27"/>
  <c r="HG302" i="27"/>
  <c r="IK302" i="27"/>
  <c r="HY302" i="27"/>
  <c r="JC302" i="27"/>
  <c r="HQ302" i="27"/>
  <c r="HK302" i="27"/>
  <c r="HI302" i="27"/>
  <c r="IO302" i="27"/>
  <c r="HX302" i="27"/>
  <c r="IG302" i="27"/>
  <c r="IZ302" i="27"/>
  <c r="HO302" i="27"/>
  <c r="HJ302" i="27"/>
  <c r="HP302" i="27"/>
  <c r="HT302" i="27"/>
  <c r="HF302" i="27"/>
  <c r="IU302" i="27"/>
  <c r="II302" i="27"/>
  <c r="HH302" i="27"/>
  <c r="JG302" i="27"/>
  <c r="JD302" i="27"/>
  <c r="HS302" i="27"/>
  <c r="HV302" i="27"/>
  <c r="IR302" i="27"/>
  <c r="HW302" i="27"/>
  <c r="IH302" i="27"/>
  <c r="HE302" i="27"/>
  <c r="IX302" i="27"/>
  <c r="IQ302" i="27"/>
  <c r="JF302" i="27"/>
  <c r="JA302" i="27"/>
  <c r="IW302" i="27"/>
  <c r="HL302" i="27"/>
  <c r="IN302" i="27"/>
  <c r="HM302" i="27"/>
  <c r="IT302" i="27"/>
  <c r="HR302" i="27"/>
  <c r="IE302" i="27"/>
  <c r="IP302" i="27"/>
  <c r="IA302" i="27"/>
  <c r="HC302" i="27"/>
  <c r="JH302" i="27"/>
  <c r="IS302" i="27"/>
  <c r="JB302" i="27"/>
  <c r="IM302" i="27"/>
  <c r="IC302" i="27"/>
  <c r="IJ302" i="27"/>
  <c r="JJ302" i="27"/>
  <c r="ID302" i="27"/>
  <c r="HD302" i="27"/>
  <c r="IB302" i="27"/>
  <c r="HN302" i="27"/>
  <c r="HU302" i="27"/>
  <c r="IF302" i="27"/>
  <c r="IY302" i="27"/>
  <c r="IL302" i="27"/>
  <c r="JE302" i="27"/>
  <c r="IV302" i="27"/>
  <c r="BD66" i="27"/>
  <c r="JW32" i="27"/>
  <c r="JR32" i="27"/>
  <c r="JV32" i="27"/>
  <c r="P58" i="15"/>
  <c r="Q165" i="27"/>
  <c r="JS32" i="27"/>
  <c r="JN32" i="27"/>
  <c r="HV69" i="27"/>
  <c r="HU69" i="27"/>
  <c r="IC69" i="27"/>
  <c r="HX69" i="27"/>
  <c r="JP32" i="27"/>
  <c r="JB271" i="27"/>
  <c r="JA271" i="27"/>
  <c r="HT69" i="27"/>
  <c r="DG271" i="27"/>
  <c r="DQ271" i="27"/>
  <c r="NP272" i="27"/>
  <c r="EB271" i="27"/>
  <c r="NZ272" i="27"/>
  <c r="GQ271" i="27" s="1"/>
  <c r="LN271" i="27" s="1"/>
  <c r="DF271" i="27"/>
  <c r="NS272" i="27"/>
  <c r="MN272" i="27"/>
  <c r="FE271" i="27" s="1"/>
  <c r="KB271" i="27" s="1"/>
  <c r="DV271" i="27"/>
  <c r="CM271" i="27"/>
  <c r="DY271" i="27"/>
  <c r="CS271" i="27"/>
  <c r="OA272" i="27"/>
  <c r="GR271" i="27" s="1"/>
  <c r="LO271" i="27" s="1"/>
  <c r="DC271" i="27"/>
  <c r="MF272" i="27"/>
  <c r="EW271" i="27" s="1"/>
  <c r="JT271" i="27" s="1"/>
  <c r="NG272" i="27"/>
  <c r="FX271" i="27" s="1"/>
  <c r="KU271" i="27" s="1"/>
  <c r="NY272" i="27"/>
  <c r="GP271" i="27" s="1"/>
  <c r="LM271" i="27" s="1"/>
  <c r="DO271" i="27"/>
  <c r="DZ271" i="27"/>
  <c r="NX272" i="27"/>
  <c r="GO271" i="27" s="1"/>
  <c r="LL271" i="27" s="1"/>
  <c r="EK271" i="27"/>
  <c r="CG271" i="27"/>
  <c r="DT271" i="27"/>
  <c r="OC272" i="27"/>
  <c r="GT271" i="27" s="1"/>
  <c r="LQ271" i="27" s="1"/>
  <c r="MX272" i="27"/>
  <c r="FO271" i="27" s="1"/>
  <c r="KL271" i="27" s="1"/>
  <c r="EH271" i="27"/>
  <c r="CZ271" i="27"/>
  <c r="EL271" i="27"/>
  <c r="DD271" i="27"/>
  <c r="MP272" i="27"/>
  <c r="FG271" i="27" s="1"/>
  <c r="KD271" i="27" s="1"/>
  <c r="NA272" i="27"/>
  <c r="FR271" i="27" s="1"/>
  <c r="KO271" i="27" s="1"/>
  <c r="NF272" i="27"/>
  <c r="FW271" i="27" s="1"/>
  <c r="KT271" i="27" s="1"/>
  <c r="NR272" i="27"/>
  <c r="GI271" i="27" s="1"/>
  <c r="LF271" i="27" s="1"/>
  <c r="NO272" i="27"/>
  <c r="GF271" i="27" s="1"/>
  <c r="LC271" i="27" s="1"/>
  <c r="DW271" i="27"/>
  <c r="EI271" i="27"/>
  <c r="OF272" i="27"/>
  <c r="GW271" i="27" s="1"/>
  <c r="LT271" i="27" s="1"/>
  <c r="MD272" i="27"/>
  <c r="EU271" i="27" s="1"/>
  <c r="JR271" i="27" s="1"/>
  <c r="CT271" i="27"/>
  <c r="EF271" i="27"/>
  <c r="CK271" i="27"/>
  <c r="NI272" i="27"/>
  <c r="FZ271" i="27" s="1"/>
  <c r="KW271" i="27" s="1"/>
  <c r="ME272" i="27"/>
  <c r="DL271" i="27"/>
  <c r="MG272" i="27"/>
  <c r="EX271" i="27" s="1"/>
  <c r="JU271" i="27" s="1"/>
  <c r="DP271" i="27"/>
  <c r="NQ272" i="27"/>
  <c r="OB272" i="27"/>
  <c r="GS271" i="27" s="1"/>
  <c r="LP271" i="27" s="1"/>
  <c r="MK272" i="27"/>
  <c r="FB271" i="27" s="1"/>
  <c r="JY271" i="27" s="1"/>
  <c r="DH271" i="27"/>
  <c r="DK271" i="27"/>
  <c r="EE271" i="27"/>
  <c r="MB272" i="27"/>
  <c r="ES271" i="27" s="1"/>
  <c r="JP271" i="27" s="1"/>
  <c r="CH271" i="27"/>
  <c r="ML272" i="27"/>
  <c r="FC271" i="27" s="1"/>
  <c r="JZ271" i="27" s="1"/>
  <c r="DE271" i="27"/>
  <c r="BO272" i="27"/>
  <c r="CV271" i="27"/>
  <c r="NT272" i="27"/>
  <c r="MO272" i="27"/>
  <c r="FF271" i="27" s="1"/>
  <c r="KC271" i="27" s="1"/>
  <c r="DX271" i="27"/>
  <c r="MQ272" i="27"/>
  <c r="FH271" i="27" s="1"/>
  <c r="KE271" i="27" s="1"/>
  <c r="EC271" i="27"/>
  <c r="MS272" i="27"/>
  <c r="FJ271" i="27" s="1"/>
  <c r="KG271" i="27" s="1"/>
  <c r="DN271" i="27"/>
  <c r="NN272" i="27"/>
  <c r="GE271" i="27" s="1"/>
  <c r="LB271" i="27" s="1"/>
  <c r="CY271" i="27"/>
  <c r="CU271" i="27"/>
  <c r="DM271" i="27"/>
  <c r="EA271" i="27"/>
  <c r="CF271" i="27"/>
  <c r="MJ272" i="27"/>
  <c r="FA271" i="27" s="1"/>
  <c r="JX271" i="27" s="1"/>
  <c r="CR271" i="27"/>
  <c r="MT272" i="27"/>
  <c r="FK271" i="27" s="1"/>
  <c r="KH271" i="27" s="1"/>
  <c r="DR271" i="27"/>
  <c r="MA272" i="27"/>
  <c r="ER271" i="27" s="1"/>
  <c r="JO271" i="27" s="1"/>
  <c r="DI271" i="27"/>
  <c r="OD272" i="27"/>
  <c r="GU271" i="27" s="1"/>
  <c r="LR271" i="27" s="1"/>
  <c r="MY272" i="27"/>
  <c r="FP271" i="27" s="1"/>
  <c r="KM271" i="27" s="1"/>
  <c r="EJ271" i="27"/>
  <c r="NC272" i="27"/>
  <c r="FT271" i="27" s="1"/>
  <c r="KQ271" i="27" s="1"/>
  <c r="MI272" i="27"/>
  <c r="EZ271" i="27" s="1"/>
  <c r="JW271" i="27" s="1"/>
  <c r="NV272" i="27"/>
  <c r="LZ272" i="27"/>
  <c r="EQ271" i="27" s="1"/>
  <c r="JN271" i="27" s="1"/>
  <c r="MH272" i="27"/>
  <c r="EY271" i="27" s="1"/>
  <c r="JV271" i="27" s="1"/>
  <c r="MC272" i="27"/>
  <c r="ET271" i="27" s="1"/>
  <c r="JQ271" i="27" s="1"/>
  <c r="CI271" i="27"/>
  <c r="CO271" i="27"/>
  <c r="MR272" i="27"/>
  <c r="FI271" i="27" s="1"/>
  <c r="KF271" i="27" s="1"/>
  <c r="DA271" i="27"/>
  <c r="NB272" i="27"/>
  <c r="FS271" i="27" s="1"/>
  <c r="KP271" i="27" s="1"/>
  <c r="ED271" i="27"/>
  <c r="MM272" i="27"/>
  <c r="FD271" i="27" s="1"/>
  <c r="KA271" i="27" s="1"/>
  <c r="DU271" i="27"/>
  <c r="CL271" i="27"/>
  <c r="NK272" i="27"/>
  <c r="GB271" i="27" s="1"/>
  <c r="KY271" i="27" s="1"/>
  <c r="CN271" i="27"/>
  <c r="NM272" i="27"/>
  <c r="GD271" i="27" s="1"/>
  <c r="LA271" i="27" s="1"/>
  <c r="MU272" i="27"/>
  <c r="FL271" i="27" s="1"/>
  <c r="KI271" i="27" s="1"/>
  <c r="CP271" i="27"/>
  <c r="ND272" i="27"/>
  <c r="FU271" i="27" s="1"/>
  <c r="KR271" i="27" s="1"/>
  <c r="NL272" i="27"/>
  <c r="GC271" i="27" s="1"/>
  <c r="KZ271" i="27" s="1"/>
  <c r="DS271" i="27"/>
  <c r="CE271" i="27"/>
  <c r="CQ271" i="27"/>
  <c r="CX271" i="27"/>
  <c r="MZ272" i="27"/>
  <c r="FQ271" i="27" s="1"/>
  <c r="KN271" i="27" s="1"/>
  <c r="DJ271" i="27"/>
  <c r="NJ272" i="27"/>
  <c r="GA271" i="27" s="1"/>
  <c r="KX271" i="27" s="1"/>
  <c r="CJ271" i="27"/>
  <c r="MW272" i="27"/>
  <c r="FN271" i="27" s="1"/>
  <c r="KK271" i="27" s="1"/>
  <c r="EG271" i="27"/>
  <c r="CW271" i="27"/>
  <c r="NU272" i="27"/>
  <c r="GL271" i="27" s="1"/>
  <c r="LI271" i="27" s="1"/>
  <c r="DB271" i="27"/>
  <c r="NW272" i="27"/>
  <c r="GN271" i="27" s="1"/>
  <c r="LK271" i="27" s="1"/>
  <c r="NE272" i="27"/>
  <c r="FV271" i="27" s="1"/>
  <c r="KS271" i="27" s="1"/>
  <c r="MV272" i="27"/>
  <c r="FM271" i="27" s="1"/>
  <c r="KJ271" i="27" s="1"/>
  <c r="OG272" i="27"/>
  <c r="GX271" i="27" s="1"/>
  <c r="LU271" i="27" s="1"/>
  <c r="NH272" i="27"/>
  <c r="FY271" i="27" s="1"/>
  <c r="KV271" i="27" s="1"/>
  <c r="OE272" i="27"/>
  <c r="GV271" i="27" s="1"/>
  <c r="LS271" i="27" s="1"/>
  <c r="HZ271" i="27"/>
  <c r="HU271" i="27"/>
  <c r="IZ271" i="27"/>
  <c r="IE271" i="27"/>
  <c r="IO271" i="27"/>
  <c r="IU271" i="27"/>
  <c r="IW271" i="27"/>
  <c r="IR271" i="27"/>
  <c r="IB271" i="27"/>
  <c r="BQ272" i="27"/>
  <c r="GG271" i="27"/>
  <c r="LD271" i="27" s="1"/>
  <c r="GH271" i="27"/>
  <c r="LE271" i="27" s="1"/>
  <c r="BX272" i="27"/>
  <c r="BW272" i="27" s="1"/>
  <c r="BP272" i="27" s="1"/>
  <c r="GK271" i="27"/>
  <c r="LH271" i="27" s="1"/>
  <c r="GM271" i="27"/>
  <c r="LJ271" i="27" s="1"/>
  <c r="BT272" i="27"/>
  <c r="EV271" i="27"/>
  <c r="JS271" i="27" s="1"/>
  <c r="GJ271" i="27"/>
  <c r="LG271" i="27" s="1"/>
  <c r="IG271" i="27"/>
  <c r="HM271" i="27"/>
  <c r="HQ271" i="27"/>
  <c r="IJ271" i="27"/>
  <c r="HH271" i="27"/>
  <c r="IL271" i="27"/>
  <c r="IM271" i="27"/>
  <c r="HK271" i="27"/>
  <c r="IA271" i="27"/>
  <c r="HL271" i="27"/>
  <c r="HN271" i="27"/>
  <c r="IH271" i="27"/>
  <c r="JI271" i="27"/>
  <c r="HD271" i="27"/>
  <c r="HS271" i="27"/>
  <c r="IC271" i="27"/>
  <c r="ID271" i="27"/>
  <c r="IQ271" i="27"/>
  <c r="HI271" i="27"/>
  <c r="HC271" i="27"/>
  <c r="HG271" i="27"/>
  <c r="II271" i="27"/>
  <c r="HV271" i="27"/>
  <c r="HJ271" i="27"/>
  <c r="HT271" i="27"/>
  <c r="BR273" i="27"/>
  <c r="BV273" i="27"/>
  <c r="BG274" i="27"/>
  <c r="HW271" i="27"/>
  <c r="JF271" i="27"/>
  <c r="JH271" i="27"/>
  <c r="IT271" i="27"/>
  <c r="HY271" i="27"/>
  <c r="IF271" i="27"/>
  <c r="HR271" i="27"/>
  <c r="JD271" i="27"/>
  <c r="HP271" i="27"/>
  <c r="IX271" i="27"/>
  <c r="JQ32" i="27"/>
  <c r="IP271" i="27"/>
  <c r="IK271" i="27"/>
  <c r="JE271" i="27"/>
  <c r="HO271" i="27"/>
  <c r="IY271" i="27"/>
  <c r="IV271" i="27"/>
  <c r="HZ69" i="27"/>
  <c r="HT33" i="27"/>
  <c r="IS271" i="27"/>
  <c r="HX271" i="27"/>
  <c r="JG271" i="27"/>
  <c r="HF271" i="27"/>
  <c r="HE271" i="27"/>
  <c r="JJ271" i="27"/>
  <c r="JC271" i="27"/>
  <c r="IN271" i="27"/>
  <c r="IB33" i="27"/>
  <c r="JO32" i="27"/>
  <c r="HW33" i="27"/>
  <c r="IC33" i="27"/>
  <c r="HY33" i="27"/>
  <c r="HZ33" i="27"/>
  <c r="JU32" i="27"/>
  <c r="CM371" i="27"/>
  <c r="CU371" i="27"/>
  <c r="DC371" i="27"/>
  <c r="DK371" i="27"/>
  <c r="DS371" i="27"/>
  <c r="EA371" i="27"/>
  <c r="EI371" i="27"/>
  <c r="EQ371" i="27"/>
  <c r="MJ372" i="27"/>
  <c r="FA371" i="27" s="1"/>
  <c r="JX371" i="27" s="1"/>
  <c r="MR372" i="27"/>
  <c r="FI371" i="27" s="1"/>
  <c r="KF371" i="27" s="1"/>
  <c r="MZ372" i="27"/>
  <c r="FQ371" i="27" s="1"/>
  <c r="KN371" i="27" s="1"/>
  <c r="NH372" i="27"/>
  <c r="FY371" i="27" s="1"/>
  <c r="KV371" i="27" s="1"/>
  <c r="NP372" i="27"/>
  <c r="GG371" i="27" s="1"/>
  <c r="LD371" i="27" s="1"/>
  <c r="NX372" i="27"/>
  <c r="GO371" i="27" s="1"/>
  <c r="LL371" i="27" s="1"/>
  <c r="OF372" i="27"/>
  <c r="GW371" i="27" s="1"/>
  <c r="LT371" i="27" s="1"/>
  <c r="CJ371" i="27"/>
  <c r="CR371" i="27"/>
  <c r="CZ371" i="27"/>
  <c r="DH371" i="27"/>
  <c r="DP371" i="27"/>
  <c r="DX371" i="27"/>
  <c r="EF371" i="27"/>
  <c r="EN371" i="27"/>
  <c r="MG372" i="27"/>
  <c r="MO372" i="27"/>
  <c r="FF371" i="27" s="1"/>
  <c r="KC371" i="27" s="1"/>
  <c r="MW372" i="27"/>
  <c r="FN371" i="27" s="1"/>
  <c r="KK371" i="27" s="1"/>
  <c r="NE372" i="27"/>
  <c r="FV371" i="27" s="1"/>
  <c r="KS371" i="27" s="1"/>
  <c r="NM372" i="27"/>
  <c r="GD371" i="27" s="1"/>
  <c r="LA371" i="27" s="1"/>
  <c r="NU372" i="27"/>
  <c r="GL371" i="27" s="1"/>
  <c r="LI371" i="27" s="1"/>
  <c r="OC372" i="27"/>
  <c r="GT371" i="27" s="1"/>
  <c r="LQ371" i="27" s="1"/>
  <c r="OK372" i="27"/>
  <c r="HB371" i="27" s="1"/>
  <c r="LY371" i="27" s="1"/>
  <c r="CP371" i="27"/>
  <c r="DA371" i="27"/>
  <c r="DL371" i="27"/>
  <c r="DV371" i="27"/>
  <c r="EG371" i="27"/>
  <c r="ME372" i="27"/>
  <c r="EV371" i="27" s="1"/>
  <c r="JS371" i="27" s="1"/>
  <c r="MP372" i="27"/>
  <c r="FG371" i="27" s="1"/>
  <c r="KD371" i="27" s="1"/>
  <c r="NA372" i="27"/>
  <c r="FR371" i="27" s="1"/>
  <c r="KO371" i="27" s="1"/>
  <c r="NK372" i="27"/>
  <c r="NV372" i="27"/>
  <c r="GM371" i="27" s="1"/>
  <c r="LJ371" i="27" s="1"/>
  <c r="OG372" i="27"/>
  <c r="GX371" i="27" s="1"/>
  <c r="LU371" i="27" s="1"/>
  <c r="CQ371" i="27"/>
  <c r="DB371" i="27"/>
  <c r="DM371" i="27"/>
  <c r="DW371" i="27"/>
  <c r="EH371" i="27"/>
  <c r="MF372" i="27"/>
  <c r="EW371" i="27" s="1"/>
  <c r="JT371" i="27" s="1"/>
  <c r="MQ372" i="27"/>
  <c r="FH371" i="27" s="1"/>
  <c r="KE371" i="27" s="1"/>
  <c r="NB372" i="27"/>
  <c r="FS371" i="27" s="1"/>
  <c r="KP371" i="27" s="1"/>
  <c r="NL372" i="27"/>
  <c r="GC371" i="27" s="1"/>
  <c r="KZ371" i="27" s="1"/>
  <c r="NW372" i="27"/>
  <c r="GN371" i="27" s="1"/>
  <c r="LK371" i="27" s="1"/>
  <c r="OH372" i="27"/>
  <c r="GY371" i="27" s="1"/>
  <c r="LV371" i="27" s="1"/>
  <c r="CS371" i="27"/>
  <c r="DD371" i="27"/>
  <c r="DN371" i="27"/>
  <c r="DY371" i="27"/>
  <c r="EJ371" i="27"/>
  <c r="MH372" i="27"/>
  <c r="EY371" i="27" s="1"/>
  <c r="JV371" i="27" s="1"/>
  <c r="MS372" i="27"/>
  <c r="FJ371" i="27" s="1"/>
  <c r="KG371" i="27" s="1"/>
  <c r="NC372" i="27"/>
  <c r="FT371" i="27" s="1"/>
  <c r="KQ371" i="27" s="1"/>
  <c r="NN372" i="27"/>
  <c r="GE371" i="27" s="1"/>
  <c r="LB371" i="27" s="1"/>
  <c r="NY372" i="27"/>
  <c r="GP371" i="27" s="1"/>
  <c r="LM371" i="27" s="1"/>
  <c r="OI372" i="27"/>
  <c r="GZ371" i="27" s="1"/>
  <c r="LW371" i="27" s="1"/>
  <c r="CT371" i="27"/>
  <c r="DE371" i="27"/>
  <c r="DO371" i="27"/>
  <c r="DZ371" i="27"/>
  <c r="EK371" i="27"/>
  <c r="MI372" i="27"/>
  <c r="EZ371" i="27" s="1"/>
  <c r="JW371" i="27" s="1"/>
  <c r="MT372" i="27"/>
  <c r="FK371" i="27" s="1"/>
  <c r="KH371" i="27" s="1"/>
  <c r="ND372" i="27"/>
  <c r="FU371" i="27" s="1"/>
  <c r="KR371" i="27" s="1"/>
  <c r="NO372" i="27"/>
  <c r="GF371" i="27" s="1"/>
  <c r="LC371" i="27" s="1"/>
  <c r="NZ372" i="27"/>
  <c r="GQ371" i="27" s="1"/>
  <c r="LN371" i="27" s="1"/>
  <c r="OJ372" i="27"/>
  <c r="HA371" i="27" s="1"/>
  <c r="LX371" i="27" s="1"/>
  <c r="CK371" i="27"/>
  <c r="CV371" i="27"/>
  <c r="DF371" i="27"/>
  <c r="DQ371" i="27"/>
  <c r="EB371" i="27"/>
  <c r="EL371" i="27"/>
  <c r="MK372" i="27"/>
  <c r="FB371" i="27" s="1"/>
  <c r="JY371" i="27" s="1"/>
  <c r="MU372" i="27"/>
  <c r="FL371" i="27" s="1"/>
  <c r="KI371" i="27" s="1"/>
  <c r="NF372" i="27"/>
  <c r="FW371" i="27" s="1"/>
  <c r="KT371" i="27" s="1"/>
  <c r="NQ372" i="27"/>
  <c r="GH371" i="27" s="1"/>
  <c r="LE371" i="27" s="1"/>
  <c r="OA372" i="27"/>
  <c r="GR371" i="27" s="1"/>
  <c r="LO371" i="27" s="1"/>
  <c r="OL372" i="27"/>
  <c r="HC371" i="27" s="1"/>
  <c r="LZ371" i="27" s="1"/>
  <c r="CO371" i="27"/>
  <c r="CY371" i="27"/>
  <c r="DJ371" i="27"/>
  <c r="DU371" i="27"/>
  <c r="EE371" i="27"/>
  <c r="EP371" i="27"/>
  <c r="MN372" i="27"/>
  <c r="FE371" i="27" s="1"/>
  <c r="KB371" i="27" s="1"/>
  <c r="MY372" i="27"/>
  <c r="FP371" i="27" s="1"/>
  <c r="KM371" i="27" s="1"/>
  <c r="NJ372" i="27"/>
  <c r="GA371" i="27" s="1"/>
  <c r="KX371" i="27" s="1"/>
  <c r="NT372" i="27"/>
  <c r="GK371" i="27" s="1"/>
  <c r="LH371" i="27" s="1"/>
  <c r="OE372" i="27"/>
  <c r="GV371" i="27" s="1"/>
  <c r="LS371" i="27" s="1"/>
  <c r="DI371" i="27"/>
  <c r="DR371" i="27"/>
  <c r="NI372" i="27"/>
  <c r="FZ371" i="27" s="1"/>
  <c r="KW371" i="27" s="1"/>
  <c r="DT371" i="27"/>
  <c r="CL371" i="27"/>
  <c r="EC371" i="27"/>
  <c r="NS372" i="27"/>
  <c r="GJ371" i="27" s="1"/>
  <c r="LG371" i="27" s="1"/>
  <c r="CN371" i="27"/>
  <c r="ED371" i="27"/>
  <c r="ML372" i="27"/>
  <c r="FC371" i="27" s="1"/>
  <c r="JZ371" i="27" s="1"/>
  <c r="OB372" i="27"/>
  <c r="GS371" i="27" s="1"/>
  <c r="LP371" i="27" s="1"/>
  <c r="CW371" i="27"/>
  <c r="EM371" i="27"/>
  <c r="MM372" i="27"/>
  <c r="FD371" i="27" s="1"/>
  <c r="KA371" i="27" s="1"/>
  <c r="OD372" i="27"/>
  <c r="GU371" i="27" s="1"/>
  <c r="LR371" i="27" s="1"/>
  <c r="DG371" i="27"/>
  <c r="MX372" i="27"/>
  <c r="FO371" i="27" s="1"/>
  <c r="KL371" i="27" s="1"/>
  <c r="EO371" i="27"/>
  <c r="MV372" i="27"/>
  <c r="FM371" i="27" s="1"/>
  <c r="KJ371" i="27" s="1"/>
  <c r="NG372" i="27"/>
  <c r="FX371" i="27" s="1"/>
  <c r="KU371" i="27" s="1"/>
  <c r="CX371" i="27"/>
  <c r="NR372" i="27"/>
  <c r="GI371" i="27" s="1"/>
  <c r="LF371" i="27" s="1"/>
  <c r="JD371" i="27"/>
  <c r="IJ371" i="27"/>
  <c r="HN371" i="27"/>
  <c r="IW371" i="27"/>
  <c r="JO371" i="27"/>
  <c r="JE371" i="27"/>
  <c r="IU371" i="27"/>
  <c r="HZ371" i="27"/>
  <c r="JH371" i="27"/>
  <c r="IN371" i="27"/>
  <c r="JG371" i="27"/>
  <c r="HI371" i="27"/>
  <c r="IL371" i="27"/>
  <c r="HO371" i="27"/>
  <c r="IX371" i="27"/>
  <c r="IE371" i="27"/>
  <c r="IY371" i="27"/>
  <c r="JL371" i="27"/>
  <c r="JC371" i="27"/>
  <c r="IZ371" i="27"/>
  <c r="IC371" i="27"/>
  <c r="JJ371" i="27"/>
  <c r="IO371" i="27"/>
  <c r="HU371" i="27"/>
  <c r="IQ371" i="27"/>
  <c r="IK371" i="27"/>
  <c r="IM371" i="27"/>
  <c r="ID371" i="27"/>
  <c r="IB371" i="27"/>
  <c r="IV371" i="27"/>
  <c r="IT371" i="27"/>
  <c r="JN371" i="27"/>
  <c r="HR371" i="27"/>
  <c r="JA371" i="27"/>
  <c r="IF371" i="27"/>
  <c r="HJ371" i="27"/>
  <c r="II371" i="27"/>
  <c r="IG371" i="27"/>
  <c r="HM371" i="27"/>
  <c r="HW371" i="27"/>
  <c r="HT371" i="27"/>
  <c r="IP371" i="27"/>
  <c r="JK371" i="27"/>
  <c r="IR371" i="27"/>
  <c r="HV371" i="27"/>
  <c r="HX371" i="27"/>
  <c r="IA371" i="27"/>
  <c r="BW373" i="27"/>
  <c r="CA373" i="27"/>
  <c r="BL374" i="27"/>
  <c r="JI371" i="27"/>
  <c r="HQ371" i="27"/>
  <c r="JB371" i="27"/>
  <c r="IH371" i="27"/>
  <c r="HL371" i="27"/>
  <c r="HP371" i="27"/>
  <c r="HS371" i="27"/>
  <c r="BV372" i="27"/>
  <c r="GB371" i="27"/>
  <c r="KY371" i="27" s="1"/>
  <c r="BY372" i="27"/>
  <c r="EX371" i="27"/>
  <c r="JU371" i="27" s="1"/>
  <c r="CC372" i="27"/>
  <c r="CB372" i="27" s="1"/>
  <c r="JM371" i="27"/>
  <c r="IS371" i="27"/>
  <c r="HY371" i="27"/>
  <c r="JF371" i="27"/>
  <c r="HH371" i="27"/>
  <c r="HK371" i="27"/>
  <c r="BA34" i="27"/>
  <c r="JI69" i="27"/>
  <c r="JV69" i="27" s="1"/>
  <c r="BE35" i="27"/>
  <c r="BC35" i="27"/>
  <c r="BB35" i="27" s="1"/>
  <c r="BG35" i="27" s="1"/>
  <c r="JB33" i="27"/>
  <c r="JO33" i="27" s="1"/>
  <c r="JB69" i="27"/>
  <c r="JC33" i="27"/>
  <c r="JP33" i="27" s="1"/>
  <c r="JD33" i="27"/>
  <c r="JJ69" i="27"/>
  <c r="JE33" i="27"/>
  <c r="JR33" i="27" s="1"/>
  <c r="JH33" i="27"/>
  <c r="JU33" i="27" s="1"/>
  <c r="JC69" i="27"/>
  <c r="JF33" i="27"/>
  <c r="JB70" i="27"/>
  <c r="JI70" i="27"/>
  <c r="JA70" i="27"/>
  <c r="JH70" i="27"/>
  <c r="JD69" i="27"/>
  <c r="JQ69" i="27" s="1"/>
  <c r="JG33" i="27"/>
  <c r="JE69" i="27"/>
  <c r="JI33" i="27"/>
  <c r="JH69" i="27"/>
  <c r="JU69" i="27" s="1"/>
  <c r="JF69" i="27"/>
  <c r="JS69" i="27" s="1"/>
  <c r="JJ33" i="27"/>
  <c r="JC34" i="27"/>
  <c r="JH34" i="27"/>
  <c r="BD36" i="27"/>
  <c r="JA69" i="27"/>
  <c r="JG69" i="27"/>
  <c r="JA33" i="27"/>
  <c r="BE66" i="27" l="1"/>
  <c r="BC66" i="27"/>
  <c r="BB66" i="27" s="1"/>
  <c r="GF303" i="27"/>
  <c r="LC303" i="27" s="1"/>
  <c r="FQ303" i="27"/>
  <c r="KN303" i="27" s="1"/>
  <c r="FY303" i="27"/>
  <c r="KV303" i="27" s="1"/>
  <c r="GC303" i="27"/>
  <c r="KZ303" i="27" s="1"/>
  <c r="ET303" i="27"/>
  <c r="JQ303" i="27" s="1"/>
  <c r="GL303" i="27"/>
  <c r="LI303" i="27" s="1"/>
  <c r="FL303" i="27"/>
  <c r="KI303" i="27" s="1"/>
  <c r="FR303" i="27"/>
  <c r="KO303" i="27" s="1"/>
  <c r="FE303" i="27"/>
  <c r="KB303" i="27" s="1"/>
  <c r="GA303" i="27"/>
  <c r="KX303" i="27" s="1"/>
  <c r="FW303" i="27"/>
  <c r="KT303" i="27" s="1"/>
  <c r="FO303" i="27"/>
  <c r="KL303" i="27" s="1"/>
  <c r="GJ303" i="27"/>
  <c r="LG303" i="27" s="1"/>
  <c r="GT303" i="27"/>
  <c r="LQ303" i="27" s="1"/>
  <c r="FV303" i="27"/>
  <c r="KS303" i="27" s="1"/>
  <c r="FJ303" i="27"/>
  <c r="KG303" i="27" s="1"/>
  <c r="GQ303" i="27"/>
  <c r="LN303" i="27" s="1"/>
  <c r="FU303" i="27"/>
  <c r="KR303" i="27" s="1"/>
  <c r="FG303" i="27"/>
  <c r="KD303" i="27" s="1"/>
  <c r="GO303" i="27"/>
  <c r="LL303" i="27" s="1"/>
  <c r="FB303" i="27"/>
  <c r="JY303" i="27" s="1"/>
  <c r="GX303" i="27"/>
  <c r="LU303" i="27" s="1"/>
  <c r="GR303" i="27"/>
  <c r="LO303" i="27" s="1"/>
  <c r="GU303" i="27"/>
  <c r="LR303" i="27" s="1"/>
  <c r="GD303" i="27"/>
  <c r="LA303" i="27" s="1"/>
  <c r="EU303" i="27"/>
  <c r="JR303" i="27" s="1"/>
  <c r="GS303" i="27"/>
  <c r="LP303" i="27" s="1"/>
  <c r="ES303" i="27"/>
  <c r="JP303" i="27" s="1"/>
  <c r="GM303" i="27"/>
  <c r="LJ303" i="27" s="1"/>
  <c r="FX303" i="27"/>
  <c r="KU303" i="27" s="1"/>
  <c r="EX303" i="27"/>
  <c r="JU303" i="27" s="1"/>
  <c r="FM303" i="27"/>
  <c r="KJ303" i="27" s="1"/>
  <c r="FT303" i="27"/>
  <c r="KQ303" i="27" s="1"/>
  <c r="GP303" i="27"/>
  <c r="LM303" i="27" s="1"/>
  <c r="GN303" i="27"/>
  <c r="LK303" i="27" s="1"/>
  <c r="GI303" i="27"/>
  <c r="LF303" i="27" s="1"/>
  <c r="GV303" i="27"/>
  <c r="LS303" i="27" s="1"/>
  <c r="GW303" i="27"/>
  <c r="LT303" i="27" s="1"/>
  <c r="ER303" i="27"/>
  <c r="JO303" i="27" s="1"/>
  <c r="EV303" i="27"/>
  <c r="JS303" i="27" s="1"/>
  <c r="EZ303" i="27"/>
  <c r="JW303" i="27" s="1"/>
  <c r="FN303" i="27"/>
  <c r="KK303" i="27" s="1"/>
  <c r="BR305" i="27"/>
  <c r="FD303" i="27"/>
  <c r="KA303" i="27" s="1"/>
  <c r="GB303" i="27"/>
  <c r="KY303" i="27" s="1"/>
  <c r="GH303" i="27"/>
  <c r="LE303" i="27" s="1"/>
  <c r="FC303" i="27"/>
  <c r="JZ303" i="27" s="1"/>
  <c r="BX304" i="27"/>
  <c r="BW304" i="27" s="1"/>
  <c r="BP304" i="27" s="1"/>
  <c r="GE303" i="27"/>
  <c r="LB303" i="27" s="1"/>
  <c r="EQ303" i="27"/>
  <c r="JN303" i="27" s="1"/>
  <c r="EY303" i="27"/>
  <c r="JV303" i="27" s="1"/>
  <c r="GK303" i="27"/>
  <c r="LH303" i="27" s="1"/>
  <c r="FI303" i="27"/>
  <c r="KF303" i="27" s="1"/>
  <c r="BT304" i="27"/>
  <c r="EW303" i="27"/>
  <c r="JT303" i="27" s="1"/>
  <c r="FA303" i="27"/>
  <c r="JX303" i="27" s="1"/>
  <c r="FF303" i="27"/>
  <c r="KC303" i="27" s="1"/>
  <c r="FS303" i="27"/>
  <c r="KP303" i="27" s="1"/>
  <c r="FH303" i="27"/>
  <c r="KE303" i="27" s="1"/>
  <c r="GG303" i="27"/>
  <c r="LD303" i="27" s="1"/>
  <c r="FP303" i="27"/>
  <c r="KM303" i="27" s="1"/>
  <c r="FK303" i="27"/>
  <c r="KH303" i="27" s="1"/>
  <c r="FZ303" i="27"/>
  <c r="KW303" i="27" s="1"/>
  <c r="IS303" i="27"/>
  <c r="HS303" i="27"/>
  <c r="JB303" i="27"/>
  <c r="ID303" i="27"/>
  <c r="HL303" i="27"/>
  <c r="HE303" i="27"/>
  <c r="IP303" i="27"/>
  <c r="IR303" i="27"/>
  <c r="JC303" i="27"/>
  <c r="JH303" i="27"/>
  <c r="JJ303" i="27"/>
  <c r="IL303" i="27"/>
  <c r="HP303" i="27"/>
  <c r="IJ303" i="27"/>
  <c r="IV303" i="27"/>
  <c r="IB303" i="27"/>
  <c r="IN303" i="27"/>
  <c r="IQ303" i="27"/>
  <c r="IO303" i="27"/>
  <c r="HM303" i="27"/>
  <c r="IZ303" i="27"/>
  <c r="IY303" i="27"/>
  <c r="IW303" i="27"/>
  <c r="IX303" i="27"/>
  <c r="HF303" i="27"/>
  <c r="HZ303" i="27"/>
  <c r="HC303" i="27"/>
  <c r="IF303" i="27"/>
  <c r="HN303" i="27"/>
  <c r="HI303" i="27"/>
  <c r="IT303" i="27"/>
  <c r="IH303" i="27"/>
  <c r="JI303" i="27"/>
  <c r="JF303" i="27"/>
  <c r="HK303" i="27"/>
  <c r="HX303" i="27"/>
  <c r="HV303" i="27"/>
  <c r="HJ303" i="27"/>
  <c r="IE303" i="27"/>
  <c r="HY303" i="27"/>
  <c r="JA303" i="27"/>
  <c r="II303" i="27"/>
  <c r="HQ303" i="27"/>
  <c r="IG303" i="27"/>
  <c r="HR303" i="27"/>
  <c r="BD67" i="27"/>
  <c r="HW303" i="27"/>
  <c r="HD303" i="27"/>
  <c r="IK303" i="27"/>
  <c r="IA303" i="27"/>
  <c r="HO303" i="27"/>
  <c r="JE303" i="27"/>
  <c r="HT303" i="27"/>
  <c r="HU303" i="27"/>
  <c r="IC303" i="27"/>
  <c r="HH303" i="27"/>
  <c r="JG303" i="27"/>
  <c r="IM303" i="27"/>
  <c r="JD303" i="27"/>
  <c r="HG303" i="27"/>
  <c r="IU303" i="27"/>
  <c r="BG65" i="27"/>
  <c r="BA65" i="27"/>
  <c r="BW404" i="27"/>
  <c r="CC403" i="27"/>
  <c r="BY403" i="27"/>
  <c r="JQ33" i="27"/>
  <c r="JW33" i="27"/>
  <c r="JP69" i="27"/>
  <c r="JT69" i="27"/>
  <c r="JR69" i="27"/>
  <c r="JO69" i="27"/>
  <c r="JS33" i="27"/>
  <c r="P59" i="15"/>
  <c r="Q166" i="27"/>
  <c r="JW69" i="27"/>
  <c r="JN33" i="27"/>
  <c r="JV33" i="27"/>
  <c r="HH272" i="27"/>
  <c r="JN69" i="27"/>
  <c r="IS272" i="27"/>
  <c r="IY272" i="27"/>
  <c r="HF272" i="27"/>
  <c r="IN272" i="27"/>
  <c r="HE272" i="27"/>
  <c r="IA272" i="27"/>
  <c r="ID272" i="27"/>
  <c r="BR274" i="27"/>
  <c r="BV274" i="27"/>
  <c r="BG275" i="27"/>
  <c r="IG272" i="27"/>
  <c r="IK272" i="27"/>
  <c r="IV272" i="27"/>
  <c r="IB272" i="27"/>
  <c r="JI272" i="27"/>
  <c r="DN272" i="27"/>
  <c r="DT272" i="27"/>
  <c r="CG272" i="27"/>
  <c r="DS272" i="27"/>
  <c r="NZ273" i="27"/>
  <c r="DJ272" i="27"/>
  <c r="NT273" i="27"/>
  <c r="GK272" i="27" s="1"/>
  <c r="LH272" i="27" s="1"/>
  <c r="DA272" i="27"/>
  <c r="EB272" i="27"/>
  <c r="OF273" i="27"/>
  <c r="GW272" i="27" s="1"/>
  <c r="LT272" i="27" s="1"/>
  <c r="MI273" i="27"/>
  <c r="EZ272" i="27" s="1"/>
  <c r="JW272" i="27" s="1"/>
  <c r="NG273" i="27"/>
  <c r="FX272" i="27" s="1"/>
  <c r="KU272" i="27" s="1"/>
  <c r="NU273" i="27"/>
  <c r="GL272" i="27" s="1"/>
  <c r="LI272" i="27" s="1"/>
  <c r="NF273" i="27"/>
  <c r="FW272" i="27" s="1"/>
  <c r="KT272" i="27" s="1"/>
  <c r="NP273" i="27"/>
  <c r="GG272" i="27" s="1"/>
  <c r="LD272" i="27" s="1"/>
  <c r="EF272" i="27"/>
  <c r="MB273" i="27"/>
  <c r="ES272" i="27" s="1"/>
  <c r="JP272" i="27" s="1"/>
  <c r="DV272" i="27"/>
  <c r="EC272" i="27"/>
  <c r="CT272" i="27"/>
  <c r="EG272" i="27"/>
  <c r="CK272" i="27"/>
  <c r="DX272" i="27"/>
  <c r="OB273" i="27"/>
  <c r="GS272" i="27" s="1"/>
  <c r="LP272" i="27" s="1"/>
  <c r="DO272" i="27"/>
  <c r="BO273" i="27"/>
  <c r="DP272" i="27"/>
  <c r="MS273" i="27"/>
  <c r="FJ272" i="27" s="1"/>
  <c r="KG272" i="27" s="1"/>
  <c r="NQ273" i="27"/>
  <c r="OE273" i="27"/>
  <c r="OG273" i="27"/>
  <c r="GX272" i="27" s="1"/>
  <c r="LU272" i="27" s="1"/>
  <c r="MU273" i="27"/>
  <c r="FL272" i="27" s="1"/>
  <c r="KI272" i="27" s="1"/>
  <c r="DK272" i="27"/>
  <c r="NV273" i="27"/>
  <c r="GM272" i="27" s="1"/>
  <c r="LJ272" i="27" s="1"/>
  <c r="ED272" i="27"/>
  <c r="CL272" i="27"/>
  <c r="DG272" i="27"/>
  <c r="MD273" i="27"/>
  <c r="CW272" i="27"/>
  <c r="EI272" i="27"/>
  <c r="CN272" i="27"/>
  <c r="DZ272" i="27"/>
  <c r="DC272" i="27"/>
  <c r="EA272" i="27"/>
  <c r="NE273" i="27"/>
  <c r="OC273" i="27"/>
  <c r="MX273" i="27"/>
  <c r="FO272" i="27" s="1"/>
  <c r="KL272" i="27" s="1"/>
  <c r="MG273" i="27"/>
  <c r="EX272" i="27" s="1"/>
  <c r="JU272" i="27" s="1"/>
  <c r="NW273" i="27"/>
  <c r="GN272" i="27" s="1"/>
  <c r="LK272" i="27" s="1"/>
  <c r="CY272" i="27"/>
  <c r="MM273" i="27"/>
  <c r="FD272" i="27" s="1"/>
  <c r="KA272" i="27" s="1"/>
  <c r="EL272" i="27"/>
  <c r="CU272" i="27"/>
  <c r="DR272" i="27"/>
  <c r="ML273" i="27"/>
  <c r="FC272" i="27" s="1"/>
  <c r="JZ272" i="27" s="1"/>
  <c r="DI272" i="27"/>
  <c r="MF273" i="27"/>
  <c r="EW272" i="27" s="1"/>
  <c r="JT272" i="27" s="1"/>
  <c r="CZ272" i="27"/>
  <c r="EK272" i="27"/>
  <c r="ME273" i="27"/>
  <c r="EV272" i="27" s="1"/>
  <c r="JS272" i="27" s="1"/>
  <c r="MH273" i="27"/>
  <c r="EY272" i="27" s="1"/>
  <c r="JV272" i="27" s="1"/>
  <c r="NO273" i="27"/>
  <c r="CQ272" i="27"/>
  <c r="OA273" i="27"/>
  <c r="GR272" i="27" s="1"/>
  <c r="LO272" i="27" s="1"/>
  <c r="NH273" i="27"/>
  <c r="FY272" i="27" s="1"/>
  <c r="KV272" i="27" s="1"/>
  <c r="MQ273" i="27"/>
  <c r="FH272" i="27" s="1"/>
  <c r="KE272" i="27" s="1"/>
  <c r="DF272" i="27"/>
  <c r="NR273" i="27"/>
  <c r="GI272" i="27" s="1"/>
  <c r="LF272" i="27" s="1"/>
  <c r="CO272" i="27"/>
  <c r="MW273" i="27"/>
  <c r="FN272" i="27" s="1"/>
  <c r="KK272" i="27" s="1"/>
  <c r="NI273" i="27"/>
  <c r="FZ272" i="27" s="1"/>
  <c r="KW272" i="27" s="1"/>
  <c r="CH272" i="27"/>
  <c r="CJ272" i="27"/>
  <c r="DD272" i="27"/>
  <c r="EE272" i="27"/>
  <c r="MT273" i="27"/>
  <c r="FK272" i="27" s="1"/>
  <c r="KH272" i="27" s="1"/>
  <c r="DU272" i="27"/>
  <c r="MN273" i="27"/>
  <c r="FE272" i="27" s="1"/>
  <c r="KB272" i="27" s="1"/>
  <c r="DL272" i="27"/>
  <c r="CF272" i="27"/>
  <c r="MP273" i="27"/>
  <c r="FG272" i="27" s="1"/>
  <c r="KD272" i="27" s="1"/>
  <c r="MR273" i="27"/>
  <c r="FI272" i="27" s="1"/>
  <c r="KF272" i="27" s="1"/>
  <c r="NY273" i="27"/>
  <c r="GP272" i="27" s="1"/>
  <c r="LM272" i="27" s="1"/>
  <c r="MC273" i="27"/>
  <c r="ET272" i="27" s="1"/>
  <c r="JQ272" i="27" s="1"/>
  <c r="LZ273" i="27"/>
  <c r="EQ272" i="27" s="1"/>
  <c r="JN272" i="27" s="1"/>
  <c r="MJ273" i="27"/>
  <c r="FA272" i="27" s="1"/>
  <c r="JX272" i="27" s="1"/>
  <c r="NS273" i="27"/>
  <c r="GJ272" i="27" s="1"/>
  <c r="LG272" i="27" s="1"/>
  <c r="DQ272" i="27"/>
  <c r="CP272" i="27"/>
  <c r="CS272" i="27"/>
  <c r="DM272" i="27"/>
  <c r="CI272" i="27"/>
  <c r="NB273" i="27"/>
  <c r="EH272" i="27"/>
  <c r="MV273" i="27"/>
  <c r="FM272" i="27" s="1"/>
  <c r="KJ272" i="27" s="1"/>
  <c r="DY272" i="27"/>
  <c r="CR272" i="27"/>
  <c r="MZ273" i="27"/>
  <c r="FQ272" i="27" s="1"/>
  <c r="KN272" i="27" s="1"/>
  <c r="NC273" i="27"/>
  <c r="FT272" i="27" s="1"/>
  <c r="KQ272" i="27" s="1"/>
  <c r="MA273" i="27"/>
  <c r="ER272" i="27" s="1"/>
  <c r="JO272" i="27" s="1"/>
  <c r="MO273" i="27"/>
  <c r="FF272" i="27" s="1"/>
  <c r="KC272" i="27" s="1"/>
  <c r="NA273" i="27"/>
  <c r="FR272" i="27" s="1"/>
  <c r="KO272" i="27" s="1"/>
  <c r="NM273" i="27"/>
  <c r="GD272" i="27" s="1"/>
  <c r="LA272" i="27" s="1"/>
  <c r="DH272" i="27"/>
  <c r="NX273" i="27"/>
  <c r="GO272" i="27" s="1"/>
  <c r="LL272" i="27" s="1"/>
  <c r="CX272" i="27"/>
  <c r="DB272" i="27"/>
  <c r="DW272" i="27"/>
  <c r="CV272" i="27"/>
  <c r="NJ273" i="27"/>
  <c r="GA272" i="27" s="1"/>
  <c r="KX272" i="27" s="1"/>
  <c r="CM272" i="27"/>
  <c r="ND273" i="27"/>
  <c r="FU272" i="27" s="1"/>
  <c r="KR272" i="27" s="1"/>
  <c r="EJ272" i="27"/>
  <c r="DE272" i="27"/>
  <c r="NK273" i="27"/>
  <c r="GB272" i="27" s="1"/>
  <c r="KY272" i="27" s="1"/>
  <c r="NN273" i="27"/>
  <c r="GE272" i="27" s="1"/>
  <c r="LB272" i="27" s="1"/>
  <c r="MK273" i="27"/>
  <c r="FB272" i="27" s="1"/>
  <c r="JY272" i="27" s="1"/>
  <c r="MY273" i="27"/>
  <c r="FP272" i="27" s="1"/>
  <c r="KM272" i="27" s="1"/>
  <c r="OD273" i="27"/>
  <c r="GU272" i="27" s="1"/>
  <c r="LR272" i="27" s="1"/>
  <c r="CE272" i="27"/>
  <c r="NL273" i="27"/>
  <c r="GC272" i="27" s="1"/>
  <c r="KZ272" i="27" s="1"/>
  <c r="IH272" i="27"/>
  <c r="HN272" i="27"/>
  <c r="JB272" i="27"/>
  <c r="HS272" i="27"/>
  <c r="JC272" i="27"/>
  <c r="IJ272" i="27"/>
  <c r="JG272" i="27"/>
  <c r="JJ272" i="27"/>
  <c r="HQ272" i="27"/>
  <c r="IZ272" i="27"/>
  <c r="GT272" i="27"/>
  <c r="LQ272" i="27" s="1"/>
  <c r="FV272" i="27"/>
  <c r="KS272" i="27" s="1"/>
  <c r="BX273" i="27"/>
  <c r="BW273" i="27" s="1"/>
  <c r="BP273" i="27" s="1"/>
  <c r="GQ272" i="27"/>
  <c r="LN272" i="27" s="1"/>
  <c r="BQ273" i="27"/>
  <c r="EU272" i="27"/>
  <c r="JR272" i="27" s="1"/>
  <c r="BT273" i="27"/>
  <c r="GV272" i="27"/>
  <c r="LS272" i="27" s="1"/>
  <c r="GH272" i="27"/>
  <c r="LE272" i="27" s="1"/>
  <c r="FS272" i="27"/>
  <c r="KP272" i="27" s="1"/>
  <c r="GF272" i="27"/>
  <c r="LC272" i="27" s="1"/>
  <c r="HZ272" i="27"/>
  <c r="IP272" i="27"/>
  <c r="HW272" i="27"/>
  <c r="II272" i="27"/>
  <c r="IU272" i="27"/>
  <c r="HX272" i="27"/>
  <c r="IX272" i="27"/>
  <c r="IW272" i="27"/>
  <c r="HV272" i="27"/>
  <c r="HY272" i="27"/>
  <c r="HT272" i="27"/>
  <c r="IF272" i="27"/>
  <c r="JF272" i="27"/>
  <c r="IM272" i="27"/>
  <c r="HK272" i="27"/>
  <c r="IO272" i="27"/>
  <c r="HU272" i="27"/>
  <c r="HO272" i="27"/>
  <c r="HL272" i="27"/>
  <c r="HP272" i="27"/>
  <c r="IL272" i="27"/>
  <c r="HI272" i="27"/>
  <c r="IT272" i="27"/>
  <c r="IE272" i="27"/>
  <c r="JE272" i="27"/>
  <c r="HC272" i="27"/>
  <c r="HM272" i="27"/>
  <c r="JH272" i="27"/>
  <c r="IC272" i="27"/>
  <c r="JD272" i="27"/>
  <c r="IQ272" i="27"/>
  <c r="HJ272" i="27"/>
  <c r="HG272" i="27"/>
  <c r="HD272" i="27"/>
  <c r="JA272" i="27"/>
  <c r="HR272" i="27"/>
  <c r="IR272" i="27"/>
  <c r="JT33" i="27"/>
  <c r="BA35" i="27"/>
  <c r="IC70" i="27"/>
  <c r="HV372" i="27"/>
  <c r="JK372" i="27"/>
  <c r="HJ372" i="27"/>
  <c r="IO372" i="27"/>
  <c r="IL372" i="27"/>
  <c r="HN372" i="27"/>
  <c r="HH372" i="27"/>
  <c r="JO372" i="27"/>
  <c r="HU372" i="27"/>
  <c r="IR372" i="27"/>
  <c r="ID372" i="27"/>
  <c r="IB372" i="27"/>
  <c r="JF372" i="27"/>
  <c r="JL372" i="27"/>
  <c r="JG372" i="27"/>
  <c r="JN372" i="27"/>
  <c r="HT372" i="27"/>
  <c r="JI372" i="27"/>
  <c r="HQ372" i="27"/>
  <c r="IU372" i="27"/>
  <c r="JD372" i="27"/>
  <c r="IY372" i="27"/>
  <c r="JM372" i="27"/>
  <c r="IP372" i="27"/>
  <c r="JC372" i="27"/>
  <c r="HI372" i="27"/>
  <c r="IX372" i="27"/>
  <c r="IK372" i="27"/>
  <c r="IV372" i="27"/>
  <c r="IQ372" i="27"/>
  <c r="JB372" i="27"/>
  <c r="IG372" i="27"/>
  <c r="IS372" i="27"/>
  <c r="IM372" i="27"/>
  <c r="HZ372" i="27"/>
  <c r="JE372" i="27"/>
  <c r="IN372" i="27"/>
  <c r="II372" i="27"/>
  <c r="BW374" i="27"/>
  <c r="CA374" i="27"/>
  <c r="BL375" i="27"/>
  <c r="IE372" i="27"/>
  <c r="HL372" i="27"/>
  <c r="IH372" i="27"/>
  <c r="IC372" i="27"/>
  <c r="HO372" i="27"/>
  <c r="IT372" i="27"/>
  <c r="IF372" i="27"/>
  <c r="IA372" i="27"/>
  <c r="CO372" i="27"/>
  <c r="CW372" i="27"/>
  <c r="DE372" i="27"/>
  <c r="DM372" i="27"/>
  <c r="DU372" i="27"/>
  <c r="EC372" i="27"/>
  <c r="EK372" i="27"/>
  <c r="ML373" i="27"/>
  <c r="FC372" i="27" s="1"/>
  <c r="JZ372" i="27" s="1"/>
  <c r="MT373" i="27"/>
  <c r="FK372" i="27" s="1"/>
  <c r="KH372" i="27" s="1"/>
  <c r="NB373" i="27"/>
  <c r="FS372" i="27" s="1"/>
  <c r="KP372" i="27" s="1"/>
  <c r="NJ373" i="27"/>
  <c r="GA372" i="27" s="1"/>
  <c r="KX372" i="27" s="1"/>
  <c r="NR373" i="27"/>
  <c r="GI372" i="27" s="1"/>
  <c r="LF372" i="27" s="1"/>
  <c r="NZ373" i="27"/>
  <c r="GQ372" i="27" s="1"/>
  <c r="LN372" i="27" s="1"/>
  <c r="OH373" i="27"/>
  <c r="GY372" i="27" s="1"/>
  <c r="LV372" i="27" s="1"/>
  <c r="CL372" i="27"/>
  <c r="CT372" i="27"/>
  <c r="DB372" i="27"/>
  <c r="DJ372" i="27"/>
  <c r="DR372" i="27"/>
  <c r="DZ372" i="27"/>
  <c r="EH372" i="27"/>
  <c r="EP372" i="27"/>
  <c r="CP372" i="27"/>
  <c r="CZ372" i="27"/>
  <c r="DK372" i="27"/>
  <c r="DV372" i="27"/>
  <c r="EF372" i="27"/>
  <c r="EQ372" i="27"/>
  <c r="MM373" i="27"/>
  <c r="FD372" i="27" s="1"/>
  <c r="KA372" i="27" s="1"/>
  <c r="CQ372" i="27"/>
  <c r="DA372" i="27"/>
  <c r="DL372" i="27"/>
  <c r="DW372" i="27"/>
  <c r="EG372" i="27"/>
  <c r="ME373" i="27"/>
  <c r="EV372" i="27" s="1"/>
  <c r="JS372" i="27" s="1"/>
  <c r="MN373" i="27"/>
  <c r="FE372" i="27" s="1"/>
  <c r="KB372" i="27" s="1"/>
  <c r="MW373" i="27"/>
  <c r="FN372" i="27" s="1"/>
  <c r="KK372" i="27" s="1"/>
  <c r="NF373" i="27"/>
  <c r="FW372" i="27" s="1"/>
  <c r="KT372" i="27" s="1"/>
  <c r="NO373" i="27"/>
  <c r="GF372" i="27" s="1"/>
  <c r="LC372" i="27" s="1"/>
  <c r="NX373" i="27"/>
  <c r="GO372" i="27" s="1"/>
  <c r="LL372" i="27" s="1"/>
  <c r="OG373" i="27"/>
  <c r="GX372" i="27" s="1"/>
  <c r="LU372" i="27" s="1"/>
  <c r="CR372" i="27"/>
  <c r="DC372" i="27"/>
  <c r="DN372" i="27"/>
  <c r="DX372" i="27"/>
  <c r="EI372" i="27"/>
  <c r="MF373" i="27"/>
  <c r="EW372" i="27" s="1"/>
  <c r="JT372" i="27" s="1"/>
  <c r="MO373" i="27"/>
  <c r="FF372" i="27" s="1"/>
  <c r="KC372" i="27" s="1"/>
  <c r="MX373" i="27"/>
  <c r="FO372" i="27" s="1"/>
  <c r="KL372" i="27" s="1"/>
  <c r="NG373" i="27"/>
  <c r="FX372" i="27" s="1"/>
  <c r="KU372" i="27" s="1"/>
  <c r="NP373" i="27"/>
  <c r="GG372" i="27" s="1"/>
  <c r="LD372" i="27" s="1"/>
  <c r="NY373" i="27"/>
  <c r="GP372" i="27" s="1"/>
  <c r="LM372" i="27" s="1"/>
  <c r="OI373" i="27"/>
  <c r="GZ372" i="27" s="1"/>
  <c r="LW372" i="27" s="1"/>
  <c r="CS372" i="27"/>
  <c r="DD372" i="27"/>
  <c r="DO372" i="27"/>
  <c r="DY372" i="27"/>
  <c r="EJ372" i="27"/>
  <c r="MG373" i="27"/>
  <c r="EX372" i="27" s="1"/>
  <c r="JU372" i="27" s="1"/>
  <c r="MP373" i="27"/>
  <c r="FG372" i="27" s="1"/>
  <c r="KD372" i="27" s="1"/>
  <c r="MY373" i="27"/>
  <c r="FP372" i="27" s="1"/>
  <c r="KM372" i="27" s="1"/>
  <c r="NH373" i="27"/>
  <c r="FY372" i="27" s="1"/>
  <c r="KV372" i="27" s="1"/>
  <c r="NQ373" i="27"/>
  <c r="GH372" i="27" s="1"/>
  <c r="LE372" i="27" s="1"/>
  <c r="OA373" i="27"/>
  <c r="GR372" i="27" s="1"/>
  <c r="LO372" i="27" s="1"/>
  <c r="OJ373" i="27"/>
  <c r="HA372" i="27" s="1"/>
  <c r="LX372" i="27" s="1"/>
  <c r="CJ372" i="27"/>
  <c r="CU372" i="27"/>
  <c r="DF372" i="27"/>
  <c r="DP372" i="27"/>
  <c r="EA372" i="27"/>
  <c r="EL372" i="27"/>
  <c r="MH373" i="27"/>
  <c r="EY372" i="27" s="1"/>
  <c r="JV372" i="27" s="1"/>
  <c r="MQ373" i="27"/>
  <c r="FH372" i="27" s="1"/>
  <c r="KE372" i="27" s="1"/>
  <c r="MZ373" i="27"/>
  <c r="FQ372" i="27" s="1"/>
  <c r="KN372" i="27" s="1"/>
  <c r="CN372" i="27"/>
  <c r="CY372" i="27"/>
  <c r="DI372" i="27"/>
  <c r="DT372" i="27"/>
  <c r="EE372" i="27"/>
  <c r="EO372" i="27"/>
  <c r="MK373" i="27"/>
  <c r="FB372" i="27" s="1"/>
  <c r="JY372" i="27" s="1"/>
  <c r="MU373" i="27"/>
  <c r="FL372" i="27" s="1"/>
  <c r="KI372" i="27" s="1"/>
  <c r="ND373" i="27"/>
  <c r="FU372" i="27" s="1"/>
  <c r="KR372" i="27" s="1"/>
  <c r="NM373" i="27"/>
  <c r="GD372" i="27" s="1"/>
  <c r="LA372" i="27" s="1"/>
  <c r="NV373" i="27"/>
  <c r="GM372" i="27" s="1"/>
  <c r="LJ372" i="27" s="1"/>
  <c r="OE373" i="27"/>
  <c r="GV372" i="27" s="1"/>
  <c r="LS372" i="27" s="1"/>
  <c r="CX372" i="27"/>
  <c r="EN372" i="27"/>
  <c r="MI373" i="27"/>
  <c r="EZ372" i="27" s="1"/>
  <c r="JW372" i="27" s="1"/>
  <c r="NI373" i="27"/>
  <c r="FZ372" i="27" s="1"/>
  <c r="KW372" i="27" s="1"/>
  <c r="OB373" i="27"/>
  <c r="GS372" i="27" s="1"/>
  <c r="LP372" i="27" s="1"/>
  <c r="DH372" i="27"/>
  <c r="MR373" i="27"/>
  <c r="FI372" i="27" s="1"/>
  <c r="KF372" i="27" s="1"/>
  <c r="NL373" i="27"/>
  <c r="GC372" i="27" s="1"/>
  <c r="KZ372" i="27" s="1"/>
  <c r="OD373" i="27"/>
  <c r="GU372" i="27" s="1"/>
  <c r="LR372" i="27" s="1"/>
  <c r="DQ372" i="27"/>
  <c r="MS373" i="27"/>
  <c r="FJ372" i="27" s="1"/>
  <c r="KG372" i="27" s="1"/>
  <c r="NN373" i="27"/>
  <c r="GE372" i="27" s="1"/>
  <c r="LB372" i="27" s="1"/>
  <c r="OF373" i="27"/>
  <c r="GW372" i="27" s="1"/>
  <c r="LT372" i="27" s="1"/>
  <c r="DS372" i="27"/>
  <c r="MV373" i="27"/>
  <c r="FM372" i="27" s="1"/>
  <c r="KJ372" i="27" s="1"/>
  <c r="NS373" i="27"/>
  <c r="GJ372" i="27" s="1"/>
  <c r="LG372" i="27" s="1"/>
  <c r="OK373" i="27"/>
  <c r="HB372" i="27" s="1"/>
  <c r="LY372" i="27" s="1"/>
  <c r="CM372" i="27"/>
  <c r="ED372" i="27"/>
  <c r="NC373" i="27"/>
  <c r="FT372" i="27" s="1"/>
  <c r="KQ372" i="27" s="1"/>
  <c r="NU373" i="27"/>
  <c r="GL372" i="27" s="1"/>
  <c r="LI372" i="27" s="1"/>
  <c r="OC373" i="27"/>
  <c r="GT372" i="27" s="1"/>
  <c r="LQ372" i="27" s="1"/>
  <c r="CK372" i="27"/>
  <c r="OL373" i="27"/>
  <c r="HC372" i="27" s="1"/>
  <c r="LZ372" i="27" s="1"/>
  <c r="CV372" i="27"/>
  <c r="MJ373" i="27"/>
  <c r="FA372" i="27" s="1"/>
  <c r="JX372" i="27" s="1"/>
  <c r="DG372" i="27"/>
  <c r="NA373" i="27"/>
  <c r="FR372" i="27" s="1"/>
  <c r="KO372" i="27" s="1"/>
  <c r="EB372" i="27"/>
  <c r="NE373" i="27"/>
  <c r="FV372" i="27" s="1"/>
  <c r="KS372" i="27" s="1"/>
  <c r="NW373" i="27"/>
  <c r="GN372" i="27" s="1"/>
  <c r="LK372" i="27" s="1"/>
  <c r="NT373" i="27"/>
  <c r="GK372" i="27" s="1"/>
  <c r="LH372" i="27" s="1"/>
  <c r="EM372" i="27"/>
  <c r="NK373" i="27"/>
  <c r="GB372" i="27" s="1"/>
  <c r="KY372" i="27" s="1"/>
  <c r="HW372" i="27"/>
  <c r="JJ372" i="27"/>
  <c r="HR372" i="27"/>
  <c r="JH372" i="27"/>
  <c r="IJ372" i="27"/>
  <c r="HX372" i="27"/>
  <c r="HS372" i="27"/>
  <c r="CC373" i="27"/>
  <c r="CB373" i="27" s="1"/>
  <c r="BY373" i="27"/>
  <c r="BV373" i="27"/>
  <c r="JA372" i="27"/>
  <c r="HM372" i="27"/>
  <c r="IZ372" i="27"/>
  <c r="IW372" i="27"/>
  <c r="HY372" i="27"/>
  <c r="HP372" i="27"/>
  <c r="HK372" i="27"/>
  <c r="IA70" i="27"/>
  <c r="JU70" i="27" s="1"/>
  <c r="JF34" i="27"/>
  <c r="JE34" i="27"/>
  <c r="JJ70" i="27"/>
  <c r="HT70" i="27"/>
  <c r="JN70" i="27" s="1"/>
  <c r="JE70" i="27"/>
  <c r="JC70" i="27"/>
  <c r="HU34" i="27"/>
  <c r="JF70" i="27"/>
  <c r="JD70" i="27"/>
  <c r="HU70" i="27"/>
  <c r="JO70" i="27" s="1"/>
  <c r="IC34" i="27"/>
  <c r="JG70" i="27"/>
  <c r="JJ34" i="27"/>
  <c r="HY70" i="27"/>
  <c r="BE36" i="27"/>
  <c r="BC36" i="27"/>
  <c r="BB36" i="27" s="1"/>
  <c r="BG36" i="27" s="1"/>
  <c r="HW34" i="27"/>
  <c r="HZ70" i="27"/>
  <c r="JD34" i="27"/>
  <c r="HY34" i="27"/>
  <c r="HV34" i="27"/>
  <c r="JP34" i="27" s="1"/>
  <c r="JI35" i="27"/>
  <c r="JA35" i="27"/>
  <c r="JG35" i="27"/>
  <c r="JF35" i="27"/>
  <c r="BD37" i="27"/>
  <c r="HX34" i="27"/>
  <c r="JG34" i="27"/>
  <c r="HZ34" i="27"/>
  <c r="IB70" i="27"/>
  <c r="JV70" i="27" s="1"/>
  <c r="JA34" i="27"/>
  <c r="IA34" i="27"/>
  <c r="JU34" i="27" s="1"/>
  <c r="HV70" i="27"/>
  <c r="JI34" i="27"/>
  <c r="HT34" i="27"/>
  <c r="HW70" i="27"/>
  <c r="JB34" i="27"/>
  <c r="JO34" i="27" s="1"/>
  <c r="IB34" i="27"/>
  <c r="JI71" i="27"/>
  <c r="JA71" i="27"/>
  <c r="JH71" i="27"/>
  <c r="JG71" i="27"/>
  <c r="JF71" i="27"/>
  <c r="JE71" i="27"/>
  <c r="JD71" i="27"/>
  <c r="JC71" i="27"/>
  <c r="JJ71" i="27"/>
  <c r="JB71" i="27"/>
  <c r="HX70" i="27"/>
  <c r="HF304" i="27" l="1"/>
  <c r="IG304" i="27"/>
  <c r="HV304" i="27"/>
  <c r="II304" i="27"/>
  <c r="IJ304" i="27"/>
  <c r="IW304" i="27"/>
  <c r="JE304" i="27"/>
  <c r="HS304" i="27"/>
  <c r="HD304" i="27"/>
  <c r="IY304" i="27"/>
  <c r="HZ304" i="27"/>
  <c r="JB304" i="27"/>
  <c r="IX304" i="27"/>
  <c r="HT304" i="27"/>
  <c r="IB304" i="27"/>
  <c r="JA304" i="27"/>
  <c r="HN304" i="27"/>
  <c r="HM304" i="27"/>
  <c r="HX304" i="27"/>
  <c r="JH304" i="27"/>
  <c r="IL304" i="27"/>
  <c r="IC304" i="27"/>
  <c r="JG304" i="27"/>
  <c r="HE304" i="27"/>
  <c r="HJ304" i="27"/>
  <c r="IP304" i="27"/>
  <c r="HR304" i="27"/>
  <c r="IT304" i="27"/>
  <c r="IR304" i="27"/>
  <c r="IV304" i="27"/>
  <c r="HG304" i="27"/>
  <c r="HH304" i="27"/>
  <c r="HI304" i="27"/>
  <c r="HU304" i="27"/>
  <c r="IA304" i="27"/>
  <c r="JD304" i="27"/>
  <c r="HP304" i="27"/>
  <c r="IE304" i="27"/>
  <c r="JC304" i="27"/>
  <c r="JJ304" i="27"/>
  <c r="ID304" i="27"/>
  <c r="IH304" i="27"/>
  <c r="HL304" i="27"/>
  <c r="IO304" i="27"/>
  <c r="JF304" i="27"/>
  <c r="BD68" i="27"/>
  <c r="JI304" i="27"/>
  <c r="HC304" i="27"/>
  <c r="HK304" i="27"/>
  <c r="HW304" i="27"/>
  <c r="IS304" i="27"/>
  <c r="IM304" i="27"/>
  <c r="IZ304" i="27"/>
  <c r="IN304" i="27"/>
  <c r="HQ304" i="27"/>
  <c r="IQ304" i="27"/>
  <c r="IU304" i="27"/>
  <c r="HO304" i="27"/>
  <c r="IF304" i="27"/>
  <c r="HY304" i="27"/>
  <c r="IK304" i="27"/>
  <c r="BE67" i="27"/>
  <c r="BC67" i="27"/>
  <c r="BB67" i="27" s="1"/>
  <c r="BG66" i="27"/>
  <c r="BA66" i="27"/>
  <c r="BW405" i="27"/>
  <c r="CC404" i="27"/>
  <c r="BY404" i="27"/>
  <c r="GB304" i="27"/>
  <c r="KY304" i="27" s="1"/>
  <c r="FD304" i="27"/>
  <c r="KA304" i="27" s="1"/>
  <c r="GD304" i="27"/>
  <c r="LA304" i="27" s="1"/>
  <c r="GO304" i="27"/>
  <c r="LL304" i="27" s="1"/>
  <c r="FJ304" i="27"/>
  <c r="KG304" i="27" s="1"/>
  <c r="GI304" i="27"/>
  <c r="LF304" i="27" s="1"/>
  <c r="FK304" i="27"/>
  <c r="KH304" i="27" s="1"/>
  <c r="EV304" i="27"/>
  <c r="JS304" i="27" s="1"/>
  <c r="GQ304" i="27"/>
  <c r="LN304" i="27" s="1"/>
  <c r="FU304" i="27"/>
  <c r="KR304" i="27" s="1"/>
  <c r="GN304" i="27"/>
  <c r="LK304" i="27" s="1"/>
  <c r="BT305" i="27"/>
  <c r="FL304" i="27"/>
  <c r="KI304" i="27" s="1"/>
  <c r="GW304" i="27"/>
  <c r="LT304" i="27" s="1"/>
  <c r="FH304" i="27"/>
  <c r="KE304" i="27" s="1"/>
  <c r="GG304" i="27"/>
  <c r="LD304" i="27" s="1"/>
  <c r="FQ304" i="27"/>
  <c r="KN304" i="27" s="1"/>
  <c r="GS304" i="27"/>
  <c r="LP304" i="27" s="1"/>
  <c r="GK304" i="27"/>
  <c r="LH304" i="27" s="1"/>
  <c r="FT304" i="27"/>
  <c r="KQ304" i="27" s="1"/>
  <c r="BX305" i="27"/>
  <c r="BW305" i="27" s="1"/>
  <c r="BP305" i="27" s="1"/>
  <c r="FM304" i="27"/>
  <c r="KJ304" i="27" s="1"/>
  <c r="GV304" i="27"/>
  <c r="LS304" i="27" s="1"/>
  <c r="GR304" i="27"/>
  <c r="LO304" i="27" s="1"/>
  <c r="FX304" i="27"/>
  <c r="KU304" i="27" s="1"/>
  <c r="ER304" i="27"/>
  <c r="JO304" i="27" s="1"/>
  <c r="GE304" i="27"/>
  <c r="LB304" i="27" s="1"/>
  <c r="EX304" i="27"/>
  <c r="JU304" i="27" s="1"/>
  <c r="BR306" i="27"/>
  <c r="FB304" i="27"/>
  <c r="JY304" i="27" s="1"/>
  <c r="GM304" i="27"/>
  <c r="LJ304" i="27" s="1"/>
  <c r="ET304" i="27"/>
  <c r="JQ304" i="27" s="1"/>
  <c r="GX304" i="27"/>
  <c r="LU304" i="27" s="1"/>
  <c r="FI304" i="27"/>
  <c r="KF304" i="27" s="1"/>
  <c r="FZ304" i="27"/>
  <c r="KW304" i="27" s="1"/>
  <c r="EU304" i="27"/>
  <c r="JR304" i="27" s="1"/>
  <c r="GL304" i="27"/>
  <c r="LI304" i="27" s="1"/>
  <c r="FC304" i="27"/>
  <c r="JZ304" i="27" s="1"/>
  <c r="FY304" i="27"/>
  <c r="KV304" i="27" s="1"/>
  <c r="GA304" i="27"/>
  <c r="KX304" i="27" s="1"/>
  <c r="GH304" i="27"/>
  <c r="LE304" i="27" s="1"/>
  <c r="FE304" i="27"/>
  <c r="KB304" i="27" s="1"/>
  <c r="ES304" i="27"/>
  <c r="JP304" i="27" s="1"/>
  <c r="FA304" i="27"/>
  <c r="JX304" i="27" s="1"/>
  <c r="GP304" i="27"/>
  <c r="LM304" i="27" s="1"/>
  <c r="FN304" i="27"/>
  <c r="KK304" i="27" s="1"/>
  <c r="FP304" i="27"/>
  <c r="KM304" i="27" s="1"/>
  <c r="FV304" i="27"/>
  <c r="KS304" i="27" s="1"/>
  <c r="GC304" i="27"/>
  <c r="KZ304" i="27" s="1"/>
  <c r="FF304" i="27"/>
  <c r="KC304" i="27" s="1"/>
  <c r="EZ304" i="27"/>
  <c r="JW304" i="27" s="1"/>
  <c r="FW304" i="27"/>
  <c r="KT304" i="27" s="1"/>
  <c r="GU304" i="27"/>
  <c r="LR304" i="27" s="1"/>
  <c r="GF304" i="27"/>
  <c r="LC304" i="27" s="1"/>
  <c r="GT304" i="27"/>
  <c r="LQ304" i="27" s="1"/>
  <c r="FR304" i="27"/>
  <c r="KO304" i="27" s="1"/>
  <c r="EY304" i="27"/>
  <c r="JV304" i="27" s="1"/>
  <c r="EW304" i="27"/>
  <c r="JT304" i="27" s="1"/>
  <c r="GJ304" i="27"/>
  <c r="LG304" i="27" s="1"/>
  <c r="FO304" i="27"/>
  <c r="KL304" i="27" s="1"/>
  <c r="FG304" i="27"/>
  <c r="KD304" i="27" s="1"/>
  <c r="FS304" i="27"/>
  <c r="KP304" i="27" s="1"/>
  <c r="EQ304" i="27"/>
  <c r="JN304" i="27" s="1"/>
  <c r="HK273" i="27"/>
  <c r="IJ273" i="27"/>
  <c r="HO273" i="27"/>
  <c r="HU273" i="27"/>
  <c r="IV273" i="27"/>
  <c r="JR70" i="27"/>
  <c r="P60" i="15"/>
  <c r="Q167" i="27"/>
  <c r="JS34" i="27"/>
  <c r="JW34" i="27"/>
  <c r="HV35" i="27"/>
  <c r="JP70" i="27"/>
  <c r="IE373" i="27"/>
  <c r="JB373" i="27"/>
  <c r="HC273" i="27"/>
  <c r="IB373" i="27"/>
  <c r="HY373" i="27"/>
  <c r="HN373" i="27"/>
  <c r="HJ373" i="27"/>
  <c r="JI373" i="27"/>
  <c r="IR373" i="27"/>
  <c r="IY373" i="27"/>
  <c r="HI373" i="27"/>
  <c r="JW70" i="27"/>
  <c r="IF273" i="27"/>
  <c r="IW273" i="27"/>
  <c r="IO273" i="27"/>
  <c r="HD273" i="27"/>
  <c r="HF273" i="27"/>
  <c r="IG273" i="27"/>
  <c r="JG273" i="27"/>
  <c r="JD273" i="27"/>
  <c r="HY273" i="27"/>
  <c r="JF273" i="27"/>
  <c r="IP273" i="27"/>
  <c r="HI273" i="27"/>
  <c r="IH273" i="27"/>
  <c r="HT273" i="27"/>
  <c r="IS273" i="27"/>
  <c r="HM273" i="27"/>
  <c r="HS273" i="27"/>
  <c r="IE273" i="27"/>
  <c r="JE273" i="27"/>
  <c r="JT70" i="27"/>
  <c r="IU273" i="27"/>
  <c r="HG273" i="27"/>
  <c r="JJ273" i="27"/>
  <c r="IY273" i="27"/>
  <c r="HJ273" i="27"/>
  <c r="HR273" i="27"/>
  <c r="IQ273" i="27"/>
  <c r="HZ273" i="27"/>
  <c r="IK273" i="27"/>
  <c r="JC273" i="27"/>
  <c r="ID273" i="27"/>
  <c r="JI273" i="27"/>
  <c r="IA273" i="27"/>
  <c r="JB273" i="27"/>
  <c r="IN273" i="27"/>
  <c r="JA273" i="27"/>
  <c r="HE273" i="27"/>
  <c r="BG276" i="27"/>
  <c r="BV275" i="27"/>
  <c r="BR275" i="27"/>
  <c r="IC273" i="27"/>
  <c r="HV273" i="27"/>
  <c r="HQ273" i="27"/>
  <c r="IB273" i="27"/>
  <c r="HX273" i="27"/>
  <c r="HW273" i="27"/>
  <c r="IX273" i="27"/>
  <c r="IT273" i="27"/>
  <c r="IR273" i="27"/>
  <c r="DT273" i="27"/>
  <c r="DV273" i="27"/>
  <c r="MC274" i="27"/>
  <c r="ET273" i="27" s="1"/>
  <c r="JQ273" i="27" s="1"/>
  <c r="CL273" i="27"/>
  <c r="DS273" i="27"/>
  <c r="OA274" i="27"/>
  <c r="GR273" i="27" s="1"/>
  <c r="LO273" i="27" s="1"/>
  <c r="DY273" i="27"/>
  <c r="NB274" i="27"/>
  <c r="CJ273" i="27"/>
  <c r="MN274" i="27"/>
  <c r="FE273" i="27" s="1"/>
  <c r="KB273" i="27" s="1"/>
  <c r="NO274" i="27"/>
  <c r="GF273" i="27" s="1"/>
  <c r="LC273" i="27" s="1"/>
  <c r="OF274" i="27"/>
  <c r="GW273" i="27" s="1"/>
  <c r="LT273" i="27" s="1"/>
  <c r="MV274" i="27"/>
  <c r="LZ274" i="27"/>
  <c r="EQ273" i="27" s="1"/>
  <c r="JN273" i="27" s="1"/>
  <c r="MT274" i="27"/>
  <c r="DO273" i="27"/>
  <c r="NZ274" i="27"/>
  <c r="GQ273" i="27" s="1"/>
  <c r="LN273" i="27" s="1"/>
  <c r="EB273" i="27"/>
  <c r="ED273" i="27"/>
  <c r="MK274" i="27"/>
  <c r="FB273" i="27" s="1"/>
  <c r="JY273" i="27" s="1"/>
  <c r="CW273" i="27"/>
  <c r="EE273" i="27"/>
  <c r="CE273" i="27"/>
  <c r="EI273" i="27"/>
  <c r="NM274" i="27"/>
  <c r="DK273" i="27"/>
  <c r="MX274" i="27"/>
  <c r="FO273" i="27" s="1"/>
  <c r="KL273" i="27" s="1"/>
  <c r="OC274" i="27"/>
  <c r="GT273" i="27" s="1"/>
  <c r="LQ273" i="27" s="1"/>
  <c r="EF273" i="27"/>
  <c r="NJ274" i="27"/>
  <c r="GA273" i="27" s="1"/>
  <c r="KX273" i="27" s="1"/>
  <c r="NL274" i="27"/>
  <c r="OE274" i="27"/>
  <c r="DL273" i="27"/>
  <c r="NS274" i="27"/>
  <c r="NR274" i="27"/>
  <c r="GI273" i="27" s="1"/>
  <c r="LF273" i="27" s="1"/>
  <c r="EJ273" i="27"/>
  <c r="EL273" i="27"/>
  <c r="MS274" i="27"/>
  <c r="FJ273" i="27" s="1"/>
  <c r="KG273" i="27" s="1"/>
  <c r="DH273" i="27"/>
  <c r="ME274" i="27"/>
  <c r="CQ273" i="27"/>
  <c r="CT273" i="27"/>
  <c r="NW274" i="27"/>
  <c r="GN273" i="27" s="1"/>
  <c r="LK273" i="27" s="1"/>
  <c r="EG273" i="27"/>
  <c r="NH274" i="27"/>
  <c r="DM273" i="27"/>
  <c r="MD274" i="27"/>
  <c r="NX274" i="27"/>
  <c r="MF274" i="27"/>
  <c r="MW274" i="27"/>
  <c r="FN273" i="27" s="1"/>
  <c r="KK273" i="27" s="1"/>
  <c r="MZ274" i="27"/>
  <c r="FQ273" i="27" s="1"/>
  <c r="KN273" i="27" s="1"/>
  <c r="CF273" i="27"/>
  <c r="CH273" i="27"/>
  <c r="CK273" i="27"/>
  <c r="NA274" i="27"/>
  <c r="DR273" i="27"/>
  <c r="MM274" i="27"/>
  <c r="DA273" i="27"/>
  <c r="DU273" i="27"/>
  <c r="DE273" i="27"/>
  <c r="CR273" i="27"/>
  <c r="NT274" i="27"/>
  <c r="GK273" i="27" s="1"/>
  <c r="LH273" i="27" s="1"/>
  <c r="DW273" i="27"/>
  <c r="MR274" i="27"/>
  <c r="CO273" i="27"/>
  <c r="NP274" i="27"/>
  <c r="GG273" i="27" s="1"/>
  <c r="LD273" i="27" s="1"/>
  <c r="NG274" i="27"/>
  <c r="FX273" i="27" s="1"/>
  <c r="KU273" i="27" s="1"/>
  <c r="DN273" i="27"/>
  <c r="DI273" i="27"/>
  <c r="MB274" i="27"/>
  <c r="ES273" i="27" s="1"/>
  <c r="JP273" i="27" s="1"/>
  <c r="MH274" i="27"/>
  <c r="EY273" i="27" s="1"/>
  <c r="JV273" i="27" s="1"/>
  <c r="CN273" i="27"/>
  <c r="CP273" i="27"/>
  <c r="CU273" i="27"/>
  <c r="NI274" i="27"/>
  <c r="FZ273" i="27" s="1"/>
  <c r="KW273" i="27" s="1"/>
  <c r="EC273" i="27"/>
  <c r="MU274" i="27"/>
  <c r="CI273" i="27"/>
  <c r="DB273" i="27"/>
  <c r="DZ273" i="27"/>
  <c r="DP273" i="27"/>
  <c r="OD274" i="27"/>
  <c r="GU273" i="27" s="1"/>
  <c r="LR273" i="27" s="1"/>
  <c r="MA274" i="27"/>
  <c r="ER273" i="27" s="1"/>
  <c r="JO273" i="27" s="1"/>
  <c r="NF274" i="27"/>
  <c r="FW273" i="27" s="1"/>
  <c r="KT273" i="27" s="1"/>
  <c r="MJ274" i="27"/>
  <c r="FA273" i="27" s="1"/>
  <c r="JX273" i="27" s="1"/>
  <c r="MI274" i="27"/>
  <c r="EZ273" i="27" s="1"/>
  <c r="JW273" i="27" s="1"/>
  <c r="ND274" i="27"/>
  <c r="FU273" i="27" s="1"/>
  <c r="KR273" i="27" s="1"/>
  <c r="MQ274" i="27"/>
  <c r="CV273" i="27"/>
  <c r="CX273" i="27"/>
  <c r="DG273" i="27"/>
  <c r="NQ274" i="27"/>
  <c r="GH273" i="27" s="1"/>
  <c r="LE273" i="27" s="1"/>
  <c r="CM273" i="27"/>
  <c r="NC274" i="27"/>
  <c r="FT273" i="27" s="1"/>
  <c r="KQ273" i="27" s="1"/>
  <c r="CS273" i="27"/>
  <c r="DX273" i="27"/>
  <c r="BO274" i="27"/>
  <c r="EK273" i="27"/>
  <c r="CZ273" i="27"/>
  <c r="MP274" i="27"/>
  <c r="FG273" i="27" s="1"/>
  <c r="KD273" i="27" s="1"/>
  <c r="NU274" i="27"/>
  <c r="MY274" i="27"/>
  <c r="FP273" i="27" s="1"/>
  <c r="KM273" i="27" s="1"/>
  <c r="NV274" i="27"/>
  <c r="GM273" i="27" s="1"/>
  <c r="LJ273" i="27" s="1"/>
  <c r="EA273" i="27"/>
  <c r="DJ273" i="27"/>
  <c r="DD273" i="27"/>
  <c r="DF273" i="27"/>
  <c r="DQ273" i="27"/>
  <c r="NY274" i="27"/>
  <c r="GP273" i="27" s="1"/>
  <c r="LM273" i="27" s="1"/>
  <c r="CY273" i="27"/>
  <c r="NK274" i="27"/>
  <c r="GB273" i="27" s="1"/>
  <c r="KY273" i="27" s="1"/>
  <c r="DC273" i="27"/>
  <c r="MG274" i="27"/>
  <c r="EX273" i="27" s="1"/>
  <c r="JU273" i="27" s="1"/>
  <c r="CG273" i="27"/>
  <c r="ML274" i="27"/>
  <c r="FC273" i="27" s="1"/>
  <c r="JZ273" i="27" s="1"/>
  <c r="NE274" i="27"/>
  <c r="FV273" i="27" s="1"/>
  <c r="KS273" i="27" s="1"/>
  <c r="EH273" i="27"/>
  <c r="NN274" i="27"/>
  <c r="GE273" i="27" s="1"/>
  <c r="LB273" i="27" s="1"/>
  <c r="MO274" i="27"/>
  <c r="FF273" i="27" s="1"/>
  <c r="KC273" i="27" s="1"/>
  <c r="OG274" i="27"/>
  <c r="GX273" i="27" s="1"/>
  <c r="LU273" i="27" s="1"/>
  <c r="OB274" i="27"/>
  <c r="GS273" i="27" s="1"/>
  <c r="LP273" i="27" s="1"/>
  <c r="JH273" i="27"/>
  <c r="HP273" i="27"/>
  <c r="HN273" i="27"/>
  <c r="HH273" i="27"/>
  <c r="HL273" i="27"/>
  <c r="II273" i="27"/>
  <c r="IM273" i="27"/>
  <c r="IZ273" i="27"/>
  <c r="IL273" i="27"/>
  <c r="GJ273" i="27"/>
  <c r="LG273" i="27" s="1"/>
  <c r="GO273" i="27"/>
  <c r="LL273" i="27" s="1"/>
  <c r="GC273" i="27"/>
  <c r="KZ273" i="27" s="1"/>
  <c r="BQ274" i="27"/>
  <c r="GV273" i="27"/>
  <c r="LS273" i="27" s="1"/>
  <c r="FY273" i="27"/>
  <c r="KV273" i="27" s="1"/>
  <c r="BX274" i="27"/>
  <c r="BW274" i="27" s="1"/>
  <c r="BP274" i="27" s="1"/>
  <c r="EU273" i="27"/>
  <c r="JR273" i="27" s="1"/>
  <c r="FS273" i="27"/>
  <c r="KP273" i="27" s="1"/>
  <c r="BT274" i="27"/>
  <c r="EV273" i="27"/>
  <c r="JS273" i="27" s="1"/>
  <c r="GD273" i="27"/>
  <c r="LA273" i="27" s="1"/>
  <c r="EW273" i="27"/>
  <c r="JT273" i="27" s="1"/>
  <c r="FK273" i="27"/>
  <c r="KH273" i="27" s="1"/>
  <c r="FD273" i="27"/>
  <c r="KA273" i="27" s="1"/>
  <c r="GL273" i="27"/>
  <c r="LI273" i="27" s="1"/>
  <c r="FM273" i="27"/>
  <c r="KJ273" i="27" s="1"/>
  <c r="FR273" i="27"/>
  <c r="KO273" i="27" s="1"/>
  <c r="FH273" i="27"/>
  <c r="KE273" i="27" s="1"/>
  <c r="FL273" i="27"/>
  <c r="KI273" i="27" s="1"/>
  <c r="FI273" i="27"/>
  <c r="KF273" i="27" s="1"/>
  <c r="JQ70" i="27"/>
  <c r="JN34" i="27"/>
  <c r="HU35" i="27"/>
  <c r="JR34" i="27"/>
  <c r="HV71" i="27"/>
  <c r="JP71" i="27" s="1"/>
  <c r="JV34" i="27"/>
  <c r="JS70" i="27"/>
  <c r="JK373" i="27"/>
  <c r="HT373" i="27"/>
  <c r="HV373" i="27"/>
  <c r="JC373" i="27"/>
  <c r="JJ373" i="27"/>
  <c r="IM373" i="27"/>
  <c r="IJ373" i="27"/>
  <c r="HX373" i="27"/>
  <c r="HR373" i="27"/>
  <c r="CA375" i="27"/>
  <c r="BW375" i="27"/>
  <c r="BL376" i="27"/>
  <c r="CQ373" i="27"/>
  <c r="CY373" i="27"/>
  <c r="DG373" i="27"/>
  <c r="DO373" i="27"/>
  <c r="DW373" i="27"/>
  <c r="EE373" i="27"/>
  <c r="EM373" i="27"/>
  <c r="CN373" i="27"/>
  <c r="CV373" i="27"/>
  <c r="DD373" i="27"/>
  <c r="DL373" i="27"/>
  <c r="DT373" i="27"/>
  <c r="EB373" i="27"/>
  <c r="EJ373" i="27"/>
  <c r="CO373" i="27"/>
  <c r="CZ373" i="27"/>
  <c r="DJ373" i="27"/>
  <c r="DU373" i="27"/>
  <c r="EF373" i="27"/>
  <c r="EP373" i="27"/>
  <c r="CP373" i="27"/>
  <c r="DA373" i="27"/>
  <c r="DK373" i="27"/>
  <c r="DV373" i="27"/>
  <c r="EG373" i="27"/>
  <c r="EQ373" i="27"/>
  <c r="MG374" i="27"/>
  <c r="MO374" i="27"/>
  <c r="FF373" i="27" s="1"/>
  <c r="KC373" i="27" s="1"/>
  <c r="MW374" i="27"/>
  <c r="FN373" i="27" s="1"/>
  <c r="KK373" i="27" s="1"/>
  <c r="NE374" i="27"/>
  <c r="FV373" i="27" s="1"/>
  <c r="KS373" i="27" s="1"/>
  <c r="NM374" i="27"/>
  <c r="GD373" i="27" s="1"/>
  <c r="LA373" i="27" s="1"/>
  <c r="NU374" i="27"/>
  <c r="OC374" i="27"/>
  <c r="GT373" i="27" s="1"/>
  <c r="LQ373" i="27" s="1"/>
  <c r="CR373" i="27"/>
  <c r="DB373" i="27"/>
  <c r="DM373" i="27"/>
  <c r="DX373" i="27"/>
  <c r="EH373" i="27"/>
  <c r="MH374" i="27"/>
  <c r="EY373" i="27" s="1"/>
  <c r="JV373" i="27" s="1"/>
  <c r="MP374" i="27"/>
  <c r="FG373" i="27" s="1"/>
  <c r="KD373" i="27" s="1"/>
  <c r="MX374" i="27"/>
  <c r="FO373" i="27" s="1"/>
  <c r="KL373" i="27" s="1"/>
  <c r="NF374" i="27"/>
  <c r="FW373" i="27" s="1"/>
  <c r="KT373" i="27" s="1"/>
  <c r="NN374" i="27"/>
  <c r="GE373" i="27" s="1"/>
  <c r="LB373" i="27" s="1"/>
  <c r="NV374" i="27"/>
  <c r="GM373" i="27" s="1"/>
  <c r="LJ373" i="27" s="1"/>
  <c r="OD374" i="27"/>
  <c r="GU373" i="27" s="1"/>
  <c r="LR373" i="27" s="1"/>
  <c r="OL374" i="27"/>
  <c r="HC373" i="27" s="1"/>
  <c r="LZ373" i="27" s="1"/>
  <c r="CS373" i="27"/>
  <c r="DC373" i="27"/>
  <c r="DN373" i="27"/>
  <c r="DY373" i="27"/>
  <c r="EI373" i="27"/>
  <c r="MI374" i="27"/>
  <c r="MQ374" i="27"/>
  <c r="FH373" i="27" s="1"/>
  <c r="KE373" i="27" s="1"/>
  <c r="MY374" i="27"/>
  <c r="FP373" i="27" s="1"/>
  <c r="KM373" i="27" s="1"/>
  <c r="NG374" i="27"/>
  <c r="FX373" i="27" s="1"/>
  <c r="KU373" i="27" s="1"/>
  <c r="NO374" i="27"/>
  <c r="GF373" i="27" s="1"/>
  <c r="LC373" i="27" s="1"/>
  <c r="NW374" i="27"/>
  <c r="GN373" i="27" s="1"/>
  <c r="LK373" i="27" s="1"/>
  <c r="OE374" i="27"/>
  <c r="GV373" i="27" s="1"/>
  <c r="LS373" i="27" s="1"/>
  <c r="CJ373" i="27"/>
  <c r="CT373" i="27"/>
  <c r="DE373" i="27"/>
  <c r="DP373" i="27"/>
  <c r="DZ373" i="27"/>
  <c r="EK373" i="27"/>
  <c r="CM373" i="27"/>
  <c r="CX373" i="27"/>
  <c r="DI373" i="27"/>
  <c r="DS373" i="27"/>
  <c r="ED373" i="27"/>
  <c r="EO373" i="27"/>
  <c r="ME374" i="27"/>
  <c r="EV373" i="27" s="1"/>
  <c r="JS373" i="27" s="1"/>
  <c r="MM374" i="27"/>
  <c r="FD373" i="27" s="1"/>
  <c r="KA373" i="27" s="1"/>
  <c r="MU374" i="27"/>
  <c r="FL373" i="27" s="1"/>
  <c r="KI373" i="27" s="1"/>
  <c r="NC374" i="27"/>
  <c r="FT373" i="27" s="1"/>
  <c r="KQ373" i="27" s="1"/>
  <c r="NK374" i="27"/>
  <c r="GB373" i="27" s="1"/>
  <c r="KY373" i="27" s="1"/>
  <c r="NS374" i="27"/>
  <c r="GJ373" i="27" s="1"/>
  <c r="LG373" i="27" s="1"/>
  <c r="OA374" i="27"/>
  <c r="GR373" i="27" s="1"/>
  <c r="LO373" i="27" s="1"/>
  <c r="OI374" i="27"/>
  <c r="GZ373" i="27" s="1"/>
  <c r="LW373" i="27" s="1"/>
  <c r="CK373" i="27"/>
  <c r="EA373" i="27"/>
  <c r="MR374" i="27"/>
  <c r="FI373" i="27" s="1"/>
  <c r="KF373" i="27" s="1"/>
  <c r="NH374" i="27"/>
  <c r="FY373" i="27" s="1"/>
  <c r="KV373" i="27" s="1"/>
  <c r="NX374" i="27"/>
  <c r="GO373" i="27" s="1"/>
  <c r="LL373" i="27" s="1"/>
  <c r="OK374" i="27"/>
  <c r="HB373" i="27" s="1"/>
  <c r="LY373" i="27" s="1"/>
  <c r="CU373" i="27"/>
  <c r="EL373" i="27"/>
  <c r="MT374" i="27"/>
  <c r="FK373" i="27" s="1"/>
  <c r="KH373" i="27" s="1"/>
  <c r="NJ374" i="27"/>
  <c r="GA373" i="27" s="1"/>
  <c r="KX373" i="27" s="1"/>
  <c r="NZ374" i="27"/>
  <c r="GQ373" i="27" s="1"/>
  <c r="LN373" i="27" s="1"/>
  <c r="CW373" i="27"/>
  <c r="EN373" i="27"/>
  <c r="DF373" i="27"/>
  <c r="MJ374" i="27"/>
  <c r="FA373" i="27" s="1"/>
  <c r="JX373" i="27" s="1"/>
  <c r="MZ374" i="27"/>
  <c r="FQ373" i="27" s="1"/>
  <c r="KN373" i="27" s="1"/>
  <c r="NP374" i="27"/>
  <c r="GG373" i="27" s="1"/>
  <c r="LD373" i="27" s="1"/>
  <c r="OF374" i="27"/>
  <c r="GW373" i="27" s="1"/>
  <c r="LT373" i="27" s="1"/>
  <c r="DQ373" i="27"/>
  <c r="CL373" i="27"/>
  <c r="MS374" i="27"/>
  <c r="FJ373" i="27" s="1"/>
  <c r="KG373" i="27" s="1"/>
  <c r="NR374" i="27"/>
  <c r="GI373" i="27" s="1"/>
  <c r="LF373" i="27" s="1"/>
  <c r="DH373" i="27"/>
  <c r="MV374" i="27"/>
  <c r="FM373" i="27" s="1"/>
  <c r="KJ373" i="27" s="1"/>
  <c r="NT374" i="27"/>
  <c r="GK373" i="27" s="1"/>
  <c r="LH373" i="27" s="1"/>
  <c r="DR373" i="27"/>
  <c r="NA374" i="27"/>
  <c r="FR373" i="27" s="1"/>
  <c r="KO373" i="27" s="1"/>
  <c r="NY374" i="27"/>
  <c r="GP373" i="27" s="1"/>
  <c r="LM373" i="27" s="1"/>
  <c r="EC373" i="27"/>
  <c r="NB374" i="27"/>
  <c r="FS373" i="27" s="1"/>
  <c r="KP373" i="27" s="1"/>
  <c r="OB374" i="27"/>
  <c r="GS373" i="27" s="1"/>
  <c r="LP373" i="27" s="1"/>
  <c r="MF374" i="27"/>
  <c r="EW373" i="27" s="1"/>
  <c r="JT373" i="27" s="1"/>
  <c r="ND374" i="27"/>
  <c r="FU373" i="27" s="1"/>
  <c r="KR373" i="27" s="1"/>
  <c r="OG374" i="27"/>
  <c r="GX373" i="27" s="1"/>
  <c r="LU373" i="27" s="1"/>
  <c r="MN374" i="27"/>
  <c r="FE373" i="27" s="1"/>
  <c r="KB373" i="27" s="1"/>
  <c r="NQ374" i="27"/>
  <c r="GH373" i="27" s="1"/>
  <c r="LE373" i="27" s="1"/>
  <c r="NL374" i="27"/>
  <c r="GC373" i="27" s="1"/>
  <c r="KZ373" i="27" s="1"/>
  <c r="OH374" i="27"/>
  <c r="GY373" i="27" s="1"/>
  <c r="LV373" i="27" s="1"/>
  <c r="OJ374" i="27"/>
  <c r="HA373" i="27" s="1"/>
  <c r="LX373" i="27" s="1"/>
  <c r="MK374" i="27"/>
  <c r="FB373" i="27" s="1"/>
  <c r="JY373" i="27" s="1"/>
  <c r="NI374" i="27"/>
  <c r="FZ373" i="27" s="1"/>
  <c r="KW373" i="27" s="1"/>
  <c r="ML374" i="27"/>
  <c r="FC373" i="27" s="1"/>
  <c r="JZ373" i="27" s="1"/>
  <c r="IG373" i="27"/>
  <c r="IN373" i="27"/>
  <c r="HQ373" i="27"/>
  <c r="JG373" i="27"/>
  <c r="HO373" i="27"/>
  <c r="JN373" i="27"/>
  <c r="JA373" i="27"/>
  <c r="GL373" i="27"/>
  <c r="LI373" i="27" s="1"/>
  <c r="BV374" i="27"/>
  <c r="EX373" i="27"/>
  <c r="JU373" i="27" s="1"/>
  <c r="BY374" i="27"/>
  <c r="EZ373" i="27"/>
  <c r="JW373" i="27" s="1"/>
  <c r="CC374" i="27"/>
  <c r="CB374" i="27" s="1"/>
  <c r="IQ373" i="27"/>
  <c r="IF373" i="27"/>
  <c r="HW373" i="27"/>
  <c r="ID373" i="27"/>
  <c r="IV373" i="27"/>
  <c r="JF373" i="27"/>
  <c r="IS373" i="27"/>
  <c r="IZ373" i="27"/>
  <c r="HL373" i="27"/>
  <c r="HS373" i="27"/>
  <c r="IL373" i="27"/>
  <c r="JO373" i="27"/>
  <c r="IX373" i="27"/>
  <c r="IK373" i="27"/>
  <c r="HH373" i="27"/>
  <c r="IA373" i="27"/>
  <c r="JD373" i="27"/>
  <c r="IP373" i="27"/>
  <c r="IC373" i="27"/>
  <c r="JH373" i="27"/>
  <c r="HP373" i="27"/>
  <c r="JE373" i="27"/>
  <c r="IT373" i="27"/>
  <c r="IH373" i="27"/>
  <c r="HU373" i="27"/>
  <c r="HK373" i="27"/>
  <c r="IO373" i="27"/>
  <c r="JL373" i="27"/>
  <c r="JM373" i="27"/>
  <c r="IW373" i="27"/>
  <c r="IU373" i="27"/>
  <c r="II373" i="27"/>
  <c r="HZ373" i="27"/>
  <c r="HM373" i="27"/>
  <c r="IC35" i="27"/>
  <c r="BA36" i="27"/>
  <c r="HX35" i="27"/>
  <c r="JD35" i="27"/>
  <c r="IA71" i="27"/>
  <c r="JU71" i="27" s="1"/>
  <c r="IB71" i="27"/>
  <c r="JV71" i="27" s="1"/>
  <c r="JT34" i="27"/>
  <c r="JE35" i="27"/>
  <c r="JJ35" i="27"/>
  <c r="IA35" i="27"/>
  <c r="HU71" i="27"/>
  <c r="JO71" i="27" s="1"/>
  <c r="IB35" i="27"/>
  <c r="JV35" i="27" s="1"/>
  <c r="IC71" i="27"/>
  <c r="JW71" i="27" s="1"/>
  <c r="JQ34" i="27"/>
  <c r="HW71" i="27"/>
  <c r="JQ71" i="27" s="1"/>
  <c r="JH35" i="27"/>
  <c r="HW35" i="27"/>
  <c r="JE72" i="27"/>
  <c r="JC72" i="27"/>
  <c r="JG72" i="27"/>
  <c r="HX71" i="27"/>
  <c r="JR71" i="27" s="1"/>
  <c r="JG36" i="27"/>
  <c r="JF36" i="27"/>
  <c r="JE36" i="27"/>
  <c r="JD36" i="27"/>
  <c r="JC36" i="27"/>
  <c r="JJ36" i="27"/>
  <c r="JI36" i="27"/>
  <c r="JA36" i="27"/>
  <c r="JH36" i="27"/>
  <c r="JB36" i="27"/>
  <c r="BD38" i="27"/>
  <c r="HY71" i="27"/>
  <c r="JS71" i="27" s="1"/>
  <c r="BC37" i="27"/>
  <c r="BB37" i="27" s="1"/>
  <c r="BG37" i="27" s="1"/>
  <c r="BE37" i="27"/>
  <c r="HY35" i="27"/>
  <c r="JS35" i="27" s="1"/>
  <c r="HT71" i="27"/>
  <c r="JN71" i="27" s="1"/>
  <c r="HZ71" i="27"/>
  <c r="JT71" i="27" s="1"/>
  <c r="JC35" i="27"/>
  <c r="JP35" i="27" s="1"/>
  <c r="JB35" i="27"/>
  <c r="HT35" i="27"/>
  <c r="JN35" i="27" s="1"/>
  <c r="HZ35" i="27"/>
  <c r="JT35" i="27" s="1"/>
  <c r="HS305" i="27" l="1"/>
  <c r="ID305" i="27"/>
  <c r="IK305" i="27"/>
  <c r="JB305" i="27"/>
  <c r="HW305" i="27"/>
  <c r="HL305" i="27"/>
  <c r="IO305" i="27"/>
  <c r="IB305" i="27"/>
  <c r="IF305" i="27"/>
  <c r="IA305" i="27"/>
  <c r="HY305" i="27"/>
  <c r="IM305" i="27"/>
  <c r="JD305" i="27"/>
  <c r="IW305" i="27"/>
  <c r="JF305" i="27"/>
  <c r="HJ305" i="27"/>
  <c r="JH305" i="27"/>
  <c r="HT305" i="27"/>
  <c r="IN305" i="27"/>
  <c r="HG305" i="27"/>
  <c r="IU305" i="27"/>
  <c r="IH305" i="27"/>
  <c r="JC305" i="27"/>
  <c r="HQ305" i="27"/>
  <c r="JG305" i="27"/>
  <c r="IC305" i="27"/>
  <c r="HK305" i="27"/>
  <c r="II305" i="27"/>
  <c r="IP305" i="27"/>
  <c r="HH305" i="27"/>
  <c r="JA305" i="27"/>
  <c r="HZ305" i="27"/>
  <c r="HU305" i="27"/>
  <c r="IR305" i="27"/>
  <c r="IQ305" i="27"/>
  <c r="IX305" i="27"/>
  <c r="IL305" i="27"/>
  <c r="JE305" i="27"/>
  <c r="IZ305" i="27"/>
  <c r="IY305" i="27"/>
  <c r="IG305" i="27"/>
  <c r="HX305" i="27"/>
  <c r="IT305" i="27"/>
  <c r="HE305" i="27"/>
  <c r="JJ305" i="27"/>
  <c r="BD69" i="27"/>
  <c r="HO305" i="27"/>
  <c r="HN305" i="27"/>
  <c r="HM305" i="27"/>
  <c r="HD305" i="27"/>
  <c r="IE305" i="27"/>
  <c r="IS305" i="27"/>
  <c r="HF305" i="27"/>
  <c r="HR305" i="27"/>
  <c r="JI305" i="27"/>
  <c r="HC305" i="27"/>
  <c r="IJ305" i="27"/>
  <c r="IV305" i="27"/>
  <c r="HV305" i="27"/>
  <c r="HI305" i="27"/>
  <c r="HP305" i="27"/>
  <c r="BG67" i="27"/>
  <c r="BA67" i="27"/>
  <c r="BY405" i="27"/>
  <c r="BW406" i="27"/>
  <c r="CC405" i="27"/>
  <c r="BC68" i="27"/>
  <c r="BB68" i="27" s="1"/>
  <c r="BE68" i="27"/>
  <c r="GL305" i="27"/>
  <c r="LI305" i="27" s="1"/>
  <c r="EQ305" i="27"/>
  <c r="JN305" i="27" s="1"/>
  <c r="GJ305" i="27"/>
  <c r="LG305" i="27" s="1"/>
  <c r="GO305" i="27"/>
  <c r="LL305" i="27" s="1"/>
  <c r="GS305" i="27"/>
  <c r="LP305" i="27" s="1"/>
  <c r="GN305" i="27"/>
  <c r="LK305" i="27" s="1"/>
  <c r="FN305" i="27"/>
  <c r="KK305" i="27" s="1"/>
  <c r="GX305" i="27"/>
  <c r="LU305" i="27" s="1"/>
  <c r="FL305" i="27"/>
  <c r="KI305" i="27" s="1"/>
  <c r="FA305" i="27"/>
  <c r="JX305" i="27" s="1"/>
  <c r="FV305" i="27"/>
  <c r="KS305" i="27" s="1"/>
  <c r="FD305" i="27"/>
  <c r="KA305" i="27" s="1"/>
  <c r="EY305" i="27"/>
  <c r="JV305" i="27" s="1"/>
  <c r="EX305" i="27"/>
  <c r="JU305" i="27" s="1"/>
  <c r="FH305" i="27"/>
  <c r="KE305" i="27" s="1"/>
  <c r="ES305" i="27"/>
  <c r="JP305" i="27" s="1"/>
  <c r="EW305" i="27"/>
  <c r="JT305" i="27" s="1"/>
  <c r="FO305" i="27"/>
  <c r="KL305" i="27" s="1"/>
  <c r="GU305" i="27"/>
  <c r="LR305" i="27" s="1"/>
  <c r="FB305" i="27"/>
  <c r="JY305" i="27" s="1"/>
  <c r="GR305" i="27"/>
  <c r="LO305" i="27" s="1"/>
  <c r="EZ305" i="27"/>
  <c r="JW305" i="27" s="1"/>
  <c r="ER305" i="27"/>
  <c r="JO305" i="27" s="1"/>
  <c r="FK305" i="27"/>
  <c r="KH305" i="27" s="1"/>
  <c r="GK305" i="27"/>
  <c r="LH305" i="27" s="1"/>
  <c r="FP305" i="27"/>
  <c r="KM305" i="27" s="1"/>
  <c r="GG305" i="27"/>
  <c r="LD305" i="27" s="1"/>
  <c r="FJ305" i="27"/>
  <c r="KG305" i="27" s="1"/>
  <c r="GF305" i="27"/>
  <c r="LC305" i="27" s="1"/>
  <c r="FT305" i="27"/>
  <c r="KQ305" i="27" s="1"/>
  <c r="FU305" i="27"/>
  <c r="KR305" i="27" s="1"/>
  <c r="FI305" i="27"/>
  <c r="KF305" i="27" s="1"/>
  <c r="FR305" i="27"/>
  <c r="KO305" i="27" s="1"/>
  <c r="FC305" i="27"/>
  <c r="JZ305" i="27" s="1"/>
  <c r="FG305" i="27"/>
  <c r="KD305" i="27" s="1"/>
  <c r="FY305" i="27"/>
  <c r="KV305" i="27" s="1"/>
  <c r="EU305" i="27"/>
  <c r="JR305" i="27" s="1"/>
  <c r="FM305" i="27"/>
  <c r="KJ305" i="27" s="1"/>
  <c r="FF305" i="27"/>
  <c r="KC305" i="27" s="1"/>
  <c r="FW305" i="27"/>
  <c r="KT305" i="27" s="1"/>
  <c r="GP305" i="27"/>
  <c r="LM305" i="27" s="1"/>
  <c r="GM305" i="27"/>
  <c r="LJ305" i="27" s="1"/>
  <c r="BR307" i="27"/>
  <c r="FZ305" i="27"/>
  <c r="KW305" i="27" s="1"/>
  <c r="GQ305" i="27"/>
  <c r="LN305" i="27" s="1"/>
  <c r="GC305" i="27"/>
  <c r="KZ305" i="27" s="1"/>
  <c r="BX306" i="27"/>
  <c r="BW306" i="27" s="1"/>
  <c r="BP306" i="27" s="1"/>
  <c r="GB305" i="27"/>
  <c r="KY305" i="27" s="1"/>
  <c r="GE305" i="27"/>
  <c r="LB305" i="27" s="1"/>
  <c r="ET305" i="27"/>
  <c r="JQ305" i="27" s="1"/>
  <c r="GD305" i="27"/>
  <c r="LA305" i="27" s="1"/>
  <c r="FX305" i="27"/>
  <c r="KU305" i="27" s="1"/>
  <c r="FQ305" i="27"/>
  <c r="KN305" i="27" s="1"/>
  <c r="GI305" i="27"/>
  <c r="LF305" i="27" s="1"/>
  <c r="GA305" i="27"/>
  <c r="KX305" i="27" s="1"/>
  <c r="GT305" i="27"/>
  <c r="LQ305" i="27" s="1"/>
  <c r="EV305" i="27"/>
  <c r="JS305" i="27" s="1"/>
  <c r="BT306" i="27"/>
  <c r="FS305" i="27"/>
  <c r="KP305" i="27" s="1"/>
  <c r="GW305" i="27"/>
  <c r="LT305" i="27" s="1"/>
  <c r="GH305" i="27"/>
  <c r="LE305" i="27" s="1"/>
  <c r="GV305" i="27"/>
  <c r="LS305" i="27" s="1"/>
  <c r="FE305" i="27"/>
  <c r="KB305" i="27" s="1"/>
  <c r="HW274" i="27"/>
  <c r="JF274" i="27"/>
  <c r="JO35" i="27"/>
  <c r="P61" i="15"/>
  <c r="Q168" i="27"/>
  <c r="JR35" i="27"/>
  <c r="JW35" i="27"/>
  <c r="HK274" i="27"/>
  <c r="IO274" i="27"/>
  <c r="HE274" i="27"/>
  <c r="IB274" i="27"/>
  <c r="JI274" i="27"/>
  <c r="HV274" i="27"/>
  <c r="IH274" i="27"/>
  <c r="HT274" i="27"/>
  <c r="IN274" i="27"/>
  <c r="JA374" i="27"/>
  <c r="JL374" i="27"/>
  <c r="IG374" i="27"/>
  <c r="HJ374" i="27"/>
  <c r="HU374" i="27"/>
  <c r="JA274" i="27"/>
  <c r="IL274" i="27"/>
  <c r="IC274" i="27"/>
  <c r="HD274" i="27"/>
  <c r="JE274" i="27"/>
  <c r="JH274" i="27"/>
  <c r="HJ274" i="27"/>
  <c r="ID274" i="27"/>
  <c r="JJ374" i="27"/>
  <c r="JM374" i="27"/>
  <c r="HX274" i="27"/>
  <c r="IE274" i="27"/>
  <c r="IS274" i="27"/>
  <c r="JB274" i="27"/>
  <c r="HS274" i="27"/>
  <c r="HY274" i="27"/>
  <c r="HR274" i="27"/>
  <c r="II274" i="27"/>
  <c r="IZ274" i="27"/>
  <c r="IT274" i="27"/>
  <c r="HN274" i="27"/>
  <c r="HM274" i="27"/>
  <c r="HO274" i="27"/>
  <c r="IJ274" i="27"/>
  <c r="HH274" i="27"/>
  <c r="IR274" i="27"/>
  <c r="IA274" i="27"/>
  <c r="IY274" i="27"/>
  <c r="IV274" i="27"/>
  <c r="IX274" i="27"/>
  <c r="HL274" i="27"/>
  <c r="IP274" i="27"/>
  <c r="JG274" i="27"/>
  <c r="IM274" i="27"/>
  <c r="JQ35" i="27"/>
  <c r="HQ274" i="27"/>
  <c r="HZ274" i="27"/>
  <c r="IU274" i="27"/>
  <c r="IF274" i="27"/>
  <c r="HC274" i="27"/>
  <c r="IW274" i="27"/>
  <c r="BQ275" i="27"/>
  <c r="BX275" i="27"/>
  <c r="BW275" i="27" s="1"/>
  <c r="BP275" i="27" s="1"/>
  <c r="BT275" i="27"/>
  <c r="HG274" i="27"/>
  <c r="HI274" i="27"/>
  <c r="IK274" i="27"/>
  <c r="JC274" i="27"/>
  <c r="EL274" i="27"/>
  <c r="OF275" i="27"/>
  <c r="GW274" i="27" s="1"/>
  <c r="LT274" i="27" s="1"/>
  <c r="MD275" i="27"/>
  <c r="EU274" i="27" s="1"/>
  <c r="JR274" i="27" s="1"/>
  <c r="CY274" i="27"/>
  <c r="DW274" i="27"/>
  <c r="CG274" i="27"/>
  <c r="DE274" i="27"/>
  <c r="MM275" i="27"/>
  <c r="FD274" i="27" s="1"/>
  <c r="KA274" i="27" s="1"/>
  <c r="MO275" i="27"/>
  <c r="FF274" i="27" s="1"/>
  <c r="KC274" i="27" s="1"/>
  <c r="EG274" i="27"/>
  <c r="MG275" i="27"/>
  <c r="EX274" i="27" s="1"/>
  <c r="JU274" i="27" s="1"/>
  <c r="DR274" i="27"/>
  <c r="MQ275" i="27"/>
  <c r="FH274" i="27" s="1"/>
  <c r="KE274" i="27" s="1"/>
  <c r="MY275" i="27"/>
  <c r="FP274" i="27" s="1"/>
  <c r="KM274" i="27" s="1"/>
  <c r="NN275" i="27"/>
  <c r="GE274" i="27" s="1"/>
  <c r="LB274" i="27" s="1"/>
  <c r="OG275" i="27"/>
  <c r="GX274" i="27" s="1"/>
  <c r="LU274" i="27" s="1"/>
  <c r="CH274" i="27"/>
  <c r="MB275" i="27"/>
  <c r="ES274" i="27" s="1"/>
  <c r="JP274" i="27" s="1"/>
  <c r="CJ274" i="27"/>
  <c r="ML275" i="27"/>
  <c r="FC274" i="27" s="1"/>
  <c r="JZ274" i="27" s="1"/>
  <c r="DJ274" i="27"/>
  <c r="EH274" i="27"/>
  <c r="CS274" i="27"/>
  <c r="DQ274" i="27"/>
  <c r="IO275" i="27" s="1"/>
  <c r="MW275" i="27"/>
  <c r="FN274" i="27" s="1"/>
  <c r="KK274" i="27" s="1"/>
  <c r="ND275" i="27"/>
  <c r="FU274" i="27" s="1"/>
  <c r="KR274" i="27" s="1"/>
  <c r="ME275" i="27"/>
  <c r="EV274" i="27" s="1"/>
  <c r="JS274" i="27" s="1"/>
  <c r="MU275" i="27"/>
  <c r="FL274" i="27" s="1"/>
  <c r="KI274" i="27" s="1"/>
  <c r="CV274" i="27"/>
  <c r="NT275" i="27"/>
  <c r="GK274" i="27" s="1"/>
  <c r="LH274" i="27" s="1"/>
  <c r="OB275" i="27"/>
  <c r="GS274" i="27" s="1"/>
  <c r="LP274" i="27" s="1"/>
  <c r="MI275" i="27"/>
  <c r="EZ274" i="27" s="1"/>
  <c r="JW274" i="27" s="1"/>
  <c r="DL274" i="27"/>
  <c r="CP274" i="27"/>
  <c r="MJ275" i="27"/>
  <c r="FA274" i="27" s="1"/>
  <c r="JX274" i="27" s="1"/>
  <c r="CR274" i="27"/>
  <c r="MT275" i="27"/>
  <c r="FK274" i="27" s="1"/>
  <c r="KH274" i="27" s="1"/>
  <c r="DT274" i="27"/>
  <c r="MF275" i="27"/>
  <c r="EW274" i="27" s="1"/>
  <c r="JT274" i="27" s="1"/>
  <c r="DC274" i="27"/>
  <c r="IA275" i="27" s="1"/>
  <c r="CM274" i="27"/>
  <c r="NG275" i="27"/>
  <c r="FX274" i="27" s="1"/>
  <c r="KU274" i="27" s="1"/>
  <c r="NQ275" i="27"/>
  <c r="GH274" i="27" s="1"/>
  <c r="LE274" i="27" s="1"/>
  <c r="MS275" i="27"/>
  <c r="FJ274" i="27" s="1"/>
  <c r="KG274" i="27" s="1"/>
  <c r="NI275" i="27"/>
  <c r="FZ274" i="27" s="1"/>
  <c r="KW274" i="27" s="1"/>
  <c r="DZ274" i="27"/>
  <c r="CT274" i="27"/>
  <c r="MC275" i="27"/>
  <c r="ET274" i="27" s="1"/>
  <c r="JQ274" i="27" s="1"/>
  <c r="NM275" i="27"/>
  <c r="GD274" i="27" s="1"/>
  <c r="LA274" i="27" s="1"/>
  <c r="EF274" i="27"/>
  <c r="LZ275" i="27"/>
  <c r="EQ274" i="27" s="1"/>
  <c r="JN274" i="27" s="1"/>
  <c r="MK275" i="27"/>
  <c r="FB274" i="27" s="1"/>
  <c r="JY274" i="27" s="1"/>
  <c r="CX274" i="27"/>
  <c r="MR275" i="27"/>
  <c r="FI274" i="27" s="1"/>
  <c r="KF274" i="27" s="1"/>
  <c r="CZ274" i="27"/>
  <c r="NB275" i="27"/>
  <c r="FS274" i="27" s="1"/>
  <c r="KP274" i="27" s="1"/>
  <c r="EE274" i="27"/>
  <c r="MP275" i="27"/>
  <c r="FG274" i="27" s="1"/>
  <c r="KD274" i="27" s="1"/>
  <c r="DM274" i="27"/>
  <c r="CW274" i="27"/>
  <c r="NS275" i="27"/>
  <c r="GJ274" i="27" s="1"/>
  <c r="LG274" i="27" s="1"/>
  <c r="OE275" i="27"/>
  <c r="GV274" i="27" s="1"/>
  <c r="LS274" i="27" s="1"/>
  <c r="NF275" i="27"/>
  <c r="FW274" i="27" s="1"/>
  <c r="KT274" i="27" s="1"/>
  <c r="NW275" i="27"/>
  <c r="GN274" i="27" s="1"/>
  <c r="LK274" i="27" s="1"/>
  <c r="MV275" i="27"/>
  <c r="FM274" i="27" s="1"/>
  <c r="KJ274" i="27" s="1"/>
  <c r="NE275" i="27"/>
  <c r="FV274" i="27" s="1"/>
  <c r="KS274" i="27" s="1"/>
  <c r="ED274" i="27"/>
  <c r="MA275" i="27"/>
  <c r="ER274" i="27" s="1"/>
  <c r="JO274" i="27" s="1"/>
  <c r="EJ274" i="27"/>
  <c r="OD275" i="27"/>
  <c r="GU274" i="27" s="1"/>
  <c r="LR274" i="27" s="1"/>
  <c r="DF274" i="27"/>
  <c r="ID275" i="27" s="1"/>
  <c r="MZ275" i="27"/>
  <c r="FQ274" i="27" s="1"/>
  <c r="KN274" i="27" s="1"/>
  <c r="DH274" i="27"/>
  <c r="NJ275" i="27"/>
  <c r="GA274" i="27" s="1"/>
  <c r="KX274" i="27" s="1"/>
  <c r="CF274" i="27"/>
  <c r="NA275" i="27"/>
  <c r="FR274" i="27" s="1"/>
  <c r="KO274" i="27" s="1"/>
  <c r="DY274" i="27"/>
  <c r="DI274" i="27"/>
  <c r="OC275" i="27"/>
  <c r="GT274" i="27" s="1"/>
  <c r="LQ274" i="27" s="1"/>
  <c r="DD274" i="27"/>
  <c r="NU275" i="27"/>
  <c r="GL274" i="27" s="1"/>
  <c r="LI274" i="27" s="1"/>
  <c r="CL274" i="27"/>
  <c r="MN275" i="27"/>
  <c r="FE274" i="27" s="1"/>
  <c r="KB274" i="27" s="1"/>
  <c r="NY275" i="27"/>
  <c r="GP274" i="27" s="1"/>
  <c r="LM274" i="27" s="1"/>
  <c r="MH275" i="27"/>
  <c r="EY274" i="27" s="1"/>
  <c r="JV274" i="27" s="1"/>
  <c r="CU274" i="27"/>
  <c r="OA275" i="27"/>
  <c r="GR274" i="27" s="1"/>
  <c r="LO274" i="27" s="1"/>
  <c r="DN274" i="27"/>
  <c r="NH275" i="27"/>
  <c r="FY274" i="27" s="1"/>
  <c r="KV274" i="27" s="1"/>
  <c r="DP274" i="27"/>
  <c r="NR275" i="27"/>
  <c r="GI274" i="27" s="1"/>
  <c r="LF274" i="27" s="1"/>
  <c r="CQ274" i="27"/>
  <c r="NL275" i="27"/>
  <c r="GC274" i="27" s="1"/>
  <c r="KZ274" i="27" s="1"/>
  <c r="EI274" i="27"/>
  <c r="DS274" i="27"/>
  <c r="IQ275" i="27" s="1"/>
  <c r="DA274" i="27"/>
  <c r="EB274" i="27"/>
  <c r="CI274" i="27"/>
  <c r="DO274" i="27"/>
  <c r="NC275" i="27"/>
  <c r="FT274" i="27" s="1"/>
  <c r="KQ274" i="27" s="1"/>
  <c r="DU274" i="27"/>
  <c r="NK275" i="27"/>
  <c r="GB274" i="27" s="1"/>
  <c r="KY274" i="27" s="1"/>
  <c r="CN274" i="27"/>
  <c r="HL275" i="27" s="1"/>
  <c r="CO274" i="27"/>
  <c r="DV274" i="27"/>
  <c r="NP275" i="27"/>
  <c r="GG274" i="27" s="1"/>
  <c r="LD274" i="27" s="1"/>
  <c r="DX274" i="27"/>
  <c r="NZ275" i="27"/>
  <c r="GQ274" i="27" s="1"/>
  <c r="LN274" i="27" s="1"/>
  <c r="DB274" i="27"/>
  <c r="NV275" i="27"/>
  <c r="GM274" i="27" s="1"/>
  <c r="LJ274" i="27" s="1"/>
  <c r="CK274" i="27"/>
  <c r="HI275" i="27" s="1"/>
  <c r="EC274" i="27"/>
  <c r="EA274" i="27"/>
  <c r="CE274" i="27"/>
  <c r="DK274" i="27"/>
  <c r="EK274" i="27"/>
  <c r="NO275" i="27"/>
  <c r="GF274" i="27" s="1"/>
  <c r="LC274" i="27" s="1"/>
  <c r="MX275" i="27"/>
  <c r="FO274" i="27" s="1"/>
  <c r="KL274" i="27" s="1"/>
  <c r="BO275" i="27"/>
  <c r="NX275" i="27"/>
  <c r="GO274" i="27" s="1"/>
  <c r="LL274" i="27" s="1"/>
  <c r="DG274" i="27"/>
  <c r="IG274" i="27"/>
  <c r="HP274" i="27"/>
  <c r="HF274" i="27"/>
  <c r="JJ274" i="27"/>
  <c r="JD274" i="27"/>
  <c r="HU274" i="27"/>
  <c r="IQ274" i="27"/>
  <c r="BV276" i="27"/>
  <c r="BG277" i="27"/>
  <c r="BR276" i="27"/>
  <c r="ID374" i="27"/>
  <c r="IQ374" i="27"/>
  <c r="HR374" i="27"/>
  <c r="IK374" i="27"/>
  <c r="JN374" i="27"/>
  <c r="IR374" i="27"/>
  <c r="IM374" i="27"/>
  <c r="HH374" i="27"/>
  <c r="JG374" i="27"/>
  <c r="HZ374" i="27"/>
  <c r="JD374" i="27"/>
  <c r="IJ374" i="27"/>
  <c r="IE374" i="27"/>
  <c r="HV374" i="27"/>
  <c r="IW374" i="27"/>
  <c r="HP374" i="27"/>
  <c r="JO374" i="27"/>
  <c r="IS374" i="27"/>
  <c r="IB374" i="27"/>
  <c r="HW374" i="27"/>
  <c r="IO374" i="27"/>
  <c r="HK374" i="27"/>
  <c r="IL374" i="27"/>
  <c r="JE374" i="27"/>
  <c r="IH374" i="27"/>
  <c r="HT374" i="27"/>
  <c r="HO374" i="27"/>
  <c r="IP374" i="27"/>
  <c r="IY374" i="27"/>
  <c r="JI374" i="27"/>
  <c r="IA374" i="27"/>
  <c r="IT374" i="27"/>
  <c r="HX374" i="27"/>
  <c r="HL374" i="27"/>
  <c r="BW376" i="27"/>
  <c r="CA376" i="27"/>
  <c r="BL377" i="27"/>
  <c r="HI374" i="27"/>
  <c r="IX374" i="27"/>
  <c r="HQ374" i="27"/>
  <c r="II374" i="27"/>
  <c r="HM374" i="27"/>
  <c r="JK374" i="27"/>
  <c r="BV375" i="27"/>
  <c r="BY375" i="27"/>
  <c r="CC375" i="27"/>
  <c r="CB375" i="27" s="1"/>
  <c r="IN374" i="27"/>
  <c r="JF374" i="27"/>
  <c r="HY374" i="27"/>
  <c r="JH374" i="27"/>
  <c r="JC374" i="27"/>
  <c r="CL374" i="27"/>
  <c r="CT374" i="27"/>
  <c r="DB374" i="27"/>
  <c r="DJ374" i="27"/>
  <c r="DR374" i="27"/>
  <c r="DZ374" i="27"/>
  <c r="EH374" i="27"/>
  <c r="EP374" i="27"/>
  <c r="CM374" i="27"/>
  <c r="CU374" i="27"/>
  <c r="DC374" i="27"/>
  <c r="DK374" i="27"/>
  <c r="DS374" i="27"/>
  <c r="EA374" i="27"/>
  <c r="EI374" i="27"/>
  <c r="EQ374" i="27"/>
  <c r="MJ375" i="27"/>
  <c r="FA374" i="27" s="1"/>
  <c r="JX374" i="27" s="1"/>
  <c r="MR375" i="27"/>
  <c r="FI374" i="27" s="1"/>
  <c r="KF374" i="27" s="1"/>
  <c r="MZ375" i="27"/>
  <c r="FQ374" i="27" s="1"/>
  <c r="KN374" i="27" s="1"/>
  <c r="NH375" i="27"/>
  <c r="FY374" i="27" s="1"/>
  <c r="KV374" i="27" s="1"/>
  <c r="NP375" i="27"/>
  <c r="GG374" i="27" s="1"/>
  <c r="LD374" i="27" s="1"/>
  <c r="NX375" i="27"/>
  <c r="GO374" i="27" s="1"/>
  <c r="LL374" i="27" s="1"/>
  <c r="OF375" i="27"/>
  <c r="GW374" i="27" s="1"/>
  <c r="LT374" i="27" s="1"/>
  <c r="CN374" i="27"/>
  <c r="CV374" i="27"/>
  <c r="DD374" i="27"/>
  <c r="IB375" i="27" s="1"/>
  <c r="DL374" i="27"/>
  <c r="DT374" i="27"/>
  <c r="EB374" i="27"/>
  <c r="EJ374" i="27"/>
  <c r="CJ374" i="27"/>
  <c r="CR374" i="27"/>
  <c r="CZ374" i="27"/>
  <c r="DH374" i="27"/>
  <c r="IF375" i="27" s="1"/>
  <c r="DP374" i="27"/>
  <c r="DX374" i="27"/>
  <c r="EF374" i="27"/>
  <c r="EN374" i="27"/>
  <c r="MG375" i="27"/>
  <c r="EX374" i="27" s="1"/>
  <c r="JU374" i="27" s="1"/>
  <c r="MO375" i="27"/>
  <c r="FF374" i="27" s="1"/>
  <c r="KC374" i="27" s="1"/>
  <c r="MW375" i="27"/>
  <c r="FN374" i="27" s="1"/>
  <c r="KK374" i="27" s="1"/>
  <c r="NE375" i="27"/>
  <c r="FV374" i="27" s="1"/>
  <c r="KS374" i="27" s="1"/>
  <c r="NM375" i="27"/>
  <c r="GD374" i="27" s="1"/>
  <c r="LA374" i="27" s="1"/>
  <c r="NU375" i="27"/>
  <c r="GL374" i="27" s="1"/>
  <c r="LI374" i="27" s="1"/>
  <c r="OC375" i="27"/>
  <c r="GT374" i="27" s="1"/>
  <c r="LQ374" i="27" s="1"/>
  <c r="OK375" i="27"/>
  <c r="HB374" i="27" s="1"/>
  <c r="LY374" i="27" s="1"/>
  <c r="CW374" i="27"/>
  <c r="DM374" i="27"/>
  <c r="EC374" i="27"/>
  <c r="ML375" i="27"/>
  <c r="FC374" i="27" s="1"/>
  <c r="JZ374" i="27" s="1"/>
  <c r="MV375" i="27"/>
  <c r="FM374" i="27" s="1"/>
  <c r="KJ374" i="27" s="1"/>
  <c r="NG375" i="27"/>
  <c r="FX374" i="27" s="1"/>
  <c r="KU374" i="27" s="1"/>
  <c r="NR375" i="27"/>
  <c r="GI374" i="27" s="1"/>
  <c r="LF374" i="27" s="1"/>
  <c r="OB375" i="27"/>
  <c r="GS374" i="27" s="1"/>
  <c r="LP374" i="27" s="1"/>
  <c r="CY374" i="27"/>
  <c r="DO374" i="27"/>
  <c r="EE374" i="27"/>
  <c r="CK374" i="27"/>
  <c r="HI375" i="27" s="1"/>
  <c r="DA374" i="27"/>
  <c r="DQ374" i="27"/>
  <c r="EG374" i="27"/>
  <c r="CO374" i="27"/>
  <c r="DE374" i="27"/>
  <c r="DU374" i="27"/>
  <c r="EK374" i="27"/>
  <c r="MF375" i="27"/>
  <c r="EW374" i="27" s="1"/>
  <c r="JT374" i="27" s="1"/>
  <c r="MQ375" i="27"/>
  <c r="FH374" i="27" s="1"/>
  <c r="KE374" i="27" s="1"/>
  <c r="NB375" i="27"/>
  <c r="FS374" i="27" s="1"/>
  <c r="KP374" i="27" s="1"/>
  <c r="NL375" i="27"/>
  <c r="GC374" i="27" s="1"/>
  <c r="KZ374" i="27" s="1"/>
  <c r="NW375" i="27"/>
  <c r="GN374" i="27" s="1"/>
  <c r="LK374" i="27" s="1"/>
  <c r="OH375" i="27"/>
  <c r="GY374" i="27" s="1"/>
  <c r="LV374" i="27" s="1"/>
  <c r="CQ374" i="27"/>
  <c r="DG374" i="27"/>
  <c r="DW374" i="27"/>
  <c r="IU375" i="27" s="1"/>
  <c r="EM374" i="27"/>
  <c r="DI374" i="27"/>
  <c r="MK375" i="27"/>
  <c r="FB374" i="27" s="1"/>
  <c r="JY374" i="27" s="1"/>
  <c r="MY375" i="27"/>
  <c r="FP374" i="27" s="1"/>
  <c r="KM374" i="27" s="1"/>
  <c r="NN375" i="27"/>
  <c r="GE374" i="27" s="1"/>
  <c r="LB374" i="27" s="1"/>
  <c r="OA375" i="27"/>
  <c r="GR374" i="27" s="1"/>
  <c r="LO374" i="27" s="1"/>
  <c r="DN374" i="27"/>
  <c r="MM375" i="27"/>
  <c r="FD374" i="27" s="1"/>
  <c r="KA374" i="27" s="1"/>
  <c r="NA375" i="27"/>
  <c r="FR374" i="27" s="1"/>
  <c r="KO374" i="27" s="1"/>
  <c r="NO375" i="27"/>
  <c r="GF374" i="27" s="1"/>
  <c r="LC374" i="27" s="1"/>
  <c r="OD375" i="27"/>
  <c r="GU374" i="27" s="1"/>
  <c r="LR374" i="27" s="1"/>
  <c r="DV374" i="27"/>
  <c r="MN375" i="27"/>
  <c r="FE374" i="27" s="1"/>
  <c r="KB374" i="27" s="1"/>
  <c r="NC375" i="27"/>
  <c r="FT374" i="27" s="1"/>
  <c r="KQ374" i="27" s="1"/>
  <c r="NQ375" i="27"/>
  <c r="GH374" i="27" s="1"/>
  <c r="LE374" i="27" s="1"/>
  <c r="OE375" i="27"/>
  <c r="GV374" i="27" s="1"/>
  <c r="LS374" i="27" s="1"/>
  <c r="DY374" i="27"/>
  <c r="MP375" i="27"/>
  <c r="FG374" i="27" s="1"/>
  <c r="KD374" i="27" s="1"/>
  <c r="ND375" i="27"/>
  <c r="FU374" i="27" s="1"/>
  <c r="KR374" i="27" s="1"/>
  <c r="NS375" i="27"/>
  <c r="GJ374" i="27" s="1"/>
  <c r="LG374" i="27" s="1"/>
  <c r="OG375" i="27"/>
  <c r="GX374" i="27" s="1"/>
  <c r="LU374" i="27" s="1"/>
  <c r="CP374" i="27"/>
  <c r="ED374" i="27"/>
  <c r="MS375" i="27"/>
  <c r="FJ374" i="27" s="1"/>
  <c r="KG374" i="27" s="1"/>
  <c r="NF375" i="27"/>
  <c r="FW374" i="27" s="1"/>
  <c r="KT374" i="27" s="1"/>
  <c r="NT375" i="27"/>
  <c r="GK374" i="27" s="1"/>
  <c r="LH374" i="27" s="1"/>
  <c r="OI375" i="27"/>
  <c r="GZ374" i="27" s="1"/>
  <c r="LW374" i="27" s="1"/>
  <c r="DF374" i="27"/>
  <c r="MI375" i="27"/>
  <c r="EZ374" i="27" s="1"/>
  <c r="JW374" i="27" s="1"/>
  <c r="MX375" i="27"/>
  <c r="FO374" i="27" s="1"/>
  <c r="KL374" i="27" s="1"/>
  <c r="NK375" i="27"/>
  <c r="GB374" i="27" s="1"/>
  <c r="KY374" i="27" s="1"/>
  <c r="NZ375" i="27"/>
  <c r="GQ374" i="27" s="1"/>
  <c r="LN374" i="27" s="1"/>
  <c r="ME375" i="27"/>
  <c r="EV374" i="27" s="1"/>
  <c r="JS374" i="27" s="1"/>
  <c r="OJ375" i="27"/>
  <c r="HA374" i="27" s="1"/>
  <c r="LX374" i="27" s="1"/>
  <c r="CS374" i="27"/>
  <c r="MH375" i="27"/>
  <c r="EY374" i="27" s="1"/>
  <c r="JV374" i="27" s="1"/>
  <c r="OL375" i="27"/>
  <c r="HC374" i="27" s="1"/>
  <c r="LZ374" i="27" s="1"/>
  <c r="CX374" i="27"/>
  <c r="MT375" i="27"/>
  <c r="FK374" i="27" s="1"/>
  <c r="KH374" i="27" s="1"/>
  <c r="EL374" i="27"/>
  <c r="JJ375" i="27" s="1"/>
  <c r="MU375" i="27"/>
  <c r="FL374" i="27" s="1"/>
  <c r="KI374" i="27" s="1"/>
  <c r="EO374" i="27"/>
  <c r="NI375" i="27"/>
  <c r="FZ374" i="27" s="1"/>
  <c r="KW374" i="27" s="1"/>
  <c r="NJ375" i="27"/>
  <c r="GA374" i="27" s="1"/>
  <c r="KX374" i="27" s="1"/>
  <c r="NY375" i="27"/>
  <c r="GP374" i="27" s="1"/>
  <c r="LM374" i="27" s="1"/>
  <c r="NV375" i="27"/>
  <c r="GM374" i="27" s="1"/>
  <c r="LJ374" i="27" s="1"/>
  <c r="IF374" i="27"/>
  <c r="HS374" i="27"/>
  <c r="JB374" i="27"/>
  <c r="IC374" i="27"/>
  <c r="IV374" i="27"/>
  <c r="HN374" i="27"/>
  <c r="IZ374" i="27"/>
  <c r="IU374" i="27"/>
  <c r="JH72" i="27"/>
  <c r="JF72" i="27"/>
  <c r="JA72" i="27"/>
  <c r="IB72" i="27"/>
  <c r="JB72" i="27"/>
  <c r="HU72" i="27"/>
  <c r="JJ72" i="27"/>
  <c r="HW72" i="27"/>
  <c r="BA37" i="27"/>
  <c r="HT72" i="27"/>
  <c r="HT36" i="27"/>
  <c r="JN36" i="27" s="1"/>
  <c r="IB36" i="27"/>
  <c r="JV36" i="27" s="1"/>
  <c r="BE38" i="27"/>
  <c r="BC38" i="27"/>
  <c r="BB38" i="27" s="1"/>
  <c r="JU35" i="27"/>
  <c r="HU36" i="27"/>
  <c r="JO36" i="27" s="1"/>
  <c r="JD72" i="27"/>
  <c r="IC72" i="27"/>
  <c r="IC36" i="27"/>
  <c r="JW36" i="27" s="1"/>
  <c r="HX72" i="27"/>
  <c r="JR72" i="27" s="1"/>
  <c r="HV72" i="27"/>
  <c r="JP72" i="27" s="1"/>
  <c r="HV36" i="27"/>
  <c r="JP36" i="27" s="1"/>
  <c r="HY72" i="27"/>
  <c r="JD37" i="27"/>
  <c r="JC37" i="27"/>
  <c r="JJ37" i="27"/>
  <c r="JB37" i="27"/>
  <c r="JI37" i="27"/>
  <c r="JA37" i="27"/>
  <c r="JH37" i="27"/>
  <c r="JG37" i="27"/>
  <c r="JF37" i="27"/>
  <c r="JE37" i="27"/>
  <c r="BD39" i="27"/>
  <c r="HY36" i="27"/>
  <c r="JS36" i="27" s="1"/>
  <c r="HW36" i="27"/>
  <c r="JQ36" i="27" s="1"/>
  <c r="HZ72" i="27"/>
  <c r="JT72" i="27" s="1"/>
  <c r="HZ36" i="27"/>
  <c r="JT36" i="27" s="1"/>
  <c r="HX36" i="27"/>
  <c r="JR36" i="27" s="1"/>
  <c r="JC73" i="27"/>
  <c r="JB73" i="27"/>
  <c r="JI73" i="27"/>
  <c r="JA73" i="27"/>
  <c r="JH73" i="27"/>
  <c r="JG73" i="27"/>
  <c r="JF73" i="27"/>
  <c r="JE73" i="27"/>
  <c r="JI72" i="27"/>
  <c r="IA72" i="27"/>
  <c r="IA36" i="27"/>
  <c r="JU36" i="27" s="1"/>
  <c r="GW306" i="27" l="1"/>
  <c r="LT306" i="27" s="1"/>
  <c r="GD306" i="27"/>
  <c r="LA306" i="27" s="1"/>
  <c r="ES306" i="27"/>
  <c r="JP306" i="27" s="1"/>
  <c r="GC306" i="27"/>
  <c r="KZ306" i="27" s="1"/>
  <c r="FU306" i="27"/>
  <c r="KR306" i="27" s="1"/>
  <c r="GB306" i="27"/>
  <c r="KY306" i="27" s="1"/>
  <c r="FN306" i="27"/>
  <c r="KK306" i="27" s="1"/>
  <c r="GA306" i="27"/>
  <c r="KX306" i="27" s="1"/>
  <c r="FF306" i="27"/>
  <c r="KC306" i="27" s="1"/>
  <c r="FP306" i="27"/>
  <c r="KM306" i="27" s="1"/>
  <c r="FD306" i="27"/>
  <c r="KA306" i="27" s="1"/>
  <c r="FZ306" i="27"/>
  <c r="KW306" i="27" s="1"/>
  <c r="FM306" i="27"/>
  <c r="KJ306" i="27" s="1"/>
  <c r="GQ306" i="27"/>
  <c r="LN306" i="27" s="1"/>
  <c r="FB306" i="27"/>
  <c r="JY306" i="27" s="1"/>
  <c r="BR308" i="27"/>
  <c r="EY306" i="27"/>
  <c r="JV306" i="27" s="1"/>
  <c r="GN306" i="27"/>
  <c r="LK306" i="27" s="1"/>
  <c r="BT307" i="27"/>
  <c r="GM306" i="27"/>
  <c r="LJ306" i="27" s="1"/>
  <c r="FA306" i="27"/>
  <c r="JX306" i="27" s="1"/>
  <c r="GL306" i="27"/>
  <c r="LI306" i="27" s="1"/>
  <c r="GO306" i="27"/>
  <c r="LL306" i="27" s="1"/>
  <c r="GK306" i="27"/>
  <c r="LH306" i="27" s="1"/>
  <c r="FW306" i="27"/>
  <c r="KT306" i="27" s="1"/>
  <c r="GJ306" i="27"/>
  <c r="LG306" i="27" s="1"/>
  <c r="FO306" i="27"/>
  <c r="KL306" i="27" s="1"/>
  <c r="GS306" i="27"/>
  <c r="LP306" i="27" s="1"/>
  <c r="FX306" i="27"/>
  <c r="KU306" i="27" s="1"/>
  <c r="GG306" i="27"/>
  <c r="LD306" i="27" s="1"/>
  <c r="FL306" i="27"/>
  <c r="KI306" i="27" s="1"/>
  <c r="EZ306" i="27"/>
  <c r="JW306" i="27" s="1"/>
  <c r="FJ306" i="27"/>
  <c r="KG306" i="27" s="1"/>
  <c r="EV306" i="27"/>
  <c r="JS306" i="27" s="1"/>
  <c r="FH306" i="27"/>
  <c r="KE306" i="27" s="1"/>
  <c r="GX306" i="27"/>
  <c r="LU306" i="27" s="1"/>
  <c r="EX306" i="27"/>
  <c r="JU306" i="27" s="1"/>
  <c r="GV306" i="27"/>
  <c r="LS306" i="27" s="1"/>
  <c r="FI306" i="27"/>
  <c r="KF306" i="27" s="1"/>
  <c r="GU306" i="27"/>
  <c r="LR306" i="27" s="1"/>
  <c r="FK306" i="27"/>
  <c r="KH306" i="27" s="1"/>
  <c r="GT306" i="27"/>
  <c r="LQ306" i="27" s="1"/>
  <c r="GP306" i="27"/>
  <c r="LM306" i="27" s="1"/>
  <c r="ER306" i="27"/>
  <c r="JO306" i="27" s="1"/>
  <c r="GF306" i="27"/>
  <c r="LC306" i="27" s="1"/>
  <c r="GI306" i="27"/>
  <c r="LF306" i="27" s="1"/>
  <c r="FV306" i="27"/>
  <c r="KS306" i="27" s="1"/>
  <c r="BX307" i="27"/>
  <c r="BW307" i="27" s="1"/>
  <c r="BP307" i="27" s="1"/>
  <c r="FT306" i="27"/>
  <c r="KQ306" i="27" s="1"/>
  <c r="GE306" i="27"/>
  <c r="LB306" i="27" s="1"/>
  <c r="FS306" i="27"/>
  <c r="KP306" i="27" s="1"/>
  <c r="FE306" i="27"/>
  <c r="KB306" i="27" s="1"/>
  <c r="FR306" i="27"/>
  <c r="KO306" i="27" s="1"/>
  <c r="EW306" i="27"/>
  <c r="JT306" i="27" s="1"/>
  <c r="FG306" i="27"/>
  <c r="KD306" i="27" s="1"/>
  <c r="EU306" i="27"/>
  <c r="JR306" i="27" s="1"/>
  <c r="FQ306" i="27"/>
  <c r="KN306" i="27" s="1"/>
  <c r="ET306" i="27"/>
  <c r="JQ306" i="27" s="1"/>
  <c r="FY306" i="27"/>
  <c r="KV306" i="27" s="1"/>
  <c r="FC306" i="27"/>
  <c r="JZ306" i="27" s="1"/>
  <c r="GR306" i="27"/>
  <c r="LO306" i="27" s="1"/>
  <c r="EQ306" i="27"/>
  <c r="JN306" i="27" s="1"/>
  <c r="GH306" i="27"/>
  <c r="LE306" i="27" s="1"/>
  <c r="BG68" i="27"/>
  <c r="BA68" i="27"/>
  <c r="HV306" i="27"/>
  <c r="JC306" i="27"/>
  <c r="IE306" i="27"/>
  <c r="IK306" i="27"/>
  <c r="IY306" i="27"/>
  <c r="JI306" i="27"/>
  <c r="HF306" i="27"/>
  <c r="HX306" i="27"/>
  <c r="JB306" i="27"/>
  <c r="IM306" i="27"/>
  <c r="IR306" i="27"/>
  <c r="IV306" i="27"/>
  <c r="IB306" i="27"/>
  <c r="IL306" i="27"/>
  <c r="HS306" i="27"/>
  <c r="IW306" i="27"/>
  <c r="IX306" i="27"/>
  <c r="HC306" i="27"/>
  <c r="JH306" i="27"/>
  <c r="JJ306" i="27"/>
  <c r="HD306" i="27"/>
  <c r="HJ306" i="27"/>
  <c r="HN306" i="27"/>
  <c r="ID306" i="27"/>
  <c r="JE306" i="27"/>
  <c r="HE306" i="27"/>
  <c r="IO306" i="27"/>
  <c r="IG306" i="27"/>
  <c r="JF306" i="27"/>
  <c r="HT306" i="27"/>
  <c r="BD70" i="27"/>
  <c r="IF306" i="27"/>
  <c r="IQ306" i="27"/>
  <c r="IP306" i="27"/>
  <c r="HM306" i="27"/>
  <c r="IU306" i="27"/>
  <c r="JG306" i="27"/>
  <c r="IA306" i="27"/>
  <c r="HU306" i="27"/>
  <c r="HR306" i="27"/>
  <c r="HO306" i="27"/>
  <c r="IS306" i="27"/>
  <c r="HG306" i="27"/>
  <c r="JD306" i="27"/>
  <c r="HL306" i="27"/>
  <c r="HY306" i="27"/>
  <c r="II306" i="27"/>
  <c r="HI306" i="27"/>
  <c r="JA306" i="27"/>
  <c r="IJ306" i="27"/>
  <c r="IZ306" i="27"/>
  <c r="HW306" i="27"/>
  <c r="IT306" i="27"/>
  <c r="HQ306" i="27"/>
  <c r="HZ306" i="27"/>
  <c r="HK306" i="27"/>
  <c r="IH306" i="27"/>
  <c r="IC306" i="27"/>
  <c r="HH306" i="27"/>
  <c r="HP306" i="27"/>
  <c r="IN306" i="27"/>
  <c r="BC69" i="27"/>
  <c r="BB69" i="27" s="1"/>
  <c r="BE69" i="27"/>
  <c r="BW407" i="27"/>
  <c r="CC406" i="27"/>
  <c r="BY406" i="27"/>
  <c r="HR375" i="27"/>
  <c r="JI375" i="27"/>
  <c r="JG275" i="27"/>
  <c r="IW275" i="27"/>
  <c r="JH275" i="27"/>
  <c r="IX275" i="27"/>
  <c r="IR275" i="27"/>
  <c r="JF275" i="27"/>
  <c r="JA375" i="27"/>
  <c r="HQ275" i="27"/>
  <c r="JI275" i="27"/>
  <c r="HO275" i="27"/>
  <c r="HV275" i="27"/>
  <c r="HT275" i="27"/>
  <c r="IH275" i="27"/>
  <c r="JC375" i="27"/>
  <c r="HR275" i="27"/>
  <c r="IS275" i="27"/>
  <c r="II275" i="27"/>
  <c r="IV275" i="27"/>
  <c r="IM275" i="27"/>
  <c r="HD275" i="27"/>
  <c r="JB275" i="27"/>
  <c r="HU275" i="27"/>
  <c r="HP275" i="27"/>
  <c r="IE375" i="27"/>
  <c r="HX375" i="27"/>
  <c r="HS275" i="27"/>
  <c r="HC275" i="27"/>
  <c r="HG275" i="27"/>
  <c r="IN275" i="27"/>
  <c r="HJ275" i="27"/>
  <c r="IK275" i="27"/>
  <c r="HH275" i="27"/>
  <c r="IL375" i="27"/>
  <c r="IG275" i="27"/>
  <c r="HZ275" i="27"/>
  <c r="IE275" i="27"/>
  <c r="IY275" i="27"/>
  <c r="IT275" i="27"/>
  <c r="IZ275" i="27"/>
  <c r="IF275" i="27"/>
  <c r="JD275" i="27"/>
  <c r="HN275" i="27"/>
  <c r="JB375" i="27"/>
  <c r="HX275" i="27"/>
  <c r="IJ375" i="27"/>
  <c r="IA375" i="27"/>
  <c r="HZ375" i="27"/>
  <c r="JA275" i="27"/>
  <c r="HM275" i="27"/>
  <c r="HY275" i="27"/>
  <c r="IL275" i="27"/>
  <c r="IB275" i="27"/>
  <c r="JC275" i="27"/>
  <c r="HK275" i="27"/>
  <c r="IJ275" i="27"/>
  <c r="HF275" i="27"/>
  <c r="IP275" i="27"/>
  <c r="HW275" i="27"/>
  <c r="P62" i="15"/>
  <c r="Q169" i="27"/>
  <c r="BA38" i="27"/>
  <c r="BG38" i="27"/>
  <c r="JO72" i="27"/>
  <c r="JS72" i="27"/>
  <c r="JW72" i="27"/>
  <c r="HE275" i="27"/>
  <c r="IU275" i="27"/>
  <c r="JE275" i="27"/>
  <c r="JJ275" i="27"/>
  <c r="IC275" i="27"/>
  <c r="JV72" i="27"/>
  <c r="JU72" i="27"/>
  <c r="IW375" i="27"/>
  <c r="JK375" i="27"/>
  <c r="HY375" i="27"/>
  <c r="IN375" i="27"/>
  <c r="IR375" i="27"/>
  <c r="II375" i="27"/>
  <c r="IH375" i="27"/>
  <c r="HV375" i="27"/>
  <c r="HN375" i="27"/>
  <c r="HO375" i="27"/>
  <c r="IS375" i="27"/>
  <c r="IM375" i="27"/>
  <c r="IK375" i="27"/>
  <c r="HP375" i="27"/>
  <c r="HT375" i="27"/>
  <c r="HK375" i="27"/>
  <c r="HJ375" i="27"/>
  <c r="IC375" i="27"/>
  <c r="HW375" i="27"/>
  <c r="HU375" i="27"/>
  <c r="HH375" i="27"/>
  <c r="HL375" i="27"/>
  <c r="JO375" i="27"/>
  <c r="JN375" i="27"/>
  <c r="HS375" i="27"/>
  <c r="ID375" i="27"/>
  <c r="IT375" i="27"/>
  <c r="HM375" i="27"/>
  <c r="JL375" i="27"/>
  <c r="JG375" i="27"/>
  <c r="JF375" i="27"/>
  <c r="HQ375" i="27"/>
  <c r="JE375" i="27"/>
  <c r="JD375" i="27"/>
  <c r="JH375" i="27"/>
  <c r="IY375" i="27"/>
  <c r="IX375" i="27"/>
  <c r="JM375" i="27"/>
  <c r="IG375" i="27"/>
  <c r="IO375" i="27"/>
  <c r="IV375" i="27"/>
  <c r="IZ375" i="27"/>
  <c r="IQ375" i="27"/>
  <c r="IP375" i="27"/>
  <c r="BT276" i="27"/>
  <c r="BX276" i="27"/>
  <c r="BW276" i="27" s="1"/>
  <c r="BP276" i="27" s="1"/>
  <c r="BQ276" i="27"/>
  <c r="BG278" i="27"/>
  <c r="BV277" i="27"/>
  <c r="BR277" i="27"/>
  <c r="DU275" i="27"/>
  <c r="NO276" i="27"/>
  <c r="GF275" i="27" s="1"/>
  <c r="LC275" i="27" s="1"/>
  <c r="DW275" i="27"/>
  <c r="NY276" i="27"/>
  <c r="GP275" i="27" s="1"/>
  <c r="LM275" i="27" s="1"/>
  <c r="ME276" i="27"/>
  <c r="EV275" i="27" s="1"/>
  <c r="JS275" i="27" s="1"/>
  <c r="DH275" i="27"/>
  <c r="OB276" i="27"/>
  <c r="GS275" i="27" s="1"/>
  <c r="LP275" i="27" s="1"/>
  <c r="DY275" i="27"/>
  <c r="DL275" i="27"/>
  <c r="DD275" i="27"/>
  <c r="MD276" i="27"/>
  <c r="EU275" i="27" s="1"/>
  <c r="JR275" i="27" s="1"/>
  <c r="CK275" i="27"/>
  <c r="NC276" i="27"/>
  <c r="FT275" i="27" s="1"/>
  <c r="KQ275" i="27" s="1"/>
  <c r="CZ275" i="27"/>
  <c r="OD276" i="27"/>
  <c r="GU275" i="27" s="1"/>
  <c r="LR275" i="27" s="1"/>
  <c r="DE275" i="27"/>
  <c r="CU275" i="27"/>
  <c r="MT276" i="27"/>
  <c r="FK275" i="27" s="1"/>
  <c r="KH275" i="27" s="1"/>
  <c r="EC275" i="27"/>
  <c r="NW276" i="27"/>
  <c r="GN275" i="27" s="1"/>
  <c r="LK275" i="27" s="1"/>
  <c r="EE275" i="27"/>
  <c r="OG276" i="27"/>
  <c r="GX275" i="27" s="1"/>
  <c r="LU275" i="27" s="1"/>
  <c r="MO276" i="27"/>
  <c r="FF275" i="27" s="1"/>
  <c r="KC275" i="27" s="1"/>
  <c r="DR275" i="27"/>
  <c r="CS275" i="27"/>
  <c r="EL275" i="27"/>
  <c r="DZ275" i="27"/>
  <c r="DS275" i="27"/>
  <c r="MW276" i="27"/>
  <c r="FN275" i="27" s="1"/>
  <c r="KK275" i="27" s="1"/>
  <c r="DX275" i="27"/>
  <c r="NV276" i="27"/>
  <c r="GM275" i="27" s="1"/>
  <c r="LJ275" i="27" s="1"/>
  <c r="EJ275" i="27"/>
  <c r="OC276" i="27"/>
  <c r="GT275" i="27" s="1"/>
  <c r="LQ275" i="27" s="1"/>
  <c r="CL275" i="27"/>
  <c r="NE276" i="27"/>
  <c r="FV275" i="27" s="1"/>
  <c r="KS275" i="27" s="1"/>
  <c r="EK275" i="27"/>
  <c r="OE276" i="27"/>
  <c r="GV275" i="27" s="1"/>
  <c r="LS275" i="27" s="1"/>
  <c r="MC276" i="27"/>
  <c r="ET275" i="27" s="1"/>
  <c r="JQ275" i="27" s="1"/>
  <c r="CE275" i="27"/>
  <c r="HC276" i="27" s="1"/>
  <c r="MZ276" i="27"/>
  <c r="FQ275" i="27" s="1"/>
  <c r="KN275" i="27" s="1"/>
  <c r="EB275" i="27"/>
  <c r="DF275" i="27"/>
  <c r="MG276" i="27"/>
  <c r="EX275" i="27" s="1"/>
  <c r="JU275" i="27" s="1"/>
  <c r="BO276" i="27"/>
  <c r="EH275" i="27"/>
  <c r="NN276" i="27"/>
  <c r="GE275" i="27" s="1"/>
  <c r="LB275" i="27" s="1"/>
  <c r="MH276" i="27"/>
  <c r="EY275" i="27" s="1"/>
  <c r="JV275" i="27" s="1"/>
  <c r="CT275" i="27"/>
  <c r="MN276" i="27"/>
  <c r="FE275" i="27" s="1"/>
  <c r="KB275" i="27" s="1"/>
  <c r="MR276" i="27"/>
  <c r="FI275" i="27" s="1"/>
  <c r="KF275" i="27" s="1"/>
  <c r="DV275" i="27"/>
  <c r="MX276" i="27"/>
  <c r="FO275" i="27" s="1"/>
  <c r="KL275" i="27" s="1"/>
  <c r="CG275" i="27"/>
  <c r="MA276" i="27"/>
  <c r="ER275" i="27" s="1"/>
  <c r="JO275" i="27" s="1"/>
  <c r="CI275" i="27"/>
  <c r="HG276" i="27" s="1"/>
  <c r="MK276" i="27"/>
  <c r="FB275" i="27" s="1"/>
  <c r="JY275" i="27" s="1"/>
  <c r="CP275" i="27"/>
  <c r="NK276" i="27"/>
  <c r="GB275" i="27" s="1"/>
  <c r="KY275" i="27" s="1"/>
  <c r="LZ276" i="27"/>
  <c r="EQ275" i="27" s="1"/>
  <c r="JN275" i="27" s="1"/>
  <c r="DT275" i="27"/>
  <c r="MU276" i="27"/>
  <c r="FL275" i="27" s="1"/>
  <c r="KI275" i="27" s="1"/>
  <c r="CM275" i="27"/>
  <c r="MB276" i="27"/>
  <c r="ES275" i="27" s="1"/>
  <c r="JP275" i="27" s="1"/>
  <c r="CF275" i="27"/>
  <c r="NB276" i="27"/>
  <c r="FS275" i="27" s="1"/>
  <c r="KP275" i="27" s="1"/>
  <c r="EF275" i="27"/>
  <c r="NH276" i="27"/>
  <c r="FY275" i="27" s="1"/>
  <c r="KV275" i="27" s="1"/>
  <c r="NL276" i="27"/>
  <c r="GC275" i="27" s="1"/>
  <c r="KZ275" i="27" s="1"/>
  <c r="NI276" i="27"/>
  <c r="FZ275" i="27" s="1"/>
  <c r="KW275" i="27" s="1"/>
  <c r="ED275" i="27"/>
  <c r="EA275" i="27"/>
  <c r="IY276" i="27" s="1"/>
  <c r="CO275" i="27"/>
  <c r="MI276" i="27"/>
  <c r="EZ275" i="27" s="1"/>
  <c r="JW275" i="27" s="1"/>
  <c r="CQ275" i="27"/>
  <c r="MS276" i="27"/>
  <c r="FJ275" i="27" s="1"/>
  <c r="KG275" i="27" s="1"/>
  <c r="DA275" i="27"/>
  <c r="NU276" i="27"/>
  <c r="GL275" i="27" s="1"/>
  <c r="LI275" i="27" s="1"/>
  <c r="ML276" i="27"/>
  <c r="FC275" i="27" s="1"/>
  <c r="JZ275" i="27" s="1"/>
  <c r="EI275" i="27"/>
  <c r="JG276" i="27" s="1"/>
  <c r="NJ276" i="27"/>
  <c r="GA275" i="27" s="1"/>
  <c r="KX275" i="27" s="1"/>
  <c r="DB275" i="27"/>
  <c r="MP276" i="27"/>
  <c r="FG275" i="27" s="1"/>
  <c r="KD275" i="27" s="1"/>
  <c r="DQ275" i="27"/>
  <c r="NT276" i="27"/>
  <c r="GK275" i="27" s="1"/>
  <c r="LH275" i="27" s="1"/>
  <c r="OA276" i="27"/>
  <c r="GR275" i="27" s="1"/>
  <c r="LO275" i="27" s="1"/>
  <c r="DC275" i="27"/>
  <c r="DG275" i="27"/>
  <c r="IE276" i="27" s="1"/>
  <c r="NS276" i="27"/>
  <c r="GJ275" i="27" s="1"/>
  <c r="LG275" i="27" s="1"/>
  <c r="CW275" i="27"/>
  <c r="MQ276" i="27"/>
  <c r="FH275" i="27" s="1"/>
  <c r="KE275" i="27" s="1"/>
  <c r="CY275" i="27"/>
  <c r="NA276" i="27"/>
  <c r="FR275" i="27" s="1"/>
  <c r="KO275" i="27" s="1"/>
  <c r="DK275" i="27"/>
  <c r="OF276" i="27"/>
  <c r="GW275" i="27" s="1"/>
  <c r="LT275" i="27" s="1"/>
  <c r="MV276" i="27"/>
  <c r="FM275" i="27" s="1"/>
  <c r="KJ275" i="27" s="1"/>
  <c r="CH275" i="27"/>
  <c r="NX276" i="27"/>
  <c r="GO275" i="27" s="1"/>
  <c r="LL275" i="27" s="1"/>
  <c r="DP275" i="27"/>
  <c r="ND276" i="27"/>
  <c r="FU275" i="27" s="1"/>
  <c r="KR275" i="27" s="1"/>
  <c r="MF276" i="27"/>
  <c r="EW275" i="27" s="1"/>
  <c r="JT275" i="27" s="1"/>
  <c r="CN275" i="27"/>
  <c r="MM276" i="27"/>
  <c r="FD275" i="27" s="1"/>
  <c r="KA275" i="27" s="1"/>
  <c r="DI275" i="27"/>
  <c r="IG276" i="27" s="1"/>
  <c r="NF276" i="27"/>
  <c r="FW275" i="27" s="1"/>
  <c r="KT275" i="27" s="1"/>
  <c r="DM275" i="27"/>
  <c r="NG276" i="27"/>
  <c r="FX275" i="27" s="1"/>
  <c r="KU275" i="27" s="1"/>
  <c r="DO275" i="27"/>
  <c r="NQ276" i="27"/>
  <c r="GH275" i="27" s="1"/>
  <c r="LE275" i="27" s="1"/>
  <c r="EG275" i="27"/>
  <c r="CV275" i="27"/>
  <c r="NR276" i="27"/>
  <c r="GI275" i="27" s="1"/>
  <c r="LF275" i="27" s="1"/>
  <c r="DJ275" i="27"/>
  <c r="CX275" i="27"/>
  <c r="CR275" i="27"/>
  <c r="DN275" i="27"/>
  <c r="NP276" i="27"/>
  <c r="GG275" i="27" s="1"/>
  <c r="LD275" i="27" s="1"/>
  <c r="MJ276" i="27"/>
  <c r="FA275" i="27" s="1"/>
  <c r="JX275" i="27" s="1"/>
  <c r="NZ276" i="27"/>
  <c r="GQ275" i="27" s="1"/>
  <c r="LN275" i="27" s="1"/>
  <c r="NM276" i="27"/>
  <c r="GD275" i="27" s="1"/>
  <c r="LA275" i="27" s="1"/>
  <c r="MY276" i="27"/>
  <c r="FP275" i="27" s="1"/>
  <c r="KM275" i="27" s="1"/>
  <c r="CJ275" i="27"/>
  <c r="JQ72" i="27"/>
  <c r="JN72" i="27"/>
  <c r="BL378" i="27"/>
  <c r="BW377" i="27"/>
  <c r="CA377" i="27"/>
  <c r="CO375" i="27"/>
  <c r="CW375" i="27"/>
  <c r="DE375" i="27"/>
  <c r="DM375" i="27"/>
  <c r="DU375" i="27"/>
  <c r="EC375" i="27"/>
  <c r="EK375" i="27"/>
  <c r="ML376" i="27"/>
  <c r="FC375" i="27" s="1"/>
  <c r="JZ375" i="27" s="1"/>
  <c r="MT376" i="27"/>
  <c r="FK375" i="27" s="1"/>
  <c r="KH375" i="27" s="1"/>
  <c r="NB376" i="27"/>
  <c r="NJ376" i="27"/>
  <c r="GA375" i="27" s="1"/>
  <c r="KX375" i="27" s="1"/>
  <c r="NR376" i="27"/>
  <c r="NZ376" i="27"/>
  <c r="GQ375" i="27" s="1"/>
  <c r="LN375" i="27" s="1"/>
  <c r="OH376" i="27"/>
  <c r="GY375" i="27" s="1"/>
  <c r="LV375" i="27" s="1"/>
  <c r="CP375" i="27"/>
  <c r="CX375" i="27"/>
  <c r="DF375" i="27"/>
  <c r="DN375" i="27"/>
  <c r="DV375" i="27"/>
  <c r="ED375" i="27"/>
  <c r="EL375" i="27"/>
  <c r="CL375" i="27"/>
  <c r="CT375" i="27"/>
  <c r="DB375" i="27"/>
  <c r="DJ375" i="27"/>
  <c r="DR375" i="27"/>
  <c r="DZ375" i="27"/>
  <c r="EH375" i="27"/>
  <c r="EP375" i="27"/>
  <c r="MI376" i="27"/>
  <c r="EZ375" i="27" s="1"/>
  <c r="JW375" i="27" s="1"/>
  <c r="MQ376" i="27"/>
  <c r="FH375" i="27" s="1"/>
  <c r="KE375" i="27" s="1"/>
  <c r="MY376" i="27"/>
  <c r="FP375" i="27" s="1"/>
  <c r="KM375" i="27" s="1"/>
  <c r="NG376" i="27"/>
  <c r="FX375" i="27" s="1"/>
  <c r="KU375" i="27" s="1"/>
  <c r="NO376" i="27"/>
  <c r="NW376" i="27"/>
  <c r="GN375" i="27" s="1"/>
  <c r="LK375" i="27" s="1"/>
  <c r="OE376" i="27"/>
  <c r="GV375" i="27" s="1"/>
  <c r="LS375" i="27" s="1"/>
  <c r="CK375" i="27"/>
  <c r="CY375" i="27"/>
  <c r="DK375" i="27"/>
  <c r="DX375" i="27"/>
  <c r="EJ375" i="27"/>
  <c r="MK376" i="27"/>
  <c r="MV376" i="27"/>
  <c r="FM375" i="27" s="1"/>
  <c r="KJ375" i="27" s="1"/>
  <c r="NF376" i="27"/>
  <c r="FW375" i="27" s="1"/>
  <c r="KT375" i="27" s="1"/>
  <c r="NQ376" i="27"/>
  <c r="GH375" i="27" s="1"/>
  <c r="LE375" i="27" s="1"/>
  <c r="OB376" i="27"/>
  <c r="GS375" i="27" s="1"/>
  <c r="LP375" i="27" s="1"/>
  <c r="OL376" i="27"/>
  <c r="HC375" i="27" s="1"/>
  <c r="LZ375" i="27" s="1"/>
  <c r="CN375" i="27"/>
  <c r="DA375" i="27"/>
  <c r="DO375" i="27"/>
  <c r="EA375" i="27"/>
  <c r="EN375" i="27"/>
  <c r="CR375" i="27"/>
  <c r="DD375" i="27"/>
  <c r="DQ375" i="27"/>
  <c r="EE375" i="27"/>
  <c r="EQ375" i="27"/>
  <c r="MF376" i="27"/>
  <c r="MP376" i="27"/>
  <c r="FG375" i="27" s="1"/>
  <c r="KD375" i="27" s="1"/>
  <c r="NA376" i="27"/>
  <c r="NL376" i="27"/>
  <c r="GC375" i="27" s="1"/>
  <c r="KZ375" i="27" s="1"/>
  <c r="NV376" i="27"/>
  <c r="GM375" i="27" s="1"/>
  <c r="LJ375" i="27" s="1"/>
  <c r="OG376" i="27"/>
  <c r="GX375" i="27" s="1"/>
  <c r="LU375" i="27" s="1"/>
  <c r="CV375" i="27"/>
  <c r="DS375" i="27"/>
  <c r="EM375" i="27"/>
  <c r="CZ375" i="27"/>
  <c r="DT375" i="27"/>
  <c r="EO375" i="27"/>
  <c r="MO376" i="27"/>
  <c r="FF375" i="27" s="1"/>
  <c r="KC375" i="27" s="1"/>
  <c r="ND376" i="27"/>
  <c r="FU375" i="27" s="1"/>
  <c r="KR375" i="27" s="1"/>
  <c r="NS376" i="27"/>
  <c r="GJ375" i="27" s="1"/>
  <c r="LG375" i="27" s="1"/>
  <c r="OF376" i="27"/>
  <c r="GW375" i="27" s="1"/>
  <c r="LT375" i="27" s="1"/>
  <c r="DC375" i="27"/>
  <c r="DW375" i="27"/>
  <c r="CJ375" i="27"/>
  <c r="DG375" i="27"/>
  <c r="DY375" i="27"/>
  <c r="ME376" i="27"/>
  <c r="EV375" i="27" s="1"/>
  <c r="JS375" i="27" s="1"/>
  <c r="MS376" i="27"/>
  <c r="FJ375" i="27" s="1"/>
  <c r="KG375" i="27" s="1"/>
  <c r="NH376" i="27"/>
  <c r="FY375" i="27" s="1"/>
  <c r="KV375" i="27" s="1"/>
  <c r="NU376" i="27"/>
  <c r="GL375" i="27" s="1"/>
  <c r="LI375" i="27" s="1"/>
  <c r="OJ376" i="27"/>
  <c r="HA375" i="27" s="1"/>
  <c r="LX375" i="27" s="1"/>
  <c r="CM375" i="27"/>
  <c r="DH375" i="27"/>
  <c r="EB375" i="27"/>
  <c r="MG376" i="27"/>
  <c r="EX375" i="27" s="1"/>
  <c r="JU375" i="27" s="1"/>
  <c r="MU376" i="27"/>
  <c r="FL375" i="27" s="1"/>
  <c r="KI375" i="27" s="1"/>
  <c r="NI376" i="27"/>
  <c r="FZ375" i="27" s="1"/>
  <c r="KW375" i="27" s="1"/>
  <c r="NX376" i="27"/>
  <c r="OK376" i="27"/>
  <c r="HB375" i="27" s="1"/>
  <c r="LY375" i="27" s="1"/>
  <c r="CU375" i="27"/>
  <c r="DP375" i="27"/>
  <c r="EI375" i="27"/>
  <c r="MM376" i="27"/>
  <c r="FD375" i="27" s="1"/>
  <c r="KA375" i="27" s="1"/>
  <c r="MZ376" i="27"/>
  <c r="FQ375" i="27" s="1"/>
  <c r="KN375" i="27" s="1"/>
  <c r="NN376" i="27"/>
  <c r="GE375" i="27" s="1"/>
  <c r="LB375" i="27" s="1"/>
  <c r="OC376" i="27"/>
  <c r="GT375" i="27" s="1"/>
  <c r="LQ375" i="27" s="1"/>
  <c r="EF375" i="27"/>
  <c r="MN376" i="27"/>
  <c r="FE375" i="27" s="1"/>
  <c r="KB375" i="27" s="1"/>
  <c r="NP376" i="27"/>
  <c r="GG375" i="27" s="1"/>
  <c r="LD375" i="27" s="1"/>
  <c r="EG375" i="27"/>
  <c r="MR376" i="27"/>
  <c r="FI375" i="27" s="1"/>
  <c r="KF375" i="27" s="1"/>
  <c r="NT376" i="27"/>
  <c r="GK375" i="27" s="1"/>
  <c r="LH375" i="27" s="1"/>
  <c r="MW376" i="27"/>
  <c r="FN375" i="27" s="1"/>
  <c r="KK375" i="27" s="1"/>
  <c r="NY376" i="27"/>
  <c r="GP375" i="27" s="1"/>
  <c r="LM375" i="27" s="1"/>
  <c r="MX376" i="27"/>
  <c r="FO375" i="27" s="1"/>
  <c r="KL375" i="27" s="1"/>
  <c r="OA376" i="27"/>
  <c r="GR375" i="27" s="1"/>
  <c r="LO375" i="27" s="1"/>
  <c r="CQ375" i="27"/>
  <c r="NC376" i="27"/>
  <c r="FT375" i="27" s="1"/>
  <c r="KQ375" i="27" s="1"/>
  <c r="OD376" i="27"/>
  <c r="GU375" i="27" s="1"/>
  <c r="LR375" i="27" s="1"/>
  <c r="CS375" i="27"/>
  <c r="NE376" i="27"/>
  <c r="FV375" i="27" s="1"/>
  <c r="KS375" i="27" s="1"/>
  <c r="OI376" i="27"/>
  <c r="GZ375" i="27" s="1"/>
  <c r="LW375" i="27" s="1"/>
  <c r="DL375" i="27"/>
  <c r="MJ376" i="27"/>
  <c r="FA375" i="27" s="1"/>
  <c r="JX375" i="27" s="1"/>
  <c r="NM376" i="27"/>
  <c r="GD375" i="27" s="1"/>
  <c r="LA375" i="27" s="1"/>
  <c r="DI375" i="27"/>
  <c r="MH376" i="27"/>
  <c r="EY375" i="27" s="1"/>
  <c r="JV375" i="27" s="1"/>
  <c r="NK376" i="27"/>
  <c r="GB375" i="27" s="1"/>
  <c r="KY375" i="27" s="1"/>
  <c r="EW375" i="27"/>
  <c r="JT375" i="27" s="1"/>
  <c r="CC376" i="27"/>
  <c r="CB376" i="27" s="1"/>
  <c r="FB375" i="27"/>
  <c r="JY375" i="27" s="1"/>
  <c r="FR375" i="27"/>
  <c r="KO375" i="27" s="1"/>
  <c r="BY376" i="27"/>
  <c r="GF375" i="27"/>
  <c r="LC375" i="27" s="1"/>
  <c r="GI375" i="27"/>
  <c r="LF375" i="27" s="1"/>
  <c r="BV376" i="27"/>
  <c r="FS375" i="27"/>
  <c r="KP375" i="27" s="1"/>
  <c r="GO375" i="27"/>
  <c r="LL375" i="27" s="1"/>
  <c r="IC73" i="27"/>
  <c r="IB73" i="27"/>
  <c r="JV73" i="27" s="1"/>
  <c r="JI38" i="27"/>
  <c r="JA38" i="27"/>
  <c r="JH38" i="27"/>
  <c r="JG38" i="27"/>
  <c r="JF38" i="27"/>
  <c r="JE38" i="27"/>
  <c r="JD38" i="27"/>
  <c r="JC38" i="27"/>
  <c r="JB38" i="27"/>
  <c r="JJ38" i="27"/>
  <c r="BD40" i="27"/>
  <c r="IA37" i="27"/>
  <c r="JU37" i="27" s="1"/>
  <c r="HV73" i="27"/>
  <c r="JP73" i="27" s="1"/>
  <c r="HT37" i="27"/>
  <c r="JN37" i="27" s="1"/>
  <c r="JD73" i="27"/>
  <c r="JJ73" i="27"/>
  <c r="BE39" i="27"/>
  <c r="BC39" i="27"/>
  <c r="BB39" i="27" s="1"/>
  <c r="BG39" i="27" s="1"/>
  <c r="HW73" i="27"/>
  <c r="HX74" i="27"/>
  <c r="IB74" i="27"/>
  <c r="HT74" i="27"/>
  <c r="HZ74" i="27"/>
  <c r="IB37" i="27"/>
  <c r="JV37" i="27" s="1"/>
  <c r="HX73" i="27"/>
  <c r="JR73" i="27" s="1"/>
  <c r="HV37" i="27"/>
  <c r="JP37" i="27" s="1"/>
  <c r="HU37" i="27"/>
  <c r="JO37" i="27" s="1"/>
  <c r="HY73" i="27"/>
  <c r="JS73" i="27" s="1"/>
  <c r="HW37" i="27"/>
  <c r="JQ37" i="27" s="1"/>
  <c r="IC37" i="27"/>
  <c r="JW37" i="27" s="1"/>
  <c r="HZ73" i="27"/>
  <c r="JT73" i="27" s="1"/>
  <c r="HX37" i="27"/>
  <c r="JR37" i="27" s="1"/>
  <c r="IA73" i="27"/>
  <c r="JU73" i="27" s="1"/>
  <c r="HY37" i="27"/>
  <c r="JS37" i="27" s="1"/>
  <c r="HU73" i="27"/>
  <c r="JO73" i="27" s="1"/>
  <c r="HT73" i="27"/>
  <c r="JN73" i="27" s="1"/>
  <c r="HZ37" i="27"/>
  <c r="JT37" i="27" s="1"/>
  <c r="BC70" i="27" l="1"/>
  <c r="BB70" i="27" s="1"/>
  <c r="BE70" i="27"/>
  <c r="EU307" i="27"/>
  <c r="JR307" i="27" s="1"/>
  <c r="FE307" i="27"/>
  <c r="KB307" i="27" s="1"/>
  <c r="FD307" i="27"/>
  <c r="KA307" i="27" s="1"/>
  <c r="FZ307" i="27"/>
  <c r="KW307" i="27" s="1"/>
  <c r="FM307" i="27"/>
  <c r="KJ307" i="27" s="1"/>
  <c r="EQ307" i="27"/>
  <c r="JN307" i="27" s="1"/>
  <c r="FV307" i="27"/>
  <c r="KS307" i="27" s="1"/>
  <c r="FW307" i="27"/>
  <c r="KT307" i="27" s="1"/>
  <c r="EW307" i="27"/>
  <c r="JT307" i="27" s="1"/>
  <c r="FK307" i="27"/>
  <c r="KH307" i="27" s="1"/>
  <c r="EV307" i="27"/>
  <c r="JS307" i="27" s="1"/>
  <c r="FT307" i="27"/>
  <c r="KQ307" i="27" s="1"/>
  <c r="FQ307" i="27"/>
  <c r="KN307" i="27" s="1"/>
  <c r="FO307" i="27"/>
  <c r="KL307" i="27" s="1"/>
  <c r="GX307" i="27"/>
  <c r="LU307" i="27" s="1"/>
  <c r="GE307" i="27"/>
  <c r="LB307" i="27" s="1"/>
  <c r="FI307" i="27"/>
  <c r="KF307" i="27" s="1"/>
  <c r="GM307" i="27"/>
  <c r="LJ307" i="27" s="1"/>
  <c r="FR307" i="27"/>
  <c r="KO307" i="27" s="1"/>
  <c r="GU307" i="27"/>
  <c r="LR307" i="27" s="1"/>
  <c r="GA307" i="27"/>
  <c r="KX307" i="27" s="1"/>
  <c r="ER307" i="27"/>
  <c r="JO307" i="27" s="1"/>
  <c r="GJ307" i="27"/>
  <c r="LG307" i="27" s="1"/>
  <c r="GL307" i="27"/>
  <c r="LI307" i="27" s="1"/>
  <c r="BT308" i="27"/>
  <c r="FU307" i="27"/>
  <c r="KR307" i="27" s="1"/>
  <c r="FY307" i="27"/>
  <c r="KV307" i="27" s="1"/>
  <c r="GD307" i="27"/>
  <c r="LA307" i="27" s="1"/>
  <c r="FF307" i="27"/>
  <c r="KC307" i="27" s="1"/>
  <c r="FS307" i="27"/>
  <c r="KP307" i="27" s="1"/>
  <c r="GH307" i="27"/>
  <c r="LE307" i="27" s="1"/>
  <c r="GK307" i="27"/>
  <c r="LH307" i="27" s="1"/>
  <c r="GI307" i="27"/>
  <c r="LF307" i="27" s="1"/>
  <c r="GT307" i="27"/>
  <c r="LQ307" i="27" s="1"/>
  <c r="BX308" i="27"/>
  <c r="BW308" i="27" s="1"/>
  <c r="BP308" i="27" s="1"/>
  <c r="ES307" i="27"/>
  <c r="JP307" i="27" s="1"/>
  <c r="FP307" i="27"/>
  <c r="KM307" i="27" s="1"/>
  <c r="FB307" i="27"/>
  <c r="JY307" i="27" s="1"/>
  <c r="GP307" i="27"/>
  <c r="LM307" i="27" s="1"/>
  <c r="GW307" i="27"/>
  <c r="LT307" i="27" s="1"/>
  <c r="EY307" i="27"/>
  <c r="JV307" i="27" s="1"/>
  <c r="GF307" i="27"/>
  <c r="LC307" i="27" s="1"/>
  <c r="FG307" i="27"/>
  <c r="KD307" i="27" s="1"/>
  <c r="GO307" i="27"/>
  <c r="LL307" i="27" s="1"/>
  <c r="GB307" i="27"/>
  <c r="KY307" i="27" s="1"/>
  <c r="GC307" i="27"/>
  <c r="KZ307" i="27" s="1"/>
  <c r="GQ307" i="27"/>
  <c r="LN307" i="27" s="1"/>
  <c r="GV307" i="27"/>
  <c r="LS307" i="27" s="1"/>
  <c r="FX307" i="27"/>
  <c r="KU307" i="27" s="1"/>
  <c r="ET307" i="27"/>
  <c r="JQ307" i="27" s="1"/>
  <c r="GR307" i="27"/>
  <c r="LO307" i="27" s="1"/>
  <c r="FC307" i="27"/>
  <c r="JZ307" i="27" s="1"/>
  <c r="BR309" i="27"/>
  <c r="FL307" i="27"/>
  <c r="KI307" i="27" s="1"/>
  <c r="EX307" i="27"/>
  <c r="JU307" i="27" s="1"/>
  <c r="FN307" i="27"/>
  <c r="KK307" i="27" s="1"/>
  <c r="FA307" i="27"/>
  <c r="JX307" i="27" s="1"/>
  <c r="GS307" i="27"/>
  <c r="LP307" i="27" s="1"/>
  <c r="FJ307" i="27"/>
  <c r="KG307" i="27" s="1"/>
  <c r="FH307" i="27"/>
  <c r="KE307" i="27" s="1"/>
  <c r="EZ307" i="27"/>
  <c r="JW307" i="27" s="1"/>
  <c r="GN307" i="27"/>
  <c r="LK307" i="27" s="1"/>
  <c r="GG307" i="27"/>
  <c r="LD307" i="27" s="1"/>
  <c r="BG69" i="27"/>
  <c r="BA69" i="27"/>
  <c r="JH307" i="27"/>
  <c r="IR307" i="27"/>
  <c r="IA307" i="27"/>
  <c r="HT307" i="27"/>
  <c r="JI307" i="27"/>
  <c r="JJ307" i="27"/>
  <c r="HS307" i="27"/>
  <c r="HF307" i="27"/>
  <c r="IC307" i="27"/>
  <c r="HQ307" i="27"/>
  <c r="IQ307" i="27"/>
  <c r="IU307" i="27"/>
  <c r="JD307" i="27"/>
  <c r="IS307" i="27"/>
  <c r="IW307" i="27"/>
  <c r="JE307" i="27"/>
  <c r="JG307" i="27"/>
  <c r="HK307" i="27"/>
  <c r="HV307" i="27"/>
  <c r="JA307" i="27"/>
  <c r="IX307" i="27"/>
  <c r="IK307" i="27"/>
  <c r="IE307" i="27"/>
  <c r="IB307" i="27"/>
  <c r="JF307" i="27"/>
  <c r="IP307" i="27"/>
  <c r="IO307" i="27"/>
  <c r="IJ307" i="27"/>
  <c r="HP307" i="27"/>
  <c r="HE307" i="27"/>
  <c r="BD71" i="27"/>
  <c r="HM307" i="27"/>
  <c r="HC307" i="27"/>
  <c r="IL307" i="27"/>
  <c r="HN307" i="27"/>
  <c r="HL307" i="27"/>
  <c r="JB307" i="27"/>
  <c r="IH307" i="27"/>
  <c r="HO307" i="27"/>
  <c r="HJ307" i="27"/>
  <c r="HD307" i="27"/>
  <c r="IM307" i="27"/>
  <c r="HG307" i="27"/>
  <c r="II307" i="27"/>
  <c r="HZ307" i="27"/>
  <c r="HR307" i="27"/>
  <c r="IV307" i="27"/>
  <c r="IG307" i="27"/>
  <c r="HH307" i="27"/>
  <c r="IY307" i="27"/>
  <c r="HW307" i="27"/>
  <c r="IT307" i="27"/>
  <c r="HX307" i="27"/>
  <c r="JC307" i="27"/>
  <c r="HY307" i="27"/>
  <c r="HU307" i="27"/>
  <c r="ID307" i="27"/>
  <c r="HI307" i="27"/>
  <c r="IZ307" i="27"/>
  <c r="IN307" i="27"/>
  <c r="IF307" i="27"/>
  <c r="CC407" i="27"/>
  <c r="BY407" i="27"/>
  <c r="BW408" i="27"/>
  <c r="IG376" i="27"/>
  <c r="P63" i="15"/>
  <c r="Q170" i="27"/>
  <c r="IH276" i="27"/>
  <c r="HF276" i="27"/>
  <c r="HM276" i="27"/>
  <c r="HD276" i="27"/>
  <c r="HR276" i="27"/>
  <c r="JH276" i="27"/>
  <c r="IP276" i="27"/>
  <c r="IC276" i="27"/>
  <c r="IW276" i="27"/>
  <c r="HT276" i="27"/>
  <c r="IA276" i="27"/>
  <c r="JB276" i="27"/>
  <c r="HK276" i="27"/>
  <c r="IV276" i="27"/>
  <c r="HX276" i="27"/>
  <c r="IF276" i="27"/>
  <c r="JE276" i="27"/>
  <c r="HL276" i="27"/>
  <c r="II276" i="27"/>
  <c r="HE276" i="27"/>
  <c r="JF276" i="27"/>
  <c r="JC276" i="27"/>
  <c r="IJ376" i="27"/>
  <c r="HY276" i="27"/>
  <c r="IR276" i="27"/>
  <c r="JI276" i="27"/>
  <c r="IQ276" i="27"/>
  <c r="HI276" i="27"/>
  <c r="HU74" i="27"/>
  <c r="IL276" i="27"/>
  <c r="IM276" i="27"/>
  <c r="HW276" i="27"/>
  <c r="IO276" i="27"/>
  <c r="IT276" i="27"/>
  <c r="IX276" i="27"/>
  <c r="JA276" i="27"/>
  <c r="IU276" i="27"/>
  <c r="HP276" i="27"/>
  <c r="IN276" i="27"/>
  <c r="HO276" i="27"/>
  <c r="JD276" i="27"/>
  <c r="ID276" i="27"/>
  <c r="HJ276" i="27"/>
  <c r="JJ276" i="27"/>
  <c r="IB276" i="27"/>
  <c r="HH276" i="27"/>
  <c r="HV276" i="27"/>
  <c r="IK276" i="27"/>
  <c r="HU276" i="27"/>
  <c r="HZ276" i="27"/>
  <c r="HN276" i="27"/>
  <c r="IZ276" i="27"/>
  <c r="HQ276" i="27"/>
  <c r="HS276" i="27"/>
  <c r="IJ276" i="27"/>
  <c r="IS276" i="27"/>
  <c r="HV74" i="27"/>
  <c r="JW73" i="27"/>
  <c r="BT277" i="27"/>
  <c r="BQ277" i="27"/>
  <c r="BX277" i="27"/>
  <c r="DD276" i="27"/>
  <c r="CX276" i="27"/>
  <c r="DJ276" i="27"/>
  <c r="CK276" i="27"/>
  <c r="DX276" i="27"/>
  <c r="MV277" i="27"/>
  <c r="FM276" i="27" s="1"/>
  <c r="KJ276" i="27" s="1"/>
  <c r="EC276" i="27"/>
  <c r="MR277" i="27"/>
  <c r="FI276" i="27" s="1"/>
  <c r="KF276" i="27" s="1"/>
  <c r="MO277" i="27"/>
  <c r="FF276" i="27" s="1"/>
  <c r="KC276" i="27" s="1"/>
  <c r="MP277" i="27"/>
  <c r="FG276" i="27" s="1"/>
  <c r="KD276" i="27" s="1"/>
  <c r="ND277" i="27"/>
  <c r="FU276" i="27" s="1"/>
  <c r="KR276" i="27" s="1"/>
  <c r="NP277" i="27"/>
  <c r="GG276" i="27" s="1"/>
  <c r="LD276" i="27" s="1"/>
  <c r="OB277" i="27"/>
  <c r="GS276" i="27" s="1"/>
  <c r="LP276" i="27" s="1"/>
  <c r="MY277" i="27"/>
  <c r="FP276" i="27" s="1"/>
  <c r="KM276" i="27" s="1"/>
  <c r="DP276" i="27"/>
  <c r="CV276" i="27"/>
  <c r="MB277" i="27"/>
  <c r="ES276" i="27" s="1"/>
  <c r="JP276" i="27" s="1"/>
  <c r="DL276" i="27"/>
  <c r="DF276" i="27"/>
  <c r="DU276" i="27"/>
  <c r="CU276" i="27"/>
  <c r="EK276" i="27"/>
  <c r="NE277" i="27"/>
  <c r="FV276" i="27" s="1"/>
  <c r="KS276" i="27" s="1"/>
  <c r="CE276" i="27"/>
  <c r="NA277" i="27"/>
  <c r="FR276" i="27" s="1"/>
  <c r="KO276" i="27" s="1"/>
  <c r="MZ277" i="27"/>
  <c r="FQ276" i="27" s="1"/>
  <c r="KN276" i="27" s="1"/>
  <c r="NC277" i="27"/>
  <c r="FT276" i="27" s="1"/>
  <c r="KQ276" i="27" s="1"/>
  <c r="NO277" i="27"/>
  <c r="GF276" i="27" s="1"/>
  <c r="LC276" i="27" s="1"/>
  <c r="OA277" i="27"/>
  <c r="GR276" i="27" s="1"/>
  <c r="LO276" i="27" s="1"/>
  <c r="CI276" i="27"/>
  <c r="NK277" i="27"/>
  <c r="GB276" i="27" s="1"/>
  <c r="KY276" i="27" s="1"/>
  <c r="NS277" i="27"/>
  <c r="GJ276" i="27" s="1"/>
  <c r="LG276" i="27" s="1"/>
  <c r="MI277" i="27"/>
  <c r="EZ276" i="27" s="1"/>
  <c r="JW276" i="27" s="1"/>
  <c r="DT276" i="27"/>
  <c r="DN276" i="27"/>
  <c r="EF276" i="27"/>
  <c r="DG276" i="27"/>
  <c r="CJ276" i="27"/>
  <c r="HH277" i="27" s="1"/>
  <c r="NM277" i="27"/>
  <c r="GD276" i="27" s="1"/>
  <c r="LA276" i="27" s="1"/>
  <c r="CS276" i="27"/>
  <c r="NJ277" i="27"/>
  <c r="GA276" i="27" s="1"/>
  <c r="KX276" i="27" s="1"/>
  <c r="NL277" i="27"/>
  <c r="GC276" i="27" s="1"/>
  <c r="KZ276" i="27" s="1"/>
  <c r="NN277" i="27"/>
  <c r="GE276" i="27" s="1"/>
  <c r="LB276" i="27" s="1"/>
  <c r="NY277" i="27"/>
  <c r="GP276" i="27" s="1"/>
  <c r="LM276" i="27" s="1"/>
  <c r="DE276" i="27"/>
  <c r="DK276" i="27"/>
  <c r="II277" i="27" s="1"/>
  <c r="NV277" i="27"/>
  <c r="GM276" i="27" s="1"/>
  <c r="LJ276" i="27" s="1"/>
  <c r="NT277" i="27"/>
  <c r="GK276" i="27" s="1"/>
  <c r="LH276" i="27" s="1"/>
  <c r="MM277" i="27"/>
  <c r="FD276" i="27" s="1"/>
  <c r="KA276" i="27" s="1"/>
  <c r="MN277" i="27"/>
  <c r="FE276" i="27" s="1"/>
  <c r="KB276" i="27" s="1"/>
  <c r="EB276" i="27"/>
  <c r="DV276" i="27"/>
  <c r="BW277" i="27"/>
  <c r="BP277" i="27" s="1"/>
  <c r="DQ276" i="27"/>
  <c r="IO277" i="27" s="1"/>
  <c r="CY276" i="27"/>
  <c r="NU277" i="27"/>
  <c r="GL276" i="27" s="1"/>
  <c r="LI276" i="27" s="1"/>
  <c r="DH276" i="27"/>
  <c r="NR277" i="27"/>
  <c r="GI276" i="27" s="1"/>
  <c r="LF276" i="27" s="1"/>
  <c r="NW277" i="27"/>
  <c r="GN276" i="27" s="1"/>
  <c r="LK276" i="27" s="1"/>
  <c r="NX277" i="27"/>
  <c r="GO276" i="27" s="1"/>
  <c r="LL276" i="27" s="1"/>
  <c r="DC276" i="27"/>
  <c r="EH276" i="27"/>
  <c r="JF277" i="27" s="1"/>
  <c r="MJ277" i="27"/>
  <c r="FA276" i="27" s="1"/>
  <c r="JX276" i="27" s="1"/>
  <c r="OF277" i="27"/>
  <c r="GW276" i="27" s="1"/>
  <c r="LT276" i="27" s="1"/>
  <c r="OD277" i="27"/>
  <c r="GU276" i="27" s="1"/>
  <c r="LR276" i="27" s="1"/>
  <c r="CP276" i="27"/>
  <c r="DO276" i="27"/>
  <c r="ME277" i="27"/>
  <c r="EV276" i="27" s="1"/>
  <c r="JS276" i="27" s="1"/>
  <c r="MQ277" i="27"/>
  <c r="FH276" i="27" s="1"/>
  <c r="KE276" i="27" s="1"/>
  <c r="EJ276" i="27"/>
  <c r="JH277" i="27" s="1"/>
  <c r="ED276" i="27"/>
  <c r="MD277" i="27"/>
  <c r="EU276" i="27" s="1"/>
  <c r="JR276" i="27" s="1"/>
  <c r="EA276" i="27"/>
  <c r="DM276" i="27"/>
  <c r="OC277" i="27"/>
  <c r="GT276" i="27" s="1"/>
  <c r="LQ276" i="27" s="1"/>
  <c r="DW276" i="27"/>
  <c r="NZ277" i="27"/>
  <c r="GQ276" i="27" s="1"/>
  <c r="LN276" i="27" s="1"/>
  <c r="OG277" i="27"/>
  <c r="GX276" i="27" s="1"/>
  <c r="LU276" i="27" s="1"/>
  <c r="DB276" i="27"/>
  <c r="EG276" i="27"/>
  <c r="MH277" i="27"/>
  <c r="EY276" i="27" s="1"/>
  <c r="JV276" i="27" s="1"/>
  <c r="CQ276" i="27"/>
  <c r="MX277" i="27"/>
  <c r="FO276" i="27" s="1"/>
  <c r="KL276" i="27" s="1"/>
  <c r="MK277" i="27"/>
  <c r="FB276" i="27" s="1"/>
  <c r="JY276" i="27" s="1"/>
  <c r="NB277" i="27"/>
  <c r="FS276" i="27" s="1"/>
  <c r="KP276" i="27" s="1"/>
  <c r="NF277" i="27"/>
  <c r="FW276" i="27" s="1"/>
  <c r="KT276" i="27" s="1"/>
  <c r="CF276" i="27"/>
  <c r="BO277" i="27"/>
  <c r="EL276" i="27"/>
  <c r="ML277" i="27"/>
  <c r="FC276" i="27" s="1"/>
  <c r="JZ276" i="27" s="1"/>
  <c r="CG276" i="27"/>
  <c r="DZ276" i="27"/>
  <c r="CL276" i="27"/>
  <c r="EI276" i="27"/>
  <c r="JG277" i="27" s="1"/>
  <c r="CR276" i="27"/>
  <c r="CW276" i="27"/>
  <c r="EE276" i="27"/>
  <c r="MG277" i="27"/>
  <c r="EX276" i="27" s="1"/>
  <c r="JU276" i="27" s="1"/>
  <c r="MU277" i="27"/>
  <c r="FL276" i="27" s="1"/>
  <c r="KI276" i="27" s="1"/>
  <c r="DR276" i="27"/>
  <c r="NH277" i="27"/>
  <c r="FY276" i="27" s="1"/>
  <c r="KV276" i="27" s="1"/>
  <c r="OE277" i="27"/>
  <c r="GV276" i="27" s="1"/>
  <c r="LS276" i="27" s="1"/>
  <c r="CZ276" i="27"/>
  <c r="NI277" i="27"/>
  <c r="FZ276" i="27" s="1"/>
  <c r="KW276" i="27" s="1"/>
  <c r="CN276" i="27"/>
  <c r="CH276" i="27"/>
  <c r="CO276" i="27"/>
  <c r="MT277" i="27"/>
  <c r="FK276" i="27" s="1"/>
  <c r="KH276" i="27" s="1"/>
  <c r="CT276" i="27"/>
  <c r="MC277" i="27"/>
  <c r="ET276" i="27" s="1"/>
  <c r="JQ276" i="27" s="1"/>
  <c r="DA276" i="27"/>
  <c r="LZ277" i="27"/>
  <c r="EQ276" i="27" s="1"/>
  <c r="JN276" i="27" s="1"/>
  <c r="DS276" i="27"/>
  <c r="DY276" i="27"/>
  <c r="MF277" i="27"/>
  <c r="EW276" i="27" s="1"/>
  <c r="JT276" i="27" s="1"/>
  <c r="MS277" i="27"/>
  <c r="FJ276" i="27" s="1"/>
  <c r="KG276" i="27" s="1"/>
  <c r="NG277" i="27"/>
  <c r="FX276" i="27" s="1"/>
  <c r="KU276" i="27" s="1"/>
  <c r="MA277" i="27"/>
  <c r="ER276" i="27" s="1"/>
  <c r="JO276" i="27" s="1"/>
  <c r="CM276" i="27"/>
  <c r="MW277" i="27"/>
  <c r="FN276" i="27" s="1"/>
  <c r="KK276" i="27" s="1"/>
  <c r="DI276" i="27"/>
  <c r="NQ277" i="27"/>
  <c r="GH276" i="27" s="1"/>
  <c r="LE276" i="27" s="1"/>
  <c r="BR278" i="27"/>
  <c r="BG279" i="27"/>
  <c r="BV278" i="27"/>
  <c r="IC74" i="27"/>
  <c r="IA74" i="27"/>
  <c r="HY74" i="27"/>
  <c r="HO376" i="27"/>
  <c r="IN376" i="27"/>
  <c r="IF376" i="27"/>
  <c r="IW376" i="27"/>
  <c r="IB376" i="27"/>
  <c r="HW376" i="27"/>
  <c r="HJ376" i="27"/>
  <c r="JA376" i="27"/>
  <c r="BW378" i="27"/>
  <c r="BL379" i="27"/>
  <c r="CA378" i="27"/>
  <c r="HS376" i="27"/>
  <c r="HK376" i="27"/>
  <c r="IE376" i="27"/>
  <c r="JM376" i="27"/>
  <c r="HP376" i="27"/>
  <c r="HI376" i="27"/>
  <c r="JN376" i="27"/>
  <c r="JJ376" i="27"/>
  <c r="IS376" i="27"/>
  <c r="JD376" i="27"/>
  <c r="HH376" i="27"/>
  <c r="IR376" i="27"/>
  <c r="JL376" i="27"/>
  <c r="JF376" i="27"/>
  <c r="JB376" i="27"/>
  <c r="IK376" i="27"/>
  <c r="IU376" i="27"/>
  <c r="HX376" i="27"/>
  <c r="IY376" i="27"/>
  <c r="IX376" i="27"/>
  <c r="IT376" i="27"/>
  <c r="IC376" i="27"/>
  <c r="IA376" i="27"/>
  <c r="JK376" i="27"/>
  <c r="IM376" i="27"/>
  <c r="IP376" i="27"/>
  <c r="IL376" i="27"/>
  <c r="HU376" i="27"/>
  <c r="HQ376" i="27"/>
  <c r="IQ376" i="27"/>
  <c r="JO376" i="27"/>
  <c r="HY376" i="27"/>
  <c r="JH376" i="27"/>
  <c r="IH376" i="27"/>
  <c r="ID376" i="27"/>
  <c r="HM376" i="27"/>
  <c r="HT376" i="27"/>
  <c r="JC376" i="27"/>
  <c r="HL376" i="27"/>
  <c r="IV376" i="27"/>
  <c r="HZ376" i="27"/>
  <c r="HV376" i="27"/>
  <c r="CQ376" i="27"/>
  <c r="CY376" i="27"/>
  <c r="DG376" i="27"/>
  <c r="DO376" i="27"/>
  <c r="DW376" i="27"/>
  <c r="EE376" i="27"/>
  <c r="EM376" i="27"/>
  <c r="MF377" i="27"/>
  <c r="EW376" i="27" s="1"/>
  <c r="JT376" i="27" s="1"/>
  <c r="MN377" i="27"/>
  <c r="FE376" i="27" s="1"/>
  <c r="KB376" i="27" s="1"/>
  <c r="MV377" i="27"/>
  <c r="FM376" i="27" s="1"/>
  <c r="KJ376" i="27" s="1"/>
  <c r="ND377" i="27"/>
  <c r="FU376" i="27" s="1"/>
  <c r="KR376" i="27" s="1"/>
  <c r="NL377" i="27"/>
  <c r="GC376" i="27" s="1"/>
  <c r="KZ376" i="27" s="1"/>
  <c r="NT377" i="27"/>
  <c r="OB377" i="27"/>
  <c r="GS376" i="27" s="1"/>
  <c r="LP376" i="27" s="1"/>
  <c r="OJ377" i="27"/>
  <c r="HA376" i="27" s="1"/>
  <c r="LX376" i="27" s="1"/>
  <c r="CN376" i="27"/>
  <c r="CV376" i="27"/>
  <c r="DD376" i="27"/>
  <c r="DL376" i="27"/>
  <c r="DT376" i="27"/>
  <c r="EB376" i="27"/>
  <c r="EJ376" i="27"/>
  <c r="MK377" i="27"/>
  <c r="FB376" i="27" s="1"/>
  <c r="JY376" i="27" s="1"/>
  <c r="MS377" i="27"/>
  <c r="FJ376" i="27" s="1"/>
  <c r="KG376" i="27" s="1"/>
  <c r="NA377" i="27"/>
  <c r="FR376" i="27" s="1"/>
  <c r="KO376" i="27" s="1"/>
  <c r="NI377" i="27"/>
  <c r="FZ376" i="27" s="1"/>
  <c r="KW376" i="27" s="1"/>
  <c r="NQ377" i="27"/>
  <c r="GH376" i="27" s="1"/>
  <c r="LE376" i="27" s="1"/>
  <c r="NY377" i="27"/>
  <c r="OG377" i="27"/>
  <c r="CK376" i="27"/>
  <c r="CU376" i="27"/>
  <c r="DF376" i="27"/>
  <c r="DQ376" i="27"/>
  <c r="EA376" i="27"/>
  <c r="EL376" i="27"/>
  <c r="MJ377" i="27"/>
  <c r="MU377" i="27"/>
  <c r="FL376" i="27" s="1"/>
  <c r="KI376" i="27" s="1"/>
  <c r="NF377" i="27"/>
  <c r="FW376" i="27" s="1"/>
  <c r="KT376" i="27" s="1"/>
  <c r="NP377" i="27"/>
  <c r="GG376" i="27" s="1"/>
  <c r="LD376" i="27" s="1"/>
  <c r="OA377" i="27"/>
  <c r="GR376" i="27" s="1"/>
  <c r="LO376" i="27" s="1"/>
  <c r="OL377" i="27"/>
  <c r="HC376" i="27" s="1"/>
  <c r="LZ376" i="27" s="1"/>
  <c r="CP376" i="27"/>
  <c r="DA376" i="27"/>
  <c r="DK376" i="27"/>
  <c r="DV376" i="27"/>
  <c r="EG376" i="27"/>
  <c r="EQ376" i="27"/>
  <c r="ME377" i="27"/>
  <c r="EV376" i="27" s="1"/>
  <c r="JS376" i="27" s="1"/>
  <c r="MP377" i="27"/>
  <c r="FG376" i="27" s="1"/>
  <c r="KD376" i="27" s="1"/>
  <c r="MZ377" i="27"/>
  <c r="FQ376" i="27" s="1"/>
  <c r="KN376" i="27" s="1"/>
  <c r="NK377" i="27"/>
  <c r="GB376" i="27" s="1"/>
  <c r="KY376" i="27" s="1"/>
  <c r="NV377" i="27"/>
  <c r="OF377" i="27"/>
  <c r="GW376" i="27" s="1"/>
  <c r="LT376" i="27" s="1"/>
  <c r="CR376" i="27"/>
  <c r="DE376" i="27"/>
  <c r="DS376" i="27"/>
  <c r="EH376" i="27"/>
  <c r="CS376" i="27"/>
  <c r="DH376" i="27"/>
  <c r="DU376" i="27"/>
  <c r="EI376" i="27"/>
  <c r="MR377" i="27"/>
  <c r="FI376" i="27" s="1"/>
  <c r="KF376" i="27" s="1"/>
  <c r="NG377" i="27"/>
  <c r="FX376" i="27" s="1"/>
  <c r="KU376" i="27" s="1"/>
  <c r="NU377" i="27"/>
  <c r="GL376" i="27" s="1"/>
  <c r="LI376" i="27" s="1"/>
  <c r="OI377" i="27"/>
  <c r="GZ376" i="27" s="1"/>
  <c r="LW376" i="27" s="1"/>
  <c r="CT376" i="27"/>
  <c r="DI376" i="27"/>
  <c r="DX376" i="27"/>
  <c r="EK376" i="27"/>
  <c r="CW376" i="27"/>
  <c r="DJ376" i="27"/>
  <c r="DY376" i="27"/>
  <c r="EN376" i="27"/>
  <c r="MH377" i="27"/>
  <c r="EY376" i="27" s="1"/>
  <c r="JV376" i="27" s="1"/>
  <c r="MW377" i="27"/>
  <c r="FN376" i="27" s="1"/>
  <c r="KK376" i="27" s="1"/>
  <c r="NJ377" i="27"/>
  <c r="NX377" i="27"/>
  <c r="GO376" i="27" s="1"/>
  <c r="LL376" i="27" s="1"/>
  <c r="CJ376" i="27"/>
  <c r="CX376" i="27"/>
  <c r="DM376" i="27"/>
  <c r="DZ376" i="27"/>
  <c r="EO376" i="27"/>
  <c r="MI377" i="27"/>
  <c r="EZ376" i="27" s="1"/>
  <c r="JW376" i="27" s="1"/>
  <c r="MX377" i="27"/>
  <c r="NM377" i="27"/>
  <c r="GD376" i="27" s="1"/>
  <c r="LA376" i="27" s="1"/>
  <c r="NZ377" i="27"/>
  <c r="GQ376" i="27" s="1"/>
  <c r="LN376" i="27" s="1"/>
  <c r="CO376" i="27"/>
  <c r="DC376" i="27"/>
  <c r="DR376" i="27"/>
  <c r="EF376" i="27"/>
  <c r="MO377" i="27"/>
  <c r="FF376" i="27" s="1"/>
  <c r="KC376" i="27" s="1"/>
  <c r="NC377" i="27"/>
  <c r="NR377" i="27"/>
  <c r="GI376" i="27" s="1"/>
  <c r="LF376" i="27" s="1"/>
  <c r="OE377" i="27"/>
  <c r="DP376" i="27"/>
  <c r="MQ377" i="27"/>
  <c r="FH376" i="27" s="1"/>
  <c r="KE376" i="27" s="1"/>
  <c r="NS377" i="27"/>
  <c r="GJ376" i="27" s="1"/>
  <c r="LG376" i="27" s="1"/>
  <c r="EC376" i="27"/>
  <c r="MT377" i="27"/>
  <c r="FK376" i="27" s="1"/>
  <c r="KH376" i="27" s="1"/>
  <c r="NW377" i="27"/>
  <c r="GN376" i="27" s="1"/>
  <c r="LK376" i="27" s="1"/>
  <c r="ED376" i="27"/>
  <c r="MY377" i="27"/>
  <c r="FP376" i="27" s="1"/>
  <c r="KM376" i="27" s="1"/>
  <c r="OC377" i="27"/>
  <c r="GT376" i="27" s="1"/>
  <c r="LQ376" i="27" s="1"/>
  <c r="CL376" i="27"/>
  <c r="EP376" i="27"/>
  <c r="NB377" i="27"/>
  <c r="FS376" i="27" s="1"/>
  <c r="KP376" i="27" s="1"/>
  <c r="OD377" i="27"/>
  <c r="CM376" i="27"/>
  <c r="NE377" i="27"/>
  <c r="FV376" i="27" s="1"/>
  <c r="KS376" i="27" s="1"/>
  <c r="OH377" i="27"/>
  <c r="CZ376" i="27"/>
  <c r="MG377" i="27"/>
  <c r="EX376" i="27" s="1"/>
  <c r="JU376" i="27" s="1"/>
  <c r="NH377" i="27"/>
  <c r="FY376" i="27" s="1"/>
  <c r="KV376" i="27" s="1"/>
  <c r="OK377" i="27"/>
  <c r="HB376" i="27" s="1"/>
  <c r="LY376" i="27" s="1"/>
  <c r="DN376" i="27"/>
  <c r="MM377" i="27"/>
  <c r="FD376" i="27" s="1"/>
  <c r="KA376" i="27" s="1"/>
  <c r="NO377" i="27"/>
  <c r="GF376" i="27" s="1"/>
  <c r="LC376" i="27" s="1"/>
  <c r="ML377" i="27"/>
  <c r="FC376" i="27" s="1"/>
  <c r="JZ376" i="27" s="1"/>
  <c r="NN377" i="27"/>
  <c r="GE376" i="27" s="1"/>
  <c r="LB376" i="27" s="1"/>
  <c r="DB376" i="27"/>
  <c r="JE376" i="27"/>
  <c r="JG376" i="27"/>
  <c r="IZ376" i="27"/>
  <c r="IO376" i="27"/>
  <c r="II376" i="27"/>
  <c r="HR376" i="27"/>
  <c r="HN376" i="27"/>
  <c r="JI376" i="27"/>
  <c r="FO376" i="27"/>
  <c r="KL376" i="27" s="1"/>
  <c r="GM376" i="27"/>
  <c r="LJ376" i="27" s="1"/>
  <c r="GU376" i="27"/>
  <c r="LR376" i="27" s="1"/>
  <c r="FT376" i="27"/>
  <c r="KQ376" i="27" s="1"/>
  <c r="FA376" i="27"/>
  <c r="JX376" i="27" s="1"/>
  <c r="GA376" i="27"/>
  <c r="KX376" i="27" s="1"/>
  <c r="GV376" i="27"/>
  <c r="LS376" i="27" s="1"/>
  <c r="GX376" i="27"/>
  <c r="LU376" i="27" s="1"/>
  <c r="BV377" i="27"/>
  <c r="GP376" i="27"/>
  <c r="LM376" i="27" s="1"/>
  <c r="BY377" i="27"/>
  <c r="CC377" i="27"/>
  <c r="CB377" i="27" s="1"/>
  <c r="GY376" i="27"/>
  <c r="LV376" i="27" s="1"/>
  <c r="GK376" i="27"/>
  <c r="LH376" i="27" s="1"/>
  <c r="HV38" i="27"/>
  <c r="JP38" i="27" s="1"/>
  <c r="JD74" i="27"/>
  <c r="HU38" i="27"/>
  <c r="JO38" i="27" s="1"/>
  <c r="JE74" i="27"/>
  <c r="JR74" i="27" s="1"/>
  <c r="BD41" i="27"/>
  <c r="IC38" i="27"/>
  <c r="JW38" i="27" s="1"/>
  <c r="JF74" i="27"/>
  <c r="JA74" i="27"/>
  <c r="JN74" i="27" s="1"/>
  <c r="JG74" i="27"/>
  <c r="JT74" i="27" s="1"/>
  <c r="HW38" i="27"/>
  <c r="JQ38" i="27" s="1"/>
  <c r="JI74" i="27"/>
  <c r="JV74" i="27" s="1"/>
  <c r="JH74" i="27"/>
  <c r="HX38" i="27"/>
  <c r="JR38" i="27" s="1"/>
  <c r="JQ73" i="27"/>
  <c r="JB74" i="27"/>
  <c r="IA38" i="27"/>
  <c r="JU38" i="27" s="1"/>
  <c r="HY38" i="27"/>
  <c r="JS38" i="27" s="1"/>
  <c r="HU39" i="27"/>
  <c r="HZ39" i="27"/>
  <c r="HY39" i="27"/>
  <c r="HW74" i="27"/>
  <c r="JJ74" i="27"/>
  <c r="BE40" i="27"/>
  <c r="BC40" i="27"/>
  <c r="BB40" i="27" s="1"/>
  <c r="BG40" i="27" s="1"/>
  <c r="HT38" i="27"/>
  <c r="JN38" i="27" s="1"/>
  <c r="HZ38" i="27"/>
  <c r="JT38" i="27" s="1"/>
  <c r="BA39" i="27"/>
  <c r="HV75" i="27"/>
  <c r="IC75" i="27"/>
  <c r="HU75" i="27"/>
  <c r="HZ75" i="27"/>
  <c r="HX75" i="27"/>
  <c r="HW75" i="27"/>
  <c r="JC74" i="27"/>
  <c r="JP74" i="27" s="1"/>
  <c r="IB38" i="27"/>
  <c r="JV38" i="27" s="1"/>
  <c r="CC408" i="27" l="1"/>
  <c r="BY408" i="27"/>
  <c r="BW409" i="27"/>
  <c r="FX308" i="27"/>
  <c r="KU308" i="27" s="1"/>
  <c r="BT309" i="27"/>
  <c r="FY308" i="27"/>
  <c r="KV308" i="27" s="1"/>
  <c r="GD308" i="27"/>
  <c r="LA308" i="27" s="1"/>
  <c r="GC308" i="27"/>
  <c r="KZ308" i="27" s="1"/>
  <c r="FR308" i="27"/>
  <c r="KO308" i="27" s="1"/>
  <c r="EZ308" i="27"/>
  <c r="JW308" i="27" s="1"/>
  <c r="FP308" i="27"/>
  <c r="KM308" i="27" s="1"/>
  <c r="GQ308" i="27"/>
  <c r="LN308" i="27" s="1"/>
  <c r="GS308" i="27"/>
  <c r="LP308" i="27" s="1"/>
  <c r="GM308" i="27"/>
  <c r="LJ308" i="27" s="1"/>
  <c r="ES308" i="27"/>
  <c r="JP308" i="27" s="1"/>
  <c r="GX308" i="27"/>
  <c r="LU308" i="27" s="1"/>
  <c r="EW308" i="27"/>
  <c r="JT308" i="27" s="1"/>
  <c r="GV308" i="27"/>
  <c r="LS308" i="27" s="1"/>
  <c r="BX309" i="27"/>
  <c r="BW309" i="27" s="1"/>
  <c r="BP309" i="27" s="1"/>
  <c r="GU308" i="27"/>
  <c r="LR308" i="27" s="1"/>
  <c r="FK308" i="27"/>
  <c r="KH308" i="27" s="1"/>
  <c r="GI308" i="27"/>
  <c r="LF308" i="27" s="1"/>
  <c r="EQ308" i="27"/>
  <c r="JN308" i="27" s="1"/>
  <c r="GG308" i="27"/>
  <c r="LD308" i="27" s="1"/>
  <c r="GN308" i="27"/>
  <c r="LK308" i="27" s="1"/>
  <c r="GK308" i="27"/>
  <c r="LH308" i="27" s="1"/>
  <c r="GB308" i="27"/>
  <c r="KY308" i="27" s="1"/>
  <c r="FI308" i="27"/>
  <c r="KF308" i="27" s="1"/>
  <c r="GW308" i="27"/>
  <c r="LT308" i="27" s="1"/>
  <c r="FJ308" i="27"/>
  <c r="KG308" i="27" s="1"/>
  <c r="ER308" i="27"/>
  <c r="JO308" i="27" s="1"/>
  <c r="FT308" i="27"/>
  <c r="KQ308" i="27" s="1"/>
  <c r="FA308" i="27"/>
  <c r="JX308" i="27" s="1"/>
  <c r="EX308" i="27"/>
  <c r="JU308" i="27" s="1"/>
  <c r="FM308" i="27"/>
  <c r="KJ308" i="27" s="1"/>
  <c r="EV308" i="27"/>
  <c r="JS308" i="27" s="1"/>
  <c r="FN308" i="27"/>
  <c r="KK308" i="27" s="1"/>
  <c r="EU308" i="27"/>
  <c r="JR308" i="27" s="1"/>
  <c r="FV308" i="27"/>
  <c r="KS308" i="27" s="1"/>
  <c r="GT308" i="27"/>
  <c r="LQ308" i="27" s="1"/>
  <c r="FB308" i="27"/>
  <c r="JY308" i="27" s="1"/>
  <c r="GO308" i="27"/>
  <c r="LL308" i="27" s="1"/>
  <c r="EY308" i="27"/>
  <c r="JV308" i="27" s="1"/>
  <c r="FH308" i="27"/>
  <c r="KE308" i="27" s="1"/>
  <c r="FD308" i="27"/>
  <c r="KA308" i="27" s="1"/>
  <c r="FW308" i="27"/>
  <c r="KT308" i="27" s="1"/>
  <c r="FO308" i="27"/>
  <c r="KL308" i="27" s="1"/>
  <c r="GH308" i="27"/>
  <c r="LE308" i="27" s="1"/>
  <c r="FC308" i="27"/>
  <c r="JZ308" i="27" s="1"/>
  <c r="GE308" i="27"/>
  <c r="LB308" i="27" s="1"/>
  <c r="FQ308" i="27"/>
  <c r="KN308" i="27" s="1"/>
  <c r="FS308" i="27"/>
  <c r="KP308" i="27" s="1"/>
  <c r="FU308" i="27"/>
  <c r="KR308" i="27" s="1"/>
  <c r="FG308" i="27"/>
  <c r="KD308" i="27" s="1"/>
  <c r="GJ308" i="27"/>
  <c r="LG308" i="27" s="1"/>
  <c r="FF308" i="27"/>
  <c r="KC308" i="27" s="1"/>
  <c r="GF308" i="27"/>
  <c r="LC308" i="27" s="1"/>
  <c r="ET308" i="27"/>
  <c r="JQ308" i="27" s="1"/>
  <c r="FL308" i="27"/>
  <c r="KI308" i="27" s="1"/>
  <c r="GP308" i="27"/>
  <c r="LM308" i="27" s="1"/>
  <c r="GA308" i="27"/>
  <c r="KX308" i="27" s="1"/>
  <c r="BR310" i="27"/>
  <c r="GL308" i="27"/>
  <c r="LI308" i="27" s="1"/>
  <c r="FE308" i="27"/>
  <c r="KB308" i="27" s="1"/>
  <c r="FZ308" i="27"/>
  <c r="KW308" i="27" s="1"/>
  <c r="GR308" i="27"/>
  <c r="LO308" i="27" s="1"/>
  <c r="HV308" i="27"/>
  <c r="IU308" i="27"/>
  <c r="IQ308" i="27"/>
  <c r="HX308" i="27"/>
  <c r="HP308" i="27"/>
  <c r="IP308" i="27"/>
  <c r="IF308" i="27"/>
  <c r="HH308" i="27"/>
  <c r="IV308" i="27"/>
  <c r="HM308" i="27"/>
  <c r="IJ308" i="27"/>
  <c r="HD308" i="27"/>
  <c r="IK308" i="27"/>
  <c r="IY308" i="27"/>
  <c r="IL308" i="27"/>
  <c r="IO308" i="27"/>
  <c r="HK308" i="27"/>
  <c r="IG308" i="27"/>
  <c r="HW308" i="27"/>
  <c r="HN308" i="27"/>
  <c r="ID308" i="27"/>
  <c r="IT308" i="27"/>
  <c r="JD308" i="27"/>
  <c r="IC308" i="27"/>
  <c r="HI308" i="27"/>
  <c r="JF308" i="27"/>
  <c r="IN308" i="27"/>
  <c r="HS308" i="27"/>
  <c r="HZ308" i="27"/>
  <c r="IZ308" i="27"/>
  <c r="HF308" i="27"/>
  <c r="IS308" i="27"/>
  <c r="HL308" i="27"/>
  <c r="JG308" i="27"/>
  <c r="HC308" i="27"/>
  <c r="HR308" i="27"/>
  <c r="HY308" i="27"/>
  <c r="HU308" i="27"/>
  <c r="JI308" i="27"/>
  <c r="JJ308" i="27"/>
  <c r="JC308" i="27"/>
  <c r="HJ308" i="27"/>
  <c r="IM308" i="27"/>
  <c r="IR308" i="27"/>
  <c r="IE308" i="27"/>
  <c r="IX308" i="27"/>
  <c r="IB308" i="27"/>
  <c r="II308" i="27"/>
  <c r="JA308" i="27"/>
  <c r="IA308" i="27"/>
  <c r="HG308" i="27"/>
  <c r="IH308" i="27"/>
  <c r="HE308" i="27"/>
  <c r="IW308" i="27"/>
  <c r="HO308" i="27"/>
  <c r="JB308" i="27"/>
  <c r="JE308" i="27"/>
  <c r="HT308" i="27"/>
  <c r="JH308" i="27"/>
  <c r="HQ308" i="27"/>
  <c r="BD72" i="27"/>
  <c r="BE71" i="27"/>
  <c r="BC71" i="27"/>
  <c r="BB71" i="27" s="1"/>
  <c r="BG70" i="27"/>
  <c r="BA70" i="27"/>
  <c r="HG277" i="27"/>
  <c r="IU277" i="27"/>
  <c r="IL277" i="27"/>
  <c r="JI277" i="27"/>
  <c r="HR277" i="27"/>
  <c r="IX277" i="27"/>
  <c r="HM277" i="27"/>
  <c r="IW277" i="27"/>
  <c r="HF277" i="27"/>
  <c r="HO277" i="27"/>
  <c r="IK277" i="27"/>
  <c r="HN277" i="27"/>
  <c r="IR277" i="27"/>
  <c r="IJ277" i="27"/>
  <c r="HJ277" i="27"/>
  <c r="IA277" i="27"/>
  <c r="IG277" i="27"/>
  <c r="IQ277" i="27"/>
  <c r="HL277" i="27"/>
  <c r="JC277" i="27"/>
  <c r="JJ277" i="27"/>
  <c r="IY277" i="27"/>
  <c r="IF277" i="27"/>
  <c r="IC277" i="27"/>
  <c r="IP277" i="27"/>
  <c r="HE277" i="27"/>
  <c r="IZ277" i="27"/>
  <c r="ID277" i="27"/>
  <c r="HU277" i="27"/>
  <c r="JE277" i="27"/>
  <c r="IM277" i="27"/>
  <c r="HK277" i="27"/>
  <c r="HY277" i="27"/>
  <c r="HX277" i="27"/>
  <c r="HP277" i="27"/>
  <c r="HD277" i="27"/>
  <c r="HZ277" i="27"/>
  <c r="JB277" i="27"/>
  <c r="HW277" i="27"/>
  <c r="IN277" i="27"/>
  <c r="JA277" i="27"/>
  <c r="JO74" i="27"/>
  <c r="JW74" i="27"/>
  <c r="P64" i="15"/>
  <c r="Q171" i="27"/>
  <c r="JS74" i="27"/>
  <c r="IA39" i="27"/>
  <c r="IE277" i="27"/>
  <c r="IC39" i="27"/>
  <c r="HQ277" i="27"/>
  <c r="HC277" i="27"/>
  <c r="HT277" i="27"/>
  <c r="HX39" i="27"/>
  <c r="HS277" i="27"/>
  <c r="IV277" i="27"/>
  <c r="JQ74" i="27"/>
  <c r="IT277" i="27"/>
  <c r="JD277" i="27"/>
  <c r="IS277" i="27"/>
  <c r="HI277" i="27"/>
  <c r="IH277" i="27"/>
  <c r="HV277" i="27"/>
  <c r="HT75" i="27"/>
  <c r="JU74" i="27"/>
  <c r="EA277" i="27"/>
  <c r="EC277" i="27"/>
  <c r="CT277" i="27"/>
  <c r="ED277" i="27"/>
  <c r="OB278" i="27"/>
  <c r="GS277" i="27" s="1"/>
  <c r="LP277" i="27" s="1"/>
  <c r="NA278" i="27"/>
  <c r="FR277" i="27" s="1"/>
  <c r="KO277" i="27" s="1"/>
  <c r="EJ277" i="27"/>
  <c r="DB277" i="27"/>
  <c r="DD277" i="27"/>
  <c r="CP277" i="27"/>
  <c r="CQ277" i="27"/>
  <c r="EH277" i="27"/>
  <c r="MW278" i="27"/>
  <c r="FN277" i="27" s="1"/>
  <c r="KK277" i="27" s="1"/>
  <c r="MB278" i="27"/>
  <c r="ES277" i="27" s="1"/>
  <c r="JP277" i="27" s="1"/>
  <c r="NR278" i="27"/>
  <c r="GI277" i="27" s="1"/>
  <c r="LF277" i="27" s="1"/>
  <c r="DU277" i="27"/>
  <c r="NX278" i="27"/>
  <c r="GO277" i="27" s="1"/>
  <c r="LL277" i="27" s="1"/>
  <c r="EI277" i="27"/>
  <c r="EK277" i="27"/>
  <c r="DF277" i="27"/>
  <c r="CH277" i="27"/>
  <c r="NI278" i="27"/>
  <c r="FZ277" i="27" s="1"/>
  <c r="KW277" i="27" s="1"/>
  <c r="ME278" i="27"/>
  <c r="EV277" i="27" s="1"/>
  <c r="JS277" i="27" s="1"/>
  <c r="DV277" i="27"/>
  <c r="DW277" i="27"/>
  <c r="DG277" i="27"/>
  <c r="DH277" i="27"/>
  <c r="MD278" i="27"/>
  <c r="EU277" i="27" s="1"/>
  <c r="JR277" i="27" s="1"/>
  <c r="OA278" i="27"/>
  <c r="GR277" i="27" s="1"/>
  <c r="LO277" i="27" s="1"/>
  <c r="NG278" i="27"/>
  <c r="FX277" i="27" s="1"/>
  <c r="KU277" i="27" s="1"/>
  <c r="MU278" i="27"/>
  <c r="FL277" i="27" s="1"/>
  <c r="KI277" i="27" s="1"/>
  <c r="DS277" i="27"/>
  <c r="CI277" i="27"/>
  <c r="CE277" i="27"/>
  <c r="CG277" i="27"/>
  <c r="CN277" i="27"/>
  <c r="DP277" i="27"/>
  <c r="MF278" i="27"/>
  <c r="EW277" i="27" s="1"/>
  <c r="JT277" i="27" s="1"/>
  <c r="CV277" i="27"/>
  <c r="NQ278" i="27"/>
  <c r="GH277" i="27" s="1"/>
  <c r="LE277" i="27" s="1"/>
  <c r="MP278" i="27"/>
  <c r="FG277" i="27" s="1"/>
  <c r="KD277" i="27" s="1"/>
  <c r="MG278" i="27"/>
  <c r="EX277" i="27" s="1"/>
  <c r="JU277" i="27" s="1"/>
  <c r="BO278" i="27"/>
  <c r="DY277" i="27"/>
  <c r="EB277" i="27"/>
  <c r="MO278" i="27"/>
  <c r="FF277" i="27" s="1"/>
  <c r="KC277" i="27" s="1"/>
  <c r="LZ278" i="27"/>
  <c r="EQ277" i="27" s="1"/>
  <c r="JN277" i="27" s="1"/>
  <c r="MJ278" i="27"/>
  <c r="FA277" i="27" s="1"/>
  <c r="JX277" i="27" s="1"/>
  <c r="DN277" i="27"/>
  <c r="DO277" i="27"/>
  <c r="DQ277" i="27"/>
  <c r="CM277" i="27"/>
  <c r="CO277" i="27"/>
  <c r="CY277" i="27"/>
  <c r="DZ277" i="27"/>
  <c r="MN278" i="27"/>
  <c r="FE277" i="27" s="1"/>
  <c r="KB277" i="27" s="1"/>
  <c r="DJ277" i="27"/>
  <c r="NY278" i="27"/>
  <c r="GP277" i="27" s="1"/>
  <c r="LM277" i="27" s="1"/>
  <c r="MZ278" i="27"/>
  <c r="FQ277" i="27" s="1"/>
  <c r="KN277" i="27" s="1"/>
  <c r="MQ278" i="27"/>
  <c r="FH277" i="27" s="1"/>
  <c r="KE277" i="27" s="1"/>
  <c r="MH278" i="27"/>
  <c r="EY277" i="27" s="1"/>
  <c r="JV277" i="27" s="1"/>
  <c r="MI278" i="27"/>
  <c r="EZ277" i="27" s="1"/>
  <c r="JW277" i="27" s="1"/>
  <c r="CR277" i="27"/>
  <c r="MY278" i="27"/>
  <c r="FP277" i="27" s="1"/>
  <c r="KM277" i="27" s="1"/>
  <c r="MX278" i="27"/>
  <c r="FO277" i="27" s="1"/>
  <c r="KL277" i="27" s="1"/>
  <c r="NH278" i="27"/>
  <c r="FY277" i="27" s="1"/>
  <c r="KV277" i="27" s="1"/>
  <c r="NS278" i="27"/>
  <c r="GJ277" i="27" s="1"/>
  <c r="LG277" i="27" s="1"/>
  <c r="NT278" i="27"/>
  <c r="GK277" i="27" s="1"/>
  <c r="LH277" i="27" s="1"/>
  <c r="NZ278" i="27"/>
  <c r="GQ277" i="27" s="1"/>
  <c r="LN277" i="27" s="1"/>
  <c r="OD278" i="27"/>
  <c r="GU277" i="27" s="1"/>
  <c r="LR277" i="27" s="1"/>
  <c r="CU277" i="27"/>
  <c r="CW277" i="27"/>
  <c r="DI277" i="27"/>
  <c r="EL277" i="27"/>
  <c r="MV278" i="27"/>
  <c r="FM277" i="27" s="1"/>
  <c r="KJ277" i="27" s="1"/>
  <c r="DX277" i="27"/>
  <c r="OG278" i="27"/>
  <c r="GX277" i="27" s="1"/>
  <c r="LU277" i="27" s="1"/>
  <c r="NK278" i="27"/>
  <c r="GB277" i="27" s="1"/>
  <c r="KY277" i="27" s="1"/>
  <c r="NB278" i="27"/>
  <c r="FS277" i="27" s="1"/>
  <c r="KP277" i="27" s="1"/>
  <c r="MR278" i="27"/>
  <c r="FI277" i="27" s="1"/>
  <c r="KF277" i="27" s="1"/>
  <c r="MT278" i="27"/>
  <c r="FK277" i="27" s="1"/>
  <c r="KH277" i="27" s="1"/>
  <c r="DL277" i="27"/>
  <c r="NJ278" i="27"/>
  <c r="GA277" i="27" s="1"/>
  <c r="KX277" i="27" s="1"/>
  <c r="OC278" i="27"/>
  <c r="GT277" i="27" s="1"/>
  <c r="LQ277" i="27" s="1"/>
  <c r="ML278" i="27"/>
  <c r="FC277" i="27" s="1"/>
  <c r="JZ277" i="27" s="1"/>
  <c r="CJ277" i="27"/>
  <c r="CK277" i="27"/>
  <c r="DC277" i="27"/>
  <c r="DE277" i="27"/>
  <c r="DT277" i="27"/>
  <c r="CL277" i="27"/>
  <c r="ND278" i="27"/>
  <c r="FU277" i="27" s="1"/>
  <c r="KR277" i="27" s="1"/>
  <c r="MC278" i="27"/>
  <c r="ET277" i="27" s="1"/>
  <c r="JQ277" i="27" s="1"/>
  <c r="CF277" i="27"/>
  <c r="NV278" i="27"/>
  <c r="GM277" i="27" s="1"/>
  <c r="LJ277" i="27" s="1"/>
  <c r="NM278" i="27"/>
  <c r="GD277" i="27" s="1"/>
  <c r="LA277" i="27" s="1"/>
  <c r="NC278" i="27"/>
  <c r="FT277" i="27" s="1"/>
  <c r="KQ277" i="27" s="1"/>
  <c r="NE278" i="27"/>
  <c r="FV277" i="27" s="1"/>
  <c r="KS277" i="27" s="1"/>
  <c r="EF277" i="27"/>
  <c r="NU278" i="27"/>
  <c r="GL277" i="27" s="1"/>
  <c r="LI277" i="27" s="1"/>
  <c r="MA278" i="27"/>
  <c r="ER277" i="27" s="1"/>
  <c r="JO277" i="27" s="1"/>
  <c r="NP278" i="27"/>
  <c r="GG277" i="27" s="1"/>
  <c r="LD277" i="27" s="1"/>
  <c r="MS278" i="27"/>
  <c r="FJ277" i="27" s="1"/>
  <c r="KG277" i="27" s="1"/>
  <c r="MM278" i="27"/>
  <c r="FD277" i="27" s="1"/>
  <c r="KA277" i="27" s="1"/>
  <c r="DK277" i="27"/>
  <c r="DM277" i="27"/>
  <c r="EE277" i="27"/>
  <c r="DA277" i="27"/>
  <c r="NL278" i="27"/>
  <c r="GC277" i="27" s="1"/>
  <c r="KZ277" i="27" s="1"/>
  <c r="MK278" i="27"/>
  <c r="FB277" i="27" s="1"/>
  <c r="JY277" i="27" s="1"/>
  <c r="CZ277" i="27"/>
  <c r="OF278" i="27"/>
  <c r="GW277" i="27" s="1"/>
  <c r="LT277" i="27" s="1"/>
  <c r="NW278" i="27"/>
  <c r="GN277" i="27" s="1"/>
  <c r="LK277" i="27" s="1"/>
  <c r="NN278" i="27"/>
  <c r="GE277" i="27" s="1"/>
  <c r="LB277" i="27" s="1"/>
  <c r="NO278" i="27"/>
  <c r="GF277" i="27" s="1"/>
  <c r="LC277" i="27" s="1"/>
  <c r="CX277" i="27"/>
  <c r="OE278" i="27"/>
  <c r="GV277" i="27" s="1"/>
  <c r="LS277" i="27" s="1"/>
  <c r="NF278" i="27"/>
  <c r="FW277" i="27" s="1"/>
  <c r="KT277" i="27" s="1"/>
  <c r="CS277" i="27"/>
  <c r="DR277" i="27"/>
  <c r="EG277" i="27"/>
  <c r="BV279" i="27"/>
  <c r="BR279" i="27"/>
  <c r="BG280" i="27"/>
  <c r="BT278" i="27"/>
  <c r="BQ278" i="27"/>
  <c r="BX278" i="27"/>
  <c r="BW278" i="27" s="1"/>
  <c r="BP278" i="27" s="1"/>
  <c r="IB277" i="27"/>
  <c r="IB75" i="27"/>
  <c r="HW39" i="27"/>
  <c r="HY75" i="27"/>
  <c r="IB39" i="27"/>
  <c r="HV39" i="27"/>
  <c r="JA377" i="27"/>
  <c r="JD377" i="27"/>
  <c r="JM377" i="27"/>
  <c r="HR377" i="27"/>
  <c r="HQ377" i="27"/>
  <c r="HN377" i="27"/>
  <c r="IY377" i="27"/>
  <c r="IJ377" i="27"/>
  <c r="IE377" i="27"/>
  <c r="JN377" i="27"/>
  <c r="IP377" i="27"/>
  <c r="IX377" i="27"/>
  <c r="JL377" i="27"/>
  <c r="JF377" i="27"/>
  <c r="IO377" i="27"/>
  <c r="IB377" i="27"/>
  <c r="HW377" i="27"/>
  <c r="HZ377" i="27"/>
  <c r="HJ377" i="27"/>
  <c r="IA377" i="27"/>
  <c r="IK377" i="27"/>
  <c r="IW377" i="27"/>
  <c r="IQ377" i="27"/>
  <c r="ID377" i="27"/>
  <c r="HT377" i="27"/>
  <c r="HO377" i="27"/>
  <c r="HX377" i="27"/>
  <c r="IN377" i="27"/>
  <c r="HM377" i="27"/>
  <c r="HV377" i="27"/>
  <c r="IH377" i="27"/>
  <c r="IC377" i="27"/>
  <c r="JO377" i="27"/>
  <c r="HS377" i="27"/>
  <c r="HL377" i="27"/>
  <c r="HH377" i="27"/>
  <c r="HU377" i="27"/>
  <c r="HP377" i="27"/>
  <c r="JE377" i="27"/>
  <c r="HI377" i="27"/>
  <c r="JK377" i="27"/>
  <c r="JB377" i="27"/>
  <c r="JI377" i="27"/>
  <c r="JG377" i="27"/>
  <c r="IT377" i="27"/>
  <c r="JH377" i="27"/>
  <c r="JC377" i="27"/>
  <c r="CK377" i="27"/>
  <c r="CS377" i="27"/>
  <c r="DA377" i="27"/>
  <c r="DI377" i="27"/>
  <c r="DQ377" i="27"/>
  <c r="DY377" i="27"/>
  <c r="EG377" i="27"/>
  <c r="EO377" i="27"/>
  <c r="MH378" i="27"/>
  <c r="MP378" i="27"/>
  <c r="FG377" i="27" s="1"/>
  <c r="KD377" i="27" s="1"/>
  <c r="MX378" i="27"/>
  <c r="FO377" i="27" s="1"/>
  <c r="KL377" i="27" s="1"/>
  <c r="NF378" i="27"/>
  <c r="FW377" i="27" s="1"/>
  <c r="KT377" i="27" s="1"/>
  <c r="NN378" i="27"/>
  <c r="GE377" i="27" s="1"/>
  <c r="LB377" i="27" s="1"/>
  <c r="NV378" i="27"/>
  <c r="GM377" i="27" s="1"/>
  <c r="LJ377" i="27" s="1"/>
  <c r="OD378" i="27"/>
  <c r="GU377" i="27" s="1"/>
  <c r="LR377" i="27" s="1"/>
  <c r="OL378" i="27"/>
  <c r="HC377" i="27" s="1"/>
  <c r="LZ377" i="27" s="1"/>
  <c r="CP377" i="27"/>
  <c r="CX377" i="27"/>
  <c r="DF377" i="27"/>
  <c r="DN377" i="27"/>
  <c r="DV377" i="27"/>
  <c r="ED377" i="27"/>
  <c r="EL377" i="27"/>
  <c r="ME378" i="27"/>
  <c r="MM378" i="27"/>
  <c r="MU378" i="27"/>
  <c r="FL377" i="27" s="1"/>
  <c r="KI377" i="27" s="1"/>
  <c r="CJ377" i="27"/>
  <c r="CU377" i="27"/>
  <c r="DE377" i="27"/>
  <c r="DP377" i="27"/>
  <c r="EA377" i="27"/>
  <c r="EK377" i="27"/>
  <c r="MJ378" i="27"/>
  <c r="MT378" i="27"/>
  <c r="FK377" i="27" s="1"/>
  <c r="KH377" i="27" s="1"/>
  <c r="ND378" i="27"/>
  <c r="FU377" i="27" s="1"/>
  <c r="KR377" i="27" s="1"/>
  <c r="NM378" i="27"/>
  <c r="GD377" i="27" s="1"/>
  <c r="LA377" i="27" s="1"/>
  <c r="NW378" i="27"/>
  <c r="GN377" i="27" s="1"/>
  <c r="LK377" i="27" s="1"/>
  <c r="OF378" i="27"/>
  <c r="GW377" i="27" s="1"/>
  <c r="LT377" i="27" s="1"/>
  <c r="CO377" i="27"/>
  <c r="CZ377" i="27"/>
  <c r="DK377" i="27"/>
  <c r="DU377" i="27"/>
  <c r="EF377" i="27"/>
  <c r="EQ377" i="27"/>
  <c r="CV377" i="27"/>
  <c r="DJ377" i="27"/>
  <c r="DX377" i="27"/>
  <c r="EM377" i="27"/>
  <c r="CL377" i="27"/>
  <c r="CY377" i="27"/>
  <c r="DM377" i="27"/>
  <c r="EB377" i="27"/>
  <c r="EP377" i="27"/>
  <c r="CM377" i="27"/>
  <c r="DB377" i="27"/>
  <c r="DO377" i="27"/>
  <c r="EC377" i="27"/>
  <c r="ML378" i="27"/>
  <c r="FC377" i="27" s="1"/>
  <c r="JZ377" i="27" s="1"/>
  <c r="MY378" i="27"/>
  <c r="FP377" i="27" s="1"/>
  <c r="KM377" i="27" s="1"/>
  <c r="NI378" i="27"/>
  <c r="FZ377" i="27" s="1"/>
  <c r="KW377" i="27" s="1"/>
  <c r="NS378" i="27"/>
  <c r="GJ377" i="27" s="1"/>
  <c r="LG377" i="27" s="1"/>
  <c r="OC378" i="27"/>
  <c r="GT377" i="27" s="1"/>
  <c r="LQ377" i="27" s="1"/>
  <c r="CR377" i="27"/>
  <c r="DG377" i="27"/>
  <c r="DT377" i="27"/>
  <c r="EI377" i="27"/>
  <c r="MQ378" i="27"/>
  <c r="FH377" i="27" s="1"/>
  <c r="KE377" i="27" s="1"/>
  <c r="NB378" i="27"/>
  <c r="FS377" i="27" s="1"/>
  <c r="KP377" i="27" s="1"/>
  <c r="NL378" i="27"/>
  <c r="GC377" i="27" s="1"/>
  <c r="KZ377" i="27" s="1"/>
  <c r="NX378" i="27"/>
  <c r="GO377" i="27" s="1"/>
  <c r="LL377" i="27" s="1"/>
  <c r="OH378" i="27"/>
  <c r="GY377" i="27" s="1"/>
  <c r="LV377" i="27" s="1"/>
  <c r="DH377" i="27"/>
  <c r="EJ377" i="27"/>
  <c r="MS378" i="27"/>
  <c r="FJ377" i="27" s="1"/>
  <c r="KG377" i="27" s="1"/>
  <c r="NH378" i="27"/>
  <c r="FY377" i="27" s="1"/>
  <c r="KV377" i="27" s="1"/>
  <c r="NU378" i="27"/>
  <c r="GL377" i="27" s="1"/>
  <c r="LI377" i="27" s="1"/>
  <c r="OJ378" i="27"/>
  <c r="HA377" i="27" s="1"/>
  <c r="LX377" i="27" s="1"/>
  <c r="DL377" i="27"/>
  <c r="EN377" i="27"/>
  <c r="MF378" i="27"/>
  <c r="EW377" i="27" s="1"/>
  <c r="JT377" i="27" s="1"/>
  <c r="MV378" i="27"/>
  <c r="FM377" i="27" s="1"/>
  <c r="KJ377" i="27" s="1"/>
  <c r="NJ378" i="27"/>
  <c r="GA377" i="27" s="1"/>
  <c r="KX377" i="27" s="1"/>
  <c r="NY378" i="27"/>
  <c r="GP377" i="27" s="1"/>
  <c r="LM377" i="27" s="1"/>
  <c r="OK378" i="27"/>
  <c r="HB377" i="27" s="1"/>
  <c r="LY377" i="27" s="1"/>
  <c r="CN377" i="27"/>
  <c r="DR377" i="27"/>
  <c r="MG378" i="27"/>
  <c r="EX377" i="27" s="1"/>
  <c r="JU377" i="27" s="1"/>
  <c r="MW378" i="27"/>
  <c r="FN377" i="27" s="1"/>
  <c r="KK377" i="27" s="1"/>
  <c r="NK378" i="27"/>
  <c r="GB377" i="27" s="1"/>
  <c r="KY377" i="27" s="1"/>
  <c r="NZ378" i="27"/>
  <c r="GQ377" i="27" s="1"/>
  <c r="LN377" i="27" s="1"/>
  <c r="CQ377" i="27"/>
  <c r="DS377" i="27"/>
  <c r="MI378" i="27"/>
  <c r="EZ377" i="27" s="1"/>
  <c r="JW377" i="27" s="1"/>
  <c r="MZ378" i="27"/>
  <c r="FQ377" i="27" s="1"/>
  <c r="KN377" i="27" s="1"/>
  <c r="NO378" i="27"/>
  <c r="GF377" i="27" s="1"/>
  <c r="LC377" i="27" s="1"/>
  <c r="OA378" i="27"/>
  <c r="GR377" i="27" s="1"/>
  <c r="LO377" i="27" s="1"/>
  <c r="CT377" i="27"/>
  <c r="DW377" i="27"/>
  <c r="MK378" i="27"/>
  <c r="FB377" i="27" s="1"/>
  <c r="JY377" i="27" s="1"/>
  <c r="NA378" i="27"/>
  <c r="FR377" i="27" s="1"/>
  <c r="KO377" i="27" s="1"/>
  <c r="NP378" i="27"/>
  <c r="GG377" i="27" s="1"/>
  <c r="LD377" i="27" s="1"/>
  <c r="OB378" i="27"/>
  <c r="GS377" i="27" s="1"/>
  <c r="LP377" i="27" s="1"/>
  <c r="CW377" i="27"/>
  <c r="DZ377" i="27"/>
  <c r="MN378" i="27"/>
  <c r="FE377" i="27" s="1"/>
  <c r="KB377" i="27" s="1"/>
  <c r="NC378" i="27"/>
  <c r="FT377" i="27" s="1"/>
  <c r="KQ377" i="27" s="1"/>
  <c r="NQ378" i="27"/>
  <c r="GH377" i="27" s="1"/>
  <c r="LE377" i="27" s="1"/>
  <c r="OE378" i="27"/>
  <c r="GV377" i="27" s="1"/>
  <c r="LS377" i="27" s="1"/>
  <c r="DD377" i="27"/>
  <c r="EH377" i="27"/>
  <c r="MR378" i="27"/>
  <c r="FI377" i="27" s="1"/>
  <c r="KF377" i="27" s="1"/>
  <c r="NG378" i="27"/>
  <c r="FX377" i="27" s="1"/>
  <c r="KU377" i="27" s="1"/>
  <c r="NT378" i="27"/>
  <c r="GK377" i="27" s="1"/>
  <c r="LH377" i="27" s="1"/>
  <c r="OI378" i="27"/>
  <c r="GZ377" i="27" s="1"/>
  <c r="LW377" i="27" s="1"/>
  <c r="DC377" i="27"/>
  <c r="OG378" i="27"/>
  <c r="GX377" i="27" s="1"/>
  <c r="LU377" i="27" s="1"/>
  <c r="EE377" i="27"/>
  <c r="MO378" i="27"/>
  <c r="FF377" i="27" s="1"/>
  <c r="KC377" i="27" s="1"/>
  <c r="NR378" i="27"/>
  <c r="GI377" i="27" s="1"/>
  <c r="LF377" i="27" s="1"/>
  <c r="NE378" i="27"/>
  <c r="FV377" i="27" s="1"/>
  <c r="KS377" i="27" s="1"/>
  <c r="HK377" i="27"/>
  <c r="IV377" i="27"/>
  <c r="IS377" i="27"/>
  <c r="II377" i="27"/>
  <c r="IZ377" i="27"/>
  <c r="IU377" i="27"/>
  <c r="CA379" i="27"/>
  <c r="BW379" i="27"/>
  <c r="BL380" i="27"/>
  <c r="IL377" i="27"/>
  <c r="IG377" i="27"/>
  <c r="IF377" i="27"/>
  <c r="HY377" i="27"/>
  <c r="JJ377" i="27"/>
  <c r="IR377" i="27"/>
  <c r="IM377" i="27"/>
  <c r="FA377" i="27"/>
  <c r="JX377" i="27" s="1"/>
  <c r="CC378" i="27"/>
  <c r="CB378" i="27" s="1"/>
  <c r="BV378" i="27"/>
  <c r="FD377" i="27"/>
  <c r="KA377" i="27" s="1"/>
  <c r="EV377" i="27"/>
  <c r="JS377" i="27" s="1"/>
  <c r="EY377" i="27"/>
  <c r="JV377" i="27" s="1"/>
  <c r="BY378" i="27"/>
  <c r="HT39" i="27"/>
  <c r="JB39" i="27"/>
  <c r="JO39" i="27" s="1"/>
  <c r="IA75" i="27"/>
  <c r="JB75" i="27"/>
  <c r="JO75" i="27" s="1"/>
  <c r="BA40" i="27"/>
  <c r="JJ39" i="27"/>
  <c r="JJ75" i="27"/>
  <c r="JW75" i="27" s="1"/>
  <c r="JC39" i="27"/>
  <c r="HT76" i="27"/>
  <c r="JC75" i="27"/>
  <c r="JP75" i="27" s="1"/>
  <c r="BE41" i="27"/>
  <c r="BC41" i="27"/>
  <c r="BB41" i="27" s="1"/>
  <c r="BG41" i="27" s="1"/>
  <c r="JD39" i="27"/>
  <c r="JJ40" i="27"/>
  <c r="JB40" i="27"/>
  <c r="JI40" i="27"/>
  <c r="JA40" i="27"/>
  <c r="JH40" i="27"/>
  <c r="JG40" i="27"/>
  <c r="JF40" i="27"/>
  <c r="JD40" i="27"/>
  <c r="BD42" i="27"/>
  <c r="JF75" i="27"/>
  <c r="JD75" i="27"/>
  <c r="JQ75" i="27" s="1"/>
  <c r="JG39" i="27"/>
  <c r="JT39" i="27" s="1"/>
  <c r="JE39" i="27"/>
  <c r="JG75" i="27"/>
  <c r="JT75" i="27" s="1"/>
  <c r="JE75" i="27"/>
  <c r="JR75" i="27" s="1"/>
  <c r="JH39" i="27"/>
  <c r="JF39" i="27"/>
  <c r="JS39" i="27" s="1"/>
  <c r="JH75" i="27"/>
  <c r="JA39" i="27"/>
  <c r="JA75" i="27"/>
  <c r="JI39" i="27"/>
  <c r="JI75" i="27"/>
  <c r="BE72" i="27" l="1"/>
  <c r="BC72" i="27"/>
  <c r="BB72" i="27" s="1"/>
  <c r="CC409" i="27"/>
  <c r="BY409" i="27"/>
  <c r="BW410" i="27"/>
  <c r="BR311" i="27"/>
  <c r="GK309" i="27"/>
  <c r="LH309" i="27" s="1"/>
  <c r="ET309" i="27"/>
  <c r="JQ309" i="27" s="1"/>
  <c r="GJ309" i="27"/>
  <c r="LG309" i="27" s="1"/>
  <c r="FD309" i="27"/>
  <c r="KA309" i="27" s="1"/>
  <c r="GS309" i="27"/>
  <c r="LP309" i="27" s="1"/>
  <c r="FC309" i="27"/>
  <c r="JZ309" i="27" s="1"/>
  <c r="GR309" i="27"/>
  <c r="LO309" i="27" s="1"/>
  <c r="GW309" i="27"/>
  <c r="LT309" i="27" s="1"/>
  <c r="FV309" i="27"/>
  <c r="KS309" i="27" s="1"/>
  <c r="EZ309" i="27"/>
  <c r="JW309" i="27" s="1"/>
  <c r="FS309" i="27"/>
  <c r="KP309" i="27" s="1"/>
  <c r="EY309" i="27"/>
  <c r="JV309" i="27" s="1"/>
  <c r="GX309" i="27"/>
  <c r="LU309" i="27" s="1"/>
  <c r="EX309" i="27"/>
  <c r="JU309" i="27" s="1"/>
  <c r="ER309" i="27"/>
  <c r="JO309" i="27" s="1"/>
  <c r="EW309" i="27"/>
  <c r="JT309" i="27" s="1"/>
  <c r="GM309" i="27"/>
  <c r="LJ309" i="27" s="1"/>
  <c r="EV309" i="27"/>
  <c r="JS309" i="27" s="1"/>
  <c r="GT309" i="27"/>
  <c r="LQ309" i="27" s="1"/>
  <c r="FE309" i="27"/>
  <c r="KB309" i="27" s="1"/>
  <c r="BX310" i="27"/>
  <c r="BW310" i="27" s="1"/>
  <c r="BP310" i="27" s="1"/>
  <c r="FM309" i="27"/>
  <c r="KJ309" i="27" s="1"/>
  <c r="EQ309" i="27"/>
  <c r="JN309" i="27" s="1"/>
  <c r="FG309" i="27"/>
  <c r="KD309" i="27" s="1"/>
  <c r="FW309" i="27"/>
  <c r="KT309" i="27" s="1"/>
  <c r="FB309" i="27"/>
  <c r="JY309" i="27" s="1"/>
  <c r="GE309" i="27"/>
  <c r="LB309" i="27" s="1"/>
  <c r="FI309" i="27"/>
  <c r="KF309" i="27" s="1"/>
  <c r="GA309" i="27"/>
  <c r="KX309" i="27" s="1"/>
  <c r="FH309" i="27"/>
  <c r="KE309" i="27" s="1"/>
  <c r="GI309" i="27"/>
  <c r="LF309" i="27" s="1"/>
  <c r="FP309" i="27"/>
  <c r="KM309" i="27" s="1"/>
  <c r="FJ309" i="27"/>
  <c r="KG309" i="27" s="1"/>
  <c r="FF309" i="27"/>
  <c r="KC309" i="27" s="1"/>
  <c r="GV309" i="27"/>
  <c r="LS309" i="27" s="1"/>
  <c r="FO309" i="27"/>
  <c r="KL309" i="27" s="1"/>
  <c r="FT309" i="27"/>
  <c r="KQ309" i="27" s="1"/>
  <c r="FN309" i="27"/>
  <c r="KK309" i="27" s="1"/>
  <c r="ES309" i="27"/>
  <c r="JP309" i="27" s="1"/>
  <c r="FA309" i="27"/>
  <c r="JX309" i="27" s="1"/>
  <c r="GG309" i="27"/>
  <c r="LD309" i="27" s="1"/>
  <c r="GL309" i="27"/>
  <c r="LI309" i="27" s="1"/>
  <c r="GF309" i="27"/>
  <c r="LC309" i="27" s="1"/>
  <c r="FL309" i="27"/>
  <c r="KI309" i="27" s="1"/>
  <c r="GN309" i="27"/>
  <c r="LK309" i="27" s="1"/>
  <c r="FR309" i="27"/>
  <c r="KO309" i="27" s="1"/>
  <c r="GQ309" i="27"/>
  <c r="LN309" i="27" s="1"/>
  <c r="FZ309" i="27"/>
  <c r="KW309" i="27" s="1"/>
  <c r="FQ309" i="27"/>
  <c r="KN309" i="27" s="1"/>
  <c r="FY309" i="27"/>
  <c r="KV309" i="27" s="1"/>
  <c r="EU309" i="27"/>
  <c r="JR309" i="27" s="1"/>
  <c r="GH309" i="27"/>
  <c r="LE309" i="27" s="1"/>
  <c r="GB309" i="27"/>
  <c r="KY309" i="27" s="1"/>
  <c r="FX309" i="27"/>
  <c r="KU309" i="27" s="1"/>
  <c r="GC309" i="27"/>
  <c r="KZ309" i="27" s="1"/>
  <c r="FK309" i="27"/>
  <c r="KH309" i="27" s="1"/>
  <c r="BT310" i="27"/>
  <c r="GD309" i="27"/>
  <c r="LA309" i="27" s="1"/>
  <c r="GP309" i="27"/>
  <c r="LM309" i="27" s="1"/>
  <c r="GU309" i="27"/>
  <c r="LR309" i="27" s="1"/>
  <c r="GO309" i="27"/>
  <c r="LL309" i="27" s="1"/>
  <c r="FU309" i="27"/>
  <c r="KR309" i="27" s="1"/>
  <c r="BG71" i="27"/>
  <c r="BA71" i="27"/>
  <c r="IL309" i="27"/>
  <c r="HO309" i="27"/>
  <c r="HV309" i="27"/>
  <c r="HQ309" i="27"/>
  <c r="HI309" i="27"/>
  <c r="ID309" i="27"/>
  <c r="HN309" i="27"/>
  <c r="HE309" i="27"/>
  <c r="IF309" i="27"/>
  <c r="IO309" i="27"/>
  <c r="JF309" i="27"/>
  <c r="IE309" i="27"/>
  <c r="IA309" i="27"/>
  <c r="IJ309" i="27"/>
  <c r="JD309" i="27"/>
  <c r="IC309" i="27"/>
  <c r="JH309" i="27"/>
  <c r="HD309" i="27"/>
  <c r="IM309" i="27"/>
  <c r="JE309" i="27"/>
  <c r="HT309" i="27"/>
  <c r="IH309" i="27"/>
  <c r="IP309" i="27"/>
  <c r="HR309" i="27"/>
  <c r="IR309" i="27"/>
  <c r="IZ309" i="27"/>
  <c r="JB309" i="27"/>
  <c r="HP309" i="27"/>
  <c r="IT309" i="27"/>
  <c r="HF309" i="27"/>
  <c r="BD73" i="27"/>
  <c r="HX309" i="27"/>
  <c r="HG309" i="27"/>
  <c r="HH309" i="27"/>
  <c r="IQ309" i="27"/>
  <c r="IN309" i="27"/>
  <c r="IG309" i="27"/>
  <c r="HC309" i="27"/>
  <c r="II309" i="27"/>
  <c r="IB309" i="27"/>
  <c r="IW309" i="27"/>
  <c r="IY309" i="27"/>
  <c r="JA309" i="27"/>
  <c r="HM309" i="27"/>
  <c r="IV309" i="27"/>
  <c r="IU309" i="27"/>
  <c r="JJ309" i="27"/>
  <c r="HU309" i="27"/>
  <c r="HK309" i="27"/>
  <c r="IX309" i="27"/>
  <c r="HJ309" i="27"/>
  <c r="HS309" i="27"/>
  <c r="JI309" i="27"/>
  <c r="HY309" i="27"/>
  <c r="HW309" i="27"/>
  <c r="HL309" i="27"/>
  <c r="JC309" i="27"/>
  <c r="IK309" i="27"/>
  <c r="JG309" i="27"/>
  <c r="IS309" i="27"/>
  <c r="HZ309" i="27"/>
  <c r="JW39" i="27"/>
  <c r="JV39" i="27"/>
  <c r="JN75" i="27"/>
  <c r="JU39" i="27"/>
  <c r="JS75" i="27"/>
  <c r="P65" i="15"/>
  <c r="Q172" i="27"/>
  <c r="JN39" i="27"/>
  <c r="JV75" i="27"/>
  <c r="JR39" i="27"/>
  <c r="HX76" i="27"/>
  <c r="JI278" i="27"/>
  <c r="HO278" i="27"/>
  <c r="HR278" i="27"/>
  <c r="JU75" i="27"/>
  <c r="IK278" i="27"/>
  <c r="IR278" i="27"/>
  <c r="IJ278" i="27"/>
  <c r="JJ278" i="27"/>
  <c r="IM278" i="27"/>
  <c r="HC278" i="27"/>
  <c r="IE278" i="27"/>
  <c r="HZ76" i="27"/>
  <c r="JP39" i="27"/>
  <c r="IA378" i="27"/>
  <c r="HU76" i="27"/>
  <c r="DQ278" i="27"/>
  <c r="DV278" i="27"/>
  <c r="EF278" i="27"/>
  <c r="CR278" i="27"/>
  <c r="NB279" i="27"/>
  <c r="FS278" i="27" s="1"/>
  <c r="KP278" i="27" s="1"/>
  <c r="DZ278" i="27"/>
  <c r="CN278" i="27"/>
  <c r="MQ279" i="27"/>
  <c r="FH278" i="27" s="1"/>
  <c r="KE278" i="27" s="1"/>
  <c r="MS279" i="27"/>
  <c r="FJ278" i="27" s="1"/>
  <c r="KG278" i="27" s="1"/>
  <c r="NP279" i="27"/>
  <c r="GG278" i="27" s="1"/>
  <c r="LD278" i="27" s="1"/>
  <c r="OB279" i="27"/>
  <c r="GS278" i="27" s="1"/>
  <c r="LP278" i="27" s="1"/>
  <c r="CL278" i="27"/>
  <c r="CM278" i="27"/>
  <c r="CV278" i="27"/>
  <c r="MR279" i="27"/>
  <c r="FI278" i="27" s="1"/>
  <c r="KF278" i="27" s="1"/>
  <c r="DA278" i="27"/>
  <c r="DD278" i="27"/>
  <c r="NS279" i="27"/>
  <c r="GJ278" i="27" s="1"/>
  <c r="LG278" i="27" s="1"/>
  <c r="DY278" i="27"/>
  <c r="ED278" i="27"/>
  <c r="CF278" i="27"/>
  <c r="DC278" i="27"/>
  <c r="NJ279" i="27"/>
  <c r="GA278" i="27" s="1"/>
  <c r="KX278" i="27" s="1"/>
  <c r="EJ278" i="27"/>
  <c r="CY278" i="27"/>
  <c r="MY279" i="27"/>
  <c r="FP278" i="27" s="1"/>
  <c r="KM278" i="27" s="1"/>
  <c r="ND279" i="27"/>
  <c r="FU278" i="27" s="1"/>
  <c r="KR278" i="27" s="1"/>
  <c r="OA279" i="27"/>
  <c r="GR278" i="27" s="1"/>
  <c r="LO278" i="27" s="1"/>
  <c r="DS278" i="27"/>
  <c r="EB278" i="27"/>
  <c r="EC278" i="27"/>
  <c r="EK278" i="27"/>
  <c r="NC279" i="27"/>
  <c r="FT278" i="27" s="1"/>
  <c r="KQ278" i="27" s="1"/>
  <c r="DF278" i="27"/>
  <c r="NF279" i="27"/>
  <c r="FW278" i="27" s="1"/>
  <c r="KT278" i="27" s="1"/>
  <c r="EG278" i="27"/>
  <c r="EL278" i="27"/>
  <c r="CQ278" i="27"/>
  <c r="DM278" i="27"/>
  <c r="NR279" i="27"/>
  <c r="GI278" i="27" s="1"/>
  <c r="LF278" i="27" s="1"/>
  <c r="BO279" i="27"/>
  <c r="DJ278" i="27"/>
  <c r="NG279" i="27"/>
  <c r="FX278" i="27" s="1"/>
  <c r="KU278" i="27" s="1"/>
  <c r="NN279" i="27"/>
  <c r="GE278" i="27" s="1"/>
  <c r="LB278" i="27" s="1"/>
  <c r="DR278" i="27"/>
  <c r="MB279" i="27"/>
  <c r="ES278" i="27" s="1"/>
  <c r="JP278" i="27" s="1"/>
  <c r="MC279" i="27"/>
  <c r="ET278" i="27" s="1"/>
  <c r="JQ278" i="27" s="1"/>
  <c r="ME279" i="27"/>
  <c r="EV278" i="27" s="1"/>
  <c r="JS278" i="27" s="1"/>
  <c r="MF279" i="27"/>
  <c r="EW278" i="27" s="1"/>
  <c r="JT278" i="27" s="1"/>
  <c r="NM279" i="27"/>
  <c r="GD278" i="27" s="1"/>
  <c r="LA278" i="27" s="1"/>
  <c r="DG278" i="27"/>
  <c r="CH278" i="27"/>
  <c r="CE278" i="27"/>
  <c r="DB278" i="27"/>
  <c r="DX278" i="27"/>
  <c r="NZ279" i="27"/>
  <c r="GQ278" i="27" s="1"/>
  <c r="LN278" i="27" s="1"/>
  <c r="CJ278" i="27"/>
  <c r="DT278" i="27"/>
  <c r="NO279" i="27"/>
  <c r="GF278" i="27" s="1"/>
  <c r="LC278" i="27" s="1"/>
  <c r="NY279" i="27"/>
  <c r="GP278" i="27" s="1"/>
  <c r="LM278" i="27" s="1"/>
  <c r="LZ279" i="27"/>
  <c r="EQ278" i="27" s="1"/>
  <c r="JN278" i="27" s="1"/>
  <c r="MM279" i="27"/>
  <c r="FD278" i="27" s="1"/>
  <c r="KA278" i="27" s="1"/>
  <c r="MN279" i="27"/>
  <c r="FE278" i="27" s="1"/>
  <c r="KB278" i="27" s="1"/>
  <c r="MO279" i="27"/>
  <c r="FF278" i="27" s="1"/>
  <c r="KC278" i="27" s="1"/>
  <c r="MP279" i="27"/>
  <c r="FG278" i="27" s="1"/>
  <c r="KD278" i="27" s="1"/>
  <c r="NX279" i="27"/>
  <c r="GO278" i="27" s="1"/>
  <c r="LL278" i="27" s="1"/>
  <c r="ML279" i="27"/>
  <c r="FC278" i="27" s="1"/>
  <c r="JZ278" i="27" s="1"/>
  <c r="MU279" i="27"/>
  <c r="FL278" i="27" s="1"/>
  <c r="KI278" i="27" s="1"/>
  <c r="NU279" i="27"/>
  <c r="GL278" i="27" s="1"/>
  <c r="LI278" i="27" s="1"/>
  <c r="CK278" i="27"/>
  <c r="CP278" i="27"/>
  <c r="CO278" i="27"/>
  <c r="DL278" i="27"/>
  <c r="EI278" i="27"/>
  <c r="CI278" i="27"/>
  <c r="CU278" i="27"/>
  <c r="EE278" i="27"/>
  <c r="NW279" i="27"/>
  <c r="GN278" i="27" s="1"/>
  <c r="LK278" i="27" s="1"/>
  <c r="DH278" i="27"/>
  <c r="MK279" i="27"/>
  <c r="FB278" i="27" s="1"/>
  <c r="JY278" i="27" s="1"/>
  <c r="MW279" i="27"/>
  <c r="FN278" i="27" s="1"/>
  <c r="KK278" i="27" s="1"/>
  <c r="MX279" i="27"/>
  <c r="FO278" i="27" s="1"/>
  <c r="KL278" i="27" s="1"/>
  <c r="MZ279" i="27"/>
  <c r="FQ278" i="27" s="1"/>
  <c r="KN278" i="27" s="1"/>
  <c r="NA279" i="27"/>
  <c r="FR278" i="27" s="1"/>
  <c r="KO278" i="27" s="1"/>
  <c r="CW278" i="27"/>
  <c r="DK278" i="27"/>
  <c r="MA279" i="27"/>
  <c r="ER278" i="27" s="1"/>
  <c r="JO278" i="27" s="1"/>
  <c r="NV279" i="27"/>
  <c r="GM278" i="27" s="1"/>
  <c r="LJ278" i="27" s="1"/>
  <c r="CS278" i="27"/>
  <c r="CX278" i="27"/>
  <c r="CZ278" i="27"/>
  <c r="DW278" i="27"/>
  <c r="MD279" i="27"/>
  <c r="EU278" i="27" s="1"/>
  <c r="JR278" i="27" s="1"/>
  <c r="CT278" i="27"/>
  <c r="DE278" i="27"/>
  <c r="OE279" i="27"/>
  <c r="GV278" i="27" s="1"/>
  <c r="LS278" i="27" s="1"/>
  <c r="MJ279" i="27"/>
  <c r="FA278" i="27" s="1"/>
  <c r="JX278" i="27" s="1"/>
  <c r="MV279" i="27"/>
  <c r="FM278" i="27" s="1"/>
  <c r="KJ278" i="27" s="1"/>
  <c r="NH279" i="27"/>
  <c r="FY278" i="27" s="1"/>
  <c r="KV278" i="27" s="1"/>
  <c r="NI279" i="27"/>
  <c r="FZ278" i="27" s="1"/>
  <c r="KW278" i="27" s="1"/>
  <c r="NK279" i="27"/>
  <c r="GB278" i="27" s="1"/>
  <c r="KY278" i="27" s="1"/>
  <c r="NL279" i="27"/>
  <c r="GC278" i="27" s="1"/>
  <c r="KZ278" i="27" s="1"/>
  <c r="MG279" i="27"/>
  <c r="EX278" i="27" s="1"/>
  <c r="JU278" i="27" s="1"/>
  <c r="DP278" i="27"/>
  <c r="DI278" i="27"/>
  <c r="DN278" i="27"/>
  <c r="DU278" i="27"/>
  <c r="CG278" i="27"/>
  <c r="MT279" i="27"/>
  <c r="FK278" i="27" s="1"/>
  <c r="KH278" i="27" s="1"/>
  <c r="DO278" i="27"/>
  <c r="EA278" i="27"/>
  <c r="MI279" i="27"/>
  <c r="EZ278" i="27" s="1"/>
  <c r="JW278" i="27" s="1"/>
  <c r="MH279" i="27"/>
  <c r="EY278" i="27" s="1"/>
  <c r="JV278" i="27" s="1"/>
  <c r="NE279" i="27"/>
  <c r="FV278" i="27" s="1"/>
  <c r="KS278" i="27" s="1"/>
  <c r="NQ279" i="27"/>
  <c r="GH278" i="27" s="1"/>
  <c r="LE278" i="27" s="1"/>
  <c r="OC279" i="27"/>
  <c r="GT278" i="27" s="1"/>
  <c r="LQ278" i="27" s="1"/>
  <c r="OD279" i="27"/>
  <c r="GU278" i="27" s="1"/>
  <c r="LR278" i="27" s="1"/>
  <c r="OF279" i="27"/>
  <c r="GW278" i="27" s="1"/>
  <c r="LT278" i="27" s="1"/>
  <c r="OG279" i="27"/>
  <c r="GX278" i="27" s="1"/>
  <c r="LU278" i="27" s="1"/>
  <c r="EH278" i="27"/>
  <c r="NT279" i="27"/>
  <c r="GK278" i="27" s="1"/>
  <c r="LH278" i="27" s="1"/>
  <c r="JC278" i="27"/>
  <c r="JD278" i="27"/>
  <c r="HJ278" i="27"/>
  <c r="IO278" i="27"/>
  <c r="HE278" i="27"/>
  <c r="IF278" i="27"/>
  <c r="ID278" i="27"/>
  <c r="JF278" i="27"/>
  <c r="JB278" i="27"/>
  <c r="HV76" i="27"/>
  <c r="JE278" i="27"/>
  <c r="II278" i="27"/>
  <c r="IC278" i="27"/>
  <c r="IG278" i="27"/>
  <c r="IH278" i="27"/>
  <c r="IL278" i="27"/>
  <c r="HG278" i="27"/>
  <c r="IU278" i="27"/>
  <c r="JG278" i="27"/>
  <c r="HN278" i="27"/>
  <c r="JA278" i="27"/>
  <c r="JQ39" i="27"/>
  <c r="IP278" i="27"/>
  <c r="IA278" i="27"/>
  <c r="HU278" i="27"/>
  <c r="IQ278" i="27"/>
  <c r="IT278" i="27"/>
  <c r="IB278" i="27"/>
  <c r="IY278" i="27"/>
  <c r="HQ278" i="27"/>
  <c r="HX278" i="27"/>
  <c r="HI278" i="27"/>
  <c r="HS278" i="27"/>
  <c r="HP278" i="27"/>
  <c r="IX278" i="27"/>
  <c r="HT278" i="27"/>
  <c r="IS278" i="27"/>
  <c r="HZ278" i="27"/>
  <c r="HD278" i="27"/>
  <c r="HH278" i="27"/>
  <c r="HW278" i="27"/>
  <c r="JH278" i="27"/>
  <c r="BR280" i="27"/>
  <c r="BV280" i="27"/>
  <c r="BG281" i="27"/>
  <c r="HM278" i="27"/>
  <c r="IZ278" i="27"/>
  <c r="IN278" i="27"/>
  <c r="HF278" i="27"/>
  <c r="BT279" i="27"/>
  <c r="BQ279" i="27"/>
  <c r="BX279" i="27"/>
  <c r="BW279" i="27" s="1"/>
  <c r="BP279" i="27" s="1"/>
  <c r="HV278" i="27"/>
  <c r="HY278" i="27"/>
  <c r="IV278" i="27"/>
  <c r="HK278" i="27"/>
  <c r="IW278" i="27"/>
  <c r="HL278" i="27"/>
  <c r="IB76" i="27"/>
  <c r="IC76" i="27"/>
  <c r="HW76" i="27"/>
  <c r="BW380" i="27"/>
  <c r="CA380" i="27"/>
  <c r="BL381" i="27"/>
  <c r="HR378" i="27"/>
  <c r="JG378" i="27"/>
  <c r="HW378" i="27"/>
  <c r="IS378" i="27"/>
  <c r="HV378" i="27"/>
  <c r="HQ378" i="27"/>
  <c r="BV379" i="27"/>
  <c r="BY379" i="27"/>
  <c r="CC379" i="27"/>
  <c r="IX378" i="27"/>
  <c r="JH378" i="27"/>
  <c r="IR378" i="27"/>
  <c r="JA378" i="27"/>
  <c r="HJ378" i="27"/>
  <c r="II378" i="27"/>
  <c r="HN378" i="27"/>
  <c r="HI378" i="27"/>
  <c r="CM378" i="27"/>
  <c r="CU378" i="27"/>
  <c r="DC378" i="27"/>
  <c r="DK378" i="27"/>
  <c r="DS378" i="27"/>
  <c r="EA378" i="27"/>
  <c r="EI378" i="27"/>
  <c r="EQ378" i="27"/>
  <c r="CJ378" i="27"/>
  <c r="CR378" i="27"/>
  <c r="CZ378" i="27"/>
  <c r="DH378" i="27"/>
  <c r="DP378" i="27"/>
  <c r="DX378" i="27"/>
  <c r="EF378" i="27"/>
  <c r="EN378" i="27"/>
  <c r="CT378" i="27"/>
  <c r="DE378" i="27"/>
  <c r="DO378" i="27"/>
  <c r="DZ378" i="27"/>
  <c r="EK378" i="27"/>
  <c r="CO378" i="27"/>
  <c r="CY378" i="27"/>
  <c r="HW379" i="27" s="1"/>
  <c r="DJ378" i="27"/>
  <c r="DU378" i="27"/>
  <c r="EE378" i="27"/>
  <c r="EP378" i="27"/>
  <c r="CK378" i="27"/>
  <c r="CX378" i="27"/>
  <c r="DM378" i="27"/>
  <c r="EB378" i="27"/>
  <c r="IZ379" i="27" s="1"/>
  <c r="EO378" i="27"/>
  <c r="CN378" i="27"/>
  <c r="DB378" i="27"/>
  <c r="DQ378" i="27"/>
  <c r="ED378" i="27"/>
  <c r="CP378" i="27"/>
  <c r="DD378" i="27"/>
  <c r="DR378" i="27"/>
  <c r="IP379" i="27" s="1"/>
  <c r="EG378" i="27"/>
  <c r="MJ379" i="27"/>
  <c r="FA378" i="27" s="1"/>
  <c r="JX378" i="27" s="1"/>
  <c r="MR379" i="27"/>
  <c r="FI378" i="27" s="1"/>
  <c r="KF378" i="27" s="1"/>
  <c r="MZ379" i="27"/>
  <c r="FQ378" i="27" s="1"/>
  <c r="KN378" i="27" s="1"/>
  <c r="NH379" i="27"/>
  <c r="FY378" i="27" s="1"/>
  <c r="KV378" i="27" s="1"/>
  <c r="NP379" i="27"/>
  <c r="GG378" i="27" s="1"/>
  <c r="LD378" i="27" s="1"/>
  <c r="NX379" i="27"/>
  <c r="GO378" i="27" s="1"/>
  <c r="LL378" i="27" s="1"/>
  <c r="OF379" i="27"/>
  <c r="GW378" i="27" s="1"/>
  <c r="LT378" i="27" s="1"/>
  <c r="CV378" i="27"/>
  <c r="DI378" i="27"/>
  <c r="DW378" i="27"/>
  <c r="EL378" i="27"/>
  <c r="ME379" i="27"/>
  <c r="EV378" i="27" s="1"/>
  <c r="JS378" i="27" s="1"/>
  <c r="MM379" i="27"/>
  <c r="FD378" i="27" s="1"/>
  <c r="KA378" i="27" s="1"/>
  <c r="MU379" i="27"/>
  <c r="FL378" i="27" s="1"/>
  <c r="KI378" i="27" s="1"/>
  <c r="NC379" i="27"/>
  <c r="FT378" i="27" s="1"/>
  <c r="KQ378" i="27" s="1"/>
  <c r="NK379" i="27"/>
  <c r="GB378" i="27" s="1"/>
  <c r="KY378" i="27" s="1"/>
  <c r="NS379" i="27"/>
  <c r="GJ378" i="27" s="1"/>
  <c r="LG378" i="27" s="1"/>
  <c r="OA379" i="27"/>
  <c r="GR378" i="27" s="1"/>
  <c r="LO378" i="27" s="1"/>
  <c r="OI379" i="27"/>
  <c r="GZ378" i="27" s="1"/>
  <c r="LW378" i="27" s="1"/>
  <c r="DL378" i="27"/>
  <c r="EM378" i="27"/>
  <c r="CL378" i="27"/>
  <c r="DN378" i="27"/>
  <c r="IL379" i="27" s="1"/>
  <c r="MF379" i="27"/>
  <c r="EW378" i="27" s="1"/>
  <c r="JT378" i="27" s="1"/>
  <c r="MP379" i="27"/>
  <c r="FG378" i="27" s="1"/>
  <c r="KD378" i="27" s="1"/>
  <c r="NA379" i="27"/>
  <c r="FR378" i="27" s="1"/>
  <c r="KO378" i="27" s="1"/>
  <c r="NL379" i="27"/>
  <c r="GC378" i="27" s="1"/>
  <c r="KZ378" i="27" s="1"/>
  <c r="NV379" i="27"/>
  <c r="GM378" i="27" s="1"/>
  <c r="LJ378" i="27" s="1"/>
  <c r="OG379" i="27"/>
  <c r="GX378" i="27" s="1"/>
  <c r="LU378" i="27" s="1"/>
  <c r="CQ378" i="27"/>
  <c r="DT378" i="27"/>
  <c r="IR379" i="27" s="1"/>
  <c r="CS378" i="27"/>
  <c r="DV378" i="27"/>
  <c r="MH379" i="27"/>
  <c r="EY378" i="27" s="1"/>
  <c r="JV378" i="27" s="1"/>
  <c r="MS379" i="27"/>
  <c r="FJ378" i="27" s="1"/>
  <c r="KG378" i="27" s="1"/>
  <c r="ND379" i="27"/>
  <c r="FU378" i="27" s="1"/>
  <c r="KR378" i="27" s="1"/>
  <c r="NN379" i="27"/>
  <c r="GE378" i="27" s="1"/>
  <c r="LB378" i="27" s="1"/>
  <c r="NY379" i="27"/>
  <c r="GP378" i="27" s="1"/>
  <c r="LM378" i="27" s="1"/>
  <c r="OJ379" i="27"/>
  <c r="HA378" i="27" s="1"/>
  <c r="LX378" i="27" s="1"/>
  <c r="CW378" i="27"/>
  <c r="DY378" i="27"/>
  <c r="DA378" i="27"/>
  <c r="EC378" i="27"/>
  <c r="MK379" i="27"/>
  <c r="FB378" i="27" s="1"/>
  <c r="JY378" i="27" s="1"/>
  <c r="MV379" i="27"/>
  <c r="FM378" i="27" s="1"/>
  <c r="KJ378" i="27" s="1"/>
  <c r="NF379" i="27"/>
  <c r="FW378" i="27" s="1"/>
  <c r="KT378" i="27" s="1"/>
  <c r="NQ379" i="27"/>
  <c r="GH378" i="27" s="1"/>
  <c r="LE378" i="27" s="1"/>
  <c r="OB379" i="27"/>
  <c r="GS378" i="27" s="1"/>
  <c r="LP378" i="27" s="1"/>
  <c r="OL379" i="27"/>
  <c r="HC378" i="27" s="1"/>
  <c r="LZ378" i="27" s="1"/>
  <c r="DG378" i="27"/>
  <c r="EJ378" i="27"/>
  <c r="MI379" i="27"/>
  <c r="EZ378" i="27" s="1"/>
  <c r="JW378" i="27" s="1"/>
  <c r="MY379" i="27"/>
  <c r="FP378" i="27" s="1"/>
  <c r="KM378" i="27" s="1"/>
  <c r="NR379" i="27"/>
  <c r="GI378" i="27" s="1"/>
  <c r="LF378" i="27" s="1"/>
  <c r="OH379" i="27"/>
  <c r="GY378" i="27" s="1"/>
  <c r="LV378" i="27" s="1"/>
  <c r="ML379" i="27"/>
  <c r="FC378" i="27" s="1"/>
  <c r="JZ378" i="27" s="1"/>
  <c r="NB379" i="27"/>
  <c r="FS378" i="27" s="1"/>
  <c r="KP378" i="27" s="1"/>
  <c r="NT379" i="27"/>
  <c r="GK378" i="27" s="1"/>
  <c r="LH378" i="27" s="1"/>
  <c r="OK379" i="27"/>
  <c r="HB378" i="27" s="1"/>
  <c r="LY378" i="27" s="1"/>
  <c r="CB379" i="27"/>
  <c r="MN379" i="27"/>
  <c r="FE378" i="27" s="1"/>
  <c r="KB378" i="27" s="1"/>
  <c r="NE379" i="27"/>
  <c r="FV378" i="27" s="1"/>
  <c r="KS378" i="27" s="1"/>
  <c r="NU379" i="27"/>
  <c r="GL378" i="27" s="1"/>
  <c r="LI378" i="27" s="1"/>
  <c r="DF378" i="27"/>
  <c r="MO379" i="27"/>
  <c r="FF378" i="27" s="1"/>
  <c r="KC378" i="27" s="1"/>
  <c r="NG379" i="27"/>
  <c r="FX378" i="27" s="1"/>
  <c r="KU378" i="27" s="1"/>
  <c r="NW379" i="27"/>
  <c r="GN378" i="27" s="1"/>
  <c r="LK378" i="27" s="1"/>
  <c r="EH378" i="27"/>
  <c r="MQ379" i="27"/>
  <c r="FH378" i="27" s="1"/>
  <c r="KE378" i="27" s="1"/>
  <c r="NI379" i="27"/>
  <c r="FZ378" i="27" s="1"/>
  <c r="KW378" i="27" s="1"/>
  <c r="NZ379" i="27"/>
  <c r="GQ378" i="27" s="1"/>
  <c r="LN378" i="27" s="1"/>
  <c r="MT379" i="27"/>
  <c r="FK378" i="27" s="1"/>
  <c r="KH378" i="27" s="1"/>
  <c r="NJ379" i="27"/>
  <c r="GA378" i="27" s="1"/>
  <c r="KX378" i="27" s="1"/>
  <c r="OC379" i="27"/>
  <c r="GT378" i="27" s="1"/>
  <c r="LQ378" i="27" s="1"/>
  <c r="MG379" i="27"/>
  <c r="EX378" i="27" s="1"/>
  <c r="JU378" i="27" s="1"/>
  <c r="MX379" i="27"/>
  <c r="FO378" i="27" s="1"/>
  <c r="KL378" i="27" s="1"/>
  <c r="NO379" i="27"/>
  <c r="GF378" i="27" s="1"/>
  <c r="LC378" i="27" s="1"/>
  <c r="OE379" i="27"/>
  <c r="GV378" i="27" s="1"/>
  <c r="LS378" i="27" s="1"/>
  <c r="MW379" i="27"/>
  <c r="FN378" i="27" s="1"/>
  <c r="KK378" i="27" s="1"/>
  <c r="NM379" i="27"/>
  <c r="GD378" i="27" s="1"/>
  <c r="LA378" i="27" s="1"/>
  <c r="OD379" i="27"/>
  <c r="GU378" i="27" s="1"/>
  <c r="LR378" i="27" s="1"/>
  <c r="HU378" i="27"/>
  <c r="JL378" i="27"/>
  <c r="IF378" i="27"/>
  <c r="IE378" i="27"/>
  <c r="IM378" i="27"/>
  <c r="JK378" i="27"/>
  <c r="HX378" i="27"/>
  <c r="JI378" i="27"/>
  <c r="JM378" i="27"/>
  <c r="JF378" i="27"/>
  <c r="IP378" i="27"/>
  <c r="IJ378" i="27"/>
  <c r="HP378" i="27"/>
  <c r="HZ378" i="27"/>
  <c r="IV378" i="27"/>
  <c r="HM378" i="27"/>
  <c r="IY378" i="27"/>
  <c r="JJ378" i="27"/>
  <c r="JE378" i="27"/>
  <c r="JC378" i="27"/>
  <c r="IB378" i="27"/>
  <c r="HL378" i="27"/>
  <c r="HK378" i="27"/>
  <c r="IH378" i="27"/>
  <c r="IN378" i="27"/>
  <c r="JB378" i="27"/>
  <c r="IW378" i="27"/>
  <c r="IQ378" i="27"/>
  <c r="JN378" i="27"/>
  <c r="HT378" i="27"/>
  <c r="IC378" i="27"/>
  <c r="IT378" i="27"/>
  <c r="IO378" i="27"/>
  <c r="HO378" i="27"/>
  <c r="IZ378" i="27"/>
  <c r="JO378" i="27"/>
  <c r="HS378" i="27"/>
  <c r="IL378" i="27"/>
  <c r="IG378" i="27"/>
  <c r="IU378" i="27"/>
  <c r="IK378" i="27"/>
  <c r="JD378" i="27"/>
  <c r="HH378" i="27"/>
  <c r="ID378" i="27"/>
  <c r="HY378" i="27"/>
  <c r="HV40" i="27"/>
  <c r="JH76" i="27"/>
  <c r="HY76" i="27"/>
  <c r="HU40" i="27"/>
  <c r="JO40" i="27" s="1"/>
  <c r="HT40" i="27"/>
  <c r="JN40" i="27" s="1"/>
  <c r="IC40" i="27"/>
  <c r="JW40" i="27" s="1"/>
  <c r="IB40" i="27"/>
  <c r="JV40" i="27" s="1"/>
  <c r="JA76" i="27"/>
  <c r="JN76" i="27" s="1"/>
  <c r="IC77" i="27"/>
  <c r="IA77" i="27"/>
  <c r="HY77" i="27"/>
  <c r="IA76" i="27"/>
  <c r="JI76" i="27"/>
  <c r="HW40" i="27"/>
  <c r="JQ40" i="27" s="1"/>
  <c r="JC76" i="27"/>
  <c r="JP76" i="27" s="1"/>
  <c r="JB76" i="27"/>
  <c r="HX40" i="27"/>
  <c r="JD76" i="27"/>
  <c r="JJ76" i="27"/>
  <c r="BC42" i="27"/>
  <c r="BB42" i="27" s="1"/>
  <c r="BG42" i="27" s="1"/>
  <c r="BE42" i="27"/>
  <c r="HY40" i="27"/>
  <c r="JS40" i="27" s="1"/>
  <c r="JE76" i="27"/>
  <c r="HZ40" i="27"/>
  <c r="JT40" i="27" s="1"/>
  <c r="JF76" i="27"/>
  <c r="JE40" i="27"/>
  <c r="JC40" i="27"/>
  <c r="BA41" i="27"/>
  <c r="IA40" i="27"/>
  <c r="JU40" i="27" s="1"/>
  <c r="JG76" i="27"/>
  <c r="JH41" i="27"/>
  <c r="JG41" i="27"/>
  <c r="JF41" i="27"/>
  <c r="JE41" i="27"/>
  <c r="JD41" i="27"/>
  <c r="JC41" i="27"/>
  <c r="JJ41" i="27"/>
  <c r="JB41" i="27"/>
  <c r="JA41" i="27"/>
  <c r="JI41" i="27"/>
  <c r="BD43" i="27"/>
  <c r="IV310" i="27" l="1"/>
  <c r="IJ310" i="27"/>
  <c r="JC310" i="27"/>
  <c r="IQ310" i="27"/>
  <c r="IX310" i="27"/>
  <c r="IH310" i="27"/>
  <c r="HO310" i="27"/>
  <c r="IS310" i="27"/>
  <c r="HV310" i="27"/>
  <c r="HS310" i="27"/>
  <c r="IE310" i="27"/>
  <c r="JJ310" i="27"/>
  <c r="IZ310" i="27"/>
  <c r="JG310" i="27"/>
  <c r="IC310" i="27"/>
  <c r="BD74" i="27"/>
  <c r="HZ310" i="27"/>
  <c r="HY310" i="27"/>
  <c r="JF310" i="27"/>
  <c r="IG310" i="27"/>
  <c r="IT310" i="27"/>
  <c r="HM310" i="27"/>
  <c r="HE310" i="27"/>
  <c r="IP310" i="27"/>
  <c r="IW310" i="27"/>
  <c r="HL310" i="27"/>
  <c r="JA310" i="27"/>
  <c r="IN310" i="27"/>
  <c r="HF310" i="27"/>
  <c r="HC310" i="27"/>
  <c r="HT310" i="27"/>
  <c r="IB310" i="27"/>
  <c r="HQ310" i="27"/>
  <c r="HN310" i="27"/>
  <c r="IU310" i="27"/>
  <c r="HU310" i="27"/>
  <c r="IY310" i="27"/>
  <c r="JE310" i="27"/>
  <c r="HR310" i="27"/>
  <c r="JB310" i="27"/>
  <c r="IK310" i="27"/>
  <c r="HJ310" i="27"/>
  <c r="IF310" i="27"/>
  <c r="HP310" i="27"/>
  <c r="HW310" i="27"/>
  <c r="IA310" i="27"/>
  <c r="IO310" i="27"/>
  <c r="JI310" i="27"/>
  <c r="JH310" i="27"/>
  <c r="HX310" i="27"/>
  <c r="HG310" i="27"/>
  <c r="HD310" i="27"/>
  <c r="IR310" i="27"/>
  <c r="II310" i="27"/>
  <c r="JD310" i="27"/>
  <c r="HI310" i="27"/>
  <c r="ID310" i="27"/>
  <c r="HH310" i="27"/>
  <c r="HK310" i="27"/>
  <c r="IM310" i="27"/>
  <c r="IL310" i="27"/>
  <c r="FQ310" i="27"/>
  <c r="KN310" i="27" s="1"/>
  <c r="ER310" i="27"/>
  <c r="JO310" i="27" s="1"/>
  <c r="BX311" i="27"/>
  <c r="BW311" i="27" s="1"/>
  <c r="BP311" i="27" s="1"/>
  <c r="EZ310" i="27"/>
  <c r="JW310" i="27" s="1"/>
  <c r="FD310" i="27"/>
  <c r="KA310" i="27" s="1"/>
  <c r="FJ310" i="27"/>
  <c r="KG310" i="27" s="1"/>
  <c r="FM310" i="27"/>
  <c r="KJ310" i="27" s="1"/>
  <c r="FH310" i="27"/>
  <c r="KE310" i="27" s="1"/>
  <c r="GF310" i="27"/>
  <c r="LC310" i="27" s="1"/>
  <c r="EX310" i="27"/>
  <c r="JU310" i="27" s="1"/>
  <c r="GM310" i="27"/>
  <c r="LJ310" i="27" s="1"/>
  <c r="ES310" i="27"/>
  <c r="JP310" i="27" s="1"/>
  <c r="GK310" i="27"/>
  <c r="LH310" i="27" s="1"/>
  <c r="FF310" i="27"/>
  <c r="KC310" i="27" s="1"/>
  <c r="FP310" i="27"/>
  <c r="KM310" i="27" s="1"/>
  <c r="BR312" i="27"/>
  <c r="FO310" i="27"/>
  <c r="KL310" i="27" s="1"/>
  <c r="FC310" i="27"/>
  <c r="JZ310" i="27" s="1"/>
  <c r="FY310" i="27"/>
  <c r="KV310" i="27" s="1"/>
  <c r="FB310" i="27"/>
  <c r="JY310" i="27" s="1"/>
  <c r="GG310" i="27"/>
  <c r="LD310" i="27" s="1"/>
  <c r="FK310" i="27"/>
  <c r="KH310" i="27" s="1"/>
  <c r="FZ310" i="27"/>
  <c r="KW310" i="27" s="1"/>
  <c r="FS310" i="27"/>
  <c r="KP310" i="27" s="1"/>
  <c r="FV310" i="27"/>
  <c r="KS310" i="27" s="1"/>
  <c r="FR310" i="27"/>
  <c r="KO310" i="27" s="1"/>
  <c r="GP310" i="27"/>
  <c r="LM310" i="27" s="1"/>
  <c r="BT311" i="27"/>
  <c r="GL310" i="27"/>
  <c r="LI310" i="27" s="1"/>
  <c r="EV310" i="27"/>
  <c r="JS310" i="27" s="1"/>
  <c r="GJ310" i="27"/>
  <c r="LG310" i="27" s="1"/>
  <c r="GN310" i="27"/>
  <c r="LK310" i="27" s="1"/>
  <c r="GI310" i="27"/>
  <c r="LF310" i="27" s="1"/>
  <c r="FE310" i="27"/>
  <c r="KB310" i="27" s="1"/>
  <c r="FX310" i="27"/>
  <c r="KU310" i="27" s="1"/>
  <c r="FL310" i="27"/>
  <c r="KI310" i="27" s="1"/>
  <c r="GH310" i="27"/>
  <c r="LE310" i="27" s="1"/>
  <c r="FU310" i="27"/>
  <c r="KR310" i="27" s="1"/>
  <c r="GO310" i="27"/>
  <c r="LL310" i="27" s="1"/>
  <c r="FT310" i="27"/>
  <c r="KQ310" i="27" s="1"/>
  <c r="GS310" i="27"/>
  <c r="LP310" i="27" s="1"/>
  <c r="GB310" i="27"/>
  <c r="KY310" i="27" s="1"/>
  <c r="FI310" i="27"/>
  <c r="KF310" i="27" s="1"/>
  <c r="FG310" i="27"/>
  <c r="KD310" i="27" s="1"/>
  <c r="GV310" i="27"/>
  <c r="LS310" i="27" s="1"/>
  <c r="FA310" i="27"/>
  <c r="JX310" i="27" s="1"/>
  <c r="GT310" i="27"/>
  <c r="LQ310" i="27" s="1"/>
  <c r="ET310" i="27"/>
  <c r="JQ310" i="27" s="1"/>
  <c r="EQ310" i="27"/>
  <c r="JN310" i="27" s="1"/>
  <c r="EU310" i="27"/>
  <c r="JR310" i="27" s="1"/>
  <c r="GR310" i="27"/>
  <c r="LO310" i="27" s="1"/>
  <c r="FN310" i="27"/>
  <c r="KK310" i="27" s="1"/>
  <c r="EY310" i="27"/>
  <c r="JV310" i="27" s="1"/>
  <c r="FW310" i="27"/>
  <c r="KT310" i="27" s="1"/>
  <c r="GQ310" i="27"/>
  <c r="LN310" i="27" s="1"/>
  <c r="GD310" i="27"/>
  <c r="LA310" i="27" s="1"/>
  <c r="GW310" i="27"/>
  <c r="LT310" i="27" s="1"/>
  <c r="GC310" i="27"/>
  <c r="KZ310" i="27" s="1"/>
  <c r="GX310" i="27"/>
  <c r="LU310" i="27" s="1"/>
  <c r="GA310" i="27"/>
  <c r="KX310" i="27" s="1"/>
  <c r="GE310" i="27"/>
  <c r="LB310" i="27" s="1"/>
  <c r="EW310" i="27"/>
  <c r="JT310" i="27" s="1"/>
  <c r="GU310" i="27"/>
  <c r="LR310" i="27" s="1"/>
  <c r="BG72" i="27"/>
  <c r="BA72" i="27"/>
  <c r="BE73" i="27"/>
  <c r="BC73" i="27"/>
  <c r="BB73" i="27" s="1"/>
  <c r="BW411" i="27"/>
  <c r="CC410" i="27"/>
  <c r="BY410" i="27"/>
  <c r="JD379" i="27"/>
  <c r="JG379" i="27"/>
  <c r="JQ76" i="27"/>
  <c r="JT76" i="27"/>
  <c r="JV76" i="27"/>
  <c r="JO76" i="27"/>
  <c r="JR76" i="27"/>
  <c r="P66" i="15"/>
  <c r="Q173" i="27"/>
  <c r="JP40" i="27"/>
  <c r="JW76" i="27"/>
  <c r="JS76" i="27"/>
  <c r="HU77" i="27"/>
  <c r="ID379" i="27"/>
  <c r="HU379" i="27"/>
  <c r="HQ379" i="27"/>
  <c r="HT379" i="27"/>
  <c r="JE379" i="27"/>
  <c r="JM379" i="27"/>
  <c r="IH379" i="27"/>
  <c r="JL379" i="27"/>
  <c r="JO379" i="27"/>
  <c r="HO379" i="27"/>
  <c r="HJ379" i="27"/>
  <c r="HR279" i="27"/>
  <c r="II279" i="27"/>
  <c r="HI279" i="27"/>
  <c r="HZ279" i="27"/>
  <c r="HO279" i="27"/>
  <c r="IZ279" i="27"/>
  <c r="IA279" i="27"/>
  <c r="HT279" i="27"/>
  <c r="IX279" i="27"/>
  <c r="HX77" i="27"/>
  <c r="JF379" i="27"/>
  <c r="IJ379" i="27"/>
  <c r="JH379" i="27"/>
  <c r="JA379" i="27"/>
  <c r="IE379" i="27"/>
  <c r="HY379" i="27"/>
  <c r="IW379" i="27"/>
  <c r="IT379" i="27"/>
  <c r="IG379" i="27"/>
  <c r="HL379" i="27"/>
  <c r="IS379" i="27"/>
  <c r="HR379" i="27"/>
  <c r="HH379" i="27"/>
  <c r="HK379" i="27"/>
  <c r="IU379" i="27"/>
  <c r="HZ379" i="27"/>
  <c r="JC379" i="27"/>
  <c r="IC379" i="27"/>
  <c r="HP379" i="27"/>
  <c r="HS379" i="27"/>
  <c r="IB379" i="27"/>
  <c r="IK379" i="27"/>
  <c r="HM379" i="27"/>
  <c r="IV379" i="27"/>
  <c r="IY379" i="27"/>
  <c r="JK379" i="27"/>
  <c r="HN379" i="27"/>
  <c r="HV379" i="27"/>
  <c r="JI379" i="27"/>
  <c r="IN379" i="27"/>
  <c r="IQ379" i="27"/>
  <c r="JB379" i="27"/>
  <c r="HI379" i="27"/>
  <c r="IX379" i="27"/>
  <c r="IF379" i="27"/>
  <c r="II379" i="27"/>
  <c r="JJ379" i="27"/>
  <c r="IO379" i="27"/>
  <c r="JN379" i="27"/>
  <c r="IM379" i="27"/>
  <c r="HX379" i="27"/>
  <c r="IA379" i="27"/>
  <c r="IM279" i="27"/>
  <c r="IC279" i="27"/>
  <c r="IF279" i="27"/>
  <c r="HN279" i="27"/>
  <c r="IV279" i="27"/>
  <c r="IK279" i="27"/>
  <c r="JA279" i="27"/>
  <c r="HL279" i="27"/>
  <c r="HE279" i="27"/>
  <c r="HU279" i="27"/>
  <c r="JC279" i="27"/>
  <c r="HC279" i="27"/>
  <c r="IP279" i="27"/>
  <c r="JJ279" i="27"/>
  <c r="IQ279" i="27"/>
  <c r="HD279" i="27"/>
  <c r="HK279" i="27"/>
  <c r="IS279" i="27"/>
  <c r="IU279" i="27"/>
  <c r="HS279" i="27"/>
  <c r="HF279" i="27"/>
  <c r="JE279" i="27"/>
  <c r="JB279" i="27"/>
  <c r="HJ279" i="27"/>
  <c r="HP279" i="27"/>
  <c r="BG282" i="27"/>
  <c r="BR281" i="27"/>
  <c r="BV281" i="27"/>
  <c r="IL279" i="27"/>
  <c r="HX279" i="27"/>
  <c r="HG279" i="27"/>
  <c r="IE279" i="27"/>
  <c r="IW279" i="27"/>
  <c r="JD279" i="27"/>
  <c r="DP279" i="27"/>
  <c r="DU279" i="27"/>
  <c r="CE279" i="27"/>
  <c r="DB279" i="27"/>
  <c r="NI280" i="27"/>
  <c r="DY279" i="27"/>
  <c r="LZ280" i="27"/>
  <c r="EQ279" i="27" s="1"/>
  <c r="JN279" i="27" s="1"/>
  <c r="CV279" i="27"/>
  <c r="EB279" i="27"/>
  <c r="MB280" i="27"/>
  <c r="ES279" i="27" s="1"/>
  <c r="JP279" i="27" s="1"/>
  <c r="CT279" i="27"/>
  <c r="MT280" i="27"/>
  <c r="MI280" i="27"/>
  <c r="EZ279" i="27" s="1"/>
  <c r="JW279" i="27" s="1"/>
  <c r="ML280" i="27"/>
  <c r="FC279" i="27" s="1"/>
  <c r="JZ279" i="27" s="1"/>
  <c r="MA280" i="27"/>
  <c r="ER279" i="27" s="1"/>
  <c r="JO279" i="27" s="1"/>
  <c r="CF279" i="27"/>
  <c r="NJ280" i="27"/>
  <c r="DX279" i="27"/>
  <c r="EC279" i="27"/>
  <c r="CP279" i="27"/>
  <c r="DL279" i="27"/>
  <c r="NQ280" i="27"/>
  <c r="GH279" i="27" s="1"/>
  <c r="LE279" i="27" s="1"/>
  <c r="EI279" i="27"/>
  <c r="MH280" i="27"/>
  <c r="EY279" i="27" s="1"/>
  <c r="JV279" i="27" s="1"/>
  <c r="EA279" i="27"/>
  <c r="DF279" i="27"/>
  <c r="MM280" i="27"/>
  <c r="FD279" i="27" s="1"/>
  <c r="KA279" i="27" s="1"/>
  <c r="DR279" i="27"/>
  <c r="NG280" i="27"/>
  <c r="FX279" i="27" s="1"/>
  <c r="KU279" i="27" s="1"/>
  <c r="MV280" i="27"/>
  <c r="FM279" i="27" s="1"/>
  <c r="KJ279" i="27" s="1"/>
  <c r="MZ280" i="27"/>
  <c r="FQ279" i="27" s="1"/>
  <c r="KN279" i="27" s="1"/>
  <c r="MO280" i="27"/>
  <c r="FF279" i="27" s="1"/>
  <c r="KC279" i="27" s="1"/>
  <c r="NX280" i="27"/>
  <c r="EF279" i="27"/>
  <c r="EK279" i="27"/>
  <c r="DA279" i="27"/>
  <c r="DW279" i="27"/>
  <c r="NY280" i="27"/>
  <c r="GP279" i="27" s="1"/>
  <c r="LM279" i="27" s="1"/>
  <c r="CM279" i="27"/>
  <c r="MP280" i="27"/>
  <c r="FG279" i="27" s="1"/>
  <c r="KD279" i="27" s="1"/>
  <c r="MG280" i="27"/>
  <c r="EJ279" i="27"/>
  <c r="MW280" i="27"/>
  <c r="FN279" i="27" s="1"/>
  <c r="KK279" i="27" s="1"/>
  <c r="MD280" i="27"/>
  <c r="NU280" i="27"/>
  <c r="GL279" i="27" s="1"/>
  <c r="LI279" i="27" s="1"/>
  <c r="NK280" i="27"/>
  <c r="GB279" i="27" s="1"/>
  <c r="KY279" i="27" s="1"/>
  <c r="NO280" i="27"/>
  <c r="GF279" i="27" s="1"/>
  <c r="LC279" i="27" s="1"/>
  <c r="ND280" i="27"/>
  <c r="FU279" i="27" s="1"/>
  <c r="KR279" i="27" s="1"/>
  <c r="CU279" i="27"/>
  <c r="CG279" i="27"/>
  <c r="CN279" i="27"/>
  <c r="DK279" i="27"/>
  <c r="EH279" i="27"/>
  <c r="OG280" i="27"/>
  <c r="GX279" i="27" s="1"/>
  <c r="LU279" i="27" s="1"/>
  <c r="CX279" i="27"/>
  <c r="MX280" i="27"/>
  <c r="FO279" i="27" s="1"/>
  <c r="KL279" i="27" s="1"/>
  <c r="MR280" i="27"/>
  <c r="CI279" i="27"/>
  <c r="NH280" i="27"/>
  <c r="FY279" i="27" s="1"/>
  <c r="KV279" i="27" s="1"/>
  <c r="MQ280" i="27"/>
  <c r="FH279" i="27" s="1"/>
  <c r="KE279" i="27" s="1"/>
  <c r="DZ279" i="27"/>
  <c r="NZ280" i="27"/>
  <c r="GQ279" i="27" s="1"/>
  <c r="LN279" i="27" s="1"/>
  <c r="OB280" i="27"/>
  <c r="GS279" i="27" s="1"/>
  <c r="LP279" i="27" s="1"/>
  <c r="NR280" i="27"/>
  <c r="GI279" i="27" s="1"/>
  <c r="LF279" i="27" s="1"/>
  <c r="DC279" i="27"/>
  <c r="NP280" i="27"/>
  <c r="GG279" i="27" s="1"/>
  <c r="LD279" i="27" s="1"/>
  <c r="CJ279" i="27"/>
  <c r="CO279" i="27"/>
  <c r="CY279" i="27"/>
  <c r="DV279" i="27"/>
  <c r="MC280" i="27"/>
  <c r="CH279" i="27"/>
  <c r="DI279" i="27"/>
  <c r="NF280" i="27"/>
  <c r="FW279" i="27" s="1"/>
  <c r="KT279" i="27" s="1"/>
  <c r="NC280" i="27"/>
  <c r="FT279" i="27" s="1"/>
  <c r="KQ279" i="27" s="1"/>
  <c r="DG279" i="27"/>
  <c r="NS280" i="27"/>
  <c r="GJ279" i="27" s="1"/>
  <c r="LG279" i="27" s="1"/>
  <c r="NE280" i="27"/>
  <c r="FV279" i="27" s="1"/>
  <c r="KS279" i="27" s="1"/>
  <c r="MF280" i="27"/>
  <c r="EW279" i="27" s="1"/>
  <c r="JT279" i="27" s="1"/>
  <c r="MJ280" i="27"/>
  <c r="FA279" i="27" s="1"/>
  <c r="JX279" i="27" s="1"/>
  <c r="MN280" i="27"/>
  <c r="FE279" i="27" s="1"/>
  <c r="KB279" i="27" s="1"/>
  <c r="OF280" i="27"/>
  <c r="GW279" i="27" s="1"/>
  <c r="LT279" i="27" s="1"/>
  <c r="MS280" i="27"/>
  <c r="FJ279" i="27" s="1"/>
  <c r="KG279" i="27" s="1"/>
  <c r="NL280" i="27"/>
  <c r="GC279" i="27" s="1"/>
  <c r="KZ279" i="27" s="1"/>
  <c r="CR279" i="27"/>
  <c r="CW279" i="27"/>
  <c r="DJ279" i="27"/>
  <c r="EG279" i="27"/>
  <c r="MK280" i="27"/>
  <c r="FB279" i="27" s="1"/>
  <c r="JY279" i="27" s="1"/>
  <c r="CS279" i="27"/>
  <c r="DS279" i="27"/>
  <c r="NN280" i="27"/>
  <c r="GE279" i="27" s="1"/>
  <c r="LB279" i="27" s="1"/>
  <c r="NM280" i="27"/>
  <c r="GD279" i="27" s="1"/>
  <c r="LA279" i="27" s="1"/>
  <c r="EL279" i="27"/>
  <c r="OC280" i="27"/>
  <c r="GT279" i="27" s="1"/>
  <c r="LQ279" i="27" s="1"/>
  <c r="NT280" i="27"/>
  <c r="GK279" i="27" s="1"/>
  <c r="LH279" i="27" s="1"/>
  <c r="MU280" i="27"/>
  <c r="FL279" i="27" s="1"/>
  <c r="KI279" i="27" s="1"/>
  <c r="MY280" i="27"/>
  <c r="FP279" i="27" s="1"/>
  <c r="KM279" i="27" s="1"/>
  <c r="NB280" i="27"/>
  <c r="FS279" i="27" s="1"/>
  <c r="KP279" i="27" s="1"/>
  <c r="DE279" i="27"/>
  <c r="DT279" i="27"/>
  <c r="NV280" i="27"/>
  <c r="GM279" i="27" s="1"/>
  <c r="LJ279" i="27" s="1"/>
  <c r="CL279" i="27"/>
  <c r="DH279" i="27"/>
  <c r="DM279" i="27"/>
  <c r="EE279" i="27"/>
  <c r="CQ279" i="27"/>
  <c r="NA280" i="27"/>
  <c r="FR279" i="27" s="1"/>
  <c r="KO279" i="27" s="1"/>
  <c r="DN279" i="27"/>
  <c r="BO280" i="27"/>
  <c r="OD280" i="27"/>
  <c r="GU279" i="27" s="1"/>
  <c r="LR279" i="27" s="1"/>
  <c r="DD279" i="27"/>
  <c r="DO279" i="27"/>
  <c r="DQ279" i="27"/>
  <c r="ME280" i="27"/>
  <c r="EV279" i="27" s="1"/>
  <c r="JS279" i="27" s="1"/>
  <c r="NW280" i="27"/>
  <c r="GN279" i="27" s="1"/>
  <c r="LK279" i="27" s="1"/>
  <c r="OA280" i="27"/>
  <c r="GR279" i="27" s="1"/>
  <c r="LO279" i="27" s="1"/>
  <c r="OE280" i="27"/>
  <c r="GV279" i="27" s="1"/>
  <c r="LS279" i="27" s="1"/>
  <c r="CZ279" i="27"/>
  <c r="ED279" i="27"/>
  <c r="CK279" i="27"/>
  <c r="IG279" i="27"/>
  <c r="HV279" i="27"/>
  <c r="JG279" i="27"/>
  <c r="IR279" i="27"/>
  <c r="IH279" i="27"/>
  <c r="ID279" i="27"/>
  <c r="IT279" i="27"/>
  <c r="ET279" i="27"/>
  <c r="JQ279" i="27" s="1"/>
  <c r="GA279" i="27"/>
  <c r="KX279" i="27" s="1"/>
  <c r="EX279" i="27"/>
  <c r="JU279" i="27" s="1"/>
  <c r="FI279" i="27"/>
  <c r="KF279" i="27" s="1"/>
  <c r="BQ280" i="27"/>
  <c r="FK279" i="27"/>
  <c r="KH279" i="27" s="1"/>
  <c r="FZ279" i="27"/>
  <c r="KW279" i="27" s="1"/>
  <c r="BT280" i="27"/>
  <c r="BX280" i="27"/>
  <c r="BW280" i="27" s="1"/>
  <c r="BP280" i="27" s="1"/>
  <c r="EU279" i="27"/>
  <c r="JR279" i="27" s="1"/>
  <c r="GO279" i="27"/>
  <c r="LL279" i="27" s="1"/>
  <c r="JF279" i="27"/>
  <c r="IN279" i="27"/>
  <c r="HQ279" i="27"/>
  <c r="IJ279" i="27"/>
  <c r="HH279" i="27"/>
  <c r="HW279" i="27"/>
  <c r="IB279" i="27"/>
  <c r="IO279" i="27"/>
  <c r="IY279" i="27"/>
  <c r="HM279" i="27"/>
  <c r="JI279" i="27"/>
  <c r="JH279" i="27"/>
  <c r="HY279" i="27"/>
  <c r="HW77" i="27"/>
  <c r="HT77" i="27"/>
  <c r="JU76" i="27"/>
  <c r="HV77" i="27"/>
  <c r="IB77" i="27"/>
  <c r="BW381" i="27"/>
  <c r="BL382" i="27"/>
  <c r="CA381" i="27"/>
  <c r="CK379" i="27"/>
  <c r="CS379" i="27"/>
  <c r="DA379" i="27"/>
  <c r="DI379" i="27"/>
  <c r="CL379" i="27"/>
  <c r="CU379" i="27"/>
  <c r="DD379" i="27"/>
  <c r="DM379" i="27"/>
  <c r="DU379" i="27"/>
  <c r="EC379" i="27"/>
  <c r="EK379" i="27"/>
  <c r="CO379" i="27"/>
  <c r="CX379" i="27"/>
  <c r="DG379" i="27"/>
  <c r="DP379" i="27"/>
  <c r="DX379" i="27"/>
  <c r="EF379" i="27"/>
  <c r="EN379" i="27"/>
  <c r="CJ379" i="27"/>
  <c r="CW379" i="27"/>
  <c r="DJ379" i="27"/>
  <c r="DT379" i="27"/>
  <c r="EE379" i="27"/>
  <c r="EP379" i="27"/>
  <c r="CM379" i="27"/>
  <c r="CY379" i="27"/>
  <c r="DK379" i="27"/>
  <c r="DV379" i="27"/>
  <c r="EG379" i="27"/>
  <c r="EQ379" i="27"/>
  <c r="MF380" i="27"/>
  <c r="EW379" i="27" s="1"/>
  <c r="JT379" i="27" s="1"/>
  <c r="MN380" i="27"/>
  <c r="MV380" i="27"/>
  <c r="FM379" i="27" s="1"/>
  <c r="KJ379" i="27" s="1"/>
  <c r="ND380" i="27"/>
  <c r="FU379" i="27" s="1"/>
  <c r="KR379" i="27" s="1"/>
  <c r="NL380" i="27"/>
  <c r="GC379" i="27" s="1"/>
  <c r="KZ379" i="27" s="1"/>
  <c r="NT380" i="27"/>
  <c r="GK379" i="27" s="1"/>
  <c r="LH379" i="27" s="1"/>
  <c r="OB380" i="27"/>
  <c r="GS379" i="27" s="1"/>
  <c r="LP379" i="27" s="1"/>
  <c r="OJ380" i="27"/>
  <c r="HA379" i="27" s="1"/>
  <c r="LX379" i="27" s="1"/>
  <c r="CN379" i="27"/>
  <c r="CZ379" i="27"/>
  <c r="DL379" i="27"/>
  <c r="DW379" i="27"/>
  <c r="EH379" i="27"/>
  <c r="CP379" i="27"/>
  <c r="DB379" i="27"/>
  <c r="DN379" i="27"/>
  <c r="DY379" i="27"/>
  <c r="EI379" i="27"/>
  <c r="CQ379" i="27"/>
  <c r="DC379" i="27"/>
  <c r="DO379" i="27"/>
  <c r="DZ379" i="27"/>
  <c r="EJ379" i="27"/>
  <c r="CR379" i="27"/>
  <c r="DE379" i="27"/>
  <c r="DQ379" i="27"/>
  <c r="EA379" i="27"/>
  <c r="EL379" i="27"/>
  <c r="MJ380" i="27"/>
  <c r="FA379" i="27" s="1"/>
  <c r="JX379" i="27" s="1"/>
  <c r="MR380" i="27"/>
  <c r="FI379" i="27" s="1"/>
  <c r="KF379" i="27" s="1"/>
  <c r="MZ380" i="27"/>
  <c r="FQ379" i="27" s="1"/>
  <c r="KN379" i="27" s="1"/>
  <c r="NH380" i="27"/>
  <c r="FY379" i="27" s="1"/>
  <c r="KV379" i="27" s="1"/>
  <c r="NP380" i="27"/>
  <c r="GG379" i="27" s="1"/>
  <c r="LD379" i="27" s="1"/>
  <c r="NX380" i="27"/>
  <c r="OF380" i="27"/>
  <c r="GW379" i="27" s="1"/>
  <c r="LT379" i="27" s="1"/>
  <c r="CV379" i="27"/>
  <c r="DH379" i="27"/>
  <c r="DS379" i="27"/>
  <c r="ED379" i="27"/>
  <c r="EO379" i="27"/>
  <c r="MO380" i="27"/>
  <c r="MY380" i="27"/>
  <c r="NJ380" i="27"/>
  <c r="GA379" i="27" s="1"/>
  <c r="KX379" i="27" s="1"/>
  <c r="NU380" i="27"/>
  <c r="GL379" i="27" s="1"/>
  <c r="LI379" i="27" s="1"/>
  <c r="OE380" i="27"/>
  <c r="GV379" i="27" s="1"/>
  <c r="LS379" i="27" s="1"/>
  <c r="ME380" i="27"/>
  <c r="EV379" i="27" s="1"/>
  <c r="JS379" i="27" s="1"/>
  <c r="MP380" i="27"/>
  <c r="FG379" i="27" s="1"/>
  <c r="KD379" i="27" s="1"/>
  <c r="NA380" i="27"/>
  <c r="FR379" i="27" s="1"/>
  <c r="KO379" i="27" s="1"/>
  <c r="NK380" i="27"/>
  <c r="GB379" i="27" s="1"/>
  <c r="KY379" i="27" s="1"/>
  <c r="NV380" i="27"/>
  <c r="OG380" i="27"/>
  <c r="GX379" i="27" s="1"/>
  <c r="LU379" i="27" s="1"/>
  <c r="MG380" i="27"/>
  <c r="EX379" i="27" s="1"/>
  <c r="JU379" i="27" s="1"/>
  <c r="MQ380" i="27"/>
  <c r="FH379" i="27" s="1"/>
  <c r="KE379" i="27" s="1"/>
  <c r="NB380" i="27"/>
  <c r="FS379" i="27" s="1"/>
  <c r="KP379" i="27" s="1"/>
  <c r="NM380" i="27"/>
  <c r="GD379" i="27" s="1"/>
  <c r="LA379" i="27" s="1"/>
  <c r="NW380" i="27"/>
  <c r="GN379" i="27" s="1"/>
  <c r="LK379" i="27" s="1"/>
  <c r="OH380" i="27"/>
  <c r="GY379" i="27" s="1"/>
  <c r="LV379" i="27" s="1"/>
  <c r="CT379" i="27"/>
  <c r="MH380" i="27"/>
  <c r="EY379" i="27" s="1"/>
  <c r="JV379" i="27" s="1"/>
  <c r="MS380" i="27"/>
  <c r="FJ379" i="27" s="1"/>
  <c r="KG379" i="27" s="1"/>
  <c r="NC380" i="27"/>
  <c r="FT379" i="27" s="1"/>
  <c r="KQ379" i="27" s="1"/>
  <c r="NN380" i="27"/>
  <c r="GE379" i="27" s="1"/>
  <c r="LB379" i="27" s="1"/>
  <c r="NY380" i="27"/>
  <c r="GP379" i="27" s="1"/>
  <c r="LM379" i="27" s="1"/>
  <c r="OI380" i="27"/>
  <c r="GZ379" i="27" s="1"/>
  <c r="LW379" i="27" s="1"/>
  <c r="DF379" i="27"/>
  <c r="MI380" i="27"/>
  <c r="MT380" i="27"/>
  <c r="FK379" i="27" s="1"/>
  <c r="KH379" i="27" s="1"/>
  <c r="NE380" i="27"/>
  <c r="FV379" i="27" s="1"/>
  <c r="KS379" i="27" s="1"/>
  <c r="NO380" i="27"/>
  <c r="GF379" i="27" s="1"/>
  <c r="LC379" i="27" s="1"/>
  <c r="NZ380" i="27"/>
  <c r="GQ379" i="27" s="1"/>
  <c r="LN379" i="27" s="1"/>
  <c r="OK380" i="27"/>
  <c r="DR379" i="27"/>
  <c r="EM379" i="27"/>
  <c r="MM380" i="27"/>
  <c r="MX380" i="27"/>
  <c r="FO379" i="27" s="1"/>
  <c r="KL379" i="27" s="1"/>
  <c r="NI380" i="27"/>
  <c r="FZ379" i="27" s="1"/>
  <c r="KW379" i="27" s="1"/>
  <c r="NS380" i="27"/>
  <c r="GJ379" i="27" s="1"/>
  <c r="LG379" i="27" s="1"/>
  <c r="OD380" i="27"/>
  <c r="GU379" i="27" s="1"/>
  <c r="LR379" i="27" s="1"/>
  <c r="NF380" i="27"/>
  <c r="FW379" i="27" s="1"/>
  <c r="KT379" i="27" s="1"/>
  <c r="NG380" i="27"/>
  <c r="FX379" i="27" s="1"/>
  <c r="KU379" i="27" s="1"/>
  <c r="NQ380" i="27"/>
  <c r="GH379" i="27" s="1"/>
  <c r="LE379" i="27" s="1"/>
  <c r="NR380" i="27"/>
  <c r="MK380" i="27"/>
  <c r="FB379" i="27" s="1"/>
  <c r="JY379" i="27" s="1"/>
  <c r="OA380" i="27"/>
  <c r="GR379" i="27" s="1"/>
  <c r="LO379" i="27" s="1"/>
  <c r="ML380" i="27"/>
  <c r="FC379" i="27" s="1"/>
  <c r="JZ379" i="27" s="1"/>
  <c r="OC380" i="27"/>
  <c r="GT379" i="27" s="1"/>
  <c r="LQ379" i="27" s="1"/>
  <c r="MW380" i="27"/>
  <c r="MU380" i="27"/>
  <c r="FL379" i="27" s="1"/>
  <c r="KI379" i="27" s="1"/>
  <c r="EB379" i="27"/>
  <c r="OL380" i="27"/>
  <c r="HC379" i="27" s="1"/>
  <c r="LZ379" i="27" s="1"/>
  <c r="FE379" i="27"/>
  <c r="KB379" i="27" s="1"/>
  <c r="CC380" i="27"/>
  <c r="CB380" i="27" s="1"/>
  <c r="EZ379" i="27"/>
  <c r="JW379" i="27" s="1"/>
  <c r="FP379" i="27"/>
  <c r="KM379" i="27" s="1"/>
  <c r="BV380" i="27"/>
  <c r="FD379" i="27"/>
  <c r="KA379" i="27" s="1"/>
  <c r="FF379" i="27"/>
  <c r="KC379" i="27" s="1"/>
  <c r="GM379" i="27"/>
  <c r="LJ379" i="27" s="1"/>
  <c r="GO379" i="27"/>
  <c r="LL379" i="27" s="1"/>
  <c r="HB379" i="27"/>
  <c r="LY379" i="27" s="1"/>
  <c r="FN379" i="27"/>
  <c r="KK379" i="27" s="1"/>
  <c r="GI379" i="27"/>
  <c r="LF379" i="27" s="1"/>
  <c r="BY380" i="27"/>
  <c r="BA42" i="27"/>
  <c r="HZ77" i="27"/>
  <c r="JR40" i="27"/>
  <c r="JA77" i="27"/>
  <c r="JG77" i="27"/>
  <c r="IB41" i="27"/>
  <c r="JV41" i="27" s="1"/>
  <c r="JI77" i="27"/>
  <c r="HU41" i="27"/>
  <c r="JO41" i="27" s="1"/>
  <c r="JB77" i="27"/>
  <c r="IC41" i="27"/>
  <c r="JW41" i="27" s="1"/>
  <c r="JJ77" i="27"/>
  <c r="JW77" i="27" s="1"/>
  <c r="HV41" i="27"/>
  <c r="JP41" i="27" s="1"/>
  <c r="JC77" i="27"/>
  <c r="HW41" i="27"/>
  <c r="JQ41" i="27" s="1"/>
  <c r="JD78" i="27"/>
  <c r="JC78" i="27"/>
  <c r="JJ78" i="27"/>
  <c r="JB78" i="27"/>
  <c r="JI78" i="27"/>
  <c r="JA78" i="27"/>
  <c r="JH78" i="27"/>
  <c r="JG78" i="27"/>
  <c r="JF78" i="27"/>
  <c r="JE78" i="27"/>
  <c r="JD77" i="27"/>
  <c r="HZ41" i="27"/>
  <c r="JT41" i="27" s="1"/>
  <c r="HX41" i="27"/>
  <c r="JR41" i="27" s="1"/>
  <c r="BE43" i="27"/>
  <c r="BC43" i="27"/>
  <c r="BB43" i="27" s="1"/>
  <c r="BG43" i="27" s="1"/>
  <c r="JE77" i="27"/>
  <c r="IA41" i="27"/>
  <c r="JU41" i="27" s="1"/>
  <c r="HY41" i="27"/>
  <c r="JS41" i="27" s="1"/>
  <c r="JE42" i="27"/>
  <c r="JD42" i="27"/>
  <c r="JC42" i="27"/>
  <c r="JJ42" i="27"/>
  <c r="JB42" i="27"/>
  <c r="JI42" i="27"/>
  <c r="JA42" i="27"/>
  <c r="JH42" i="27"/>
  <c r="JG42" i="27"/>
  <c r="JF42" i="27"/>
  <c r="BD44" i="27"/>
  <c r="JH77" i="27"/>
  <c r="JU77" i="27" s="1"/>
  <c r="JF77" i="27"/>
  <c r="JS77" i="27" s="1"/>
  <c r="HT41" i="27"/>
  <c r="JN41" i="27" s="1"/>
  <c r="BG73" i="27" l="1"/>
  <c r="BA73" i="27"/>
  <c r="BC74" i="27"/>
  <c r="BB74" i="27" s="1"/>
  <c r="BE74" i="27"/>
  <c r="BY411" i="27"/>
  <c r="CC411" i="27"/>
  <c r="BW412" i="27"/>
  <c r="IS311" i="27"/>
  <c r="IR311" i="27"/>
  <c r="JD311" i="27"/>
  <c r="HC311" i="27"/>
  <c r="IP311" i="27"/>
  <c r="JJ311" i="27"/>
  <c r="HG311" i="27"/>
  <c r="IE311" i="27"/>
  <c r="JI311" i="27"/>
  <c r="IU311" i="27"/>
  <c r="IJ311" i="27"/>
  <c r="HE311" i="27"/>
  <c r="IH311" i="27"/>
  <c r="IT311" i="27"/>
  <c r="HH311" i="27"/>
  <c r="HK311" i="27"/>
  <c r="JC311" i="27"/>
  <c r="JB311" i="27"/>
  <c r="HW311" i="27"/>
  <c r="HJ311" i="27"/>
  <c r="HL311" i="27"/>
  <c r="HS311" i="27"/>
  <c r="JA311" i="27"/>
  <c r="IB311" i="27"/>
  <c r="IM311" i="27"/>
  <c r="HQ311" i="27"/>
  <c r="HD311" i="27"/>
  <c r="IG311" i="27"/>
  <c r="HN311" i="27"/>
  <c r="IZ311" i="27"/>
  <c r="IY311" i="27"/>
  <c r="HY311" i="27"/>
  <c r="HT311" i="27"/>
  <c r="II311" i="27"/>
  <c r="IC311" i="27"/>
  <c r="HP311" i="27"/>
  <c r="IL311" i="27"/>
  <c r="IO311" i="27"/>
  <c r="IN311" i="27"/>
  <c r="HO311" i="27"/>
  <c r="HR311" i="27"/>
  <c r="ID311" i="27"/>
  <c r="HV311" i="27"/>
  <c r="HM311" i="27"/>
  <c r="HX311" i="27"/>
  <c r="BD75" i="27"/>
  <c r="HZ311" i="27"/>
  <c r="IQ311" i="27"/>
  <c r="JH311" i="27"/>
  <c r="HI311" i="27"/>
  <c r="IF311" i="27"/>
  <c r="JE311" i="27"/>
  <c r="IX311" i="27"/>
  <c r="IW311" i="27"/>
  <c r="JG311" i="27"/>
  <c r="HF311" i="27"/>
  <c r="IK311" i="27"/>
  <c r="HU311" i="27"/>
  <c r="IA311" i="27"/>
  <c r="IV311" i="27"/>
  <c r="JF311" i="27"/>
  <c r="GV311" i="27"/>
  <c r="LS311" i="27" s="1"/>
  <c r="GQ311" i="27"/>
  <c r="LN311" i="27" s="1"/>
  <c r="GT311" i="27"/>
  <c r="LQ311" i="27" s="1"/>
  <c r="GI311" i="27"/>
  <c r="LF311" i="27" s="1"/>
  <c r="GS311" i="27"/>
  <c r="LP311" i="27" s="1"/>
  <c r="FX311" i="27"/>
  <c r="KU311" i="27" s="1"/>
  <c r="GH311" i="27"/>
  <c r="LE311" i="27" s="1"/>
  <c r="FL311" i="27"/>
  <c r="KI311" i="27" s="1"/>
  <c r="FR311" i="27"/>
  <c r="KO311" i="27" s="1"/>
  <c r="FU311" i="27"/>
  <c r="KR311" i="27" s="1"/>
  <c r="GW311" i="27"/>
  <c r="LT311" i="27" s="1"/>
  <c r="FT311" i="27"/>
  <c r="KQ311" i="27" s="1"/>
  <c r="FP311" i="27"/>
  <c r="KM311" i="27" s="1"/>
  <c r="FS311" i="27"/>
  <c r="KP311" i="27" s="1"/>
  <c r="FH311" i="27"/>
  <c r="KE311" i="27" s="1"/>
  <c r="FO311" i="27"/>
  <c r="KL311" i="27" s="1"/>
  <c r="EU311" i="27"/>
  <c r="JR311" i="27" s="1"/>
  <c r="EV311" i="27"/>
  <c r="JS311" i="27" s="1"/>
  <c r="ET311" i="27"/>
  <c r="JQ311" i="27" s="1"/>
  <c r="BT312" i="27"/>
  <c r="ES311" i="27"/>
  <c r="JP311" i="27" s="1"/>
  <c r="GR311" i="27"/>
  <c r="LO311" i="27" s="1"/>
  <c r="GM311" i="27"/>
  <c r="LJ311" i="27" s="1"/>
  <c r="FV311" i="27"/>
  <c r="KS311" i="27" s="1"/>
  <c r="GU311" i="27"/>
  <c r="LR311" i="27" s="1"/>
  <c r="GF311" i="27"/>
  <c r="LC311" i="27" s="1"/>
  <c r="EQ311" i="27"/>
  <c r="JN311" i="27" s="1"/>
  <c r="GD311" i="27"/>
  <c r="LA311" i="27" s="1"/>
  <c r="GL311" i="27"/>
  <c r="LI311" i="27" s="1"/>
  <c r="GC311" i="27"/>
  <c r="KZ311" i="27" s="1"/>
  <c r="FY311" i="27"/>
  <c r="KV311" i="27" s="1"/>
  <c r="GA311" i="27"/>
  <c r="KX311" i="27" s="1"/>
  <c r="FE311" i="27"/>
  <c r="KB311" i="27" s="1"/>
  <c r="FW311" i="27"/>
  <c r="KT311" i="27" s="1"/>
  <c r="FD311" i="27"/>
  <c r="KA311" i="27" s="1"/>
  <c r="GB311" i="27"/>
  <c r="KY311" i="27" s="1"/>
  <c r="FC311" i="27"/>
  <c r="JZ311" i="27" s="1"/>
  <c r="EW311" i="27"/>
  <c r="JT311" i="27" s="1"/>
  <c r="ER311" i="27"/>
  <c r="JO311" i="27" s="1"/>
  <c r="GG311" i="27"/>
  <c r="LD311" i="27" s="1"/>
  <c r="FA311" i="27"/>
  <c r="JX311" i="27" s="1"/>
  <c r="GP311" i="27"/>
  <c r="LM311" i="27" s="1"/>
  <c r="EZ311" i="27"/>
  <c r="JW311" i="27" s="1"/>
  <c r="GO311" i="27"/>
  <c r="LL311" i="27" s="1"/>
  <c r="EY311" i="27"/>
  <c r="JV311" i="27" s="1"/>
  <c r="GN311" i="27"/>
  <c r="LK311" i="27" s="1"/>
  <c r="FQ311" i="27"/>
  <c r="KN311" i="27" s="1"/>
  <c r="GK311" i="27"/>
  <c r="LH311" i="27" s="1"/>
  <c r="FZ311" i="27"/>
  <c r="KW311" i="27" s="1"/>
  <c r="GJ311" i="27"/>
  <c r="LG311" i="27" s="1"/>
  <c r="FN311" i="27"/>
  <c r="KK311" i="27" s="1"/>
  <c r="GE311" i="27"/>
  <c r="LB311" i="27" s="1"/>
  <c r="FM311" i="27"/>
  <c r="KJ311" i="27" s="1"/>
  <c r="FG311" i="27"/>
  <c r="KD311" i="27" s="1"/>
  <c r="FB311" i="27"/>
  <c r="JY311" i="27" s="1"/>
  <c r="BR313" i="27"/>
  <c r="FK311" i="27"/>
  <c r="KH311" i="27" s="1"/>
  <c r="FF311" i="27"/>
  <c r="KC311" i="27" s="1"/>
  <c r="FJ311" i="27"/>
  <c r="KG311" i="27" s="1"/>
  <c r="EX311" i="27"/>
  <c r="JU311" i="27" s="1"/>
  <c r="FI311" i="27"/>
  <c r="KF311" i="27" s="1"/>
  <c r="GX311" i="27"/>
  <c r="LU311" i="27" s="1"/>
  <c r="BX312" i="27"/>
  <c r="BW312" i="27" s="1"/>
  <c r="BP312" i="27" s="1"/>
  <c r="JJ280" i="27"/>
  <c r="HU280" i="27"/>
  <c r="IT280" i="27"/>
  <c r="JO77" i="27"/>
  <c r="P67" i="15"/>
  <c r="Q174" i="27"/>
  <c r="JR77" i="27"/>
  <c r="JP77" i="27"/>
  <c r="IW280" i="27"/>
  <c r="JV77" i="27"/>
  <c r="JN77" i="27"/>
  <c r="JQ77" i="27"/>
  <c r="HX280" i="27"/>
  <c r="HJ280" i="27"/>
  <c r="IH280" i="27"/>
  <c r="HV280" i="27"/>
  <c r="HK280" i="27"/>
  <c r="JG280" i="27"/>
  <c r="IL280" i="27"/>
  <c r="IR280" i="27"/>
  <c r="HP280" i="27"/>
  <c r="HW280" i="27"/>
  <c r="IX280" i="27"/>
  <c r="JF280" i="27"/>
  <c r="IU280" i="27"/>
  <c r="IJ280" i="27"/>
  <c r="IC280" i="27"/>
  <c r="IE280" i="27"/>
  <c r="HM280" i="27"/>
  <c r="II280" i="27"/>
  <c r="HY280" i="27"/>
  <c r="IP280" i="27"/>
  <c r="HN280" i="27"/>
  <c r="HZ280" i="27"/>
  <c r="HO280" i="27"/>
  <c r="IQ280" i="27"/>
  <c r="HH280" i="27"/>
  <c r="HL280" i="27"/>
  <c r="JI280" i="27"/>
  <c r="JA280" i="27"/>
  <c r="HR280" i="27"/>
  <c r="HC280" i="27"/>
  <c r="IO280" i="27"/>
  <c r="JC280" i="27"/>
  <c r="HQ280" i="27"/>
  <c r="HG280" i="27"/>
  <c r="HE280" i="27"/>
  <c r="JH280" i="27"/>
  <c r="JD280" i="27"/>
  <c r="ID280" i="27"/>
  <c r="IV280" i="27"/>
  <c r="IS280" i="27"/>
  <c r="CX280" i="27"/>
  <c r="MR281" i="27"/>
  <c r="FI280" i="27" s="1"/>
  <c r="KF280" i="27" s="1"/>
  <c r="CU280" i="27"/>
  <c r="MW281" i="27"/>
  <c r="FN280" i="27" s="1"/>
  <c r="KK280" i="27" s="1"/>
  <c r="DM280" i="27"/>
  <c r="EJ280" i="27"/>
  <c r="CV280" i="27"/>
  <c r="EC280" i="27"/>
  <c r="CY280" i="27"/>
  <c r="EF280" i="27"/>
  <c r="MF281" i="27"/>
  <c r="EW280" i="27" s="1"/>
  <c r="JT280" i="27" s="1"/>
  <c r="NF281" i="27"/>
  <c r="FW280" i="27" s="1"/>
  <c r="KT280" i="27" s="1"/>
  <c r="CF280" i="27"/>
  <c r="MY281" i="27"/>
  <c r="FP280" i="27" s="1"/>
  <c r="KM280" i="27" s="1"/>
  <c r="NB281" i="27"/>
  <c r="FS280" i="27" s="1"/>
  <c r="KP280" i="27" s="1"/>
  <c r="CH280" i="27"/>
  <c r="OB281" i="27"/>
  <c r="GS280" i="27" s="1"/>
  <c r="LP280" i="27" s="1"/>
  <c r="DF280" i="27"/>
  <c r="MZ281" i="27"/>
  <c r="FQ280" i="27" s="1"/>
  <c r="KN280" i="27" s="1"/>
  <c r="DC280" i="27"/>
  <c r="NE281" i="27"/>
  <c r="FV280" i="27" s="1"/>
  <c r="KS280" i="27" s="1"/>
  <c r="DX280" i="27"/>
  <c r="CJ280" i="27"/>
  <c r="DG280" i="27"/>
  <c r="MA281" i="27"/>
  <c r="ER280" i="27" s="1"/>
  <c r="JO280" i="27" s="1"/>
  <c r="DI280" i="27"/>
  <c r="DW280" i="27"/>
  <c r="MS281" i="27"/>
  <c r="FJ280" i="27" s="1"/>
  <c r="KG280" i="27" s="1"/>
  <c r="NS281" i="27"/>
  <c r="GJ280" i="27" s="1"/>
  <c r="LG280" i="27" s="1"/>
  <c r="MK281" i="27"/>
  <c r="FB280" i="27" s="1"/>
  <c r="JY280" i="27" s="1"/>
  <c r="NK281" i="27"/>
  <c r="GB280" i="27" s="1"/>
  <c r="KY280" i="27" s="1"/>
  <c r="NL281" i="27"/>
  <c r="GC280" i="27" s="1"/>
  <c r="KZ280" i="27" s="1"/>
  <c r="DO280" i="27"/>
  <c r="NT281" i="27"/>
  <c r="GK280" i="27" s="1"/>
  <c r="LH280" i="27" s="1"/>
  <c r="DN280" i="27"/>
  <c r="NH281" i="27"/>
  <c r="FY280" i="27" s="1"/>
  <c r="KV280" i="27" s="1"/>
  <c r="DK280" i="27"/>
  <c r="NM281" i="27"/>
  <c r="GD280" i="27" s="1"/>
  <c r="LA280" i="27" s="1"/>
  <c r="EH280" i="27"/>
  <c r="CT280" i="27"/>
  <c r="DQ280" i="27"/>
  <c r="ML281" i="27"/>
  <c r="FC280" i="27" s="1"/>
  <c r="JZ280" i="27" s="1"/>
  <c r="DT280" i="27"/>
  <c r="ME281" i="27"/>
  <c r="EV280" i="27" s="1"/>
  <c r="JS280" i="27" s="1"/>
  <c r="ND281" i="27"/>
  <c r="FU280" i="27" s="1"/>
  <c r="KR280" i="27" s="1"/>
  <c r="OE281" i="27"/>
  <c r="GV280" i="27" s="1"/>
  <c r="LS280" i="27" s="1"/>
  <c r="MX281" i="27"/>
  <c r="FO280" i="27" s="1"/>
  <c r="KL280" i="27" s="1"/>
  <c r="NW281" i="27"/>
  <c r="GN280" i="27" s="1"/>
  <c r="LK280" i="27" s="1"/>
  <c r="NN281" i="27"/>
  <c r="GE280" i="27" s="1"/>
  <c r="LB280" i="27" s="1"/>
  <c r="MB281" i="27"/>
  <c r="ES280" i="27" s="1"/>
  <c r="JP280" i="27" s="1"/>
  <c r="DJ280" i="27"/>
  <c r="DV280" i="27"/>
  <c r="NP281" i="27"/>
  <c r="GG280" i="27" s="1"/>
  <c r="LD280" i="27" s="1"/>
  <c r="DS280" i="27"/>
  <c r="NU281" i="27"/>
  <c r="GL280" i="27" s="1"/>
  <c r="LI280" i="27" s="1"/>
  <c r="CI280" i="27"/>
  <c r="DE280" i="27"/>
  <c r="EB280" i="27"/>
  <c r="MV281" i="27"/>
  <c r="FM280" i="27" s="1"/>
  <c r="KJ280" i="27" s="1"/>
  <c r="EE280" i="27"/>
  <c r="MQ281" i="27"/>
  <c r="FH280" i="27" s="1"/>
  <c r="KE280" i="27" s="1"/>
  <c r="NQ281" i="27"/>
  <c r="GH280" i="27" s="1"/>
  <c r="LE280" i="27" s="1"/>
  <c r="MI281" i="27"/>
  <c r="EZ280" i="27" s="1"/>
  <c r="JW280" i="27" s="1"/>
  <c r="NJ281" i="27"/>
  <c r="GA280" i="27" s="1"/>
  <c r="KX280" i="27" s="1"/>
  <c r="DA280" i="27"/>
  <c r="MC281" i="27"/>
  <c r="ET280" i="27" s="1"/>
  <c r="JQ280" i="27" s="1"/>
  <c r="MG281" i="27"/>
  <c r="EX280" i="27" s="1"/>
  <c r="JU280" i="27" s="1"/>
  <c r="DH280" i="27"/>
  <c r="MH281" i="27"/>
  <c r="EY280" i="27" s="1"/>
  <c r="JV280" i="27" s="1"/>
  <c r="MP281" i="27"/>
  <c r="FG280" i="27" s="1"/>
  <c r="KD280" i="27" s="1"/>
  <c r="ED280" i="27"/>
  <c r="NX281" i="27"/>
  <c r="GO280" i="27" s="1"/>
  <c r="LL280" i="27" s="1"/>
  <c r="EA280" i="27"/>
  <c r="OC281" i="27"/>
  <c r="GT280" i="27" s="1"/>
  <c r="LQ280" i="27" s="1"/>
  <c r="CS280" i="27"/>
  <c r="DP280" i="27"/>
  <c r="CL280" i="27"/>
  <c r="NG281" i="27"/>
  <c r="FX280" i="27" s="1"/>
  <c r="KU280" i="27" s="1"/>
  <c r="CO280" i="27"/>
  <c r="NC281" i="27"/>
  <c r="FT280" i="27" s="1"/>
  <c r="KQ280" i="27" s="1"/>
  <c r="OD281" i="27"/>
  <c r="GU280" i="27" s="1"/>
  <c r="LR280" i="27" s="1"/>
  <c r="MU281" i="27"/>
  <c r="FL280" i="27" s="1"/>
  <c r="KI280" i="27" s="1"/>
  <c r="NV281" i="27"/>
  <c r="GM280" i="27" s="1"/>
  <c r="LJ280" i="27" s="1"/>
  <c r="NY281" i="27"/>
  <c r="GP280" i="27" s="1"/>
  <c r="LM280" i="27" s="1"/>
  <c r="CR280" i="27"/>
  <c r="NZ281" i="27"/>
  <c r="GQ280" i="27" s="1"/>
  <c r="LN280" i="27" s="1"/>
  <c r="EL280" i="27"/>
  <c r="OF281" i="27"/>
  <c r="GW280" i="27" s="1"/>
  <c r="LT280" i="27" s="1"/>
  <c r="EI280" i="27"/>
  <c r="CG280" i="27"/>
  <c r="DD280" i="27"/>
  <c r="DZ280" i="27"/>
  <c r="CW280" i="27"/>
  <c r="NR281" i="27"/>
  <c r="GI280" i="27" s="1"/>
  <c r="LF280" i="27" s="1"/>
  <c r="CZ280" i="27"/>
  <c r="NO281" i="27"/>
  <c r="GF280" i="27" s="1"/>
  <c r="LC280" i="27" s="1"/>
  <c r="BO281" i="27"/>
  <c r="NI281" i="27"/>
  <c r="FZ280" i="27" s="1"/>
  <c r="KW280" i="27" s="1"/>
  <c r="CQ280" i="27"/>
  <c r="DL280" i="27"/>
  <c r="MD281" i="27"/>
  <c r="EU280" i="27" s="1"/>
  <c r="JR280" i="27" s="1"/>
  <c r="EK280" i="27"/>
  <c r="LZ281" i="27"/>
  <c r="EQ280" i="27" s="1"/>
  <c r="JN280" i="27" s="1"/>
  <c r="CP280" i="27"/>
  <c r="MJ281" i="27"/>
  <c r="FA280" i="27" s="1"/>
  <c r="JX280" i="27" s="1"/>
  <c r="CM280" i="27"/>
  <c r="MO281" i="27"/>
  <c r="FF280" i="27" s="1"/>
  <c r="KC280" i="27" s="1"/>
  <c r="DB280" i="27"/>
  <c r="DY280" i="27"/>
  <c r="CK280" i="27"/>
  <c r="DR280" i="27"/>
  <c r="CN280" i="27"/>
  <c r="DU280" i="27"/>
  <c r="EG280" i="27"/>
  <c r="MT281" i="27"/>
  <c r="FK280" i="27" s="1"/>
  <c r="KH280" i="27" s="1"/>
  <c r="OG281" i="27"/>
  <c r="GX280" i="27" s="1"/>
  <c r="LU280" i="27" s="1"/>
  <c r="MM281" i="27"/>
  <c r="FD280" i="27" s="1"/>
  <c r="KA280" i="27" s="1"/>
  <c r="NA281" i="27"/>
  <c r="FR280" i="27" s="1"/>
  <c r="KO280" i="27" s="1"/>
  <c r="MN281" i="27"/>
  <c r="FE280" i="27" s="1"/>
  <c r="KB280" i="27" s="1"/>
  <c r="CE280" i="27"/>
  <c r="OA281" i="27"/>
  <c r="GR280" i="27" s="1"/>
  <c r="LO280" i="27" s="1"/>
  <c r="HI280" i="27"/>
  <c r="IM280" i="27"/>
  <c r="IK280" i="27"/>
  <c r="IG280" i="27"/>
  <c r="IA280" i="27"/>
  <c r="HS280" i="27"/>
  <c r="IY280" i="27"/>
  <c r="IZ280" i="27"/>
  <c r="IN280" i="27"/>
  <c r="BX281" i="27"/>
  <c r="BW281" i="27" s="1"/>
  <c r="BP281" i="27" s="1"/>
  <c r="BQ281" i="27"/>
  <c r="BT281" i="27"/>
  <c r="JB280" i="27"/>
  <c r="IB280" i="27"/>
  <c r="IF280" i="27"/>
  <c r="JE280" i="27"/>
  <c r="HF280" i="27"/>
  <c r="HD280" i="27"/>
  <c r="HT280" i="27"/>
  <c r="BG283" i="27"/>
  <c r="BV282" i="27"/>
  <c r="BR282" i="27"/>
  <c r="JT77" i="27"/>
  <c r="IP380" i="27"/>
  <c r="JM380" i="27"/>
  <c r="HP380" i="27"/>
  <c r="IL380" i="27"/>
  <c r="JO380" i="27"/>
  <c r="IR380" i="27"/>
  <c r="IE380" i="27"/>
  <c r="HS380" i="27"/>
  <c r="JB380" i="27"/>
  <c r="JH380" i="27"/>
  <c r="HZ380" i="27"/>
  <c r="JE380" i="27"/>
  <c r="IH380" i="27"/>
  <c r="HV380" i="27"/>
  <c r="HJ380" i="27"/>
  <c r="IQ380" i="27"/>
  <c r="IX380" i="27"/>
  <c r="HN380" i="27"/>
  <c r="IT380" i="27"/>
  <c r="HU380" i="27"/>
  <c r="HM380" i="27"/>
  <c r="IG380" i="27"/>
  <c r="IF380" i="27"/>
  <c r="IM380" i="27"/>
  <c r="JF380" i="27"/>
  <c r="II380" i="27"/>
  <c r="HH380" i="27"/>
  <c r="JI380" i="27"/>
  <c r="HY380" i="27"/>
  <c r="HT380" i="27"/>
  <c r="JJ380" i="27"/>
  <c r="IA380" i="27"/>
  <c r="IU380" i="27"/>
  <c r="HW380" i="27"/>
  <c r="JL380" i="27"/>
  <c r="JA380" i="27"/>
  <c r="HQ380" i="27"/>
  <c r="IY380" i="27"/>
  <c r="HO380" i="27"/>
  <c r="IJ380" i="27"/>
  <c r="HK380" i="27"/>
  <c r="JD380" i="27"/>
  <c r="IS380" i="27"/>
  <c r="HI380" i="27"/>
  <c r="CQ380" i="27"/>
  <c r="CY380" i="27"/>
  <c r="DG380" i="27"/>
  <c r="DO380" i="27"/>
  <c r="DW380" i="27"/>
  <c r="EE380" i="27"/>
  <c r="EM380" i="27"/>
  <c r="CL380" i="27"/>
  <c r="CT380" i="27"/>
  <c r="DB380" i="27"/>
  <c r="DJ380" i="27"/>
  <c r="DR380" i="27"/>
  <c r="DZ380" i="27"/>
  <c r="EH380" i="27"/>
  <c r="EP380" i="27"/>
  <c r="CO380" i="27"/>
  <c r="CZ380" i="27"/>
  <c r="DK380" i="27"/>
  <c r="DU380" i="27"/>
  <c r="EF380" i="27"/>
  <c r="EQ380" i="27"/>
  <c r="MH381" i="27"/>
  <c r="EY380" i="27" s="1"/>
  <c r="JV380" i="27" s="1"/>
  <c r="MP381" i="27"/>
  <c r="FG380" i="27" s="1"/>
  <c r="KD380" i="27" s="1"/>
  <c r="MX381" i="27"/>
  <c r="FO380" i="27" s="1"/>
  <c r="KL380" i="27" s="1"/>
  <c r="NF381" i="27"/>
  <c r="FW380" i="27" s="1"/>
  <c r="KT380" i="27" s="1"/>
  <c r="NN381" i="27"/>
  <c r="NV381" i="27"/>
  <c r="GM380" i="27" s="1"/>
  <c r="LJ380" i="27" s="1"/>
  <c r="OD381" i="27"/>
  <c r="GU380" i="27" s="1"/>
  <c r="LR380" i="27" s="1"/>
  <c r="OL381" i="27"/>
  <c r="HC380" i="27" s="1"/>
  <c r="LZ380" i="27" s="1"/>
  <c r="CR380" i="27"/>
  <c r="DC380" i="27"/>
  <c r="DM380" i="27"/>
  <c r="DX380" i="27"/>
  <c r="EI380" i="27"/>
  <c r="CJ380" i="27"/>
  <c r="CU380" i="27"/>
  <c r="DE380" i="27"/>
  <c r="DP380" i="27"/>
  <c r="EA380" i="27"/>
  <c r="EK380" i="27"/>
  <c r="ML381" i="27"/>
  <c r="FC380" i="27" s="1"/>
  <c r="JZ380" i="27" s="1"/>
  <c r="MT381" i="27"/>
  <c r="NB381" i="27"/>
  <c r="FS380" i="27" s="1"/>
  <c r="KP380" i="27" s="1"/>
  <c r="NJ381" i="27"/>
  <c r="GA380" i="27" s="1"/>
  <c r="KX380" i="27" s="1"/>
  <c r="NR381" i="27"/>
  <c r="GI380" i="27" s="1"/>
  <c r="LF380" i="27" s="1"/>
  <c r="NZ381" i="27"/>
  <c r="GQ380" i="27" s="1"/>
  <c r="LN380" i="27" s="1"/>
  <c r="OH381" i="27"/>
  <c r="GY380" i="27" s="1"/>
  <c r="LV380" i="27" s="1"/>
  <c r="CM380" i="27"/>
  <c r="DD380" i="27"/>
  <c r="DT380" i="27"/>
  <c r="EL380" i="27"/>
  <c r="MN381" i="27"/>
  <c r="FE380" i="27" s="1"/>
  <c r="KB380" i="27" s="1"/>
  <c r="MY381" i="27"/>
  <c r="FP380" i="27" s="1"/>
  <c r="KM380" i="27" s="1"/>
  <c r="NI381" i="27"/>
  <c r="NT381" i="27"/>
  <c r="OE381" i="27"/>
  <c r="GV380" i="27" s="1"/>
  <c r="LS380" i="27" s="1"/>
  <c r="CN380" i="27"/>
  <c r="DF380" i="27"/>
  <c r="DV380" i="27"/>
  <c r="EN380" i="27"/>
  <c r="ME381" i="27"/>
  <c r="EV380" i="27" s="1"/>
  <c r="JS380" i="27" s="1"/>
  <c r="MO381" i="27"/>
  <c r="MZ381" i="27"/>
  <c r="FQ380" i="27" s="1"/>
  <c r="KN380" i="27" s="1"/>
  <c r="NK381" i="27"/>
  <c r="GB380" i="27" s="1"/>
  <c r="KY380" i="27" s="1"/>
  <c r="NU381" i="27"/>
  <c r="GL380" i="27" s="1"/>
  <c r="LI380" i="27" s="1"/>
  <c r="OF381" i="27"/>
  <c r="CP380" i="27"/>
  <c r="DH380" i="27"/>
  <c r="DY380" i="27"/>
  <c r="EO380" i="27"/>
  <c r="MF381" i="27"/>
  <c r="MQ381" i="27"/>
  <c r="FH380" i="27" s="1"/>
  <c r="KE380" i="27" s="1"/>
  <c r="NA381" i="27"/>
  <c r="FR380" i="27" s="1"/>
  <c r="KO380" i="27" s="1"/>
  <c r="NL381" i="27"/>
  <c r="GC380" i="27" s="1"/>
  <c r="KZ380" i="27" s="1"/>
  <c r="NW381" i="27"/>
  <c r="GN380" i="27" s="1"/>
  <c r="LK380" i="27" s="1"/>
  <c r="OG381" i="27"/>
  <c r="GX380" i="27" s="1"/>
  <c r="LU380" i="27" s="1"/>
  <c r="CS380" i="27"/>
  <c r="DI380" i="27"/>
  <c r="EB380" i="27"/>
  <c r="MG381" i="27"/>
  <c r="EX380" i="27" s="1"/>
  <c r="JU380" i="27" s="1"/>
  <c r="MR381" i="27"/>
  <c r="FI380" i="27" s="1"/>
  <c r="KF380" i="27" s="1"/>
  <c r="NC381" i="27"/>
  <c r="FT380" i="27" s="1"/>
  <c r="KQ380" i="27" s="1"/>
  <c r="NM381" i="27"/>
  <c r="GD380" i="27" s="1"/>
  <c r="LA380" i="27" s="1"/>
  <c r="NX381" i="27"/>
  <c r="GO380" i="27" s="1"/>
  <c r="LL380" i="27" s="1"/>
  <c r="OI381" i="27"/>
  <c r="GZ380" i="27" s="1"/>
  <c r="LW380" i="27" s="1"/>
  <c r="CV380" i="27"/>
  <c r="DL380" i="27"/>
  <c r="EC380" i="27"/>
  <c r="MI381" i="27"/>
  <c r="EZ380" i="27" s="1"/>
  <c r="JW380" i="27" s="1"/>
  <c r="MS381" i="27"/>
  <c r="ND381" i="27"/>
  <c r="FU380" i="27" s="1"/>
  <c r="KR380" i="27" s="1"/>
  <c r="NO381" i="27"/>
  <c r="GF380" i="27" s="1"/>
  <c r="LC380" i="27" s="1"/>
  <c r="NY381" i="27"/>
  <c r="GP380" i="27" s="1"/>
  <c r="LM380" i="27" s="1"/>
  <c r="OJ381" i="27"/>
  <c r="HA380" i="27" s="1"/>
  <c r="LX380" i="27" s="1"/>
  <c r="CW380" i="27"/>
  <c r="DN380" i="27"/>
  <c r="ED380" i="27"/>
  <c r="CK380" i="27"/>
  <c r="DA380" i="27"/>
  <c r="DS380" i="27"/>
  <c r="EJ380" i="27"/>
  <c r="MM381" i="27"/>
  <c r="FD380" i="27" s="1"/>
  <c r="KA380" i="27" s="1"/>
  <c r="MW381" i="27"/>
  <c r="FN380" i="27" s="1"/>
  <c r="KK380" i="27" s="1"/>
  <c r="NH381" i="27"/>
  <c r="FY380" i="27" s="1"/>
  <c r="KV380" i="27" s="1"/>
  <c r="NS381" i="27"/>
  <c r="GJ380" i="27" s="1"/>
  <c r="LG380" i="27" s="1"/>
  <c r="OC381" i="27"/>
  <c r="GT380" i="27" s="1"/>
  <c r="LQ380" i="27" s="1"/>
  <c r="MK381" i="27"/>
  <c r="FB380" i="27" s="1"/>
  <c r="JY380" i="27" s="1"/>
  <c r="OB381" i="27"/>
  <c r="GS380" i="27" s="1"/>
  <c r="LP380" i="27" s="1"/>
  <c r="MU381" i="27"/>
  <c r="FL380" i="27" s="1"/>
  <c r="KI380" i="27" s="1"/>
  <c r="OK381" i="27"/>
  <c r="CX380" i="27"/>
  <c r="MV381" i="27"/>
  <c r="FM380" i="27" s="1"/>
  <c r="KJ380" i="27" s="1"/>
  <c r="DQ380" i="27"/>
  <c r="NE381" i="27"/>
  <c r="FV380" i="27" s="1"/>
  <c r="KS380" i="27" s="1"/>
  <c r="EG380" i="27"/>
  <c r="NG381" i="27"/>
  <c r="NP381" i="27"/>
  <c r="GG380" i="27" s="1"/>
  <c r="LD380" i="27" s="1"/>
  <c r="MJ381" i="27"/>
  <c r="FA380" i="27" s="1"/>
  <c r="JX380" i="27" s="1"/>
  <c r="OA381" i="27"/>
  <c r="GR380" i="27" s="1"/>
  <c r="LO380" i="27" s="1"/>
  <c r="NQ381" i="27"/>
  <c r="GH380" i="27" s="1"/>
  <c r="LE380" i="27" s="1"/>
  <c r="IZ380" i="27"/>
  <c r="HR380" i="27"/>
  <c r="IO380" i="27"/>
  <c r="JG380" i="27"/>
  <c r="HX380" i="27"/>
  <c r="JN380" i="27"/>
  <c r="IV380" i="27"/>
  <c r="IK380" i="27"/>
  <c r="CA382" i="27"/>
  <c r="BW382" i="27"/>
  <c r="BL383" i="27"/>
  <c r="JK380" i="27"/>
  <c r="ID380" i="27"/>
  <c r="IC380" i="27"/>
  <c r="IW380" i="27"/>
  <c r="HL380" i="27"/>
  <c r="JC380" i="27"/>
  <c r="IN380" i="27"/>
  <c r="IB380" i="27"/>
  <c r="GE380" i="27"/>
  <c r="LB380" i="27" s="1"/>
  <c r="FJ380" i="27"/>
  <c r="KG380" i="27" s="1"/>
  <c r="FZ380" i="27"/>
  <c r="KW380" i="27" s="1"/>
  <c r="GK380" i="27"/>
  <c r="LH380" i="27" s="1"/>
  <c r="EW380" i="27"/>
  <c r="JT380" i="27" s="1"/>
  <c r="FK380" i="27"/>
  <c r="KH380" i="27" s="1"/>
  <c r="CC381" i="27"/>
  <c r="CB381" i="27" s="1"/>
  <c r="FF380" i="27"/>
  <c r="KC380" i="27" s="1"/>
  <c r="FX380" i="27"/>
  <c r="KU380" i="27" s="1"/>
  <c r="BV381" i="27"/>
  <c r="BY381" i="27"/>
  <c r="GW380" i="27"/>
  <c r="LT380" i="27" s="1"/>
  <c r="HB380" i="27"/>
  <c r="LY380" i="27" s="1"/>
  <c r="HZ78" i="27"/>
  <c r="JT78" i="27" s="1"/>
  <c r="HZ42" i="27"/>
  <c r="JT42" i="27" s="1"/>
  <c r="IA78" i="27"/>
  <c r="JU78" i="27" s="1"/>
  <c r="IA42" i="27"/>
  <c r="JU42" i="27" s="1"/>
  <c r="BA43" i="27"/>
  <c r="HT78" i="27"/>
  <c r="JN78" i="27" s="1"/>
  <c r="HT42" i="27"/>
  <c r="JN42" i="27" s="1"/>
  <c r="IB78" i="27"/>
  <c r="JV78" i="27" s="1"/>
  <c r="IB42" i="27"/>
  <c r="JV42" i="27" s="1"/>
  <c r="HV78" i="27"/>
  <c r="JP78" i="27" s="1"/>
  <c r="HU78" i="27"/>
  <c r="JO78" i="27" s="1"/>
  <c r="HU42" i="27"/>
  <c r="JO42" i="27" s="1"/>
  <c r="BE44" i="27"/>
  <c r="BC44" i="27"/>
  <c r="BB44" i="27" s="1"/>
  <c r="BG44" i="27" s="1"/>
  <c r="HW78" i="27"/>
  <c r="JQ78" i="27" s="1"/>
  <c r="IC78" i="27"/>
  <c r="JW78" i="27" s="1"/>
  <c r="HW42" i="27"/>
  <c r="JQ42" i="27" s="1"/>
  <c r="IC42" i="27"/>
  <c r="JW42" i="27" s="1"/>
  <c r="HX79" i="27"/>
  <c r="HW79" i="27"/>
  <c r="IB79" i="27"/>
  <c r="HX78" i="27"/>
  <c r="JR78" i="27" s="1"/>
  <c r="HX42" i="27"/>
  <c r="JR42" i="27" s="1"/>
  <c r="HV42" i="27"/>
  <c r="JP42" i="27" s="1"/>
  <c r="HY78" i="27"/>
  <c r="JS78" i="27" s="1"/>
  <c r="JJ43" i="27"/>
  <c r="JB43" i="27"/>
  <c r="JI43" i="27"/>
  <c r="JA43" i="27"/>
  <c r="JH43" i="27"/>
  <c r="JG43" i="27"/>
  <c r="JF43" i="27"/>
  <c r="JE43" i="27"/>
  <c r="JD43" i="27"/>
  <c r="JC43" i="27"/>
  <c r="BD45" i="27"/>
  <c r="HY42" i="27"/>
  <c r="JS42" i="27" s="1"/>
  <c r="FQ312" i="27" l="1"/>
  <c r="KN312" i="27" s="1"/>
  <c r="FM312" i="27"/>
  <c r="KJ312" i="27" s="1"/>
  <c r="EU312" i="27"/>
  <c r="JR312" i="27" s="1"/>
  <c r="FT312" i="27"/>
  <c r="KQ312" i="27" s="1"/>
  <c r="EY312" i="27"/>
  <c r="JV312" i="27" s="1"/>
  <c r="FZ312" i="27"/>
  <c r="KW312" i="27" s="1"/>
  <c r="GL312" i="27"/>
  <c r="LI312" i="27" s="1"/>
  <c r="GO312" i="27"/>
  <c r="LL312" i="27" s="1"/>
  <c r="GK312" i="27"/>
  <c r="LH312" i="27" s="1"/>
  <c r="FD312" i="27"/>
  <c r="KA312" i="27" s="1"/>
  <c r="GR312" i="27"/>
  <c r="LO312" i="27" s="1"/>
  <c r="ES312" i="27"/>
  <c r="JP312" i="27" s="1"/>
  <c r="BX313" i="27"/>
  <c r="BW313" i="27" s="1"/>
  <c r="BP313" i="27" s="1"/>
  <c r="FB312" i="27"/>
  <c r="JY312" i="27" s="1"/>
  <c r="BR314" i="27"/>
  <c r="FH312" i="27"/>
  <c r="KE312" i="27" s="1"/>
  <c r="FJ312" i="27"/>
  <c r="KG312" i="27" s="1"/>
  <c r="FV312" i="27"/>
  <c r="KS312" i="27" s="1"/>
  <c r="FY312" i="27"/>
  <c r="KV312" i="27" s="1"/>
  <c r="FU312" i="27"/>
  <c r="KR312" i="27" s="1"/>
  <c r="FI312" i="27"/>
  <c r="KF312" i="27" s="1"/>
  <c r="FS312" i="27"/>
  <c r="KP312" i="27" s="1"/>
  <c r="GN312" i="27"/>
  <c r="LK312" i="27" s="1"/>
  <c r="GH312" i="27"/>
  <c r="LE312" i="27" s="1"/>
  <c r="GT312" i="27"/>
  <c r="LQ312" i="27" s="1"/>
  <c r="GW312" i="27"/>
  <c r="LT312" i="27" s="1"/>
  <c r="GS312" i="27"/>
  <c r="LP312" i="27" s="1"/>
  <c r="BT313" i="27"/>
  <c r="EX312" i="27"/>
  <c r="JU312" i="27" s="1"/>
  <c r="GU312" i="27"/>
  <c r="LR312" i="27" s="1"/>
  <c r="EV312" i="27"/>
  <c r="JS312" i="27" s="1"/>
  <c r="GM312" i="27"/>
  <c r="LJ312" i="27" s="1"/>
  <c r="FC312" i="27"/>
  <c r="JZ312" i="27" s="1"/>
  <c r="FX312" i="27"/>
  <c r="KU312" i="27" s="1"/>
  <c r="FR312" i="27"/>
  <c r="KO312" i="27" s="1"/>
  <c r="GD312" i="27"/>
  <c r="LA312" i="27" s="1"/>
  <c r="FP312" i="27"/>
  <c r="KM312" i="27" s="1"/>
  <c r="GB312" i="27"/>
  <c r="KY312" i="27" s="1"/>
  <c r="FG312" i="27"/>
  <c r="KD312" i="27" s="1"/>
  <c r="GA312" i="27"/>
  <c r="KX312" i="27" s="1"/>
  <c r="GV312" i="27"/>
  <c r="LS312" i="27" s="1"/>
  <c r="GP312" i="27"/>
  <c r="LM312" i="27" s="1"/>
  <c r="ER312" i="27"/>
  <c r="JO312" i="27" s="1"/>
  <c r="GX312" i="27"/>
  <c r="LU312" i="27" s="1"/>
  <c r="EZ312" i="27"/>
  <c r="JW312" i="27" s="1"/>
  <c r="FA312" i="27"/>
  <c r="JX312" i="27" s="1"/>
  <c r="EW312" i="27"/>
  <c r="JT312" i="27" s="1"/>
  <c r="FN312" i="27"/>
  <c r="KK312" i="27" s="1"/>
  <c r="FL312" i="27"/>
  <c r="KI312" i="27" s="1"/>
  <c r="EQ312" i="27"/>
  <c r="JN312" i="27" s="1"/>
  <c r="FK312" i="27"/>
  <c r="KH312" i="27" s="1"/>
  <c r="GF312" i="27"/>
  <c r="LC312" i="27" s="1"/>
  <c r="GG312" i="27"/>
  <c r="LD312" i="27" s="1"/>
  <c r="GC312" i="27"/>
  <c r="KZ312" i="27" s="1"/>
  <c r="FE312" i="27"/>
  <c r="KB312" i="27" s="1"/>
  <c r="GJ312" i="27"/>
  <c r="LG312" i="27" s="1"/>
  <c r="FO312" i="27"/>
  <c r="KL312" i="27" s="1"/>
  <c r="GI312" i="27"/>
  <c r="LF312" i="27" s="1"/>
  <c r="FW312" i="27"/>
  <c r="KT312" i="27" s="1"/>
  <c r="GQ312" i="27"/>
  <c r="LN312" i="27" s="1"/>
  <c r="GE312" i="27"/>
  <c r="LB312" i="27" s="1"/>
  <c r="ET312" i="27"/>
  <c r="JQ312" i="27" s="1"/>
  <c r="FF312" i="27"/>
  <c r="KC312" i="27" s="1"/>
  <c r="HL312" i="27"/>
  <c r="IL312" i="27"/>
  <c r="JB312" i="27"/>
  <c r="IJ312" i="27"/>
  <c r="HO312" i="27"/>
  <c r="HT312" i="27"/>
  <c r="IT312" i="27"/>
  <c r="IX312" i="27"/>
  <c r="HN312" i="27"/>
  <c r="JI312" i="27"/>
  <c r="IM312" i="27"/>
  <c r="IH312" i="27"/>
  <c r="HH312" i="27"/>
  <c r="JF312" i="27"/>
  <c r="HK312" i="27"/>
  <c r="IG312" i="27"/>
  <c r="IE312" i="27"/>
  <c r="HU312" i="27"/>
  <c r="IU312" i="27"/>
  <c r="IK312" i="27"/>
  <c r="JE312" i="27"/>
  <c r="ID312" i="27"/>
  <c r="HY312" i="27"/>
  <c r="IN312" i="27"/>
  <c r="II312" i="27"/>
  <c r="IW312" i="27"/>
  <c r="HQ312" i="27"/>
  <c r="HS312" i="27"/>
  <c r="JH312" i="27"/>
  <c r="IC312" i="27"/>
  <c r="IY312" i="27"/>
  <c r="IV312" i="27"/>
  <c r="HJ312" i="27"/>
  <c r="HR312" i="27"/>
  <c r="JD312" i="27"/>
  <c r="IA312" i="27"/>
  <c r="HE312" i="27"/>
  <c r="HD312" i="27"/>
  <c r="HX312" i="27"/>
  <c r="IZ312" i="27"/>
  <c r="IB312" i="27"/>
  <c r="IF312" i="27"/>
  <c r="JG312" i="27"/>
  <c r="JA312" i="27"/>
  <c r="JC312" i="27"/>
  <c r="HW312" i="27"/>
  <c r="HM312" i="27"/>
  <c r="IQ312" i="27"/>
  <c r="HP312" i="27"/>
  <c r="HZ312" i="27"/>
  <c r="HV312" i="27"/>
  <c r="HI312" i="27"/>
  <c r="JJ312" i="27"/>
  <c r="IR312" i="27"/>
  <c r="HG312" i="27"/>
  <c r="IP312" i="27"/>
  <c r="IS312" i="27"/>
  <c r="HC312" i="27"/>
  <c r="HF312" i="27"/>
  <c r="IO312" i="27"/>
  <c r="BD76" i="27"/>
  <c r="CC412" i="27"/>
  <c r="BY412" i="27"/>
  <c r="BW413" i="27"/>
  <c r="BG74" i="27"/>
  <c r="BA74" i="27"/>
  <c r="BC75" i="27"/>
  <c r="BB75" i="27" s="1"/>
  <c r="BE75" i="27"/>
  <c r="P68" i="15"/>
  <c r="Q175" i="27"/>
  <c r="HZ79" i="27"/>
  <c r="IY281" i="27"/>
  <c r="HY281" i="27"/>
  <c r="IC281" i="27"/>
  <c r="IO281" i="27"/>
  <c r="IM281" i="27"/>
  <c r="HW281" i="27"/>
  <c r="HV281" i="27"/>
  <c r="HC281" i="27"/>
  <c r="HL281" i="27"/>
  <c r="HN281" i="27"/>
  <c r="HT79" i="27"/>
  <c r="IO381" i="27"/>
  <c r="IP281" i="27"/>
  <c r="HX281" i="27"/>
  <c r="JJ281" i="27"/>
  <c r="HG281" i="27"/>
  <c r="HR281" i="27"/>
  <c r="IE281" i="27"/>
  <c r="HF281" i="27"/>
  <c r="JA281" i="27"/>
  <c r="HI281" i="27"/>
  <c r="JI281" i="27"/>
  <c r="HM281" i="27"/>
  <c r="JB281" i="27"/>
  <c r="JF281" i="27"/>
  <c r="HH281" i="27"/>
  <c r="HT281" i="27"/>
  <c r="IW281" i="27"/>
  <c r="HU281" i="27"/>
  <c r="HP281" i="27"/>
  <c r="IQ281" i="27"/>
  <c r="IV281" i="27"/>
  <c r="JH281" i="27"/>
  <c r="HZ281" i="27"/>
  <c r="IJ281" i="27"/>
  <c r="IX281" i="27"/>
  <c r="HJ281" i="27"/>
  <c r="II281" i="27"/>
  <c r="HD281" i="27"/>
  <c r="IK281" i="27"/>
  <c r="BQ282" i="27"/>
  <c r="BT282" i="27"/>
  <c r="BX282" i="27"/>
  <c r="BW282" i="27" s="1"/>
  <c r="BP282" i="27" s="1"/>
  <c r="HO281" i="27"/>
  <c r="IB281" i="27"/>
  <c r="IN281" i="27"/>
  <c r="IF281" i="27"/>
  <c r="JC281" i="27"/>
  <c r="IT281" i="27"/>
  <c r="IA281" i="27"/>
  <c r="CW281" i="27"/>
  <c r="MQ282" i="27"/>
  <c r="FH281" i="27" s="1"/>
  <c r="KE281" i="27" s="1"/>
  <c r="DB281" i="27"/>
  <c r="MV282" i="27"/>
  <c r="FM281" i="27" s="1"/>
  <c r="KJ281" i="27" s="1"/>
  <c r="DQ281" i="27"/>
  <c r="CF281" i="27"/>
  <c r="NP282" i="27"/>
  <c r="GG281" i="27" s="1"/>
  <c r="LD281" i="27" s="1"/>
  <c r="MS282" i="27"/>
  <c r="FJ281" i="27" s="1"/>
  <c r="KG281" i="27" s="1"/>
  <c r="EF281" i="27"/>
  <c r="CX281" i="27"/>
  <c r="OG282" i="27"/>
  <c r="GX281" i="27" s="1"/>
  <c r="LU281" i="27" s="1"/>
  <c r="NJ282" i="27"/>
  <c r="GA281" i="27" s="1"/>
  <c r="KX281" i="27" s="1"/>
  <c r="MM282" i="27"/>
  <c r="FD281" i="27" s="1"/>
  <c r="KA281" i="27" s="1"/>
  <c r="EL281" i="27"/>
  <c r="DC281" i="27"/>
  <c r="MF282" i="27"/>
  <c r="EW281" i="27" s="1"/>
  <c r="JT281" i="27" s="1"/>
  <c r="OF282" i="27"/>
  <c r="GW281" i="27" s="1"/>
  <c r="LT281" i="27" s="1"/>
  <c r="DE281" i="27"/>
  <c r="MY282" i="27"/>
  <c r="FP281" i="27" s="1"/>
  <c r="KM281" i="27" s="1"/>
  <c r="DJ281" i="27"/>
  <c r="IH282" i="27" s="1"/>
  <c r="ND282" i="27"/>
  <c r="FU281" i="27" s="1"/>
  <c r="KR281" i="27" s="1"/>
  <c r="EB281" i="27"/>
  <c r="CR281" i="27"/>
  <c r="OC282" i="27"/>
  <c r="GT281" i="27" s="1"/>
  <c r="LQ281" i="27" s="1"/>
  <c r="NE282" i="27"/>
  <c r="FV281" i="27" s="1"/>
  <c r="KS281" i="27" s="1"/>
  <c r="BO282" i="27"/>
  <c r="DI281" i="27"/>
  <c r="CM281" i="27"/>
  <c r="HK282" i="27" s="1"/>
  <c r="NV282" i="27"/>
  <c r="GM281" i="27" s="1"/>
  <c r="LJ281" i="27" s="1"/>
  <c r="MZ282" i="27"/>
  <c r="FQ281" i="27" s="1"/>
  <c r="KN281" i="27" s="1"/>
  <c r="NN282" i="27"/>
  <c r="GE281" i="27" s="1"/>
  <c r="LB281" i="27" s="1"/>
  <c r="MO282" i="27"/>
  <c r="FF281" i="27" s="1"/>
  <c r="KC281" i="27" s="1"/>
  <c r="CV281" i="27"/>
  <c r="HT282" i="27" s="1"/>
  <c r="ML282" i="27"/>
  <c r="FC281" i="27" s="1"/>
  <c r="JZ281" i="27" s="1"/>
  <c r="DM281" i="27"/>
  <c r="IK282" i="27" s="1"/>
  <c r="NG282" i="27"/>
  <c r="FX281" i="27" s="1"/>
  <c r="KU281" i="27" s="1"/>
  <c r="DR281" i="27"/>
  <c r="NL282" i="27"/>
  <c r="GC281" i="27" s="1"/>
  <c r="KZ281" i="27" s="1"/>
  <c r="LZ282" i="27"/>
  <c r="EQ281" i="27" s="1"/>
  <c r="JN281" i="27" s="1"/>
  <c r="DD281" i="27"/>
  <c r="IB282" i="27" s="1"/>
  <c r="CH281" i="27"/>
  <c r="HF282" i="27" s="1"/>
  <c r="NR282" i="27"/>
  <c r="GI281" i="27" s="1"/>
  <c r="LF281" i="27" s="1"/>
  <c r="MH282" i="27"/>
  <c r="EY281" i="27" s="1"/>
  <c r="JV281" i="27" s="1"/>
  <c r="DV281" i="27"/>
  <c r="IT282" i="27" s="1"/>
  <c r="CY281" i="27"/>
  <c r="HW282" i="27" s="1"/>
  <c r="CN281" i="27"/>
  <c r="HL282" i="27" s="1"/>
  <c r="NK282" i="27"/>
  <c r="GB281" i="27" s="1"/>
  <c r="KY281" i="27" s="1"/>
  <c r="CE281" i="27"/>
  <c r="HC282" i="27" s="1"/>
  <c r="DO281" i="27"/>
  <c r="IM282" i="27" s="1"/>
  <c r="CL281" i="27"/>
  <c r="HJ282" i="27" s="1"/>
  <c r="NI282" i="27"/>
  <c r="FZ281" i="27" s="1"/>
  <c r="KW281" i="27" s="1"/>
  <c r="DU281" i="27"/>
  <c r="IS282" i="27" s="1"/>
  <c r="NO282" i="27"/>
  <c r="GF281" i="27" s="1"/>
  <c r="LC281" i="27" s="1"/>
  <c r="DZ281" i="27"/>
  <c r="IX282" i="27" s="1"/>
  <c r="NT282" i="27"/>
  <c r="GK281" i="27" s="1"/>
  <c r="LH281" i="27" s="1"/>
  <c r="MK282" i="27"/>
  <c r="FB281" i="27" s="1"/>
  <c r="JY281" i="27" s="1"/>
  <c r="DP281" i="27"/>
  <c r="IN282" i="27" s="1"/>
  <c r="CS281" i="27"/>
  <c r="HQ282" i="27" s="1"/>
  <c r="OD282" i="27"/>
  <c r="GU281" i="27" s="1"/>
  <c r="LR281" i="27" s="1"/>
  <c r="MT282" i="27"/>
  <c r="FK281" i="27" s="1"/>
  <c r="KH281" i="27" s="1"/>
  <c r="EG281" i="27"/>
  <c r="JE282" i="27" s="1"/>
  <c r="DK281" i="27"/>
  <c r="II282" i="27" s="1"/>
  <c r="CZ281" i="27"/>
  <c r="HX282" i="27" s="1"/>
  <c r="NX282" i="27"/>
  <c r="GO281" i="27" s="1"/>
  <c r="LL281" i="27" s="1"/>
  <c r="MC282" i="27"/>
  <c r="ET281" i="27" s="1"/>
  <c r="JQ281" i="27" s="1"/>
  <c r="MP282" i="27"/>
  <c r="FG281" i="27" s="1"/>
  <c r="KD281" i="27" s="1"/>
  <c r="CG281" i="27"/>
  <c r="HE282" i="27" s="1"/>
  <c r="MR282" i="27"/>
  <c r="FI281" i="27" s="1"/>
  <c r="KF281" i="27" s="1"/>
  <c r="DN281" i="27"/>
  <c r="IL282" i="27" s="1"/>
  <c r="EC281" i="27"/>
  <c r="JA282" i="27" s="1"/>
  <c r="NW282" i="27"/>
  <c r="GN281" i="27" s="1"/>
  <c r="LK281" i="27" s="1"/>
  <c r="EH281" i="27"/>
  <c r="JF282" i="27" s="1"/>
  <c r="OB282" i="27"/>
  <c r="GS281" i="27" s="1"/>
  <c r="LP281" i="27" s="1"/>
  <c r="MU282" i="27"/>
  <c r="FL281" i="27" s="1"/>
  <c r="KI281" i="27" s="1"/>
  <c r="ED281" i="27"/>
  <c r="JB282" i="27" s="1"/>
  <c r="DF281" i="27"/>
  <c r="ID282" i="27" s="1"/>
  <c r="CI281" i="27"/>
  <c r="HG282" i="27" s="1"/>
  <c r="NH282" i="27"/>
  <c r="FY281" i="27" s="1"/>
  <c r="KV281" i="27" s="1"/>
  <c r="MJ282" i="27"/>
  <c r="FA281" i="27" s="1"/>
  <c r="JX281" i="27" s="1"/>
  <c r="DW281" i="27"/>
  <c r="IU282" i="27" s="1"/>
  <c r="DL281" i="27"/>
  <c r="IJ282" i="27" s="1"/>
  <c r="CP281" i="27"/>
  <c r="HN282" i="27" s="1"/>
  <c r="NY282" i="27"/>
  <c r="GP281" i="27" s="1"/>
  <c r="LM281" i="27" s="1"/>
  <c r="EA281" i="27"/>
  <c r="IY282" i="27" s="1"/>
  <c r="MA282" i="27"/>
  <c r="ER281" i="27" s="1"/>
  <c r="JO281" i="27" s="1"/>
  <c r="DH281" i="27"/>
  <c r="IF282" i="27" s="1"/>
  <c r="MD282" i="27"/>
  <c r="EU281" i="27" s="1"/>
  <c r="JR281" i="27" s="1"/>
  <c r="EK281" i="27"/>
  <c r="JI282" i="27" s="1"/>
  <c r="OE282" i="27"/>
  <c r="GV281" i="27" s="1"/>
  <c r="LS281" i="27" s="1"/>
  <c r="CK281" i="27"/>
  <c r="HI282" i="27" s="1"/>
  <c r="NF282" i="27"/>
  <c r="FW281" i="27" s="1"/>
  <c r="KT281" i="27" s="1"/>
  <c r="ME282" i="27"/>
  <c r="EV281" i="27" s="1"/>
  <c r="JS281" i="27" s="1"/>
  <c r="DS281" i="27"/>
  <c r="IQ282" i="27" s="1"/>
  <c r="CU281" i="27"/>
  <c r="HS282" i="27" s="1"/>
  <c r="NS282" i="27"/>
  <c r="GJ281" i="27" s="1"/>
  <c r="LG281" i="27" s="1"/>
  <c r="MW282" i="27"/>
  <c r="FN281" i="27" s="1"/>
  <c r="KK281" i="27" s="1"/>
  <c r="EI281" i="27"/>
  <c r="JG282" i="27" s="1"/>
  <c r="DX281" i="27"/>
  <c r="IV282" i="27" s="1"/>
  <c r="DA281" i="27"/>
  <c r="HY282" i="27" s="1"/>
  <c r="CQ281" i="27"/>
  <c r="HO282" i="27" s="1"/>
  <c r="NA282" i="27"/>
  <c r="FR281" i="27" s="1"/>
  <c r="KO281" i="27" s="1"/>
  <c r="EE281" i="27"/>
  <c r="JC282" i="27" s="1"/>
  <c r="NB282" i="27"/>
  <c r="FS281" i="27" s="1"/>
  <c r="KP281" i="27" s="1"/>
  <c r="CO281" i="27"/>
  <c r="HM282" i="27" s="1"/>
  <c r="MI282" i="27"/>
  <c r="EZ281" i="27" s="1"/>
  <c r="JW281" i="27" s="1"/>
  <c r="CT281" i="27"/>
  <c r="HR282" i="27" s="1"/>
  <c r="MN282" i="27"/>
  <c r="FE281" i="27" s="1"/>
  <c r="KB281" i="27" s="1"/>
  <c r="DG281" i="27"/>
  <c r="IE282" i="27" s="1"/>
  <c r="OA282" i="27"/>
  <c r="GR281" i="27" s="1"/>
  <c r="LO281" i="27" s="1"/>
  <c r="NC282" i="27"/>
  <c r="FT281" i="27" s="1"/>
  <c r="KQ281" i="27" s="1"/>
  <c r="MG282" i="27"/>
  <c r="EX281" i="27" s="1"/>
  <c r="JU281" i="27" s="1"/>
  <c r="DT281" i="27"/>
  <c r="IR282" i="27" s="1"/>
  <c r="CJ281" i="27"/>
  <c r="HH282" i="27" s="1"/>
  <c r="NU282" i="27"/>
  <c r="GL281" i="27" s="1"/>
  <c r="LI281" i="27" s="1"/>
  <c r="MX282" i="27"/>
  <c r="FO281" i="27" s="1"/>
  <c r="KL281" i="27" s="1"/>
  <c r="MB282" i="27"/>
  <c r="ES281" i="27" s="1"/>
  <c r="JP281" i="27" s="1"/>
  <c r="DY281" i="27"/>
  <c r="IW282" i="27" s="1"/>
  <c r="NZ282" i="27"/>
  <c r="GQ281" i="27" s="1"/>
  <c r="LN281" i="27" s="1"/>
  <c r="NM282" i="27"/>
  <c r="GD281" i="27" s="1"/>
  <c r="LA281" i="27" s="1"/>
  <c r="NQ282" i="27"/>
  <c r="GH281" i="27" s="1"/>
  <c r="LE281" i="27" s="1"/>
  <c r="EJ281" i="27"/>
  <c r="JH282" i="27" s="1"/>
  <c r="JE281" i="27"/>
  <c r="HK281" i="27"/>
  <c r="HE281" i="27"/>
  <c r="HQ281" i="27"/>
  <c r="IH281" i="27"/>
  <c r="IR281" i="27"/>
  <c r="IL281" i="27"/>
  <c r="IU281" i="27"/>
  <c r="HS281" i="27"/>
  <c r="BV283" i="27"/>
  <c r="BR283" i="27"/>
  <c r="BG284" i="27"/>
  <c r="IS281" i="27"/>
  <c r="JG281" i="27"/>
  <c r="IZ281" i="27"/>
  <c r="IG281" i="27"/>
  <c r="ID281" i="27"/>
  <c r="JD281" i="27"/>
  <c r="IC79" i="27"/>
  <c r="IA79" i="27"/>
  <c r="HY79" i="27"/>
  <c r="BA44" i="27"/>
  <c r="HU79" i="27"/>
  <c r="IQ381" i="27"/>
  <c r="HQ381" i="27"/>
  <c r="IW381" i="27"/>
  <c r="IC381" i="27"/>
  <c r="JO381" i="27"/>
  <c r="IX381" i="27"/>
  <c r="IU381" i="27"/>
  <c r="BW383" i="27"/>
  <c r="CA383" i="27"/>
  <c r="BL384" i="27"/>
  <c r="JE381" i="27"/>
  <c r="HY381" i="27"/>
  <c r="IF381" i="27"/>
  <c r="JL381" i="27"/>
  <c r="HS381" i="27"/>
  <c r="JD381" i="27"/>
  <c r="IP381" i="27"/>
  <c r="IM381" i="27"/>
  <c r="BV382" i="27"/>
  <c r="BY382" i="27"/>
  <c r="CC382" i="27"/>
  <c r="HI381" i="27"/>
  <c r="HN381" i="27"/>
  <c r="IT381" i="27"/>
  <c r="JJ381" i="27"/>
  <c r="HH381" i="27"/>
  <c r="IS381" i="27"/>
  <c r="IH381" i="27"/>
  <c r="IE381" i="27"/>
  <c r="CM381" i="27"/>
  <c r="CU381" i="27"/>
  <c r="DC381" i="27"/>
  <c r="DK381" i="27"/>
  <c r="DS381" i="27"/>
  <c r="EA381" i="27"/>
  <c r="EI381" i="27"/>
  <c r="EQ381" i="27"/>
  <c r="MJ382" i="27"/>
  <c r="FA381" i="27" s="1"/>
  <c r="JX381" i="27" s="1"/>
  <c r="MR382" i="27"/>
  <c r="FI381" i="27" s="1"/>
  <c r="KF381" i="27" s="1"/>
  <c r="MZ382" i="27"/>
  <c r="FQ381" i="27" s="1"/>
  <c r="KN381" i="27" s="1"/>
  <c r="NH382" i="27"/>
  <c r="FY381" i="27" s="1"/>
  <c r="KV381" i="27" s="1"/>
  <c r="NP382" i="27"/>
  <c r="GG381" i="27" s="1"/>
  <c r="LD381" i="27" s="1"/>
  <c r="NX382" i="27"/>
  <c r="GO381" i="27" s="1"/>
  <c r="LL381" i="27" s="1"/>
  <c r="CQ381" i="27"/>
  <c r="CY381" i="27"/>
  <c r="DG381" i="27"/>
  <c r="DO381" i="27"/>
  <c r="DW381" i="27"/>
  <c r="EE381" i="27"/>
  <c r="EM381" i="27"/>
  <c r="CN381" i="27"/>
  <c r="CX381" i="27"/>
  <c r="DI381" i="27"/>
  <c r="DT381" i="27"/>
  <c r="ED381" i="27"/>
  <c r="EO381" i="27"/>
  <c r="MF382" i="27"/>
  <c r="EW381" i="27" s="1"/>
  <c r="JT381" i="27" s="1"/>
  <c r="MO382" i="27"/>
  <c r="FF381" i="27" s="1"/>
  <c r="KC381" i="27" s="1"/>
  <c r="MX382" i="27"/>
  <c r="FO381" i="27" s="1"/>
  <c r="KL381" i="27" s="1"/>
  <c r="NG382" i="27"/>
  <c r="FX381" i="27" s="1"/>
  <c r="KU381" i="27" s="1"/>
  <c r="NQ382" i="27"/>
  <c r="GH381" i="27" s="1"/>
  <c r="LE381" i="27" s="1"/>
  <c r="NZ382" i="27"/>
  <c r="GQ381" i="27" s="1"/>
  <c r="LN381" i="27" s="1"/>
  <c r="OH382" i="27"/>
  <c r="GY381" i="27" s="1"/>
  <c r="LV381" i="27" s="1"/>
  <c r="CO381" i="27"/>
  <c r="CZ381" i="27"/>
  <c r="DJ381" i="27"/>
  <c r="DU381" i="27"/>
  <c r="IS382" i="27" s="1"/>
  <c r="EF381" i="27"/>
  <c r="EP381" i="27"/>
  <c r="MG382" i="27"/>
  <c r="EX381" i="27" s="1"/>
  <c r="JU381" i="27" s="1"/>
  <c r="MP382" i="27"/>
  <c r="FG381" i="27" s="1"/>
  <c r="KD381" i="27" s="1"/>
  <c r="MY382" i="27"/>
  <c r="FP381" i="27" s="1"/>
  <c r="KM381" i="27" s="1"/>
  <c r="NI382" i="27"/>
  <c r="FZ381" i="27" s="1"/>
  <c r="KW381" i="27" s="1"/>
  <c r="NR382" i="27"/>
  <c r="GI381" i="27" s="1"/>
  <c r="LF381" i="27" s="1"/>
  <c r="OA382" i="27"/>
  <c r="GR381" i="27" s="1"/>
  <c r="LO381" i="27" s="1"/>
  <c r="OI382" i="27"/>
  <c r="GZ381" i="27" s="1"/>
  <c r="LW381" i="27" s="1"/>
  <c r="CP381" i="27"/>
  <c r="DA381" i="27"/>
  <c r="DL381" i="27"/>
  <c r="DV381" i="27"/>
  <c r="EG381" i="27"/>
  <c r="MH382" i="27"/>
  <c r="EY381" i="27" s="1"/>
  <c r="JV381" i="27" s="1"/>
  <c r="MQ382" i="27"/>
  <c r="FH381" i="27" s="1"/>
  <c r="KE381" i="27" s="1"/>
  <c r="NA382" i="27"/>
  <c r="FR381" i="27" s="1"/>
  <c r="KO381" i="27" s="1"/>
  <c r="NJ382" i="27"/>
  <c r="GA381" i="27" s="1"/>
  <c r="KX381" i="27" s="1"/>
  <c r="NS382" i="27"/>
  <c r="GJ381" i="27" s="1"/>
  <c r="LG381" i="27" s="1"/>
  <c r="OB382" i="27"/>
  <c r="GS381" i="27" s="1"/>
  <c r="LP381" i="27" s="1"/>
  <c r="OJ382" i="27"/>
  <c r="HA381" i="27" s="1"/>
  <c r="LX381" i="27" s="1"/>
  <c r="CR381" i="27"/>
  <c r="DB381" i="27"/>
  <c r="DM381" i="27"/>
  <c r="IK382" i="27" s="1"/>
  <c r="DX381" i="27"/>
  <c r="EH381" i="27"/>
  <c r="MI382" i="27"/>
  <c r="EZ381" i="27" s="1"/>
  <c r="JW381" i="27" s="1"/>
  <c r="MS382" i="27"/>
  <c r="FJ381" i="27" s="1"/>
  <c r="KG381" i="27" s="1"/>
  <c r="NB382" i="27"/>
  <c r="FS381" i="27" s="1"/>
  <c r="KP381" i="27" s="1"/>
  <c r="NK382" i="27"/>
  <c r="GB381" i="27" s="1"/>
  <c r="KY381" i="27" s="1"/>
  <c r="NT382" i="27"/>
  <c r="GK381" i="27" s="1"/>
  <c r="LH381" i="27" s="1"/>
  <c r="OC382" i="27"/>
  <c r="GT381" i="27" s="1"/>
  <c r="LQ381" i="27" s="1"/>
  <c r="OK382" i="27"/>
  <c r="HB381" i="27" s="1"/>
  <c r="LY381" i="27" s="1"/>
  <c r="CS381" i="27"/>
  <c r="DD381" i="27"/>
  <c r="DN381" i="27"/>
  <c r="DY381" i="27"/>
  <c r="EJ381" i="27"/>
  <c r="CB382" i="27"/>
  <c r="MK382" i="27"/>
  <c r="FB381" i="27" s="1"/>
  <c r="JY381" i="27" s="1"/>
  <c r="MT382" i="27"/>
  <c r="FK381" i="27" s="1"/>
  <c r="KH381" i="27" s="1"/>
  <c r="NC382" i="27"/>
  <c r="FT381" i="27" s="1"/>
  <c r="KQ381" i="27" s="1"/>
  <c r="NL382" i="27"/>
  <c r="GC381" i="27" s="1"/>
  <c r="KZ381" i="27" s="1"/>
  <c r="NU382" i="27"/>
  <c r="GL381" i="27" s="1"/>
  <c r="LI381" i="27" s="1"/>
  <c r="OD382" i="27"/>
  <c r="GU381" i="27" s="1"/>
  <c r="LR381" i="27" s="1"/>
  <c r="OL382" i="27"/>
  <c r="HC381" i="27" s="1"/>
  <c r="LZ381" i="27" s="1"/>
  <c r="CL381" i="27"/>
  <c r="CW381" i="27"/>
  <c r="HU382" i="27" s="1"/>
  <c r="DH381" i="27"/>
  <c r="DR381" i="27"/>
  <c r="EC381" i="27"/>
  <c r="EN381" i="27"/>
  <c r="ME382" i="27"/>
  <c r="EV381" i="27" s="1"/>
  <c r="JS381" i="27" s="1"/>
  <c r="MN382" i="27"/>
  <c r="FE381" i="27" s="1"/>
  <c r="KB381" i="27" s="1"/>
  <c r="MW382" i="27"/>
  <c r="FN381" i="27" s="1"/>
  <c r="KK381" i="27" s="1"/>
  <c r="NF382" i="27"/>
  <c r="FW381" i="27" s="1"/>
  <c r="KT381" i="27" s="1"/>
  <c r="NO382" i="27"/>
  <c r="GF381" i="27" s="1"/>
  <c r="LC381" i="27" s="1"/>
  <c r="NY382" i="27"/>
  <c r="GP381" i="27" s="1"/>
  <c r="LM381" i="27" s="1"/>
  <c r="OG382" i="27"/>
  <c r="GX381" i="27" s="1"/>
  <c r="LU381" i="27" s="1"/>
  <c r="DQ381" i="27"/>
  <c r="ND382" i="27"/>
  <c r="FU381" i="27" s="1"/>
  <c r="KR381" i="27" s="1"/>
  <c r="CJ381" i="27"/>
  <c r="DZ381" i="27"/>
  <c r="NE382" i="27"/>
  <c r="FV381" i="27" s="1"/>
  <c r="KS381" i="27" s="1"/>
  <c r="CK381" i="27"/>
  <c r="EB381" i="27"/>
  <c r="NM382" i="27"/>
  <c r="GD381" i="27" s="1"/>
  <c r="LA381" i="27" s="1"/>
  <c r="CT381" i="27"/>
  <c r="EK381" i="27"/>
  <c r="NN382" i="27"/>
  <c r="GE381" i="27" s="1"/>
  <c r="LB381" i="27" s="1"/>
  <c r="CV381" i="27"/>
  <c r="EL381" i="27"/>
  <c r="JJ382" i="27" s="1"/>
  <c r="ML382" i="27"/>
  <c r="FC381" i="27" s="1"/>
  <c r="JZ381" i="27" s="1"/>
  <c r="NV382" i="27"/>
  <c r="GM381" i="27" s="1"/>
  <c r="LJ381" i="27" s="1"/>
  <c r="DE381" i="27"/>
  <c r="MM382" i="27"/>
  <c r="FD381" i="27" s="1"/>
  <c r="KA381" i="27" s="1"/>
  <c r="NW382" i="27"/>
  <c r="GN381" i="27" s="1"/>
  <c r="LK381" i="27" s="1"/>
  <c r="DP381" i="27"/>
  <c r="MV382" i="27"/>
  <c r="FM381" i="27" s="1"/>
  <c r="KJ381" i="27" s="1"/>
  <c r="OF382" i="27"/>
  <c r="GW381" i="27" s="1"/>
  <c r="LT381" i="27" s="1"/>
  <c r="MU382" i="27"/>
  <c r="FL381" i="27" s="1"/>
  <c r="KI381" i="27" s="1"/>
  <c r="OE382" i="27"/>
  <c r="GV381" i="27" s="1"/>
  <c r="LS381" i="27" s="1"/>
  <c r="DF381" i="27"/>
  <c r="JB381" i="27"/>
  <c r="ID381" i="27"/>
  <c r="IR381" i="27"/>
  <c r="JG381" i="27"/>
  <c r="II381" i="27"/>
  <c r="HZ381" i="27"/>
  <c r="HW381" i="27"/>
  <c r="IL381" i="27"/>
  <c r="HL381" i="27"/>
  <c r="IB381" i="27"/>
  <c r="IV381" i="27"/>
  <c r="HX381" i="27"/>
  <c r="HR381" i="27"/>
  <c r="HO381" i="27"/>
  <c r="HV381" i="27"/>
  <c r="HU381" i="27"/>
  <c r="JA381" i="27"/>
  <c r="HK381" i="27"/>
  <c r="JI381" i="27"/>
  <c r="IK381" i="27"/>
  <c r="HM381" i="27"/>
  <c r="HJ381" i="27"/>
  <c r="IJ381" i="27"/>
  <c r="IZ381" i="27"/>
  <c r="IY381" i="27"/>
  <c r="IA381" i="27"/>
  <c r="JN381" i="27"/>
  <c r="JK381" i="27"/>
  <c r="JH381" i="27"/>
  <c r="HT381" i="27"/>
  <c r="IG381" i="27"/>
  <c r="JM381" i="27"/>
  <c r="IN381" i="27"/>
  <c r="HP381" i="27"/>
  <c r="JF381" i="27"/>
  <c r="JC381" i="27"/>
  <c r="HW43" i="27"/>
  <c r="JQ43" i="27" s="1"/>
  <c r="JC79" i="27"/>
  <c r="HT43" i="27"/>
  <c r="JN43" i="27" s="1"/>
  <c r="HX43" i="27"/>
  <c r="JR43" i="27" s="1"/>
  <c r="JD79" i="27"/>
  <c r="JQ79" i="27" s="1"/>
  <c r="BC45" i="27"/>
  <c r="BB45" i="27" s="1"/>
  <c r="BG45" i="27" s="1"/>
  <c r="BE45" i="27"/>
  <c r="HY43" i="27"/>
  <c r="JS43" i="27" s="1"/>
  <c r="HV79" i="27"/>
  <c r="IA80" i="27"/>
  <c r="JE79" i="27"/>
  <c r="JR79" i="27" s="1"/>
  <c r="HZ43" i="27"/>
  <c r="JT43" i="27" s="1"/>
  <c r="JG44" i="27"/>
  <c r="JF44" i="27"/>
  <c r="JE44" i="27"/>
  <c r="JD44" i="27"/>
  <c r="JC44" i="27"/>
  <c r="JJ44" i="27"/>
  <c r="JB44" i="27"/>
  <c r="JI44" i="27"/>
  <c r="JA44" i="27"/>
  <c r="JH44" i="27"/>
  <c r="BD46" i="27"/>
  <c r="JF79" i="27"/>
  <c r="IB43" i="27"/>
  <c r="JV43" i="27" s="1"/>
  <c r="IA43" i="27"/>
  <c r="JU43" i="27" s="1"/>
  <c r="JG79" i="27"/>
  <c r="JT79" i="27" s="1"/>
  <c r="HU43" i="27"/>
  <c r="JO43" i="27" s="1"/>
  <c r="JH79" i="27"/>
  <c r="IC43" i="27"/>
  <c r="JW43" i="27" s="1"/>
  <c r="JB79" i="27"/>
  <c r="JA79" i="27"/>
  <c r="HV43" i="27"/>
  <c r="JP43" i="27" s="1"/>
  <c r="JJ79" i="27"/>
  <c r="JW79" i="27" s="1"/>
  <c r="JI79" i="27"/>
  <c r="JV79" i="27" s="1"/>
  <c r="BE76" i="27" l="1"/>
  <c r="BC76" i="27"/>
  <c r="BB76" i="27" s="1"/>
  <c r="HK313" i="27"/>
  <c r="HW313" i="27"/>
  <c r="HQ313" i="27"/>
  <c r="IK313" i="27"/>
  <c r="HU313" i="27"/>
  <c r="ID313" i="27"/>
  <c r="HR313" i="27"/>
  <c r="IJ313" i="27"/>
  <c r="IM313" i="27"/>
  <c r="IO313" i="27"/>
  <c r="JI313" i="27"/>
  <c r="IW313" i="27"/>
  <c r="HE313" i="27"/>
  <c r="JG313" i="27"/>
  <c r="JD313" i="27"/>
  <c r="HL313" i="27"/>
  <c r="IV313" i="27"/>
  <c r="HS313" i="27"/>
  <c r="HH313" i="27"/>
  <c r="HY313" i="27"/>
  <c r="IS313" i="27"/>
  <c r="HD313" i="27"/>
  <c r="IL313" i="27"/>
  <c r="IH313" i="27"/>
  <c r="IQ313" i="27"/>
  <c r="HO313" i="27"/>
  <c r="IY313" i="27"/>
  <c r="IN313" i="27"/>
  <c r="JH313" i="27"/>
  <c r="JF313" i="27"/>
  <c r="HN313" i="27"/>
  <c r="IP313" i="27"/>
  <c r="HT313" i="27"/>
  <c r="IU313" i="27"/>
  <c r="IA313" i="27"/>
  <c r="HX313" i="27"/>
  <c r="IG313" i="27"/>
  <c r="JA313" i="27"/>
  <c r="HC313" i="27"/>
  <c r="IR313" i="27"/>
  <c r="HG313" i="27"/>
  <c r="IZ313" i="27"/>
  <c r="IF313" i="27"/>
  <c r="JJ313" i="27"/>
  <c r="IE313" i="27"/>
  <c r="BD77" i="27"/>
  <c r="HI313" i="27"/>
  <c r="IC313" i="27"/>
  <c r="HF313" i="27"/>
  <c r="HV313" i="27"/>
  <c r="IX313" i="27"/>
  <c r="IB313" i="27"/>
  <c r="HP313" i="27"/>
  <c r="II313" i="27"/>
  <c r="HJ313" i="27"/>
  <c r="JC313" i="27"/>
  <c r="IT313" i="27"/>
  <c r="HZ313" i="27"/>
  <c r="JB313" i="27"/>
  <c r="JE313" i="27"/>
  <c r="HM313" i="27"/>
  <c r="BW414" i="27"/>
  <c r="CC413" i="27"/>
  <c r="BY413" i="27"/>
  <c r="FP313" i="27"/>
  <c r="KM313" i="27" s="1"/>
  <c r="FL313" i="27"/>
  <c r="KI313" i="27" s="1"/>
  <c r="FW313" i="27"/>
  <c r="KT313" i="27" s="1"/>
  <c r="FK313" i="27"/>
  <c r="KH313" i="27" s="1"/>
  <c r="FD313" i="27"/>
  <c r="KA313" i="27" s="1"/>
  <c r="FZ313" i="27"/>
  <c r="KW313" i="27" s="1"/>
  <c r="EW313" i="27"/>
  <c r="JT313" i="27" s="1"/>
  <c r="GO313" i="27"/>
  <c r="LL313" i="27" s="1"/>
  <c r="GT313" i="27"/>
  <c r="LQ313" i="27" s="1"/>
  <c r="GW313" i="27"/>
  <c r="LT313" i="27" s="1"/>
  <c r="FE313" i="27"/>
  <c r="KB313" i="27" s="1"/>
  <c r="ER313" i="27"/>
  <c r="JO313" i="27" s="1"/>
  <c r="GQ313" i="27"/>
  <c r="LN313" i="27" s="1"/>
  <c r="EY313" i="27"/>
  <c r="JV313" i="27" s="1"/>
  <c r="BR315" i="27"/>
  <c r="FN313" i="27"/>
  <c r="KK313" i="27" s="1"/>
  <c r="FQ313" i="27"/>
  <c r="KN313" i="27" s="1"/>
  <c r="FV313" i="27"/>
  <c r="KS313" i="27" s="1"/>
  <c r="FX313" i="27"/>
  <c r="KU313" i="27" s="1"/>
  <c r="FT313" i="27"/>
  <c r="KQ313" i="27" s="1"/>
  <c r="GE313" i="27"/>
  <c r="LB313" i="27" s="1"/>
  <c r="FS313" i="27"/>
  <c r="KP313" i="27" s="1"/>
  <c r="FI313" i="27"/>
  <c r="KF313" i="27" s="1"/>
  <c r="GH313" i="27"/>
  <c r="LE313" i="27" s="1"/>
  <c r="FB313" i="27"/>
  <c r="JY313" i="27" s="1"/>
  <c r="GP313" i="27"/>
  <c r="LM313" i="27" s="1"/>
  <c r="FG313" i="27"/>
  <c r="KD313" i="27" s="1"/>
  <c r="ES313" i="27"/>
  <c r="JP313" i="27" s="1"/>
  <c r="EX313" i="27"/>
  <c r="JU313" i="27" s="1"/>
  <c r="EZ313" i="27"/>
  <c r="JW313" i="27" s="1"/>
  <c r="EV313" i="27"/>
  <c r="JS313" i="27" s="1"/>
  <c r="BX314" i="27"/>
  <c r="BW314" i="27" s="1"/>
  <c r="BP314" i="27" s="1"/>
  <c r="FJ313" i="27"/>
  <c r="KG313" i="27" s="1"/>
  <c r="GK313" i="27"/>
  <c r="LH313" i="27" s="1"/>
  <c r="FY313" i="27"/>
  <c r="KV313" i="27" s="1"/>
  <c r="GD313" i="27"/>
  <c r="LA313" i="27" s="1"/>
  <c r="GF313" i="27"/>
  <c r="LC313" i="27" s="1"/>
  <c r="GB313" i="27"/>
  <c r="KY313" i="27" s="1"/>
  <c r="GM313" i="27"/>
  <c r="LJ313" i="27" s="1"/>
  <c r="GA313" i="27"/>
  <c r="KX313" i="27" s="1"/>
  <c r="GU313" i="27"/>
  <c r="LR313" i="27" s="1"/>
  <c r="GI313" i="27"/>
  <c r="LF313" i="27" s="1"/>
  <c r="GC313" i="27"/>
  <c r="KZ313" i="27" s="1"/>
  <c r="BT314" i="27"/>
  <c r="FM313" i="27"/>
  <c r="KJ313" i="27" s="1"/>
  <c r="FA313" i="27"/>
  <c r="JX313" i="27" s="1"/>
  <c r="FF313" i="27"/>
  <c r="KC313" i="27" s="1"/>
  <c r="FO313" i="27"/>
  <c r="KL313" i="27" s="1"/>
  <c r="FC313" i="27"/>
  <c r="JZ313" i="27" s="1"/>
  <c r="EU313" i="27"/>
  <c r="JR313" i="27" s="1"/>
  <c r="FR313" i="27"/>
  <c r="KO313" i="27" s="1"/>
  <c r="GS313" i="27"/>
  <c r="LP313" i="27" s="1"/>
  <c r="GG313" i="27"/>
  <c r="LD313" i="27" s="1"/>
  <c r="GL313" i="27"/>
  <c r="LI313" i="27" s="1"/>
  <c r="GN313" i="27"/>
  <c r="LK313" i="27" s="1"/>
  <c r="GJ313" i="27"/>
  <c r="LG313" i="27" s="1"/>
  <c r="GV313" i="27"/>
  <c r="LS313" i="27" s="1"/>
  <c r="GR313" i="27"/>
  <c r="LO313" i="27" s="1"/>
  <c r="EQ313" i="27"/>
  <c r="JN313" i="27" s="1"/>
  <c r="GX313" i="27"/>
  <c r="LU313" i="27" s="1"/>
  <c r="FH313" i="27"/>
  <c r="KE313" i="27" s="1"/>
  <c r="ET313" i="27"/>
  <c r="JQ313" i="27" s="1"/>
  <c r="FU313" i="27"/>
  <c r="KR313" i="27" s="1"/>
  <c r="BG75" i="27"/>
  <c r="BA75" i="27"/>
  <c r="HL382" i="27"/>
  <c r="JD282" i="27"/>
  <c r="IP282" i="27"/>
  <c r="HU282" i="27"/>
  <c r="JS79" i="27"/>
  <c r="JN79" i="27"/>
  <c r="P69" i="15"/>
  <c r="Q176" i="27"/>
  <c r="IZ282" i="27"/>
  <c r="JJ282" i="27"/>
  <c r="JO79" i="27"/>
  <c r="IG282" i="27"/>
  <c r="HZ282" i="27"/>
  <c r="IC282" i="27"/>
  <c r="HV282" i="27"/>
  <c r="IB80" i="27"/>
  <c r="HP282" i="27"/>
  <c r="HV80" i="27"/>
  <c r="HT382" i="27"/>
  <c r="IX382" i="27"/>
  <c r="HJ382" i="27"/>
  <c r="HZ382" i="27"/>
  <c r="IH382" i="27"/>
  <c r="JK382" i="27"/>
  <c r="IQ382" i="27"/>
  <c r="IY382" i="27"/>
  <c r="IN382" i="27"/>
  <c r="HH382" i="27"/>
  <c r="JH382" i="27"/>
  <c r="HP382" i="27"/>
  <c r="JE382" i="27"/>
  <c r="HX382" i="27"/>
  <c r="JC382" i="27"/>
  <c r="II382" i="27"/>
  <c r="IT382" i="27"/>
  <c r="IU382" i="27"/>
  <c r="HR382" i="27"/>
  <c r="IO382" i="27"/>
  <c r="JL382" i="27"/>
  <c r="IL382" i="27"/>
  <c r="IJ382" i="27"/>
  <c r="JB382" i="27"/>
  <c r="IM382" i="27"/>
  <c r="HS382" i="27"/>
  <c r="JI382" i="27"/>
  <c r="IW382" i="27"/>
  <c r="JM382" i="27"/>
  <c r="ID382" i="27"/>
  <c r="IC382" i="27"/>
  <c r="JA382" i="27"/>
  <c r="IB382" i="27"/>
  <c r="HY382" i="27"/>
  <c r="IR382" i="27"/>
  <c r="IE382" i="27"/>
  <c r="HM382" i="27"/>
  <c r="IZ382" i="27"/>
  <c r="IP382" i="27"/>
  <c r="HQ382" i="27"/>
  <c r="JF382" i="27"/>
  <c r="HN382" i="27"/>
  <c r="JN382" i="27"/>
  <c r="IG382" i="27"/>
  <c r="HW382" i="27"/>
  <c r="JO382" i="27"/>
  <c r="HI382" i="27"/>
  <c r="IF382" i="27"/>
  <c r="IV382" i="27"/>
  <c r="JD382" i="27"/>
  <c r="HV382" i="27"/>
  <c r="HO382" i="27"/>
  <c r="JG382" i="27"/>
  <c r="JU79" i="27"/>
  <c r="IC80" i="27"/>
  <c r="IA282" i="27"/>
  <c r="BG285" i="27"/>
  <c r="BR284" i="27"/>
  <c r="BV284" i="27"/>
  <c r="HD282" i="27"/>
  <c r="BQ283" i="27"/>
  <c r="BT283" i="27"/>
  <c r="BX283" i="27"/>
  <c r="BW283" i="27" s="1"/>
  <c r="BP283" i="27" s="1"/>
  <c r="IO282" i="27"/>
  <c r="DD282" i="27"/>
  <c r="MP283" i="27"/>
  <c r="FG282" i="27" s="1"/>
  <c r="KD282" i="27" s="1"/>
  <c r="DA282" i="27"/>
  <c r="NC283" i="27"/>
  <c r="FT282" i="27" s="1"/>
  <c r="KQ282" i="27" s="1"/>
  <c r="EA282" i="27"/>
  <c r="DR282" i="27"/>
  <c r="CT282" i="27"/>
  <c r="HR283" i="27" s="1"/>
  <c r="OB283" i="27"/>
  <c r="GS282" i="27" s="1"/>
  <c r="LP282" i="27" s="1"/>
  <c r="NH283" i="27"/>
  <c r="FY282" i="27" s="1"/>
  <c r="KV282" i="27" s="1"/>
  <c r="MK283" i="27"/>
  <c r="FB282" i="27" s="1"/>
  <c r="JY282" i="27" s="1"/>
  <c r="DW282" i="27"/>
  <c r="CO282" i="27"/>
  <c r="NL283" i="27"/>
  <c r="GC282" i="27" s="1"/>
  <c r="KZ282" i="27" s="1"/>
  <c r="EC282" i="27"/>
  <c r="MD283" i="27"/>
  <c r="EU282" i="27" s="1"/>
  <c r="JR282" i="27" s="1"/>
  <c r="CN282" i="27"/>
  <c r="CR282" i="27"/>
  <c r="NU283" i="27"/>
  <c r="GL282" i="27" s="1"/>
  <c r="LI282" i="27" s="1"/>
  <c r="DL282" i="27"/>
  <c r="MX283" i="27"/>
  <c r="FO282" i="27" s="1"/>
  <c r="KL282" i="27" s="1"/>
  <c r="DI282" i="27"/>
  <c r="NK283" i="27"/>
  <c r="GB282" i="27" s="1"/>
  <c r="KY282" i="27" s="1"/>
  <c r="EL282" i="27"/>
  <c r="JJ283" i="27" s="1"/>
  <c r="ED282" i="27"/>
  <c r="DG282" i="27"/>
  <c r="CI282" i="27"/>
  <c r="NR283" i="27"/>
  <c r="GI282" i="27" s="1"/>
  <c r="LF282" i="27" s="1"/>
  <c r="MW283" i="27"/>
  <c r="FN282" i="27" s="1"/>
  <c r="KK282" i="27" s="1"/>
  <c r="EI282" i="27"/>
  <c r="CZ282" i="27"/>
  <c r="NW283" i="27"/>
  <c r="GN282" i="27" s="1"/>
  <c r="LK282" i="27" s="1"/>
  <c r="NM283" i="27"/>
  <c r="GD282" i="27" s="1"/>
  <c r="LA282" i="27" s="1"/>
  <c r="NY283" i="27"/>
  <c r="GP282" i="27" s="1"/>
  <c r="LM282" i="27" s="1"/>
  <c r="DF282" i="27"/>
  <c r="MN283" i="27"/>
  <c r="FE282" i="27" s="1"/>
  <c r="KB282" i="27" s="1"/>
  <c r="DT282" i="27"/>
  <c r="NF283" i="27"/>
  <c r="FW282" i="27" s="1"/>
  <c r="KT282" i="27" s="1"/>
  <c r="DQ282" i="27"/>
  <c r="NS283" i="27"/>
  <c r="GJ282" i="27" s="1"/>
  <c r="LG282" i="27" s="1"/>
  <c r="MJ283" i="27"/>
  <c r="FA282" i="27" s="1"/>
  <c r="JX282" i="27" s="1"/>
  <c r="MF283" i="27"/>
  <c r="EW282" i="27" s="1"/>
  <c r="JT282" i="27" s="1"/>
  <c r="DS282" i="27"/>
  <c r="CW282" i="27"/>
  <c r="OC283" i="27"/>
  <c r="GT282" i="27" s="1"/>
  <c r="LQ282" i="27" s="1"/>
  <c r="NI283" i="27"/>
  <c r="FZ282" i="27" s="1"/>
  <c r="KW282" i="27" s="1"/>
  <c r="MA283" i="27"/>
  <c r="ER282" i="27" s="1"/>
  <c r="JO282" i="27" s="1"/>
  <c r="DM282" i="27"/>
  <c r="IK283" i="27" s="1"/>
  <c r="OG283" i="27"/>
  <c r="GX282" i="27" s="1"/>
  <c r="LU282" i="27" s="1"/>
  <c r="CP282" i="27"/>
  <c r="DC282" i="27"/>
  <c r="CK282" i="27"/>
  <c r="MI283" i="27"/>
  <c r="EZ282" i="27" s="1"/>
  <c r="JW282" i="27" s="1"/>
  <c r="NB283" i="27"/>
  <c r="FS282" i="27" s="1"/>
  <c r="KP282" i="27" s="1"/>
  <c r="EB282" i="27"/>
  <c r="NN283" i="27"/>
  <c r="GE282" i="27" s="1"/>
  <c r="LB282" i="27" s="1"/>
  <c r="DY282" i="27"/>
  <c r="OA283" i="27"/>
  <c r="GR282" i="27" s="1"/>
  <c r="LO282" i="27" s="1"/>
  <c r="MT283" i="27"/>
  <c r="FK282" i="27" s="1"/>
  <c r="KH282" i="27" s="1"/>
  <c r="MR283" i="27"/>
  <c r="FI282" i="27" s="1"/>
  <c r="KF282" i="27" s="1"/>
  <c r="EE282" i="27"/>
  <c r="DH282" i="27"/>
  <c r="CL282" i="27"/>
  <c r="NT283" i="27"/>
  <c r="GK282" i="27" s="1"/>
  <c r="LH282" i="27" s="1"/>
  <c r="ML283" i="27"/>
  <c r="FC282" i="27" s="1"/>
  <c r="JZ282" i="27" s="1"/>
  <c r="DX282" i="27"/>
  <c r="DO282" i="27"/>
  <c r="NO283" i="27"/>
  <c r="GF282" i="27" s="1"/>
  <c r="LC282" i="27" s="1"/>
  <c r="MO283" i="27"/>
  <c r="FF282" i="27" s="1"/>
  <c r="KC282" i="27" s="1"/>
  <c r="NG283" i="27"/>
  <c r="FX282" i="27" s="1"/>
  <c r="KU282" i="27" s="1"/>
  <c r="EJ282" i="27"/>
  <c r="NV283" i="27"/>
  <c r="GM282" i="27" s="1"/>
  <c r="LJ282" i="27" s="1"/>
  <c r="EG282" i="27"/>
  <c r="CJ282" i="27"/>
  <c r="NE283" i="27"/>
  <c r="FV282" i="27" s="1"/>
  <c r="KS282" i="27" s="1"/>
  <c r="ND283" i="27"/>
  <c r="FU282" i="27" s="1"/>
  <c r="KR282" i="27" s="1"/>
  <c r="MG283" i="27"/>
  <c r="EX282" i="27" s="1"/>
  <c r="JU282" i="27" s="1"/>
  <c r="DU282" i="27"/>
  <c r="CX282" i="27"/>
  <c r="OE283" i="27"/>
  <c r="GV282" i="27" s="1"/>
  <c r="LS282" i="27" s="1"/>
  <c r="MY283" i="27"/>
  <c r="FP282" i="27" s="1"/>
  <c r="KM282" i="27" s="1"/>
  <c r="EK282" i="27"/>
  <c r="NA283" i="27"/>
  <c r="FR282" i="27" s="1"/>
  <c r="KO282" i="27" s="1"/>
  <c r="CQ282" i="27"/>
  <c r="MQ283" i="27"/>
  <c r="FH282" i="27" s="1"/>
  <c r="KE282" i="27" s="1"/>
  <c r="MM283" i="27"/>
  <c r="FD282" i="27" s="1"/>
  <c r="KA282" i="27" s="1"/>
  <c r="CY282" i="27"/>
  <c r="NX283" i="27"/>
  <c r="GO282" i="27" s="1"/>
  <c r="LL282" i="27" s="1"/>
  <c r="CF282" i="27"/>
  <c r="BO283" i="27"/>
  <c r="OD283" i="27"/>
  <c r="GU282" i="27" s="1"/>
  <c r="LR282" i="27" s="1"/>
  <c r="ME283" i="27"/>
  <c r="EV282" i="27" s="1"/>
  <c r="JS282" i="27" s="1"/>
  <c r="CU282" i="27"/>
  <c r="CG282" i="27"/>
  <c r="NP283" i="27"/>
  <c r="GG282" i="27" s="1"/>
  <c r="LD282" i="27" s="1"/>
  <c r="MS283" i="27"/>
  <c r="FJ282" i="27" s="1"/>
  <c r="KG282" i="27" s="1"/>
  <c r="EF282" i="27"/>
  <c r="DJ282" i="27"/>
  <c r="CM282" i="27"/>
  <c r="NJ283" i="27"/>
  <c r="GA282" i="27" s="1"/>
  <c r="KX282" i="27" s="1"/>
  <c r="MB283" i="27"/>
  <c r="ES282" i="27" s="1"/>
  <c r="JP282" i="27" s="1"/>
  <c r="DZ282" i="27"/>
  <c r="MC283" i="27"/>
  <c r="ET282" i="27" s="1"/>
  <c r="JQ282" i="27" s="1"/>
  <c r="DN282" i="27"/>
  <c r="IL283" i="27" s="1"/>
  <c r="LZ283" i="27"/>
  <c r="EQ282" i="27" s="1"/>
  <c r="JN282" i="27" s="1"/>
  <c r="DV282" i="27"/>
  <c r="CV282" i="27"/>
  <c r="MH283" i="27"/>
  <c r="EY282" i="27" s="1"/>
  <c r="JV282" i="27" s="1"/>
  <c r="CS282" i="27"/>
  <c r="MU283" i="27"/>
  <c r="FL282" i="27" s="1"/>
  <c r="KI282" i="27" s="1"/>
  <c r="DP282" i="27"/>
  <c r="DE282" i="27"/>
  <c r="IC283" i="27" s="1"/>
  <c r="CH282" i="27"/>
  <c r="NQ283" i="27"/>
  <c r="GH282" i="27" s="1"/>
  <c r="LE282" i="27" s="1"/>
  <c r="MV283" i="27"/>
  <c r="FM282" i="27" s="1"/>
  <c r="KJ282" i="27" s="1"/>
  <c r="EH282" i="27"/>
  <c r="DK282" i="27"/>
  <c r="OF283" i="27"/>
  <c r="GW282" i="27" s="1"/>
  <c r="LT282" i="27" s="1"/>
  <c r="MZ283" i="27"/>
  <c r="FQ282" i="27" s="1"/>
  <c r="KN282" i="27" s="1"/>
  <c r="CE282" i="27"/>
  <c r="HC283" i="27" s="1"/>
  <c r="DB282" i="27"/>
  <c r="NZ283" i="27"/>
  <c r="GQ282" i="27" s="1"/>
  <c r="LN282" i="27" s="1"/>
  <c r="HY80" i="27"/>
  <c r="BA45" i="27"/>
  <c r="HU80" i="27"/>
  <c r="HX80" i="27"/>
  <c r="BV383" i="27"/>
  <c r="BY383" i="27"/>
  <c r="CC383" i="27"/>
  <c r="CB383" i="27" s="1"/>
  <c r="IA382" i="27"/>
  <c r="HK382" i="27"/>
  <c r="BW384" i="27"/>
  <c r="CA384" i="27"/>
  <c r="BL385" i="27"/>
  <c r="CO382" i="27"/>
  <c r="CW382" i="27"/>
  <c r="DE382" i="27"/>
  <c r="DM382" i="27"/>
  <c r="DU382" i="27"/>
  <c r="EC382" i="27"/>
  <c r="EK382" i="27"/>
  <c r="CK382" i="27"/>
  <c r="CS382" i="27"/>
  <c r="HQ383" i="27" s="1"/>
  <c r="DA382" i="27"/>
  <c r="DI382" i="27"/>
  <c r="DQ382" i="27"/>
  <c r="IO383" i="27" s="1"/>
  <c r="DY382" i="27"/>
  <c r="EG382" i="27"/>
  <c r="EO382" i="27"/>
  <c r="JM383" i="27" s="1"/>
  <c r="CM382" i="27"/>
  <c r="CX382" i="27"/>
  <c r="HV383" i="27" s="1"/>
  <c r="DH382" i="27"/>
  <c r="DS382" i="27"/>
  <c r="ED382" i="27"/>
  <c r="JB383" i="27" s="1"/>
  <c r="EN382" i="27"/>
  <c r="MF383" i="27"/>
  <c r="EW382" i="27" s="1"/>
  <c r="JT382" i="27" s="1"/>
  <c r="MN383" i="27"/>
  <c r="FE382" i="27" s="1"/>
  <c r="KB382" i="27" s="1"/>
  <c r="MV383" i="27"/>
  <c r="FM382" i="27" s="1"/>
  <c r="KJ382" i="27" s="1"/>
  <c r="ND383" i="27"/>
  <c r="FU382" i="27" s="1"/>
  <c r="KR382" i="27" s="1"/>
  <c r="NL383" i="27"/>
  <c r="GC382" i="27" s="1"/>
  <c r="KZ382" i="27" s="1"/>
  <c r="NT383" i="27"/>
  <c r="GK382" i="27" s="1"/>
  <c r="LH382" i="27" s="1"/>
  <c r="OB383" i="27"/>
  <c r="GS382" i="27" s="1"/>
  <c r="LP382" i="27" s="1"/>
  <c r="OJ383" i="27"/>
  <c r="HA382" i="27" s="1"/>
  <c r="LX382" i="27" s="1"/>
  <c r="CN382" i="27"/>
  <c r="CY382" i="27"/>
  <c r="HW383" i="27" s="1"/>
  <c r="DJ382" i="27"/>
  <c r="DT382" i="27"/>
  <c r="IR383" i="27" s="1"/>
  <c r="EE382" i="27"/>
  <c r="EP382" i="27"/>
  <c r="MG383" i="27"/>
  <c r="EX382" i="27" s="1"/>
  <c r="JU382" i="27" s="1"/>
  <c r="MO383" i="27"/>
  <c r="FF382" i="27" s="1"/>
  <c r="KC382" i="27" s="1"/>
  <c r="MW383" i="27"/>
  <c r="FN382" i="27" s="1"/>
  <c r="KK382" i="27" s="1"/>
  <c r="NE383" i="27"/>
  <c r="FV382" i="27" s="1"/>
  <c r="KS382" i="27" s="1"/>
  <c r="NM383" i="27"/>
  <c r="GD382" i="27" s="1"/>
  <c r="LA382" i="27" s="1"/>
  <c r="NU383" i="27"/>
  <c r="GL382" i="27" s="1"/>
  <c r="LI382" i="27" s="1"/>
  <c r="OC383" i="27"/>
  <c r="GT382" i="27" s="1"/>
  <c r="LQ382" i="27" s="1"/>
  <c r="OK383" i="27"/>
  <c r="HB382" i="27" s="1"/>
  <c r="LY382" i="27" s="1"/>
  <c r="CP382" i="27"/>
  <c r="HN383" i="27" s="1"/>
  <c r="CZ382" i="27"/>
  <c r="DK382" i="27"/>
  <c r="DV382" i="27"/>
  <c r="IT383" i="27" s="1"/>
  <c r="EF382" i="27"/>
  <c r="EQ382" i="27"/>
  <c r="JO383" i="27" s="1"/>
  <c r="MH383" i="27"/>
  <c r="EY382" i="27" s="1"/>
  <c r="JV382" i="27" s="1"/>
  <c r="MP383" i="27"/>
  <c r="FG382" i="27" s="1"/>
  <c r="KD382" i="27" s="1"/>
  <c r="MX383" i="27"/>
  <c r="FO382" i="27" s="1"/>
  <c r="KL382" i="27" s="1"/>
  <c r="NF383" i="27"/>
  <c r="FW382" i="27" s="1"/>
  <c r="KT382" i="27" s="1"/>
  <c r="NN383" i="27"/>
  <c r="GE382" i="27" s="1"/>
  <c r="LB382" i="27" s="1"/>
  <c r="NV383" i="27"/>
  <c r="GM382" i="27" s="1"/>
  <c r="LJ382" i="27" s="1"/>
  <c r="OD383" i="27"/>
  <c r="GU382" i="27" s="1"/>
  <c r="LR382" i="27" s="1"/>
  <c r="OL383" i="27"/>
  <c r="HC382" i="27" s="1"/>
  <c r="LZ382" i="27" s="1"/>
  <c r="CQ382" i="27"/>
  <c r="DB382" i="27"/>
  <c r="HZ383" i="27" s="1"/>
  <c r="DL382" i="27"/>
  <c r="IJ383" i="27" s="1"/>
  <c r="DW382" i="27"/>
  <c r="EH382" i="27"/>
  <c r="MI383" i="27"/>
  <c r="EZ382" i="27" s="1"/>
  <c r="JW382" i="27" s="1"/>
  <c r="MQ383" i="27"/>
  <c r="FH382" i="27" s="1"/>
  <c r="KE382" i="27" s="1"/>
  <c r="MY383" i="27"/>
  <c r="FP382" i="27" s="1"/>
  <c r="KM382" i="27" s="1"/>
  <c r="NG383" i="27"/>
  <c r="FX382" i="27" s="1"/>
  <c r="KU382" i="27" s="1"/>
  <c r="NO383" i="27"/>
  <c r="GF382" i="27" s="1"/>
  <c r="LC382" i="27" s="1"/>
  <c r="NW383" i="27"/>
  <c r="GN382" i="27" s="1"/>
  <c r="LK382" i="27" s="1"/>
  <c r="OE383" i="27"/>
  <c r="GV382" i="27" s="1"/>
  <c r="LS382" i="27" s="1"/>
  <c r="CR382" i="27"/>
  <c r="DC382" i="27"/>
  <c r="IA383" i="27" s="1"/>
  <c r="DN382" i="27"/>
  <c r="DX382" i="27"/>
  <c r="IV383" i="27" s="1"/>
  <c r="EI382" i="27"/>
  <c r="CL382" i="27"/>
  <c r="HJ383" i="27" s="1"/>
  <c r="CV382" i="27"/>
  <c r="HT383" i="27" s="1"/>
  <c r="DG382" i="27"/>
  <c r="IE383" i="27" s="1"/>
  <c r="DR382" i="27"/>
  <c r="EB382" i="27"/>
  <c r="IZ383" i="27" s="1"/>
  <c r="EM382" i="27"/>
  <c r="ME383" i="27"/>
  <c r="EV382" i="27" s="1"/>
  <c r="JS382" i="27" s="1"/>
  <c r="MM383" i="27"/>
  <c r="FD382" i="27" s="1"/>
  <c r="KA382" i="27" s="1"/>
  <c r="MU383" i="27"/>
  <c r="FL382" i="27" s="1"/>
  <c r="KI382" i="27" s="1"/>
  <c r="NC383" i="27"/>
  <c r="FT382" i="27" s="1"/>
  <c r="KQ382" i="27" s="1"/>
  <c r="NK383" i="27"/>
  <c r="GB382" i="27" s="1"/>
  <c r="KY382" i="27" s="1"/>
  <c r="NS383" i="27"/>
  <c r="GJ382" i="27" s="1"/>
  <c r="LG382" i="27" s="1"/>
  <c r="OA383" i="27"/>
  <c r="GR382" i="27" s="1"/>
  <c r="LO382" i="27" s="1"/>
  <c r="OI383" i="27"/>
  <c r="GZ382" i="27" s="1"/>
  <c r="LW382" i="27" s="1"/>
  <c r="DD382" i="27"/>
  <c r="IB383" i="27" s="1"/>
  <c r="MS383" i="27"/>
  <c r="FJ382" i="27" s="1"/>
  <c r="KG382" i="27" s="1"/>
  <c r="NP383" i="27"/>
  <c r="GG382" i="27" s="1"/>
  <c r="LD382" i="27" s="1"/>
  <c r="OH383" i="27"/>
  <c r="GY382" i="27" s="1"/>
  <c r="LV382" i="27" s="1"/>
  <c r="DF382" i="27"/>
  <c r="ID383" i="27" s="1"/>
  <c r="MT383" i="27"/>
  <c r="FK382" i="27" s="1"/>
  <c r="KH382" i="27" s="1"/>
  <c r="NQ383" i="27"/>
  <c r="GH382" i="27" s="1"/>
  <c r="LE382" i="27" s="1"/>
  <c r="DO382" i="27"/>
  <c r="MZ383" i="27"/>
  <c r="FQ382" i="27" s="1"/>
  <c r="KN382" i="27" s="1"/>
  <c r="NR383" i="27"/>
  <c r="GI382" i="27" s="1"/>
  <c r="LF382" i="27" s="1"/>
  <c r="DP382" i="27"/>
  <c r="IN383" i="27" s="1"/>
  <c r="NA383" i="27"/>
  <c r="FR382" i="27" s="1"/>
  <c r="KO382" i="27" s="1"/>
  <c r="NX383" i="27"/>
  <c r="GO382" i="27" s="1"/>
  <c r="LL382" i="27" s="1"/>
  <c r="DZ382" i="27"/>
  <c r="IX383" i="27" s="1"/>
  <c r="MJ383" i="27"/>
  <c r="FA382" i="27" s="1"/>
  <c r="JX382" i="27" s="1"/>
  <c r="NB383" i="27"/>
  <c r="FS382" i="27" s="1"/>
  <c r="KP382" i="27" s="1"/>
  <c r="NY383" i="27"/>
  <c r="GP382" i="27" s="1"/>
  <c r="LM382" i="27" s="1"/>
  <c r="CJ382" i="27"/>
  <c r="HH383" i="27" s="1"/>
  <c r="EA382" i="27"/>
  <c r="IY383" i="27" s="1"/>
  <c r="MK383" i="27"/>
  <c r="FB382" i="27" s="1"/>
  <c r="JY382" i="27" s="1"/>
  <c r="NH383" i="27"/>
  <c r="FY382" i="27" s="1"/>
  <c r="KV382" i="27" s="1"/>
  <c r="NZ383" i="27"/>
  <c r="GQ382" i="27" s="1"/>
  <c r="LN382" i="27" s="1"/>
  <c r="CU382" i="27"/>
  <c r="EL382" i="27"/>
  <c r="JJ383" i="27" s="1"/>
  <c r="MR383" i="27"/>
  <c r="FI382" i="27" s="1"/>
  <c r="KF382" i="27" s="1"/>
  <c r="NJ383" i="27"/>
  <c r="GA382" i="27" s="1"/>
  <c r="KX382" i="27" s="1"/>
  <c r="OG383" i="27"/>
  <c r="GX382" i="27" s="1"/>
  <c r="LU382" i="27" s="1"/>
  <c r="ML383" i="27"/>
  <c r="FC382" i="27" s="1"/>
  <c r="JZ382" i="27" s="1"/>
  <c r="NI383" i="27"/>
  <c r="FZ382" i="27" s="1"/>
  <c r="KW382" i="27" s="1"/>
  <c r="OF383" i="27"/>
  <c r="GW382" i="27" s="1"/>
  <c r="LT382" i="27" s="1"/>
  <c r="CT382" i="27"/>
  <c r="HR383" i="27" s="1"/>
  <c r="EJ382" i="27"/>
  <c r="JH383" i="27" s="1"/>
  <c r="JA80" i="27"/>
  <c r="JD80" i="27"/>
  <c r="JP79" i="27"/>
  <c r="JI80" i="27"/>
  <c r="JH80" i="27"/>
  <c r="JU80" i="27" s="1"/>
  <c r="IB44" i="27"/>
  <c r="JV44" i="27" s="1"/>
  <c r="HZ80" i="27"/>
  <c r="JG80" i="27"/>
  <c r="HU44" i="27"/>
  <c r="JO44" i="27" s="1"/>
  <c r="IC44" i="27"/>
  <c r="JW44" i="27" s="1"/>
  <c r="JG45" i="27"/>
  <c r="JE45" i="27"/>
  <c r="JC45" i="27"/>
  <c r="JB45" i="27"/>
  <c r="JJ45" i="27"/>
  <c r="JI45" i="27"/>
  <c r="JH45" i="27"/>
  <c r="JF45" i="27"/>
  <c r="BD47" i="27"/>
  <c r="HW80" i="27"/>
  <c r="JB80" i="27"/>
  <c r="HV44" i="27"/>
  <c r="JP44" i="27" s="1"/>
  <c r="JI81" i="27"/>
  <c r="JJ80" i="27"/>
  <c r="HY44" i="27"/>
  <c r="JS44" i="27" s="1"/>
  <c r="HW44" i="27"/>
  <c r="JQ44" i="27" s="1"/>
  <c r="HV81" i="27"/>
  <c r="IC81" i="27"/>
  <c r="HU81" i="27"/>
  <c r="JC80" i="27"/>
  <c r="JP80" i="27" s="1"/>
  <c r="HZ44" i="27"/>
  <c r="JT44" i="27" s="1"/>
  <c r="HX44" i="27"/>
  <c r="JR44" i="27" s="1"/>
  <c r="IA44" i="27"/>
  <c r="JU44" i="27" s="1"/>
  <c r="BC46" i="27"/>
  <c r="BB46" i="27" s="1"/>
  <c r="BG46" i="27" s="1"/>
  <c r="BE46" i="27"/>
  <c r="HT80" i="27"/>
  <c r="JE80" i="27"/>
  <c r="JR80" i="27" s="1"/>
  <c r="JF80" i="27"/>
  <c r="HT44" i="27"/>
  <c r="JN44" i="27" s="1"/>
  <c r="BY414" i="27" l="1"/>
  <c r="BW415" i="27"/>
  <c r="CC414" i="27"/>
  <c r="BE77" i="27"/>
  <c r="BC77" i="27"/>
  <c r="BB77" i="27" s="1"/>
  <c r="IK314" i="27"/>
  <c r="JE314" i="27"/>
  <c r="JJ314" i="27"/>
  <c r="JA314" i="27"/>
  <c r="IS314" i="27"/>
  <c r="JH314" i="27"/>
  <c r="IY314" i="27"/>
  <c r="IJ314" i="27"/>
  <c r="HW314" i="27"/>
  <c r="ID314" i="27"/>
  <c r="IE314" i="27"/>
  <c r="JB314" i="27"/>
  <c r="HL314" i="27"/>
  <c r="HH314" i="27"/>
  <c r="HP314" i="27"/>
  <c r="BD78" i="27"/>
  <c r="JC314" i="27"/>
  <c r="JD314" i="27"/>
  <c r="HI314" i="27"/>
  <c r="IT314" i="27"/>
  <c r="HG314" i="27"/>
  <c r="HN314" i="27"/>
  <c r="HS314" i="27"/>
  <c r="HE314" i="27"/>
  <c r="JF314" i="27"/>
  <c r="IG314" i="27"/>
  <c r="HF314" i="27"/>
  <c r="IO314" i="27"/>
  <c r="IL314" i="27"/>
  <c r="IM314" i="27"/>
  <c r="HD314" i="27"/>
  <c r="IA314" i="27"/>
  <c r="IX314" i="27"/>
  <c r="II314" i="27"/>
  <c r="HV314" i="27"/>
  <c r="HQ314" i="27"/>
  <c r="IH314" i="27"/>
  <c r="HO314" i="27"/>
  <c r="IN314" i="27"/>
  <c r="IU314" i="27"/>
  <c r="JG314" i="27"/>
  <c r="HZ314" i="27"/>
  <c r="HC314" i="27"/>
  <c r="IF314" i="27"/>
  <c r="IW314" i="27"/>
  <c r="IR314" i="27"/>
  <c r="JI314" i="27"/>
  <c r="HX314" i="27"/>
  <c r="HU314" i="27"/>
  <c r="IP314" i="27"/>
  <c r="IQ314" i="27"/>
  <c r="HR314" i="27"/>
  <c r="HY314" i="27"/>
  <c r="IZ314" i="27"/>
  <c r="HT314" i="27"/>
  <c r="IC314" i="27"/>
  <c r="HJ314" i="27"/>
  <c r="HM314" i="27"/>
  <c r="IB314" i="27"/>
  <c r="HK314" i="27"/>
  <c r="IV314" i="27"/>
  <c r="BA76" i="27"/>
  <c r="BG76" i="27"/>
  <c r="GK314" i="27"/>
  <c r="LH314" i="27" s="1"/>
  <c r="GW314" i="27"/>
  <c r="LT314" i="27" s="1"/>
  <c r="GC314" i="27"/>
  <c r="KZ314" i="27" s="1"/>
  <c r="ES314" i="27"/>
  <c r="JP314" i="27" s="1"/>
  <c r="FC314" i="27"/>
  <c r="JZ314" i="27" s="1"/>
  <c r="EZ314" i="27"/>
  <c r="JW314" i="27" s="1"/>
  <c r="BX315" i="27"/>
  <c r="BW315" i="27" s="1"/>
  <c r="BP315" i="27" s="1"/>
  <c r="FG314" i="27"/>
  <c r="KD314" i="27" s="1"/>
  <c r="EV314" i="27"/>
  <c r="JS314" i="27" s="1"/>
  <c r="FE314" i="27"/>
  <c r="KB314" i="27" s="1"/>
  <c r="FQ314" i="27"/>
  <c r="KN314" i="27" s="1"/>
  <c r="GQ314" i="27"/>
  <c r="LN314" i="27" s="1"/>
  <c r="FX314" i="27"/>
  <c r="KU314" i="27" s="1"/>
  <c r="GA314" i="27"/>
  <c r="KX314" i="27" s="1"/>
  <c r="GE314" i="27"/>
  <c r="LB314" i="27" s="1"/>
  <c r="FT314" i="27"/>
  <c r="KQ314" i="27" s="1"/>
  <c r="GT314" i="27"/>
  <c r="LQ314" i="27" s="1"/>
  <c r="GP314" i="27"/>
  <c r="LM314" i="27" s="1"/>
  <c r="GS314" i="27"/>
  <c r="LP314" i="27" s="1"/>
  <c r="BT315" i="27"/>
  <c r="GL314" i="27"/>
  <c r="LI314" i="27" s="1"/>
  <c r="FA314" i="27"/>
  <c r="JX314" i="27" s="1"/>
  <c r="GO314" i="27"/>
  <c r="LL314" i="27" s="1"/>
  <c r="FH314" i="27"/>
  <c r="KE314" i="27" s="1"/>
  <c r="FK314" i="27"/>
  <c r="KH314" i="27" s="1"/>
  <c r="FN314" i="27"/>
  <c r="KK314" i="27" s="1"/>
  <c r="FJ314" i="27"/>
  <c r="KG314" i="27" s="1"/>
  <c r="FM314" i="27"/>
  <c r="KJ314" i="27" s="1"/>
  <c r="FY314" i="27"/>
  <c r="KV314" i="27" s="1"/>
  <c r="GH314" i="27"/>
  <c r="LE314" i="27" s="1"/>
  <c r="GF314" i="27"/>
  <c r="LC314" i="27" s="1"/>
  <c r="GI314" i="27"/>
  <c r="LF314" i="27" s="1"/>
  <c r="GU314" i="27"/>
  <c r="LR314" i="27" s="1"/>
  <c r="GJ314" i="27"/>
  <c r="LG314" i="27" s="1"/>
  <c r="EQ314" i="27"/>
  <c r="JN314" i="27" s="1"/>
  <c r="GX314" i="27"/>
  <c r="LU314" i="27" s="1"/>
  <c r="EX314" i="27"/>
  <c r="JU314" i="27" s="1"/>
  <c r="ET314" i="27"/>
  <c r="JQ314" i="27" s="1"/>
  <c r="EW314" i="27"/>
  <c r="JT314" i="27" s="1"/>
  <c r="FI314" i="27"/>
  <c r="KF314" i="27" s="1"/>
  <c r="GM314" i="27"/>
  <c r="LJ314" i="27" s="1"/>
  <c r="FO314" i="27"/>
  <c r="KL314" i="27" s="1"/>
  <c r="FD314" i="27"/>
  <c r="KA314" i="27" s="1"/>
  <c r="FV314" i="27"/>
  <c r="KS314" i="27" s="1"/>
  <c r="FR314" i="27"/>
  <c r="KO314" i="27" s="1"/>
  <c r="FU314" i="27"/>
  <c r="KR314" i="27" s="1"/>
  <c r="GG314" i="27"/>
  <c r="LD314" i="27" s="1"/>
  <c r="GN314" i="27"/>
  <c r="LK314" i="27" s="1"/>
  <c r="GV314" i="27"/>
  <c r="LS314" i="27" s="1"/>
  <c r="EU314" i="27"/>
  <c r="JR314" i="27" s="1"/>
  <c r="ER314" i="27"/>
  <c r="JO314" i="27" s="1"/>
  <c r="GR314" i="27"/>
  <c r="LO314" i="27" s="1"/>
  <c r="EY314" i="27"/>
  <c r="JV314" i="27" s="1"/>
  <c r="BR316" i="27"/>
  <c r="FF314" i="27"/>
  <c r="KC314" i="27" s="1"/>
  <c r="FB314" i="27"/>
  <c r="JY314" i="27" s="1"/>
  <c r="GB314" i="27"/>
  <c r="KY314" i="27" s="1"/>
  <c r="FP314" i="27"/>
  <c r="KM314" i="27" s="1"/>
  <c r="FS314" i="27"/>
  <c r="KP314" i="27" s="1"/>
  <c r="FW314" i="27"/>
  <c r="KT314" i="27" s="1"/>
  <c r="FL314" i="27"/>
  <c r="KI314" i="27" s="1"/>
  <c r="GD314" i="27"/>
  <c r="LA314" i="27" s="1"/>
  <c r="FZ314" i="27"/>
  <c r="KW314" i="27" s="1"/>
  <c r="HZ283" i="27"/>
  <c r="HF283" i="27"/>
  <c r="JD283" i="27"/>
  <c r="HD283" i="27"/>
  <c r="JE283" i="27"/>
  <c r="IW283" i="27"/>
  <c r="JB283" i="27"/>
  <c r="HL283" i="27"/>
  <c r="HM383" i="27"/>
  <c r="IN283" i="27"/>
  <c r="HW283" i="27"/>
  <c r="HV283" i="27"/>
  <c r="JH283" i="27"/>
  <c r="HJ283" i="27"/>
  <c r="IZ283" i="27"/>
  <c r="IO283" i="27"/>
  <c r="HX283" i="27"/>
  <c r="JA283" i="27"/>
  <c r="IP283" i="27"/>
  <c r="IX283" i="27"/>
  <c r="HE283" i="27"/>
  <c r="IS283" i="27"/>
  <c r="IF283" i="27"/>
  <c r="JG283" i="27"/>
  <c r="IG283" i="27"/>
  <c r="IY283" i="27"/>
  <c r="II283" i="27"/>
  <c r="HQ283" i="27"/>
  <c r="HS283" i="27"/>
  <c r="JC283" i="27"/>
  <c r="IR283" i="27"/>
  <c r="HM283" i="27"/>
  <c r="JF283" i="27"/>
  <c r="HO283" i="27"/>
  <c r="HI283" i="27"/>
  <c r="HU283" i="27"/>
  <c r="IJ283" i="27"/>
  <c r="IU283" i="27"/>
  <c r="HY283" i="27"/>
  <c r="HT283" i="27"/>
  <c r="HK283" i="27"/>
  <c r="IM283" i="27"/>
  <c r="IA283" i="27"/>
  <c r="IQ283" i="27"/>
  <c r="ID283" i="27"/>
  <c r="HG283" i="27"/>
  <c r="JO80" i="27"/>
  <c r="IT283" i="27"/>
  <c r="IH283" i="27"/>
  <c r="JI283" i="27"/>
  <c r="HH283" i="27"/>
  <c r="IV283" i="27"/>
  <c r="HN283" i="27"/>
  <c r="IE283" i="27"/>
  <c r="HP283" i="27"/>
  <c r="IB283" i="27"/>
  <c r="IK383" i="27"/>
  <c r="JW80" i="27"/>
  <c r="JT80" i="27"/>
  <c r="P70" i="15"/>
  <c r="Q177" i="27"/>
  <c r="JV80" i="27"/>
  <c r="HW81" i="27"/>
  <c r="JQ80" i="27"/>
  <c r="HW45" i="27"/>
  <c r="JG383" i="27"/>
  <c r="HO383" i="27"/>
  <c r="JC383" i="27"/>
  <c r="IF383" i="27"/>
  <c r="HY383" i="27"/>
  <c r="HU383" i="27"/>
  <c r="HS383" i="27"/>
  <c r="IM383" i="27"/>
  <c r="JK383" i="27"/>
  <c r="IL383" i="27"/>
  <c r="JD383" i="27"/>
  <c r="IH383" i="27"/>
  <c r="HK383" i="27"/>
  <c r="HI383" i="27"/>
  <c r="IP383" i="27"/>
  <c r="HP383" i="27"/>
  <c r="JF383" i="27"/>
  <c r="II383" i="27"/>
  <c r="HL383" i="27"/>
  <c r="JE383" i="27"/>
  <c r="JA383" i="27"/>
  <c r="IU383" i="27"/>
  <c r="HX383" i="27"/>
  <c r="JL383" i="27"/>
  <c r="JS80" i="27"/>
  <c r="JN383" i="27"/>
  <c r="IQ383" i="27"/>
  <c r="IG383" i="27"/>
  <c r="IC383" i="27"/>
  <c r="JI383" i="27"/>
  <c r="IW383" i="27"/>
  <c r="IS383" i="27"/>
  <c r="CU283" i="27"/>
  <c r="CR283" i="27"/>
  <c r="CI283" i="27"/>
  <c r="DF283" i="27"/>
  <c r="NX284" i="27"/>
  <c r="GO283" i="27" s="1"/>
  <c r="LL283" i="27" s="1"/>
  <c r="MJ284" i="27"/>
  <c r="CW283" i="27"/>
  <c r="NJ284" i="27"/>
  <c r="GA283" i="27" s="1"/>
  <c r="KX283" i="27" s="1"/>
  <c r="MB284" i="27"/>
  <c r="ES283" i="27" s="1"/>
  <c r="JP283" i="27" s="1"/>
  <c r="CY283" i="27"/>
  <c r="ND284" i="27"/>
  <c r="FU283" i="27" s="1"/>
  <c r="KR283" i="27" s="1"/>
  <c r="EL283" i="27"/>
  <c r="DB283" i="27"/>
  <c r="MQ284" i="27"/>
  <c r="CF283" i="27"/>
  <c r="CJ283" i="27"/>
  <c r="DN283" i="27"/>
  <c r="DC283" i="27"/>
  <c r="CZ283" i="27"/>
  <c r="CT283" i="27"/>
  <c r="DR283" i="27"/>
  <c r="OF284" i="27"/>
  <c r="MS284" i="27"/>
  <c r="DI283" i="27"/>
  <c r="NR284" i="27"/>
  <c r="MM284" i="27"/>
  <c r="FD283" i="27" s="1"/>
  <c r="KA283" i="27" s="1"/>
  <c r="DL283" i="27"/>
  <c r="NL284" i="27"/>
  <c r="GC283" i="27" s="1"/>
  <c r="KZ283" i="27" s="1"/>
  <c r="ME284" i="27"/>
  <c r="EV283" i="27" s="1"/>
  <c r="JS283" i="27" s="1"/>
  <c r="BO284" i="27"/>
  <c r="NW284" i="27"/>
  <c r="EC283" i="27"/>
  <c r="CK283" i="27"/>
  <c r="CQ283" i="27"/>
  <c r="DK283" i="27"/>
  <c r="DH283" i="27"/>
  <c r="DE283" i="27"/>
  <c r="ED283" i="27"/>
  <c r="CH283" i="27"/>
  <c r="NA284" i="27"/>
  <c r="FR283" i="27" s="1"/>
  <c r="KO283" i="27" s="1"/>
  <c r="DU283" i="27"/>
  <c r="NZ284" i="27"/>
  <c r="GQ283" i="27" s="1"/>
  <c r="LN283" i="27" s="1"/>
  <c r="MU284" i="27"/>
  <c r="FL283" i="27" s="1"/>
  <c r="KI283" i="27" s="1"/>
  <c r="DW283" i="27"/>
  <c r="NT284" i="27"/>
  <c r="MO284" i="27"/>
  <c r="MH284" i="27"/>
  <c r="DQ283" i="27"/>
  <c r="NF284" i="27"/>
  <c r="CM283" i="27"/>
  <c r="EH283" i="27"/>
  <c r="DS283" i="27"/>
  <c r="DP283" i="27"/>
  <c r="DO283" i="27"/>
  <c r="MI284" i="27"/>
  <c r="CV283" i="27"/>
  <c r="NI284" i="27"/>
  <c r="FZ283" i="27" s="1"/>
  <c r="KW283" i="27" s="1"/>
  <c r="EG283" i="27"/>
  <c r="CL283" i="27"/>
  <c r="NC284" i="27"/>
  <c r="FT283" i="27" s="1"/>
  <c r="KQ283" i="27" s="1"/>
  <c r="EJ283" i="27"/>
  <c r="OB284" i="27"/>
  <c r="GS283" i="27" s="1"/>
  <c r="LP283" i="27" s="1"/>
  <c r="MW284" i="27"/>
  <c r="NO284" i="27"/>
  <c r="GF283" i="27" s="1"/>
  <c r="LC283" i="27" s="1"/>
  <c r="MX284" i="27"/>
  <c r="FO283" i="27" s="1"/>
  <c r="KL283" i="27" s="1"/>
  <c r="CP283" i="27"/>
  <c r="CS283" i="27"/>
  <c r="LZ284" i="27"/>
  <c r="EQ283" i="27" s="1"/>
  <c r="JN283" i="27" s="1"/>
  <c r="NB284" i="27"/>
  <c r="FS283" i="27" s="1"/>
  <c r="KP283" i="27" s="1"/>
  <c r="MV284" i="27"/>
  <c r="OE284" i="27"/>
  <c r="GV283" i="27" s="1"/>
  <c r="LS283" i="27" s="1"/>
  <c r="EA283" i="27"/>
  <c r="DX283" i="27"/>
  <c r="DZ283" i="27"/>
  <c r="MR284" i="27"/>
  <c r="FI283" i="27" s="1"/>
  <c r="KF283" i="27" s="1"/>
  <c r="DG283" i="27"/>
  <c r="NQ284" i="27"/>
  <c r="GH283" i="27" s="1"/>
  <c r="LE283" i="27" s="1"/>
  <c r="MA284" i="27"/>
  <c r="CX283" i="27"/>
  <c r="NK284" i="27"/>
  <c r="GB283" i="27" s="1"/>
  <c r="KY283" i="27" s="1"/>
  <c r="CO283" i="27"/>
  <c r="NE284" i="27"/>
  <c r="FV283" i="27" s="1"/>
  <c r="KS283" i="27" s="1"/>
  <c r="DD283" i="27"/>
  <c r="OD284" i="27"/>
  <c r="GU283" i="27" s="1"/>
  <c r="LR283" i="27" s="1"/>
  <c r="NG284" i="27"/>
  <c r="FX283" i="27" s="1"/>
  <c r="KU283" i="27" s="1"/>
  <c r="NP284" i="27"/>
  <c r="GG283" i="27" s="1"/>
  <c r="LD283" i="27" s="1"/>
  <c r="OC284" i="27"/>
  <c r="EI283" i="27"/>
  <c r="EF283" i="27"/>
  <c r="EK283" i="27"/>
  <c r="MZ284" i="27"/>
  <c r="FQ283" i="27" s="1"/>
  <c r="KN283" i="27" s="1"/>
  <c r="DT283" i="27"/>
  <c r="NY284" i="27"/>
  <c r="GP283" i="27" s="1"/>
  <c r="LM283" i="27" s="1"/>
  <c r="MK284" i="27"/>
  <c r="FB283" i="27" s="1"/>
  <c r="JY283" i="27" s="1"/>
  <c r="DJ283" i="27"/>
  <c r="NS284" i="27"/>
  <c r="GJ283" i="27" s="1"/>
  <c r="LG283" i="27" s="1"/>
  <c r="MC284" i="27"/>
  <c r="ET283" i="27" s="1"/>
  <c r="JQ283" i="27" s="1"/>
  <c r="DA283" i="27"/>
  <c r="NM284" i="27"/>
  <c r="GD283" i="27" s="1"/>
  <c r="LA283" i="27" s="1"/>
  <c r="MP284" i="27"/>
  <c r="FG283" i="27" s="1"/>
  <c r="KD283" i="27" s="1"/>
  <c r="EB283" i="27"/>
  <c r="MF284" i="27"/>
  <c r="EW283" i="27" s="1"/>
  <c r="JT283" i="27" s="1"/>
  <c r="ML284" i="27"/>
  <c r="FC283" i="27" s="1"/>
  <c r="JZ283" i="27" s="1"/>
  <c r="DY283" i="27"/>
  <c r="CE283" i="27"/>
  <c r="MG284" i="27"/>
  <c r="EX283" i="27" s="1"/>
  <c r="JU283" i="27" s="1"/>
  <c r="MD284" i="27"/>
  <c r="EU283" i="27" s="1"/>
  <c r="JR283" i="27" s="1"/>
  <c r="CG283" i="27"/>
  <c r="NH284" i="27"/>
  <c r="FY283" i="27" s="1"/>
  <c r="KV283" i="27" s="1"/>
  <c r="EE283" i="27"/>
  <c r="OG284" i="27"/>
  <c r="GX283" i="27" s="1"/>
  <c r="LU283" i="27" s="1"/>
  <c r="MT284" i="27"/>
  <c r="FK283" i="27" s="1"/>
  <c r="KH283" i="27" s="1"/>
  <c r="DV283" i="27"/>
  <c r="OA284" i="27"/>
  <c r="GR283" i="27" s="1"/>
  <c r="LO283" i="27" s="1"/>
  <c r="MN284" i="27"/>
  <c r="FE283" i="27" s="1"/>
  <c r="KB283" i="27" s="1"/>
  <c r="DM283" i="27"/>
  <c r="NU284" i="27"/>
  <c r="GL283" i="27" s="1"/>
  <c r="LI283" i="27" s="1"/>
  <c r="NV284" i="27"/>
  <c r="GM283" i="27" s="1"/>
  <c r="LJ283" i="27" s="1"/>
  <c r="MY284" i="27"/>
  <c r="FP283" i="27" s="1"/>
  <c r="KM283" i="27" s="1"/>
  <c r="NN284" i="27"/>
  <c r="GE283" i="27" s="1"/>
  <c r="LB283" i="27" s="1"/>
  <c r="CN283" i="27"/>
  <c r="FH283" i="27"/>
  <c r="KE283" i="27" s="1"/>
  <c r="FW283" i="27"/>
  <c r="KT283" i="27" s="1"/>
  <c r="BQ284" i="27"/>
  <c r="FN283" i="27"/>
  <c r="KK283" i="27" s="1"/>
  <c r="FF283" i="27"/>
  <c r="KC283" i="27" s="1"/>
  <c r="GI283" i="27"/>
  <c r="LF283" i="27" s="1"/>
  <c r="GN283" i="27"/>
  <c r="LK283" i="27" s="1"/>
  <c r="FA283" i="27"/>
  <c r="JX283" i="27" s="1"/>
  <c r="BT284" i="27"/>
  <c r="FM283" i="27"/>
  <c r="KJ283" i="27" s="1"/>
  <c r="GW283" i="27"/>
  <c r="LT283" i="27" s="1"/>
  <c r="BX284" i="27"/>
  <c r="BW284" i="27" s="1"/>
  <c r="BP284" i="27" s="1"/>
  <c r="EY283" i="27"/>
  <c r="JV283" i="27" s="1"/>
  <c r="GT283" i="27"/>
  <c r="LQ283" i="27" s="1"/>
  <c r="ER283" i="27"/>
  <c r="JO283" i="27" s="1"/>
  <c r="FJ283" i="27"/>
  <c r="KG283" i="27" s="1"/>
  <c r="GK283" i="27"/>
  <c r="LH283" i="27" s="1"/>
  <c r="EZ283" i="27"/>
  <c r="JW283" i="27" s="1"/>
  <c r="BR285" i="27"/>
  <c r="BV285" i="27"/>
  <c r="BG286" i="27"/>
  <c r="HX81" i="27"/>
  <c r="HY45" i="27"/>
  <c r="JS45" i="27" s="1"/>
  <c r="JN80" i="27"/>
  <c r="IA81" i="27"/>
  <c r="IB45" i="27"/>
  <c r="HT81" i="27"/>
  <c r="HT45" i="27"/>
  <c r="BL386" i="27"/>
  <c r="CA385" i="27"/>
  <c r="BW385" i="27"/>
  <c r="CK383" i="27"/>
  <c r="CS383" i="27"/>
  <c r="DA383" i="27"/>
  <c r="DI383" i="27"/>
  <c r="DQ383" i="27"/>
  <c r="DY383" i="27"/>
  <c r="EG383" i="27"/>
  <c r="EO383" i="27"/>
  <c r="CL383" i="27"/>
  <c r="CT383" i="27"/>
  <c r="DB383" i="27"/>
  <c r="DJ383" i="27"/>
  <c r="DR383" i="27"/>
  <c r="DZ383" i="27"/>
  <c r="EH383" i="27"/>
  <c r="EP383" i="27"/>
  <c r="MI384" i="27"/>
  <c r="EZ383" i="27" s="1"/>
  <c r="JW383" i="27" s="1"/>
  <c r="MQ384" i="27"/>
  <c r="FH383" i="27" s="1"/>
  <c r="KE383" i="27" s="1"/>
  <c r="MY384" i="27"/>
  <c r="FP383" i="27" s="1"/>
  <c r="KM383" i="27" s="1"/>
  <c r="NG384" i="27"/>
  <c r="FX383" i="27" s="1"/>
  <c r="KU383" i="27" s="1"/>
  <c r="NO384" i="27"/>
  <c r="GF383" i="27" s="1"/>
  <c r="LC383" i="27" s="1"/>
  <c r="NW384" i="27"/>
  <c r="GN383" i="27" s="1"/>
  <c r="LK383" i="27" s="1"/>
  <c r="OE384" i="27"/>
  <c r="GV383" i="27" s="1"/>
  <c r="LS383" i="27" s="1"/>
  <c r="CM383" i="27"/>
  <c r="CU383" i="27"/>
  <c r="DC383" i="27"/>
  <c r="DK383" i="27"/>
  <c r="DS383" i="27"/>
  <c r="EA383" i="27"/>
  <c r="EI383" i="27"/>
  <c r="EQ383" i="27"/>
  <c r="CN383" i="27"/>
  <c r="CV383" i="27"/>
  <c r="DD383" i="27"/>
  <c r="DL383" i="27"/>
  <c r="DT383" i="27"/>
  <c r="EB383" i="27"/>
  <c r="EJ383" i="27"/>
  <c r="MK384" i="27"/>
  <c r="MS384" i="27"/>
  <c r="NA384" i="27"/>
  <c r="FR383" i="27" s="1"/>
  <c r="KO383" i="27" s="1"/>
  <c r="NI384" i="27"/>
  <c r="FZ383" i="27" s="1"/>
  <c r="KW383" i="27" s="1"/>
  <c r="NQ384" i="27"/>
  <c r="GH383" i="27" s="1"/>
  <c r="LE383" i="27" s="1"/>
  <c r="NY384" i="27"/>
  <c r="GP383" i="27" s="1"/>
  <c r="LM383" i="27" s="1"/>
  <c r="OG384" i="27"/>
  <c r="GX383" i="27" s="1"/>
  <c r="LU383" i="27" s="1"/>
  <c r="CO383" i="27"/>
  <c r="CW383" i="27"/>
  <c r="DE383" i="27"/>
  <c r="CJ383" i="27"/>
  <c r="CR383" i="27"/>
  <c r="CZ383" i="27"/>
  <c r="DH383" i="27"/>
  <c r="DP383" i="27"/>
  <c r="DX383" i="27"/>
  <c r="EF383" i="27"/>
  <c r="EN383" i="27"/>
  <c r="CY383" i="27"/>
  <c r="DW383" i="27"/>
  <c r="MH384" i="27"/>
  <c r="EY383" i="27" s="1"/>
  <c r="JV383" i="27" s="1"/>
  <c r="MT384" i="27"/>
  <c r="ND384" i="27"/>
  <c r="FU383" i="27" s="1"/>
  <c r="KR383" i="27" s="1"/>
  <c r="NN384" i="27"/>
  <c r="GE383" i="27" s="1"/>
  <c r="LB383" i="27" s="1"/>
  <c r="NZ384" i="27"/>
  <c r="GQ383" i="27" s="1"/>
  <c r="LN383" i="27" s="1"/>
  <c r="OJ384" i="27"/>
  <c r="HA383" i="27" s="1"/>
  <c r="LX383" i="27" s="1"/>
  <c r="DF383" i="27"/>
  <c r="EC383" i="27"/>
  <c r="MJ384" i="27"/>
  <c r="FA383" i="27" s="1"/>
  <c r="JX383" i="27" s="1"/>
  <c r="MU384" i="27"/>
  <c r="FL383" i="27" s="1"/>
  <c r="KI383" i="27" s="1"/>
  <c r="NE384" i="27"/>
  <c r="FV383" i="27" s="1"/>
  <c r="KS383" i="27" s="1"/>
  <c r="NP384" i="27"/>
  <c r="OA384" i="27"/>
  <c r="GR383" i="27" s="1"/>
  <c r="LO383" i="27" s="1"/>
  <c r="OK384" i="27"/>
  <c r="HB383" i="27" s="1"/>
  <c r="LY383" i="27" s="1"/>
  <c r="DG383" i="27"/>
  <c r="ED383" i="27"/>
  <c r="ML384" i="27"/>
  <c r="FC383" i="27" s="1"/>
  <c r="JZ383" i="27" s="1"/>
  <c r="MV384" i="27"/>
  <c r="FM383" i="27" s="1"/>
  <c r="KJ383" i="27" s="1"/>
  <c r="NF384" i="27"/>
  <c r="FW383" i="27" s="1"/>
  <c r="KT383" i="27" s="1"/>
  <c r="NR384" i="27"/>
  <c r="GI383" i="27" s="1"/>
  <c r="LF383" i="27" s="1"/>
  <c r="OB384" i="27"/>
  <c r="GS383" i="27" s="1"/>
  <c r="LP383" i="27" s="1"/>
  <c r="OL384" i="27"/>
  <c r="HC383" i="27" s="1"/>
  <c r="LZ383" i="27" s="1"/>
  <c r="DM383" i="27"/>
  <c r="EE383" i="27"/>
  <c r="MM384" i="27"/>
  <c r="FD383" i="27" s="1"/>
  <c r="KA383" i="27" s="1"/>
  <c r="MW384" i="27"/>
  <c r="FN383" i="27" s="1"/>
  <c r="KK383" i="27" s="1"/>
  <c r="NH384" i="27"/>
  <c r="NS384" i="27"/>
  <c r="GJ383" i="27" s="1"/>
  <c r="LG383" i="27" s="1"/>
  <c r="OC384" i="27"/>
  <c r="DN383" i="27"/>
  <c r="EK383" i="27"/>
  <c r="MN384" i="27"/>
  <c r="FE383" i="27" s="1"/>
  <c r="KB383" i="27" s="1"/>
  <c r="MX384" i="27"/>
  <c r="FO383" i="27" s="1"/>
  <c r="KL383" i="27" s="1"/>
  <c r="NJ384" i="27"/>
  <c r="GA383" i="27" s="1"/>
  <c r="KX383" i="27" s="1"/>
  <c r="NT384" i="27"/>
  <c r="GK383" i="27" s="1"/>
  <c r="LH383" i="27" s="1"/>
  <c r="OD384" i="27"/>
  <c r="GU383" i="27" s="1"/>
  <c r="LR383" i="27" s="1"/>
  <c r="CP383" i="27"/>
  <c r="DO383" i="27"/>
  <c r="EL383" i="27"/>
  <c r="ME384" i="27"/>
  <c r="EV383" i="27" s="1"/>
  <c r="JS383" i="27" s="1"/>
  <c r="MO384" i="27"/>
  <c r="FF383" i="27" s="1"/>
  <c r="KC383" i="27" s="1"/>
  <c r="MZ384" i="27"/>
  <c r="NK384" i="27"/>
  <c r="GB383" i="27" s="1"/>
  <c r="KY383" i="27" s="1"/>
  <c r="NU384" i="27"/>
  <c r="GL383" i="27" s="1"/>
  <c r="LI383" i="27" s="1"/>
  <c r="OF384" i="27"/>
  <c r="GW383" i="27" s="1"/>
  <c r="LT383" i="27" s="1"/>
  <c r="CX383" i="27"/>
  <c r="DV383" i="27"/>
  <c r="MG384" i="27"/>
  <c r="EX383" i="27" s="1"/>
  <c r="JU383" i="27" s="1"/>
  <c r="MR384" i="27"/>
  <c r="FI383" i="27" s="1"/>
  <c r="KF383" i="27" s="1"/>
  <c r="NC384" i="27"/>
  <c r="FT383" i="27" s="1"/>
  <c r="KQ383" i="27" s="1"/>
  <c r="NM384" i="27"/>
  <c r="GD383" i="27" s="1"/>
  <c r="LA383" i="27" s="1"/>
  <c r="NX384" i="27"/>
  <c r="GO383" i="27" s="1"/>
  <c r="LL383" i="27" s="1"/>
  <c r="OI384" i="27"/>
  <c r="GZ383" i="27" s="1"/>
  <c r="LW383" i="27" s="1"/>
  <c r="EM383" i="27"/>
  <c r="MF384" i="27"/>
  <c r="EW383" i="27" s="1"/>
  <c r="JT383" i="27" s="1"/>
  <c r="MP384" i="27"/>
  <c r="FG383" i="27" s="1"/>
  <c r="KD383" i="27" s="1"/>
  <c r="NB384" i="27"/>
  <c r="FS383" i="27" s="1"/>
  <c r="KP383" i="27" s="1"/>
  <c r="NL384" i="27"/>
  <c r="GC383" i="27" s="1"/>
  <c r="KZ383" i="27" s="1"/>
  <c r="NV384" i="27"/>
  <c r="GM383" i="27" s="1"/>
  <c r="LJ383" i="27" s="1"/>
  <c r="OH384" i="27"/>
  <c r="GY383" i="27" s="1"/>
  <c r="LV383" i="27" s="1"/>
  <c r="DU383" i="27"/>
  <c r="CQ383" i="27"/>
  <c r="FQ383" i="27"/>
  <c r="KN383" i="27" s="1"/>
  <c r="FY383" i="27"/>
  <c r="KV383" i="27" s="1"/>
  <c r="GG383" i="27"/>
  <c r="LD383" i="27" s="1"/>
  <c r="FB383" i="27"/>
  <c r="JY383" i="27" s="1"/>
  <c r="FJ383" i="27"/>
  <c r="KG383" i="27" s="1"/>
  <c r="BY384" i="27"/>
  <c r="FK383" i="27"/>
  <c r="KH383" i="27" s="1"/>
  <c r="BV384" i="27"/>
  <c r="GT383" i="27"/>
  <c r="LQ383" i="27" s="1"/>
  <c r="CC384" i="27"/>
  <c r="CB384" i="27" s="1"/>
  <c r="JD81" i="27"/>
  <c r="JJ81" i="27"/>
  <c r="JW81" i="27" s="1"/>
  <c r="HU45" i="27"/>
  <c r="JO45" i="27" s="1"/>
  <c r="JF81" i="27"/>
  <c r="JG81" i="27"/>
  <c r="HY81" i="27"/>
  <c r="JH81" i="27"/>
  <c r="JB81" i="27"/>
  <c r="JO81" i="27" s="1"/>
  <c r="HV45" i="27"/>
  <c r="JP45" i="27" s="1"/>
  <c r="JD46" i="27"/>
  <c r="JJ46" i="27"/>
  <c r="JA46" i="27"/>
  <c r="JI46" i="27"/>
  <c r="JH46" i="27"/>
  <c r="JG46" i="27"/>
  <c r="JF46" i="27"/>
  <c r="JE46" i="27"/>
  <c r="JC46" i="27"/>
  <c r="JB46" i="27"/>
  <c r="BD48" i="27"/>
  <c r="BA46" i="27"/>
  <c r="HZ81" i="27"/>
  <c r="JE81" i="27"/>
  <c r="JC81" i="27"/>
  <c r="JP81" i="27" s="1"/>
  <c r="BE47" i="27"/>
  <c r="BC47" i="27"/>
  <c r="BB47" i="27" s="1"/>
  <c r="BG47" i="27" s="1"/>
  <c r="JD45" i="27"/>
  <c r="HZ45" i="27"/>
  <c r="JT45" i="27" s="1"/>
  <c r="HX45" i="27"/>
  <c r="JR45" i="27" s="1"/>
  <c r="IA45" i="27"/>
  <c r="JU45" i="27" s="1"/>
  <c r="JV45" i="27"/>
  <c r="IB81" i="27"/>
  <c r="JV81" i="27" s="1"/>
  <c r="HY82" i="27"/>
  <c r="HX82" i="27"/>
  <c r="IC82" i="27"/>
  <c r="HU82" i="27"/>
  <c r="JA81" i="27"/>
  <c r="JN81" i="27" s="1"/>
  <c r="JA45" i="27"/>
  <c r="IC45" i="27"/>
  <c r="JW45" i="27" s="1"/>
  <c r="HO315" i="27" l="1"/>
  <c r="IR315" i="27"/>
  <c r="HM315" i="27"/>
  <c r="IH315" i="27"/>
  <c r="HJ315" i="27"/>
  <c r="JG315" i="27"/>
  <c r="IB315" i="27"/>
  <c r="JE315" i="27"/>
  <c r="IF315" i="27"/>
  <c r="HI315" i="27"/>
  <c r="IT315" i="27"/>
  <c r="IA315" i="27"/>
  <c r="JJ315" i="27"/>
  <c r="HY315" i="27"/>
  <c r="JD315" i="27"/>
  <c r="IG315" i="27"/>
  <c r="HT315" i="27"/>
  <c r="HW315" i="27"/>
  <c r="IN315" i="27"/>
  <c r="HU315" i="27"/>
  <c r="JH315" i="27"/>
  <c r="ID315" i="27"/>
  <c r="IY315" i="27"/>
  <c r="HS315" i="27"/>
  <c r="IQ315" i="27"/>
  <c r="IL315" i="27"/>
  <c r="II315" i="27"/>
  <c r="IJ315" i="27"/>
  <c r="HK315" i="27"/>
  <c r="HN315" i="27"/>
  <c r="HC315" i="27"/>
  <c r="HV315" i="27"/>
  <c r="IO315" i="27"/>
  <c r="HX315" i="27"/>
  <c r="IE315" i="27"/>
  <c r="JF315" i="27"/>
  <c r="IC315" i="27"/>
  <c r="HL315" i="27"/>
  <c r="IK315" i="27"/>
  <c r="JB315" i="27"/>
  <c r="JA315" i="27"/>
  <c r="IZ315" i="27"/>
  <c r="IS315" i="27"/>
  <c r="IV315" i="27"/>
  <c r="HQ315" i="27"/>
  <c r="HE315" i="27"/>
  <c r="HP315" i="27"/>
  <c r="JI315" i="27"/>
  <c r="HF315" i="27"/>
  <c r="HR315" i="27"/>
  <c r="IW315" i="27"/>
  <c r="IP315" i="27"/>
  <c r="IM315" i="27"/>
  <c r="HD315" i="27"/>
  <c r="IU315" i="27"/>
  <c r="HH315" i="27"/>
  <c r="JC315" i="27"/>
  <c r="IX315" i="27"/>
  <c r="HG315" i="27"/>
  <c r="HZ315" i="27"/>
  <c r="BD79" i="27"/>
  <c r="GI315" i="27"/>
  <c r="LF315" i="27" s="1"/>
  <c r="EZ315" i="27"/>
  <c r="JW315" i="27" s="1"/>
  <c r="GT315" i="27"/>
  <c r="LQ315" i="27" s="1"/>
  <c r="FG315" i="27"/>
  <c r="KD315" i="27" s="1"/>
  <c r="GO315" i="27"/>
  <c r="LL315" i="27" s="1"/>
  <c r="FO315" i="27"/>
  <c r="KL315" i="27" s="1"/>
  <c r="GB315" i="27"/>
  <c r="KY315" i="27" s="1"/>
  <c r="FV315" i="27"/>
  <c r="KS315" i="27" s="1"/>
  <c r="FQ315" i="27"/>
  <c r="KN315" i="27" s="1"/>
  <c r="FU315" i="27"/>
  <c r="KR315" i="27" s="1"/>
  <c r="GH315" i="27"/>
  <c r="LE315" i="27" s="1"/>
  <c r="FK315" i="27"/>
  <c r="KH315" i="27" s="1"/>
  <c r="GM315" i="27"/>
  <c r="LJ315" i="27" s="1"/>
  <c r="GV315" i="27"/>
  <c r="LS315" i="27" s="1"/>
  <c r="EQ315" i="27"/>
  <c r="JN315" i="27" s="1"/>
  <c r="GW315" i="27"/>
  <c r="LT315" i="27" s="1"/>
  <c r="GR315" i="27"/>
  <c r="LO315" i="27" s="1"/>
  <c r="FB315" i="27"/>
  <c r="JY315" i="27" s="1"/>
  <c r="GQ315" i="27"/>
  <c r="LN315" i="27" s="1"/>
  <c r="FH315" i="27"/>
  <c r="KE315" i="27" s="1"/>
  <c r="EV315" i="27"/>
  <c r="JS315" i="27" s="1"/>
  <c r="FP315" i="27"/>
  <c r="KM315" i="27" s="1"/>
  <c r="EU315" i="27"/>
  <c r="JR315" i="27" s="1"/>
  <c r="FW315" i="27"/>
  <c r="KT315" i="27" s="1"/>
  <c r="GU315" i="27"/>
  <c r="LR315" i="27" s="1"/>
  <c r="GD315" i="27"/>
  <c r="LA315" i="27" s="1"/>
  <c r="FY315" i="27"/>
  <c r="KV315" i="27" s="1"/>
  <c r="FT315" i="27"/>
  <c r="KQ315" i="27" s="1"/>
  <c r="GN315" i="27"/>
  <c r="LK315" i="27" s="1"/>
  <c r="GA315" i="27"/>
  <c r="KX315" i="27" s="1"/>
  <c r="ER315" i="27"/>
  <c r="JO315" i="27" s="1"/>
  <c r="GK315" i="27"/>
  <c r="LH315" i="27" s="1"/>
  <c r="EX315" i="27"/>
  <c r="JU315" i="27" s="1"/>
  <c r="FA315" i="27"/>
  <c r="JX315" i="27" s="1"/>
  <c r="EW315" i="27"/>
  <c r="JT315" i="27" s="1"/>
  <c r="FJ315" i="27"/>
  <c r="KG315" i="27" s="1"/>
  <c r="FE315" i="27"/>
  <c r="KB315" i="27" s="1"/>
  <c r="FR315" i="27"/>
  <c r="KO315" i="27" s="1"/>
  <c r="FD315" i="27"/>
  <c r="KA315" i="27" s="1"/>
  <c r="FX315" i="27"/>
  <c r="KU315" i="27" s="1"/>
  <c r="FC315" i="27"/>
  <c r="JZ315" i="27" s="1"/>
  <c r="GE315" i="27"/>
  <c r="LB315" i="27" s="1"/>
  <c r="FS315" i="27"/>
  <c r="KP315" i="27" s="1"/>
  <c r="GC315" i="27"/>
  <c r="KZ315" i="27" s="1"/>
  <c r="GP315" i="27"/>
  <c r="LM315" i="27" s="1"/>
  <c r="GJ315" i="27"/>
  <c r="LG315" i="27" s="1"/>
  <c r="ET315" i="27"/>
  <c r="JQ315" i="27" s="1"/>
  <c r="BX316" i="27"/>
  <c r="BW316" i="27" s="1"/>
  <c r="BP316" i="27" s="1"/>
  <c r="EY315" i="27"/>
  <c r="JV315" i="27" s="1"/>
  <c r="ES315" i="27"/>
  <c r="JP315" i="27" s="1"/>
  <c r="FF315" i="27"/>
  <c r="KC315" i="27" s="1"/>
  <c r="FI315" i="27"/>
  <c r="KF315" i="27" s="1"/>
  <c r="FN315" i="27"/>
  <c r="KK315" i="27" s="1"/>
  <c r="BT316" i="27"/>
  <c r="FM315" i="27"/>
  <c r="KJ315" i="27" s="1"/>
  <c r="FZ315" i="27"/>
  <c r="KW315" i="27" s="1"/>
  <c r="FL315" i="27"/>
  <c r="KI315" i="27" s="1"/>
  <c r="GF315" i="27"/>
  <c r="LC315" i="27" s="1"/>
  <c r="GX315" i="27"/>
  <c r="LU315" i="27" s="1"/>
  <c r="GL315" i="27"/>
  <c r="LI315" i="27" s="1"/>
  <c r="GG315" i="27"/>
  <c r="LD315" i="27" s="1"/>
  <c r="GS315" i="27"/>
  <c r="LP315" i="27" s="1"/>
  <c r="BR317" i="27"/>
  <c r="BW416" i="27"/>
  <c r="CC415" i="27"/>
  <c r="BY415" i="27"/>
  <c r="BC78" i="27"/>
  <c r="BB78" i="27" s="1"/>
  <c r="BE78" i="27"/>
  <c r="BG77" i="27"/>
  <c r="BA77" i="27"/>
  <c r="JQ81" i="27"/>
  <c r="HX384" i="27"/>
  <c r="JR81" i="27"/>
  <c r="JQ45" i="27"/>
  <c r="P71" i="15"/>
  <c r="Q178" i="27"/>
  <c r="JU81" i="27"/>
  <c r="HZ82" i="27"/>
  <c r="IA82" i="27"/>
  <c r="HT82" i="27"/>
  <c r="JN45" i="27"/>
  <c r="HV82" i="27"/>
  <c r="IR384" i="27"/>
  <c r="IQ384" i="27"/>
  <c r="IH384" i="27"/>
  <c r="IG384" i="27"/>
  <c r="CL284" i="27"/>
  <c r="CQ284" i="27"/>
  <c r="DD284" i="27"/>
  <c r="EA284" i="27"/>
  <c r="NX285" i="27"/>
  <c r="GO284" i="27" s="1"/>
  <c r="LL284" i="27" s="1"/>
  <c r="CM284" i="27"/>
  <c r="DT284" i="27"/>
  <c r="DM284" i="27"/>
  <c r="CF284" i="27"/>
  <c r="NY285" i="27"/>
  <c r="GP284" i="27" s="1"/>
  <c r="LM284" i="27" s="1"/>
  <c r="NZ285" i="27"/>
  <c r="OA285" i="27"/>
  <c r="GR284" i="27" s="1"/>
  <c r="LO284" i="27" s="1"/>
  <c r="OB285" i="27"/>
  <c r="GS284" i="27" s="1"/>
  <c r="LP284" i="27" s="1"/>
  <c r="OC285" i="27"/>
  <c r="GT284" i="27" s="1"/>
  <c r="LQ284" i="27" s="1"/>
  <c r="OD285" i="27"/>
  <c r="GU284" i="27" s="1"/>
  <c r="LR284" i="27" s="1"/>
  <c r="MU285" i="27"/>
  <c r="FL284" i="27" s="1"/>
  <c r="KI284" i="27" s="1"/>
  <c r="NP285" i="27"/>
  <c r="GG284" i="27" s="1"/>
  <c r="LD284" i="27" s="1"/>
  <c r="NO285" i="27"/>
  <c r="NU285" i="27"/>
  <c r="GL284" i="27" s="1"/>
  <c r="LI284" i="27" s="1"/>
  <c r="CT284" i="27"/>
  <c r="CY284" i="27"/>
  <c r="DN284" i="27"/>
  <c r="EK284" i="27"/>
  <c r="OF285" i="27"/>
  <c r="GW284" i="27" s="1"/>
  <c r="LT284" i="27" s="1"/>
  <c r="CW284" i="27"/>
  <c r="ED284" i="27"/>
  <c r="MD285" i="27"/>
  <c r="DV284" i="27"/>
  <c r="CG284" i="27"/>
  <c r="CP284" i="27"/>
  <c r="CR284" i="27"/>
  <c r="DA284" i="27"/>
  <c r="DC284" i="27"/>
  <c r="ND285" i="27"/>
  <c r="CS284" i="27"/>
  <c r="DB284" i="27"/>
  <c r="DG284" i="27"/>
  <c r="DY284" i="27"/>
  <c r="MB285" i="27"/>
  <c r="ES284" i="27" s="1"/>
  <c r="JP284" i="27" s="1"/>
  <c r="CK284" i="27"/>
  <c r="DH284" i="27"/>
  <c r="CE284" i="27"/>
  <c r="MM285" i="27"/>
  <c r="FD284" i="27" s="1"/>
  <c r="KA284" i="27" s="1"/>
  <c r="BO285" i="27"/>
  <c r="DX284" i="27"/>
  <c r="EG284" i="27"/>
  <c r="EI284" i="27"/>
  <c r="LZ285" i="27"/>
  <c r="EQ284" i="27" s="1"/>
  <c r="JN284" i="27" s="1"/>
  <c r="MA285" i="27"/>
  <c r="ER284" i="27" s="1"/>
  <c r="JO284" i="27" s="1"/>
  <c r="NM285" i="27"/>
  <c r="CI284" i="27"/>
  <c r="OG285" i="27"/>
  <c r="GX284" i="27" s="1"/>
  <c r="LU284" i="27" s="1"/>
  <c r="NS285" i="27"/>
  <c r="GJ284" i="27" s="1"/>
  <c r="LG284" i="27" s="1"/>
  <c r="DJ284" i="27"/>
  <c r="DO284" i="27"/>
  <c r="EJ284" i="27"/>
  <c r="MJ285" i="27"/>
  <c r="FA284" i="27" s="1"/>
  <c r="JX284" i="27" s="1"/>
  <c r="CV284" i="27"/>
  <c r="DS284" i="27"/>
  <c r="CO284" i="27"/>
  <c r="MV285" i="27"/>
  <c r="ME285" i="27"/>
  <c r="EV284" i="27" s="1"/>
  <c r="JS284" i="27" s="1"/>
  <c r="MF285" i="27"/>
  <c r="EW284" i="27" s="1"/>
  <c r="JT284" i="27" s="1"/>
  <c r="MG285" i="27"/>
  <c r="EX284" i="27" s="1"/>
  <c r="JU284" i="27" s="1"/>
  <c r="MH285" i="27"/>
  <c r="EY284" i="27" s="1"/>
  <c r="JV284" i="27" s="1"/>
  <c r="MI285" i="27"/>
  <c r="EZ284" i="27" s="1"/>
  <c r="JW284" i="27" s="1"/>
  <c r="MK285" i="27"/>
  <c r="FB284" i="27" s="1"/>
  <c r="JY284" i="27" s="1"/>
  <c r="NV285" i="27"/>
  <c r="GM284" i="27" s="1"/>
  <c r="LJ284" i="27" s="1"/>
  <c r="DP284" i="27"/>
  <c r="NR285" i="27"/>
  <c r="GI284" i="27" s="1"/>
  <c r="LF284" i="27" s="1"/>
  <c r="DR284" i="27"/>
  <c r="DW284" i="27"/>
  <c r="CJ284" i="27"/>
  <c r="MR285" i="27"/>
  <c r="DF284" i="27"/>
  <c r="EC284" i="27"/>
  <c r="CZ284" i="27"/>
  <c r="NE285" i="27"/>
  <c r="FV284" i="27" s="1"/>
  <c r="KS284" i="27" s="1"/>
  <c r="MN285" i="27"/>
  <c r="FE284" i="27" s="1"/>
  <c r="KB284" i="27" s="1"/>
  <c r="MO285" i="27"/>
  <c r="FF284" i="27" s="1"/>
  <c r="KC284" i="27" s="1"/>
  <c r="MP285" i="27"/>
  <c r="FG284" i="27" s="1"/>
  <c r="KD284" i="27" s="1"/>
  <c r="MQ285" i="27"/>
  <c r="FH284" i="27" s="1"/>
  <c r="KE284" i="27" s="1"/>
  <c r="MS285" i="27"/>
  <c r="FJ284" i="27" s="1"/>
  <c r="KG284" i="27" s="1"/>
  <c r="MT285" i="27"/>
  <c r="FK284" i="27" s="1"/>
  <c r="KH284" i="27" s="1"/>
  <c r="OE285" i="27"/>
  <c r="GV284" i="27" s="1"/>
  <c r="LS284" i="27" s="1"/>
  <c r="EL284" i="27"/>
  <c r="NQ285" i="27"/>
  <c r="GH284" i="27" s="1"/>
  <c r="LE284" i="27" s="1"/>
  <c r="ML285" i="27"/>
  <c r="FC284" i="27" s="1"/>
  <c r="JZ284" i="27" s="1"/>
  <c r="DZ284" i="27"/>
  <c r="EE284" i="27"/>
  <c r="CU284" i="27"/>
  <c r="MZ285" i="27"/>
  <c r="FQ284" i="27" s="1"/>
  <c r="KN284" i="27" s="1"/>
  <c r="DQ284" i="27"/>
  <c r="CN284" i="27"/>
  <c r="DK284" i="27"/>
  <c r="NN285" i="27"/>
  <c r="GE284" i="27" s="1"/>
  <c r="LB284" i="27" s="1"/>
  <c r="MW285" i="27"/>
  <c r="FN284" i="27" s="1"/>
  <c r="KK284" i="27" s="1"/>
  <c r="MX285" i="27"/>
  <c r="FO284" i="27" s="1"/>
  <c r="KL284" i="27" s="1"/>
  <c r="MY285" i="27"/>
  <c r="FP284" i="27" s="1"/>
  <c r="KM284" i="27" s="1"/>
  <c r="NA285" i="27"/>
  <c r="FR284" i="27" s="1"/>
  <c r="KO284" i="27" s="1"/>
  <c r="NB285" i="27"/>
  <c r="FS284" i="27" s="1"/>
  <c r="KP284" i="27" s="1"/>
  <c r="NC285" i="27"/>
  <c r="FT284" i="27" s="1"/>
  <c r="KQ284" i="27" s="1"/>
  <c r="MC285" i="27"/>
  <c r="ET284" i="27" s="1"/>
  <c r="JQ284" i="27" s="1"/>
  <c r="DI284" i="27"/>
  <c r="EH284" i="27"/>
  <c r="CH284" i="27"/>
  <c r="DE284" i="27"/>
  <c r="NH285" i="27"/>
  <c r="FY284" i="27" s="1"/>
  <c r="KV284" i="27" s="1"/>
  <c r="EB284" i="27"/>
  <c r="CX284" i="27"/>
  <c r="DU284" i="27"/>
  <c r="NW285" i="27"/>
  <c r="GN284" i="27" s="1"/>
  <c r="LK284" i="27" s="1"/>
  <c r="NF285" i="27"/>
  <c r="FW284" i="27" s="1"/>
  <c r="KT284" i="27" s="1"/>
  <c r="NG285" i="27"/>
  <c r="FX284" i="27" s="1"/>
  <c r="KU284" i="27" s="1"/>
  <c r="NI285" i="27"/>
  <c r="FZ284" i="27" s="1"/>
  <c r="KW284" i="27" s="1"/>
  <c r="NJ285" i="27"/>
  <c r="GA284" i="27" s="1"/>
  <c r="KX284" i="27" s="1"/>
  <c r="NK285" i="27"/>
  <c r="GB284" i="27" s="1"/>
  <c r="KY284" i="27" s="1"/>
  <c r="NL285" i="27"/>
  <c r="GC284" i="27" s="1"/>
  <c r="KZ284" i="27" s="1"/>
  <c r="DL284" i="27"/>
  <c r="EF284" i="27"/>
  <c r="NT285" i="27"/>
  <c r="GK284" i="27" s="1"/>
  <c r="LH284" i="27" s="1"/>
  <c r="HY284" i="27"/>
  <c r="JI284" i="27"/>
  <c r="HQ284" i="27"/>
  <c r="HJ284" i="27"/>
  <c r="JF284" i="27"/>
  <c r="II284" i="27"/>
  <c r="IJ284" i="27"/>
  <c r="HX284" i="27"/>
  <c r="HG284" i="27"/>
  <c r="BV286" i="27"/>
  <c r="BG287" i="27"/>
  <c r="BR286" i="27"/>
  <c r="IB284" i="27"/>
  <c r="IF284" i="27"/>
  <c r="GD284" i="27"/>
  <c r="LA284" i="27" s="1"/>
  <c r="EU284" i="27"/>
  <c r="JR284" i="27" s="1"/>
  <c r="BX285" i="27"/>
  <c r="BW285" i="27" s="1"/>
  <c r="BP285" i="27" s="1"/>
  <c r="BT285" i="27"/>
  <c r="FI284" i="27"/>
  <c r="KF284" i="27" s="1"/>
  <c r="FU284" i="27"/>
  <c r="KR284" i="27" s="1"/>
  <c r="GF284" i="27"/>
  <c r="LC284" i="27" s="1"/>
  <c r="GQ284" i="27"/>
  <c r="LN284" i="27" s="1"/>
  <c r="BQ285" i="27"/>
  <c r="FM284" i="27"/>
  <c r="KJ284" i="27" s="1"/>
  <c r="HL284" i="27"/>
  <c r="IT284" i="27"/>
  <c r="HC284" i="27"/>
  <c r="JD284" i="27"/>
  <c r="HM284" i="27"/>
  <c r="IX284" i="27"/>
  <c r="HN284" i="27"/>
  <c r="JE284" i="27"/>
  <c r="HK284" i="27"/>
  <c r="HO284" i="27"/>
  <c r="IA284" i="27"/>
  <c r="HW284" i="27"/>
  <c r="HP284" i="27"/>
  <c r="IU284" i="27"/>
  <c r="IW284" i="27"/>
  <c r="JG284" i="27"/>
  <c r="IV284" i="27"/>
  <c r="IS284" i="27"/>
  <c r="HI284" i="27"/>
  <c r="IL284" i="27"/>
  <c r="HS284" i="27"/>
  <c r="HR284" i="27"/>
  <c r="IH284" i="27"/>
  <c r="IY284" i="27"/>
  <c r="HT284" i="27"/>
  <c r="IO284" i="27"/>
  <c r="JA284" i="27"/>
  <c r="IG284" i="27"/>
  <c r="HH284" i="27"/>
  <c r="IE284" i="27"/>
  <c r="IQ284" i="27"/>
  <c r="JJ284" i="27"/>
  <c r="ID284" i="27"/>
  <c r="JC284" i="27"/>
  <c r="HV284" i="27"/>
  <c r="HF284" i="27"/>
  <c r="HD284" i="27"/>
  <c r="HU284" i="27"/>
  <c r="IZ284" i="27"/>
  <c r="IM284" i="27"/>
  <c r="JB284" i="27"/>
  <c r="BA47" i="27"/>
  <c r="IK284" i="27"/>
  <c r="HE284" i="27"/>
  <c r="IR284" i="27"/>
  <c r="JH284" i="27"/>
  <c r="IN284" i="27"/>
  <c r="IC284" i="27"/>
  <c r="IP284" i="27"/>
  <c r="HZ284" i="27"/>
  <c r="IB82" i="27"/>
  <c r="IF384" i="27"/>
  <c r="IZ384" i="27"/>
  <c r="IY384" i="27"/>
  <c r="IP384" i="27"/>
  <c r="IO384" i="27"/>
  <c r="JC384" i="27"/>
  <c r="JB384" i="27"/>
  <c r="JA384" i="27"/>
  <c r="IU384" i="27"/>
  <c r="HP384" i="27"/>
  <c r="IJ384" i="27"/>
  <c r="II384" i="27"/>
  <c r="HZ384" i="27"/>
  <c r="HY384" i="27"/>
  <c r="IT384" i="27"/>
  <c r="JJ384" i="27"/>
  <c r="JI384" i="27"/>
  <c r="IK384" i="27"/>
  <c r="IE384" i="27"/>
  <c r="ID384" i="27"/>
  <c r="HW384" i="27"/>
  <c r="HH384" i="27"/>
  <c r="IB384" i="27"/>
  <c r="IA384" i="27"/>
  <c r="HR384" i="27"/>
  <c r="HQ384" i="27"/>
  <c r="HO384" i="27"/>
  <c r="JK384" i="27"/>
  <c r="HV384" i="27"/>
  <c r="IM384" i="27"/>
  <c r="IL384" i="27"/>
  <c r="JL384" i="27"/>
  <c r="IC384" i="27"/>
  <c r="HT384" i="27"/>
  <c r="HS384" i="27"/>
  <c r="HJ384" i="27"/>
  <c r="HI384" i="27"/>
  <c r="IS384" i="27"/>
  <c r="HN384" i="27"/>
  <c r="JD384" i="27"/>
  <c r="HU384" i="27"/>
  <c r="HL384" i="27"/>
  <c r="HK384" i="27"/>
  <c r="JN384" i="27"/>
  <c r="JM384" i="27"/>
  <c r="CC385" i="27"/>
  <c r="CB385" i="27" s="1"/>
  <c r="BV385" i="27"/>
  <c r="BY385" i="27"/>
  <c r="IV384" i="27"/>
  <c r="HM384" i="27"/>
  <c r="JO384" i="27"/>
  <c r="JF384" i="27"/>
  <c r="JE384" i="27"/>
  <c r="CM384" i="27"/>
  <c r="CU384" i="27"/>
  <c r="DC384" i="27"/>
  <c r="DK384" i="27"/>
  <c r="DS384" i="27"/>
  <c r="EA384" i="27"/>
  <c r="EI384" i="27"/>
  <c r="EQ384" i="27"/>
  <c r="CN384" i="27"/>
  <c r="HL385" i="27" s="1"/>
  <c r="CV384" i="27"/>
  <c r="DD384" i="27"/>
  <c r="DL384" i="27"/>
  <c r="DT384" i="27"/>
  <c r="EB384" i="27"/>
  <c r="EJ384" i="27"/>
  <c r="MK385" i="27"/>
  <c r="FB384" i="27" s="1"/>
  <c r="JY384" i="27" s="1"/>
  <c r="MS385" i="27"/>
  <c r="FJ384" i="27" s="1"/>
  <c r="KG384" i="27" s="1"/>
  <c r="NA385" i="27"/>
  <c r="FR384" i="27" s="1"/>
  <c r="KO384" i="27" s="1"/>
  <c r="NI385" i="27"/>
  <c r="FZ384" i="27" s="1"/>
  <c r="KW384" i="27" s="1"/>
  <c r="NQ385" i="27"/>
  <c r="GH384" i="27" s="1"/>
  <c r="LE384" i="27" s="1"/>
  <c r="NY385" i="27"/>
  <c r="GP384" i="27" s="1"/>
  <c r="LM384" i="27" s="1"/>
  <c r="OG385" i="27"/>
  <c r="GX384" i="27" s="1"/>
  <c r="LU384" i="27" s="1"/>
  <c r="CO384" i="27"/>
  <c r="CW384" i="27"/>
  <c r="DE384" i="27"/>
  <c r="IC385" i="27" s="1"/>
  <c r="DM384" i="27"/>
  <c r="DU384" i="27"/>
  <c r="EC384" i="27"/>
  <c r="EK384" i="27"/>
  <c r="CP384" i="27"/>
  <c r="CX384" i="27"/>
  <c r="DF384" i="27"/>
  <c r="DN384" i="27"/>
  <c r="IL385" i="27" s="1"/>
  <c r="DV384" i="27"/>
  <c r="ED384" i="27"/>
  <c r="EL384" i="27"/>
  <c r="CL384" i="27"/>
  <c r="CT384" i="27"/>
  <c r="DB384" i="27"/>
  <c r="DJ384" i="27"/>
  <c r="CR384" i="27"/>
  <c r="HP385" i="27" s="1"/>
  <c r="DO384" i="27"/>
  <c r="EE384" i="27"/>
  <c r="MH385" i="27"/>
  <c r="EY384" i="27" s="1"/>
  <c r="JV384" i="27" s="1"/>
  <c r="MQ385" i="27"/>
  <c r="FH384" i="27" s="1"/>
  <c r="KE384" i="27" s="1"/>
  <c r="MZ385" i="27"/>
  <c r="FQ384" i="27" s="1"/>
  <c r="KN384" i="27" s="1"/>
  <c r="NJ385" i="27"/>
  <c r="GA384" i="27" s="1"/>
  <c r="KX384" i="27" s="1"/>
  <c r="NS385" i="27"/>
  <c r="GJ384" i="27" s="1"/>
  <c r="LG384" i="27" s="1"/>
  <c r="OB385" i="27"/>
  <c r="GS384" i="27" s="1"/>
  <c r="LP384" i="27" s="1"/>
  <c r="OK385" i="27"/>
  <c r="HB384" i="27" s="1"/>
  <c r="LY384" i="27" s="1"/>
  <c r="CS384" i="27"/>
  <c r="DP384" i="27"/>
  <c r="EF384" i="27"/>
  <c r="MI385" i="27"/>
  <c r="EZ384" i="27" s="1"/>
  <c r="JW384" i="27" s="1"/>
  <c r="MR385" i="27"/>
  <c r="FI384" i="27" s="1"/>
  <c r="KF384" i="27" s="1"/>
  <c r="NB385" i="27"/>
  <c r="FS384" i="27" s="1"/>
  <c r="KP384" i="27" s="1"/>
  <c r="NK385" i="27"/>
  <c r="GB384" i="27" s="1"/>
  <c r="KY384" i="27" s="1"/>
  <c r="NT385" i="27"/>
  <c r="GK384" i="27" s="1"/>
  <c r="LH384" i="27" s="1"/>
  <c r="OC385" i="27"/>
  <c r="GT384" i="27" s="1"/>
  <c r="LQ384" i="27" s="1"/>
  <c r="OL385" i="27"/>
  <c r="HC384" i="27" s="1"/>
  <c r="LZ384" i="27" s="1"/>
  <c r="CY384" i="27"/>
  <c r="DQ384" i="27"/>
  <c r="EG384" i="27"/>
  <c r="MJ385" i="27"/>
  <c r="FA384" i="27" s="1"/>
  <c r="JX384" i="27" s="1"/>
  <c r="MT385" i="27"/>
  <c r="FK384" i="27" s="1"/>
  <c r="KH384" i="27" s="1"/>
  <c r="NC385" i="27"/>
  <c r="FT384" i="27" s="1"/>
  <c r="KQ384" i="27" s="1"/>
  <c r="NL385" i="27"/>
  <c r="GC384" i="27" s="1"/>
  <c r="KZ384" i="27" s="1"/>
  <c r="NU385" i="27"/>
  <c r="GL384" i="27" s="1"/>
  <c r="LI384" i="27" s="1"/>
  <c r="OD385" i="27"/>
  <c r="GU384" i="27" s="1"/>
  <c r="LR384" i="27" s="1"/>
  <c r="CZ384" i="27"/>
  <c r="DR384" i="27"/>
  <c r="EH384" i="27"/>
  <c r="ML385" i="27"/>
  <c r="FC384" i="27" s="1"/>
  <c r="JZ384" i="27" s="1"/>
  <c r="MU385" i="27"/>
  <c r="FL384" i="27" s="1"/>
  <c r="KI384" i="27" s="1"/>
  <c r="ND385" i="27"/>
  <c r="FU384" i="27" s="1"/>
  <c r="KR384" i="27" s="1"/>
  <c r="NM385" i="27"/>
  <c r="GD384" i="27" s="1"/>
  <c r="LA384" i="27" s="1"/>
  <c r="NV385" i="27"/>
  <c r="GM384" i="27" s="1"/>
  <c r="LJ384" i="27" s="1"/>
  <c r="OE385" i="27"/>
  <c r="GV384" i="27" s="1"/>
  <c r="LS384" i="27" s="1"/>
  <c r="DA384" i="27"/>
  <c r="DW384" i="27"/>
  <c r="EM384" i="27"/>
  <c r="JK385" i="27" s="1"/>
  <c r="MM385" i="27"/>
  <c r="FD384" i="27" s="1"/>
  <c r="KA384" i="27" s="1"/>
  <c r="MV385" i="27"/>
  <c r="FM384" i="27" s="1"/>
  <c r="KJ384" i="27" s="1"/>
  <c r="NE385" i="27"/>
  <c r="FV384" i="27" s="1"/>
  <c r="KS384" i="27" s="1"/>
  <c r="NN385" i="27"/>
  <c r="GE384" i="27" s="1"/>
  <c r="LB384" i="27" s="1"/>
  <c r="NW385" i="27"/>
  <c r="GN384" i="27" s="1"/>
  <c r="LK384" i="27" s="1"/>
  <c r="OF385" i="27"/>
  <c r="GW384" i="27" s="1"/>
  <c r="LT384" i="27" s="1"/>
  <c r="CJ384" i="27"/>
  <c r="DG384" i="27"/>
  <c r="IE385" i="27" s="1"/>
  <c r="DX384" i="27"/>
  <c r="EN384" i="27"/>
  <c r="ME385" i="27"/>
  <c r="EV384" i="27" s="1"/>
  <c r="JS384" i="27" s="1"/>
  <c r="MN385" i="27"/>
  <c r="FE384" i="27" s="1"/>
  <c r="KB384" i="27" s="1"/>
  <c r="MW385" i="27"/>
  <c r="FN384" i="27" s="1"/>
  <c r="KK384" i="27" s="1"/>
  <c r="NF385" i="27"/>
  <c r="FW384" i="27" s="1"/>
  <c r="KT384" i="27" s="1"/>
  <c r="NO385" i="27"/>
  <c r="GF384" i="27" s="1"/>
  <c r="LC384" i="27" s="1"/>
  <c r="NX385" i="27"/>
  <c r="GO384" i="27" s="1"/>
  <c r="LL384" i="27" s="1"/>
  <c r="OH385" i="27"/>
  <c r="GY384" i="27" s="1"/>
  <c r="LV384" i="27" s="1"/>
  <c r="CQ384" i="27"/>
  <c r="DI384" i="27"/>
  <c r="DZ384" i="27"/>
  <c r="EP384" i="27"/>
  <c r="MG385" i="27"/>
  <c r="EX384" i="27" s="1"/>
  <c r="JU384" i="27" s="1"/>
  <c r="MP385" i="27"/>
  <c r="FG384" i="27" s="1"/>
  <c r="KD384" i="27" s="1"/>
  <c r="MY385" i="27"/>
  <c r="FP384" i="27" s="1"/>
  <c r="KM384" i="27" s="1"/>
  <c r="NH385" i="27"/>
  <c r="FY384" i="27" s="1"/>
  <c r="KV384" i="27" s="1"/>
  <c r="NR385" i="27"/>
  <c r="GI384" i="27" s="1"/>
  <c r="LF384" i="27" s="1"/>
  <c r="OA385" i="27"/>
  <c r="GR384" i="27" s="1"/>
  <c r="LO384" i="27" s="1"/>
  <c r="OJ385" i="27"/>
  <c r="HA384" i="27" s="1"/>
  <c r="LX384" i="27" s="1"/>
  <c r="DY384" i="27"/>
  <c r="EO384" i="27"/>
  <c r="MF385" i="27"/>
  <c r="EW384" i="27" s="1"/>
  <c r="JT384" i="27" s="1"/>
  <c r="MO385" i="27"/>
  <c r="FF384" i="27" s="1"/>
  <c r="KC384" i="27" s="1"/>
  <c r="MX385" i="27"/>
  <c r="FO384" i="27" s="1"/>
  <c r="KL384" i="27" s="1"/>
  <c r="NG385" i="27"/>
  <c r="FX384" i="27" s="1"/>
  <c r="KU384" i="27" s="1"/>
  <c r="NP385" i="27"/>
  <c r="GG384" i="27" s="1"/>
  <c r="LD384" i="27" s="1"/>
  <c r="DH384" i="27"/>
  <c r="OI385" i="27"/>
  <c r="GZ384" i="27" s="1"/>
  <c r="LW384" i="27" s="1"/>
  <c r="CK384" i="27"/>
  <c r="NZ385" i="27"/>
  <c r="GQ384" i="27" s="1"/>
  <c r="LN384" i="27" s="1"/>
  <c r="IN384" i="27"/>
  <c r="JH384" i="27"/>
  <c r="JG384" i="27"/>
  <c r="IX384" i="27"/>
  <c r="IW384" i="27"/>
  <c r="CA386" i="27"/>
  <c r="BL387" i="27"/>
  <c r="BW386" i="27"/>
  <c r="JD82" i="27"/>
  <c r="HX46" i="27"/>
  <c r="JR46" i="27" s="1"/>
  <c r="JT81" i="27"/>
  <c r="JS81" i="27"/>
  <c r="JE82" i="27"/>
  <c r="JR82" i="27" s="1"/>
  <c r="HY46" i="27"/>
  <c r="JS46" i="27" s="1"/>
  <c r="HW82" i="27"/>
  <c r="JF82" i="27"/>
  <c r="JS82" i="27" s="1"/>
  <c r="HZ46" i="27"/>
  <c r="JT46" i="27" s="1"/>
  <c r="JA82" i="27"/>
  <c r="JG82" i="27"/>
  <c r="IA46" i="27"/>
  <c r="JU46" i="27" s="1"/>
  <c r="JI82" i="27"/>
  <c r="JH82" i="27"/>
  <c r="IB46" i="27"/>
  <c r="JV46" i="27" s="1"/>
  <c r="JB82" i="27"/>
  <c r="JO82" i="27" s="1"/>
  <c r="HT46" i="27"/>
  <c r="JN46" i="27" s="1"/>
  <c r="HU46" i="27"/>
  <c r="JO46" i="27" s="1"/>
  <c r="JJ82" i="27"/>
  <c r="JW82" i="27" s="1"/>
  <c r="HV46" i="27"/>
  <c r="JP46" i="27" s="1"/>
  <c r="IC46" i="27"/>
  <c r="JW46" i="27" s="1"/>
  <c r="JE83" i="27"/>
  <c r="JD83" i="27"/>
  <c r="JJ83" i="27"/>
  <c r="JI83" i="27"/>
  <c r="JA83" i="27"/>
  <c r="JH83" i="27"/>
  <c r="JG83" i="27"/>
  <c r="JF83" i="27"/>
  <c r="BE48" i="27"/>
  <c r="BC48" i="27"/>
  <c r="BB48" i="27" s="1"/>
  <c r="BG48" i="27" s="1"/>
  <c r="JI47" i="27"/>
  <c r="JA47" i="27"/>
  <c r="JF47" i="27"/>
  <c r="JE47" i="27"/>
  <c r="JD47" i="27"/>
  <c r="JC47" i="27"/>
  <c r="JB47" i="27"/>
  <c r="JJ47" i="27"/>
  <c r="JH47" i="27"/>
  <c r="JG47" i="27"/>
  <c r="BD49" i="27"/>
  <c r="JC82" i="27"/>
  <c r="HW46" i="27"/>
  <c r="JQ46" i="27" s="1"/>
  <c r="BG78" i="27" l="1"/>
  <c r="BA78" i="27"/>
  <c r="GO316" i="27"/>
  <c r="LL316" i="27" s="1"/>
  <c r="GT316" i="27"/>
  <c r="LQ316" i="27" s="1"/>
  <c r="GW316" i="27"/>
  <c r="LT316" i="27" s="1"/>
  <c r="ER316" i="27"/>
  <c r="JO316" i="27" s="1"/>
  <c r="ES316" i="27"/>
  <c r="JP316" i="27" s="1"/>
  <c r="EX316" i="27"/>
  <c r="JU316" i="27" s="1"/>
  <c r="GN316" i="27"/>
  <c r="LK316" i="27" s="1"/>
  <c r="EW316" i="27"/>
  <c r="JT316" i="27" s="1"/>
  <c r="FK316" i="27"/>
  <c r="KH316" i="27" s="1"/>
  <c r="EV316" i="27"/>
  <c r="JS316" i="27" s="1"/>
  <c r="GA316" i="27"/>
  <c r="KX316" i="27" s="1"/>
  <c r="FQ316" i="27"/>
  <c r="KN316" i="27" s="1"/>
  <c r="FV316" i="27"/>
  <c r="KS316" i="27" s="1"/>
  <c r="GL316" i="27"/>
  <c r="LI316" i="27" s="1"/>
  <c r="FU316" i="27"/>
  <c r="KR316" i="27" s="1"/>
  <c r="GU316" i="27"/>
  <c r="LR316" i="27" s="1"/>
  <c r="GH316" i="27"/>
  <c r="LE316" i="27" s="1"/>
  <c r="GV316" i="27"/>
  <c r="LS316" i="27" s="1"/>
  <c r="GP316" i="27"/>
  <c r="LM316" i="27" s="1"/>
  <c r="EQ316" i="27"/>
  <c r="JN316" i="27" s="1"/>
  <c r="BT317" i="27"/>
  <c r="EZ316" i="27"/>
  <c r="JW316" i="27" s="1"/>
  <c r="FA316" i="27"/>
  <c r="JX316" i="27" s="1"/>
  <c r="FF316" i="27"/>
  <c r="KC316" i="27" s="1"/>
  <c r="FT316" i="27"/>
  <c r="KQ316" i="27" s="1"/>
  <c r="FE316" i="27"/>
  <c r="KB316" i="27" s="1"/>
  <c r="GQ316" i="27"/>
  <c r="LN316" i="27" s="1"/>
  <c r="FJ316" i="27"/>
  <c r="KG316" i="27" s="1"/>
  <c r="FX316" i="27"/>
  <c r="KU316" i="27" s="1"/>
  <c r="FY316" i="27"/>
  <c r="KV316" i="27" s="1"/>
  <c r="GD316" i="27"/>
  <c r="LA316" i="27" s="1"/>
  <c r="FC316" i="27"/>
  <c r="JZ316" i="27" s="1"/>
  <c r="GB316" i="27"/>
  <c r="KY316" i="27" s="1"/>
  <c r="GI316" i="27"/>
  <c r="LF316" i="27" s="1"/>
  <c r="GJ316" i="27"/>
  <c r="LG316" i="27" s="1"/>
  <c r="FG316" i="27"/>
  <c r="KD316" i="27" s="1"/>
  <c r="GX316" i="27"/>
  <c r="LU316" i="27" s="1"/>
  <c r="FW316" i="27"/>
  <c r="KT316" i="27" s="1"/>
  <c r="ET316" i="27"/>
  <c r="JQ316" i="27" s="1"/>
  <c r="FH316" i="27"/>
  <c r="KE316" i="27" s="1"/>
  <c r="FI316" i="27"/>
  <c r="KF316" i="27" s="1"/>
  <c r="FN316" i="27"/>
  <c r="KK316" i="27" s="1"/>
  <c r="FZ316" i="27"/>
  <c r="KW316" i="27" s="1"/>
  <c r="FD316" i="27"/>
  <c r="KA316" i="27" s="1"/>
  <c r="EY316" i="27"/>
  <c r="JV316" i="27" s="1"/>
  <c r="FR316" i="27"/>
  <c r="KO316" i="27" s="1"/>
  <c r="GF316" i="27"/>
  <c r="LC316" i="27" s="1"/>
  <c r="BX317" i="27"/>
  <c r="BW317" i="27" s="1"/>
  <c r="BP317" i="27" s="1"/>
  <c r="GK316" i="27"/>
  <c r="LH316" i="27" s="1"/>
  <c r="GC316" i="27"/>
  <c r="KZ316" i="27" s="1"/>
  <c r="GS316" i="27"/>
  <c r="LP316" i="27" s="1"/>
  <c r="GG316" i="27"/>
  <c r="LD316" i="27" s="1"/>
  <c r="GR316" i="27"/>
  <c r="LO316" i="27" s="1"/>
  <c r="GM316" i="27"/>
  <c r="LJ316" i="27" s="1"/>
  <c r="BR318" i="27"/>
  <c r="EU316" i="27"/>
  <c r="JR316" i="27" s="1"/>
  <c r="FB316" i="27"/>
  <c r="JY316" i="27" s="1"/>
  <c r="FP316" i="27"/>
  <c r="KM316" i="27" s="1"/>
  <c r="FS316" i="27"/>
  <c r="KP316" i="27" s="1"/>
  <c r="FM316" i="27"/>
  <c r="KJ316" i="27" s="1"/>
  <c r="FO316" i="27"/>
  <c r="KL316" i="27" s="1"/>
  <c r="FL316" i="27"/>
  <c r="KI316" i="27" s="1"/>
  <c r="GE316" i="27"/>
  <c r="LB316" i="27" s="1"/>
  <c r="HG316" i="27"/>
  <c r="JH316" i="27"/>
  <c r="HM316" i="27"/>
  <c r="HH316" i="27"/>
  <c r="JI316" i="27"/>
  <c r="HY316" i="27"/>
  <c r="IP316" i="27"/>
  <c r="JG316" i="27"/>
  <c r="IJ316" i="27"/>
  <c r="HO316" i="27"/>
  <c r="HP316" i="27"/>
  <c r="IU316" i="27"/>
  <c r="IF316" i="27"/>
  <c r="HS316" i="27"/>
  <c r="IX316" i="27"/>
  <c r="HW316" i="27"/>
  <c r="HJ316" i="27"/>
  <c r="IM316" i="27"/>
  <c r="IH316" i="27"/>
  <c r="HU316" i="27"/>
  <c r="HF316" i="27"/>
  <c r="IT316" i="27"/>
  <c r="IG316" i="27"/>
  <c r="IN316" i="27"/>
  <c r="IE316" i="27"/>
  <c r="JJ316" i="27"/>
  <c r="HC316" i="27"/>
  <c r="HZ316" i="27"/>
  <c r="II316" i="27"/>
  <c r="ID316" i="27"/>
  <c r="BD80" i="27"/>
  <c r="IO316" i="27"/>
  <c r="IL316" i="27"/>
  <c r="JC316" i="27"/>
  <c r="HN316" i="27"/>
  <c r="HK316" i="27"/>
  <c r="HL316" i="27"/>
  <c r="IC316" i="27"/>
  <c r="HX316" i="27"/>
  <c r="HT316" i="27"/>
  <c r="HI316" i="27"/>
  <c r="HR316" i="27"/>
  <c r="HD316" i="27"/>
  <c r="IV316" i="27"/>
  <c r="HQ316" i="27"/>
  <c r="JE316" i="27"/>
  <c r="HE316" i="27"/>
  <c r="IB316" i="27"/>
  <c r="IY316" i="27"/>
  <c r="IW316" i="27"/>
  <c r="IZ316" i="27"/>
  <c r="IA316" i="27"/>
  <c r="JD316" i="27"/>
  <c r="IQ316" i="27"/>
  <c r="JF316" i="27"/>
  <c r="IK316" i="27"/>
  <c r="HV316" i="27"/>
  <c r="IS316" i="27"/>
  <c r="IR316" i="27"/>
  <c r="JA316" i="27"/>
  <c r="JB316" i="27"/>
  <c r="BY416" i="27"/>
  <c r="BW417" i="27"/>
  <c r="CC416" i="27"/>
  <c r="BC79" i="27"/>
  <c r="BB79" i="27" s="1"/>
  <c r="BE79" i="27"/>
  <c r="HO385" i="27"/>
  <c r="JL385" i="27"/>
  <c r="HQ385" i="27"/>
  <c r="JC385" i="27"/>
  <c r="IV385" i="27"/>
  <c r="IM385" i="27"/>
  <c r="IT385" i="27"/>
  <c r="IK385" i="27"/>
  <c r="HV285" i="27"/>
  <c r="HL285" i="27"/>
  <c r="IG385" i="27"/>
  <c r="IN385" i="27"/>
  <c r="JJ385" i="27"/>
  <c r="HH385" i="27"/>
  <c r="IU385" i="27"/>
  <c r="JF385" i="27"/>
  <c r="IH385" i="27"/>
  <c r="ID385" i="27"/>
  <c r="HU385" i="27"/>
  <c r="HI385" i="27"/>
  <c r="JM385" i="27"/>
  <c r="HY385" i="27"/>
  <c r="IP385" i="27"/>
  <c r="JE385" i="27"/>
  <c r="IW385" i="27"/>
  <c r="JN385" i="27"/>
  <c r="HX385" i="27"/>
  <c r="IO385" i="27"/>
  <c r="HR385" i="27"/>
  <c r="HN385" i="27"/>
  <c r="IZ385" i="27"/>
  <c r="IY385" i="27"/>
  <c r="HK385" i="27"/>
  <c r="IF385" i="27"/>
  <c r="IX385" i="27"/>
  <c r="HW385" i="27"/>
  <c r="JD385" i="27"/>
  <c r="HJ385" i="27"/>
  <c r="IB385" i="27"/>
  <c r="JJ285" i="27"/>
  <c r="JH385" i="27"/>
  <c r="JG385" i="27"/>
  <c r="JI385" i="27"/>
  <c r="JT82" i="27"/>
  <c r="JN82" i="27"/>
  <c r="JU82" i="27"/>
  <c r="P72" i="15"/>
  <c r="Q179" i="27"/>
  <c r="JP82" i="27"/>
  <c r="JB385" i="27"/>
  <c r="IS385" i="27"/>
  <c r="IJ385" i="27"/>
  <c r="II385" i="27"/>
  <c r="IJ285" i="27"/>
  <c r="IS285" i="27"/>
  <c r="II285" i="27"/>
  <c r="IP285" i="27"/>
  <c r="IM285" i="27"/>
  <c r="JG285" i="27"/>
  <c r="HP285" i="27"/>
  <c r="JI285" i="27"/>
  <c r="IR285" i="27"/>
  <c r="IH285" i="27"/>
  <c r="JE285" i="27"/>
  <c r="IW285" i="27"/>
  <c r="HN285" i="27"/>
  <c r="IL285" i="27"/>
  <c r="HK285" i="27"/>
  <c r="HZ385" i="27"/>
  <c r="HV385" i="27"/>
  <c r="HM385" i="27"/>
  <c r="JO385" i="27"/>
  <c r="JA385" i="27"/>
  <c r="IR385" i="27"/>
  <c r="HT385" i="27"/>
  <c r="JD285" i="27"/>
  <c r="IG285" i="27"/>
  <c r="IU285" i="27"/>
  <c r="JH285" i="27"/>
  <c r="HI285" i="27"/>
  <c r="HY285" i="27"/>
  <c r="IK285" i="27"/>
  <c r="BX286" i="27"/>
  <c r="BW286" i="27" s="1"/>
  <c r="BP286" i="27" s="1"/>
  <c r="BT286" i="27"/>
  <c r="BQ286" i="27"/>
  <c r="IZ285" i="27"/>
  <c r="IO285" i="27"/>
  <c r="HX285" i="27"/>
  <c r="IN285" i="27"/>
  <c r="IV285" i="27"/>
  <c r="IE285" i="27"/>
  <c r="HE285" i="27"/>
  <c r="HW285" i="27"/>
  <c r="BV287" i="27"/>
  <c r="BG288" i="27"/>
  <c r="BR287" i="27"/>
  <c r="JA285" i="27"/>
  <c r="HM285" i="27"/>
  <c r="HZ285" i="27"/>
  <c r="IT285" i="27"/>
  <c r="HR285" i="27"/>
  <c r="IY285" i="27"/>
  <c r="CF285" i="27"/>
  <c r="CG285" i="27"/>
  <c r="MA286" i="27"/>
  <c r="ER285" i="27" s="1"/>
  <c r="JO285" i="27" s="1"/>
  <c r="CH285" i="27"/>
  <c r="CI285" i="27"/>
  <c r="CR285" i="27"/>
  <c r="DA285" i="27"/>
  <c r="MP286" i="27"/>
  <c r="FG285" i="27" s="1"/>
  <c r="KD285" i="27" s="1"/>
  <c r="NA286" i="27"/>
  <c r="FR285" i="27" s="1"/>
  <c r="KO285" i="27" s="1"/>
  <c r="NB286" i="27"/>
  <c r="FS285" i="27" s="1"/>
  <c r="KP285" i="27" s="1"/>
  <c r="MT286" i="27"/>
  <c r="FK285" i="27" s="1"/>
  <c r="KH285" i="27" s="1"/>
  <c r="ML286" i="27"/>
  <c r="FC285" i="27" s="1"/>
  <c r="JZ285" i="27" s="1"/>
  <c r="CT285" i="27"/>
  <c r="OG286" i="27"/>
  <c r="GX285" i="27" s="1"/>
  <c r="LU285" i="27" s="1"/>
  <c r="MX286" i="27"/>
  <c r="FO285" i="27" s="1"/>
  <c r="KL285" i="27" s="1"/>
  <c r="NH286" i="27"/>
  <c r="FY285" i="27" s="1"/>
  <c r="KV285" i="27" s="1"/>
  <c r="MK286" i="27"/>
  <c r="FB285" i="27" s="1"/>
  <c r="JY285" i="27" s="1"/>
  <c r="CN285" i="27"/>
  <c r="HL286" i="27" s="1"/>
  <c r="CO285" i="27"/>
  <c r="HM286" i="27" s="1"/>
  <c r="MI286" i="27"/>
  <c r="EZ285" i="27" s="1"/>
  <c r="JW285" i="27" s="1"/>
  <c r="CP285" i="27"/>
  <c r="CQ285" i="27"/>
  <c r="CZ285" i="27"/>
  <c r="DI285" i="27"/>
  <c r="MZ286" i="27"/>
  <c r="FQ285" i="27" s="1"/>
  <c r="KN285" i="27" s="1"/>
  <c r="NJ286" i="27"/>
  <c r="GA285" i="27" s="1"/>
  <c r="KX285" i="27" s="1"/>
  <c r="NK286" i="27"/>
  <c r="GB285" i="27" s="1"/>
  <c r="KY285" i="27" s="1"/>
  <c r="NC286" i="27"/>
  <c r="FT285" i="27" s="1"/>
  <c r="KQ285" i="27" s="1"/>
  <c r="MU286" i="27"/>
  <c r="FL285" i="27" s="1"/>
  <c r="KI285" i="27" s="1"/>
  <c r="DZ285" i="27"/>
  <c r="EA285" i="27"/>
  <c r="NX286" i="27"/>
  <c r="GO285" i="27" s="1"/>
  <c r="LL285" i="27" s="1"/>
  <c r="CJ285" i="27"/>
  <c r="MD286" i="27"/>
  <c r="EU285" i="27" s="1"/>
  <c r="JR285" i="27" s="1"/>
  <c r="CV285" i="27"/>
  <c r="HT286" i="27" s="1"/>
  <c r="CW285" i="27"/>
  <c r="MQ286" i="27"/>
  <c r="FH285" i="27" s="1"/>
  <c r="KE285" i="27" s="1"/>
  <c r="CX285" i="27"/>
  <c r="CY285" i="27"/>
  <c r="DH285" i="27"/>
  <c r="DQ285" i="27"/>
  <c r="NI286" i="27"/>
  <c r="FZ285" i="27" s="1"/>
  <c r="KW285" i="27" s="1"/>
  <c r="NS286" i="27"/>
  <c r="GJ285" i="27" s="1"/>
  <c r="LG285" i="27" s="1"/>
  <c r="NT286" i="27"/>
  <c r="GK285" i="27" s="1"/>
  <c r="LH285" i="27" s="1"/>
  <c r="NL286" i="27"/>
  <c r="GC285" i="27" s="1"/>
  <c r="KZ285" i="27" s="1"/>
  <c r="ND286" i="27"/>
  <c r="FU285" i="27" s="1"/>
  <c r="KR285" i="27" s="1"/>
  <c r="ME286" i="27"/>
  <c r="EV285" i="27" s="1"/>
  <c r="JS285" i="27" s="1"/>
  <c r="MM286" i="27"/>
  <c r="FD285" i="27" s="1"/>
  <c r="KA285" i="27" s="1"/>
  <c r="NE286" i="27"/>
  <c r="FV285" i="27" s="1"/>
  <c r="KS285" i="27" s="1"/>
  <c r="EJ285" i="27"/>
  <c r="JH286" i="27" s="1"/>
  <c r="MS286" i="27"/>
  <c r="FJ285" i="27" s="1"/>
  <c r="KG285" i="27" s="1"/>
  <c r="DD285" i="27"/>
  <c r="DE285" i="27"/>
  <c r="MY286" i="27"/>
  <c r="FP285" i="27" s="1"/>
  <c r="KM285" i="27" s="1"/>
  <c r="DF285" i="27"/>
  <c r="DG285" i="27"/>
  <c r="DP285" i="27"/>
  <c r="DY285" i="27"/>
  <c r="IW286" i="27" s="1"/>
  <c r="DC285" i="27"/>
  <c r="IA286" i="27" s="1"/>
  <c r="OB286" i="27"/>
  <c r="GS285" i="27" s="1"/>
  <c r="LP285" i="27" s="1"/>
  <c r="OC286" i="27"/>
  <c r="GT285" i="27" s="1"/>
  <c r="LQ285" i="27" s="1"/>
  <c r="NU286" i="27"/>
  <c r="GL285" i="27" s="1"/>
  <c r="LI285" i="27" s="1"/>
  <c r="NM286" i="27"/>
  <c r="GD285" i="27" s="1"/>
  <c r="LA285" i="27" s="1"/>
  <c r="MN286" i="27"/>
  <c r="FE285" i="27" s="1"/>
  <c r="KB285" i="27" s="1"/>
  <c r="NP286" i="27"/>
  <c r="GG285" i="27" s="1"/>
  <c r="LD285" i="27" s="1"/>
  <c r="NY286" i="27"/>
  <c r="GP285" i="27" s="1"/>
  <c r="LM285" i="27" s="1"/>
  <c r="EK285" i="27"/>
  <c r="JI286" i="27" s="1"/>
  <c r="CS285" i="27"/>
  <c r="DS285" i="27"/>
  <c r="NN286" i="27"/>
  <c r="GE285" i="27" s="1"/>
  <c r="LB285" i="27" s="1"/>
  <c r="DL285" i="27"/>
  <c r="DM285" i="27"/>
  <c r="NG286" i="27"/>
  <c r="FX285" i="27" s="1"/>
  <c r="KU285" i="27" s="1"/>
  <c r="DN285" i="27"/>
  <c r="IL286" i="27" s="1"/>
  <c r="DO285" i="27"/>
  <c r="IM286" i="27" s="1"/>
  <c r="DX285" i="27"/>
  <c r="EG285" i="27"/>
  <c r="EI285" i="27"/>
  <c r="DJ285" i="27"/>
  <c r="CE285" i="27"/>
  <c r="OD286" i="27"/>
  <c r="GU285" i="27" s="1"/>
  <c r="LR285" i="27" s="1"/>
  <c r="NV286" i="27"/>
  <c r="GM285" i="27" s="1"/>
  <c r="LJ285" i="27" s="1"/>
  <c r="MW286" i="27"/>
  <c r="FN285" i="27" s="1"/>
  <c r="KK285" i="27" s="1"/>
  <c r="MO286" i="27"/>
  <c r="FF285" i="27" s="1"/>
  <c r="KC285" i="27" s="1"/>
  <c r="NF286" i="27"/>
  <c r="FW285" i="27" s="1"/>
  <c r="KT285" i="27" s="1"/>
  <c r="EL285" i="27"/>
  <c r="MC286" i="27"/>
  <c r="ET285" i="27" s="1"/>
  <c r="JQ285" i="27" s="1"/>
  <c r="DT285" i="27"/>
  <c r="DU285" i="27"/>
  <c r="NO286" i="27"/>
  <c r="GF285" i="27" s="1"/>
  <c r="LC285" i="27" s="1"/>
  <c r="DV285" i="27"/>
  <c r="IT286" i="27" s="1"/>
  <c r="DW285" i="27"/>
  <c r="EF285" i="27"/>
  <c r="DB285" i="27"/>
  <c r="BO286" i="27"/>
  <c r="LZ286" i="27"/>
  <c r="EQ285" i="27" s="1"/>
  <c r="JN285" i="27" s="1"/>
  <c r="DK285" i="27"/>
  <c r="CL285" i="27"/>
  <c r="HJ286" i="27" s="1"/>
  <c r="OF286" i="27"/>
  <c r="GW285" i="27" s="1"/>
  <c r="LT285" i="27" s="1"/>
  <c r="CU285" i="27"/>
  <c r="NQ286" i="27"/>
  <c r="GH285" i="27" s="1"/>
  <c r="LE285" i="27" s="1"/>
  <c r="NZ286" i="27"/>
  <c r="GQ285" i="27" s="1"/>
  <c r="LN285" i="27" s="1"/>
  <c r="OE286" i="27"/>
  <c r="GV285" i="27" s="1"/>
  <c r="LS285" i="27" s="1"/>
  <c r="MG286" i="27"/>
  <c r="EX285" i="27" s="1"/>
  <c r="JU285" i="27" s="1"/>
  <c r="NR286" i="27"/>
  <c r="GI285" i="27" s="1"/>
  <c r="LF285" i="27" s="1"/>
  <c r="EB285" i="27"/>
  <c r="IZ286" i="27" s="1"/>
  <c r="EC285" i="27"/>
  <c r="JA286" i="27" s="1"/>
  <c r="NW286" i="27"/>
  <c r="GN285" i="27" s="1"/>
  <c r="LK285" i="27" s="1"/>
  <c r="ED285" i="27"/>
  <c r="EE285" i="27"/>
  <c r="CK285" i="27"/>
  <c r="EH285" i="27"/>
  <c r="MH286" i="27"/>
  <c r="EY285" i="27" s="1"/>
  <c r="JV285" i="27" s="1"/>
  <c r="MJ286" i="27"/>
  <c r="FA285" i="27" s="1"/>
  <c r="JX285" i="27" s="1"/>
  <c r="MB286" i="27"/>
  <c r="ES285" i="27" s="1"/>
  <c r="JP285" i="27" s="1"/>
  <c r="DR285" i="27"/>
  <c r="CM285" i="27"/>
  <c r="MF286" i="27"/>
  <c r="EW285" i="27" s="1"/>
  <c r="JT285" i="27" s="1"/>
  <c r="MV286" i="27"/>
  <c r="FM285" i="27" s="1"/>
  <c r="KJ285" i="27" s="1"/>
  <c r="OA286" i="27"/>
  <c r="GR285" i="27" s="1"/>
  <c r="LO285" i="27" s="1"/>
  <c r="MR286" i="27"/>
  <c r="FI285" i="27" s="1"/>
  <c r="KF285" i="27" s="1"/>
  <c r="IC285" i="27"/>
  <c r="HS285" i="27"/>
  <c r="ID285" i="27"/>
  <c r="IQ285" i="27"/>
  <c r="HG285" i="27"/>
  <c r="HQ285" i="27"/>
  <c r="IB285" i="27"/>
  <c r="JV82" i="27"/>
  <c r="HF285" i="27"/>
  <c r="JC285" i="27"/>
  <c r="HT285" i="27"/>
  <c r="HC285" i="27"/>
  <c r="JB285" i="27"/>
  <c r="HO285" i="27"/>
  <c r="JF285" i="27"/>
  <c r="IX285" i="27"/>
  <c r="HH285" i="27"/>
  <c r="IF285" i="27"/>
  <c r="IA285" i="27"/>
  <c r="HU285" i="27"/>
  <c r="HD285" i="27"/>
  <c r="HJ285" i="27"/>
  <c r="BA48" i="27"/>
  <c r="JQ82" i="27"/>
  <c r="CC386" i="27"/>
  <c r="CB386" i="27" s="1"/>
  <c r="BV386" i="27"/>
  <c r="BY386" i="27"/>
  <c r="BL388" i="27"/>
  <c r="BW387" i="27"/>
  <c r="CA387" i="27"/>
  <c r="CP385" i="27"/>
  <c r="CX385" i="27"/>
  <c r="DF385" i="27"/>
  <c r="DN385" i="27"/>
  <c r="DV385" i="27"/>
  <c r="IT386" i="27" s="1"/>
  <c r="ED385" i="27"/>
  <c r="EL385" i="27"/>
  <c r="ME386" i="27"/>
  <c r="EV385" i="27" s="1"/>
  <c r="JS385" i="27" s="1"/>
  <c r="MM386" i="27"/>
  <c r="FD385" i="27" s="1"/>
  <c r="KA385" i="27" s="1"/>
  <c r="MU386" i="27"/>
  <c r="FL385" i="27" s="1"/>
  <c r="KI385" i="27" s="1"/>
  <c r="NC386" i="27"/>
  <c r="FT385" i="27" s="1"/>
  <c r="KQ385" i="27" s="1"/>
  <c r="NK386" i="27"/>
  <c r="GB385" i="27" s="1"/>
  <c r="KY385" i="27" s="1"/>
  <c r="NS386" i="27"/>
  <c r="GJ385" i="27" s="1"/>
  <c r="LG385" i="27" s="1"/>
  <c r="OA386" i="27"/>
  <c r="GR385" i="27" s="1"/>
  <c r="LO385" i="27" s="1"/>
  <c r="OI386" i="27"/>
  <c r="GZ385" i="27" s="1"/>
  <c r="LW385" i="27" s="1"/>
  <c r="CJ385" i="27"/>
  <c r="CR385" i="27"/>
  <c r="CZ385" i="27"/>
  <c r="DH385" i="27"/>
  <c r="DP385" i="27"/>
  <c r="DX385" i="27"/>
  <c r="IV386" i="27" s="1"/>
  <c r="EF385" i="27"/>
  <c r="EN385" i="27"/>
  <c r="CS385" i="27"/>
  <c r="DC385" i="27"/>
  <c r="DM385" i="27"/>
  <c r="DY385" i="27"/>
  <c r="EI385" i="27"/>
  <c r="MI386" i="27"/>
  <c r="EZ385" i="27" s="1"/>
  <c r="JW385" i="27" s="1"/>
  <c r="MR386" i="27"/>
  <c r="FI385" i="27" s="1"/>
  <c r="KF385" i="27" s="1"/>
  <c r="NA386" i="27"/>
  <c r="FR385" i="27" s="1"/>
  <c r="KO385" i="27" s="1"/>
  <c r="NJ386" i="27"/>
  <c r="GA385" i="27" s="1"/>
  <c r="KX385" i="27" s="1"/>
  <c r="NT386" i="27"/>
  <c r="GK385" i="27" s="1"/>
  <c r="LH385" i="27" s="1"/>
  <c r="OC386" i="27"/>
  <c r="GT385" i="27" s="1"/>
  <c r="LQ385" i="27" s="1"/>
  <c r="OL386" i="27"/>
  <c r="HC385" i="27" s="1"/>
  <c r="LZ385" i="27" s="1"/>
  <c r="CT385" i="27"/>
  <c r="DD385" i="27"/>
  <c r="IB386" i="27" s="1"/>
  <c r="DO385" i="27"/>
  <c r="DZ385" i="27"/>
  <c r="EJ385" i="27"/>
  <c r="MJ386" i="27"/>
  <c r="FA385" i="27" s="1"/>
  <c r="JX385" i="27" s="1"/>
  <c r="MS386" i="27"/>
  <c r="FJ385" i="27" s="1"/>
  <c r="KG385" i="27" s="1"/>
  <c r="NB386" i="27"/>
  <c r="FS385" i="27" s="1"/>
  <c r="KP385" i="27" s="1"/>
  <c r="NL386" i="27"/>
  <c r="GC385" i="27" s="1"/>
  <c r="KZ385" i="27" s="1"/>
  <c r="NU386" i="27"/>
  <c r="GL385" i="27" s="1"/>
  <c r="LI385" i="27" s="1"/>
  <c r="OD386" i="27"/>
  <c r="GU385" i="27" s="1"/>
  <c r="LR385" i="27" s="1"/>
  <c r="CK385" i="27"/>
  <c r="CU385" i="27"/>
  <c r="DE385" i="27"/>
  <c r="DQ385" i="27"/>
  <c r="EA385" i="27"/>
  <c r="EK385" i="27"/>
  <c r="MK386" i="27"/>
  <c r="FB385" i="27" s="1"/>
  <c r="JY385" i="27" s="1"/>
  <c r="MT386" i="27"/>
  <c r="FK385" i="27" s="1"/>
  <c r="KH385" i="27" s="1"/>
  <c r="ND386" i="27"/>
  <c r="FU385" i="27" s="1"/>
  <c r="KR385" i="27" s="1"/>
  <c r="NM386" i="27"/>
  <c r="GD385" i="27" s="1"/>
  <c r="LA385" i="27" s="1"/>
  <c r="NV386" i="27"/>
  <c r="GM385" i="27" s="1"/>
  <c r="LJ385" i="27" s="1"/>
  <c r="OE386" i="27"/>
  <c r="GV385" i="27" s="1"/>
  <c r="LS385" i="27" s="1"/>
  <c r="CL385" i="27"/>
  <c r="CV385" i="27"/>
  <c r="DG385" i="27"/>
  <c r="IE386" i="27" s="1"/>
  <c r="DR385" i="27"/>
  <c r="EB385" i="27"/>
  <c r="EM385" i="27"/>
  <c r="ML386" i="27"/>
  <c r="FC385" i="27" s="1"/>
  <c r="JZ385" i="27" s="1"/>
  <c r="MV386" i="27"/>
  <c r="FM385" i="27" s="1"/>
  <c r="KJ385" i="27" s="1"/>
  <c r="NE386" i="27"/>
  <c r="FV385" i="27" s="1"/>
  <c r="KS385" i="27" s="1"/>
  <c r="NN386" i="27"/>
  <c r="GE385" i="27" s="1"/>
  <c r="LB385" i="27" s="1"/>
  <c r="NW386" i="27"/>
  <c r="GN385" i="27" s="1"/>
  <c r="LK385" i="27" s="1"/>
  <c r="OF386" i="27"/>
  <c r="GW385" i="27" s="1"/>
  <c r="LT385" i="27" s="1"/>
  <c r="CM385" i="27"/>
  <c r="CW385" i="27"/>
  <c r="DI385" i="27"/>
  <c r="DS385" i="27"/>
  <c r="EC385" i="27"/>
  <c r="EO385" i="27"/>
  <c r="MN386" i="27"/>
  <c r="FE385" i="27" s="1"/>
  <c r="KB385" i="27" s="1"/>
  <c r="MW386" i="27"/>
  <c r="FN385" i="27" s="1"/>
  <c r="KK385" i="27" s="1"/>
  <c r="NF386" i="27"/>
  <c r="FW385" i="27" s="1"/>
  <c r="KT385" i="27" s="1"/>
  <c r="NO386" i="27"/>
  <c r="GF385" i="27" s="1"/>
  <c r="LC385" i="27" s="1"/>
  <c r="NX386" i="27"/>
  <c r="GO385" i="27" s="1"/>
  <c r="LL385" i="27" s="1"/>
  <c r="OG386" i="27"/>
  <c r="GX385" i="27" s="1"/>
  <c r="LU385" i="27" s="1"/>
  <c r="CN385" i="27"/>
  <c r="CY385" i="27"/>
  <c r="DJ385" i="27"/>
  <c r="IH386" i="27" s="1"/>
  <c r="DT385" i="27"/>
  <c r="IR386" i="27" s="1"/>
  <c r="EE385" i="27"/>
  <c r="EP385" i="27"/>
  <c r="MF386" i="27"/>
  <c r="EW385" i="27" s="1"/>
  <c r="JT385" i="27" s="1"/>
  <c r="MO386" i="27"/>
  <c r="FF385" i="27" s="1"/>
  <c r="KC385" i="27" s="1"/>
  <c r="MX386" i="27"/>
  <c r="FO385" i="27" s="1"/>
  <c r="KL385" i="27" s="1"/>
  <c r="NG386" i="27"/>
  <c r="FX385" i="27" s="1"/>
  <c r="KU385" i="27" s="1"/>
  <c r="NP386" i="27"/>
  <c r="GG385" i="27" s="1"/>
  <c r="LD385" i="27" s="1"/>
  <c r="NY386" i="27"/>
  <c r="GP385" i="27" s="1"/>
  <c r="LM385" i="27" s="1"/>
  <c r="OH386" i="27"/>
  <c r="GY385" i="27" s="1"/>
  <c r="LV385" i="27" s="1"/>
  <c r="CQ385" i="27"/>
  <c r="DB385" i="27"/>
  <c r="DL385" i="27"/>
  <c r="DW385" i="27"/>
  <c r="EH385" i="27"/>
  <c r="MH386" i="27"/>
  <c r="EY385" i="27" s="1"/>
  <c r="JV385" i="27" s="1"/>
  <c r="MQ386" i="27"/>
  <c r="FH385" i="27" s="1"/>
  <c r="KE385" i="27" s="1"/>
  <c r="MZ386" i="27"/>
  <c r="FQ385" i="27" s="1"/>
  <c r="KN385" i="27" s="1"/>
  <c r="NI386" i="27"/>
  <c r="FZ385" i="27" s="1"/>
  <c r="KW385" i="27" s="1"/>
  <c r="NR386" i="27"/>
  <c r="GI385" i="27" s="1"/>
  <c r="LF385" i="27" s="1"/>
  <c r="OB386" i="27"/>
  <c r="GS385" i="27" s="1"/>
  <c r="LP385" i="27" s="1"/>
  <c r="OK386" i="27"/>
  <c r="HB385" i="27" s="1"/>
  <c r="LY385" i="27" s="1"/>
  <c r="NH386" i="27"/>
  <c r="FY385" i="27" s="1"/>
  <c r="KV385" i="27" s="1"/>
  <c r="CO385" i="27"/>
  <c r="HM386" i="27" s="1"/>
  <c r="NQ386" i="27"/>
  <c r="GH385" i="27" s="1"/>
  <c r="LE385" i="27" s="1"/>
  <c r="DA385" i="27"/>
  <c r="NZ386" i="27"/>
  <c r="GQ385" i="27" s="1"/>
  <c r="LN385" i="27" s="1"/>
  <c r="DK385" i="27"/>
  <c r="OJ386" i="27"/>
  <c r="HA385" i="27" s="1"/>
  <c r="LX385" i="27" s="1"/>
  <c r="DU385" i="27"/>
  <c r="EG385" i="27"/>
  <c r="MG386" i="27"/>
  <c r="EX385" i="27" s="1"/>
  <c r="JU385" i="27" s="1"/>
  <c r="MY386" i="27"/>
  <c r="FP385" i="27" s="1"/>
  <c r="KM385" i="27" s="1"/>
  <c r="EQ385" i="27"/>
  <c r="MP386" i="27"/>
  <c r="FG385" i="27" s="1"/>
  <c r="KD385" i="27" s="1"/>
  <c r="IQ385" i="27"/>
  <c r="IA385" i="27"/>
  <c r="HS385" i="27"/>
  <c r="IB83" i="27"/>
  <c r="JV83" i="27" s="1"/>
  <c r="JB83" i="27"/>
  <c r="HX83" i="27"/>
  <c r="JR83" i="27" s="1"/>
  <c r="HV83" i="27"/>
  <c r="JC83" i="27"/>
  <c r="BC49" i="27"/>
  <c r="BB49" i="27" s="1"/>
  <c r="BG49" i="27" s="1"/>
  <c r="BE49" i="27"/>
  <c r="BD50" i="27"/>
  <c r="HT47" i="27"/>
  <c r="JN47" i="27" s="1"/>
  <c r="HU83" i="27"/>
  <c r="IC47" i="27"/>
  <c r="JW47" i="27" s="1"/>
  <c r="HW83" i="27"/>
  <c r="JQ83" i="27" s="1"/>
  <c r="IC83" i="27"/>
  <c r="JW83" i="27" s="1"/>
  <c r="HU47" i="27"/>
  <c r="JO47" i="27" s="1"/>
  <c r="HV47" i="27"/>
  <c r="JP47" i="27" s="1"/>
  <c r="HX84" i="27"/>
  <c r="IC84" i="27"/>
  <c r="HY83" i="27"/>
  <c r="JS83" i="27" s="1"/>
  <c r="HW47" i="27"/>
  <c r="JQ47" i="27" s="1"/>
  <c r="HZ83" i="27"/>
  <c r="JT83" i="27" s="1"/>
  <c r="HW48" i="27"/>
  <c r="HT48" i="27"/>
  <c r="HX48" i="27"/>
  <c r="HZ48" i="27"/>
  <c r="HY47" i="27"/>
  <c r="JS47" i="27" s="1"/>
  <c r="HX47" i="27"/>
  <c r="JR47" i="27" s="1"/>
  <c r="IA83" i="27"/>
  <c r="JU83" i="27" s="1"/>
  <c r="IA47" i="27"/>
  <c r="JU47" i="27" s="1"/>
  <c r="HZ47" i="27"/>
  <c r="JT47" i="27" s="1"/>
  <c r="HT83" i="27"/>
  <c r="JN83" i="27" s="1"/>
  <c r="IB47" i="27"/>
  <c r="JV47" i="27" s="1"/>
  <c r="BW418" i="27" l="1"/>
  <c r="BY417" i="27"/>
  <c r="CC417" i="27"/>
  <c r="BC80" i="27"/>
  <c r="BB80" i="27" s="1"/>
  <c r="BE80" i="27"/>
  <c r="ID317" i="27"/>
  <c r="IC317" i="27"/>
  <c r="HY317" i="27"/>
  <c r="JA317" i="27"/>
  <c r="HV317" i="27"/>
  <c r="HE317" i="27"/>
  <c r="II317" i="27"/>
  <c r="IE317" i="27"/>
  <c r="JG317" i="27"/>
  <c r="IM317" i="27"/>
  <c r="IP317" i="27"/>
  <c r="JI317" i="27"/>
  <c r="HO317" i="27"/>
  <c r="HU317" i="27"/>
  <c r="IS317" i="27"/>
  <c r="IU317" i="27"/>
  <c r="IN317" i="27"/>
  <c r="IL317" i="27"/>
  <c r="JC317" i="27"/>
  <c r="IT317" i="27"/>
  <c r="HS317" i="27"/>
  <c r="JB317" i="27"/>
  <c r="HG317" i="27"/>
  <c r="IX317" i="27"/>
  <c r="IR317" i="27"/>
  <c r="IB317" i="27"/>
  <c r="IZ317" i="27"/>
  <c r="JF317" i="27"/>
  <c r="HL317" i="27"/>
  <c r="IV317" i="27"/>
  <c r="BD81" i="27"/>
  <c r="IK317" i="27"/>
  <c r="HJ317" i="27"/>
  <c r="JH317" i="27"/>
  <c r="HW317" i="27"/>
  <c r="HK317" i="27"/>
  <c r="HP317" i="27"/>
  <c r="IJ317" i="27"/>
  <c r="HH317" i="27"/>
  <c r="JJ317" i="27"/>
  <c r="HT317" i="27"/>
  <c r="HF317" i="27"/>
  <c r="JE317" i="27"/>
  <c r="JD317" i="27"/>
  <c r="HC317" i="27"/>
  <c r="HZ317" i="27"/>
  <c r="IO317" i="27"/>
  <c r="HR317" i="27"/>
  <c r="IY317" i="27"/>
  <c r="HX317" i="27"/>
  <c r="HM317" i="27"/>
  <c r="IF317" i="27"/>
  <c r="IA317" i="27"/>
  <c r="IH317" i="27"/>
  <c r="IW317" i="27"/>
  <c r="IQ317" i="27"/>
  <c r="HI317" i="27"/>
  <c r="IG317" i="27"/>
  <c r="HN317" i="27"/>
  <c r="HD317" i="27"/>
  <c r="HQ317" i="27"/>
  <c r="BG79" i="27"/>
  <c r="BA79" i="27"/>
  <c r="FT317" i="27"/>
  <c r="KQ317" i="27" s="1"/>
  <c r="GO317" i="27"/>
  <c r="LL317" i="27" s="1"/>
  <c r="GH317" i="27"/>
  <c r="LE317" i="27" s="1"/>
  <c r="GI317" i="27"/>
  <c r="LF317" i="27" s="1"/>
  <c r="GN317" i="27"/>
  <c r="LK317" i="27" s="1"/>
  <c r="FA317" i="27"/>
  <c r="JX317" i="27" s="1"/>
  <c r="GV317" i="27"/>
  <c r="LS317" i="27" s="1"/>
  <c r="FQ317" i="27"/>
  <c r="KN317" i="27" s="1"/>
  <c r="FK317" i="27"/>
  <c r="KH317" i="27" s="1"/>
  <c r="FF317" i="27"/>
  <c r="KC317" i="27" s="1"/>
  <c r="GM317" i="27"/>
  <c r="LJ317" i="27" s="1"/>
  <c r="EV317" i="27"/>
  <c r="JS317" i="27" s="1"/>
  <c r="GK317" i="27"/>
  <c r="LH317" i="27" s="1"/>
  <c r="FJ317" i="27"/>
  <c r="KG317" i="27" s="1"/>
  <c r="BT318" i="27"/>
  <c r="BX318" i="27"/>
  <c r="BW318" i="27" s="1"/>
  <c r="BP318" i="27" s="1"/>
  <c r="GL317" i="27"/>
  <c r="LI317" i="27" s="1"/>
  <c r="GA317" i="27"/>
  <c r="KX317" i="27" s="1"/>
  <c r="GB317" i="27"/>
  <c r="KY317" i="27" s="1"/>
  <c r="EQ317" i="27"/>
  <c r="JN317" i="27" s="1"/>
  <c r="GP317" i="27"/>
  <c r="LM317" i="27" s="1"/>
  <c r="GW317" i="27"/>
  <c r="LT317" i="27" s="1"/>
  <c r="GX317" i="27"/>
  <c r="LU317" i="27" s="1"/>
  <c r="FE317" i="27"/>
  <c r="KB317" i="27" s="1"/>
  <c r="ER317" i="27"/>
  <c r="JO317" i="27" s="1"/>
  <c r="GC317" i="27"/>
  <c r="KZ317" i="27" s="1"/>
  <c r="GD317" i="27"/>
  <c r="LA317" i="27" s="1"/>
  <c r="FN317" i="27"/>
  <c r="KK317" i="27" s="1"/>
  <c r="FY317" i="27"/>
  <c r="KV317" i="27" s="1"/>
  <c r="FD317" i="27"/>
  <c r="KA317" i="27" s="1"/>
  <c r="ES317" i="27"/>
  <c r="JP317" i="27" s="1"/>
  <c r="FX317" i="27"/>
  <c r="KU317" i="27" s="1"/>
  <c r="GE317" i="27"/>
  <c r="LB317" i="27" s="1"/>
  <c r="FL317" i="27"/>
  <c r="KI317" i="27" s="1"/>
  <c r="GT317" i="27"/>
  <c r="LQ317" i="27" s="1"/>
  <c r="GQ317" i="27"/>
  <c r="LN317" i="27" s="1"/>
  <c r="GJ317" i="27"/>
  <c r="LG317" i="27" s="1"/>
  <c r="FG317" i="27"/>
  <c r="KD317" i="27" s="1"/>
  <c r="EX317" i="27"/>
  <c r="JU317" i="27" s="1"/>
  <c r="FW317" i="27"/>
  <c r="KT317" i="27" s="1"/>
  <c r="ET317" i="27"/>
  <c r="JQ317" i="27" s="1"/>
  <c r="GG317" i="27"/>
  <c r="LD317" i="27" s="1"/>
  <c r="EZ317" i="27"/>
  <c r="JW317" i="27" s="1"/>
  <c r="GR317" i="27"/>
  <c r="LO317" i="27" s="1"/>
  <c r="FI317" i="27"/>
  <c r="KF317" i="27" s="1"/>
  <c r="FV317" i="27"/>
  <c r="KS317" i="27" s="1"/>
  <c r="EU317" i="27"/>
  <c r="JR317" i="27" s="1"/>
  <c r="FZ317" i="27"/>
  <c r="KW317" i="27" s="1"/>
  <c r="FS317" i="27"/>
  <c r="KP317" i="27" s="1"/>
  <c r="GF317" i="27"/>
  <c r="LC317" i="27" s="1"/>
  <c r="GS317" i="27"/>
  <c r="LP317" i="27" s="1"/>
  <c r="FP317" i="27"/>
  <c r="KM317" i="27" s="1"/>
  <c r="EW317" i="27"/>
  <c r="JT317" i="27" s="1"/>
  <c r="FR317" i="27"/>
  <c r="KO317" i="27" s="1"/>
  <c r="FM317" i="27"/>
  <c r="KJ317" i="27" s="1"/>
  <c r="FO317" i="27"/>
  <c r="KL317" i="27" s="1"/>
  <c r="BR319" i="27"/>
  <c r="FU317" i="27"/>
  <c r="KR317" i="27" s="1"/>
  <c r="FB317" i="27"/>
  <c r="JY317" i="27" s="1"/>
  <c r="GU317" i="27"/>
  <c r="LR317" i="27" s="1"/>
  <c r="FH317" i="27"/>
  <c r="KE317" i="27" s="1"/>
  <c r="EY317" i="27"/>
  <c r="JV317" i="27" s="1"/>
  <c r="FC317" i="27"/>
  <c r="JZ317" i="27" s="1"/>
  <c r="JE386" i="27"/>
  <c r="JF386" i="27"/>
  <c r="HW386" i="27"/>
  <c r="JM386" i="27"/>
  <c r="HT386" i="27"/>
  <c r="JI386" i="27"/>
  <c r="II286" i="27"/>
  <c r="IS286" i="27"/>
  <c r="IN286" i="27"/>
  <c r="IO286" i="27"/>
  <c r="HH286" i="27"/>
  <c r="HD286" i="27"/>
  <c r="IS386" i="27"/>
  <c r="IU386" i="27"/>
  <c r="HL386" i="27"/>
  <c r="JA386" i="27"/>
  <c r="HJ386" i="27"/>
  <c r="JF286" i="27"/>
  <c r="IR286" i="27"/>
  <c r="HC286" i="27"/>
  <c r="IK286" i="27"/>
  <c r="IE286" i="27"/>
  <c r="IF286" i="27"/>
  <c r="IG286" i="27"/>
  <c r="IJ386" i="27"/>
  <c r="IQ386" i="27"/>
  <c r="IO386" i="27"/>
  <c r="HI286" i="27"/>
  <c r="IH286" i="27"/>
  <c r="IJ286" i="27"/>
  <c r="ID286" i="27"/>
  <c r="HW286" i="27"/>
  <c r="IY286" i="27"/>
  <c r="HX286" i="27"/>
  <c r="II386" i="27"/>
  <c r="HZ386" i="27"/>
  <c r="JC286" i="27"/>
  <c r="HZ286" i="27"/>
  <c r="JJ286" i="27"/>
  <c r="JG286" i="27"/>
  <c r="HV286" i="27"/>
  <c r="IX286" i="27"/>
  <c r="HO286" i="27"/>
  <c r="HO386" i="27"/>
  <c r="JN386" i="27"/>
  <c r="HK286" i="27"/>
  <c r="JB286" i="27"/>
  <c r="JD286" i="27"/>
  <c r="JE286" i="27"/>
  <c r="IQ286" i="27"/>
  <c r="IC286" i="27"/>
  <c r="HN286" i="27"/>
  <c r="HR286" i="27"/>
  <c r="HG286" i="27"/>
  <c r="JO386" i="27"/>
  <c r="HY386" i="27"/>
  <c r="JC386" i="27"/>
  <c r="IX386" i="27"/>
  <c r="IP286" i="27"/>
  <c r="HS286" i="27"/>
  <c r="IU286" i="27"/>
  <c r="IV286" i="27"/>
  <c r="HQ286" i="27"/>
  <c r="IB286" i="27"/>
  <c r="HU286" i="27"/>
  <c r="HF286" i="27"/>
  <c r="IP386" i="27"/>
  <c r="IM386" i="27"/>
  <c r="HR386" i="27"/>
  <c r="JG386" i="27"/>
  <c r="IN386" i="27"/>
  <c r="IL386" i="27"/>
  <c r="IY386" i="27"/>
  <c r="IW386" i="27"/>
  <c r="IF386" i="27"/>
  <c r="ID386" i="27"/>
  <c r="IK386" i="27"/>
  <c r="HX386" i="27"/>
  <c r="HV386" i="27"/>
  <c r="IG386" i="27"/>
  <c r="IC386" i="27"/>
  <c r="P73" i="15"/>
  <c r="Q180" i="27"/>
  <c r="HV48" i="27"/>
  <c r="IC48" i="27"/>
  <c r="HP286" i="27"/>
  <c r="HW84" i="27"/>
  <c r="HE286" i="27"/>
  <c r="HY286" i="27"/>
  <c r="IA48" i="27"/>
  <c r="HY84" i="27"/>
  <c r="HU386" i="27"/>
  <c r="JK386" i="27"/>
  <c r="HS386" i="27"/>
  <c r="IA386" i="27"/>
  <c r="HP386" i="27"/>
  <c r="HN386" i="27"/>
  <c r="HK386" i="27"/>
  <c r="IZ386" i="27"/>
  <c r="HI386" i="27"/>
  <c r="JH386" i="27"/>
  <c r="HQ386" i="27"/>
  <c r="HH386" i="27"/>
  <c r="JL386" i="27"/>
  <c r="JD386" i="27"/>
  <c r="JB386" i="27"/>
  <c r="BR288" i="27"/>
  <c r="BG289" i="27"/>
  <c r="BV288" i="27"/>
  <c r="HY48" i="27"/>
  <c r="JO83" i="27"/>
  <c r="DT286" i="27"/>
  <c r="NF287" i="27"/>
  <c r="FW286" i="27" s="1"/>
  <c r="KT286" i="27" s="1"/>
  <c r="DP286" i="27"/>
  <c r="DZ286" i="27"/>
  <c r="OF287" i="27"/>
  <c r="GW286" i="27" s="1"/>
  <c r="LT286" i="27" s="1"/>
  <c r="CI286" i="27"/>
  <c r="CS286" i="27"/>
  <c r="DM286" i="27"/>
  <c r="EF286" i="27"/>
  <c r="EG286" i="27"/>
  <c r="MR287" i="27"/>
  <c r="FI286" i="27" s="1"/>
  <c r="KF286" i="27" s="1"/>
  <c r="NY287" i="27"/>
  <c r="GP286" i="27" s="1"/>
  <c r="LM286" i="27" s="1"/>
  <c r="MA287" i="27"/>
  <c r="ER286" i="27" s="1"/>
  <c r="JO286" i="27" s="1"/>
  <c r="MM287" i="27"/>
  <c r="FD286" i="27" s="1"/>
  <c r="KA286" i="27" s="1"/>
  <c r="MY287" i="27"/>
  <c r="FP286" i="27" s="1"/>
  <c r="KM286" i="27" s="1"/>
  <c r="EB286" i="27"/>
  <c r="NN287" i="27"/>
  <c r="DY286" i="27"/>
  <c r="EI286" i="27"/>
  <c r="CH286" i="27"/>
  <c r="CR286" i="27"/>
  <c r="DB286" i="27"/>
  <c r="DV286" i="27"/>
  <c r="DX286" i="27"/>
  <c r="MF287" i="27"/>
  <c r="EW286" i="27" s="1"/>
  <c r="JT286" i="27" s="1"/>
  <c r="NB287" i="27"/>
  <c r="FS286" i="27" s="1"/>
  <c r="KP286" i="27" s="1"/>
  <c r="CM286" i="27"/>
  <c r="MK287" i="27"/>
  <c r="FB286" i="27" s="1"/>
  <c r="JY286" i="27" s="1"/>
  <c r="MW287" i="27"/>
  <c r="FN286" i="27" s="1"/>
  <c r="KK286" i="27" s="1"/>
  <c r="NS287" i="27"/>
  <c r="GJ286" i="27" s="1"/>
  <c r="LG286" i="27" s="1"/>
  <c r="DG286" i="27"/>
  <c r="DW286" i="27"/>
  <c r="EJ286" i="27"/>
  <c r="NV287" i="27"/>
  <c r="GM286" i="27" s="1"/>
  <c r="LJ286" i="27" s="1"/>
  <c r="EH286" i="27"/>
  <c r="MC287" i="27"/>
  <c r="ET286" i="27" s="1"/>
  <c r="JQ286" i="27" s="1"/>
  <c r="CQ286" i="27"/>
  <c r="DA286" i="27"/>
  <c r="DK286" i="27"/>
  <c r="EE286" i="27"/>
  <c r="ME287" i="27"/>
  <c r="MQ287" i="27"/>
  <c r="FH286" i="27" s="1"/>
  <c r="KE286" i="27" s="1"/>
  <c r="NL287" i="27"/>
  <c r="GC286" i="27" s="1"/>
  <c r="KZ286" i="27" s="1"/>
  <c r="MJ287" i="27"/>
  <c r="FA286" i="27" s="1"/>
  <c r="JX286" i="27" s="1"/>
  <c r="MV287" i="27"/>
  <c r="FM286" i="27" s="1"/>
  <c r="KJ286" i="27" s="1"/>
  <c r="NH287" i="27"/>
  <c r="FY286" i="27" s="1"/>
  <c r="KV286" i="27" s="1"/>
  <c r="OC287" i="27"/>
  <c r="GT286" i="27" s="1"/>
  <c r="LQ286" i="27" s="1"/>
  <c r="MX287" i="27"/>
  <c r="CJ286" i="27"/>
  <c r="NO287" i="27"/>
  <c r="GF286" i="27" s="1"/>
  <c r="LC286" i="27" s="1"/>
  <c r="CF286" i="27"/>
  <c r="BO287" i="27"/>
  <c r="IS17" i="27" s="1"/>
  <c r="OD287" i="27"/>
  <c r="GU286" i="27" s="1"/>
  <c r="LR286" i="27" s="1"/>
  <c r="CG286" i="27"/>
  <c r="ML287" i="27"/>
  <c r="FC286" i="27" s="1"/>
  <c r="JZ286" i="27" s="1"/>
  <c r="CZ286" i="27"/>
  <c r="DJ286" i="27"/>
  <c r="DU286" i="27"/>
  <c r="CL286" i="27"/>
  <c r="MO287" i="27"/>
  <c r="FF286" i="27" s="1"/>
  <c r="KC286" i="27" s="1"/>
  <c r="NA287" i="27"/>
  <c r="FR286" i="27" s="1"/>
  <c r="KO286" i="27" s="1"/>
  <c r="NX287" i="27"/>
  <c r="GO286" i="27" s="1"/>
  <c r="LL286" i="27" s="1"/>
  <c r="MT287" i="27"/>
  <c r="FK286" i="27" s="1"/>
  <c r="KH286" i="27" s="1"/>
  <c r="NG287" i="27"/>
  <c r="NR287" i="27"/>
  <c r="NI287" i="27"/>
  <c r="FZ286" i="27" s="1"/>
  <c r="KW286" i="27" s="1"/>
  <c r="DL286" i="27"/>
  <c r="DQ286" i="27"/>
  <c r="DC286" i="27"/>
  <c r="OE287" i="27"/>
  <c r="GV286" i="27" s="1"/>
  <c r="LS286" i="27" s="1"/>
  <c r="CW286" i="27"/>
  <c r="DO286" i="27"/>
  <c r="CN286" i="27"/>
  <c r="LZ287" i="27"/>
  <c r="EQ286" i="27" s="1"/>
  <c r="JN286" i="27" s="1"/>
  <c r="CE286" i="27"/>
  <c r="CP286" i="27"/>
  <c r="MU287" i="27"/>
  <c r="FL286" i="27" s="1"/>
  <c r="KI286" i="27" s="1"/>
  <c r="DI286" i="27"/>
  <c r="DS286" i="27"/>
  <c r="ED286" i="27"/>
  <c r="CU286" i="27"/>
  <c r="MZ287" i="27"/>
  <c r="FQ286" i="27" s="1"/>
  <c r="KN286" i="27" s="1"/>
  <c r="NK287" i="27"/>
  <c r="GB286" i="27" s="1"/>
  <c r="KY286" i="27" s="1"/>
  <c r="MI287" i="27"/>
  <c r="EZ286" i="27" s="1"/>
  <c r="JW286" i="27" s="1"/>
  <c r="NE287" i="27"/>
  <c r="FV286" i="27" s="1"/>
  <c r="KS286" i="27" s="1"/>
  <c r="NQ287" i="27"/>
  <c r="GH286" i="27" s="1"/>
  <c r="LE286" i="27" s="1"/>
  <c r="OB287" i="27"/>
  <c r="GS286" i="27" s="1"/>
  <c r="LP286" i="27" s="1"/>
  <c r="NW287" i="27"/>
  <c r="GN286" i="27" s="1"/>
  <c r="LK286" i="27" s="1"/>
  <c r="MG287" i="27"/>
  <c r="CV286" i="27"/>
  <c r="MH287" i="27"/>
  <c r="EY286" i="27" s="1"/>
  <c r="JV286" i="27" s="1"/>
  <c r="CO286" i="27"/>
  <c r="CY286" i="27"/>
  <c r="ND287" i="27"/>
  <c r="FU286" i="27" s="1"/>
  <c r="KR286" i="27" s="1"/>
  <c r="DR286" i="27"/>
  <c r="EC286" i="27"/>
  <c r="CK286" i="27"/>
  <c r="DE286" i="27"/>
  <c r="NJ287" i="27"/>
  <c r="GA286" i="27" s="1"/>
  <c r="KX286" i="27" s="1"/>
  <c r="NU287" i="27"/>
  <c r="GL286" i="27" s="1"/>
  <c r="LI286" i="27" s="1"/>
  <c r="MS287" i="27"/>
  <c r="FJ286" i="27" s="1"/>
  <c r="KG286" i="27" s="1"/>
  <c r="NP287" i="27"/>
  <c r="GG286" i="27" s="1"/>
  <c r="LD286" i="27" s="1"/>
  <c r="OA287" i="27"/>
  <c r="GR286" i="27" s="1"/>
  <c r="LO286" i="27" s="1"/>
  <c r="MD287" i="27"/>
  <c r="EU286" i="27" s="1"/>
  <c r="JR286" i="27" s="1"/>
  <c r="EK286" i="27"/>
  <c r="MB287" i="27"/>
  <c r="ES286" i="27" s="1"/>
  <c r="JP286" i="27" s="1"/>
  <c r="DD286" i="27"/>
  <c r="MP287" i="27"/>
  <c r="FG286" i="27" s="1"/>
  <c r="KD286" i="27" s="1"/>
  <c r="CX286" i="27"/>
  <c r="DH286" i="27"/>
  <c r="NM287" i="27"/>
  <c r="GD286" i="27" s="1"/>
  <c r="LA286" i="27" s="1"/>
  <c r="EA286" i="27"/>
  <c r="EL286" i="27"/>
  <c r="CT286" i="27"/>
  <c r="DN286" i="27"/>
  <c r="NT287" i="27"/>
  <c r="GK286" i="27" s="1"/>
  <c r="LH286" i="27" s="1"/>
  <c r="OG287" i="27"/>
  <c r="GX286" i="27" s="1"/>
  <c r="LU286" i="27" s="1"/>
  <c r="NC287" i="27"/>
  <c r="FT286" i="27" s="1"/>
  <c r="KQ286" i="27" s="1"/>
  <c r="NZ287" i="27"/>
  <c r="GQ286" i="27" s="1"/>
  <c r="LN286" i="27" s="1"/>
  <c r="DF286" i="27"/>
  <c r="MN287" i="27"/>
  <c r="FE286" i="27" s="1"/>
  <c r="KB286" i="27" s="1"/>
  <c r="HU48" i="27"/>
  <c r="IA84" i="27"/>
  <c r="EX286" i="27"/>
  <c r="JU286" i="27" s="1"/>
  <c r="GE286" i="27"/>
  <c r="LB286" i="27" s="1"/>
  <c r="EV286" i="27"/>
  <c r="JS286" i="27" s="1"/>
  <c r="FO286" i="27"/>
  <c r="KL286" i="27" s="1"/>
  <c r="BQ287" i="27"/>
  <c r="GI286" i="27"/>
  <c r="LF286" i="27" s="1"/>
  <c r="FX286" i="27"/>
  <c r="KU286" i="27" s="1"/>
  <c r="BT287" i="27"/>
  <c r="BX287" i="27"/>
  <c r="BW287" i="27" s="1"/>
  <c r="BP287" i="27" s="1"/>
  <c r="IB48" i="27"/>
  <c r="HT84" i="27"/>
  <c r="HZ84" i="27"/>
  <c r="HV84" i="27"/>
  <c r="BA49" i="27"/>
  <c r="IB84" i="27"/>
  <c r="BW388" i="27"/>
  <c r="BL389" i="27"/>
  <c r="CA388" i="27"/>
  <c r="CJ386" i="27"/>
  <c r="CR386" i="27"/>
  <c r="CZ386" i="27"/>
  <c r="DH386" i="27"/>
  <c r="DP386" i="27"/>
  <c r="DX386" i="27"/>
  <c r="EF386" i="27"/>
  <c r="EN386" i="27"/>
  <c r="MG387" i="27"/>
  <c r="EX386" i="27" s="1"/>
  <c r="JU386" i="27" s="1"/>
  <c r="MO387" i="27"/>
  <c r="FF386" i="27" s="1"/>
  <c r="KC386" i="27" s="1"/>
  <c r="MW387" i="27"/>
  <c r="FN386" i="27" s="1"/>
  <c r="KK386" i="27" s="1"/>
  <c r="NE387" i="27"/>
  <c r="FV386" i="27" s="1"/>
  <c r="KS386" i="27" s="1"/>
  <c r="NM387" i="27"/>
  <c r="GD386" i="27" s="1"/>
  <c r="LA386" i="27" s="1"/>
  <c r="NU387" i="27"/>
  <c r="GL386" i="27" s="1"/>
  <c r="LI386" i="27" s="1"/>
  <c r="OC387" i="27"/>
  <c r="GT386" i="27" s="1"/>
  <c r="LQ386" i="27" s="1"/>
  <c r="OK387" i="27"/>
  <c r="HB386" i="27" s="1"/>
  <c r="LY386" i="27" s="1"/>
  <c r="CP386" i="27"/>
  <c r="CY386" i="27"/>
  <c r="DI386" i="27"/>
  <c r="DR386" i="27"/>
  <c r="EA386" i="27"/>
  <c r="EJ386" i="27"/>
  <c r="CQ386" i="27"/>
  <c r="DA386" i="27"/>
  <c r="DJ386" i="27"/>
  <c r="DS386" i="27"/>
  <c r="EB386" i="27"/>
  <c r="EK386" i="27"/>
  <c r="MK387" i="27"/>
  <c r="FB386" i="27" s="1"/>
  <c r="JY386" i="27" s="1"/>
  <c r="MT387" i="27"/>
  <c r="FK386" i="27" s="1"/>
  <c r="KH386" i="27" s="1"/>
  <c r="NC387" i="27"/>
  <c r="FT386" i="27" s="1"/>
  <c r="KQ386" i="27" s="1"/>
  <c r="NL387" i="27"/>
  <c r="GC386" i="27" s="1"/>
  <c r="KZ386" i="27" s="1"/>
  <c r="NV387" i="27"/>
  <c r="GM386" i="27" s="1"/>
  <c r="LJ386" i="27" s="1"/>
  <c r="OE387" i="27"/>
  <c r="GV386" i="27" s="1"/>
  <c r="LS386" i="27" s="1"/>
  <c r="CS386" i="27"/>
  <c r="DB386" i="27"/>
  <c r="DK386" i="27"/>
  <c r="DT386" i="27"/>
  <c r="EC386" i="27"/>
  <c r="EL386" i="27"/>
  <c r="ML387" i="27"/>
  <c r="FC386" i="27" s="1"/>
  <c r="JZ386" i="27" s="1"/>
  <c r="MU387" i="27"/>
  <c r="FL386" i="27" s="1"/>
  <c r="KI386" i="27" s="1"/>
  <c r="ND387" i="27"/>
  <c r="FU386" i="27" s="1"/>
  <c r="KR386" i="27" s="1"/>
  <c r="NN387" i="27"/>
  <c r="GE386" i="27" s="1"/>
  <c r="LB386" i="27" s="1"/>
  <c r="NW387" i="27"/>
  <c r="GN386" i="27" s="1"/>
  <c r="LK386" i="27" s="1"/>
  <c r="OF387" i="27"/>
  <c r="GW386" i="27" s="1"/>
  <c r="LT386" i="27" s="1"/>
  <c r="CK386" i="27"/>
  <c r="CT386" i="27"/>
  <c r="DC386" i="27"/>
  <c r="DL386" i="27"/>
  <c r="DU386" i="27"/>
  <c r="ED386" i="27"/>
  <c r="EM386" i="27"/>
  <c r="MM387" i="27"/>
  <c r="FD386" i="27" s="1"/>
  <c r="KA386" i="27" s="1"/>
  <c r="MV387" i="27"/>
  <c r="FM386" i="27" s="1"/>
  <c r="KJ386" i="27" s="1"/>
  <c r="NF387" i="27"/>
  <c r="FW386" i="27" s="1"/>
  <c r="KT386" i="27" s="1"/>
  <c r="NO387" i="27"/>
  <c r="NX387" i="27"/>
  <c r="GO386" i="27" s="1"/>
  <c r="LL386" i="27" s="1"/>
  <c r="OG387" i="27"/>
  <c r="GX386" i="27" s="1"/>
  <c r="LU386" i="27" s="1"/>
  <c r="CL386" i="27"/>
  <c r="CU386" i="27"/>
  <c r="DD386" i="27"/>
  <c r="DM386" i="27"/>
  <c r="DV386" i="27"/>
  <c r="EE386" i="27"/>
  <c r="EO386" i="27"/>
  <c r="CM386" i="27"/>
  <c r="CV386" i="27"/>
  <c r="DE386" i="27"/>
  <c r="DN386" i="27"/>
  <c r="DW386" i="27"/>
  <c r="EG386" i="27"/>
  <c r="EP386" i="27"/>
  <c r="MF387" i="27"/>
  <c r="EW386" i="27" s="1"/>
  <c r="JT386" i="27" s="1"/>
  <c r="MP387" i="27"/>
  <c r="FG386" i="27" s="1"/>
  <c r="KD386" i="27" s="1"/>
  <c r="MY387" i="27"/>
  <c r="FP386" i="27" s="1"/>
  <c r="KM386" i="27" s="1"/>
  <c r="NH387" i="27"/>
  <c r="FY386" i="27" s="1"/>
  <c r="KV386" i="27" s="1"/>
  <c r="NQ387" i="27"/>
  <c r="GH386" i="27" s="1"/>
  <c r="LE386" i="27" s="1"/>
  <c r="NZ387" i="27"/>
  <c r="GQ386" i="27" s="1"/>
  <c r="LN386" i="27" s="1"/>
  <c r="OI387" i="27"/>
  <c r="GZ386" i="27" s="1"/>
  <c r="LW386" i="27" s="1"/>
  <c r="CO386" i="27"/>
  <c r="CX386" i="27"/>
  <c r="DG386" i="27"/>
  <c r="DQ386" i="27"/>
  <c r="DZ386" i="27"/>
  <c r="EI386" i="27"/>
  <c r="MI387" i="27"/>
  <c r="EZ386" i="27" s="1"/>
  <c r="JW386" i="27" s="1"/>
  <c r="MR387" i="27"/>
  <c r="FI386" i="27" s="1"/>
  <c r="KF386" i="27" s="1"/>
  <c r="NA387" i="27"/>
  <c r="FR386" i="27" s="1"/>
  <c r="KO386" i="27" s="1"/>
  <c r="NJ387" i="27"/>
  <c r="GA386" i="27" s="1"/>
  <c r="KX386" i="27" s="1"/>
  <c r="NS387" i="27"/>
  <c r="GJ386" i="27" s="1"/>
  <c r="LG386" i="27" s="1"/>
  <c r="OB387" i="27"/>
  <c r="GS386" i="27" s="1"/>
  <c r="LP386" i="27" s="1"/>
  <c r="OL387" i="27"/>
  <c r="HC386" i="27" s="1"/>
  <c r="LZ386" i="27" s="1"/>
  <c r="EH386" i="27"/>
  <c r="MJ387" i="27"/>
  <c r="FA386" i="27" s="1"/>
  <c r="JX386" i="27" s="1"/>
  <c r="NI387" i="27"/>
  <c r="FZ386" i="27" s="1"/>
  <c r="KW386" i="27" s="1"/>
  <c r="OH387" i="27"/>
  <c r="GY386" i="27" s="1"/>
  <c r="LV386" i="27" s="1"/>
  <c r="EQ386" i="27"/>
  <c r="MN387" i="27"/>
  <c r="FE386" i="27" s="1"/>
  <c r="KB386" i="27" s="1"/>
  <c r="NK387" i="27"/>
  <c r="GB386" i="27" s="1"/>
  <c r="KY386" i="27" s="1"/>
  <c r="OJ387" i="27"/>
  <c r="HA386" i="27" s="1"/>
  <c r="LX386" i="27" s="1"/>
  <c r="MQ387" i="27"/>
  <c r="FH386" i="27" s="1"/>
  <c r="KE386" i="27" s="1"/>
  <c r="NP387" i="27"/>
  <c r="GG386" i="27" s="1"/>
  <c r="LD386" i="27" s="1"/>
  <c r="CN386" i="27"/>
  <c r="MS387" i="27"/>
  <c r="FJ386" i="27" s="1"/>
  <c r="KG386" i="27" s="1"/>
  <c r="NR387" i="27"/>
  <c r="GI386" i="27" s="1"/>
  <c r="LF386" i="27" s="1"/>
  <c r="CW386" i="27"/>
  <c r="MX387" i="27"/>
  <c r="FO386" i="27" s="1"/>
  <c r="KL386" i="27" s="1"/>
  <c r="NT387" i="27"/>
  <c r="GK386" i="27" s="1"/>
  <c r="LH386" i="27" s="1"/>
  <c r="DF386" i="27"/>
  <c r="MZ387" i="27"/>
  <c r="FQ386" i="27" s="1"/>
  <c r="KN386" i="27" s="1"/>
  <c r="NY387" i="27"/>
  <c r="GP386" i="27" s="1"/>
  <c r="LM386" i="27" s="1"/>
  <c r="DY386" i="27"/>
  <c r="MH387" i="27"/>
  <c r="EY386" i="27" s="1"/>
  <c r="JV386" i="27" s="1"/>
  <c r="NG387" i="27"/>
  <c r="FX386" i="27" s="1"/>
  <c r="KU386" i="27" s="1"/>
  <c r="OD387" i="27"/>
  <c r="GU386" i="27" s="1"/>
  <c r="LR386" i="27" s="1"/>
  <c r="DO386" i="27"/>
  <c r="ME387" i="27"/>
  <c r="EV386" i="27" s="1"/>
  <c r="JS386" i="27" s="1"/>
  <c r="NB387" i="27"/>
  <c r="FS386" i="27" s="1"/>
  <c r="KP386" i="27" s="1"/>
  <c r="OA387" i="27"/>
  <c r="GR386" i="27" s="1"/>
  <c r="LO386" i="27" s="1"/>
  <c r="JJ386" i="27"/>
  <c r="GF386" i="27"/>
  <c r="LC386" i="27" s="1"/>
  <c r="BV387" i="27"/>
  <c r="CC387" i="27"/>
  <c r="CB387" i="27" s="1"/>
  <c r="BY387" i="27"/>
  <c r="JP83" i="27"/>
  <c r="JC84" i="27"/>
  <c r="JB84" i="27"/>
  <c r="JI84" i="27"/>
  <c r="JE48" i="27"/>
  <c r="JR48" i="27" s="1"/>
  <c r="JI48" i="27"/>
  <c r="JD84" i="27"/>
  <c r="JJ84" i="27"/>
  <c r="JW84" i="27" s="1"/>
  <c r="JJ48" i="27"/>
  <c r="JE84" i="27"/>
  <c r="JR84" i="27" s="1"/>
  <c r="JG48" i="27"/>
  <c r="JT48" i="27" s="1"/>
  <c r="JF84" i="27"/>
  <c r="JH48" i="27"/>
  <c r="JC49" i="27"/>
  <c r="JB49" i="27"/>
  <c r="BD51" i="27"/>
  <c r="JG84" i="27"/>
  <c r="BE50" i="27"/>
  <c r="BC50" i="27"/>
  <c r="BB50" i="27" s="1"/>
  <c r="BG50" i="27" s="1"/>
  <c r="JC48" i="27"/>
  <c r="JP48" i="27" s="1"/>
  <c r="JH84" i="27"/>
  <c r="JA48" i="27"/>
  <c r="JN48" i="27" s="1"/>
  <c r="JD48" i="27"/>
  <c r="JQ48" i="27" s="1"/>
  <c r="HU84" i="27"/>
  <c r="JA84" i="27"/>
  <c r="JI85" i="27"/>
  <c r="JB48" i="27"/>
  <c r="JO48" i="27" s="1"/>
  <c r="JF48" i="27"/>
  <c r="BE81" i="27" l="1"/>
  <c r="BC81" i="27"/>
  <c r="BB81" i="27" s="1"/>
  <c r="BG80" i="27"/>
  <c r="BA80" i="27"/>
  <c r="IY318" i="27"/>
  <c r="HZ318" i="27"/>
  <c r="IK318" i="27"/>
  <c r="IJ318" i="27"/>
  <c r="HW318" i="27"/>
  <c r="IH318" i="27"/>
  <c r="HG318" i="27"/>
  <c r="HL318" i="27"/>
  <c r="IG318" i="27"/>
  <c r="JC318" i="27"/>
  <c r="IX318" i="27"/>
  <c r="IL318" i="27"/>
  <c r="HR318" i="27"/>
  <c r="IM318" i="27"/>
  <c r="JF318" i="27"/>
  <c r="HU318" i="27"/>
  <c r="JA318" i="27"/>
  <c r="HT318" i="27"/>
  <c r="HP318" i="27"/>
  <c r="JH318" i="27"/>
  <c r="IF318" i="27"/>
  <c r="II318" i="27"/>
  <c r="IP318" i="27"/>
  <c r="IA318" i="27"/>
  <c r="HF318" i="27"/>
  <c r="IO318" i="27"/>
  <c r="JB318" i="27"/>
  <c r="HV318" i="27"/>
  <c r="IS318" i="27"/>
  <c r="HM318" i="27"/>
  <c r="BD82" i="27"/>
  <c r="IE318" i="27"/>
  <c r="JJ318" i="27"/>
  <c r="HJ318" i="27"/>
  <c r="IB318" i="27"/>
  <c r="HD318" i="27"/>
  <c r="HC318" i="27"/>
  <c r="JD318" i="27"/>
  <c r="HN318" i="27"/>
  <c r="IV318" i="27"/>
  <c r="HS318" i="27"/>
  <c r="IZ318" i="27"/>
  <c r="HI318" i="27"/>
  <c r="IT318" i="27"/>
  <c r="HE318" i="27"/>
  <c r="IR318" i="27"/>
  <c r="HK318" i="27"/>
  <c r="ID318" i="27"/>
  <c r="IQ318" i="27"/>
  <c r="IC318" i="27"/>
  <c r="JE318" i="27"/>
  <c r="IW318" i="27"/>
  <c r="HO318" i="27"/>
  <c r="HH318" i="27"/>
  <c r="IU318" i="27"/>
  <c r="JI318" i="27"/>
  <c r="HX318" i="27"/>
  <c r="HY318" i="27"/>
  <c r="IN318" i="27"/>
  <c r="JG318" i="27"/>
  <c r="HQ318" i="27"/>
  <c r="FD318" i="27"/>
  <c r="KA318" i="27" s="1"/>
  <c r="ET318" i="27"/>
  <c r="JQ318" i="27" s="1"/>
  <c r="FH318" i="27"/>
  <c r="KE318" i="27" s="1"/>
  <c r="FE318" i="27"/>
  <c r="KB318" i="27" s="1"/>
  <c r="FN318" i="27"/>
  <c r="KK318" i="27" s="1"/>
  <c r="GO318" i="27"/>
  <c r="LL318" i="27" s="1"/>
  <c r="FV318" i="27"/>
  <c r="KS318" i="27" s="1"/>
  <c r="EQ318" i="27"/>
  <c r="JN318" i="27" s="1"/>
  <c r="GV318" i="27"/>
  <c r="LS318" i="27" s="1"/>
  <c r="GJ318" i="27"/>
  <c r="LG318" i="27" s="1"/>
  <c r="GS318" i="27"/>
  <c r="LP318" i="27" s="1"/>
  <c r="GL318" i="27"/>
  <c r="LI318" i="27" s="1"/>
  <c r="FQ318" i="27"/>
  <c r="KN318" i="27" s="1"/>
  <c r="ER318" i="27"/>
  <c r="JO318" i="27" s="1"/>
  <c r="GP318" i="27"/>
  <c r="LM318" i="27" s="1"/>
  <c r="BX319" i="27"/>
  <c r="BW319" i="27" s="1"/>
  <c r="BP319" i="27" s="1"/>
  <c r="FY318" i="27"/>
  <c r="KV318" i="27" s="1"/>
  <c r="EW318" i="27"/>
  <c r="JT318" i="27" s="1"/>
  <c r="FL318" i="27"/>
  <c r="KI318" i="27" s="1"/>
  <c r="FG318" i="27"/>
  <c r="KD318" i="27" s="1"/>
  <c r="FP318" i="27"/>
  <c r="KM318" i="27" s="1"/>
  <c r="FR318" i="27"/>
  <c r="KO318" i="27" s="1"/>
  <c r="FX318" i="27"/>
  <c r="KU318" i="27" s="1"/>
  <c r="GE318" i="27"/>
  <c r="LB318" i="27" s="1"/>
  <c r="GH318" i="27"/>
  <c r="LE318" i="27" s="1"/>
  <c r="FM318" i="27"/>
  <c r="KJ318" i="27" s="1"/>
  <c r="GW318" i="27"/>
  <c r="LT318" i="27" s="1"/>
  <c r="GN318" i="27"/>
  <c r="LK318" i="27" s="1"/>
  <c r="FI318" i="27"/>
  <c r="KF318" i="27" s="1"/>
  <c r="EV318" i="27"/>
  <c r="JS318" i="27" s="1"/>
  <c r="GU318" i="27"/>
  <c r="LR318" i="27" s="1"/>
  <c r="EX318" i="27"/>
  <c r="JU318" i="27" s="1"/>
  <c r="FO318" i="27"/>
  <c r="KL318" i="27" s="1"/>
  <c r="GC318" i="27"/>
  <c r="KZ318" i="27" s="1"/>
  <c r="GK318" i="27"/>
  <c r="LH318" i="27" s="1"/>
  <c r="FJ318" i="27"/>
  <c r="KG318" i="27" s="1"/>
  <c r="FT318" i="27"/>
  <c r="KQ318" i="27" s="1"/>
  <c r="FS318" i="27"/>
  <c r="KP318" i="27" s="1"/>
  <c r="GB318" i="27"/>
  <c r="KY318" i="27" s="1"/>
  <c r="GG318" i="27"/>
  <c r="LD318" i="27" s="1"/>
  <c r="GD318" i="27"/>
  <c r="LA318" i="27" s="1"/>
  <c r="FC318" i="27"/>
  <c r="JZ318" i="27" s="1"/>
  <c r="GT318" i="27"/>
  <c r="LQ318" i="27" s="1"/>
  <c r="GR318" i="27"/>
  <c r="LO318" i="27" s="1"/>
  <c r="BT319" i="27"/>
  <c r="FK318" i="27"/>
  <c r="KH318" i="27" s="1"/>
  <c r="FU318" i="27"/>
  <c r="KR318" i="27" s="1"/>
  <c r="EZ318" i="27"/>
  <c r="JW318" i="27" s="1"/>
  <c r="ES318" i="27"/>
  <c r="JP318" i="27" s="1"/>
  <c r="FF318" i="27"/>
  <c r="KC318" i="27" s="1"/>
  <c r="GA318" i="27"/>
  <c r="KX318" i="27" s="1"/>
  <c r="EY318" i="27"/>
  <c r="JV318" i="27" s="1"/>
  <c r="GX318" i="27"/>
  <c r="LU318" i="27" s="1"/>
  <c r="FW318" i="27"/>
  <c r="KT318" i="27" s="1"/>
  <c r="FA318" i="27"/>
  <c r="JX318" i="27" s="1"/>
  <c r="GI318" i="27"/>
  <c r="LF318" i="27" s="1"/>
  <c r="GF318" i="27"/>
  <c r="LC318" i="27" s="1"/>
  <c r="GQ318" i="27"/>
  <c r="LN318" i="27" s="1"/>
  <c r="EU318" i="27"/>
  <c r="JR318" i="27" s="1"/>
  <c r="FZ318" i="27"/>
  <c r="KW318" i="27" s="1"/>
  <c r="BR320" i="27"/>
  <c r="FB318" i="27"/>
  <c r="JY318" i="27" s="1"/>
  <c r="GM318" i="27"/>
  <c r="LJ318" i="27" s="1"/>
  <c r="CC418" i="27"/>
  <c r="BW419" i="27"/>
  <c r="BY418" i="27"/>
  <c r="JU84" i="27"/>
  <c r="JQ84" i="27"/>
  <c r="JW48" i="27"/>
  <c r="JV84" i="27"/>
  <c r="JS48" i="27"/>
  <c r="P74" i="15"/>
  <c r="Q181" i="27"/>
  <c r="JS84" i="27"/>
  <c r="JO84" i="27"/>
  <c r="JU48" i="27"/>
  <c r="ID287" i="27"/>
  <c r="IY287" i="27"/>
  <c r="JA287" i="27"/>
  <c r="IP287" i="27"/>
  <c r="IQ287" i="27"/>
  <c r="HU287" i="27"/>
  <c r="IF287" i="27"/>
  <c r="IG287" i="27"/>
  <c r="HE287" i="27"/>
  <c r="HY287" i="27"/>
  <c r="HZ287" i="27"/>
  <c r="HG287" i="27"/>
  <c r="JP84" i="27"/>
  <c r="HV287" i="27"/>
  <c r="HW287" i="27"/>
  <c r="HM287" i="27"/>
  <c r="HN287" i="27"/>
  <c r="HR287" i="27"/>
  <c r="IC287" i="27"/>
  <c r="HT287" i="27"/>
  <c r="JT84" i="27"/>
  <c r="II287" i="27"/>
  <c r="IE287" i="27"/>
  <c r="IT287" i="27"/>
  <c r="HQ287" i="27"/>
  <c r="IA287" i="27"/>
  <c r="HO287" i="27"/>
  <c r="HP287" i="27"/>
  <c r="IO287" i="27"/>
  <c r="HF287" i="27"/>
  <c r="IX287" i="27"/>
  <c r="IL287" i="27"/>
  <c r="IB287" i="27"/>
  <c r="HC287" i="27"/>
  <c r="IJ287" i="27"/>
  <c r="HJ287" i="27"/>
  <c r="HD287" i="27"/>
  <c r="JF287" i="27"/>
  <c r="HK287" i="27"/>
  <c r="JG287" i="27"/>
  <c r="IN287" i="27"/>
  <c r="IS287" i="27"/>
  <c r="IW287" i="27"/>
  <c r="JE287" i="27"/>
  <c r="EA287" i="27"/>
  <c r="MD288" i="27"/>
  <c r="EU287" i="27" s="1"/>
  <c r="JR287" i="27" s="1"/>
  <c r="CV287" i="27"/>
  <c r="DO287" i="27"/>
  <c r="MI288" i="27"/>
  <c r="DR287" i="27"/>
  <c r="OD288" i="27"/>
  <c r="ND288" i="27"/>
  <c r="FU287" i="27" s="1"/>
  <c r="KR287" i="27" s="1"/>
  <c r="EK287" i="27"/>
  <c r="CG287" i="27"/>
  <c r="NF288" i="27"/>
  <c r="FW287" i="27" s="1"/>
  <c r="KT287" i="27" s="1"/>
  <c r="MF288" i="27"/>
  <c r="EW287" i="27" s="1"/>
  <c r="JT287" i="27" s="1"/>
  <c r="DM287" i="27"/>
  <c r="CZ287" i="27"/>
  <c r="OB288" i="27"/>
  <c r="CP287" i="27"/>
  <c r="CI287" i="27"/>
  <c r="EI287" i="27"/>
  <c r="ML288" i="27"/>
  <c r="FC287" i="27" s="1"/>
  <c r="JZ287" i="27" s="1"/>
  <c r="DE287" i="27"/>
  <c r="DX287" i="27"/>
  <c r="MR288" i="27"/>
  <c r="EH287" i="27"/>
  <c r="CQ287" i="27"/>
  <c r="NM288" i="27"/>
  <c r="GD287" i="27" s="1"/>
  <c r="LA287" i="27" s="1"/>
  <c r="MC288" i="27"/>
  <c r="ET287" i="27" s="1"/>
  <c r="JQ287" i="27" s="1"/>
  <c r="CT287" i="27"/>
  <c r="NO288" i="27"/>
  <c r="GF287" i="27" s="1"/>
  <c r="LC287" i="27" s="1"/>
  <c r="MO288" i="27"/>
  <c r="EB287" i="27"/>
  <c r="DP287" i="27"/>
  <c r="CK287" i="27"/>
  <c r="NZ288" i="27"/>
  <c r="GQ287" i="27" s="1"/>
  <c r="LN287" i="27" s="1"/>
  <c r="NL288" i="27"/>
  <c r="GC287" i="27" s="1"/>
  <c r="KZ287" i="27" s="1"/>
  <c r="NW288" i="27"/>
  <c r="GN287" i="27" s="1"/>
  <c r="LK287" i="27" s="1"/>
  <c r="DJ287" i="27"/>
  <c r="BO288" i="27"/>
  <c r="CE287" i="27"/>
  <c r="CJ287" i="27"/>
  <c r="MT288" i="27"/>
  <c r="FK287" i="27" s="1"/>
  <c r="KH287" i="27" s="1"/>
  <c r="DN287" i="27"/>
  <c r="EG287" i="27"/>
  <c r="NA288" i="27"/>
  <c r="FR287" i="27" s="1"/>
  <c r="KO287" i="27" s="1"/>
  <c r="MA288" i="27"/>
  <c r="ER287" i="27" s="1"/>
  <c r="JO287" i="27" s="1"/>
  <c r="DG287" i="27"/>
  <c r="NV288" i="27"/>
  <c r="MM288" i="27"/>
  <c r="FD287" i="27" s="1"/>
  <c r="KA287" i="27" s="1"/>
  <c r="DI287" i="27"/>
  <c r="NX288" i="27"/>
  <c r="GO287" i="27" s="1"/>
  <c r="LL287" i="27" s="1"/>
  <c r="MX288" i="27"/>
  <c r="FO287" i="27" s="1"/>
  <c r="KL287" i="27" s="1"/>
  <c r="MG288" i="27"/>
  <c r="EX287" i="27" s="1"/>
  <c r="JU287" i="27" s="1"/>
  <c r="MH288" i="27"/>
  <c r="EY287" i="27" s="1"/>
  <c r="JV287" i="27" s="1"/>
  <c r="NI288" i="27"/>
  <c r="NC288" i="27"/>
  <c r="FT287" i="27" s="1"/>
  <c r="KQ287" i="27" s="1"/>
  <c r="CX287" i="27"/>
  <c r="CW287" i="27"/>
  <c r="CM287" i="27"/>
  <c r="CS287" i="27"/>
  <c r="NB288" i="27"/>
  <c r="FS287" i="27" s="1"/>
  <c r="KP287" i="27" s="1"/>
  <c r="DW287" i="27"/>
  <c r="CO287" i="27"/>
  <c r="NK288" i="27"/>
  <c r="MJ288" i="27"/>
  <c r="DT287" i="27"/>
  <c r="OE288" i="27"/>
  <c r="GV287" i="27" s="1"/>
  <c r="LS287" i="27" s="1"/>
  <c r="MV288" i="27"/>
  <c r="FM287" i="27" s="1"/>
  <c r="KJ287" i="27" s="1"/>
  <c r="DY287" i="27"/>
  <c r="OG288" i="27"/>
  <c r="GX287" i="27" s="1"/>
  <c r="LU287" i="27" s="1"/>
  <c r="NG288" i="27"/>
  <c r="MP288" i="27"/>
  <c r="FG287" i="27" s="1"/>
  <c r="KD287" i="27" s="1"/>
  <c r="EC287" i="27"/>
  <c r="NR288" i="27"/>
  <c r="GI287" i="27" s="1"/>
  <c r="LF287" i="27" s="1"/>
  <c r="OC288" i="27"/>
  <c r="GT287" i="27" s="1"/>
  <c r="LQ287" i="27" s="1"/>
  <c r="NN288" i="27"/>
  <c r="GE287" i="27" s="1"/>
  <c r="LB287" i="27" s="1"/>
  <c r="NH288" i="27"/>
  <c r="FY287" i="27" s="1"/>
  <c r="KV287" i="27" s="1"/>
  <c r="CU287" i="27"/>
  <c r="DB287" i="27"/>
  <c r="NJ288" i="27"/>
  <c r="GA287" i="27" s="1"/>
  <c r="KX287" i="27" s="1"/>
  <c r="EF287" i="27"/>
  <c r="DA287" i="27"/>
  <c r="NT288" i="27"/>
  <c r="GK287" i="27" s="1"/>
  <c r="LH287" i="27" s="1"/>
  <c r="MS288" i="27"/>
  <c r="FJ287" i="27" s="1"/>
  <c r="KG287" i="27" s="1"/>
  <c r="EJ287" i="27"/>
  <c r="CF287" i="27"/>
  <c r="NE288" i="27"/>
  <c r="EL287" i="27"/>
  <c r="CH287" i="27"/>
  <c r="NP288" i="27"/>
  <c r="GG287" i="27" s="1"/>
  <c r="LD287" i="27" s="1"/>
  <c r="MY288" i="27"/>
  <c r="FP287" i="27" s="1"/>
  <c r="KM287" i="27" s="1"/>
  <c r="MQ288" i="27"/>
  <c r="FH287" i="27" s="1"/>
  <c r="KE287" i="27" s="1"/>
  <c r="DC287" i="27"/>
  <c r="DQ287" i="27"/>
  <c r="CR287" i="27"/>
  <c r="NY288" i="27"/>
  <c r="GP287" i="27" s="1"/>
  <c r="LM287" i="27" s="1"/>
  <c r="DU287" i="27"/>
  <c r="DL287" i="27"/>
  <c r="CN287" i="27"/>
  <c r="MB288" i="27"/>
  <c r="ES287" i="27" s="1"/>
  <c r="JP287" i="27" s="1"/>
  <c r="ME288" i="27"/>
  <c r="EV287" i="27" s="1"/>
  <c r="JS287" i="27" s="1"/>
  <c r="MZ288" i="27"/>
  <c r="FQ287" i="27" s="1"/>
  <c r="KN287" i="27" s="1"/>
  <c r="MK288" i="27"/>
  <c r="DS287" i="27"/>
  <c r="ED287" i="27"/>
  <c r="CL287" i="27"/>
  <c r="DF287" i="27"/>
  <c r="LZ288" i="27"/>
  <c r="EQ287" i="27" s="1"/>
  <c r="JN287" i="27" s="1"/>
  <c r="DD287" i="27"/>
  <c r="NU288" i="27"/>
  <c r="GL287" i="27" s="1"/>
  <c r="LI287" i="27" s="1"/>
  <c r="MU288" i="27"/>
  <c r="DV287" i="27"/>
  <c r="OF288" i="27"/>
  <c r="GW287" i="27" s="1"/>
  <c r="LT287" i="27" s="1"/>
  <c r="MW288" i="27"/>
  <c r="FN287" i="27" s="1"/>
  <c r="KK287" i="27" s="1"/>
  <c r="DZ287" i="27"/>
  <c r="CY287" i="27"/>
  <c r="OA288" i="27"/>
  <c r="GR287" i="27" s="1"/>
  <c r="LO287" i="27" s="1"/>
  <c r="NS288" i="27"/>
  <c r="GJ287" i="27" s="1"/>
  <c r="LG287" i="27" s="1"/>
  <c r="DK287" i="27"/>
  <c r="EE287" i="27"/>
  <c r="DH287" i="27"/>
  <c r="MN288" i="27"/>
  <c r="FE287" i="27" s="1"/>
  <c r="KB287" i="27" s="1"/>
  <c r="NQ288" i="27"/>
  <c r="GH287" i="27" s="1"/>
  <c r="LE287" i="27" s="1"/>
  <c r="JJ287" i="27"/>
  <c r="JI287" i="27"/>
  <c r="HI287" i="27"/>
  <c r="HS287" i="27"/>
  <c r="HL287" i="27"/>
  <c r="IH287" i="27"/>
  <c r="HH287" i="27"/>
  <c r="JH287" i="27"/>
  <c r="JD287" i="27"/>
  <c r="IR287" i="27"/>
  <c r="BR289" i="27"/>
  <c r="BV289" i="27"/>
  <c r="BG290" i="27"/>
  <c r="JB287" i="27"/>
  <c r="IM287" i="27"/>
  <c r="HX287" i="27"/>
  <c r="JC287" i="27"/>
  <c r="IU287" i="27"/>
  <c r="IV287" i="27"/>
  <c r="IZ287" i="27"/>
  <c r="IK287" i="27"/>
  <c r="FI287" i="27"/>
  <c r="KF287" i="27" s="1"/>
  <c r="FL287" i="27"/>
  <c r="KI287" i="27" s="1"/>
  <c r="GU287" i="27"/>
  <c r="LR287" i="27" s="1"/>
  <c r="BX288" i="27"/>
  <c r="BW288" i="27" s="1"/>
  <c r="BP288" i="27" s="1"/>
  <c r="FF287" i="27"/>
  <c r="KC287" i="27" s="1"/>
  <c r="GB287" i="27"/>
  <c r="KY287" i="27" s="1"/>
  <c r="BQ288" i="27"/>
  <c r="FX287" i="27"/>
  <c r="KU287" i="27" s="1"/>
  <c r="BT288" i="27"/>
  <c r="GM287" i="27"/>
  <c r="LJ287" i="27" s="1"/>
  <c r="FA287" i="27"/>
  <c r="JX287" i="27" s="1"/>
  <c r="GS287" i="27"/>
  <c r="LP287" i="27" s="1"/>
  <c r="FZ287" i="27"/>
  <c r="KW287" i="27" s="1"/>
  <c r="EZ287" i="27"/>
  <c r="JW287" i="27" s="1"/>
  <c r="FB287" i="27"/>
  <c r="JY287" i="27" s="1"/>
  <c r="FV287" i="27"/>
  <c r="KS287" i="27" s="1"/>
  <c r="JN84" i="27"/>
  <c r="JV48" i="27"/>
  <c r="IO387" i="27"/>
  <c r="HT387" i="27"/>
  <c r="HJ387" i="27"/>
  <c r="JB387" i="27"/>
  <c r="HZ387" i="27"/>
  <c r="JI387" i="27"/>
  <c r="IY387" i="27"/>
  <c r="IN387" i="27"/>
  <c r="HU387" i="27"/>
  <c r="IE387" i="27"/>
  <c r="HK387" i="27"/>
  <c r="IS387" i="27"/>
  <c r="HQ387" i="27"/>
  <c r="IZ387" i="27"/>
  <c r="IP387" i="27"/>
  <c r="IF387" i="27"/>
  <c r="JO387" i="27"/>
  <c r="HV387" i="27"/>
  <c r="JM387" i="27"/>
  <c r="IJ387" i="27"/>
  <c r="IQ387" i="27"/>
  <c r="IG387" i="27"/>
  <c r="HX387" i="27"/>
  <c r="IW387" i="27"/>
  <c r="HM387" i="27"/>
  <c r="JN387" i="27"/>
  <c r="JC387" i="27"/>
  <c r="IA387" i="27"/>
  <c r="IH387" i="27"/>
  <c r="HW387" i="27"/>
  <c r="HP387" i="27"/>
  <c r="HL387" i="27"/>
  <c r="JE387" i="27"/>
  <c r="IT387" i="27"/>
  <c r="HR387" i="27"/>
  <c r="JJ387" i="27"/>
  <c r="HY387" i="27"/>
  <c r="HN387" i="27"/>
  <c r="HH387" i="27"/>
  <c r="IU387" i="27"/>
  <c r="IK387" i="27"/>
  <c r="HI387" i="27"/>
  <c r="JA387" i="27"/>
  <c r="HO387" i="27"/>
  <c r="JL387" i="27"/>
  <c r="CL387" i="27"/>
  <c r="CT387" i="27"/>
  <c r="DB387" i="27"/>
  <c r="DJ387" i="27"/>
  <c r="DR387" i="27"/>
  <c r="DZ387" i="27"/>
  <c r="EH387" i="27"/>
  <c r="EP387" i="27"/>
  <c r="MI388" i="27"/>
  <c r="MQ388" i="27"/>
  <c r="FH387" i="27" s="1"/>
  <c r="KE387" i="27" s="1"/>
  <c r="MY388" i="27"/>
  <c r="FP387" i="27" s="1"/>
  <c r="KM387" i="27" s="1"/>
  <c r="NG388" i="27"/>
  <c r="FX387" i="27" s="1"/>
  <c r="KU387" i="27" s="1"/>
  <c r="NO388" i="27"/>
  <c r="NW388" i="27"/>
  <c r="GN387" i="27" s="1"/>
  <c r="LK387" i="27" s="1"/>
  <c r="OE388" i="27"/>
  <c r="GV387" i="27" s="1"/>
  <c r="LS387" i="27" s="1"/>
  <c r="CQ387" i="27"/>
  <c r="CZ387" i="27"/>
  <c r="DI387" i="27"/>
  <c r="DS387" i="27"/>
  <c r="EB387" i="27"/>
  <c r="EK387" i="27"/>
  <c r="CR387" i="27"/>
  <c r="DA387" i="27"/>
  <c r="DK387" i="27"/>
  <c r="DT387" i="27"/>
  <c r="EC387" i="27"/>
  <c r="EL387" i="27"/>
  <c r="ML388" i="27"/>
  <c r="FC387" i="27" s="1"/>
  <c r="JZ387" i="27" s="1"/>
  <c r="MU388" i="27"/>
  <c r="FL387" i="27" s="1"/>
  <c r="KI387" i="27" s="1"/>
  <c r="ND388" i="27"/>
  <c r="FU387" i="27" s="1"/>
  <c r="KR387" i="27" s="1"/>
  <c r="NM388" i="27"/>
  <c r="GD387" i="27" s="1"/>
  <c r="LA387" i="27" s="1"/>
  <c r="CJ387" i="27"/>
  <c r="CS387" i="27"/>
  <c r="DC387" i="27"/>
  <c r="DL387" i="27"/>
  <c r="DU387" i="27"/>
  <c r="ED387" i="27"/>
  <c r="EM387" i="27"/>
  <c r="MM388" i="27"/>
  <c r="FD387" i="27" s="1"/>
  <c r="KA387" i="27" s="1"/>
  <c r="MV388" i="27"/>
  <c r="FM387" i="27" s="1"/>
  <c r="KJ387" i="27" s="1"/>
  <c r="NE388" i="27"/>
  <c r="FV387" i="27" s="1"/>
  <c r="KS387" i="27" s="1"/>
  <c r="NN388" i="27"/>
  <c r="GE387" i="27" s="1"/>
  <c r="LB387" i="27" s="1"/>
  <c r="NX388" i="27"/>
  <c r="GO387" i="27" s="1"/>
  <c r="LL387" i="27" s="1"/>
  <c r="OG388" i="27"/>
  <c r="GX387" i="27" s="1"/>
  <c r="LU387" i="27" s="1"/>
  <c r="CK387" i="27"/>
  <c r="CU387" i="27"/>
  <c r="DD387" i="27"/>
  <c r="DM387" i="27"/>
  <c r="DV387" i="27"/>
  <c r="EE387" i="27"/>
  <c r="EN387" i="27"/>
  <c r="ME388" i="27"/>
  <c r="EV387" i="27" s="1"/>
  <c r="JS387" i="27" s="1"/>
  <c r="MN388" i="27"/>
  <c r="MW388" i="27"/>
  <c r="FN387" i="27" s="1"/>
  <c r="KK387" i="27" s="1"/>
  <c r="NF388" i="27"/>
  <c r="FW387" i="27" s="1"/>
  <c r="KT387" i="27" s="1"/>
  <c r="NP388" i="27"/>
  <c r="GG387" i="27" s="1"/>
  <c r="LD387" i="27" s="1"/>
  <c r="NY388" i="27"/>
  <c r="GP387" i="27" s="1"/>
  <c r="LM387" i="27" s="1"/>
  <c r="OH388" i="27"/>
  <c r="GY387" i="27" s="1"/>
  <c r="LV387" i="27" s="1"/>
  <c r="CM387" i="27"/>
  <c r="CV387" i="27"/>
  <c r="DE387" i="27"/>
  <c r="DN387" i="27"/>
  <c r="DW387" i="27"/>
  <c r="EF387" i="27"/>
  <c r="EO387" i="27"/>
  <c r="CN387" i="27"/>
  <c r="CW387" i="27"/>
  <c r="DF387" i="27"/>
  <c r="DO387" i="27"/>
  <c r="DX387" i="27"/>
  <c r="EG387" i="27"/>
  <c r="EQ387" i="27"/>
  <c r="MG388" i="27"/>
  <c r="EX387" i="27" s="1"/>
  <c r="JU387" i="27" s="1"/>
  <c r="MP388" i="27"/>
  <c r="FG387" i="27" s="1"/>
  <c r="KD387" i="27" s="1"/>
  <c r="MZ388" i="27"/>
  <c r="FQ387" i="27" s="1"/>
  <c r="KN387" i="27" s="1"/>
  <c r="NI388" i="27"/>
  <c r="FZ387" i="27" s="1"/>
  <c r="KW387" i="27" s="1"/>
  <c r="NR388" i="27"/>
  <c r="GI387" i="27" s="1"/>
  <c r="LF387" i="27" s="1"/>
  <c r="OA388" i="27"/>
  <c r="GR387" i="27" s="1"/>
  <c r="LO387" i="27" s="1"/>
  <c r="CP387" i="27"/>
  <c r="CY387" i="27"/>
  <c r="DH387" i="27"/>
  <c r="DQ387" i="27"/>
  <c r="EA387" i="27"/>
  <c r="EJ387" i="27"/>
  <c r="MJ388" i="27"/>
  <c r="FA387" i="27" s="1"/>
  <c r="JX387" i="27" s="1"/>
  <c r="DG387" i="27"/>
  <c r="MR388" i="27"/>
  <c r="FI387" i="27" s="1"/>
  <c r="KF387" i="27" s="1"/>
  <c r="NJ388" i="27"/>
  <c r="NZ388" i="27"/>
  <c r="GQ387" i="27" s="1"/>
  <c r="LN387" i="27" s="1"/>
  <c r="OL388" i="27"/>
  <c r="HC387" i="27" s="1"/>
  <c r="LZ387" i="27" s="1"/>
  <c r="DP387" i="27"/>
  <c r="MS388" i="27"/>
  <c r="FJ387" i="27" s="1"/>
  <c r="KG387" i="27" s="1"/>
  <c r="NK388" i="27"/>
  <c r="GB387" i="27" s="1"/>
  <c r="KY387" i="27" s="1"/>
  <c r="OB388" i="27"/>
  <c r="GS387" i="27" s="1"/>
  <c r="LP387" i="27" s="1"/>
  <c r="DY387" i="27"/>
  <c r="MT388" i="27"/>
  <c r="FK387" i="27" s="1"/>
  <c r="KH387" i="27" s="1"/>
  <c r="NL388" i="27"/>
  <c r="GC387" i="27" s="1"/>
  <c r="KZ387" i="27" s="1"/>
  <c r="OC388" i="27"/>
  <c r="GT387" i="27" s="1"/>
  <c r="LQ387" i="27" s="1"/>
  <c r="EI387" i="27"/>
  <c r="MX388" i="27"/>
  <c r="FO387" i="27" s="1"/>
  <c r="KL387" i="27" s="1"/>
  <c r="NQ388" i="27"/>
  <c r="GH387" i="27" s="1"/>
  <c r="LE387" i="27" s="1"/>
  <c r="OD388" i="27"/>
  <c r="GU387" i="27" s="1"/>
  <c r="LR387" i="27" s="1"/>
  <c r="MF388" i="27"/>
  <c r="EW387" i="27" s="1"/>
  <c r="JT387" i="27" s="1"/>
  <c r="NA388" i="27"/>
  <c r="FR387" i="27" s="1"/>
  <c r="KO387" i="27" s="1"/>
  <c r="NS388" i="27"/>
  <c r="GJ387" i="27" s="1"/>
  <c r="LG387" i="27" s="1"/>
  <c r="OF388" i="27"/>
  <c r="GW387" i="27" s="1"/>
  <c r="LT387" i="27" s="1"/>
  <c r="MH388" i="27"/>
  <c r="EY387" i="27" s="1"/>
  <c r="JV387" i="27" s="1"/>
  <c r="NB388" i="27"/>
  <c r="FS387" i="27" s="1"/>
  <c r="KP387" i="27" s="1"/>
  <c r="NT388" i="27"/>
  <c r="GK387" i="27" s="1"/>
  <c r="LH387" i="27" s="1"/>
  <c r="OI388" i="27"/>
  <c r="GZ387" i="27" s="1"/>
  <c r="LW387" i="27" s="1"/>
  <c r="CX387" i="27"/>
  <c r="MO388" i="27"/>
  <c r="FF387" i="27" s="1"/>
  <c r="KC387" i="27" s="1"/>
  <c r="NH388" i="27"/>
  <c r="FY387" i="27" s="1"/>
  <c r="KV387" i="27" s="1"/>
  <c r="NV388" i="27"/>
  <c r="GM387" i="27" s="1"/>
  <c r="LJ387" i="27" s="1"/>
  <c r="OK388" i="27"/>
  <c r="HB387" i="27" s="1"/>
  <c r="LY387" i="27" s="1"/>
  <c r="MK388" i="27"/>
  <c r="FB387" i="27" s="1"/>
  <c r="JY387" i="27" s="1"/>
  <c r="NC388" i="27"/>
  <c r="FT387" i="27" s="1"/>
  <c r="KQ387" i="27" s="1"/>
  <c r="NU388" i="27"/>
  <c r="GL387" i="27" s="1"/>
  <c r="LI387" i="27" s="1"/>
  <c r="OJ388" i="27"/>
  <c r="HA387" i="27" s="1"/>
  <c r="LX387" i="27" s="1"/>
  <c r="CO387" i="27"/>
  <c r="ID387" i="27"/>
  <c r="JF387" i="27"/>
  <c r="JG387" i="27"/>
  <c r="IL387" i="27"/>
  <c r="IB387" i="27"/>
  <c r="IR387" i="27"/>
  <c r="JD387" i="27"/>
  <c r="BL390" i="27"/>
  <c r="BW389" i="27"/>
  <c r="CA389" i="27"/>
  <c r="IM387" i="27"/>
  <c r="IX387" i="27"/>
  <c r="IC387" i="27"/>
  <c r="HS387" i="27"/>
  <c r="JK387" i="27"/>
  <c r="II387" i="27"/>
  <c r="JH387" i="27"/>
  <c r="IV387" i="27"/>
  <c r="BY388" i="27"/>
  <c r="GA387" i="27"/>
  <c r="KX387" i="27" s="1"/>
  <c r="EZ387" i="27"/>
  <c r="JW387" i="27" s="1"/>
  <c r="GF387" i="27"/>
  <c r="LC387" i="27" s="1"/>
  <c r="BV388" i="27"/>
  <c r="FE387" i="27"/>
  <c r="KB387" i="27" s="1"/>
  <c r="CC388" i="27"/>
  <c r="CB388" i="27" s="1"/>
  <c r="IA85" i="27"/>
  <c r="JF49" i="27"/>
  <c r="JD49" i="27"/>
  <c r="JE49" i="27"/>
  <c r="JG49" i="27"/>
  <c r="JH49" i="27"/>
  <c r="JA49" i="27"/>
  <c r="HW49" i="27"/>
  <c r="HT49" i="27"/>
  <c r="JJ49" i="27"/>
  <c r="JI49" i="27"/>
  <c r="IU17" i="27"/>
  <c r="JB85" i="27"/>
  <c r="BA50" i="27"/>
  <c r="IA49" i="27"/>
  <c r="IB49" i="27"/>
  <c r="HT85" i="27"/>
  <c r="JJ85" i="27"/>
  <c r="HU49" i="27"/>
  <c r="JO49" i="27" s="1"/>
  <c r="IB85" i="27"/>
  <c r="JV85" i="27" s="1"/>
  <c r="JC85" i="27"/>
  <c r="JH50" i="27"/>
  <c r="JF50" i="27"/>
  <c r="JE50" i="27"/>
  <c r="JD50" i="27"/>
  <c r="JJ50" i="27"/>
  <c r="JB50" i="27"/>
  <c r="JI50" i="27"/>
  <c r="JA50" i="27"/>
  <c r="JG50" i="27"/>
  <c r="JC50" i="27"/>
  <c r="BD52" i="27"/>
  <c r="IC49" i="27"/>
  <c r="HU85" i="27"/>
  <c r="JD85" i="27"/>
  <c r="HV49" i="27"/>
  <c r="JP49" i="27" s="1"/>
  <c r="IC85" i="27"/>
  <c r="JE85" i="27"/>
  <c r="BE51" i="27"/>
  <c r="BC51" i="27"/>
  <c r="BB51" i="27" s="1"/>
  <c r="BG51" i="27" s="1"/>
  <c r="HX49" i="27"/>
  <c r="HV85" i="27"/>
  <c r="JH85" i="27"/>
  <c r="JF85" i="27"/>
  <c r="HY49" i="27"/>
  <c r="HY85" i="27"/>
  <c r="HW85" i="27"/>
  <c r="JA85" i="27"/>
  <c r="JG85" i="27"/>
  <c r="HZ49" i="27"/>
  <c r="HZ85" i="27"/>
  <c r="HX85" i="27"/>
  <c r="BE82" i="27" l="1"/>
  <c r="BC82" i="27"/>
  <c r="BB82" i="27" s="1"/>
  <c r="BY419" i="27"/>
  <c r="BW420" i="27"/>
  <c r="CC419" i="27"/>
  <c r="EW319" i="27"/>
  <c r="JT319" i="27" s="1"/>
  <c r="FY319" i="27"/>
  <c r="KV319" i="27" s="1"/>
  <c r="GV319" i="27"/>
  <c r="LS319" i="27" s="1"/>
  <c r="FW319" i="27"/>
  <c r="KT319" i="27" s="1"/>
  <c r="GL319" i="27"/>
  <c r="LI319" i="27" s="1"/>
  <c r="FB319" i="27"/>
  <c r="JY319" i="27" s="1"/>
  <c r="GR319" i="27"/>
  <c r="LO319" i="27" s="1"/>
  <c r="EZ319" i="27"/>
  <c r="JW319" i="27" s="1"/>
  <c r="GM319" i="27"/>
  <c r="LJ319" i="27" s="1"/>
  <c r="GN319" i="27"/>
  <c r="LK319" i="27" s="1"/>
  <c r="GF319" i="27"/>
  <c r="LC319" i="27" s="1"/>
  <c r="GA319" i="27"/>
  <c r="KX319" i="27" s="1"/>
  <c r="ES319" i="27"/>
  <c r="JP319" i="27" s="1"/>
  <c r="FN319" i="27"/>
  <c r="KK319" i="27" s="1"/>
  <c r="GP319" i="27"/>
  <c r="LM319" i="27" s="1"/>
  <c r="FT319" i="27"/>
  <c r="KQ319" i="27" s="1"/>
  <c r="FS319" i="27"/>
  <c r="KP319" i="27" s="1"/>
  <c r="EY319" i="27"/>
  <c r="JV319" i="27" s="1"/>
  <c r="FH319" i="27"/>
  <c r="KE319" i="27" s="1"/>
  <c r="GI319" i="27"/>
  <c r="LF319" i="27" s="1"/>
  <c r="EU319" i="27"/>
  <c r="JR319" i="27" s="1"/>
  <c r="GG319" i="27"/>
  <c r="LD319" i="27" s="1"/>
  <c r="GT319" i="27"/>
  <c r="LQ319" i="27" s="1"/>
  <c r="FM319" i="27"/>
  <c r="KJ319" i="27" s="1"/>
  <c r="BX320" i="27"/>
  <c r="BW320" i="27" s="1"/>
  <c r="BP320" i="27" s="1"/>
  <c r="FJ319" i="27"/>
  <c r="KG319" i="27" s="1"/>
  <c r="EV319" i="27"/>
  <c r="JS319" i="27" s="1"/>
  <c r="GX319" i="27"/>
  <c r="LU319" i="27" s="1"/>
  <c r="FD319" i="27"/>
  <c r="KA319" i="27" s="1"/>
  <c r="FZ319" i="27"/>
  <c r="KW319" i="27" s="1"/>
  <c r="FA319" i="27"/>
  <c r="JX319" i="27" s="1"/>
  <c r="FV319" i="27"/>
  <c r="KS319" i="27" s="1"/>
  <c r="BR321" i="27"/>
  <c r="GB319" i="27"/>
  <c r="KY319" i="27" s="1"/>
  <c r="GE319" i="27"/>
  <c r="LB319" i="27" s="1"/>
  <c r="FP319" i="27"/>
  <c r="KM319" i="27" s="1"/>
  <c r="FR319" i="27"/>
  <c r="KO319" i="27" s="1"/>
  <c r="GU319" i="27"/>
  <c r="LR319" i="27" s="1"/>
  <c r="FG319" i="27"/>
  <c r="KD319" i="27" s="1"/>
  <c r="GQ319" i="27"/>
  <c r="LN319" i="27" s="1"/>
  <c r="ET319" i="27"/>
  <c r="JQ319" i="27" s="1"/>
  <c r="FX319" i="27"/>
  <c r="KU319" i="27" s="1"/>
  <c r="EX319" i="27"/>
  <c r="JU319" i="27" s="1"/>
  <c r="FU319" i="27"/>
  <c r="KR319" i="27" s="1"/>
  <c r="FC319" i="27"/>
  <c r="JZ319" i="27" s="1"/>
  <c r="GW319" i="27"/>
  <c r="LT319" i="27" s="1"/>
  <c r="FO319" i="27"/>
  <c r="KL319" i="27" s="1"/>
  <c r="GK319" i="27"/>
  <c r="LH319" i="27" s="1"/>
  <c r="FK319" i="27"/>
  <c r="KH319" i="27" s="1"/>
  <c r="GD319" i="27"/>
  <c r="LA319" i="27" s="1"/>
  <c r="ER319" i="27"/>
  <c r="JO319" i="27" s="1"/>
  <c r="GJ319" i="27"/>
  <c r="LG319" i="27" s="1"/>
  <c r="GO319" i="27"/>
  <c r="LL319" i="27" s="1"/>
  <c r="EQ319" i="27"/>
  <c r="JN319" i="27" s="1"/>
  <c r="GC319" i="27"/>
  <c r="KZ319" i="27" s="1"/>
  <c r="BT320" i="27"/>
  <c r="FQ319" i="27"/>
  <c r="KN319" i="27" s="1"/>
  <c r="GH319" i="27"/>
  <c r="LE319" i="27" s="1"/>
  <c r="FE319" i="27"/>
  <c r="KB319" i="27" s="1"/>
  <c r="GS319" i="27"/>
  <c r="LP319" i="27" s="1"/>
  <c r="FL319" i="27"/>
  <c r="KI319" i="27" s="1"/>
  <c r="FI319" i="27"/>
  <c r="KF319" i="27" s="1"/>
  <c r="FF319" i="27"/>
  <c r="KC319" i="27" s="1"/>
  <c r="HC319" i="27"/>
  <c r="HP319" i="27"/>
  <c r="JC319" i="27"/>
  <c r="HT319" i="27"/>
  <c r="IZ319" i="27"/>
  <c r="HM319" i="27"/>
  <c r="IT319" i="27"/>
  <c r="IA319" i="27"/>
  <c r="JE319" i="27"/>
  <c r="HX319" i="27"/>
  <c r="HQ319" i="27"/>
  <c r="IB319" i="27"/>
  <c r="HH319" i="27"/>
  <c r="JF319" i="27"/>
  <c r="HF319" i="27"/>
  <c r="IM319" i="27"/>
  <c r="IY319" i="27"/>
  <c r="JD319" i="27"/>
  <c r="HE319" i="27"/>
  <c r="IR319" i="27"/>
  <c r="IV319" i="27"/>
  <c r="HI319" i="27"/>
  <c r="IK319" i="27"/>
  <c r="IU319" i="27"/>
  <c r="ID319" i="27"/>
  <c r="IS319" i="27"/>
  <c r="IH319" i="27"/>
  <c r="HS319" i="27"/>
  <c r="HY319" i="27"/>
  <c r="IO319" i="27"/>
  <c r="HJ319" i="27"/>
  <c r="HK319" i="27"/>
  <c r="IN319" i="27"/>
  <c r="JJ319" i="27"/>
  <c r="IF319" i="27"/>
  <c r="IQ319" i="27"/>
  <c r="HG319" i="27"/>
  <c r="HU319" i="27"/>
  <c r="HO319" i="27"/>
  <c r="IX319" i="27"/>
  <c r="HD319" i="27"/>
  <c r="IW319" i="27"/>
  <c r="IP319" i="27"/>
  <c r="HZ319" i="27"/>
  <c r="IC319" i="27"/>
  <c r="JA319" i="27"/>
  <c r="HR319" i="27"/>
  <c r="JG319" i="27"/>
  <c r="HV319" i="27"/>
  <c r="IL319" i="27"/>
  <c r="JI319" i="27"/>
  <c r="HW319" i="27"/>
  <c r="HL319" i="27"/>
  <c r="IJ319" i="27"/>
  <c r="IE319" i="27"/>
  <c r="II319" i="27"/>
  <c r="HN319" i="27"/>
  <c r="JH319" i="27"/>
  <c r="IG319" i="27"/>
  <c r="JB319" i="27"/>
  <c r="BD83" i="27"/>
  <c r="BG81" i="27"/>
  <c r="BA81" i="27"/>
  <c r="P75" i="15"/>
  <c r="Q182" i="27"/>
  <c r="JS49" i="27"/>
  <c r="HL388" i="27"/>
  <c r="IX288" i="27"/>
  <c r="ID288" i="27"/>
  <c r="HL288" i="27"/>
  <c r="HK288" i="27"/>
  <c r="IL288" i="27"/>
  <c r="HG288" i="27"/>
  <c r="JI288" i="27"/>
  <c r="IY288" i="27"/>
  <c r="JT49" i="27"/>
  <c r="JP85" i="27"/>
  <c r="JC288" i="27"/>
  <c r="IT288" i="27"/>
  <c r="IQ288" i="27"/>
  <c r="JR49" i="27"/>
  <c r="JU85" i="27"/>
  <c r="JG388" i="27"/>
  <c r="IO388" i="27"/>
  <c r="JA388" i="27"/>
  <c r="IF388" i="27"/>
  <c r="JC388" i="27"/>
  <c r="IG388" i="27"/>
  <c r="HM388" i="27"/>
  <c r="IA388" i="27"/>
  <c r="HV388" i="27"/>
  <c r="IW388" i="27"/>
  <c r="HR388" i="27"/>
  <c r="HJ288" i="27"/>
  <c r="IJ288" i="27"/>
  <c r="HY288" i="27"/>
  <c r="IR288" i="27"/>
  <c r="HU288" i="27"/>
  <c r="IG288" i="27"/>
  <c r="HI288" i="27"/>
  <c r="HO288" i="27"/>
  <c r="HN288" i="27"/>
  <c r="IF288" i="27"/>
  <c r="JB288" i="27"/>
  <c r="IS288" i="27"/>
  <c r="HF288" i="27"/>
  <c r="JD288" i="27"/>
  <c r="JA288" i="27"/>
  <c r="HV288" i="27"/>
  <c r="HH288" i="27"/>
  <c r="IN288" i="27"/>
  <c r="JF288" i="27"/>
  <c r="BG291" i="27"/>
  <c r="BR290" i="27"/>
  <c r="BV290" i="27"/>
  <c r="JJ288" i="27"/>
  <c r="HC288" i="27"/>
  <c r="IZ288" i="27"/>
  <c r="HX288" i="27"/>
  <c r="IP288" i="27"/>
  <c r="CI288" i="27"/>
  <c r="MK289" i="27"/>
  <c r="FB288" i="27" s="1"/>
  <c r="JY288" i="27" s="1"/>
  <c r="CP288" i="27"/>
  <c r="MV289" i="27"/>
  <c r="FM288" i="27" s="1"/>
  <c r="KJ288" i="27" s="1"/>
  <c r="DJ288" i="27"/>
  <c r="NF289" i="27"/>
  <c r="FW288" i="27" s="1"/>
  <c r="KT288" i="27" s="1"/>
  <c r="EC288" i="27"/>
  <c r="CK288" i="27"/>
  <c r="MY289" i="27"/>
  <c r="FP288" i="27" s="1"/>
  <c r="KM288" i="27" s="1"/>
  <c r="DV288" i="27"/>
  <c r="OB289" i="27"/>
  <c r="GS288" i="27" s="1"/>
  <c r="LP288" i="27" s="1"/>
  <c r="MI289" i="27"/>
  <c r="EZ288" i="27" s="1"/>
  <c r="JW288" i="27" s="1"/>
  <c r="CW288" i="27"/>
  <c r="NC289" i="27"/>
  <c r="FT288" i="27" s="1"/>
  <c r="KQ288" i="27" s="1"/>
  <c r="ML289" i="27"/>
  <c r="FC288" i="27" s="1"/>
  <c r="JZ288" i="27" s="1"/>
  <c r="EI288" i="27"/>
  <c r="CR288" i="27"/>
  <c r="CQ288" i="27"/>
  <c r="MS289" i="27"/>
  <c r="FJ288" i="27" s="1"/>
  <c r="KG288" i="27" s="1"/>
  <c r="CZ288" i="27"/>
  <c r="NE289" i="27"/>
  <c r="FV288" i="27" s="1"/>
  <c r="KS288" i="27" s="1"/>
  <c r="DS288" i="27"/>
  <c r="NO289" i="27"/>
  <c r="GF288" i="27" s="1"/>
  <c r="LC288" i="27" s="1"/>
  <c r="EL288" i="27"/>
  <c r="CT288" i="27"/>
  <c r="NH289" i="27"/>
  <c r="FY288" i="27" s="1"/>
  <c r="KV288" i="27" s="1"/>
  <c r="EF288" i="27"/>
  <c r="CM288" i="27"/>
  <c r="MR289" i="27"/>
  <c r="FI288" i="27" s="1"/>
  <c r="KF288" i="27" s="1"/>
  <c r="DF288" i="27"/>
  <c r="NL289" i="27"/>
  <c r="GC288" i="27" s="1"/>
  <c r="KZ288" i="27" s="1"/>
  <c r="DZ288" i="27"/>
  <c r="ND289" i="27"/>
  <c r="FU288" i="27" s="1"/>
  <c r="KR288" i="27" s="1"/>
  <c r="CY288" i="27"/>
  <c r="NA289" i="27"/>
  <c r="FR288" i="27" s="1"/>
  <c r="KO288" i="27" s="1"/>
  <c r="DI288" i="27"/>
  <c r="NN289" i="27"/>
  <c r="GE288" i="27" s="1"/>
  <c r="LB288" i="27" s="1"/>
  <c r="EB288" i="27"/>
  <c r="NX289" i="27"/>
  <c r="GO288" i="27" s="1"/>
  <c r="LL288" i="27" s="1"/>
  <c r="MF289" i="27"/>
  <c r="EW288" i="27" s="1"/>
  <c r="JT288" i="27" s="1"/>
  <c r="DC288" i="27"/>
  <c r="NR289" i="27"/>
  <c r="GI288" i="27" s="1"/>
  <c r="LF288" i="27" s="1"/>
  <c r="BO289" i="27"/>
  <c r="CV288" i="27"/>
  <c r="NB289" i="27"/>
  <c r="FS288" i="27" s="1"/>
  <c r="KP288" i="27" s="1"/>
  <c r="DP288" i="27"/>
  <c r="NU289" i="27"/>
  <c r="GL288" i="27" s="1"/>
  <c r="LI288" i="27" s="1"/>
  <c r="MU289" i="27"/>
  <c r="FL288" i="27" s="1"/>
  <c r="KI288" i="27" s="1"/>
  <c r="MD289" i="27"/>
  <c r="EU288" i="27" s="1"/>
  <c r="JR288" i="27" s="1"/>
  <c r="DD288" i="27"/>
  <c r="MB289" i="27"/>
  <c r="ES288" i="27" s="1"/>
  <c r="JP288" i="27" s="1"/>
  <c r="DG288" i="27"/>
  <c r="NI289" i="27"/>
  <c r="FZ288" i="27" s="1"/>
  <c r="KW288" i="27" s="1"/>
  <c r="DR288" i="27"/>
  <c r="NW289" i="27"/>
  <c r="GN288" i="27" s="1"/>
  <c r="LK288" i="27" s="1"/>
  <c r="EK288" i="27"/>
  <c r="CJ288" i="27"/>
  <c r="MO289" i="27"/>
  <c r="FF288" i="27" s="1"/>
  <c r="KC288" i="27" s="1"/>
  <c r="DL288" i="27"/>
  <c r="OA289" i="27"/>
  <c r="GR288" i="27" s="1"/>
  <c r="LO288" i="27" s="1"/>
  <c r="MH289" i="27"/>
  <c r="EY288" i="27" s="1"/>
  <c r="JV288" i="27" s="1"/>
  <c r="DE288" i="27"/>
  <c r="NK289" i="27"/>
  <c r="GB288" i="27" s="1"/>
  <c r="KY288" i="27" s="1"/>
  <c r="DY288" i="27"/>
  <c r="OD289" i="27"/>
  <c r="GU288" i="27" s="1"/>
  <c r="LR288" i="27" s="1"/>
  <c r="NM289" i="27"/>
  <c r="GD288" i="27" s="1"/>
  <c r="LA288" i="27" s="1"/>
  <c r="EE288" i="27"/>
  <c r="MN289" i="27"/>
  <c r="FE288" i="27" s="1"/>
  <c r="KB288" i="27" s="1"/>
  <c r="MG289" i="27"/>
  <c r="EX288" i="27" s="1"/>
  <c r="JU288" i="27" s="1"/>
  <c r="NJ289" i="27"/>
  <c r="GA288" i="27" s="1"/>
  <c r="KX288" i="27" s="1"/>
  <c r="EG288" i="27"/>
  <c r="MJ289" i="27"/>
  <c r="FA288" i="27" s="1"/>
  <c r="JX288" i="27" s="1"/>
  <c r="OE289" i="27"/>
  <c r="GV288" i="27" s="1"/>
  <c r="LS288" i="27" s="1"/>
  <c r="DO288" i="27"/>
  <c r="NQ289" i="27"/>
  <c r="GH288" i="27" s="1"/>
  <c r="LE288" i="27" s="1"/>
  <c r="EA288" i="27"/>
  <c r="OF289" i="27"/>
  <c r="GW288" i="27" s="1"/>
  <c r="LT288" i="27" s="1"/>
  <c r="CS288" i="27"/>
  <c r="MX289" i="27"/>
  <c r="FO288" i="27" s="1"/>
  <c r="KL288" i="27" s="1"/>
  <c r="DU288" i="27"/>
  <c r="CL288" i="27"/>
  <c r="MQ289" i="27"/>
  <c r="FH288" i="27" s="1"/>
  <c r="KE288" i="27" s="1"/>
  <c r="DN288" i="27"/>
  <c r="NT289" i="27"/>
  <c r="GK288" i="27" s="1"/>
  <c r="LH288" i="27" s="1"/>
  <c r="EH288" i="27"/>
  <c r="CX288" i="27"/>
  <c r="CF288" i="27"/>
  <c r="DK288" i="27"/>
  <c r="CE288" i="27"/>
  <c r="DW288" i="27"/>
  <c r="NY289" i="27"/>
  <c r="GP288" i="27" s="1"/>
  <c r="LM288" i="27" s="1"/>
  <c r="EJ288" i="27"/>
  <c r="CH288" i="27"/>
  <c r="ME289" i="27"/>
  <c r="EV288" i="27" s="1"/>
  <c r="JS288" i="27" s="1"/>
  <c r="DB288" i="27"/>
  <c r="NG289" i="27"/>
  <c r="FX288" i="27" s="1"/>
  <c r="KU288" i="27" s="1"/>
  <c r="ED288" i="27"/>
  <c r="CU288" i="27"/>
  <c r="MZ289" i="27"/>
  <c r="FQ288" i="27" s="1"/>
  <c r="KN288" i="27" s="1"/>
  <c r="DX288" i="27"/>
  <c r="OC289" i="27"/>
  <c r="GT288" i="27" s="1"/>
  <c r="LQ288" i="27" s="1"/>
  <c r="MA289" i="27"/>
  <c r="ER288" i="27" s="1"/>
  <c r="JO288" i="27" s="1"/>
  <c r="DH288" i="27"/>
  <c r="NV289" i="27"/>
  <c r="GM288" i="27" s="1"/>
  <c r="LJ288" i="27" s="1"/>
  <c r="NP289" i="27"/>
  <c r="GG288" i="27" s="1"/>
  <c r="LD288" i="27" s="1"/>
  <c r="MC289" i="27"/>
  <c r="ET288" i="27" s="1"/>
  <c r="JQ288" i="27" s="1"/>
  <c r="CG288" i="27"/>
  <c r="MM289" i="27"/>
  <c r="FD288" i="27" s="1"/>
  <c r="KA288" i="27" s="1"/>
  <c r="DA288" i="27"/>
  <c r="MW289" i="27"/>
  <c r="FN288" i="27" s="1"/>
  <c r="KK288" i="27" s="1"/>
  <c r="DT288" i="27"/>
  <c r="NZ289" i="27"/>
  <c r="GQ288" i="27" s="1"/>
  <c r="LN288" i="27" s="1"/>
  <c r="MP289" i="27"/>
  <c r="FG288" i="27" s="1"/>
  <c r="KD288" i="27" s="1"/>
  <c r="DM288" i="27"/>
  <c r="NS289" i="27"/>
  <c r="GJ288" i="27" s="1"/>
  <c r="LG288" i="27" s="1"/>
  <c r="LZ289" i="27"/>
  <c r="EQ288" i="27" s="1"/>
  <c r="JN288" i="27" s="1"/>
  <c r="CN288" i="27"/>
  <c r="MT289" i="27"/>
  <c r="FK288" i="27" s="1"/>
  <c r="KH288" i="27" s="1"/>
  <c r="DQ288" i="27"/>
  <c r="CO288" i="27"/>
  <c r="OG289" i="27"/>
  <c r="GX288" i="27" s="1"/>
  <c r="LU288" i="27" s="1"/>
  <c r="II288" i="27"/>
  <c r="HP288" i="27"/>
  <c r="HZ288" i="27"/>
  <c r="HM288" i="27"/>
  <c r="IE288" i="27"/>
  <c r="IV288" i="27"/>
  <c r="IK288" i="27"/>
  <c r="BX289" i="27"/>
  <c r="BW289" i="27" s="1"/>
  <c r="BP289" i="27" s="1"/>
  <c r="BQ289" i="27"/>
  <c r="BT289" i="27"/>
  <c r="IO288" i="27"/>
  <c r="HD288" i="27"/>
  <c r="HS288" i="27"/>
  <c r="IU288" i="27"/>
  <c r="IH288" i="27"/>
  <c r="IC288" i="27"/>
  <c r="IM288" i="27"/>
  <c r="IB288" i="27"/>
  <c r="IA288" i="27"/>
  <c r="JH288" i="27"/>
  <c r="IW288" i="27"/>
  <c r="HR288" i="27"/>
  <c r="HT288" i="27"/>
  <c r="HW288" i="27"/>
  <c r="HQ288" i="27"/>
  <c r="JE288" i="27"/>
  <c r="JG288" i="27"/>
  <c r="HE288" i="27"/>
  <c r="JW85" i="27"/>
  <c r="JO85" i="27"/>
  <c r="JW49" i="27"/>
  <c r="JV49" i="27"/>
  <c r="BV389" i="27"/>
  <c r="BY389" i="27"/>
  <c r="CC389" i="27"/>
  <c r="CN388" i="27"/>
  <c r="CV388" i="27"/>
  <c r="DD388" i="27"/>
  <c r="DL388" i="27"/>
  <c r="DT388" i="27"/>
  <c r="EB388" i="27"/>
  <c r="EJ388" i="27"/>
  <c r="JH389" i="27" s="1"/>
  <c r="CB389" i="27"/>
  <c r="CJ388" i="27"/>
  <c r="CS388" i="27"/>
  <c r="DB388" i="27"/>
  <c r="HZ389" i="27" s="1"/>
  <c r="DK388" i="27"/>
  <c r="DU388" i="27"/>
  <c r="ED388" i="27"/>
  <c r="EM388" i="27"/>
  <c r="JK389" i="27" s="1"/>
  <c r="CK388" i="27"/>
  <c r="CT388" i="27"/>
  <c r="DC388" i="27"/>
  <c r="DM388" i="27"/>
  <c r="IK389" i="27" s="1"/>
  <c r="DV388" i="27"/>
  <c r="EE388" i="27"/>
  <c r="EN388" i="27"/>
  <c r="MJ389" i="27"/>
  <c r="FA388" i="27" s="1"/>
  <c r="JX388" i="27" s="1"/>
  <c r="MR389" i="27"/>
  <c r="FI388" i="27" s="1"/>
  <c r="KF388" i="27" s="1"/>
  <c r="MZ389" i="27"/>
  <c r="FQ388" i="27" s="1"/>
  <c r="KN388" i="27" s="1"/>
  <c r="NH389" i="27"/>
  <c r="FY388" i="27" s="1"/>
  <c r="KV388" i="27" s="1"/>
  <c r="NP389" i="27"/>
  <c r="GG388" i="27" s="1"/>
  <c r="LD388" i="27" s="1"/>
  <c r="NX389" i="27"/>
  <c r="GO388" i="27" s="1"/>
  <c r="LL388" i="27" s="1"/>
  <c r="OF389" i="27"/>
  <c r="GW388" i="27" s="1"/>
  <c r="LT388" i="27" s="1"/>
  <c r="CL388" i="27"/>
  <c r="CU388" i="27"/>
  <c r="HS389" i="27" s="1"/>
  <c r="DE388" i="27"/>
  <c r="DN388" i="27"/>
  <c r="DW388" i="27"/>
  <c r="EF388" i="27"/>
  <c r="JD389" i="27" s="1"/>
  <c r="EO388" i="27"/>
  <c r="CO388" i="27"/>
  <c r="CX388" i="27"/>
  <c r="DG388" i="27"/>
  <c r="IE389" i="27" s="1"/>
  <c r="DP388" i="27"/>
  <c r="DY388" i="27"/>
  <c r="IW389" i="27" s="1"/>
  <c r="EH388" i="27"/>
  <c r="EQ388" i="27"/>
  <c r="JO389" i="27" s="1"/>
  <c r="CQ388" i="27"/>
  <c r="CZ388" i="27"/>
  <c r="HX389" i="27" s="1"/>
  <c r="DI388" i="27"/>
  <c r="DR388" i="27"/>
  <c r="IP389" i="27" s="1"/>
  <c r="EA388" i="27"/>
  <c r="EK388" i="27"/>
  <c r="JI389" i="27" s="1"/>
  <c r="CR388" i="27"/>
  <c r="DQ388" i="27"/>
  <c r="IO389" i="27" s="1"/>
  <c r="EP388" i="27"/>
  <c r="MI389" i="27"/>
  <c r="EZ388" i="27" s="1"/>
  <c r="JW388" i="27" s="1"/>
  <c r="MS389" i="27"/>
  <c r="FJ388" i="27" s="1"/>
  <c r="KG388" i="27" s="1"/>
  <c r="NB389" i="27"/>
  <c r="FS388" i="27" s="1"/>
  <c r="KP388" i="27" s="1"/>
  <c r="NK389" i="27"/>
  <c r="GB388" i="27" s="1"/>
  <c r="KY388" i="27" s="1"/>
  <c r="NT389" i="27"/>
  <c r="GK388" i="27" s="1"/>
  <c r="LH388" i="27" s="1"/>
  <c r="OC389" i="27"/>
  <c r="GT388" i="27" s="1"/>
  <c r="LQ388" i="27" s="1"/>
  <c r="OL389" i="27"/>
  <c r="HC388" i="27" s="1"/>
  <c r="LZ388" i="27" s="1"/>
  <c r="CW388" i="27"/>
  <c r="DS388" i="27"/>
  <c r="IQ389" i="27" s="1"/>
  <c r="MK389" i="27"/>
  <c r="FB388" i="27" s="1"/>
  <c r="JY388" i="27" s="1"/>
  <c r="MT389" i="27"/>
  <c r="FK388" i="27" s="1"/>
  <c r="KH388" i="27" s="1"/>
  <c r="NC389" i="27"/>
  <c r="FT388" i="27" s="1"/>
  <c r="KQ388" i="27" s="1"/>
  <c r="NL389" i="27"/>
  <c r="GC388" i="27" s="1"/>
  <c r="KZ388" i="27" s="1"/>
  <c r="NU389" i="27"/>
  <c r="GL388" i="27" s="1"/>
  <c r="LI388" i="27" s="1"/>
  <c r="OD389" i="27"/>
  <c r="GU388" i="27" s="1"/>
  <c r="LR388" i="27" s="1"/>
  <c r="CY388" i="27"/>
  <c r="HW389" i="27" s="1"/>
  <c r="DX388" i="27"/>
  <c r="IV389" i="27" s="1"/>
  <c r="ML389" i="27"/>
  <c r="FC388" i="27" s="1"/>
  <c r="JZ388" i="27" s="1"/>
  <c r="MU389" i="27"/>
  <c r="FL388" i="27" s="1"/>
  <c r="KI388" i="27" s="1"/>
  <c r="ND389" i="27"/>
  <c r="FU388" i="27" s="1"/>
  <c r="KR388" i="27" s="1"/>
  <c r="NM389" i="27"/>
  <c r="GD388" i="27" s="1"/>
  <c r="LA388" i="27" s="1"/>
  <c r="NV389" i="27"/>
  <c r="GM388" i="27" s="1"/>
  <c r="LJ388" i="27" s="1"/>
  <c r="OE389" i="27"/>
  <c r="GV388" i="27" s="1"/>
  <c r="LS388" i="27" s="1"/>
  <c r="DA388" i="27"/>
  <c r="HY389" i="27" s="1"/>
  <c r="DZ388" i="27"/>
  <c r="IX389" i="27" s="1"/>
  <c r="MM389" i="27"/>
  <c r="FD388" i="27" s="1"/>
  <c r="KA388" i="27" s="1"/>
  <c r="MV389" i="27"/>
  <c r="FM388" i="27" s="1"/>
  <c r="KJ388" i="27" s="1"/>
  <c r="NE389" i="27"/>
  <c r="FV388" i="27" s="1"/>
  <c r="KS388" i="27" s="1"/>
  <c r="NN389" i="27"/>
  <c r="GE388" i="27" s="1"/>
  <c r="LB388" i="27" s="1"/>
  <c r="NW389" i="27"/>
  <c r="GN388" i="27" s="1"/>
  <c r="LK388" i="27" s="1"/>
  <c r="OG389" i="27"/>
  <c r="GX388" i="27" s="1"/>
  <c r="LU388" i="27" s="1"/>
  <c r="DF388" i="27"/>
  <c r="ID389" i="27" s="1"/>
  <c r="EC388" i="27"/>
  <c r="JA389" i="27" s="1"/>
  <c r="ME389" i="27"/>
  <c r="EV388" i="27" s="1"/>
  <c r="JS388" i="27" s="1"/>
  <c r="MN389" i="27"/>
  <c r="FE388" i="27" s="1"/>
  <c r="KB388" i="27" s="1"/>
  <c r="MW389" i="27"/>
  <c r="FN388" i="27" s="1"/>
  <c r="KK388" i="27" s="1"/>
  <c r="NF389" i="27"/>
  <c r="FW388" i="27" s="1"/>
  <c r="KT388" i="27" s="1"/>
  <c r="NO389" i="27"/>
  <c r="GF388" i="27" s="1"/>
  <c r="LC388" i="27" s="1"/>
  <c r="NY389" i="27"/>
  <c r="GP388" i="27" s="1"/>
  <c r="LM388" i="27" s="1"/>
  <c r="OH389" i="27"/>
  <c r="GY388" i="27" s="1"/>
  <c r="LV388" i="27" s="1"/>
  <c r="DH388" i="27"/>
  <c r="IF389" i="27" s="1"/>
  <c r="EG388" i="27"/>
  <c r="JE389" i="27" s="1"/>
  <c r="MF389" i="27"/>
  <c r="EW388" i="27" s="1"/>
  <c r="JT388" i="27" s="1"/>
  <c r="MO389" i="27"/>
  <c r="FF388" i="27" s="1"/>
  <c r="KC388" i="27" s="1"/>
  <c r="MX389" i="27"/>
  <c r="FO388" i="27" s="1"/>
  <c r="KL388" i="27" s="1"/>
  <c r="NG389" i="27"/>
  <c r="FX388" i="27" s="1"/>
  <c r="KU388" i="27" s="1"/>
  <c r="NQ389" i="27"/>
  <c r="GH388" i="27" s="1"/>
  <c r="LE388" i="27" s="1"/>
  <c r="NZ389" i="27"/>
  <c r="GQ388" i="27" s="1"/>
  <c r="LN388" i="27" s="1"/>
  <c r="OI389" i="27"/>
  <c r="GZ388" i="27" s="1"/>
  <c r="LW388" i="27" s="1"/>
  <c r="CP388" i="27"/>
  <c r="HN389" i="27" s="1"/>
  <c r="DO388" i="27"/>
  <c r="IM389" i="27" s="1"/>
  <c r="EL388" i="27"/>
  <c r="JJ389" i="27" s="1"/>
  <c r="MH389" i="27"/>
  <c r="EY388" i="27" s="1"/>
  <c r="JV388" i="27" s="1"/>
  <c r="MQ389" i="27"/>
  <c r="FH388" i="27" s="1"/>
  <c r="KE388" i="27" s="1"/>
  <c r="NA389" i="27"/>
  <c r="FR388" i="27" s="1"/>
  <c r="KO388" i="27" s="1"/>
  <c r="NJ389" i="27"/>
  <c r="GA388" i="27" s="1"/>
  <c r="KX388" i="27" s="1"/>
  <c r="NS389" i="27"/>
  <c r="GJ388" i="27" s="1"/>
  <c r="LG388" i="27" s="1"/>
  <c r="OB389" i="27"/>
  <c r="GS388" i="27" s="1"/>
  <c r="LP388" i="27" s="1"/>
  <c r="OK389" i="27"/>
  <c r="HB388" i="27" s="1"/>
  <c r="LY388" i="27" s="1"/>
  <c r="EI388" i="27"/>
  <c r="JG389" i="27" s="1"/>
  <c r="OJ389" i="27"/>
  <c r="HA388" i="27" s="1"/>
  <c r="LX388" i="27" s="1"/>
  <c r="MG389" i="27"/>
  <c r="EX388" i="27" s="1"/>
  <c r="JU388" i="27" s="1"/>
  <c r="MP389" i="27"/>
  <c r="FG388" i="27" s="1"/>
  <c r="KD388" i="27" s="1"/>
  <c r="MY389" i="27"/>
  <c r="FP388" i="27" s="1"/>
  <c r="KM388" i="27" s="1"/>
  <c r="NI389" i="27"/>
  <c r="FZ388" i="27" s="1"/>
  <c r="KW388" i="27" s="1"/>
  <c r="DJ388" i="27"/>
  <c r="IH389" i="27" s="1"/>
  <c r="OA389" i="27"/>
  <c r="GR388" i="27" s="1"/>
  <c r="LO388" i="27" s="1"/>
  <c r="CM388" i="27"/>
  <c r="HK389" i="27" s="1"/>
  <c r="NR389" i="27"/>
  <c r="GI388" i="27" s="1"/>
  <c r="LF388" i="27" s="1"/>
  <c r="IY388" i="27"/>
  <c r="HU388" i="27"/>
  <c r="HK388" i="27"/>
  <c r="JL388" i="27"/>
  <c r="IJ388" i="27"/>
  <c r="JJ388" i="27"/>
  <c r="IQ388" i="27"/>
  <c r="HZ388" i="27"/>
  <c r="BL391" i="27"/>
  <c r="BW390" i="27"/>
  <c r="CA390" i="27"/>
  <c r="JM388" i="27"/>
  <c r="IT388" i="27"/>
  <c r="HQ388" i="27"/>
  <c r="IR388" i="27"/>
  <c r="HX388" i="27"/>
  <c r="HJ388" i="27"/>
  <c r="HW388" i="27"/>
  <c r="JO388" i="27"/>
  <c r="JD388" i="27"/>
  <c r="IK388" i="27"/>
  <c r="HH388" i="27"/>
  <c r="II388" i="27"/>
  <c r="HO388" i="27"/>
  <c r="JN388" i="27"/>
  <c r="IE388" i="27"/>
  <c r="HN388" i="27"/>
  <c r="JE388" i="27"/>
  <c r="IU388" i="27"/>
  <c r="IB388" i="27"/>
  <c r="HY388" i="27"/>
  <c r="JF388" i="27"/>
  <c r="IV388" i="27"/>
  <c r="IL388" i="27"/>
  <c r="HS388" i="27"/>
  <c r="JK388" i="27"/>
  <c r="HP388" i="27"/>
  <c r="IX388" i="27"/>
  <c r="IM388" i="27"/>
  <c r="IC388" i="27"/>
  <c r="HI388" i="27"/>
  <c r="JB388" i="27"/>
  <c r="JI388" i="27"/>
  <c r="IP388" i="27"/>
  <c r="IN388" i="27"/>
  <c r="JH388" i="27"/>
  <c r="ID388" i="27"/>
  <c r="HT388" i="27"/>
  <c r="IS388" i="27"/>
  <c r="IZ388" i="27"/>
  <c r="IH388" i="27"/>
  <c r="BA51" i="27"/>
  <c r="JN85" i="27"/>
  <c r="JQ49" i="27"/>
  <c r="JU49" i="27"/>
  <c r="JQ85" i="27"/>
  <c r="HZ50" i="27"/>
  <c r="JT50" i="27" s="1"/>
  <c r="JN49" i="27"/>
  <c r="IA50" i="27"/>
  <c r="JU50" i="27" s="1"/>
  <c r="HU50" i="27"/>
  <c r="JO50" i="27" s="1"/>
  <c r="IC50" i="27"/>
  <c r="JW50" i="27" s="1"/>
  <c r="JR85" i="27"/>
  <c r="HV50" i="27"/>
  <c r="JP50" i="27" s="1"/>
  <c r="JT85" i="27"/>
  <c r="HX50" i="27"/>
  <c r="JR50" i="27" s="1"/>
  <c r="HW50" i="27"/>
  <c r="JQ50" i="27" s="1"/>
  <c r="IB50" i="27"/>
  <c r="JV50" i="27" s="1"/>
  <c r="HY50" i="27"/>
  <c r="JS50" i="27" s="1"/>
  <c r="JS85" i="27"/>
  <c r="JE51" i="27"/>
  <c r="JD51" i="27"/>
  <c r="JC51" i="27"/>
  <c r="JJ51" i="27"/>
  <c r="JB51" i="27"/>
  <c r="JI51" i="27"/>
  <c r="JA51" i="27"/>
  <c r="JH51" i="27"/>
  <c r="JG51" i="27"/>
  <c r="JF51" i="27"/>
  <c r="BD53" i="27"/>
  <c r="BE52" i="27"/>
  <c r="BC52" i="27"/>
  <c r="BB52" i="27" s="1"/>
  <c r="BG52" i="27" s="1"/>
  <c r="HT50" i="27"/>
  <c r="JN50" i="27" s="1"/>
  <c r="BW421" i="27" l="1"/>
  <c r="BY420" i="27"/>
  <c r="CC420" i="27"/>
  <c r="GU320" i="27"/>
  <c r="LR320" i="27" s="1"/>
  <c r="GI320" i="27"/>
  <c r="LF320" i="27" s="1"/>
  <c r="GX320" i="27"/>
  <c r="LU320" i="27" s="1"/>
  <c r="FO320" i="27"/>
  <c r="KL320" i="27" s="1"/>
  <c r="ET320" i="27"/>
  <c r="JQ320" i="27" s="1"/>
  <c r="FN320" i="27"/>
  <c r="KK320" i="27" s="1"/>
  <c r="GA320" i="27"/>
  <c r="KX320" i="27" s="1"/>
  <c r="FM320" i="27"/>
  <c r="KJ320" i="27" s="1"/>
  <c r="EY320" i="27"/>
  <c r="JV320" i="27" s="1"/>
  <c r="FL320" i="27"/>
  <c r="KI320" i="27" s="1"/>
  <c r="EQ320" i="27"/>
  <c r="JN320" i="27" s="1"/>
  <c r="FT320" i="27"/>
  <c r="KQ320" i="27" s="1"/>
  <c r="EX320" i="27"/>
  <c r="JU320" i="27" s="1"/>
  <c r="FG320" i="27"/>
  <c r="KD320" i="27" s="1"/>
  <c r="GW320" i="27"/>
  <c r="LT320" i="27" s="1"/>
  <c r="GJ320" i="27"/>
  <c r="LG320" i="27" s="1"/>
  <c r="GV320" i="27"/>
  <c r="LS320" i="27" s="1"/>
  <c r="GB320" i="27"/>
  <c r="KY320" i="27" s="1"/>
  <c r="BX321" i="27"/>
  <c r="BW321" i="27" s="1"/>
  <c r="BP321" i="27" s="1"/>
  <c r="FP320" i="27"/>
  <c r="KM320" i="27" s="1"/>
  <c r="ER320" i="27"/>
  <c r="JO320" i="27" s="1"/>
  <c r="FX320" i="27"/>
  <c r="KU320" i="27" s="1"/>
  <c r="FB320" i="27"/>
  <c r="JY320" i="27" s="1"/>
  <c r="FW320" i="27"/>
  <c r="KT320" i="27" s="1"/>
  <c r="GC320" i="27"/>
  <c r="KZ320" i="27" s="1"/>
  <c r="FV320" i="27"/>
  <c r="KS320" i="27" s="1"/>
  <c r="FH320" i="27"/>
  <c r="KE320" i="27" s="1"/>
  <c r="FU320" i="27"/>
  <c r="KR320" i="27" s="1"/>
  <c r="EZ320" i="27"/>
  <c r="JW320" i="27" s="1"/>
  <c r="GH320" i="27"/>
  <c r="LE320" i="27" s="1"/>
  <c r="EW320" i="27"/>
  <c r="JT320" i="27" s="1"/>
  <c r="FI320" i="27"/>
  <c r="KF320" i="27" s="1"/>
  <c r="EV320" i="27"/>
  <c r="JS320" i="27" s="1"/>
  <c r="GS320" i="27"/>
  <c r="LP320" i="27" s="1"/>
  <c r="EU320" i="27"/>
  <c r="JR320" i="27" s="1"/>
  <c r="GK320" i="27"/>
  <c r="LH320" i="27" s="1"/>
  <c r="ES320" i="27"/>
  <c r="JP320" i="27" s="1"/>
  <c r="GR320" i="27"/>
  <c r="LO320" i="27" s="1"/>
  <c r="FA320" i="27"/>
  <c r="JX320" i="27" s="1"/>
  <c r="GG320" i="27"/>
  <c r="LD320" i="27" s="1"/>
  <c r="FJ320" i="27"/>
  <c r="KG320" i="27" s="1"/>
  <c r="GF320" i="27"/>
  <c r="LC320" i="27" s="1"/>
  <c r="GN320" i="27"/>
  <c r="LK320" i="27" s="1"/>
  <c r="GE320" i="27"/>
  <c r="LB320" i="27" s="1"/>
  <c r="FQ320" i="27"/>
  <c r="KN320" i="27" s="1"/>
  <c r="GL320" i="27"/>
  <c r="LI320" i="27" s="1"/>
  <c r="FY320" i="27"/>
  <c r="KV320" i="27" s="1"/>
  <c r="GP320" i="27"/>
  <c r="LM320" i="27" s="1"/>
  <c r="FF320" i="27"/>
  <c r="KC320" i="27" s="1"/>
  <c r="GD320" i="27"/>
  <c r="LA320" i="27" s="1"/>
  <c r="FE320" i="27"/>
  <c r="KB320" i="27" s="1"/>
  <c r="BR322" i="27"/>
  <c r="FD320" i="27"/>
  <c r="KA320" i="27" s="1"/>
  <c r="GT320" i="27"/>
  <c r="LQ320" i="27" s="1"/>
  <c r="FC320" i="27"/>
  <c r="JZ320" i="27" s="1"/>
  <c r="BT321" i="27"/>
  <c r="FK320" i="27"/>
  <c r="KH320" i="27" s="1"/>
  <c r="GQ320" i="27"/>
  <c r="LN320" i="27" s="1"/>
  <c r="FR320" i="27"/>
  <c r="KO320" i="27" s="1"/>
  <c r="GO320" i="27"/>
  <c r="LL320" i="27" s="1"/>
  <c r="FZ320" i="27"/>
  <c r="KW320" i="27" s="1"/>
  <c r="GM320" i="27"/>
  <c r="LJ320" i="27" s="1"/>
  <c r="FS320" i="27"/>
  <c r="KP320" i="27" s="1"/>
  <c r="BG82" i="27"/>
  <c r="BA82" i="27"/>
  <c r="BE83" i="27"/>
  <c r="BC83" i="27"/>
  <c r="BB83" i="27" s="1"/>
  <c r="JC320" i="27"/>
  <c r="HE320" i="27"/>
  <c r="HP320" i="27"/>
  <c r="IC320" i="27"/>
  <c r="IP320" i="27"/>
  <c r="IH320" i="27"/>
  <c r="IG320" i="27"/>
  <c r="IY320" i="27"/>
  <c r="JI320" i="27"/>
  <c r="IK320" i="27"/>
  <c r="HO320" i="27"/>
  <c r="II320" i="27"/>
  <c r="HT320" i="27"/>
  <c r="HU320" i="27"/>
  <c r="IT320" i="27"/>
  <c r="IL320" i="27"/>
  <c r="HF320" i="27"/>
  <c r="HG320" i="27"/>
  <c r="JH320" i="27"/>
  <c r="HM320" i="27"/>
  <c r="IX320" i="27"/>
  <c r="JA320" i="27"/>
  <c r="IZ320" i="27"/>
  <c r="IQ320" i="27"/>
  <c r="JJ320" i="27"/>
  <c r="HQ320" i="27"/>
  <c r="IS320" i="27"/>
  <c r="IB320" i="27"/>
  <c r="IA320" i="27"/>
  <c r="HR320" i="27"/>
  <c r="IU320" i="27"/>
  <c r="HN320" i="27"/>
  <c r="IO320" i="27"/>
  <c r="HX320" i="27"/>
  <c r="IW320" i="27"/>
  <c r="JE320" i="27"/>
  <c r="HH320" i="27"/>
  <c r="IM320" i="27"/>
  <c r="HW320" i="27"/>
  <c r="IJ320" i="27"/>
  <c r="IF320" i="27"/>
  <c r="IN320" i="27"/>
  <c r="HC320" i="27"/>
  <c r="IR320" i="27"/>
  <c r="IE320" i="27"/>
  <c r="HY320" i="27"/>
  <c r="HJ320" i="27"/>
  <c r="HZ320" i="27"/>
  <c r="HK320" i="27"/>
  <c r="IV320" i="27"/>
  <c r="JF320" i="27"/>
  <c r="HL320" i="27"/>
  <c r="JD320" i="27"/>
  <c r="HV320" i="27"/>
  <c r="HI320" i="27"/>
  <c r="HD320" i="27"/>
  <c r="ID320" i="27"/>
  <c r="JG320" i="27"/>
  <c r="HS320" i="27"/>
  <c r="JB320" i="27"/>
  <c r="BD84" i="27"/>
  <c r="IL389" i="27"/>
  <c r="HR389" i="27"/>
  <c r="HH389" i="27"/>
  <c r="HL389" i="27"/>
  <c r="HU389" i="27"/>
  <c r="JN389" i="27"/>
  <c r="HO389" i="27"/>
  <c r="JM389" i="27"/>
  <c r="IG389" i="27"/>
  <c r="HV389" i="27"/>
  <c r="HM389" i="27"/>
  <c r="JC389" i="27"/>
  <c r="IS389" i="27"/>
  <c r="IY389" i="27"/>
  <c r="IN389" i="27"/>
  <c r="IC389" i="27"/>
  <c r="HI389" i="27"/>
  <c r="IT389" i="27"/>
  <c r="II389" i="27"/>
  <c r="P76" i="15"/>
  <c r="Q183" i="27"/>
  <c r="IV289" i="27"/>
  <c r="JH289" i="27"/>
  <c r="HJ389" i="27"/>
  <c r="JL389" i="27"/>
  <c r="JB389" i="27"/>
  <c r="HU289" i="27"/>
  <c r="IH289" i="27"/>
  <c r="HP389" i="27"/>
  <c r="JF389" i="27"/>
  <c r="IU389" i="27"/>
  <c r="IA389" i="27"/>
  <c r="HE289" i="27"/>
  <c r="IL289" i="27"/>
  <c r="IY289" i="27"/>
  <c r="IE289" i="27"/>
  <c r="HT289" i="27"/>
  <c r="IG289" i="27"/>
  <c r="HK289" i="27"/>
  <c r="HX289" i="27"/>
  <c r="IK289" i="27"/>
  <c r="HS289" i="27"/>
  <c r="IU289" i="27"/>
  <c r="JC289" i="27"/>
  <c r="IJ289" i="27"/>
  <c r="JD289" i="27"/>
  <c r="HN289" i="27"/>
  <c r="DV289" i="27"/>
  <c r="EE289" i="27"/>
  <c r="OG290" i="27"/>
  <c r="GX289" i="27" s="1"/>
  <c r="LU289" i="27" s="1"/>
  <c r="ML290" i="27"/>
  <c r="FC289" i="27" s="1"/>
  <c r="JZ289" i="27" s="1"/>
  <c r="DE289" i="27"/>
  <c r="NK290" i="27"/>
  <c r="GB289" i="27" s="1"/>
  <c r="KY289" i="27" s="1"/>
  <c r="DY289" i="27"/>
  <c r="OB290" i="27"/>
  <c r="MG290" i="27"/>
  <c r="EX289" i="27" s="1"/>
  <c r="JU289" i="27" s="1"/>
  <c r="CQ289" i="27"/>
  <c r="MH290" i="27"/>
  <c r="EY289" i="27" s="1"/>
  <c r="JV289" i="27" s="1"/>
  <c r="CR289" i="27"/>
  <c r="MQ290" i="27"/>
  <c r="FH289" i="27" s="1"/>
  <c r="KE289" i="27" s="1"/>
  <c r="DB289" i="27"/>
  <c r="CJ289" i="27"/>
  <c r="BO290" i="27"/>
  <c r="ED289" i="27"/>
  <c r="MC290" i="27"/>
  <c r="ET289" i="27" s="1"/>
  <c r="JQ289" i="27" s="1"/>
  <c r="CL289" i="27"/>
  <c r="MT290" i="27"/>
  <c r="FK289" i="27" s="1"/>
  <c r="KH289" i="27" s="1"/>
  <c r="DO289" i="27"/>
  <c r="NS290" i="27"/>
  <c r="GJ289" i="27" s="1"/>
  <c r="LG289" i="27" s="1"/>
  <c r="EH289" i="27"/>
  <c r="CF289" i="27"/>
  <c r="MO290" i="27"/>
  <c r="FF289" i="27" s="1"/>
  <c r="KC289" i="27" s="1"/>
  <c r="CZ289" i="27"/>
  <c r="MP290" i="27"/>
  <c r="FG289" i="27" s="1"/>
  <c r="KD289" i="27" s="1"/>
  <c r="DA289" i="27"/>
  <c r="MY290" i="27"/>
  <c r="FP289" i="27" s="1"/>
  <c r="KM289" i="27" s="1"/>
  <c r="NH290" i="27"/>
  <c r="FY289" i="27" s="1"/>
  <c r="KV289" i="27" s="1"/>
  <c r="EC289" i="27"/>
  <c r="DF289" i="27"/>
  <c r="EF289" i="27"/>
  <c r="MU290" i="27"/>
  <c r="OC290" i="27"/>
  <c r="GT289" i="27" s="1"/>
  <c r="LQ289" i="27" s="1"/>
  <c r="MA290" i="27"/>
  <c r="ER289" i="27" s="1"/>
  <c r="JO289" i="27" s="1"/>
  <c r="EL289" i="27"/>
  <c r="MK290" i="27"/>
  <c r="FB289" i="27" s="1"/>
  <c r="JY289" i="27" s="1"/>
  <c r="CU289" i="27"/>
  <c r="NB290" i="27"/>
  <c r="FS289" i="27" s="1"/>
  <c r="KP289" i="27" s="1"/>
  <c r="DX289" i="27"/>
  <c r="OA290" i="27"/>
  <c r="GR289" i="27" s="1"/>
  <c r="LO289" i="27" s="1"/>
  <c r="MF290" i="27"/>
  <c r="EW289" i="27" s="1"/>
  <c r="JT289" i="27" s="1"/>
  <c r="CO289" i="27"/>
  <c r="MW290" i="27"/>
  <c r="DI289" i="27"/>
  <c r="MX290" i="27"/>
  <c r="FO289" i="27" s="1"/>
  <c r="KL289" i="27" s="1"/>
  <c r="DJ289" i="27"/>
  <c r="NG290" i="27"/>
  <c r="FX289" i="27" s="1"/>
  <c r="KU289" i="27" s="1"/>
  <c r="DK289" i="27"/>
  <c r="MR290" i="27"/>
  <c r="FI289" i="27" s="1"/>
  <c r="KF289" i="27" s="1"/>
  <c r="CH289" i="27"/>
  <c r="CK289" i="27"/>
  <c r="MS290" i="27"/>
  <c r="FJ289" i="27" s="1"/>
  <c r="KG289" i="27" s="1"/>
  <c r="DD289" i="27"/>
  <c r="NJ290" i="27"/>
  <c r="GA289" i="27" s="1"/>
  <c r="KX289" i="27" s="1"/>
  <c r="EG289" i="27"/>
  <c r="CE289" i="27"/>
  <c r="MN290" i="27"/>
  <c r="FE289" i="27" s="1"/>
  <c r="KB289" i="27" s="1"/>
  <c r="CY289" i="27"/>
  <c r="NE290" i="27"/>
  <c r="FV289" i="27" s="1"/>
  <c r="KS289" i="27" s="1"/>
  <c r="DR289" i="27"/>
  <c r="NF290" i="27"/>
  <c r="FW289" i="27" s="1"/>
  <c r="KT289" i="27" s="1"/>
  <c r="DS289" i="27"/>
  <c r="NO290" i="27"/>
  <c r="GF289" i="27" s="1"/>
  <c r="LC289" i="27" s="1"/>
  <c r="NP290" i="27"/>
  <c r="GG289" i="27" s="1"/>
  <c r="LD289" i="27" s="1"/>
  <c r="OF290" i="27"/>
  <c r="GW289" i="27" s="1"/>
  <c r="LT289" i="27" s="1"/>
  <c r="NQ290" i="27"/>
  <c r="GH289" i="27" s="1"/>
  <c r="LE289" i="27" s="1"/>
  <c r="CM289" i="27"/>
  <c r="DZ289" i="27"/>
  <c r="OD290" i="27"/>
  <c r="GU289" i="27" s="1"/>
  <c r="LR289" i="27" s="1"/>
  <c r="MB290" i="27"/>
  <c r="ES289" i="27" s="1"/>
  <c r="JP289" i="27" s="1"/>
  <c r="CP289" i="27"/>
  <c r="CT289" i="27"/>
  <c r="NA290" i="27"/>
  <c r="FR289" i="27" s="1"/>
  <c r="KO289" i="27" s="1"/>
  <c r="DM289" i="27"/>
  <c r="NR290" i="27"/>
  <c r="GI289" i="27" s="1"/>
  <c r="LF289" i="27" s="1"/>
  <c r="ME290" i="27"/>
  <c r="EV289" i="27" s="1"/>
  <c r="JS289" i="27" s="1"/>
  <c r="CN289" i="27"/>
  <c r="MV290" i="27"/>
  <c r="FM289" i="27" s="1"/>
  <c r="KJ289" i="27" s="1"/>
  <c r="DH289" i="27"/>
  <c r="NM290" i="27"/>
  <c r="GD289" i="27" s="1"/>
  <c r="LA289" i="27" s="1"/>
  <c r="EA289" i="27"/>
  <c r="NN290" i="27"/>
  <c r="GE289" i="27" s="1"/>
  <c r="LB289" i="27" s="1"/>
  <c r="EB289" i="27"/>
  <c r="NW290" i="27"/>
  <c r="GN289" i="27" s="1"/>
  <c r="LK289" i="27" s="1"/>
  <c r="DT289" i="27"/>
  <c r="DL289" i="27"/>
  <c r="DG289" i="27"/>
  <c r="CS289" i="27"/>
  <c r="CX289" i="27"/>
  <c r="DC289" i="27"/>
  <c r="NI290" i="27"/>
  <c r="FZ289" i="27" s="1"/>
  <c r="KW289" i="27" s="1"/>
  <c r="DW289" i="27"/>
  <c r="NZ290" i="27"/>
  <c r="GQ289" i="27" s="1"/>
  <c r="LN289" i="27" s="1"/>
  <c r="MM290" i="27"/>
  <c r="FD289" i="27" s="1"/>
  <c r="KA289" i="27" s="1"/>
  <c r="CW289" i="27"/>
  <c r="ND290" i="27"/>
  <c r="FU289" i="27" s="1"/>
  <c r="KR289" i="27" s="1"/>
  <c r="DQ289" i="27"/>
  <c r="NU290" i="27"/>
  <c r="GL289" i="27" s="1"/>
  <c r="LI289" i="27" s="1"/>
  <c r="EJ289" i="27"/>
  <c r="NV290" i="27"/>
  <c r="GM289" i="27" s="1"/>
  <c r="LJ289" i="27" s="1"/>
  <c r="EK289" i="27"/>
  <c r="OE290" i="27"/>
  <c r="GV289" i="27" s="1"/>
  <c r="LS289" i="27" s="1"/>
  <c r="NX290" i="27"/>
  <c r="GO289" i="27" s="1"/>
  <c r="LL289" i="27" s="1"/>
  <c r="NL290" i="27"/>
  <c r="DN289" i="27"/>
  <c r="DU289" i="27"/>
  <c r="NY290" i="27"/>
  <c r="GP289" i="27" s="1"/>
  <c r="LM289" i="27" s="1"/>
  <c r="MD290" i="27"/>
  <c r="EU289" i="27" s="1"/>
  <c r="JR289" i="27" s="1"/>
  <c r="CV289" i="27"/>
  <c r="NC290" i="27"/>
  <c r="FT289" i="27" s="1"/>
  <c r="KQ289" i="27" s="1"/>
  <c r="DP289" i="27"/>
  <c r="NT290" i="27"/>
  <c r="GK289" i="27" s="1"/>
  <c r="LH289" i="27" s="1"/>
  <c r="EI289" i="27"/>
  <c r="CG289" i="27"/>
  <c r="LZ290" i="27"/>
  <c r="EQ289" i="27" s="1"/>
  <c r="JN289" i="27" s="1"/>
  <c r="CI289" i="27"/>
  <c r="MI290" i="27"/>
  <c r="EZ289" i="27" s="1"/>
  <c r="JW289" i="27" s="1"/>
  <c r="MZ290" i="27"/>
  <c r="FQ289" i="27" s="1"/>
  <c r="KN289" i="27" s="1"/>
  <c r="MJ290" i="27"/>
  <c r="FA289" i="27" s="1"/>
  <c r="JX289" i="27" s="1"/>
  <c r="JB289" i="27"/>
  <c r="HC289" i="27"/>
  <c r="HJ289" i="27"/>
  <c r="IM289" i="27"/>
  <c r="IB289" i="27"/>
  <c r="HW289" i="27"/>
  <c r="HO289" i="27"/>
  <c r="IT289" i="27"/>
  <c r="GC289" i="27"/>
  <c r="KZ289" i="27" s="1"/>
  <c r="BQ290" i="27"/>
  <c r="BT290" i="27"/>
  <c r="FN289" i="27"/>
  <c r="KK289" i="27" s="1"/>
  <c r="BX290" i="27"/>
  <c r="BW290" i="27" s="1"/>
  <c r="BP290" i="27" s="1"/>
  <c r="FL289" i="27"/>
  <c r="KI289" i="27" s="1"/>
  <c r="GS289" i="27"/>
  <c r="LP289" i="27" s="1"/>
  <c r="HM289" i="27"/>
  <c r="II289" i="27"/>
  <c r="IS289" i="27"/>
  <c r="HH289" i="27"/>
  <c r="IA289" i="27"/>
  <c r="HR289" i="27"/>
  <c r="HP289" i="27"/>
  <c r="HG289" i="27"/>
  <c r="BV291" i="27"/>
  <c r="BG292" i="27"/>
  <c r="BR291" i="27"/>
  <c r="IO289" i="27"/>
  <c r="IR289" i="27"/>
  <c r="IF289" i="27"/>
  <c r="HZ289" i="27"/>
  <c r="HD289" i="27"/>
  <c r="IW289" i="27"/>
  <c r="JI289" i="27"/>
  <c r="IX289" i="27"/>
  <c r="JJ289" i="27"/>
  <c r="JG289" i="27"/>
  <c r="HI289" i="27"/>
  <c r="HV289" i="27"/>
  <c r="HQ289" i="27"/>
  <c r="JE289" i="27"/>
  <c r="JA289" i="27"/>
  <c r="HL289" i="27"/>
  <c r="HY289" i="27"/>
  <c r="HF289" i="27"/>
  <c r="JF289" i="27"/>
  <c r="IC289" i="27"/>
  <c r="IP289" i="27"/>
  <c r="IN289" i="27"/>
  <c r="IZ289" i="27"/>
  <c r="ID289" i="27"/>
  <c r="IQ289" i="27"/>
  <c r="IZ389" i="27"/>
  <c r="IR389" i="27"/>
  <c r="CP389" i="27"/>
  <c r="CX389" i="27"/>
  <c r="DF389" i="27"/>
  <c r="DN389" i="27"/>
  <c r="DV389" i="27"/>
  <c r="ED389" i="27"/>
  <c r="EL389" i="27"/>
  <c r="CL389" i="27"/>
  <c r="CU389" i="27"/>
  <c r="DD389" i="27"/>
  <c r="DM389" i="27"/>
  <c r="DW389" i="27"/>
  <c r="EF389" i="27"/>
  <c r="EO389" i="27"/>
  <c r="ML390" i="27"/>
  <c r="FC389" i="27" s="1"/>
  <c r="JZ389" i="27" s="1"/>
  <c r="MT390" i="27"/>
  <c r="FK389" i="27" s="1"/>
  <c r="KH389" i="27" s="1"/>
  <c r="NB390" i="27"/>
  <c r="FS389" i="27" s="1"/>
  <c r="KP389" i="27" s="1"/>
  <c r="NJ390" i="27"/>
  <c r="GA389" i="27" s="1"/>
  <c r="KX389" i="27" s="1"/>
  <c r="NR390" i="27"/>
  <c r="GI389" i="27" s="1"/>
  <c r="LF389" i="27" s="1"/>
  <c r="NZ390" i="27"/>
  <c r="OH390" i="27"/>
  <c r="GY389" i="27" s="1"/>
  <c r="LV389" i="27" s="1"/>
  <c r="CM389" i="27"/>
  <c r="CV389" i="27"/>
  <c r="DE389" i="27"/>
  <c r="DO389" i="27"/>
  <c r="DX389" i="27"/>
  <c r="EG389" i="27"/>
  <c r="EP389" i="27"/>
  <c r="CK389" i="27"/>
  <c r="CY389" i="27"/>
  <c r="DJ389" i="27"/>
  <c r="DU389" i="27"/>
  <c r="EI389" i="27"/>
  <c r="MJ390" i="27"/>
  <c r="FA389" i="27" s="1"/>
  <c r="JX389" i="27" s="1"/>
  <c r="MS390" i="27"/>
  <c r="FJ389" i="27" s="1"/>
  <c r="KG389" i="27" s="1"/>
  <c r="NC390" i="27"/>
  <c r="FT389" i="27" s="1"/>
  <c r="KQ389" i="27" s="1"/>
  <c r="NL390" i="27"/>
  <c r="GC389" i="27" s="1"/>
  <c r="KZ389" i="27" s="1"/>
  <c r="NU390" i="27"/>
  <c r="GL389" i="27" s="1"/>
  <c r="LI389" i="27" s="1"/>
  <c r="OD390" i="27"/>
  <c r="CN389" i="27"/>
  <c r="CZ389" i="27"/>
  <c r="DK389" i="27"/>
  <c r="DY389" i="27"/>
  <c r="EJ389" i="27"/>
  <c r="MK390" i="27"/>
  <c r="FB389" i="27" s="1"/>
  <c r="JY389" i="27" s="1"/>
  <c r="MU390" i="27"/>
  <c r="FL389" i="27" s="1"/>
  <c r="KI389" i="27" s="1"/>
  <c r="ND390" i="27"/>
  <c r="FU389" i="27" s="1"/>
  <c r="KR389" i="27" s="1"/>
  <c r="NM390" i="27"/>
  <c r="GD389" i="27" s="1"/>
  <c r="LA389" i="27" s="1"/>
  <c r="NV390" i="27"/>
  <c r="GM389" i="27" s="1"/>
  <c r="LJ389" i="27" s="1"/>
  <c r="OE390" i="27"/>
  <c r="GV389" i="27" s="1"/>
  <c r="LS389" i="27" s="1"/>
  <c r="CO389" i="27"/>
  <c r="DA389" i="27"/>
  <c r="DL389" i="27"/>
  <c r="DZ389" i="27"/>
  <c r="EK389" i="27"/>
  <c r="MM390" i="27"/>
  <c r="MV390" i="27"/>
  <c r="FM389" i="27" s="1"/>
  <c r="KJ389" i="27" s="1"/>
  <c r="NE390" i="27"/>
  <c r="NN390" i="27"/>
  <c r="GE389" i="27" s="1"/>
  <c r="LB389" i="27" s="1"/>
  <c r="NW390" i="27"/>
  <c r="GN389" i="27" s="1"/>
  <c r="LK389" i="27" s="1"/>
  <c r="OF390" i="27"/>
  <c r="GW389" i="27" s="1"/>
  <c r="LT389" i="27" s="1"/>
  <c r="CQ389" i="27"/>
  <c r="DB389" i="27"/>
  <c r="DP389" i="27"/>
  <c r="EA389" i="27"/>
  <c r="EM389" i="27"/>
  <c r="ME390" i="27"/>
  <c r="EV389" i="27" s="1"/>
  <c r="JS389" i="27" s="1"/>
  <c r="MN390" i="27"/>
  <c r="FE389" i="27" s="1"/>
  <c r="KB389" i="27" s="1"/>
  <c r="MW390" i="27"/>
  <c r="FN389" i="27" s="1"/>
  <c r="KK389" i="27" s="1"/>
  <c r="NF390" i="27"/>
  <c r="FW389" i="27" s="1"/>
  <c r="KT389" i="27" s="1"/>
  <c r="NO390" i="27"/>
  <c r="GF389" i="27" s="1"/>
  <c r="LC389" i="27" s="1"/>
  <c r="NX390" i="27"/>
  <c r="GO389" i="27" s="1"/>
  <c r="LL389" i="27" s="1"/>
  <c r="OG390" i="27"/>
  <c r="GX389" i="27" s="1"/>
  <c r="LU389" i="27" s="1"/>
  <c r="CR389" i="27"/>
  <c r="DC389" i="27"/>
  <c r="DQ389" i="27"/>
  <c r="EB389" i="27"/>
  <c r="EN389" i="27"/>
  <c r="MF390" i="27"/>
  <c r="EW389" i="27" s="1"/>
  <c r="JT389" i="27" s="1"/>
  <c r="MO390" i="27"/>
  <c r="FF389" i="27" s="1"/>
  <c r="KC389" i="27" s="1"/>
  <c r="MX390" i="27"/>
  <c r="FO389" i="27" s="1"/>
  <c r="KL389" i="27" s="1"/>
  <c r="NG390" i="27"/>
  <c r="FX389" i="27" s="1"/>
  <c r="KU389" i="27" s="1"/>
  <c r="NP390" i="27"/>
  <c r="GG389" i="27" s="1"/>
  <c r="LD389" i="27" s="1"/>
  <c r="NY390" i="27"/>
  <c r="GP389" i="27" s="1"/>
  <c r="LM389" i="27" s="1"/>
  <c r="OI390" i="27"/>
  <c r="GZ389" i="27" s="1"/>
  <c r="LW389" i="27" s="1"/>
  <c r="CS389" i="27"/>
  <c r="DG389" i="27"/>
  <c r="DR389" i="27"/>
  <c r="EC389" i="27"/>
  <c r="EQ389" i="27"/>
  <c r="MG390" i="27"/>
  <c r="EX389" i="27" s="1"/>
  <c r="JU389" i="27" s="1"/>
  <c r="MP390" i="27"/>
  <c r="FG389" i="27" s="1"/>
  <c r="KD389" i="27" s="1"/>
  <c r="MY390" i="27"/>
  <c r="FP389" i="27" s="1"/>
  <c r="KM389" i="27" s="1"/>
  <c r="NH390" i="27"/>
  <c r="FY389" i="27" s="1"/>
  <c r="KV389" i="27" s="1"/>
  <c r="NQ390" i="27"/>
  <c r="GH389" i="27" s="1"/>
  <c r="LE389" i="27" s="1"/>
  <c r="OA390" i="27"/>
  <c r="GR389" i="27" s="1"/>
  <c r="LO389" i="27" s="1"/>
  <c r="OJ390" i="27"/>
  <c r="HA389" i="27" s="1"/>
  <c r="LX389" i="27" s="1"/>
  <c r="CJ389" i="27"/>
  <c r="CW389" i="27"/>
  <c r="DI389" i="27"/>
  <c r="DT389" i="27"/>
  <c r="EH389" i="27"/>
  <c r="MI390" i="27"/>
  <c r="EZ389" i="27" s="1"/>
  <c r="JW389" i="27" s="1"/>
  <c r="MR390" i="27"/>
  <c r="FI389" i="27" s="1"/>
  <c r="KF389" i="27" s="1"/>
  <c r="NA390" i="27"/>
  <c r="FR389" i="27" s="1"/>
  <c r="KO389" i="27" s="1"/>
  <c r="NK390" i="27"/>
  <c r="GB389" i="27" s="1"/>
  <c r="KY389" i="27" s="1"/>
  <c r="NT390" i="27"/>
  <c r="GK389" i="27" s="1"/>
  <c r="LH389" i="27" s="1"/>
  <c r="OC390" i="27"/>
  <c r="GT389" i="27" s="1"/>
  <c r="LQ389" i="27" s="1"/>
  <c r="OL390" i="27"/>
  <c r="HC389" i="27" s="1"/>
  <c r="LZ389" i="27" s="1"/>
  <c r="EE389" i="27"/>
  <c r="MZ390" i="27"/>
  <c r="FQ389" i="27" s="1"/>
  <c r="KN389" i="27" s="1"/>
  <c r="NI390" i="27"/>
  <c r="FZ389" i="27" s="1"/>
  <c r="KW389" i="27" s="1"/>
  <c r="NS390" i="27"/>
  <c r="GJ389" i="27" s="1"/>
  <c r="LG389" i="27" s="1"/>
  <c r="OB390" i="27"/>
  <c r="GS389" i="27" s="1"/>
  <c r="LP389" i="27" s="1"/>
  <c r="OK390" i="27"/>
  <c r="HB389" i="27" s="1"/>
  <c r="LY389" i="27" s="1"/>
  <c r="CT389" i="27"/>
  <c r="DS389" i="27"/>
  <c r="MQ390" i="27"/>
  <c r="FH389" i="27" s="1"/>
  <c r="KE389" i="27" s="1"/>
  <c r="DH389" i="27"/>
  <c r="MH390" i="27"/>
  <c r="EY389" i="27" s="1"/>
  <c r="JV389" i="27" s="1"/>
  <c r="IJ389" i="27"/>
  <c r="FV389" i="27"/>
  <c r="KS389" i="27" s="1"/>
  <c r="CC390" i="27"/>
  <c r="CB390" i="27" s="1"/>
  <c r="GU389" i="27"/>
  <c r="LR389" i="27" s="1"/>
  <c r="FD389" i="27"/>
  <c r="KA389" i="27" s="1"/>
  <c r="BV390" i="27"/>
  <c r="GQ389" i="27"/>
  <c r="LN389" i="27" s="1"/>
  <c r="BY390" i="27"/>
  <c r="IB389" i="27"/>
  <c r="BL392" i="27"/>
  <c r="BW391" i="27"/>
  <c r="CA391" i="27"/>
  <c r="HQ389" i="27"/>
  <c r="HT389" i="27"/>
  <c r="BA52" i="27"/>
  <c r="HZ51" i="27"/>
  <c r="JT51" i="27" s="1"/>
  <c r="IA51" i="27"/>
  <c r="JU51" i="27" s="1"/>
  <c r="HT51" i="27"/>
  <c r="JN51" i="27" s="1"/>
  <c r="JJ52" i="27"/>
  <c r="JB52" i="27"/>
  <c r="JI52" i="27"/>
  <c r="JA52" i="27"/>
  <c r="JH52" i="27"/>
  <c r="JG52" i="27"/>
  <c r="JF52" i="27"/>
  <c r="JE52" i="27"/>
  <c r="JD52" i="27"/>
  <c r="JC52" i="27"/>
  <c r="BD54" i="27"/>
  <c r="IB51" i="27"/>
  <c r="JV51" i="27" s="1"/>
  <c r="BE53" i="27"/>
  <c r="BC53" i="27"/>
  <c r="BB53" i="27" s="1"/>
  <c r="BG53" i="27" s="1"/>
  <c r="HU51" i="27"/>
  <c r="JO51" i="27" s="1"/>
  <c r="HW51" i="27"/>
  <c r="JQ51" i="27" s="1"/>
  <c r="IC51" i="27"/>
  <c r="JW51" i="27" s="1"/>
  <c r="HX51" i="27"/>
  <c r="JR51" i="27" s="1"/>
  <c r="HV51" i="27"/>
  <c r="JP51" i="27" s="1"/>
  <c r="HY51" i="27"/>
  <c r="JS51" i="27" s="1"/>
  <c r="BE84" i="27" l="1"/>
  <c r="BC84" i="27"/>
  <c r="BB84" i="27" s="1"/>
  <c r="HG321" i="27"/>
  <c r="HZ321" i="27"/>
  <c r="IR321" i="27"/>
  <c r="IP321" i="27"/>
  <c r="JH321" i="27"/>
  <c r="IG321" i="27"/>
  <c r="IE321" i="27"/>
  <c r="IK321" i="27"/>
  <c r="IC321" i="27"/>
  <c r="IW321" i="27"/>
  <c r="HE321" i="27"/>
  <c r="IS321" i="27"/>
  <c r="JF321" i="27"/>
  <c r="IQ321" i="27"/>
  <c r="IV321" i="27"/>
  <c r="IB321" i="27"/>
  <c r="HQ321" i="27"/>
  <c r="IT321" i="27"/>
  <c r="IM321" i="27"/>
  <c r="II321" i="27"/>
  <c r="HR321" i="27"/>
  <c r="HO321" i="27"/>
  <c r="IF321" i="27"/>
  <c r="IO321" i="27"/>
  <c r="JC321" i="27"/>
  <c r="IL321" i="27"/>
  <c r="JA321" i="27"/>
  <c r="JD321" i="27"/>
  <c r="HJ321" i="27"/>
  <c r="HX321" i="27"/>
  <c r="BD85" i="27"/>
  <c r="HD321" i="27"/>
  <c r="IJ321" i="27"/>
  <c r="HM321" i="27"/>
  <c r="JB321" i="27"/>
  <c r="HK321" i="27"/>
  <c r="HL321" i="27"/>
  <c r="HF321" i="27"/>
  <c r="HI321" i="27"/>
  <c r="IH321" i="27"/>
  <c r="IZ321" i="27"/>
  <c r="JJ321" i="27"/>
  <c r="JG321" i="27"/>
  <c r="HU321" i="27"/>
  <c r="JE321" i="27"/>
  <c r="HC321" i="27"/>
  <c r="HW321" i="27"/>
  <c r="HY321" i="27"/>
  <c r="IY321" i="27"/>
  <c r="HP321" i="27"/>
  <c r="HV321" i="27"/>
  <c r="HS321" i="27"/>
  <c r="HT321" i="27"/>
  <c r="ID321" i="27"/>
  <c r="IU321" i="27"/>
  <c r="IA321" i="27"/>
  <c r="IX321" i="27"/>
  <c r="JI321" i="27"/>
  <c r="HH321" i="27"/>
  <c r="HN321" i="27"/>
  <c r="IN321" i="27"/>
  <c r="EX321" i="27"/>
  <c r="JU321" i="27" s="1"/>
  <c r="GG321" i="27"/>
  <c r="LD321" i="27" s="1"/>
  <c r="GX321" i="27"/>
  <c r="LU321" i="27" s="1"/>
  <c r="FU321" i="27"/>
  <c r="KR321" i="27" s="1"/>
  <c r="GV321" i="27"/>
  <c r="LS321" i="27" s="1"/>
  <c r="FB321" i="27"/>
  <c r="JY321" i="27" s="1"/>
  <c r="ET321" i="27"/>
  <c r="JQ321" i="27" s="1"/>
  <c r="FZ321" i="27"/>
  <c r="KW321" i="27" s="1"/>
  <c r="FK321" i="27"/>
  <c r="KH321" i="27" s="1"/>
  <c r="FO321" i="27"/>
  <c r="KL321" i="27" s="1"/>
  <c r="FW321" i="27"/>
  <c r="KT321" i="27" s="1"/>
  <c r="FM321" i="27"/>
  <c r="KJ321" i="27" s="1"/>
  <c r="EQ321" i="27"/>
  <c r="JN321" i="27" s="1"/>
  <c r="FX321" i="27"/>
  <c r="KU321" i="27" s="1"/>
  <c r="FS321" i="27"/>
  <c r="KP321" i="27" s="1"/>
  <c r="GT321" i="27"/>
  <c r="LQ321" i="27" s="1"/>
  <c r="BR323" i="27"/>
  <c r="GD321" i="27"/>
  <c r="LA321" i="27" s="1"/>
  <c r="FG321" i="27"/>
  <c r="KD321" i="27" s="1"/>
  <c r="BX322" i="27"/>
  <c r="BW322" i="27" s="1"/>
  <c r="BP322" i="27" s="1"/>
  <c r="EW321" i="27"/>
  <c r="JT321" i="27" s="1"/>
  <c r="GM321" i="27"/>
  <c r="LJ321" i="27" s="1"/>
  <c r="ER321" i="27"/>
  <c r="JO321" i="27" s="1"/>
  <c r="FR321" i="27"/>
  <c r="KO321" i="27" s="1"/>
  <c r="FP321" i="27"/>
  <c r="KM321" i="27" s="1"/>
  <c r="GI321" i="27"/>
  <c r="LF321" i="27" s="1"/>
  <c r="GC321" i="27"/>
  <c r="KZ321" i="27" s="1"/>
  <c r="FY321" i="27"/>
  <c r="KV321" i="27" s="1"/>
  <c r="GP321" i="27"/>
  <c r="LM321" i="27" s="1"/>
  <c r="GE321" i="27"/>
  <c r="LB321" i="27" s="1"/>
  <c r="EV321" i="27"/>
  <c r="JS321" i="27" s="1"/>
  <c r="GF321" i="27"/>
  <c r="LC321" i="27" s="1"/>
  <c r="GK321" i="27"/>
  <c r="LH321" i="27" s="1"/>
  <c r="GB321" i="27"/>
  <c r="KY321" i="27" s="1"/>
  <c r="EY321" i="27"/>
  <c r="JV321" i="27" s="1"/>
  <c r="GW321" i="27"/>
  <c r="LT321" i="27" s="1"/>
  <c r="FQ321" i="27"/>
  <c r="KN321" i="27" s="1"/>
  <c r="ES321" i="27"/>
  <c r="JP321" i="27" s="1"/>
  <c r="EU321" i="27"/>
  <c r="JR321" i="27" s="1"/>
  <c r="FT321" i="27"/>
  <c r="KQ321" i="27" s="1"/>
  <c r="EZ321" i="27"/>
  <c r="JW321" i="27" s="1"/>
  <c r="GA321" i="27"/>
  <c r="KX321" i="27" s="1"/>
  <c r="FV321" i="27"/>
  <c r="KS321" i="27" s="1"/>
  <c r="GR321" i="27"/>
  <c r="LO321" i="27" s="1"/>
  <c r="GU321" i="27"/>
  <c r="LR321" i="27" s="1"/>
  <c r="GQ321" i="27"/>
  <c r="LN321" i="27" s="1"/>
  <c r="FN321" i="27"/>
  <c r="KK321" i="27" s="1"/>
  <c r="GO321" i="27"/>
  <c r="LL321" i="27" s="1"/>
  <c r="FC321" i="27"/>
  <c r="JZ321" i="27" s="1"/>
  <c r="GN321" i="27"/>
  <c r="LK321" i="27" s="1"/>
  <c r="FJ321" i="27"/>
  <c r="KG321" i="27" s="1"/>
  <c r="FA321" i="27"/>
  <c r="JX321" i="27" s="1"/>
  <c r="FI321" i="27"/>
  <c r="KF321" i="27" s="1"/>
  <c r="GH321" i="27"/>
  <c r="LE321" i="27" s="1"/>
  <c r="FF321" i="27"/>
  <c r="KC321" i="27" s="1"/>
  <c r="FE321" i="27"/>
  <c r="KB321" i="27" s="1"/>
  <c r="FD321" i="27"/>
  <c r="KA321" i="27" s="1"/>
  <c r="GL321" i="27"/>
  <c r="LI321" i="27" s="1"/>
  <c r="FH321" i="27"/>
  <c r="KE321" i="27" s="1"/>
  <c r="GJ321" i="27"/>
  <c r="LG321" i="27" s="1"/>
  <c r="BT322" i="27"/>
  <c r="GS321" i="27"/>
  <c r="LP321" i="27" s="1"/>
  <c r="FL321" i="27"/>
  <c r="KI321" i="27" s="1"/>
  <c r="BG83" i="27"/>
  <c r="BA83" i="27"/>
  <c r="BW422" i="27"/>
  <c r="CC421" i="27"/>
  <c r="BY421" i="27"/>
  <c r="IF390" i="27"/>
  <c r="P77" i="15"/>
  <c r="Q185" i="27" s="1"/>
  <c r="Q184" i="27"/>
  <c r="JA390" i="27"/>
  <c r="HI390" i="27"/>
  <c r="JD390" i="27"/>
  <c r="IT390" i="27"/>
  <c r="IN290" i="27"/>
  <c r="HU290" i="27"/>
  <c r="IE290" i="27"/>
  <c r="IF290" i="27"/>
  <c r="HN290" i="27"/>
  <c r="JE290" i="27"/>
  <c r="IV290" i="27"/>
  <c r="JD290" i="27"/>
  <c r="JB290" i="27"/>
  <c r="IT290" i="27"/>
  <c r="HR390" i="27"/>
  <c r="IG390" i="27"/>
  <c r="IO390" i="27"/>
  <c r="HY390" i="27"/>
  <c r="JH390" i="27"/>
  <c r="IJ290" i="27"/>
  <c r="IQ290" i="27"/>
  <c r="IH290" i="27"/>
  <c r="ID290" i="27"/>
  <c r="HD290" i="27"/>
  <c r="HT290" i="27"/>
  <c r="JI290" i="27"/>
  <c r="IR290" i="27"/>
  <c r="HL290" i="27"/>
  <c r="IB290" i="27"/>
  <c r="HS290" i="27"/>
  <c r="JA290" i="27"/>
  <c r="JF290" i="27"/>
  <c r="HH290" i="27"/>
  <c r="IW290" i="27"/>
  <c r="HG290" i="27"/>
  <c r="IU290" i="27"/>
  <c r="IX290" i="27"/>
  <c r="IP290" i="27"/>
  <c r="IG290" i="27"/>
  <c r="HZ290" i="27"/>
  <c r="JH290" i="27"/>
  <c r="IZ290" i="27"/>
  <c r="HK290" i="27"/>
  <c r="HI290" i="27"/>
  <c r="JJ290" i="27"/>
  <c r="IM290" i="27"/>
  <c r="IC290" i="27"/>
  <c r="HE290" i="27"/>
  <c r="IS290" i="27"/>
  <c r="IA290" i="27"/>
  <c r="IK290" i="27"/>
  <c r="HW290" i="27"/>
  <c r="HF290" i="27"/>
  <c r="HM290" i="27"/>
  <c r="HY290" i="27"/>
  <c r="HP290" i="27"/>
  <c r="BT291" i="27"/>
  <c r="BX291" i="27"/>
  <c r="BW291" i="27" s="1"/>
  <c r="BP291" i="27" s="1"/>
  <c r="BQ291" i="27"/>
  <c r="JG290" i="27"/>
  <c r="IL290" i="27"/>
  <c r="IO290" i="27"/>
  <c r="HV290" i="27"/>
  <c r="IY290" i="27"/>
  <c r="HJ290" i="27"/>
  <c r="DN290" i="27"/>
  <c r="DO290" i="27"/>
  <c r="NQ291" i="27"/>
  <c r="GH290" i="27" s="1"/>
  <c r="LE290" i="27" s="1"/>
  <c r="DX290" i="27"/>
  <c r="EG290" i="27"/>
  <c r="EI290" i="27"/>
  <c r="EJ290" i="27"/>
  <c r="OB291" i="27"/>
  <c r="GS290" i="27" s="1"/>
  <c r="LP290" i="27" s="1"/>
  <c r="OC291" i="27"/>
  <c r="GT290" i="27" s="1"/>
  <c r="LQ290" i="27" s="1"/>
  <c r="OD291" i="27"/>
  <c r="GU290" i="27" s="1"/>
  <c r="LR290" i="27" s="1"/>
  <c r="OE291" i="27"/>
  <c r="GV290" i="27" s="1"/>
  <c r="LS290" i="27" s="1"/>
  <c r="EK290" i="27"/>
  <c r="NE291" i="27"/>
  <c r="FV290" i="27" s="1"/>
  <c r="KS290" i="27" s="1"/>
  <c r="MM291" i="27"/>
  <c r="FD290" i="27" s="1"/>
  <c r="KA290" i="27" s="1"/>
  <c r="DV290" i="27"/>
  <c r="DW290" i="27"/>
  <c r="IU291" i="27" s="1"/>
  <c r="NY291" i="27"/>
  <c r="GP290" i="27" s="1"/>
  <c r="LM290" i="27" s="1"/>
  <c r="EF290" i="27"/>
  <c r="JD291" i="27" s="1"/>
  <c r="CL290" i="27"/>
  <c r="HJ291" i="27" s="1"/>
  <c r="CE290" i="27"/>
  <c r="HC291" i="27" s="1"/>
  <c r="CF290" i="27"/>
  <c r="BO291" i="27"/>
  <c r="CW290" i="27"/>
  <c r="HU291" i="27" s="1"/>
  <c r="DE290" i="27"/>
  <c r="IC291" i="27" s="1"/>
  <c r="DM290" i="27"/>
  <c r="IK291" i="27" s="1"/>
  <c r="EC290" i="27"/>
  <c r="JA291" i="27" s="1"/>
  <c r="MF291" i="27"/>
  <c r="EW290" i="27" s="1"/>
  <c r="JT290" i="27" s="1"/>
  <c r="NH291" i="27"/>
  <c r="FY290" i="27" s="1"/>
  <c r="KV290" i="27" s="1"/>
  <c r="NW291" i="27"/>
  <c r="GN290" i="27" s="1"/>
  <c r="LK290" i="27" s="1"/>
  <c r="ED290" i="27"/>
  <c r="JB291" i="27" s="1"/>
  <c r="EE290" i="27"/>
  <c r="JC291" i="27" s="1"/>
  <c r="OG291" i="27"/>
  <c r="GX290" i="27" s="1"/>
  <c r="LU290" i="27" s="1"/>
  <c r="CK290" i="27"/>
  <c r="HI291" i="27" s="1"/>
  <c r="CT290" i="27"/>
  <c r="HR291" i="27" s="1"/>
  <c r="CM290" i="27"/>
  <c r="HK291" i="27" s="1"/>
  <c r="CN290" i="27"/>
  <c r="HL291" i="27" s="1"/>
  <c r="CO290" i="27"/>
  <c r="LZ291" i="27"/>
  <c r="EQ290" i="27" s="1"/>
  <c r="JN290" i="27" s="1"/>
  <c r="MA291" i="27"/>
  <c r="ER290" i="27" s="1"/>
  <c r="JO290" i="27" s="1"/>
  <c r="MB291" i="27"/>
  <c r="ES290" i="27" s="1"/>
  <c r="JP290" i="27" s="1"/>
  <c r="ME291" i="27"/>
  <c r="EV290" i="27" s="1"/>
  <c r="JS290" i="27" s="1"/>
  <c r="MO291" i="27"/>
  <c r="FF290" i="27" s="1"/>
  <c r="KC290" i="27" s="1"/>
  <c r="CG290" i="27"/>
  <c r="HE291" i="27" s="1"/>
  <c r="MP291" i="27"/>
  <c r="FG290" i="27" s="1"/>
  <c r="KD290" i="27" s="1"/>
  <c r="EL290" i="27"/>
  <c r="MC291" i="27"/>
  <c r="ET290" i="27" s="1"/>
  <c r="JQ290" i="27" s="1"/>
  <c r="CJ290" i="27"/>
  <c r="HH291" i="27" s="1"/>
  <c r="CS290" i="27"/>
  <c r="HQ291" i="27" s="1"/>
  <c r="DB290" i="27"/>
  <c r="HZ291" i="27" s="1"/>
  <c r="CU290" i="27"/>
  <c r="HS291" i="27" s="1"/>
  <c r="CV290" i="27"/>
  <c r="HT291" i="27" s="1"/>
  <c r="MH291" i="27"/>
  <c r="EY290" i="27" s="1"/>
  <c r="JV290" i="27" s="1"/>
  <c r="MI291" i="27"/>
  <c r="EZ290" i="27" s="1"/>
  <c r="JW290" i="27" s="1"/>
  <c r="MJ291" i="27"/>
  <c r="FA290" i="27" s="1"/>
  <c r="JX290" i="27" s="1"/>
  <c r="ML291" i="27"/>
  <c r="FC290" i="27" s="1"/>
  <c r="JZ290" i="27" s="1"/>
  <c r="MN291" i="27"/>
  <c r="FE290" i="27" s="1"/>
  <c r="KB290" i="27" s="1"/>
  <c r="MX291" i="27"/>
  <c r="FO290" i="27" s="1"/>
  <c r="KL290" i="27" s="1"/>
  <c r="MD291" i="27"/>
  <c r="EU290" i="27" s="1"/>
  <c r="JR290" i="27" s="1"/>
  <c r="OA291" i="27"/>
  <c r="GR290" i="27" s="1"/>
  <c r="LO290" i="27" s="1"/>
  <c r="DF290" i="27"/>
  <c r="ID291" i="27" s="1"/>
  <c r="NI291" i="27"/>
  <c r="FZ290" i="27" s="1"/>
  <c r="KW290" i="27" s="1"/>
  <c r="DY290" i="27"/>
  <c r="IW291" i="27" s="1"/>
  <c r="EA290" i="27"/>
  <c r="IY291" i="27" s="1"/>
  <c r="NT291" i="27"/>
  <c r="GK290" i="27" s="1"/>
  <c r="LH290" i="27" s="1"/>
  <c r="NU291" i="27"/>
  <c r="GL290" i="27" s="1"/>
  <c r="LI290" i="27" s="1"/>
  <c r="NR291" i="27"/>
  <c r="GI290" i="27" s="1"/>
  <c r="LF290" i="27" s="1"/>
  <c r="CH290" i="27"/>
  <c r="HF291" i="27" s="1"/>
  <c r="CI290" i="27"/>
  <c r="HG291" i="27" s="1"/>
  <c r="MK291" i="27"/>
  <c r="FB290" i="27" s="1"/>
  <c r="JY290" i="27" s="1"/>
  <c r="CR290" i="27"/>
  <c r="HP291" i="27" s="1"/>
  <c r="DA290" i="27"/>
  <c r="HY291" i="27" s="1"/>
  <c r="DJ290" i="27"/>
  <c r="IH291" i="27" s="1"/>
  <c r="DC290" i="27"/>
  <c r="IA291" i="27" s="1"/>
  <c r="DD290" i="27"/>
  <c r="IB291" i="27" s="1"/>
  <c r="MQ291" i="27"/>
  <c r="FH290" i="27" s="1"/>
  <c r="KE290" i="27" s="1"/>
  <c r="MR291" i="27"/>
  <c r="FI290" i="27" s="1"/>
  <c r="KF290" i="27" s="1"/>
  <c r="MT291" i="27"/>
  <c r="FK290" i="27" s="1"/>
  <c r="KH290" i="27" s="1"/>
  <c r="MU291" i="27"/>
  <c r="FL290" i="27" s="1"/>
  <c r="KI290" i="27" s="1"/>
  <c r="MW291" i="27"/>
  <c r="FN290" i="27" s="1"/>
  <c r="KK290" i="27" s="1"/>
  <c r="NG291" i="27"/>
  <c r="FX290" i="27" s="1"/>
  <c r="KU290" i="27" s="1"/>
  <c r="NN291" i="27"/>
  <c r="GE290" i="27" s="1"/>
  <c r="LB290" i="27" s="1"/>
  <c r="MV291" i="27"/>
  <c r="FM290" i="27" s="1"/>
  <c r="KJ290" i="27" s="1"/>
  <c r="DG290" i="27"/>
  <c r="IE291" i="27" s="1"/>
  <c r="EB290" i="27"/>
  <c r="IZ291" i="27" s="1"/>
  <c r="NX291" i="27"/>
  <c r="GO290" i="27" s="1"/>
  <c r="LL290" i="27" s="1"/>
  <c r="CP290" i="27"/>
  <c r="HN291" i="27" s="1"/>
  <c r="CQ290" i="27"/>
  <c r="HO291" i="27" s="1"/>
  <c r="MS291" i="27"/>
  <c r="FJ290" i="27" s="1"/>
  <c r="KG290" i="27" s="1"/>
  <c r="CZ290" i="27"/>
  <c r="HX291" i="27" s="1"/>
  <c r="DI290" i="27"/>
  <c r="IG291" i="27" s="1"/>
  <c r="DR290" i="27"/>
  <c r="IP291" i="27" s="1"/>
  <c r="DK290" i="27"/>
  <c r="II291" i="27" s="1"/>
  <c r="DL290" i="27"/>
  <c r="IJ291" i="27" s="1"/>
  <c r="MZ291" i="27"/>
  <c r="FQ290" i="27" s="1"/>
  <c r="KN290" i="27" s="1"/>
  <c r="NB291" i="27"/>
  <c r="FS290" i="27" s="1"/>
  <c r="KP290" i="27" s="1"/>
  <c r="NC291" i="27"/>
  <c r="FT290" i="27" s="1"/>
  <c r="KQ290" i="27" s="1"/>
  <c r="ND291" i="27"/>
  <c r="FU290" i="27" s="1"/>
  <c r="KR290" i="27" s="1"/>
  <c r="NF291" i="27"/>
  <c r="FW290" i="27" s="1"/>
  <c r="KT290" i="27" s="1"/>
  <c r="NP291" i="27"/>
  <c r="GG290" i="27" s="1"/>
  <c r="LD290" i="27" s="1"/>
  <c r="DU290" i="27"/>
  <c r="IS291" i="27" s="1"/>
  <c r="OF291" i="27"/>
  <c r="GW290" i="27" s="1"/>
  <c r="LT290" i="27" s="1"/>
  <c r="EH290" i="27"/>
  <c r="JF291" i="27" s="1"/>
  <c r="MY291" i="27"/>
  <c r="FP290" i="27" s="1"/>
  <c r="KM290" i="27" s="1"/>
  <c r="CX290" i="27"/>
  <c r="HV291" i="27" s="1"/>
  <c r="CY290" i="27"/>
  <c r="HW291" i="27" s="1"/>
  <c r="NA291" i="27"/>
  <c r="FR290" i="27" s="1"/>
  <c r="KO290" i="27" s="1"/>
  <c r="DH290" i="27"/>
  <c r="IF291" i="27" s="1"/>
  <c r="DQ290" i="27"/>
  <c r="IO291" i="27" s="1"/>
  <c r="DZ290" i="27"/>
  <c r="IX291" i="27" s="1"/>
  <c r="DS290" i="27"/>
  <c r="IQ291" i="27" s="1"/>
  <c r="DT290" i="27"/>
  <c r="IR291" i="27" s="1"/>
  <c r="NJ291" i="27"/>
  <c r="GA290" i="27" s="1"/>
  <c r="KX290" i="27" s="1"/>
  <c r="NK291" i="27"/>
  <c r="GB290" i="27" s="1"/>
  <c r="KY290" i="27" s="1"/>
  <c r="NL291" i="27"/>
  <c r="GC290" i="27" s="1"/>
  <c r="KZ290" i="27" s="1"/>
  <c r="NM291" i="27"/>
  <c r="GD290" i="27" s="1"/>
  <c r="LA290" i="27" s="1"/>
  <c r="NO291" i="27"/>
  <c r="GF290" i="27" s="1"/>
  <c r="LC290" i="27" s="1"/>
  <c r="NZ291" i="27"/>
  <c r="GQ290" i="27" s="1"/>
  <c r="LN290" i="27" s="1"/>
  <c r="MG291" i="27"/>
  <c r="EX290" i="27" s="1"/>
  <c r="JU290" i="27" s="1"/>
  <c r="DP290" i="27"/>
  <c r="IN291" i="27" s="1"/>
  <c r="NS291" i="27"/>
  <c r="GJ290" i="27" s="1"/>
  <c r="LG290" i="27" s="1"/>
  <c r="NV291" i="27"/>
  <c r="GM290" i="27" s="1"/>
  <c r="LJ290" i="27" s="1"/>
  <c r="BG293" i="27"/>
  <c r="BV292" i="27"/>
  <c r="BR292" i="27"/>
  <c r="HQ290" i="27"/>
  <c r="HR290" i="27"/>
  <c r="HC290" i="27"/>
  <c r="II290" i="27"/>
  <c r="HX290" i="27"/>
  <c r="HO290" i="27"/>
  <c r="JC290" i="27"/>
  <c r="CQ390" i="27"/>
  <c r="CY390" i="27"/>
  <c r="DG390" i="27"/>
  <c r="DO390" i="27"/>
  <c r="DW390" i="27"/>
  <c r="EE390" i="27"/>
  <c r="EM390" i="27"/>
  <c r="MF391" i="27"/>
  <c r="EW390" i="27" s="1"/>
  <c r="JT390" i="27" s="1"/>
  <c r="MN391" i="27"/>
  <c r="FE390" i="27" s="1"/>
  <c r="KB390" i="27" s="1"/>
  <c r="MV391" i="27"/>
  <c r="ND391" i="27"/>
  <c r="FU390" i="27" s="1"/>
  <c r="KR390" i="27" s="1"/>
  <c r="NL391" i="27"/>
  <c r="NT391" i="27"/>
  <c r="GK390" i="27" s="1"/>
  <c r="LH390" i="27" s="1"/>
  <c r="OB391" i="27"/>
  <c r="GS390" i="27" s="1"/>
  <c r="LP390" i="27" s="1"/>
  <c r="OJ391" i="27"/>
  <c r="HA390" i="27" s="1"/>
  <c r="LX390" i="27" s="1"/>
  <c r="CR390" i="27"/>
  <c r="DA390" i="27"/>
  <c r="DJ390" i="27"/>
  <c r="DS390" i="27"/>
  <c r="EB390" i="27"/>
  <c r="EK390" i="27"/>
  <c r="MK391" i="27"/>
  <c r="FB390" i="27" s="1"/>
  <c r="JY390" i="27" s="1"/>
  <c r="MT391" i="27"/>
  <c r="FK390" i="27" s="1"/>
  <c r="KH390" i="27" s="1"/>
  <c r="NC391" i="27"/>
  <c r="FT390" i="27" s="1"/>
  <c r="KQ390" i="27" s="1"/>
  <c r="NM391" i="27"/>
  <c r="GD390" i="27" s="1"/>
  <c r="LA390" i="27" s="1"/>
  <c r="CJ390" i="27"/>
  <c r="CS390" i="27"/>
  <c r="DB390" i="27"/>
  <c r="DK390" i="27"/>
  <c r="DT390" i="27"/>
  <c r="EC390" i="27"/>
  <c r="EL390" i="27"/>
  <c r="ML391" i="27"/>
  <c r="FC390" i="27" s="1"/>
  <c r="JZ390" i="27" s="1"/>
  <c r="MU391" i="27"/>
  <c r="FL390" i="27" s="1"/>
  <c r="KI390" i="27" s="1"/>
  <c r="NE391" i="27"/>
  <c r="NN391" i="27"/>
  <c r="NW391" i="27"/>
  <c r="OF391" i="27"/>
  <c r="GW390" i="27" s="1"/>
  <c r="LT390" i="27" s="1"/>
  <c r="CK390" i="27"/>
  <c r="CT390" i="27"/>
  <c r="DC390" i="27"/>
  <c r="DL390" i="27"/>
  <c r="DU390" i="27"/>
  <c r="ED390" i="27"/>
  <c r="EN390" i="27"/>
  <c r="MM391" i="27"/>
  <c r="FD390" i="27" s="1"/>
  <c r="KA390" i="27" s="1"/>
  <c r="MW391" i="27"/>
  <c r="FN390" i="27" s="1"/>
  <c r="KK390" i="27" s="1"/>
  <c r="NF391" i="27"/>
  <c r="FW390" i="27" s="1"/>
  <c r="NO391" i="27"/>
  <c r="GF390" i="27" s="1"/>
  <c r="LC390" i="27" s="1"/>
  <c r="NX391" i="27"/>
  <c r="GO390" i="27" s="1"/>
  <c r="LL390" i="27" s="1"/>
  <c r="OG391" i="27"/>
  <c r="CL390" i="27"/>
  <c r="CU390" i="27"/>
  <c r="DD390" i="27"/>
  <c r="DM390" i="27"/>
  <c r="DV390" i="27"/>
  <c r="EF390" i="27"/>
  <c r="EO390" i="27"/>
  <c r="ME391" i="27"/>
  <c r="EV390" i="27" s="1"/>
  <c r="JS390" i="27" s="1"/>
  <c r="MO391" i="27"/>
  <c r="MX391" i="27"/>
  <c r="NG391" i="27"/>
  <c r="FX390" i="27" s="1"/>
  <c r="KU390" i="27" s="1"/>
  <c r="NP391" i="27"/>
  <c r="GG390" i="27" s="1"/>
  <c r="LD390" i="27" s="1"/>
  <c r="NY391" i="27"/>
  <c r="GP390" i="27" s="1"/>
  <c r="LM390" i="27" s="1"/>
  <c r="OH391" i="27"/>
  <c r="GY390" i="27" s="1"/>
  <c r="LV390" i="27" s="1"/>
  <c r="CM390" i="27"/>
  <c r="CV390" i="27"/>
  <c r="DE390" i="27"/>
  <c r="DN390" i="27"/>
  <c r="DX390" i="27"/>
  <c r="EG390" i="27"/>
  <c r="EP390" i="27"/>
  <c r="MG391" i="27"/>
  <c r="EX390" i="27" s="1"/>
  <c r="JU390" i="27" s="1"/>
  <c r="MP391" i="27"/>
  <c r="FG390" i="27" s="1"/>
  <c r="KD390" i="27" s="1"/>
  <c r="MY391" i="27"/>
  <c r="FP390" i="27" s="1"/>
  <c r="KM390" i="27" s="1"/>
  <c r="NH391" i="27"/>
  <c r="NQ391" i="27"/>
  <c r="GH390" i="27" s="1"/>
  <c r="LE390" i="27" s="1"/>
  <c r="NZ391" i="27"/>
  <c r="GQ390" i="27" s="1"/>
  <c r="LN390" i="27" s="1"/>
  <c r="CN390" i="27"/>
  <c r="CW390" i="27"/>
  <c r="DF390" i="27"/>
  <c r="DP390" i="27"/>
  <c r="DY390" i="27"/>
  <c r="EH390" i="27"/>
  <c r="EQ390" i="27"/>
  <c r="MH391" i="27"/>
  <c r="EY390" i="27" s="1"/>
  <c r="JV390" i="27" s="1"/>
  <c r="MQ391" i="27"/>
  <c r="FH390" i="27" s="1"/>
  <c r="KE390" i="27" s="1"/>
  <c r="MZ391" i="27"/>
  <c r="FQ390" i="27" s="1"/>
  <c r="KN390" i="27" s="1"/>
  <c r="NI391" i="27"/>
  <c r="FZ390" i="27" s="1"/>
  <c r="KW390" i="27" s="1"/>
  <c r="NR391" i="27"/>
  <c r="GI390" i="27" s="1"/>
  <c r="LF390" i="27" s="1"/>
  <c r="OA391" i="27"/>
  <c r="GR390" i="27" s="1"/>
  <c r="LO390" i="27" s="1"/>
  <c r="OK391" i="27"/>
  <c r="HB390" i="27" s="1"/>
  <c r="LY390" i="27" s="1"/>
  <c r="CP390" i="27"/>
  <c r="CZ390" i="27"/>
  <c r="DI390" i="27"/>
  <c r="DR390" i="27"/>
  <c r="EA390" i="27"/>
  <c r="EJ390" i="27"/>
  <c r="MJ391" i="27"/>
  <c r="FA390" i="27" s="1"/>
  <c r="JX390" i="27" s="1"/>
  <c r="MS391" i="27"/>
  <c r="NB391" i="27"/>
  <c r="FS390" i="27" s="1"/>
  <c r="KP390" i="27" s="1"/>
  <c r="NK391" i="27"/>
  <c r="GB390" i="27" s="1"/>
  <c r="KY390" i="27" s="1"/>
  <c r="NU391" i="27"/>
  <c r="GL390" i="27" s="1"/>
  <c r="LI390" i="27" s="1"/>
  <c r="OD391" i="27"/>
  <c r="GU390" i="27" s="1"/>
  <c r="LR390" i="27" s="1"/>
  <c r="DZ390" i="27"/>
  <c r="OE391" i="27"/>
  <c r="GV390" i="27" s="1"/>
  <c r="LS390" i="27" s="1"/>
  <c r="EI390" i="27"/>
  <c r="MI391" i="27"/>
  <c r="EZ390" i="27" s="1"/>
  <c r="JW390" i="27" s="1"/>
  <c r="OI391" i="27"/>
  <c r="GZ390" i="27" s="1"/>
  <c r="LW390" i="27" s="1"/>
  <c r="MR391" i="27"/>
  <c r="FI390" i="27" s="1"/>
  <c r="KF390" i="27" s="1"/>
  <c r="OL391" i="27"/>
  <c r="HC390" i="27" s="1"/>
  <c r="LZ390" i="27" s="1"/>
  <c r="NA391" i="27"/>
  <c r="FR390" i="27" s="1"/>
  <c r="KO390" i="27" s="1"/>
  <c r="CO390" i="27"/>
  <c r="NJ391" i="27"/>
  <c r="GA390" i="27" s="1"/>
  <c r="KX390" i="27" s="1"/>
  <c r="CX390" i="27"/>
  <c r="NS391" i="27"/>
  <c r="GJ390" i="27" s="1"/>
  <c r="LG390" i="27" s="1"/>
  <c r="DQ390" i="27"/>
  <c r="OC391" i="27"/>
  <c r="GT390" i="27" s="1"/>
  <c r="LQ390" i="27" s="1"/>
  <c r="DH390" i="27"/>
  <c r="NV391" i="27"/>
  <c r="GM390" i="27" s="1"/>
  <c r="LJ390" i="27" s="1"/>
  <c r="IQ390" i="27"/>
  <c r="IR390" i="27"/>
  <c r="IZ390" i="27"/>
  <c r="IJ390" i="27"/>
  <c r="HW390" i="27"/>
  <c r="HK390" i="27"/>
  <c r="JM390" i="27"/>
  <c r="JB390" i="27"/>
  <c r="FO390" i="27"/>
  <c r="KL390" i="27" s="1"/>
  <c r="GE390" i="27"/>
  <c r="LB390" i="27" s="1"/>
  <c r="CC391" i="27"/>
  <c r="CB391" i="27" s="1"/>
  <c r="FJ390" i="27"/>
  <c r="KG390" i="27" s="1"/>
  <c r="GC390" i="27"/>
  <c r="KZ390" i="27" s="1"/>
  <c r="BV391" i="27"/>
  <c r="GN390" i="27"/>
  <c r="LK390" i="27" s="1"/>
  <c r="FM390" i="27"/>
  <c r="KJ390" i="27" s="1"/>
  <c r="FV390" i="27"/>
  <c r="KS390" i="27" s="1"/>
  <c r="GX390" i="27"/>
  <c r="LU390" i="27" s="1"/>
  <c r="BY391" i="27"/>
  <c r="FF390" i="27"/>
  <c r="KC390" i="27" s="1"/>
  <c r="FY390" i="27"/>
  <c r="KV390" i="27" s="1"/>
  <c r="HU390" i="27"/>
  <c r="IA390" i="27"/>
  <c r="HM390" i="27"/>
  <c r="IW390" i="27"/>
  <c r="JN390" i="27"/>
  <c r="IU390" i="27"/>
  <c r="IL390" i="27"/>
  <c r="BW392" i="27"/>
  <c r="CA393" i="27"/>
  <c r="CA392" i="27"/>
  <c r="CC393" i="27"/>
  <c r="HH390" i="27"/>
  <c r="JO390" i="27"/>
  <c r="HP390" i="27"/>
  <c r="JK390" i="27"/>
  <c r="II390" i="27"/>
  <c r="JE390" i="27"/>
  <c r="IK390" i="27"/>
  <c r="ID390" i="27"/>
  <c r="IY390" i="27"/>
  <c r="HX390" i="27"/>
  <c r="IV390" i="27"/>
  <c r="IB390" i="27"/>
  <c r="HV390" i="27"/>
  <c r="IP390" i="27"/>
  <c r="IN390" i="27"/>
  <c r="HL390" i="27"/>
  <c r="JG390" i="27"/>
  <c r="IM390" i="27"/>
  <c r="HS390" i="27"/>
  <c r="HN390" i="27"/>
  <c r="IE390" i="27"/>
  <c r="HZ390" i="27"/>
  <c r="JI390" i="27"/>
  <c r="IS390" i="27"/>
  <c r="IC390" i="27"/>
  <c r="HJ390" i="27"/>
  <c r="JC390" i="27"/>
  <c r="JF390" i="27"/>
  <c r="HQ390" i="27"/>
  <c r="JL390" i="27"/>
  <c r="HO390" i="27"/>
  <c r="IX390" i="27"/>
  <c r="IH390" i="27"/>
  <c r="HT390" i="27"/>
  <c r="JJ390" i="27"/>
  <c r="IC52" i="27"/>
  <c r="JW52" i="27" s="1"/>
  <c r="HV52" i="27"/>
  <c r="JP52" i="27" s="1"/>
  <c r="HW52" i="27"/>
  <c r="JQ52" i="27" s="1"/>
  <c r="DH90" i="27"/>
  <c r="DQ90" i="27"/>
  <c r="DR90" i="27"/>
  <c r="CF90" i="27"/>
  <c r="CO90" i="27"/>
  <c r="DF90" i="27"/>
  <c r="DO90" i="27"/>
  <c r="DP90" i="27"/>
  <c r="DY90" i="27"/>
  <c r="CE90" i="27"/>
  <c r="CN90" i="27"/>
  <c r="CW90" i="27"/>
  <c r="DN90" i="27"/>
  <c r="DX90" i="27"/>
  <c r="CM90" i="27"/>
  <c r="CV90" i="27"/>
  <c r="DE90" i="27"/>
  <c r="DV90" i="27"/>
  <c r="DW90" i="27"/>
  <c r="CC90" i="27"/>
  <c r="CD90" i="27"/>
  <c r="CU90" i="27"/>
  <c r="DD90" i="27"/>
  <c r="DM90" i="27"/>
  <c r="CA90" i="27"/>
  <c r="CB90" i="27"/>
  <c r="CK90" i="27"/>
  <c r="CL90" i="27"/>
  <c r="DC90" i="27"/>
  <c r="DL90" i="27"/>
  <c r="DU90" i="27"/>
  <c r="CI90" i="27"/>
  <c r="DG90" i="27"/>
  <c r="CJ90" i="27"/>
  <c r="CS90" i="27"/>
  <c r="CT90" i="27"/>
  <c r="DK90" i="27"/>
  <c r="DT90" i="27"/>
  <c r="CH90" i="27"/>
  <c r="CQ90" i="27"/>
  <c r="CR90" i="27"/>
  <c r="DA90" i="27"/>
  <c r="DB90" i="27"/>
  <c r="DS90" i="27"/>
  <c r="CP90" i="27"/>
  <c r="CY90" i="27"/>
  <c r="CZ90" i="27"/>
  <c r="DI90" i="27"/>
  <c r="DJ90" i="27"/>
  <c r="CG90" i="27"/>
  <c r="CX90" i="27"/>
  <c r="BD55" i="27"/>
  <c r="HX52" i="27"/>
  <c r="JR52" i="27" s="1"/>
  <c r="IB53" i="27"/>
  <c r="HZ53" i="27"/>
  <c r="HY53" i="27"/>
  <c r="BC54" i="27"/>
  <c r="BB54" i="27" s="1"/>
  <c r="BG54" i="27" s="1"/>
  <c r="BE54" i="27"/>
  <c r="HY52" i="27"/>
  <c r="JS52" i="27" s="1"/>
  <c r="BA53" i="27"/>
  <c r="HT52" i="27"/>
  <c r="JN52" i="27" s="1"/>
  <c r="HZ52" i="27"/>
  <c r="JT52" i="27" s="1"/>
  <c r="IB52" i="27"/>
  <c r="JV52" i="27" s="1"/>
  <c r="IA52" i="27"/>
  <c r="JU52" i="27" s="1"/>
  <c r="HU52" i="27"/>
  <c r="JO52" i="27" s="1"/>
  <c r="HV322" i="27" l="1"/>
  <c r="IN322" i="27"/>
  <c r="ID322" i="27"/>
  <c r="IK322" i="27"/>
  <c r="JE322" i="27"/>
  <c r="HJ322" i="27"/>
  <c r="IG322" i="27"/>
  <c r="JC322" i="27"/>
  <c r="IH322" i="27"/>
  <c r="IW322" i="27"/>
  <c r="HO322" i="27"/>
  <c r="HR322" i="27"/>
  <c r="JA322" i="27"/>
  <c r="JG322" i="27"/>
  <c r="HY322" i="27"/>
  <c r="IO322" i="27"/>
  <c r="IY322" i="27"/>
  <c r="HD322" i="27"/>
  <c r="HX322" i="27"/>
  <c r="IT322" i="27"/>
  <c r="HP322" i="27"/>
  <c r="IX322" i="27"/>
  <c r="IC322" i="27"/>
  <c r="HZ322" i="27"/>
  <c r="HK322" i="27"/>
  <c r="JJ322" i="27"/>
  <c r="HI322" i="27"/>
  <c r="HQ322" i="27"/>
  <c r="HL322" i="27"/>
  <c r="II322" i="27"/>
  <c r="IL322" i="27"/>
  <c r="HF322" i="27"/>
  <c r="IB322" i="27"/>
  <c r="IR322" i="27"/>
  <c r="HT322" i="27"/>
  <c r="JH322" i="27"/>
  <c r="JF322" i="27"/>
  <c r="HH322" i="27"/>
  <c r="IP322" i="27"/>
  <c r="JB322" i="27"/>
  <c r="IQ322" i="27"/>
  <c r="IA322" i="27"/>
  <c r="IF322" i="27"/>
  <c r="HS322" i="27"/>
  <c r="JI322" i="27"/>
  <c r="IU322" i="27"/>
  <c r="IZ322" i="27"/>
  <c r="IS322" i="27"/>
  <c r="HN322" i="27"/>
  <c r="IM322" i="27"/>
  <c r="IV322" i="27"/>
  <c r="IJ322" i="27"/>
  <c r="HW322" i="27"/>
  <c r="HC322" i="27"/>
  <c r="JD322" i="27"/>
  <c r="HU322" i="27"/>
  <c r="HG322" i="27"/>
  <c r="HE322" i="27"/>
  <c r="HM322" i="27"/>
  <c r="IE322" i="27"/>
  <c r="BD86" i="27"/>
  <c r="GA322" i="27"/>
  <c r="KX322" i="27" s="1"/>
  <c r="GF322" i="27"/>
  <c r="LC322" i="27" s="1"/>
  <c r="FZ322" i="27"/>
  <c r="KW322" i="27" s="1"/>
  <c r="BT323" i="27"/>
  <c r="FU322" i="27"/>
  <c r="KR322" i="27" s="1"/>
  <c r="GH322" i="27"/>
  <c r="LE322" i="27" s="1"/>
  <c r="FA322" i="27"/>
  <c r="JX322" i="27" s="1"/>
  <c r="FT322" i="27"/>
  <c r="KQ322" i="27" s="1"/>
  <c r="GQ322" i="27"/>
  <c r="LN322" i="27" s="1"/>
  <c r="EQ322" i="27"/>
  <c r="JN322" i="27" s="1"/>
  <c r="FX322" i="27"/>
  <c r="KU322" i="27" s="1"/>
  <c r="EZ322" i="27"/>
  <c r="JW322" i="27" s="1"/>
  <c r="GN322" i="27"/>
  <c r="LK322" i="27" s="1"/>
  <c r="FH322" i="27"/>
  <c r="KE322" i="27" s="1"/>
  <c r="GM322" i="27"/>
  <c r="LJ322" i="27" s="1"/>
  <c r="GB322" i="27"/>
  <c r="KY322" i="27" s="1"/>
  <c r="FB322" i="27"/>
  <c r="JY322" i="27" s="1"/>
  <c r="GJ322" i="27"/>
  <c r="LG322" i="27" s="1"/>
  <c r="EV322" i="27"/>
  <c r="JS322" i="27" s="1"/>
  <c r="GI322" i="27"/>
  <c r="LF322" i="27" s="1"/>
  <c r="EU322" i="27"/>
  <c r="JR322" i="27" s="1"/>
  <c r="GC322" i="27"/>
  <c r="KZ322" i="27" s="1"/>
  <c r="GX322" i="27"/>
  <c r="LU322" i="27" s="1"/>
  <c r="EY322" i="27"/>
  <c r="JV322" i="27" s="1"/>
  <c r="GU322" i="27"/>
  <c r="LR322" i="27" s="1"/>
  <c r="EX322" i="27"/>
  <c r="JU322" i="27" s="1"/>
  <c r="ER322" i="27"/>
  <c r="JO322" i="27" s="1"/>
  <c r="FN322" i="27"/>
  <c r="KK322" i="27" s="1"/>
  <c r="FR322" i="27"/>
  <c r="KO322" i="27" s="1"/>
  <c r="FC322" i="27"/>
  <c r="JZ322" i="27" s="1"/>
  <c r="FE322" i="27"/>
  <c r="KB322" i="27" s="1"/>
  <c r="FF322" i="27"/>
  <c r="KC322" i="27" s="1"/>
  <c r="FI322" i="27"/>
  <c r="KF322" i="27" s="1"/>
  <c r="GL322" i="27"/>
  <c r="LI322" i="27" s="1"/>
  <c r="FO322" i="27"/>
  <c r="KL322" i="27" s="1"/>
  <c r="GT322" i="27"/>
  <c r="LQ322" i="27" s="1"/>
  <c r="FP322" i="27"/>
  <c r="KM322" i="27" s="1"/>
  <c r="GR322" i="27"/>
  <c r="LO322" i="27" s="1"/>
  <c r="FK322" i="27"/>
  <c r="KH322" i="27" s="1"/>
  <c r="GD322" i="27"/>
  <c r="LA322" i="27" s="1"/>
  <c r="GG322" i="27"/>
  <c r="LD322" i="27" s="1"/>
  <c r="FW322" i="27"/>
  <c r="KT322" i="27" s="1"/>
  <c r="GW322" i="27"/>
  <c r="LT322" i="27" s="1"/>
  <c r="FL322" i="27"/>
  <c r="KI322" i="27" s="1"/>
  <c r="FJ322" i="27"/>
  <c r="KG322" i="27" s="1"/>
  <c r="GP322" i="27"/>
  <c r="LM322" i="27" s="1"/>
  <c r="FQ322" i="27"/>
  <c r="KN322" i="27" s="1"/>
  <c r="FY322" i="27"/>
  <c r="KV322" i="27" s="1"/>
  <c r="FM322" i="27"/>
  <c r="KJ322" i="27" s="1"/>
  <c r="FV322" i="27"/>
  <c r="KS322" i="27" s="1"/>
  <c r="GO322" i="27"/>
  <c r="LL322" i="27" s="1"/>
  <c r="FD322" i="27"/>
  <c r="KA322" i="27" s="1"/>
  <c r="GE322" i="27"/>
  <c r="LB322" i="27" s="1"/>
  <c r="FS322" i="27"/>
  <c r="KP322" i="27" s="1"/>
  <c r="GV322" i="27"/>
  <c r="LS322" i="27" s="1"/>
  <c r="GK322" i="27"/>
  <c r="LH322" i="27" s="1"/>
  <c r="ET322" i="27"/>
  <c r="JQ322" i="27" s="1"/>
  <c r="GS322" i="27"/>
  <c r="LP322" i="27" s="1"/>
  <c r="FG322" i="27"/>
  <c r="KD322" i="27" s="1"/>
  <c r="EW322" i="27"/>
  <c r="JT322" i="27" s="1"/>
  <c r="ES322" i="27"/>
  <c r="JP322" i="27" s="1"/>
  <c r="BX323" i="27"/>
  <c r="BW323" i="27" s="1"/>
  <c r="BP323" i="27" s="1"/>
  <c r="BG84" i="27"/>
  <c r="BA84" i="27"/>
  <c r="CC422" i="27"/>
  <c r="BY422" i="27"/>
  <c r="BC85" i="27"/>
  <c r="BB85" i="27" s="1"/>
  <c r="BE85" i="27"/>
  <c r="IM291" i="27"/>
  <c r="IL291" i="27"/>
  <c r="IT291" i="27"/>
  <c r="JH291" i="27"/>
  <c r="JJ291" i="27"/>
  <c r="HM291" i="27"/>
  <c r="HD291" i="27"/>
  <c r="HT53" i="27"/>
  <c r="IC53" i="27"/>
  <c r="HV53" i="27"/>
  <c r="IA53" i="27"/>
  <c r="HW53" i="27"/>
  <c r="HU53" i="27"/>
  <c r="JG291" i="27"/>
  <c r="BQ292" i="27"/>
  <c r="BT292" i="27"/>
  <c r="BX292" i="27"/>
  <c r="BW292" i="27" s="1"/>
  <c r="BP292" i="27" s="1"/>
  <c r="JI291" i="27"/>
  <c r="JE291" i="27"/>
  <c r="CW291" i="27"/>
  <c r="CX291" i="27"/>
  <c r="MR292" i="27"/>
  <c r="FI291" i="27" s="1"/>
  <c r="KF291" i="27" s="1"/>
  <c r="CZ291" i="27"/>
  <c r="DI291" i="27"/>
  <c r="CI291" i="27"/>
  <c r="NM292" i="27"/>
  <c r="GD291" i="27" s="1"/>
  <c r="LA291" i="27" s="1"/>
  <c r="MV292" i="27"/>
  <c r="FM291" i="27" s="1"/>
  <c r="KJ291" i="27" s="1"/>
  <c r="DK291" i="27"/>
  <c r="CV291" i="27"/>
  <c r="NS292" i="27"/>
  <c r="GJ291" i="27" s="1"/>
  <c r="LG291" i="27" s="1"/>
  <c r="NB292" i="27"/>
  <c r="FS291" i="27" s="1"/>
  <c r="KP291" i="27" s="1"/>
  <c r="NL292" i="27"/>
  <c r="GC291" i="27" s="1"/>
  <c r="KZ291" i="27" s="1"/>
  <c r="MP292" i="27"/>
  <c r="FG291" i="27" s="1"/>
  <c r="KD291" i="27" s="1"/>
  <c r="DE291" i="27"/>
  <c r="DF291" i="27"/>
  <c r="MZ292" i="27"/>
  <c r="FQ291" i="27" s="1"/>
  <c r="KN291" i="27" s="1"/>
  <c r="DH291" i="27"/>
  <c r="DQ291" i="27"/>
  <c r="DD291" i="27"/>
  <c r="NV292" i="27"/>
  <c r="GM291" i="27" s="1"/>
  <c r="LJ291" i="27" s="1"/>
  <c r="NE292" i="27"/>
  <c r="FV291" i="27" s="1"/>
  <c r="KS291" i="27" s="1"/>
  <c r="ME292" i="27"/>
  <c r="EV291" i="27" s="1"/>
  <c r="JS291" i="27" s="1"/>
  <c r="EA291" i="27"/>
  <c r="DO291" i="27"/>
  <c r="OB292" i="27"/>
  <c r="GS291" i="27" s="1"/>
  <c r="LP291" i="27" s="1"/>
  <c r="NK292" i="27"/>
  <c r="GB291" i="27" s="1"/>
  <c r="KY291" i="27" s="1"/>
  <c r="DB291" i="27"/>
  <c r="OA292" i="27"/>
  <c r="GR291" i="27" s="1"/>
  <c r="LO291" i="27" s="1"/>
  <c r="DM291" i="27"/>
  <c r="DN291" i="27"/>
  <c r="NH292" i="27"/>
  <c r="FY291" i="27" s="1"/>
  <c r="KV291" i="27" s="1"/>
  <c r="DP291" i="27"/>
  <c r="DY291" i="27"/>
  <c r="DT291" i="27"/>
  <c r="OE292" i="27"/>
  <c r="GV291" i="27" s="1"/>
  <c r="LS291" i="27" s="1"/>
  <c r="NN292" i="27"/>
  <c r="GE291" i="27" s="1"/>
  <c r="LB291" i="27" s="1"/>
  <c r="MN292" i="27"/>
  <c r="FE291" i="27" s="1"/>
  <c r="KB291" i="27" s="1"/>
  <c r="MF292" i="27"/>
  <c r="EW291" i="27" s="1"/>
  <c r="JT291" i="27" s="1"/>
  <c r="EE291" i="27"/>
  <c r="CY291" i="27"/>
  <c r="NT292" i="27"/>
  <c r="GK291" i="27" s="1"/>
  <c r="LH291" i="27" s="1"/>
  <c r="MG292" i="27"/>
  <c r="EX291" i="27" s="1"/>
  <c r="JU291" i="27" s="1"/>
  <c r="EB291" i="27"/>
  <c r="NC292" i="27"/>
  <c r="FT291" i="27" s="1"/>
  <c r="KQ291" i="27" s="1"/>
  <c r="DU291" i="27"/>
  <c r="DV291" i="27"/>
  <c r="NP292" i="27"/>
  <c r="GG291" i="27" s="1"/>
  <c r="LD291" i="27" s="1"/>
  <c r="DX291" i="27"/>
  <c r="EG291" i="27"/>
  <c r="EJ291" i="27"/>
  <c r="CL291" i="27"/>
  <c r="NW292" i="27"/>
  <c r="GN291" i="27" s="1"/>
  <c r="LK291" i="27" s="1"/>
  <c r="MW292" i="27"/>
  <c r="FN291" i="27" s="1"/>
  <c r="KK291" i="27" s="1"/>
  <c r="MO292" i="27"/>
  <c r="FF291" i="27" s="1"/>
  <c r="KC291" i="27" s="1"/>
  <c r="BO292" i="27"/>
  <c r="DR291" i="27"/>
  <c r="OC292" i="27"/>
  <c r="GT291" i="27" s="1"/>
  <c r="LQ291" i="27" s="1"/>
  <c r="NR292" i="27"/>
  <c r="GI291" i="27" s="1"/>
  <c r="LF291" i="27" s="1"/>
  <c r="MT292" i="27"/>
  <c r="FK291" i="27" s="1"/>
  <c r="KH291" i="27" s="1"/>
  <c r="CO291" i="27"/>
  <c r="HM292" i="27" s="1"/>
  <c r="MJ292" i="27"/>
  <c r="FA291" i="27" s="1"/>
  <c r="JX291" i="27" s="1"/>
  <c r="DA291" i="27"/>
  <c r="MM292" i="27"/>
  <c r="FD291" i="27" s="1"/>
  <c r="KA291" i="27" s="1"/>
  <c r="CQ291" i="27"/>
  <c r="NJ292" i="27"/>
  <c r="GA291" i="27" s="1"/>
  <c r="KX291" i="27" s="1"/>
  <c r="DS291" i="27"/>
  <c r="EC291" i="27"/>
  <c r="ED291" i="27"/>
  <c r="JB292" i="27" s="1"/>
  <c r="NX292" i="27"/>
  <c r="GO291" i="27" s="1"/>
  <c r="LL291" i="27" s="1"/>
  <c r="EF291" i="27"/>
  <c r="CE291" i="27"/>
  <c r="MC292" i="27"/>
  <c r="ET291" i="27" s="1"/>
  <c r="JQ291" i="27" s="1"/>
  <c r="DG291" i="27"/>
  <c r="OG292" i="27"/>
  <c r="GX291" i="27" s="1"/>
  <c r="LU291" i="27" s="1"/>
  <c r="NF292" i="27"/>
  <c r="FW291" i="27" s="1"/>
  <c r="KT291" i="27" s="1"/>
  <c r="MX292" i="27"/>
  <c r="FO291" i="27" s="1"/>
  <c r="KL291" i="27" s="1"/>
  <c r="MH292" i="27"/>
  <c r="EY291" i="27" s="1"/>
  <c r="JV291" i="27" s="1"/>
  <c r="EH291" i="27"/>
  <c r="CF291" i="27"/>
  <c r="DL291" i="27"/>
  <c r="OD292" i="27"/>
  <c r="GU291" i="27" s="1"/>
  <c r="LR291" i="27" s="1"/>
  <c r="CR291" i="27"/>
  <c r="NZ292" i="27"/>
  <c r="GQ291" i="27" s="1"/>
  <c r="LN291" i="27" s="1"/>
  <c r="EK291" i="27"/>
  <c r="JI292" i="27" s="1"/>
  <c r="EL291" i="27"/>
  <c r="OF292" i="27"/>
  <c r="GW291" i="27" s="1"/>
  <c r="LT291" i="27" s="1"/>
  <c r="CK291" i="27"/>
  <c r="CM291" i="27"/>
  <c r="ML292" i="27"/>
  <c r="FC291" i="27" s="1"/>
  <c r="JZ291" i="27" s="1"/>
  <c r="DW291" i="27"/>
  <c r="CN291" i="27"/>
  <c r="NO292" i="27"/>
  <c r="GF291" i="27" s="1"/>
  <c r="LC291" i="27" s="1"/>
  <c r="NG292" i="27"/>
  <c r="FX291" i="27" s="1"/>
  <c r="KU291" i="27" s="1"/>
  <c r="MQ292" i="27"/>
  <c r="FH291" i="27" s="1"/>
  <c r="KE291" i="27" s="1"/>
  <c r="LZ292" i="27"/>
  <c r="EQ291" i="27" s="1"/>
  <c r="JN291" i="27" s="1"/>
  <c r="NI292" i="27"/>
  <c r="FZ291" i="27" s="1"/>
  <c r="KW291" i="27" s="1"/>
  <c r="MK292" i="27"/>
  <c r="FB291" i="27" s="1"/>
  <c r="JY291" i="27" s="1"/>
  <c r="EI291" i="27"/>
  <c r="CP291" i="27"/>
  <c r="DC291" i="27"/>
  <c r="IA292" i="27" s="1"/>
  <c r="DZ291" i="27"/>
  <c r="MS292" i="27"/>
  <c r="FJ291" i="27" s="1"/>
  <c r="KG291" i="27" s="1"/>
  <c r="CG291" i="27"/>
  <c r="CH291" i="27"/>
  <c r="MB292" i="27"/>
  <c r="ES291" i="27" s="1"/>
  <c r="JP291" i="27" s="1"/>
  <c r="CJ291" i="27"/>
  <c r="CS291" i="27"/>
  <c r="CU291" i="27"/>
  <c r="HS292" i="27" s="1"/>
  <c r="MU292" i="27"/>
  <c r="FL291" i="27" s="1"/>
  <c r="KI291" i="27" s="1"/>
  <c r="MD292" i="27"/>
  <c r="EU291" i="27" s="1"/>
  <c r="JR291" i="27" s="1"/>
  <c r="DJ291" i="27"/>
  <c r="NY292" i="27"/>
  <c r="GP291" i="27" s="1"/>
  <c r="LM291" i="27" s="1"/>
  <c r="NQ292" i="27"/>
  <c r="GH291" i="27" s="1"/>
  <c r="LE291" i="27" s="1"/>
  <c r="NA292" i="27"/>
  <c r="FR291" i="27" s="1"/>
  <c r="MI292" i="27"/>
  <c r="EZ291" i="27" s="1"/>
  <c r="JW291" i="27" s="1"/>
  <c r="CT291" i="27"/>
  <c r="HR292" i="27" s="1"/>
  <c r="NU292" i="27"/>
  <c r="GL291" i="27" s="1"/>
  <c r="LI291" i="27" s="1"/>
  <c r="MY292" i="27"/>
  <c r="FP291" i="27" s="1"/>
  <c r="KM291" i="27" s="1"/>
  <c r="ND292" i="27"/>
  <c r="FU291" i="27" s="1"/>
  <c r="KR291" i="27" s="1"/>
  <c r="MA292" i="27"/>
  <c r="ER291" i="27" s="1"/>
  <c r="JO291" i="27" s="1"/>
  <c r="IV291" i="27"/>
  <c r="BV294" i="27"/>
  <c r="BX294" i="27"/>
  <c r="BV293" i="27"/>
  <c r="BR293" i="27"/>
  <c r="BV392" i="27"/>
  <c r="CC392" i="27"/>
  <c r="BY392" i="27"/>
  <c r="IF391" i="27"/>
  <c r="IP391" i="27"/>
  <c r="HU391" i="27"/>
  <c r="JN391" i="27"/>
  <c r="IT391" i="27"/>
  <c r="HR391" i="27"/>
  <c r="JJ391" i="27"/>
  <c r="HP391" i="27"/>
  <c r="IG391" i="27"/>
  <c r="HL391" i="27"/>
  <c r="JE391" i="27"/>
  <c r="IK391" i="27"/>
  <c r="HI391" i="27"/>
  <c r="JA391" i="27"/>
  <c r="JK391" i="27"/>
  <c r="IO391" i="27"/>
  <c r="HX391" i="27"/>
  <c r="IV391" i="27"/>
  <c r="IB391" i="27"/>
  <c r="IR391" i="27"/>
  <c r="JC391" i="27"/>
  <c r="FW352" i="27"/>
  <c r="KT390" i="27"/>
  <c r="HN391" i="27"/>
  <c r="JO391" i="27"/>
  <c r="IL391" i="27"/>
  <c r="HS391" i="27"/>
  <c r="JL391" i="27"/>
  <c r="II391" i="27"/>
  <c r="JI391" i="27"/>
  <c r="IU391" i="27"/>
  <c r="HV391" i="27"/>
  <c r="JG391" i="27"/>
  <c r="JF391" i="27"/>
  <c r="IC391" i="27"/>
  <c r="HJ391" i="27"/>
  <c r="JB391" i="27"/>
  <c r="HZ391" i="27"/>
  <c r="IZ391" i="27"/>
  <c r="IM391" i="27"/>
  <c r="IW391" i="27"/>
  <c r="HT391" i="27"/>
  <c r="IS391" i="27"/>
  <c r="HQ391" i="27"/>
  <c r="IQ391" i="27"/>
  <c r="IE391" i="27"/>
  <c r="CK391" i="27"/>
  <c r="CS391" i="27"/>
  <c r="HQ392" i="27" s="1"/>
  <c r="DA391" i="27"/>
  <c r="DI391" i="27"/>
  <c r="DQ391" i="27"/>
  <c r="DY391" i="27"/>
  <c r="EG391" i="27"/>
  <c r="EO391" i="27"/>
  <c r="ML392" i="27"/>
  <c r="FC391" i="27" s="1"/>
  <c r="JZ391" i="27" s="1"/>
  <c r="MT392" i="27"/>
  <c r="FK391" i="27" s="1"/>
  <c r="KH391" i="27" s="1"/>
  <c r="NB392" i="27"/>
  <c r="FS391" i="27" s="1"/>
  <c r="KP391" i="27" s="1"/>
  <c r="NJ392" i="27"/>
  <c r="GA391" i="27" s="1"/>
  <c r="KX391" i="27" s="1"/>
  <c r="NR392" i="27"/>
  <c r="GI391" i="27" s="1"/>
  <c r="LF391" i="27" s="1"/>
  <c r="NZ392" i="27"/>
  <c r="GQ391" i="27" s="1"/>
  <c r="LN391" i="27" s="1"/>
  <c r="OH392" i="27"/>
  <c r="GY391" i="27" s="1"/>
  <c r="LV391" i="27" s="1"/>
  <c r="CR391" i="27"/>
  <c r="DB391" i="27"/>
  <c r="DK391" i="27"/>
  <c r="II392" i="27" s="1"/>
  <c r="DT391" i="27"/>
  <c r="EC391" i="27"/>
  <c r="EL391" i="27"/>
  <c r="CJ391" i="27"/>
  <c r="CT391" i="27"/>
  <c r="DC391" i="27"/>
  <c r="DL391" i="27"/>
  <c r="DU391" i="27"/>
  <c r="IS392" i="27" s="1"/>
  <c r="ED391" i="27"/>
  <c r="EM391" i="27"/>
  <c r="MI392" i="27"/>
  <c r="EZ391" i="27" s="1"/>
  <c r="JW391" i="27" s="1"/>
  <c r="MR392" i="27"/>
  <c r="FI391" i="27" s="1"/>
  <c r="KF391" i="27" s="1"/>
  <c r="NA392" i="27"/>
  <c r="FR391" i="27" s="1"/>
  <c r="KO391" i="27" s="1"/>
  <c r="NK392" i="27"/>
  <c r="GB391" i="27" s="1"/>
  <c r="KY391" i="27" s="1"/>
  <c r="NT392" i="27"/>
  <c r="GK391" i="27" s="1"/>
  <c r="LH391" i="27" s="1"/>
  <c r="OC392" i="27"/>
  <c r="GT391" i="27" s="1"/>
  <c r="LQ391" i="27" s="1"/>
  <c r="CL391" i="27"/>
  <c r="CU391" i="27"/>
  <c r="DD391" i="27"/>
  <c r="DM391" i="27"/>
  <c r="DV391" i="27"/>
  <c r="EE391" i="27"/>
  <c r="EN391" i="27"/>
  <c r="MJ392" i="27"/>
  <c r="FA391" i="27" s="1"/>
  <c r="JX391" i="27" s="1"/>
  <c r="MS392" i="27"/>
  <c r="FJ391" i="27" s="1"/>
  <c r="KG391" i="27" s="1"/>
  <c r="NC392" i="27"/>
  <c r="FT391" i="27" s="1"/>
  <c r="KQ391" i="27" s="1"/>
  <c r="NL392" i="27"/>
  <c r="GC391" i="27" s="1"/>
  <c r="KZ391" i="27" s="1"/>
  <c r="NU392" i="27"/>
  <c r="GL391" i="27" s="1"/>
  <c r="LI391" i="27" s="1"/>
  <c r="OD392" i="27"/>
  <c r="GU391" i="27" s="1"/>
  <c r="LR391" i="27" s="1"/>
  <c r="CM391" i="27"/>
  <c r="CV391" i="27"/>
  <c r="DE391" i="27"/>
  <c r="IC392" i="27" s="1"/>
  <c r="DN391" i="27"/>
  <c r="DW391" i="27"/>
  <c r="EF391" i="27"/>
  <c r="EP391" i="27"/>
  <c r="CN391" i="27"/>
  <c r="CW391" i="27"/>
  <c r="DF391" i="27"/>
  <c r="DO391" i="27"/>
  <c r="IM392" i="27" s="1"/>
  <c r="DX391" i="27"/>
  <c r="EH391" i="27"/>
  <c r="EQ391" i="27"/>
  <c r="CO391" i="27"/>
  <c r="CX391" i="27"/>
  <c r="DG391" i="27"/>
  <c r="DP391" i="27"/>
  <c r="DZ391" i="27"/>
  <c r="IX392" i="27" s="1"/>
  <c r="EI391" i="27"/>
  <c r="CQ391" i="27"/>
  <c r="CZ391" i="27"/>
  <c r="DJ391" i="27"/>
  <c r="DS391" i="27"/>
  <c r="EB391" i="27"/>
  <c r="EK391" i="27"/>
  <c r="MG392" i="27"/>
  <c r="EX391" i="27" s="1"/>
  <c r="JU391" i="27" s="1"/>
  <c r="MP392" i="27"/>
  <c r="FG391" i="27" s="1"/>
  <c r="KD391" i="27" s="1"/>
  <c r="MY392" i="27"/>
  <c r="FP391" i="27" s="1"/>
  <c r="KM391" i="27" s="1"/>
  <c r="NH392" i="27"/>
  <c r="FY391" i="27" s="1"/>
  <c r="KV391" i="27" s="1"/>
  <c r="NQ392" i="27"/>
  <c r="GH391" i="27" s="1"/>
  <c r="LE391" i="27" s="1"/>
  <c r="OA392" i="27"/>
  <c r="GR391" i="27" s="1"/>
  <c r="LO391" i="27" s="1"/>
  <c r="OJ392" i="27"/>
  <c r="HA391" i="27" s="1"/>
  <c r="LX391" i="27" s="1"/>
  <c r="CY391" i="27"/>
  <c r="MO392" i="27"/>
  <c r="FF391" i="27" s="1"/>
  <c r="KC391" i="27" s="1"/>
  <c r="NE392" i="27"/>
  <c r="FV391" i="27" s="1"/>
  <c r="KS391" i="27" s="1"/>
  <c r="NS392" i="27"/>
  <c r="GJ391" i="27" s="1"/>
  <c r="LG391" i="27" s="1"/>
  <c r="OG392" i="27"/>
  <c r="GX391" i="27" s="1"/>
  <c r="LU391" i="27" s="1"/>
  <c r="DH391" i="27"/>
  <c r="MQ392" i="27"/>
  <c r="FH391" i="27" s="1"/>
  <c r="KE391" i="27" s="1"/>
  <c r="NF392" i="27"/>
  <c r="FW391" i="27" s="1"/>
  <c r="KT391" i="27" s="1"/>
  <c r="NV392" i="27"/>
  <c r="GM391" i="27" s="1"/>
  <c r="LJ391" i="27" s="1"/>
  <c r="OI392" i="27"/>
  <c r="GZ391" i="27" s="1"/>
  <c r="LW391" i="27" s="1"/>
  <c r="DR391" i="27"/>
  <c r="ME392" i="27"/>
  <c r="EV391" i="27" s="1"/>
  <c r="JS391" i="27" s="1"/>
  <c r="MU392" i="27"/>
  <c r="FL391" i="27" s="1"/>
  <c r="KI391" i="27" s="1"/>
  <c r="NG392" i="27"/>
  <c r="FX391" i="27" s="1"/>
  <c r="KU391" i="27" s="1"/>
  <c r="NW392" i="27"/>
  <c r="GN391" i="27" s="1"/>
  <c r="LK391" i="27" s="1"/>
  <c r="OK392" i="27"/>
  <c r="HB391" i="27" s="1"/>
  <c r="LY391" i="27" s="1"/>
  <c r="EA391" i="27"/>
  <c r="MF392" i="27"/>
  <c r="EW391" i="27" s="1"/>
  <c r="JT391" i="27" s="1"/>
  <c r="MV392" i="27"/>
  <c r="FM391" i="27" s="1"/>
  <c r="KJ391" i="27" s="1"/>
  <c r="NI392" i="27"/>
  <c r="FZ391" i="27" s="1"/>
  <c r="KW391" i="27" s="1"/>
  <c r="NX392" i="27"/>
  <c r="GO391" i="27" s="1"/>
  <c r="LL391" i="27" s="1"/>
  <c r="OL392" i="27"/>
  <c r="HC391" i="27" s="1"/>
  <c r="LZ391" i="27" s="1"/>
  <c r="EJ391" i="27"/>
  <c r="MH392" i="27"/>
  <c r="EY391" i="27" s="1"/>
  <c r="JV391" i="27" s="1"/>
  <c r="MW392" i="27"/>
  <c r="FN391" i="27" s="1"/>
  <c r="KK391" i="27" s="1"/>
  <c r="NM392" i="27"/>
  <c r="GD391" i="27" s="1"/>
  <c r="LA391" i="27" s="1"/>
  <c r="NY392" i="27"/>
  <c r="GP391" i="27" s="1"/>
  <c r="LM391" i="27" s="1"/>
  <c r="CB392" i="27"/>
  <c r="MK392" i="27"/>
  <c r="FB391" i="27" s="1"/>
  <c r="JY391" i="27" s="1"/>
  <c r="MX392" i="27"/>
  <c r="FO391" i="27" s="1"/>
  <c r="KL391" i="27" s="1"/>
  <c r="NN392" i="27"/>
  <c r="GE391" i="27" s="1"/>
  <c r="LB391" i="27" s="1"/>
  <c r="OB392" i="27"/>
  <c r="GS391" i="27" s="1"/>
  <c r="LP391" i="27" s="1"/>
  <c r="CP391" i="27"/>
  <c r="MN392" i="27"/>
  <c r="FE391" i="27" s="1"/>
  <c r="KB391" i="27" s="1"/>
  <c r="ND392" i="27"/>
  <c r="FU391" i="27" s="1"/>
  <c r="KR391" i="27" s="1"/>
  <c r="NP392" i="27"/>
  <c r="GG391" i="27" s="1"/>
  <c r="LD391" i="27" s="1"/>
  <c r="OF392" i="27"/>
  <c r="GW391" i="27" s="1"/>
  <c r="LT391" i="27" s="1"/>
  <c r="NO392" i="27"/>
  <c r="GF391" i="27" s="1"/>
  <c r="LC391" i="27" s="1"/>
  <c r="OE392" i="27"/>
  <c r="GV391" i="27" s="1"/>
  <c r="LS391" i="27" s="1"/>
  <c r="MZ392" i="27"/>
  <c r="FQ391" i="27" s="1"/>
  <c r="KN391" i="27" s="1"/>
  <c r="MM392" i="27"/>
  <c r="FD391" i="27" s="1"/>
  <c r="KA391" i="27" s="1"/>
  <c r="HM391" i="27"/>
  <c r="IX391" i="27"/>
  <c r="JH391" i="27"/>
  <c r="IN391" i="27"/>
  <c r="HK391" i="27"/>
  <c r="JM391" i="27"/>
  <c r="IJ391" i="27"/>
  <c r="HH391" i="27"/>
  <c r="IH391" i="27"/>
  <c r="HW391" i="27"/>
  <c r="CM392" i="27"/>
  <c r="CU392" i="27"/>
  <c r="DC392" i="27"/>
  <c r="DK392" i="27"/>
  <c r="DS392" i="27"/>
  <c r="EA392" i="27"/>
  <c r="EI392" i="27"/>
  <c r="EQ392" i="27"/>
  <c r="CK392" i="27"/>
  <c r="CT392" i="27"/>
  <c r="DD392" i="27"/>
  <c r="DM392" i="27"/>
  <c r="DV392" i="27"/>
  <c r="EE392" i="27"/>
  <c r="EN392" i="27"/>
  <c r="CL392" i="27"/>
  <c r="CV392" i="27"/>
  <c r="DE392" i="27"/>
  <c r="DN392" i="27"/>
  <c r="DW392" i="27"/>
  <c r="EF392" i="27"/>
  <c r="EO392" i="27"/>
  <c r="CN392" i="27"/>
  <c r="CW392" i="27"/>
  <c r="DF392" i="27"/>
  <c r="DO392" i="27"/>
  <c r="DX392" i="27"/>
  <c r="EG392" i="27"/>
  <c r="EP392" i="27"/>
  <c r="CP392" i="27"/>
  <c r="CY392" i="27"/>
  <c r="DH392" i="27"/>
  <c r="DQ392" i="27"/>
  <c r="DZ392" i="27"/>
  <c r="EJ392" i="27"/>
  <c r="CR392" i="27"/>
  <c r="DA392" i="27"/>
  <c r="DJ392" i="27"/>
  <c r="DT392" i="27"/>
  <c r="EC392" i="27"/>
  <c r="EL392" i="27"/>
  <c r="CQ392" i="27"/>
  <c r="DP392" i="27"/>
  <c r="EM392" i="27"/>
  <c r="CS392" i="27"/>
  <c r="DR392" i="27"/>
  <c r="CX392" i="27"/>
  <c r="DU392" i="27"/>
  <c r="CZ392" i="27"/>
  <c r="DY392" i="27"/>
  <c r="DB392" i="27"/>
  <c r="EB392" i="27"/>
  <c r="DG392" i="27"/>
  <c r="ED392" i="27"/>
  <c r="CO392" i="27"/>
  <c r="DL392" i="27"/>
  <c r="EK392" i="27"/>
  <c r="BI394" i="27"/>
  <c r="CB393" i="27"/>
  <c r="CJ392" i="27"/>
  <c r="EH392" i="27"/>
  <c r="DI392" i="27"/>
  <c r="IY391" i="27"/>
  <c r="ID391" i="27"/>
  <c r="JD391" i="27"/>
  <c r="IA391" i="27"/>
  <c r="HY391" i="27"/>
  <c r="HO391" i="27"/>
  <c r="JE53" i="27"/>
  <c r="JH53" i="27"/>
  <c r="JU53" i="27" s="1"/>
  <c r="JF53" i="27"/>
  <c r="JS53" i="27" s="1"/>
  <c r="BA54" i="27"/>
  <c r="JA53" i="27"/>
  <c r="JG53" i="27"/>
  <c r="JT53" i="27" s="1"/>
  <c r="JI53" i="27"/>
  <c r="JV53" i="27" s="1"/>
  <c r="JD54" i="27"/>
  <c r="JC54" i="27"/>
  <c r="JJ54" i="27"/>
  <c r="JB54" i="27"/>
  <c r="JI54" i="27"/>
  <c r="JA54" i="27"/>
  <c r="JH54" i="27"/>
  <c r="JG54" i="27"/>
  <c r="JF54" i="27"/>
  <c r="JE54" i="27"/>
  <c r="BD56" i="27"/>
  <c r="JB53" i="27"/>
  <c r="BE55" i="27"/>
  <c r="BC55" i="27"/>
  <c r="BB55" i="27" s="1"/>
  <c r="BG55" i="27" s="1"/>
  <c r="JJ53" i="27"/>
  <c r="HX53" i="27"/>
  <c r="JC53" i="27"/>
  <c r="JD53" i="27"/>
  <c r="BG85" i="27" l="1"/>
  <c r="BA85" i="27"/>
  <c r="IS323" i="27"/>
  <c r="IA323" i="27"/>
  <c r="IL323" i="27"/>
  <c r="HS323" i="27"/>
  <c r="JF323" i="27"/>
  <c r="JE323" i="27"/>
  <c r="HD323" i="27"/>
  <c r="JI323" i="27"/>
  <c r="IY323" i="27"/>
  <c r="HT323" i="27"/>
  <c r="IJ323" i="27"/>
  <c r="IG323" i="27"/>
  <c r="IZ323" i="27"/>
  <c r="HQ323" i="27"/>
  <c r="HZ323" i="27"/>
  <c r="IM323" i="27"/>
  <c r="HM323" i="27"/>
  <c r="IQ323" i="27"/>
  <c r="HI323" i="27"/>
  <c r="JG323" i="27"/>
  <c r="IF323" i="27"/>
  <c r="IE323" i="27"/>
  <c r="HJ323" i="27"/>
  <c r="HF323" i="27"/>
  <c r="IK323" i="27"/>
  <c r="HX323" i="27"/>
  <c r="IT323" i="27"/>
  <c r="IX323" i="27"/>
  <c r="HG323" i="27"/>
  <c r="JA323" i="27"/>
  <c r="BD87" i="27"/>
  <c r="HV323" i="27"/>
  <c r="HC323" i="27"/>
  <c r="IV323" i="27"/>
  <c r="IC323" i="27"/>
  <c r="HE323" i="27"/>
  <c r="IB323" i="27"/>
  <c r="JJ323" i="27"/>
  <c r="HY323" i="27"/>
  <c r="JB323" i="27"/>
  <c r="JD323" i="27"/>
  <c r="JH323" i="27"/>
  <c r="IP323" i="27"/>
  <c r="JC323" i="27"/>
  <c r="IN323" i="27"/>
  <c r="IW323" i="27"/>
  <c r="HK323" i="27"/>
  <c r="IR323" i="27"/>
  <c r="IU323" i="27"/>
  <c r="IO323" i="27"/>
  <c r="ID323" i="27"/>
  <c r="HW323" i="27"/>
  <c r="HN323" i="27"/>
  <c r="HL323" i="27"/>
  <c r="HH323" i="27"/>
  <c r="HP323" i="27"/>
  <c r="HU323" i="27"/>
  <c r="HR323" i="27"/>
  <c r="II323" i="27"/>
  <c r="HO323" i="27"/>
  <c r="IH323" i="27"/>
  <c r="BE86" i="27"/>
  <c r="BC86" i="27"/>
  <c r="BB86" i="27" s="1"/>
  <c r="HH292" i="27"/>
  <c r="JN53" i="27"/>
  <c r="IG292" i="27"/>
  <c r="IX292" i="27"/>
  <c r="JJ292" i="27"/>
  <c r="HG292" i="27"/>
  <c r="HQ292" i="27"/>
  <c r="HN292" i="27"/>
  <c r="HL292" i="27"/>
  <c r="JA292" i="27"/>
  <c r="HJ292" i="27"/>
  <c r="IZ292" i="27"/>
  <c r="HZ292" i="27"/>
  <c r="IB292" i="27"/>
  <c r="JG292" i="27"/>
  <c r="IU292" i="27"/>
  <c r="HP292" i="27"/>
  <c r="IQ292" i="27"/>
  <c r="JH292" i="27"/>
  <c r="IR292" i="27"/>
  <c r="IE292" i="27"/>
  <c r="JE292" i="27"/>
  <c r="IW292" i="27"/>
  <c r="HF292" i="27"/>
  <c r="HK292" i="27"/>
  <c r="IJ292" i="27"/>
  <c r="HO292" i="27"/>
  <c r="IP292" i="27"/>
  <c r="IH292" i="27"/>
  <c r="HE292" i="27"/>
  <c r="HI292" i="27"/>
  <c r="HD292" i="27"/>
  <c r="HC292" i="27"/>
  <c r="JC292" i="27"/>
  <c r="IY292" i="27"/>
  <c r="JF292" i="27"/>
  <c r="JD292" i="27"/>
  <c r="HY292" i="27"/>
  <c r="IT292" i="27"/>
  <c r="IL292" i="27"/>
  <c r="JW53" i="27"/>
  <c r="IO292" i="27"/>
  <c r="IF292" i="27"/>
  <c r="HT292" i="27"/>
  <c r="IV292" i="27"/>
  <c r="HW292" i="27"/>
  <c r="IN292" i="27"/>
  <c r="IM292" i="27"/>
  <c r="ID292" i="27"/>
  <c r="HU292" i="27"/>
  <c r="IC292" i="27"/>
  <c r="IS292" i="27"/>
  <c r="IK292" i="27"/>
  <c r="IP392" i="27"/>
  <c r="JG392" i="27"/>
  <c r="IV392" i="27"/>
  <c r="IL392" i="27"/>
  <c r="HJ392" i="27"/>
  <c r="JB392" i="27"/>
  <c r="IR392" i="27"/>
  <c r="HY392" i="27"/>
  <c r="HN392" i="27"/>
  <c r="IY392" i="27"/>
  <c r="HW392" i="27"/>
  <c r="IQ392" i="27"/>
  <c r="HV392" i="27"/>
  <c r="HL392" i="27"/>
  <c r="IT392" i="27"/>
  <c r="HR392" i="27"/>
  <c r="JE392" i="27"/>
  <c r="JH392" i="27"/>
  <c r="IF392" i="27"/>
  <c r="IH392" i="27"/>
  <c r="HM392" i="27"/>
  <c r="JN392" i="27"/>
  <c r="IK392" i="27"/>
  <c r="HH392" i="27"/>
  <c r="IW392" i="27"/>
  <c r="JP53" i="27"/>
  <c r="JQ53" i="27"/>
  <c r="JO53" i="27"/>
  <c r="HO392" i="27"/>
  <c r="JF392" i="27"/>
  <c r="IU392" i="27"/>
  <c r="HS392" i="27"/>
  <c r="JK392" i="27"/>
  <c r="JA392" i="27"/>
  <c r="IG392" i="27"/>
  <c r="JI392" i="27"/>
  <c r="IN392" i="27"/>
  <c r="ID392" i="27"/>
  <c r="HT392" i="27"/>
  <c r="JL392" i="27"/>
  <c r="IJ392" i="27"/>
  <c r="HZ392" i="27"/>
  <c r="IZ392" i="27"/>
  <c r="IE392" i="27"/>
  <c r="HU392" i="27"/>
  <c r="HK392" i="27"/>
  <c r="JC392" i="27"/>
  <c r="IA392" i="27"/>
  <c r="HP392" i="27"/>
  <c r="JM392" i="27"/>
  <c r="HX392" i="27"/>
  <c r="JO392" i="27"/>
  <c r="JD392" i="27"/>
  <c r="IB392" i="27"/>
  <c r="JJ392" i="27"/>
  <c r="IO392" i="27"/>
  <c r="HI392" i="27"/>
  <c r="BT293" i="27"/>
  <c r="BX293" i="27"/>
  <c r="BW293" i="27" s="1"/>
  <c r="BP293" i="27" s="1"/>
  <c r="BQ293" i="27"/>
  <c r="JR53" i="27"/>
  <c r="CG292" i="27"/>
  <c r="ME293" i="27"/>
  <c r="EV292" i="27" s="1"/>
  <c r="JS292" i="27" s="1"/>
  <c r="CS292" i="27"/>
  <c r="ND293" i="27"/>
  <c r="FU292" i="27" s="1"/>
  <c r="KR292" i="27" s="1"/>
  <c r="DV292" i="27"/>
  <c r="OF293" i="27"/>
  <c r="GW292" i="27" s="1"/>
  <c r="LT292" i="27" s="1"/>
  <c r="MD293" i="27"/>
  <c r="EU292" i="27" s="1"/>
  <c r="JR292" i="27" s="1"/>
  <c r="CV292" i="27"/>
  <c r="NG293" i="27"/>
  <c r="FX292" i="27" s="1"/>
  <c r="KU292" i="27" s="1"/>
  <c r="DZ292" i="27"/>
  <c r="CH292" i="27"/>
  <c r="MI293" i="27"/>
  <c r="EZ292" i="27" s="1"/>
  <c r="JW292" i="27" s="1"/>
  <c r="MA293" i="27"/>
  <c r="ER292" i="27" s="1"/>
  <c r="JO292" i="27" s="1"/>
  <c r="MJ293" i="27"/>
  <c r="FA292" i="27" s="1"/>
  <c r="JX292" i="27" s="1"/>
  <c r="OD293" i="27"/>
  <c r="GU292" i="27" s="1"/>
  <c r="LR292" i="27" s="1"/>
  <c r="EB292" i="27"/>
  <c r="CO292" i="27"/>
  <c r="MM293" i="27"/>
  <c r="FD292" i="27" s="1"/>
  <c r="KA292" i="27" s="1"/>
  <c r="DB292" i="27"/>
  <c r="NM293" i="27"/>
  <c r="GD292" i="27" s="1"/>
  <c r="LA292" i="27" s="1"/>
  <c r="EE292" i="27"/>
  <c r="JC293" i="27" s="1"/>
  <c r="CL292" i="27"/>
  <c r="MN293" i="27"/>
  <c r="FE292" i="27" s="1"/>
  <c r="KB292" i="27" s="1"/>
  <c r="DF292" i="27"/>
  <c r="NP293" i="27"/>
  <c r="GG292" i="27" s="1"/>
  <c r="LD292" i="27" s="1"/>
  <c r="EI292" i="27"/>
  <c r="CQ292" i="27"/>
  <c r="MR293" i="27"/>
  <c r="FI292" i="27" s="1"/>
  <c r="KF292" i="27" s="1"/>
  <c r="NL293" i="27"/>
  <c r="GC292" i="27" s="1"/>
  <c r="KZ292" i="27" s="1"/>
  <c r="NU293" i="27"/>
  <c r="GL292" i="27" s="1"/>
  <c r="LI292" i="27" s="1"/>
  <c r="CI292" i="27"/>
  <c r="NH293" i="27"/>
  <c r="FY292" i="27" s="1"/>
  <c r="KV292" i="27" s="1"/>
  <c r="EK292" i="27"/>
  <c r="BO293" i="27"/>
  <c r="DQ292" i="27"/>
  <c r="CR292" i="27"/>
  <c r="CW292" i="27"/>
  <c r="HU293" i="27" s="1"/>
  <c r="MU293" i="27"/>
  <c r="FL292" i="27" s="1"/>
  <c r="KI292" i="27" s="1"/>
  <c r="DK292" i="27"/>
  <c r="NV293" i="27"/>
  <c r="GM292" i="27" s="1"/>
  <c r="LJ292" i="27" s="1"/>
  <c r="MC293" i="27"/>
  <c r="ET292" i="27" s="1"/>
  <c r="JQ292" i="27" s="1"/>
  <c r="CU292" i="27"/>
  <c r="MW293" i="27"/>
  <c r="FN292" i="27" s="1"/>
  <c r="KK292" i="27" s="1"/>
  <c r="DO292" i="27"/>
  <c r="NY293" i="27"/>
  <c r="GP292" i="27" s="1"/>
  <c r="LM292" i="27" s="1"/>
  <c r="MH293" i="27"/>
  <c r="EY292" i="27" s="1"/>
  <c r="JV292" i="27" s="1"/>
  <c r="CZ292" i="27"/>
  <c r="NA293" i="27"/>
  <c r="FR292" i="27" s="1"/>
  <c r="KO292" i="27" s="1"/>
  <c r="DA292" i="27"/>
  <c r="DJ292" i="27"/>
  <c r="DS292" i="27"/>
  <c r="EH292" i="27"/>
  <c r="DE292" i="27"/>
  <c r="IC293" i="27" s="1"/>
  <c r="NC293" i="27"/>
  <c r="FT292" i="27" s="1"/>
  <c r="KQ292" i="27" s="1"/>
  <c r="DT292" i="27"/>
  <c r="OE293" i="27"/>
  <c r="GV292" i="27" s="1"/>
  <c r="LS292" i="27" s="1"/>
  <c r="ML293" i="27"/>
  <c r="FC292" i="27" s="1"/>
  <c r="JZ292" i="27" s="1"/>
  <c r="DD292" i="27"/>
  <c r="NF293" i="27"/>
  <c r="FW292" i="27" s="1"/>
  <c r="KT292" i="27" s="1"/>
  <c r="DX292" i="27"/>
  <c r="CF292" i="27"/>
  <c r="HD293" i="27" s="1"/>
  <c r="MQ293" i="27"/>
  <c r="FH292" i="27" s="1"/>
  <c r="KE292" i="27" s="1"/>
  <c r="DI292" i="27"/>
  <c r="NJ293" i="27"/>
  <c r="GA292" i="27" s="1"/>
  <c r="KX292" i="27" s="1"/>
  <c r="EL292" i="27"/>
  <c r="MP293" i="27"/>
  <c r="FG292" i="27" s="1"/>
  <c r="KD292" i="27" s="1"/>
  <c r="MY293" i="27"/>
  <c r="FP292" i="27" s="1"/>
  <c r="KM292" i="27" s="1"/>
  <c r="CM292" i="27"/>
  <c r="MS293" i="27"/>
  <c r="FJ292" i="27" s="1"/>
  <c r="KG292" i="27" s="1"/>
  <c r="DM292" i="27"/>
  <c r="NK293" i="27"/>
  <c r="GB292" i="27" s="1"/>
  <c r="KY292" i="27" s="1"/>
  <c r="ED292" i="27"/>
  <c r="CK292" i="27"/>
  <c r="MV293" i="27"/>
  <c r="FM292" i="27" s="1"/>
  <c r="KJ292" i="27" s="1"/>
  <c r="DN292" i="27"/>
  <c r="NO293" i="27"/>
  <c r="GF292" i="27" s="1"/>
  <c r="LC292" i="27" s="1"/>
  <c r="EG292" i="27"/>
  <c r="JE293" i="27" s="1"/>
  <c r="CP292" i="27"/>
  <c r="MZ293" i="27"/>
  <c r="FQ292" i="27" s="1"/>
  <c r="KN292" i="27" s="1"/>
  <c r="DR292" i="27"/>
  <c r="NT293" i="27"/>
  <c r="GK292" i="27" s="1"/>
  <c r="LH292" i="27" s="1"/>
  <c r="NZ293" i="27"/>
  <c r="GQ292" i="27" s="1"/>
  <c r="LN292" i="27" s="1"/>
  <c r="CN292" i="27"/>
  <c r="MT293" i="27"/>
  <c r="FK292" i="27" s="1"/>
  <c r="KH292" i="27" s="1"/>
  <c r="OB293" i="27"/>
  <c r="GS292" i="27" s="1"/>
  <c r="LP292" i="27" s="1"/>
  <c r="DU292" i="27"/>
  <c r="NS293" i="27"/>
  <c r="GJ292" i="27" s="1"/>
  <c r="LG292" i="27" s="1"/>
  <c r="MB293" i="27"/>
  <c r="ES292" i="27" s="1"/>
  <c r="JP292" i="27" s="1"/>
  <c r="CT292" i="27"/>
  <c r="NE293" i="27"/>
  <c r="FV292" i="27" s="1"/>
  <c r="KS292" i="27" s="1"/>
  <c r="DW292" i="27"/>
  <c r="NX293" i="27"/>
  <c r="GO292" i="27" s="1"/>
  <c r="LL292" i="27" s="1"/>
  <c r="MF293" i="27"/>
  <c r="EW292" i="27" s="1"/>
  <c r="JT292" i="27" s="1"/>
  <c r="CY292" i="27"/>
  <c r="NI293" i="27"/>
  <c r="FZ292" i="27" s="1"/>
  <c r="KW292" i="27" s="1"/>
  <c r="EA292" i="27"/>
  <c r="OC293" i="27"/>
  <c r="GT292" i="27" s="1"/>
  <c r="LQ292" i="27" s="1"/>
  <c r="MG293" i="27"/>
  <c r="EX292" i="27" s="1"/>
  <c r="JU292" i="27" s="1"/>
  <c r="CE292" i="27"/>
  <c r="DY292" i="27"/>
  <c r="CJ292" i="27"/>
  <c r="HH293" i="27" s="1"/>
  <c r="NW293" i="27"/>
  <c r="GN292" i="27" s="1"/>
  <c r="LK292" i="27" s="1"/>
  <c r="MX293" i="27"/>
  <c r="FO292" i="27" s="1"/>
  <c r="KL292" i="27" s="1"/>
  <c r="DG292" i="27"/>
  <c r="EC292" i="27"/>
  <c r="OA293" i="27"/>
  <c r="GR292" i="27" s="1"/>
  <c r="LO292" i="27" s="1"/>
  <c r="MK293" i="27"/>
  <c r="FB292" i="27" s="1"/>
  <c r="JY292" i="27" s="1"/>
  <c r="DC292" i="27"/>
  <c r="NN293" i="27"/>
  <c r="GE292" i="27" s="1"/>
  <c r="LB292" i="27" s="1"/>
  <c r="EF292" i="27"/>
  <c r="OG293" i="27"/>
  <c r="GX292" i="27" s="1"/>
  <c r="LU292" i="27" s="1"/>
  <c r="MO293" i="27"/>
  <c r="FF292" i="27" s="1"/>
  <c r="KC292" i="27" s="1"/>
  <c r="DH292" i="27"/>
  <c r="NR293" i="27"/>
  <c r="GI292" i="27" s="1"/>
  <c r="LF292" i="27" s="1"/>
  <c r="EJ292" i="27"/>
  <c r="CX292" i="27"/>
  <c r="NQ293" i="27"/>
  <c r="GH292" i="27" s="1"/>
  <c r="LE292" i="27" s="1"/>
  <c r="DP292" i="27"/>
  <c r="NB293" i="27"/>
  <c r="FS292" i="27" s="1"/>
  <c r="KP292" i="27" s="1"/>
  <c r="DL292" i="27"/>
  <c r="LZ293" i="27"/>
  <c r="EQ292" i="27" s="1"/>
  <c r="JN292" i="27" s="1"/>
  <c r="EB293" i="27"/>
  <c r="EG293" i="27"/>
  <c r="CG293" i="27"/>
  <c r="CQ293" i="27"/>
  <c r="DB293" i="27"/>
  <c r="DM293" i="27"/>
  <c r="CL293" i="27"/>
  <c r="DE293" i="27"/>
  <c r="DT293" i="27"/>
  <c r="EJ293" i="27"/>
  <c r="CE293" i="27"/>
  <c r="CP293" i="27"/>
  <c r="CZ293" i="27"/>
  <c r="DK293" i="27"/>
  <c r="DV293" i="27"/>
  <c r="DW293" i="27"/>
  <c r="BW294" i="27"/>
  <c r="BP294" i="27" s="1"/>
  <c r="BF295" i="27" s="1"/>
  <c r="BF296" i="27" s="1"/>
  <c r="BF297" i="27" s="1"/>
  <c r="BF298" i="27" s="1"/>
  <c r="BF299" i="27" s="1"/>
  <c r="BF300" i="27" s="1"/>
  <c r="BF301" i="27" s="1"/>
  <c r="BF302" i="27" s="1"/>
  <c r="BF303" i="27" s="1"/>
  <c r="BF304" i="27" s="1"/>
  <c r="BF305" i="27" s="1"/>
  <c r="BF306" i="27" s="1"/>
  <c r="BF307" i="27" s="1"/>
  <c r="BF308" i="27" s="1"/>
  <c r="BF309" i="27" s="1"/>
  <c r="BF310" i="27" s="1"/>
  <c r="BF311" i="27" s="1"/>
  <c r="BF312" i="27" s="1"/>
  <c r="BF313" i="27" s="1"/>
  <c r="BF314" i="27" s="1"/>
  <c r="BF315" i="27" s="1"/>
  <c r="BF316" i="27" s="1"/>
  <c r="BF317" i="27" s="1"/>
  <c r="BF318" i="27" s="1"/>
  <c r="BF319" i="27" s="1"/>
  <c r="BF320" i="27" s="1"/>
  <c r="BF321" i="27" s="1"/>
  <c r="BF322" i="27" s="1"/>
  <c r="BF323" i="27" s="1"/>
  <c r="CF293" i="27"/>
  <c r="BO294" i="27"/>
  <c r="BE295" i="27" s="1"/>
  <c r="BE296" i="27" s="1"/>
  <c r="BE297" i="27" s="1"/>
  <c r="BE298" i="27" s="1"/>
  <c r="BE299" i="27" s="1"/>
  <c r="BE300" i="27" s="1"/>
  <c r="BE301" i="27" s="1"/>
  <c r="BE302" i="27" s="1"/>
  <c r="BE303" i="27" s="1"/>
  <c r="BE304" i="27" s="1"/>
  <c r="BE305" i="27" s="1"/>
  <c r="BE306" i="27" s="1"/>
  <c r="BE307" i="27" s="1"/>
  <c r="BE308" i="27" s="1"/>
  <c r="BE309" i="27" s="1"/>
  <c r="BE310" i="27" s="1"/>
  <c r="BE311" i="27" s="1"/>
  <c r="BE312" i="27" s="1"/>
  <c r="BE313" i="27" s="1"/>
  <c r="BE314" i="27" s="1"/>
  <c r="BE315" i="27" s="1"/>
  <c r="BE316" i="27" s="1"/>
  <c r="BE317" i="27" s="1"/>
  <c r="BE318" i="27" s="1"/>
  <c r="BE319" i="27" s="1"/>
  <c r="BE320" i="27" s="1"/>
  <c r="BE321" i="27" s="1"/>
  <c r="BE322" i="27" s="1"/>
  <c r="BE323" i="27" s="1"/>
  <c r="CO293" i="27"/>
  <c r="CY293" i="27"/>
  <c r="DI293" i="27"/>
  <c r="DU293" i="27"/>
  <c r="EE293" i="27"/>
  <c r="CR293" i="27"/>
  <c r="DC293" i="27"/>
  <c r="CN293" i="27"/>
  <c r="CM293" i="27"/>
  <c r="CX293" i="27"/>
  <c r="DH293" i="27"/>
  <c r="DR293" i="27"/>
  <c r="ED293" i="27"/>
  <c r="DJ293" i="27"/>
  <c r="EC293" i="27"/>
  <c r="CS293" i="27"/>
  <c r="EL293" i="27"/>
  <c r="CV293" i="27"/>
  <c r="CW293" i="27"/>
  <c r="DG293" i="27"/>
  <c r="DQ293" i="27"/>
  <c r="EA293" i="27"/>
  <c r="BD295" i="27"/>
  <c r="BD296" i="27" s="1"/>
  <c r="BD297" i="27" s="1"/>
  <c r="BD298" i="27" s="1"/>
  <c r="BD299" i="27" s="1"/>
  <c r="BD300" i="27" s="1"/>
  <c r="BD301" i="27" s="1"/>
  <c r="BD302" i="27" s="1"/>
  <c r="BD303" i="27" s="1"/>
  <c r="BD304" i="27" s="1"/>
  <c r="BD305" i="27" s="1"/>
  <c r="BD306" i="27" s="1"/>
  <c r="BD307" i="27" s="1"/>
  <c r="BD308" i="27" s="1"/>
  <c r="BD309" i="27" s="1"/>
  <c r="BD310" i="27" s="1"/>
  <c r="BD311" i="27" s="1"/>
  <c r="BD312" i="27" s="1"/>
  <c r="BD313" i="27" s="1"/>
  <c r="BD314" i="27" s="1"/>
  <c r="BD315" i="27" s="1"/>
  <c r="BD316" i="27" s="1"/>
  <c r="BD317" i="27" s="1"/>
  <c r="BD318" i="27" s="1"/>
  <c r="BD319" i="27" s="1"/>
  <c r="BD320" i="27" s="1"/>
  <c r="BD321" i="27" s="1"/>
  <c r="BD322" i="27" s="1"/>
  <c r="BD323" i="27" s="1"/>
  <c r="DN293" i="27"/>
  <c r="CU293" i="27"/>
  <c r="CH293" i="27"/>
  <c r="DD293" i="27"/>
  <c r="DF293" i="27"/>
  <c r="DP293" i="27"/>
  <c r="DZ293" i="27"/>
  <c r="EK293" i="27"/>
  <c r="CK293" i="27"/>
  <c r="CI293" i="27"/>
  <c r="EF293" i="27"/>
  <c r="DX293" i="27"/>
  <c r="DL293" i="27"/>
  <c r="DO293" i="27"/>
  <c r="DY293" i="27"/>
  <c r="EI293" i="27"/>
  <c r="CJ293" i="27"/>
  <c r="CT293" i="27"/>
  <c r="DS293" i="27"/>
  <c r="DA293" i="27"/>
  <c r="EH293" i="27"/>
  <c r="FR253" i="27"/>
  <c r="KO291" i="27"/>
  <c r="HX292" i="27"/>
  <c r="II292" i="27"/>
  <c r="HV292" i="27"/>
  <c r="BI395" i="27"/>
  <c r="CA394" i="27"/>
  <c r="BA55" i="27"/>
  <c r="HZ54" i="27"/>
  <c r="JT54" i="27" s="1"/>
  <c r="IA54" i="27"/>
  <c r="JU54" i="27" s="1"/>
  <c r="BE56" i="27"/>
  <c r="BC56" i="27"/>
  <c r="BB56" i="27" s="1"/>
  <c r="BG56" i="27" s="1"/>
  <c r="HT54" i="27"/>
  <c r="JN54" i="27" s="1"/>
  <c r="IB54" i="27"/>
  <c r="JV54" i="27" s="1"/>
  <c r="HV54" i="27"/>
  <c r="JP54" i="27" s="1"/>
  <c r="HU54" i="27"/>
  <c r="JO54" i="27" s="1"/>
  <c r="BD57" i="27"/>
  <c r="HW54" i="27"/>
  <c r="JQ54" i="27" s="1"/>
  <c r="IC54" i="27"/>
  <c r="JW54" i="27" s="1"/>
  <c r="HX54" i="27"/>
  <c r="JR54" i="27" s="1"/>
  <c r="IB55" i="27"/>
  <c r="HT55" i="27"/>
  <c r="HY54" i="27"/>
  <c r="JS54" i="27" s="1"/>
  <c r="BG86" i="27" l="1"/>
  <c r="BA86" i="27"/>
  <c r="BC87" i="27"/>
  <c r="BB87" i="27" s="1"/>
  <c r="BE87" i="27"/>
  <c r="IN293" i="27"/>
  <c r="JD293" i="27"/>
  <c r="HW293" i="27"/>
  <c r="IS293" i="27"/>
  <c r="HN293" i="27"/>
  <c r="IK293" i="27"/>
  <c r="HJ293" i="27"/>
  <c r="HV293" i="27"/>
  <c r="IA293" i="27"/>
  <c r="IW293" i="27"/>
  <c r="IG293" i="27"/>
  <c r="IR293" i="27"/>
  <c r="HX293" i="27"/>
  <c r="II293" i="27"/>
  <c r="JH293" i="27"/>
  <c r="HC293" i="27"/>
  <c r="IU293" i="27"/>
  <c r="HL293" i="27"/>
  <c r="HK293" i="27"/>
  <c r="IV293" i="27"/>
  <c r="JF293" i="27"/>
  <c r="IM293" i="27"/>
  <c r="HP293" i="27"/>
  <c r="IT293" i="27"/>
  <c r="IL293" i="27"/>
  <c r="IQ293" i="27"/>
  <c r="IO293" i="27"/>
  <c r="IF293" i="27"/>
  <c r="JA293" i="27"/>
  <c r="HR293" i="27"/>
  <c r="IB293" i="27"/>
  <c r="IH293" i="27"/>
  <c r="HS293" i="27"/>
  <c r="JG293" i="27"/>
  <c r="IX293" i="27"/>
  <c r="IJ293" i="27"/>
  <c r="IE293" i="27"/>
  <c r="IY293" i="27"/>
  <c r="HI293" i="27"/>
  <c r="JJ293" i="27"/>
  <c r="HY293" i="27"/>
  <c r="JI293" i="27"/>
  <c r="HM293" i="27"/>
  <c r="IP293" i="27"/>
  <c r="JB293" i="27"/>
  <c r="HG293" i="27"/>
  <c r="HZ55" i="27"/>
  <c r="HO293" i="27"/>
  <c r="HZ293" i="27"/>
  <c r="HF293" i="27"/>
  <c r="HQ293" i="27"/>
  <c r="HE293" i="27"/>
  <c r="ID293" i="27"/>
  <c r="IZ293" i="27"/>
  <c r="HT293" i="27"/>
  <c r="IC55" i="27"/>
  <c r="IA55" i="27"/>
  <c r="HY55" i="27"/>
  <c r="BA56" i="27"/>
  <c r="CO393" i="27"/>
  <c r="HM394" i="27" s="1"/>
  <c r="CW393" i="27"/>
  <c r="HU394" i="27" s="1"/>
  <c r="DE393" i="27"/>
  <c r="IC394" i="27" s="1"/>
  <c r="DM393" i="27"/>
  <c r="IK394" i="27" s="1"/>
  <c r="DU393" i="27"/>
  <c r="IS394" i="27" s="1"/>
  <c r="EC393" i="27"/>
  <c r="JA394" i="27" s="1"/>
  <c r="EK393" i="27"/>
  <c r="JI394" i="27" s="1"/>
  <c r="CM393" i="27"/>
  <c r="HK394" i="27" s="1"/>
  <c r="CV393" i="27"/>
  <c r="HT394" i="27" s="1"/>
  <c r="DF393" i="27"/>
  <c r="ID394" i="27" s="1"/>
  <c r="DO393" i="27"/>
  <c r="IM394" i="27" s="1"/>
  <c r="DX393" i="27"/>
  <c r="IV394" i="27" s="1"/>
  <c r="EG393" i="27"/>
  <c r="JE394" i="27" s="1"/>
  <c r="EP393" i="27"/>
  <c r="JN394" i="27" s="1"/>
  <c r="CB394" i="27"/>
  <c r="MK394" i="27"/>
  <c r="FB393" i="27" s="1"/>
  <c r="JY393" i="27" s="1"/>
  <c r="MS394" i="27"/>
  <c r="FJ393" i="27" s="1"/>
  <c r="KG393" i="27" s="1"/>
  <c r="NA394" i="27"/>
  <c r="FR393" i="27" s="1"/>
  <c r="KO393" i="27" s="1"/>
  <c r="NI394" i="27"/>
  <c r="FZ393" i="27" s="1"/>
  <c r="KW393" i="27" s="1"/>
  <c r="NQ394" i="27"/>
  <c r="GH393" i="27" s="1"/>
  <c r="LE393" i="27" s="1"/>
  <c r="NY394" i="27"/>
  <c r="GP393" i="27" s="1"/>
  <c r="LM393" i="27" s="1"/>
  <c r="OG394" i="27"/>
  <c r="GX393" i="27" s="1"/>
  <c r="LU393" i="27" s="1"/>
  <c r="CJ393" i="27"/>
  <c r="HH394" i="27" s="1"/>
  <c r="CS393" i="27"/>
  <c r="HQ394" i="27" s="1"/>
  <c r="DB393" i="27"/>
  <c r="HZ394" i="27" s="1"/>
  <c r="DK393" i="27"/>
  <c r="II394" i="27" s="1"/>
  <c r="DT393" i="27"/>
  <c r="IR394" i="27" s="1"/>
  <c r="ED393" i="27"/>
  <c r="JB394" i="27" s="1"/>
  <c r="EM393" i="27"/>
  <c r="JK394" i="27" s="1"/>
  <c r="MH394" i="27"/>
  <c r="EY393" i="27" s="1"/>
  <c r="JV393" i="27" s="1"/>
  <c r="MP394" i="27"/>
  <c r="FG393" i="27" s="1"/>
  <c r="KD393" i="27" s="1"/>
  <c r="MX394" i="27"/>
  <c r="FO393" i="27" s="1"/>
  <c r="KL393" i="27" s="1"/>
  <c r="NF394" i="27"/>
  <c r="FW393" i="27" s="1"/>
  <c r="KT393" i="27" s="1"/>
  <c r="NN394" i="27"/>
  <c r="GE393" i="27" s="1"/>
  <c r="LB393" i="27" s="1"/>
  <c r="NV394" i="27"/>
  <c r="GM393" i="27" s="1"/>
  <c r="LJ393" i="27" s="1"/>
  <c r="OD394" i="27"/>
  <c r="GU393" i="27" s="1"/>
  <c r="LR393" i="27" s="1"/>
  <c r="OL394" i="27"/>
  <c r="HC393" i="27" s="1"/>
  <c r="LZ393" i="27" s="1"/>
  <c r="CK393" i="27"/>
  <c r="HI394" i="27" s="1"/>
  <c r="CX393" i="27"/>
  <c r="HV394" i="27" s="1"/>
  <c r="DI393" i="27"/>
  <c r="IG394" i="27" s="1"/>
  <c r="DV393" i="27"/>
  <c r="IT394" i="27" s="1"/>
  <c r="EH393" i="27"/>
  <c r="JF394" i="27" s="1"/>
  <c r="MJ394" i="27"/>
  <c r="FA393" i="27" s="1"/>
  <c r="JX393" i="27" s="1"/>
  <c r="MU394" i="27"/>
  <c r="FL393" i="27" s="1"/>
  <c r="KI393" i="27" s="1"/>
  <c r="NE394" i="27"/>
  <c r="FV393" i="27" s="1"/>
  <c r="KS393" i="27" s="1"/>
  <c r="NP394" i="27"/>
  <c r="GG393" i="27" s="1"/>
  <c r="LD393" i="27" s="1"/>
  <c r="OA394" i="27"/>
  <c r="GR393" i="27" s="1"/>
  <c r="LO393" i="27" s="1"/>
  <c r="OK394" i="27"/>
  <c r="HB393" i="27" s="1"/>
  <c r="LY393" i="27" s="1"/>
  <c r="CL393" i="27"/>
  <c r="HJ394" i="27" s="1"/>
  <c r="CY393" i="27"/>
  <c r="HW394" i="27" s="1"/>
  <c r="DJ393" i="27"/>
  <c r="IH394" i="27" s="1"/>
  <c r="DW393" i="27"/>
  <c r="IU394" i="27" s="1"/>
  <c r="EI393" i="27"/>
  <c r="JG394" i="27" s="1"/>
  <c r="ML394" i="27"/>
  <c r="FC393" i="27" s="1"/>
  <c r="JZ393" i="27" s="1"/>
  <c r="MV394" i="27"/>
  <c r="FM393" i="27" s="1"/>
  <c r="KJ393" i="27" s="1"/>
  <c r="NG394" i="27"/>
  <c r="FX393" i="27" s="1"/>
  <c r="KU393" i="27" s="1"/>
  <c r="NR394" i="27"/>
  <c r="GI393" i="27" s="1"/>
  <c r="LF393" i="27" s="1"/>
  <c r="OB394" i="27"/>
  <c r="GS393" i="27" s="1"/>
  <c r="LP393" i="27" s="1"/>
  <c r="CN393" i="27"/>
  <c r="HL394" i="27" s="1"/>
  <c r="CZ393" i="27"/>
  <c r="HX394" i="27" s="1"/>
  <c r="DL393" i="27"/>
  <c r="IJ394" i="27" s="1"/>
  <c r="DY393" i="27"/>
  <c r="IW394" i="27" s="1"/>
  <c r="EJ393" i="27"/>
  <c r="JH394" i="27" s="1"/>
  <c r="MM394" i="27"/>
  <c r="FD393" i="27" s="1"/>
  <c r="KA393" i="27" s="1"/>
  <c r="MW394" i="27"/>
  <c r="FN393" i="27" s="1"/>
  <c r="KK393" i="27" s="1"/>
  <c r="NH394" i="27"/>
  <c r="FY393" i="27" s="1"/>
  <c r="KV393" i="27" s="1"/>
  <c r="NS394" i="27"/>
  <c r="GJ393" i="27" s="1"/>
  <c r="LG393" i="27" s="1"/>
  <c r="OC394" i="27"/>
  <c r="GT393" i="27" s="1"/>
  <c r="LQ393" i="27" s="1"/>
  <c r="CP393" i="27"/>
  <c r="HN394" i="27" s="1"/>
  <c r="DA393" i="27"/>
  <c r="HY394" i="27" s="1"/>
  <c r="DN393" i="27"/>
  <c r="IL394" i="27" s="1"/>
  <c r="DZ393" i="27"/>
  <c r="IX394" i="27" s="1"/>
  <c r="EL393" i="27"/>
  <c r="JJ394" i="27" s="1"/>
  <c r="MN394" i="27"/>
  <c r="FE393" i="27" s="1"/>
  <c r="KB393" i="27" s="1"/>
  <c r="MY394" i="27"/>
  <c r="FP393" i="27" s="1"/>
  <c r="KM393" i="27" s="1"/>
  <c r="NJ394" i="27"/>
  <c r="GA393" i="27" s="1"/>
  <c r="KX393" i="27" s="1"/>
  <c r="NT394" i="27"/>
  <c r="GK393" i="27" s="1"/>
  <c r="LH393" i="27" s="1"/>
  <c r="OE394" i="27"/>
  <c r="GV393" i="27" s="1"/>
  <c r="LS393" i="27" s="1"/>
  <c r="CQ393" i="27"/>
  <c r="HO394" i="27" s="1"/>
  <c r="DC393" i="27"/>
  <c r="IA394" i="27" s="1"/>
  <c r="DP393" i="27"/>
  <c r="IN394" i="27" s="1"/>
  <c r="EA393" i="27"/>
  <c r="IY394" i="27" s="1"/>
  <c r="EN393" i="27"/>
  <c r="JL394" i="27" s="1"/>
  <c r="ME394" i="27"/>
  <c r="EV393" i="27" s="1"/>
  <c r="JS393" i="27" s="1"/>
  <c r="MO394" i="27"/>
  <c r="FF393" i="27" s="1"/>
  <c r="KC393" i="27" s="1"/>
  <c r="MZ394" i="27"/>
  <c r="FQ393" i="27" s="1"/>
  <c r="KN393" i="27" s="1"/>
  <c r="NK394" i="27"/>
  <c r="GB393" i="27" s="1"/>
  <c r="KY393" i="27" s="1"/>
  <c r="NU394" i="27"/>
  <c r="GL393" i="27" s="1"/>
  <c r="LI393" i="27" s="1"/>
  <c r="OF394" i="27"/>
  <c r="GW393" i="27" s="1"/>
  <c r="LT393" i="27" s="1"/>
  <c r="CR393" i="27"/>
  <c r="HP394" i="27" s="1"/>
  <c r="DD393" i="27"/>
  <c r="IB394" i="27" s="1"/>
  <c r="DQ393" i="27"/>
  <c r="IO394" i="27" s="1"/>
  <c r="EB393" i="27"/>
  <c r="IZ394" i="27" s="1"/>
  <c r="EO393" i="27"/>
  <c r="JM394" i="27" s="1"/>
  <c r="MF394" i="27"/>
  <c r="EW393" i="27" s="1"/>
  <c r="JT393" i="27" s="1"/>
  <c r="MQ394" i="27"/>
  <c r="FH393" i="27" s="1"/>
  <c r="KE393" i="27" s="1"/>
  <c r="NB394" i="27"/>
  <c r="FS393" i="27" s="1"/>
  <c r="KP393" i="27" s="1"/>
  <c r="NL394" i="27"/>
  <c r="GC393" i="27" s="1"/>
  <c r="KZ393" i="27" s="1"/>
  <c r="NW394" i="27"/>
  <c r="GN393" i="27" s="1"/>
  <c r="LK393" i="27" s="1"/>
  <c r="OH394" i="27"/>
  <c r="GY393" i="27" s="1"/>
  <c r="LV393" i="27" s="1"/>
  <c r="CU393" i="27"/>
  <c r="HS394" i="27" s="1"/>
  <c r="DH393" i="27"/>
  <c r="IF394" i="27" s="1"/>
  <c r="DS393" i="27"/>
  <c r="IQ394" i="27" s="1"/>
  <c r="EF393" i="27"/>
  <c r="JD394" i="27" s="1"/>
  <c r="MI394" i="27"/>
  <c r="EZ393" i="27" s="1"/>
  <c r="JW393" i="27" s="1"/>
  <c r="MT394" i="27"/>
  <c r="FK393" i="27" s="1"/>
  <c r="KH393" i="27" s="1"/>
  <c r="ND394" i="27"/>
  <c r="FU393" i="27" s="1"/>
  <c r="KR393" i="27" s="1"/>
  <c r="NO394" i="27"/>
  <c r="GF393" i="27" s="1"/>
  <c r="LC393" i="27" s="1"/>
  <c r="NZ394" i="27"/>
  <c r="GQ393" i="27" s="1"/>
  <c r="LN393" i="27" s="1"/>
  <c r="OJ394" i="27"/>
  <c r="HA393" i="27" s="1"/>
  <c r="LX393" i="27" s="1"/>
  <c r="NM394" i="27"/>
  <c r="GD393" i="27" s="1"/>
  <c r="LA393" i="27" s="1"/>
  <c r="NX394" i="27"/>
  <c r="GO393" i="27" s="1"/>
  <c r="LL393" i="27" s="1"/>
  <c r="OI394" i="27"/>
  <c r="GZ393" i="27" s="1"/>
  <c r="LW393" i="27" s="1"/>
  <c r="CT393" i="27"/>
  <c r="HR394" i="27" s="1"/>
  <c r="DG393" i="27"/>
  <c r="IE394" i="27" s="1"/>
  <c r="DR393" i="27"/>
  <c r="IP394" i="27" s="1"/>
  <c r="MG394" i="27"/>
  <c r="EX393" i="27" s="1"/>
  <c r="JU393" i="27" s="1"/>
  <c r="EQ393" i="27"/>
  <c r="JO394" i="27" s="1"/>
  <c r="NC394" i="27"/>
  <c r="FT393" i="27" s="1"/>
  <c r="KQ393" i="27" s="1"/>
  <c r="EE393" i="27"/>
  <c r="JC394" i="27" s="1"/>
  <c r="MR394" i="27"/>
  <c r="FI393" i="27" s="1"/>
  <c r="KF393" i="27" s="1"/>
  <c r="BI396" i="27"/>
  <c r="CA395" i="27"/>
  <c r="HW55" i="27"/>
  <c r="HX55" i="27"/>
  <c r="JC55" i="27"/>
  <c r="HU55" i="27"/>
  <c r="JD55" i="27"/>
  <c r="JE55" i="27"/>
  <c r="HV55" i="27"/>
  <c r="JF55" i="27"/>
  <c r="JS55" i="27" s="1"/>
  <c r="JG55" i="27"/>
  <c r="JT55" i="27" s="1"/>
  <c r="BE57" i="27"/>
  <c r="BC57" i="27"/>
  <c r="BB57" i="27" s="1"/>
  <c r="BG57" i="27" s="1"/>
  <c r="JH55" i="27"/>
  <c r="JB55" i="27"/>
  <c r="JA55" i="27"/>
  <c r="JN55" i="27" s="1"/>
  <c r="JJ55" i="27"/>
  <c r="JI55" i="27"/>
  <c r="JV55" i="27" s="1"/>
  <c r="JF56" i="27"/>
  <c r="JE56" i="27"/>
  <c r="JD56" i="27"/>
  <c r="JC56" i="27"/>
  <c r="JJ56" i="27"/>
  <c r="JB56" i="27"/>
  <c r="JI56" i="27"/>
  <c r="JA56" i="27"/>
  <c r="JH56" i="27"/>
  <c r="JG56" i="27"/>
  <c r="BD58" i="27"/>
  <c r="BG87" i="27" l="1"/>
  <c r="BA87" i="27"/>
  <c r="JR55" i="27"/>
  <c r="JQ55" i="27"/>
  <c r="JW55" i="27"/>
  <c r="JU55" i="27"/>
  <c r="JP55" i="27"/>
  <c r="CP394" i="27"/>
  <c r="HN395" i="27" s="1"/>
  <c r="CX394" i="27"/>
  <c r="HV395" i="27" s="1"/>
  <c r="DF394" i="27"/>
  <c r="ID395" i="27" s="1"/>
  <c r="DN394" i="27"/>
  <c r="IL395" i="27" s="1"/>
  <c r="DV394" i="27"/>
  <c r="IT395" i="27" s="1"/>
  <c r="ED394" i="27"/>
  <c r="JB395" i="27" s="1"/>
  <c r="EL394" i="27"/>
  <c r="JJ395" i="27" s="1"/>
  <c r="ML395" i="27"/>
  <c r="FC394" i="27" s="1"/>
  <c r="JZ394" i="27" s="1"/>
  <c r="MT395" i="27"/>
  <c r="FK394" i="27" s="1"/>
  <c r="KH394" i="27" s="1"/>
  <c r="NB395" i="27"/>
  <c r="FS394" i="27" s="1"/>
  <c r="KP394" i="27" s="1"/>
  <c r="NJ395" i="27"/>
  <c r="GA394" i="27" s="1"/>
  <c r="KX394" i="27" s="1"/>
  <c r="NR395" i="27"/>
  <c r="GI394" i="27" s="1"/>
  <c r="LF394" i="27" s="1"/>
  <c r="NZ395" i="27"/>
  <c r="GQ394" i="27" s="1"/>
  <c r="LN394" i="27" s="1"/>
  <c r="OH395" i="27"/>
  <c r="GY394" i="27" s="1"/>
  <c r="LV394" i="27" s="1"/>
  <c r="CM394" i="27"/>
  <c r="HK395" i="27" s="1"/>
  <c r="CU394" i="27"/>
  <c r="HS395" i="27" s="1"/>
  <c r="DC394" i="27"/>
  <c r="IA395" i="27" s="1"/>
  <c r="DK394" i="27"/>
  <c r="II395" i="27" s="1"/>
  <c r="DS394" i="27"/>
  <c r="IQ395" i="27" s="1"/>
  <c r="EA394" i="27"/>
  <c r="IY395" i="27" s="1"/>
  <c r="EI394" i="27"/>
  <c r="JG395" i="27" s="1"/>
  <c r="EQ394" i="27"/>
  <c r="JO395" i="27" s="1"/>
  <c r="MI395" i="27"/>
  <c r="EZ394" i="27" s="1"/>
  <c r="JW394" i="27" s="1"/>
  <c r="MQ395" i="27"/>
  <c r="FH394" i="27" s="1"/>
  <c r="KE394" i="27" s="1"/>
  <c r="MY395" i="27"/>
  <c r="FP394" i="27" s="1"/>
  <c r="KM394" i="27" s="1"/>
  <c r="NG395" i="27"/>
  <c r="FX394" i="27" s="1"/>
  <c r="KU394" i="27" s="1"/>
  <c r="NO395" i="27"/>
  <c r="GF394" i="27" s="1"/>
  <c r="LC394" i="27" s="1"/>
  <c r="NW395" i="27"/>
  <c r="GN394" i="27" s="1"/>
  <c r="LK394" i="27" s="1"/>
  <c r="OE395" i="27"/>
  <c r="GV394" i="27" s="1"/>
  <c r="LS394" i="27" s="1"/>
  <c r="CJ394" i="27"/>
  <c r="HH395" i="27" s="1"/>
  <c r="CT394" i="27"/>
  <c r="HR395" i="27" s="1"/>
  <c r="DE394" i="27"/>
  <c r="IC395" i="27" s="1"/>
  <c r="DP394" i="27"/>
  <c r="IN395" i="27" s="1"/>
  <c r="DZ394" i="27"/>
  <c r="IX395" i="27" s="1"/>
  <c r="EK394" i="27"/>
  <c r="JI395" i="27" s="1"/>
  <c r="CB395" i="27"/>
  <c r="MH395" i="27"/>
  <c r="EY394" i="27" s="1"/>
  <c r="JV394" i="27" s="1"/>
  <c r="MS395" i="27"/>
  <c r="FJ394" i="27" s="1"/>
  <c r="KG394" i="27" s="1"/>
  <c r="ND395" i="27"/>
  <c r="FU394" i="27" s="1"/>
  <c r="KR394" i="27" s="1"/>
  <c r="NN395" i="27"/>
  <c r="GE394" i="27" s="1"/>
  <c r="LB394" i="27" s="1"/>
  <c r="NY395" i="27"/>
  <c r="GP394" i="27" s="1"/>
  <c r="LM394" i="27" s="1"/>
  <c r="OJ395" i="27"/>
  <c r="HA394" i="27" s="1"/>
  <c r="LX394" i="27" s="1"/>
  <c r="CK394" i="27"/>
  <c r="HI395" i="27" s="1"/>
  <c r="CV394" i="27"/>
  <c r="HT395" i="27" s="1"/>
  <c r="DG394" i="27"/>
  <c r="IE395" i="27" s="1"/>
  <c r="DQ394" i="27"/>
  <c r="IO395" i="27" s="1"/>
  <c r="EB394" i="27"/>
  <c r="IZ395" i="27" s="1"/>
  <c r="EM394" i="27"/>
  <c r="JK395" i="27" s="1"/>
  <c r="MJ395" i="27"/>
  <c r="FA394" i="27" s="1"/>
  <c r="JX394" i="27" s="1"/>
  <c r="MU395" i="27"/>
  <c r="FL394" i="27" s="1"/>
  <c r="KI394" i="27" s="1"/>
  <c r="NE395" i="27"/>
  <c r="FV394" i="27" s="1"/>
  <c r="KS394" i="27" s="1"/>
  <c r="NP395" i="27"/>
  <c r="GG394" i="27" s="1"/>
  <c r="LD394" i="27" s="1"/>
  <c r="OA395" i="27"/>
  <c r="GR394" i="27" s="1"/>
  <c r="LO394" i="27" s="1"/>
  <c r="OK395" i="27"/>
  <c r="HB394" i="27" s="1"/>
  <c r="LY394" i="27" s="1"/>
  <c r="CL394" i="27"/>
  <c r="HJ395" i="27" s="1"/>
  <c r="CW394" i="27"/>
  <c r="HU395" i="27" s="1"/>
  <c r="DH394" i="27"/>
  <c r="IF395" i="27" s="1"/>
  <c r="DR394" i="27"/>
  <c r="IP395" i="27" s="1"/>
  <c r="EC394" i="27"/>
  <c r="JA395" i="27" s="1"/>
  <c r="EN394" i="27"/>
  <c r="JL395" i="27" s="1"/>
  <c r="MK395" i="27"/>
  <c r="FB394" i="27" s="1"/>
  <c r="JY394" i="27" s="1"/>
  <c r="MV395" i="27"/>
  <c r="FM394" i="27" s="1"/>
  <c r="KJ394" i="27" s="1"/>
  <c r="NF395" i="27"/>
  <c r="FW394" i="27" s="1"/>
  <c r="KT394" i="27" s="1"/>
  <c r="NQ395" i="27"/>
  <c r="GH394" i="27" s="1"/>
  <c r="LE394" i="27" s="1"/>
  <c r="OB395" i="27"/>
  <c r="GS394" i="27" s="1"/>
  <c r="LP394" i="27" s="1"/>
  <c r="OL395" i="27"/>
  <c r="HC394" i="27" s="1"/>
  <c r="LZ394" i="27" s="1"/>
  <c r="CN394" i="27"/>
  <c r="HL395" i="27" s="1"/>
  <c r="CY394" i="27"/>
  <c r="HW395" i="27" s="1"/>
  <c r="DI394" i="27"/>
  <c r="IG395" i="27" s="1"/>
  <c r="DT394" i="27"/>
  <c r="IR395" i="27" s="1"/>
  <c r="EE394" i="27"/>
  <c r="JC395" i="27" s="1"/>
  <c r="EO394" i="27"/>
  <c r="JM395" i="27" s="1"/>
  <c r="MM395" i="27"/>
  <c r="FD394" i="27" s="1"/>
  <c r="KA394" i="27" s="1"/>
  <c r="MW395" i="27"/>
  <c r="FN394" i="27" s="1"/>
  <c r="KK394" i="27" s="1"/>
  <c r="NH395" i="27"/>
  <c r="FY394" i="27" s="1"/>
  <c r="KV394" i="27" s="1"/>
  <c r="NS395" i="27"/>
  <c r="GJ394" i="27" s="1"/>
  <c r="LG394" i="27" s="1"/>
  <c r="OC395" i="27"/>
  <c r="GT394" i="27" s="1"/>
  <c r="LQ394" i="27" s="1"/>
  <c r="CO394" i="27"/>
  <c r="HM395" i="27" s="1"/>
  <c r="CZ394" i="27"/>
  <c r="HX395" i="27" s="1"/>
  <c r="DJ394" i="27"/>
  <c r="IH395" i="27" s="1"/>
  <c r="DU394" i="27"/>
  <c r="IS395" i="27" s="1"/>
  <c r="EF394" i="27"/>
  <c r="JD395" i="27" s="1"/>
  <c r="EP394" i="27"/>
  <c r="JN395" i="27" s="1"/>
  <c r="MN395" i="27"/>
  <c r="FE394" i="27" s="1"/>
  <c r="KB394" i="27" s="1"/>
  <c r="MX395" i="27"/>
  <c r="FO394" i="27" s="1"/>
  <c r="KL394" i="27" s="1"/>
  <c r="NI395" i="27"/>
  <c r="FZ394" i="27" s="1"/>
  <c r="KW394" i="27" s="1"/>
  <c r="NT395" i="27"/>
  <c r="GK394" i="27" s="1"/>
  <c r="LH394" i="27" s="1"/>
  <c r="OD395" i="27"/>
  <c r="GU394" i="27" s="1"/>
  <c r="LR394" i="27" s="1"/>
  <c r="CQ394" i="27"/>
  <c r="HO395" i="27" s="1"/>
  <c r="DA394" i="27"/>
  <c r="HY395" i="27" s="1"/>
  <c r="DL394" i="27"/>
  <c r="IJ395" i="27" s="1"/>
  <c r="DW394" i="27"/>
  <c r="IU395" i="27" s="1"/>
  <c r="EG394" i="27"/>
  <c r="JE395" i="27" s="1"/>
  <c r="ME395" i="27"/>
  <c r="EV394" i="27" s="1"/>
  <c r="JS394" i="27" s="1"/>
  <c r="MO395" i="27"/>
  <c r="FF394" i="27" s="1"/>
  <c r="KC394" i="27" s="1"/>
  <c r="MZ395" i="27"/>
  <c r="FQ394" i="27" s="1"/>
  <c r="KN394" i="27" s="1"/>
  <c r="NK395" i="27"/>
  <c r="GB394" i="27" s="1"/>
  <c r="KY394" i="27" s="1"/>
  <c r="NU395" i="27"/>
  <c r="GL394" i="27" s="1"/>
  <c r="LI394" i="27" s="1"/>
  <c r="OF395" i="27"/>
  <c r="GW394" i="27" s="1"/>
  <c r="LT394" i="27" s="1"/>
  <c r="CS394" i="27"/>
  <c r="HQ395" i="27" s="1"/>
  <c r="DD394" i="27"/>
  <c r="IB395" i="27" s="1"/>
  <c r="DO394" i="27"/>
  <c r="IM395" i="27" s="1"/>
  <c r="DY394" i="27"/>
  <c r="IW395" i="27" s="1"/>
  <c r="EJ394" i="27"/>
  <c r="JH395" i="27" s="1"/>
  <c r="MG395" i="27"/>
  <c r="EX394" i="27" s="1"/>
  <c r="JU394" i="27" s="1"/>
  <c r="MR395" i="27"/>
  <c r="FI394" i="27" s="1"/>
  <c r="KF394" i="27" s="1"/>
  <c r="NC395" i="27"/>
  <c r="FT394" i="27" s="1"/>
  <c r="KQ394" i="27" s="1"/>
  <c r="NM395" i="27"/>
  <c r="GD394" i="27" s="1"/>
  <c r="LA394" i="27" s="1"/>
  <c r="NX395" i="27"/>
  <c r="GO394" i="27" s="1"/>
  <c r="LL394" i="27" s="1"/>
  <c r="OI395" i="27"/>
  <c r="GZ394" i="27" s="1"/>
  <c r="LW394" i="27" s="1"/>
  <c r="DB394" i="27"/>
  <c r="HZ395" i="27" s="1"/>
  <c r="NV395" i="27"/>
  <c r="GM394" i="27" s="1"/>
  <c r="LJ394" i="27" s="1"/>
  <c r="DM394" i="27"/>
  <c r="IK395" i="27" s="1"/>
  <c r="OG395" i="27"/>
  <c r="GX394" i="27" s="1"/>
  <c r="LU394" i="27" s="1"/>
  <c r="DX394" i="27"/>
  <c r="IV395" i="27" s="1"/>
  <c r="EH394" i="27"/>
  <c r="JF395" i="27" s="1"/>
  <c r="MF395" i="27"/>
  <c r="EW394" i="27" s="1"/>
  <c r="JT394" i="27" s="1"/>
  <c r="MP395" i="27"/>
  <c r="FG394" i="27" s="1"/>
  <c r="KD394" i="27" s="1"/>
  <c r="CR394" i="27"/>
  <c r="HP395" i="27" s="1"/>
  <c r="NL395" i="27"/>
  <c r="GC394" i="27" s="1"/>
  <c r="KZ394" i="27" s="1"/>
  <c r="NA395" i="27"/>
  <c r="FR394" i="27" s="1"/>
  <c r="KO394" i="27" s="1"/>
  <c r="CA396" i="27"/>
  <c r="BI397" i="27"/>
  <c r="IA56" i="27"/>
  <c r="JU56" i="27" s="1"/>
  <c r="HT56" i="27"/>
  <c r="JN56" i="27" s="1"/>
  <c r="IB56" i="27"/>
  <c r="JV56" i="27" s="1"/>
  <c r="BA57" i="27"/>
  <c r="HU56" i="27"/>
  <c r="JO56" i="27" s="1"/>
  <c r="IC56" i="27"/>
  <c r="JW56" i="27" s="1"/>
  <c r="HX56" i="27"/>
  <c r="JR56" i="27" s="1"/>
  <c r="HV56" i="27"/>
  <c r="JP56" i="27" s="1"/>
  <c r="BE58" i="27"/>
  <c r="BC58" i="27"/>
  <c r="BB58" i="27" s="1"/>
  <c r="BG58" i="27" s="1"/>
  <c r="JO55" i="27"/>
  <c r="HY56" i="27"/>
  <c r="JS56" i="27" s="1"/>
  <c r="HW56" i="27"/>
  <c r="JQ56" i="27" s="1"/>
  <c r="HZ56" i="27"/>
  <c r="JT56" i="27" s="1"/>
  <c r="CA397" i="27" l="1"/>
  <c r="BI398" i="27"/>
  <c r="CQ395" i="27"/>
  <c r="HO396" i="27" s="1"/>
  <c r="CY395" i="27"/>
  <c r="HW396" i="27" s="1"/>
  <c r="DG395" i="27"/>
  <c r="IE396" i="27" s="1"/>
  <c r="DO395" i="27"/>
  <c r="IM396" i="27" s="1"/>
  <c r="DW395" i="27"/>
  <c r="IU396" i="27" s="1"/>
  <c r="EE395" i="27"/>
  <c r="JC396" i="27" s="1"/>
  <c r="EM395" i="27"/>
  <c r="JK396" i="27" s="1"/>
  <c r="ME396" i="27"/>
  <c r="EV395" i="27" s="1"/>
  <c r="JS395" i="27" s="1"/>
  <c r="MM396" i="27"/>
  <c r="FD395" i="27" s="1"/>
  <c r="KA395" i="27" s="1"/>
  <c r="MU396" i="27"/>
  <c r="FL395" i="27" s="1"/>
  <c r="KI395" i="27" s="1"/>
  <c r="NC396" i="27"/>
  <c r="FT395" i="27" s="1"/>
  <c r="KQ395" i="27" s="1"/>
  <c r="NK396" i="27"/>
  <c r="GB395" i="27" s="1"/>
  <c r="KY395" i="27" s="1"/>
  <c r="NS396" i="27"/>
  <c r="GJ395" i="27" s="1"/>
  <c r="LG395" i="27" s="1"/>
  <c r="OA396" i="27"/>
  <c r="GR395" i="27" s="1"/>
  <c r="LO395" i="27" s="1"/>
  <c r="OI396" i="27"/>
  <c r="GZ395" i="27" s="1"/>
  <c r="LW395" i="27" s="1"/>
  <c r="CN395" i="27"/>
  <c r="HL396" i="27" s="1"/>
  <c r="CV395" i="27"/>
  <c r="HT396" i="27" s="1"/>
  <c r="DD395" i="27"/>
  <c r="IB396" i="27" s="1"/>
  <c r="DL395" i="27"/>
  <c r="IJ396" i="27" s="1"/>
  <c r="DT395" i="27"/>
  <c r="IR396" i="27" s="1"/>
  <c r="EB395" i="27"/>
  <c r="IZ396" i="27" s="1"/>
  <c r="EJ395" i="27"/>
  <c r="JH396" i="27" s="1"/>
  <c r="MJ396" i="27"/>
  <c r="FA395" i="27" s="1"/>
  <c r="JX395" i="27" s="1"/>
  <c r="MR396" i="27"/>
  <c r="FI395" i="27" s="1"/>
  <c r="KF395" i="27" s="1"/>
  <c r="MZ396" i="27"/>
  <c r="FQ395" i="27" s="1"/>
  <c r="KN395" i="27" s="1"/>
  <c r="NH396" i="27"/>
  <c r="FY395" i="27" s="1"/>
  <c r="KV395" i="27" s="1"/>
  <c r="NP396" i="27"/>
  <c r="GG395" i="27" s="1"/>
  <c r="LD395" i="27" s="1"/>
  <c r="NX396" i="27"/>
  <c r="GO395" i="27" s="1"/>
  <c r="LL395" i="27" s="1"/>
  <c r="OF396" i="27"/>
  <c r="GW395" i="27" s="1"/>
  <c r="LT395" i="27" s="1"/>
  <c r="CS395" i="27"/>
  <c r="HQ396" i="27" s="1"/>
  <c r="DC395" i="27"/>
  <c r="IA396" i="27" s="1"/>
  <c r="DN395" i="27"/>
  <c r="IL396" i="27" s="1"/>
  <c r="DY395" i="27"/>
  <c r="IW396" i="27" s="1"/>
  <c r="EI395" i="27"/>
  <c r="JG396" i="27" s="1"/>
  <c r="MG396" i="27"/>
  <c r="EX395" i="27" s="1"/>
  <c r="JU395" i="27" s="1"/>
  <c r="MQ396" i="27"/>
  <c r="FH395" i="27" s="1"/>
  <c r="KE395" i="27" s="1"/>
  <c r="NB396" i="27"/>
  <c r="FS395" i="27" s="1"/>
  <c r="KP395" i="27" s="1"/>
  <c r="NM396" i="27"/>
  <c r="GD395" i="27" s="1"/>
  <c r="LA395" i="27" s="1"/>
  <c r="NW396" i="27"/>
  <c r="GN395" i="27" s="1"/>
  <c r="LK395" i="27" s="1"/>
  <c r="OH396" i="27"/>
  <c r="GY395" i="27" s="1"/>
  <c r="LV395" i="27" s="1"/>
  <c r="CJ395" i="27"/>
  <c r="HH396" i="27" s="1"/>
  <c r="CT395" i="27"/>
  <c r="HR396" i="27" s="1"/>
  <c r="DE395" i="27"/>
  <c r="IC396" i="27" s="1"/>
  <c r="DP395" i="27"/>
  <c r="IN396" i="27" s="1"/>
  <c r="DZ395" i="27"/>
  <c r="IX396" i="27" s="1"/>
  <c r="EK395" i="27"/>
  <c r="JI396" i="27" s="1"/>
  <c r="CB396" i="27"/>
  <c r="MH396" i="27"/>
  <c r="EY395" i="27" s="1"/>
  <c r="JV395" i="27" s="1"/>
  <c r="MS396" i="27"/>
  <c r="FJ395" i="27" s="1"/>
  <c r="KG395" i="27" s="1"/>
  <c r="ND396" i="27"/>
  <c r="FU395" i="27" s="1"/>
  <c r="KR395" i="27" s="1"/>
  <c r="NN396" i="27"/>
  <c r="GE395" i="27" s="1"/>
  <c r="LB395" i="27" s="1"/>
  <c r="NY396" i="27"/>
  <c r="GP395" i="27" s="1"/>
  <c r="LM395" i="27" s="1"/>
  <c r="OJ396" i="27"/>
  <c r="HA395" i="27" s="1"/>
  <c r="LX395" i="27" s="1"/>
  <c r="CK395" i="27"/>
  <c r="HI396" i="27" s="1"/>
  <c r="CU395" i="27"/>
  <c r="HS396" i="27" s="1"/>
  <c r="DF395" i="27"/>
  <c r="ID396" i="27" s="1"/>
  <c r="DQ395" i="27"/>
  <c r="IO396" i="27" s="1"/>
  <c r="EA395" i="27"/>
  <c r="IY396" i="27" s="1"/>
  <c r="EL395" i="27"/>
  <c r="JJ396" i="27" s="1"/>
  <c r="MI396" i="27"/>
  <c r="EZ395" i="27" s="1"/>
  <c r="JW395" i="27" s="1"/>
  <c r="MT396" i="27"/>
  <c r="FK395" i="27" s="1"/>
  <c r="KH395" i="27" s="1"/>
  <c r="NE396" i="27"/>
  <c r="FV395" i="27" s="1"/>
  <c r="KS395" i="27" s="1"/>
  <c r="NO396" i="27"/>
  <c r="GF395" i="27" s="1"/>
  <c r="LC395" i="27" s="1"/>
  <c r="NZ396" i="27"/>
  <c r="GQ395" i="27" s="1"/>
  <c r="LN395" i="27" s="1"/>
  <c r="OK396" i="27"/>
  <c r="HB395" i="27" s="1"/>
  <c r="LY395" i="27" s="1"/>
  <c r="CL395" i="27"/>
  <c r="HJ396" i="27" s="1"/>
  <c r="CW395" i="27"/>
  <c r="HU396" i="27" s="1"/>
  <c r="DH395" i="27"/>
  <c r="IF396" i="27" s="1"/>
  <c r="DR395" i="27"/>
  <c r="IP396" i="27" s="1"/>
  <c r="EC395" i="27"/>
  <c r="JA396" i="27" s="1"/>
  <c r="EN395" i="27"/>
  <c r="JL396" i="27" s="1"/>
  <c r="MK396" i="27"/>
  <c r="FB395" i="27" s="1"/>
  <c r="JY395" i="27" s="1"/>
  <c r="MV396" i="27"/>
  <c r="FM395" i="27" s="1"/>
  <c r="KJ395" i="27" s="1"/>
  <c r="NF396" i="27"/>
  <c r="FW395" i="27" s="1"/>
  <c r="KT395" i="27" s="1"/>
  <c r="NQ396" i="27"/>
  <c r="GH395" i="27" s="1"/>
  <c r="LE395" i="27" s="1"/>
  <c r="OB396" i="27"/>
  <c r="GS395" i="27" s="1"/>
  <c r="LP395" i="27" s="1"/>
  <c r="OL396" i="27"/>
  <c r="HC395" i="27" s="1"/>
  <c r="LZ395" i="27" s="1"/>
  <c r="CM395" i="27"/>
  <c r="HK396" i="27" s="1"/>
  <c r="CX395" i="27"/>
  <c r="HV396" i="27" s="1"/>
  <c r="DI395" i="27"/>
  <c r="IG396" i="27" s="1"/>
  <c r="DS395" i="27"/>
  <c r="IQ396" i="27" s="1"/>
  <c r="ED395" i="27"/>
  <c r="JB396" i="27" s="1"/>
  <c r="EO395" i="27"/>
  <c r="JM396" i="27" s="1"/>
  <c r="ML396" i="27"/>
  <c r="FC395" i="27" s="1"/>
  <c r="JZ395" i="27" s="1"/>
  <c r="MW396" i="27"/>
  <c r="FN395" i="27" s="1"/>
  <c r="KK395" i="27" s="1"/>
  <c r="NG396" i="27"/>
  <c r="FX395" i="27" s="1"/>
  <c r="KU395" i="27" s="1"/>
  <c r="NR396" i="27"/>
  <c r="GI395" i="27" s="1"/>
  <c r="LF395" i="27" s="1"/>
  <c r="OC396" i="27"/>
  <c r="GT395" i="27" s="1"/>
  <c r="LQ395" i="27" s="1"/>
  <c r="CO395" i="27"/>
  <c r="HM396" i="27" s="1"/>
  <c r="CZ395" i="27"/>
  <c r="HX396" i="27" s="1"/>
  <c r="DJ395" i="27"/>
  <c r="IH396" i="27" s="1"/>
  <c r="DU395" i="27"/>
  <c r="IS396" i="27" s="1"/>
  <c r="EF395" i="27"/>
  <c r="JD396" i="27" s="1"/>
  <c r="EP395" i="27"/>
  <c r="JN396" i="27" s="1"/>
  <c r="MN396" i="27"/>
  <c r="FE395" i="27" s="1"/>
  <c r="KB395" i="27" s="1"/>
  <c r="MX396" i="27"/>
  <c r="FO395" i="27" s="1"/>
  <c r="KL395" i="27" s="1"/>
  <c r="NI396" i="27"/>
  <c r="FZ395" i="27" s="1"/>
  <c r="KW395" i="27" s="1"/>
  <c r="NT396" i="27"/>
  <c r="GK395" i="27" s="1"/>
  <c r="LH395" i="27" s="1"/>
  <c r="OD396" i="27"/>
  <c r="GU395" i="27" s="1"/>
  <c r="LR395" i="27" s="1"/>
  <c r="CR395" i="27"/>
  <c r="HP396" i="27" s="1"/>
  <c r="DB395" i="27"/>
  <c r="HZ396" i="27" s="1"/>
  <c r="DM395" i="27"/>
  <c r="IK396" i="27" s="1"/>
  <c r="DX395" i="27"/>
  <c r="IV396" i="27" s="1"/>
  <c r="EH395" i="27"/>
  <c r="JF396" i="27" s="1"/>
  <c r="MF396" i="27"/>
  <c r="EW395" i="27" s="1"/>
  <c r="JT395" i="27" s="1"/>
  <c r="MP396" i="27"/>
  <c r="FG395" i="27" s="1"/>
  <c r="KD395" i="27" s="1"/>
  <c r="NA396" i="27"/>
  <c r="FR395" i="27" s="1"/>
  <c r="KO395" i="27" s="1"/>
  <c r="NL396" i="27"/>
  <c r="GC395" i="27" s="1"/>
  <c r="KZ395" i="27" s="1"/>
  <c r="NV396" i="27"/>
  <c r="GM395" i="27" s="1"/>
  <c r="LJ395" i="27" s="1"/>
  <c r="OG396" i="27"/>
  <c r="GX395" i="27" s="1"/>
  <c r="LU395" i="27" s="1"/>
  <c r="DK395" i="27"/>
  <c r="II396" i="27" s="1"/>
  <c r="NU396" i="27"/>
  <c r="GL395" i="27" s="1"/>
  <c r="LI395" i="27" s="1"/>
  <c r="DV395" i="27"/>
  <c r="IT396" i="27" s="1"/>
  <c r="OE396" i="27"/>
  <c r="GV395" i="27" s="1"/>
  <c r="LS395" i="27" s="1"/>
  <c r="EG395" i="27"/>
  <c r="JE396" i="27" s="1"/>
  <c r="EQ395" i="27"/>
  <c r="JO396" i="27" s="1"/>
  <c r="MO396" i="27"/>
  <c r="FF395" i="27" s="1"/>
  <c r="KC395" i="27" s="1"/>
  <c r="DA395" i="27"/>
  <c r="HY396" i="27" s="1"/>
  <c r="NJ396" i="27"/>
  <c r="GA395" i="27" s="1"/>
  <c r="KX395" i="27" s="1"/>
  <c r="CP395" i="27"/>
  <c r="HN396" i="27" s="1"/>
  <c r="MY396" i="27"/>
  <c r="FP395" i="27" s="1"/>
  <c r="KM395" i="27" s="1"/>
  <c r="BA58" i="27"/>
  <c r="BI399" i="27" l="1"/>
  <c r="CA398" i="27"/>
  <c r="CJ396" i="27"/>
  <c r="HH397" i="27" s="1"/>
  <c r="CR396" i="27"/>
  <c r="HP397" i="27" s="1"/>
  <c r="CZ396" i="27"/>
  <c r="HX397" i="27" s="1"/>
  <c r="DH396" i="27"/>
  <c r="IF397" i="27" s="1"/>
  <c r="DP396" i="27"/>
  <c r="IN397" i="27" s="1"/>
  <c r="DX396" i="27"/>
  <c r="IV397" i="27" s="1"/>
  <c r="EF396" i="27"/>
  <c r="JD397" i="27" s="1"/>
  <c r="EN396" i="27"/>
  <c r="JL397" i="27" s="1"/>
  <c r="MF397" i="27"/>
  <c r="EW396" i="27" s="1"/>
  <c r="JT396" i="27" s="1"/>
  <c r="MN397" i="27"/>
  <c r="FE396" i="27" s="1"/>
  <c r="KB396" i="27" s="1"/>
  <c r="MV397" i="27"/>
  <c r="FM396" i="27" s="1"/>
  <c r="KJ396" i="27" s="1"/>
  <c r="ND397" i="27"/>
  <c r="FU396" i="27" s="1"/>
  <c r="KR396" i="27" s="1"/>
  <c r="NL397" i="27"/>
  <c r="GC396" i="27" s="1"/>
  <c r="KZ396" i="27" s="1"/>
  <c r="NT397" i="27"/>
  <c r="GK396" i="27" s="1"/>
  <c r="LH396" i="27" s="1"/>
  <c r="OB397" i="27"/>
  <c r="GS396" i="27" s="1"/>
  <c r="LP396" i="27" s="1"/>
  <c r="OJ397" i="27"/>
  <c r="HA396" i="27" s="1"/>
  <c r="LX396" i="27" s="1"/>
  <c r="CO396" i="27"/>
  <c r="HM397" i="27" s="1"/>
  <c r="CW396" i="27"/>
  <c r="HU397" i="27" s="1"/>
  <c r="DE396" i="27"/>
  <c r="IC397" i="27" s="1"/>
  <c r="DM396" i="27"/>
  <c r="IK397" i="27" s="1"/>
  <c r="DU396" i="27"/>
  <c r="IS397" i="27" s="1"/>
  <c r="EC396" i="27"/>
  <c r="JA397" i="27" s="1"/>
  <c r="EK396" i="27"/>
  <c r="JI397" i="27" s="1"/>
  <c r="CB397" i="27"/>
  <c r="MK397" i="27"/>
  <c r="FB396" i="27" s="1"/>
  <c r="JY396" i="27" s="1"/>
  <c r="MS397" i="27"/>
  <c r="FJ396" i="27" s="1"/>
  <c r="KG396" i="27" s="1"/>
  <c r="NA397" i="27"/>
  <c r="FR396" i="27" s="1"/>
  <c r="KO396" i="27" s="1"/>
  <c r="NI397" i="27"/>
  <c r="FZ396" i="27" s="1"/>
  <c r="KW396" i="27" s="1"/>
  <c r="NQ397" i="27"/>
  <c r="GH396" i="27" s="1"/>
  <c r="LE396" i="27" s="1"/>
  <c r="NY397" i="27"/>
  <c r="GP396" i="27" s="1"/>
  <c r="LM396" i="27" s="1"/>
  <c r="OG397" i="27"/>
  <c r="GX396" i="27" s="1"/>
  <c r="LU396" i="27" s="1"/>
  <c r="CQ396" i="27"/>
  <c r="HO397" i="27" s="1"/>
  <c r="DB396" i="27"/>
  <c r="HZ397" i="27" s="1"/>
  <c r="DL396" i="27"/>
  <c r="IJ397" i="27" s="1"/>
  <c r="DW396" i="27"/>
  <c r="IU397" i="27" s="1"/>
  <c r="EH396" i="27"/>
  <c r="JF397" i="27" s="1"/>
  <c r="ME397" i="27"/>
  <c r="EV396" i="27" s="1"/>
  <c r="JS396" i="27" s="1"/>
  <c r="MP397" i="27"/>
  <c r="FG396" i="27" s="1"/>
  <c r="KD396" i="27" s="1"/>
  <c r="MZ397" i="27"/>
  <c r="FQ396" i="27" s="1"/>
  <c r="KN396" i="27" s="1"/>
  <c r="NK397" i="27"/>
  <c r="GB396" i="27" s="1"/>
  <c r="KY396" i="27" s="1"/>
  <c r="NV397" i="27"/>
  <c r="GM396" i="27" s="1"/>
  <c r="LJ396" i="27" s="1"/>
  <c r="OF397" i="27"/>
  <c r="GW396" i="27" s="1"/>
  <c r="LT396" i="27" s="1"/>
  <c r="CS396" i="27"/>
  <c r="HQ397" i="27" s="1"/>
  <c r="DC396" i="27"/>
  <c r="IA397" i="27" s="1"/>
  <c r="DN396" i="27"/>
  <c r="IL397" i="27" s="1"/>
  <c r="DY396" i="27"/>
  <c r="IW397" i="27" s="1"/>
  <c r="EI396" i="27"/>
  <c r="JG397" i="27" s="1"/>
  <c r="MG397" i="27"/>
  <c r="EX396" i="27" s="1"/>
  <c r="JU396" i="27" s="1"/>
  <c r="MQ397" i="27"/>
  <c r="FH396" i="27" s="1"/>
  <c r="KE396" i="27" s="1"/>
  <c r="NB397" i="27"/>
  <c r="FS396" i="27" s="1"/>
  <c r="KP396" i="27" s="1"/>
  <c r="NM397" i="27"/>
  <c r="GD396" i="27" s="1"/>
  <c r="LA396" i="27" s="1"/>
  <c r="NW397" i="27"/>
  <c r="GN396" i="27" s="1"/>
  <c r="LK396" i="27" s="1"/>
  <c r="OH397" i="27"/>
  <c r="GY396" i="27" s="1"/>
  <c r="LV396" i="27" s="1"/>
  <c r="CT396" i="27"/>
  <c r="HR397" i="27" s="1"/>
  <c r="DD396" i="27"/>
  <c r="IB397" i="27" s="1"/>
  <c r="DO396" i="27"/>
  <c r="IM397" i="27" s="1"/>
  <c r="DZ396" i="27"/>
  <c r="IX397" i="27" s="1"/>
  <c r="EJ396" i="27"/>
  <c r="JH397" i="27" s="1"/>
  <c r="MH397" i="27"/>
  <c r="EY396" i="27" s="1"/>
  <c r="JV396" i="27" s="1"/>
  <c r="MR397" i="27"/>
  <c r="FI396" i="27" s="1"/>
  <c r="KF396" i="27" s="1"/>
  <c r="NC397" i="27"/>
  <c r="FT396" i="27" s="1"/>
  <c r="KQ396" i="27" s="1"/>
  <c r="NN397" i="27"/>
  <c r="GE396" i="27" s="1"/>
  <c r="LB396" i="27" s="1"/>
  <c r="NX397" i="27"/>
  <c r="GO396" i="27" s="1"/>
  <c r="LL396" i="27" s="1"/>
  <c r="OI397" i="27"/>
  <c r="GZ396" i="27" s="1"/>
  <c r="LW396" i="27" s="1"/>
  <c r="CK396" i="27"/>
  <c r="HI397" i="27" s="1"/>
  <c r="CU396" i="27"/>
  <c r="HS397" i="27" s="1"/>
  <c r="DF396" i="27"/>
  <c r="ID397" i="27" s="1"/>
  <c r="DQ396" i="27"/>
  <c r="IO397" i="27" s="1"/>
  <c r="EA396" i="27"/>
  <c r="IY397" i="27" s="1"/>
  <c r="EL396" i="27"/>
  <c r="JJ397" i="27" s="1"/>
  <c r="MI397" i="27"/>
  <c r="EZ396" i="27" s="1"/>
  <c r="JW396" i="27" s="1"/>
  <c r="MT397" i="27"/>
  <c r="FK396" i="27" s="1"/>
  <c r="KH396" i="27" s="1"/>
  <c r="NE397" i="27"/>
  <c r="FV396" i="27" s="1"/>
  <c r="KS396" i="27" s="1"/>
  <c r="NO397" i="27"/>
  <c r="GF396" i="27" s="1"/>
  <c r="LC396" i="27" s="1"/>
  <c r="NZ397" i="27"/>
  <c r="GQ396" i="27" s="1"/>
  <c r="LN396" i="27" s="1"/>
  <c r="OK397" i="27"/>
  <c r="HB396" i="27" s="1"/>
  <c r="LY396" i="27" s="1"/>
  <c r="CL396" i="27"/>
  <c r="HJ397" i="27" s="1"/>
  <c r="CV396" i="27"/>
  <c r="HT397" i="27" s="1"/>
  <c r="DG396" i="27"/>
  <c r="IE397" i="27" s="1"/>
  <c r="DR396" i="27"/>
  <c r="IP397" i="27" s="1"/>
  <c r="EB396" i="27"/>
  <c r="IZ397" i="27" s="1"/>
  <c r="EM396" i="27"/>
  <c r="JK397" i="27" s="1"/>
  <c r="MJ397" i="27"/>
  <c r="FA396" i="27" s="1"/>
  <c r="JX396" i="27" s="1"/>
  <c r="MU397" i="27"/>
  <c r="FL396" i="27" s="1"/>
  <c r="KI396" i="27" s="1"/>
  <c r="NF397" i="27"/>
  <c r="FW396" i="27" s="1"/>
  <c r="KT396" i="27" s="1"/>
  <c r="NP397" i="27"/>
  <c r="GG396" i="27" s="1"/>
  <c r="LD396" i="27" s="1"/>
  <c r="OA397" i="27"/>
  <c r="GR396" i="27" s="1"/>
  <c r="LO396" i="27" s="1"/>
  <c r="OL397" i="27"/>
  <c r="HC396" i="27" s="1"/>
  <c r="LZ396" i="27" s="1"/>
  <c r="CM396" i="27"/>
  <c r="HK397" i="27" s="1"/>
  <c r="CX396" i="27"/>
  <c r="HV397" i="27" s="1"/>
  <c r="DI396" i="27"/>
  <c r="IG397" i="27" s="1"/>
  <c r="DS396" i="27"/>
  <c r="IQ397" i="27" s="1"/>
  <c r="ED396" i="27"/>
  <c r="JB397" i="27" s="1"/>
  <c r="EO396" i="27"/>
  <c r="JM397" i="27" s="1"/>
  <c r="ML397" i="27"/>
  <c r="FC396" i="27" s="1"/>
  <c r="JZ396" i="27" s="1"/>
  <c r="MW397" i="27"/>
  <c r="FN396" i="27" s="1"/>
  <c r="KK396" i="27" s="1"/>
  <c r="NG397" i="27"/>
  <c r="FX396" i="27" s="1"/>
  <c r="KU396" i="27" s="1"/>
  <c r="NR397" i="27"/>
  <c r="GI396" i="27" s="1"/>
  <c r="LF396" i="27" s="1"/>
  <c r="OC397" i="27"/>
  <c r="GT396" i="27" s="1"/>
  <c r="LQ396" i="27" s="1"/>
  <c r="CP396" i="27"/>
  <c r="HN397" i="27" s="1"/>
  <c r="DA396" i="27"/>
  <c r="HY397" i="27" s="1"/>
  <c r="DK396" i="27"/>
  <c r="II397" i="27" s="1"/>
  <c r="DV396" i="27"/>
  <c r="IT397" i="27" s="1"/>
  <c r="EG396" i="27"/>
  <c r="JE397" i="27" s="1"/>
  <c r="EQ396" i="27"/>
  <c r="JO397" i="27" s="1"/>
  <c r="MO397" i="27"/>
  <c r="FF396" i="27" s="1"/>
  <c r="KC396" i="27" s="1"/>
  <c r="MY397" i="27"/>
  <c r="FP396" i="27" s="1"/>
  <c r="KM396" i="27" s="1"/>
  <c r="NJ397" i="27"/>
  <c r="GA396" i="27" s="1"/>
  <c r="KX396" i="27" s="1"/>
  <c r="NU397" i="27"/>
  <c r="GL396" i="27" s="1"/>
  <c r="LI396" i="27" s="1"/>
  <c r="OE397" i="27"/>
  <c r="GV396" i="27" s="1"/>
  <c r="LS396" i="27" s="1"/>
  <c r="DJ396" i="27"/>
  <c r="IH397" i="27" s="1"/>
  <c r="DT396" i="27"/>
  <c r="IR397" i="27" s="1"/>
  <c r="EE396" i="27"/>
  <c r="JC397" i="27" s="1"/>
  <c r="EP396" i="27"/>
  <c r="JN397" i="27" s="1"/>
  <c r="MM397" i="27"/>
  <c r="FD396" i="27" s="1"/>
  <c r="KA396" i="27" s="1"/>
  <c r="MX397" i="27"/>
  <c r="FO396" i="27" s="1"/>
  <c r="KL396" i="27" s="1"/>
  <c r="NH397" i="27"/>
  <c r="FY396" i="27" s="1"/>
  <c r="KV396" i="27" s="1"/>
  <c r="CY396" i="27"/>
  <c r="HW397" i="27" s="1"/>
  <c r="OD397" i="27"/>
  <c r="GU396" i="27" s="1"/>
  <c r="LR396" i="27" s="1"/>
  <c r="CN396" i="27"/>
  <c r="HL397" i="27" s="1"/>
  <c r="NS397" i="27"/>
  <c r="GJ396" i="27" s="1"/>
  <c r="LG396" i="27" s="1"/>
  <c r="CK397" i="27" l="1"/>
  <c r="HI398" i="27" s="1"/>
  <c r="CS397" i="27"/>
  <c r="HQ398" i="27" s="1"/>
  <c r="DA397" i="27"/>
  <c r="HY398" i="27" s="1"/>
  <c r="DI397" i="27"/>
  <c r="IG398" i="27" s="1"/>
  <c r="DQ397" i="27"/>
  <c r="IO398" i="27" s="1"/>
  <c r="DY397" i="27"/>
  <c r="IW398" i="27" s="1"/>
  <c r="EG397" i="27"/>
  <c r="JE398" i="27" s="1"/>
  <c r="EO397" i="27"/>
  <c r="JM398" i="27" s="1"/>
  <c r="CP397" i="27"/>
  <c r="HN398" i="27" s="1"/>
  <c r="CX397" i="27"/>
  <c r="HV398" i="27" s="1"/>
  <c r="DF397" i="27"/>
  <c r="ID398" i="27" s="1"/>
  <c r="DN397" i="27"/>
  <c r="IL398" i="27" s="1"/>
  <c r="DV397" i="27"/>
  <c r="IT398" i="27" s="1"/>
  <c r="ED397" i="27"/>
  <c r="JB398" i="27" s="1"/>
  <c r="EL397" i="27"/>
  <c r="JJ398" i="27" s="1"/>
  <c r="CO397" i="27"/>
  <c r="HM398" i="27" s="1"/>
  <c r="CZ397" i="27"/>
  <c r="HX398" i="27" s="1"/>
  <c r="DK397" i="27"/>
  <c r="II398" i="27" s="1"/>
  <c r="DU397" i="27"/>
  <c r="IS398" i="27" s="1"/>
  <c r="EF397" i="27"/>
  <c r="JD398" i="27" s="1"/>
  <c r="EQ397" i="27"/>
  <c r="JO398" i="27" s="1"/>
  <c r="MG398" i="27"/>
  <c r="EX397" i="27" s="1"/>
  <c r="JU397" i="27" s="1"/>
  <c r="MO398" i="27"/>
  <c r="FF397" i="27" s="1"/>
  <c r="KC397" i="27" s="1"/>
  <c r="MW398" i="27"/>
  <c r="FN397" i="27" s="1"/>
  <c r="KK397" i="27" s="1"/>
  <c r="NE398" i="27"/>
  <c r="FV397" i="27" s="1"/>
  <c r="KS397" i="27" s="1"/>
  <c r="NM398" i="27"/>
  <c r="GD397" i="27" s="1"/>
  <c r="LA397" i="27" s="1"/>
  <c r="NU398" i="27"/>
  <c r="GL397" i="27" s="1"/>
  <c r="LI397" i="27" s="1"/>
  <c r="OC398" i="27"/>
  <c r="GT397" i="27" s="1"/>
  <c r="LQ397" i="27" s="1"/>
  <c r="OK398" i="27"/>
  <c r="HB397" i="27" s="1"/>
  <c r="LY397" i="27" s="1"/>
  <c r="CQ397" i="27"/>
  <c r="HO398" i="27" s="1"/>
  <c r="DB397" i="27"/>
  <c r="HZ398" i="27" s="1"/>
  <c r="DL397" i="27"/>
  <c r="IJ398" i="27" s="1"/>
  <c r="DW397" i="27"/>
  <c r="IU398" i="27" s="1"/>
  <c r="EH397" i="27"/>
  <c r="JF398" i="27" s="1"/>
  <c r="MH398" i="27"/>
  <c r="EY397" i="27" s="1"/>
  <c r="JV397" i="27" s="1"/>
  <c r="MP398" i="27"/>
  <c r="FG397" i="27" s="1"/>
  <c r="KD397" i="27" s="1"/>
  <c r="MX398" i="27"/>
  <c r="FO397" i="27" s="1"/>
  <c r="KL397" i="27" s="1"/>
  <c r="NF398" i="27"/>
  <c r="FW397" i="27" s="1"/>
  <c r="KT397" i="27" s="1"/>
  <c r="NN398" i="27"/>
  <c r="GE397" i="27" s="1"/>
  <c r="LB397" i="27" s="1"/>
  <c r="NV398" i="27"/>
  <c r="GM397" i="27" s="1"/>
  <c r="LJ397" i="27" s="1"/>
  <c r="OD398" i="27"/>
  <c r="GU397" i="27" s="1"/>
  <c r="LR397" i="27" s="1"/>
  <c r="OL398" i="27"/>
  <c r="HC397" i="27" s="1"/>
  <c r="LZ397" i="27" s="1"/>
  <c r="CR397" i="27"/>
  <c r="HP398" i="27" s="1"/>
  <c r="DC397" i="27"/>
  <c r="IA398" i="27" s="1"/>
  <c r="DM397" i="27"/>
  <c r="IK398" i="27" s="1"/>
  <c r="DX397" i="27"/>
  <c r="IV398" i="27" s="1"/>
  <c r="EI397" i="27"/>
  <c r="JG398" i="27" s="1"/>
  <c r="MI398" i="27"/>
  <c r="EZ397" i="27" s="1"/>
  <c r="JW397" i="27" s="1"/>
  <c r="MQ398" i="27"/>
  <c r="FH397" i="27" s="1"/>
  <c r="KE397" i="27" s="1"/>
  <c r="MY398" i="27"/>
  <c r="FP397" i="27" s="1"/>
  <c r="KM397" i="27" s="1"/>
  <c r="NG398" i="27"/>
  <c r="FX397" i="27" s="1"/>
  <c r="KU397" i="27" s="1"/>
  <c r="NO398" i="27"/>
  <c r="GF397" i="27" s="1"/>
  <c r="LC397" i="27" s="1"/>
  <c r="NW398" i="27"/>
  <c r="GN397" i="27" s="1"/>
  <c r="LK397" i="27" s="1"/>
  <c r="OE398" i="27"/>
  <c r="GV397" i="27" s="1"/>
  <c r="LS397" i="27" s="1"/>
  <c r="CT397" i="27"/>
  <c r="HR398" i="27" s="1"/>
  <c r="DD397" i="27"/>
  <c r="IB398" i="27" s="1"/>
  <c r="DO397" i="27"/>
  <c r="IM398" i="27" s="1"/>
  <c r="DZ397" i="27"/>
  <c r="IX398" i="27" s="1"/>
  <c r="EJ397" i="27"/>
  <c r="JH398" i="27" s="1"/>
  <c r="MJ398" i="27"/>
  <c r="FA397" i="27" s="1"/>
  <c r="JX397" i="27" s="1"/>
  <c r="MR398" i="27"/>
  <c r="FI397" i="27" s="1"/>
  <c r="KF397" i="27" s="1"/>
  <c r="MZ398" i="27"/>
  <c r="FQ397" i="27" s="1"/>
  <c r="KN397" i="27" s="1"/>
  <c r="NH398" i="27"/>
  <c r="FY397" i="27" s="1"/>
  <c r="KV397" i="27" s="1"/>
  <c r="NP398" i="27"/>
  <c r="GG397" i="27" s="1"/>
  <c r="LD397" i="27" s="1"/>
  <c r="NX398" i="27"/>
  <c r="GO397" i="27" s="1"/>
  <c r="LL397" i="27" s="1"/>
  <c r="OF398" i="27"/>
  <c r="GW397" i="27" s="1"/>
  <c r="LT397" i="27" s="1"/>
  <c r="CJ397" i="27"/>
  <c r="HH398" i="27" s="1"/>
  <c r="CU397" i="27"/>
  <c r="HS398" i="27" s="1"/>
  <c r="DE397" i="27"/>
  <c r="IC398" i="27" s="1"/>
  <c r="DP397" i="27"/>
  <c r="IN398" i="27" s="1"/>
  <c r="EA397" i="27"/>
  <c r="IY398" i="27" s="1"/>
  <c r="EK397" i="27"/>
  <c r="JI398" i="27" s="1"/>
  <c r="CB398" i="27"/>
  <c r="MK398" i="27"/>
  <c r="FB397" i="27" s="1"/>
  <c r="JY397" i="27" s="1"/>
  <c r="MS398" i="27"/>
  <c r="FJ397" i="27" s="1"/>
  <c r="KG397" i="27" s="1"/>
  <c r="NA398" i="27"/>
  <c r="FR397" i="27" s="1"/>
  <c r="KO397" i="27" s="1"/>
  <c r="NI398" i="27"/>
  <c r="FZ397" i="27" s="1"/>
  <c r="KW397" i="27" s="1"/>
  <c r="NQ398" i="27"/>
  <c r="GH397" i="27" s="1"/>
  <c r="LE397" i="27" s="1"/>
  <c r="NY398" i="27"/>
  <c r="GP397" i="27" s="1"/>
  <c r="LM397" i="27" s="1"/>
  <c r="OG398" i="27"/>
  <c r="GX397" i="27" s="1"/>
  <c r="LU397" i="27" s="1"/>
  <c r="CL397" i="27"/>
  <c r="HJ398" i="27" s="1"/>
  <c r="CV397" i="27"/>
  <c r="HT398" i="27" s="1"/>
  <c r="DG397" i="27"/>
  <c r="IE398" i="27" s="1"/>
  <c r="DR397" i="27"/>
  <c r="IP398" i="27" s="1"/>
  <c r="EB397" i="27"/>
  <c r="IZ398" i="27" s="1"/>
  <c r="EM397" i="27"/>
  <c r="JK398" i="27" s="1"/>
  <c r="ML398" i="27"/>
  <c r="FC397" i="27" s="1"/>
  <c r="JZ397" i="27" s="1"/>
  <c r="MT398" i="27"/>
  <c r="FK397" i="27" s="1"/>
  <c r="KH397" i="27" s="1"/>
  <c r="NB398" i="27"/>
  <c r="FS397" i="27" s="1"/>
  <c r="KP397" i="27" s="1"/>
  <c r="NJ398" i="27"/>
  <c r="GA397" i="27" s="1"/>
  <c r="KX397" i="27" s="1"/>
  <c r="NR398" i="27"/>
  <c r="GI397" i="27" s="1"/>
  <c r="LF397" i="27" s="1"/>
  <c r="NZ398" i="27"/>
  <c r="GQ397" i="27" s="1"/>
  <c r="LN397" i="27" s="1"/>
  <c r="OH398" i="27"/>
  <c r="GY397" i="27" s="1"/>
  <c r="LV397" i="27" s="1"/>
  <c r="CN397" i="27"/>
  <c r="HL398" i="27" s="1"/>
  <c r="CY397" i="27"/>
  <c r="HW398" i="27" s="1"/>
  <c r="DJ397" i="27"/>
  <c r="IH398" i="27" s="1"/>
  <c r="DT397" i="27"/>
  <c r="IR398" i="27" s="1"/>
  <c r="EE397" i="27"/>
  <c r="JC398" i="27" s="1"/>
  <c r="EP397" i="27"/>
  <c r="JN398" i="27" s="1"/>
  <c r="MF398" i="27"/>
  <c r="EW397" i="27" s="1"/>
  <c r="JT397" i="27" s="1"/>
  <c r="MN398" i="27"/>
  <c r="FE397" i="27" s="1"/>
  <c r="KB397" i="27" s="1"/>
  <c r="MV398" i="27"/>
  <c r="FM397" i="27" s="1"/>
  <c r="KJ397" i="27" s="1"/>
  <c r="ND398" i="27"/>
  <c r="FU397" i="27" s="1"/>
  <c r="KR397" i="27" s="1"/>
  <c r="NL398" i="27"/>
  <c r="GC397" i="27" s="1"/>
  <c r="KZ397" i="27" s="1"/>
  <c r="NT398" i="27"/>
  <c r="GK397" i="27" s="1"/>
  <c r="LH397" i="27" s="1"/>
  <c r="OB398" i="27"/>
  <c r="GS397" i="27" s="1"/>
  <c r="LP397" i="27" s="1"/>
  <c r="OJ398" i="27"/>
  <c r="HA397" i="27" s="1"/>
  <c r="LX397" i="27" s="1"/>
  <c r="EC397" i="27"/>
  <c r="JA398" i="27" s="1"/>
  <c r="MU398" i="27"/>
  <c r="FL397" i="27" s="1"/>
  <c r="KI397" i="27" s="1"/>
  <c r="EN397" i="27"/>
  <c r="JL398" i="27" s="1"/>
  <c r="NC398" i="27"/>
  <c r="FT397" i="27" s="1"/>
  <c r="KQ397" i="27" s="1"/>
  <c r="NK398" i="27"/>
  <c r="GB397" i="27" s="1"/>
  <c r="KY397" i="27" s="1"/>
  <c r="NS398" i="27"/>
  <c r="GJ397" i="27" s="1"/>
  <c r="LG397" i="27" s="1"/>
  <c r="CM397" i="27"/>
  <c r="HK398" i="27" s="1"/>
  <c r="OA398" i="27"/>
  <c r="GR397" i="27" s="1"/>
  <c r="LO397" i="27" s="1"/>
  <c r="CW397" i="27"/>
  <c r="HU398" i="27" s="1"/>
  <c r="OI398" i="27"/>
  <c r="GZ397" i="27" s="1"/>
  <c r="LW397" i="27" s="1"/>
  <c r="DS397" i="27"/>
  <c r="IQ398" i="27" s="1"/>
  <c r="MM398" i="27"/>
  <c r="FD397" i="27" s="1"/>
  <c r="KA397" i="27" s="1"/>
  <c r="DH397" i="27"/>
  <c r="IF398" i="27" s="1"/>
  <c r="ME398" i="27"/>
  <c r="EV397" i="27" s="1"/>
  <c r="JS397" i="27" s="1"/>
  <c r="BI400" i="27"/>
  <c r="CA399" i="27"/>
  <c r="CL398" i="27" l="1"/>
  <c r="HJ399" i="27" s="1"/>
  <c r="CT398" i="27"/>
  <c r="HR399" i="27" s="1"/>
  <c r="DB398" i="27"/>
  <c r="HZ399" i="27" s="1"/>
  <c r="DJ398" i="27"/>
  <c r="IH399" i="27" s="1"/>
  <c r="DR398" i="27"/>
  <c r="IP399" i="27" s="1"/>
  <c r="DZ398" i="27"/>
  <c r="IX399" i="27" s="1"/>
  <c r="EH398" i="27"/>
  <c r="JF399" i="27" s="1"/>
  <c r="EP398" i="27"/>
  <c r="JN399" i="27" s="1"/>
  <c r="CQ398" i="27"/>
  <c r="HO399" i="27" s="1"/>
  <c r="CY398" i="27"/>
  <c r="HW399" i="27" s="1"/>
  <c r="DG398" i="27"/>
  <c r="IE399" i="27" s="1"/>
  <c r="DO398" i="27"/>
  <c r="IM399" i="27" s="1"/>
  <c r="DW398" i="27"/>
  <c r="IU399" i="27" s="1"/>
  <c r="EE398" i="27"/>
  <c r="JC399" i="27" s="1"/>
  <c r="EM398" i="27"/>
  <c r="JK399" i="27" s="1"/>
  <c r="CN398" i="27"/>
  <c r="HL399" i="27" s="1"/>
  <c r="CX398" i="27"/>
  <c r="HV399" i="27" s="1"/>
  <c r="DI398" i="27"/>
  <c r="IG399" i="27" s="1"/>
  <c r="DT398" i="27"/>
  <c r="IR399" i="27" s="1"/>
  <c r="ED398" i="27"/>
  <c r="JB399" i="27" s="1"/>
  <c r="EO398" i="27"/>
  <c r="JM399" i="27" s="1"/>
  <c r="MH399" i="27"/>
  <c r="EY398" i="27" s="1"/>
  <c r="JV398" i="27" s="1"/>
  <c r="MP399" i="27"/>
  <c r="FG398" i="27" s="1"/>
  <c r="KD398" i="27" s="1"/>
  <c r="MX399" i="27"/>
  <c r="FO398" i="27" s="1"/>
  <c r="KL398" i="27" s="1"/>
  <c r="NF399" i="27"/>
  <c r="FW398" i="27" s="1"/>
  <c r="KT398" i="27" s="1"/>
  <c r="NN399" i="27"/>
  <c r="GE398" i="27" s="1"/>
  <c r="LB398" i="27" s="1"/>
  <c r="NV399" i="27"/>
  <c r="GM398" i="27" s="1"/>
  <c r="LJ398" i="27" s="1"/>
  <c r="OD399" i="27"/>
  <c r="GU398" i="27" s="1"/>
  <c r="LR398" i="27" s="1"/>
  <c r="OL399" i="27"/>
  <c r="HC398" i="27" s="1"/>
  <c r="LZ398" i="27" s="1"/>
  <c r="CO398" i="27"/>
  <c r="HM399" i="27" s="1"/>
  <c r="CZ398" i="27"/>
  <c r="HX399" i="27" s="1"/>
  <c r="DK398" i="27"/>
  <c r="II399" i="27" s="1"/>
  <c r="DU398" i="27"/>
  <c r="IS399" i="27" s="1"/>
  <c r="EF398" i="27"/>
  <c r="JD399" i="27" s="1"/>
  <c r="EQ398" i="27"/>
  <c r="JO399" i="27" s="1"/>
  <c r="MI399" i="27"/>
  <c r="EZ398" i="27" s="1"/>
  <c r="JW398" i="27" s="1"/>
  <c r="MQ399" i="27"/>
  <c r="FH398" i="27" s="1"/>
  <c r="KE398" i="27" s="1"/>
  <c r="MY399" i="27"/>
  <c r="FP398" i="27" s="1"/>
  <c r="KM398" i="27" s="1"/>
  <c r="NG399" i="27"/>
  <c r="FX398" i="27" s="1"/>
  <c r="KU398" i="27" s="1"/>
  <c r="NO399" i="27"/>
  <c r="GF398" i="27" s="1"/>
  <c r="LC398" i="27" s="1"/>
  <c r="NW399" i="27"/>
  <c r="GN398" i="27" s="1"/>
  <c r="LK398" i="27" s="1"/>
  <c r="OE399" i="27"/>
  <c r="GV398" i="27" s="1"/>
  <c r="LS398" i="27" s="1"/>
  <c r="CP398" i="27"/>
  <c r="HN399" i="27" s="1"/>
  <c r="DA398" i="27"/>
  <c r="HY399" i="27" s="1"/>
  <c r="DL398" i="27"/>
  <c r="IJ399" i="27" s="1"/>
  <c r="DV398" i="27"/>
  <c r="IT399" i="27" s="1"/>
  <c r="EG398" i="27"/>
  <c r="JE399" i="27" s="1"/>
  <c r="MJ399" i="27"/>
  <c r="FA398" i="27" s="1"/>
  <c r="JX398" i="27" s="1"/>
  <c r="MR399" i="27"/>
  <c r="FI398" i="27" s="1"/>
  <c r="KF398" i="27" s="1"/>
  <c r="MZ399" i="27"/>
  <c r="FQ398" i="27" s="1"/>
  <c r="KN398" i="27" s="1"/>
  <c r="NH399" i="27"/>
  <c r="FY398" i="27" s="1"/>
  <c r="KV398" i="27" s="1"/>
  <c r="NP399" i="27"/>
  <c r="GG398" i="27" s="1"/>
  <c r="LD398" i="27" s="1"/>
  <c r="NX399" i="27"/>
  <c r="GO398" i="27" s="1"/>
  <c r="LL398" i="27" s="1"/>
  <c r="OF399" i="27"/>
  <c r="GW398" i="27" s="1"/>
  <c r="LT398" i="27" s="1"/>
  <c r="CR398" i="27"/>
  <c r="HP399" i="27" s="1"/>
  <c r="DC398" i="27"/>
  <c r="IA399" i="27" s="1"/>
  <c r="DM398" i="27"/>
  <c r="IK399" i="27" s="1"/>
  <c r="DX398" i="27"/>
  <c r="IV399" i="27" s="1"/>
  <c r="EI398" i="27"/>
  <c r="JG399" i="27" s="1"/>
  <c r="CB399" i="27"/>
  <c r="MK399" i="27"/>
  <c r="FB398" i="27" s="1"/>
  <c r="JY398" i="27" s="1"/>
  <c r="MS399" i="27"/>
  <c r="FJ398" i="27" s="1"/>
  <c r="KG398" i="27" s="1"/>
  <c r="NA399" i="27"/>
  <c r="FR398" i="27" s="1"/>
  <c r="KO398" i="27" s="1"/>
  <c r="NI399" i="27"/>
  <c r="FZ398" i="27" s="1"/>
  <c r="KW398" i="27" s="1"/>
  <c r="NQ399" i="27"/>
  <c r="GH398" i="27" s="1"/>
  <c r="LE398" i="27" s="1"/>
  <c r="NY399" i="27"/>
  <c r="GP398" i="27" s="1"/>
  <c r="LM398" i="27" s="1"/>
  <c r="OG399" i="27"/>
  <c r="GX398" i="27" s="1"/>
  <c r="LU398" i="27" s="1"/>
  <c r="CS398" i="27"/>
  <c r="HQ399" i="27" s="1"/>
  <c r="DD398" i="27"/>
  <c r="IB399" i="27" s="1"/>
  <c r="DN398" i="27"/>
  <c r="IL399" i="27" s="1"/>
  <c r="DY398" i="27"/>
  <c r="IW399" i="27" s="1"/>
  <c r="EJ398" i="27"/>
  <c r="JH399" i="27" s="1"/>
  <c r="ML399" i="27"/>
  <c r="FC398" i="27" s="1"/>
  <c r="JZ398" i="27" s="1"/>
  <c r="MT399" i="27"/>
  <c r="FK398" i="27" s="1"/>
  <c r="KH398" i="27" s="1"/>
  <c r="NB399" i="27"/>
  <c r="FS398" i="27" s="1"/>
  <c r="KP398" i="27" s="1"/>
  <c r="NJ399" i="27"/>
  <c r="GA398" i="27" s="1"/>
  <c r="KX398" i="27" s="1"/>
  <c r="NR399" i="27"/>
  <c r="GI398" i="27" s="1"/>
  <c r="LF398" i="27" s="1"/>
  <c r="NZ399" i="27"/>
  <c r="GQ398" i="27" s="1"/>
  <c r="LN398" i="27" s="1"/>
  <c r="OH399" i="27"/>
  <c r="GY398" i="27" s="1"/>
  <c r="LV398" i="27" s="1"/>
  <c r="CJ398" i="27"/>
  <c r="HH399" i="27" s="1"/>
  <c r="CU398" i="27"/>
  <c r="HS399" i="27" s="1"/>
  <c r="DE398" i="27"/>
  <c r="IC399" i="27" s="1"/>
  <c r="DP398" i="27"/>
  <c r="IN399" i="27" s="1"/>
  <c r="EA398" i="27"/>
  <c r="IY399" i="27" s="1"/>
  <c r="EK398" i="27"/>
  <c r="JI399" i="27" s="1"/>
  <c r="ME399" i="27"/>
  <c r="EV398" i="27" s="1"/>
  <c r="JS398" i="27" s="1"/>
  <c r="MM399" i="27"/>
  <c r="FD398" i="27" s="1"/>
  <c r="KA398" i="27" s="1"/>
  <c r="MU399" i="27"/>
  <c r="FL398" i="27" s="1"/>
  <c r="KI398" i="27" s="1"/>
  <c r="NC399" i="27"/>
  <c r="FT398" i="27" s="1"/>
  <c r="KQ398" i="27" s="1"/>
  <c r="NK399" i="27"/>
  <c r="GB398" i="27" s="1"/>
  <c r="KY398" i="27" s="1"/>
  <c r="NS399" i="27"/>
  <c r="GJ398" i="27" s="1"/>
  <c r="LG398" i="27" s="1"/>
  <c r="OA399" i="27"/>
  <c r="GR398" i="27" s="1"/>
  <c r="LO398" i="27" s="1"/>
  <c r="OI399" i="27"/>
  <c r="GZ398" i="27" s="1"/>
  <c r="LW398" i="27" s="1"/>
  <c r="CM398" i="27"/>
  <c r="HK399" i="27" s="1"/>
  <c r="CW398" i="27"/>
  <c r="HU399" i="27" s="1"/>
  <c r="DH398" i="27"/>
  <c r="IF399" i="27" s="1"/>
  <c r="DS398" i="27"/>
  <c r="IQ399" i="27" s="1"/>
  <c r="EC398" i="27"/>
  <c r="JA399" i="27" s="1"/>
  <c r="EN398" i="27"/>
  <c r="JL399" i="27" s="1"/>
  <c r="MG399" i="27"/>
  <c r="EX398" i="27" s="1"/>
  <c r="JU398" i="27" s="1"/>
  <c r="MO399" i="27"/>
  <c r="FF398" i="27" s="1"/>
  <c r="KC398" i="27" s="1"/>
  <c r="MW399" i="27"/>
  <c r="FN398" i="27" s="1"/>
  <c r="KK398" i="27" s="1"/>
  <c r="NE399" i="27"/>
  <c r="FV398" i="27" s="1"/>
  <c r="KS398" i="27" s="1"/>
  <c r="NM399" i="27"/>
  <c r="GD398" i="27" s="1"/>
  <c r="LA398" i="27" s="1"/>
  <c r="NU399" i="27"/>
  <c r="GL398" i="27" s="1"/>
  <c r="LI398" i="27" s="1"/>
  <c r="OC399" i="27"/>
  <c r="GT398" i="27" s="1"/>
  <c r="LQ398" i="27" s="1"/>
  <c r="OK399" i="27"/>
  <c r="HB398" i="27" s="1"/>
  <c r="LY398" i="27" s="1"/>
  <c r="MV399" i="27"/>
  <c r="FM398" i="27" s="1"/>
  <c r="KJ398" i="27" s="1"/>
  <c r="ND399" i="27"/>
  <c r="FU398" i="27" s="1"/>
  <c r="KR398" i="27" s="1"/>
  <c r="CK398" i="27"/>
  <c r="HI399" i="27" s="1"/>
  <c r="NL399" i="27"/>
  <c r="GC398" i="27" s="1"/>
  <c r="KZ398" i="27" s="1"/>
  <c r="CV398" i="27"/>
  <c r="HT399" i="27" s="1"/>
  <c r="NT399" i="27"/>
  <c r="GK398" i="27" s="1"/>
  <c r="LH398" i="27" s="1"/>
  <c r="DF398" i="27"/>
  <c r="ID399" i="27" s="1"/>
  <c r="OB399" i="27"/>
  <c r="GS398" i="27" s="1"/>
  <c r="LP398" i="27" s="1"/>
  <c r="DQ398" i="27"/>
  <c r="IO399" i="27" s="1"/>
  <c r="OJ399" i="27"/>
  <c r="HA398" i="27" s="1"/>
  <c r="LX398" i="27" s="1"/>
  <c r="EL398" i="27"/>
  <c r="JJ399" i="27" s="1"/>
  <c r="MN399" i="27"/>
  <c r="FE398" i="27" s="1"/>
  <c r="KB398" i="27" s="1"/>
  <c r="MF399" i="27"/>
  <c r="EW398" i="27" s="1"/>
  <c r="JT398" i="27" s="1"/>
  <c r="EB398" i="27"/>
  <c r="IZ399" i="27" s="1"/>
  <c r="CA400" i="27"/>
  <c r="BI401" i="27"/>
  <c r="BI402" i="27" l="1"/>
  <c r="CA401" i="27"/>
  <c r="CM399" i="27"/>
  <c r="HK400" i="27" s="1"/>
  <c r="CU399" i="27"/>
  <c r="HS400" i="27" s="1"/>
  <c r="DC399" i="27"/>
  <c r="IA400" i="27" s="1"/>
  <c r="DK399" i="27"/>
  <c r="II400" i="27" s="1"/>
  <c r="DS399" i="27"/>
  <c r="IQ400" i="27" s="1"/>
  <c r="EA399" i="27"/>
  <c r="IY400" i="27" s="1"/>
  <c r="EI399" i="27"/>
  <c r="JG400" i="27" s="1"/>
  <c r="EQ399" i="27"/>
  <c r="JO400" i="27" s="1"/>
  <c r="CN399" i="27"/>
  <c r="HL400" i="27" s="1"/>
  <c r="CV399" i="27"/>
  <c r="HT400" i="27" s="1"/>
  <c r="DD399" i="27"/>
  <c r="IB400" i="27" s="1"/>
  <c r="DL399" i="27"/>
  <c r="IJ400" i="27" s="1"/>
  <c r="DT399" i="27"/>
  <c r="IR400" i="27" s="1"/>
  <c r="EB399" i="27"/>
  <c r="IZ400" i="27" s="1"/>
  <c r="EJ399" i="27"/>
  <c r="JH400" i="27" s="1"/>
  <c r="MJ400" i="27"/>
  <c r="FA399" i="27" s="1"/>
  <c r="JX399" i="27" s="1"/>
  <c r="MR400" i="27"/>
  <c r="FI399" i="27" s="1"/>
  <c r="KF399" i="27" s="1"/>
  <c r="MZ400" i="27"/>
  <c r="FQ399" i="27" s="1"/>
  <c r="KN399" i="27" s="1"/>
  <c r="NH400" i="27"/>
  <c r="FY399" i="27" s="1"/>
  <c r="KV399" i="27" s="1"/>
  <c r="NP400" i="27"/>
  <c r="GG399" i="27" s="1"/>
  <c r="LD399" i="27" s="1"/>
  <c r="NX400" i="27"/>
  <c r="GO399" i="27" s="1"/>
  <c r="LL399" i="27" s="1"/>
  <c r="OF400" i="27"/>
  <c r="GW399" i="27" s="1"/>
  <c r="LT399" i="27" s="1"/>
  <c r="CO399" i="27"/>
  <c r="HM400" i="27" s="1"/>
  <c r="CW399" i="27"/>
  <c r="HU400" i="27" s="1"/>
  <c r="DE399" i="27"/>
  <c r="IC400" i="27" s="1"/>
  <c r="DM399" i="27"/>
  <c r="IK400" i="27" s="1"/>
  <c r="DU399" i="27"/>
  <c r="IS400" i="27" s="1"/>
  <c r="EC399" i="27"/>
  <c r="JA400" i="27" s="1"/>
  <c r="EK399" i="27"/>
  <c r="JI400" i="27" s="1"/>
  <c r="CB400" i="27"/>
  <c r="MK400" i="27"/>
  <c r="FB399" i="27" s="1"/>
  <c r="JY399" i="27" s="1"/>
  <c r="MS400" i="27"/>
  <c r="FJ399" i="27" s="1"/>
  <c r="KG399" i="27" s="1"/>
  <c r="NA400" i="27"/>
  <c r="FR399" i="27" s="1"/>
  <c r="KO399" i="27" s="1"/>
  <c r="NI400" i="27"/>
  <c r="FZ399" i="27" s="1"/>
  <c r="KW399" i="27" s="1"/>
  <c r="NQ400" i="27"/>
  <c r="GH399" i="27" s="1"/>
  <c r="LE399" i="27" s="1"/>
  <c r="NY400" i="27"/>
  <c r="GP399" i="27" s="1"/>
  <c r="LM399" i="27" s="1"/>
  <c r="OG400" i="27"/>
  <c r="GX399" i="27" s="1"/>
  <c r="LU399" i="27" s="1"/>
  <c r="CP399" i="27"/>
  <c r="HN400" i="27" s="1"/>
  <c r="CX399" i="27"/>
  <c r="HV400" i="27" s="1"/>
  <c r="DF399" i="27"/>
  <c r="ID400" i="27" s="1"/>
  <c r="DN399" i="27"/>
  <c r="IL400" i="27" s="1"/>
  <c r="DV399" i="27"/>
  <c r="IT400" i="27" s="1"/>
  <c r="ED399" i="27"/>
  <c r="JB400" i="27" s="1"/>
  <c r="EL399" i="27"/>
  <c r="JJ400" i="27" s="1"/>
  <c r="ML400" i="27"/>
  <c r="FC399" i="27" s="1"/>
  <c r="JZ399" i="27" s="1"/>
  <c r="MT400" i="27"/>
  <c r="FK399" i="27" s="1"/>
  <c r="KH399" i="27" s="1"/>
  <c r="NB400" i="27"/>
  <c r="FS399" i="27" s="1"/>
  <c r="KP399" i="27" s="1"/>
  <c r="NJ400" i="27"/>
  <c r="GA399" i="27" s="1"/>
  <c r="KX399" i="27" s="1"/>
  <c r="NR400" i="27"/>
  <c r="GI399" i="27" s="1"/>
  <c r="LF399" i="27" s="1"/>
  <c r="NZ400" i="27"/>
  <c r="GQ399" i="27" s="1"/>
  <c r="LN399" i="27" s="1"/>
  <c r="OH400" i="27"/>
  <c r="GY399" i="27" s="1"/>
  <c r="LV399" i="27" s="1"/>
  <c r="CQ399" i="27"/>
  <c r="HO400" i="27" s="1"/>
  <c r="CY399" i="27"/>
  <c r="HW400" i="27" s="1"/>
  <c r="DG399" i="27"/>
  <c r="IE400" i="27" s="1"/>
  <c r="DO399" i="27"/>
  <c r="IM400" i="27" s="1"/>
  <c r="DW399" i="27"/>
  <c r="IU400" i="27" s="1"/>
  <c r="EE399" i="27"/>
  <c r="JC400" i="27" s="1"/>
  <c r="EM399" i="27"/>
  <c r="JK400" i="27" s="1"/>
  <c r="CJ399" i="27"/>
  <c r="HH400" i="27" s="1"/>
  <c r="CR399" i="27"/>
  <c r="HP400" i="27" s="1"/>
  <c r="CZ399" i="27"/>
  <c r="HX400" i="27" s="1"/>
  <c r="DH399" i="27"/>
  <c r="IF400" i="27" s="1"/>
  <c r="DP399" i="27"/>
  <c r="IN400" i="27" s="1"/>
  <c r="DX399" i="27"/>
  <c r="IV400" i="27" s="1"/>
  <c r="EF399" i="27"/>
  <c r="JD400" i="27" s="1"/>
  <c r="EN399" i="27"/>
  <c r="JL400" i="27" s="1"/>
  <c r="MF400" i="27"/>
  <c r="EW399" i="27" s="1"/>
  <c r="JT399" i="27" s="1"/>
  <c r="CL399" i="27"/>
  <c r="HJ400" i="27" s="1"/>
  <c r="CT399" i="27"/>
  <c r="HR400" i="27" s="1"/>
  <c r="DB399" i="27"/>
  <c r="HZ400" i="27" s="1"/>
  <c r="DJ399" i="27"/>
  <c r="IH400" i="27" s="1"/>
  <c r="DR399" i="27"/>
  <c r="IP400" i="27" s="1"/>
  <c r="DZ399" i="27"/>
  <c r="IX400" i="27" s="1"/>
  <c r="EH399" i="27"/>
  <c r="JF400" i="27" s="1"/>
  <c r="EP399" i="27"/>
  <c r="JN400" i="27" s="1"/>
  <c r="MH400" i="27"/>
  <c r="EY399" i="27" s="1"/>
  <c r="JV399" i="27" s="1"/>
  <c r="MP400" i="27"/>
  <c r="FG399" i="27" s="1"/>
  <c r="KD399" i="27" s="1"/>
  <c r="MX400" i="27"/>
  <c r="FO399" i="27" s="1"/>
  <c r="KL399" i="27" s="1"/>
  <c r="NF400" i="27"/>
  <c r="FW399" i="27" s="1"/>
  <c r="KT399" i="27" s="1"/>
  <c r="NN400" i="27"/>
  <c r="GE399" i="27" s="1"/>
  <c r="LB399" i="27" s="1"/>
  <c r="NV400" i="27"/>
  <c r="GM399" i="27" s="1"/>
  <c r="LJ399" i="27" s="1"/>
  <c r="OD400" i="27"/>
  <c r="GU399" i="27" s="1"/>
  <c r="LR399" i="27" s="1"/>
  <c r="OL400" i="27"/>
  <c r="HC399" i="27" s="1"/>
  <c r="LZ399" i="27" s="1"/>
  <c r="CK399" i="27"/>
  <c r="HI400" i="27" s="1"/>
  <c r="MN400" i="27"/>
  <c r="FE399" i="27" s="1"/>
  <c r="KB399" i="27" s="1"/>
  <c r="ND400" i="27"/>
  <c r="FU399" i="27" s="1"/>
  <c r="KR399" i="27" s="1"/>
  <c r="NT400" i="27"/>
  <c r="GK399" i="27" s="1"/>
  <c r="LH399" i="27" s="1"/>
  <c r="OJ400" i="27"/>
  <c r="HA399" i="27" s="1"/>
  <c r="LX399" i="27" s="1"/>
  <c r="CS399" i="27"/>
  <c r="HQ400" i="27" s="1"/>
  <c r="MO400" i="27"/>
  <c r="FF399" i="27" s="1"/>
  <c r="KC399" i="27" s="1"/>
  <c r="NE400" i="27"/>
  <c r="FV399" i="27" s="1"/>
  <c r="KS399" i="27" s="1"/>
  <c r="NU400" i="27"/>
  <c r="GL399" i="27" s="1"/>
  <c r="LI399" i="27" s="1"/>
  <c r="OK400" i="27"/>
  <c r="HB399" i="27" s="1"/>
  <c r="LY399" i="27" s="1"/>
  <c r="DA399" i="27"/>
  <c r="HY400" i="27" s="1"/>
  <c r="MQ400" i="27"/>
  <c r="FH399" i="27" s="1"/>
  <c r="KE399" i="27" s="1"/>
  <c r="NG400" i="27"/>
  <c r="FX399" i="27" s="1"/>
  <c r="KU399" i="27" s="1"/>
  <c r="NW400" i="27"/>
  <c r="GN399" i="27" s="1"/>
  <c r="LK399" i="27" s="1"/>
  <c r="DI399" i="27"/>
  <c r="IG400" i="27" s="1"/>
  <c r="MU400" i="27"/>
  <c r="FL399" i="27" s="1"/>
  <c r="KI399" i="27" s="1"/>
  <c r="NK400" i="27"/>
  <c r="GB399" i="27" s="1"/>
  <c r="KY399" i="27" s="1"/>
  <c r="OA400" i="27"/>
  <c r="GR399" i="27" s="1"/>
  <c r="LO399" i="27" s="1"/>
  <c r="DQ399" i="27"/>
  <c r="IO400" i="27" s="1"/>
  <c r="ME400" i="27"/>
  <c r="EV399" i="27" s="1"/>
  <c r="JS399" i="27" s="1"/>
  <c r="MV400" i="27"/>
  <c r="FM399" i="27" s="1"/>
  <c r="KJ399" i="27" s="1"/>
  <c r="NL400" i="27"/>
  <c r="GC399" i="27" s="1"/>
  <c r="KZ399" i="27" s="1"/>
  <c r="OB400" i="27"/>
  <c r="GS399" i="27" s="1"/>
  <c r="LP399" i="27" s="1"/>
  <c r="DY399" i="27"/>
  <c r="IW400" i="27" s="1"/>
  <c r="MG400" i="27"/>
  <c r="EX399" i="27" s="1"/>
  <c r="JU399" i="27" s="1"/>
  <c r="MW400" i="27"/>
  <c r="FN399" i="27" s="1"/>
  <c r="KK399" i="27" s="1"/>
  <c r="NM400" i="27"/>
  <c r="GD399" i="27" s="1"/>
  <c r="LA399" i="27" s="1"/>
  <c r="OC400" i="27"/>
  <c r="GT399" i="27" s="1"/>
  <c r="LQ399" i="27" s="1"/>
  <c r="EO399" i="27"/>
  <c r="JM400" i="27" s="1"/>
  <c r="MM400" i="27"/>
  <c r="FD399" i="27" s="1"/>
  <c r="KA399" i="27" s="1"/>
  <c r="NC400" i="27"/>
  <c r="FT399" i="27" s="1"/>
  <c r="KQ399" i="27" s="1"/>
  <c r="NS400" i="27"/>
  <c r="GJ399" i="27" s="1"/>
  <c r="LG399" i="27" s="1"/>
  <c r="OI400" i="27"/>
  <c r="GZ399" i="27" s="1"/>
  <c r="LW399" i="27" s="1"/>
  <c r="MI400" i="27"/>
  <c r="EZ399" i="27" s="1"/>
  <c r="JW399" i="27" s="1"/>
  <c r="MY400" i="27"/>
  <c r="FP399" i="27" s="1"/>
  <c r="KM399" i="27" s="1"/>
  <c r="EG399" i="27"/>
  <c r="JE400" i="27" s="1"/>
  <c r="NO400" i="27"/>
  <c r="GF399" i="27" s="1"/>
  <c r="LC399" i="27" s="1"/>
  <c r="OE400" i="27"/>
  <c r="GV399" i="27" s="1"/>
  <c r="LS399" i="27" s="1"/>
  <c r="CN400" i="27" l="1"/>
  <c r="HL401" i="27" s="1"/>
  <c r="CV400" i="27"/>
  <c r="HT401" i="27" s="1"/>
  <c r="DD400" i="27"/>
  <c r="IB401" i="27" s="1"/>
  <c r="DL400" i="27"/>
  <c r="IJ401" i="27" s="1"/>
  <c r="DT400" i="27"/>
  <c r="IR401" i="27" s="1"/>
  <c r="CO400" i="27"/>
  <c r="HM401" i="27" s="1"/>
  <c r="CW400" i="27"/>
  <c r="HU401" i="27" s="1"/>
  <c r="DE400" i="27"/>
  <c r="IC401" i="27" s="1"/>
  <c r="DM400" i="27"/>
  <c r="IK401" i="27" s="1"/>
  <c r="DU400" i="27"/>
  <c r="IS401" i="27" s="1"/>
  <c r="EC400" i="27"/>
  <c r="JA401" i="27" s="1"/>
  <c r="EK400" i="27"/>
  <c r="JI401" i="27" s="1"/>
  <c r="CB401" i="27"/>
  <c r="MK401" i="27"/>
  <c r="FB400" i="27" s="1"/>
  <c r="JY400" i="27" s="1"/>
  <c r="MS401" i="27"/>
  <c r="FJ400" i="27" s="1"/>
  <c r="KG400" i="27" s="1"/>
  <c r="NA401" i="27"/>
  <c r="FR400" i="27" s="1"/>
  <c r="KO400" i="27" s="1"/>
  <c r="NI401" i="27"/>
  <c r="FZ400" i="27" s="1"/>
  <c r="KW400" i="27" s="1"/>
  <c r="NQ401" i="27"/>
  <c r="GH400" i="27" s="1"/>
  <c r="LE400" i="27" s="1"/>
  <c r="NY401" i="27"/>
  <c r="GP400" i="27" s="1"/>
  <c r="LM400" i="27" s="1"/>
  <c r="OG401" i="27"/>
  <c r="GX400" i="27" s="1"/>
  <c r="LU400" i="27" s="1"/>
  <c r="CP400" i="27"/>
  <c r="HN401" i="27" s="1"/>
  <c r="CX400" i="27"/>
  <c r="HV401" i="27" s="1"/>
  <c r="DF400" i="27"/>
  <c r="ID401" i="27" s="1"/>
  <c r="DN400" i="27"/>
  <c r="IL401" i="27" s="1"/>
  <c r="DV400" i="27"/>
  <c r="IT401" i="27" s="1"/>
  <c r="ED400" i="27"/>
  <c r="JB401" i="27" s="1"/>
  <c r="EL400" i="27"/>
  <c r="JJ401" i="27" s="1"/>
  <c r="ML401" i="27"/>
  <c r="FC400" i="27" s="1"/>
  <c r="JZ400" i="27" s="1"/>
  <c r="MT401" i="27"/>
  <c r="FK400" i="27" s="1"/>
  <c r="KH400" i="27" s="1"/>
  <c r="NB401" i="27"/>
  <c r="FS400" i="27" s="1"/>
  <c r="KP400" i="27" s="1"/>
  <c r="NJ401" i="27"/>
  <c r="GA400" i="27" s="1"/>
  <c r="KX400" i="27" s="1"/>
  <c r="NR401" i="27"/>
  <c r="GI400" i="27" s="1"/>
  <c r="LF400" i="27" s="1"/>
  <c r="NZ401" i="27"/>
  <c r="GQ400" i="27" s="1"/>
  <c r="LN400" i="27" s="1"/>
  <c r="OH401" i="27"/>
  <c r="GY400" i="27" s="1"/>
  <c r="LV400" i="27" s="1"/>
  <c r="CQ400" i="27"/>
  <c r="HO401" i="27" s="1"/>
  <c r="CY400" i="27"/>
  <c r="HW401" i="27" s="1"/>
  <c r="DG400" i="27"/>
  <c r="IE401" i="27" s="1"/>
  <c r="DO400" i="27"/>
  <c r="IM401" i="27" s="1"/>
  <c r="DW400" i="27"/>
  <c r="IU401" i="27" s="1"/>
  <c r="EE400" i="27"/>
  <c r="JC401" i="27" s="1"/>
  <c r="EM400" i="27"/>
  <c r="JK401" i="27" s="1"/>
  <c r="ME401" i="27"/>
  <c r="EV400" i="27" s="1"/>
  <c r="JS400" i="27" s="1"/>
  <c r="MM401" i="27"/>
  <c r="FD400" i="27" s="1"/>
  <c r="KA400" i="27" s="1"/>
  <c r="MU401" i="27"/>
  <c r="FL400" i="27" s="1"/>
  <c r="KI400" i="27" s="1"/>
  <c r="NC401" i="27"/>
  <c r="FT400" i="27" s="1"/>
  <c r="KQ400" i="27" s="1"/>
  <c r="NK401" i="27"/>
  <c r="GB400" i="27" s="1"/>
  <c r="KY400" i="27" s="1"/>
  <c r="NS401" i="27"/>
  <c r="GJ400" i="27" s="1"/>
  <c r="LG400" i="27" s="1"/>
  <c r="OA401" i="27"/>
  <c r="GR400" i="27" s="1"/>
  <c r="LO400" i="27" s="1"/>
  <c r="OI401" i="27"/>
  <c r="GZ400" i="27" s="1"/>
  <c r="LW400" i="27" s="1"/>
  <c r="CJ400" i="27"/>
  <c r="HH401" i="27" s="1"/>
  <c r="CR400" i="27"/>
  <c r="HP401" i="27" s="1"/>
  <c r="CZ400" i="27"/>
  <c r="HX401" i="27" s="1"/>
  <c r="DH400" i="27"/>
  <c r="IF401" i="27" s="1"/>
  <c r="DP400" i="27"/>
  <c r="IN401" i="27" s="1"/>
  <c r="DX400" i="27"/>
  <c r="IV401" i="27" s="1"/>
  <c r="EF400" i="27"/>
  <c r="JD401" i="27" s="1"/>
  <c r="EN400" i="27"/>
  <c r="JL401" i="27" s="1"/>
  <c r="CK400" i="27"/>
  <c r="HI401" i="27" s="1"/>
  <c r="CS400" i="27"/>
  <c r="HQ401" i="27" s="1"/>
  <c r="DA400" i="27"/>
  <c r="HY401" i="27" s="1"/>
  <c r="DI400" i="27"/>
  <c r="IG401" i="27" s="1"/>
  <c r="DQ400" i="27"/>
  <c r="IO401" i="27" s="1"/>
  <c r="DY400" i="27"/>
  <c r="IW401" i="27" s="1"/>
  <c r="EG400" i="27"/>
  <c r="JE401" i="27" s="1"/>
  <c r="EO400" i="27"/>
  <c r="JM401" i="27" s="1"/>
  <c r="CM400" i="27"/>
  <c r="HK401" i="27" s="1"/>
  <c r="CU400" i="27"/>
  <c r="HS401" i="27" s="1"/>
  <c r="DC400" i="27"/>
  <c r="IA401" i="27" s="1"/>
  <c r="DK400" i="27"/>
  <c r="II401" i="27" s="1"/>
  <c r="DS400" i="27"/>
  <c r="IQ401" i="27" s="1"/>
  <c r="EA400" i="27"/>
  <c r="IY401" i="27" s="1"/>
  <c r="EI400" i="27"/>
  <c r="JG401" i="27" s="1"/>
  <c r="EQ400" i="27"/>
  <c r="JO401" i="27" s="1"/>
  <c r="MI401" i="27"/>
  <c r="EZ400" i="27" s="1"/>
  <c r="JW400" i="27" s="1"/>
  <c r="MQ401" i="27"/>
  <c r="FH400" i="27" s="1"/>
  <c r="KE400" i="27" s="1"/>
  <c r="MY401" i="27"/>
  <c r="FP400" i="27" s="1"/>
  <c r="KM400" i="27" s="1"/>
  <c r="NG401" i="27"/>
  <c r="FX400" i="27" s="1"/>
  <c r="KU400" i="27" s="1"/>
  <c r="NO401" i="27"/>
  <c r="GF400" i="27" s="1"/>
  <c r="LC400" i="27" s="1"/>
  <c r="NW401" i="27"/>
  <c r="GN400" i="27" s="1"/>
  <c r="LK400" i="27" s="1"/>
  <c r="OE401" i="27"/>
  <c r="GV400" i="27" s="1"/>
  <c r="LS400" i="27" s="1"/>
  <c r="CT400" i="27"/>
  <c r="HR401" i="27" s="1"/>
  <c r="EP400" i="27"/>
  <c r="JN401" i="27" s="1"/>
  <c r="MG401" i="27"/>
  <c r="EX400" i="27" s="1"/>
  <c r="JU400" i="27" s="1"/>
  <c r="MW401" i="27"/>
  <c r="FN400" i="27" s="1"/>
  <c r="KK400" i="27" s="1"/>
  <c r="NM401" i="27"/>
  <c r="GD400" i="27" s="1"/>
  <c r="LA400" i="27" s="1"/>
  <c r="OC401" i="27"/>
  <c r="GT400" i="27" s="1"/>
  <c r="LQ400" i="27" s="1"/>
  <c r="DB400" i="27"/>
  <c r="HZ401" i="27" s="1"/>
  <c r="MH401" i="27"/>
  <c r="EY400" i="27" s="1"/>
  <c r="JV400" i="27" s="1"/>
  <c r="MX401" i="27"/>
  <c r="FO400" i="27" s="1"/>
  <c r="KL400" i="27" s="1"/>
  <c r="NN401" i="27"/>
  <c r="GE400" i="27" s="1"/>
  <c r="LB400" i="27" s="1"/>
  <c r="OD401" i="27"/>
  <c r="GU400" i="27" s="1"/>
  <c r="LR400" i="27" s="1"/>
  <c r="DJ400" i="27"/>
  <c r="IH401" i="27" s="1"/>
  <c r="MJ401" i="27"/>
  <c r="FA400" i="27" s="1"/>
  <c r="JX400" i="27" s="1"/>
  <c r="MZ401" i="27"/>
  <c r="FQ400" i="27" s="1"/>
  <c r="KN400" i="27" s="1"/>
  <c r="NP401" i="27"/>
  <c r="GG400" i="27" s="1"/>
  <c r="LD400" i="27" s="1"/>
  <c r="OF401" i="27"/>
  <c r="GW400" i="27" s="1"/>
  <c r="LT400" i="27" s="1"/>
  <c r="DR400" i="27"/>
  <c r="IP401" i="27" s="1"/>
  <c r="MN401" i="27"/>
  <c r="FE400" i="27" s="1"/>
  <c r="KB400" i="27" s="1"/>
  <c r="ND401" i="27"/>
  <c r="FU400" i="27" s="1"/>
  <c r="KR400" i="27" s="1"/>
  <c r="NT401" i="27"/>
  <c r="GK400" i="27" s="1"/>
  <c r="LH400" i="27" s="1"/>
  <c r="OJ401" i="27"/>
  <c r="HA400" i="27" s="1"/>
  <c r="LX400" i="27" s="1"/>
  <c r="DZ400" i="27"/>
  <c r="IX401" i="27" s="1"/>
  <c r="MO401" i="27"/>
  <c r="FF400" i="27" s="1"/>
  <c r="KC400" i="27" s="1"/>
  <c r="NE401" i="27"/>
  <c r="FV400" i="27" s="1"/>
  <c r="KS400" i="27" s="1"/>
  <c r="NU401" i="27"/>
  <c r="GL400" i="27" s="1"/>
  <c r="LI400" i="27" s="1"/>
  <c r="OK401" i="27"/>
  <c r="HB400" i="27" s="1"/>
  <c r="LY400" i="27" s="1"/>
  <c r="EB400" i="27"/>
  <c r="IZ401" i="27" s="1"/>
  <c r="MP401" i="27"/>
  <c r="FG400" i="27" s="1"/>
  <c r="KD400" i="27" s="1"/>
  <c r="NF401" i="27"/>
  <c r="FW400" i="27" s="1"/>
  <c r="KT400" i="27" s="1"/>
  <c r="NV401" i="27"/>
  <c r="GM400" i="27" s="1"/>
  <c r="LJ400" i="27" s="1"/>
  <c r="OL401" i="27"/>
  <c r="HC400" i="27" s="1"/>
  <c r="LZ400" i="27" s="1"/>
  <c r="CL400" i="27"/>
  <c r="HJ401" i="27" s="1"/>
  <c r="EJ400" i="27"/>
  <c r="JH401" i="27" s="1"/>
  <c r="MF401" i="27"/>
  <c r="EW400" i="27" s="1"/>
  <c r="JT400" i="27" s="1"/>
  <c r="MV401" i="27"/>
  <c r="FM400" i="27" s="1"/>
  <c r="KJ400" i="27" s="1"/>
  <c r="NL401" i="27"/>
  <c r="GC400" i="27" s="1"/>
  <c r="KZ400" i="27" s="1"/>
  <c r="OB401" i="27"/>
  <c r="GS400" i="27" s="1"/>
  <c r="LP400" i="27" s="1"/>
  <c r="MR401" i="27"/>
  <c r="FI400" i="27" s="1"/>
  <c r="KF400" i="27" s="1"/>
  <c r="NH401" i="27"/>
  <c r="FY400" i="27" s="1"/>
  <c r="KV400" i="27" s="1"/>
  <c r="EH400" i="27"/>
  <c r="JF401" i="27" s="1"/>
  <c r="NX401" i="27"/>
  <c r="GO400" i="27" s="1"/>
  <c r="LL400" i="27" s="1"/>
  <c r="CA402" i="27"/>
  <c r="BI403" i="27"/>
  <c r="CA403" i="27" l="1"/>
  <c r="BI404" i="27"/>
  <c r="CP401" i="27"/>
  <c r="HN402" i="27" s="1"/>
  <c r="CX401" i="27"/>
  <c r="HV402" i="27" s="1"/>
  <c r="DF401" i="27"/>
  <c r="ID402" i="27" s="1"/>
  <c r="DN401" i="27"/>
  <c r="IL402" i="27" s="1"/>
  <c r="DV401" i="27"/>
  <c r="IT402" i="27" s="1"/>
  <c r="ED401" i="27"/>
  <c r="JB402" i="27" s="1"/>
  <c r="EL401" i="27"/>
  <c r="JJ402" i="27" s="1"/>
  <c r="CQ401" i="27"/>
  <c r="HO402" i="27" s="1"/>
  <c r="CY401" i="27"/>
  <c r="HW402" i="27" s="1"/>
  <c r="DG401" i="27"/>
  <c r="IE402" i="27" s="1"/>
  <c r="DO401" i="27"/>
  <c r="IM402" i="27" s="1"/>
  <c r="DW401" i="27"/>
  <c r="IU402" i="27" s="1"/>
  <c r="EE401" i="27"/>
  <c r="JC402" i="27" s="1"/>
  <c r="EM401" i="27"/>
  <c r="JK402" i="27" s="1"/>
  <c r="ME402" i="27"/>
  <c r="EV401" i="27" s="1"/>
  <c r="JS401" i="27" s="1"/>
  <c r="MM402" i="27"/>
  <c r="FD401" i="27" s="1"/>
  <c r="KA401" i="27" s="1"/>
  <c r="MU402" i="27"/>
  <c r="FL401" i="27" s="1"/>
  <c r="KI401" i="27" s="1"/>
  <c r="NC402" i="27"/>
  <c r="FT401" i="27" s="1"/>
  <c r="KQ401" i="27" s="1"/>
  <c r="NK402" i="27"/>
  <c r="GB401" i="27" s="1"/>
  <c r="KY401" i="27" s="1"/>
  <c r="NS402" i="27"/>
  <c r="GJ401" i="27" s="1"/>
  <c r="LG401" i="27" s="1"/>
  <c r="OA402" i="27"/>
  <c r="GR401" i="27" s="1"/>
  <c r="LO401" i="27" s="1"/>
  <c r="OI402" i="27"/>
  <c r="GZ401" i="27" s="1"/>
  <c r="LW401" i="27" s="1"/>
  <c r="CJ401" i="27"/>
  <c r="HH402" i="27" s="1"/>
  <c r="CR401" i="27"/>
  <c r="HP402" i="27" s="1"/>
  <c r="CZ401" i="27"/>
  <c r="HX402" i="27" s="1"/>
  <c r="DH401" i="27"/>
  <c r="IF402" i="27" s="1"/>
  <c r="DP401" i="27"/>
  <c r="IN402" i="27" s="1"/>
  <c r="DX401" i="27"/>
  <c r="IV402" i="27" s="1"/>
  <c r="EF401" i="27"/>
  <c r="JD402" i="27" s="1"/>
  <c r="EN401" i="27"/>
  <c r="JL402" i="27" s="1"/>
  <c r="CN401" i="27"/>
  <c r="HL402" i="27" s="1"/>
  <c r="CV401" i="27"/>
  <c r="HT402" i="27" s="1"/>
  <c r="DD401" i="27"/>
  <c r="IB402" i="27" s="1"/>
  <c r="DL401" i="27"/>
  <c r="IJ402" i="27" s="1"/>
  <c r="DT401" i="27"/>
  <c r="IR402" i="27" s="1"/>
  <c r="EB401" i="27"/>
  <c r="IZ402" i="27" s="1"/>
  <c r="EJ401" i="27"/>
  <c r="JH402" i="27" s="1"/>
  <c r="MJ402" i="27"/>
  <c r="FA401" i="27" s="1"/>
  <c r="JX401" i="27" s="1"/>
  <c r="MR402" i="27"/>
  <c r="FI401" i="27" s="1"/>
  <c r="KF401" i="27" s="1"/>
  <c r="MZ402" i="27"/>
  <c r="FQ401" i="27" s="1"/>
  <c r="KN401" i="27" s="1"/>
  <c r="NH402" i="27"/>
  <c r="FY401" i="27" s="1"/>
  <c r="KV401" i="27" s="1"/>
  <c r="NP402" i="27"/>
  <c r="GG401" i="27" s="1"/>
  <c r="LD401" i="27" s="1"/>
  <c r="NX402" i="27"/>
  <c r="GO401" i="27" s="1"/>
  <c r="LL401" i="27" s="1"/>
  <c r="OF402" i="27"/>
  <c r="GW401" i="27" s="1"/>
  <c r="LT401" i="27" s="1"/>
  <c r="CL401" i="27"/>
  <c r="HJ402" i="27" s="1"/>
  <c r="DB401" i="27"/>
  <c r="HZ402" i="27" s="1"/>
  <c r="DR401" i="27"/>
  <c r="IP402" i="27" s="1"/>
  <c r="EH401" i="27"/>
  <c r="JF402" i="27" s="1"/>
  <c r="MG402" i="27"/>
  <c r="EX401" i="27" s="1"/>
  <c r="JU401" i="27" s="1"/>
  <c r="MQ402" i="27"/>
  <c r="FH401" i="27" s="1"/>
  <c r="KE401" i="27" s="1"/>
  <c r="NB402" i="27"/>
  <c r="FS401" i="27" s="1"/>
  <c r="KP401" i="27" s="1"/>
  <c r="NM402" i="27"/>
  <c r="GD401" i="27" s="1"/>
  <c r="LA401" i="27" s="1"/>
  <c r="NW402" i="27"/>
  <c r="GN401" i="27" s="1"/>
  <c r="LK401" i="27" s="1"/>
  <c r="OH402" i="27"/>
  <c r="GY401" i="27" s="1"/>
  <c r="LV401" i="27" s="1"/>
  <c r="CM401" i="27"/>
  <c r="HK402" i="27" s="1"/>
  <c r="DC401" i="27"/>
  <c r="IA402" i="27" s="1"/>
  <c r="DS401" i="27"/>
  <c r="IQ402" i="27" s="1"/>
  <c r="EI401" i="27"/>
  <c r="JG402" i="27" s="1"/>
  <c r="MH402" i="27"/>
  <c r="EY401" i="27" s="1"/>
  <c r="JV401" i="27" s="1"/>
  <c r="MS402" i="27"/>
  <c r="FJ401" i="27" s="1"/>
  <c r="KG401" i="27" s="1"/>
  <c r="ND402" i="27"/>
  <c r="FU401" i="27" s="1"/>
  <c r="KR401" i="27" s="1"/>
  <c r="NN402" i="27"/>
  <c r="GE401" i="27" s="1"/>
  <c r="LB401" i="27" s="1"/>
  <c r="NY402" i="27"/>
  <c r="GP401" i="27" s="1"/>
  <c r="LM401" i="27" s="1"/>
  <c r="OJ402" i="27"/>
  <c r="HA401" i="27" s="1"/>
  <c r="LX401" i="27" s="1"/>
  <c r="CO401" i="27"/>
  <c r="HM402" i="27" s="1"/>
  <c r="DE401" i="27"/>
  <c r="IC402" i="27" s="1"/>
  <c r="DU401" i="27"/>
  <c r="IS402" i="27" s="1"/>
  <c r="EK401" i="27"/>
  <c r="JI402" i="27" s="1"/>
  <c r="MI402" i="27"/>
  <c r="EZ401" i="27" s="1"/>
  <c r="JW401" i="27" s="1"/>
  <c r="MT402" i="27"/>
  <c r="FK401" i="27" s="1"/>
  <c r="KH401" i="27" s="1"/>
  <c r="NE402" i="27"/>
  <c r="FV401" i="27" s="1"/>
  <c r="KS401" i="27" s="1"/>
  <c r="NO402" i="27"/>
  <c r="GF401" i="27" s="1"/>
  <c r="LC401" i="27" s="1"/>
  <c r="NZ402" i="27"/>
  <c r="GQ401" i="27" s="1"/>
  <c r="LN401" i="27" s="1"/>
  <c r="OK402" i="27"/>
  <c r="HB401" i="27" s="1"/>
  <c r="LY401" i="27" s="1"/>
  <c r="CS401" i="27"/>
  <c r="HQ402" i="27" s="1"/>
  <c r="DI401" i="27"/>
  <c r="IG402" i="27" s="1"/>
  <c r="DY401" i="27"/>
  <c r="IW402" i="27" s="1"/>
  <c r="EO401" i="27"/>
  <c r="JM402" i="27" s="1"/>
  <c r="CB402" i="27"/>
  <c r="MK402" i="27"/>
  <c r="FB401" i="27" s="1"/>
  <c r="JY401" i="27" s="1"/>
  <c r="MV402" i="27"/>
  <c r="FM401" i="27" s="1"/>
  <c r="KJ401" i="27" s="1"/>
  <c r="NF402" i="27"/>
  <c r="FW401" i="27" s="1"/>
  <c r="KT401" i="27" s="1"/>
  <c r="NQ402" i="27"/>
  <c r="GH401" i="27" s="1"/>
  <c r="LE401" i="27" s="1"/>
  <c r="OB402" i="27"/>
  <c r="GS401" i="27" s="1"/>
  <c r="LP401" i="27" s="1"/>
  <c r="OL402" i="27"/>
  <c r="HC401" i="27" s="1"/>
  <c r="LZ401" i="27" s="1"/>
  <c r="CT401" i="27"/>
  <c r="HR402" i="27" s="1"/>
  <c r="DJ401" i="27"/>
  <c r="IH402" i="27" s="1"/>
  <c r="DZ401" i="27"/>
  <c r="IX402" i="27" s="1"/>
  <c r="EP401" i="27"/>
  <c r="JN402" i="27" s="1"/>
  <c r="ML402" i="27"/>
  <c r="FC401" i="27" s="1"/>
  <c r="JZ401" i="27" s="1"/>
  <c r="MW402" i="27"/>
  <c r="FN401" i="27" s="1"/>
  <c r="KK401" i="27" s="1"/>
  <c r="NG402" i="27"/>
  <c r="FX401" i="27" s="1"/>
  <c r="KU401" i="27" s="1"/>
  <c r="NR402" i="27"/>
  <c r="GI401" i="27" s="1"/>
  <c r="LF401" i="27" s="1"/>
  <c r="OC402" i="27"/>
  <c r="GT401" i="27" s="1"/>
  <c r="LQ401" i="27" s="1"/>
  <c r="CU401" i="27"/>
  <c r="HS402" i="27" s="1"/>
  <c r="DK401" i="27"/>
  <c r="II402" i="27" s="1"/>
  <c r="EA401" i="27"/>
  <c r="IY402" i="27" s="1"/>
  <c r="EQ401" i="27"/>
  <c r="JO402" i="27" s="1"/>
  <c r="MN402" i="27"/>
  <c r="FE401" i="27" s="1"/>
  <c r="KB401" i="27" s="1"/>
  <c r="MX402" i="27"/>
  <c r="FO401" i="27" s="1"/>
  <c r="KL401" i="27" s="1"/>
  <c r="NI402" i="27"/>
  <c r="FZ401" i="27" s="1"/>
  <c r="KW401" i="27" s="1"/>
  <c r="NT402" i="27"/>
  <c r="GK401" i="27" s="1"/>
  <c r="LH401" i="27" s="1"/>
  <c r="OD402" i="27"/>
  <c r="GU401" i="27" s="1"/>
  <c r="LR401" i="27" s="1"/>
  <c r="CK401" i="27"/>
  <c r="HI402" i="27" s="1"/>
  <c r="DA401" i="27"/>
  <c r="HY402" i="27" s="1"/>
  <c r="DQ401" i="27"/>
  <c r="IO402" i="27" s="1"/>
  <c r="EG401" i="27"/>
  <c r="JE402" i="27" s="1"/>
  <c r="MF402" i="27"/>
  <c r="EW401" i="27" s="1"/>
  <c r="JT401" i="27" s="1"/>
  <c r="MP402" i="27"/>
  <c r="FG401" i="27" s="1"/>
  <c r="KD401" i="27" s="1"/>
  <c r="NA402" i="27"/>
  <c r="FR401" i="27" s="1"/>
  <c r="KO401" i="27" s="1"/>
  <c r="NL402" i="27"/>
  <c r="GC401" i="27" s="1"/>
  <c r="KZ401" i="27" s="1"/>
  <c r="NV402" i="27"/>
  <c r="GM401" i="27" s="1"/>
  <c r="LJ401" i="27" s="1"/>
  <c r="OG402" i="27"/>
  <c r="GX401" i="27" s="1"/>
  <c r="LU401" i="27" s="1"/>
  <c r="CW401" i="27"/>
  <c r="HU402" i="27" s="1"/>
  <c r="DM401" i="27"/>
  <c r="IK402" i="27" s="1"/>
  <c r="EC401" i="27"/>
  <c r="JA402" i="27" s="1"/>
  <c r="MO402" i="27"/>
  <c r="FF401" i="27" s="1"/>
  <c r="KC401" i="27" s="1"/>
  <c r="MY402" i="27"/>
  <c r="FP401" i="27" s="1"/>
  <c r="KM401" i="27" s="1"/>
  <c r="NJ402" i="27"/>
  <c r="GA401" i="27" s="1"/>
  <c r="KX401" i="27" s="1"/>
  <c r="OE402" i="27"/>
  <c r="GV401" i="27" s="1"/>
  <c r="LS401" i="27" s="1"/>
  <c r="NU402" i="27"/>
  <c r="GL401" i="27" s="1"/>
  <c r="LI401" i="27" s="1"/>
  <c r="CA404" i="27" l="1"/>
  <c r="BI405" i="27"/>
  <c r="CJ402" i="27"/>
  <c r="HH403" i="27" s="1"/>
  <c r="CR402" i="27"/>
  <c r="HP403" i="27" s="1"/>
  <c r="CZ402" i="27"/>
  <c r="HX403" i="27" s="1"/>
  <c r="DH402" i="27"/>
  <c r="IF403" i="27" s="1"/>
  <c r="DP402" i="27"/>
  <c r="IN403" i="27" s="1"/>
  <c r="DX402" i="27"/>
  <c r="IV403" i="27" s="1"/>
  <c r="EF402" i="27"/>
  <c r="JD403" i="27" s="1"/>
  <c r="EN402" i="27"/>
  <c r="JL403" i="27" s="1"/>
  <c r="MF403" i="27"/>
  <c r="EW402" i="27" s="1"/>
  <c r="JT402" i="27" s="1"/>
  <c r="MN403" i="27"/>
  <c r="FE402" i="27" s="1"/>
  <c r="KB402" i="27" s="1"/>
  <c r="MV403" i="27"/>
  <c r="FM402" i="27" s="1"/>
  <c r="KJ402" i="27" s="1"/>
  <c r="ND403" i="27"/>
  <c r="FU402" i="27" s="1"/>
  <c r="KR402" i="27" s="1"/>
  <c r="NL403" i="27"/>
  <c r="GC402" i="27" s="1"/>
  <c r="KZ402" i="27" s="1"/>
  <c r="NT403" i="27"/>
  <c r="GK402" i="27" s="1"/>
  <c r="LH402" i="27" s="1"/>
  <c r="OB403" i="27"/>
  <c r="GS402" i="27" s="1"/>
  <c r="LP402" i="27" s="1"/>
  <c r="OJ403" i="27"/>
  <c r="HA402" i="27" s="1"/>
  <c r="LX402" i="27" s="1"/>
  <c r="CK402" i="27"/>
  <c r="HI403" i="27" s="1"/>
  <c r="CS402" i="27"/>
  <c r="HQ403" i="27" s="1"/>
  <c r="CO402" i="27"/>
  <c r="HM403" i="27" s="1"/>
  <c r="CW402" i="27"/>
  <c r="HU403" i="27" s="1"/>
  <c r="DE402" i="27"/>
  <c r="IC403" i="27" s="1"/>
  <c r="DM402" i="27"/>
  <c r="IK403" i="27" s="1"/>
  <c r="DU402" i="27"/>
  <c r="IS403" i="27" s="1"/>
  <c r="EC402" i="27"/>
  <c r="JA403" i="27" s="1"/>
  <c r="EK402" i="27"/>
  <c r="JI403" i="27" s="1"/>
  <c r="CB403" i="27"/>
  <c r="MK403" i="27"/>
  <c r="FB402" i="27" s="1"/>
  <c r="JY402" i="27" s="1"/>
  <c r="MS403" i="27"/>
  <c r="FJ402" i="27" s="1"/>
  <c r="KG402" i="27" s="1"/>
  <c r="NA403" i="27"/>
  <c r="FR402" i="27" s="1"/>
  <c r="KO402" i="27" s="1"/>
  <c r="NI403" i="27"/>
  <c r="FZ402" i="27" s="1"/>
  <c r="KW402" i="27" s="1"/>
  <c r="NQ403" i="27"/>
  <c r="GH402" i="27" s="1"/>
  <c r="LE402" i="27" s="1"/>
  <c r="NY403" i="27"/>
  <c r="GP402" i="27" s="1"/>
  <c r="LM402" i="27" s="1"/>
  <c r="OG403" i="27"/>
  <c r="GX402" i="27" s="1"/>
  <c r="LU402" i="27" s="1"/>
  <c r="CP402" i="27"/>
  <c r="HN403" i="27" s="1"/>
  <c r="DB402" i="27"/>
  <c r="HZ403" i="27" s="1"/>
  <c r="DL402" i="27"/>
  <c r="IJ403" i="27" s="1"/>
  <c r="DW402" i="27"/>
  <c r="IU403" i="27" s="1"/>
  <c r="EH402" i="27"/>
  <c r="JF403" i="27" s="1"/>
  <c r="ME403" i="27"/>
  <c r="EV402" i="27" s="1"/>
  <c r="JS402" i="27" s="1"/>
  <c r="MP403" i="27"/>
  <c r="FG402" i="27" s="1"/>
  <c r="KD402" i="27" s="1"/>
  <c r="MZ403" i="27"/>
  <c r="FQ402" i="27" s="1"/>
  <c r="KN402" i="27" s="1"/>
  <c r="NK403" i="27"/>
  <c r="GB402" i="27" s="1"/>
  <c r="KY402" i="27" s="1"/>
  <c r="NV403" i="27"/>
  <c r="GM402" i="27" s="1"/>
  <c r="LJ402" i="27" s="1"/>
  <c r="OF403" i="27"/>
  <c r="GW402" i="27" s="1"/>
  <c r="LT402" i="27" s="1"/>
  <c r="CQ402" i="27"/>
  <c r="HO403" i="27" s="1"/>
  <c r="DC402" i="27"/>
  <c r="IA403" i="27" s="1"/>
  <c r="DN402" i="27"/>
  <c r="IL403" i="27" s="1"/>
  <c r="DY402" i="27"/>
  <c r="IW403" i="27" s="1"/>
  <c r="EI402" i="27"/>
  <c r="JG403" i="27" s="1"/>
  <c r="MG403" i="27"/>
  <c r="EX402" i="27" s="1"/>
  <c r="JU402" i="27" s="1"/>
  <c r="MQ403" i="27"/>
  <c r="FH402" i="27" s="1"/>
  <c r="KE402" i="27" s="1"/>
  <c r="NB403" i="27"/>
  <c r="FS402" i="27" s="1"/>
  <c r="KP402" i="27" s="1"/>
  <c r="NM403" i="27"/>
  <c r="GD402" i="27" s="1"/>
  <c r="LA402" i="27" s="1"/>
  <c r="NW403" i="27"/>
  <c r="GN402" i="27" s="1"/>
  <c r="LK402" i="27" s="1"/>
  <c r="OH403" i="27"/>
  <c r="GY402" i="27" s="1"/>
  <c r="LV402" i="27" s="1"/>
  <c r="CT402" i="27"/>
  <c r="HR403" i="27" s="1"/>
  <c r="DD402" i="27"/>
  <c r="IB403" i="27" s="1"/>
  <c r="DO402" i="27"/>
  <c r="IM403" i="27" s="1"/>
  <c r="DZ402" i="27"/>
  <c r="IX403" i="27" s="1"/>
  <c r="EJ402" i="27"/>
  <c r="JH403" i="27" s="1"/>
  <c r="MH403" i="27"/>
  <c r="EY402" i="27" s="1"/>
  <c r="JV402" i="27" s="1"/>
  <c r="MR403" i="27"/>
  <c r="FI402" i="27" s="1"/>
  <c r="KF402" i="27" s="1"/>
  <c r="NC403" i="27"/>
  <c r="FT402" i="27" s="1"/>
  <c r="KQ402" i="27" s="1"/>
  <c r="NN403" i="27"/>
  <c r="GE402" i="27" s="1"/>
  <c r="LB402" i="27" s="1"/>
  <c r="NX403" i="27"/>
  <c r="GO402" i="27" s="1"/>
  <c r="LL402" i="27" s="1"/>
  <c r="OI403" i="27"/>
  <c r="GZ402" i="27" s="1"/>
  <c r="LW402" i="27" s="1"/>
  <c r="CU402" i="27"/>
  <c r="HS403" i="27" s="1"/>
  <c r="DF402" i="27"/>
  <c r="ID403" i="27" s="1"/>
  <c r="DQ402" i="27"/>
  <c r="IO403" i="27" s="1"/>
  <c r="EA402" i="27"/>
  <c r="IY403" i="27" s="1"/>
  <c r="EL402" i="27"/>
  <c r="JJ403" i="27" s="1"/>
  <c r="MI403" i="27"/>
  <c r="EZ402" i="27" s="1"/>
  <c r="JW402" i="27" s="1"/>
  <c r="MT403" i="27"/>
  <c r="FK402" i="27" s="1"/>
  <c r="KH402" i="27" s="1"/>
  <c r="NE403" i="27"/>
  <c r="FV402" i="27" s="1"/>
  <c r="KS402" i="27" s="1"/>
  <c r="NO403" i="27"/>
  <c r="GF402" i="27" s="1"/>
  <c r="LC402" i="27" s="1"/>
  <c r="NZ403" i="27"/>
  <c r="GQ402" i="27" s="1"/>
  <c r="LN402" i="27" s="1"/>
  <c r="OK403" i="27"/>
  <c r="HB402" i="27" s="1"/>
  <c r="LY402" i="27" s="1"/>
  <c r="CV402" i="27"/>
  <c r="HT403" i="27" s="1"/>
  <c r="DG402" i="27"/>
  <c r="IE403" i="27" s="1"/>
  <c r="DR402" i="27"/>
  <c r="IP403" i="27" s="1"/>
  <c r="EB402" i="27"/>
  <c r="IZ403" i="27" s="1"/>
  <c r="EM402" i="27"/>
  <c r="JK403" i="27" s="1"/>
  <c r="MJ403" i="27"/>
  <c r="FA402" i="27" s="1"/>
  <c r="JX402" i="27" s="1"/>
  <c r="MU403" i="27"/>
  <c r="FL402" i="27" s="1"/>
  <c r="KI402" i="27" s="1"/>
  <c r="NF403" i="27"/>
  <c r="FW402" i="27" s="1"/>
  <c r="KT402" i="27" s="1"/>
  <c r="NP403" i="27"/>
  <c r="GG402" i="27" s="1"/>
  <c r="LD402" i="27" s="1"/>
  <c r="OA403" i="27"/>
  <c r="GR402" i="27" s="1"/>
  <c r="LO402" i="27" s="1"/>
  <c r="OL403" i="27"/>
  <c r="HC402" i="27" s="1"/>
  <c r="LZ402" i="27" s="1"/>
  <c r="CL402" i="27"/>
  <c r="HJ403" i="27" s="1"/>
  <c r="CX402" i="27"/>
  <c r="HV403" i="27" s="1"/>
  <c r="DI402" i="27"/>
  <c r="IG403" i="27" s="1"/>
  <c r="DS402" i="27"/>
  <c r="IQ403" i="27" s="1"/>
  <c r="ED402" i="27"/>
  <c r="JB403" i="27" s="1"/>
  <c r="EO402" i="27"/>
  <c r="JM403" i="27" s="1"/>
  <c r="ML403" i="27"/>
  <c r="FC402" i="27" s="1"/>
  <c r="JZ402" i="27" s="1"/>
  <c r="MW403" i="27"/>
  <c r="FN402" i="27" s="1"/>
  <c r="KK402" i="27" s="1"/>
  <c r="NG403" i="27"/>
  <c r="FX402" i="27" s="1"/>
  <c r="KU402" i="27" s="1"/>
  <c r="NR403" i="27"/>
  <c r="GI402" i="27" s="1"/>
  <c r="LF402" i="27" s="1"/>
  <c r="OC403" i="27"/>
  <c r="GT402" i="27" s="1"/>
  <c r="LQ402" i="27" s="1"/>
  <c r="CN402" i="27"/>
  <c r="HL403" i="27" s="1"/>
  <c r="DA402" i="27"/>
  <c r="HY403" i="27" s="1"/>
  <c r="DK402" i="27"/>
  <c r="II403" i="27" s="1"/>
  <c r="DV402" i="27"/>
  <c r="IT403" i="27" s="1"/>
  <c r="EG402" i="27"/>
  <c r="JE403" i="27" s="1"/>
  <c r="EQ402" i="27"/>
  <c r="JO403" i="27" s="1"/>
  <c r="MO403" i="27"/>
  <c r="FF402" i="27" s="1"/>
  <c r="KC402" i="27" s="1"/>
  <c r="MY403" i="27"/>
  <c r="FP402" i="27" s="1"/>
  <c r="KM402" i="27" s="1"/>
  <c r="NJ403" i="27"/>
  <c r="GA402" i="27" s="1"/>
  <c r="KX402" i="27" s="1"/>
  <c r="NU403" i="27"/>
  <c r="GL402" i="27" s="1"/>
  <c r="LI402" i="27" s="1"/>
  <c r="OE403" i="27"/>
  <c r="GV402" i="27" s="1"/>
  <c r="LS402" i="27" s="1"/>
  <c r="EE402" i="27"/>
  <c r="JC403" i="27" s="1"/>
  <c r="MM403" i="27"/>
  <c r="FD402" i="27" s="1"/>
  <c r="KA402" i="27" s="1"/>
  <c r="EP402" i="27"/>
  <c r="JN403" i="27" s="1"/>
  <c r="MX403" i="27"/>
  <c r="FO402" i="27" s="1"/>
  <c r="KL402" i="27" s="1"/>
  <c r="NH403" i="27"/>
  <c r="FY402" i="27" s="1"/>
  <c r="KV402" i="27" s="1"/>
  <c r="NS403" i="27"/>
  <c r="GJ402" i="27" s="1"/>
  <c r="LG402" i="27" s="1"/>
  <c r="CM402" i="27"/>
  <c r="HK403" i="27" s="1"/>
  <c r="OD403" i="27"/>
  <c r="GU402" i="27" s="1"/>
  <c r="LR402" i="27" s="1"/>
  <c r="CY402" i="27"/>
  <c r="HW403" i="27" s="1"/>
  <c r="DT402" i="27"/>
  <c r="IR403" i="27" s="1"/>
  <c r="DJ402" i="27"/>
  <c r="IH403" i="27" s="1"/>
  <c r="CA405" i="27" l="1"/>
  <c r="BI406" i="27"/>
  <c r="CK403" i="27"/>
  <c r="HI404" i="27" s="1"/>
  <c r="CS403" i="27"/>
  <c r="HQ404" i="27" s="1"/>
  <c r="DA403" i="27"/>
  <c r="HY404" i="27" s="1"/>
  <c r="DI403" i="27"/>
  <c r="IG404" i="27" s="1"/>
  <c r="DQ403" i="27"/>
  <c r="IO404" i="27" s="1"/>
  <c r="DY403" i="27"/>
  <c r="IW404" i="27" s="1"/>
  <c r="EG403" i="27"/>
  <c r="JE404" i="27" s="1"/>
  <c r="EO403" i="27"/>
  <c r="JM404" i="27" s="1"/>
  <c r="MG404" i="27"/>
  <c r="EX403" i="27" s="1"/>
  <c r="JU403" i="27" s="1"/>
  <c r="MO404" i="27"/>
  <c r="FF403" i="27" s="1"/>
  <c r="KC403" i="27" s="1"/>
  <c r="MW404" i="27"/>
  <c r="FN403" i="27" s="1"/>
  <c r="KK403" i="27" s="1"/>
  <c r="NE404" i="27"/>
  <c r="FV403" i="27" s="1"/>
  <c r="KS403" i="27" s="1"/>
  <c r="NM404" i="27"/>
  <c r="GD403" i="27" s="1"/>
  <c r="LA403" i="27" s="1"/>
  <c r="NU404" i="27"/>
  <c r="GL403" i="27" s="1"/>
  <c r="LI403" i="27" s="1"/>
  <c r="OC404" i="27"/>
  <c r="GT403" i="27" s="1"/>
  <c r="LQ403" i="27" s="1"/>
  <c r="OK404" i="27"/>
  <c r="HB403" i="27" s="1"/>
  <c r="LY403" i="27" s="1"/>
  <c r="CP403" i="27"/>
  <c r="HN404" i="27" s="1"/>
  <c r="CX403" i="27"/>
  <c r="HV404" i="27" s="1"/>
  <c r="DF403" i="27"/>
  <c r="ID404" i="27" s="1"/>
  <c r="DN403" i="27"/>
  <c r="IL404" i="27" s="1"/>
  <c r="DV403" i="27"/>
  <c r="IT404" i="27" s="1"/>
  <c r="ED403" i="27"/>
  <c r="JB404" i="27" s="1"/>
  <c r="EL403" i="27"/>
  <c r="JJ404" i="27" s="1"/>
  <c r="ML404" i="27"/>
  <c r="FC403" i="27" s="1"/>
  <c r="JZ403" i="27" s="1"/>
  <c r="MT404" i="27"/>
  <c r="FK403" i="27" s="1"/>
  <c r="KH403" i="27" s="1"/>
  <c r="NB404" i="27"/>
  <c r="FS403" i="27" s="1"/>
  <c r="KP403" i="27" s="1"/>
  <c r="NJ404" i="27"/>
  <c r="GA403" i="27" s="1"/>
  <c r="KX403" i="27" s="1"/>
  <c r="NR404" i="27"/>
  <c r="GI403" i="27" s="1"/>
  <c r="LF403" i="27" s="1"/>
  <c r="NZ404" i="27"/>
  <c r="GQ403" i="27" s="1"/>
  <c r="LN403" i="27" s="1"/>
  <c r="OH404" i="27"/>
  <c r="GY403" i="27" s="1"/>
  <c r="LV403" i="27" s="1"/>
  <c r="CO403" i="27"/>
  <c r="HM404" i="27" s="1"/>
  <c r="CZ403" i="27"/>
  <c r="HX404" i="27" s="1"/>
  <c r="DK403" i="27"/>
  <c r="II404" i="27" s="1"/>
  <c r="DU403" i="27"/>
  <c r="IS404" i="27" s="1"/>
  <c r="EF403" i="27"/>
  <c r="JD404" i="27" s="1"/>
  <c r="EQ403" i="27"/>
  <c r="JO404" i="27" s="1"/>
  <c r="MN404" i="27"/>
  <c r="FE403" i="27" s="1"/>
  <c r="KB403" i="27" s="1"/>
  <c r="MY404" i="27"/>
  <c r="FP403" i="27" s="1"/>
  <c r="KM403" i="27" s="1"/>
  <c r="NI404" i="27"/>
  <c r="FZ403" i="27" s="1"/>
  <c r="KW403" i="27" s="1"/>
  <c r="NT404" i="27"/>
  <c r="GK403" i="27" s="1"/>
  <c r="LH403" i="27" s="1"/>
  <c r="OE404" i="27"/>
  <c r="GV403" i="27" s="1"/>
  <c r="LS403" i="27" s="1"/>
  <c r="CQ403" i="27"/>
  <c r="HO404" i="27" s="1"/>
  <c r="DB403" i="27"/>
  <c r="HZ404" i="27" s="1"/>
  <c r="DL403" i="27"/>
  <c r="IJ404" i="27" s="1"/>
  <c r="DW403" i="27"/>
  <c r="IU404" i="27" s="1"/>
  <c r="EH403" i="27"/>
  <c r="JF404" i="27" s="1"/>
  <c r="ME404" i="27"/>
  <c r="EV403" i="27" s="1"/>
  <c r="JS403" i="27" s="1"/>
  <c r="MP404" i="27"/>
  <c r="FG403" i="27" s="1"/>
  <c r="KD403" i="27" s="1"/>
  <c r="MZ404" i="27"/>
  <c r="FQ403" i="27" s="1"/>
  <c r="KN403" i="27" s="1"/>
  <c r="NK404" i="27"/>
  <c r="GB403" i="27" s="1"/>
  <c r="KY403" i="27" s="1"/>
  <c r="NV404" i="27"/>
  <c r="GM403" i="27" s="1"/>
  <c r="LJ403" i="27" s="1"/>
  <c r="OF404" i="27"/>
  <c r="GW403" i="27" s="1"/>
  <c r="LT403" i="27" s="1"/>
  <c r="CR403" i="27"/>
  <c r="HP404" i="27" s="1"/>
  <c r="DC403" i="27"/>
  <c r="IA404" i="27" s="1"/>
  <c r="DM403" i="27"/>
  <c r="IK404" i="27" s="1"/>
  <c r="DX403" i="27"/>
  <c r="IV404" i="27" s="1"/>
  <c r="EI403" i="27"/>
  <c r="JG404" i="27" s="1"/>
  <c r="MF404" i="27"/>
  <c r="EW403" i="27" s="1"/>
  <c r="JT403" i="27" s="1"/>
  <c r="MQ404" i="27"/>
  <c r="FH403" i="27" s="1"/>
  <c r="KE403" i="27" s="1"/>
  <c r="NA404" i="27"/>
  <c r="FR403" i="27" s="1"/>
  <c r="KO403" i="27" s="1"/>
  <c r="NL404" i="27"/>
  <c r="GC403" i="27" s="1"/>
  <c r="KZ403" i="27" s="1"/>
  <c r="NW404" i="27"/>
  <c r="GN403" i="27" s="1"/>
  <c r="LK403" i="27" s="1"/>
  <c r="OG404" i="27"/>
  <c r="GX403" i="27" s="1"/>
  <c r="LU403" i="27" s="1"/>
  <c r="CT403" i="27"/>
  <c r="HR404" i="27" s="1"/>
  <c r="DD403" i="27"/>
  <c r="IB404" i="27" s="1"/>
  <c r="DO403" i="27"/>
  <c r="IM404" i="27" s="1"/>
  <c r="DZ403" i="27"/>
  <c r="IX404" i="27" s="1"/>
  <c r="EJ403" i="27"/>
  <c r="JH404" i="27" s="1"/>
  <c r="MH404" i="27"/>
  <c r="EY403" i="27" s="1"/>
  <c r="JV403" i="27" s="1"/>
  <c r="MR404" i="27"/>
  <c r="FI403" i="27" s="1"/>
  <c r="KF403" i="27" s="1"/>
  <c r="NC404" i="27"/>
  <c r="FT403" i="27" s="1"/>
  <c r="KQ403" i="27" s="1"/>
  <c r="NN404" i="27"/>
  <c r="GE403" i="27" s="1"/>
  <c r="LB403" i="27" s="1"/>
  <c r="NX404" i="27"/>
  <c r="GO403" i="27" s="1"/>
  <c r="LL403" i="27" s="1"/>
  <c r="OI404" i="27"/>
  <c r="GZ403" i="27" s="1"/>
  <c r="LW403" i="27" s="1"/>
  <c r="CJ403" i="27"/>
  <c r="HH404" i="27" s="1"/>
  <c r="CU403" i="27"/>
  <c r="HS404" i="27" s="1"/>
  <c r="DE403" i="27"/>
  <c r="IC404" i="27" s="1"/>
  <c r="DP403" i="27"/>
  <c r="IN404" i="27" s="1"/>
  <c r="EA403" i="27"/>
  <c r="IY404" i="27" s="1"/>
  <c r="EK403" i="27"/>
  <c r="JI404" i="27" s="1"/>
  <c r="CB404" i="27"/>
  <c r="MI404" i="27"/>
  <c r="EZ403" i="27" s="1"/>
  <c r="JW403" i="27" s="1"/>
  <c r="MS404" i="27"/>
  <c r="FJ403" i="27" s="1"/>
  <c r="KG403" i="27" s="1"/>
  <c r="ND404" i="27"/>
  <c r="FU403" i="27" s="1"/>
  <c r="KR403" i="27" s="1"/>
  <c r="NO404" i="27"/>
  <c r="GF403" i="27" s="1"/>
  <c r="LC403" i="27" s="1"/>
  <c r="NY404" i="27"/>
  <c r="GP403" i="27" s="1"/>
  <c r="LM403" i="27" s="1"/>
  <c r="OJ404" i="27"/>
  <c r="HA403" i="27" s="1"/>
  <c r="LX403" i="27" s="1"/>
  <c r="CL403" i="27"/>
  <c r="HJ404" i="27" s="1"/>
  <c r="CV403" i="27"/>
  <c r="HT404" i="27" s="1"/>
  <c r="DG403" i="27"/>
  <c r="IE404" i="27" s="1"/>
  <c r="DR403" i="27"/>
  <c r="IP404" i="27" s="1"/>
  <c r="EB403" i="27"/>
  <c r="IZ404" i="27" s="1"/>
  <c r="EM403" i="27"/>
  <c r="JK404" i="27" s="1"/>
  <c r="MJ404" i="27"/>
  <c r="FA403" i="27" s="1"/>
  <c r="JX403" i="27" s="1"/>
  <c r="MU404" i="27"/>
  <c r="FL403" i="27" s="1"/>
  <c r="KI403" i="27" s="1"/>
  <c r="NF404" i="27"/>
  <c r="FW403" i="27" s="1"/>
  <c r="KT403" i="27" s="1"/>
  <c r="NP404" i="27"/>
  <c r="GG403" i="27" s="1"/>
  <c r="LD403" i="27" s="1"/>
  <c r="OA404" i="27"/>
  <c r="GR403" i="27" s="1"/>
  <c r="LO403" i="27" s="1"/>
  <c r="OL404" i="27"/>
  <c r="HC403" i="27" s="1"/>
  <c r="LZ403" i="27" s="1"/>
  <c r="CN403" i="27"/>
  <c r="HL404" i="27" s="1"/>
  <c r="CY403" i="27"/>
  <c r="HW404" i="27" s="1"/>
  <c r="DJ403" i="27"/>
  <c r="IH404" i="27" s="1"/>
  <c r="DT403" i="27"/>
  <c r="IR404" i="27" s="1"/>
  <c r="EE403" i="27"/>
  <c r="JC404" i="27" s="1"/>
  <c r="EP403" i="27"/>
  <c r="JN404" i="27" s="1"/>
  <c r="MM404" i="27"/>
  <c r="FD403" i="27" s="1"/>
  <c r="KA403" i="27" s="1"/>
  <c r="MX404" i="27"/>
  <c r="FO403" i="27" s="1"/>
  <c r="KL403" i="27" s="1"/>
  <c r="NH404" i="27"/>
  <c r="FY403" i="27" s="1"/>
  <c r="KV403" i="27" s="1"/>
  <c r="NS404" i="27"/>
  <c r="GJ403" i="27" s="1"/>
  <c r="LG403" i="27" s="1"/>
  <c r="OD404" i="27"/>
  <c r="GU403" i="27" s="1"/>
  <c r="LR403" i="27" s="1"/>
  <c r="NG404" i="27"/>
  <c r="FX403" i="27" s="1"/>
  <c r="KU403" i="27" s="1"/>
  <c r="CM403" i="27"/>
  <c r="HK404" i="27" s="1"/>
  <c r="NQ404" i="27"/>
  <c r="GH403" i="27" s="1"/>
  <c r="LE403" i="27" s="1"/>
  <c r="CW403" i="27"/>
  <c r="HU404" i="27" s="1"/>
  <c r="OB404" i="27"/>
  <c r="GS403" i="27" s="1"/>
  <c r="LP403" i="27" s="1"/>
  <c r="DH403" i="27"/>
  <c r="IF404" i="27" s="1"/>
  <c r="DS403" i="27"/>
  <c r="IQ404" i="27" s="1"/>
  <c r="EC403" i="27"/>
  <c r="JA404" i="27" s="1"/>
  <c r="MV404" i="27"/>
  <c r="FM403" i="27" s="1"/>
  <c r="KJ403" i="27" s="1"/>
  <c r="MK404" i="27"/>
  <c r="FB403" i="27" s="1"/>
  <c r="JY403" i="27" s="1"/>
  <c r="EN403" i="27"/>
  <c r="JL404" i="27" s="1"/>
  <c r="BI407" i="27" l="1"/>
  <c r="CA406" i="27"/>
  <c r="CL404" i="27"/>
  <c r="HJ405" i="27" s="1"/>
  <c r="CT404" i="27"/>
  <c r="HR405" i="27" s="1"/>
  <c r="DB404" i="27"/>
  <c r="HZ405" i="27" s="1"/>
  <c r="DJ404" i="27"/>
  <c r="IH405" i="27" s="1"/>
  <c r="DR404" i="27"/>
  <c r="IP405" i="27" s="1"/>
  <c r="DZ404" i="27"/>
  <c r="IX405" i="27" s="1"/>
  <c r="EH404" i="27"/>
  <c r="JF405" i="27" s="1"/>
  <c r="EP404" i="27"/>
  <c r="JN405" i="27" s="1"/>
  <c r="MH405" i="27"/>
  <c r="EY404" i="27" s="1"/>
  <c r="JV404" i="27" s="1"/>
  <c r="MP405" i="27"/>
  <c r="FG404" i="27" s="1"/>
  <c r="KD404" i="27" s="1"/>
  <c r="MX405" i="27"/>
  <c r="FO404" i="27" s="1"/>
  <c r="KL404" i="27" s="1"/>
  <c r="NF405" i="27"/>
  <c r="FW404" i="27" s="1"/>
  <c r="KT404" i="27" s="1"/>
  <c r="NN405" i="27"/>
  <c r="GE404" i="27" s="1"/>
  <c r="LB404" i="27" s="1"/>
  <c r="NV405" i="27"/>
  <c r="GM404" i="27" s="1"/>
  <c r="LJ404" i="27" s="1"/>
  <c r="OD405" i="27"/>
  <c r="GU404" i="27" s="1"/>
  <c r="LR404" i="27" s="1"/>
  <c r="OL405" i="27"/>
  <c r="HC404" i="27" s="1"/>
  <c r="LZ404" i="27" s="1"/>
  <c r="CQ404" i="27"/>
  <c r="HO405" i="27" s="1"/>
  <c r="CY404" i="27"/>
  <c r="HW405" i="27" s="1"/>
  <c r="DG404" i="27"/>
  <c r="IE405" i="27" s="1"/>
  <c r="DO404" i="27"/>
  <c r="IM405" i="27" s="1"/>
  <c r="DW404" i="27"/>
  <c r="IU405" i="27" s="1"/>
  <c r="EE404" i="27"/>
  <c r="JC405" i="27" s="1"/>
  <c r="EM404" i="27"/>
  <c r="JK405" i="27" s="1"/>
  <c r="ME405" i="27"/>
  <c r="EV404" i="27" s="1"/>
  <c r="JS404" i="27" s="1"/>
  <c r="MM405" i="27"/>
  <c r="FD404" i="27" s="1"/>
  <c r="KA404" i="27" s="1"/>
  <c r="MU405" i="27"/>
  <c r="FL404" i="27" s="1"/>
  <c r="KI404" i="27" s="1"/>
  <c r="NC405" i="27"/>
  <c r="FT404" i="27" s="1"/>
  <c r="KQ404" i="27" s="1"/>
  <c r="NK405" i="27"/>
  <c r="GB404" i="27" s="1"/>
  <c r="KY404" i="27" s="1"/>
  <c r="NS405" i="27"/>
  <c r="GJ404" i="27" s="1"/>
  <c r="LG404" i="27" s="1"/>
  <c r="OA405" i="27"/>
  <c r="GR404" i="27" s="1"/>
  <c r="LO404" i="27" s="1"/>
  <c r="OI405" i="27"/>
  <c r="GZ404" i="27" s="1"/>
  <c r="LW404" i="27" s="1"/>
  <c r="CN404" i="27"/>
  <c r="HL405" i="27" s="1"/>
  <c r="CX404" i="27"/>
  <c r="HV405" i="27" s="1"/>
  <c r="DI404" i="27"/>
  <c r="IG405" i="27" s="1"/>
  <c r="DT404" i="27"/>
  <c r="IR405" i="27" s="1"/>
  <c r="ED404" i="27"/>
  <c r="JB405" i="27" s="1"/>
  <c r="EO404" i="27"/>
  <c r="JM405" i="27" s="1"/>
  <c r="ML405" i="27"/>
  <c r="FC404" i="27" s="1"/>
  <c r="JZ404" i="27" s="1"/>
  <c r="MW405" i="27"/>
  <c r="FN404" i="27" s="1"/>
  <c r="KK404" i="27" s="1"/>
  <c r="NH405" i="27"/>
  <c r="FY404" i="27" s="1"/>
  <c r="KV404" i="27" s="1"/>
  <c r="NR405" i="27"/>
  <c r="GI404" i="27" s="1"/>
  <c r="LF404" i="27" s="1"/>
  <c r="OC405" i="27"/>
  <c r="GT404" i="27" s="1"/>
  <c r="LQ404" i="27" s="1"/>
  <c r="CO404" i="27"/>
  <c r="HM405" i="27" s="1"/>
  <c r="CZ404" i="27"/>
  <c r="HX405" i="27" s="1"/>
  <c r="DK404" i="27"/>
  <c r="II405" i="27" s="1"/>
  <c r="DU404" i="27"/>
  <c r="IS405" i="27" s="1"/>
  <c r="EF404" i="27"/>
  <c r="JD405" i="27" s="1"/>
  <c r="EQ404" i="27"/>
  <c r="JO405" i="27" s="1"/>
  <c r="MN405" i="27"/>
  <c r="FE404" i="27" s="1"/>
  <c r="KB404" i="27" s="1"/>
  <c r="MY405" i="27"/>
  <c r="FP404" i="27" s="1"/>
  <c r="KM404" i="27" s="1"/>
  <c r="NI405" i="27"/>
  <c r="FZ404" i="27" s="1"/>
  <c r="KW404" i="27" s="1"/>
  <c r="NT405" i="27"/>
  <c r="GK404" i="27" s="1"/>
  <c r="LH404" i="27" s="1"/>
  <c r="OE405" i="27"/>
  <c r="GV404" i="27" s="1"/>
  <c r="LS404" i="27" s="1"/>
  <c r="CP404" i="27"/>
  <c r="HN405" i="27" s="1"/>
  <c r="DA404" i="27"/>
  <c r="HY405" i="27" s="1"/>
  <c r="DL404" i="27"/>
  <c r="IJ405" i="27" s="1"/>
  <c r="DV404" i="27"/>
  <c r="IT405" i="27" s="1"/>
  <c r="EG404" i="27"/>
  <c r="JE405" i="27" s="1"/>
  <c r="MO405" i="27"/>
  <c r="FF404" i="27" s="1"/>
  <c r="KC404" i="27" s="1"/>
  <c r="MZ405" i="27"/>
  <c r="FQ404" i="27" s="1"/>
  <c r="KN404" i="27" s="1"/>
  <c r="NJ405" i="27"/>
  <c r="GA404" i="27" s="1"/>
  <c r="KX404" i="27" s="1"/>
  <c r="NU405" i="27"/>
  <c r="GL404" i="27" s="1"/>
  <c r="LI404" i="27" s="1"/>
  <c r="OF405" i="27"/>
  <c r="GW404" i="27" s="1"/>
  <c r="LT404" i="27" s="1"/>
  <c r="CR404" i="27"/>
  <c r="HP405" i="27" s="1"/>
  <c r="DC404" i="27"/>
  <c r="IA405" i="27" s="1"/>
  <c r="DM404" i="27"/>
  <c r="IK405" i="27" s="1"/>
  <c r="DX404" i="27"/>
  <c r="IV405" i="27" s="1"/>
  <c r="EI404" i="27"/>
  <c r="JG405" i="27" s="1"/>
  <c r="MF405" i="27"/>
  <c r="EW404" i="27" s="1"/>
  <c r="JT404" i="27" s="1"/>
  <c r="MQ405" i="27"/>
  <c r="FH404" i="27" s="1"/>
  <c r="KE404" i="27" s="1"/>
  <c r="NA405" i="27"/>
  <c r="FR404" i="27" s="1"/>
  <c r="KO404" i="27" s="1"/>
  <c r="NL405" i="27"/>
  <c r="GC404" i="27" s="1"/>
  <c r="KZ404" i="27" s="1"/>
  <c r="NW405" i="27"/>
  <c r="GN404" i="27" s="1"/>
  <c r="LK404" i="27" s="1"/>
  <c r="OG405" i="27"/>
  <c r="GX404" i="27" s="1"/>
  <c r="LU404" i="27" s="1"/>
  <c r="CS404" i="27"/>
  <c r="HQ405" i="27" s="1"/>
  <c r="DD404" i="27"/>
  <c r="IB405" i="27" s="1"/>
  <c r="DN404" i="27"/>
  <c r="IL405" i="27" s="1"/>
  <c r="DY404" i="27"/>
  <c r="IW405" i="27" s="1"/>
  <c r="EJ404" i="27"/>
  <c r="JH405" i="27" s="1"/>
  <c r="MG405" i="27"/>
  <c r="EX404" i="27" s="1"/>
  <c r="JU404" i="27" s="1"/>
  <c r="MR405" i="27"/>
  <c r="FI404" i="27" s="1"/>
  <c r="KF404" i="27" s="1"/>
  <c r="NB405" i="27"/>
  <c r="FS404" i="27" s="1"/>
  <c r="KP404" i="27" s="1"/>
  <c r="NM405" i="27"/>
  <c r="GD404" i="27" s="1"/>
  <c r="LA404" i="27" s="1"/>
  <c r="NX405" i="27"/>
  <c r="GO404" i="27" s="1"/>
  <c r="LL404" i="27" s="1"/>
  <c r="OH405" i="27"/>
  <c r="GY404" i="27" s="1"/>
  <c r="LV404" i="27" s="1"/>
  <c r="CJ404" i="27"/>
  <c r="HH405" i="27" s="1"/>
  <c r="CU404" i="27"/>
  <c r="HS405" i="27" s="1"/>
  <c r="DE404" i="27"/>
  <c r="IC405" i="27" s="1"/>
  <c r="DP404" i="27"/>
  <c r="IN405" i="27" s="1"/>
  <c r="EA404" i="27"/>
  <c r="IY405" i="27" s="1"/>
  <c r="EK404" i="27"/>
  <c r="JI405" i="27" s="1"/>
  <c r="CB405" i="27"/>
  <c r="MI405" i="27"/>
  <c r="EZ404" i="27" s="1"/>
  <c r="JW404" i="27" s="1"/>
  <c r="MS405" i="27"/>
  <c r="FJ404" i="27" s="1"/>
  <c r="KG404" i="27" s="1"/>
  <c r="ND405" i="27"/>
  <c r="FU404" i="27" s="1"/>
  <c r="KR404" i="27" s="1"/>
  <c r="NO405" i="27"/>
  <c r="GF404" i="27" s="1"/>
  <c r="LC404" i="27" s="1"/>
  <c r="NY405" i="27"/>
  <c r="GP404" i="27" s="1"/>
  <c r="LM404" i="27" s="1"/>
  <c r="OJ405" i="27"/>
  <c r="HA404" i="27" s="1"/>
  <c r="LX404" i="27" s="1"/>
  <c r="CM404" i="27"/>
  <c r="HK405" i="27" s="1"/>
  <c r="CW404" i="27"/>
  <c r="HU405" i="27" s="1"/>
  <c r="DH404" i="27"/>
  <c r="IF405" i="27" s="1"/>
  <c r="DS404" i="27"/>
  <c r="IQ405" i="27" s="1"/>
  <c r="EC404" i="27"/>
  <c r="JA405" i="27" s="1"/>
  <c r="EN404" i="27"/>
  <c r="JL405" i="27" s="1"/>
  <c r="MK405" i="27"/>
  <c r="FB404" i="27" s="1"/>
  <c r="JY404" i="27" s="1"/>
  <c r="MV405" i="27"/>
  <c r="FM404" i="27" s="1"/>
  <c r="KJ404" i="27" s="1"/>
  <c r="NG405" i="27"/>
  <c r="FX404" i="27" s="1"/>
  <c r="KU404" i="27" s="1"/>
  <c r="NQ405" i="27"/>
  <c r="GH404" i="27" s="1"/>
  <c r="LE404" i="27" s="1"/>
  <c r="OB405" i="27"/>
  <c r="GS404" i="27" s="1"/>
  <c r="LP404" i="27" s="1"/>
  <c r="CV404" i="27"/>
  <c r="HT405" i="27" s="1"/>
  <c r="OK405" i="27"/>
  <c r="HB404" i="27" s="1"/>
  <c r="LY404" i="27" s="1"/>
  <c r="DF404" i="27"/>
  <c r="ID405" i="27" s="1"/>
  <c r="DQ404" i="27"/>
  <c r="IO405" i="27" s="1"/>
  <c r="EB404" i="27"/>
  <c r="IZ405" i="27" s="1"/>
  <c r="MJ405" i="27"/>
  <c r="FA404" i="27" s="1"/>
  <c r="JX404" i="27" s="1"/>
  <c r="EL404" i="27"/>
  <c r="JJ405" i="27" s="1"/>
  <c r="MT405" i="27"/>
  <c r="FK404" i="27" s="1"/>
  <c r="KH404" i="27" s="1"/>
  <c r="NE405" i="27"/>
  <c r="FV404" i="27" s="1"/>
  <c r="KS404" i="27" s="1"/>
  <c r="CK404" i="27"/>
  <c r="HI405" i="27" s="1"/>
  <c r="NZ405" i="27"/>
  <c r="GQ404" i="27" s="1"/>
  <c r="LN404" i="27" s="1"/>
  <c r="NP405" i="27"/>
  <c r="GG404" i="27" s="1"/>
  <c r="LD404" i="27" s="1"/>
  <c r="CM405" i="27" l="1"/>
  <c r="HK406" i="27" s="1"/>
  <c r="CU405" i="27"/>
  <c r="HS406" i="27" s="1"/>
  <c r="DC405" i="27"/>
  <c r="IA406" i="27" s="1"/>
  <c r="DK405" i="27"/>
  <c r="II406" i="27" s="1"/>
  <c r="DS405" i="27"/>
  <c r="IQ406" i="27" s="1"/>
  <c r="EA405" i="27"/>
  <c r="IY406" i="27" s="1"/>
  <c r="EI405" i="27"/>
  <c r="JG406" i="27" s="1"/>
  <c r="EQ405" i="27"/>
  <c r="JO406" i="27" s="1"/>
  <c r="MI406" i="27"/>
  <c r="EZ405" i="27" s="1"/>
  <c r="JW405" i="27" s="1"/>
  <c r="MQ406" i="27"/>
  <c r="FH405" i="27" s="1"/>
  <c r="KE405" i="27" s="1"/>
  <c r="MY406" i="27"/>
  <c r="FP405" i="27" s="1"/>
  <c r="KM405" i="27" s="1"/>
  <c r="NG406" i="27"/>
  <c r="FX405" i="27" s="1"/>
  <c r="KU405" i="27" s="1"/>
  <c r="NO406" i="27"/>
  <c r="GF405" i="27" s="1"/>
  <c r="LC405" i="27" s="1"/>
  <c r="NW406" i="27"/>
  <c r="GN405" i="27" s="1"/>
  <c r="LK405" i="27" s="1"/>
  <c r="OE406" i="27"/>
  <c r="GV405" i="27" s="1"/>
  <c r="LS405" i="27" s="1"/>
  <c r="CJ405" i="27"/>
  <c r="HH406" i="27" s="1"/>
  <c r="CR405" i="27"/>
  <c r="HP406" i="27" s="1"/>
  <c r="CZ405" i="27"/>
  <c r="HX406" i="27" s="1"/>
  <c r="DH405" i="27"/>
  <c r="IF406" i="27" s="1"/>
  <c r="DP405" i="27"/>
  <c r="IN406" i="27" s="1"/>
  <c r="DX405" i="27"/>
  <c r="IV406" i="27" s="1"/>
  <c r="EF405" i="27"/>
  <c r="JD406" i="27" s="1"/>
  <c r="EN405" i="27"/>
  <c r="JL406" i="27" s="1"/>
  <c r="MF406" i="27"/>
  <c r="EW405" i="27" s="1"/>
  <c r="JT405" i="27" s="1"/>
  <c r="MN406" i="27"/>
  <c r="FE405" i="27" s="1"/>
  <c r="KB405" i="27" s="1"/>
  <c r="MV406" i="27"/>
  <c r="FM405" i="27" s="1"/>
  <c r="KJ405" i="27" s="1"/>
  <c r="ND406" i="27"/>
  <c r="FU405" i="27" s="1"/>
  <c r="KR405" i="27" s="1"/>
  <c r="NL406" i="27"/>
  <c r="GC405" i="27" s="1"/>
  <c r="KZ405" i="27" s="1"/>
  <c r="NT406" i="27"/>
  <c r="GK405" i="27" s="1"/>
  <c r="LH405" i="27" s="1"/>
  <c r="OB406" i="27"/>
  <c r="GS405" i="27" s="1"/>
  <c r="LP405" i="27" s="1"/>
  <c r="OJ406" i="27"/>
  <c r="HA405" i="27" s="1"/>
  <c r="LX405" i="27" s="1"/>
  <c r="CL405" i="27"/>
  <c r="HJ406" i="27" s="1"/>
  <c r="CW405" i="27"/>
  <c r="HU406" i="27" s="1"/>
  <c r="DG405" i="27"/>
  <c r="IE406" i="27" s="1"/>
  <c r="DR405" i="27"/>
  <c r="IP406" i="27" s="1"/>
  <c r="EC405" i="27"/>
  <c r="JA406" i="27" s="1"/>
  <c r="EM405" i="27"/>
  <c r="JK406" i="27" s="1"/>
  <c r="MK406" i="27"/>
  <c r="FB405" i="27" s="1"/>
  <c r="JY405" i="27" s="1"/>
  <c r="MU406" i="27"/>
  <c r="FL405" i="27" s="1"/>
  <c r="KI405" i="27" s="1"/>
  <c r="NF406" i="27"/>
  <c r="FW405" i="27" s="1"/>
  <c r="KT405" i="27" s="1"/>
  <c r="NQ406" i="27"/>
  <c r="GH405" i="27" s="1"/>
  <c r="LE405" i="27" s="1"/>
  <c r="OA406" i="27"/>
  <c r="GR405" i="27" s="1"/>
  <c r="LO405" i="27" s="1"/>
  <c r="OL406" i="27"/>
  <c r="HC405" i="27" s="1"/>
  <c r="LZ405" i="27" s="1"/>
  <c r="CN405" i="27"/>
  <c r="HL406" i="27" s="1"/>
  <c r="CX405" i="27"/>
  <c r="HV406" i="27" s="1"/>
  <c r="DI405" i="27"/>
  <c r="IG406" i="27" s="1"/>
  <c r="DT405" i="27"/>
  <c r="IR406" i="27" s="1"/>
  <c r="ED405" i="27"/>
  <c r="JB406" i="27" s="1"/>
  <c r="EO405" i="27"/>
  <c r="JM406" i="27" s="1"/>
  <c r="ML406" i="27"/>
  <c r="FC405" i="27" s="1"/>
  <c r="JZ405" i="27" s="1"/>
  <c r="MW406" i="27"/>
  <c r="FN405" i="27" s="1"/>
  <c r="KK405" i="27" s="1"/>
  <c r="NH406" i="27"/>
  <c r="FY405" i="27" s="1"/>
  <c r="KV405" i="27" s="1"/>
  <c r="NR406" i="27"/>
  <c r="GI405" i="27" s="1"/>
  <c r="LF405" i="27" s="1"/>
  <c r="OC406" i="27"/>
  <c r="GT405" i="27" s="1"/>
  <c r="LQ405" i="27" s="1"/>
  <c r="CO405" i="27"/>
  <c r="HM406" i="27" s="1"/>
  <c r="CY405" i="27"/>
  <c r="HW406" i="27" s="1"/>
  <c r="DJ405" i="27"/>
  <c r="IH406" i="27" s="1"/>
  <c r="DU405" i="27"/>
  <c r="IS406" i="27" s="1"/>
  <c r="EE405" i="27"/>
  <c r="JC406" i="27" s="1"/>
  <c r="EP405" i="27"/>
  <c r="JN406" i="27" s="1"/>
  <c r="MM406" i="27"/>
  <c r="FD405" i="27" s="1"/>
  <c r="KA405" i="27" s="1"/>
  <c r="MX406" i="27"/>
  <c r="FO405" i="27" s="1"/>
  <c r="KL405" i="27" s="1"/>
  <c r="NI406" i="27"/>
  <c r="FZ405" i="27" s="1"/>
  <c r="KW405" i="27" s="1"/>
  <c r="NS406" i="27"/>
  <c r="GJ405" i="27" s="1"/>
  <c r="LG405" i="27" s="1"/>
  <c r="OD406" i="27"/>
  <c r="GU405" i="27" s="1"/>
  <c r="LR405" i="27" s="1"/>
  <c r="CP405" i="27"/>
  <c r="HN406" i="27" s="1"/>
  <c r="DA405" i="27"/>
  <c r="HY406" i="27" s="1"/>
  <c r="DL405" i="27"/>
  <c r="IJ406" i="27" s="1"/>
  <c r="DV405" i="27"/>
  <c r="IT406" i="27" s="1"/>
  <c r="EG405" i="27"/>
  <c r="JE406" i="27" s="1"/>
  <c r="MO406" i="27"/>
  <c r="FF405" i="27" s="1"/>
  <c r="KC405" i="27" s="1"/>
  <c r="MZ406" i="27"/>
  <c r="FQ405" i="27" s="1"/>
  <c r="KN405" i="27" s="1"/>
  <c r="NJ406" i="27"/>
  <c r="GA405" i="27" s="1"/>
  <c r="KX405" i="27" s="1"/>
  <c r="NU406" i="27"/>
  <c r="GL405" i="27" s="1"/>
  <c r="LI405" i="27" s="1"/>
  <c r="OF406" i="27"/>
  <c r="GW405" i="27" s="1"/>
  <c r="LT405" i="27" s="1"/>
  <c r="CQ405" i="27"/>
  <c r="HO406" i="27" s="1"/>
  <c r="DB405" i="27"/>
  <c r="HZ406" i="27" s="1"/>
  <c r="DM405" i="27"/>
  <c r="IK406" i="27" s="1"/>
  <c r="DW405" i="27"/>
  <c r="IU406" i="27" s="1"/>
  <c r="EH405" i="27"/>
  <c r="JF406" i="27" s="1"/>
  <c r="ME406" i="27"/>
  <c r="EV405" i="27" s="1"/>
  <c r="JS405" i="27" s="1"/>
  <c r="MP406" i="27"/>
  <c r="FG405" i="27" s="1"/>
  <c r="KD405" i="27" s="1"/>
  <c r="NA406" i="27"/>
  <c r="FR405" i="27" s="1"/>
  <c r="KO405" i="27" s="1"/>
  <c r="NK406" i="27"/>
  <c r="GB405" i="27" s="1"/>
  <c r="KY405" i="27" s="1"/>
  <c r="NV406" i="27"/>
  <c r="GM405" i="27" s="1"/>
  <c r="LJ405" i="27" s="1"/>
  <c r="OG406" i="27"/>
  <c r="GX405" i="27" s="1"/>
  <c r="LU405" i="27" s="1"/>
  <c r="CS405" i="27"/>
  <c r="HQ406" i="27" s="1"/>
  <c r="DD405" i="27"/>
  <c r="IB406" i="27" s="1"/>
  <c r="DN405" i="27"/>
  <c r="IL406" i="27" s="1"/>
  <c r="DY405" i="27"/>
  <c r="IW406" i="27" s="1"/>
  <c r="EJ405" i="27"/>
  <c r="JH406" i="27" s="1"/>
  <c r="MG406" i="27"/>
  <c r="EX405" i="27" s="1"/>
  <c r="JU405" i="27" s="1"/>
  <c r="MR406" i="27"/>
  <c r="FI405" i="27" s="1"/>
  <c r="KF405" i="27" s="1"/>
  <c r="NB406" i="27"/>
  <c r="FS405" i="27" s="1"/>
  <c r="KP405" i="27" s="1"/>
  <c r="NM406" i="27"/>
  <c r="GD405" i="27" s="1"/>
  <c r="LA405" i="27" s="1"/>
  <c r="NX406" i="27"/>
  <c r="GO405" i="27" s="1"/>
  <c r="LL405" i="27" s="1"/>
  <c r="OH406" i="27"/>
  <c r="GY405" i="27" s="1"/>
  <c r="LV405" i="27" s="1"/>
  <c r="CK405" i="27"/>
  <c r="HI406" i="27" s="1"/>
  <c r="CV405" i="27"/>
  <c r="HT406" i="27" s="1"/>
  <c r="DF405" i="27"/>
  <c r="ID406" i="27" s="1"/>
  <c r="DQ405" i="27"/>
  <c r="IO406" i="27" s="1"/>
  <c r="EB405" i="27"/>
  <c r="IZ406" i="27" s="1"/>
  <c r="EL405" i="27"/>
  <c r="JJ406" i="27" s="1"/>
  <c r="MJ406" i="27"/>
  <c r="FA405" i="27" s="1"/>
  <c r="JX405" i="27" s="1"/>
  <c r="MT406" i="27"/>
  <c r="FK405" i="27" s="1"/>
  <c r="KH405" i="27" s="1"/>
  <c r="NE406" i="27"/>
  <c r="FV405" i="27" s="1"/>
  <c r="KS405" i="27" s="1"/>
  <c r="NP406" i="27"/>
  <c r="GG405" i="27" s="1"/>
  <c r="LD405" i="27" s="1"/>
  <c r="NZ406" i="27"/>
  <c r="GQ405" i="27" s="1"/>
  <c r="LN405" i="27" s="1"/>
  <c r="OK406" i="27"/>
  <c r="HB405" i="27" s="1"/>
  <c r="LY405" i="27" s="1"/>
  <c r="DZ405" i="27"/>
  <c r="IX406" i="27" s="1"/>
  <c r="MH406" i="27"/>
  <c r="EY405" i="27" s="1"/>
  <c r="JV405" i="27" s="1"/>
  <c r="EK405" i="27"/>
  <c r="JI406" i="27" s="1"/>
  <c r="CB406" i="27"/>
  <c r="MS406" i="27"/>
  <c r="FJ405" i="27" s="1"/>
  <c r="KG405" i="27" s="1"/>
  <c r="NC406" i="27"/>
  <c r="FT405" i="27" s="1"/>
  <c r="KQ405" i="27" s="1"/>
  <c r="NN406" i="27"/>
  <c r="GE405" i="27" s="1"/>
  <c r="LB405" i="27" s="1"/>
  <c r="NY406" i="27"/>
  <c r="GP405" i="27" s="1"/>
  <c r="LM405" i="27" s="1"/>
  <c r="CT405" i="27"/>
  <c r="HR406" i="27" s="1"/>
  <c r="OI406" i="27"/>
  <c r="GZ405" i="27" s="1"/>
  <c r="LW405" i="27" s="1"/>
  <c r="DO405" i="27"/>
  <c r="IM406" i="27" s="1"/>
  <c r="DE405" i="27"/>
  <c r="IC406" i="27" s="1"/>
  <c r="CA407" i="27"/>
  <c r="BI408" i="27"/>
  <c r="CA408" i="27" l="1"/>
  <c r="BI409" i="27"/>
  <c r="CN406" i="27"/>
  <c r="HL407" i="27" s="1"/>
  <c r="CV406" i="27"/>
  <c r="HT407" i="27" s="1"/>
  <c r="DD406" i="27"/>
  <c r="IB407" i="27" s="1"/>
  <c r="DL406" i="27"/>
  <c r="IJ407" i="27" s="1"/>
  <c r="DT406" i="27"/>
  <c r="IR407" i="27" s="1"/>
  <c r="EB406" i="27"/>
  <c r="IZ407" i="27" s="1"/>
  <c r="EJ406" i="27"/>
  <c r="JH407" i="27" s="1"/>
  <c r="MJ407" i="27"/>
  <c r="FA406" i="27" s="1"/>
  <c r="JX406" i="27" s="1"/>
  <c r="MR407" i="27"/>
  <c r="FI406" i="27" s="1"/>
  <c r="KF406" i="27" s="1"/>
  <c r="MZ407" i="27"/>
  <c r="FQ406" i="27" s="1"/>
  <c r="KN406" i="27" s="1"/>
  <c r="NH407" i="27"/>
  <c r="FY406" i="27" s="1"/>
  <c r="KV406" i="27" s="1"/>
  <c r="NP407" i="27"/>
  <c r="GG406" i="27" s="1"/>
  <c r="LD406" i="27" s="1"/>
  <c r="NX407" i="27"/>
  <c r="GO406" i="27" s="1"/>
  <c r="LL406" i="27" s="1"/>
  <c r="OF407" i="27"/>
  <c r="GW406" i="27" s="1"/>
  <c r="LT406" i="27" s="1"/>
  <c r="CK406" i="27"/>
  <c r="HI407" i="27" s="1"/>
  <c r="CS406" i="27"/>
  <c r="HQ407" i="27" s="1"/>
  <c r="DA406" i="27"/>
  <c r="HY407" i="27" s="1"/>
  <c r="DI406" i="27"/>
  <c r="IG407" i="27" s="1"/>
  <c r="DQ406" i="27"/>
  <c r="IO407" i="27" s="1"/>
  <c r="DY406" i="27"/>
  <c r="IW407" i="27" s="1"/>
  <c r="EG406" i="27"/>
  <c r="JE407" i="27" s="1"/>
  <c r="EO406" i="27"/>
  <c r="JM407" i="27" s="1"/>
  <c r="MG407" i="27"/>
  <c r="EX406" i="27" s="1"/>
  <c r="JU406" i="27" s="1"/>
  <c r="MO407" i="27"/>
  <c r="FF406" i="27" s="1"/>
  <c r="KC406" i="27" s="1"/>
  <c r="MW407" i="27"/>
  <c r="FN406" i="27" s="1"/>
  <c r="KK406" i="27" s="1"/>
  <c r="NE407" i="27"/>
  <c r="FV406" i="27" s="1"/>
  <c r="KS406" i="27" s="1"/>
  <c r="NM407" i="27"/>
  <c r="GD406" i="27" s="1"/>
  <c r="LA406" i="27" s="1"/>
  <c r="NU407" i="27"/>
  <c r="GL406" i="27" s="1"/>
  <c r="LI406" i="27" s="1"/>
  <c r="OC407" i="27"/>
  <c r="GT406" i="27" s="1"/>
  <c r="LQ406" i="27" s="1"/>
  <c r="OK407" i="27"/>
  <c r="HB406" i="27" s="1"/>
  <c r="LY406" i="27" s="1"/>
  <c r="CJ406" i="27"/>
  <c r="HH407" i="27" s="1"/>
  <c r="CU406" i="27"/>
  <c r="HS407" i="27" s="1"/>
  <c r="DF406" i="27"/>
  <c r="ID407" i="27" s="1"/>
  <c r="DP406" i="27"/>
  <c r="IN407" i="27" s="1"/>
  <c r="EA406" i="27"/>
  <c r="IY407" i="27" s="1"/>
  <c r="EL406" i="27"/>
  <c r="JJ407" i="27" s="1"/>
  <c r="MI407" i="27"/>
  <c r="EZ406" i="27" s="1"/>
  <c r="JW406" i="27" s="1"/>
  <c r="MT407" i="27"/>
  <c r="FK406" i="27" s="1"/>
  <c r="KH406" i="27" s="1"/>
  <c r="ND407" i="27"/>
  <c r="FU406" i="27" s="1"/>
  <c r="KR406" i="27" s="1"/>
  <c r="NO407" i="27"/>
  <c r="GF406" i="27" s="1"/>
  <c r="LC406" i="27" s="1"/>
  <c r="NZ407" i="27"/>
  <c r="GQ406" i="27" s="1"/>
  <c r="LN406" i="27" s="1"/>
  <c r="OJ407" i="27"/>
  <c r="HA406" i="27" s="1"/>
  <c r="LX406" i="27" s="1"/>
  <c r="CL406" i="27"/>
  <c r="HJ407" i="27" s="1"/>
  <c r="CW406" i="27"/>
  <c r="HU407" i="27" s="1"/>
  <c r="DG406" i="27"/>
  <c r="IE407" i="27" s="1"/>
  <c r="DR406" i="27"/>
  <c r="IP407" i="27" s="1"/>
  <c r="EC406" i="27"/>
  <c r="JA407" i="27" s="1"/>
  <c r="EM406" i="27"/>
  <c r="JK407" i="27" s="1"/>
  <c r="MK407" i="27"/>
  <c r="FB406" i="27" s="1"/>
  <c r="JY406" i="27" s="1"/>
  <c r="MU407" i="27"/>
  <c r="FL406" i="27" s="1"/>
  <c r="KI406" i="27" s="1"/>
  <c r="NF407" i="27"/>
  <c r="FW406" i="27" s="1"/>
  <c r="KT406" i="27" s="1"/>
  <c r="NQ407" i="27"/>
  <c r="GH406" i="27" s="1"/>
  <c r="LE406" i="27" s="1"/>
  <c r="OA407" i="27"/>
  <c r="GR406" i="27" s="1"/>
  <c r="LO406" i="27" s="1"/>
  <c r="OL407" i="27"/>
  <c r="HC406" i="27" s="1"/>
  <c r="LZ406" i="27" s="1"/>
  <c r="CM406" i="27"/>
  <c r="HK407" i="27" s="1"/>
  <c r="CX406" i="27"/>
  <c r="HV407" i="27" s="1"/>
  <c r="DH406" i="27"/>
  <c r="IF407" i="27" s="1"/>
  <c r="DS406" i="27"/>
  <c r="IQ407" i="27" s="1"/>
  <c r="ED406" i="27"/>
  <c r="JB407" i="27" s="1"/>
  <c r="EN406" i="27"/>
  <c r="JL407" i="27" s="1"/>
  <c r="ML407" i="27"/>
  <c r="FC406" i="27" s="1"/>
  <c r="JZ406" i="27" s="1"/>
  <c r="MV407" i="27"/>
  <c r="FM406" i="27" s="1"/>
  <c r="KJ406" i="27" s="1"/>
  <c r="NG407" i="27"/>
  <c r="FX406" i="27" s="1"/>
  <c r="KU406" i="27" s="1"/>
  <c r="NR407" i="27"/>
  <c r="GI406" i="27" s="1"/>
  <c r="LF406" i="27" s="1"/>
  <c r="OB407" i="27"/>
  <c r="GS406" i="27" s="1"/>
  <c r="LP406" i="27" s="1"/>
  <c r="CO406" i="27"/>
  <c r="HM407" i="27" s="1"/>
  <c r="CY406" i="27"/>
  <c r="HW407" i="27" s="1"/>
  <c r="DJ406" i="27"/>
  <c r="IH407" i="27" s="1"/>
  <c r="DU406" i="27"/>
  <c r="IS407" i="27" s="1"/>
  <c r="EE406" i="27"/>
  <c r="JC407" i="27" s="1"/>
  <c r="EP406" i="27"/>
  <c r="JN407" i="27" s="1"/>
  <c r="MM407" i="27"/>
  <c r="FD406" i="27" s="1"/>
  <c r="KA406" i="27" s="1"/>
  <c r="MX407" i="27"/>
  <c r="FO406" i="27" s="1"/>
  <c r="KL406" i="27" s="1"/>
  <c r="NI407" i="27"/>
  <c r="FZ406" i="27" s="1"/>
  <c r="KW406" i="27" s="1"/>
  <c r="NS407" i="27"/>
  <c r="GJ406" i="27" s="1"/>
  <c r="LG406" i="27" s="1"/>
  <c r="OD407" i="27"/>
  <c r="GU406" i="27" s="1"/>
  <c r="LR406" i="27" s="1"/>
  <c r="CP406" i="27"/>
  <c r="HN407" i="27" s="1"/>
  <c r="CZ406" i="27"/>
  <c r="HX407" i="27" s="1"/>
  <c r="DK406" i="27"/>
  <c r="II407" i="27" s="1"/>
  <c r="DV406" i="27"/>
  <c r="IT407" i="27" s="1"/>
  <c r="EF406" i="27"/>
  <c r="JD407" i="27" s="1"/>
  <c r="EQ406" i="27"/>
  <c r="JO407" i="27" s="1"/>
  <c r="MN407" i="27"/>
  <c r="FE406" i="27" s="1"/>
  <c r="KB406" i="27" s="1"/>
  <c r="MY407" i="27"/>
  <c r="FP406" i="27" s="1"/>
  <c r="KM406" i="27" s="1"/>
  <c r="NJ407" i="27"/>
  <c r="GA406" i="27" s="1"/>
  <c r="KX406" i="27" s="1"/>
  <c r="NT407" i="27"/>
  <c r="GK406" i="27" s="1"/>
  <c r="LH406" i="27" s="1"/>
  <c r="OE407" i="27"/>
  <c r="GV406" i="27" s="1"/>
  <c r="LS406" i="27" s="1"/>
  <c r="CQ406" i="27"/>
  <c r="HO407" i="27" s="1"/>
  <c r="DB406" i="27"/>
  <c r="HZ407" i="27" s="1"/>
  <c r="DM406" i="27"/>
  <c r="IK407" i="27" s="1"/>
  <c r="DW406" i="27"/>
  <c r="IU407" i="27" s="1"/>
  <c r="EH406" i="27"/>
  <c r="JF407" i="27" s="1"/>
  <c r="ME407" i="27"/>
  <c r="EV406" i="27" s="1"/>
  <c r="JS406" i="27" s="1"/>
  <c r="MP407" i="27"/>
  <c r="FG406" i="27" s="1"/>
  <c r="KD406" i="27" s="1"/>
  <c r="NA407" i="27"/>
  <c r="FR406" i="27" s="1"/>
  <c r="KO406" i="27" s="1"/>
  <c r="NK407" i="27"/>
  <c r="GB406" i="27" s="1"/>
  <c r="KY406" i="27" s="1"/>
  <c r="NV407" i="27"/>
  <c r="GM406" i="27" s="1"/>
  <c r="LJ406" i="27" s="1"/>
  <c r="OG407" i="27"/>
  <c r="GX406" i="27" s="1"/>
  <c r="LU406" i="27" s="1"/>
  <c r="CT406" i="27"/>
  <c r="HR407" i="27" s="1"/>
  <c r="DE406" i="27"/>
  <c r="IC407" i="27" s="1"/>
  <c r="DO406" i="27"/>
  <c r="IM407" i="27" s="1"/>
  <c r="DZ406" i="27"/>
  <c r="IX407" i="27" s="1"/>
  <c r="EK406" i="27"/>
  <c r="JI407" i="27" s="1"/>
  <c r="CB407" i="27"/>
  <c r="MH407" i="27"/>
  <c r="EY406" i="27" s="1"/>
  <c r="JV406" i="27" s="1"/>
  <c r="MS407" i="27"/>
  <c r="FJ406" i="27" s="1"/>
  <c r="KG406" i="27" s="1"/>
  <c r="NC407" i="27"/>
  <c r="FT406" i="27" s="1"/>
  <c r="KQ406" i="27" s="1"/>
  <c r="NN407" i="27"/>
  <c r="GE406" i="27" s="1"/>
  <c r="LB406" i="27" s="1"/>
  <c r="NY407" i="27"/>
  <c r="GP406" i="27" s="1"/>
  <c r="LM406" i="27" s="1"/>
  <c r="OI407" i="27"/>
  <c r="GZ406" i="27" s="1"/>
  <c r="LW406" i="27" s="1"/>
  <c r="NL407" i="27"/>
  <c r="GC406" i="27" s="1"/>
  <c r="KZ406" i="27" s="1"/>
  <c r="NW407" i="27"/>
  <c r="GN406" i="27" s="1"/>
  <c r="LK406" i="27" s="1"/>
  <c r="CR406" i="27"/>
  <c r="HP407" i="27" s="1"/>
  <c r="OH407" i="27"/>
  <c r="GY406" i="27" s="1"/>
  <c r="LV406" i="27" s="1"/>
  <c r="DC406" i="27"/>
  <c r="IA407" i="27" s="1"/>
  <c r="DN406" i="27"/>
  <c r="IL407" i="27" s="1"/>
  <c r="DX406" i="27"/>
  <c r="IV407" i="27" s="1"/>
  <c r="MF407" i="27"/>
  <c r="EW406" i="27" s="1"/>
  <c r="JT406" i="27" s="1"/>
  <c r="NB407" i="27"/>
  <c r="FS406" i="27" s="1"/>
  <c r="KP406" i="27" s="1"/>
  <c r="EI406" i="27"/>
  <c r="JG407" i="27" s="1"/>
  <c r="MQ407" i="27"/>
  <c r="FH406" i="27" s="1"/>
  <c r="KE406" i="27" s="1"/>
  <c r="BI410" i="27" l="1"/>
  <c r="CA409" i="27"/>
  <c r="CO407" i="27"/>
  <c r="HM408" i="27" s="1"/>
  <c r="CW407" i="27"/>
  <c r="HU408" i="27" s="1"/>
  <c r="DE407" i="27"/>
  <c r="IC408" i="27" s="1"/>
  <c r="DM407" i="27"/>
  <c r="IK408" i="27" s="1"/>
  <c r="DU407" i="27"/>
  <c r="IS408" i="27" s="1"/>
  <c r="EC407" i="27"/>
  <c r="JA408" i="27" s="1"/>
  <c r="EK407" i="27"/>
  <c r="JI408" i="27" s="1"/>
  <c r="CB408" i="27"/>
  <c r="MK408" i="27"/>
  <c r="FB407" i="27" s="1"/>
  <c r="JY407" i="27" s="1"/>
  <c r="MS408" i="27"/>
  <c r="FJ407" i="27" s="1"/>
  <c r="KG407" i="27" s="1"/>
  <c r="NA408" i="27"/>
  <c r="FR407" i="27" s="1"/>
  <c r="KO407" i="27" s="1"/>
  <c r="NI408" i="27"/>
  <c r="FZ407" i="27" s="1"/>
  <c r="KW407" i="27" s="1"/>
  <c r="NQ408" i="27"/>
  <c r="GH407" i="27" s="1"/>
  <c r="LE407" i="27" s="1"/>
  <c r="NY408" i="27"/>
  <c r="GP407" i="27" s="1"/>
  <c r="LM407" i="27" s="1"/>
  <c r="OG408" i="27"/>
  <c r="GX407" i="27" s="1"/>
  <c r="LU407" i="27" s="1"/>
  <c r="CL407" i="27"/>
  <c r="HJ408" i="27" s="1"/>
  <c r="CT407" i="27"/>
  <c r="HR408" i="27" s="1"/>
  <c r="DB407" i="27"/>
  <c r="HZ408" i="27" s="1"/>
  <c r="DJ407" i="27"/>
  <c r="IH408" i="27" s="1"/>
  <c r="DR407" i="27"/>
  <c r="IP408" i="27" s="1"/>
  <c r="DZ407" i="27"/>
  <c r="IX408" i="27" s="1"/>
  <c r="EH407" i="27"/>
  <c r="JF408" i="27" s="1"/>
  <c r="EP407" i="27"/>
  <c r="JN408" i="27" s="1"/>
  <c r="MH408" i="27"/>
  <c r="EY407" i="27" s="1"/>
  <c r="JV407" i="27" s="1"/>
  <c r="MP408" i="27"/>
  <c r="FG407" i="27" s="1"/>
  <c r="KD407" i="27" s="1"/>
  <c r="MX408" i="27"/>
  <c r="FO407" i="27" s="1"/>
  <c r="KL407" i="27" s="1"/>
  <c r="NF408" i="27"/>
  <c r="FW407" i="27" s="1"/>
  <c r="KT407" i="27" s="1"/>
  <c r="NN408" i="27"/>
  <c r="GE407" i="27" s="1"/>
  <c r="LB407" i="27" s="1"/>
  <c r="NV408" i="27"/>
  <c r="GM407" i="27" s="1"/>
  <c r="LJ407" i="27" s="1"/>
  <c r="OD408" i="27"/>
  <c r="GU407" i="27" s="1"/>
  <c r="LR407" i="27" s="1"/>
  <c r="OL408" i="27"/>
  <c r="HC407" i="27" s="1"/>
  <c r="LZ407" i="27" s="1"/>
  <c r="CS407" i="27"/>
  <c r="HQ408" i="27" s="1"/>
  <c r="DD407" i="27"/>
  <c r="IB408" i="27" s="1"/>
  <c r="DO407" i="27"/>
  <c r="IM408" i="27" s="1"/>
  <c r="DY407" i="27"/>
  <c r="IW408" i="27" s="1"/>
  <c r="EJ407" i="27"/>
  <c r="JH408" i="27" s="1"/>
  <c r="CJ407" i="27"/>
  <c r="HH408" i="27" s="1"/>
  <c r="CU407" i="27"/>
  <c r="HS408" i="27" s="1"/>
  <c r="DF407" i="27"/>
  <c r="ID408" i="27" s="1"/>
  <c r="DP407" i="27"/>
  <c r="IN408" i="27" s="1"/>
  <c r="EA407" i="27"/>
  <c r="IY408" i="27" s="1"/>
  <c r="EL407" i="27"/>
  <c r="JJ408" i="27" s="1"/>
  <c r="MI408" i="27"/>
  <c r="EZ407" i="27" s="1"/>
  <c r="JW407" i="27" s="1"/>
  <c r="MT408" i="27"/>
  <c r="FK407" i="27" s="1"/>
  <c r="KH407" i="27" s="1"/>
  <c r="ND408" i="27"/>
  <c r="FU407" i="27" s="1"/>
  <c r="KR407" i="27" s="1"/>
  <c r="NO408" i="27"/>
  <c r="GF407" i="27" s="1"/>
  <c r="LC407" i="27" s="1"/>
  <c r="NZ408" i="27"/>
  <c r="GQ407" i="27" s="1"/>
  <c r="LN407" i="27" s="1"/>
  <c r="OJ408" i="27"/>
  <c r="HA407" i="27" s="1"/>
  <c r="LX407" i="27" s="1"/>
  <c r="CK407" i="27"/>
  <c r="HI408" i="27" s="1"/>
  <c r="CV407" i="27"/>
  <c r="HT408" i="27" s="1"/>
  <c r="DG407" i="27"/>
  <c r="IE408" i="27" s="1"/>
  <c r="DQ407" i="27"/>
  <c r="IO408" i="27" s="1"/>
  <c r="EB407" i="27"/>
  <c r="IZ408" i="27" s="1"/>
  <c r="EM407" i="27"/>
  <c r="JK408" i="27" s="1"/>
  <c r="MJ408" i="27"/>
  <c r="FA407" i="27" s="1"/>
  <c r="JX407" i="27" s="1"/>
  <c r="MU408" i="27"/>
  <c r="FL407" i="27" s="1"/>
  <c r="KI407" i="27" s="1"/>
  <c r="NE408" i="27"/>
  <c r="FV407" i="27" s="1"/>
  <c r="KS407" i="27" s="1"/>
  <c r="NP408" i="27"/>
  <c r="GG407" i="27" s="1"/>
  <c r="LD407" i="27" s="1"/>
  <c r="OA408" i="27"/>
  <c r="GR407" i="27" s="1"/>
  <c r="LO407" i="27" s="1"/>
  <c r="OK408" i="27"/>
  <c r="HB407" i="27" s="1"/>
  <c r="LY407" i="27" s="1"/>
  <c r="CM407" i="27"/>
  <c r="HK408" i="27" s="1"/>
  <c r="CX407" i="27"/>
  <c r="HV408" i="27" s="1"/>
  <c r="DH407" i="27"/>
  <c r="IF408" i="27" s="1"/>
  <c r="DS407" i="27"/>
  <c r="IQ408" i="27" s="1"/>
  <c r="ED407" i="27"/>
  <c r="JB408" i="27" s="1"/>
  <c r="EN407" i="27"/>
  <c r="JL408" i="27" s="1"/>
  <c r="ML408" i="27"/>
  <c r="FC407" i="27" s="1"/>
  <c r="JZ407" i="27" s="1"/>
  <c r="MV408" i="27"/>
  <c r="FM407" i="27" s="1"/>
  <c r="KJ407" i="27" s="1"/>
  <c r="NG408" i="27"/>
  <c r="FX407" i="27" s="1"/>
  <c r="KU407" i="27" s="1"/>
  <c r="NR408" i="27"/>
  <c r="GI407" i="27" s="1"/>
  <c r="LF407" i="27" s="1"/>
  <c r="OB408" i="27"/>
  <c r="GS407" i="27" s="1"/>
  <c r="LP407" i="27" s="1"/>
  <c r="CN407" i="27"/>
  <c r="HL408" i="27" s="1"/>
  <c r="CY407" i="27"/>
  <c r="HW408" i="27" s="1"/>
  <c r="DI407" i="27"/>
  <c r="IG408" i="27" s="1"/>
  <c r="DT407" i="27"/>
  <c r="IR408" i="27" s="1"/>
  <c r="EE407" i="27"/>
  <c r="JC408" i="27" s="1"/>
  <c r="EO407" i="27"/>
  <c r="JM408" i="27" s="1"/>
  <c r="CP407" i="27"/>
  <c r="HN408" i="27" s="1"/>
  <c r="CZ407" i="27"/>
  <c r="HX408" i="27" s="1"/>
  <c r="DK407" i="27"/>
  <c r="II408" i="27" s="1"/>
  <c r="DV407" i="27"/>
  <c r="IT408" i="27" s="1"/>
  <c r="EF407" i="27"/>
  <c r="JD408" i="27" s="1"/>
  <c r="EQ407" i="27"/>
  <c r="JO408" i="27" s="1"/>
  <c r="MN408" i="27"/>
  <c r="FE407" i="27" s="1"/>
  <c r="KB407" i="27" s="1"/>
  <c r="MY408" i="27"/>
  <c r="FP407" i="27" s="1"/>
  <c r="KM407" i="27" s="1"/>
  <c r="NJ408" i="27"/>
  <c r="GA407" i="27" s="1"/>
  <c r="KX407" i="27" s="1"/>
  <c r="NT408" i="27"/>
  <c r="GK407" i="27" s="1"/>
  <c r="LH407" i="27" s="1"/>
  <c r="OE408" i="27"/>
  <c r="GV407" i="27" s="1"/>
  <c r="LS407" i="27" s="1"/>
  <c r="CR407" i="27"/>
  <c r="HP408" i="27" s="1"/>
  <c r="DC407" i="27"/>
  <c r="IA408" i="27" s="1"/>
  <c r="DN407" i="27"/>
  <c r="IL408" i="27" s="1"/>
  <c r="DX407" i="27"/>
  <c r="IV408" i="27" s="1"/>
  <c r="EI407" i="27"/>
  <c r="JG408" i="27" s="1"/>
  <c r="MF408" i="27"/>
  <c r="EW407" i="27" s="1"/>
  <c r="JT407" i="27" s="1"/>
  <c r="MQ408" i="27"/>
  <c r="FH407" i="27" s="1"/>
  <c r="KE407" i="27" s="1"/>
  <c r="NB408" i="27"/>
  <c r="FS407" i="27" s="1"/>
  <c r="KP407" i="27" s="1"/>
  <c r="NL408" i="27"/>
  <c r="GC407" i="27" s="1"/>
  <c r="KZ407" i="27" s="1"/>
  <c r="NW408" i="27"/>
  <c r="GN407" i="27" s="1"/>
  <c r="LK407" i="27" s="1"/>
  <c r="OH408" i="27"/>
  <c r="GY407" i="27" s="1"/>
  <c r="LV407" i="27" s="1"/>
  <c r="DA407" i="27"/>
  <c r="HY408" i="27" s="1"/>
  <c r="MO408" i="27"/>
  <c r="FF407" i="27" s="1"/>
  <c r="KC407" i="27" s="1"/>
  <c r="NS408" i="27"/>
  <c r="GJ407" i="27" s="1"/>
  <c r="LG407" i="27" s="1"/>
  <c r="DL407" i="27"/>
  <c r="IJ408" i="27" s="1"/>
  <c r="MR408" i="27"/>
  <c r="FI407" i="27" s="1"/>
  <c r="KF407" i="27" s="1"/>
  <c r="NU408" i="27"/>
  <c r="GL407" i="27" s="1"/>
  <c r="LI407" i="27" s="1"/>
  <c r="DW407" i="27"/>
  <c r="IU408" i="27" s="1"/>
  <c r="MW408" i="27"/>
  <c r="FN407" i="27" s="1"/>
  <c r="KK407" i="27" s="1"/>
  <c r="NX408" i="27"/>
  <c r="GO407" i="27" s="1"/>
  <c r="LL407" i="27" s="1"/>
  <c r="EG407" i="27"/>
  <c r="JE408" i="27" s="1"/>
  <c r="MZ408" i="27"/>
  <c r="FQ407" i="27" s="1"/>
  <c r="KN407" i="27" s="1"/>
  <c r="OC408" i="27"/>
  <c r="GT407" i="27" s="1"/>
  <c r="LQ407" i="27" s="1"/>
  <c r="NC408" i="27"/>
  <c r="FT407" i="27" s="1"/>
  <c r="KQ407" i="27" s="1"/>
  <c r="OF408" i="27"/>
  <c r="GW407" i="27" s="1"/>
  <c r="LT407" i="27" s="1"/>
  <c r="ME408" i="27"/>
  <c r="EV407" i="27" s="1"/>
  <c r="JS407" i="27" s="1"/>
  <c r="NH408" i="27"/>
  <c r="FY407" i="27" s="1"/>
  <c r="KV407" i="27" s="1"/>
  <c r="OI408" i="27"/>
  <c r="GZ407" i="27" s="1"/>
  <c r="LW407" i="27" s="1"/>
  <c r="CQ407" i="27"/>
  <c r="HO408" i="27" s="1"/>
  <c r="MM408" i="27"/>
  <c r="FD407" i="27" s="1"/>
  <c r="KA407" i="27" s="1"/>
  <c r="NM408" i="27"/>
  <c r="GD407" i="27" s="1"/>
  <c r="LA407" i="27" s="1"/>
  <c r="MG408" i="27"/>
  <c r="EX407" i="27" s="1"/>
  <c r="JU407" i="27" s="1"/>
  <c r="NK408" i="27"/>
  <c r="GB407" i="27" s="1"/>
  <c r="KY407" i="27" s="1"/>
  <c r="CP408" i="27" l="1"/>
  <c r="HN409" i="27" s="1"/>
  <c r="CX408" i="27"/>
  <c r="HV409" i="27" s="1"/>
  <c r="DF408" i="27"/>
  <c r="ID409" i="27" s="1"/>
  <c r="DN408" i="27"/>
  <c r="IL409" i="27" s="1"/>
  <c r="DV408" i="27"/>
  <c r="IT409" i="27" s="1"/>
  <c r="ED408" i="27"/>
  <c r="JB409" i="27" s="1"/>
  <c r="EL408" i="27"/>
  <c r="JJ409" i="27" s="1"/>
  <c r="ML409" i="27"/>
  <c r="FC408" i="27" s="1"/>
  <c r="JZ408" i="27" s="1"/>
  <c r="MT409" i="27"/>
  <c r="FK408" i="27" s="1"/>
  <c r="KH408" i="27" s="1"/>
  <c r="NB409" i="27"/>
  <c r="FS408" i="27" s="1"/>
  <c r="KP408" i="27" s="1"/>
  <c r="NJ409" i="27"/>
  <c r="GA408" i="27" s="1"/>
  <c r="KX408" i="27" s="1"/>
  <c r="NR409" i="27"/>
  <c r="GI408" i="27" s="1"/>
  <c r="LF408" i="27" s="1"/>
  <c r="NZ409" i="27"/>
  <c r="GQ408" i="27" s="1"/>
  <c r="LN408" i="27" s="1"/>
  <c r="OH409" i="27"/>
  <c r="GY408" i="27" s="1"/>
  <c r="LV408" i="27" s="1"/>
  <c r="CM408" i="27"/>
  <c r="HK409" i="27" s="1"/>
  <c r="CU408" i="27"/>
  <c r="HS409" i="27" s="1"/>
  <c r="DC408" i="27"/>
  <c r="IA409" i="27" s="1"/>
  <c r="DK408" i="27"/>
  <c r="II409" i="27" s="1"/>
  <c r="DS408" i="27"/>
  <c r="IQ409" i="27" s="1"/>
  <c r="EA408" i="27"/>
  <c r="IY409" i="27" s="1"/>
  <c r="EI408" i="27"/>
  <c r="JG409" i="27" s="1"/>
  <c r="EQ408" i="27"/>
  <c r="JO409" i="27" s="1"/>
  <c r="MI409" i="27"/>
  <c r="EZ408" i="27" s="1"/>
  <c r="JW408" i="27" s="1"/>
  <c r="MQ409" i="27"/>
  <c r="FH408" i="27" s="1"/>
  <c r="KE408" i="27" s="1"/>
  <c r="MY409" i="27"/>
  <c r="FP408" i="27" s="1"/>
  <c r="KM408" i="27" s="1"/>
  <c r="NG409" i="27"/>
  <c r="FX408" i="27" s="1"/>
  <c r="KU408" i="27" s="1"/>
  <c r="NO409" i="27"/>
  <c r="GF408" i="27" s="1"/>
  <c r="LC408" i="27" s="1"/>
  <c r="NW409" i="27"/>
  <c r="GN408" i="27" s="1"/>
  <c r="LK408" i="27" s="1"/>
  <c r="OE409" i="27"/>
  <c r="GV408" i="27" s="1"/>
  <c r="LS408" i="27" s="1"/>
  <c r="CR408" i="27"/>
  <c r="HP409" i="27" s="1"/>
  <c r="DB408" i="27"/>
  <c r="HZ409" i="27" s="1"/>
  <c r="DM408" i="27"/>
  <c r="IK409" i="27" s="1"/>
  <c r="DX408" i="27"/>
  <c r="IV409" i="27" s="1"/>
  <c r="EH408" i="27"/>
  <c r="JF409" i="27" s="1"/>
  <c r="CS408" i="27"/>
  <c r="HQ409" i="27" s="1"/>
  <c r="DD408" i="27"/>
  <c r="IB409" i="27" s="1"/>
  <c r="DO408" i="27"/>
  <c r="IM409" i="27" s="1"/>
  <c r="DY408" i="27"/>
  <c r="IW409" i="27" s="1"/>
  <c r="EJ408" i="27"/>
  <c r="JH409" i="27" s="1"/>
  <c r="MG409" i="27"/>
  <c r="EX408" i="27" s="1"/>
  <c r="JU408" i="27" s="1"/>
  <c r="MR409" i="27"/>
  <c r="FI408" i="27" s="1"/>
  <c r="KF408" i="27" s="1"/>
  <c r="NC409" i="27"/>
  <c r="FT408" i="27" s="1"/>
  <c r="KQ408" i="27" s="1"/>
  <c r="NM409" i="27"/>
  <c r="GD408" i="27" s="1"/>
  <c r="LA408" i="27" s="1"/>
  <c r="CJ408" i="27"/>
  <c r="HH409" i="27" s="1"/>
  <c r="CT408" i="27"/>
  <c r="HR409" i="27" s="1"/>
  <c r="DE408" i="27"/>
  <c r="IC409" i="27" s="1"/>
  <c r="DP408" i="27"/>
  <c r="IN409" i="27" s="1"/>
  <c r="DZ408" i="27"/>
  <c r="IX409" i="27" s="1"/>
  <c r="EK408" i="27"/>
  <c r="JI409" i="27" s="1"/>
  <c r="CB409" i="27"/>
  <c r="MH409" i="27"/>
  <c r="EY408" i="27" s="1"/>
  <c r="JV408" i="27" s="1"/>
  <c r="MS409" i="27"/>
  <c r="FJ408" i="27" s="1"/>
  <c r="KG408" i="27" s="1"/>
  <c r="ND409" i="27"/>
  <c r="FU408" i="27" s="1"/>
  <c r="KR408" i="27" s="1"/>
  <c r="NN409" i="27"/>
  <c r="GE408" i="27" s="1"/>
  <c r="LB408" i="27" s="1"/>
  <c r="NY409" i="27"/>
  <c r="GP408" i="27" s="1"/>
  <c r="LM408" i="27" s="1"/>
  <c r="OJ409" i="27"/>
  <c r="HA408" i="27" s="1"/>
  <c r="LX408" i="27" s="1"/>
  <c r="CK408" i="27"/>
  <c r="HI409" i="27" s="1"/>
  <c r="CV408" i="27"/>
  <c r="HT409" i="27" s="1"/>
  <c r="DG408" i="27"/>
  <c r="IE409" i="27" s="1"/>
  <c r="DQ408" i="27"/>
  <c r="IO409" i="27" s="1"/>
  <c r="EB408" i="27"/>
  <c r="IZ409" i="27" s="1"/>
  <c r="EM408" i="27"/>
  <c r="JK409" i="27" s="1"/>
  <c r="MJ409" i="27"/>
  <c r="FA408" i="27" s="1"/>
  <c r="JX408" i="27" s="1"/>
  <c r="MU409" i="27"/>
  <c r="FL408" i="27" s="1"/>
  <c r="KI408" i="27" s="1"/>
  <c r="NE409" i="27"/>
  <c r="FV408" i="27" s="1"/>
  <c r="KS408" i="27" s="1"/>
  <c r="NP409" i="27"/>
  <c r="GG408" i="27" s="1"/>
  <c r="LD408" i="27" s="1"/>
  <c r="OA409" i="27"/>
  <c r="GR408" i="27" s="1"/>
  <c r="LO408" i="27" s="1"/>
  <c r="OK409" i="27"/>
  <c r="HB408" i="27" s="1"/>
  <c r="LY408" i="27" s="1"/>
  <c r="CL408" i="27"/>
  <c r="HJ409" i="27" s="1"/>
  <c r="CW408" i="27"/>
  <c r="HU409" i="27" s="1"/>
  <c r="DH408" i="27"/>
  <c r="IF409" i="27" s="1"/>
  <c r="DR408" i="27"/>
  <c r="IP409" i="27" s="1"/>
  <c r="EC408" i="27"/>
  <c r="JA409" i="27" s="1"/>
  <c r="EN408" i="27"/>
  <c r="JL409" i="27" s="1"/>
  <c r="CN408" i="27"/>
  <c r="HL409" i="27" s="1"/>
  <c r="CY408" i="27"/>
  <c r="HW409" i="27" s="1"/>
  <c r="DI408" i="27"/>
  <c r="IG409" i="27" s="1"/>
  <c r="DT408" i="27"/>
  <c r="IR409" i="27" s="1"/>
  <c r="EE408" i="27"/>
  <c r="JC409" i="27" s="1"/>
  <c r="EO408" i="27"/>
  <c r="JM409" i="27" s="1"/>
  <c r="CQ408" i="27"/>
  <c r="HO409" i="27" s="1"/>
  <c r="DA408" i="27"/>
  <c r="HY409" i="27" s="1"/>
  <c r="DL408" i="27"/>
  <c r="IJ409" i="27" s="1"/>
  <c r="DW408" i="27"/>
  <c r="IU409" i="27" s="1"/>
  <c r="EG408" i="27"/>
  <c r="JE409" i="27" s="1"/>
  <c r="ME409" i="27"/>
  <c r="EV408" i="27" s="1"/>
  <c r="JS408" i="27" s="1"/>
  <c r="MO409" i="27"/>
  <c r="FF408" i="27" s="1"/>
  <c r="KC408" i="27" s="1"/>
  <c r="MZ409" i="27"/>
  <c r="FQ408" i="27" s="1"/>
  <c r="KN408" i="27" s="1"/>
  <c r="NK409" i="27"/>
  <c r="GB408" i="27" s="1"/>
  <c r="KY408" i="27" s="1"/>
  <c r="NU409" i="27"/>
  <c r="GL408" i="27" s="1"/>
  <c r="LI408" i="27" s="1"/>
  <c r="OF409" i="27"/>
  <c r="GW408" i="27" s="1"/>
  <c r="LT408" i="27" s="1"/>
  <c r="EF408" i="27"/>
  <c r="JD409" i="27" s="1"/>
  <c r="MN409" i="27"/>
  <c r="FE408" i="27" s="1"/>
  <c r="KB408" i="27" s="1"/>
  <c r="NI409" i="27"/>
  <c r="FZ408" i="27" s="1"/>
  <c r="KW408" i="27" s="1"/>
  <c r="OC409" i="27"/>
  <c r="GT408" i="27" s="1"/>
  <c r="LQ408" i="27" s="1"/>
  <c r="EP408" i="27"/>
  <c r="JN409" i="27" s="1"/>
  <c r="MP409" i="27"/>
  <c r="FG408" i="27" s="1"/>
  <c r="KD408" i="27" s="1"/>
  <c r="NL409" i="27"/>
  <c r="GC408" i="27" s="1"/>
  <c r="KZ408" i="27" s="1"/>
  <c r="OD409" i="27"/>
  <c r="GU408" i="27" s="1"/>
  <c r="LR408" i="27" s="1"/>
  <c r="MV409" i="27"/>
  <c r="FM408" i="27" s="1"/>
  <c r="KJ408" i="27" s="1"/>
  <c r="NQ409" i="27"/>
  <c r="GH408" i="27" s="1"/>
  <c r="LE408" i="27" s="1"/>
  <c r="OG409" i="27"/>
  <c r="GX408" i="27" s="1"/>
  <c r="LU408" i="27" s="1"/>
  <c r="MW409" i="27"/>
  <c r="FN408" i="27" s="1"/>
  <c r="KK408" i="27" s="1"/>
  <c r="NS409" i="27"/>
  <c r="GJ408" i="27" s="1"/>
  <c r="LG408" i="27" s="1"/>
  <c r="OI409" i="27"/>
  <c r="GZ408" i="27" s="1"/>
  <c r="LW408" i="27" s="1"/>
  <c r="CO408" i="27"/>
  <c r="HM409" i="27" s="1"/>
  <c r="MX409" i="27"/>
  <c r="FO408" i="27" s="1"/>
  <c r="KL408" i="27" s="1"/>
  <c r="NT409" i="27"/>
  <c r="GK408" i="27" s="1"/>
  <c r="LH408" i="27" s="1"/>
  <c r="OL409" i="27"/>
  <c r="HC408" i="27" s="1"/>
  <c r="LZ408" i="27" s="1"/>
  <c r="CZ408" i="27"/>
  <c r="HX409" i="27" s="1"/>
  <c r="MF409" i="27"/>
  <c r="EW408" i="27" s="1"/>
  <c r="JT408" i="27" s="1"/>
  <c r="NA409" i="27"/>
  <c r="FR408" i="27" s="1"/>
  <c r="KO408" i="27" s="1"/>
  <c r="NV409" i="27"/>
  <c r="GM408" i="27" s="1"/>
  <c r="LJ408" i="27" s="1"/>
  <c r="DU408" i="27"/>
  <c r="IS409" i="27" s="1"/>
  <c r="MM409" i="27"/>
  <c r="FD408" i="27" s="1"/>
  <c r="KA408" i="27" s="1"/>
  <c r="NH409" i="27"/>
  <c r="FY408" i="27" s="1"/>
  <c r="KV408" i="27" s="1"/>
  <c r="OB409" i="27"/>
  <c r="GS408" i="27" s="1"/>
  <c r="LP408" i="27" s="1"/>
  <c r="MK409" i="27"/>
  <c r="FB408" i="27" s="1"/>
  <c r="JY408" i="27" s="1"/>
  <c r="DJ408" i="27"/>
  <c r="IH409" i="27" s="1"/>
  <c r="NX409" i="27"/>
  <c r="GO408" i="27" s="1"/>
  <c r="LL408" i="27" s="1"/>
  <c r="NF409" i="27"/>
  <c r="FW408" i="27" s="1"/>
  <c r="KT408" i="27" s="1"/>
  <c r="CA410" i="27"/>
  <c r="BI411" i="27"/>
  <c r="BI412" i="27" l="1"/>
  <c r="CA411" i="27"/>
  <c r="CQ409" i="27"/>
  <c r="HO410" i="27" s="1"/>
  <c r="CY409" i="27"/>
  <c r="HW410" i="27" s="1"/>
  <c r="DG409" i="27"/>
  <c r="IE410" i="27" s="1"/>
  <c r="DO409" i="27"/>
  <c r="IM410" i="27" s="1"/>
  <c r="DW409" i="27"/>
  <c r="IU410" i="27" s="1"/>
  <c r="EE409" i="27"/>
  <c r="JC410" i="27" s="1"/>
  <c r="EM409" i="27"/>
  <c r="JK410" i="27" s="1"/>
  <c r="ME410" i="27"/>
  <c r="EV409" i="27" s="1"/>
  <c r="JS409" i="27" s="1"/>
  <c r="MM410" i="27"/>
  <c r="FD409" i="27" s="1"/>
  <c r="KA409" i="27" s="1"/>
  <c r="MU410" i="27"/>
  <c r="FL409" i="27" s="1"/>
  <c r="KI409" i="27" s="1"/>
  <c r="NC410" i="27"/>
  <c r="FT409" i="27" s="1"/>
  <c r="KQ409" i="27" s="1"/>
  <c r="NK410" i="27"/>
  <c r="GB409" i="27" s="1"/>
  <c r="KY409" i="27" s="1"/>
  <c r="NS410" i="27"/>
  <c r="GJ409" i="27" s="1"/>
  <c r="LG409" i="27" s="1"/>
  <c r="OA410" i="27"/>
  <c r="GR409" i="27" s="1"/>
  <c r="LO409" i="27" s="1"/>
  <c r="OI410" i="27"/>
  <c r="GZ409" i="27" s="1"/>
  <c r="LW409" i="27" s="1"/>
  <c r="CN409" i="27"/>
  <c r="HL410" i="27" s="1"/>
  <c r="CV409" i="27"/>
  <c r="HT410" i="27" s="1"/>
  <c r="DD409" i="27"/>
  <c r="IB410" i="27" s="1"/>
  <c r="DL409" i="27"/>
  <c r="IJ410" i="27" s="1"/>
  <c r="DT409" i="27"/>
  <c r="IR410" i="27" s="1"/>
  <c r="EB409" i="27"/>
  <c r="IZ410" i="27" s="1"/>
  <c r="EJ409" i="27"/>
  <c r="JH410" i="27" s="1"/>
  <c r="MJ410" i="27"/>
  <c r="FA409" i="27" s="1"/>
  <c r="JX409" i="27" s="1"/>
  <c r="MR410" i="27"/>
  <c r="FI409" i="27" s="1"/>
  <c r="KF409" i="27" s="1"/>
  <c r="MZ410" i="27"/>
  <c r="FQ409" i="27" s="1"/>
  <c r="KN409" i="27" s="1"/>
  <c r="NH410" i="27"/>
  <c r="FY409" i="27" s="1"/>
  <c r="KV409" i="27" s="1"/>
  <c r="NP410" i="27"/>
  <c r="GG409" i="27" s="1"/>
  <c r="LD409" i="27" s="1"/>
  <c r="NX410" i="27"/>
  <c r="GO409" i="27" s="1"/>
  <c r="LL409" i="27" s="1"/>
  <c r="OF410" i="27"/>
  <c r="GW409" i="27" s="1"/>
  <c r="LT409" i="27" s="1"/>
  <c r="CR409" i="27"/>
  <c r="HP410" i="27" s="1"/>
  <c r="DB409" i="27"/>
  <c r="HZ410" i="27" s="1"/>
  <c r="DM409" i="27"/>
  <c r="IK410" i="27" s="1"/>
  <c r="DX409" i="27"/>
  <c r="IV410" i="27" s="1"/>
  <c r="EH409" i="27"/>
  <c r="JF410" i="27" s="1"/>
  <c r="CS409" i="27"/>
  <c r="HQ410" i="27" s="1"/>
  <c r="DC409" i="27"/>
  <c r="IA410" i="27" s="1"/>
  <c r="DN409" i="27"/>
  <c r="IL410" i="27" s="1"/>
  <c r="DY409" i="27"/>
  <c r="IW410" i="27" s="1"/>
  <c r="EI409" i="27"/>
  <c r="JG410" i="27" s="1"/>
  <c r="MG410" i="27"/>
  <c r="EX409" i="27" s="1"/>
  <c r="JU409" i="27" s="1"/>
  <c r="MQ410" i="27"/>
  <c r="FH409" i="27" s="1"/>
  <c r="KE409" i="27" s="1"/>
  <c r="NB410" i="27"/>
  <c r="FS409" i="27" s="1"/>
  <c r="KP409" i="27" s="1"/>
  <c r="NM410" i="27"/>
  <c r="GD409" i="27" s="1"/>
  <c r="LA409" i="27" s="1"/>
  <c r="NW410" i="27"/>
  <c r="GN409" i="27" s="1"/>
  <c r="LK409" i="27" s="1"/>
  <c r="OH410" i="27"/>
  <c r="GY409" i="27" s="1"/>
  <c r="LV409" i="27" s="1"/>
  <c r="CJ409" i="27"/>
  <c r="HH410" i="27" s="1"/>
  <c r="CT409" i="27"/>
  <c r="HR410" i="27" s="1"/>
  <c r="DE409" i="27"/>
  <c r="IC410" i="27" s="1"/>
  <c r="DP409" i="27"/>
  <c r="IN410" i="27" s="1"/>
  <c r="DZ409" i="27"/>
  <c r="IX410" i="27" s="1"/>
  <c r="EK409" i="27"/>
  <c r="JI410" i="27" s="1"/>
  <c r="CB410" i="27"/>
  <c r="MH410" i="27"/>
  <c r="EY409" i="27" s="1"/>
  <c r="JV409" i="27" s="1"/>
  <c r="MS410" i="27"/>
  <c r="FJ409" i="27" s="1"/>
  <c r="KG409" i="27" s="1"/>
  <c r="ND410" i="27"/>
  <c r="FU409" i="27" s="1"/>
  <c r="KR409" i="27" s="1"/>
  <c r="NN410" i="27"/>
  <c r="GE409" i="27" s="1"/>
  <c r="LB409" i="27" s="1"/>
  <c r="NY410" i="27"/>
  <c r="GP409" i="27" s="1"/>
  <c r="LM409" i="27" s="1"/>
  <c r="OJ410" i="27"/>
  <c r="HA409" i="27" s="1"/>
  <c r="LX409" i="27" s="1"/>
  <c r="CL409" i="27"/>
  <c r="HJ410" i="27" s="1"/>
  <c r="CW409" i="27"/>
  <c r="HU410" i="27" s="1"/>
  <c r="DH409" i="27"/>
  <c r="IF410" i="27" s="1"/>
  <c r="DR409" i="27"/>
  <c r="IP410" i="27" s="1"/>
  <c r="EC409" i="27"/>
  <c r="JA410" i="27" s="1"/>
  <c r="EN409" i="27"/>
  <c r="JL410" i="27" s="1"/>
  <c r="CO409" i="27"/>
  <c r="HM410" i="27" s="1"/>
  <c r="CZ409" i="27"/>
  <c r="HX410" i="27" s="1"/>
  <c r="DJ409" i="27"/>
  <c r="IH410" i="27" s="1"/>
  <c r="DU409" i="27"/>
  <c r="IS410" i="27" s="1"/>
  <c r="EF409" i="27"/>
  <c r="JD410" i="27" s="1"/>
  <c r="EP409" i="27"/>
  <c r="JN410" i="27" s="1"/>
  <c r="MN410" i="27"/>
  <c r="FE409" i="27" s="1"/>
  <c r="KB409" i="27" s="1"/>
  <c r="MX410" i="27"/>
  <c r="FO409" i="27" s="1"/>
  <c r="KL409" i="27" s="1"/>
  <c r="NI410" i="27"/>
  <c r="FZ409" i="27" s="1"/>
  <c r="KW409" i="27" s="1"/>
  <c r="NT410" i="27"/>
  <c r="GK409" i="27" s="1"/>
  <c r="LH409" i="27" s="1"/>
  <c r="OD410" i="27"/>
  <c r="GU409" i="27" s="1"/>
  <c r="LR409" i="27" s="1"/>
  <c r="DI409" i="27"/>
  <c r="IG410" i="27" s="1"/>
  <c r="EL409" i="27"/>
  <c r="JJ410" i="27" s="1"/>
  <c r="MP410" i="27"/>
  <c r="FG409" i="27" s="1"/>
  <c r="KD409" i="27" s="1"/>
  <c r="NG410" i="27"/>
  <c r="FX409" i="27" s="1"/>
  <c r="KU409" i="27" s="1"/>
  <c r="NZ410" i="27"/>
  <c r="GQ409" i="27" s="1"/>
  <c r="LN409" i="27" s="1"/>
  <c r="CK409" i="27"/>
  <c r="HI410" i="27" s="1"/>
  <c r="DK409" i="27"/>
  <c r="II410" i="27" s="1"/>
  <c r="EO409" i="27"/>
  <c r="JM410" i="27" s="1"/>
  <c r="MT410" i="27"/>
  <c r="FK409" i="27" s="1"/>
  <c r="KH409" i="27" s="1"/>
  <c r="NJ410" i="27"/>
  <c r="GA409" i="27" s="1"/>
  <c r="KX409" i="27" s="1"/>
  <c r="OB410" i="27"/>
  <c r="GS409" i="27" s="1"/>
  <c r="LP409" i="27" s="1"/>
  <c r="CM409" i="27"/>
  <c r="HK410" i="27" s="1"/>
  <c r="DQ409" i="27"/>
  <c r="IO410" i="27" s="1"/>
  <c r="EQ409" i="27"/>
  <c r="JO410" i="27" s="1"/>
  <c r="MV410" i="27"/>
  <c r="FM409" i="27" s="1"/>
  <c r="KJ409" i="27" s="1"/>
  <c r="NL410" i="27"/>
  <c r="GC409" i="27" s="1"/>
  <c r="KZ409" i="27" s="1"/>
  <c r="OC410" i="27"/>
  <c r="GT409" i="27" s="1"/>
  <c r="LQ409" i="27" s="1"/>
  <c r="CP409" i="27"/>
  <c r="HN410" i="27" s="1"/>
  <c r="DS409" i="27"/>
  <c r="IQ410" i="27" s="1"/>
  <c r="MF410" i="27"/>
  <c r="EW409" i="27" s="1"/>
  <c r="JT409" i="27" s="1"/>
  <c r="MW410" i="27"/>
  <c r="FN409" i="27" s="1"/>
  <c r="KK409" i="27" s="1"/>
  <c r="NO410" i="27"/>
  <c r="GF409" i="27" s="1"/>
  <c r="LC409" i="27" s="1"/>
  <c r="OE410" i="27"/>
  <c r="GV409" i="27" s="1"/>
  <c r="LS409" i="27" s="1"/>
  <c r="CU409" i="27"/>
  <c r="HS410" i="27" s="1"/>
  <c r="DV409" i="27"/>
  <c r="IT410" i="27" s="1"/>
  <c r="MI410" i="27"/>
  <c r="EZ409" i="27" s="1"/>
  <c r="JW409" i="27" s="1"/>
  <c r="MY410" i="27"/>
  <c r="FP409" i="27" s="1"/>
  <c r="KM409" i="27" s="1"/>
  <c r="NQ410" i="27"/>
  <c r="GH409" i="27" s="1"/>
  <c r="LE409" i="27" s="1"/>
  <c r="OG410" i="27"/>
  <c r="GX409" i="27" s="1"/>
  <c r="LU409" i="27" s="1"/>
  <c r="CX409" i="27"/>
  <c r="HV410" i="27" s="1"/>
  <c r="EA409" i="27"/>
  <c r="IY410" i="27" s="1"/>
  <c r="MK410" i="27"/>
  <c r="FB409" i="27" s="1"/>
  <c r="JY409" i="27" s="1"/>
  <c r="NA410" i="27"/>
  <c r="FR409" i="27" s="1"/>
  <c r="KO409" i="27" s="1"/>
  <c r="NR410" i="27"/>
  <c r="GI409" i="27" s="1"/>
  <c r="LF409" i="27" s="1"/>
  <c r="OK410" i="27"/>
  <c r="HB409" i="27" s="1"/>
  <c r="LY409" i="27" s="1"/>
  <c r="DF409" i="27"/>
  <c r="ID410" i="27" s="1"/>
  <c r="EG409" i="27"/>
  <c r="JE410" i="27" s="1"/>
  <c r="MO410" i="27"/>
  <c r="FF409" i="27" s="1"/>
  <c r="KC409" i="27" s="1"/>
  <c r="NF410" i="27"/>
  <c r="FW409" i="27" s="1"/>
  <c r="KT409" i="27" s="1"/>
  <c r="NV410" i="27"/>
  <c r="GM409" i="27" s="1"/>
  <c r="LJ409" i="27" s="1"/>
  <c r="NE410" i="27"/>
  <c r="FV409" i="27" s="1"/>
  <c r="KS409" i="27" s="1"/>
  <c r="NU410" i="27"/>
  <c r="GL409" i="27" s="1"/>
  <c r="LI409" i="27" s="1"/>
  <c r="OL410" i="27"/>
  <c r="HC409" i="27" s="1"/>
  <c r="LZ409" i="27" s="1"/>
  <c r="ED409" i="27"/>
  <c r="JB410" i="27" s="1"/>
  <c r="DA409" i="27"/>
  <c r="HY410" i="27" s="1"/>
  <c r="ML410" i="27"/>
  <c r="FC409" i="27" s="1"/>
  <c r="JZ409" i="27" s="1"/>
  <c r="CJ410" i="27" l="1"/>
  <c r="HH411" i="27" s="1"/>
  <c r="CR410" i="27"/>
  <c r="HP411" i="27" s="1"/>
  <c r="CZ410" i="27"/>
  <c r="HX411" i="27" s="1"/>
  <c r="DH410" i="27"/>
  <c r="IF411" i="27" s="1"/>
  <c r="DP410" i="27"/>
  <c r="IN411" i="27" s="1"/>
  <c r="DX410" i="27"/>
  <c r="IV411" i="27" s="1"/>
  <c r="EF410" i="27"/>
  <c r="JD411" i="27" s="1"/>
  <c r="EN410" i="27"/>
  <c r="JL411" i="27" s="1"/>
  <c r="CO410" i="27"/>
  <c r="HM411" i="27" s="1"/>
  <c r="CW410" i="27"/>
  <c r="HU411" i="27" s="1"/>
  <c r="DE410" i="27"/>
  <c r="IC411" i="27" s="1"/>
  <c r="DM410" i="27"/>
  <c r="IK411" i="27" s="1"/>
  <c r="DU410" i="27"/>
  <c r="IS411" i="27" s="1"/>
  <c r="EC410" i="27"/>
  <c r="JA411" i="27" s="1"/>
  <c r="EK410" i="27"/>
  <c r="JI411" i="27" s="1"/>
  <c r="CB411" i="27"/>
  <c r="CQ410" i="27"/>
  <c r="HO411" i="27" s="1"/>
  <c r="DB410" i="27"/>
  <c r="HZ411" i="27" s="1"/>
  <c r="DL410" i="27"/>
  <c r="IJ411" i="27" s="1"/>
  <c r="DW410" i="27"/>
  <c r="IU411" i="27" s="1"/>
  <c r="EH410" i="27"/>
  <c r="JF411" i="27" s="1"/>
  <c r="ML411" i="27"/>
  <c r="FC410" i="27" s="1"/>
  <c r="JZ410" i="27" s="1"/>
  <c r="MT411" i="27"/>
  <c r="FK410" i="27" s="1"/>
  <c r="KH410" i="27" s="1"/>
  <c r="NB411" i="27"/>
  <c r="FS410" i="27" s="1"/>
  <c r="KP410" i="27" s="1"/>
  <c r="NJ411" i="27"/>
  <c r="GA410" i="27" s="1"/>
  <c r="KX410" i="27" s="1"/>
  <c r="NR411" i="27"/>
  <c r="GI410" i="27" s="1"/>
  <c r="LF410" i="27" s="1"/>
  <c r="NZ411" i="27"/>
  <c r="GQ410" i="27" s="1"/>
  <c r="LN410" i="27" s="1"/>
  <c r="OH411" i="27"/>
  <c r="GY410" i="27" s="1"/>
  <c r="LV410" i="27" s="1"/>
  <c r="CS410" i="27"/>
  <c r="HQ411" i="27" s="1"/>
  <c r="DC410" i="27"/>
  <c r="IA411" i="27" s="1"/>
  <c r="DN410" i="27"/>
  <c r="IL411" i="27" s="1"/>
  <c r="DY410" i="27"/>
  <c r="IW411" i="27" s="1"/>
  <c r="EI410" i="27"/>
  <c r="JG411" i="27" s="1"/>
  <c r="CM410" i="27"/>
  <c r="HK411" i="27" s="1"/>
  <c r="CX410" i="27"/>
  <c r="HV411" i="27" s="1"/>
  <c r="DI410" i="27"/>
  <c r="IG411" i="27" s="1"/>
  <c r="DS410" i="27"/>
  <c r="IQ411" i="27" s="1"/>
  <c r="ED410" i="27"/>
  <c r="JB411" i="27" s="1"/>
  <c r="EO410" i="27"/>
  <c r="JM411" i="27" s="1"/>
  <c r="MI411" i="27"/>
  <c r="EZ410" i="27" s="1"/>
  <c r="JW410" i="27" s="1"/>
  <c r="MQ411" i="27"/>
  <c r="FH410" i="27" s="1"/>
  <c r="KE410" i="27" s="1"/>
  <c r="MY411" i="27"/>
  <c r="FP410" i="27" s="1"/>
  <c r="KM410" i="27" s="1"/>
  <c r="NG411" i="27"/>
  <c r="FX410" i="27" s="1"/>
  <c r="KU410" i="27" s="1"/>
  <c r="NO411" i="27"/>
  <c r="GF410" i="27" s="1"/>
  <c r="LC410" i="27" s="1"/>
  <c r="NW411" i="27"/>
  <c r="GN410" i="27" s="1"/>
  <c r="LK410" i="27" s="1"/>
  <c r="OE411" i="27"/>
  <c r="GV410" i="27" s="1"/>
  <c r="LS410" i="27" s="1"/>
  <c r="CV410" i="27"/>
  <c r="HT411" i="27" s="1"/>
  <c r="DO410" i="27"/>
  <c r="IM411" i="27" s="1"/>
  <c r="EE410" i="27"/>
  <c r="JC411" i="27" s="1"/>
  <c r="MK411" i="27"/>
  <c r="FB410" i="27" s="1"/>
  <c r="JY410" i="27" s="1"/>
  <c r="MV411" i="27"/>
  <c r="FM410" i="27" s="1"/>
  <c r="KJ410" i="27" s="1"/>
  <c r="NF411" i="27"/>
  <c r="FW410" i="27" s="1"/>
  <c r="KT410" i="27" s="1"/>
  <c r="NQ411" i="27"/>
  <c r="GH410" i="27" s="1"/>
  <c r="LE410" i="27" s="1"/>
  <c r="OB411" i="27"/>
  <c r="GS410" i="27" s="1"/>
  <c r="LP410" i="27" s="1"/>
  <c r="OL411" i="27"/>
  <c r="HC410" i="27" s="1"/>
  <c r="LZ410" i="27" s="1"/>
  <c r="CY410" i="27"/>
  <c r="HW411" i="27" s="1"/>
  <c r="DQ410" i="27"/>
  <c r="IO411" i="27" s="1"/>
  <c r="EG410" i="27"/>
  <c r="JE411" i="27" s="1"/>
  <c r="MM411" i="27"/>
  <c r="FD410" i="27" s="1"/>
  <c r="KA410" i="27" s="1"/>
  <c r="MW411" i="27"/>
  <c r="FN410" i="27" s="1"/>
  <c r="KK410" i="27" s="1"/>
  <c r="NH411" i="27"/>
  <c r="FY410" i="27" s="1"/>
  <c r="KV410" i="27" s="1"/>
  <c r="NS411" i="27"/>
  <c r="GJ410" i="27" s="1"/>
  <c r="LG410" i="27" s="1"/>
  <c r="OC411" i="27"/>
  <c r="GT410" i="27" s="1"/>
  <c r="LQ410" i="27" s="1"/>
  <c r="CK410" i="27"/>
  <c r="HI411" i="27" s="1"/>
  <c r="DA410" i="27"/>
  <c r="HY411" i="27" s="1"/>
  <c r="DR410" i="27"/>
  <c r="IP411" i="27" s="1"/>
  <c r="EJ410" i="27"/>
  <c r="JH411" i="27" s="1"/>
  <c r="MN411" i="27"/>
  <c r="FE410" i="27" s="1"/>
  <c r="KB410" i="27" s="1"/>
  <c r="MX411" i="27"/>
  <c r="FO410" i="27" s="1"/>
  <c r="KL410" i="27" s="1"/>
  <c r="NI411" i="27"/>
  <c r="FZ410" i="27" s="1"/>
  <c r="KW410" i="27" s="1"/>
  <c r="NT411" i="27"/>
  <c r="GK410" i="27" s="1"/>
  <c r="LH410" i="27" s="1"/>
  <c r="OD411" i="27"/>
  <c r="GU410" i="27" s="1"/>
  <c r="LR410" i="27" s="1"/>
  <c r="CL410" i="27"/>
  <c r="HJ411" i="27" s="1"/>
  <c r="DD410" i="27"/>
  <c r="IB411" i="27" s="1"/>
  <c r="DT410" i="27"/>
  <c r="IR411" i="27" s="1"/>
  <c r="EL410" i="27"/>
  <c r="JJ411" i="27" s="1"/>
  <c r="ME411" i="27"/>
  <c r="EV410" i="27" s="1"/>
  <c r="JS410" i="27" s="1"/>
  <c r="MO411" i="27"/>
  <c r="FF410" i="27" s="1"/>
  <c r="KC410" i="27" s="1"/>
  <c r="MZ411" i="27"/>
  <c r="FQ410" i="27" s="1"/>
  <c r="KN410" i="27" s="1"/>
  <c r="NK411" i="27"/>
  <c r="GB410" i="27" s="1"/>
  <c r="KY410" i="27" s="1"/>
  <c r="NU411" i="27"/>
  <c r="GL410" i="27" s="1"/>
  <c r="LI410" i="27" s="1"/>
  <c r="OF411" i="27"/>
  <c r="GW410" i="27" s="1"/>
  <c r="LT410" i="27" s="1"/>
  <c r="CN410" i="27"/>
  <c r="HL411" i="27" s="1"/>
  <c r="DF410" i="27"/>
  <c r="ID411" i="27" s="1"/>
  <c r="DV410" i="27"/>
  <c r="IT411" i="27" s="1"/>
  <c r="EM410" i="27"/>
  <c r="JK411" i="27" s="1"/>
  <c r="MF411" i="27"/>
  <c r="EW410" i="27" s="1"/>
  <c r="JT410" i="27" s="1"/>
  <c r="MP411" i="27"/>
  <c r="FG410" i="27" s="1"/>
  <c r="KD410" i="27" s="1"/>
  <c r="NA411" i="27"/>
  <c r="FR410" i="27" s="1"/>
  <c r="KO410" i="27" s="1"/>
  <c r="NL411" i="27"/>
  <c r="GC410" i="27" s="1"/>
  <c r="KZ410" i="27" s="1"/>
  <c r="NV411" i="27"/>
  <c r="GM410" i="27" s="1"/>
  <c r="LJ410" i="27" s="1"/>
  <c r="OG411" i="27"/>
  <c r="GX410" i="27" s="1"/>
  <c r="LU410" i="27" s="1"/>
  <c r="CP410" i="27"/>
  <c r="HN411" i="27" s="1"/>
  <c r="DG410" i="27"/>
  <c r="IE411" i="27" s="1"/>
  <c r="DZ410" i="27"/>
  <c r="IX411" i="27" s="1"/>
  <c r="EP410" i="27"/>
  <c r="JN411" i="27" s="1"/>
  <c r="MG411" i="27"/>
  <c r="EX410" i="27" s="1"/>
  <c r="JU410" i="27" s="1"/>
  <c r="MR411" i="27"/>
  <c r="FI410" i="27" s="1"/>
  <c r="KF410" i="27" s="1"/>
  <c r="NC411" i="27"/>
  <c r="FT410" i="27" s="1"/>
  <c r="KQ410" i="27" s="1"/>
  <c r="NM411" i="27"/>
  <c r="GD410" i="27" s="1"/>
  <c r="LA410" i="27" s="1"/>
  <c r="NX411" i="27"/>
  <c r="GO410" i="27" s="1"/>
  <c r="LL410" i="27" s="1"/>
  <c r="OI411" i="27"/>
  <c r="GZ410" i="27" s="1"/>
  <c r="LW410" i="27" s="1"/>
  <c r="CU410" i="27"/>
  <c r="HS411" i="27" s="1"/>
  <c r="DK410" i="27"/>
  <c r="II411" i="27" s="1"/>
  <c r="EB410" i="27"/>
  <c r="IZ411" i="27" s="1"/>
  <c r="MJ411" i="27"/>
  <c r="FA410" i="27" s="1"/>
  <c r="JX410" i="27" s="1"/>
  <c r="MU411" i="27"/>
  <c r="FL410" i="27" s="1"/>
  <c r="KI410" i="27" s="1"/>
  <c r="NE411" i="27"/>
  <c r="FV410" i="27" s="1"/>
  <c r="KS410" i="27" s="1"/>
  <c r="NP411" i="27"/>
  <c r="GG410" i="27" s="1"/>
  <c r="LD410" i="27" s="1"/>
  <c r="OA411" i="27"/>
  <c r="GR410" i="27" s="1"/>
  <c r="LO410" i="27" s="1"/>
  <c r="OK411" i="27"/>
  <c r="HB410" i="27" s="1"/>
  <c r="LY410" i="27" s="1"/>
  <c r="NY411" i="27"/>
  <c r="GP410" i="27" s="1"/>
  <c r="LM410" i="27" s="1"/>
  <c r="CT410" i="27"/>
  <c r="HR411" i="27" s="1"/>
  <c r="OJ411" i="27"/>
  <c r="HA410" i="27" s="1"/>
  <c r="LX410" i="27" s="1"/>
  <c r="DJ410" i="27"/>
  <c r="IH411" i="27" s="1"/>
  <c r="MS411" i="27"/>
  <c r="FJ410" i="27" s="1"/>
  <c r="KG410" i="27" s="1"/>
  <c r="EA410" i="27"/>
  <c r="IY411" i="27" s="1"/>
  <c r="EQ410" i="27"/>
  <c r="JO411" i="27" s="1"/>
  <c r="MH411" i="27"/>
  <c r="EY410" i="27" s="1"/>
  <c r="JV410" i="27" s="1"/>
  <c r="NN411" i="27"/>
  <c r="GE410" i="27" s="1"/>
  <c r="LB410" i="27" s="1"/>
  <c r="ND411" i="27"/>
  <c r="FU410" i="27" s="1"/>
  <c r="KR410" i="27" s="1"/>
  <c r="CA412" i="27"/>
  <c r="BI413" i="27"/>
  <c r="CA413" i="27" l="1"/>
  <c r="BI414" i="27"/>
  <c r="CK411" i="27"/>
  <c r="HI412" i="27" s="1"/>
  <c r="CS411" i="27"/>
  <c r="HQ412" i="27" s="1"/>
  <c r="DA411" i="27"/>
  <c r="HY412" i="27" s="1"/>
  <c r="DI411" i="27"/>
  <c r="IG412" i="27" s="1"/>
  <c r="DQ411" i="27"/>
  <c r="IO412" i="27" s="1"/>
  <c r="DY411" i="27"/>
  <c r="IW412" i="27" s="1"/>
  <c r="EG411" i="27"/>
  <c r="JE412" i="27" s="1"/>
  <c r="EO411" i="27"/>
  <c r="JM412" i="27" s="1"/>
  <c r="CP411" i="27"/>
  <c r="HN412" i="27" s="1"/>
  <c r="CX411" i="27"/>
  <c r="HV412" i="27" s="1"/>
  <c r="DF411" i="27"/>
  <c r="ID412" i="27" s="1"/>
  <c r="DN411" i="27"/>
  <c r="IL412" i="27" s="1"/>
  <c r="DV411" i="27"/>
  <c r="IT412" i="27" s="1"/>
  <c r="ED411" i="27"/>
  <c r="JB412" i="27" s="1"/>
  <c r="EL411" i="27"/>
  <c r="JJ412" i="27" s="1"/>
  <c r="CO411" i="27"/>
  <c r="HM412" i="27" s="1"/>
  <c r="CZ411" i="27"/>
  <c r="HX412" i="27" s="1"/>
  <c r="DK411" i="27"/>
  <c r="II412" i="27" s="1"/>
  <c r="DU411" i="27"/>
  <c r="IS412" i="27" s="1"/>
  <c r="EF411" i="27"/>
  <c r="JD412" i="27" s="1"/>
  <c r="EQ411" i="27"/>
  <c r="JO412" i="27" s="1"/>
  <c r="ME412" i="27"/>
  <c r="EV411" i="27" s="1"/>
  <c r="JS411" i="27" s="1"/>
  <c r="MM412" i="27"/>
  <c r="FD411" i="27" s="1"/>
  <c r="KA411" i="27" s="1"/>
  <c r="MU412" i="27"/>
  <c r="FL411" i="27" s="1"/>
  <c r="KI411" i="27" s="1"/>
  <c r="NC412" i="27"/>
  <c r="FT411" i="27" s="1"/>
  <c r="KQ411" i="27" s="1"/>
  <c r="NK412" i="27"/>
  <c r="GB411" i="27" s="1"/>
  <c r="KY411" i="27" s="1"/>
  <c r="NS412" i="27"/>
  <c r="GJ411" i="27" s="1"/>
  <c r="LG411" i="27" s="1"/>
  <c r="OA412" i="27"/>
  <c r="GR411" i="27" s="1"/>
  <c r="LO411" i="27" s="1"/>
  <c r="OI412" i="27"/>
  <c r="GZ411" i="27" s="1"/>
  <c r="LW411" i="27" s="1"/>
  <c r="CQ411" i="27"/>
  <c r="HO412" i="27" s="1"/>
  <c r="DB411" i="27"/>
  <c r="HZ412" i="27" s="1"/>
  <c r="DL411" i="27"/>
  <c r="IJ412" i="27" s="1"/>
  <c r="DW411" i="27"/>
  <c r="IU412" i="27" s="1"/>
  <c r="EH411" i="27"/>
  <c r="JF412" i="27" s="1"/>
  <c r="CL411" i="27"/>
  <c r="HJ412" i="27" s="1"/>
  <c r="CV411" i="27"/>
  <c r="HT412" i="27" s="1"/>
  <c r="DG411" i="27"/>
  <c r="IE412" i="27" s="1"/>
  <c r="DR411" i="27"/>
  <c r="IP412" i="27" s="1"/>
  <c r="EB411" i="27"/>
  <c r="IZ412" i="27" s="1"/>
  <c r="EM411" i="27"/>
  <c r="JK412" i="27" s="1"/>
  <c r="MJ412" i="27"/>
  <c r="FA411" i="27" s="1"/>
  <c r="JX411" i="27" s="1"/>
  <c r="MR412" i="27"/>
  <c r="FI411" i="27" s="1"/>
  <c r="KF411" i="27" s="1"/>
  <c r="MZ412" i="27"/>
  <c r="FQ411" i="27" s="1"/>
  <c r="KN411" i="27" s="1"/>
  <c r="NH412" i="27"/>
  <c r="FY411" i="27" s="1"/>
  <c r="KV411" i="27" s="1"/>
  <c r="NP412" i="27"/>
  <c r="GG411" i="27" s="1"/>
  <c r="LD411" i="27" s="1"/>
  <c r="NX412" i="27"/>
  <c r="GO411" i="27" s="1"/>
  <c r="LL411" i="27" s="1"/>
  <c r="OF412" i="27"/>
  <c r="GW411" i="27" s="1"/>
  <c r="LT411" i="27" s="1"/>
  <c r="CT411" i="27"/>
  <c r="HR412" i="27" s="1"/>
  <c r="DJ411" i="27"/>
  <c r="IH412" i="27" s="1"/>
  <c r="EA411" i="27"/>
  <c r="IY412" i="27" s="1"/>
  <c r="MI412" i="27"/>
  <c r="EZ411" i="27" s="1"/>
  <c r="JW411" i="27" s="1"/>
  <c r="MT412" i="27"/>
  <c r="FK411" i="27" s="1"/>
  <c r="KH411" i="27" s="1"/>
  <c r="NE412" i="27"/>
  <c r="FV411" i="27" s="1"/>
  <c r="KS411" i="27" s="1"/>
  <c r="NO412" i="27"/>
  <c r="GF411" i="27" s="1"/>
  <c r="LC411" i="27" s="1"/>
  <c r="NZ412" i="27"/>
  <c r="GQ411" i="27" s="1"/>
  <c r="LN411" i="27" s="1"/>
  <c r="OK412" i="27"/>
  <c r="HB411" i="27" s="1"/>
  <c r="LY411" i="27" s="1"/>
  <c r="CU411" i="27"/>
  <c r="HS412" i="27" s="1"/>
  <c r="DM411" i="27"/>
  <c r="IK412" i="27" s="1"/>
  <c r="EC411" i="27"/>
  <c r="JA412" i="27" s="1"/>
  <c r="MK412" i="27"/>
  <c r="FB411" i="27" s="1"/>
  <c r="JY411" i="27" s="1"/>
  <c r="MV412" i="27"/>
  <c r="FM411" i="27" s="1"/>
  <c r="KJ411" i="27" s="1"/>
  <c r="NF412" i="27"/>
  <c r="FW411" i="27" s="1"/>
  <c r="KT411" i="27" s="1"/>
  <c r="NQ412" i="27"/>
  <c r="GH411" i="27" s="1"/>
  <c r="LE411" i="27" s="1"/>
  <c r="OB412" i="27"/>
  <c r="GS411" i="27" s="1"/>
  <c r="LP411" i="27" s="1"/>
  <c r="OL412" i="27"/>
  <c r="HC411" i="27" s="1"/>
  <c r="LZ411" i="27" s="1"/>
  <c r="CW411" i="27"/>
  <c r="HU412" i="27" s="1"/>
  <c r="DO411" i="27"/>
  <c r="IM412" i="27" s="1"/>
  <c r="EE411" i="27"/>
  <c r="JC412" i="27" s="1"/>
  <c r="ML412" i="27"/>
  <c r="FC411" i="27" s="1"/>
  <c r="JZ411" i="27" s="1"/>
  <c r="MW412" i="27"/>
  <c r="FN411" i="27" s="1"/>
  <c r="KK411" i="27" s="1"/>
  <c r="NG412" i="27"/>
  <c r="FX411" i="27" s="1"/>
  <c r="KU411" i="27" s="1"/>
  <c r="NR412" i="27"/>
  <c r="GI411" i="27" s="1"/>
  <c r="LF411" i="27" s="1"/>
  <c r="OC412" i="27"/>
  <c r="GT411" i="27" s="1"/>
  <c r="LQ411" i="27" s="1"/>
  <c r="CY411" i="27"/>
  <c r="HW412" i="27" s="1"/>
  <c r="DP411" i="27"/>
  <c r="IN412" i="27" s="1"/>
  <c r="EI411" i="27"/>
  <c r="JG412" i="27" s="1"/>
  <c r="MN412" i="27"/>
  <c r="FE411" i="27" s="1"/>
  <c r="KB411" i="27" s="1"/>
  <c r="MX412" i="27"/>
  <c r="FO411" i="27" s="1"/>
  <c r="KL411" i="27" s="1"/>
  <c r="NI412" i="27"/>
  <c r="FZ411" i="27" s="1"/>
  <c r="KW411" i="27" s="1"/>
  <c r="NT412" i="27"/>
  <c r="GK411" i="27" s="1"/>
  <c r="LH411" i="27" s="1"/>
  <c r="OD412" i="27"/>
  <c r="GU411" i="27" s="1"/>
  <c r="LR411" i="27" s="1"/>
  <c r="CJ411" i="27"/>
  <c r="HH412" i="27" s="1"/>
  <c r="DC411" i="27"/>
  <c r="IA412" i="27" s="1"/>
  <c r="DS411" i="27"/>
  <c r="IQ412" i="27" s="1"/>
  <c r="EJ411" i="27"/>
  <c r="JH412" i="27" s="1"/>
  <c r="MO412" i="27"/>
  <c r="FF411" i="27" s="1"/>
  <c r="KC411" i="27" s="1"/>
  <c r="MY412" i="27"/>
  <c r="FP411" i="27" s="1"/>
  <c r="KM411" i="27" s="1"/>
  <c r="NJ412" i="27"/>
  <c r="GA411" i="27" s="1"/>
  <c r="KX411" i="27" s="1"/>
  <c r="NU412" i="27"/>
  <c r="GL411" i="27" s="1"/>
  <c r="LI411" i="27" s="1"/>
  <c r="OE412" i="27"/>
  <c r="GV411" i="27" s="1"/>
  <c r="LS411" i="27" s="1"/>
  <c r="CM411" i="27"/>
  <c r="HK412" i="27" s="1"/>
  <c r="DD411" i="27"/>
  <c r="IB412" i="27" s="1"/>
  <c r="DT411" i="27"/>
  <c r="IR412" i="27" s="1"/>
  <c r="EK411" i="27"/>
  <c r="JI412" i="27" s="1"/>
  <c r="MF412" i="27"/>
  <c r="EW411" i="27" s="1"/>
  <c r="JT411" i="27" s="1"/>
  <c r="MP412" i="27"/>
  <c r="FG411" i="27" s="1"/>
  <c r="KD411" i="27" s="1"/>
  <c r="NA412" i="27"/>
  <c r="FR411" i="27" s="1"/>
  <c r="KO411" i="27" s="1"/>
  <c r="NL412" i="27"/>
  <c r="GC411" i="27" s="1"/>
  <c r="KZ411" i="27" s="1"/>
  <c r="NV412" i="27"/>
  <c r="GM411" i="27" s="1"/>
  <c r="LJ411" i="27" s="1"/>
  <c r="OG412" i="27"/>
  <c r="GX411" i="27" s="1"/>
  <c r="LU411" i="27" s="1"/>
  <c r="CR411" i="27"/>
  <c r="HP412" i="27" s="1"/>
  <c r="DH411" i="27"/>
  <c r="IF412" i="27" s="1"/>
  <c r="DZ411" i="27"/>
  <c r="IX412" i="27" s="1"/>
  <c r="EP411" i="27"/>
  <c r="JN412" i="27" s="1"/>
  <c r="CB412" i="27"/>
  <c r="MH412" i="27"/>
  <c r="EY411" i="27" s="1"/>
  <c r="JV411" i="27" s="1"/>
  <c r="MS412" i="27"/>
  <c r="FJ411" i="27" s="1"/>
  <c r="KG411" i="27" s="1"/>
  <c r="ND412" i="27"/>
  <c r="FU411" i="27" s="1"/>
  <c r="KR411" i="27" s="1"/>
  <c r="NN412" i="27"/>
  <c r="GE411" i="27" s="1"/>
  <c r="LB411" i="27" s="1"/>
  <c r="NY412" i="27"/>
  <c r="GP411" i="27" s="1"/>
  <c r="LM411" i="27" s="1"/>
  <c r="OJ412" i="27"/>
  <c r="HA411" i="27" s="1"/>
  <c r="LX411" i="27" s="1"/>
  <c r="MG412" i="27"/>
  <c r="EX411" i="27" s="1"/>
  <c r="JU411" i="27" s="1"/>
  <c r="MQ412" i="27"/>
  <c r="FH411" i="27" s="1"/>
  <c r="KE411" i="27" s="1"/>
  <c r="DX411" i="27"/>
  <c r="IV412" i="27" s="1"/>
  <c r="CN411" i="27"/>
  <c r="HL412" i="27" s="1"/>
  <c r="NB412" i="27"/>
  <c r="FS411" i="27" s="1"/>
  <c r="KP411" i="27" s="1"/>
  <c r="OH412" i="27"/>
  <c r="GY411" i="27" s="1"/>
  <c r="LV411" i="27" s="1"/>
  <c r="DE411" i="27"/>
  <c r="IC412" i="27" s="1"/>
  <c r="NM412" i="27"/>
  <c r="GD411" i="27" s="1"/>
  <c r="LA411" i="27" s="1"/>
  <c r="NW412" i="27"/>
  <c r="GN411" i="27" s="1"/>
  <c r="LK411" i="27" s="1"/>
  <c r="EN411" i="27"/>
  <c r="JL412" i="27" s="1"/>
  <c r="CA414" i="27" l="1"/>
  <c r="BI415" i="27"/>
  <c r="CJ412" i="27"/>
  <c r="HH413" i="27" s="1"/>
  <c r="CR412" i="27"/>
  <c r="HP413" i="27" s="1"/>
  <c r="CZ412" i="27"/>
  <c r="HX413" i="27" s="1"/>
  <c r="DH412" i="27"/>
  <c r="IF413" i="27" s="1"/>
  <c r="DP412" i="27"/>
  <c r="IN413" i="27" s="1"/>
  <c r="DX412" i="27"/>
  <c r="IV413" i="27" s="1"/>
  <c r="EF412" i="27"/>
  <c r="JD413" i="27" s="1"/>
  <c r="EN412" i="27"/>
  <c r="JL413" i="27" s="1"/>
  <c r="MF413" i="27"/>
  <c r="EW412" i="27" s="1"/>
  <c r="JT412" i="27" s="1"/>
  <c r="MN413" i="27"/>
  <c r="FE412" i="27" s="1"/>
  <c r="KB412" i="27" s="1"/>
  <c r="MV413" i="27"/>
  <c r="FM412" i="27" s="1"/>
  <c r="KJ412" i="27" s="1"/>
  <c r="ND413" i="27"/>
  <c r="FU412" i="27" s="1"/>
  <c r="KR412" i="27" s="1"/>
  <c r="NL413" i="27"/>
  <c r="GC412" i="27" s="1"/>
  <c r="KZ412" i="27" s="1"/>
  <c r="NT413" i="27"/>
  <c r="GK412" i="27" s="1"/>
  <c r="LH412" i="27" s="1"/>
  <c r="OB413" i="27"/>
  <c r="GS412" i="27" s="1"/>
  <c r="LP412" i="27" s="1"/>
  <c r="OJ413" i="27"/>
  <c r="HA412" i="27" s="1"/>
  <c r="LX412" i="27" s="1"/>
  <c r="CO412" i="27"/>
  <c r="HM413" i="27" s="1"/>
  <c r="CW412" i="27"/>
  <c r="HU413" i="27" s="1"/>
  <c r="DE412" i="27"/>
  <c r="IC413" i="27" s="1"/>
  <c r="DM412" i="27"/>
  <c r="IK413" i="27" s="1"/>
  <c r="DU412" i="27"/>
  <c r="IS413" i="27" s="1"/>
  <c r="EC412" i="27"/>
  <c r="JA413" i="27" s="1"/>
  <c r="EK412" i="27"/>
  <c r="JI413" i="27" s="1"/>
  <c r="CB413" i="27"/>
  <c r="MK413" i="27"/>
  <c r="FB412" i="27" s="1"/>
  <c r="JY412" i="27" s="1"/>
  <c r="MS413" i="27"/>
  <c r="FJ412" i="27" s="1"/>
  <c r="KG412" i="27" s="1"/>
  <c r="NA413" i="27"/>
  <c r="FR412" i="27" s="1"/>
  <c r="KO412" i="27" s="1"/>
  <c r="NI413" i="27"/>
  <c r="FZ412" i="27" s="1"/>
  <c r="KW412" i="27" s="1"/>
  <c r="NQ413" i="27"/>
  <c r="GH412" i="27" s="1"/>
  <c r="LE412" i="27" s="1"/>
  <c r="NY413" i="27"/>
  <c r="GP412" i="27" s="1"/>
  <c r="LM412" i="27" s="1"/>
  <c r="OG413" i="27"/>
  <c r="GX412" i="27" s="1"/>
  <c r="LU412" i="27" s="1"/>
  <c r="CT412" i="27"/>
  <c r="HR413" i="27" s="1"/>
  <c r="DD412" i="27"/>
  <c r="IB413" i="27" s="1"/>
  <c r="DO412" i="27"/>
  <c r="IM413" i="27" s="1"/>
  <c r="DZ412" i="27"/>
  <c r="IX413" i="27" s="1"/>
  <c r="EJ412" i="27"/>
  <c r="JH413" i="27" s="1"/>
  <c r="MH413" i="27"/>
  <c r="EY412" i="27" s="1"/>
  <c r="JV412" i="27" s="1"/>
  <c r="MR413" i="27"/>
  <c r="FI412" i="27" s="1"/>
  <c r="KF412" i="27" s="1"/>
  <c r="NC413" i="27"/>
  <c r="FT412" i="27" s="1"/>
  <c r="KQ412" i="27" s="1"/>
  <c r="NN413" i="27"/>
  <c r="GE412" i="27" s="1"/>
  <c r="LB412" i="27" s="1"/>
  <c r="NX413" i="27"/>
  <c r="GO412" i="27" s="1"/>
  <c r="LL412" i="27" s="1"/>
  <c r="OI413" i="27"/>
  <c r="GZ412" i="27" s="1"/>
  <c r="LW412" i="27" s="1"/>
  <c r="CK412" i="27"/>
  <c r="HI413" i="27" s="1"/>
  <c r="CU412" i="27"/>
  <c r="HS413" i="27" s="1"/>
  <c r="DF412" i="27"/>
  <c r="ID413" i="27" s="1"/>
  <c r="DQ412" i="27"/>
  <c r="IO413" i="27" s="1"/>
  <c r="EA412" i="27"/>
  <c r="IY413" i="27" s="1"/>
  <c r="EL412" i="27"/>
  <c r="JJ413" i="27" s="1"/>
  <c r="MI413" i="27"/>
  <c r="EZ412" i="27" s="1"/>
  <c r="JW412" i="27" s="1"/>
  <c r="MT413" i="27"/>
  <c r="FK412" i="27" s="1"/>
  <c r="KH412" i="27" s="1"/>
  <c r="NE413" i="27"/>
  <c r="FV412" i="27" s="1"/>
  <c r="KS412" i="27" s="1"/>
  <c r="NO413" i="27"/>
  <c r="GF412" i="27" s="1"/>
  <c r="LC412" i="27" s="1"/>
  <c r="NZ413" i="27"/>
  <c r="GQ412" i="27" s="1"/>
  <c r="LN412" i="27" s="1"/>
  <c r="OK413" i="27"/>
  <c r="HB412" i="27" s="1"/>
  <c r="LY412" i="27" s="1"/>
  <c r="CL412" i="27"/>
  <c r="HJ413" i="27" s="1"/>
  <c r="CV412" i="27"/>
  <c r="HT413" i="27" s="1"/>
  <c r="DG412" i="27"/>
  <c r="IE413" i="27" s="1"/>
  <c r="DR412" i="27"/>
  <c r="IP413" i="27" s="1"/>
  <c r="EB412" i="27"/>
  <c r="IZ413" i="27" s="1"/>
  <c r="EM412" i="27"/>
  <c r="JK413" i="27" s="1"/>
  <c r="MJ413" i="27"/>
  <c r="FA412" i="27" s="1"/>
  <c r="JX412" i="27" s="1"/>
  <c r="MU413" i="27"/>
  <c r="FL412" i="27" s="1"/>
  <c r="KI412" i="27" s="1"/>
  <c r="NF413" i="27"/>
  <c r="FW412" i="27" s="1"/>
  <c r="KT412" i="27" s="1"/>
  <c r="NP413" i="27"/>
  <c r="GG412" i="27" s="1"/>
  <c r="LD412" i="27" s="1"/>
  <c r="OA413" i="27"/>
  <c r="GR412" i="27" s="1"/>
  <c r="LO412" i="27" s="1"/>
  <c r="OL413" i="27"/>
  <c r="HC412" i="27" s="1"/>
  <c r="LZ412" i="27" s="1"/>
  <c r="CM412" i="27"/>
  <c r="HK413" i="27" s="1"/>
  <c r="CX412" i="27"/>
  <c r="HV413" i="27" s="1"/>
  <c r="DI412" i="27"/>
  <c r="IG413" i="27" s="1"/>
  <c r="DS412" i="27"/>
  <c r="IQ413" i="27" s="1"/>
  <c r="ED412" i="27"/>
  <c r="JB413" i="27" s="1"/>
  <c r="EO412" i="27"/>
  <c r="JM413" i="27" s="1"/>
  <c r="ML413" i="27"/>
  <c r="FC412" i="27" s="1"/>
  <c r="JZ412" i="27" s="1"/>
  <c r="MW413" i="27"/>
  <c r="FN412" i="27" s="1"/>
  <c r="KK412" i="27" s="1"/>
  <c r="NG413" i="27"/>
  <c r="FX412" i="27" s="1"/>
  <c r="KU412" i="27" s="1"/>
  <c r="NR413" i="27"/>
  <c r="GI412" i="27" s="1"/>
  <c r="LF412" i="27" s="1"/>
  <c r="OC413" i="27"/>
  <c r="GT412" i="27" s="1"/>
  <c r="LQ412" i="27" s="1"/>
  <c r="CN412" i="27"/>
  <c r="HL413" i="27" s="1"/>
  <c r="CY412" i="27"/>
  <c r="HW413" i="27" s="1"/>
  <c r="DJ412" i="27"/>
  <c r="IH413" i="27" s="1"/>
  <c r="DT412" i="27"/>
  <c r="IR413" i="27" s="1"/>
  <c r="EE412" i="27"/>
  <c r="JC413" i="27" s="1"/>
  <c r="EP412" i="27"/>
  <c r="JN413" i="27" s="1"/>
  <c r="MM413" i="27"/>
  <c r="FD412" i="27" s="1"/>
  <c r="KA412" i="27" s="1"/>
  <c r="MX413" i="27"/>
  <c r="FO412" i="27" s="1"/>
  <c r="KL412" i="27" s="1"/>
  <c r="NH413" i="27"/>
  <c r="FY412" i="27" s="1"/>
  <c r="KV412" i="27" s="1"/>
  <c r="NS413" i="27"/>
  <c r="GJ412" i="27" s="1"/>
  <c r="LG412" i="27" s="1"/>
  <c r="OD413" i="27"/>
  <c r="GU412" i="27" s="1"/>
  <c r="LR412" i="27" s="1"/>
  <c r="CP412" i="27"/>
  <c r="HN413" i="27" s="1"/>
  <c r="DA412" i="27"/>
  <c r="HY413" i="27" s="1"/>
  <c r="DK412" i="27"/>
  <c r="II413" i="27" s="1"/>
  <c r="DV412" i="27"/>
  <c r="IT413" i="27" s="1"/>
  <c r="EG412" i="27"/>
  <c r="JE413" i="27" s="1"/>
  <c r="EQ412" i="27"/>
  <c r="JO413" i="27" s="1"/>
  <c r="MO413" i="27"/>
  <c r="FF412" i="27" s="1"/>
  <c r="KC412" i="27" s="1"/>
  <c r="MY413" i="27"/>
  <c r="FP412" i="27" s="1"/>
  <c r="KM412" i="27" s="1"/>
  <c r="NJ413" i="27"/>
  <c r="GA412" i="27" s="1"/>
  <c r="KX412" i="27" s="1"/>
  <c r="NU413" i="27"/>
  <c r="GL412" i="27" s="1"/>
  <c r="LI412" i="27" s="1"/>
  <c r="OE413" i="27"/>
  <c r="GV412" i="27" s="1"/>
  <c r="LS412" i="27" s="1"/>
  <c r="CS412" i="27"/>
  <c r="HQ413" i="27" s="1"/>
  <c r="DC412" i="27"/>
  <c r="IA413" i="27" s="1"/>
  <c r="DN412" i="27"/>
  <c r="IL413" i="27" s="1"/>
  <c r="DY412" i="27"/>
  <c r="IW413" i="27" s="1"/>
  <c r="EI412" i="27"/>
  <c r="JG413" i="27" s="1"/>
  <c r="MG413" i="27"/>
  <c r="EX412" i="27" s="1"/>
  <c r="JU412" i="27" s="1"/>
  <c r="MQ413" i="27"/>
  <c r="FH412" i="27" s="1"/>
  <c r="KE412" i="27" s="1"/>
  <c r="NB413" i="27"/>
  <c r="FS412" i="27" s="1"/>
  <c r="KP412" i="27" s="1"/>
  <c r="NM413" i="27"/>
  <c r="GD412" i="27" s="1"/>
  <c r="LA412" i="27" s="1"/>
  <c r="NW413" i="27"/>
  <c r="GN412" i="27" s="1"/>
  <c r="LK412" i="27" s="1"/>
  <c r="OH413" i="27"/>
  <c r="GY412" i="27" s="1"/>
  <c r="LV412" i="27" s="1"/>
  <c r="NK413" i="27"/>
  <c r="GB412" i="27" s="1"/>
  <c r="KY412" i="27" s="1"/>
  <c r="NV413" i="27"/>
  <c r="GM412" i="27" s="1"/>
  <c r="LJ412" i="27" s="1"/>
  <c r="DW412" i="27"/>
  <c r="IU413" i="27" s="1"/>
  <c r="CQ412" i="27"/>
  <c r="HO413" i="27" s="1"/>
  <c r="OF413" i="27"/>
  <c r="GW412" i="27" s="1"/>
  <c r="LT412" i="27" s="1"/>
  <c r="DB412" i="27"/>
  <c r="HZ413" i="27" s="1"/>
  <c r="EH412" i="27"/>
  <c r="JF413" i="27" s="1"/>
  <c r="MP413" i="27"/>
  <c r="FG412" i="27" s="1"/>
  <c r="KD412" i="27" s="1"/>
  <c r="MZ413" i="27"/>
  <c r="FQ412" i="27" s="1"/>
  <c r="KN412" i="27" s="1"/>
  <c r="DL412" i="27"/>
  <c r="IJ413" i="27" s="1"/>
  <c r="ME413" i="27"/>
  <c r="EV412" i="27" s="1"/>
  <c r="JS412" i="27" s="1"/>
  <c r="CA415" i="27" l="1"/>
  <c r="BI416" i="27"/>
  <c r="CK413" i="27"/>
  <c r="HI414" i="27" s="1"/>
  <c r="CS413" i="27"/>
  <c r="HQ414" i="27" s="1"/>
  <c r="DA413" i="27"/>
  <c r="HY414" i="27" s="1"/>
  <c r="DI413" i="27"/>
  <c r="IG414" i="27" s="1"/>
  <c r="DQ413" i="27"/>
  <c r="IO414" i="27" s="1"/>
  <c r="DY413" i="27"/>
  <c r="IW414" i="27" s="1"/>
  <c r="EG413" i="27"/>
  <c r="JE414" i="27" s="1"/>
  <c r="EO413" i="27"/>
  <c r="JM414" i="27" s="1"/>
  <c r="MG414" i="27"/>
  <c r="EX413" i="27" s="1"/>
  <c r="JU413" i="27" s="1"/>
  <c r="MO414" i="27"/>
  <c r="FF413" i="27" s="1"/>
  <c r="KC413" i="27" s="1"/>
  <c r="MW414" i="27"/>
  <c r="FN413" i="27" s="1"/>
  <c r="KK413" i="27" s="1"/>
  <c r="NE414" i="27"/>
  <c r="FV413" i="27" s="1"/>
  <c r="KS413" i="27" s="1"/>
  <c r="NM414" i="27"/>
  <c r="GD413" i="27" s="1"/>
  <c r="LA413" i="27" s="1"/>
  <c r="NU414" i="27"/>
  <c r="GL413" i="27" s="1"/>
  <c r="LI413" i="27" s="1"/>
  <c r="OC414" i="27"/>
  <c r="GT413" i="27" s="1"/>
  <c r="LQ413" i="27" s="1"/>
  <c r="OK414" i="27"/>
  <c r="HB413" i="27" s="1"/>
  <c r="LY413" i="27" s="1"/>
  <c r="CP413" i="27"/>
  <c r="HN414" i="27" s="1"/>
  <c r="CX413" i="27"/>
  <c r="HV414" i="27" s="1"/>
  <c r="DF413" i="27"/>
  <c r="ID414" i="27" s="1"/>
  <c r="DN413" i="27"/>
  <c r="IL414" i="27" s="1"/>
  <c r="DV413" i="27"/>
  <c r="IT414" i="27" s="1"/>
  <c r="ED413" i="27"/>
  <c r="JB414" i="27" s="1"/>
  <c r="EL413" i="27"/>
  <c r="JJ414" i="27" s="1"/>
  <c r="ML414" i="27"/>
  <c r="FC413" i="27" s="1"/>
  <c r="JZ413" i="27" s="1"/>
  <c r="MT414" i="27"/>
  <c r="FK413" i="27" s="1"/>
  <c r="KH413" i="27" s="1"/>
  <c r="NB414" i="27"/>
  <c r="FS413" i="27" s="1"/>
  <c r="KP413" i="27" s="1"/>
  <c r="NJ414" i="27"/>
  <c r="GA413" i="27" s="1"/>
  <c r="KX413" i="27" s="1"/>
  <c r="NR414" i="27"/>
  <c r="GI413" i="27" s="1"/>
  <c r="LF413" i="27" s="1"/>
  <c r="NZ414" i="27"/>
  <c r="GQ413" i="27" s="1"/>
  <c r="LN413" i="27" s="1"/>
  <c r="OH414" i="27"/>
  <c r="GY413" i="27" s="1"/>
  <c r="LV413" i="27" s="1"/>
  <c r="CR413" i="27"/>
  <c r="HP414" i="27" s="1"/>
  <c r="DC413" i="27"/>
  <c r="IA414" i="27" s="1"/>
  <c r="DM413" i="27"/>
  <c r="IK414" i="27" s="1"/>
  <c r="DX413" i="27"/>
  <c r="IV414" i="27" s="1"/>
  <c r="EI413" i="27"/>
  <c r="JG414" i="27" s="1"/>
  <c r="MF414" i="27"/>
  <c r="EW413" i="27" s="1"/>
  <c r="JT413" i="27" s="1"/>
  <c r="NL414" i="27"/>
  <c r="GC413" i="27" s="1"/>
  <c r="KZ413" i="27" s="1"/>
  <c r="CT413" i="27"/>
  <c r="HR414" i="27" s="1"/>
  <c r="DD413" i="27"/>
  <c r="IB414" i="27" s="1"/>
  <c r="DO413" i="27"/>
  <c r="IM414" i="27" s="1"/>
  <c r="DZ413" i="27"/>
  <c r="IX414" i="27" s="1"/>
  <c r="EJ413" i="27"/>
  <c r="JH414" i="27" s="1"/>
  <c r="MH414" i="27"/>
  <c r="EY413" i="27" s="1"/>
  <c r="JV413" i="27" s="1"/>
  <c r="MR414" i="27"/>
  <c r="FI413" i="27" s="1"/>
  <c r="KF413" i="27" s="1"/>
  <c r="NC414" i="27"/>
  <c r="FT413" i="27" s="1"/>
  <c r="KQ413" i="27" s="1"/>
  <c r="NN414" i="27"/>
  <c r="GE413" i="27" s="1"/>
  <c r="LB413" i="27" s="1"/>
  <c r="NX414" i="27"/>
  <c r="GO413" i="27" s="1"/>
  <c r="LL413" i="27" s="1"/>
  <c r="OI414" i="27"/>
  <c r="GZ413" i="27" s="1"/>
  <c r="LW413" i="27" s="1"/>
  <c r="CJ413" i="27"/>
  <c r="HH414" i="27" s="1"/>
  <c r="CU413" i="27"/>
  <c r="HS414" i="27" s="1"/>
  <c r="DE413" i="27"/>
  <c r="IC414" i="27" s="1"/>
  <c r="DP413" i="27"/>
  <c r="IN414" i="27" s="1"/>
  <c r="EA413" i="27"/>
  <c r="IY414" i="27" s="1"/>
  <c r="EK413" i="27"/>
  <c r="JI414" i="27" s="1"/>
  <c r="CB414" i="27"/>
  <c r="MI414" i="27"/>
  <c r="EZ413" i="27" s="1"/>
  <c r="JW413" i="27" s="1"/>
  <c r="MS414" i="27"/>
  <c r="FJ413" i="27" s="1"/>
  <c r="KG413" i="27" s="1"/>
  <c r="ND414" i="27"/>
  <c r="FU413" i="27" s="1"/>
  <c r="KR413" i="27" s="1"/>
  <c r="NO414" i="27"/>
  <c r="GF413" i="27" s="1"/>
  <c r="LC413" i="27" s="1"/>
  <c r="NY414" i="27"/>
  <c r="GP413" i="27" s="1"/>
  <c r="LM413" i="27" s="1"/>
  <c r="OJ414" i="27"/>
  <c r="HA413" i="27" s="1"/>
  <c r="LX413" i="27" s="1"/>
  <c r="CL413" i="27"/>
  <c r="HJ414" i="27" s="1"/>
  <c r="CV413" i="27"/>
  <c r="HT414" i="27" s="1"/>
  <c r="DG413" i="27"/>
  <c r="IE414" i="27" s="1"/>
  <c r="DR413" i="27"/>
  <c r="IP414" i="27" s="1"/>
  <c r="EB413" i="27"/>
  <c r="IZ414" i="27" s="1"/>
  <c r="EM413" i="27"/>
  <c r="JK414" i="27" s="1"/>
  <c r="MJ414" i="27"/>
  <c r="FA413" i="27" s="1"/>
  <c r="JX413" i="27" s="1"/>
  <c r="MU414" i="27"/>
  <c r="FL413" i="27" s="1"/>
  <c r="KI413" i="27" s="1"/>
  <c r="NF414" i="27"/>
  <c r="FW413" i="27" s="1"/>
  <c r="KT413" i="27" s="1"/>
  <c r="NP414" i="27"/>
  <c r="GG413" i="27" s="1"/>
  <c r="LD413" i="27" s="1"/>
  <c r="OA414" i="27"/>
  <c r="GR413" i="27" s="1"/>
  <c r="LO413" i="27" s="1"/>
  <c r="OL414" i="27"/>
  <c r="HC413" i="27" s="1"/>
  <c r="LZ413" i="27" s="1"/>
  <c r="CM413" i="27"/>
  <c r="HK414" i="27" s="1"/>
  <c r="CW413" i="27"/>
  <c r="HU414" i="27" s="1"/>
  <c r="DH413" i="27"/>
  <c r="IF414" i="27" s="1"/>
  <c r="DS413" i="27"/>
  <c r="IQ414" i="27" s="1"/>
  <c r="EC413" i="27"/>
  <c r="JA414" i="27" s="1"/>
  <c r="EN413" i="27"/>
  <c r="JL414" i="27" s="1"/>
  <c r="MK414" i="27"/>
  <c r="FB413" i="27" s="1"/>
  <c r="JY413" i="27" s="1"/>
  <c r="MV414" i="27"/>
  <c r="FM413" i="27" s="1"/>
  <c r="KJ413" i="27" s="1"/>
  <c r="NG414" i="27"/>
  <c r="FX413" i="27" s="1"/>
  <c r="KU413" i="27" s="1"/>
  <c r="NQ414" i="27"/>
  <c r="GH413" i="27" s="1"/>
  <c r="LE413" i="27" s="1"/>
  <c r="OB414" i="27"/>
  <c r="GS413" i="27" s="1"/>
  <c r="LP413" i="27" s="1"/>
  <c r="CN413" i="27"/>
  <c r="HL414" i="27" s="1"/>
  <c r="CY413" i="27"/>
  <c r="HW414" i="27" s="1"/>
  <c r="DJ413" i="27"/>
  <c r="IH414" i="27" s="1"/>
  <c r="DT413" i="27"/>
  <c r="IR414" i="27" s="1"/>
  <c r="EE413" i="27"/>
  <c r="JC414" i="27" s="1"/>
  <c r="EP413" i="27"/>
  <c r="JN414" i="27" s="1"/>
  <c r="MM414" i="27"/>
  <c r="FD413" i="27" s="1"/>
  <c r="KA413" i="27" s="1"/>
  <c r="MX414" i="27"/>
  <c r="FO413" i="27" s="1"/>
  <c r="KL413" i="27" s="1"/>
  <c r="NH414" i="27"/>
  <c r="FY413" i="27" s="1"/>
  <c r="KV413" i="27" s="1"/>
  <c r="NS414" i="27"/>
  <c r="GJ413" i="27" s="1"/>
  <c r="LG413" i="27" s="1"/>
  <c r="OD414" i="27"/>
  <c r="GU413" i="27" s="1"/>
  <c r="LR413" i="27" s="1"/>
  <c r="CQ413" i="27"/>
  <c r="HO414" i="27" s="1"/>
  <c r="DB413" i="27"/>
  <c r="HZ414" i="27" s="1"/>
  <c r="DL413" i="27"/>
  <c r="IJ414" i="27" s="1"/>
  <c r="DW413" i="27"/>
  <c r="IU414" i="27" s="1"/>
  <c r="EH413" i="27"/>
  <c r="JF414" i="27" s="1"/>
  <c r="ME414" i="27"/>
  <c r="EV413" i="27" s="1"/>
  <c r="JS413" i="27" s="1"/>
  <c r="MP414" i="27"/>
  <c r="FG413" i="27" s="1"/>
  <c r="KD413" i="27" s="1"/>
  <c r="MZ414" i="27"/>
  <c r="FQ413" i="27" s="1"/>
  <c r="KN413" i="27" s="1"/>
  <c r="NK414" i="27"/>
  <c r="GB413" i="27" s="1"/>
  <c r="KY413" i="27" s="1"/>
  <c r="NV414" i="27"/>
  <c r="GM413" i="27" s="1"/>
  <c r="LJ413" i="27" s="1"/>
  <c r="OF414" i="27"/>
  <c r="GW413" i="27" s="1"/>
  <c r="LT413" i="27" s="1"/>
  <c r="MQ414" i="27"/>
  <c r="FH413" i="27" s="1"/>
  <c r="KE413" i="27" s="1"/>
  <c r="NA414" i="27"/>
  <c r="FR413" i="27" s="1"/>
  <c r="KO413" i="27" s="1"/>
  <c r="NW414" i="27"/>
  <c r="GN413" i="27" s="1"/>
  <c r="LK413" i="27" s="1"/>
  <c r="OG414" i="27"/>
  <c r="GX413" i="27" s="1"/>
  <c r="LU413" i="27" s="1"/>
  <c r="CZ413" i="27"/>
  <c r="HX414" i="27" s="1"/>
  <c r="NI414" i="27"/>
  <c r="FZ413" i="27" s="1"/>
  <c r="KW413" i="27" s="1"/>
  <c r="DK413" i="27"/>
  <c r="II414" i="27" s="1"/>
  <c r="MY414" i="27"/>
  <c r="FP413" i="27" s="1"/>
  <c r="KM413" i="27" s="1"/>
  <c r="DU413" i="27"/>
  <c r="IS414" i="27" s="1"/>
  <c r="EF413" i="27"/>
  <c r="JD414" i="27" s="1"/>
  <c r="MN414" i="27"/>
  <c r="FE413" i="27" s="1"/>
  <c r="KB413" i="27" s="1"/>
  <c r="NT414" i="27"/>
  <c r="GK413" i="27" s="1"/>
  <c r="LH413" i="27" s="1"/>
  <c r="CO413" i="27"/>
  <c r="HM414" i="27" s="1"/>
  <c r="OE414" i="27"/>
  <c r="GV413" i="27" s="1"/>
  <c r="LS413" i="27" s="1"/>
  <c r="EQ413" i="27"/>
  <c r="JO414" i="27" s="1"/>
  <c r="BI417" i="27" l="1"/>
  <c r="CA416" i="27"/>
  <c r="CL414" i="27"/>
  <c r="HJ415" i="27" s="1"/>
  <c r="CT414" i="27"/>
  <c r="HR415" i="27" s="1"/>
  <c r="DB414" i="27"/>
  <c r="HZ415" i="27" s="1"/>
  <c r="DJ414" i="27"/>
  <c r="IH415" i="27" s="1"/>
  <c r="DR414" i="27"/>
  <c r="IP415" i="27" s="1"/>
  <c r="DZ414" i="27"/>
  <c r="IX415" i="27" s="1"/>
  <c r="EH414" i="27"/>
  <c r="JF415" i="27" s="1"/>
  <c r="EP414" i="27"/>
  <c r="JN415" i="27" s="1"/>
  <c r="MH415" i="27"/>
  <c r="EY414" i="27" s="1"/>
  <c r="JV414" i="27" s="1"/>
  <c r="MP415" i="27"/>
  <c r="FG414" i="27" s="1"/>
  <c r="KD414" i="27" s="1"/>
  <c r="MX415" i="27"/>
  <c r="FO414" i="27" s="1"/>
  <c r="KL414" i="27" s="1"/>
  <c r="NF415" i="27"/>
  <c r="FW414" i="27" s="1"/>
  <c r="KT414" i="27" s="1"/>
  <c r="NN415" i="27"/>
  <c r="GE414" i="27" s="1"/>
  <c r="LB414" i="27" s="1"/>
  <c r="NV415" i="27"/>
  <c r="GM414" i="27" s="1"/>
  <c r="LJ414" i="27" s="1"/>
  <c r="OD415" i="27"/>
  <c r="GU414" i="27" s="1"/>
  <c r="LR414" i="27" s="1"/>
  <c r="OL415" i="27"/>
  <c r="HC414" i="27" s="1"/>
  <c r="LZ414" i="27" s="1"/>
  <c r="CQ414" i="27"/>
  <c r="HO415" i="27" s="1"/>
  <c r="CY414" i="27"/>
  <c r="HW415" i="27" s="1"/>
  <c r="DG414" i="27"/>
  <c r="IE415" i="27" s="1"/>
  <c r="DO414" i="27"/>
  <c r="IM415" i="27" s="1"/>
  <c r="DW414" i="27"/>
  <c r="IU415" i="27" s="1"/>
  <c r="EE414" i="27"/>
  <c r="JC415" i="27" s="1"/>
  <c r="EM414" i="27"/>
  <c r="JK415" i="27" s="1"/>
  <c r="ME415" i="27"/>
  <c r="EV414" i="27" s="1"/>
  <c r="JS414" i="27" s="1"/>
  <c r="MM415" i="27"/>
  <c r="FD414" i="27" s="1"/>
  <c r="KA414" i="27" s="1"/>
  <c r="MU415" i="27"/>
  <c r="FL414" i="27" s="1"/>
  <c r="KI414" i="27" s="1"/>
  <c r="NC415" i="27"/>
  <c r="FT414" i="27" s="1"/>
  <c r="KQ414" i="27" s="1"/>
  <c r="NK415" i="27"/>
  <c r="GB414" i="27" s="1"/>
  <c r="KY414" i="27" s="1"/>
  <c r="NS415" i="27"/>
  <c r="GJ414" i="27" s="1"/>
  <c r="LG414" i="27" s="1"/>
  <c r="OA415" i="27"/>
  <c r="GR414" i="27" s="1"/>
  <c r="LO414" i="27" s="1"/>
  <c r="OI415" i="27"/>
  <c r="GZ414" i="27" s="1"/>
  <c r="LW414" i="27" s="1"/>
  <c r="CP414" i="27"/>
  <c r="HN415" i="27" s="1"/>
  <c r="DA414" i="27"/>
  <c r="HY415" i="27" s="1"/>
  <c r="DV414" i="27"/>
  <c r="IT415" i="27" s="1"/>
  <c r="EG414" i="27"/>
  <c r="JE415" i="27" s="1"/>
  <c r="NJ415" i="27"/>
  <c r="GA414" i="27" s="1"/>
  <c r="KX414" i="27" s="1"/>
  <c r="CR414" i="27"/>
  <c r="HP415" i="27" s="1"/>
  <c r="DC414" i="27"/>
  <c r="IA415" i="27" s="1"/>
  <c r="DM414" i="27"/>
  <c r="IK415" i="27" s="1"/>
  <c r="DX414" i="27"/>
  <c r="IV415" i="27" s="1"/>
  <c r="EI414" i="27"/>
  <c r="JG415" i="27" s="1"/>
  <c r="MF415" i="27"/>
  <c r="EW414" i="27" s="1"/>
  <c r="JT414" i="27" s="1"/>
  <c r="MQ415" i="27"/>
  <c r="FH414" i="27" s="1"/>
  <c r="KE414" i="27" s="1"/>
  <c r="NA415" i="27"/>
  <c r="FR414" i="27" s="1"/>
  <c r="KO414" i="27" s="1"/>
  <c r="NL415" i="27"/>
  <c r="GC414" i="27" s="1"/>
  <c r="KZ414" i="27" s="1"/>
  <c r="NW415" i="27"/>
  <c r="GN414" i="27" s="1"/>
  <c r="LK414" i="27" s="1"/>
  <c r="OG415" i="27"/>
  <c r="GX414" i="27" s="1"/>
  <c r="LU414" i="27" s="1"/>
  <c r="CS414" i="27"/>
  <c r="HQ415" i="27" s="1"/>
  <c r="DD414" i="27"/>
  <c r="IB415" i="27" s="1"/>
  <c r="DN414" i="27"/>
  <c r="IL415" i="27" s="1"/>
  <c r="DY414" i="27"/>
  <c r="IW415" i="27" s="1"/>
  <c r="EJ414" i="27"/>
  <c r="JH415" i="27" s="1"/>
  <c r="MG415" i="27"/>
  <c r="EX414" i="27" s="1"/>
  <c r="JU414" i="27" s="1"/>
  <c r="MR415" i="27"/>
  <c r="FI414" i="27" s="1"/>
  <c r="KF414" i="27" s="1"/>
  <c r="NB415" i="27"/>
  <c r="FS414" i="27" s="1"/>
  <c r="KP414" i="27" s="1"/>
  <c r="NM415" i="27"/>
  <c r="GD414" i="27" s="1"/>
  <c r="LA414" i="27" s="1"/>
  <c r="NX415" i="27"/>
  <c r="GO414" i="27" s="1"/>
  <c r="LL414" i="27" s="1"/>
  <c r="OH415" i="27"/>
  <c r="GY414" i="27" s="1"/>
  <c r="LV414" i="27" s="1"/>
  <c r="CJ414" i="27"/>
  <c r="HH415" i="27" s="1"/>
  <c r="CU414" i="27"/>
  <c r="HS415" i="27" s="1"/>
  <c r="DE414" i="27"/>
  <c r="IC415" i="27" s="1"/>
  <c r="DP414" i="27"/>
  <c r="IN415" i="27" s="1"/>
  <c r="EA414" i="27"/>
  <c r="IY415" i="27" s="1"/>
  <c r="EK414" i="27"/>
  <c r="JI415" i="27" s="1"/>
  <c r="CB415" i="27"/>
  <c r="MI415" i="27"/>
  <c r="EZ414" i="27" s="1"/>
  <c r="JW414" i="27" s="1"/>
  <c r="MS415" i="27"/>
  <c r="FJ414" i="27" s="1"/>
  <c r="KG414" i="27" s="1"/>
  <c r="ND415" i="27"/>
  <c r="FU414" i="27" s="1"/>
  <c r="KR414" i="27" s="1"/>
  <c r="NO415" i="27"/>
  <c r="GF414" i="27" s="1"/>
  <c r="LC414" i="27" s="1"/>
  <c r="NY415" i="27"/>
  <c r="GP414" i="27" s="1"/>
  <c r="LM414" i="27" s="1"/>
  <c r="OJ415" i="27"/>
  <c r="HA414" i="27" s="1"/>
  <c r="LX414" i="27" s="1"/>
  <c r="CK414" i="27"/>
  <c r="HI415" i="27" s="1"/>
  <c r="CV414" i="27"/>
  <c r="HT415" i="27" s="1"/>
  <c r="DF414" i="27"/>
  <c r="ID415" i="27" s="1"/>
  <c r="DQ414" i="27"/>
  <c r="IO415" i="27" s="1"/>
  <c r="EB414" i="27"/>
  <c r="IZ415" i="27" s="1"/>
  <c r="EL414" i="27"/>
  <c r="JJ415" i="27" s="1"/>
  <c r="MJ415" i="27"/>
  <c r="FA414" i="27" s="1"/>
  <c r="JX414" i="27" s="1"/>
  <c r="MT415" i="27"/>
  <c r="FK414" i="27" s="1"/>
  <c r="KH414" i="27" s="1"/>
  <c r="NE415" i="27"/>
  <c r="FV414" i="27" s="1"/>
  <c r="KS414" i="27" s="1"/>
  <c r="NP415" i="27"/>
  <c r="GG414" i="27" s="1"/>
  <c r="LD414" i="27" s="1"/>
  <c r="NZ415" i="27"/>
  <c r="GQ414" i="27" s="1"/>
  <c r="LN414" i="27" s="1"/>
  <c r="OK415" i="27"/>
  <c r="HB414" i="27" s="1"/>
  <c r="LY414" i="27" s="1"/>
  <c r="CM414" i="27"/>
  <c r="HK415" i="27" s="1"/>
  <c r="CW414" i="27"/>
  <c r="HU415" i="27" s="1"/>
  <c r="DH414" i="27"/>
  <c r="IF415" i="27" s="1"/>
  <c r="DS414" i="27"/>
  <c r="IQ415" i="27" s="1"/>
  <c r="EC414" i="27"/>
  <c r="JA415" i="27" s="1"/>
  <c r="EN414" i="27"/>
  <c r="JL415" i="27" s="1"/>
  <c r="MK415" i="27"/>
  <c r="FB414" i="27" s="1"/>
  <c r="JY414" i="27" s="1"/>
  <c r="MV415" i="27"/>
  <c r="FM414" i="27" s="1"/>
  <c r="KJ414" i="27" s="1"/>
  <c r="NG415" i="27"/>
  <c r="FX414" i="27" s="1"/>
  <c r="KU414" i="27" s="1"/>
  <c r="NQ415" i="27"/>
  <c r="GH414" i="27" s="1"/>
  <c r="LE414" i="27" s="1"/>
  <c r="OB415" i="27"/>
  <c r="GS414" i="27" s="1"/>
  <c r="LP414" i="27" s="1"/>
  <c r="CO414" i="27"/>
  <c r="HM415" i="27" s="1"/>
  <c r="CZ414" i="27"/>
  <c r="HX415" i="27" s="1"/>
  <c r="DK414" i="27"/>
  <c r="II415" i="27" s="1"/>
  <c r="DU414" i="27"/>
  <c r="IS415" i="27" s="1"/>
  <c r="EF414" i="27"/>
  <c r="JD415" i="27" s="1"/>
  <c r="EQ414" i="27"/>
  <c r="JO415" i="27" s="1"/>
  <c r="MN415" i="27"/>
  <c r="FE414" i="27" s="1"/>
  <c r="KB414" i="27" s="1"/>
  <c r="MY415" i="27"/>
  <c r="FP414" i="27" s="1"/>
  <c r="KM414" i="27" s="1"/>
  <c r="NI415" i="27"/>
  <c r="FZ414" i="27" s="1"/>
  <c r="KW414" i="27" s="1"/>
  <c r="NT415" i="27"/>
  <c r="GK414" i="27" s="1"/>
  <c r="LH414" i="27" s="1"/>
  <c r="OE415" i="27"/>
  <c r="GV414" i="27" s="1"/>
  <c r="LS414" i="27" s="1"/>
  <c r="DL414" i="27"/>
  <c r="IJ415" i="27" s="1"/>
  <c r="MO415" i="27"/>
  <c r="FF414" i="27" s="1"/>
  <c r="KC414" i="27" s="1"/>
  <c r="MZ415" i="27"/>
  <c r="FQ414" i="27" s="1"/>
  <c r="KN414" i="27" s="1"/>
  <c r="NU415" i="27"/>
  <c r="GL414" i="27" s="1"/>
  <c r="LI414" i="27" s="1"/>
  <c r="OF415" i="27"/>
  <c r="GW414" i="27" s="1"/>
  <c r="LT414" i="27" s="1"/>
  <c r="ED414" i="27"/>
  <c r="JB415" i="27" s="1"/>
  <c r="ML415" i="27"/>
  <c r="FC414" i="27" s="1"/>
  <c r="JZ414" i="27" s="1"/>
  <c r="EO414" i="27"/>
  <c r="JM415" i="27" s="1"/>
  <c r="MW415" i="27"/>
  <c r="FN414" i="27" s="1"/>
  <c r="KK414" i="27" s="1"/>
  <c r="CN414" i="27"/>
  <c r="HL415" i="27" s="1"/>
  <c r="CX414" i="27"/>
  <c r="HV415" i="27" s="1"/>
  <c r="NH415" i="27"/>
  <c r="FY414" i="27" s="1"/>
  <c r="KV414" i="27" s="1"/>
  <c r="NR415" i="27"/>
  <c r="GI414" i="27" s="1"/>
  <c r="LF414" i="27" s="1"/>
  <c r="DI414" i="27"/>
  <c r="IG415" i="27" s="1"/>
  <c r="DT414" i="27"/>
  <c r="IR415" i="27" s="1"/>
  <c r="OC415" i="27"/>
  <c r="GT414" i="27" s="1"/>
  <c r="LQ414" i="27" s="1"/>
  <c r="CM415" i="27" l="1"/>
  <c r="HK416" i="27" s="1"/>
  <c r="CU415" i="27"/>
  <c r="HS416" i="27" s="1"/>
  <c r="DC415" i="27"/>
  <c r="IA416" i="27" s="1"/>
  <c r="DK415" i="27"/>
  <c r="II416" i="27" s="1"/>
  <c r="DS415" i="27"/>
  <c r="IQ416" i="27" s="1"/>
  <c r="EA415" i="27"/>
  <c r="IY416" i="27" s="1"/>
  <c r="EI415" i="27"/>
  <c r="JG416" i="27" s="1"/>
  <c r="EQ415" i="27"/>
  <c r="JO416" i="27" s="1"/>
  <c r="MI416" i="27"/>
  <c r="EZ415" i="27" s="1"/>
  <c r="JW415" i="27" s="1"/>
  <c r="MQ416" i="27"/>
  <c r="FH415" i="27" s="1"/>
  <c r="KE415" i="27" s="1"/>
  <c r="MY416" i="27"/>
  <c r="FP415" i="27" s="1"/>
  <c r="KM415" i="27" s="1"/>
  <c r="NG416" i="27"/>
  <c r="FX415" i="27" s="1"/>
  <c r="KU415" i="27" s="1"/>
  <c r="NO416" i="27"/>
  <c r="GF415" i="27" s="1"/>
  <c r="LC415" i="27" s="1"/>
  <c r="NW416" i="27"/>
  <c r="GN415" i="27" s="1"/>
  <c r="LK415" i="27" s="1"/>
  <c r="OE416" i="27"/>
  <c r="GV415" i="27" s="1"/>
  <c r="LS415" i="27" s="1"/>
  <c r="CJ415" i="27"/>
  <c r="HH416" i="27" s="1"/>
  <c r="CR415" i="27"/>
  <c r="HP416" i="27" s="1"/>
  <c r="CZ415" i="27"/>
  <c r="HX416" i="27" s="1"/>
  <c r="DH415" i="27"/>
  <c r="IF416" i="27" s="1"/>
  <c r="DP415" i="27"/>
  <c r="IN416" i="27" s="1"/>
  <c r="DX415" i="27"/>
  <c r="IV416" i="27" s="1"/>
  <c r="EF415" i="27"/>
  <c r="JD416" i="27" s="1"/>
  <c r="EN415" i="27"/>
  <c r="JL416" i="27" s="1"/>
  <c r="MF416" i="27"/>
  <c r="EW415" i="27" s="1"/>
  <c r="JT415" i="27" s="1"/>
  <c r="MN416" i="27"/>
  <c r="FE415" i="27" s="1"/>
  <c r="KB415" i="27" s="1"/>
  <c r="MV416" i="27"/>
  <c r="FM415" i="27" s="1"/>
  <c r="KJ415" i="27" s="1"/>
  <c r="ND416" i="27"/>
  <c r="FU415" i="27" s="1"/>
  <c r="KR415" i="27" s="1"/>
  <c r="NL416" i="27"/>
  <c r="GC415" i="27" s="1"/>
  <c r="KZ415" i="27" s="1"/>
  <c r="NT416" i="27"/>
  <c r="GK415" i="27" s="1"/>
  <c r="LH415" i="27" s="1"/>
  <c r="OB416" i="27"/>
  <c r="GS415" i="27" s="1"/>
  <c r="LP415" i="27" s="1"/>
  <c r="OJ416" i="27"/>
  <c r="HA415" i="27" s="1"/>
  <c r="LX415" i="27" s="1"/>
  <c r="DJ415" i="27"/>
  <c r="IH416" i="27" s="1"/>
  <c r="NS416" i="27"/>
  <c r="GJ415" i="27" s="1"/>
  <c r="LG415" i="27" s="1"/>
  <c r="CP415" i="27"/>
  <c r="HN416" i="27" s="1"/>
  <c r="DA415" i="27"/>
  <c r="HY416" i="27" s="1"/>
  <c r="DL415" i="27"/>
  <c r="IJ416" i="27" s="1"/>
  <c r="DV415" i="27"/>
  <c r="IT416" i="27" s="1"/>
  <c r="EG415" i="27"/>
  <c r="JE416" i="27" s="1"/>
  <c r="MO416" i="27"/>
  <c r="FF415" i="27" s="1"/>
  <c r="KC415" i="27" s="1"/>
  <c r="MZ416" i="27"/>
  <c r="FQ415" i="27" s="1"/>
  <c r="KN415" i="27" s="1"/>
  <c r="NJ416" i="27"/>
  <c r="GA415" i="27" s="1"/>
  <c r="KX415" i="27" s="1"/>
  <c r="NU416" i="27"/>
  <c r="GL415" i="27" s="1"/>
  <c r="LI415" i="27" s="1"/>
  <c r="OF416" i="27"/>
  <c r="GW415" i="27" s="1"/>
  <c r="LT415" i="27" s="1"/>
  <c r="CQ415" i="27"/>
  <c r="HO416" i="27" s="1"/>
  <c r="DB415" i="27"/>
  <c r="HZ416" i="27" s="1"/>
  <c r="DM415" i="27"/>
  <c r="IK416" i="27" s="1"/>
  <c r="DW415" i="27"/>
  <c r="IU416" i="27" s="1"/>
  <c r="EH415" i="27"/>
  <c r="JF416" i="27" s="1"/>
  <c r="ME416" i="27"/>
  <c r="EV415" i="27" s="1"/>
  <c r="JS415" i="27" s="1"/>
  <c r="MP416" i="27"/>
  <c r="FG415" i="27" s="1"/>
  <c r="KD415" i="27" s="1"/>
  <c r="NA416" i="27"/>
  <c r="FR415" i="27" s="1"/>
  <c r="KO415" i="27" s="1"/>
  <c r="NK416" i="27"/>
  <c r="GB415" i="27" s="1"/>
  <c r="KY415" i="27" s="1"/>
  <c r="NV416" i="27"/>
  <c r="GM415" i="27" s="1"/>
  <c r="LJ415" i="27" s="1"/>
  <c r="OG416" i="27"/>
  <c r="GX415" i="27" s="1"/>
  <c r="LU415" i="27" s="1"/>
  <c r="MR416" i="27"/>
  <c r="FI415" i="27" s="1"/>
  <c r="KF415" i="27" s="1"/>
  <c r="NB416" i="27"/>
  <c r="FS415" i="27" s="1"/>
  <c r="KP415" i="27" s="1"/>
  <c r="NX416" i="27"/>
  <c r="GO415" i="27" s="1"/>
  <c r="LL415" i="27" s="1"/>
  <c r="CS415" i="27"/>
  <c r="HQ416" i="27" s="1"/>
  <c r="DD415" i="27"/>
  <c r="IB416" i="27" s="1"/>
  <c r="DN415" i="27"/>
  <c r="IL416" i="27" s="1"/>
  <c r="DY415" i="27"/>
  <c r="IW416" i="27" s="1"/>
  <c r="EJ415" i="27"/>
  <c r="JH416" i="27" s="1"/>
  <c r="MG416" i="27"/>
  <c r="EX415" i="27" s="1"/>
  <c r="JU415" i="27" s="1"/>
  <c r="NM416" i="27"/>
  <c r="GD415" i="27" s="1"/>
  <c r="LA415" i="27" s="1"/>
  <c r="OH416" i="27"/>
  <c r="GY415" i="27" s="1"/>
  <c r="LV415" i="27" s="1"/>
  <c r="CT415" i="27"/>
  <c r="HR416" i="27" s="1"/>
  <c r="DE415" i="27"/>
  <c r="IC416" i="27" s="1"/>
  <c r="DO415" i="27"/>
  <c r="IM416" i="27" s="1"/>
  <c r="DZ415" i="27"/>
  <c r="IX416" i="27" s="1"/>
  <c r="EK415" i="27"/>
  <c r="JI416" i="27" s="1"/>
  <c r="CB416" i="27"/>
  <c r="MH416" i="27"/>
  <c r="EY415" i="27" s="1"/>
  <c r="JV415" i="27" s="1"/>
  <c r="MS416" i="27"/>
  <c r="FJ415" i="27" s="1"/>
  <c r="KG415" i="27" s="1"/>
  <c r="NC416" i="27"/>
  <c r="FT415" i="27" s="1"/>
  <c r="KQ415" i="27" s="1"/>
  <c r="NN416" i="27"/>
  <c r="GE415" i="27" s="1"/>
  <c r="LB415" i="27" s="1"/>
  <c r="NY416" i="27"/>
  <c r="GP415" i="27" s="1"/>
  <c r="LM415" i="27" s="1"/>
  <c r="OI416" i="27"/>
  <c r="GZ415" i="27" s="1"/>
  <c r="LW415" i="27" s="1"/>
  <c r="CK415" i="27"/>
  <c r="HI416" i="27" s="1"/>
  <c r="CV415" i="27"/>
  <c r="HT416" i="27" s="1"/>
  <c r="DF415" i="27"/>
  <c r="ID416" i="27" s="1"/>
  <c r="DQ415" i="27"/>
  <c r="IO416" i="27" s="1"/>
  <c r="EB415" i="27"/>
  <c r="IZ416" i="27" s="1"/>
  <c r="EL415" i="27"/>
  <c r="JJ416" i="27" s="1"/>
  <c r="MJ416" i="27"/>
  <c r="FA415" i="27" s="1"/>
  <c r="JX415" i="27" s="1"/>
  <c r="MT416" i="27"/>
  <c r="FK415" i="27" s="1"/>
  <c r="KH415" i="27" s="1"/>
  <c r="NE416" i="27"/>
  <c r="FV415" i="27" s="1"/>
  <c r="KS415" i="27" s="1"/>
  <c r="NP416" i="27"/>
  <c r="GG415" i="27" s="1"/>
  <c r="LD415" i="27" s="1"/>
  <c r="NZ416" i="27"/>
  <c r="GQ415" i="27" s="1"/>
  <c r="LN415" i="27" s="1"/>
  <c r="OK416" i="27"/>
  <c r="HB415" i="27" s="1"/>
  <c r="LY415" i="27" s="1"/>
  <c r="CN415" i="27"/>
  <c r="HL416" i="27" s="1"/>
  <c r="CX415" i="27"/>
  <c r="HV416" i="27" s="1"/>
  <c r="DI415" i="27"/>
  <c r="IG416" i="27" s="1"/>
  <c r="DT415" i="27"/>
  <c r="IR416" i="27" s="1"/>
  <c r="ED415" i="27"/>
  <c r="JB416" i="27" s="1"/>
  <c r="EO415" i="27"/>
  <c r="JM416" i="27" s="1"/>
  <c r="ML416" i="27"/>
  <c r="FC415" i="27" s="1"/>
  <c r="JZ415" i="27" s="1"/>
  <c r="MW416" i="27"/>
  <c r="FN415" i="27" s="1"/>
  <c r="KK415" i="27" s="1"/>
  <c r="NH416" i="27"/>
  <c r="FY415" i="27" s="1"/>
  <c r="KV415" i="27" s="1"/>
  <c r="NR416" i="27"/>
  <c r="GI415" i="27" s="1"/>
  <c r="LF415" i="27" s="1"/>
  <c r="OC416" i="27"/>
  <c r="GT415" i="27" s="1"/>
  <c r="LQ415" i="27" s="1"/>
  <c r="CO415" i="27"/>
  <c r="HM416" i="27" s="1"/>
  <c r="CY415" i="27"/>
  <c r="HW416" i="27" s="1"/>
  <c r="DU415" i="27"/>
  <c r="IS416" i="27" s="1"/>
  <c r="EE415" i="27"/>
  <c r="JC416" i="27" s="1"/>
  <c r="EP415" i="27"/>
  <c r="JN416" i="27" s="1"/>
  <c r="MM416" i="27"/>
  <c r="FD415" i="27" s="1"/>
  <c r="KA415" i="27" s="1"/>
  <c r="MX416" i="27"/>
  <c r="FO415" i="27" s="1"/>
  <c r="KL415" i="27" s="1"/>
  <c r="NI416" i="27"/>
  <c r="FZ415" i="27" s="1"/>
  <c r="KW415" i="27" s="1"/>
  <c r="OD416" i="27"/>
  <c r="GU415" i="27" s="1"/>
  <c r="LR415" i="27" s="1"/>
  <c r="NQ416" i="27"/>
  <c r="GH415" i="27" s="1"/>
  <c r="LE415" i="27" s="1"/>
  <c r="CL415" i="27"/>
  <c r="HJ416" i="27" s="1"/>
  <c r="OA416" i="27"/>
  <c r="GR415" i="27" s="1"/>
  <c r="LO415" i="27" s="1"/>
  <c r="DG415" i="27"/>
  <c r="IE416" i="27" s="1"/>
  <c r="MK416" i="27"/>
  <c r="FB415" i="27" s="1"/>
  <c r="JY415" i="27" s="1"/>
  <c r="CW415" i="27"/>
  <c r="HU416" i="27" s="1"/>
  <c r="OL416" i="27"/>
  <c r="HC415" i="27" s="1"/>
  <c r="LZ415" i="27" s="1"/>
  <c r="EM415" i="27"/>
  <c r="JK416" i="27" s="1"/>
  <c r="MU416" i="27"/>
  <c r="FL415" i="27" s="1"/>
  <c r="KI415" i="27" s="1"/>
  <c r="NF416" i="27"/>
  <c r="FW415" i="27" s="1"/>
  <c r="KT415" i="27" s="1"/>
  <c r="DR415" i="27"/>
  <c r="IP416" i="27" s="1"/>
  <c r="EC415" i="27"/>
  <c r="JA416" i="27" s="1"/>
  <c r="CA417" i="27"/>
  <c r="BI418" i="27"/>
  <c r="BI419" i="27" l="1"/>
  <c r="CA418" i="27"/>
  <c r="CN416" i="27"/>
  <c r="HL417" i="27" s="1"/>
  <c r="CV416" i="27"/>
  <c r="HT417" i="27" s="1"/>
  <c r="DD416" i="27"/>
  <c r="IB417" i="27" s="1"/>
  <c r="DL416" i="27"/>
  <c r="IJ417" i="27" s="1"/>
  <c r="DT416" i="27"/>
  <c r="IR417" i="27" s="1"/>
  <c r="EB416" i="27"/>
  <c r="IZ417" i="27" s="1"/>
  <c r="EJ416" i="27"/>
  <c r="JH417" i="27" s="1"/>
  <c r="MJ417" i="27"/>
  <c r="FA416" i="27" s="1"/>
  <c r="JX416" i="27" s="1"/>
  <c r="MR417" i="27"/>
  <c r="FI416" i="27" s="1"/>
  <c r="KF416" i="27" s="1"/>
  <c r="MZ417" i="27"/>
  <c r="FQ416" i="27" s="1"/>
  <c r="KN416" i="27" s="1"/>
  <c r="NH417" i="27"/>
  <c r="FY416" i="27" s="1"/>
  <c r="KV416" i="27" s="1"/>
  <c r="NP417" i="27"/>
  <c r="GG416" i="27" s="1"/>
  <c r="LD416" i="27" s="1"/>
  <c r="NX417" i="27"/>
  <c r="GO416" i="27" s="1"/>
  <c r="LL416" i="27" s="1"/>
  <c r="OF417" i="27"/>
  <c r="GW416" i="27" s="1"/>
  <c r="LT416" i="27" s="1"/>
  <c r="CK416" i="27"/>
  <c r="HI417" i="27" s="1"/>
  <c r="CS416" i="27"/>
  <c r="HQ417" i="27" s="1"/>
  <c r="DA416" i="27"/>
  <c r="HY417" i="27" s="1"/>
  <c r="DI416" i="27"/>
  <c r="IG417" i="27" s="1"/>
  <c r="DQ416" i="27"/>
  <c r="IO417" i="27" s="1"/>
  <c r="DY416" i="27"/>
  <c r="IW417" i="27" s="1"/>
  <c r="EG416" i="27"/>
  <c r="JE417" i="27" s="1"/>
  <c r="EO416" i="27"/>
  <c r="JM417" i="27" s="1"/>
  <c r="MG417" i="27"/>
  <c r="EX416" i="27" s="1"/>
  <c r="JU416" i="27" s="1"/>
  <c r="MO417" i="27"/>
  <c r="FF416" i="27" s="1"/>
  <c r="KC416" i="27" s="1"/>
  <c r="MW417" i="27"/>
  <c r="FN416" i="27" s="1"/>
  <c r="KK416" i="27" s="1"/>
  <c r="NE417" i="27"/>
  <c r="FV416" i="27" s="1"/>
  <c r="KS416" i="27" s="1"/>
  <c r="NM417" i="27"/>
  <c r="GD416" i="27" s="1"/>
  <c r="LA416" i="27" s="1"/>
  <c r="NU417" i="27"/>
  <c r="GL416" i="27" s="1"/>
  <c r="LI416" i="27" s="1"/>
  <c r="OC417" i="27"/>
  <c r="GT416" i="27" s="1"/>
  <c r="LQ416" i="27" s="1"/>
  <c r="OK417" i="27"/>
  <c r="HB416" i="27" s="1"/>
  <c r="LY416" i="27" s="1"/>
  <c r="CM416" i="27"/>
  <c r="HK417" i="27" s="1"/>
  <c r="ED416" i="27"/>
  <c r="JB417" i="27" s="1"/>
  <c r="NG417" i="27"/>
  <c r="FX416" i="27" s="1"/>
  <c r="KU416" i="27" s="1"/>
  <c r="CO416" i="27"/>
  <c r="HM417" i="27" s="1"/>
  <c r="CY416" i="27"/>
  <c r="HW417" i="27" s="1"/>
  <c r="DJ416" i="27"/>
  <c r="IH417" i="27" s="1"/>
  <c r="DU416" i="27"/>
  <c r="IS417" i="27" s="1"/>
  <c r="EE416" i="27"/>
  <c r="JC417" i="27" s="1"/>
  <c r="EP416" i="27"/>
  <c r="JN417" i="27" s="1"/>
  <c r="MM417" i="27"/>
  <c r="FD416" i="27" s="1"/>
  <c r="KA416" i="27" s="1"/>
  <c r="MX417" i="27"/>
  <c r="FO416" i="27" s="1"/>
  <c r="KL416" i="27" s="1"/>
  <c r="NI417" i="27"/>
  <c r="FZ416" i="27" s="1"/>
  <c r="KW416" i="27" s="1"/>
  <c r="NS417" i="27"/>
  <c r="GJ416" i="27" s="1"/>
  <c r="LG416" i="27" s="1"/>
  <c r="OD417" i="27"/>
  <c r="GU416" i="27" s="1"/>
  <c r="LR416" i="27" s="1"/>
  <c r="CP416" i="27"/>
  <c r="HN417" i="27" s="1"/>
  <c r="CZ416" i="27"/>
  <c r="HX417" i="27" s="1"/>
  <c r="DK416" i="27"/>
  <c r="II417" i="27" s="1"/>
  <c r="DV416" i="27"/>
  <c r="IT417" i="27" s="1"/>
  <c r="EF416" i="27"/>
  <c r="JD417" i="27" s="1"/>
  <c r="EQ416" i="27"/>
  <c r="JO417" i="27" s="1"/>
  <c r="MN417" i="27"/>
  <c r="FE416" i="27" s="1"/>
  <c r="KB416" i="27" s="1"/>
  <c r="MY417" i="27"/>
  <c r="FP416" i="27" s="1"/>
  <c r="KM416" i="27" s="1"/>
  <c r="NJ417" i="27"/>
  <c r="GA416" i="27" s="1"/>
  <c r="KX416" i="27" s="1"/>
  <c r="NT417" i="27"/>
  <c r="GK416" i="27" s="1"/>
  <c r="LH416" i="27" s="1"/>
  <c r="OE417" i="27"/>
  <c r="GV416" i="27" s="1"/>
  <c r="LS416" i="27" s="1"/>
  <c r="DM416" i="27"/>
  <c r="IK417" i="27" s="1"/>
  <c r="ME417" i="27"/>
  <c r="EV416" i="27" s="1"/>
  <c r="JS416" i="27" s="1"/>
  <c r="MP417" i="27"/>
  <c r="FG416" i="27" s="1"/>
  <c r="KD416" i="27" s="1"/>
  <c r="NK417" i="27"/>
  <c r="GB416" i="27" s="1"/>
  <c r="KY416" i="27" s="1"/>
  <c r="NV417" i="27"/>
  <c r="GM416" i="27" s="1"/>
  <c r="LJ416" i="27" s="1"/>
  <c r="MQ417" i="27"/>
  <c r="FH416" i="27" s="1"/>
  <c r="KE416" i="27" s="1"/>
  <c r="NW417" i="27"/>
  <c r="GN416" i="27" s="1"/>
  <c r="LK416" i="27" s="1"/>
  <c r="OH417" i="27"/>
  <c r="GY416" i="27" s="1"/>
  <c r="LV416" i="27" s="1"/>
  <c r="CQ416" i="27"/>
  <c r="HO417" i="27" s="1"/>
  <c r="DB416" i="27"/>
  <c r="HZ417" i="27" s="1"/>
  <c r="DW416" i="27"/>
  <c r="IU417" i="27" s="1"/>
  <c r="EH416" i="27"/>
  <c r="JF417" i="27" s="1"/>
  <c r="NA417" i="27"/>
  <c r="FR416" i="27" s="1"/>
  <c r="KO416" i="27" s="1"/>
  <c r="OG417" i="27"/>
  <c r="GX416" i="27" s="1"/>
  <c r="LU416" i="27" s="1"/>
  <c r="NL417" i="27"/>
  <c r="GC416" i="27" s="1"/>
  <c r="KZ416" i="27" s="1"/>
  <c r="CR416" i="27"/>
  <c r="HP417" i="27" s="1"/>
  <c r="DC416" i="27"/>
  <c r="IA417" i="27" s="1"/>
  <c r="DN416" i="27"/>
  <c r="IL417" i="27" s="1"/>
  <c r="DX416" i="27"/>
  <c r="IV417" i="27" s="1"/>
  <c r="EI416" i="27"/>
  <c r="JG417" i="27" s="1"/>
  <c r="MF417" i="27"/>
  <c r="EW416" i="27" s="1"/>
  <c r="JT416" i="27" s="1"/>
  <c r="NB417" i="27"/>
  <c r="FS416" i="27" s="1"/>
  <c r="KP416" i="27" s="1"/>
  <c r="CT416" i="27"/>
  <c r="HR417" i="27" s="1"/>
  <c r="DE416" i="27"/>
  <c r="IC417" i="27" s="1"/>
  <c r="DO416" i="27"/>
  <c r="IM417" i="27" s="1"/>
  <c r="DZ416" i="27"/>
  <c r="IX417" i="27" s="1"/>
  <c r="EK416" i="27"/>
  <c r="JI417" i="27" s="1"/>
  <c r="CB417" i="27"/>
  <c r="MH417" i="27"/>
  <c r="EY416" i="27" s="1"/>
  <c r="JV416" i="27" s="1"/>
  <c r="MS417" i="27"/>
  <c r="FJ416" i="27" s="1"/>
  <c r="KG416" i="27" s="1"/>
  <c r="NC417" i="27"/>
  <c r="FT416" i="27" s="1"/>
  <c r="KQ416" i="27" s="1"/>
  <c r="NN417" i="27"/>
  <c r="GE416" i="27" s="1"/>
  <c r="LB416" i="27" s="1"/>
  <c r="NY417" i="27"/>
  <c r="GP416" i="27" s="1"/>
  <c r="LM416" i="27" s="1"/>
  <c r="OI417" i="27"/>
  <c r="GZ416" i="27" s="1"/>
  <c r="LW416" i="27" s="1"/>
  <c r="CL416" i="27"/>
  <c r="HJ417" i="27" s="1"/>
  <c r="CW416" i="27"/>
  <c r="HU417" i="27" s="1"/>
  <c r="DG416" i="27"/>
  <c r="IE417" i="27" s="1"/>
  <c r="DR416" i="27"/>
  <c r="IP417" i="27" s="1"/>
  <c r="EC416" i="27"/>
  <c r="JA417" i="27" s="1"/>
  <c r="EM416" i="27"/>
  <c r="JK417" i="27" s="1"/>
  <c r="MK417" i="27"/>
  <c r="FB416" i="27" s="1"/>
  <c r="JY416" i="27" s="1"/>
  <c r="MU417" i="27"/>
  <c r="FL416" i="27" s="1"/>
  <c r="KI416" i="27" s="1"/>
  <c r="NF417" i="27"/>
  <c r="FW416" i="27" s="1"/>
  <c r="KT416" i="27" s="1"/>
  <c r="NQ417" i="27"/>
  <c r="GH416" i="27" s="1"/>
  <c r="LE416" i="27" s="1"/>
  <c r="OA417" i="27"/>
  <c r="GR416" i="27" s="1"/>
  <c r="LO416" i="27" s="1"/>
  <c r="OL417" i="27"/>
  <c r="HC416" i="27" s="1"/>
  <c r="LZ416" i="27" s="1"/>
  <c r="CX416" i="27"/>
  <c r="HV417" i="27" s="1"/>
  <c r="DH416" i="27"/>
  <c r="IF417" i="27" s="1"/>
  <c r="DS416" i="27"/>
  <c r="IQ417" i="27" s="1"/>
  <c r="EN416" i="27"/>
  <c r="JL417" i="27" s="1"/>
  <c r="ML417" i="27"/>
  <c r="FC416" i="27" s="1"/>
  <c r="JZ416" i="27" s="1"/>
  <c r="MV417" i="27"/>
  <c r="FM416" i="27" s="1"/>
  <c r="KJ416" i="27" s="1"/>
  <c r="NR417" i="27"/>
  <c r="GI416" i="27" s="1"/>
  <c r="LF416" i="27" s="1"/>
  <c r="OB417" i="27"/>
  <c r="GS416" i="27" s="1"/>
  <c r="LP416" i="27" s="1"/>
  <c r="DF416" i="27"/>
  <c r="ID417" i="27" s="1"/>
  <c r="DP416" i="27"/>
  <c r="IN417" i="27" s="1"/>
  <c r="EL416" i="27"/>
  <c r="JJ417" i="27" s="1"/>
  <c r="MT417" i="27"/>
  <c r="FK416" i="27" s="1"/>
  <c r="KH416" i="27" s="1"/>
  <c r="ND417" i="27"/>
  <c r="FU416" i="27" s="1"/>
  <c r="KR416" i="27" s="1"/>
  <c r="NO417" i="27"/>
  <c r="GF416" i="27" s="1"/>
  <c r="LC416" i="27" s="1"/>
  <c r="EA416" i="27"/>
  <c r="IY417" i="27" s="1"/>
  <c r="MI417" i="27"/>
  <c r="EZ416" i="27" s="1"/>
  <c r="JW416" i="27" s="1"/>
  <c r="CJ416" i="27"/>
  <c r="HH417" i="27" s="1"/>
  <c r="NZ417" i="27"/>
  <c r="GQ416" i="27" s="1"/>
  <c r="LN416" i="27" s="1"/>
  <c r="CU416" i="27"/>
  <c r="HS417" i="27" s="1"/>
  <c r="OJ417" i="27"/>
  <c r="HA416" i="27" s="1"/>
  <c r="LX416" i="27" s="1"/>
  <c r="CO417" i="27" l="1"/>
  <c r="HM418" i="27" s="1"/>
  <c r="CW417" i="27"/>
  <c r="HU418" i="27" s="1"/>
  <c r="DE417" i="27"/>
  <c r="IC418" i="27" s="1"/>
  <c r="DM417" i="27"/>
  <c r="IK418" i="27" s="1"/>
  <c r="DU417" i="27"/>
  <c r="IS418" i="27" s="1"/>
  <c r="EC417" i="27"/>
  <c r="JA418" i="27" s="1"/>
  <c r="EK417" i="27"/>
  <c r="JI418" i="27" s="1"/>
  <c r="CB418" i="27"/>
  <c r="MK418" i="27"/>
  <c r="FB417" i="27" s="1"/>
  <c r="JY417" i="27" s="1"/>
  <c r="MS418" i="27"/>
  <c r="FJ417" i="27" s="1"/>
  <c r="KG417" i="27" s="1"/>
  <c r="NA418" i="27"/>
  <c r="FR417" i="27" s="1"/>
  <c r="KO417" i="27" s="1"/>
  <c r="NI418" i="27"/>
  <c r="FZ417" i="27" s="1"/>
  <c r="KW417" i="27" s="1"/>
  <c r="NQ418" i="27"/>
  <c r="GH417" i="27" s="1"/>
  <c r="LE417" i="27" s="1"/>
  <c r="NY418" i="27"/>
  <c r="GP417" i="27" s="1"/>
  <c r="LM417" i="27" s="1"/>
  <c r="OG418" i="27"/>
  <c r="GX417" i="27" s="1"/>
  <c r="LU417" i="27" s="1"/>
  <c r="CL417" i="27"/>
  <c r="HJ418" i="27" s="1"/>
  <c r="CT417" i="27"/>
  <c r="HR418" i="27" s="1"/>
  <c r="DB417" i="27"/>
  <c r="HZ418" i="27" s="1"/>
  <c r="DJ417" i="27"/>
  <c r="IH418" i="27" s="1"/>
  <c r="DR417" i="27"/>
  <c r="IP418" i="27" s="1"/>
  <c r="DZ417" i="27"/>
  <c r="IX418" i="27" s="1"/>
  <c r="EH417" i="27"/>
  <c r="JF418" i="27" s="1"/>
  <c r="EP417" i="27"/>
  <c r="JN418" i="27" s="1"/>
  <c r="MH418" i="27"/>
  <c r="EY417" i="27" s="1"/>
  <c r="JV417" i="27" s="1"/>
  <c r="MP418" i="27"/>
  <c r="FG417" i="27" s="1"/>
  <c r="KD417" i="27" s="1"/>
  <c r="MX418" i="27"/>
  <c r="FO417" i="27" s="1"/>
  <c r="KL417" i="27" s="1"/>
  <c r="NF418" i="27"/>
  <c r="FW417" i="27" s="1"/>
  <c r="KT417" i="27" s="1"/>
  <c r="NN418" i="27"/>
  <c r="GE417" i="27" s="1"/>
  <c r="LB417" i="27" s="1"/>
  <c r="NV418" i="27"/>
  <c r="GM417" i="27" s="1"/>
  <c r="LJ417" i="27" s="1"/>
  <c r="OD418" i="27"/>
  <c r="GU417" i="27" s="1"/>
  <c r="LR417" i="27" s="1"/>
  <c r="OL418" i="27"/>
  <c r="HC417" i="27" s="1"/>
  <c r="LZ417" i="27" s="1"/>
  <c r="CK417" i="27"/>
  <c r="HI418" i="27" s="1"/>
  <c r="EB417" i="27"/>
  <c r="IZ418" i="27" s="1"/>
  <c r="OK418" i="27"/>
  <c r="HB417" i="27" s="1"/>
  <c r="LY417" i="27" s="1"/>
  <c r="CM417" i="27"/>
  <c r="HK418" i="27" s="1"/>
  <c r="CX417" i="27"/>
  <c r="HV418" i="27" s="1"/>
  <c r="DH417" i="27"/>
  <c r="IF418" i="27" s="1"/>
  <c r="DS417" i="27"/>
  <c r="IQ418" i="27" s="1"/>
  <c r="ED417" i="27"/>
  <c r="JB418" i="27" s="1"/>
  <c r="EN417" i="27"/>
  <c r="JL418" i="27" s="1"/>
  <c r="ML418" i="27"/>
  <c r="FC417" i="27" s="1"/>
  <c r="JZ417" i="27" s="1"/>
  <c r="MV418" i="27"/>
  <c r="FM417" i="27" s="1"/>
  <c r="KJ417" i="27" s="1"/>
  <c r="NG418" i="27"/>
  <c r="FX417" i="27" s="1"/>
  <c r="KU417" i="27" s="1"/>
  <c r="NR418" i="27"/>
  <c r="GI417" i="27" s="1"/>
  <c r="LF417" i="27" s="1"/>
  <c r="OB418" i="27"/>
  <c r="GS417" i="27" s="1"/>
  <c r="LP417" i="27" s="1"/>
  <c r="CN417" i="27"/>
  <c r="HL418" i="27" s="1"/>
  <c r="CY417" i="27"/>
  <c r="HW418" i="27" s="1"/>
  <c r="DI417" i="27"/>
  <c r="IG418" i="27" s="1"/>
  <c r="DT417" i="27"/>
  <c r="IR418" i="27" s="1"/>
  <c r="EE417" i="27"/>
  <c r="JC418" i="27" s="1"/>
  <c r="EO417" i="27"/>
  <c r="JM418" i="27" s="1"/>
  <c r="MM418" i="27"/>
  <c r="FD417" i="27" s="1"/>
  <c r="KA417" i="27" s="1"/>
  <c r="MW418" i="27"/>
  <c r="FN417" i="27" s="1"/>
  <c r="KK417" i="27" s="1"/>
  <c r="NH418" i="27"/>
  <c r="FY417" i="27" s="1"/>
  <c r="KV417" i="27" s="1"/>
  <c r="NS418" i="27"/>
  <c r="GJ417" i="27" s="1"/>
  <c r="LG417" i="27" s="1"/>
  <c r="OC418" i="27"/>
  <c r="GT417" i="27" s="1"/>
  <c r="LQ417" i="27" s="1"/>
  <c r="CP417" i="27"/>
  <c r="HN418" i="27" s="1"/>
  <c r="DK417" i="27"/>
  <c r="II418" i="27" s="1"/>
  <c r="EF417" i="27"/>
  <c r="JD418" i="27" s="1"/>
  <c r="EQ417" i="27"/>
  <c r="JO418" i="27" s="1"/>
  <c r="MN418" i="27"/>
  <c r="FE417" i="27" s="1"/>
  <c r="KB417" i="27" s="1"/>
  <c r="NJ418" i="27"/>
  <c r="GA417" i="27" s="1"/>
  <c r="KX417" i="27" s="1"/>
  <c r="NT418" i="27"/>
  <c r="GK417" i="27" s="1"/>
  <c r="LH417" i="27" s="1"/>
  <c r="MZ418" i="27"/>
  <c r="FQ417" i="27" s="1"/>
  <c r="KN417" i="27" s="1"/>
  <c r="NK418" i="27"/>
  <c r="GB417" i="27" s="1"/>
  <c r="KY417" i="27" s="1"/>
  <c r="CZ417" i="27"/>
  <c r="HX418" i="27" s="1"/>
  <c r="DV417" i="27"/>
  <c r="IT418" i="27" s="1"/>
  <c r="MY418" i="27"/>
  <c r="FP417" i="27" s="1"/>
  <c r="KM417" i="27" s="1"/>
  <c r="OE418" i="27"/>
  <c r="GV417" i="27" s="1"/>
  <c r="LS417" i="27" s="1"/>
  <c r="MO418" i="27"/>
  <c r="FF417" i="27" s="1"/>
  <c r="KC417" i="27" s="1"/>
  <c r="OF418" i="27"/>
  <c r="GW417" i="27" s="1"/>
  <c r="LT417" i="27" s="1"/>
  <c r="CQ417" i="27"/>
  <c r="HO418" i="27" s="1"/>
  <c r="DA417" i="27"/>
  <c r="HY418" i="27" s="1"/>
  <c r="DL417" i="27"/>
  <c r="IJ418" i="27" s="1"/>
  <c r="DW417" i="27"/>
  <c r="IU418" i="27" s="1"/>
  <c r="EG417" i="27"/>
  <c r="JE418" i="27" s="1"/>
  <c r="ME418" i="27"/>
  <c r="EV417" i="27" s="1"/>
  <c r="JS417" i="27" s="1"/>
  <c r="NU418" i="27"/>
  <c r="GL417" i="27" s="1"/>
  <c r="LI417" i="27" s="1"/>
  <c r="CR417" i="27"/>
  <c r="HP418" i="27" s="1"/>
  <c r="DC417" i="27"/>
  <c r="IA418" i="27" s="1"/>
  <c r="DN417" i="27"/>
  <c r="IL418" i="27" s="1"/>
  <c r="DX417" i="27"/>
  <c r="IV418" i="27" s="1"/>
  <c r="EI417" i="27"/>
  <c r="JG418" i="27" s="1"/>
  <c r="MF418" i="27"/>
  <c r="EW417" i="27" s="1"/>
  <c r="JT417" i="27" s="1"/>
  <c r="MQ418" i="27"/>
  <c r="FH417" i="27" s="1"/>
  <c r="KE417" i="27" s="1"/>
  <c r="NB418" i="27"/>
  <c r="FS417" i="27" s="1"/>
  <c r="KP417" i="27" s="1"/>
  <c r="NL418" i="27"/>
  <c r="GC417" i="27" s="1"/>
  <c r="KZ417" i="27" s="1"/>
  <c r="NW418" i="27"/>
  <c r="GN417" i="27" s="1"/>
  <c r="LK417" i="27" s="1"/>
  <c r="OH418" i="27"/>
  <c r="GY417" i="27" s="1"/>
  <c r="LV417" i="27" s="1"/>
  <c r="CJ417" i="27"/>
  <c r="HH418" i="27" s="1"/>
  <c r="CU417" i="27"/>
  <c r="HS418" i="27" s="1"/>
  <c r="DF417" i="27"/>
  <c r="ID418" i="27" s="1"/>
  <c r="DP417" i="27"/>
  <c r="IN418" i="27" s="1"/>
  <c r="EA417" i="27"/>
  <c r="IY418" i="27" s="1"/>
  <c r="EL417" i="27"/>
  <c r="JJ418" i="27" s="1"/>
  <c r="MI418" i="27"/>
  <c r="EZ417" i="27" s="1"/>
  <c r="JW417" i="27" s="1"/>
  <c r="MT418" i="27"/>
  <c r="FK417" i="27" s="1"/>
  <c r="KH417" i="27" s="1"/>
  <c r="ND418" i="27"/>
  <c r="FU417" i="27" s="1"/>
  <c r="KR417" i="27" s="1"/>
  <c r="NO418" i="27"/>
  <c r="GF417" i="27" s="1"/>
  <c r="LC417" i="27" s="1"/>
  <c r="NZ418" i="27"/>
  <c r="GQ417" i="27" s="1"/>
  <c r="LN417" i="27" s="1"/>
  <c r="OJ418" i="27"/>
  <c r="HA417" i="27" s="1"/>
  <c r="LX417" i="27" s="1"/>
  <c r="CV417" i="27"/>
  <c r="HT418" i="27" s="1"/>
  <c r="DG417" i="27"/>
  <c r="IE418" i="27" s="1"/>
  <c r="DQ417" i="27"/>
  <c r="IO418" i="27" s="1"/>
  <c r="EM417" i="27"/>
  <c r="JK418" i="27" s="1"/>
  <c r="MJ418" i="27"/>
  <c r="FA417" i="27" s="1"/>
  <c r="JX417" i="27" s="1"/>
  <c r="MU418" i="27"/>
  <c r="FL417" i="27" s="1"/>
  <c r="KI417" i="27" s="1"/>
  <c r="NE418" i="27"/>
  <c r="FV417" i="27" s="1"/>
  <c r="KS417" i="27" s="1"/>
  <c r="NP418" i="27"/>
  <c r="GG417" i="27" s="1"/>
  <c r="LD417" i="27" s="1"/>
  <c r="OA418" i="27"/>
  <c r="GR417" i="27" s="1"/>
  <c r="LO417" i="27" s="1"/>
  <c r="EJ417" i="27"/>
  <c r="JH418" i="27" s="1"/>
  <c r="MR418" i="27"/>
  <c r="FI417" i="27" s="1"/>
  <c r="KF417" i="27" s="1"/>
  <c r="NC418" i="27"/>
  <c r="FT417" i="27" s="1"/>
  <c r="KQ417" i="27" s="1"/>
  <c r="NM418" i="27"/>
  <c r="GD417" i="27" s="1"/>
  <c r="LA417" i="27" s="1"/>
  <c r="DD417" i="27"/>
  <c r="IB418" i="27" s="1"/>
  <c r="NX418" i="27"/>
  <c r="GO417" i="27" s="1"/>
  <c r="LL417" i="27" s="1"/>
  <c r="OI418" i="27"/>
  <c r="GZ417" i="27" s="1"/>
  <c r="LW417" i="27" s="1"/>
  <c r="CS417" i="27"/>
  <c r="HQ418" i="27" s="1"/>
  <c r="DO417" i="27"/>
  <c r="IM418" i="27" s="1"/>
  <c r="DY417" i="27"/>
  <c r="IW418" i="27" s="1"/>
  <c r="MG418" i="27"/>
  <c r="EX417" i="27" s="1"/>
  <c r="JU417" i="27" s="1"/>
  <c r="BI420" i="27"/>
  <c r="CA419" i="27"/>
  <c r="CP418" i="27" l="1"/>
  <c r="HN419" i="27" s="1"/>
  <c r="CX418" i="27"/>
  <c r="HV419" i="27" s="1"/>
  <c r="DF418" i="27"/>
  <c r="ID419" i="27" s="1"/>
  <c r="DN418" i="27"/>
  <c r="IL419" i="27" s="1"/>
  <c r="DV418" i="27"/>
  <c r="IT419" i="27" s="1"/>
  <c r="ED418" i="27"/>
  <c r="JB419" i="27" s="1"/>
  <c r="EL418" i="27"/>
  <c r="JJ419" i="27" s="1"/>
  <c r="CM418" i="27"/>
  <c r="HK419" i="27" s="1"/>
  <c r="CU418" i="27"/>
  <c r="HS419" i="27" s="1"/>
  <c r="DC418" i="27"/>
  <c r="IA419" i="27" s="1"/>
  <c r="DK418" i="27"/>
  <c r="II419" i="27" s="1"/>
  <c r="DS418" i="27"/>
  <c r="IQ419" i="27" s="1"/>
  <c r="EA418" i="27"/>
  <c r="IY419" i="27" s="1"/>
  <c r="EI418" i="27"/>
  <c r="JG419" i="27" s="1"/>
  <c r="EQ418" i="27"/>
  <c r="JO419" i="27" s="1"/>
  <c r="DP418" i="27"/>
  <c r="IN419" i="27" s="1"/>
  <c r="ML419" i="27"/>
  <c r="FC418" i="27" s="1"/>
  <c r="JZ418" i="27" s="1"/>
  <c r="NB419" i="27"/>
  <c r="FS418" i="27" s="1"/>
  <c r="KP418" i="27" s="1"/>
  <c r="NZ419" i="27"/>
  <c r="GQ418" i="27" s="1"/>
  <c r="LN418" i="27" s="1"/>
  <c r="OA419" i="27"/>
  <c r="GR418" i="27" s="1"/>
  <c r="LO418" i="27" s="1"/>
  <c r="CK418" i="27"/>
  <c r="HI419" i="27" s="1"/>
  <c r="CV418" i="27"/>
  <c r="HT419" i="27" s="1"/>
  <c r="DG418" i="27"/>
  <c r="IE419" i="27" s="1"/>
  <c r="DQ418" i="27"/>
  <c r="IO419" i="27" s="1"/>
  <c r="EB418" i="27"/>
  <c r="IZ419" i="27" s="1"/>
  <c r="EM418" i="27"/>
  <c r="JK419" i="27" s="1"/>
  <c r="NC419" i="27"/>
  <c r="FT418" i="27" s="1"/>
  <c r="KQ418" i="27" s="1"/>
  <c r="CL418" i="27"/>
  <c r="HJ419" i="27" s="1"/>
  <c r="CW418" i="27"/>
  <c r="HU419" i="27" s="1"/>
  <c r="DH418" i="27"/>
  <c r="IF419" i="27" s="1"/>
  <c r="DR418" i="27"/>
  <c r="IP419" i="27" s="1"/>
  <c r="EC418" i="27"/>
  <c r="JA419" i="27" s="1"/>
  <c r="EN418" i="27"/>
  <c r="JL419" i="27" s="1"/>
  <c r="MF419" i="27"/>
  <c r="EW418" i="27" s="1"/>
  <c r="JT418" i="27" s="1"/>
  <c r="MN419" i="27"/>
  <c r="FE418" i="27" s="1"/>
  <c r="KB418" i="27" s="1"/>
  <c r="MV419" i="27"/>
  <c r="FM418" i="27" s="1"/>
  <c r="KJ418" i="27" s="1"/>
  <c r="ND419" i="27"/>
  <c r="FU418" i="27" s="1"/>
  <c r="KR418" i="27" s="1"/>
  <c r="NL419" i="27"/>
  <c r="GC418" i="27" s="1"/>
  <c r="KZ418" i="27" s="1"/>
  <c r="NT419" i="27"/>
  <c r="GK418" i="27" s="1"/>
  <c r="LH418" i="27" s="1"/>
  <c r="OB419" i="27"/>
  <c r="GS418" i="27" s="1"/>
  <c r="LP418" i="27" s="1"/>
  <c r="OJ419" i="27"/>
  <c r="HA418" i="27" s="1"/>
  <c r="LX418" i="27" s="1"/>
  <c r="CN418" i="27"/>
  <c r="HL419" i="27" s="1"/>
  <c r="DI418" i="27"/>
  <c r="IG419" i="27" s="1"/>
  <c r="DT418" i="27"/>
  <c r="IR419" i="27" s="1"/>
  <c r="EO418" i="27"/>
  <c r="JM419" i="27" s="1"/>
  <c r="MO419" i="27"/>
  <c r="FF418" i="27" s="1"/>
  <c r="KC418" i="27" s="1"/>
  <c r="NE419" i="27"/>
  <c r="FV418" i="27" s="1"/>
  <c r="KS418" i="27" s="1"/>
  <c r="NU419" i="27"/>
  <c r="GL418" i="27" s="1"/>
  <c r="LI418" i="27" s="1"/>
  <c r="OC419" i="27"/>
  <c r="GT418" i="27" s="1"/>
  <c r="LQ418" i="27" s="1"/>
  <c r="CO418" i="27"/>
  <c r="HM419" i="27" s="1"/>
  <c r="DJ418" i="27"/>
  <c r="IH419" i="27" s="1"/>
  <c r="EF418" i="27"/>
  <c r="JD419" i="27" s="1"/>
  <c r="MP419" i="27"/>
  <c r="FG418" i="27" s="1"/>
  <c r="KD418" i="27" s="1"/>
  <c r="MX419" i="27"/>
  <c r="FO418" i="27" s="1"/>
  <c r="KL418" i="27" s="1"/>
  <c r="NF419" i="27"/>
  <c r="FW418" i="27" s="1"/>
  <c r="KT418" i="27" s="1"/>
  <c r="NV419" i="27"/>
  <c r="GM418" i="27" s="1"/>
  <c r="LJ418" i="27" s="1"/>
  <c r="OL419" i="27"/>
  <c r="HC418" i="27" s="1"/>
  <c r="LZ418" i="27" s="1"/>
  <c r="CY418" i="27"/>
  <c r="HW419" i="27" s="1"/>
  <c r="EE418" i="27"/>
  <c r="JC419" i="27" s="1"/>
  <c r="MG419" i="27"/>
  <c r="EX418" i="27" s="1"/>
  <c r="JU418" i="27" s="1"/>
  <c r="MW419" i="27"/>
  <c r="FN418" i="27" s="1"/>
  <c r="KK418" i="27" s="1"/>
  <c r="NM419" i="27"/>
  <c r="GD418" i="27" s="1"/>
  <c r="LA418" i="27" s="1"/>
  <c r="OK419" i="27"/>
  <c r="HB418" i="27" s="1"/>
  <c r="LY418" i="27" s="1"/>
  <c r="CZ418" i="27"/>
  <c r="HX419" i="27" s="1"/>
  <c r="EP418" i="27"/>
  <c r="JN419" i="27" s="1"/>
  <c r="NN419" i="27"/>
  <c r="GE418" i="27" s="1"/>
  <c r="LB418" i="27" s="1"/>
  <c r="DU418" i="27"/>
  <c r="IS419" i="27" s="1"/>
  <c r="MH419" i="27"/>
  <c r="EY418" i="27" s="1"/>
  <c r="JV418" i="27" s="1"/>
  <c r="OD419" i="27"/>
  <c r="GU418" i="27" s="1"/>
  <c r="LR418" i="27" s="1"/>
  <c r="CQ418" i="27"/>
  <c r="HO419" i="27" s="1"/>
  <c r="DA418" i="27"/>
  <c r="HY419" i="27" s="1"/>
  <c r="DL418" i="27"/>
  <c r="IJ419" i="27" s="1"/>
  <c r="DW418" i="27"/>
  <c r="IU419" i="27" s="1"/>
  <c r="EG418" i="27"/>
  <c r="JE419" i="27" s="1"/>
  <c r="MI419" i="27"/>
  <c r="EZ418" i="27" s="1"/>
  <c r="JW418" i="27" s="1"/>
  <c r="MQ419" i="27"/>
  <c r="FH418" i="27" s="1"/>
  <c r="KE418" i="27" s="1"/>
  <c r="MY419" i="27"/>
  <c r="FP418" i="27" s="1"/>
  <c r="KM418" i="27" s="1"/>
  <c r="NG419" i="27"/>
  <c r="FX418" i="27" s="1"/>
  <c r="KU418" i="27" s="1"/>
  <c r="NO419" i="27"/>
  <c r="GF418" i="27" s="1"/>
  <c r="LC418" i="27" s="1"/>
  <c r="NW419" i="27"/>
  <c r="GN418" i="27" s="1"/>
  <c r="LK418" i="27" s="1"/>
  <c r="OE419" i="27"/>
  <c r="GV418" i="27" s="1"/>
  <c r="LS418" i="27" s="1"/>
  <c r="CS418" i="27"/>
  <c r="HQ419" i="27" s="1"/>
  <c r="DD418" i="27"/>
  <c r="IB419" i="27" s="1"/>
  <c r="DO418" i="27"/>
  <c r="IM419" i="27" s="1"/>
  <c r="DY418" i="27"/>
  <c r="IW419" i="27" s="1"/>
  <c r="EJ418" i="27"/>
  <c r="JH419" i="27" s="1"/>
  <c r="MK419" i="27"/>
  <c r="FB418" i="27" s="1"/>
  <c r="JY418" i="27" s="1"/>
  <c r="MS419" i="27"/>
  <c r="FJ418" i="27" s="1"/>
  <c r="KG418" i="27" s="1"/>
  <c r="NA419" i="27"/>
  <c r="FR418" i="27" s="1"/>
  <c r="KO418" i="27" s="1"/>
  <c r="NI419" i="27"/>
  <c r="FZ418" i="27" s="1"/>
  <c r="KW418" i="27" s="1"/>
  <c r="NQ419" i="27"/>
  <c r="GH418" i="27" s="1"/>
  <c r="LE418" i="27" s="1"/>
  <c r="NY419" i="27"/>
  <c r="GP418" i="27" s="1"/>
  <c r="LM418" i="27" s="1"/>
  <c r="OG419" i="27"/>
  <c r="GX418" i="27" s="1"/>
  <c r="LU418" i="27" s="1"/>
  <c r="CJ418" i="27"/>
  <c r="HH419" i="27" s="1"/>
  <c r="CT418" i="27"/>
  <c r="HR419" i="27" s="1"/>
  <c r="DE418" i="27"/>
  <c r="IC419" i="27" s="1"/>
  <c r="DZ418" i="27"/>
  <c r="IX419" i="27" s="1"/>
  <c r="EK418" i="27"/>
  <c r="JI419" i="27" s="1"/>
  <c r="CB419" i="27"/>
  <c r="MT419" i="27"/>
  <c r="FK418" i="27" s="1"/>
  <c r="KH418" i="27" s="1"/>
  <c r="NJ419" i="27"/>
  <c r="GA418" i="27" s="1"/>
  <c r="KX418" i="27" s="1"/>
  <c r="NR419" i="27"/>
  <c r="GI418" i="27" s="1"/>
  <c r="LF418" i="27" s="1"/>
  <c r="OH419" i="27"/>
  <c r="GY418" i="27" s="1"/>
  <c r="LV418" i="27" s="1"/>
  <c r="ME419" i="27"/>
  <c r="EV418" i="27" s="1"/>
  <c r="JS418" i="27" s="1"/>
  <c r="MM419" i="27"/>
  <c r="FD418" i="27" s="1"/>
  <c r="KA418" i="27" s="1"/>
  <c r="MU419" i="27"/>
  <c r="FL418" i="27" s="1"/>
  <c r="KI418" i="27" s="1"/>
  <c r="NK419" i="27"/>
  <c r="GB418" i="27" s="1"/>
  <c r="KY418" i="27" s="1"/>
  <c r="NS419" i="27"/>
  <c r="GJ418" i="27" s="1"/>
  <c r="LG418" i="27" s="1"/>
  <c r="OI419" i="27"/>
  <c r="GZ418" i="27" s="1"/>
  <c r="LW418" i="27" s="1"/>
  <c r="OF419" i="27"/>
  <c r="GW418" i="27" s="1"/>
  <c r="LT418" i="27" s="1"/>
  <c r="CR418" i="27"/>
  <c r="HP419" i="27" s="1"/>
  <c r="DB418" i="27"/>
  <c r="HZ419" i="27" s="1"/>
  <c r="MJ419" i="27"/>
  <c r="FA418" i="27" s="1"/>
  <c r="JX418" i="27" s="1"/>
  <c r="DM418" i="27"/>
  <c r="IK419" i="27" s="1"/>
  <c r="MR419" i="27"/>
  <c r="FI418" i="27" s="1"/>
  <c r="KF418" i="27" s="1"/>
  <c r="MZ419" i="27"/>
  <c r="FQ418" i="27" s="1"/>
  <c r="KN418" i="27" s="1"/>
  <c r="EH418" i="27"/>
  <c r="JF419" i="27" s="1"/>
  <c r="NH419" i="27"/>
  <c r="FY418" i="27" s="1"/>
  <c r="KV418" i="27" s="1"/>
  <c r="NP419" i="27"/>
  <c r="GG418" i="27" s="1"/>
  <c r="LD418" i="27" s="1"/>
  <c r="NX419" i="27"/>
  <c r="GO418" i="27" s="1"/>
  <c r="LL418" i="27" s="1"/>
  <c r="DX418" i="27"/>
  <c r="IV419" i="27" s="1"/>
  <c r="BI421" i="27"/>
  <c r="CA420" i="27"/>
  <c r="CQ419" i="27" l="1"/>
  <c r="HO420" i="27" s="1"/>
  <c r="CY419" i="27"/>
  <c r="HW420" i="27" s="1"/>
  <c r="DG419" i="27"/>
  <c r="IE420" i="27" s="1"/>
  <c r="DO419" i="27"/>
  <c r="IM420" i="27" s="1"/>
  <c r="DW419" i="27"/>
  <c r="IU420" i="27" s="1"/>
  <c r="EE419" i="27"/>
  <c r="JC420" i="27" s="1"/>
  <c r="EM419" i="27"/>
  <c r="JK420" i="27" s="1"/>
  <c r="CN419" i="27"/>
  <c r="HL420" i="27" s="1"/>
  <c r="CV419" i="27"/>
  <c r="HT420" i="27" s="1"/>
  <c r="DD419" i="27"/>
  <c r="IB420" i="27" s="1"/>
  <c r="DL419" i="27"/>
  <c r="IJ420" i="27" s="1"/>
  <c r="DT419" i="27"/>
  <c r="IR420" i="27" s="1"/>
  <c r="EB419" i="27"/>
  <c r="IZ420" i="27" s="1"/>
  <c r="EJ419" i="27"/>
  <c r="JH420" i="27" s="1"/>
  <c r="DN419" i="27"/>
  <c r="IL420" i="27" s="1"/>
  <c r="MM420" i="27"/>
  <c r="FD419" i="27" s="1"/>
  <c r="KA419" i="27" s="1"/>
  <c r="OI420" i="27"/>
  <c r="GZ419" i="27" s="1"/>
  <c r="LW419" i="27" s="1"/>
  <c r="ND420" i="27"/>
  <c r="FU419" i="27" s="1"/>
  <c r="KR419" i="27" s="1"/>
  <c r="OJ420" i="27"/>
  <c r="HA419" i="27" s="1"/>
  <c r="LX419" i="27" s="1"/>
  <c r="CJ419" i="27"/>
  <c r="HH420" i="27" s="1"/>
  <c r="CT419" i="27"/>
  <c r="HR420" i="27" s="1"/>
  <c r="DE419" i="27"/>
  <c r="IC420" i="27" s="1"/>
  <c r="DP419" i="27"/>
  <c r="IN420" i="27" s="1"/>
  <c r="DZ419" i="27"/>
  <c r="IX420" i="27" s="1"/>
  <c r="EK419" i="27"/>
  <c r="JI420" i="27" s="1"/>
  <c r="NL420" i="27"/>
  <c r="GC419" i="27" s="1"/>
  <c r="KZ419" i="27" s="1"/>
  <c r="CK419" i="27"/>
  <c r="HI420" i="27" s="1"/>
  <c r="CU419" i="27"/>
  <c r="HS420" i="27" s="1"/>
  <c r="DF419" i="27"/>
  <c r="ID420" i="27" s="1"/>
  <c r="DQ419" i="27"/>
  <c r="IO420" i="27" s="1"/>
  <c r="EA419" i="27"/>
  <c r="IY420" i="27" s="1"/>
  <c r="EL419" i="27"/>
  <c r="JJ420" i="27" s="1"/>
  <c r="MG420" i="27"/>
  <c r="EX419" i="27" s="1"/>
  <c r="JU419" i="27" s="1"/>
  <c r="MO420" i="27"/>
  <c r="FF419" i="27" s="1"/>
  <c r="KC419" i="27" s="1"/>
  <c r="MW420" i="27"/>
  <c r="FN419" i="27" s="1"/>
  <c r="KK419" i="27" s="1"/>
  <c r="NE420" i="27"/>
  <c r="FV419" i="27" s="1"/>
  <c r="KS419" i="27" s="1"/>
  <c r="NM420" i="27"/>
  <c r="GD419" i="27" s="1"/>
  <c r="LA419" i="27" s="1"/>
  <c r="NU420" i="27"/>
  <c r="GL419" i="27" s="1"/>
  <c r="LI419" i="27" s="1"/>
  <c r="OC420" i="27"/>
  <c r="GT419" i="27" s="1"/>
  <c r="LQ419" i="27" s="1"/>
  <c r="OK420" i="27"/>
  <c r="HB419" i="27" s="1"/>
  <c r="LY419" i="27" s="1"/>
  <c r="CL419" i="27"/>
  <c r="HJ420" i="27" s="1"/>
  <c r="DH419" i="27"/>
  <c r="IF420" i="27" s="1"/>
  <c r="EC419" i="27"/>
  <c r="JA420" i="27" s="1"/>
  <c r="EN419" i="27"/>
  <c r="JL420" i="27" s="1"/>
  <c r="MH420" i="27"/>
  <c r="EY419" i="27" s="1"/>
  <c r="JV419" i="27" s="1"/>
  <c r="MP420" i="27"/>
  <c r="FG419" i="27" s="1"/>
  <c r="KD419" i="27" s="1"/>
  <c r="MX420" i="27"/>
  <c r="FO419" i="27" s="1"/>
  <c r="KL419" i="27" s="1"/>
  <c r="NN420" i="27"/>
  <c r="GE419" i="27" s="1"/>
  <c r="LB419" i="27" s="1"/>
  <c r="NV420" i="27"/>
  <c r="GM419" i="27" s="1"/>
  <c r="LJ419" i="27" s="1"/>
  <c r="OL420" i="27"/>
  <c r="HC419" i="27" s="1"/>
  <c r="LZ419" i="27" s="1"/>
  <c r="CM419" i="27"/>
  <c r="HK420" i="27" s="1"/>
  <c r="DS419" i="27"/>
  <c r="IQ420" i="27" s="1"/>
  <c r="EO419" i="27"/>
  <c r="JM420" i="27" s="1"/>
  <c r="MI420" i="27"/>
  <c r="EZ419" i="27" s="1"/>
  <c r="JW419" i="27" s="1"/>
  <c r="MQ420" i="27"/>
  <c r="FH419" i="27" s="1"/>
  <c r="KE419" i="27" s="1"/>
  <c r="MY420" i="27"/>
  <c r="FP419" i="27" s="1"/>
  <c r="KM419" i="27" s="1"/>
  <c r="NO420" i="27"/>
  <c r="GF419" i="27" s="1"/>
  <c r="LC419" i="27" s="1"/>
  <c r="OE420" i="27"/>
  <c r="GV419" i="27" s="1"/>
  <c r="LS419" i="27" s="1"/>
  <c r="CW419" i="27"/>
  <c r="HU420" i="27" s="1"/>
  <c r="DR419" i="27"/>
  <c r="IP420" i="27" s="1"/>
  <c r="NF420" i="27"/>
  <c r="FW419" i="27" s="1"/>
  <c r="KT419" i="27" s="1"/>
  <c r="OD420" i="27"/>
  <c r="GU419" i="27" s="1"/>
  <c r="LR419" i="27" s="1"/>
  <c r="CX419" i="27"/>
  <c r="HV420" i="27" s="1"/>
  <c r="ED419" i="27"/>
  <c r="JB420" i="27" s="1"/>
  <c r="NG420" i="27"/>
  <c r="FX419" i="27" s="1"/>
  <c r="KU419" i="27" s="1"/>
  <c r="DI419" i="27"/>
  <c r="IG420" i="27" s="1"/>
  <c r="NW420" i="27"/>
  <c r="GN419" i="27" s="1"/>
  <c r="LK419" i="27" s="1"/>
  <c r="CO419" i="27"/>
  <c r="HM420" i="27" s="1"/>
  <c r="CZ419" i="27"/>
  <c r="HX420" i="27" s="1"/>
  <c r="DJ419" i="27"/>
  <c r="IH420" i="27" s="1"/>
  <c r="DU419" i="27"/>
  <c r="IS420" i="27" s="1"/>
  <c r="EF419" i="27"/>
  <c r="JD420" i="27" s="1"/>
  <c r="EP419" i="27"/>
  <c r="JN420" i="27" s="1"/>
  <c r="CR419" i="27"/>
  <c r="HP420" i="27" s="1"/>
  <c r="DB419" i="27"/>
  <c r="HZ420" i="27" s="1"/>
  <c r="DM419" i="27"/>
  <c r="IK420" i="27" s="1"/>
  <c r="DX419" i="27"/>
  <c r="IV420" i="27" s="1"/>
  <c r="EH419" i="27"/>
  <c r="JF420" i="27" s="1"/>
  <c r="ML420" i="27"/>
  <c r="FC419" i="27" s="1"/>
  <c r="JZ419" i="27" s="1"/>
  <c r="MT420" i="27"/>
  <c r="FK419" i="27" s="1"/>
  <c r="KH419" i="27" s="1"/>
  <c r="NB420" i="27"/>
  <c r="FS419" i="27" s="1"/>
  <c r="KP419" i="27" s="1"/>
  <c r="NJ420" i="27"/>
  <c r="GA419" i="27" s="1"/>
  <c r="KX419" i="27" s="1"/>
  <c r="NR420" i="27"/>
  <c r="GI419" i="27" s="1"/>
  <c r="LF419" i="27" s="1"/>
  <c r="NZ420" i="27"/>
  <c r="GQ419" i="27" s="1"/>
  <c r="LN419" i="27" s="1"/>
  <c r="OH420" i="27"/>
  <c r="GY419" i="27" s="1"/>
  <c r="LV419" i="27" s="1"/>
  <c r="CS419" i="27"/>
  <c r="HQ420" i="27" s="1"/>
  <c r="DC419" i="27"/>
  <c r="IA420" i="27" s="1"/>
  <c r="DY419" i="27"/>
  <c r="IW420" i="27" s="1"/>
  <c r="EI419" i="27"/>
  <c r="JG420" i="27" s="1"/>
  <c r="ME420" i="27"/>
  <c r="EV419" i="27" s="1"/>
  <c r="JS419" i="27" s="1"/>
  <c r="MU420" i="27"/>
  <c r="FL419" i="27" s="1"/>
  <c r="KI419" i="27" s="1"/>
  <c r="NC420" i="27"/>
  <c r="FT419" i="27" s="1"/>
  <c r="KQ419" i="27" s="1"/>
  <c r="NK420" i="27"/>
  <c r="GB419" i="27" s="1"/>
  <c r="KY419" i="27" s="1"/>
  <c r="NS420" i="27"/>
  <c r="GJ419" i="27" s="1"/>
  <c r="LG419" i="27" s="1"/>
  <c r="OA420" i="27"/>
  <c r="GR419" i="27" s="1"/>
  <c r="LO419" i="27" s="1"/>
  <c r="MF420" i="27"/>
  <c r="EW419" i="27" s="1"/>
  <c r="JT419" i="27" s="1"/>
  <c r="MN420" i="27"/>
  <c r="FE419" i="27" s="1"/>
  <c r="KB419" i="27" s="1"/>
  <c r="MV420" i="27"/>
  <c r="FM419" i="27" s="1"/>
  <c r="KJ419" i="27" s="1"/>
  <c r="NT420" i="27"/>
  <c r="GK419" i="27" s="1"/>
  <c r="LH419" i="27" s="1"/>
  <c r="OB420" i="27"/>
  <c r="GS419" i="27" s="1"/>
  <c r="LP419" i="27" s="1"/>
  <c r="DK419" i="27"/>
  <c r="II420" i="27" s="1"/>
  <c r="MJ420" i="27"/>
  <c r="FA419" i="27" s="1"/>
  <c r="JX419" i="27" s="1"/>
  <c r="NP420" i="27"/>
  <c r="GG419" i="27" s="1"/>
  <c r="LD419" i="27" s="1"/>
  <c r="DV419" i="27"/>
  <c r="IT420" i="27" s="1"/>
  <c r="MK420" i="27"/>
  <c r="FB419" i="27" s="1"/>
  <c r="JY419" i="27" s="1"/>
  <c r="NQ420" i="27"/>
  <c r="GH419" i="27" s="1"/>
  <c r="LE419" i="27" s="1"/>
  <c r="EG419" i="27"/>
  <c r="JE420" i="27" s="1"/>
  <c r="CB420" i="27"/>
  <c r="NX420" i="27"/>
  <c r="GO419" i="27" s="1"/>
  <c r="LL419" i="27" s="1"/>
  <c r="MS420" i="27"/>
  <c r="FJ419" i="27" s="1"/>
  <c r="KG419" i="27" s="1"/>
  <c r="NY420" i="27"/>
  <c r="GP419" i="27" s="1"/>
  <c r="LM419" i="27" s="1"/>
  <c r="OF420" i="27"/>
  <c r="GW419" i="27" s="1"/>
  <c r="LT419" i="27" s="1"/>
  <c r="OG420" i="27"/>
  <c r="GX419" i="27" s="1"/>
  <c r="LU419" i="27" s="1"/>
  <c r="MR420" i="27"/>
  <c r="FI419" i="27" s="1"/>
  <c r="KF419" i="27" s="1"/>
  <c r="MZ420" i="27"/>
  <c r="FQ419" i="27" s="1"/>
  <c r="KN419" i="27" s="1"/>
  <c r="NA420" i="27"/>
  <c r="FR419" i="27" s="1"/>
  <c r="KO419" i="27" s="1"/>
  <c r="EQ419" i="27"/>
  <c r="JO420" i="27" s="1"/>
  <c r="CP419" i="27"/>
  <c r="HN420" i="27" s="1"/>
  <c r="NH420" i="27"/>
  <c r="FY419" i="27" s="1"/>
  <c r="KV419" i="27" s="1"/>
  <c r="DA419" i="27"/>
  <c r="HY420" i="27" s="1"/>
  <c r="NI420" i="27"/>
  <c r="FZ419" i="27" s="1"/>
  <c r="KW419" i="27" s="1"/>
  <c r="BI422" i="27"/>
  <c r="CA422" i="27" s="1"/>
  <c r="CA421" i="27"/>
  <c r="CR420" i="27" l="1"/>
  <c r="HP421" i="27" s="1"/>
  <c r="DX420" i="27"/>
  <c r="IV421" i="27" s="1"/>
  <c r="MN421" i="27"/>
  <c r="FE420" i="27" s="1"/>
  <c r="KB420" i="27" s="1"/>
  <c r="NL421" i="27"/>
  <c r="GC420" i="27" s="1"/>
  <c r="KZ420" i="27" s="1"/>
  <c r="OJ421" i="27"/>
  <c r="HA420" i="27" s="1"/>
  <c r="LX420" i="27" s="1"/>
  <c r="DY420" i="27"/>
  <c r="IW421" i="27" s="1"/>
  <c r="NM421" i="27"/>
  <c r="GD420" i="27" s="1"/>
  <c r="LA420" i="27" s="1"/>
  <c r="DA420" i="27"/>
  <c r="HY421" i="27" s="1"/>
  <c r="EG420" i="27"/>
  <c r="JE421" i="27" s="1"/>
  <c r="MO421" i="27"/>
  <c r="FF420" i="27" s="1"/>
  <c r="KC420" i="27" s="1"/>
  <c r="OC421" i="27"/>
  <c r="GT420" i="27" s="1"/>
  <c r="LQ420" i="27" s="1"/>
  <c r="CL420" i="27"/>
  <c r="HJ421" i="27" s="1"/>
  <c r="CT420" i="27"/>
  <c r="HR421" i="27" s="1"/>
  <c r="DB420" i="27"/>
  <c r="HZ421" i="27" s="1"/>
  <c r="DJ420" i="27"/>
  <c r="IH421" i="27" s="1"/>
  <c r="DR420" i="27"/>
  <c r="IP421" i="27" s="1"/>
  <c r="DZ420" i="27"/>
  <c r="IX421" i="27" s="1"/>
  <c r="EH420" i="27"/>
  <c r="JF421" i="27" s="1"/>
  <c r="EP420" i="27"/>
  <c r="JN421" i="27" s="1"/>
  <c r="MH421" i="27"/>
  <c r="EY420" i="27" s="1"/>
  <c r="JV420" i="27" s="1"/>
  <c r="MP421" i="27"/>
  <c r="FG420" i="27" s="1"/>
  <c r="KD420" i="27" s="1"/>
  <c r="MX421" i="27"/>
  <c r="FO420" i="27" s="1"/>
  <c r="KL420" i="27" s="1"/>
  <c r="NF421" i="27"/>
  <c r="FW420" i="27" s="1"/>
  <c r="KT420" i="27" s="1"/>
  <c r="NN421" i="27"/>
  <c r="GE420" i="27" s="1"/>
  <c r="LB420" i="27" s="1"/>
  <c r="NV421" i="27"/>
  <c r="GM420" i="27" s="1"/>
  <c r="LJ420" i="27" s="1"/>
  <c r="OD421" i="27"/>
  <c r="GU420" i="27" s="1"/>
  <c r="LR420" i="27" s="1"/>
  <c r="OL421" i="27"/>
  <c r="HC420" i="27" s="1"/>
  <c r="LZ420" i="27" s="1"/>
  <c r="CM420" i="27"/>
  <c r="HK421" i="27" s="1"/>
  <c r="DC420" i="27"/>
  <c r="IA421" i="27" s="1"/>
  <c r="DS420" i="27"/>
  <c r="IQ421" i="27" s="1"/>
  <c r="EA420" i="27"/>
  <c r="IY421" i="27" s="1"/>
  <c r="EQ420" i="27"/>
  <c r="JO421" i="27" s="1"/>
  <c r="MI421" i="27"/>
  <c r="EZ420" i="27" s="1"/>
  <c r="JW420" i="27" s="1"/>
  <c r="MQ421" i="27"/>
  <c r="FH420" i="27" s="1"/>
  <c r="KE420" i="27" s="1"/>
  <c r="NG421" i="27"/>
  <c r="FX420" i="27" s="1"/>
  <c r="KU420" i="27" s="1"/>
  <c r="NO421" i="27"/>
  <c r="GF420" i="27" s="1"/>
  <c r="LC420" i="27" s="1"/>
  <c r="NW421" i="27"/>
  <c r="GN420" i="27" s="1"/>
  <c r="LK420" i="27" s="1"/>
  <c r="CV420" i="27"/>
  <c r="HT421" i="27" s="1"/>
  <c r="DD420" i="27"/>
  <c r="IB421" i="27" s="1"/>
  <c r="EB420" i="27"/>
  <c r="IZ421" i="27" s="1"/>
  <c r="EJ420" i="27"/>
  <c r="JH421" i="27" s="1"/>
  <c r="MR421" i="27"/>
  <c r="FI420" i="27" s="1"/>
  <c r="KF420" i="27" s="1"/>
  <c r="MZ421" i="27"/>
  <c r="FQ420" i="27" s="1"/>
  <c r="KN420" i="27" s="1"/>
  <c r="NX421" i="27"/>
  <c r="GO420" i="27" s="1"/>
  <c r="LL420" i="27" s="1"/>
  <c r="DM420" i="27"/>
  <c r="IK421" i="27" s="1"/>
  <c r="CU420" i="27"/>
  <c r="HS421" i="27" s="1"/>
  <c r="DK420" i="27"/>
  <c r="II421" i="27" s="1"/>
  <c r="EI420" i="27"/>
  <c r="JG421" i="27" s="1"/>
  <c r="MY421" i="27"/>
  <c r="FP420" i="27" s="1"/>
  <c r="KM420" i="27" s="1"/>
  <c r="OE421" i="27"/>
  <c r="GV420" i="27" s="1"/>
  <c r="LS420" i="27" s="1"/>
  <c r="DL420" i="27"/>
  <c r="IJ421" i="27" s="1"/>
  <c r="MJ421" i="27"/>
  <c r="FA420" i="27" s="1"/>
  <c r="JX420" i="27" s="1"/>
  <c r="NH421" i="27"/>
  <c r="FY420" i="27" s="1"/>
  <c r="KV420" i="27" s="1"/>
  <c r="OF421" i="27"/>
  <c r="GW420" i="27" s="1"/>
  <c r="LT420" i="27" s="1"/>
  <c r="DE420" i="27"/>
  <c r="IC421" i="27" s="1"/>
  <c r="CN420" i="27"/>
  <c r="HL421" i="27" s="1"/>
  <c r="DT420" i="27"/>
  <c r="IR421" i="27" s="1"/>
  <c r="NP421" i="27"/>
  <c r="GG420" i="27" s="1"/>
  <c r="LD420" i="27" s="1"/>
  <c r="CO420" i="27"/>
  <c r="HM421" i="27" s="1"/>
  <c r="CW420" i="27"/>
  <c r="HU421" i="27" s="1"/>
  <c r="DU420" i="27"/>
  <c r="IS421" i="27" s="1"/>
  <c r="EK420" i="27"/>
  <c r="JI421" i="27" s="1"/>
  <c r="CQ420" i="27"/>
  <c r="HO421" i="27" s="1"/>
  <c r="CY420" i="27"/>
  <c r="HW421" i="27" s="1"/>
  <c r="DG420" i="27"/>
  <c r="IE421" i="27" s="1"/>
  <c r="DO420" i="27"/>
  <c r="IM421" i="27" s="1"/>
  <c r="DW420" i="27"/>
  <c r="IU421" i="27" s="1"/>
  <c r="EE420" i="27"/>
  <c r="JC421" i="27" s="1"/>
  <c r="EM420" i="27"/>
  <c r="JK421" i="27" s="1"/>
  <c r="ME421" i="27"/>
  <c r="EV420" i="27" s="1"/>
  <c r="JS420" i="27" s="1"/>
  <c r="MM421" i="27"/>
  <c r="FD420" i="27" s="1"/>
  <c r="KA420" i="27" s="1"/>
  <c r="MU421" i="27"/>
  <c r="FL420" i="27" s="1"/>
  <c r="KI420" i="27" s="1"/>
  <c r="NC421" i="27"/>
  <c r="FT420" i="27" s="1"/>
  <c r="KQ420" i="27" s="1"/>
  <c r="NK421" i="27"/>
  <c r="GB420" i="27" s="1"/>
  <c r="KY420" i="27" s="1"/>
  <c r="NS421" i="27"/>
  <c r="GJ420" i="27" s="1"/>
  <c r="LG420" i="27" s="1"/>
  <c r="OA421" i="27"/>
  <c r="GR420" i="27" s="1"/>
  <c r="LO420" i="27" s="1"/>
  <c r="OI421" i="27"/>
  <c r="GZ420" i="27" s="1"/>
  <c r="LW420" i="27" s="1"/>
  <c r="CJ420" i="27"/>
  <c r="HH421" i="27" s="1"/>
  <c r="CZ420" i="27"/>
  <c r="HX421" i="27" s="1"/>
  <c r="DH420" i="27"/>
  <c r="IF421" i="27" s="1"/>
  <c r="DP420" i="27"/>
  <c r="IN421" i="27" s="1"/>
  <c r="EF420" i="27"/>
  <c r="JD421" i="27" s="1"/>
  <c r="EN420" i="27"/>
  <c r="JL421" i="27" s="1"/>
  <c r="MF421" i="27"/>
  <c r="EW420" i="27" s="1"/>
  <c r="JT420" i="27" s="1"/>
  <c r="MV421" i="27"/>
  <c r="FM420" i="27" s="1"/>
  <c r="KJ420" i="27" s="1"/>
  <c r="ND421" i="27"/>
  <c r="FU420" i="27" s="1"/>
  <c r="KR420" i="27" s="1"/>
  <c r="NT421" i="27"/>
  <c r="GK420" i="27" s="1"/>
  <c r="LH420" i="27" s="1"/>
  <c r="OB421" i="27"/>
  <c r="GS420" i="27" s="1"/>
  <c r="LP420" i="27" s="1"/>
  <c r="CK420" i="27"/>
  <c r="HI421" i="27" s="1"/>
  <c r="CS420" i="27"/>
  <c r="HQ421" i="27" s="1"/>
  <c r="DI420" i="27"/>
  <c r="IG421" i="27" s="1"/>
  <c r="DQ420" i="27"/>
  <c r="IO421" i="27" s="1"/>
  <c r="EO420" i="27"/>
  <c r="JM421" i="27" s="1"/>
  <c r="MG421" i="27"/>
  <c r="EX420" i="27" s="1"/>
  <c r="JU420" i="27" s="1"/>
  <c r="MW421" i="27"/>
  <c r="FN420" i="27" s="1"/>
  <c r="KK420" i="27" s="1"/>
  <c r="NE421" i="27"/>
  <c r="FV420" i="27" s="1"/>
  <c r="KS420" i="27" s="1"/>
  <c r="NU421" i="27"/>
  <c r="GL420" i="27" s="1"/>
  <c r="LI420" i="27" s="1"/>
  <c r="OK421" i="27"/>
  <c r="HB420" i="27" s="1"/>
  <c r="LY420" i="27" s="1"/>
  <c r="CX420" i="27"/>
  <c r="HV421" i="27" s="1"/>
  <c r="NJ421" i="27"/>
  <c r="GA420" i="27" s="1"/>
  <c r="KX420" i="27" s="1"/>
  <c r="EC420" i="27"/>
  <c r="JA421" i="27" s="1"/>
  <c r="CB421" i="27"/>
  <c r="MS421" i="27"/>
  <c r="FJ420" i="27" s="1"/>
  <c r="KG420" i="27" s="1"/>
  <c r="NY421" i="27"/>
  <c r="GP420" i="27" s="1"/>
  <c r="LM420" i="27" s="1"/>
  <c r="ED420" i="27"/>
  <c r="JB421" i="27" s="1"/>
  <c r="MT421" i="27"/>
  <c r="FK420" i="27" s="1"/>
  <c r="KH420" i="27" s="1"/>
  <c r="NZ421" i="27"/>
  <c r="GQ420" i="27" s="1"/>
  <c r="LN420" i="27" s="1"/>
  <c r="EL420" i="27"/>
  <c r="JJ421" i="27" s="1"/>
  <c r="NA421" i="27"/>
  <c r="FR420" i="27" s="1"/>
  <c r="KO420" i="27" s="1"/>
  <c r="OG421" i="27"/>
  <c r="GX420" i="27" s="1"/>
  <c r="LU420" i="27" s="1"/>
  <c r="OH421" i="27"/>
  <c r="GY420" i="27" s="1"/>
  <c r="LV420" i="27" s="1"/>
  <c r="DF420" i="27"/>
  <c r="ID421" i="27" s="1"/>
  <c r="CP420" i="27"/>
  <c r="HN421" i="27" s="1"/>
  <c r="DN420" i="27"/>
  <c r="IL421" i="27" s="1"/>
  <c r="MK421" i="27"/>
  <c r="FB420" i="27" s="1"/>
  <c r="JY420" i="27" s="1"/>
  <c r="NQ421" i="27"/>
  <c r="GH420" i="27" s="1"/>
  <c r="LE420" i="27" s="1"/>
  <c r="DV420" i="27"/>
  <c r="IT421" i="27" s="1"/>
  <c r="ML421" i="27"/>
  <c r="FC420" i="27" s="1"/>
  <c r="JZ420" i="27" s="1"/>
  <c r="NR421" i="27"/>
  <c r="GI420" i="27" s="1"/>
  <c r="LF420" i="27" s="1"/>
  <c r="NB421" i="27"/>
  <c r="FS420" i="27" s="1"/>
  <c r="KP420" i="27" s="1"/>
  <c r="NI421" i="27"/>
  <c r="FZ420" i="27" s="1"/>
  <c r="KW420" i="27" s="1"/>
  <c r="DA421" i="27"/>
  <c r="HY422" i="27" s="1"/>
  <c r="EG421" i="27"/>
  <c r="JE422" i="27" s="1"/>
  <c r="NA422" i="27"/>
  <c r="FR421" i="27" s="1"/>
  <c r="KO421" i="27" s="1"/>
  <c r="OG422" i="27"/>
  <c r="GX421" i="27" s="1"/>
  <c r="LU421" i="27" s="1"/>
  <c r="DB421" i="27"/>
  <c r="HZ422" i="27" s="1"/>
  <c r="EP421" i="27"/>
  <c r="JN422" i="27" s="1"/>
  <c r="ML422" i="27"/>
  <c r="FC421" i="27" s="1"/>
  <c r="JZ421" i="27" s="1"/>
  <c r="CL421" i="27"/>
  <c r="HJ422" i="27" s="1"/>
  <c r="DZ421" i="27"/>
  <c r="IX422" i="27" s="1"/>
  <c r="CM421" i="27"/>
  <c r="HK422" i="27" s="1"/>
  <c r="CU421" i="27"/>
  <c r="HS422" i="27" s="1"/>
  <c r="DC421" i="27"/>
  <c r="IA422" i="27" s="1"/>
  <c r="DK421" i="27"/>
  <c r="II422" i="27" s="1"/>
  <c r="DS421" i="27"/>
  <c r="IQ422" i="27" s="1"/>
  <c r="EA421" i="27"/>
  <c r="IY422" i="27" s="1"/>
  <c r="EI421" i="27"/>
  <c r="JG422" i="27" s="1"/>
  <c r="EQ421" i="27"/>
  <c r="JO422" i="27" s="1"/>
  <c r="ME422" i="27"/>
  <c r="EV421" i="27" s="1"/>
  <c r="JS421" i="27" s="1"/>
  <c r="MM422" i="27"/>
  <c r="FD421" i="27" s="1"/>
  <c r="KA421" i="27" s="1"/>
  <c r="MU422" i="27"/>
  <c r="FL421" i="27" s="1"/>
  <c r="KI421" i="27" s="1"/>
  <c r="NC422" i="27"/>
  <c r="FT421" i="27" s="1"/>
  <c r="KQ421" i="27" s="1"/>
  <c r="NK422" i="27"/>
  <c r="GB421" i="27" s="1"/>
  <c r="KY421" i="27" s="1"/>
  <c r="NS422" i="27"/>
  <c r="GJ421" i="27" s="1"/>
  <c r="LG421" i="27" s="1"/>
  <c r="OA422" i="27"/>
  <c r="GR421" i="27" s="1"/>
  <c r="LO421" i="27" s="1"/>
  <c r="OI422" i="27"/>
  <c r="GZ421" i="27" s="1"/>
  <c r="LW421" i="27" s="1"/>
  <c r="CN421" i="27"/>
  <c r="HL422" i="27" s="1"/>
  <c r="CV421" i="27"/>
  <c r="HT422" i="27" s="1"/>
  <c r="DD421" i="27"/>
  <c r="IB422" i="27" s="1"/>
  <c r="DL421" i="27"/>
  <c r="IJ422" i="27" s="1"/>
  <c r="DT421" i="27"/>
  <c r="IR422" i="27" s="1"/>
  <c r="EB421" i="27"/>
  <c r="IZ422" i="27" s="1"/>
  <c r="MF422" i="27"/>
  <c r="EW421" i="27" s="1"/>
  <c r="JT421" i="27" s="1"/>
  <c r="MN422" i="27"/>
  <c r="FE421" i="27" s="1"/>
  <c r="KB421" i="27" s="1"/>
  <c r="ND422" i="27"/>
  <c r="FU421" i="27" s="1"/>
  <c r="KR421" i="27" s="1"/>
  <c r="NT422" i="27"/>
  <c r="GK421" i="27" s="1"/>
  <c r="LH421" i="27" s="1"/>
  <c r="OB422" i="27"/>
  <c r="GS421" i="27" s="1"/>
  <c r="LP421" i="27" s="1"/>
  <c r="CW421" i="27"/>
  <c r="HU422" i="27" s="1"/>
  <c r="DM421" i="27"/>
  <c r="IK422" i="27" s="1"/>
  <c r="EC421" i="27"/>
  <c r="JA422" i="27" s="1"/>
  <c r="MO422" i="27"/>
  <c r="FF421" i="27" s="1"/>
  <c r="KC421" i="27" s="1"/>
  <c r="NE422" i="27"/>
  <c r="FV421" i="27" s="1"/>
  <c r="KS421" i="27" s="1"/>
  <c r="OC422" i="27"/>
  <c r="GT421" i="27" s="1"/>
  <c r="LQ421" i="27" s="1"/>
  <c r="OK422" i="27"/>
  <c r="HB421" i="27" s="1"/>
  <c r="LY421" i="27" s="1"/>
  <c r="EJ421" i="27"/>
  <c r="JH422" i="27" s="1"/>
  <c r="MV422" i="27"/>
  <c r="FM421" i="27" s="1"/>
  <c r="KJ421" i="27" s="1"/>
  <c r="NL422" i="27"/>
  <c r="GC421" i="27" s="1"/>
  <c r="KZ421" i="27" s="1"/>
  <c r="OJ422" i="27"/>
  <c r="HA421" i="27" s="1"/>
  <c r="LX421" i="27" s="1"/>
  <c r="CO421" i="27"/>
  <c r="HM422" i="27" s="1"/>
  <c r="DU421" i="27"/>
  <c r="IS422" i="27" s="1"/>
  <c r="CB422" i="27"/>
  <c r="MW422" i="27"/>
  <c r="FN421" i="27" s="1"/>
  <c r="KK421" i="27" s="1"/>
  <c r="NU422" i="27"/>
  <c r="GL421" i="27" s="1"/>
  <c r="LI421" i="27" s="1"/>
  <c r="DE421" i="27"/>
  <c r="IC422" i="27" s="1"/>
  <c r="EK421" i="27"/>
  <c r="JI422" i="27" s="1"/>
  <c r="MG422" i="27"/>
  <c r="EX421" i="27" s="1"/>
  <c r="JU421" i="27" s="1"/>
  <c r="NM422" i="27"/>
  <c r="GD421" i="27" s="1"/>
  <c r="LA421" i="27" s="1"/>
  <c r="CJ421" i="27"/>
  <c r="HH422" i="27" s="1"/>
  <c r="CR421" i="27"/>
  <c r="HP422" i="27" s="1"/>
  <c r="CZ421" i="27"/>
  <c r="HX422" i="27" s="1"/>
  <c r="DH421" i="27"/>
  <c r="IF422" i="27" s="1"/>
  <c r="DP421" i="27"/>
  <c r="IN422" i="27" s="1"/>
  <c r="DX421" i="27"/>
  <c r="IV422" i="27" s="1"/>
  <c r="EF421" i="27"/>
  <c r="JD422" i="27" s="1"/>
  <c r="EN421" i="27"/>
  <c r="JL422" i="27" s="1"/>
  <c r="MJ422" i="27"/>
  <c r="FA421" i="27" s="1"/>
  <c r="JX421" i="27" s="1"/>
  <c r="MR422" i="27"/>
  <c r="FI421" i="27" s="1"/>
  <c r="KF421" i="27" s="1"/>
  <c r="MZ422" i="27"/>
  <c r="FQ421" i="27" s="1"/>
  <c r="KN421" i="27" s="1"/>
  <c r="NH422" i="27"/>
  <c r="FY421" i="27" s="1"/>
  <c r="KV421" i="27" s="1"/>
  <c r="NP422" i="27"/>
  <c r="GG421" i="27" s="1"/>
  <c r="LD421" i="27" s="1"/>
  <c r="NX422" i="27"/>
  <c r="GO421" i="27" s="1"/>
  <c r="LL421" i="27" s="1"/>
  <c r="OF422" i="27"/>
  <c r="GW421" i="27" s="1"/>
  <c r="LT421" i="27" s="1"/>
  <c r="CK421" i="27"/>
  <c r="HI422" i="27" s="1"/>
  <c r="CS421" i="27"/>
  <c r="HQ422" i="27" s="1"/>
  <c r="DI421" i="27"/>
  <c r="IG422" i="27" s="1"/>
  <c r="DQ421" i="27"/>
  <c r="IO422" i="27" s="1"/>
  <c r="DY421" i="27"/>
  <c r="IW422" i="27" s="1"/>
  <c r="EO421" i="27"/>
  <c r="JM422" i="27" s="1"/>
  <c r="MK422" i="27"/>
  <c r="FB421" i="27" s="1"/>
  <c r="JY421" i="27" s="1"/>
  <c r="MS422" i="27"/>
  <c r="FJ421" i="27" s="1"/>
  <c r="KG421" i="27" s="1"/>
  <c r="NI422" i="27"/>
  <c r="FZ421" i="27" s="1"/>
  <c r="KW421" i="27" s="1"/>
  <c r="NQ422" i="27"/>
  <c r="GH421" i="27" s="1"/>
  <c r="LE421" i="27" s="1"/>
  <c r="NY422" i="27"/>
  <c r="GP421" i="27" s="1"/>
  <c r="LM421" i="27" s="1"/>
  <c r="CT421" i="27"/>
  <c r="HR422" i="27" s="1"/>
  <c r="DJ421" i="27"/>
  <c r="IH422" i="27" s="1"/>
  <c r="DR421" i="27"/>
  <c r="IP422" i="27" s="1"/>
  <c r="EH421" i="27"/>
  <c r="JF422" i="27" s="1"/>
  <c r="MT422" i="27"/>
  <c r="FK421" i="27" s="1"/>
  <c r="KH421" i="27" s="1"/>
  <c r="DN421" i="27"/>
  <c r="IL422" i="27" s="1"/>
  <c r="MP422" i="27"/>
  <c r="FG421" i="27" s="1"/>
  <c r="KD421" i="27" s="1"/>
  <c r="NN422" i="27"/>
  <c r="GE421" i="27" s="1"/>
  <c r="LB421" i="27" s="1"/>
  <c r="OH422" i="27"/>
  <c r="GY421" i="27" s="1"/>
  <c r="LV421" i="27" s="1"/>
  <c r="DO421" i="27"/>
  <c r="IM422" i="27" s="1"/>
  <c r="MQ422" i="27"/>
  <c r="FH421" i="27" s="1"/>
  <c r="KE421" i="27" s="1"/>
  <c r="NO422" i="27"/>
  <c r="GF421" i="27" s="1"/>
  <c r="LC421" i="27" s="1"/>
  <c r="OL422" i="27"/>
  <c r="HC421" i="27" s="1"/>
  <c r="LZ421" i="27" s="1"/>
  <c r="CP421" i="27"/>
  <c r="HN422" i="27" s="1"/>
  <c r="DV421" i="27"/>
  <c r="IT422" i="27" s="1"/>
  <c r="NR422" i="27"/>
  <c r="GI421" i="27" s="1"/>
  <c r="LF421" i="27" s="1"/>
  <c r="DW421" i="27"/>
  <c r="IU422" i="27" s="1"/>
  <c r="MY422" i="27"/>
  <c r="FP421" i="27" s="1"/>
  <c r="KM421" i="27" s="1"/>
  <c r="ED421" i="27"/>
  <c r="JB422" i="27" s="1"/>
  <c r="NB422" i="27"/>
  <c r="FS421" i="27" s="1"/>
  <c r="KP421" i="27" s="1"/>
  <c r="EE421" i="27"/>
  <c r="JC422" i="27" s="1"/>
  <c r="NF422" i="27"/>
  <c r="FW421" i="27" s="1"/>
  <c r="KT421" i="27" s="1"/>
  <c r="MX422" i="27"/>
  <c r="FO421" i="27" s="1"/>
  <c r="KL421" i="27" s="1"/>
  <c r="CQ421" i="27"/>
  <c r="HO422" i="27" s="1"/>
  <c r="DF421" i="27"/>
  <c r="ID422" i="27" s="1"/>
  <c r="EL421" i="27"/>
  <c r="JJ422" i="27" s="1"/>
  <c r="MH422" i="27"/>
  <c r="EY421" i="27" s="1"/>
  <c r="JV421" i="27" s="1"/>
  <c r="NG422" i="27"/>
  <c r="FX421" i="27" s="1"/>
  <c r="KU421" i="27" s="1"/>
  <c r="OD422" i="27"/>
  <c r="GU421" i="27" s="1"/>
  <c r="LR421" i="27" s="1"/>
  <c r="DG421" i="27"/>
  <c r="IE422" i="27" s="1"/>
  <c r="EM421" i="27"/>
  <c r="JK422" i="27" s="1"/>
  <c r="MI422" i="27"/>
  <c r="EZ421" i="27" s="1"/>
  <c r="JW421" i="27" s="1"/>
  <c r="NJ422" i="27"/>
  <c r="GA421" i="27" s="1"/>
  <c r="KX421" i="27" s="1"/>
  <c r="OE422" i="27"/>
  <c r="GV421" i="27" s="1"/>
  <c r="LS421" i="27" s="1"/>
  <c r="NV422" i="27"/>
  <c r="GM421" i="27" s="1"/>
  <c r="LJ421" i="27" s="1"/>
  <c r="CX421" i="27"/>
  <c r="HV422" i="27" s="1"/>
  <c r="NW422" i="27"/>
  <c r="GN421" i="27" s="1"/>
  <c r="LK421" i="27" s="1"/>
  <c r="CY421" i="27"/>
  <c r="HW422" i="27" s="1"/>
  <c r="NZ422" i="27"/>
  <c r="GQ421" i="27" s="1"/>
  <c r="LN421" i="27" s="1"/>
  <c r="F16" i="27"/>
  <c r="E13" i="27" l="1"/>
  <c r="F13" i="27" s="1"/>
  <c r="AX28" i="27" l="1"/>
  <c r="AX29" i="27" s="1"/>
  <c r="CV95" i="27"/>
  <c r="CM95" i="27"/>
  <c r="CP95" i="27"/>
  <c r="CD95" i="27"/>
  <c r="CI95" i="27"/>
  <c r="CC95" i="27"/>
  <c r="CB95" i="27"/>
  <c r="CN95" i="27"/>
  <c r="CT95" i="27"/>
  <c r="AX27" i="27"/>
  <c r="CK95" i="27"/>
  <c r="CU95" i="27"/>
  <c r="CJ95" i="27"/>
  <c r="CE95" i="27"/>
  <c r="CF95" i="27"/>
  <c r="CR95" i="27"/>
  <c r="CH95" i="27"/>
  <c r="CO95" i="27"/>
  <c r="CQ95" i="27"/>
  <c r="CA95" i="27"/>
  <c r="AX32" i="27"/>
  <c r="AX24" i="27"/>
  <c r="CL95" i="27"/>
  <c r="CS95" i="27"/>
  <c r="CG95" i="27"/>
</calcChain>
</file>

<file path=xl/sharedStrings.xml><?xml version="1.0" encoding="utf-8"?>
<sst xmlns="http://schemas.openxmlformats.org/spreadsheetml/2006/main" count="850" uniqueCount="198">
  <si>
    <t>δ</t>
  </si>
  <si>
    <t>σ</t>
  </si>
  <si>
    <t>FL</t>
  </si>
  <si>
    <t>CAS</t>
  </si>
  <si>
    <r>
      <t>Kg /m</t>
    </r>
    <r>
      <rPr>
        <vertAlign val="superscript"/>
        <sz val="11"/>
        <color theme="1"/>
        <rFont val="Calibri"/>
        <family val="2"/>
        <scheme val="minor"/>
      </rPr>
      <t>3</t>
    </r>
  </si>
  <si>
    <t>kt</t>
  </si>
  <si>
    <t>°C</t>
  </si>
  <si>
    <t>[ft]</t>
  </si>
  <si>
    <t>[kt]</t>
  </si>
  <si>
    <t>L</t>
  </si>
  <si>
    <t>K/m</t>
  </si>
  <si>
    <t>K/ft</t>
  </si>
  <si>
    <t>H</t>
  </si>
  <si>
    <t>Troposphäre</t>
  </si>
  <si>
    <t>Luftdruck</t>
  </si>
  <si>
    <t>Lufttemperatur</t>
  </si>
  <si>
    <t>Luftdichte</t>
  </si>
  <si>
    <t>m</t>
  </si>
  <si>
    <t>[hPa]</t>
  </si>
  <si>
    <t>[°C]</t>
  </si>
  <si>
    <t>[km]</t>
  </si>
  <si>
    <t>[kg/m3]</t>
  </si>
  <si>
    <t>Statosphäre</t>
  </si>
  <si>
    <t>Tropospause</t>
  </si>
  <si>
    <t>T</t>
  </si>
  <si>
    <r>
      <t>m/s</t>
    </r>
    <r>
      <rPr>
        <vertAlign val="superscript"/>
        <sz val="11"/>
        <color theme="1"/>
        <rFont val="Calibri"/>
        <family val="2"/>
        <scheme val="minor"/>
      </rPr>
      <t>2</t>
    </r>
  </si>
  <si>
    <t>K</t>
  </si>
  <si>
    <t>g/RL</t>
  </si>
  <si>
    <r>
      <t>R</t>
    </r>
    <r>
      <rPr>
        <b/>
        <vertAlign val="subscript"/>
        <sz val="11"/>
        <color theme="8"/>
        <rFont val="Calibri"/>
        <family val="2"/>
        <scheme val="minor"/>
      </rPr>
      <t>Luft,N</t>
    </r>
  </si>
  <si>
    <r>
      <t>T</t>
    </r>
    <r>
      <rPr>
        <b/>
        <vertAlign val="subscript"/>
        <sz val="11"/>
        <color theme="8"/>
        <rFont val="Calibri"/>
        <family val="2"/>
      </rPr>
      <t>N</t>
    </r>
  </si>
  <si>
    <r>
      <t>p</t>
    </r>
    <r>
      <rPr>
        <b/>
        <vertAlign val="subscript"/>
        <sz val="11"/>
        <color theme="8"/>
        <rFont val="Calibri"/>
        <family val="2"/>
      </rPr>
      <t>N</t>
    </r>
  </si>
  <si>
    <r>
      <t>Höhe h</t>
    </r>
    <r>
      <rPr>
        <sz val="10"/>
        <color theme="2" tint="-0.749992370372631"/>
        <rFont val="Calibri"/>
        <family val="2"/>
        <scheme val="minor"/>
      </rPr>
      <t xml:space="preserve"> (h=</t>
    </r>
    <r>
      <rPr>
        <sz val="10"/>
        <color theme="2" tint="-0.749992370372631"/>
        <rFont val="Calibri"/>
        <family val="2"/>
      </rPr>
      <t>∆h mit h</t>
    </r>
    <r>
      <rPr>
        <vertAlign val="subscript"/>
        <sz val="10"/>
        <color theme="2" tint="-0.749992370372631"/>
        <rFont val="Calibri"/>
        <family val="2"/>
      </rPr>
      <t xml:space="preserve">0 </t>
    </r>
    <r>
      <rPr>
        <sz val="10"/>
        <color theme="2" tint="-0.749992370372631"/>
        <rFont val="Calibri"/>
        <family val="2"/>
      </rPr>
      <t>=0)</t>
    </r>
  </si>
  <si>
    <t>[K]</t>
  </si>
  <si>
    <r>
      <t>K</t>
    </r>
    <r>
      <rPr>
        <b/>
        <vertAlign val="subscript"/>
        <sz val="11"/>
        <color rgb="FFC00000"/>
        <rFont val="Calibri"/>
        <family val="2"/>
        <scheme val="minor"/>
      </rPr>
      <t>b</t>
    </r>
  </si>
  <si>
    <r>
      <t>p</t>
    </r>
    <r>
      <rPr>
        <b/>
        <vertAlign val="subscript"/>
        <sz val="11"/>
        <color rgb="FFC00000"/>
        <rFont val="Calibri"/>
        <family val="2"/>
      </rPr>
      <t>T</t>
    </r>
  </si>
  <si>
    <r>
      <t>ρ</t>
    </r>
    <r>
      <rPr>
        <b/>
        <vertAlign val="subscript"/>
        <sz val="11"/>
        <color rgb="FFC00000"/>
        <rFont val="Calibri"/>
        <family val="2"/>
      </rPr>
      <t>T</t>
    </r>
  </si>
  <si>
    <r>
      <t>R</t>
    </r>
    <r>
      <rPr>
        <b/>
        <vertAlign val="subscript"/>
        <sz val="11"/>
        <color rgb="FFC00000"/>
        <rFont val="Calibri"/>
        <family val="2"/>
        <scheme val="minor"/>
      </rPr>
      <t>Luft,N</t>
    </r>
  </si>
  <si>
    <r>
      <t>Kg /m</t>
    </r>
    <r>
      <rPr>
        <vertAlign val="superscript"/>
        <sz val="11"/>
        <color theme="5" tint="-0.249977111117893"/>
        <rFont val="Calibri"/>
        <family val="2"/>
        <scheme val="minor"/>
      </rPr>
      <t>3</t>
    </r>
  </si>
  <si>
    <r>
      <t>m/s</t>
    </r>
    <r>
      <rPr>
        <vertAlign val="superscript"/>
        <sz val="11"/>
        <color theme="5"/>
        <rFont val="Calibri"/>
        <family val="2"/>
        <scheme val="minor"/>
      </rPr>
      <t>2</t>
    </r>
  </si>
  <si>
    <r>
      <t>Kg /m</t>
    </r>
    <r>
      <rPr>
        <vertAlign val="superscript"/>
        <sz val="11"/>
        <color theme="5"/>
        <rFont val="Calibri"/>
        <family val="2"/>
        <scheme val="minor"/>
      </rPr>
      <t>3</t>
    </r>
  </si>
  <si>
    <r>
      <t>g</t>
    </r>
    <r>
      <rPr>
        <b/>
        <vertAlign val="subscript"/>
        <sz val="11"/>
        <color rgb="FFC00000"/>
        <rFont val="Calibri"/>
        <family val="2"/>
        <scheme val="minor"/>
      </rPr>
      <t>0</t>
    </r>
  </si>
  <si>
    <t>K/km</t>
  </si>
  <si>
    <r>
      <t>K</t>
    </r>
    <r>
      <rPr>
        <b/>
        <vertAlign val="subscript"/>
        <sz val="11"/>
        <color rgb="FFC00000"/>
        <rFont val="Calibri"/>
        <family val="2"/>
      </rPr>
      <t>a</t>
    </r>
  </si>
  <si>
    <t>1/m</t>
  </si>
  <si>
    <t>1/km</t>
  </si>
  <si>
    <t>1/ft</t>
  </si>
  <si>
    <r>
      <t>H</t>
    </r>
    <r>
      <rPr>
        <b/>
        <vertAlign val="subscript"/>
        <sz val="11"/>
        <color rgb="FFC00000"/>
        <rFont val="Calibri"/>
        <family val="2"/>
        <scheme val="minor"/>
      </rPr>
      <t>0</t>
    </r>
  </si>
  <si>
    <t>m, km ft</t>
  </si>
  <si>
    <r>
      <t>H</t>
    </r>
    <r>
      <rPr>
        <b/>
        <vertAlign val="subscript"/>
        <sz val="11"/>
        <color rgb="FFC00000"/>
        <rFont val="Calibri"/>
        <family val="2"/>
        <scheme val="minor"/>
      </rPr>
      <t>T</t>
    </r>
  </si>
  <si>
    <t>km</t>
  </si>
  <si>
    <t>ft</t>
  </si>
  <si>
    <t>m/s</t>
  </si>
  <si>
    <t>km/h</t>
  </si>
  <si>
    <r>
      <rPr>
        <b/>
        <sz val="11"/>
        <color theme="9"/>
        <rFont val="Calibri"/>
        <family val="2"/>
        <scheme val="minor"/>
      </rPr>
      <t>α</t>
    </r>
    <r>
      <rPr>
        <b/>
        <vertAlign val="subscript"/>
        <sz val="11"/>
        <color theme="9"/>
        <rFont val="Calibri"/>
        <family val="2"/>
        <scheme val="minor"/>
      </rPr>
      <t>0</t>
    </r>
  </si>
  <si>
    <t>a</t>
  </si>
  <si>
    <t>[kt/s]</t>
  </si>
  <si>
    <t>x</t>
  </si>
  <si>
    <t>∆T</t>
  </si>
  <si>
    <r>
      <t>g</t>
    </r>
    <r>
      <rPr>
        <b/>
        <vertAlign val="subscript"/>
        <sz val="11"/>
        <color theme="8"/>
        <rFont val="Calibri"/>
        <family val="2"/>
        <scheme val="minor"/>
      </rPr>
      <t>N</t>
    </r>
  </si>
  <si>
    <r>
      <rPr>
        <b/>
        <sz val="12"/>
        <color rgb="FF00B0F0"/>
        <rFont val="Calibri"/>
        <family val="2"/>
        <scheme val="minor"/>
      </rPr>
      <t>v</t>
    </r>
    <r>
      <rPr>
        <b/>
        <vertAlign val="subscript"/>
        <sz val="11"/>
        <color rgb="FF00B0F0"/>
        <rFont val="Calibri"/>
        <family val="2"/>
        <scheme val="minor"/>
      </rPr>
      <t>c</t>
    </r>
    <r>
      <rPr>
        <b/>
        <sz val="11"/>
        <color rgb="FF00B0F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→</t>
    </r>
    <r>
      <rPr>
        <sz val="9.35"/>
        <color theme="1"/>
        <rFont val="Calibri"/>
        <family val="2"/>
      </rPr>
      <t xml:space="preserve">  </t>
    </r>
  </si>
  <si>
    <t>S</t>
  </si>
  <si>
    <t>A</t>
  </si>
  <si>
    <t>O</t>
  </si>
  <si>
    <r>
      <t>κ</t>
    </r>
    <r>
      <rPr>
        <b/>
        <vertAlign val="subscript"/>
        <sz val="11"/>
        <color theme="8"/>
        <rFont val="Calibri"/>
        <family val="2"/>
      </rPr>
      <t>Luft</t>
    </r>
  </si>
  <si>
    <r>
      <t>ϒ</t>
    </r>
    <r>
      <rPr>
        <b/>
        <vertAlign val="subscript"/>
        <sz val="11"/>
        <color theme="8"/>
        <rFont val="Calibri"/>
        <family val="2"/>
      </rPr>
      <t>Luft</t>
    </r>
  </si>
  <si>
    <r>
      <t xml:space="preserve">m/s </t>
    </r>
    <r>
      <rPr>
        <b/>
        <sz val="11"/>
        <color theme="8"/>
        <rFont val="Calibri"/>
        <family val="2"/>
      </rPr>
      <t>→ kt</t>
    </r>
  </si>
  <si>
    <r>
      <t xml:space="preserve">km/h </t>
    </r>
    <r>
      <rPr>
        <b/>
        <sz val="11"/>
        <color theme="8"/>
        <rFont val="Calibri"/>
        <family val="2"/>
      </rPr>
      <t>→ kt</t>
    </r>
  </si>
  <si>
    <r>
      <t xml:space="preserve">kt </t>
    </r>
    <r>
      <rPr>
        <b/>
        <sz val="11"/>
        <color theme="8"/>
        <rFont val="Calibri"/>
        <family val="2"/>
      </rPr>
      <t>→ m/s</t>
    </r>
  </si>
  <si>
    <r>
      <t xml:space="preserve">kt </t>
    </r>
    <r>
      <rPr>
        <b/>
        <sz val="11"/>
        <color theme="8"/>
        <rFont val="Calibri"/>
        <family val="2"/>
      </rPr>
      <t>→ km/h</t>
    </r>
  </si>
  <si>
    <r>
      <t xml:space="preserve">ft </t>
    </r>
    <r>
      <rPr>
        <b/>
        <sz val="11"/>
        <color theme="8"/>
        <rFont val="Calibri"/>
        <family val="2"/>
      </rPr>
      <t>→ km</t>
    </r>
  </si>
  <si>
    <r>
      <t xml:space="preserve">ft </t>
    </r>
    <r>
      <rPr>
        <b/>
        <sz val="11"/>
        <color theme="8"/>
        <rFont val="Calibri"/>
        <family val="2"/>
      </rPr>
      <t>→ m</t>
    </r>
  </si>
  <si>
    <r>
      <t xml:space="preserve">km </t>
    </r>
    <r>
      <rPr>
        <b/>
        <sz val="11"/>
        <color theme="8"/>
        <rFont val="Calibri"/>
        <family val="2"/>
      </rPr>
      <t>→ ft</t>
    </r>
  </si>
  <si>
    <r>
      <t xml:space="preserve">m </t>
    </r>
    <r>
      <rPr>
        <b/>
        <sz val="11"/>
        <color theme="8"/>
        <rFont val="Calibri"/>
        <family val="2"/>
      </rPr>
      <t>→ ft</t>
    </r>
  </si>
  <si>
    <r>
      <t>falls ∆T</t>
    </r>
    <r>
      <rPr>
        <sz val="11"/>
        <color rgb="FFC00000"/>
        <rFont val="Calibri"/>
        <family val="2"/>
      </rPr>
      <t>≠</t>
    </r>
    <r>
      <rPr>
        <sz val="9.35"/>
        <color rgb="FFC00000"/>
        <rFont val="Calibri"/>
        <family val="2"/>
      </rPr>
      <t xml:space="preserve"> 0</t>
    </r>
  </si>
  <si>
    <r>
      <rPr>
        <sz val="11"/>
        <color rgb="FFFF0000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</t>
    </r>
    <r>
      <rPr>
        <sz val="11"/>
        <color rgb="FFFF0000"/>
        <rFont val="Calibri"/>
        <family val="2"/>
        <scheme val="minor"/>
      </rPr>
      <t>T</t>
    </r>
    <r>
      <rPr>
        <vertAlign val="subscript"/>
        <sz val="11"/>
        <color rgb="FFFF0000"/>
        <rFont val="Calibri"/>
        <family val="2"/>
        <scheme val="minor"/>
      </rPr>
      <t>NON</t>
    </r>
    <r>
      <rPr>
        <sz val="11"/>
        <color rgb="FFFF0000"/>
        <rFont val="Calibri"/>
        <family val="2"/>
        <scheme val="minor"/>
      </rPr>
      <t>_</t>
    </r>
    <r>
      <rPr>
        <vertAlign val="subscript"/>
        <sz val="11"/>
        <color rgb="FFFF0000"/>
        <rFont val="Calibri"/>
        <family val="2"/>
        <scheme val="minor"/>
      </rPr>
      <t>ISA</t>
    </r>
  </si>
  <si>
    <r>
      <rPr>
        <sz val="11"/>
        <color rgb="FFFF0000"/>
        <rFont val="Calibri"/>
        <family val="2"/>
        <scheme val="minor"/>
      </rPr>
      <t>T</t>
    </r>
    <r>
      <rPr>
        <vertAlign val="subscript"/>
        <sz val="11"/>
        <color rgb="FFFF0000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</t>
    </r>
    <r>
      <rPr>
        <sz val="11"/>
        <color rgb="FFFF0000"/>
        <rFont val="Calibri"/>
        <family val="2"/>
        <scheme val="minor"/>
      </rPr>
      <t>T</t>
    </r>
    <r>
      <rPr>
        <vertAlign val="subscript"/>
        <sz val="11"/>
        <color rgb="FFFF0000"/>
        <rFont val="Calibri"/>
        <family val="2"/>
        <scheme val="minor"/>
      </rPr>
      <t>T</t>
    </r>
    <r>
      <rPr>
        <sz val="11"/>
        <color rgb="FFFF0000"/>
        <rFont val="Calibri"/>
        <family val="2"/>
        <scheme val="minor"/>
      </rPr>
      <t>,</t>
    </r>
    <r>
      <rPr>
        <vertAlign val="subscript"/>
        <sz val="11"/>
        <color rgb="FFFF0000"/>
        <rFont val="Calibri"/>
        <family val="2"/>
        <scheme val="minor"/>
      </rPr>
      <t>NON</t>
    </r>
    <r>
      <rPr>
        <sz val="11"/>
        <color rgb="FFFF0000"/>
        <rFont val="Calibri"/>
        <family val="2"/>
        <scheme val="minor"/>
      </rPr>
      <t>_</t>
    </r>
    <r>
      <rPr>
        <vertAlign val="subscript"/>
        <sz val="11"/>
        <color rgb="FFFF0000"/>
        <rFont val="Calibri"/>
        <family val="2"/>
        <scheme val="minor"/>
      </rPr>
      <t>ISA</t>
    </r>
  </si>
  <si>
    <t>T*</t>
  </si>
  <si>
    <r>
      <t>H</t>
    </r>
    <r>
      <rPr>
        <vertAlign val="subscript"/>
        <sz val="11"/>
        <color theme="1"/>
        <rFont val="Calibri"/>
        <family val="2"/>
        <scheme val="minor"/>
      </rPr>
      <t>Tropopause</t>
    </r>
  </si>
  <si>
    <t xml:space="preserve"> </t>
  </si>
  <si>
    <t>θ</t>
  </si>
  <si>
    <t>R</t>
  </si>
  <si>
    <t>P</t>
  </si>
  <si>
    <t>E</t>
  </si>
  <si>
    <r>
      <t>T</t>
    </r>
    <r>
      <rPr>
        <b/>
        <vertAlign val="subscript"/>
        <sz val="12"/>
        <color theme="1"/>
        <rFont val="Calibri"/>
        <family val="2"/>
        <scheme val="minor"/>
      </rPr>
      <t>0</t>
    </r>
  </si>
  <si>
    <t>P*</t>
  </si>
  <si>
    <r>
      <t>ρ</t>
    </r>
    <r>
      <rPr>
        <b/>
        <sz val="6.05"/>
        <color theme="1"/>
        <rFont val="Calibri"/>
        <family val="2"/>
      </rPr>
      <t>*</t>
    </r>
  </si>
  <si>
    <r>
      <t>P</t>
    </r>
    <r>
      <rPr>
        <b/>
        <vertAlign val="subscript"/>
        <sz val="12"/>
        <color theme="1"/>
        <rFont val="Calibri"/>
        <family val="2"/>
        <scheme val="minor"/>
      </rPr>
      <t>0</t>
    </r>
  </si>
  <si>
    <r>
      <t>ρ</t>
    </r>
    <r>
      <rPr>
        <b/>
        <vertAlign val="subscript"/>
        <sz val="12"/>
        <color theme="1"/>
        <rFont val="Calibri"/>
        <family val="2"/>
        <scheme val="minor"/>
      </rPr>
      <t>0</t>
    </r>
  </si>
  <si>
    <t>δ*</t>
  </si>
  <si>
    <r>
      <t>r</t>
    </r>
    <r>
      <rPr>
        <b/>
        <vertAlign val="subscript"/>
        <sz val="11"/>
        <color theme="8"/>
        <rFont val="Calibri"/>
        <family val="2"/>
        <scheme val="minor"/>
      </rPr>
      <t>earth</t>
    </r>
  </si>
  <si>
    <t>Höhe H</t>
  </si>
  <si>
    <t xml:space="preserve">vc →  </t>
  </si>
  <si>
    <t>CAC  [kt]</t>
  </si>
  <si>
    <t>H [ft]</t>
  </si>
  <si>
    <r>
      <t xml:space="preserve">δ(H, ∆T), vc →  </t>
    </r>
    <r>
      <rPr>
        <sz val="11"/>
        <color rgb="FFFF0000"/>
        <rFont val="Calibri"/>
        <family val="2"/>
        <scheme val="minor"/>
      </rPr>
      <t>M</t>
    </r>
    <r>
      <rPr>
        <vertAlign val="subscript"/>
        <sz val="11"/>
        <color rgb="FFFF0000"/>
        <rFont val="Calibri"/>
        <family val="2"/>
        <scheme val="minor"/>
      </rPr>
      <t>ISA</t>
    </r>
  </si>
  <si>
    <t>H*</t>
  </si>
  <si>
    <t>ρ*</t>
  </si>
  <si>
    <t>p*</t>
  </si>
  <si>
    <t>σ*</t>
  </si>
  <si>
    <t>θ*</t>
  </si>
  <si>
    <t>[k,]</t>
  </si>
  <si>
    <r>
      <t>[kg/m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]</t>
    </r>
  </si>
  <si>
    <t>a*</t>
  </si>
  <si>
    <r>
      <t xml:space="preserve">VC (CAS), TAT, H →  </t>
    </r>
    <r>
      <rPr>
        <b/>
        <sz val="14"/>
        <color rgb="FFFF0000"/>
        <rFont val="Calibri"/>
        <family val="2"/>
        <scheme val="minor"/>
      </rPr>
      <t>VR</t>
    </r>
    <r>
      <rPr>
        <sz val="14"/>
        <color theme="1"/>
        <rFont val="Calibri"/>
        <family val="2"/>
        <scheme val="minor"/>
      </rPr>
      <t xml:space="preserve"> (TASR) </t>
    </r>
  </si>
  <si>
    <r>
      <t xml:space="preserve">M( δ(H,∆T), vc ), a → </t>
    </r>
    <r>
      <rPr>
        <b/>
        <sz val="14"/>
        <color rgb="FFFF0000"/>
        <rFont val="Calibri"/>
        <family val="2"/>
        <scheme val="minor"/>
      </rPr>
      <t>v (TAS)</t>
    </r>
  </si>
  <si>
    <r>
      <t xml:space="preserve">H, ∆T, M → </t>
    </r>
    <r>
      <rPr>
        <b/>
        <sz val="11"/>
        <color rgb="FFFF0000"/>
        <rFont val="Calibri"/>
        <family val="2"/>
        <scheme val="minor"/>
      </rPr>
      <t xml:space="preserve"> TAT</t>
    </r>
  </si>
  <si>
    <r>
      <t xml:space="preserve">δ(H, ∆T), vc →  </t>
    </r>
    <r>
      <rPr>
        <b/>
        <sz val="11"/>
        <color rgb="FFFF0000"/>
        <rFont val="Calibri"/>
        <family val="2"/>
        <scheme val="minor"/>
      </rPr>
      <t>M</t>
    </r>
  </si>
  <si>
    <t>∆V</t>
  </si>
  <si>
    <t>Ma</t>
  </si>
  <si>
    <t>CAS  [kt]</t>
  </si>
  <si>
    <t>√σ</t>
  </si>
  <si>
    <t>Ma in TAS</t>
  </si>
  <si>
    <t>TAS in CAS</t>
  </si>
  <si>
    <t>für alle Höhen</t>
  </si>
  <si>
    <t>Vc = f(TAS,h)</t>
  </si>
  <si>
    <t>Vc =  f(CAS , H)</t>
  </si>
  <si>
    <t>Ist</t>
  </si>
  <si>
    <t>soll</t>
  </si>
  <si>
    <t>TAS</t>
  </si>
  <si>
    <t>EAS</t>
  </si>
  <si>
    <t>qc</t>
  </si>
  <si>
    <t>∆Vc</t>
  </si>
  <si>
    <t>y</t>
  </si>
  <si>
    <t>Input</t>
  </si>
  <si>
    <t>[ kt / s ]</t>
  </si>
  <si>
    <t>results</t>
  </si>
  <si>
    <t>M</t>
  </si>
  <si>
    <t>TAT</t>
  </si>
  <si>
    <t>H[ft]</t>
  </si>
  <si>
    <t>CAS [kt]</t>
  </si>
  <si>
    <t>limit (for ε)</t>
  </si>
  <si>
    <r>
      <rPr>
        <b/>
        <sz val="11"/>
        <color theme="5"/>
        <rFont val="Calibri"/>
        <family val="2"/>
      </rPr>
      <t>δ</t>
    </r>
    <r>
      <rPr>
        <b/>
        <sz val="11"/>
        <color theme="5"/>
        <rFont val="Calibri"/>
        <family val="2"/>
        <scheme val="minor"/>
      </rPr>
      <t>𝛿</t>
    </r>
  </si>
  <si>
    <r>
      <t>TAS</t>
    </r>
    <r>
      <rPr>
        <b/>
        <vertAlign val="subscript"/>
        <sz val="14"/>
        <color rgb="FFFF0000"/>
        <rFont val="Calibri"/>
        <family val="2"/>
        <scheme val="minor"/>
      </rPr>
      <t>R</t>
    </r>
  </si>
  <si>
    <r>
      <t>T</t>
    </r>
    <r>
      <rPr>
        <b/>
        <vertAlign val="subscript"/>
        <sz val="11"/>
        <color rgb="FFC00000"/>
        <rFont val="Calibri"/>
        <family val="2"/>
      </rPr>
      <t xml:space="preserve">TP </t>
    </r>
    <r>
      <rPr>
        <b/>
        <sz val="11"/>
        <color rgb="FFC00000"/>
        <rFont val="Calibri"/>
        <family val="2"/>
      </rPr>
      <t>=T(h)  = const.</t>
    </r>
  </si>
  <si>
    <r>
      <t>p(H</t>
    </r>
    <r>
      <rPr>
        <b/>
        <vertAlign val="subscript"/>
        <sz val="11"/>
        <color rgb="FFC00000"/>
        <rFont val="Calibri"/>
        <family val="2"/>
      </rPr>
      <t>0</t>
    </r>
    <r>
      <rPr>
        <b/>
        <sz val="11"/>
        <color rgb="FFC00000"/>
        <rFont val="Calibri"/>
        <family val="2"/>
      </rPr>
      <t xml:space="preserve">) </t>
    </r>
    <r>
      <rPr>
        <sz val="11"/>
        <rFont val="Calibri"/>
        <family val="2"/>
      </rPr>
      <t>= p</t>
    </r>
    <r>
      <rPr>
        <vertAlign val="subscript"/>
        <sz val="11"/>
        <rFont val="Calibri"/>
        <family val="2"/>
      </rPr>
      <t>0</t>
    </r>
  </si>
  <si>
    <r>
      <t>ρ(H</t>
    </r>
    <r>
      <rPr>
        <b/>
        <vertAlign val="subscript"/>
        <sz val="11"/>
        <color rgb="FFC00000"/>
        <rFont val="Calibri"/>
        <family val="2"/>
      </rPr>
      <t>0</t>
    </r>
    <r>
      <rPr>
        <b/>
        <sz val="11"/>
        <color rgb="FFC00000"/>
        <rFont val="Calibri"/>
        <family val="2"/>
      </rPr>
      <t>)</t>
    </r>
    <r>
      <rPr>
        <b/>
        <vertAlign val="subscript"/>
        <sz val="11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</t>
    </r>
    <r>
      <rPr>
        <sz val="11"/>
        <rFont val="Calibri"/>
        <family val="2"/>
      </rPr>
      <t>= ρ</t>
    </r>
    <r>
      <rPr>
        <vertAlign val="subscript"/>
        <sz val="11"/>
        <rFont val="Calibri"/>
        <family val="2"/>
      </rPr>
      <t>0</t>
    </r>
  </si>
  <si>
    <r>
      <t>T(H</t>
    </r>
    <r>
      <rPr>
        <b/>
        <vertAlign val="subscript"/>
        <sz val="11"/>
        <color rgb="FFC00000"/>
        <rFont val="Calibri"/>
        <family val="2"/>
      </rPr>
      <t>0</t>
    </r>
    <r>
      <rPr>
        <b/>
        <sz val="11"/>
        <color rgb="FFC00000"/>
        <rFont val="Calibri"/>
        <family val="2"/>
      </rPr>
      <t>)</t>
    </r>
    <r>
      <rPr>
        <sz val="11"/>
        <rFont val="Calibri"/>
        <family val="2"/>
      </rPr>
      <t xml:space="preserve"> = T</t>
    </r>
    <r>
      <rPr>
        <vertAlign val="subscript"/>
        <sz val="11"/>
        <rFont val="Calibri"/>
        <family val="2"/>
      </rPr>
      <t>0</t>
    </r>
  </si>
  <si>
    <r>
      <t>ft/s</t>
    </r>
    <r>
      <rPr>
        <vertAlign val="superscript"/>
        <sz val="11"/>
        <color theme="5"/>
        <rFont val="Calibri"/>
        <family val="2"/>
        <scheme val="minor"/>
      </rPr>
      <t>2</t>
    </r>
  </si>
  <si>
    <r>
      <t>Kg /ft</t>
    </r>
    <r>
      <rPr>
        <vertAlign val="superscript"/>
        <sz val="11"/>
        <color theme="5"/>
        <rFont val="Calibri"/>
        <family val="2"/>
        <scheme val="minor"/>
      </rPr>
      <t>3</t>
    </r>
  </si>
  <si>
    <r>
      <t>Kg /ft</t>
    </r>
    <r>
      <rPr>
        <vertAlign val="superscript"/>
        <sz val="11"/>
        <color theme="5" tint="-0.249977111117893"/>
        <rFont val="Calibri"/>
        <family val="2"/>
        <scheme val="minor"/>
      </rPr>
      <t>3</t>
    </r>
  </si>
  <si>
    <r>
      <t>kg*ft</t>
    </r>
    <r>
      <rPr>
        <vertAlign val="superscript"/>
        <sz val="11"/>
        <color theme="5"/>
        <rFont val="Calibri"/>
        <family val="2"/>
        <scheme val="minor"/>
      </rPr>
      <t>-2</t>
    </r>
  </si>
  <si>
    <r>
      <t>kg*ft</t>
    </r>
    <r>
      <rPr>
        <vertAlign val="superscript"/>
        <sz val="11"/>
        <color theme="5" tint="-0.249977111117893"/>
        <rFont val="Calibri"/>
        <family val="2"/>
        <scheme val="minor"/>
      </rPr>
      <t>-2</t>
    </r>
  </si>
  <si>
    <r>
      <t>hPa=10</t>
    </r>
    <r>
      <rPr>
        <vertAlign val="superscript"/>
        <sz val="11"/>
        <color theme="5"/>
        <rFont val="Calibri"/>
        <family val="2"/>
        <scheme val="minor"/>
      </rPr>
      <t>2</t>
    </r>
    <r>
      <rPr>
        <sz val="11"/>
        <color theme="5"/>
        <rFont val="Calibri"/>
        <family val="2"/>
        <scheme val="minor"/>
      </rPr>
      <t>*kg*m</t>
    </r>
    <r>
      <rPr>
        <vertAlign val="superscript"/>
        <sz val="11"/>
        <color theme="5"/>
        <rFont val="Calibri"/>
        <family val="2"/>
        <scheme val="minor"/>
      </rPr>
      <t>-2</t>
    </r>
  </si>
  <si>
    <r>
      <t>hPa=10</t>
    </r>
    <r>
      <rPr>
        <vertAlign val="superscript"/>
        <sz val="11"/>
        <color theme="5" tint="-0.249977111117893"/>
        <rFont val="Calibri"/>
        <family val="2"/>
        <scheme val="minor"/>
      </rPr>
      <t>2</t>
    </r>
    <r>
      <rPr>
        <sz val="11"/>
        <color theme="5" tint="-0.249977111117893"/>
        <rFont val="Calibri"/>
        <family val="2"/>
        <scheme val="minor"/>
      </rPr>
      <t>*kg*m</t>
    </r>
    <r>
      <rPr>
        <vertAlign val="superscript"/>
        <sz val="11"/>
        <color theme="5" tint="-0.249977111117893"/>
        <rFont val="Calibri"/>
        <family val="2"/>
        <scheme val="minor"/>
      </rPr>
      <t>-2</t>
    </r>
  </si>
  <si>
    <r>
      <t>ft</t>
    </r>
    <r>
      <rPr>
        <vertAlign val="superscript"/>
        <sz val="11"/>
        <color theme="5"/>
        <rFont val="Calibri"/>
        <family val="2"/>
        <scheme val="minor"/>
      </rPr>
      <t>2</t>
    </r>
    <r>
      <rPr>
        <sz val="11"/>
        <color theme="5"/>
        <rFont val="Calibri"/>
        <family val="2"/>
        <scheme val="minor"/>
      </rPr>
      <t>/s</t>
    </r>
    <r>
      <rPr>
        <vertAlign val="superscript"/>
        <sz val="11"/>
        <color theme="5"/>
        <rFont val="Calibri"/>
        <family val="2"/>
        <scheme val="minor"/>
      </rPr>
      <t>2</t>
    </r>
    <r>
      <rPr>
        <sz val="11"/>
        <color theme="5"/>
        <rFont val="Calibri"/>
        <family val="2"/>
        <scheme val="minor"/>
      </rPr>
      <t xml:space="preserve"> K</t>
    </r>
  </si>
  <si>
    <t>Reiseflug</t>
  </si>
  <si>
    <t>von</t>
  </si>
  <si>
    <t>bis</t>
  </si>
  <si>
    <t>ab</t>
  </si>
  <si>
    <t>Ober-Grenze</t>
  </si>
  <si>
    <t>Unter-Grenze</t>
  </si>
  <si>
    <t>Für Hilfslinien im Chart</t>
  </si>
  <si>
    <t>Für die Mach-Kurven im Chart</t>
  </si>
  <si>
    <t>Für die Höhen - Kurven im Chart</t>
  </si>
  <si>
    <t>ISA-Tabelle</t>
  </si>
  <si>
    <t>Gültigkeitsbereich - Faustformel</t>
  </si>
  <si>
    <t>Für Verweis im Chart, um über gewählten CAS-Wert &amp; H-Wert ∆Vc darzustellen</t>
  </si>
  <si>
    <t>cruise speed</t>
  </si>
  <si>
    <t>cruise speed - range -&gt;</t>
  </si>
  <si>
    <t>TAS aus Faustformel</t>
  </si>
  <si>
    <r>
      <t xml:space="preserve">CAS </t>
    </r>
    <r>
      <rPr>
        <sz val="28"/>
        <rFont val="Calibri"/>
        <family val="2"/>
        <scheme val="minor"/>
      </rPr>
      <t>[kt]</t>
    </r>
  </si>
  <si>
    <t>p</t>
  </si>
  <si>
    <t xml:space="preserve">ρ </t>
  </si>
  <si>
    <t xml:space="preserve"> T</t>
  </si>
  <si>
    <t>Höhe</t>
  </si>
  <si>
    <r>
      <t>CAS</t>
    </r>
    <r>
      <rPr>
        <sz val="26"/>
        <rFont val="Calibri"/>
        <family val="2"/>
        <scheme val="minor"/>
      </rPr>
      <t xml:space="preserve"> [kt]</t>
    </r>
  </si>
  <si>
    <t>Machzahl</t>
  </si>
  <si>
    <t>Relativer Fehler in [%]</t>
  </si>
  <si>
    <t>Schicht</t>
  </si>
  <si>
    <t>Tropopause</t>
  </si>
  <si>
    <r>
      <t>T = T</t>
    </r>
    <r>
      <rPr>
        <vertAlign val="subscript"/>
        <sz val="11"/>
        <rFont val="Calibri"/>
        <family val="2"/>
        <scheme val="minor"/>
      </rPr>
      <t>NON</t>
    </r>
    <r>
      <rPr>
        <sz val="11"/>
        <rFont val="Calibri"/>
        <family val="2"/>
        <scheme val="minor"/>
      </rPr>
      <t>_</t>
    </r>
    <r>
      <rPr>
        <vertAlign val="subscript"/>
        <sz val="11"/>
        <rFont val="Calibri"/>
        <family val="2"/>
        <scheme val="minor"/>
      </rPr>
      <t>ISA</t>
    </r>
  </si>
  <si>
    <r>
      <t>falls ∆T</t>
    </r>
    <r>
      <rPr>
        <sz val="11"/>
        <rFont val="Calibri"/>
        <family val="2"/>
      </rPr>
      <t>≠</t>
    </r>
    <r>
      <rPr>
        <sz val="9.35"/>
        <rFont val="Calibri"/>
        <family val="2"/>
      </rPr>
      <t xml:space="preserve"> 0</t>
    </r>
  </si>
  <si>
    <r>
      <t>T</t>
    </r>
    <r>
      <rPr>
        <vertAlign val="sub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= T</t>
    </r>
    <r>
      <rPr>
        <vertAlign val="sub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,</t>
    </r>
    <r>
      <rPr>
        <vertAlign val="subscript"/>
        <sz val="11"/>
        <rFont val="Calibri"/>
        <family val="2"/>
        <scheme val="minor"/>
      </rPr>
      <t>NON</t>
    </r>
    <r>
      <rPr>
        <sz val="11"/>
        <rFont val="Calibri"/>
        <family val="2"/>
        <scheme val="minor"/>
      </rPr>
      <t>_</t>
    </r>
    <r>
      <rPr>
        <vertAlign val="subscript"/>
        <sz val="11"/>
        <rFont val="Calibri"/>
        <family val="2"/>
        <scheme val="minor"/>
      </rPr>
      <t>ISA</t>
    </r>
  </si>
  <si>
    <r>
      <t>[kg/m</t>
    </r>
    <r>
      <rPr>
        <vertAlign val="superscript"/>
        <sz val="22"/>
        <rFont val="Calibri"/>
        <family val="2"/>
        <scheme val="minor"/>
      </rPr>
      <t>3</t>
    </r>
    <r>
      <rPr>
        <sz val="22"/>
        <rFont val="Calibri"/>
        <family val="2"/>
        <scheme val="minor"/>
      </rPr>
      <t>]</t>
    </r>
  </si>
  <si>
    <r>
      <t>CAS</t>
    </r>
    <r>
      <rPr>
        <sz val="28"/>
        <rFont val="Calibri"/>
        <family val="2"/>
        <scheme val="minor"/>
      </rPr>
      <t xml:space="preserve"> [kt]</t>
    </r>
  </si>
  <si>
    <t>g/R∙L</t>
  </si>
  <si>
    <t>J/(K mol)</t>
  </si>
  <si>
    <t>[ft/100]</t>
  </si>
  <si>
    <r>
      <t>CAS</t>
    </r>
    <r>
      <rPr>
        <sz val="36"/>
        <rFont val="Calibri"/>
        <family val="2"/>
        <scheme val="minor"/>
      </rPr>
      <t xml:space="preserve"> [kt]</t>
    </r>
  </si>
  <si>
    <t>ΔT</t>
  </si>
  <si>
    <r>
      <rPr>
        <sz val="36"/>
        <color theme="2" tint="-0.249977111117893"/>
        <rFont val="Calibri"/>
        <family val="2"/>
        <scheme val="minor"/>
      </rPr>
      <t>Überlagerung</t>
    </r>
    <r>
      <rPr>
        <sz val="36"/>
        <color rgb="FFC00000"/>
        <rFont val="Calibri"/>
        <family val="2"/>
        <scheme val="minor"/>
      </rPr>
      <t xml:space="preserve"> </t>
    </r>
    <r>
      <rPr>
        <b/>
        <sz val="36"/>
        <rFont val="Calibri"/>
        <family val="2"/>
        <scheme val="minor"/>
      </rPr>
      <t>cruise speed</t>
    </r>
    <r>
      <rPr>
        <sz val="36"/>
        <color rgb="FFC00000"/>
        <rFont val="Calibri"/>
        <family val="2"/>
        <scheme val="minor"/>
      </rPr>
      <t xml:space="preserve"> </t>
    </r>
    <r>
      <rPr>
        <sz val="36"/>
        <color theme="2" tint="-0.249977111117893"/>
        <rFont val="Calibri"/>
        <family val="2"/>
        <scheme val="minor"/>
      </rPr>
      <t>und</t>
    </r>
    <r>
      <rPr>
        <sz val="36"/>
        <color rgb="FFC00000"/>
        <rFont val="Calibri"/>
        <family val="2"/>
        <scheme val="minor"/>
      </rPr>
      <t xml:space="preserve"> </t>
    </r>
    <r>
      <rPr>
        <b/>
        <sz val="36"/>
        <color rgb="FF00B050"/>
        <rFont val="Calibri"/>
        <family val="2"/>
        <scheme val="minor"/>
      </rPr>
      <t>relativer Fehler</t>
    </r>
    <r>
      <rPr>
        <sz val="36"/>
        <color theme="2" tint="-0.249977111117893"/>
        <rFont val="Calibri"/>
        <family val="2"/>
        <scheme val="minor"/>
      </rPr>
      <t xml:space="preserve"> (</t>
    </r>
    <r>
      <rPr>
        <sz val="36"/>
        <color rgb="FF00B050"/>
        <rFont val="Calibri"/>
        <family val="2"/>
        <scheme val="minor"/>
      </rPr>
      <t>&lt;5%</t>
    </r>
    <r>
      <rPr>
        <sz val="36"/>
        <color theme="2" tint="-0.249977111117893"/>
        <rFont val="Calibri"/>
        <family val="2"/>
        <scheme val="minor"/>
      </rPr>
      <t>)</t>
    </r>
  </si>
  <si>
    <t>Gültigkeitsbereich - Faustformel2 (nach Kühr) - für Niedriege Höhe - Kleine Motoriesierung</t>
  </si>
  <si>
    <t>J/(Kg*K)</t>
  </si>
  <si>
    <r>
      <t>J/(Kg*K)=m</t>
    </r>
    <r>
      <rPr>
        <vertAlign val="superscript"/>
        <sz val="11"/>
        <color theme="5"/>
        <rFont val="Calibri"/>
        <family val="2"/>
        <scheme val="minor"/>
      </rPr>
      <t>2</t>
    </r>
    <r>
      <rPr>
        <sz val="11"/>
        <color theme="5"/>
        <rFont val="Calibri"/>
        <family val="2"/>
        <scheme val="minor"/>
      </rPr>
      <t>/(s</t>
    </r>
    <r>
      <rPr>
        <vertAlign val="superscript"/>
        <sz val="11"/>
        <color theme="5"/>
        <rFont val="Calibri"/>
        <family val="2"/>
        <scheme val="minor"/>
      </rPr>
      <t>2</t>
    </r>
    <r>
      <rPr>
        <sz val="11"/>
        <color theme="5"/>
        <rFont val="Calibri"/>
        <family val="2"/>
        <scheme val="minor"/>
      </rPr>
      <t xml:space="preserve"> K)</t>
    </r>
  </si>
  <si>
    <t>This is free software: you can redistribute it and/or modify</t>
  </si>
  <si>
    <t>it under the terms of the GNU General Public License as published by</t>
  </si>
  <si>
    <t>the Free Software Foundation, License Version 3.</t>
  </si>
  <si>
    <t>The software is distributed in the hope that it will be useful,</t>
  </si>
  <si>
    <t>but WITHOUT ANY WARRANTY; without even the implied warranty of</t>
  </si>
  <si>
    <t>MERCHANTABILITY or FITNESS FOR A PARTICULAR PURPOSE.</t>
  </si>
  <si>
    <t>See the GNU General Public License for more details.</t>
  </si>
  <si>
    <t>http://www.gnu.org/licenses/gpl.html</t>
  </si>
  <si>
    <t>Dataset:</t>
  </si>
  <si>
    <t>Publication:</t>
  </si>
  <si>
    <t>Copyright © 2019</t>
  </si>
  <si>
    <t>Dennis Lucht</t>
  </si>
  <si>
    <t>https://nbn-resolving.org/urn:nbn:de:gbv:18302-aero2019-04-30.018</t>
  </si>
  <si>
    <t>https://doi.org/10.7910/DVN/VU7TB8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</si>
</sst>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(* #,##0.00_);_(* \(#,##0.00\);_(* &quot;-&quot;??_);_(@_)"/>
    <numFmt numFmtId="165" formatCode="0.000000"/>
    <numFmt numFmtId="166" formatCode="0.00000"/>
    <numFmt numFmtId="167" formatCode="0.0000"/>
    <numFmt numFmtId="168" formatCode="0.000"/>
    <numFmt numFmtId="169" formatCode="0.0"/>
    <numFmt numFmtId="170" formatCode="_-* #,##0.0000\ _€_-;\-* #,##0.0000\ _€_-;_-* &quot;-&quot;??\ _€_-;_-@_-"/>
    <numFmt numFmtId="171" formatCode="_-* #,##0.00000000\ _€_-;\-* #,##0.00000000\ _€_-;_-* &quot;-&quot;??\ _€_-;_-@_-"/>
    <numFmt numFmtId="172" formatCode="#,##0.0000000"/>
    <numFmt numFmtId="173" formatCode="#,##0.00000000"/>
    <numFmt numFmtId="174" formatCode="#,##0.0000000000"/>
    <numFmt numFmtId="175" formatCode="#,##0_ ;\-#,##0\ "/>
    <numFmt numFmtId="176" formatCode="#,##0.00_ ;\-#,##0.00\ "/>
    <numFmt numFmtId="177" formatCode="0.0%"/>
    <numFmt numFmtId="178" formatCode="0.00000000"/>
    <numFmt numFmtId="179" formatCode="#,##0.000_ ;\-#,##0.000\ "/>
    <numFmt numFmtId="180" formatCode="0.0000%"/>
    <numFmt numFmtId="181" formatCode="0.0000000000"/>
    <numFmt numFmtId="182" formatCode="0.00000000000"/>
    <numFmt numFmtId="183" formatCode="0.00000000000000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vertAlign val="subscript"/>
      <sz val="11"/>
      <name val="Calibri"/>
      <family val="2"/>
    </font>
    <font>
      <sz val="11"/>
      <color theme="5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color theme="8"/>
      <name val="Calibri"/>
      <family val="2"/>
    </font>
    <font>
      <b/>
      <vertAlign val="subscript"/>
      <sz val="11"/>
      <color theme="8"/>
      <name val="Calibri"/>
      <family val="2"/>
    </font>
    <font>
      <b/>
      <vertAlign val="subscript"/>
      <sz val="11"/>
      <color theme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9.9978637043366805E-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2" tint="-0.749992370372631"/>
      <name val="Calibri"/>
      <family val="2"/>
      <scheme val="minor"/>
    </font>
    <font>
      <sz val="10"/>
      <color theme="2" tint="-0.749992370372631"/>
      <name val="Calibri"/>
      <family val="2"/>
    </font>
    <font>
      <vertAlign val="subscript"/>
      <sz val="10"/>
      <color theme="2" tint="-0.749992370372631"/>
      <name val="Calibri"/>
      <family val="2"/>
    </font>
    <font>
      <b/>
      <sz val="14"/>
      <color theme="1"/>
      <name val="Calibri"/>
      <family val="2"/>
      <scheme val="minor"/>
    </font>
    <font>
      <b/>
      <vertAlign val="subscript"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vertAlign val="subscript"/>
      <sz val="11"/>
      <color rgb="FFC00000"/>
      <name val="Calibri"/>
      <family val="2"/>
    </font>
    <font>
      <sz val="11"/>
      <color theme="5" tint="-0.249977111117893"/>
      <name val="Calibri"/>
      <family val="2"/>
      <scheme val="minor"/>
    </font>
    <font>
      <vertAlign val="superscript"/>
      <sz val="11"/>
      <color theme="5" tint="-0.249977111117893"/>
      <name val="Calibri"/>
      <family val="2"/>
      <scheme val="minor"/>
    </font>
    <font>
      <vertAlign val="superscript"/>
      <sz val="11"/>
      <color theme="5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vertAlign val="subscript"/>
      <sz val="11"/>
      <color theme="9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vertAlign val="subscript"/>
      <sz val="11"/>
      <color rgb="FF00B0F0"/>
      <name val="Calibri"/>
      <family val="2"/>
      <scheme val="minor"/>
    </font>
    <font>
      <sz val="9.35"/>
      <color theme="1"/>
      <name val="Calibri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C00000"/>
      <name val="Calibri"/>
      <family val="2"/>
    </font>
    <font>
      <b/>
      <sz val="12"/>
      <color rgb="FF00B0F0"/>
      <name val="Calibri"/>
      <family val="2"/>
      <scheme val="minor"/>
    </font>
    <font>
      <vertAlign val="subscript"/>
      <sz val="11"/>
      <color rgb="FFFF0000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rgb="FFFF0000"/>
      <name val="Calibri"/>
      <family val="2"/>
      <scheme val="minor"/>
    </font>
    <font>
      <sz val="9.35"/>
      <color rgb="FFC00000"/>
      <name val="Calibri"/>
      <family val="2"/>
    </font>
    <font>
      <sz val="12"/>
      <color theme="0" tint="-0.499984740745262"/>
      <name val="Calibri"/>
      <family val="2"/>
      <scheme val="minor"/>
    </font>
    <font>
      <b/>
      <sz val="6.05"/>
      <color theme="1"/>
      <name val="Calibri"/>
      <family val="2"/>
    </font>
    <font>
      <sz val="11"/>
      <color theme="4" tint="0.3999755851924192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8"/>
      <name val="Calibri"/>
      <family val="2"/>
    </font>
    <font>
      <b/>
      <sz val="12"/>
      <color theme="8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5"/>
      <name val="Calibri"/>
      <family val="2"/>
    </font>
    <font>
      <b/>
      <sz val="16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sz val="36"/>
      <color rgb="FFC00000"/>
      <name val="Calibri"/>
      <family val="2"/>
      <scheme val="minor"/>
    </font>
    <font>
      <sz val="48"/>
      <color rgb="FFC00000"/>
      <name val="Calibri"/>
      <family val="2"/>
      <scheme val="minor"/>
    </font>
    <font>
      <sz val="48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name val="Calibri"/>
      <family val="2"/>
      <scheme val="minor"/>
    </font>
    <font>
      <b/>
      <sz val="36"/>
      <name val="Calibri"/>
      <family val="2"/>
      <scheme val="minor"/>
    </font>
    <font>
      <b/>
      <sz val="28"/>
      <name val="Calibri"/>
      <family val="2"/>
    </font>
    <font>
      <sz val="28"/>
      <name val="Calibri"/>
      <family val="2"/>
      <scheme val="minor"/>
    </font>
    <font>
      <sz val="26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</font>
    <font>
      <sz val="12"/>
      <name val="Calibri"/>
      <family val="2"/>
      <scheme val="minor"/>
    </font>
    <font>
      <sz val="9.35"/>
      <name val="Calibri"/>
      <family val="2"/>
    </font>
    <font>
      <sz val="36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22"/>
      <name val="Calibri"/>
      <family val="2"/>
      <scheme val="minor"/>
    </font>
    <font>
      <vertAlign val="superscript"/>
      <sz val="22"/>
      <name val="Calibri"/>
      <family val="2"/>
      <scheme val="minor"/>
    </font>
    <font>
      <b/>
      <sz val="18"/>
      <name val="Calibri"/>
      <family val="2"/>
    </font>
    <font>
      <sz val="14"/>
      <name val="Calibri"/>
      <family val="2"/>
    </font>
    <font>
      <b/>
      <sz val="36"/>
      <name val="Calibri"/>
      <family val="2"/>
    </font>
    <font>
      <b/>
      <sz val="48"/>
      <color rgb="FFFF0000"/>
      <name val="Calibri"/>
      <family val="2"/>
    </font>
    <font>
      <b/>
      <sz val="48"/>
      <color rgb="FFFF0000"/>
      <name val="Calibri"/>
      <family val="2"/>
      <scheme val="minor"/>
    </font>
    <font>
      <sz val="36"/>
      <color rgb="FF00B050"/>
      <name val="Calibri"/>
      <family val="2"/>
      <scheme val="minor"/>
    </font>
    <font>
      <b/>
      <sz val="36"/>
      <color rgb="FF00B050"/>
      <name val="Calibri"/>
      <family val="2"/>
      <scheme val="minor"/>
    </font>
    <font>
      <sz val="36"/>
      <color theme="2" tint="-0.249977111117893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 Unicode MS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Dashed">
        <color theme="2" tint="-0.499984740745262"/>
      </left>
      <right style="medium">
        <color indexed="64"/>
      </right>
      <top style="medium">
        <color indexed="64"/>
      </top>
      <bottom/>
      <diagonal/>
    </border>
    <border>
      <left style="mediumDashed">
        <color theme="2" tint="-0.499984740745262"/>
      </left>
      <right style="medium">
        <color indexed="64"/>
      </right>
      <top/>
      <bottom/>
      <diagonal/>
    </border>
    <border>
      <left style="mediumDashed">
        <color theme="2" tint="-0.49998474074526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Dashed">
        <color theme="2" tint="-0.499984740745262"/>
      </left>
      <right style="medium">
        <color indexed="64"/>
      </right>
      <top style="thin">
        <color indexed="64"/>
      </top>
      <bottom/>
      <diagonal/>
    </border>
    <border>
      <left style="mediumDashed">
        <color theme="2" tint="-0.499984740745262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/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C00000"/>
      </left>
      <right style="thin">
        <color indexed="64"/>
      </right>
      <top/>
      <bottom/>
      <diagonal/>
    </border>
    <border>
      <left style="mediumDashed">
        <color rgb="FFC00000"/>
      </left>
      <right style="mediumDashed">
        <color rgb="FFC00000"/>
      </right>
      <top style="thin">
        <color indexed="64"/>
      </top>
      <bottom style="thin">
        <color indexed="64"/>
      </bottom>
      <diagonal/>
    </border>
    <border>
      <left style="mediumDashed">
        <color rgb="FFC00000"/>
      </left>
      <right style="mediumDashed">
        <color rgb="FFC00000"/>
      </right>
      <top style="thin">
        <color indexed="64"/>
      </top>
      <bottom/>
      <diagonal/>
    </border>
    <border>
      <left style="mediumDashed">
        <color rgb="FFC00000"/>
      </left>
      <right style="mediumDashed">
        <color rgb="FFC00000"/>
      </right>
      <top style="thin">
        <color indexed="64"/>
      </top>
      <bottom style="double">
        <color indexed="64"/>
      </bottom>
      <diagonal/>
    </border>
    <border>
      <left style="mediumDashed">
        <color rgb="FFC00000"/>
      </left>
      <right style="mediumDashed">
        <color rgb="FFC00000"/>
      </right>
      <top/>
      <bottom/>
      <diagonal/>
    </border>
    <border>
      <left style="medium">
        <color rgb="FFC00000"/>
      </left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C00000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theme="2" tint="-0.749961851863155"/>
      </left>
      <right style="thin">
        <color theme="2" tint="-0.499984740745262"/>
      </right>
      <top style="medium">
        <color theme="2" tint="-0.749961851863155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medium">
        <color theme="2" tint="-0.749961851863155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2" tint="-0.749961851863155"/>
      </right>
      <top style="medium">
        <color theme="2" tint="-0.749961851863155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medium">
        <color theme="2" tint="-0.749961851863155"/>
      </left>
      <right style="thin">
        <color theme="2" tint="-0.499984740745262"/>
      </right>
      <top style="thin">
        <color theme="2" tint="-0.499984740745262"/>
      </top>
      <bottom style="medium">
        <color theme="2" tint="-0.749961851863155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medium">
        <color theme="2" tint="-0.749961851863155"/>
      </bottom>
      <diagonal/>
    </border>
    <border>
      <left style="thin">
        <color theme="2" tint="-0.499984740745262"/>
      </left>
      <right style="medium">
        <color theme="2" tint="-0.749961851863155"/>
      </right>
      <top style="thin">
        <color theme="2" tint="-0.499984740745262"/>
      </top>
      <bottom style="medium">
        <color theme="2" tint="-0.749961851863155"/>
      </bottom>
      <diagonal/>
    </border>
    <border>
      <left style="medium">
        <color indexed="64"/>
      </left>
      <right style="thin">
        <color theme="2" tint="-0.499984740745262"/>
      </right>
      <top style="medium">
        <color theme="2" tint="-0.749961851863155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indexed="64"/>
      </right>
      <top style="medium">
        <color theme="2" tint="-0.749961851863155"/>
      </top>
      <bottom style="thin">
        <color theme="2" tint="-0.499984740745262"/>
      </bottom>
      <diagonal/>
    </border>
    <border>
      <left style="medium">
        <color indexed="64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indexed="64"/>
      </right>
      <top style="thin">
        <color theme="2" tint="-0.499984740745262"/>
      </top>
      <bottom style="thin">
        <color theme="2" tint="-0.499984740745262"/>
      </bottom>
      <diagonal/>
    </border>
    <border>
      <left style="medium">
        <color indexed="64"/>
      </left>
      <right style="thin">
        <color theme="2" tint="-0.499984740745262"/>
      </right>
      <top style="thin">
        <color theme="2" tint="-0.499984740745262"/>
      </top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medium">
        <color indexed="64"/>
      </bottom>
      <diagonal/>
    </border>
    <border>
      <left style="thin">
        <color theme="2" tint="-0.499984740745262"/>
      </left>
      <right style="medium">
        <color indexed="64"/>
      </right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2" tint="-0.749961851863155"/>
      </right>
      <top style="medium">
        <color theme="2" tint="-0.749961851863155"/>
      </top>
      <bottom style="thin">
        <color theme="2" tint="-0.499984740745262"/>
      </bottom>
      <diagonal/>
    </border>
    <border>
      <left/>
      <right style="medium">
        <color theme="2" tint="-0.749961851863155"/>
      </right>
      <top style="thin">
        <color theme="2" tint="-0.499984740745262"/>
      </top>
      <bottom style="medium">
        <color theme="2" tint="-0.749961851863155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0" borderId="0"/>
    <xf numFmtId="0" fontId="97" fillId="0" borderId="0" applyNumberFormat="0" applyFill="0" applyBorder="0" applyAlignment="0" applyProtection="0">
      <alignment vertical="top"/>
      <protection locked="0"/>
    </xf>
  </cellStyleXfs>
  <cellXfs count="66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22" fillId="0" borderId="0" xfId="0" applyFont="1"/>
    <xf numFmtId="169" fontId="0" fillId="0" borderId="0" xfId="1" applyNumberFormat="1" applyFont="1" applyAlignment="1">
      <alignment horizontal="center" vertical="center"/>
    </xf>
    <xf numFmtId="1" fontId="0" fillId="0" borderId="0" xfId="1" applyNumberFormat="1" applyFont="1" applyAlignment="1">
      <alignment horizontal="center" vertical="center"/>
    </xf>
    <xf numFmtId="0" fontId="0" fillId="3" borderId="0" xfId="0" applyFill="1"/>
    <xf numFmtId="1" fontId="0" fillId="3" borderId="0" xfId="1" applyNumberFormat="1" applyFont="1" applyFill="1" applyAlignment="1">
      <alignment horizontal="center" vertical="center"/>
    </xf>
    <xf numFmtId="1" fontId="0" fillId="3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" fontId="0" fillId="0" borderId="0" xfId="1" applyNumberFormat="1" applyFont="1" applyAlignment="1">
      <alignment horizontal="center" vertical="center"/>
    </xf>
    <xf numFmtId="3" fontId="0" fillId="3" borderId="0" xfId="1" applyNumberFormat="1" applyFont="1" applyFill="1" applyAlignment="1">
      <alignment horizontal="center" vertical="center"/>
    </xf>
    <xf numFmtId="169" fontId="0" fillId="5" borderId="0" xfId="1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9" fontId="0" fillId="0" borderId="0" xfId="1" quotePrefix="1" applyNumberFormat="1" applyFon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26" fillId="3" borderId="0" xfId="1" applyNumberFormat="1" applyFont="1" applyFill="1" applyAlignment="1">
      <alignment horizontal="center" vertical="center"/>
    </xf>
    <xf numFmtId="1" fontId="26" fillId="3" borderId="0" xfId="1" applyNumberFormat="1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169" fontId="26" fillId="5" borderId="0" xfId="1" applyNumberFormat="1" applyFont="1" applyFill="1" applyAlignment="1">
      <alignment horizontal="center" vertical="center"/>
    </xf>
    <xf numFmtId="168" fontId="0" fillId="5" borderId="1" xfId="0" applyNumberForma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28" fillId="5" borderId="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169" fontId="30" fillId="5" borderId="1" xfId="1" applyNumberFormat="1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173" fontId="0" fillId="3" borderId="5" xfId="1" applyNumberFormat="1" applyFont="1" applyFill="1" applyBorder="1" applyAlignment="1">
      <alignment horizontal="center" vertical="center"/>
    </xf>
    <xf numFmtId="174" fontId="0" fillId="3" borderId="5" xfId="1" applyNumberFormat="1" applyFont="1" applyFill="1" applyBorder="1" applyAlignment="1">
      <alignment horizontal="center" vertical="center"/>
    </xf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 applyAlignment="1">
      <alignment horizontal="center" vertical="center"/>
    </xf>
    <xf numFmtId="172" fontId="0" fillId="3" borderId="5" xfId="1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171" fontId="0" fillId="5" borderId="5" xfId="1" applyNumberFormat="1" applyFont="1" applyFill="1" applyBorder="1" applyAlignment="1">
      <alignment horizontal="center" vertical="center"/>
    </xf>
    <xf numFmtId="173" fontId="0" fillId="5" borderId="5" xfId="1" applyNumberFormat="1" applyFont="1" applyFill="1" applyBorder="1" applyAlignment="1">
      <alignment horizontal="center" vertical="center"/>
    </xf>
    <xf numFmtId="174" fontId="0" fillId="5" borderId="5" xfId="1" applyNumberFormat="1" applyFont="1" applyFill="1" applyBorder="1" applyAlignment="1">
      <alignment horizontal="center" vertical="center"/>
    </xf>
    <xf numFmtId="3" fontId="16" fillId="5" borderId="2" xfId="1" applyNumberFormat="1" applyFont="1" applyFill="1" applyBorder="1" applyAlignment="1">
      <alignment horizontal="center" vertical="center"/>
    </xf>
    <xf numFmtId="3" fontId="16" fillId="5" borderId="3" xfId="1" applyNumberFormat="1" applyFont="1" applyFill="1" applyBorder="1" applyAlignment="1">
      <alignment horizontal="center" vertical="center"/>
    </xf>
    <xf numFmtId="169" fontId="0" fillId="5" borderId="4" xfId="1" applyNumberFormat="1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175" fontId="0" fillId="5" borderId="5" xfId="1" applyNumberFormat="1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5" fillId="0" borderId="0" xfId="0" applyFont="1" applyAlignment="1">
      <alignment horizontal="center"/>
    </xf>
    <xf numFmtId="165" fontId="0" fillId="0" borderId="0" xfId="0" applyNumberFormat="1"/>
    <xf numFmtId="2" fontId="0" fillId="0" borderId="0" xfId="1" applyNumberFormat="1" applyFont="1" applyAlignment="1">
      <alignment horizontal="center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0" fontId="41" fillId="0" borderId="0" xfId="0" applyFont="1"/>
    <xf numFmtId="0" fontId="16" fillId="10" borderId="10" xfId="0" applyFont="1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2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4" fillId="7" borderId="0" xfId="0" applyFont="1" applyFill="1" applyAlignment="1">
      <alignment horizontal="center"/>
    </xf>
    <xf numFmtId="0" fontId="28" fillId="5" borderId="2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2" fontId="33" fillId="6" borderId="0" xfId="0" applyNumberFormat="1" applyFont="1" applyFill="1" applyAlignment="1">
      <alignment horizontal="center" vertical="center"/>
    </xf>
    <xf numFmtId="2" fontId="0" fillId="0" borderId="0" xfId="1" quotePrefix="1" applyNumberFormat="1" applyFont="1" applyAlignment="1">
      <alignment horizontal="center" vertical="center"/>
    </xf>
    <xf numFmtId="2" fontId="4" fillId="7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/>
    </xf>
    <xf numFmtId="0" fontId="5" fillId="0" borderId="0" xfId="0" applyFont="1"/>
    <xf numFmtId="0" fontId="0" fillId="12" borderId="0" xfId="0" applyFill="1"/>
    <xf numFmtId="0" fontId="43" fillId="0" borderId="0" xfId="0" applyFont="1" applyAlignment="1">
      <alignment horizontal="center" vertical="center"/>
    </xf>
    <xf numFmtId="0" fontId="4" fillId="13" borderId="0" xfId="0" applyFont="1" applyFill="1"/>
    <xf numFmtId="166" fontId="4" fillId="13" borderId="0" xfId="0" applyNumberFormat="1" applyFont="1" applyFill="1" applyAlignment="1">
      <alignment horizontal="center" vertical="center"/>
    </xf>
    <xf numFmtId="2" fontId="4" fillId="13" borderId="0" xfId="1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/>
    <xf numFmtId="0" fontId="4" fillId="8" borderId="0" xfId="0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/>
    <xf numFmtId="0" fontId="0" fillId="8" borderId="0" xfId="0" applyFill="1"/>
    <xf numFmtId="2" fontId="0" fillId="8" borderId="0" xfId="1" applyNumberFormat="1" applyFont="1" applyFill="1" applyAlignment="1">
      <alignment horizontal="center" vertical="center"/>
    </xf>
    <xf numFmtId="165" fontId="0" fillId="8" borderId="0" xfId="0" applyNumberFormat="1" applyFill="1"/>
    <xf numFmtId="0" fontId="38" fillId="0" borderId="0" xfId="0" applyFont="1"/>
    <xf numFmtId="169" fontId="7" fillId="5" borderId="0" xfId="1" applyNumberFormat="1" applyFont="1" applyFill="1" applyAlignment="1">
      <alignment horizontal="center" vertical="center"/>
    </xf>
    <xf numFmtId="166" fontId="0" fillId="0" borderId="0" xfId="0" applyNumberFormat="1"/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169" fontId="20" fillId="0" borderId="14" xfId="1" applyNumberFormat="1" applyFont="1" applyBorder="1" applyAlignment="1">
      <alignment horizontal="left" vertical="center"/>
    </xf>
    <xf numFmtId="169" fontId="20" fillId="0" borderId="15" xfId="1" applyNumberFormat="1" applyFont="1" applyBorder="1" applyAlignment="1">
      <alignment horizontal="center" vertical="center"/>
    </xf>
    <xf numFmtId="2" fontId="20" fillId="0" borderId="24" xfId="1" applyNumberFormat="1" applyFont="1" applyBorder="1" applyAlignment="1">
      <alignment horizontal="center" vertical="center"/>
    </xf>
    <xf numFmtId="2" fontId="7" fillId="3" borderId="28" xfId="1" applyNumberFormat="1" applyFont="1" applyFill="1" applyBorder="1" applyAlignment="1">
      <alignment horizontal="center" vertical="center"/>
    </xf>
    <xf numFmtId="1" fontId="20" fillId="0" borderId="16" xfId="1" applyNumberFormat="1" applyFont="1" applyBorder="1" applyAlignment="1">
      <alignment vertical="center"/>
    </xf>
    <xf numFmtId="1" fontId="20" fillId="0" borderId="17" xfId="1" applyNumberFormat="1" applyFont="1" applyBorder="1" applyAlignment="1">
      <alignment vertical="center"/>
    </xf>
    <xf numFmtId="176" fontId="0" fillId="3" borderId="28" xfId="1" applyNumberFormat="1" applyFont="1" applyFill="1" applyBorder="1" applyAlignment="1">
      <alignment horizontal="center" vertical="center"/>
    </xf>
    <xf numFmtId="179" fontId="0" fillId="5" borderId="28" xfId="0" applyNumberForma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" fontId="7" fillId="3" borderId="0" xfId="1" applyNumberFormat="1" applyFont="1" applyFill="1" applyAlignment="1">
      <alignment horizontal="center" vertical="center"/>
    </xf>
    <xf numFmtId="2" fontId="7" fillId="3" borderId="0" xfId="1" applyNumberFormat="1" applyFont="1" applyFill="1" applyAlignment="1">
      <alignment horizontal="center" vertical="center"/>
    </xf>
    <xf numFmtId="2" fontId="7" fillId="5" borderId="0" xfId="1" applyNumberFormat="1" applyFont="1" applyFill="1" applyAlignment="1">
      <alignment horizontal="center" vertical="center"/>
    </xf>
    <xf numFmtId="2" fontId="0" fillId="5" borderId="0" xfId="1" applyNumberFormat="1" applyFont="1" applyFill="1" applyAlignment="1">
      <alignment horizontal="center" vertical="center"/>
    </xf>
    <xf numFmtId="1" fontId="0" fillId="8" borderId="0" xfId="1" applyNumberFormat="1" applyFont="1" applyFill="1" applyAlignment="1">
      <alignment horizontal="center" vertical="center"/>
    </xf>
    <xf numFmtId="169" fontId="7" fillId="3" borderId="0" xfId="1" applyNumberFormat="1" applyFont="1" applyFill="1" applyAlignment="1">
      <alignment horizontal="center" vertical="center"/>
    </xf>
    <xf numFmtId="169" fontId="0" fillId="8" borderId="0" xfId="1" applyNumberFormat="1" applyFont="1" applyFill="1" applyAlignment="1">
      <alignment horizontal="center" vertical="center"/>
    </xf>
    <xf numFmtId="1" fontId="20" fillId="8" borderId="0" xfId="1" applyNumberFormat="1" applyFont="1" applyFill="1" applyAlignment="1">
      <alignment vertical="center"/>
    </xf>
    <xf numFmtId="1" fontId="22" fillId="8" borderId="0" xfId="1" applyNumberFormat="1" applyFont="1" applyFill="1" applyAlignment="1">
      <alignment horizontal="center" vertical="center"/>
    </xf>
    <xf numFmtId="169" fontId="0" fillId="8" borderId="0" xfId="1" quotePrefix="1" applyNumberFormat="1" applyFont="1" applyFill="1" applyAlignment="1">
      <alignment horizontal="center" vertical="center"/>
    </xf>
    <xf numFmtId="169" fontId="20" fillId="8" borderId="0" xfId="1" applyNumberFormat="1" applyFont="1" applyFill="1" applyAlignment="1">
      <alignment horizontal="center" vertical="center"/>
    </xf>
    <xf numFmtId="2" fontId="0" fillId="8" borderId="0" xfId="1" quotePrefix="1" applyNumberFormat="1" applyFont="1" applyFill="1" applyAlignment="1">
      <alignment horizontal="center" vertical="center"/>
    </xf>
    <xf numFmtId="2" fontId="20" fillId="8" borderId="0" xfId="1" applyNumberFormat="1" applyFont="1" applyFill="1" applyAlignment="1">
      <alignment horizontal="center" vertical="center"/>
    </xf>
    <xf numFmtId="165" fontId="12" fillId="8" borderId="0" xfId="0" applyNumberFormat="1" applyFont="1" applyFill="1" applyAlignment="1">
      <alignment horizontal="center"/>
    </xf>
    <xf numFmtId="165" fontId="4" fillId="8" borderId="0" xfId="0" applyNumberFormat="1" applyFont="1" applyFill="1"/>
    <xf numFmtId="167" fontId="7" fillId="3" borderId="0" xfId="1" applyNumberFormat="1" applyFont="1" applyFill="1" applyAlignment="1">
      <alignment horizontal="center" vertical="center"/>
    </xf>
    <xf numFmtId="178" fontId="39" fillId="5" borderId="0" xfId="1" applyNumberFormat="1" applyFont="1" applyFill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1" fontId="2" fillId="13" borderId="13" xfId="1" applyNumberFormat="1" applyFont="1" applyFill="1" applyBorder="1" applyAlignment="1">
      <alignment horizontal="center" vertical="center"/>
    </xf>
    <xf numFmtId="1" fontId="2" fillId="13" borderId="0" xfId="1" applyNumberFormat="1" applyFont="1" applyFill="1" applyAlignment="1">
      <alignment horizontal="center" vertical="center"/>
    </xf>
    <xf numFmtId="0" fontId="2" fillId="13" borderId="12" xfId="0" applyFont="1" applyFill="1" applyBorder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2" fontId="2" fillId="13" borderId="28" xfId="0" applyNumberFormat="1" applyFont="1" applyFill="1" applyBorder="1" applyAlignment="1">
      <alignment horizontal="center" vertical="center"/>
    </xf>
    <xf numFmtId="2" fontId="2" fillId="13" borderId="0" xfId="0" applyNumberFormat="1" applyFont="1" applyFill="1" applyAlignment="1">
      <alignment horizontal="center" vertical="center"/>
    </xf>
    <xf numFmtId="1" fontId="51" fillId="8" borderId="0" xfId="1" applyNumberFormat="1" applyFont="1" applyFill="1" applyAlignment="1">
      <alignment horizontal="center" vertical="center"/>
    </xf>
    <xf numFmtId="164" fontId="51" fillId="0" borderId="28" xfId="1" applyFont="1" applyBorder="1" applyAlignment="1">
      <alignment horizontal="center" vertical="center"/>
    </xf>
    <xf numFmtId="169" fontId="51" fillId="8" borderId="0" xfId="1" applyNumberFormat="1" applyFont="1" applyFill="1" applyAlignment="1">
      <alignment horizontal="center" vertical="center"/>
    </xf>
    <xf numFmtId="2" fontId="51" fillId="0" borderId="28" xfId="1" applyNumberFormat="1" applyFont="1" applyBorder="1" applyAlignment="1">
      <alignment horizontal="center" vertical="center"/>
    </xf>
    <xf numFmtId="2" fontId="51" fillId="8" borderId="0" xfId="1" applyNumberFormat="1" applyFont="1" applyFill="1" applyAlignment="1">
      <alignment horizontal="center" vertical="center"/>
    </xf>
    <xf numFmtId="167" fontId="1" fillId="3" borderId="28" xfId="1" applyNumberFormat="1" applyFill="1" applyBorder="1" applyAlignment="1">
      <alignment horizontal="center" vertical="center"/>
    </xf>
    <xf numFmtId="167" fontId="4" fillId="13" borderId="28" xfId="1" applyNumberFormat="1" applyFont="1" applyFill="1" applyBorder="1" applyAlignment="1">
      <alignment horizontal="center" vertical="center"/>
    </xf>
    <xf numFmtId="167" fontId="1" fillId="5" borderId="28" xfId="1" applyNumberFormat="1" applyFill="1" applyBorder="1" applyAlignment="1">
      <alignment horizontal="center" vertical="center"/>
    </xf>
    <xf numFmtId="167" fontId="20" fillId="0" borderId="24" xfId="0" applyNumberFormat="1" applyFont="1" applyBorder="1" applyAlignment="1">
      <alignment horizontal="center" vertical="center"/>
    </xf>
    <xf numFmtId="166" fontId="0" fillId="3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3" borderId="0" xfId="1" applyNumberFormat="1" applyFont="1" applyFill="1" applyAlignment="1">
      <alignment horizontal="center" vertical="center"/>
    </xf>
    <xf numFmtId="0" fontId="22" fillId="8" borderId="0" xfId="0" applyFont="1" applyFill="1"/>
    <xf numFmtId="2" fontId="0" fillId="5" borderId="0" xfId="0" applyNumberForma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2" fontId="4" fillId="8" borderId="0" xfId="1" applyNumberFormat="1" applyFont="1" applyFill="1" applyAlignment="1">
      <alignment horizontal="center" vertical="center"/>
    </xf>
    <xf numFmtId="0" fontId="16" fillId="8" borderId="0" xfId="0" applyFont="1" applyFill="1" applyAlignment="1">
      <alignment horizontal="center"/>
    </xf>
    <xf numFmtId="2" fontId="0" fillId="8" borderId="0" xfId="0" applyNumberForma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7" fillId="0" borderId="24" xfId="0" applyNumberFormat="1" applyFont="1" applyBorder="1" applyAlignment="1">
      <alignment horizontal="center" vertical="center"/>
    </xf>
    <xf numFmtId="167" fontId="51" fillId="0" borderId="28" xfId="0" applyNumberFormat="1" applyFont="1" applyBorder="1" applyAlignment="1">
      <alignment horizontal="center" vertical="center"/>
    </xf>
    <xf numFmtId="165" fontId="51" fillId="0" borderId="28" xfId="0" applyNumberFormat="1" applyFont="1" applyBorder="1" applyAlignment="1">
      <alignment horizontal="center" vertical="center"/>
    </xf>
    <xf numFmtId="167" fontId="0" fillId="3" borderId="28" xfId="0" applyNumberFormat="1" applyFill="1" applyBorder="1" applyAlignment="1">
      <alignment horizontal="center" vertical="center"/>
    </xf>
    <xf numFmtId="165" fontId="0" fillId="8" borderId="0" xfId="0" applyNumberFormat="1" applyFill="1" applyAlignment="1">
      <alignment horizontal="center" vertical="center"/>
    </xf>
    <xf numFmtId="165" fontId="17" fillId="0" borderId="14" xfId="0" applyNumberFormat="1" applyFont="1" applyBorder="1" applyAlignment="1">
      <alignment horizontal="center" vertical="center"/>
    </xf>
    <xf numFmtId="165" fontId="51" fillId="0" borderId="30" xfId="0" applyNumberFormat="1" applyFont="1" applyBorder="1" applyAlignment="1">
      <alignment horizontal="center" vertical="center"/>
    </xf>
    <xf numFmtId="167" fontId="0" fillId="3" borderId="30" xfId="0" applyNumberFormat="1" applyFill="1" applyBorder="1" applyAlignment="1">
      <alignment horizontal="center" vertical="center"/>
    </xf>
    <xf numFmtId="167" fontId="2" fillId="13" borderId="30" xfId="0" applyNumberFormat="1" applyFont="1" applyFill="1" applyBorder="1" applyAlignment="1">
      <alignment horizontal="center" vertical="center"/>
    </xf>
    <xf numFmtId="167" fontId="0" fillId="5" borderId="30" xfId="0" applyNumberFormat="1" applyFill="1" applyBorder="1" applyAlignment="1">
      <alignment horizontal="center" vertical="center"/>
    </xf>
    <xf numFmtId="165" fontId="0" fillId="7" borderId="0" xfId="0" applyNumberForma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/>
    </xf>
    <xf numFmtId="167" fontId="0" fillId="8" borderId="0" xfId="0" applyNumberForma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2" fontId="0" fillId="8" borderId="0" xfId="1" applyNumberFormat="1" applyFont="1" applyFill="1"/>
    <xf numFmtId="2" fontId="40" fillId="8" borderId="0" xfId="1" applyNumberFormat="1" applyFont="1" applyFill="1" applyAlignment="1">
      <alignment horizontal="center" vertical="center"/>
    </xf>
    <xf numFmtId="1" fontId="0" fillId="8" borderId="0" xfId="1" applyNumberFormat="1" applyFont="1" applyFill="1" applyAlignment="1">
      <alignment horizontal="center"/>
    </xf>
    <xf numFmtId="1" fontId="4" fillId="8" borderId="0" xfId="1" applyNumberFormat="1" applyFont="1" applyFill="1" applyAlignment="1">
      <alignment horizontal="center" vertical="center"/>
    </xf>
    <xf numFmtId="1" fontId="16" fillId="8" borderId="0" xfId="1" applyNumberFormat="1" applyFont="1" applyFill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2" fontId="16" fillId="8" borderId="0" xfId="1" applyNumberFormat="1" applyFont="1" applyFill="1" applyAlignment="1">
      <alignment horizontal="center" vertical="center"/>
    </xf>
    <xf numFmtId="2" fontId="22" fillId="8" borderId="0" xfId="1" applyNumberFormat="1" applyFont="1" applyFill="1" applyAlignment="1">
      <alignment horizontal="center" vertical="center"/>
    </xf>
    <xf numFmtId="2" fontId="3" fillId="8" borderId="0" xfId="1" applyNumberFormat="1" applyFont="1" applyFill="1" applyAlignment="1">
      <alignment horizontal="center" vertical="center"/>
    </xf>
    <xf numFmtId="167" fontId="1" fillId="8" borderId="0" xfId="1" applyNumberFormat="1" applyFill="1" applyAlignment="1">
      <alignment horizontal="center" vertical="center"/>
    </xf>
    <xf numFmtId="167" fontId="3" fillId="8" borderId="0" xfId="1" applyNumberFormat="1" applyFont="1" applyFill="1" applyAlignment="1">
      <alignment horizontal="center" vertical="center"/>
    </xf>
    <xf numFmtId="167" fontId="0" fillId="8" borderId="0" xfId="1" applyNumberFormat="1" applyFont="1" applyFill="1" applyAlignment="1">
      <alignment horizontal="center" vertical="center"/>
    </xf>
    <xf numFmtId="2" fontId="3" fillId="8" borderId="0" xfId="1" applyNumberFormat="1" applyFont="1" applyFill="1" applyAlignment="1">
      <alignment horizontal="center"/>
    </xf>
    <xf numFmtId="167" fontId="2" fillId="13" borderId="28" xfId="1" applyNumberFormat="1" applyFont="1" applyFill="1" applyBorder="1" applyAlignment="1">
      <alignment horizontal="center" vertical="center"/>
    </xf>
    <xf numFmtId="2" fontId="40" fillId="0" borderId="0" xfId="1" applyNumberFormat="1" applyFont="1" applyAlignment="1">
      <alignment horizontal="center" vertical="center"/>
    </xf>
    <xf numFmtId="1" fontId="16" fillId="0" borderId="0" xfId="1" applyNumberFormat="1" applyFont="1" applyAlignment="1">
      <alignment horizontal="center"/>
    </xf>
    <xf numFmtId="0" fontId="0" fillId="8" borderId="0" xfId="0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2" fontId="16" fillId="0" borderId="0" xfId="1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170" fontId="0" fillId="8" borderId="0" xfId="0" applyNumberFormat="1" applyFill="1" applyAlignment="1">
      <alignment horizontal="center" vertical="center"/>
    </xf>
    <xf numFmtId="2" fontId="2" fillId="13" borderId="33" xfId="0" applyNumberFormat="1" applyFont="1" applyFill="1" applyBorder="1" applyAlignment="1">
      <alignment horizontal="center" vertical="center"/>
    </xf>
    <xf numFmtId="2" fontId="53" fillId="5" borderId="18" xfId="1" applyNumberFormat="1" applyFont="1" applyFill="1" applyBorder="1" applyAlignment="1">
      <alignment horizontal="center" vertical="center"/>
    </xf>
    <xf numFmtId="2" fontId="53" fillId="5" borderId="19" xfId="1" applyNumberFormat="1" applyFont="1" applyFill="1" applyBorder="1" applyAlignment="1">
      <alignment horizontal="center" vertical="center"/>
    </xf>
    <xf numFmtId="2" fontId="1" fillId="5" borderId="19" xfId="1" applyNumberFormat="1" applyFill="1" applyBorder="1" applyAlignment="1">
      <alignment horizontal="center" vertical="center"/>
    </xf>
    <xf numFmtId="167" fontId="0" fillId="5" borderId="19" xfId="0" applyNumberFormat="1" applyFill="1" applyBorder="1" applyAlignment="1">
      <alignment horizontal="center" vertical="center"/>
    </xf>
    <xf numFmtId="167" fontId="53" fillId="5" borderId="18" xfId="0" applyNumberFormat="1" applyFont="1" applyFill="1" applyBorder="1" applyAlignment="1">
      <alignment horizontal="center" vertical="center"/>
    </xf>
    <xf numFmtId="167" fontId="53" fillId="5" borderId="19" xfId="0" applyNumberFormat="1" applyFont="1" applyFill="1" applyBorder="1" applyAlignment="1">
      <alignment horizontal="center" vertical="center"/>
    </xf>
    <xf numFmtId="167" fontId="0" fillId="5" borderId="30" xfId="1" applyNumberFormat="1" applyFont="1" applyFill="1" applyBorder="1" applyAlignment="1">
      <alignment horizontal="center" vertical="center"/>
    </xf>
    <xf numFmtId="0" fontId="2" fillId="13" borderId="35" xfId="0" applyFont="1" applyFill="1" applyBorder="1" applyAlignment="1">
      <alignment horizontal="center" vertical="center"/>
    </xf>
    <xf numFmtId="2" fontId="2" fillId="13" borderId="36" xfId="0" applyNumberFormat="1" applyFont="1" applyFill="1" applyBorder="1" applyAlignment="1">
      <alignment horizontal="center" vertical="center"/>
    </xf>
    <xf numFmtId="169" fontId="53" fillId="5" borderId="34" xfId="1" applyNumberFormat="1" applyFont="1" applyFill="1" applyBorder="1" applyAlignment="1">
      <alignment horizontal="center" vertical="center"/>
    </xf>
    <xf numFmtId="169" fontId="53" fillId="5" borderId="31" xfId="1" applyNumberFormat="1" applyFont="1" applyFill="1" applyBorder="1" applyAlignment="1">
      <alignment horizontal="center" vertical="center"/>
    </xf>
    <xf numFmtId="169" fontId="7" fillId="5" borderId="31" xfId="1" applyNumberFormat="1" applyFont="1" applyFill="1" applyBorder="1" applyAlignment="1">
      <alignment horizontal="center" vertical="center"/>
    </xf>
    <xf numFmtId="169" fontId="53" fillId="5" borderId="37" xfId="1" applyNumberFormat="1" applyFont="1" applyFill="1" applyBorder="1" applyAlignment="1">
      <alignment horizontal="center" vertical="center"/>
    </xf>
    <xf numFmtId="169" fontId="53" fillId="5" borderId="38" xfId="1" applyNumberFormat="1" applyFont="1" applyFill="1" applyBorder="1" applyAlignment="1">
      <alignment horizontal="center" vertical="center"/>
    </xf>
    <xf numFmtId="169" fontId="7" fillId="5" borderId="38" xfId="1" applyNumberFormat="1" applyFont="1" applyFill="1" applyBorder="1" applyAlignment="1">
      <alignment horizontal="center" vertical="center"/>
    </xf>
    <xf numFmtId="3" fontId="20" fillId="5" borderId="30" xfId="1" applyNumberFormat="1" applyFont="1" applyFill="1" applyBorder="1" applyAlignment="1">
      <alignment horizontal="center" vertical="center"/>
    </xf>
    <xf numFmtId="2" fontId="42" fillId="5" borderId="39" xfId="1" applyNumberFormat="1" applyFont="1" applyFill="1" applyBorder="1" applyAlignment="1">
      <alignment horizontal="center" vertical="center"/>
    </xf>
    <xf numFmtId="169" fontId="51" fillId="0" borderId="30" xfId="1" applyNumberFormat="1" applyFont="1" applyBorder="1" applyAlignment="1">
      <alignment horizontal="center" vertical="center"/>
    </xf>
    <xf numFmtId="169" fontId="7" fillId="3" borderId="30" xfId="1" applyNumberFormat="1" applyFont="1" applyFill="1" applyBorder="1" applyAlignment="1">
      <alignment horizontal="center" vertical="center"/>
    </xf>
    <xf numFmtId="169" fontId="51" fillId="0" borderId="39" xfId="1" applyNumberFormat="1" applyFont="1" applyBorder="1" applyAlignment="1">
      <alignment horizontal="center" vertical="center"/>
    </xf>
    <xf numFmtId="169" fontId="7" fillId="3" borderId="39" xfId="1" applyNumberFormat="1" applyFont="1" applyFill="1" applyBorder="1" applyAlignment="1">
      <alignment horizontal="center" vertical="center"/>
    </xf>
    <xf numFmtId="3" fontId="51" fillId="0" borderId="30" xfId="1" applyNumberFormat="1" applyFont="1" applyBorder="1" applyAlignment="1">
      <alignment horizontal="center" vertical="center"/>
    </xf>
    <xf numFmtId="3" fontId="20" fillId="3" borderId="30" xfId="1" applyNumberFormat="1" applyFont="1" applyFill="1" applyBorder="1" applyAlignment="1">
      <alignment horizontal="center" vertical="center"/>
    </xf>
    <xf numFmtId="1" fontId="51" fillId="0" borderId="39" xfId="1" applyNumberFormat="1" applyFont="1" applyBorder="1" applyAlignment="1">
      <alignment horizontal="center" vertical="center"/>
    </xf>
    <xf numFmtId="1" fontId="42" fillId="3" borderId="39" xfId="1" applyNumberFormat="1" applyFont="1" applyFill="1" applyBorder="1" applyAlignment="1">
      <alignment horizontal="center" vertical="center"/>
    </xf>
    <xf numFmtId="2" fontId="42" fillId="3" borderId="39" xfId="1" applyNumberFormat="1" applyFont="1" applyFill="1" applyBorder="1" applyAlignment="1">
      <alignment horizontal="center" vertical="center"/>
    </xf>
    <xf numFmtId="3" fontId="20" fillId="3" borderId="40" xfId="1" applyNumberFormat="1" applyFont="1" applyFill="1" applyBorder="1" applyAlignment="1">
      <alignment horizontal="center" vertical="center"/>
    </xf>
    <xf numFmtId="2" fontId="42" fillId="3" borderId="41" xfId="1" applyNumberFormat="1" applyFont="1" applyFill="1" applyBorder="1" applyAlignment="1">
      <alignment horizontal="center" vertical="center"/>
    </xf>
    <xf numFmtId="169" fontId="7" fillId="3" borderId="40" xfId="1" applyNumberFormat="1" applyFont="1" applyFill="1" applyBorder="1" applyAlignment="1">
      <alignment horizontal="center" vertical="center"/>
    </xf>
    <xf numFmtId="3" fontId="20" fillId="5" borderId="32" xfId="1" applyNumberFormat="1" applyFont="1" applyFill="1" applyBorder="1" applyAlignment="1">
      <alignment horizontal="center" vertical="center"/>
    </xf>
    <xf numFmtId="2" fontId="42" fillId="5" borderId="42" xfId="1" applyNumberFormat="1" applyFont="1" applyFill="1" applyBorder="1" applyAlignment="1">
      <alignment horizontal="center" vertical="center"/>
    </xf>
    <xf numFmtId="179" fontId="0" fillId="5" borderId="29" xfId="0" applyNumberFormat="1" applyFill="1" applyBorder="1" applyAlignment="1">
      <alignment horizontal="center" vertical="center"/>
    </xf>
    <xf numFmtId="167" fontId="0" fillId="5" borderId="32" xfId="1" applyNumberFormat="1" applyFont="1" applyFill="1" applyBorder="1" applyAlignment="1">
      <alignment horizontal="center" vertical="center"/>
    </xf>
    <xf numFmtId="167" fontId="1" fillId="5" borderId="29" xfId="1" applyNumberFormat="1" applyFill="1" applyBorder="1" applyAlignment="1">
      <alignment horizontal="center" vertical="center"/>
    </xf>
    <xf numFmtId="167" fontId="0" fillId="5" borderId="32" xfId="0" applyNumberFormat="1" applyFill="1" applyBorder="1" applyAlignment="1">
      <alignment horizontal="center" vertical="center"/>
    </xf>
    <xf numFmtId="3" fontId="20" fillId="5" borderId="40" xfId="1" applyNumberFormat="1" applyFont="1" applyFill="1" applyBorder="1" applyAlignment="1">
      <alignment horizontal="center" vertical="center"/>
    </xf>
    <xf numFmtId="2" fontId="42" fillId="5" borderId="41" xfId="1" applyNumberFormat="1" applyFont="1" applyFill="1" applyBorder="1" applyAlignment="1">
      <alignment horizontal="center" vertical="center"/>
    </xf>
    <xf numFmtId="179" fontId="0" fillId="5" borderId="33" xfId="0" applyNumberFormat="1" applyFill="1" applyBorder="1" applyAlignment="1">
      <alignment horizontal="center" vertical="center"/>
    </xf>
    <xf numFmtId="167" fontId="0" fillId="5" borderId="40" xfId="1" applyNumberFormat="1" applyFont="1" applyFill="1" applyBorder="1" applyAlignment="1">
      <alignment horizontal="center" vertical="center"/>
    </xf>
    <xf numFmtId="167" fontId="1" fillId="5" borderId="33" xfId="1" applyNumberFormat="1" applyFill="1" applyBorder="1" applyAlignment="1">
      <alignment horizontal="center" vertical="center"/>
    </xf>
    <xf numFmtId="167" fontId="0" fillId="5" borderId="40" xfId="0" applyNumberFormat="1" applyFill="1" applyBorder="1" applyAlignment="1">
      <alignment horizontal="center" vertical="center"/>
    </xf>
    <xf numFmtId="167" fontId="0" fillId="7" borderId="0" xfId="1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 vertical="center"/>
    </xf>
    <xf numFmtId="0" fontId="54" fillId="7" borderId="0" xfId="0" applyFont="1" applyFill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2" fontId="4" fillId="7" borderId="43" xfId="0" applyNumberFormat="1" applyFont="1" applyFill="1" applyBorder="1" applyAlignment="1">
      <alignment horizontal="center"/>
    </xf>
    <xf numFmtId="167" fontId="2" fillId="7" borderId="43" xfId="0" applyNumberFormat="1" applyFont="1" applyFill="1" applyBorder="1" applyAlignment="1">
      <alignment horizontal="center" vertical="center"/>
    </xf>
    <xf numFmtId="165" fontId="0" fillId="7" borderId="43" xfId="0" applyNumberFormat="1" applyFill="1" applyBorder="1" applyAlignment="1">
      <alignment horizontal="center" vertical="center"/>
    </xf>
    <xf numFmtId="165" fontId="0" fillId="7" borderId="22" xfId="0" applyNumberFormat="1" applyFill="1" applyBorder="1" applyAlignment="1">
      <alignment horizontal="center" vertical="center"/>
    </xf>
    <xf numFmtId="0" fontId="2" fillId="13" borderId="31" xfId="0" applyFont="1" applyFill="1" applyBorder="1" applyAlignment="1">
      <alignment horizontal="center" vertical="center"/>
    </xf>
    <xf numFmtId="2" fontId="2" fillId="13" borderId="19" xfId="0" applyNumberFormat="1" applyFont="1" applyFill="1" applyBorder="1" applyAlignment="1">
      <alignment horizontal="center" vertical="center"/>
    </xf>
    <xf numFmtId="167" fontId="2" fillId="13" borderId="19" xfId="1" applyNumberFormat="1" applyFont="1" applyFill="1" applyBorder="1" applyAlignment="1">
      <alignment horizontal="center" vertical="center"/>
    </xf>
    <xf numFmtId="167" fontId="2" fillId="13" borderId="19" xfId="0" applyNumberFormat="1" applyFont="1" applyFill="1" applyBorder="1" applyAlignment="1">
      <alignment horizontal="center" vertical="center"/>
    </xf>
    <xf numFmtId="1" fontId="2" fillId="13" borderId="44" xfId="1" applyNumberFormat="1" applyFont="1" applyFill="1" applyBorder="1" applyAlignment="1">
      <alignment horizontal="center" vertical="center"/>
    </xf>
    <xf numFmtId="2" fontId="2" fillId="13" borderId="44" xfId="0" applyNumberFormat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166" fontId="0" fillId="8" borderId="0" xfId="0" applyNumberFormat="1" applyFill="1" applyAlignment="1">
      <alignment horizontal="center" vertical="center"/>
    </xf>
    <xf numFmtId="167" fontId="3" fillId="0" borderId="24" xfId="1" applyNumberFormat="1" applyFont="1" applyBorder="1" applyAlignment="1">
      <alignment horizontal="center" vertical="center"/>
    </xf>
    <xf numFmtId="167" fontId="51" fillId="0" borderId="28" xfId="1" applyNumberFormat="1" applyFont="1" applyBorder="1" applyAlignment="1">
      <alignment horizontal="center" vertical="center"/>
    </xf>
    <xf numFmtId="167" fontId="0" fillId="3" borderId="28" xfId="1" applyNumberFormat="1" applyFont="1" applyFill="1" applyBorder="1" applyAlignment="1">
      <alignment horizontal="center" vertical="center"/>
    </xf>
    <xf numFmtId="167" fontId="0" fillId="8" borderId="0" xfId="1" applyNumberFormat="1" applyFont="1" applyFill="1" applyAlignment="1">
      <alignment horizontal="center"/>
    </xf>
    <xf numFmtId="167" fontId="0" fillId="3" borderId="33" xfId="1" applyNumberFormat="1" applyFont="1" applyFill="1" applyBorder="1" applyAlignment="1">
      <alignment horizontal="center" vertical="center"/>
    </xf>
    <xf numFmtId="167" fontId="0" fillId="7" borderId="43" xfId="1" applyNumberFormat="1" applyFont="1" applyFill="1" applyBorder="1" applyAlignment="1">
      <alignment horizontal="center"/>
    </xf>
    <xf numFmtId="179" fontId="0" fillId="3" borderId="28" xfId="1" applyNumberFormat="1" applyFont="1" applyFill="1" applyBorder="1" applyAlignment="1">
      <alignment horizontal="center" vertical="center"/>
    </xf>
    <xf numFmtId="0" fontId="7" fillId="0" borderId="0" xfId="0" applyFont="1"/>
    <xf numFmtId="0" fontId="3" fillId="0" borderId="0" xfId="0" applyFont="1"/>
    <xf numFmtId="167" fontId="7" fillId="8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20" fillId="0" borderId="16" xfId="1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0" fontId="3" fillId="8" borderId="0" xfId="0" applyFont="1" applyFill="1"/>
    <xf numFmtId="1" fontId="3" fillId="5" borderId="1" xfId="0" applyNumberFormat="1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0" fontId="3" fillId="0" borderId="0" xfId="0" applyFont="1" applyAlignment="1">
      <alignment horizontal="center"/>
    </xf>
    <xf numFmtId="3" fontId="3" fillId="3" borderId="5" xfId="1" applyNumberFormat="1" applyFont="1" applyFill="1" applyBorder="1" applyAlignment="1">
      <alignment horizontal="center" vertical="center"/>
    </xf>
    <xf numFmtId="3" fontId="3" fillId="5" borderId="5" xfId="1" applyNumberFormat="1" applyFont="1" applyFill="1" applyBorder="1" applyAlignment="1">
      <alignment horizontal="center" vertical="center"/>
    </xf>
    <xf numFmtId="1" fontId="3" fillId="5" borderId="2" xfId="0" applyNumberFormat="1" applyFont="1" applyFill="1" applyBorder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5" fontId="17" fillId="8" borderId="0" xfId="0" applyNumberFormat="1" applyFont="1" applyFill="1" applyAlignment="1">
      <alignment horizontal="center" vertical="center"/>
    </xf>
    <xf numFmtId="165" fontId="51" fillId="8" borderId="0" xfId="0" applyNumberFormat="1" applyFont="1" applyFill="1" applyAlignment="1">
      <alignment horizontal="center" vertical="center"/>
    </xf>
    <xf numFmtId="167" fontId="53" fillId="8" borderId="0" xfId="0" applyNumberFormat="1" applyFont="1" applyFill="1" applyAlignment="1">
      <alignment horizontal="center" vertical="center"/>
    </xf>
    <xf numFmtId="1" fontId="3" fillId="0" borderId="17" xfId="1" applyNumberFormat="1" applyFont="1" applyBorder="1" applyAlignment="1">
      <alignment vertical="center"/>
    </xf>
    <xf numFmtId="1" fontId="3" fillId="13" borderId="13" xfId="1" applyNumberFormat="1" applyFont="1" applyFill="1" applyBorder="1" applyAlignment="1">
      <alignment horizontal="center" vertical="center"/>
    </xf>
    <xf numFmtId="1" fontId="40" fillId="0" borderId="39" xfId="1" applyNumberFormat="1" applyFont="1" applyBorder="1" applyAlignment="1">
      <alignment horizontal="center" vertical="center"/>
    </xf>
    <xf numFmtId="1" fontId="3" fillId="3" borderId="39" xfId="1" applyNumberFormat="1" applyFont="1" applyFill="1" applyBorder="1" applyAlignment="1">
      <alignment horizontal="center" vertical="center"/>
    </xf>
    <xf numFmtId="2" fontId="3" fillId="3" borderId="39" xfId="1" applyNumberFormat="1" applyFont="1" applyFill="1" applyBorder="1" applyAlignment="1">
      <alignment horizontal="center" vertical="center"/>
    </xf>
    <xf numFmtId="2" fontId="3" fillId="5" borderId="39" xfId="1" applyNumberFormat="1" applyFont="1" applyFill="1" applyBorder="1" applyAlignment="1">
      <alignment horizontal="center" vertical="center"/>
    </xf>
    <xf numFmtId="2" fontId="3" fillId="5" borderId="41" xfId="1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3" fontId="2" fillId="8" borderId="0" xfId="1" applyNumberFormat="1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69" fontId="0" fillId="5" borderId="3" xfId="0" applyNumberFormat="1" applyFill="1" applyBorder="1" applyAlignment="1">
      <alignment horizontal="center" vertical="center"/>
    </xf>
    <xf numFmtId="169" fontId="0" fillId="5" borderId="1" xfId="0" applyNumberFormat="1" applyFill="1" applyBorder="1" applyAlignment="1">
      <alignment horizontal="center" vertical="center"/>
    </xf>
    <xf numFmtId="169" fontId="0" fillId="3" borderId="1" xfId="0" applyNumberFormat="1" applyFill="1" applyBorder="1" applyAlignment="1">
      <alignment horizontal="center" vertical="center"/>
    </xf>
    <xf numFmtId="169" fontId="0" fillId="3" borderId="51" xfId="0" applyNumberForma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169" fontId="0" fillId="3" borderId="8" xfId="0" applyNumberFormat="1" applyFill="1" applyBorder="1" applyAlignment="1">
      <alignment horizontal="center" vertical="center"/>
    </xf>
    <xf numFmtId="169" fontId="0" fillId="3" borderId="52" xfId="0" applyNumberFormat="1" applyFill="1" applyBorder="1" applyAlignment="1">
      <alignment horizontal="center" vertical="center"/>
    </xf>
    <xf numFmtId="169" fontId="0" fillId="5" borderId="26" xfId="0" applyNumberFormat="1" applyFill="1" applyBorder="1" applyAlignment="1">
      <alignment horizontal="center" vertical="center"/>
    </xf>
    <xf numFmtId="169" fontId="0" fillId="5" borderId="8" xfId="0" applyNumberFormat="1" applyFill="1" applyBorder="1" applyAlignment="1">
      <alignment horizontal="center" vertical="center"/>
    </xf>
    <xf numFmtId="169" fontId="0" fillId="3" borderId="53" xfId="0" applyNumberFormat="1" applyFill="1" applyBorder="1" applyAlignment="1">
      <alignment horizontal="center" vertical="center"/>
    </xf>
    <xf numFmtId="0" fontId="16" fillId="4" borderId="54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69" fontId="0" fillId="3" borderId="5" xfId="0" applyNumberFormat="1" applyFill="1" applyBorder="1" applyAlignment="1">
      <alignment horizontal="center" vertical="center"/>
    </xf>
    <xf numFmtId="169" fontId="0" fillId="3" borderId="49" xfId="0" applyNumberFormat="1" applyFill="1" applyBorder="1" applyAlignment="1">
      <alignment horizontal="center" vertical="center"/>
    </xf>
    <xf numFmtId="169" fontId="0" fillId="5" borderId="7" xfId="0" applyNumberFormat="1" applyFill="1" applyBorder="1" applyAlignment="1">
      <alignment horizontal="center" vertical="center"/>
    </xf>
    <xf numFmtId="169" fontId="0" fillId="5" borderId="5" xfId="0" applyNumberFormat="1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169" fontId="0" fillId="3" borderId="57" xfId="0" applyNumberFormat="1" applyFill="1" applyBorder="1" applyAlignment="1">
      <alignment horizontal="center" vertical="center"/>
    </xf>
    <xf numFmtId="169" fontId="0" fillId="3" borderId="59" xfId="0" applyNumberFormat="1" applyFill="1" applyBorder="1" applyAlignment="1">
      <alignment horizontal="center" vertical="center"/>
    </xf>
    <xf numFmtId="169" fontId="0" fillId="5" borderId="60" xfId="0" applyNumberFormat="1" applyFill="1" applyBorder="1" applyAlignment="1">
      <alignment horizontal="center" vertical="center"/>
    </xf>
    <xf numFmtId="169" fontId="0" fillId="5" borderId="57" xfId="0" applyNumberFormat="1" applyFill="1" applyBorder="1" applyAlignment="1">
      <alignment horizontal="center" vertical="center"/>
    </xf>
    <xf numFmtId="0" fontId="38" fillId="4" borderId="58" xfId="0" applyFont="1" applyFill="1" applyBorder="1" applyAlignment="1">
      <alignment horizontal="center" vertical="center"/>
    </xf>
    <xf numFmtId="2" fontId="0" fillId="5" borderId="26" xfId="0" applyNumberFormat="1" applyFill="1" applyBorder="1" applyAlignment="1">
      <alignment horizontal="center" vertical="center"/>
    </xf>
    <xf numFmtId="168" fontId="0" fillId="3" borderId="1" xfId="0" applyNumberFormat="1" applyFill="1" applyBorder="1" applyAlignment="1">
      <alignment horizontal="center" vertical="center"/>
    </xf>
    <xf numFmtId="167" fontId="0" fillId="3" borderId="1" xfId="0" applyNumberFormat="1" applyFill="1" applyBorder="1" applyAlignment="1">
      <alignment horizontal="center" vertical="center"/>
    </xf>
    <xf numFmtId="167" fontId="0" fillId="3" borderId="8" xfId="0" applyNumberFormat="1" applyFill="1" applyBorder="1" applyAlignment="1">
      <alignment horizontal="center" vertical="center"/>
    </xf>
    <xf numFmtId="167" fontId="0" fillId="3" borderId="57" xfId="0" applyNumberFormat="1" applyFill="1" applyBorder="1" applyAlignment="1">
      <alignment horizontal="center" vertical="center"/>
    </xf>
    <xf numFmtId="167" fontId="0" fillId="3" borderId="5" xfId="0" applyNumberFormat="1" applyFill="1" applyBorder="1" applyAlignment="1">
      <alignment horizontal="center" vertical="center"/>
    </xf>
    <xf numFmtId="167" fontId="0" fillId="3" borderId="53" xfId="0" applyNumberFormat="1" applyFill="1" applyBorder="1" applyAlignment="1">
      <alignment horizontal="center" vertical="center"/>
    </xf>
    <xf numFmtId="167" fontId="0" fillId="3" borderId="51" xfId="0" applyNumberFormat="1" applyFill="1" applyBorder="1" applyAlignment="1">
      <alignment horizontal="center" vertical="center"/>
    </xf>
    <xf numFmtId="167" fontId="0" fillId="3" borderId="52" xfId="0" applyNumberFormat="1" applyFill="1" applyBorder="1" applyAlignment="1">
      <alignment horizontal="center" vertical="center"/>
    </xf>
    <xf numFmtId="167" fontId="0" fillId="3" borderId="59" xfId="0" applyNumberFormat="1" applyFill="1" applyBorder="1" applyAlignment="1">
      <alignment horizontal="center" vertical="center"/>
    </xf>
    <xf numFmtId="167" fontId="0" fillId="3" borderId="49" xfId="0" applyNumberFormat="1" applyFill="1" applyBorder="1" applyAlignment="1">
      <alignment horizontal="center" vertical="center"/>
    </xf>
    <xf numFmtId="167" fontId="0" fillId="3" borderId="55" xfId="0" applyNumberFormat="1" applyFill="1" applyBorder="1" applyAlignment="1">
      <alignment horizontal="center" vertical="center"/>
    </xf>
    <xf numFmtId="167" fontId="0" fillId="5" borderId="3" xfId="0" applyNumberFormat="1" applyFill="1" applyBorder="1" applyAlignment="1">
      <alignment horizontal="center" vertical="center"/>
    </xf>
    <xf numFmtId="167" fontId="0" fillId="5" borderId="26" xfId="0" applyNumberFormat="1" applyFill="1" applyBorder="1" applyAlignment="1">
      <alignment horizontal="center" vertical="center"/>
    </xf>
    <xf numFmtId="167" fontId="0" fillId="5" borderId="60" xfId="0" applyNumberFormat="1" applyFill="1" applyBorder="1" applyAlignment="1">
      <alignment horizontal="center" vertical="center"/>
    </xf>
    <xf numFmtId="167" fontId="0" fillId="5" borderId="7" xfId="0" applyNumberFormat="1" applyFill="1" applyBorder="1" applyAlignment="1">
      <alignment horizontal="center" vertical="center"/>
    </xf>
    <xf numFmtId="167" fontId="0" fillId="5" borderId="56" xfId="0" applyNumberFormat="1" applyFill="1" applyBorder="1" applyAlignment="1">
      <alignment horizontal="center" vertical="center"/>
    </xf>
    <xf numFmtId="167" fontId="0" fillId="5" borderId="1" xfId="0" applyNumberFormat="1" applyFill="1" applyBorder="1" applyAlignment="1">
      <alignment horizontal="center" vertical="center"/>
    </xf>
    <xf numFmtId="167" fontId="0" fillId="5" borderId="8" xfId="0" applyNumberFormat="1" applyFill="1" applyBorder="1" applyAlignment="1">
      <alignment horizontal="center" vertical="center"/>
    </xf>
    <xf numFmtId="167" fontId="0" fillId="5" borderId="57" xfId="0" applyNumberFormat="1" applyFill="1" applyBorder="1" applyAlignment="1">
      <alignment horizontal="center" vertical="center"/>
    </xf>
    <xf numFmtId="167" fontId="0" fillId="5" borderId="5" xfId="0" applyNumberFormat="1" applyFill="1" applyBorder="1" applyAlignment="1">
      <alignment horizontal="center" vertical="center"/>
    </xf>
    <xf numFmtId="167" fontId="0" fillId="5" borderId="53" xfId="0" applyNumberFormat="1" applyFill="1" applyBorder="1" applyAlignment="1">
      <alignment horizontal="center" vertical="center"/>
    </xf>
    <xf numFmtId="0" fontId="28" fillId="0" borderId="0" xfId="0" applyFont="1"/>
    <xf numFmtId="0" fontId="3" fillId="3" borderId="48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6" fillId="4" borderId="58" xfId="0" applyFont="1" applyFill="1" applyBorder="1" applyAlignment="1">
      <alignment horizontal="center" vertical="center"/>
    </xf>
    <xf numFmtId="0" fontId="0" fillId="0" borderId="1" xfId="0" applyBorder="1"/>
    <xf numFmtId="0" fontId="0" fillId="9" borderId="0" xfId="0" applyFill="1" applyAlignment="1">
      <alignment horizontal="center"/>
    </xf>
    <xf numFmtId="0" fontId="22" fillId="3" borderId="1" xfId="0" applyFont="1" applyFill="1" applyBorder="1"/>
    <xf numFmtId="0" fontId="0" fillId="3" borderId="1" xfId="0" applyFill="1" applyBorder="1"/>
    <xf numFmtId="166" fontId="0" fillId="0" borderId="1" xfId="0" applyNumberFormat="1" applyBorder="1" applyAlignment="1">
      <alignment horizontal="center" vertical="center"/>
    </xf>
    <xf numFmtId="3" fontId="3" fillId="5" borderId="10" xfId="1" applyNumberFormat="1" applyFont="1" applyFill="1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22" fillId="8" borderId="26" xfId="0" applyFont="1" applyFill="1" applyBorder="1"/>
    <xf numFmtId="2" fontId="0" fillId="3" borderId="26" xfId="0" applyNumberFormat="1" applyFill="1" applyBorder="1" applyAlignment="1">
      <alignment horizontal="center" vertical="center"/>
    </xf>
    <xf numFmtId="0" fontId="4" fillId="13" borderId="26" xfId="0" applyFont="1" applyFill="1" applyBorder="1"/>
    <xf numFmtId="0" fontId="4" fillId="7" borderId="26" xfId="0" applyFont="1" applyFill="1" applyBorder="1"/>
    <xf numFmtId="2" fontId="0" fillId="3" borderId="26" xfId="1" applyNumberFormat="1" applyFont="1" applyFill="1" applyBorder="1" applyAlignment="1">
      <alignment horizontal="center" vertical="center"/>
    </xf>
    <xf numFmtId="2" fontId="4" fillId="13" borderId="26" xfId="1" applyNumberFormat="1" applyFont="1" applyFill="1" applyBorder="1" applyAlignment="1">
      <alignment horizontal="center" vertical="center"/>
    </xf>
    <xf numFmtId="2" fontId="0" fillId="5" borderId="26" xfId="1" applyNumberFormat="1" applyFont="1" applyFill="1" applyBorder="1" applyAlignment="1">
      <alignment horizontal="center" vertical="center"/>
    </xf>
    <xf numFmtId="169" fontId="0" fillId="3" borderId="62" xfId="0" applyNumberFormat="1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16" fillId="4" borderId="61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3" fillId="9" borderId="8" xfId="1" applyNumberFormat="1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2" fontId="0" fillId="6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3" fontId="20" fillId="8" borderId="30" xfId="1" applyNumberFormat="1" applyFont="1" applyFill="1" applyBorder="1" applyAlignment="1">
      <alignment horizontal="center" vertical="center"/>
    </xf>
    <xf numFmtId="2" fontId="42" fillId="8" borderId="39" xfId="1" applyNumberFormat="1" applyFont="1" applyFill="1" applyBorder="1" applyAlignment="1">
      <alignment horizontal="center" vertical="center"/>
    </xf>
    <xf numFmtId="2" fontId="3" fillId="8" borderId="39" xfId="1" applyNumberFormat="1" applyFont="1" applyFill="1" applyBorder="1" applyAlignment="1">
      <alignment horizontal="center" vertical="center"/>
    </xf>
    <xf numFmtId="2" fontId="7" fillId="8" borderId="0" xfId="1" applyNumberFormat="1" applyFont="1" applyFill="1" applyAlignment="1">
      <alignment horizontal="center" vertical="center"/>
    </xf>
    <xf numFmtId="169" fontId="7" fillId="8" borderId="0" xfId="1" applyNumberFormat="1" applyFont="1" applyFill="1" applyAlignment="1">
      <alignment horizontal="center" vertical="center"/>
    </xf>
    <xf numFmtId="1" fontId="7" fillId="8" borderId="0" xfId="1" applyNumberFormat="1" applyFont="1" applyFill="1" applyAlignment="1">
      <alignment horizontal="center" vertical="center"/>
    </xf>
    <xf numFmtId="169" fontId="4" fillId="8" borderId="0" xfId="1" applyNumberFormat="1" applyFont="1" applyFill="1" applyAlignment="1">
      <alignment horizontal="center" vertical="center"/>
    </xf>
    <xf numFmtId="3" fontId="2" fillId="14" borderId="30" xfId="1" applyNumberFormat="1" applyFont="1" applyFill="1" applyBorder="1" applyAlignment="1">
      <alignment horizontal="center" vertical="center"/>
    </xf>
    <xf numFmtId="1" fontId="2" fillId="8" borderId="0" xfId="1" applyNumberFormat="1" applyFont="1" applyFill="1" applyAlignment="1">
      <alignment horizontal="center" vertical="center"/>
    </xf>
    <xf numFmtId="2" fontId="3" fillId="13" borderId="31" xfId="1" applyNumberFormat="1" applyFont="1" applyFill="1" applyBorder="1" applyAlignment="1">
      <alignment horizontal="center" vertical="center"/>
    </xf>
    <xf numFmtId="0" fontId="4" fillId="7" borderId="65" xfId="0" applyFont="1" applyFill="1" applyBorder="1"/>
    <xf numFmtId="0" fontId="4" fillId="7" borderId="46" xfId="0" applyFont="1" applyFill="1" applyBorder="1"/>
    <xf numFmtId="0" fontId="4" fillId="7" borderId="67" xfId="0" applyFont="1" applyFill="1" applyBorder="1"/>
    <xf numFmtId="2" fontId="0" fillId="8" borderId="45" xfId="1" applyNumberFormat="1" applyFont="1" applyFill="1" applyBorder="1" applyAlignment="1">
      <alignment horizontal="center" vertical="center"/>
    </xf>
    <xf numFmtId="2" fontId="0" fillId="8" borderId="47" xfId="1" applyNumberFormat="1" applyFont="1" applyFill="1" applyBorder="1" applyAlignment="1">
      <alignment horizontal="center" vertical="center"/>
    </xf>
    <xf numFmtId="2" fontId="4" fillId="13" borderId="66" xfId="1" applyNumberFormat="1" applyFont="1" applyFill="1" applyBorder="1" applyAlignment="1">
      <alignment horizontal="center" vertical="center"/>
    </xf>
    <xf numFmtId="2" fontId="0" fillId="8" borderId="66" xfId="1" applyNumberFormat="1" applyFont="1" applyFill="1" applyBorder="1" applyAlignment="1">
      <alignment horizontal="center" vertical="center"/>
    </xf>
    <xf numFmtId="0" fontId="57" fillId="14" borderId="0" xfId="0" applyFont="1" applyFill="1" applyAlignment="1">
      <alignment horizontal="center"/>
    </xf>
    <xf numFmtId="1" fontId="3" fillId="8" borderId="34" xfId="0" applyNumberFormat="1" applyFont="1" applyFill="1" applyBorder="1" applyAlignment="1">
      <alignment horizontal="center" vertical="center"/>
    </xf>
    <xf numFmtId="1" fontId="3" fillId="8" borderId="31" xfId="0" applyNumberFormat="1" applyFont="1" applyFill="1" applyBorder="1" applyAlignment="1">
      <alignment horizontal="center" vertical="center"/>
    </xf>
    <xf numFmtId="1" fontId="20" fillId="3" borderId="31" xfId="0" applyNumberFormat="1" applyFont="1" applyFill="1" applyBorder="1" applyAlignment="1">
      <alignment horizontal="center" vertical="center"/>
    </xf>
    <xf numFmtId="1" fontId="20" fillId="5" borderId="31" xfId="0" applyNumberFormat="1" applyFont="1" applyFill="1" applyBorder="1" applyAlignment="1">
      <alignment horizontal="center" vertical="center"/>
    </xf>
    <xf numFmtId="3" fontId="57" fillId="14" borderId="27" xfId="1" applyNumberFormat="1" applyFont="1" applyFill="1" applyBorder="1" applyAlignment="1">
      <alignment horizontal="center" vertical="center"/>
    </xf>
    <xf numFmtId="3" fontId="20" fillId="3" borderId="7" xfId="1" applyNumberFormat="1" applyFont="1" applyFill="1" applyBorder="1" applyAlignment="1">
      <alignment horizontal="center" vertical="center"/>
    </xf>
    <xf numFmtId="3" fontId="57" fillId="14" borderId="7" xfId="1" applyNumberFormat="1" applyFont="1" applyFill="1" applyBorder="1" applyAlignment="1">
      <alignment horizontal="center" vertical="center"/>
    </xf>
    <xf numFmtId="2" fontId="0" fillId="13" borderId="7" xfId="1" applyNumberFormat="1" applyFont="1" applyFill="1" applyBorder="1" applyAlignment="1">
      <alignment horizontal="center" vertical="center"/>
    </xf>
    <xf numFmtId="3" fontId="20" fillId="5" borderId="7" xfId="1" applyNumberFormat="1" applyFont="1" applyFill="1" applyBorder="1" applyAlignment="1">
      <alignment horizontal="center" vertical="center"/>
    </xf>
    <xf numFmtId="0" fontId="4" fillId="7" borderId="68" xfId="0" applyFont="1" applyFill="1" applyBorder="1"/>
    <xf numFmtId="166" fontId="0" fillId="8" borderId="45" xfId="1" applyNumberFormat="1" applyFont="1" applyFill="1" applyBorder="1" applyAlignment="1">
      <alignment horizontal="center" vertical="center"/>
    </xf>
    <xf numFmtId="166" fontId="0" fillId="8" borderId="47" xfId="1" applyNumberFormat="1" applyFont="1" applyFill="1" applyBorder="1" applyAlignment="1">
      <alignment horizontal="center" vertical="center"/>
    </xf>
    <xf numFmtId="166" fontId="0" fillId="3" borderId="0" xfId="1" applyNumberFormat="1" applyFont="1" applyFill="1" applyAlignment="1">
      <alignment horizontal="center" vertical="center"/>
    </xf>
    <xf numFmtId="166" fontId="0" fillId="8" borderId="0" xfId="1" applyNumberFormat="1" applyFont="1" applyFill="1" applyAlignment="1">
      <alignment horizontal="center" vertical="center"/>
    </xf>
    <xf numFmtId="166" fontId="0" fillId="8" borderId="66" xfId="1" applyNumberFormat="1" applyFont="1" applyFill="1" applyBorder="1" applyAlignment="1">
      <alignment horizontal="center" vertical="center"/>
    </xf>
    <xf numFmtId="166" fontId="4" fillId="13" borderId="0" xfId="1" applyNumberFormat="1" applyFont="1" applyFill="1" applyAlignment="1">
      <alignment horizontal="center" vertical="center"/>
    </xf>
    <xf numFmtId="166" fontId="4" fillId="13" borderId="66" xfId="1" applyNumberFormat="1" applyFont="1" applyFill="1" applyBorder="1" applyAlignment="1">
      <alignment horizontal="center" vertical="center"/>
    </xf>
    <xf numFmtId="166" fontId="0" fillId="5" borderId="0" xfId="1" applyNumberFormat="1" applyFont="1" applyFill="1" applyAlignment="1">
      <alignment horizontal="center" vertical="center"/>
    </xf>
    <xf numFmtId="1" fontId="3" fillId="8" borderId="0" xfId="1" applyNumberFormat="1" applyFont="1" applyFill="1" applyAlignment="1">
      <alignment horizontal="center"/>
    </xf>
    <xf numFmtId="165" fontId="3" fillId="0" borderId="1" xfId="0" applyNumberFormat="1" applyFont="1" applyBorder="1" applyAlignment="1">
      <alignment horizontal="center" vertical="center"/>
    </xf>
    <xf numFmtId="2" fontId="0" fillId="3" borderId="53" xfId="0" applyNumberForma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2" fontId="0" fillId="3" borderId="57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2" fontId="0" fillId="3" borderId="62" xfId="0" applyNumberFormat="1" applyFill="1" applyBorder="1" applyAlignment="1">
      <alignment horizontal="center" vertical="center"/>
    </xf>
    <xf numFmtId="2" fontId="0" fillId="3" borderId="55" xfId="0" applyNumberFormat="1" applyFill="1" applyBorder="1" applyAlignment="1">
      <alignment horizontal="center" vertical="center"/>
    </xf>
    <xf numFmtId="2" fontId="0" fillId="3" borderId="51" xfId="0" applyNumberFormat="1" applyFill="1" applyBorder="1" applyAlignment="1">
      <alignment horizontal="center" vertical="center"/>
    </xf>
    <xf numFmtId="2" fontId="0" fillId="3" borderId="52" xfId="0" applyNumberFormat="1" applyFill="1" applyBorder="1" applyAlignment="1">
      <alignment horizontal="center" vertical="center"/>
    </xf>
    <xf numFmtId="2" fontId="0" fillId="3" borderId="59" xfId="0" applyNumberFormat="1" applyFill="1" applyBorder="1" applyAlignment="1">
      <alignment horizontal="center" vertical="center"/>
    </xf>
    <xf numFmtId="2" fontId="0" fillId="3" borderId="49" xfId="0" applyNumberFormat="1" applyFill="1" applyBorder="1" applyAlignment="1">
      <alignment horizontal="center" vertical="center"/>
    </xf>
    <xf numFmtId="2" fontId="0" fillId="3" borderId="63" xfId="0" applyNumberFormat="1" applyFill="1" applyBorder="1" applyAlignment="1">
      <alignment horizontal="center" vertical="center"/>
    </xf>
    <xf numFmtId="2" fontId="0" fillId="5" borderId="56" xfId="0" applyNumberFormat="1" applyFill="1" applyBorder="1" applyAlignment="1">
      <alignment horizontal="center" vertical="center"/>
    </xf>
    <xf numFmtId="2" fontId="0" fillId="5" borderId="3" xfId="0" applyNumberFormat="1" applyFill="1" applyBorder="1" applyAlignment="1">
      <alignment horizontal="center" vertical="center"/>
    </xf>
    <xf numFmtId="2" fontId="0" fillId="5" borderId="60" xfId="0" applyNumberFormat="1" applyFill="1" applyBorder="1" applyAlignment="1">
      <alignment horizontal="center" vertical="center"/>
    </xf>
    <xf numFmtId="2" fontId="0" fillId="5" borderId="7" xfId="0" applyNumberFormat="1" applyFill="1" applyBorder="1" applyAlignment="1">
      <alignment horizontal="center" vertical="center"/>
    </xf>
    <xf numFmtId="2" fontId="0" fillId="5" borderId="64" xfId="0" applyNumberFormat="1" applyFill="1" applyBorder="1" applyAlignment="1">
      <alignment horizontal="center" vertical="center"/>
    </xf>
    <xf numFmtId="2" fontId="0" fillId="5" borderId="53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2" fontId="0" fillId="5" borderId="8" xfId="0" applyNumberFormat="1" applyFill="1" applyBorder="1" applyAlignment="1">
      <alignment horizontal="center" vertical="center"/>
    </xf>
    <xf numFmtId="2" fontId="0" fillId="5" borderId="57" xfId="0" applyNumberFormat="1" applyFill="1" applyBorder="1" applyAlignment="1">
      <alignment horizontal="center" vertical="center"/>
    </xf>
    <xf numFmtId="2" fontId="0" fillId="5" borderId="5" xfId="0" applyNumberFormat="1" applyFill="1" applyBorder="1" applyAlignment="1">
      <alignment horizontal="center" vertical="center"/>
    </xf>
    <xf numFmtId="2" fontId="0" fillId="5" borderId="62" xfId="0" applyNumberFormat="1" applyFill="1" applyBorder="1" applyAlignment="1">
      <alignment horizontal="center" vertical="center"/>
    </xf>
    <xf numFmtId="0" fontId="17" fillId="0" borderId="0" xfId="0" applyFont="1"/>
    <xf numFmtId="178" fontId="0" fillId="0" borderId="0" xfId="0" applyNumberFormat="1"/>
    <xf numFmtId="0" fontId="3" fillId="8" borderId="19" xfId="0" applyFont="1" applyFill="1" applyBorder="1" applyAlignment="1">
      <alignment horizontal="center" vertical="center"/>
    </xf>
    <xf numFmtId="1" fontId="3" fillId="8" borderId="0" xfId="1" applyNumberFormat="1" applyFont="1" applyFill="1" applyAlignment="1">
      <alignment horizontal="center" vertical="center"/>
    </xf>
    <xf numFmtId="0" fontId="43" fillId="8" borderId="0" xfId="0" applyFont="1" applyFill="1" applyAlignment="1">
      <alignment horizontal="center" vertical="center"/>
    </xf>
    <xf numFmtId="0" fontId="19" fillId="0" borderId="72" xfId="0" applyFont="1" applyBorder="1" applyAlignment="1">
      <alignment horizontal="center"/>
    </xf>
    <xf numFmtId="166" fontId="0" fillId="0" borderId="73" xfId="0" applyNumberFormat="1" applyBorder="1" applyAlignment="1">
      <alignment horizontal="center" vertical="center"/>
    </xf>
    <xf numFmtId="166" fontId="0" fillId="0" borderId="74" xfId="0" applyNumberFormat="1" applyBorder="1" applyAlignment="1">
      <alignment horizontal="center" vertical="center"/>
    </xf>
    <xf numFmtId="2" fontId="1" fillId="0" borderId="75" xfId="1" applyNumberForma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79" xfId="0" applyFont="1" applyBorder="1" applyAlignment="1">
      <alignment horizontal="center"/>
    </xf>
    <xf numFmtId="167" fontId="3" fillId="8" borderId="80" xfId="1" applyNumberFormat="1" applyFont="1" applyFill="1" applyBorder="1" applyAlignment="1">
      <alignment horizontal="center" vertical="center"/>
    </xf>
    <xf numFmtId="2" fontId="3" fillId="8" borderId="81" xfId="1" applyNumberFormat="1" applyFont="1" applyFill="1" applyBorder="1" applyAlignment="1">
      <alignment horizontal="center" vertical="center"/>
    </xf>
    <xf numFmtId="2" fontId="3" fillId="8" borderId="82" xfId="0" applyNumberFormat="1" applyFont="1" applyFill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/>
    </xf>
    <xf numFmtId="0" fontId="59" fillId="0" borderId="77" xfId="0" applyFont="1" applyBorder="1" applyAlignment="1">
      <alignment horizontal="center" vertical="center"/>
    </xf>
    <xf numFmtId="10" fontId="59" fillId="0" borderId="76" xfId="2" applyNumberFormat="1" applyFont="1" applyBorder="1" applyAlignment="1">
      <alignment horizontal="center" vertical="center"/>
    </xf>
    <xf numFmtId="0" fontId="59" fillId="0" borderId="70" xfId="0" applyFont="1" applyBorder="1" applyAlignment="1">
      <alignment horizontal="center" vertical="center"/>
    </xf>
    <xf numFmtId="0" fontId="58" fillId="0" borderId="70" xfId="0" applyFont="1" applyBorder="1" applyAlignment="1">
      <alignment horizontal="center" vertical="center"/>
    </xf>
    <xf numFmtId="0" fontId="58" fillId="0" borderId="77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1" fillId="0" borderId="71" xfId="0" applyFont="1" applyBorder="1" applyAlignment="1">
      <alignment horizontal="center" vertical="center"/>
    </xf>
    <xf numFmtId="0" fontId="3" fillId="4" borderId="80" xfId="0" applyFont="1" applyFill="1" applyBorder="1" applyAlignment="1">
      <alignment horizontal="center" vertical="top"/>
    </xf>
    <xf numFmtId="0" fontId="3" fillId="4" borderId="82" xfId="0" applyFont="1" applyFill="1" applyBorder="1" applyAlignment="1">
      <alignment horizontal="center" vertical="top"/>
    </xf>
    <xf numFmtId="167" fontId="60" fillId="0" borderId="24" xfId="0" applyNumberFormat="1" applyFont="1" applyBorder="1" applyAlignment="1">
      <alignment horizontal="center" vertical="center"/>
    </xf>
    <xf numFmtId="165" fontId="61" fillId="0" borderId="14" xfId="0" applyNumberFormat="1" applyFont="1" applyBorder="1" applyAlignment="1">
      <alignment horizontal="center" vertical="center"/>
    </xf>
    <xf numFmtId="165" fontId="61" fillId="0" borderId="24" xfId="0" applyNumberFormat="1" applyFont="1" applyBorder="1" applyAlignment="1">
      <alignment horizontal="center" vertical="center"/>
    </xf>
    <xf numFmtId="0" fontId="48" fillId="8" borderId="0" xfId="0" applyFont="1" applyFill="1" applyAlignment="1">
      <alignment horizontal="center"/>
    </xf>
    <xf numFmtId="0" fontId="62" fillId="8" borderId="0" xfId="0" applyFont="1" applyFill="1" applyAlignment="1">
      <alignment horizontal="center"/>
    </xf>
    <xf numFmtId="0" fontId="16" fillId="5" borderId="5" xfId="0" applyFont="1" applyFill="1" applyBorder="1" applyAlignment="1">
      <alignment horizontal="center" vertical="center"/>
    </xf>
    <xf numFmtId="0" fontId="28" fillId="5" borderId="6" xfId="0" applyFont="1" applyFill="1" applyBorder="1" applyAlignment="1">
      <alignment horizontal="center" vertical="center"/>
    </xf>
    <xf numFmtId="183" fontId="0" fillId="3" borderId="5" xfId="0" applyNumberFormat="1" applyFill="1" applyBorder="1" applyAlignment="1">
      <alignment horizontal="center" vertical="center"/>
    </xf>
    <xf numFmtId="182" fontId="0" fillId="3" borderId="1" xfId="0" applyNumberFormat="1" applyFill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7" fillId="8" borderId="0" xfId="2" applyNumberFormat="1" applyFont="1" applyFill="1" applyAlignment="1">
      <alignment horizontal="center"/>
    </xf>
    <xf numFmtId="177" fontId="7" fillId="0" borderId="0" xfId="2" applyNumberFormat="1" applyFont="1" applyAlignment="1">
      <alignment horizontal="center"/>
    </xf>
    <xf numFmtId="180" fontId="7" fillId="8" borderId="0" xfId="2" applyNumberFormat="1" applyFont="1" applyFill="1" applyAlignment="1">
      <alignment horizontal="center"/>
    </xf>
    <xf numFmtId="166" fontId="2" fillId="13" borderId="30" xfId="0" applyNumberFormat="1" applyFont="1" applyFill="1" applyBorder="1" applyAlignment="1">
      <alignment horizontal="center" vertical="center"/>
    </xf>
    <xf numFmtId="166" fontId="0" fillId="11" borderId="19" xfId="0" applyNumberFormat="1" applyFill="1" applyBorder="1" applyAlignment="1">
      <alignment horizontal="center" vertical="center"/>
    </xf>
    <xf numFmtId="2" fontId="7" fillId="3" borderId="39" xfId="1" applyNumberFormat="1" applyFont="1" applyFill="1" applyBorder="1" applyAlignment="1">
      <alignment horizontal="center" vertical="center"/>
    </xf>
    <xf numFmtId="2" fontId="7" fillId="5" borderId="38" xfId="1" applyNumberFormat="1" applyFont="1" applyFill="1" applyBorder="1" applyAlignment="1">
      <alignment horizontal="center" vertical="center"/>
    </xf>
    <xf numFmtId="10" fontId="0" fillId="0" borderId="0" xfId="2" applyNumberFormat="1" applyFont="1"/>
    <xf numFmtId="0" fontId="16" fillId="0" borderId="0" xfId="0" applyFont="1"/>
    <xf numFmtId="0" fontId="63" fillId="0" borderId="0" xfId="0" applyFont="1"/>
    <xf numFmtId="3" fontId="55" fillId="0" borderId="0" xfId="1" applyNumberFormat="1" applyFont="1" applyAlignment="1">
      <alignment horizontal="center" vertical="center"/>
    </xf>
    <xf numFmtId="0" fontId="20" fillId="8" borderId="1" xfId="0" applyFont="1" applyFill="1" applyBorder="1" applyAlignment="1">
      <alignment horizontal="center"/>
    </xf>
    <xf numFmtId="0" fontId="64" fillId="0" borderId="0" xfId="0" applyFont="1"/>
    <xf numFmtId="1" fontId="20" fillId="8" borderId="26" xfId="1" applyNumberFormat="1" applyFont="1" applyFill="1" applyBorder="1" applyAlignment="1">
      <alignment horizontal="center" vertical="center"/>
    </xf>
    <xf numFmtId="166" fontId="7" fillId="8" borderId="0" xfId="1" applyNumberFormat="1" applyFont="1" applyFill="1" applyAlignment="1">
      <alignment horizontal="center" vertical="center"/>
    </xf>
    <xf numFmtId="176" fontId="7" fillId="8" borderId="0" xfId="1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79" fontId="7" fillId="8" borderId="0" xfId="0" applyNumberFormat="1" applyFont="1" applyFill="1" applyAlignment="1">
      <alignment horizontal="center" vertical="center"/>
    </xf>
    <xf numFmtId="2" fontId="7" fillId="8" borderId="23" xfId="1" applyNumberFormat="1" applyFont="1" applyFill="1" applyBorder="1" applyAlignment="1">
      <alignment horizontal="center" vertical="center"/>
    </xf>
    <xf numFmtId="166" fontId="7" fillId="8" borderId="23" xfId="1" applyNumberFormat="1" applyFont="1" applyFill="1" applyBorder="1" applyAlignment="1">
      <alignment horizontal="center" vertical="center"/>
    </xf>
    <xf numFmtId="169" fontId="7" fillId="8" borderId="84" xfId="1" applyNumberFormat="1" applyFont="1" applyFill="1" applyBorder="1" applyAlignment="1">
      <alignment horizontal="center" vertical="center"/>
    </xf>
    <xf numFmtId="2" fontId="7" fillId="8" borderId="84" xfId="1" applyNumberFormat="1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3" fontId="20" fillId="8" borderId="26" xfId="1" applyNumberFormat="1" applyFont="1" applyFill="1" applyBorder="1" applyAlignment="1">
      <alignment horizontal="center" vertical="center"/>
    </xf>
    <xf numFmtId="3" fontId="20" fillId="8" borderId="83" xfId="1" applyNumberFormat="1" applyFont="1" applyFill="1" applyBorder="1" applyAlignment="1">
      <alignment horizontal="center" vertical="center"/>
    </xf>
    <xf numFmtId="3" fontId="71" fillId="8" borderId="26" xfId="1" applyNumberFormat="1" applyFont="1" applyFill="1" applyBorder="1" applyAlignment="1">
      <alignment horizontal="center" vertical="center"/>
    </xf>
    <xf numFmtId="1" fontId="20" fillId="8" borderId="0" xfId="1" applyNumberFormat="1" applyFont="1" applyFill="1" applyAlignment="1">
      <alignment horizontal="center" vertical="center"/>
    </xf>
    <xf numFmtId="167" fontId="20" fillId="8" borderId="0" xfId="1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179" fontId="7" fillId="8" borderId="84" xfId="0" applyNumberFormat="1" applyFont="1" applyFill="1" applyBorder="1" applyAlignment="1">
      <alignment horizontal="center" vertical="center"/>
    </xf>
    <xf numFmtId="167" fontId="7" fillId="8" borderId="84" xfId="1" applyNumberFormat="1" applyFont="1" applyFill="1" applyBorder="1" applyAlignment="1">
      <alignment horizontal="center" vertical="center"/>
    </xf>
    <xf numFmtId="167" fontId="7" fillId="8" borderId="84" xfId="0" applyNumberFormat="1" applyFont="1" applyFill="1" applyBorder="1" applyAlignment="1">
      <alignment horizontal="center" vertical="center"/>
    </xf>
    <xf numFmtId="0" fontId="77" fillId="8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167" fontId="7" fillId="8" borderId="0" xfId="1" applyNumberFormat="1" applyFont="1" applyFill="1" applyAlignment="1">
      <alignment horizontal="center"/>
    </xf>
    <xf numFmtId="2" fontId="7" fillId="8" borderId="0" xfId="0" applyNumberFormat="1" applyFont="1" applyFill="1" applyAlignment="1">
      <alignment horizontal="center"/>
    </xf>
    <xf numFmtId="165" fontId="7" fillId="8" borderId="0" xfId="0" applyNumberFormat="1" applyFont="1" applyFill="1" applyAlignment="1">
      <alignment horizontal="center" vertical="center"/>
    </xf>
    <xf numFmtId="1" fontId="20" fillId="8" borderId="26" xfId="0" applyNumberFormat="1" applyFont="1" applyFill="1" applyBorder="1" applyAlignment="1">
      <alignment horizontal="center" vertical="center"/>
    </xf>
    <xf numFmtId="1" fontId="20" fillId="8" borderId="83" xfId="0" applyNumberFormat="1" applyFont="1" applyFill="1" applyBorder="1" applyAlignment="1">
      <alignment horizontal="center" vertical="center"/>
    </xf>
    <xf numFmtId="2" fontId="20" fillId="8" borderId="0" xfId="1" applyNumberFormat="1" applyFont="1" applyFill="1" applyAlignment="1">
      <alignment horizontal="center"/>
    </xf>
    <xf numFmtId="165" fontId="78" fillId="8" borderId="0" xfId="0" applyNumberFormat="1" applyFont="1" applyFill="1" applyAlignment="1">
      <alignment horizontal="center" vertical="center"/>
    </xf>
    <xf numFmtId="2" fontId="7" fillId="8" borderId="0" xfId="1" applyNumberFormat="1" applyFont="1" applyFill="1"/>
    <xf numFmtId="165" fontId="68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165" fontId="7" fillId="8" borderId="0" xfId="0" applyNumberFormat="1" applyFont="1" applyFill="1"/>
    <xf numFmtId="1" fontId="71" fillId="8" borderId="0" xfId="0" applyNumberFormat="1" applyFont="1" applyFill="1" applyAlignment="1">
      <alignment horizontal="center" vertical="center"/>
    </xf>
    <xf numFmtId="3" fontId="20" fillId="8" borderId="0" xfId="1" applyNumberFormat="1" applyFont="1" applyFill="1" applyAlignment="1">
      <alignment horizontal="center" vertical="center"/>
    </xf>
    <xf numFmtId="3" fontId="71" fillId="8" borderId="0" xfId="1" applyNumberFormat="1" applyFont="1" applyFill="1" applyAlignment="1">
      <alignment horizontal="center" vertical="center"/>
    </xf>
    <xf numFmtId="0" fontId="69" fillId="8" borderId="0" xfId="0" applyFont="1" applyFill="1" applyAlignment="1">
      <alignment horizontal="center" vertical="center"/>
    </xf>
    <xf numFmtId="166" fontId="7" fillId="8" borderId="0" xfId="0" applyNumberFormat="1" applyFont="1" applyFill="1" applyAlignment="1">
      <alignment horizontal="center" vertical="center"/>
    </xf>
    <xf numFmtId="3" fontId="7" fillId="8" borderId="0" xfId="1" applyNumberFormat="1" applyFont="1" applyFill="1" applyAlignment="1">
      <alignment horizontal="center" vertical="center"/>
    </xf>
    <xf numFmtId="0" fontId="7" fillId="8" borderId="84" xfId="0" applyFont="1" applyFill="1" applyBorder="1" applyAlignment="1">
      <alignment horizontal="center" vertical="center"/>
    </xf>
    <xf numFmtId="3" fontId="20" fillId="8" borderId="84" xfId="1" applyNumberFormat="1" applyFont="1" applyFill="1" applyBorder="1" applyAlignment="1">
      <alignment horizontal="center" vertical="center"/>
    </xf>
    <xf numFmtId="3" fontId="71" fillId="8" borderId="23" xfId="1" applyNumberFormat="1" applyFont="1" applyFill="1" applyBorder="1" applyAlignment="1">
      <alignment horizontal="center" vertical="center"/>
    </xf>
    <xf numFmtId="1" fontId="71" fillId="8" borderId="26" xfId="0" applyNumberFormat="1" applyFont="1" applyFill="1" applyBorder="1" applyAlignment="1">
      <alignment horizontal="center" vertical="center"/>
    </xf>
    <xf numFmtId="3" fontId="0" fillId="0" borderId="26" xfId="1" applyNumberFormat="1" applyFont="1" applyBorder="1" applyAlignment="1">
      <alignment horizontal="center" vertical="center"/>
    </xf>
    <xf numFmtId="165" fontId="68" fillId="8" borderId="2" xfId="0" applyNumberFormat="1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/>
    </xf>
    <xf numFmtId="0" fontId="71" fillId="8" borderId="2" xfId="0" applyFont="1" applyFill="1" applyBorder="1" applyAlignment="1">
      <alignment horizontal="center"/>
    </xf>
    <xf numFmtId="1" fontId="20" fillId="8" borderId="0" xfId="0" applyNumberFormat="1" applyFont="1" applyFill="1" applyAlignment="1">
      <alignment horizontal="center" vertical="center"/>
    </xf>
    <xf numFmtId="166" fontId="7" fillId="8" borderId="84" xfId="1" applyNumberFormat="1" applyFont="1" applyFill="1" applyBorder="1" applyAlignment="1">
      <alignment horizontal="center" vertical="center"/>
    </xf>
    <xf numFmtId="0" fontId="7" fillId="8" borderId="26" xfId="0" applyFont="1" applyFill="1" applyBorder="1"/>
    <xf numFmtId="0" fontId="71" fillId="8" borderId="9" xfId="0" applyFont="1" applyFill="1" applyBorder="1" applyAlignment="1">
      <alignment horizontal="center"/>
    </xf>
    <xf numFmtId="1" fontId="20" fillId="8" borderId="9" xfId="0" applyNumberFormat="1" applyFont="1" applyFill="1" applyBorder="1" applyAlignment="1">
      <alignment horizontal="center" vertical="center"/>
    </xf>
    <xf numFmtId="165" fontId="0" fillId="8" borderId="26" xfId="0" applyNumberFormat="1" applyFill="1" applyBorder="1"/>
    <xf numFmtId="0" fontId="0" fillId="0" borderId="26" xfId="0" applyBorder="1"/>
    <xf numFmtId="169" fontId="7" fillId="8" borderId="0" xfId="1" quotePrefix="1" applyNumberFormat="1" applyFont="1" applyFill="1" applyAlignment="1">
      <alignment horizontal="center" vertical="center"/>
    </xf>
    <xf numFmtId="2" fontId="7" fillId="8" borderId="0" xfId="1" quotePrefix="1" applyNumberFormat="1" applyFont="1" applyFill="1" applyAlignment="1">
      <alignment horizontal="center" vertical="center"/>
    </xf>
    <xf numFmtId="165" fontId="79" fillId="8" borderId="0" xfId="0" applyNumberFormat="1" applyFont="1" applyFill="1" applyAlignment="1">
      <alignment horizontal="center" vertical="center"/>
    </xf>
    <xf numFmtId="177" fontId="0" fillId="4" borderId="0" xfId="2" applyNumberFormat="1" applyFont="1" applyFill="1" applyAlignment="1">
      <alignment horizontal="center" vertical="center"/>
    </xf>
    <xf numFmtId="0" fontId="20" fillId="8" borderId="0" xfId="0" applyFont="1" applyFill="1"/>
    <xf numFmtId="0" fontId="0" fillId="8" borderId="85" xfId="0" applyFill="1" applyBorder="1" applyAlignment="1">
      <alignment horizontal="center" vertical="center"/>
    </xf>
    <xf numFmtId="177" fontId="0" fillId="4" borderId="86" xfId="2" applyNumberFormat="1" applyFont="1" applyFill="1" applyBorder="1" applyAlignment="1">
      <alignment horizontal="center" vertical="center"/>
    </xf>
    <xf numFmtId="0" fontId="81" fillId="8" borderId="0" xfId="0" applyFont="1" applyFill="1"/>
    <xf numFmtId="2" fontId="7" fillId="8" borderId="0" xfId="0" applyNumberFormat="1" applyFont="1" applyFill="1" applyAlignment="1">
      <alignment horizontal="center" vertical="center"/>
    </xf>
    <xf numFmtId="177" fontId="7" fillId="8" borderId="0" xfId="2" applyNumberFormat="1" applyFont="1" applyFill="1" applyAlignment="1">
      <alignment horizontal="center" vertical="center"/>
    </xf>
    <xf numFmtId="2" fontId="7" fillId="0" borderId="0" xfId="1" applyNumberFormat="1" applyFont="1"/>
    <xf numFmtId="167" fontId="7" fillId="0" borderId="0" xfId="1" applyNumberFormat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7" fillId="8" borderId="26" xfId="0" applyNumberFormat="1" applyFont="1" applyFill="1" applyBorder="1" applyAlignment="1">
      <alignment horizontal="center" vertical="center"/>
    </xf>
    <xf numFmtId="0" fontId="71" fillId="8" borderId="1" xfId="0" applyFont="1" applyFill="1" applyBorder="1" applyAlignment="1">
      <alignment horizontal="center" vertical="center"/>
    </xf>
    <xf numFmtId="167" fontId="71" fillId="8" borderId="1" xfId="1" applyNumberFormat="1" applyFont="1" applyFill="1" applyBorder="1" applyAlignment="1">
      <alignment horizontal="center" vertical="center"/>
    </xf>
    <xf numFmtId="165" fontId="68" fillId="8" borderId="1" xfId="0" applyNumberFormat="1" applyFont="1" applyFill="1" applyBorder="1" applyAlignment="1">
      <alignment horizontal="center" vertical="center"/>
    </xf>
    <xf numFmtId="2" fontId="71" fillId="8" borderId="8" xfId="1" applyNumberFormat="1" applyFont="1" applyFill="1" applyBorder="1" applyAlignment="1">
      <alignment horizontal="center" vertical="center"/>
    </xf>
    <xf numFmtId="167" fontId="73" fillId="8" borderId="9" xfId="0" applyNumberFormat="1" applyFont="1" applyFill="1" applyBorder="1" applyAlignment="1">
      <alignment horizontal="center" vertical="center"/>
    </xf>
    <xf numFmtId="165" fontId="73" fillId="8" borderId="9" xfId="0" applyNumberFormat="1" applyFont="1" applyFill="1" applyBorder="1" applyAlignment="1">
      <alignment horizontal="center" vertical="center"/>
    </xf>
    <xf numFmtId="165" fontId="68" fillId="8" borderId="8" xfId="0" applyNumberFormat="1" applyFont="1" applyFill="1" applyBorder="1" applyAlignment="1">
      <alignment horizontal="center" vertical="center"/>
    </xf>
    <xf numFmtId="1" fontId="71" fillId="8" borderId="1" xfId="1" applyNumberFormat="1" applyFont="1" applyFill="1" applyBorder="1" applyAlignment="1">
      <alignment horizontal="center" vertical="center"/>
    </xf>
    <xf numFmtId="3" fontId="83" fillId="8" borderId="1" xfId="1" applyNumberFormat="1" applyFont="1" applyFill="1" applyBorder="1" applyAlignment="1">
      <alignment horizontal="center" vertical="center"/>
    </xf>
    <xf numFmtId="1" fontId="83" fillId="8" borderId="1" xfId="1" applyNumberFormat="1" applyFont="1" applyFill="1" applyBorder="1" applyAlignment="1">
      <alignment horizontal="center" vertical="center"/>
    </xf>
    <xf numFmtId="164" fontId="83" fillId="8" borderId="1" xfId="1" applyFont="1" applyFill="1" applyBorder="1" applyAlignment="1">
      <alignment horizontal="center" vertical="center"/>
    </xf>
    <xf numFmtId="167" fontId="83" fillId="8" borderId="1" xfId="1" applyNumberFormat="1" applyFont="1" applyFill="1" applyBorder="1" applyAlignment="1">
      <alignment horizontal="center" vertical="center"/>
    </xf>
    <xf numFmtId="169" fontId="83" fillId="8" borderId="1" xfId="1" applyNumberFormat="1" applyFont="1" applyFill="1" applyBorder="1" applyAlignment="1">
      <alignment horizontal="center" vertical="center"/>
    </xf>
    <xf numFmtId="2" fontId="83" fillId="8" borderId="8" xfId="1" applyNumberFormat="1" applyFont="1" applyFill="1" applyBorder="1" applyAlignment="1">
      <alignment horizontal="center" vertical="center"/>
    </xf>
    <xf numFmtId="167" fontId="83" fillId="8" borderId="8" xfId="0" applyNumberFormat="1" applyFont="1" applyFill="1" applyBorder="1" applyAlignment="1">
      <alignment horizontal="center" vertical="center"/>
    </xf>
    <xf numFmtId="1" fontId="1" fillId="0" borderId="0" xfId="1" applyNumberFormat="1" applyAlignment="1">
      <alignment horizontal="center" vertical="center"/>
    </xf>
    <xf numFmtId="3" fontId="20" fillId="8" borderId="9" xfId="1" applyNumberFormat="1" applyFont="1" applyFill="1" applyBorder="1" applyAlignment="1">
      <alignment horizontal="center" vertical="center"/>
    </xf>
    <xf numFmtId="1" fontId="7" fillId="8" borderId="0" xfId="1" applyNumberFormat="1" applyFont="1" applyFill="1" applyAlignment="1">
      <alignment horizontal="center"/>
    </xf>
    <xf numFmtId="0" fontId="0" fillId="0" borderId="84" xfId="0" applyBorder="1" applyAlignment="1">
      <alignment horizontal="center" vertical="center"/>
    </xf>
    <xf numFmtId="1" fontId="20" fillId="8" borderId="84" xfId="0" applyNumberFormat="1" applyFont="1" applyFill="1" applyBorder="1" applyAlignment="1">
      <alignment horizontal="center" vertical="center"/>
    </xf>
    <xf numFmtId="166" fontId="0" fillId="8" borderId="84" xfId="1" applyNumberFormat="1" applyFont="1" applyFill="1" applyBorder="1" applyAlignment="1">
      <alignment horizontal="center" vertical="center"/>
    </xf>
    <xf numFmtId="177" fontId="7" fillId="0" borderId="84" xfId="2" applyNumberFormat="1" applyFont="1" applyBorder="1" applyAlignment="1">
      <alignment horizontal="center"/>
    </xf>
    <xf numFmtId="177" fontId="7" fillId="8" borderId="26" xfId="2" applyNumberFormat="1" applyFont="1" applyFill="1" applyBorder="1" applyAlignment="1">
      <alignment horizontal="center"/>
    </xf>
    <xf numFmtId="177" fontId="7" fillId="0" borderId="26" xfId="2" applyNumberFormat="1" applyFont="1" applyBorder="1" applyAlignment="1">
      <alignment horizontal="center"/>
    </xf>
    <xf numFmtId="177" fontId="7" fillId="0" borderId="83" xfId="2" applyNumberFormat="1" applyFont="1" applyBorder="1" applyAlignment="1">
      <alignment horizontal="center"/>
    </xf>
    <xf numFmtId="0" fontId="71" fillId="8" borderId="1" xfId="0" applyFont="1" applyFill="1" applyBorder="1" applyAlignment="1">
      <alignment horizontal="center"/>
    </xf>
    <xf numFmtId="0" fontId="71" fillId="8" borderId="8" xfId="0" applyFont="1" applyFill="1" applyBorder="1" applyAlignment="1">
      <alignment horizontal="center"/>
    </xf>
    <xf numFmtId="1" fontId="20" fillId="8" borderId="84" xfId="1" applyNumberFormat="1" applyFont="1" applyFill="1" applyBorder="1" applyAlignment="1">
      <alignment horizontal="center" vertical="center"/>
    </xf>
    <xf numFmtId="0" fontId="73" fillId="8" borderId="6" xfId="0" applyFont="1" applyFill="1" applyBorder="1" applyAlignment="1">
      <alignment horizontal="center" vertical="center"/>
    </xf>
    <xf numFmtId="0" fontId="86" fillId="8" borderId="11" xfId="0" applyFont="1" applyFill="1" applyBorder="1" applyAlignment="1">
      <alignment horizontal="center" vertical="center"/>
    </xf>
    <xf numFmtId="165" fontId="71" fillId="8" borderId="23" xfId="0" applyNumberFormat="1" applyFont="1" applyFill="1" applyBorder="1" applyAlignment="1">
      <alignment horizontal="center" vertical="center"/>
    </xf>
    <xf numFmtId="165" fontId="71" fillId="8" borderId="84" xfId="0" applyNumberFormat="1" applyFont="1" applyFill="1" applyBorder="1" applyAlignment="1">
      <alignment vertical="center"/>
    </xf>
    <xf numFmtId="3" fontId="20" fillId="8" borderId="7" xfId="1" applyNumberFormat="1" applyFont="1" applyFill="1" applyBorder="1" applyAlignment="1">
      <alignment horizontal="center" vertical="center"/>
    </xf>
    <xf numFmtId="3" fontId="20" fillId="8" borderId="11" xfId="1" applyNumberFormat="1" applyFont="1" applyFill="1" applyBorder="1" applyAlignment="1">
      <alignment horizontal="center" vertical="center"/>
    </xf>
    <xf numFmtId="2" fontId="7" fillId="8" borderId="83" xfId="1" applyNumberFormat="1" applyFont="1" applyFill="1" applyBorder="1" applyAlignment="1">
      <alignment horizontal="center" vertical="center"/>
    </xf>
    <xf numFmtId="165" fontId="83" fillId="8" borderId="11" xfId="0" applyNumberFormat="1" applyFont="1" applyFill="1" applyBorder="1" applyAlignment="1">
      <alignment horizontal="center" vertical="center"/>
    </xf>
    <xf numFmtId="165" fontId="71" fillId="8" borderId="6" xfId="0" applyNumberFormat="1" applyFont="1" applyFill="1" applyBorder="1" applyAlignment="1">
      <alignment horizontal="center" vertical="center"/>
    </xf>
    <xf numFmtId="0" fontId="4" fillId="8" borderId="26" xfId="0" applyFont="1" applyFill="1" applyBorder="1"/>
    <xf numFmtId="3" fontId="71" fillId="8" borderId="7" xfId="1" applyNumberFormat="1" applyFont="1" applyFill="1" applyBorder="1" applyAlignment="1">
      <alignment horizontal="center" vertical="center"/>
    </xf>
    <xf numFmtId="0" fontId="73" fillId="8" borderId="2" xfId="0" applyFont="1" applyFill="1" applyBorder="1" applyAlignment="1">
      <alignment horizontal="center" vertical="center"/>
    </xf>
    <xf numFmtId="0" fontId="86" fillId="8" borderId="4" xfId="0" applyFont="1" applyFill="1" applyBorder="1" applyAlignment="1">
      <alignment horizontal="center" vertical="center"/>
    </xf>
    <xf numFmtId="3" fontId="20" fillId="8" borderId="3" xfId="1" applyNumberFormat="1" applyFont="1" applyFill="1" applyBorder="1" applyAlignment="1">
      <alignment horizontal="center" vertical="center"/>
    </xf>
    <xf numFmtId="3" fontId="71" fillId="8" borderId="3" xfId="1" applyNumberFormat="1" applyFont="1" applyFill="1" applyBorder="1" applyAlignment="1">
      <alignment horizontal="center" vertical="center"/>
    </xf>
    <xf numFmtId="3" fontId="20" fillId="8" borderId="4" xfId="1" applyNumberFormat="1" applyFont="1" applyFill="1" applyBorder="1" applyAlignment="1">
      <alignment horizontal="center" vertical="center"/>
    </xf>
    <xf numFmtId="3" fontId="71" fillId="8" borderId="6" xfId="1" applyNumberFormat="1" applyFont="1" applyFill="1" applyBorder="1" applyAlignment="1">
      <alignment horizontal="center" vertical="center"/>
    </xf>
    <xf numFmtId="3" fontId="1" fillId="0" borderId="26" xfId="1" applyNumberFormat="1" applyBorder="1" applyAlignment="1">
      <alignment horizontal="center" vertical="center"/>
    </xf>
    <xf numFmtId="3" fontId="7" fillId="8" borderId="26" xfId="1" applyNumberFormat="1" applyFont="1" applyFill="1" applyBorder="1" applyAlignment="1">
      <alignment horizontal="center" vertical="center"/>
    </xf>
    <xf numFmtId="3" fontId="7" fillId="8" borderId="83" xfId="1" applyNumberFormat="1" applyFont="1" applyFill="1" applyBorder="1" applyAlignment="1">
      <alignment horizontal="center" vertical="center"/>
    </xf>
    <xf numFmtId="3" fontId="7" fillId="8" borderId="9" xfId="1" applyNumberFormat="1" applyFont="1" applyFill="1" applyBorder="1" applyAlignment="1">
      <alignment horizontal="center" vertical="center"/>
    </xf>
    <xf numFmtId="0" fontId="0" fillId="4" borderId="0" xfId="0" applyFill="1"/>
    <xf numFmtId="2" fontId="7" fillId="8" borderId="9" xfId="1" applyNumberFormat="1" applyFont="1" applyFill="1" applyBorder="1" applyAlignment="1">
      <alignment horizontal="center" vertical="center"/>
    </xf>
    <xf numFmtId="2" fontId="7" fillId="8" borderId="26" xfId="1" applyNumberFormat="1" applyFont="1" applyFill="1" applyBorder="1" applyAlignment="1">
      <alignment horizontal="center" vertical="center"/>
    </xf>
    <xf numFmtId="166" fontId="7" fillId="8" borderId="9" xfId="1" applyNumberFormat="1" applyFont="1" applyFill="1" applyBorder="1" applyAlignment="1">
      <alignment horizontal="center" vertical="center"/>
    </xf>
    <xf numFmtId="166" fontId="7" fillId="8" borderId="26" xfId="1" applyNumberFormat="1" applyFont="1" applyFill="1" applyBorder="1" applyAlignment="1">
      <alignment horizontal="center" vertical="center"/>
    </xf>
    <xf numFmtId="166" fontId="7" fillId="8" borderId="83" xfId="1" applyNumberFormat="1" applyFont="1" applyFill="1" applyBorder="1" applyAlignment="1">
      <alignment horizontal="center" vertical="center"/>
    </xf>
    <xf numFmtId="176" fontId="7" fillId="8" borderId="9" xfId="1" applyNumberFormat="1" applyFont="1" applyFill="1" applyBorder="1" applyAlignment="1">
      <alignment horizontal="center" vertical="center"/>
    </xf>
    <xf numFmtId="176" fontId="7" fillId="8" borderId="26" xfId="1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9" fontId="7" fillId="8" borderId="26" xfId="0" applyNumberFormat="1" applyFont="1" applyFill="1" applyBorder="1" applyAlignment="1">
      <alignment horizontal="center" vertical="center"/>
    </xf>
    <xf numFmtId="179" fontId="7" fillId="8" borderId="83" xfId="0" applyNumberFormat="1" applyFont="1" applyFill="1" applyBorder="1" applyAlignment="1">
      <alignment horizontal="center" vertical="center"/>
    </xf>
    <xf numFmtId="2" fontId="7" fillId="8" borderId="26" xfId="0" applyNumberFormat="1" applyFont="1" applyFill="1" applyBorder="1" applyAlignment="1">
      <alignment horizontal="center" vertical="center"/>
    </xf>
    <xf numFmtId="0" fontId="0" fillId="0" borderId="84" xfId="0" applyBorder="1"/>
    <xf numFmtId="177" fontId="7" fillId="8" borderId="9" xfId="2" applyNumberFormat="1" applyFont="1" applyFill="1" applyBorder="1" applyAlignment="1">
      <alignment horizontal="center"/>
    </xf>
    <xf numFmtId="0" fontId="72" fillId="8" borderId="1" xfId="0" applyFont="1" applyFill="1" applyBorder="1" applyAlignment="1">
      <alignment horizontal="center"/>
    </xf>
    <xf numFmtId="0" fontId="72" fillId="8" borderId="8" xfId="0" applyFont="1" applyFill="1" applyBorder="1" applyAlignment="1">
      <alignment horizontal="center"/>
    </xf>
    <xf numFmtId="3" fontId="72" fillId="8" borderId="0" xfId="1" applyNumberFormat="1" applyFont="1" applyFill="1" applyAlignment="1">
      <alignment horizontal="center" vertical="center"/>
    </xf>
    <xf numFmtId="3" fontId="39" fillId="0" borderId="0" xfId="1" applyNumberFormat="1" applyFont="1" applyAlignment="1">
      <alignment horizontal="center" vertical="center"/>
    </xf>
    <xf numFmtId="3" fontId="89" fillId="0" borderId="0" xfId="1" applyNumberFormat="1" applyFont="1" applyAlignment="1">
      <alignment horizontal="center" vertical="center"/>
    </xf>
    <xf numFmtId="166" fontId="7" fillId="8" borderId="0" xfId="0" applyNumberFormat="1" applyFont="1" applyFill="1"/>
    <xf numFmtId="166" fontId="3" fillId="0" borderId="0" xfId="0" applyNumberFormat="1" applyFont="1" applyAlignment="1">
      <alignment horizontal="center" vertical="center"/>
    </xf>
    <xf numFmtId="166" fontId="7" fillId="8" borderId="84" xfId="0" applyNumberFormat="1" applyFont="1" applyFill="1" applyBorder="1" applyAlignment="1">
      <alignment horizontal="center" vertical="center"/>
    </xf>
    <xf numFmtId="0" fontId="94" fillId="0" borderId="0" xfId="3" applyFont="1"/>
    <xf numFmtId="0" fontId="93" fillId="0" borderId="0" xfId="3"/>
    <xf numFmtId="0" fontId="95" fillId="0" borderId="0" xfId="3" applyFont="1"/>
    <xf numFmtId="0" fontId="96" fillId="0" borderId="0" xfId="3" applyFont="1"/>
    <xf numFmtId="0" fontId="98" fillId="0" borderId="0" xfId="4" applyFont="1" applyFill="1" applyAlignment="1" applyProtection="1"/>
    <xf numFmtId="0" fontId="97" fillId="0" borderId="0" xfId="4" applyAlignment="1" applyProtection="1"/>
    <xf numFmtId="0" fontId="71" fillId="8" borderId="8" xfId="0" applyFont="1" applyFill="1" applyBorder="1" applyAlignment="1">
      <alignment horizontal="left"/>
    </xf>
    <xf numFmtId="0" fontId="71" fillId="8" borderId="10" xfId="0" applyFont="1" applyFill="1" applyBorder="1" applyAlignment="1">
      <alignment horizontal="left"/>
    </xf>
    <xf numFmtId="1" fontId="71" fillId="8" borderId="8" xfId="1" applyNumberFormat="1" applyFont="1" applyFill="1" applyBorder="1" applyAlignment="1">
      <alignment horizontal="center" vertical="center"/>
    </xf>
    <xf numFmtId="1" fontId="71" fillId="8" borderId="5" xfId="1" applyNumberFormat="1" applyFont="1" applyFill="1" applyBorder="1" applyAlignment="1">
      <alignment horizontal="center" vertical="center"/>
    </xf>
    <xf numFmtId="0" fontId="71" fillId="8" borderId="6" xfId="0" applyFont="1" applyFill="1" applyBorder="1" applyAlignment="1">
      <alignment horizontal="center" vertical="center"/>
    </xf>
    <xf numFmtId="0" fontId="71" fillId="8" borderId="11" xfId="0" applyFont="1" applyFill="1" applyBorder="1" applyAlignment="1">
      <alignment horizontal="center" vertical="center"/>
    </xf>
    <xf numFmtId="0" fontId="71" fillId="8" borderId="7" xfId="0" applyFont="1" applyFill="1" applyBorder="1" applyAlignment="1">
      <alignment horizontal="center" vertical="center"/>
    </xf>
    <xf numFmtId="0" fontId="72" fillId="0" borderId="0" xfId="0" applyFont="1" applyAlignment="1">
      <alignment horizontal="center"/>
    </xf>
    <xf numFmtId="165" fontId="72" fillId="8" borderId="0" xfId="0" applyNumberFormat="1" applyFont="1" applyFill="1" applyAlignment="1">
      <alignment horizontal="center"/>
    </xf>
    <xf numFmtId="169" fontId="71" fillId="8" borderId="1" xfId="1" applyNumberFormat="1" applyFont="1" applyFill="1" applyBorder="1" applyAlignment="1">
      <alignment horizontal="center" vertical="center"/>
    </xf>
    <xf numFmtId="165" fontId="71" fillId="8" borderId="8" xfId="0" applyNumberFormat="1" applyFont="1" applyFill="1" applyBorder="1" applyAlignment="1">
      <alignment horizontal="center"/>
    </xf>
    <xf numFmtId="165" fontId="71" fillId="8" borderId="5" xfId="0" applyNumberFormat="1" applyFont="1" applyFill="1" applyBorder="1" applyAlignment="1">
      <alignment horizontal="center"/>
    </xf>
    <xf numFmtId="0" fontId="70" fillId="8" borderId="8" xfId="0" applyFont="1" applyFill="1" applyBorder="1" applyAlignment="1">
      <alignment horizontal="left"/>
    </xf>
    <xf numFmtId="0" fontId="70" fillId="8" borderId="10" xfId="0" applyFont="1" applyFill="1" applyBorder="1" applyAlignment="1">
      <alignment horizontal="left"/>
    </xf>
    <xf numFmtId="0" fontId="81" fillId="8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88" fillId="0" borderId="0" xfId="0" applyFont="1" applyAlignment="1">
      <alignment horizontal="center" vertical="center"/>
    </xf>
    <xf numFmtId="0" fontId="66" fillId="16" borderId="0" xfId="0" applyFont="1" applyFill="1" applyAlignment="1">
      <alignment horizontal="center"/>
    </xf>
    <xf numFmtId="0" fontId="85" fillId="8" borderId="6" xfId="0" applyFont="1" applyFill="1" applyBorder="1" applyAlignment="1">
      <alignment horizontal="center" vertical="center"/>
    </xf>
    <xf numFmtId="0" fontId="85" fillId="8" borderId="1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7" xfId="0" applyFont="1" applyFill="1" applyBorder="1" applyAlignment="1">
      <alignment horizontal="center"/>
    </xf>
    <xf numFmtId="0" fontId="72" fillId="8" borderId="8" xfId="0" applyFont="1" applyFill="1" applyBorder="1" applyAlignment="1">
      <alignment horizontal="left"/>
    </xf>
    <xf numFmtId="0" fontId="72" fillId="8" borderId="10" xfId="0" applyFont="1" applyFill="1" applyBorder="1" applyAlignment="1">
      <alignment horizontal="left"/>
    </xf>
    <xf numFmtId="0" fontId="87" fillId="8" borderId="6" xfId="0" applyFont="1" applyFill="1" applyBorder="1" applyAlignment="1">
      <alignment horizontal="center" vertical="center"/>
    </xf>
    <xf numFmtId="0" fontId="87" fillId="8" borderId="11" xfId="0" applyFont="1" applyFill="1" applyBorder="1" applyAlignment="1">
      <alignment horizontal="center" vertical="center"/>
    </xf>
    <xf numFmtId="0" fontId="67" fillId="15" borderId="0" xfId="0" applyFont="1" applyFill="1" applyAlignment="1">
      <alignment horizontal="center"/>
    </xf>
    <xf numFmtId="0" fontId="64" fillId="0" borderId="0" xfId="0" applyFont="1" applyAlignment="1">
      <alignment horizontal="center"/>
    </xf>
  </cellXfs>
  <cellStyles count="5">
    <cellStyle name="Komma" xfId="1" builtinId="3"/>
    <cellStyle name="Link" xfId="4" builtinId="8"/>
    <cellStyle name="Prozent" xfId="2" builtinId="5"/>
    <cellStyle name="Standard" xfId="0" builtinId="0"/>
    <cellStyle name="Standard 2" xfId="3" xr:uid="{00000000-0005-0000-0000-000004000000}"/>
  </cellStyles>
  <dxfs count="36">
    <dxf>
      <font>
        <color theme="9" tint="0.79998168889431442"/>
      </font>
      <fill>
        <patternFill>
          <bgColor theme="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</dxf>
    <dxf>
      <font>
        <b/>
        <i val="0"/>
        <color rgb="FF00B050"/>
      </font>
    </dxf>
    <dxf>
      <font>
        <color theme="0" tint="-4.9989318521683403E-2"/>
      </font>
      <fill>
        <patternFill>
          <bgColor theme="1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rgb="FF00B050"/>
      </font>
    </dxf>
    <dxf>
      <font>
        <b/>
        <i val="0"/>
        <color rgb="FF00B0F0"/>
      </font>
    </dxf>
    <dxf>
      <font>
        <b/>
        <i val="0"/>
        <color rgb="FF00B050"/>
      </font>
    </dxf>
    <dxf>
      <font>
        <b/>
        <i val="0"/>
        <color rgb="FF00B0F0"/>
      </font>
    </dxf>
    <dxf>
      <font>
        <b/>
        <i val="0"/>
        <color rgb="FF00B05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</dxf>
    <dxf>
      <font>
        <b/>
        <i val="0"/>
        <color rgb="FF00B050"/>
      </font>
    </dxf>
    <dxf>
      <font>
        <color theme="0" tint="-4.9989318521683403E-2"/>
      </font>
      <fill>
        <patternFill>
          <bgColor theme="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</dxf>
    <dxf>
      <font>
        <b/>
        <i val="0"/>
        <color rgb="FF00B050"/>
      </font>
    </dxf>
    <dxf>
      <font>
        <color theme="0" tint="-4.9989318521683403E-2"/>
      </font>
      <fill>
        <patternFill>
          <bgColor theme="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</dxf>
    <dxf>
      <font>
        <b/>
        <i val="0"/>
        <color rgb="FF00B050"/>
      </font>
    </dxf>
    <dxf>
      <font>
        <color theme="0" tint="-4.9989318521683403E-2"/>
      </font>
      <fill>
        <patternFill>
          <bgColor theme="1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09AF5C"/>
      <color rgb="FFE096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>
                <a:solidFill>
                  <a:srgbClr val="FF0000"/>
                </a:solidFill>
              </a:rPr>
              <a:t>Δ</a:t>
            </a:r>
            <a:r>
              <a:rPr lang="de-DE">
                <a:solidFill>
                  <a:srgbClr val="FF0000"/>
                </a:solidFill>
              </a:rPr>
              <a:t>V</a:t>
            </a:r>
          </a:p>
        </c:rich>
      </c:tx>
      <c:layout>
        <c:manualLayout>
          <c:xMode val="edge"/>
          <c:yMode val="edge"/>
          <c:x val="6.7479674556553673E-3"/>
          <c:y val="5.8901883376126091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827722474129516E-2"/>
          <c:y val="7.3866657543102385E-2"/>
          <c:w val="0.94922529506357201"/>
          <c:h val="0.81946668896505281"/>
        </c:manualLayout>
      </c:layout>
      <c:scatterChart>
        <c:scatterStyle val="lineMarker"/>
        <c:varyColors val="0"/>
        <c:ser>
          <c:idx val="5"/>
          <c:order val="4"/>
          <c:tx>
            <c:strRef>
              <c:f>'compressibility correction'!$BZ$25</c:f>
              <c:strCache>
                <c:ptCount val="1"/>
                <c:pt idx="0">
                  <c:v>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E-4E9C-B4D2-7981D8EB01F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correction'!$CA$25:$DY$25</c:f>
              <c:numCache>
                <c:formatCode>0.00</c:formatCode>
                <c:ptCount val="51"/>
                <c:pt idx="0">
                  <c:v>5.7373656270272022E-2</c:v>
                </c:pt>
                <c:pt idx="1">
                  <c:v>7.6187382689042238E-2</c:v>
                </c:pt>
                <c:pt idx="2">
                  <c:v>9.8680066517630394E-2</c:v>
                </c:pt>
                <c:pt idx="3">
                  <c:v>0.12516060256857031</c:v>
                </c:pt>
                <c:pt idx="4">
                  <c:v>0.15593146954597614</c:v>
                </c:pt>
                <c:pt idx="5">
                  <c:v>0.19128829636207456</c:v>
                </c:pt>
                <c:pt idx="6">
                  <c:v>0.2315194508271361</c:v>
                </c:pt>
                <c:pt idx="7">
                  <c:v>0.27690565177451276</c:v>
                </c:pt>
                <c:pt idx="8">
                  <c:v>0.32771960551863799</c:v>
                </c:pt>
                <c:pt idx="9">
                  <c:v>0.38422566746496045</c:v>
                </c:pt>
                <c:pt idx="10">
                  <c:v>0.44667952948594802</c:v>
                </c:pt>
                <c:pt idx="11">
                  <c:v>0.51532793363000451</c:v>
                </c:pt>
                <c:pt idx="12">
                  <c:v>0.59040841251959364</c:v>
                </c:pt>
                <c:pt idx="13">
                  <c:v>0.67214905671374936</c:v>
                </c:pt>
                <c:pt idx="14">
                  <c:v>0.76076830917725147</c:v>
                </c:pt>
                <c:pt idx="15">
                  <c:v>0.85647478683526401</c:v>
                </c:pt>
                <c:pt idx="16">
                  <c:v>0.95946712912638077</c:v>
                </c:pt>
                <c:pt idx="17">
                  <c:v>1.0699338733183481</c:v>
                </c:pt>
                <c:pt idx="18">
                  <c:v>1.1880533562355708</c:v>
                </c:pt>
                <c:pt idx="19">
                  <c:v>1.3139936419761398</c:v>
                </c:pt>
                <c:pt idx="20">
                  <c:v>1.4479124750573078</c:v>
                </c:pt>
                <c:pt idx="21">
                  <c:v>1.5899572583759323</c:v>
                </c:pt>
                <c:pt idx="22">
                  <c:v>1.7402650552644445</c:v>
                </c:pt>
                <c:pt idx="23">
                  <c:v>1.8989626148411958</c:v>
                </c:pt>
                <c:pt idx="24">
                  <c:v>2.0661664198265157</c:v>
                </c:pt>
                <c:pt idx="25">
                  <c:v>2.2419827558726411</c:v>
                </c:pt>
                <c:pt idx="26">
                  <c:v>2.4265078014726669</c:v>
                </c:pt>
                <c:pt idx="27">
                  <c:v>2.6198277374015788</c:v>
                </c:pt>
                <c:pt idx="28">
                  <c:v>2.8220188746673784</c:v>
                </c:pt>
                <c:pt idx="29">
                  <c:v>3.0331477998734613</c:v>
                </c:pt>
                <c:pt idx="30">
                  <c:v>3.2532715368919298</c:v>
                </c:pt>
                <c:pt idx="31">
                  <c:v>3.4824377237404178</c:v>
                </c:pt>
                <c:pt idx="32">
                  <c:v>3.7206848035222606</c:v>
                </c:pt>
                <c:pt idx="33">
                  <c:v>3.968042228302636</c:v>
                </c:pt>
                <c:pt idx="34">
                  <c:v>4.2245306748019402</c:v>
                </c:pt>
                <c:pt idx="35">
                  <c:v>4.4901622707812976</c:v>
                </c:pt>
                <c:pt idx="36">
                  <c:v>4.7649408310170998</c:v>
                </c:pt>
                <c:pt idx="37">
                  <c:v>5.0488621017815944</c:v>
                </c:pt>
                <c:pt idx="38">
                  <c:v>5.3419140127677451</c:v>
                </c:pt>
                <c:pt idx="39">
                  <c:v>5.6440769354148301</c:v>
                </c:pt>
                <c:pt idx="40">
                  <c:v>5.9553239466443415</c:v>
                </c:pt>
                <c:pt idx="41">
                  <c:v>6.2756210970181883</c:v>
                </c:pt>
                <c:pt idx="42">
                  <c:v>6.604927682388734</c:v>
                </c:pt>
                <c:pt idx="43">
                  <c:v>6.9431965181427131</c:v>
                </c:pt>
                <c:pt idx="44">
                  <c:v>7.2903742151794404</c:v>
                </c:pt>
                <c:pt idx="45">
                  <c:v>7.6464014568007315</c:v>
                </c:pt>
                <c:pt idx="46">
                  <c:v>8.0112132757431027</c:v>
                </c:pt>
                <c:pt idx="47">
                  <c:v>8.3847393306111826</c:v>
                </c:pt>
                <c:pt idx="48">
                  <c:v>8.7669041810316912</c:v>
                </c:pt>
                <c:pt idx="49">
                  <c:v>9.1576275608758806</c:v>
                </c:pt>
                <c:pt idx="50">
                  <c:v>9.5568246489488047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7E-4E9C-B4D2-7981D8EB01FD}"/>
            </c:ext>
          </c:extLst>
        </c:ser>
        <c:ser>
          <c:idx val="10"/>
          <c:order val="9"/>
          <c:tx>
            <c:strRef>
              <c:f>'compressibility correction'!$BZ$30</c:f>
              <c:strCache>
                <c:ptCount val="1"/>
                <c:pt idx="0">
                  <c:v>10000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9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correction'!$CA$30:$DY$30</c:f>
              <c:numCache>
                <c:formatCode>0.00</c:formatCode>
                <c:ptCount val="51"/>
                <c:pt idx="0">
                  <c:v>0.12859031731626658</c:v>
                </c:pt>
                <c:pt idx="1">
                  <c:v>0.1707432256018393</c:v>
                </c:pt>
                <c:pt idx="2">
                  <c:v>0.22110899334523992</c:v>
                </c:pt>
                <c:pt idx="3">
                  <c:v>0.28036446028627893</c:v>
                </c:pt>
                <c:pt idx="4">
                  <c:v>0.34916915077690192</c:v>
                </c:pt>
                <c:pt idx="5">
                  <c:v>0.42816418482544805</c:v>
                </c:pt>
                <c:pt idx="6">
                  <c:v>0.51797126531823778</c:v>
                </c:pt>
                <c:pt idx="7">
                  <c:v>0.61919174415044154</c:v>
                </c:pt>
                <c:pt idx="8">
                  <c:v>0.73240576947779346</c:v>
                </c:pt>
                <c:pt idx="9">
                  <c:v>0.858171515728543</c:v>
                </c:pt>
                <c:pt idx="10">
                  <c:v>0.99702449744381738</c:v>
                </c:pt>
                <c:pt idx="11">
                  <c:v>1.1494769675365433</c:v>
                </c:pt>
                <c:pt idx="12">
                  <c:v>1.3160173999531253</c:v>
                </c:pt>
                <c:pt idx="13">
                  <c:v>1.4971100563193431</c:v>
                </c:pt>
                <c:pt idx="14">
                  <c:v>1.6931946355896912</c:v>
                </c:pt>
                <c:pt idx="15">
                  <c:v>1.904686005336572</c:v>
                </c:pt>
                <c:pt idx="16">
                  <c:v>2.1319740128698186</c:v>
                </c:pt>
                <c:pt idx="17">
                  <c:v>2.3754233740156678</c:v>
                </c:pt>
                <c:pt idx="18">
                  <c:v>2.6353736370254524</c:v>
                </c:pt>
                <c:pt idx="19">
                  <c:v>2.9121392187967103</c:v>
                </c:pt>
                <c:pt idx="20">
                  <c:v>3.2060095102982586</c:v>
                </c:pt>
                <c:pt idx="21">
                  <c:v>3.5172490478854002</c:v>
                </c:pt>
                <c:pt idx="22">
                  <c:v>3.8460977469786144</c:v>
                </c:pt>
                <c:pt idx="23">
                  <c:v>4.1927711944252906</c:v>
                </c:pt>
                <c:pt idx="24">
                  <c:v>4.5574609957668599</c:v>
                </c:pt>
                <c:pt idx="25">
                  <c:v>4.9403351735026035</c:v>
                </c:pt>
                <c:pt idx="26">
                  <c:v>5.3415386124406155</c:v>
                </c:pt>
                <c:pt idx="27">
                  <c:v>5.7611935481605769</c:v>
                </c:pt>
                <c:pt idx="28">
                  <c:v>6.1994000946438632</c:v>
                </c:pt>
                <c:pt idx="29">
                  <c:v>6.6562368071562901</c:v>
                </c:pt>
                <c:pt idx="30">
                  <c:v>7.1317612765127478</c:v>
                </c:pt>
                <c:pt idx="31">
                  <c:v>7.6260107509497743</c:v>
                </c:pt>
                <c:pt idx="32">
                  <c:v>8.1390027819146553</c:v>
                </c:pt>
                <c:pt idx="33">
                  <c:v>8.6707358902031046</c:v>
                </c:pt>
                <c:pt idx="34">
                  <c:v>9.221190249006213</c:v>
                </c:pt>
                <c:pt idx="35">
                  <c:v>9.7903283805666774</c:v>
                </c:pt>
                <c:pt idx="36">
                  <c:v>10.37809586329422</c:v>
                </c:pt>
                <c:pt idx="37">
                  <c:v>10.984422046357452</c:v>
                </c:pt>
                <c:pt idx="38">
                  <c:v>11.609220768926093</c:v>
                </c:pt>
                <c:pt idx="39">
                  <c:v>12.25239108141102</c:v>
                </c:pt>
                <c:pt idx="40">
                  <c:v>12.913817966229658</c:v>
                </c:pt>
                <c:pt idx="41">
                  <c:v>13.593373055782024</c:v>
                </c:pt>
                <c:pt idx="42">
                  <c:v>14.290915345505937</c:v>
                </c:pt>
                <c:pt idx="43">
                  <c:v>15.006291900051565</c:v>
                </c:pt>
                <c:pt idx="44">
                  <c:v>15.739338550782463</c:v>
                </c:pt>
                <c:pt idx="45">
                  <c:v>16.489880582966407</c:v>
                </c:pt>
                <c:pt idx="46">
                  <c:v>17.257733411195545</c:v>
                </c:pt>
                <c:pt idx="47">
                  <c:v>18.042703241715458</c:v>
                </c:pt>
                <c:pt idx="48">
                  <c:v>18.844587720498566</c:v>
                </c:pt>
                <c:pt idx="49">
                  <c:v>19.663176566037691</c:v>
                </c:pt>
                <c:pt idx="50">
                  <c:v>20.498252185974479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7E-4E9C-B4D2-7981D8EB01FD}"/>
            </c:ext>
          </c:extLst>
        </c:ser>
        <c:ser>
          <c:idx val="15"/>
          <c:order val="14"/>
          <c:tx>
            <c:strRef>
              <c:f>'compressibility correction'!$BZ$35</c:f>
              <c:strCache>
                <c:ptCount val="1"/>
                <c:pt idx="0">
                  <c:v>15000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correction'!$CA$35:$DY$35</c:f>
              <c:numCache>
                <c:formatCode>0.00</c:formatCode>
                <c:ptCount val="51"/>
                <c:pt idx="0">
                  <c:v>0.21793999319487511</c:v>
                </c:pt>
                <c:pt idx="1">
                  <c:v>0.28926889620426266</c:v>
                </c:pt>
                <c:pt idx="2">
                  <c:v>0.3744247477630438</c:v>
                </c:pt>
                <c:pt idx="3">
                  <c:v>0.47452041372648068</c:v>
                </c:pt>
                <c:pt idx="4">
                  <c:v>0.59063351570375744</c:v>
                </c:pt>
                <c:pt idx="5">
                  <c:v>0.723804418213291</c:v>
                </c:pt>
                <c:pt idx="6">
                  <c:v>0.87503440763401841</c:v>
                </c:pt>
                <c:pt idx="7">
                  <c:v>1.0452840674371089</c:v>
                </c:pt>
                <c:pt idx="8">
                  <c:v>1.2354718524314876</c:v>
                </c:pt>
                <c:pt idx="9">
                  <c:v>1.4464728631243133</c:v>
                </c:pt>
                <c:pt idx="10">
                  <c:v>1.6791178196662599</c:v>
                </c:pt>
                <c:pt idx="11">
                  <c:v>1.9341922334056392</c:v>
                </c:pt>
                <c:pt idx="12">
                  <c:v>2.2124357725749633</c:v>
                </c:pt>
                <c:pt idx="13">
                  <c:v>2.514541817431251</c:v>
                </c:pt>
                <c:pt idx="14">
                  <c:v>2.841157198920655</c:v>
                </c:pt>
                <c:pt idx="15">
                  <c:v>3.1928821139304091</c:v>
                </c:pt>
                <c:pt idx="16">
                  <c:v>3.570270209260741</c:v>
                </c:pt>
                <c:pt idx="17">
                  <c:v>3.9738288256882015</c:v>
                </c:pt>
                <c:pt idx="18">
                  <c:v>4.4040193928210556</c:v>
                </c:pt>
                <c:pt idx="19">
                  <c:v>4.8612579649655459</c:v>
                </c:pt>
                <c:pt idx="20">
                  <c:v>5.3459158878208086</c:v>
                </c:pt>
                <c:pt idx="21">
                  <c:v>5.8583205855660481</c:v>
                </c:pt>
                <c:pt idx="22">
                  <c:v>6.398756457768684</c:v>
                </c:pt>
                <c:pt idx="23">
                  <c:v>6.9674658754812526</c:v>
                </c:pt>
                <c:pt idx="24">
                  <c:v>7.5646502659999442</c:v>
                </c:pt>
                <c:pt idx="25">
                  <c:v>8.1904712758482106</c:v>
                </c:pt>
                <c:pt idx="26">
                  <c:v>8.8450520018471934</c:v>
                </c:pt>
                <c:pt idx="27">
                  <c:v>9.5284782803750545</c:v>
                </c:pt>
                <c:pt idx="28">
                  <c:v>10.240800025315252</c:v>
                </c:pt>
                <c:pt idx="29">
                  <c:v>10.982032605581935</c:v>
                </c:pt>
                <c:pt idx="30">
                  <c:v>11.752158253567131</c:v>
                </c:pt>
                <c:pt idx="31">
                  <c:v>12.551127496337017</c:v>
                </c:pt>
                <c:pt idx="32">
                  <c:v>13.378860601897316</c:v>
                </c:pt>
                <c:pt idx="33">
                  <c:v>14.235249033377784</c:v>
                </c:pt>
                <c:pt idx="34">
                  <c:v>15.120156904513919</c:v>
                </c:pt>
                <c:pt idx="35">
                  <c:v>16.033422430322787</c:v>
                </c:pt>
                <c:pt idx="36">
                  <c:v>16.974859367412364</c:v>
                </c:pt>
                <c:pt idx="37">
                  <c:v>17.944258438872851</c:v>
                </c:pt>
                <c:pt idx="38">
                  <c:v>18.941388739205706</c:v>
                </c:pt>
                <c:pt idx="39">
                  <c:v>19.965999115245211</c:v>
                </c:pt>
                <c:pt idx="40">
                  <c:v>21.017819519492207</c:v>
                </c:pt>
                <c:pt idx="41">
                  <c:v>22.096562332740064</c:v>
                </c:pt>
                <c:pt idx="42">
                  <c:v>23.201923653283018</c:v>
                </c:pt>
                <c:pt idx="43">
                  <c:v>24.333584550432192</c:v>
                </c:pt>
                <c:pt idx="44">
                  <c:v>25.491212280419859</c:v>
                </c:pt>
                <c:pt idx="45">
                  <c:v>26.674461463129205</c:v>
                </c:pt>
                <c:pt idx="46">
                  <c:v>27.8829752184364</c:v>
                </c:pt>
                <c:pt idx="47">
                  <c:v>29.116386261224079</c:v>
                </c:pt>
                <c:pt idx="48">
                  <c:v>30.374317954435355</c:v>
                </c:pt>
                <c:pt idx="49">
                  <c:v>31.656385319761171</c:v>
                </c:pt>
                <c:pt idx="50">
                  <c:v>32.962196005810256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7E-4E9C-B4D2-7981D8EB01FD}"/>
            </c:ext>
          </c:extLst>
        </c:ser>
        <c:ser>
          <c:idx val="20"/>
          <c:order val="19"/>
          <c:tx>
            <c:strRef>
              <c:f>'compressibility correction'!$BZ$40</c:f>
              <c:strCache>
                <c:ptCount val="1"/>
                <c:pt idx="0">
                  <c:v>20000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correction'!$CA$40:$DY$40</c:f>
              <c:numCache>
                <c:formatCode>0.00</c:formatCode>
                <c:ptCount val="51"/>
                <c:pt idx="0">
                  <c:v>0.33091191989734625</c:v>
                </c:pt>
                <c:pt idx="1">
                  <c:v>0.43896293837242695</c:v>
                </c:pt>
                <c:pt idx="2">
                  <c:v>0.56782269954858577</c:v>
                </c:pt>
                <c:pt idx="3">
                  <c:v>0.71911589998376257</c:v>
                </c:pt>
                <c:pt idx="4">
                  <c:v>0.89440313216476852</c:v>
                </c:pt>
                <c:pt idx="5">
                  <c:v>1.0951776824081492</c:v>
                </c:pt>
                <c:pt idx="6">
                  <c:v>1.3228627531333927</c:v>
                </c:pt>
                <c:pt idx="7">
                  <c:v>1.5788091126120491</c:v>
                </c:pt>
                <c:pt idx="8">
                  <c:v>1.8642931708347419</c:v>
                </c:pt>
                <c:pt idx="9">
                  <c:v>2.1805154759985328</c:v>
                </c:pt>
                <c:pt idx="10">
                  <c:v>2.5285996222705194</c:v>
                </c:pt>
                <c:pt idx="11">
                  <c:v>2.9095915560614287</c:v>
                </c:pt>
                <c:pt idx="12">
                  <c:v>3.3244592649122353</c:v>
                </c:pt>
                <c:pt idx="13">
                  <c:v>3.7740928305153432</c:v>
                </c:pt>
                <c:pt idx="14">
                  <c:v>4.2593048251228254</c:v>
                </c:pt>
                <c:pt idx="15">
                  <c:v>4.7808310288341431</c:v>
                </c:pt>
                <c:pt idx="16">
                  <c:v>5.3393314438541495</c:v>
                </c:pt>
                <c:pt idx="17">
                  <c:v>5.9353915808812303</c:v>
                </c:pt>
                <c:pt idx="18">
                  <c:v>6.5695239921473672</c:v>
                </c:pt>
                <c:pt idx="19">
                  <c:v>7.242170025450946</c:v>
                </c:pt>
                <c:pt idx="20">
                  <c:v>7.9537017735532345</c:v>
                </c:pt>
                <c:pt idx="21">
                  <c:v>8.7044241937380207</c:v>
                </c:pt>
                <c:pt idx="22">
                  <c:v>9.4945773729262442</c:v>
                </c:pt>
                <c:pt idx="23">
                  <c:v>10.324338914587941</c:v>
                </c:pt>
                <c:pt idx="24">
                  <c:v>11.193826424740564</c:v>
                </c:pt>
                <c:pt idx="25">
                  <c:v>12.103100075459679</c:v>
                </c:pt>
                <c:pt idx="26">
                  <c:v>13.052165225657859</c:v>
                </c:pt>
                <c:pt idx="27">
                  <c:v>14.040975080214196</c:v>
                </c:pt>
                <c:pt idx="28">
                  <c:v>15.069433369994385</c:v>
                </c:pt>
                <c:pt idx="29">
                  <c:v>16.137397036741845</c:v>
                </c:pt>
                <c:pt idx="30">
                  <c:v>17.244678908277024</c:v>
                </c:pt>
                <c:pt idx="31">
                  <c:v>18.391050350904436</c:v>
                </c:pt>
                <c:pt idx="32">
                  <c:v>19.57624388733052</c:v>
                </c:pt>
                <c:pt idx="33">
                  <c:v>20.799955769775011</c:v>
                </c:pt>
                <c:pt idx="34">
                  <c:v>22.061848499287464</c:v>
                </c:pt>
                <c:pt idx="35">
                  <c:v>23.361553283515946</c:v>
                </c:pt>
                <c:pt idx="36">
                  <c:v>24.698672426375992</c:v>
                </c:pt>
                <c:pt idx="37">
                  <c:v>26.072781644163399</c:v>
                </c:pt>
                <c:pt idx="38">
                  <c:v>27.483432303692666</c:v>
                </c:pt>
                <c:pt idx="39">
                  <c:v>28.930153578977922</c:v>
                </c:pt>
                <c:pt idx="40">
                  <c:v>30.41245452385823</c:v>
                </c:pt>
                <c:pt idx="41">
                  <c:v>31.929826058741753</c:v>
                </c:pt>
                <c:pt idx="42">
                  <c:v>33.481742870354651</c:v>
                </c:pt>
                <c:pt idx="43">
                  <c:v>35.067665224034783</c:v>
                </c:pt>
                <c:pt idx="44">
                  <c:v>36.687040688647585</c:v>
                </c:pt>
                <c:pt idx="45">
                  <c:v>38.339305774714092</c:v>
                </c:pt>
                <c:pt idx="46">
                  <c:v>40.023887486780382</c:v>
                </c:pt>
                <c:pt idx="47">
                  <c:v>41.740204791403812</c:v>
                </c:pt>
                <c:pt idx="48">
                  <c:v>43.487670002487562</c:v>
                </c:pt>
                <c:pt idx="49">
                  <c:v>45.265690085923097</c:v>
                </c:pt>
                <c:pt idx="50">
                  <c:v>47.073667885757118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7E-4E9C-B4D2-7981D8EB01FD}"/>
            </c:ext>
          </c:extLst>
        </c:ser>
        <c:ser>
          <c:idx val="25"/>
          <c:order val="24"/>
          <c:tx>
            <c:strRef>
              <c:f>'compressibility correction'!$BZ$45</c:f>
              <c:strCache>
                <c:ptCount val="1"/>
                <c:pt idx="0">
                  <c:v>25000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E-4E9C-B4D2-7981D8EB01F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correction'!$CA$45:$DY$45</c:f>
              <c:numCache>
                <c:formatCode>0.00</c:formatCode>
                <c:ptCount val="51"/>
                <c:pt idx="0">
                  <c:v>0.47491473126922301</c:v>
                </c:pt>
                <c:pt idx="1">
                  <c:v>0.62950571005482914</c:v>
                </c:pt>
                <c:pt idx="2">
                  <c:v>0.81361971017567214</c:v>
                </c:pt>
                <c:pt idx="3">
                  <c:v>1.0294725553736441</c:v>
                </c:pt>
                <c:pt idx="4">
                  <c:v>1.2791702818059605</c:v>
                </c:pt>
                <c:pt idx="5">
                  <c:v>1.5647046354537224</c:v>
                </c:pt>
                <c:pt idx="6">
                  <c:v>1.8879494382943847</c:v>
                </c:pt>
                <c:pt idx="7">
                  <c:v>2.2506578119878782</c:v>
                </c:pt>
                <c:pt idx="8">
                  <c:v>2.6544602376401656</c:v>
                </c:pt>
                <c:pt idx="9">
                  <c:v>3.1008634212065544</c:v>
                </c:pt>
                <c:pt idx="10">
                  <c:v>3.591249926226368</c:v>
                </c:pt>
                <c:pt idx="11">
                  <c:v>4.1268785290455128</c:v>
                </c:pt>
                <c:pt idx="12">
                  <c:v>4.7088852463361945</c:v>
                </c:pt>
                <c:pt idx="13">
                  <c:v>5.3382849807454136</c:v>
                </c:pt>
                <c:pt idx="14">
                  <c:v>6.0159737276562737</c:v>
                </c:pt>
                <c:pt idx="15">
                  <c:v>6.7427312844169478</c:v>
                </c:pt>
                <c:pt idx="16">
                  <c:v>7.5192244027787751</c:v>
                </c:pt>
                <c:pt idx="17">
                  <c:v>8.3460103256616094</c:v>
                </c:pt>
                <c:pt idx="18">
                  <c:v>9.2235406505190554</c:v>
                </c:pt>
                <c:pt idx="19">
                  <c:v>10.152165463530878</c:v>
                </c:pt>
                <c:pt idx="20">
                  <c:v>11.132137691302944</c:v>
                </c:pt>
                <c:pt idx="21">
                  <c:v>12.163617619762022</c:v>
                </c:pt>
                <c:pt idx="22">
                  <c:v>13.246677533246498</c:v>
                </c:pt>
                <c:pt idx="23">
                  <c:v>14.381306430378743</c:v>
                </c:pt>
                <c:pt idx="24">
                  <c:v>15.567414777080444</c:v>
                </c:pt>
                <c:pt idx="25">
                  <c:v>16.804839260859694</c:v>
                </c:pt>
                <c:pt idx="26">
                  <c:v>18.093347514380071</c:v>
                </c:pt>
                <c:pt idx="27">
                  <c:v>19.432642780016863</c:v>
                </c:pt>
                <c:pt idx="28">
                  <c:v>20.822368490797146</c:v>
                </c:pt>
                <c:pt idx="29">
                  <c:v>22.262112746567198</c:v>
                </c:pt>
                <c:pt idx="30">
                  <c:v>23.751412667538318</c:v>
                </c:pt>
                <c:pt idx="31">
                  <c:v>25.289758610450463</c:v>
                </c:pt>
                <c:pt idx="32">
                  <c:v>26.876598235424694</c:v>
                </c:pt>
                <c:pt idx="33">
                  <c:v>28.511340414208178</c:v>
                </c:pt>
                <c:pt idx="34">
                  <c:v>30.193358972889996</c:v>
                </c:pt>
                <c:pt idx="35">
                  <c:v>31.921996264288339</c:v>
                </c:pt>
                <c:pt idx="36">
                  <c:v>33.696566567130617</c:v>
                </c:pt>
                <c:pt idx="37">
                  <c:v>35.516359310817847</c:v>
                </c:pt>
                <c:pt idx="38">
                  <c:v>37.380642126034729</c:v>
                </c:pt>
                <c:pt idx="39">
                  <c:v>39.288663722729666</c:v>
                </c:pt>
                <c:pt idx="40">
                  <c:v>41.239656598083172</c:v>
                </c:pt>
                <c:pt idx="41">
                  <c:v>43.23283957797122</c:v>
                </c:pt>
                <c:pt idx="42">
                  <c:v>45.26742019619553</c:v>
                </c:pt>
                <c:pt idx="43">
                  <c:v>47.342596916363732</c:v>
                </c:pt>
                <c:pt idx="44">
                  <c:v>49.457561201777594</c:v>
                </c:pt>
                <c:pt idx="45">
                  <c:v>51.611499439053432</c:v>
                </c:pt>
                <c:pt idx="46">
                  <c:v>53.803594721482568</c:v>
                </c:pt>
                <c:pt idx="47">
                  <c:v>56.033028498290719</c:v>
                </c:pt>
                <c:pt idx="48">
                  <c:v>58.298982096089844</c:v>
                </c:pt>
                <c:pt idx="49">
                  <c:v>60.600638118822417</c:v>
                </c:pt>
                <c:pt idx="50">
                  <c:v>62.93718173249556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7E-4E9C-B4D2-7981D8EB01FD}"/>
            </c:ext>
          </c:extLst>
        </c:ser>
        <c:ser>
          <c:idx val="30"/>
          <c:order val="29"/>
          <c:tx>
            <c:strRef>
              <c:f>'compressibility correction'!$BZ$50</c:f>
              <c:strCache>
                <c:ptCount val="1"/>
                <c:pt idx="0">
                  <c:v>30000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correction'!$CA$50:$DY$50</c:f>
              <c:numCache>
                <c:formatCode>0.00</c:formatCode>
                <c:ptCount val="51"/>
                <c:pt idx="0">
                  <c:v>0.66002704926167155</c:v>
                </c:pt>
                <c:pt idx="1">
                  <c:v>0.87400583485073469</c:v>
                </c:pt>
                <c:pt idx="2">
                  <c:v>1.1284116819954875</c:v>
                </c:pt>
                <c:pt idx="3">
                  <c:v>1.4261246413720698</c:v>
                </c:pt>
                <c:pt idx="4">
                  <c:v>1.7698437800625584</c:v>
                </c:pt>
                <c:pt idx="5">
                  <c:v>2.1620817922257913</c:v>
                </c:pt>
                <c:pt idx="6">
                  <c:v>2.6051612859489524</c:v>
                </c:pt>
                <c:pt idx="7">
                  <c:v>3.1012126806416802</c:v>
                </c:pt>
                <c:pt idx="8">
                  <c:v>3.6521736288639488</c:v>
                </c:pt>
                <c:pt idx="9">
                  <c:v>4.2597898598140489</c:v>
                </c:pt>
                <c:pt idx="10">
                  <c:v>4.9256173286332512</c:v>
                </c:pt>
                <c:pt idx="11">
                  <c:v>5.651025546454747</c:v>
                </c:pt>
                <c:pt idx="12">
                  <c:v>6.4372019601994737</c:v>
                </c:pt>
                <c:pt idx="13">
                  <c:v>7.2851572486044347</c:v>
                </c:pt>
                <c:pt idx="14">
                  <c:v>8.1957314011749247</c:v>
                </c:pt>
                <c:pt idx="15">
                  <c:v>9.1696004495845784</c:v>
                </c:pt>
                <c:pt idx="16">
                  <c:v>10.207283725916454</c:v>
                </c:pt>
                <c:pt idx="17">
                  <c:v>11.30915152875275</c:v>
                </c:pt>
                <c:pt idx="18">
                  <c:v>12.475433085992563</c:v>
                </c:pt>
                <c:pt idx="19">
                  <c:v>13.706224712172286</c:v>
                </c:pt>
                <c:pt idx="20">
                  <c:v>15.001498067450484</c:v>
                </c:pt>
                <c:pt idx="21">
                  <c:v>16.361108435233859</c:v>
                </c:pt>
                <c:pt idx="22">
                  <c:v>17.784802945175272</c:v>
                </c:pt>
                <c:pt idx="23">
                  <c:v>19.272228677926648</c:v>
                </c:pt>
                <c:pt idx="24">
                  <c:v>20.822940597341642</c:v>
                </c:pt>
                <c:pt idx="25">
                  <c:v>22.436409264594829</c:v>
                </c:pt>
                <c:pt idx="26">
                  <c:v>24.11202829698334</c:v>
                </c:pt>
                <c:pt idx="27">
                  <c:v>25.849121541728152</c:v>
                </c:pt>
                <c:pt idx="28">
                  <c:v>27.646949942049446</c:v>
                </c:pt>
                <c:pt idx="29">
                  <c:v>29.504718078989868</c:v>
                </c:pt>
                <c:pt idx="30">
                  <c:v>31.42158037799129</c:v>
                </c:pt>
                <c:pt idx="31">
                  <c:v>33.396646974086821</c:v>
                </c:pt>
                <c:pt idx="32">
                  <c:v>35.42898923375418</c:v>
                </c:pt>
                <c:pt idx="33">
                  <c:v>37.517644935075396</c:v>
                </c:pt>
                <c:pt idx="34">
                  <c:v>39.661623110870039</c:v>
                </c:pt>
                <c:pt idx="35">
                  <c:v>41.859908561967529</c:v>
                </c:pt>
                <c:pt idx="36">
                  <c:v>44.111466049812691</c:v>
                </c:pt>
                <c:pt idx="37">
                  <c:v>46.415244179217211</c:v>
                </c:pt>
                <c:pt idx="38">
                  <c:v>48.770178983293022</c:v>
                </c:pt>
                <c:pt idx="39">
                  <c:v>51.175197223520001</c:v>
                </c:pt>
                <c:pt idx="40">
                  <c:v>53.629219418513856</c:v>
                </c:pt>
                <c:pt idx="41">
                  <c:v>56.13116261544377</c:v>
                </c:pt>
                <c:pt idx="42">
                  <c:v>58.679942918203437</c:v>
                </c:pt>
                <c:pt idx="43">
                  <c:v>61.274477786451598</c:v>
                </c:pt>
                <c:pt idx="44">
                  <c:v>63.913688119468645</c:v>
                </c:pt>
                <c:pt idx="45">
                  <c:v>66.596500138513193</c:v>
                </c:pt>
                <c:pt idx="46">
                  <c:v>69.32184708100516</c:v>
                </c:pt>
                <c:pt idx="47">
                  <c:v>72.088670719406593</c:v>
                </c:pt>
                <c:pt idx="48">
                  <c:v>74.895922717203746</c:v>
                </c:pt>
                <c:pt idx="49">
                  <c:v>77.74256583383135</c:v>
                </c:pt>
                <c:pt idx="50">
                  <c:v>80.627574989849222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7E-4E9C-B4D2-7981D8EB01FD}"/>
            </c:ext>
          </c:extLst>
        </c:ser>
        <c:ser>
          <c:idx val="35"/>
          <c:order val="34"/>
          <c:tx>
            <c:strRef>
              <c:f>'compressibility correction'!$BZ$55</c:f>
              <c:strCache>
                <c:ptCount val="1"/>
                <c:pt idx="0">
                  <c:v>35000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correction'!$CA$55:$DY$55</c:f>
              <c:numCache>
                <c:formatCode>0.00</c:formatCode>
                <c:ptCount val="51"/>
                <c:pt idx="0">
                  <c:v>0.90006173101828324</c:v>
                </c:pt>
                <c:pt idx="1">
                  <c:v>1.1903239237790757</c:v>
                </c:pt>
                <c:pt idx="2">
                  <c:v>1.5346680217796234</c:v>
                </c:pt>
                <c:pt idx="3">
                  <c:v>1.9366858608466373</c:v>
                </c:pt>
                <c:pt idx="4">
                  <c:v>2.3996792900870219</c:v>
                </c:pt>
                <c:pt idx="5">
                  <c:v>2.9266556523293161</c:v>
                </c:pt>
                <c:pt idx="6">
                  <c:v>3.5203263187305538</c:v>
                </c:pt>
                <c:pt idx="7">
                  <c:v>4.1831080514853056</c:v>
                </c:pt>
                <c:pt idx="8">
                  <c:v>4.9171269346486213</c:v>
                </c:pt>
                <c:pt idx="9">
                  <c:v>5.7242245898430326</c:v>
                </c:pt>
                <c:pt idx="10">
                  <c:v>6.6059663804276738</c:v>
                </c:pt>
                <c:pt idx="11">
                  <c:v>7.56365130367044</c:v>
                </c:pt>
                <c:pt idx="12">
                  <c:v>8.5983232743010092</c:v>
                </c:pt>
                <c:pt idx="13">
                  <c:v>9.7107835134115135</c:v>
                </c:pt>
                <c:pt idx="14">
                  <c:v>10.901603772488784</c:v>
                </c:pt>
                <c:pt idx="15">
                  <c:v>12.171140142255041</c:v>
                </c:pt>
                <c:pt idx="16">
                  <c:v>13.519547218611365</c:v>
                </c:pt>
                <c:pt idx="17">
                  <c:v>14.946792422310352</c:v>
                </c:pt>
                <c:pt idx="18">
                  <c:v>16.452670293955123</c:v>
                </c:pt>
                <c:pt idx="19">
                  <c:v>18.036816610866595</c:v>
                </c:pt>
                <c:pt idx="20">
                  <c:v>19.698722196453957</c:v>
                </c:pt>
                <c:pt idx="21">
                  <c:v>21.43774631566373</c:v>
                </c:pt>
                <c:pt idx="22">
                  <c:v>23.25312957131348</c:v>
                </c:pt>
                <c:pt idx="23">
                  <c:v>25.144006235556787</c:v>
                </c:pt>
                <c:pt idx="24">
                  <c:v>27.109415968174517</c:v>
                </c:pt>
                <c:pt idx="25">
                  <c:v>29.148314888760979</c:v>
                </c:pt>
                <c:pt idx="26">
                  <c:v>31.259585983316526</c:v>
                </c:pt>
                <c:pt idx="27">
                  <c:v>33.44204883718686</c:v>
                </c:pt>
                <c:pt idx="28">
                  <c:v>35.694468695971409</c:v>
                </c:pt>
                <c:pt idx="29">
                  <c:v>38.015564863979023</c:v>
                </c:pt>
                <c:pt idx="30">
                  <c:v>40.404018456255244</c:v>
                </c:pt>
                <c:pt idx="31">
                  <c:v>42.858479525306734</c:v>
                </c:pt>
                <c:pt idx="32">
                  <c:v>45.377573587505083</c:v>
                </c:pt>
                <c:pt idx="33">
                  <c:v>47.959907577011393</c:v>
                </c:pt>
                <c:pt idx="34">
                  <c:v>50.604075256987016</c:v>
                </c:pt>
                <c:pt idx="35">
                  <c:v>53.308662119038956</c:v>
                </c:pt>
                <c:pt idx="36">
                  <c:v>56.072249802392435</c:v>
                </c:pt>
                <c:pt idx="37">
                  <c:v>58.893420064305531</c:v>
                </c:pt>
                <c:pt idx="38">
                  <c:v>61.770758332841126</c:v>
                </c:pt>
                <c:pt idx="39">
                  <c:v>64.70285687238021</c:v>
                </c:pt>
                <c:pt idx="40">
                  <c:v>67.688317591275734</c:v>
                </c:pt>
                <c:pt idx="41">
                  <c:v>70.72575451985864</c:v>
                </c:pt>
                <c:pt idx="42">
                  <c:v>73.813795985692195</c:v>
                </c:pt>
                <c:pt idx="43">
                  <c:v>76.951086511570793</c:v>
                </c:pt>
                <c:pt idx="44">
                  <c:v>80.136288460284788</c:v>
                </c:pt>
                <c:pt idx="45">
                  <c:v>83.368083448700361</c:v>
                </c:pt>
                <c:pt idx="46">
                  <c:v>86.645173552228698</c:v>
                </c:pt>
                <c:pt idx="47">
                  <c:v>89.966282319290144</c:v>
                </c:pt>
                <c:pt idx="48">
                  <c:v>93.330155613980935</c:v>
                </c:pt>
                <c:pt idx="49">
                  <c:v>96.735562303769711</c:v>
                </c:pt>
                <c:pt idx="50">
                  <c:v>100.18129480775474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7E-4E9C-B4D2-7981D8EB01FD}"/>
            </c:ext>
          </c:extLst>
        </c:ser>
        <c:ser>
          <c:idx val="40"/>
          <c:order val="39"/>
          <c:tx>
            <c:strRef>
              <c:f>'compressibility correction'!$BZ$60</c:f>
              <c:strCache>
                <c:ptCount val="1"/>
                <c:pt idx="0">
                  <c:v>40000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correction'!$CA$60:$DY$60</c:f>
              <c:numCache>
                <c:formatCode>0.00</c:formatCode>
                <c:ptCount val="51"/>
                <c:pt idx="0">
                  <c:v>1.2091413563321822</c:v>
                </c:pt>
                <c:pt idx="1">
                  <c:v>1.596439590437555</c:v>
                </c:pt>
                <c:pt idx="2">
                  <c:v>2.0546258727516999</c:v>
                </c:pt>
                <c:pt idx="3">
                  <c:v>2.5879812333576098</c:v>
                </c:pt>
                <c:pt idx="4">
                  <c:v>3.2003364482685015</c:v>
                </c:pt>
                <c:pt idx="5">
                  <c:v>3.89507300511886</c:v>
                </c:pt>
                <c:pt idx="6">
                  <c:v>4.6751292270196529</c:v>
                </c:pt>
                <c:pt idx="7">
                  <c:v>5.5430109271870833</c:v>
                </c:pt>
                <c:pt idx="8">
                  <c:v>6.5008059316988351</c:v>
                </c:pt>
                <c:pt idx="9">
                  <c:v>7.5502017989712726</c:v>
                </c:pt>
                <c:pt idx="10">
                  <c:v>8.6925060781837544</c:v>
                </c:pt>
                <c:pt idx="11">
                  <c:v>9.9286684808204484</c:v>
                </c:pt>
                <c:pt idx="12">
                  <c:v>11.259304385116792</c:v>
                </c:pt>
                <c:pt idx="13">
                  <c:v>12.684719148519491</c:v>
                </c:pt>
                <c:pt idx="14">
                  <c:v>14.204932764259468</c:v>
                </c:pt>
                <c:pt idx="15">
                  <c:v>15.819704461670909</c:v>
                </c:pt>
                <c:pt idx="16">
                  <c:v>17.52855691313934</c:v>
                </c:pt>
                <c:pt idx="17">
                  <c:v>19.330799771488756</c:v>
                </c:pt>
                <c:pt idx="18">
                  <c:v>21.225552318559153</c:v>
                </c:pt>
                <c:pt idx="19">
                  <c:v>23.211765057787602</c:v>
                </c:pt>
                <c:pt idx="20">
                  <c:v>25.288240129962389</c:v>
                </c:pt>
                <c:pt idx="21">
                  <c:v>27.453650471931894</c:v>
                </c:pt>
                <c:pt idx="22">
                  <c:v>29.706557672749568</c:v>
                </c:pt>
                <c:pt idx="23">
                  <c:v>32.045428510861143</c:v>
                </c:pt>
                <c:pt idx="24">
                  <c:v>34.468650179854023</c:v>
                </c:pt>
                <c:pt idx="25">
                  <c:v>36.974544229385572</c:v>
                </c:pt>
                <c:pt idx="26">
                  <c:v>39.561379262821163</c:v>
                </c:pt>
                <c:pt idx="27">
                  <c:v>42.227382444249713</c:v>
                </c:pt>
                <c:pt idx="28">
                  <c:v>44.970749875547767</c:v>
                </c:pt>
                <c:pt idx="29">
                  <c:v>47.789655909427211</c:v>
                </c:pt>
                <c:pt idx="30">
                  <c:v>50.682261467453259</c:v>
                </c:pt>
                <c:pt idx="31">
                  <c:v>53.646721433261632</c:v>
                </c:pt>
                <c:pt idx="32">
                  <c:v>56.681191190958771</c:v>
                </c:pt>
                <c:pt idx="33">
                  <c:v>59.783832377351928</c:v>
                </c:pt>
                <c:pt idx="34">
                  <c:v>62.952817914431137</c:v>
                </c:pt>
                <c:pt idx="35">
                  <c:v>66.186336385687241</c:v>
                </c:pt>
                <c:pt idx="36">
                  <c:v>69.482595816565549</c:v>
                </c:pt>
                <c:pt idx="37">
                  <c:v>72.839826915807862</c:v>
                </c:pt>
                <c:pt idx="38">
                  <c:v>76.256285830720799</c:v>
                </c:pt>
                <c:pt idx="39">
                  <c:v>79.730256465652872</c:v>
                </c:pt>
                <c:pt idx="40">
                  <c:v>83.260052409240188</c:v>
                </c:pt>
                <c:pt idx="41">
                  <c:v>86.844018512329853</c:v>
                </c:pt>
                <c:pt idx="42">
                  <c:v>90.480532154983507</c:v>
                </c:pt>
                <c:pt idx="43">
                  <c:v>94.168004237624871</c:v>
                </c:pt>
                <c:pt idx="44">
                  <c:v>97.904879928216303</c:v>
                </c:pt>
                <c:pt idx="45">
                  <c:v>101.68963919439278</c:v>
                </c:pt>
                <c:pt idx="46">
                  <c:v>105.52079714671083</c:v>
                </c:pt>
                <c:pt idx="47">
                  <c:v>109.39690421659714</c:v>
                </c:pt>
                <c:pt idx="48">
                  <c:v>113.31654619022731</c:v>
                </c:pt>
                <c:pt idx="49">
                  <c:v>117.27834411737473</c:v>
                </c:pt>
                <c:pt idx="50">
                  <c:v>121.28095411228992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E7E-4E9C-B4D2-7981D8EB01FD}"/>
            </c:ext>
          </c:extLst>
        </c:ser>
        <c:ser>
          <c:idx val="45"/>
          <c:order val="44"/>
          <c:tx>
            <c:strRef>
              <c:f>'compressibility correction'!$BZ$65</c:f>
              <c:strCache>
                <c:ptCount val="1"/>
                <c:pt idx="0">
                  <c:v>45000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E-4E9C-B4D2-7981D8EB01F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correction'!$CA$65:$DY$65</c:f>
              <c:numCache>
                <c:formatCode>0.00</c:formatCode>
                <c:ptCount val="51"/>
                <c:pt idx="0">
                  <c:v>1.5952001789124637</c:v>
                </c:pt>
                <c:pt idx="1">
                  <c:v>2.1018732140775285</c:v>
                </c:pt>
                <c:pt idx="2">
                  <c:v>2.6992599802969011</c:v>
                </c:pt>
                <c:pt idx="3">
                  <c:v>3.3921822847694187</c:v>
                </c:pt>
                <c:pt idx="4">
                  <c:v>4.1847930695777507</c:v>
                </c:pt>
                <c:pt idx="5">
                  <c:v>5.0805921648376113</c:v>
                </c:pt>
                <c:pt idx="6">
                  <c:v>6.0824498148506336</c:v>
                </c:pt>
                <c:pt idx="7">
                  <c:v>7.1926365076649574</c:v>
                </c:pt>
                <c:pt idx="8">
                  <c:v>8.4128576668344692</c:v>
                </c:pt>
                <c:pt idx="9">
                  <c:v>9.7442918444340876</c:v>
                </c:pt>
                <c:pt idx="10">
                  <c:v>11.187631172335813</c:v>
                </c:pt>
                <c:pt idx="11">
                  <c:v>12.743122971230093</c:v>
                </c:pt>
                <c:pt idx="12">
                  <c:v>14.410611571974584</c:v>
                </c:pt>
                <c:pt idx="13">
                  <c:v>16.189579561991366</c:v>
                </c:pt>
                <c:pt idx="14">
                  <c:v>18.079187822831926</c:v>
                </c:pt>
                <c:pt idx="15">
                  <c:v>20.07831386831495</c:v>
                </c:pt>
                <c:pt idx="16">
                  <c:v>22.185588122092526</c:v>
                </c:pt>
                <c:pt idx="17">
                  <c:v>24.399427887182128</c:v>
                </c:pt>
                <c:pt idx="18">
                  <c:v>26.718068857082983</c:v>
                </c:pt>
                <c:pt idx="19">
                  <c:v>29.13959409896529</c:v>
                </c:pt>
                <c:pt idx="20">
                  <c:v>31.661960504828812</c:v>
                </c:pt>
                <c:pt idx="21">
                  <c:v>34.28302275802298</c:v>
                </c:pt>
                <c:pt idx="22">
                  <c:v>37.000554901561941</c:v>
                </c:pt>
                <c:pt idx="23">
                  <c:v>39.812269623053226</c:v>
                </c:pt>
                <c:pt idx="24">
                  <c:v>42.715835390446955</c:v>
                </c:pt>
                <c:pt idx="25">
                  <c:v>45.708891584733124</c:v>
                </c:pt>
                <c:pt idx="26">
                  <c:v>48.789061781723433</c:v>
                </c:pt>
                <c:pt idx="27">
                  <c:v>51.953965336290878</c:v>
                </c:pt>
                <c:pt idx="28">
                  <c:v>55.201227420146949</c:v>
                </c:pt>
                <c:pt idx="29">
                  <c:v>58.528487659231075</c:v>
                </c:pt>
                <c:pt idx="30">
                  <c:v>61.933407509918311</c:v>
                </c:pt>
                <c:pt idx="31">
                  <c:v>65.413676505130184</c:v>
                </c:pt>
                <c:pt idx="32">
                  <c:v>68.967017492533387</c:v>
                </c:pt>
                <c:pt idx="33">
                  <c:v>72.59119097777949</c:v>
                </c:pt>
                <c:pt idx="34">
                  <c:v>76.283998676434408</c:v>
                </c:pt>
                <c:pt idx="35">
                  <c:v>80.043286369106454</c:v>
                </c:pt>
                <c:pt idx="36">
                  <c:v>83.866946145473719</c:v>
                </c:pt>
                <c:pt idx="37">
                  <c:v>87.752918114544059</c:v>
                </c:pt>
                <c:pt idx="38">
                  <c:v>91.699191650617934</c:v>
                </c:pt>
                <c:pt idx="39">
                  <c:v>95.703806237114918</c:v>
                </c:pt>
                <c:pt idx="40">
                  <c:v>99.764851963681394</c:v>
                </c:pt>
                <c:pt idx="41">
                  <c:v>103.88046972581992</c:v>
                </c:pt>
                <c:pt idx="42">
                  <c:v>108.04885117064651</c:v>
                </c:pt>
                <c:pt idx="43">
                  <c:v>112.26823842729493</c:v>
                </c:pt>
                <c:pt idx="44">
                  <c:v>116.53692365587813</c:v>
                </c:pt>
                <c:pt idx="45">
                  <c:v>120.85324844478379</c:v>
                </c:pt>
                <c:pt idx="46">
                  <c:v>125.21560308239003</c:v>
                </c:pt>
                <c:pt idx="47">
                  <c:v>129.62242572597103</c:v>
                </c:pt>
                <c:pt idx="48">
                  <c:v>134.07220148763474</c:v>
                </c:pt>
                <c:pt idx="49">
                  <c:v>138.56346145451414</c:v>
                </c:pt>
                <c:pt idx="50">
                  <c:v>143.09478165813312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E7E-4E9C-B4D2-7981D8EB01FD}"/>
            </c:ext>
          </c:extLst>
        </c:ser>
        <c:ser>
          <c:idx val="50"/>
          <c:order val="49"/>
          <c:tx>
            <c:strRef>
              <c:f>'compressibility correction'!$BZ$70</c:f>
              <c:strCache>
                <c:ptCount val="1"/>
                <c:pt idx="0">
                  <c:v>50000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correction'!$CA$70:$DY$70</c:f>
              <c:numCache>
                <c:formatCode>0.00</c:formatCode>
                <c:ptCount val="51"/>
                <c:pt idx="0">
                  <c:v>2.0747524228836909</c:v>
                </c:pt>
                <c:pt idx="1">
                  <c:v>2.7269446488809876</c:v>
                </c:pt>
                <c:pt idx="2">
                  <c:v>3.4927773525737109</c:v>
                </c:pt>
                <c:pt idx="3">
                  <c:v>4.3773168392500281</c:v>
                </c:pt>
                <c:pt idx="4">
                  <c:v>5.3846804814086227</c:v>
                </c:pt>
                <c:pt idx="5">
                  <c:v>6.5180834011067077</c:v>
                </c:pt>
                <c:pt idx="6">
                  <c:v>7.7798951246013246</c:v>
                </c:pt>
                <c:pt idx="7">
                  <c:v>9.1717032367104991</c:v>
                </c:pt>
                <c:pt idx="8">
                  <c:v>10.694381338898779</c:v>
                </c:pt>
                <c:pt idx="9">
                  <c:v>12.348158961994613</c:v>
                </c:pt>
                <c:pt idx="10">
                  <c:v>14.132691464736951</c:v>
                </c:pt>
                <c:pt idx="11">
                  <c:v>16.047128333490974</c:v>
                </c:pt>
                <c:pt idx="12">
                  <c:v>18.090178664126114</c:v>
                </c:pt>
                <c:pt idx="13">
                  <c:v>20.260172939602967</c:v>
                </c:pt>
                <c:pt idx="14">
                  <c:v>22.5551205074118</c:v>
                </c:pt>
                <c:pt idx="15">
                  <c:v>24.972762406250524</c:v>
                </c:pt>
                <c:pt idx="16">
                  <c:v>27.510619391296075</c:v>
                </c:pt>
                <c:pt idx="17">
                  <c:v>30.166035164933078</c:v>
                </c:pt>
                <c:pt idx="18">
                  <c:v>32.936214939107458</c:v>
                </c:pt>
                <c:pt idx="19">
                  <c:v>35.818259541822584</c:v>
                </c:pt>
                <c:pt idx="20">
                  <c:v>38.809195338856625</c:v>
                </c:pt>
                <c:pt idx="21">
                  <c:v>41.906000277875933</c:v>
                </c:pt>
                <c:pt idx="22">
                  <c:v>45.105626380319677</c:v>
                </c:pt>
                <c:pt idx="23">
                  <c:v>48.405019010967067</c:v>
                </c:pt>
                <c:pt idx="24">
                  <c:v>51.801133249506677</c:v>
                </c:pt>
                <c:pt idx="25">
                  <c:v>55.290947675560972</c:v>
                </c:pt>
                <c:pt idx="26">
                  <c:v>58.871475860974954</c:v>
                </c:pt>
                <c:pt idx="27">
                  <c:v>62.539775842474</c:v>
                </c:pt>
                <c:pt idx="28">
                  <c:v>66.292957825611609</c:v>
                </c:pt>
                <c:pt idx="29">
                  <c:v>70.128190348221267</c:v>
                </c:pt>
                <c:pt idx="30">
                  <c:v>74.042705109211909</c:v>
                </c:pt>
                <c:pt idx="31">
                  <c:v>78.033800647024691</c:v>
                </c:pt>
                <c:pt idx="32">
                  <c:v>82.098845031737824</c:v>
                </c:pt>
                <c:pt idx="33">
                  <c:v>86.235277715924099</c:v>
                </c:pt>
                <c:pt idx="34">
                  <c:v>90.440610672009655</c:v>
                </c:pt>
                <c:pt idx="35">
                  <c:v>94.712428928089992</c:v>
                </c:pt>
                <c:pt idx="36">
                  <c:v>99.048390599920481</c:v>
                </c:pt>
                <c:pt idx="37">
                  <c:v>103.44622650403841</c:v>
                </c:pt>
                <c:pt idx="38">
                  <c:v>107.90373942560393</c:v>
                </c:pt>
                <c:pt idx="39">
                  <c:v>112.41880310447988</c:v>
                </c:pt>
                <c:pt idx="40">
                  <c:v>116.98936099419035</c:v>
                </c:pt>
                <c:pt idx="41">
                  <c:v>121.6134248405894</c:v>
                </c:pt>
                <c:pt idx="42">
                  <c:v>126.28907312023688</c:v>
                </c:pt>
                <c:pt idx="43">
                  <c:v>131.0144493725299</c:v>
                </c:pt>
                <c:pt idx="44">
                  <c:v>135.7877604544322</c:v>
                </c:pt>
                <c:pt idx="45">
                  <c:v>140.6072747421594</c:v>
                </c:pt>
                <c:pt idx="46">
                  <c:v>145.47132030027245</c:v>
                </c:pt>
                <c:pt idx="47">
                  <c:v>150.3782830352709</c:v>
                </c:pt>
                <c:pt idx="48">
                  <c:v>155.32660484788539</c:v>
                </c:pt>
                <c:pt idx="49">
                  <c:v>160.31478179577044</c:v>
                </c:pt>
                <c:pt idx="50">
                  <c:v>165.34136227617489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E7E-4E9C-B4D2-7981D8EB01FD}"/>
            </c:ext>
          </c:extLst>
        </c:ser>
        <c:ser>
          <c:idx val="55"/>
          <c:order val="54"/>
          <c:tx>
            <c:strRef>
              <c:f>'compressibility correction'!$BZ$75</c:f>
              <c:strCache>
                <c:ptCount val="1"/>
                <c:pt idx="0">
                  <c:v>55000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correction'!$CA$75:$DY$75</c:f>
              <c:numCache>
                <c:formatCode>0.00</c:formatCode>
                <c:ptCount val="51"/>
                <c:pt idx="0">
                  <c:v>2.6670895873444209</c:v>
                </c:pt>
                <c:pt idx="1">
                  <c:v>3.4949296913840868</c:v>
                </c:pt>
                <c:pt idx="2">
                  <c:v>4.4623150219231604</c:v>
                </c:pt>
                <c:pt idx="3">
                  <c:v>5.5740721540568359</c:v>
                </c:pt>
                <c:pt idx="4">
                  <c:v>6.8337473691979085</c:v>
                </c:pt>
                <c:pt idx="5">
                  <c:v>8.2437087662165141</c:v>
                </c:pt>
                <c:pt idx="6">
                  <c:v>9.8052578851375927</c:v>
                </c:pt>
                <c:pt idx="7">
                  <c:v>11.518745671181932</c:v>
                </c:pt>
                <c:pt idx="8">
                  <c:v>13.383688513100736</c:v>
                </c:pt>
                <c:pt idx="9">
                  <c:v>15.398881013807937</c:v>
                </c:pt>
                <c:pt idx="10">
                  <c:v>17.56250302421131</c:v>
                </c:pt>
                <c:pt idx="11">
                  <c:v>19.872219249092694</c:v>
                </c:pt>
                <c:pt idx="12">
                  <c:v>22.325270393940627</c:v>
                </c:pt>
                <c:pt idx="13">
                  <c:v>24.918555357456484</c:v>
                </c:pt>
                <c:pt idx="14">
                  <c:v>27.648704390613233</c:v>
                </c:pt>
                <c:pt idx="15">
                  <c:v>30.51214345154807</c:v>
                </c:pt>
                <c:pt idx="16">
                  <c:v>33.505150201445872</c:v>
                </c:pt>
                <c:pt idx="17">
                  <c:v>36.623902226373644</c:v>
                </c:pt>
                <c:pt idx="18">
                  <c:v>39.864518149523036</c:v>
                </c:pt>
                <c:pt idx="19">
                  <c:v>43.223092331885482</c:v>
                </c:pt>
                <c:pt idx="20">
                  <c:v>46.695723859141509</c:v>
                </c:pt>
                <c:pt idx="21">
                  <c:v>50.278540488774979</c:v>
                </c:pt>
                <c:pt idx="22">
                  <c:v>53.967718192037694</c:v>
                </c:pt>
                <c:pt idx="23">
                  <c:v>57.759496876731248</c:v>
                </c:pt>
                <c:pt idx="24">
                  <c:v>61.650192823476118</c:v>
                </c:pt>
                <c:pt idx="25">
                  <c:v>65.636208313532052</c:v>
                </c:pt>
                <c:pt idx="26">
                  <c:v>69.714038872764547</c:v>
                </c:pt>
                <c:pt idx="27">
                  <c:v>73.880278505454044</c:v>
                </c:pt>
                <c:pt idx="28">
                  <c:v>78.131623244371383</c:v>
                </c:pt>
                <c:pt idx="29">
                  <c:v>82.46487330030817</c:v>
                </c:pt>
                <c:pt idx="30">
                  <c:v>86.876934055291599</c:v>
                </c:pt>
                <c:pt idx="31">
                  <c:v>91.364816108991647</c:v>
                </c:pt>
                <c:pt idx="32">
                  <c:v>95.92563455712434</c:v>
                </c:pt>
                <c:pt idx="33">
                  <c:v>100.55660765376973</c:v>
                </c:pt>
                <c:pt idx="34">
                  <c:v>105.25505498608152</c:v>
                </c:pt>
                <c:pt idx="35">
                  <c:v>110.01839526956661</c:v>
                </c:pt>
                <c:pt idx="36">
                  <c:v>114.84414385461923</c:v>
                </c:pt>
                <c:pt idx="37">
                  <c:v>119.72991001997076</c:v>
                </c:pt>
                <c:pt idx="38">
                  <c:v>124.67339411587909</c:v>
                </c:pt>
                <c:pt idx="39">
                  <c:v>129.67238460893986</c:v>
                </c:pt>
                <c:pt idx="40">
                  <c:v>134.7247550711113</c:v>
                </c:pt>
                <c:pt idx="41">
                  <c:v>139.82846114768188</c:v>
                </c:pt>
                <c:pt idx="42">
                  <c:v>144.98153753226472</c:v>
                </c:pt>
                <c:pt idx="43">
                  <c:v>150.18209497133148</c:v>
                </c:pt>
                <c:pt idx="44">
                  <c:v>155.42831731609652</c:v>
                </c:pt>
                <c:pt idx="45">
                  <c:v>160.71845863565773</c:v>
                </c:pt>
                <c:pt idx="46">
                  <c:v>166.05084040202638</c:v>
                </c:pt>
                <c:pt idx="47">
                  <c:v>171.42384875497072</c:v>
                </c:pt>
                <c:pt idx="48">
                  <c:v>176.83593185235304</c:v>
                </c:pt>
                <c:pt idx="49">
                  <c:v>182.28559730979725</c:v>
                </c:pt>
                <c:pt idx="50">
                  <c:v>187.77140973200585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E7E-4E9C-B4D2-7981D8EB01FD}"/>
            </c:ext>
          </c:extLst>
        </c:ser>
        <c:ser>
          <c:idx val="60"/>
          <c:order val="59"/>
          <c:tx>
            <c:strRef>
              <c:f>'compressibility correction'!$BZ$80</c:f>
              <c:strCache>
                <c:ptCount val="1"/>
                <c:pt idx="0">
                  <c:v>60000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7E-4E9C-B4D2-7981D8EB01F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correction'!$CA$80:$DY$80</c:f>
              <c:numCache>
                <c:formatCode>0.00</c:formatCode>
                <c:ptCount val="51"/>
                <c:pt idx="0">
                  <c:v>3.3937878081609938</c:v>
                </c:pt>
                <c:pt idx="1">
                  <c:v>4.4311718087514862</c:v>
                </c:pt>
                <c:pt idx="2">
                  <c:v>5.6365533637368088</c:v>
                </c:pt>
                <c:pt idx="3">
                  <c:v>7.013821531650251</c:v>
                </c:pt>
                <c:pt idx="4">
                  <c:v>8.5652341133508685</c:v>
                </c:pt>
                <c:pt idx="5">
                  <c:v>10.291607178072297</c:v>
                </c:pt>
                <c:pt idx="6">
                  <c:v>12.192507009399037</c:v>
                </c:pt>
                <c:pt idx="7">
                  <c:v>14.266436955607844</c:v>
                </c:pt>
                <c:pt idx="8">
                  <c:v>16.511013776783045</c:v>
                </c:pt>
                <c:pt idx="9">
                  <c:v>18.923129946062943</c:v>
                </c:pt>
                <c:pt idx="10">
                  <c:v>21.499099911081402</c:v>
                </c:pt>
                <c:pt idx="11">
                  <c:v>24.234789536847842</c:v>
                </c:pt>
                <c:pt idx="12">
                  <c:v>27.125728852130095</c:v>
                </c:pt>
                <c:pt idx="13">
                  <c:v>30.167208848126847</c:v>
                </c:pt>
                <c:pt idx="14">
                  <c:v>33.354363479349928</c:v>
                </c:pt>
                <c:pt idx="15">
                  <c:v>36.682238241521333</c:v>
                </c:pt>
                <c:pt idx="16">
                  <c:v>40.145846794708291</c:v>
                </c:pt>
                <c:pt idx="17">
                  <c:v>43.740217100159924</c:v>
                </c:pt>
                <c:pt idx="18">
                  <c:v>47.460428477177118</c:v>
                </c:pt>
                <c:pt idx="19">
                  <c:v>51.301640885828192</c:v>
                </c:pt>
                <c:pt idx="20">
                  <c:v>55.259117620010898</c:v>
                </c:pt>
                <c:pt idx="21">
                  <c:v>59.328242466030815</c:v>
                </c:pt>
                <c:pt idx="22">
                  <c:v>63.504532252997024</c:v>
                </c:pt>
                <c:pt idx="23">
                  <c:v>67.783645598534406</c:v>
                </c:pt>
                <c:pt idx="24">
                  <c:v>72.161388539817608</c:v>
                </c:pt>
                <c:pt idx="25">
                  <c:v>76.633717637347956</c:v>
                </c:pt>
                <c:pt idx="26">
                  <c:v>81.19674104785139</c:v>
                </c:pt>
                <c:pt idx="27">
                  <c:v>85.846717982867631</c:v>
                </c:pt>
                <c:pt idx="28">
                  <c:v>90.580056900522038</c:v>
                </c:pt>
                <c:pt idx="29">
                  <c:v>95.39331271861704</c:v>
                </c:pt>
                <c:pt idx="30">
                  <c:v>100.28318328664227</c:v>
                </c:pt>
                <c:pt idx="31">
                  <c:v>105.24650531152031</c:v>
                </c:pt>
                <c:pt idx="32">
                  <c:v>110.28024989587328</c:v>
                </c:pt>
                <c:pt idx="33">
                  <c:v>115.38151781744472</c:v>
                </c:pt>
                <c:pt idx="34">
                  <c:v>120.54753465315059</c:v>
                </c:pt>
                <c:pt idx="35">
                  <c:v>125.77564583034786</c:v>
                </c:pt>
                <c:pt idx="36">
                  <c:v>131.06331167063377</c:v>
                </c:pt>
                <c:pt idx="37">
                  <c:v>136.40810247725489</c:v>
                </c:pt>
                <c:pt idx="38">
                  <c:v>141.8076937055211</c:v>
                </c:pt>
                <c:pt idx="39">
                  <c:v>147.25986124606703</c:v>
                </c:pt>
                <c:pt idx="40">
                  <c:v>152.76247684303212</c:v>
                </c:pt>
                <c:pt idx="41">
                  <c:v>158.31350366292298</c:v>
                </c:pt>
                <c:pt idx="42">
                  <c:v>163.91099202484679</c:v>
                </c:pt>
                <c:pt idx="43">
                  <c:v>169.55307529873659</c:v>
                </c:pt>
                <c:pt idx="44">
                  <c:v>175.23796597494476</c:v>
                </c:pt>
                <c:pt idx="45">
                  <c:v>180.96395190602942</c:v>
                </c:pt>
                <c:pt idx="46">
                  <c:v>186.7293927195654</c:v>
                </c:pt>
                <c:pt idx="47">
                  <c:v>192.53271639926515</c:v>
                </c:pt>
                <c:pt idx="48">
                  <c:v>198.37241603054071</c:v>
                </c:pt>
                <c:pt idx="49">
                  <c:v>204.24704670576295</c:v>
                </c:pt>
                <c:pt idx="50">
                  <c:v>210.15522258386653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E7E-4E9C-B4D2-7981D8EB01FD}"/>
            </c:ext>
          </c:extLst>
        </c:ser>
        <c:ser>
          <c:idx val="65"/>
          <c:order val="64"/>
          <c:tx>
            <c:strRef>
              <c:f>'compressibility correction'!$BZ$85</c:f>
              <c:strCache>
                <c:ptCount val="1"/>
                <c:pt idx="0">
                  <c:v>65000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correction'!$CA$85:$DY$85</c:f>
              <c:numCache>
                <c:formatCode>0.00</c:formatCode>
                <c:ptCount val="51"/>
                <c:pt idx="0">
                  <c:v>4.278160162008902</c:v>
                </c:pt>
                <c:pt idx="1">
                  <c:v>5.5621202113979251</c:v>
                </c:pt>
                <c:pt idx="2">
                  <c:v>7.0442701647498325</c:v>
                </c:pt>
                <c:pt idx="3">
                  <c:v>8.7266577426668022</c:v>
                </c:pt>
                <c:pt idx="4">
                  <c:v>10.609388016961873</c:v>
                </c:pt>
                <c:pt idx="5">
                  <c:v>12.690934425735179</c:v>
                </c:pt>
                <c:pt idx="6">
                  <c:v>14.968433177923345</c:v>
                </c:pt>
                <c:pt idx="7">
                  <c:v>17.437952673621396</c:v>
                </c:pt>
                <c:pt idx="8">
                  <c:v>20.094733377404282</c:v>
                </c:pt>
                <c:pt idx="9">
                  <c:v>22.933396506211523</c:v>
                </c:pt>
                <c:pt idx="10">
                  <c:v>25.948121980723414</c:v>
                </c:pt>
                <c:pt idx="11">
                  <c:v>29.132797461102911</c:v>
                </c:pt>
                <c:pt idx="12">
                  <c:v>32.481141091872331</c:v>
                </c:pt>
                <c:pt idx="13">
                  <c:v>35.98680096151611</c:v>
                </c:pt>
                <c:pt idx="14">
                  <c:v>39.643434366608233</c:v>
                </c:pt>
                <c:pt idx="15">
                  <c:v>43.444769860481017</c:v>
                </c:pt>
                <c:pt idx="16">
                  <c:v>47.384654840642412</c:v>
                </c:pt>
                <c:pt idx="17">
                  <c:v>51.457091143790052</c:v>
                </c:pt>
                <c:pt idx="18">
                  <c:v>55.656260810954706</c:v>
                </c:pt>
                <c:pt idx="19">
                  <c:v>59.976543883186991</c:v>
                </c:pt>
                <c:pt idx="20">
                  <c:v>64.412529805133033</c:v>
                </c:pt>
                <c:pt idx="21">
                  <c:v>68.959023757922267</c:v>
                </c:pt>
                <c:pt idx="22">
                  <c:v>73.61104901711505</c:v>
                </c:pt>
                <c:pt idx="23">
                  <c:v>78.363846236277254</c:v>
                </c:pt>
                <c:pt idx="24">
                  <c:v>83.212870390445289</c:v>
                </c:pt>
                <c:pt idx="25">
                  <c:v>88.153785973665208</c:v>
                </c:pt>
                <c:pt idx="26">
                  <c:v>93.182460928024284</c:v>
                </c:pt>
                <c:pt idx="27">
                  <c:v>98.294959684956439</c:v>
                </c:pt>
                <c:pt idx="28">
                  <c:v>103.48753562026258</c:v>
                </c:pt>
                <c:pt idx="29">
                  <c:v>108.75662315947289</c:v>
                </c:pt>
                <c:pt idx="30">
                  <c:v>114.09882971756275</c:v>
                </c:pt>
                <c:pt idx="31">
                  <c:v>119.51092761452753</c:v>
                </c:pt>
                <c:pt idx="32">
                  <c:v>124.98984607413007</c:v>
                </c:pt>
                <c:pt idx="33">
                  <c:v>130.53266338580318</c:v>
                </c:pt>
                <c:pt idx="34">
                  <c:v>136.13659928791787</c:v>
                </c:pt>
                <c:pt idx="35">
                  <c:v>141.79900761339837</c:v>
                </c:pt>
                <c:pt idx="36">
                  <c:v>147.51736922510787</c:v>
                </c:pt>
                <c:pt idx="37">
                  <c:v>153.28928525783937</c:v>
                </c:pt>
                <c:pt idx="38">
                  <c:v>159.11247067553325</c:v>
                </c:pt>
                <c:pt idx="39">
                  <c:v>164.98474814604873</c:v>
                </c:pt>
                <c:pt idx="40">
                  <c:v>170.90404223105276</c:v>
                </c:pt>
                <c:pt idx="41">
                  <c:v>176.86837388502761</c:v>
                </c:pt>
                <c:pt idx="42">
                  <c:v>182.87585525481711</c:v>
                </c:pt>
                <c:pt idx="43">
                  <c:v>188.92468476929986</c:v>
                </c:pt>
                <c:pt idx="44">
                  <c:v>195.0131425075478</c:v>
                </c:pt>
                <c:pt idx="45">
                  <c:v>201.13958583305902</c:v>
                </c:pt>
                <c:pt idx="46">
                  <c:v>207.30244528125331</c:v>
                </c:pt>
                <c:pt idx="47">
                  <c:v>213.50022068728276</c:v>
                </c:pt>
                <c:pt idx="48">
                  <c:v>219.73147754129587</c:v>
                </c:pt>
                <c:pt idx="49">
                  <c:v>225.9948435585207</c:v>
                </c:pt>
                <c:pt idx="50">
                  <c:v>232.28900545188793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E7E-4E9C-B4D2-7981D8EB01FD}"/>
            </c:ext>
          </c:extLst>
        </c:ser>
        <c:ser>
          <c:idx val="68"/>
          <c:order val="65"/>
          <c:tx>
            <c:v>Ma 0,4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layout>
                <c:manualLayout>
                  <c:x val="-7.1034157644632737E-2"/>
                  <c:y val="-7.98796597201984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correction'!$JD$20:$JD$85</c:f>
              <c:numCache>
                <c:formatCode>0</c:formatCode>
                <c:ptCount val="66"/>
                <c:pt idx="0">
                  <c:v>264.59149811679782</c:v>
                </c:pt>
                <c:pt idx="1">
                  <c:v>260.01429398402831</c:v>
                </c:pt>
                <c:pt idx="2">
                  <c:v>255.47953202173065</c:v>
                </c:pt>
                <c:pt idx="3">
                  <c:v>250.9873942596839</c:v>
                </c:pt>
                <c:pt idx="4">
                  <c:v>246.53805200357175</c:v>
                </c:pt>
                <c:pt idx="5">
                  <c:v>242.13166587910933</c:v>
                </c:pt>
                <c:pt idx="6">
                  <c:v>237.76838588460691</c:v>
                </c:pt>
                <c:pt idx="7">
                  <c:v>233.44835145166894</c:v>
                </c:pt>
                <c:pt idx="8">
                  <c:v>229.17169151367796</c:v>
                </c:pt>
                <c:pt idx="9">
                  <c:v>224.938524581743</c:v>
                </c:pt>
                <c:pt idx="10">
                  <c:v>220.74895882776858</c:v>
                </c:pt>
                <c:pt idx="11">
                  <c:v>216.6030921742848</c:v>
                </c:pt>
                <c:pt idx="12">
                  <c:v>212.50101239071046</c:v>
                </c:pt>
                <c:pt idx="13">
                  <c:v>208.44279719567248</c:v>
                </c:pt>
                <c:pt idx="14">
                  <c:v>204.42851436504213</c:v>
                </c:pt>
                <c:pt idx="15">
                  <c:v>200.45822184532986</c:v>
                </c:pt>
                <c:pt idx="16">
                  <c:v>196.53196787207742</c:v>
                </c:pt>
                <c:pt idx="17">
                  <c:v>192.64979109291076</c:v>
                </c:pt>
                <c:pt idx="18">
                  <c:v>188.81172069487505</c:v>
                </c:pt>
                <c:pt idx="19">
                  <c:v>185.01777653574027</c:v>
                </c:pt>
                <c:pt idx="20">
                  <c:v>181.26796927890476</c:v>
                </c:pt>
                <c:pt idx="21">
                  <c:v>177.56230053156941</c:v>
                </c:pt>
                <c:pt idx="22">
                  <c:v>173.90076298585541</c:v>
                </c:pt>
                <c:pt idx="23">
                  <c:v>170.28334056252967</c:v>
                </c:pt>
                <c:pt idx="24">
                  <c:v>166.71000855702823</c:v>
                </c:pt>
                <c:pt idx="25">
                  <c:v>163.1807337874493</c:v>
                </c:pt>
                <c:pt idx="26">
                  <c:v>159.69547474422856</c:v>
                </c:pt>
                <c:pt idx="27">
                  <c:v>156.25418174119625</c:v>
                </c:pt>
                <c:pt idx="28">
                  <c:v>152.856797067716</c:v>
                </c:pt>
                <c:pt idx="29">
                  <c:v>149.50325514164709</c:v>
                </c:pt>
                <c:pt idx="30">
                  <c:v>146.19348266283961</c:v>
                </c:pt>
                <c:pt idx="31">
                  <c:v>142.92739876692275</c:v>
                </c:pt>
                <c:pt idx="32">
                  <c:v>139.7049151791158</c:v>
                </c:pt>
                <c:pt idx="33">
                  <c:v>136.52593636783337</c:v>
                </c:pt>
                <c:pt idx="34">
                  <c:v>126.97896306583559</c:v>
                </c:pt>
                <c:pt idx="35">
                  <c:v>126.97896306583559</c:v>
                </c:pt>
                <c:pt idx="36">
                  <c:v>126.97896306583559</c:v>
                </c:pt>
                <c:pt idx="37">
                  <c:v>124.25417613702409</c:v>
                </c:pt>
                <c:pt idx="38">
                  <c:v>121.328586255689</c:v>
                </c:pt>
                <c:pt idx="39">
                  <c:v>118.47076117132168</c:v>
                </c:pt>
                <c:pt idx="40">
                  <c:v>115.67920754528228</c:v>
                </c:pt>
                <c:pt idx="41">
                  <c:v>112.95245975473868</c:v>
                </c:pt>
                <c:pt idx="42">
                  <c:v>110.28907973940544</c:v>
                </c:pt>
                <c:pt idx="43">
                  <c:v>107.68765682047746</c:v>
                </c:pt>
                <c:pt idx="44">
                  <c:v>105.14680749420108</c:v>
                </c:pt>
                <c:pt idx="45">
                  <c:v>102.66517520242728</c:v>
                </c:pt>
                <c:pt idx="46">
                  <c:v>100.2414300822704</c:v>
                </c:pt>
                <c:pt idx="47">
                  <c:v>97.874268696965245</c:v>
                </c:pt>
                <c:pt idx="48">
                  <c:v>95.562413749833595</c:v>
                </c:pt>
                <c:pt idx="49">
                  <c:v>93.304613783119606</c:v>
                </c:pt>
                <c:pt idx="50">
                  <c:v>91.099642863420968</c:v>
                </c:pt>
                <c:pt idx="51">
                  <c:v>88.946300255270216</c:v>
                </c:pt>
                <c:pt idx="52">
                  <c:v>86.84341008430809</c:v>
                </c:pt>
                <c:pt idx="53">
                  <c:v>84.789820991448238</c:v>
                </c:pt>
                <c:pt idx="54">
                  <c:v>82.784405779290651</c:v>
                </c:pt>
                <c:pt idx="55">
                  <c:v>80.826061051963464</c:v>
                </c:pt>
                <c:pt idx="56">
                  <c:v>78.913706849477848</c:v>
                </c:pt>
                <c:pt idx="57">
                  <c:v>77.046286277621547</c:v>
                </c:pt>
                <c:pt idx="58">
                  <c:v>75.22276513435709</c:v>
                </c:pt>
                <c:pt idx="59">
                  <c:v>73.442131533528112</c:v>
                </c:pt>
                <c:pt idx="60">
                  <c:v>71.703395526736415</c:v>
                </c:pt>
                <c:pt idx="61">
                  <c:v>70.005588724100008</c:v>
                </c:pt>
                <c:pt idx="62">
                  <c:v>68.347763914555912</c:v>
                </c:pt>
                <c:pt idx="63">
                  <c:v>66.728994686371649</c:v>
                </c:pt>
                <c:pt idx="64">
                  <c:v>65.148375048392793</c:v>
                </c:pt>
                <c:pt idx="65">
                  <c:v>63.605019052558546</c:v>
                </c:pt>
              </c:numCache>
            </c:numRef>
          </c:xVal>
          <c:yVal>
            <c:numRef>
              <c:f>'compressibility correction'!$JP$20:$JP$85</c:f>
              <c:numCache>
                <c:formatCode>0.0</c:formatCode>
                <c:ptCount val="66"/>
                <c:pt idx="0">
                  <c:v>1.5226106597765465E-7</c:v>
                </c:pt>
                <c:pt idx="1">
                  <c:v>7.6098611842013497E-2</c:v>
                </c:pt>
                <c:pt idx="2">
                  <c:v>0.14742402314510628</c:v>
                </c:pt>
                <c:pt idx="3">
                  <c:v>0.2141687880610732</c:v>
                </c:pt>
                <c:pt idx="4">
                  <c:v>0.27651984361634163</c:v>
                </c:pt>
                <c:pt idx="5">
                  <c:v>0.33465874357486314</c:v>
                </c:pt>
                <c:pt idx="6">
                  <c:v>0.38876174174376388</c:v>
                </c:pt>
                <c:pt idx="7">
                  <c:v>0.43899987682345909</c:v>
                </c:pt>
                <c:pt idx="8">
                  <c:v>0.485539058674334</c:v>
                </c:pt>
                <c:pt idx="9">
                  <c:v>0.52854015584833292</c:v>
                </c:pt>
                <c:pt idx="10">
                  <c:v>0.56815908423826045</c:v>
                </c:pt>
                <c:pt idx="11">
                  <c:v>0.60454689670871176</c:v>
                </c:pt>
                <c:pt idx="12">
                  <c:v>0.63784987360148193</c:v>
                </c:pt>
                <c:pt idx="13">
                  <c:v>0.66820961393622724</c:v>
                </c:pt>
                <c:pt idx="14">
                  <c:v>0.69576312722000466</c:v>
                </c:pt>
                <c:pt idx="15">
                  <c:v>0.72064292572883915</c:v>
                </c:pt>
                <c:pt idx="16">
                  <c:v>0.74297711713762737</c:v>
                </c:pt>
                <c:pt idx="17">
                  <c:v>0.76288949738957967</c:v>
                </c:pt>
                <c:pt idx="18">
                  <c:v>0.78049964368676683</c:v>
                </c:pt>
                <c:pt idx="19">
                  <c:v>0.79592300750957179</c:v>
                </c:pt>
                <c:pt idx="20">
                  <c:v>0.80927100753899595</c:v>
                </c:pt>
                <c:pt idx="21">
                  <c:v>0.8206511223990276</c:v>
                </c:pt>
                <c:pt idx="22">
                  <c:v>0.83016698312658832</c:v>
                </c:pt>
                <c:pt idx="23">
                  <c:v>0.83791846526195002</c:v>
                </c:pt>
                <c:pt idx="24">
                  <c:v>0.84400178048944952</c:v>
                </c:pt>
                <c:pt idx="25">
                  <c:v>0.84850956772523034</c:v>
                </c:pt>
                <c:pt idx="26">
                  <c:v>0.85153098361337243</c:v>
                </c:pt>
                <c:pt idx="27">
                  <c:v>0.85315179229301918</c:v>
                </c:pt>
                <c:pt idx="28">
                  <c:v>0.85345445443601875</c:v>
                </c:pt>
                <c:pt idx="29">
                  <c:v>0.85251821543864992</c:v>
                </c:pt>
                <c:pt idx="30">
                  <c:v>0.85041919271655786</c:v>
                </c:pt>
                <c:pt idx="31">
                  <c:v>0.84723046205242269</c:v>
                </c:pt>
                <c:pt idx="32">
                  <c:v>0.8430221429490814</c:v>
                </c:pt>
                <c:pt idx="33">
                  <c:v>0.83786148290352003</c:v>
                </c:pt>
                <c:pt idx="34">
                  <c:v>0.81657931318895294</c:v>
                </c:pt>
                <c:pt idx="35">
                  <c:v>0.81657931318895294</c:v>
                </c:pt>
                <c:pt idx="36">
                  <c:v>0.81657931318895294</c:v>
                </c:pt>
                <c:pt idx="37">
                  <c:v>0.80897681468520943</c:v>
                </c:pt>
                <c:pt idx="38">
                  <c:v>0.80009013235257953</c:v>
                </c:pt>
                <c:pt idx="39">
                  <c:v>0.79070222403706225</c:v>
                </c:pt>
                <c:pt idx="40">
                  <c:v>0.78087388498325083</c:v>
                </c:pt>
                <c:pt idx="41">
                  <c:v>0.77066113842710138</c:v>
                </c:pt>
                <c:pt idx="42">
                  <c:v>0.76011557236279259</c:v>
                </c:pt>
                <c:pt idx="43">
                  <c:v>0.74928465364862973</c:v>
                </c:pt>
                <c:pt idx="44">
                  <c:v>0.73821202092963745</c:v>
                </c:pt>
                <c:pt idx="45">
                  <c:v>0.72693775774799008</c:v>
                </c:pt>
                <c:pt idx="46">
                  <c:v>0.71549864712159206</c:v>
                </c:pt>
                <c:pt idx="47">
                  <c:v>0.70392840879975438</c:v>
                </c:pt>
                <c:pt idx="48">
                  <c:v>0.69225792033367384</c:v>
                </c:pt>
                <c:pt idx="49">
                  <c:v>0.68051542302255541</c:v>
                </c:pt>
                <c:pt idx="50">
                  <c:v>0.66872671374237314</c:v>
                </c:pt>
                <c:pt idx="51">
                  <c:v>0.65691532356240145</c:v>
                </c:pt>
                <c:pt idx="52">
                  <c:v>0.64510268407816085</c:v>
                </c:pt>
                <c:pt idx="53">
                  <c:v>0.63330828219734769</c:v>
                </c:pt>
                <c:pt idx="54">
                  <c:v>0.62154980425031425</c:v>
                </c:pt>
                <c:pt idx="55">
                  <c:v>0.609843270032286</c:v>
                </c:pt>
                <c:pt idx="56">
                  <c:v>0.59820315757327336</c:v>
                </c:pt>
                <c:pt idx="57">
                  <c:v>0.58664251912283305</c:v>
                </c:pt>
                <c:pt idx="58">
                  <c:v>0.57517308906046338</c:v>
                </c:pt>
                <c:pt idx="59">
                  <c:v>0.56380538420806658</c:v>
                </c:pt>
                <c:pt idx="60">
                  <c:v>0.55254879710111737</c:v>
                </c:pt>
                <c:pt idx="61">
                  <c:v>0.54141168264388284</c:v>
                </c:pt>
                <c:pt idx="62">
                  <c:v>0.53040143866316924</c:v>
                </c:pt>
                <c:pt idx="63">
                  <c:v>0.5195245807422495</c:v>
                </c:pt>
                <c:pt idx="64">
                  <c:v>0.50878681169727713</c:v>
                </c:pt>
                <c:pt idx="65">
                  <c:v>0.49819308613029989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E7E-4E9C-B4D2-7981D8EB01FD}"/>
            </c:ext>
          </c:extLst>
        </c:ser>
        <c:ser>
          <c:idx val="0"/>
          <c:order val="66"/>
          <c:tx>
            <c:v>Ma 0,5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C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correction'!$JE$20:$JE$85</c:f>
              <c:numCache>
                <c:formatCode>0</c:formatCode>
                <c:ptCount val="66"/>
                <c:pt idx="0">
                  <c:v>330.73937264599772</c:v>
                </c:pt>
                <c:pt idx="1">
                  <c:v>325.13379170057908</c:v>
                </c:pt>
                <c:pt idx="2">
                  <c:v>319.57475449501106</c:v>
                </c:pt>
                <c:pt idx="3">
                  <c:v>314.06268629091915</c:v>
                </c:pt>
                <c:pt idx="4">
                  <c:v>308.59799753559935</c:v>
                </c:pt>
                <c:pt idx="5">
                  <c:v>303.18108371799372</c:v>
                </c:pt>
                <c:pt idx="6">
                  <c:v>297.81232524388929</c:v>
                </c:pt>
                <c:pt idx="7">
                  <c:v>292.49208733018639</c:v>
                </c:pt>
                <c:pt idx="8">
                  <c:v>287.22071991800954</c:v>
                </c:pt>
                <c:pt idx="9">
                  <c:v>281.99855760441267</c:v>
                </c:pt>
                <c:pt idx="10">
                  <c:v>276.82591959235805</c:v>
                </c:pt>
                <c:pt idx="11">
                  <c:v>271.70310965862961</c:v>
                </c:pt>
                <c:pt idx="12">
                  <c:v>266.63041613928164</c:v>
                </c:pt>
                <c:pt idx="13">
                  <c:v>261.6081119322007</c:v>
                </c:pt>
                <c:pt idx="14">
                  <c:v>256.6364545163139</c:v>
                </c:pt>
                <c:pt idx="15">
                  <c:v>251.71568598694626</c:v>
                </c:pt>
                <c:pt idx="16">
                  <c:v>246.84603310681726</c:v>
                </c:pt>
                <c:pt idx="17">
                  <c:v>242.027707372094</c:v>
                </c:pt>
                <c:pt idx="18">
                  <c:v>237.26090509296861</c:v>
                </c:pt>
                <c:pt idx="19">
                  <c:v>232.54580748812856</c:v>
                </c:pt>
                <c:pt idx="20">
                  <c:v>227.88258079252788</c:v>
                </c:pt>
                <c:pt idx="21">
                  <c:v>223.27137637782388</c:v>
                </c:pt>
                <c:pt idx="22">
                  <c:v>218.7123308848382</c:v>
                </c:pt>
                <c:pt idx="23">
                  <c:v>214.20556636740523</c:v>
                </c:pt>
                <c:pt idx="24">
                  <c:v>209.75119044693287</c:v>
                </c:pt>
                <c:pt idx="25">
                  <c:v>205.34929647702816</c:v>
                </c:pt>
                <c:pt idx="26">
                  <c:v>200.99996371752422</c:v>
                </c:pt>
                <c:pt idx="27">
                  <c:v>196.70325751723993</c:v>
                </c:pt>
                <c:pt idx="28">
                  <c:v>192.45922950482034</c:v>
                </c:pt>
                <c:pt idx="29">
                  <c:v>188.26791778699493</c:v>
                </c:pt>
                <c:pt idx="30">
                  <c:v>184.12934715361527</c:v>
                </c:pt>
                <c:pt idx="31">
                  <c:v>180.04352928881696</c:v>
                </c:pt>
                <c:pt idx="32">
                  <c:v>176.01046298769685</c:v>
                </c:pt>
                <c:pt idx="33">
                  <c:v>172.03013437786356</c:v>
                </c:pt>
                <c:pt idx="34">
                  <c:v>160.06670661586659</c:v>
                </c:pt>
                <c:pt idx="35">
                  <c:v>160.06670661586659</c:v>
                </c:pt>
                <c:pt idx="36">
                  <c:v>160.06670661586659</c:v>
                </c:pt>
                <c:pt idx="37">
                  <c:v>156.64961542804332</c:v>
                </c:pt>
                <c:pt idx="38">
                  <c:v>152.97944895615603</c:v>
                </c:pt>
                <c:pt idx="39">
                  <c:v>149.3930655221038</c:v>
                </c:pt>
                <c:pt idx="40">
                  <c:v>145.88870115509826</c:v>
                </c:pt>
                <c:pt idx="41">
                  <c:v>142.46461903222684</c:v>
                </c:pt>
                <c:pt idx="42">
                  <c:v>139.11910975697114</c:v>
                </c:pt>
                <c:pt idx="43">
                  <c:v>135.85049157769788</c:v>
                </c:pt>
                <c:pt idx="44">
                  <c:v>132.65711055013773</c:v>
                </c:pt>
                <c:pt idx="45">
                  <c:v>129.53734064772357</c:v>
                </c:pt>
                <c:pt idx="46">
                  <c:v>126.48958382350555</c:v>
                </c:pt>
                <c:pt idx="47">
                  <c:v>123.5122700271054</c:v>
                </c:pt>
                <c:pt idx="48">
                  <c:v>120.60385718016239</c:v>
                </c:pt>
                <c:pt idx="49">
                  <c:v>117.76283111336851</c:v>
                </c:pt>
                <c:pt idx="50">
                  <c:v>114.98770546819593</c:v>
                </c:pt>
                <c:pt idx="51">
                  <c:v>112.27702156615599</c:v>
                </c:pt>
                <c:pt idx="52">
                  <c:v>109.62934824830367</c:v>
                </c:pt>
                <c:pt idx="53">
                  <c:v>107.04328168757884</c:v>
                </c:pt>
                <c:pt idx="54">
                  <c:v>104.51744517637131</c:v>
                </c:pt>
                <c:pt idx="55">
                  <c:v>102.05048889162059</c:v>
                </c:pt>
                <c:pt idx="56">
                  <c:v>99.641089639575057</c:v>
                </c:pt>
                <c:pt idx="57">
                  <c:v>97.287950582205156</c:v>
                </c:pt>
                <c:pt idx="58">
                  <c:v>94.989800947221141</c:v>
                </c:pt>
                <c:pt idx="59">
                  <c:v>92.745395723376006</c:v>
                </c:pt>
                <c:pt idx="60">
                  <c:v>90.553515342771817</c:v>
                </c:pt>
                <c:pt idx="61">
                  <c:v>88.41296535170396</c:v>
                </c:pt>
                <c:pt idx="62">
                  <c:v>86.322576071422887</c:v>
                </c:pt>
                <c:pt idx="63">
                  <c:v>84.281202250259639</c:v>
                </c:pt>
                <c:pt idx="64">
                  <c:v>82.287722708264297</c:v>
                </c:pt>
                <c:pt idx="65">
                  <c:v>80.341039975569203</c:v>
                </c:pt>
              </c:numCache>
            </c:numRef>
          </c:xVal>
          <c:yVal>
            <c:numRef>
              <c:f>'compressibility correction'!$JR$20:$JR$85</c:f>
              <c:numCache>
                <c:formatCode>0.0</c:formatCode>
                <c:ptCount val="66"/>
                <c:pt idx="0">
                  <c:v>2.5376772327945218E-7</c:v>
                </c:pt>
                <c:pt idx="1">
                  <c:v>0.33702594474073067</c:v>
                </c:pt>
                <c:pt idx="2">
                  <c:v>0.65399500437649749</c:v>
                </c:pt>
                <c:pt idx="3">
                  <c:v>0.95162260350190309</c:v>
                </c:pt>
                <c:pt idx="4">
                  <c:v>1.2306098515740018</c:v>
                </c:pt>
                <c:pt idx="5">
                  <c:v>1.4916436599191343</c:v>
                </c:pt>
                <c:pt idx="6">
                  <c:v>1.7353966243159675</c:v>
                </c:pt>
                <c:pt idx="7">
                  <c:v>1.9625269267730232</c:v>
                </c:pt>
                <c:pt idx="8">
                  <c:v>2.1736782562770145</c:v>
                </c:pt>
                <c:pt idx="9">
                  <c:v>2.3694797482669401</c:v>
                </c:pt>
                <c:pt idx="10">
                  <c:v>2.5505459425149297</c:v>
                </c:pt>
                <c:pt idx="11">
                  <c:v>2.7174767590802844</c:v>
                </c:pt>
                <c:pt idx="12">
                  <c:v>2.8708574919390912</c:v>
                </c:pt>
                <c:pt idx="13">
                  <c:v>3.0112588198723529</c:v>
                </c:pt>
                <c:pt idx="14">
                  <c:v>3.1392368341477948</c:v>
                </c:pt>
                <c:pt idx="15">
                  <c:v>3.2553330825036539</c:v>
                </c:pt>
                <c:pt idx="16">
                  <c:v>3.3600746289267818</c:v>
                </c:pt>
                <c:pt idx="17">
                  <c:v>3.4539741286478716</c:v>
                </c:pt>
                <c:pt idx="18">
                  <c:v>3.5375299178246564</c:v>
                </c:pt>
                <c:pt idx="19">
                  <c:v>3.6112261172868614</c:v>
                </c:pt>
                <c:pt idx="20">
                  <c:v>3.675532749754268</c:v>
                </c:pt>
                <c:pt idx="21">
                  <c:v>3.7309058698986064</c:v>
                </c:pt>
                <c:pt idx="22">
                  <c:v>3.7777877066113206</c:v>
                </c:pt>
                <c:pt idx="23">
                  <c:v>3.8166068168464165</c:v>
                </c:pt>
                <c:pt idx="24">
                  <c:v>3.8477782503676963</c:v>
                </c:pt>
                <c:pt idx="25">
                  <c:v>3.8717037247590156</c:v>
                </c:pt>
                <c:pt idx="26">
                  <c:v>3.8887718100381505</c:v>
                </c:pt>
                <c:pt idx="27">
                  <c:v>3.8993581222133002</c:v>
                </c:pt>
                <c:pt idx="28">
                  <c:v>3.9038255251340388</c:v>
                </c:pt>
                <c:pt idx="29">
                  <c:v>3.9025243399817668</c:v>
                </c:pt>
                <c:pt idx="30">
                  <c:v>3.8957925617667115</c:v>
                </c:pt>
                <c:pt idx="31">
                  <c:v>3.8839560821823511</c:v>
                </c:pt>
                <c:pt idx="32">
                  <c:v>3.8673289182168844</c:v>
                </c:pt>
                <c:pt idx="33">
                  <c:v>3.846213445884672</c:v>
                </c:pt>
                <c:pt idx="34">
                  <c:v>3.7556887688128597</c:v>
                </c:pt>
                <c:pt idx="35">
                  <c:v>3.7556887688128597</c:v>
                </c:pt>
                <c:pt idx="36">
                  <c:v>3.7556887688128597</c:v>
                </c:pt>
                <c:pt idx="37">
                  <c:v>3.7226628150787349</c:v>
                </c:pt>
                <c:pt idx="38">
                  <c:v>3.6837861341116991</c:v>
                </c:pt>
                <c:pt idx="39">
                  <c:v>3.6424665816790025</c:v>
                </c:pt>
                <c:pt idx="40">
                  <c:v>3.5989876433680763</c:v>
                </c:pt>
                <c:pt idx="41">
                  <c:v>3.5536113352642644</c:v>
                </c:pt>
                <c:pt idx="42">
                  <c:v>3.5065796369014777</c:v>
                </c:pt>
                <c:pt idx="43">
                  <c:v>3.4581158367728051</c:v>
                </c:pt>
                <c:pt idx="44">
                  <c:v>3.4084257950680126</c:v>
                </c:pt>
                <c:pt idx="45">
                  <c:v>3.3576991281440627</c:v>
                </c:pt>
                <c:pt idx="46">
                  <c:v>3.3061103190675993</c:v>
                </c:pt>
                <c:pt idx="47">
                  <c:v>3.2538197582958333</c:v>
                </c:pt>
                <c:pt idx="48">
                  <c:v>3.2009747185413033</c:v>
                </c:pt>
                <c:pt idx="49">
                  <c:v>3.1477102674938635</c:v>
                </c:pt>
                <c:pt idx="50">
                  <c:v>3.0941501220671626</c:v>
                </c:pt>
                <c:pt idx="51">
                  <c:v>3.0404074475589056</c:v>
                </c:pt>
                <c:pt idx="52">
                  <c:v>2.9865856049757724</c:v>
                </c:pt>
                <c:pt idx="53">
                  <c:v>2.9327788496387086</c:v>
                </c:pt>
                <c:pt idx="54">
                  <c:v>2.8790729839674754</c:v>
                </c:pt>
                <c:pt idx="55">
                  <c:v>2.8255459672550387</c:v>
                </c:pt>
                <c:pt idx="56">
                  <c:v>2.7722684850442647</c:v>
                </c:pt>
                <c:pt idx="57">
                  <c:v>2.7193044805780602</c:v>
                </c:pt>
                <c:pt idx="58">
                  <c:v>2.6667116507381365</c:v>
                </c:pt>
                <c:pt idx="59">
                  <c:v>2.6145419086070234</c:v>
                </c:pt>
                <c:pt idx="60">
                  <c:v>2.5628418148148455</c:v>
                </c:pt>
                <c:pt idx="61">
                  <c:v>2.5116529796376881</c:v>
                </c:pt>
                <c:pt idx="62">
                  <c:v>2.4610124376499272</c:v>
                </c:pt>
                <c:pt idx="63">
                  <c:v>2.4109529967885095</c:v>
                </c:pt>
                <c:pt idx="64">
                  <c:v>2.3615035633812482</c:v>
                </c:pt>
                <c:pt idx="65">
                  <c:v>2.3126894447440804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DE7E-4E9C-B4D2-7981D8EB01FD}"/>
            </c:ext>
          </c:extLst>
        </c:ser>
        <c:ser>
          <c:idx val="73"/>
          <c:order val="67"/>
          <c:tx>
            <c:v>Ma 0,6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6-4D6D-B27E-86F625369BB4}"/>
                </c:ext>
              </c:extLst>
            </c:dLbl>
            <c:dLbl>
              <c:idx val="6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correction'!$JF$20:$JF$85</c:f>
              <c:numCache>
                <c:formatCode>0</c:formatCode>
                <c:ptCount val="66"/>
                <c:pt idx="0">
                  <c:v>396.88724717519693</c:v>
                </c:pt>
                <c:pt idx="1">
                  <c:v>390.32151831518286</c:v>
                </c:pt>
                <c:pt idx="2">
                  <c:v>383.80320118999009</c:v>
                </c:pt>
                <c:pt idx="3">
                  <c:v>377.33301464634366</c:v>
                </c:pt>
                <c:pt idx="4">
                  <c:v>370.91166145439399</c:v>
                </c:pt>
                <c:pt idx="5">
                  <c:v>364.53982779720639</c:v>
                </c:pt>
                <c:pt idx="6">
                  <c:v>358.21818278738846</c:v>
                </c:pt>
                <c:pt idx="7">
                  <c:v>351.9473780116241</c:v>
                </c:pt>
                <c:pt idx="8">
                  <c:v>345.72804710377949</c:v>
                </c:pt>
                <c:pt idx="9">
                  <c:v>339.5608053471438</c:v>
                </c:pt>
                <c:pt idx="10">
                  <c:v>333.44624930626145</c:v>
                </c:pt>
                <c:pt idx="11">
                  <c:v>327.38495648870048</c:v>
                </c:pt>
                <c:pt idx="12">
                  <c:v>321.37748503700078</c:v>
                </c:pt>
                <c:pt idx="13">
                  <c:v>315.42437345093987</c:v>
                </c:pt>
                <c:pt idx="14">
                  <c:v>309.52614034014874</c:v>
                </c:pt>
                <c:pt idx="15">
                  <c:v>303.68328420700948</c:v>
                </c:pt>
                <c:pt idx="16">
                  <c:v>297.89628325967749</c:v>
                </c:pt>
                <c:pt idx="17">
                  <c:v>292.16559525495865</c:v>
                </c:pt>
                <c:pt idx="18">
                  <c:v>286.49165737069649</c:v>
                </c:pt>
                <c:pt idx="19">
                  <c:v>280.87488610723562</c:v>
                </c:pt>
                <c:pt idx="20">
                  <c:v>275.3156772174334</c:v>
                </c:pt>
                <c:pt idx="21">
                  <c:v>269.81440566463164</c:v>
                </c:pt>
                <c:pt idx="22">
                  <c:v>264.37142560790858</c:v>
                </c:pt>
                <c:pt idx="23">
                  <c:v>258.98707041388928</c:v>
                </c:pt>
                <c:pt idx="24">
                  <c:v>253.66165269430002</c:v>
                </c:pt>
                <c:pt idx="25">
                  <c:v>248.39546436842113</c:v>
                </c:pt>
                <c:pt idx="26">
                  <c:v>243.18877674952674</c:v>
                </c:pt>
                <c:pt idx="27">
                  <c:v>238.04184065436905</c:v>
                </c:pt>
                <c:pt idx="28">
                  <c:v>232.954886534709</c:v>
                </c:pt>
                <c:pt idx="29">
                  <c:v>227.92812462986771</c:v>
                </c:pt>
                <c:pt idx="30">
                  <c:v>222.96174513925823</c:v>
                </c:pt>
                <c:pt idx="31">
                  <c:v>218.05591841380505</c:v>
                </c:pt>
                <c:pt idx="32">
                  <c:v>213.21079516517202</c:v>
                </c:pt>
                <c:pt idx="33">
                  <c:v>208.42650669169208</c:v>
                </c:pt>
                <c:pt idx="34">
                  <c:v>194.03204457261572</c:v>
                </c:pt>
                <c:pt idx="35">
                  <c:v>194.03204457261572</c:v>
                </c:pt>
                <c:pt idx="36">
                  <c:v>194.03204457261572</c:v>
                </c:pt>
                <c:pt idx="37">
                  <c:v>189.9166767564806</c:v>
                </c:pt>
                <c:pt idx="38">
                  <c:v>185.49464956764015</c:v>
                </c:pt>
                <c:pt idx="39">
                  <c:v>181.1717338322849</c:v>
                </c:pt>
                <c:pt idx="40">
                  <c:v>176.94596383621246</c:v>
                </c:pt>
                <c:pt idx="41">
                  <c:v>172.81539594186015</c:v>
                </c:pt>
                <c:pt idx="42">
                  <c:v>168.77810952556786</c:v>
                </c:pt>
                <c:pt idx="43">
                  <c:v>164.83220781647796</c:v>
                </c:pt>
                <c:pt idx="44">
                  <c:v>160.97581864222568</c:v>
                </c:pt>
                <c:pt idx="45">
                  <c:v>157.20709508641716</c:v>
                </c:pt>
                <c:pt idx="46">
                  <c:v>153.52421606285515</c:v>
                </c:pt>
                <c:pt idx="47">
                  <c:v>149.92538681131083</c:v>
                </c:pt>
                <c:pt idx="48">
                  <c:v>146.40883931950825</c:v>
                </c:pt>
                <c:pt idx="49">
                  <c:v>142.97283267586917</c:v>
                </c:pt>
                <c:pt idx="50">
                  <c:v>139.61565335738953</c:v>
                </c:pt>
                <c:pt idx="51">
                  <c:v>136.33561545686155</c:v>
                </c:pt>
                <c:pt idx="52">
                  <c:v>133.13106085350128</c:v>
                </c:pt>
                <c:pt idx="53">
                  <c:v>130.00035933086204</c:v>
                </c:pt>
                <c:pt idx="54">
                  <c:v>126.94190864577877</c:v>
                </c:pt>
                <c:pt idx="55">
                  <c:v>123.95413455184683</c:v>
                </c:pt>
                <c:pt idx="56">
                  <c:v>121.03549078088</c:v>
                </c:pt>
                <c:pt idx="57">
                  <c:v>118.18445898550118</c:v>
                </c:pt>
                <c:pt idx="58">
                  <c:v>115.39954864599341</c:v>
                </c:pt>
                <c:pt idx="59">
                  <c:v>112.67929694421963</c:v>
                </c:pt>
                <c:pt idx="60">
                  <c:v>110.02226860745499</c:v>
                </c:pt>
                <c:pt idx="61">
                  <c:v>107.42705572460662</c:v>
                </c:pt>
                <c:pt idx="62">
                  <c:v>104.89227753737643</c:v>
                </c:pt>
                <c:pt idx="63">
                  <c:v>102.41658020856401</c:v>
                </c:pt>
                <c:pt idx="64">
                  <c:v>99.998636569756883</c:v>
                </c:pt>
                <c:pt idx="65">
                  <c:v>97.637145850363552</c:v>
                </c:pt>
              </c:numCache>
            </c:numRef>
          </c:xVal>
          <c:yVal>
            <c:numRef>
              <c:f>'compressibility correction'!$JS$20:$JS$85</c:f>
              <c:numCache>
                <c:formatCode>0.0</c:formatCode>
                <c:ptCount val="66"/>
                <c:pt idx="0">
                  <c:v>3.0452093824351323E-7</c:v>
                </c:pt>
                <c:pt idx="1">
                  <c:v>0.5653994081768019</c:v>
                </c:pt>
                <c:pt idx="2">
                  <c:v>1.0982898012286455</c:v>
                </c:pt>
                <c:pt idx="3">
                  <c:v>1.5997382214429763</c:v>
                </c:pt>
                <c:pt idx="4">
                  <c:v>2.0707962335635557</c:v>
                </c:pt>
                <c:pt idx="5">
                  <c:v>2.5124997275169108</c:v>
                </c:pt>
                <c:pt idx="6">
                  <c:v>2.9258684439005265</c:v>
                </c:pt>
                <c:pt idx="7">
                  <c:v>3.3119055275280402</c:v>
                </c:pt>
                <c:pt idx="8">
                  <c:v>3.6715971097004854</c:v>
                </c:pt>
                <c:pt idx="9">
                  <c:v>4.0059119197689483</c:v>
                </c:pt>
                <c:pt idx="10">
                  <c:v>4.3158009264497537</c:v>
                </c:pt>
                <c:pt idx="11">
                  <c:v>4.6021970092412516</c:v>
                </c:pt>
                <c:pt idx="12">
                  <c:v>4.8660146601897054</c:v>
                </c:pt>
                <c:pt idx="13">
                  <c:v>5.1081497161458742</c:v>
                </c:pt>
                <c:pt idx="14">
                  <c:v>5.3294791215494115</c:v>
                </c:pt>
                <c:pt idx="15">
                  <c:v>5.5308607216783798</c:v>
                </c:pt>
                <c:pt idx="16">
                  <c:v>5.7131330862089271</c:v>
                </c:pt>
                <c:pt idx="17">
                  <c:v>5.8771153628233037</c:v>
                </c:pt>
                <c:pt idx="18">
                  <c:v>6.0236071605237385</c:v>
                </c:pt>
                <c:pt idx="19">
                  <c:v>6.153388462225621</c:v>
                </c:pt>
                <c:pt idx="20">
                  <c:v>6.2672195661050978</c:v>
                </c:pt>
                <c:pt idx="21">
                  <c:v>6.3658410551213365</c:v>
                </c:pt>
                <c:pt idx="22">
                  <c:v>6.4499737940363389</c:v>
                </c:pt>
                <c:pt idx="23">
                  <c:v>6.520318953218748</c:v>
                </c:pt>
                <c:pt idx="24">
                  <c:v>6.5775580584218289</c:v>
                </c:pt>
                <c:pt idx="25">
                  <c:v>6.6223530656981779</c:v>
                </c:pt>
                <c:pt idx="26">
                  <c:v>6.655346460543484</c:v>
                </c:pt>
                <c:pt idx="27">
                  <c:v>6.677161380337111</c:v>
                </c:pt>
                <c:pt idx="28">
                  <c:v>6.6884017590854228</c:v>
                </c:pt>
                <c:pt idx="29">
                  <c:v>6.6896524934519164</c:v>
                </c:pt>
                <c:pt idx="30">
                  <c:v>6.6814796290399556</c:v>
                </c:pt>
                <c:pt idx="31">
                  <c:v>6.6644305658435314</c:v>
                </c:pt>
                <c:pt idx="32">
                  <c:v>6.6390342817960573</c:v>
                </c:pt>
                <c:pt idx="33">
                  <c:v>6.6058015733174216</c:v>
                </c:pt>
                <c:pt idx="34">
                  <c:v>6.4588231561512259</c:v>
                </c:pt>
                <c:pt idx="35">
                  <c:v>6.4588231561512259</c:v>
                </c:pt>
                <c:pt idx="36">
                  <c:v>6.4588231561512259</c:v>
                </c:pt>
                <c:pt idx="37">
                  <c:v>6.4043336209230972</c:v>
                </c:pt>
                <c:pt idx="38">
                  <c:v>6.3398541811869507</c:v>
                </c:pt>
                <c:pt idx="39">
                  <c:v>6.2710151037751416</c:v>
                </c:pt>
                <c:pt idx="40">
                  <c:v>6.1983076221362694</c:v>
                </c:pt>
                <c:pt idx="41">
                  <c:v>6.1221867055050723</c:v>
                </c:pt>
                <c:pt idx="42">
                  <c:v>6.0430733814842483</c:v>
                </c:pt>
                <c:pt idx="43">
                  <c:v>5.9613569273678877</c:v>
                </c:pt>
                <c:pt idx="44">
                  <c:v>5.87739693614202</c:v>
                </c:pt>
                <c:pt idx="45">
                  <c:v>5.7915252629217662</c:v>
                </c:pt>
                <c:pt idx="46">
                  <c:v>5.7040478575296163</c:v>
                </c:pt>
                <c:pt idx="47">
                  <c:v>5.6152464887393592</c:v>
                </c:pt>
                <c:pt idx="48">
                  <c:v>5.5253803655629383</c:v>
                </c:pt>
                <c:pt idx="49">
                  <c:v>5.4346876608196055</c:v>
                </c:pt>
                <c:pt idx="50">
                  <c:v>5.3433869420350391</c:v>
                </c:pt>
                <c:pt idx="51">
                  <c:v>5.2516785145450342</c:v>
                </c:pt>
                <c:pt idx="52">
                  <c:v>5.1597456815078004</c:v>
                </c:pt>
                <c:pt idx="53">
                  <c:v>5.0677559253338842</c:v>
                </c:pt>
                <c:pt idx="54">
                  <c:v>4.9758620148941759</c:v>
                </c:pt>
                <c:pt idx="55">
                  <c:v>4.8842030426081777</c:v>
                </c:pt>
                <c:pt idx="56">
                  <c:v>4.7929053954430429</c:v>
                </c:pt>
                <c:pt idx="57">
                  <c:v>4.7020836635486774</c:v>
                </c:pt>
                <c:pt idx="58">
                  <c:v>4.6118414902138056</c:v>
                </c:pt>
                <c:pt idx="59">
                  <c:v>4.522272366496864</c:v>
                </c:pt>
                <c:pt idx="60">
                  <c:v>4.4334603739066267</c:v>
                </c:pt>
                <c:pt idx="61">
                  <c:v>4.3454808781271055</c:v>
                </c:pt>
                <c:pt idx="62">
                  <c:v>4.2584011768488921</c:v>
                </c:pt>
                <c:pt idx="63">
                  <c:v>4.1722811043986496</c:v>
                </c:pt>
                <c:pt idx="64">
                  <c:v>4.0871735958972266</c:v>
                </c:pt>
                <c:pt idx="65">
                  <c:v>4.0031252133734085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DE7E-4E9C-B4D2-7981D8EB01FD}"/>
            </c:ext>
          </c:extLst>
        </c:ser>
        <c:ser>
          <c:idx val="72"/>
          <c:order val="68"/>
          <c:tx>
            <c:v>Ma 0,7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4A6-4D6D-B27E-86F625369BB4}"/>
                </c:ext>
              </c:extLst>
            </c:dLbl>
            <c:dLbl>
              <c:idx val="6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correction'!$JG$20:$JG$85</c:f>
              <c:numCache>
                <c:formatCode>0</c:formatCode>
                <c:ptCount val="66"/>
                <c:pt idx="0">
                  <c:v>463.03512170439677</c:v>
                </c:pt>
                <c:pt idx="1">
                  <c:v>455.583225141882</c:v>
                </c:pt>
                <c:pt idx="2">
                  <c:v>448.17658340697795</c:v>
                </c:pt>
                <c:pt idx="3">
                  <c:v>440.81621975064905</c:v>
                </c:pt>
                <c:pt idx="4">
                  <c:v>433.50314445035224</c:v>
                </c:pt>
                <c:pt idx="5">
                  <c:v>426.23835382559571</c:v>
                </c:pt>
                <c:pt idx="6">
                  <c:v>419.0228292758768</c:v>
                </c:pt>
                <c:pt idx="7">
                  <c:v>411.85753634346753</c:v>
                </c:pt>
                <c:pt idx="8">
                  <c:v>404.74342380344905</c:v>
                </c:pt>
                <c:pt idx="9">
                  <c:v>397.68142278324154</c:v>
                </c:pt>
                <c:pt idx="10">
                  <c:v>390.67244591378306</c:v>
                </c:pt>
                <c:pt idx="11">
                  <c:v>383.71738651434532</c:v>
                </c:pt>
                <c:pt idx="12">
                  <c:v>376.81711781284821</c:v>
                </c:pt>
                <c:pt idx="13">
                  <c:v>369.97249220336931</c:v>
                </c:pt>
                <c:pt idx="14">
                  <c:v>363.18434054238082</c:v>
                </c:pt>
                <c:pt idx="15">
                  <c:v>356.45347148508409</c:v>
                </c:pt>
                <c:pt idx="16">
                  <c:v>349.78067086304191</c:v>
                </c:pt>
                <c:pt idx="17">
                  <c:v>343.16670110411843</c:v>
                </c:pt>
                <c:pt idx="18">
                  <c:v>336.61230069557666</c:v>
                </c:pt>
                <c:pt idx="19">
                  <c:v>330.11818369099132</c:v>
                </c:pt>
                <c:pt idx="20">
                  <c:v>323.68503926146388</c:v>
                </c:pt>
                <c:pt idx="21">
                  <c:v>317.31353129144435</c:v>
                </c:pt>
                <c:pt idx="22">
                  <c:v>311.00429801928897</c:v>
                </c:pt>
                <c:pt idx="23">
                  <c:v>304.75795172252481</c:v>
                </c:pt>
                <c:pt idx="24">
                  <c:v>298.57507844760011</c:v>
                </c:pt>
                <c:pt idx="25">
                  <c:v>292.45623778377211</c:v>
                </c:pt>
                <c:pt idx="26">
                  <c:v>286.40196268060004</c:v>
                </c:pt>
                <c:pt idx="27">
                  <c:v>280.41275930837833</c:v>
                </c:pt>
                <c:pt idx="28">
                  <c:v>274.48910696070635</c:v>
                </c:pt>
                <c:pt idx="29">
                  <c:v>268.63145799826327</c:v>
                </c:pt>
                <c:pt idx="30">
                  <c:v>262.8402378327109</c:v>
                </c:pt>
                <c:pt idx="31">
                  <c:v>257.11584494957793</c:v>
                </c:pt>
                <c:pt idx="32">
                  <c:v>251.45865096884145</c:v>
                </c:pt>
                <c:pt idx="33">
                  <c:v>245.86900074183004</c:v>
                </c:pt>
                <c:pt idx="34">
                  <c:v>229.03112572471727</c:v>
                </c:pt>
                <c:pt idx="35">
                  <c:v>229.03112572471727</c:v>
                </c:pt>
                <c:pt idx="36">
                  <c:v>229.03112572471727</c:v>
                </c:pt>
                <c:pt idx="37">
                  <c:v>224.21173588663558</c:v>
                </c:pt>
                <c:pt idx="38">
                  <c:v>219.03060606979878</c:v>
                </c:pt>
                <c:pt idx="39">
                  <c:v>213.9630224428964</c:v>
                </c:pt>
                <c:pt idx="40">
                  <c:v>209.006899492858</c:v>
                </c:pt>
                <c:pt idx="41">
                  <c:v>204.1601638931144</c:v>
                </c:pt>
                <c:pt idx="42">
                  <c:v>199.42075628448146</c:v>
                </c:pt>
                <c:pt idx="43">
                  <c:v>194.78663292148681</c:v>
                </c:pt>
                <c:pt idx="44">
                  <c:v>190.25576718900314</c:v>
                </c:pt>
                <c:pt idx="45">
                  <c:v>185.82615099417831</c:v>
                </c:pt>
                <c:pt idx="46">
                  <c:v>181.49579603880744</c:v>
                </c:pt>
                <c:pt idx="47">
                  <c:v>177.26273497732058</c:v>
                </c:pt>
                <c:pt idx="48">
                  <c:v>173.12502246563557</c:v>
                </c:pt>
                <c:pt idx="49">
                  <c:v>169.08073610606939</c:v>
                </c:pt>
                <c:pt idx="50">
                  <c:v>165.12797729352462</c:v>
                </c:pt>
                <c:pt idx="51">
                  <c:v>161.26487196805334</c:v>
                </c:pt>
                <c:pt idx="52">
                  <c:v>157.4895712788441</c:v>
                </c:pt>
                <c:pt idx="53">
                  <c:v>153.80025216459336</c:v>
                </c:pt>
                <c:pt idx="54">
                  <c:v>150.19511785504258</c:v>
                </c:pt>
                <c:pt idx="55">
                  <c:v>146.67239829840025</c:v>
                </c:pt>
                <c:pt idx="56">
                  <c:v>143.23035051917734</c:v>
                </c:pt>
                <c:pt idx="57">
                  <c:v>139.86725891082295</c:v>
                </c:pt>
                <c:pt idx="58">
                  <c:v>136.58143546740271</c:v>
                </c:pt>
                <c:pt idx="59">
                  <c:v>133.37121995836915</c:v>
                </c:pt>
                <c:pt idx="60">
                  <c:v>130.23498005034608</c:v>
                </c:pt>
                <c:pt idx="61">
                  <c:v>127.17111137964453</c:v>
                </c:pt>
                <c:pt idx="62">
                  <c:v>124.17803757907464</c:v>
                </c:pt>
                <c:pt idx="63">
                  <c:v>121.25421026246404</c:v>
                </c:pt>
                <c:pt idx="64">
                  <c:v>118.39810897009555</c:v>
                </c:pt>
                <c:pt idx="65">
                  <c:v>115.60824107814844</c:v>
                </c:pt>
              </c:numCache>
            </c:numRef>
          </c:xVal>
          <c:yVal>
            <c:numRef>
              <c:f>'compressibility correction'!$JT$20:$JT$85</c:f>
              <c:numCache>
                <c:formatCode>0.0</c:formatCode>
                <c:ptCount val="66"/>
                <c:pt idx="0">
                  <c:v>3.552748353286006E-7</c:v>
                </c:pt>
                <c:pt idx="1">
                  <c:v>0.86775308370829407</c:v>
                </c:pt>
                <c:pt idx="2">
                  <c:v>1.6875201200896299</c:v>
                </c:pt>
                <c:pt idx="3">
                  <c:v>2.4607305882649371</c:v>
                </c:pt>
                <c:pt idx="4">
                  <c:v>3.1888016927167655</c:v>
                </c:pt>
                <c:pt idx="5">
                  <c:v>3.8731377442913413</c:v>
                </c:pt>
                <c:pt idx="6">
                  <c:v>4.5151292084742636</c:v>
                </c:pt>
                <c:pt idx="7">
                  <c:v>5.1161517786888453</c:v>
                </c:pt>
                <c:pt idx="8">
                  <c:v>5.6775654770235633</c:v>
                </c:pt>
                <c:pt idx="9">
                  <c:v>6.2007137846375713</c:v>
                </c:pt>
                <c:pt idx="10">
                  <c:v>6.6869228040027338</c:v>
                </c:pt>
                <c:pt idx="11">
                  <c:v>7.1375004549763048</c:v>
                </c:pt>
                <c:pt idx="12">
                  <c:v>7.5537357065686592</c:v>
                </c:pt>
                <c:pt idx="13">
                  <c:v>7.9368978461096731</c:v>
                </c:pt>
                <c:pt idx="14">
                  <c:v>8.288235787348242</c:v>
                </c:pt>
                <c:pt idx="15">
                  <c:v>8.6089774188644697</c:v>
                </c:pt>
                <c:pt idx="16">
                  <c:v>8.9003289939952879</c:v>
                </c:pt>
                <c:pt idx="17">
                  <c:v>9.1634745632938461</c:v>
                </c:pt>
                <c:pt idx="18">
                  <c:v>9.3995754503751527</c:v>
                </c:pt>
                <c:pt idx="19">
                  <c:v>9.6097697718129211</c:v>
                </c:pt>
                <c:pt idx="20">
                  <c:v>9.7951720015808519</c:v>
                </c:pt>
                <c:pt idx="21">
                  <c:v>9.9568725803489428</c:v>
                </c:pt>
                <c:pt idx="22">
                  <c:v>10.095937569771365</c:v>
                </c:pt>
                <c:pt idx="23">
                  <c:v>10.213408351742487</c:v>
                </c:pt>
                <c:pt idx="24">
                  <c:v>10.310301372408844</c:v>
                </c:pt>
                <c:pt idx="25">
                  <c:v>10.387607930595323</c:v>
                </c:pt>
                <c:pt idx="26">
                  <c:v>10.446294010119573</c:v>
                </c:pt>
                <c:pt idx="27">
                  <c:v>10.487300155341075</c:v>
                </c:pt>
                <c:pt idx="28">
                  <c:v>10.51154138914552</c:v>
                </c:pt>
                <c:pt idx="29">
                  <c:v>10.519907172444846</c:v>
                </c:pt>
                <c:pt idx="30">
                  <c:v>10.513261404122915</c:v>
                </c:pt>
                <c:pt idx="31">
                  <c:v>10.492442460289482</c:v>
                </c:pt>
                <c:pt idx="32">
                  <c:v>10.458263271569535</c:v>
                </c:pt>
                <c:pt idx="33">
                  <c:v>10.411511437059602</c:v>
                </c:pt>
                <c:pt idx="34">
                  <c:v>10.195700738842049</c:v>
                </c:pt>
                <c:pt idx="35">
                  <c:v>10.195700738842049</c:v>
                </c:pt>
                <c:pt idx="36">
                  <c:v>10.195700738842049</c:v>
                </c:pt>
                <c:pt idx="37">
                  <c:v>10.114002228485163</c:v>
                </c:pt>
                <c:pt idx="38">
                  <c:v>10.01667811893671</c:v>
                </c:pt>
                <c:pt idx="39">
                  <c:v>9.912183926301708</c:v>
                </c:pt>
                <c:pt idx="40">
                  <c:v>9.8013005764357786</c:v>
                </c:pt>
                <c:pt idx="41">
                  <c:v>9.6847531173668244</c:v>
                </c:pt>
                <c:pt idx="42">
                  <c:v>9.5632141163839322</c:v>
                </c:pt>
                <c:pt idx="43">
                  <c:v>9.4373068841917132</c:v>
                </c:pt>
                <c:pt idx="44">
                  <c:v>9.3076085319055153</c:v>
                </c:pt>
                <c:pt idx="45">
                  <c:v>9.1746528667670191</c:v>
                </c:pt>
                <c:pt idx="46">
                  <c:v>9.038933132594309</c:v>
                </c:pt>
                <c:pt idx="47">
                  <c:v>8.9009046009871895</c:v>
                </c:pt>
                <c:pt idx="48">
                  <c:v>8.7609870193660413</c:v>
                </c:pt>
                <c:pt idx="49">
                  <c:v>8.6195669218449211</c:v>
                </c:pt>
                <c:pt idx="50">
                  <c:v>8.4769998089443561</c:v>
                </c:pt>
                <c:pt idx="51">
                  <c:v>8.3336122020174344</c:v>
                </c:pt>
                <c:pt idx="52">
                  <c:v>8.189703578185032</c:v>
                </c:pt>
                <c:pt idx="53">
                  <c:v>8.0455481914771667</c:v>
                </c:pt>
                <c:pt idx="54">
                  <c:v>7.9013967856772354</c:v>
                </c:pt>
                <c:pt idx="55">
                  <c:v>7.7574782042884749</c:v>
                </c:pt>
                <c:pt idx="56">
                  <c:v>7.6140009028342206</c:v>
                </c:pt>
                <c:pt idx="57">
                  <c:v>7.4711543685450295</c:v>
                </c:pt>
                <c:pt idx="58">
                  <c:v>7.3291104523265176</c:v>
                </c:pt>
                <c:pt idx="59">
                  <c:v>7.1880246176925908</c:v>
                </c:pt>
                <c:pt idx="60">
                  <c:v>7.0480371112063267</c:v>
                </c:pt>
                <c:pt idx="61">
                  <c:v>6.9092740587517625</c:v>
                </c:pt>
                <c:pt idx="62">
                  <c:v>6.771848491792511</c:v>
                </c:pt>
                <c:pt idx="63">
                  <c:v>6.6358613076044577</c:v>
                </c:pt>
                <c:pt idx="64">
                  <c:v>6.5014021672593003</c:v>
                </c:pt>
                <c:pt idx="65">
                  <c:v>6.3685503349932873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DE7E-4E9C-B4D2-7981D8EB01FD}"/>
            </c:ext>
          </c:extLst>
        </c:ser>
        <c:ser>
          <c:idx val="70"/>
          <c:order val="69"/>
          <c:tx>
            <c:v>Ma 0,8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correction'!$JH$20:$JH$85</c:f>
              <c:numCache>
                <c:formatCode>0</c:formatCode>
                <c:ptCount val="66"/>
                <c:pt idx="0">
                  <c:v>529.18299623359621</c:v>
                </c:pt>
                <c:pt idx="1">
                  <c:v>520.92161878384411</c:v>
                </c:pt>
                <c:pt idx="2">
                  <c:v>512.70074431538683</c:v>
                </c:pt>
                <c:pt idx="3">
                  <c:v>504.52167119890873</c:v>
                </c:pt>
                <c:pt idx="4">
                  <c:v>496.38569269630602</c:v>
                </c:pt>
                <c:pt idx="5">
                  <c:v>488.29409553926826</c:v>
                </c:pt>
                <c:pt idx="6">
                  <c:v>480.24815850655676</c:v>
                </c:pt>
                <c:pt idx="7">
                  <c:v>472.24915100419656</c:v>
                </c:pt>
                <c:pt idx="8">
                  <c:v>464.29833165279899</c:v>
                </c:pt>
                <c:pt idx="9">
                  <c:v>456.39694688626088</c:v>
                </c:pt>
                <c:pt idx="10">
                  <c:v>448.54622956603316</c:v>
                </c:pt>
                <c:pt idx="11">
                  <c:v>440.74739761512637</c:v>
                </c:pt>
                <c:pt idx="12">
                  <c:v>433.00165267593002</c:v>
                </c:pt>
                <c:pt idx="13">
                  <c:v>425.31017879583453</c:v>
                </c:pt>
                <c:pt idx="14">
                  <c:v>417.67414114451333</c:v>
                </c:pt>
                <c:pt idx="15">
                  <c:v>410.09468476658708</c:v>
                </c:pt>
                <c:pt idx="16">
                  <c:v>402.57293337321886</c:v>
                </c:pt>
                <c:pt idx="17">
                  <c:v>395.10998817600046</c:v>
                </c:pt>
                <c:pt idx="18">
                  <c:v>387.70692676629625</c:v>
                </c:pt>
                <c:pt idx="19">
                  <c:v>380.36480204297442</c:v>
                </c:pt>
                <c:pt idx="20">
                  <c:v>373.08464119122755</c:v>
                </c:pt>
                <c:pt idx="21">
                  <c:v>365.86744471492977</c:v>
                </c:pt>
                <c:pt idx="22">
                  <c:v>358.71418552471994</c:v>
                </c:pt>
                <c:pt idx="23">
                  <c:v>351.62580808372388</c:v>
                </c:pt>
                <c:pt idx="24">
                  <c:v>344.603227612561</c:v>
                </c:pt>
                <c:pt idx="25">
                  <c:v>337.64732935498631</c:v>
                </c:pt>
                <c:pt idx="26">
                  <c:v>330.75896790525076</c:v>
                </c:pt>
                <c:pt idx="27">
                  <c:v>323.93896659796542</c:v>
                </c:pt>
                <c:pt idx="28">
                  <c:v>317.18811696097919</c:v>
                </c:pt>
                <c:pt idx="29">
                  <c:v>310.50717823150541</c:v>
                </c:pt>
                <c:pt idx="30">
                  <c:v>303.89687693544789</c:v>
                </c:pt>
                <c:pt idx="31">
                  <c:v>297.35790652963141</c:v>
                </c:pt>
                <c:pt idx="32">
                  <c:v>290.89092710637482</c:v>
                </c:pt>
                <c:pt idx="33">
                  <c:v>284.49656515959754</c:v>
                </c:pt>
                <c:pt idx="34">
                  <c:v>265.20769025332157</c:v>
                </c:pt>
                <c:pt idx="35">
                  <c:v>265.20769025332157</c:v>
                </c:pt>
                <c:pt idx="36">
                  <c:v>265.20769025332157</c:v>
                </c:pt>
                <c:pt idx="37">
                  <c:v>259.67950383727072</c:v>
                </c:pt>
                <c:pt idx="38">
                  <c:v>253.73286750941827</c:v>
                </c:pt>
                <c:pt idx="39">
                  <c:v>247.91309052337903</c:v>
                </c:pt>
                <c:pt idx="40">
                  <c:v>242.2180607888485</c:v>
                </c:pt>
                <c:pt idx="41">
                  <c:v>236.64566378388736</c:v>
                </c:pt>
                <c:pt idx="42">
                  <c:v>231.19378527792324</c:v>
                </c:pt>
                <c:pt idx="43">
                  <c:v>225.86031389726182</c:v>
                </c:pt>
                <c:pt idx="44">
                  <c:v>220.64314353546951</c:v>
                </c:pt>
                <c:pt idx="45">
                  <c:v>215.54017561156519</c:v>
                </c:pt>
                <c:pt idx="46">
                  <c:v>210.54932117947752</c:v>
                </c:pt>
                <c:pt idx="47">
                  <c:v>205.66850289268066</c:v>
                </c:pt>
                <c:pt idx="48">
                  <c:v>200.89565682822698</c:v>
                </c:pt>
                <c:pt idx="49">
                  <c:v>196.22873417477231</c:v>
                </c:pt>
                <c:pt idx="50">
                  <c:v>191.66570278934532</c:v>
                </c:pt>
                <c:pt idx="51">
                  <c:v>187.20454862783561</c:v>
                </c:pt>
                <c:pt idx="52">
                  <c:v>182.84327705430789</c:v>
                </c:pt>
                <c:pt idx="53">
                  <c:v>178.57991403429489</c:v>
                </c:pt>
                <c:pt idx="54">
                  <c:v>174.41250721732439</c:v>
                </c:pt>
                <c:pt idx="55">
                  <c:v>170.33912691385413</c:v>
                </c:pt>
                <c:pt idx="56">
                  <c:v>166.35786697187223</c:v>
                </c:pt>
                <c:pt idx="57">
                  <c:v>162.46684555827102</c:v>
                </c:pt>
                <c:pt idx="58">
                  <c:v>158.66420585008174</c:v>
                </c:pt>
                <c:pt idx="59">
                  <c:v>154.94811664053643</c:v>
                </c:pt>
                <c:pt idx="60">
                  <c:v>151.31677286482326</c:v>
                </c:pt>
                <c:pt idx="61">
                  <c:v>147.76839605025415</c:v>
                </c:pt>
                <c:pt idx="62">
                  <c:v>144.30123469544102</c:v>
                </c:pt>
                <c:pt idx="63">
                  <c:v>140.91356458292231</c:v>
                </c:pt>
                <c:pt idx="64">
                  <c:v>137.60368902950194</c:v>
                </c:pt>
                <c:pt idx="65">
                  <c:v>134.36993907845192</c:v>
                </c:pt>
              </c:numCache>
            </c:numRef>
          </c:xVal>
          <c:yVal>
            <c:numRef>
              <c:f>'compressibility correction'!$JU$20:$JU$85</c:f>
              <c:numCache>
                <c:formatCode>0.0</c:formatCode>
                <c:ptCount val="66"/>
                <c:pt idx="0">
                  <c:v>4.0602822082291823E-7</c:v>
                </c:pt>
                <c:pt idx="1">
                  <c:v>1.2467935745027034</c:v>
                </c:pt>
                <c:pt idx="2">
                  <c:v>2.4275291303715676</c:v>
                </c:pt>
                <c:pt idx="3">
                  <c:v>3.5439692990410663</c:v>
                </c:pt>
                <c:pt idx="4">
                  <c:v>4.5978724018654589</c:v>
                </c:pt>
                <c:pt idx="5">
                  <c:v>5.5909914463489372</c:v>
                </c:pt>
                <c:pt idx="6">
                  <c:v>6.5250727152395029</c:v>
                </c:pt>
                <c:pt idx="7">
                  <c:v>7.401854358735136</c:v>
                </c:pt>
                <c:pt idx="8">
                  <c:v>8.2230649940270268</c:v>
                </c:pt>
                <c:pt idx="9">
                  <c:v>8.9904223164277255</c:v>
                </c:pt>
                <c:pt idx="10">
                  <c:v>9.7056317262841958</c:v>
                </c:pt>
                <c:pt idx="11">
                  <c:v>10.370384975847401</c:v>
                </c:pt>
                <c:pt idx="12">
                  <c:v>10.986358840181879</c:v>
                </c:pt>
                <c:pt idx="13">
                  <c:v>11.555213816109131</c:v>
                </c:pt>
                <c:pt idx="14">
                  <c:v>12.078592853047553</c:v>
                </c:pt>
                <c:pt idx="15">
                  <c:v>12.558120119478929</c:v>
                </c:pt>
                <c:pt idx="16">
                  <c:v>12.995399808594073</c:v>
                </c:pt>
                <c:pt idx="17">
                  <c:v>13.392014986486629</c:v>
                </c:pt>
                <c:pt idx="18">
                  <c:v>13.749526486065918</c:v>
                </c:pt>
                <c:pt idx="19">
                  <c:v>14.069471849627689</c:v>
                </c:pt>
                <c:pt idx="20">
                  <c:v>14.353364322789787</c:v>
                </c:pt>
                <c:pt idx="21">
                  <c:v>14.602691902249319</c:v>
                </c:pt>
                <c:pt idx="22">
                  <c:v>14.818916439556972</c:v>
                </c:pt>
                <c:pt idx="23">
                  <c:v>15.003472802829776</c:v>
                </c:pt>
                <c:pt idx="24">
                  <c:v>15.157768098056692</c:v>
                </c:pt>
                <c:pt idx="25">
                  <c:v>15.283180951355632</c:v>
                </c:pt>
                <c:pt idx="26">
                  <c:v>15.381060853273027</c:v>
                </c:pt>
                <c:pt idx="27">
                  <c:v>15.452727565922771</c:v>
                </c:pt>
                <c:pt idx="28">
                  <c:v>15.499470593481078</c:v>
                </c:pt>
                <c:pt idx="29">
                  <c:v>15.522548716284348</c:v>
                </c:pt>
                <c:pt idx="30">
                  <c:v>15.523189588490141</c:v>
                </c:pt>
                <c:pt idx="31">
                  <c:v>15.502589399016017</c:v>
                </c:pt>
                <c:pt idx="32">
                  <c:v>15.461912595206854</c:v>
                </c:pt>
                <c:pt idx="33">
                  <c:v>15.402291668431303</c:v>
                </c:pt>
                <c:pt idx="34">
                  <c:v>15.110061698035565</c:v>
                </c:pt>
                <c:pt idx="35">
                  <c:v>15.110061698035565</c:v>
                </c:pt>
                <c:pt idx="36">
                  <c:v>15.110061698035565</c:v>
                </c:pt>
                <c:pt idx="37">
                  <c:v>14.996379656527353</c:v>
                </c:pt>
                <c:pt idx="38">
                  <c:v>14.859806994147306</c:v>
                </c:pt>
                <c:pt idx="39">
                  <c:v>14.712132218699338</c:v>
                </c:pt>
                <c:pt idx="40">
                  <c:v>14.554519170080226</c:v>
                </c:pt>
                <c:pt idx="41">
                  <c:v>14.38805146874725</c:v>
                </c:pt>
                <c:pt idx="42">
                  <c:v>14.213737085811744</c:v>
                </c:pt>
                <c:pt idx="43">
                  <c:v>14.032512711781692</c:v>
                </c:pt>
                <c:pt idx="44">
                  <c:v>13.845247927357946</c:v>
                </c:pt>
                <c:pt idx="45">
                  <c:v>13.652749180237976</c:v>
                </c:pt>
                <c:pt idx="46">
                  <c:v>13.455763572376782</c:v>
                </c:pt>
                <c:pt idx="47">
                  <c:v>13.25498246258536</c:v>
                </c:pt>
                <c:pt idx="48">
                  <c:v>13.051044889633232</c:v>
                </c:pt>
                <c:pt idx="49">
                  <c:v>12.844540821372874</c:v>
                </c:pt>
                <c:pt idx="50">
                  <c:v>12.636014235539307</c:v>
                </c:pt>
                <c:pt idx="51">
                  <c:v>12.425966038080247</c:v>
                </c:pt>
                <c:pt idx="52">
                  <c:v>12.214856824983229</c:v>
                </c:pt>
                <c:pt idx="53">
                  <c:v>12.003109493590671</c:v>
                </c:pt>
                <c:pt idx="54">
                  <c:v>11.791111709478258</c:v>
                </c:pt>
                <c:pt idx="55">
                  <c:v>11.579218234869245</c:v>
                </c:pt>
                <c:pt idx="56">
                  <c:v>11.367753124622936</c:v>
                </c:pt>
                <c:pt idx="57">
                  <c:v>11.157011795667671</c:v>
                </c:pt>
                <c:pt idx="58">
                  <c:v>10.947262975708924</c:v>
                </c:pt>
                <c:pt idx="59">
                  <c:v>10.738750536906053</c:v>
                </c:pt>
                <c:pt idx="60">
                  <c:v>10.531695220092104</c:v>
                </c:pt>
                <c:pt idx="61">
                  <c:v>10.326296254948119</c:v>
                </c:pt>
                <c:pt idx="62">
                  <c:v>10.122732881404289</c:v>
                </c:pt>
                <c:pt idx="63">
                  <c:v>9.9211657773684863</c:v>
                </c:pt>
                <c:pt idx="64">
                  <c:v>9.7217383976890659</c:v>
                </c:pt>
                <c:pt idx="65">
                  <c:v>9.524578229131734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DE7E-4E9C-B4D2-7981D8EB01FD}"/>
            </c:ext>
          </c:extLst>
        </c:ser>
        <c:ser>
          <c:idx val="71"/>
          <c:order val="70"/>
          <c:tx>
            <c:v>Ma 0,9 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correction'!$JI$20:$JI$85</c:f>
              <c:numCache>
                <c:formatCode>0</c:formatCode>
                <c:ptCount val="66"/>
                <c:pt idx="0">
                  <c:v>595.33087076279594</c:v>
                </c:pt>
                <c:pt idx="1">
                  <c:v>586.33663617873003</c:v>
                </c:pt>
                <c:pt idx="2">
                  <c:v>577.37612475015771</c:v>
                </c:pt>
                <c:pt idx="3">
                  <c:v>568.45084806804596</c:v>
                </c:pt>
                <c:pt idx="4">
                  <c:v>559.56232441057068</c:v>
                </c:pt>
                <c:pt idx="5">
                  <c:v>550.71207707895167</c:v>
                </c:pt>
                <c:pt idx="6">
                  <c:v>541.90163269170853</c:v>
                </c:pt>
                <c:pt idx="7">
                  <c:v>533.1325194420549</c:v>
                </c:pt>
                <c:pt idx="8">
                  <c:v>524.40626532345345</c:v>
                </c:pt>
                <c:pt idx="9">
                  <c:v>515.72439632859482</c:v>
                </c:pt>
                <c:pt idx="10">
                  <c:v>507.08843462730039</c:v>
                </c:pt>
                <c:pt idx="11">
                  <c:v>498.49989672902666</c:v>
                </c:pt>
                <c:pt idx="12">
                  <c:v>489.96029163582034</c:v>
                </c:pt>
                <c:pt idx="13">
                  <c:v>481.47111899169983</c:v>
                </c:pt>
                <c:pt idx="14">
                  <c:v>473.03386723451729</c:v>
                </c:pt>
                <c:pt idx="15">
                  <c:v>464.6500117564056</c:v>
                </c:pt>
                <c:pt idx="16">
                  <c:v>456.32101307893646</c:v>
                </c:pt>
                <c:pt idx="17">
                  <c:v>448.04831504905968</c:v>
                </c:pt>
                <c:pt idx="18">
                  <c:v>439.83334306184753</c:v>
                </c:pt>
                <c:pt idx="19">
                  <c:v>431.67750231593959</c:v>
                </c:pt>
                <c:pt idx="20">
                  <c:v>423.58217610744322</c:v>
                </c:pt>
                <c:pt idx="21">
                  <c:v>415.54872416784963</c:v>
                </c:pt>
                <c:pt idx="22">
                  <c:v>407.57848105130296</c:v>
                </c:pt>
                <c:pt idx="23">
                  <c:v>399.67275457630109</c:v>
                </c:pt>
                <c:pt idx="24">
                  <c:v>391.83282432662003</c:v>
                </c:pt>
                <c:pt idx="25">
                  <c:v>384.05994021592255</c:v>
                </c:pt>
                <c:pt idx="26">
                  <c:v>376.35532112018024</c:v>
                </c:pt>
                <c:pt idx="27">
                  <c:v>368.72015358165521</c:v>
                </c:pt>
                <c:pt idx="28">
                  <c:v>361.15559058780553</c:v>
                </c:pt>
                <c:pt idx="29">
                  <c:v>353.66275042807337</c:v>
                </c:pt>
                <c:pt idx="30">
                  <c:v>346.24271563109198</c:v>
                </c:pt>
                <c:pt idx="31">
                  <c:v>338.89653198443443</c:v>
                </c:pt>
                <c:pt idx="32">
                  <c:v>331.62520763857299</c:v>
                </c:pt>
                <c:pt idx="33">
                  <c:v>324.42971229630967</c:v>
                </c:pt>
                <c:pt idx="34">
                  <c:v>302.68981590438034</c:v>
                </c:pt>
                <c:pt idx="35">
                  <c:v>302.68981590438034</c:v>
                </c:pt>
                <c:pt idx="36">
                  <c:v>302.68981590438034</c:v>
                </c:pt>
                <c:pt idx="37">
                  <c:v>296.44984711197594</c:v>
                </c:pt>
                <c:pt idx="38">
                  <c:v>289.73302332291939</c:v>
                </c:pt>
                <c:pt idx="39">
                  <c:v>283.15500529229456</c:v>
                </c:pt>
                <c:pt idx="40">
                  <c:v>276.71375578218033</c:v>
                </c:pt>
                <c:pt idx="41">
                  <c:v>270.40721637024762</c:v>
                </c:pt>
                <c:pt idx="42">
                  <c:v>264.23331108451185</c:v>
                </c:pt>
                <c:pt idx="43">
                  <c:v>258.18994988317547</c:v>
                </c:pt>
                <c:pt idx="44">
                  <c:v>252.27503197670973</c:v>
                </c:pt>
                <c:pt idx="45">
                  <c:v>246.48644899044231</c:v>
                </c:pt>
                <c:pt idx="46">
                  <c:v>240.82208796697094</c:v>
                </c:pt>
                <c:pt idx="47">
                  <c:v>235.27983420866877</c:v>
                </c:pt>
                <c:pt idx="48">
                  <c:v>229.85757396136219</c:v>
                </c:pt>
                <c:pt idx="49">
                  <c:v>224.55319694105958</c:v>
                </c:pt>
                <c:pt idx="50">
                  <c:v>219.36459870621923</c:v>
                </c:pt>
                <c:pt idx="51">
                  <c:v>214.28968287864183</c:v>
                </c:pt>
                <c:pt idx="52">
                  <c:v>209.32636321656355</c:v>
                </c:pt>
                <c:pt idx="53">
                  <c:v>204.47256554395099</c:v>
                </c:pt>
                <c:pt idx="54">
                  <c:v>199.72622954029848</c:v>
                </c:pt>
                <c:pt idx="55">
                  <c:v>195.08531039558724</c:v>
                </c:pt>
                <c:pt idx="56">
                  <c:v>190.54778033520316</c:v>
                </c:pt>
                <c:pt idx="57">
                  <c:v>186.11163001984795</c:v>
                </c:pt>
                <c:pt idx="58">
                  <c:v>181.7748698255273</c:v>
                </c:pt>
                <c:pt idx="59">
                  <c:v>177.53553100883673</c:v>
                </c:pt>
                <c:pt idx="60">
                  <c:v>173.39166676276534</c:v>
                </c:pt>
                <c:pt idx="61">
                  <c:v>169.34135316821568</c:v>
                </c:pt>
                <c:pt idx="62">
                  <c:v>165.38269004646722</c:v>
                </c:pt>
                <c:pt idx="63">
                  <c:v>161.51380171767417</c:v>
                </c:pt>
                <c:pt idx="64">
                  <c:v>157.73283767048744</c:v>
                </c:pt>
                <c:pt idx="65">
                  <c:v>154.03797314770731</c:v>
                </c:pt>
              </c:numCache>
            </c:numRef>
          </c:xVal>
          <c:yVal>
            <c:numRef>
              <c:f>'compressibility correction'!$JV$20:$JV$85</c:f>
              <c:numCache>
                <c:formatCode>0.0</c:formatCode>
                <c:ptCount val="66"/>
                <c:pt idx="0">
                  <c:v>4.5678189053433016E-7</c:v>
                </c:pt>
                <c:pt idx="1">
                  <c:v>1.7024578182208643</c:v>
                </c:pt>
                <c:pt idx="2">
                  <c:v>3.3187576670154613</c:v>
                </c:pt>
                <c:pt idx="3">
                  <c:v>4.8509334306949086</c:v>
                </c:pt>
                <c:pt idx="4">
                  <c:v>6.3010265793250255</c:v>
                </c:pt>
                <c:pt idx="5">
                  <c:v>7.6710849744174539</c:v>
                </c:pt>
                <c:pt idx="6">
                  <c:v>8.9631611764765466</c:v>
                </c:pt>
                <c:pt idx="7">
                  <c:v>10.179310715910788</c:v>
                </c:pt>
                <c:pt idx="8">
                  <c:v>11.321590332334949</c:v>
                </c:pt>
                <c:pt idx="9">
                  <c:v>12.392056187532489</c:v>
                </c:pt>
                <c:pt idx="10">
                  <c:v>13.392762057582843</c:v>
                </c:pt>
                <c:pt idx="11">
                  <c:v>14.325757509837899</c:v>
                </c:pt>
                <c:pt idx="12">
                  <c:v>15.193086070603727</c:v>
                </c:pt>
                <c:pt idx="13">
                  <c:v>15.996783389508835</c:v>
                </c:pt>
                <c:pt idx="14">
                  <c:v>16.738875406618206</c:v>
                </c:pt>
                <c:pt idx="15">
                  <c:v>17.421376528408928</c:v>
                </c:pt>
                <c:pt idx="16">
                  <c:v>18.046287818733674</c:v>
                </c:pt>
                <c:pt idx="17">
                  <c:v>18.615595210856611</c:v>
                </c:pt>
                <c:pt idx="18">
                  <c:v>19.131267746588378</c:v>
                </c:pt>
                <c:pt idx="19">
                  <c:v>19.595255848424529</c:v>
                </c:pt>
                <c:pt idx="20">
                  <c:v>20.00948963045073</c:v>
                </c:pt>
                <c:pt idx="21">
                  <c:v>20.375877253584122</c:v>
                </c:pt>
                <c:pt idx="22">
                  <c:v>20.696303330494572</c:v>
                </c:pt>
                <c:pt idx="23">
                  <c:v>20.972627385295198</c:v>
                </c:pt>
                <c:pt idx="24">
                  <c:v>21.206682372802675</c:v>
                </c:pt>
                <c:pt idx="25">
                  <c:v>21.400273261838095</c:v>
                </c:pt>
                <c:pt idx="26">
                  <c:v>21.555175686705354</c:v>
                </c:pt>
                <c:pt idx="27">
                  <c:v>21.673134670607226</c:v>
                </c:pt>
                <c:pt idx="28">
                  <c:v>21.755863424370204</c:v>
                </c:pt>
                <c:pt idx="29">
                  <c:v>21.805042223449675</c:v>
                </c:pt>
                <c:pt idx="30">
                  <c:v>21.822317365764548</c:v>
                </c:pt>
                <c:pt idx="31">
                  <c:v>21.809300212492133</c:v>
                </c:pt>
                <c:pt idx="32">
                  <c:v>21.767566313509064</c:v>
                </c:pt>
                <c:pt idx="33">
                  <c:v>21.698654618747639</c:v>
                </c:pt>
                <c:pt idx="34">
                  <c:v>21.329983779683573</c:v>
                </c:pt>
                <c:pt idx="35">
                  <c:v>21.329983779683573</c:v>
                </c:pt>
                <c:pt idx="36">
                  <c:v>21.329983779683573</c:v>
                </c:pt>
                <c:pt idx="37">
                  <c:v>21.181332408639662</c:v>
                </c:pt>
                <c:pt idx="38">
                  <c:v>21.000830243239534</c:v>
                </c:pt>
                <c:pt idx="39">
                  <c:v>20.80392719952988</c:v>
                </c:pt>
                <c:pt idx="40">
                  <c:v>20.592271461065991</c:v>
                </c:pt>
                <c:pt idx="41">
                  <c:v>20.367402515714986</c:v>
                </c:pt>
                <c:pt idx="42">
                  <c:v>20.130756868386413</c:v>
                </c:pt>
                <c:pt idx="43">
                  <c:v>19.88367354951032</c:v>
                </c:pt>
                <c:pt idx="44">
                  <c:v>19.627399417584201</c:v>
                </c:pt>
                <c:pt idx="45">
                  <c:v>19.363094255199172</c:v>
                </c:pt>
                <c:pt idx="46">
                  <c:v>19.091835658982603</c:v>
                </c:pt>
                <c:pt idx="47">
                  <c:v>18.814623724811526</c:v>
                </c:pt>
                <c:pt idx="48">
                  <c:v>18.532385530444202</c:v>
                </c:pt>
                <c:pt idx="49">
                  <c:v>18.245979418485206</c:v>
                </c:pt>
                <c:pt idx="50">
                  <c:v>17.956199083187443</c:v>
                </c:pt>
                <c:pt idx="51">
                  <c:v>17.663777465167044</c:v>
                </c:pt>
                <c:pt idx="52">
                  <c:v>17.369390458573292</c:v>
                </c:pt>
                <c:pt idx="53">
                  <c:v>17.073660435658724</c:v>
                </c:pt>
                <c:pt idx="54">
                  <c:v>16.777159593971561</c:v>
                </c:pt>
                <c:pt idx="55">
                  <c:v>16.480413131729222</c:v>
                </c:pt>
                <c:pt idx="56">
                  <c:v>16.183902257047691</c:v>
                </c:pt>
                <c:pt idx="57">
                  <c:v>15.888067036919182</c:v>
                </c:pt>
                <c:pt idx="58">
                  <c:v>15.593309091857861</c:v>
                </c:pt>
                <c:pt idx="59">
                  <c:v>15.299994142252558</c:v>
                </c:pt>
                <c:pt idx="60">
                  <c:v>15.008454412442774</c:v>
                </c:pt>
                <c:pt idx="61">
                  <c:v>14.718990898496372</c:v>
                </c:pt>
                <c:pt idx="62">
                  <c:v>14.43187550567589</c:v>
                </c:pt>
                <c:pt idx="63">
                  <c:v>14.147353061426116</c:v>
                </c:pt>
                <c:pt idx="64">
                  <c:v>13.865643209697936</c:v>
                </c:pt>
                <c:pt idx="65">
                  <c:v>13.586942192222068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DE7E-4E9C-B4D2-7981D8EB01FD}"/>
            </c:ext>
          </c:extLst>
        </c:ser>
        <c:ser>
          <c:idx val="69"/>
          <c:order val="71"/>
          <c:tx>
            <c:v>Ma 1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correction'!$JJ$20:$JJ$85</c:f>
              <c:numCache>
                <c:formatCode>0</c:formatCode>
                <c:ptCount val="66"/>
                <c:pt idx="0">
                  <c:v>661.4787452919951</c:v>
                </c:pt>
                <c:pt idx="1">
                  <c:v>651.82586447568087</c:v>
                </c:pt>
                <c:pt idx="2">
                  <c:v>642.19851884259299</c:v>
                </c:pt>
                <c:pt idx="3">
                  <c:v>632.59835093825825</c:v>
                </c:pt>
                <c:pt idx="4">
                  <c:v>623.02702400579915</c:v>
                </c:pt>
                <c:pt idx="5">
                  <c:v>613.48622037976702</c:v>
                </c:pt>
                <c:pt idx="6">
                  <c:v>603.97763979210686</c:v>
                </c:pt>
                <c:pt idx="7">
                  <c:v>594.50299759347035</c:v>
                </c:pt>
                <c:pt idx="8">
                  <c:v>585.06402289364587</c:v>
                </c:pt>
                <c:pt idx="9">
                  <c:v>575.6624566254028</c:v>
                </c:pt>
                <c:pt idx="10">
                  <c:v>566.30004953661671</c:v>
                </c:pt>
                <c:pt idx="11">
                  <c:v>556.97856011600504</c:v>
                </c:pt>
                <c:pt idx="12">
                  <c:v>547.69975245835269</c:v>
                </c:pt>
                <c:pt idx="13">
                  <c:v>538.46539407553269</c:v>
                </c:pt>
                <c:pt idx="14">
                  <c:v>529.27725366010804</c:v>
                </c:pt>
                <c:pt idx="15">
                  <c:v>520.13709880865429</c:v>
                </c:pt>
                <c:pt idx="16">
                  <c:v>511.04669371235678</c:v>
                </c:pt>
                <c:pt idx="17">
                  <c:v>502.00779682270041</c:v>
                </c:pt>
                <c:pt idx="18">
                  <c:v>493.02215850037214</c:v>
                </c:pt>
                <c:pt idx="19">
                  <c:v>484.09151865568504</c:v>
                </c:pt>
                <c:pt idx="20">
                  <c:v>475.21760438900196</c:v>
                </c:pt>
                <c:pt idx="21">
                  <c:v>466.40212763971499</c:v>
                </c:pt>
                <c:pt idx="22">
                  <c:v>457.64678285239091</c:v>
                </c:pt>
                <c:pt idx="23">
                  <c:v>448.95324466864668</c:v>
                </c:pt>
                <c:pt idx="24">
                  <c:v>440.32316565323958</c:v>
                </c:pt>
                <c:pt idx="25">
                  <c:v>431.75817406270528</c:v>
                </c:pt>
                <c:pt idx="26">
                  <c:v>423.25987166465671</c:v>
                </c:pt>
                <c:pt idx="27">
                  <c:v>414.82983161558616</c:v>
                </c:pt>
                <c:pt idx="28">
                  <c:v>406.4695964046935</c:v>
                </c:pt>
                <c:pt idx="29">
                  <c:v>398.1806758708683</c:v>
                </c:pt>
                <c:pt idx="30">
                  <c:v>389.96454529953576</c:v>
                </c:pt>
                <c:pt idx="31">
                  <c:v>381.82264360558639</c:v>
                </c:pt>
                <c:pt idx="32">
                  <c:v>373.75637160810345</c:v>
                </c:pt>
                <c:pt idx="33">
                  <c:v>365.76709040205134</c:v>
                </c:pt>
                <c:pt idx="34">
                  <c:v>341.58649268094399</c:v>
                </c:pt>
                <c:pt idx="35">
                  <c:v>341.58649268094399</c:v>
                </c:pt>
                <c:pt idx="36">
                  <c:v>341.58649268094399</c:v>
                </c:pt>
                <c:pt idx="37">
                  <c:v>334.6343921771238</c:v>
                </c:pt>
                <c:pt idx="38">
                  <c:v>327.14535342507622</c:v>
                </c:pt>
                <c:pt idx="39">
                  <c:v>319.80544973394711</c:v>
                </c:pt>
                <c:pt idx="40">
                  <c:v>312.61282378908135</c:v>
                </c:pt>
                <c:pt idx="41">
                  <c:v>305.56557536004954</c:v>
                </c:pt>
                <c:pt idx="42">
                  <c:v>298.66176565653814</c:v>
                </c:pt>
                <c:pt idx="43">
                  <c:v>291.8994215678602</c:v>
                </c:pt>
                <c:pt idx="44">
                  <c:v>285.27653977553058</c:v>
                </c:pt>
                <c:pt idx="45">
                  <c:v>278.79109072994487</c:v>
                </c:pt>
                <c:pt idx="46">
                  <c:v>272.44102248379619</c:v>
                </c:pt>
                <c:pt idx="47">
                  <c:v>266.22426437631799</c:v>
                </c:pt>
                <c:pt idx="48">
                  <c:v>260.13873056381505</c:v>
                </c:pt>
                <c:pt idx="49">
                  <c:v>254.1823233932295</c:v>
                </c:pt>
                <c:pt idx="50">
                  <c:v>248.3529366166583</c:v>
                </c:pt>
                <c:pt idx="51">
                  <c:v>242.64845844581239</c:v>
                </c:pt>
                <c:pt idx="52">
                  <c:v>237.06677444637342</c:v>
                </c:pt>
                <c:pt idx="53">
                  <c:v>231.60577027309773</c:v>
                </c:pt>
                <c:pt idx="54">
                  <c:v>226.26333424727846</c:v>
                </c:pt>
                <c:pt idx="55">
                  <c:v>221.03735977887229</c:v>
                </c:pt>
                <c:pt idx="56">
                  <c:v>215.92574763618873</c:v>
                </c:pt>
                <c:pt idx="57">
                  <c:v>210.92640806657724</c:v>
                </c:pt>
                <c:pt idx="58">
                  <c:v>206.03726277196304</c:v>
                </c:pt>
                <c:pt idx="59">
                  <c:v>201.25624674346795</c:v>
                </c:pt>
                <c:pt idx="60">
                  <c:v>196.58130995964001</c:v>
                </c:pt>
                <c:pt idx="61">
                  <c:v>192.01041895307526</c:v>
                </c:pt>
                <c:pt idx="62">
                  <c:v>187.54155825037051</c:v>
                </c:pt>
                <c:pt idx="63">
                  <c:v>183.17273169049938</c:v>
                </c:pt>
                <c:pt idx="64">
                  <c:v>178.90196362678682</c:v>
                </c:pt>
                <c:pt idx="65">
                  <c:v>174.72730001769443</c:v>
                </c:pt>
              </c:numCache>
            </c:numRef>
          </c:xVal>
          <c:yVal>
            <c:numRef>
              <c:f>'compressibility correction'!$JW$20:$JW$85</c:f>
              <c:numCache>
                <c:formatCode>0.0</c:formatCode>
                <c:ptCount val="66"/>
                <c:pt idx="0">
                  <c:v>5.075351054983912E-7</c:v>
                </c:pt>
                <c:pt idx="1">
                  <c:v>2.232332964004172</c:v>
                </c:pt>
                <c:pt idx="2">
                  <c:v>4.3569998613238567</c:v>
                </c:pt>
                <c:pt idx="3">
                  <c:v>6.3762235634237641</c:v>
                </c:pt>
                <c:pt idx="4">
                  <c:v>8.2922486377484574</c:v>
                </c:pt>
                <c:pt idx="5">
                  <c:v>10.107340263617857</c:v>
                </c:pt>
                <c:pt idx="6">
                  <c:v>11.823782552960211</c:v>
                </c:pt>
                <c:pt idx="7">
                  <c:v>13.443876786643614</c:v>
                </c:pt>
                <c:pt idx="8">
                  <c:v>14.969939570180827</c:v>
                </c:pt>
                <c:pt idx="9">
                  <c:v>16.404300913111342</c:v>
                </c:pt>
                <c:pt idx="10">
                  <c:v>17.749302236930475</c:v>
                </c:pt>
                <c:pt idx="11">
                  <c:v>19.007294316906382</c:v>
                </c:pt>
                <c:pt idx="12">
                  <c:v>20.180635163667603</c:v>
                </c:pt>
                <c:pt idx="13">
                  <c:v>21.271687850875992</c:v>
                </c:pt>
                <c:pt idx="14">
                  <c:v>22.282818295775826</c:v>
                </c:pt>
                <c:pt idx="15">
                  <c:v>23.216392999769084</c:v>
                </c:pt>
                <c:pt idx="16">
                  <c:v>24.074776756575829</c:v>
                </c:pt>
                <c:pt idx="17">
                  <c:v>24.860330335808158</c:v>
                </c:pt>
                <c:pt idx="18">
                  <c:v>25.575408150084229</c:v>
                </c:pt>
                <c:pt idx="19">
                  <c:v>26.222355914001639</c:v>
                </c:pt>
                <c:pt idx="20">
                  <c:v>26.803508303454748</c:v>
                </c:pt>
                <c:pt idx="21">
                  <c:v>27.321186623864435</c:v>
                </c:pt>
                <c:pt idx="22">
                  <c:v>27.777696495937164</c:v>
                </c:pt>
                <c:pt idx="23">
                  <c:v>28.175325567529057</c:v>
                </c:pt>
                <c:pt idx="24">
                  <c:v>28.516341260109243</c:v>
                </c:pt>
                <c:pt idx="25">
                  <c:v>28.802988558166987</c:v>
                </c:pt>
                <c:pt idx="26">
                  <c:v>29.037487849684567</c:v>
                </c:pt>
                <c:pt idx="27">
                  <c:v>29.222032825532892</c:v>
                </c:pt>
                <c:pt idx="28">
                  <c:v>29.358788445320897</c:v>
                </c:pt>
                <c:pt idx="29">
                  <c:v>29.449888976841976</c:v>
                </c:pt>
                <c:pt idx="30">
                  <c:v>29.497436115838639</c:v>
                </c:pt>
                <c:pt idx="31">
                  <c:v>29.503497192317184</c:v>
                </c:pt>
                <c:pt idx="32">
                  <c:v>29.47010346914351</c:v>
                </c:pt>
                <c:pt idx="33">
                  <c:v>29.399248538093559</c:v>
                </c:pt>
                <c:pt idx="34">
                  <c:v>28.964456986836524</c:v>
                </c:pt>
                <c:pt idx="35">
                  <c:v>28.964456986836524</c:v>
                </c:pt>
                <c:pt idx="36">
                  <c:v>28.964456986836524</c:v>
                </c:pt>
                <c:pt idx="37">
                  <c:v>28.780486951194632</c:v>
                </c:pt>
                <c:pt idx="38">
                  <c:v>28.554027780987553</c:v>
                </c:pt>
                <c:pt idx="39">
                  <c:v>28.304251853097526</c:v>
                </c:pt>
                <c:pt idx="40">
                  <c:v>28.033396765620978</c:v>
                </c:pt>
                <c:pt idx="41">
                  <c:v>27.743559966124394</c:v>
                </c:pt>
                <c:pt idx="42">
                  <c:v>27.436705416398809</c:v>
                </c:pt>
                <c:pt idx="43">
                  <c:v>27.114670086010051</c:v>
                </c:pt>
                <c:pt idx="44">
                  <c:v>26.779170265391144</c:v>
                </c:pt>
                <c:pt idx="45">
                  <c:v>26.43180769078586</c:v>
                </c:pt>
                <c:pt idx="46">
                  <c:v>26.074075474920278</c:v>
                </c:pt>
                <c:pt idx="47">
                  <c:v>25.707363838698853</c:v>
                </c:pt>
                <c:pt idx="48">
                  <c:v>25.332965640572866</c:v>
                </c:pt>
                <c:pt idx="49">
                  <c:v>24.952081701480211</c:v>
                </c:pt>
                <c:pt idx="50">
                  <c:v>24.56582592440077</c:v>
                </c:pt>
                <c:pt idx="51">
                  <c:v>24.175230208618217</c:v>
                </c:pt>
                <c:pt idx="52">
                  <c:v>23.781249159717618</c:v>
                </c:pt>
                <c:pt idx="53">
                  <c:v>23.384764597217469</c:v>
                </c:pt>
                <c:pt idx="54">
                  <c:v>22.986589862470794</c:v>
                </c:pt>
                <c:pt idx="55">
                  <c:v>22.587473930141186</c:v>
                </c:pt>
                <c:pt idx="56">
                  <c:v>22.188105327127147</c:v>
                </c:pt>
                <c:pt idx="57">
                  <c:v>21.789115863323048</c:v>
                </c:pt>
                <c:pt idx="58">
                  <c:v>21.391084178997033</c:v>
                </c:pt>
                <c:pt idx="59">
                  <c:v>20.994539113929989</c:v>
                </c:pt>
                <c:pt idx="60">
                  <c:v>20.599962903726066</c:v>
                </c:pt>
                <c:pt idx="61">
                  <c:v>20.207794208942715</c:v>
                </c:pt>
                <c:pt idx="62">
                  <c:v>19.818430982824594</c:v>
                </c:pt>
                <c:pt idx="63">
                  <c:v>19.432233183557116</c:v>
                </c:pt>
                <c:pt idx="64">
                  <c:v>19.049525337020725</c:v>
                </c:pt>
                <c:pt idx="65">
                  <c:v>18.670598956044188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DE7E-4E9C-B4D2-7981D8EB01FD}"/>
            </c:ext>
          </c:extLst>
        </c:ser>
        <c:ser>
          <c:idx val="66"/>
          <c:order val="72"/>
          <c:tx>
            <c:strRef>
              <c:f>'compressibility correction'!$D$13</c:f>
              <c:strCache>
                <c:ptCount val="1"/>
                <c:pt idx="0">
                  <c:v>0,9093</c:v>
                </c:pt>
              </c:strCache>
            </c:strRef>
          </c:tx>
          <c:spPr>
            <a:ln w="635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5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ln>
                        <a:noFill/>
                      </a:ln>
                      <a:solidFill>
                        <a:srgbClr val="FFC000"/>
                      </a:solidFill>
                      <a:effectLst>
                        <a:innerShdw blurRad="63500" dist="50800" dir="13500000">
                          <a:prstClr val="black">
                            <a:alpha val="50000"/>
                          </a:prstClr>
                        </a:innerShdw>
                      </a:effectLst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correction'!$BB$22:$BB$87</c:f>
              <c:numCache>
                <c:formatCode>0</c:formatCode>
                <c:ptCount val="66"/>
                <c:pt idx="0">
                  <c:v>601.49744047322577</c:v>
                </c:pt>
                <c:pt idx="1">
                  <c:v>592.43872128161092</c:v>
                </c:pt>
                <c:pt idx="2">
                  <c:v>583.41301185839836</c:v>
                </c:pt>
                <c:pt idx="3">
                  <c:v>574.42183968374763</c:v>
                </c:pt>
                <c:pt idx="4">
                  <c:v>565.46674016847135</c:v>
                </c:pt>
                <c:pt idx="5">
                  <c:v>556.54925498157945</c:v>
                </c:pt>
                <c:pt idx="6">
                  <c:v>547.67093033195954</c:v>
                </c:pt>
                <c:pt idx="7">
                  <c:v>538.83331520888078</c:v>
                </c:pt>
                <c:pt idx="8">
                  <c:v>530.03795958631713</c:v>
                </c:pt>
                <c:pt idx="9">
                  <c:v>521.28641259635617</c:v>
                </c:pt>
                <c:pt idx="10">
                  <c:v>512.5802206772297</c:v>
                </c:pt>
                <c:pt idx="11">
                  <c:v>503.92092570170837</c:v>
                </c:pt>
                <c:pt idx="12">
                  <c:v>495.31006309180509</c:v>
                </c:pt>
                <c:pt idx="13">
                  <c:v>486.74915992587438</c:v>
                </c:pt>
                <c:pt idx="14">
                  <c:v>478.23973304432747</c:v>
                </c:pt>
                <c:pt idx="15">
                  <c:v>469.7832871602227</c:v>
                </c:pt>
                <c:pt idx="16">
                  <c:v>461.38131298108158</c:v>
                </c:pt>
                <c:pt idx="17">
                  <c:v>453.0352853482168</c:v>
                </c:pt>
                <c:pt idx="18">
                  <c:v>444.74666139984629</c:v>
                </c:pt>
                <c:pt idx="19">
                  <c:v>436.51687876416918</c:v>
                </c:pt>
                <c:pt idx="20">
                  <c:v>428.34735378844044</c:v>
                </c:pt>
                <c:pt idx="21">
                  <c:v>420.23947980991636</c:v>
                </c:pt>
                <c:pt idx="22">
                  <c:v>412.1946254743259</c:v>
                </c:pt>
                <c:pt idx="23">
                  <c:v>404.21413310728963</c:v>
                </c:pt>
                <c:pt idx="24">
                  <c:v>396.29931714379245</c:v>
                </c:pt>
                <c:pt idx="25">
                  <c:v>388.45146262055107</c:v>
                </c:pt>
                <c:pt idx="26">
                  <c:v>380.67182373572439</c:v>
                </c:pt>
                <c:pt idx="27">
                  <c:v>372.96162248006698</c:v>
                </c:pt>
                <c:pt idx="28">
                  <c:v>365.32204734324534</c:v>
                </c:pt>
                <c:pt idx="29">
                  <c:v>357.75425209859327</c:v>
                </c:pt>
                <c:pt idx="30">
                  <c:v>350.25935466918844</c:v>
                </c:pt>
                <c:pt idx="31">
                  <c:v>342.83843607766835</c:v>
                </c:pt>
                <c:pt idx="32">
                  <c:v>335.49253948177164</c:v>
                </c:pt>
                <c:pt idx="33">
                  <c:v>328.22266929715374</c:v>
                </c:pt>
                <c:pt idx="34">
                  <c:v>321.02979040853722</c:v>
                </c:pt>
                <c:pt idx="35">
                  <c:v>313.91482746986628</c:v>
                </c:pt>
                <c:pt idx="36">
                  <c:v>306.8786642936534</c:v>
                </c:pt>
                <c:pt idx="37">
                  <c:v>299.92214332930683</c:v>
                </c:pt>
                <c:pt idx="38">
                  <c:v>293.04606522980708</c:v>
                </c:pt>
                <c:pt idx="39">
                  <c:v>286.2511885057026</c:v>
                </c:pt>
                <c:pt idx="40">
                  <c:v>279.53822926502954</c:v>
                </c:pt>
                <c:pt idx="41">
                  <c:v>272.90786103739669</c:v>
                </c:pt>
                <c:pt idx="42">
                  <c:v>266.36071468015848</c:v>
                </c:pt>
                <c:pt idx="43">
                  <c:v>259.89737836427628</c:v>
                </c:pt>
                <c:pt idx="44">
                  <c:v>253.51839763721784</c:v>
                </c:pt>
                <c:pt idx="45">
                  <c:v>247.22427555996055</c:v>
                </c:pt>
                <c:pt idx="46">
                  <c:v>241.01547291497826</c:v>
                </c:pt>
                <c:pt idx="47">
                  <c:v>234.89240848186543</c:v>
                </c:pt>
                <c:pt idx="48">
                  <c:v>228.85545937710376</c:v>
                </c:pt>
                <c:pt idx="49">
                  <c:v>222.90496145433767</c:v>
                </c:pt>
                <c:pt idx="50">
                  <c:v>217.04120976141888</c:v>
                </c:pt>
                <c:pt idx="51">
                  <c:v>211.26445905037386</c:v>
                </c:pt>
                <c:pt idx="52">
                  <c:v>205.57492433643355</c:v>
                </c:pt>
                <c:pt idx="53">
                  <c:v>199.97278150218472</c:v>
                </c:pt>
                <c:pt idx="54">
                  <c:v>194.45816794293742</c:v>
                </c:pt>
                <c:pt idx="55">
                  <c:v>189.03118324938023</c:v>
                </c:pt>
                <c:pt idx="56">
                  <c:v>183.69188992365173</c:v>
                </c:pt>
                <c:pt idx="57">
                  <c:v>178.44031412501019</c:v>
                </c:pt>
                <c:pt idx="58">
                  <c:v>173.2764464413298</c:v>
                </c:pt>
                <c:pt idx="59">
                  <c:v>168.20024268276606</c:v>
                </c:pt>
                <c:pt idx="60">
                  <c:v>163.21162469402776</c:v>
                </c:pt>
                <c:pt idx="61">
                  <c:v>158.31048118177296</c:v>
                </c:pt>
                <c:pt idx="62">
                  <c:v>153.49666855382401</c:v>
                </c:pt>
                <c:pt idx="63">
                  <c:v>148.77001176698025</c:v>
                </c:pt>
                <c:pt idx="64">
                  <c:v>144.13030518037004</c:v>
                </c:pt>
                <c:pt idx="65">
                  <c:v>139.57731341142789</c:v>
                </c:pt>
              </c:numCache>
            </c:numRef>
          </c:xVal>
          <c:yVal>
            <c:numRef>
              <c:f>'compressibility correction'!$BA$22:$BA$87</c:f>
              <c:numCache>
                <c:formatCode>0.0</c:formatCode>
                <c:ptCount val="66"/>
                <c:pt idx="0">
                  <c:v>4.6151308197295293E-7</c:v>
                </c:pt>
                <c:pt idx="1">
                  <c:v>1.7487719322049315</c:v>
                </c:pt>
                <c:pt idx="2">
                  <c:v>3.4094307525089107</c:v>
                </c:pt>
                <c:pt idx="3">
                  <c:v>4.9840316444458495</c:v>
                </c:pt>
                <c:pt idx="4">
                  <c:v>6.4746386300569156</c:v>
                </c:pt>
                <c:pt idx="5">
                  <c:v>7.8833233721561555</c:v>
                </c:pt>
                <c:pt idx="6">
                  <c:v>9.2121634694397017</c:v>
                </c:pt>
                <c:pt idx="7">
                  <c:v>10.463240710647824</c:v>
                </c:pt>
                <c:pt idx="8">
                  <c:v>11.638639292776929</c:v>
                </c:pt>
                <c:pt idx="9">
                  <c:v>12.740444008616976</c:v>
                </c:pt>
                <c:pt idx="10">
                  <c:v>13.770738409153864</c:v>
                </c:pt>
                <c:pt idx="11">
                  <c:v>14.731602946585838</c:v>
                </c:pt>
                <c:pt idx="12">
                  <c:v>15.625113103906756</c:v>
                </c:pt>
                <c:pt idx="13">
                  <c:v>16.453337517146338</c:v>
                </c:pt>
                <c:pt idx="14">
                  <c:v>17.218336096496444</c:v>
                </c:pt>
                <c:pt idx="15">
                  <c:v>17.922158152590043</c:v>
                </c:pt>
                <c:pt idx="16">
                  <c:v>18.566840534286882</c:v>
                </c:pt>
                <c:pt idx="17">
                  <c:v>19.154405784265236</c:v>
                </c:pt>
                <c:pt idx="18">
                  <c:v>19.686860318694869</c:v>
                </c:pt>
                <c:pt idx="19">
                  <c:v>20.166192637181098</c:v>
                </c:pt>
                <c:pt idx="20">
                  <c:v>20.594371569019472</c:v>
                </c:pt>
                <c:pt idx="21">
                  <c:v>20.97334456164657</c:v>
                </c:pt>
                <c:pt idx="22">
                  <c:v>21.305036016945678</c:v>
                </c:pt>
                <c:pt idx="23">
                  <c:v>21.591345680842039</c:v>
                </c:pt>
                <c:pt idx="24">
                  <c:v>21.834147091301929</c:v>
                </c:pt>
                <c:pt idx="25">
                  <c:v>22.035286089584986</c:v>
                </c:pt>
                <c:pt idx="26">
                  <c:v>22.196579399209384</c:v>
                </c:pt>
                <c:pt idx="27">
                  <c:v>22.319813276740319</c:v>
                </c:pt>
                <c:pt idx="28">
                  <c:v>22.406742238130846</c:v>
                </c:pt>
                <c:pt idx="29">
                  <c:v>22.459087863904699</c:v>
                </c:pt>
                <c:pt idx="30">
                  <c:v>22.478537686072514</c:v>
                </c:pt>
                <c:pt idx="31">
                  <c:v>22.46674415921359</c:v>
                </c:pt>
                <c:pt idx="32">
                  <c:v>22.425323717720289</c:v>
                </c:pt>
                <c:pt idx="33">
                  <c:v>22.355855920766658</c:v>
                </c:pt>
                <c:pt idx="34">
                  <c:v>22.259882686077958</c:v>
                </c:pt>
                <c:pt idx="35">
                  <c:v>22.138907613179072</c:v>
                </c:pt>
                <c:pt idx="36">
                  <c:v>21.994395396330788</c:v>
                </c:pt>
                <c:pt idx="37">
                  <c:v>21.827771326952018</c:v>
                </c:pt>
                <c:pt idx="38">
                  <c:v>21.640420884915841</c:v>
                </c:pt>
                <c:pt idx="39">
                  <c:v>21.433689417702794</c:v>
                </c:pt>
                <c:pt idx="40">
                  <c:v>21.208881906036368</c:v>
                </c:pt>
                <c:pt idx="41">
                  <c:v>20.967262814255832</c:v>
                </c:pt>
                <c:pt idx="42">
                  <c:v>20.710056023371237</c:v>
                </c:pt>
                <c:pt idx="43">
                  <c:v>20.43844484441766</c:v>
                </c:pt>
                <c:pt idx="44">
                  <c:v>20.153572109479313</c:v>
                </c:pt>
                <c:pt idx="45">
                  <c:v>19.856540337470108</c:v>
                </c:pt>
                <c:pt idx="46">
                  <c:v>19.548411971571852</c:v>
                </c:pt>
                <c:pt idx="47">
                  <c:v>19.230209685006542</c:v>
                </c:pt>
                <c:pt idx="48">
                  <c:v>18.902916751672024</c:v>
                </c:pt>
                <c:pt idx="49">
                  <c:v>18.567477478031577</c:v>
                </c:pt>
                <c:pt idx="50">
                  <c:v>18.224797692543859</c:v>
                </c:pt>
                <c:pt idx="51">
                  <c:v>17.875745288813874</c:v>
                </c:pt>
                <c:pt idx="52">
                  <c:v>17.521150818632549</c:v>
                </c:pt>
                <c:pt idx="53">
                  <c:v>17.161808130993705</c:v>
                </c:pt>
                <c:pt idx="54">
                  <c:v>16.798475053214958</c:v>
                </c:pt>
                <c:pt idx="55">
                  <c:v>16.431874110264715</c:v>
                </c:pt>
                <c:pt idx="56">
                  <c:v>16.062693278459335</c:v>
                </c:pt>
                <c:pt idx="57">
                  <c:v>15.691586769747602</c:v>
                </c:pt>
                <c:pt idx="58">
                  <c:v>15.319175842847471</c:v>
                </c:pt>
                <c:pt idx="59">
                  <c:v>14.946049637618302</c:v>
                </c:pt>
                <c:pt idx="60">
                  <c:v>14.572766029145669</c:v>
                </c:pt>
                <c:pt idx="61">
                  <c:v>14.19985249810108</c:v>
                </c:pt>
                <c:pt idx="62">
                  <c:v>13.827807014115393</c:v>
                </c:pt>
                <c:pt idx="63">
                  <c:v>13.457098928993645</c:v>
                </c:pt>
                <c:pt idx="64">
                  <c:v>13.088169876763317</c:v>
                </c:pt>
                <c:pt idx="65">
                  <c:v>12.72143467769385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DE7E-4E9C-B4D2-7981D8EB01FD}"/>
            </c:ext>
          </c:extLst>
        </c:ser>
        <c:ser>
          <c:idx val="67"/>
          <c:order val="73"/>
          <c:tx>
            <c:strRef>
              <c:f>'compressibility correction'!$BZ$90</c:f>
              <c:strCache>
                <c:ptCount val="1"/>
                <c:pt idx="0">
                  <c:v>40000</c:v>
                </c:pt>
              </c:strCache>
            </c:strRef>
          </c:tx>
          <c:spPr>
            <a:ln w="63500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4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ln>
                        <a:noFill/>
                      </a:ln>
                      <a:solidFill>
                        <a:srgbClr val="FFC000"/>
                      </a:solidFill>
                      <a:effectLst>
                        <a:innerShdw blurRad="63500" dist="50800" dir="13500000">
                          <a:prstClr val="black">
                            <a:alpha val="50000"/>
                          </a:prstClr>
                        </a:innerShdw>
                      </a:effectLst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correction'!$CA$89:$DY$89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correction'!$CA$90:$DY$90</c:f>
              <c:numCache>
                <c:formatCode>0.0</c:formatCode>
                <c:ptCount val="51"/>
                <c:pt idx="0">
                  <c:v>1.2140722273663016</c:v>
                </c:pt>
                <c:pt idx="1">
                  <c:v>1.6029126684402257</c:v>
                </c:pt>
                <c:pt idx="2">
                  <c:v>2.0629036117360613</c:v>
                </c:pt>
                <c:pt idx="3">
                  <c:v>2.5983351896146729</c:v>
                </c:pt>
                <c:pt idx="4">
                  <c:v>3.2130445770121696</c:v>
                </c:pt>
                <c:pt idx="5">
                  <c:v>3.910417089574679</c:v>
                </c:pt>
                <c:pt idx="6">
                  <c:v>4.6933924749077391</c:v>
                </c:pt>
                <c:pt idx="7">
                  <c:v>5.5644757611457862</c:v>
                </c:pt>
                <c:pt idx="8">
                  <c:v>6.5257519920596962</c:v>
                </c:pt>
                <c:pt idx="9">
                  <c:v>7.5789041697241544</c:v>
                </c:pt>
                <c:pt idx="10">
                  <c:v>8.7252337401822331</c:v>
                </c:pt>
                <c:pt idx="11">
                  <c:v>9.9656829904253357</c:v>
                </c:pt>
                <c:pt idx="12">
                  <c:v>11.300858771603544</c:v>
                </c:pt>
                <c:pt idx="13">
                  <c:v>12.731057019714427</c:v>
                </c:pt>
                <c:pt idx="14">
                  <c:v>14.256287606961564</c:v>
                </c:pt>
                <c:pt idx="15">
                  <c:v>15.876299121388342</c:v>
                </c:pt>
                <c:pt idx="16">
                  <c:v>17.590603236426404</c:v>
                </c:pt>
                <c:pt idx="17">
                  <c:v>19.398498393590387</c:v>
                </c:pt>
                <c:pt idx="18">
                  <c:v>21.299092579048875</c:v>
                </c:pt>
                <c:pt idx="19">
                  <c:v>23.291325027299195</c:v>
                </c:pt>
                <c:pt idx="20">
                  <c:v>25.373986731873799</c:v>
                </c:pt>
                <c:pt idx="21">
                  <c:v>27.545739683853753</c:v>
                </c:pt>
                <c:pt idx="22">
                  <c:v>29.805134793828927</c:v>
                </c:pt>
                <c:pt idx="23">
                  <c:v>32.150628482165985</c:v>
                </c:pt>
                <c:pt idx="24">
                  <c:v>34.580597946391947</c:v>
                </c:pt>
                <c:pt idx="25">
                  <c:v>37.093355133595253</c:v>
                </c:pt>
                <c:pt idx="26">
                  <c:v>39.68715946062332</c:v>
                </c:pt>
                <c:pt idx="27">
                  <c:v>42.360229335925112</c:v>
                </c:pt>
                <c:pt idx="28">
                  <c:v>45.110752544816762</c:v>
                </c:pt>
                <c:pt idx="29">
                  <c:v>47.936895565118391</c:v>
                </c:pt>
                <c:pt idx="30">
                  <c:v>50.836811883073779</c:v>
                </c:pt>
                <c:pt idx="31">
                  <c:v>53.808649380605743</c:v>
                </c:pt>
                <c:pt idx="32">
                  <c:v>56.85055686462664</c:v>
                </c:pt>
                <c:pt idx="33">
                  <c:v>59.960689807694848</c:v>
                </c:pt>
                <c:pt idx="34">
                  <c:v>63.137215367002057</c:v>
                </c:pt>
                <c:pt idx="35">
                  <c:v>66.378316745758355</c:v>
                </c:pt>
                <c:pt idx="36">
                  <c:v>69.6821969576892</c:v>
                </c:pt>
                <c:pt idx="37">
                  <c:v>73.047082051748475</c:v>
                </c:pt>
                <c:pt idx="38">
                  <c:v>76.471223850377839</c:v>
                </c:pt>
                <c:pt idx="39">
                  <c:v>79.952902250839372</c:v>
                </c:pt>
                <c:pt idx="40">
                  <c:v>83.490427135382106</c:v>
                </c:pt>
                <c:pt idx="41">
                  <c:v>87.082139932310895</c:v>
                </c:pt>
                <c:pt idx="42">
                  <c:v>90.726414866490643</c:v>
                </c:pt>
                <c:pt idx="43">
                  <c:v>94.421659934449735</c:v>
                </c:pt>
                <c:pt idx="44">
                  <c:v>98.16631763604255</c:v>
                </c:pt>
                <c:pt idx="45">
                  <c:v>101.95886549165732</c:v>
                </c:pt>
                <c:pt idx="46">
                  <c:v>105.79781637116326</c:v>
                </c:pt>
                <c:pt idx="47">
                  <c:v>109.68171865820869</c:v>
                </c:pt>
                <c:pt idx="48">
                  <c:v>113.60915627111086</c:v>
                </c:pt>
                <c:pt idx="49">
                  <c:v>117.57874855938326</c:v>
                </c:pt>
                <c:pt idx="50">
                  <c:v>121.58915009295396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DE7E-4E9C-B4D2-7981D8EB01FD}"/>
            </c:ext>
          </c:extLst>
        </c:ser>
        <c:ser>
          <c:idx val="74"/>
          <c:order val="74"/>
          <c:tx>
            <c:v>Y value</c:v>
          </c:tx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7E-4E9C-B4D2-7981D8EB01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'compressibility correction'!$AW$27:$AW$28</c:f>
              <c:numCache>
                <c:formatCode>General</c:formatCode>
                <c:ptCount val="2"/>
                <c:pt idx="0">
                  <c:v>0</c:v>
                </c:pt>
                <c:pt idx="1">
                  <c:v>280</c:v>
                </c:pt>
              </c:numCache>
            </c:numRef>
          </c:xVal>
          <c:yVal>
            <c:numRef>
              <c:f>'compressibility correction'!$AX$27:$AX$28</c:f>
              <c:numCache>
                <c:formatCode>0.00</c:formatCode>
                <c:ptCount val="2"/>
                <c:pt idx="0">
                  <c:v>21.225494269800095</c:v>
                </c:pt>
                <c:pt idx="1">
                  <c:v>21.225494269800095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DE7E-4E9C-B4D2-7981D8EB01FD}"/>
            </c:ext>
          </c:extLst>
        </c:ser>
        <c:ser>
          <c:idx val="75"/>
          <c:order val="75"/>
          <c:tx>
            <c:v>x value</c:v>
          </c:tx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'compressibility correction'!$AW$23:$AW$24</c:f>
              <c:numCache>
                <c:formatCode>General</c:formatCode>
                <c:ptCount val="2"/>
                <c:pt idx="0">
                  <c:v>280</c:v>
                </c:pt>
                <c:pt idx="1">
                  <c:v>280</c:v>
                </c:pt>
              </c:numCache>
            </c:numRef>
          </c:xVal>
          <c:yVal>
            <c:numRef>
              <c:f>'compressibility correction'!$AX$23:$AX$24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21.225494269800095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DE7E-4E9C-B4D2-7981D8EB01FD}"/>
            </c:ext>
          </c:extLst>
        </c:ser>
        <c:ser>
          <c:idx val="76"/>
          <c:order val="76"/>
          <c:tx>
            <c:v>point</c:v>
          </c:tx>
          <c:spPr>
            <a:ln w="76200">
              <a:solidFill>
                <a:schemeClr val="accent5"/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50000"/>
                </a:schemeClr>
              </a:solidFill>
              <a:ln w="73025">
                <a:solidFill>
                  <a:schemeClr val="accent5"/>
                </a:solidFill>
              </a:ln>
            </c:spPr>
          </c:marker>
          <c:xVal>
            <c:numRef>
              <c:f>'compressibility correction'!$AW$32</c:f>
              <c:numCache>
                <c:formatCode>General</c:formatCode>
                <c:ptCount val="1"/>
                <c:pt idx="0">
                  <c:v>280</c:v>
                </c:pt>
              </c:numCache>
            </c:numRef>
          </c:xVal>
          <c:yVal>
            <c:numRef>
              <c:f>'compressibility correction'!$AX$32</c:f>
              <c:numCache>
                <c:formatCode>0.00</c:formatCode>
                <c:ptCount val="1"/>
                <c:pt idx="0">
                  <c:v>21.225494269800095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DE7E-4E9C-B4D2-7981D8EB01FD}"/>
            </c:ext>
          </c:extLst>
        </c:ser>
        <c:ser>
          <c:idx val="77"/>
          <c:order val="77"/>
          <c:tx>
            <c:v>Point Y</c:v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E7E-4E9C-B4D2-7981D8EB0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'compressibility correction'!$AW$29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'compressibility correction'!$AX$29</c:f>
              <c:numCache>
                <c:formatCode>0.00</c:formatCode>
                <c:ptCount val="1"/>
                <c:pt idx="0">
                  <c:v>21.225494269800095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DE7E-4E9C-B4D2-7981D8EB01FD}"/>
            </c:ext>
          </c:extLst>
        </c:ser>
        <c:ser>
          <c:idx val="78"/>
          <c:order val="78"/>
          <c:marker>
            <c:symbol val="none"/>
          </c:marker>
          <c:xVal>
            <c:numRef>
              <c:f>'compressibility correction'!$CA$19:$DY$19</c:f>
              <c:numCache>
                <c:formatCode>General</c:formatCode>
                <c:ptCount val="51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130</c:v>
                </c:pt>
                <c:pt idx="4">
                  <c:v>140</c:v>
                </c:pt>
                <c:pt idx="5">
                  <c:v>150</c:v>
                </c:pt>
                <c:pt idx="6">
                  <c:v>160</c:v>
                </c:pt>
                <c:pt idx="7">
                  <c:v>170</c:v>
                </c:pt>
                <c:pt idx="8">
                  <c:v>180</c:v>
                </c:pt>
                <c:pt idx="9">
                  <c:v>190</c:v>
                </c:pt>
                <c:pt idx="10">
                  <c:v>200</c:v>
                </c:pt>
                <c:pt idx="11">
                  <c:v>210</c:v>
                </c:pt>
                <c:pt idx="12">
                  <c:v>220</c:v>
                </c:pt>
                <c:pt idx="13">
                  <c:v>230</c:v>
                </c:pt>
                <c:pt idx="14">
                  <c:v>240</c:v>
                </c:pt>
                <c:pt idx="15">
                  <c:v>250</c:v>
                </c:pt>
                <c:pt idx="16">
                  <c:v>260</c:v>
                </c:pt>
                <c:pt idx="17">
                  <c:v>270</c:v>
                </c:pt>
                <c:pt idx="18">
                  <c:v>280</c:v>
                </c:pt>
                <c:pt idx="19">
                  <c:v>290</c:v>
                </c:pt>
                <c:pt idx="20">
                  <c:v>300</c:v>
                </c:pt>
                <c:pt idx="21">
                  <c:v>310</c:v>
                </c:pt>
                <c:pt idx="22">
                  <c:v>320</c:v>
                </c:pt>
                <c:pt idx="23">
                  <c:v>330</c:v>
                </c:pt>
                <c:pt idx="24">
                  <c:v>340</c:v>
                </c:pt>
                <c:pt idx="25">
                  <c:v>350</c:v>
                </c:pt>
                <c:pt idx="26">
                  <c:v>360</c:v>
                </c:pt>
                <c:pt idx="27">
                  <c:v>370</c:v>
                </c:pt>
                <c:pt idx="28">
                  <c:v>380</c:v>
                </c:pt>
                <c:pt idx="29">
                  <c:v>390</c:v>
                </c:pt>
                <c:pt idx="30">
                  <c:v>400</c:v>
                </c:pt>
                <c:pt idx="31">
                  <c:v>410</c:v>
                </c:pt>
                <c:pt idx="32">
                  <c:v>420</c:v>
                </c:pt>
                <c:pt idx="33">
                  <c:v>430</c:v>
                </c:pt>
                <c:pt idx="34">
                  <c:v>440</c:v>
                </c:pt>
                <c:pt idx="35">
                  <c:v>450</c:v>
                </c:pt>
                <c:pt idx="36">
                  <c:v>460</c:v>
                </c:pt>
                <c:pt idx="37">
                  <c:v>470</c:v>
                </c:pt>
                <c:pt idx="38">
                  <c:v>480</c:v>
                </c:pt>
                <c:pt idx="39">
                  <c:v>490</c:v>
                </c:pt>
                <c:pt idx="40">
                  <c:v>500</c:v>
                </c:pt>
                <c:pt idx="41">
                  <c:v>510</c:v>
                </c:pt>
                <c:pt idx="42">
                  <c:v>520</c:v>
                </c:pt>
                <c:pt idx="43">
                  <c:v>530</c:v>
                </c:pt>
                <c:pt idx="44">
                  <c:v>540</c:v>
                </c:pt>
                <c:pt idx="45">
                  <c:v>550</c:v>
                </c:pt>
                <c:pt idx="46">
                  <c:v>560</c:v>
                </c:pt>
                <c:pt idx="47">
                  <c:v>570</c:v>
                </c:pt>
                <c:pt idx="48">
                  <c:v>580</c:v>
                </c:pt>
                <c:pt idx="49">
                  <c:v>590</c:v>
                </c:pt>
                <c:pt idx="50">
                  <c:v>600</c:v>
                </c:pt>
              </c:numCache>
            </c:numRef>
          </c:xVal>
          <c:yVal>
            <c:numRef>
              <c:f>'compressibility correction'!$BV$295</c:f>
              <c:numCache>
                <c:formatCode>0.0000</c:formatCode>
                <c:ptCount val="1"/>
                <c:pt idx="0">
                  <c:v>0.21375527109852044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DE7E-4E9C-B4D2-7981D8EB01FD}"/>
            </c:ext>
          </c:extLst>
        </c:ser>
        <c:ser>
          <c:idx val="79"/>
          <c:order val="79"/>
          <c:tx>
            <c:strRef>
              <c:f>'compressibility correction'!$AW$31</c:f>
              <c:strCache>
                <c:ptCount val="1"/>
                <c:pt idx="0">
                  <c:v>x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'compressibility correction'!$AW$32</c:f>
              <c:numCache>
                <c:formatCode>General</c:formatCode>
                <c:ptCount val="1"/>
                <c:pt idx="0">
                  <c:v>280</c:v>
                </c:pt>
              </c:numCache>
            </c:numRef>
          </c:xVal>
          <c:yVal>
            <c:numRef>
              <c:f>'compressibility correction'!$AX$32</c:f>
              <c:numCache>
                <c:formatCode>0.00</c:formatCode>
                <c:ptCount val="1"/>
                <c:pt idx="0">
                  <c:v>21.225494269800095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DE7E-4E9C-B4D2-7981D8EB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41472"/>
        <c:axId val="8724300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'compressibility correction'!$BZ$21</c15:sqref>
                        </c15:formulaRef>
                      </c:ext>
                    </c:extLst>
                    <c:strCache>
                      <c:ptCount val="1"/>
                      <c:pt idx="0">
                        <c:v>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'compressibility correction'!$CA$21:$DY$21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1.0664281246775431E-2</c:v>
                      </c:pt>
                      <c:pt idx="1">
                        <c:v>1.4129574881494023E-2</c:v>
                      </c:pt>
                      <c:pt idx="2">
                        <c:v>1.8271329577729034E-2</c:v>
                      </c:pt>
                      <c:pt idx="3">
                        <c:v>2.3147035431918539E-2</c:v>
                      </c:pt>
                      <c:pt idx="4">
                        <c:v>2.8813168813627499E-2</c:v>
                      </c:pt>
                      <c:pt idx="5">
                        <c:v>3.5325120636656493E-2</c:v>
                      </c:pt>
                      <c:pt idx="6">
                        <c:v>4.2737127536526032E-2</c:v>
                      </c:pt>
                      <c:pt idx="7">
                        <c:v>5.1102206077047185E-2</c:v>
                      </c:pt>
                      <c:pt idx="8">
                        <c:v>6.0472090142951629E-2</c:v>
                      </c:pt>
                      <c:pt idx="9">
                        <c:v>7.089717166050491E-2</c:v>
                      </c:pt>
                      <c:pt idx="10">
                        <c:v>8.2426444731140691E-2</c:v>
                      </c:pt>
                      <c:pt idx="11">
                        <c:v>9.510745331803605E-2</c:v>
                      </c:pt>
                      <c:pt idx="12">
                        <c:v>0.1089862425403112</c:v>
                      </c:pt>
                      <c:pt idx="13">
                        <c:v>0.12410731366847472</c:v>
                      </c:pt>
                      <c:pt idx="14">
                        <c:v>0.14051358287764515</c:v>
                      </c:pt>
                      <c:pt idx="15">
                        <c:v>0.15824634379310965</c:v>
                      </c:pt>
                      <c:pt idx="16">
                        <c:v>0.17734523386326373</c:v>
                      </c:pt>
                      <c:pt idx="17">
                        <c:v>0.1978482045921055</c:v>
                      </c:pt>
                      <c:pt idx="18">
                        <c:v>0.21979149559871303</c:v>
                      </c:pt>
                      <c:pt idx="19">
                        <c:v>0.24320961252897177</c:v>
                      </c:pt>
                      <c:pt idx="20">
                        <c:v>0.26813530877097946</c:v>
                      </c:pt>
                      <c:pt idx="21">
                        <c:v>0.29459957094769607</c:v>
                      </c:pt>
                      <c:pt idx="22">
                        <c:v>0.32263160814028424</c:v>
                      </c:pt>
                      <c:pt idx="23">
                        <c:v>0.35225884477057434</c:v>
                      </c:pt>
                      <c:pt idx="24">
                        <c:v>0.38350691708524209</c:v>
                      </c:pt>
                      <c:pt idx="25">
                        <c:v>0.41639967314705473</c:v>
                      </c:pt>
                      <c:pt idx="26">
                        <c:v>0.45095917626042592</c:v>
                      </c:pt>
                      <c:pt idx="27">
                        <c:v>0.48720571170218818</c:v>
                      </c:pt>
                      <c:pt idx="28">
                        <c:v>0.52515779668476625</c:v>
                      </c:pt>
                      <c:pt idx="29">
                        <c:v>0.56483219341191671</c:v>
                      </c:pt>
                      <c:pt idx="30">
                        <c:v>0.60624392510669622</c:v>
                      </c:pt>
                      <c:pt idx="31">
                        <c:v>0.64940629490229185</c:v>
                      </c:pt>
                      <c:pt idx="32">
                        <c:v>0.69433090743871162</c:v>
                      </c:pt>
                      <c:pt idx="33">
                        <c:v>0.74102769304550975</c:v>
                      </c:pt>
                      <c:pt idx="34">
                        <c:v>0.7895049343591154</c:v>
                      </c:pt>
                      <c:pt idx="35">
                        <c:v>0.83976929524084198</c:v>
                      </c:pt>
                      <c:pt idx="36">
                        <c:v>0.89182585183772289</c:v>
                      </c:pt>
                      <c:pt idx="37">
                        <c:v>0.94567812564815767</c:v>
                      </c:pt>
                      <c:pt idx="38">
                        <c:v>1.0013281184413358</c:v>
                      </c:pt>
                      <c:pt idx="39">
                        <c:v>1.0587763488756536</c:v>
                      </c:pt>
                      <c:pt idx="40">
                        <c:v>1.1180218906779373</c:v>
                      </c:pt>
                      <c:pt idx="41">
                        <c:v>1.1790624122323266</c:v>
                      </c:pt>
                      <c:pt idx="42">
                        <c:v>1.241894217423237</c:v>
                      </c:pt>
                      <c:pt idx="43">
                        <c:v>1.3065122876068926</c:v>
                      </c:pt>
                      <c:pt idx="44">
                        <c:v>1.3729103245542547</c:v>
                      </c:pt>
                      <c:pt idx="45">
                        <c:v>1.4410807942331303</c:v>
                      </c:pt>
                      <c:pt idx="46">
                        <c:v>1.5110149712979819</c:v>
                      </c:pt>
                      <c:pt idx="47">
                        <c:v>1.5827029841443618</c:v>
                      </c:pt>
                      <c:pt idx="48">
                        <c:v>1.6561338604160483</c:v>
                      </c:pt>
                      <c:pt idx="49">
                        <c:v>1.7312955728277757</c:v>
                      </c:pt>
                      <c:pt idx="50">
                        <c:v>1.8081750851922607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37-DE7E-4E9C-B4D2-7981D8EB01FD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correction'!$BZ$22</c15:sqref>
                        </c15:formulaRef>
                      </c:ext>
                    </c:extLst>
                    <c:strCache>
                      <c:ptCount val="1"/>
                      <c:pt idx="0">
                        <c:v>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correction'!$CA$22:$DY$22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2.1596137276929994E-2</c:v>
                      </c:pt>
                      <c:pt idx="1">
                        <c:v>2.8656480219410696E-2</c:v>
                      </c:pt>
                      <c:pt idx="2">
                        <c:v>3.7098045711744021E-2</c:v>
                      </c:pt>
                      <c:pt idx="3">
                        <c:v>4.7037887395333655E-2</c:v>
                      </c:pt>
                      <c:pt idx="4">
                        <c:v>5.8590909067788743E-2</c:v>
                      </c:pt>
                      <c:pt idx="5">
                        <c:v>7.1869714175875288E-2</c:v>
                      </c:pt>
                      <c:pt idx="6">
                        <c:v>8.6984461776523858E-2</c:v>
                      </c:pt>
                      <c:pt idx="7">
                        <c:v>0.10404272928286673</c:v>
                      </c:pt>
                      <c:pt idx="8">
                        <c:v>0.12314938229678773</c:v>
                      </c:pt>
                      <c:pt idx="9">
                        <c:v>0.14440645182509115</c:v>
                      </c:pt>
                      <c:pt idx="10">
                        <c:v>0.16791301909998424</c:v>
                      </c:pt>
                      <c:pt idx="11">
                        <c:v>0.19376510822536375</c:v>
                      </c:pt>
                      <c:pt idx="12">
                        <c:v>0.2220555868148324</c:v>
                      </c:pt>
                      <c:pt idx="13">
                        <c:v>0.25287407478381851</c:v>
                      </c:pt>
                      <c:pt idx="14">
                        <c:v>0.28630686137049111</c:v>
                      </c:pt>
                      <c:pt idx="15">
                        <c:v>0.32243683049992455</c:v>
                      </c:pt>
                      <c:pt idx="16">
                        <c:v>0.36134339449102981</c:v>
                      </c:pt>
                      <c:pt idx="17">
                        <c:v>0.40310243616340813</c:v>
                      </c:pt>
                      <c:pt idx="18">
                        <c:v>0.44778625927483517</c:v>
                      </c:pt>
                      <c:pt idx="19">
                        <c:v>0.49546354727579001</c:v>
                      </c:pt>
                      <c:pt idx="20">
                        <c:v>0.5461993302785686</c:v>
                      </c:pt>
                      <c:pt idx="21">
                        <c:v>0.60005496013889115</c:v>
                      </c:pt>
                      <c:pt idx="22">
                        <c:v>0.65708809352202024</c:v>
                      </c:pt>
                      <c:pt idx="23">
                        <c:v>0.71735268277194564</c:v>
                      </c:pt>
                      <c:pt idx="24">
                        <c:v>0.78089897443413747</c:v>
                      </c:pt>
                      <c:pt idx="25">
                        <c:v>0.84777351518698651</c:v>
                      </c:pt>
                      <c:pt idx="26">
                        <c:v>0.91801916499412073</c:v>
                      </c:pt>
                      <c:pt idx="27">
                        <c:v>0.9916751172053182</c:v>
                      </c:pt>
                      <c:pt idx="28">
                        <c:v>1.0687769253640909</c:v>
                      </c:pt>
                      <c:pt idx="29">
                        <c:v>1.1493565364410756</c:v>
                      </c:pt>
                      <c:pt idx="30">
                        <c:v>1.2334423302015125</c:v>
                      </c:pt>
                      <c:pt idx="31">
                        <c:v>1.3210591644224223</c:v>
                      </c:pt>
                      <c:pt idx="32">
                        <c:v>1.4122284256338276</c:v>
                      </c:pt>
                      <c:pt idx="33">
                        <c:v>1.5069680850814962</c:v>
                      </c:pt>
                      <c:pt idx="34">
                        <c:v>1.6052927595861775</c:v>
                      </c:pt>
                      <c:pt idx="35">
                        <c:v>1.7072137769752658</c:v>
                      </c:pt>
                      <c:pt idx="36">
                        <c:v>1.8127392457579958</c:v>
                      </c:pt>
                      <c:pt idx="37">
                        <c:v>1.9218741287135686</c:v>
                      </c:pt>
                      <c:pt idx="38">
                        <c:v>2.0346203200679724</c:v>
                      </c:pt>
                      <c:pt idx="39">
                        <c:v>2.1509767259280466</c:v>
                      </c:pt>
                      <c:pt idx="40">
                        <c:v>2.270939347655542</c:v>
                      </c:pt>
                      <c:pt idx="41">
                        <c:v>2.3945013678540477</c:v>
                      </c:pt>
                      <c:pt idx="42">
                        <c:v>2.5216532386573363</c:v>
                      </c:pt>
                      <c:pt idx="43">
                        <c:v>2.652382772015585</c:v>
                      </c:pt>
                      <c:pt idx="44">
                        <c:v>2.7866752316739394</c:v>
                      </c:pt>
                      <c:pt idx="45">
                        <c:v>2.9245134265504475</c:v>
                      </c:pt>
                      <c:pt idx="46">
                        <c:v>3.0658778052360276</c:v>
                      </c:pt>
                      <c:pt idx="47">
                        <c:v>3.2107465513372517</c:v>
                      </c:pt>
                      <c:pt idx="48">
                        <c:v>3.3590956793989335</c:v>
                      </c:pt>
                      <c:pt idx="49">
                        <c:v>3.5108991311559521</c:v>
                      </c:pt>
                      <c:pt idx="50">
                        <c:v>3.6661288718706828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DE7E-4E9C-B4D2-7981D8EB01FD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correction'!$BZ$23</c15:sqref>
                        </c15:formulaRef>
                      </c:ext>
                    </c:extLst>
                    <c:strCache>
                      <c:ptCount val="1"/>
                      <c:pt idx="0">
                        <c:v>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correction'!$CA$23:$DY$23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3.3008451715573983E-2</c:v>
                      </c:pt>
                      <c:pt idx="1">
                        <c:v>4.381995299478092E-2</c:v>
                      </c:pt>
                      <c:pt idx="2">
                        <c:v>5.6747069511501991E-2</c:v>
                      </c:pt>
                      <c:pt idx="3">
                        <c:v>7.1968562350150478E-2</c:v>
                      </c:pt>
                      <c:pt idx="4">
                        <c:v>8.9659772423061668E-2</c:v>
                      </c:pt>
                      <c:pt idx="5">
                        <c:v>0.10999238370760622</c:v>
                      </c:pt>
                      <c:pt idx="6">
                        <c:v>0.13313419726296161</c:v>
                      </c:pt>
                      <c:pt idx="7">
                        <c:v>0.15924891660588969</c:v>
                      </c:pt>
                      <c:pt idx="8">
                        <c:v>0.18849594491842936</c:v>
                      </c:pt>
                      <c:pt idx="9">
                        <c:v>0.22103019454121409</c:v>
                      </c:pt>
                      <c:pt idx="10">
                        <c:v>0.25700190910447418</c:v>
                      </c:pt>
                      <c:pt idx="11">
                        <c:v>0.29655649863445888</c:v>
                      </c:pt>
                      <c:pt idx="12">
                        <c:v>0.3398343878880894</c:v>
                      </c:pt>
                      <c:pt idx="13">
                        <c:v>0.38697087811664233</c:v>
                      </c:pt>
                      <c:pt idx="14">
                        <c:v>0.43809602239204537</c:v>
                      </c:pt>
                      <c:pt idx="15">
                        <c:v>0.49333451460682909</c:v>
                      </c:pt>
                      <c:pt idx="16">
                        <c:v>0.55280559213053948</c:v>
                      </c:pt>
                      <c:pt idx="17">
                        <c:v>0.61662295215342056</c:v>
                      </c:pt>
                      <c:pt idx="18">
                        <c:v>0.68489468157946476</c:v>
                      </c:pt>
                      <c:pt idx="19">
                        <c:v>0.75772320039300212</c:v>
                      </c:pt>
                      <c:pt idx="20">
                        <c:v>0.83520521827148286</c:v>
                      </c:pt>
                      <c:pt idx="21">
                        <c:v>0.91743170425957032</c:v>
                      </c:pt>
                      <c:pt idx="22">
                        <c:v>1.0044878692160069</c:v>
                      </c:pt>
                      <c:pt idx="23">
                        <c:v>1.0964531607203298</c:v>
                      </c:pt>
                      <c:pt idx="24">
                        <c:v>1.1934012701210577</c:v>
                      </c:pt>
                      <c:pt idx="25">
                        <c:v>1.29540015130857</c:v>
                      </c:pt>
                      <c:pt idx="26">
                        <c:v>1.4025120508408122</c:v>
                      </c:pt>
                      <c:pt idx="27">
                        <c:v>1.5147935489490578</c:v>
                      </c:pt>
                      <c:pt idx="28">
                        <c:v>1.6322956109862048</c:v>
                      </c:pt>
                      <c:pt idx="29">
                        <c:v>1.755063648822329</c:v>
                      </c:pt>
                      <c:pt idx="30">
                        <c:v>1.8831375916864204</c:v>
                      </c:pt>
                      <c:pt idx="31">
                        <c:v>2.0165519659400388</c:v>
                      </c:pt>
                      <c:pt idx="32">
                        <c:v>2.15533598325311</c:v>
                      </c:pt>
                      <c:pt idx="33">
                        <c:v>2.2995136366407678</c:v>
                      </c:pt>
                      <c:pt idx="34">
                        <c:v>2.4491038038278816</c:v>
                      </c:pt>
                      <c:pt idx="35">
                        <c:v>2.6041203573797134</c:v>
                      </c:pt>
                      <c:pt idx="36">
                        <c:v>2.7645722810676716</c:v>
                      </c:pt>
                      <c:pt idx="37">
                        <c:v>2.9304637919122456</c:v>
                      </c:pt>
                      <c:pt idx="38">
                        <c:v>3.1017944673675402</c:v>
                      </c:pt>
                      <c:pt idx="39">
                        <c:v>3.2785593771158119</c:v>
                      </c:pt>
                      <c:pt idx="40">
                        <c:v>3.4607492189369964</c:v>
                      </c:pt>
                      <c:pt idx="41">
                        <c:v>3.64835045815272</c:v>
                      </c:pt>
                      <c:pt idx="42">
                        <c:v>3.8413454701195633</c:v>
                      </c:pt>
                      <c:pt idx="43">
                        <c:v>4.0397126853048348</c:v>
                      </c:pt>
                      <c:pt idx="44">
                        <c:v>4.2434267364519656</c:v>
                      </c:pt>
                      <c:pt idx="45">
                        <c:v>4.4524586073865748</c:v>
                      </c:pt>
                      <c:pt idx="46">
                        <c:v>4.6667757830167602</c:v>
                      </c:pt>
                      <c:pt idx="47">
                        <c:v>4.8863424001038993</c:v>
                      </c:pt>
                      <c:pt idx="48">
                        <c:v>5.1111193984025931</c:v>
                      </c:pt>
                      <c:pt idx="49">
                        <c:v>5.3410646717757118</c:v>
                      </c:pt>
                      <c:pt idx="50">
                        <c:v>5.5761332189308632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DE7E-4E9C-B4D2-7981D8EB01FD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correction'!$BZ$24</c15:sqref>
                        </c15:formulaRef>
                      </c:ext>
                    </c:extLst>
                    <c:strCache>
                      <c:ptCount val="1"/>
                      <c:pt idx="0">
                        <c:v>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correction'!$CA$24:$DY$24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4.4925672850240517E-2</c:v>
                      </c:pt>
                      <c:pt idx="1">
                        <c:v>5.965222831956396E-2</c:v>
                      </c:pt>
                      <c:pt idx="2">
                        <c:v>7.7259821028562214E-2</c:v>
                      </c:pt>
                      <c:pt idx="3">
                        <c:v>9.7991134944265923E-2</c:v>
                      </c:pt>
                      <c:pt idx="4">
                        <c:v>0.12208401647438905</c:v>
                      </c:pt>
                      <c:pt idx="5">
                        <c:v>0.14977114344804932</c:v>
                      </c:pt>
                      <c:pt idx="6">
                        <c:v>0.18127971016053834</c:v>
                      </c:pt>
                      <c:pt idx="7">
                        <c:v>0.21683112925734349</c:v>
                      </c:pt>
                      <c:pt idx="8">
                        <c:v>0.25664075117259699</c:v>
                      </c:pt>
                      <c:pt idx="9">
                        <c:v>0.30091760171234228</c:v>
                      </c:pt>
                      <c:pt idx="10">
                        <c:v>0.34986413829335561</c:v>
                      </c:pt>
                      <c:pt idx="11">
                        <c:v>0.4036760252881777</c:v>
                      </c:pt>
                      <c:pt idx="12">
                        <c:v>0.46254192877577793</c:v>
                      </c:pt>
                      <c:pt idx="13">
                        <c:v>0.52664333097206395</c:v>
                      </c:pt>
                      <c:pt idx="14">
                        <c:v>0.59615436446733838</c:v>
                      </c:pt>
                      <c:pt idx="15">
                        <c:v>0.67124166635829852</c:v>
                      </c:pt>
                      <c:pt idx="16">
                        <c:v>0.75206425222870621</c:v>
                      </c:pt>
                      <c:pt idx="17">
                        <c:v>0.83877340991273286</c:v>
                      </c:pt>
                      <c:pt idx="18">
                        <c:v>0.93151261281394682</c:v>
                      </c:pt>
                      <c:pt idx="19">
                        <c:v>1.0304174525755343</c:v>
                      </c:pt>
                      <c:pt idx="20">
                        <c:v>1.1356155907182028</c:v>
                      </c:pt>
                      <c:pt idx="21">
                        <c:v>1.2472267289027741</c:v>
                      </c:pt>
                      <c:pt idx="22">
                        <c:v>1.3653625973265662</c:v>
                      </c:pt>
                      <c:pt idx="23">
                        <c:v>1.4901269607493646</c:v>
                      </c:pt>
                      <c:pt idx="24">
                        <c:v>1.6216156415953265</c:v>
                      </c:pt>
                      <c:pt idx="25">
                        <c:v>1.7599165594879196</c:v>
                      </c:pt>
                      <c:pt idx="26">
                        <c:v>1.9051097866022815</c:v>
                      </c:pt>
                      <c:pt idx="27">
                        <c:v>2.0572676181023439</c:v>
                      </c:pt>
                      <c:pt idx="28">
                        <c:v>2.2164546569698587</c:v>
                      </c:pt>
                      <c:pt idx="29">
                        <c:v>2.382727912459643</c:v>
                      </c:pt>
                      <c:pt idx="30">
                        <c:v>2.5561369114086006</c:v>
                      </c:pt>
                      <c:pt idx="31">
                        <c:v>2.7367238216252758</c:v>
                      </c:pt>
                      <c:pt idx="32">
                        <c:v>2.9245235865349173</c:v>
                      </c:pt>
                      <c:pt idx="33">
                        <c:v>3.119564070293336</c:v>
                      </c:pt>
                      <c:pt idx="34">
                        <c:v>3.3218662125507876</c:v>
                      </c:pt>
                      <c:pt idx="35">
                        <c:v>3.531444192050742</c:v>
                      </c:pt>
                      <c:pt idx="36">
                        <c:v>3.7483055982693259</c:v>
                      </c:pt>
                      <c:pt idx="37">
                        <c:v>3.9724516102838265</c:v>
                      </c:pt>
                      <c:pt idx="38">
                        <c:v>4.2038771820993475</c:v>
                      </c:pt>
                      <c:pt idx="39">
                        <c:v>4.4425712336479819</c:v>
                      </c:pt>
                      <c:pt idx="40">
                        <c:v>4.6885168467213703</c:v>
                      </c:pt>
                      <c:pt idx="41">
                        <c:v>4.9416914650886383</c:v>
                      </c:pt>
                      <c:pt idx="42">
                        <c:v>5.2020670980975865</c:v>
                      </c:pt>
                      <c:pt idx="43">
                        <c:v>5.4696105270643329</c:v>
                      </c:pt>
                      <c:pt idx="44">
                        <c:v>5.7442835137945849</c:v>
                      </c:pt>
                      <c:pt idx="45">
                        <c:v>6.0260430105943215</c:v>
                      </c:pt>
                      <c:pt idx="46">
                        <c:v>6.3148413711716103</c:v>
                      </c:pt>
                      <c:pt idx="47">
                        <c:v>6.6106265618356019</c:v>
                      </c:pt>
                      <c:pt idx="48">
                        <c:v>6.9133423724656495</c:v>
                      </c:pt>
                      <c:pt idx="49">
                        <c:v>7.2229286267116777</c:v>
                      </c:pt>
                      <c:pt idx="50">
                        <c:v>7.5393213909505903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DE7E-4E9C-B4D2-7981D8EB01FD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correction'!$BZ$26</c15:sqref>
                        </c15:formulaRef>
                      </c:ext>
                    </c:extLst>
                    <c:strCache>
                      <c:ptCount val="1"/>
                      <c:pt idx="0">
                        <c:v>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correction'!$CA$26:$DY$26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7.0379754659811056E-2</c:v>
                      </c:pt>
                      <c:pt idx="1">
                        <c:v>9.3461450057432671E-2</c:v>
                      </c:pt>
                      <c:pt idx="2">
                        <c:v>0.12105406442306332</c:v>
                      </c:pt>
                      <c:pt idx="3">
                        <c:v>0.15353506459010191</c:v>
                      </c:pt>
                      <c:pt idx="4">
                        <c:v>0.19127374622385673</c:v>
                      </c:pt>
                      <c:pt idx="5">
                        <c:v>0.23463068858831093</c:v>
                      </c:pt>
                      <c:pt idx="6">
                        <c:v>0.28395723922460547</c:v>
                      </c:pt>
                      <c:pt idx="7">
                        <c:v>0.33959502987360679</c:v>
                      </c:pt>
                      <c:pt idx="8">
                        <c:v>0.40187552480884392</c:v>
                      </c:pt>
                      <c:pt idx="9">
                        <c:v>0.47111960254844121</c:v>
                      </c:pt>
                      <c:pt idx="10">
                        <c:v>0.54763717173409532</c:v>
                      </c:pt>
                      <c:pt idx="11">
                        <c:v>0.63172682179359185</c:v>
                      </c:pt>
                      <c:pt idx="12">
                        <c:v>0.72367550880125009</c:v>
                      </c:pt>
                      <c:pt idx="13">
                        <c:v>0.82375827678529845</c:v>
                      </c:pt>
                      <c:pt idx="14">
                        <c:v>0.93223801453785882</c:v>
                      </c:pt>
                      <c:pt idx="15">
                        <c:v>1.049365247846282</c:v>
                      </c:pt>
                      <c:pt idx="16">
                        <c:v>1.175377966857468</c:v>
                      </c:pt>
                      <c:pt idx="17">
                        <c:v>1.3105014881770103</c:v>
                      </c:pt>
                      <c:pt idx="18">
                        <c:v>1.4549483511215726</c:v>
                      </c:pt>
                      <c:pt idx="19">
                        <c:v>1.6089182474349286</c:v>
                      </c:pt>
                      <c:pt idx="20">
                        <c:v>1.7725979836230863</c:v>
                      </c:pt>
                      <c:pt idx="21">
                        <c:v>1.9461614749818636</c:v>
                      </c:pt>
                      <c:pt idx="22">
                        <c:v>2.1297697702505047</c:v>
                      </c:pt>
                      <c:pt idx="23">
                        <c:v>2.323571105747078</c:v>
                      </c:pt>
                      <c:pt idx="24">
                        <c:v>2.5277009877754608</c:v>
                      </c:pt>
                      <c:pt idx="25">
                        <c:v>2.742282301965929</c:v>
                      </c:pt>
                      <c:pt idx="26">
                        <c:v>2.9674254482336551</c:v>
                      </c:pt>
                      <c:pt idx="27">
                        <c:v>3.2032284998966816</c:v>
                      </c:pt>
                      <c:pt idx="28">
                        <c:v>3.4497773855380274</c:v>
                      </c:pt>
                      <c:pt idx="29">
                        <c:v>3.7071460921092694</c:v>
                      </c:pt>
                      <c:pt idx="30">
                        <c:v>3.9753968877807893</c:v>
                      </c:pt>
                      <c:pt idx="31">
                        <c:v>4.2545805630305153</c:v>
                      </c:pt>
                      <c:pt idx="32">
                        <c:v>4.5447366884544067</c:v>
                      </c:pt>
                      <c:pt idx="33">
                        <c:v>4.8458938877906803</c:v>
                      </c:pt>
                      <c:pt idx="34">
                        <c:v>5.1580701246764988</c:v>
                      </c:pt>
                      <c:pt idx="35">
                        <c:v>5.481273001654813</c:v>
                      </c:pt>
                      <c:pt idx="36">
                        <c:v>5.8155000699984498</c:v>
                      </c:pt>
                      <c:pt idx="37">
                        <c:v>6.1607391489395695</c:v>
                      </c:pt>
                      <c:pt idx="38">
                        <c:v>6.5169686529364412</c:v>
                      </c:pt>
                      <c:pt idx="39">
                        <c:v>6.8841579256484238</c:v>
                      </c:pt>
                      <c:pt idx="40">
                        <c:v>7.2622675793481335</c:v>
                      </c:pt>
                      <c:pt idx="41">
                        <c:v>7.651249838537467</c:v>
                      </c:pt>
                      <c:pt idx="42">
                        <c:v>8.0510488865898537</c:v>
                      </c:pt>
                      <c:pt idx="43">
                        <c:v>8.4616012143126227</c:v>
                      </c:pt>
                      <c:pt idx="44">
                        <c:v>8.8828359693542325</c:v>
                      </c:pt>
                      <c:pt idx="45">
                        <c:v>9.3146753054637657</c:v>
                      </c:pt>
                      <c:pt idx="46">
                        <c:v>9.7570347306583471</c:v>
                      </c:pt>
                      <c:pt idx="47">
                        <c:v>10.209823453409399</c:v>
                      </c:pt>
                      <c:pt idx="48">
                        <c:v>10.672944726035894</c:v>
                      </c:pt>
                      <c:pt idx="49">
                        <c:v>11.146296184526364</c:v>
                      </c:pt>
                      <c:pt idx="50">
                        <c:v>11.629770184100607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B-DE7E-4E9C-B4D2-7981D8EB01FD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correction'!$BZ$27</c15:sqref>
                        </c15:formulaRef>
                      </c:ext>
                    </c:extLst>
                    <c:strCache>
                      <c:ptCount val="1"/>
                      <c:pt idx="0">
                        <c:v>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correction'!$CA$27:$DY$27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8.397291380269678E-2</c:v>
                      </c:pt>
                      <c:pt idx="1">
                        <c:v>0.11151254584595449</c:v>
                      </c:pt>
                      <c:pt idx="2">
                        <c:v>0.14443072110648814</c:v>
                      </c:pt>
                      <c:pt idx="3">
                        <c:v>0.18317591328528238</c:v>
                      </c:pt>
                      <c:pt idx="4">
                        <c:v>0.22818647657447855</c:v>
                      </c:pt>
                      <c:pt idx="5">
                        <c:v>0.27988997956154549</c:v>
                      </c:pt>
                      <c:pt idx="6">
                        <c:v>0.3387025779439341</c:v>
                      </c:pt>
                      <c:pt idx="7">
                        <c:v>0.4050284277494427</c:v>
                      </c:pt>
                      <c:pt idx="8">
                        <c:v>0.47925914045012519</c:v>
                      </c:pt>
                      <c:pt idx="9">
                        <c:v>0.56177328114091551</c:v>
                      </c:pt>
                      <c:pt idx="10">
                        <c:v>0.65293591069999479</c:v>
                      </c:pt>
                      <c:pt idx="11">
                        <c:v>0.75309817258698786</c:v>
                      </c:pt>
                      <c:pt idx="12">
                        <c:v>0.8625969246982379</c:v>
                      </c:pt>
                      <c:pt idx="13">
                        <c:v>0.98175441646833406</c:v>
                      </c:pt>
                      <c:pt idx="14">
                        <c:v>1.1108780111520673</c:v>
                      </c:pt>
                      <c:pt idx="15">
                        <c:v>1.250259953011863</c:v>
                      </c:pt>
                      <c:pt idx="16">
                        <c:v>1.4001771789299937</c:v>
                      </c:pt>
                      <c:pt idx="17">
                        <c:v>1.5608911737484732</c:v>
                      </c:pt>
                      <c:pt idx="18">
                        <c:v>1.7326478684546487</c:v>
                      </c:pt>
                      <c:pt idx="19">
                        <c:v>1.915677580182205</c:v>
                      </c:pt>
                      <c:pt idx="20">
                        <c:v>2.1101949927842725</c:v>
                      </c:pt>
                      <c:pt idx="21">
                        <c:v>2.3163991766535901</c:v>
                      </c:pt>
                      <c:pt idx="22">
                        <c:v>2.534473646292156</c:v>
                      </c:pt>
                      <c:pt idx="23">
                        <c:v>2.7645864540273237</c:v>
                      </c:pt>
                      <c:pt idx="24">
                        <c:v>3.0068903181985434</c:v>
                      </c:pt>
                      <c:pt idx="25">
                        <c:v>3.2615227840160514</c:v>
                      </c:pt>
                      <c:pt idx="26">
                        <c:v>3.528606415262459</c:v>
                      </c:pt>
                      <c:pt idx="27">
                        <c:v>3.8082490149345176</c:v>
                      </c:pt>
                      <c:pt idx="28">
                        <c:v>4.1005438728880108</c:v>
                      </c:pt>
                      <c:pt idx="29">
                        <c:v>4.405570038534222</c:v>
                      </c:pt>
                      <c:pt idx="30">
                        <c:v>4.7233926166028368</c:v>
                      </c:pt>
                      <c:pt idx="31">
                        <c:v>5.0540630840201857</c:v>
                      </c:pt>
                      <c:pt idx="32">
                        <c:v>5.3976196259199014</c:v>
                      </c:pt>
                      <c:pt idx="33">
                        <c:v>5.7540874888644566</c:v>
                      </c:pt>
                      <c:pt idx="34">
                        <c:v>6.1234793493679831</c:v>
                      </c:pt>
                      <c:pt idx="35">
                        <c:v>6.5057956958524414</c:v>
                      </c:pt>
                      <c:pt idx="36">
                        <c:v>6.9010252222153099</c:v>
                      </c:pt>
                      <c:pt idx="37">
                        <c:v>7.3091452312550018</c:v>
                      </c:pt>
                      <c:pt idx="38">
                        <c:v>7.7301220462382503</c:v>
                      </c:pt>
                      <c:pt idx="39">
                        <c:v>8.163911428981919</c:v>
                      </c:pt>
                      <c:pt idx="40">
                        <c:v>8.6104590028760413</c:v>
                      </c:pt>
                      <c:pt idx="41">
                        <c:v>9.0697006793561172</c:v>
                      </c:pt>
                      <c:pt idx="42">
                        <c:v>9.5415630863989236</c:v>
                      </c:pt>
                      <c:pt idx="43">
                        <c:v>10.025963997712211</c:v>
                      </c:pt>
                      <c:pt idx="44">
                        <c:v>10.522812761347495</c:v>
                      </c:pt>
                      <c:pt idx="45">
                        <c:v>11.032010726552244</c:v>
                      </c:pt>
                      <c:pt idx="46">
                        <c:v>11.553451667773743</c:v>
                      </c:pt>
                      <c:pt idx="47">
                        <c:v>12.087022204769141</c:v>
                      </c:pt>
                      <c:pt idx="48">
                        <c:v>12.632602217901308</c:v>
                      </c:pt>
                      <c:pt idx="49">
                        <c:v>13.190065257737388</c:v>
                      </c:pt>
                      <c:pt idx="50">
                        <c:v>13.759278948167776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DE7E-4E9C-B4D2-7981D8EB01FD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correction'!$BZ$28</c15:sqref>
                        </c15:formulaRef>
                      </c:ext>
                    </c:extLst>
                    <c:strCache>
                      <c:ptCount val="1"/>
                      <c:pt idx="0">
                        <c:v>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correction'!$CA$28:$DY$28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9.818377526866584E-2</c:v>
                      </c:pt>
                      <c:pt idx="1">
                        <c:v>0.13038099939018366</c:v>
                      </c:pt>
                      <c:pt idx="2">
                        <c:v>0.16886175696392058</c:v>
                      </c:pt>
                      <c:pt idx="3">
                        <c:v>0.21414803719886777</c:v>
                      </c:pt>
                      <c:pt idx="4">
                        <c:v>0.26674954990605215</c:v>
                      </c:pt>
                      <c:pt idx="5">
                        <c:v>0.32716292875687714</c:v>
                      </c:pt>
                      <c:pt idx="6">
                        <c:v>0.39587098388591357</c:v>
                      </c:pt>
                      <c:pt idx="7">
                        <c:v>0.47334200585424924</c:v>
                      </c:pt>
                      <c:pt idx="8">
                        <c:v>0.56002912263977578</c:v>
                      </c:pt>
                      <c:pt idx="9">
                        <c:v>0.65636971101591257</c:v>
                      </c:pt>
                      <c:pt idx="10">
                        <c:v>0.76278486329991324</c:v>
                      </c:pt>
                      <c:pt idx="11">
                        <c:v>0.87967891019451372</c:v>
                      </c:pt>
                      <c:pt idx="12">
                        <c:v>1.0074390000460767</c:v>
                      </c:pt>
                      <c:pt idx="13">
                        <c:v>1.1464347346097838</c:v>
                      </c:pt>
                      <c:pt idx="14">
                        <c:v>1.2970178610399898</c:v>
                      </c:pt>
                      <c:pt idx="15">
                        <c:v>1.4595220195972729</c:v>
                      </c:pt>
                      <c:pt idx="16">
                        <c:v>1.6342625462470437</c:v>
                      </c:pt>
                      <c:pt idx="17">
                        <c:v>1.8215363291128028</c:v>
                      </c:pt>
                      <c:pt idx="18">
                        <c:v>2.0216217174613575</c:v>
                      </c:pt>
                      <c:pt idx="19">
                        <c:v>2.2347784817533807</c:v>
                      </c:pt>
                      <c:pt idx="20">
                        <c:v>2.4612478230092165</c:v>
                      </c:pt>
                      <c:pt idx="21">
                        <c:v>2.7012524296588367</c:v>
                      </c:pt>
                      <c:pt idx="22">
                        <c:v>2.9549965798211701</c:v>
                      </c:pt>
                      <c:pt idx="23">
                        <c:v>3.2226662868583844</c:v>
                      </c:pt>
                      <c:pt idx="24">
                        <c:v>3.5044294859492879</c:v>
                      </c:pt>
                      <c:pt idx="25">
                        <c:v>3.8004362593047176</c:v>
                      </c:pt>
                      <c:pt idx="26">
                        <c:v>4.110819097622425</c:v>
                      </c:pt>
                      <c:pt idx="27">
                        <c:v>4.4356931952773948</c:v>
                      </c:pt>
                      <c:pt idx="28">
                        <c:v>4.7751567767654137</c:v>
                      </c:pt>
                      <c:pt idx="29">
                        <c:v>5.1292914518625139</c:v>
                      </c:pt>
                      <c:pt idx="30">
                        <c:v>5.4981625969853098</c:v>
                      </c:pt>
                      <c:pt idx="31">
                        <c:v>5.8818197602533928</c:v>
                      </c:pt>
                      <c:pt idx="32">
                        <c:v>6.2802970877800135</c:v>
                      </c:pt>
                      <c:pt idx="33">
                        <c:v>6.6936137687620771</c:v>
                      </c:pt>
                      <c:pt idx="34">
                        <c:v>7.121774497007209</c:v>
                      </c:pt>
                      <c:pt idx="35">
                        <c:v>7.5647699465847609</c:v>
                      </c:pt>
                      <c:pt idx="36">
                        <c:v>8.0225772593725537</c:v>
                      </c:pt>
                      <c:pt idx="37">
                        <c:v>8.4951605423490264</c:v>
                      </c:pt>
                      <c:pt idx="38">
                        <c:v>8.9824713725747074</c:v>
                      </c:pt>
                      <c:pt idx="39">
                        <c:v>9.4844493078842333</c:v>
                      </c:pt>
                      <c:pt idx="40">
                        <c:v>10.001022401437581</c:v>
                      </c:pt>
                      <c:pt idx="41">
                        <c:v>10.532107718346367</c:v>
                      </c:pt>
                      <c:pt idx="42">
                        <c:v>11.077611852712778</c:v>
                      </c:pt>
                      <c:pt idx="43">
                        <c:v>11.637431443530431</c:v>
                      </c:pt>
                      <c:pt idx="44">
                        <c:v>12.211453687977496</c:v>
                      </c:pt>
                      <c:pt idx="45">
                        <c:v>12.799556850758677</c:v>
                      </c:pt>
                      <c:pt idx="46">
                        <c:v>13.40161076824802</c:v>
                      </c:pt>
                      <c:pt idx="47">
                        <c:v>14.017477346282021</c:v>
                      </c:pt>
                      <c:pt idx="48">
                        <c:v>14.647011050564288</c:v>
                      </c:pt>
                      <c:pt idx="49">
                        <c:v>15.290059388726604</c:v>
                      </c:pt>
                      <c:pt idx="50">
                        <c:v>15.946463383199443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D-DE7E-4E9C-B4D2-7981D8EB01FD}"/>
                  </c:ext>
                </c:extLst>
              </c15:ser>
            </c15:filteredScatterSeries>
            <c15:filteredScatte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correction'!$BZ$29</c15:sqref>
                        </c15:formulaRef>
                      </c:ext>
                    </c:extLst>
                    <c:strCache>
                      <c:ptCount val="1"/>
                      <c:pt idx="0">
                        <c:v>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correction'!$CA$29:$DY$29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0.1130447862874604</c:v>
                      </c:pt>
                      <c:pt idx="1">
                        <c:v>0.15010949547804842</c:v>
                      </c:pt>
                      <c:pt idx="2">
                        <c:v>0.19440188367541111</c:v>
                      </c:pt>
                      <c:pt idx="3">
                        <c:v>0.24652003780215637</c:v>
                      </c:pt>
                      <c:pt idx="4">
                        <c:v>0.30704737399821624</c:v>
                      </c:pt>
                      <c:pt idx="5">
                        <c:v>0.37655170006456729</c:v>
                      </c:pt>
                      <c:pt idx="6">
                        <c:v>0.45558433959109834</c:v>
                      </c:pt>
                      <c:pt idx="7">
                        <c:v>0.54467932018090437</c:v>
                      </c:pt>
                      <c:pt idx="8">
                        <c:v>0.6443526276926832</c:v>
                      </c:pt>
                      <c:pt idx="9">
                        <c:v>0.75510152801089703</c:v>
                      </c:pt>
                      <c:pt idx="10">
                        <c:v>0.87740395741181487</c:v>
                      </c:pt>
                      <c:pt idx="11">
                        <c:v>1.0117179822017874</c:v>
                      </c:pt>
                      <c:pt idx="12">
                        <c:v>1.158481327842054</c:v>
                      </c:pt>
                      <c:pt idx="13">
                        <c:v>1.3181109774201047</c:v>
                      </c:pt>
                      <c:pt idx="14">
                        <c:v>1.4910028389315357</c:v>
                      </c:pt>
                      <c:pt idx="15">
                        <c:v>1.6775314804716288</c:v>
                      </c:pt>
                      <c:pt idx="16">
                        <c:v>1.8780499320956778</c:v>
                      </c:pt>
                      <c:pt idx="17">
                        <c:v>2.0928895528288649</c:v>
                      </c:pt>
                      <c:pt idx="18">
                        <c:v>2.322359960951303</c:v>
                      </c:pt>
                      <c:pt idx="19">
                        <c:v>2.566749025512479</c:v>
                      </c:pt>
                      <c:pt idx="20">
                        <c:v>2.8263229167113764</c:v>
                      </c:pt>
                      <c:pt idx="21">
                        <c:v>3.1013262126450059</c:v>
                      </c:pt>
                      <c:pt idx="22">
                        <c:v>3.3919820597111539</c:v>
                      </c:pt>
                      <c:pt idx="23">
                        <c:v>3.6984923838227814</c:v>
                      </c:pt>
                      <c:pt idx="24">
                        <c:v>4.0210381494731564</c:v>
                      </c:pt>
                      <c:pt idx="25">
                        <c:v>4.3597796635915529</c:v>
                      </c:pt>
                      <c:pt idx="26">
                        <c:v>4.7148569210778533</c:v>
                      </c:pt>
                      <c:pt idx="27">
                        <c:v>5.0863899888451556</c:v>
                      </c:pt>
                      <c:pt idx="28">
                        <c:v>5.474479425202162</c:v>
                      </c:pt>
                      <c:pt idx="29">
                        <c:v>5.8792067313998473</c:v>
                      </c:pt>
                      <c:pt idx="30">
                        <c:v>6.3006348321856649</c:v>
                      </c:pt>
                      <c:pt idx="31">
                        <c:v>6.7388085822769881</c:v>
                      </c:pt>
                      <c:pt idx="32">
                        <c:v>7.1937552956932223</c:v>
                      </c:pt>
                      <c:pt idx="33">
                        <c:v>7.66548529497652</c:v>
                      </c:pt>
                      <c:pt idx="34">
                        <c:v>8.1539924774297106</c:v>
                      </c:pt>
                      <c:pt idx="35">
                        <c:v>8.6592548955726443</c:v>
                      </c:pt>
                      <c:pt idx="36">
                        <c:v>9.1812353491495173</c:v>
                      </c:pt>
                      <c:pt idx="37">
                        <c:v>9.7198819861242214</c:v>
                      </c:pt>
                      <c:pt idx="38">
                        <c:v>10.275128910230649</c:v>
                      </c:pt>
                      <c:pt idx="39">
                        <c:v>10.846896792764767</c:v>
                      </c:pt>
                      <c:pt idx="40">
                        <c:v>11.435093486452956</c:v>
                      </c:pt>
                      <c:pt idx="41">
                        <c:v>12.039614639342801</c:v>
                      </c:pt>
                      <c:pt idx="42">
                        <c:v>12.660344306816398</c:v>
                      </c:pt>
                      <c:pt idx="43">
                        <c:v>13.297155559958469</c:v>
                      </c:pt>
                      <c:pt idx="44">
                        <c:v>13.949911088634963</c:v>
                      </c:pt>
                      <c:pt idx="45">
                        <c:v>14.618463797784671</c:v>
                      </c:pt>
                      <c:pt idx="46">
                        <c:v>15.302657395554093</c:v>
                      </c:pt>
                      <c:pt idx="47">
                        <c:v>16.002326972016931</c:v>
                      </c:pt>
                      <c:pt idx="48">
                        <c:v>16.717299567375903</c:v>
                      </c:pt>
                      <c:pt idx="49">
                        <c:v>17.447394728623863</c:v>
                      </c:pt>
                      <c:pt idx="50">
                        <c:v>18.192425053791453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E-DE7E-4E9C-B4D2-7981D8EB01FD}"/>
                  </c:ext>
                </c:extLst>
              </c15:ser>
            </c15:filteredScatterSeries>
            <c15:filteredScatte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correction'!$BZ$31</c15:sqref>
                        </c15:formulaRef>
                      </c:ext>
                    </c:extLst>
                    <c:strCache>
                      <c:ptCount val="1"/>
                      <c:pt idx="0">
                        <c:v>11000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correction'!$CA$31:$DY$31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0.14485678789644396</c:v>
                      </c:pt>
                      <c:pt idx="1">
                        <c:v>0.19233004962825362</c:v>
                      </c:pt>
                      <c:pt idx="2">
                        <c:v>0.2490443603499557</c:v>
                      </c:pt>
                      <c:pt idx="3">
                        <c:v>0.3157580394629349</c:v>
                      </c:pt>
                      <c:pt idx="4">
                        <c:v>0.39320916944194551</c:v>
                      </c:pt>
                      <c:pt idx="5">
                        <c:v>0.48211434462353964</c:v>
                      </c:pt>
                      <c:pt idx="6">
                        <c:v>0.58316751299869907</c:v>
                      </c:pt>
                      <c:pt idx="7">
                        <c:v>0.69703891419302977</c:v>
                      </c:pt>
                      <c:pt idx="8">
                        <c:v>0.82437411602580823</c:v>
                      </c:pt>
                      <c:pt idx="9">
                        <c:v>0.96579315139501887</c:v>
                      </c:pt>
                      <c:pt idx="10">
                        <c:v>1.1218897565007637</c:v>
                      </c:pt>
                      <c:pt idx="11">
                        <c:v>1.2932307107979568</c:v>
                      </c:pt>
                      <c:pt idx="12">
                        <c:v>1.4803552783383225</c:v>
                      </c:pt>
                      <c:pt idx="13">
                        <c:v>1.6837747496375641</c:v>
                      </c:pt>
                      <c:pt idx="14">
                        <c:v>1.9039720825486199</c:v>
                      </c:pt>
                      <c:pt idx="15">
                        <c:v>2.141401640117067</c:v>
                      </c:pt>
                      <c:pt idx="16">
                        <c:v>2.396489022883145</c:v>
                      </c:pt>
                      <c:pt idx="17">
                        <c:v>2.6696309926590516</c:v>
                      </c:pt>
                      <c:pt idx="18">
                        <c:v>2.9611954843742865</c:v>
                      </c:pt>
                      <c:pt idx="19">
                        <c:v>3.2715217022766865</c:v>
                      </c:pt>
                      <c:pt idx="20">
                        <c:v>3.6009202964121414</c:v>
                      </c:pt>
                      <c:pt idx="21">
                        <c:v>3.9496736151127152</c:v>
                      </c:pt>
                      <c:pt idx="22">
                        <c:v>4.3180360289675832</c:v>
                      </c:pt>
                      <c:pt idx="23">
                        <c:v>4.7062343216097133</c:v>
                      </c:pt>
                      <c:pt idx="24">
                        <c:v>5.1144681425539602</c:v>
                      </c:pt>
                      <c:pt idx="25">
                        <c:v>5.5429105172110553</c:v>
                      </c:pt>
                      <c:pt idx="26">
                        <c:v>5.9917084092156756</c:v>
                      </c:pt>
                      <c:pt idx="27">
                        <c:v>6.4609833301768731</c:v>
                      </c:pt>
                      <c:pt idx="28">
                        <c:v>6.9508319920249164</c:v>
                      </c:pt>
                      <c:pt idx="29">
                        <c:v>7.4613269971941918</c:v>
                      </c:pt>
                      <c:pt idx="30">
                        <c:v>7.9925175619689526</c:v>
                      </c:pt>
                      <c:pt idx="31">
                        <c:v>8.5444302684816194</c:v>
                      </c:pt>
                      <c:pt idx="32">
                        <c:v>9.1170698409505349</c:v>
                      </c:pt>
                      <c:pt idx="33">
                        <c:v>9.7104199419591737</c:v>
                      </c:pt>
                      <c:pt idx="34">
                        <c:v>10.32444398472694</c:v>
                      </c:pt>
                      <c:pt idx="35">
                        <c:v>10.959085957537752</c:v>
                      </c:pt>
                      <c:pt idx="36">
                        <c:v>11.614271256679388</c:v>
                      </c:pt>
                      <c:pt idx="37">
                        <c:v>12.289907524476405</c:v>
                      </c:pt>
                      <c:pt idx="38">
                        <c:v>12.985885489199632</c:v>
                      </c:pt>
                      <c:pt idx="39">
                        <c:v>13.70207980386283</c:v>
                      </c:pt>
                      <c:pt idx="40">
                        <c:v>14.438349881139118</c:v>
                      </c:pt>
                      <c:pt idx="41">
                        <c:v>15.194540721843623</c:v>
                      </c:pt>
                      <c:pt idx="42">
                        <c:v>15.970483734633547</c:v>
                      </c:pt>
                      <c:pt idx="43">
                        <c:v>16.765997544817537</c:v>
                      </c:pt>
                      <c:pt idx="44">
                        <c:v>17.58088879034085</c:v>
                      </c:pt>
                      <c:pt idx="45">
                        <c:v>18.414952903227231</c:v>
                      </c:pt>
                      <c:pt idx="46">
                        <c:v>19.267974874951619</c:v>
                      </c:pt>
                      <c:pt idx="47">
                        <c:v>20.139730004392504</c:v>
                      </c:pt>
                      <c:pt idx="48">
                        <c:v>21.029984627200406</c:v>
                      </c:pt>
                      <c:pt idx="49">
                        <c:v>21.938496825569359</c:v>
                      </c:pt>
                      <c:pt idx="50">
                        <c:v>22.865017117569437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E7E-4E9C-B4D2-7981D8EB01FD}"/>
                  </c:ext>
                </c:extLst>
              </c15:ser>
            </c15:filteredScatterSeries>
            <c15:filteredScatte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correction'!$BZ$32</c15:sqref>
                        </c15:formulaRef>
                      </c:ext>
                    </c:extLst>
                    <c:strCache>
                      <c:ptCount val="1"/>
                      <c:pt idx="0">
                        <c:v>12000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correction'!$CA$32:$DY$32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0.16188280139020605</c:v>
                      </c:pt>
                      <c:pt idx="1">
                        <c:v>0.21492066864425396</c:v>
                      </c:pt>
                      <c:pt idx="2">
                        <c:v>0.27827285678050373</c:v>
                      </c:pt>
                      <c:pt idx="3">
                        <c:v>0.35278196171245213</c:v>
                      </c:pt>
                      <c:pt idx="4">
                        <c:v>0.43926711814637542</c:v>
                      </c:pt>
                      <c:pt idx="5">
                        <c:v>0.53852257496168932</c:v>
                      </c:pt>
                      <c:pt idx="6">
                        <c:v>0.65131638319115837</c:v>
                      </c:pt>
                      <c:pt idx="7">
                        <c:v>0.77838920015173585</c:v>
                      </c:pt>
                      <c:pt idx="8">
                        <c:v>0.92045321232242827</c:v>
                      </c:pt>
                      <c:pt idx="9">
                        <c:v>1.0781911787429976</c:v>
                      </c:pt>
                      <c:pt idx="10">
                        <c:v>1.2522555957878581</c:v>
                      </c:pt>
                      <c:pt idx="11">
                        <c:v>1.4432679833672069</c:v>
                      </c:pt>
                      <c:pt idx="12">
                        <c:v>1.6518182917874071</c:v>
                      </c:pt>
                      <c:pt idx="13">
                        <c:v>1.8784644277708651</c:v>
                      </c:pt>
                      <c:pt idx="14">
                        <c:v>2.1237318973984429</c:v>
                      </c:pt>
                      <c:pt idx="15">
                        <c:v>2.3881135631115171</c:v>
                      </c:pt>
                      <c:pt idx="16">
                        <c:v>2.6720695113112356</c:v>
                      </c:pt>
                      <c:pt idx="17">
                        <c:v>2.9760270265640543</c:v>
                      </c:pt>
                      <c:pt idx="18">
                        <c:v>3.3003806679467402</c:v>
                      </c:pt>
                      <c:pt idx="19">
                        <c:v>3.6454924426863613</c:v>
                      </c:pt>
                      <c:pt idx="20">
                        <c:v>4.0116920718787128</c:v>
                      </c:pt>
                      <c:pt idx="21">
                        <c:v>4.3992773428311693</c:v>
                      </c:pt>
                      <c:pt idx="22">
                        <c:v>4.8085145423377185</c:v>
                      </c:pt>
                      <c:pt idx="23">
                        <c:v>5.2396389650431843</c:v>
                      </c:pt>
                      <c:pt idx="24">
                        <c:v>5.6928554909795253</c:v>
                      </c:pt>
                      <c:pt idx="25">
                        <c:v>6.1683392262745542</c:v>
                      </c:pt>
                      <c:pt idx="26">
                        <c:v>6.6662362010794709</c:v>
                      </c:pt>
                      <c:pt idx="27">
                        <c:v>7.1866641187756386</c:v>
                      </c:pt>
                      <c:pt idx="28">
                        <c:v>7.7297131506441019</c:v>
                      </c:pt>
                      <c:pt idx="29">
                        <c:v>8.2954467702842862</c:v>
                      </c:pt>
                      <c:pt idx="30">
                        <c:v>8.883902622238395</c:v>
                      </c:pt>
                      <c:pt idx="31">
                        <c:v>9.4950934194754382</c:v>
                      </c:pt>
                      <c:pt idx="32">
                        <c:v>10.129007864579251</c:v>
                      </c:pt>
                      <c:pt idx="33">
                        <c:v>10.78561158973389</c:v>
                      </c:pt>
                      <c:pt idx="34">
                        <c:v>11.464848110841046</c:v>
                      </c:pt>
                      <c:pt idx="35">
                        <c:v>12.166639791364446</c:v>
                      </c:pt>
                      <c:pt idx="36">
                        <c:v>12.89088881175843</c:v>
                      </c:pt>
                      <c:pt idx="37">
                        <c:v>13.637478140619862</c:v>
                      </c:pt>
                      <c:pt idx="38">
                        <c:v>14.406272503971138</c:v>
                      </c:pt>
                      <c:pt idx="39">
                        <c:v>15.197119349362083</c:v>
                      </c:pt>
                      <c:pt idx="40">
                        <c:v>16.009849801752409</c:v>
                      </c:pt>
                      <c:pt idx="41">
                        <c:v>16.844279608403099</c:v>
                      </c:pt>
                      <c:pt idx="42">
                        <c:v>17.700210070261335</c:v>
                      </c:pt>
                      <c:pt idx="43">
                        <c:v>18.577428957600489</c:v>
                      </c:pt>
                      <c:pt idx="44">
                        <c:v>19.475711407898075</c:v>
                      </c:pt>
                      <c:pt idx="45">
                        <c:v>20.394820804181222</c:v>
                      </c:pt>
                      <c:pt idx="46">
                        <c:v>21.334509632304389</c:v>
                      </c:pt>
                      <c:pt idx="47">
                        <c:v>22.294520315817294</c:v>
                      </c:pt>
                      <c:pt idx="48">
                        <c:v>23.274586027303712</c:v>
                      </c:pt>
                      <c:pt idx="49">
                        <c:v>24.274431475248093</c:v>
                      </c:pt>
                      <c:pt idx="50">
                        <c:v>25.293773665670528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DE7E-4E9C-B4D2-7981D8EB01FD}"/>
                  </c:ext>
                </c:extLst>
              </c15:ser>
            </c15:filteredScatterSeries>
            <c15:filteredScatter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correction'!$BZ$33</c15:sqref>
                        </c15:formulaRef>
                      </c:ext>
                    </c:extLst>
                    <c:strCache>
                      <c:ptCount val="1"/>
                      <c:pt idx="0">
                        <c:v>13000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correction'!$CA$33:$DY$33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0.17970928928428975</c:v>
                      </c:pt>
                      <c:pt idx="1">
                        <c:v>0.2385688097480454</c:v>
                      </c:pt>
                      <c:pt idx="2">
                        <c:v>0.30886318238816557</c:v>
                      </c:pt>
                      <c:pt idx="3">
                        <c:v>0.39152214407113206</c:v>
                      </c:pt>
                      <c:pt idx="4">
                        <c:v>0.48744841532936789</c:v>
                      </c:pt>
                      <c:pt idx="5">
                        <c:v>0.5975160910137447</c:v>
                      </c:pt>
                      <c:pt idx="6">
                        <c:v>0.72256916625687495</c:v>
                      </c:pt>
                      <c:pt idx="7">
                        <c:v>0.86342020163706934</c:v>
                      </c:pt>
                      <c:pt idx="8">
                        <c:v>1.0208491303104381</c:v>
                      </c:pt>
                      <c:pt idx="9">
                        <c:v>1.1956022087788938</c:v>
                      </c:pt>
                      <c:pt idx="10">
                        <c:v>1.3883911118722665</c:v>
                      </c:pt>
                      <c:pt idx="11">
                        <c:v>1.5998921715480776</c:v>
                      </c:pt>
                      <c:pt idx="12">
                        <c:v>1.8307457580605444</c:v>
                      </c:pt>
                      <c:pt idx="13">
                        <c:v>2.0815558012092197</c:v>
                      </c:pt>
                      <c:pt idx="14">
                        <c:v>2.3528894484902878</c:v>
                      </c:pt>
                      <c:pt idx="15">
                        <c:v>2.6452768562089375</c:v>
                      </c:pt>
                      <c:pt idx="16">
                        <c:v>2.9592111089195328</c:v>
                      </c:pt>
                      <c:pt idx="17">
                        <c:v>3.2951482619674834</c:v>
                      </c:pt>
                      <c:pt idx="18">
                        <c:v>3.6535075013338201</c:v>
                      </c:pt>
                      <c:pt idx="19">
                        <c:v>4.0346714145940155</c:v>
                      </c:pt>
                      <c:pt idx="20">
                        <c:v>4.4389863663793108</c:v>
                      </c:pt>
                      <c:pt idx="21">
                        <c:v>4.8667629714983605</c:v>
                      </c:pt>
                      <c:pt idx="22">
                        <c:v>5.3182766586386379</c:v>
                      </c:pt>
                      <c:pt idx="23">
                        <c:v>5.7937683174285439</c:v>
                      </c:pt>
                      <c:pt idx="24">
                        <c:v>6.2934450216136497</c:v>
                      </c:pt>
                      <c:pt idx="25">
                        <c:v>6.8174808210503102</c:v>
                      </c:pt>
                      <c:pt idx="26">
                        <c:v>7.3660175953231146</c:v>
                      </c:pt>
                      <c:pt idx="27">
                        <c:v>7.9391659618655126</c:v>
                      </c:pt>
                      <c:pt idx="28">
                        <c:v>8.5370062316541748</c:v>
                      </c:pt>
                      <c:pt idx="29">
                        <c:v>9.1595894057242617</c:v>
                      </c:pt>
                      <c:pt idx="30">
                        <c:v>9.8069382059950954</c:v>
                      </c:pt>
                      <c:pt idx="31">
                        <c:v>10.479048134175969</c:v>
                      </c:pt>
                      <c:pt idx="32">
                        <c:v>11.175888552784158</c:v>
                      </c:pt>
                      <c:pt idx="33">
                        <c:v>11.897403782644233</c:v>
                      </c:pt>
                      <c:pt idx="34">
                        <c:v>12.643514211554873</c:v>
                      </c:pt>
                      <c:pt idx="35">
                        <c:v>13.41411740913685</c:v>
                      </c:pt>
                      <c:pt idx="36">
                        <c:v>14.209089243230835</c:v>
                      </c:pt>
                      <c:pt idx="37">
                        <c:v>15.028284993553086</c:v>
                      </c:pt>
                      <c:pt idx="38">
                        <c:v>15.87154045865941</c:v>
                      </c:pt>
                      <c:pt idx="39">
                        <c:v>16.73867305260859</c:v>
                      </c:pt>
                      <c:pt idx="40">
                        <c:v>17.629482888058419</c:v>
                      </c:pt>
                      <c:pt idx="41">
                        <c:v>18.543753842840715</c:v>
                      </c:pt>
                      <c:pt idx="42">
                        <c:v>19.481254607381743</c:v>
                      </c:pt>
                      <c:pt idx="43">
                        <c:v>20.441739710643049</c:v>
                      </c:pt>
                      <c:pt idx="44">
                        <c:v>21.424950522536619</c:v>
                      </c:pt>
                      <c:pt idx="45">
                        <c:v>22.430616231049385</c:v>
                      </c:pt>
                      <c:pt idx="46">
                        <c:v>23.45845479257855</c:v>
                      </c:pt>
                      <c:pt idx="47">
                        <c:v>24.508173854202823</c:v>
                      </c:pt>
                      <c:pt idx="48">
                        <c:v>25.579471646875277</c:v>
                      </c:pt>
                      <c:pt idx="49">
                        <c:v>26.67203784870685</c:v>
                      </c:pt>
                      <c:pt idx="50">
                        <c:v>27.785554417723233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DE7E-4E9C-B4D2-7981D8EB01FD}"/>
                  </c:ext>
                </c:extLst>
              </c15:ser>
            </c15:filteredScatterSeries>
            <c15:filteredScatter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correction'!$BZ$34</c15:sqref>
                        </c15:formulaRef>
                      </c:ext>
                    </c:extLst>
                    <c:strCache>
                      <c:ptCount val="1"/>
                      <c:pt idx="0">
                        <c:v>14000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correction'!$CA$34:$DY$34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0.19837966574114319</c:v>
                      </c:pt>
                      <c:pt idx="1">
                        <c:v>0.2633314236858979</c:v>
                      </c:pt>
                      <c:pt idx="2">
                        <c:v>0.34088811004615138</c:v>
                      </c:pt>
                      <c:pt idx="3">
                        <c:v>0.43206953153008953</c:v>
                      </c:pt>
                      <c:pt idx="4">
                        <c:v>0.53786456193193999</c:v>
                      </c:pt>
                      <c:pt idx="5">
                        <c:v>0.65922933668142036</c:v>
                      </c:pt>
                      <c:pt idx="6">
                        <c:v>0.79708560894221137</c:v>
                      </c:pt>
                      <c:pt idx="7">
                        <c:v>0.95231927148256545</c:v>
                      </c:pt>
                      <c:pt idx="8">
                        <c:v>1.1257790471159979</c:v>
                      </c:pt>
                      <c:pt idx="9">
                        <c:v>1.3182753491906283</c:v>
                      </c:pt>
                      <c:pt idx="10">
                        <c:v>1.5305793122608691</c:v>
                      </c:pt>
                      <c:pt idx="11">
                        <c:v>1.7634219918598717</c:v>
                      </c:pt>
                      <c:pt idx="12">
                        <c:v>2.017493731072932</c:v>
                      </c:pt>
                      <c:pt idx="13">
                        <c:v>2.2934436905575808</c:v>
                      </c:pt>
                      <c:pt idx="14">
                        <c:v>2.591879537620656</c:v>
                      </c:pt>
                      <c:pt idx="15">
                        <c:v>2.9133672890847606</c:v>
                      </c:pt>
                      <c:pt idx="16">
                        <c:v>3.2584313018469402</c:v>
                      </c:pt>
                      <c:pt idx="17">
                        <c:v>3.6275544043720629</c:v>
                      </c:pt>
                      <c:pt idx="18">
                        <c:v>4.0211781617322231</c:v>
                      </c:pt>
                      <c:pt idx="19">
                        <c:v>4.4397032663696905</c:v>
                      </c:pt>
                      <c:pt idx="20">
                        <c:v>4.8834900463191957</c:v>
                      </c:pt>
                      <c:pt idx="21">
                        <c:v>5.3528590824100775</c:v>
                      </c:pt>
                      <c:pt idx="22">
                        <c:v>5.8480919257339679</c:v>
                      </c:pt>
                      <c:pt idx="23">
                        <c:v>6.3694319065808713</c:v>
                      </c:pt>
                      <c:pt idx="24">
                        <c:v>6.9170850260612724</c:v>
                      </c:pt>
                      <c:pt idx="25">
                        <c:v>7.4912209216323049</c:v>
                      </c:pt>
                      <c:pt idx="26">
                        <c:v>8.0919738979596332</c:v>
                      </c:pt>
                      <c:pt idx="27">
                        <c:v>8.7194440146535044</c:v>
                      </c:pt>
                      <c:pt idx="28">
                        <c:v>9.3736982227398471</c:v>
                      </c:pt>
                      <c:pt idx="29">
                        <c:v>10.054771541965863</c:v>
                      </c:pt>
                      <c:pt idx="30">
                        <c:v>10.762668271393579</c:v>
                      </c:pt>
                      <c:pt idx="31">
                        <c:v>11.49736322610471</c:v>
                      </c:pt>
                      <c:pt idx="32">
                        <c:v>12.258802993205109</c:v>
                      </c:pt>
                      <c:pt idx="33">
                        <c:v>13.046907200741146</c:v>
                      </c:pt>
                      <c:pt idx="34">
                        <c:v>13.861569793558886</c:v>
                      </c:pt>
                      <c:pt idx="35">
                        <c:v>14.702660310548879</c:v>
                      </c:pt>
                      <c:pt idx="36">
                        <c:v>15.570025158167311</c:v>
                      </c:pt>
                      <c:pt idx="37">
                        <c:v>16.463488875535404</c:v>
                      </c:pt>
                      <c:pt idx="38">
                        <c:v>17.38285538685011</c:v>
                      </c:pt>
                      <c:pt idx="39">
                        <c:v>18.327909237242636</c:v>
                      </c:pt>
                      <c:pt idx="40">
                        <c:v>19.298416808637967</c:v>
                      </c:pt>
                      <c:pt idx="41">
                        <c:v>20.294127512533692</c:v>
                      </c:pt>
                      <c:pt idx="42">
                        <c:v>21.314774957000793</c:v>
                      </c:pt>
                      <c:pt idx="43">
                        <c:v>22.360078085564226</c:v>
                      </c:pt>
                      <c:pt idx="44">
                        <c:v>23.429742285943917</c:v>
                      </c:pt>
                      <c:pt idx="45">
                        <c:v>24.523460466959477</c:v>
                      </c:pt>
                      <c:pt idx="46">
                        <c:v>25.640914102200327</c:v>
                      </c:pt>
                      <c:pt idx="47">
                        <c:v>26.781774239327319</c:v>
                      </c:pt>
                      <c:pt idx="48">
                        <c:v>27.945702474135487</c:v>
                      </c:pt>
                      <c:pt idx="49">
                        <c:v>29.132351888740914</c:v>
                      </c:pt>
                      <c:pt idx="50">
                        <c:v>30.341367953464783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2-DE7E-4E9C-B4D2-7981D8EB01FD}"/>
                  </c:ext>
                </c:extLst>
              </c15:ser>
            </c15:filteredScatterSeries>
            <c15:filteredScatter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correction'!$BZ$36</c15:sqref>
                        </c15:formulaRef>
                      </c:ext>
                    </c:extLst>
                    <c:strCache>
                      <c:ptCount val="1"/>
                      <c:pt idx="0">
                        <c:v>16000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correction'!$CA$36:$DY$36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0.23843915977823826</c:v>
                      </c:pt>
                      <c:pt idx="1">
                        <c:v>0.31644527411975787</c:v>
                      </c:pt>
                      <c:pt idx="2">
                        <c:v>0.40955481838101093</c:v>
                      </c:pt>
                      <c:pt idx="3">
                        <c:v>0.51897676225360101</c:v>
                      </c:pt>
                      <c:pt idx="4">
                        <c:v>0.6458800889140548</c:v>
                      </c:pt>
                      <c:pt idx="5">
                        <c:v>0.79139156372039565</c:v>
                      </c:pt>
                      <c:pt idx="6">
                        <c:v>0.95659372952474087</c:v>
                      </c:pt>
                      <c:pt idx="7">
                        <c:v>1.1425231332154056</c:v>
                      </c:pt>
                      <c:pt idx="8">
                        <c:v>1.3501687859965159</c:v>
                      </c:pt>
                      <c:pt idx="9">
                        <c:v>1.5804708579133546</c:v>
                      </c:pt>
                      <c:pt idx="10">
                        <c:v>1.8343196051748407</c:v>
                      </c:pt>
                      <c:pt idx="11">
                        <c:v>2.1125545270624571</c:v>
                      </c:pt>
                      <c:pt idx="12">
                        <c:v>2.4159637474804754</c:v>
                      </c:pt>
                      <c:pt idx="13">
                        <c:v>2.7452836147474216</c:v>
                      </c:pt>
                      <c:pt idx="14">
                        <c:v>3.1011985117972642</c:v>
                      </c:pt>
                      <c:pt idx="15">
                        <c:v>3.4843408678074752</c:v>
                      </c:pt>
                      <c:pt idx="16">
                        <c:v>3.8952913612104112</c:v>
                      </c:pt>
                      <c:pt idx="17">
                        <c:v>4.3345793032269171</c:v>
                      </c:pt>
                      <c:pt idx="18">
                        <c:v>4.8026831903242737</c:v>
                      </c:pt>
                      <c:pt idx="19">
                        <c:v>5.3000314135352369</c:v>
                      </c:pt>
                      <c:pt idx="20">
                        <c:v>5.8270031121629131</c:v>
                      </c:pt>
                      <c:pt idx="21">
                        <c:v>6.3839291592165068</c:v>
                      </c:pt>
                      <c:pt idx="22">
                        <c:v>6.9710932658332467</c:v>
                      </c:pt>
                      <c:pt idx="23">
                        <c:v>7.5887331919852841</c:v>
                      </c:pt>
                      <c:pt idx="24">
                        <c:v>8.2370420509681139</c:v>
                      </c:pt>
                      <c:pt idx="25">
                        <c:v>8.9161696953931937</c:v>
                      </c:pt>
                      <c:pt idx="26">
                        <c:v>9.6262241728117601</c:v>
                      </c:pt>
                      <c:pt idx="27">
                        <c:v>10.367273239493329</c:v>
                      </c:pt>
                      <c:pt idx="28">
                        <c:v>11.139345921409586</c:v>
                      </c:pt>
                      <c:pt idx="29">
                        <c:v>11.942434112014496</c:v>
                      </c:pt>
                      <c:pt idx="30">
                        <c:v>12.776494196992473</c:v>
                      </c:pt>
                      <c:pt idx="31">
                        <c:v>13.64144869679717</c:v>
                      </c:pt>
                      <c:pt idx="32">
                        <c:v>14.537187918405664</c:v>
                      </c:pt>
                      <c:pt idx="33">
                        <c:v>15.463571608393579</c:v>
                      </c:pt>
                      <c:pt idx="34">
                        <c:v>16.420430600080351</c:v>
                      </c:pt>
                      <c:pt idx="35">
                        <c:v>17.407568448136715</c:v>
                      </c:pt>
                      <c:pt idx="36">
                        <c:v>18.42476304469119</c:v>
                      </c:pt>
                      <c:pt idx="37">
                        <c:v>19.471768211595304</c:v>
                      </c:pt>
                      <c:pt idx="38">
                        <c:v>20.54831526410095</c:v>
                      </c:pt>
                      <c:pt idx="39">
                        <c:v>21.65411454178394</c:v>
                      </c:pt>
                      <c:pt idx="40">
                        <c:v>22.788856903105227</c:v>
                      </c:pt>
                      <c:pt idx="41">
                        <c:v>23.952215180502549</c:v>
                      </c:pt>
                      <c:pt idx="42">
                        <c:v>25.143845593411356</c:v>
                      </c:pt>
                      <c:pt idx="43">
                        <c:v>26.363389117067413</c:v>
                      </c:pt>
                      <c:pt idx="44">
                        <c:v>27.610472805359905</c:v>
                      </c:pt>
                      <c:pt idx="45">
                        <c:v>28.884711066409182</c:v>
                      </c:pt>
                      <c:pt idx="46">
                        <c:v>30.185706889893254</c:v>
                      </c:pt>
                      <c:pt idx="47">
                        <c:v>31.513053025480986</c:v>
                      </c:pt>
                      <c:pt idx="48">
                        <c:v>32.866333112029679</c:v>
                      </c:pt>
                      <c:pt idx="49">
                        <c:v>34.245122757468607</c:v>
                      </c:pt>
                      <c:pt idx="50">
                        <c:v>35.648990569537204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DE7E-4E9C-B4D2-7981D8EB01FD}"/>
                  </c:ext>
                </c:extLst>
              </c15:ser>
            </c15:filteredScatterSeries>
            <c15:filteredScatter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correction'!$BZ$37</c15:sqref>
                        </c15:formulaRef>
                      </c:ext>
                    </c:extLst>
                    <c:strCache>
                      <c:ptCount val="1"/>
                      <c:pt idx="0">
                        <c:v>17000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correction'!$CA$37:$DY$37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0.25992906948894756</c:v>
                      </c:pt>
                      <c:pt idx="1">
                        <c:v>0.34492850715952272</c:v>
                      </c:pt>
                      <c:pt idx="2">
                        <c:v>0.44636495813659849</c:v>
                      </c:pt>
                      <c:pt idx="3">
                        <c:v>0.56554658989233531</c:v>
                      </c:pt>
                      <c:pt idx="4">
                        <c:v>0.70373637082298046</c:v>
                      </c:pt>
                      <c:pt idx="5">
                        <c:v>0.86214960991372891</c:v>
                      </c:pt>
                      <c:pt idx="6">
                        <c:v>1.0419517629644588</c:v>
                      </c:pt>
                      <c:pt idx="7">
                        <c:v>1.2442565100106151</c:v>
                      </c:pt>
                      <c:pt idx="8">
                        <c:v>1.4701241059860308</c:v>
                      </c:pt>
                      <c:pt idx="9">
                        <c:v>1.7205600042593403</c:v>
                      </c:pt>
                      <c:pt idx="10">
                        <c:v>1.9965137503449171</c:v>
                      </c:pt>
                      <c:pt idx="11">
                        <c:v>2.2988781409800936</c:v>
                      </c:pt>
                      <c:pt idx="12">
                        <c:v>2.6284886417348616</c:v>
                      </c:pt>
                      <c:pt idx="13">
                        <c:v>2.9861230545923547</c:v>
                      </c:pt>
                      <c:pt idx="14">
                        <c:v>3.3725014253374184</c:v>
                      </c:pt>
                      <c:pt idx="15">
                        <c:v>3.7882861792570282</c:v>
                      </c:pt>
                      <c:pt idx="16">
                        <c:v>4.2340824724963682</c:v>
                      </c:pt>
                      <c:pt idx="17">
                        <c:v>4.7104387455333381</c:v>
                      </c:pt>
                      <c:pt idx="18">
                        <c:v>5.2178474644593962</c:v>
                      </c:pt>
                      <c:pt idx="19">
                        <c:v>5.756746035323431</c:v>
                      </c:pt>
                      <c:pt idx="20">
                        <c:v>6.327517876402851</c:v>
                      </c:pt>
                      <c:pt idx="21">
                        <c:v>6.9304936331937483</c:v>
                      </c:pt>
                      <c:pt idx="22">
                        <c:v>7.5659525208964737</c:v>
                      </c:pt>
                      <c:pt idx="23">
                        <c:v>8.2341237793614255</c:v>
                      </c:pt>
                      <c:pt idx="24">
                        <c:v>8.9351882257859643</c:v>
                      </c:pt>
                      <c:pt idx="25">
                        <c:v>9.6692798908402438</c:v>
                      </c:pt>
                      <c:pt idx="26">
                        <c:v>10.436487724468918</c:v>
                      </c:pt>
                      <c:pt idx="27">
                        <c:v>11.236857358176565</c:v>
                      </c:pt>
                      <c:pt idx="28">
                        <c:v>12.070392911311387</c:v>
                      </c:pt>
                      <c:pt idx="29">
                        <c:v>12.937058829568798</c:v>
                      </c:pt>
                      <c:pt idx="30">
                        <c:v>13.83678174469793</c:v>
                      </c:pt>
                      <c:pt idx="31">
                        <c:v>14.769452345191951</c:v>
                      </c:pt>
                      <c:pt idx="32">
                        <c:v>15.734927248525764</c:v>
                      </c:pt>
                      <c:pt idx="33">
                        <c:v>16.73303086632319</c:v>
                      </c:pt>
                      <c:pt idx="34">
                        <c:v>17.763557254622583</c:v>
                      </c:pt>
                      <c:pt idx="35">
                        <c:v>18.826271942191283</c:v>
                      </c:pt>
                      <c:pt idx="36">
                        <c:v>19.920913730603047</c:v>
                      </c:pt>
                      <c:pt idx="37">
                        <c:v>21.047196460521718</c:v>
                      </c:pt>
                      <c:pt idx="38">
                        <c:v>22.204810739339223</c:v>
                      </c:pt>
                      <c:pt idx="39">
                        <c:v>23.393425625978296</c:v>
                      </c:pt>
                      <c:pt idx="40">
                        <c:v>24.612690269309439</c:v>
                      </c:pt>
                      <c:pt idx="41">
                        <c:v>25.862235497208189</c:v>
                      </c:pt>
                      <c:pt idx="42">
                        <c:v>27.141675353835581</c:v>
                      </c:pt>
                      <c:pt idx="43">
                        <c:v>28.450608583236203</c:v>
                      </c:pt>
                      <c:pt idx="44">
                        <c:v>29.788620057808998</c:v>
                      </c:pt>
                      <c:pt idx="45">
                        <c:v>31.155282150634889</c:v>
                      </c:pt>
                      <c:pt idx="46">
                        <c:v>32.55015605104245</c:v>
                      </c:pt>
                      <c:pt idx="47">
                        <c:v>33.97279302312279</c:v>
                      </c:pt>
                      <c:pt idx="48">
                        <c:v>35.422735607249365</c:v>
                      </c:pt>
                      <c:pt idx="49">
                        <c:v>36.899518764904201</c:v>
                      </c:pt>
                      <c:pt idx="50">
                        <c:v>38.402670967382619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4-DE7E-4E9C-B4D2-7981D8EB01FD}"/>
                  </c:ext>
                </c:extLst>
              </c15:ser>
            </c15:filteredScatterSeries>
            <c15:filteredScatter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correction'!$BZ$38</c15:sqref>
                        </c15:formulaRef>
                      </c:ext>
                    </c:extLst>
                    <c:strCache>
                      <c:ptCount val="1"/>
                      <c:pt idx="0">
                        <c:v>18000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correction'!$CA$38:$DY$38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0.28246484603114652</c:v>
                      </c:pt>
                      <c:pt idx="1">
                        <c:v>0.37479070665814618</c:v>
                      </c:pt>
                      <c:pt idx="2">
                        <c:v>0.48494703534827011</c:v>
                      </c:pt>
                      <c:pt idx="3">
                        <c:v>0.61434433310967052</c:v>
                      </c:pt>
                      <c:pt idx="4">
                        <c:v>0.76434217631168622</c:v>
                      </c:pt>
                      <c:pt idx="5">
                        <c:v>0.93624651745108167</c:v>
                      </c:pt>
                      <c:pt idx="6">
                        <c:v>1.1313072982505048</c:v>
                      </c:pt>
                      <c:pt idx="7">
                        <c:v>1.3507163795191275</c:v>
                      </c:pt>
                      <c:pt idx="8">
                        <c:v>1.595605789082299</c:v>
                      </c:pt>
                      <c:pt idx="9">
                        <c:v>1.8670462861974499</c:v>
                      </c:pt>
                      <c:pt idx="10">
                        <c:v>2.1660462380664569</c:v>
                      </c:pt>
                      <c:pt idx="11">
                        <c:v>2.4935508016070571</c:v>
                      </c:pt>
                      <c:pt idx="12">
                        <c:v>2.8504414012308814</c:v>
                      </c:pt>
                      <c:pt idx="13">
                        <c:v>3.2375354914321122</c:v>
                      </c:pt>
                      <c:pt idx="14">
                        <c:v>3.6555865911317085</c:v>
                      </c:pt>
                      <c:pt idx="15">
                        <c:v>4.1052845752574285</c:v>
                      </c:pt>
                      <c:pt idx="16">
                        <c:v>4.5872562077740611</c:v>
                      </c:pt>
                      <c:pt idx="17">
                        <c:v>5.1020658994399355</c:v>
                      </c:pt>
                      <c:pt idx="18">
                        <c:v>5.6502166728127463</c:v>
                      </c:pt>
                      <c:pt idx="19">
                        <c:v>6.2321513166131126</c:v>
                      </c:pt>
                      <c:pt idx="20">
                        <c:v>6.8482537112747082</c:v>
                      </c:pt>
                      <c:pt idx="21">
                        <c:v>7.4988503075310859</c:v>
                      </c:pt>
                      <c:pt idx="22">
                        <c:v>8.1842117400297525</c:v>
                      </c:pt>
                      <c:pt idx="23">
                        <c:v>8.9045545583167609</c:v>
                      </c:pt>
                      <c:pt idx="24">
                        <c:v>9.6600430580499506</c:v>
                      </c:pt>
                      <c:pt idx="25">
                        <c:v>10.450791195875127</c:v>
                      </c:pt>
                      <c:pt idx="26">
                        <c:v>11.276864572182546</c:v>
                      </c:pt>
                      <c:pt idx="27">
                        <c:v>12.138282466724149</c:v>
                      </c:pt>
                      <c:pt idx="28">
                        <c:v>13.035019912994869</c:v>
                      </c:pt>
                      <c:pt idx="29">
                        <c:v>13.967009798186155</c:v>
                      </c:pt>
                      <c:pt idx="30">
                        <c:v>14.934144976489904</c:v>
                      </c:pt>
                      <c:pt idx="31">
                        <c:v>15.936280384515896</c:v>
                      </c:pt>
                      <c:pt idx="32">
                        <c:v>16.973235148552419</c:v>
                      </c:pt>
                      <c:pt idx="33">
                        <c:v>18.044794674390801</c:v>
                      </c:pt>
                      <c:pt idx="34">
                        <c:v>19.150712711376286</c:v>
                      </c:pt>
                      <c:pt idx="35">
                        <c:v>20.290713383284128</c:v>
                      </c:pt>
                      <c:pt idx="36">
                        <c:v>21.464493179501346</c:v>
                      </c:pt>
                      <c:pt idx="37">
                        <c:v>22.671722900859947</c:v>
                      </c:pt>
                      <c:pt idx="38">
                        <c:v>23.912049555267117</c:v>
                      </c:pt>
                      <c:pt idx="39">
                        <c:v>25.185098199036304</c:v>
                      </c:pt>
                      <c:pt idx="40">
                        <c:v>26.490473720544173</c:v>
                      </c:pt>
                      <c:pt idx="41">
                        <c:v>27.827762563489216</c:v>
                      </c:pt>
                      <c:pt idx="42">
                        <c:v>29.196534387628105</c:v>
                      </c:pt>
                      <c:pt idx="43">
                        <c:v>30.596343665446568</c:v>
                      </c:pt>
                      <c:pt idx="44">
                        <c:v>32.026731213702647</c:v>
                      </c:pt>
                      <c:pt idx="45">
                        <c:v>33.48722565924993</c:v>
                      </c:pt>
                      <c:pt idx="46">
                        <c:v>34.977344838965109</c:v>
                      </c:pt>
                      <c:pt idx="47">
                        <c:v>36.496597133949308</c:v>
                      </c:pt>
                      <c:pt idx="48">
                        <c:v>38.044482738525744</c:v>
                      </c:pt>
                      <c:pt idx="49">
                        <c:v>39.620494864806915</c:v>
                      </c:pt>
                      <c:pt idx="50">
                        <c:v>41.224120883880687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5-DE7E-4E9C-B4D2-7981D8EB01FD}"/>
                  </c:ext>
                </c:extLst>
              </c15:ser>
            </c15:filteredScatterSeries>
            <c15:filteredScatter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correction'!$BZ$39</c15:sqref>
                        </c15:formulaRef>
                      </c:ext>
                    </c:extLst>
                    <c:strCache>
                      <c:ptCount val="1"/>
                      <c:pt idx="0">
                        <c:v>19000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correction'!$CA$39:$DY$39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0.3061050513420156</c:v>
                      </c:pt>
                      <c:pt idx="1">
                        <c:v>0.40610842233151345</c:v>
                      </c:pt>
                      <c:pt idx="2">
                        <c:v>0.5253984905618978</c:v>
                      </c:pt>
                      <c:pt idx="3">
                        <c:v>0.66549125926215424</c:v>
                      </c:pt>
                      <c:pt idx="4">
                        <c:v>0.82784552211441564</c:v>
                      </c:pt>
                      <c:pt idx="5">
                        <c:v>1.0138599162824562</c:v>
                      </c:pt>
                      <c:pt idx="6">
                        <c:v>1.2248703401176897</c:v>
                      </c:pt>
                      <c:pt idx="7">
                        <c:v>1.4621477394750286</c:v>
                      </c:pt>
                      <c:pt idx="8">
                        <c:v>1.726896262837414</c:v>
                      </c:pt>
                      <c:pt idx="9">
                        <c:v>2.02025178200185</c:v>
                      </c:pt>
                      <c:pt idx="10">
                        <c:v>2.3432807717695425</c:v>
                      </c:pt>
                      <c:pt idx="11">
                        <c:v>2.6969795391580647</c:v>
                      </c:pt>
                      <c:pt idx="12">
                        <c:v>3.0822737899340211</c:v>
                      </c:pt>
                      <c:pt idx="13">
                        <c:v>3.5000185179781909</c:v>
                      </c:pt>
                      <c:pt idx="14">
                        <c:v>3.9509982009487601</c:v>
                      </c:pt>
                      <c:pt idx="15">
                        <c:v>4.4359272840651727</c:v>
                      </c:pt>
                      <c:pt idx="16">
                        <c:v>4.9554509325263894</c:v>
                      </c:pt>
                      <c:pt idx="17">
                        <c:v>5.5101460320774436</c:v>
                      </c:pt>
                      <c:pt idx="18">
                        <c:v>6.1005224165474488</c:v>
                      </c:pt>
                      <c:pt idx="19">
                        <c:v>6.7270243008564421</c:v>
                      </c:pt>
                      <c:pt idx="20">
                        <c:v>7.3900318978169821</c:v>
                      </c:pt>
                      <c:pt idx="21">
                        <c:v>8.0898631972663111</c:v>
                      </c:pt>
                      <c:pt idx="22">
                        <c:v>8.8267758863927952</c:v>
                      </c:pt>
                      <c:pt idx="23">
                        <c:v>9.6009693906942744</c:v>
                      </c:pt>
                      <c:pt idx="24">
                        <c:v>10.412587015753445</c:v>
                      </c:pt>
                      <c:pt idx="25">
                        <c:v>11.261718170845597</c:v>
                      </c:pt>
                      <c:pt idx="26">
                        <c:v>12.148400656420961</c:v>
                      </c:pt>
                      <c:pt idx="27">
                        <c:v>13.072622998531131</c:v>
                      </c:pt>
                      <c:pt idx="28">
                        <c:v>14.034326814427629</c:v>
                      </c:pt>
                      <c:pt idx="29">
                        <c:v>15.033409194722424</c:v>
                      </c:pt>
                      <c:pt idx="30">
                        <c:v>16.069725088688642</c:v>
                      </c:pt>
                      <c:pt idx="31">
                        <c:v>17.143089680498463</c:v>
                      </c:pt>
                      <c:pt idx="32">
                        <c:v>18.253280745359632</c:v>
                      </c:pt>
                      <c:pt idx="33">
                        <c:v>19.400040975693855</c:v>
                      </c:pt>
                      <c:pt idx="34">
                        <c:v>20.583080268623576</c:v>
                      </c:pt>
                      <c:pt idx="35">
                        <c:v>21.802077967118294</c:v>
                      </c:pt>
                      <c:pt idx="36">
                        <c:v>23.056685048188342</c:v>
                      </c:pt>
                      <c:pt idx="37">
                        <c:v>24.346526252492197</c:v>
                      </c:pt>
                      <c:pt idx="38">
                        <c:v>25.671202150637043</c:v>
                      </c:pt>
                      <c:pt idx="39">
                        <c:v>27.030291142314354</c:v>
                      </c:pt>
                      <c:pt idx="40">
                        <c:v>28.423351385195815</c:v>
                      </c:pt>
                      <c:pt idx="41">
                        <c:v>29.849922651248733</c:v>
                      </c:pt>
                      <c:pt idx="42">
                        <c:v>31.309528108777442</c:v>
                      </c:pt>
                      <c:pt idx="43">
                        <c:v>32.801676029122689</c:v>
                      </c:pt>
                      <c:pt idx="44">
                        <c:v>34.325861417461965</c:v>
                      </c:pt>
                      <c:pt idx="45">
                        <c:v>35.881567567652155</c:v>
                      </c:pt>
                      <c:pt idx="46">
                        <c:v>37.468267541487648</c:v>
                      </c:pt>
                      <c:pt idx="47">
                        <c:v>39.085425573092039</c:v>
                      </c:pt>
                      <c:pt idx="48">
                        <c:v>40.732498399530414</c:v>
                      </c:pt>
                      <c:pt idx="49">
                        <c:v>42.408936518963174</c:v>
                      </c:pt>
                      <c:pt idx="50">
                        <c:v>44.114185377938043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6-DE7E-4E9C-B4D2-7981D8EB01FD}"/>
                  </c:ext>
                </c:extLst>
              </c15:ser>
            </c15:filteredScatterSeries>
            <c15:filteredScatterSeries>
              <c15:ser>
                <c:idx val="21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correction'!$BZ$41</c15:sqref>
                        </c15:formulaRef>
                      </c:ext>
                    </c:extLst>
                    <c:strCache>
                      <c:ptCount val="1"/>
                      <c:pt idx="0">
                        <c:v>21000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correction'!$CA$41:$DY$41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0.35695160997482844</c:v>
                      </c:pt>
                      <c:pt idx="1">
                        <c:v>0.47344059022290708</c:v>
                      </c:pt>
                      <c:pt idx="2">
                        <c:v>0.61232936066035393</c:v>
                      </c:pt>
                      <c:pt idx="3">
                        <c:v>0.77535451230741614</c:v>
                      </c:pt>
                      <c:pt idx="4">
                        <c:v>0.96418097357096144</c:v>
                      </c:pt>
                      <c:pt idx="5">
                        <c:v>1.180398547458509</c:v>
                      </c:pt>
                      <c:pt idx="6">
                        <c:v>1.42551894117139</c:v>
                      </c:pt>
                      <c:pt idx="7">
                        <c:v>1.7009732898503671</c:v>
                      </c:pt>
                      <c:pt idx="8">
                        <c:v>2.0081101709687346</c:v>
                      </c:pt>
                      <c:pt idx="9">
                        <c:v>2.3481941009686693</c:v>
                      </c:pt>
                      <c:pt idx="10">
                        <c:v>2.7224045012342799</c:v>
                      </c:pt>
                      <c:pt idx="11">
                        <c:v>3.131835116532045</c:v>
                      </c:pt>
                      <c:pt idx="12">
                        <c:v>3.5774938655113147</c:v>
                      </c:pt>
                      <c:pt idx="13">
                        <c:v>4.0603030999438943</c:v>
                      </c:pt>
                      <c:pt idx="14">
                        <c:v>4.5811002469090454</c:v>
                      </c:pt>
                      <c:pt idx="15">
                        <c:v>5.1406388062632686</c:v>
                      </c:pt>
                      <c:pt idx="16">
                        <c:v>5.7395896743402375</c:v>
                      </c:pt>
                      <c:pt idx="17">
                        <c:v>6.3785427639389241</c:v>
                      </c:pt>
                      <c:pt idx="18">
                        <c:v>7.0580088901897398</c:v>
                      </c:pt>
                      <c:pt idx="19">
                        <c:v>7.7784218919138652</c:v>
                      </c:pt>
                      <c:pt idx="20">
                        <c:v>8.5401409583783447</c:v>
                      </c:pt>
                      <c:pt idx="21">
                        <c:v>9.3434531320903602</c:v>
                      </c:pt>
                      <c:pt idx="22">
                        <c:v>10.188575959190075</c:v>
                      </c:pt>
                      <c:pt idx="23">
                        <c:v>11.075660260212771</c:v>
                      </c:pt>
                      <c:pt idx="24">
                        <c:v>12.004792995412458</c:v>
                      </c:pt>
                      <c:pt idx="25">
                        <c:v>12.976000200322574</c:v>
                      </c:pt>
                      <c:pt idx="26">
                        <c:v>13.989249968944648</c:v>
                      </c:pt>
                      <c:pt idx="27">
                        <c:v>15.044455463633312</c:v>
                      </c:pt>
                      <c:pt idx="28">
                        <c:v>16.141477932537498</c:v>
                      </c:pt>
                      <c:pt idx="29">
                        <c:v>17.280129717227908</c:v>
                      </c:pt>
                      <c:pt idx="30">
                        <c:v>18.460177234897628</c:v>
                      </c:pt>
                      <c:pt idx="31">
                        <c:v>19.681343921260236</c:v>
                      </c:pt>
                      <c:pt idx="32">
                        <c:v>20.943313121924575</c:v>
                      </c:pt>
                      <c:pt idx="33">
                        <c:v>22.245730921642917</c:v>
                      </c:pt>
                      <c:pt idx="34">
                        <c:v>23.58820890234125</c:v>
                      </c:pt>
                      <c:pt idx="35">
                        <c:v>24.970326822273023</c:v>
                      </c:pt>
                      <c:pt idx="36">
                        <c:v>26.391635209978574</c:v>
                      </c:pt>
                      <c:pt idx="37">
                        <c:v>27.85165786796</c:v>
                      </c:pt>
                      <c:pt idx="38">
                        <c:v>29.349894282133391</c:v>
                      </c:pt>
                      <c:pt idx="39">
                        <c:v>30.885821934139017</c:v>
                      </c:pt>
                      <c:pt idx="40">
                        <c:v>32.458898514545638</c:v>
                      </c:pt>
                      <c:pt idx="41">
                        <c:v>34.068564035814745</c:v>
                      </c:pt>
                      <c:pt idx="42">
                        <c:v>35.714242844639273</c:v>
                      </c:pt>
                      <c:pt idx="43">
                        <c:v>37.395345533946056</c:v>
                      </c:pt>
                      <c:pt idx="44">
                        <c:v>39.111270755417252</c:v>
                      </c:pt>
                      <c:pt idx="45">
                        <c:v>40.861406933885348</c:v>
                      </c:pt>
                      <c:pt idx="46">
                        <c:v>42.645133885401606</c:v>
                      </c:pt>
                      <c:pt idx="47">
                        <c:v>44.461824341115175</c:v>
                      </c:pt>
                      <c:pt idx="48">
                        <c:v>46.310845379426951</c:v>
                      </c:pt>
                      <c:pt idx="49">
                        <c:v>48.191559769103947</c:v>
                      </c:pt>
                      <c:pt idx="50">
                        <c:v>50.103327226253555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7-DE7E-4E9C-B4D2-7981D8EB01FD}"/>
                  </c:ext>
                </c:extLst>
              </c15:ser>
            </c15:filteredScatterSeries>
            <c15:filteredScatterSeries>
              <c15:ser>
                <c:idx val="2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correction'!$BZ$42</c15:sqref>
                        </c15:formulaRef>
                      </c:ext>
                    </c:extLst>
                    <c:strCache>
                      <c:ptCount val="1"/>
                      <c:pt idx="0">
                        <c:v>22000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correction'!$CA$42:$DY$42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0.3842944730912734</c:v>
                      </c:pt>
                      <c:pt idx="1">
                        <c:v>0.50963310345677826</c:v>
                      </c:pt>
                      <c:pt idx="2">
                        <c:v>0.65903490807275489</c:v>
                      </c:pt>
                      <c:pt idx="3">
                        <c:v>0.83435156913628816</c:v>
                      </c:pt>
                      <c:pt idx="4">
                        <c:v>1.0373548247837903</c:v>
                      </c:pt>
                      <c:pt idx="5">
                        <c:v>1.2697327424809828</c:v>
                      </c:pt>
                      <c:pt idx="6">
                        <c:v>1.5330865620774432</c:v>
                      </c:pt>
                      <c:pt idx="7">
                        <c:v>1.8289281083933417</c:v>
                      </c:pt>
                      <c:pt idx="8">
                        <c:v>2.1586777669314188</c:v>
                      </c:pt>
                      <c:pt idx="9">
                        <c:v>2.5236630105708286</c:v>
                      </c:pt>
                      <c:pt idx="10">
                        <c:v>2.9251174598541638</c:v>
                      </c:pt>
                      <c:pt idx="11">
                        <c:v>3.3641804549463359</c:v>
                      </c:pt>
                      <c:pt idx="12">
                        <c:v>3.8418971133430659</c:v>
                      </c:pt>
                      <c:pt idx="13">
                        <c:v>4.3592188441814699</c:v>
                      </c:pt>
                      <c:pt idx="14">
                        <c:v>4.9170042873679165</c:v>
                      </c:pt>
                      <c:pt idx="15">
                        <c:v>5.5160206437855379</c:v>
                      </c:pt>
                      <c:pt idx="16">
                        <c:v>6.1569453615144027</c:v>
                      </c:pt>
                      <c:pt idx="17">
                        <c:v>6.8403681422567502</c:v>
                      </c:pt>
                      <c:pt idx="18">
                        <c:v>7.5667932319041142</c:v>
                      </c:pt>
                      <c:pt idx="19">
                        <c:v>8.3366419595262755</c:v>
                      </c:pt>
                      <c:pt idx="20">
                        <c:v>9.1502554896914035</c:v>
                      </c:pt>
                      <c:pt idx="21">
                        <c:v>10.007897754160183</c:v>
                      </c:pt>
                      <c:pt idx="22">
                        <c:v>10.909758530339957</c:v>
                      </c:pt>
                      <c:pt idx="23">
                        <c:v>11.855956635538746</c:v>
                      </c:pt>
                      <c:pt idx="24">
                        <c:v>12.846543207910713</c:v>
                      </c:pt>
                      <c:pt idx="25">
                        <c:v>13.881505046929476</c:v>
                      </c:pt>
                      <c:pt idx="26">
                        <c:v>14.960767988355656</c:v>
                      </c:pt>
                      <c:pt idx="27">
                        <c:v>16.084200290767114</c:v>
                      </c:pt>
                      <c:pt idx="28">
                        <c:v>17.251616012893692</c:v>
                      </c:pt>
                      <c:pt idx="29">
                        <c:v>18.46277836314556</c:v>
                      </c:pt>
                      <c:pt idx="30">
                        <c:v>19.717403004798769</c:v>
                      </c:pt>
                      <c:pt idx="31">
                        <c:v>21.015161302363765</c:v>
                      </c:pt>
                      <c:pt idx="32">
                        <c:v>22.355683496577853</c:v>
                      </c:pt>
                      <c:pt idx="33">
                        <c:v>23.738561797323882</c:v>
                      </c:pt>
                      <c:pt idx="34">
                        <c:v>25.163353385507662</c:v>
                      </c:pt>
                      <c:pt idx="35">
                        <c:v>26.629583316533513</c:v>
                      </c:pt>
                      <c:pt idx="36">
                        <c:v>28.136747319509936</c:v>
                      </c:pt>
                      <c:pt idx="37">
                        <c:v>29.684314487688425</c:v>
                      </c:pt>
                      <c:pt idx="38">
                        <c:v>31.271729856863772</c:v>
                      </c:pt>
                      <c:pt idx="39">
                        <c:v>32.898416869597384</c:v>
                      </c:pt>
                      <c:pt idx="40">
                        <c:v>34.563779724111669</c:v>
                      </c:pt>
                      <c:pt idx="41">
                        <c:v>36.267205607596281</c:v>
                      </c:pt>
                      <c:pt idx="42">
                        <c:v>38.008066814432084</c:v>
                      </c:pt>
                      <c:pt idx="43">
                        <c:v>39.785722750530056</c:v>
                      </c:pt>
                      <c:pt idx="44">
                        <c:v>41.59952182554639</c:v>
                      </c:pt>
                      <c:pt idx="45">
                        <c:v>43.44880323523472</c:v>
                      </c:pt>
                      <c:pt idx="46">
                        <c:v>45.332898636612072</c:v>
                      </c:pt>
                      <c:pt idx="47">
                        <c:v>47.251133718940764</c:v>
                      </c:pt>
                      <c:pt idx="48">
                        <c:v>49.202829673816836</c:v>
                      </c:pt>
                      <c:pt idx="49">
                        <c:v>51.187304567850788</c:v>
                      </c:pt>
                      <c:pt idx="50">
                        <c:v>53.203874621599539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8-DE7E-4E9C-B4D2-7981D8EB01FD}"/>
                  </c:ext>
                </c:extLst>
              </c15:ser>
            </c15:filteredScatterSeries>
            <c15:filteredScatterSeries>
              <c15:ser>
                <c:idx val="2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correction'!$BZ$43</c15:sqref>
                        </c15:formulaRef>
                      </c:ext>
                    </c:extLst>
                    <c:strCache>
                      <c:ptCount val="1"/>
                      <c:pt idx="0">
                        <c:v>23000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correction'!$CA$43:$DY$43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0.41301534298844444</c:v>
                      </c:pt>
                      <c:pt idx="1">
                        <c:v>0.54763795628436185</c:v>
                      </c:pt>
                      <c:pt idx="2">
                        <c:v>0.70806295256875273</c:v>
                      </c:pt>
                      <c:pt idx="3">
                        <c:v>0.89626028071219821</c:v>
                      </c:pt>
                      <c:pt idx="4">
                        <c:v>1.1141108775421742</c:v>
                      </c:pt>
                      <c:pt idx="5">
                        <c:v>1.3634026773141841</c:v>
                      </c:pt>
                      <c:pt idx="6">
                        <c:v>1.6458272785219776</c:v>
                      </c:pt>
                      <c:pt idx="7">
                        <c:v>1.9629772652404824</c:v>
                      </c:pt>
                      <c:pt idx="8">
                        <c:v>2.3163441727960503</c:v>
                      </c:pt>
                      <c:pt idx="9">
                        <c:v>2.7073170808454279</c:v>
                      </c:pt>
                      <c:pt idx="10">
                        <c:v>3.1371818109023195</c:v>
                      </c:pt>
                      <c:pt idx="11">
                        <c:v>3.6071207001843959</c:v>
                      </c:pt>
                      <c:pt idx="12">
                        <c:v>4.1182129191882666</c:v>
                      </c:pt>
                      <c:pt idx="13">
                        <c:v>4.6714352968838284</c:v>
                      </c:pt>
                      <c:pt idx="14">
                        <c:v>5.2676636146426858</c:v>
                      </c:pt>
                      <c:pt idx="15">
                        <c:v>5.9076743280599828</c:v>
                      </c:pt>
                      <c:pt idx="16">
                        <c:v>6.5921466746309534</c:v>
                      </c:pt>
                      <c:pt idx="17">
                        <c:v>7.3216651247439586</c:v>
                      </c:pt>
                      <c:pt idx="18">
                        <c:v>8.0967221335251907</c:v>
                      </c:pt>
                      <c:pt idx="19">
                        <c:v>8.9177211518196486</c:v>
                      </c:pt>
                      <c:pt idx="20">
                        <c:v>9.7849798556812289</c:v>
                      </c:pt>
                      <c:pt idx="21">
                        <c:v>10.698733555384479</c:v>
                      </c:pt>
                      <c:pt idx="22">
                        <c:v>11.659138746830365</c:v>
                      </c:pt>
                      <c:pt idx="23">
                        <c:v>12.666276770422655</c:v>
                      </c:pt>
                      <c:pt idx="24">
                        <c:v>13.720157544858068</c:v>
                      </c:pt>
                      <c:pt idx="25">
                        <c:v>14.820723345759177</c:v>
                      </c:pt>
                      <c:pt idx="26">
                        <c:v>15.967852601700713</c:v>
                      </c:pt>
                      <c:pt idx="27">
                        <c:v>17.16136368275312</c:v>
                      </c:pt>
                      <c:pt idx="28">
                        <c:v>18.401018659302565</c:v>
                      </c:pt>
                      <c:pt idx="29">
                        <c:v>19.686527011430655</c:v>
                      </c:pt>
                      <c:pt idx="30">
                        <c:v>21.017549271611927</c:v>
                      </c:pt>
                      <c:pt idx="31">
                        <c:v>22.393700585858198</c:v>
                      </c:pt>
                      <c:pt idx="32">
                        <c:v>23.81455418065201</c:v>
                      </c:pt>
                      <c:pt idx="33">
                        <c:v>25.279644725130765</c:v>
                      </c:pt>
                      <c:pt idx="34">
                        <c:v>26.788471579921008</c:v>
                      </c:pt>
                      <c:pt idx="35">
                        <c:v>28.340501925815602</c:v>
                      </c:pt>
                      <c:pt idx="36">
                        <c:v>29.935173767132426</c:v>
                      </c:pt>
                      <c:pt idx="37">
                        <c:v>31.571898806072909</c:v>
                      </c:pt>
                      <c:pt idx="38">
                        <c:v>33.250065185730136</c:v>
                      </c:pt>
                      <c:pt idx="39">
                        <c:v>34.96904010058563</c:v>
                      </c:pt>
                      <c:pt idx="40">
                        <c:v>36.728172274374685</c:v>
                      </c:pt>
                      <c:pt idx="41">
                        <c:v>38.526794306120678</c:v>
                      </c:pt>
                      <c:pt idx="42">
                        <c:v>40.364224885906879</c:v>
                      </c:pt>
                      <c:pt idx="43">
                        <c:v>42.23977088265741</c:v>
                      </c:pt>
                      <c:pt idx="44">
                        <c:v>44.152729306736092</c:v>
                      </c:pt>
                      <c:pt idx="45">
                        <c:v>46.102389150655029</c:v>
                      </c:pt>
                      <c:pt idx="46">
                        <c:v>48.088033111568905</c:v>
                      </c:pt>
                      <c:pt idx="47">
                        <c:v>50.10893919951252</c:v>
                      </c:pt>
                      <c:pt idx="48">
                        <c:v>52.164382235598168</c:v>
                      </c:pt>
                      <c:pt idx="49">
                        <c:v>54.253635244523821</c:v>
                      </c:pt>
                      <c:pt idx="50">
                        <c:v>56.375970745880522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9-DE7E-4E9C-B4D2-7981D8EB01FD}"/>
                  </c:ext>
                </c:extLst>
              </c15:ser>
            </c15:filteredScatterSeries>
            <c15:filteredScatterSeries>
              <c15:ser>
                <c:idx val="2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correction'!$BZ$44</c15:sqref>
                        </c15:formulaRef>
                      </c:ext>
                    </c:extLst>
                    <c:strCache>
                      <c:ptCount val="1"/>
                      <c:pt idx="0">
                        <c:v>24000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correction'!$CA$44:$DY$44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0.4431938455607991</c:v>
                      </c:pt>
                      <c:pt idx="1">
                        <c:v>0.58755876728226042</c:v>
                      </c:pt>
                      <c:pt idx="2">
                        <c:v>0.75954475156726176</c:v>
                      </c:pt>
                      <c:pt idx="3">
                        <c:v>0.96124314880717066</c:v>
                      </c:pt>
                      <c:pt idx="4">
                        <c:v>1.1946463741702757</c:v>
                      </c:pt>
                      <c:pt idx="5">
                        <c:v>1.4616436568544771</c:v>
                      </c:pt>
                      <c:pt idx="6">
                        <c:v>1.7640175459408454</c:v>
                      </c:pt>
                      <c:pt idx="7">
                        <c:v>2.1034411664176673</c:v>
                      </c:pt>
                      <c:pt idx="8">
                        <c:v>2.4814762102393502</c:v>
                      </c:pt>
                      <c:pt idx="9">
                        <c:v>2.8995716395001807</c:v>
                      </c:pt>
                      <c:pt idx="10">
                        <c:v>3.359063071857662</c:v>
                      </c:pt>
                      <c:pt idx="11">
                        <c:v>3.8611728125267177</c:v>
                      </c:pt>
                      <c:pt idx="12">
                        <c:v>4.407010492232132</c:v>
                      </c:pt>
                      <c:pt idx="13">
                        <c:v>4.9975742667334657</c:v>
                      </c:pt>
                      <c:pt idx="14">
                        <c:v>5.6337525306824432</c:v>
                      </c:pt>
                      <c:pt idx="15">
                        <c:v>6.3163260967121175</c:v>
                      </c:pt>
                      <c:pt idx="16">
                        <c:v>7.045970789692177</c:v>
                      </c:pt>
                      <c:pt idx="17">
                        <c:v>7.8232604059374466</c:v>
                      </c:pt>
                      <c:pt idx="18">
                        <c:v>8.6486699877086153</c:v>
                      </c:pt>
                      <c:pt idx="19">
                        <c:v>9.522579364596595</c:v>
                      </c:pt>
                      <c:pt idx="20">
                        <c:v>10.445276915097963</c:v>
                      </c:pt>
                      <c:pt idx="21">
                        <c:v>11.416963503921693</c:v>
                      </c:pt>
                      <c:pt idx="22">
                        <c:v>12.43775655309895</c:v>
                      </c:pt>
                      <c:pt idx="23">
                        <c:v>13.507694207794771</c:v>
                      </c:pt>
                      <c:pt idx="24">
                        <c:v>14.626739560737917</c:v>
                      </c:pt>
                      <c:pt idx="25">
                        <c:v>15.794784902269043</c:v>
                      </c:pt>
                      <c:pt idx="26">
                        <c:v>17.011655966213084</c:v>
                      </c:pt>
                      <c:pt idx="27">
                        <c:v>18.27711614489084</c:v>
                      </c:pt>
                      <c:pt idx="28">
                        <c:v>19.590870649713452</c:v>
                      </c:pt>
                      <c:pt idx="29">
                        <c:v>20.952570596782778</c:v>
                      </c:pt>
                      <c:pt idx="30">
                        <c:v>22.361816999783855</c:v>
                      </c:pt>
                      <c:pt idx="31">
                        <c:v>23.818164655188809</c:v>
                      </c:pt>
                      <c:pt idx="32">
                        <c:v>25.321125907305372</c:v>
                      </c:pt>
                      <c:pt idx="33">
                        <c:v>26.870174283078654</c:v>
                      </c:pt>
                      <c:pt idx="34">
                        <c:v>28.46474798871435</c:v>
                      </c:pt>
                      <c:pt idx="35">
                        <c:v>30.104253262162104</c:v>
                      </c:pt>
                      <c:pt idx="36">
                        <c:v>31.788067577273068</c:v>
                      </c:pt>
                      <c:pt idx="37">
                        <c:v>33.51554269704809</c:v>
                      </c:pt>
                      <c:pt idx="38">
                        <c:v>35.286007574791768</c:v>
                      </c:pt>
                      <c:pt idx="39">
                        <c:v>37.098771103227364</c:v>
                      </c:pt>
                      <c:pt idx="40">
                        <c:v>38.953124712707279</c:v>
                      </c:pt>
                      <c:pt idx="41">
                        <c:v>40.848344820571015</c:v>
                      </c:pt>
                      <c:pt idx="42">
                        <c:v>42.783695134474272</c:v>
                      </c:pt>
                      <c:pt idx="43">
                        <c:v>44.758428813187436</c:v>
                      </c:pt>
                      <c:pt idx="44">
                        <c:v>46.771790488875354</c:v>
                      </c:pt>
                      <c:pt idx="45">
                        <c:v>48.823018155299565</c:v>
                      </c:pt>
                      <c:pt idx="46">
                        <c:v>50.911344926736149</c:v>
                      </c:pt>
                      <c:pt idx="47">
                        <c:v>53.036000672622663</c:v>
                      </c:pt>
                      <c:pt idx="48">
                        <c:v>55.196213533145169</c:v>
                      </c:pt>
                      <c:pt idx="49">
                        <c:v>57.39121132106834</c:v>
                      </c:pt>
                      <c:pt idx="50">
                        <c:v>59.620222815170223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A-DE7E-4E9C-B4D2-7981D8EB01FD}"/>
                  </c:ext>
                </c:extLst>
              </c15:ser>
            </c15:filteredScatterSeries>
            <c15:filteredScatterSeries>
              <c15:ser>
                <c:idx val="26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correction'!$BZ$46</c15:sqref>
                        </c15:formulaRef>
                      </c:ext>
                    </c:extLst>
                    <c:strCache>
                      <c:ptCount val="1"/>
                      <c:pt idx="0">
                        <c:v>26000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correction'!$CA$46:$DY$46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0.50826823165209589</c:v>
                      </c:pt>
                      <c:pt idx="1">
                        <c:v>0.67359595660826699</c:v>
                      </c:pt>
                      <c:pt idx="2">
                        <c:v>0.8704359151132337</c:v>
                      </c:pt>
                      <c:pt idx="3">
                        <c:v>1.101131387432531</c:v>
                      </c:pt>
                      <c:pt idx="4">
                        <c:v>1.3679040051049185</c:v>
                      </c:pt>
                      <c:pt idx="5">
                        <c:v>1.6728490105925005</c:v>
                      </c:pt>
                      <c:pt idx="6">
                        <c:v>2.0179315121926606</c:v>
                      </c:pt>
                      <c:pt idx="7">
                        <c:v>2.4049837166215298</c:v>
                      </c:pt>
                      <c:pt idx="8">
                        <c:v>2.8357031098790912</c:v>
                      </c:pt>
                      <c:pt idx="9">
                        <c:v>3.3116515466464875</c:v>
                      </c:pt>
                      <c:pt idx="10">
                        <c:v>3.8342551995919223</c:v>
                      </c:pt>
                      <c:pt idx="11">
                        <c:v>4.4048053127329183</c:v>
                      </c:pt>
                      <c:pt idx="12">
                        <c:v>5.024459697264831</c:v>
                      </c:pt>
                      <c:pt idx="13">
                        <c:v>5.6942449041949601</c:v>
                      </c:pt>
                      <c:pt idx="14">
                        <c:v>6.4150590054082102</c:v>
                      </c:pt>
                      <c:pt idx="15">
                        <c:v>7.1876749135304578</c:v>
                      </c:pt>
                      <c:pt idx="16">
                        <c:v>8.0127441709009588</c:v>
                      </c:pt>
                      <c:pt idx="17">
                        <c:v>8.8908011390157071</c:v>
                      </c:pt>
                      <c:pt idx="18">
                        <c:v>9.8222675217865572</c:v>
                      </c:pt>
                      <c:pt idx="19">
                        <c:v>10.807457158770831</c:v>
                      </c:pt>
                      <c:pt idx="20">
                        <c:v>11.846581027912919</c:v>
                      </c:pt>
                      <c:pt idx="21">
                        <c:v>12.939752401288615</c:v>
                      </c:pt>
                      <c:pt idx="22">
                        <c:v>14.086992101572832</c:v>
                      </c:pt>
                      <c:pt idx="23">
                        <c:v>15.288233811455939</c:v>
                      </c:pt>
                      <c:pt idx="24">
                        <c:v>16.543329392848364</c:v>
                      </c:pt>
                      <c:pt idx="25">
                        <c:v>17.852054177301</c:v>
                      </c:pt>
                      <c:pt idx="26">
                        <c:v>19.214112193674964</c:v>
                      </c:pt>
                      <c:pt idx="27">
                        <c:v>20.629141303458596</c:v>
                      </c:pt>
                      <c:pt idx="28">
                        <c:v>22.09671821841647</c:v>
                      </c:pt>
                      <c:pt idx="29">
                        <c:v>23.616363379220672</c:v>
                      </c:pt>
                      <c:pt idx="30">
                        <c:v>25.187545677465494</c:v>
                      </c:pt>
                      <c:pt idx="31">
                        <c:v>26.809687006936144</c:v>
                      </c:pt>
                      <c:pt idx="32">
                        <c:v>28.482166633145141</c:v>
                      </c:pt>
                      <c:pt idx="33">
                        <c:v>30.204325373032873</c:v>
                      </c:pt>
                      <c:pt idx="34">
                        <c:v>31.975469579297794</c:v>
                      </c:pt>
                      <c:pt idx="35">
                        <c:v>33.794874926097009</c:v>
                      </c:pt>
                      <c:pt idx="36">
                        <c:v>35.661789994870787</c:v>
                      </c:pt>
                      <c:pt idx="37">
                        <c:v>37.575439660789414</c:v>
                      </c:pt>
                      <c:pt idx="38">
                        <c:v>39.535028281813766</c:v>
                      </c:pt>
                      <c:pt idx="39">
                        <c:v>41.539742693631752</c:v>
                      </c:pt>
                      <c:pt idx="40">
                        <c:v>43.588755014802302</c:v>
                      </c:pt>
                      <c:pt idx="41">
                        <c:v>45.681225267292916</c:v>
                      </c:pt>
                      <c:pt idx="42">
                        <c:v>47.816303818302458</c:v>
                      </c:pt>
                      <c:pt idx="43">
                        <c:v>49.993133649811</c:v>
                      </c:pt>
                      <c:pt idx="44">
                        <c:v>52.210852462692458</c:v>
                      </c:pt>
                      <c:pt idx="45">
                        <c:v>54.46859462251831</c:v>
                      </c:pt>
                      <c:pt idx="46">
                        <c:v>56.765492954374679</c:v>
                      </c:pt>
                      <c:pt idx="47">
                        <c:v>59.100680394080598</c:v>
                      </c:pt>
                      <c:pt idx="48">
                        <c:v>61.473291503242763</c:v>
                      </c:pt>
                      <c:pt idx="49">
                        <c:v>63.882463855504398</c:v>
                      </c:pt>
                      <c:pt idx="50">
                        <c:v>66.327339301255506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B-DE7E-4E9C-B4D2-7981D8EB01FD}"/>
                  </c:ext>
                </c:extLst>
              </c15:ser>
            </c15:filteredScatterSeries>
            <c15:filteredScatterSeries>
              <c15:ser>
                <c:idx val="27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correction'!$BZ$47</c15:sqref>
                        </c15:formulaRef>
                      </c:ext>
                    </c:extLst>
                    <c:strCache>
                      <c:ptCount val="1"/>
                      <c:pt idx="0">
                        <c:v>27000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correction'!$CA$47:$DY$47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0.54335044166134594</c:v>
                      </c:pt>
                      <c:pt idx="1">
                        <c:v>0.71995415130970741</c:v>
                      </c:pt>
                      <c:pt idx="2">
                        <c:v>0.93015070342346462</c:v>
                      </c:pt>
                      <c:pt idx="3">
                        <c:v>1.1764137000020867</c:v>
                      </c:pt>
                      <c:pt idx="4">
                        <c:v>1.4610821389144633</c:v>
                      </c:pt>
                      <c:pt idx="5">
                        <c:v>1.7863554568264988</c:v>
                      </c:pt>
                      <c:pt idx="6">
                        <c:v>2.1542897096982188</c:v>
                      </c:pt>
                      <c:pt idx="7">
                        <c:v>2.5667948651351367</c:v>
                      </c:pt>
                      <c:pt idx="8">
                        <c:v>3.025633167195025</c:v>
                      </c:pt>
                      <c:pt idx="9">
                        <c:v>3.53241852246029</c:v>
                      </c:pt>
                      <c:pt idx="10">
                        <c:v>4.0886168462284616</c:v>
                      </c:pt>
                      <c:pt idx="11">
                        <c:v>4.6955472998182017</c:v>
                      </c:pt>
                      <c:pt idx="12">
                        <c:v>5.3543843439154557</c:v>
                      </c:pt>
                      <c:pt idx="13">
                        <c:v>6.0661605288587737</c:v>
                      </c:pt>
                      <c:pt idx="14">
                        <c:v>6.8317699403713732</c:v>
                      </c:pt>
                      <c:pt idx="15">
                        <c:v>7.6519722185603882</c:v>
                      </c:pt>
                      <c:pt idx="16">
                        <c:v>8.5273970686956204</c:v>
                      </c:pt>
                      <c:pt idx="17">
                        <c:v>9.4585491842832425</c:v>
                      </c:pt>
                      <c:pt idx="18">
                        <c:v>10.445813505928299</c:v>
                      </c:pt>
                      <c:pt idx="19">
                        <c:v>11.489460743419897</c:v>
                      </c:pt>
                      <c:pt idx="20">
                        <c:v>12.589653092957974</c:v>
                      </c:pt>
                      <c:pt idx="21">
                        <c:v>13.746450086536868</c:v>
                      </c:pt>
                      <c:pt idx="22">
                        <c:v>14.959814515816277</c:v>
                      </c:pt>
                      <c:pt idx="23">
                        <c:v>16.229618378371754</c:v>
                      </c:pt>
                      <c:pt idx="24">
                        <c:v>17.555648799804487</c:v>
                      </c:pt>
                      <c:pt idx="25">
                        <c:v>18.937613890685384</c:v>
                      </c:pt>
                      <c:pt idx="26">
                        <c:v>20.37514850273044</c:v>
                      </c:pt>
                      <c:pt idx="27">
                        <c:v>21.867819853696631</c:v>
                      </c:pt>
                      <c:pt idx="28">
                        <c:v>23.415132995401336</c:v>
                      </c:pt>
                      <c:pt idx="29">
                        <c:v>25.016536103789349</c:v>
                      </c:pt>
                      <c:pt idx="30">
                        <c:v>26.671425574175998</c:v>
                      </c:pt>
                      <c:pt idx="31">
                        <c:v>28.379150908641236</c:v>
                      </c:pt>
                      <c:pt idx="32">
                        <c:v>30.139019385993379</c:v>
                      </c:pt>
                      <c:pt idx="33">
                        <c:v>31.950300507849363</c:v>
                      </c:pt>
                      <c:pt idx="34">
                        <c:v>33.812230217101444</c:v>
                      </c:pt>
                      <c:pt idx="35">
                        <c:v>35.724014887456462</c:v>
                      </c:pt>
                      <c:pt idx="36">
                        <c:v>37.684835084800739</c:v>
                      </c:pt>
                      <c:pt idx="37">
                        <c:v>39.693849102931267</c:v>
                      </c:pt>
                      <c:pt idx="38">
                        <c:v>41.750196277682448</c:v>
                      </c:pt>
                      <c:pt idx="39">
                        <c:v>43.853000084721145</c:v>
                      </c:pt>
                      <c:pt idx="40">
                        <c:v>46.001371027293828</c:v>
                      </c:pt>
                      <c:pt idx="41">
                        <c:v>48.194409321005821</c:v>
                      </c:pt>
                      <c:pt idx="42">
                        <c:v>50.431207383325216</c:v>
                      </c:pt>
                      <c:pt idx="43">
                        <c:v>52.710852135966036</c:v>
                      </c:pt>
                      <c:pt idx="44">
                        <c:v>55.03242712860208</c:v>
                      </c:pt>
                      <c:pt idx="45">
                        <c:v>57.395014492545499</c:v>
                      </c:pt>
                      <c:pt idx="46">
                        <c:v>59.797696733119324</c:v>
                      </c:pt>
                      <c:pt idx="47">
                        <c:v>62.239558369411668</c:v>
                      </c:pt>
                      <c:pt idx="48">
                        <c:v>64.719687430045269</c:v>
                      </c:pt>
                      <c:pt idx="49">
                        <c:v>67.237176813409178</c:v>
                      </c:pt>
                      <c:pt idx="50">
                        <c:v>69.791125520630999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C-DE7E-4E9C-B4D2-7981D8EB01FD}"/>
                  </c:ext>
                </c:extLst>
              </c15:ser>
            </c15:filteredScatterSeries>
            <c15:filteredScatterSeries>
              <c15:ser>
                <c:idx val="28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correction'!$BZ$48</c15:sqref>
                        </c15:formulaRef>
                      </c:ext>
                    </c:extLst>
                    <c:strCache>
                      <c:ptCount val="1"/>
                      <c:pt idx="0">
                        <c:v>28000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correction'!$CA$48:$DY$48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0.58026372965682071</c:v>
                      </c:pt>
                      <c:pt idx="1">
                        <c:v>0.768712917412671</c:v>
                      </c:pt>
                      <c:pt idx="2">
                        <c:v>0.99293126793787678</c:v>
                      </c:pt>
                      <c:pt idx="3">
                        <c:v>1.2555254188369815</c:v>
                      </c:pt>
                      <c:pt idx="4">
                        <c:v>1.5589532623359332</c:v>
                      </c:pt>
                      <c:pt idx="5">
                        <c:v>1.9055188008387347</c:v>
                      </c:pt>
                      <c:pt idx="6">
                        <c:v>2.2973682998335505</c:v>
                      </c:pt>
                      <c:pt idx="7">
                        <c:v>2.736487702037806</c:v>
                      </c:pt>
                      <c:pt idx="8">
                        <c:v>3.2247012509498632</c:v>
                      </c:pt>
                      <c:pt idx="9">
                        <c:v>3.7636712586095484</c:v>
                      </c:pt>
                      <c:pt idx="10">
                        <c:v>4.3548989413521895</c:v>
                      </c:pt>
                      <c:pt idx="11">
                        <c:v>4.9997262388739614</c:v>
                      </c:pt>
                      <c:pt idx="12">
                        <c:v>5.699338525697442</c:v>
                      </c:pt>
                      <c:pt idx="13">
                        <c:v>6.4547681203079605</c:v>
                      </c:pt>
                      <c:pt idx="14">
                        <c:v>7.2668984954019891</c:v>
                      </c:pt>
                      <c:pt idx="15">
                        <c:v>8.136469092814167</c:v>
                      </c:pt>
                      <c:pt idx="16">
                        <c:v>9.064080648428984</c:v>
                      </c:pt>
                      <c:pt idx="17">
                        <c:v>10.05020093557556</c:v>
                      </c:pt>
                      <c:pt idx="18">
                        <c:v>11.095170839685863</c:v>
                      </c:pt>
                      <c:pt idx="19">
                        <c:v>12.199210682275123</c:v>
                      </c:pt>
                      <c:pt idx="20">
                        <c:v>13.362426718165239</c:v>
                      </c:pt>
                      <c:pt idx="21">
                        <c:v>14.584817736290347</c:v>
                      </c:pt>
                      <c:pt idx="22">
                        <c:v>15.866281701033927</c:v>
                      </c:pt>
                      <c:pt idx="23">
                        <c:v>17.206622377790666</c:v>
                      </c:pt>
                      <c:pt idx="24">
                        <c:v>18.605555893166695</c:v>
                      </c:pt>
                      <c:pt idx="25">
                        <c:v>20.062717186714167</c:v>
                      </c:pt>
                      <c:pt idx="26">
                        <c:v>21.577666317412593</c:v>
                      </c:pt>
                      <c:pt idx="27">
                        <c:v>23.149894593988108</c:v>
                      </c:pt>
                      <c:pt idx="28">
                        <c:v>24.778830503738448</c:v>
                      </c:pt>
                      <c:pt idx="29">
                        <c:v>26.463845419610152</c:v>
                      </c:pt>
                      <c:pt idx="30">
                        <c:v>28.204259069946204</c:v>
                      </c:pt>
                      <c:pt idx="31">
                        <c:v>29.999344759529492</c:v>
                      </c:pt>
                      <c:pt idx="32">
                        <c:v>31.848334334278832</c:v>
                      </c:pt>
                      <c:pt idx="33">
                        <c:v>33.750422885279534</c:v>
                      </c:pt>
                      <c:pt idx="34">
                        <c:v>35.704773190711308</c:v>
                      </c:pt>
                      <c:pt idx="35">
                        <c:v>37.710519896710707</c:v>
                      </c:pt>
                      <c:pt idx="36">
                        <c:v>39.766773440334589</c:v>
                      </c:pt>
                      <c:pt idx="37">
                        <c:v>41.872623719544833</c:v>
                      </c:pt>
                      <c:pt idx="38">
                        <c:v>44.027143516608703</c:v>
                      </c:pt>
                      <c:pt idx="39">
                        <c:v>46.229391682459038</c:v>
                      </c:pt>
                      <c:pt idx="40">
                        <c:v>48.478416090509995</c:v>
                      </c:pt>
                      <c:pt idx="41">
                        <c:v>50.773256369093247</c:v>
                      </c:pt>
                      <c:pt idx="42">
                        <c:v>53.112946422191783</c:v>
                      </c:pt>
                      <c:pt idx="43">
                        <c:v>55.496516748484908</c:v>
                      </c:pt>
                      <c:pt idx="44">
                        <c:v>57.922996568884741</c:v>
                      </c:pt>
                      <c:pt idx="45">
                        <c:v>60.391415772814412</c:v>
                      </c:pt>
                      <c:pt idx="46">
                        <c:v>62.900806693424158</c:v>
                      </c:pt>
                      <c:pt idx="47">
                        <c:v>65.450205721804764</c:v>
                      </c:pt>
                      <c:pt idx="48">
                        <c:v>68.038654770056382</c:v>
                      </c:pt>
                      <c:pt idx="49">
                        <c:v>70.665202592793207</c:v>
                      </c:pt>
                      <c:pt idx="50">
                        <c:v>73.328905976372425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D-DE7E-4E9C-B4D2-7981D8EB01FD}"/>
                  </c:ext>
                </c:extLst>
              </c15:ser>
            </c15:filteredScatterSeries>
            <c15:filteredScatterSeries>
              <c15:ser>
                <c:idx val="29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correction'!$BZ$49</c15:sqref>
                        </c15:formulaRef>
                      </c:ext>
                    </c:extLst>
                    <c:strCache>
                      <c:ptCount val="1"/>
                      <c:pt idx="0">
                        <c:v>29000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correction'!$CA$49:$DY$49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0.61911717699211977</c:v>
                      </c:pt>
                      <c:pt idx="1">
                        <c:v>0.82001339819539965</c:v>
                      </c:pt>
                      <c:pt idx="2">
                        <c:v>1.0589553015012712</c:v>
                      </c:pt>
                      <c:pt idx="3">
                        <c:v>1.3386850847729477</c:v>
                      </c:pt>
                      <c:pt idx="4">
                        <c:v>1.6617807754773821</c:v>
                      </c:pt>
                      <c:pt idx="5">
                        <c:v>2.0306509382048148</c:v>
                      </c:pt>
                      <c:pt idx="6">
                        <c:v>2.447530858478018</c:v>
                      </c:pt>
                      <c:pt idx="7">
                        <c:v>2.9144801536261298</c:v>
                      </c:pt>
                      <c:pt idx="8">
                        <c:v>3.4333817435173728</c:v>
                      </c:pt>
                      <c:pt idx="9">
                        <c:v>4.0059420989252317</c:v>
                      </c:pt>
                      <c:pt idx="10">
                        <c:v>4.6336926732554105</c:v>
                      </c:pt>
                      <c:pt idx="11">
                        <c:v>5.3179924143855146</c:v>
                      </c:pt>
                      <c:pt idx="12">
                        <c:v>6.0600312471919153</c:v>
                      </c:pt>
                      <c:pt idx="13">
                        <c:v>6.8608344139682345</c:v>
                      </c:pt>
                      <c:pt idx="14">
                        <c:v>7.721267558976507</c:v>
                      </c:pt>
                      <c:pt idx="15">
                        <c:v>8.6420424446242237</c:v>
                      </c:pt>
                      <c:pt idx="16">
                        <c:v>9.6237231898862774</c:v>
                      </c:pt>
                      <c:pt idx="17">
                        <c:v>10.666732926286215</c:v>
                      </c:pt>
                      <c:pt idx="18">
                        <c:v>11.771360772656578</c:v>
                      </c:pt>
                      <c:pt idx="19">
                        <c:v>12.937769036819645</c:v>
                      </c:pt>
                      <c:pt idx="20">
                        <c:v>14.166000559800977</c:v>
                      </c:pt>
                      <c:pt idx="21">
                        <c:v>15.455986126191647</c:v>
                      </c:pt>
                      <c:pt idx="22">
                        <c:v>16.807551872344391</c:v>
                      </c:pt>
                      <c:pt idx="23">
                        <c:v>18.220426632211911</c:v>
                      </c:pt>
                      <c:pt idx="24">
                        <c:v>19.694249168581791</c:v>
                      </c:pt>
                      <c:pt idx="25">
                        <c:v>21.228575245053662</c:v>
                      </c:pt>
                      <c:pt idx="26">
                        <c:v>22.822884501377303</c:v>
                      </c:pt>
                      <c:pt idx="27">
                        <c:v>24.476587101470216</c:v>
                      </c:pt>
                      <c:pt idx="28">
                        <c:v>26.189030129704008</c:v>
                      </c:pt>
                      <c:pt idx="29">
                        <c:v>27.959503716688573</c:v>
                      </c:pt>
                      <c:pt idx="30">
                        <c:v>29.787246880898181</c:v>
                      </c:pt>
                      <c:pt idx="31">
                        <c:v>31.671453077042315</c:v>
                      </c:pt>
                      <c:pt idx="32">
                        <c:v>33.611275446057675</c:v>
                      </c:pt>
                      <c:pt idx="33">
                        <c:v>35.605831765091523</c:v>
                      </c:pt>
                      <c:pt idx="34">
                        <c:v>37.654209098823401</c:v>
                      </c:pt>
                      <c:pt idx="35">
                        <c:v>39.755468155988808</c:v>
                      </c:pt>
                      <c:pt idx="36">
                        <c:v>41.908647357072482</c:v>
                      </c:pt>
                      <c:pt idx="37">
                        <c:v>44.112766620858395</c:v>
                      </c:pt>
                      <c:pt idx="38">
                        <c:v>46.366830878887072</c:v>
                      </c:pt>
                      <c:pt idx="39">
                        <c:v>48.66983332794166</c:v>
                      </c:pt>
                      <c:pt idx="40">
                        <c:v>51.020758431477077</c:v>
                      </c:pt>
                      <c:pt idx="41">
                        <c:v>53.418584681458015</c:v>
                      </c:pt>
                      <c:pt idx="42">
                        <c:v>55.86228713242582</c:v>
                      </c:pt>
                      <c:pt idx="43">
                        <c:v>58.350839719795317</c:v>
                      </c:pt>
                      <c:pt idx="44">
                        <c:v>60.883217374409583</c:v>
                      </c:pt>
                      <c:pt idx="45">
                        <c:v>63.458397945278762</c:v>
                      </c:pt>
                      <c:pt idx="46">
                        <c:v>66.075363942252579</c:v>
                      </c:pt>
                      <c:pt idx="47">
                        <c:v>68.733104110072702</c:v>
                      </c:pt>
                      <c:pt idx="48">
                        <c:v>71.43061484493586</c:v>
                      </c:pt>
                      <c:pt idx="49">
                        <c:v>74.166901464280272</c:v>
                      </c:pt>
                      <c:pt idx="50">
                        <c:v>76.940979340096419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E-DE7E-4E9C-B4D2-7981D8EB01FD}"/>
                  </c:ext>
                </c:extLst>
              </c15:ser>
            </c15:filteredScatterSeries>
            <c15:filteredScatterSeries>
              <c15:ser>
                <c:idx val="31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correction'!$BZ$51</c15:sqref>
                        </c15:formulaRef>
                      </c:ext>
                    </c:extLst>
                    <c:strCache>
                      <c:ptCount val="1"/>
                      <c:pt idx="0">
                        <c:v>31000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correction'!$CA$51:$DY$51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0.70311730134474715</c:v>
                      </c:pt>
                      <c:pt idx="1">
                        <c:v>0.93085018334183189</c:v>
                      </c:pt>
                      <c:pt idx="2">
                        <c:v>1.2015012002158443</c:v>
                      </c:pt>
                      <c:pt idx="3">
                        <c:v>1.5180902675295442</c:v>
                      </c:pt>
                      <c:pt idx="4">
                        <c:v>1.8834380048593289</c:v>
                      </c:pt>
                      <c:pt idx="5">
                        <c:v>2.3001603148398999</c:v>
                      </c:pt>
                      <c:pt idx="6">
                        <c:v>2.7706648610780462</c:v>
                      </c:pt>
                      <c:pt idx="7">
                        <c:v>3.2971493588734688</c:v>
                      </c:pt>
                      <c:pt idx="8">
                        <c:v>3.8816015695936983</c:v>
                      </c:pt>
                      <c:pt idx="9">
                        <c:v>4.5258008711837476</c:v>
                      </c:pt>
                      <c:pt idx="10">
                        <c:v>5.2313212634182094</c:v>
                      </c:pt>
                      <c:pt idx="11">
                        <c:v>5.9995356572213154</c:v>
                      </c:pt>
                      <c:pt idx="12">
                        <c:v>6.8316212921450585</c:v>
                      </c:pt>
                      <c:pt idx="13">
                        <c:v>7.728566124785857</c:v>
                      </c:pt>
                      <c:pt idx="14">
                        <c:v>8.6911760328358412</c:v>
                      </c:pt>
                      <c:pt idx="15">
                        <c:v>9.7200826843076413</c:v>
                      </c:pt>
                      <c:pt idx="16">
                        <c:v>10.81575192858412</c:v>
                      </c:pt>
                      <c:pt idx="17">
                        <c:v>11.978492574917539</c:v>
                      </c:pt>
                      <c:pt idx="18">
                        <c:v>13.208465434263644</c:v>
                      </c:pt>
                      <c:pt idx="19">
                        <c:v>14.505692511564973</c:v>
                      </c:pt>
                      <c:pt idx="20">
                        <c:v>15.870066247220393</c:v>
                      </c:pt>
                      <c:pt idx="21">
                        <c:v>17.301358718372057</c:v>
                      </c:pt>
                      <c:pt idx="22">
                        <c:v>18.799230722288087</c:v>
                      </c:pt>
                      <c:pt idx="23">
                        <c:v>20.363240675467182</c:v>
                      </c:pt>
                      <c:pt idx="24">
                        <c:v>21.992853272875038</c:v>
                      </c:pt>
                      <c:pt idx="25">
                        <c:v>23.687447861768703</c:v>
                      </c:pt>
                      <c:pt idx="26">
                        <c:v>25.44632649391508</c:v>
                      </c:pt>
                      <c:pt idx="27">
                        <c:v>27.268721628427841</c:v>
                      </c:pt>
                      <c:pt idx="28">
                        <c:v>29.153803465079704</c:v>
                      </c:pt>
                      <c:pt idx="29">
                        <c:v>31.100686894673288</c:v>
                      </c:pt>
                      <c:pt idx="30">
                        <c:v>33.108438058946149</c:v>
                      </c:pt>
                      <c:pt idx="31">
                        <c:v>35.176080517597654</c:v>
                      </c:pt>
                      <c:pt idx="32">
                        <c:v>37.302601024338685</c:v>
                      </c:pt>
                      <c:pt idx="33">
                        <c:v>39.486954917517664</c:v>
                      </c:pt>
                      <c:pt idx="34">
                        <c:v>41.728071133866081</c:v>
                      </c:pt>
                      <c:pt idx="35">
                        <c:v>44.024856856316944</c:v>
                      </c:pt>
                      <c:pt idx="36">
                        <c:v>46.376201808749954</c:v>
                      </c:pt>
                      <c:pt idx="37">
                        <c:v>48.780982211960122</c:v>
                      </c:pt>
                      <c:pt idx="38">
                        <c:v>51.238064416181203</c:v>
                      </c:pt>
                      <c:pt idx="39">
                        <c:v>53.746308226194685</c:v>
                      </c:pt>
                      <c:pt idx="40">
                        <c:v>56.304569935462837</c:v>
                      </c:pt>
                      <c:pt idx="41">
                        <c:v>58.911705085862422</c:v>
                      </c:pt>
                      <c:pt idx="42">
                        <c:v>61.566570969554846</c:v>
                      </c:pt>
                      <c:pt idx="43">
                        <c:v>64.268028889299842</c:v>
                      </c:pt>
                      <c:pt idx="44">
                        <c:v>67.014946193156391</c:v>
                      </c:pt>
                      <c:pt idx="45">
                        <c:v>69.806198099045048</c:v>
                      </c:pt>
                      <c:pt idx="46">
                        <c:v>72.640669324101509</c:v>
                      </c:pt>
                      <c:pt idx="47">
                        <c:v>75.517255533121158</c:v>
                      </c:pt>
                      <c:pt idx="48">
                        <c:v>78.434864619756013</c:v>
                      </c:pt>
                      <c:pt idx="49">
                        <c:v>81.39241783342203</c:v>
                      </c:pt>
                      <c:pt idx="50">
                        <c:v>84.388850764192625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F-DE7E-4E9C-B4D2-7981D8EB01FD}"/>
                  </c:ext>
                </c:extLst>
              </c15:ser>
            </c15:filteredScatterSeries>
            <c15:filteredScatterSeries>
              <c15:ser>
                <c:idx val="32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correction'!$BZ$52</c15:sqref>
                        </c15:formulaRef>
                      </c:ext>
                    </c:extLst>
                    <c:strCache>
                      <c:ptCount val="1"/>
                      <c:pt idx="0">
                        <c:v>32000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correction'!$CA$52:$DY$52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0.74852011854562761</c:v>
                      </c:pt>
                      <c:pt idx="1">
                        <c:v>0.99071677249021661</c:v>
                      </c:pt>
                      <c:pt idx="2">
                        <c:v>1.2784373326390295</c:v>
                      </c:pt>
                      <c:pt idx="3">
                        <c:v>1.6148432565671271</c:v>
                      </c:pt>
                      <c:pt idx="4">
                        <c:v>2.0028767766557678</c:v>
                      </c:pt>
                      <c:pt idx="5">
                        <c:v>2.4452555292495219</c:v>
                      </c:pt>
                      <c:pt idx="6">
                        <c:v>2.9444693300441145</c:v>
                      </c:pt>
                      <c:pt idx="7">
                        <c:v>3.5027789843867367</c:v>
                      </c:pt>
                      <c:pt idx="8">
                        <c:v>4.1222169953812227</c:v>
                      </c:pt>
                      <c:pt idx="9">
                        <c:v>4.8045900126695074</c:v>
                      </c:pt>
                      <c:pt idx="10">
                        <c:v>5.5514828503372371</c:v>
                      </c:pt>
                      <c:pt idx="11">
                        <c:v>6.3642638934552735</c:v>
                      </c:pt>
                      <c:pt idx="12">
                        <c:v>7.2440917086748016</c:v>
                      </c:pt>
                      <c:pt idx="13">
                        <c:v>8.1919226747734797</c:v>
                      </c:pt>
                      <c:pt idx="14">
                        <c:v>9.2085194532244259</c:v>
                      </c:pt>
                      <c:pt idx="15">
                        <c:v>10.294460126306205</c:v>
                      </c:pt>
                      <c:pt idx="16">
                        <c:v>11.450147840189743</c:v>
                      </c:pt>
                      <c:pt idx="17">
                        <c:v>12.675820802281862</c:v>
                      </c:pt>
                      <c:pt idx="18">
                        <c:v>13.971562495225726</c:v>
                      </c:pt>
                      <c:pt idx="19">
                        <c:v>15.337311983921609</c:v>
                      </c:pt>
                      <c:pt idx="20">
                        <c:v>16.772874206144763</c:v>
                      </c:pt>
                      <c:pt idx="21">
                        <c:v>18.2779301515572</c:v>
                      </c:pt>
                      <c:pt idx="22">
                        <c:v>19.852046847696954</c:v>
                      </c:pt>
                      <c:pt idx="23">
                        <c:v>21.49468708469584</c:v>
                      </c:pt>
                      <c:pt idx="24">
                        <c:v>23.205218822855102</c:v>
                      </c:pt>
                      <c:pt idx="25">
                        <c:v>24.982924238572309</c:v>
                      </c:pt>
                      <c:pt idx="26">
                        <c:v>26.827008374541663</c:v>
                      </c:pt>
                      <c:pt idx="27">
                        <c:v>28.736607369407636</c:v>
                      </c:pt>
                      <c:pt idx="28">
                        <c:v>30.710796250347641</c:v>
                      </c:pt>
                      <c:pt idx="29">
                        <c:v>32.748596279224159</c:v>
                      </c:pt>
                      <c:pt idx="30">
                        <c:v>34.848981849161021</c:v>
                      </c:pt>
                      <c:pt idx="31">
                        <c:v>37.010886933669497</c:v>
                      </c:pt>
                      <c:pt idx="32">
                        <c:v>39.233211094821343</c:v>
                      </c:pt>
                      <c:pt idx="33">
                        <c:v>41.514825060581984</c:v>
                      </c:pt>
                      <c:pt idx="34">
                        <c:v>43.854575884299322</c:v>
                      </c:pt>
                      <c:pt idx="35">
                        <c:v>46.25129170158317</c:v>
                      </c:pt>
                      <c:pt idx="36">
                        <c:v>48.703786101510616</c:v>
                      </c:pt>
                      <c:pt idx="37">
                        <c:v>51.210862130287296</c:v>
                      </c:pt>
                      <c:pt idx="38">
                        <c:v>53.771315946283835</c:v>
                      </c:pt>
                      <c:pt idx="39">
                        <c:v>56.383940145793645</c:v>
                      </c:pt>
                      <c:pt idx="40">
                        <c:v>59.047526778993188</c:v>
                      </c:pt>
                      <c:pt idx="41">
                        <c:v>61.760870075469199</c:v>
                      </c:pt>
                      <c:pt idx="42">
                        <c:v>64.522768898358777</c:v>
                      </c:pt>
                      <c:pt idx="43">
                        <c:v>67.33202894568683</c:v>
                      </c:pt>
                      <c:pt idx="44">
                        <c:v>70.187464716872853</c:v>
                      </c:pt>
                      <c:pt idx="45">
                        <c:v>73.087901261692366</c:v>
                      </c:pt>
                      <c:pt idx="46">
                        <c:v>76.032175728224047</c:v>
                      </c:pt>
                      <c:pt idx="47">
                        <c:v>79.019138725490734</c:v>
                      </c:pt>
                      <c:pt idx="48">
                        <c:v>82.047655515690337</c:v>
                      </c:pt>
                      <c:pt idx="49">
                        <c:v>85.116607050046696</c:v>
                      </c:pt>
                      <c:pt idx="50">
                        <c:v>88.224890861477832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0-DE7E-4E9C-B4D2-7981D8EB01FD}"/>
                  </c:ext>
                </c:extLst>
              </c15:ser>
            </c15:filteredScatterSeries>
            <c15:filteredScatterSeries>
              <c15:ser>
                <c:idx val="33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correction'!$BZ$53</c15:sqref>
                        </c15:formulaRef>
                      </c:ext>
                    </c:extLst>
                    <c:strCache>
                      <c:ptCount val="1"/>
                      <c:pt idx="0">
                        <c:v>33000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correction'!$CA$53:$DY$53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0.79637649619060369</c:v>
                      </c:pt>
                      <c:pt idx="1">
                        <c:v>1.053787005641766</c:v>
                      </c:pt>
                      <c:pt idx="2">
                        <c:v>1.35944706109008</c:v>
                      </c:pt>
                      <c:pt idx="3">
                        <c:v>1.7166609431916129</c:v>
                      </c:pt>
                      <c:pt idx="4">
                        <c:v>2.1284920372124532</c:v>
                      </c:pt>
                      <c:pt idx="5">
                        <c:v>2.5977576134269782</c:v>
                      </c:pt>
                      <c:pt idx="6">
                        <c:v>3.1270260275976796</c:v>
                      </c:pt>
                      <c:pt idx="7">
                        <c:v>3.7186161992357256</c:v>
                      </c:pt>
                      <c:pt idx="8">
                        <c:v>4.3745991967498696</c:v>
                      </c:pt>
                      <c:pt idx="9">
                        <c:v>5.0968017371390033</c:v>
                      </c:pt>
                      <c:pt idx="10">
                        <c:v>5.886811393244983</c:v>
                      </c:pt>
                      <c:pt idx="11">
                        <c:v>6.7459832935339534</c:v>
                      </c:pt>
                      <c:pt idx="12">
                        <c:v>7.6754480970503209</c:v>
                      </c:pt>
                      <c:pt idx="13">
                        <c:v>8.6761210291207931</c:v>
                      </c:pt>
                      <c:pt idx="14">
                        <c:v>9.7487117705472883</c:v>
                      </c:pt>
                      <c:pt idx="15">
                        <c:v>10.893735003761435</c:v>
                      </c:pt>
                      <c:pt idx="16">
                        <c:v>12.111521432770843</c:v>
                      </c:pt>
                      <c:pt idx="17">
                        <c:v>13.402229109067719</c:v>
                      </c:pt>
                      <c:pt idx="18">
                        <c:v>14.765854912127168</c:v>
                      </c:pt>
                      <c:pt idx="19">
                        <c:v>16.20224605030478</c:v>
                      </c:pt>
                      <c:pt idx="20">
                        <c:v>17.711111465055069</c:v>
                      </c:pt>
                      <c:pt idx="21">
                        <c:v>19.292033038272223</c:v>
                      </c:pt>
                      <c:pt idx="22">
                        <c:v>20.944476518629415</c:v>
                      </c:pt>
                      <c:pt idx="23">
                        <c:v>22.66780209796417</c:v>
                      </c:pt>
                      <c:pt idx="24">
                        <c:v>24.46127458277914</c:v>
                      </c:pt>
                      <c:pt idx="25">
                        <c:v>26.324073118658646</c:v>
                      </c:pt>
                      <c:pt idx="26">
                        <c:v>28.255300436878883</c:v>
                      </c:pt>
                      <c:pt idx="27">
                        <c:v>30.253991602575468</c:v>
                      </c:pt>
                      <c:pt idx="28">
                        <c:v>32.319122252689056</c:v>
                      </c:pt>
                      <c:pt idx="29">
                        <c:v>34.449616319460461</c:v>
                      </c:pt>
                      <c:pt idx="30">
                        <c:v>36.644353241679084</c:v>
                      </c:pt>
                      <c:pt idx="31">
                        <c:v>38.902174671211412</c:v>
                      </c:pt>
                      <c:pt idx="32">
                        <c:v>41.221890686682343</c:v>
                      </c:pt>
                      <c:pt idx="33">
                        <c:v>43.60228552965242</c:v>
                      </c:pt>
                      <c:pt idx="34">
                        <c:v>46.042122881314469</c:v>
                      </c:pt>
                      <c:pt idx="35">
                        <c:v>48.54015069971922</c:v>
                      </c:pt>
                      <c:pt idx="36">
                        <c:v>51.095105638947587</c:v>
                      </c:pt>
                      <c:pt idx="37">
                        <c:v>53.70571707253248</c:v>
                      </c:pt>
                      <c:pt idx="38">
                        <c:v>56.370710743896382</c:v>
                      </c:pt>
                      <c:pt idx="39">
                        <c:v>59.08881206667246</c:v>
                      </c:pt>
                      <c:pt idx="40">
                        <c:v>61.858749097593602</c:v>
                      </c:pt>
                      <c:pt idx="41">
                        <c:v>64.679255204198739</c:v>
                      </c:pt>
                      <c:pt idx="42">
                        <c:v>67.549071448998006</c:v>
                      </c:pt>
                      <c:pt idx="43">
                        <c:v>70.466948710986799</c:v>
                      </c:pt>
                      <c:pt idx="44">
                        <c:v>73.431649564528016</c:v>
                      </c:pt>
                      <c:pt idx="45">
                        <c:v>76.441949934687443</c:v>
                      </c:pt>
                      <c:pt idx="46">
                        <c:v>79.496640547128777</c:v>
                      </c:pt>
                      <c:pt idx="47">
                        <c:v>82.594528189648031</c:v>
                      </c:pt>
                      <c:pt idx="48">
                        <c:v>85.734436801422589</c:v>
                      </c:pt>
                      <c:pt idx="49">
                        <c:v>88.915208405022895</c:v>
                      </c:pt>
                      <c:pt idx="50">
                        <c:v>92.135703895243978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1-DE7E-4E9C-B4D2-7981D8EB01FD}"/>
                  </c:ext>
                </c:extLst>
              </c15:ser>
            </c15:filteredScatterSeries>
            <c15:filteredScatterSeries>
              <c15:ser>
                <c:idx val="34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correction'!$BZ$54</c15:sqref>
                        </c15:formulaRef>
                      </c:ext>
                    </c:extLst>
                    <c:strCache>
                      <c:ptCount val="1"/>
                      <c:pt idx="0">
                        <c:v>34000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correction'!$CA$54:$DY$54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0.84683686017450555</c:v>
                      </c:pt>
                      <c:pt idx="1">
                        <c:v>1.1202541082528796</c:v>
                      </c:pt>
                      <c:pt idx="2">
                        <c:v>1.4447717412423344</c:v>
                      </c:pt>
                      <c:pt idx="3">
                        <c:v>1.8238376794859334</c:v>
                      </c:pt>
                      <c:pt idx="4">
                        <c:v>2.2606354062506853</c:v>
                      </c:pt>
                      <c:pt idx="5">
                        <c:v>2.7580790231197057</c:v>
                      </c:pt>
                      <c:pt idx="6">
                        <c:v>3.3188110275722238</c:v>
                      </c:pt>
                      <c:pt idx="7">
                        <c:v>3.9452026326299858</c:v>
                      </c:pt>
                      <c:pt idx="8">
                        <c:v>4.6393564170912498</c:v>
                      </c:pt>
                      <c:pt idx="9">
                        <c:v>5.4031110722876292</c:v>
                      </c:pt>
                      <c:pt idx="10">
                        <c:v>6.2380479970108809</c:v>
                      </c:pt>
                      <c:pt idx="11">
                        <c:v>7.1454994857635938</c:v>
                      </c:pt>
                      <c:pt idx="12">
                        <c:v>8.1265582557354321</c:v>
                      </c:pt>
                      <c:pt idx="13">
                        <c:v>9.1820880641574547</c:v>
                      </c:pt>
                      <c:pt idx="14">
                        <c:v>10.31273517867109</c:v>
                      </c:pt>
                      <c:pt idx="15">
                        <c:v>11.518940478176035</c:v>
                      </c:pt>
                      <c:pt idx="16">
                        <c:v>12.800951979198487</c:v>
                      </c:pt>
                      <c:pt idx="17">
                        <c:v>14.158837602278737</c:v>
                      </c:pt>
                      <c:pt idx="18">
                        <c:v>15.592498013287809</c:v>
                      </c:pt>
                      <c:pt idx="19">
                        <c:v>17.101679395404517</c:v>
                      </c:pt>
                      <c:pt idx="20">
                        <c:v>18.685986027901208</c:v>
                      </c:pt>
                      <c:pt idx="21">
                        <c:v>20.34489256766949</c:v>
                      </c:pt>
                      <c:pt idx="22">
                        <c:v>22.077755947991648</c:v>
                      </c:pt>
                      <c:pt idx="23">
                        <c:v>23.883826826328459</c:v>
                      </c:pt>
                      <c:pt idx="24">
                        <c:v>25.762260528632055</c:v>
                      </c:pt>
                      <c:pt idx="25">
                        <c:v>27.712127451755237</c:v>
                      </c:pt>
                      <c:pt idx="26">
                        <c:v>29.732422898050402</c:v>
                      </c:pt>
                      <c:pt idx="27">
                        <c:v>31.822076327047512</c:v>
                      </c:pt>
                      <c:pt idx="28">
                        <c:v>33.979960018449503</c:v>
                      </c:pt>
                      <c:pt idx="29">
                        <c:v>36.204897148505836</c:v>
                      </c:pt>
                      <c:pt idx="30">
                        <c:v>38.495669288333204</c:v>
                      </c:pt>
                      <c:pt idx="31">
                        <c:v>40.85102333804366</c:v>
                      </c:pt>
                      <c:pt idx="32">
                        <c:v>43.269677914707813</c:v>
                      </c:pt>
                      <c:pt idx="33">
                        <c:v>45.750329215406452</c:v>
                      </c:pt>
                      <c:pt idx="34">
                        <c:v>48.291656378996322</c:v>
                      </c:pt>
                      <c:pt idx="35">
                        <c:v>50.892326371842842</c:v>
                      </c:pt>
                      <c:pt idx="36">
                        <c:v>53.550998423804913</c:v>
                      </c:pt>
                      <c:pt idx="37">
                        <c:v>56.266328041245345</c:v>
                      </c:pt>
                      <c:pt idx="38">
                        <c:v>59.036970623917568</c:v>
                      </c:pt>
                      <c:pt idx="39">
                        <c:v>61.861584712285264</c:v>
                      </c:pt>
                      <c:pt idx="40">
                        <c:v>64.738834891280476</c:v>
                      </c:pt>
                      <c:pt idx="41">
                        <c:v>67.667394375713627</c:v>
                      </c:pt>
                      <c:pt idx="42">
                        <c:v>70.645947301603428</c:v>
                      </c:pt>
                      <c:pt idx="43">
                        <c:v>73.673190746634475</c:v>
                      </c:pt>
                      <c:pt idx="44">
                        <c:v>76.74783650178739</c:v>
                      </c:pt>
                      <c:pt idx="45">
                        <c:v>79.868612614993822</c:v>
                      </c:pt>
                      <c:pt idx="46">
                        <c:v>83.034264726442814</c:v>
                      </c:pt>
                      <c:pt idx="47">
                        <c:v>86.243557213925669</c:v>
                      </c:pt>
                      <c:pt idx="48">
                        <c:v>89.495274165409569</c:v>
                      </c:pt>
                      <c:pt idx="49">
                        <c:v>92.788220194820212</c:v>
                      </c:pt>
                      <c:pt idx="50">
                        <c:v>96.121221115878711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2-DE7E-4E9C-B4D2-7981D8EB01FD}"/>
                  </c:ext>
                </c:extLst>
              </c15:ser>
            </c15:filteredScatterSeries>
            <c15:filteredScatterSeries>
              <c15:ser>
                <c:idx val="36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correction'!$BZ$56</c15:sqref>
                        </c15:formulaRef>
                      </c:ext>
                    </c:extLst>
                    <c:strCache>
                      <c:ptCount val="1"/>
                      <c:pt idx="0">
                        <c:v>36000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correction'!$CA$56:$DY$56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0.95622243411189345</c:v>
                      </c:pt>
                      <c:pt idx="1">
                        <c:v>1.2642157602249569</c:v>
                      </c:pt>
                      <c:pt idx="2">
                        <c:v>1.629408815892802</c:v>
                      </c:pt>
                      <c:pt idx="3">
                        <c:v>2.0555370024448223</c:v>
                      </c:pt>
                      <c:pt idx="4">
                        <c:v>2.5460180350063411</c:v>
                      </c:pt>
                      <c:pt idx="5">
                        <c:v>3.1039480285094214</c:v>
                      </c:pt>
                      <c:pt idx="6">
                        <c:v>3.7321010010696511</c:v>
                      </c:pt>
                      <c:pt idx="7">
                        <c:v>4.4329315131666363</c:v>
                      </c:pt>
                      <c:pt idx="8">
                        <c:v>5.2085801249081953</c:v>
                      </c:pt>
                      <c:pt idx="9">
                        <c:v>6.0608813305370006</c:v>
                      </c:pt>
                      <c:pt idx="10">
                        <c:v>6.991373618189499</c:v>
                      </c:pt>
                      <c:pt idx="11">
                        <c:v>8.001311302531434</c:v>
                      </c:pt>
                      <c:pt idx="12">
                        <c:v>9.0916777865512017</c:v>
                      </c:pt>
                      <c:pt idx="13">
                        <c:v>10.263199924967893</c:v>
                      </c:pt>
                      <c:pt idx="14">
                        <c:v>11.51636318357194</c:v>
                      </c:pt>
                      <c:pt idx="15">
                        <c:v>12.851427314832307</c:v>
                      </c:pt>
                      <c:pt idx="16">
                        <c:v>14.268442298749306</c:v>
                      </c:pt>
                      <c:pt idx="17">
                        <c:v>15.767264327924693</c:v>
                      </c:pt>
                      <c:pt idx="18">
                        <c:v>17.347571645994663</c:v>
                      </c:pt>
                      <c:pt idx="19">
                        <c:v>19.008880078146149</c:v>
                      </c:pt>
                      <c:pt idx="20">
                        <c:v>20.750558120550124</c:v>
                      </c:pt>
                      <c:pt idx="21">
                        <c:v>22.571841481859963</c:v>
                      </c:pt>
                      <c:pt idx="22">
                        <c:v>24.47184699394677</c:v>
                      </c:pt>
                      <c:pt idx="23">
                        <c:v>26.449585830666308</c:v>
                      </c:pt>
                      <c:pt idx="24">
                        <c:v>28.503975992582525</c:v>
                      </c:pt>
                      <c:pt idx="25">
                        <c:v>30.633854032145678</c:v>
                      </c:pt>
                      <c:pt idx="26">
                        <c:v>32.837986008069038</c:v>
                      </c:pt>
                      <c:pt idx="27">
                        <c:v>35.115077669531331</c:v>
                      </c:pt>
                      <c:pt idx="28">
                        <c:v>37.463783880684275</c:v>
                      </c:pt>
                      <c:pt idx="29">
                        <c:v>39.882717303853781</c:v>
                      </c:pt>
                      <c:pt idx="30">
                        <c:v>42.370456366029316</c:v>
                      </c:pt>
                      <c:pt idx="31">
                        <c:v>44.92555253797741</c:v>
                      </c:pt>
                      <c:pt idx="32">
                        <c:v>47.546536958711556</c:v>
                      </c:pt>
                      <c:pt idx="33">
                        <c:v>50.231926440380732</c:v>
                      </c:pt>
                      <c:pt idx="34">
                        <c:v>52.980228890010835</c:v>
                      </c:pt>
                      <c:pt idx="35">
                        <c:v>55.789948185131948</c:v>
                      </c:pt>
                      <c:pt idx="36">
                        <c:v>58.659588540298046</c:v>
                      </c:pt>
                      <c:pt idx="37">
                        <c:v>61.587658400962994</c:v>
                      </c:pt>
                      <c:pt idx="38">
                        <c:v>64.572673900240773</c:v>
                      </c:pt>
                      <c:pt idx="39">
                        <c:v>67.61316191283538</c:v>
                      </c:pt>
                      <c:pt idx="40">
                        <c:v>70.707662738967542</c:v>
                      </c:pt>
                      <c:pt idx="41">
                        <c:v>73.854732449496964</c:v>
                      </c:pt>
                      <c:pt idx="42">
                        <c:v>77.052944921723963</c:v>
                      </c:pt>
                      <c:pt idx="43">
                        <c:v>80.300893593586977</c:v>
                      </c:pt>
                      <c:pt idx="44">
                        <c:v>83.597192962173494</c:v>
                      </c:pt>
                      <c:pt idx="45">
                        <c:v>86.940479850694089</c:v>
                      </c:pt>
                      <c:pt idx="46">
                        <c:v>90.329414466329979</c:v>
                      </c:pt>
                      <c:pt idx="47">
                        <c:v>93.762681269673919</c:v>
                      </c:pt>
                      <c:pt idx="48">
                        <c:v>97.238989674876393</c:v>
                      </c:pt>
                      <c:pt idx="49">
                        <c:v>100.757074598055</c:v>
                      </c:pt>
                      <c:pt idx="50">
                        <c:v>104.31569687007567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3-DE7E-4E9C-B4D2-7981D8EB01FD}"/>
                  </c:ext>
                </c:extLst>
              </c15:ser>
            </c15:filteredScatterSeries>
            <c15:filteredScatterSeries>
              <c15:ser>
                <c:idx val="37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correction'!$BZ$57</c15:sqref>
                        </c15:formulaRef>
                      </c:ext>
                    </c:extLst>
                    <c:strCache>
                      <c:ptCount val="1"/>
                      <c:pt idx="0">
                        <c:v>37000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correction'!$CA$57:$DY$57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1.0152936692768861</c:v>
                      </c:pt>
                      <c:pt idx="1">
                        <c:v>1.341884809565471</c:v>
                      </c:pt>
                      <c:pt idx="2">
                        <c:v>1.7289229340741201</c:v>
                      </c:pt>
                      <c:pt idx="3">
                        <c:v>2.1802854026236389</c:v>
                      </c:pt>
                      <c:pt idx="4">
                        <c:v>2.6995020110673238</c:v>
                      </c:pt>
                      <c:pt idx="5">
                        <c:v>3.2897518949731648</c:v>
                      </c:pt>
                      <c:pt idx="6">
                        <c:v>3.9538642445221228</c:v>
                      </c:pt>
                      <c:pt idx="7">
                        <c:v>4.6943224826021606</c:v>
                      </c:pt>
                      <c:pt idx="8">
                        <c:v>5.5132715203363318</c:v>
                      </c:pt>
                      <c:pt idx="9">
                        <c:v>6.4125276822743729</c:v>
                      </c:pt>
                      <c:pt idx="10">
                        <c:v>7.3935908856744561</c:v>
                      </c:pt>
                      <c:pt idx="11">
                        <c:v>8.4576586630331292</c:v>
                      </c:pt>
                      <c:pt idx="12">
                        <c:v>9.6056416319577522</c:v>
                      </c:pt>
                      <c:pt idx="13">
                        <c:v>10.838180039751848</c:v>
                      </c:pt>
                      <c:pt idx="14">
                        <c:v>12.15566103929433</c:v>
                      </c:pt>
                      <c:pt idx="15">
                        <c:v>13.55823638618935</c:v>
                      </c:pt>
                      <c:pt idx="16">
                        <c:v>15.045840282816584</c:v>
                      </c:pt>
                      <c:pt idx="17">
                        <c:v>16.61820713143473</c:v>
                      </c:pt>
                      <c:pt idx="18">
                        <c:v>18.274888994485991</c:v>
                      </c:pt>
                      <c:pt idx="19">
                        <c:v>20.015272594936164</c:v>
                      </c:pt>
                      <c:pt idx="20">
                        <c:v>21.838595721900788</c:v>
                      </c:pt>
                      <c:pt idx="21">
                        <c:v>23.743962936685421</c:v>
                      </c:pt>
                      <c:pt idx="22">
                        <c:v>25.73036050120561</c:v>
                      </c:pt>
                      <c:pt idx="23">
                        <c:v>27.796670474534835</c:v>
                      </c:pt>
                      <c:pt idx="24">
                        <c:v>29.941683944018109</c:v>
                      </c:pt>
                      <c:pt idx="25">
                        <c:v>32.16411337500432</c:v>
                      </c:pt>
                      <c:pt idx="26">
                        <c:v>34.462604078105528</c:v>
                      </c:pt>
                      <c:pt idx="27">
                        <c:v>36.835744805013746</c:v>
                      </c:pt>
                      <c:pt idx="28">
                        <c:v>39.282077493727229</c:v>
                      </c:pt>
                      <c:pt idx="29">
                        <c:v>41.800106191664895</c:v>
                      </c:pt>
                      <c:pt idx="30">
                        <c:v>44.388305190932101</c:v>
                      </c:pt>
                      <c:pt idx="31">
                        <c:v>47.04512641417756</c:v>
                      </c:pt>
                      <c:pt idx="32">
                        <c:v>49.769006092252425</c:v>
                      </c:pt>
                      <c:pt idx="33">
                        <c:v>52.558370776525862</c:v>
                      </c:pt>
                      <c:pt idx="34">
                        <c:v>55.411642729397954</c:v>
                      </c:pt>
                      <c:pt idx="35">
                        <c:v>58.327244736445607</c:v>
                      </c:pt>
                      <c:pt idx="36">
                        <c:v>61.303604382939568</c:v>
                      </c:pt>
                      <c:pt idx="37">
                        <c:v>64.339157836284357</c:v>
                      </c:pt>
                      <c:pt idx="38">
                        <c:v>67.432353174385298</c:v>
                      </c:pt>
                      <c:pt idx="39">
                        <c:v>70.581653298142953</c:v>
                      </c:pt>
                      <c:pt idx="40">
                        <c:v>73.785538464291847</c:v>
                      </c:pt>
                      <c:pt idx="41">
                        <c:v>77.042508472706345</c:v>
                      </c:pt>
                      <c:pt idx="42">
                        <c:v>80.351084540148406</c:v>
                      </c:pt>
                      <c:pt idx="43">
                        <c:v>83.709810890282483</c:v>
                      </c:pt>
                      <c:pt idx="44">
                        <c:v>87.117256087646467</c:v>
                      </c:pt>
                      <c:pt idx="45">
                        <c:v>90.572014141193051</c:v>
                      </c:pt>
                      <c:pt idx="46">
                        <c:v>94.072705401019562</c:v>
                      </c:pt>
                      <c:pt idx="47">
                        <c:v>97.617977269974176</c:v>
                      </c:pt>
                      <c:pt idx="48">
                        <c:v>101.20650475002378</c:v>
                      </c:pt>
                      <c:pt idx="49">
                        <c:v>104.83699084154398</c:v>
                      </c:pt>
                      <c:pt idx="50">
                        <c:v>108.50816681208653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4-DE7E-4E9C-B4D2-7981D8EB01FD}"/>
                  </c:ext>
                </c:extLst>
              </c15:ser>
            </c15:filteredScatterSeries>
            <c15:filteredScatterSeries>
              <c15:ser>
                <c:idx val="38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correction'!$BZ$58</c15:sqref>
                        </c15:formulaRef>
                      </c:ext>
                    </c:extLst>
                    <c:strCache>
                      <c:ptCount val="1"/>
                      <c:pt idx="0">
                        <c:v>38000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correction'!$CA$58:$DY$58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1.0770503769854969</c:v>
                      </c:pt>
                      <c:pt idx="1">
                        <c:v>1.4230380900919926</c:v>
                      </c:pt>
                      <c:pt idx="2">
                        <c:v>1.8328353776509374</c:v>
                      </c:pt>
                      <c:pt idx="3">
                        <c:v>2.310458423228809</c:v>
                      </c:pt>
                      <c:pt idx="4">
                        <c:v>2.859543845431773</c:v>
                      </c:pt>
                      <c:pt idx="5">
                        <c:v>3.4833466621942648</c:v>
                      </c:pt>
                      <c:pt idx="6">
                        <c:v>4.1847424885429518</c:v>
                      </c:pt>
                      <c:pt idx="7">
                        <c:v>4.9662335411569245</c:v>
                      </c:pt>
                      <c:pt idx="8">
                        <c:v>5.8299579846361382</c:v>
                      </c:pt>
                      <c:pt idx="9">
                        <c:v>6.777702134873465</c:v>
                      </c:pt>
                      <c:pt idx="10">
                        <c:v>7.8109150320957212</c:v>
                      </c:pt>
                      <c:pt idx="11">
                        <c:v>8.9307249077118342</c:v>
                      </c:pt>
                      <c:pt idx="12">
                        <c:v>10.137957092113254</c:v>
                      </c:pt>
                      <c:pt idx="13">
                        <c:v>11.433152942556092</c:v>
                      </c:pt>
                      <c:pt idx="14">
                        <c:v>12.816589408362859</c:v>
                      </c:pt>
                      <c:pt idx="15">
                        <c:v>14.288298892697611</c:v>
                      </c:pt>
                      <c:pt idx="16">
                        <c:v>15.848089113926534</c:v>
                      </c:pt>
                      <c:pt idx="17">
                        <c:v>17.495562713416007</c:v>
                      </c:pt>
                      <c:pt idx="18">
                        <c:v>19.230136399072819</c:v>
                      </c:pt>
                      <c:pt idx="19">
                        <c:v>21.051059454095991</c:v>
                      </c:pt>
                      <c:pt idx="20">
                        <c:v>22.95743147737204</c:v>
                      </c:pt>
                      <c:pt idx="21">
                        <c:v>24.948219255447384</c:v>
                      </c:pt>
                      <c:pt idx="22">
                        <c:v>27.022272695632239</c:v>
                      </c:pt>
                      <c:pt idx="23">
                        <c:v>29.178339775598829</c:v>
                      </c:pt>
                      <c:pt idx="24">
                        <c:v>31.415080486893032</c:v>
                      </c:pt>
                      <c:pt idx="25">
                        <c:v>33.731079768213306</c:v>
                      </c:pt>
                      <c:pt idx="26">
                        <c:v>36.124859439511056</c:v>
                      </c:pt>
                      <c:pt idx="27">
                        <c:v>38.594889160081266</c:v>
                      </c:pt>
                      <c:pt idx="28">
                        <c:v>41.139596443335392</c:v>
                      </c:pt>
                      <c:pt idx="29">
                        <c:v>43.757375768057159</c:v>
                      </c:pt>
                      <c:pt idx="30">
                        <c:v>46.446596831078978</c:v>
                      </c:pt>
                      <c:pt idx="31">
                        <c:v>49.205611989718818</c:v>
                      </c:pt>
                      <c:pt idx="32">
                        <c:v>52.032762944289118</c:v>
                      </c:pt>
                      <c:pt idx="33">
                        <c:v>54.926386711787018</c:v>
                      </c:pt>
                      <c:pt idx="34">
                        <c:v>57.884820941731675</c:v>
                      </c:pt>
                      <c:pt idx="35">
                        <c:v>60.90640862420463</c:v>
                      </c:pt>
                      <c:pt idx="36">
                        <c:v>63.989502238677517</c:v>
                      </c:pt>
                      <c:pt idx="37">
                        <c:v>67.132467390307113</c:v>
                      </c:pt>
                      <c:pt idx="38">
                        <c:v>70.333685978155245</c:v>
                      </c:pt>
                      <c:pt idx="39">
                        <c:v>73.591558937378068</c:v>
                      </c:pt>
                      <c:pt idx="40">
                        <c:v>76.90450859489448</c:v>
                      </c:pt>
                      <c:pt idx="41">
                        <c:v>80.270980675439318</c:v>
                      </c:pt>
                      <c:pt idx="42">
                        <c:v>83.689445992322533</c:v>
                      </c:pt>
                      <c:pt idx="43">
                        <c:v>87.158401854670501</c:v>
                      </c:pt>
                      <c:pt idx="44">
                        <c:v>90.67637322043862</c:v>
                      </c:pt>
                      <c:pt idx="45">
                        <c:v>94.241913622111781</c:v>
                      </c:pt>
                      <c:pt idx="46">
                        <c:v>97.853605889747826</c:v>
                      </c:pt>
                      <c:pt idx="47">
                        <c:v>101.51006269386437</c:v>
                      </c:pt>
                      <c:pt idx="48">
                        <c:v>105.20992692867156</c:v>
                      </c:pt>
                      <c:pt idx="49">
                        <c:v>108.95187195426206</c:v>
                      </c:pt>
                      <c:pt idx="50">
                        <c:v>112.73460171462989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5-DE7E-4E9C-B4D2-7981D8EB01FD}"/>
                  </c:ext>
                </c:extLst>
              </c15:ser>
            </c15:filteredScatterSeries>
            <c15:filteredScatterSeries>
              <c15:ser>
                <c:idx val="39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correction'!$BZ$59</c15:sqref>
                        </c15:formulaRef>
                      </c:ext>
                    </c:extLst>
                    <c:strCache>
                      <c:ptCount val="1"/>
                      <c:pt idx="0">
                        <c:v>39000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correction'!$CA$59:$DY$59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1.141626875991804</c:v>
                      </c:pt>
                      <c:pt idx="1">
                        <c:v>1.5078404291365075</c:v>
                      </c:pt>
                      <c:pt idx="2">
                        <c:v>1.9413433140623368</c:v>
                      </c:pt>
                      <c:pt idx="3">
                        <c:v>2.4462865694305975</c:v>
                      </c:pt>
                      <c:pt idx="4">
                        <c:v>3.0264074641261232</c:v>
                      </c:pt>
                      <c:pt idx="5">
                        <c:v>3.6850288020327184</c:v>
                      </c:pt>
                      <c:pt idx="6">
                        <c:v>4.4250629098919489</c:v>
                      </c:pt>
                      <c:pt idx="7">
                        <c:v>5.2490197890246861</c:v>
                      </c:pt>
                      <c:pt idx="8">
                        <c:v>6.1590188739722578</c:v>
                      </c:pt>
                      <c:pt idx="9">
                        <c:v>7.1568038258421893</c:v>
                      </c:pt>
                      <c:pt idx="10">
                        <c:v>8.2437597923113231</c:v>
                      </c:pt>
                      <c:pt idx="11">
                        <c:v>9.4209325867507516</c:v>
                      </c:pt>
                      <c:pt idx="12">
                        <c:v>10.68904927206674</c:v>
                      </c:pt>
                      <c:pt idx="13">
                        <c:v>12.048539677439834</c:v>
                      </c:pt>
                      <c:pt idx="14">
                        <c:v>13.499558424793236</c:v>
                      </c:pt>
                      <c:pt idx="15">
                        <c:v>15.042007093856057</c:v>
                      </c:pt>
                      <c:pt idx="16">
                        <c:v>16.675556207645684</c:v>
                      </c:pt>
                      <c:pt idx="17">
                        <c:v>18.399666772170718</c:v>
                      </c:pt>
                      <c:pt idx="18">
                        <c:v>20.213611153618501</c:v>
                      </c:pt>
                      <c:pt idx="19">
                        <c:v>22.116493122273994</c:v>
                      </c:pt>
                      <c:pt idx="20">
                        <c:v>24.10726693406599</c:v>
                      </c:pt>
                      <c:pt idx="21">
                        <c:v>26.184755357746155</c:v>
                      </c:pt>
                      <c:pt idx="22">
                        <c:v>28.347666587981166</c:v>
                      </c:pt>
                      <c:pt idx="23">
                        <c:v>30.594610012266514</c:v>
                      </c:pt>
                      <c:pt idx="24">
                        <c:v>32.924110822718319</c:v>
                      </c:pt>
                      <c:pt idx="25">
                        <c:v>35.334623482759469</c:v>
                      </c:pt>
                      <c:pt idx="26">
                        <c:v>37.824544073951301</c:v>
                      </c:pt>
                      <c:pt idx="27">
                        <c:v>40.392221560025689</c:v>
                      </c:pt>
                      <c:pt idx="28">
                        <c:v>43.035968014096738</c:v>
                      </c:pt>
                      <c:pt idx="29">
                        <c:v>45.754067861368299</c:v>
                      </c:pt>
                      <c:pt idx="30">
                        <c:v>48.544786193871175</c:v>
                      </c:pt>
                      <c:pt idx="31">
                        <c:v>51.40637621621164</c:v>
                      </c:pt>
                      <c:pt idx="32">
                        <c:v>54.337085882254542</c:v>
                      </c:pt>
                      <c:pt idx="33">
                        <c:v>57.335163782491918</c:v>
                      </c:pt>
                      <c:pt idx="34">
                        <c:v>60.398864340718205</c:v>
                      </c:pt>
                      <c:pt idx="35">
                        <c:v>63.526452376815314</c:v>
                      </c:pt>
                      <c:pt idx="36">
                        <c:v>66.716207090114892</c:v>
                      </c:pt>
                      <c:pt idx="37">
                        <c:v>69.966425515108597</c:v>
                      </c:pt>
                      <c:pt idx="38">
                        <c:v>73.275425498333107</c:v>
                      </c:pt>
                      <c:pt idx="39">
                        <c:v>76.641548242187866</c:v>
                      </c:pt>
                      <c:pt idx="40">
                        <c:v>80.063160458325171</c:v>
                      </c:pt>
                      <c:pt idx="41">
                        <c:v>83.538656170130878</c:v>
                      </c:pt>
                      <c:pt idx="42">
                        <c:v>87.066458200770626</c:v>
                      </c:pt>
                      <c:pt idx="43">
                        <c:v>90.645019380333508</c:v>
                      </c:pt>
                      <c:pt idx="44">
                        <c:v>94.272823502771359</c:v>
                      </c:pt>
                      <c:pt idx="45">
                        <c:v>97.948386060660596</c:v>
                      </c:pt>
                      <c:pt idx="46">
                        <c:v>101.67025478329322</c:v>
                      </c:pt>
                      <c:pt idx="47">
                        <c:v>105.43701000123417</c:v>
                      </c:pt>
                      <c:pt idx="48">
                        <c:v>109.2472648583003</c:v>
                      </c:pt>
                      <c:pt idx="49">
                        <c:v>113.09966538986475</c:v>
                      </c:pt>
                      <c:pt idx="50">
                        <c:v>116.99289048453079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6-DE7E-4E9C-B4D2-7981D8EB01FD}"/>
                  </c:ext>
                </c:extLst>
              </c15:ser>
            </c15:filteredScatterSeries>
            <c15:filteredScatterSeries>
              <c15:ser>
                <c:idx val="41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correction'!$BZ$61</c15:sqref>
                        </c15:formulaRef>
                      </c:ext>
                    </c:extLst>
                    <c:strCache>
                      <c:ptCount val="1"/>
                      <c:pt idx="0">
                        <c:v>41000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correction'!$CA$61:$DY$61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1.2797159791783059</c:v>
                      </c:pt>
                      <c:pt idx="1">
                        <c:v>1.6889878270954881</c:v>
                      </c:pt>
                      <c:pt idx="2">
                        <c:v>2.1728669958956459</c:v>
                      </c:pt>
                      <c:pt idx="3">
                        <c:v>2.7357586792986837</c:v>
                      </c:pt>
                      <c:pt idx="4">
                        <c:v>3.3815789852946239</c:v>
                      </c:pt>
                      <c:pt idx="5">
                        <c:v>4.1137579273790266</c:v>
                      </c:pt>
                      <c:pt idx="6">
                        <c:v>4.9352480716957245</c:v>
                      </c:pt>
                      <c:pt idx="7">
                        <c:v>5.8485380869907431</c:v>
                      </c:pt>
                      <c:pt idx="8">
                        <c:v>6.8556704139301701</c:v>
                      </c:pt>
                      <c:pt idx="9">
                        <c:v>7.958262270854334</c:v>
                      </c:pt>
                      <c:pt idx="10">
                        <c:v>9.1575292391390803</c:v>
                      </c:pt>
                      <c:pt idx="11">
                        <c:v>10.454310717640141</c:v>
                      </c:pt>
                      <c:pt idx="12">
                        <c:v>11.84909659648784</c:v>
                      </c:pt>
                      <c:pt idx="13">
                        <c:v>13.342054570913888</c:v>
                      </c:pt>
                      <c:pt idx="14">
                        <c:v>14.933057591069257</c:v>
                      </c:pt>
                      <c:pt idx="15">
                        <c:v>16.621711020338012</c:v>
                      </c:pt>
                      <c:pt idx="16">
                        <c:v>18.407379149299601</c:v>
                      </c:pt>
                      <c:pt idx="17">
                        <c:v>20.289210783074822</c:v>
                      </c:pt>
                      <c:pt idx="18">
                        <c:v>22.266163684625781</c:v>
                      </c:pt>
                      <c:pt idx="19">
                        <c:v>24.33702771481893</c:v>
                      </c:pt>
                      <c:pt idx="20">
                        <c:v>26.500446561061324</c:v>
                      </c:pt>
                      <c:pt idx="21">
                        <c:v>28.754937990182498</c:v>
                      </c:pt>
                      <c:pt idx="22">
                        <c:v>31.098912598007246</c:v>
                      </c:pt>
                      <c:pt idx="23">
                        <c:v>33.530691058302409</c:v>
                      </c:pt>
                      <c:pt idx="24">
                        <c:v>36.048519897996584</c:v>
                      </c:pt>
                      <c:pt idx="25">
                        <c:v>38.650585844384068</c:v>
                      </c:pt>
                      <c:pt idx="26">
                        <c:v>41.335028804193428</c:v>
                      </c:pt>
                      <c:pt idx="27">
                        <c:v>44.099953544471191</c:v>
                      </c:pt>
                      <c:pt idx="28">
                        <c:v>46.943440151963728</c:v>
                      </c:pt>
                      <c:pt idx="29">
                        <c:v>49.863553351553037</c:v>
                      </c:pt>
                      <c:pt idx="30">
                        <c:v>52.858350765924115</c:v>
                      </c:pt>
                      <c:pt idx="31">
                        <c:v>55.92589019843831</c:v>
                      </c:pt>
                      <c:pt idx="32">
                        <c:v>59.064236019568909</c:v>
                      </c:pt>
                      <c:pt idx="33">
                        <c:v>62.271464734601068</c:v>
                      </c:pt>
                      <c:pt idx="34">
                        <c:v>65.545669806850526</c:v>
                      </c:pt>
                      <c:pt idx="35">
                        <c:v>68.884965806699711</c:v>
                      </c:pt>
                      <c:pt idx="36">
                        <c:v>72.287491952451262</c:v>
                      </c:pt>
                      <c:pt idx="37">
                        <c:v>75.751415104544208</c:v>
                      </c:pt>
                      <c:pt idx="38">
                        <c:v>79.274932270154181</c:v>
                      </c:pt>
                      <c:pt idx="39">
                        <c:v>82.856272670742499</c:v>
                      </c:pt>
                      <c:pt idx="40">
                        <c:v>86.493699420770383</c:v>
                      </c:pt>
                      <c:pt idx="41">
                        <c:v>90.185510861618297</c:v>
                      </c:pt>
                      <c:pt idx="42">
                        <c:v>93.930041590778615</c:v>
                      </c:pt>
                      <c:pt idx="43">
                        <c:v>97.725663222664025</c:v>
                      </c:pt>
                      <c:pt idx="44">
                        <c:v>101.57078491386773</c:v>
                      </c:pt>
                      <c:pt idx="45">
                        <c:v>105.46385368246666</c:v>
                      </c:pt>
                      <c:pt idx="46">
                        <c:v>109.40335454797435</c:v>
                      </c:pt>
                      <c:pt idx="47">
                        <c:v>113.38781051576865</c:v>
                      </c:pt>
                      <c:pt idx="48">
                        <c:v>117.4157824273243</c:v>
                      </c:pt>
                      <c:pt idx="49">
                        <c:v>121.48586869525525</c:v>
                      </c:pt>
                      <c:pt idx="50">
                        <c:v>125.59670494009362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7-DE7E-4E9C-B4D2-7981D8EB01FD}"/>
                  </c:ext>
                </c:extLst>
              </c15:ser>
            </c15:filteredScatterSeries>
            <c15:filteredScatterSeries>
              <c15:ser>
                <c:idx val="42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correction'!$BZ$62</c15:sqref>
                        </c15:formulaRef>
                      </c:ext>
                    </c:extLst>
                    <c:strCache>
                      <c:ptCount val="1"/>
                      <c:pt idx="0">
                        <c:v>42000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correction'!$CA$62:$DY$62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1.3534769185205704</c:v>
                      </c:pt>
                      <c:pt idx="1">
                        <c:v>1.7856418802603429</c:v>
                      </c:pt>
                      <c:pt idx="2">
                        <c:v>2.2962553702332116</c:v>
                      </c:pt>
                      <c:pt idx="3">
                        <c:v>2.8898398834506338</c:v>
                      </c:pt>
                      <c:pt idx="4">
                        <c:v>3.5703875918594292</c:v>
                      </c:pt>
                      <c:pt idx="5">
                        <c:v>4.3413657736848847</c:v>
                      </c:pt>
                      <c:pt idx="6">
                        <c:v>5.2057284150890837</c:v>
                      </c:pt>
                      <c:pt idx="7">
                        <c:v>6.1659330859355634</c:v>
                      </c:pt>
                      <c:pt idx="8">
                        <c:v>7.2239621690226272</c:v>
                      </c:pt>
                      <c:pt idx="9">
                        <c:v>8.3813475354361344</c:v>
                      </c:pt>
                      <c:pt idx="10">
                        <c:v>9.6391978007755483</c:v>
                      </c:pt>
                      <c:pt idx="11">
                        <c:v>10.998227361065716</c:v>
                      </c:pt>
                      <c:pt idx="12">
                        <c:v>12.458786486164911</c:v>
                      </c:pt>
                      <c:pt idx="13">
                        <c:v>14.020891836556729</c:v>
                      </c:pt>
                      <c:pt idx="14">
                        <c:v>15.684256861032935</c:v>
                      </c:pt>
                      <c:pt idx="15">
                        <c:v>17.448321623853076</c:v>
                      </c:pt>
                      <c:pt idx="16">
                        <c:v>19.312281697069579</c:v>
                      </c:pt>
                      <c:pt idx="17">
                        <c:v>21.275115834557084</c:v>
                      </c:pt>
                      <c:pt idx="18">
                        <c:v>23.335612217271375</c:v>
                      </c:pt>
                      <c:pt idx="19">
                        <c:v>25.492393123659213</c:v>
                      </c:pt>
                      <c:pt idx="20">
                        <c:v>27.743937934552719</c:v>
                      </c:pt>
                      <c:pt idx="21">
                        <c:v>30.088604428610893</c:v>
                      </c:pt>
                      <c:pt idx="22">
                        <c:v>32.524648362758057</c:v>
                      </c:pt>
                      <c:pt idx="23">
                        <c:v>35.050241362887618</c:v>
                      </c:pt>
                      <c:pt idx="24">
                        <c:v>37.663487174114323</c:v>
                      </c:pt>
                      <c:pt idx="25">
                        <c:v>40.362436337860288</c:v>
                      </c:pt>
                      <c:pt idx="26">
                        <c:v>43.14509937601855</c:v>
                      </c:pt>
                      <c:pt idx="27">
                        <c:v>46.009458571006348</c:v>
                      </c:pt>
                      <c:pt idx="28">
                        <c:v>48.953478435605973</c:v>
                      </c:pt>
                      <c:pt idx="29">
                        <c:v>51.975114968646324</c:v>
                      </c:pt>
                      <c:pt idx="30">
                        <c:v>55.072323792476425</c:v>
                      </c:pt>
                      <c:pt idx="31">
                        <c:v>58.243067266333469</c:v>
                      </c:pt>
                      <c:pt idx="32">
                        <c:v>61.485320666505174</c:v>
                      </c:pt>
                      <c:pt idx="33">
                        <c:v>64.797077520079426</c:v>
                      </c:pt>
                      <c:pt idx="34">
                        <c:v>68.176354174290225</c:v>
                      </c:pt>
                      <c:pt idx="35">
                        <c:v>71.621193678308941</c:v>
                      </c:pt>
                      <c:pt idx="36">
                        <c:v>75.129669048958476</c:v>
                      </c:pt>
                      <c:pt idx="37">
                        <c:v>78.699885986417257</c:v>
                      </c:pt>
                      <c:pt idx="38">
                        <c:v>82.329985100636236</c:v>
                      </c:pt>
                      <c:pt idx="39">
                        <c:v>86.018143704005183</c:v>
                      </c:pt>
                      <c:pt idx="40">
                        <c:v>89.762577220841649</c:v>
                      </c:pt>
                      <c:pt idx="41">
                        <c:v>93.561540259569654</c:v>
                      </c:pt>
                      <c:pt idx="42">
                        <c:v>97.413327389033554</c:v>
                      </c:pt>
                      <c:pt idx="43">
                        <c:v>101.31627365629259</c:v>
                      </c:pt>
                      <c:pt idx="44">
                        <c:v>105.26875487941788</c:v>
                      </c:pt>
                      <c:pt idx="45">
                        <c:v>109.26918774531492</c:v>
                      </c:pt>
                      <c:pt idx="46">
                        <c:v>113.31602973939079</c:v>
                      </c:pt>
                      <c:pt idx="47">
                        <c:v>117.40777893094111</c:v>
                      </c:pt>
                      <c:pt idx="48">
                        <c:v>121.54297363548932</c:v>
                      </c:pt>
                      <c:pt idx="49">
                        <c:v>125.72019197288637</c:v>
                      </c:pt>
                      <c:pt idx="50">
                        <c:v>129.93805133781535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8-DE7E-4E9C-B4D2-7981D8EB01FD}"/>
                  </c:ext>
                </c:extLst>
              </c15:ser>
            </c15:filteredScatterSeries>
            <c15:filteredScatterSeries>
              <c15:ser>
                <c:idx val="43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correction'!$BZ$63</c15:sqref>
                        </c15:formulaRef>
                      </c:ext>
                    </c:extLst>
                    <c:strCache>
                      <c:ptCount val="1"/>
                      <c:pt idx="0">
                        <c:v>43000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correction'!$CA$63:$DY$63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1.4305543937185945</c:v>
                      </c:pt>
                      <c:pt idx="1">
                        <c:v>1.8865629628698457</c:v>
                      </c:pt>
                      <c:pt idx="2">
                        <c:v>2.4249843370472206</c:v>
                      </c:pt>
                      <c:pt idx="3">
                        <c:v>3.0504503442835755</c:v>
                      </c:pt>
                      <c:pt idx="4">
                        <c:v>3.7670187998342044</c:v>
                      </c:pt>
                      <c:pt idx="5">
                        <c:v>4.5781818378007983</c:v>
                      </c:pt>
                      <c:pt idx="6">
                        <c:v>5.4868809448707054</c:v>
                      </c:pt>
                      <c:pt idx="7">
                        <c:v>6.4955276314685477</c:v>
                      </c:pt>
                      <c:pt idx="8">
                        <c:v>7.6060286649473312</c:v>
                      </c:pt>
                      <c:pt idx="9">
                        <c:v>8.8198148197344324</c:v>
                      </c:pt>
                      <c:pt idx="10">
                        <c:v>10.137872161625495</c:v>
                      </c:pt>
                      <c:pt idx="11">
                        <c:v>11.560774969092165</c:v>
                      </c:pt>
                      <c:pt idx="12">
                        <c:v>13.088719495059763</c:v>
                      </c:pt>
                      <c:pt idx="13">
                        <c:v>14.721557881092167</c:v>
                      </c:pt>
                      <c:pt idx="14">
                        <c:v>16.458831646015625</c:v>
                      </c:pt>
                      <c:pt idx="15">
                        <c:v>18.299804278124753</c:v>
                      </c:pt>
                      <c:pt idx="16">
                        <c:v>20.243492560606484</c:v>
                      </c:pt>
                      <c:pt idx="17">
                        <c:v>22.288696351426694</c:v>
                      </c:pt>
                      <c:pt idx="18">
                        <c:v>24.434026620122609</c:v>
                      </c:pt>
                      <c:pt idx="19">
                        <c:v>26.677931614335591</c:v>
                      </c:pt>
                      <c:pt idx="20">
                        <c:v>29.018721088304289</c:v>
                      </c:pt>
                      <c:pt idx="21">
                        <c:v>31.454588574623187</c:v>
                      </c:pt>
                      <c:pt idx="22">
                        <c:v>33.983631719965047</c:v>
                      </c:pt>
                      <c:pt idx="23">
                        <c:v>36.603870736237184</c:v>
                      </c:pt>
                      <c:pt idx="24">
                        <c:v>39.313265041845568</c:v>
                      </c:pt>
                      <c:pt idx="25">
                        <c:v>42.109728184360904</c:v>
                      </c:pt>
                      <c:pt idx="26">
                        <c:v>44.991141147098006</c:v>
                      </c:pt>
                      <c:pt idx="27">
                        <c:v>47.955364148738227</c:v>
                      </c:pt>
                      <c:pt idx="28">
                        <c:v>51.000247048150754</c:v>
                      </c:pt>
                      <c:pt idx="29">
                        <c:v>54.123638466679608</c:v>
                      </c:pt>
                      <c:pt idx="30">
                        <c:v>57.323393738065704</c:v>
                      </c:pt>
                      <c:pt idx="31">
                        <c:v>60.59738179243891</c:v>
                      </c:pt>
                      <c:pt idx="32">
                        <c:v>63.943491075871464</c:v>
                      </c:pt>
                      <c:pt idx="33">
                        <c:v>67.359634601277889</c:v>
                      </c:pt>
                      <c:pt idx="34">
                        <c:v>70.843754220232029</c:v>
                      </c:pt>
                      <c:pt idx="35">
                        <c:v>74.393824198835262</c:v>
                      </c:pt>
                      <c:pt idx="36">
                        <c:v>78.007854174276247</c:v>
                      </c:pt>
                      <c:pt idx="37">
                        <c:v>81.683891562337919</c:v>
                      </c:pt>
                      <c:pt idx="38">
                        <c:v>85.420023479917404</c:v>
                      </c:pt>
                      <c:pt idx="39">
                        <c:v>89.214378240716599</c:v>
                      </c:pt>
                      <c:pt idx="40">
                        <c:v>93.06512647668535</c:v>
                      </c:pt>
                      <c:pt idx="41">
                        <c:v>96.970481932578537</c:v>
                      </c:pt>
                      <c:pt idx="42">
                        <c:v>100.92870197613428</c:v>
                      </c:pt>
                      <c:pt idx="43">
                        <c:v>104.93808786192432</c:v>
                      </c:pt>
                      <c:pt idx="44">
                        <c:v>108.99698478281215</c:v>
                      </c:pt>
                      <c:pt idx="45">
                        <c:v>113.10378173922152</c:v>
                      </c:pt>
                      <c:pt idx="46">
                        <c:v>117.25691125301842</c:v>
                      </c:pt>
                      <c:pt idx="47">
                        <c:v>121.45484894972054</c:v>
                      </c:pt>
                      <c:pt idx="48">
                        <c:v>125.69611302999033</c:v>
                      </c:pt>
                      <c:pt idx="49">
                        <c:v>129.97926364884711</c:v>
                      </c:pt>
                      <c:pt idx="50">
                        <c:v>134.30290221881705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9-DE7E-4E9C-B4D2-7981D8EB01FD}"/>
                  </c:ext>
                </c:extLst>
              </c15:ser>
            </c15:filteredScatterSeries>
            <c15:filteredScatterSeries>
              <c15:ser>
                <c:idx val="44"/>
                <c:order val="4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correction'!$BZ$64</c15:sqref>
                        </c15:formulaRef>
                      </c:ext>
                    </c:extLst>
                    <c:strCache>
                      <c:ptCount val="1"/>
                      <c:pt idx="0">
                        <c:v>44000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correction'!$CA$64:$DY$64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1.5110826918698876</c:v>
                      </c:pt>
                      <c:pt idx="1">
                        <c:v>1.9919167270901568</c:v>
                      </c:pt>
                      <c:pt idx="2">
                        <c:v>2.5592517787187177</c:v>
                      </c:pt>
                      <c:pt idx="3">
                        <c:v>3.2178198618934601</c:v>
                      </c:pt>
                      <c:pt idx="4">
                        <c:v>3.9717328039237714</c:v>
                      </c:pt>
                      <c:pt idx="5">
                        <c:v>4.8244939976084709</c:v>
                      </c:pt>
                      <c:pt idx="6">
                        <c:v>5.7790173930784761</c:v>
                      </c:pt>
                      <c:pt idx="7">
                        <c:v>6.8376524736029296</c:v>
                      </c:pt>
                      <c:pt idx="8">
                        <c:v>8.002213966744165</c:v>
                      </c:pt>
                      <c:pt idx="9">
                        <c:v>9.2740150945241453</c:v>
                      </c:pt>
                      <c:pt idx="10">
                        <c:v>10.653903253598429</c:v>
                      </c:pt>
                      <c:pt idx="11">
                        <c:v>12.142297128084607</c:v>
                      </c:pt>
                      <c:pt idx="12">
                        <c:v>13.739224363543826</c:v>
                      </c:pt>
                      <c:pt idx="13">
                        <c:v>15.444359062429612</c:v>
                      </c:pt>
                      <c:pt idx="14">
                        <c:v>17.257058492009406</c:v>
                      </c:pt>
                      <c:pt idx="15">
                        <c:v>19.176398520334089</c:v>
                      </c:pt>
                      <c:pt idx="16">
                        <c:v>21.201207410510449</c:v>
                      </c:pt>
                      <c:pt idx="17">
                        <c:v>23.330097706154504</c:v>
                      </c:pt>
                      <c:pt idx="18">
                        <c:v>25.561496030235077</c:v>
                      </c:pt>
                      <c:pt idx="19">
                        <c:v>27.893670695455455</c:v>
                      </c:pt>
                      <c:pt idx="20">
                        <c:v>30.324757087123885</c:v>
                      </c:pt>
                      <c:pt idx="21">
                        <c:v>32.852780830188692</c:v>
                      </c:pt>
                      <c:pt idx="22">
                        <c:v>35.475678791769269</c:v>
                      </c:pt>
                      <c:pt idx="23">
                        <c:v>38.191318000520994</c:v>
                      </c:pt>
                      <c:pt idx="24">
                        <c:v>40.997512585845982</c:v>
                      </c:pt>
                      <c:pt idx="25">
                        <c:v>43.892038854583745</c:v>
                      </c:pt>
                      <c:pt idx="26">
                        <c:v>46.872648631722541</c:v>
                      </c:pt>
                      <c:pt idx="27">
                        <c:v>49.937080995847396</c:v>
                      </c:pt>
                      <c:pt idx="28">
                        <c:v>53.083072540616968</c:v>
                      </c:pt>
                      <c:pt idx="29">
                        <c:v>56.308366291273103</c:v>
                      </c:pt>
                      <c:pt idx="30">
                        <c:v>59.610719400837752</c:v>
                      </c:pt>
                      <c:pt idx="31">
                        <c:v>62.987909744815568</c:v>
                      </c:pt>
                      <c:pt idx="32">
                        <c:v>66.437741526373088</c:v>
                      </c:pt>
                      <c:pt idx="33">
                        <c:v>69.958049996545299</c:v>
                      </c:pt>
                      <c:pt idx="34">
                        <c:v>73.546705386292558</c:v>
                      </c:pt>
                      <c:pt idx="35">
                        <c:v>77.201616139456519</c:v>
                      </c:pt>
                      <c:pt idx="36">
                        <c:v>80.920731528029648</c:v>
                      </c:pt>
                      <c:pt idx="37">
                        <c:v>84.702043723766167</c:v>
                      </c:pt>
                      <c:pt idx="38">
                        <c:v>88.543589393134653</c:v>
                      </c:pt>
                      <c:pt idx="39">
                        <c:v>92.443450875991516</c:v>
                      </c:pt>
                      <c:pt idx="40">
                        <c:v>96.399757002184344</c:v>
                      </c:pt>
                      <c:pt idx="41">
                        <c:v>100.4106835945741</c:v>
                      </c:pt>
                      <c:pt idx="42">
                        <c:v>104.474453701713</c:v>
                      </c:pt>
                      <c:pt idx="43">
                        <c:v>108.58933759862157</c:v>
                      </c:pt>
                      <c:pt idx="44">
                        <c:v>112.7536525897321</c:v>
                      </c:pt>
                      <c:pt idx="45">
                        <c:v>116.96576264412164</c:v>
                      </c:pt>
                      <c:pt idx="46">
                        <c:v>121.22407788958844</c:v>
                      </c:pt>
                      <c:pt idx="47">
                        <c:v>125.52705398892391</c:v>
                      </c:pt>
                      <c:pt idx="48">
                        <c:v>129.87319141886246</c:v>
                      </c:pt>
                      <c:pt idx="49">
                        <c:v>134.26103466962326</c:v>
                      </c:pt>
                      <c:pt idx="50">
                        <c:v>138.68917138067695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A-DE7E-4E9C-B4D2-7981D8EB01FD}"/>
                  </c:ext>
                </c:extLst>
              </c15:ser>
            </c15:filteredScatterSeries>
            <c15:filteredScatterSeries>
              <c15:ser>
                <c:idx val="46"/>
                <c:order val="4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correction'!$BZ$66</c15:sqref>
                        </c15:formulaRef>
                      </c:ext>
                    </c:extLst>
                    <c:strCache>
                      <c:ptCount val="1"/>
                      <c:pt idx="0">
                        <c:v>46000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correction'!$CA$66:$DY$66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1.6830492983150265</c:v>
                      </c:pt>
                      <c:pt idx="1">
                        <c:v>2.216606784646018</c:v>
                      </c:pt>
                      <c:pt idx="2">
                        <c:v>2.8452154645193986</c:v>
                      </c:pt>
                      <c:pt idx="3">
                        <c:v>3.5737752224779058</c:v>
                      </c:pt>
                      <c:pt idx="4">
                        <c:v>4.4064659000541724</c:v>
                      </c:pt>
                      <c:pt idx="5">
                        <c:v>5.3467676888165556</c:v>
                      </c:pt>
                      <c:pt idx="6">
                        <c:v>6.3974898185517759</c:v>
                      </c:pt>
                      <c:pt idx="7">
                        <c:v>7.5608058290095244</c:v>
                      </c:pt>
                      <c:pt idx="8">
                        <c:v>8.8382937715926744</c:v>
                      </c:pt>
                      <c:pt idx="9">
                        <c:v>10.230979802585296</c:v>
                      </c:pt>
                      <c:pt idx="10">
                        <c:v>11.739383784379072</c:v>
                      </c:pt>
                      <c:pt idx="11">
                        <c:v>13.363565689828278</c:v>
                      </c:pt>
                      <c:pt idx="12">
                        <c:v>15.103171793364879</c:v>
                      </c:pt>
                      <c:pt idx="13">
                        <c:v>16.957479820036809</c:v>
                      </c:pt>
                      <c:pt idx="14">
                        <c:v>18.925442401693772</c:v>
                      </c:pt>
                      <c:pt idx="15">
                        <c:v>21.005728352595412</c:v>
                      </c:pt>
                      <c:pt idx="16">
                        <c:v>23.196761421250415</c:v>
                      </c:pt>
                      <c:pt idx="17">
                        <c:v>25.496756299767924</c:v>
                      </c:pt>
                      <c:pt idx="18">
                        <c:v>27.903751776195548</c:v>
                      </c:pt>
                      <c:pt idx="19">
                        <c:v>30.415641000220035</c:v>
                      </c:pt>
                      <c:pt idx="20">
                        <c:v>33.03019889959927</c:v>
                      </c:pt>
                      <c:pt idx="21">
                        <c:v>35.74510683591518</c:v>
                      </c:pt>
                      <c:pt idx="22">
                        <c:v>38.557974625635495</c:v>
                      </c:pt>
                      <c:pt idx="23">
                        <c:v>41.466360078298635</c:v>
                      </c:pt>
                      <c:pt idx="24">
                        <c:v>44.467786219890513</c:v>
                      </c:pt>
                      <c:pt idx="25">
                        <c:v>47.559756377974679</c:v>
                      </c:pt>
                      <c:pt idx="26">
                        <c:v>50.739767307633599</c:v>
                      </c:pt>
                      <c:pt idx="27">
                        <c:v>54.005320535074873</c:v>
                      </c:pt>
                      <c:pt idx="28">
                        <c:v>57.353932090187641</c:v>
                      </c:pt>
                      <c:pt idx="29">
                        <c:v>60.783140791302458</c:v>
                      </c:pt>
                      <c:pt idx="30">
                        <c:v>64.290515235782266</c:v>
                      </c:pt>
                      <c:pt idx="31">
                        <c:v>67.873659639494292</c:v>
                      </c:pt>
                      <c:pt idx="32">
                        <c:v>71.530218657141859</c:v>
                      </c:pt>
                      <c:pt idx="33">
                        <c:v>75.257881304318687</c:v>
                      </c:pt>
                      <c:pt idx="34">
                        <c:v>79.054384091222801</c:v>
                      </c:pt>
                      <c:pt idx="35">
                        <c:v>82.917513467441211</c:v>
                      </c:pt>
                      <c:pt idx="36">
                        <c:v>86.84510766724992</c:v>
                      </c:pt>
                      <c:pt idx="37">
                        <c:v>90.835058035527879</c:v>
                      </c:pt>
                      <c:pt idx="38">
                        <c:v>94.885309905721726</c:v>
                      </c:pt>
                      <c:pt idx="39">
                        <c:v>98.993863093324876</c:v>
                      </c:pt>
                      <c:pt idx="40">
                        <c:v>103.15877206106563</c:v>
                      </c:pt>
                      <c:pt idx="41">
                        <c:v>107.37814580538623</c:v>
                      </c:pt>
                      <c:pt idx="42">
                        <c:v>111.6501475078324</c:v>
                      </c:pt>
                      <c:pt idx="43">
                        <c:v>115.97299398962065</c:v>
                      </c:pt>
                      <c:pt idx="44">
                        <c:v>120.34495500283879</c:v>
                      </c:pt>
                      <c:pt idx="45">
                        <c:v>124.76435238746438</c:v>
                      </c:pt>
                      <c:pt idx="46">
                        <c:v>129.22955911957888</c:v>
                      </c:pt>
                      <c:pt idx="47">
                        <c:v>133.73899827277268</c:v>
                      </c:pt>
                      <c:pt idx="48">
                        <c:v>138.29114191176654</c:v>
                      </c:pt>
                      <c:pt idx="49">
                        <c:v>142.8845099346288</c:v>
                      </c:pt>
                      <c:pt idx="50">
                        <c:v>147.51766887766235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B-DE7E-4E9C-B4D2-7981D8EB01FD}"/>
                  </c:ext>
                </c:extLst>
              </c15:ser>
            </c15:filteredScatterSeries>
            <c15:filteredScatterSeries>
              <c15:ser>
                <c:idx val="47"/>
                <c:order val="4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correction'!$BZ$67</c15:sqref>
                        </c15:formulaRef>
                      </c:ext>
                    </c:extLst>
                    <c:strCache>
                      <c:ptCount val="1"/>
                      <c:pt idx="0">
                        <c:v>47000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correction'!$CA$67:$DY$67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1.7747765561722844</c:v>
                      </c:pt>
                      <c:pt idx="1">
                        <c:v>2.3362960294152231</c:v>
                      </c:pt>
                      <c:pt idx="2">
                        <c:v>2.9973287987629647</c:v>
                      </c:pt>
                      <c:pt idx="3">
                        <c:v>3.7628397228924229</c:v>
                      </c:pt>
                      <c:pt idx="4">
                        <c:v>4.6370199616925447</c:v>
                      </c:pt>
                      <c:pt idx="5">
                        <c:v>5.6233127140978638</c:v>
                      </c:pt>
                      <c:pt idx="6">
                        <c:v>6.7244477482582852</c:v>
                      </c:pt>
                      <c:pt idx="7">
                        <c:v>7.9424827420851614</c:v>
                      </c:pt>
                      <c:pt idx="8">
                        <c:v>9.2788495482057556</c:v>
                      </c:pt>
                      <c:pt idx="9">
                        <c:v>10.73440365555669</c:v>
                      </c:pt>
                      <c:pt idx="10">
                        <c:v>12.309475318706745</c:v>
                      </c:pt>
                      <c:pt idx="11">
                        <c:v>14.003921046611595</c:v>
                      </c:pt>
                      <c:pt idx="12">
                        <c:v>15.817174368775341</c:v>
                      </c:pt>
                      <c:pt idx="13">
                        <c:v>17.748295016682647</c:v>
                      </c:pt>
                      <c:pt idx="14">
                        <c:v>19.796015862855853</c:v>
                      </c:pt>
                      <c:pt idx="15">
                        <c:v>21.958787143456476</c:v>
                      </c:pt>
                      <c:pt idx="16">
                        <c:v>24.234817649918597</c:v>
                      </c:pt>
                      <c:pt idx="17">
                        <c:v>26.622112709775848</c:v>
                      </c:pt>
                      <c:pt idx="18">
                        <c:v>29.118508887171998</c:v>
                      </c:pt>
                      <c:pt idx="19">
                        <c:v>31.721705421310219</c:v>
                      </c:pt>
                      <c:pt idx="20">
                        <c:v>34.429292488425517</c:v>
                      </c:pt>
                      <c:pt idx="21">
                        <c:v>37.238776422577814</c:v>
                      </c:pt>
                      <c:pt idx="22">
                        <c:v>40.147602065164676</c:v>
                      </c:pt>
                      <c:pt idx="23">
                        <c:v>43.153172435290628</c:v>
                      </c:pt>
                      <c:pt idx="24">
                        <c:v>46.252865925341894</c:v>
                      </c:pt>
                      <c:pt idx="25">
                        <c:v>49.444051230430603</c:v>
                      </c:pt>
                      <c:pt idx="26">
                        <c:v>52.724100218730939</c:v>
                      </c:pt>
                      <c:pt idx="27">
                        <c:v>56.090398943584148</c:v>
                      </c:pt>
                      <c:pt idx="28">
                        <c:v>59.540356989027657</c:v>
                      </c:pt>
                      <c:pt idx="29">
                        <c:v>63.071415329049785</c:v>
                      </c:pt>
                      <c:pt idx="30">
                        <c:v>66.681052868282052</c:v>
                      </c:pt>
                      <c:pt idx="31">
                        <c:v>70.366791818660147</c:v>
                      </c:pt>
                      <c:pt idx="32">
                        <c:v>74.12620205325544</c:v>
                      </c:pt>
                      <c:pt idx="33">
                        <c:v>77.956904565426044</c:v>
                      </c:pt>
                      <c:pt idx="34">
                        <c:v>81.856574148868106</c:v>
                      </c:pt>
                      <c:pt idx="35">
                        <c:v>85.822941402247807</c:v>
                      </c:pt>
                      <c:pt idx="36">
                        <c:v>89.853794150981116</c:v>
                      </c:pt>
                      <c:pt idx="37">
                        <c:v>93.946978368446253</c:v>
                      </c:pt>
                      <c:pt idx="38">
                        <c:v>98.100398669481365</c:v>
                      </c:pt>
                      <c:pt idx="39">
                        <c:v>102.31201844043864</c:v>
                      </c:pt>
                      <c:pt idx="40">
                        <c:v>106.57985966230382</c:v>
                      </c:pt>
                      <c:pt idx="41">
                        <c:v>110.90200247639865</c:v>
                      </c:pt>
                      <c:pt idx="42">
                        <c:v>115.27658453592676</c:v>
                      </c:pt>
                      <c:pt idx="43">
                        <c:v>119.70180018105134</c:v>
                      </c:pt>
                      <c:pt idx="44">
                        <c:v>124.17589947022122</c:v>
                      </c:pt>
                      <c:pt idx="45">
                        <c:v>128.69718709607616</c:v>
                      </c:pt>
                      <c:pt idx="46">
                        <c:v>133.26402121038848</c:v>
                      </c:pt>
                      <c:pt idx="47">
                        <c:v>137.87481217906452</c:v>
                      </c:pt>
                      <c:pt idx="48">
                        <c:v>142.52802128525104</c:v>
                      </c:pt>
                      <c:pt idx="49">
                        <c:v>147.22215939593923</c:v>
                      </c:pt>
                      <c:pt idx="50">
                        <c:v>151.95578560517436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C-DE7E-4E9C-B4D2-7981D8EB01FD}"/>
                  </c:ext>
                </c:extLst>
              </c15:ser>
            </c15:filteredScatterSeries>
            <c15:filteredScatterSeries>
              <c15:ser>
                <c:idx val="48"/>
                <c:order val="4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correction'!$BZ$68</c15:sqref>
                        </c15:formulaRef>
                      </c:ext>
                    </c:extLst>
                    <c:strCache>
                      <c:ptCount val="1"/>
                      <c:pt idx="0">
                        <c:v>48000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correction'!$CA$68:$DY$68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1.8705324914859318</c:v>
                      </c:pt>
                      <c:pt idx="1">
                        <c:v>2.4611236569941468</c:v>
                      </c:pt>
                      <c:pt idx="2">
                        <c:v>3.1558143724511609</c:v>
                      </c:pt>
                      <c:pt idx="3">
                        <c:v>3.9596199127154108</c:v>
                      </c:pt>
                      <c:pt idx="4">
                        <c:v>4.8767257667063006</c:v>
                      </c:pt>
                      <c:pt idx="5">
                        <c:v>5.9105194921566238</c:v>
                      </c:pt>
                      <c:pt idx="6">
                        <c:v>7.0636318200437813</c:v>
                      </c:pt>
                      <c:pt idx="7">
                        <c:v>8.3379847268121523</c:v>
                      </c:pt>
                      <c:pt idx="8">
                        <c:v>9.7348443364835759</c:v>
                      </c:pt>
                      <c:pt idx="9">
                        <c:v>11.25487672512449</c:v>
                      </c:pt>
                      <c:pt idx="10">
                        <c:v>12.89820495079465</c:v>
                      </c:pt>
                      <c:pt idx="11">
                        <c:v>14.664465900774218</c:v>
                      </c:pt>
                      <c:pt idx="12">
                        <c:v>16.552865816328961</c:v>
                      </c:pt>
                      <c:pt idx="13">
                        <c:v>18.562233610336989</c:v>
                      </c:pt>
                      <c:pt idx="14">
                        <c:v>20.691071325449343</c:v>
                      </c:pt>
                      <c:pt idx="15">
                        <c:v>22.937601284913143</c:v>
                      </c:pt>
                      <c:pt idx="16">
                        <c:v>25.299809662323895</c:v>
                      </c:pt>
                      <c:pt idx="17">
                        <c:v>27.775486340459281</c:v>
                      </c:pt>
                      <c:pt idx="18">
                        <c:v>30.362261044493067</c:v>
                      </c:pt>
                      <c:pt idx="19">
                        <c:v>33.057635824042279</c:v>
                      </c:pt>
                      <c:pt idx="20">
                        <c:v>35.859014024702901</c:v>
                      </c:pt>
                      <c:pt idx="21">
                        <c:v>38.763725936506489</c:v>
                      </c:pt>
                      <c:pt idx="22">
                        <c:v>41.769051337285703</c:v>
                      </c:pt>
                      <c:pt idx="23">
                        <c:v>44.872239166446604</c:v>
                      </c:pt>
                      <c:pt idx="24">
                        <c:v>48.070524571901103</c:v>
                      </c:pt>
                      <c:pt idx="25">
                        <c:v>51.361143572256992</c:v>
                      </c:pt>
                      <c:pt idx="26">
                        <c:v>54.741345569975124</c:v>
                      </c:pt>
                      <c:pt idx="27">
                        <c:v>58.208403940642086</c:v>
                      </c:pt>
                      <c:pt idx="28">
                        <c:v>61.759624910265416</c:v>
                      </c:pt>
                      <c:pt idx="29">
                        <c:v>65.392354917566593</c:v>
                      </c:pt>
                      <c:pt idx="30">
                        <c:v>69.103986642524319</c:v>
                      </c:pt>
                      <c:pt idx="31">
                        <c:v>72.891963866512754</c:v>
                      </c:pt>
                      <c:pt idx="32">
                        <c:v>76.753785313741901</c:v>
                      </c:pt>
                      <c:pt idx="33">
                        <c:v>80.687007608688475</c:v>
                      </c:pt>
                      <c:pt idx="34">
                        <c:v>84.689247470004659</c:v>
                      </c:pt>
                      <c:pt idx="35">
                        <c:v>88.758183248140881</c:v>
                      </c:pt>
                      <c:pt idx="36">
                        <c:v>92.891555901698268</c:v>
                      </c:pt>
                      <c:pt idx="37">
                        <c:v>97.087169496354079</c:v>
                      </c:pt>
                      <c:pt idx="38">
                        <c:v>101.34289130005857</c:v>
                      </c:pt>
                      <c:pt idx="39">
                        <c:v>105.65665153905553</c:v>
                      </c:pt>
                      <c:pt idx="40">
                        <c:v>110.02644287108609</c:v>
                      </c:pt>
                      <c:pt idx="41">
                        <c:v>114.45031962481096</c:v>
                      </c:pt>
                      <c:pt idx="42">
                        <c:v>118.92639684798365</c:v>
                      </c:pt>
                      <c:pt idx="43">
                        <c:v>123.45284920116126</c:v>
                      </c:pt>
                      <c:pt idx="44">
                        <c:v>128.02790972864744</c:v>
                      </c:pt>
                      <c:pt idx="45">
                        <c:v>132.64986853390252</c:v>
                      </c:pt>
                      <c:pt idx="46">
                        <c:v>137.31707138273759</c:v>
                      </c:pt>
                      <c:pt idx="47">
                        <c:v>142.02791825417393</c:v>
                      </c:pt>
                      <c:pt idx="48">
                        <c:v>146.78086185586562</c:v>
                      </c:pt>
                      <c:pt idx="49">
                        <c:v>151.57440611836779</c:v>
                      </c:pt>
                      <c:pt idx="50">
                        <c:v>156.40710468027663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D-DE7E-4E9C-B4D2-7981D8EB01FD}"/>
                  </c:ext>
                </c:extLst>
              </c15:ser>
            </c15:filteredScatterSeries>
            <c15:filteredScatterSeries>
              <c15:ser>
                <c:idx val="49"/>
                <c:order val="4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correction'!$BZ$69</c15:sqref>
                        </c15:formulaRef>
                      </c:ext>
                    </c:extLst>
                    <c:strCache>
                      <c:ptCount val="1"/>
                      <c:pt idx="0">
                        <c:v>49000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correction'!$CA$69:$DY$69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1.9704716303671006</c:v>
                      </c:pt>
                      <c:pt idx="1">
                        <c:v>2.5912763587701164</c:v>
                      </c:pt>
                      <c:pt idx="2">
                        <c:v>3.3208901435123437</c:v>
                      </c:pt>
                      <c:pt idx="3">
                        <c:v>4.1643626002098557</c:v>
                      </c:pt>
                      <c:pt idx="4">
                        <c:v>5.1258551130730154</c:v>
                      </c:pt>
                      <c:pt idx="5">
                        <c:v>6.2086796477713335</c:v>
                      </c:pt>
                      <c:pt idx="6">
                        <c:v>7.4153472140195618</c:v>
                      </c:pt>
                      <c:pt idx="7">
                        <c:v>8.7476233658228466</c:v>
                      </c:pt>
                      <c:pt idx="8">
                        <c:v>10.206588330916873</c:v>
                      </c:pt>
                      <c:pt idx="9">
                        <c:v>11.792699633826487</c:v>
                      </c:pt>
                      <c:pt idx="10">
                        <c:v>13.50585538789889</c:v>
                      </c:pt>
                      <c:pt idx="11">
                        <c:v>15.345456754800352</c:v>
                      </c:pt>
                      <c:pt idx="12">
                        <c:v>17.310468384964508</c:v>
                      </c:pt>
                      <c:pt idx="13">
                        <c:v>19.399475945238549</c:v>
                      </c:pt>
                      <c:pt idx="14">
                        <c:v>21.610740101210439</c:v>
                      </c:pt>
                      <c:pt idx="15">
                        <c:v>23.942246546909502</c:v>
                      </c:pt>
                      <c:pt idx="16">
                        <c:v>26.391751862354027</c:v>
                      </c:pt>
                      <c:pt idx="17">
                        <c:v>28.956825131086077</c:v>
                      </c:pt>
                      <c:pt idx="18">
                        <c:v>31.634885368092682</c:v>
                      </c:pt>
                      <c:pt idx="19">
                        <c:v>34.423234897304354</c:v>
                      </c:pt>
                      <c:pt idx="20">
                        <c:v>37.319088881209154</c:v>
                      </c:pt>
                      <c:pt idx="21">
                        <c:v>40.31960124741147</c:v>
                      </c:pt>
                      <c:pt idx="22">
                        <c:v>43.421887282074238</c:v>
                      </c:pt>
                      <c:pt idx="23">
                        <c:v>46.623043171818551</c:v>
                      </c:pt>
                      <c:pt idx="24">
                        <c:v>49.920162776960524</c:v>
                      </c:pt>
                      <c:pt idx="25">
                        <c:v>53.310351912590249</c:v>
                      </c:pt>
                      <c:pt idx="26">
                        <c:v>56.790740402255096</c:v>
                      </c:pt>
                      <c:pt idx="27">
                        <c:v>60.358492153585644</c:v>
                      </c:pt>
                      <c:pt idx="28">
                        <c:v>64.010813487623352</c:v>
                      </c:pt>
                      <c:pt idx="29">
                        <c:v>67.744959934879489</c:v>
                      </c:pt>
                      <c:pt idx="30">
                        <c:v>71.558241692152478</c:v>
                      </c:pt>
                      <c:pt idx="31">
                        <c:v>75.448027915436171</c:v>
                      </c:pt>
                      <c:pt idx="32">
                        <c:v>79.411750006259922</c:v>
                      </c:pt>
                      <c:pt idx="33">
                        <c:v>83.446904031838017</c:v>
                      </c:pt>
                      <c:pt idx="34">
                        <c:v>87.551052403594269</c:v>
                      </c:pt>
                      <c:pt idx="35">
                        <c:v>91.721824924075122</c:v>
                      </c:pt>
                      <c:pt idx="36">
                        <c:v>95.956919298996695</c:v>
                      </c:pt>
                      <c:pt idx="37">
                        <c:v>100.2541011991666</c:v>
                      </c:pt>
                      <c:pt idx="38">
                        <c:v>104.61120394622782</c:v>
                      </c:pt>
                      <c:pt idx="39">
                        <c:v>109.02612788652903</c:v>
                      </c:pt>
                      <c:pt idx="40">
                        <c:v>113.49683950885668</c:v>
                      </c:pt>
                      <c:pt idx="41">
                        <c:v>118.02137035416598</c:v>
                      </c:pt>
                      <c:pt idx="42">
                        <c:v>122.59781575875286</c:v>
                      </c:pt>
                      <c:pt idx="43">
                        <c:v>127.22433346643652</c:v>
                      </c:pt>
                      <c:pt idx="44">
                        <c:v>131.8991421401505</c:v>
                      </c:pt>
                      <c:pt idx="45">
                        <c:v>136.62051979884887</c:v>
                      </c:pt>
                      <c:pt idx="46">
                        <c:v>141.38680220170568</c:v>
                      </c:pt>
                      <c:pt idx="47">
                        <c:v>146.19638119817182</c:v>
                      </c:pt>
                      <c:pt idx="48">
                        <c:v>151.04770305950274</c:v>
                      </c:pt>
                      <c:pt idx="49">
                        <c:v>155.93926680480467</c:v>
                      </c:pt>
                      <c:pt idx="50">
                        <c:v>160.86962253244309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E-DE7E-4E9C-B4D2-7981D8EB01FD}"/>
                  </c:ext>
                </c:extLst>
              </c15:ser>
            </c15:filteredScatterSeries>
            <c15:filteredScatterSeries>
              <c15:ser>
                <c:idx val="51"/>
                <c:order val="5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correction'!$BZ$71</c15:sqref>
                        </c15:formulaRef>
                      </c:ext>
                    </c:extLst>
                    <c:strCache>
                      <c:ptCount val="1"/>
                      <c:pt idx="0">
                        <c:v>51000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correction'!$CA$71:$DY$71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2.1835371612494612</c:v>
                      </c:pt>
                      <c:pt idx="1">
                        <c:v>2.8683226779956073</c:v>
                      </c:pt>
                      <c:pt idx="2">
                        <c:v>3.6717002036994728</c:v>
                      </c:pt>
                      <c:pt idx="3">
                        <c:v>4.5987334540148623</c:v>
                      </c:pt>
                      <c:pt idx="4">
                        <c:v>5.6534743890523771</c:v>
                      </c:pt>
                      <c:pt idx="5">
                        <c:v>6.83901874698509</c:v>
                      </c:pt>
                      <c:pt idx="6">
                        <c:v>8.1575717720322984</c:v>
                      </c:pt>
                      <c:pt idx="7">
                        <c:v>9.6105207740380081</c:v>
                      </c:pt>
                      <c:pt idx="8">
                        <c:v>11.198511521623203</c:v>
                      </c:pt>
                      <c:pt idx="9">
                        <c:v>12.921525904422396</c:v>
                      </c:pt>
                      <c:pt idx="10">
                        <c:v>14.778958759139044</c:v>
                      </c:pt>
                      <c:pt idx="11">
                        <c:v>16.769692205783286</c:v>
                      </c:pt>
                      <c:pt idx="12">
                        <c:v>18.892166260543377</c:v>
                      </c:pt>
                      <c:pt idx="13">
                        <c:v>21.144444865562889</c:v>
                      </c:pt>
                      <c:pt idx="14">
                        <c:v>23.524276795652241</c:v>
                      </c:pt>
                      <c:pt idx="15">
                        <c:v>26.029151165875788</c:v>
                      </c:pt>
                      <c:pt idx="16">
                        <c:v>28.656347473999915</c:v>
                      </c:pt>
                      <c:pt idx="17">
                        <c:v>31.40298027274028</c:v>
                      </c:pt>
                      <c:pt idx="18">
                        <c:v>34.266038684587699</c:v>
                      </c:pt>
                      <c:pt idx="19">
                        <c:v>37.242421053545343</c:v>
                      </c:pt>
                      <c:pt idx="20">
                        <c:v>40.32896507975147</c:v>
                      </c:pt>
                      <c:pt idx="21">
                        <c:v>43.522473811028476</c:v>
                      </c:pt>
                      <c:pt idx="22">
                        <c:v>46.819737875158523</c:v>
                      </c:pt>
                      <c:pt idx="23">
                        <c:v>50.217554332909913</c:v>
                      </c:pt>
                      <c:pt idx="24">
                        <c:v>53.712742518381958</c:v>
                      </c:pt>
                      <c:pt idx="25">
                        <c:v>57.302157213174951</c:v>
                      </c:pt>
                      <c:pt idx="26">
                        <c:v>60.982699476825815</c:v>
                      </c:pt>
                      <c:pt idx="27">
                        <c:v>64.751325429619214</c:v>
                      </c:pt>
                      <c:pt idx="28">
                        <c:v>68.605053256869041</c:v>
                      </c:pt>
                      <c:pt idx="29">
                        <c:v>72.540968676960063</c:v>
                      </c:pt>
                      <c:pt idx="30">
                        <c:v>76.556229089645171</c:v>
                      </c:pt>
                      <c:pt idx="31">
                        <c:v>80.648066596750084</c:v>
                      </c:pt>
                      <c:pt idx="32">
                        <c:v>84.813790064805687</c:v>
                      </c:pt>
                      <c:pt idx="33">
                        <c:v>89.050786378399209</c:v>
                      </c:pt>
                      <c:pt idx="34">
                        <c:v>93.356521014212717</c:v>
                      </c:pt>
                      <c:pt idx="35">
                        <c:v>97.728538048772691</c:v>
                      </c:pt>
                      <c:pt idx="36">
                        <c:v>102.16445969781756</c:v>
                      </c:pt>
                      <c:pt idx="37">
                        <c:v>106.66198547175816</c:v>
                      </c:pt>
                      <c:pt idx="38">
                        <c:v>111.21889101984948</c:v>
                      </c:pt>
                      <c:pt idx="39">
                        <c:v>115.83302672527373</c:v>
                      </c:pt>
                      <c:pt idx="40">
                        <c:v>120.50231610421787</c:v>
                      </c:pt>
                      <c:pt idx="41">
                        <c:v>125.22475405407221</c:v>
                      </c:pt>
                      <c:pt idx="42">
                        <c:v>129.99840498896543</c:v>
                      </c:pt>
                      <c:pt idx="43">
                        <c:v>134.82140089487086</c:v>
                      </c:pt>
                      <c:pt idx="44">
                        <c:v>139.69193933133113</c:v>
                      </c:pt>
                      <c:pt idx="45">
                        <c:v>144.6082814024017</c:v>
                      </c:pt>
                      <c:pt idx="46">
                        <c:v>149.56874971557323</c:v>
                      </c:pt>
                      <c:pt idx="47">
                        <c:v>154.57172634414792</c:v>
                      </c:pt>
                      <c:pt idx="48">
                        <c:v>159.61565080573877</c:v>
                      </c:pt>
                      <c:pt idx="49">
                        <c:v>164.69901806715336</c:v>
                      </c:pt>
                      <c:pt idx="50">
                        <c:v>169.82037658389487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F-DE7E-4E9C-B4D2-7981D8EB01FD}"/>
                  </c:ext>
                </c:extLst>
              </c15:ser>
            </c15:filteredScatterSeries>
            <c15:filteredScatterSeries>
              <c15:ser>
                <c:idx val="52"/>
                <c:order val="5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correction'!$BZ$72</c15:sqref>
                        </c15:formulaRef>
                      </c:ext>
                    </c:extLst>
                    <c:strCache>
                      <c:ptCount val="1"/>
                      <c:pt idx="0">
                        <c:v>52000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correction'!$CA$72:$DY$72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2.2969918780484164</c:v>
                      </c:pt>
                      <c:pt idx="1">
                        <c:v>3.0156080195670256</c:v>
                      </c:pt>
                      <c:pt idx="2">
                        <c:v>3.8578855106083125</c:v>
                      </c:pt>
                      <c:pt idx="3">
                        <c:v>4.8288645239061054</c:v>
                      </c:pt>
                      <c:pt idx="4">
                        <c:v>5.9325087019601028</c:v>
                      </c:pt>
                      <c:pt idx="5">
                        <c:v>7.171770593303961</c:v>
                      </c:pt>
                      <c:pt idx="6">
                        <c:v>8.548667378743886</c:v>
                      </c:pt>
                      <c:pt idx="7">
                        <c:v>10.064363106443494</c:v>
                      </c:pt>
                      <c:pt idx="8">
                        <c:v>11.719254124728735</c:v>
                      </c:pt>
                      <c:pt idx="9">
                        <c:v>13.513054935298356</c:v>
                      </c:pt>
                      <c:pt idx="10">
                        <c:v>15.444882237539815</c:v>
                      </c:pt>
                      <c:pt idx="11">
                        <c:v>17.513335460042754</c:v>
                      </c:pt>
                      <c:pt idx="12">
                        <c:v>19.716572553072808</c:v>
                      </c:pt>
                      <c:pt idx="13">
                        <c:v>22.052380231603678</c:v>
                      </c:pt>
                      <c:pt idx="14">
                        <c:v>24.51823820639197</c:v>
                      </c:pt>
                      <c:pt idx="15">
                        <c:v>27.111377221017705</c:v>
                      </c:pt>
                      <c:pt idx="16">
                        <c:v>29.828830930209079</c:v>
                      </c:pt>
                      <c:pt idx="17">
                        <c:v>32.667481816183653</c:v>
                      </c:pt>
                      <c:pt idx="18">
                        <c:v>35.624101453262654</c:v>
                      </c:pt>
                      <c:pt idx="19">
                        <c:v>38.695385505094947</c:v>
                      </c:pt>
                      <c:pt idx="20">
                        <c:v>41.877983881272257</c:v>
                      </c:pt>
                      <c:pt idx="21">
                        <c:v>45.16852649820629</c:v>
                      </c:pt>
                      <c:pt idx="22">
                        <c:v>48.563645088908743</c:v>
                      </c:pt>
                      <c:pt idx="23">
                        <c:v>52.059991493008795</c:v>
                      </c:pt>
                      <c:pt idx="24">
                        <c:v>55.654252836106991</c:v>
                      </c:pt>
                      <c:pt idx="25">
                        <c:v>59.343163979658812</c:v>
                      </c:pt>
                      <c:pt idx="26">
                        <c:v>63.123517591627831</c:v>
                      </c:pt>
                      <c:pt idx="27">
                        <c:v>66.992172155917217</c:v>
                      </c:pt>
                      <c:pt idx="28">
                        <c:v>70.946058206574889</c:v>
                      </c:pt>
                      <c:pt idx="29">
                        <c:v>74.982183041799544</c:v>
                      </c:pt>
                      <c:pt idx="30">
                        <c:v>79.09763414356371</c:v>
                      </c:pt>
                      <c:pt idx="31">
                        <c:v>83.289581501548355</c:v>
                      </c:pt>
                      <c:pt idx="32">
                        <c:v>87.555279015232998</c:v>
                      </c:pt>
                      <c:pt idx="33">
                        <c:v>91.892065125506008</c:v>
                      </c:pt>
                      <c:pt idx="34">
                        <c:v>96.297362806969318</c:v>
                      </c:pt>
                      <c:pt idx="35">
                        <c:v>100.76867903413091</c:v>
                      </c:pt>
                      <c:pt idx="36">
                        <c:v>105.30360381877887</c:v>
                      </c:pt>
                      <c:pt idx="37">
                        <c:v>109.89980890183273</c:v>
                      </c:pt>
                      <c:pt idx="38">
                        <c:v>114.55504617071369</c:v>
                      </c:pt>
                      <c:pt idx="39">
                        <c:v>119.26714586258885</c:v>
                      </c:pt>
                      <c:pt idx="40">
                        <c:v>124.03401460456928</c:v>
                      </c:pt>
                      <c:pt idx="41">
                        <c:v>128.85363333390421</c:v>
                      </c:pt>
                      <c:pt idx="42">
                        <c:v>133.72405513427782</c:v>
                      </c:pt>
                      <c:pt idx="43">
                        <c:v>138.64340301836648</c:v>
                      </c:pt>
                      <c:pt idx="44">
                        <c:v>143.60986768167817</c:v>
                      </c:pt>
                      <c:pt idx="45">
                        <c:v>148.62170524833152</c:v>
                      </c:pt>
                      <c:pt idx="46">
                        <c:v>153.67723502568975</c:v>
                      </c:pt>
                      <c:pt idx="47">
                        <c:v>158.77483728158097</c:v>
                      </c:pt>
                      <c:pt idx="48">
                        <c:v>163.91295105514234</c:v>
                      </c:pt>
                      <c:pt idx="49">
                        <c:v>169.09007201003033</c:v>
                      </c:pt>
                      <c:pt idx="50">
                        <c:v>174.30475033681688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0-DE7E-4E9C-B4D2-7981D8EB01FD}"/>
                  </c:ext>
                </c:extLst>
              </c15:ser>
            </c15:filteredScatterSeries>
            <c15:filteredScatterSeries>
              <c15:ser>
                <c:idx val="53"/>
                <c:order val="5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correction'!$BZ$73</c15:sqref>
                        </c15:formulaRef>
                      </c:ext>
                    </c:extLst>
                    <c:strCache>
                      <c:ptCount val="1"/>
                      <c:pt idx="0">
                        <c:v>53000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correction'!$CA$73:$DY$73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2.4152862231897529</c:v>
                      </c:pt>
                      <c:pt idx="1">
                        <c:v>3.1690014272979994</c:v>
                      </c:pt>
                      <c:pt idx="2">
                        <c:v>4.0515623074881404</c:v>
                      </c:pt>
                      <c:pt idx="3">
                        <c:v>5.067962828550634</c:v>
                      </c:pt>
                      <c:pt idx="4">
                        <c:v>6.2220539054023902</c:v>
                      </c:pt>
                      <c:pt idx="5">
                        <c:v>7.5166198610647257</c:v>
                      </c:pt>
                      <c:pt idx="6">
                        <c:v>8.9534651147039881</c:v>
                      </c:pt>
                      <c:pt idx="7">
                        <c:v>10.533506874751055</c:v>
                      </c:pt>
                      <c:pt idx="8">
                        <c:v>12.256870206279302</c:v>
                      </c:pt>
                      <c:pt idx="9">
                        <c:v>14.122982490424107</c:v>
                      </c:pt>
                      <c:pt idx="10">
                        <c:v>16.130664940382701</c:v>
                      </c:pt>
                      <c:pt idx="11">
                        <c:v>18.278219443460273</c:v>
                      </c:pt>
                      <c:pt idx="12">
                        <c:v>20.563509536240758</c:v>
                      </c:pt>
                      <c:pt idx="13">
                        <c:v>22.984034777581627</c:v>
                      </c:pt>
                      <c:pt idx="14">
                        <c:v>25.536998158201612</c:v>
                      </c:pt>
                      <c:pt idx="15">
                        <c:v>28.219366479604986</c:v>
                      </c:pt>
                      <c:pt idx="16">
                        <c:v>31.027923856381648</c:v>
                      </c:pt>
                      <c:pt idx="17">
                        <c:v>33.959318654327006</c:v>
                      </c:pt>
                      <c:pt idx="18">
                        <c:v>37.010104282734744</c:v>
                      </c:pt>
                      <c:pt idx="19">
                        <c:v>40.176774322956589</c:v>
                      </c:pt>
                      <c:pt idx="20">
                        <c:v>43.455792506101488</c:v>
                      </c:pt>
                      <c:pt idx="21">
                        <c:v>46.843618058885397</c:v>
                      </c:pt>
                      <c:pt idx="22">
                        <c:v>50.336726924859875</c:v>
                      </c:pt>
                      <c:pt idx="23">
                        <c:v>53.931629344233386</c:v>
                      </c:pt>
                      <c:pt idx="24">
                        <c:v>57.624884243642953</c:v>
                      </c:pt>
                      <c:pt idx="25">
                        <c:v>61.413110850882447</c:v>
                      </c:pt>
                      <c:pt idx="26">
                        <c:v>65.292997911397322</c:v>
                      </c:pt>
                      <c:pt idx="27">
                        <c:v>69.261310844995251</c:v>
                      </c:pt>
                      <c:pt idx="28">
                        <c:v>73.314897144124927</c:v>
                      </c:pt>
                      <c:pt idx="29">
                        <c:v>77.450690279938215</c:v>
                      </c:pt>
                      <c:pt idx="30">
                        <c:v>81.66571234976891</c:v>
                      </c:pt>
                      <c:pt idx="31">
                        <c:v>85.95707566986141</c:v>
                      </c:pt>
                      <c:pt idx="32">
                        <c:v>90.321983490220816</c:v>
                      </c:pt>
                      <c:pt idx="33">
                        <c:v>94.757729984352295</c:v>
                      </c:pt>
                      <c:pt idx="34">
                        <c:v>99.261699645225292</c:v>
                      </c:pt>
                      <c:pt idx="35">
                        <c:v>103.83136619990717</c:v>
                      </c:pt>
                      <c:pt idx="36">
                        <c:v>108.4642911387449</c:v>
                      </c:pt>
                      <c:pt idx="37">
                        <c:v>113.15812194051693</c:v>
                      </c:pt>
                      <c:pt idx="38">
                        <c:v>117.91059006242489</c:v>
                      </c:pt>
                      <c:pt idx="39">
                        <c:v>122.71950875292936</c:v>
                      </c:pt>
                      <c:pt idx="40">
                        <c:v>127.58277073607775</c:v>
                      </c:pt>
                      <c:pt idx="41">
                        <c:v>132.49834580791799</c:v>
                      </c:pt>
                      <c:pt idx="42">
                        <c:v>137.46427837870408</c:v>
                      </c:pt>
                      <c:pt idx="43">
                        <c:v>142.47868498871316</c:v>
                      </c:pt>
                      <c:pt idx="44">
                        <c:v>147.53975182047634</c:v>
                      </c:pt>
                      <c:pt idx="45">
                        <c:v>152.64573222596334</c:v>
                      </c:pt>
                      <c:pt idx="46">
                        <c:v>157.79494428365734</c:v>
                      </c:pt>
                      <c:pt idx="47">
                        <c:v>162.98576839740088</c:v>
                      </c:pt>
                      <c:pt idx="48">
                        <c:v>168.21664494632932</c:v>
                      </c:pt>
                      <c:pt idx="49">
                        <c:v>173.48607199304905</c:v>
                      </c:pt>
                      <c:pt idx="50">
                        <c:v>178.79260305541732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1-DE7E-4E9C-B4D2-7981D8EB01FD}"/>
                  </c:ext>
                </c:extLst>
              </c15:ser>
            </c15:filteredScatterSeries>
            <c15:filteredScatterSeries>
              <c15:ser>
                <c:idx val="54"/>
                <c:order val="5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correction'!$BZ$74</c15:sqref>
                        </c15:formulaRef>
                      </c:ext>
                    </c:extLst>
                    <c:strCache>
                      <c:ptCount val="1"/>
                      <c:pt idx="0">
                        <c:v>54000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correction'!$CA$74:$DY$74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2.5385933183063969</c:v>
                      </c:pt>
                      <c:pt idx="1">
                        <c:v>3.3287065626574304</c:v>
                      </c:pt>
                      <c:pt idx="2">
                        <c:v>4.2529614237028426</c:v>
                      </c:pt>
                      <c:pt idx="3">
                        <c:v>5.31628125305987</c:v>
                      </c:pt>
                      <c:pt idx="4">
                        <c:v>6.5223783348897371</c:v>
                      </c:pt>
                      <c:pt idx="5">
                        <c:v>7.8738425489871702</c:v>
                      </c:pt>
                      <c:pt idx="6">
                        <c:v>9.3722400164600117</c:v>
                      </c:pt>
                      <c:pt idx="7">
                        <c:v>11.018217037547771</c:v>
                      </c:pt>
                      <c:pt idx="8">
                        <c:v>12.811605370128547</c:v>
                      </c:pt>
                      <c:pt idx="9">
                        <c:v>14.751525676043144</c:v>
                      </c:pt>
                      <c:pt idx="10">
                        <c:v>16.836486717587633</c:v>
                      </c:pt>
                      <c:pt idx="11">
                        <c:v>19.064478576007303</c:v>
                      </c:pt>
                      <c:pt idx="12">
                        <c:v>21.433058762668168</c:v>
                      </c:pt>
                      <c:pt idx="13">
                        <c:v>23.93943059164144</c:v>
                      </c:pt>
                      <c:pt idx="14">
                        <c:v>26.580513579653285</c:v>
                      </c:pt>
                      <c:pt idx="15">
                        <c:v>29.353005942970782</c:v>
                      </c:pt>
                      <c:pt idx="16">
                        <c:v>32.253439481829332</c:v>
                      </c:pt>
                      <c:pt idx="17">
                        <c:v>35.278227294372897</c:v>
                      </c:pt>
                      <c:pt idx="18">
                        <c:v>38.423704856753915</c:v>
                      </c:pt>
                      <c:pt idx="19">
                        <c:v>41.686165056328349</c:v>
                      </c:pt>
                      <c:pt idx="20">
                        <c:v>45.061887781451958</c:v>
                      </c:pt>
                      <c:pt idx="21">
                        <c:v>48.547164663555975</c:v>
                      </c:pt>
                      <c:pt idx="22">
                        <c:v>52.138319542329498</c:v>
                      </c:pt>
                      <c:pt idx="23">
                        <c:v>55.831725189000338</c:v>
                      </c:pt>
                      <c:pt idx="24">
                        <c:v>59.623816780461198</c:v>
                      </c:pt>
                      <c:pt idx="25">
                        <c:v>63.511102571703759</c:v>
                      </c:pt>
                      <c:pt idx="26">
                        <c:v>67.49017216828662</c:v>
                      </c:pt>
                      <c:pt idx="27">
                        <c:v>71.557702755951993</c:v>
                      </c:pt>
                      <c:pt idx="28">
                        <c:v>75.710463602297295</c:v>
                      </c:pt>
                      <c:pt idx="29">
                        <c:v>79.945319106159559</c:v>
                      </c:pt>
                      <c:pt idx="30">
                        <c:v>84.259230634524215</c:v>
                      </c:pt>
                      <c:pt idx="31">
                        <c:v>88.649257354422105</c:v>
                      </c:pt>
                      <c:pt idx="32">
                        <c:v>93.11255623835433</c:v>
                      </c:pt>
                      <c:pt idx="33">
                        <c:v>97.646381396202401</c:v>
                      </c:pt>
                      <c:pt idx="34">
                        <c:v>102.24808286406721</c:v>
                      </c:pt>
                      <c:pt idx="35">
                        <c:v>106.91510496080167</c:v>
                      </c:pt>
                      <c:pt idx="36">
                        <c:v>111.64498430590777</c:v>
                      </c:pt>
                      <c:pt idx="37">
                        <c:v>116.43534757766997</c:v>
                      </c:pt>
                      <c:pt idx="38">
                        <c:v>121.2839090776439</c:v>
                      </c:pt>
                      <c:pt idx="39">
                        <c:v>126.18846815667195</c:v>
                      </c:pt>
                      <c:pt idx="40">
                        <c:v>131.14690654823573</c:v>
                      </c:pt>
                      <c:pt idx="41">
                        <c:v>136.15718564695777</c:v>
                      </c:pt>
                      <c:pt idx="42">
                        <c:v>141.21734376327544</c:v>
                      </c:pt>
                      <c:pt idx="43">
                        <c:v>146.32549337955231</c:v>
                      </c:pt>
                      <c:pt idx="44">
                        <c:v>151.47981842801437</c:v>
                      </c:pt>
                      <c:pt idx="45">
                        <c:v>156.67857160679677</c:v>
                      </c:pt>
                      <c:pt idx="46">
                        <c:v>161.92007174693623</c:v>
                      </c:pt>
                      <c:pt idx="47">
                        <c:v>167.20270124024626</c:v>
                      </c:pt>
                      <c:pt idx="48">
                        <c:v>172.52490353560592</c:v>
                      </c:pt>
                      <c:pt idx="49">
                        <c:v>177.88518070917348</c:v>
                      </c:pt>
                      <c:pt idx="50">
                        <c:v>183.28209111238175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2-DE7E-4E9C-B4D2-7981D8EB01FD}"/>
                  </c:ext>
                </c:extLst>
              </c15:ser>
            </c15:filteredScatterSeries>
            <c15:filteredScatterSeries>
              <c15:ser>
                <c:idx val="56"/>
                <c:order val="5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correction'!$BZ$76</c15:sqref>
                        </c15:formulaRef>
                      </c:ext>
                    </c:extLst>
                    <c:strCache>
                      <c:ptCount val="1"/>
                      <c:pt idx="0">
                        <c:v>56000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correction'!$CA$76:$DY$76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2.8009545621315226</c:v>
                      </c:pt>
                      <c:pt idx="1">
                        <c:v>3.6678793480693628</c:v>
                      </c:pt>
                      <c:pt idx="2">
                        <c:v>4.6798560994524934</c:v>
                      </c:pt>
                      <c:pt idx="3">
                        <c:v>5.8415866873553455</c:v>
                      </c:pt>
                      <c:pt idx="4">
                        <c:v>7.1564225878334184</c:v>
                      </c:pt>
                      <c:pt idx="5">
                        <c:v>8.6264817371533695</c:v>
                      </c:pt>
                      <c:pt idx="6">
                        <c:v>10.25277416917757</c:v>
                      </c:pt>
                      <c:pt idx="7">
                        <c:v>12.035330771604521</c:v>
                      </c:pt>
                      <c:pt idx="8">
                        <c:v>13.973330594740588</c:v>
                      </c:pt>
                      <c:pt idx="9">
                        <c:v>16.065223231516484</c:v>
                      </c:pt>
                      <c:pt idx="10">
                        <c:v>18.308843786255864</c:v>
                      </c:pt>
                      <c:pt idx="11">
                        <c:v>20.701518818615085</c:v>
                      </c:pt>
                      <c:pt idx="12">
                        <c:v>23.240162368752465</c:v>
                      </c:pt>
                      <c:pt idx="13">
                        <c:v>25.92136173918891</c:v>
                      </c:pt>
                      <c:pt idx="14">
                        <c:v>28.74145313843195</c:v>
                      </c:pt>
                      <c:pt idx="15">
                        <c:v>31.696587598764552</c:v>
                      </c:pt>
                      <c:pt idx="16">
                        <c:v>34.78278778570629</c:v>
                      </c:pt>
                      <c:pt idx="17">
                        <c:v>37.995996439906122</c:v>
                      </c:pt>
                      <c:pt idx="18">
                        <c:v>41.332117252336076</c:v>
                      </c:pt>
                      <c:pt idx="19">
                        <c:v>44.787048987123143</c:v>
                      </c:pt>
                      <c:pt idx="20">
                        <c:v>48.356713646702985</c:v>
                      </c:pt>
                      <c:pt idx="21">
                        <c:v>52.037079432333883</c:v>
                      </c:pt>
                      <c:pt idx="22">
                        <c:v>55.824179197760145</c:v>
                      </c:pt>
                      <c:pt idx="23">
                        <c:v>59.714125031431763</c:v>
                      </c:pt>
                      <c:pt idx="24">
                        <c:v>63.703119537809698</c:v>
                      </c:pt>
                      <c:pt idx="25">
                        <c:v>67.787464324081554</c:v>
                      </c:pt>
                      <c:pt idx="26">
                        <c:v>71.963566137342639</c:v>
                      </c:pt>
                      <c:pt idx="27">
                        <c:v>76.227941040142866</c:v>
                      </c:pt>
                      <c:pt idx="28">
                        <c:v>80.577216960106227</c:v>
                      </c:pt>
                      <c:pt idx="29">
                        <c:v>85.008134902281654</c:v>
                      </c:pt>
                      <c:pt idx="30">
                        <c:v>89.51754907102395</c:v>
                      </c:pt>
                      <c:pt idx="31">
                        <c:v>94.102426111312298</c:v>
                      </c:pt>
                      <c:pt idx="32">
                        <c:v>98.759843647145658</c:v>
                      </c:pt>
                      <c:pt idx="33">
                        <c:v>103.48698826665577</c:v>
                      </c:pt>
                      <c:pt idx="34">
                        <c:v>108.28115307939419</c:v>
                      </c:pt>
                      <c:pt idx="35">
                        <c:v>113.1397349504914</c:v>
                      </c:pt>
                      <c:pt idx="36">
                        <c:v>118.06023149863125</c:v>
                      </c:pt>
                      <c:pt idx="37">
                        <c:v>123.04023792967348</c:v>
                      </c:pt>
                      <c:pt idx="38">
                        <c:v>128.0774437649315</c:v>
                      </c:pt>
                      <c:pt idx="39">
                        <c:v>133.16962951227362</c:v>
                      </c:pt>
                      <c:pt idx="40">
                        <c:v>138.31466331908365</c:v>
                      </c:pt>
                      <c:pt idx="41">
                        <c:v>143.51049763843901</c:v>
                      </c:pt>
                      <c:pt idx="42">
                        <c:v>148.75516593343906</c:v>
                      </c:pt>
                      <c:pt idx="43">
                        <c:v>154.04677943925947</c:v>
                      </c:pt>
                      <c:pt idx="44">
                        <c:v>159.38352399803887</c:v>
                      </c:pt>
                      <c:pt idx="45">
                        <c:v>164.76365697800981</c:v>
                      </c:pt>
                      <c:pt idx="46">
                        <c:v>170.18550428523588</c:v>
                      </c:pt>
                      <c:pt idx="47">
                        <c:v>175.64745747379612</c:v>
                      </c:pt>
                      <c:pt idx="48">
                        <c:v>181.14797095822047</c:v>
                      </c:pt>
                      <c:pt idx="49">
                        <c:v>186.68555933029455</c:v>
                      </c:pt>
                      <c:pt idx="50">
                        <c:v>192.25879478101416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3-DE7E-4E9C-B4D2-7981D8EB01FD}"/>
                  </c:ext>
                </c:extLst>
              </c15:ser>
            </c15:filteredScatterSeries>
            <c15:filteredScatterSeries>
              <c15:ser>
                <c:idx val="57"/>
                <c:order val="5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correction'!$BZ$77</c15:sqref>
                        </c15:formulaRef>
                      </c:ext>
                    </c:extLst>
                    <c:strCache>
                      <c:ptCount val="1"/>
                      <c:pt idx="0">
                        <c:v>57000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correction'!$CA$77:$DY$77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2.9403706617839873</c:v>
                      </c:pt>
                      <c:pt idx="1">
                        <c:v>3.8477659680559526</c:v>
                      </c:pt>
                      <c:pt idx="2">
                        <c:v>4.9058179527993389</c:v>
                      </c:pt>
                      <c:pt idx="3">
                        <c:v>6.1190740985597927</c:v>
                      </c:pt>
                      <c:pt idx="4">
                        <c:v>7.490660895763142</c:v>
                      </c:pt>
                      <c:pt idx="5">
                        <c:v>9.0224167829615283</c:v>
                      </c:pt>
                      <c:pt idx="6">
                        <c:v>10.715032838099262</c:v>
                      </c:pt>
                      <c:pt idx="7">
                        <c:v>12.568195065865609</c:v>
                      </c:pt>
                      <c:pt idx="8">
                        <c:v>14.580723438599961</c:v>
                      </c:pt>
                      <c:pt idx="9">
                        <c:v>16.750704109237802</c:v>
                      </c:pt>
                      <c:pt idx="10">
                        <c:v>19.075612346307963</c:v>
                      </c:pt>
                      <c:pt idx="11">
                        <c:v>21.552424701525439</c:v>
                      </c:pt>
                      <c:pt idx="12">
                        <c:v>24.17771969627745</c:v>
                      </c:pt>
                      <c:pt idx="13">
                        <c:v>26.947766910437991</c:v>
                      </c:pt>
                      <c:pt idx="14">
                        <c:v>29.858604793181939</c:v>
                      </c:pt>
                      <c:pt idx="15">
                        <c:v>32.906107814856881</c:v>
                      </c:pt>
                      <c:pt idx="16">
                        <c:v>36.086043767027235</c:v>
                      </c:pt>
                      <c:pt idx="17">
                        <c:v>39.394122119099819</c:v>
                      </c:pt>
                      <c:pt idx="18">
                        <c:v>42.826034376270627</c:v>
                      </c:pt>
                      <c:pt idx="19">
                        <c:v>46.37748737347431</c:v>
                      </c:pt>
                      <c:pt idx="20">
                        <c:v>50.044230398404409</c:v>
                      </c:pt>
                      <c:pt idx="21">
                        <c:v>53.822076975358698</c:v>
                      </c:pt>
                      <c:pt idx="22">
                        <c:v>57.706922069333189</c:v>
                      </c:pt>
                      <c:pt idx="23">
                        <c:v>61.694755392953141</c:v>
                      </c:pt>
                      <c:pt idx="24">
                        <c:v>65.781671421977308</c:v>
                      </c:pt>
                      <c:pt idx="25">
                        <c:v>69.963876651171176</c:v>
                      </c:pt>
                      <c:pt idx="26">
                        <c:v>74.237694553296421</c:v>
                      </c:pt>
                      <c:pt idx="27">
                        <c:v>78.599568640703751</c:v>
                      </c:pt>
                      <c:pt idx="28">
                        <c:v>83.046063972106765</c:v>
                      </c:pt>
                      <c:pt idx="29">
                        <c:v>87.57386739649354</c:v>
                      </c:pt>
                      <c:pt idx="30">
                        <c:v>92.17978678162001</c:v>
                      </c:pt>
                      <c:pt idx="31">
                        <c:v>96.860749435727712</c:v>
                      </c:pt>
                      <c:pt idx="32">
                        <c:v>101.61379989751453</c:v>
                      </c:pt>
                      <c:pt idx="33">
                        <c:v>106.43609724049821</c:v>
                      </c:pt>
                      <c:pt idx="34">
                        <c:v>111.3249120131814</c:v>
                      </c:pt>
                      <c:pt idx="35">
                        <c:v>116.27762291536516</c:v>
                      </c:pt>
                      <c:pt idx="36">
                        <c:v>121.29171329310452</c:v>
                      </c:pt>
                      <c:pt idx="37">
                        <c:v>126.36476751971935</c:v>
                      </c:pt>
                      <c:pt idx="38">
                        <c:v>131.49446731757234</c:v>
                      </c:pt>
                      <c:pt idx="39">
                        <c:v>136.67858806468416</c:v>
                      </c:pt>
                      <c:pt idx="40">
                        <c:v>141.91499512134868</c:v>
                      </c:pt>
                      <c:pt idx="41">
                        <c:v>147.20164020449835</c:v>
                      </c:pt>
                      <c:pt idx="42">
                        <c:v>152.53655783139902</c:v>
                      </c:pt>
                      <c:pt idx="43">
                        <c:v>157.91786184917407</c:v>
                      </c:pt>
                      <c:pt idx="44">
                        <c:v>163.34374206243683</c:v>
                      </c:pt>
                      <c:pt idx="45">
                        <c:v>168.81246096787333</c:v>
                      </c:pt>
                      <c:pt idx="46">
                        <c:v>174.32235060179914</c:v>
                      </c:pt>
                      <c:pt idx="47">
                        <c:v>179.87180950441564</c:v>
                      </c:pt>
                      <c:pt idx="48">
                        <c:v>185.45929980265595</c:v>
                      </c:pt>
                      <c:pt idx="49">
                        <c:v>191.08334441201646</c:v>
                      </c:pt>
                      <c:pt idx="50">
                        <c:v>196.74252435660389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4-DE7E-4E9C-B4D2-7981D8EB01FD}"/>
                  </c:ext>
                </c:extLst>
              </c15:ser>
            </c15:filteredScatterSeries>
            <c15:filteredScatterSeries>
              <c15:ser>
                <c:idx val="58"/>
                <c:order val="5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correction'!$BZ$78</c15:sqref>
                        </c15:formulaRef>
                      </c:ext>
                    </c:extLst>
                    <c:strCache>
                      <c:ptCount val="1"/>
                      <c:pt idx="0">
                        <c:v>58000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correction'!$CA$78:$DY$78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3.0855229448886377</c:v>
                      </c:pt>
                      <c:pt idx="1">
                        <c:v>4.0348014860857404</c:v>
                      </c:pt>
                      <c:pt idx="2">
                        <c:v>5.1404336058560318</c:v>
                      </c:pt>
                      <c:pt idx="3">
                        <c:v>6.40678097827697</c:v>
                      </c:pt>
                      <c:pt idx="4">
                        <c:v>7.8367136187228823</c:v>
                      </c:pt>
                      <c:pt idx="5">
                        <c:v>9.4317602848202</c:v>
                      </c:pt>
                      <c:pt idx="6">
                        <c:v>11.19226525402496</c:v>
                      </c:pt>
                      <c:pt idx="7">
                        <c:v>13.117544841405561</c:v>
                      </c:pt>
                      <c:pt idx="8">
                        <c:v>15.20603857415972</c:v>
                      </c:pt>
                      <c:pt idx="9">
                        <c:v>17.455451390317677</c:v>
                      </c:pt>
                      <c:pt idx="10">
                        <c:v>19.862884498264435</c:v>
                      </c:pt>
                      <c:pt idx="11">
                        <c:v>22.424953584300539</c:v>
                      </c:pt>
                      <c:pt idx="12">
                        <c:v>25.137893881733731</c:v>
                      </c:pt>
                      <c:pt idx="13">
                        <c:v>27.997652232217462</c:v>
                      </c:pt>
                      <c:pt idx="14">
                        <c:v>30.999966704678741</c:v>
                      </c:pt>
                      <c:pt idx="15">
                        <c:v>34.140434620784788</c:v>
                      </c:pt>
                      <c:pt idx="16">
                        <c:v>37.41456999999258</c:v>
                      </c:pt>
                      <c:pt idx="17">
                        <c:v>40.817851510842047</c:v>
                      </c:pt>
                      <c:pt idx="18">
                        <c:v>44.345762023183767</c:v>
                      </c:pt>
                      <c:pt idx="19">
                        <c:v>47.993820819051592</c:v>
                      </c:pt>
                      <c:pt idx="20">
                        <c:v>51.75760945389203</c:v>
                      </c:pt>
                      <c:pt idx="21">
                        <c:v>55.63279217722723</c:v>
                      </c:pt>
                      <c:pt idx="22">
                        <c:v>59.61513173139565</c:v>
                      </c:pt>
                      <c:pt idx="23">
                        <c:v>63.700501255160987</c:v>
                      </c:pt>
                      <c:pt idx="24">
                        <c:v>67.884892929913974</c:v>
                      </c:pt>
                      <c:pt idx="25">
                        <c:v>72.164423922518495</c:v>
                      </c:pt>
                      <c:pt idx="26">
                        <c:v>76.535340102171574</c:v>
                      </c:pt>
                      <c:pt idx="27">
                        <c:v>80.99401793951364</c:v>
                      </c:pt>
                      <c:pt idx="28">
                        <c:v>85.536964934886441</c:v>
                      </c:pt>
                      <c:pt idx="29">
                        <c:v>90.160818868733941</c:v>
                      </c:pt>
                      <c:pt idx="30">
                        <c:v>94.862346120281416</c:v>
                      </c:pt>
                      <c:pt idx="31">
                        <c:v>99.638439260182849</c:v>
                      </c:pt>
                      <c:pt idx="32">
                        <c:v>104.48611408812974</c:v>
                      </c:pt>
                      <c:pt idx="33">
                        <c:v>109.40250625686679</c:v>
                      </c:pt>
                      <c:pt idx="34">
                        <c:v>114.38486759897097</c:v>
                      </c:pt>
                      <c:pt idx="35">
                        <c:v>119.43056225157602</c:v>
                      </c:pt>
                      <c:pt idx="36">
                        <c:v>124.53706265641182</c:v>
                      </c:pt>
                      <c:pt idx="37">
                        <c:v>129.70194549760583</c:v>
                      </c:pt>
                      <c:pt idx="38">
                        <c:v>134.92288762723064</c:v>
                      </c:pt>
                      <c:pt idx="39">
                        <c:v>140.19766201821483</c:v>
                      </c:pt>
                      <c:pt idx="40">
                        <c:v>145.52413377564244</c:v>
                      </c:pt>
                      <c:pt idx="41">
                        <c:v>150.90025623035905</c:v>
                      </c:pt>
                      <c:pt idx="42">
                        <c:v>156.32406713295984</c:v>
                      </c:pt>
                      <c:pt idx="43">
                        <c:v>161.7936849614498</c:v>
                      </c:pt>
                      <c:pt idx="44">
                        <c:v>167.30730535194806</c:v>
                      </c:pt>
                      <c:pt idx="45">
                        <c:v>172.86319765864022</c:v>
                      </c:pt>
                      <c:pt idx="46">
                        <c:v>178.45970164662458</c:v>
                      </c:pt>
                      <c:pt idx="47">
                        <c:v>184.09522431923455</c:v>
                      </c:pt>
                      <c:pt idx="48">
                        <c:v>189.76823687980578</c:v>
                      </c:pt>
                      <c:pt idx="49">
                        <c:v>195.47727182655393</c:v>
                      </c:pt>
                      <c:pt idx="50">
                        <c:v>201.22092017825219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5-DE7E-4E9C-B4D2-7981D8EB01FD}"/>
                  </c:ext>
                </c:extLst>
              </c15:ser>
            </c15:filteredScatterSeries>
            <c15:filteredScatterSeries>
              <c15:ser>
                <c:idx val="59"/>
                <c:order val="5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correction'!$BZ$79</c15:sqref>
                        </c15:formulaRef>
                      </c:ext>
                    </c:extLst>
                    <c:strCache>
                      <c:ptCount val="1"/>
                      <c:pt idx="0">
                        <c:v>59000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correction'!$CA$79:$DY$79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3.2365988335060791</c:v>
                      </c:pt>
                      <c:pt idx="1">
                        <c:v>4.2291989013403111</c:v>
                      </c:pt>
                      <c:pt idx="2">
                        <c:v>5.3839352023682352</c:v>
                      </c:pt>
                      <c:pt idx="3">
                        <c:v>6.7049504840598786</c:v>
                      </c:pt>
                      <c:pt idx="4">
                        <c:v>8.1948255729092523</c:v>
                      </c:pt>
                      <c:pt idx="5">
                        <c:v>9.8547486344717186</c:v>
                      </c:pt>
                      <c:pt idx="6">
                        <c:v>11.684689048114336</c:v>
                      </c:pt>
                      <c:pt idx="7">
                        <c:v>13.683568801529674</c:v>
                      </c:pt>
                      <c:pt idx="8">
                        <c:v>15.849426128505144</c:v>
                      </c:pt>
                      <c:pt idx="9">
                        <c:v>18.179567766504562</c:v>
                      </c:pt>
                      <c:pt idx="10">
                        <c:v>20.670707619865141</c:v>
                      </c:pt>
                      <c:pt idx="11">
                        <c:v>23.319090750901779</c:v>
                      </c:pt>
                      <c:pt idx="12">
                        <c:v>26.12060249002127</c:v>
                      </c:pt>
                      <c:pt idx="13">
                        <c:v>29.070863083702335</c:v>
                      </c:pt>
                      <c:pt idx="14">
                        <c:v>32.165308722576157</c:v>
                      </c:pt>
                      <c:pt idx="15">
                        <c:v>35.399260050901091</c:v>
                      </c:pt>
                      <c:pt idx="16">
                        <c:v>38.767979391412666</c:v>
                      </c:pt>
                      <c:pt idx="17">
                        <c:v>42.266717959504916</c:v>
                      </c:pt>
                      <c:pt idx="18">
                        <c:v>45.890754315889211</c:v>
                      </c:pt>
                      <c:pt idx="19">
                        <c:v>49.63542523967692</c:v>
                      </c:pt>
                      <c:pt idx="20">
                        <c:v>53.496150111193543</c:v>
                      </c:pt>
                      <c:pt idx="21">
                        <c:v>57.468449788439443</c:v>
                      </c:pt>
                      <c:pt idx="22">
                        <c:v>61.547960851757011</c:v>
                      </c:pt>
                      <c:pt idx="23">
                        <c:v>65.730445984016114</c:v>
                      </c:pt>
                      <c:pt idx="24">
                        <c:v>70.011801152294197</c:v>
                      </c:pt>
                      <c:pt idx="25">
                        <c:v>74.38806016375446</c:v>
                      </c:pt>
                      <c:pt idx="26">
                        <c:v>78.855397084377444</c:v>
                      </c:pt>
                      <c:pt idx="27">
                        <c:v>83.410126934519838</c:v>
                      </c:pt>
                      <c:pt idx="28">
                        <c:v>88.048705009857713</c:v>
                      </c:pt>
                      <c:pt idx="29">
                        <c:v>92.767725119446538</c:v>
                      </c:pt>
                      <c:pt idx="30">
                        <c:v>97.563916983743354</c:v>
                      </c:pt>
                      <c:pt idx="31">
                        <c:v>102.43414299366293</c:v>
                      </c:pt>
                      <c:pt idx="32">
                        <c:v>107.37539449623279</c:v>
                      </c:pt>
                      <c:pt idx="33">
                        <c:v>112.3847877424339</c:v>
                      </c:pt>
                      <c:pt idx="34">
                        <c:v>117.45955960759284</c:v>
                      </c:pt>
                      <c:pt idx="35">
                        <c:v>122.59706317356245</c:v>
                      </c:pt>
                      <c:pt idx="36">
                        <c:v>127.79476324431971</c:v>
                      </c:pt>
                      <c:pt idx="37">
                        <c:v>133.0502318519637</c:v>
                      </c:pt>
                      <c:pt idx="38">
                        <c:v>138.36114379797704</c:v>
                      </c:pt>
                      <c:pt idx="39">
                        <c:v>143.72527226461148</c:v>
                      </c:pt>
                      <c:pt idx="40">
                        <c:v>149.14048452304434</c:v>
                      </c:pt>
                      <c:pt idx="41">
                        <c:v>154.60473775822032</c:v>
                      </c:pt>
                      <c:pt idx="42">
                        <c:v>160.11607502481053</c:v>
                      </c:pt>
                      <c:pt idx="43">
                        <c:v>165.6726213442787</c:v>
                      </c:pt>
                      <c:pt idx="44">
                        <c:v>171.27257994945114</c:v>
                      </c:pt>
                      <c:pt idx="45">
                        <c:v>176.91422868011608</c:v>
                      </c:pt>
                      <c:pt idx="46">
                        <c:v>182.59591653089308</c:v>
                      </c:pt>
                      <c:pt idx="47">
                        <c:v>188.31606035080694</c:v>
                      </c:pt>
                      <c:pt idx="48">
                        <c:v>194.07314169260627</c:v>
                      </c:pt>
                      <c:pt idx="49">
                        <c:v>199.86570380878032</c:v>
                      </c:pt>
                      <c:pt idx="50">
                        <c:v>205.69234879043046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6-DE7E-4E9C-B4D2-7981D8EB01FD}"/>
                  </c:ext>
                </c:extLst>
              </c15:ser>
            </c15:filteredScatterSeries>
            <c15:filteredScatterSeries>
              <c15:ser>
                <c:idx val="61"/>
                <c:order val="6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correction'!$BZ$81</c15:sqref>
                        </c15:formulaRef>
                      </c:ext>
                    </c:extLst>
                    <c:strCache>
                      <c:ptCount val="1"/>
                      <c:pt idx="0">
                        <c:v>61000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correction'!$CA$81:$DY$81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3.5572810731341207</c:v>
                      </c:pt>
                      <c:pt idx="1">
                        <c:v>4.640933896726807</c:v>
                      </c:pt>
                      <c:pt idx="2">
                        <c:v>5.8985165135712521</c:v>
                      </c:pt>
                      <c:pt idx="3">
                        <c:v>7.333627958542138</c:v>
                      </c:pt>
                      <c:pt idx="4">
                        <c:v>8.9481681657254057</c:v>
                      </c:pt>
                      <c:pt idx="5">
                        <c:v>10.742549159773205</c:v>
                      </c:pt>
                      <c:pt idx="6">
                        <c:v>12.715905993780353</c:v>
                      </c:pt>
                      <c:pt idx="7">
                        <c:v>14.866299552609917</c:v>
                      </c:pt>
                      <c:pt idx="8">
                        <c:v>17.190905760268151</c:v>
                      </c:pt>
                      <c:pt idx="9">
                        <c:v>19.686187813250001</c:v>
                      </c:pt>
                      <c:pt idx="10">
                        <c:v>22.348049745631016</c:v>
                      </c:pt>
                      <c:pt idx="11">
                        <c:v>25.171970914989572</c:v>
                      </c:pt>
                      <c:pt idx="12">
                        <c:v>28.153121917766441</c:v>
                      </c:pt>
                      <c:pt idx="13">
                        <c:v>31.286463054822889</c:v>
                      </c:pt>
                      <c:pt idx="14">
                        <c:v>34.566826834528911</c:v>
                      </c:pt>
                      <c:pt idx="15">
                        <c:v>37.988986181078786</c:v>
                      </c:pt>
                      <c:pt idx="16">
                        <c:v>41.547710061720778</c:v>
                      </c:pt>
                      <c:pt idx="17">
                        <c:v>45.237808200986592</c:v>
                      </c:pt>
                      <c:pt idx="18">
                        <c:v>49.054166446253191</c:v>
                      </c:pt>
                      <c:pt idx="19">
                        <c:v>52.991774212277164</c:v>
                      </c:pt>
                      <c:pt idx="20">
                        <c:v>57.045745280625738</c:v>
                      </c:pt>
                      <c:pt idx="21">
                        <c:v>61.211333075758176</c:v>
                      </c:pt>
                      <c:pt idx="22">
                        <c:v>65.483941390799856</c:v>
                      </c:pt>
                      <c:pt idx="23">
                        <c:v>69.859131397752776</c:v>
                      </c:pt>
                      <c:pt idx="24">
                        <c:v>74.332625651531885</c:v>
                      </c:pt>
                      <c:pt idx="25">
                        <c:v>78.900309685744901</c:v>
                      </c:pt>
                      <c:pt idx="26">
                        <c:v>83.55823170058801</c:v>
                      </c:pt>
                      <c:pt idx="27">
                        <c:v>88.302600758789197</c:v>
                      </c:pt>
                      <c:pt idx="28">
                        <c:v>93.129783833266231</c:v>
                      </c:pt>
                      <c:pt idx="29">
                        <c:v>98.036301988726848</c:v>
                      </c:pt>
                      <c:pt idx="30">
                        <c:v>103.01882592763883</c:v>
                      </c:pt>
                      <c:pt idx="31">
                        <c:v>108.07417108754788</c:v>
                      </c:pt>
                      <c:pt idx="32">
                        <c:v>113.19929244046881</c:v>
                      </c:pt>
                      <c:pt idx="33">
                        <c:v>118.39127911499236</c:v>
                      </c:pt>
                      <c:pt idx="34">
                        <c:v>123.64734893686978</c:v>
                      </c:pt>
                      <c:pt idx="35">
                        <c:v>128.96484296335922</c:v>
                      </c:pt>
                      <c:pt idx="36">
                        <c:v>134.34122006982977</c:v>
                      </c:pt>
                      <c:pt idx="37">
                        <c:v>139.77405163340393</c:v>
                      </c:pt>
                      <c:pt idx="38">
                        <c:v>145.26101634727269</c:v>
                      </c:pt>
                      <c:pt idx="39">
                        <c:v>150.79989519028788</c:v>
                      </c:pt>
                      <c:pt idx="40">
                        <c:v>156.38856656916624</c:v>
                      </c:pt>
                      <c:pt idx="41">
                        <c:v>162.02500164481222</c:v>
                      </c:pt>
                      <c:pt idx="42">
                        <c:v>167.70725984962775</c:v>
                      </c:pt>
                      <c:pt idx="43">
                        <c:v>173.4334845990187</c:v>
                      </c:pt>
                      <c:pt idx="44">
                        <c:v>179.20189919743314</c:v>
                      </c:pt>
                      <c:pt idx="45">
                        <c:v>185.01080293705309</c:v>
                      </c:pt>
                      <c:pt idx="46">
                        <c:v>190.85856738556544</c:v>
                      </c:pt>
                      <c:pt idx="47">
                        <c:v>196.74363285817344</c:v>
                      </c:pt>
                      <c:pt idx="48">
                        <c:v>202.6645050680898</c:v>
                      </c:pt>
                      <c:pt idx="49">
                        <c:v>208.61975194910309</c:v>
                      </c:pt>
                      <c:pt idx="50">
                        <c:v>214.60800064338622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7-DE7E-4E9C-B4D2-7981D8EB01FD}"/>
                  </c:ext>
                </c:extLst>
              </c15:ser>
            </c15:filteredScatterSeries>
            <c15:filteredScatterSeries>
              <c15:ser>
                <c:idx val="62"/>
                <c:order val="6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correction'!$BZ$82</c15:sqref>
                        </c15:formulaRef>
                      </c:ext>
                    </c:extLst>
                    <c:strCache>
                      <c:ptCount val="1"/>
                      <c:pt idx="0">
                        <c:v>62000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correction'!$CA$82:$DY$82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3.7272711915402255</c:v>
                      </c:pt>
                      <c:pt idx="1">
                        <c:v>4.8586984117204963</c:v>
                      </c:pt>
                      <c:pt idx="2">
                        <c:v>6.1700501708033215</c:v>
                      </c:pt>
                      <c:pt idx="3">
                        <c:v>7.6645976633465693</c:v>
                      </c:pt>
                      <c:pt idx="4">
                        <c:v>9.3438472468417615</c:v>
                      </c:pt>
                      <c:pt idx="5">
                        <c:v>11.207774671816139</c:v>
                      </c:pt>
                      <c:pt idx="6">
                        <c:v>13.255055861154631</c:v>
                      </c:pt>
                      <c:pt idx="7">
                        <c:v>15.483286066540302</c:v>
                      </c:pt>
                      <c:pt idx="8">
                        <c:v>17.889181980546255</c:v>
                      </c:pt>
                      <c:pt idx="9">
                        <c:v>20.468763686915992</c:v>
                      </c:pt>
                      <c:pt idx="10">
                        <c:v>23.217515142000366</c:v>
                      </c:pt>
                      <c:pt idx="11">
                        <c:v>26.130523217451241</c:v>
                      </c:pt>
                      <c:pt idx="12">
                        <c:v>29.202596256345203</c:v>
                      </c:pt>
                      <c:pt idx="13">
                        <c:v>32.428363676979416</c:v>
                      </c:pt>
                      <c:pt idx="14">
                        <c:v>35.80235847708704</c:v>
                      </c:pt>
                      <c:pt idx="15">
                        <c:v>39.319084616155408</c:v>
                      </c:pt>
                      <c:pt idx="16">
                        <c:v>42.973071243765077</c:v>
                      </c:pt>
                      <c:pt idx="17">
                        <c:v>46.758915644461894</c:v>
                      </c:pt>
                      <c:pt idx="18">
                        <c:v>50.6713166202629</c:v>
                      </c:pt>
                      <c:pt idx="19">
                        <c:v>54.705099856511538</c:v>
                      </c:pt>
                      <c:pt idx="20">
                        <c:v>58.855236633307953</c:v>
                      </c:pt>
                      <c:pt idx="21">
                        <c:v>63.116857065123469</c:v>
                      </c:pt>
                      <c:pt idx="22">
                        <c:v>67.485258882617956</c:v>
                      </c:pt>
                      <c:pt idx="23">
                        <c:v>71.95591261716055</c:v>
                      </c:pt>
                      <c:pt idx="24">
                        <c:v>76.524463911818259</c:v>
                      </c:pt>
                      <c:pt idx="25">
                        <c:v>81.18673356278606</c:v>
                      </c:pt>
                      <c:pt idx="26">
                        <c:v>85.938715791771301</c:v>
                      </c:pt>
                      <c:pt idx="27">
                        <c:v>90.776575161349569</c:v>
                      </c:pt>
                      <c:pt idx="28">
                        <c:v>95.696642470380539</c:v>
                      </c:pt>
                      <c:pt idx="29">
                        <c:v>100.69540990352959</c:v>
                      </c:pt>
                      <c:pt idx="30">
                        <c:v>105.76952565628147</c:v>
                      </c:pt>
                      <c:pt idx="31">
                        <c:v>110.91578821308286</c:v>
                      </c:pt>
                      <c:pt idx="32">
                        <c:v>116.13114042006634</c:v>
                      </c:pt>
                      <c:pt idx="33">
                        <c:v>121.41266346405018</c:v>
                      </c:pt>
                      <c:pt idx="34">
                        <c:v>126.75757084511133</c:v>
                      </c:pt>
                      <c:pt idx="35">
                        <c:v>132.16320241013284</c:v>
                      </c:pt>
                      <c:pt idx="36">
                        <c:v>137.62701849855466</c:v>
                      </c:pt>
                      <c:pt idx="37">
                        <c:v>143.14659423848121</c:v>
                      </c:pt>
                      <c:pt idx="38">
                        <c:v>148.71961402077136</c:v>
                      </c:pt>
                      <c:pt idx="39">
                        <c:v>154.34386617030088</c:v>
                      </c:pt>
                      <c:pt idx="40">
                        <c:v>160.01723782687884</c:v>
                      </c:pt>
                      <c:pt idx="41">
                        <c:v>165.7377100429859</c:v>
                      </c:pt>
                      <c:pt idx="42">
                        <c:v>171.50335310134142</c:v>
                      </c:pt>
                      <c:pt idx="43">
                        <c:v>177.31232205207755</c:v>
                      </c:pt>
                      <c:pt idx="44">
                        <c:v>183.16285246681394</c:v>
                      </c:pt>
                      <c:pt idx="45">
                        <c:v>189.05325640506254</c:v>
                      </c:pt>
                      <c:pt idx="46">
                        <c:v>194.98191858701279</c:v>
                      </c:pt>
                      <c:pt idx="47">
                        <c:v>200.94729276575595</c:v>
                      </c:pt>
                      <c:pt idx="48">
                        <c:v>206.94789829134299</c:v>
                      </c:pt>
                      <c:pt idx="49">
                        <c:v>212.9823168586318</c:v>
                      </c:pt>
                      <c:pt idx="50">
                        <c:v>219.04918943066309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8-DE7E-4E9C-B4D2-7981D8EB01FD}"/>
                  </c:ext>
                </c:extLst>
              </c15:ser>
            </c15:filteredScatterSeries>
            <c15:filteredScatterSeries>
              <c15:ser>
                <c:idx val="63"/>
                <c:order val="6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correction'!$BZ$83</c15:sqref>
                        </c15:formulaRef>
                      </c:ext>
                    </c:extLst>
                    <c:strCache>
                      <c:ptCount val="1"/>
                      <c:pt idx="0">
                        <c:v>63000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correction'!$CA$83:$DY$83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3.9039516898698992</c:v>
                      </c:pt>
                      <c:pt idx="1">
                        <c:v>5.0846775903907542</c:v>
                      </c:pt>
                      <c:pt idx="2">
                        <c:v>6.4513762135796782</c:v>
                      </c:pt>
                      <c:pt idx="3">
                        <c:v>8.0069517248879833</c:v>
                      </c:pt>
                      <c:pt idx="4">
                        <c:v>9.7524804794292379</c:v>
                      </c:pt>
                      <c:pt idx="5">
                        <c:v>11.687469618241352</c:v>
                      </c:pt>
                      <c:pt idx="6">
                        <c:v>13.810108448736315</c:v>
                      </c:pt>
                      <c:pt idx="7">
                        <c:v>16.1175042421971</c:v>
                      </c:pt>
                      <c:pt idx="8">
                        <c:v>18.605897177887528</c:v>
                      </c:pt>
                      <c:pt idx="9">
                        <c:v>21.270851685269719</c:v>
                      </c:pt>
                      <c:pt idx="10">
                        <c:v>24.107423359370188</c:v>
                      </c:pt>
                      <c:pt idx="11">
                        <c:v>27.110301997009969</c:v>
                      </c:pt>
                      <c:pt idx="12">
                        <c:v>30.273932207164989</c:v>
                      </c:pt>
                      <c:pt idx="13">
                        <c:v>33.592613583309713</c:v>
                      </c:pt>
                      <c:pt idx="14">
                        <c:v>37.060582681530491</c:v>
                      </c:pt>
                      <c:pt idx="15">
                        <c:v>40.672079106372195</c:v>
                      </c:pt>
                      <c:pt idx="16">
                        <c:v>44.421397932576923</c:v>
                      </c:pt>
                      <c:pt idx="17">
                        <c:v>48.302930535944512</c:v>
                      </c:pt>
                      <c:pt idx="18">
                        <c:v>52.311195707820474</c:v>
                      </c:pt>
                      <c:pt idx="19">
                        <c:v>56.44086271153941</c:v>
                      </c:pt>
                      <c:pt idx="20">
                        <c:v>60.686767722882479</c:v>
                      </c:pt>
                      <c:pt idx="21">
                        <c:v>65.043924891314617</c:v>
                      </c:pt>
                      <c:pt idx="22">
                        <c:v>69.507533070520509</c:v>
                      </c:pt>
                      <c:pt idx="23">
                        <c:v>74.072979098544266</c:v>
                      </c:pt>
                      <c:pt idx="24">
                        <c:v>78.735838360367325</c:v>
                      </c:pt>
                      <c:pt idx="25">
                        <c:v>83.491873238350195</c:v>
                      </c:pt>
                      <c:pt idx="26">
                        <c:v>88.337029947275312</c:v>
                      </c:pt>
                      <c:pt idx="27">
                        <c:v>93.267434158806964</c:v>
                      </c:pt>
                      <c:pt idx="28">
                        <c:v>98.279385743176817</c:v>
                      </c:pt>
                      <c:pt idx="29">
                        <c:v>103.3693528917421</c:v>
                      </c:pt>
                      <c:pt idx="30">
                        <c:v>108.53396583098572</c:v>
                      </c:pt>
                      <c:pt idx="31">
                        <c:v>113.77001029483137</c:v>
                      </c:pt>
                      <c:pt idx="32">
                        <c:v>119.07442088633348</c:v>
                      </c:pt>
                      <c:pt idx="33">
                        <c:v>124.44427443061397</c:v>
                      </c:pt>
                      <c:pt idx="34">
                        <c:v>129.87678339721083</c:v>
                      </c:pt>
                      <c:pt idx="35">
                        <c:v>135.36928945083946</c:v>
                      </c:pt>
                      <c:pt idx="36">
                        <c:v>140.9192571741558</c:v>
                      </c:pt>
                      <c:pt idx="37">
                        <c:v>146.52426799376917</c:v>
                      </c:pt>
                      <c:pt idx="38">
                        <c:v>152.18201433092293</c:v>
                      </c:pt>
                      <c:pt idx="39">
                        <c:v>157.89029399049178</c:v>
                      </c:pt>
                      <c:pt idx="40">
                        <c:v>163.64700479583627</c:v>
                      </c:pt>
                      <c:pt idx="41">
                        <c:v>169.45013947230171</c:v>
                      </c:pt>
                      <c:pt idx="42">
                        <c:v>175.29778077848863</c:v>
                      </c:pt>
                      <c:pt idx="43">
                        <c:v>181.18809688164293</c:v>
                      </c:pt>
                      <c:pt idx="44">
                        <c:v>187.11933697144195</c:v>
                      </c:pt>
                      <c:pt idx="45">
                        <c:v>193.08982710493797</c:v>
                      </c:pt>
                      <c:pt idx="46">
                        <c:v>199.09796627437493</c:v>
                      </c:pt>
                      <c:pt idx="47">
                        <c:v>205.14222268887551</c:v>
                      </c:pt>
                      <c:pt idx="48">
                        <c:v>211.2211302605873</c:v>
                      </c:pt>
                      <c:pt idx="49">
                        <c:v>217.33328528566159</c:v>
                      </c:pt>
                      <c:pt idx="50">
                        <c:v>223.47734331040812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9-DE7E-4E9C-B4D2-7981D8EB01FD}"/>
                  </c:ext>
                </c:extLst>
              </c15:ser>
            </c15:filteredScatterSeries>
            <c15:filteredScatterSeries>
              <c15:ser>
                <c:idx val="64"/>
                <c:order val="6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correction'!$BZ$84</c15:sqref>
                        </c15:formulaRef>
                      </c:ext>
                    </c:extLst>
                    <c:strCache>
                      <c:ptCount val="1"/>
                      <c:pt idx="0">
                        <c:v>64000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correction'!$CA$19:$DY$19</c15:sqref>
                        </c15:formulaRef>
                      </c:ext>
                    </c:extLst>
                    <c:numCache>
                      <c:formatCode>General</c:formatCode>
                      <c:ptCount val="51"/>
                      <c:pt idx="0">
                        <c:v>100</c:v>
                      </c:pt>
                      <c:pt idx="1">
                        <c:v>110</c:v>
                      </c:pt>
                      <c:pt idx="2">
                        <c:v>120</c:v>
                      </c:pt>
                      <c:pt idx="3">
                        <c:v>130</c:v>
                      </c:pt>
                      <c:pt idx="4">
                        <c:v>140</c:v>
                      </c:pt>
                      <c:pt idx="5">
                        <c:v>150</c:v>
                      </c:pt>
                      <c:pt idx="6">
                        <c:v>160</c:v>
                      </c:pt>
                      <c:pt idx="7">
                        <c:v>170</c:v>
                      </c:pt>
                      <c:pt idx="8">
                        <c:v>180</c:v>
                      </c:pt>
                      <c:pt idx="9">
                        <c:v>190</c:v>
                      </c:pt>
                      <c:pt idx="10">
                        <c:v>200</c:v>
                      </c:pt>
                      <c:pt idx="11">
                        <c:v>210</c:v>
                      </c:pt>
                      <c:pt idx="12">
                        <c:v>220</c:v>
                      </c:pt>
                      <c:pt idx="13">
                        <c:v>230</c:v>
                      </c:pt>
                      <c:pt idx="14">
                        <c:v>240</c:v>
                      </c:pt>
                      <c:pt idx="15">
                        <c:v>250</c:v>
                      </c:pt>
                      <c:pt idx="16">
                        <c:v>260</c:v>
                      </c:pt>
                      <c:pt idx="17">
                        <c:v>270</c:v>
                      </c:pt>
                      <c:pt idx="18">
                        <c:v>280</c:v>
                      </c:pt>
                      <c:pt idx="19">
                        <c:v>290</c:v>
                      </c:pt>
                      <c:pt idx="20">
                        <c:v>300</c:v>
                      </c:pt>
                      <c:pt idx="21">
                        <c:v>310</c:v>
                      </c:pt>
                      <c:pt idx="22">
                        <c:v>320</c:v>
                      </c:pt>
                      <c:pt idx="23">
                        <c:v>330</c:v>
                      </c:pt>
                      <c:pt idx="24">
                        <c:v>340</c:v>
                      </c:pt>
                      <c:pt idx="25">
                        <c:v>350</c:v>
                      </c:pt>
                      <c:pt idx="26">
                        <c:v>360</c:v>
                      </c:pt>
                      <c:pt idx="27">
                        <c:v>370</c:v>
                      </c:pt>
                      <c:pt idx="28">
                        <c:v>380</c:v>
                      </c:pt>
                      <c:pt idx="29">
                        <c:v>390</c:v>
                      </c:pt>
                      <c:pt idx="30">
                        <c:v>400</c:v>
                      </c:pt>
                      <c:pt idx="31">
                        <c:v>410</c:v>
                      </c:pt>
                      <c:pt idx="32">
                        <c:v>420</c:v>
                      </c:pt>
                      <c:pt idx="33">
                        <c:v>430</c:v>
                      </c:pt>
                      <c:pt idx="34">
                        <c:v>440</c:v>
                      </c:pt>
                      <c:pt idx="35">
                        <c:v>450</c:v>
                      </c:pt>
                      <c:pt idx="36">
                        <c:v>460</c:v>
                      </c:pt>
                      <c:pt idx="37">
                        <c:v>470</c:v>
                      </c:pt>
                      <c:pt idx="38">
                        <c:v>480</c:v>
                      </c:pt>
                      <c:pt idx="39">
                        <c:v>490</c:v>
                      </c:pt>
                      <c:pt idx="40">
                        <c:v>500</c:v>
                      </c:pt>
                      <c:pt idx="41">
                        <c:v>510</c:v>
                      </c:pt>
                      <c:pt idx="42">
                        <c:v>520</c:v>
                      </c:pt>
                      <c:pt idx="43">
                        <c:v>530</c:v>
                      </c:pt>
                      <c:pt idx="44">
                        <c:v>540</c:v>
                      </c:pt>
                      <c:pt idx="45">
                        <c:v>550</c:v>
                      </c:pt>
                      <c:pt idx="46">
                        <c:v>560</c:v>
                      </c:pt>
                      <c:pt idx="47">
                        <c:v>570</c:v>
                      </c:pt>
                      <c:pt idx="48">
                        <c:v>580</c:v>
                      </c:pt>
                      <c:pt idx="49">
                        <c:v>590</c:v>
                      </c:pt>
                      <c:pt idx="50">
                        <c:v>600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'compressibility correction'!$CA$84:$DY$84</c15:sqref>
                        </c15:formulaRef>
                      </c:ext>
                    </c:extLst>
                    <c:numCache>
                      <c:formatCode>0.00</c:formatCode>
                      <c:ptCount val="51"/>
                      <c:pt idx="0">
                        <c:v>4.0875166318858192</c:v>
                      </c:pt>
                      <c:pt idx="1">
                        <c:v>5.3190820604166476</c:v>
                      </c:pt>
                      <c:pt idx="2">
                        <c:v>6.7427121165701465</c:v>
                      </c:pt>
                      <c:pt idx="3">
                        <c:v>8.3609035054074639</c:v>
                      </c:pt>
                      <c:pt idx="4">
                        <c:v>10.17426560725994</c:v>
                      </c:pt>
                      <c:pt idx="5">
                        <c:v>12.181804699538304</c:v>
                      </c:pt>
                      <c:pt idx="6">
                        <c:v>14.381196588667564</c:v>
                      </c:pt>
                      <c:pt idx="7">
                        <c:v>16.769039209418111</c:v>
                      </c:pt>
                      <c:pt idx="8">
                        <c:v>19.341080201338258</c:v>
                      </c:pt>
                      <c:pt idx="9">
                        <c:v>22.092417203023331</c:v>
                      </c:pt>
                      <c:pt idx="10">
                        <c:v>25.017670622778212</c:v>
                      </c:pt>
                      <c:pt idx="11">
                        <c:v>28.111130029943013</c:v>
                      </c:pt>
                      <c:pt idx="12">
                        <c:v>31.366876178231706</c:v>
                      </c:pt>
                      <c:pt idx="13">
                        <c:v>34.778881140439495</c:v>
                      </c:pt>
                      <c:pt idx="14">
                        <c:v>38.341089211890477</c:v>
                      </c:pt>
                      <c:pt idx="15">
                        <c:v>42.047481219926283</c:v>
                      </c:pt>
                      <c:pt idx="16">
                        <c:v>45.892124730783678</c:v>
                      </c:pt>
                      <c:pt idx="17">
                        <c:v>49.869212427452538</c:v>
                      </c:pt>
                      <c:pt idx="18">
                        <c:v>53.973090680887964</c:v>
                      </c:pt>
                      <c:pt idx="19">
                        <c:v>58.198280078352298</c:v>
                      </c:pt>
                      <c:pt idx="20">
                        <c:v>62.539489423045353</c:v>
                      </c:pt>
                      <c:pt idx="21">
                        <c:v>66.991624488332633</c:v>
                      </c:pt>
                      <c:pt idx="22">
                        <c:v>71.549792602504738</c:v>
                      </c:pt>
                      <c:pt idx="23">
                        <c:v>76.209303957831423</c:v>
                      </c:pt>
                      <c:pt idx="24">
                        <c:v>80.965670380290646</c:v>
                      </c:pt>
                      <c:pt idx="25">
                        <c:v>85.814602162148958</c:v>
                      </c:pt>
                      <c:pt idx="26">
                        <c:v>90.752003446417916</c:v>
                      </c:pt>
                      <c:pt idx="27">
                        <c:v>95.773966557566609</c:v>
                      </c:pt>
                      <c:pt idx="28">
                        <c:v>100.87676559437847</c:v>
                      </c:pt>
                      <c:pt idx="29">
                        <c:v>106.05684953608835</c:v>
                      </c:pt>
                      <c:pt idx="30">
                        <c:v>111.31083505987283</c:v>
                      </c:pt>
                      <c:pt idx="31">
                        <c:v>116.63549922448317</c:v>
                      </c:pt>
                      <c:pt idx="32">
                        <c:v>122.02777213966709</c:v>
                      </c:pt>
                      <c:pt idx="33">
                        <c:v>127.48472971264857</c:v>
                      </c:pt>
                      <c:pt idx="34">
                        <c:v>133.00358654010421</c:v>
                      </c:pt>
                      <c:pt idx="35">
                        <c:v>138.58168899580977</c:v>
                      </c:pt>
                      <c:pt idx="36">
                        <c:v>144.21650854958455</c:v>
                      </c:pt>
                      <c:pt idx="37">
                        <c:v>149.90563534165847</c:v>
                      </c:pt>
                      <c:pt idx="38">
                        <c:v>155.64677202752938</c:v>
                      </c:pt>
                      <c:pt idx="39">
                        <c:v>161.43772790132414</c:v>
                      </c:pt>
                      <c:pt idx="40">
                        <c:v>167.27641330022016</c:v>
                      </c:pt>
                      <c:pt idx="41">
                        <c:v>173.16083428831735</c:v>
                      </c:pt>
                      <c:pt idx="42">
                        <c:v>179.08908761521309</c:v>
                      </c:pt>
                      <c:pt idx="43">
                        <c:v>185.05935594223274</c:v>
                      </c:pt>
                      <c:pt idx="44">
                        <c:v>191.0699033275983</c:v>
                      </c:pt>
                      <c:pt idx="45">
                        <c:v>197.11907096068836</c:v>
                      </c:pt>
                      <c:pt idx="46">
                        <c:v>203.20527313480659</c:v>
                      </c:pt>
                      <c:pt idx="47">
                        <c:v>209.3269934474547</c:v>
                      </c:pt>
                      <c:pt idx="48">
                        <c:v>215.48278121694403</c:v>
                      </c:pt>
                      <c:pt idx="49">
                        <c:v>221.67124810418511</c:v>
                      </c:pt>
                      <c:pt idx="50">
                        <c:v>227.89106492866034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A-DE7E-4E9C-B4D2-7981D8EB01FD}"/>
                  </c:ext>
                </c:extLst>
              </c15:ser>
            </c15:filteredScatterSeries>
          </c:ext>
        </c:extLst>
      </c:scatterChart>
      <c:valAx>
        <c:axId val="87241472"/>
        <c:scaling>
          <c:orientation val="minMax"/>
          <c:max val="600"/>
        </c:scaling>
        <c:delete val="0"/>
        <c:axPos val="b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243008"/>
        <c:crossesAt val="0"/>
        <c:crossBetween val="midCat"/>
        <c:majorUnit val="20"/>
      </c:valAx>
      <c:valAx>
        <c:axId val="872430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241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</xdr:row>
      <xdr:rowOff>123825</xdr:rowOff>
    </xdr:from>
    <xdr:to>
      <xdr:col>2</xdr:col>
      <xdr:colOff>533400</xdr:colOff>
      <xdr:row>9</xdr:row>
      <xdr:rowOff>28575</xdr:rowOff>
    </xdr:to>
    <xdr:pic>
      <xdr:nvPicPr>
        <xdr:cNvPr id="2" name="Picture 5" descr="gplv3-127x5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847725"/>
          <a:ext cx="2019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529076</xdr:colOff>
      <xdr:row>0</xdr:row>
      <xdr:rowOff>99519</xdr:rowOff>
    </xdr:from>
    <xdr:to>
      <xdr:col>29</xdr:col>
      <xdr:colOff>367958</xdr:colOff>
      <xdr:row>6</xdr:row>
      <xdr:rowOff>127564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3321708" y="-731185"/>
          <a:ext cx="1225473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276412</xdr:colOff>
      <xdr:row>2</xdr:row>
      <xdr:rowOff>94316</xdr:rowOff>
    </xdr:from>
    <xdr:to>
      <xdr:col>72</xdr:col>
      <xdr:colOff>371285</xdr:colOff>
      <xdr:row>5</xdr:row>
      <xdr:rowOff>98575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6412" y="475316"/>
          <a:ext cx="2457079" cy="579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157</xdr:col>
      <xdr:colOff>439386</xdr:colOff>
      <xdr:row>1</xdr:row>
      <xdr:rowOff>76200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feld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 txBox="1"/>
          </xdr:nvSpPr>
          <xdr:spPr>
            <a:xfrm>
              <a:off x="127584529" y="266700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13" name="Textfeld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800-00000D000000}"/>
                </a:ext>
              </a:extLst>
            </xdr:cNvPr>
            <xdr:cNvSpPr txBox="1"/>
          </xdr:nvSpPr>
          <xdr:spPr>
            <a:xfrm>
              <a:off x="127584529" y="266700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113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FE0FF113-184A-4952-9B48-208B26060917}"/>
                </a:ext>
              </a:extLst>
            </xdr:cNvPr>
            <xdr:cNvSpPr txBox="1"/>
          </xdr:nvSpPr>
          <xdr:spPr>
            <a:xfrm>
              <a:off x="87807800" y="1144933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FE0FF113-184A-4952-9B48-208B26060917}"/>
                </a:ext>
              </a:extLst>
            </xdr:cNvPr>
            <xdr:cNvSpPr txBox="1"/>
          </xdr:nvSpPr>
          <xdr:spPr>
            <a:xfrm>
              <a:off x="87807800" y="1144933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𝑀×𝑎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220023</xdr:colOff>
      <xdr:row>3</xdr:row>
      <xdr:rowOff>42388</xdr:rowOff>
    </xdr:from>
    <xdr:ext cx="1927432" cy="520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C497D900-B998-4D04-9DD5-7828458336F7}"/>
                </a:ext>
              </a:extLst>
            </xdr:cNvPr>
            <xdr:cNvSpPr txBox="1"/>
          </xdr:nvSpPr>
          <xdr:spPr>
            <a:xfrm>
              <a:off x="155984698" y="626259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=∣</m:t>
                    </m:r>
                    <m:f>
                      <m:fPr>
                        <m:ctrlPr>
                          <a:rPr lang="de-DE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8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800" b="0" i="1">
                        <a:latin typeface="Cambria Math" panose="02040503050406030204" pitchFamily="18" charset="0"/>
                      </a:rPr>
                      <m:t>∣</m:t>
                    </m:r>
                  </m:oMath>
                </m:oMathPara>
              </a14:m>
              <a:endParaRPr lang="de-DE" sz="1800"/>
            </a:p>
          </xdr:txBody>
        </xdr:sp>
      </mc:Choice>
      <mc:Fallback xmlns="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xmlns="" xmlns:a14="http://schemas.microsoft.com/office/drawing/2010/main" id="{C497D900-B998-4D04-9DD5-7828458336F7}"/>
                </a:ext>
              </a:extLst>
            </xdr:cNvPr>
            <xdr:cNvSpPr txBox="1"/>
          </xdr:nvSpPr>
          <xdr:spPr>
            <a:xfrm>
              <a:off x="155984698" y="626259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=∣</a:t>
              </a:r>
              <a:r>
                <a:rPr lang="de-DE" sz="1800" i="0">
                  <a:latin typeface="Cambria Math" panose="02040503050406030204" pitchFamily="18" charset="0"/>
                </a:rPr>
                <a:t>(</a:t>
              </a:r>
              <a:r>
                <a:rPr lang="de-DE" sz="1800" b="0" i="0">
                  <a:latin typeface="Cambria Math" panose="02040503050406030204" pitchFamily="18" charset="0"/>
                </a:rPr>
                <a:t>𝑇𝐴𝑆−〖𝑇𝐴𝑆〗_𝑅)/𝑇𝐴𝑆∣</a:t>
              </a:r>
              <a:endParaRPr lang="de-DE" sz="1800"/>
            </a:p>
          </xdr:txBody>
        </xdr:sp>
      </mc:Fallback>
    </mc:AlternateContent>
    <xdr:clientData/>
  </xdr:oneCellAnchor>
  <xdr:twoCellAnchor>
    <xdr:from>
      <xdr:col>9</xdr:col>
      <xdr:colOff>201633</xdr:colOff>
      <xdr:row>12</xdr:row>
      <xdr:rowOff>108859</xdr:rowOff>
    </xdr:from>
    <xdr:to>
      <xdr:col>9</xdr:col>
      <xdr:colOff>973530</xdr:colOff>
      <xdr:row>40</xdr:row>
      <xdr:rowOff>100200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6B907D72-8C87-4E26-86BD-20A260C9255A}"/>
            </a:ext>
          </a:extLst>
        </xdr:cNvPr>
        <xdr:cNvSpPr txBox="1"/>
      </xdr:nvSpPr>
      <xdr:spPr>
        <a:xfrm>
          <a:off x="7190261" y="3135087"/>
          <a:ext cx="771897" cy="57607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152400</xdr:colOff>
      <xdr:row>48</xdr:row>
      <xdr:rowOff>498</xdr:rowOff>
    </xdr:from>
    <xdr:to>
      <xdr:col>10</xdr:col>
      <xdr:colOff>2</xdr:colOff>
      <xdr:row>77</xdr:row>
      <xdr:rowOff>128406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10996470-CE30-42DA-810B-C1051111EE65}"/>
            </a:ext>
          </a:extLst>
        </xdr:cNvPr>
        <xdr:cNvSpPr txBox="1"/>
      </xdr:nvSpPr>
      <xdr:spPr>
        <a:xfrm>
          <a:off x="7141028" y="10494326"/>
          <a:ext cx="870858" cy="62021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22</xdr:col>
      <xdr:colOff>531915</xdr:colOff>
      <xdr:row>11</xdr:row>
      <xdr:rowOff>100199</xdr:rowOff>
    </xdr:from>
    <xdr:to>
      <xdr:col>22</xdr:col>
      <xdr:colOff>1303812</xdr:colOff>
      <xdr:row>38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D48E6F69-DC14-4823-8D39-7B07E0A5EB50}"/>
            </a:ext>
          </a:extLst>
        </xdr:cNvPr>
        <xdr:cNvSpPr txBox="1"/>
      </xdr:nvSpPr>
      <xdr:spPr>
        <a:xfrm>
          <a:off x="20273158" y="3708813"/>
          <a:ext cx="771897" cy="5638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22</xdr:col>
      <xdr:colOff>509896</xdr:colOff>
      <xdr:row>47</xdr:row>
      <xdr:rowOff>138794</xdr:rowOff>
    </xdr:from>
    <xdr:to>
      <xdr:col>22</xdr:col>
      <xdr:colOff>1380754</xdr:colOff>
      <xdr:row>76</xdr:row>
      <xdr:rowOff>40823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5EF64ACB-6C8E-4B3F-8EE6-CBAD5C50C930}"/>
            </a:ext>
          </a:extLst>
        </xdr:cNvPr>
        <xdr:cNvSpPr txBox="1"/>
      </xdr:nvSpPr>
      <xdr:spPr>
        <a:xfrm>
          <a:off x="20251139" y="11454494"/>
          <a:ext cx="870858" cy="6068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66</xdr:col>
      <xdr:colOff>531915</xdr:colOff>
      <xdr:row>11</xdr:row>
      <xdr:rowOff>100199</xdr:rowOff>
    </xdr:from>
    <xdr:to>
      <xdr:col>66</xdr:col>
      <xdr:colOff>1303812</xdr:colOff>
      <xdr:row>38</xdr:row>
      <xdr:rowOff>186788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5E1D0101-E6C2-40B6-9605-1F9EFAD8E964}"/>
            </a:ext>
          </a:extLst>
        </xdr:cNvPr>
        <xdr:cNvSpPr txBox="1"/>
      </xdr:nvSpPr>
      <xdr:spPr>
        <a:xfrm>
          <a:off x="20273158" y="3708813"/>
          <a:ext cx="771897" cy="5638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66</xdr:col>
      <xdr:colOff>509896</xdr:colOff>
      <xdr:row>47</xdr:row>
      <xdr:rowOff>138794</xdr:rowOff>
    </xdr:from>
    <xdr:to>
      <xdr:col>66</xdr:col>
      <xdr:colOff>1380754</xdr:colOff>
      <xdr:row>76</xdr:row>
      <xdr:rowOff>40823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5AB5DA80-4184-44A1-99A1-C0E16318064D}"/>
            </a:ext>
          </a:extLst>
        </xdr:cNvPr>
        <xdr:cNvSpPr txBox="1"/>
      </xdr:nvSpPr>
      <xdr:spPr>
        <a:xfrm>
          <a:off x="20251139" y="11454494"/>
          <a:ext cx="870858" cy="6068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110</xdr:col>
      <xdr:colOff>531915</xdr:colOff>
      <xdr:row>11</xdr:row>
      <xdr:rowOff>100199</xdr:rowOff>
    </xdr:from>
    <xdr:to>
      <xdr:col>110</xdr:col>
      <xdr:colOff>1303812</xdr:colOff>
      <xdr:row>38</xdr:row>
      <xdr:rowOff>186788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9F821B1B-BA17-4D65-8079-124B6B16DDD1}"/>
            </a:ext>
          </a:extLst>
        </xdr:cNvPr>
        <xdr:cNvSpPr txBox="1"/>
      </xdr:nvSpPr>
      <xdr:spPr>
        <a:xfrm>
          <a:off x="20273158" y="3708813"/>
          <a:ext cx="771897" cy="5638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110</xdr:col>
      <xdr:colOff>509896</xdr:colOff>
      <xdr:row>47</xdr:row>
      <xdr:rowOff>138794</xdr:rowOff>
    </xdr:from>
    <xdr:to>
      <xdr:col>110</xdr:col>
      <xdr:colOff>1380754</xdr:colOff>
      <xdr:row>76</xdr:row>
      <xdr:rowOff>40823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53417BE1-F456-4187-A28E-727924A06B92}"/>
            </a:ext>
          </a:extLst>
        </xdr:cNvPr>
        <xdr:cNvSpPr txBox="1"/>
      </xdr:nvSpPr>
      <xdr:spPr>
        <a:xfrm>
          <a:off x="20251139" y="11454494"/>
          <a:ext cx="870858" cy="6068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154</xdr:col>
      <xdr:colOff>531915</xdr:colOff>
      <xdr:row>11</xdr:row>
      <xdr:rowOff>100199</xdr:rowOff>
    </xdr:from>
    <xdr:to>
      <xdr:col>154</xdr:col>
      <xdr:colOff>1303812</xdr:colOff>
      <xdr:row>38</xdr:row>
      <xdr:rowOff>186788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33832598-2232-4FF5-8F93-06551E78187A}"/>
            </a:ext>
          </a:extLst>
        </xdr:cNvPr>
        <xdr:cNvSpPr txBox="1"/>
      </xdr:nvSpPr>
      <xdr:spPr>
        <a:xfrm>
          <a:off x="20273158" y="3708813"/>
          <a:ext cx="771897" cy="5638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154</xdr:col>
      <xdr:colOff>509896</xdr:colOff>
      <xdr:row>47</xdr:row>
      <xdr:rowOff>138794</xdr:rowOff>
    </xdr:from>
    <xdr:to>
      <xdr:col>154</xdr:col>
      <xdr:colOff>1380754</xdr:colOff>
      <xdr:row>76</xdr:row>
      <xdr:rowOff>40823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CB66EE99-5A8D-4313-8A16-2ACB1B93D01D}"/>
            </a:ext>
          </a:extLst>
        </xdr:cNvPr>
        <xdr:cNvSpPr txBox="1"/>
      </xdr:nvSpPr>
      <xdr:spPr>
        <a:xfrm>
          <a:off x="20251139" y="11454494"/>
          <a:ext cx="870858" cy="6068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529076</xdr:colOff>
      <xdr:row>0</xdr:row>
      <xdr:rowOff>99519</xdr:rowOff>
    </xdr:from>
    <xdr:to>
      <xdr:col>29</xdr:col>
      <xdr:colOff>367958</xdr:colOff>
      <xdr:row>6</xdr:row>
      <xdr:rowOff>127564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AAB775D-8D28-DD41-87C2-0F93794A5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5358244" y="-853649"/>
          <a:ext cx="1234545" cy="3140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276412</xdr:colOff>
      <xdr:row>2</xdr:row>
      <xdr:rowOff>94316</xdr:rowOff>
    </xdr:from>
    <xdr:to>
      <xdr:col>72</xdr:col>
      <xdr:colOff>371285</xdr:colOff>
      <xdr:row>5</xdr:row>
      <xdr:rowOff>98575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3EA321B-38B3-2346-8FEC-B6F90471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312" y="475316"/>
          <a:ext cx="2672973" cy="58845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157</xdr:col>
      <xdr:colOff>439386</xdr:colOff>
      <xdr:row>1</xdr:row>
      <xdr:rowOff>76200</xdr:rowOff>
    </xdr:from>
    <xdr:ext cx="3289334" cy="838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C31FFF98-1D9A-8645-9A66-5DB6583E9FB7}"/>
                </a:ext>
              </a:extLst>
            </xdr:cNvPr>
            <xdr:cNvSpPr txBox="1"/>
          </xdr:nvSpPr>
          <xdr:spPr>
            <a:xfrm>
              <a:off x="137934666" y="269240"/>
              <a:ext cx="3289334" cy="838200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𝑇𝐴</m:t>
                    </m:r>
                    <m:sSub>
                      <m:sSubPr>
                        <m:ctrlP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𝑆</m:t>
                        </m:r>
                      </m:e>
                      <m:sub>
                        <m: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𝑅</m:t>
                        </m:r>
                      </m:sub>
                    </m:sSub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𝐶𝐴𝑆</m:t>
                    </m:r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+2%∙</m:t>
                    </m:r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𝐶𝐴𝑆</m:t>
                    </m:r>
                    <m:r>
                      <a:rPr lang="de-DE" sz="1600" b="0" i="1">
                        <a:solidFill>
                          <a:srgbClr val="C00000"/>
                        </a:solidFill>
                        <a:latin typeface="Cambria Math" panose="02040503050406030204" pitchFamily="18" charset="0"/>
                      </a:rPr>
                      <m:t>∙</m:t>
                    </m:r>
                    <m:f>
                      <m:fPr>
                        <m:ctrlP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𝑄𝑁</m:t>
                        </m:r>
                        <m:sSub>
                          <m:sSubPr>
                            <m:ctrlPr>
                              <a:rPr lang="de-DE" sz="1600" b="0" i="1">
                                <a:solidFill>
                                  <a:srgbClr val="C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600" b="0" i="1">
                                <a:solidFill>
                                  <a:srgbClr val="C00000"/>
                                </a:solidFill>
                                <a:latin typeface="Cambria Math" panose="02040503050406030204" pitchFamily="18" charset="0"/>
                              </a:rPr>
                              <m:t>𝐻</m:t>
                            </m:r>
                          </m:e>
                          <m:sub>
                            <m:r>
                              <a:rPr lang="de-DE" sz="1600" b="0" i="1">
                                <a:solidFill>
                                  <a:srgbClr val="C00000"/>
                                </a:solidFill>
                                <a:latin typeface="Cambria Math" panose="02040503050406030204" pitchFamily="18" charset="0"/>
                              </a:rPr>
                              <m:t>𝐴𝐿𝑇</m:t>
                            </m:r>
                          </m:sub>
                        </m:sSub>
                      </m:num>
                      <m:den>
                        <m: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1000</m:t>
                        </m:r>
                        <m:r>
                          <a:rPr lang="de-DE" sz="1600" b="0" i="1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𝑓𝑡</m:t>
                        </m:r>
                      </m:den>
                    </m:f>
                  </m:oMath>
                </m:oMathPara>
              </a14:m>
              <a:endParaRPr lang="de-DE" sz="1600">
                <a:solidFill>
                  <a:srgbClr val="C00000"/>
                </a:solidFill>
              </a:endParaRP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C31FFF98-1D9A-8645-9A66-5DB6583E9FB7}"/>
                </a:ext>
              </a:extLst>
            </xdr:cNvPr>
            <xdr:cNvSpPr txBox="1"/>
          </xdr:nvSpPr>
          <xdr:spPr>
            <a:xfrm>
              <a:off x="137934666" y="269240"/>
              <a:ext cx="3289334" cy="838200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</a:rPr>
                <a:t>𝑇𝐴𝑆_𝑅=𝐶𝐴𝑆+2%∙𝐶𝐴𝑆∙(𝑄𝑁𝐻_𝐴𝐿𝑇)/1000𝑓𝑡</a:t>
              </a:r>
              <a:endParaRPr lang="de-DE" sz="1600">
                <a:solidFill>
                  <a:srgbClr val="C00000"/>
                </a:solidFill>
              </a:endParaRPr>
            </a:p>
          </xdr:txBody>
        </xdr:sp>
      </mc:Fallback>
    </mc:AlternateContent>
    <xdr:clientData/>
  </xdr:oneCellAnchor>
  <xdr:oneCellAnchor>
    <xdr:from>
      <xdr:col>113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DF9E2BC1-AAFB-7B41-9C00-CCFCDDAF011D}"/>
                </a:ext>
              </a:extLst>
            </xdr:cNvPr>
            <xdr:cNvSpPr txBox="1"/>
          </xdr:nvSpPr>
          <xdr:spPr>
            <a:xfrm>
              <a:off x="100203000" y="1068733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DF9E2BC1-AAFB-7B41-9C00-CCFCDDAF011D}"/>
                </a:ext>
              </a:extLst>
            </xdr:cNvPr>
            <xdr:cNvSpPr txBox="1"/>
          </xdr:nvSpPr>
          <xdr:spPr>
            <a:xfrm>
              <a:off x="100203000" y="1068733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𝑀×𝑎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220023</xdr:colOff>
      <xdr:row>3</xdr:row>
      <xdr:rowOff>42388</xdr:rowOff>
    </xdr:from>
    <xdr:ext cx="1927432" cy="520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59F580DD-89C0-7D44-B11C-3FA792CC3930}"/>
                </a:ext>
              </a:extLst>
            </xdr:cNvPr>
            <xdr:cNvSpPr txBox="1"/>
          </xdr:nvSpPr>
          <xdr:spPr>
            <a:xfrm>
              <a:off x="174705323" y="626588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=∣</m:t>
                    </m:r>
                    <m:f>
                      <m:fPr>
                        <m:ctrlPr>
                          <a:rPr lang="de-DE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8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800" b="0" i="1">
                        <a:latin typeface="Cambria Math" panose="02040503050406030204" pitchFamily="18" charset="0"/>
                      </a:rPr>
                      <m:t>∣</m:t>
                    </m:r>
                  </m:oMath>
                </m:oMathPara>
              </a14:m>
              <a:endParaRPr lang="de-DE" sz="18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59F580DD-89C0-7D44-B11C-3FA792CC3930}"/>
                </a:ext>
              </a:extLst>
            </xdr:cNvPr>
            <xdr:cNvSpPr txBox="1"/>
          </xdr:nvSpPr>
          <xdr:spPr>
            <a:xfrm>
              <a:off x="174705323" y="626588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=∣</a:t>
              </a:r>
              <a:r>
                <a:rPr lang="de-DE" sz="1800" i="0">
                  <a:latin typeface="Cambria Math" panose="02040503050406030204" pitchFamily="18" charset="0"/>
                </a:rPr>
                <a:t>(</a:t>
              </a:r>
              <a:r>
                <a:rPr lang="de-DE" sz="1800" b="0" i="0">
                  <a:latin typeface="Cambria Math" panose="02040503050406030204" pitchFamily="18" charset="0"/>
                </a:rPr>
                <a:t>𝑇𝐴𝑆−〖𝑇𝐴𝑆〗_𝑅)/𝑇𝐴𝑆∣</a:t>
              </a:r>
              <a:endParaRPr lang="de-DE" sz="1800"/>
            </a:p>
          </xdr:txBody>
        </xdr:sp>
      </mc:Fallback>
    </mc:AlternateContent>
    <xdr:clientData/>
  </xdr:oneCellAnchor>
  <xdr:twoCellAnchor>
    <xdr:from>
      <xdr:col>9</xdr:col>
      <xdr:colOff>201633</xdr:colOff>
      <xdr:row>12</xdr:row>
      <xdr:rowOff>108859</xdr:rowOff>
    </xdr:from>
    <xdr:to>
      <xdr:col>9</xdr:col>
      <xdr:colOff>973530</xdr:colOff>
      <xdr:row>40</xdr:row>
      <xdr:rowOff>100200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F14FCD5-033F-D44B-A07D-858EDA2BE6DC}"/>
            </a:ext>
          </a:extLst>
        </xdr:cNvPr>
        <xdr:cNvSpPr txBox="1"/>
      </xdr:nvSpPr>
      <xdr:spPr>
        <a:xfrm>
          <a:off x="7758133" y="3296559"/>
          <a:ext cx="771897" cy="5896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152400</xdr:colOff>
      <xdr:row>48</xdr:row>
      <xdr:rowOff>498</xdr:rowOff>
    </xdr:from>
    <xdr:to>
      <xdr:col>10</xdr:col>
      <xdr:colOff>2</xdr:colOff>
      <xdr:row>77</xdr:row>
      <xdr:rowOff>128406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A5BBE16E-824A-F745-AC62-FB6D159E81EB}"/>
            </a:ext>
          </a:extLst>
        </xdr:cNvPr>
        <xdr:cNvSpPr txBox="1"/>
      </xdr:nvSpPr>
      <xdr:spPr>
        <a:xfrm>
          <a:off x="7708900" y="10897098"/>
          <a:ext cx="1130302" cy="6490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22</xdr:col>
      <xdr:colOff>531915</xdr:colOff>
      <xdr:row>11</xdr:row>
      <xdr:rowOff>100199</xdr:rowOff>
    </xdr:from>
    <xdr:to>
      <xdr:col>22</xdr:col>
      <xdr:colOff>1303812</xdr:colOff>
      <xdr:row>38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68095F22-2180-E941-92FC-B26ECB8C6421}"/>
            </a:ext>
          </a:extLst>
        </xdr:cNvPr>
        <xdr:cNvSpPr txBox="1"/>
      </xdr:nvSpPr>
      <xdr:spPr>
        <a:xfrm>
          <a:off x="20318515" y="3097399"/>
          <a:ext cx="771897" cy="5801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22</xdr:col>
      <xdr:colOff>509896</xdr:colOff>
      <xdr:row>47</xdr:row>
      <xdr:rowOff>138794</xdr:rowOff>
    </xdr:from>
    <xdr:to>
      <xdr:col>22</xdr:col>
      <xdr:colOff>1380754</xdr:colOff>
      <xdr:row>76</xdr:row>
      <xdr:rowOff>40823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CEC86611-1790-314B-9EE7-6B9C8217E854}"/>
            </a:ext>
          </a:extLst>
        </xdr:cNvPr>
        <xdr:cNvSpPr txBox="1"/>
      </xdr:nvSpPr>
      <xdr:spPr>
        <a:xfrm>
          <a:off x="20296496" y="10844894"/>
          <a:ext cx="870858" cy="62647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66</xdr:col>
      <xdr:colOff>531915</xdr:colOff>
      <xdr:row>11</xdr:row>
      <xdr:rowOff>100199</xdr:rowOff>
    </xdr:from>
    <xdr:to>
      <xdr:col>66</xdr:col>
      <xdr:colOff>1303812</xdr:colOff>
      <xdr:row>38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C2899FF-DE56-4347-8CAE-2FDF1B35515E}"/>
            </a:ext>
          </a:extLst>
        </xdr:cNvPr>
        <xdr:cNvSpPr txBox="1"/>
      </xdr:nvSpPr>
      <xdr:spPr>
        <a:xfrm>
          <a:off x="58253415" y="3097399"/>
          <a:ext cx="771897" cy="5801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66</xdr:col>
      <xdr:colOff>509896</xdr:colOff>
      <xdr:row>47</xdr:row>
      <xdr:rowOff>138794</xdr:rowOff>
    </xdr:from>
    <xdr:to>
      <xdr:col>66</xdr:col>
      <xdr:colOff>1380754</xdr:colOff>
      <xdr:row>76</xdr:row>
      <xdr:rowOff>40823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4F712EC3-6D34-9043-9788-F77DE7C93799}"/>
            </a:ext>
          </a:extLst>
        </xdr:cNvPr>
        <xdr:cNvSpPr txBox="1"/>
      </xdr:nvSpPr>
      <xdr:spPr>
        <a:xfrm>
          <a:off x="58231396" y="10844894"/>
          <a:ext cx="870858" cy="62647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110</xdr:col>
      <xdr:colOff>531915</xdr:colOff>
      <xdr:row>11</xdr:row>
      <xdr:rowOff>100199</xdr:rowOff>
    </xdr:from>
    <xdr:to>
      <xdr:col>110</xdr:col>
      <xdr:colOff>1303812</xdr:colOff>
      <xdr:row>38</xdr:row>
      <xdr:rowOff>186788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DEF39541-54FC-ED48-85CA-DA1BEA1ACCF8}"/>
            </a:ext>
          </a:extLst>
        </xdr:cNvPr>
        <xdr:cNvSpPr txBox="1"/>
      </xdr:nvSpPr>
      <xdr:spPr>
        <a:xfrm>
          <a:off x="96289915" y="3097399"/>
          <a:ext cx="771897" cy="5801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110</xdr:col>
      <xdr:colOff>509896</xdr:colOff>
      <xdr:row>47</xdr:row>
      <xdr:rowOff>138794</xdr:rowOff>
    </xdr:from>
    <xdr:to>
      <xdr:col>110</xdr:col>
      <xdr:colOff>1380754</xdr:colOff>
      <xdr:row>76</xdr:row>
      <xdr:rowOff>40823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F4F7A626-B11A-F24A-8D0A-BE1FBE3DA62C}"/>
            </a:ext>
          </a:extLst>
        </xdr:cNvPr>
        <xdr:cNvSpPr txBox="1"/>
      </xdr:nvSpPr>
      <xdr:spPr>
        <a:xfrm>
          <a:off x="96267896" y="10844894"/>
          <a:ext cx="870858" cy="62647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154</xdr:col>
      <xdr:colOff>531915</xdr:colOff>
      <xdr:row>11</xdr:row>
      <xdr:rowOff>100199</xdr:rowOff>
    </xdr:from>
    <xdr:to>
      <xdr:col>154</xdr:col>
      <xdr:colOff>1303812</xdr:colOff>
      <xdr:row>38</xdr:row>
      <xdr:rowOff>186788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BBD90A21-6315-134C-A343-452CB294B69C}"/>
            </a:ext>
          </a:extLst>
        </xdr:cNvPr>
        <xdr:cNvSpPr txBox="1"/>
      </xdr:nvSpPr>
      <xdr:spPr>
        <a:xfrm>
          <a:off x="134224815" y="3097399"/>
          <a:ext cx="771897" cy="5801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154</xdr:col>
      <xdr:colOff>509896</xdr:colOff>
      <xdr:row>47</xdr:row>
      <xdr:rowOff>138794</xdr:rowOff>
    </xdr:from>
    <xdr:to>
      <xdr:col>154</xdr:col>
      <xdr:colOff>1380754</xdr:colOff>
      <xdr:row>76</xdr:row>
      <xdr:rowOff>40823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9DD39B37-2531-EC48-AD3D-FB5ACE2CE438}"/>
            </a:ext>
          </a:extLst>
        </xdr:cNvPr>
        <xdr:cNvSpPr txBox="1"/>
      </xdr:nvSpPr>
      <xdr:spPr>
        <a:xfrm>
          <a:off x="134202796" y="10844894"/>
          <a:ext cx="870858" cy="62647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297755</xdr:colOff>
      <xdr:row>2</xdr:row>
      <xdr:rowOff>17876</xdr:rowOff>
    </xdr:from>
    <xdr:to>
      <xdr:col>30</xdr:col>
      <xdr:colOff>136637</xdr:colOff>
      <xdr:row>6</xdr:row>
      <xdr:rowOff>236915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B7C2028-8CDA-4423-9B89-FC63153C0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5235987" y="-454713"/>
          <a:ext cx="1179703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276412</xdr:colOff>
      <xdr:row>2</xdr:row>
      <xdr:rowOff>94316</xdr:rowOff>
    </xdr:from>
    <xdr:to>
      <xdr:col>71</xdr:col>
      <xdr:colOff>371290</xdr:colOff>
      <xdr:row>5</xdr:row>
      <xdr:rowOff>39198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072C498-13B0-4812-9F0F-F74E03EBB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7485" y="475316"/>
          <a:ext cx="2489735" cy="58441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156</xdr:col>
      <xdr:colOff>711529</xdr:colOff>
      <xdr:row>2</xdr:row>
      <xdr:rowOff>144236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0DA09AD0-C2A8-473D-AD86-CD2A2676C5A6}"/>
                </a:ext>
              </a:extLst>
            </xdr:cNvPr>
            <xdr:cNvSpPr txBox="1"/>
          </xdr:nvSpPr>
          <xdr:spPr>
            <a:xfrm>
              <a:off x="122577102" y="525236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DA09AD0-C2A8-473D-AD86-CD2A2676C5A6}"/>
                </a:ext>
              </a:extLst>
            </xdr:cNvPr>
            <xdr:cNvSpPr txBox="1"/>
          </xdr:nvSpPr>
          <xdr:spPr>
            <a:xfrm>
              <a:off x="122577102" y="525236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112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4" name="Textfeld 853">
              <a:extLst>
                <a:ext uri="{FF2B5EF4-FFF2-40B4-BE49-F238E27FC236}">
                  <a16:creationId xmlns:a16="http://schemas.microsoft.com/office/drawing/2014/main" id="{87ECC21E-8F00-414B-AA5A-3BA36B9FB3A5}"/>
                </a:ext>
              </a:extLst>
            </xdr:cNvPr>
            <xdr:cNvSpPr txBox="1"/>
          </xdr:nvSpPr>
          <xdr:spPr>
            <a:xfrm>
              <a:off x="89346315" y="1124068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854" name="Textfeld 853">
              <a:extLst>
                <a:ext uri="{FF2B5EF4-FFF2-40B4-BE49-F238E27FC236}">
                  <a16:creationId xmlns:a16="http://schemas.microsoft.com/office/drawing/2014/main" xmlns="" xmlns:a14="http://schemas.microsoft.com/office/drawing/2010/main" id="{87ECC21E-8F00-414B-AA5A-3BA36B9FB3A5}"/>
                </a:ext>
              </a:extLst>
            </xdr:cNvPr>
            <xdr:cNvSpPr txBox="1"/>
          </xdr:nvSpPr>
          <xdr:spPr>
            <a:xfrm>
              <a:off x="89346315" y="1124068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𝑀∙𝑎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447634</xdr:colOff>
      <xdr:row>3</xdr:row>
      <xdr:rowOff>62179</xdr:rowOff>
    </xdr:from>
    <xdr:ext cx="1638300" cy="346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5" name="Textfeld 854">
              <a:extLst>
                <a:ext uri="{FF2B5EF4-FFF2-40B4-BE49-F238E27FC236}">
                  <a16:creationId xmlns:a16="http://schemas.microsoft.com/office/drawing/2014/main" id="{E7467D94-5EDF-480D-94AC-56FC2E1665B9}"/>
                </a:ext>
              </a:extLst>
            </xdr:cNvPr>
            <xdr:cNvSpPr txBox="1"/>
          </xdr:nvSpPr>
          <xdr:spPr>
            <a:xfrm>
              <a:off x="157093063" y="646050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∣</m:t>
                    </m:r>
                    <m:f>
                      <m:fPr>
                        <m:ctrlPr>
                          <a:rPr lang="de-DE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∣</m:t>
                    </m:r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855" name="Textfeld 854">
              <a:extLst>
                <a:ext uri="{FF2B5EF4-FFF2-40B4-BE49-F238E27FC236}">
                  <a16:creationId xmlns:a16="http://schemas.microsoft.com/office/drawing/2014/main" xmlns="" xmlns:a14="http://schemas.microsoft.com/office/drawing/2010/main" id="{E7467D94-5EDF-480D-94AC-56FC2E1665B9}"/>
                </a:ext>
              </a:extLst>
            </xdr:cNvPr>
            <xdr:cNvSpPr txBox="1"/>
          </xdr:nvSpPr>
          <xdr:spPr>
            <a:xfrm>
              <a:off x="157093063" y="646050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 ∣</a:t>
              </a:r>
              <a:r>
                <a:rPr lang="de-DE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𝑇𝐴𝑆−〖𝑇𝐴𝑆〗_𝑅)/𝑇𝐴𝑆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∣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647947</xdr:colOff>
      <xdr:row>15</xdr:row>
      <xdr:rowOff>8161</xdr:rowOff>
    </xdr:from>
    <xdr:to>
      <xdr:col>9</xdr:col>
      <xdr:colOff>1419844</xdr:colOff>
      <xdr:row>41</xdr:row>
      <xdr:rowOff>32161</xdr:rowOff>
    </xdr:to>
    <xdr:sp macro="" textlink="">
      <xdr:nvSpPr>
        <xdr:cNvPr id="99" name="Textfeld 98">
          <a:extLst>
            <a:ext uri="{FF2B5EF4-FFF2-40B4-BE49-F238E27FC236}">
              <a16:creationId xmlns:a16="http://schemas.microsoft.com/office/drawing/2014/main" id="{E3D14E5C-CCD1-4AF1-8935-B1512BEF4B1C}"/>
            </a:ext>
          </a:extLst>
        </xdr:cNvPr>
        <xdr:cNvSpPr txBox="1"/>
      </xdr:nvSpPr>
      <xdr:spPr>
        <a:xfrm>
          <a:off x="7628412" y="3858984"/>
          <a:ext cx="771897" cy="5766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503464</xdr:colOff>
      <xdr:row>53</xdr:row>
      <xdr:rowOff>97970</xdr:rowOff>
    </xdr:from>
    <xdr:to>
      <xdr:col>9</xdr:col>
      <xdr:colOff>1374322</xdr:colOff>
      <xdr:row>80</xdr:row>
      <xdr:rowOff>68035</xdr:rowOff>
    </xdr:to>
    <xdr:sp macro="" textlink="">
      <xdr:nvSpPr>
        <xdr:cNvPr id="100" name="Textfeld 99">
          <a:extLst>
            <a:ext uri="{FF2B5EF4-FFF2-40B4-BE49-F238E27FC236}">
              <a16:creationId xmlns:a16="http://schemas.microsoft.com/office/drawing/2014/main" id="{A17833D3-EC4A-4B37-B65F-8ADEE9C80F8C}"/>
            </a:ext>
          </a:extLst>
        </xdr:cNvPr>
        <xdr:cNvSpPr txBox="1"/>
      </xdr:nvSpPr>
      <xdr:spPr>
        <a:xfrm>
          <a:off x="7483929" y="12616543"/>
          <a:ext cx="870858" cy="6515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65</xdr:col>
      <xdr:colOff>531915</xdr:colOff>
      <xdr:row>13</xdr:row>
      <xdr:rowOff>100199</xdr:rowOff>
    </xdr:from>
    <xdr:to>
      <xdr:col>65</xdr:col>
      <xdr:colOff>1303812</xdr:colOff>
      <xdr:row>40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A6824886-3337-407E-96AF-EBE794067830}"/>
            </a:ext>
          </a:extLst>
        </xdr:cNvPr>
        <xdr:cNvSpPr txBox="1"/>
      </xdr:nvSpPr>
      <xdr:spPr>
        <a:xfrm>
          <a:off x="19750644" y="3382242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65</xdr:col>
      <xdr:colOff>624196</xdr:colOff>
      <xdr:row>46</xdr:row>
      <xdr:rowOff>43544</xdr:rowOff>
    </xdr:from>
    <xdr:to>
      <xdr:col>65</xdr:col>
      <xdr:colOff>1495054</xdr:colOff>
      <xdr:row>74</xdr:row>
      <xdr:rowOff>108858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E3442E04-3B26-4E02-8DCC-3A45CC525AA6}"/>
            </a:ext>
          </a:extLst>
        </xdr:cNvPr>
        <xdr:cNvSpPr txBox="1"/>
      </xdr:nvSpPr>
      <xdr:spPr>
        <a:xfrm>
          <a:off x="55365731" y="11283044"/>
          <a:ext cx="870858" cy="620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109</xdr:col>
      <xdr:colOff>531915</xdr:colOff>
      <xdr:row>13</xdr:row>
      <xdr:rowOff>100199</xdr:rowOff>
    </xdr:from>
    <xdr:to>
      <xdr:col>109</xdr:col>
      <xdr:colOff>1303812</xdr:colOff>
      <xdr:row>40</xdr:row>
      <xdr:rowOff>186788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765B920B-E75C-4525-84E6-79021C5FC752}"/>
            </a:ext>
          </a:extLst>
        </xdr:cNvPr>
        <xdr:cNvSpPr txBox="1"/>
      </xdr:nvSpPr>
      <xdr:spPr>
        <a:xfrm>
          <a:off x="55395915" y="4149683"/>
          <a:ext cx="771897" cy="5921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109</xdr:col>
      <xdr:colOff>618753</xdr:colOff>
      <xdr:row>46</xdr:row>
      <xdr:rowOff>43544</xdr:rowOff>
    </xdr:from>
    <xdr:to>
      <xdr:col>109</xdr:col>
      <xdr:colOff>1489611</xdr:colOff>
      <xdr:row>74</xdr:row>
      <xdr:rowOff>103416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8569C448-27D5-406F-9E10-282DDCF0CF55}"/>
            </a:ext>
          </a:extLst>
        </xdr:cNvPr>
        <xdr:cNvSpPr txBox="1"/>
      </xdr:nvSpPr>
      <xdr:spPr>
        <a:xfrm>
          <a:off x="90330646" y="11283044"/>
          <a:ext cx="870858" cy="61966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153</xdr:col>
      <xdr:colOff>531915</xdr:colOff>
      <xdr:row>13</xdr:row>
      <xdr:rowOff>100199</xdr:rowOff>
    </xdr:from>
    <xdr:to>
      <xdr:col>153</xdr:col>
      <xdr:colOff>1303812</xdr:colOff>
      <xdr:row>40</xdr:row>
      <xdr:rowOff>186788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D53E443C-DA1C-48FC-957F-DAB10769C7BC}"/>
            </a:ext>
          </a:extLst>
        </xdr:cNvPr>
        <xdr:cNvSpPr txBox="1"/>
      </xdr:nvSpPr>
      <xdr:spPr>
        <a:xfrm>
          <a:off x="55395915" y="4149683"/>
          <a:ext cx="771897" cy="5921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153</xdr:col>
      <xdr:colOff>599704</xdr:colOff>
      <xdr:row>46</xdr:row>
      <xdr:rowOff>43544</xdr:rowOff>
    </xdr:from>
    <xdr:to>
      <xdr:col>153</xdr:col>
      <xdr:colOff>1470562</xdr:colOff>
      <xdr:row>74</xdr:row>
      <xdr:rowOff>114302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A6716189-C8BF-47C5-82E3-4B2CED485921}"/>
            </a:ext>
          </a:extLst>
        </xdr:cNvPr>
        <xdr:cNvSpPr txBox="1"/>
      </xdr:nvSpPr>
      <xdr:spPr>
        <a:xfrm>
          <a:off x="125499669" y="11283044"/>
          <a:ext cx="870858" cy="6207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178011</xdr:colOff>
      <xdr:row>0</xdr:row>
      <xdr:rowOff>151227</xdr:rowOff>
    </xdr:from>
    <xdr:to>
      <xdr:col>27</xdr:col>
      <xdr:colOff>16893</xdr:colOff>
      <xdr:row>6</xdr:row>
      <xdr:rowOff>87233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C04B89-1D3E-4071-9F56-00459C871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0659905" y="-692839"/>
          <a:ext cx="1198750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276412</xdr:colOff>
      <xdr:row>2</xdr:row>
      <xdr:rowOff>94316</xdr:rowOff>
    </xdr:from>
    <xdr:to>
      <xdr:col>69</xdr:col>
      <xdr:colOff>371292</xdr:colOff>
      <xdr:row>5</xdr:row>
      <xdr:rowOff>60970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F7D1478-0F01-4277-A428-8F73CD18C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79255" y="464430"/>
          <a:ext cx="2484294" cy="598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154</xdr:col>
      <xdr:colOff>412172</xdr:colOff>
      <xdr:row>3</xdr:row>
      <xdr:rowOff>130628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C6494E73-54CC-4812-8258-E47AFB503C9A}"/>
                </a:ext>
              </a:extLst>
            </xdr:cNvPr>
            <xdr:cNvSpPr txBox="1"/>
          </xdr:nvSpPr>
          <xdr:spPr>
            <a:xfrm>
              <a:off x="122000158" y="707571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C6494E73-54CC-4812-8258-E47AFB503C9A}"/>
                </a:ext>
              </a:extLst>
            </xdr:cNvPr>
            <xdr:cNvSpPr txBox="1"/>
          </xdr:nvSpPr>
          <xdr:spPr>
            <a:xfrm>
              <a:off x="122000158" y="707571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110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Textfeld 96">
              <a:extLst>
                <a:ext uri="{FF2B5EF4-FFF2-40B4-BE49-F238E27FC236}">
                  <a16:creationId xmlns:a16="http://schemas.microsoft.com/office/drawing/2014/main" id="{97C2DBC6-9D02-41F0-BE6D-9DED9629406A}"/>
                </a:ext>
              </a:extLst>
            </xdr:cNvPr>
            <xdr:cNvSpPr txBox="1"/>
          </xdr:nvSpPr>
          <xdr:spPr>
            <a:xfrm>
              <a:off x="89128600" y="1126790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97" name="Textfeld 96">
              <a:extLst>
                <a:ext uri="{FF2B5EF4-FFF2-40B4-BE49-F238E27FC236}">
                  <a16:creationId xmlns:a16="http://schemas.microsoft.com/office/drawing/2014/main" xmlns="" xmlns:a14="http://schemas.microsoft.com/office/drawing/2010/main" id="{97C2DBC6-9D02-41F0-BE6D-9DED9629406A}"/>
                </a:ext>
              </a:extLst>
            </xdr:cNvPr>
            <xdr:cNvSpPr txBox="1"/>
          </xdr:nvSpPr>
          <xdr:spPr>
            <a:xfrm>
              <a:off x="89128600" y="1126790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𝑀×𝑎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197</xdr:col>
      <xdr:colOff>457530</xdr:colOff>
      <xdr:row>3</xdr:row>
      <xdr:rowOff>81972</xdr:rowOff>
    </xdr:from>
    <xdr:ext cx="1638300" cy="346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" name="Textfeld 97">
              <a:extLst>
                <a:ext uri="{FF2B5EF4-FFF2-40B4-BE49-F238E27FC236}">
                  <a16:creationId xmlns:a16="http://schemas.microsoft.com/office/drawing/2014/main" id="{C01040DD-198D-4668-A3DC-9BE748E067C7}"/>
                </a:ext>
              </a:extLst>
            </xdr:cNvPr>
            <xdr:cNvSpPr txBox="1"/>
          </xdr:nvSpPr>
          <xdr:spPr>
            <a:xfrm>
              <a:off x="153263270" y="655947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98" name="Textfeld 97">
              <a:extLst>
                <a:ext uri="{FF2B5EF4-FFF2-40B4-BE49-F238E27FC236}">
                  <a16:creationId xmlns:a16="http://schemas.microsoft.com/office/drawing/2014/main" xmlns="" xmlns:a14="http://schemas.microsoft.com/office/drawing/2010/main" id="{C01040DD-198D-4668-A3DC-9BE748E067C7}"/>
                </a:ext>
              </a:extLst>
            </xdr:cNvPr>
            <xdr:cNvSpPr txBox="1"/>
          </xdr:nvSpPr>
          <xdr:spPr>
            <a:xfrm>
              <a:off x="153263270" y="655947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𝑇𝐴𝑆−〖𝑇𝐴𝑆〗_𝑅)/𝑇𝐴𝑆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201633</xdr:colOff>
      <xdr:row>12</xdr:row>
      <xdr:rowOff>108859</xdr:rowOff>
    </xdr:from>
    <xdr:to>
      <xdr:col>9</xdr:col>
      <xdr:colOff>973530</xdr:colOff>
      <xdr:row>40</xdr:row>
      <xdr:rowOff>100200</xdr:rowOff>
    </xdr:to>
    <xdr:sp macro="" textlink="">
      <xdr:nvSpPr>
        <xdr:cNvPr id="100" name="Textfeld 99">
          <a:extLst>
            <a:ext uri="{FF2B5EF4-FFF2-40B4-BE49-F238E27FC236}">
              <a16:creationId xmlns:a16="http://schemas.microsoft.com/office/drawing/2014/main" id="{FB4847C1-271F-4E38-B63A-341E0E9465F0}"/>
            </a:ext>
          </a:extLst>
        </xdr:cNvPr>
        <xdr:cNvSpPr txBox="1"/>
      </xdr:nvSpPr>
      <xdr:spPr>
        <a:xfrm>
          <a:off x="7184819" y="3194959"/>
          <a:ext cx="771897" cy="57281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152400</xdr:colOff>
      <xdr:row>48</xdr:row>
      <xdr:rowOff>498</xdr:rowOff>
    </xdr:from>
    <xdr:to>
      <xdr:col>10</xdr:col>
      <xdr:colOff>2</xdr:colOff>
      <xdr:row>77</xdr:row>
      <xdr:rowOff>128406</xdr:rowOff>
    </xdr:to>
    <xdr:sp macro="" textlink="">
      <xdr:nvSpPr>
        <xdr:cNvPr id="101" name="Textfeld 100">
          <a:extLst>
            <a:ext uri="{FF2B5EF4-FFF2-40B4-BE49-F238E27FC236}">
              <a16:creationId xmlns:a16="http://schemas.microsoft.com/office/drawing/2014/main" id="{79408830-374F-4A32-9937-A9C6930FD7FF}"/>
            </a:ext>
          </a:extLst>
        </xdr:cNvPr>
        <xdr:cNvSpPr txBox="1"/>
      </xdr:nvSpPr>
      <xdr:spPr>
        <a:xfrm>
          <a:off x="7135586" y="10837227"/>
          <a:ext cx="876302" cy="629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 editAs="oneCell">
    <xdr:from>
      <xdr:col>197</xdr:col>
      <xdr:colOff>2</xdr:colOff>
      <xdr:row>10</xdr:row>
      <xdr:rowOff>40821</xdr:rowOff>
    </xdr:from>
    <xdr:to>
      <xdr:col>237</xdr:col>
      <xdr:colOff>13607</xdr:colOff>
      <xdr:row>75</xdr:row>
      <xdr:rowOff>185055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C38962-47DD-4691-A306-1EBD4E739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alphaModFix amt="28000"/>
        </a:blip>
        <a:srcRect l="4542" t="5950"/>
        <a:stretch/>
      </xdr:blipFill>
      <xdr:spPr>
        <a:xfrm>
          <a:off x="156073930" y="2544536"/>
          <a:ext cx="30493605" cy="143500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3</xdr:row>
      <xdr:rowOff>107950</xdr:rowOff>
    </xdr:from>
    <xdr:ext cx="1879600" cy="330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feld 1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SpPr txBox="1"/>
          </xdr:nvSpPr>
          <xdr:spPr>
            <a:xfrm>
              <a:off x="381000" y="476250"/>
              <a:ext cx="1879600" cy="3302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𝐻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𝑇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𝐻</m:t>
                        </m:r>
                      </m:e>
                      <m: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)−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𝐿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𝐻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2" name="Textfeld 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2000000}"/>
                </a:ext>
              </a:extLst>
            </xdr:cNvPr>
            <xdr:cNvSpPr txBox="1"/>
          </xdr:nvSpPr>
          <xdr:spPr>
            <a:xfrm>
              <a:off x="381000" y="476250"/>
              <a:ext cx="1879600" cy="3302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𝑇(𝐻)=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〖𝑇(𝐻〗_0)−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𝐿∙𝐻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1</xdr:col>
      <xdr:colOff>103841</xdr:colOff>
      <xdr:row>5</xdr:row>
      <xdr:rowOff>94129</xdr:rowOff>
    </xdr:from>
    <xdr:ext cx="2444750" cy="514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SpPr txBox="1"/>
          </xdr:nvSpPr>
          <xdr:spPr>
            <a:xfrm>
              <a:off x="103841" y="830729"/>
              <a:ext cx="2444750" cy="5143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𝐻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𝑝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𝐻</m:t>
                        </m:r>
                      </m:e>
                      <m: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)∗</m:t>
                    </m:r>
                    <m:sSup>
                      <m:sSup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1−</m:t>
                            </m:r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</m:t>
                                </m:r>
                              </m:sub>
                            </m:s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𝐻</m:t>
                            </m:r>
                          </m:e>
                        </m:d>
                      </m:e>
                      <m:sup>
                        <m:f>
                          <m:fPr>
                            <m:type m:val="skw"/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𝑔</m:t>
                            </m:r>
                          </m:num>
                          <m:den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(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𝑅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∗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𝐿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)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3000000}"/>
                </a:ext>
              </a:extLst>
            </xdr:cNvPr>
            <xdr:cNvSpPr txBox="1"/>
          </xdr:nvSpPr>
          <xdr:spPr>
            <a:xfrm>
              <a:off x="103841" y="830729"/>
              <a:ext cx="2444750" cy="5143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𝑝(𝐻)=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〖𝑝(𝐻〗_0)∗(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1−𝐾_𝑎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𝐻)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^(𝑔⁄((𝑅∗𝐿)))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1</xdr:col>
      <xdr:colOff>40340</xdr:colOff>
      <xdr:row>8</xdr:row>
      <xdr:rowOff>105708</xdr:rowOff>
    </xdr:from>
    <xdr:ext cx="2708835" cy="514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SpPr txBox="1"/>
          </xdr:nvSpPr>
          <xdr:spPr>
            <a:xfrm>
              <a:off x="40340" y="1394758"/>
              <a:ext cx="2708835" cy="5143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𝜌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𝐻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bPr>
                      <m:e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𝜌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𝐻</m:t>
                        </m:r>
                      </m:e>
                      <m: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)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sSup>
                      <m:sSup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  <m:d>
                              <m:d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</m:t>
                                    </m:r>
                                  </m:e>
                                  <m:sub>
                                    <m: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0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</m:t>
                                </m:r>
                              </m:sub>
                            </m:s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𝐻</m:t>
                            </m:r>
                          </m:e>
                        </m:d>
                      </m:e>
                      <m:sup>
                        <m:d>
                          <m:d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type m:val="skw"/>
                                <m:ctrlP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  <a:cs typeface="+mn-cs"/>
                                  </a:rPr>
                                  <m:t>𝑔</m:t>
                                </m:r>
                              </m:num>
                              <m:den>
                                <m:d>
                                  <m:dPr>
                                    <m:ctrlP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𝑅</m:t>
                                    </m:r>
                                    <m: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∗</m:t>
                                    </m:r>
                                    <m:r>
                                      <a:rPr lang="de-DE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𝐿</m:t>
                                    </m:r>
                                  </m:e>
                                </m:d>
                              </m:den>
                            </m:f>
                          </m:e>
                        </m:d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−1</m:t>
                        </m:r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4000000}"/>
                </a:ext>
              </a:extLst>
            </xdr:cNvPr>
            <xdr:cNvSpPr txBox="1"/>
          </xdr:nvSpPr>
          <xdr:spPr>
            <a:xfrm>
              <a:off x="40340" y="1394758"/>
              <a:ext cx="2708835" cy="5143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𝜌(𝐻)=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〖𝜌(𝐻〗_0)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𝑇(𝐻_0 )−𝐾_𝑎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𝐻)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^((𝑔⁄((𝑅∗𝐿) ))−1)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6</xdr:row>
      <xdr:rowOff>95250</xdr:rowOff>
    </xdr:from>
    <xdr:ext cx="1492250" cy="4000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 txBox="1"/>
          </xdr:nvSpPr>
          <xdr:spPr>
            <a:xfrm>
              <a:off x="3848100" y="101600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h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)=</m:t>
                    </m:r>
                    <m:sSup>
                      <m:sSup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𝑝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𝑇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𝑒</m:t>
                        </m:r>
                      </m:e>
                      <m:sup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𝑏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𝐻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𝐻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𝑇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)</m:t>
                        </m:r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5000000}"/>
                </a:ext>
              </a:extLst>
            </xdr:cNvPr>
            <xdr:cNvSpPr txBox="1"/>
          </xdr:nvSpPr>
          <xdr:spPr>
            <a:xfrm>
              <a:off x="3848100" y="101600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𝑝(ℎ)=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〖𝑝_𝑇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𝑒〗^(−𝐾_𝑏 (𝐻−𝐻_𝑇))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8</xdr:row>
      <xdr:rowOff>171450</xdr:rowOff>
    </xdr:from>
    <xdr:ext cx="1492250" cy="4000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3848100" y="146050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𝜌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(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h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)=</m:t>
                    </m:r>
                    <m:sSup>
                      <m:sSup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𝜌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𝑇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𝑒</m:t>
                        </m:r>
                      </m:e>
                      <m:sup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𝑏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𝐻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𝐻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𝑇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)</m:t>
                        </m:r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6000000}"/>
                </a:ext>
              </a:extLst>
            </xdr:cNvPr>
            <xdr:cNvSpPr txBox="1"/>
          </xdr:nvSpPr>
          <xdr:spPr>
            <a:xfrm>
              <a:off x="3848100" y="146050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𝜌(ℎ)=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〖𝜌_𝑇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𝑒〗^(−𝐾_𝑏 (𝐻−𝐻_𝑇))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4</xdr:row>
      <xdr:rowOff>12700</xdr:rowOff>
    </xdr:from>
    <xdr:ext cx="1492250" cy="4000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SpPr txBox="1"/>
          </xdr:nvSpPr>
          <xdr:spPr>
            <a:xfrm>
              <a:off x="3848100" y="56515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𝐾</m:t>
                        </m:r>
                      </m:e>
                      <m: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sub>
                    </m:sSub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type m:val="skw"/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 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𝑔</m:t>
                        </m:r>
                      </m:num>
                      <m:den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sSub>
                          <m:sSubPr>
                            <m:ctrlP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</m:t>
                            </m:r>
                          </m:sub>
                        </m:sSub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600-000007000000}"/>
                </a:ext>
              </a:extLst>
            </xdr:cNvPr>
            <xdr:cNvSpPr txBox="1"/>
          </xdr:nvSpPr>
          <xdr:spPr>
            <a:xfrm>
              <a:off x="3848100" y="565150"/>
              <a:ext cx="1492250" cy="4000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𝐾_𝑏=(  𝑔)⁄((𝑅∙𝑇_𝑇))</a:t>
              </a:r>
              <a:endParaRPr lang="de-DE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352183</xdr:colOff>
      <xdr:row>0</xdr:row>
      <xdr:rowOff>0</xdr:rowOff>
    </xdr:from>
    <xdr:to>
      <xdr:col>31</xdr:col>
      <xdr:colOff>191065</xdr:colOff>
      <xdr:row>5</xdr:row>
      <xdr:rowOff>172775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70BED44-E15C-424F-B982-BBDE62BEB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3739200" y="-853589"/>
          <a:ext cx="1179703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466912</xdr:colOff>
      <xdr:row>1</xdr:row>
      <xdr:rowOff>143301</xdr:rowOff>
    </xdr:from>
    <xdr:to>
      <xdr:col>75</xdr:col>
      <xdr:colOff>503463</xdr:colOff>
      <xdr:row>5</xdr:row>
      <xdr:rowOff>81372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ACB2A86-70B5-4334-9007-D2BBB35E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59662" y="333801"/>
          <a:ext cx="3193409" cy="75449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115</xdr:col>
      <xdr:colOff>233135</xdr:colOff>
      <xdr:row>3</xdr:row>
      <xdr:rowOff>62519</xdr:rowOff>
    </xdr:from>
    <xdr:ext cx="1576615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4" name="Textfeld 853">
              <a:extLst>
                <a:ext uri="{FF2B5EF4-FFF2-40B4-BE49-F238E27FC236}">
                  <a16:creationId xmlns:a16="http://schemas.microsoft.com/office/drawing/2014/main" id="{F5F187BF-1951-435F-B2D6-5F0D3B25B90B}"/>
                </a:ext>
              </a:extLst>
            </xdr:cNvPr>
            <xdr:cNvSpPr txBox="1"/>
          </xdr:nvSpPr>
          <xdr:spPr>
            <a:xfrm>
              <a:off x="90720635" y="634019"/>
              <a:ext cx="1576615" cy="25045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6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6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6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6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6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854" name="Textfeld 853">
              <a:extLst>
                <a:ext uri="{FF2B5EF4-FFF2-40B4-BE49-F238E27FC236}">
                  <a16:creationId xmlns:a16="http://schemas.microsoft.com/office/drawing/2014/main" xmlns="" xmlns:a14="http://schemas.microsoft.com/office/drawing/2010/main" id="{F5F187BF-1951-435F-B2D6-5F0D3B25B90B}"/>
                </a:ext>
              </a:extLst>
            </xdr:cNvPr>
            <xdr:cNvSpPr txBox="1"/>
          </xdr:nvSpPr>
          <xdr:spPr>
            <a:xfrm>
              <a:off x="90720635" y="634019"/>
              <a:ext cx="1576615" cy="25045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6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6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6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𝑀∙𝑎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531915</xdr:colOff>
      <xdr:row>13</xdr:row>
      <xdr:rowOff>100199</xdr:rowOff>
    </xdr:from>
    <xdr:to>
      <xdr:col>9</xdr:col>
      <xdr:colOff>1303812</xdr:colOff>
      <xdr:row>40</xdr:row>
      <xdr:rowOff>358588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5948874C-A2AF-4575-A4B5-1BAF83ED6347}"/>
            </a:ext>
          </a:extLst>
        </xdr:cNvPr>
        <xdr:cNvSpPr txBox="1"/>
      </xdr:nvSpPr>
      <xdr:spPr>
        <a:xfrm>
          <a:off x="7562806" y="3372317"/>
          <a:ext cx="771897" cy="5829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509896</xdr:colOff>
      <xdr:row>49</xdr:row>
      <xdr:rowOff>108858</xdr:rowOff>
    </xdr:from>
    <xdr:to>
      <xdr:col>9</xdr:col>
      <xdr:colOff>1380754</xdr:colOff>
      <xdr:row>78</xdr:row>
      <xdr:rowOff>98962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69A39668-019C-41F6-AEFB-72B3AD816F16}"/>
            </a:ext>
          </a:extLst>
        </xdr:cNvPr>
        <xdr:cNvSpPr txBox="1"/>
      </xdr:nvSpPr>
      <xdr:spPr>
        <a:xfrm>
          <a:off x="7565818" y="11430002"/>
          <a:ext cx="870858" cy="6244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24</xdr:col>
      <xdr:colOff>531915</xdr:colOff>
      <xdr:row>13</xdr:row>
      <xdr:rowOff>100199</xdr:rowOff>
    </xdr:from>
    <xdr:to>
      <xdr:col>24</xdr:col>
      <xdr:colOff>1303812</xdr:colOff>
      <xdr:row>40</xdr:row>
      <xdr:rowOff>364992</xdr:rowOff>
    </xdr:to>
    <xdr:sp macro="" textlink="">
      <xdr:nvSpPr>
        <xdr:cNvPr id="46" name="Textfeld 45">
          <a:extLst>
            <a:ext uri="{FF2B5EF4-FFF2-40B4-BE49-F238E27FC236}">
              <a16:creationId xmlns:a16="http://schemas.microsoft.com/office/drawing/2014/main" id="{C7E9DE0C-7E8B-47FD-98C0-A9DFF0FF16F9}"/>
            </a:ext>
          </a:extLst>
        </xdr:cNvPr>
        <xdr:cNvSpPr txBox="1"/>
      </xdr:nvSpPr>
      <xdr:spPr>
        <a:xfrm>
          <a:off x="20433562" y="3372317"/>
          <a:ext cx="771897" cy="58357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24</xdr:col>
      <xdr:colOff>509896</xdr:colOff>
      <xdr:row>50</xdr:row>
      <xdr:rowOff>0</xdr:rowOff>
    </xdr:from>
    <xdr:to>
      <xdr:col>24</xdr:col>
      <xdr:colOff>1380754</xdr:colOff>
      <xdr:row>79</xdr:row>
      <xdr:rowOff>95251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id="{8CE693FA-B9AB-4468-9F26-86F2880C1334}"/>
            </a:ext>
          </a:extLst>
        </xdr:cNvPr>
        <xdr:cNvSpPr txBox="1"/>
      </xdr:nvSpPr>
      <xdr:spPr>
        <a:xfrm>
          <a:off x="19709574" y="11579678"/>
          <a:ext cx="870858" cy="6395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68</xdr:col>
      <xdr:colOff>531915</xdr:colOff>
      <xdr:row>13</xdr:row>
      <xdr:rowOff>100199</xdr:rowOff>
    </xdr:from>
    <xdr:to>
      <xdr:col>68</xdr:col>
      <xdr:colOff>1303812</xdr:colOff>
      <xdr:row>40</xdr:row>
      <xdr:rowOff>186788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13CE5CB7-5F2E-4BC1-A513-DE85C86CD4D3}"/>
            </a:ext>
          </a:extLst>
        </xdr:cNvPr>
        <xdr:cNvSpPr txBox="1"/>
      </xdr:nvSpPr>
      <xdr:spPr>
        <a:xfrm>
          <a:off x="22575488" y="3406734"/>
          <a:ext cx="771897" cy="57607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68</xdr:col>
      <xdr:colOff>509896</xdr:colOff>
      <xdr:row>50</xdr:row>
      <xdr:rowOff>0</xdr:rowOff>
    </xdr:from>
    <xdr:to>
      <xdr:col>68</xdr:col>
      <xdr:colOff>1380754</xdr:colOff>
      <xdr:row>79</xdr:row>
      <xdr:rowOff>27215</xdr:rowOff>
    </xdr:to>
    <xdr:sp macro="" textlink="">
      <xdr:nvSpPr>
        <xdr:cNvPr id="49" name="Textfeld 48">
          <a:extLst>
            <a:ext uri="{FF2B5EF4-FFF2-40B4-BE49-F238E27FC236}">
              <a16:creationId xmlns:a16="http://schemas.microsoft.com/office/drawing/2014/main" id="{3A008415-EF2F-4B98-AA09-7E9FF247F74A}"/>
            </a:ext>
          </a:extLst>
        </xdr:cNvPr>
        <xdr:cNvSpPr txBox="1"/>
      </xdr:nvSpPr>
      <xdr:spPr>
        <a:xfrm>
          <a:off x="55373896" y="11579678"/>
          <a:ext cx="870858" cy="6327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112</xdr:col>
      <xdr:colOff>531915</xdr:colOff>
      <xdr:row>13</xdr:row>
      <xdr:rowOff>100199</xdr:rowOff>
    </xdr:from>
    <xdr:to>
      <xdr:col>112</xdr:col>
      <xdr:colOff>1303812</xdr:colOff>
      <xdr:row>40</xdr:row>
      <xdr:rowOff>339378</xdr:rowOff>
    </xdr:to>
    <xdr:sp macro="" textlink="">
      <xdr:nvSpPr>
        <xdr:cNvPr id="50" name="Textfeld 49">
          <a:extLst>
            <a:ext uri="{FF2B5EF4-FFF2-40B4-BE49-F238E27FC236}">
              <a16:creationId xmlns:a16="http://schemas.microsoft.com/office/drawing/2014/main" id="{6C8DF960-453F-49CB-87FC-CAA0B3BDF357}"/>
            </a:ext>
          </a:extLst>
        </xdr:cNvPr>
        <xdr:cNvSpPr txBox="1"/>
      </xdr:nvSpPr>
      <xdr:spPr>
        <a:xfrm>
          <a:off x="92144806" y="3372317"/>
          <a:ext cx="771897" cy="58101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112</xdr:col>
      <xdr:colOff>509896</xdr:colOff>
      <xdr:row>50</xdr:row>
      <xdr:rowOff>0</xdr:rowOff>
    </xdr:from>
    <xdr:to>
      <xdr:col>112</xdr:col>
      <xdr:colOff>1380754</xdr:colOff>
      <xdr:row>79</xdr:row>
      <xdr:rowOff>108857</xdr:rowOff>
    </xdr:to>
    <xdr:sp macro="" textlink="">
      <xdr:nvSpPr>
        <xdr:cNvPr id="51" name="Textfeld 50">
          <a:extLst>
            <a:ext uri="{FF2B5EF4-FFF2-40B4-BE49-F238E27FC236}">
              <a16:creationId xmlns:a16="http://schemas.microsoft.com/office/drawing/2014/main" id="{DAE16E33-50FB-497C-9E7B-DCB6449A17F7}"/>
            </a:ext>
          </a:extLst>
        </xdr:cNvPr>
        <xdr:cNvSpPr txBox="1"/>
      </xdr:nvSpPr>
      <xdr:spPr>
        <a:xfrm>
          <a:off x="92122787" y="11417193"/>
          <a:ext cx="870858" cy="6300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297755</xdr:colOff>
      <xdr:row>2</xdr:row>
      <xdr:rowOff>17876</xdr:rowOff>
    </xdr:from>
    <xdr:to>
      <xdr:col>30</xdr:col>
      <xdr:colOff>136637</xdr:colOff>
      <xdr:row>6</xdr:row>
      <xdr:rowOff>236915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1C06C1D-B820-4B67-B675-0649E811FF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4238583" y="-469681"/>
          <a:ext cx="1182425" cy="290865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276412</xdr:colOff>
      <xdr:row>2</xdr:row>
      <xdr:rowOff>94316</xdr:rowOff>
    </xdr:from>
    <xdr:to>
      <xdr:col>71</xdr:col>
      <xdr:colOff>371290</xdr:colOff>
      <xdr:row>5</xdr:row>
      <xdr:rowOff>39198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38307AC-CF7F-47F8-B79C-BFEC5101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0226" y="469873"/>
          <a:ext cx="2489735" cy="58713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156</xdr:col>
      <xdr:colOff>711529</xdr:colOff>
      <xdr:row>2</xdr:row>
      <xdr:rowOff>144236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E8F0F6F6-9621-4498-9013-AF878681BA64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E8F0F6F6-9621-4498-9013-AF878681BA64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112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42DD0B32-36FC-4369-977C-26717FD175D1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42DD0B32-36FC-4369-977C-26717FD175D1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𝑀∙𝑎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447634</xdr:colOff>
      <xdr:row>3</xdr:row>
      <xdr:rowOff>62179</xdr:rowOff>
    </xdr:from>
    <xdr:ext cx="1638300" cy="346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85C355FE-A51D-4FD4-8AAB-F02F60036570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∣</m:t>
                    </m:r>
                    <m:f>
                      <m:fPr>
                        <m:ctrlPr>
                          <a:rPr lang="de-DE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∣</m:t>
                    </m:r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85C355FE-A51D-4FD4-8AAB-F02F60036570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 ∣</a:t>
              </a:r>
              <a:r>
                <a:rPr lang="de-DE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𝑇𝐴𝑆−〖𝑇𝐴𝑆〗_𝑅)/𝑇𝐴𝑆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∣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647947</xdr:colOff>
      <xdr:row>15</xdr:row>
      <xdr:rowOff>8161</xdr:rowOff>
    </xdr:from>
    <xdr:to>
      <xdr:col>9</xdr:col>
      <xdr:colOff>1419844</xdr:colOff>
      <xdr:row>41</xdr:row>
      <xdr:rowOff>32161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5FD7328C-0E72-4FCD-9E37-0D9D4CC77D07}"/>
            </a:ext>
          </a:extLst>
        </xdr:cNvPr>
        <xdr:cNvSpPr txBox="1"/>
      </xdr:nvSpPr>
      <xdr:spPr>
        <a:xfrm>
          <a:off x="7669233" y="4335232"/>
          <a:ext cx="771897" cy="5657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503464</xdr:colOff>
      <xdr:row>51</xdr:row>
      <xdr:rowOff>199044</xdr:rowOff>
    </xdr:from>
    <xdr:to>
      <xdr:col>9</xdr:col>
      <xdr:colOff>1374322</xdr:colOff>
      <xdr:row>82</xdr:row>
      <xdr:rowOff>15544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73DF91B-93B0-4F38-8236-E4C751854F56}"/>
            </a:ext>
          </a:extLst>
        </xdr:cNvPr>
        <xdr:cNvSpPr txBox="1"/>
      </xdr:nvSpPr>
      <xdr:spPr>
        <a:xfrm>
          <a:off x="7524750" y="12309401"/>
          <a:ext cx="870858" cy="62009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65</xdr:col>
      <xdr:colOff>531915</xdr:colOff>
      <xdr:row>13</xdr:row>
      <xdr:rowOff>100199</xdr:rowOff>
    </xdr:from>
    <xdr:to>
      <xdr:col>65</xdr:col>
      <xdr:colOff>1303812</xdr:colOff>
      <xdr:row>40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EC52A67B-21CA-4BDF-9ED7-84D1E6E9379E}"/>
            </a:ext>
          </a:extLst>
        </xdr:cNvPr>
        <xdr:cNvSpPr txBox="1"/>
      </xdr:nvSpPr>
      <xdr:spPr>
        <a:xfrm>
          <a:off x="53539901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65</xdr:col>
      <xdr:colOff>624196</xdr:colOff>
      <xdr:row>46</xdr:row>
      <xdr:rowOff>43544</xdr:rowOff>
    </xdr:from>
    <xdr:to>
      <xdr:col>65</xdr:col>
      <xdr:colOff>1495054</xdr:colOff>
      <xdr:row>74</xdr:row>
      <xdr:rowOff>108858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81BFC34-2743-45CA-90DD-E91BAA0DE93D}"/>
            </a:ext>
          </a:extLst>
        </xdr:cNvPr>
        <xdr:cNvSpPr txBox="1"/>
      </xdr:nvSpPr>
      <xdr:spPr>
        <a:xfrm>
          <a:off x="53632182" y="10929258"/>
          <a:ext cx="870858" cy="61449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109</xdr:col>
      <xdr:colOff>531915</xdr:colOff>
      <xdr:row>13</xdr:row>
      <xdr:rowOff>100199</xdr:rowOff>
    </xdr:from>
    <xdr:to>
      <xdr:col>109</xdr:col>
      <xdr:colOff>1303812</xdr:colOff>
      <xdr:row>40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E4A557B4-C429-439C-8F6A-55DB1E3B2E9C}"/>
            </a:ext>
          </a:extLst>
        </xdr:cNvPr>
        <xdr:cNvSpPr txBox="1"/>
      </xdr:nvSpPr>
      <xdr:spPr>
        <a:xfrm>
          <a:off x="88733415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109</xdr:col>
      <xdr:colOff>618753</xdr:colOff>
      <xdr:row>46</xdr:row>
      <xdr:rowOff>43544</xdr:rowOff>
    </xdr:from>
    <xdr:to>
      <xdr:col>109</xdr:col>
      <xdr:colOff>1489611</xdr:colOff>
      <xdr:row>74</xdr:row>
      <xdr:rowOff>103416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7BF6209E-8722-42BE-854C-54667010B57D}"/>
            </a:ext>
          </a:extLst>
        </xdr:cNvPr>
        <xdr:cNvSpPr txBox="1"/>
      </xdr:nvSpPr>
      <xdr:spPr>
        <a:xfrm>
          <a:off x="88820253" y="10929258"/>
          <a:ext cx="870858" cy="6139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153</xdr:col>
      <xdr:colOff>531915</xdr:colOff>
      <xdr:row>13</xdr:row>
      <xdr:rowOff>100199</xdr:rowOff>
    </xdr:from>
    <xdr:to>
      <xdr:col>153</xdr:col>
      <xdr:colOff>1303812</xdr:colOff>
      <xdr:row>40</xdr:row>
      <xdr:rowOff>186788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6375EF24-978A-4445-BE16-289D5CB018D4}"/>
            </a:ext>
          </a:extLst>
        </xdr:cNvPr>
        <xdr:cNvSpPr txBox="1"/>
      </xdr:nvSpPr>
      <xdr:spPr>
        <a:xfrm>
          <a:off x="124160972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153</xdr:col>
      <xdr:colOff>599704</xdr:colOff>
      <xdr:row>46</xdr:row>
      <xdr:rowOff>43544</xdr:rowOff>
    </xdr:from>
    <xdr:to>
      <xdr:col>153</xdr:col>
      <xdr:colOff>1470562</xdr:colOff>
      <xdr:row>74</xdr:row>
      <xdr:rowOff>114302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119DE6AC-C42E-4EF9-AA5E-C92EFD2DA660}"/>
            </a:ext>
          </a:extLst>
        </xdr:cNvPr>
        <xdr:cNvSpPr txBox="1"/>
      </xdr:nvSpPr>
      <xdr:spPr>
        <a:xfrm>
          <a:off x="124228761" y="10929258"/>
          <a:ext cx="870858" cy="6150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 editAs="oneCell">
    <xdr:from>
      <xdr:col>240</xdr:col>
      <xdr:colOff>680357</xdr:colOff>
      <xdr:row>7</xdr:row>
      <xdr:rowOff>176893</xdr:rowOff>
    </xdr:from>
    <xdr:to>
      <xdr:col>270</xdr:col>
      <xdr:colOff>287023</xdr:colOff>
      <xdr:row>54</xdr:row>
      <xdr:rowOff>96595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8AA21CC7-C0A4-46A0-9F62-19B4F0EA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2731572" y="1973036"/>
          <a:ext cx="22466666" cy="11009524"/>
        </a:xfrm>
        <a:prstGeom prst="rect">
          <a:avLst/>
        </a:prstGeom>
      </xdr:spPr>
    </xdr:pic>
    <xdr:clientData/>
  </xdr:twoCellAnchor>
  <xdr:twoCellAnchor editAs="oneCell">
    <xdr:from>
      <xdr:col>242</xdr:col>
      <xdr:colOff>95250</xdr:colOff>
      <xdr:row>9</xdr:row>
      <xdr:rowOff>81641</xdr:rowOff>
    </xdr:from>
    <xdr:to>
      <xdr:col>270</xdr:col>
      <xdr:colOff>73535</xdr:colOff>
      <xdr:row>54</xdr:row>
      <xdr:rowOff>4177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644FD309-8CF3-4B8E-8D42-2640B015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 amt="28000"/>
        </a:blip>
        <a:stretch>
          <a:fillRect/>
        </a:stretch>
      </xdr:blipFill>
      <xdr:spPr>
        <a:xfrm>
          <a:off x="193670465" y="2775856"/>
          <a:ext cx="21314285" cy="101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297755</xdr:colOff>
      <xdr:row>2</xdr:row>
      <xdr:rowOff>17876</xdr:rowOff>
    </xdr:from>
    <xdr:to>
      <xdr:col>30</xdr:col>
      <xdr:colOff>136637</xdr:colOff>
      <xdr:row>6</xdr:row>
      <xdr:rowOff>236915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476916D-3E53-4F73-882E-8CD9151CF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4238583" y="-469681"/>
          <a:ext cx="1182425" cy="290865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276412</xdr:colOff>
      <xdr:row>2</xdr:row>
      <xdr:rowOff>94316</xdr:rowOff>
    </xdr:from>
    <xdr:to>
      <xdr:col>71</xdr:col>
      <xdr:colOff>371290</xdr:colOff>
      <xdr:row>5</xdr:row>
      <xdr:rowOff>39198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1C1DCCD-FAE9-4F7A-862D-5D692856F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0226" y="469873"/>
          <a:ext cx="2489735" cy="58713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156</xdr:col>
      <xdr:colOff>711529</xdr:colOff>
      <xdr:row>2</xdr:row>
      <xdr:rowOff>144236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E7D21F56-7C6F-4779-82D6-4164C9CECC3B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E7D21F56-7C6F-4779-82D6-4164C9CECC3B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112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8EEDCD85-49CD-49B8-B700-B3F5C27E1A58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8EEDCD85-49CD-49B8-B700-B3F5C27E1A58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𝑀∙𝑎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447634</xdr:colOff>
      <xdr:row>3</xdr:row>
      <xdr:rowOff>62179</xdr:rowOff>
    </xdr:from>
    <xdr:ext cx="1638300" cy="346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99DAA9DE-D718-478B-AFB8-122D926F3D92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∣</m:t>
                    </m:r>
                    <m:f>
                      <m:fPr>
                        <m:ctrlPr>
                          <a:rPr lang="de-DE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∣</m:t>
                    </m:r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99DAA9DE-D718-478B-AFB8-122D926F3D92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 ∣</a:t>
              </a:r>
              <a:r>
                <a:rPr lang="de-DE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𝑇𝐴𝑆−〖𝑇𝐴𝑆〗_𝑅)/𝑇𝐴𝑆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∣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647947</xdr:colOff>
      <xdr:row>15</xdr:row>
      <xdr:rowOff>8161</xdr:rowOff>
    </xdr:from>
    <xdr:to>
      <xdr:col>9</xdr:col>
      <xdr:colOff>1419844</xdr:colOff>
      <xdr:row>41</xdr:row>
      <xdr:rowOff>32161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B91BC191-34E1-40BE-A725-A4FF4851B2E8}"/>
            </a:ext>
          </a:extLst>
        </xdr:cNvPr>
        <xdr:cNvSpPr txBox="1"/>
      </xdr:nvSpPr>
      <xdr:spPr>
        <a:xfrm>
          <a:off x="7669233" y="4335232"/>
          <a:ext cx="771897" cy="5657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503464</xdr:colOff>
      <xdr:row>51</xdr:row>
      <xdr:rowOff>199044</xdr:rowOff>
    </xdr:from>
    <xdr:to>
      <xdr:col>9</xdr:col>
      <xdr:colOff>1374322</xdr:colOff>
      <xdr:row>82</xdr:row>
      <xdr:rowOff>15544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73D61958-D726-44A7-94A1-46BDBE20AE57}"/>
            </a:ext>
          </a:extLst>
        </xdr:cNvPr>
        <xdr:cNvSpPr txBox="1"/>
      </xdr:nvSpPr>
      <xdr:spPr>
        <a:xfrm>
          <a:off x="7540301" y="12359943"/>
          <a:ext cx="870858" cy="6239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65</xdr:col>
      <xdr:colOff>531915</xdr:colOff>
      <xdr:row>13</xdr:row>
      <xdr:rowOff>100199</xdr:rowOff>
    </xdr:from>
    <xdr:to>
      <xdr:col>65</xdr:col>
      <xdr:colOff>1303812</xdr:colOff>
      <xdr:row>40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56288565-92AB-4EA9-A847-A868ACC71EC7}"/>
            </a:ext>
          </a:extLst>
        </xdr:cNvPr>
        <xdr:cNvSpPr txBox="1"/>
      </xdr:nvSpPr>
      <xdr:spPr>
        <a:xfrm>
          <a:off x="53539901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65</xdr:col>
      <xdr:colOff>624196</xdr:colOff>
      <xdr:row>46</xdr:row>
      <xdr:rowOff>43544</xdr:rowOff>
    </xdr:from>
    <xdr:to>
      <xdr:col>65</xdr:col>
      <xdr:colOff>1495054</xdr:colOff>
      <xdr:row>74</xdr:row>
      <xdr:rowOff>108858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2F3FD4B4-8D66-4849-9097-B7216D3FBACF}"/>
            </a:ext>
          </a:extLst>
        </xdr:cNvPr>
        <xdr:cNvSpPr txBox="1"/>
      </xdr:nvSpPr>
      <xdr:spPr>
        <a:xfrm>
          <a:off x="53632182" y="10929258"/>
          <a:ext cx="870858" cy="61449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109</xdr:col>
      <xdr:colOff>531915</xdr:colOff>
      <xdr:row>13</xdr:row>
      <xdr:rowOff>100199</xdr:rowOff>
    </xdr:from>
    <xdr:to>
      <xdr:col>109</xdr:col>
      <xdr:colOff>1303812</xdr:colOff>
      <xdr:row>40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B0619B4B-74CF-43C0-B186-596EAABAD645}"/>
            </a:ext>
          </a:extLst>
        </xdr:cNvPr>
        <xdr:cNvSpPr txBox="1"/>
      </xdr:nvSpPr>
      <xdr:spPr>
        <a:xfrm>
          <a:off x="88733415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109</xdr:col>
      <xdr:colOff>618753</xdr:colOff>
      <xdr:row>46</xdr:row>
      <xdr:rowOff>43544</xdr:rowOff>
    </xdr:from>
    <xdr:to>
      <xdr:col>109</xdr:col>
      <xdr:colOff>1489611</xdr:colOff>
      <xdr:row>74</xdr:row>
      <xdr:rowOff>103416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F8B2D671-2F6E-4D86-8A0F-73A4408693E2}"/>
            </a:ext>
          </a:extLst>
        </xdr:cNvPr>
        <xdr:cNvSpPr txBox="1"/>
      </xdr:nvSpPr>
      <xdr:spPr>
        <a:xfrm>
          <a:off x="88820253" y="10929258"/>
          <a:ext cx="870858" cy="6139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153</xdr:col>
      <xdr:colOff>531915</xdr:colOff>
      <xdr:row>13</xdr:row>
      <xdr:rowOff>100199</xdr:rowOff>
    </xdr:from>
    <xdr:to>
      <xdr:col>153</xdr:col>
      <xdr:colOff>1303812</xdr:colOff>
      <xdr:row>40</xdr:row>
      <xdr:rowOff>186788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497EEFC0-6C38-4765-B9DB-4E6B8AFA7A18}"/>
            </a:ext>
          </a:extLst>
        </xdr:cNvPr>
        <xdr:cNvSpPr txBox="1"/>
      </xdr:nvSpPr>
      <xdr:spPr>
        <a:xfrm>
          <a:off x="124160972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153</xdr:col>
      <xdr:colOff>599704</xdr:colOff>
      <xdr:row>46</xdr:row>
      <xdr:rowOff>43544</xdr:rowOff>
    </xdr:from>
    <xdr:to>
      <xdr:col>153</xdr:col>
      <xdr:colOff>1470562</xdr:colOff>
      <xdr:row>74</xdr:row>
      <xdr:rowOff>114302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F56FCFA-F34D-415F-97FD-A20405991190}"/>
            </a:ext>
          </a:extLst>
        </xdr:cNvPr>
        <xdr:cNvSpPr txBox="1"/>
      </xdr:nvSpPr>
      <xdr:spPr>
        <a:xfrm>
          <a:off x="124228761" y="10929258"/>
          <a:ext cx="870858" cy="6150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 editAs="oneCell">
    <xdr:from>
      <xdr:col>240</xdr:col>
      <xdr:colOff>204107</xdr:colOff>
      <xdr:row>7</xdr:row>
      <xdr:rowOff>326571</xdr:rowOff>
    </xdr:from>
    <xdr:to>
      <xdr:col>269</xdr:col>
      <xdr:colOff>477535</xdr:colOff>
      <xdr:row>55</xdr:row>
      <xdr:rowOff>27201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9733BE9D-4A03-41D9-B58B-D52B26AA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2255322" y="2122714"/>
          <a:ext cx="22371428" cy="10980952"/>
        </a:xfrm>
        <a:prstGeom prst="rect">
          <a:avLst/>
        </a:prstGeom>
      </xdr:spPr>
    </xdr:pic>
    <xdr:clientData/>
  </xdr:twoCellAnchor>
  <xdr:twoCellAnchor editAs="oneCell">
    <xdr:from>
      <xdr:col>241</xdr:col>
      <xdr:colOff>381001</xdr:colOff>
      <xdr:row>9</xdr:row>
      <xdr:rowOff>204107</xdr:rowOff>
    </xdr:from>
    <xdr:to>
      <xdr:col>269</xdr:col>
      <xdr:colOff>397382</xdr:colOff>
      <xdr:row>54</xdr:row>
      <xdr:rowOff>145690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701450E-7EC5-4527-9DF4-C4D1EF1D0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 amt="21000"/>
        </a:blip>
        <a:stretch>
          <a:fillRect/>
        </a:stretch>
      </xdr:blipFill>
      <xdr:spPr>
        <a:xfrm>
          <a:off x="193194216" y="2898322"/>
          <a:ext cx="21352381" cy="101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297755</xdr:colOff>
      <xdr:row>2</xdr:row>
      <xdr:rowOff>17876</xdr:rowOff>
    </xdr:from>
    <xdr:to>
      <xdr:col>30</xdr:col>
      <xdr:colOff>136637</xdr:colOff>
      <xdr:row>6</xdr:row>
      <xdr:rowOff>236915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18EA4B2-FEB7-46CF-ADF1-95965A3D6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4238583" y="-469681"/>
          <a:ext cx="1182425" cy="290865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276412</xdr:colOff>
      <xdr:row>2</xdr:row>
      <xdr:rowOff>94316</xdr:rowOff>
    </xdr:from>
    <xdr:to>
      <xdr:col>71</xdr:col>
      <xdr:colOff>371290</xdr:colOff>
      <xdr:row>5</xdr:row>
      <xdr:rowOff>39198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2973C1B-26CC-4DB0-8372-81141C2C5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0226" y="469873"/>
          <a:ext cx="2489735" cy="58713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156</xdr:col>
      <xdr:colOff>711529</xdr:colOff>
      <xdr:row>2</xdr:row>
      <xdr:rowOff>144236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98789907-1E83-435B-AA0C-E729A17919CB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98789907-1E83-435B-AA0C-E729A17919CB}"/>
                </a:ext>
              </a:extLst>
            </xdr:cNvPr>
            <xdr:cNvSpPr txBox="1"/>
          </xdr:nvSpPr>
          <xdr:spPr>
            <a:xfrm>
              <a:off x="127976415" y="519793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=(6∗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112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EA2A24B4-0E20-4B26-B6B5-071C37F3588C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EA2A24B4-0E20-4B26-B6B5-071C37F3588C}"/>
                </a:ext>
              </a:extLst>
            </xdr:cNvPr>
            <xdr:cNvSpPr txBox="1"/>
          </xdr:nvSpPr>
          <xdr:spPr>
            <a:xfrm>
              <a:off x="92519500" y="11213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𝑀∙𝑎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447634</xdr:colOff>
      <xdr:row>3</xdr:row>
      <xdr:rowOff>62179</xdr:rowOff>
    </xdr:from>
    <xdr:ext cx="1638300" cy="346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11C7FE7B-99BE-4EFC-8647-782585E53E79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2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∣</m:t>
                    </m:r>
                    <m:f>
                      <m:fPr>
                        <m:ctrlPr>
                          <a:rPr lang="de-DE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2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2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2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∣</m:t>
                    </m:r>
                  </m:oMath>
                </m:oMathPara>
              </a14:m>
              <a:endParaRPr lang="de-DE" sz="12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11C7FE7B-99BE-4EFC-8647-782585E53E79}"/>
                </a:ext>
              </a:extLst>
            </xdr:cNvPr>
            <xdr:cNvSpPr txBox="1"/>
          </xdr:nvSpPr>
          <xdr:spPr>
            <a:xfrm>
              <a:off x="163700691" y="644565"/>
              <a:ext cx="1638300" cy="346954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 ∣</a:t>
              </a:r>
              <a:r>
                <a:rPr lang="de-DE" sz="1200" i="0">
                  <a:latin typeface="Cambria Math" panose="02040503050406030204" pitchFamily="18" charset="0"/>
                </a:rPr>
                <a:t>(</a:t>
              </a:r>
              <a:r>
                <a:rPr lang="de-DE" sz="1200" b="0" i="0">
                  <a:latin typeface="Cambria Math" panose="02040503050406030204" pitchFamily="18" charset="0"/>
                </a:rPr>
                <a:t>𝑇𝐴𝑆−〖𝑇𝐴𝑆〗_𝑅)/𝑇𝐴𝑆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∣</a:t>
              </a:r>
              <a:endParaRPr lang="de-DE" sz="1200"/>
            </a:p>
          </xdr:txBody>
        </xdr:sp>
      </mc:Fallback>
    </mc:AlternateContent>
    <xdr:clientData/>
  </xdr:oneCellAnchor>
  <xdr:twoCellAnchor>
    <xdr:from>
      <xdr:col>9</xdr:col>
      <xdr:colOff>647947</xdr:colOff>
      <xdr:row>15</xdr:row>
      <xdr:rowOff>8161</xdr:rowOff>
    </xdr:from>
    <xdr:to>
      <xdr:col>9</xdr:col>
      <xdr:colOff>1419844</xdr:colOff>
      <xdr:row>41</xdr:row>
      <xdr:rowOff>32161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38AA65B1-A2D6-4FC6-9521-33B764EED761}"/>
            </a:ext>
          </a:extLst>
        </xdr:cNvPr>
        <xdr:cNvSpPr txBox="1"/>
      </xdr:nvSpPr>
      <xdr:spPr>
        <a:xfrm>
          <a:off x="7669233" y="4335232"/>
          <a:ext cx="771897" cy="5657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503464</xdr:colOff>
      <xdr:row>51</xdr:row>
      <xdr:rowOff>199044</xdr:rowOff>
    </xdr:from>
    <xdr:to>
      <xdr:col>9</xdr:col>
      <xdr:colOff>1374322</xdr:colOff>
      <xdr:row>82</xdr:row>
      <xdr:rowOff>15544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1EC8EAAD-1564-4003-8C68-93DA5A34C8C5}"/>
            </a:ext>
          </a:extLst>
        </xdr:cNvPr>
        <xdr:cNvSpPr txBox="1"/>
      </xdr:nvSpPr>
      <xdr:spPr>
        <a:xfrm>
          <a:off x="7524750" y="12309401"/>
          <a:ext cx="870858" cy="62009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65</xdr:col>
      <xdr:colOff>531915</xdr:colOff>
      <xdr:row>13</xdr:row>
      <xdr:rowOff>100199</xdr:rowOff>
    </xdr:from>
    <xdr:to>
      <xdr:col>65</xdr:col>
      <xdr:colOff>1303812</xdr:colOff>
      <xdr:row>40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26A7271-04B0-4A4E-A4DC-0FC17398EBC2}"/>
            </a:ext>
          </a:extLst>
        </xdr:cNvPr>
        <xdr:cNvSpPr txBox="1"/>
      </xdr:nvSpPr>
      <xdr:spPr>
        <a:xfrm>
          <a:off x="53539901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65</xdr:col>
      <xdr:colOff>624196</xdr:colOff>
      <xdr:row>46</xdr:row>
      <xdr:rowOff>43544</xdr:rowOff>
    </xdr:from>
    <xdr:to>
      <xdr:col>65</xdr:col>
      <xdr:colOff>1495054</xdr:colOff>
      <xdr:row>74</xdr:row>
      <xdr:rowOff>108858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F1E4B57D-E3A3-4B14-9D8E-8CE621233D4A}"/>
            </a:ext>
          </a:extLst>
        </xdr:cNvPr>
        <xdr:cNvSpPr txBox="1"/>
      </xdr:nvSpPr>
      <xdr:spPr>
        <a:xfrm>
          <a:off x="53632182" y="10929258"/>
          <a:ext cx="870858" cy="61449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109</xdr:col>
      <xdr:colOff>531915</xdr:colOff>
      <xdr:row>13</xdr:row>
      <xdr:rowOff>100199</xdr:rowOff>
    </xdr:from>
    <xdr:to>
      <xdr:col>109</xdr:col>
      <xdr:colOff>1303812</xdr:colOff>
      <xdr:row>40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1679BB93-FACD-42AD-9E70-3D62644AC0F9}"/>
            </a:ext>
          </a:extLst>
        </xdr:cNvPr>
        <xdr:cNvSpPr txBox="1"/>
      </xdr:nvSpPr>
      <xdr:spPr>
        <a:xfrm>
          <a:off x="88733415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109</xdr:col>
      <xdr:colOff>618753</xdr:colOff>
      <xdr:row>46</xdr:row>
      <xdr:rowOff>43544</xdr:rowOff>
    </xdr:from>
    <xdr:to>
      <xdr:col>109</xdr:col>
      <xdr:colOff>1489611</xdr:colOff>
      <xdr:row>74</xdr:row>
      <xdr:rowOff>103416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BD054BF9-92F1-4B0D-817B-BCEC28F4F4E5}"/>
            </a:ext>
          </a:extLst>
        </xdr:cNvPr>
        <xdr:cNvSpPr txBox="1"/>
      </xdr:nvSpPr>
      <xdr:spPr>
        <a:xfrm>
          <a:off x="88820253" y="10929258"/>
          <a:ext cx="870858" cy="6139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153</xdr:col>
      <xdr:colOff>531915</xdr:colOff>
      <xdr:row>13</xdr:row>
      <xdr:rowOff>100199</xdr:rowOff>
    </xdr:from>
    <xdr:to>
      <xdr:col>153</xdr:col>
      <xdr:colOff>1303812</xdr:colOff>
      <xdr:row>40</xdr:row>
      <xdr:rowOff>186788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222A516F-8EE8-4A6C-A662-E2A8EC48F146}"/>
            </a:ext>
          </a:extLst>
        </xdr:cNvPr>
        <xdr:cNvSpPr txBox="1"/>
      </xdr:nvSpPr>
      <xdr:spPr>
        <a:xfrm>
          <a:off x="124160972" y="4057156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153</xdr:col>
      <xdr:colOff>599704</xdr:colOff>
      <xdr:row>46</xdr:row>
      <xdr:rowOff>43544</xdr:rowOff>
    </xdr:from>
    <xdr:to>
      <xdr:col>153</xdr:col>
      <xdr:colOff>1470562</xdr:colOff>
      <xdr:row>74</xdr:row>
      <xdr:rowOff>114302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69DAA6E1-FA6D-43A7-A0A4-CF12B83ABDA2}"/>
            </a:ext>
          </a:extLst>
        </xdr:cNvPr>
        <xdr:cNvSpPr txBox="1"/>
      </xdr:nvSpPr>
      <xdr:spPr>
        <a:xfrm>
          <a:off x="124228761" y="10929258"/>
          <a:ext cx="870858" cy="6150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 editAs="oneCell">
    <xdr:from>
      <xdr:col>240</xdr:col>
      <xdr:colOff>272143</xdr:colOff>
      <xdr:row>58</xdr:row>
      <xdr:rowOff>163288</xdr:rowOff>
    </xdr:from>
    <xdr:to>
      <xdr:col>269</xdr:col>
      <xdr:colOff>640809</xdr:colOff>
      <xdr:row>113</xdr:row>
      <xdr:rowOff>108845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EADC181B-45BD-4ABA-B193-BC2BC4D2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3526229" y="13634359"/>
          <a:ext cx="22624509" cy="10706086"/>
        </a:xfrm>
        <a:prstGeom prst="rect">
          <a:avLst/>
        </a:prstGeom>
      </xdr:spPr>
    </xdr:pic>
    <xdr:clientData/>
  </xdr:twoCellAnchor>
  <xdr:twoCellAnchor editAs="oneCell">
    <xdr:from>
      <xdr:col>241</xdr:col>
      <xdr:colOff>489860</xdr:colOff>
      <xdr:row>61</xdr:row>
      <xdr:rowOff>54429</xdr:rowOff>
    </xdr:from>
    <xdr:to>
      <xdr:col>269</xdr:col>
      <xdr:colOff>487193</xdr:colOff>
      <xdr:row>112</xdr:row>
      <xdr:rowOff>172904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2B68AFE7-4F84-4096-8136-41D1BA41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 amt="17000"/>
        </a:blip>
        <a:stretch>
          <a:fillRect/>
        </a:stretch>
      </xdr:blipFill>
      <xdr:spPr>
        <a:xfrm>
          <a:off x="194511389" y="14347372"/>
          <a:ext cx="21485733" cy="9872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282</xdr:col>
      <xdr:colOff>357910</xdr:colOff>
      <xdr:row>351</xdr:row>
      <xdr:rowOff>69273</xdr:rowOff>
    </xdr:from>
    <xdr:ext cx="1496786" cy="5352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feld 8">
              <a:extLst>
                <a:ext uri="{FF2B5EF4-FFF2-40B4-BE49-F238E27FC236}">
                  <a16:creationId xmlns:a16="http://schemas.microsoft.com/office/drawing/2014/main" id="{BFE9BF20-032A-486F-A5D7-AFFF0FC32D01}"/>
                </a:ext>
              </a:extLst>
            </xdr:cNvPr>
            <xdr:cNvSpPr txBox="1"/>
          </xdr:nvSpPr>
          <xdr:spPr>
            <a:xfrm>
              <a:off x="174366053" y="2017816"/>
              <a:ext cx="1496786" cy="535214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e>
                    <m:sub>
                      <m: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1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100">
                  <a:solidFill>
                    <a:srgbClr val="C00000"/>
                  </a:solidFill>
                </a:rPr>
                <a:t> + CAS + TAT</a:t>
              </a:r>
            </a:p>
          </xdr:txBody>
        </xdr:sp>
      </mc:Choice>
      <mc:Fallback xmlns="">
        <xdr:sp macro="" textlink="">
          <xdr:nvSpPr>
            <xdr:cNvPr id="9" name="Textfeld 8">
              <a:extLst>
                <a:ext uri="{FF2B5EF4-FFF2-40B4-BE49-F238E27FC236}">
                  <a16:creationId xmlns:a16="http://schemas.microsoft.com/office/drawing/2014/main" xmlns="" xmlns:a14="http://schemas.microsoft.com/office/drawing/2010/main" id="{BFE9BF20-032A-486F-A5D7-AFFF0FC32D01}"/>
                </a:ext>
              </a:extLst>
            </xdr:cNvPr>
            <xdr:cNvSpPr txBox="1"/>
          </xdr:nvSpPr>
          <xdr:spPr>
            <a:xfrm>
              <a:off x="174366053" y="2017816"/>
              <a:ext cx="1496786" cy="535214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𝑣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de-DE" sz="11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𝑅  =(6∗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100">
                  <a:solidFill>
                    <a:srgbClr val="C00000"/>
                  </a:solidFill>
                </a:rPr>
                <a:t> + CAS + TAT</a:t>
              </a:r>
            </a:p>
          </xdr:txBody>
        </xdr:sp>
      </mc:Fallback>
    </mc:AlternateContent>
    <xdr:clientData/>
  </xdr:oneCellAnchor>
  <xdr:twoCellAnchor>
    <xdr:from>
      <xdr:col>70</xdr:col>
      <xdr:colOff>587375</xdr:colOff>
      <xdr:row>17</xdr:row>
      <xdr:rowOff>95250</xdr:rowOff>
    </xdr:from>
    <xdr:to>
      <xdr:col>81</xdr:col>
      <xdr:colOff>285750</xdr:colOff>
      <xdr:row>17</xdr:row>
      <xdr:rowOff>95250</xdr:rowOff>
    </xdr:to>
    <xdr:cxnSp macro="">
      <xdr:nvCxnSpPr>
        <xdr:cNvPr id="39" name="Gerade Verbindung mit Pfeil 38">
          <a:extLst>
            <a:ext uri="{FF2B5EF4-FFF2-40B4-BE49-F238E27FC236}">
              <a16:creationId xmlns:a16="http://schemas.microsoft.com/office/drawing/2014/main" id="{B2E8505D-CD15-4331-ADD7-20F7DCE06862}"/>
            </a:ext>
          </a:extLst>
        </xdr:cNvPr>
        <xdr:cNvCxnSpPr/>
      </xdr:nvCxnSpPr>
      <xdr:spPr>
        <a:xfrm>
          <a:off x="39590889" y="60369450"/>
          <a:ext cx="5620204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374650</xdr:colOff>
      <xdr:row>17</xdr:row>
      <xdr:rowOff>95250</xdr:rowOff>
    </xdr:from>
    <xdr:to>
      <xdr:col>94</xdr:col>
      <xdr:colOff>381000</xdr:colOff>
      <xdr:row>17</xdr:row>
      <xdr:rowOff>95250</xdr:rowOff>
    </xdr:to>
    <xdr:cxnSp macro="">
      <xdr:nvCxnSpPr>
        <xdr:cNvPr id="40" name="Gerade Verbindung mit Pfeil 39">
          <a:extLst>
            <a:ext uri="{FF2B5EF4-FFF2-40B4-BE49-F238E27FC236}">
              <a16:creationId xmlns:a16="http://schemas.microsoft.com/office/drawing/2014/main" id="{935BBB8B-4F11-4A69-BADD-DCC4742932D7}"/>
            </a:ext>
          </a:extLst>
        </xdr:cNvPr>
        <xdr:cNvCxnSpPr/>
      </xdr:nvCxnSpPr>
      <xdr:spPr>
        <a:xfrm flipV="1">
          <a:off x="46366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96</xdr:col>
      <xdr:colOff>317500</xdr:colOff>
      <xdr:row>17</xdr:row>
      <xdr:rowOff>95250</xdr:rowOff>
    </xdr:from>
    <xdr:to>
      <xdr:col>107</xdr:col>
      <xdr:colOff>317500</xdr:colOff>
      <xdr:row>17</xdr:row>
      <xdr:rowOff>95250</xdr:rowOff>
    </xdr:to>
    <xdr:cxnSp macro="">
      <xdr:nvCxnSpPr>
        <xdr:cNvPr id="41" name="Gerade Verbindung mit Pfeil 40">
          <a:extLst>
            <a:ext uri="{FF2B5EF4-FFF2-40B4-BE49-F238E27FC236}">
              <a16:creationId xmlns:a16="http://schemas.microsoft.com/office/drawing/2014/main" id="{C7C8E920-DAEE-443B-AFFE-9E7C0958E91C}"/>
            </a:ext>
          </a:extLst>
        </xdr:cNvPr>
        <xdr:cNvCxnSpPr/>
      </xdr:nvCxnSpPr>
      <xdr:spPr>
        <a:xfrm flipV="1">
          <a:off x="53243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587375</xdr:colOff>
      <xdr:row>17</xdr:row>
      <xdr:rowOff>95250</xdr:rowOff>
    </xdr:from>
    <xdr:to>
      <xdr:col>81</xdr:col>
      <xdr:colOff>285750</xdr:colOff>
      <xdr:row>17</xdr:row>
      <xdr:rowOff>95250</xdr:rowOff>
    </xdr:to>
    <xdr:cxnSp macro="">
      <xdr:nvCxnSpPr>
        <xdr:cNvPr id="42" name="Gerade Verbindung mit Pfeil 41">
          <a:extLst>
            <a:ext uri="{FF2B5EF4-FFF2-40B4-BE49-F238E27FC236}">
              <a16:creationId xmlns:a16="http://schemas.microsoft.com/office/drawing/2014/main" id="{C851B35D-4B2F-4BA1-B5DF-74F29F630D11}"/>
            </a:ext>
          </a:extLst>
        </xdr:cNvPr>
        <xdr:cNvCxnSpPr/>
      </xdr:nvCxnSpPr>
      <xdr:spPr>
        <a:xfrm>
          <a:off x="39590889" y="60369450"/>
          <a:ext cx="5620204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374650</xdr:colOff>
      <xdr:row>17</xdr:row>
      <xdr:rowOff>95250</xdr:rowOff>
    </xdr:from>
    <xdr:to>
      <xdr:col>94</xdr:col>
      <xdr:colOff>381000</xdr:colOff>
      <xdr:row>17</xdr:row>
      <xdr:rowOff>95250</xdr:rowOff>
    </xdr:to>
    <xdr:cxnSp macro="">
      <xdr:nvCxnSpPr>
        <xdr:cNvPr id="43" name="Gerade Verbindung mit Pfeil 42">
          <a:extLst>
            <a:ext uri="{FF2B5EF4-FFF2-40B4-BE49-F238E27FC236}">
              <a16:creationId xmlns:a16="http://schemas.microsoft.com/office/drawing/2014/main" id="{7F91F849-99DA-41B6-8C83-3C5CF271177C}"/>
            </a:ext>
          </a:extLst>
        </xdr:cNvPr>
        <xdr:cNvCxnSpPr/>
      </xdr:nvCxnSpPr>
      <xdr:spPr>
        <a:xfrm flipV="1">
          <a:off x="46366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96</xdr:col>
      <xdr:colOff>317500</xdr:colOff>
      <xdr:row>17</xdr:row>
      <xdr:rowOff>95250</xdr:rowOff>
    </xdr:from>
    <xdr:to>
      <xdr:col>107</xdr:col>
      <xdr:colOff>317500</xdr:colOff>
      <xdr:row>17</xdr:row>
      <xdr:rowOff>95250</xdr:rowOff>
    </xdr:to>
    <xdr:cxnSp macro="">
      <xdr:nvCxnSpPr>
        <xdr:cNvPr id="44" name="Gerade Verbindung mit Pfeil 43">
          <a:extLst>
            <a:ext uri="{FF2B5EF4-FFF2-40B4-BE49-F238E27FC236}">
              <a16:creationId xmlns:a16="http://schemas.microsoft.com/office/drawing/2014/main" id="{358BF764-47D1-4C25-9924-9CC59A7C7C92}"/>
            </a:ext>
          </a:extLst>
        </xdr:cNvPr>
        <xdr:cNvCxnSpPr/>
      </xdr:nvCxnSpPr>
      <xdr:spPr>
        <a:xfrm flipV="1">
          <a:off x="53243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346363</xdr:colOff>
      <xdr:row>21</xdr:row>
      <xdr:rowOff>161637</xdr:rowOff>
    </xdr:from>
    <xdr:to>
      <xdr:col>76</xdr:col>
      <xdr:colOff>346363</xdr:colOff>
      <xdr:row>51</xdr:row>
      <xdr:rowOff>23091</xdr:rowOff>
    </xdr:to>
    <xdr:cxnSp macro="">
      <xdr:nvCxnSpPr>
        <xdr:cNvPr id="45" name="Gerade Verbindung mit Pfeil 44">
          <a:extLst>
            <a:ext uri="{FF2B5EF4-FFF2-40B4-BE49-F238E27FC236}">
              <a16:creationId xmlns:a16="http://schemas.microsoft.com/office/drawing/2014/main" id="{782C4A0B-FCE8-4FAA-96CB-FA86B548B22D}"/>
            </a:ext>
          </a:extLst>
        </xdr:cNvPr>
        <xdr:cNvCxnSpPr/>
      </xdr:nvCxnSpPr>
      <xdr:spPr>
        <a:xfrm>
          <a:off x="426047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357909</xdr:colOff>
      <xdr:row>59</xdr:row>
      <xdr:rowOff>11545</xdr:rowOff>
    </xdr:from>
    <xdr:to>
      <xdr:col>76</xdr:col>
      <xdr:colOff>357909</xdr:colOff>
      <xdr:row>79</xdr:row>
      <xdr:rowOff>161637</xdr:rowOff>
    </xdr:to>
    <xdr:cxnSp macro="">
      <xdr:nvCxnSpPr>
        <xdr:cNvPr id="46" name="Gerade Verbindung mit Pfeil 45">
          <a:extLst>
            <a:ext uri="{FF2B5EF4-FFF2-40B4-BE49-F238E27FC236}">
              <a16:creationId xmlns:a16="http://schemas.microsoft.com/office/drawing/2014/main" id="{A77DD267-43CB-4F2E-9DC1-7AF8B51C891F}"/>
            </a:ext>
          </a:extLst>
        </xdr:cNvPr>
        <xdr:cNvCxnSpPr/>
      </xdr:nvCxnSpPr>
      <xdr:spPr>
        <a:xfrm>
          <a:off x="426162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346363</xdr:colOff>
      <xdr:row>21</xdr:row>
      <xdr:rowOff>161637</xdr:rowOff>
    </xdr:from>
    <xdr:to>
      <xdr:col>76</xdr:col>
      <xdr:colOff>346363</xdr:colOff>
      <xdr:row>51</xdr:row>
      <xdr:rowOff>23091</xdr:rowOff>
    </xdr:to>
    <xdr:cxnSp macro="">
      <xdr:nvCxnSpPr>
        <xdr:cNvPr id="47" name="Gerade Verbindung mit Pfeil 46">
          <a:extLst>
            <a:ext uri="{FF2B5EF4-FFF2-40B4-BE49-F238E27FC236}">
              <a16:creationId xmlns:a16="http://schemas.microsoft.com/office/drawing/2014/main" id="{8C96F5B7-8B96-4A3C-8F98-C0698D478FF9}"/>
            </a:ext>
          </a:extLst>
        </xdr:cNvPr>
        <xdr:cNvCxnSpPr/>
      </xdr:nvCxnSpPr>
      <xdr:spPr>
        <a:xfrm>
          <a:off x="426047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357909</xdr:colOff>
      <xdr:row>59</xdr:row>
      <xdr:rowOff>11545</xdr:rowOff>
    </xdr:from>
    <xdr:to>
      <xdr:col>76</xdr:col>
      <xdr:colOff>357909</xdr:colOff>
      <xdr:row>79</xdr:row>
      <xdr:rowOff>161637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CA966C9C-AA19-4E00-B75D-ACCAA93EA44C}"/>
            </a:ext>
          </a:extLst>
        </xdr:cNvPr>
        <xdr:cNvCxnSpPr/>
      </xdr:nvCxnSpPr>
      <xdr:spPr>
        <a:xfrm>
          <a:off x="426162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587375</xdr:colOff>
      <xdr:row>17</xdr:row>
      <xdr:rowOff>95250</xdr:rowOff>
    </xdr:from>
    <xdr:to>
      <xdr:col>146</xdr:col>
      <xdr:colOff>285750</xdr:colOff>
      <xdr:row>17</xdr:row>
      <xdr:rowOff>95250</xdr:rowOff>
    </xdr:to>
    <xdr:cxnSp macro="">
      <xdr:nvCxnSpPr>
        <xdr:cNvPr id="49" name="Gerade Verbindung mit Pfeil 48">
          <a:extLst>
            <a:ext uri="{FF2B5EF4-FFF2-40B4-BE49-F238E27FC236}">
              <a16:creationId xmlns:a16="http://schemas.microsoft.com/office/drawing/2014/main" id="{418C329E-6573-4BB8-855B-D71ABD17D4D8}"/>
            </a:ext>
          </a:extLst>
        </xdr:cNvPr>
        <xdr:cNvCxnSpPr/>
      </xdr:nvCxnSpPr>
      <xdr:spPr>
        <a:xfrm>
          <a:off x="74261889" y="60369450"/>
          <a:ext cx="5620204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374650</xdr:colOff>
      <xdr:row>17</xdr:row>
      <xdr:rowOff>95250</xdr:rowOff>
    </xdr:from>
    <xdr:to>
      <xdr:col>159</xdr:col>
      <xdr:colOff>381000</xdr:colOff>
      <xdr:row>17</xdr:row>
      <xdr:rowOff>95250</xdr:rowOff>
    </xdr:to>
    <xdr:cxnSp macro="">
      <xdr:nvCxnSpPr>
        <xdr:cNvPr id="50" name="Gerade Verbindung mit Pfeil 49">
          <a:extLst>
            <a:ext uri="{FF2B5EF4-FFF2-40B4-BE49-F238E27FC236}">
              <a16:creationId xmlns:a16="http://schemas.microsoft.com/office/drawing/2014/main" id="{B73F1986-5076-40B1-86CC-71B91ECEF03E}"/>
            </a:ext>
          </a:extLst>
        </xdr:cNvPr>
        <xdr:cNvCxnSpPr/>
      </xdr:nvCxnSpPr>
      <xdr:spPr>
        <a:xfrm flipV="1">
          <a:off x="81037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317500</xdr:colOff>
      <xdr:row>17</xdr:row>
      <xdr:rowOff>95250</xdr:rowOff>
    </xdr:from>
    <xdr:to>
      <xdr:col>172</xdr:col>
      <xdr:colOff>317500</xdr:colOff>
      <xdr:row>17</xdr:row>
      <xdr:rowOff>95250</xdr:rowOff>
    </xdr:to>
    <xdr:cxnSp macro="">
      <xdr:nvCxnSpPr>
        <xdr:cNvPr id="51" name="Gerade Verbindung mit Pfeil 50">
          <a:extLst>
            <a:ext uri="{FF2B5EF4-FFF2-40B4-BE49-F238E27FC236}">
              <a16:creationId xmlns:a16="http://schemas.microsoft.com/office/drawing/2014/main" id="{B61BC498-D871-4C1B-927D-2778D3237D54}"/>
            </a:ext>
          </a:extLst>
        </xdr:cNvPr>
        <xdr:cNvCxnSpPr/>
      </xdr:nvCxnSpPr>
      <xdr:spPr>
        <a:xfrm flipV="1">
          <a:off x="87914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587375</xdr:colOff>
      <xdr:row>17</xdr:row>
      <xdr:rowOff>95250</xdr:rowOff>
    </xdr:from>
    <xdr:to>
      <xdr:col>146</xdr:col>
      <xdr:colOff>285750</xdr:colOff>
      <xdr:row>17</xdr:row>
      <xdr:rowOff>95250</xdr:rowOff>
    </xdr:to>
    <xdr:cxnSp macro="">
      <xdr:nvCxnSpPr>
        <xdr:cNvPr id="52" name="Gerade Verbindung mit Pfeil 51">
          <a:extLst>
            <a:ext uri="{FF2B5EF4-FFF2-40B4-BE49-F238E27FC236}">
              <a16:creationId xmlns:a16="http://schemas.microsoft.com/office/drawing/2014/main" id="{B6D44F1F-43A2-4537-BE04-E9232FBC7352}"/>
            </a:ext>
          </a:extLst>
        </xdr:cNvPr>
        <xdr:cNvCxnSpPr/>
      </xdr:nvCxnSpPr>
      <xdr:spPr>
        <a:xfrm>
          <a:off x="74261889" y="60369450"/>
          <a:ext cx="5620204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374650</xdr:colOff>
      <xdr:row>17</xdr:row>
      <xdr:rowOff>95250</xdr:rowOff>
    </xdr:from>
    <xdr:to>
      <xdr:col>159</xdr:col>
      <xdr:colOff>381000</xdr:colOff>
      <xdr:row>17</xdr:row>
      <xdr:rowOff>95250</xdr:rowOff>
    </xdr:to>
    <xdr:cxnSp macro="">
      <xdr:nvCxnSpPr>
        <xdr:cNvPr id="53" name="Gerade Verbindung mit Pfeil 52">
          <a:extLst>
            <a:ext uri="{FF2B5EF4-FFF2-40B4-BE49-F238E27FC236}">
              <a16:creationId xmlns:a16="http://schemas.microsoft.com/office/drawing/2014/main" id="{181C911F-C250-482E-BC4F-5037E626D7D3}"/>
            </a:ext>
          </a:extLst>
        </xdr:cNvPr>
        <xdr:cNvCxnSpPr/>
      </xdr:nvCxnSpPr>
      <xdr:spPr>
        <a:xfrm flipV="1">
          <a:off x="81037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317500</xdr:colOff>
      <xdr:row>17</xdr:row>
      <xdr:rowOff>95250</xdr:rowOff>
    </xdr:from>
    <xdr:to>
      <xdr:col>172</xdr:col>
      <xdr:colOff>317500</xdr:colOff>
      <xdr:row>17</xdr:row>
      <xdr:rowOff>95250</xdr:rowOff>
    </xdr:to>
    <xdr:cxnSp macro="">
      <xdr:nvCxnSpPr>
        <xdr:cNvPr id="54" name="Gerade Verbindung mit Pfeil 53">
          <a:extLst>
            <a:ext uri="{FF2B5EF4-FFF2-40B4-BE49-F238E27FC236}">
              <a16:creationId xmlns:a16="http://schemas.microsoft.com/office/drawing/2014/main" id="{BD90E2D2-F5F8-406F-9484-2ADE207D211A}"/>
            </a:ext>
          </a:extLst>
        </xdr:cNvPr>
        <xdr:cNvCxnSpPr/>
      </xdr:nvCxnSpPr>
      <xdr:spPr>
        <a:xfrm flipV="1">
          <a:off x="87914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587375</xdr:colOff>
      <xdr:row>17</xdr:row>
      <xdr:rowOff>95250</xdr:rowOff>
    </xdr:from>
    <xdr:to>
      <xdr:col>146</xdr:col>
      <xdr:colOff>285750</xdr:colOff>
      <xdr:row>17</xdr:row>
      <xdr:rowOff>95250</xdr:rowOff>
    </xdr:to>
    <xdr:cxnSp macro="">
      <xdr:nvCxnSpPr>
        <xdr:cNvPr id="55" name="Gerade Verbindung mit Pfeil 54">
          <a:extLst>
            <a:ext uri="{FF2B5EF4-FFF2-40B4-BE49-F238E27FC236}">
              <a16:creationId xmlns:a16="http://schemas.microsoft.com/office/drawing/2014/main" id="{8E23ACE9-BC66-4251-8F21-2977446BCE0D}"/>
            </a:ext>
          </a:extLst>
        </xdr:cNvPr>
        <xdr:cNvCxnSpPr/>
      </xdr:nvCxnSpPr>
      <xdr:spPr>
        <a:xfrm>
          <a:off x="74261889" y="60369450"/>
          <a:ext cx="5620204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374650</xdr:colOff>
      <xdr:row>17</xdr:row>
      <xdr:rowOff>95250</xdr:rowOff>
    </xdr:from>
    <xdr:to>
      <xdr:col>159</xdr:col>
      <xdr:colOff>381000</xdr:colOff>
      <xdr:row>17</xdr:row>
      <xdr:rowOff>95250</xdr:rowOff>
    </xdr:to>
    <xdr:cxnSp macro="">
      <xdr:nvCxnSpPr>
        <xdr:cNvPr id="56" name="Gerade Verbindung mit Pfeil 55">
          <a:extLst>
            <a:ext uri="{FF2B5EF4-FFF2-40B4-BE49-F238E27FC236}">
              <a16:creationId xmlns:a16="http://schemas.microsoft.com/office/drawing/2014/main" id="{0538591D-0CA7-4C31-AEA8-15B171BEAA5E}"/>
            </a:ext>
          </a:extLst>
        </xdr:cNvPr>
        <xdr:cNvCxnSpPr/>
      </xdr:nvCxnSpPr>
      <xdr:spPr>
        <a:xfrm flipV="1">
          <a:off x="81037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317500</xdr:colOff>
      <xdr:row>17</xdr:row>
      <xdr:rowOff>95250</xdr:rowOff>
    </xdr:from>
    <xdr:to>
      <xdr:col>172</xdr:col>
      <xdr:colOff>317500</xdr:colOff>
      <xdr:row>17</xdr:row>
      <xdr:rowOff>95250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82471380-AD0B-45F6-8463-510BA6FEAA8E}"/>
            </a:ext>
          </a:extLst>
        </xdr:cNvPr>
        <xdr:cNvCxnSpPr/>
      </xdr:nvCxnSpPr>
      <xdr:spPr>
        <a:xfrm flipV="1">
          <a:off x="87914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374650</xdr:colOff>
      <xdr:row>17</xdr:row>
      <xdr:rowOff>95250</xdr:rowOff>
    </xdr:from>
    <xdr:to>
      <xdr:col>159</xdr:col>
      <xdr:colOff>381000</xdr:colOff>
      <xdr:row>17</xdr:row>
      <xdr:rowOff>95250</xdr:rowOff>
    </xdr:to>
    <xdr:cxnSp macro="">
      <xdr:nvCxnSpPr>
        <xdr:cNvPr id="58" name="Gerade Verbindung mit Pfeil 57">
          <a:extLst>
            <a:ext uri="{FF2B5EF4-FFF2-40B4-BE49-F238E27FC236}">
              <a16:creationId xmlns:a16="http://schemas.microsoft.com/office/drawing/2014/main" id="{18A6AEEF-4403-45AD-BE2D-E333C51FDF4F}"/>
            </a:ext>
          </a:extLst>
        </xdr:cNvPr>
        <xdr:cNvCxnSpPr/>
      </xdr:nvCxnSpPr>
      <xdr:spPr>
        <a:xfrm flipV="1">
          <a:off x="81037793" y="60369450"/>
          <a:ext cx="5873750" cy="0"/>
        </a:xfrm>
        <a:prstGeom prst="straightConnector1">
          <a:avLst/>
        </a:prstGeom>
        <a:ln w="12700" cmpd="sng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317500</xdr:colOff>
      <xdr:row>17</xdr:row>
      <xdr:rowOff>95250</xdr:rowOff>
    </xdr:from>
    <xdr:to>
      <xdr:col>172</xdr:col>
      <xdr:colOff>317500</xdr:colOff>
      <xdr:row>17</xdr:row>
      <xdr:rowOff>95250</xdr:rowOff>
    </xdr:to>
    <xdr:cxnSp macro="">
      <xdr:nvCxnSpPr>
        <xdr:cNvPr id="59" name="Gerade Verbindung mit Pfeil 58">
          <a:extLst>
            <a:ext uri="{FF2B5EF4-FFF2-40B4-BE49-F238E27FC236}">
              <a16:creationId xmlns:a16="http://schemas.microsoft.com/office/drawing/2014/main" id="{5DECF560-3AF4-4D44-B716-5CB7052BB124}"/>
            </a:ext>
          </a:extLst>
        </xdr:cNvPr>
        <xdr:cNvCxnSpPr/>
      </xdr:nvCxnSpPr>
      <xdr:spPr>
        <a:xfrm flipV="1">
          <a:off x="87914843" y="60369450"/>
          <a:ext cx="5867400" cy="0"/>
        </a:xfrm>
        <a:prstGeom prst="straightConnector1">
          <a:avLst/>
        </a:prstGeom>
        <a:ln w="12700">
          <a:solidFill>
            <a:schemeClr val="tx1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199</xdr:col>
      <xdr:colOff>369454</xdr:colOff>
      <xdr:row>20</xdr:row>
      <xdr:rowOff>69275</xdr:rowOff>
    </xdr:from>
    <xdr:to>
      <xdr:col>199</xdr:col>
      <xdr:colOff>381003</xdr:colOff>
      <xdr:row>83</xdr:row>
      <xdr:rowOff>80818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41025521-8A69-4098-A59E-693DBFF03BB2}"/>
            </a:ext>
          </a:extLst>
        </xdr:cNvPr>
        <xdr:cNvCxnSpPr/>
      </xdr:nvCxnSpPr>
      <xdr:spPr>
        <a:xfrm flipH="1">
          <a:off x="1082359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273131</xdr:colOff>
      <xdr:row>2</xdr:row>
      <xdr:rowOff>124071</xdr:rowOff>
    </xdr:from>
    <xdr:to>
      <xdr:col>23</xdr:col>
      <xdr:colOff>79375</xdr:colOff>
      <xdr:row>34</xdr:row>
      <xdr:rowOff>173182</xdr:rowOff>
    </xdr:to>
    <xdr:graphicFrame macro="">
      <xdr:nvGraphicFramePr>
        <xdr:cNvPr id="61" name="Diagramm 60">
          <a:extLst>
            <a:ext uri="{FF2B5EF4-FFF2-40B4-BE49-F238E27FC236}">
              <a16:creationId xmlns:a16="http://schemas.microsoft.com/office/drawing/2014/main" id="{27680E70-E16D-4309-87E2-69E3896E8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65</xdr:col>
      <xdr:colOff>346363</xdr:colOff>
      <xdr:row>21</xdr:row>
      <xdr:rowOff>161637</xdr:rowOff>
    </xdr:from>
    <xdr:to>
      <xdr:col>65</xdr:col>
      <xdr:colOff>346363</xdr:colOff>
      <xdr:row>51</xdr:row>
      <xdr:rowOff>23091</xdr:rowOff>
    </xdr:to>
    <xdr:cxnSp macro="">
      <xdr:nvCxnSpPr>
        <xdr:cNvPr id="62" name="Gerade Verbindung mit Pfeil 61">
          <a:extLst>
            <a:ext uri="{FF2B5EF4-FFF2-40B4-BE49-F238E27FC236}">
              <a16:creationId xmlns:a16="http://schemas.microsoft.com/office/drawing/2014/main" id="{848E98BF-D466-4DF5-B0D7-4AF4C31FCE4D}"/>
            </a:ext>
          </a:extLst>
        </xdr:cNvPr>
        <xdr:cNvCxnSpPr/>
      </xdr:nvCxnSpPr>
      <xdr:spPr>
        <a:xfrm>
          <a:off x="367373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357909</xdr:colOff>
      <xdr:row>59</xdr:row>
      <xdr:rowOff>11545</xdr:rowOff>
    </xdr:from>
    <xdr:to>
      <xdr:col>65</xdr:col>
      <xdr:colOff>357909</xdr:colOff>
      <xdr:row>79</xdr:row>
      <xdr:rowOff>161637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C4A632EA-4EBB-484C-91D5-23F299375A6D}"/>
            </a:ext>
          </a:extLst>
        </xdr:cNvPr>
        <xdr:cNvCxnSpPr/>
      </xdr:nvCxnSpPr>
      <xdr:spPr>
        <a:xfrm>
          <a:off x="367488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346363</xdr:colOff>
      <xdr:row>21</xdr:row>
      <xdr:rowOff>161637</xdr:rowOff>
    </xdr:from>
    <xdr:to>
      <xdr:col>65</xdr:col>
      <xdr:colOff>346363</xdr:colOff>
      <xdr:row>51</xdr:row>
      <xdr:rowOff>23091</xdr:rowOff>
    </xdr:to>
    <xdr:cxnSp macro="">
      <xdr:nvCxnSpPr>
        <xdr:cNvPr id="64" name="Gerade Verbindung mit Pfeil 63">
          <a:extLst>
            <a:ext uri="{FF2B5EF4-FFF2-40B4-BE49-F238E27FC236}">
              <a16:creationId xmlns:a16="http://schemas.microsoft.com/office/drawing/2014/main" id="{D616AFEB-F94A-4154-BB59-16AC3B78C03E}"/>
            </a:ext>
          </a:extLst>
        </xdr:cNvPr>
        <xdr:cNvCxnSpPr/>
      </xdr:nvCxnSpPr>
      <xdr:spPr>
        <a:xfrm>
          <a:off x="367373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357909</xdr:colOff>
      <xdr:row>59</xdr:row>
      <xdr:rowOff>11545</xdr:rowOff>
    </xdr:from>
    <xdr:to>
      <xdr:col>65</xdr:col>
      <xdr:colOff>357909</xdr:colOff>
      <xdr:row>79</xdr:row>
      <xdr:rowOff>161637</xdr:rowOff>
    </xdr:to>
    <xdr:cxnSp macro="">
      <xdr:nvCxnSpPr>
        <xdr:cNvPr id="65" name="Gerade Verbindung mit Pfeil 64">
          <a:extLst>
            <a:ext uri="{FF2B5EF4-FFF2-40B4-BE49-F238E27FC236}">
              <a16:creationId xmlns:a16="http://schemas.microsoft.com/office/drawing/2014/main" id="{82F7D332-F9FA-4B34-A73D-0BF903767BCA}"/>
            </a:ext>
          </a:extLst>
        </xdr:cNvPr>
        <xdr:cNvCxnSpPr/>
      </xdr:nvCxnSpPr>
      <xdr:spPr>
        <a:xfrm>
          <a:off x="367488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277</xdr:col>
      <xdr:colOff>357910</xdr:colOff>
      <xdr:row>252</xdr:row>
      <xdr:rowOff>69273</xdr:rowOff>
    </xdr:from>
    <xdr:ext cx="1496786" cy="5352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Textfeld 70">
              <a:extLst>
                <a:ext uri="{FF2B5EF4-FFF2-40B4-BE49-F238E27FC236}">
                  <a16:creationId xmlns:a16="http://schemas.microsoft.com/office/drawing/2014/main" id="{CDD0A593-5A25-43F6-AF1C-23F4D286F749}"/>
                </a:ext>
              </a:extLst>
            </xdr:cNvPr>
            <xdr:cNvSpPr txBox="1"/>
          </xdr:nvSpPr>
          <xdr:spPr>
            <a:xfrm>
              <a:off x="172232453" y="76274716"/>
              <a:ext cx="1496786" cy="535214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e>
                    <m:sub>
                      <m: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1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1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6∗</m:t>
                      </m:r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1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100">
                  <a:solidFill>
                    <a:srgbClr val="C00000"/>
                  </a:solidFill>
                </a:rPr>
                <a:t> + CAS + TAT</a:t>
              </a:r>
            </a:p>
          </xdr:txBody>
        </xdr:sp>
      </mc:Choice>
      <mc:Fallback xmlns="">
        <xdr:sp macro="" textlink="">
          <xdr:nvSpPr>
            <xdr:cNvPr id="71" name="Textfeld 70">
              <a:extLst>
                <a:ext uri="{FF2B5EF4-FFF2-40B4-BE49-F238E27FC236}">
                  <a16:creationId xmlns:a16="http://schemas.microsoft.com/office/drawing/2014/main" xmlns="" xmlns:a14="http://schemas.microsoft.com/office/drawing/2010/main" id="{CDD0A593-5A25-43F6-AF1C-23F4D286F749}"/>
                </a:ext>
              </a:extLst>
            </xdr:cNvPr>
            <xdr:cNvSpPr txBox="1"/>
          </xdr:nvSpPr>
          <xdr:spPr>
            <a:xfrm>
              <a:off x="172232453" y="76274716"/>
              <a:ext cx="1496786" cy="535214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𝑣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de-DE" sz="11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𝑅  =(6∗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1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100">
                  <a:solidFill>
                    <a:srgbClr val="C00000"/>
                  </a:solidFill>
                </a:rPr>
                <a:t> + CAS + TAT</a:t>
              </a:r>
            </a:p>
          </xdr:txBody>
        </xdr:sp>
      </mc:Fallback>
    </mc:AlternateContent>
    <xdr:clientData/>
  </xdr:oneCellAnchor>
  <xdr:twoCellAnchor>
    <xdr:from>
      <xdr:col>132</xdr:col>
      <xdr:colOff>346363</xdr:colOff>
      <xdr:row>21</xdr:row>
      <xdr:rowOff>161637</xdr:rowOff>
    </xdr:from>
    <xdr:to>
      <xdr:col>132</xdr:col>
      <xdr:colOff>346363</xdr:colOff>
      <xdr:row>51</xdr:row>
      <xdr:rowOff>23091</xdr:rowOff>
    </xdr:to>
    <xdr:cxnSp macro="">
      <xdr:nvCxnSpPr>
        <xdr:cNvPr id="77" name="Gerade Verbindung mit Pfeil 76">
          <a:extLst>
            <a:ext uri="{FF2B5EF4-FFF2-40B4-BE49-F238E27FC236}">
              <a16:creationId xmlns:a16="http://schemas.microsoft.com/office/drawing/2014/main" id="{5FDAE929-0502-4F95-B300-B1119604DB4D}"/>
            </a:ext>
          </a:extLst>
        </xdr:cNvPr>
        <xdr:cNvCxnSpPr/>
      </xdr:nvCxnSpPr>
      <xdr:spPr>
        <a:xfrm>
          <a:off x="724751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357909</xdr:colOff>
      <xdr:row>59</xdr:row>
      <xdr:rowOff>11545</xdr:rowOff>
    </xdr:from>
    <xdr:to>
      <xdr:col>132</xdr:col>
      <xdr:colOff>357909</xdr:colOff>
      <xdr:row>79</xdr:row>
      <xdr:rowOff>161637</xdr:rowOff>
    </xdr:to>
    <xdr:cxnSp macro="">
      <xdr:nvCxnSpPr>
        <xdr:cNvPr id="78" name="Gerade Verbindung mit Pfeil 77">
          <a:extLst>
            <a:ext uri="{FF2B5EF4-FFF2-40B4-BE49-F238E27FC236}">
              <a16:creationId xmlns:a16="http://schemas.microsoft.com/office/drawing/2014/main" id="{CAD62382-9226-458C-860A-89A8ACE8534C}"/>
            </a:ext>
          </a:extLst>
        </xdr:cNvPr>
        <xdr:cNvCxnSpPr/>
      </xdr:nvCxnSpPr>
      <xdr:spPr>
        <a:xfrm>
          <a:off x="724866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346363</xdr:colOff>
      <xdr:row>21</xdr:row>
      <xdr:rowOff>161637</xdr:rowOff>
    </xdr:from>
    <xdr:to>
      <xdr:col>132</xdr:col>
      <xdr:colOff>346363</xdr:colOff>
      <xdr:row>51</xdr:row>
      <xdr:rowOff>23091</xdr:rowOff>
    </xdr:to>
    <xdr:cxnSp macro="">
      <xdr:nvCxnSpPr>
        <xdr:cNvPr id="79" name="Gerade Verbindung mit Pfeil 78">
          <a:extLst>
            <a:ext uri="{FF2B5EF4-FFF2-40B4-BE49-F238E27FC236}">
              <a16:creationId xmlns:a16="http://schemas.microsoft.com/office/drawing/2014/main" id="{EFADE42D-AA5C-47C6-A4EF-BE53599379C6}"/>
            </a:ext>
          </a:extLst>
        </xdr:cNvPr>
        <xdr:cNvCxnSpPr/>
      </xdr:nvCxnSpPr>
      <xdr:spPr>
        <a:xfrm>
          <a:off x="724751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357909</xdr:colOff>
      <xdr:row>59</xdr:row>
      <xdr:rowOff>11545</xdr:rowOff>
    </xdr:from>
    <xdr:to>
      <xdr:col>132</xdr:col>
      <xdr:colOff>357909</xdr:colOff>
      <xdr:row>79</xdr:row>
      <xdr:rowOff>161637</xdr:rowOff>
    </xdr:to>
    <xdr:cxnSp macro="">
      <xdr:nvCxnSpPr>
        <xdr:cNvPr id="80" name="Gerade Verbindung mit Pfeil 79">
          <a:extLst>
            <a:ext uri="{FF2B5EF4-FFF2-40B4-BE49-F238E27FC236}">
              <a16:creationId xmlns:a16="http://schemas.microsoft.com/office/drawing/2014/main" id="{EE3157B0-6404-43AE-B368-B4C8911A3E3E}"/>
            </a:ext>
          </a:extLst>
        </xdr:cNvPr>
        <xdr:cNvCxnSpPr/>
      </xdr:nvCxnSpPr>
      <xdr:spPr>
        <a:xfrm>
          <a:off x="724866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346363</xdr:colOff>
      <xdr:row>21</xdr:row>
      <xdr:rowOff>161637</xdr:rowOff>
    </xdr:from>
    <xdr:to>
      <xdr:col>132</xdr:col>
      <xdr:colOff>346363</xdr:colOff>
      <xdr:row>51</xdr:row>
      <xdr:rowOff>23091</xdr:rowOff>
    </xdr:to>
    <xdr:cxnSp macro="">
      <xdr:nvCxnSpPr>
        <xdr:cNvPr id="81" name="Gerade Verbindung mit Pfeil 80">
          <a:extLst>
            <a:ext uri="{FF2B5EF4-FFF2-40B4-BE49-F238E27FC236}">
              <a16:creationId xmlns:a16="http://schemas.microsoft.com/office/drawing/2014/main" id="{CE1760EC-C09D-4870-BEEA-9940F08083D0}"/>
            </a:ext>
          </a:extLst>
        </xdr:cNvPr>
        <xdr:cNvCxnSpPr/>
      </xdr:nvCxnSpPr>
      <xdr:spPr>
        <a:xfrm>
          <a:off x="724751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357909</xdr:colOff>
      <xdr:row>59</xdr:row>
      <xdr:rowOff>11545</xdr:rowOff>
    </xdr:from>
    <xdr:to>
      <xdr:col>132</xdr:col>
      <xdr:colOff>357909</xdr:colOff>
      <xdr:row>79</xdr:row>
      <xdr:rowOff>161637</xdr:rowOff>
    </xdr:to>
    <xdr:cxnSp macro="">
      <xdr:nvCxnSpPr>
        <xdr:cNvPr id="82" name="Gerade Verbindung mit Pfeil 81">
          <a:extLst>
            <a:ext uri="{FF2B5EF4-FFF2-40B4-BE49-F238E27FC236}">
              <a16:creationId xmlns:a16="http://schemas.microsoft.com/office/drawing/2014/main" id="{E8814F8C-269C-421D-B920-FC85FB5DDF85}"/>
            </a:ext>
          </a:extLst>
        </xdr:cNvPr>
        <xdr:cNvCxnSpPr/>
      </xdr:nvCxnSpPr>
      <xdr:spPr>
        <a:xfrm>
          <a:off x="724866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346363</xdr:colOff>
      <xdr:row>21</xdr:row>
      <xdr:rowOff>161637</xdr:rowOff>
    </xdr:from>
    <xdr:to>
      <xdr:col>132</xdr:col>
      <xdr:colOff>346363</xdr:colOff>
      <xdr:row>51</xdr:row>
      <xdr:rowOff>23091</xdr:rowOff>
    </xdr:to>
    <xdr:cxnSp macro="">
      <xdr:nvCxnSpPr>
        <xdr:cNvPr id="83" name="Gerade Verbindung mit Pfeil 82">
          <a:extLst>
            <a:ext uri="{FF2B5EF4-FFF2-40B4-BE49-F238E27FC236}">
              <a16:creationId xmlns:a16="http://schemas.microsoft.com/office/drawing/2014/main" id="{3A06C1DD-2A09-4606-9929-02CDF2F0F882}"/>
            </a:ext>
          </a:extLst>
        </xdr:cNvPr>
        <xdr:cNvCxnSpPr/>
      </xdr:nvCxnSpPr>
      <xdr:spPr>
        <a:xfrm>
          <a:off x="724751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357909</xdr:colOff>
      <xdr:row>59</xdr:row>
      <xdr:rowOff>11545</xdr:rowOff>
    </xdr:from>
    <xdr:to>
      <xdr:col>132</xdr:col>
      <xdr:colOff>357909</xdr:colOff>
      <xdr:row>79</xdr:row>
      <xdr:rowOff>161637</xdr:rowOff>
    </xdr:to>
    <xdr:cxnSp macro="">
      <xdr:nvCxnSpPr>
        <xdr:cNvPr id="84" name="Gerade Verbindung mit Pfeil 83">
          <a:extLst>
            <a:ext uri="{FF2B5EF4-FFF2-40B4-BE49-F238E27FC236}">
              <a16:creationId xmlns:a16="http://schemas.microsoft.com/office/drawing/2014/main" id="{15C4DF69-3A82-4B58-B953-1ACB703AA03C}"/>
            </a:ext>
          </a:extLst>
        </xdr:cNvPr>
        <xdr:cNvCxnSpPr/>
      </xdr:nvCxnSpPr>
      <xdr:spPr>
        <a:xfrm>
          <a:off x="724866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346363</xdr:colOff>
      <xdr:row>21</xdr:row>
      <xdr:rowOff>161637</xdr:rowOff>
    </xdr:from>
    <xdr:to>
      <xdr:col>143</xdr:col>
      <xdr:colOff>346363</xdr:colOff>
      <xdr:row>51</xdr:row>
      <xdr:rowOff>23091</xdr:rowOff>
    </xdr:to>
    <xdr:cxnSp macro="">
      <xdr:nvCxnSpPr>
        <xdr:cNvPr id="85" name="Gerade Verbindung mit Pfeil 84">
          <a:extLst>
            <a:ext uri="{FF2B5EF4-FFF2-40B4-BE49-F238E27FC236}">
              <a16:creationId xmlns:a16="http://schemas.microsoft.com/office/drawing/2014/main" id="{12EC7781-1B15-4EA9-80D1-DC784C07F6C6}"/>
            </a:ext>
          </a:extLst>
        </xdr:cNvPr>
        <xdr:cNvCxnSpPr/>
      </xdr:nvCxnSpPr>
      <xdr:spPr>
        <a:xfrm>
          <a:off x="783425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357909</xdr:colOff>
      <xdr:row>59</xdr:row>
      <xdr:rowOff>11545</xdr:rowOff>
    </xdr:from>
    <xdr:to>
      <xdr:col>143</xdr:col>
      <xdr:colOff>357909</xdr:colOff>
      <xdr:row>79</xdr:row>
      <xdr:rowOff>161637</xdr:rowOff>
    </xdr:to>
    <xdr:cxnSp macro="">
      <xdr:nvCxnSpPr>
        <xdr:cNvPr id="86" name="Gerade Verbindung mit Pfeil 85">
          <a:extLst>
            <a:ext uri="{FF2B5EF4-FFF2-40B4-BE49-F238E27FC236}">
              <a16:creationId xmlns:a16="http://schemas.microsoft.com/office/drawing/2014/main" id="{3DA8AE8D-0713-4A93-9BDC-4A4A12F32696}"/>
            </a:ext>
          </a:extLst>
        </xdr:cNvPr>
        <xdr:cNvCxnSpPr/>
      </xdr:nvCxnSpPr>
      <xdr:spPr>
        <a:xfrm>
          <a:off x="783540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346363</xdr:colOff>
      <xdr:row>21</xdr:row>
      <xdr:rowOff>161637</xdr:rowOff>
    </xdr:from>
    <xdr:to>
      <xdr:col>143</xdr:col>
      <xdr:colOff>346363</xdr:colOff>
      <xdr:row>51</xdr:row>
      <xdr:rowOff>23091</xdr:rowOff>
    </xdr:to>
    <xdr:cxnSp macro="">
      <xdr:nvCxnSpPr>
        <xdr:cNvPr id="87" name="Gerade Verbindung mit Pfeil 86">
          <a:extLst>
            <a:ext uri="{FF2B5EF4-FFF2-40B4-BE49-F238E27FC236}">
              <a16:creationId xmlns:a16="http://schemas.microsoft.com/office/drawing/2014/main" id="{4B8D6E3C-0CE0-4718-B315-BBD1EC119421}"/>
            </a:ext>
          </a:extLst>
        </xdr:cNvPr>
        <xdr:cNvCxnSpPr/>
      </xdr:nvCxnSpPr>
      <xdr:spPr>
        <a:xfrm>
          <a:off x="783425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357909</xdr:colOff>
      <xdr:row>59</xdr:row>
      <xdr:rowOff>11545</xdr:rowOff>
    </xdr:from>
    <xdr:to>
      <xdr:col>143</xdr:col>
      <xdr:colOff>357909</xdr:colOff>
      <xdr:row>79</xdr:row>
      <xdr:rowOff>161637</xdr:rowOff>
    </xdr:to>
    <xdr:cxnSp macro="">
      <xdr:nvCxnSpPr>
        <xdr:cNvPr id="88" name="Gerade Verbindung mit Pfeil 87">
          <a:extLst>
            <a:ext uri="{FF2B5EF4-FFF2-40B4-BE49-F238E27FC236}">
              <a16:creationId xmlns:a16="http://schemas.microsoft.com/office/drawing/2014/main" id="{C646220F-F830-49EA-BCAF-D49F0FE571E2}"/>
            </a:ext>
          </a:extLst>
        </xdr:cNvPr>
        <xdr:cNvCxnSpPr/>
      </xdr:nvCxnSpPr>
      <xdr:spPr>
        <a:xfrm>
          <a:off x="783540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346363</xdr:colOff>
      <xdr:row>21</xdr:row>
      <xdr:rowOff>161637</xdr:rowOff>
    </xdr:from>
    <xdr:to>
      <xdr:col>143</xdr:col>
      <xdr:colOff>346363</xdr:colOff>
      <xdr:row>51</xdr:row>
      <xdr:rowOff>23091</xdr:rowOff>
    </xdr:to>
    <xdr:cxnSp macro="">
      <xdr:nvCxnSpPr>
        <xdr:cNvPr id="89" name="Gerade Verbindung mit Pfeil 88">
          <a:extLst>
            <a:ext uri="{FF2B5EF4-FFF2-40B4-BE49-F238E27FC236}">
              <a16:creationId xmlns:a16="http://schemas.microsoft.com/office/drawing/2014/main" id="{9BD3E687-200D-4B8E-AD1E-06315043C340}"/>
            </a:ext>
          </a:extLst>
        </xdr:cNvPr>
        <xdr:cNvCxnSpPr/>
      </xdr:nvCxnSpPr>
      <xdr:spPr>
        <a:xfrm>
          <a:off x="783425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357909</xdr:colOff>
      <xdr:row>59</xdr:row>
      <xdr:rowOff>11545</xdr:rowOff>
    </xdr:from>
    <xdr:to>
      <xdr:col>143</xdr:col>
      <xdr:colOff>357909</xdr:colOff>
      <xdr:row>79</xdr:row>
      <xdr:rowOff>161637</xdr:rowOff>
    </xdr:to>
    <xdr:cxnSp macro="">
      <xdr:nvCxnSpPr>
        <xdr:cNvPr id="90" name="Gerade Verbindung mit Pfeil 89">
          <a:extLst>
            <a:ext uri="{FF2B5EF4-FFF2-40B4-BE49-F238E27FC236}">
              <a16:creationId xmlns:a16="http://schemas.microsoft.com/office/drawing/2014/main" id="{4C1CE785-7772-49A7-A341-464B60D8A0F2}"/>
            </a:ext>
          </a:extLst>
        </xdr:cNvPr>
        <xdr:cNvCxnSpPr/>
      </xdr:nvCxnSpPr>
      <xdr:spPr>
        <a:xfrm>
          <a:off x="783540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346363</xdr:colOff>
      <xdr:row>21</xdr:row>
      <xdr:rowOff>161637</xdr:rowOff>
    </xdr:from>
    <xdr:to>
      <xdr:col>143</xdr:col>
      <xdr:colOff>346363</xdr:colOff>
      <xdr:row>51</xdr:row>
      <xdr:rowOff>23091</xdr:rowOff>
    </xdr:to>
    <xdr:cxnSp macro="">
      <xdr:nvCxnSpPr>
        <xdr:cNvPr id="91" name="Gerade Verbindung mit Pfeil 90">
          <a:extLst>
            <a:ext uri="{FF2B5EF4-FFF2-40B4-BE49-F238E27FC236}">
              <a16:creationId xmlns:a16="http://schemas.microsoft.com/office/drawing/2014/main" id="{B393DFA2-6129-4E16-81F2-88D00F1FA094}"/>
            </a:ext>
          </a:extLst>
        </xdr:cNvPr>
        <xdr:cNvCxnSpPr/>
      </xdr:nvCxnSpPr>
      <xdr:spPr>
        <a:xfrm>
          <a:off x="78342506" y="61176066"/>
          <a:ext cx="0" cy="541316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357909</xdr:colOff>
      <xdr:row>59</xdr:row>
      <xdr:rowOff>11545</xdr:rowOff>
    </xdr:from>
    <xdr:to>
      <xdr:col>143</xdr:col>
      <xdr:colOff>357909</xdr:colOff>
      <xdr:row>79</xdr:row>
      <xdr:rowOff>161637</xdr:rowOff>
    </xdr:to>
    <xdr:cxnSp macro="">
      <xdr:nvCxnSpPr>
        <xdr:cNvPr id="92" name="Gerade Verbindung mit Pfeil 91">
          <a:extLst>
            <a:ext uri="{FF2B5EF4-FFF2-40B4-BE49-F238E27FC236}">
              <a16:creationId xmlns:a16="http://schemas.microsoft.com/office/drawing/2014/main" id="{64299447-13F7-4889-91BE-86FA60E666F3}"/>
            </a:ext>
          </a:extLst>
        </xdr:cNvPr>
        <xdr:cNvCxnSpPr/>
      </xdr:nvCxnSpPr>
      <xdr:spPr>
        <a:xfrm>
          <a:off x="78354052" y="68069031"/>
          <a:ext cx="0" cy="38512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212</xdr:col>
      <xdr:colOff>369454</xdr:colOff>
      <xdr:row>20</xdr:row>
      <xdr:rowOff>69275</xdr:rowOff>
    </xdr:from>
    <xdr:to>
      <xdr:col>212</xdr:col>
      <xdr:colOff>381003</xdr:colOff>
      <xdr:row>83</xdr:row>
      <xdr:rowOff>80818</xdr:rowOff>
    </xdr:to>
    <xdr:cxnSp macro="">
      <xdr:nvCxnSpPr>
        <xdr:cNvPr id="93" name="Gerade Verbindung mit Pfeil 92">
          <a:extLst>
            <a:ext uri="{FF2B5EF4-FFF2-40B4-BE49-F238E27FC236}">
              <a16:creationId xmlns:a16="http://schemas.microsoft.com/office/drawing/2014/main" id="{4B624235-C050-44E2-B6D9-D85C203D3587}"/>
            </a:ext>
          </a:extLst>
        </xdr:cNvPr>
        <xdr:cNvCxnSpPr/>
      </xdr:nvCxnSpPr>
      <xdr:spPr>
        <a:xfrm flipH="1">
          <a:off x="1151701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225</xdr:col>
      <xdr:colOff>369454</xdr:colOff>
      <xdr:row>20</xdr:row>
      <xdr:rowOff>69275</xdr:rowOff>
    </xdr:from>
    <xdr:to>
      <xdr:col>225</xdr:col>
      <xdr:colOff>381003</xdr:colOff>
      <xdr:row>83</xdr:row>
      <xdr:rowOff>80818</xdr:rowOff>
    </xdr:to>
    <xdr:cxnSp macro="">
      <xdr:nvCxnSpPr>
        <xdr:cNvPr id="94" name="Gerade Verbindung mit Pfeil 93">
          <a:extLst>
            <a:ext uri="{FF2B5EF4-FFF2-40B4-BE49-F238E27FC236}">
              <a16:creationId xmlns:a16="http://schemas.microsoft.com/office/drawing/2014/main" id="{7B56E2C8-E174-4716-9CE1-D21A3A594FBF}"/>
            </a:ext>
          </a:extLst>
        </xdr:cNvPr>
        <xdr:cNvCxnSpPr/>
      </xdr:nvCxnSpPr>
      <xdr:spPr>
        <a:xfrm flipH="1">
          <a:off x="1221043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245</xdr:col>
      <xdr:colOff>369454</xdr:colOff>
      <xdr:row>20</xdr:row>
      <xdr:rowOff>69275</xdr:rowOff>
    </xdr:from>
    <xdr:to>
      <xdr:col>245</xdr:col>
      <xdr:colOff>381003</xdr:colOff>
      <xdr:row>83</xdr:row>
      <xdr:rowOff>80818</xdr:rowOff>
    </xdr:to>
    <xdr:cxnSp macro="">
      <xdr:nvCxnSpPr>
        <xdr:cNvPr id="95" name="Gerade Verbindung mit Pfeil 94">
          <a:extLst>
            <a:ext uri="{FF2B5EF4-FFF2-40B4-BE49-F238E27FC236}">
              <a16:creationId xmlns:a16="http://schemas.microsoft.com/office/drawing/2014/main" id="{9D557463-744B-435F-8075-A0F55CD06B85}"/>
            </a:ext>
          </a:extLst>
        </xdr:cNvPr>
        <xdr:cNvCxnSpPr/>
      </xdr:nvCxnSpPr>
      <xdr:spPr>
        <a:xfrm flipH="1">
          <a:off x="1327723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258</xdr:col>
      <xdr:colOff>369454</xdr:colOff>
      <xdr:row>20</xdr:row>
      <xdr:rowOff>69275</xdr:rowOff>
    </xdr:from>
    <xdr:to>
      <xdr:col>258</xdr:col>
      <xdr:colOff>381003</xdr:colOff>
      <xdr:row>83</xdr:row>
      <xdr:rowOff>80818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642CF9A0-6EBC-4759-B8BE-F4A474DB605A}"/>
            </a:ext>
          </a:extLst>
        </xdr:cNvPr>
        <xdr:cNvCxnSpPr/>
      </xdr:nvCxnSpPr>
      <xdr:spPr>
        <a:xfrm flipH="1">
          <a:off x="1397065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271</xdr:col>
      <xdr:colOff>369454</xdr:colOff>
      <xdr:row>20</xdr:row>
      <xdr:rowOff>69275</xdr:rowOff>
    </xdr:from>
    <xdr:to>
      <xdr:col>271</xdr:col>
      <xdr:colOff>381003</xdr:colOff>
      <xdr:row>83</xdr:row>
      <xdr:rowOff>80818</xdr:rowOff>
    </xdr:to>
    <xdr:cxnSp macro="">
      <xdr:nvCxnSpPr>
        <xdr:cNvPr id="97" name="Gerade Verbindung mit Pfeil 96">
          <a:extLst>
            <a:ext uri="{FF2B5EF4-FFF2-40B4-BE49-F238E27FC236}">
              <a16:creationId xmlns:a16="http://schemas.microsoft.com/office/drawing/2014/main" id="{E7FB227F-8290-470B-940A-E0B46B64C92F}"/>
            </a:ext>
          </a:extLst>
        </xdr:cNvPr>
        <xdr:cNvCxnSpPr/>
      </xdr:nvCxnSpPr>
      <xdr:spPr>
        <a:xfrm flipH="1">
          <a:off x="146640797" y="60898646"/>
          <a:ext cx="11549" cy="116810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27</xdr:col>
      <xdr:colOff>134468</xdr:colOff>
      <xdr:row>109</xdr:row>
      <xdr:rowOff>85912</xdr:rowOff>
    </xdr:from>
    <xdr:to>
      <xdr:col>32</xdr:col>
      <xdr:colOff>354350</xdr:colOff>
      <xdr:row>115</xdr:row>
      <xdr:rowOff>154529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10D5519-8CB0-47AB-960D-3FD072B30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3612654" y="-581260"/>
          <a:ext cx="1182424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26041</xdr:colOff>
      <xdr:row>110</xdr:row>
      <xdr:rowOff>137859</xdr:rowOff>
    </xdr:from>
    <xdr:to>
      <xdr:col>75</xdr:col>
      <xdr:colOff>376733</xdr:colOff>
      <xdr:row>113</xdr:row>
      <xdr:rowOff>191597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9018869-53E7-4EC6-93A0-6FF7E7FE1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16741" y="20826159"/>
          <a:ext cx="2484292" cy="69599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156</xdr:col>
      <xdr:colOff>412172</xdr:colOff>
      <xdr:row>111</xdr:row>
      <xdr:rowOff>130628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Textfeld 99">
              <a:extLst>
                <a:ext uri="{FF2B5EF4-FFF2-40B4-BE49-F238E27FC236}">
                  <a16:creationId xmlns:a16="http://schemas.microsoft.com/office/drawing/2014/main" id="{E7ED9672-20F1-4FB5-90E7-B06882109AC8}"/>
                </a:ext>
              </a:extLst>
            </xdr:cNvPr>
            <xdr:cNvSpPr txBox="1"/>
          </xdr:nvSpPr>
          <xdr:spPr>
            <a:xfrm>
              <a:off x="122038258" y="707571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</m:t>
                      </m:r>
                      <m:r>
                        <a:rPr lang="de-DE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∙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100" name="Textfeld 99">
              <a:extLst>
                <a:ext uri="{FF2B5EF4-FFF2-40B4-BE49-F238E27FC236}">
                  <a16:creationId xmlns:a16="http://schemas.microsoft.com/office/drawing/2014/main" xmlns="" xmlns:a14="http://schemas.microsoft.com/office/drawing/2010/main" id="{E7ED9672-20F1-4FB5-90E7-B06882109AC8}"/>
                </a:ext>
              </a:extLst>
            </xdr:cNvPr>
            <xdr:cNvSpPr txBox="1"/>
          </xdr:nvSpPr>
          <xdr:spPr>
            <a:xfrm>
              <a:off x="122038258" y="707571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113</xdr:col>
      <xdr:colOff>355600</xdr:colOff>
      <xdr:row>113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8" name="Textfeld 127">
              <a:extLst>
                <a:ext uri="{FF2B5EF4-FFF2-40B4-BE49-F238E27FC236}">
                  <a16:creationId xmlns:a16="http://schemas.microsoft.com/office/drawing/2014/main" id="{0E2C4360-6128-495E-8CA8-545D822E2829}"/>
                </a:ext>
              </a:extLst>
            </xdr:cNvPr>
            <xdr:cNvSpPr txBox="1"/>
          </xdr:nvSpPr>
          <xdr:spPr>
            <a:xfrm>
              <a:off x="89166700" y="1126790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28" name="Textfeld 1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E2C4360-6128-495E-8CA8-545D822E2829}"/>
                </a:ext>
              </a:extLst>
            </xdr:cNvPr>
            <xdr:cNvSpPr txBox="1"/>
          </xdr:nvSpPr>
          <xdr:spPr>
            <a:xfrm>
              <a:off x="89166700" y="1126790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</a:t>
              </a:r>
              <a:r>
                <a:rPr lang="de-DE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∙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122464</xdr:colOff>
      <xdr:row>14</xdr:row>
      <xdr:rowOff>144235</xdr:rowOff>
    </xdr:from>
    <xdr:ext cx="77437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feld 1">
              <a:extLst>
                <a:ext uri="{FF2B5EF4-FFF2-40B4-BE49-F238E27FC236}">
                  <a16:creationId xmlns:a16="http://schemas.microsoft.com/office/drawing/2014/main" id="{12656FD4-EB0C-4AE2-A9C7-5FAA365BD47B}"/>
                </a:ext>
              </a:extLst>
            </xdr:cNvPr>
            <xdr:cNvSpPr txBox="1"/>
          </xdr:nvSpPr>
          <xdr:spPr>
            <a:xfrm>
              <a:off x="109300735" y="2854778"/>
              <a:ext cx="7743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𝑇𝐴𝑆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𝑀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∙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2" name="Textfeld 1">
              <a:extLst>
                <a:ext uri="{FF2B5EF4-FFF2-40B4-BE49-F238E27FC236}">
                  <a16:creationId xmlns:a16="http://schemas.microsoft.com/office/drawing/2014/main" xmlns="" xmlns:a14="http://schemas.microsoft.com/office/drawing/2010/main" id="{12656FD4-EB0C-4AE2-A9C7-5FAA365BD47B}"/>
                </a:ext>
              </a:extLst>
            </xdr:cNvPr>
            <xdr:cNvSpPr txBox="1"/>
          </xdr:nvSpPr>
          <xdr:spPr>
            <a:xfrm>
              <a:off x="109300735" y="2854778"/>
              <a:ext cx="7743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𝑇𝐴𝑆=𝑀∙𝑎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203</xdr:col>
      <xdr:colOff>209549</xdr:colOff>
      <xdr:row>13</xdr:row>
      <xdr:rowOff>106136</xdr:rowOff>
    </xdr:from>
    <xdr:ext cx="462370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Textfeld 100">
              <a:extLst>
                <a:ext uri="{FF2B5EF4-FFF2-40B4-BE49-F238E27FC236}">
                  <a16:creationId xmlns:a16="http://schemas.microsoft.com/office/drawing/2014/main" id="{A65466FD-42E2-4725-B00C-ACD98B2A39C3}"/>
                </a:ext>
              </a:extLst>
            </xdr:cNvPr>
            <xdr:cNvSpPr txBox="1"/>
          </xdr:nvSpPr>
          <xdr:spPr>
            <a:xfrm>
              <a:off x="110454620" y="2626179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𝑎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1" name="Textfeld 100">
              <a:extLst>
                <a:ext uri="{FF2B5EF4-FFF2-40B4-BE49-F238E27FC236}">
                  <a16:creationId xmlns:a16="http://schemas.microsoft.com/office/drawing/2014/main" xmlns="" xmlns:a14="http://schemas.microsoft.com/office/drawing/2010/main" id="{A65466FD-42E2-4725-B00C-ACD98B2A39C3}"/>
                </a:ext>
              </a:extLst>
            </xdr:cNvPr>
            <xdr:cNvSpPr txBox="1"/>
          </xdr:nvSpPr>
          <xdr:spPr>
            <a:xfrm>
              <a:off x="110454620" y="2626179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𝑎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203</xdr:col>
      <xdr:colOff>176891</xdr:colOff>
      <xdr:row>14</xdr:row>
      <xdr:rowOff>171450</xdr:rowOff>
    </xdr:from>
    <xdr:ext cx="462370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Textfeld 101">
              <a:extLst>
                <a:ext uri="{FF2B5EF4-FFF2-40B4-BE49-F238E27FC236}">
                  <a16:creationId xmlns:a16="http://schemas.microsoft.com/office/drawing/2014/main" id="{91F1C9D3-A809-4A0D-AB00-09CD252B110E}"/>
                </a:ext>
              </a:extLst>
            </xdr:cNvPr>
            <xdr:cNvSpPr txBox="1"/>
          </xdr:nvSpPr>
          <xdr:spPr>
            <a:xfrm>
              <a:off x="110421962" y="2881993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𝑀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2" name="Textfeld 101">
              <a:extLst>
                <a:ext uri="{FF2B5EF4-FFF2-40B4-BE49-F238E27FC236}">
                  <a16:creationId xmlns:a16="http://schemas.microsoft.com/office/drawing/2014/main" xmlns="" xmlns:a14="http://schemas.microsoft.com/office/drawing/2010/main" id="{91F1C9D3-A809-4A0D-AB00-09CD252B110E}"/>
                </a:ext>
              </a:extLst>
            </xdr:cNvPr>
            <xdr:cNvSpPr txBox="1"/>
          </xdr:nvSpPr>
          <xdr:spPr>
            <a:xfrm>
              <a:off x="110421962" y="2881993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𝑀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211</xdr:col>
      <xdr:colOff>462643</xdr:colOff>
      <xdr:row>14</xdr:row>
      <xdr:rowOff>87086</xdr:rowOff>
    </xdr:from>
    <xdr:ext cx="462370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" name="Textfeld 102">
              <a:extLst>
                <a:ext uri="{FF2B5EF4-FFF2-40B4-BE49-F238E27FC236}">
                  <a16:creationId xmlns:a16="http://schemas.microsoft.com/office/drawing/2014/main" id="{23C2BE88-DA69-424F-831C-7ED94F2440D4}"/>
                </a:ext>
              </a:extLst>
            </xdr:cNvPr>
            <xdr:cNvSpPr txBox="1"/>
          </xdr:nvSpPr>
          <xdr:spPr>
            <a:xfrm>
              <a:off x="114974914" y="2797629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l-GR" sz="1100" b="0" i="1">
                        <a:latin typeface="Cambria Math" panose="02040503050406030204" pitchFamily="18" charset="0"/>
                      </a:rPr>
                      <m:t>𝜎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3" name="Textfeld 102">
              <a:extLst>
                <a:ext uri="{FF2B5EF4-FFF2-40B4-BE49-F238E27FC236}">
                  <a16:creationId xmlns:a16="http://schemas.microsoft.com/office/drawing/2014/main" xmlns="" xmlns:a14="http://schemas.microsoft.com/office/drawing/2010/main" id="{23C2BE88-DA69-424F-831C-7ED94F2440D4}"/>
                </a:ext>
              </a:extLst>
            </xdr:cNvPr>
            <xdr:cNvSpPr txBox="1"/>
          </xdr:nvSpPr>
          <xdr:spPr>
            <a:xfrm>
              <a:off x="114974914" y="2797629"/>
              <a:ext cx="462370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l-GR" sz="1100" b="0" i="0">
                  <a:latin typeface="Cambria Math" panose="02040503050406030204" pitchFamily="18" charset="0"/>
                </a:rPr>
                <a:t>𝜎</a:t>
              </a:r>
              <a:r>
                <a:rPr lang="de-DE" sz="1100" b="0" i="0">
                  <a:latin typeface="Cambria Math" panose="02040503050406030204" pitchFamily="18" charset="0"/>
                </a:rPr>
                <a:t>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227</xdr:col>
      <xdr:colOff>138793</xdr:colOff>
      <xdr:row>14</xdr:row>
      <xdr:rowOff>127906</xdr:rowOff>
    </xdr:from>
    <xdr:ext cx="996940" cy="188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Textfeld 103">
              <a:extLst>
                <a:ext uri="{FF2B5EF4-FFF2-40B4-BE49-F238E27FC236}">
                  <a16:creationId xmlns:a16="http://schemas.microsoft.com/office/drawing/2014/main" id="{ECB14B79-8942-4B8E-8315-6D6A687F4659}"/>
                </a:ext>
              </a:extLst>
            </xdr:cNvPr>
            <xdr:cNvSpPr txBox="1"/>
          </xdr:nvSpPr>
          <xdr:spPr>
            <a:xfrm>
              <a:off x="123185464" y="2838449"/>
              <a:ext cx="996940" cy="188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𝐸𝐴𝑆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𝑇𝐴𝑆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∙√</m:t>
                    </m:r>
                    <m:r>
                      <a:rPr lang="el-GR" sz="1100" b="0" i="1">
                        <a:latin typeface="Cambria Math" panose="02040503050406030204" pitchFamily="18" charset="0"/>
                      </a:rPr>
                      <m:t>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4" name="Textfeld 103">
              <a:extLst>
                <a:ext uri="{FF2B5EF4-FFF2-40B4-BE49-F238E27FC236}">
                  <a16:creationId xmlns:a16="http://schemas.microsoft.com/office/drawing/2014/main" xmlns="" xmlns:a14="http://schemas.microsoft.com/office/drawing/2010/main" id="{ECB14B79-8942-4B8E-8315-6D6A687F4659}"/>
                </a:ext>
              </a:extLst>
            </xdr:cNvPr>
            <xdr:cNvSpPr txBox="1"/>
          </xdr:nvSpPr>
          <xdr:spPr>
            <a:xfrm>
              <a:off x="123185464" y="2838449"/>
              <a:ext cx="996940" cy="188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𝐸𝐴𝑆=𝑇𝐴𝑆∙</a:t>
              </a:r>
              <a:r>
                <a:rPr lang="el-GR" sz="1100" b="0" i="0">
                  <a:latin typeface="Cambria Math" panose="02040503050406030204" pitchFamily="18" charset="0"/>
                </a:rPr>
                <a:t>√𝜎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246</xdr:col>
      <xdr:colOff>346364</xdr:colOff>
      <xdr:row>12</xdr:row>
      <xdr:rowOff>108857</xdr:rowOff>
    </xdr:from>
    <xdr:ext cx="2680855" cy="4374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6CB022AD-14DC-4E64-A0D4-153E7D87FCEB}"/>
                </a:ext>
              </a:extLst>
            </xdr:cNvPr>
            <xdr:cNvSpPr txBox="1"/>
          </xdr:nvSpPr>
          <xdr:spPr>
            <a:xfrm>
              <a:off x="133815117" y="2434441"/>
              <a:ext cx="2680855" cy="4374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de-DE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de-DE" sz="1100" b="0" i="0">
                          <a:latin typeface="Cambria Math" panose="02040503050406030204" pitchFamily="18" charset="0"/>
                        </a:rPr>
                        <m:t>q</m:t>
                      </m:r>
                    </m:e>
                    <m:sub>
                      <m:r>
                        <m:rPr>
                          <m:sty m:val="p"/>
                        </m:rPr>
                        <a:rPr lang="de-DE" sz="1100" b="0" i="0">
                          <a:latin typeface="Cambria Math" panose="02040503050406030204" pitchFamily="18" charset="0"/>
                        </a:rPr>
                        <m:t>c</m:t>
                      </m:r>
                    </m:sub>
                  </m:sSub>
                  <m:r>
                    <a:rPr lang="de-DE" sz="1100" i="1">
                      <a:latin typeface="Cambria Math" panose="02040503050406030204" pitchFamily="18" charset="0"/>
                    </a:rPr>
                    <m:t>=</m:t>
                  </m:r>
                  <m:r>
                    <a:rPr lang="de-DE" sz="1100" b="0" i="1">
                      <a:latin typeface="Cambria Math" panose="02040503050406030204" pitchFamily="18" charset="0"/>
                    </a:rPr>
                    <m:t>𝑝</m:t>
                  </m:r>
                  <m:r>
                    <a:rPr lang="de-DE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∙</m:t>
                  </m:r>
                  <m:d>
                    <m:dPr>
                      <m:ctrlPr>
                        <a:rPr lang="de-DE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p>
                        <m:sSupPr>
                          <m:ctrlPr>
                            <a:rPr lang="de-DE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0,1429∙</m:t>
                              </m:r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𝜌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𝑝</m:t>
                                  </m:r>
                                </m:den>
                              </m:f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∙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𝑇𝐴</m:t>
                              </m:r>
                              <m:sSup>
                                <m:sSup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𝑆</m:t>
                                  </m:r>
                                </m:e>
                                <m:sup>
                                  <m:r>
                                    <a:rPr lang="de-DE" sz="1100" i="1"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de-DE" sz="1100" i="1">
                                  <a:latin typeface="Cambria Math" panose="02040503050406030204" pitchFamily="18" charset="0"/>
                                </a:rPr>
                                <m:t>+1</m:t>
                              </m:r>
                            </m:e>
                          </m:d>
                        </m:e>
                        <m:sup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3,5</m:t>
                          </m:r>
                        </m:sup>
                      </m:sSup>
                      <m:r>
                        <a:rPr lang="de-DE" sz="1100" i="1">
                          <a:latin typeface="Cambria Math" panose="02040503050406030204" pitchFamily="18" charset="0"/>
                        </a:rPr>
                        <m:t>−1</m:t>
                      </m:r>
                    </m:e>
                  </m:d>
                </m:oMath>
              </a14:m>
              <a:r>
                <a:rPr lang="de-DE" sz="1100"/>
                <a:t> </a:t>
              </a:r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xmlns="" xmlns:a14="http://schemas.microsoft.com/office/drawing/2010/main" id="{6CB022AD-14DC-4E64-A0D4-153E7D87FCEB}"/>
                </a:ext>
              </a:extLst>
            </xdr:cNvPr>
            <xdr:cNvSpPr txBox="1"/>
          </xdr:nvSpPr>
          <xdr:spPr>
            <a:xfrm>
              <a:off x="133815117" y="2434441"/>
              <a:ext cx="2680855" cy="4374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:r>
                <a:rPr lang="de-DE" sz="1100" b="0" i="0">
                  <a:latin typeface="Cambria Math" panose="02040503050406030204" pitchFamily="18" charset="0"/>
                </a:rPr>
                <a:t>q_c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𝑝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∙((0,1429∙𝜌/𝑝</a:t>
              </a:r>
              <a:r>
                <a:rPr lang="de-DE" sz="1100" b="0" i="0">
                  <a:latin typeface="Cambria Math" panose="02040503050406030204" pitchFamily="18" charset="0"/>
                </a:rPr>
                <a:t>∙𝑇𝐴𝑆^</a:t>
              </a:r>
              <a:r>
                <a:rPr lang="de-DE" sz="1100" i="0">
                  <a:latin typeface="Cambria Math" panose="02040503050406030204" pitchFamily="18" charset="0"/>
                </a:rPr>
                <a:t>2+1)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de-DE" sz="1100" b="0" i="0">
                  <a:latin typeface="Cambria Math" panose="02040503050406030204" pitchFamily="18" charset="0"/>
                </a:rPr>
                <a:t>3,5</a:t>
              </a:r>
              <a:r>
                <a:rPr lang="de-DE" sz="1100" i="0">
                  <a:latin typeface="Cambria Math" panose="02040503050406030204" pitchFamily="18" charset="0"/>
                </a:rPr>
                <a:t>−1)</a:t>
              </a:r>
              <a:r>
                <a:rPr lang="de-DE" sz="1100"/>
                <a:t> </a:t>
              </a:r>
            </a:p>
          </xdr:txBody>
        </xdr:sp>
      </mc:Fallback>
    </mc:AlternateContent>
    <xdr:clientData/>
  </xdr:oneCellAnchor>
  <xdr:oneCellAnchor>
    <xdr:from>
      <xdr:col>251</xdr:col>
      <xdr:colOff>59870</xdr:colOff>
      <xdr:row>10</xdr:row>
      <xdr:rowOff>152400</xdr:rowOff>
    </xdr:from>
    <xdr:ext cx="323033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Textfeld 104">
              <a:extLst>
                <a:ext uri="{FF2B5EF4-FFF2-40B4-BE49-F238E27FC236}">
                  <a16:creationId xmlns:a16="http://schemas.microsoft.com/office/drawing/2014/main" id="{EB5F5103-4081-4FBF-8257-02FC76F386B1}"/>
                </a:ext>
              </a:extLst>
            </xdr:cNvPr>
            <xdr:cNvSpPr txBox="1"/>
          </xdr:nvSpPr>
          <xdr:spPr>
            <a:xfrm>
              <a:off x="135908141" y="2090057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𝑇𝐴𝑆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5" name="Textfeld 104">
              <a:extLst>
                <a:ext uri="{FF2B5EF4-FFF2-40B4-BE49-F238E27FC236}">
                  <a16:creationId xmlns:a16="http://schemas.microsoft.com/office/drawing/2014/main" xmlns="" xmlns:a14="http://schemas.microsoft.com/office/drawing/2010/main" id="{EB5F5103-4081-4FBF-8257-02FC76F386B1}"/>
                </a:ext>
              </a:extLst>
            </xdr:cNvPr>
            <xdr:cNvSpPr txBox="1"/>
          </xdr:nvSpPr>
          <xdr:spPr>
            <a:xfrm>
              <a:off x="135908141" y="2090057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𝑇𝐴𝑆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250</xdr:col>
      <xdr:colOff>522513</xdr:colOff>
      <xdr:row>12</xdr:row>
      <xdr:rowOff>48985</xdr:rowOff>
    </xdr:from>
    <xdr:ext cx="323033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9" name="Textfeld 128">
              <a:extLst>
                <a:ext uri="{FF2B5EF4-FFF2-40B4-BE49-F238E27FC236}">
                  <a16:creationId xmlns:a16="http://schemas.microsoft.com/office/drawing/2014/main" id="{FC04546E-BB10-4AF6-81FD-B4B0C6410A68}"/>
                </a:ext>
              </a:extLst>
            </xdr:cNvPr>
            <xdr:cNvSpPr txBox="1"/>
          </xdr:nvSpPr>
          <xdr:spPr>
            <a:xfrm>
              <a:off x="135837384" y="2378528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𝑝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29" name="Textfeld 128">
              <a:extLst>
                <a:ext uri="{FF2B5EF4-FFF2-40B4-BE49-F238E27FC236}">
                  <a16:creationId xmlns:a16="http://schemas.microsoft.com/office/drawing/2014/main" xmlns="" xmlns:a14="http://schemas.microsoft.com/office/drawing/2010/main" id="{FC04546E-BB10-4AF6-81FD-B4B0C6410A68}"/>
                </a:ext>
              </a:extLst>
            </xdr:cNvPr>
            <xdr:cNvSpPr txBox="1"/>
          </xdr:nvSpPr>
          <xdr:spPr>
            <a:xfrm>
              <a:off x="135837384" y="2378528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𝑝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250</xdr:col>
      <xdr:colOff>517070</xdr:colOff>
      <xdr:row>13</xdr:row>
      <xdr:rowOff>179613</xdr:rowOff>
    </xdr:from>
    <xdr:ext cx="323033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0" name="Textfeld 129">
              <a:extLst>
                <a:ext uri="{FF2B5EF4-FFF2-40B4-BE49-F238E27FC236}">
                  <a16:creationId xmlns:a16="http://schemas.microsoft.com/office/drawing/2014/main" id="{39BC99DF-125A-4C0E-A557-37AC2EA49859}"/>
                </a:ext>
              </a:extLst>
            </xdr:cNvPr>
            <xdr:cNvSpPr txBox="1"/>
          </xdr:nvSpPr>
          <xdr:spPr>
            <a:xfrm>
              <a:off x="135831941" y="2699656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𝜌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𝑏𝑒𝑟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𝑆𝑉𝑒𝑟𝑤𝑒𝑖𝑠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𝑎𝑢𝑓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𝐼𝑆𝐴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𝑇𝑎𝑏𝑒𝑙𝑙𝑒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0" name="Textfeld 129">
              <a:extLst>
                <a:ext uri="{FF2B5EF4-FFF2-40B4-BE49-F238E27FC236}">
                  <a16:creationId xmlns:a16="http://schemas.microsoft.com/office/drawing/2014/main" xmlns="" xmlns:a14="http://schemas.microsoft.com/office/drawing/2010/main" id="{39BC99DF-125A-4C0E-A557-37AC2EA49859}"/>
                </a:ext>
              </a:extLst>
            </xdr:cNvPr>
            <xdr:cNvSpPr txBox="1"/>
          </xdr:nvSpPr>
          <xdr:spPr>
            <a:xfrm>
              <a:off x="135831941" y="2699656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𝜌 ü𝑏𝑒𝑟 𝑆𝑉𝑒𝑟𝑤𝑒𝑖𝑠 𝑎𝑢𝑓 𝐼𝑆𝐴 𝑇𝑎𝑏𝑒𝑙𝑙𝑒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249</xdr:col>
      <xdr:colOff>81642</xdr:colOff>
      <xdr:row>9</xdr:row>
      <xdr:rowOff>16328</xdr:rowOff>
    </xdr:from>
    <xdr:ext cx="1377045" cy="28988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1" name="Textfeld 130">
              <a:extLst>
                <a:ext uri="{FF2B5EF4-FFF2-40B4-BE49-F238E27FC236}">
                  <a16:creationId xmlns:a16="http://schemas.microsoft.com/office/drawing/2014/main" id="{66C08C59-2E3A-46DE-A41C-2DA2F1B0149E}"/>
                </a:ext>
              </a:extLst>
            </xdr:cNvPr>
            <xdr:cNvSpPr txBox="1"/>
          </xdr:nvSpPr>
          <xdr:spPr>
            <a:xfrm>
              <a:off x="134863113" y="1763485"/>
              <a:ext cx="1377045" cy="2898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</m:num>
                      <m:den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den>
                    </m:f>
                    <m:r>
                      <a:rPr lang="de-DE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=3,5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1" name="Textfeld 130">
              <a:extLst>
                <a:ext uri="{FF2B5EF4-FFF2-40B4-BE49-F238E27FC236}">
                  <a16:creationId xmlns:a16="http://schemas.microsoft.com/office/drawing/2014/main" xmlns="" xmlns:a14="http://schemas.microsoft.com/office/drawing/2010/main" id="{66C08C59-2E3A-46DE-A41C-2DA2F1B0149E}"/>
                </a:ext>
              </a:extLst>
            </xdr:cNvPr>
            <xdr:cNvSpPr txBox="1"/>
          </xdr:nvSpPr>
          <xdr:spPr>
            <a:xfrm>
              <a:off x="134863113" y="1763485"/>
              <a:ext cx="1377045" cy="2898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𝜅/(𝜅−1)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=3,5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246</xdr:col>
      <xdr:colOff>72735</xdr:colOff>
      <xdr:row>9</xdr:row>
      <xdr:rowOff>66800</xdr:rowOff>
    </xdr:from>
    <xdr:ext cx="1377045" cy="317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2" name="Textfeld 131">
              <a:extLst>
                <a:ext uri="{FF2B5EF4-FFF2-40B4-BE49-F238E27FC236}">
                  <a16:creationId xmlns:a16="http://schemas.microsoft.com/office/drawing/2014/main" id="{2DAB13E2-AD82-4E0A-B43E-DDC08CC68F75}"/>
                </a:ext>
              </a:extLst>
            </xdr:cNvPr>
            <xdr:cNvSpPr txBox="1"/>
          </xdr:nvSpPr>
          <xdr:spPr>
            <a:xfrm>
              <a:off x="133541488" y="1818411"/>
              <a:ext cx="1377045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num>
                      <m:den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2 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</m:den>
                    </m:f>
                    <m:r>
                      <a:rPr lang="de-DE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=0,1429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2" name="Textfeld 131">
              <a:extLst>
                <a:ext uri="{FF2B5EF4-FFF2-40B4-BE49-F238E27FC236}">
                  <a16:creationId xmlns:a16="http://schemas.microsoft.com/office/drawing/2014/main" xmlns="" xmlns:a14="http://schemas.microsoft.com/office/drawing/2010/main" id="{2DAB13E2-AD82-4E0A-B43E-DDC08CC68F75}"/>
                </a:ext>
              </a:extLst>
            </xdr:cNvPr>
            <xdr:cNvSpPr txBox="1"/>
          </xdr:nvSpPr>
          <xdr:spPr>
            <a:xfrm>
              <a:off x="133541488" y="1818411"/>
              <a:ext cx="1377045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(𝜅−1)/(2 𝜅)=0,1429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246</xdr:col>
      <xdr:colOff>270164</xdr:colOff>
      <xdr:row>5</xdr:row>
      <xdr:rowOff>89064</xdr:rowOff>
    </xdr:from>
    <xdr:ext cx="2738252" cy="4431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3" name="Textfeld 132">
              <a:extLst>
                <a:ext uri="{FF2B5EF4-FFF2-40B4-BE49-F238E27FC236}">
                  <a16:creationId xmlns:a16="http://schemas.microsoft.com/office/drawing/2014/main" id="{10B18267-8081-4F28-98BD-F823584930CA}"/>
                </a:ext>
              </a:extLst>
            </xdr:cNvPr>
            <xdr:cNvSpPr txBox="1"/>
          </xdr:nvSpPr>
          <xdr:spPr>
            <a:xfrm>
              <a:off x="133738917" y="1078675"/>
              <a:ext cx="2738252" cy="443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de-DE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de-DE" sz="1100" b="0" i="0">
                          <a:latin typeface="Cambria Math" panose="02040503050406030204" pitchFamily="18" charset="0"/>
                        </a:rPr>
                        <m:t>q</m:t>
                      </m:r>
                    </m:e>
                    <m:sub>
                      <m:r>
                        <m:rPr>
                          <m:sty m:val="p"/>
                        </m:rPr>
                        <a:rPr lang="de-DE" sz="1100" b="0" i="0">
                          <a:latin typeface="Cambria Math" panose="02040503050406030204" pitchFamily="18" charset="0"/>
                        </a:rPr>
                        <m:t>c</m:t>
                      </m:r>
                    </m:sub>
                  </m:sSub>
                  <m:r>
                    <a:rPr lang="de-DE" sz="1100" i="1">
                      <a:latin typeface="Cambria Math" panose="02040503050406030204" pitchFamily="18" charset="0"/>
                    </a:rPr>
                    <m:t>=</m:t>
                  </m:r>
                  <m:r>
                    <a:rPr lang="de-DE" sz="1100" b="0" i="1">
                      <a:latin typeface="Cambria Math" panose="02040503050406030204" pitchFamily="18" charset="0"/>
                    </a:rPr>
                    <m:t>𝑝</m:t>
                  </m:r>
                  <m:r>
                    <a:rPr lang="de-DE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∙</m:t>
                  </m:r>
                  <m:d>
                    <m:dPr>
                      <m:ctrlPr>
                        <a:rPr lang="de-DE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p>
                        <m:sSupPr>
                          <m:ctrlPr>
                            <a:rPr lang="de-DE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d>
                                    <m:dPr>
                                      <m:ctrlPr>
                                        <a:rPr lang="de-DE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dPr>
                                    <m:e>
                                      <m:r>
                                        <a:rPr lang="de-DE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𝜅</m:t>
                                      </m:r>
                                      <m:r>
                                        <a:rPr lang="de-DE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−1</m:t>
                                      </m:r>
                                    </m:e>
                                  </m:d>
                                </m:num>
                                <m:den>
                                  <m:r>
                                    <a:rPr lang="de-DE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∙</m:t>
                                  </m:r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𝜅</m:t>
                                  </m:r>
                                </m:den>
                              </m:f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∙</m:t>
                              </m:r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𝜌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(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𝐻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)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𝑝</m:t>
                                  </m:r>
                                  <m:d>
                                    <m:dPr>
                                      <m:ctrlP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</m:ctrlPr>
                                    </m:dPr>
                                    <m:e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𝐻</m:t>
                                      </m:r>
                                    </m:e>
                                  </m:d>
                                </m:den>
                              </m:f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∙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𝑇𝐴</m:t>
                              </m:r>
                              <m:sSup>
                                <m:sSup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𝑆</m:t>
                                  </m:r>
                                </m:e>
                                <m:sup>
                                  <m:r>
                                    <a:rPr lang="de-DE" sz="1100" i="1"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de-DE" sz="1100" i="1">
                                  <a:latin typeface="Cambria Math" panose="02040503050406030204" pitchFamily="18" charset="0"/>
                                </a:rPr>
                                <m:t>+1</m:t>
                              </m:r>
                            </m:e>
                          </m:d>
                        </m:e>
                        <m:sup>
                          <m:f>
                            <m:fPr>
                              <m:ctrlPr>
                                <a:rPr lang="de-DE" sz="11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𝜅</m:t>
                              </m:r>
                            </m:num>
                            <m:den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𝜅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−1</m:t>
                              </m:r>
                            </m:den>
                          </m:f>
                        </m:sup>
                      </m:sSup>
                      <m:r>
                        <a:rPr lang="de-DE" sz="1100" i="1">
                          <a:latin typeface="Cambria Math" panose="02040503050406030204" pitchFamily="18" charset="0"/>
                        </a:rPr>
                        <m:t>−1</m:t>
                      </m:r>
                    </m:e>
                  </m:d>
                </m:oMath>
              </a14:m>
              <a:r>
                <a:rPr lang="de-DE" sz="1100"/>
                <a:t> </a:t>
              </a:r>
            </a:p>
          </xdr:txBody>
        </xdr:sp>
      </mc:Choice>
      <mc:Fallback xmlns="">
        <xdr:sp macro="" textlink="">
          <xdr:nvSpPr>
            <xdr:cNvPr id="133" name="Textfeld 132">
              <a:extLst>
                <a:ext uri="{FF2B5EF4-FFF2-40B4-BE49-F238E27FC236}">
                  <a16:creationId xmlns:a16="http://schemas.microsoft.com/office/drawing/2014/main" xmlns="" xmlns:a14="http://schemas.microsoft.com/office/drawing/2010/main" id="{10B18267-8081-4F28-98BD-F823584930CA}"/>
                </a:ext>
              </a:extLst>
            </xdr:cNvPr>
            <xdr:cNvSpPr txBox="1"/>
          </xdr:nvSpPr>
          <xdr:spPr>
            <a:xfrm>
              <a:off x="133738917" y="1078675"/>
              <a:ext cx="2738252" cy="4431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:r>
                <a:rPr lang="de-DE" sz="1100" b="0" i="0">
                  <a:latin typeface="Cambria Math" panose="02040503050406030204" pitchFamily="18" charset="0"/>
                </a:rPr>
                <a:t>q_c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𝑝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∙((((𝜅−1))/(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∙𝜅)</a:t>
              </a:r>
              <a:r>
                <a:rPr lang="de-DE" sz="1100" b="0" i="0">
                  <a:latin typeface="Cambria Math" panose="02040503050406030204" pitchFamily="18" charset="0"/>
                </a:rPr>
                <a:t>∙(𝜌(𝐻))/𝑝(𝐻) ∙𝑇𝐴𝑆^</a:t>
              </a:r>
              <a:r>
                <a:rPr lang="de-DE" sz="1100" i="0">
                  <a:latin typeface="Cambria Math" panose="02040503050406030204" pitchFamily="18" charset="0"/>
                </a:rPr>
                <a:t>2+1)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^(</a:t>
              </a:r>
              <a:r>
                <a:rPr lang="de-DE" sz="1100" b="0" i="0">
                  <a:latin typeface="Cambria Math" panose="02040503050406030204" pitchFamily="18" charset="0"/>
                </a:rPr>
                <a:t>𝜅/(𝜅−1)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i="0">
                  <a:latin typeface="Cambria Math" panose="02040503050406030204" pitchFamily="18" charset="0"/>
                </a:rPr>
                <a:t>−1)</a:t>
              </a:r>
              <a:r>
                <a:rPr lang="de-DE" sz="1100"/>
                <a:t> </a:t>
              </a:r>
            </a:p>
          </xdr:txBody>
        </xdr:sp>
      </mc:Fallback>
    </mc:AlternateContent>
    <xdr:clientData/>
  </xdr:oneCellAnchor>
  <xdr:oneCellAnchor>
    <xdr:from>
      <xdr:col>258</xdr:col>
      <xdr:colOff>130627</xdr:colOff>
      <xdr:row>4</xdr:row>
      <xdr:rowOff>155120</xdr:rowOff>
    </xdr:from>
    <xdr:ext cx="2838204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4" name="Textfeld 133">
              <a:extLst>
                <a:ext uri="{FF2B5EF4-FFF2-40B4-BE49-F238E27FC236}">
                  <a16:creationId xmlns:a16="http://schemas.microsoft.com/office/drawing/2014/main" id="{191AA51B-98B5-477F-8AF9-A9C1DBA1FB8F}"/>
                </a:ext>
              </a:extLst>
            </xdr:cNvPr>
            <xdr:cNvSpPr txBox="1"/>
          </xdr:nvSpPr>
          <xdr:spPr>
            <a:xfrm>
              <a:off x="140012056" y="956704"/>
              <a:ext cx="283820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14:m>
                <m:oMath xmlns:m="http://schemas.openxmlformats.org/officeDocument/2006/math">
                  <m:r>
                    <a:rPr lang="de-DE" sz="1100" b="0" i="1">
                      <a:latin typeface="Cambria Math" panose="02040503050406030204" pitchFamily="18" charset="0"/>
                    </a:rPr>
                    <m:t>𝑇𝐴𝑆</m:t>
                  </m:r>
                  <m:r>
                    <a:rPr lang="de-DE" sz="110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de-DE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f>
                        <m:f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2∙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𝜅</m:t>
                          </m:r>
                        </m:num>
                        <m:den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𝜅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−1</m:t>
                          </m:r>
                        </m:den>
                      </m:f>
                      <m:r>
                        <a:rPr lang="de-DE" sz="1100" b="0" i="1">
                          <a:latin typeface="Cambria Math" panose="02040503050406030204" pitchFamily="18" charset="0"/>
                        </a:rPr>
                        <m:t>∙</m:t>
                      </m:r>
                      <m:f>
                        <m:f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𝑝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(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𝐻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)</m:t>
                          </m:r>
                        </m:num>
                        <m:den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𝜌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(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𝐻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)</m:t>
                          </m:r>
                        </m:den>
                      </m:f>
                      <m:r>
                        <a:rPr lang="de-DE" sz="1100" b="0" i="1">
                          <a:latin typeface="Cambria Math" panose="02040503050406030204" pitchFamily="18" charset="0"/>
                        </a:rPr>
                        <m:t>∙</m:t>
                      </m:r>
                      <m:d>
                        <m:d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sSup>
                            <m:sSupPr>
                              <m:ctrlPr>
                                <a:rPr lang="de-DE" sz="1100" b="0" i="1">
                                  <a:latin typeface="Cambria Math" panose="02040503050406030204" pitchFamily="18" charset="0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dPr>
                                <m:e>
                                  <m:f>
                                    <m:fPr>
                                      <m:ctrlP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</m:ctrlPr>
                                    </m:fPr>
                                    <m:num>
                                      <m:sSub>
                                        <m:sSubPr>
                                          <m:ctrlP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</m:ctrlPr>
                                        </m:sSubPr>
                                        <m:e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𝑞</m:t>
                                          </m:r>
                                        </m:e>
                                        <m:sub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𝑐</m:t>
                                          </m:r>
                                        </m:sub>
                                      </m:sSub>
                                    </m:num>
                                    <m:den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𝑝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(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𝐻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)</m:t>
                                      </m:r>
                                    </m:den>
                                  </m:f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+1</m:t>
                                  </m:r>
                                </m:e>
                              </m:d>
                            </m:e>
                            <m:sup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𝜅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−1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𝜅</m:t>
                                  </m:r>
                                </m:den>
                              </m:f>
                            </m:sup>
                          </m:sSup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−1</m:t>
                          </m:r>
                        </m:e>
                      </m:d>
                    </m:e>
                  </m:rad>
                </m:oMath>
              </a14:m>
              <a:r>
                <a:rPr lang="de-DE" sz="1100"/>
                <a:t> </a:t>
              </a:r>
            </a:p>
          </xdr:txBody>
        </xdr:sp>
      </mc:Choice>
      <mc:Fallback xmlns="">
        <xdr:sp macro="" textlink="">
          <xdr:nvSpPr>
            <xdr:cNvPr id="134" name="Textfeld 133">
              <a:extLst>
                <a:ext uri="{FF2B5EF4-FFF2-40B4-BE49-F238E27FC236}">
                  <a16:creationId xmlns:a16="http://schemas.microsoft.com/office/drawing/2014/main" xmlns="" xmlns:a14="http://schemas.microsoft.com/office/drawing/2010/main" id="{191AA51B-98B5-477F-8AF9-A9C1DBA1FB8F}"/>
                </a:ext>
              </a:extLst>
            </xdr:cNvPr>
            <xdr:cNvSpPr txBox="1"/>
          </xdr:nvSpPr>
          <xdr:spPr>
            <a:xfrm>
              <a:off x="140012056" y="956704"/>
              <a:ext cx="283820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:r>
                <a:rPr lang="de-DE" sz="1100" b="0" i="0">
                  <a:latin typeface="Cambria Math" panose="02040503050406030204" pitchFamily="18" charset="0"/>
                </a:rPr>
                <a:t>𝑇𝐴𝑆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√((2∙𝜅)/(𝜅−1)∙(𝑝(𝐻))/(𝜌(𝐻))∙((𝑞_𝑐/(𝑝(𝐻))+1)^((𝜅−1)/𝜅)−1) )</a:t>
              </a:r>
              <a:r>
                <a:rPr lang="de-DE" sz="1100"/>
                <a:t> </a:t>
              </a:r>
            </a:p>
          </xdr:txBody>
        </xdr:sp>
      </mc:Fallback>
    </mc:AlternateContent>
    <xdr:clientData/>
  </xdr:oneCellAnchor>
  <xdr:oneCellAnchor>
    <xdr:from>
      <xdr:col>258</xdr:col>
      <xdr:colOff>136069</xdr:colOff>
      <xdr:row>11</xdr:row>
      <xdr:rowOff>176891</xdr:rowOff>
    </xdr:from>
    <xdr:ext cx="2486398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5" name="Textfeld 134">
              <a:extLst>
                <a:ext uri="{FF2B5EF4-FFF2-40B4-BE49-F238E27FC236}">
                  <a16:creationId xmlns:a16="http://schemas.microsoft.com/office/drawing/2014/main" id="{40A04262-7A61-4633-9430-2027A8F74DFE}"/>
                </a:ext>
              </a:extLst>
            </xdr:cNvPr>
            <xdr:cNvSpPr txBox="1"/>
          </xdr:nvSpPr>
          <xdr:spPr>
            <a:xfrm>
              <a:off x="140017498" y="2314449"/>
              <a:ext cx="2486398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14:m>
                <m:oMath xmlns:m="http://schemas.openxmlformats.org/officeDocument/2006/math">
                  <m:r>
                    <a:rPr lang="de-DE" sz="1100" b="0" i="1">
                      <a:latin typeface="Cambria Math" panose="02040503050406030204" pitchFamily="18" charset="0"/>
                    </a:rPr>
                    <m:t>𝑇𝐴𝑆</m:t>
                  </m:r>
                  <m:r>
                    <a:rPr lang="de-DE" sz="110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de-DE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de-DE" sz="1100" b="0" i="1">
                          <a:latin typeface="Cambria Math" panose="02040503050406030204" pitchFamily="18" charset="0"/>
                        </a:rPr>
                        <m:t>7∙</m:t>
                      </m:r>
                      <m:f>
                        <m:f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𝑝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(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𝐻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)</m:t>
                          </m:r>
                        </m:num>
                        <m:den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𝜌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(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𝐻</m:t>
                          </m:r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)</m:t>
                          </m:r>
                        </m:den>
                      </m:f>
                      <m:r>
                        <a:rPr lang="de-DE" sz="1100" b="0" i="1">
                          <a:latin typeface="Cambria Math" panose="02040503050406030204" pitchFamily="18" charset="0"/>
                        </a:rPr>
                        <m:t>∙</m:t>
                      </m:r>
                      <m:d>
                        <m:d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sSup>
                            <m:sSupPr>
                              <m:ctrlPr>
                                <a:rPr lang="de-DE" sz="1100" b="0" i="1">
                                  <a:latin typeface="Cambria Math" panose="02040503050406030204" pitchFamily="18" charset="0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dPr>
                                <m:e>
                                  <m:f>
                                    <m:fPr>
                                      <m:ctrlP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</m:ctrlPr>
                                    </m:fPr>
                                    <m:num>
                                      <m:sSub>
                                        <m:sSubPr>
                                          <m:ctrlP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</m:ctrlPr>
                                        </m:sSubPr>
                                        <m:e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𝑞</m:t>
                                          </m:r>
                                        </m:e>
                                        <m:sub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𝑐</m:t>
                                          </m:r>
                                        </m:sub>
                                      </m:sSub>
                                    </m:num>
                                    <m:den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𝑝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(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𝐻</m:t>
                                      </m:r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  <m:t>)</m:t>
                                      </m:r>
                                    </m:den>
                                  </m:f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+1</m:t>
                                  </m:r>
                                </m:e>
                              </m:d>
                            </m:e>
                            <m:sup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1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3,5</m:t>
                                  </m:r>
                                </m:den>
                              </m:f>
                            </m:sup>
                          </m:sSup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−1</m:t>
                          </m:r>
                        </m:e>
                      </m:d>
                    </m:e>
                  </m:rad>
                </m:oMath>
              </a14:m>
              <a:r>
                <a:rPr lang="de-DE" sz="1100"/>
                <a:t> </a:t>
              </a:r>
            </a:p>
          </xdr:txBody>
        </xdr:sp>
      </mc:Choice>
      <mc:Fallback xmlns="">
        <xdr:sp macro="" textlink="">
          <xdr:nvSpPr>
            <xdr:cNvPr id="135" name="Textfeld 134">
              <a:extLst>
                <a:ext uri="{FF2B5EF4-FFF2-40B4-BE49-F238E27FC236}">
                  <a16:creationId xmlns:a16="http://schemas.microsoft.com/office/drawing/2014/main" xmlns="" xmlns:a14="http://schemas.microsoft.com/office/drawing/2010/main" id="{40A04262-7A61-4633-9430-2027A8F74DFE}"/>
                </a:ext>
              </a:extLst>
            </xdr:cNvPr>
            <xdr:cNvSpPr txBox="1"/>
          </xdr:nvSpPr>
          <xdr:spPr>
            <a:xfrm>
              <a:off x="140017498" y="2314449"/>
              <a:ext cx="2486398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:r>
                <a:rPr lang="de-DE" sz="1100" b="0" i="0">
                  <a:latin typeface="Cambria Math" panose="02040503050406030204" pitchFamily="18" charset="0"/>
                </a:rPr>
                <a:t>𝑇𝐴𝑆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√(7∙(𝑝(𝐻))/(𝜌(𝐻))∙((𝑞_𝑐/(𝑝(𝐻))+1)^(1/3,5)−1) )</a:t>
              </a:r>
              <a:r>
                <a:rPr lang="de-DE" sz="1100"/>
                <a:t> </a:t>
              </a:r>
            </a:p>
          </xdr:txBody>
        </xdr:sp>
      </mc:Fallback>
    </mc:AlternateContent>
    <xdr:clientData/>
  </xdr:oneCellAnchor>
  <xdr:oneCellAnchor>
    <xdr:from>
      <xdr:col>257</xdr:col>
      <xdr:colOff>299357</xdr:colOff>
      <xdr:row>8</xdr:row>
      <xdr:rowOff>54428</xdr:rowOff>
    </xdr:from>
    <xdr:ext cx="1377045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6" name="Textfeld 135">
              <a:extLst>
                <a:ext uri="{FF2B5EF4-FFF2-40B4-BE49-F238E27FC236}">
                  <a16:creationId xmlns:a16="http://schemas.microsoft.com/office/drawing/2014/main" id="{7855E908-CF41-4ED0-87D6-646548F0E2F7}"/>
                </a:ext>
              </a:extLst>
            </xdr:cNvPr>
            <xdr:cNvSpPr txBox="1"/>
          </xdr:nvSpPr>
          <xdr:spPr>
            <a:xfrm>
              <a:off x="139348028" y="1611085"/>
              <a:ext cx="1377045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2 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</m:num>
                      <m:den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den>
                    </m:f>
                    <m:r>
                      <a:rPr lang="de-DE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=7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6" name="Textfeld 135">
              <a:extLst>
                <a:ext uri="{FF2B5EF4-FFF2-40B4-BE49-F238E27FC236}">
                  <a16:creationId xmlns:a16="http://schemas.microsoft.com/office/drawing/2014/main" xmlns="" xmlns:a14="http://schemas.microsoft.com/office/drawing/2010/main" id="{7855E908-CF41-4ED0-87D6-646548F0E2F7}"/>
                </a:ext>
              </a:extLst>
            </xdr:cNvPr>
            <xdr:cNvSpPr txBox="1"/>
          </xdr:nvSpPr>
          <xdr:spPr>
            <a:xfrm>
              <a:off x="139348028" y="1611085"/>
              <a:ext cx="1377045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𝜅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)/(𝜅−1)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=7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259</xdr:col>
      <xdr:colOff>413657</xdr:colOff>
      <xdr:row>8</xdr:row>
      <xdr:rowOff>65314</xdr:rowOff>
    </xdr:from>
    <xdr:ext cx="1377045" cy="3359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7" name="Textfeld 136">
              <a:extLst>
                <a:ext uri="{FF2B5EF4-FFF2-40B4-BE49-F238E27FC236}">
                  <a16:creationId xmlns:a16="http://schemas.microsoft.com/office/drawing/2014/main" id="{5478A143-5C04-4CA5-BA9F-5720886A46E4}"/>
                </a:ext>
              </a:extLst>
            </xdr:cNvPr>
            <xdr:cNvSpPr txBox="1"/>
          </xdr:nvSpPr>
          <xdr:spPr>
            <a:xfrm>
              <a:off x="140529128" y="1621971"/>
              <a:ext cx="1377045" cy="3359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num>
                      <m:den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𝜅</m:t>
                        </m:r>
                      </m:den>
                    </m:f>
                    <m:r>
                      <a:rPr lang="de-DE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num>
                      <m:den>
                        <m:r>
                          <a:rPr lang="de-DE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3,5</m:t>
                        </m:r>
                      </m:den>
                    </m:f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7" name="Textfeld 136">
              <a:extLst>
                <a:ext uri="{FF2B5EF4-FFF2-40B4-BE49-F238E27FC236}">
                  <a16:creationId xmlns:a16="http://schemas.microsoft.com/office/drawing/2014/main" xmlns="" xmlns:a14="http://schemas.microsoft.com/office/drawing/2010/main" id="{5478A143-5C04-4CA5-BA9F-5720886A46E4}"/>
                </a:ext>
              </a:extLst>
            </xdr:cNvPr>
            <xdr:cNvSpPr txBox="1"/>
          </xdr:nvSpPr>
          <xdr:spPr>
            <a:xfrm>
              <a:off x="140529128" y="1621971"/>
              <a:ext cx="1377045" cy="3359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(𝜅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)/𝜅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=1/3,5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262</xdr:col>
      <xdr:colOff>500741</xdr:colOff>
      <xdr:row>12</xdr:row>
      <xdr:rowOff>87085</xdr:rowOff>
    </xdr:from>
    <xdr:ext cx="2517571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8" name="Textfeld 137">
              <a:extLst>
                <a:ext uri="{FF2B5EF4-FFF2-40B4-BE49-F238E27FC236}">
                  <a16:creationId xmlns:a16="http://schemas.microsoft.com/office/drawing/2014/main" id="{D987FB49-5FBA-4E0A-AAD8-F3B2FE5CEDBA}"/>
                </a:ext>
              </a:extLst>
            </xdr:cNvPr>
            <xdr:cNvSpPr txBox="1"/>
          </xdr:nvSpPr>
          <xdr:spPr>
            <a:xfrm>
              <a:off x="142519728" y="2412669"/>
              <a:ext cx="2517571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14:m>
                <m:oMath xmlns:m="http://schemas.openxmlformats.org/officeDocument/2006/math">
                  <m:r>
                    <a:rPr lang="de-DE" sz="1100" b="0" i="1">
                      <a:solidFill>
                        <a:srgbClr val="FF0000"/>
                      </a:solidFill>
                      <a:latin typeface="Cambria Math" panose="02040503050406030204" pitchFamily="18" charset="0"/>
                    </a:rPr>
                    <m:t>𝐶𝐴𝑆</m:t>
                  </m:r>
                  <m:r>
                    <a:rPr lang="de-DE" sz="110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de-DE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d>
                        <m:dPr>
                          <m:ctrlPr>
                            <a:rPr lang="de-DE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de-DE" sz="11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2</m:t>
                              </m:r>
                              <m: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∙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𝜅</m:t>
                              </m:r>
                            </m:num>
                            <m:den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𝜅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−1</m:t>
                              </m:r>
                            </m:den>
                          </m:f>
                          <m:r>
                            <a:rPr lang="de-DE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∙</m:t>
                          </m:r>
                          <m:f>
                            <m:fPr>
                              <m:ctrlP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𝑝</m:t>
                                  </m:r>
                                </m:e>
                                <m:sub>
                                  <m: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0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𝜌</m:t>
                                  </m:r>
                                </m:e>
                                <m:sub>
                                  <m:r>
                                    <a:rPr lang="de-DE" sz="1100" b="0" i="1">
                                      <a:solidFill>
                                        <a:srgbClr val="FF0000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0</m:t>
                                  </m:r>
                                </m:sub>
                              </m:sSub>
                            </m:den>
                          </m:f>
                        </m:e>
                      </m:d>
                      <m:r>
                        <a:rPr lang="de-DE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∙</m:t>
                      </m:r>
                      <m:d>
                        <m:dPr>
                          <m:ctrlPr>
                            <a:rPr lang="de-DE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p>
                            <m:sSupPr>
                              <m:ctrlPr>
                                <a:rPr lang="de-DE" sz="1100" b="0" i="1">
                                  <a:latin typeface="Cambria Math" panose="02040503050406030204" pitchFamily="18" charset="0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dPr>
                                <m:e>
                                  <m:f>
                                    <m:fPr>
                                      <m:ctrlPr>
                                        <a:rPr lang="de-DE" sz="1100" b="0" i="1">
                                          <a:latin typeface="Cambria Math" panose="02040503050406030204" pitchFamily="18" charset="0"/>
                                        </a:rPr>
                                      </m:ctrlPr>
                                    </m:fPr>
                                    <m:num>
                                      <m:sSub>
                                        <m:sSubPr>
                                          <m:ctrlP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</m:ctrlPr>
                                        </m:sSubPr>
                                        <m:e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𝑞</m:t>
                                          </m:r>
                                        </m:e>
                                        <m:sub>
                                          <m:r>
                                            <a:rPr lang="de-DE" sz="1100" b="0" i="1">
                                              <a:latin typeface="Cambria Math" panose="02040503050406030204" pitchFamily="18" charset="0"/>
                                            </a:rPr>
                                            <m:t>𝑐</m:t>
                                          </m:r>
                                        </m:sub>
                                      </m:sSub>
                                    </m:num>
                                    <m:den>
                                      <m:sSub>
                                        <m:sSubPr>
                                          <m:ctrlPr>
                                            <a:rPr lang="de-DE" sz="1100" b="0" i="1">
                                              <a:solidFill>
                                                <a:srgbClr val="FF0000"/>
                                              </a:solidFill>
                                              <a:latin typeface="Cambria Math" panose="02040503050406030204" pitchFamily="18" charset="0"/>
                                            </a:rPr>
                                          </m:ctrlPr>
                                        </m:sSubPr>
                                        <m:e>
                                          <m:r>
                                            <a:rPr lang="de-DE" sz="1100" b="0" i="1">
                                              <a:solidFill>
                                                <a:srgbClr val="FF0000"/>
                                              </a:solidFill>
                                              <a:latin typeface="Cambria Math" panose="02040503050406030204" pitchFamily="18" charset="0"/>
                                            </a:rPr>
                                            <m:t>𝑝</m:t>
                                          </m:r>
                                        </m:e>
                                        <m:sub>
                                          <m:r>
                                            <a:rPr lang="de-DE" sz="1100" b="0" i="1">
                                              <a:solidFill>
                                                <a:srgbClr val="FF0000"/>
                                              </a:solidFill>
                                              <a:latin typeface="Cambria Math" panose="02040503050406030204" pitchFamily="18" charset="0"/>
                                            </a:rPr>
                                            <m:t>0</m:t>
                                          </m:r>
                                        </m:sub>
                                      </m:sSub>
                                    </m:den>
                                  </m:f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+1</m:t>
                                  </m:r>
                                </m:e>
                              </m:d>
                            </m:e>
                            <m:sup>
                              <m:f>
                                <m:fPr>
                                  <m:ctrlP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𝜅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−1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𝜅</m:t>
                                  </m:r>
                                </m:den>
                              </m:f>
                            </m:sup>
                          </m:sSup>
                          <m:r>
                            <a:rPr lang="de-DE" sz="1100" b="0" i="1">
                              <a:latin typeface="Cambria Math" panose="02040503050406030204" pitchFamily="18" charset="0"/>
                            </a:rPr>
                            <m:t>−1</m:t>
                          </m:r>
                        </m:e>
                      </m:d>
                    </m:e>
                  </m:rad>
                </m:oMath>
              </a14:m>
              <a:endParaRPr lang="de-DE" sz="1100"/>
            </a:p>
          </xdr:txBody>
        </xdr:sp>
      </mc:Choice>
      <mc:Fallback xmlns="">
        <xdr:sp macro="" textlink="">
          <xdr:nvSpPr>
            <xdr:cNvPr id="138" name="Textfeld 137">
              <a:extLst>
                <a:ext uri="{FF2B5EF4-FFF2-40B4-BE49-F238E27FC236}">
                  <a16:creationId xmlns:a16="http://schemas.microsoft.com/office/drawing/2014/main" xmlns="" xmlns:a14="http://schemas.microsoft.com/office/drawing/2010/main" id="{D987FB49-5FBA-4E0A-AAD8-F3B2FE5CEDBA}"/>
                </a:ext>
              </a:extLst>
            </xdr:cNvPr>
            <xdr:cNvSpPr txBox="1"/>
          </xdr:nvSpPr>
          <xdr:spPr>
            <a:xfrm>
              <a:off x="142519728" y="2412669"/>
              <a:ext cx="2517571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/>
                <a:t> </a:t>
              </a:r>
              <a:r>
                <a:rPr lang="de-DE" sz="1100" b="0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𝐶𝐴𝑆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√(((2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de-DE" sz="1100" b="0" i="0">
                  <a:latin typeface="Cambria Math" panose="02040503050406030204" pitchFamily="18" charset="0"/>
                </a:rPr>
                <a:t>𝜅)/(𝜅−1)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de-DE" sz="1100" b="0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𝑝_0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de-DE" sz="1100" b="0" i="0">
                  <a:solidFill>
                    <a:srgbClr val="FF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𝜌_0 )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∙((</a:t>
              </a:r>
              <a:r>
                <a:rPr lang="de-DE" sz="1100" b="0" i="0">
                  <a:latin typeface="Cambria Math" panose="02040503050406030204" pitchFamily="18" charset="0"/>
                </a:rPr>
                <a:t>𝑞_𝑐/</a:t>
              </a:r>
              <a:r>
                <a:rPr lang="de-DE" sz="1100" b="0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𝑝_0 </a:t>
              </a:r>
              <a:r>
                <a:rPr lang="de-DE" sz="1100" b="0" i="0">
                  <a:latin typeface="Cambria Math" panose="02040503050406030204" pitchFamily="18" charset="0"/>
                </a:rPr>
                <a:t>+1)^((𝜅−1)/𝜅)−1) )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251</xdr:col>
      <xdr:colOff>462642</xdr:colOff>
      <xdr:row>8</xdr:row>
      <xdr:rowOff>146957</xdr:rowOff>
    </xdr:from>
    <xdr:ext cx="323033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9" name="Textfeld 138">
              <a:extLst>
                <a:ext uri="{FF2B5EF4-FFF2-40B4-BE49-F238E27FC236}">
                  <a16:creationId xmlns:a16="http://schemas.microsoft.com/office/drawing/2014/main" id="{BFA48A69-87DD-4F9A-B860-3B21F9A96D5F}"/>
                </a:ext>
              </a:extLst>
            </xdr:cNvPr>
            <xdr:cNvSpPr txBox="1"/>
          </xdr:nvSpPr>
          <xdr:spPr>
            <a:xfrm>
              <a:off x="136310913" y="1703614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𝑞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𝑑𝑦𝑛𝑎𝑚𝑖𝑠𝑐h𝑒𝑟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𝐷𝑟𝑢𝑐𝑘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𝑓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ü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𝑟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𝑘𝑜𝑚𝑟𝑒𝑠𝑠𝑖𝑏𝑙𝑒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𝐹𝑙𝑢𝑖𝑑𝑒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39" name="Textfeld 138">
              <a:extLst>
                <a:ext uri="{FF2B5EF4-FFF2-40B4-BE49-F238E27FC236}">
                  <a16:creationId xmlns:a16="http://schemas.microsoft.com/office/drawing/2014/main" xmlns="" xmlns:a14="http://schemas.microsoft.com/office/drawing/2010/main" id="{BFA48A69-87DD-4F9A-B860-3B21F9A96D5F}"/>
                </a:ext>
              </a:extLst>
            </xdr:cNvPr>
            <xdr:cNvSpPr txBox="1"/>
          </xdr:nvSpPr>
          <xdr:spPr>
            <a:xfrm>
              <a:off x="136310913" y="1703614"/>
              <a:ext cx="3230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𝑞_𝑐  𝑑𝑦𝑛𝑎𝑚𝑖𝑠𝑐ℎ𝑒𝑟 𝐷𝑟𝑢𝑐𝑘 𝑓ü𝑟 𝑘𝑜𝑚𝑟𝑒𝑠𝑠𝑖𝑏𝑙𝑒 𝐹𝑙𝑢𝑖𝑑𝑒</a:t>
              </a:r>
              <a:endParaRPr lang="de-DE" sz="1100"/>
            </a:p>
          </xdr:txBody>
        </xdr:sp>
      </mc:Fallback>
    </mc:AlternateContent>
    <xdr:clientData/>
  </xdr:oneCellAnchor>
  <xdr:twoCellAnchor editAs="oneCell">
    <xdr:from>
      <xdr:col>134</xdr:col>
      <xdr:colOff>10886</xdr:colOff>
      <xdr:row>7</xdr:row>
      <xdr:rowOff>168729</xdr:rowOff>
    </xdr:from>
    <xdr:to>
      <xdr:col>139</xdr:col>
      <xdr:colOff>230768</xdr:colOff>
      <xdr:row>14</xdr:row>
      <xdr:rowOff>9489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8529652D-6DAC-4027-AEFB-79A23FF7BE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74304946" y="681297"/>
          <a:ext cx="1179703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68</xdr:col>
      <xdr:colOff>92530</xdr:colOff>
      <xdr:row>13</xdr:row>
      <xdr:rowOff>136071</xdr:rowOff>
    </xdr:from>
    <xdr:ext cx="1953986" cy="188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2" name="Textfeld 141">
              <a:extLst>
                <a:ext uri="{FF2B5EF4-FFF2-40B4-BE49-F238E27FC236}">
                  <a16:creationId xmlns:a16="http://schemas.microsoft.com/office/drawing/2014/main" id="{202E86CB-97BE-4042-9E92-A7EAF01BC63B}"/>
                </a:ext>
              </a:extLst>
            </xdr:cNvPr>
            <xdr:cNvSpPr txBox="1"/>
          </xdr:nvSpPr>
          <xdr:spPr>
            <a:xfrm>
              <a:off x="38328601" y="2656114"/>
              <a:ext cx="1953986" cy="188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(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M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∗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a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∙√</m:t>
                    </m:r>
                    <m:r>
                      <m:rPr>
                        <m:nor/>
                      </m:rPr>
                      <a:rPr lang="el-GR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σ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 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 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CAS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(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−1</m:t>
                    </m:r>
                    <m:r>
                      <m:rPr>
                        <m:nor/>
                      </m:rPr>
                      <a:rPr lang="de-DE" sz="1100" b="0" i="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42" name="Textfeld 141">
              <a:extLst>
                <a:ext uri="{FF2B5EF4-FFF2-40B4-BE49-F238E27FC236}">
                  <a16:creationId xmlns:a16="http://schemas.microsoft.com/office/drawing/2014/main" xmlns="" xmlns:a14="http://schemas.microsoft.com/office/drawing/2010/main" id="{202E86CB-97BE-4042-9E92-A7EAF01BC63B}"/>
                </a:ext>
              </a:extLst>
            </xdr:cNvPr>
            <xdr:cNvSpPr txBox="1"/>
          </xdr:nvSpPr>
          <xdr:spPr>
            <a:xfrm>
              <a:off x="38328601" y="2656114"/>
              <a:ext cx="1953986" cy="188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"(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M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a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</a:t>
              </a:r>
              <a:r>
                <a:rPr lang="el-G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l-G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σ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CAS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67</xdr:col>
      <xdr:colOff>500744</xdr:colOff>
      <xdr:row>12</xdr:row>
      <xdr:rowOff>114300</xdr:rowOff>
    </xdr:from>
    <xdr:ext cx="19539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3" name="Textfeld 142">
              <a:extLst>
                <a:ext uri="{FF2B5EF4-FFF2-40B4-BE49-F238E27FC236}">
                  <a16:creationId xmlns:a16="http://schemas.microsoft.com/office/drawing/2014/main" id="{4661865C-5DC1-443A-9328-EC72B4BFD9E8}"/>
                </a:ext>
              </a:extLst>
            </xdr:cNvPr>
            <xdr:cNvSpPr txBox="1"/>
          </xdr:nvSpPr>
          <xdr:spPr>
            <a:xfrm>
              <a:off x="38203415" y="2443843"/>
              <a:ext cx="19539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</m:t>
                    </m:r>
                    <m:r>
                      <a:rPr lang="de-DE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𝐴𝑆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 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CAS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(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−1</m:t>
                    </m:r>
                    <m:r>
                      <m:rPr>
                        <m:nor/>
                      </m:rPr>
                      <a:rPr lang="de-DE" sz="1100" b="0" i="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43" name="Textfeld 142">
              <a:extLst>
                <a:ext uri="{FF2B5EF4-FFF2-40B4-BE49-F238E27FC236}">
                  <a16:creationId xmlns:a16="http://schemas.microsoft.com/office/drawing/2014/main" xmlns="" xmlns:a14="http://schemas.microsoft.com/office/drawing/2010/main" id="{4661865C-5DC1-443A-9328-EC72B4BFD9E8}"/>
                </a:ext>
              </a:extLst>
            </xdr:cNvPr>
            <xdr:cNvSpPr txBox="1"/>
          </xdr:nvSpPr>
          <xdr:spPr>
            <a:xfrm>
              <a:off x="38203415" y="2443843"/>
              <a:ext cx="19539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𝐴𝑆"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CAS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272</xdr:col>
      <xdr:colOff>321129</xdr:colOff>
      <xdr:row>14</xdr:row>
      <xdr:rowOff>130628</xdr:rowOff>
    </xdr:from>
    <xdr:ext cx="132805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4" name="Textfeld 143">
              <a:extLst>
                <a:ext uri="{FF2B5EF4-FFF2-40B4-BE49-F238E27FC236}">
                  <a16:creationId xmlns:a16="http://schemas.microsoft.com/office/drawing/2014/main" id="{B219ABAF-2C38-4C26-9D90-A79B36A4207E}"/>
                </a:ext>
              </a:extLst>
            </xdr:cNvPr>
            <xdr:cNvSpPr txBox="1"/>
          </xdr:nvSpPr>
          <xdr:spPr>
            <a:xfrm>
              <a:off x="147370800" y="2841171"/>
              <a:ext cx="132805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</m:t>
                    </m:r>
                    <m:r>
                      <a:rPr lang="de-DE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𝐴𝑆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 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CAS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  <m:r>
                      <a:rPr lang="de-DE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r>
                      <m:rPr>
                        <m:nor/>
                      </m:rPr>
                      <a:rPr lang="de-DE" sz="1100" b="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(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−1</m:t>
                    </m:r>
                    <m:r>
                      <m:rPr>
                        <m:nor/>
                      </m:rPr>
                      <a:rPr lang="de-DE" sz="1100" b="0" i="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44" name="Textfeld 143">
              <a:extLst>
                <a:ext uri="{FF2B5EF4-FFF2-40B4-BE49-F238E27FC236}">
                  <a16:creationId xmlns:a16="http://schemas.microsoft.com/office/drawing/2014/main" xmlns="" xmlns:a14="http://schemas.microsoft.com/office/drawing/2010/main" id="{B219ABAF-2C38-4C26-9D90-A79B36A4207E}"/>
                </a:ext>
              </a:extLst>
            </xdr:cNvPr>
            <xdr:cNvSpPr txBox="1"/>
          </xdr:nvSpPr>
          <xdr:spPr>
            <a:xfrm>
              <a:off x="147370800" y="2841171"/>
              <a:ext cx="132805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𝐴𝑆"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CAS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"∙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"(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de-DE" sz="1100"/>
            </a:p>
          </xdr:txBody>
        </xdr:sp>
      </mc:Fallback>
    </mc:AlternateContent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0.4407</cdr:x>
      <cdr:y>0.95151</cdr:y>
    </cdr:from>
    <cdr:to>
      <cdr:x>0.58852</cdr:x>
      <cdr:y>1</cdr:y>
    </cdr:to>
    <cdr:sp macro="" textlink="">
      <cdr:nvSpPr>
        <cdr:cNvPr id="2" name="Abgerundetes Rechteck 1">
          <a:extLst xmlns:a="http://schemas.openxmlformats.org/drawingml/2006/main">
            <a:ext uri="{FF2B5EF4-FFF2-40B4-BE49-F238E27FC236}">
              <a16:creationId xmlns:a16="http://schemas.microsoft.com/office/drawing/2014/main" id="{D38032A9-A1C4-4815-8669-EA3E7C2414C5}"/>
            </a:ext>
          </a:extLst>
        </cdr:cNvPr>
        <cdr:cNvSpPr/>
      </cdr:nvSpPr>
      <cdr:spPr>
        <a:xfrm xmlns:a="http://schemas.openxmlformats.org/drawingml/2006/main">
          <a:off x="2983345" y="6154731"/>
          <a:ext cx="1000663" cy="31365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800" b="0">
              <a:solidFill>
                <a:srgbClr val="FF0000"/>
              </a:solidFill>
            </a:rPr>
            <a:t>CAS </a:t>
          </a:r>
          <a:r>
            <a:rPr lang="de-DE" sz="1800" b="0">
              <a:solidFill>
                <a:schemeClr val="bg2">
                  <a:lumMod val="50000"/>
                </a:schemeClr>
              </a:solidFill>
            </a:rPr>
            <a:t>[kt] </a:t>
          </a:r>
        </a:p>
      </cdr:txBody>
    </cdr:sp>
  </cdr:relSizeAnchor>
  <cdr:relSizeAnchor xmlns:cdr="http://schemas.openxmlformats.org/drawingml/2006/chartDrawing">
    <cdr:from>
      <cdr:x>0.19852</cdr:x>
      <cdr:y>0</cdr:y>
    </cdr:from>
    <cdr:to>
      <cdr:x>0.78681</cdr:x>
      <cdr:y>0.08077</cdr:y>
    </cdr:to>
    <cdr:sp macro="" textlink="">
      <cdr:nvSpPr>
        <cdr:cNvPr id="9" name="Abgerundetes Rechteck 1">
          <a:extLst xmlns:a="http://schemas.openxmlformats.org/drawingml/2006/main">
            <a:ext uri="{FF2B5EF4-FFF2-40B4-BE49-F238E27FC236}">
              <a16:creationId xmlns:a16="http://schemas.microsoft.com/office/drawing/2014/main" id="{997A03FA-551F-41ED-8B5F-C23E36DAC94C}"/>
            </a:ext>
          </a:extLst>
        </cdr:cNvPr>
        <cdr:cNvSpPr/>
      </cdr:nvSpPr>
      <cdr:spPr>
        <a:xfrm xmlns:a="http://schemas.openxmlformats.org/drawingml/2006/main">
          <a:off x="1343890" y="0"/>
          <a:ext cx="3982522" cy="52247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400" b="0">
              <a:solidFill>
                <a:schemeClr val="bg2">
                  <a:lumMod val="50000"/>
                </a:schemeClr>
              </a:solidFill>
            </a:rPr>
            <a:t>compressibility</a:t>
          </a:r>
          <a:r>
            <a:rPr lang="de-DE" sz="1400" b="0" baseline="0">
              <a:solidFill>
                <a:schemeClr val="bg2">
                  <a:lumMod val="50000"/>
                </a:schemeClr>
              </a:solidFill>
            </a:rPr>
            <a:t> correction to CAS</a:t>
          </a:r>
          <a:endParaRPr lang="de-DE" sz="1400" b="0">
            <a:solidFill>
              <a:schemeClr val="bg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529076</xdr:colOff>
      <xdr:row>0</xdr:row>
      <xdr:rowOff>99519</xdr:rowOff>
    </xdr:from>
    <xdr:to>
      <xdr:col>29</xdr:col>
      <xdr:colOff>367958</xdr:colOff>
      <xdr:row>6</xdr:row>
      <xdr:rowOff>127564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B62E21A-852D-4FAB-A446-A3772515C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5"/>
        <a:stretch/>
      </xdr:blipFill>
      <xdr:spPr bwMode="auto">
        <a:xfrm rot="5400000" flipH="1" flipV="1">
          <a:off x="23365252" y="-742071"/>
          <a:ext cx="1203702" cy="288688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276412</xdr:colOff>
      <xdr:row>2</xdr:row>
      <xdr:rowOff>94316</xdr:rowOff>
    </xdr:from>
    <xdr:to>
      <xdr:col>72</xdr:col>
      <xdr:colOff>371285</xdr:colOff>
      <xdr:row>5</xdr:row>
      <xdr:rowOff>98575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5F1F64-D386-4EF4-86F8-F6339394F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2112" y="464430"/>
          <a:ext cx="2484287" cy="57575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157</xdr:col>
      <xdr:colOff>439386</xdr:colOff>
      <xdr:row>1</xdr:row>
      <xdr:rowOff>76200</xdr:rowOff>
    </xdr:from>
    <xdr:ext cx="2331028" cy="8345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4AA127E6-94A7-41F1-8A84-581E7662D69E}"/>
                </a:ext>
              </a:extLst>
            </xdr:cNvPr>
            <xdr:cNvSpPr txBox="1"/>
          </xdr:nvSpPr>
          <xdr:spPr>
            <a:xfrm>
              <a:off x="127660729" y="261257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𝑇𝐴𝑆</m:t>
                      </m:r>
                    </m:e>
                    <m:sub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𝑅</m:t>
                      </m:r>
                    </m:sub>
                  </m:sSub>
                  <m:r>
                    <a:rPr lang="de-DE" sz="1600" b="0" i="1">
                      <a:solidFill>
                        <a:srgbClr val="C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=</m:t>
                  </m:r>
                  <m:f>
                    <m:fPr>
                      <m:ctrlP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1600" b="0" i="1">
                          <a:solidFill>
                            <a:srgbClr val="C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6∙</m:t>
                      </m:r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𝐹𝐿</m:t>
                      </m:r>
                    </m:num>
                    <m:den>
                      <m:r>
                        <a:rPr lang="de-DE" sz="1600" b="0" i="1">
                          <a:solidFill>
                            <a:srgbClr val="C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10</m:t>
                      </m:r>
                    </m:den>
                  </m:f>
                </m:oMath>
              </a14:m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Choice>
      <mc:Fallback xmlns="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xmlns="" xmlns:a14="http://schemas.microsoft.com/office/drawing/2010/main" id="{4AA127E6-94A7-41F1-8A84-581E7662D69E}"/>
                </a:ext>
              </a:extLst>
            </xdr:cNvPr>
            <xdr:cNvSpPr txBox="1"/>
          </xdr:nvSpPr>
          <xdr:spPr>
            <a:xfrm>
              <a:off x="127660729" y="261257"/>
              <a:ext cx="2331028" cy="834572"/>
            </a:xfrm>
            <a:prstGeom prst="rect">
              <a:avLst/>
            </a:prstGeom>
            <a:ln w="28575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de-DE" sz="1600" b="0" i="0">
                  <a:solidFill>
                    <a:srgbClr val="C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〖𝑇𝐴𝑆〗_𝑅  =(6∙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𝐹𝐿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de-DE" sz="1600" b="0" i="0">
                  <a:solidFill>
                    <a:srgbClr val="C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10</a:t>
              </a:r>
              <a:r>
                <a:rPr lang="de-DE" sz="1600">
                  <a:solidFill>
                    <a:srgbClr val="C00000"/>
                  </a:solidFill>
                </a:rPr>
                <a:t> + </a:t>
              </a:r>
              <a:r>
                <a:rPr lang="de-DE" sz="1200">
                  <a:solidFill>
                    <a:srgbClr val="C00000"/>
                  </a:solidFill>
                </a:rPr>
                <a:t>CAS</a:t>
              </a:r>
              <a:r>
                <a:rPr lang="de-DE" sz="1600">
                  <a:solidFill>
                    <a:srgbClr val="C00000"/>
                  </a:solidFill>
                </a:rPr>
                <a:t> + TAT</a:t>
              </a:r>
            </a:p>
          </xdr:txBody>
        </xdr:sp>
      </mc:Fallback>
    </mc:AlternateContent>
    <xdr:clientData/>
  </xdr:oneCellAnchor>
  <xdr:oneCellAnchor>
    <xdr:from>
      <xdr:col>113</xdr:col>
      <xdr:colOff>355600</xdr:colOff>
      <xdr:row>5</xdr:row>
      <xdr:rowOff>103533</xdr:rowOff>
    </xdr:from>
    <xdr:ext cx="12954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A27D1A84-C9FD-4B0D-9E95-9EB6D74CB550}"/>
                </a:ext>
              </a:extLst>
            </xdr:cNvPr>
            <xdr:cNvSpPr txBox="1"/>
          </xdr:nvSpPr>
          <xdr:spPr>
            <a:xfrm>
              <a:off x="92535829" y="10451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de-DE" sz="14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𝑇𝐴𝑆</m:t>
                    </m:r>
                    <m:r>
                      <a:rPr lang="de-DE" sz="14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𝑀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r>
                      <a:rPr lang="de-DE" sz="14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xmlns="" xmlns:a14="http://schemas.microsoft.com/office/drawing/2010/main" id="{A27D1A84-C9FD-4B0D-9E95-9EB6D74CB550}"/>
                </a:ext>
              </a:extLst>
            </xdr:cNvPr>
            <xdr:cNvSpPr txBox="1"/>
          </xdr:nvSpPr>
          <xdr:spPr>
            <a:xfrm>
              <a:off x="92535829" y="1045147"/>
              <a:ext cx="1295400" cy="2191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r>
                <a:rPr lang="de-DE" sz="1400" b="0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𝑇𝐴𝑆</a:t>
              </a:r>
              <a:r>
                <a:rPr lang="de-DE" sz="14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=</a:t>
              </a:r>
              <a:r>
                <a:rPr lang="de-DE" sz="14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𝑀×𝑎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201</xdr:col>
      <xdr:colOff>220023</xdr:colOff>
      <xdr:row>3</xdr:row>
      <xdr:rowOff>42388</xdr:rowOff>
    </xdr:from>
    <xdr:ext cx="1927432" cy="520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4A5073C8-7F04-4788-83E7-8A4DB7A1755A}"/>
                </a:ext>
              </a:extLst>
            </xdr:cNvPr>
            <xdr:cNvSpPr txBox="1"/>
          </xdr:nvSpPr>
          <xdr:spPr>
            <a:xfrm>
              <a:off x="161323152" y="613888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8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𝜀</m:t>
                    </m:r>
                    <m:r>
                      <a:rPr lang="de-DE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=∣</m:t>
                    </m:r>
                    <m:f>
                      <m:fPr>
                        <m:ctrlPr>
                          <a:rPr lang="de-DE" sz="1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de-DE" sz="18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𝑇𝐴𝑆</m:t>
                            </m:r>
                          </m:e>
                          <m:sub>
                            <m:r>
                              <a:rPr lang="de-DE" sz="1800" b="0" i="1">
                                <a:latin typeface="Cambria Math" panose="02040503050406030204" pitchFamily="18" charset="0"/>
                              </a:rPr>
                              <m:t>𝑅</m:t>
                            </m:r>
                          </m:sub>
                        </m:sSub>
                      </m:num>
                      <m:den>
                        <m:r>
                          <a:rPr lang="de-DE" sz="1800" b="0" i="1">
                            <a:latin typeface="Cambria Math" panose="02040503050406030204" pitchFamily="18" charset="0"/>
                          </a:rPr>
                          <m:t>𝑇𝐴𝑆</m:t>
                        </m:r>
                      </m:den>
                    </m:f>
                    <m:r>
                      <a:rPr lang="de-DE" sz="1800" b="0" i="1">
                        <a:latin typeface="Cambria Math" panose="02040503050406030204" pitchFamily="18" charset="0"/>
                      </a:rPr>
                      <m:t>∣</m:t>
                    </m:r>
                  </m:oMath>
                </m:oMathPara>
              </a14:m>
              <a:endParaRPr lang="de-DE" sz="1800"/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xmlns="" xmlns:a14="http://schemas.microsoft.com/office/drawing/2010/main" id="{4A5073C8-7F04-4788-83E7-8A4DB7A1755A}"/>
                </a:ext>
              </a:extLst>
            </xdr:cNvPr>
            <xdr:cNvSpPr txBox="1"/>
          </xdr:nvSpPr>
          <xdr:spPr>
            <a:xfrm>
              <a:off x="161323152" y="613888"/>
              <a:ext cx="1927432" cy="520463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𝜀</a:t>
              </a:r>
              <a:r>
                <a:rPr lang="de-DE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=∣</a:t>
              </a:r>
              <a:r>
                <a:rPr lang="de-DE" sz="1800" i="0">
                  <a:latin typeface="Cambria Math" panose="02040503050406030204" pitchFamily="18" charset="0"/>
                </a:rPr>
                <a:t>(</a:t>
              </a:r>
              <a:r>
                <a:rPr lang="de-DE" sz="1800" b="0" i="0">
                  <a:latin typeface="Cambria Math" panose="02040503050406030204" pitchFamily="18" charset="0"/>
                </a:rPr>
                <a:t>𝑇𝐴𝑆−〖𝑇𝐴𝑆〗_𝑅)/𝑇𝐴𝑆∣</a:t>
              </a:r>
              <a:endParaRPr lang="de-DE" sz="1800"/>
            </a:p>
          </xdr:txBody>
        </xdr:sp>
      </mc:Fallback>
    </mc:AlternateContent>
    <xdr:clientData/>
  </xdr:oneCellAnchor>
  <xdr:twoCellAnchor>
    <xdr:from>
      <xdr:col>9</xdr:col>
      <xdr:colOff>201633</xdr:colOff>
      <xdr:row>12</xdr:row>
      <xdr:rowOff>108859</xdr:rowOff>
    </xdr:from>
    <xdr:to>
      <xdr:col>9</xdr:col>
      <xdr:colOff>973530</xdr:colOff>
      <xdr:row>40</xdr:row>
      <xdr:rowOff>100200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D1F54FA0-9CF6-41C2-8AF4-F63B5BC67C0D}"/>
            </a:ext>
          </a:extLst>
        </xdr:cNvPr>
        <xdr:cNvSpPr txBox="1"/>
      </xdr:nvSpPr>
      <xdr:spPr>
        <a:xfrm>
          <a:off x="7184819" y="3194959"/>
          <a:ext cx="771897" cy="57281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9</xdr:col>
      <xdr:colOff>152400</xdr:colOff>
      <xdr:row>48</xdr:row>
      <xdr:rowOff>498</xdr:rowOff>
    </xdr:from>
    <xdr:to>
      <xdr:col>10</xdr:col>
      <xdr:colOff>2</xdr:colOff>
      <xdr:row>77</xdr:row>
      <xdr:rowOff>128406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A0464DCD-0E3B-4550-A82B-83BF262F787E}"/>
            </a:ext>
          </a:extLst>
        </xdr:cNvPr>
        <xdr:cNvSpPr txBox="1"/>
      </xdr:nvSpPr>
      <xdr:spPr>
        <a:xfrm>
          <a:off x="7135586" y="10570527"/>
          <a:ext cx="1034145" cy="629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22</xdr:col>
      <xdr:colOff>531915</xdr:colOff>
      <xdr:row>11</xdr:row>
      <xdr:rowOff>100199</xdr:rowOff>
    </xdr:from>
    <xdr:to>
      <xdr:col>22</xdr:col>
      <xdr:colOff>1303812</xdr:colOff>
      <xdr:row>38</xdr:row>
      <xdr:rowOff>186788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7D82D664-7F5B-4B5D-9F80-A260EC0D15A2}"/>
            </a:ext>
          </a:extLst>
        </xdr:cNvPr>
        <xdr:cNvSpPr txBox="1"/>
      </xdr:nvSpPr>
      <xdr:spPr>
        <a:xfrm>
          <a:off x="18727386" y="3001242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22</xdr:col>
      <xdr:colOff>509896</xdr:colOff>
      <xdr:row>47</xdr:row>
      <xdr:rowOff>138794</xdr:rowOff>
    </xdr:from>
    <xdr:to>
      <xdr:col>22</xdr:col>
      <xdr:colOff>1380754</xdr:colOff>
      <xdr:row>76</xdr:row>
      <xdr:rowOff>40823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2108B167-19DF-43BA-A41B-64FA19A226A1}"/>
            </a:ext>
          </a:extLst>
        </xdr:cNvPr>
        <xdr:cNvSpPr txBox="1"/>
      </xdr:nvSpPr>
      <xdr:spPr>
        <a:xfrm>
          <a:off x="18705367" y="10523765"/>
          <a:ext cx="870858" cy="6068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66</xdr:col>
      <xdr:colOff>531915</xdr:colOff>
      <xdr:row>11</xdr:row>
      <xdr:rowOff>100199</xdr:rowOff>
    </xdr:from>
    <xdr:to>
      <xdr:col>66</xdr:col>
      <xdr:colOff>1303812</xdr:colOff>
      <xdr:row>38</xdr:row>
      <xdr:rowOff>186788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EAA73FEA-289A-4682-BA2B-0F9B718DFCEC}"/>
            </a:ext>
          </a:extLst>
        </xdr:cNvPr>
        <xdr:cNvSpPr txBox="1"/>
      </xdr:nvSpPr>
      <xdr:spPr>
        <a:xfrm>
          <a:off x="53768501" y="3001242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66</xdr:col>
      <xdr:colOff>509896</xdr:colOff>
      <xdr:row>47</xdr:row>
      <xdr:rowOff>138794</xdr:rowOff>
    </xdr:from>
    <xdr:to>
      <xdr:col>66</xdr:col>
      <xdr:colOff>1380754</xdr:colOff>
      <xdr:row>76</xdr:row>
      <xdr:rowOff>40823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D922E05-5358-4D3F-A283-0F6375BB273A}"/>
            </a:ext>
          </a:extLst>
        </xdr:cNvPr>
        <xdr:cNvSpPr txBox="1"/>
      </xdr:nvSpPr>
      <xdr:spPr>
        <a:xfrm>
          <a:off x="53746482" y="10523765"/>
          <a:ext cx="870858" cy="6068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110</xdr:col>
      <xdr:colOff>531915</xdr:colOff>
      <xdr:row>11</xdr:row>
      <xdr:rowOff>100199</xdr:rowOff>
    </xdr:from>
    <xdr:to>
      <xdr:col>110</xdr:col>
      <xdr:colOff>1303812</xdr:colOff>
      <xdr:row>38</xdr:row>
      <xdr:rowOff>186788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8430EDC0-EDD9-48FF-BF18-C1E04D0392C0}"/>
            </a:ext>
          </a:extLst>
        </xdr:cNvPr>
        <xdr:cNvSpPr txBox="1"/>
      </xdr:nvSpPr>
      <xdr:spPr>
        <a:xfrm>
          <a:off x="88913029" y="3001242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110</xdr:col>
      <xdr:colOff>509896</xdr:colOff>
      <xdr:row>47</xdr:row>
      <xdr:rowOff>138794</xdr:rowOff>
    </xdr:from>
    <xdr:to>
      <xdr:col>110</xdr:col>
      <xdr:colOff>1380754</xdr:colOff>
      <xdr:row>76</xdr:row>
      <xdr:rowOff>40823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FF6A778A-E1C1-4C94-A7EF-875C3242897D}"/>
            </a:ext>
          </a:extLst>
        </xdr:cNvPr>
        <xdr:cNvSpPr txBox="1"/>
      </xdr:nvSpPr>
      <xdr:spPr>
        <a:xfrm>
          <a:off x="88891010" y="10523765"/>
          <a:ext cx="870858" cy="6068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  <xdr:twoCellAnchor>
    <xdr:from>
      <xdr:col>154</xdr:col>
      <xdr:colOff>531915</xdr:colOff>
      <xdr:row>11</xdr:row>
      <xdr:rowOff>100199</xdr:rowOff>
    </xdr:from>
    <xdr:to>
      <xdr:col>154</xdr:col>
      <xdr:colOff>1303812</xdr:colOff>
      <xdr:row>38</xdr:row>
      <xdr:rowOff>186788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28A31A3C-5240-41EC-99DF-25CA28300EE1}"/>
            </a:ext>
          </a:extLst>
        </xdr:cNvPr>
        <xdr:cNvSpPr txBox="1"/>
      </xdr:nvSpPr>
      <xdr:spPr>
        <a:xfrm>
          <a:off x="123954144" y="3001242"/>
          <a:ext cx="771897" cy="563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Troposphäre</a:t>
          </a:r>
          <a:endParaRPr lang="de-DE" sz="3600" b="1" baseline="0"/>
        </a:p>
      </xdr:txBody>
    </xdr:sp>
    <xdr:clientData/>
  </xdr:twoCellAnchor>
  <xdr:twoCellAnchor>
    <xdr:from>
      <xdr:col>154</xdr:col>
      <xdr:colOff>509896</xdr:colOff>
      <xdr:row>47</xdr:row>
      <xdr:rowOff>138794</xdr:rowOff>
    </xdr:from>
    <xdr:to>
      <xdr:col>154</xdr:col>
      <xdr:colOff>1380754</xdr:colOff>
      <xdr:row>76</xdr:row>
      <xdr:rowOff>40823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6995AA99-74FF-47EA-B3D2-E246A166E934}"/>
            </a:ext>
          </a:extLst>
        </xdr:cNvPr>
        <xdr:cNvSpPr txBox="1"/>
      </xdr:nvSpPr>
      <xdr:spPr>
        <a:xfrm>
          <a:off x="123932125" y="10523765"/>
          <a:ext cx="870858" cy="6068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t"/>
        <a:lstStyle/>
        <a:p>
          <a:r>
            <a:rPr lang="de-DE" sz="2800" b="1" baseline="0"/>
            <a:t>Stratosphäre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7910/DVN/VU7TB8" TargetMode="External"/><Relationship Id="rId2" Type="http://schemas.openxmlformats.org/officeDocument/2006/relationships/hyperlink" Target="https://nbn-resolving.org/urn:nbn:de:gbv:18302-aero2019-04-30.018" TargetMode="External"/><Relationship Id="rId1" Type="http://schemas.openxmlformats.org/officeDocument/2006/relationships/hyperlink" Target="http://www.gnu.org/licenses/gpl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workbookViewId="0">
      <selection activeCell="A24" sqref="A24"/>
    </sheetView>
  </sheetViews>
  <sheetFormatPr baseColWidth="10" defaultRowHeight="14.25"/>
  <cols>
    <col min="1" max="16384" width="11.42578125" style="632"/>
  </cols>
  <sheetData>
    <row r="1" spans="1:1">
      <c r="A1" s="631"/>
    </row>
    <row r="2" spans="1:1">
      <c r="A2" s="631" t="s">
        <v>194</v>
      </c>
    </row>
    <row r="3" spans="1:1">
      <c r="A3" s="633" t="s">
        <v>195</v>
      </c>
    </row>
    <row r="4" spans="1:1">
      <c r="A4" s="631"/>
    </row>
    <row r="5" spans="1:1">
      <c r="A5" s="631"/>
    </row>
    <row r="6" spans="1:1">
      <c r="A6" s="631"/>
    </row>
    <row r="7" spans="1:1">
      <c r="A7" s="631"/>
    </row>
    <row r="8" spans="1:1">
      <c r="A8" s="631"/>
    </row>
    <row r="9" spans="1:1">
      <c r="A9" s="631"/>
    </row>
    <row r="10" spans="1:1">
      <c r="A10" s="631"/>
    </row>
    <row r="11" spans="1:1">
      <c r="A11" s="631"/>
    </row>
    <row r="12" spans="1:1">
      <c r="A12" s="634" t="s">
        <v>184</v>
      </c>
    </row>
    <row r="13" spans="1:1">
      <c r="A13" s="634" t="s">
        <v>185</v>
      </c>
    </row>
    <row r="14" spans="1:1">
      <c r="A14" s="634" t="s">
        <v>186</v>
      </c>
    </row>
    <row r="15" spans="1:1">
      <c r="A15" s="634"/>
    </row>
    <row r="16" spans="1:1">
      <c r="A16" s="634" t="s">
        <v>187</v>
      </c>
    </row>
    <row r="17" spans="1:1">
      <c r="A17" s="634" t="s">
        <v>188</v>
      </c>
    </row>
    <row r="18" spans="1:1">
      <c r="A18" s="634" t="s">
        <v>189</v>
      </c>
    </row>
    <row r="19" spans="1:1">
      <c r="A19" s="634" t="s">
        <v>190</v>
      </c>
    </row>
    <row r="20" spans="1:1">
      <c r="A20" s="631"/>
    </row>
    <row r="21" spans="1:1">
      <c r="A21" s="635" t="s">
        <v>191</v>
      </c>
    </row>
    <row r="23" spans="1:1">
      <c r="A23" s="633" t="s">
        <v>192</v>
      </c>
    </row>
    <row r="24" spans="1:1" ht="15">
      <c r="A24" s="636" t="s">
        <v>197</v>
      </c>
    </row>
    <row r="25" spans="1:1">
      <c r="A25" s="633" t="s">
        <v>193</v>
      </c>
    </row>
    <row r="26" spans="1:1" ht="15">
      <c r="A26" s="636" t="s">
        <v>196</v>
      </c>
    </row>
  </sheetData>
  <hyperlinks>
    <hyperlink ref="A21" r:id="rId1" xr:uid="{00000000-0004-0000-0000-000000000000}"/>
    <hyperlink ref="A26" r:id="rId2" xr:uid="{00000000-0004-0000-0000-000001000000}"/>
    <hyperlink ref="A24" r:id="rId3" xr:uid="{00000000-0004-0000-0000-000002000000}"/>
  </hyperlinks>
  <pageMargins left="0.7" right="0.7" top="0.78740157499999996" bottom="0.78740157499999996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J102"/>
  <sheetViews>
    <sheetView showGridLines="0" topLeftCell="GO1" zoomScale="25" zoomScaleNormal="25" workbookViewId="0">
      <selection activeCell="GD93" sqref="GD93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16.85546875" style="2" bestFit="1" customWidth="1"/>
    <col min="11" max="11" width="19.42578125" style="15" bestFit="1" customWidth="1"/>
    <col min="12" max="12" width="13" style="10" bestFit="1" customWidth="1"/>
    <col min="13" max="13" width="14.28515625" style="178" bestFit="1" customWidth="1"/>
    <col min="14" max="14" width="12.28515625" style="2" bestFit="1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7.42578125" style="155" customWidth="1"/>
    <col min="21" max="21" width="8.28515625" style="155" bestFit="1" customWidth="1"/>
    <col min="22" max="22" width="7.42578125" style="160" customWidth="1"/>
    <col min="23" max="23" width="24.7109375" style="2" bestFit="1" customWidth="1"/>
    <col min="24" max="24" width="13.140625" style="92" customWidth="1"/>
    <col min="25" max="25" width="15.85546875" bestFit="1" customWidth="1"/>
    <col min="35" max="35" width="10.85546875" style="90"/>
    <col min="45" max="45" width="10.85546875" style="90"/>
    <col min="55" max="55" width="10.85546875" style="90"/>
    <col min="66" max="66" width="10.85546875" style="90"/>
    <col min="67" max="67" width="24.7109375" style="2" bestFit="1" customWidth="1"/>
    <col min="68" max="68" width="13.140625" style="92" customWidth="1"/>
    <col min="69" max="69" width="15.85546875" bestFit="1" customWidth="1"/>
    <col min="70" max="70" width="12.140625" bestFit="1" customWidth="1"/>
    <col min="79" max="79" width="10.85546875" style="90"/>
    <col min="89" max="89" width="10.85546875" style="90"/>
    <col min="99" max="99" width="10.85546875" style="90"/>
    <col min="110" max="110" width="10.85546875" style="90"/>
    <col min="111" max="111" width="24.7109375" style="2" bestFit="1" customWidth="1"/>
    <col min="112" max="112" width="13.140625" style="92" customWidth="1"/>
    <col min="113" max="113" width="16.42578125" bestFit="1" customWidth="1"/>
    <col min="123" max="123" width="10.85546875" style="90"/>
    <col min="133" max="133" width="10.85546875" style="90"/>
    <col min="143" max="143" width="10.85546875" style="90"/>
    <col min="149" max="149" width="10.85546875" customWidth="1"/>
    <col min="151" max="151" width="10.85546875" customWidth="1"/>
    <col min="155" max="155" width="24.7109375" style="2" bestFit="1" customWidth="1"/>
    <col min="156" max="156" width="13.140625" style="92" customWidth="1"/>
    <col min="157" max="157" width="16.42578125" bestFit="1" customWidth="1"/>
    <col min="167" max="167" width="10.85546875" style="90"/>
    <col min="177" max="177" width="10.85546875" style="90"/>
    <col min="187" max="187" width="10.85546875" style="90"/>
    <col min="198" max="198" width="10.85546875" style="89"/>
    <col min="199" max="199" width="10.85546875" style="268"/>
    <col min="201" max="201" width="21.85546875" bestFit="1" customWidth="1"/>
    <col min="211" max="211" width="12.28515625" bestFit="1" customWidth="1"/>
    <col min="221" max="221" width="12.28515625" bestFit="1" customWidth="1"/>
    <col min="231" max="231" width="12.28515625" bestFit="1" customWidth="1"/>
    <col min="241" max="241" width="12.28515625" bestFit="1" customWidth="1"/>
  </cols>
  <sheetData>
    <row r="1" spans="1:241">
      <c r="F1" s="384"/>
      <c r="G1" s="384"/>
      <c r="H1" s="384"/>
      <c r="I1" s="384"/>
      <c r="J1" s="252"/>
      <c r="K1" s="528"/>
      <c r="L1" s="384"/>
      <c r="M1" s="502"/>
      <c r="N1" s="252"/>
      <c r="O1" s="263"/>
      <c r="P1" s="383"/>
      <c r="Q1" s="383"/>
      <c r="R1" s="382"/>
      <c r="S1" s="505"/>
      <c r="T1" s="514"/>
      <c r="U1" s="514"/>
      <c r="V1" s="514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48"/>
      <c r="GR1" s="521"/>
      <c r="GS1" s="521"/>
    </row>
    <row r="2" spans="1:241">
      <c r="F2" s="384"/>
      <c r="G2" s="384"/>
      <c r="H2" s="384"/>
      <c r="I2" s="384"/>
      <c r="J2" s="252"/>
      <c r="K2" s="528"/>
      <c r="L2" s="384"/>
      <c r="M2" s="502"/>
      <c r="N2" s="252"/>
      <c r="O2" s="263"/>
      <c r="P2" s="383"/>
      <c r="Q2" s="383"/>
      <c r="R2" s="382"/>
      <c r="S2" s="505"/>
      <c r="T2" s="514"/>
      <c r="U2" s="514"/>
      <c r="V2" s="514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48"/>
      <c r="GR2" s="521"/>
      <c r="GS2" s="521"/>
    </row>
    <row r="3" spans="1:241" ht="15.95" customHeight="1">
      <c r="F3" s="384"/>
      <c r="G3" s="384"/>
      <c r="H3" s="384"/>
      <c r="I3" s="384"/>
      <c r="J3" s="252"/>
      <c r="K3" s="528"/>
      <c r="L3" s="384"/>
      <c r="M3" s="502"/>
      <c r="N3" s="252"/>
      <c r="O3" s="263"/>
      <c r="P3" s="383"/>
      <c r="Q3" s="383"/>
      <c r="R3" s="382"/>
      <c r="S3" s="505"/>
      <c r="T3" s="514"/>
      <c r="U3" s="514"/>
      <c r="V3" s="514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F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X3" s="521"/>
      <c r="FB3" s="521"/>
      <c r="FC3" s="521"/>
      <c r="FD3" s="521"/>
      <c r="FE3" s="521"/>
      <c r="FF3" s="521"/>
      <c r="FG3" s="521"/>
      <c r="FH3" s="521"/>
      <c r="FI3" s="521"/>
      <c r="FJ3" s="521"/>
      <c r="FK3" s="521"/>
      <c r="FL3" s="521"/>
      <c r="FM3" s="521"/>
      <c r="FN3" s="521"/>
      <c r="FO3" s="521"/>
      <c r="FP3" s="521"/>
      <c r="FQ3" s="521"/>
      <c r="FR3" s="521"/>
      <c r="FS3" s="521"/>
      <c r="FT3" s="521"/>
      <c r="FU3" s="521"/>
      <c r="FV3" s="521"/>
      <c r="FW3" s="521"/>
      <c r="FX3" s="521"/>
      <c r="FY3" s="521"/>
      <c r="FZ3" s="521"/>
      <c r="GA3" s="521"/>
      <c r="GB3" s="521"/>
      <c r="GC3" s="521"/>
      <c r="GD3" s="52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48"/>
      <c r="GR3" s="521"/>
      <c r="GS3" s="521"/>
      <c r="GT3" s="60"/>
      <c r="HB3" s="652" t="s">
        <v>181</v>
      </c>
      <c r="HC3" s="652"/>
      <c r="HD3" s="652"/>
      <c r="HE3" s="652"/>
      <c r="HF3" s="652"/>
      <c r="HG3" s="652"/>
      <c r="HH3" s="652"/>
      <c r="HI3" s="652"/>
      <c r="HJ3" s="652"/>
      <c r="HK3" s="652"/>
      <c r="HL3" s="652"/>
      <c r="HM3" s="652"/>
      <c r="HN3" s="652"/>
      <c r="HO3" s="652"/>
      <c r="HP3" s="652"/>
      <c r="HQ3" s="652"/>
      <c r="HR3" s="652"/>
      <c r="HS3" s="652"/>
      <c r="HT3" s="652"/>
      <c r="HU3" s="652"/>
      <c r="HV3" s="652"/>
      <c r="HW3" s="652"/>
      <c r="HX3" s="652"/>
      <c r="HY3" s="652"/>
      <c r="HZ3" s="652"/>
      <c r="IA3" s="652"/>
      <c r="IB3" s="652"/>
      <c r="IC3" s="652"/>
      <c r="ID3" s="652"/>
      <c r="IE3" s="652"/>
      <c r="IF3" s="652"/>
    </row>
    <row r="4" spans="1:241" ht="15" customHeight="1">
      <c r="F4" s="384"/>
      <c r="G4" s="384"/>
      <c r="H4" s="384"/>
      <c r="I4" s="384"/>
      <c r="J4" s="252"/>
      <c r="K4" s="528"/>
      <c r="L4" s="384"/>
      <c r="M4" s="502"/>
      <c r="N4" s="252"/>
      <c r="O4" s="263"/>
      <c r="P4" s="383"/>
      <c r="Q4" s="383"/>
      <c r="R4" s="382"/>
      <c r="S4" s="505"/>
      <c r="T4" s="514"/>
      <c r="U4" s="514"/>
      <c r="V4" s="514"/>
      <c r="Z4" s="252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R4" s="252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J4" s="252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FB4" s="521"/>
      <c r="FC4" s="521"/>
      <c r="FD4" s="521"/>
      <c r="FE4" s="521"/>
      <c r="FF4" s="521"/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8"/>
      <c r="GR4" s="252" t="s">
        <v>130</v>
      </c>
      <c r="GS4" s="521"/>
      <c r="HB4" s="652"/>
      <c r="HC4" s="652"/>
      <c r="HD4" s="652"/>
      <c r="HE4" s="652"/>
      <c r="HF4" s="652"/>
      <c r="HG4" s="652"/>
      <c r="HH4" s="652"/>
      <c r="HI4" s="652"/>
      <c r="HJ4" s="652"/>
      <c r="HK4" s="652"/>
      <c r="HL4" s="652"/>
      <c r="HM4" s="652"/>
      <c r="HN4" s="652"/>
      <c r="HO4" s="652"/>
      <c r="HP4" s="652"/>
      <c r="HQ4" s="652"/>
      <c r="HR4" s="652"/>
      <c r="HS4" s="652"/>
      <c r="HT4" s="652"/>
      <c r="HU4" s="652"/>
      <c r="HV4" s="652"/>
      <c r="HW4" s="652"/>
      <c r="HX4" s="652"/>
      <c r="HY4" s="652"/>
      <c r="HZ4" s="652"/>
      <c r="IA4" s="652"/>
      <c r="IB4" s="652"/>
      <c r="IC4" s="652"/>
      <c r="ID4" s="652"/>
      <c r="IE4" s="652"/>
      <c r="IF4" s="652"/>
    </row>
    <row r="5" spans="1:241" ht="15" customHeight="1">
      <c r="F5" s="384"/>
      <c r="G5" s="384"/>
      <c r="H5" s="384"/>
      <c r="I5" s="384"/>
      <c r="J5" s="252"/>
      <c r="K5" s="528"/>
      <c r="L5" s="384"/>
      <c r="M5" s="502"/>
      <c r="N5" s="252"/>
      <c r="O5" s="263"/>
      <c r="P5" s="383"/>
      <c r="Q5" s="383"/>
      <c r="R5" s="382"/>
      <c r="S5" s="505"/>
      <c r="T5" s="514"/>
      <c r="U5" s="514"/>
      <c r="V5" s="514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R5" s="521"/>
      <c r="BS5" s="521"/>
      <c r="BT5" s="521"/>
      <c r="BU5" s="521"/>
      <c r="BV5" s="521"/>
      <c r="BW5" s="521"/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F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1"/>
      <c r="FV5" s="521"/>
      <c r="FW5" s="521"/>
      <c r="FX5" s="521"/>
      <c r="FY5" s="521"/>
      <c r="FZ5" s="521"/>
      <c r="GA5" s="521"/>
      <c r="GB5" s="521"/>
      <c r="GC5" s="521"/>
      <c r="GD5" s="52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P5" s="521"/>
      <c r="GQ5" s="548"/>
      <c r="GR5" s="553">
        <v>0.05</v>
      </c>
      <c r="GS5" s="521"/>
      <c r="HB5" s="652"/>
      <c r="HC5" s="652"/>
      <c r="HD5" s="652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2"/>
      <c r="HP5" s="652"/>
      <c r="HQ5" s="652"/>
      <c r="HR5" s="652"/>
      <c r="HS5" s="652"/>
      <c r="HT5" s="652"/>
      <c r="HU5" s="652"/>
      <c r="HV5" s="652"/>
      <c r="HW5" s="652"/>
      <c r="HX5" s="652"/>
      <c r="HY5" s="652"/>
      <c r="HZ5" s="652"/>
      <c r="IA5" s="652"/>
      <c r="IB5" s="652"/>
      <c r="IC5" s="652"/>
      <c r="ID5" s="652"/>
      <c r="IE5" s="652"/>
      <c r="IF5" s="652"/>
    </row>
    <row r="6" spans="1:241" ht="18.75">
      <c r="F6" s="384"/>
      <c r="G6" s="384"/>
      <c r="H6" s="384"/>
      <c r="I6" s="384"/>
      <c r="J6" s="252"/>
      <c r="K6" s="528"/>
      <c r="L6" s="384"/>
      <c r="M6" s="502"/>
      <c r="N6" s="252"/>
      <c r="O6" s="263"/>
      <c r="P6" s="383"/>
      <c r="Q6" s="383"/>
      <c r="R6" s="382"/>
      <c r="S6" s="514"/>
      <c r="T6" s="514"/>
      <c r="U6" s="514"/>
      <c r="V6" s="514"/>
      <c r="X6" s="522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P6" s="522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F6" s="521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X6" s="521"/>
      <c r="EZ6" s="522"/>
      <c r="FA6" s="521"/>
      <c r="FB6" s="521"/>
      <c r="FC6" s="521"/>
      <c r="FD6" s="509"/>
      <c r="FE6" s="521"/>
      <c r="FF6" s="521"/>
      <c r="FG6" s="521"/>
      <c r="FH6" s="521"/>
      <c r="FI6" s="521"/>
      <c r="FJ6" s="521"/>
      <c r="FK6" s="521"/>
      <c r="FL6" s="521"/>
      <c r="FM6" s="521"/>
      <c r="FN6" s="52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P6" s="521"/>
      <c r="GQ6" s="548"/>
      <c r="GR6" s="521"/>
      <c r="GS6" s="521"/>
      <c r="HB6" s="652"/>
      <c r="HC6" s="652"/>
      <c r="HD6" s="652"/>
      <c r="HE6" s="652"/>
      <c r="HF6" s="652"/>
      <c r="HG6" s="652"/>
      <c r="HH6" s="652"/>
      <c r="HI6" s="652"/>
      <c r="HJ6" s="652"/>
      <c r="HK6" s="652"/>
      <c r="HL6" s="652"/>
      <c r="HM6" s="652"/>
      <c r="HN6" s="652"/>
      <c r="HO6" s="652"/>
      <c r="HP6" s="652"/>
      <c r="HQ6" s="652"/>
      <c r="HR6" s="652"/>
      <c r="HS6" s="652"/>
      <c r="HT6" s="652"/>
      <c r="HU6" s="652"/>
      <c r="HV6" s="652"/>
      <c r="HW6" s="652"/>
      <c r="HX6" s="652"/>
      <c r="HY6" s="652"/>
      <c r="HZ6" s="652"/>
      <c r="IA6" s="652"/>
      <c r="IB6" s="652"/>
      <c r="IC6" s="652"/>
      <c r="ID6" s="652"/>
      <c r="IE6" s="652"/>
      <c r="IF6" s="652"/>
    </row>
    <row r="7" spans="1:241">
      <c r="F7" s="384"/>
      <c r="G7" s="384"/>
      <c r="H7" s="384"/>
      <c r="I7" s="384"/>
      <c r="J7" s="252"/>
      <c r="K7" s="528"/>
      <c r="L7" s="384"/>
      <c r="M7" s="502"/>
      <c r="N7" s="252"/>
      <c r="O7" s="263"/>
      <c r="P7" s="383"/>
      <c r="Q7" s="383"/>
      <c r="R7" s="382"/>
      <c r="S7" s="514"/>
      <c r="T7" s="514"/>
      <c r="U7" s="514"/>
      <c r="V7" s="514"/>
      <c r="W7" s="522"/>
      <c r="X7" s="522"/>
      <c r="Y7" s="522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  <c r="BF7" s="521"/>
      <c r="BG7" s="521"/>
      <c r="BH7" s="521"/>
      <c r="BI7" s="521"/>
      <c r="BJ7" s="521"/>
      <c r="BK7" s="521"/>
      <c r="BL7" s="521"/>
      <c r="BM7" s="521"/>
      <c r="BN7" s="521"/>
      <c r="BO7" s="522"/>
      <c r="BP7" s="522"/>
      <c r="BQ7" s="522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21"/>
      <c r="CS7" s="552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1"/>
      <c r="DG7" s="522"/>
      <c r="DH7" s="522"/>
      <c r="DI7" s="522"/>
      <c r="DJ7" s="252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1"/>
      <c r="EY7" s="522"/>
      <c r="EZ7" s="522"/>
      <c r="FA7" s="522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48"/>
      <c r="GR7" s="521"/>
      <c r="GS7" s="521"/>
    </row>
    <row r="8" spans="1:241">
      <c r="F8" s="384"/>
      <c r="G8" s="384"/>
      <c r="H8" s="384"/>
      <c r="I8" s="384"/>
      <c r="J8" s="252"/>
      <c r="K8" s="528"/>
      <c r="L8" s="384"/>
      <c r="M8" s="502"/>
      <c r="N8" s="252"/>
      <c r="O8" s="263"/>
      <c r="P8" s="544"/>
      <c r="Q8" s="544"/>
      <c r="R8" s="545"/>
      <c r="S8" s="505"/>
      <c r="T8" s="514"/>
      <c r="U8" s="514"/>
      <c r="V8" s="514"/>
      <c r="W8" s="522"/>
      <c r="X8" s="522"/>
      <c r="Y8" s="522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2"/>
      <c r="BP8" s="522"/>
      <c r="BQ8" s="522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1"/>
      <c r="DG8" s="522"/>
      <c r="DH8" s="522"/>
      <c r="DI8" s="522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1"/>
      <c r="EY8" s="522"/>
      <c r="EZ8" s="522"/>
      <c r="FA8" s="522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48"/>
      <c r="GR8" s="521"/>
      <c r="GS8" s="521"/>
    </row>
    <row r="9" spans="1:241" s="7" customFormat="1" ht="46.5">
      <c r="A9" s="185"/>
      <c r="B9" s="183"/>
      <c r="C9" s="181"/>
      <c r="D9" s="190"/>
      <c r="E9" s="179"/>
      <c r="F9" s="502"/>
      <c r="G9" s="502"/>
      <c r="H9" s="502"/>
      <c r="I9" s="502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W9" s="641" t="s">
        <v>168</v>
      </c>
      <c r="X9" s="647" t="s">
        <v>164</v>
      </c>
      <c r="Y9" s="648"/>
      <c r="Z9" s="637" t="s">
        <v>160</v>
      </c>
      <c r="AA9" s="638"/>
      <c r="AB9" s="638"/>
      <c r="AC9" s="638"/>
      <c r="AD9" s="638"/>
      <c r="AE9" s="638"/>
      <c r="AF9" s="638"/>
      <c r="AG9" s="638"/>
      <c r="AH9" s="638"/>
      <c r="AI9" s="638"/>
      <c r="AJ9" s="638"/>
      <c r="AK9" s="638"/>
      <c r="AL9" s="638"/>
      <c r="AM9" s="638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8"/>
      <c r="AY9" s="638"/>
      <c r="AZ9" s="638"/>
      <c r="BA9" s="638"/>
      <c r="BB9" s="638"/>
      <c r="BC9" s="638"/>
      <c r="BD9" s="638"/>
      <c r="BE9" s="638"/>
      <c r="BF9" s="638"/>
      <c r="BG9" s="638"/>
      <c r="BH9" s="638"/>
      <c r="BI9" s="638"/>
      <c r="BJ9" s="638"/>
      <c r="BK9" s="638"/>
      <c r="BL9" s="638"/>
      <c r="BM9" s="638"/>
      <c r="BN9" s="511"/>
      <c r="BO9" s="641" t="s">
        <v>168</v>
      </c>
      <c r="BP9" s="647" t="s">
        <v>164</v>
      </c>
      <c r="BQ9" s="648"/>
      <c r="BR9" s="637" t="s">
        <v>160</v>
      </c>
      <c r="BS9" s="638"/>
      <c r="BT9" s="638"/>
      <c r="BU9" s="638"/>
      <c r="BV9" s="638"/>
      <c r="BW9" s="638"/>
      <c r="BX9" s="638"/>
      <c r="BY9" s="638"/>
      <c r="BZ9" s="638"/>
      <c r="CA9" s="638"/>
      <c r="CB9" s="638"/>
      <c r="CC9" s="638"/>
      <c r="CD9" s="638"/>
      <c r="CE9" s="638"/>
      <c r="CF9" s="638"/>
      <c r="CG9" s="638"/>
      <c r="CH9" s="638"/>
      <c r="CI9" s="638"/>
      <c r="CJ9" s="638"/>
      <c r="CK9" s="638"/>
      <c r="CL9" s="638"/>
      <c r="CM9" s="638"/>
      <c r="CN9" s="638"/>
      <c r="CO9" s="638"/>
      <c r="CP9" s="638"/>
      <c r="CQ9" s="638"/>
      <c r="CR9" s="638"/>
      <c r="CS9" s="638"/>
      <c r="CT9" s="638"/>
      <c r="CU9" s="638"/>
      <c r="CV9" s="638"/>
      <c r="CW9" s="638"/>
      <c r="CX9" s="638"/>
      <c r="CY9" s="638"/>
      <c r="CZ9" s="638"/>
      <c r="DA9" s="638"/>
      <c r="DB9" s="638"/>
      <c r="DC9" s="638"/>
      <c r="DD9" s="638"/>
      <c r="DE9" s="638"/>
      <c r="DF9" s="511"/>
      <c r="DG9" s="641" t="s">
        <v>168</v>
      </c>
      <c r="DH9" s="647" t="s">
        <v>164</v>
      </c>
      <c r="DI9" s="648"/>
      <c r="DJ9" s="637" t="s">
        <v>160</v>
      </c>
      <c r="DK9" s="638"/>
      <c r="DL9" s="638"/>
      <c r="DM9" s="638"/>
      <c r="DN9" s="638"/>
      <c r="DO9" s="638"/>
      <c r="DP9" s="638"/>
      <c r="DQ9" s="638"/>
      <c r="DR9" s="638"/>
      <c r="DS9" s="638"/>
      <c r="DT9" s="638"/>
      <c r="DU9" s="638"/>
      <c r="DV9" s="638"/>
      <c r="DW9" s="638"/>
      <c r="DX9" s="638"/>
      <c r="DY9" s="638"/>
      <c r="DZ9" s="638"/>
      <c r="EA9" s="638"/>
      <c r="EB9" s="638"/>
      <c r="EC9" s="638"/>
      <c r="ED9" s="638"/>
      <c r="EE9" s="638"/>
      <c r="EF9" s="638"/>
      <c r="EG9" s="638"/>
      <c r="EH9" s="638"/>
      <c r="EI9" s="638"/>
      <c r="EJ9" s="638"/>
      <c r="EK9" s="638"/>
      <c r="EL9" s="638"/>
      <c r="EM9" s="638"/>
      <c r="EN9" s="638"/>
      <c r="EO9" s="638"/>
      <c r="EP9" s="638"/>
      <c r="EQ9" s="638"/>
      <c r="ER9" s="638"/>
      <c r="ES9" s="638"/>
      <c r="ET9" s="638"/>
      <c r="EU9" s="638"/>
      <c r="EV9" s="638"/>
      <c r="EW9" s="638"/>
      <c r="EX9" s="511"/>
      <c r="EY9" s="641" t="s">
        <v>168</v>
      </c>
      <c r="EZ9" s="647" t="s">
        <v>164</v>
      </c>
      <c r="FA9" s="648"/>
      <c r="FB9" s="637" t="s">
        <v>160</v>
      </c>
      <c r="FC9" s="638"/>
      <c r="FD9" s="638"/>
      <c r="FE9" s="638"/>
      <c r="FF9" s="638"/>
      <c r="FG9" s="638"/>
      <c r="FH9" s="638"/>
      <c r="FI9" s="638"/>
      <c r="FJ9" s="638"/>
      <c r="FK9" s="638"/>
      <c r="FL9" s="638"/>
      <c r="FM9" s="638"/>
      <c r="FN9" s="638"/>
      <c r="FO9" s="638"/>
      <c r="FP9" s="638"/>
      <c r="FQ9" s="638"/>
      <c r="FR9" s="638"/>
      <c r="FS9" s="638"/>
      <c r="FT9" s="638"/>
      <c r="FU9" s="638"/>
      <c r="FV9" s="638"/>
      <c r="FW9" s="638"/>
      <c r="FX9" s="638"/>
      <c r="FY9" s="638"/>
      <c r="FZ9" s="638"/>
      <c r="GA9" s="638"/>
      <c r="GB9" s="638"/>
      <c r="GC9" s="638"/>
      <c r="GD9" s="638"/>
      <c r="GE9" s="638"/>
      <c r="GF9" s="638"/>
      <c r="GG9" s="638"/>
      <c r="GH9" s="638"/>
      <c r="GI9" s="638"/>
      <c r="GJ9" s="638"/>
      <c r="GK9" s="638"/>
      <c r="GL9" s="638"/>
      <c r="GM9" s="638"/>
      <c r="GN9" s="638"/>
      <c r="GO9" s="638"/>
      <c r="GP9" s="511"/>
      <c r="GQ9" s="511"/>
      <c r="GR9" s="521"/>
      <c r="GS9" s="665" t="s">
        <v>12</v>
      </c>
      <c r="GT9" s="663" t="s">
        <v>178</v>
      </c>
      <c r="GU9" s="664"/>
      <c r="GV9" s="664"/>
      <c r="GW9" s="664"/>
      <c r="GX9" s="664"/>
      <c r="GY9" s="664"/>
      <c r="GZ9" s="664"/>
      <c r="HA9" s="664"/>
      <c r="HB9" s="664"/>
      <c r="HC9" s="664"/>
      <c r="HD9" s="664"/>
      <c r="HE9" s="664"/>
      <c r="HF9" s="664"/>
      <c r="HG9" s="664"/>
      <c r="HH9" s="664"/>
      <c r="HI9" s="664"/>
      <c r="HJ9" s="664"/>
      <c r="HK9" s="664"/>
      <c r="HL9" s="664"/>
      <c r="HM9" s="664"/>
      <c r="HN9" s="664"/>
      <c r="HO9" s="664"/>
      <c r="HP9" s="664"/>
      <c r="HQ9" s="664"/>
      <c r="HR9" s="664"/>
      <c r="HS9" s="664"/>
      <c r="HT9" s="664"/>
      <c r="HU9" s="664"/>
      <c r="HV9" s="664"/>
      <c r="HW9" s="664"/>
      <c r="HX9" s="664"/>
      <c r="HY9" s="664"/>
      <c r="HZ9" s="664"/>
      <c r="IA9" s="664"/>
      <c r="IB9" s="664"/>
      <c r="IC9" s="664"/>
      <c r="ID9" s="664"/>
      <c r="IE9" s="664"/>
      <c r="IF9" s="664"/>
      <c r="IG9" s="664"/>
    </row>
    <row r="10" spans="1:241" s="8" customFormat="1" ht="46.5">
      <c r="A10" s="173"/>
      <c r="B10" s="182"/>
      <c r="C10" s="91"/>
      <c r="D10" s="189"/>
      <c r="E10" s="180"/>
      <c r="F10" s="384"/>
      <c r="G10" s="384"/>
      <c r="H10" s="384"/>
      <c r="I10" s="384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46"/>
      <c r="W10" s="642"/>
      <c r="X10" s="534" t="s">
        <v>2</v>
      </c>
      <c r="Y10" s="534" t="s">
        <v>12</v>
      </c>
      <c r="Z10" s="487">
        <v>10</v>
      </c>
      <c r="AA10" s="487">
        <v>20</v>
      </c>
      <c r="AB10" s="487">
        <v>30</v>
      </c>
      <c r="AC10" s="487">
        <v>40</v>
      </c>
      <c r="AD10" s="487">
        <v>50</v>
      </c>
      <c r="AE10" s="487">
        <v>60</v>
      </c>
      <c r="AF10" s="487">
        <v>70</v>
      </c>
      <c r="AG10" s="487">
        <v>80</v>
      </c>
      <c r="AH10" s="487">
        <v>90</v>
      </c>
      <c r="AI10" s="585">
        <v>100</v>
      </c>
      <c r="AJ10" s="487">
        <v>110</v>
      </c>
      <c r="AK10" s="487">
        <v>120</v>
      </c>
      <c r="AL10" s="487">
        <v>130</v>
      </c>
      <c r="AM10" s="487">
        <v>140</v>
      </c>
      <c r="AN10" s="487">
        <v>150</v>
      </c>
      <c r="AO10" s="487">
        <v>160</v>
      </c>
      <c r="AP10" s="487">
        <v>170</v>
      </c>
      <c r="AQ10" s="487">
        <v>180</v>
      </c>
      <c r="AR10" s="487">
        <v>190</v>
      </c>
      <c r="AS10" s="585">
        <v>200</v>
      </c>
      <c r="AT10" s="487">
        <v>210</v>
      </c>
      <c r="AU10" s="487">
        <v>220</v>
      </c>
      <c r="AV10" s="487">
        <v>230</v>
      </c>
      <c r="AW10" s="487">
        <v>240</v>
      </c>
      <c r="AX10" s="487">
        <v>250</v>
      </c>
      <c r="AY10" s="487">
        <v>260</v>
      </c>
      <c r="AZ10" s="487">
        <v>270</v>
      </c>
      <c r="BA10" s="487">
        <v>280</v>
      </c>
      <c r="BB10" s="487">
        <v>290</v>
      </c>
      <c r="BC10" s="585">
        <v>300</v>
      </c>
      <c r="BD10" s="487">
        <v>310</v>
      </c>
      <c r="BE10" s="487">
        <v>320</v>
      </c>
      <c r="BF10" s="487">
        <v>330</v>
      </c>
      <c r="BG10" s="487">
        <v>340</v>
      </c>
      <c r="BH10" s="487">
        <v>350</v>
      </c>
      <c r="BI10" s="487">
        <v>360</v>
      </c>
      <c r="BJ10" s="487">
        <v>370</v>
      </c>
      <c r="BK10" s="487">
        <v>380</v>
      </c>
      <c r="BL10" s="487">
        <v>390</v>
      </c>
      <c r="BM10" s="586">
        <v>400</v>
      </c>
      <c r="BN10" s="521"/>
      <c r="BO10" s="642"/>
      <c r="BP10" s="534" t="s">
        <v>2</v>
      </c>
      <c r="BQ10" s="534" t="s">
        <v>12</v>
      </c>
      <c r="BR10" s="487">
        <v>10</v>
      </c>
      <c r="BS10" s="487">
        <v>20</v>
      </c>
      <c r="BT10" s="487">
        <v>30</v>
      </c>
      <c r="BU10" s="487">
        <v>40</v>
      </c>
      <c r="BV10" s="487">
        <v>50</v>
      </c>
      <c r="BW10" s="487">
        <v>60</v>
      </c>
      <c r="BX10" s="487">
        <v>70</v>
      </c>
      <c r="BY10" s="487">
        <v>80</v>
      </c>
      <c r="BZ10" s="487">
        <v>90</v>
      </c>
      <c r="CA10" s="585">
        <v>100</v>
      </c>
      <c r="CB10" s="487">
        <v>110</v>
      </c>
      <c r="CC10" s="487">
        <v>120</v>
      </c>
      <c r="CD10" s="487">
        <v>130</v>
      </c>
      <c r="CE10" s="487">
        <v>140</v>
      </c>
      <c r="CF10" s="487">
        <v>150</v>
      </c>
      <c r="CG10" s="487">
        <v>160</v>
      </c>
      <c r="CH10" s="487">
        <v>170</v>
      </c>
      <c r="CI10" s="487">
        <v>180</v>
      </c>
      <c r="CJ10" s="487">
        <v>190</v>
      </c>
      <c r="CK10" s="585">
        <v>200</v>
      </c>
      <c r="CL10" s="487">
        <v>210</v>
      </c>
      <c r="CM10" s="487">
        <v>220</v>
      </c>
      <c r="CN10" s="487">
        <v>230</v>
      </c>
      <c r="CO10" s="487">
        <v>240</v>
      </c>
      <c r="CP10" s="487">
        <v>250</v>
      </c>
      <c r="CQ10" s="487">
        <v>260</v>
      </c>
      <c r="CR10" s="487">
        <v>270</v>
      </c>
      <c r="CS10" s="487">
        <v>280</v>
      </c>
      <c r="CT10" s="487">
        <v>290</v>
      </c>
      <c r="CU10" s="585">
        <v>300</v>
      </c>
      <c r="CV10" s="487">
        <v>310</v>
      </c>
      <c r="CW10" s="487">
        <v>320</v>
      </c>
      <c r="CX10" s="487">
        <v>330</v>
      </c>
      <c r="CY10" s="487">
        <v>340</v>
      </c>
      <c r="CZ10" s="487">
        <v>350</v>
      </c>
      <c r="DA10" s="487">
        <v>360</v>
      </c>
      <c r="DB10" s="487">
        <v>370</v>
      </c>
      <c r="DC10" s="487">
        <v>380</v>
      </c>
      <c r="DD10" s="487">
        <v>390</v>
      </c>
      <c r="DE10" s="586">
        <v>400</v>
      </c>
      <c r="DF10" s="521"/>
      <c r="DG10" s="642"/>
      <c r="DH10" s="534" t="s">
        <v>2</v>
      </c>
      <c r="DI10" s="534" t="s">
        <v>12</v>
      </c>
      <c r="DJ10" s="487">
        <v>10</v>
      </c>
      <c r="DK10" s="487">
        <v>20</v>
      </c>
      <c r="DL10" s="487">
        <v>30</v>
      </c>
      <c r="DM10" s="487">
        <v>40</v>
      </c>
      <c r="DN10" s="487">
        <v>50</v>
      </c>
      <c r="DO10" s="487">
        <v>60</v>
      </c>
      <c r="DP10" s="487">
        <v>70</v>
      </c>
      <c r="DQ10" s="487">
        <v>80</v>
      </c>
      <c r="DR10" s="487">
        <v>90</v>
      </c>
      <c r="DS10" s="585">
        <v>100</v>
      </c>
      <c r="DT10" s="487">
        <v>110</v>
      </c>
      <c r="DU10" s="487">
        <v>120</v>
      </c>
      <c r="DV10" s="487">
        <v>130</v>
      </c>
      <c r="DW10" s="487">
        <v>140</v>
      </c>
      <c r="DX10" s="487">
        <v>150</v>
      </c>
      <c r="DY10" s="487">
        <v>160</v>
      </c>
      <c r="DZ10" s="487">
        <v>170</v>
      </c>
      <c r="EA10" s="487">
        <v>180</v>
      </c>
      <c r="EB10" s="487">
        <v>190</v>
      </c>
      <c r="EC10" s="585">
        <v>200</v>
      </c>
      <c r="ED10" s="487">
        <v>210</v>
      </c>
      <c r="EE10" s="487">
        <v>220</v>
      </c>
      <c r="EF10" s="487">
        <v>230</v>
      </c>
      <c r="EG10" s="487">
        <v>240</v>
      </c>
      <c r="EH10" s="487">
        <v>250</v>
      </c>
      <c r="EI10" s="487">
        <v>260</v>
      </c>
      <c r="EJ10" s="487">
        <v>270</v>
      </c>
      <c r="EK10" s="487">
        <v>280</v>
      </c>
      <c r="EL10" s="487">
        <v>290</v>
      </c>
      <c r="EM10" s="585">
        <v>300</v>
      </c>
      <c r="EN10" s="487">
        <v>310</v>
      </c>
      <c r="EO10" s="487">
        <v>320</v>
      </c>
      <c r="EP10" s="487">
        <v>330</v>
      </c>
      <c r="EQ10" s="487">
        <v>340</v>
      </c>
      <c r="ER10" s="487">
        <v>350</v>
      </c>
      <c r="ES10" s="487">
        <v>360</v>
      </c>
      <c r="ET10" s="487">
        <v>370</v>
      </c>
      <c r="EU10" s="487">
        <v>380</v>
      </c>
      <c r="EV10" s="487">
        <v>390</v>
      </c>
      <c r="EW10" s="586">
        <v>400</v>
      </c>
      <c r="EX10" s="521"/>
      <c r="EY10" s="642"/>
      <c r="EZ10" s="534" t="s">
        <v>2</v>
      </c>
      <c r="FA10" s="534" t="s">
        <v>12</v>
      </c>
      <c r="FB10" s="487">
        <v>10</v>
      </c>
      <c r="FC10" s="487">
        <v>20</v>
      </c>
      <c r="FD10" s="487">
        <v>30</v>
      </c>
      <c r="FE10" s="487">
        <v>40</v>
      </c>
      <c r="FF10" s="487">
        <v>50</v>
      </c>
      <c r="FG10" s="487">
        <v>60</v>
      </c>
      <c r="FH10" s="487">
        <v>70</v>
      </c>
      <c r="FI10" s="487">
        <v>80</v>
      </c>
      <c r="FJ10" s="487">
        <v>90</v>
      </c>
      <c r="FK10" s="585">
        <v>100</v>
      </c>
      <c r="FL10" s="487">
        <v>110</v>
      </c>
      <c r="FM10" s="487">
        <v>120</v>
      </c>
      <c r="FN10" s="487">
        <v>130</v>
      </c>
      <c r="FO10" s="487">
        <v>140</v>
      </c>
      <c r="FP10" s="487">
        <v>150</v>
      </c>
      <c r="FQ10" s="487">
        <v>160</v>
      </c>
      <c r="FR10" s="487">
        <v>170</v>
      </c>
      <c r="FS10" s="487">
        <v>180</v>
      </c>
      <c r="FT10" s="487">
        <v>190</v>
      </c>
      <c r="FU10" s="585">
        <v>200</v>
      </c>
      <c r="FV10" s="487">
        <v>210</v>
      </c>
      <c r="FW10" s="487">
        <v>220</v>
      </c>
      <c r="FX10" s="487">
        <v>230</v>
      </c>
      <c r="FY10" s="487">
        <v>240</v>
      </c>
      <c r="FZ10" s="487">
        <v>250</v>
      </c>
      <c r="GA10" s="487">
        <v>260</v>
      </c>
      <c r="GB10" s="487">
        <v>270</v>
      </c>
      <c r="GC10" s="487">
        <v>280</v>
      </c>
      <c r="GD10" s="487">
        <v>290</v>
      </c>
      <c r="GE10" s="585">
        <v>300</v>
      </c>
      <c r="GF10" s="487">
        <v>310</v>
      </c>
      <c r="GG10" s="487">
        <v>320</v>
      </c>
      <c r="GH10" s="487">
        <v>330</v>
      </c>
      <c r="GI10" s="487">
        <v>340</v>
      </c>
      <c r="GJ10" s="487">
        <v>350</v>
      </c>
      <c r="GK10" s="487">
        <v>360</v>
      </c>
      <c r="GL10" s="487">
        <v>370</v>
      </c>
      <c r="GM10" s="487">
        <v>380</v>
      </c>
      <c r="GN10" s="487">
        <v>390</v>
      </c>
      <c r="GO10" s="586">
        <v>400</v>
      </c>
      <c r="GQ10" s="511"/>
      <c r="GR10" s="521"/>
      <c r="GS10" s="666"/>
      <c r="GT10" s="487">
        <v>10</v>
      </c>
      <c r="GU10" s="487">
        <v>20</v>
      </c>
      <c r="GV10" s="487">
        <v>30</v>
      </c>
      <c r="GW10" s="487">
        <v>40</v>
      </c>
      <c r="GX10" s="487">
        <v>50</v>
      </c>
      <c r="GY10" s="487">
        <v>60</v>
      </c>
      <c r="GZ10" s="487">
        <v>70</v>
      </c>
      <c r="HA10" s="487">
        <v>80</v>
      </c>
      <c r="HB10" s="487">
        <v>90</v>
      </c>
      <c r="HC10" s="623">
        <v>100</v>
      </c>
      <c r="HD10" s="487">
        <v>110</v>
      </c>
      <c r="HE10" s="487">
        <v>120</v>
      </c>
      <c r="HF10" s="487">
        <v>130</v>
      </c>
      <c r="HG10" s="487">
        <v>140</v>
      </c>
      <c r="HH10" s="487">
        <v>150</v>
      </c>
      <c r="HI10" s="487">
        <v>160</v>
      </c>
      <c r="HJ10" s="487">
        <v>170</v>
      </c>
      <c r="HK10" s="487">
        <v>180</v>
      </c>
      <c r="HL10" s="487">
        <v>190</v>
      </c>
      <c r="HM10" s="623">
        <v>200</v>
      </c>
      <c r="HN10" s="487">
        <v>210</v>
      </c>
      <c r="HO10" s="487">
        <v>220</v>
      </c>
      <c r="HP10" s="487">
        <v>230</v>
      </c>
      <c r="HQ10" s="487">
        <v>240</v>
      </c>
      <c r="HR10" s="487">
        <v>250</v>
      </c>
      <c r="HS10" s="487">
        <v>260</v>
      </c>
      <c r="HT10" s="487">
        <v>270</v>
      </c>
      <c r="HU10" s="487">
        <v>280</v>
      </c>
      <c r="HV10" s="487">
        <v>290</v>
      </c>
      <c r="HW10" s="623">
        <v>300</v>
      </c>
      <c r="HX10" s="487">
        <v>310</v>
      </c>
      <c r="HY10" s="487">
        <v>320</v>
      </c>
      <c r="HZ10" s="487">
        <v>330</v>
      </c>
      <c r="IA10" s="487">
        <v>340</v>
      </c>
      <c r="IB10" s="487">
        <v>350</v>
      </c>
      <c r="IC10" s="487">
        <v>360</v>
      </c>
      <c r="ID10" s="487">
        <v>370</v>
      </c>
      <c r="IE10" s="487">
        <v>380</v>
      </c>
      <c r="IF10" s="487">
        <v>390</v>
      </c>
      <c r="IG10" s="624">
        <v>400</v>
      </c>
    </row>
    <row r="11" spans="1:241" s="90" customFormat="1" ht="46.5">
      <c r="A11" s="173"/>
      <c r="B11" s="182"/>
      <c r="C11" s="91"/>
      <c r="D11" s="189"/>
      <c r="E11" s="91"/>
      <c r="F11" s="384"/>
      <c r="G11" s="384"/>
      <c r="H11" s="384"/>
      <c r="I11" s="384"/>
      <c r="J11" s="252"/>
      <c r="K11" s="608">
        <v>0</v>
      </c>
      <c r="L11" s="384">
        <v>0</v>
      </c>
      <c r="M11" s="384">
        <v>0</v>
      </c>
      <c r="N11" s="491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490">
        <f t="shared" ref="R11:R74" si="0">SQRT(RLuft_N*1.4*Q11)*m_s_→_kt</f>
        <v>661.47874478445999</v>
      </c>
      <c r="S11" s="263">
        <f t="shared" ref="S11:S48" si="1">(1-K11*L/(T0))^g_RL</f>
        <v>1</v>
      </c>
      <c r="T11" s="492">
        <f>O11/Konstanten!$C$22</f>
        <v>1</v>
      </c>
      <c r="U11" s="492">
        <f t="shared" ref="U11:U74" si="2">Q11/T0</f>
        <v>1</v>
      </c>
      <c r="V11" s="492"/>
      <c r="W11" s="252"/>
      <c r="X11" s="541">
        <f>(Y11*288.15)/(100*(288.15+$F11))</f>
        <v>0</v>
      </c>
      <c r="Y11" s="604">
        <v>0</v>
      </c>
      <c r="Z11" s="490">
        <f>SQRT(5*((((1/$S11)*(((1+0.2*(Z$10/661.48)^2)^3.5)-1))+1)^(1/3.5)-1))</f>
        <v>1.5117615045052993E-2</v>
      </c>
      <c r="AA11" s="490">
        <f t="shared" ref="Z11:AI26" si="3">SQRT(5*((((1/$S11)*(((1+0.2*(AA$10/661.48)^2)^3.5)-1))+1)^(1/3.5)-1))</f>
        <v>3.0235230090105987E-2</v>
      </c>
      <c r="AB11" s="490">
        <f t="shared" si="3"/>
        <v>4.5352845135146737E-2</v>
      </c>
      <c r="AC11" s="490">
        <f t="shared" si="3"/>
        <v>6.0470460180202794E-2</v>
      </c>
      <c r="AD11" s="490">
        <f t="shared" si="3"/>
        <v>7.5588075225250281E-2</v>
      </c>
      <c r="AE11" s="490">
        <f t="shared" si="3"/>
        <v>9.0705690270305714E-2</v>
      </c>
      <c r="AF11" s="490">
        <f t="shared" si="3"/>
        <v>0.10582330531535521</v>
      </c>
      <c r="AG11" s="490">
        <f t="shared" si="3"/>
        <v>0.12094092036040559</v>
      </c>
      <c r="AH11" s="490">
        <f>SQRT(5*((((1/$S11)*(((1+0.2*(AH$10/661.48)^2)^3.5)-1))+1)^(1/3.5)-1))</f>
        <v>0.13605853540545246</v>
      </c>
      <c r="AI11" s="490">
        <f>SQRT(5*((((1/$S11)*(((1+0.2*(AI$10/$R$11)^2)^3.5)-1))+1)^(1/3.5)-1))</f>
        <v>0.15117643732087677</v>
      </c>
      <c r="AJ11" s="490">
        <f t="shared" ref="AJ11:AY26" si="4">SQRT(5*((((1/$S11)*(((1+0.2*(AJ$10/661.48)^2)^3.5)-1))+1)^(1/3.5)-1))</f>
        <v>0.16629376549555622</v>
      </c>
      <c r="AK11" s="490">
        <f t="shared" si="4"/>
        <v>0.18141138054060532</v>
      </c>
      <c r="AL11" s="490">
        <f t="shared" si="4"/>
        <v>0.19652899558565501</v>
      </c>
      <c r="AM11" s="490">
        <f t="shared" si="4"/>
        <v>0.2116466106307078</v>
      </c>
      <c r="AN11" s="490">
        <f t="shared" si="4"/>
        <v>0.22676422567575816</v>
      </c>
      <c r="AO11" s="490">
        <f t="shared" si="4"/>
        <v>0.24188184072080887</v>
      </c>
      <c r="AP11" s="490">
        <f t="shared" si="4"/>
        <v>0.2569994557658577</v>
      </c>
      <c r="AQ11" s="490">
        <f t="shared" si="4"/>
        <v>0.27211707081090897</v>
      </c>
      <c r="AR11" s="490">
        <f t="shared" si="4"/>
        <v>0.28723468585595857</v>
      </c>
      <c r="AS11" s="490">
        <f t="shared" si="4"/>
        <v>0.30235230090101028</v>
      </c>
      <c r="AT11" s="490">
        <f t="shared" si="4"/>
        <v>0.31746991594606039</v>
      </c>
      <c r="AU11" s="490">
        <f t="shared" si="4"/>
        <v>0.33258753099111077</v>
      </c>
      <c r="AV11" s="490">
        <f t="shared" si="4"/>
        <v>0.34770514603616137</v>
      </c>
      <c r="AW11" s="490">
        <f t="shared" si="4"/>
        <v>0.36282276108121214</v>
      </c>
      <c r="AX11" s="490">
        <f t="shared" si="4"/>
        <v>0.37794037612626163</v>
      </c>
      <c r="AY11" s="490">
        <f t="shared" si="4"/>
        <v>0.39305799117131285</v>
      </c>
      <c r="AZ11" s="490">
        <f t="shared" ref="AZ11:BM26" si="5">SQRT(5*((((1/$S11)*(((1+0.2*(AZ$10/661.48)^2)^3.5)-1))+1)^(1/3.5)-1))</f>
        <v>0.40817560621636279</v>
      </c>
      <c r="BA11" s="490">
        <f t="shared" si="5"/>
        <v>0.42329322126141428</v>
      </c>
      <c r="BB11" s="490">
        <f t="shared" si="5"/>
        <v>0.4384108363064646</v>
      </c>
      <c r="BC11" s="490">
        <f t="shared" si="5"/>
        <v>0.45352845135151509</v>
      </c>
      <c r="BD11" s="490">
        <f t="shared" si="5"/>
        <v>0.46864606639656575</v>
      </c>
      <c r="BE11" s="490">
        <f t="shared" si="5"/>
        <v>0.48376368144161547</v>
      </c>
      <c r="BF11" s="490">
        <f t="shared" si="5"/>
        <v>0.4988812964866664</v>
      </c>
      <c r="BG11" s="490">
        <f t="shared" si="5"/>
        <v>0.5139989115317164</v>
      </c>
      <c r="BH11" s="490">
        <f t="shared" si="5"/>
        <v>0.52911652657676767</v>
      </c>
      <c r="BI11" s="490">
        <f t="shared" si="5"/>
        <v>0.54423414162181794</v>
      </c>
      <c r="BJ11" s="490">
        <f t="shared" si="5"/>
        <v>0.55935175666686843</v>
      </c>
      <c r="BK11" s="490">
        <f t="shared" si="5"/>
        <v>0.57446937171191903</v>
      </c>
      <c r="BL11" s="490">
        <f t="shared" si="5"/>
        <v>0.58958698675696875</v>
      </c>
      <c r="BM11" s="490">
        <f t="shared" si="5"/>
        <v>0.60470460180201968</v>
      </c>
      <c r="BN11" s="527"/>
      <c r="BO11" s="252"/>
      <c r="BP11" s="541">
        <f>(BQ11*288.15)/(100*(288.15+$F11))</f>
        <v>0</v>
      </c>
      <c r="BQ11" s="604">
        <v>0</v>
      </c>
      <c r="BR11" s="382">
        <f t="shared" ref="BR11:DE17" si="6">$Q11*(1+0.2*Z11^2)</f>
        <v>288.16317089186435</v>
      </c>
      <c r="BS11" s="382">
        <f t="shared" si="6"/>
        <v>288.2026835674576</v>
      </c>
      <c r="BT11" s="382">
        <f t="shared" si="6"/>
        <v>288.26853802677954</v>
      </c>
      <c r="BU11" s="382">
        <f t="shared" si="6"/>
        <v>288.36073426983035</v>
      </c>
      <c r="BV11" s="382">
        <f t="shared" si="6"/>
        <v>288.47927229660991</v>
      </c>
      <c r="BW11" s="382">
        <f t="shared" si="6"/>
        <v>288.62415210711839</v>
      </c>
      <c r="BX11" s="382">
        <f t="shared" si="6"/>
        <v>288.79537370135557</v>
      </c>
      <c r="BY11" s="382">
        <f t="shared" si="6"/>
        <v>288.99293707932151</v>
      </c>
      <c r="BZ11" s="382">
        <f t="shared" si="6"/>
        <v>289.21684224101625</v>
      </c>
      <c r="CA11" s="382">
        <f t="shared" si="6"/>
        <v>289.46709418503553</v>
      </c>
      <c r="CB11" s="382">
        <f t="shared" si="6"/>
        <v>289.74367791559229</v>
      </c>
      <c r="CC11" s="382">
        <f t="shared" si="6"/>
        <v>290.04660842847341</v>
      </c>
      <c r="CD11" s="382">
        <f t="shared" si="6"/>
        <v>290.37588072508339</v>
      </c>
      <c r="CE11" s="382">
        <f t="shared" si="6"/>
        <v>290.73149480542219</v>
      </c>
      <c r="CF11" s="382">
        <f t="shared" si="6"/>
        <v>291.11345066948974</v>
      </c>
      <c r="CG11" s="382">
        <f t="shared" si="6"/>
        <v>291.52174831728615</v>
      </c>
      <c r="CH11" s="382">
        <f t="shared" si="6"/>
        <v>291.95638774881127</v>
      </c>
      <c r="CI11" s="382">
        <f t="shared" si="6"/>
        <v>292.41736896406525</v>
      </c>
      <c r="CJ11" s="382">
        <f t="shared" si="6"/>
        <v>292.90469196304798</v>
      </c>
      <c r="CK11" s="382">
        <f t="shared" si="6"/>
        <v>293.41835674575958</v>
      </c>
      <c r="CL11" s="382">
        <f t="shared" si="6"/>
        <v>293.95836331219988</v>
      </c>
      <c r="CM11" s="382">
        <f t="shared" si="6"/>
        <v>294.52471166236904</v>
      </c>
      <c r="CN11" s="382">
        <f t="shared" si="6"/>
        <v>295.11740179626702</v>
      </c>
      <c r="CO11" s="382">
        <f t="shared" si="6"/>
        <v>295.73643371389375</v>
      </c>
      <c r="CP11" s="382">
        <f t="shared" si="6"/>
        <v>296.38180741524928</v>
      </c>
      <c r="CQ11" s="382">
        <f t="shared" si="6"/>
        <v>297.05352290033363</v>
      </c>
      <c r="CR11" s="382">
        <f t="shared" si="6"/>
        <v>297.75158016914679</v>
      </c>
      <c r="CS11" s="382">
        <f t="shared" si="6"/>
        <v>298.47597922168876</v>
      </c>
      <c r="CT11" s="382">
        <f t="shared" si="6"/>
        <v>299.22672005795948</v>
      </c>
      <c r="CU11" s="382">
        <f t="shared" si="6"/>
        <v>300.00380267795902</v>
      </c>
      <c r="CV11" s="382">
        <f t="shared" si="6"/>
        <v>300.80722708168736</v>
      </c>
      <c r="CW11" s="382">
        <f t="shared" si="6"/>
        <v>301.63699326914445</v>
      </c>
      <c r="CX11" s="382">
        <f t="shared" si="6"/>
        <v>302.49310124033042</v>
      </c>
      <c r="CY11" s="382">
        <f t="shared" si="6"/>
        <v>303.37555099524513</v>
      </c>
      <c r="CZ11" s="382">
        <f t="shared" si="6"/>
        <v>304.28434253388866</v>
      </c>
      <c r="DA11" s="382">
        <f t="shared" si="6"/>
        <v>305.219475856261</v>
      </c>
      <c r="DB11" s="382">
        <f t="shared" si="6"/>
        <v>306.18095096236209</v>
      </c>
      <c r="DC11" s="382">
        <f t="shared" si="6"/>
        <v>307.16876785219205</v>
      </c>
      <c r="DD11" s="382">
        <f t="shared" si="6"/>
        <v>308.1829265257507</v>
      </c>
      <c r="DE11" s="382">
        <f t="shared" si="6"/>
        <v>309.22342698303822</v>
      </c>
      <c r="DF11" s="521"/>
      <c r="DG11" s="252"/>
      <c r="DH11" s="541">
        <f>(DI11*288.15)/(100*(288.15+$F11))</f>
        <v>0</v>
      </c>
      <c r="DI11" s="604">
        <v>0</v>
      </c>
      <c r="DJ11" s="382">
        <f t="shared" ref="DJ11:EW17" si="7">Z11*$R11</f>
        <v>9.9999810241363214</v>
      </c>
      <c r="DK11" s="382">
        <f t="shared" si="7"/>
        <v>19.999962048272643</v>
      </c>
      <c r="DL11" s="382">
        <f t="shared" si="7"/>
        <v>29.999943072400868</v>
      </c>
      <c r="DM11" s="382">
        <f t="shared" si="7"/>
        <v>39.999924096539218</v>
      </c>
      <c r="DN11" s="382">
        <f t="shared" si="7"/>
        <v>49.999905120671897</v>
      </c>
      <c r="DO11" s="382">
        <f t="shared" si="7"/>
        <v>59.999886144809828</v>
      </c>
      <c r="DP11" s="382">
        <f t="shared" si="7"/>
        <v>69.999867168943837</v>
      </c>
      <c r="DQ11" s="382">
        <f t="shared" si="7"/>
        <v>79.999848193078435</v>
      </c>
      <c r="DR11" s="382">
        <f t="shared" si="7"/>
        <v>89.999829217210703</v>
      </c>
      <c r="DS11" s="382">
        <f t="shared" si="7"/>
        <v>100.00000000000016</v>
      </c>
      <c r="DT11" s="382">
        <f t="shared" si="7"/>
        <v>109.99979126548187</v>
      </c>
      <c r="DU11" s="382">
        <f t="shared" si="7"/>
        <v>119.99977228961562</v>
      </c>
      <c r="DV11" s="382">
        <f t="shared" si="7"/>
        <v>129.99975331374975</v>
      </c>
      <c r="DW11" s="382">
        <f t="shared" si="7"/>
        <v>139.99973433788594</v>
      </c>
      <c r="DX11" s="382">
        <f t="shared" si="7"/>
        <v>149.99971536202051</v>
      </c>
      <c r="DY11" s="382">
        <f t="shared" si="7"/>
        <v>159.99969638615534</v>
      </c>
      <c r="DZ11" s="382">
        <f t="shared" si="7"/>
        <v>169.99967741028891</v>
      </c>
      <c r="EA11" s="382">
        <f t="shared" si="7"/>
        <v>179.99965843442408</v>
      </c>
      <c r="EB11" s="382">
        <f t="shared" si="7"/>
        <v>189.99963945855816</v>
      </c>
      <c r="EC11" s="382">
        <f t="shared" si="7"/>
        <v>199.99962048269364</v>
      </c>
      <c r="ED11" s="382">
        <f t="shared" si="7"/>
        <v>209.99960150682804</v>
      </c>
      <c r="EE11" s="382">
        <f t="shared" si="7"/>
        <v>219.99958253096264</v>
      </c>
      <c r="EF11" s="382">
        <f t="shared" si="7"/>
        <v>229.99956355509738</v>
      </c>
      <c r="EG11" s="382">
        <f t="shared" si="7"/>
        <v>239.99954457923224</v>
      </c>
      <c r="EH11" s="382">
        <f t="shared" si="7"/>
        <v>249.99952560336624</v>
      </c>
      <c r="EI11" s="382">
        <f t="shared" si="7"/>
        <v>259.99950662750138</v>
      </c>
      <c r="EJ11" s="382">
        <f t="shared" si="7"/>
        <v>269.99948765163566</v>
      </c>
      <c r="EK11" s="382">
        <f t="shared" si="7"/>
        <v>279.99946867577103</v>
      </c>
      <c r="EL11" s="382">
        <f t="shared" si="7"/>
        <v>289.99944969990554</v>
      </c>
      <c r="EM11" s="382">
        <f t="shared" si="7"/>
        <v>299.99943072404022</v>
      </c>
      <c r="EN11" s="382">
        <f t="shared" si="7"/>
        <v>309.99941174817502</v>
      </c>
      <c r="EO11" s="382">
        <f t="shared" si="7"/>
        <v>319.99939277230914</v>
      </c>
      <c r="EP11" s="382">
        <f t="shared" si="7"/>
        <v>329.9993737964441</v>
      </c>
      <c r="EQ11" s="382">
        <f t="shared" si="7"/>
        <v>339.99935482057845</v>
      </c>
      <c r="ER11" s="382">
        <f t="shared" si="7"/>
        <v>349.99933584471364</v>
      </c>
      <c r="ES11" s="382">
        <f t="shared" si="7"/>
        <v>359.99931686884815</v>
      </c>
      <c r="ET11" s="382">
        <f t="shared" si="7"/>
        <v>369.99929789298284</v>
      </c>
      <c r="EU11" s="382">
        <f t="shared" si="7"/>
        <v>379.99927891711758</v>
      </c>
      <c r="EV11" s="382">
        <f t="shared" si="7"/>
        <v>389.99925994125169</v>
      </c>
      <c r="EW11" s="382">
        <f t="shared" si="7"/>
        <v>399.99924096538666</v>
      </c>
      <c r="EX11" s="521"/>
      <c r="EY11" s="252"/>
      <c r="EZ11" s="541">
        <f>(FA11*288.15)/(100*(288.15+$F11))</f>
        <v>0</v>
      </c>
      <c r="FA11" s="604">
        <v>0</v>
      </c>
      <c r="FB11" s="382">
        <f>FB$10+0.02*FB$10*($FA11/1000)</f>
        <v>10</v>
      </c>
      <c r="FC11" s="382">
        <f t="shared" ref="FC11:FR26" si="8">FC$10+0.02*FC$10*($FA11/1000)</f>
        <v>20</v>
      </c>
      <c r="FD11" s="382">
        <f t="shared" si="8"/>
        <v>30</v>
      </c>
      <c r="FE11" s="382">
        <f t="shared" si="8"/>
        <v>40</v>
      </c>
      <c r="FF11" s="382">
        <f t="shared" si="8"/>
        <v>50</v>
      </c>
      <c r="FG11" s="382">
        <f t="shared" si="8"/>
        <v>60</v>
      </c>
      <c r="FH11" s="382">
        <f t="shared" si="8"/>
        <v>70</v>
      </c>
      <c r="FI11" s="382">
        <f t="shared" si="8"/>
        <v>80</v>
      </c>
      <c r="FJ11" s="382">
        <f t="shared" si="8"/>
        <v>90</v>
      </c>
      <c r="FK11" s="382">
        <f t="shared" si="8"/>
        <v>100</v>
      </c>
      <c r="FL11" s="382">
        <f t="shared" si="8"/>
        <v>110</v>
      </c>
      <c r="FM11" s="382">
        <f t="shared" si="8"/>
        <v>120</v>
      </c>
      <c r="FN11" s="382">
        <f t="shared" si="8"/>
        <v>130</v>
      </c>
      <c r="FO11" s="382">
        <f t="shared" si="8"/>
        <v>140</v>
      </c>
      <c r="FP11" s="382">
        <f t="shared" si="8"/>
        <v>150</v>
      </c>
      <c r="FQ11" s="382">
        <f t="shared" si="8"/>
        <v>160</v>
      </c>
      <c r="FR11" s="382">
        <f t="shared" si="8"/>
        <v>170</v>
      </c>
      <c r="FS11" s="382">
        <f t="shared" ref="FS11:GH26" si="9">FS$10+0.02*FS$10*($FA11/1000)</f>
        <v>180</v>
      </c>
      <c r="FT11" s="382">
        <f t="shared" si="9"/>
        <v>190</v>
      </c>
      <c r="FU11" s="382">
        <f t="shared" si="9"/>
        <v>200</v>
      </c>
      <c r="FV11" s="382">
        <f t="shared" si="9"/>
        <v>210</v>
      </c>
      <c r="FW11" s="382">
        <f t="shared" si="9"/>
        <v>220</v>
      </c>
      <c r="FX11" s="382">
        <f t="shared" si="9"/>
        <v>230</v>
      </c>
      <c r="FY11" s="382">
        <f t="shared" si="9"/>
        <v>240</v>
      </c>
      <c r="FZ11" s="382">
        <f t="shared" si="9"/>
        <v>250</v>
      </c>
      <c r="GA11" s="382">
        <f t="shared" si="9"/>
        <v>260</v>
      </c>
      <c r="GB11" s="382">
        <f t="shared" si="9"/>
        <v>270</v>
      </c>
      <c r="GC11" s="382">
        <f t="shared" si="9"/>
        <v>280</v>
      </c>
      <c r="GD11" s="382">
        <f t="shared" si="9"/>
        <v>290</v>
      </c>
      <c r="GE11" s="382">
        <f t="shared" si="9"/>
        <v>300</v>
      </c>
      <c r="GF11" s="382">
        <f t="shared" si="9"/>
        <v>310</v>
      </c>
      <c r="GG11" s="382">
        <f t="shared" si="9"/>
        <v>320</v>
      </c>
      <c r="GH11" s="382">
        <f t="shared" si="9"/>
        <v>330</v>
      </c>
      <c r="GI11" s="382">
        <f t="shared" ref="GI11:GO26" si="10">GI$10+0.02*GI$10*($FA11/1000)</f>
        <v>340</v>
      </c>
      <c r="GJ11" s="382">
        <f t="shared" si="10"/>
        <v>350</v>
      </c>
      <c r="GK11" s="382">
        <f t="shared" si="10"/>
        <v>360</v>
      </c>
      <c r="GL11" s="382">
        <f t="shared" si="10"/>
        <v>370</v>
      </c>
      <c r="GM11" s="382">
        <f t="shared" si="10"/>
        <v>380</v>
      </c>
      <c r="GN11" s="382">
        <f t="shared" si="10"/>
        <v>390</v>
      </c>
      <c r="GO11" s="382">
        <f t="shared" si="10"/>
        <v>400</v>
      </c>
      <c r="GQ11" s="511"/>
      <c r="GR11" s="521"/>
      <c r="GS11" s="625">
        <v>0</v>
      </c>
      <c r="GT11" s="476">
        <f t="shared" ref="GT11:HI26" si="11">ABS((FB11-DJ11)/DJ11)</f>
        <v>1.897589968701383E-6</v>
      </c>
      <c r="GU11" s="476">
        <f t="shared" si="11"/>
        <v>1.897589968701383E-6</v>
      </c>
      <c r="GV11" s="476">
        <f t="shared" si="11"/>
        <v>1.8975902385902229E-6</v>
      </c>
      <c r="GW11" s="476">
        <f t="shared" si="11"/>
        <v>1.8975901204028328E-6</v>
      </c>
      <c r="GX11" s="476">
        <f t="shared" si="11"/>
        <v>1.8975901628934497E-6</v>
      </c>
      <c r="GY11" s="476">
        <f t="shared" si="11"/>
        <v>1.897590103705015E-6</v>
      </c>
      <c r="GZ11" s="476">
        <f t="shared" si="11"/>
        <v>1.8975901174591445E-6</v>
      </c>
      <c r="HA11" s="476">
        <f t="shared" si="11"/>
        <v>1.8975901204028328E-6</v>
      </c>
      <c r="HB11" s="476">
        <f t="shared" si="11"/>
        <v>1.8975901485878016E-6</v>
      </c>
      <c r="HC11" s="476">
        <f t="shared" si="11"/>
        <v>1.5631940186722181E-15</v>
      </c>
      <c r="HD11" s="476">
        <f t="shared" si="11"/>
        <v>1.8975901292523531E-6</v>
      </c>
      <c r="HE11" s="476">
        <f t="shared" si="11"/>
        <v>1.8975901373374988E-6</v>
      </c>
      <c r="HF11" s="476">
        <f t="shared" si="11"/>
        <v>1.8975901412272797E-6</v>
      </c>
      <c r="HG11" s="476">
        <f t="shared" si="11"/>
        <v>1.8975901298429362E-6</v>
      </c>
      <c r="HH11" s="476">
        <f t="shared" si="11"/>
        <v>1.897590130776796E-6</v>
      </c>
      <c r="HI11" s="476">
        <f t="shared" si="11"/>
        <v>1.8975901299951961E-6</v>
      </c>
      <c r="HJ11" s="476">
        <f t="shared" ref="HJ11:HY26" si="12">ABS((FR11-DZ11)/DZ11)</f>
        <v>1.8975901366617841E-6</v>
      </c>
      <c r="HK11" s="476">
        <f t="shared" si="12"/>
        <v>1.8975901337452968E-6</v>
      </c>
      <c r="HL11" s="476">
        <f t="shared" si="12"/>
        <v>1.8975901368201719E-6</v>
      </c>
      <c r="HM11" s="476">
        <f t="shared" si="12"/>
        <v>1.8975901326242142E-6</v>
      </c>
      <c r="HN11" s="476">
        <f t="shared" si="12"/>
        <v>1.897590133970867E-6</v>
      </c>
      <c r="HO11" s="476">
        <f t="shared" si="12"/>
        <v>1.8975901342907661E-6</v>
      </c>
      <c r="HP11" s="476">
        <f t="shared" si="12"/>
        <v>1.8975901339649824E-6</v>
      </c>
      <c r="HQ11" s="476">
        <f t="shared" si="12"/>
        <v>1.8975901331926504E-6</v>
      </c>
      <c r="HR11" s="476">
        <f t="shared" si="12"/>
        <v>1.8975901358927231E-6</v>
      </c>
      <c r="HS11" s="476">
        <f t="shared" si="12"/>
        <v>1.8975901340125105E-6</v>
      </c>
      <c r="HT11" s="476">
        <f t="shared" si="12"/>
        <v>1.8975901354295528E-6</v>
      </c>
      <c r="HU11" s="476">
        <f t="shared" si="12"/>
        <v>1.897590132888131E-6</v>
      </c>
      <c r="HV11" s="476">
        <f t="shared" si="12"/>
        <v>1.8975901334621678E-6</v>
      </c>
      <c r="HW11" s="476">
        <f t="shared" si="12"/>
        <v>1.897590133429499E-6</v>
      </c>
      <c r="HX11" s="476">
        <f t="shared" si="12"/>
        <v>1.8975901330322048E-6</v>
      </c>
      <c r="HY11" s="476">
        <f t="shared" si="12"/>
        <v>1.8975901347913776E-6</v>
      </c>
      <c r="HZ11" s="476">
        <f t="shared" ref="HZ11:IG42" si="13">ABS((GH11-EP11)/EP11)</f>
        <v>1.8975901338601325E-6</v>
      </c>
      <c r="IA11" s="476">
        <f t="shared" si="13"/>
        <v>1.8975901348227253E-6</v>
      </c>
      <c r="IB11" s="476">
        <f t="shared" si="13"/>
        <v>1.8975901332941569E-6</v>
      </c>
      <c r="IC11" s="476">
        <f t="shared" si="13"/>
        <v>1.8975901337452968E-6</v>
      </c>
      <c r="ID11" s="476">
        <f t="shared" si="13"/>
        <v>1.8975901337111565E-6</v>
      </c>
      <c r="IE11" s="476">
        <f t="shared" si="13"/>
        <v>1.8975901335292246E-6</v>
      </c>
      <c r="IF11" s="476">
        <f t="shared" si="13"/>
        <v>1.8975901349599046E-6</v>
      </c>
      <c r="IG11" s="476">
        <f t="shared" si="13"/>
        <v>1.8975901341874141E-6</v>
      </c>
    </row>
    <row r="12" spans="1:241">
      <c r="F12" s="384"/>
      <c r="G12" s="384"/>
      <c r="H12" s="384"/>
      <c r="I12" s="384"/>
      <c r="J12" s="252"/>
      <c r="K12" s="606">
        <v>1000</v>
      </c>
      <c r="L12" s="382">
        <f>K12*0.0003048</f>
        <v>0.30479999999999996</v>
      </c>
      <c r="M12" s="382">
        <v>10</v>
      </c>
      <c r="N12" s="491">
        <f t="shared" ref="N12:N48" si="14">pN*(1-(L/T0)*K12)^g_RL</f>
        <v>977.16568723752232</v>
      </c>
      <c r="O12" s="263">
        <f t="shared" ref="O12:O48" si="15">ρN*(1-(L/T0)*K12)^(g_RL-1)</f>
        <v>1.1895536292521396</v>
      </c>
      <c r="P12" s="383">
        <f t="shared" ref="P12:P46" si="16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263">
        <f t="shared" si="1"/>
        <v>0.96438755217125327</v>
      </c>
      <c r="T12" s="492">
        <f>O12/Konstanten!$C$22</f>
        <v>0.97106418714460363</v>
      </c>
      <c r="U12" s="492">
        <f t="shared" si="2"/>
        <v>0.99312441436751686</v>
      </c>
      <c r="V12" s="492"/>
      <c r="W12" s="252"/>
      <c r="X12" s="515">
        <f t="shared" ref="X12:X47" si="17">(Y12*288.15)/(100*(288.15+$F12))</f>
        <v>10.000000000000002</v>
      </c>
      <c r="Y12" s="592">
        <v>1000</v>
      </c>
      <c r="Z12" s="490">
        <f t="shared" si="3"/>
        <v>1.539419650969499E-2</v>
      </c>
      <c r="AA12" s="490">
        <f t="shared" si="3"/>
        <v>3.0788295614599948E-2</v>
      </c>
      <c r="AB12" s="490">
        <f t="shared" si="3"/>
        <v>4.6182200048858882E-2</v>
      </c>
      <c r="AC12" s="490">
        <f t="shared" si="3"/>
        <v>6.1575812824390896E-2</v>
      </c>
      <c r="AD12" s="490">
        <f t="shared" si="3"/>
        <v>7.6969037368614768E-2</v>
      </c>
      <c r="AE12" s="490">
        <f t="shared" si="3"/>
        <v>9.2361777661232047E-2</v>
      </c>
      <c r="AF12" s="490">
        <f t="shared" si="3"/>
        <v>0.1077539383693549</v>
      </c>
      <c r="AG12" s="490">
        <f t="shared" si="3"/>
        <v>0.12314542498078168</v>
      </c>
      <c r="AH12" s="490">
        <f t="shared" si="3"/>
        <v>0.13853614393497024</v>
      </c>
      <c r="AI12" s="490">
        <f t="shared" si="3"/>
        <v>0.15392600275139265</v>
      </c>
      <c r="AJ12" s="490">
        <f t="shared" si="4"/>
        <v>0.16931491015492273</v>
      </c>
      <c r="AK12" s="490">
        <f t="shared" si="4"/>
        <v>0.18470277619792699</v>
      </c>
      <c r="AL12" s="490">
        <f t="shared" si="4"/>
        <v>0.20008951237876002</v>
      </c>
      <c r="AM12" s="490">
        <f t="shared" si="4"/>
        <v>0.21547503175633195</v>
      </c>
      <c r="AN12" s="490">
        <f t="shared" si="4"/>
        <v>0.23085924906052988</v>
      </c>
      <c r="AO12" s="490">
        <f t="shared" si="4"/>
        <v>0.24624208079816476</v>
      </c>
      <c r="AP12" s="490">
        <f t="shared" si="4"/>
        <v>0.26162344535425541</v>
      </c>
      <c r="AQ12" s="490">
        <f t="shared" si="4"/>
        <v>0.277003263088408</v>
      </c>
      <c r="AR12" s="490">
        <f t="shared" si="4"/>
        <v>0.29238145642607194</v>
      </c>
      <c r="AS12" s="490">
        <f t="shared" si="4"/>
        <v>0.30775794994454198</v>
      </c>
      <c r="AT12" s="490">
        <f t="shared" si="4"/>
        <v>0.32313267045349087</v>
      </c>
      <c r="AU12" s="490">
        <f t="shared" si="4"/>
        <v>0.33850554706994807</v>
      </c>
      <c r="AV12" s="490">
        <f t="shared" si="4"/>
        <v>0.35387651128758107</v>
      </c>
      <c r="AW12" s="490">
        <f t="shared" si="4"/>
        <v>0.36924549704019144</v>
      </c>
      <c r="AX12" s="490">
        <f t="shared" si="4"/>
        <v>0.38461244075937334</v>
      </c>
      <c r="AY12" s="490">
        <f t="shared" si="4"/>
        <v>0.39997728142627959</v>
      </c>
      <c r="AZ12" s="490">
        <f t="shared" si="5"/>
        <v>0.41533996061744666</v>
      </c>
      <c r="BA12" s="490">
        <f t="shared" si="5"/>
        <v>0.43070042254472801</v>
      </c>
      <c r="BB12" s="490">
        <f t="shared" si="5"/>
        <v>0.44605861408929764</v>
      </c>
      <c r="BC12" s="490">
        <f t="shared" si="5"/>
        <v>0.46141448482979724</v>
      </c>
      <c r="BD12" s="490">
        <f t="shared" si="5"/>
        <v>0.47676798706466988</v>
      </c>
      <c r="BE12" s="490">
        <f t="shared" si="5"/>
        <v>0.49211907582874909</v>
      </c>
      <c r="BF12" s="490">
        <f t="shared" si="5"/>
        <v>0.50746770890421633</v>
      </c>
      <c r="BG12" s="490">
        <f t="shared" si="5"/>
        <v>0.52281384682601317</v>
      </c>
      <c r="BH12" s="490">
        <f t="shared" si="5"/>
        <v>0.53815745288185501</v>
      </c>
      <c r="BI12" s="490">
        <f t="shared" si="5"/>
        <v>0.55349849310695687</v>
      </c>
      <c r="BJ12" s="490">
        <f t="shared" si="5"/>
        <v>0.56883693627367293</v>
      </c>
      <c r="BK12" s="490">
        <f t="shared" si="5"/>
        <v>0.5841727538761583</v>
      </c>
      <c r="BL12" s="490">
        <f t="shared" si="5"/>
        <v>0.59950592011027093</v>
      </c>
      <c r="BM12" s="490">
        <f t="shared" si="5"/>
        <v>0.61483641184889792</v>
      </c>
      <c r="BN12" s="527"/>
      <c r="BO12" s="252"/>
      <c r="BP12" s="515">
        <f t="shared" ref="BP12:BP47" si="18">(BQ12*288.15)/(100*(288.15+$F12))</f>
        <v>10.000000000000002</v>
      </c>
      <c r="BQ12" s="592">
        <v>1000</v>
      </c>
      <c r="BR12" s="382">
        <f t="shared" si="6"/>
        <v>286.18236333005763</v>
      </c>
      <c r="BS12" s="382">
        <f t="shared" si="6"/>
        <v>286.22305297695033</v>
      </c>
      <c r="BT12" s="382">
        <f t="shared" si="6"/>
        <v>286.29086791157687</v>
      </c>
      <c r="BU12" s="382">
        <f t="shared" si="6"/>
        <v>286.38580642123435</v>
      </c>
      <c r="BV12" s="382">
        <f t="shared" si="6"/>
        <v>286.50786611330579</v>
      </c>
      <c r="BW12" s="382">
        <f t="shared" si="6"/>
        <v>286.65704392040442</v>
      </c>
      <c r="BX12" s="382">
        <f t="shared" si="6"/>
        <v>286.83333610695416</v>
      </c>
      <c r="BY12" s="382">
        <f t="shared" si="6"/>
        <v>287.03673827718211</v>
      </c>
      <c r="BZ12" s="382">
        <f t="shared" si="6"/>
        <v>287.26724538449321</v>
      </c>
      <c r="CA12" s="382">
        <f t="shared" si="6"/>
        <v>287.52485174219237</v>
      </c>
      <c r="CB12" s="382">
        <f t="shared" si="6"/>
        <v>287.80955103551389</v>
      </c>
      <c r="CC12" s="382">
        <f t="shared" si="6"/>
        <v>288.1213363349151</v>
      </c>
      <c r="CD12" s="382">
        <f t="shared" si="6"/>
        <v>288.46020011058471</v>
      </c>
      <c r="CE12" s="382">
        <f t="shared" si="6"/>
        <v>288.82613424811353</v>
      </c>
      <c r="CF12" s="382">
        <f t="shared" si="6"/>
        <v>289.219130065272</v>
      </c>
      <c r="CG12" s="382">
        <f t="shared" si="6"/>
        <v>289.63917832983344</v>
      </c>
      <c r="CH12" s="382">
        <f t="shared" si="6"/>
        <v>290.08626927838145</v>
      </c>
      <c r="CI12" s="382">
        <f t="shared" si="6"/>
        <v>290.56039263603498</v>
      </c>
      <c r="CJ12" s="382">
        <f t="shared" si="6"/>
        <v>291.06153763702298</v>
      </c>
      <c r="CK12" s="382">
        <f t="shared" si="6"/>
        <v>291.58969304603886</v>
      </c>
      <c r="CL12" s="382">
        <f t="shared" si="6"/>
        <v>292.14484718030275</v>
      </c>
      <c r="CM12" s="382">
        <f t="shared" si="6"/>
        <v>292.72698793225771</v>
      </c>
      <c r="CN12" s="382">
        <f t="shared" si="6"/>
        <v>293.33610279282686</v>
      </c>
      <c r="CO12" s="382">
        <f t="shared" si="6"/>
        <v>293.97217887515495</v>
      </c>
      <c r="CP12" s="382">
        <f t="shared" si="6"/>
        <v>294.63520293876053</v>
      </c>
      <c r="CQ12" s="382">
        <f t="shared" si="6"/>
        <v>295.32516141402357</v>
      </c>
      <c r="CR12" s="382">
        <f t="shared" si="6"/>
        <v>296.04204042693237</v>
      </c>
      <c r="CS12" s="382">
        <f t="shared" si="6"/>
        <v>296.78582582401822</v>
      </c>
      <c r="CT12" s="382">
        <f t="shared" si="6"/>
        <v>297.55650319740272</v>
      </c>
      <c r="CU12" s="382">
        <f t="shared" si="6"/>
        <v>298.35405790988784</v>
      </c>
      <c r="CV12" s="382">
        <f t="shared" si="6"/>
        <v>299.17847512001805</v>
      </c>
      <c r="CW12" s="382">
        <f t="shared" si="6"/>
        <v>300.02973980704644</v>
      </c>
      <c r="CX12" s="382">
        <f t="shared" si="6"/>
        <v>300.90783679573985</v>
      </c>
      <c r="CY12" s="382">
        <f t="shared" si="6"/>
        <v>301.81275078095865</v>
      </c>
      <c r="CZ12" s="382">
        <f t="shared" si="6"/>
        <v>302.7444663519513</v>
      </c>
      <c r="DA12" s="382">
        <f t="shared" si="6"/>
        <v>303.7029680163036</v>
      </c>
      <c r="DB12" s="382">
        <f t="shared" si="6"/>
        <v>304.68824022349122</v>
      </c>
      <c r="DC12" s="382">
        <f t="shared" si="6"/>
        <v>305.70026738797884</v>
      </c>
      <c r="DD12" s="382">
        <f t="shared" si="6"/>
        <v>306.73903391182023</v>
      </c>
      <c r="DE12" s="382">
        <f t="shared" si="6"/>
        <v>307.80452420671321</v>
      </c>
      <c r="DF12" s="521"/>
      <c r="DG12" s="252"/>
      <c r="DH12" s="515">
        <f t="shared" ref="DH12:DH47" si="19">(DI12*288.15)/(100*(288.15+$F12))</f>
        <v>10.000000000000002</v>
      </c>
      <c r="DI12" s="592">
        <v>1000</v>
      </c>
      <c r="DJ12" s="382">
        <f t="shared" si="7"/>
        <v>10.147866586739584</v>
      </c>
      <c r="DK12" s="382">
        <f t="shared" si="7"/>
        <v>20.295668964164083</v>
      </c>
      <c r="DL12" s="382">
        <f t="shared" si="7"/>
        <v>30.443343014543846</v>
      </c>
      <c r="DM12" s="382">
        <f t="shared" si="7"/>
        <v>40.590824803258784</v>
      </c>
      <c r="DN12" s="382">
        <f t="shared" si="7"/>
        <v>50.738050669586514</v>
      </c>
      <c r="DO12" s="382">
        <f t="shared" si="7"/>
        <v>60.884957316869908</v>
      </c>
      <c r="DP12" s="382">
        <f t="shared" si="7"/>
        <v>71.031481901593466</v>
      </c>
      <c r="DQ12" s="382">
        <f t="shared" si="7"/>
        <v>81.177562121238665</v>
      </c>
      <c r="DR12" s="382">
        <f t="shared" si="7"/>
        <v>91.323136300621684</v>
      </c>
      <c r="DS12" s="382">
        <f t="shared" si="7"/>
        <v>101.46814347650493</v>
      </c>
      <c r="DT12" s="382">
        <f t="shared" si="7"/>
        <v>111.61252348025262</v>
      </c>
      <c r="DU12" s="382">
        <f t="shared" si="7"/>
        <v>121.75621701831319</v>
      </c>
      <c r="DV12" s="382">
        <f t="shared" si="7"/>
        <v>131.89916575033158</v>
      </c>
      <c r="DW12" s="382">
        <f t="shared" si="7"/>
        <v>142.04131236467214</v>
      </c>
      <c r="DX12" s="382">
        <f t="shared" si="7"/>
        <v>152.18260065120865</v>
      </c>
      <c r="DY12" s="382">
        <f t="shared" si="7"/>
        <v>162.32297557116445</v>
      </c>
      <c r="DZ12" s="382">
        <f t="shared" si="7"/>
        <v>172.46238332387904</v>
      </c>
      <c r="EA12" s="382">
        <f t="shared" si="7"/>
        <v>182.60077141034137</v>
      </c>
      <c r="EB12" s="382">
        <f t="shared" si="7"/>
        <v>192.73808869334604</v>
      </c>
      <c r="EC12" s="382">
        <f t="shared" si="7"/>
        <v>202.87428545418572</v>
      </c>
      <c r="ED12" s="382">
        <f t="shared" si="7"/>
        <v>213.00931344573846</v>
      </c>
      <c r="EE12" s="382">
        <f t="shared" si="7"/>
        <v>223.14312594189369</v>
      </c>
      <c r="EF12" s="382">
        <f t="shared" si="7"/>
        <v>233.27567778322251</v>
      </c>
      <c r="EG12" s="382">
        <f t="shared" si="7"/>
        <v>243.40692541883436</v>
      </c>
      <c r="EH12" s="382">
        <f t="shared" si="7"/>
        <v>253.53682694438552</v>
      </c>
      <c r="EI12" s="382">
        <f t="shared" si="7"/>
        <v>263.66534213620338</v>
      </c>
      <c r="EJ12" s="382">
        <f t="shared" si="7"/>
        <v>273.79243248149436</v>
      </c>
      <c r="EK12" s="382">
        <f t="shared" si="7"/>
        <v>283.91806120466782</v>
      </c>
      <c r="EL12" s="382">
        <f t="shared" si="7"/>
        <v>294.04219328975137</v>
      </c>
      <c r="EM12" s="382">
        <f t="shared" si="7"/>
        <v>304.16479549894558</v>
      </c>
      <c r="EN12" s="382">
        <f t="shared" si="7"/>
        <v>314.28583638734608</v>
      </c>
      <c r="EO12" s="382">
        <f t="shared" si="7"/>
        <v>324.4052863138794</v>
      </c>
      <c r="EP12" s="382">
        <f t="shared" si="7"/>
        <v>334.52311744852602</v>
      </c>
      <c r="EQ12" s="382">
        <f t="shared" si="7"/>
        <v>344.63930377588798</v>
      </c>
      <c r="ER12" s="382">
        <f t="shared" si="7"/>
        <v>354.75382109519802</v>
      </c>
      <c r="ES12" s="382">
        <f t="shared" si="7"/>
        <v>364.86664701684293</v>
      </c>
      <c r="ET12" s="382">
        <f t="shared" si="7"/>
        <v>374.97776095553371</v>
      </c>
      <c r="EU12" s="382">
        <f t="shared" si="7"/>
        <v>385.08714412019475</v>
      </c>
      <c r="EV12" s="382">
        <f t="shared" si="7"/>
        <v>395.19477950071507</v>
      </c>
      <c r="EW12" s="382">
        <f t="shared" si="7"/>
        <v>405.30065185168337</v>
      </c>
      <c r="EX12" s="521"/>
      <c r="EY12" s="252"/>
      <c r="EZ12" s="515">
        <f t="shared" ref="EZ12:EZ47" si="20">(FA12*288.15)/(100*(288.15+$F12))</f>
        <v>10.000000000000002</v>
      </c>
      <c r="FA12" s="592">
        <v>1000</v>
      </c>
      <c r="FB12" s="382">
        <f t="shared" ref="FB12:FQ27" si="21">FB$10+0.02*FB$10*($FA12/1000)</f>
        <v>10.199999999999999</v>
      </c>
      <c r="FC12" s="382">
        <f t="shared" si="8"/>
        <v>20.399999999999999</v>
      </c>
      <c r="FD12" s="382">
        <f t="shared" si="8"/>
        <v>30.6</v>
      </c>
      <c r="FE12" s="382">
        <f t="shared" si="8"/>
        <v>40.799999999999997</v>
      </c>
      <c r="FF12" s="382">
        <f t="shared" si="8"/>
        <v>51</v>
      </c>
      <c r="FG12" s="382">
        <f t="shared" si="8"/>
        <v>61.2</v>
      </c>
      <c r="FH12" s="382">
        <f t="shared" si="8"/>
        <v>71.400000000000006</v>
      </c>
      <c r="FI12" s="382">
        <f t="shared" si="8"/>
        <v>81.599999999999994</v>
      </c>
      <c r="FJ12" s="382">
        <f t="shared" si="8"/>
        <v>91.8</v>
      </c>
      <c r="FK12" s="382">
        <f t="shared" si="8"/>
        <v>102</v>
      </c>
      <c r="FL12" s="382">
        <f t="shared" si="8"/>
        <v>112.2</v>
      </c>
      <c r="FM12" s="382">
        <f t="shared" si="8"/>
        <v>122.4</v>
      </c>
      <c r="FN12" s="382">
        <f t="shared" si="8"/>
        <v>132.6</v>
      </c>
      <c r="FO12" s="382">
        <f t="shared" si="8"/>
        <v>142.80000000000001</v>
      </c>
      <c r="FP12" s="382">
        <f t="shared" si="8"/>
        <v>153</v>
      </c>
      <c r="FQ12" s="382">
        <f t="shared" si="8"/>
        <v>163.19999999999999</v>
      </c>
      <c r="FR12" s="382">
        <f t="shared" si="8"/>
        <v>173.4</v>
      </c>
      <c r="FS12" s="382">
        <f t="shared" si="9"/>
        <v>183.6</v>
      </c>
      <c r="FT12" s="382">
        <f t="shared" si="9"/>
        <v>193.8</v>
      </c>
      <c r="FU12" s="382">
        <f t="shared" si="9"/>
        <v>204</v>
      </c>
      <c r="FV12" s="382">
        <f t="shared" si="9"/>
        <v>214.2</v>
      </c>
      <c r="FW12" s="382">
        <f t="shared" si="9"/>
        <v>224.4</v>
      </c>
      <c r="FX12" s="382">
        <f t="shared" si="9"/>
        <v>234.6</v>
      </c>
      <c r="FY12" s="382">
        <f t="shared" si="9"/>
        <v>244.8</v>
      </c>
      <c r="FZ12" s="382">
        <f t="shared" si="9"/>
        <v>255</v>
      </c>
      <c r="GA12" s="382">
        <f t="shared" si="9"/>
        <v>265.2</v>
      </c>
      <c r="GB12" s="382">
        <f t="shared" si="9"/>
        <v>275.39999999999998</v>
      </c>
      <c r="GC12" s="382">
        <f t="shared" si="9"/>
        <v>285.60000000000002</v>
      </c>
      <c r="GD12" s="382">
        <f t="shared" si="9"/>
        <v>295.8</v>
      </c>
      <c r="GE12" s="382">
        <f t="shared" si="9"/>
        <v>306</v>
      </c>
      <c r="GF12" s="382">
        <f t="shared" si="9"/>
        <v>316.2</v>
      </c>
      <c r="GG12" s="382">
        <f t="shared" si="9"/>
        <v>326.39999999999998</v>
      </c>
      <c r="GH12" s="382">
        <f t="shared" si="9"/>
        <v>336.6</v>
      </c>
      <c r="GI12" s="382">
        <f t="shared" si="10"/>
        <v>346.8</v>
      </c>
      <c r="GJ12" s="382">
        <f t="shared" si="10"/>
        <v>357</v>
      </c>
      <c r="GK12" s="382">
        <f t="shared" si="10"/>
        <v>367.2</v>
      </c>
      <c r="GL12" s="382">
        <f t="shared" si="10"/>
        <v>377.4</v>
      </c>
      <c r="GM12" s="382">
        <f t="shared" si="10"/>
        <v>387.6</v>
      </c>
      <c r="GN12" s="382">
        <f t="shared" si="10"/>
        <v>397.8</v>
      </c>
      <c r="GO12" s="382">
        <f t="shared" si="10"/>
        <v>408</v>
      </c>
      <c r="GQ12" s="511"/>
      <c r="GR12" s="521"/>
      <c r="GS12" s="524">
        <v>1000</v>
      </c>
      <c r="GT12" s="477">
        <f t="shared" si="11"/>
        <v>5.1373766904404721E-3</v>
      </c>
      <c r="GU12" s="477">
        <f t="shared" si="11"/>
        <v>5.1405566389623476E-3</v>
      </c>
      <c r="GV12" s="477">
        <f t="shared" si="11"/>
        <v>5.1458535740084525E-3</v>
      </c>
      <c r="GW12" s="477">
        <f t="shared" si="11"/>
        <v>5.1532630281614844E-3</v>
      </c>
      <c r="GX12" s="477">
        <f t="shared" si="11"/>
        <v>5.1627787618278454E-3</v>
      </c>
      <c r="GY12" s="477">
        <f t="shared" si="11"/>
        <v>5.1743927730865504E-3</v>
      </c>
      <c r="GZ12" s="477">
        <f t="shared" si="11"/>
        <v>5.1880953140901968E-3</v>
      </c>
      <c r="HA12" s="477">
        <f t="shared" si="11"/>
        <v>5.203874909798574E-3</v>
      </c>
      <c r="HB12" s="477">
        <f t="shared" si="11"/>
        <v>5.2217183804173298E-3</v>
      </c>
      <c r="HC12" s="477">
        <f t="shared" si="11"/>
        <v>5.2416108669438438E-3</v>
      </c>
      <c r="HD12" s="477">
        <f t="shared" si="11"/>
        <v>5.2635358598564835E-3</v>
      </c>
      <c r="HE12" s="477">
        <f t="shared" si="11"/>
        <v>5.2874752308539703E-3</v>
      </c>
      <c r="HF12" s="477">
        <f t="shared" si="11"/>
        <v>5.3134092674627558E-3</v>
      </c>
      <c r="HG12" s="477">
        <f t="shared" si="11"/>
        <v>5.3413167105922296E-3</v>
      </c>
      <c r="HH12" s="477">
        <f t="shared" si="11"/>
        <v>5.3711747945796653E-3</v>
      </c>
      <c r="HI12" s="477">
        <f t="shared" si="11"/>
        <v>5.4029592899560996E-3</v>
      </c>
      <c r="HJ12" s="477">
        <f t="shared" si="12"/>
        <v>5.436644548510919E-3</v>
      </c>
      <c r="HK12" s="477">
        <f t="shared" si="12"/>
        <v>5.4722035506255158E-3</v>
      </c>
      <c r="HL12" s="477">
        <f t="shared" si="12"/>
        <v>5.509607954780082E-3</v>
      </c>
      <c r="HM12" s="477">
        <f t="shared" si="12"/>
        <v>5.5488281488907153E-3</v>
      </c>
      <c r="HN12" s="477">
        <f t="shared" si="12"/>
        <v>5.5898333035322659E-3</v>
      </c>
      <c r="HO12" s="477">
        <f t="shared" si="12"/>
        <v>5.6325914266953875E-3</v>
      </c>
      <c r="HP12" s="477">
        <f t="shared" si="12"/>
        <v>5.6770694200196465E-3</v>
      </c>
      <c r="HQ12" s="477">
        <f t="shared" si="12"/>
        <v>5.7232331363150932E-3</v>
      </c>
      <c r="HR12" s="477">
        <f t="shared" si="12"/>
        <v>5.771047438151578E-3</v>
      </c>
      <c r="HS12" s="477">
        <f t="shared" si="12"/>
        <v>5.8204762573756917E-3</v>
      </c>
      <c r="HT12" s="477">
        <f t="shared" si="12"/>
        <v>5.8714826554392583E-3</v>
      </c>
      <c r="HU12" s="477">
        <f t="shared" si="12"/>
        <v>5.9240288842341126E-3</v>
      </c>
      <c r="HV12" s="477">
        <f t="shared" si="12"/>
        <v>5.9780764474045688E-3</v>
      </c>
      <c r="HW12" s="477">
        <f t="shared" si="12"/>
        <v>6.0335861618830318E-3</v>
      </c>
      <c r="HX12" s="477">
        <f t="shared" si="12"/>
        <v>6.0905182195190302E-3</v>
      </c>
      <c r="HY12" s="477">
        <f t="shared" si="12"/>
        <v>6.1488322486538786E-3</v>
      </c>
      <c r="HZ12" s="477">
        <f t="shared" si="13"/>
        <v>6.2084873754459603E-3</v>
      </c>
      <c r="IA12" s="477">
        <f t="shared" si="13"/>
        <v>6.2694422848448171E-3</v>
      </c>
      <c r="IB12" s="477">
        <f t="shared" si="13"/>
        <v>6.3316552810271732E-3</v>
      </c>
      <c r="IC12" s="477">
        <f t="shared" si="13"/>
        <v>6.3950843472117746E-3</v>
      </c>
      <c r="ID12" s="477">
        <f t="shared" si="13"/>
        <v>6.4596872046326628E-3</v>
      </c>
      <c r="IE12" s="477">
        <f t="shared" si="13"/>
        <v>6.5254213706520178E-3</v>
      </c>
      <c r="IF12" s="477">
        <f t="shared" si="13"/>
        <v>6.5922442158176985E-3</v>
      </c>
      <c r="IG12" s="477">
        <f t="shared" si="13"/>
        <v>6.6601130197649818E-3</v>
      </c>
    </row>
    <row r="13" spans="1:241">
      <c r="F13" s="384"/>
      <c r="G13" s="384"/>
      <c r="H13" s="384"/>
      <c r="I13" s="384"/>
      <c r="J13" s="252"/>
      <c r="K13" s="606">
        <v>2000</v>
      </c>
      <c r="L13" s="382">
        <f t="shared" ref="L13:L76" si="22">K13*0.0003048</f>
        <v>0.60959999999999992</v>
      </c>
      <c r="M13" s="382">
        <v>20</v>
      </c>
      <c r="N13" s="491">
        <f t="shared" si="14"/>
        <v>942.1290513643055</v>
      </c>
      <c r="O13" s="263">
        <f t="shared" si="15"/>
        <v>1.1548973150473005</v>
      </c>
      <c r="P13" s="383">
        <f t="shared" si="16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263">
        <f t="shared" si="1"/>
        <v>0.92980908104051863</v>
      </c>
      <c r="T13" s="492">
        <f>O13/Konstanten!$C$22</f>
        <v>0.94277331840595957</v>
      </c>
      <c r="U13" s="492">
        <f t="shared" si="2"/>
        <v>0.98624882873503383</v>
      </c>
      <c r="V13" s="492"/>
      <c r="W13" s="252"/>
      <c r="X13" s="515">
        <f t="shared" si="17"/>
        <v>20.000000000000004</v>
      </c>
      <c r="Y13" s="592">
        <v>2000</v>
      </c>
      <c r="Z13" s="490">
        <f t="shared" si="3"/>
        <v>1.5677812062219288E-2</v>
      </c>
      <c r="AA13" s="490">
        <f t="shared" si="3"/>
        <v>3.135542133757277E-2</v>
      </c>
      <c r="AB13" s="490">
        <f t="shared" si="3"/>
        <v>4.7032625340642439E-2</v>
      </c>
      <c r="AC13" s="490">
        <f t="shared" si="3"/>
        <v>6.2709222188198466E-2</v>
      </c>
      <c r="AD13" s="490">
        <f t="shared" si="3"/>
        <v>7.8385010897851659E-2</v>
      </c>
      <c r="AE13" s="490">
        <f t="shared" si="3"/>
        <v>9.4059791684340838E-2</v>
      </c>
      <c r="AF13" s="490">
        <f t="shared" si="3"/>
        <v>0.10973336625205241</v>
      </c>
      <c r="AG13" s="490">
        <f t="shared" si="3"/>
        <v>0.12540553808327085</v>
      </c>
      <c r="AH13" s="490">
        <f t="shared" si="3"/>
        <v>0.14107611272116946</v>
      </c>
      <c r="AI13" s="490">
        <f t="shared" si="3"/>
        <v>0.15674489804678118</v>
      </c>
      <c r="AJ13" s="490">
        <f t="shared" si="4"/>
        <v>0.17241170454915153</v>
      </c>
      <c r="AK13" s="490">
        <f t="shared" si="4"/>
        <v>0.1880763455879878</v>
      </c>
      <c r="AL13" s="490">
        <f t="shared" si="4"/>
        <v>0.20373863764804695</v>
      </c>
      <c r="AM13" s="490">
        <f t="shared" si="4"/>
        <v>0.21939840058458432</v>
      </c>
      <c r="AN13" s="490">
        <f t="shared" si="4"/>
        <v>0.2350554578593165</v>
      </c>
      <c r="AO13" s="490">
        <f t="shared" si="4"/>
        <v>0.25070963676624425</v>
      </c>
      <c r="AP13" s="490">
        <f t="shared" si="4"/>
        <v>0.26636076864683739</v>
      </c>
      <c r="AQ13" s="490">
        <f t="shared" si="4"/>
        <v>0.28200868909410942</v>
      </c>
      <c r="AR13" s="490">
        <f t="shared" si="4"/>
        <v>0.29765323814511713</v>
      </c>
      <c r="AS13" s="490">
        <f t="shared" si="4"/>
        <v>0.31329426046153686</v>
      </c>
      <c r="AT13" s="490">
        <f t="shared" si="4"/>
        <v>0.32893160549797296</v>
      </c>
      <c r="AU13" s="490">
        <f t="shared" si="4"/>
        <v>0.34456512765773589</v>
      </c>
      <c r="AV13" s="490">
        <f t="shared" si="4"/>
        <v>0.36019468643583696</v>
      </c>
      <c r="AW13" s="490">
        <f t="shared" si="4"/>
        <v>0.3758201465490818</v>
      </c>
      <c r="AX13" s="490">
        <f t="shared" si="4"/>
        <v>0.39144137805308366</v>
      </c>
      <c r="AY13" s="490">
        <f t="shared" si="4"/>
        <v>0.40705825644619653</v>
      </c>
      <c r="AZ13" s="490">
        <f t="shared" si="5"/>
        <v>0.42267066276027976</v>
      </c>
      <c r="BA13" s="490">
        <f t="shared" si="5"/>
        <v>0.43827848363840127</v>
      </c>
      <c r="BB13" s="490">
        <f t="shared" si="5"/>
        <v>0.45388161139950162</v>
      </c>
      <c r="BC13" s="490">
        <f t="shared" si="5"/>
        <v>0.46947994409017962</v>
      </c>
      <c r="BD13" s="490">
        <f t="shared" si="5"/>
        <v>0.48507338552375895</v>
      </c>
      <c r="BE13" s="490">
        <f t="shared" si="5"/>
        <v>0.50066184530683688</v>
      </c>
      <c r="BF13" s="490">
        <f t="shared" si="5"/>
        <v>0.51624523885359963</v>
      </c>
      <c r="BG13" s="490">
        <f t="shared" si="5"/>
        <v>0.53182348738813823</v>
      </c>
      <c r="BH13" s="490">
        <f t="shared" si="5"/>
        <v>0.5473965179351491</v>
      </c>
      <c r="BI13" s="490">
        <f t="shared" si="5"/>
        <v>0.56296426329931448</v>
      </c>
      <c r="BJ13" s="490">
        <f t="shared" si="5"/>
        <v>0.57852666203378811</v>
      </c>
      <c r="BK13" s="490">
        <f t="shared" si="5"/>
        <v>0.59408365839816657</v>
      </c>
      <c r="BL13" s="490">
        <f t="shared" si="5"/>
        <v>0.60963520230638657</v>
      </c>
      <c r="BM13" s="490">
        <f t="shared" si="5"/>
        <v>0.62518124926500551</v>
      </c>
      <c r="BN13" s="527"/>
      <c r="BO13" s="252"/>
      <c r="BP13" s="515">
        <f t="shared" si="18"/>
        <v>20.000000000000004</v>
      </c>
      <c r="BQ13" s="592">
        <v>2000</v>
      </c>
      <c r="BR13" s="382">
        <f t="shared" si="6"/>
        <v>284.20157030951515</v>
      </c>
      <c r="BS13" s="382">
        <f t="shared" si="6"/>
        <v>284.24348051525919</v>
      </c>
      <c r="BT13" s="382">
        <f t="shared" si="6"/>
        <v>284.31332845046296</v>
      </c>
      <c r="BU13" s="382">
        <f t="shared" si="6"/>
        <v>284.41111050928953</v>
      </c>
      <c r="BV13" s="382">
        <f t="shared" si="6"/>
        <v>284.53682165497702</v>
      </c>
      <c r="BW13" s="382">
        <f t="shared" si="6"/>
        <v>284.69045543119495</v>
      </c>
      <c r="BX13" s="382">
        <f t="shared" si="6"/>
        <v>284.8720039765654</v>
      </c>
      <c r="BY13" s="382">
        <f t="shared" si="6"/>
        <v>285.08145804229281</v>
      </c>
      <c r="BZ13" s="382">
        <f t="shared" si="6"/>
        <v>285.31880701283194</v>
      </c>
      <c r="CA13" s="382">
        <f t="shared" si="6"/>
        <v>285.58403892951208</v>
      </c>
      <c r="CB13" s="382">
        <f t="shared" si="6"/>
        <v>285.87714051702375</v>
      </c>
      <c r="CC13" s="382">
        <f t="shared" si="6"/>
        <v>286.19809721266637</v>
      </c>
      <c r="CD13" s="382">
        <f t="shared" si="6"/>
        <v>286.54689319824104</v>
      </c>
      <c r="CE13" s="382">
        <f t="shared" si="6"/>
        <v>286.92351143446626</v>
      </c>
      <c r="CF13" s="382">
        <f t="shared" si="6"/>
        <v>287.32793369778636</v>
      </c>
      <c r="CG13" s="382">
        <f t="shared" si="6"/>
        <v>287.76014061943204</v>
      </c>
      <c r="CH13" s="382">
        <f t="shared" si="6"/>
        <v>288.22011172658728</v>
      </c>
      <c r="CI13" s="382">
        <f t="shared" si="6"/>
        <v>288.70782548551119</v>
      </c>
      <c r="CJ13" s="382">
        <f t="shared" si="6"/>
        <v>289.22325934645664</v>
      </c>
      <c r="CK13" s="382">
        <f t="shared" si="6"/>
        <v>289.76638979022368</v>
      </c>
      <c r="CL13" s="382">
        <f t="shared" si="6"/>
        <v>290.33719237618402</v>
      </c>
      <c r="CM13" s="382">
        <f t="shared" si="6"/>
        <v>290.935641791607</v>
      </c>
      <c r="CN13" s="382">
        <f t="shared" si="6"/>
        <v>291.56171190211882</v>
      </c>
      <c r="CO13" s="382">
        <f t="shared" si="6"/>
        <v>292.2153758031248</v>
      </c>
      <c r="CP13" s="382">
        <f t="shared" si="6"/>
        <v>292.89660587202309</v>
      </c>
      <c r="CQ13" s="382">
        <f t="shared" si="6"/>
        <v>293.60537382104354</v>
      </c>
      <c r="CR13" s="382">
        <f t="shared" si="6"/>
        <v>294.34165075053977</v>
      </c>
      <c r="CS13" s="382">
        <f t="shared" si="6"/>
        <v>295.1054072025737</v>
      </c>
      <c r="CT13" s="382">
        <f t="shared" si="6"/>
        <v>295.89661321462739</v>
      </c>
      <c r="CU13" s="382">
        <f t="shared" si="6"/>
        <v>296.71523837328544</v>
      </c>
      <c r="CV13" s="382">
        <f t="shared" si="6"/>
        <v>297.56125186773386</v>
      </c>
      <c r="CW13" s="382">
        <f t="shared" si="6"/>
        <v>298.4346225429266</v>
      </c>
      <c r="CX13" s="382">
        <f t="shared" si="6"/>
        <v>299.33531895227765</v>
      </c>
      <c r="CY13" s="382">
        <f t="shared" si="6"/>
        <v>300.26330940973986</v>
      </c>
      <c r="CZ13" s="382">
        <f t="shared" si="6"/>
        <v>301.21856204114266</v>
      </c>
      <c r="DA13" s="382">
        <f t="shared" si="6"/>
        <v>302.20104483466247</v>
      </c>
      <c r="DB13" s="382">
        <f t="shared" si="6"/>
        <v>303.21072569031134</v>
      </c>
      <c r="DC13" s="382">
        <f t="shared" si="6"/>
        <v>304.24757246833451</v>
      </c>
      <c r="DD13" s="382">
        <f t="shared" si="6"/>
        <v>305.31155303641475</v>
      </c>
      <c r="DE13" s="382">
        <f t="shared" si="6"/>
        <v>306.40263531559208</v>
      </c>
      <c r="DF13" s="521"/>
      <c r="DG13" s="252"/>
      <c r="DH13" s="515">
        <f t="shared" si="19"/>
        <v>20.000000000000004</v>
      </c>
      <c r="DI13" s="592">
        <v>2000</v>
      </c>
      <c r="DJ13" s="382">
        <f t="shared" si="7"/>
        <v>10.298989085095892</v>
      </c>
      <c r="DK13" s="382">
        <f t="shared" si="7"/>
        <v>20.597844956468514</v>
      </c>
      <c r="DL13" s="382">
        <f t="shared" si="7"/>
        <v>30.896434598420161</v>
      </c>
      <c r="DM13" s="382">
        <f t="shared" si="7"/>
        <v>41.194625390839541</v>
      </c>
      <c r="DN13" s="382">
        <f t="shared" si="7"/>
        <v>51.49228530539105</v>
      </c>
      <c r="DO13" s="382">
        <f t="shared" si="7"/>
        <v>61.789283100150357</v>
      </c>
      <c r="DP13" s="382">
        <f t="shared" si="7"/>
        <v>72.085488511764893</v>
      </c>
      <c r="DQ13" s="382">
        <f t="shared" si="7"/>
        <v>82.380772444809935</v>
      </c>
      <c r="DR13" s="382">
        <f t="shared" si="7"/>
        <v>92.675007157689421</v>
      </c>
      <c r="DS13" s="382">
        <f t="shared" si="7"/>
        <v>102.96806644458219</v>
      </c>
      <c r="DT13" s="382">
        <f t="shared" si="7"/>
        <v>113.25982581290958</v>
      </c>
      <c r="DU13" s="382">
        <f t="shared" si="7"/>
        <v>123.55016265587355</v>
      </c>
      <c r="DV13" s="382">
        <f t="shared" si="7"/>
        <v>133.83895641956786</v>
      </c>
      <c r="DW13" s="382">
        <f t="shared" si="7"/>
        <v>144.12608876421706</v>
      </c>
      <c r="DX13" s="382">
        <f t="shared" si="7"/>
        <v>154.41144371918404</v>
      </c>
      <c r="DY13" s="382">
        <f t="shared" si="7"/>
        <v>164.69490783131636</v>
      </c>
      <c r="DZ13" s="382">
        <f t="shared" si="7"/>
        <v>174.97637030630455</v>
      </c>
      <c r="EA13" s="382">
        <f t="shared" si="7"/>
        <v>185.25572314274177</v>
      </c>
      <c r="EB13" s="382">
        <f t="shared" si="7"/>
        <v>195.53286125857957</v>
      </c>
      <c r="EC13" s="382">
        <f t="shared" si="7"/>
        <v>205.80768260975128</v>
      </c>
      <c r="ED13" s="382">
        <f t="shared" si="7"/>
        <v>216.08008830073624</v>
      </c>
      <c r="EE13" s="382">
        <f t="shared" si="7"/>
        <v>226.34998268689279</v>
      </c>
      <c r="EF13" s="382">
        <f t="shared" si="7"/>
        <v>236.61727346839368</v>
      </c>
      <c r="EG13" s="382">
        <f t="shared" si="7"/>
        <v>246.88187177568642</v>
      </c>
      <c r="EH13" s="382">
        <f t="shared" si="7"/>
        <v>257.14369224636101</v>
      </c>
      <c r="EI13" s="382">
        <f t="shared" si="7"/>
        <v>267.40265309342527</v>
      </c>
      <c r="EJ13" s="382">
        <f t="shared" si="7"/>
        <v>277.65867616492932</v>
      </c>
      <c r="EK13" s="382">
        <f t="shared" si="7"/>
        <v>287.91168699501009</v>
      </c>
      <c r="EL13" s="382">
        <f t="shared" si="7"/>
        <v>298.16161484637007</v>
      </c>
      <c r="EM13" s="382">
        <f t="shared" si="7"/>
        <v>308.40839274429612</v>
      </c>
      <c r="EN13" s="382">
        <f t="shared" si="7"/>
        <v>318.65195750232283</v>
      </c>
      <c r="EO13" s="382">
        <f t="shared" si="7"/>
        <v>328.89224973967282</v>
      </c>
      <c r="EP13" s="382">
        <f t="shared" si="7"/>
        <v>339.12921389066065</v>
      </c>
      <c r="EQ13" s="382">
        <f t="shared" si="7"/>
        <v>349.36279820621422</v>
      </c>
      <c r="ER13" s="382">
        <f t="shared" si="7"/>
        <v>359.59295474776587</v>
      </c>
      <c r="ES13" s="382">
        <f t="shared" si="7"/>
        <v>369.81963937370693</v>
      </c>
      <c r="ET13" s="382">
        <f t="shared" si="7"/>
        <v>380.04281171868564</v>
      </c>
      <c r="EU13" s="382">
        <f t="shared" si="7"/>
        <v>390.26243516599783</v>
      </c>
      <c r="EV13" s="382">
        <f t="shared" si="7"/>
        <v>400.47847681335992</v>
      </c>
      <c r="EW13" s="382">
        <f t="shared" si="7"/>
        <v>410.69090743236427</v>
      </c>
      <c r="EX13" s="521"/>
      <c r="EY13" s="252"/>
      <c r="EZ13" s="515">
        <f t="shared" si="20"/>
        <v>20.000000000000004</v>
      </c>
      <c r="FA13" s="592">
        <v>2000</v>
      </c>
      <c r="FB13" s="382">
        <f t="shared" si="21"/>
        <v>10.4</v>
      </c>
      <c r="FC13" s="382">
        <f t="shared" si="8"/>
        <v>20.8</v>
      </c>
      <c r="FD13" s="382">
        <f t="shared" si="8"/>
        <v>31.2</v>
      </c>
      <c r="FE13" s="382">
        <f t="shared" si="8"/>
        <v>41.6</v>
      </c>
      <c r="FF13" s="382">
        <f t="shared" si="8"/>
        <v>52</v>
      </c>
      <c r="FG13" s="382">
        <f t="shared" si="8"/>
        <v>62.4</v>
      </c>
      <c r="FH13" s="382">
        <f t="shared" si="8"/>
        <v>72.8</v>
      </c>
      <c r="FI13" s="382">
        <f t="shared" si="8"/>
        <v>83.2</v>
      </c>
      <c r="FJ13" s="382">
        <f t="shared" si="8"/>
        <v>93.6</v>
      </c>
      <c r="FK13" s="382">
        <f t="shared" si="8"/>
        <v>104</v>
      </c>
      <c r="FL13" s="382">
        <f t="shared" si="8"/>
        <v>114.4</v>
      </c>
      <c r="FM13" s="382">
        <f t="shared" si="8"/>
        <v>124.8</v>
      </c>
      <c r="FN13" s="382">
        <f t="shared" si="8"/>
        <v>135.19999999999999</v>
      </c>
      <c r="FO13" s="382">
        <f t="shared" si="8"/>
        <v>145.6</v>
      </c>
      <c r="FP13" s="382">
        <f t="shared" si="8"/>
        <v>156</v>
      </c>
      <c r="FQ13" s="382">
        <f t="shared" si="8"/>
        <v>166.4</v>
      </c>
      <c r="FR13" s="382">
        <f t="shared" si="8"/>
        <v>176.8</v>
      </c>
      <c r="FS13" s="382">
        <f t="shared" si="9"/>
        <v>187.2</v>
      </c>
      <c r="FT13" s="382">
        <f t="shared" si="9"/>
        <v>197.6</v>
      </c>
      <c r="FU13" s="382">
        <f t="shared" si="9"/>
        <v>208</v>
      </c>
      <c r="FV13" s="382">
        <f t="shared" si="9"/>
        <v>218.4</v>
      </c>
      <c r="FW13" s="382">
        <f t="shared" si="9"/>
        <v>228.8</v>
      </c>
      <c r="FX13" s="382">
        <f t="shared" si="9"/>
        <v>239.2</v>
      </c>
      <c r="FY13" s="382">
        <f t="shared" si="9"/>
        <v>249.6</v>
      </c>
      <c r="FZ13" s="382">
        <f t="shared" si="9"/>
        <v>260</v>
      </c>
      <c r="GA13" s="382">
        <f t="shared" si="9"/>
        <v>270.39999999999998</v>
      </c>
      <c r="GB13" s="382">
        <f t="shared" si="9"/>
        <v>280.8</v>
      </c>
      <c r="GC13" s="382">
        <f t="shared" si="9"/>
        <v>291.2</v>
      </c>
      <c r="GD13" s="382">
        <f t="shared" si="9"/>
        <v>301.60000000000002</v>
      </c>
      <c r="GE13" s="382">
        <f t="shared" si="9"/>
        <v>312</v>
      </c>
      <c r="GF13" s="382">
        <f t="shared" si="9"/>
        <v>322.39999999999998</v>
      </c>
      <c r="GG13" s="382">
        <f t="shared" si="9"/>
        <v>332.8</v>
      </c>
      <c r="GH13" s="382">
        <f t="shared" si="9"/>
        <v>343.2</v>
      </c>
      <c r="GI13" s="382">
        <f t="shared" si="10"/>
        <v>353.6</v>
      </c>
      <c r="GJ13" s="382">
        <f t="shared" si="10"/>
        <v>364</v>
      </c>
      <c r="GK13" s="382">
        <f t="shared" si="10"/>
        <v>374.4</v>
      </c>
      <c r="GL13" s="382">
        <f t="shared" si="10"/>
        <v>384.8</v>
      </c>
      <c r="GM13" s="382">
        <f t="shared" si="10"/>
        <v>395.2</v>
      </c>
      <c r="GN13" s="382">
        <f t="shared" si="10"/>
        <v>405.6</v>
      </c>
      <c r="GO13" s="382">
        <f t="shared" si="10"/>
        <v>416</v>
      </c>
      <c r="GQ13" s="511"/>
      <c r="GR13" s="521"/>
      <c r="GS13" s="524">
        <v>2000</v>
      </c>
      <c r="GT13" s="477">
        <f t="shared" si="11"/>
        <v>9.8078475537260006E-3</v>
      </c>
      <c r="GU13" s="477">
        <f t="shared" si="11"/>
        <v>9.8143783467989805E-3</v>
      </c>
      <c r="GV13" s="477">
        <f t="shared" si="11"/>
        <v>9.8252567173353032E-3</v>
      </c>
      <c r="GW13" s="477">
        <f t="shared" si="11"/>
        <v>9.8404732489836919E-3</v>
      </c>
      <c r="GX13" s="477">
        <f t="shared" si="11"/>
        <v>9.8600147885802621E-3</v>
      </c>
      <c r="GY13" s="477">
        <f t="shared" si="11"/>
        <v>9.8838644698267392E-3</v>
      </c>
      <c r="GZ13" s="477">
        <f t="shared" si="11"/>
        <v>9.9120017494018949E-3</v>
      </c>
      <c r="HA13" s="477">
        <f t="shared" si="11"/>
        <v>9.9444024482642484E-3</v>
      </c>
      <c r="HB13" s="477">
        <f t="shared" si="11"/>
        <v>9.9810388008567258E-3</v>
      </c>
      <c r="HC13" s="477">
        <f t="shared" si="11"/>
        <v>1.0021879511287111E-2</v>
      </c>
      <c r="HD13" s="477">
        <f t="shared" si="11"/>
        <v>1.0066889816463621E-2</v>
      </c>
      <c r="HE13" s="477">
        <f t="shared" si="11"/>
        <v>1.0116031555600955E-2</v>
      </c>
      <c r="HF13" s="477">
        <f t="shared" si="11"/>
        <v>1.0169263246236231E-2</v>
      </c>
      <c r="HG13" s="477">
        <f t="shared" si="11"/>
        <v>1.0226540166466179E-2</v>
      </c>
      <c r="HH13" s="477">
        <f t="shared" si="11"/>
        <v>1.0287814442723217E-2</v>
      </c>
      <c r="HI13" s="477">
        <f t="shared" si="11"/>
        <v>1.0353035143199671E-2</v>
      </c>
      <c r="HJ13" s="477">
        <f t="shared" si="12"/>
        <v>1.0422148376395707E-2</v>
      </c>
      <c r="HK13" s="477">
        <f t="shared" si="12"/>
        <v>1.0495097394427744E-2</v>
      </c>
      <c r="HL13" s="477">
        <f t="shared" si="12"/>
        <v>1.0571822700874634E-2</v>
      </c>
      <c r="HM13" s="477">
        <f t="shared" si="12"/>
        <v>1.0652262162660612E-2</v>
      </c>
      <c r="HN13" s="477">
        <f t="shared" si="12"/>
        <v>1.0736351125675957E-2</v>
      </c>
      <c r="HO13" s="477">
        <f t="shared" si="12"/>
        <v>1.0824022533707475E-2</v>
      </c>
      <c r="HP13" s="477">
        <f t="shared" si="12"/>
        <v>1.091520705039018E-2</v>
      </c>
      <c r="HQ13" s="477">
        <f t="shared" si="12"/>
        <v>1.1009833183633787E-2</v>
      </c>
      <c r="HR13" s="477">
        <f t="shared" si="12"/>
        <v>1.1107827412318756E-2</v>
      </c>
      <c r="HS13" s="477">
        <f t="shared" si="12"/>
        <v>1.1209114314686665E-2</v>
      </c>
      <c r="HT13" s="477">
        <f t="shared" si="12"/>
        <v>1.131361669823977E-2</v>
      </c>
      <c r="HU13" s="477">
        <f t="shared" si="12"/>
        <v>1.1421255730570233E-2</v>
      </c>
      <c r="HV13" s="477">
        <f t="shared" si="12"/>
        <v>1.1531951070903625E-2</v>
      </c>
      <c r="HW13" s="477">
        <f t="shared" si="12"/>
        <v>1.1645621001895716E-2</v>
      </c>
      <c r="HX13" s="477">
        <f t="shared" si="12"/>
        <v>1.1762182561360307E-2</v>
      </c>
      <c r="HY13" s="477">
        <f t="shared" si="12"/>
        <v>1.1881551673596084E-2</v>
      </c>
      <c r="HZ13" s="477">
        <f t="shared" si="13"/>
        <v>1.2003643279908667E-2</v>
      </c>
      <c r="IA13" s="477">
        <f t="shared" si="13"/>
        <v>1.21283714681171E-2</v>
      </c>
      <c r="IB13" s="477">
        <f t="shared" si="13"/>
        <v>1.2255649600603049E-2</v>
      </c>
      <c r="IC13" s="477">
        <f t="shared" si="13"/>
        <v>1.2385390440729236E-2</v>
      </c>
      <c r="ID13" s="477">
        <f t="shared" si="13"/>
        <v>1.2517506277255218E-2</v>
      </c>
      <c r="IE13" s="477">
        <f t="shared" si="13"/>
        <v>1.26519090465419E-2</v>
      </c>
      <c r="IF13" s="477">
        <f t="shared" si="13"/>
        <v>1.2788510452278195E-2</v>
      </c>
      <c r="IG13" s="477">
        <f t="shared" si="13"/>
        <v>1.2927222082485652E-2</v>
      </c>
    </row>
    <row r="14" spans="1:241">
      <c r="F14" s="384"/>
      <c r="G14" s="384"/>
      <c r="H14" s="384"/>
      <c r="I14" s="384"/>
      <c r="J14" s="252"/>
      <c r="K14" s="606">
        <v>3000</v>
      </c>
      <c r="L14" s="382">
        <f t="shared" si="22"/>
        <v>0.91439999999999999</v>
      </c>
      <c r="M14" s="382">
        <v>30</v>
      </c>
      <c r="N14" s="491">
        <f t="shared" si="14"/>
        <v>908.11666094614407</v>
      </c>
      <c r="O14" s="263">
        <f t="shared" si="15"/>
        <v>1.1210187721258704</v>
      </c>
      <c r="P14" s="383">
        <f t="shared" si="16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263">
        <f t="shared" si="1"/>
        <v>0.89624146158020634</v>
      </c>
      <c r="T14" s="492">
        <f>O14/Konstanten!$C$22</f>
        <v>0.9151173650007105</v>
      </c>
      <c r="U14" s="492">
        <f t="shared" si="2"/>
        <v>0.97937324310255058</v>
      </c>
      <c r="V14" s="492"/>
      <c r="W14" s="252"/>
      <c r="X14" s="515">
        <f t="shared" si="17"/>
        <v>30</v>
      </c>
      <c r="Y14" s="592">
        <v>3000</v>
      </c>
      <c r="Z14" s="490">
        <f t="shared" si="3"/>
        <v>1.5968691485787816E-2</v>
      </c>
      <c r="AA14" s="490">
        <f t="shared" si="3"/>
        <v>3.1937066212438268E-2</v>
      </c>
      <c r="AB14" s="490">
        <f t="shared" si="3"/>
        <v>4.7904807911398159E-2</v>
      </c>
      <c r="AC14" s="490">
        <f t="shared" si="3"/>
        <v>6.3871601293821065E-2</v>
      </c>
      <c r="AD14" s="490">
        <f t="shared" si="3"/>
        <v>7.9837132536432542E-2</v>
      </c>
      <c r="AE14" s="490">
        <f t="shared" si="3"/>
        <v>9.5801089763023553E-2</v>
      </c>
      <c r="AF14" s="490">
        <f t="shared" si="3"/>
        <v>0.11176316351964014</v>
      </c>
      <c r="AG14" s="490">
        <f t="shared" si="3"/>
        <v>0.1277230472423371</v>
      </c>
      <c r="AH14" s="490">
        <f t="shared" si="3"/>
        <v>0.14368043771589695</v>
      </c>
      <c r="AI14" s="490">
        <f t="shared" si="3"/>
        <v>0.15963503552222405</v>
      </c>
      <c r="AJ14" s="490">
        <f t="shared" si="4"/>
        <v>0.17558654547700026</v>
      </c>
      <c r="AK14" s="490">
        <f t="shared" si="4"/>
        <v>0.19153467705349014</v>
      </c>
      <c r="AL14" s="490">
        <f t="shared" si="4"/>
        <v>0.20747914479214741</v>
      </c>
      <c r="AM14" s="490">
        <f t="shared" si="4"/>
        <v>0.22341966869502131</v>
      </c>
      <c r="AN14" s="490">
        <f t="shared" si="4"/>
        <v>0.23935597460383812</v>
      </c>
      <c r="AO14" s="490">
        <f t="shared" si="4"/>
        <v>0.25528779456086892</v>
      </c>
      <c r="AP14" s="490">
        <f t="shared" si="4"/>
        <v>0.27121486715165755</v>
      </c>
      <c r="AQ14" s="490">
        <f t="shared" si="4"/>
        <v>0.28713693782885563</v>
      </c>
      <c r="AR14" s="490">
        <f t="shared" si="4"/>
        <v>0.30305375921643818</v>
      </c>
      <c r="AS14" s="490">
        <f t="shared" si="4"/>
        <v>0.31896509139373863</v>
      </c>
      <c r="AT14" s="490">
        <f t="shared" si="4"/>
        <v>0.33487070215876358</v>
      </c>
      <c r="AU14" s="490">
        <f t="shared" si="4"/>
        <v>0.35077036727038402</v>
      </c>
      <c r="AV14" s="490">
        <f t="shared" si="4"/>
        <v>0.36666387066908146</v>
      </c>
      <c r="AW14" s="490">
        <f t="shared" si="4"/>
        <v>0.3825510046760367</v>
      </c>
      <c r="AX14" s="490">
        <f t="shared" si="4"/>
        <v>0.39843157017038344</v>
      </c>
      <c r="AY14" s="490">
        <f t="shared" si="4"/>
        <v>0.41430537674465384</v>
      </c>
      <c r="AZ14" s="490">
        <f t="shared" si="5"/>
        <v>0.4301722428383678</v>
      </c>
      <c r="BA14" s="490">
        <f t="shared" si="5"/>
        <v>0.44603199584998432</v>
      </c>
      <c r="BB14" s="490">
        <f t="shared" si="5"/>
        <v>0.46188447222733919</v>
      </c>
      <c r="BC14" s="490">
        <f t="shared" si="5"/>
        <v>0.47772951753692822</v>
      </c>
      <c r="BD14" s="490">
        <f t="shared" si="5"/>
        <v>0.49356698651233455</v>
      </c>
      <c r="BE14" s="490">
        <f t="shared" si="5"/>
        <v>0.50939674308225857</v>
      </c>
      <c r="BF14" s="490">
        <f t="shared" si="5"/>
        <v>0.52521866037865117</v>
      </c>
      <c r="BG14" s="490">
        <f t="shared" si="5"/>
        <v>0.54103262072545899</v>
      </c>
      <c r="BH14" s="490">
        <f t="shared" si="5"/>
        <v>0.55683851560864617</v>
      </c>
      <c r="BI14" s="490">
        <f t="shared" si="5"/>
        <v>0.57263624562808746</v>
      </c>
      <c r="BJ14" s="490">
        <f t="shared" si="5"/>
        <v>0.58842572043208663</v>
      </c>
      <c r="BK14" s="490">
        <f t="shared" si="5"/>
        <v>0.60420685863522072</v>
      </c>
      <c r="BL14" s="490">
        <f t="shared" si="5"/>
        <v>0.61997958772029771</v>
      </c>
      <c r="BM14" s="490">
        <f t="shared" si="5"/>
        <v>0.63574384392523209</v>
      </c>
      <c r="BN14" s="527"/>
      <c r="BO14" s="252"/>
      <c r="BP14" s="515">
        <f t="shared" si="18"/>
        <v>30</v>
      </c>
      <c r="BQ14" s="592">
        <v>3000</v>
      </c>
      <c r="BR14" s="382">
        <f t="shared" si="6"/>
        <v>282.2207924760412</v>
      </c>
      <c r="BS14" s="382">
        <f t="shared" si="6"/>
        <v>282.26396876219911</v>
      </c>
      <c r="BT14" s="382">
        <f t="shared" si="6"/>
        <v>282.33592543528511</v>
      </c>
      <c r="BU14" s="382">
        <f t="shared" si="6"/>
        <v>282.43665679900585</v>
      </c>
      <c r="BV14" s="382">
        <f t="shared" si="6"/>
        <v>282.56615489745235</v>
      </c>
      <c r="BW14" s="382">
        <f t="shared" si="6"/>
        <v>282.72440953390611</v>
      </c>
      <c r="BX14" s="382">
        <f t="shared" si="6"/>
        <v>282.91140829487813</v>
      </c>
      <c r="BY14" s="382">
        <f t="shared" si="6"/>
        <v>283.12713657928145</v>
      </c>
      <c r="BZ14" s="382">
        <f t="shared" si="6"/>
        <v>283.37157763261234</v>
      </c>
      <c r="CA14" s="382">
        <f t="shared" si="6"/>
        <v>283.64471258599627</v>
      </c>
      <c r="CB14" s="382">
        <f t="shared" si="6"/>
        <v>283.94652049993437</v>
      </c>
      <c r="CC14" s="382">
        <f t="shared" si="6"/>
        <v>284.27697841257083</v>
      </c>
      <c r="CD14" s="382">
        <f t="shared" si="6"/>
        <v>284.63606139227875</v>
      </c>
      <c r="CE14" s="382">
        <f t="shared" si="6"/>
        <v>285.02374259435254</v>
      </c>
      <c r="CF14" s="382">
        <f t="shared" si="6"/>
        <v>285.43999332157517</v>
      </c>
      <c r="CG14" s="382">
        <f t="shared" si="6"/>
        <v>285.88478308841911</v>
      </c>
      <c r="CH14" s="382">
        <f t="shared" si="6"/>
        <v>286.35807968862656</v>
      </c>
      <c r="CI14" s="382">
        <f t="shared" si="6"/>
        <v>286.85984926590481</v>
      </c>
      <c r="CJ14" s="382">
        <f t="shared" si="6"/>
        <v>287.39005638746471</v>
      </c>
      <c r="CK14" s="382">
        <f t="shared" si="6"/>
        <v>287.94866412012362</v>
      </c>
      <c r="CL14" s="382">
        <f t="shared" si="6"/>
        <v>288.53563410868878</v>
      </c>
      <c r="CM14" s="382">
        <f t="shared" si="6"/>
        <v>289.15092665633284</v>
      </c>
      <c r="CN14" s="382">
        <f t="shared" si="6"/>
        <v>289.79450080667391</v>
      </c>
      <c r="CO14" s="382">
        <f t="shared" si="6"/>
        <v>290.46631442726977</v>
      </c>
      <c r="CP14" s="382">
        <f t="shared" si="6"/>
        <v>291.16632429423674</v>
      </c>
      <c r="CQ14" s="382">
        <f t="shared" si="6"/>
        <v>291.8944861777112</v>
      </c>
      <c r="CR14" s="382">
        <f t="shared" si="6"/>
        <v>292.65075492786769</v>
      </c>
      <c r="CS14" s="382">
        <f t="shared" si="6"/>
        <v>293.43508456122197</v>
      </c>
      <c r="CT14" s="382">
        <f t="shared" si="6"/>
        <v>294.24742834694604</v>
      </c>
      <c r="CU14" s="382">
        <f t="shared" si="6"/>
        <v>295.08773889293678</v>
      </c>
      <c r="CV14" s="382">
        <f t="shared" si="6"/>
        <v>295.95596823138322</v>
      </c>
      <c r="CW14" s="382">
        <f t="shared" si="6"/>
        <v>296.85206790359064</v>
      </c>
      <c r="CX14" s="382">
        <f t="shared" si="6"/>
        <v>297.77598904382995</v>
      </c>
      <c r="CY14" s="382">
        <f t="shared" si="6"/>
        <v>298.72768246199013</v>
      </c>
      <c r="CZ14" s="382">
        <f t="shared" si="6"/>
        <v>299.70709872482763</v>
      </c>
      <c r="DA14" s="382">
        <f t="shared" si="6"/>
        <v>300.71418823561413</v>
      </c>
      <c r="DB14" s="382">
        <f t="shared" si="6"/>
        <v>301.74890131200254</v>
      </c>
      <c r="DC14" s="382">
        <f t="shared" si="6"/>
        <v>302.81118826194052</v>
      </c>
      <c r="DD14" s="382">
        <f t="shared" si="6"/>
        <v>303.90099945747608</v>
      </c>
      <c r="DE14" s="382">
        <f t="shared" si="6"/>
        <v>305.01828540631436</v>
      </c>
      <c r="DF14" s="521"/>
      <c r="DG14" s="252"/>
      <c r="DH14" s="515">
        <f t="shared" si="19"/>
        <v>30</v>
      </c>
      <c r="DI14" s="592">
        <v>3000</v>
      </c>
      <c r="DJ14" s="382">
        <f t="shared" si="7"/>
        <v>10.453442661289561</v>
      </c>
      <c r="DK14" s="382">
        <f t="shared" si="7"/>
        <v>20.906677965358725</v>
      </c>
      <c r="DL14" s="382">
        <f t="shared" si="7"/>
        <v>31.359498876133848</v>
      </c>
      <c r="DM14" s="382">
        <f t="shared" si="7"/>
        <v>41.811698998878036</v>
      </c>
      <c r="DN14" s="382">
        <f t="shared" si="7"/>
        <v>52.263072898248751</v>
      </c>
      <c r="DO14" s="382">
        <f t="shared" si="7"/>
        <v>62.713416413493597</v>
      </c>
      <c r="DP14" s="382">
        <f t="shared" si="7"/>
        <v>73.16252696951949</v>
      </c>
      <c r="DQ14" s="382">
        <f t="shared" si="7"/>
        <v>83.61020388309413</v>
      </c>
      <c r="DR14" s="382">
        <f t="shared" si="7"/>
        <v>94.056248663133076</v>
      </c>
      <c r="DS14" s="382">
        <f t="shared" si="7"/>
        <v>104.50046530422804</v>
      </c>
      <c r="DT14" s="382">
        <f t="shared" si="7"/>
        <v>114.94266057249088</v>
      </c>
      <c r="DU14" s="382">
        <f t="shared" si="7"/>
        <v>125.38264428298548</v>
      </c>
      <c r="DV14" s="382">
        <f t="shared" si="7"/>
        <v>135.82022956786469</v>
      </c>
      <c r="DW14" s="382">
        <f t="shared" si="7"/>
        <v>146.25523313455719</v>
      </c>
      <c r="DX14" s="382">
        <f t="shared" si="7"/>
        <v>156.68747551326754</v>
      </c>
      <c r="DY14" s="382">
        <f t="shared" si="7"/>
        <v>167.11678129320782</v>
      </c>
      <c r="DZ14" s="382">
        <f t="shared" si="7"/>
        <v>177.54297934695472</v>
      </c>
      <c r="EA14" s="382">
        <f t="shared" si="7"/>
        <v>187.96590304243864</v>
      </c>
      <c r="EB14" s="382">
        <f t="shared" si="7"/>
        <v>198.38539044208972</v>
      </c>
      <c r="EC14" s="382">
        <f t="shared" si="7"/>
        <v>208.80128448877315</v>
      </c>
      <c r="ED14" s="382">
        <f t="shared" si="7"/>
        <v>219.21343317816061</v>
      </c>
      <c r="EE14" s="382">
        <f t="shared" si="7"/>
        <v>229.62168971727368</v>
      </c>
      <c r="EF14" s="382">
        <f t="shared" si="7"/>
        <v>240.02591266898898</v>
      </c>
      <c r="EG14" s="382">
        <f t="shared" si="7"/>
        <v>250.42596608236587</v>
      </c>
      <c r="EH14" s="382">
        <f t="shared" si="7"/>
        <v>260.82171960868038</v>
      </c>
      <c r="EI14" s="382">
        <f t="shared" si="7"/>
        <v>271.21304860318321</v>
      </c>
      <c r="EJ14" s="382">
        <f t="shared" si="7"/>
        <v>281.59983421254992</v>
      </c>
      <c r="EK14" s="382">
        <f t="shared" si="7"/>
        <v>291.98196344816705</v>
      </c>
      <c r="EL14" s="382">
        <f t="shared" si="7"/>
        <v>302.35932924533404</v>
      </c>
      <c r="EM14" s="382">
        <f t="shared" si="7"/>
        <v>312.73183050861792</v>
      </c>
      <c r="EN14" s="382">
        <f t="shared" si="7"/>
        <v>323.09937214355449</v>
      </c>
      <c r="EO14" s="382">
        <f t="shared" si="7"/>
        <v>333.4618650749976</v>
      </c>
      <c r="EP14" s="382">
        <f t="shared" si="7"/>
        <v>343.81922625244329</v>
      </c>
      <c r="EQ14" s="382">
        <f t="shared" si="7"/>
        <v>354.17137864266192</v>
      </c>
      <c r="ER14" s="382">
        <f t="shared" si="7"/>
        <v>364.51825121007414</v>
      </c>
      <c r="ES14" s="382">
        <f t="shared" si="7"/>
        <v>374.85977888525889</v>
      </c>
      <c r="ET14" s="382">
        <f t="shared" si="7"/>
        <v>385.19590252208792</v>
      </c>
      <c r="EU14" s="382">
        <f t="shared" si="7"/>
        <v>395.52656884394463</v>
      </c>
      <c r="EV14" s="382">
        <f t="shared" si="7"/>
        <v>405.85173037954382</v>
      </c>
      <c r="EW14" s="382">
        <f t="shared" si="7"/>
        <v>416.1713453888778</v>
      </c>
      <c r="EX14" s="521"/>
      <c r="EY14" s="252"/>
      <c r="EZ14" s="515">
        <f t="shared" si="20"/>
        <v>30</v>
      </c>
      <c r="FA14" s="592">
        <v>3000</v>
      </c>
      <c r="FB14" s="382">
        <f t="shared" si="21"/>
        <v>10.6</v>
      </c>
      <c r="FC14" s="382">
        <f t="shared" si="8"/>
        <v>21.2</v>
      </c>
      <c r="FD14" s="382">
        <f t="shared" si="8"/>
        <v>31.8</v>
      </c>
      <c r="FE14" s="382">
        <f t="shared" si="8"/>
        <v>42.4</v>
      </c>
      <c r="FF14" s="382">
        <f t="shared" si="8"/>
        <v>53</v>
      </c>
      <c r="FG14" s="382">
        <f t="shared" si="8"/>
        <v>63.6</v>
      </c>
      <c r="FH14" s="382">
        <f t="shared" si="8"/>
        <v>74.2</v>
      </c>
      <c r="FI14" s="382">
        <f t="shared" si="8"/>
        <v>84.8</v>
      </c>
      <c r="FJ14" s="382">
        <f t="shared" si="8"/>
        <v>95.4</v>
      </c>
      <c r="FK14" s="382">
        <f t="shared" si="8"/>
        <v>106</v>
      </c>
      <c r="FL14" s="382">
        <f t="shared" si="8"/>
        <v>116.6</v>
      </c>
      <c r="FM14" s="382">
        <f t="shared" si="8"/>
        <v>127.2</v>
      </c>
      <c r="FN14" s="382">
        <f t="shared" si="8"/>
        <v>137.80000000000001</v>
      </c>
      <c r="FO14" s="382">
        <f t="shared" si="8"/>
        <v>148.4</v>
      </c>
      <c r="FP14" s="382">
        <f t="shared" si="8"/>
        <v>159</v>
      </c>
      <c r="FQ14" s="382">
        <f t="shared" si="8"/>
        <v>169.6</v>
      </c>
      <c r="FR14" s="382">
        <f t="shared" si="8"/>
        <v>180.2</v>
      </c>
      <c r="FS14" s="382">
        <f t="shared" si="9"/>
        <v>190.8</v>
      </c>
      <c r="FT14" s="382">
        <f t="shared" si="9"/>
        <v>201.4</v>
      </c>
      <c r="FU14" s="382">
        <f t="shared" si="9"/>
        <v>212</v>
      </c>
      <c r="FV14" s="382">
        <f t="shared" si="9"/>
        <v>222.6</v>
      </c>
      <c r="FW14" s="382">
        <f t="shared" si="9"/>
        <v>233.2</v>
      </c>
      <c r="FX14" s="382">
        <f t="shared" si="9"/>
        <v>243.8</v>
      </c>
      <c r="FY14" s="382">
        <f t="shared" si="9"/>
        <v>254.4</v>
      </c>
      <c r="FZ14" s="382">
        <f t="shared" si="9"/>
        <v>265</v>
      </c>
      <c r="GA14" s="382">
        <f t="shared" si="9"/>
        <v>275.60000000000002</v>
      </c>
      <c r="GB14" s="382">
        <f t="shared" si="9"/>
        <v>286.2</v>
      </c>
      <c r="GC14" s="382">
        <f t="shared" si="9"/>
        <v>296.8</v>
      </c>
      <c r="GD14" s="382">
        <f t="shared" si="9"/>
        <v>307.39999999999998</v>
      </c>
      <c r="GE14" s="382">
        <f t="shared" si="9"/>
        <v>318</v>
      </c>
      <c r="GF14" s="382">
        <f t="shared" si="9"/>
        <v>328.6</v>
      </c>
      <c r="GG14" s="382">
        <f t="shared" si="9"/>
        <v>339.2</v>
      </c>
      <c r="GH14" s="382">
        <f t="shared" si="9"/>
        <v>349.8</v>
      </c>
      <c r="GI14" s="382">
        <f t="shared" si="10"/>
        <v>360.4</v>
      </c>
      <c r="GJ14" s="382">
        <f t="shared" si="10"/>
        <v>371</v>
      </c>
      <c r="GK14" s="382">
        <f t="shared" si="10"/>
        <v>381.6</v>
      </c>
      <c r="GL14" s="382">
        <f t="shared" si="10"/>
        <v>392.2</v>
      </c>
      <c r="GM14" s="382">
        <f t="shared" si="10"/>
        <v>402.8</v>
      </c>
      <c r="GN14" s="382">
        <f t="shared" si="10"/>
        <v>413.4</v>
      </c>
      <c r="GO14" s="382">
        <f t="shared" si="10"/>
        <v>424</v>
      </c>
      <c r="GQ14" s="511"/>
      <c r="GR14" s="521"/>
      <c r="GS14" s="524">
        <v>3000</v>
      </c>
      <c r="GT14" s="477">
        <f t="shared" si="11"/>
        <v>1.4020006944999993E-2</v>
      </c>
      <c r="GU14" s="477">
        <f t="shared" si="11"/>
        <v>1.4030064227673757E-2</v>
      </c>
      <c r="GV14" s="477">
        <f t="shared" si="11"/>
        <v>1.4046816424142405E-2</v>
      </c>
      <c r="GW14" s="477">
        <f t="shared" si="11"/>
        <v>1.4070248643513597E-2</v>
      </c>
      <c r="GX14" s="477">
        <f t="shared" si="11"/>
        <v>1.4100340084976942E-2</v>
      </c>
      <c r="GY14" s="477">
        <f t="shared" si="11"/>
        <v>1.4137064079890318E-2</v>
      </c>
      <c r="GZ14" s="477">
        <f t="shared" si="11"/>
        <v>1.4180388150244428E-2</v>
      </c>
      <c r="HA14" s="477">
        <f t="shared" si="11"/>
        <v>1.4230274077186441E-2</v>
      </c>
      <c r="HB14" s="477">
        <f t="shared" si="11"/>
        <v>1.4286677982232094E-2</v>
      </c>
      <c r="HC14" s="477">
        <f t="shared" si="11"/>
        <v>1.4349550419765314E-2</v>
      </c>
      <c r="HD14" s="477">
        <f t="shared" si="11"/>
        <v>1.441883648120256E-2</v>
      </c>
      <c r="HE14" s="477">
        <f t="shared" si="11"/>
        <v>1.4494475909383402E-2</v>
      </c>
      <c r="HF14" s="477">
        <f t="shared" si="11"/>
        <v>1.4576403223837154E-2</v>
      </c>
      <c r="HG14" s="477">
        <f t="shared" si="11"/>
        <v>1.4664547855662697E-2</v>
      </c>
      <c r="HH14" s="477">
        <f t="shared" si="11"/>
        <v>1.4758834292002128E-2</v>
      </c>
      <c r="HI14" s="477">
        <f t="shared" si="11"/>
        <v>1.485918222919423E-2</v>
      </c>
      <c r="HJ14" s="477">
        <f t="shared" si="12"/>
        <v>1.4965506734304102E-2</v>
      </c>
      <c r="HK14" s="477">
        <f t="shared" si="12"/>
        <v>1.5077718414288645E-2</v>
      </c>
      <c r="HL14" s="477">
        <f t="shared" si="12"/>
        <v>1.5195723592308977E-2</v>
      </c>
      <c r="HM14" s="477">
        <f t="shared" si="12"/>
        <v>1.531942449041227E-2</v>
      </c>
      <c r="HN14" s="477">
        <f t="shared" si="12"/>
        <v>1.5448719418061517E-2</v>
      </c>
      <c r="HO14" s="477">
        <f t="shared" si="12"/>
        <v>1.5583502965822492E-2</v>
      </c>
      <c r="HP14" s="477">
        <f t="shared" si="12"/>
        <v>1.5723666203555857E-2</v>
      </c>
      <c r="HQ14" s="477">
        <f t="shared" si="12"/>
        <v>1.586909688241777E-2</v>
      </c>
      <c r="HR14" s="477">
        <f t="shared" si="12"/>
        <v>1.6019679640132855E-2</v>
      </c>
      <c r="HS14" s="477">
        <f t="shared" si="12"/>
        <v>1.6175296208684419E-2</v>
      </c>
      <c r="HT14" s="477">
        <f t="shared" si="12"/>
        <v>1.6335825624023231E-2</v>
      </c>
      <c r="HU14" s="477">
        <f t="shared" si="12"/>
        <v>1.6501144436917466E-2</v>
      </c>
      <c r="HV14" s="477">
        <f t="shared" si="12"/>
        <v>1.6671126924534034E-2</v>
      </c>
      <c r="HW14" s="477">
        <f t="shared" si="12"/>
        <v>1.6845645301963939E-2</v>
      </c>
      <c r="HX14" s="477">
        <f t="shared" si="12"/>
        <v>1.7024569933245116E-2</v>
      </c>
      <c r="HY14" s="477">
        <f t="shared" si="12"/>
        <v>1.7207769541239273E-2</v>
      </c>
      <c r="HZ14" s="477">
        <f t="shared" si="13"/>
        <v>1.7395111415803854E-2</v>
      </c>
      <c r="IA14" s="477">
        <f t="shared" si="13"/>
        <v>1.7586461619820411E-2</v>
      </c>
      <c r="IB14" s="477">
        <f t="shared" si="13"/>
        <v>1.7781685192466225E-2</v>
      </c>
      <c r="IC14" s="477">
        <f t="shared" si="13"/>
        <v>1.7980646349376021E-2</v>
      </c>
      <c r="ID14" s="477">
        <f t="shared" si="13"/>
        <v>1.8183208679148501E-2</v>
      </c>
      <c r="IE14" s="477">
        <f t="shared" si="13"/>
        <v>1.8389235335857096E-2</v>
      </c>
      <c r="IF14" s="477">
        <f t="shared" si="13"/>
        <v>1.8598589227147494E-2</v>
      </c>
      <c r="IG14" s="477">
        <f t="shared" si="13"/>
        <v>1.8811133197570273E-2</v>
      </c>
    </row>
    <row r="15" spans="1:241">
      <c r="F15" s="384"/>
      <c r="G15" s="384"/>
      <c r="H15" s="384"/>
      <c r="I15" s="384"/>
      <c r="J15" s="252"/>
      <c r="K15" s="606">
        <v>4000</v>
      </c>
      <c r="L15" s="382">
        <f t="shared" si="22"/>
        <v>1.2191999999999998</v>
      </c>
      <c r="M15" s="382">
        <v>40</v>
      </c>
      <c r="N15" s="491">
        <f t="shared" si="14"/>
        <v>875.10545016230833</v>
      </c>
      <c r="O15" s="263">
        <f t="shared" si="15"/>
        <v>1.0879058223198341</v>
      </c>
      <c r="P15" s="383">
        <f t="shared" si="16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263">
        <f t="shared" si="1"/>
        <v>0.8636619295951723</v>
      </c>
      <c r="T15" s="492">
        <f>O15/Konstanten!$C$22</f>
        <v>0.88808638556721142</v>
      </c>
      <c r="U15" s="492">
        <f t="shared" si="2"/>
        <v>0.97249765747006744</v>
      </c>
      <c r="V15" s="492"/>
      <c r="W15" s="252"/>
      <c r="X15" s="515">
        <f t="shared" si="17"/>
        <v>40.000000000000007</v>
      </c>
      <c r="Y15" s="592">
        <v>4000</v>
      </c>
      <c r="Z15" s="490">
        <f t="shared" si="3"/>
        <v>1.6267073754916952E-2</v>
      </c>
      <c r="AA15" s="490">
        <f t="shared" si="3"/>
        <v>3.2533707525428328E-2</v>
      </c>
      <c r="AB15" s="490">
        <f t="shared" si="3"/>
        <v>4.8799462037068614E-2</v>
      </c>
      <c r="AC15" s="490">
        <f t="shared" si="3"/>
        <v>6.5063899433023417E-2</v>
      </c>
      <c r="AD15" s="490">
        <f t="shared" si="3"/>
        <v>8.1326583976869496E-2</v>
      </c>
      <c r="AE15" s="490">
        <f t="shared" si="3"/>
        <v>9.7587082748543663E-2</v>
      </c>
      <c r="AF15" s="490">
        <f t="shared" si="3"/>
        <v>0.11384496633075034</v>
      </c>
      <c r="AG15" s="490">
        <f t="shared" si="3"/>
        <v>0.13009980948396443</v>
      </c>
      <c r="AH15" s="490">
        <f t="shared" si="3"/>
        <v>0.14635119180761905</v>
      </c>
      <c r="AI15" s="490">
        <f t="shared" si="3"/>
        <v>0.16259869838550323</v>
      </c>
      <c r="AJ15" s="490">
        <f t="shared" si="4"/>
        <v>0.17884192041333197</v>
      </c>
      <c r="AK15" s="490">
        <f t="shared" si="4"/>
        <v>0.19508045580660691</v>
      </c>
      <c r="AL15" s="490">
        <f t="shared" si="4"/>
        <v>0.21131390978699963</v>
      </c>
      <c r="AM15" s="490">
        <f t="shared" si="4"/>
        <v>0.2275418954455255</v>
      </c>
      <c r="AN15" s="490">
        <f t="shared" si="4"/>
        <v>0.24376403428101889</v>
      </c>
      <c r="AO15" s="490">
        <f t="shared" si="4"/>
        <v>0.25997995671247592</v>
      </c>
      <c r="AP15" s="490">
        <f t="shared" si="4"/>
        <v>0.2761893025640057</v>
      </c>
      <c r="AQ15" s="490">
        <f t="shared" si="4"/>
        <v>0.29239172152122417</v>
      </c>
      <c r="AR15" s="490">
        <f t="shared" si="4"/>
        <v>0.30858687355813252</v>
      </c>
      <c r="AS15" s="490">
        <f t="shared" si="4"/>
        <v>0.32477442933364747</v>
      </c>
      <c r="AT15" s="490">
        <f t="shared" si="4"/>
        <v>0.3409540705570519</v>
      </c>
      <c r="AU15" s="490">
        <f t="shared" si="4"/>
        <v>0.35712549032187729</v>
      </c>
      <c r="AV15" s="490">
        <f t="shared" si="4"/>
        <v>0.37328839340777309</v>
      </c>
      <c r="AW15" s="490">
        <f t="shared" si="4"/>
        <v>0.38944249655015545</v>
      </c>
      <c r="AX15" s="490">
        <f t="shared" si="4"/>
        <v>0.40558752867749337</v>
      </c>
      <c r="AY15" s="490">
        <f t="shared" si="4"/>
        <v>0.42172323111630666</v>
      </c>
      <c r="AZ15" s="490">
        <f t="shared" si="5"/>
        <v>0.43784935776398287</v>
      </c>
      <c r="BA15" s="490">
        <f t="shared" si="5"/>
        <v>0.45396567522978282</v>
      </c>
      <c r="BB15" s="490">
        <f t="shared" si="5"/>
        <v>0.47007196294436759</v>
      </c>
      <c r="BC15" s="490">
        <f t="shared" si="5"/>
        <v>0.48616801323846909</v>
      </c>
      <c r="BD15" s="490">
        <f t="shared" si="5"/>
        <v>0.50225363139126533</v>
      </c>
      <c r="BE15" s="490">
        <f t="shared" si="5"/>
        <v>0.51832863564925569</v>
      </c>
      <c r="BF15" s="490">
        <f t="shared" si="5"/>
        <v>0.53439285721645891</v>
      </c>
      <c r="BG15" s="490">
        <f t="shared" si="5"/>
        <v>0.55044614021683191</v>
      </c>
      <c r="BH15" s="490">
        <f t="shared" si="5"/>
        <v>0.56648834162995843</v>
      </c>
      <c r="BI15" s="490">
        <f t="shared" si="5"/>
        <v>0.5825193312010063</v>
      </c>
      <c r="BJ15" s="490">
        <f t="shared" si="5"/>
        <v>0.59853899132614541</v>
      </c>
      <c r="BK15" s="490">
        <f t="shared" si="5"/>
        <v>0.61454721691455572</v>
      </c>
      <c r="BL15" s="490">
        <f t="shared" si="5"/>
        <v>0.63054391522826769</v>
      </c>
      <c r="BM15" s="490">
        <f t="shared" si="5"/>
        <v>0.64652900570109428</v>
      </c>
      <c r="BN15" s="527"/>
      <c r="BO15" s="252"/>
      <c r="BP15" s="515">
        <f t="shared" si="18"/>
        <v>40.000000000000007</v>
      </c>
      <c r="BQ15" s="592">
        <v>4000</v>
      </c>
      <c r="BR15" s="382">
        <f t="shared" si="6"/>
        <v>280.2400305089393</v>
      </c>
      <c r="BS15" s="382">
        <f t="shared" si="6"/>
        <v>280.28452043125287</v>
      </c>
      <c r="BT15" s="382">
        <f t="shared" si="6"/>
        <v>280.35866495741868</v>
      </c>
      <c r="BU15" s="382">
        <f t="shared" si="6"/>
        <v>280.46245608485589</v>
      </c>
      <c r="BV15" s="382">
        <f t="shared" si="6"/>
        <v>280.59588263779261</v>
      </c>
      <c r="BW15" s="382">
        <f t="shared" si="6"/>
        <v>280.7589302949566</v>
      </c>
      <c r="BX15" s="382">
        <f t="shared" si="6"/>
        <v>280.95158162495869</v>
      </c>
      <c r="BY15" s="382">
        <f t="shared" si="6"/>
        <v>281.17381612921236</v>
      </c>
      <c r="BZ15" s="382">
        <f t="shared" si="6"/>
        <v>281.42561029219382</v>
      </c>
      <c r="CA15" s="382">
        <f t="shared" si="6"/>
        <v>281.7069376388186</v>
      </c>
      <c r="CB15" s="382">
        <f t="shared" si="6"/>
        <v>282.01776879867879</v>
      </c>
      <c r="CC15" s="382">
        <f t="shared" si="6"/>
        <v>282.35807157685792</v>
      </c>
      <c r="CD15" s="382">
        <f t="shared" si="6"/>
        <v>282.72781103101403</v>
      </c>
      <c r="CE15" s="382">
        <f t="shared" si="6"/>
        <v>283.12694955439548</v>
      </c>
      <c r="CF15" s="382">
        <f t="shared" si="6"/>
        <v>283.5554469644361</v>
      </c>
      <c r="CG15" s="382">
        <f t="shared" si="6"/>
        <v>284.01326059655253</v>
      </c>
      <c r="CH15" s="382">
        <f t="shared" si="6"/>
        <v>284.50034540275379</v>
      </c>
      <c r="CI15" s="382">
        <f t="shared" si="6"/>
        <v>285.01665405465542</v>
      </c>
      <c r="CJ15" s="382">
        <f t="shared" si="6"/>
        <v>285.56213705048168</v>
      </c>
      <c r="CK15" s="382">
        <f t="shared" si="6"/>
        <v>286.13674282562863</v>
      </c>
      <c r="CL15" s="382">
        <f t="shared" si="6"/>
        <v>286.74041786635507</v>
      </c>
      <c r="CM15" s="382">
        <f t="shared" si="6"/>
        <v>287.37310682616516</v>
      </c>
      <c r="CN15" s="382">
        <f t="shared" si="6"/>
        <v>288.03475264444381</v>
      </c>
      <c r="CO15" s="382">
        <f t="shared" si="6"/>
        <v>288.7252966669098</v>
      </c>
      <c r="CP15" s="382">
        <f t="shared" si="6"/>
        <v>289.44467876745159</v>
      </c>
      <c r="CQ15" s="382">
        <f t="shared" si="6"/>
        <v>290.19283747092209</v>
      </c>
      <c r="CR15" s="382">
        <f t="shared" si="6"/>
        <v>290.96971007646914</v>
      </c>
      <c r="CS15" s="382">
        <f t="shared" si="6"/>
        <v>291.77523278099881</v>
      </c>
      <c r="CT15" s="382">
        <f t="shared" si="6"/>
        <v>292.60934080236831</v>
      </c>
      <c r="CU15" s="382">
        <f t="shared" si="6"/>
        <v>293.47196850193217</v>
      </c>
      <c r="CV15" s="382">
        <f t="shared" si="6"/>
        <v>294.36304950606933</v>
      </c>
      <c r="CW15" s="382">
        <f t="shared" si="6"/>
        <v>295.28251682634198</v>
      </c>
      <c r="CX15" s="382">
        <f t="shared" si="6"/>
        <v>296.2303029779543</v>
      </c>
      <c r="CY15" s="382">
        <f t="shared" si="6"/>
        <v>297.20634009619368</v>
      </c>
      <c r="CZ15" s="382">
        <f t="shared" si="6"/>
        <v>298.21056005056465</v>
      </c>
      <c r="DA15" s="382">
        <f t="shared" si="6"/>
        <v>299.24289455633635</v>
      </c>
      <c r="DB15" s="382">
        <f t="shared" si="6"/>
        <v>300.30327528325535</v>
      </c>
      <c r="DC15" s="382">
        <f t="shared" si="6"/>
        <v>301.3916339611888</v>
      </c>
      <c r="DD15" s="382">
        <f t="shared" si="6"/>
        <v>302.5079024824895</v>
      </c>
      <c r="DE15" s="382">
        <f t="shared" si="6"/>
        <v>303.65201300089404</v>
      </c>
      <c r="DF15" s="521"/>
      <c r="DG15" s="252"/>
      <c r="DH15" s="515">
        <f t="shared" si="19"/>
        <v>40.000000000000007</v>
      </c>
      <c r="DI15" s="592">
        <v>4000</v>
      </c>
      <c r="DJ15" s="382">
        <f t="shared" si="7"/>
        <v>10.611324881781719</v>
      </c>
      <c r="DK15" s="382">
        <f t="shared" si="7"/>
        <v>21.222362753278684</v>
      </c>
      <c r="DL15" s="382">
        <f t="shared" si="7"/>
        <v>31.832827067313698</v>
      </c>
      <c r="DM15" s="382">
        <f t="shared" si="7"/>
        <v>42.442432201470623</v>
      </c>
      <c r="DN15" s="382">
        <f t="shared" si="7"/>
        <v>53.050893916505238</v>
      </c>
      <c r="DO15" s="382">
        <f t="shared" si="7"/>
        <v>63.65792981033912</v>
      </c>
      <c r="DP15" s="382">
        <f t="shared" si="7"/>
        <v>74.263259765816471</v>
      </c>
      <c r="DQ15" s="382">
        <f t="shared" si="7"/>
        <v>84.866606391021492</v>
      </c>
      <c r="DR15" s="382">
        <f t="shared" si="7"/>
        <v>95.467695450583832</v>
      </c>
      <c r="DS15" s="382">
        <f t="shared" si="7"/>
        <v>106.06625628668394</v>
      </c>
      <c r="DT15" s="382">
        <f t="shared" si="7"/>
        <v>116.662022228429</v>
      </c>
      <c r="DU15" s="382">
        <f t="shared" si="7"/>
        <v>127.25473098837223</v>
      </c>
      <c r="DV15" s="382">
        <f t="shared" si="7"/>
        <v>137.84412504502191</v>
      </c>
      <c r="DW15" s="382">
        <f t="shared" si="7"/>
        <v>148.42995201021057</v>
      </c>
      <c r="DX15" s="382">
        <f t="shared" si="7"/>
        <v>159.01196498035262</v>
      </c>
      <c r="DY15" s="382">
        <f t="shared" si="7"/>
        <v>169.5899228706555</v>
      </c>
      <c r="DZ15" s="382">
        <f t="shared" si="7"/>
        <v>180.16359073146253</v>
      </c>
      <c r="EA15" s="382">
        <f t="shared" si="7"/>
        <v>190.73274004596763</v>
      </c>
      <c r="EB15" s="382">
        <f t="shared" si="7"/>
        <v>201.29714900867603</v>
      </c>
      <c r="EC15" s="382">
        <f t="shared" si="7"/>
        <v>211.85660278406885</v>
      </c>
      <c r="ED15" s="382">
        <f t="shared" si="7"/>
        <v>222.41089374499339</v>
      </c>
      <c r="EE15" s="382">
        <f t="shared" si="7"/>
        <v>232.95982169046113</v>
      </c>
      <c r="EF15" s="382">
        <f t="shared" si="7"/>
        <v>243.50319404256294</v>
      </c>
      <c r="EG15" s="382">
        <f t="shared" si="7"/>
        <v>254.04082602236613</v>
      </c>
      <c r="EH15" s="382">
        <f t="shared" si="7"/>
        <v>264.57254080470074</v>
      </c>
      <c r="EI15" s="382">
        <f t="shared" si="7"/>
        <v>275.09816965188361</v>
      </c>
      <c r="EJ15" s="382">
        <f t="shared" si="7"/>
        <v>285.61755202645031</v>
      </c>
      <c r="EK15" s="382">
        <f t="shared" si="7"/>
        <v>296.13053568313563</v>
      </c>
      <c r="EL15" s="382">
        <f t="shared" si="7"/>
        <v>306.63697674032016</v>
      </c>
      <c r="EM15" s="382">
        <f t="shared" si="7"/>
        <v>317.13673973134871</v>
      </c>
      <c r="EN15" s="382">
        <f t="shared" si="7"/>
        <v>327.62969763608641</v>
      </c>
      <c r="EO15" s="382">
        <f t="shared" si="7"/>
        <v>338.11573189323121</v>
      </c>
      <c r="EP15" s="382">
        <f t="shared" si="7"/>
        <v>348.59473239392008</v>
      </c>
      <c r="EQ15" s="382">
        <f t="shared" si="7"/>
        <v>359.06659745721407</v>
      </c>
      <c r="ER15" s="382">
        <f t="shared" si="7"/>
        <v>369.53123378814666</v>
      </c>
      <c r="ES15" s="382">
        <f t="shared" si="7"/>
        <v>379.98855641898706</v>
      </c>
      <c r="ET15" s="382">
        <f t="shared" si="7"/>
        <v>390.43848863449654</v>
      </c>
      <c r="EU15" s="382">
        <f t="shared" si="7"/>
        <v>400.88096188191315</v>
      </c>
      <c r="EV15" s="382">
        <f t="shared" si="7"/>
        <v>411.31591566647683</v>
      </c>
      <c r="EW15" s="382">
        <f t="shared" si="7"/>
        <v>421.74329743331526</v>
      </c>
      <c r="EX15" s="521"/>
      <c r="EY15" s="252"/>
      <c r="EZ15" s="515">
        <f t="shared" si="20"/>
        <v>40.000000000000007</v>
      </c>
      <c r="FA15" s="592">
        <v>4000</v>
      </c>
      <c r="FB15" s="382">
        <f t="shared" si="21"/>
        <v>10.8</v>
      </c>
      <c r="FC15" s="382">
        <f t="shared" si="8"/>
        <v>21.6</v>
      </c>
      <c r="FD15" s="382">
        <f t="shared" si="8"/>
        <v>32.4</v>
      </c>
      <c r="FE15" s="382">
        <f t="shared" si="8"/>
        <v>43.2</v>
      </c>
      <c r="FF15" s="382">
        <f t="shared" si="8"/>
        <v>54</v>
      </c>
      <c r="FG15" s="382">
        <f t="shared" si="8"/>
        <v>64.8</v>
      </c>
      <c r="FH15" s="382">
        <f t="shared" si="8"/>
        <v>75.599999999999994</v>
      </c>
      <c r="FI15" s="382">
        <f t="shared" si="8"/>
        <v>86.4</v>
      </c>
      <c r="FJ15" s="382">
        <f t="shared" si="8"/>
        <v>97.2</v>
      </c>
      <c r="FK15" s="382">
        <f t="shared" si="8"/>
        <v>108</v>
      </c>
      <c r="FL15" s="382">
        <f t="shared" si="8"/>
        <v>118.8</v>
      </c>
      <c r="FM15" s="382">
        <f t="shared" si="8"/>
        <v>129.6</v>
      </c>
      <c r="FN15" s="382">
        <f t="shared" si="8"/>
        <v>140.4</v>
      </c>
      <c r="FO15" s="382">
        <f t="shared" si="8"/>
        <v>151.19999999999999</v>
      </c>
      <c r="FP15" s="382">
        <f t="shared" si="8"/>
        <v>162</v>
      </c>
      <c r="FQ15" s="382">
        <f t="shared" si="8"/>
        <v>172.8</v>
      </c>
      <c r="FR15" s="382">
        <f t="shared" si="8"/>
        <v>183.6</v>
      </c>
      <c r="FS15" s="382">
        <f t="shared" si="9"/>
        <v>194.4</v>
      </c>
      <c r="FT15" s="382">
        <f t="shared" si="9"/>
        <v>205.2</v>
      </c>
      <c r="FU15" s="382">
        <f t="shared" si="9"/>
        <v>216</v>
      </c>
      <c r="FV15" s="382">
        <f t="shared" si="9"/>
        <v>226.8</v>
      </c>
      <c r="FW15" s="382">
        <f t="shared" si="9"/>
        <v>237.6</v>
      </c>
      <c r="FX15" s="382">
        <f t="shared" si="9"/>
        <v>248.4</v>
      </c>
      <c r="FY15" s="382">
        <f t="shared" si="9"/>
        <v>259.2</v>
      </c>
      <c r="FZ15" s="382">
        <f t="shared" si="9"/>
        <v>270</v>
      </c>
      <c r="GA15" s="382">
        <f t="shared" si="9"/>
        <v>280.8</v>
      </c>
      <c r="GB15" s="382">
        <f t="shared" si="9"/>
        <v>291.60000000000002</v>
      </c>
      <c r="GC15" s="382">
        <f t="shared" si="9"/>
        <v>302.39999999999998</v>
      </c>
      <c r="GD15" s="382">
        <f t="shared" si="9"/>
        <v>313.2</v>
      </c>
      <c r="GE15" s="382">
        <f t="shared" si="9"/>
        <v>324</v>
      </c>
      <c r="GF15" s="382">
        <f t="shared" si="9"/>
        <v>334.8</v>
      </c>
      <c r="GG15" s="382">
        <f t="shared" si="9"/>
        <v>345.6</v>
      </c>
      <c r="GH15" s="382">
        <f t="shared" si="9"/>
        <v>356.4</v>
      </c>
      <c r="GI15" s="382">
        <f t="shared" si="10"/>
        <v>367.2</v>
      </c>
      <c r="GJ15" s="382">
        <f t="shared" si="10"/>
        <v>378</v>
      </c>
      <c r="GK15" s="382">
        <f t="shared" si="10"/>
        <v>388.8</v>
      </c>
      <c r="GL15" s="382">
        <f t="shared" si="10"/>
        <v>399.6</v>
      </c>
      <c r="GM15" s="382">
        <f t="shared" si="10"/>
        <v>410.4</v>
      </c>
      <c r="GN15" s="382">
        <f t="shared" si="10"/>
        <v>421.2</v>
      </c>
      <c r="GO15" s="382">
        <f t="shared" si="10"/>
        <v>432</v>
      </c>
      <c r="GQ15" s="511"/>
      <c r="GR15" s="521"/>
      <c r="GS15" s="524">
        <v>4000</v>
      </c>
      <c r="GT15" s="477">
        <f t="shared" si="11"/>
        <v>1.7780542987823531E-2</v>
      </c>
      <c r="GU15" s="477">
        <f t="shared" si="11"/>
        <v>1.7794307406369031E-2</v>
      </c>
      <c r="GV15" s="477">
        <f t="shared" si="11"/>
        <v>1.7817234123973878E-2</v>
      </c>
      <c r="GW15" s="477">
        <f t="shared" si="11"/>
        <v>1.7849302201468319E-2</v>
      </c>
      <c r="GX15" s="477">
        <f t="shared" si="11"/>
        <v>1.7890482392031382E-2</v>
      </c>
      <c r="GY15" s="477">
        <f t="shared" si="11"/>
        <v>1.7940737203731467E-2</v>
      </c>
      <c r="GZ15" s="477">
        <f t="shared" si="11"/>
        <v>1.8000020984788864E-2</v>
      </c>
      <c r="HA15" s="477">
        <f t="shared" si="11"/>
        <v>1.8068280024223289E-2</v>
      </c>
      <c r="HB15" s="477">
        <f t="shared" si="11"/>
        <v>1.8145452671085468E-2</v>
      </c>
      <c r="HC15" s="477">
        <f t="shared" si="11"/>
        <v>1.8231469470265761E-2</v>
      </c>
      <c r="HD15" s="477">
        <f t="shared" si="11"/>
        <v>1.8326253314765575E-2</v>
      </c>
      <c r="HE15" s="477">
        <f t="shared" si="11"/>
        <v>1.8429719613662618E-2</v>
      </c>
      <c r="HF15" s="477">
        <f t="shared" si="11"/>
        <v>1.8541776475009784E-2</v>
      </c>
      <c r="HG15" s="477">
        <f t="shared" si="11"/>
        <v>1.8662324903257164E-2</v>
      </c>
      <c r="HH15" s="477">
        <f t="shared" si="11"/>
        <v>1.879125901007879E-2</v>
      </c>
      <c r="HI15" s="477">
        <f t="shared" si="11"/>
        <v>1.8928466237895545E-2</v>
      </c>
      <c r="HJ15" s="477">
        <f t="shared" si="12"/>
        <v>1.9073827595163205E-2</v>
      </c>
      <c r="HK15" s="477">
        <f t="shared" si="12"/>
        <v>1.9227217902645057E-2</v>
      </c>
      <c r="HL15" s="477">
        <f t="shared" si="12"/>
        <v>1.938850604960999E-2</v>
      </c>
      <c r="HM15" s="477">
        <f t="shared" si="12"/>
        <v>1.9557555258989168E-2</v>
      </c>
      <c r="HN15" s="477">
        <f t="shared" si="12"/>
        <v>1.9734223360655081E-2</v>
      </c>
      <c r="HO15" s="477">
        <f t="shared" si="12"/>
        <v>1.9918363071656089E-2</v>
      </c>
      <c r="HP15" s="477">
        <f t="shared" si="12"/>
        <v>2.010982228258219E-2</v>
      </c>
      <c r="HQ15" s="477">
        <f t="shared" si="12"/>
        <v>2.0308444348939546E-2</v>
      </c>
      <c r="HR15" s="477">
        <f t="shared" si="12"/>
        <v>2.0514068386657126E-2</v>
      </c>
      <c r="HS15" s="477">
        <f t="shared" si="12"/>
        <v>2.0726529570631629E-2</v>
      </c>
      <c r="HT15" s="477">
        <f t="shared" si="12"/>
        <v>2.0945659435508683E-2</v>
      </c>
      <c r="HU15" s="477">
        <f t="shared" si="12"/>
        <v>2.1171286177568565E-2</v>
      </c>
      <c r="HV15" s="477">
        <f t="shared" si="12"/>
        <v>2.1403234957008504E-2</v>
      </c>
      <c r="HW15" s="477">
        <f t="shared" si="12"/>
        <v>2.164132819951816E-2</v>
      </c>
      <c r="HX15" s="477">
        <f t="shared" si="12"/>
        <v>2.1885385896482423E-2</v>
      </c>
      <c r="HY15" s="477">
        <f t="shared" si="12"/>
        <v>2.2135225902863816E-2</v>
      </c>
      <c r="HZ15" s="477">
        <f t="shared" si="13"/>
        <v>2.2390664232010717E-2</v>
      </c>
      <c r="IA15" s="477">
        <f t="shared" si="13"/>
        <v>2.2651515346690198E-2</v>
      </c>
      <c r="IB15" s="477">
        <f t="shared" si="13"/>
        <v>2.2917592445537375E-2</v>
      </c>
      <c r="IC15" s="477">
        <f t="shared" si="13"/>
        <v>2.3188707744391079E-2</v>
      </c>
      <c r="ID15" s="477">
        <f t="shared" si="13"/>
        <v>2.3464672751768348E-2</v>
      </c>
      <c r="IE15" s="477">
        <f t="shared" si="13"/>
        <v>2.37452985380005E-2</v>
      </c>
      <c r="IF15" s="477">
        <f t="shared" si="13"/>
        <v>2.4030395997459666E-2</v>
      </c>
      <c r="IG15" s="477">
        <f t="shared" si="13"/>
        <v>2.4319776103392598E-2</v>
      </c>
    </row>
    <row r="16" spans="1:241">
      <c r="F16" s="384"/>
      <c r="G16" s="384"/>
      <c r="H16" s="384"/>
      <c r="I16" s="384"/>
      <c r="J16" s="252"/>
      <c r="K16" s="606">
        <v>5000</v>
      </c>
      <c r="L16" s="382">
        <f t="shared" si="22"/>
        <v>1.5239999999999998</v>
      </c>
      <c r="M16" s="382">
        <v>50</v>
      </c>
      <c r="N16" s="491">
        <f t="shared" si="14"/>
        <v>843.07271560736558</v>
      </c>
      <c r="O16" s="263">
        <f t="shared" si="15"/>
        <v>1.0555463943612404</v>
      </c>
      <c r="P16" s="383">
        <f t="shared" si="16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263">
        <f t="shared" si="1"/>
        <v>0.83204807856636132</v>
      </c>
      <c r="T16" s="492">
        <f>O16/Konstanten!$C$22</f>
        <v>0.86167052600917582</v>
      </c>
      <c r="U16" s="492">
        <f t="shared" si="2"/>
        <v>0.96562207183758442</v>
      </c>
      <c r="V16" s="492"/>
      <c r="W16" s="252"/>
      <c r="X16" s="515">
        <f t="shared" si="17"/>
        <v>50.000000000000007</v>
      </c>
      <c r="Y16" s="592">
        <v>5000</v>
      </c>
      <c r="Z16" s="490">
        <f t="shared" si="3"/>
        <v>1.6573207471326859E-2</v>
      </c>
      <c r="AA16" s="490">
        <f t="shared" si="3"/>
        <v>3.3145841762978981E-2</v>
      </c>
      <c r="AB16" s="490">
        <f t="shared" si="3"/>
        <v>4.971733065897236E-2</v>
      </c>
      <c r="AC16" s="490">
        <f t="shared" si="3"/>
        <v>6.6287103867453831E-2</v>
      </c>
      <c r="AD16" s="490">
        <f t="shared" si="3"/>
        <v>8.2854593974095253E-2</v>
      </c>
      <c r="AE16" s="490">
        <f t="shared" si="3"/>
        <v>9.9419237385700701E-2</v>
      </c>
      <c r="AF16" s="490">
        <f t="shared" si="3"/>
        <v>0.11598047526011553</v>
      </c>
      <c r="AG16" s="490">
        <f t="shared" si="3"/>
        <v>0.13253775441981089</v>
      </c>
      <c r="AH16" s="490">
        <f t="shared" si="3"/>
        <v>0.14909052824564009</v>
      </c>
      <c r="AI16" s="490">
        <f t="shared" si="3"/>
        <v>0.16563825754804509</v>
      </c>
      <c r="AJ16" s="490">
        <f t="shared" si="4"/>
        <v>0.1821804114127277</v>
      </c>
      <c r="AK16" s="490">
        <f t="shared" si="4"/>
        <v>0.19871646801824028</v>
      </c>
      <c r="AL16" s="490">
        <f t="shared" si="4"/>
        <v>0.21524591542287788</v>
      </c>
      <c r="AM16" s="490">
        <f t="shared" si="4"/>
        <v>0.23176825231856696</v>
      </c>
      <c r="AN16" s="490">
        <f t="shared" si="4"/>
        <v>0.24828298874962293</v>
      </c>
      <c r="AO16" s="490">
        <f t="shared" si="4"/>
        <v>0.2647896467944284</v>
      </c>
      <c r="AP16" s="490">
        <f t="shared" si="4"/>
        <v>0.28128776120827126</v>
      </c>
      <c r="AQ16" s="490">
        <f t="shared" si="4"/>
        <v>0.29777688002585512</v>
      </c>
      <c r="AR16" s="490">
        <f t="shared" si="4"/>
        <v>0.3142565651221243</v>
      </c>
      <c r="AS16" s="490">
        <f t="shared" si="4"/>
        <v>0.33072639273038601</v>
      </c>
      <c r="AT16" s="490">
        <f t="shared" si="4"/>
        <v>0.34718595391679047</v>
      </c>
      <c r="AU16" s="490">
        <f t="shared" si="4"/>
        <v>0.36363485501057735</v>
      </c>
      <c r="AV16" s="490">
        <f t="shared" si="4"/>
        <v>0.38007271798963388</v>
      </c>
      <c r="AW16" s="490">
        <f t="shared" si="4"/>
        <v>0.39649918082112801</v>
      </c>
      <c r="AX16" s="490">
        <f t="shared" si="4"/>
        <v>0.41291389775725185</v>
      </c>
      <c r="AY16" s="490">
        <f t="shared" si="4"/>
        <v>0.42931653958621963</v>
      </c>
      <c r="AZ16" s="490">
        <f t="shared" si="5"/>
        <v>0.44570679383891132</v>
      </c>
      <c r="BA16" s="490">
        <f t="shared" si="5"/>
        <v>0.46208436495174265</v>
      </c>
      <c r="BB16" s="490">
        <f t="shared" si="5"/>
        <v>0.4784489743864625</v>
      </c>
      <c r="BC16" s="490">
        <f t="shared" si="5"/>
        <v>0.49480036070780614</v>
      </c>
      <c r="BD16" s="490">
        <f t="shared" si="5"/>
        <v>0.51113827962002223</v>
      </c>
      <c r="BE16" s="490">
        <f t="shared" si="5"/>
        <v>0.52746250396346528</v>
      </c>
      <c r="BF16" s="490">
        <f t="shared" si="5"/>
        <v>0.54377282367258206</v>
      </c>
      <c r="BG16" s="490">
        <f t="shared" si="5"/>
        <v>0.56006904569666405</v>
      </c>
      <c r="BH16" s="490">
        <f t="shared" si="5"/>
        <v>0.5763509938849446</v>
      </c>
      <c r="BI16" s="490">
        <f t="shared" si="5"/>
        <v>0.59261850883759015</v>
      </c>
      <c r="BJ16" s="490">
        <f t="shared" si="5"/>
        <v>0.60887144772431967</v>
      </c>
      <c r="BK16" s="490">
        <f t="shared" si="5"/>
        <v>0.62510968407234713</v>
      </c>
      <c r="BL16" s="490">
        <f t="shared" si="5"/>
        <v>0.64133310752546768</v>
      </c>
      <c r="BM16" s="490">
        <f t="shared" si="5"/>
        <v>0.65754162357611057</v>
      </c>
      <c r="BN16" s="527"/>
      <c r="BO16" s="252"/>
      <c r="BP16" s="515">
        <f t="shared" si="18"/>
        <v>50.000000000000007</v>
      </c>
      <c r="BQ16" s="592">
        <v>5000</v>
      </c>
      <c r="BR16" s="382">
        <f t="shared" si="6"/>
        <v>278.25928512300209</v>
      </c>
      <c r="BS16" s="382">
        <f t="shared" si="6"/>
        <v>278.30513837750044</v>
      </c>
      <c r="BT16" s="382">
        <f t="shared" si="6"/>
        <v>278.38155342548538</v>
      </c>
      <c r="BU16" s="382">
        <f t="shared" si="6"/>
        <v>278.48851972196661</v>
      </c>
      <c r="BV16" s="382">
        <f t="shared" si="6"/>
        <v>278.6260225424158</v>
      </c>
      <c r="BW16" s="382">
        <f t="shared" si="6"/>
        <v>278.79404302100323</v>
      </c>
      <c r="BX16" s="382">
        <f t="shared" si="6"/>
        <v>278.99255819943807</v>
      </c>
      <c r="BY16" s="382">
        <f t="shared" si="6"/>
        <v>279.22154108618315</v>
      </c>
      <c r="BZ16" s="382">
        <f t="shared" si="6"/>
        <v>279.48096072575635</v>
      </c>
      <c r="CA16" s="382">
        <f t="shared" si="6"/>
        <v>279.77078227779276</v>
      </c>
      <c r="CB16" s="382">
        <f t="shared" si="6"/>
        <v>280.09096710549187</v>
      </c>
      <c r="CC16" s="382">
        <f t="shared" si="6"/>
        <v>280.44147287303883</v>
      </c>
      <c r="CD16" s="382">
        <f t="shared" si="6"/>
        <v>280.82225365154682</v>
      </c>
      <c r="CE16" s="382">
        <f t="shared" si="6"/>
        <v>281.23326003303555</v>
      </c>
      <c r="CF16" s="382">
        <f t="shared" si="6"/>
        <v>281.67443925192998</v>
      </c>
      <c r="CG16" s="382">
        <f t="shared" si="6"/>
        <v>282.14573531353716</v>
      </c>
      <c r="CH16" s="382">
        <f t="shared" si="6"/>
        <v>282.64708912893389</v>
      </c>
      <c r="CI16" s="382">
        <f t="shared" si="6"/>
        <v>283.1784386556825</v>
      </c>
      <c r="CJ16" s="382">
        <f t="shared" si="6"/>
        <v>283.73971904377254</v>
      </c>
      <c r="CK16" s="382">
        <f t="shared" si="6"/>
        <v>284.33086278618015</v>
      </c>
      <c r="CL16" s="382">
        <f t="shared" si="6"/>
        <v>284.95179987342527</v>
      </c>
      <c r="CM16" s="382">
        <f t="shared" si="6"/>
        <v>285.60245795150763</v>
      </c>
      <c r="CN16" s="382">
        <f t="shared" si="6"/>
        <v>286.28276248260028</v>
      </c>
      <c r="CO16" s="382">
        <f t="shared" si="6"/>
        <v>286.99263690788456</v>
      </c>
      <c r="CP16" s="382">
        <f t="shared" si="6"/>
        <v>287.73200281191998</v>
      </c>
      <c r="CQ16" s="382">
        <f t="shared" si="6"/>
        <v>288.50078008795174</v>
      </c>
      <c r="CR16" s="382">
        <f t="shared" si="6"/>
        <v>289.2988871035717</v>
      </c>
      <c r="CS16" s="382">
        <f t="shared" si="6"/>
        <v>290.12624086617092</v>
      </c>
      <c r="CT16" s="382">
        <f t="shared" si="6"/>
        <v>290.98275718763421</v>
      </c>
      <c r="CU16" s="382">
        <f t="shared" si="6"/>
        <v>291.86835084775697</v>
      </c>
      <c r="CV16" s="382">
        <f t="shared" si="6"/>
        <v>292.78293575588162</v>
      </c>
      <c r="CW16" s="382">
        <f t="shared" si="6"/>
        <v>293.72642511028249</v>
      </c>
      <c r="CX16" s="382">
        <f t="shared" si="6"/>
        <v>294.69873155485345</v>
      </c>
      <c r="CY16" s="382">
        <f t="shared" si="6"/>
        <v>295.69976733267913</v>
      </c>
      <c r="CZ16" s="382">
        <f t="shared" si="6"/>
        <v>296.72944443610601</v>
      </c>
      <c r="DA16" s="382">
        <f t="shared" si="6"/>
        <v>297.78767475295336</v>
      </c>
      <c r="DB16" s="382">
        <f t="shared" si="6"/>
        <v>298.87437020854213</v>
      </c>
      <c r="DC16" s="382">
        <f t="shared" si="6"/>
        <v>299.98944290324465</v>
      </c>
      <c r="DD16" s="382">
        <f t="shared" si="6"/>
        <v>301.13280524529455</v>
      </c>
      <c r="DE16" s="382">
        <f t="shared" si="6"/>
        <v>302.30437007862457</v>
      </c>
      <c r="DF16" s="521"/>
      <c r="DG16" s="252"/>
      <c r="DH16" s="515">
        <f t="shared" si="19"/>
        <v>50.000000000000007</v>
      </c>
      <c r="DI16" s="592">
        <v>5000</v>
      </c>
      <c r="DJ16" s="382">
        <f t="shared" si="7"/>
        <v>10.772736887187909</v>
      </c>
      <c r="DK16" s="382">
        <f t="shared" si="7"/>
        <v>21.545101202329295</v>
      </c>
      <c r="DL16" s="382">
        <f t="shared" si="7"/>
        <v>32.316720999785453</v>
      </c>
      <c r="DM16" s="382">
        <f t="shared" si="7"/>
        <v>43.087225584620377</v>
      </c>
      <c r="DN16" s="382">
        <f t="shared" si="7"/>
        <v>53.856246132315711</v>
      </c>
      <c r="DO16" s="382">
        <f t="shared" si="7"/>
        <v>64.623416302124113</v>
      </c>
      <c r="DP16" s="382">
        <f t="shared" si="7"/>
        <v>75.388372841518617</v>
      </c>
      <c r="DQ16" s="382">
        <f t="shared" si="7"/>
        <v>86.150756180031053</v>
      </c>
      <c r="DR16" s="382">
        <f t="shared" si="7"/>
        <v>96.910211010201749</v>
      </c>
      <c r="DS16" s="382">
        <f t="shared" si="7"/>
        <v>107.66638685387183</v>
      </c>
      <c r="DT16" s="382">
        <f t="shared" si="7"/>
        <v>118.41893861187727</v>
      </c>
      <c r="DU16" s="382">
        <f t="shared" si="7"/>
        <v>129.16752709549024</v>
      </c>
      <c r="DV16" s="382">
        <f t="shared" si="7"/>
        <v>139.91181953790641</v>
      </c>
      <c r="DW16" s="382">
        <f t="shared" si="7"/>
        <v>150.65149008427926</v>
      </c>
      <c r="DX16" s="382">
        <f t="shared" si="7"/>
        <v>161.38622025891931</v>
      </c>
      <c r="DY16" s="382">
        <f t="shared" si="7"/>
        <v>172.11569940839118</v>
      </c>
      <c r="DZ16" s="382">
        <f t="shared" si="7"/>
        <v>182.83962511936417</v>
      </c>
      <c r="EA16" s="382">
        <f t="shared" si="7"/>
        <v>193.55770361024958</v>
      </c>
      <c r="EB16" s="382">
        <f t="shared" si="7"/>
        <v>204.26965009574221</v>
      </c>
      <c r="EC16" s="382">
        <f t="shared" si="7"/>
        <v>214.97518912360439</v>
      </c>
      <c r="ED16" s="382">
        <f t="shared" si="7"/>
        <v>225.6740548830825</v>
      </c>
      <c r="EE16" s="382">
        <f t="shared" si="7"/>
        <v>236.36599148457105</v>
      </c>
      <c r="EF16" s="382">
        <f t="shared" si="7"/>
        <v>247.05075321022909</v>
      </c>
      <c r="EG16" s="382">
        <f t="shared" si="7"/>
        <v>257.72810473539471</v>
      </c>
      <c r="EH16" s="382">
        <f t="shared" si="7"/>
        <v>268.39782132082115</v>
      </c>
      <c r="EI16" s="382">
        <f t="shared" si="7"/>
        <v>279.05968897582767</v>
      </c>
      <c r="EJ16" s="382">
        <f t="shared" si="7"/>
        <v>289.71350459261993</v>
      </c>
      <c r="EK16" s="382">
        <f t="shared" si="7"/>
        <v>300.35907605215687</v>
      </c>
      <c r="EL16" s="382">
        <f t="shared" si="7"/>
        <v>310.9962223020201</v>
      </c>
      <c r="EM16" s="382">
        <f t="shared" si="7"/>
        <v>321.62477340688935</v>
      </c>
      <c r="EN16" s="382">
        <f t="shared" si="7"/>
        <v>332.24457057228523</v>
      </c>
      <c r="EO16" s="382">
        <f t="shared" si="7"/>
        <v>342.85546614235443</v>
      </c>
      <c r="EP16" s="382">
        <f t="shared" si="7"/>
        <v>353.45732357256031</v>
      </c>
      <c r="EQ16" s="382">
        <f t="shared" si="7"/>
        <v>364.05001737817145</v>
      </c>
      <c r="ER16" s="382">
        <f t="shared" si="7"/>
        <v>374.63343305957358</v>
      </c>
      <c r="ES16" s="382">
        <f t="shared" si="7"/>
        <v>385.20746700541275</v>
      </c>
      <c r="ET16" s="382">
        <f t="shared" si="7"/>
        <v>395.77202637469605</v>
      </c>
      <c r="EU16" s="382">
        <f t="shared" si="7"/>
        <v>406.32702895895238</v>
      </c>
      <c r="EV16" s="382">
        <f t="shared" si="7"/>
        <v>416.87240302563623</v>
      </c>
      <c r="EW16" s="382">
        <f t="shared" si="7"/>
        <v>427.40808714395968</v>
      </c>
      <c r="EX16" s="521"/>
      <c r="EY16" s="252"/>
      <c r="EZ16" s="515">
        <f t="shared" si="20"/>
        <v>50.000000000000007</v>
      </c>
      <c r="FA16" s="592">
        <v>5000</v>
      </c>
      <c r="FB16" s="382">
        <f t="shared" si="21"/>
        <v>11</v>
      </c>
      <c r="FC16" s="382">
        <f t="shared" si="8"/>
        <v>22</v>
      </c>
      <c r="FD16" s="382">
        <f t="shared" si="8"/>
        <v>33</v>
      </c>
      <c r="FE16" s="382">
        <f t="shared" si="8"/>
        <v>44</v>
      </c>
      <c r="FF16" s="382">
        <f t="shared" si="8"/>
        <v>55</v>
      </c>
      <c r="FG16" s="382">
        <f t="shared" si="8"/>
        <v>66</v>
      </c>
      <c r="FH16" s="382">
        <f t="shared" si="8"/>
        <v>77</v>
      </c>
      <c r="FI16" s="382">
        <f t="shared" si="8"/>
        <v>88</v>
      </c>
      <c r="FJ16" s="382">
        <f t="shared" si="8"/>
        <v>99</v>
      </c>
      <c r="FK16" s="382">
        <f t="shared" si="8"/>
        <v>110</v>
      </c>
      <c r="FL16" s="382">
        <f t="shared" si="8"/>
        <v>121</v>
      </c>
      <c r="FM16" s="382">
        <f t="shared" si="8"/>
        <v>132</v>
      </c>
      <c r="FN16" s="382">
        <f t="shared" si="8"/>
        <v>143</v>
      </c>
      <c r="FO16" s="382">
        <f t="shared" si="8"/>
        <v>154</v>
      </c>
      <c r="FP16" s="382">
        <f t="shared" si="8"/>
        <v>165</v>
      </c>
      <c r="FQ16" s="382">
        <f t="shared" si="8"/>
        <v>176</v>
      </c>
      <c r="FR16" s="382">
        <f t="shared" si="8"/>
        <v>187</v>
      </c>
      <c r="FS16" s="382">
        <f t="shared" si="9"/>
        <v>198</v>
      </c>
      <c r="FT16" s="382">
        <f t="shared" si="9"/>
        <v>209</v>
      </c>
      <c r="FU16" s="382">
        <f t="shared" si="9"/>
        <v>220</v>
      </c>
      <c r="FV16" s="382">
        <f t="shared" si="9"/>
        <v>231</v>
      </c>
      <c r="FW16" s="382">
        <f t="shared" si="9"/>
        <v>242</v>
      </c>
      <c r="FX16" s="382">
        <f t="shared" si="9"/>
        <v>253</v>
      </c>
      <c r="FY16" s="382">
        <f t="shared" si="9"/>
        <v>264</v>
      </c>
      <c r="FZ16" s="382">
        <f t="shared" si="9"/>
        <v>275</v>
      </c>
      <c r="GA16" s="382">
        <f t="shared" si="9"/>
        <v>286</v>
      </c>
      <c r="GB16" s="382">
        <f t="shared" si="9"/>
        <v>297</v>
      </c>
      <c r="GC16" s="382">
        <f t="shared" si="9"/>
        <v>308</v>
      </c>
      <c r="GD16" s="382">
        <f t="shared" si="9"/>
        <v>319</v>
      </c>
      <c r="GE16" s="382">
        <f t="shared" si="9"/>
        <v>330</v>
      </c>
      <c r="GF16" s="382">
        <f t="shared" si="9"/>
        <v>341</v>
      </c>
      <c r="GG16" s="382">
        <f t="shared" si="9"/>
        <v>352</v>
      </c>
      <c r="GH16" s="382">
        <f t="shared" si="9"/>
        <v>363</v>
      </c>
      <c r="GI16" s="382">
        <f t="shared" si="10"/>
        <v>374</v>
      </c>
      <c r="GJ16" s="382">
        <f t="shared" si="10"/>
        <v>385</v>
      </c>
      <c r="GK16" s="382">
        <f t="shared" si="10"/>
        <v>396</v>
      </c>
      <c r="GL16" s="382">
        <f t="shared" si="10"/>
        <v>407</v>
      </c>
      <c r="GM16" s="382">
        <f t="shared" si="10"/>
        <v>418</v>
      </c>
      <c r="GN16" s="382">
        <f t="shared" si="10"/>
        <v>429</v>
      </c>
      <c r="GO16" s="382">
        <f t="shared" si="10"/>
        <v>440</v>
      </c>
      <c r="GQ16" s="511"/>
      <c r="GR16" s="521"/>
      <c r="GS16" s="524">
        <v>5000</v>
      </c>
      <c r="GT16" s="477">
        <f t="shared" si="11"/>
        <v>2.109613510401211E-2</v>
      </c>
      <c r="GU16" s="477">
        <f t="shared" si="11"/>
        <v>2.1113792569306861E-2</v>
      </c>
      <c r="GV16" s="477">
        <f t="shared" si="11"/>
        <v>2.1143203242033233E-2</v>
      </c>
      <c r="GW16" s="477">
        <f t="shared" si="11"/>
        <v>2.1184339511185191E-2</v>
      </c>
      <c r="GX16" s="477">
        <f t="shared" si="11"/>
        <v>2.1237162814398143E-2</v>
      </c>
      <c r="GY16" s="477">
        <f t="shared" si="11"/>
        <v>2.1301623724752538E-2</v>
      </c>
      <c r="GZ16" s="477">
        <f t="shared" si="11"/>
        <v>2.1377662068252149E-2</v>
      </c>
      <c r="HA16" s="477">
        <f t="shared" si="11"/>
        <v>2.1465207062193899E-2</v>
      </c>
      <c r="HB16" s="477">
        <f t="shared" si="11"/>
        <v>2.1564177479484165E-2</v>
      </c>
      <c r="HC16" s="477">
        <f t="shared" si="11"/>
        <v>2.1674481835221467E-2</v>
      </c>
      <c r="HD16" s="477">
        <f t="shared" si="11"/>
        <v>2.1796018596166145E-2</v>
      </c>
      <c r="HE16" s="477">
        <f t="shared" si="11"/>
        <v>2.1928676411183304E-2</v>
      </c>
      <c r="HF16" s="477">
        <f t="shared" si="11"/>
        <v>2.207233436240822E-2</v>
      </c>
      <c r="HG16" s="477">
        <f t="shared" si="11"/>
        <v>2.2226862235796518E-2</v>
      </c>
      <c r="HH16" s="477">
        <f t="shared" si="11"/>
        <v>2.2392120809837039E-2</v>
      </c>
      <c r="HI16" s="477">
        <f t="shared" si="11"/>
        <v>2.2567962161268412E-2</v>
      </c>
      <c r="HJ16" s="477">
        <f t="shared" si="12"/>
        <v>2.2754229986633304E-2</v>
      </c>
      <c r="HK16" s="477">
        <f t="shared" si="12"/>
        <v>2.2950759938211981E-2</v>
      </c>
      <c r="HL16" s="477">
        <f t="shared" si="12"/>
        <v>2.3157379973190603E-2</v>
      </c>
      <c r="HM16" s="477">
        <f t="shared" si="12"/>
        <v>2.3373910714442898E-2</v>
      </c>
      <c r="HN16" s="477">
        <f t="shared" si="12"/>
        <v>2.3600165821794479E-2</v>
      </c>
      <c r="HO16" s="477">
        <f t="shared" si="12"/>
        <v>2.3835952372178334E-2</v>
      </c>
      <c r="HP16" s="477">
        <f t="shared" si="12"/>
        <v>2.4081071247365794E-2</v>
      </c>
      <c r="HQ16" s="477">
        <f t="shared" si="12"/>
        <v>2.4335317527921702E-2</v>
      </c>
      <c r="HR16" s="477">
        <f t="shared" si="12"/>
        <v>2.4598480891866614E-2</v>
      </c>
      <c r="HS16" s="477">
        <f t="shared" si="12"/>
        <v>2.4870346016810423E-2</v>
      </c>
      <c r="HT16" s="477">
        <f t="shared" si="12"/>
        <v>2.5150692984180923E-2</v>
      </c>
      <c r="HU16" s="477">
        <f t="shared" si="12"/>
        <v>2.5439297684203492E-2</v>
      </c>
      <c r="HV16" s="477">
        <f t="shared" si="12"/>
        <v>2.5735932220447136E-2</v>
      </c>
      <c r="HW16" s="477">
        <f t="shared" si="12"/>
        <v>2.6040365312640597E-2</v>
      </c>
      <c r="HX16" s="477">
        <f t="shared" si="12"/>
        <v>2.6352362696653569E-2</v>
      </c>
      <c r="HY16" s="477">
        <f t="shared" si="12"/>
        <v>2.6671687520503865E-2</v>
      </c>
      <c r="HZ16" s="477">
        <f t="shared" si="13"/>
        <v>2.6998100735294843E-2</v>
      </c>
      <c r="IA16" s="477">
        <f t="shared" si="13"/>
        <v>2.7331361480179832E-2</v>
      </c>
      <c r="IB16" s="477">
        <f t="shared" si="13"/>
        <v>2.7671227460305044E-2</v>
      </c>
      <c r="IC16" s="477">
        <f t="shared" si="13"/>
        <v>2.8017455316969742E-2</v>
      </c>
      <c r="ID16" s="477">
        <f t="shared" si="13"/>
        <v>2.8369800989102481E-2</v>
      </c>
      <c r="IE16" s="477">
        <f t="shared" si="13"/>
        <v>2.8728020065401146E-2</v>
      </c>
      <c r="IF16" s="477">
        <f t="shared" si="13"/>
        <v>2.9091868126415562E-2</v>
      </c>
      <c r="IG16" s="477">
        <f t="shared" si="13"/>
        <v>2.9461101075982012E-2</v>
      </c>
    </row>
    <row r="17" spans="1:241">
      <c r="F17" s="384"/>
      <c r="G17" s="384"/>
      <c r="H17" s="384"/>
      <c r="I17" s="384"/>
      <c r="J17" s="252"/>
      <c r="K17" s="606">
        <v>6000</v>
      </c>
      <c r="L17" s="382">
        <f t="shared" si="22"/>
        <v>1.8288</v>
      </c>
      <c r="M17" s="382">
        <v>60</v>
      </c>
      <c r="N17" s="491">
        <f t="shared" si="14"/>
        <v>811.99611309874251</v>
      </c>
      <c r="O17" s="263">
        <f t="shared" si="15"/>
        <v>1.023928523689664</v>
      </c>
      <c r="P17" s="383">
        <f t="shared" si="16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263">
        <f t="shared" si="1"/>
        <v>0.80137785650011595</v>
      </c>
      <c r="T17" s="492">
        <f>O17/Konstanten!$C$22</f>
        <v>0.83586001933850118</v>
      </c>
      <c r="U17" s="492">
        <f t="shared" si="2"/>
        <v>0.95874648620510128</v>
      </c>
      <c r="V17" s="492"/>
      <c r="W17" s="252"/>
      <c r="X17" s="515">
        <f t="shared" si="17"/>
        <v>60</v>
      </c>
      <c r="Y17" s="592">
        <v>6000</v>
      </c>
      <c r="Z17" s="490">
        <f t="shared" si="3"/>
        <v>1.6887351323878235E-2</v>
      </c>
      <c r="AA17" s="490">
        <f t="shared" si="3"/>
        <v>3.3773985526840959E-2</v>
      </c>
      <c r="AB17" s="490">
        <f t="shared" si="3"/>
        <v>5.0659186744444223E-2</v>
      </c>
      <c r="AC17" s="490">
        <f t="shared" si="3"/>
        <v>6.7542241620694873E-2</v>
      </c>
      <c r="AD17" s="490">
        <f t="shared" si="3"/>
        <v>8.4422440550450034E-2</v>
      </c>
      <c r="AE17" s="490">
        <f t="shared" si="3"/>
        <v>0.10129907890808995</v>
      </c>
      <c r="AF17" s="490">
        <f t="shared" si="3"/>
        <v>0.11817145825759477</v>
      </c>
      <c r="AG17" s="490">
        <f t="shared" si="3"/>
        <v>0.13503888753997481</v>
      </c>
      <c r="AH17" s="490">
        <f t="shared" si="3"/>
        <v>0.15190068423355957</v>
      </c>
      <c r="AI17" s="490">
        <f t="shared" si="3"/>
        <v>0.16875617548326249</v>
      </c>
      <c r="AJ17" s="490">
        <f t="shared" si="4"/>
        <v>0.18560469919485104</v>
      </c>
      <c r="AK17" s="490">
        <f t="shared" si="4"/>
        <v>0.20244560509071002</v>
      </c>
      <c r="AL17" s="490">
        <f t="shared" si="4"/>
        <v>0.21927825572361381</v>
      </c>
      <c r="AM17" s="490">
        <f t="shared" si="4"/>
        <v>0.23610202744539943</v>
      </c>
      <c r="AN17" s="490">
        <f t="shared" si="4"/>
        <v>0.25291631132772918</v>
      </c>
      <c r="AO17" s="490">
        <f t="shared" si="4"/>
        <v>0.26972051403233982</v>
      </c>
      <c r="AP17" s="490">
        <f t="shared" si="4"/>
        <v>0.28651405862852891</v>
      </c>
      <c r="AQ17" s="490">
        <f t="shared" si="4"/>
        <v>0.30329638535590736</v>
      </c>
      <c r="AR17" s="490">
        <f t="shared" si="4"/>
        <v>0.32006695233078358</v>
      </c>
      <c r="AS17" s="490">
        <f t="shared" si="4"/>
        <v>0.33682523619484811</v>
      </c>
      <c r="AT17" s="490">
        <f t="shared" si="4"/>
        <v>0.35357073270511713</v>
      </c>
      <c r="AU17" s="490">
        <f t="shared" si="4"/>
        <v>0.37030295726443618</v>
      </c>
      <c r="AV17" s="490">
        <f t="shared" si="4"/>
        <v>0.38702144539212185</v>
      </c>
      <c r="AW17" s="490">
        <f t="shared" si="4"/>
        <v>0.40372575313464948</v>
      </c>
      <c r="AX17" s="490">
        <f t="shared" si="4"/>
        <v>0.42041545741652203</v>
      </c>
      <c r="AY17" s="490">
        <f t="shared" si="4"/>
        <v>0.43709015633180937</v>
      </c>
      <c r="AZ17" s="490">
        <f t="shared" si="5"/>
        <v>0.45374946937702776</v>
      </c>
      <c r="BA17" s="490">
        <f t="shared" si="5"/>
        <v>0.47039303762634371</v>
      </c>
      <c r="BB17" s="490">
        <f t="shared" si="5"/>
        <v>0.48702052385026651</v>
      </c>
      <c r="BC17" s="490">
        <f t="shared" si="5"/>
        <v>0.50363161257925426</v>
      </c>
      <c r="BD17" s="490">
        <f t="shared" si="5"/>
        <v>0.52022601011380032</v>
      </c>
      <c r="BE17" s="490">
        <f t="shared" si="5"/>
        <v>0.53680344448279904</v>
      </c>
      <c r="BF17" s="490">
        <f t="shared" si="5"/>
        <v>0.55336366535212467</v>
      </c>
      <c r="BG17" s="490">
        <f t="shared" si="5"/>
        <v>0.56990644388546707</v>
      </c>
      <c r="BH17" s="490">
        <f t="shared" si="5"/>
        <v>0.58643157255968181</v>
      </c>
      <c r="BI17" s="490">
        <f t="shared" si="5"/>
        <v>0.60293886493687998</v>
      </c>
      <c r="BJ17" s="490">
        <f t="shared" si="5"/>
        <v>0.61942815539571705</v>
      </c>
      <c r="BK17" s="490">
        <f t="shared" si="5"/>
        <v>0.63589929882427298</v>
      </c>
      <c r="BL17" s="490">
        <f t="shared" si="5"/>
        <v>0.65235217027706183</v>
      </c>
      <c r="BM17" s="490">
        <f t="shared" si="5"/>
        <v>0.66878666459869263</v>
      </c>
      <c r="BN17" s="527"/>
      <c r="BO17" s="252"/>
      <c r="BP17" s="515">
        <f t="shared" si="18"/>
        <v>60</v>
      </c>
      <c r="BQ17" s="592">
        <v>6000</v>
      </c>
      <c r="BR17" s="382">
        <f t="shared" si="6"/>
        <v>276.27855707063662</v>
      </c>
      <c r="BS17" s="382">
        <f t="shared" si="6"/>
        <v>276.32582560608085</v>
      </c>
      <c r="BT17" s="382">
        <f t="shared" si="6"/>
        <v>276.404597584253</v>
      </c>
      <c r="BU17" s="382">
        <f t="shared" si="6"/>
        <v>276.51485965937712</v>
      </c>
      <c r="BV17" s="382">
        <f t="shared" si="6"/>
        <v>276.65659319838431</v>
      </c>
      <c r="BW17" s="382">
        <f t="shared" si="6"/>
        <v>276.829774331615</v>
      </c>
      <c r="BX17" s="382">
        <f t="shared" si="6"/>
        <v>277.03437401756003</v>
      </c>
      <c r="BY17" s="382">
        <f t="shared" si="6"/>
        <v>277.27035812131174</v>
      </c>
      <c r="BZ17" s="382">
        <f t="shared" si="6"/>
        <v>277.5376875063256</v>
      </c>
      <c r="CA17" s="382">
        <f t="shared" si="6"/>
        <v>277.83631813903213</v>
      </c>
      <c r="CB17" s="382">
        <f t="shared" si="6"/>
        <v>278.16620120577448</v>
      </c>
      <c r="CC17" s="382">
        <f t="shared" si="6"/>
        <v>278.52728324149587</v>
      </c>
      <c r="CD17" s="382">
        <f t="shared" si="6"/>
        <v>278.91950626954446</v>
      </c>
      <c r="CE17" s="382">
        <f t="shared" si="6"/>
        <v>279.34280795191989</v>
      </c>
      <c r="CF17" s="382">
        <f t="shared" si="6"/>
        <v>279.79712174924413</v>
      </c>
      <c r="CG17" s="382">
        <f t="shared" ref="CG17:CV32" si="23">$Q17*(1+0.2*AO17^2)</f>
        <v>280.2823770897038</v>
      </c>
      <c r="CH17" s="382">
        <f t="shared" si="23"/>
        <v>280.79849954617924</v>
      </c>
      <c r="CI17" s="382">
        <f t="shared" si="23"/>
        <v>281.34541102075542</v>
      </c>
      <c r="CJ17" s="382">
        <f t="shared" si="23"/>
        <v>281.92302993578704</v>
      </c>
      <c r="CK17" s="382">
        <f t="shared" si="23"/>
        <v>282.53127143068241</v>
      </c>
      <c r="CL17" s="382">
        <f t="shared" si="23"/>
        <v>283.17004756355948</v>
      </c>
      <c r="CM17" s="382">
        <f t="shared" si="23"/>
        <v>283.83926751693008</v>
      </c>
      <c r="CN17" s="382">
        <f t="shared" si="23"/>
        <v>284.53883780656957</v>
      </c>
      <c r="CO17" s="382">
        <f t="shared" si="23"/>
        <v>285.26866249274201</v>
      </c>
      <c r="CP17" s="382">
        <f t="shared" si="23"/>
        <v>286.02864339296099</v>
      </c>
      <c r="CQ17" s="382">
        <f t="shared" si="23"/>
        <v>286.81868029548974</v>
      </c>
      <c r="CR17" s="382">
        <f t="shared" si="23"/>
        <v>287.63867117280353</v>
      </c>
      <c r="CS17" s="382">
        <f t="shared" si="23"/>
        <v>288.48851239426659</v>
      </c>
      <c r="CT17" s="382">
        <f t="shared" si="23"/>
        <v>289.36809893730515</v>
      </c>
      <c r="CU17" s="382">
        <f t="shared" si="23"/>
        <v>290.27732459639316</v>
      </c>
      <c r="CV17" s="382">
        <f t="shared" si="23"/>
        <v>291.21608218920056</v>
      </c>
      <c r="CW17" s="382">
        <f t="shared" ref="CW17:DE45" si="24">$Q17*(1+0.2*BE17^2)</f>
        <v>292.18426375929624</v>
      </c>
      <c r="CX17" s="382">
        <f t="shared" si="24"/>
        <v>293.1817607748356</v>
      </c>
      <c r="CY17" s="382">
        <f t="shared" si="24"/>
        <v>294.20846432270355</v>
      </c>
      <c r="CZ17" s="382">
        <f t="shared" si="24"/>
        <v>295.26426529763137</v>
      </c>
      <c r="DA17" s="382">
        <f t="shared" si="24"/>
        <v>296.34905458584188</v>
      </c>
      <c r="DB17" s="382">
        <f t="shared" si="24"/>
        <v>297.4627232428295</v>
      </c>
      <c r="DC17" s="382">
        <f t="shared" si="24"/>
        <v>298.605162664918</v>
      </c>
      <c r="DD17" s="382">
        <f t="shared" si="24"/>
        <v>299.77626475428821</v>
      </c>
      <c r="DE17" s="382">
        <f t="shared" si="24"/>
        <v>300.97592207720663</v>
      </c>
      <c r="DF17" s="521"/>
      <c r="DG17" s="252"/>
      <c r="DH17" s="515">
        <f t="shared" si="19"/>
        <v>60</v>
      </c>
      <c r="DI17" s="592">
        <v>6000</v>
      </c>
      <c r="DJ17" s="382">
        <f t="shared" si="7"/>
        <v>10.937783549817128</v>
      </c>
      <c r="DK17" s="382">
        <f t="shared" si="7"/>
        <v>21.875102626952753</v>
      </c>
      <c r="DL17" s="382">
        <f t="shared" si="7"/>
        <v>32.811493572530544</v>
      </c>
      <c r="DM17" s="382">
        <f t="shared" si="7"/>
        <v>43.74649435237491</v>
      </c>
      <c r="DN17" s="382">
        <f t="shared" si="7"/>
        <v>54.679645361701773</v>
      </c>
      <c r="DO17" s="382">
        <f t="shared" si="7"/>
        <v>65.61049022091882</v>
      </c>
      <c r="DP17" s="382">
        <f t="shared" si="7"/>
        <v>76.538576559381184</v>
      </c>
      <c r="DQ17" s="382">
        <f t="shared" si="7"/>
        <v>87.463456784479206</v>
      </c>
      <c r="DR17" s="382">
        <f t="shared" si="7"/>
        <v>98.384688833147038</v>
      </c>
      <c r="DS17" s="382">
        <f t="shared" si="7"/>
        <v>109.30183690327719</v>
      </c>
      <c r="DT17" s="382">
        <f t="shared" si="7"/>
        <v>120.21447216246924</v>
      </c>
      <c r="DU17" s="382">
        <f t="shared" si="7"/>
        <v>131.12217343183809</v>
      </c>
      <c r="DV17" s="382">
        <f t="shared" si="7"/>
        <v>142.02452784262513</v>
      </c>
      <c r="DW17" s="382">
        <f t="shared" si="7"/>
        <v>152.92113146359875</v>
      </c>
      <c r="DX17" s="382">
        <f t="shared" si="7"/>
        <v>163.81158989742411</v>
      </c>
      <c r="DY17" s="382">
        <f t="shared" ref="DY17:EN32" si="25">AO17*$R17</f>
        <v>174.6955188443155</v>
      </c>
      <c r="DZ17" s="382">
        <f t="shared" si="25"/>
        <v>185.57254463151477</v>
      </c>
      <c r="EA17" s="382">
        <f t="shared" si="25"/>
        <v>196.44230470731929</v>
      </c>
      <c r="EB17" s="382">
        <f t="shared" si="25"/>
        <v>207.30444809860046</v>
      </c>
      <c r="EC17" s="382">
        <f t="shared" si="25"/>
        <v>218.15863583095089</v>
      </c>
      <c r="ED17" s="382">
        <f t="shared" si="25"/>
        <v>229.00454131078536</v>
      </c>
      <c r="EE17" s="382">
        <f t="shared" si="25"/>
        <v>239.84185066894327</v>
      </c>
      <c r="EF17" s="382">
        <f t="shared" si="25"/>
        <v>250.67026306551904</v>
      </c>
      <c r="EG17" s="382">
        <f t="shared" si="25"/>
        <v>261.48949095586067</v>
      </c>
      <c r="EH17" s="382">
        <f t="shared" si="25"/>
        <v>272.29926031782452</v>
      </c>
      <c r="EI17" s="382">
        <f t="shared" si="25"/>
        <v>283.0993108406023</v>
      </c>
      <c r="EJ17" s="382">
        <f t="shared" si="25"/>
        <v>293.88939607555534</v>
      </c>
      <c r="EK17" s="382">
        <f t="shared" si="25"/>
        <v>304.66928354969241</v>
      </c>
      <c r="EL17" s="382">
        <f t="shared" si="25"/>
        <v>315.43875484254562</v>
      </c>
      <c r="EM17" s="382">
        <f t="shared" si="25"/>
        <v>326.19760562736781</v>
      </c>
      <c r="EN17" s="382">
        <f t="shared" si="25"/>
        <v>336.94564567766508</v>
      </c>
      <c r="EO17" s="382">
        <f t="shared" ref="EO17:EW45" si="26">BE17*$R17</f>
        <v>347.6826988402309</v>
      </c>
      <c r="EP17" s="382">
        <f t="shared" si="26"/>
        <v>358.40860297593349</v>
      </c>
      <c r="EQ17" s="382">
        <f t="shared" si="26"/>
        <v>369.12320986958025</v>
      </c>
      <c r="ER17" s="382">
        <f t="shared" si="26"/>
        <v>379.82638511032178</v>
      </c>
      <c r="ES17" s="382">
        <f t="shared" si="26"/>
        <v>390.51800794403658</v>
      </c>
      <c r="ET17" s="382">
        <f t="shared" si="26"/>
        <v>401.19797109928908</v>
      </c>
      <c r="EU17" s="382">
        <f t="shared" si="26"/>
        <v>411.86618058841128</v>
      </c>
      <c r="EV17" s="382">
        <f t="shared" si="26"/>
        <v>422.52255548535049</v>
      </c>
      <c r="EW17" s="382">
        <f t="shared" si="26"/>
        <v>433.1670276819184</v>
      </c>
      <c r="EX17" s="521"/>
      <c r="EY17" s="252"/>
      <c r="EZ17" s="515">
        <f t="shared" si="20"/>
        <v>60</v>
      </c>
      <c r="FA17" s="592">
        <v>6000</v>
      </c>
      <c r="FB17" s="382">
        <f t="shared" si="21"/>
        <v>11.2</v>
      </c>
      <c r="FC17" s="382">
        <f t="shared" si="8"/>
        <v>22.4</v>
      </c>
      <c r="FD17" s="382">
        <f t="shared" si="8"/>
        <v>33.6</v>
      </c>
      <c r="FE17" s="382">
        <f t="shared" si="8"/>
        <v>44.8</v>
      </c>
      <c r="FF17" s="382">
        <f t="shared" si="8"/>
        <v>56</v>
      </c>
      <c r="FG17" s="382">
        <f t="shared" si="8"/>
        <v>67.2</v>
      </c>
      <c r="FH17" s="382">
        <f t="shared" si="8"/>
        <v>78.400000000000006</v>
      </c>
      <c r="FI17" s="382">
        <f t="shared" si="8"/>
        <v>89.6</v>
      </c>
      <c r="FJ17" s="382">
        <f t="shared" si="8"/>
        <v>100.8</v>
      </c>
      <c r="FK17" s="382">
        <f t="shared" si="8"/>
        <v>112</v>
      </c>
      <c r="FL17" s="382">
        <f t="shared" si="8"/>
        <v>123.2</v>
      </c>
      <c r="FM17" s="382">
        <f t="shared" si="8"/>
        <v>134.4</v>
      </c>
      <c r="FN17" s="382">
        <f t="shared" si="8"/>
        <v>145.6</v>
      </c>
      <c r="FO17" s="382">
        <f t="shared" si="8"/>
        <v>156.80000000000001</v>
      </c>
      <c r="FP17" s="382">
        <f t="shared" si="8"/>
        <v>168</v>
      </c>
      <c r="FQ17" s="382">
        <f t="shared" si="8"/>
        <v>179.2</v>
      </c>
      <c r="FR17" s="382">
        <f t="shared" si="8"/>
        <v>190.4</v>
      </c>
      <c r="FS17" s="382">
        <f t="shared" si="9"/>
        <v>201.6</v>
      </c>
      <c r="FT17" s="382">
        <f t="shared" si="9"/>
        <v>212.8</v>
      </c>
      <c r="FU17" s="382">
        <f t="shared" si="9"/>
        <v>224</v>
      </c>
      <c r="FV17" s="382">
        <f t="shared" si="9"/>
        <v>235.2</v>
      </c>
      <c r="FW17" s="382">
        <f t="shared" si="9"/>
        <v>246.4</v>
      </c>
      <c r="FX17" s="382">
        <f t="shared" si="9"/>
        <v>257.60000000000002</v>
      </c>
      <c r="FY17" s="382">
        <f t="shared" si="9"/>
        <v>268.8</v>
      </c>
      <c r="FZ17" s="382">
        <f t="shared" si="9"/>
        <v>280</v>
      </c>
      <c r="GA17" s="382">
        <f t="shared" si="9"/>
        <v>291.2</v>
      </c>
      <c r="GB17" s="382">
        <f t="shared" si="9"/>
        <v>302.39999999999998</v>
      </c>
      <c r="GC17" s="382">
        <f t="shared" si="9"/>
        <v>313.60000000000002</v>
      </c>
      <c r="GD17" s="382">
        <f t="shared" si="9"/>
        <v>324.8</v>
      </c>
      <c r="GE17" s="382">
        <f t="shared" si="9"/>
        <v>336</v>
      </c>
      <c r="GF17" s="382">
        <f t="shared" si="9"/>
        <v>347.2</v>
      </c>
      <c r="GG17" s="382">
        <f t="shared" si="9"/>
        <v>358.4</v>
      </c>
      <c r="GH17" s="382">
        <f t="shared" si="9"/>
        <v>369.6</v>
      </c>
      <c r="GI17" s="382">
        <f t="shared" si="10"/>
        <v>380.8</v>
      </c>
      <c r="GJ17" s="382">
        <f t="shared" si="10"/>
        <v>392</v>
      </c>
      <c r="GK17" s="382">
        <f t="shared" si="10"/>
        <v>403.2</v>
      </c>
      <c r="GL17" s="382">
        <f t="shared" si="10"/>
        <v>414.4</v>
      </c>
      <c r="GM17" s="382">
        <f t="shared" si="10"/>
        <v>425.6</v>
      </c>
      <c r="GN17" s="382">
        <f t="shared" si="10"/>
        <v>436.8</v>
      </c>
      <c r="GO17" s="382">
        <f t="shared" si="10"/>
        <v>448</v>
      </c>
      <c r="GQ17" s="511"/>
      <c r="GR17" s="521"/>
      <c r="GS17" s="524">
        <v>6000</v>
      </c>
      <c r="GT17" s="477">
        <f t="shared" si="11"/>
        <v>2.3973453944172725E-2</v>
      </c>
      <c r="GU17" s="477">
        <f t="shared" si="11"/>
        <v>2.3995195908270123E-2</v>
      </c>
      <c r="GV17" s="477">
        <f t="shared" si="11"/>
        <v>2.4031409168450254E-2</v>
      </c>
      <c r="GW17" s="477">
        <f t="shared" si="11"/>
        <v>2.4082058761992993E-2</v>
      </c>
      <c r="GX17" s="477">
        <f t="shared" si="11"/>
        <v>2.4147095862897049E-2</v>
      </c>
      <c r="GY17" s="477">
        <f t="shared" si="11"/>
        <v>2.4226457899172871E-2</v>
      </c>
      <c r="GZ17" s="477">
        <f t="shared" si="11"/>
        <v>2.4320068706460293E-2</v>
      </c>
      <c r="HA17" s="477">
        <f t="shared" si="11"/>
        <v>2.4427838711949101E-2</v>
      </c>
      <c r="HB17" s="477">
        <f t="shared" si="11"/>
        <v>2.454966515114098E-2</v>
      </c>
      <c r="HC17" s="477">
        <f t="shared" si="11"/>
        <v>2.4685432314467438E-2</v>
      </c>
      <c r="HD17" s="477">
        <f t="shared" si="11"/>
        <v>2.4835011823666639E-2</v>
      </c>
      <c r="HE17" s="477">
        <f t="shared" si="11"/>
        <v>2.4998262935794321E-2</v>
      </c>
      <c r="HF17" s="477">
        <f t="shared" si="11"/>
        <v>2.5175032874158038E-2</v>
      </c>
      <c r="HG17" s="477">
        <f t="shared" si="11"/>
        <v>2.536515718447048E-2</v>
      </c>
      <c r="HH17" s="477">
        <f t="shared" si="11"/>
        <v>2.5568460114443636E-2</v>
      </c>
      <c r="HI17" s="477">
        <f t="shared" si="11"/>
        <v>2.578475501537492E-2</v>
      </c>
      <c r="HJ17" s="477">
        <f t="shared" si="12"/>
        <v>2.6013844763895164E-2</v>
      </c>
      <c r="HK17" s="477">
        <f t="shared" si="12"/>
        <v>2.6255522202130465E-2</v>
      </c>
      <c r="HL17" s="477">
        <f t="shared" si="12"/>
        <v>2.6509570594383462E-2</v>
      </c>
      <c r="HM17" s="477">
        <f t="shared" si="12"/>
        <v>2.6775764098449596E-2</v>
      </c>
      <c r="HN17" s="477">
        <f t="shared" si="12"/>
        <v>2.7053868249742201E-2</v>
      </c>
      <c r="HO17" s="477">
        <f t="shared" si="12"/>
        <v>2.7343640456264806E-2</v>
      </c>
      <c r="HP17" s="477">
        <f t="shared" si="12"/>
        <v>2.7644830502570314E-2</v>
      </c>
      <c r="HQ17" s="477">
        <f t="shared" si="12"/>
        <v>2.7957181060761439E-2</v>
      </c>
      <c r="HR17" s="477">
        <f t="shared" si="12"/>
        <v>2.828042820677246E-2</v>
      </c>
      <c r="HS17" s="477">
        <f t="shared" si="12"/>
        <v>2.8614301939995687E-2</v>
      </c>
      <c r="HT17" s="477">
        <f t="shared" si="12"/>
        <v>2.8958526704572447E-2</v>
      </c>
      <c r="HU17" s="477">
        <f t="shared" si="12"/>
        <v>2.9312821910552032E-2</v>
      </c>
      <c r="HV17" s="477">
        <f t="shared" si="12"/>
        <v>2.9676902453305554E-2</v>
      </c>
      <c r="HW17" s="477">
        <f t="shared" si="12"/>
        <v>3.0050479229543976E-2</v>
      </c>
      <c r="HX17" s="477">
        <f t="shared" si="12"/>
        <v>3.0433259648485284E-2</v>
      </c>
      <c r="HY17" s="477">
        <f t="shared" si="12"/>
        <v>3.0824948136674333E-2</v>
      </c>
      <c r="HZ17" s="477">
        <f t="shared" si="13"/>
        <v>3.1225246635103832E-2</v>
      </c>
      <c r="IA17" s="477">
        <f t="shared" si="13"/>
        <v>3.1633855087425798E-2</v>
      </c>
      <c r="IB17" s="477">
        <f t="shared" si="13"/>
        <v>3.2050471917958921E-2</v>
      </c>
      <c r="IC17" s="477">
        <f t="shared" si="13"/>
        <v>3.247479449854411E-2</v>
      </c>
      <c r="ID17" s="477">
        <f t="shared" si="13"/>
        <v>3.2906519603120431E-2</v>
      </c>
      <c r="IE17" s="477">
        <f t="shared" si="13"/>
        <v>3.3345343849227833E-2</v>
      </c>
      <c r="IF17" s="477">
        <f t="shared" si="13"/>
        <v>3.3790964125569714E-2</v>
      </c>
      <c r="IG17" s="477">
        <f t="shared" si="13"/>
        <v>3.4243078004943847E-2</v>
      </c>
    </row>
    <row r="18" spans="1:241">
      <c r="F18" s="384"/>
      <c r="G18" s="384"/>
      <c r="H18" s="384"/>
      <c r="I18" s="384"/>
      <c r="J18" s="252"/>
      <c r="K18" s="606">
        <v>7000</v>
      </c>
      <c r="L18" s="382">
        <f t="shared" si="22"/>
        <v>2.1335999999999999</v>
      </c>
      <c r="M18" s="382">
        <v>70</v>
      </c>
      <c r="N18" s="491">
        <f t="shared" si="14"/>
        <v>781.85365449005701</v>
      </c>
      <c r="O18" s="263">
        <f t="shared" si="15"/>
        <v>0.99304035225865461</v>
      </c>
      <c r="P18" s="383">
        <f t="shared" si="16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263">
        <f t="shared" si="1"/>
        <v>0.77162956278317985</v>
      </c>
      <c r="T18" s="492">
        <f>O18/Konstanten!$C$22</f>
        <v>0.81064518551726905</v>
      </c>
      <c r="U18" s="492">
        <f t="shared" si="2"/>
        <v>0.95187090057261803</v>
      </c>
      <c r="V18" s="492"/>
      <c r="W18" s="252"/>
      <c r="X18" s="515">
        <f t="shared" si="17"/>
        <v>70</v>
      </c>
      <c r="Y18" s="592">
        <v>7000</v>
      </c>
      <c r="Z18" s="490">
        <f t="shared" si="3"/>
        <v>1.7209774573879434E-2</v>
      </c>
      <c r="AA18" s="490">
        <f t="shared" si="3"/>
        <v>3.4418676499419744E-2</v>
      </c>
      <c r="AB18" s="490">
        <f t="shared" si="3"/>
        <v>5.1625834721836121E-2</v>
      </c>
      <c r="AC18" s="490">
        <f t="shared" si="3"/>
        <v>6.8830381367565641E-2</v>
      </c>
      <c r="AD18" s="490">
        <f t="shared" si="3"/>
        <v>8.6031453318929932E-2</v>
      </c>
      <c r="AE18" s="490">
        <f t="shared" si="3"/>
        <v>0.10322819377052903</v>
      </c>
      <c r="AF18" s="490">
        <f t="shared" si="3"/>
        <v>0.12041975376078336</v>
      </c>
      <c r="AG18" s="490">
        <f t="shared" si="3"/>
        <v>0.13760529367308494</v>
      </c>
      <c r="AH18" s="490">
        <f t="shared" si="3"/>
        <v>0.15478398470076987</v>
      </c>
      <c r="AI18" s="490">
        <f t="shared" si="3"/>
        <v>0.17195501027065782</v>
      </c>
      <c r="AJ18" s="490">
        <f t="shared" si="4"/>
        <v>0.18911756741993643</v>
      </c>
      <c r="AK18" s="490">
        <f t="shared" si="4"/>
        <v>0.20627086812176471</v>
      </c>
      <c r="AL18" s="490">
        <f t="shared" si="4"/>
        <v>0.2234141405550234</v>
      </c>
      <c r="AM18" s="490">
        <f t="shared" si="4"/>
        <v>0.24054663031422011</v>
      </c>
      <c r="AN18" s="490">
        <f t="shared" si="4"/>
        <v>0.25766760155583712</v>
      </c>
      <c r="AO18" s="490">
        <f t="shared" si="4"/>
        <v>0.27477633807788643</v>
      </c>
      <c r="AP18" s="490">
        <f t="shared" si="4"/>
        <v>0.29187214432975478</v>
      </c>
      <c r="AQ18" s="490">
        <f t="shared" si="4"/>
        <v>0.30895434634995017</v>
      </c>
      <c r="AR18" s="490">
        <f t="shared" si="4"/>
        <v>0.32602229262973376</v>
      </c>
      <c r="AS18" s="490">
        <f t="shared" si="4"/>
        <v>0.34307535490106006</v>
      </c>
      <c r="AT18" s="490">
        <f t="shared" si="4"/>
        <v>0.36011292884769502</v>
      </c>
      <c r="AU18" s="490">
        <f t="shared" si="4"/>
        <v>0.37713443473879149</v>
      </c>
      <c r="AV18" s="490">
        <f t="shared" si="4"/>
        <v>0.394139317984596</v>
      </c>
      <c r="AW18" s="490">
        <f t="shared" si="4"/>
        <v>0.41112704961440005</v>
      </c>
      <c r="AX18" s="490">
        <f t="shared" si="4"/>
        <v>0.42809712667720956</v>
      </c>
      <c r="AY18" s="490">
        <f t="shared" si="4"/>
        <v>0.44504907256595932</v>
      </c>
      <c r="AZ18" s="490">
        <f t="shared" si="5"/>
        <v>0.46198243726647259</v>
      </c>
      <c r="BA18" s="490">
        <f t="shared" si="5"/>
        <v>0.47889679753268238</v>
      </c>
      <c r="BB18" s="490">
        <f t="shared" si="5"/>
        <v>0.4957917569898907</v>
      </c>
      <c r="BC18" s="490">
        <f t="shared" si="5"/>
        <v>0.51266694616820108</v>
      </c>
      <c r="BD18" s="490">
        <f t="shared" si="5"/>
        <v>0.52952202246840885</v>
      </c>
      <c r="BE18" s="490">
        <f t="shared" si="5"/>
        <v>0.54635667006292343</v>
      </c>
      <c r="BF18" s="490">
        <f t="shared" si="5"/>
        <v>0.56317059973448413</v>
      </c>
      <c r="BG18" s="490">
        <f t="shared" si="5"/>
        <v>0.57996354865555044</v>
      </c>
      <c r="BH18" s="490">
        <f t="shared" si="5"/>
        <v>0.59673528011146604</v>
      </c>
      <c r="BI18" s="490">
        <f t="shared" si="5"/>
        <v>0.61348558317054025</v>
      </c>
      <c r="BJ18" s="490">
        <f t="shared" si="5"/>
        <v>0.63021427230432558</v>
      </c>
      <c r="BK18" s="490">
        <f t="shared" si="5"/>
        <v>0.64692118696142087</v>
      </c>
      <c r="BL18" s="490">
        <f t="shared" si="5"/>
        <v>0.66360619109816321</v>
      </c>
      <c r="BM18" s="490">
        <f t="shared" si="5"/>
        <v>0.68026917266962061</v>
      </c>
      <c r="BN18" s="527"/>
      <c r="BO18" s="252"/>
      <c r="BP18" s="515">
        <f t="shared" si="18"/>
        <v>70</v>
      </c>
      <c r="BQ18" s="592">
        <v>7000</v>
      </c>
      <c r="BR18" s="382">
        <f t="shared" ref="BR18:CG34" si="27">$Q18*(1+0.2*Z18^2)</f>
        <v>274.29784714413182</v>
      </c>
      <c r="BS18" s="382">
        <f t="shared" si="27"/>
        <v>274.34658528122276</v>
      </c>
      <c r="BT18" s="382">
        <f t="shared" si="27"/>
        <v>274.42780453480162</v>
      </c>
      <c r="BU18" s="382">
        <f t="shared" si="27"/>
        <v>274.54148847551346</v>
      </c>
      <c r="BV18" s="382">
        <f t="shared" si="27"/>
        <v>274.68761416808229</v>
      </c>
      <c r="BW18" s="382">
        <f t="shared" si="27"/>
        <v>274.86615223670253</v>
      </c>
      <c r="BX18" s="382">
        <f t="shared" si="27"/>
        <v>275.07706694850094</v>
      </c>
      <c r="BY18" s="382">
        <f t="shared" si="27"/>
        <v>275.32031631462036</v>
      </c>
      <c r="BZ18" s="382">
        <f t="shared" si="27"/>
        <v>275.59585220838125</v>
      </c>
      <c r="CA18" s="382">
        <f t="shared" si="27"/>
        <v>275.90362049989284</v>
      </c>
      <c r="CB18" s="382">
        <f t="shared" si="27"/>
        <v>276.24356120640095</v>
      </c>
      <c r="CC18" s="382">
        <f t="shared" si="27"/>
        <v>276.61560865758929</v>
      </c>
      <c r="CD18" s="382">
        <f t="shared" si="27"/>
        <v>277.0196916749768</v>
      </c>
      <c r="CE18" s="382">
        <f t="shared" si="27"/>
        <v>277.45573376449664</v>
      </c>
      <c r="CF18" s="382">
        <f t="shared" si="27"/>
        <v>277.92365332128776</v>
      </c>
      <c r="CG18" s="382">
        <f t="shared" si="23"/>
        <v>278.42336384568415</v>
      </c>
      <c r="CH18" s="382">
        <f t="shared" si="23"/>
        <v>278.95477416934858</v>
      </c>
      <c r="CI18" s="382">
        <f t="shared" si="23"/>
        <v>279.51778869047041</v>
      </c>
      <c r="CJ18" s="382">
        <f t="shared" si="23"/>
        <v>280.11230761692428</v>
      </c>
      <c r="CK18" s="382">
        <f t="shared" si="23"/>
        <v>280.7382272162742</v>
      </c>
      <c r="CL18" s="382">
        <f t="shared" si="23"/>
        <v>281.39544007150295</v>
      </c>
      <c r="CM18" s="382">
        <f t="shared" si="23"/>
        <v>282.08383534134953</v>
      </c>
      <c r="CN18" s="382">
        <f t="shared" si="23"/>
        <v>282.8032990241461</v>
      </c>
      <c r="CO18" s="382">
        <f t="shared" si="23"/>
        <v>283.55371422406625</v>
      </c>
      <c r="CP18" s="382">
        <f t="shared" si="23"/>
        <v>284.33496141871717</v>
      </c>
      <c r="CQ18" s="382">
        <f t="shared" si="23"/>
        <v>285.1469187270398</v>
      </c>
      <c r="CR18" s="382">
        <f t="shared" si="23"/>
        <v>285.9894621765165</v>
      </c>
      <c r="CS18" s="382">
        <f t="shared" si="23"/>
        <v>286.86246596872684</v>
      </c>
      <c r="CT18" s="382">
        <f t="shared" si="23"/>
        <v>287.76580274233373</v>
      </c>
      <c r="CU18" s="382">
        <f t="shared" si="23"/>
        <v>288.69934383263785</v>
      </c>
      <c r="CV18" s="382">
        <f t="shared" si="23"/>
        <v>289.66295952688165</v>
      </c>
      <c r="CW18" s="382">
        <f t="shared" si="24"/>
        <v>290.65651931454607</v>
      </c>
      <c r="CX18" s="382">
        <f t="shared" si="24"/>
        <v>291.6798921319367</v>
      </c>
      <c r="CY18" s="382">
        <f t="shared" si="24"/>
        <v>292.73294660041341</v>
      </c>
      <c r="CZ18" s="382">
        <f t="shared" si="24"/>
        <v>293.81555125767983</v>
      </c>
      <c r="DA18" s="382">
        <f t="shared" si="24"/>
        <v>294.92757478160553</v>
      </c>
      <c r="DB18" s="382">
        <f t="shared" si="24"/>
        <v>296.06888620611471</v>
      </c>
      <c r="DC18" s="382">
        <f t="shared" si="24"/>
        <v>297.23935512873538</v>
      </c>
      <c r="DD18" s="382">
        <f t="shared" si="24"/>
        <v>298.4388519094577</v>
      </c>
      <c r="DE18" s="382">
        <f t="shared" si="24"/>
        <v>299.66724786061155</v>
      </c>
      <c r="DF18" s="521"/>
      <c r="DG18" s="252"/>
      <c r="DH18" s="515">
        <f t="shared" si="19"/>
        <v>70</v>
      </c>
      <c r="DI18" s="592">
        <v>7000</v>
      </c>
      <c r="DJ18" s="382">
        <f t="shared" ref="DJ18:DY34" si="28">Z18*$R18</f>
        <v>11.106573639281821</v>
      </c>
      <c r="DK18" s="382">
        <f t="shared" si="28"/>
        <v>22.212584102503545</v>
      </c>
      <c r="DL18" s="382">
        <f t="shared" si="28"/>
        <v>33.317469242028096</v>
      </c>
      <c r="DM18" s="382">
        <f t="shared" si="28"/>
        <v>44.420668963265342</v>
      </c>
      <c r="DN18" s="382">
        <f t="shared" si="28"/>
        <v>55.521626240903124</v>
      </c>
      <c r="DO18" s="382">
        <f t="shared" si="28"/>
        <v>66.619788123348243</v>
      </c>
      <c r="DP18" s="382">
        <f t="shared" si="28"/>
        <v>77.714606721128931</v>
      </c>
      <c r="DQ18" s="382">
        <f t="shared" si="28"/>
        <v>88.805540175684214</v>
      </c>
      <c r="DR18" s="382">
        <f t="shared" si="28"/>
        <v>99.892053604804815</v>
      </c>
      <c r="DS18" s="382">
        <f t="shared" si="28"/>
        <v>110.97362002133467</v>
      </c>
      <c r="DT18" s="382">
        <f t="shared" si="28"/>
        <v>122.04972122176292</v>
      </c>
      <c r="DU18" s="382">
        <f t="shared" si="28"/>
        <v>133.11984864172101</v>
      </c>
      <c r="DV18" s="382">
        <f t="shared" si="28"/>
        <v>144.18350417543419</v>
      </c>
      <c r="DW18" s="382">
        <f t="shared" si="28"/>
        <v>155.24020095655109</v>
      </c>
      <c r="DX18" s="382">
        <f t="shared" si="28"/>
        <v>166.28946409795554</v>
      </c>
      <c r="DY18" s="382">
        <f t="shared" si="25"/>
        <v>177.33083138847297</v>
      </c>
      <c r="DZ18" s="382">
        <f t="shared" si="25"/>
        <v>188.36385394458821</v>
      </c>
      <c r="EA18" s="382">
        <f t="shared" si="25"/>
        <v>199.38809681563362</v>
      </c>
      <c r="EB18" s="382">
        <f t="shared" si="25"/>
        <v>210.40313954114623</v>
      </c>
      <c r="EC18" s="382">
        <f t="shared" si="25"/>
        <v>221.40857665937625</v>
      </c>
      <c r="ED18" s="382">
        <f t="shared" si="25"/>
        <v>232.40401816621724</v>
      </c>
      <c r="EE18" s="382">
        <f t="shared" si="25"/>
        <v>243.38908992409307</v>
      </c>
      <c r="EF18" s="382">
        <f t="shared" si="25"/>
        <v>254.3634340205912</v>
      </c>
      <c r="EG18" s="382">
        <f t="shared" si="25"/>
        <v>265.32670907691545</v>
      </c>
      <c r="EH18" s="382">
        <f t="shared" si="25"/>
        <v>276.27859050646367</v>
      </c>
      <c r="EI18" s="382">
        <f t="shared" si="25"/>
        <v>287.2187707240642</v>
      </c>
      <c r="EJ18" s="382">
        <f t="shared" si="25"/>
        <v>298.14695930664539</v>
      </c>
      <c r="EK18" s="382">
        <f t="shared" si="25"/>
        <v>309.06288310631749</v>
      </c>
      <c r="EL18" s="382">
        <f t="shared" si="25"/>
        <v>319.96628631701191</v>
      </c>
      <c r="EM18" s="382">
        <f t="shared" si="25"/>
        <v>330.85693049605806</v>
      </c>
      <c r="EN18" s="382">
        <f t="shared" si="25"/>
        <v>341.73459454216948</v>
      </c>
      <c r="EO18" s="382">
        <f t="shared" si="26"/>
        <v>352.59907463150324</v>
      </c>
      <c r="EP18" s="382">
        <f t="shared" si="26"/>
        <v>363.45018411357228</v>
      </c>
      <c r="EQ18" s="382">
        <f t="shared" si="26"/>
        <v>374.28775336887242</v>
      </c>
      <c r="ER18" s="382">
        <f t="shared" si="26"/>
        <v>385.11162963022167</v>
      </c>
      <c r="ES18" s="382">
        <f t="shared" si="26"/>
        <v>395.92167676984315</v>
      </c>
      <c r="ET18" s="382">
        <f t="shared" si="26"/>
        <v>406.71777505430526</v>
      </c>
      <c r="EU18" s="382">
        <f t="shared" si="26"/>
        <v>417.49982086947006</v>
      </c>
      <c r="EV18" s="382">
        <f t="shared" si="26"/>
        <v>428.26772641761795</v>
      </c>
      <c r="EW18" s="382">
        <f t="shared" si="26"/>
        <v>439.02141938895295</v>
      </c>
      <c r="EX18" s="521"/>
      <c r="EY18" s="252"/>
      <c r="EZ18" s="515">
        <f t="shared" si="20"/>
        <v>70</v>
      </c>
      <c r="FA18" s="592">
        <v>7000</v>
      </c>
      <c r="FB18" s="382">
        <f t="shared" si="21"/>
        <v>11.4</v>
      </c>
      <c r="FC18" s="382">
        <f t="shared" si="8"/>
        <v>22.8</v>
      </c>
      <c r="FD18" s="382">
        <f t="shared" si="8"/>
        <v>34.200000000000003</v>
      </c>
      <c r="FE18" s="382">
        <f t="shared" si="8"/>
        <v>45.6</v>
      </c>
      <c r="FF18" s="382">
        <f t="shared" si="8"/>
        <v>57</v>
      </c>
      <c r="FG18" s="382">
        <f t="shared" si="8"/>
        <v>68.400000000000006</v>
      </c>
      <c r="FH18" s="382">
        <f t="shared" si="8"/>
        <v>79.8</v>
      </c>
      <c r="FI18" s="382">
        <f t="shared" si="8"/>
        <v>91.2</v>
      </c>
      <c r="FJ18" s="382">
        <f t="shared" si="8"/>
        <v>102.6</v>
      </c>
      <c r="FK18" s="382">
        <f t="shared" si="8"/>
        <v>114</v>
      </c>
      <c r="FL18" s="382">
        <f t="shared" si="8"/>
        <v>125.4</v>
      </c>
      <c r="FM18" s="382">
        <f t="shared" si="8"/>
        <v>136.80000000000001</v>
      </c>
      <c r="FN18" s="382">
        <f t="shared" si="8"/>
        <v>148.19999999999999</v>
      </c>
      <c r="FO18" s="382">
        <f t="shared" si="8"/>
        <v>159.6</v>
      </c>
      <c r="FP18" s="382">
        <f t="shared" si="8"/>
        <v>171</v>
      </c>
      <c r="FQ18" s="382">
        <f t="shared" si="8"/>
        <v>182.4</v>
      </c>
      <c r="FR18" s="382">
        <f t="shared" si="8"/>
        <v>193.8</v>
      </c>
      <c r="FS18" s="382">
        <f t="shared" si="9"/>
        <v>205.2</v>
      </c>
      <c r="FT18" s="382">
        <f t="shared" si="9"/>
        <v>216.6</v>
      </c>
      <c r="FU18" s="382">
        <f t="shared" si="9"/>
        <v>228</v>
      </c>
      <c r="FV18" s="382">
        <f t="shared" si="9"/>
        <v>239.4</v>
      </c>
      <c r="FW18" s="382">
        <f t="shared" si="9"/>
        <v>250.8</v>
      </c>
      <c r="FX18" s="382">
        <f t="shared" si="9"/>
        <v>262.2</v>
      </c>
      <c r="FY18" s="382">
        <f t="shared" si="9"/>
        <v>273.60000000000002</v>
      </c>
      <c r="FZ18" s="382">
        <f t="shared" si="9"/>
        <v>285</v>
      </c>
      <c r="GA18" s="382">
        <f t="shared" si="9"/>
        <v>296.39999999999998</v>
      </c>
      <c r="GB18" s="382">
        <f t="shared" si="9"/>
        <v>307.8</v>
      </c>
      <c r="GC18" s="382">
        <f t="shared" si="9"/>
        <v>319.2</v>
      </c>
      <c r="GD18" s="382">
        <f t="shared" si="9"/>
        <v>330.6</v>
      </c>
      <c r="GE18" s="382">
        <f t="shared" si="9"/>
        <v>342</v>
      </c>
      <c r="GF18" s="382">
        <f t="shared" si="9"/>
        <v>353.4</v>
      </c>
      <c r="GG18" s="382">
        <f t="shared" si="9"/>
        <v>364.8</v>
      </c>
      <c r="GH18" s="382">
        <f t="shared" si="9"/>
        <v>376.2</v>
      </c>
      <c r="GI18" s="382">
        <f t="shared" si="10"/>
        <v>387.6</v>
      </c>
      <c r="GJ18" s="382">
        <f t="shared" si="10"/>
        <v>399</v>
      </c>
      <c r="GK18" s="382">
        <f t="shared" si="10"/>
        <v>410.4</v>
      </c>
      <c r="GL18" s="382">
        <f t="shared" si="10"/>
        <v>421.8</v>
      </c>
      <c r="GM18" s="382">
        <f t="shared" si="10"/>
        <v>433.2</v>
      </c>
      <c r="GN18" s="382">
        <f t="shared" si="10"/>
        <v>444.6</v>
      </c>
      <c r="GO18" s="382">
        <f t="shared" si="10"/>
        <v>456</v>
      </c>
      <c r="GQ18" s="511"/>
      <c r="GR18" s="521"/>
      <c r="GS18" s="524">
        <v>7000</v>
      </c>
      <c r="GT18" s="477">
        <f t="shared" si="11"/>
        <v>2.641916132265907E-2</v>
      </c>
      <c r="GU18" s="477">
        <f t="shared" si="11"/>
        <v>2.6445185071026885E-2</v>
      </c>
      <c r="GV18" s="477">
        <f t="shared" si="11"/>
        <v>2.6488529232545795E-2</v>
      </c>
      <c r="GW18" s="477">
        <f t="shared" si="11"/>
        <v>2.654915075029449E-2</v>
      </c>
      <c r="GX18" s="477">
        <f t="shared" si="11"/>
        <v>2.6626989502835357E-2</v>
      </c>
      <c r="GY18" s="477">
        <f t="shared" si="11"/>
        <v>2.6721968454112378E-2</v>
      </c>
      <c r="GZ18" s="477">
        <f t="shared" si="11"/>
        <v>2.6833993850786522E-2</v>
      </c>
      <c r="HA18" s="477">
        <f t="shared" si="11"/>
        <v>2.6962955459522264E-2</v>
      </c>
      <c r="HB18" s="477">
        <f t="shared" si="11"/>
        <v>2.7108726845364674E-2</v>
      </c>
      <c r="HC18" s="477">
        <f t="shared" si="11"/>
        <v>2.7271165688597984E-2</v>
      </c>
      <c r="HD18" s="477">
        <f t="shared" si="11"/>
        <v>2.7450114139545356E-2</v>
      </c>
      <c r="HE18" s="477">
        <f t="shared" si="11"/>
        <v>2.7645399208526527E-2</v>
      </c>
      <c r="HF18" s="477">
        <f t="shared" si="11"/>
        <v>2.785683319000732E-2</v>
      </c>
      <c r="HG18" s="477">
        <f t="shared" si="11"/>
        <v>2.8084214118410802E-2</v>
      </c>
      <c r="HH18" s="477">
        <f t="shared" si="11"/>
        <v>2.8327326253632261E-2</v>
      </c>
      <c r="HI18" s="477">
        <f t="shared" si="11"/>
        <v>2.8585940593839364E-2</v>
      </c>
      <c r="HJ18" s="477">
        <f t="shared" si="12"/>
        <v>2.8859815413476146E-2</v>
      </c>
      <c r="HK18" s="477">
        <f t="shared" si="12"/>
        <v>2.9148696823865127E-2</v>
      </c>
      <c r="HL18" s="477">
        <f t="shared" si="12"/>
        <v>2.945231935401758E-2</v>
      </c>
      <c r="HM18" s="477">
        <f t="shared" si="12"/>
        <v>2.9770406549174722E-2</v>
      </c>
      <c r="HN18" s="477">
        <f t="shared" si="12"/>
        <v>3.0102671584529925E-2</v>
      </c>
      <c r="HO18" s="477">
        <f t="shared" si="12"/>
        <v>3.0448817891624545E-2</v>
      </c>
      <c r="HP18" s="477">
        <f t="shared" si="12"/>
        <v>3.0808539794970703E-2</v>
      </c>
      <c r="HQ18" s="477">
        <f t="shared" si="12"/>
        <v>3.1181523156367318E-2</v>
      </c>
      <c r="HR18" s="477">
        <f t="shared" si="12"/>
        <v>3.1567446024494926E-2</v>
      </c>
      <c r="HS18" s="477">
        <f t="shared" si="12"/>
        <v>3.1965979287462157E-2</v>
      </c>
      <c r="HT18" s="477">
        <f t="shared" si="12"/>
        <v>3.2376787325965758E-2</v>
      </c>
      <c r="HU18" s="477">
        <f t="shared" si="12"/>
        <v>3.2799528664835952E-2</v>
      </c>
      <c r="HV18" s="477">
        <f t="shared" si="12"/>
        <v>3.3233856620920953E-2</v>
      </c>
      <c r="HW18" s="477">
        <f t="shared" si="12"/>
        <v>3.3679419945155741E-2</v>
      </c>
      <c r="HX18" s="477">
        <f t="shared" si="12"/>
        <v>3.4135863457016816E-2</v>
      </c>
      <c r="HY18" s="477">
        <f t="shared" si="12"/>
        <v>3.4602828669496079E-2</v>
      </c>
      <c r="HZ18" s="477">
        <f t="shared" si="13"/>
        <v>3.5079954402894457E-2</v>
      </c>
      <c r="IA18" s="477">
        <f t="shared" si="13"/>
        <v>3.556687738593458E-2</v>
      </c>
      <c r="IB18" s="477">
        <f t="shared" si="13"/>
        <v>3.6063232842679226E-2</v>
      </c>
      <c r="IC18" s="477">
        <f t="shared" si="13"/>
        <v>3.6568655063999839E-2</v>
      </c>
      <c r="ID18" s="477">
        <f t="shared" si="13"/>
        <v>3.7082777962386709E-2</v>
      </c>
      <c r="IE18" s="477">
        <f t="shared" si="13"/>
        <v>3.7605235609043629E-2</v>
      </c>
      <c r="IF18" s="477">
        <f t="shared" si="13"/>
        <v>3.8135662752359571E-2</v>
      </c>
      <c r="IG18" s="477">
        <f t="shared" si="13"/>
        <v>3.8673695316913004E-2</v>
      </c>
    </row>
    <row r="19" spans="1:241">
      <c r="F19" s="384"/>
      <c r="G19" s="384"/>
      <c r="H19" s="384"/>
      <c r="I19" s="384"/>
      <c r="J19" s="252"/>
      <c r="K19" s="606">
        <v>8000</v>
      </c>
      <c r="L19" s="382">
        <f t="shared" si="22"/>
        <v>2.4383999999999997</v>
      </c>
      <c r="M19" s="382">
        <v>80</v>
      </c>
      <c r="N19" s="491">
        <f t="shared" si="14"/>
        <v>752.62370449025218</v>
      </c>
      <c r="O19" s="263">
        <f t="shared" si="15"/>
        <v>0.96287012834115504</v>
      </c>
      <c r="P19" s="383">
        <f t="shared" si="16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263">
        <f t="shared" si="1"/>
        <v>0.74278184504342681</v>
      </c>
      <c r="T19" s="492">
        <f>O19/Konstanten!$C$22</f>
        <v>0.78601643129890197</v>
      </c>
      <c r="U19" s="492">
        <f t="shared" si="2"/>
        <v>0.94499531494013489</v>
      </c>
      <c r="V19" s="492"/>
      <c r="W19" s="252"/>
      <c r="X19" s="515">
        <f t="shared" si="17"/>
        <v>80.000000000000014</v>
      </c>
      <c r="Y19" s="592">
        <v>8000</v>
      </c>
      <c r="Z19" s="490">
        <f t="shared" si="3"/>
        <v>1.7540757567551125E-2</v>
      </c>
      <c r="AA19" s="490">
        <f t="shared" si="3"/>
        <v>3.5080474462881324E-2</v>
      </c>
      <c r="AB19" s="490">
        <f t="shared" si="3"/>
        <v>5.2618111994922334E-2</v>
      </c>
      <c r="AC19" s="490">
        <f t="shared" si="3"/>
        <v>7.0152635426704676E-2</v>
      </c>
      <c r="AD19" s="490">
        <f t="shared" si="3"/>
        <v>8.7683015931837832E-2</v>
      </c>
      <c r="AE19" s="490">
        <f t="shared" si="3"/>
        <v>0.10520823252667076</v>
      </c>
      <c r="AF19" s="490">
        <f t="shared" si="3"/>
        <v>0.12272727396997926</v>
      </c>
      <c r="AG19" s="490">
        <f t="shared" si="3"/>
        <v>0.14023914062288989</v>
      </c>
      <c r="AH19" s="490">
        <f t="shared" si="3"/>
        <v>0.15774284626142113</v>
      </c>
      <c r="AI19" s="490">
        <f t="shared" si="3"/>
        <v>0.1752374198348734</v>
      </c>
      <c r="AJ19" s="490">
        <f t="shared" si="4"/>
        <v>0.19272190716329715</v>
      </c>
      <c r="AK19" s="490">
        <f t="shared" si="4"/>
        <v>0.21019537256808404</v>
      </c>
      <c r="AL19" s="490">
        <f t="shared" si="4"/>
        <v>0.2276569004298227</v>
      </c>
      <c r="AM19" s="490">
        <f t="shared" si="4"/>
        <v>0.24510559666835005</v>
      </c>
      <c r="AN19" s="490">
        <f t="shared" si="4"/>
        <v>0.26254059014031278</v>
      </c>
      <c r="AO19" s="490">
        <f t="shared" si="4"/>
        <v>0.2799610339501743</v>
      </c>
      <c r="AP19" s="490">
        <f t="shared" si="4"/>
        <v>0.29736610667113034</v>
      </c>
      <c r="AQ19" s="490">
        <f t="shared" si="4"/>
        <v>0.31475501347300949</v>
      </c>
      <c r="AR19" s="490">
        <f t="shared" si="4"/>
        <v>0.33212698715477218</v>
      </c>
      <c r="AS19" s="490">
        <f t="shared" si="4"/>
        <v>0.34948128907988529</v>
      </c>
      <c r="AT19" s="490">
        <f t="shared" si="4"/>
        <v>0.36681721001330403</v>
      </c>
      <c r="AU19" s="490">
        <f t="shared" si="4"/>
        <v>0.38413407085949353</v>
      </c>
      <c r="AV19" s="490">
        <f t="shared" si="4"/>
        <v>0.4014312233013323</v>
      </c>
      <c r="AW19" s="490">
        <f t="shared" si="4"/>
        <v>0.41870805034039021</v>
      </c>
      <c r="AX19" s="490">
        <f t="shared" si="4"/>
        <v>0.43596396673947529</v>
      </c>
      <c r="AY19" s="490">
        <f t="shared" si="4"/>
        <v>0.4531984193688941</v>
      </c>
      <c r="AZ19" s="490">
        <f t="shared" si="5"/>
        <v>0.47041088745824733</v>
      </c>
      <c r="BA19" s="490">
        <f t="shared" si="5"/>
        <v>0.48760088275607799</v>
      </c>
      <c r="BB19" s="490">
        <f t="shared" si="5"/>
        <v>0.50476794959994675</v>
      </c>
      <c r="BC19" s="490">
        <f t="shared" si="5"/>
        <v>0.52191166490000329</v>
      </c>
      <c r="BD19" s="490">
        <f t="shared" si="5"/>
        <v>0.53903163803926601</v>
      </c>
      <c r="BE19" s="490">
        <f t="shared" si="5"/>
        <v>0.55612751069421473</v>
      </c>
      <c r="BF19" s="490">
        <f t="shared" si="5"/>
        <v>0.57319895657947362</v>
      </c>
      <c r="BG19" s="490">
        <f t="shared" si="5"/>
        <v>0.59024568112054387</v>
      </c>
      <c r="BH19" s="490">
        <f t="shared" si="5"/>
        <v>0.60726742105875453</v>
      </c>
      <c r="BI19" s="490">
        <f t="shared" si="5"/>
        <v>0.62426394399264451</v>
      </c>
      <c r="BJ19" s="490">
        <f t="shared" si="5"/>
        <v>0.64123504786017138</v>
      </c>
      <c r="BK19" s="490">
        <f t="shared" si="5"/>
        <v>0.65818056036609707</v>
      </c>
      <c r="BL19" s="490">
        <f t="shared" si="5"/>
        <v>0.67510033835900407</v>
      </c>
      <c r="BM19" s="490">
        <f t="shared" si="5"/>
        <v>0.69199426716235324</v>
      </c>
      <c r="BN19" s="527"/>
      <c r="BO19" s="252"/>
      <c r="BP19" s="515">
        <f t="shared" si="18"/>
        <v>80.000000000000014</v>
      </c>
      <c r="BQ19" s="592">
        <v>8000</v>
      </c>
      <c r="BR19" s="382">
        <f t="shared" si="27"/>
        <v>272.31715617808146</v>
      </c>
      <c r="BS19" s="382">
        <f t="shared" si="27"/>
        <v>272.36742073588897</v>
      </c>
      <c r="BT19" s="382">
        <f t="shared" si="27"/>
        <v>272.45118175605484</v>
      </c>
      <c r="BU19" s="382">
        <f t="shared" si="27"/>
        <v>272.56841941604443</v>
      </c>
      <c r="BV19" s="382">
        <f t="shared" si="27"/>
        <v>272.71910604753162</v>
      </c>
      <c r="BW19" s="382">
        <f t="shared" si="27"/>
        <v>272.90320621904453</v>
      </c>
      <c r="BX19" s="382">
        <f t="shared" si="27"/>
        <v>273.1206768414051</v>
      </c>
      <c r="BY19" s="382">
        <f t="shared" si="27"/>
        <v>273.37146729536289</v>
      </c>
      <c r="BZ19" s="382">
        <f t="shared" si="27"/>
        <v>273.65551958069511</v>
      </c>
      <c r="CA19" s="382">
        <f t="shared" si="27"/>
        <v>273.9727684859356</v>
      </c>
      <c r="CB19" s="382">
        <f t="shared" si="27"/>
        <v>274.32314177778437</v>
      </c>
      <c r="CC19" s="382">
        <f t="shared" si="27"/>
        <v>274.70656040915389</v>
      </c>
      <c r="CD19" s="382">
        <f t="shared" si="27"/>
        <v>275.12293874471607</v>
      </c>
      <c r="CE19" s="382">
        <f t="shared" si="27"/>
        <v>275.57218480273849</v>
      </c>
      <c r="CF19" s="382">
        <f t="shared" si="27"/>
        <v>276.0542005119276</v>
      </c>
      <c r="CG19" s="382">
        <f t="shared" si="23"/>
        <v>276.56888198194264</v>
      </c>
      <c r="CH19" s="382">
        <f t="shared" si="23"/>
        <v>277.11611978619476</v>
      </c>
      <c r="CI19" s="382">
        <f t="shared" si="23"/>
        <v>277.69579925551557</v>
      </c>
      <c r="CJ19" s="382">
        <f t="shared" si="23"/>
        <v>278.30780078125241</v>
      </c>
      <c r="CK19" s="382">
        <f t="shared" si="23"/>
        <v>278.95200012634001</v>
      </c>
      <c r="CL19" s="382">
        <f t="shared" si="23"/>
        <v>279.6282687428926</v>
      </c>
      <c r="CM19" s="382">
        <f t="shared" si="23"/>
        <v>280.33647409487503</v>
      </c>
      <c r="CN19" s="382">
        <f t="shared" si="23"/>
        <v>281.07647998442599</v>
      </c>
      <c r="CO19" s="382">
        <f t="shared" si="23"/>
        <v>281.84814688043946</v>
      </c>
      <c r="CP19" s="382">
        <f t="shared" si="23"/>
        <v>282.65133224804384</v>
      </c>
      <c r="CQ19" s="382">
        <f t="shared" si="23"/>
        <v>283.485890877668</v>
      </c>
      <c r="CR19" s="382">
        <f t="shared" si="23"/>
        <v>284.35167521242994</v>
      </c>
      <c r="CS19" s="382">
        <f t="shared" si="23"/>
        <v>285.24853567265052</v>
      </c>
      <c r="CT19" s="382">
        <f t="shared" si="23"/>
        <v>286.17632097634845</v>
      </c>
      <c r="CU19" s="382">
        <f t="shared" si="23"/>
        <v>287.13487845465318</v>
      </c>
      <c r="CV19" s="382">
        <f t="shared" si="23"/>
        <v>288.12405436113363</v>
      </c>
      <c r="CW19" s="382">
        <f t="shared" si="24"/>
        <v>289.1436941741249</v>
      </c>
      <c r="CX19" s="382">
        <f t="shared" si="24"/>
        <v>290.19364289120733</v>
      </c>
      <c r="CY19" s="382">
        <f t="shared" si="24"/>
        <v>291.27374531507297</v>
      </c>
      <c r="CZ19" s="382">
        <f t="shared" si="24"/>
        <v>292.38384633009491</v>
      </c>
      <c r="DA19" s="382">
        <f t="shared" si="24"/>
        <v>293.52379116899101</v>
      </c>
      <c r="DB19" s="382">
        <f t="shared" si="24"/>
        <v>294.69342566905749</v>
      </c>
      <c r="DC19" s="382">
        <f t="shared" si="24"/>
        <v>295.89259651751883</v>
      </c>
      <c r="DD19" s="382">
        <f t="shared" si="24"/>
        <v>297.12115148562117</v>
      </c>
      <c r="DE19" s="382">
        <f t="shared" si="24"/>
        <v>298.37893965116683</v>
      </c>
      <c r="DF19" s="521"/>
      <c r="DG19" s="252"/>
      <c r="DH19" s="515">
        <f t="shared" si="19"/>
        <v>80.000000000000014</v>
      </c>
      <c r="DI19" s="592">
        <v>8000</v>
      </c>
      <c r="DJ19" s="382">
        <f t="shared" si="28"/>
        <v>11.27921999677894</v>
      </c>
      <c r="DK19" s="382">
        <f t="shared" si="28"/>
        <v>22.557770810891217</v>
      </c>
      <c r="DL19" s="382">
        <f t="shared" si="28"/>
        <v>33.834984533609259</v>
      </c>
      <c r="DM19" s="382">
        <f t="shared" si="28"/>
        <v>45.110195798806615</v>
      </c>
      <c r="DN19" s="382">
        <f t="shared" si="28"/>
        <v>56.382743041031951</v>
      </c>
      <c r="DO19" s="382">
        <f t="shared" si="28"/>
        <v>67.651969737944711</v>
      </c>
      <c r="DP19" s="382">
        <f t="shared" si="28"/>
        <v>78.917225631869684</v>
      </c>
      <c r="DQ19" s="382">
        <f t="shared" si="28"/>
        <v>90.177867925782394</v>
      </c>
      <c r="DR19" s="382">
        <f t="shared" si="28"/>
        <v>101.43326244882618</v>
      </c>
      <c r="DS19" s="382">
        <f t="shared" si="28"/>
        <v>112.6827847870083</v>
      </c>
      <c r="DT19" s="382">
        <f t="shared" si="28"/>
        <v>123.92582137472154</v>
      </c>
      <c r="DU19" s="382">
        <f t="shared" si="28"/>
        <v>135.16177054326209</v>
      </c>
      <c r="DV19" s="382">
        <f t="shared" si="28"/>
        <v>146.39004352257629</v>
      </c>
      <c r="DW19" s="382">
        <f t="shared" si="28"/>
        <v>157.61006539297691</v>
      </c>
      <c r="DX19" s="382">
        <f t="shared" si="28"/>
        <v>168.82127598381612</v>
      </c>
      <c r="DY19" s="382">
        <f t="shared" si="25"/>
        <v>180.02313071650121</v>
      </c>
      <c r="DZ19" s="382">
        <f t="shared" si="25"/>
        <v>191.21510138957896</v>
      </c>
      <c r="EA19" s="382">
        <f t="shared" si="25"/>
        <v>202.39667690400887</v>
      </c>
      <c r="EB19" s="382">
        <f t="shared" si="25"/>
        <v>213.56736392708999</v>
      </c>
      <c r="EC19" s="382">
        <f t="shared" si="25"/>
        <v>224.72668749393424</v>
      </c>
      <c r="ED19" s="382">
        <f t="shared" si="25"/>
        <v>235.87419154567024</v>
      </c>
      <c r="EE19" s="382">
        <f t="shared" si="25"/>
        <v>247.00943940401277</v>
      </c>
      <c r="EF19" s="382">
        <f t="shared" si="25"/>
        <v>258.13201418209627</v>
      </c>
      <c r="EG19" s="382">
        <f t="shared" si="25"/>
        <v>269.24151913188956</v>
      </c>
      <c r="EH19" s="382">
        <f t="shared" si="25"/>
        <v>280.33757792876617</v>
      </c>
      <c r="EI19" s="382">
        <f t="shared" si="25"/>
        <v>291.41983489416015</v>
      </c>
      <c r="EJ19" s="382">
        <f t="shared" si="25"/>
        <v>302.48795515747764</v>
      </c>
      <c r="EK19" s="382">
        <f t="shared" si="25"/>
        <v>313.54162475875569</v>
      </c>
      <c r="EL19" s="382">
        <f t="shared" si="25"/>
        <v>324.58055069372244</v>
      </c>
      <c r="EM19" s="382">
        <f t="shared" si="25"/>
        <v>335.60446090323336</v>
      </c>
      <c r="EN19" s="382">
        <f t="shared" si="25"/>
        <v>346.61310420914788</v>
      </c>
      <c r="EO19" s="382">
        <f t="shared" si="26"/>
        <v>357.60625019896526</v>
      </c>
      <c r="EP19" s="382">
        <f t="shared" si="26"/>
        <v>368.58368906164856</v>
      </c>
      <c r="EQ19" s="382">
        <f t="shared" si="26"/>
        <v>379.54523137718184</v>
      </c>
      <c r="ER19" s="382">
        <f t="shared" si="26"/>
        <v>390.49070786254208</v>
      </c>
      <c r="ES19" s="382">
        <f t="shared" si="26"/>
        <v>401.41996907679464</v>
      </c>
      <c r="ET19" s="382">
        <f t="shared" si="26"/>
        <v>412.33288508813808</v>
      </c>
      <c r="EU19" s="382">
        <f t="shared" si="26"/>
        <v>423.22934510569638</v>
      </c>
      <c r="EV19" s="382">
        <f t="shared" si="26"/>
        <v>434.10925707892255</v>
      </c>
      <c r="EW19" s="382">
        <f t="shared" si="26"/>
        <v>444.97254726744882</v>
      </c>
      <c r="EX19" s="521"/>
      <c r="EY19" s="252"/>
      <c r="EZ19" s="515">
        <f t="shared" si="20"/>
        <v>80.000000000000014</v>
      </c>
      <c r="FA19" s="592">
        <v>8000</v>
      </c>
      <c r="FB19" s="382">
        <f t="shared" si="21"/>
        <v>11.6</v>
      </c>
      <c r="FC19" s="382">
        <f t="shared" si="8"/>
        <v>23.2</v>
      </c>
      <c r="FD19" s="382">
        <f t="shared" si="8"/>
        <v>34.799999999999997</v>
      </c>
      <c r="FE19" s="382">
        <f t="shared" si="8"/>
        <v>46.4</v>
      </c>
      <c r="FF19" s="382">
        <f t="shared" si="8"/>
        <v>58</v>
      </c>
      <c r="FG19" s="382">
        <f t="shared" si="8"/>
        <v>69.599999999999994</v>
      </c>
      <c r="FH19" s="382">
        <f t="shared" si="8"/>
        <v>81.2</v>
      </c>
      <c r="FI19" s="382">
        <f t="shared" si="8"/>
        <v>92.8</v>
      </c>
      <c r="FJ19" s="382">
        <f t="shared" si="8"/>
        <v>104.4</v>
      </c>
      <c r="FK19" s="382">
        <f t="shared" si="8"/>
        <v>116</v>
      </c>
      <c r="FL19" s="382">
        <f t="shared" si="8"/>
        <v>127.6</v>
      </c>
      <c r="FM19" s="382">
        <f t="shared" si="8"/>
        <v>139.19999999999999</v>
      </c>
      <c r="FN19" s="382">
        <f t="shared" si="8"/>
        <v>150.80000000000001</v>
      </c>
      <c r="FO19" s="382">
        <f t="shared" si="8"/>
        <v>162.4</v>
      </c>
      <c r="FP19" s="382">
        <f t="shared" si="8"/>
        <v>174</v>
      </c>
      <c r="FQ19" s="382">
        <f t="shared" si="8"/>
        <v>185.6</v>
      </c>
      <c r="FR19" s="382">
        <f t="shared" si="8"/>
        <v>197.2</v>
      </c>
      <c r="FS19" s="382">
        <f t="shared" si="9"/>
        <v>208.8</v>
      </c>
      <c r="FT19" s="382">
        <f t="shared" si="9"/>
        <v>220.4</v>
      </c>
      <c r="FU19" s="382">
        <f t="shared" si="9"/>
        <v>232</v>
      </c>
      <c r="FV19" s="382">
        <f t="shared" si="9"/>
        <v>243.6</v>
      </c>
      <c r="FW19" s="382">
        <f t="shared" si="9"/>
        <v>255.2</v>
      </c>
      <c r="FX19" s="382">
        <f t="shared" si="9"/>
        <v>266.8</v>
      </c>
      <c r="FY19" s="382">
        <f t="shared" si="9"/>
        <v>278.39999999999998</v>
      </c>
      <c r="FZ19" s="382">
        <f t="shared" si="9"/>
        <v>290</v>
      </c>
      <c r="GA19" s="382">
        <f t="shared" si="9"/>
        <v>301.60000000000002</v>
      </c>
      <c r="GB19" s="382">
        <f t="shared" si="9"/>
        <v>313.2</v>
      </c>
      <c r="GC19" s="382">
        <f t="shared" si="9"/>
        <v>324.8</v>
      </c>
      <c r="GD19" s="382">
        <f t="shared" si="9"/>
        <v>336.4</v>
      </c>
      <c r="GE19" s="382">
        <f t="shared" si="9"/>
        <v>348</v>
      </c>
      <c r="GF19" s="382">
        <f t="shared" si="9"/>
        <v>359.6</v>
      </c>
      <c r="GG19" s="382">
        <f t="shared" si="9"/>
        <v>371.2</v>
      </c>
      <c r="GH19" s="382">
        <f t="shared" si="9"/>
        <v>382.8</v>
      </c>
      <c r="GI19" s="382">
        <f t="shared" si="10"/>
        <v>394.4</v>
      </c>
      <c r="GJ19" s="382">
        <f t="shared" si="10"/>
        <v>406</v>
      </c>
      <c r="GK19" s="382">
        <f t="shared" si="10"/>
        <v>417.6</v>
      </c>
      <c r="GL19" s="382">
        <f t="shared" si="10"/>
        <v>429.2</v>
      </c>
      <c r="GM19" s="382">
        <f t="shared" si="10"/>
        <v>440.8</v>
      </c>
      <c r="GN19" s="382">
        <f t="shared" si="10"/>
        <v>452.4</v>
      </c>
      <c r="GO19" s="382">
        <f t="shared" si="10"/>
        <v>464</v>
      </c>
      <c r="GQ19" s="511"/>
      <c r="GR19" s="521"/>
      <c r="GS19" s="524">
        <v>8000</v>
      </c>
      <c r="GT19" s="477">
        <f t="shared" si="11"/>
        <v>2.8439910145618811E-2</v>
      </c>
      <c r="GU19" s="477">
        <f t="shared" si="11"/>
        <v>2.8470419107135572E-2</v>
      </c>
      <c r="GV19" s="477">
        <f t="shared" si="11"/>
        <v>2.8521232673600343E-2</v>
      </c>
      <c r="GW19" s="477">
        <f t="shared" si="11"/>
        <v>2.8592298888392445E-2</v>
      </c>
      <c r="GX19" s="477">
        <f t="shared" si="11"/>
        <v>2.8683545207992229E-2</v>
      </c>
      <c r="GY19" s="477">
        <f t="shared" si="11"/>
        <v>2.8794878694606139E-2</v>
      </c>
      <c r="GZ19" s="477">
        <f t="shared" si="11"/>
        <v>2.892618626482037E-2</v>
      </c>
      <c r="HA19" s="477">
        <f t="shared" si="11"/>
        <v>2.90773349883993E-2</v>
      </c>
      <c r="HB19" s="477">
        <f t="shared" si="11"/>
        <v>2.9248172439199242E-2</v>
      </c>
      <c r="HC19" s="477">
        <f t="shared" si="11"/>
        <v>2.9438527094106343E-2</v>
      </c>
      <c r="HD19" s="477">
        <f t="shared" si="11"/>
        <v>2.9648208779416804E-2</v>
      </c>
      <c r="HE19" s="477">
        <f t="shared" si="11"/>
        <v>2.9877009160999064E-2</v>
      </c>
      <c r="HF19" s="477">
        <f t="shared" si="11"/>
        <v>3.0124702276925108E-2</v>
      </c>
      <c r="HG19" s="477">
        <f t="shared" si="11"/>
        <v>3.0391045109207461E-2</v>
      </c>
      <c r="HH19" s="477">
        <f t="shared" si="11"/>
        <v>3.0675778192082444E-2</v>
      </c>
      <c r="HI19" s="477">
        <f t="shared" si="11"/>
        <v>3.0978626253762818E-2</v>
      </c>
      <c r="HJ19" s="477">
        <f t="shared" si="12"/>
        <v>3.1299298888676573E-2</v>
      </c>
      <c r="HK19" s="477">
        <f t="shared" si="12"/>
        <v>3.1637491256973842E-2</v>
      </c>
      <c r="HL19" s="477">
        <f t="shared" si="12"/>
        <v>3.1992884808198604E-2</v>
      </c>
      <c r="HM19" s="477">
        <f t="shared" si="12"/>
        <v>3.2365148025697142E-2</v>
      </c>
      <c r="HN19" s="477">
        <f t="shared" si="12"/>
        <v>3.2753937188731694E-2</v>
      </c>
      <c r="HO19" s="477">
        <f t="shared" si="12"/>
        <v>3.3158897148827596E-2</v>
      </c>
      <c r="HP19" s="477">
        <f t="shared" si="12"/>
        <v>3.3579662117342056E-2</v>
      </c>
      <c r="HQ19" s="477">
        <f t="shared" si="12"/>
        <v>3.4015856460920056E-2</v>
      </c>
      <c r="HR19" s="477">
        <f t="shared" si="12"/>
        <v>3.4467095501870451E-2</v>
      </c>
      <c r="HS19" s="477">
        <f t="shared" si="12"/>
        <v>3.493298632036209E-2</v>
      </c>
      <c r="HT19" s="477">
        <f t="shared" si="12"/>
        <v>3.5413128555633132E-2</v>
      </c>
      <c r="HU19" s="477">
        <f t="shared" si="12"/>
        <v>3.5907115203305813E-2</v>
      </c>
      <c r="HV19" s="477">
        <f t="shared" si="12"/>
        <v>3.6414533406317645E-2</v>
      </c>
      <c r="HW19" s="477">
        <f t="shared" si="12"/>
        <v>3.6934965236772324E-2</v>
      </c>
      <c r="HX19" s="477">
        <f t="shared" si="12"/>
        <v>3.7467988466517395E-2</v>
      </c>
      <c r="HY19" s="477">
        <f t="shared" si="12"/>
        <v>3.8013177324141931E-2</v>
      </c>
      <c r="HZ19" s="477">
        <f t="shared" si="13"/>
        <v>3.8570103236374262E-2</v>
      </c>
      <c r="IA19" s="477">
        <f t="shared" si="13"/>
        <v>3.9138335552043525E-2</v>
      </c>
      <c r="IB19" s="477">
        <f t="shared" si="13"/>
        <v>3.9717442246839318E-2</v>
      </c>
      <c r="IC19" s="477">
        <f t="shared" si="13"/>
        <v>4.0306990607410512E-2</v>
      </c>
      <c r="ID19" s="477">
        <f t="shared" si="13"/>
        <v>4.0906547893351942E-2</v>
      </c>
      <c r="IE19" s="477">
        <f t="shared" si="13"/>
        <v>4.1515681975964051E-2</v>
      </c>
      <c r="IF19" s="477">
        <f t="shared" si="13"/>
        <v>4.2133961952698244E-2</v>
      </c>
      <c r="IG19" s="477">
        <f t="shared" si="13"/>
        <v>4.2760958736438218E-2</v>
      </c>
    </row>
    <row r="20" spans="1:241">
      <c r="F20" s="384"/>
      <c r="G20" s="384"/>
      <c r="H20" s="384"/>
      <c r="I20" s="384"/>
      <c r="J20" s="252"/>
      <c r="K20" s="606">
        <v>9000</v>
      </c>
      <c r="L20" s="382">
        <f t="shared" si="22"/>
        <v>2.7431999999999999</v>
      </c>
      <c r="M20" s="382">
        <v>90</v>
      </c>
      <c r="N20" s="491">
        <f t="shared" si="14"/>
        <v>724.28497748855852</v>
      </c>
      <c r="O20" s="263">
        <f t="shared" si="15"/>
        <v>0.93340620633387705</v>
      </c>
      <c r="P20" s="383">
        <f t="shared" si="16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263">
        <f t="shared" si="1"/>
        <v>0.71481369601634204</v>
      </c>
      <c r="T20" s="492">
        <f>O20/Konstanten!$C$22</f>
        <v>0.76196425006847102</v>
      </c>
      <c r="U20" s="492">
        <f t="shared" si="2"/>
        <v>0.93811972930765186</v>
      </c>
      <c r="V20" s="492"/>
      <c r="W20" s="252"/>
      <c r="X20" s="515">
        <f t="shared" si="17"/>
        <v>90.000000000000014</v>
      </c>
      <c r="Y20" s="592">
        <v>9000</v>
      </c>
      <c r="Z20" s="490">
        <f t="shared" si="3"/>
        <v>1.7880592277114367E-2</v>
      </c>
      <c r="AA20" s="490">
        <f t="shared" si="3"/>
        <v>3.5759962375249206E-2</v>
      </c>
      <c r="AB20" s="490">
        <f t="shared" si="3"/>
        <v>5.363689054117482E-2</v>
      </c>
      <c r="AC20" s="490">
        <f t="shared" si="3"/>
        <v>7.151016186267678E-2</v>
      </c>
      <c r="AD20" s="490">
        <f t="shared" si="3"/>
        <v>8.9378568662380434E-2</v>
      </c>
      <c r="AE20" s="490">
        <f t="shared" si="3"/>
        <v>0.10724091286034432</v>
      </c>
      <c r="AF20" s="490">
        <f t="shared" si="3"/>
        <v>0.12509600829468698</v>
      </c>
      <c r="AG20" s="490">
        <f t="shared" si="3"/>
        <v>0.14294268299096452</v>
      </c>
      <c r="AH20" s="490">
        <f t="shared" si="3"/>
        <v>0.16077978137054968</v>
      </c>
      <c r="AI20" s="490">
        <f t="shared" si="3"/>
        <v>0.17860616638928206</v>
      </c>
      <c r="AJ20" s="490">
        <f t="shared" si="4"/>
        <v>0.19642072159790527</v>
      </c>
      <c r="AK20" s="490">
        <f t="shared" si="4"/>
        <v>0.21422235311657786</v>
      </c>
      <c r="AL20" s="490">
        <f t="shared" si="4"/>
        <v>0.23200999151624191</v>
      </c>
      <c r="AM20" s="490">
        <f t="shared" si="4"/>
        <v>0.24978259360041657</v>
      </c>
      <c r="AN20" s="490">
        <f t="shared" si="4"/>
        <v>0.26753914408162649</v>
      </c>
      <c r="AO20" s="490">
        <f t="shared" si="4"/>
        <v>0.28527865714753387</v>
      </c>
      <c r="AP20" s="490">
        <f t="shared" si="4"/>
        <v>0.30300017791246092</v>
      </c>
      <c r="AQ20" s="490">
        <f t="shared" si="4"/>
        <v>0.3207027837508663</v>
      </c>
      <c r="AR20" s="490">
        <f t="shared" si="4"/>
        <v>0.33838558551007619</v>
      </c>
      <c r="AS20" s="490">
        <f t="shared" si="4"/>
        <v>0.35604772860036066</v>
      </c>
      <c r="AT20" s="490">
        <f t="shared" si="4"/>
        <v>0.37368839396114517</v>
      </c>
      <c r="AU20" s="490">
        <f t="shared" si="4"/>
        <v>0.39130679890297437</v>
      </c>
      <c r="AV20" s="490">
        <f t="shared" si="4"/>
        <v>0.40890219782547893</v>
      </c>
      <c r="AW20" s="490">
        <f t="shared" si="4"/>
        <v>0.42647388281230292</v>
      </c>
      <c r="AX20" s="490">
        <f t="shared" si="4"/>
        <v>0.44402118410460345</v>
      </c>
      <c r="AY20" s="490">
        <f t="shared" si="4"/>
        <v>0.46154347045534078</v>
      </c>
      <c r="AZ20" s="490">
        <f t="shared" si="5"/>
        <v>0.47904014936707523</v>
      </c>
      <c r="BA20" s="490">
        <f t="shared" si="5"/>
        <v>0.4965106672166244</v>
      </c>
      <c r="BB20" s="490">
        <f t="shared" si="5"/>
        <v>0.51395450927023523</v>
      </c>
      <c r="BC20" s="490">
        <f t="shared" si="5"/>
        <v>0.53137119959349988</v>
      </c>
      <c r="BD20" s="490">
        <f t="shared" si="5"/>
        <v>0.54876030086048144</v>
      </c>
      <c r="BE20" s="490">
        <f t="shared" si="5"/>
        <v>0.56612141406689975</v>
      </c>
      <c r="BF20" s="490">
        <f t="shared" si="5"/>
        <v>0.58345417815246303</v>
      </c>
      <c r="BG20" s="490">
        <f t="shared" si="5"/>
        <v>0.60075826953763756</v>
      </c>
      <c r="BH20" s="490">
        <f t="shared" si="5"/>
        <v>0.61803340158032838</v>
      </c>
      <c r="BI20" s="490">
        <f t="shared" si="5"/>
        <v>0.63527932395803532</v>
      </c>
      <c r="BJ20" s="490">
        <f t="shared" si="5"/>
        <v>0.6524958219811523</v>
      </c>
      <c r="BK20" s="490">
        <f t="shared" si="5"/>
        <v>0.66968271584307715</v>
      </c>
      <c r="BL20" s="490">
        <f t="shared" si="5"/>
        <v>0.6868398598128086</v>
      </c>
      <c r="BM20" s="490">
        <f t="shared" si="5"/>
        <v>0.70396714137567573</v>
      </c>
      <c r="BN20" s="527"/>
      <c r="BO20" s="252"/>
      <c r="BP20" s="515">
        <f t="shared" si="18"/>
        <v>90.000000000000014</v>
      </c>
      <c r="BQ20" s="592">
        <v>9000</v>
      </c>
      <c r="BR20" s="382">
        <f t="shared" si="27"/>
        <v>270.33648505197226</v>
      </c>
      <c r="BS20" s="382">
        <f t="shared" si="27"/>
        <v>270.38833548208032</v>
      </c>
      <c r="BT20" s="382">
        <f t="shared" si="27"/>
        <v>270.47473712777304</v>
      </c>
      <c r="BU20" s="382">
        <f t="shared" si="27"/>
        <v>270.59566643429514</v>
      </c>
      <c r="BV20" s="382">
        <f t="shared" si="27"/>
        <v>270.75109052861296</v>
      </c>
      <c r="BW20" s="382">
        <f t="shared" si="27"/>
        <v>270.94096732227922</v>
      </c>
      <c r="BX20" s="382">
        <f t="shared" si="27"/>
        <v>271.16524564260897</v>
      </c>
      <c r="BY20" s="382">
        <f t="shared" si="27"/>
        <v>271.42386539137726</v>
      </c>
      <c r="BZ20" s="382">
        <f t="shared" si="27"/>
        <v>271.71675773008434</v>
      </c>
      <c r="CA20" s="382">
        <f t="shared" si="27"/>
        <v>272.04384529068773</v>
      </c>
      <c r="CB20" s="382">
        <f t="shared" si="27"/>
        <v>272.40504241055999</v>
      </c>
      <c r="CC20" s="382">
        <f t="shared" si="27"/>
        <v>272.80025539030538</v>
      </c>
      <c r="CD20" s="382">
        <f t="shared" si="27"/>
        <v>273.2293827729543</v>
      </c>
      <c r="CE20" s="382">
        <f t="shared" si="27"/>
        <v>273.69231564295558</v>
      </c>
      <c r="CF20" s="382">
        <f t="shared" si="27"/>
        <v>274.18893794330046</v>
      </c>
      <c r="CG20" s="382">
        <f t="shared" si="23"/>
        <v>274.71912680904683</v>
      </c>
      <c r="CH20" s="382">
        <f t="shared" si="23"/>
        <v>275.28275291545185</v>
      </c>
      <c r="CI20" s="382">
        <f t="shared" si="23"/>
        <v>275.87968083888808</v>
      </c>
      <c r="CJ20" s="382">
        <f t="shared" si="23"/>
        <v>276.50976942869175</v>
      </c>
      <c r="CK20" s="382">
        <f t="shared" si="23"/>
        <v>277.17287218808463</v>
      </c>
      <c r="CL20" s="382">
        <f t="shared" si="23"/>
        <v>277.86883766231534</v>
      </c>
      <c r="CM20" s="382">
        <f t="shared" si="23"/>
        <v>278.59750983218908</v>
      </c>
      <c r="CN20" s="382">
        <f t="shared" si="23"/>
        <v>279.35872851118279</v>
      </c>
      <c r="CO20" s="382">
        <f t="shared" si="23"/>
        <v>280.15232974439243</v>
      </c>
      <c r="CP20" s="382">
        <f t="shared" si="23"/>
        <v>280.97814620761102</v>
      </c>
      <c r="CQ20" s="382">
        <f t="shared" si="23"/>
        <v>281.83600760490532</v>
      </c>
      <c r="CR20" s="382">
        <f t="shared" si="23"/>
        <v>282.72574106313067</v>
      </c>
      <c r="CS20" s="382">
        <f t="shared" si="23"/>
        <v>283.64717152190974</v>
      </c>
      <c r="CT20" s="382">
        <f t="shared" si="23"/>
        <v>284.60012211768543</v>
      </c>
      <c r="CU20" s="382">
        <f t="shared" si="23"/>
        <v>285.58441456055755</v>
      </c>
      <c r="CV20" s="382">
        <f t="shared" si="23"/>
        <v>286.5998695027065</v>
      </c>
      <c r="CW20" s="382">
        <f t="shared" si="24"/>
        <v>287.64630689731246</v>
      </c>
      <c r="CX20" s="382">
        <f t="shared" si="24"/>
        <v>288.72354634698019</v>
      </c>
      <c r="CY20" s="382">
        <f t="shared" si="24"/>
        <v>289.8314074407831</v>
      </c>
      <c r="CZ20" s="382">
        <f t="shared" si="24"/>
        <v>290.96971007914755</v>
      </c>
      <c r="DA20" s="382">
        <f t="shared" si="24"/>
        <v>292.13827478589667</v>
      </c>
      <c r="DB20" s="382">
        <f t="shared" si="24"/>
        <v>293.3369230068796</v>
      </c>
      <c r="DC20" s="382">
        <f t="shared" si="24"/>
        <v>294.56547739470682</v>
      </c>
      <c r="DD20" s="382">
        <f t="shared" si="24"/>
        <v>295.82376207920936</v>
      </c>
      <c r="DE20" s="382">
        <f t="shared" si="24"/>
        <v>297.11160292333341</v>
      </c>
      <c r="DF20" s="521"/>
      <c r="DG20" s="252"/>
      <c r="DH20" s="515">
        <f t="shared" si="19"/>
        <v>90.000000000000014</v>
      </c>
      <c r="DI20" s="592">
        <v>9000</v>
      </c>
      <c r="DJ20" s="382">
        <f t="shared" si="28"/>
        <v>11.455839718392207</v>
      </c>
      <c r="DK20" s="382">
        <f t="shared" si="28"/>
        <v>22.910896404193565</v>
      </c>
      <c r="DL20" s="382">
        <f t="shared" si="28"/>
        <v>34.364388578956444</v>
      </c>
      <c r="DM20" s="382">
        <f t="shared" si="28"/>
        <v>45.815537865802462</v>
      </c>
      <c r="DN20" s="382">
        <f t="shared" si="28"/>
        <v>57.263570523111575</v>
      </c>
      <c r="DO20" s="382">
        <f t="shared" si="28"/>
        <v>68.707718958201937</v>
      </c>
      <c r="DP20" s="382">
        <f t="shared" si="28"/>
        <v>80.147223214122278</v>
      </c>
      <c r="DQ20" s="382">
        <f t="shared" si="28"/>
        <v>91.581332423609609</v>
      </c>
      <c r="DR20" s="382">
        <f t="shared" si="28"/>
        <v>103.00930622396618</v>
      </c>
      <c r="DS20" s="382">
        <f t="shared" si="28"/>
        <v>114.43041612726202</v>
      </c>
      <c r="DT20" s="382">
        <f t="shared" si="28"/>
        <v>125.84394684042763</v>
      </c>
      <c r="DU20" s="382">
        <f t="shared" si="28"/>
        <v>137.24919753029479</v>
      </c>
      <c r="DV20" s="382">
        <f t="shared" si="28"/>
        <v>148.64548302896259</v>
      </c>
      <c r="DW20" s="382">
        <f t="shared" si="28"/>
        <v>160.032134975367</v>
      </c>
      <c r="DX20" s="382">
        <f t="shared" si="28"/>
        <v>171.40850288934467</v>
      </c>
      <c r="DY20" s="382">
        <f t="shared" si="25"/>
        <v>182.77395517503126</v>
      </c>
      <c r="DZ20" s="382">
        <f t="shared" si="25"/>
        <v>194.12788005083112</v>
      </c>
      <c r="EA20" s="382">
        <f t="shared" si="25"/>
        <v>205.46968640375661</v>
      </c>
      <c r="EB20" s="382">
        <f t="shared" si="25"/>
        <v>216.79880456640751</v>
      </c>
      <c r="EC20" s="382">
        <f t="shared" si="25"/>
        <v>228.11468701536748</v>
      </c>
      <c r="ED20" s="382">
        <f t="shared" si="25"/>
        <v>239.41680899024169</v>
      </c>
      <c r="EE20" s="382">
        <f t="shared" si="25"/>
        <v>250.70466903309131</v>
      </c>
      <c r="EF20" s="382">
        <f t="shared" si="25"/>
        <v>261.97778944842429</v>
      </c>
      <c r="EG20" s="382">
        <f t="shared" si="25"/>
        <v>273.23571668435704</v>
      </c>
      <c r="EH20" s="382">
        <f t="shared" si="25"/>
        <v>284.47802163597873</v>
      </c>
      <c r="EI20" s="382">
        <f t="shared" si="25"/>
        <v>295.70429987233996</v>
      </c>
      <c r="EJ20" s="382">
        <f t="shared" si="25"/>
        <v>306.91417178880596</v>
      </c>
      <c r="EK20" s="382">
        <f t="shared" si="25"/>
        <v>318.10728268692242</v>
      </c>
      <c r="EL20" s="382">
        <f t="shared" si="25"/>
        <v>329.28330278413614</v>
      </c>
      <c r="EM20" s="382">
        <f t="shared" si="25"/>
        <v>340.4419271560796</v>
      </c>
      <c r="EN20" s="382">
        <f t="shared" si="25"/>
        <v>351.58287561428023</v>
      </c>
      <c r="EO20" s="382">
        <f t="shared" si="26"/>
        <v>362.70589252240291</v>
      </c>
      <c r="EP20" s="382">
        <f t="shared" si="26"/>
        <v>373.81074655428301</v>
      </c>
      <c r="EQ20" s="382">
        <f t="shared" si="26"/>
        <v>384.89723039714158</v>
      </c>
      <c r="ER20" s="382">
        <f t="shared" si="26"/>
        <v>395.96516040348843</v>
      </c>
      <c r="ES20" s="382">
        <f t="shared" si="26"/>
        <v>407.01437619527809</v>
      </c>
      <c r="ET20" s="382">
        <f t="shared" si="26"/>
        <v>418.04474022395073</v>
      </c>
      <c r="EU20" s="382">
        <f t="shared" si="26"/>
        <v>429.05613728998821</v>
      </c>
      <c r="EV20" s="382">
        <f t="shared" si="26"/>
        <v>440.04847402562251</v>
      </c>
      <c r="EW20" s="382">
        <f t="shared" si="26"/>
        <v>451.02167834431327</v>
      </c>
      <c r="EX20" s="521"/>
      <c r="EY20" s="252"/>
      <c r="EZ20" s="515">
        <f t="shared" si="20"/>
        <v>90.000000000000014</v>
      </c>
      <c r="FA20" s="592">
        <v>9000</v>
      </c>
      <c r="FB20" s="382">
        <f t="shared" si="21"/>
        <v>11.8</v>
      </c>
      <c r="FC20" s="382">
        <f t="shared" si="8"/>
        <v>23.6</v>
      </c>
      <c r="FD20" s="382">
        <f t="shared" si="8"/>
        <v>35.4</v>
      </c>
      <c r="FE20" s="382">
        <f t="shared" si="8"/>
        <v>47.2</v>
      </c>
      <c r="FF20" s="382">
        <f t="shared" si="8"/>
        <v>59</v>
      </c>
      <c r="FG20" s="382">
        <f t="shared" si="8"/>
        <v>70.8</v>
      </c>
      <c r="FH20" s="382">
        <f t="shared" si="8"/>
        <v>82.6</v>
      </c>
      <c r="FI20" s="382">
        <f t="shared" si="8"/>
        <v>94.4</v>
      </c>
      <c r="FJ20" s="382">
        <f t="shared" si="8"/>
        <v>106.2</v>
      </c>
      <c r="FK20" s="382">
        <f t="shared" si="8"/>
        <v>118</v>
      </c>
      <c r="FL20" s="382">
        <f t="shared" si="8"/>
        <v>129.80000000000001</v>
      </c>
      <c r="FM20" s="382">
        <f t="shared" si="8"/>
        <v>141.6</v>
      </c>
      <c r="FN20" s="382">
        <f t="shared" si="8"/>
        <v>153.4</v>
      </c>
      <c r="FO20" s="382">
        <f t="shared" si="8"/>
        <v>165.2</v>
      </c>
      <c r="FP20" s="382">
        <f t="shared" si="8"/>
        <v>177</v>
      </c>
      <c r="FQ20" s="382">
        <f t="shared" si="8"/>
        <v>188.8</v>
      </c>
      <c r="FR20" s="382">
        <f t="shared" si="8"/>
        <v>200.6</v>
      </c>
      <c r="FS20" s="382">
        <f t="shared" si="9"/>
        <v>212.4</v>
      </c>
      <c r="FT20" s="382">
        <f t="shared" si="9"/>
        <v>224.2</v>
      </c>
      <c r="FU20" s="382">
        <f t="shared" si="9"/>
        <v>236</v>
      </c>
      <c r="FV20" s="382">
        <f t="shared" si="9"/>
        <v>247.8</v>
      </c>
      <c r="FW20" s="382">
        <f t="shared" si="9"/>
        <v>259.60000000000002</v>
      </c>
      <c r="FX20" s="382">
        <f t="shared" si="9"/>
        <v>271.39999999999998</v>
      </c>
      <c r="FY20" s="382">
        <f t="shared" si="9"/>
        <v>283.2</v>
      </c>
      <c r="FZ20" s="382">
        <f t="shared" si="9"/>
        <v>295</v>
      </c>
      <c r="GA20" s="382">
        <f t="shared" si="9"/>
        <v>306.8</v>
      </c>
      <c r="GB20" s="382">
        <f t="shared" si="9"/>
        <v>318.60000000000002</v>
      </c>
      <c r="GC20" s="382">
        <f t="shared" si="9"/>
        <v>330.4</v>
      </c>
      <c r="GD20" s="382">
        <f t="shared" si="9"/>
        <v>342.2</v>
      </c>
      <c r="GE20" s="382">
        <f t="shared" si="9"/>
        <v>354</v>
      </c>
      <c r="GF20" s="382">
        <f t="shared" si="9"/>
        <v>365.8</v>
      </c>
      <c r="GG20" s="382">
        <f t="shared" si="9"/>
        <v>377.6</v>
      </c>
      <c r="GH20" s="382">
        <f t="shared" si="9"/>
        <v>389.4</v>
      </c>
      <c r="GI20" s="382">
        <f t="shared" si="10"/>
        <v>401.2</v>
      </c>
      <c r="GJ20" s="382">
        <f t="shared" si="10"/>
        <v>413</v>
      </c>
      <c r="GK20" s="382">
        <f t="shared" si="10"/>
        <v>424.8</v>
      </c>
      <c r="GL20" s="382">
        <f t="shared" si="10"/>
        <v>436.6</v>
      </c>
      <c r="GM20" s="382">
        <f t="shared" si="10"/>
        <v>448.4</v>
      </c>
      <c r="GN20" s="382">
        <f t="shared" si="10"/>
        <v>460.2</v>
      </c>
      <c r="GO20" s="382">
        <f t="shared" si="10"/>
        <v>472</v>
      </c>
      <c r="GQ20" s="511"/>
      <c r="GR20" s="521"/>
      <c r="GS20" s="524">
        <v>9000</v>
      </c>
      <c r="GT20" s="477">
        <f t="shared" si="11"/>
        <v>3.004234434733305E-2</v>
      </c>
      <c r="GU20" s="477">
        <f t="shared" si="11"/>
        <v>3.007754841405089E-2</v>
      </c>
      <c r="GV20" s="477">
        <f t="shared" si="11"/>
        <v>3.0136180618028727E-2</v>
      </c>
      <c r="GW20" s="477">
        <f t="shared" si="11"/>
        <v>3.0218179217992518E-2</v>
      </c>
      <c r="GX20" s="477">
        <f t="shared" si="11"/>
        <v>3.0323458020969932E-2</v>
      </c>
      <c r="GY20" s="477">
        <f t="shared" si="11"/>
        <v>3.0451906620141043E-2</v>
      </c>
      <c r="GZ20" s="477">
        <f t="shared" si="11"/>
        <v>3.0603390704190075E-2</v>
      </c>
      <c r="HA20" s="477">
        <f t="shared" si="11"/>
        <v>3.077775242832944E-2</v>
      </c>
      <c r="HB20" s="477">
        <f t="shared" si="11"/>
        <v>3.0974810849580089E-2</v>
      </c>
      <c r="HC20" s="477">
        <f t="shared" si="11"/>
        <v>3.1194362421684475E-2</v>
      </c>
      <c r="HD20" s="477">
        <f t="shared" si="11"/>
        <v>3.1436181547839746E-2</v>
      </c>
      <c r="HE20" s="477">
        <f t="shared" si="11"/>
        <v>3.1700021187700246E-2</v>
      </c>
      <c r="HF20" s="477">
        <f t="shared" si="11"/>
        <v>3.1985613515824303E-2</v>
      </c>
      <c r="HG20" s="477">
        <f t="shared" si="11"/>
        <v>3.2292670627861418E-2</v>
      </c>
      <c r="HH20" s="477">
        <f t="shared" si="11"/>
        <v>3.2620885290999831E-2</v>
      </c>
      <c r="HI20" s="477">
        <f t="shared" si="11"/>
        <v>3.2969931734518634E-2</v>
      </c>
      <c r="HJ20" s="477">
        <f t="shared" si="12"/>
        <v>3.3339466476809965E-2</v>
      </c>
      <c r="HK20" s="477">
        <f t="shared" si="12"/>
        <v>3.3729129184657612E-2</v>
      </c>
      <c r="HL20" s="477">
        <f t="shared" si="12"/>
        <v>3.4138543560674577E-2</v>
      </c>
      <c r="HM20" s="477">
        <f t="shared" si="12"/>
        <v>3.4567318254704521E-2</v>
      </c>
      <c r="HN20" s="477">
        <f t="shared" si="12"/>
        <v>3.5015047795161319E-2</v>
      </c>
      <c r="HO20" s="477">
        <f t="shared" si="12"/>
        <v>3.5481313536025905E-2</v>
      </c>
      <c r="HP20" s="477">
        <f t="shared" si="12"/>
        <v>3.5965684615529757E-2</v>
      </c>
      <c r="HQ20" s="477">
        <f t="shared" si="12"/>
        <v>3.6467718922536481E-2</v>
      </c>
      <c r="HR20" s="477">
        <f t="shared" si="12"/>
        <v>3.6986964066719037E-2</v>
      </c>
      <c r="HS20" s="477">
        <f t="shared" si="12"/>
        <v>3.7522958348763388E-2</v>
      </c>
      <c r="HT20" s="477">
        <f t="shared" si="12"/>
        <v>3.8075231727114009E-2</v>
      </c>
      <c r="HU20" s="477">
        <f t="shared" si="12"/>
        <v>3.8643306777656872E-2</v>
      </c>
      <c r="HV20" s="477">
        <f t="shared" si="12"/>
        <v>3.9226699643290071E-2</v>
      </c>
      <c r="HW20" s="477">
        <f t="shared" si="12"/>
        <v>3.9824920970161652E-2</v>
      </c>
      <c r="HX20" s="477">
        <f t="shared" si="12"/>
        <v>4.0437476827845618E-2</v>
      </c>
      <c r="HY20" s="477">
        <f t="shared" si="12"/>
        <v>4.1063869610767814E-2</v>
      </c>
      <c r="HZ20" s="477">
        <f t="shared" si="13"/>
        <v>4.1703598918478836E-2</v>
      </c>
      <c r="IA20" s="477">
        <f t="shared" si="13"/>
        <v>4.2356162412592609E-2</v>
      </c>
      <c r="IB20" s="477">
        <f t="shared" si="13"/>
        <v>4.3021056648400773E-2</v>
      </c>
      <c r="IC20" s="477">
        <f t="shared" si="13"/>
        <v>4.3697777879444497E-2</v>
      </c>
      <c r="ID20" s="477">
        <f t="shared" si="13"/>
        <v>4.4385822833482032E-2</v>
      </c>
      <c r="IE20" s="477">
        <f t="shared" si="13"/>
        <v>4.5084689458567827E-2</v>
      </c>
      <c r="IF20" s="477">
        <f t="shared" si="13"/>
        <v>4.5793877638135208E-2</v>
      </c>
      <c r="IG20" s="477">
        <f t="shared" si="13"/>
        <v>4.6512889874157491E-2</v>
      </c>
    </row>
    <row r="21" spans="1:241" s="90" customFormat="1" ht="46.5">
      <c r="A21" s="173"/>
      <c r="B21" s="182"/>
      <c r="C21" s="91"/>
      <c r="D21" s="189"/>
      <c r="E21" s="91"/>
      <c r="F21" s="384"/>
      <c r="G21" s="384"/>
      <c r="H21" s="384"/>
      <c r="I21" s="384"/>
      <c r="J21" s="252"/>
      <c r="K21" s="606">
        <v>10000</v>
      </c>
      <c r="L21" s="382">
        <f t="shared" si="22"/>
        <v>3.0479999999999996</v>
      </c>
      <c r="M21" s="382">
        <v>100</v>
      </c>
      <c r="N21" s="491">
        <f t="shared" si="14"/>
        <v>696.81653438532442</v>
      </c>
      <c r="O21" s="263">
        <f t="shared" si="15"/>
        <v>0.90463704656062904</v>
      </c>
      <c r="P21" s="383">
        <f t="shared" si="16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263">
        <f t="shared" si="1"/>
        <v>0.68770445041729522</v>
      </c>
      <c r="T21" s="492">
        <f>O21/Konstanten!$C$22</f>
        <v>0.73847922168214608</v>
      </c>
      <c r="U21" s="492">
        <f t="shared" si="2"/>
        <v>0.93124414367516872</v>
      </c>
      <c r="V21" s="492"/>
      <c r="W21" s="252"/>
      <c r="X21" s="515">
        <f t="shared" si="17"/>
        <v>100.00000000000001</v>
      </c>
      <c r="Y21" s="598">
        <v>10000</v>
      </c>
      <c r="Z21" s="490">
        <f t="shared" si="3"/>
        <v>1.8229582872696003E-2</v>
      </c>
      <c r="AA21" s="490">
        <f t="shared" si="3"/>
        <v>3.6457747506958606E-2</v>
      </c>
      <c r="AB21" s="490">
        <f t="shared" si="3"/>
        <v>5.4683078599579084E-2</v>
      </c>
      <c r="AC21" s="490">
        <f t="shared" si="3"/>
        <v>7.2904166704463633E-2</v>
      </c>
      <c r="AD21" s="490">
        <f t="shared" si="3"/>
        <v>9.1119611127208941E-2</v>
      </c>
      <c r="AE21" s="490">
        <f t="shared" si="3"/>
        <v>0.10932802277972048</v>
      </c>
      <c r="AF21" s="490">
        <f t="shared" si="3"/>
        <v>0.12752802698155319</v>
      </c>
      <c r="AG21" s="490">
        <f t="shared" si="3"/>
        <v>0.14571826619584488</v>
      </c>
      <c r="AH21" s="490">
        <f t="shared" si="3"/>
        <v>0.16389740268773792</v>
      </c>
      <c r="AI21" s="490">
        <f t="shared" si="3"/>
        <v>0.18206412109419956</v>
      </c>
      <c r="AJ21" s="490">
        <f t="shared" si="4"/>
        <v>0.20021713089453846</v>
      </c>
      <c r="AK21" s="490">
        <f t="shared" si="4"/>
        <v>0.21835516877204567</v>
      </c>
      <c r="AL21" s="490">
        <f t="shared" si="4"/>
        <v>0.23647700085776172</v>
      </c>
      <c r="AM21" s="490">
        <f t="shared" si="4"/>
        <v>0.25458142484842622</v>
      </c>
      <c r="AN21" s="490">
        <f t="shared" si="4"/>
        <v>0.27266727199162838</v>
      </c>
      <c r="AO21" s="490">
        <f t="shared" si="4"/>
        <v>0.29073340893208732</v>
      </c>
      <c r="AP21" s="490">
        <f t="shared" si="4"/>
        <v>0.30877873941408163</v>
      </c>
      <c r="AQ21" s="490">
        <f t="shared" si="4"/>
        <v>0.32680220583599734</v>
      </c>
      <c r="AR21" s="490">
        <f t="shared" si="4"/>
        <v>0.34480279065400454</v>
      </c>
      <c r="AS21" s="490">
        <f t="shared" si="4"/>
        <v>0.36277951763291677</v>
      </c>
      <c r="AT21" s="490">
        <f t="shared" si="4"/>
        <v>0.38073145294315586</v>
      </c>
      <c r="AU21" s="490">
        <f t="shared" si="4"/>
        <v>0.39865770610385237</v>
      </c>
      <c r="AV21" s="490">
        <f t="shared" si="4"/>
        <v>0.41655743077284363</v>
      </c>
      <c r="AW21" s="490">
        <f t="shared" si="4"/>
        <v>0.43442982538535796</v>
      </c>
      <c r="AX21" s="490">
        <f t="shared" si="4"/>
        <v>0.4522741336438707</v>
      </c>
      <c r="AY21" s="490">
        <f t="shared" si="4"/>
        <v>0.47008964486243016</v>
      </c>
      <c r="AZ21" s="490">
        <f t="shared" si="5"/>
        <v>0.48787569416941245</v>
      </c>
      <c r="BA21" s="490">
        <f t="shared" si="5"/>
        <v>0.50563166257331471</v>
      </c>
      <c r="BB21" s="490">
        <f t="shared" si="5"/>
        <v>0.52335697689672533</v>
      </c>
      <c r="BC21" s="490">
        <f t="shared" si="5"/>
        <v>0.54105110958413516</v>
      </c>
      <c r="BD21" s="490">
        <f t="shared" si="5"/>
        <v>0.55871357838963231</v>
      </c>
      <c r="BE21" s="490">
        <f t="shared" si="5"/>
        <v>0.57634394595090954</v>
      </c>
      <c r="BF21" s="490">
        <f t="shared" si="5"/>
        <v>0.59394181925629308</v>
      </c>
      <c r="BG21" s="490">
        <f t="shared" si="5"/>
        <v>0.6115068490116794</v>
      </c>
      <c r="BH21" s="490">
        <f t="shared" si="5"/>
        <v>0.62903872891450674</v>
      </c>
      <c r="BI21" s="490">
        <f t="shared" si="5"/>
        <v>0.64653719484188599</v>
      </c>
      <c r="BJ21" s="490">
        <f t="shared" si="5"/>
        <v>0.66400202396014096</v>
      </c>
      <c r="BK21" s="490">
        <f t="shared" si="5"/>
        <v>0.68143303376294562</v>
      </c>
      <c r="BL21" s="490">
        <f t="shared" si="5"/>
        <v>0.69883008104519817</v>
      </c>
      <c r="BM21" s="490">
        <f t="shared" si="5"/>
        <v>0.71619306081968404</v>
      </c>
      <c r="BN21" s="527"/>
      <c r="BO21" s="252"/>
      <c r="BP21" s="515">
        <f t="shared" si="18"/>
        <v>100.00000000000001</v>
      </c>
      <c r="BQ21" s="598">
        <v>10000</v>
      </c>
      <c r="BR21" s="382">
        <f t="shared" si="27"/>
        <v>268.35583469295159</v>
      </c>
      <c r="BS21" s="382">
        <f t="shared" si="27"/>
        <v>268.40933322184878</v>
      </c>
      <c r="BT21" s="382">
        <f t="shared" si="27"/>
        <v>268.49847895512488</v>
      </c>
      <c r="BU21" s="382">
        <f t="shared" si="27"/>
        <v>268.62324423441032</v>
      </c>
      <c r="BV21" s="382">
        <f t="shared" si="27"/>
        <v>268.78359046548042</v>
      </c>
      <c r="BW21" s="382">
        <f t="shared" si="27"/>
        <v>268.97946824475952</v>
      </c>
      <c r="BX21" s="382">
        <f t="shared" si="27"/>
        <v>269.21081752056938</v>
      </c>
      <c r="BY21" s="382">
        <f t="shared" si="27"/>
        <v>269.47756778809304</v>
      </c>
      <c r="BZ21" s="382">
        <f t="shared" si="27"/>
        <v>269.7796383168191</v>
      </c>
      <c r="CA21" s="382">
        <f t="shared" si="27"/>
        <v>270.11693840904053</v>
      </c>
      <c r="CB21" s="382">
        <f t="shared" si="27"/>
        <v>270.48936768780146</v>
      </c>
      <c r="CC21" s="382">
        <f t="shared" si="27"/>
        <v>270.89681641252906</v>
      </c>
      <c r="CD21" s="382">
        <f t="shared" si="27"/>
        <v>271.33916582044156</v>
      </c>
      <c r="CE21" s="382">
        <f t="shared" si="27"/>
        <v>271.81628849169982</v>
      </c>
      <c r="CF21" s="382">
        <f t="shared" si="27"/>
        <v>272.32804873616914</v>
      </c>
      <c r="CG21" s="382">
        <f t="shared" si="23"/>
        <v>272.87430299957151</v>
      </c>
      <c r="CH21" s="382">
        <f t="shared" si="23"/>
        <v>273.45490028674845</v>
      </c>
      <c r="CI21" s="382">
        <f t="shared" si="23"/>
        <v>274.06968259971046</v>
      </c>
      <c r="CJ21" s="382">
        <f t="shared" si="23"/>
        <v>274.71848538812969</v>
      </c>
      <c r="CK21" s="382">
        <f t="shared" si="23"/>
        <v>275.40113800992953</v>
      </c>
      <c r="CL21" s="382">
        <f t="shared" si="23"/>
        <v>276.11746419964089</v>
      </c>
      <c r="CM21" s="382">
        <f t="shared" si="23"/>
        <v>276.86728254223328</v>
      </c>
      <c r="CN21" s="382">
        <f t="shared" si="23"/>
        <v>277.65040695017467</v>
      </c>
      <c r="CO21" s="382">
        <f t="shared" si="23"/>
        <v>278.46664714154844</v>
      </c>
      <c r="CP21" s="382">
        <f t="shared" si="23"/>
        <v>279.31580911713019</v>
      </c>
      <c r="CQ21" s="382">
        <f t="shared" si="23"/>
        <v>280.19769563442532</v>
      </c>
      <c r="CR21" s="382">
        <f t="shared" si="23"/>
        <v>281.11210667676897</v>
      </c>
      <c r="CS21" s="382">
        <f t="shared" si="23"/>
        <v>282.05883991570664</v>
      </c>
      <c r="CT21" s="382">
        <f t="shared" si="23"/>
        <v>283.03769116499114</v>
      </c>
      <c r="CU21" s="382">
        <f t="shared" si="23"/>
        <v>284.04845482466214</v>
      </c>
      <c r="CV21" s="382">
        <f t="shared" si="23"/>
        <v>285.09092431380122</v>
      </c>
      <c r="CW21" s="382">
        <f t="shared" si="24"/>
        <v>286.16489249069315</v>
      </c>
      <c r="CX21" s="382">
        <f t="shared" si="24"/>
        <v>287.27015205925801</v>
      </c>
      <c r="CY21" s="382">
        <f t="shared" si="24"/>
        <v>288.40649596075082</v>
      </c>
      <c r="CZ21" s="382">
        <f t="shared" si="24"/>
        <v>289.57371774986581</v>
      </c>
      <c r="DA21" s="382">
        <f t="shared" si="24"/>
        <v>290.77161195450668</v>
      </c>
      <c r="DB21" s="382">
        <f t="shared" si="24"/>
        <v>291.99997441861825</v>
      </c>
      <c r="DC21" s="382">
        <f t="shared" si="24"/>
        <v>293.258602627595</v>
      </c>
      <c r="DD21" s="382">
        <f t="shared" si="24"/>
        <v>294.54729601590179</v>
      </c>
      <c r="DE21" s="382">
        <f t="shared" si="24"/>
        <v>295.86585625665657</v>
      </c>
      <c r="DF21" s="521"/>
      <c r="DG21" s="252"/>
      <c r="DH21" s="515">
        <f t="shared" si="19"/>
        <v>100.00000000000001</v>
      </c>
      <c r="DI21" s="598">
        <v>10000</v>
      </c>
      <c r="DJ21" s="382">
        <f t="shared" si="28"/>
        <v>11.636554348191654</v>
      </c>
      <c r="DK21" s="382">
        <f t="shared" si="28"/>
        <v>23.272203387209522</v>
      </c>
      <c r="DL21" s="382">
        <f t="shared" si="28"/>
        <v>34.906043681532203</v>
      </c>
      <c r="DM21" s="382">
        <f t="shared" si="28"/>
        <v>46.537175534431256</v>
      </c>
      <c r="DN21" s="382">
        <f t="shared" si="28"/>
        <v>58.164704835675899</v>
      </c>
      <c r="DO21" s="382">
        <f t="shared" si="28"/>
        <v>69.787744883731648</v>
      </c>
      <c r="DP21" s="382">
        <f t="shared" si="28"/>
        <v>81.405418173950025</v>
      </c>
      <c r="DQ21" s="382">
        <f t="shared" si="28"/>
        <v>93.016858145006694</v>
      </c>
      <c r="DR21" s="382">
        <f t="shared" si="28"/>
        <v>104.62121087586115</v>
      </c>
      <c r="DS21" s="382">
        <f t="shared" si="28"/>
        <v>116.21763672615931</v>
      </c>
      <c r="DT21" s="382">
        <f t="shared" si="28"/>
        <v>127.80531191324707</v>
      </c>
      <c r="DU21" s="382">
        <f t="shared" si="28"/>
        <v>139.38343001968494</v>
      </c>
      <c r="DV21" s="382">
        <f t="shared" si="28"/>
        <v>150.95120342551994</v>
      </c>
      <c r="DW21" s="382">
        <f t="shared" si="28"/>
        <v>162.50786466024383</v>
      </c>
      <c r="DX21" s="382">
        <f t="shared" si="28"/>
        <v>174.05266766998125</v>
      </c>
      <c r="DY21" s="382">
        <f t="shared" si="25"/>
        <v>185.5848889960325</v>
      </c>
      <c r="DZ21" s="382">
        <f t="shared" si="25"/>
        <v>197.10382886159132</v>
      </c>
      <c r="EA21" s="382">
        <f t="shared" si="25"/>
        <v>208.60881216406509</v>
      </c>
      <c r="EB21" s="382">
        <f t="shared" si="25"/>
        <v>220.09918937108873</v>
      </c>
      <c r="EC21" s="382">
        <f t="shared" si="25"/>
        <v>231.57433731899008</v>
      </c>
      <c r="ED21" s="382">
        <f t="shared" si="25"/>
        <v>243.03365991301953</v>
      </c>
      <c r="EE21" s="382">
        <f t="shared" si="25"/>
        <v>254.47658872936262</v>
      </c>
      <c r="EF21" s="382">
        <f t="shared" si="25"/>
        <v>265.90258351942219</v>
      </c>
      <c r="EG21" s="382">
        <f t="shared" si="25"/>
        <v>277.3111326175121</v>
      </c>
      <c r="EH21" s="382">
        <f t="shared" si="25"/>
        <v>288.70175325354859</v>
      </c>
      <c r="EI21" s="382">
        <f t="shared" si="25"/>
        <v>300.07399177284532</v>
      </c>
      <c r="EJ21" s="382">
        <f t="shared" si="25"/>
        <v>311.42742376553832</v>
      </c>
      <c r="EK21" s="382">
        <f t="shared" si="25"/>
        <v>322.76165410858431</v>
      </c>
      <c r="EL21" s="382">
        <f t="shared" si="25"/>
        <v>334.07631692361139</v>
      </c>
      <c r="EM21" s="382">
        <f t="shared" si="25"/>
        <v>345.37107545423862</v>
      </c>
      <c r="EN21" s="382">
        <f t="shared" si="25"/>
        <v>356.64562186672111</v>
      </c>
      <c r="EO21" s="382">
        <f t="shared" si="26"/>
        <v>367.89967697802473</v>
      </c>
      <c r="EP21" s="382">
        <f t="shared" si="26"/>
        <v>379.13298991561265</v>
      </c>
      <c r="EQ21" s="382">
        <f t="shared" si="26"/>
        <v>390.34533771333975</v>
      </c>
      <c r="ER21" s="382">
        <f t="shared" si="26"/>
        <v>401.53652484800443</v>
      </c>
      <c r="ES21" s="382">
        <f t="shared" si="26"/>
        <v>412.70638272110529</v>
      </c>
      <c r="ET21" s="382">
        <f t="shared" si="26"/>
        <v>423.85476909043081</v>
      </c>
      <c r="EU21" s="382">
        <f t="shared" si="26"/>
        <v>434.98156745607002</v>
      </c>
      <c r="EV21" s="382">
        <f t="shared" si="26"/>
        <v>446.08668640540185</v>
      </c>
      <c r="EW21" s="382">
        <f t="shared" si="26"/>
        <v>457.17005892156499</v>
      </c>
      <c r="EX21" s="521"/>
      <c r="EY21" s="252"/>
      <c r="EZ21" s="515">
        <f t="shared" si="20"/>
        <v>100.00000000000001</v>
      </c>
      <c r="FA21" s="598">
        <v>10000</v>
      </c>
      <c r="FB21" s="382">
        <f t="shared" si="21"/>
        <v>12</v>
      </c>
      <c r="FC21" s="382">
        <f t="shared" si="8"/>
        <v>24</v>
      </c>
      <c r="FD21" s="382">
        <f t="shared" si="8"/>
        <v>36</v>
      </c>
      <c r="FE21" s="382">
        <f t="shared" si="8"/>
        <v>48</v>
      </c>
      <c r="FF21" s="382">
        <f t="shared" si="8"/>
        <v>60</v>
      </c>
      <c r="FG21" s="382">
        <f t="shared" si="8"/>
        <v>72</v>
      </c>
      <c r="FH21" s="382">
        <f t="shared" si="8"/>
        <v>84</v>
      </c>
      <c r="FI21" s="382">
        <f t="shared" si="8"/>
        <v>96</v>
      </c>
      <c r="FJ21" s="382">
        <f t="shared" si="8"/>
        <v>108</v>
      </c>
      <c r="FK21" s="382">
        <f t="shared" si="8"/>
        <v>120</v>
      </c>
      <c r="FL21" s="382">
        <f t="shared" si="8"/>
        <v>132</v>
      </c>
      <c r="FM21" s="382">
        <f t="shared" si="8"/>
        <v>144</v>
      </c>
      <c r="FN21" s="382">
        <f t="shared" si="8"/>
        <v>156</v>
      </c>
      <c r="FO21" s="382">
        <f t="shared" si="8"/>
        <v>168</v>
      </c>
      <c r="FP21" s="382">
        <f t="shared" si="8"/>
        <v>180</v>
      </c>
      <c r="FQ21" s="382">
        <f t="shared" si="8"/>
        <v>192</v>
      </c>
      <c r="FR21" s="382">
        <f t="shared" si="8"/>
        <v>204</v>
      </c>
      <c r="FS21" s="382">
        <f t="shared" si="9"/>
        <v>216</v>
      </c>
      <c r="FT21" s="382">
        <f t="shared" si="9"/>
        <v>228</v>
      </c>
      <c r="FU21" s="382">
        <f t="shared" si="9"/>
        <v>240</v>
      </c>
      <c r="FV21" s="382">
        <f t="shared" si="9"/>
        <v>252</v>
      </c>
      <c r="FW21" s="382">
        <f t="shared" si="9"/>
        <v>264</v>
      </c>
      <c r="FX21" s="382">
        <f t="shared" si="9"/>
        <v>276</v>
      </c>
      <c r="FY21" s="382">
        <f t="shared" si="9"/>
        <v>288</v>
      </c>
      <c r="FZ21" s="382">
        <f t="shared" si="9"/>
        <v>300</v>
      </c>
      <c r="GA21" s="382">
        <f t="shared" si="9"/>
        <v>312</v>
      </c>
      <c r="GB21" s="382">
        <f t="shared" si="9"/>
        <v>324</v>
      </c>
      <c r="GC21" s="382">
        <f t="shared" si="9"/>
        <v>336</v>
      </c>
      <c r="GD21" s="382">
        <f t="shared" si="9"/>
        <v>348</v>
      </c>
      <c r="GE21" s="382">
        <f t="shared" si="9"/>
        <v>360</v>
      </c>
      <c r="GF21" s="382">
        <f t="shared" si="9"/>
        <v>372</v>
      </c>
      <c r="GG21" s="382">
        <f t="shared" si="9"/>
        <v>384</v>
      </c>
      <c r="GH21" s="382">
        <f t="shared" si="9"/>
        <v>396</v>
      </c>
      <c r="GI21" s="382">
        <f t="shared" si="10"/>
        <v>408</v>
      </c>
      <c r="GJ21" s="382">
        <f t="shared" si="10"/>
        <v>420</v>
      </c>
      <c r="GK21" s="382">
        <f t="shared" si="10"/>
        <v>432</v>
      </c>
      <c r="GL21" s="382">
        <f t="shared" si="10"/>
        <v>444</v>
      </c>
      <c r="GM21" s="382">
        <f t="shared" si="10"/>
        <v>456</v>
      </c>
      <c r="GN21" s="382">
        <f t="shared" si="10"/>
        <v>468</v>
      </c>
      <c r="GO21" s="382">
        <f t="shared" si="10"/>
        <v>480</v>
      </c>
      <c r="GQ21" s="511"/>
      <c r="GR21" s="521"/>
      <c r="GS21" s="625">
        <v>10000</v>
      </c>
      <c r="GT21" s="476">
        <f t="shared" si="11"/>
        <v>3.1233098813724589E-2</v>
      </c>
      <c r="GU21" s="476">
        <f t="shared" si="11"/>
        <v>3.127321468797737E-2</v>
      </c>
      <c r="GV21" s="476">
        <f t="shared" si="11"/>
        <v>3.1340026055332579E-2</v>
      </c>
      <c r="GW21" s="476">
        <f t="shared" si="11"/>
        <v>3.1433460427490928E-2</v>
      </c>
      <c r="GX21" s="476">
        <f t="shared" si="11"/>
        <v>3.1553416621112204E-2</v>
      </c>
      <c r="GY21" s="476">
        <f t="shared" si="11"/>
        <v>3.1699765051213954E-2</v>
      </c>
      <c r="GZ21" s="476">
        <f t="shared" si="11"/>
        <v>3.1872348109628024E-2</v>
      </c>
      <c r="HA21" s="476">
        <f t="shared" si="11"/>
        <v>3.207098062098377E-2</v>
      </c>
      <c r="HB21" s="476">
        <f t="shared" si="11"/>
        <v>3.2295450376195398E-2</v>
      </c>
      <c r="HC21" s="476">
        <f t="shared" si="11"/>
        <v>3.2545518738717555E-2</v>
      </c>
      <c r="HD21" s="476">
        <f t="shared" si="11"/>
        <v>3.2820921321331652E-2</v>
      </c>
      <c r="HE21" s="476">
        <f t="shared" si="11"/>
        <v>3.3121368728428274E-2</v>
      </c>
      <c r="HF21" s="476">
        <f t="shared" si="11"/>
        <v>3.3446547360393625E-2</v>
      </c>
      <c r="HG21" s="476">
        <f t="shared" si="11"/>
        <v>3.3796120275400916E-2</v>
      </c>
      <c r="HH21" s="476">
        <f t="shared" si="11"/>
        <v>3.4169728103768018E-2</v>
      </c>
      <c r="HI21" s="476">
        <f t="shared" si="11"/>
        <v>3.4566990010186878E-2</v>
      </c>
      <c r="HJ21" s="476">
        <f t="shared" si="12"/>
        <v>3.4987504698608618E-2</v>
      </c>
      <c r="HK21" s="476">
        <f t="shared" si="12"/>
        <v>3.5430851454740793E-2</v>
      </c>
      <c r="HL21" s="476">
        <f t="shared" si="12"/>
        <v>3.5896591220926546E-2</v>
      </c>
      <c r="HM21" s="476">
        <f t="shared" si="12"/>
        <v>3.6384267698038167E-2</v>
      </c>
      <c r="HN21" s="476">
        <f t="shared" si="12"/>
        <v>3.6893408469384333E-2</v>
      </c>
      <c r="HO21" s="476">
        <f t="shared" si="12"/>
        <v>3.7423526141202666E-2</v>
      </c>
      <c r="HP21" s="476">
        <f t="shared" si="12"/>
        <v>3.7974119494932491E-2</v>
      </c>
      <c r="HQ21" s="476">
        <f t="shared" si="12"/>
        <v>3.8544674646115891E-2</v>
      </c>
      <c r="HR21" s="476">
        <f t="shared" si="12"/>
        <v>3.913466620526157E-2</v>
      </c>
      <c r="HS21" s="476">
        <f t="shared" si="12"/>
        <v>3.974355843602273E-2</v>
      </c>
      <c r="HT21" s="476">
        <f t="shared" si="12"/>
        <v>4.037080640633333E-2</v>
      </c>
      <c r="HU21" s="476">
        <f t="shared" si="12"/>
        <v>4.1015857128313057E-2</v>
      </c>
      <c r="HV21" s="476">
        <f t="shared" si="12"/>
        <v>4.1678150683073859E-2</v>
      </c>
      <c r="HW21" s="476">
        <f t="shared" si="12"/>
        <v>4.2357121326738606E-2</v>
      </c>
      <c r="HX21" s="476">
        <f t="shared" si="12"/>
        <v>4.3052198574350747E-2</v>
      </c>
      <c r="HY21" s="476">
        <f t="shared" si="12"/>
        <v>4.3762808258559494E-2</v>
      </c>
      <c r="HZ21" s="476">
        <f t="shared" si="13"/>
        <v>4.4488373560268656E-2</v>
      </c>
      <c r="IA21" s="476">
        <f t="shared" si="13"/>
        <v>4.5228316008798897E-2</v>
      </c>
      <c r="IB21" s="476">
        <f t="shared" si="13"/>
        <v>4.598205644924739E-2</v>
      </c>
      <c r="IC21" s="476">
        <f t="shared" si="13"/>
        <v>4.6749015975196991E-2</v>
      </c>
      <c r="ID21" s="476">
        <f t="shared" si="13"/>
        <v>4.7528616825050142E-2</v>
      </c>
      <c r="IE21" s="476">
        <f t="shared" si="13"/>
        <v>4.8320283240628772E-2</v>
      </c>
      <c r="IF21" s="476">
        <f t="shared" si="13"/>
        <v>4.9123442286917784E-2</v>
      </c>
      <c r="IG21" s="476">
        <f t="shared" si="13"/>
        <v>4.9937524632057903E-2</v>
      </c>
    </row>
    <row r="22" spans="1:241">
      <c r="F22" s="384"/>
      <c r="G22" s="384"/>
      <c r="H22" s="384"/>
      <c r="I22" s="384"/>
      <c r="J22" s="252"/>
      <c r="K22" s="606">
        <v>11000</v>
      </c>
      <c r="L22" s="382">
        <f t="shared" si="22"/>
        <v>3.3527999999999998</v>
      </c>
      <c r="M22" s="382">
        <v>110</v>
      </c>
      <c r="N22" s="491">
        <f t="shared" si="14"/>
        <v>670.19777942873679</v>
      </c>
      <c r="O22" s="263">
        <f t="shared" si="15"/>
        <v>0.87655121507456846</v>
      </c>
      <c r="P22" s="383">
        <f t="shared" si="16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263">
        <f t="shared" si="1"/>
        <v>0.66143378181962675</v>
      </c>
      <c r="T22" s="492">
        <f>O22/Konstanten!$C$22</f>
        <v>0.71555201230577015</v>
      </c>
      <c r="U22" s="492">
        <f t="shared" si="2"/>
        <v>0.92436855804268547</v>
      </c>
      <c r="V22" s="492"/>
      <c r="W22" s="252"/>
      <c r="X22" s="515">
        <f t="shared" si="17"/>
        <v>110</v>
      </c>
      <c r="Y22" s="592">
        <v>11000</v>
      </c>
      <c r="Z22" s="490">
        <f t="shared" si="3"/>
        <v>1.858804632669896E-2</v>
      </c>
      <c r="AA22" s="490">
        <f t="shared" si="3"/>
        <v>3.7174462642100135E-2</v>
      </c>
      <c r="AB22" s="490">
        <f t="shared" si="3"/>
        <v>5.5757622453407998E-2</v>
      </c>
      <c r="AC22" s="490">
        <f t="shared" si="3"/>
        <v>7.433590628758116E-2</v>
      </c>
      <c r="AD22" s="490">
        <f t="shared" si="3"/>
        <v>9.2907705158600709E-2</v>
      </c>
      <c r="AE22" s="490">
        <f t="shared" si="3"/>
        <v>0.11147142398395191</v>
      </c>
      <c r="AF22" s="490">
        <f t="shared" si="3"/>
        <v>0.13002548493407104</v>
      </c>
      <c r="AG22" s="490">
        <f t="shared" si="3"/>
        <v>0.14856833069927086</v>
      </c>
      <c r="AH22" s="490">
        <f t="shared" si="3"/>
        <v>0.16709842765909216</v>
      </c>
      <c r="AI22" s="490">
        <f t="shared" si="3"/>
        <v>0.18561426894014393</v>
      </c>
      <c r="AJ22" s="490">
        <f t="shared" si="4"/>
        <v>0.20411437734925159</v>
      </c>
      <c r="AK22" s="490">
        <f t="shared" si="4"/>
        <v>0.22259730816993142</v>
      </c>
      <c r="AL22" s="490">
        <f t="shared" si="4"/>
        <v>0.24106165181128222</v>
      </c>
      <c r="AM22" s="490">
        <f t="shared" si="4"/>
        <v>0.25950603629951707</v>
      </c>
      <c r="AN22" s="490">
        <f t="shared" si="4"/>
        <v>0.27792912960375993</v>
      </c>
      <c r="AO22" s="490">
        <f t="shared" si="4"/>
        <v>0.29632964178896187</v>
      </c>
      <c r="AP22" s="490">
        <f t="shared" si="4"/>
        <v>0.3147063269900216</v>
      </c>
      <c r="AQ22" s="490">
        <f t="shared" si="4"/>
        <v>0.33305798520266322</v>
      </c>
      <c r="AR22" s="490">
        <f t="shared" si="4"/>
        <v>0.35138346388782482</v>
      </c>
      <c r="AS22" s="490">
        <f t="shared" si="4"/>
        <v>0.36968165938767589</v>
      </c>
      <c r="AT22" s="490">
        <f t="shared" si="4"/>
        <v>0.38795151815253648</v>
      </c>
      <c r="AU22" s="490">
        <f t="shared" si="4"/>
        <v>0.40619203777933038</v>
      </c>
      <c r="AV22" s="490">
        <f t="shared" si="4"/>
        <v>0.42440226786317875</v>
      </c>
      <c r="AW22" s="490">
        <f t="shared" si="4"/>
        <v>0.44258131066495765</v>
      </c>
      <c r="AX22" s="490">
        <f t="shared" si="4"/>
        <v>0.46072832159858118</v>
      </c>
      <c r="AY22" s="490">
        <f t="shared" si="4"/>
        <v>0.47884250954272517</v>
      </c>
      <c r="AZ22" s="490">
        <f t="shared" si="5"/>
        <v>0.49692313698251206</v>
      </c>
      <c r="BA22" s="490">
        <f t="shared" si="5"/>
        <v>0.51496951998749274</v>
      </c>
      <c r="BB22" s="490">
        <f t="shared" si="5"/>
        <v>0.53298102803282421</v>
      </c>
      <c r="BC22" s="490">
        <f t="shared" si="5"/>
        <v>0.5509570836712232</v>
      </c>
      <c r="BD22" s="490">
        <f t="shared" si="5"/>
        <v>0.56889716206363239</v>
      </c>
      <c r="BE22" s="490">
        <f t="shared" si="5"/>
        <v>0.58680079037701149</v>
      </c>
      <c r="BF22" s="490">
        <f t="shared" si="5"/>
        <v>0.60466754705792936</v>
      </c>
      <c r="BG22" s="490">
        <f t="shared" si="5"/>
        <v>0.62249706099081237</v>
      </c>
      <c r="BH22" s="490">
        <f t="shared" si="5"/>
        <v>0.64028901054991261</v>
      </c>
      <c r="BI22" s="490">
        <f t="shared" si="5"/>
        <v>0.65804312255403252</v>
      </c>
      <c r="BJ22" s="490">
        <f t="shared" si="5"/>
        <v>0.67575917113309925</v>
      </c>
      <c r="BK22" s="490">
        <f t="shared" si="5"/>
        <v>0.69343697651555891</v>
      </c>
      <c r="BL22" s="490">
        <f t="shared" si="5"/>
        <v>0.71107640374544101</v>
      </c>
      <c r="BM22" s="490">
        <f t="shared" si="5"/>
        <v>0.72867736133777694</v>
      </c>
      <c r="BN22" s="527"/>
      <c r="BO22" s="252"/>
      <c r="BP22" s="515">
        <f t="shared" si="18"/>
        <v>110</v>
      </c>
      <c r="BQ22" s="592">
        <v>11000</v>
      </c>
      <c r="BR22" s="382">
        <f t="shared" si="27"/>
        <v>266.37520607878764</v>
      </c>
      <c r="BS22" s="382">
        <f t="shared" si="27"/>
        <v>266.43041785907536</v>
      </c>
      <c r="BT22" s="382">
        <f t="shared" si="27"/>
        <v>266.52241599495318</v>
      </c>
      <c r="BU22" s="382">
        <f t="shared" si="27"/>
        <v>266.65116831747525</v>
      </c>
      <c r="BV22" s="382">
        <f t="shared" si="27"/>
        <v>266.81662994548287</v>
      </c>
      <c r="BW22" s="382">
        <f t="shared" si="27"/>
        <v>267.01874343969843</v>
      </c>
      <c r="BX22" s="382">
        <f t="shared" si="27"/>
        <v>267.25743899904393</v>
      </c>
      <c r="BY22" s="382">
        <f t="shared" si="27"/>
        <v>267.53263469786441</v>
      </c>
      <c r="BZ22" s="382">
        <f t="shared" si="27"/>
        <v>267.84423676247025</v>
      </c>
      <c r="CA22" s="382">
        <f t="shared" si="27"/>
        <v>268.19213988517009</v>
      </c>
      <c r="CB22" s="382">
        <f t="shared" si="27"/>
        <v>268.57622757373991</v>
      </c>
      <c r="CC22" s="382">
        <f t="shared" si="27"/>
        <v>268.99637253407525</v>
      </c>
      <c r="CD22" s="382">
        <f t="shared" si="27"/>
        <v>269.45243708359305</v>
      </c>
      <c r="CE22" s="382">
        <f t="shared" si="27"/>
        <v>269.94427359279894</v>
      </c>
      <c r="CF22" s="382">
        <f t="shared" si="27"/>
        <v>270.47172495231155</v>
      </c>
      <c r="CG22" s="382">
        <f t="shared" si="23"/>
        <v>271.03462506253857</v>
      </c>
      <c r="CH22" s="382">
        <f t="shared" si="23"/>
        <v>271.63279934312504</v>
      </c>
      <c r="CI22" s="382">
        <f t="shared" si="23"/>
        <v>272.26606525925666</v>
      </c>
      <c r="CJ22" s="382">
        <f t="shared" si="23"/>
        <v>272.93423286187948</v>
      </c>
      <c r="CK22" s="382">
        <f t="shared" si="23"/>
        <v>273.63710533891145</v>
      </c>
      <c r="CL22" s="382">
        <f t="shared" si="23"/>
        <v>274.37447957454862</v>
      </c>
      <c r="CM22" s="382">
        <f t="shared" si="23"/>
        <v>275.14614671383328</v>
      </c>
      <c r="CN22" s="382">
        <f t="shared" si="23"/>
        <v>275.95189272972124</v>
      </c>
      <c r="CO22" s="382">
        <f t="shared" si="23"/>
        <v>276.7914989899881</v>
      </c>
      <c r="CP22" s="382">
        <f t="shared" si="23"/>
        <v>277.66474282142582</v>
      </c>
      <c r="CQ22" s="382">
        <f t="shared" si="23"/>
        <v>278.57139806891183</v>
      </c>
      <c r="CR22" s="382">
        <f t="shared" si="23"/>
        <v>279.51123564707245</v>
      </c>
      <c r="CS22" s="382">
        <f t="shared" si="23"/>
        <v>280.48402408241986</v>
      </c>
      <c r="CT22" s="382">
        <f t="shared" si="23"/>
        <v>281.48953004399613</v>
      </c>
      <c r="CU22" s="382">
        <f t="shared" si="23"/>
        <v>282.52751886073304</v>
      </c>
      <c r="CV22" s="382">
        <f t="shared" si="23"/>
        <v>283.59775502389994</v>
      </c>
      <c r="CW22" s="382">
        <f t="shared" si="24"/>
        <v>284.70000267319176</v>
      </c>
      <c r="CX22" s="382">
        <f t="shared" si="24"/>
        <v>285.83402606517893</v>
      </c>
      <c r="CY22" s="382">
        <f t="shared" si="24"/>
        <v>286.99959002301443</v>
      </c>
      <c r="CZ22" s="382">
        <f t="shared" si="24"/>
        <v>288.19646036646355</v>
      </c>
      <c r="DA22" s="382">
        <f t="shared" si="24"/>
        <v>289.42440432148436</v>
      </c>
      <c r="DB22" s="382">
        <f t="shared" si="24"/>
        <v>290.68319090874797</v>
      </c>
      <c r="DC22" s="382">
        <f t="shared" si="24"/>
        <v>291.97259131063959</v>
      </c>
      <c r="DD22" s="382">
        <f t="shared" si="24"/>
        <v>293.29237921642471</v>
      </c>
      <c r="DE22" s="382">
        <f t="shared" si="24"/>
        <v>294.64233114540548</v>
      </c>
      <c r="DF22" s="521"/>
      <c r="DG22" s="252"/>
      <c r="DH22" s="515">
        <f t="shared" si="19"/>
        <v>110</v>
      </c>
      <c r="DI22" s="592">
        <v>11000</v>
      </c>
      <c r="DJ22" s="382">
        <f t="shared" si="28"/>
        <v>11.821490081505456</v>
      </c>
      <c r="DK22" s="382">
        <f t="shared" si="28"/>
        <v>23.64194352031857</v>
      </c>
      <c r="DL22" s="382">
        <f t="shared" si="28"/>
        <v>35.460325911418387</v>
      </c>
      <c r="DM22" s="382">
        <f t="shared" si="28"/>
        <v>47.275607314155991</v>
      </c>
      <c r="DN22" s="382">
        <f t="shared" si="28"/>
        <v>59.086764457342483</v>
      </c>
      <c r="DO22" s="382">
        <f t="shared" si="28"/>
        <v>70.892782912038115</v>
      </c>
      <c r="DP22" s="382">
        <f t="shared" si="28"/>
        <v>82.69265922170905</v>
      </c>
      <c r="DQ22" s="382">
        <f t="shared" si="28"/>
        <v>94.485402979902787</v>
      </c>
      <c r="DR22" s="382">
        <f t="shared" si="28"/>
        <v>106.27003884586921</v>
      </c>
      <c r="DS22" s="382">
        <f t="shared" si="28"/>
        <v>118.04560848926349</v>
      </c>
      <c r="DT22" s="382">
        <f t="shared" si="28"/>
        <v>129.81117245554827</v>
      </c>
      <c r="DU22" s="382">
        <f t="shared" si="28"/>
        <v>141.56581194447517</v>
      </c>
      <c r="DV22" s="382">
        <f t="shared" si="28"/>
        <v>153.30863049470742</v>
      </c>
      <c r="DW22" s="382">
        <f t="shared" si="28"/>
        <v>165.03875556836616</v>
      </c>
      <c r="DX22" s="382">
        <f t="shared" si="28"/>
        <v>176.7553400301735</v>
      </c>
      <c r="DY22" s="382">
        <f t="shared" si="25"/>
        <v>188.45756351664869</v>
      </c>
      <c r="DZ22" s="382">
        <f t="shared" si="25"/>
        <v>200.14463369159455</v>
      </c>
      <c r="EA22" s="382">
        <f t="shared" si="25"/>
        <v>211.81578738504717</v>
      </c>
      <c r="EB22" s="382">
        <f t="shared" si="25"/>
        <v>223.47029161362306</v>
      </c>
      <c r="EC22" s="382">
        <f t="shared" si="25"/>
        <v>235.10744448106763</v>
      </c>
      <c r="ED22" s="382">
        <f t="shared" si="25"/>
        <v>246.72657595854227</v>
      </c>
      <c r="EE22" s="382">
        <f t="shared" si="25"/>
        <v>258.32704854505232</v>
      </c>
      <c r="EF22" s="382">
        <f t="shared" si="25"/>
        <v>269.9082578090372</v>
      </c>
      <c r="EG22" s="382">
        <f t="shared" si="25"/>
        <v>281.46963281291886</v>
      </c>
      <c r="EH22" s="382">
        <f t="shared" si="25"/>
        <v>293.01063642300073</v>
      </c>
      <c r="EI22" s="382">
        <f t="shared" si="25"/>
        <v>304.53076550771516</v>
      </c>
      <c r="EJ22" s="382">
        <f t="shared" si="25"/>
        <v>316.02955102773137</v>
      </c>
      <c r="EK22" s="382">
        <f t="shared" si="25"/>
        <v>327.50655802195234</v>
      </c>
      <c r="EL22" s="382">
        <f t="shared" si="25"/>
        <v>338.9613854937889</v>
      </c>
      <c r="EM22" s="382">
        <f t="shared" si="25"/>
        <v>350.39366620253094</v>
      </c>
      <c r="EN22" s="382">
        <f t="shared" si="25"/>
        <v>361.80306636486409</v>
      </c>
      <c r="EO22" s="382">
        <f t="shared" si="26"/>
        <v>373.18928527188132</v>
      </c>
      <c r="EP22" s="382">
        <f t="shared" si="26"/>
        <v>384.5520548271071</v>
      </c>
      <c r="EQ22" s="382">
        <f t="shared" si="26"/>
        <v>395.89113901116673</v>
      </c>
      <c r="ER22" s="382">
        <f t="shared" si="26"/>
        <v>407.20633327886367</v>
      </c>
      <c r="ES22" s="382">
        <f t="shared" si="26"/>
        <v>418.49746389441304</v>
      </c>
      <c r="ET22" s="382">
        <f t="shared" si="26"/>
        <v>429.76438721061385</v>
      </c>
      <c r="EU22" s="382">
        <f t="shared" si="26"/>
        <v>441.00698889766505</v>
      </c>
      <c r="EV22" s="382">
        <f t="shared" si="26"/>
        <v>452.22518312725299</v>
      </c>
      <c r="EW22" s="382">
        <f t="shared" si="26"/>
        <v>463.41891171743498</v>
      </c>
      <c r="EX22" s="521"/>
      <c r="EY22" s="252"/>
      <c r="EZ22" s="515">
        <f t="shared" si="20"/>
        <v>110</v>
      </c>
      <c r="FA22" s="592">
        <v>11000</v>
      </c>
      <c r="FB22" s="382">
        <f t="shared" si="21"/>
        <v>12.2</v>
      </c>
      <c r="FC22" s="382">
        <f t="shared" si="8"/>
        <v>24.4</v>
      </c>
      <c r="FD22" s="382">
        <f t="shared" si="8"/>
        <v>36.6</v>
      </c>
      <c r="FE22" s="382">
        <f t="shared" si="8"/>
        <v>48.8</v>
      </c>
      <c r="FF22" s="382">
        <f t="shared" si="8"/>
        <v>61</v>
      </c>
      <c r="FG22" s="382">
        <f t="shared" si="8"/>
        <v>73.2</v>
      </c>
      <c r="FH22" s="382">
        <f t="shared" si="8"/>
        <v>85.4</v>
      </c>
      <c r="FI22" s="382">
        <f t="shared" si="8"/>
        <v>97.6</v>
      </c>
      <c r="FJ22" s="382">
        <f t="shared" si="8"/>
        <v>109.8</v>
      </c>
      <c r="FK22" s="382">
        <f t="shared" si="8"/>
        <v>122</v>
      </c>
      <c r="FL22" s="382">
        <f t="shared" si="8"/>
        <v>134.19999999999999</v>
      </c>
      <c r="FM22" s="382">
        <f t="shared" si="8"/>
        <v>146.4</v>
      </c>
      <c r="FN22" s="382">
        <f t="shared" si="8"/>
        <v>158.6</v>
      </c>
      <c r="FO22" s="382">
        <f t="shared" si="8"/>
        <v>170.8</v>
      </c>
      <c r="FP22" s="382">
        <f t="shared" si="8"/>
        <v>183</v>
      </c>
      <c r="FQ22" s="382">
        <f t="shared" si="8"/>
        <v>195.2</v>
      </c>
      <c r="FR22" s="382">
        <f t="shared" si="8"/>
        <v>207.4</v>
      </c>
      <c r="FS22" s="382">
        <f t="shared" si="9"/>
        <v>219.6</v>
      </c>
      <c r="FT22" s="382">
        <f t="shared" si="9"/>
        <v>231.8</v>
      </c>
      <c r="FU22" s="382">
        <f t="shared" si="9"/>
        <v>244</v>
      </c>
      <c r="FV22" s="382">
        <f t="shared" si="9"/>
        <v>256.2</v>
      </c>
      <c r="FW22" s="382">
        <f t="shared" si="9"/>
        <v>268.39999999999998</v>
      </c>
      <c r="FX22" s="382">
        <f t="shared" si="9"/>
        <v>280.60000000000002</v>
      </c>
      <c r="FY22" s="382">
        <f t="shared" si="9"/>
        <v>292.8</v>
      </c>
      <c r="FZ22" s="382">
        <f t="shared" si="9"/>
        <v>305</v>
      </c>
      <c r="GA22" s="382">
        <f t="shared" si="9"/>
        <v>317.2</v>
      </c>
      <c r="GB22" s="382">
        <f t="shared" si="9"/>
        <v>329.4</v>
      </c>
      <c r="GC22" s="382">
        <f t="shared" si="9"/>
        <v>341.6</v>
      </c>
      <c r="GD22" s="382">
        <f t="shared" si="9"/>
        <v>353.8</v>
      </c>
      <c r="GE22" s="382">
        <f t="shared" si="9"/>
        <v>366</v>
      </c>
      <c r="GF22" s="382">
        <f t="shared" si="9"/>
        <v>378.2</v>
      </c>
      <c r="GG22" s="382">
        <f t="shared" si="9"/>
        <v>390.4</v>
      </c>
      <c r="GH22" s="382">
        <f t="shared" si="9"/>
        <v>402.6</v>
      </c>
      <c r="GI22" s="382">
        <f t="shared" si="10"/>
        <v>414.8</v>
      </c>
      <c r="GJ22" s="382">
        <f t="shared" si="10"/>
        <v>427</v>
      </c>
      <c r="GK22" s="382">
        <f t="shared" si="10"/>
        <v>439.2</v>
      </c>
      <c r="GL22" s="382">
        <f t="shared" si="10"/>
        <v>451.4</v>
      </c>
      <c r="GM22" s="382">
        <f t="shared" si="10"/>
        <v>463.6</v>
      </c>
      <c r="GN22" s="382">
        <f t="shared" si="10"/>
        <v>475.8</v>
      </c>
      <c r="GO22" s="382">
        <f t="shared" si="10"/>
        <v>488</v>
      </c>
      <c r="GQ22" s="511"/>
      <c r="GR22" s="521"/>
      <c r="GS22" s="524">
        <v>11000</v>
      </c>
      <c r="GT22" s="477">
        <f t="shared" si="11"/>
        <v>3.2018799312509415E-2</v>
      </c>
      <c r="GU22" s="477">
        <f t="shared" si="11"/>
        <v>3.2064050869165348E-2</v>
      </c>
      <c r="GV22" s="477">
        <f t="shared" si="11"/>
        <v>3.2139413817813614E-2</v>
      </c>
      <c r="GW22" s="477">
        <f t="shared" si="11"/>
        <v>3.2244803873467093E-2</v>
      </c>
      <c r="GX22" s="477">
        <f t="shared" si="11"/>
        <v>3.2380103399277722E-2</v>
      </c>
      <c r="GY22" s="477">
        <f t="shared" si="11"/>
        <v>3.2545161766672666E-2</v>
      </c>
      <c r="GZ22" s="477">
        <f t="shared" si="11"/>
        <v>3.2739795814671367E-2</v>
      </c>
      <c r="HA22" s="477">
        <f t="shared" si="11"/>
        <v>3.2963790404319786E-2</v>
      </c>
      <c r="HB22" s="477">
        <f t="shared" si="11"/>
        <v>3.3216899066448403E-2</v>
      </c>
      <c r="HC22" s="477">
        <f t="shared" si="11"/>
        <v>3.3498844737592882E-2</v>
      </c>
      <c r="HD22" s="477">
        <f t="shared" si="11"/>
        <v>3.3809320580280543E-2</v>
      </c>
      <c r="HE22" s="477">
        <f t="shared" si="11"/>
        <v>3.4147990882296461E-2</v>
      </c>
      <c r="HF22" s="477">
        <f t="shared" si="11"/>
        <v>3.4514492029692027E-2</v>
      </c>
      <c r="HG22" s="477">
        <f t="shared" si="11"/>
        <v>3.4908433548187415E-2</v>
      </c>
      <c r="HH22" s="477">
        <f t="shared" si="11"/>
        <v>3.5329399206612308E-2</v>
      </c>
      <c r="HI22" s="477">
        <f t="shared" si="11"/>
        <v>3.5776948176217183E-2</v>
      </c>
      <c r="HJ22" s="477">
        <f t="shared" si="12"/>
        <v>3.6250616239780598E-2</v>
      </c>
      <c r="HK22" s="477">
        <f t="shared" si="12"/>
        <v>3.6749917043729936E-2</v>
      </c>
      <c r="HL22" s="477">
        <f t="shared" si="12"/>
        <v>3.7274343386900381E-2</v>
      </c>
      <c r="HM22" s="477">
        <f t="shared" si="12"/>
        <v>3.7823368539265691E-2</v>
      </c>
      <c r="HN22" s="477">
        <f t="shared" si="12"/>
        <v>3.8396447584347577E-2</v>
      </c>
      <c r="HO22" s="477">
        <f t="shared" si="12"/>
        <v>3.8993018778639164E-2</v>
      </c>
      <c r="HP22" s="477">
        <f t="shared" si="12"/>
        <v>3.9612504922051484E-2</v>
      </c>
      <c r="HQ22" s="477">
        <f t="shared" si="12"/>
        <v>4.0254314733170433E-2</v>
      </c>
      <c r="HR22" s="477">
        <f t="shared" si="12"/>
        <v>4.0917844223548896E-2</v>
      </c>
      <c r="HS22" s="477">
        <f t="shared" si="12"/>
        <v>4.1602478065434934E-2</v>
      </c>
      <c r="HT22" s="477">
        <f t="shared" si="12"/>
        <v>4.2307590947706523E-2</v>
      </c>
      <c r="HU22" s="477">
        <f t="shared" si="12"/>
        <v>4.3032548914953374E-2</v>
      </c>
      <c r="HV22" s="477">
        <f t="shared" si="12"/>
        <v>4.3776710685185162E-2</v>
      </c>
      <c r="HW22" s="477">
        <f t="shared" si="12"/>
        <v>4.4539428941756186E-2</v>
      </c>
      <c r="HX22" s="477">
        <f t="shared" si="12"/>
        <v>4.5320051595693869E-2</v>
      </c>
      <c r="HY22" s="477">
        <f t="shared" si="12"/>
        <v>4.6117923014804829E-2</v>
      </c>
      <c r="HZ22" s="477">
        <f t="shared" si="13"/>
        <v>4.6932385216371289E-2</v>
      </c>
      <c r="IA22" s="477">
        <f t="shared" si="13"/>
        <v>4.7762779020673989E-2</v>
      </c>
      <c r="IB22" s="477">
        <f t="shared" si="13"/>
        <v>4.8608445162814311E-2</v>
      </c>
      <c r="IC22" s="477">
        <f t="shared" si="13"/>
        <v>4.9468725360806959E-2</v>
      </c>
      <c r="ID22" s="477">
        <f t="shared" si="13"/>
        <v>5.0342963338149291E-2</v>
      </c>
      <c r="IE22" s="477">
        <f t="shared" si="13"/>
        <v>5.123050579948437E-2</v>
      </c>
      <c r="IF22" s="477">
        <f t="shared" si="13"/>
        <v>5.213070335827192E-2</v>
      </c>
      <c r="IG22" s="477">
        <f t="shared" si="13"/>
        <v>5.3042911415650408E-2</v>
      </c>
    </row>
    <row r="23" spans="1:241">
      <c r="F23" s="384"/>
      <c r="G23" s="384"/>
      <c r="H23" s="384"/>
      <c r="I23" s="384"/>
      <c r="J23" s="252"/>
      <c r="K23" s="606">
        <v>12000</v>
      </c>
      <c r="L23" s="382">
        <f t="shared" si="22"/>
        <v>3.6576</v>
      </c>
      <c r="M23" s="382">
        <v>120</v>
      </c>
      <c r="N23" s="491">
        <f t="shared" si="14"/>
        <v>644.40845705747063</v>
      </c>
      <c r="O23" s="263">
        <f t="shared" si="15"/>
        <v>0.84913738345937728</v>
      </c>
      <c r="P23" s="383">
        <f t="shared" si="16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263">
        <f t="shared" si="1"/>
        <v>0.63598169953858441</v>
      </c>
      <c r="T23" s="492">
        <f>O23/Konstanten!$C$22</f>
        <v>0.69317337425255288</v>
      </c>
      <c r="U23" s="492">
        <f t="shared" si="2"/>
        <v>0.91749297241020233</v>
      </c>
      <c r="V23" s="492"/>
      <c r="W23" s="252"/>
      <c r="X23" s="515">
        <f t="shared" si="17"/>
        <v>120</v>
      </c>
      <c r="Y23" s="592">
        <v>12000</v>
      </c>
      <c r="Z23" s="490">
        <f t="shared" si="3"/>
        <v>1.8956313052823762E-2</v>
      </c>
      <c r="AA23" s="490">
        <f t="shared" si="3"/>
        <v>3.7910767348257129E-2</v>
      </c>
      <c r="AB23" s="490">
        <f t="shared" si="3"/>
        <v>5.6861508314182609E-2</v>
      </c>
      <c r="AC23" s="490">
        <f t="shared" si="3"/>
        <v>7.5806689727535986E-2</v>
      </c>
      <c r="AD23" s="490">
        <f t="shared" si="3"/>
        <v>9.4744477835392901E-2</v>
      </c>
      <c r="AE23" s="490">
        <f t="shared" si="3"/>
        <v>0.113673055412519</v>
      </c>
      <c r="AF23" s="490">
        <f t="shared" si="3"/>
        <v>0.1325906257350552</v>
      </c>
      <c r="AG23" s="490">
        <f t="shared" si="3"/>
        <v>0.15149541645101025</v>
      </c>
      <c r="AH23" s="490">
        <f t="shared" si="3"/>
        <v>0.17038568332886322</v>
      </c>
      <c r="AI23" s="490">
        <f t="shared" si="3"/>
        <v>0.18925971386708582</v>
      </c>
      <c r="AJ23" s="490">
        <f t="shared" si="4"/>
        <v>0.20811583074822879</v>
      </c>
      <c r="AK23" s="490">
        <f t="shared" si="4"/>
        <v>0.22695239512303778</v>
      </c>
      <c r="AL23" s="490">
        <f t="shared" si="4"/>
        <v>0.24576780971117571</v>
      </c>
      <c r="AM23" s="490">
        <f t="shared" si="4"/>
        <v>0.26456052170691585</v>
      </c>
      <c r="AN23" s="490">
        <f t="shared" si="4"/>
        <v>0.28332902547974476</v>
      </c>
      <c r="AO23" s="490">
        <f t="shared" si="4"/>
        <v>0.30207186506151351</v>
      </c>
      <c r="AP23" s="490">
        <f t="shared" si="4"/>
        <v>0.32078763641340585</v>
      </c>
      <c r="AQ23" s="490">
        <f t="shared" si="4"/>
        <v>0.33947498946780225</v>
      </c>
      <c r="AR23" s="490">
        <f t="shared" si="4"/>
        <v>0.35813262994167588</v>
      </c>
      <c r="AS23" s="490">
        <f t="shared" si="4"/>
        <v>0.37675932091990283</v>
      </c>
      <c r="AT23" s="490">
        <f t="shared" si="4"/>
        <v>0.39535388420838569</v>
      </c>
      <c r="AU23" s="490">
        <f t="shared" si="4"/>
        <v>0.41391520145844862</v>
      </c>
      <c r="AV23" s="490">
        <f t="shared" si="4"/>
        <v>0.43244221506534491</v>
      </c>
      <c r="AW23" s="490">
        <f t="shared" si="4"/>
        <v>0.45093392884511901</v>
      </c>
      <c r="AX23" s="490">
        <f t="shared" si="4"/>
        <v>0.46938940849524963</v>
      </c>
      <c r="AY23" s="490">
        <f t="shared" si="4"/>
        <v>0.48780778184563695</v>
      </c>
      <c r="AZ23" s="490">
        <f t="shared" si="5"/>
        <v>0.50618823890750064</v>
      </c>
      <c r="BA23" s="490">
        <f t="shared" si="5"/>
        <v>0.52453003172865498</v>
      </c>
      <c r="BB23" s="490">
        <f t="shared" si="5"/>
        <v>0.54283247406434554</v>
      </c>
      <c r="BC23" s="490">
        <f t="shared" si="5"/>
        <v>0.56109494087353606</v>
      </c>
      <c r="BD23" s="490">
        <f t="shared" si="5"/>
        <v>0.57931686765098367</v>
      </c>
      <c r="BE23" s="490">
        <f t="shared" si="5"/>
        <v>0.59749774960589452</v>
      </c>
      <c r="BF23" s="490">
        <f t="shared" si="5"/>
        <v>0.61563714069823505</v>
      </c>
      <c r="BG23" s="490">
        <f t="shared" si="5"/>
        <v>0.63373465254391592</v>
      </c>
      <c r="BH23" s="490">
        <f t="shared" si="5"/>
        <v>0.65178995320022237</v>
      </c>
      <c r="BI23" s="490">
        <f t="shared" si="5"/>
        <v>0.66980276584277731</v>
      </c>
      <c r="BJ23" s="490">
        <f t="shared" si="5"/>
        <v>0.68777286734529453</v>
      </c>
      <c r="BK23" s="490">
        <f t="shared" si="5"/>
        <v>0.7057000867731521</v>
      </c>
      <c r="BL23" s="490">
        <f t="shared" si="5"/>
        <v>0.72358430380161221</v>
      </c>
      <c r="BM23" s="490">
        <f t="shared" si="5"/>
        <v>0.74142544706919988</v>
      </c>
      <c r="BN23" s="527"/>
      <c r="BO23" s="252"/>
      <c r="BP23" s="515">
        <f t="shared" si="18"/>
        <v>120</v>
      </c>
      <c r="BQ23" s="592">
        <v>12000</v>
      </c>
      <c r="BR23" s="382">
        <f t="shared" si="27"/>
        <v>264.39460024103676</v>
      </c>
      <c r="BS23" s="382">
        <f t="shared" si="27"/>
        <v>264.45159351207133</v>
      </c>
      <c r="BT23" s="382">
        <f t="shared" si="27"/>
        <v>264.54655748386801</v>
      </c>
      <c r="BU23" s="382">
        <f t="shared" si="27"/>
        <v>264.67945503081705</v>
      </c>
      <c r="BV23" s="382">
        <f t="shared" si="27"/>
        <v>264.85023436492764</v>
      </c>
      <c r="BW23" s="382">
        <f t="shared" si="27"/>
        <v>265.05882922206791</v>
      </c>
      <c r="BX23" s="382">
        <f t="shared" si="27"/>
        <v>265.3051590991177</v>
      </c>
      <c r="BY23" s="382">
        <f t="shared" si="27"/>
        <v>265.5891295403527</v>
      </c>
      <c r="BZ23" s="382">
        <f t="shared" si="27"/>
        <v>265.91063247104063</v>
      </c>
      <c r="CA23" s="382">
        <f t="shared" si="27"/>
        <v>266.26954657592859</v>
      </c>
      <c r="CB23" s="382">
        <f t="shared" si="27"/>
        <v>266.665737720013</v>
      </c>
      <c r="CC23" s="382">
        <f t="shared" si="27"/>
        <v>267.09905940874046</v>
      </c>
      <c r="CD23" s="382">
        <f t="shared" si="27"/>
        <v>267.56935328456359</v>
      </c>
      <c r="CE23" s="382">
        <f t="shared" si="27"/>
        <v>268.07644965659568</v>
      </c>
      <c r="CF23" s="382">
        <f t="shared" si="27"/>
        <v>268.6201680599583</v>
      </c>
      <c r="CG23" s="382">
        <f t="shared" si="23"/>
        <v>269.20031784130373</v>
      </c>
      <c r="CH23" s="382">
        <f t="shared" si="23"/>
        <v>269.81669876691734</v>
      </c>
      <c r="CI23" s="382">
        <f t="shared" si="23"/>
        <v>270.46910164976345</v>
      </c>
      <c r="CJ23" s="382">
        <f t="shared" si="23"/>
        <v>271.15730899183274</v>
      </c>
      <c r="CK23" s="382">
        <f t="shared" si="23"/>
        <v>271.88109563817397</v>
      </c>
      <c r="CL23" s="382">
        <f t="shared" si="23"/>
        <v>272.64022943905206</v>
      </c>
      <c r="CM23" s="382">
        <f t="shared" si="23"/>
        <v>273.43447191675983</v>
      </c>
      <c r="CN23" s="382">
        <f t="shared" si="23"/>
        <v>274.26357893372375</v>
      </c>
      <c r="CO23" s="382">
        <f t="shared" si="23"/>
        <v>275.12730135868162</v>
      </c>
      <c r="CP23" s="382">
        <f t="shared" si="23"/>
        <v>276.02538572786744</v>
      </c>
      <c r="CQ23" s="382">
        <f t="shared" si="23"/>
        <v>276.95757489831351</v>
      </c>
      <c r="CR23" s="382">
        <f t="shared" si="23"/>
        <v>277.92360869057143</v>
      </c>
      <c r="CS23" s="382">
        <f t="shared" si="23"/>
        <v>278.92322451835611</v>
      </c>
      <c r="CT23" s="382">
        <f t="shared" si="23"/>
        <v>279.95615800282621</v>
      </c>
      <c r="CU23" s="382">
        <f t="shared" si="23"/>
        <v>281.02214356943495</v>
      </c>
      <c r="CV23" s="382">
        <f t="shared" si="23"/>
        <v>282.12091502550282</v>
      </c>
      <c r="CW23" s="382">
        <f t="shared" si="24"/>
        <v>283.25220611688678</v>
      </c>
      <c r="CX23" s="382">
        <f t="shared" si="24"/>
        <v>284.4157510623408</v>
      </c>
      <c r="CY23" s="382">
        <f t="shared" si="24"/>
        <v>285.61128506437637</v>
      </c>
      <c r="CZ23" s="382">
        <f t="shared" si="24"/>
        <v>286.83854479564599</v>
      </c>
      <c r="DA23" s="382">
        <f t="shared" si="24"/>
        <v>288.09726886007149</v>
      </c>
      <c r="DB23" s="382">
        <f t="shared" si="24"/>
        <v>289.38719822813727</v>
      </c>
      <c r="DC23" s="382">
        <f t="shared" si="24"/>
        <v>290.70807664595094</v>
      </c>
      <c r="DD23" s="382">
        <f t="shared" si="24"/>
        <v>292.05965101784801</v>
      </c>
      <c r="DE23" s="382">
        <f t="shared" si="24"/>
        <v>293.44167176248123</v>
      </c>
      <c r="DF23" s="521"/>
      <c r="DG23" s="252"/>
      <c r="DH23" s="515">
        <f t="shared" si="19"/>
        <v>120</v>
      </c>
      <c r="DI23" s="592">
        <v>12000</v>
      </c>
      <c r="DJ23" s="382">
        <f t="shared" si="28"/>
        <v>12.010777979036089</v>
      </c>
      <c r="DK23" s="382">
        <f t="shared" si="28"/>
        <v>24.020378243699625</v>
      </c>
      <c r="DL23" s="382">
        <f t="shared" si="28"/>
        <v>36.027625731419775</v>
      </c>
      <c r="DM23" s="382">
        <f t="shared" si="28"/>
        <v>48.031350669611435</v>
      </c>
      <c r="DN23" s="382">
        <f t="shared" si="28"/>
        <v>60.030391186808259</v>
      </c>
      <c r="DO23" s="382">
        <f t="shared" si="28"/>
        <v>72.023595883538903</v>
      </c>
      <c r="DP23" s="382">
        <f t="shared" si="28"/>
        <v>84.009826350066163</v>
      </c>
      <c r="DQ23" s="382">
        <f t="shared" si="28"/>
        <v>95.987959618742863</v>
      </c>
      <c r="DR23" s="382">
        <f t="shared" si="28"/>
        <v>107.95689053913796</v>
      </c>
      <c r="DS23" s="382">
        <f t="shared" si="28"/>
        <v>119.9155340650408</v>
      </c>
      <c r="DT23" s="382">
        <f t="shared" si="28"/>
        <v>131.862827442981</v>
      </c>
      <c r="DU23" s="382">
        <f t="shared" si="28"/>
        <v>143.79773229305417</v>
      </c>
      <c r="DV23" s="382">
        <f t="shared" si="28"/>
        <v>155.71923657354915</v>
      </c>
      <c r="DW23" s="382">
        <f t="shared" si="28"/>
        <v>167.62635642200408</v>
      </c>
      <c r="DX23" s="382">
        <f t="shared" si="28"/>
        <v>179.51813786631661</v>
      </c>
      <c r="DY23" s="382">
        <f t="shared" si="25"/>
        <v>191.39365840061063</v>
      </c>
      <c r="DZ23" s="382">
        <f t="shared" si="25"/>
        <v>203.2520284215941</v>
      </c>
      <c r="EA23" s="382">
        <f t="shared" si="25"/>
        <v>215.09239252229048</v>
      </c>
      <c r="EB23" s="382">
        <f t="shared" si="25"/>
        <v>226.913930641012</v>
      </c>
      <c r="EC23" s="382">
        <f t="shared" si="25"/>
        <v>238.71585906454965</v>
      </c>
      <c r="ED23" s="382">
        <f t="shared" si="25"/>
        <v>250.49743128551665</v>
      </c>
      <c r="EE23" s="382">
        <f t="shared" si="25"/>
        <v>262.25793871476856</v>
      </c>
      <c r="EF23" s="382">
        <f t="shared" si="25"/>
        <v>273.99671125070029</v>
      </c>
      <c r="EG23" s="382">
        <f t="shared" si="25"/>
        <v>285.71311770810814</v>
      </c>
      <c r="EH23" s="382">
        <f t="shared" si="25"/>
        <v>297.40656611005454</v>
      </c>
      <c r="EI23" s="382">
        <f t="shared" si="25"/>
        <v>309.07650384689435</v>
      </c>
      <c r="EJ23" s="382">
        <f t="shared" si="25"/>
        <v>320.72241770725685</v>
      </c>
      <c r="EK23" s="382">
        <f t="shared" si="25"/>
        <v>332.34383378634755</v>
      </c>
      <c r="EL23" s="382">
        <f t="shared" si="25"/>
        <v>343.94031727738928</v>
      </c>
      <c r="EM23" s="382">
        <f t="shared" si="25"/>
        <v>355.51147215246817</v>
      </c>
      <c r="EN23" s="382">
        <f t="shared" si="25"/>
        <v>367.05694073933421</v>
      </c>
      <c r="EO23" s="382">
        <f t="shared" si="26"/>
        <v>378.57640320099523</v>
      </c>
      <c r="EP23" s="382">
        <f t="shared" si="26"/>
        <v>390.06957692512049</v>
      </c>
      <c r="EQ23" s="382">
        <f t="shared" si="26"/>
        <v>401.5362158303621</v>
      </c>
      <c r="ER23" s="382">
        <f t="shared" si="26"/>
        <v>412.97610959679986</v>
      </c>
      <c r="ES23" s="382">
        <f t="shared" si="26"/>
        <v>424.38908282766101</v>
      </c>
      <c r="ET23" s="382">
        <f t="shared" si="26"/>
        <v>435.77499414944765</v>
      </c>
      <c r="EU23" s="382">
        <f t="shared" si="26"/>
        <v>447.13373525745993</v>
      </c>
      <c r="EV23" s="382">
        <f t="shared" si="26"/>
        <v>458.46522991357574</v>
      </c>
      <c r="EW23" s="382">
        <f t="shared" si="26"/>
        <v>469.76943290294611</v>
      </c>
      <c r="EX23" s="521"/>
      <c r="EY23" s="252"/>
      <c r="EZ23" s="515">
        <f t="shared" si="20"/>
        <v>120</v>
      </c>
      <c r="FA23" s="592">
        <v>12000</v>
      </c>
      <c r="FB23" s="382">
        <f t="shared" si="21"/>
        <v>12.4</v>
      </c>
      <c r="FC23" s="382">
        <f t="shared" si="8"/>
        <v>24.8</v>
      </c>
      <c r="FD23" s="382">
        <f t="shared" si="8"/>
        <v>37.200000000000003</v>
      </c>
      <c r="FE23" s="382">
        <f t="shared" si="8"/>
        <v>49.6</v>
      </c>
      <c r="FF23" s="382">
        <f t="shared" si="8"/>
        <v>62</v>
      </c>
      <c r="FG23" s="382">
        <f t="shared" si="8"/>
        <v>74.400000000000006</v>
      </c>
      <c r="FH23" s="382">
        <f t="shared" si="8"/>
        <v>86.8</v>
      </c>
      <c r="FI23" s="382">
        <f t="shared" si="8"/>
        <v>99.2</v>
      </c>
      <c r="FJ23" s="382">
        <f t="shared" si="8"/>
        <v>111.6</v>
      </c>
      <c r="FK23" s="382">
        <f t="shared" si="8"/>
        <v>124</v>
      </c>
      <c r="FL23" s="382">
        <f t="shared" si="8"/>
        <v>136.4</v>
      </c>
      <c r="FM23" s="382">
        <f t="shared" si="8"/>
        <v>148.80000000000001</v>
      </c>
      <c r="FN23" s="382">
        <f t="shared" si="8"/>
        <v>161.19999999999999</v>
      </c>
      <c r="FO23" s="382">
        <f t="shared" si="8"/>
        <v>173.6</v>
      </c>
      <c r="FP23" s="382">
        <f t="shared" si="8"/>
        <v>186</v>
      </c>
      <c r="FQ23" s="382">
        <f t="shared" si="8"/>
        <v>198.4</v>
      </c>
      <c r="FR23" s="382">
        <f t="shared" si="8"/>
        <v>210.8</v>
      </c>
      <c r="FS23" s="382">
        <f t="shared" si="9"/>
        <v>223.2</v>
      </c>
      <c r="FT23" s="382">
        <f t="shared" si="9"/>
        <v>235.6</v>
      </c>
      <c r="FU23" s="382">
        <f t="shared" si="9"/>
        <v>248</v>
      </c>
      <c r="FV23" s="382">
        <f t="shared" si="9"/>
        <v>260.39999999999998</v>
      </c>
      <c r="FW23" s="382">
        <f t="shared" si="9"/>
        <v>272.8</v>
      </c>
      <c r="FX23" s="382">
        <f t="shared" si="9"/>
        <v>285.2</v>
      </c>
      <c r="FY23" s="382">
        <f t="shared" si="9"/>
        <v>297.60000000000002</v>
      </c>
      <c r="FZ23" s="382">
        <f t="shared" si="9"/>
        <v>310</v>
      </c>
      <c r="GA23" s="382">
        <f t="shared" si="9"/>
        <v>322.39999999999998</v>
      </c>
      <c r="GB23" s="382">
        <f t="shared" si="9"/>
        <v>334.8</v>
      </c>
      <c r="GC23" s="382">
        <f t="shared" si="9"/>
        <v>347.2</v>
      </c>
      <c r="GD23" s="382">
        <f t="shared" si="9"/>
        <v>359.6</v>
      </c>
      <c r="GE23" s="382">
        <f t="shared" si="9"/>
        <v>372</v>
      </c>
      <c r="GF23" s="382">
        <f t="shared" si="9"/>
        <v>384.4</v>
      </c>
      <c r="GG23" s="382">
        <f t="shared" si="9"/>
        <v>396.8</v>
      </c>
      <c r="GH23" s="382">
        <f t="shared" si="9"/>
        <v>409.2</v>
      </c>
      <c r="GI23" s="382">
        <f t="shared" si="10"/>
        <v>421.6</v>
      </c>
      <c r="GJ23" s="382">
        <f t="shared" si="10"/>
        <v>434</v>
      </c>
      <c r="GK23" s="382">
        <f t="shared" si="10"/>
        <v>446.4</v>
      </c>
      <c r="GL23" s="382">
        <f t="shared" si="10"/>
        <v>458.8</v>
      </c>
      <c r="GM23" s="382">
        <f t="shared" si="10"/>
        <v>471.2</v>
      </c>
      <c r="GN23" s="382">
        <f t="shared" si="10"/>
        <v>483.6</v>
      </c>
      <c r="GO23" s="382">
        <f t="shared" si="10"/>
        <v>496</v>
      </c>
      <c r="GQ23" s="511"/>
      <c r="GR23" s="521"/>
      <c r="GS23" s="524">
        <v>12000</v>
      </c>
      <c r="GT23" s="477">
        <f t="shared" si="11"/>
        <v>3.2406062425204218E-2</v>
      </c>
      <c r="GU23" s="477">
        <f t="shared" si="11"/>
        <v>3.2456681089310699E-2</v>
      </c>
      <c r="GV23" s="477">
        <f t="shared" si="11"/>
        <v>3.2540980560864373E-2</v>
      </c>
      <c r="GW23" s="477">
        <f t="shared" si="11"/>
        <v>3.2658863607202764E-2</v>
      </c>
      <c r="GX23" s="477">
        <f t="shared" si="11"/>
        <v>3.2810194540670662E-2</v>
      </c>
      <c r="GY23" s="477">
        <f t="shared" si="11"/>
        <v>3.2994799652931985E-2</v>
      </c>
      <c r="GZ23" s="477">
        <f t="shared" si="11"/>
        <v>3.3212467769035407E-2</v>
      </c>
      <c r="HA23" s="477">
        <f t="shared" si="11"/>
        <v>3.3462950916084984E-2</v>
      </c>
      <c r="HB23" s="477">
        <f t="shared" si="11"/>
        <v>3.3745965103925323E-2</v>
      </c>
      <c r="HC23" s="477">
        <f t="shared" si="11"/>
        <v>3.4061191211005495E-2</v>
      </c>
      <c r="HD23" s="477">
        <f t="shared" si="11"/>
        <v>3.440827597133795E-2</v>
      </c>
      <c r="HE23" s="477">
        <f t="shared" si="11"/>
        <v>3.4786833054859426E-2</v>
      </c>
      <c r="HF23" s="477">
        <f t="shared" si="11"/>
        <v>3.5196444235469693E-2</v>
      </c>
      <c r="HG23" s="477">
        <f t="shared" si="11"/>
        <v>3.5636660639196252E-2</v>
      </c>
      <c r="HH23" s="477">
        <f t="shared" si="11"/>
        <v>3.6107004065017094E-2</v>
      </c>
      <c r="HI23" s="477">
        <f t="shared" si="11"/>
        <v>3.6606968370520576E-2</v>
      </c>
      <c r="HJ23" s="477">
        <f t="shared" si="12"/>
        <v>3.7136020914633035E-2</v>
      </c>
      <c r="HK23" s="477">
        <f t="shared" si="12"/>
        <v>3.769360404910322E-2</v>
      </c>
      <c r="HL23" s="477">
        <f t="shared" si="12"/>
        <v>3.8279136650846458E-2</v>
      </c>
      <c r="HM23" s="477">
        <f t="shared" si="12"/>
        <v>3.889201568690033E-2</v>
      </c>
      <c r="HN23" s="477">
        <f t="shared" si="12"/>
        <v>3.9531617804081938E-2</v>
      </c>
      <c r="HO23" s="477">
        <f t="shared" si="12"/>
        <v>4.0197300935461817E-2</v>
      </c>
      <c r="HP23" s="477">
        <f t="shared" si="12"/>
        <v>4.0888405916116879E-2</v>
      </c>
      <c r="HQ23" s="477">
        <f t="shared" si="12"/>
        <v>4.1604258100728243E-2</v>
      </c>
      <c r="HR23" s="477">
        <f t="shared" si="12"/>
        <v>4.234416897603159E-2</v>
      </c>
      <c r="HS23" s="477">
        <f t="shared" si="12"/>
        <v>4.3107437761446966E-2</v>
      </c>
      <c r="HT23" s="477">
        <f t="shared" si="12"/>
        <v>4.3893352991597356E-2</v>
      </c>
      <c r="HU23" s="477">
        <f t="shared" si="12"/>
        <v>4.4701194074817596E-2</v>
      </c>
      <c r="HV23" s="477">
        <f t="shared" si="12"/>
        <v>4.553023282228684E-2</v>
      </c>
      <c r="HW23" s="477">
        <f t="shared" si="12"/>
        <v>4.6379734942731732E-2</v>
      </c>
      <c r="HX23" s="477">
        <f t="shared" si="12"/>
        <v>4.7248961498270528E-2</v>
      </c>
      <c r="HY23" s="477">
        <f t="shared" si="12"/>
        <v>4.813717031732017E-2</v>
      </c>
      <c r="HZ23" s="477">
        <f t="shared" si="13"/>
        <v>4.9043617360991637E-2</v>
      </c>
      <c r="IA23" s="477">
        <f t="shared" si="13"/>
        <v>4.9967558039931123E-2</v>
      </c>
      <c r="IB23" s="477">
        <f t="shared" si="13"/>
        <v>5.090824847889229E-2</v>
      </c>
      <c r="IC23" s="477">
        <f t="shared" si="13"/>
        <v>5.1864946726910305E-2</v>
      </c>
      <c r="ID23" s="477">
        <f t="shared" si="13"/>
        <v>5.2836913911255792E-2</v>
      </c>
      <c r="IE23" s="477">
        <f t="shared" si="13"/>
        <v>5.382341533385461E-2</v>
      </c>
      <c r="IF23" s="477">
        <f t="shared" si="13"/>
        <v>5.4823721509180495E-2</v>
      </c>
      <c r="IG23" s="477">
        <f t="shared" si="13"/>
        <v>5.5837109143014638E-2</v>
      </c>
    </row>
    <row r="24" spans="1:241">
      <c r="F24" s="384"/>
      <c r="G24" s="384"/>
      <c r="H24" s="384"/>
      <c r="I24" s="384"/>
      <c r="J24" s="252"/>
      <c r="K24" s="606">
        <v>13000</v>
      </c>
      <c r="L24" s="382">
        <f t="shared" si="22"/>
        <v>3.9623999999999997</v>
      </c>
      <c r="M24" s="382">
        <v>130</v>
      </c>
      <c r="N24" s="491">
        <f t="shared" si="14"/>
        <v>619.42864874929774</v>
      </c>
      <c r="O24" s="263">
        <f t="shared" si="15"/>
        <v>0.82238432862934097</v>
      </c>
      <c r="P24" s="383">
        <f t="shared" si="16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263">
        <f t="shared" si="1"/>
        <v>0.61132854552114257</v>
      </c>
      <c r="T24" s="492">
        <f>O24/Konstanten!$C$22</f>
        <v>0.67133414581987017</v>
      </c>
      <c r="U24" s="492">
        <f t="shared" si="2"/>
        <v>0.91061738677771931</v>
      </c>
      <c r="V24" s="492"/>
      <c r="W24" s="252"/>
      <c r="X24" s="515">
        <f t="shared" si="17"/>
        <v>130</v>
      </c>
      <c r="Y24" s="592">
        <v>13000</v>
      </c>
      <c r="Z24" s="490">
        <f t="shared" si="3"/>
        <v>1.9334727582250487E-2</v>
      </c>
      <c r="AA24" s="490">
        <f t="shared" si="3"/>
        <v>3.8667349319333154E-2</v>
      </c>
      <c r="AB24" s="490">
        <f t="shared" si="3"/>
        <v>5.7995764313124767E-2</v>
      </c>
      <c r="AC24" s="490">
        <f t="shared" si="3"/>
        <v>7.7317881532882105E-2</v>
      </c>
      <c r="AD24" s="490">
        <f t="shared" si="3"/>
        <v>9.663162468241282E-2</v>
      </c>
      <c r="AE24" s="490">
        <f t="shared" si="3"/>
        <v>0.11593493698824966</v>
      </c>
      <c r="AF24" s="490">
        <f t="shared" si="3"/>
        <v>0.13522578588360515</v>
      </c>
      <c r="AG24" s="490">
        <f t="shared" si="3"/>
        <v>0.15450216756415047</v>
      </c>
      <c r="AH24" s="490">
        <f t="shared" si="3"/>
        <v>0.17376211139261535</v>
      </c>
      <c r="AI24" s="490">
        <f t="shared" si="3"/>
        <v>0.19300368413098234</v>
      </c>
      <c r="AJ24" s="490">
        <f t="shared" si="4"/>
        <v>0.21222499398044531</v>
      </c>
      <c r="AK24" s="490">
        <f t="shared" si="4"/>
        <v>0.23142419441125381</v>
      </c>
      <c r="AL24" s="490">
        <f t="shared" si="4"/>
        <v>0.25059948776644625</v>
      </c>
      <c r="AM24" s="490">
        <f t="shared" si="4"/>
        <v>0.26974912862545486</v>
      </c>
      <c r="AN24" s="490">
        <f t="shared" si="4"/>
        <v>0.28887142691579731</v>
      </c>
      <c r="AO24" s="490">
        <f t="shared" si="4"/>
        <v>0.307964750763144</v>
      </c>
      <c r="AP24" s="490">
        <f t="shared" si="4"/>
        <v>0.32702752907223892</v>
      </c>
      <c r="AQ24" s="490">
        <f t="shared" si="4"/>
        <v>0.34605825383332345</v>
      </c>
      <c r="AR24" s="490">
        <f t="shared" si="4"/>
        <v>0.36505548215083838</v>
      </c>
      <c r="AS24" s="490">
        <f t="shared" si="4"/>
        <v>0.3840178379932867</v>
      </c>
      <c r="AT24" s="490">
        <f t="shared" si="4"/>
        <v>0.40294401366502292</v>
      </c>
      <c r="AU24" s="490">
        <f t="shared" si="4"/>
        <v>0.42183277100276989</v>
      </c>
      <c r="AV24" s="490">
        <f t="shared" si="4"/>
        <v>0.44068294230129013</v>
      </c>
      <c r="AW24" s="490">
        <f t="shared" si="4"/>
        <v>0.45949343097435419</v>
      </c>
      <c r="AX24" s="490">
        <f t="shared" si="4"/>
        <v>0.47826321195862748</v>
      </c>
      <c r="AY24" s="490">
        <f t="shared" si="4"/>
        <v>0.49699133186943312</v>
      </c>
      <c r="AZ24" s="490">
        <f t="shared" si="5"/>
        <v>0.5156769089184976</v>
      </c>
      <c r="BA24" s="490">
        <f t="shared" si="5"/>
        <v>0.53431913260488872</v>
      </c>
      <c r="BB24" s="490">
        <f t="shared" si="5"/>
        <v>0.55291726319111356</v>
      </c>
      <c r="BC24" s="490">
        <f t="shared" si="5"/>
        <v>0.57147063097716044</v>
      </c>
      <c r="BD24" s="490">
        <f t="shared" si="5"/>
        <v>0.58997863538571171</v>
      </c>
      <c r="BE24" s="490">
        <f t="shared" si="5"/>
        <v>0.60844074387222158</v>
      </c>
      <c r="BF24" s="490">
        <f t="shared" si="5"/>
        <v>0.62685649067381333</v>
      </c>
      <c r="BG24" s="490">
        <f t="shared" si="5"/>
        <v>0.64522547541101005</v>
      </c>
      <c r="BH24" s="490">
        <f t="shared" si="5"/>
        <v>0.66354736155640559</v>
      </c>
      <c r="BI24" s="490">
        <f t="shared" si="5"/>
        <v>0.68182187478418588</v>
      </c>
      <c r="BJ24" s="490">
        <f t="shared" si="5"/>
        <v>0.7000488012142666</v>
      </c>
      <c r="BK24" s="490">
        <f t="shared" si="5"/>
        <v>0.71822798556444745</v>
      </c>
      <c r="BL24" s="490">
        <f t="shared" si="5"/>
        <v>0.73635932922363856</v>
      </c>
      <c r="BM24" s="490">
        <f t="shared" si="5"/>
        <v>0.75444278825874633</v>
      </c>
      <c r="BN24" s="527"/>
      <c r="BO24" s="252"/>
      <c r="BP24" s="515">
        <f t="shared" si="18"/>
        <v>130</v>
      </c>
      <c r="BQ24" s="592">
        <v>13000</v>
      </c>
      <c r="BR24" s="382">
        <f t="shared" si="27"/>
        <v>262.4140182684352</v>
      </c>
      <c r="BS24" s="382">
        <f t="shared" si="27"/>
        <v>262.47286452706578</v>
      </c>
      <c r="BT24" s="382">
        <f t="shared" si="27"/>
        <v>262.57091316830537</v>
      </c>
      <c r="BU24" s="382">
        <f t="shared" si="27"/>
        <v>262.70812162073076</v>
      </c>
      <c r="BV24" s="382">
        <f t="shared" si="27"/>
        <v>262.88443051005066</v>
      </c>
      <c r="BW24" s="382">
        <f t="shared" si="27"/>
        <v>263.09976388274839</v>
      </c>
      <c r="BX24" s="382">
        <f t="shared" si="27"/>
        <v>263.35402949071323</v>
      </c>
      <c r="BY24" s="382">
        <f t="shared" si="27"/>
        <v>263.64711913473008</v>
      </c>
      <c r="BZ24" s="382">
        <f t="shared" si="27"/>
        <v>263.97890906427881</v>
      </c>
      <c r="CA24" s="382">
        <f t="shared" si="27"/>
        <v>264.34926043071221</v>
      </c>
      <c r="CB24" s="382">
        <f t="shared" si="27"/>
        <v>264.75801979053153</v>
      </c>
      <c r="CC24" s="382">
        <f t="shared" si="27"/>
        <v>265.20501965517008</v>
      </c>
      <c r="CD24" s="382">
        <f t="shared" si="27"/>
        <v>265.69007908343104</v>
      </c>
      <c r="CE24" s="382">
        <f t="shared" si="27"/>
        <v>266.21300431250353</v>
      </c>
      <c r="CF24" s="382">
        <f t="shared" si="27"/>
        <v>266.77358942330795</v>
      </c>
      <c r="CG24" s="382">
        <f t="shared" si="23"/>
        <v>267.37161703579505</v>
      </c>
      <c r="CH24" s="382">
        <f t="shared" si="23"/>
        <v>268.00685902974146</v>
      </c>
      <c r="CI24" s="382">
        <f t="shared" si="23"/>
        <v>268.6790772865499</v>
      </c>
      <c r="CJ24" s="382">
        <f t="shared" si="23"/>
        <v>269.38802444757317</v>
      </c>
      <c r="CK24" s="382">
        <f t="shared" si="23"/>
        <v>270.13344468453249</v>
      </c>
      <c r="CL24" s="382">
        <f t="shared" si="23"/>
        <v>270.91507447768839</v>
      </c>
      <c r="CM24" s="382">
        <f t="shared" si="23"/>
        <v>271.73264339755633</v>
      </c>
      <c r="CN24" s="382">
        <f t="shared" si="23"/>
        <v>272.58587488611118</v>
      </c>
      <c r="CO24" s="382">
        <f t="shared" si="23"/>
        <v>273.4744870336196</v>
      </c>
      <c r="CP24" s="382">
        <f t="shared" si="23"/>
        <v>274.39819334744925</v>
      </c>
      <c r="CQ24" s="382">
        <f t="shared" si="23"/>
        <v>275.35670350944173</v>
      </c>
      <c r="CR24" s="382">
        <f t="shared" si="23"/>
        <v>276.34972411868279</v>
      </c>
      <c r="CS24" s="382">
        <f t="shared" si="23"/>
        <v>277.37695941677384</v>
      </c>
      <c r="CT24" s="382">
        <f t="shared" si="23"/>
        <v>278.43811199297562</v>
      </c>
      <c r="CU24" s="382">
        <f t="shared" si="23"/>
        <v>279.53288346687975</v>
      </c>
      <c r="CV24" s="382">
        <f t="shared" si="23"/>
        <v>280.66097514653882</v>
      </c>
      <c r="CW24" s="382">
        <f t="shared" si="24"/>
        <v>281.82208866026679</v>
      </c>
      <c r="CX24" s="382">
        <f t="shared" si="24"/>
        <v>283.01592656059881</v>
      </c>
      <c r="CY24" s="382">
        <f t="shared" si="24"/>
        <v>284.24219289916016</v>
      </c>
      <c r="CZ24" s="382">
        <f t="shared" si="24"/>
        <v>285.50059377146056</v>
      </c>
      <c r="DA24" s="382">
        <f t="shared" si="24"/>
        <v>286.79083783087054</v>
      </c>
      <c r="DB24" s="382">
        <f t="shared" si="24"/>
        <v>288.11263677127556</v>
      </c>
      <c r="DC24" s="382">
        <f t="shared" si="24"/>
        <v>289.46570577812099</v>
      </c>
      <c r="DD24" s="382">
        <f t="shared" si="24"/>
        <v>290.84976394776697</v>
      </c>
      <c r="DE24" s="382">
        <f t="shared" si="24"/>
        <v>292.26453467526409</v>
      </c>
      <c r="DF24" s="521"/>
      <c r="DG24" s="252"/>
      <c r="DH24" s="515">
        <f t="shared" si="19"/>
        <v>130</v>
      </c>
      <c r="DI24" s="592">
        <v>13000</v>
      </c>
      <c r="DJ24" s="382">
        <f t="shared" si="28"/>
        <v>12.204554192641027</v>
      </c>
      <c r="DK24" s="382">
        <f t="shared" si="28"/>
        <v>24.407779124170787</v>
      </c>
      <c r="DL24" s="382">
        <f t="shared" si="28"/>
        <v>36.608348656173881</v>
      </c>
      <c r="DM24" s="382">
        <f t="shared" si="28"/>
        <v>48.804942878767136</v>
      </c>
      <c r="DN24" s="382">
        <f t="shared" si="28"/>
        <v>60.996251182877238</v>
      </c>
      <c r="DO24" s="382">
        <f t="shared" si="28"/>
        <v>73.180975282653705</v>
      </c>
      <c r="DP24" s="382">
        <f t="shared" si="28"/>
        <v>85.357832172095911</v>
      </c>
      <c r="DQ24" s="382">
        <f t="shared" si="28"/>
        <v>97.525557000772551</v>
      </c>
      <c r="DR24" s="382">
        <f t="shared" si="28"/>
        <v>109.68290585411293</v>
      </c>
      <c r="DS24" s="382">
        <f t="shared" si="28"/>
        <v>121.82865842487195</v>
      </c>
      <c r="DT24" s="382">
        <f t="shared" si="28"/>
        <v>133.96162056325085</v>
      </c>
      <c r="DU24" s="382">
        <f t="shared" si="28"/>
        <v>146.080626694389</v>
      </c>
      <c r="DV24" s="382">
        <f t="shared" si="28"/>
        <v>158.18454209312853</v>
      </c>
      <c r="DW24" s="382">
        <f t="shared" si="28"/>
        <v>170.27226500720437</v>
      </c>
      <c r="DX24" s="382">
        <f t="shared" si="28"/>
        <v>182.34272862142026</v>
      </c>
      <c r="DY24" s="382">
        <f t="shared" si="25"/>
        <v>194.3949028566812</v>
      </c>
      <c r="DZ24" s="382">
        <f t="shared" si="25"/>
        <v>206.42779599913379</v>
      </c>
      <c r="EA24" s="382">
        <f t="shared" si="25"/>
        <v>218.4404561560377</v>
      </c>
      <c r="EB24" s="382">
        <f t="shared" si="25"/>
        <v>230.43197253633204</v>
      </c>
      <c r="EC24" s="382">
        <f t="shared" si="25"/>
        <v>242.40147655519169</v>
      </c>
      <c r="ED24" s="382">
        <f t="shared" si="25"/>
        <v>254.34814276305679</v>
      </c>
      <c r="EE24" s="382">
        <f t="shared" si="25"/>
        <v>266.27118960090348</v>
      </c>
      <c r="EF24" s="382">
        <f t="shared" si="25"/>
        <v>278.16987998455039</v>
      </c>
      <c r="EG24" s="382">
        <f t="shared" si="25"/>
        <v>290.04352172187811</v>
      </c>
      <c r="EH24" s="382">
        <f t="shared" si="25"/>
        <v>301.89146776777227</v>
      </c>
      <c r="EI24" s="382">
        <f t="shared" si="25"/>
        <v>313.71311632244527</v>
      </c>
      <c r="EJ24" s="382">
        <f t="shared" si="25"/>
        <v>325.50791077951476</v>
      </c>
      <c r="EK24" s="382">
        <f t="shared" si="25"/>
        <v>337.2753395309166</v>
      </c>
      <c r="EL24" s="382">
        <f t="shared" si="25"/>
        <v>349.01493563620477</v>
      </c>
      <c r="EM24" s="382">
        <f t="shared" si="25"/>
        <v>360.72627636430894</v>
      </c>
      <c r="EN24" s="382">
        <f t="shared" si="25"/>
        <v>372.4089826160984</v>
      </c>
      <c r="EO24" s="382">
        <f t="shared" si="26"/>
        <v>384.06271823639622</v>
      </c>
      <c r="EP24" s="382">
        <f t="shared" si="26"/>
        <v>395.68718922425285</v>
      </c>
      <c r="EQ24" s="382">
        <f t="shared" si="26"/>
        <v>407.28214285032396</v>
      </c>
      <c r="ER24" s="382">
        <f t="shared" si="26"/>
        <v>418.8473666902583</v>
      </c>
      <c r="ES24" s="382">
        <f t="shared" si="26"/>
        <v>430.38268758287467</v>
      </c>
      <c r="ET24" s="382">
        <f t="shared" si="26"/>
        <v>441.88797052181889</v>
      </c>
      <c r="EU24" s="382">
        <f t="shared" si="26"/>
        <v>453.36311748915824</v>
      </c>
      <c r="EV24" s="382">
        <f t="shared" si="26"/>
        <v>464.80806623915447</v>
      </c>
      <c r="EW24" s="382">
        <f t="shared" si="26"/>
        <v>476.22278904016167</v>
      </c>
      <c r="EX24" s="521"/>
      <c r="EY24" s="252"/>
      <c r="EZ24" s="515">
        <f t="shared" si="20"/>
        <v>130</v>
      </c>
      <c r="FA24" s="592">
        <v>13000</v>
      </c>
      <c r="FB24" s="382">
        <f t="shared" si="21"/>
        <v>12.6</v>
      </c>
      <c r="FC24" s="382">
        <f t="shared" si="8"/>
        <v>25.2</v>
      </c>
      <c r="FD24" s="382">
        <f t="shared" si="8"/>
        <v>37.799999999999997</v>
      </c>
      <c r="FE24" s="382">
        <f t="shared" si="8"/>
        <v>50.4</v>
      </c>
      <c r="FF24" s="382">
        <f t="shared" si="8"/>
        <v>63</v>
      </c>
      <c r="FG24" s="382">
        <f t="shared" si="8"/>
        <v>75.599999999999994</v>
      </c>
      <c r="FH24" s="382">
        <f t="shared" si="8"/>
        <v>88.2</v>
      </c>
      <c r="FI24" s="382">
        <f t="shared" si="8"/>
        <v>100.8</v>
      </c>
      <c r="FJ24" s="382">
        <f t="shared" si="8"/>
        <v>113.4</v>
      </c>
      <c r="FK24" s="382">
        <f t="shared" si="8"/>
        <v>126</v>
      </c>
      <c r="FL24" s="382">
        <f t="shared" si="8"/>
        <v>138.6</v>
      </c>
      <c r="FM24" s="382">
        <f t="shared" si="8"/>
        <v>151.19999999999999</v>
      </c>
      <c r="FN24" s="382">
        <f t="shared" si="8"/>
        <v>163.80000000000001</v>
      </c>
      <c r="FO24" s="382">
        <f t="shared" si="8"/>
        <v>176.4</v>
      </c>
      <c r="FP24" s="382">
        <f t="shared" si="8"/>
        <v>189</v>
      </c>
      <c r="FQ24" s="382">
        <f t="shared" si="8"/>
        <v>201.6</v>
      </c>
      <c r="FR24" s="382">
        <f t="shared" si="8"/>
        <v>214.2</v>
      </c>
      <c r="FS24" s="382">
        <f t="shared" si="9"/>
        <v>226.8</v>
      </c>
      <c r="FT24" s="382">
        <f t="shared" si="9"/>
        <v>239.4</v>
      </c>
      <c r="FU24" s="382">
        <f t="shared" si="9"/>
        <v>252</v>
      </c>
      <c r="FV24" s="382">
        <f t="shared" si="9"/>
        <v>264.60000000000002</v>
      </c>
      <c r="FW24" s="382">
        <f t="shared" si="9"/>
        <v>277.2</v>
      </c>
      <c r="FX24" s="382">
        <f t="shared" si="9"/>
        <v>289.8</v>
      </c>
      <c r="FY24" s="382">
        <f t="shared" si="9"/>
        <v>302.39999999999998</v>
      </c>
      <c r="FZ24" s="382">
        <f t="shared" si="9"/>
        <v>315</v>
      </c>
      <c r="GA24" s="382">
        <f t="shared" si="9"/>
        <v>327.60000000000002</v>
      </c>
      <c r="GB24" s="382">
        <f t="shared" si="9"/>
        <v>340.2</v>
      </c>
      <c r="GC24" s="382">
        <f t="shared" si="9"/>
        <v>352.8</v>
      </c>
      <c r="GD24" s="382">
        <f t="shared" si="9"/>
        <v>365.4</v>
      </c>
      <c r="GE24" s="382">
        <f t="shared" si="9"/>
        <v>378</v>
      </c>
      <c r="GF24" s="382">
        <f t="shared" si="9"/>
        <v>390.6</v>
      </c>
      <c r="GG24" s="382">
        <f t="shared" si="9"/>
        <v>403.2</v>
      </c>
      <c r="GH24" s="382">
        <f t="shared" si="9"/>
        <v>415.8</v>
      </c>
      <c r="GI24" s="382">
        <f t="shared" si="10"/>
        <v>428.4</v>
      </c>
      <c r="GJ24" s="382">
        <f t="shared" si="10"/>
        <v>441</v>
      </c>
      <c r="GK24" s="382">
        <f t="shared" si="10"/>
        <v>453.6</v>
      </c>
      <c r="GL24" s="382">
        <f t="shared" si="10"/>
        <v>466.2</v>
      </c>
      <c r="GM24" s="382">
        <f t="shared" si="10"/>
        <v>478.8</v>
      </c>
      <c r="GN24" s="382">
        <f t="shared" si="10"/>
        <v>491.4</v>
      </c>
      <c r="GO24" s="382">
        <f t="shared" si="10"/>
        <v>504</v>
      </c>
      <c r="GQ24" s="511"/>
      <c r="GR24" s="521"/>
      <c r="GS24" s="524">
        <v>13000</v>
      </c>
      <c r="GT24" s="477">
        <f t="shared" si="11"/>
        <v>3.2401495467766842E-2</v>
      </c>
      <c r="GU24" s="477">
        <f t="shared" si="11"/>
        <v>3.2457720622548716E-2</v>
      </c>
      <c r="GV24" s="477">
        <f t="shared" si="11"/>
        <v>3.2551354747468189E-2</v>
      </c>
      <c r="GW24" s="477">
        <f t="shared" si="11"/>
        <v>3.2682286406830345E-2</v>
      </c>
      <c r="GX24" s="477">
        <f t="shared" si="11"/>
        <v>3.2850360116643544E-2</v>
      </c>
      <c r="GY24" s="477">
        <f t="shared" si="11"/>
        <v>3.3055376865408867E-2</v>
      </c>
      <c r="GZ24" s="477">
        <f t="shared" si="11"/>
        <v>3.3297094778295191E-2</v>
      </c>
      <c r="HA24" s="477">
        <f t="shared" si="11"/>
        <v>3.3575229918466475E-2</v>
      </c>
      <c r="HB24" s="477">
        <f t="shared" si="11"/>
        <v>3.3889457221630399E-2</v>
      </c>
      <c r="HC24" s="477">
        <f t="shared" si="11"/>
        <v>3.4239411556028866E-2</v>
      </c>
      <c r="HD24" s="477">
        <f t="shared" si="11"/>
        <v>3.4624688901543306E-2</v>
      </c>
      <c r="HE24" s="477">
        <f t="shared" si="11"/>
        <v>3.5044847639660551E-2</v>
      </c>
      <c r="HF24" s="477">
        <f t="shared" si="11"/>
        <v>3.5499409945919214E-2</v>
      </c>
      <c r="HG24" s="477">
        <f t="shared" si="11"/>
        <v>3.5987863276126436E-2</v>
      </c>
      <c r="HH24" s="477">
        <f t="shared" si="11"/>
        <v>3.6509661936679441E-2</v>
      </c>
      <c r="HI24" s="477">
        <f t="shared" si="11"/>
        <v>3.7064228729447687E-2</v>
      </c>
      <c r="HJ24" s="477">
        <f t="shared" si="12"/>
        <v>3.7650956661373303E-2</v>
      </c>
      <c r="HK24" s="477">
        <f t="shared" si="12"/>
        <v>3.8269210708802376E-2</v>
      </c>
      <c r="HL24" s="477">
        <f t="shared" si="12"/>
        <v>3.8918329626562491E-2</v>
      </c>
      <c r="HM24" s="477">
        <f t="shared" si="12"/>
        <v>3.9597627791771506E-2</v>
      </c>
      <c r="HN24" s="477">
        <f t="shared" si="12"/>
        <v>4.0306397072824567E-2</v>
      </c>
      <c r="HO24" s="477">
        <f t="shared" si="12"/>
        <v>4.104390871380785E-2</v>
      </c>
      <c r="HP24" s="477">
        <f t="shared" si="12"/>
        <v>4.180941522531325E-2</v>
      </c>
      <c r="HQ24" s="477">
        <f t="shared" si="12"/>
        <v>4.2602152272756023E-2</v>
      </c>
      <c r="HR24" s="477">
        <f t="shared" si="12"/>
        <v>4.3421340553789253E-2</v>
      </c>
      <c r="HS24" s="477">
        <f t="shared" si="12"/>
        <v>4.4266187656882429E-2</v>
      </c>
      <c r="HT24" s="477">
        <f t="shared" si="12"/>
        <v>4.5135889893739102E-2</v>
      </c>
      <c r="HU24" s="477">
        <f t="shared" si="12"/>
        <v>4.6029634098582933E-2</v>
      </c>
      <c r="HV24" s="477">
        <f t="shared" si="12"/>
        <v>4.6946599388153855E-2</v>
      </c>
      <c r="HW24" s="477">
        <f t="shared" si="12"/>
        <v>4.7885958876601971E-2</v>
      </c>
      <c r="HX24" s="477">
        <f t="shared" si="12"/>
        <v>4.8846881340276427E-2</v>
      </c>
      <c r="HY24" s="477">
        <f t="shared" si="12"/>
        <v>4.9828532827871329E-2</v>
      </c>
      <c r="HZ24" s="477">
        <f t="shared" si="13"/>
        <v>5.083007821197965E-2</v>
      </c>
      <c r="IA24" s="477">
        <f t="shared" si="13"/>
        <v>5.1850682678805333E-2</v>
      </c>
      <c r="IB24" s="477">
        <f t="shared" si="13"/>
        <v>5.2889513153185921E-2</v>
      </c>
      <c r="IC24" s="477">
        <f t="shared" si="13"/>
        <v>5.3945739656766793E-2</v>
      </c>
      <c r="ID24" s="477">
        <f t="shared" si="13"/>
        <v>5.5018536597571076E-2</v>
      </c>
      <c r="IE24" s="477">
        <f t="shared" si="13"/>
        <v>5.6107083989800008E-2</v>
      </c>
      <c r="IF24" s="477">
        <f t="shared" si="13"/>
        <v>5.7210568603091635E-2</v>
      </c>
      <c r="IG24" s="477">
        <f t="shared" si="13"/>
        <v>5.8328185040921618E-2</v>
      </c>
    </row>
    <row r="25" spans="1:241">
      <c r="F25" s="384"/>
      <c r="G25" s="384"/>
      <c r="H25" s="384"/>
      <c r="I25" s="384"/>
      <c r="J25" s="252"/>
      <c r="K25" s="606">
        <v>14000</v>
      </c>
      <c r="L25" s="382">
        <f t="shared" si="22"/>
        <v>4.2671999999999999</v>
      </c>
      <c r="M25" s="382">
        <v>140</v>
      </c>
      <c r="N25" s="491">
        <f t="shared" si="14"/>
        <v>595.23876987568678</v>
      </c>
      <c r="O25" s="263">
        <f t="shared" si="15"/>
        <v>0.79628093262831745</v>
      </c>
      <c r="P25" s="383">
        <f t="shared" si="16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263">
        <f t="shared" si="1"/>
        <v>0.58745499124173384</v>
      </c>
      <c r="T25" s="492">
        <f>O25/Konstanten!$C$22</f>
        <v>0.65002525112515708</v>
      </c>
      <c r="U25" s="492">
        <f t="shared" si="2"/>
        <v>0.90374180114523617</v>
      </c>
      <c r="V25" s="492"/>
      <c r="W25" s="252"/>
      <c r="X25" s="515">
        <f t="shared" si="17"/>
        <v>140</v>
      </c>
      <c r="Y25" s="592">
        <v>14000</v>
      </c>
      <c r="Z25" s="490">
        <f t="shared" si="3"/>
        <v>1.9723649279053717E-2</v>
      </c>
      <c r="AA25" s="490">
        <f t="shared" si="3"/>
        <v>3.9444925796437699E-2</v>
      </c>
      <c r="AB25" s="490">
        <f t="shared" si="3"/>
        <v>5.9161462607219432E-2</v>
      </c>
      <c r="AC25" s="490">
        <f t="shared" si="3"/>
        <v>7.8870904366814057E-2</v>
      </c>
      <c r="AD25" s="490">
        <f t="shared" si="3"/>
        <v>9.8570913048897174E-2</v>
      </c>
      <c r="AE25" s="490">
        <f t="shared" si="3"/>
        <v>0.11825917356559927</v>
      </c>
      <c r="AF25" s="490">
        <f t="shared" si="3"/>
        <v>0.13793339925887449</v>
      </c>
      <c r="AG25" s="490">
        <f t="shared" si="3"/>
        <v>0.15759133723363156</v>
      </c>
      <c r="AH25" s="490">
        <f t="shared" si="3"/>
        <v>0.17723077350436764</v>
      </c>
      <c r="AI25" s="490">
        <f t="shared" si="3"/>
        <v>0.19684953792942564</v>
      </c>
      <c r="AJ25" s="490">
        <f t="shared" si="4"/>
        <v>0.21644550890870434</v>
      </c>
      <c r="AK25" s="490">
        <f t="shared" si="4"/>
        <v>0.23601661782336011</v>
      </c>
      <c r="AL25" s="490">
        <f t="shared" si="4"/>
        <v>0.2555608531982424</v>
      </c>
      <c r="AM25" s="490">
        <f t="shared" si="4"/>
        <v>0.27507626457053497</v>
      </c>
      <c r="AN25" s="490">
        <f t="shared" si="4"/>
        <v>0.29456096605084142</v>
      </c>
      <c r="AO25" s="490">
        <f t="shared" si="4"/>
        <v>0.31401313956562993</v>
      </c>
      <c r="AP25" s="490">
        <f t="shared" si="4"/>
        <v>0.33343103777270805</v>
      </c>
      <c r="AQ25" s="490">
        <f t="shared" si="4"/>
        <v>0.35281298664420813</v>
      </c>
      <c r="AR25" s="490">
        <f t="shared" si="4"/>
        <v>0.37215738771416779</v>
      </c>
      <c r="AS25" s="490">
        <f t="shared" si="4"/>
        <v>0.39146271999044063</v>
      </c>
      <c r="AT25" s="490">
        <f t="shared" si="4"/>
        <v>0.41072754153307195</v>
      </c>
      <c r="AU25" s="490">
        <f t="shared" si="4"/>
        <v>0.42995049070367458</v>
      </c>
      <c r="AV25" s="490">
        <f t="shared" si="4"/>
        <v>0.44913028709242103</v>
      </c>
      <c r="AW25" s="490">
        <f t="shared" si="4"/>
        <v>0.4682657321313104</v>
      </c>
      <c r="AX25" s="490">
        <f t="shared" si="4"/>
        <v>0.4873557094041</v>
      </c>
      <c r="AY25" s="490">
        <f t="shared" si="4"/>
        <v>0.50639918466492739</v>
      </c>
      <c r="AZ25" s="490">
        <f t="shared" si="5"/>
        <v>0.52539520557895181</v>
      </c>
      <c r="BA25" s="490">
        <f t="shared" si="5"/>
        <v>0.54434290119958839</v>
      </c>
      <c r="BB25" s="490">
        <f t="shared" si="5"/>
        <v>0.56324148119776363</v>
      </c>
      <c r="BC25" s="490">
        <f t="shared" si="5"/>
        <v>0.58209023485949418</v>
      </c>
      <c r="BD25" s="490">
        <f t="shared" si="5"/>
        <v>0.60088852986851204</v>
      </c>
      <c r="BE25" s="490">
        <f t="shared" si="5"/>
        <v>0.61963581089112496</v>
      </c>
      <c r="BF25" s="490">
        <f t="shared" si="5"/>
        <v>0.63833159798066497</v>
      </c>
      <c r="BG25" s="490">
        <f t="shared" si="5"/>
        <v>0.65697548481884493</v>
      </c>
      <c r="BH25" s="490">
        <f t="shared" si="5"/>
        <v>0.6755671368113475</v>
      </c>
      <c r="BI25" s="490">
        <f t="shared" si="5"/>
        <v>0.69410628905454363</v>
      </c>
      <c r="BJ25" s="490">
        <f t="shared" si="5"/>
        <v>0.71259274419003427</v>
      </c>
      <c r="BK25" s="490">
        <f t="shared" si="5"/>
        <v>0.73102637016306438</v>
      </c>
      <c r="BL25" s="490">
        <f t="shared" si="5"/>
        <v>0.74940709790039606</v>
      </c>
      <c r="BM25" s="490">
        <f t="shared" si="5"/>
        <v>0.76773491892252399</v>
      </c>
      <c r="BN25" s="527"/>
      <c r="BO25" s="252"/>
      <c r="BP25" s="515">
        <f t="shared" si="18"/>
        <v>140</v>
      </c>
      <c r="BQ25" s="592">
        <v>14000</v>
      </c>
      <c r="BR25" s="382">
        <f t="shared" si="27"/>
        <v>260.43346131053198</v>
      </c>
      <c r="BS25" s="382">
        <f t="shared" si="27"/>
        <v>260.49423549265168</v>
      </c>
      <c r="BT25" s="382">
        <f t="shared" si="27"/>
        <v>260.59549333670702</v>
      </c>
      <c r="BU25" s="382">
        <f t="shared" si="27"/>
        <v>260.7371862888931</v>
      </c>
      <c r="BV25" s="382">
        <f t="shared" si="27"/>
        <v>260.91924664358874</v>
      </c>
      <c r="BW25" s="382">
        <f t="shared" si="27"/>
        <v>261.14158781046899</v>
      </c>
      <c r="BX25" s="382">
        <f t="shared" si="27"/>
        <v>261.40410465427163</v>
      </c>
      <c r="BY25" s="382">
        <f t="shared" si="27"/>
        <v>261.70667390453991</v>
      </c>
      <c r="BZ25" s="382">
        <f t="shared" si="27"/>
        <v>262.04915463213996</v>
      </c>
      <c r="CA25" s="382">
        <f t="shared" si="27"/>
        <v>262.43138878887902</v>
      </c>
      <c r="CB25" s="382">
        <f t="shared" si="27"/>
        <v>262.85320180611478</v>
      </c>
      <c r="CC25" s="382">
        <f t="shared" si="27"/>
        <v>263.31440324787519</v>
      </c>
      <c r="CD25" s="382">
        <f t="shared" si="27"/>
        <v>263.81478751368348</v>
      </c>
      <c r="CE25" s="382">
        <f t="shared" si="27"/>
        <v>264.35413458602181</v>
      </c>
      <c r="CF25" s="382">
        <f t="shared" si="27"/>
        <v>264.93221081716888</v>
      </c>
      <c r="CG25" s="382">
        <f t="shared" si="23"/>
        <v>265.54876975000309</v>
      </c>
      <c r="CH25" s="382">
        <f t="shared" si="23"/>
        <v>266.20355296728377</v>
      </c>
      <c r="CI25" s="382">
        <f t="shared" si="23"/>
        <v>266.89629096390263</v>
      </c>
      <c r="CJ25" s="382">
        <f t="shared" si="23"/>
        <v>267.62670403663037</v>
      </c>
      <c r="CK25" s="382">
        <f t="shared" si="23"/>
        <v>268.39450318597289</v>
      </c>
      <c r="CL25" s="382">
        <f t="shared" si="23"/>
        <v>269.19939102488667</v>
      </c>
      <c r="CM25" s="382">
        <f t="shared" si="23"/>
        <v>270.04106268928604</v>
      </c>
      <c r="CN25" s="382">
        <f t="shared" si="23"/>
        <v>270.91920674549499</v>
      </c>
      <c r="CO25" s="382">
        <f t="shared" si="23"/>
        <v>271.83350609005254</v>
      </c>
      <c r="CP25" s="382">
        <f t="shared" si="23"/>
        <v>272.78363883756606</v>
      </c>
      <c r="CQ25" s="382">
        <f t="shared" si="23"/>
        <v>273.76927919261624</v>
      </c>
      <c r="CR25" s="382">
        <f t="shared" si="23"/>
        <v>274.79009830204376</v>
      </c>
      <c r="CS25" s="382">
        <f t="shared" si="23"/>
        <v>275.84576508429109</v>
      </c>
      <c r="CT25" s="382">
        <f t="shared" si="23"/>
        <v>276.93594703281798</v>
      </c>
      <c r="CU25" s="382">
        <f t="shared" si="23"/>
        <v>278.06031099096748</v>
      </c>
      <c r="CV25" s="382">
        <f t="shared" si="23"/>
        <v>279.21852389600502</v>
      </c>
      <c r="CW25" s="382">
        <f t="shared" si="24"/>
        <v>280.41025349040405</v>
      </c>
      <c r="CX25" s="382">
        <f t="shared" si="24"/>
        <v>281.6351689987913</v>
      </c>
      <c r="CY25" s="382">
        <f t="shared" si="24"/>
        <v>282.89294176928513</v>
      </c>
      <c r="CZ25" s="382">
        <f t="shared" si="24"/>
        <v>284.18324587828471</v>
      </c>
      <c r="DA25" s="382">
        <f t="shared" si="24"/>
        <v>285.50575869805073</v>
      </c>
      <c r="DB25" s="382">
        <f t="shared" si="24"/>
        <v>286.86016142671065</v>
      </c>
      <c r="DC25" s="382">
        <f t="shared" si="24"/>
        <v>288.24613958056875</v>
      </c>
      <c r="DD25" s="382">
        <f t="shared" si="24"/>
        <v>289.66338344884787</v>
      </c>
      <c r="DE25" s="382">
        <f t="shared" si="24"/>
        <v>291.11158851120422</v>
      </c>
      <c r="DF25" s="521"/>
      <c r="DG25" s="252"/>
      <c r="DH25" s="515">
        <f t="shared" si="19"/>
        <v>140</v>
      </c>
      <c r="DI25" s="592">
        <v>14000</v>
      </c>
      <c r="DJ25" s="382">
        <f t="shared" si="28"/>
        <v>12.402960203260598</v>
      </c>
      <c r="DK25" s="382">
        <f t="shared" si="28"/>
        <v>24.804428326219771</v>
      </c>
      <c r="DL25" s="382">
        <f t="shared" si="28"/>
        <v>37.202915946355596</v>
      </c>
      <c r="DM25" s="382">
        <f t="shared" si="28"/>
        <v>49.596941935873851</v>
      </c>
      <c r="DN25" s="382">
        <f t="shared" si="28"/>
        <v>61.985036057343031</v>
      </c>
      <c r="DO25" s="382">
        <f t="shared" si="28"/>
        <v>74.365742497880518</v>
      </c>
      <c r="DP25" s="382">
        <f t="shared" si="28"/>
        <v>86.737623322328389</v>
      </c>
      <c r="DQ25" s="382">
        <f t="shared" si="28"/>
        <v>99.099261826923353</v>
      </c>
      <c r="DR25" s="382">
        <f t="shared" si="28"/>
        <v>111.44926577569053</v>
      </c>
      <c r="DS25" s="382">
        <f t="shared" si="28"/>
        <v>123.78627050328694</v>
      </c>
      <c r="DT25" s="382">
        <f t="shared" si="28"/>
        <v>136.10894186909539</v>
      </c>
      <c r="DU25" s="382">
        <f t="shared" si="28"/>
        <v>148.41597904907306</v>
      </c>
      <c r="DV25" s="382">
        <f t="shared" si="28"/>
        <v>160.70611715324509</v>
      </c>
      <c r="DW25" s="382">
        <f t="shared" si="28"/>
        <v>172.97812965844903</v>
      </c>
      <c r="DX25" s="382">
        <f t="shared" si="28"/>
        <v>185.23083064767735</v>
      </c>
      <c r="DY25" s="382">
        <f t="shared" si="25"/>
        <v>197.46307684904647</v>
      </c>
      <c r="DZ25" s="382">
        <f t="shared" si="25"/>
        <v>209.67376946915525</v>
      </c>
      <c r="EA25" s="382">
        <f t="shared" si="25"/>
        <v>221.86185581736174</v>
      </c>
      <c r="EB25" s="382">
        <f t="shared" si="25"/>
        <v>234.02633071914485</v>
      </c>
      <c r="EC25" s="382">
        <f t="shared" si="25"/>
        <v>246.16623771838459</v>
      </c>
      <c r="ED25" s="382">
        <f t="shared" si="25"/>
        <v>258.28067006990312</v>
      </c>
      <c r="EE25" s="382">
        <f t="shared" si="25"/>
        <v>270.36877152511846</v>
      </c>
      <c r="EF25" s="382">
        <f t="shared" si="25"/>
        <v>282.42973691497133</v>
      </c>
      <c r="EG25" s="382">
        <f t="shared" si="25"/>
        <v>294.46281253557027</v>
      </c>
      <c r="EH25" s="382">
        <f t="shared" si="25"/>
        <v>306.46729634308798</v>
      </c>
      <c r="EI25" s="382">
        <f t="shared" si="25"/>
        <v>318.44253796547156</v>
      </c>
      <c r="EJ25" s="382">
        <f t="shared" si="25"/>
        <v>330.38793853934828</v>
      </c>
      <c r="EK25" s="382">
        <f t="shared" si="25"/>
        <v>342.302950381291</v>
      </c>
      <c r="EL25" s="382">
        <f t="shared" si="25"/>
        <v>354.18707650314576</v>
      </c>
      <c r="EM25" s="382">
        <f t="shared" si="25"/>
        <v>366.03986998167204</v>
      </c>
      <c r="EN25" s="382">
        <f t="shared" si="25"/>
        <v>377.86093319301233</v>
      </c>
      <c r="EO25" s="382">
        <f t="shared" si="26"/>
        <v>389.6499169228004</v>
      </c>
      <c r="EP25" s="382">
        <f t="shared" si="26"/>
        <v>401.40651936281921</v>
      </c>
      <c r="EQ25" s="382">
        <f t="shared" si="26"/>
        <v>413.13048500510092</v>
      </c>
      <c r="ER25" s="382">
        <f t="shared" si="26"/>
        <v>424.82160344436284</v>
      </c>
      <c r="ES25" s="382">
        <f t="shared" si="26"/>
        <v>436.47970809940483</v>
      </c>
      <c r="ET25" s="382">
        <f t="shared" si="26"/>
        <v>448.10467486396561</v>
      </c>
      <c r="EU25" s="382">
        <f t="shared" si="26"/>
        <v>459.6964206971308</v>
      </c>
      <c r="EV25" s="382">
        <f t="shared" si="26"/>
        <v>471.25490216309362</v>
      </c>
      <c r="EW25" s="382">
        <f t="shared" si="26"/>
        <v>482.78011392962742</v>
      </c>
      <c r="EX25" s="521"/>
      <c r="EY25" s="252"/>
      <c r="EZ25" s="515">
        <f t="shared" si="20"/>
        <v>140</v>
      </c>
      <c r="FA25" s="592">
        <v>14000</v>
      </c>
      <c r="FB25" s="382">
        <f t="shared" si="21"/>
        <v>12.8</v>
      </c>
      <c r="FC25" s="382">
        <f t="shared" si="8"/>
        <v>25.6</v>
      </c>
      <c r="FD25" s="382">
        <f t="shared" si="8"/>
        <v>38.4</v>
      </c>
      <c r="FE25" s="382">
        <f t="shared" si="8"/>
        <v>51.2</v>
      </c>
      <c r="FF25" s="382">
        <f t="shared" si="8"/>
        <v>64</v>
      </c>
      <c r="FG25" s="382">
        <f t="shared" si="8"/>
        <v>76.8</v>
      </c>
      <c r="FH25" s="382">
        <f t="shared" si="8"/>
        <v>89.6</v>
      </c>
      <c r="FI25" s="382">
        <f t="shared" si="8"/>
        <v>102.4</v>
      </c>
      <c r="FJ25" s="382">
        <f t="shared" si="8"/>
        <v>115.2</v>
      </c>
      <c r="FK25" s="382">
        <f t="shared" si="8"/>
        <v>128</v>
      </c>
      <c r="FL25" s="382">
        <f t="shared" si="8"/>
        <v>140.80000000000001</v>
      </c>
      <c r="FM25" s="382">
        <f t="shared" si="8"/>
        <v>153.6</v>
      </c>
      <c r="FN25" s="382">
        <f t="shared" si="8"/>
        <v>166.4</v>
      </c>
      <c r="FO25" s="382">
        <f t="shared" si="8"/>
        <v>179.2</v>
      </c>
      <c r="FP25" s="382">
        <f t="shared" si="8"/>
        <v>192</v>
      </c>
      <c r="FQ25" s="382">
        <f t="shared" si="8"/>
        <v>204.8</v>
      </c>
      <c r="FR25" s="382">
        <f t="shared" si="8"/>
        <v>217.6</v>
      </c>
      <c r="FS25" s="382">
        <f t="shared" si="9"/>
        <v>230.4</v>
      </c>
      <c r="FT25" s="382">
        <f t="shared" si="9"/>
        <v>243.2</v>
      </c>
      <c r="FU25" s="382">
        <f t="shared" si="9"/>
        <v>256</v>
      </c>
      <c r="FV25" s="382">
        <f t="shared" si="9"/>
        <v>268.8</v>
      </c>
      <c r="FW25" s="382">
        <f t="shared" si="9"/>
        <v>281.60000000000002</v>
      </c>
      <c r="FX25" s="382">
        <f t="shared" si="9"/>
        <v>294.39999999999998</v>
      </c>
      <c r="FY25" s="382">
        <f t="shared" si="9"/>
        <v>307.2</v>
      </c>
      <c r="FZ25" s="382">
        <f t="shared" si="9"/>
        <v>320</v>
      </c>
      <c r="GA25" s="382">
        <f t="shared" si="9"/>
        <v>332.8</v>
      </c>
      <c r="GB25" s="382">
        <f t="shared" si="9"/>
        <v>345.6</v>
      </c>
      <c r="GC25" s="382">
        <f t="shared" si="9"/>
        <v>358.4</v>
      </c>
      <c r="GD25" s="382">
        <f t="shared" si="9"/>
        <v>371.2</v>
      </c>
      <c r="GE25" s="382">
        <f t="shared" si="9"/>
        <v>384</v>
      </c>
      <c r="GF25" s="382">
        <f t="shared" si="9"/>
        <v>396.8</v>
      </c>
      <c r="GG25" s="382">
        <f t="shared" si="9"/>
        <v>409.6</v>
      </c>
      <c r="GH25" s="382">
        <f t="shared" si="9"/>
        <v>422.4</v>
      </c>
      <c r="GI25" s="382">
        <f t="shared" si="10"/>
        <v>435.2</v>
      </c>
      <c r="GJ25" s="382">
        <f t="shared" si="10"/>
        <v>448</v>
      </c>
      <c r="GK25" s="382">
        <f t="shared" si="10"/>
        <v>460.8</v>
      </c>
      <c r="GL25" s="382">
        <f t="shared" si="10"/>
        <v>473.6</v>
      </c>
      <c r="GM25" s="382">
        <f t="shared" si="10"/>
        <v>486.4</v>
      </c>
      <c r="GN25" s="382">
        <f t="shared" si="10"/>
        <v>499.2</v>
      </c>
      <c r="GO25" s="382">
        <f t="shared" si="10"/>
        <v>512</v>
      </c>
      <c r="GQ25" s="511"/>
      <c r="GR25" s="521"/>
      <c r="GS25" s="524">
        <v>14000</v>
      </c>
      <c r="GT25" s="477">
        <f t="shared" si="11"/>
        <v>3.2011696420264697E-2</v>
      </c>
      <c r="GU25" s="477">
        <f t="shared" si="11"/>
        <v>3.2073775832167174E-2</v>
      </c>
      <c r="GV25" s="477">
        <f t="shared" si="11"/>
        <v>3.2177156633918895E-2</v>
      </c>
      <c r="GW25" s="477">
        <f t="shared" si="11"/>
        <v>3.2321711814386041E-2</v>
      </c>
      <c r="GX25" s="477">
        <f t="shared" si="11"/>
        <v>3.2507264185389906E-2</v>
      </c>
      <c r="GY25" s="477">
        <f t="shared" si="11"/>
        <v>3.2733587003301381E-2</v>
      </c>
      <c r="GZ25" s="477">
        <f t="shared" si="11"/>
        <v>3.3000404761318373E-2</v>
      </c>
      <c r="HA25" s="477">
        <f t="shared" si="11"/>
        <v>3.3307394144281161E-2</v>
      </c>
      <c r="HB25" s="477">
        <f t="shared" si="11"/>
        <v>3.3654185141590978E-2</v>
      </c>
      <c r="HC25" s="477">
        <f t="shared" si="11"/>
        <v>3.4040362308202579E-2</v>
      </c>
      <c r="HD25" s="477">
        <f t="shared" si="11"/>
        <v>3.4465466166185545E-2</v>
      </c>
      <c r="HE25" s="477">
        <f t="shared" si="11"/>
        <v>3.492899473588934E-2</v>
      </c>
      <c r="HF25" s="477">
        <f t="shared" si="11"/>
        <v>3.5430405186912588E-2</v>
      </c>
      <c r="HG25" s="477">
        <f t="shared" si="11"/>
        <v>3.5969115597655262E-2</v>
      </c>
      <c r="HH25" s="477">
        <f t="shared" si="11"/>
        <v>3.6544506811601499E-2</v>
      </c>
      <c r="HI25" s="477">
        <f t="shared" si="11"/>
        <v>3.7155924378522449E-2</v>
      </c>
      <c r="HJ25" s="477">
        <f t="shared" si="12"/>
        <v>3.7802680568542753E-2</v>
      </c>
      <c r="HK25" s="477">
        <f t="shared" si="12"/>
        <v>3.8484056446669787E-2</v>
      </c>
      <c r="HL25" s="477">
        <f t="shared" si="12"/>
        <v>3.9199303995687829E-2</v>
      </c>
      <c r="HM25" s="477">
        <f t="shared" si="12"/>
        <v>3.994764827524918E-2</v>
      </c>
      <c r="HN25" s="477">
        <f t="shared" si="12"/>
        <v>4.0728289605450739E-2</v>
      </c>
      <c r="HO25" s="477">
        <f t="shared" si="12"/>
        <v>4.1540405763311798E-2</v>
      </c>
      <c r="HP25" s="477">
        <f t="shared" si="12"/>
        <v>4.2383154181220059E-2</v>
      </c>
      <c r="HQ25" s="477">
        <f t="shared" si="12"/>
        <v>4.3255674136750653E-2</v>
      </c>
      <c r="HR25" s="477">
        <f t="shared" si="12"/>
        <v>4.4157088923975275E-2</v>
      </c>
      <c r="HS25" s="477">
        <f t="shared" si="12"/>
        <v>4.5086507996884573E-2</v>
      </c>
      <c r="HT25" s="477">
        <f t="shared" si="12"/>
        <v>4.6043029076377813E-2</v>
      </c>
      <c r="HU25" s="477">
        <f t="shared" si="12"/>
        <v>4.7025740212809988E-2</v>
      </c>
      <c r="HV25" s="477">
        <f t="shared" si="12"/>
        <v>4.8033721797026453E-2</v>
      </c>
      <c r="HW25" s="477">
        <f t="shared" si="12"/>
        <v>4.9066048513314246E-2</v>
      </c>
      <c r="HX25" s="477">
        <f t="shared" si="12"/>
        <v>5.0121791228715247E-2</v>
      </c>
      <c r="HY25" s="477">
        <f t="shared" si="12"/>
        <v>5.1200018813688707E-2</v>
      </c>
      <c r="HZ25" s="477">
        <f t="shared" si="13"/>
        <v>5.2299799889910098E-2</v>
      </c>
      <c r="IA25" s="477">
        <f t="shared" si="13"/>
        <v>5.3420204501796992E-2</v>
      </c>
      <c r="IB25" s="477">
        <f t="shared" si="13"/>
        <v>5.4560305708823829E-2</v>
      </c>
      <c r="IC25" s="477">
        <f t="shared" si="13"/>
        <v>5.5719181096630557E-2</v>
      </c>
      <c r="ID25" s="477">
        <f t="shared" si="13"/>
        <v>5.6895914205256193E-2</v>
      </c>
      <c r="IE25" s="477">
        <f t="shared" si="13"/>
        <v>5.8089595873670553E-2</v>
      </c>
      <c r="IF25" s="477">
        <f t="shared" si="13"/>
        <v>5.9299325500140956E-2</v>
      </c>
      <c r="IG25" s="477">
        <f t="shared" si="13"/>
        <v>6.052421221855013E-2</v>
      </c>
    </row>
    <row r="26" spans="1:241">
      <c r="F26" s="384"/>
      <c r="G26" s="384"/>
      <c r="H26" s="384"/>
      <c r="I26" s="384"/>
      <c r="J26" s="252"/>
      <c r="K26" s="606">
        <v>15000</v>
      </c>
      <c r="L26" s="382">
        <f t="shared" si="22"/>
        <v>4.5720000000000001</v>
      </c>
      <c r="M26" s="382">
        <v>150</v>
      </c>
      <c r="N26" s="491">
        <f t="shared" si="14"/>
        <v>571.81956656243119</v>
      </c>
      <c r="O26" s="263">
        <f t="shared" si="15"/>
        <v>0.77081618242758199</v>
      </c>
      <c r="P26" s="383">
        <f t="shared" si="16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263">
        <f t="shared" si="1"/>
        <v>0.56434203460392918</v>
      </c>
      <c r="T26" s="492">
        <f>O26/Konstanten!$C$22</f>
        <v>0.62923769994088319</v>
      </c>
      <c r="U26" s="492">
        <f t="shared" si="2"/>
        <v>0.89686621551275314</v>
      </c>
      <c r="V26" s="492"/>
      <c r="W26" s="252"/>
      <c r="X26" s="515">
        <f t="shared" si="17"/>
        <v>150.00000000000003</v>
      </c>
      <c r="Y26" s="592">
        <v>15000</v>
      </c>
      <c r="Z26" s="490">
        <f t="shared" si="3"/>
        <v>2.012345309770611E-2</v>
      </c>
      <c r="AA26" s="490">
        <f t="shared" si="3"/>
        <v>4.0244245071713071E-2</v>
      </c>
      <c r="AB26" s="490">
        <f t="shared" si="3"/>
        <v>6.0359721607213784E-2</v>
      </c>
      <c r="AC26" s="490">
        <f t="shared" si="3"/>
        <v>8.0467241966682007E-2</v>
      </c>
      <c r="AD26" s="490">
        <f t="shared" si="3"/>
        <v>0.10056418567700701</v>
      </c>
      <c r="AE26" s="490">
        <f t="shared" si="3"/>
        <v>0.12064795909655772</v>
      </c>
      <c r="AF26" s="490">
        <f t="shared" si="3"/>
        <v>0.14071600182376393</v>
      </c>
      <c r="AG26" s="490">
        <f t="shared" si="3"/>
        <v>0.16076579291119583</v>
      </c>
      <c r="AH26" s="490">
        <f t="shared" si="3"/>
        <v>0.18079485685077157</v>
      </c>
      <c r="AI26" s="490">
        <f t="shared" si="3"/>
        <v>0.20080076929855512</v>
      </c>
      <c r="AJ26" s="490">
        <f t="shared" si="4"/>
        <v>0.22078116251004096</v>
      </c>
      <c r="AK26" s="490">
        <f t="shared" si="4"/>
        <v>0.24073373046009625</v>
      </c>
      <c r="AL26" s="490">
        <f t="shared" si="4"/>
        <v>0.26065623362470386</v>
      </c>
      <c r="AM26" s="490">
        <f t="shared" si="4"/>
        <v>0.28054650340513854</v>
      </c>
      <c r="AN26" s="490">
        <f t="shared" si="4"/>
        <v>0.30040244617860234</v>
      </c>
      <c r="AO26" s="490">
        <f t="shared" si="4"/>
        <v>0.32022204696289142</v>
      </c>
      <c r="AP26" s="490">
        <f t="shared" si="4"/>
        <v>0.34000337268606906</v>
      </c>
      <c r="AQ26" s="490">
        <f t="shared" si="4"/>
        <v>0.35974457505564483</v>
      </c>
      <c r="AR26" s="490">
        <f t="shared" si="4"/>
        <v>0.37944389302504339</v>
      </c>
      <c r="AS26" s="490">
        <f t="shared" si="4"/>
        <v>0.39909965485843046</v>
      </c>
      <c r="AT26" s="490">
        <f t="shared" si="4"/>
        <v>0.41871027979787201</v>
      </c>
      <c r="AU26" s="490">
        <f t="shared" si="4"/>
        <v>0.43827427933982233</v>
      </c>
      <c r="AV26" s="490">
        <f t="shared" si="4"/>
        <v>0.45779025813035701</v>
      </c>
      <c r="AW26" s="490">
        <f t="shared" si="4"/>
        <v>0.47725691449108221</v>
      </c>
      <c r="AX26" s="490">
        <f t="shared" si="4"/>
        <v>0.49667304058968148</v>
      </c>
      <c r="AY26" s="490">
        <f t="shared" ref="AT26:BI41" si="29">SQRT(5*((((1/$S26)*(((1+0.2*(AY$10/661.48)^2)^3.5)-1))+1)^(1/3.5)-1))</f>
        <v>0.51603752227093092</v>
      </c>
      <c r="AZ26" s="490">
        <f t="shared" si="29"/>
        <v>0.53534933856554767</v>
      </c>
      <c r="BA26" s="490">
        <f t="shared" si="29"/>
        <v>0.55460756089558616</v>
      </c>
      <c r="BB26" s="490">
        <f t="shared" si="29"/>
        <v>0.57381135199606337</v>
      </c>
      <c r="BC26" s="490">
        <f t="shared" si="29"/>
        <v>0.5929599645733068</v>
      </c>
      <c r="BD26" s="490">
        <f t="shared" si="5"/>
        <v>0.61205273972102558</v>
      </c>
      <c r="BE26" s="490">
        <f t="shared" si="5"/>
        <v>0.63108910511537786</v>
      </c>
      <c r="BF26" s="490">
        <f t="shared" si="5"/>
        <v>0.65006857301043219</v>
      </c>
      <c r="BG26" s="490">
        <f t="shared" si="5"/>
        <v>0.66899073805520615</v>
      </c>
      <c r="BH26" s="490">
        <f t="shared" si="5"/>
        <v>0.68785527495328624</v>
      </c>
      <c r="BI26" s="490">
        <f t="shared" si="5"/>
        <v>0.70666193598542937</v>
      </c>
      <c r="BJ26" s="490">
        <f t="shared" si="5"/>
        <v>0.72541054841506569</v>
      </c>
      <c r="BK26" s="490">
        <f t="shared" si="5"/>
        <v>0.74410101179582055</v>
      </c>
      <c r="BL26" s="490">
        <f t="shared" si="5"/>
        <v>0.76273329519939082</v>
      </c>
      <c r="BM26" s="490">
        <f t="shared" si="5"/>
        <v>0.78130743438119543</v>
      </c>
      <c r="BN26" s="527"/>
      <c r="BO26" s="252"/>
      <c r="BP26" s="515">
        <f t="shared" si="18"/>
        <v>150.00000000000003</v>
      </c>
      <c r="BQ26" s="592">
        <v>15000</v>
      </c>
      <c r="BR26" s="382">
        <f t="shared" si="27"/>
        <v>258.45293058158256</v>
      </c>
      <c r="BS26" s="382">
        <f t="shared" si="27"/>
        <v>258.5157112552638</v>
      </c>
      <c r="BT26" s="382">
        <f t="shared" si="27"/>
        <v>258.62030885398656</v>
      </c>
      <c r="BU26" s="382">
        <f t="shared" si="27"/>
        <v>258.76666825274896</v>
      </c>
      <c r="BV26" s="382">
        <f t="shared" si="27"/>
        <v>258.95471259737928</v>
      </c>
      <c r="BW26" s="382">
        <f t="shared" si="27"/>
        <v>259.18434362211764</v>
      </c>
      <c r="BX26" s="382">
        <f t="shared" si="27"/>
        <v>259.45544205334369</v>
      </c>
      <c r="BY26" s="382">
        <f t="shared" si="27"/>
        <v>259.76786809610138</v>
      </c>
      <c r="BZ26" s="382">
        <f t="shared" si="27"/>
        <v>260.121461999421</v>
      </c>
      <c r="CA26" s="382">
        <f t="shared" si="27"/>
        <v>260.51604469585516</v>
      </c>
      <c r="CB26" s="382">
        <f t="shared" si="27"/>
        <v>260.95141851011147</v>
      </c>
      <c r="CC26" s="382">
        <f t="shared" si="27"/>
        <v>261.42736793121543</v>
      </c>
      <c r="CD26" s="382">
        <f t="shared" si="27"/>
        <v>261.94366044224626</v>
      </c>
      <c r="CE26" s="382">
        <f t="shared" si="27"/>
        <v>262.50004740138434</v>
      </c>
      <c r="CF26" s="382">
        <f t="shared" si="27"/>
        <v>263.0962649677798</v>
      </c>
      <c r="CG26" s="382">
        <f t="shared" si="23"/>
        <v>263.73203506560156</v>
      </c>
      <c r="CH26" s="382">
        <f t="shared" si="23"/>
        <v>264.40706637954855</v>
      </c>
      <c r="CI26" s="382">
        <f t="shared" si="23"/>
        <v>265.12105537511121</v>
      </c>
      <c r="CJ26" s="382">
        <f t="shared" si="23"/>
        <v>265.87368733693745</v>
      </c>
      <c r="CK26" s="382">
        <f t="shared" si="23"/>
        <v>266.66463741880017</v>
      </c>
      <c r="CL26" s="382">
        <f t="shared" si="23"/>
        <v>267.49357169885633</v>
      </c>
      <c r="CM26" s="382">
        <f t="shared" si="23"/>
        <v>268.36014823414678</v>
      </c>
      <c r="CN26" s="382">
        <f t="shared" si="23"/>
        <v>269.26401810858118</v>
      </c>
      <c r="CO26" s="382">
        <f t="shared" si="23"/>
        <v>270.20482646899836</v>
      </c>
      <c r="CP26" s="382">
        <f t="shared" si="23"/>
        <v>271.18221354426657</v>
      </c>
      <c r="CQ26" s="382">
        <f t="shared" si="23"/>
        <v>272.19581564278974</v>
      </c>
      <c r="CR26" s="382">
        <f t="shared" si="23"/>
        <v>273.24526612420811</v>
      </c>
      <c r="CS26" s="382">
        <f t="shared" si="23"/>
        <v>274.33019634151788</v>
      </c>
      <c r="CT26" s="382">
        <f t="shared" si="23"/>
        <v>275.45023655027205</v>
      </c>
      <c r="CU26" s="382">
        <f t="shared" si="23"/>
        <v>276.60501678196977</v>
      </c>
      <c r="CV26" s="382">
        <f t="shared" si="23"/>
        <v>277.79416767917616</v>
      </c>
      <c r="CW26" s="382">
        <f t="shared" si="24"/>
        <v>279.01732129034139</v>
      </c>
      <c r="CX26" s="382">
        <f t="shared" si="24"/>
        <v>280.27411182270288</v>
      </c>
      <c r="CY26" s="382">
        <f t="shared" si="24"/>
        <v>281.56417635204502</v>
      </c>
      <c r="CZ26" s="382">
        <f t="shared" si="24"/>
        <v>282.88715548847239</v>
      </c>
      <c r="DA26" s="382">
        <f t="shared" si="24"/>
        <v>284.2426939976956</v>
      </c>
      <c r="DB26" s="382">
        <f t="shared" si="24"/>
        <v>285.6304413776632</v>
      </c>
      <c r="DC26" s="382">
        <f t="shared" si="24"/>
        <v>287.05005239066816</v>
      </c>
      <c r="DD26" s="382">
        <f t="shared" si="24"/>
        <v>288.50118755133292</v>
      </c>
      <c r="DE26" s="382">
        <f t="shared" si="24"/>
        <v>289.98351357112347</v>
      </c>
      <c r="DF26" s="521"/>
      <c r="DG26" s="252"/>
      <c r="DH26" s="515">
        <f t="shared" si="19"/>
        <v>150.00000000000003</v>
      </c>
      <c r="DI26" s="592">
        <v>15000</v>
      </c>
      <c r="DJ26" s="382">
        <f t="shared" si="28"/>
        <v>12.606143071909962</v>
      </c>
      <c r="DK26" s="382">
        <f t="shared" si="28"/>
        <v>25.210619108549157</v>
      </c>
      <c r="DL26" s="382">
        <f t="shared" si="28"/>
        <v>37.811765340011554</v>
      </c>
      <c r="DM26" s="382">
        <f t="shared" si="28"/>
        <v>50.407927501747757</v>
      </c>
      <c r="DN26" s="382">
        <f t="shared" si="28"/>
        <v>62.997464023655965</v>
      </c>
      <c r="DO26" s="382">
        <f t="shared" si="28"/>
        <v>75.578750143956</v>
      </c>
      <c r="DP26" s="382">
        <f t="shared" si="28"/>
        <v>88.150181923783151</v>
      </c>
      <c r="DQ26" s="382">
        <f t="shared" si="28"/>
        <v>100.71018013993836</v>
      </c>
      <c r="DR26" s="382">
        <f t="shared" si="28"/>
        <v>113.25719403426378</v>
      </c>
      <c r="DS26" s="382">
        <f t="shared" si="28"/>
        <v>125.78970489988713</v>
      </c>
      <c r="DT26" s="382">
        <f t="shared" si="28"/>
        <v>138.30622948610343</v>
      </c>
      <c r="DU26" s="382">
        <f t="shared" si="28"/>
        <v>150.80532320571331</v>
      </c>
      <c r="DV26" s="382">
        <f t="shared" si="28"/>
        <v>163.28558313049982</v>
      </c>
      <c r="DW26" s="382">
        <f t="shared" si="28"/>
        <v>175.74565076271094</v>
      </c>
      <c r="DX26" s="382">
        <f t="shared" si="28"/>
        <v>188.18421457254107</v>
      </c>
      <c r="DY26" s="382">
        <f t="shared" si="25"/>
        <v>200.60001229382618</v>
      </c>
      <c r="DZ26" s="382">
        <f t="shared" si="25"/>
        <v>212.99183297229888</v>
      </c>
      <c r="EA26" s="382">
        <f t="shared" si="25"/>
        <v>225.35851876295814</v>
      </c>
      <c r="EB26" s="382">
        <f t="shared" si="25"/>
        <v>237.69896647516478</v>
      </c>
      <c r="EC26" s="382">
        <f t="shared" si="25"/>
        <v>250.01212886613183</v>
      </c>
      <c r="ED26" s="382">
        <f t="shared" si="25"/>
        <v>262.29701568530038</v>
      </c>
      <c r="EE26" s="382">
        <f t="shared" si="25"/>
        <v>274.55269447398302</v>
      </c>
      <c r="EF26" s="382">
        <f t="shared" si="25"/>
        <v>286.77829112617411</v>
      </c>
      <c r="EG26" s="382">
        <f t="shared" si="25"/>
        <v>298.97299021800052</v>
      </c>
      <c r="EH26" s="382">
        <f t="shared" si="25"/>
        <v>311.13603511455892</v>
      </c>
      <c r="EI26" s="382">
        <f t="shared" si="25"/>
        <v>323.26672786405709</v>
      </c>
      <c r="EJ26" s="382">
        <f t="shared" si="25"/>
        <v>335.36442889013659</v>
      </c>
      <c r="EK26" s="382">
        <f t="shared" si="25"/>
        <v>347.4285564941008</v>
      </c>
      <c r="EL26" s="382">
        <f t="shared" si="25"/>
        <v>359.45858617937796</v>
      </c>
      <c r="EM26" s="382">
        <f t="shared" si="25"/>
        <v>371.45404981105565</v>
      </c>
      <c r="EN26" s="382">
        <f t="shared" si="25"/>
        <v>383.4145346236441</v>
      </c>
      <c r="EO26" s="382">
        <f t="shared" si="26"/>
        <v>395.33968209039352</v>
      </c>
      <c r="EP26" s="382">
        <f t="shared" si="26"/>
        <v>407.22918666757016</v>
      </c>
      <c r="EQ26" s="382">
        <f t="shared" si="26"/>
        <v>419.08279442696136</v>
      </c>
      <c r="ER26" s="382">
        <f t="shared" si="26"/>
        <v>430.90030158976685</v>
      </c>
      <c r="ES26" s="382">
        <f t="shared" si="26"/>
        <v>442.68155297465643</v>
      </c>
      <c r="ET26" s="382">
        <f t="shared" si="26"/>
        <v>454.4264403724722</v>
      </c>
      <c r="EU26" s="382">
        <f t="shared" si="26"/>
        <v>466.13490085955169</v>
      </c>
      <c r="EV26" s="382">
        <f t="shared" si="26"/>
        <v>477.80691506115778</v>
      </c>
      <c r="EW26" s="382">
        <f t="shared" si="26"/>
        <v>489.44250537592779</v>
      </c>
      <c r="EX26" s="521"/>
      <c r="EY26" s="252"/>
      <c r="EZ26" s="515">
        <f t="shared" si="20"/>
        <v>150.00000000000003</v>
      </c>
      <c r="FA26" s="592">
        <v>15000</v>
      </c>
      <c r="FB26" s="382">
        <f t="shared" si="21"/>
        <v>13</v>
      </c>
      <c r="FC26" s="382">
        <f t="shared" si="8"/>
        <v>26</v>
      </c>
      <c r="FD26" s="382">
        <f t="shared" si="8"/>
        <v>39</v>
      </c>
      <c r="FE26" s="382">
        <f t="shared" si="8"/>
        <v>52</v>
      </c>
      <c r="FF26" s="382">
        <f t="shared" si="8"/>
        <v>65</v>
      </c>
      <c r="FG26" s="382">
        <f t="shared" si="8"/>
        <v>78</v>
      </c>
      <c r="FH26" s="382">
        <f t="shared" si="8"/>
        <v>91</v>
      </c>
      <c r="FI26" s="382">
        <f t="shared" si="8"/>
        <v>104</v>
      </c>
      <c r="FJ26" s="382">
        <f t="shared" si="8"/>
        <v>117</v>
      </c>
      <c r="FK26" s="382">
        <f t="shared" si="8"/>
        <v>130</v>
      </c>
      <c r="FL26" s="382">
        <f t="shared" si="8"/>
        <v>143</v>
      </c>
      <c r="FM26" s="382">
        <f t="shared" si="8"/>
        <v>156</v>
      </c>
      <c r="FN26" s="382">
        <f t="shared" si="8"/>
        <v>169</v>
      </c>
      <c r="FO26" s="382">
        <f t="shared" si="8"/>
        <v>182</v>
      </c>
      <c r="FP26" s="382">
        <f t="shared" si="8"/>
        <v>195</v>
      </c>
      <c r="FQ26" s="382">
        <f t="shared" si="8"/>
        <v>208</v>
      </c>
      <c r="FR26" s="382">
        <f t="shared" ref="FR26:GG41" si="30">FR$10+0.02*FR$10*($FA26/1000)</f>
        <v>221</v>
      </c>
      <c r="FS26" s="382">
        <f t="shared" si="9"/>
        <v>234</v>
      </c>
      <c r="FT26" s="382">
        <f t="shared" si="9"/>
        <v>247</v>
      </c>
      <c r="FU26" s="382">
        <f t="shared" si="9"/>
        <v>260</v>
      </c>
      <c r="FV26" s="382">
        <f t="shared" si="9"/>
        <v>273</v>
      </c>
      <c r="FW26" s="382">
        <f t="shared" si="9"/>
        <v>286</v>
      </c>
      <c r="FX26" s="382">
        <f t="shared" si="9"/>
        <v>299</v>
      </c>
      <c r="FY26" s="382">
        <f t="shared" si="9"/>
        <v>312</v>
      </c>
      <c r="FZ26" s="382">
        <f t="shared" si="9"/>
        <v>325</v>
      </c>
      <c r="GA26" s="382">
        <f t="shared" si="9"/>
        <v>338</v>
      </c>
      <c r="GB26" s="382">
        <f t="shared" si="9"/>
        <v>351</v>
      </c>
      <c r="GC26" s="382">
        <f t="shared" si="9"/>
        <v>364</v>
      </c>
      <c r="GD26" s="382">
        <f t="shared" si="9"/>
        <v>377</v>
      </c>
      <c r="GE26" s="382">
        <f t="shared" si="9"/>
        <v>390</v>
      </c>
      <c r="GF26" s="382">
        <f t="shared" si="9"/>
        <v>403</v>
      </c>
      <c r="GG26" s="382">
        <f t="shared" si="9"/>
        <v>416</v>
      </c>
      <c r="GH26" s="382">
        <f t="shared" ref="GH26:GO41" si="31">GH$10+0.02*GH$10*($FA26/1000)</f>
        <v>429</v>
      </c>
      <c r="GI26" s="382">
        <f t="shared" si="10"/>
        <v>442</v>
      </c>
      <c r="GJ26" s="382">
        <f t="shared" si="10"/>
        <v>455</v>
      </c>
      <c r="GK26" s="382">
        <f t="shared" si="10"/>
        <v>468</v>
      </c>
      <c r="GL26" s="382">
        <f t="shared" si="10"/>
        <v>481</v>
      </c>
      <c r="GM26" s="382">
        <f t="shared" si="10"/>
        <v>494</v>
      </c>
      <c r="GN26" s="382">
        <f t="shared" si="10"/>
        <v>507</v>
      </c>
      <c r="GO26" s="382">
        <f t="shared" si="10"/>
        <v>520</v>
      </c>
      <c r="GQ26" s="511"/>
      <c r="GR26" s="521"/>
      <c r="GS26" s="524">
        <v>15000</v>
      </c>
      <c r="GT26" s="477">
        <f t="shared" si="11"/>
        <v>3.1243253851978115E-2</v>
      </c>
      <c r="GU26" s="477">
        <f t="shared" si="11"/>
        <v>3.131144412011512E-2</v>
      </c>
      <c r="GV26" s="477">
        <f t="shared" si="11"/>
        <v>3.1424998259234477E-2</v>
      </c>
      <c r="GW26" s="477">
        <f t="shared" si="11"/>
        <v>3.1583772179426386E-2</v>
      </c>
      <c r="GX26" s="477">
        <f t="shared" si="11"/>
        <v>3.1787564902486701E-2</v>
      </c>
      <c r="GY26" s="477">
        <f t="shared" si="11"/>
        <v>3.2036119298509275E-2</v>
      </c>
      <c r="GZ26" s="477">
        <f t="shared" si="11"/>
        <v>3.2329123026437687E-2</v>
      </c>
      <c r="HA26" s="477">
        <f t="shared" si="11"/>
        <v>3.2666209667090114E-2</v>
      </c>
      <c r="HB26" s="477">
        <f t="shared" si="11"/>
        <v>3.3046960042148937E-2</v>
      </c>
      <c r="HC26" s="477">
        <f t="shared" si="11"/>
        <v>3.3470903707610584E-2</v>
      </c>
      <c r="HD26" s="477">
        <f t="shared" si="11"/>
        <v>3.3937520611594593E-2</v>
      </c>
      <c r="HE26" s="477">
        <f t="shared" si="11"/>
        <v>3.4446242903512378E-2</v>
      </c>
      <c r="HF26" s="477">
        <f t="shared" si="11"/>
        <v>3.4996456882131183E-2</v>
      </c>
      <c r="HG26" s="477">
        <f t="shared" si="11"/>
        <v>3.5587505068524219E-2</v>
      </c>
      <c r="HH26" s="477">
        <f t="shared" si="11"/>
        <v>3.6218688389676762E-2</v>
      </c>
      <c r="HI26" s="477">
        <f t="shared" ref="HI26:HX42" si="32">ABS((FQ26-DY26)/DY26)</f>
        <v>3.6889268457943984E-2</v>
      </c>
      <c r="HJ26" s="477">
        <f t="shared" si="12"/>
        <v>3.7598469931674046E-2</v>
      </c>
      <c r="HK26" s="477">
        <f t="shared" si="12"/>
        <v>3.8345482941922172E-2</v>
      </c>
      <c r="HL26" s="477">
        <f t="shared" si="12"/>
        <v>3.9129465570507678E-2</v>
      </c>
      <c r="HM26" s="477">
        <f t="shared" si="12"/>
        <v>3.9949546364673134E-2</v>
      </c>
      <c r="HN26" s="477">
        <f t="shared" si="12"/>
        <v>4.0804826874358657E-2</v>
      </c>
      <c r="HO26" s="477">
        <f t="shared" si="12"/>
        <v>4.1694384198082371E-2</v>
      </c>
      <c r="HP26" s="477">
        <f t="shared" si="12"/>
        <v>4.261727352454546E-2</v>
      </c>
      <c r="HQ26" s="477">
        <f t="shared" si="12"/>
        <v>4.3572530657370247E-2</v>
      </c>
      <c r="HR26" s="477">
        <f t="shared" si="12"/>
        <v>4.4559174511356187E-2</v>
      </c>
      <c r="HS26" s="477">
        <f t="shared" si="12"/>
        <v>4.5576209569389008E-2</v>
      </c>
      <c r="HT26" s="477">
        <f t="shared" si="12"/>
        <v>4.6622628290090735E-2</v>
      </c>
      <c r="HU26" s="477">
        <f t="shared" si="12"/>
        <v>4.7697413457090346E-2</v>
      </c>
      <c r="HV26" s="477">
        <f t="shared" si="12"/>
        <v>4.8799540461855813E-2</v>
      </c>
      <c r="HW26" s="477">
        <f t="shared" si="12"/>
        <v>4.9927979512884448E-2</v>
      </c>
      <c r="HX26" s="477">
        <f t="shared" si="12"/>
        <v>5.1081697765007254E-2</v>
      </c>
      <c r="HY26" s="477">
        <f t="shared" ref="HY26:IF57" si="33">ABS((GG26-EO26)/EO26)</f>
        <v>5.225966136352217E-2</v>
      </c>
      <c r="HZ26" s="477">
        <f t="shared" si="13"/>
        <v>5.3460837398675493E-2</v>
      </c>
      <c r="IA26" s="477">
        <f t="shared" si="13"/>
        <v>5.4684195767031672E-2</v>
      </c>
      <c r="IB26" s="477">
        <f t="shared" si="13"/>
        <v>5.5928710936890814E-2</v>
      </c>
      <c r="IC26" s="477">
        <f t="shared" si="13"/>
        <v>5.7193363615928805E-2</v>
      </c>
      <c r="ID26" s="477">
        <f t="shared" si="13"/>
        <v>5.8477142319770588E-2</v>
      </c>
      <c r="IE26" s="477">
        <f t="shared" si="13"/>
        <v>5.9779044841021617E-2</v>
      </c>
      <c r="IF26" s="477">
        <f t="shared" si="13"/>
        <v>6.1098079618846862E-2</v>
      </c>
      <c r="IG26" s="477">
        <f t="shared" si="13"/>
        <v>6.2433267009782495E-2</v>
      </c>
    </row>
    <row r="27" spans="1:241">
      <c r="F27" s="384"/>
      <c r="G27" s="384"/>
      <c r="H27" s="384"/>
      <c r="I27" s="384"/>
      <c r="J27" s="252"/>
      <c r="K27" s="606">
        <v>16000</v>
      </c>
      <c r="L27" s="382">
        <f t="shared" si="22"/>
        <v>4.8767999999999994</v>
      </c>
      <c r="M27" s="382">
        <v>160</v>
      </c>
      <c r="N27" s="491">
        <f t="shared" si="14"/>
        <v>549.15211255633392</v>
      </c>
      <c r="O27" s="263">
        <f t="shared" si="15"/>
        <v>0.74597916972253353</v>
      </c>
      <c r="P27" s="383">
        <f t="shared" si="16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263">
        <f t="shared" si="1"/>
        <v>0.54197099684809669</v>
      </c>
      <c r="T27" s="492">
        <f>O27/Konstanten!$C$22</f>
        <v>0.60896258752859878</v>
      </c>
      <c r="U27" s="492">
        <f t="shared" si="2"/>
        <v>0.88999062988026978</v>
      </c>
      <c r="V27" s="492"/>
      <c r="W27" s="252"/>
      <c r="X27" s="515">
        <f t="shared" si="17"/>
        <v>160.00000000000003</v>
      </c>
      <c r="Y27" s="592">
        <v>16000</v>
      </c>
      <c r="Z27" s="490">
        <f t="shared" ref="Z27:AO42" si="34">SQRT(5*((((1/$S27)*(((1+0.2*(Z$10/661.48)^2)^3.5)-1))+1)^(1/3.5)-1))</f>
        <v>2.0534530385497775E-2</v>
      </c>
      <c r="AA27" s="490">
        <f t="shared" si="34"/>
        <v>4.1066088080654393E-2</v>
      </c>
      <c r="AB27" s="490">
        <f t="shared" si="34"/>
        <v>6.159170833560286E-2</v>
      </c>
      <c r="AC27" s="490">
        <f t="shared" si="34"/>
        <v>8.2108442231618534E-2</v>
      </c>
      <c r="AD27" s="490">
        <f t="shared" si="34"/>
        <v>0.10261336447226699</v>
      </c>
      <c r="AE27" s="490">
        <f t="shared" si="34"/>
        <v>0.12310358102729627</v>
      </c>
      <c r="AF27" s="490">
        <f t="shared" si="34"/>
        <v>0.14357623658240087</v>
      </c>
      <c r="AG27" s="490">
        <f t="shared" si="34"/>
        <v>0.16402852175092897</v>
      </c>
      <c r="AH27" s="490">
        <f t="shared" si="34"/>
        <v>0.18445768000588811</v>
      </c>
      <c r="AI27" s="490">
        <f t="shared" si="34"/>
        <v>0.20486101429393214</v>
      </c>
      <c r="AJ27" s="490">
        <f t="shared" si="34"/>
        <v>0.22523589329657373</v>
      </c>
      <c r="AK27" s="490">
        <f t="shared" si="34"/>
        <v>0.24557975730760323</v>
      </c>
      <c r="AL27" s="490">
        <f t="shared" si="34"/>
        <v>0.26589012369989257</v>
      </c>
      <c r="AM27" s="490">
        <f t="shared" si="34"/>
        <v>0.28616459195888266</v>
      </c>
      <c r="AN27" s="490">
        <f t="shared" si="34"/>
        <v>0.30640084826457942</v>
      </c>
      <c r="AO27" s="490">
        <f t="shared" si="34"/>
        <v>0.32659666960819234</v>
      </c>
      <c r="AP27" s="490">
        <f t="shared" ref="AJ27:AY42" si="35">SQRT(5*((((1/$S27)*(((1+0.2*(AP$10/661.48)^2)^3.5)-1))+1)^(1/3.5)-1))</f>
        <v>0.34674992743394184</v>
      </c>
      <c r="AQ27" s="490">
        <f t="shared" si="35"/>
        <v>0.36685859080088518</v>
      </c>
      <c r="AR27" s="490">
        <f t="shared" si="35"/>
        <v>0.38692072906371705</v>
      </c>
      <c r="AS27" s="490">
        <f t="shared" si="35"/>
        <v>0.40693451407551995</v>
      </c>
      <c r="AT27" s="490">
        <f t="shared" si="29"/>
        <v>0.42689822191905696</v>
      </c>
      <c r="AU27" s="490">
        <f t="shared" si="29"/>
        <v>0.44681023417676269</v>
      </c>
      <c r="AV27" s="490">
        <f t="shared" si="29"/>
        <v>0.46666903875257398</v>
      </c>
      <c r="AW27" s="490">
        <f t="shared" si="29"/>
        <v>0.48647323026168288</v>
      </c>
      <c r="AX27" s="490">
        <f t="shared" si="29"/>
        <v>0.50622151000665849</v>
      </c>
      <c r="AY27" s="490">
        <f t="shared" si="29"/>
        <v>0.5259126855605617</v>
      </c>
      <c r="AZ27" s="490">
        <f t="shared" si="29"/>
        <v>0.5455456699793565</v>
      </c>
      <c r="BA27" s="490">
        <f t="shared" si="29"/>
        <v>0.565119480667434</v>
      </c>
      <c r="BB27" s="490">
        <f t="shared" si="29"/>
        <v>0.58463323792102107</v>
      </c>
      <c r="BC27" s="490">
        <f t="shared" si="29"/>
        <v>0.60408616317509167</v>
      </c>
      <c r="BD27" s="490">
        <f t="shared" si="29"/>
        <v>0.62347757697976891</v>
      </c>
      <c r="BE27" s="490">
        <f t="shared" si="29"/>
        <v>0.64280689673238611</v>
      </c>
      <c r="BF27" s="490">
        <f t="shared" si="29"/>
        <v>0.66207363419129361</v>
      </c>
      <c r="BG27" s="490">
        <f t="shared" si="29"/>
        <v>0.68127739279708266</v>
      </c>
      <c r="BH27" s="490">
        <f t="shared" si="29"/>
        <v>0.70041786482644053</v>
      </c>
      <c r="BI27" s="490">
        <f t="shared" si="29"/>
        <v>0.71949482840301782</v>
      </c>
      <c r="BJ27" s="490">
        <f t="shared" ref="BD27:BM42" si="36">SQRT(5*((((1/$S27)*(((1+0.2*(BJ$10/661.48)^2)^3.5)-1))+1)^(1/3.5)-1))</f>
        <v>0.73850814438887413</v>
      </c>
      <c r="BK27" s="490">
        <f t="shared" si="36"/>
        <v>0.75745775317898767</v>
      </c>
      <c r="BL27" s="490">
        <f t="shared" si="36"/>
        <v>0.77634367142020366</v>
      </c>
      <c r="BM27" s="490">
        <f t="shared" si="36"/>
        <v>0.79516598867480281</v>
      </c>
      <c r="BN27" s="527"/>
      <c r="BO27" s="252"/>
      <c r="BP27" s="515">
        <f t="shared" si="18"/>
        <v>160.00000000000003</v>
      </c>
      <c r="BQ27" s="592">
        <v>16000</v>
      </c>
      <c r="BR27" s="382">
        <f t="shared" si="27"/>
        <v>256.4724273647243</v>
      </c>
      <c r="BS27" s="382">
        <f t="shared" si="27"/>
        <v>256.53729693577134</v>
      </c>
      <c r="BT27" s="382">
        <f t="shared" si="27"/>
        <v>256.64537119846187</v>
      </c>
      <c r="BU27" s="382">
        <f t="shared" si="27"/>
        <v>256.79658781018082</v>
      </c>
      <c r="BV27" s="382">
        <f t="shared" si="27"/>
        <v>256.99085987144917</v>
      </c>
      <c r="BW27" s="382">
        <f t="shared" si="27"/>
        <v>257.22807630204926</v>
      </c>
      <c r="BX27" s="382">
        <f t="shared" si="27"/>
        <v>257.5081023188871</v>
      </c>
      <c r="BY27" s="382">
        <f t="shared" si="27"/>
        <v>257.83078001141911</v>
      </c>
      <c r="BZ27" s="382">
        <f t="shared" si="27"/>
        <v>258.19592900966916</v>
      </c>
      <c r="CA27" s="382">
        <f t="shared" si="27"/>
        <v>258.60334723914133</v>
      </c>
      <c r="CB27" s="382">
        <f t="shared" si="27"/>
        <v>259.05281175628977</v>
      </c>
      <c r="CC27" s="382">
        <f t="shared" si="27"/>
        <v>259.5440796576566</v>
      </c>
      <c r="CD27" s="382">
        <f t="shared" si="27"/>
        <v>260.07688905533286</v>
      </c>
      <c r="CE27" s="382">
        <f t="shared" si="27"/>
        <v>260.65096011103861</v>
      </c>
      <c r="CF27" s="382">
        <f t="shared" si="27"/>
        <v>261.26599612086346</v>
      </c>
      <c r="CG27" s="382">
        <f t="shared" si="23"/>
        <v>261.92168464255229</v>
      </c>
      <c r="CH27" s="382">
        <f t="shared" si="23"/>
        <v>262.61769865716019</v>
      </c>
      <c r="CI27" s="382">
        <f t="shared" si="23"/>
        <v>263.35369775693766</v>
      </c>
      <c r="CJ27" s="382">
        <f t="shared" si="23"/>
        <v>264.1293293514309</v>
      </c>
      <c r="CK27" s="382">
        <f t="shared" si="23"/>
        <v>264.9442298839877</v>
      </c>
      <c r="CL27" s="382">
        <f t="shared" si="23"/>
        <v>265.79802605113923</v>
      </c>
      <c r="CM27" s="382">
        <f t="shared" si="23"/>
        <v>266.690336017677</v>
      </c>
      <c r="CN27" s="382">
        <f t="shared" si="23"/>
        <v>267.62077062064299</v>
      </c>
      <c r="CO27" s="382">
        <f t="shared" si="23"/>
        <v>268.58893455590612</v>
      </c>
      <c r="CP27" s="382">
        <f t="shared" si="23"/>
        <v>269.59442754148506</v>
      </c>
      <c r="CQ27" s="382">
        <f t="shared" si="23"/>
        <v>270.63684545229552</v>
      </c>
      <c r="CR27" s="382">
        <f t="shared" si="23"/>
        <v>271.71578142153629</v>
      </c>
      <c r="CS27" s="382">
        <f t="shared" si="23"/>
        <v>272.83082690448009</v>
      </c>
      <c r="CT27" s="382">
        <f t="shared" si="23"/>
        <v>273.98157270098204</v>
      </c>
      <c r="CU27" s="382">
        <f t="shared" si="23"/>
        <v>275.16760993357076</v>
      </c>
      <c r="CV27" s="382">
        <f t="shared" si="23"/>
        <v>276.38853097851973</v>
      </c>
      <c r="CW27" s="382">
        <f t="shared" si="24"/>
        <v>277.64393034781665</v>
      </c>
      <c r="CX27" s="382">
        <f t="shared" si="24"/>
        <v>278.93340552045032</v>
      </c>
      <c r="CY27" s="382">
        <f t="shared" si="24"/>
        <v>280.2565577218989</v>
      </c>
      <c r="CZ27" s="382">
        <f t="shared" si="24"/>
        <v>281.61299265115559</v>
      </c>
      <c r="DA27" s="382">
        <f t="shared" si="24"/>
        <v>283.0023211550307</v>
      </c>
      <c r="DB27" s="382">
        <f t="shared" si="24"/>
        <v>284.42415984985331</v>
      </c>
      <c r="DC27" s="382">
        <f t="shared" si="24"/>
        <v>285.87813169103509</v>
      </c>
      <c r="DD27" s="382">
        <f t="shared" si="24"/>
        <v>287.36386649126808</v>
      </c>
      <c r="DE27" s="382">
        <f t="shared" si="24"/>
        <v>288.88100138840372</v>
      </c>
      <c r="DF27" s="521"/>
      <c r="DG27" s="252"/>
      <c r="DH27" s="515">
        <f t="shared" si="19"/>
        <v>160.00000000000003</v>
      </c>
      <c r="DI27" s="592">
        <v>16000</v>
      </c>
      <c r="DJ27" s="382">
        <f t="shared" si="28"/>
        <v>12.814255704562013</v>
      </c>
      <c r="DK27" s="382">
        <f t="shared" si="28"/>
        <v>25.626656347749506</v>
      </c>
      <c r="DL27" s="382">
        <f t="shared" si="28"/>
        <v>38.435351823317902</v>
      </c>
      <c r="DM27" s="382">
        <f t="shared" si="28"/>
        <v>51.238501904201847</v>
      </c>
      <c r="DN27" s="382">
        <f t="shared" si="28"/>
        <v>64.034281104460419</v>
      </c>
      <c r="DO27" s="382">
        <f t="shared" si="28"/>
        <v>76.820883449329671</v>
      </c>
      <c r="DP27" s="382">
        <f t="shared" si="28"/>
        <v>89.596527124132564</v>
      </c>
      <c r="DQ27" s="382">
        <f t="shared" si="28"/>
        <v>102.35945897463309</v>
      </c>
      <c r="DR27" s="382">
        <f t="shared" si="28"/>
        <v>115.10795883284713</v>
      </c>
      <c r="DS27" s="382">
        <f t="shared" si="28"/>
        <v>127.84034364439859</v>
      </c>
      <c r="DT27" s="382">
        <f t="shared" si="28"/>
        <v>140.55497137573212</v>
      </c>
      <c r="DU27" s="382">
        <f t="shared" si="28"/>
        <v>153.25024468182525</v>
      </c>
      <c r="DV27" s="382">
        <f t="shared" si="28"/>
        <v>165.9246143176629</v>
      </c>
      <c r="DW27" s="382">
        <f t="shared" si="28"/>
        <v>178.57658227930702</v>
      </c>
      <c r="DX27" s="382">
        <f t="shared" si="28"/>
        <v>191.20470466322038</v>
      </c>
      <c r="DY27" s="382">
        <f t="shared" si="25"/>
        <v>203.80759423519117</v>
      </c>
      <c r="DZ27" s="382">
        <f t="shared" si="25"/>
        <v>216.38392270294636</v>
      </c>
      <c r="EA27" s="382">
        <f t="shared" si="25"/>
        <v>228.93242268924027</v>
      </c>
      <c r="EB27" s="382">
        <f t="shared" si="25"/>
        <v>241.45188940476669</v>
      </c>
      <c r="EC27" s="382">
        <f t="shared" si="25"/>
        <v>253.94118202275104</v>
      </c>
      <c r="ED27" s="382">
        <f t="shared" si="25"/>
        <v>266.39922475933696</v>
      </c>
      <c r="EE27" s="382">
        <f t="shared" si="25"/>
        <v>278.8250076661044</v>
      </c>
      <c r="EF27" s="382">
        <f t="shared" si="25"/>
        <v>291.21758714292031</v>
      </c>
      <c r="EG27" s="382">
        <f t="shared" si="25"/>
        <v>303.57608618115802</v>
      </c>
      <c r="EH27" s="382">
        <f t="shared" si="25"/>
        <v>315.89969434879646</v>
      </c>
      <c r="EI27" s="382">
        <f t="shared" si="25"/>
        <v>328.18766753026932</v>
      </c>
      <c r="EJ27" s="382">
        <f t="shared" si="25"/>
        <v>340.43932743498254</v>
      </c>
      <c r="EK27" s="382">
        <f t="shared" si="25"/>
        <v>352.65406088936214</v>
      </c>
      <c r="EL27" s="382">
        <f t="shared" si="25"/>
        <v>364.83131892789089</v>
      </c>
      <c r="EM27" s="382">
        <f t="shared" si="25"/>
        <v>376.97061569912069</v>
      </c>
      <c r="EN27" s="382">
        <f t="shared" si="25"/>
        <v>389.07152720287718</v>
      </c>
      <c r="EO27" s="382">
        <f t="shared" si="26"/>
        <v>401.13368987498808</v>
      </c>
      <c r="EP27" s="382">
        <f t="shared" si="26"/>
        <v>413.15679903581247</v>
      </c>
      <c r="EQ27" s="382">
        <f t="shared" si="26"/>
        <v>425.14060721859204</v>
      </c>
      <c r="ER27" s="382">
        <f t="shared" si="26"/>
        <v>437.08492239335874</v>
      </c>
      <c r="ES27" s="382">
        <f t="shared" si="26"/>
        <v>448.98960610161248</v>
      </c>
      <c r="ET27" s="382">
        <f t="shared" si="26"/>
        <v>460.8545715164762</v>
      </c>
      <c r="EU27" s="382">
        <f t="shared" si="26"/>
        <v>472.67978144235906</v>
      </c>
      <c r="EV27" s="382">
        <f t="shared" si="26"/>
        <v>484.46524626746697</v>
      </c>
      <c r="EW27" s="382">
        <f t="shared" si="26"/>
        <v>496.21102188175433</v>
      </c>
      <c r="EX27" s="521"/>
      <c r="EY27" s="252"/>
      <c r="EZ27" s="515">
        <f t="shared" si="20"/>
        <v>160.00000000000003</v>
      </c>
      <c r="FA27" s="592">
        <v>16000</v>
      </c>
      <c r="FB27" s="382">
        <f t="shared" si="21"/>
        <v>13.2</v>
      </c>
      <c r="FC27" s="382">
        <f t="shared" si="21"/>
        <v>26.4</v>
      </c>
      <c r="FD27" s="382">
        <f t="shared" si="21"/>
        <v>39.6</v>
      </c>
      <c r="FE27" s="382">
        <f t="shared" si="21"/>
        <v>52.8</v>
      </c>
      <c r="FF27" s="382">
        <f t="shared" si="21"/>
        <v>66</v>
      </c>
      <c r="FG27" s="382">
        <f t="shared" si="21"/>
        <v>79.2</v>
      </c>
      <c r="FH27" s="382">
        <f t="shared" si="21"/>
        <v>92.4</v>
      </c>
      <c r="FI27" s="382">
        <f t="shared" si="21"/>
        <v>105.6</v>
      </c>
      <c r="FJ27" s="382">
        <f t="shared" si="21"/>
        <v>118.8</v>
      </c>
      <c r="FK27" s="382">
        <f t="shared" si="21"/>
        <v>132</v>
      </c>
      <c r="FL27" s="382">
        <f t="shared" si="21"/>
        <v>145.19999999999999</v>
      </c>
      <c r="FM27" s="382">
        <f t="shared" si="21"/>
        <v>158.4</v>
      </c>
      <c r="FN27" s="382">
        <f t="shared" si="21"/>
        <v>171.6</v>
      </c>
      <c r="FO27" s="382">
        <f t="shared" si="21"/>
        <v>184.8</v>
      </c>
      <c r="FP27" s="382">
        <f t="shared" si="21"/>
        <v>198</v>
      </c>
      <c r="FQ27" s="382">
        <f t="shared" si="21"/>
        <v>211.2</v>
      </c>
      <c r="FR27" s="382">
        <f t="shared" si="30"/>
        <v>224.4</v>
      </c>
      <c r="FS27" s="382">
        <f t="shared" si="30"/>
        <v>237.6</v>
      </c>
      <c r="FT27" s="382">
        <f t="shared" si="30"/>
        <v>250.8</v>
      </c>
      <c r="FU27" s="382">
        <f t="shared" si="30"/>
        <v>264</v>
      </c>
      <c r="FV27" s="382">
        <f t="shared" si="30"/>
        <v>277.2</v>
      </c>
      <c r="FW27" s="382">
        <f t="shared" si="30"/>
        <v>290.39999999999998</v>
      </c>
      <c r="FX27" s="382">
        <f t="shared" si="30"/>
        <v>303.60000000000002</v>
      </c>
      <c r="FY27" s="382">
        <f t="shared" si="30"/>
        <v>316.8</v>
      </c>
      <c r="FZ27" s="382">
        <f t="shared" si="30"/>
        <v>330</v>
      </c>
      <c r="GA27" s="382">
        <f t="shared" si="30"/>
        <v>343.2</v>
      </c>
      <c r="GB27" s="382">
        <f t="shared" si="30"/>
        <v>356.4</v>
      </c>
      <c r="GC27" s="382">
        <f t="shared" si="30"/>
        <v>369.6</v>
      </c>
      <c r="GD27" s="382">
        <f t="shared" si="30"/>
        <v>382.8</v>
      </c>
      <c r="GE27" s="382">
        <f t="shared" si="30"/>
        <v>396</v>
      </c>
      <c r="GF27" s="382">
        <f t="shared" si="30"/>
        <v>409.2</v>
      </c>
      <c r="GG27" s="382">
        <f t="shared" si="30"/>
        <v>422.4</v>
      </c>
      <c r="GH27" s="382">
        <f t="shared" si="31"/>
        <v>435.6</v>
      </c>
      <c r="GI27" s="382">
        <f t="shared" si="31"/>
        <v>448.8</v>
      </c>
      <c r="GJ27" s="382">
        <f t="shared" si="31"/>
        <v>462</v>
      </c>
      <c r="GK27" s="382">
        <f t="shared" si="31"/>
        <v>475.2</v>
      </c>
      <c r="GL27" s="382">
        <f t="shared" si="31"/>
        <v>488.4</v>
      </c>
      <c r="GM27" s="382">
        <f t="shared" si="31"/>
        <v>501.6</v>
      </c>
      <c r="GN27" s="382">
        <f t="shared" si="31"/>
        <v>514.79999999999995</v>
      </c>
      <c r="GO27" s="382">
        <f t="shared" si="31"/>
        <v>528</v>
      </c>
      <c r="GQ27" s="511"/>
      <c r="GR27" s="521"/>
      <c r="GS27" s="524">
        <v>16000</v>
      </c>
      <c r="GT27" s="477">
        <f t="shared" ref="GT27:HH43" si="37">ABS((FB27-DJ27)/DJ27)</f>
        <v>3.0102746841602107E-2</v>
      </c>
      <c r="GU27" s="477">
        <f t="shared" si="37"/>
        <v>3.017731387803178E-2</v>
      </c>
      <c r="GV27" s="477">
        <f t="shared" si="37"/>
        <v>3.0301483437326901E-2</v>
      </c>
      <c r="GW27" s="477">
        <f t="shared" si="37"/>
        <v>3.0475092708947809E-2</v>
      </c>
      <c r="GX27" s="477">
        <f t="shared" si="37"/>
        <v>3.0697914642515686E-2</v>
      </c>
      <c r="GY27" s="477">
        <f t="shared" si="37"/>
        <v>3.0969658819916788E-2</v>
      </c>
      <c r="GZ27" s="477">
        <f t="shared" si="37"/>
        <v>3.1289972567612331E-2</v>
      </c>
      <c r="HA27" s="477">
        <f t="shared" si="37"/>
        <v>3.165844229569429E-2</v>
      </c>
      <c r="HB27" s="477">
        <f t="shared" si="37"/>
        <v>3.2074595054840872E-2</v>
      </c>
      <c r="HC27" s="477">
        <f t="shared" si="37"/>
        <v>3.2537900298296576E-2</v>
      </c>
      <c r="HD27" s="477">
        <f t="shared" si="37"/>
        <v>3.3047771834770298E-2</v>
      </c>
      <c r="HE27" s="477">
        <f t="shared" si="37"/>
        <v>3.3603569957532935E-2</v>
      </c>
      <c r="HF27" s="477">
        <f t="shared" si="37"/>
        <v>3.4204603733304813E-2</v>
      </c>
      <c r="HG27" s="477">
        <f t="shared" si="37"/>
        <v>3.4850133434400181E-2</v>
      </c>
      <c r="HH27" s="477">
        <f t="shared" si="37"/>
        <v>3.5539373096224562E-2</v>
      </c>
      <c r="HI27" s="477">
        <f t="shared" si="32"/>
        <v>3.6271493182329993E-2</v>
      </c>
      <c r="HJ27" s="477">
        <f t="shared" si="32"/>
        <v>3.7045623338930675E-2</v>
      </c>
      <c r="HK27" s="477">
        <f t="shared" si="32"/>
        <v>3.7860855220692588E-2</v>
      </c>
      <c r="HL27" s="477">
        <f t="shared" si="32"/>
        <v>3.8716245369951427E-2</v>
      </c>
      <c r="HM27" s="477">
        <f t="shared" si="32"/>
        <v>3.9610818131687583E-2</v>
      </c>
      <c r="HN27" s="477">
        <f t="shared" si="32"/>
        <v>4.0543568587409998E-2</v>
      </c>
      <c r="HO27" s="477">
        <f t="shared" si="32"/>
        <v>4.1513465491433761E-2</v>
      </c>
      <c r="HP27" s="477">
        <f t="shared" si="32"/>
        <v>4.2519454194237319E-2</v>
      </c>
      <c r="HQ27" s="477">
        <f t="shared" si="32"/>
        <v>4.3560459538142492E-2</v>
      </c>
      <c r="HR27" s="477">
        <f t="shared" si="32"/>
        <v>4.4635388711819629E-2</v>
      </c>
      <c r="HS27" s="477">
        <f t="shared" si="32"/>
        <v>4.5743134051026008E-2</v>
      </c>
      <c r="HT27" s="477">
        <f t="shared" si="32"/>
        <v>4.6882575774285708E-2</v>
      </c>
      <c r="HU27" s="477">
        <f t="shared" si="32"/>
        <v>4.8052584643153491E-2</v>
      </c>
      <c r="HV27" s="477">
        <f t="shared" si="32"/>
        <v>4.9252024538114392E-2</v>
      </c>
      <c r="HW27" s="477">
        <f t="shared" si="32"/>
        <v>5.047975494214018E-2</v>
      </c>
      <c r="HX27" s="477">
        <f t="shared" si="32"/>
        <v>5.1734633325216405E-2</v>
      </c>
      <c r="HY27" s="477">
        <f t="shared" si="33"/>
        <v>5.3015517424226999E-2</v>
      </c>
      <c r="HZ27" s="477">
        <f t="shared" si="13"/>
        <v>5.4321267413639185E-2</v>
      </c>
      <c r="IA27" s="477">
        <f t="shared" si="13"/>
        <v>5.5650747963586461E-2</v>
      </c>
      <c r="IB27" s="477">
        <f t="shared" si="13"/>
        <v>5.7002830182777846E-2</v>
      </c>
      <c r="IC27" s="477">
        <f t="shared" si="13"/>
        <v>5.8376393444742103E-2</v>
      </c>
      <c r="ID27" s="477">
        <f t="shared" si="13"/>
        <v>5.9770327096644607E-2</v>
      </c>
      <c r="IE27" s="477">
        <f t="shared" si="13"/>
        <v>6.118353205079418E-2</v>
      </c>
      <c r="IF27" s="477">
        <f t="shared" si="13"/>
        <v>6.2614922259636274E-2</v>
      </c>
      <c r="IG27" s="477">
        <f t="shared" si="13"/>
        <v>6.4063426075652324E-2</v>
      </c>
    </row>
    <row r="28" spans="1:241">
      <c r="F28" s="384"/>
      <c r="G28" s="384"/>
      <c r="H28" s="384"/>
      <c r="I28" s="384"/>
      <c r="J28" s="252"/>
      <c r="K28" s="606">
        <v>17000</v>
      </c>
      <c r="L28" s="382">
        <f t="shared" si="22"/>
        <v>5.1815999999999995</v>
      </c>
      <c r="M28" s="382">
        <v>170</v>
      </c>
      <c r="N28" s="491">
        <f t="shared" si="14"/>
        <v>527.21780609798805</v>
      </c>
      <c r="O28" s="263">
        <f t="shared" si="15"/>
        <v>0.72175909072824673</v>
      </c>
      <c r="P28" s="383">
        <f t="shared" si="16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263">
        <f t="shared" si="1"/>
        <v>0.52032351946507582</v>
      </c>
      <c r="T28" s="492">
        <f>O28/Konstanten!$C$22</f>
        <v>0.5891910944720381</v>
      </c>
      <c r="U28" s="492">
        <f t="shared" si="2"/>
        <v>0.88311504424778675</v>
      </c>
      <c r="V28" s="492"/>
      <c r="W28" s="252"/>
      <c r="X28" s="515">
        <f t="shared" si="17"/>
        <v>170.00000000000003</v>
      </c>
      <c r="Y28" s="592">
        <v>17000</v>
      </c>
      <c r="Z28" s="490">
        <f t="shared" si="34"/>
        <v>2.0957289732651124E-2</v>
      </c>
      <c r="AA28" s="490">
        <f t="shared" si="34"/>
        <v>4.1911270088966557E-2</v>
      </c>
      <c r="AB28" s="490">
        <f t="shared" si="34"/>
        <v>6.2858640923110831E-2</v>
      </c>
      <c r="AC28" s="490">
        <f t="shared" si="34"/>
        <v>8.3796120489075657E-2</v>
      </c>
      <c r="AD28" s="490">
        <f t="shared" si="34"/>
        <v>0.10472045448869141</v>
      </c>
      <c r="AE28" s="490">
        <f t="shared" si="34"/>
        <v>0.12562842493955517</v>
      </c>
      <c r="AF28" s="490">
        <f t="shared" si="34"/>
        <v>0.14651685880604437</v>
      </c>
      <c r="AG28" s="490">
        <f t="shared" si="34"/>
        <v>0.16738263634002234</v>
      </c>
      <c r="AH28" s="490">
        <f t="shared" si="34"/>
        <v>0.18822269908080541</v>
      </c>
      <c r="AI28" s="490">
        <f t="shared" si="34"/>
        <v>0.209034057468376</v>
      </c>
      <c r="AJ28" s="490">
        <f t="shared" si="35"/>
        <v>0.22981379802810464</v>
      </c>
      <c r="AK28" s="490">
        <f t="shared" si="35"/>
        <v>0.25055909009033306</v>
      </c>
      <c r="AL28" s="490">
        <f t="shared" si="35"/>
        <v>0.27126719201319149</v>
      </c>
      <c r="AM28" s="490">
        <f t="shared" si="35"/>
        <v>0.29193545688249745</v>
      </c>
      <c r="AN28" s="490">
        <f t="shared" si="35"/>
        <v>0.31256133766809641</v>
      </c>
      <c r="AO28" s="490">
        <f t="shared" si="35"/>
        <v>0.3331423918215487</v>
      </c>
      <c r="AP28" s="490">
        <f t="shared" si="35"/>
        <v>0.35367628530544715</v>
      </c>
      <c r="AQ28" s="490">
        <f t="shared" si="35"/>
        <v>0.3741607960500789</v>
      </c>
      <c r="AR28" s="490">
        <f t="shared" si="35"/>
        <v>0.39459381683820155</v>
      </c>
      <c r="AS28" s="490">
        <f t="shared" si="35"/>
        <v>0.41497335762359006</v>
      </c>
      <c r="AT28" s="490">
        <f t="shared" si="29"/>
        <v>0.43529754729343345</v>
      </c>
      <c r="AU28" s="490">
        <f t="shared" si="29"/>
        <v>0.45556463488890092</v>
      </c>
      <c r="AV28" s="490">
        <f t="shared" si="29"/>
        <v>0.47577299030182307</v>
      </c>
      <c r="AW28" s="490">
        <f t="shared" si="29"/>
        <v>0.49592110446878579</v>
      </c>
      <c r="AX28" s="490">
        <f t="shared" si="29"/>
        <v>0.51600758908673083</v>
      </c>
      <c r="AY28" s="490">
        <f t="shared" si="29"/>
        <v>0.53603117587658777</v>
      </c>
      <c r="AZ28" s="490">
        <f t="shared" si="29"/>
        <v>0.55599071542330913</v>
      </c>
      <c r="BA28" s="490">
        <f t="shared" si="29"/>
        <v>0.57588517562230235</v>
      </c>
      <c r="BB28" s="490">
        <f t="shared" si="29"/>
        <v>0.59571363976315905</v>
      </c>
      <c r="BC28" s="490">
        <f t="shared" si="29"/>
        <v>0.61547530428240182</v>
      </c>
      <c r="BD28" s="490">
        <f t="shared" si="36"/>
        <v>0.63516947621712228</v>
      </c>
      <c r="BE28" s="490">
        <f t="shared" si="36"/>
        <v>0.65479557039141567</v>
      </c>
      <c r="BF28" s="490">
        <f t="shared" si="36"/>
        <v>0.67435310636712309</v>
      </c>
      <c r="BG28" s="490">
        <f t="shared" si="36"/>
        <v>0.69384170518970734</v>
      </c>
      <c r="BH28" s="490">
        <f t="shared" si="36"/>
        <v>0.71326108595927962</v>
      </c>
      <c r="BI28" s="490">
        <f t="shared" si="36"/>
        <v>0.73261106225560124</v>
      </c>
      <c r="BJ28" s="490">
        <f t="shared" si="36"/>
        <v>0.75189153844470646</v>
      </c>
      <c r="BK28" s="490">
        <f t="shared" si="36"/>
        <v>0.77110250589331386</v>
      </c>
      <c r="BL28" s="490">
        <f t="shared" si="36"/>
        <v>0.79024403911571328</v>
      </c>
      <c r="BM28" s="490">
        <f t="shared" si="36"/>
        <v>0.80931629187621468</v>
      </c>
      <c r="BN28" s="527"/>
      <c r="BO28" s="252"/>
      <c r="BP28" s="515">
        <f t="shared" si="18"/>
        <v>170.00000000000003</v>
      </c>
      <c r="BQ28" s="592">
        <v>17000</v>
      </c>
      <c r="BR28" s="382">
        <f t="shared" si="27"/>
        <v>254.49195301645568</v>
      </c>
      <c r="BS28" s="382">
        <f t="shared" si="27"/>
        <v>254.55899794727594</v>
      </c>
      <c r="BT28" s="382">
        <f t="shared" si="27"/>
        <v>254.67069250145045</v>
      </c>
      <c r="BU28" s="382">
        <f t="shared" si="27"/>
        <v>254.82696640879681</v>
      </c>
      <c r="BV28" s="382">
        <f t="shared" si="27"/>
        <v>255.02772174009371</v>
      </c>
      <c r="BW28" s="382">
        <f t="shared" si="27"/>
        <v>255.27283335106992</v>
      </c>
      <c r="BX28" s="382">
        <f t="shared" si="27"/>
        <v>255.56214944612751</v>
      </c>
      <c r="BY28" s="382">
        <f t="shared" si="27"/>
        <v>255.89549225662242</v>
      </c>
      <c r="BZ28" s="382">
        <f t="shared" si="27"/>
        <v>256.27265882753778</v>
      </c>
      <c r="CA28" s="382">
        <f t="shared" si="27"/>
        <v>256.69342190550583</v>
      </c>
      <c r="CB28" s="382">
        <f t="shared" si="27"/>
        <v>257.15753092035141</v>
      </c>
      <c r="CC28" s="382">
        <f t="shared" si="27"/>
        <v>257.66471305167437</v>
      </c>
      <c r="CD28" s="382">
        <f t="shared" si="27"/>
        <v>258.21467437144435</v>
      </c>
      <c r="CE28" s="382">
        <f t="shared" si="27"/>
        <v>258.80710105317524</v>
      </c>
      <c r="CF28" s="382">
        <f t="shared" si="27"/>
        <v>259.4416606379616</v>
      </c>
      <c r="CG28" s="382">
        <f t="shared" si="23"/>
        <v>260.11800334750694</v>
      </c>
      <c r="CH28" s="382">
        <f t="shared" si="23"/>
        <v>260.83576343423954</v>
      </c>
      <c r="CI28" s="382">
        <f t="shared" si="23"/>
        <v>261.59456055869998</v>
      </c>
      <c r="CJ28" s="382">
        <f t="shared" si="23"/>
        <v>262.39400118458082</v>
      </c>
      <c r="CK28" s="382">
        <f t="shared" si="23"/>
        <v>263.23367998209693</v>
      </c>
      <c r="CL28" s="382">
        <f t="shared" si="23"/>
        <v>264.11318123075091</v>
      </c>
      <c r="CM28" s="382">
        <f t="shared" si="23"/>
        <v>265.0320802130276</v>
      </c>
      <c r="CN28" s="382">
        <f t="shared" si="23"/>
        <v>265.98994459108246</v>
      </c>
      <c r="CO28" s="382">
        <f t="shared" si="23"/>
        <v>266.98633575907803</v>
      </c>
      <c r="CP28" s="382">
        <f t="shared" si="23"/>
        <v>268.0208101644518</v>
      </c>
      <c r="CQ28" s="382">
        <f t="shared" si="23"/>
        <v>269.09292059205927</v>
      </c>
      <c r="CR28" s="382">
        <f t="shared" si="23"/>
        <v>270.20221740581121</v>
      </c>
      <c r="CS28" s="382">
        <f t="shared" si="23"/>
        <v>271.34824974311573</v>
      </c>
      <c r="CT28" s="382">
        <f t="shared" si="23"/>
        <v>272.53056665811027</v>
      </c>
      <c r="CU28" s="382">
        <f t="shared" si="23"/>
        <v>273.74871821034975</v>
      </c>
      <c r="CV28" s="382">
        <f t="shared" si="23"/>
        <v>275.00225649626032</v>
      </c>
      <c r="CW28" s="382">
        <f t="shared" si="24"/>
        <v>276.29073662130133</v>
      </c>
      <c r="CX28" s="382">
        <f t="shared" si="24"/>
        <v>277.61371761136803</v>
      </c>
      <c r="CY28" s="382">
        <f t="shared" si="24"/>
        <v>278.97076326252613</v>
      </c>
      <c r="CZ28" s="382">
        <f t="shared" si="24"/>
        <v>280.36144292868909</v>
      </c>
      <c r="DA28" s="382">
        <f t="shared" si="24"/>
        <v>281.78533224732035</v>
      </c>
      <c r="DB28" s="382">
        <f t="shared" si="24"/>
        <v>283.24201380367901</v>
      </c>
      <c r="DC28" s="382">
        <f t="shared" si="24"/>
        <v>284.73107773450903</v>
      </c>
      <c r="DD28" s="382">
        <f t="shared" si="24"/>
        <v>286.25212227241821</v>
      </c>
      <c r="DE28" s="382">
        <f t="shared" si="24"/>
        <v>287.80475423248902</v>
      </c>
      <c r="DF28" s="521"/>
      <c r="DG28" s="252"/>
      <c r="DH28" s="515">
        <f t="shared" si="19"/>
        <v>170.00000000000003</v>
      </c>
      <c r="DI28" s="592">
        <v>17000</v>
      </c>
      <c r="DJ28" s="382">
        <f>Z28*$R28</f>
        <v>13.027457131644805</v>
      </c>
      <c r="DK28" s="382">
        <f t="shared" si="28"/>
        <v>26.052857090873918</v>
      </c>
      <c r="DL28" s="382">
        <f t="shared" si="28"/>
        <v>39.074148443129332</v>
      </c>
      <c r="DM28" s="382">
        <f t="shared" si="28"/>
        <v>52.089291191541918</v>
      </c>
      <c r="DN28" s="382">
        <f t="shared" si="28"/>
        <v>65.096262401350586</v>
      </c>
      <c r="DO28" s="382">
        <f t="shared" si="28"/>
        <v>78.093061712378102</v>
      </c>
      <c r="DP28" s="382">
        <f t="shared" si="28"/>
        <v>91.077716704236224</v>
      </c>
      <c r="DQ28" s="382">
        <f t="shared" si="28"/>
        <v>104.04828808106993</v>
      </c>
      <c r="DR28" s="382">
        <f t="shared" si="28"/>
        <v>117.0028746444917</v>
      </c>
      <c r="DS28" s="382">
        <f t="shared" si="28"/>
        <v>129.93961802610241</v>
      </c>
      <c r="DT28" s="382">
        <f t="shared" si="28"/>
        <v>142.85670715365347</v>
      </c>
      <c r="DU28" s="382">
        <f t="shared" si="28"/>
        <v>155.75238242806998</v>
      </c>
      <c r="DV28" s="382">
        <f t="shared" si="28"/>
        <v>168.62493959167432</v>
      </c>
      <c r="DW28" s="382">
        <f t="shared" si="28"/>
        <v>181.47273327135363</v>
      </c>
      <c r="DX28" s="382">
        <f t="shared" si="28"/>
        <v>194.29418018384121</v>
      </c>
      <c r="DY28" s="382">
        <f t="shared" si="25"/>
        <v>207.08776199372738</v>
      </c>
      <c r="DZ28" s="382">
        <f t="shared" si="25"/>
        <v>219.85202781816173</v>
      </c>
      <c r="EA28" s="382">
        <f t="shared" si="25"/>
        <v>232.58559637558079</v>
      </c>
      <c r="EB28" s="382">
        <f t="shared" si="25"/>
        <v>245.28715777894081</v>
      </c>
      <c r="EC28" s="382">
        <f t="shared" si="25"/>
        <v>257.95547497697146</v>
      </c>
      <c r="ED28" s="382">
        <f t="shared" si="25"/>
        <v>270.58938484971571</v>
      </c>
      <c r="EE28" s="382">
        <f t="shared" si="25"/>
        <v>283.18779896725738</v>
      </c>
      <c r="EF28" s="382">
        <f t="shared" si="25"/>
        <v>295.7497040227916</v>
      </c>
      <c r="EG28" s="382">
        <f t="shared" si="25"/>
        <v>308.27416195327748</v>
      </c>
      <c r="EH28" s="382">
        <f t="shared" si="25"/>
        <v>320.76030976264974</v>
      </c>
      <c r="EI28" s="382">
        <f t="shared" si="25"/>
        <v>333.20735906407828</v>
      </c>
      <c r="EJ28" s="382">
        <f t="shared" si="25"/>
        <v>345.61459535891134</v>
      </c>
      <c r="EK28" s="382">
        <f t="shared" si="25"/>
        <v>357.98137707094776</v>
      </c>
      <c r="EL28" s="382">
        <f t="shared" si="25"/>
        <v>370.30713435524569</v>
      </c>
      <c r="EM28" s="382">
        <f t="shared" si="25"/>
        <v>382.59136770118675</v>
      </c>
      <c r="EN28" s="382">
        <f t="shared" si="25"/>
        <v>394.83364634960799</v>
      </c>
      <c r="EO28" s="382">
        <f t="shared" si="26"/>
        <v>407.03360654383528</v>
      </c>
      <c r="EP28" s="382">
        <f t="shared" si="26"/>
        <v>419.19094963420531</v>
      </c>
      <c r="EQ28" s="382">
        <f t="shared" si="26"/>
        <v>431.30544005523944</v>
      </c>
      <c r="ER28" s="382">
        <f t="shared" si="26"/>
        <v>443.37690319412729</v>
      </c>
      <c r="ES28" s="382">
        <f t="shared" si="26"/>
        <v>455.40522316843845</v>
      </c>
      <c r="ET28" s="382">
        <f t="shared" si="26"/>
        <v>467.39034053024784</v>
      </c>
      <c r="EU28" s="382">
        <f t="shared" si="26"/>
        <v>479.33224991294054</v>
      </c>
      <c r="EV28" s="382">
        <f t="shared" si="26"/>
        <v>491.23099763604216</v>
      </c>
      <c r="EW28" s="382">
        <f t="shared" si="26"/>
        <v>503.08667928242534</v>
      </c>
      <c r="EX28" s="521"/>
      <c r="EY28" s="252"/>
      <c r="EZ28" s="515">
        <f t="shared" si="20"/>
        <v>170.00000000000003</v>
      </c>
      <c r="FA28" s="592">
        <v>17000</v>
      </c>
      <c r="FB28" s="382">
        <f t="shared" ref="FB28:FQ43" si="38">FB$10+0.02*FB$10*($FA28/1000)</f>
        <v>13.4</v>
      </c>
      <c r="FC28" s="382">
        <f t="shared" si="38"/>
        <v>26.8</v>
      </c>
      <c r="FD28" s="382">
        <f t="shared" si="38"/>
        <v>40.200000000000003</v>
      </c>
      <c r="FE28" s="382">
        <f t="shared" si="38"/>
        <v>53.6</v>
      </c>
      <c r="FF28" s="382">
        <f t="shared" si="38"/>
        <v>67</v>
      </c>
      <c r="FG28" s="382">
        <f t="shared" si="38"/>
        <v>80.400000000000006</v>
      </c>
      <c r="FH28" s="382">
        <f t="shared" si="38"/>
        <v>93.8</v>
      </c>
      <c r="FI28" s="382">
        <f t="shared" si="38"/>
        <v>107.2</v>
      </c>
      <c r="FJ28" s="382">
        <f t="shared" si="38"/>
        <v>120.6</v>
      </c>
      <c r="FK28" s="382">
        <f t="shared" si="38"/>
        <v>134</v>
      </c>
      <c r="FL28" s="382">
        <f t="shared" si="38"/>
        <v>147.4</v>
      </c>
      <c r="FM28" s="382">
        <f t="shared" si="38"/>
        <v>160.80000000000001</v>
      </c>
      <c r="FN28" s="382">
        <f t="shared" si="38"/>
        <v>174.2</v>
      </c>
      <c r="FO28" s="382">
        <f t="shared" si="38"/>
        <v>187.6</v>
      </c>
      <c r="FP28" s="382">
        <f t="shared" si="38"/>
        <v>201</v>
      </c>
      <c r="FQ28" s="382">
        <f t="shared" si="38"/>
        <v>214.4</v>
      </c>
      <c r="FR28" s="382">
        <f t="shared" si="30"/>
        <v>227.8</v>
      </c>
      <c r="FS28" s="382">
        <f t="shared" si="30"/>
        <v>241.2</v>
      </c>
      <c r="FT28" s="382">
        <f t="shared" si="30"/>
        <v>254.60000000000002</v>
      </c>
      <c r="FU28" s="382">
        <f t="shared" si="30"/>
        <v>268</v>
      </c>
      <c r="FV28" s="382">
        <f t="shared" si="30"/>
        <v>281.39999999999998</v>
      </c>
      <c r="FW28" s="382">
        <f t="shared" si="30"/>
        <v>294.8</v>
      </c>
      <c r="FX28" s="382">
        <f t="shared" si="30"/>
        <v>308.2</v>
      </c>
      <c r="FY28" s="382">
        <f t="shared" si="30"/>
        <v>321.60000000000002</v>
      </c>
      <c r="FZ28" s="382">
        <f t="shared" si="30"/>
        <v>335</v>
      </c>
      <c r="GA28" s="382">
        <f t="shared" si="30"/>
        <v>348.4</v>
      </c>
      <c r="GB28" s="382">
        <f t="shared" si="30"/>
        <v>361.8</v>
      </c>
      <c r="GC28" s="382">
        <f t="shared" si="30"/>
        <v>375.2</v>
      </c>
      <c r="GD28" s="382">
        <f t="shared" si="30"/>
        <v>388.6</v>
      </c>
      <c r="GE28" s="382">
        <f t="shared" si="30"/>
        <v>402</v>
      </c>
      <c r="GF28" s="382">
        <f t="shared" si="30"/>
        <v>415.4</v>
      </c>
      <c r="GG28" s="382">
        <f t="shared" si="30"/>
        <v>428.8</v>
      </c>
      <c r="GH28" s="382">
        <f t="shared" si="31"/>
        <v>442.2</v>
      </c>
      <c r="GI28" s="382">
        <f t="shared" si="31"/>
        <v>455.6</v>
      </c>
      <c r="GJ28" s="382">
        <f t="shared" si="31"/>
        <v>469</v>
      </c>
      <c r="GK28" s="382">
        <f t="shared" si="31"/>
        <v>482.4</v>
      </c>
      <c r="GL28" s="382">
        <f t="shared" si="31"/>
        <v>495.8</v>
      </c>
      <c r="GM28" s="382">
        <f t="shared" si="31"/>
        <v>509.20000000000005</v>
      </c>
      <c r="GN28" s="382">
        <f t="shared" si="31"/>
        <v>522.6</v>
      </c>
      <c r="GO28" s="382">
        <f t="shared" si="31"/>
        <v>536</v>
      </c>
      <c r="GQ28" s="511"/>
      <c r="GR28" s="521"/>
      <c r="GS28" s="524">
        <v>17000</v>
      </c>
      <c r="GT28" s="477">
        <f t="shared" si="37"/>
        <v>2.859674490505569E-2</v>
      </c>
      <c r="GU28" s="477">
        <f t="shared" si="37"/>
        <v>2.8677964436683627E-2</v>
      </c>
      <c r="GV28" s="477">
        <f t="shared" si="37"/>
        <v>2.881320775318489E-2</v>
      </c>
      <c r="GW28" s="477">
        <f t="shared" si="37"/>
        <v>2.9002291524815135E-2</v>
      </c>
      <c r="GX28" s="477">
        <f t="shared" si="37"/>
        <v>2.9244960131688241E-2</v>
      </c>
      <c r="GY28" s="477">
        <f t="shared" si="37"/>
        <v>2.9540886693859049E-2</v>
      </c>
      <c r="GZ28" s="477">
        <f t="shared" si="37"/>
        <v>2.9889674382198847E-2</v>
      </c>
      <c r="HA28" s="477">
        <f t="shared" si="37"/>
        <v>3.0290857995418415E-2</v>
      </c>
      <c r="HB28" s="477">
        <f t="shared" si="37"/>
        <v>3.0743905792383397E-2</v>
      </c>
      <c r="HC28" s="477">
        <f t="shared" si="37"/>
        <v>3.1248221563048906E-2</v>
      </c>
      <c r="HD28" s="477">
        <f t="shared" si="37"/>
        <v>3.1803146921620333E-2</v>
      </c>
      <c r="HE28" s="477">
        <f t="shared" si="37"/>
        <v>3.2407963802808207E-2</v>
      </c>
      <c r="HF28" s="477">
        <f t="shared" si="37"/>
        <v>3.3061897141820722E-2</v>
      </c>
      <c r="HG28" s="477">
        <f t="shared" si="37"/>
        <v>3.3764117717256979E-2</v>
      </c>
      <c r="HH28" s="477">
        <f t="shared" si="37"/>
        <v>3.4513745135411389E-2</v>
      </c>
      <c r="HI28" s="477">
        <f t="shared" si="32"/>
        <v>3.5309850934089032E-2</v>
      </c>
      <c r="HJ28" s="477">
        <f t="shared" si="32"/>
        <v>3.6151461784159664E-2</v>
      </c>
      <c r="HK28" s="477">
        <f t="shared" si="32"/>
        <v>3.7037562766821554E-2</v>
      </c>
      <c r="HL28" s="477">
        <f t="shared" si="32"/>
        <v>3.7967100705093536E-2</v>
      </c>
      <c r="HM28" s="477">
        <f t="shared" si="32"/>
        <v>3.8938987528468812E-2</v>
      </c>
      <c r="HN28" s="477">
        <f t="shared" si="32"/>
        <v>3.9952103650660341E-2</v>
      </c>
      <c r="HO28" s="477">
        <f t="shared" si="32"/>
        <v>4.1005301340984866E-2</v>
      </c>
      <c r="HP28" s="477">
        <f t="shared" si="32"/>
        <v>4.2097408071282184E-2</v>
      </c>
      <c r="HQ28" s="477">
        <f t="shared" si="32"/>
        <v>4.3227229821298556E-2</v>
      </c>
      <c r="HR28" s="477">
        <f t="shared" si="32"/>
        <v>4.4393554326865071E-2</v>
      </c>
      <c r="HS28" s="477">
        <f t="shared" si="32"/>
        <v>4.5595154256482202E-2</v>
      </c>
      <c r="HT28" s="477">
        <f t="shared" si="32"/>
        <v>4.6830790303518763E-2</v>
      </c>
      <c r="HU28" s="477">
        <f t="shared" si="32"/>
        <v>4.8099214182417367E-2</v>
      </c>
      <c r="HV28" s="477">
        <f t="shared" si="32"/>
        <v>4.9399171519081471E-2</v>
      </c>
      <c r="HW28" s="477">
        <f t="shared" si="32"/>
        <v>5.0729404626744905E-2</v>
      </c>
      <c r="HX28" s="477">
        <f t="shared" si="32"/>
        <v>5.2088655160308653E-2</v>
      </c>
      <c r="HY28" s="477">
        <f t="shared" si="33"/>
        <v>5.3475666643315885E-2</v>
      </c>
      <c r="HZ28" s="477">
        <f t="shared" si="13"/>
        <v>5.4889186863105829E-2</v>
      </c>
      <c r="IA28" s="477">
        <f t="shared" si="13"/>
        <v>5.632797013097969E-2</v>
      </c>
      <c r="IB28" s="477">
        <f t="shared" si="13"/>
        <v>5.7790779405245511E-2</v>
      </c>
      <c r="IC28" s="477">
        <f t="shared" si="13"/>
        <v>5.927638827624316E-2</v>
      </c>
      <c r="ID28" s="477">
        <f t="shared" si="13"/>
        <v>6.0783582813290084E-2</v>
      </c>
      <c r="IE28" s="477">
        <f t="shared" si="13"/>
        <v>6.231116327450173E-2</v>
      </c>
      <c r="IF28" s="477">
        <f t="shared" si="13"/>
        <v>6.385794568118737E-2</v>
      </c>
      <c r="IG28" s="477">
        <f t="shared" si="13"/>
        <v>6.5422763259246661E-2</v>
      </c>
    </row>
    <row r="29" spans="1:241">
      <c r="F29" s="384"/>
      <c r="G29" s="384"/>
      <c r="H29" s="384"/>
      <c r="I29" s="384"/>
      <c r="J29" s="252"/>
      <c r="K29" s="606">
        <v>18000</v>
      </c>
      <c r="L29" s="382">
        <f t="shared" si="22"/>
        <v>5.4863999999999997</v>
      </c>
      <c r="M29" s="382">
        <v>180</v>
      </c>
      <c r="N29" s="491">
        <f t="shared" si="14"/>
        <v>505.99836680068535</v>
      </c>
      <c r="O29" s="263">
        <f t="shared" si="15"/>
        <v>0.69814524597385319</v>
      </c>
      <c r="P29" s="383">
        <f t="shared" si="16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263">
        <f t="shared" si="1"/>
        <v>0.49938156111589965</v>
      </c>
      <c r="T29" s="492">
        <f>O29/Konstanten!$C$22</f>
        <v>0.5699144865092679</v>
      </c>
      <c r="U29" s="492">
        <f t="shared" si="2"/>
        <v>0.87623945861530361</v>
      </c>
      <c r="V29" s="492"/>
      <c r="W29" s="252"/>
      <c r="X29" s="515">
        <f t="shared" si="17"/>
        <v>180.00000000000003</v>
      </c>
      <c r="Y29" s="592">
        <v>18000</v>
      </c>
      <c r="Z29" s="490">
        <f t="shared" si="34"/>
        <v>2.1392157873663213E-2</v>
      </c>
      <c r="AA29" s="490">
        <f t="shared" si="34"/>
        <v>4.2780642480175442E-2</v>
      </c>
      <c r="AB29" s="490">
        <f t="shared" si="34"/>
        <v>6.4161791252933684E-2</v>
      </c>
      <c r="AC29" s="490">
        <f t="shared" si="34"/>
        <v>8.5531962951968077E-2</v>
      </c>
      <c r="AD29" s="490">
        <f t="shared" si="34"/>
        <v>0.10688754814207055</v>
      </c>
      <c r="AE29" s="490">
        <f t="shared" si="34"/>
        <v>0.12822497945161149</v>
      </c>
      <c r="AF29" s="490">
        <f t="shared" si="34"/>
        <v>0.14954074154303235</v>
      </c>
      <c r="AG29" s="490">
        <f t="shared" si="34"/>
        <v>0.17083138073035264</v>
      </c>
      <c r="AH29" s="490">
        <f t="shared" si="34"/>
        <v>0.19209351418292203</v>
      </c>
      <c r="AI29" s="490">
        <f t="shared" si="34"/>
        <v>0.21332383866021976</v>
      </c>
      <c r="AJ29" s="490">
        <f t="shared" si="35"/>
        <v>0.23451913872797839</v>
      </c>
      <c r="AK29" s="490">
        <f t="shared" si="35"/>
        <v>0.25567629441233986</v>
      </c>
      <c r="AL29" s="490">
        <f t="shared" si="35"/>
        <v>0.27679228825515068</v>
      </c>
      <c r="AM29" s="490">
        <f t="shared" si="35"/>
        <v>0.29786421174037486</v>
      </c>
      <c r="AN29" s="490">
        <f t="shared" si="35"/>
        <v>0.31888927106851395</v>
      </c>
      <c r="AO29" s="490">
        <f t="shared" si="35"/>
        <v>0.33986479226285982</v>
      </c>
      <c r="AP29" s="490">
        <f t="shared" si="35"/>
        <v>0.36078822559810531</v>
      </c>
      <c r="AQ29" s="490">
        <f t="shared" si="35"/>
        <v>0.38165714934851469</v>
      </c>
      <c r="AR29" s="490">
        <f t="shared" si="35"/>
        <v>0.4024692728590421</v>
      </c>
      <c r="AS29" s="490">
        <f t="shared" si="35"/>
        <v>0.42322243894878692</v>
      </c>
      <c r="AT29" s="490">
        <f t="shared" si="29"/>
        <v>0.44391462566141493</v>
      </c>
      <c r="AU29" s="490">
        <f t="shared" si="29"/>
        <v>0.46454394738233817</v>
      </c>
      <c r="AV29" s="490">
        <f t="shared" si="29"/>
        <v>0.48510865534660402</v>
      </c>
      <c r="AW29" s="490">
        <f t="shared" si="29"/>
        <v>0.50560713756542375</v>
      </c>
      <c r="AX29" s="490">
        <f t="shared" si="29"/>
        <v>0.52603791820240031</v>
      </c>
      <c r="AY29" s="490">
        <f t="shared" si="29"/>
        <v>0.54639965643322741</v>
      </c>
      <c r="AZ29" s="490">
        <f t="shared" si="29"/>
        <v>0.56669114482463512</v>
      </c>
      <c r="BA29" s="490">
        <f t="shared" si="29"/>
        <v>0.58691130726997098</v>
      </c>
      <c r="BB29" s="490">
        <f t="shared" si="29"/>
        <v>0.60705919651969209</v>
      </c>
      <c r="BC29" s="490">
        <f t="shared" si="29"/>
        <v>0.62713399134564063</v>
      </c>
      <c r="BD29" s="490">
        <f t="shared" si="36"/>
        <v>0.64713499337793101</v>
      </c>
      <c r="BE29" s="490">
        <f t="shared" si="36"/>
        <v>0.66706162365297572</v>
      </c>
      <c r="BF29" s="490">
        <f t="shared" si="36"/>
        <v>0.68691341891042301</v>
      </c>
      <c r="BG29" s="490">
        <f t="shared" si="36"/>
        <v>0.70669002767567657</v>
      </c>
      <c r="BH29" s="490">
        <f t="shared" si="36"/>
        <v>0.72639120616343755</v>
      </c>
      <c r="BI29" s="490">
        <f t="shared" si="36"/>
        <v>0.74601681403603037</v>
      </c>
      <c r="BJ29" s="490">
        <f t="shared" si="36"/>
        <v>0.76556681004864624</v>
      </c>
      <c r="BK29" s="490">
        <f t="shared" si="36"/>
        <v>0.78504124761165772</v>
      </c>
      <c r="BL29" s="490">
        <f t="shared" si="36"/>
        <v>0.80444027029822784</v>
      </c>
      <c r="BM29" s="490">
        <f t="shared" si="36"/>
        <v>0.82376410732335925</v>
      </c>
      <c r="BN29" s="527"/>
      <c r="BO29" s="252"/>
      <c r="BP29" s="515">
        <f t="shared" si="18"/>
        <v>180.00000000000003</v>
      </c>
      <c r="BQ29" s="592">
        <v>18000</v>
      </c>
      <c r="BR29" s="382">
        <f t="shared" si="27"/>
        <v>252.5115089714449</v>
      </c>
      <c r="BS29" s="382">
        <f t="shared" si="27"/>
        <v>252.58082001421064</v>
      </c>
      <c r="BT29" s="382">
        <f t="shared" si="27"/>
        <v>252.69628558974111</v>
      </c>
      <c r="BU29" s="382">
        <f t="shared" si="27"/>
        <v>252.85782672020107</v>
      </c>
      <c r="BV29" s="382">
        <f t="shared" si="27"/>
        <v>253.06533336548557</v>
      </c>
      <c r="BW29" s="382">
        <f t="shared" si="27"/>
        <v>253.31866494582849</v>
      </c>
      <c r="BX29" s="382">
        <f t="shared" si="27"/>
        <v>253.61765100490689</v>
      </c>
      <c r="BY29" s="382">
        <f t="shared" si="27"/>
        <v>253.96209200703609</v>
      </c>
      <c r="BZ29" s="382">
        <f t="shared" si="27"/>
        <v>254.35176026084233</v>
      </c>
      <c r="CA29" s="382">
        <f t="shared" si="27"/>
        <v>254.78640096072715</v>
      </c>
      <c r="CB29" s="382">
        <f t="shared" si="27"/>
        <v>255.26573333649492</v>
      </c>
      <c r="CC29" s="382">
        <f t="shared" si="27"/>
        <v>255.78945190073057</v>
      </c>
      <c r="CD29" s="382">
        <f t="shared" si="27"/>
        <v>256.35722778288226</v>
      </c>
      <c r="CE29" s="382">
        <f t="shared" si="27"/>
        <v>256.96871013853769</v>
      </c>
      <c r="CF29" s="382">
        <f t="shared" si="27"/>
        <v>257.62352762207951</v>
      </c>
      <c r="CG29" s="382">
        <f t="shared" si="23"/>
        <v>258.32128991076479</v>
      </c>
      <c r="CH29" s="382">
        <f t="shared" si="23"/>
        <v>259.06158926828283</v>
      </c>
      <c r="CI29" s="382">
        <f t="shared" si="23"/>
        <v>259.84400213600907</v>
      </c>
      <c r="CJ29" s="382">
        <f t="shared" si="23"/>
        <v>260.66809074046569</v>
      </c>
      <c r="CK29" s="382">
        <f t="shared" si="23"/>
        <v>261.53340470592241</v>
      </c>
      <c r="CL29" s="382">
        <f t="shared" si="23"/>
        <v>262.43948266159134</v>
      </c>
      <c r="CM29" s="382">
        <f t="shared" si="23"/>
        <v>263.38585383349931</v>
      </c>
      <c r="CN29" s="382">
        <f t="shared" si="23"/>
        <v>264.37203961180995</v>
      </c>
      <c r="CO29" s="382">
        <f t="shared" si="23"/>
        <v>265.39755508513338</v>
      </c>
      <c r="CP29" s="382">
        <f t="shared" si="23"/>
        <v>266.46191053416084</v>
      </c>
      <c r="CQ29" s="382">
        <f t="shared" si="23"/>
        <v>267.56461287779615</v>
      </c>
      <c r="CR29" s="382">
        <f t="shared" si="23"/>
        <v>268.70516706580344</v>
      </c>
      <c r="CS29" s="382">
        <f t="shared" si="23"/>
        <v>269.88307741284007</v>
      </c>
      <c r="CT29" s="382">
        <f t="shared" si="23"/>
        <v>271.09784886958204</v>
      </c>
      <c r="CU29" s="382">
        <f t="shared" si="23"/>
        <v>272.34898822746595</v>
      </c>
      <c r="CV29" s="382">
        <f t="shared" si="23"/>
        <v>273.63600525435641</v>
      </c>
      <c r="CW29" s="382">
        <f t="shared" si="24"/>
        <v>274.95841375919559</v>
      </c>
      <c r="CX29" s="382">
        <f t="shared" si="24"/>
        <v>276.31573258439505</v>
      </c>
      <c r="CY29" s="382">
        <f t="shared" si="24"/>
        <v>277.70748652537537</v>
      </c>
      <c r="CZ29" s="382">
        <f t="shared" si="24"/>
        <v>279.1332071772664</v>
      </c>
      <c r="DA29" s="382">
        <f t="shared" si="24"/>
        <v>280.59243370931398</v>
      </c>
      <c r="DB29" s="382">
        <f t="shared" si="24"/>
        <v>282.08471356803244</v>
      </c>
      <c r="DC29" s="382">
        <f t="shared" si="24"/>
        <v>283.60960311056471</v>
      </c>
      <c r="DD29" s="382">
        <f t="shared" si="24"/>
        <v>285.16666817008826</v>
      </c>
      <c r="DE29" s="382">
        <f t="shared" si="24"/>
        <v>286.75548455542287</v>
      </c>
      <c r="DF29" s="521"/>
      <c r="DG29" s="252"/>
      <c r="DH29" s="515">
        <f t="shared" si="19"/>
        <v>180.00000000000003</v>
      </c>
      <c r="DI29" s="592">
        <v>18000</v>
      </c>
      <c r="DJ29" s="382">
        <f t="shared" si="28"/>
        <v>13.245912803268492</v>
      </c>
      <c r="DK29" s="382">
        <f t="shared" si="28"/>
        <v>26.48955113863747</v>
      </c>
      <c r="DL29" s="382">
        <f t="shared" si="28"/>
        <v>39.728647163931022</v>
      </c>
      <c r="DM29" s="382">
        <f t="shared" si="28"/>
        <v>52.960946242313476</v>
      </c>
      <c r="DN29" s="382">
        <f t="shared" si="28"/>
        <v>66.184213430292104</v>
      </c>
      <c r="DO29" s="382">
        <f t="shared" si="28"/>
        <v>79.39623982992299</v>
      </c>
      <c r="DP29" s="382">
        <f t="shared" si="28"/>
        <v>92.594848762488212</v>
      </c>
      <c r="DQ29" s="382">
        <f t="shared" si="28"/>
        <v>105.77790172360605</v>
      </c>
      <c r="DR29" s="382">
        <f t="shared" si="28"/>
        <v>118.94330408214634</v>
      </c>
      <c r="DS29" s="382">
        <f t="shared" si="28"/>
        <v>132.08901048877297</v>
      </c>
      <c r="DT29" s="382">
        <f t="shared" si="28"/>
        <v>145.21302996332471</v>
      </c>
      <c r="DU29" s="382">
        <f t="shared" si="28"/>
        <v>158.31343063422901</v>
      </c>
      <c r="DV29" s="382">
        <f t="shared" si="28"/>
        <v>171.38834410710393</v>
      </c>
      <c r="DW29" s="382">
        <f t="shared" si="28"/>
        <v>184.43596944395964</v>
      </c>
      <c r="DX29" s="382">
        <f t="shared" si="28"/>
        <v>197.45457673868913</v>
      </c>
      <c r="DY29" s="382">
        <f t="shared" si="25"/>
        <v>210.44251027883359</v>
      </c>
      <c r="DZ29" s="382">
        <f t="shared" si="25"/>
        <v>223.3981912877548</v>
      </c>
      <c r="EA29" s="382">
        <f t="shared" si="25"/>
        <v>236.320120245483</v>
      </c>
      <c r="EB29" s="382">
        <f t="shared" si="25"/>
        <v>249.20687879033721</v>
      </c>
      <c r="EC29" s="382">
        <f t="shared" si="25"/>
        <v>262.05713120713256</v>
      </c>
      <c r="ED29" s="382">
        <f t="shared" si="25"/>
        <v>274.86962551103176</v>
      </c>
      <c r="EE29" s="382">
        <f t="shared" si="25"/>
        <v>287.64319413929701</v>
      </c>
      <c r="EF29" s="382">
        <f t="shared" si="25"/>
        <v>300.37675426577249</v>
      </c>
      <c r="EG29" s="382">
        <f t="shared" si="25"/>
        <v>313.06930775539104</v>
      </c>
      <c r="EH29" s="382">
        <f t="shared" si="25"/>
        <v>325.71994077793784</v>
      </c>
      <c r="EI29" s="382">
        <f t="shared" si="25"/>
        <v>338.32782310198172</v>
      </c>
      <c r="EJ29" s="382">
        <f t="shared" si="25"/>
        <v>350.89220709112692</v>
      </c>
      <c r="EK29" s="382">
        <f t="shared" si="25"/>
        <v>363.41242642573582</v>
      </c>
      <c r="EL29" s="382">
        <f t="shared" si="25"/>
        <v>375.887894573822</v>
      </c>
      <c r="EM29" s="382">
        <f t="shared" si="25"/>
        <v>388.31810303518489</v>
      </c>
      <c r="EN29" s="382">
        <f t="shared" si="25"/>
        <v>400.70261938282658</v>
      </c>
      <c r="EO29" s="382">
        <f t="shared" si="26"/>
        <v>413.04108512550738</v>
      </c>
      <c r="EP29" s="382">
        <f t="shared" si="26"/>
        <v>425.33321341482883</v>
      </c>
      <c r="EQ29" s="382">
        <f t="shared" si="26"/>
        <v>437.57878661955039</v>
      </c>
      <c r="ER29" s="382">
        <f t="shared" si="26"/>
        <v>449.77765378908401</v>
      </c>
      <c r="ES29" s="382">
        <f t="shared" si="26"/>
        <v>461.92972802707152</v>
      </c>
      <c r="ET29" s="382">
        <f t="shared" si="26"/>
        <v>474.03498379494198</v>
      </c>
      <c r="EU29" s="382">
        <f t="shared" si="26"/>
        <v>486.09345416412003</v>
      </c>
      <c r="EV29" s="382">
        <f t="shared" si="26"/>
        <v>498.10522803436089</v>
      </c>
      <c r="EW29" s="382">
        <f t="shared" si="26"/>
        <v>510.07044733440108</v>
      </c>
      <c r="EX29" s="521"/>
      <c r="EY29" s="252"/>
      <c r="EZ29" s="515">
        <f t="shared" si="20"/>
        <v>180.00000000000003</v>
      </c>
      <c r="FA29" s="592">
        <v>18000</v>
      </c>
      <c r="FB29" s="382">
        <f t="shared" si="38"/>
        <v>13.6</v>
      </c>
      <c r="FC29" s="382">
        <f t="shared" si="38"/>
        <v>27.2</v>
      </c>
      <c r="FD29" s="382">
        <f t="shared" si="38"/>
        <v>40.799999999999997</v>
      </c>
      <c r="FE29" s="382">
        <f t="shared" si="38"/>
        <v>54.4</v>
      </c>
      <c r="FF29" s="382">
        <f t="shared" si="38"/>
        <v>68</v>
      </c>
      <c r="FG29" s="382">
        <f t="shared" si="38"/>
        <v>81.599999999999994</v>
      </c>
      <c r="FH29" s="382">
        <f t="shared" si="38"/>
        <v>95.2</v>
      </c>
      <c r="FI29" s="382">
        <f t="shared" si="38"/>
        <v>108.8</v>
      </c>
      <c r="FJ29" s="382">
        <f t="shared" si="38"/>
        <v>122.4</v>
      </c>
      <c r="FK29" s="382">
        <f t="shared" si="38"/>
        <v>136</v>
      </c>
      <c r="FL29" s="382">
        <f t="shared" si="38"/>
        <v>149.6</v>
      </c>
      <c r="FM29" s="382">
        <f t="shared" si="38"/>
        <v>163.19999999999999</v>
      </c>
      <c r="FN29" s="382">
        <f t="shared" si="38"/>
        <v>176.8</v>
      </c>
      <c r="FO29" s="382">
        <f t="shared" si="38"/>
        <v>190.4</v>
      </c>
      <c r="FP29" s="382">
        <f t="shared" si="38"/>
        <v>204</v>
      </c>
      <c r="FQ29" s="382">
        <f t="shared" si="38"/>
        <v>217.6</v>
      </c>
      <c r="FR29" s="382">
        <f t="shared" si="30"/>
        <v>231.2</v>
      </c>
      <c r="FS29" s="382">
        <f t="shared" si="30"/>
        <v>244.8</v>
      </c>
      <c r="FT29" s="382">
        <f t="shared" si="30"/>
        <v>258.39999999999998</v>
      </c>
      <c r="FU29" s="382">
        <f t="shared" si="30"/>
        <v>272</v>
      </c>
      <c r="FV29" s="382">
        <f t="shared" si="30"/>
        <v>285.60000000000002</v>
      </c>
      <c r="FW29" s="382">
        <f t="shared" si="30"/>
        <v>299.2</v>
      </c>
      <c r="FX29" s="382">
        <f t="shared" si="30"/>
        <v>312.8</v>
      </c>
      <c r="FY29" s="382">
        <f t="shared" si="30"/>
        <v>326.39999999999998</v>
      </c>
      <c r="FZ29" s="382">
        <f t="shared" si="30"/>
        <v>340</v>
      </c>
      <c r="GA29" s="382">
        <f t="shared" si="30"/>
        <v>353.6</v>
      </c>
      <c r="GB29" s="382">
        <f t="shared" si="30"/>
        <v>367.2</v>
      </c>
      <c r="GC29" s="382">
        <f t="shared" si="30"/>
        <v>380.8</v>
      </c>
      <c r="GD29" s="382">
        <f t="shared" si="30"/>
        <v>394.4</v>
      </c>
      <c r="GE29" s="382">
        <f t="shared" si="30"/>
        <v>408</v>
      </c>
      <c r="GF29" s="382">
        <f t="shared" si="30"/>
        <v>421.6</v>
      </c>
      <c r="GG29" s="382">
        <f t="shared" si="30"/>
        <v>435.2</v>
      </c>
      <c r="GH29" s="382">
        <f t="shared" si="31"/>
        <v>448.8</v>
      </c>
      <c r="GI29" s="382">
        <f t="shared" si="31"/>
        <v>462.4</v>
      </c>
      <c r="GJ29" s="382">
        <f t="shared" si="31"/>
        <v>476</v>
      </c>
      <c r="GK29" s="382">
        <f t="shared" si="31"/>
        <v>489.6</v>
      </c>
      <c r="GL29" s="382">
        <f t="shared" si="31"/>
        <v>503.20000000000005</v>
      </c>
      <c r="GM29" s="382">
        <f t="shared" si="31"/>
        <v>516.79999999999995</v>
      </c>
      <c r="GN29" s="382">
        <f t="shared" si="31"/>
        <v>530.4</v>
      </c>
      <c r="GO29" s="382">
        <f t="shared" si="31"/>
        <v>544</v>
      </c>
      <c r="GQ29" s="511"/>
      <c r="GR29" s="521"/>
      <c r="GS29" s="524">
        <v>18000</v>
      </c>
      <c r="GT29" s="477">
        <f t="shared" si="37"/>
        <v>2.6731807916184881E-2</v>
      </c>
      <c r="GU29" s="477">
        <f t="shared" si="37"/>
        <v>2.6819966017705511E-2</v>
      </c>
      <c r="GV29" s="477">
        <f t="shared" si="37"/>
        <v>2.6966758562109772E-2</v>
      </c>
      <c r="GW29" s="477">
        <f t="shared" si="37"/>
        <v>2.7171979728277246E-2</v>
      </c>
      <c r="GX29" s="477">
        <f t="shared" si="37"/>
        <v>2.7435342592993964E-2</v>
      </c>
      <c r="GY29" s="477">
        <f t="shared" si="37"/>
        <v>2.7756480342113723E-2</v>
      </c>
      <c r="GZ29" s="477">
        <f t="shared" si="37"/>
        <v>2.8134947811126867E-2</v>
      </c>
      <c r="HA29" s="477">
        <f t="shared" si="37"/>
        <v>2.8570223337295766E-2</v>
      </c>
      <c r="HB29" s="477">
        <f t="shared" si="37"/>
        <v>2.9061710909479628E-2</v>
      </c>
      <c r="HC29" s="477">
        <f t="shared" si="37"/>
        <v>2.9608742595277807E-2</v>
      </c>
      <c r="HD29" s="477">
        <f t="shared" si="37"/>
        <v>3.0210581225274764E-2</v>
      </c>
      <c r="HE29" s="477">
        <f t="shared" si="37"/>
        <v>3.0866423310988843E-2</v>
      </c>
      <c r="HF29" s="477">
        <f t="shared" si="37"/>
        <v>3.1575402172706851E-2</v>
      </c>
      <c r="HG29" s="477">
        <f t="shared" si="37"/>
        <v>3.233659125180853E-2</v>
      </c>
      <c r="HH29" s="477">
        <f t="shared" si="37"/>
        <v>3.314900758149085E-2</v>
      </c>
      <c r="HI29" s="477">
        <f t="shared" si="32"/>
        <v>3.4011615389318531E-2</v>
      </c>
      <c r="HJ29" s="477">
        <f t="shared" si="32"/>
        <v>3.4923329805279554E-2</v>
      </c>
      <c r="HK29" s="477">
        <f t="shared" si="32"/>
        <v>3.5883020648890762E-2</v>
      </c>
      <c r="HL29" s="477">
        <f t="shared" si="32"/>
        <v>3.6889516269721923E-2</v>
      </c>
      <c r="HM29" s="477">
        <f t="shared" si="32"/>
        <v>3.7941607416164917E-2</v>
      </c>
      <c r="HN29" s="477">
        <f t="shared" si="32"/>
        <v>3.9038051108843265E-2</v>
      </c>
      <c r="HO29" s="477">
        <f t="shared" si="32"/>
        <v>4.0177574495666196E-2</v>
      </c>
      <c r="HP29" s="477">
        <f t="shared" si="32"/>
        <v>4.1358878667539865E-2</v>
      </c>
      <c r="HQ29" s="477">
        <f t="shared" si="32"/>
        <v>4.2580642414888355E-2</v>
      </c>
      <c r="HR29" s="477">
        <f t="shared" si="32"/>
        <v>4.3841525907060468E-2</v>
      </c>
      <c r="HS29" s="477">
        <f t="shared" si="32"/>
        <v>4.5140174278291118E-2</v>
      </c>
      <c r="HT29" s="477">
        <f t="shared" si="32"/>
        <v>4.647522110583073E-2</v>
      </c>
      <c r="HU29" s="477">
        <f t="shared" si="32"/>
        <v>4.7845291767471765E-2</v>
      </c>
      <c r="HV29" s="477">
        <f t="shared" si="32"/>
        <v>4.9249006667710926E-2</v>
      </c>
      <c r="HW29" s="477">
        <f t="shared" si="32"/>
        <v>5.0684984323359668E-2</v>
      </c>
      <c r="HX29" s="477">
        <f t="shared" si="32"/>
        <v>5.2151844301292993E-2</v>
      </c>
      <c r="HY29" s="477">
        <f t="shared" si="33"/>
        <v>5.3648210002545785E-2</v>
      </c>
      <c r="HZ29" s="477">
        <f t="shared" si="13"/>
        <v>5.5172711288558475E-2</v>
      </c>
      <c r="IA29" s="477">
        <f t="shared" si="13"/>
        <v>5.6723986946904288E-2</v>
      </c>
      <c r="IB29" s="477">
        <f t="shared" si="13"/>
        <v>5.8300686995029181E-2</v>
      </c>
      <c r="IC29" s="477">
        <f t="shared" si="13"/>
        <v>5.9901474821960107E-2</v>
      </c>
      <c r="ID29" s="477">
        <f t="shared" si="13"/>
        <v>6.1525029168889918E-2</v>
      </c>
      <c r="IE29" s="477">
        <f t="shared" si="13"/>
        <v>6.3170045950695836E-2</v>
      </c>
      <c r="IF29" s="477">
        <f t="shared" si="13"/>
        <v>6.4835239921254728E-2</v>
      </c>
      <c r="IG29" s="477">
        <f t="shared" si="13"/>
        <v>6.651934618622353E-2</v>
      </c>
    </row>
    <row r="30" spans="1:241">
      <c r="F30" s="384"/>
      <c r="G30" s="384"/>
      <c r="H30" s="384"/>
      <c r="I30" s="384"/>
      <c r="J30" s="252"/>
      <c r="K30" s="606">
        <v>19000</v>
      </c>
      <c r="L30" s="382">
        <f t="shared" si="22"/>
        <v>5.7911999999999999</v>
      </c>
      <c r="M30" s="382">
        <v>190</v>
      </c>
      <c r="N30" s="491">
        <f t="shared" si="14"/>
        <v>485.4758325354876</v>
      </c>
      <c r="O30" s="263">
        <f t="shared" si="15"/>
        <v>0.67512704009573876</v>
      </c>
      <c r="P30" s="383">
        <f t="shared" si="16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263">
        <f t="shared" si="1"/>
        <v>0.4791273945575994</v>
      </c>
      <c r="T30" s="492">
        <f>O30/Konstanten!$C$22</f>
        <v>0.55112411436386832</v>
      </c>
      <c r="U30" s="492">
        <f t="shared" si="2"/>
        <v>0.86936387298282047</v>
      </c>
      <c r="V30" s="492"/>
      <c r="W30" s="252"/>
      <c r="X30" s="515">
        <f t="shared" si="17"/>
        <v>190.00000000000003</v>
      </c>
      <c r="Y30" s="592">
        <v>19000</v>
      </c>
      <c r="Z30" s="490">
        <f t="shared" si="34"/>
        <v>2.1839580643279833E-2</v>
      </c>
      <c r="AA30" s="490">
        <f t="shared" si="34"/>
        <v>4.367509465085976E-2</v>
      </c>
      <c r="AB30" s="490">
        <f t="shared" si="34"/>
        <v>6.5502487762525444E-2</v>
      </c>
      <c r="AC30" s="490">
        <f t="shared" si="34"/>
        <v>8.7317730378769373E-2</v>
      </c>
      <c r="AD30" s="490">
        <f t="shared" si="34"/>
        <v>0.10911682966588088</v>
      </c>
      <c r="AE30" s="490">
        <f t="shared" si="34"/>
        <v>0.13089584139464153</v>
      </c>
      <c r="AF30" s="490">
        <f t="shared" si="34"/>
        <v>0.15265088142909078</v>
      </c>
      <c r="AG30" s="490">
        <f t="shared" si="34"/>
        <v>0.17437813678715405</v>
      </c>
      <c r="AH30" s="490">
        <f t="shared" si="34"/>
        <v>0.19607387620025135</v>
      </c>
      <c r="AI30" s="490">
        <f t="shared" si="34"/>
        <v>0.21773446010580627</v>
      </c>
      <c r="AJ30" s="490">
        <f t="shared" si="35"/>
        <v>0.23935635001367891</v>
      </c>
      <c r="AK30" s="490">
        <f t="shared" si="35"/>
        <v>0.26093611719565013</v>
      </c>
      <c r="AL30" s="490">
        <f t="shared" si="35"/>
        <v>0.28247045065514631</v>
      </c>
      <c r="AM30" s="490">
        <f t="shared" si="35"/>
        <v>0.30395616434296213</v>
      </c>
      <c r="AN30" s="490">
        <f t="shared" si="35"/>
        <v>0.32539020359353449</v>
      </c>
      <c r="AO30" s="490">
        <f t="shared" si="35"/>
        <v>0.34676965076475058</v>
      </c>
      <c r="AP30" s="490">
        <f t="shared" si="35"/>
        <v>0.36809173007270019</v>
      </c>
      <c r="AQ30" s="490">
        <f t="shared" si="35"/>
        <v>0.38935381162093924</v>
      </c>
      <c r="AR30" s="490">
        <f t="shared" si="35"/>
        <v>0.41055341463135597</v>
      </c>
      <c r="AS30" s="490">
        <f t="shared" si="35"/>
        <v>0.43168820989096118</v>
      </c>
      <c r="AT30" s="490">
        <f t="shared" si="29"/>
        <v>0.45275602143531196</v>
      </c>
      <c r="AU30" s="490">
        <f t="shared" si="29"/>
        <v>0.47375482749521775</v>
      </c>
      <c r="AV30" s="490">
        <f t="shared" si="29"/>
        <v>0.49468276073836964</v>
      </c>
      <c r="AW30" s="490">
        <f t="shared" si="29"/>
        <v>0.5155381078420066</v>
      </c>
      <c r="AX30" s="490">
        <f t="shared" si="29"/>
        <v>0.53631930843631637</v>
      </c>
      <c r="AY30" s="490">
        <f t="shared" si="29"/>
        <v>0.5570249534611319</v>
      </c>
      <c r="AZ30" s="490">
        <f t="shared" si="29"/>
        <v>0.57765378298066372</v>
      </c>
      <c r="BA30" s="490">
        <f t="shared" si="29"/>
        <v>0.59820468350251998</v>
      </c>
      <c r="BB30" s="490">
        <f t="shared" si="29"/>
        <v>0.618676684847977</v>
      </c>
      <c r="BC30" s="490">
        <f t="shared" si="29"/>
        <v>0.63906895662083518</v>
      </c>
      <c r="BD30" s="490">
        <f t="shared" si="36"/>
        <v>0.65938080432174173</v>
      </c>
      <c r="BE30" s="490">
        <f t="shared" si="36"/>
        <v>0.67961166515413973</v>
      </c>
      <c r="BF30" s="490">
        <f t="shared" si="36"/>
        <v>0.69976110356675325</v>
      </c>
      <c r="BG30" s="490">
        <f t="shared" si="36"/>
        <v>0.71982880657588699</v>
      </c>
      <c r="BH30" s="490">
        <f t="shared" si="36"/>
        <v>0.73981457890899893</v>
      </c>
      <c r="BI30" s="490">
        <f t="shared" si="36"/>
        <v>0.75971833800877064</v>
      </c>
      <c r="BJ30" s="490">
        <f t="shared" si="36"/>
        <v>0.77954010893465009</v>
      </c>
      <c r="BK30" s="490">
        <f t="shared" si="36"/>
        <v>0.79928001919631275</v>
      </c>
      <c r="BL30" s="490">
        <f t="shared" si="36"/>
        <v>0.8189382935509526</v>
      </c>
      <c r="BM30" s="490">
        <f t="shared" si="36"/>
        <v>0.8385152487937122</v>
      </c>
      <c r="BN30" s="527"/>
      <c r="BO30" s="252"/>
      <c r="BP30" s="515">
        <f t="shared" si="18"/>
        <v>190.00000000000003</v>
      </c>
      <c r="BQ30" s="592">
        <v>19000</v>
      </c>
      <c r="BR30" s="382">
        <f t="shared" si="27"/>
        <v>250.53109674769456</v>
      </c>
      <c r="BS30" s="382">
        <f t="shared" si="27"/>
        <v>250.60276919284706</v>
      </c>
      <c r="BT30" s="382">
        <f t="shared" si="27"/>
        <v>250.72216403117329</v>
      </c>
      <c r="BU30" s="382">
        <f t="shared" si="27"/>
        <v>250.88919271964443</v>
      </c>
      <c r="BV30" s="382">
        <f t="shared" si="27"/>
        <v>251.1037319194028</v>
      </c>
      <c r="BW30" s="382">
        <f t="shared" si="27"/>
        <v>251.36562410940837</v>
      </c>
      <c r="BX30" s="382">
        <f t="shared" si="27"/>
        <v>251.67467836451362</v>
      </c>
      <c r="BY30" s="382">
        <f t="shared" si="27"/>
        <v>252.03067129006442</v>
      </c>
      <c r="BZ30" s="382">
        <f t="shared" si="27"/>
        <v>252.43334810365158</v>
      </c>
      <c r="CA30" s="382">
        <f t="shared" si="27"/>
        <v>252.88242385333476</v>
      </c>
      <c r="CB30" s="382">
        <f t="shared" si="27"/>
        <v>253.37758476052812</v>
      </c>
      <c r="CC30" s="382">
        <f t="shared" si="27"/>
        <v>253.91848967480897</v>
      </c>
      <c r="CD30" s="382">
        <f t="shared" si="27"/>
        <v>254.50477162717502</v>
      </c>
      <c r="CE30" s="382">
        <f t="shared" si="27"/>
        <v>255.13603946775197</v>
      </c>
      <c r="CF30" s="382">
        <f t="shared" si="27"/>
        <v>255.81187957364108</v>
      </c>
      <c r="CG30" s="382">
        <f t="shared" si="23"/>
        <v>256.5318576124788</v>
      </c>
      <c r="CH30" s="382">
        <f t="shared" si="23"/>
        <v>257.2955203473615</v>
      </c>
      <c r="CI30" s="382">
        <f t="shared" si="23"/>
        <v>258.10239746905228</v>
      </c>
      <c r="CJ30" s="382">
        <f t="shared" si="23"/>
        <v>258.95200344181256</v>
      </c>
      <c r="CK30" s="382">
        <f t="shared" si="23"/>
        <v>259.84383934978189</v>
      </c>
      <c r="CL30" s="382">
        <f t="shared" si="23"/>
        <v>260.77739473153241</v>
      </c>
      <c r="CM30" s="382">
        <f t="shared" si="23"/>
        <v>261.75214939124504</v>
      </c>
      <c r="CN30" s="382">
        <f t="shared" si="23"/>
        <v>262.76757517585224</v>
      </c>
      <c r="CO30" s="382">
        <f t="shared" si="23"/>
        <v>263.82313770846775</v>
      </c>
      <c r="CP30" s="382">
        <f t="shared" si="23"/>
        <v>264.91829806943713</v>
      </c>
      <c r="CQ30" s="382">
        <f t="shared" si="23"/>
        <v>266.05251441738659</v>
      </c>
      <c r="CR30" s="382">
        <f t="shared" si="23"/>
        <v>267.22524354369835</v>
      </c>
      <c r="CS30" s="382">
        <f t="shared" si="23"/>
        <v>268.43594235488808</v>
      </c>
      <c r="CT30" s="382">
        <f t="shared" si="23"/>
        <v>269.6840692783714</v>
      </c>
      <c r="CU30" s="382">
        <f t="shared" si="23"/>
        <v>270.96908558810253</v>
      </c>
      <c r="CV30" s="382">
        <f t="shared" si="23"/>
        <v>272.29045664749481</v>
      </c>
      <c r="CW30" s="382">
        <f t="shared" si="24"/>
        <v>273.64765306792236</v>
      </c>
      <c r="CX30" s="382">
        <f t="shared" si="24"/>
        <v>275.04015178192117</v>
      </c>
      <c r="CY30" s="382">
        <f t="shared" si="24"/>
        <v>276.46743703095609</v>
      </c>
      <c r="CZ30" s="382">
        <f t="shared" si="24"/>
        <v>277.92900126831137</v>
      </c>
      <c r="DA30" s="382">
        <f t="shared" si="24"/>
        <v>279.42434597826326</v>
      </c>
      <c r="DB30" s="382">
        <f t="shared" si="24"/>
        <v>280.95298241324105</v>
      </c>
      <c r="DC30" s="382">
        <f t="shared" si="24"/>
        <v>282.5144322511419</v>
      </c>
      <c r="DD30" s="382">
        <f t="shared" si="24"/>
        <v>284.10822817536865</v>
      </c>
      <c r="DE30" s="382">
        <f t="shared" si="24"/>
        <v>285.73391438048901</v>
      </c>
      <c r="DF30" s="521"/>
      <c r="DG30" s="252"/>
      <c r="DH30" s="515">
        <f t="shared" si="19"/>
        <v>190.00000000000003</v>
      </c>
      <c r="DI30" s="592">
        <v>19000</v>
      </c>
      <c r="DJ30" s="382">
        <f t="shared" si="28"/>
        <v>13.469794901127226</v>
      </c>
      <c r="DK30" s="382">
        <f t="shared" si="28"/>
        <v>26.93708166120037</v>
      </c>
      <c r="DL30" s="382">
        <f t="shared" si="28"/>
        <v>40.399359771878409</v>
      </c>
      <c r="DM30" s="382">
        <f t="shared" si="28"/>
        <v>53.854143934574971</v>
      </c>
      <c r="DN30" s="382">
        <f t="shared" si="28"/>
        <v>67.298971526402028</v>
      </c>
      <c r="DO30" s="382">
        <f t="shared" si="28"/>
        <v>80.731409901811872</v>
      </c>
      <c r="DP30" s="382">
        <f t="shared" si="28"/>
        <v>94.149063478416252</v>
      </c>
      <c r="DQ30" s="382">
        <f t="shared" si="28"/>
        <v>107.54958055874688</v>
      </c>
      <c r="DR30" s="382">
        <f t="shared" si="28"/>
        <v>120.93065984300713</v>
      </c>
      <c r="DS30" s="382">
        <f t="shared" si="28"/>
        <v>134.2900565920587</v>
      </c>
      <c r="DT30" s="382">
        <f t="shared" si="28"/>
        <v>147.62558840426931</v>
      </c>
      <c r="DU30" s="382">
        <f t="shared" si="28"/>
        <v>160.93514057484504</v>
      </c>
      <c r="DV30" s="382">
        <f t="shared" si="28"/>
        <v>174.21667101124328</v>
      </c>
      <c r="DW30" s="382">
        <f t="shared" si="28"/>
        <v>187.46821468354696</v>
      </c>
      <c r="DX30" s="382">
        <f t="shared" si="28"/>
        <v>200.68788759410529</v>
      </c>
      <c r="DY30" s="382">
        <f t="shared" si="25"/>
        <v>213.87389025594567</v>
      </c>
      <c r="DZ30" s="382">
        <f t="shared" si="25"/>
        <v>227.0245106746589</v>
      </c>
      <c r="EA30" s="382">
        <f t="shared" si="25"/>
        <v>240.13812683349056</v>
      </c>
      <c r="EB30" s="382">
        <f t="shared" si="25"/>
        <v>253.21320868601228</v>
      </c>
      <c r="EC30" s="382">
        <f t="shared" si="25"/>
        <v>266.24831966520571</v>
      </c>
      <c r="ED30" s="382">
        <f t="shared" si="25"/>
        <v>279.24211772173231</v>
      </c>
      <c r="EE30" s="382">
        <f t="shared" si="25"/>
        <v>292.19335590782418</v>
      </c>
      <c r="EF30" s="382">
        <f t="shared" si="25"/>
        <v>305.10088252631169</v>
      </c>
      <c r="EG30" s="382">
        <f t="shared" si="25"/>
        <v>317.96364086706063</v>
      </c>
      <c r="EH30" s="382">
        <f t="shared" si="25"/>
        <v>330.78066855530375</v>
      </c>
      <c r="EI30" s="382">
        <f t="shared" si="25"/>
        <v>343.5510965381153</v>
      </c>
      <c r="EJ30" s="382">
        <f t="shared" si="25"/>
        <v>356.27414773662417</v>
      </c>
      <c r="EK30" s="382">
        <f t="shared" si="25"/>
        <v>368.94913539249069</v>
      </c>
      <c r="EL30" s="382">
        <f t="shared" si="25"/>
        <v>381.57546113761242</v>
      </c>
      <c r="EM30" s="382">
        <f t="shared" si="25"/>
        <v>394.15261281625357</v>
      </c>
      <c r="EN30" s="382">
        <f t="shared" si="25"/>
        <v>406.68016208851174</v>
      </c>
      <c r="EO30" s="382">
        <f t="shared" si="26"/>
        <v>419.1577618435922</v>
      </c>
      <c r="EP30" s="382">
        <f t="shared" si="26"/>
        <v>431.58514345058808</v>
      </c>
      <c r="EQ30" s="382">
        <f t="shared" si="26"/>
        <v>443.96211387345841</v>
      </c>
      <c r="ER30" s="382">
        <f t="shared" si="26"/>
        <v>456.28855267577467</v>
      </c>
      <c r="ES30" s="382">
        <f t="shared" si="26"/>
        <v>468.56440893942806</v>
      </c>
      <c r="ET30" s="382">
        <f t="shared" si="26"/>
        <v>480.78969812010098</v>
      </c>
      <c r="EU30" s="382">
        <f t="shared" si="26"/>
        <v>492.96449886074936</v>
      </c>
      <c r="EV30" s="382">
        <f t="shared" si="26"/>
        <v>505.0889497827759</v>
      </c>
      <c r="EW30" s="382">
        <f t="shared" si="26"/>
        <v>517.16324627297251</v>
      </c>
      <c r="EX30" s="521"/>
      <c r="EY30" s="252"/>
      <c r="EZ30" s="515">
        <f t="shared" si="20"/>
        <v>190.00000000000003</v>
      </c>
      <c r="FA30" s="592">
        <v>19000</v>
      </c>
      <c r="FB30" s="382">
        <f t="shared" si="38"/>
        <v>13.8</v>
      </c>
      <c r="FC30" s="382">
        <f t="shared" si="38"/>
        <v>27.6</v>
      </c>
      <c r="FD30" s="382">
        <f t="shared" si="38"/>
        <v>41.4</v>
      </c>
      <c r="FE30" s="382">
        <f t="shared" si="38"/>
        <v>55.2</v>
      </c>
      <c r="FF30" s="382">
        <f t="shared" si="38"/>
        <v>69</v>
      </c>
      <c r="FG30" s="382">
        <f t="shared" si="38"/>
        <v>82.8</v>
      </c>
      <c r="FH30" s="382">
        <f t="shared" si="38"/>
        <v>96.6</v>
      </c>
      <c r="FI30" s="382">
        <f t="shared" si="38"/>
        <v>110.4</v>
      </c>
      <c r="FJ30" s="382">
        <f t="shared" si="38"/>
        <v>124.2</v>
      </c>
      <c r="FK30" s="382">
        <f t="shared" si="38"/>
        <v>138</v>
      </c>
      <c r="FL30" s="382">
        <f t="shared" si="38"/>
        <v>151.80000000000001</v>
      </c>
      <c r="FM30" s="382">
        <f t="shared" si="38"/>
        <v>165.6</v>
      </c>
      <c r="FN30" s="382">
        <f t="shared" si="38"/>
        <v>179.4</v>
      </c>
      <c r="FO30" s="382">
        <f t="shared" si="38"/>
        <v>193.2</v>
      </c>
      <c r="FP30" s="382">
        <f t="shared" si="38"/>
        <v>207</v>
      </c>
      <c r="FQ30" s="382">
        <f t="shared" si="38"/>
        <v>220.8</v>
      </c>
      <c r="FR30" s="382">
        <f t="shared" si="30"/>
        <v>234.6</v>
      </c>
      <c r="FS30" s="382">
        <f t="shared" si="30"/>
        <v>248.4</v>
      </c>
      <c r="FT30" s="382">
        <f t="shared" si="30"/>
        <v>262.2</v>
      </c>
      <c r="FU30" s="382">
        <f t="shared" si="30"/>
        <v>276</v>
      </c>
      <c r="FV30" s="382">
        <f t="shared" si="30"/>
        <v>289.8</v>
      </c>
      <c r="FW30" s="382">
        <f t="shared" si="30"/>
        <v>303.60000000000002</v>
      </c>
      <c r="FX30" s="382">
        <f t="shared" si="30"/>
        <v>317.39999999999998</v>
      </c>
      <c r="FY30" s="382">
        <f t="shared" si="30"/>
        <v>331.2</v>
      </c>
      <c r="FZ30" s="382">
        <f t="shared" si="30"/>
        <v>345</v>
      </c>
      <c r="GA30" s="382">
        <f t="shared" si="30"/>
        <v>358.8</v>
      </c>
      <c r="GB30" s="382">
        <f t="shared" si="30"/>
        <v>372.6</v>
      </c>
      <c r="GC30" s="382">
        <f t="shared" si="30"/>
        <v>386.4</v>
      </c>
      <c r="GD30" s="382">
        <f t="shared" si="30"/>
        <v>400.2</v>
      </c>
      <c r="GE30" s="382">
        <f t="shared" si="30"/>
        <v>414</v>
      </c>
      <c r="GF30" s="382">
        <f t="shared" si="30"/>
        <v>427.8</v>
      </c>
      <c r="GG30" s="382">
        <f t="shared" si="30"/>
        <v>441.6</v>
      </c>
      <c r="GH30" s="382">
        <f t="shared" si="31"/>
        <v>455.4</v>
      </c>
      <c r="GI30" s="382">
        <f t="shared" si="31"/>
        <v>469.2</v>
      </c>
      <c r="GJ30" s="382">
        <f t="shared" si="31"/>
        <v>483</v>
      </c>
      <c r="GK30" s="382">
        <f t="shared" si="31"/>
        <v>496.8</v>
      </c>
      <c r="GL30" s="382">
        <f t="shared" si="31"/>
        <v>510.6</v>
      </c>
      <c r="GM30" s="382">
        <f t="shared" si="31"/>
        <v>524.4</v>
      </c>
      <c r="GN30" s="382">
        <f t="shared" si="31"/>
        <v>538.20000000000005</v>
      </c>
      <c r="GO30" s="382">
        <f t="shared" si="31"/>
        <v>552</v>
      </c>
      <c r="GQ30" s="511"/>
      <c r="GR30" s="521"/>
      <c r="GS30" s="524">
        <v>19000</v>
      </c>
      <c r="GT30" s="477">
        <f t="shared" si="37"/>
        <v>2.4514486025703396E-2</v>
      </c>
      <c r="GU30" s="477">
        <f t="shared" si="37"/>
        <v>2.4609879686947885E-2</v>
      </c>
      <c r="GV30" s="477">
        <f t="shared" si="37"/>
        <v>2.4768714993798627E-2</v>
      </c>
      <c r="GW30" s="477">
        <f t="shared" si="37"/>
        <v>2.4990761473435607E-2</v>
      </c>
      <c r="GX30" s="477">
        <f t="shared" si="37"/>
        <v>2.5275697904694468E-2</v>
      </c>
      <c r="GY30" s="477">
        <f t="shared" si="37"/>
        <v>2.562311373855616E-2</v>
      </c>
      <c r="GZ30" s="477">
        <f t="shared" si="37"/>
        <v>2.6032510903792699E-2</v>
      </c>
      <c r="HA30" s="477">
        <f t="shared" si="37"/>
        <v>2.6503305977061777E-2</v>
      </c>
      <c r="HB30" s="477">
        <f t="shared" si="37"/>
        <v>2.7034832698648498E-2</v>
      </c>
      <c r="HC30" s="477">
        <f t="shared" si="37"/>
        <v>2.7626344809811368E-2</v>
      </c>
      <c r="HD30" s="477">
        <f t="shared" si="37"/>
        <v>2.8277019186532703E-2</v>
      </c>
      <c r="HE30" s="477">
        <f t="shared" si="37"/>
        <v>2.8985959241049054E-2</v>
      </c>
      <c r="HF30" s="477">
        <f t="shared" si="37"/>
        <v>2.9752198562112437E-2</v>
      </c>
      <c r="HG30" s="477">
        <f t="shared" si="37"/>
        <v>3.0574704763303401E-2</v>
      </c>
      <c r="HH30" s="477">
        <f t="shared" si="37"/>
        <v>3.1452383507374719E-2</v>
      </c>
      <c r="HI30" s="477">
        <f t="shared" si="32"/>
        <v>3.2384082674915472E-2</v>
      </c>
      <c r="HJ30" s="477">
        <f t="shared" si="32"/>
        <v>3.3368596645484118E-2</v>
      </c>
      <c r="HK30" s="477">
        <f t="shared" si="32"/>
        <v>3.4404670659558149E-2</v>
      </c>
      <c r="HL30" s="477">
        <f t="shared" si="32"/>
        <v>3.5491005230818939E-2</v>
      </c>
      <c r="HM30" s="477">
        <f t="shared" si="32"/>
        <v>3.6626260579058489E-2</v>
      </c>
      <c r="HN30" s="477">
        <f t="shared" si="32"/>
        <v>3.7809061055713446E-2</v>
      </c>
      <c r="HO30" s="477">
        <f t="shared" si="32"/>
        <v>3.9037999535397369E-2</v>
      </c>
      <c r="HP30" s="477">
        <f t="shared" si="32"/>
        <v>4.0311641748947143E-2</v>
      </c>
      <c r="HQ30" s="477">
        <f t="shared" si="32"/>
        <v>4.1628530535267792E-2</v>
      </c>
      <c r="HR30" s="477">
        <f t="shared" si="32"/>
        <v>4.2987189991481919E-2</v>
      </c>
      <c r="HS30" s="477">
        <f t="shared" si="32"/>
        <v>4.4386129503134676E-2</v>
      </c>
      <c r="HT30" s="477">
        <f t="shared" si="32"/>
        <v>4.582384763837747E-2</v>
      </c>
      <c r="HU30" s="477">
        <f t="shared" si="32"/>
        <v>4.7298835892229253E-2</v>
      </c>
      <c r="HV30" s="477">
        <f t="shared" si="32"/>
        <v>4.8809582269418429E-2</v>
      </c>
      <c r="HW30" s="477">
        <f t="shared" si="32"/>
        <v>5.0354574696169545E-2</v>
      </c>
      <c r="HX30" s="477">
        <f t="shared" si="32"/>
        <v>5.1932304253610624E-2</v>
      </c>
      <c r="HY30" s="477">
        <f t="shared" si="33"/>
        <v>5.3541268227264981E-2</v>
      </c>
      <c r="HZ30" s="477">
        <f t="shared" si="13"/>
        <v>5.5179972968968635E-2</v>
      </c>
      <c r="IA30" s="477">
        <f t="shared" si="13"/>
        <v>5.6846936569310696E-2</v>
      </c>
      <c r="IB30" s="477">
        <f t="shared" si="13"/>
        <v>5.8540691340125968E-2</v>
      </c>
      <c r="IC30" s="477">
        <f t="shared" si="13"/>
        <v>6.0259786108129265E-2</v>
      </c>
      <c r="ID30" s="477">
        <f t="shared" si="13"/>
        <v>6.2002788321917093E-2</v>
      </c>
      <c r="IE30" s="477">
        <f t="shared" si="13"/>
        <v>6.3768285975762312E-2</v>
      </c>
      <c r="IF30" s="477">
        <f t="shared" si="13"/>
        <v>6.5554889354566659E-2</v>
      </c>
      <c r="IG30" s="477">
        <f t="shared" si="13"/>
        <v>6.736123260514866E-2</v>
      </c>
    </row>
    <row r="31" spans="1:241" s="90" customFormat="1" ht="46.5">
      <c r="A31" s="173"/>
      <c r="B31" s="182"/>
      <c r="C31" s="91"/>
      <c r="D31" s="189"/>
      <c r="E31" s="91"/>
      <c r="F31" s="384"/>
      <c r="G31" s="384"/>
      <c r="H31" s="384"/>
      <c r="I31" s="384"/>
      <c r="J31" s="252"/>
      <c r="K31" s="606">
        <v>20000</v>
      </c>
      <c r="L31" s="382">
        <f t="shared" si="22"/>
        <v>6.0959999999999992</v>
      </c>
      <c r="M31" s="382">
        <v>200</v>
      </c>
      <c r="N31" s="491">
        <f t="shared" si="14"/>
        <v>465.63255632249945</v>
      </c>
      <c r="O31" s="263">
        <f t="shared" si="15"/>
        <v>0.65269398162953818</v>
      </c>
      <c r="P31" s="383">
        <f t="shared" si="16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263">
        <f t="shared" si="1"/>
        <v>0.45954360357512902</v>
      </c>
      <c r="T31" s="492">
        <f>O31/Konstanten!$C$22</f>
        <v>0.53281141357513317</v>
      </c>
      <c r="U31" s="492">
        <f t="shared" si="2"/>
        <v>0.86248828735033733</v>
      </c>
      <c r="V31" s="492"/>
      <c r="W31" s="252"/>
      <c r="X31" s="515">
        <f t="shared" si="17"/>
        <v>200.00000000000003</v>
      </c>
      <c r="Y31" s="598">
        <v>20000</v>
      </c>
      <c r="Z31" s="490">
        <f t="shared" si="34"/>
        <v>2.2300023990811001E-2</v>
      </c>
      <c r="AA31" s="490">
        <f t="shared" si="34"/>
        <v>4.4595556020942166E-2</v>
      </c>
      <c r="AB31" s="490">
        <f t="shared" si="34"/>
        <v>6.6882118413601158E-2</v>
      </c>
      <c r="AC31" s="490">
        <f t="shared" si="34"/>
        <v>8.9155261950014109E-2</v>
      </c>
      <c r="AD31" s="490">
        <f t="shared" si="34"/>
        <v>0.11141057982531839</v>
      </c>
      <c r="AE31" s="490">
        <f t="shared" si="34"/>
        <v>0.13364372128131613</v>
      </c>
      <c r="AF31" s="490">
        <f t="shared" si="34"/>
        <v>0.15585040481548382</v>
      </c>
      <c r="AG31" s="490">
        <f t="shared" si="34"/>
        <v>0.17802643087189754</v>
      </c>
      <c r="AH31" s="490">
        <f t="shared" si="34"/>
        <v>0.20016769392685588</v>
      </c>
      <c r="AI31" s="490">
        <f t="shared" si="34"/>
        <v>0.22227019389035457</v>
      </c>
      <c r="AJ31" s="490">
        <f t="shared" si="35"/>
        <v>0.2443300467537618</v>
      </c>
      <c r="AK31" s="490">
        <f t="shared" si="35"/>
        <v>0.26634349442410588</v>
      </c>
      <c r="AL31" s="490">
        <f t="shared" si="35"/>
        <v>0.28830691369557748</v>
      </c>
      <c r="AM31" s="490">
        <f t="shared" si="35"/>
        <v>0.31021682431967318</v>
      </c>
      <c r="AN31" s="490">
        <f t="shared" si="35"/>
        <v>0.33206989614613769</v>
      </c>
      <c r="AO31" s="490">
        <f t="shared" si="35"/>
        <v>0.3538629553175211</v>
      </c>
      <c r="AP31" s="490">
        <f t="shared" si="35"/>
        <v>0.37559298951043013</v>
      </c>
      <c r="AQ31" s="490">
        <f t="shared" si="35"/>
        <v>0.39725715222650143</v>
      </c>
      <c r="AR31" s="490">
        <f t="shared" si="35"/>
        <v>0.41885276614535732</v>
      </c>
      <c r="AS31" s="490">
        <f t="shared" si="35"/>
        <v>0.44037732556038212</v>
      </c>
      <c r="AT31" s="490">
        <f t="shared" si="29"/>
        <v>0.46182849792578873</v>
      </c>
      <c r="AU31" s="490">
        <f t="shared" si="29"/>
        <v>0.48320412455042672</v>
      </c>
      <c r="AV31" s="490">
        <f t="shared" si="29"/>
        <v>0.50450222047954063</v>
      </c>
      <c r="AW31" s="490">
        <f t="shared" si="29"/>
        <v>0.52572097361074754</v>
      </c>
      <c r="AX31" s="490">
        <f t="shared" si="29"/>
        <v>0.54685874309442684</v>
      </c>
      <c r="AY31" s="490">
        <f t="shared" si="29"/>
        <v>0.56791405707184195</v>
      </c>
      <c r="AZ31" s="490">
        <f t="shared" si="29"/>
        <v>0.58888560980639038</v>
      </c>
      <c r="BA31" s="490">
        <f t="shared" si="29"/>
        <v>0.60977225826479897</v>
      </c>
      <c r="BB31" s="490">
        <f t="shared" si="29"/>
        <v>0.63057301820548772</v>
      </c>
      <c r="BC31" s="490">
        <f t="shared" si="29"/>
        <v>0.65128705983125701</v>
      </c>
      <c r="BD31" s="490">
        <f t="shared" si="36"/>
        <v>0.6719137030624962</v>
      </c>
      <c r="BE31" s="490">
        <f t="shared" si="36"/>
        <v>0.69245241248579392</v>
      </c>
      <c r="BF31" s="490">
        <f t="shared" si="36"/>
        <v>0.71290279203092943</v>
      </c>
      <c r="BG31" s="490">
        <f t="shared" si="36"/>
        <v>0.7332645794268936</v>
      </c>
      <c r="BH31" s="490">
        <f t="shared" si="36"/>
        <v>0.75353764048505134</v>
      </c>
      <c r="BI31" s="490">
        <f t="shared" si="36"/>
        <v>0.77372196325459053</v>
      </c>
      <c r="BJ31" s="490">
        <f t="shared" si="36"/>
        <v>0.79381765209244648</v>
      </c>
      <c r="BK31" s="490">
        <f t="shared" si="36"/>
        <v>0.81382492168663934</v>
      </c>
      <c r="BL31" s="490">
        <f t="shared" si="36"/>
        <v>0.83374409106874647</v>
      </c>
      <c r="BM31" s="490">
        <f t="shared" si="36"/>
        <v>0.85357557764799163</v>
      </c>
      <c r="BN31" s="527"/>
      <c r="BO31" s="252"/>
      <c r="BP31" s="515">
        <f t="shared" si="18"/>
        <v>200.00000000000003</v>
      </c>
      <c r="BQ31" s="598">
        <v>20000</v>
      </c>
      <c r="BR31" s="382">
        <f t="shared" si="27"/>
        <v>248.55071795209182</v>
      </c>
      <c r="BS31" s="382">
        <f t="shared" si="27"/>
        <v>248.62485189332631</v>
      </c>
      <c r="BT31" s="382">
        <f t="shared" si="27"/>
        <v>248.74834218357756</v>
      </c>
      <c r="BU31" s="382">
        <f t="shared" si="27"/>
        <v>248.92108977148428</v>
      </c>
      <c r="BV31" s="382">
        <f t="shared" si="27"/>
        <v>249.14295671371121</v>
      </c>
      <c r="BW31" s="382">
        <f t="shared" si="27"/>
        <v>249.41376689397427</v>
      </c>
      <c r="BX31" s="382">
        <f t="shared" si="27"/>
        <v>249.73330693406601</v>
      </c>
      <c r="BY31" s="382">
        <f t="shared" si="27"/>
        <v>250.10132728715479</v>
      </c>
      <c r="BZ31" s="382">
        <f t="shared" si="27"/>
        <v>250.51754350184146</v>
      </c>
      <c r="CA31" s="382">
        <f t="shared" si="27"/>
        <v>250.98163764387814</v>
      </c>
      <c r="CB31" s="382">
        <f t="shared" si="27"/>
        <v>251.49325986110355</v>
      </c>
      <c r="CC31" s="382">
        <f t="shared" si="27"/>
        <v>252.05203007605178</v>
      </c>
      <c r="CD31" s="382">
        <f t="shared" si="27"/>
        <v>252.65753978984546</v>
      </c>
      <c r="CE31" s="382">
        <f t="shared" si="27"/>
        <v>253.30935398040762</v>
      </c>
      <c r="CF31" s="382">
        <f t="shared" si="27"/>
        <v>254.0070130777099</v>
      </c>
      <c r="CG31" s="382">
        <f t="shared" si="23"/>
        <v>254.75003499871232</v>
      </c>
      <c r="CH31" s="382">
        <f t="shared" si="23"/>
        <v>255.53791722482558</v>
      </c>
      <c r="CI31" s="382">
        <f t="shared" si="23"/>
        <v>256.3701389051306</v>
      </c>
      <c r="CJ31" s="382">
        <f t="shared" si="23"/>
        <v>257.24616296919476</v>
      </c>
      <c r="CK31" s="382">
        <f t="shared" si="23"/>
        <v>258.16543823410723</v>
      </c>
      <c r="CL31" s="382">
        <f t="shared" si="23"/>
        <v>259.12740149129007</v>
      </c>
      <c r="CM31" s="382">
        <f t="shared" si="23"/>
        <v>260.13147955970726</v>
      </c>
      <c r="CN31" s="382">
        <f t="shared" si="23"/>
        <v>261.17709129324885</v>
      </c>
      <c r="CO31" s="382">
        <f t="shared" si="23"/>
        <v>262.26364953130189</v>
      </c>
      <c r="CP31" s="382">
        <f t="shared" si="23"/>
        <v>263.39056298279235</v>
      </c>
      <c r="CQ31" s="382">
        <f t="shared" si="23"/>
        <v>264.55723803528008</v>
      </c>
      <c r="CR31" s="382">
        <f t="shared" si="23"/>
        <v>265.76308048198024</v>
      </c>
      <c r="CS31" s="382">
        <f t="shared" si="23"/>
        <v>267.00749716085863</v>
      </c>
      <c r="CT31" s="382">
        <f t="shared" si="23"/>
        <v>268.28989750117466</v>
      </c>
      <c r="CU31" s="382">
        <f t="shared" si="23"/>
        <v>269.60969497402914</v>
      </c>
      <c r="CV31" s="382">
        <f t="shared" si="23"/>
        <v>270.96630844457525</v>
      </c>
      <c r="CW31" s="382">
        <f t="shared" si="24"/>
        <v>272.35916342458876</v>
      </c>
      <c r="CX31" s="382">
        <f t="shared" si="24"/>
        <v>273.78769322504138</v>
      </c>
      <c r="CY31" s="382">
        <f t="shared" si="24"/>
        <v>275.25134000917791</v>
      </c>
      <c r="CZ31" s="382">
        <f t="shared" si="24"/>
        <v>276.74955574737351</v>
      </c>
      <c r="DA31" s="382">
        <f t="shared" si="24"/>
        <v>278.28180307571716</v>
      </c>
      <c r="DB31" s="382">
        <f t="shared" si="24"/>
        <v>279.84755606086264</v>
      </c>
      <c r="DC31" s="382">
        <f t="shared" si="24"/>
        <v>281.44630087418182</v>
      </c>
      <c r="DD31" s="382">
        <f t="shared" si="24"/>
        <v>283.07753637867341</v>
      </c>
      <c r="DE31" s="382">
        <f t="shared" si="24"/>
        <v>284.7407746324148</v>
      </c>
      <c r="DF31" s="521"/>
      <c r="DG31" s="252"/>
      <c r="DH31" s="515">
        <f t="shared" si="19"/>
        <v>200.00000000000003</v>
      </c>
      <c r="DI31" s="598">
        <v>20000</v>
      </c>
      <c r="DJ31" s="382">
        <f t="shared" si="28"/>
        <v>13.699282668118439</v>
      </c>
      <c r="DK31" s="382">
        <f t="shared" si="28"/>
        <v>27.395805848663571</v>
      </c>
      <c r="DL31" s="382">
        <f t="shared" si="28"/>
        <v>41.086818828896249</v>
      </c>
      <c r="DM31" s="382">
        <f t="shared" si="28"/>
        <v>54.769588378320371</v>
      </c>
      <c r="DN31" s="382">
        <f t="shared" si="28"/>
        <v>68.441407322024318</v>
      </c>
      <c r="DO31" s="382">
        <f t="shared" si="28"/>
        <v>82.099602915512492</v>
      </c>
      <c r="DP31" s="382">
        <f t="shared" si="28"/>
        <v>95.741544959223759</v>
      </c>
      <c r="DQ31" s="382">
        <f t="shared" si="28"/>
        <v>109.36465359478193</v>
      </c>
      <c r="DR31" s="382">
        <f t="shared" si="28"/>
        <v>122.96640672939866</v>
      </c>
      <c r="DS31" s="382">
        <f t="shared" si="28"/>
        <v>136.54434703999266</v>
      </c>
      <c r="DT31" s="382">
        <f t="shared" si="28"/>
        <v>150.09608851423701</v>
      </c>
      <c r="DU31" s="382">
        <f t="shared" si="28"/>
        <v>163.61932249192878</v>
      </c>
      <c r="DV31" s="382">
        <f t="shared" si="28"/>
        <v>177.11182317633487</v>
      </c>
      <c r="DW31" s="382">
        <f t="shared" si="28"/>
        <v>190.57145259181794</v>
      </c>
      <c r="DX31" s="382">
        <f t="shared" si="28"/>
        <v>203.99616497063835</v>
      </c>
      <c r="DY31" s="382">
        <f t="shared" si="25"/>
        <v>217.38401055837554</v>
      </c>
      <c r="DZ31" s="382">
        <f t="shared" si="25"/>
        <v>230.73313883371753</v>
      </c>
      <c r="EA31" s="382">
        <f t="shared" si="25"/>
        <v>244.04180114447857</v>
      </c>
      <c r="EB31" s="382">
        <f t="shared" si="25"/>
        <v>257.30835276737662</v>
      </c>
      <c r="EC31" s="382">
        <f t="shared" si="25"/>
        <v>270.53125440437219</v>
      </c>
      <c r="ED31" s="382">
        <f t="shared" si="25"/>
        <v>283.7090731330573</v>
      </c>
      <c r="EE31" s="382">
        <f t="shared" si="25"/>
        <v>296.8404828328737</v>
      </c>
      <c r="EF31" s="382">
        <f t="shared" si="25"/>
        <v>309.92426411247504</v>
      </c>
      <c r="EG31" s="382">
        <f t="shared" si="25"/>
        <v>322.95930376665683</v>
      </c>
      <c r="EH31" s="382">
        <f t="shared" si="25"/>
        <v>335.94459379368874</v>
      </c>
      <c r="EI31" s="382">
        <f t="shared" si="25"/>
        <v>348.87923000580452</v>
      </c>
      <c r="EJ31" s="382">
        <f t="shared" si="25"/>
        <v>361.76241026688024</v>
      </c>
      <c r="EK31" s="382">
        <f t="shared" si="25"/>
        <v>374.59343239220459</v>
      </c>
      <c r="EL31" s="382">
        <f t="shared" si="25"/>
        <v>387.3716917454945</v>
      </c>
      <c r="EM31" s="382">
        <f t="shared" si="25"/>
        <v>400.09667856826718</v>
      </c>
      <c r="EN31" s="382">
        <f t="shared" si="25"/>
        <v>412.76797507609223</v>
      </c>
      <c r="EO31" s="382">
        <f t="shared" si="26"/>
        <v>425.38525235543699</v>
      </c>
      <c r="EP31" s="382">
        <f t="shared" si="26"/>
        <v>437.94826709365253</v>
      </c>
      <c r="EQ31" s="382">
        <f t="shared" si="26"/>
        <v>450.45685817321311</v>
      </c>
      <c r="ER31" s="382">
        <f t="shared" si="26"/>
        <v>462.91094315976591</v>
      </c>
      <c r="ES31" s="382">
        <f t="shared" si="26"/>
        <v>475.31051471172458</v>
      </c>
      <c r="ET31" s="382">
        <f t="shared" si="26"/>
        <v>487.65563693732315</v>
      </c>
      <c r="EU31" s="382">
        <f t="shared" si="26"/>
        <v>499.94644172305067</v>
      </c>
      <c r="EV31" s="382">
        <f t="shared" si="26"/>
        <v>512.18312505541212</v>
      </c>
      <c r="EW31" s="382">
        <f t="shared" si="26"/>
        <v>524.36594335596749</v>
      </c>
      <c r="EX31" s="521"/>
      <c r="EY31" s="252"/>
      <c r="EZ31" s="515">
        <f t="shared" si="20"/>
        <v>200.00000000000003</v>
      </c>
      <c r="FA31" s="598">
        <v>20000</v>
      </c>
      <c r="FB31" s="382">
        <f t="shared" si="38"/>
        <v>14</v>
      </c>
      <c r="FC31" s="382">
        <f t="shared" si="38"/>
        <v>28</v>
      </c>
      <c r="FD31" s="382">
        <f t="shared" si="38"/>
        <v>42</v>
      </c>
      <c r="FE31" s="382">
        <f t="shared" si="38"/>
        <v>56</v>
      </c>
      <c r="FF31" s="382">
        <f t="shared" si="38"/>
        <v>70</v>
      </c>
      <c r="FG31" s="382">
        <f t="shared" si="38"/>
        <v>84</v>
      </c>
      <c r="FH31" s="382">
        <f t="shared" si="38"/>
        <v>98</v>
      </c>
      <c r="FI31" s="382">
        <f t="shared" si="38"/>
        <v>112</v>
      </c>
      <c r="FJ31" s="382">
        <f t="shared" si="38"/>
        <v>126</v>
      </c>
      <c r="FK31" s="382">
        <f t="shared" si="38"/>
        <v>140</v>
      </c>
      <c r="FL31" s="382">
        <f t="shared" si="38"/>
        <v>154</v>
      </c>
      <c r="FM31" s="382">
        <f t="shared" si="38"/>
        <v>168</v>
      </c>
      <c r="FN31" s="382">
        <f t="shared" si="38"/>
        <v>182</v>
      </c>
      <c r="FO31" s="382">
        <f t="shared" si="38"/>
        <v>196</v>
      </c>
      <c r="FP31" s="382">
        <f t="shared" si="38"/>
        <v>210</v>
      </c>
      <c r="FQ31" s="382">
        <f t="shared" si="38"/>
        <v>224</v>
      </c>
      <c r="FR31" s="382">
        <f t="shared" si="30"/>
        <v>238</v>
      </c>
      <c r="FS31" s="382">
        <f t="shared" si="30"/>
        <v>252</v>
      </c>
      <c r="FT31" s="382">
        <f t="shared" si="30"/>
        <v>266</v>
      </c>
      <c r="FU31" s="382">
        <f t="shared" si="30"/>
        <v>280</v>
      </c>
      <c r="FV31" s="382">
        <f t="shared" si="30"/>
        <v>294</v>
      </c>
      <c r="FW31" s="382">
        <f t="shared" si="30"/>
        <v>308</v>
      </c>
      <c r="FX31" s="382">
        <f t="shared" si="30"/>
        <v>322</v>
      </c>
      <c r="FY31" s="382">
        <f t="shared" si="30"/>
        <v>336</v>
      </c>
      <c r="FZ31" s="382">
        <f t="shared" si="30"/>
        <v>350</v>
      </c>
      <c r="GA31" s="382">
        <f t="shared" si="30"/>
        <v>364</v>
      </c>
      <c r="GB31" s="382">
        <f t="shared" si="30"/>
        <v>378</v>
      </c>
      <c r="GC31" s="382">
        <f t="shared" si="30"/>
        <v>392</v>
      </c>
      <c r="GD31" s="382">
        <f t="shared" si="30"/>
        <v>406</v>
      </c>
      <c r="GE31" s="382">
        <f t="shared" si="30"/>
        <v>420</v>
      </c>
      <c r="GF31" s="382">
        <f t="shared" si="30"/>
        <v>434</v>
      </c>
      <c r="GG31" s="382">
        <f t="shared" si="30"/>
        <v>448</v>
      </c>
      <c r="GH31" s="382">
        <f t="shared" si="31"/>
        <v>462</v>
      </c>
      <c r="GI31" s="382">
        <f t="shared" si="31"/>
        <v>476</v>
      </c>
      <c r="GJ31" s="382">
        <f t="shared" si="31"/>
        <v>490</v>
      </c>
      <c r="GK31" s="382">
        <f t="shared" si="31"/>
        <v>504</v>
      </c>
      <c r="GL31" s="382">
        <f t="shared" si="31"/>
        <v>518</v>
      </c>
      <c r="GM31" s="382">
        <f t="shared" si="31"/>
        <v>532</v>
      </c>
      <c r="GN31" s="382">
        <f t="shared" si="31"/>
        <v>546</v>
      </c>
      <c r="GO31" s="382">
        <f>GO$10+0.02*GO$10*($FA31/1000)</f>
        <v>560</v>
      </c>
      <c r="GQ31" s="511"/>
      <c r="GR31" s="521"/>
      <c r="GS31" s="625">
        <v>20000</v>
      </c>
      <c r="GT31" s="476">
        <f t="shared" si="37"/>
        <v>2.195131958123642E-2</v>
      </c>
      <c r="GU31" s="476">
        <f t="shared" si="37"/>
        <v>2.2054257307634672E-2</v>
      </c>
      <c r="GV31" s="476">
        <f t="shared" si="37"/>
        <v>2.2225647960399251E-2</v>
      </c>
      <c r="GW31" s="476">
        <f t="shared" si="37"/>
        <v>2.2465234048877146E-2</v>
      </c>
      <c r="GX31" s="476">
        <f t="shared" si="37"/>
        <v>2.2772656772563613E-2</v>
      </c>
      <c r="GY31" s="476">
        <f t="shared" si="37"/>
        <v>2.314745768555275E-2</v>
      </c>
      <c r="GZ31" s="476">
        <f t="shared" si="37"/>
        <v>2.3589080808525856E-2</v>
      </c>
      <c r="HA31" s="476">
        <f t="shared" si="37"/>
        <v>2.4096875165741959E-2</v>
      </c>
      <c r="HB31" s="476">
        <f t="shared" si="37"/>
        <v>2.4670097722519494E-2</v>
      </c>
      <c r="HC31" s="476">
        <f t="shared" si="37"/>
        <v>2.5307916694604801E-2</v>
      </c>
      <c r="HD31" s="476">
        <f t="shared" si="37"/>
        <v>2.6009415198002934E-2</v>
      </c>
      <c r="HE31" s="476">
        <f t="shared" si="37"/>
        <v>2.6773595204730855E-2</v>
      </c>
      <c r="HF31" s="476">
        <f t="shared" si="37"/>
        <v>2.7599381769100761E-2</v>
      </c>
      <c r="HG31" s="476">
        <f t="shared" si="37"/>
        <v>2.848562748697402E-2</v>
      </c>
      <c r="HH31" s="476">
        <f t="shared" si="37"/>
        <v>2.9431117149804259E-2</v>
      </c>
      <c r="HI31" s="476">
        <f t="shared" si="32"/>
        <v>3.0434572554948008E-2</v>
      </c>
      <c r="HJ31" s="476">
        <f t="shared" si="32"/>
        <v>3.1494657434186238E-2</v>
      </c>
      <c r="HK31" s="476">
        <f t="shared" si="32"/>
        <v>3.2609982462840401E-2</v>
      </c>
      <c r="HL31" s="476">
        <f t="shared" si="32"/>
        <v>3.3779110313147093E-2</v>
      </c>
      <c r="HM31" s="476">
        <f t="shared" si="32"/>
        <v>3.5000560717005198E-2</v>
      </c>
      <c r="HN31" s="476">
        <f t="shared" si="32"/>
        <v>3.6272815505326947E-2</v>
      </c>
      <c r="HO31" s="476">
        <f t="shared" si="32"/>
        <v>3.759432359301644E-2</v>
      </c>
      <c r="HP31" s="476">
        <f t="shared" si="32"/>
        <v>3.8963505881367634E-2</v>
      </c>
      <c r="HQ31" s="476">
        <f t="shared" si="32"/>
        <v>4.037876005196394E-2</v>
      </c>
      <c r="HR31" s="476">
        <f t="shared" si="32"/>
        <v>4.1838465229010378E-2</v>
      </c>
      <c r="HS31" s="476">
        <f t="shared" si="32"/>
        <v>4.3340986489633991E-2</v>
      </c>
      <c r="HT31" s="476">
        <f t="shared" si="32"/>
        <v>4.4884679204621976E-2</v>
      </c>
      <c r="HU31" s="476">
        <f t="shared" si="32"/>
        <v>4.6467893194588869E-2</v>
      </c>
      <c r="HV31" s="476">
        <f t="shared" si="32"/>
        <v>4.8088976689459301E-2</v>
      </c>
      <c r="HW31" s="476">
        <f t="shared" si="32"/>
        <v>4.9746280081494808E-2</v>
      </c>
      <c r="HX31" s="476">
        <f t="shared" si="32"/>
        <v>5.1438159464754329E-2</v>
      </c>
      <c r="HY31" s="476">
        <f t="shared" si="33"/>
        <v>5.3162979956030351E-2</v>
      </c>
      <c r="HZ31" s="476">
        <f t="shared" si="13"/>
        <v>5.491911879446746E-2</v>
      </c>
      <c r="IA31" s="476">
        <f t="shared" si="13"/>
        <v>5.6704968219098241E-2</v>
      </c>
      <c r="IB31" s="476">
        <f t="shared" si="13"/>
        <v>5.8518938125177916E-2</v>
      </c>
      <c r="IC31" s="476">
        <f t="shared" si="13"/>
        <v>6.0359458501934402E-2</v>
      </c>
      <c r="ID31" s="476">
        <f t="shared" si="13"/>
        <v>6.2224981655604063E-2</v>
      </c>
      <c r="IE31" s="476">
        <f t="shared" si="13"/>
        <v>6.4113984222945342E-2</v>
      </c>
      <c r="IF31" s="476">
        <f t="shared" si="13"/>
        <v>6.6024968981415189E-2</v>
      </c>
      <c r="IG31" s="476">
        <f t="shared" si="13"/>
        <v>6.7956466463044526E-2</v>
      </c>
    </row>
    <row r="32" spans="1:241">
      <c r="F32" s="384"/>
      <c r="G32" s="384"/>
      <c r="H32" s="384"/>
      <c r="I32" s="384"/>
      <c r="J32" s="252"/>
      <c r="K32" s="606">
        <v>21000</v>
      </c>
      <c r="L32" s="382">
        <f t="shared" si="22"/>
        <v>6.4007999999999994</v>
      </c>
      <c r="M32" s="382">
        <v>210</v>
      </c>
      <c r="N32" s="491">
        <f t="shared" si="14"/>
        <v>446.45120322837374</v>
      </c>
      <c r="O32" s="263">
        <f t="shared" si="15"/>
        <v>0.63083568280091162</v>
      </c>
      <c r="P32" s="383">
        <f t="shared" si="16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263">
        <f t="shared" si="1"/>
        <v>0.44061307991944115</v>
      </c>
      <c r="T32" s="492">
        <f>O32/Konstanten!$C$22</f>
        <v>0.51496790432727479</v>
      </c>
      <c r="U32" s="492">
        <f t="shared" si="2"/>
        <v>0.8556127017178542</v>
      </c>
      <c r="V32" s="492"/>
      <c r="W32" s="252"/>
      <c r="X32" s="515">
        <f t="shared" si="17"/>
        <v>210</v>
      </c>
      <c r="Y32" s="592">
        <v>21000</v>
      </c>
      <c r="Z32" s="490">
        <f t="shared" si="34"/>
        <v>2.2773975056786817E-2</v>
      </c>
      <c r="AA32" s="490">
        <f t="shared" si="34"/>
        <v>4.5542998166908516E-2</v>
      </c>
      <c r="AB32" s="490">
        <f t="shared" si="34"/>
        <v>6.8302133841687207E-2</v>
      </c>
      <c r="AC32" s="490">
        <f t="shared" si="34"/>
        <v>9.1046479375364406E-2</v>
      </c>
      <c r="AD32" s="490">
        <f t="shared" si="34"/>
        <v>0.11377118090583323</v>
      </c>
      <c r="AE32" s="490">
        <f t="shared" si="34"/>
        <v>0.13647144908442874</v>
      </c>
      <c r="AF32" s="490">
        <f t="shared" si="34"/>
        <v>0.15914257423329742</v>
      </c>
      <c r="AG32" s="490">
        <f t="shared" si="34"/>
        <v>0.18177994087729951</v>
      </c>
      <c r="AH32" s="490">
        <f t="shared" si="34"/>
        <v>0.20437904154590972</v>
      </c>
      <c r="AI32" s="490">
        <f t="shared" si="34"/>
        <v>0.22693548975159936</v>
      </c>
      <c r="AJ32" s="490">
        <f t="shared" si="35"/>
        <v>0.24944503206260379</v>
      </c>
      <c r="AK32" s="490">
        <f t="shared" si="35"/>
        <v>0.27190355920055709</v>
      </c>
      <c r="AL32" s="490">
        <f t="shared" si="35"/>
        <v>0.29430711610647575</v>
      </c>
      <c r="AM32" s="490">
        <f t="shared" si="35"/>
        <v>0.31665191093186146</v>
      </c>
      <c r="AN32" s="490">
        <f t="shared" si="35"/>
        <v>0.33893432292514192</v>
      </c>
      <c r="AO32" s="490">
        <f t="shared" si="35"/>
        <v>0.36115090919672638</v>
      </c>
      <c r="AP32" s="490">
        <f t="shared" si="35"/>
        <v>0.38329841035863621</v>
      </c>
      <c r="AQ32" s="490">
        <f t="shared" si="35"/>
        <v>0.40537375504669393</v>
      </c>
      <c r="AR32" s="490">
        <f t="shared" si="35"/>
        <v>0.42737406334441008</v>
      </c>
      <c r="AS32" s="490">
        <f t="shared" si="35"/>
        <v>0.44929664913796413</v>
      </c>
      <c r="AT32" s="490">
        <f t="shared" si="29"/>
        <v>0.47113902144069636</v>
      </c>
      <c r="AU32" s="490">
        <f t="shared" si="29"/>
        <v>0.49289888473359167</v>
      </c>
      <c r="AV32" s="490">
        <f t="shared" si="29"/>
        <v>0.51457413837486476</v>
      </c>
      <c r="AW32" s="490">
        <f t="shared" si="29"/>
        <v>0.53616287513739402</v>
      </c>
      <c r="AX32" s="490">
        <f t="shared" si="29"/>
        <v>0.5576633789369998</v>
      </c>
      <c r="AY32" s="490">
        <f t="shared" si="29"/>
        <v>0.57907412181773821</v>
      </c>
      <c r="AZ32" s="490">
        <f t="shared" si="29"/>
        <v>0.60039376026240343</v>
      </c>
      <c r="BA32" s="490">
        <f t="shared" si="29"/>
        <v>0.62162113089749715</v>
      </c>
      <c r="BB32" s="490">
        <f t="shared" si="29"/>
        <v>0.64275524566186559</v>
      </c>
      <c r="BC32" s="490">
        <f t="shared" si="29"/>
        <v>0.66379528650755104</v>
      </c>
      <c r="BD32" s="490">
        <f t="shared" si="36"/>
        <v>0.68474059969971712</v>
      </c>
      <c r="BE32" s="490">
        <f t="shared" si="36"/>
        <v>0.70559068978041994</v>
      </c>
      <c r="BF32" s="490">
        <f t="shared" si="36"/>
        <v>0.72634521325824131</v>
      </c>
      <c r="BG32" s="490">
        <f t="shared" si="36"/>
        <v>0.74700397208255753</v>
      </c>
      <c r="BH32" s="490">
        <f t="shared" si="36"/>
        <v>0.76756690695784735</v>
      </c>
      <c r="BI32" s="490">
        <f t="shared" si="36"/>
        <v>0.78803409054952478</v>
      </c>
      <c r="BJ32" s="490">
        <f t="shared" si="36"/>
        <v>0.80840572062897398</v>
      </c>
      <c r="BK32" s="490">
        <f t="shared" si="36"/>
        <v>0.82868211320137308</v>
      </c>
      <c r="BL32" s="490">
        <f t="shared" si="36"/>
        <v>0.84886369565587028</v>
      </c>
      <c r="BM32" s="490">
        <f t="shared" si="36"/>
        <v>0.86895099997366776</v>
      </c>
      <c r="BN32" s="527"/>
      <c r="BO32" s="252"/>
      <c r="BP32" s="515">
        <f t="shared" si="18"/>
        <v>210</v>
      </c>
      <c r="BQ32" s="592">
        <v>21000</v>
      </c>
      <c r="BR32" s="382">
        <f t="shared" si="27"/>
        <v>246.5703742863754</v>
      </c>
      <c r="BS32" s="382">
        <f t="shared" si="27"/>
        <v>246.64707490333936</v>
      </c>
      <c r="BT32" s="382">
        <f t="shared" si="27"/>
        <v>246.77483524735106</v>
      </c>
      <c r="BU32" s="382">
        <f t="shared" si="27"/>
        <v>246.95354472092166</v>
      </c>
      <c r="BV32" s="382">
        <f t="shared" si="27"/>
        <v>247.18304934029095</v>
      </c>
      <c r="BW32" s="382">
        <f t="shared" si="27"/>
        <v>247.4631525763987</v>
      </c>
      <c r="BX32" s="382">
        <f t="shared" si="27"/>
        <v>247.79361641960222</v>
      </c>
      <c r="BY32" s="382">
        <f t="shared" si="27"/>
        <v>248.17416265619792</v>
      </c>
      <c r="BZ32" s="382">
        <f t="shared" si="27"/>
        <v>248.60447434262656</v>
      </c>
      <c r="CA32" s="382">
        <f t="shared" si="27"/>
        <v>249.08419746134334</v>
      </c>
      <c r="CB32" s="382">
        <f t="shared" si="27"/>
        <v>249.61294274072407</v>
      </c>
      <c r="CC32" s="382">
        <f t="shared" si="27"/>
        <v>250.19028762008978</v>
      </c>
      <c r="CD32" s="382">
        <f t="shared" si="27"/>
        <v>250.81577833997173</v>
      </c>
      <c r="CE32" s="382">
        <f t="shared" si="27"/>
        <v>251.48893213710883</v>
      </c>
      <c r="CF32" s="382">
        <f t="shared" si="27"/>
        <v>252.20923952337446</v>
      </c>
      <c r="CG32" s="382">
        <f t="shared" si="23"/>
        <v>252.97616662784498</v>
      </c>
      <c r="CH32" s="382">
        <f t="shared" si="23"/>
        <v>253.78915758153971</v>
      </c>
      <c r="CI32" s="382">
        <f t="shared" si="23"/>
        <v>254.64763692495231</v>
      </c>
      <c r="CJ32" s="382">
        <f t="shared" si="23"/>
        <v>255.55101201932817</v>
      </c>
      <c r="CK32" s="382">
        <f t="shared" si="23"/>
        <v>256.49867544369238</v>
      </c>
      <c r="CL32" s="382">
        <f t="shared" si="23"/>
        <v>257.49000736085623</v>
      </c>
      <c r="CM32" s="382">
        <f t="shared" si="23"/>
        <v>258.52437783700316</v>
      </c>
      <c r="CN32" s="382">
        <f t="shared" si="23"/>
        <v>259.60114910092562</v>
      </c>
      <c r="CO32" s="382">
        <f t="shared" si="23"/>
        <v>260.7196777305395</v>
      </c>
      <c r="CP32" s="382">
        <f t="shared" si="23"/>
        <v>261.87931675588612</v>
      </c>
      <c r="CQ32" s="382">
        <f t="shared" si="23"/>
        <v>263.07941766943105</v>
      </c>
      <c r="CR32" s="382">
        <f t="shared" si="23"/>
        <v>264.31933233604718</v>
      </c>
      <c r="CS32" s="382">
        <f t="shared" si="23"/>
        <v>265.59841479660918</v>
      </c>
      <c r="CT32" s="382">
        <f t="shared" si="23"/>
        <v>266.91602296059403</v>
      </c>
      <c r="CU32" s="382">
        <f t="shared" si="23"/>
        <v>268.27152018448317</v>
      </c>
      <c r="CV32" s="382">
        <f t="shared" ref="CV32:CY47" si="39">$Q32*(1+0.2*BD32^2)</f>
        <v>269.6642767340544</v>
      </c>
      <c r="CW32" s="382">
        <f t="shared" si="24"/>
        <v>271.09367112985137</v>
      </c>
      <c r="CX32" s="382">
        <f t="shared" si="24"/>
        <v>272.55909137620608</v>
      </c>
      <c r="CY32" s="382">
        <f t="shared" si="24"/>
        <v>274.05993607515194</v>
      </c>
      <c r="CZ32" s="382">
        <f t="shared" si="24"/>
        <v>275.5956154274333</v>
      </c>
      <c r="DA32" s="382">
        <f t="shared" si="24"/>
        <v>277.16555212354439</v>
      </c>
      <c r="DB32" s="382">
        <f t="shared" si="24"/>
        <v>278.76918212837018</v>
      </c>
      <c r="DC32" s="382">
        <f t="shared" si="24"/>
        <v>280.40595536351725</v>
      </c>
      <c r="DD32" s="382">
        <f t="shared" si="24"/>
        <v>282.07533629184621</v>
      </c>
      <c r="DE32" s="382">
        <f t="shared" si="24"/>
        <v>283.77680440904237</v>
      </c>
      <c r="DF32" s="521"/>
      <c r="DG32" s="252"/>
      <c r="DH32" s="515">
        <f t="shared" si="19"/>
        <v>210</v>
      </c>
      <c r="DI32" s="592">
        <v>21000</v>
      </c>
      <c r="DJ32" s="382">
        <f t="shared" si="28"/>
        <v>13.934562756800377</v>
      </c>
      <c r="DK32" s="382">
        <f t="shared" si="28"/>
        <v>27.866095598471695</v>
      </c>
      <c r="DL32" s="382">
        <f t="shared" si="28"/>
        <v>41.791578679925593</v>
      </c>
      <c r="DM32" s="382">
        <f t="shared" si="28"/>
        <v>55.708012214743619</v>
      </c>
      <c r="DN32" s="382">
        <f t="shared" si="28"/>
        <v>69.612426302152073</v>
      </c>
      <c r="DO32" s="382">
        <f t="shared" si="28"/>
        <v>83.501890514793885</v>
      </c>
      <c r="DP32" s="382">
        <f t="shared" si="28"/>
        <v>97.373523172968845</v>
      </c>
      <c r="DQ32" s="382">
        <f t="shared" si="28"/>
        <v>111.2245002361734</v>
      </c>
      <c r="DR32" s="382">
        <f t="shared" si="28"/>
        <v>125.05206374797909</v>
      </c>
      <c r="DS32" s="382">
        <f t="shared" si="28"/>
        <v>138.85352977703016</v>
      </c>
      <c r="DT32" s="382">
        <f t="shared" si="28"/>
        <v>152.62629580392854</v>
      </c>
      <c r="DU32" s="382">
        <f t="shared" si="28"/>
        <v>166.36784751147084</v>
      </c>
      <c r="DV32" s="382">
        <f t="shared" si="28"/>
        <v>180.07576494365574</v>
      </c>
      <c r="DW32" s="382">
        <f t="shared" si="28"/>
        <v>193.74772800701109</v>
      </c>
      <c r="DX32" s="382">
        <f t="shared" si="28"/>
        <v>207.38152129601875</v>
      </c>
      <c r="DY32" s="382">
        <f t="shared" si="25"/>
        <v>220.97503823240473</v>
      </c>
      <c r="DZ32" s="382">
        <f t="shared" si="25"/>
        <v>234.52628451582297</v>
      </c>
      <c r="EA32" s="382">
        <f t="shared" si="25"/>
        <v>248.03338089081743</v>
      </c>
      <c r="EB32" s="382">
        <f t="shared" si="25"/>
        <v>261.4945652417735</v>
      </c>
      <c r="EC32" s="382">
        <f t="shared" si="25"/>
        <v>274.90819403384432</v>
      </c>
      <c r="ED32" s="382">
        <f t="shared" si="25"/>
        <v>288.27274312335948</v>
      </c>
      <c r="EE32" s="382">
        <f t="shared" si="25"/>
        <v>301.58680796615408</v>
      </c>
      <c r="EF32" s="382">
        <f t="shared" si="25"/>
        <v>314.84910325631586</v>
      </c>
      <c r="EG32" s="382">
        <f t="shared" si="25"/>
        <v>328.05846203129431</v>
      </c>
      <c r="EH32" s="382">
        <f t="shared" si="25"/>
        <v>341.21383428191723</v>
      </c>
      <c r="EI32" s="382">
        <f t="shared" si="25"/>
        <v>354.31428510780216</v>
      </c>
      <c r="EJ32" s="382">
        <f t="shared" si="25"/>
        <v>367.35899245988782</v>
      </c>
      <c r="EK32" s="382">
        <f t="shared" si="25"/>
        <v>380.34724451246154</v>
      </c>
      <c r="EL32" s="382">
        <f t="shared" si="25"/>
        <v>393.27843670702543</v>
      </c>
      <c r="EM32" s="382">
        <f t="shared" si="25"/>
        <v>406.15206850994059</v>
      </c>
      <c r="EN32" s="382">
        <f t="shared" ref="EN32:EQ47" si="40">BD32*$R32</f>
        <v>418.96773992476017</v>
      </c>
      <c r="EO32" s="382">
        <f t="shared" si="26"/>
        <v>431.72514779888149</v>
      </c>
      <c r="EP32" s="382">
        <f t="shared" si="26"/>
        <v>444.42408196246322</v>
      </c>
      <c r="EQ32" s="382">
        <f t="shared" si="26"/>
        <v>457.06442123556917</v>
      </c>
      <c r="ER32" s="382">
        <f t="shared" si="26"/>
        <v>469.64612933743763</v>
      </c>
      <c r="ES32" s="382">
        <f t="shared" si="26"/>
        <v>482.16925072937892</v>
      </c>
      <c r="ET32" s="382">
        <f t="shared" si="26"/>
        <v>494.63390642047278</v>
      </c>
      <c r="EU32" s="382">
        <f t="shared" si="26"/>
        <v>507.04028976273503</v>
      </c>
      <c r="EV32" s="382">
        <f t="shared" si="26"/>
        <v>519.38866225996082</v>
      </c>
      <c r="EW32" s="382">
        <f t="shared" si="26"/>
        <v>531.6793494119994</v>
      </c>
      <c r="EX32" s="521"/>
      <c r="EY32" s="252"/>
      <c r="EZ32" s="515">
        <f t="shared" si="20"/>
        <v>210</v>
      </c>
      <c r="FA32" s="592">
        <v>21000</v>
      </c>
      <c r="FB32" s="382">
        <f t="shared" si="38"/>
        <v>14.2</v>
      </c>
      <c r="FC32" s="382">
        <f t="shared" si="38"/>
        <v>28.4</v>
      </c>
      <c r="FD32" s="382">
        <f t="shared" si="38"/>
        <v>42.6</v>
      </c>
      <c r="FE32" s="382">
        <f t="shared" si="38"/>
        <v>56.8</v>
      </c>
      <c r="FF32" s="382">
        <f t="shared" si="38"/>
        <v>71</v>
      </c>
      <c r="FG32" s="382">
        <f t="shared" si="38"/>
        <v>85.2</v>
      </c>
      <c r="FH32" s="382">
        <f t="shared" si="38"/>
        <v>99.4</v>
      </c>
      <c r="FI32" s="382">
        <f t="shared" si="38"/>
        <v>113.6</v>
      </c>
      <c r="FJ32" s="382">
        <f t="shared" si="38"/>
        <v>127.80000000000001</v>
      </c>
      <c r="FK32" s="382">
        <f t="shared" si="38"/>
        <v>142</v>
      </c>
      <c r="FL32" s="382">
        <f t="shared" si="38"/>
        <v>156.19999999999999</v>
      </c>
      <c r="FM32" s="382">
        <f t="shared" si="38"/>
        <v>170.4</v>
      </c>
      <c r="FN32" s="382">
        <f t="shared" si="38"/>
        <v>184.6</v>
      </c>
      <c r="FO32" s="382">
        <f t="shared" si="38"/>
        <v>198.8</v>
      </c>
      <c r="FP32" s="382">
        <f t="shared" si="38"/>
        <v>213</v>
      </c>
      <c r="FQ32" s="382">
        <f t="shared" si="38"/>
        <v>227.2</v>
      </c>
      <c r="FR32" s="382">
        <f t="shared" si="30"/>
        <v>241.39999999999998</v>
      </c>
      <c r="FS32" s="382">
        <f t="shared" si="30"/>
        <v>255.60000000000002</v>
      </c>
      <c r="FT32" s="382">
        <f t="shared" si="30"/>
        <v>269.8</v>
      </c>
      <c r="FU32" s="382">
        <f t="shared" si="30"/>
        <v>284</v>
      </c>
      <c r="FV32" s="382">
        <f t="shared" si="30"/>
        <v>298.2</v>
      </c>
      <c r="FW32" s="382">
        <f t="shared" si="30"/>
        <v>312.39999999999998</v>
      </c>
      <c r="FX32" s="382">
        <f t="shared" si="30"/>
        <v>326.60000000000002</v>
      </c>
      <c r="FY32" s="382">
        <f t="shared" si="30"/>
        <v>340.8</v>
      </c>
      <c r="FZ32" s="382">
        <f t="shared" si="30"/>
        <v>355</v>
      </c>
      <c r="GA32" s="382">
        <f t="shared" si="30"/>
        <v>369.2</v>
      </c>
      <c r="GB32" s="382">
        <f t="shared" si="30"/>
        <v>383.4</v>
      </c>
      <c r="GC32" s="382">
        <f t="shared" si="30"/>
        <v>397.6</v>
      </c>
      <c r="GD32" s="382">
        <f t="shared" si="30"/>
        <v>411.8</v>
      </c>
      <c r="GE32" s="382">
        <f t="shared" si="30"/>
        <v>426</v>
      </c>
      <c r="GF32" s="382">
        <f t="shared" si="30"/>
        <v>440.20000000000005</v>
      </c>
      <c r="GG32" s="382">
        <f t="shared" si="30"/>
        <v>454.4</v>
      </c>
      <c r="GH32" s="382">
        <f t="shared" si="31"/>
        <v>468.6</v>
      </c>
      <c r="GI32" s="382">
        <f t="shared" si="31"/>
        <v>482.79999999999995</v>
      </c>
      <c r="GJ32" s="382">
        <f t="shared" si="31"/>
        <v>497</v>
      </c>
      <c r="GK32" s="382">
        <f t="shared" si="31"/>
        <v>511.20000000000005</v>
      </c>
      <c r="GL32" s="382">
        <f t="shared" si="31"/>
        <v>525.4</v>
      </c>
      <c r="GM32" s="382">
        <f t="shared" si="31"/>
        <v>539.6</v>
      </c>
      <c r="GN32" s="382">
        <f t="shared" si="31"/>
        <v>553.79999999999995</v>
      </c>
      <c r="GO32" s="382">
        <f t="shared" si="31"/>
        <v>568</v>
      </c>
      <c r="GQ32" s="511"/>
      <c r="GR32" s="521"/>
      <c r="GS32" s="524">
        <v>21000</v>
      </c>
      <c r="GT32" s="477">
        <f t="shared" si="37"/>
        <v>1.9048839050947852E-2</v>
      </c>
      <c r="GU32" s="477">
        <f t="shared" si="37"/>
        <v>1.9159641494863221E-2</v>
      </c>
      <c r="GV32" s="477">
        <f t="shared" si="37"/>
        <v>1.9344120169902328E-2</v>
      </c>
      <c r="GW32" s="477">
        <f t="shared" si="37"/>
        <v>1.9601987969826977E-2</v>
      </c>
      <c r="GX32" s="477">
        <f t="shared" si="37"/>
        <v>1.9932844918020474E-2</v>
      </c>
      <c r="GY32" s="477">
        <f t="shared" si="37"/>
        <v>2.033618011205706E-2</v>
      </c>
      <c r="GZ32" s="477">
        <f t="shared" si="37"/>
        <v>2.0811374190820242E-2</v>
      </c>
      <c r="HA32" s="477">
        <f t="shared" si="37"/>
        <v>2.1357702293851401E-2</v>
      </c>
      <c r="HB32" s="477">
        <f t="shared" si="37"/>
        <v>2.1974337485216662E-2</v>
      </c>
      <c r="HC32" s="477">
        <f t="shared" si="37"/>
        <v>2.2660354605478265E-2</v>
      </c>
      <c r="HD32" s="477">
        <f t="shared" si="37"/>
        <v>2.3414734513785274E-2</v>
      </c>
      <c r="HE32" s="477">
        <f t="shared" si="37"/>
        <v>2.4236368678456046E-2</v>
      </c>
      <c r="HF32" s="477">
        <f t="shared" si="37"/>
        <v>2.5124064072474438E-2</v>
      </c>
      <c r="HG32" s="477">
        <f t="shared" si="37"/>
        <v>2.6076548328897543E-2</v>
      </c>
      <c r="HH32" s="477">
        <f t="shared" si="37"/>
        <v>2.7092475109975554E-2</v>
      </c>
      <c r="HI32" s="477">
        <f t="shared" si="32"/>
        <v>2.8170429643950643E-2</v>
      </c>
      <c r="HJ32" s="477">
        <f t="shared" si="32"/>
        <v>2.9308934383912341E-2</v>
      </c>
      <c r="HK32" s="477">
        <f t="shared" si="32"/>
        <v>3.0506454744143367E-2</v>
      </c>
      <c r="HL32" s="477">
        <f t="shared" si="32"/>
        <v>3.1761404871062791E-2</v>
      </c>
      <c r="HM32" s="476">
        <f t="shared" si="32"/>
        <v>3.3072153407825926E-2</v>
      </c>
      <c r="HN32" s="477">
        <f t="shared" si="32"/>
        <v>3.4437029214351975E-2</v>
      </c>
      <c r="HO32" s="477">
        <f t="shared" si="32"/>
        <v>3.5854327007099784E-2</v>
      </c>
      <c r="HP32" s="477">
        <f t="shared" si="32"/>
        <v>3.7322312886239557E-2</v>
      </c>
      <c r="HQ32" s="477">
        <f t="shared" si="32"/>
        <v>3.8839229720860707E-2</v>
      </c>
      <c r="HR32" s="477">
        <f t="shared" si="32"/>
        <v>4.0403302366375869E-2</v>
      </c>
      <c r="HS32" s="477">
        <f t="shared" si="32"/>
        <v>4.2012742691615611E-2</v>
      </c>
      <c r="HT32" s="477">
        <f t="shared" si="32"/>
        <v>4.3665754396535403E-2</v>
      </c>
      <c r="HU32" s="477">
        <f t="shared" si="32"/>
        <v>4.5360537604665671E-2</v>
      </c>
      <c r="HV32" s="477">
        <f t="shared" si="32"/>
        <v>4.709529321784886E-2</v>
      </c>
      <c r="HW32" s="477">
        <f t="shared" si="32"/>
        <v>4.8868227023626816E-2</v>
      </c>
      <c r="HX32" s="477">
        <f t="shared" si="32"/>
        <v>5.0677553548759739E-2</v>
      </c>
      <c r="HY32" s="477">
        <f t="shared" si="33"/>
        <v>5.252149965487192E-2</v>
      </c>
      <c r="HZ32" s="477">
        <f t="shared" si="13"/>
        <v>5.4398307874726604E-2</v>
      </c>
      <c r="IA32" s="477">
        <f t="shared" si="13"/>
        <v>5.6306239489961898E-2</v>
      </c>
      <c r="IB32" s="477">
        <f t="shared" si="13"/>
        <v>5.8243577352915424E-2</v>
      </c>
      <c r="IC32" s="477">
        <f t="shared" si="13"/>
        <v>6.0208628457136627E-2</v>
      </c>
      <c r="ID32" s="477">
        <f t="shared" si="13"/>
        <v>6.2199726262545982E-2</v>
      </c>
      <c r="IE32" s="477">
        <f t="shared" si="13"/>
        <v>6.4215232782588186E-2</v>
      </c>
      <c r="IF32" s="477">
        <f t="shared" si="13"/>
        <v>6.6253540441773839E-2</v>
      </c>
      <c r="IG32" s="477">
        <f t="shared" si="13"/>
        <v>6.8313073712884906E-2</v>
      </c>
    </row>
    <row r="33" spans="1:296">
      <c r="F33" s="384"/>
      <c r="G33" s="384"/>
      <c r="H33" s="384"/>
      <c r="I33" s="384"/>
      <c r="J33" s="252"/>
      <c r="K33" s="606">
        <v>22000</v>
      </c>
      <c r="L33" s="382">
        <f t="shared" si="22"/>
        <v>6.7055999999999996</v>
      </c>
      <c r="M33" s="382">
        <v>220</v>
      </c>
      <c r="N33" s="491">
        <f t="shared" si="14"/>
        <v>427.91474727009285</v>
      </c>
      <c r="O33" s="263">
        <f t="shared" si="15"/>
        <v>0.60954185931508753</v>
      </c>
      <c r="P33" s="383">
        <f t="shared" si="16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263">
        <f t="shared" si="1"/>
        <v>0.42231902025175705</v>
      </c>
      <c r="T33" s="492">
        <f>O33/Konstanten!$C$22</f>
        <v>0.49758519127762246</v>
      </c>
      <c r="U33" s="492">
        <f t="shared" si="2"/>
        <v>0.84873711608537117</v>
      </c>
      <c r="V33" s="492"/>
      <c r="W33" s="252"/>
      <c r="X33" s="515">
        <f t="shared" si="17"/>
        <v>220</v>
      </c>
      <c r="Y33" s="592">
        <v>22000</v>
      </c>
      <c r="Z33" s="490">
        <f t="shared" si="34"/>
        <v>2.3261943316579096E-2</v>
      </c>
      <c r="AA33" s="490">
        <f t="shared" si="34"/>
        <v>4.6518437086402013E-2</v>
      </c>
      <c r="AB33" s="490">
        <f t="shared" si="34"/>
        <v>6.9764050697508281E-2</v>
      </c>
      <c r="AC33" s="490">
        <f t="shared" si="34"/>
        <v>9.2993391246676521E-2</v>
      </c>
      <c r="AD33" s="490">
        <f t="shared" si="34"/>
        <v>0.11620112199390921</v>
      </c>
      <c r="AE33" s="490">
        <f t="shared" si="34"/>
        <v>0.13938198034460117</v>
      </c>
      <c r="AF33" s="490">
        <f t="shared" si="34"/>
        <v>0.16253079521327579</v>
      </c>
      <c r="AG33" s="490">
        <f t="shared" si="34"/>
        <v>0.18564250363325482</v>
      </c>
      <c r="AH33" s="490">
        <f t="shared" si="34"/>
        <v>0.20871216648767141</v>
      </c>
      <c r="AI33" s="490">
        <f t="shared" si="34"/>
        <v>0.23173498325093778</v>
      </c>
      <c r="AJ33" s="490">
        <f t="shared" si="35"/>
        <v>0.25470630564430075</v>
      </c>
      <c r="AK33" s="490">
        <f t="shared" si="35"/>
        <v>0.27762165012481954</v>
      </c>
      <c r="AL33" s="490">
        <f t="shared" si="35"/>
        <v>0.30047670914339175</v>
      </c>
      <c r="AM33" s="490">
        <f t="shared" si="35"/>
        <v>0.32326736112395471</v>
      </c>
      <c r="AN33" s="490">
        <f t="shared" si="35"/>
        <v>0.34598967913265971</v>
      </c>
      <c r="AO33" s="490">
        <f t="shared" si="35"/>
        <v>0.36863993822184149</v>
      </c>
      <c r="AP33" s="490">
        <f t="shared" si="35"/>
        <v>0.39121462144909103</v>
      </c>
      <c r="AQ33" s="490">
        <f t="shared" si="35"/>
        <v>0.41371042458633545</v>
      </c>
      <c r="AR33" s="490">
        <f t="shared" si="35"/>
        <v>0.43612425954717537</v>
      </c>
      <c r="AS33" s="490">
        <f t="shared" si="35"/>
        <v>0.4584532565729289</v>
      </c>
      <c r="AT33" s="490">
        <f t="shared" si="29"/>
        <v>0.48069476522837978</v>
      </c>
      <c r="AU33" s="490">
        <f t="shared" si="29"/>
        <v>0.50284635426753033</v>
      </c>
      <c r="AV33" s="490">
        <f t="shared" si="29"/>
        <v>0.52490581043716622</v>
      </c>
      <c r="AW33" s="490">
        <f t="shared" si="29"/>
        <v>0.54687113629217299</v>
      </c>
      <c r="AX33" s="490">
        <f t="shared" si="29"/>
        <v>0.56874054710108835</v>
      </c>
      <c r="AY33" s="490">
        <f t="shared" si="29"/>
        <v>0.59051246692346526</v>
      </c>
      <c r="AZ33" s="490">
        <f t="shared" si="29"/>
        <v>0.61218552394234604</v>
      </c>
      <c r="BA33" s="490">
        <f t="shared" si="29"/>
        <v>0.63375854513573993</v>
      </c>
      <c r="BB33" s="490">
        <f t="shared" si="29"/>
        <v>0.65523055037019884</v>
      </c>
      <c r="BC33" s="490">
        <f t="shared" si="29"/>
        <v>0.67660074599812403</v>
      </c>
      <c r="BD33" s="490">
        <f t="shared" si="36"/>
        <v>0.69786851803779626</v>
      </c>
      <c r="BE33" s="490">
        <f t="shared" si="36"/>
        <v>0.71903342501199985</v>
      </c>
      <c r="BF33" s="490">
        <f t="shared" si="36"/>
        <v>0.74009519051726269</v>
      </c>
      <c r="BG33" s="490">
        <f t="shared" si="36"/>
        <v>0.76105369559142666</v>
      </c>
      <c r="BH33" s="490">
        <f t="shared" si="36"/>
        <v>0.78190897094273992</v>
      </c>
      <c r="BI33" s="490">
        <f t="shared" si="36"/>
        <v>0.80266118909870332</v>
      </c>
      <c r="BJ33" s="490">
        <f t="shared" si="36"/>
        <v>0.82331065652802193</v>
      </c>
      <c r="BK33" s="490">
        <f t="shared" si="36"/>
        <v>0.8438578057839452</v>
      </c>
      <c r="BL33" s="490">
        <f t="shared" si="36"/>
        <v>0.8643031877122942</v>
      </c>
      <c r="BM33" s="490">
        <f t="shared" si="36"/>
        <v>0.88464746376264269</v>
      </c>
      <c r="BN33" s="527"/>
      <c r="BO33" s="252"/>
      <c r="BP33" s="515">
        <f t="shared" si="18"/>
        <v>220</v>
      </c>
      <c r="BQ33" s="592">
        <v>22000</v>
      </c>
      <c r="BR33" s="382">
        <f t="shared" si="27"/>
        <v>244.59006755355634</v>
      </c>
      <c r="BS33" s="382">
        <f t="shared" si="27"/>
        <v>244.66944541359456</v>
      </c>
      <c r="BT33" s="382">
        <f t="shared" si="27"/>
        <v>244.80165932196883</v>
      </c>
      <c r="BU33" s="382">
        <f t="shared" si="27"/>
        <v>244.98658599252519</v>
      </c>
      <c r="BV33" s="382">
        <f t="shared" si="27"/>
        <v>245.2240538211575</v>
      </c>
      <c r="BW33" s="382">
        <f t="shared" si="27"/>
        <v>245.51384386786913</v>
      </c>
      <c r="BX33" s="382">
        <f t="shared" si="27"/>
        <v>245.85569109912021</v>
      </c>
      <c r="BY33" s="382">
        <f t="shared" si="27"/>
        <v>246.24928587582014</v>
      </c>
      <c r="BZ33" s="382">
        <f t="shared" si="27"/>
        <v>246.69427566968912</v>
      </c>
      <c r="CA33" s="382">
        <f t="shared" si="27"/>
        <v>247.19026698843007</v>
      </c>
      <c r="CB33" s="382">
        <f t="shared" si="27"/>
        <v>247.73682748824274</v>
      </c>
      <c r="CC33" s="382">
        <f t="shared" si="27"/>
        <v>248.33348825071067</v>
      </c>
      <c r="CD33" s="382">
        <f t="shared" si="27"/>
        <v>248.9797462000052</v>
      </c>
      <c r="CE33" s="382">
        <f t="shared" si="27"/>
        <v>249.67506663568477</v>
      </c>
      <c r="CF33" s="382">
        <f t="shared" si="27"/>
        <v>250.41888585611736</v>
      </c>
      <c r="CG33" s="382">
        <f t="shared" si="27"/>
        <v>251.21061384769195</v>
      </c>
      <c r="CH33" s="382">
        <f t="shared" ref="CH33:CU47" si="41">$Q33*(1+0.2*AP33^2)</f>
        <v>252.04963701549238</v>
      </c>
      <c r="CI33" s="382">
        <f t="shared" si="41"/>
        <v>252.93532093194943</v>
      </c>
      <c r="CJ33" s="382">
        <f t="shared" si="41"/>
        <v>253.86701308111955</v>
      </c>
      <c r="CK33" s="382">
        <f t="shared" si="41"/>
        <v>254.84404557762852</v>
      </c>
      <c r="CL33" s="382">
        <f t="shared" si="41"/>
        <v>255.86573784090533</v>
      </c>
      <c r="CM33" s="382">
        <f t="shared" si="41"/>
        <v>256.93139920708717</v>
      </c>
      <c r="CN33" s="382">
        <f t="shared" si="41"/>
        <v>258.04033146283786</v>
      </c>
      <c r="CO33" s="382">
        <f t="shared" si="41"/>
        <v>259.19183128725894</v>
      </c>
      <c r="CP33" s="382">
        <f t="shared" si="41"/>
        <v>260.3851925900355</v>
      </c>
      <c r="CQ33" s="382">
        <f t="shared" si="41"/>
        <v>261.61970873591434</v>
      </c>
      <c r="CR33" s="382">
        <f t="shared" si="41"/>
        <v>262.89467464752289</v>
      </c>
      <c r="CS33" s="382">
        <f t="shared" si="41"/>
        <v>264.20938878038805</v>
      </c>
      <c r="CT33" s="382">
        <f t="shared" si="41"/>
        <v>265.56315496575206</v>
      </c>
      <c r="CU33" s="382">
        <f t="shared" si="41"/>
        <v>266.95528411843065</v>
      </c>
      <c r="CV33" s="382">
        <f t="shared" si="39"/>
        <v>268.38509580845692</v>
      </c>
      <c r="CW33" s="382">
        <f t="shared" si="24"/>
        <v>269.85191969663418</v>
      </c>
      <c r="CX33" s="382">
        <f t="shared" si="24"/>
        <v>271.3550968353432</v>
      </c>
      <c r="CY33" s="382">
        <f t="shared" si="24"/>
        <v>272.89398083703207</v>
      </c>
      <c r="CZ33" s="382">
        <f t="shared" si="24"/>
        <v>274.46793891375762</v>
      </c>
      <c r="DA33" s="382">
        <f t="shared" si="24"/>
        <v>276.07635279193562</v>
      </c>
      <c r="DB33" s="382">
        <f t="shared" si="24"/>
        <v>277.71861950712247</v>
      </c>
      <c r="DC33" s="382">
        <f t="shared" si="24"/>
        <v>279.39415208417762</v>
      </c>
      <c r="DD33" s="382">
        <f t="shared" si="24"/>
        <v>281.10238010856636</v>
      </c>
      <c r="DE33" s="382">
        <f t="shared" si="24"/>
        <v>282.8427501948666</v>
      </c>
      <c r="DF33" s="521"/>
      <c r="DG33" s="252"/>
      <c r="DH33" s="515">
        <f t="shared" si="19"/>
        <v>220</v>
      </c>
      <c r="DI33" s="592">
        <v>22000</v>
      </c>
      <c r="DJ33" s="382">
        <f t="shared" si="28"/>
        <v>14.175829598083709</v>
      </c>
      <c r="DK33" s="382">
        <f t="shared" si="28"/>
        <v>28.348338242060059</v>
      </c>
      <c r="DL33" s="382">
        <f t="shared" si="28"/>
        <v>42.514216516687284</v>
      </c>
      <c r="DM33" s="382">
        <f t="shared" si="28"/>
        <v>56.670177986431391</v>
      </c>
      <c r="DN33" s="382">
        <f t="shared" si="28"/>
        <v>70.812970441630256</v>
      </c>
      <c r="DO33" s="382">
        <f t="shared" si="28"/>
        <v>84.939386856828108</v>
      </c>
      <c r="DP33" s="382">
        <f t="shared" si="28"/>
        <v>99.046275972237424</v>
      </c>
      <c r="DQ33" s="382">
        <f t="shared" si="28"/>
        <v>113.1305524156726</v>
      </c>
      <c r="DR33" s="382">
        <f t="shared" si="28"/>
        <v>127.18920628903025</v>
      </c>
      <c r="DS33" s="382">
        <f t="shared" si="28"/>
        <v>141.21931215174047</v>
      </c>
      <c r="DT33" s="382">
        <f t="shared" si="28"/>
        <v>155.21803734246311</v>
      </c>
      <c r="DU33" s="382">
        <f t="shared" si="28"/>
        <v>169.1826495898716</v>
      </c>
      <c r="DV33" s="382">
        <f t="shared" si="28"/>
        <v>183.11052387329462</v>
      </c>
      <c r="DW33" s="382">
        <f t="shared" si="28"/>
        <v>196.99914850404198</v>
      </c>
      <c r="DX33" s="382">
        <f t="shared" si="28"/>
        <v>210.84613040839992</v>
      </c>
      <c r="DY33" s="382">
        <f t="shared" si="28"/>
        <v>224.6491996030465</v>
      </c>
      <c r="DZ33" s="382">
        <f t="shared" ref="DZ33:EM47" si="42">AP33*$R33</f>
        <v>238.4062128630749</v>
      </c>
      <c r="EA33" s="382">
        <f t="shared" si="42"/>
        <v>252.11515659170706</v>
      </c>
      <c r="EB33" s="382">
        <f t="shared" si="42"/>
        <v>265.77414890891316</v>
      </c>
      <c r="EC33" s="382">
        <f t="shared" si="42"/>
        <v>279.38144098358708</v>
      </c>
      <c r="ED33" s="382">
        <f t="shared" si="42"/>
        <v>292.93541764035518</v>
      </c>
      <c r="EE33" s="382">
        <f t="shared" si="42"/>
        <v>306.43459727776633</v>
      </c>
      <c r="EF33" s="382">
        <f t="shared" si="42"/>
        <v>319.87763113918413</v>
      </c>
      <c r="EG33" s="382">
        <f t="shared" si="42"/>
        <v>333.26330198144069</v>
      </c>
      <c r="EH33" s="382">
        <f t="shared" si="42"/>
        <v>346.59052218908005</v>
      </c>
      <c r="EI33" s="382">
        <f t="shared" si="42"/>
        <v>359.85833138390291</v>
      </c>
      <c r="EJ33" s="382">
        <f t="shared" si="42"/>
        <v>373.06589358057619</v>
      </c>
      <c r="EK33" s="382">
        <f t="shared" si="42"/>
        <v>386.21249393943106</v>
      </c>
      <c r="EL33" s="382">
        <f t="shared" si="42"/>
        <v>399.29753516708774</v>
      </c>
      <c r="EM33" s="382">
        <f t="shared" si="42"/>
        <v>412.32053361465387</v>
      </c>
      <c r="EN33" s="382">
        <f t="shared" si="40"/>
        <v>425.28111512163434</v>
      </c>
      <c r="EO33" s="382">
        <f t="shared" si="26"/>
        <v>438.17901065178842</v>
      </c>
      <c r="EP33" s="382">
        <f t="shared" si="26"/>
        <v>451.01405176482433</v>
      </c>
      <c r="EQ33" s="382">
        <f t="shared" si="26"/>
        <v>463.78616596519606</v>
      </c>
      <c r="ER33" s="382">
        <f t="shared" si="26"/>
        <v>476.4953719665117</v>
      </c>
      <c r="ES33" s="382">
        <f t="shared" si="26"/>
        <v>489.14177490704031</v>
      </c>
      <c r="ET33" s="382">
        <f t="shared" si="26"/>
        <v>501.72556154882847</v>
      </c>
      <c r="EU33" s="382">
        <f t="shared" si="26"/>
        <v>514.2469954898512</v>
      </c>
      <c r="EV33" s="382">
        <f t="shared" si="26"/>
        <v>526.70641241558371</v>
      </c>
      <c r="EW33" s="382">
        <f t="shared" si="26"/>
        <v>539.1042154134343</v>
      </c>
      <c r="EX33" s="521"/>
      <c r="EY33" s="252"/>
      <c r="EZ33" s="515">
        <f t="shared" si="20"/>
        <v>220</v>
      </c>
      <c r="FA33" s="592">
        <v>22000</v>
      </c>
      <c r="FB33" s="382">
        <f t="shared" si="38"/>
        <v>14.4</v>
      </c>
      <c r="FC33" s="382">
        <f t="shared" si="38"/>
        <v>28.8</v>
      </c>
      <c r="FD33" s="382">
        <f t="shared" si="38"/>
        <v>43.2</v>
      </c>
      <c r="FE33" s="382">
        <f t="shared" si="38"/>
        <v>57.6</v>
      </c>
      <c r="FF33" s="382">
        <f t="shared" si="38"/>
        <v>72</v>
      </c>
      <c r="FG33" s="382">
        <f t="shared" si="38"/>
        <v>86.4</v>
      </c>
      <c r="FH33" s="382">
        <f t="shared" si="38"/>
        <v>100.80000000000001</v>
      </c>
      <c r="FI33" s="382">
        <f t="shared" si="38"/>
        <v>115.2</v>
      </c>
      <c r="FJ33" s="382">
        <f t="shared" si="38"/>
        <v>129.6</v>
      </c>
      <c r="FK33" s="382">
        <f t="shared" si="38"/>
        <v>144</v>
      </c>
      <c r="FL33" s="382">
        <f t="shared" si="38"/>
        <v>158.4</v>
      </c>
      <c r="FM33" s="382">
        <f t="shared" si="38"/>
        <v>172.8</v>
      </c>
      <c r="FN33" s="382">
        <f t="shared" si="38"/>
        <v>187.2</v>
      </c>
      <c r="FO33" s="382">
        <f t="shared" si="38"/>
        <v>201.60000000000002</v>
      </c>
      <c r="FP33" s="382">
        <f t="shared" si="38"/>
        <v>216</v>
      </c>
      <c r="FQ33" s="382">
        <f t="shared" si="38"/>
        <v>230.4</v>
      </c>
      <c r="FR33" s="382">
        <f t="shared" si="30"/>
        <v>244.8</v>
      </c>
      <c r="FS33" s="382">
        <f t="shared" si="30"/>
        <v>259.2</v>
      </c>
      <c r="FT33" s="382">
        <f t="shared" si="30"/>
        <v>273.60000000000002</v>
      </c>
      <c r="FU33" s="382">
        <f t="shared" si="30"/>
        <v>288</v>
      </c>
      <c r="FV33" s="382">
        <f t="shared" si="30"/>
        <v>302.39999999999998</v>
      </c>
      <c r="FW33" s="382">
        <f t="shared" si="30"/>
        <v>316.8</v>
      </c>
      <c r="FX33" s="382">
        <f t="shared" si="30"/>
        <v>331.20000000000005</v>
      </c>
      <c r="FY33" s="382">
        <f t="shared" si="30"/>
        <v>345.6</v>
      </c>
      <c r="FZ33" s="382">
        <f t="shared" si="30"/>
        <v>360</v>
      </c>
      <c r="GA33" s="382">
        <f t="shared" si="30"/>
        <v>374.4</v>
      </c>
      <c r="GB33" s="382">
        <f t="shared" si="30"/>
        <v>388.8</v>
      </c>
      <c r="GC33" s="382">
        <f t="shared" si="30"/>
        <v>403.20000000000005</v>
      </c>
      <c r="GD33" s="382">
        <f t="shared" si="30"/>
        <v>417.6</v>
      </c>
      <c r="GE33" s="382">
        <f t="shared" si="30"/>
        <v>432</v>
      </c>
      <c r="GF33" s="382">
        <f t="shared" si="30"/>
        <v>446.4</v>
      </c>
      <c r="GG33" s="382">
        <f t="shared" si="30"/>
        <v>460.8</v>
      </c>
      <c r="GH33" s="382">
        <f t="shared" si="31"/>
        <v>475.20000000000005</v>
      </c>
      <c r="GI33" s="382">
        <f t="shared" si="31"/>
        <v>489.6</v>
      </c>
      <c r="GJ33" s="382">
        <f t="shared" si="31"/>
        <v>504</v>
      </c>
      <c r="GK33" s="382">
        <f t="shared" si="31"/>
        <v>518.4</v>
      </c>
      <c r="GL33" s="382">
        <f t="shared" si="31"/>
        <v>532.79999999999995</v>
      </c>
      <c r="GM33" s="382">
        <f t="shared" si="31"/>
        <v>547.20000000000005</v>
      </c>
      <c r="GN33" s="382">
        <f t="shared" si="31"/>
        <v>561.6</v>
      </c>
      <c r="GO33" s="382">
        <f t="shared" si="31"/>
        <v>576</v>
      </c>
      <c r="GQ33" s="511"/>
      <c r="GR33" s="521"/>
      <c r="GS33" s="524">
        <v>22000</v>
      </c>
      <c r="GT33" s="477">
        <f t="shared" si="37"/>
        <v>1.581356493919726E-2</v>
      </c>
      <c r="GU33" s="477">
        <f t="shared" si="37"/>
        <v>1.5932565573449273E-2</v>
      </c>
      <c r="GV33" s="477">
        <f t="shared" si="37"/>
        <v>1.6130686144563929E-2</v>
      </c>
      <c r="GW33" s="477">
        <f t="shared" si="37"/>
        <v>1.6407607080239615E-2</v>
      </c>
      <c r="GX33" s="477">
        <f t="shared" si="37"/>
        <v>1.6762883282070328E-2</v>
      </c>
      <c r="GY33" s="477">
        <f t="shared" si="37"/>
        <v>1.7195946394502164E-2</v>
      </c>
      <c r="GZ33" s="477">
        <f t="shared" si="37"/>
        <v>1.7706107680960707E-2</v>
      </c>
      <c r="HA33" s="477">
        <f t="shared" si="37"/>
        <v>1.8292561471137257E-2</v>
      </c>
      <c r="HB33" s="477">
        <f t="shared" si="37"/>
        <v>1.8954389144400743E-2</v>
      </c>
      <c r="HC33" s="477">
        <f t="shared" si="37"/>
        <v>1.9690563605575962E-2</v>
      </c>
      <c r="HD33" s="477">
        <f t="shared" si="37"/>
        <v>2.0499954206458764E-2</v>
      </c>
      <c r="HE33" s="477">
        <f t="shared" si="37"/>
        <v>2.1381332062699699E-2</v>
      </c>
      <c r="HF33" s="477">
        <f t="shared" si="37"/>
        <v>2.2333375713211999E-2</v>
      </c>
      <c r="HG33" s="477">
        <f t="shared" si="37"/>
        <v>2.3354677067873926E-2</v>
      </c>
      <c r="HH33" s="477">
        <f t="shared" si="37"/>
        <v>2.444374758795554E-2</v>
      </c>
      <c r="HI33" s="477">
        <f t="shared" si="32"/>
        <v>2.5599024644268178E-2</v>
      </c>
      <c r="HJ33" s="477">
        <f t="shared" si="32"/>
        <v>2.6818877998776358E-2</v>
      </c>
      <c r="HK33" s="477">
        <f t="shared" si="32"/>
        <v>2.8101616356872257E-2</v>
      </c>
      <c r="HL33" s="477">
        <f t="shared" si="32"/>
        <v>2.944549393992776E-2</v>
      </c>
      <c r="HM33" s="477">
        <f t="shared" si="32"/>
        <v>3.0848717030274156E-2</v>
      </c>
      <c r="HN33" s="477">
        <f t="shared" si="32"/>
        <v>3.2309450444345793E-2</v>
      </c>
      <c r="HO33" s="477">
        <f t="shared" si="32"/>
        <v>3.382582389297905E-2</v>
      </c>
      <c r="HP33" s="477">
        <f t="shared" si="32"/>
        <v>3.5395938192031191E-2</v>
      </c>
      <c r="HQ33" s="477">
        <f t="shared" si="32"/>
        <v>3.7017871290389956E-2</v>
      </c>
      <c r="HR33" s="477">
        <f t="shared" si="32"/>
        <v>3.8689684086642466E-2</v>
      </c>
      <c r="HS33" s="477">
        <f t="shared" si="32"/>
        <v>4.0409426009881018E-2</v>
      </c>
      <c r="HT33" s="477">
        <f t="shared" si="32"/>
        <v>4.2175140344276774E-2</v>
      </c>
      <c r="HU33" s="477">
        <f t="shared" si="32"/>
        <v>4.3984869280881182E-2</v>
      </c>
      <c r="HV33" s="477">
        <f t="shared" si="32"/>
        <v>4.5836658684240396E-2</v>
      </c>
      <c r="HW33" s="477">
        <f t="shared" si="32"/>
        <v>4.7728562564720946E-2</v>
      </c>
      <c r="HX33" s="477">
        <f t="shared" si="32"/>
        <v>4.9658647251066952E-2</v>
      </c>
      <c r="HY33" s="477">
        <f t="shared" si="33"/>
        <v>5.1624995260642494E-2</v>
      </c>
      <c r="HZ33" s="477">
        <f t="shared" si="13"/>
        <v>5.3625708867685515E-2</v>
      </c>
      <c r="IA33" s="477">
        <f t="shared" si="13"/>
        <v>5.5658913372463786E-2</v>
      </c>
      <c r="IB33" s="477">
        <f t="shared" si="13"/>
        <v>5.772276007629585E-2</v>
      </c>
      <c r="IC33" s="477">
        <f t="shared" si="13"/>
        <v>5.9815428969484531E-2</v>
      </c>
      <c r="ID33" s="477">
        <f t="shared" si="13"/>
        <v>6.1935131140706874E-2</v>
      </c>
      <c r="IE33" s="477">
        <f t="shared" si="13"/>
        <v>6.4080110917826796E-2</v>
      </c>
      <c r="IF33" s="477">
        <f t="shared" si="13"/>
        <v>6.6248647751196266E-2</v>
      </c>
      <c r="IG33" s="477">
        <f t="shared" si="13"/>
        <v>6.8439057851311075E-2</v>
      </c>
    </row>
    <row r="34" spans="1:296">
      <c r="F34" s="384"/>
      <c r="G34" s="384"/>
      <c r="H34" s="384"/>
      <c r="I34" s="384"/>
      <c r="J34" s="252"/>
      <c r="K34" s="606">
        <v>23000</v>
      </c>
      <c r="L34" s="382">
        <f t="shared" si="22"/>
        <v>7.0103999999999997</v>
      </c>
      <c r="M34" s="382">
        <v>230</v>
      </c>
      <c r="N34" s="491">
        <f t="shared" si="14"/>
        <v>410.00646832505618</v>
      </c>
      <c r="O34" s="263">
        <f t="shared" si="15"/>
        <v>0.58880233014515082</v>
      </c>
      <c r="P34" s="383">
        <f t="shared" si="16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263">
        <f t="shared" si="1"/>
        <v>0.40464492309405986</v>
      </c>
      <c r="T34" s="492">
        <f>O34/Konstanten!$C$22</f>
        <v>0.48065496338379654</v>
      </c>
      <c r="U34" s="492">
        <f t="shared" si="2"/>
        <v>0.84186153045288803</v>
      </c>
      <c r="V34" s="492"/>
      <c r="W34" s="252"/>
      <c r="X34" s="515">
        <f t="shared" si="17"/>
        <v>230</v>
      </c>
      <c r="Y34" s="592">
        <v>23000</v>
      </c>
      <c r="Z34" s="490">
        <f t="shared" si="34"/>
        <v>2.3764461795562727E-2</v>
      </c>
      <c r="AA34" s="490">
        <f t="shared" si="34"/>
        <v>4.7522935603599166E-2</v>
      </c>
      <c r="AB34" s="490">
        <f t="shared" si="34"/>
        <v>7.1269455193353454E-2</v>
      </c>
      <c r="AC34" s="490">
        <f t="shared" si="34"/>
        <v>9.4998097653477692E-2</v>
      </c>
      <c r="AD34" s="490">
        <f t="shared" si="34"/>
        <v>0.11870300456879562</v>
      </c>
      <c r="AE34" s="490">
        <f t="shared" si="34"/>
        <v>0.14237840262728668</v>
      </c>
      <c r="AF34" s="490">
        <f t="shared" si="34"/>
        <v>0.16601862348168372</v>
      </c>
      <c r="AG34" s="490">
        <f t="shared" si="34"/>
        <v>0.18961812270333631</v>
      </c>
      <c r="AH34" s="490">
        <f t="shared" si="34"/>
        <v>0.21317149768004173</v>
      </c>
      <c r="AI34" s="490">
        <f t="shared" si="34"/>
        <v>0.23667350432682685</v>
      </c>
      <c r="AJ34" s="490">
        <f t="shared" si="35"/>
        <v>0.26011907249679855</v>
      </c>
      <c r="AK34" s="490">
        <f t="shared" si="35"/>
        <v>0.2835033199989852</v>
      </c>
      <c r="AL34" s="490">
        <f t="shared" si="35"/>
        <v>0.30682156515029185</v>
      </c>
      <c r="AM34" s="490">
        <f t="shared" si="35"/>
        <v>0.33006933780924469</v>
      </c>
      <c r="AN34" s="490">
        <f t="shared" si="35"/>
        <v>0.35324238885968445</v>
      </c>
      <c r="AO34" s="490">
        <f t="shared" si="35"/>
        <v>0.37633669813226051</v>
      </c>
      <c r="AP34" s="490">
        <f t="shared" si="35"/>
        <v>0.39934848077039503</v>
      </c>
      <c r="AQ34" s="490">
        <f t="shared" si="35"/>
        <v>0.42227419206497047</v>
      </c>
      <c r="AR34" s="490">
        <f t="shared" si="35"/>
        <v>0.44511053079794821</v>
      </c>
      <c r="AS34" s="490">
        <f t="shared" si="35"/>
        <v>0.46785444114948765</v>
      </c>
      <c r="AT34" s="490">
        <f t="shared" si="29"/>
        <v>0.49050311323540979</v>
      </c>
      <c r="AU34" s="490">
        <f t="shared" si="29"/>
        <v>0.51305398235246502</v>
      </c>
      <c r="AV34" s="490">
        <f t="shared" si="29"/>
        <v>0.53550472701721596</v>
      </c>
      <c r="AW34" s="490">
        <f t="shared" si="29"/>
        <v>0.55785326589095219</v>
      </c>
      <c r="AX34" s="490">
        <f t="shared" si="29"/>
        <v>0.58009775368769279</v>
      </c>
      <c r="AY34" s="490">
        <f t="shared" si="29"/>
        <v>0.60223657616518689</v>
      </c>
      <c r="AZ34" s="490">
        <f t="shared" si="29"/>
        <v>0.62426834430000477</v>
      </c>
      <c r="BA34" s="490">
        <f t="shared" si="29"/>
        <v>0.6461918877476398</v>
      </c>
      <c r="BB34" s="490">
        <f t="shared" si="29"/>
        <v>0.66800624768675931</v>
      </c>
      <c r="BC34" s="490">
        <f t="shared" si="29"/>
        <v>0.68971066914415935</v>
      </c>
      <c r="BD34" s="490">
        <f t="shared" si="36"/>
        <v>0.71130459289307457</v>
      </c>
      <c r="BE34" s="490">
        <f t="shared" si="36"/>
        <v>0.73278764701308374</v>
      </c>
      <c r="BF34" s="490">
        <f t="shared" si="36"/>
        <v>0.75415963819460441</v>
      </c>
      <c r="BG34" s="490">
        <f t="shared" si="36"/>
        <v>0.77542054286535245</v>
      </c>
      <c r="BH34" s="490">
        <f t="shared" si="36"/>
        <v>0.79657049821022941</v>
      </c>
      <c r="BI34" s="490">
        <f t="shared" si="36"/>
        <v>0.81760979314987425</v>
      </c>
      <c r="BJ34" s="490">
        <f t="shared" si="36"/>
        <v>0.83853885933699823</v>
      </c>
      <c r="BK34" s="490">
        <f t="shared" si="36"/>
        <v>0.85935826222335876</v>
      </c>
      <c r="BL34" s="490">
        <f t="shared" si="36"/>
        <v>0.8800686922442309</v>
      </c>
      <c r="BM34" s="490">
        <f t="shared" si="36"/>
        <v>0.90067095616135306</v>
      </c>
      <c r="BN34" s="527"/>
      <c r="BO34" s="252"/>
      <c r="BP34" s="515">
        <f t="shared" si="18"/>
        <v>230</v>
      </c>
      <c r="BQ34" s="592">
        <v>23000</v>
      </c>
      <c r="BR34" s="382">
        <f t="shared" si="27"/>
        <v>242.60979966482878</v>
      </c>
      <c r="BS34" s="382">
        <f t="shared" si="27"/>
        <v>242.69197104522294</v>
      </c>
      <c r="BT34" s="382">
        <f t="shared" si="27"/>
        <v>242.82883146675701</v>
      </c>
      <c r="BU34" s="382">
        <f t="shared" si="27"/>
        <v>243.02024369609541</v>
      </c>
      <c r="BV34" s="382">
        <f t="shared" si="27"/>
        <v>243.26601676958842</v>
      </c>
      <c r="BW34" s="382">
        <f t="shared" si="27"/>
        <v>243.56590713855763</v>
      </c>
      <c r="BX34" s="382">
        <f t="shared" si="27"/>
        <v>243.91962011690467</v>
      </c>
      <c r="BY34" s="382">
        <f t="shared" si="27"/>
        <v>244.32681161312513</v>
      </c>
      <c r="BZ34" s="382">
        <f t="shared" si="27"/>
        <v>244.78709012562328</v>
      </c>
      <c r="CA34" s="382">
        <f t="shared" si="27"/>
        <v>245.30001897749045</v>
      </c>
      <c r="CB34" s="382">
        <f t="shared" si="27"/>
        <v>245.86511876465184</v>
      </c>
      <c r="CC34" s="382">
        <f t="shared" si="27"/>
        <v>246.48186998954912</v>
      </c>
      <c r="CD34" s="382">
        <f t="shared" si="27"/>
        <v>247.14971585131391</v>
      </c>
      <c r="CE34" s="382">
        <f t="shared" si="27"/>
        <v>247.8680651627013</v>
      </c>
      <c r="CF34" s="382">
        <f t="shared" ref="CF34:CG47" si="43">$Q34*(1+0.2*AN34^2)</f>
        <v>248.63629536388709</v>
      </c>
      <c r="CG34" s="382">
        <f t="shared" si="43"/>
        <v>249.45375560354736</v>
      </c>
      <c r="CH34" s="382">
        <f t="shared" si="41"/>
        <v>250.3197698584062</v>
      </c>
      <c r="CI34" s="382">
        <f t="shared" si="41"/>
        <v>251.23364006360896</v>
      </c>
      <c r="CJ34" s="382">
        <f t="shared" si="41"/>
        <v>252.19464922779903</v>
      </c>
      <c r="CK34" s="382">
        <f t="shared" si="41"/>
        <v>253.20206450859283</v>
      </c>
      <c r="CL34" s="382">
        <f t="shared" si="41"/>
        <v>254.25514022619214</v>
      </c>
      <c r="CM34" s="382">
        <f t="shared" si="41"/>
        <v>255.3531207951018</v>
      </c>
      <c r="CN34" s="382">
        <f t="shared" si="41"/>
        <v>256.49524355625471</v>
      </c>
      <c r="CO34" s="382">
        <f t="shared" si="41"/>
        <v>257.68074149424996</v>
      </c>
      <c r="CP34" s="382">
        <f t="shared" si="41"/>
        <v>258.90884582681991</v>
      </c>
      <c r="CQ34" s="382">
        <f t="shared" si="41"/>
        <v>260.17878845601894</v>
      </c>
      <c r="CR34" s="382">
        <f t="shared" si="41"/>
        <v>261.48980427292514</v>
      </c>
      <c r="CS34" s="382">
        <f t="shared" si="41"/>
        <v>262.84113330984769</v>
      </c>
      <c r="CT34" s="382">
        <f t="shared" si="41"/>
        <v>264.23202273608172</v>
      </c>
      <c r="CU34" s="382">
        <f t="shared" si="41"/>
        <v>265.66172869516845</v>
      </c>
      <c r="CV34" s="382">
        <f t="shared" si="39"/>
        <v>267.129517983342</v>
      </c>
      <c r="CW34" s="382">
        <f t="shared" si="24"/>
        <v>268.63466957040868</v>
      </c>
      <c r="CX34" s="382">
        <f t="shared" si="24"/>
        <v>270.17647596567059</v>
      </c>
      <c r="CY34" s="382">
        <f t="shared" si="24"/>
        <v>271.75424443269469</v>
      </c>
      <c r="CZ34" s="382">
        <f t="shared" si="24"/>
        <v>273.36729805774195</v>
      </c>
      <c r="DA34" s="382">
        <f t="shared" si="24"/>
        <v>275.01497667749987</v>
      </c>
      <c r="DB34" s="382">
        <f t="shared" si="24"/>
        <v>276.69663767244089</v>
      </c>
      <c r="DC34" s="382">
        <f t="shared" si="24"/>
        <v>278.41165663264445</v>
      </c>
      <c r="DD34" s="382">
        <f t="shared" si="24"/>
        <v>280.15942790330303</v>
      </c>
      <c r="DE34" s="382">
        <f t="shared" si="24"/>
        <v>281.93936501738358</v>
      </c>
      <c r="DF34" s="521"/>
      <c r="DG34" s="252"/>
      <c r="DH34" s="515">
        <f t="shared" si="19"/>
        <v>230</v>
      </c>
      <c r="DI34" s="592">
        <v>23000</v>
      </c>
      <c r="DJ34" s="382">
        <f t="shared" si="28"/>
        <v>14.423285791400028</v>
      </c>
      <c r="DK34" s="382">
        <f t="shared" si="28"/>
        <v>28.8429373134381</v>
      </c>
      <c r="DL34" s="382">
        <f t="shared" si="28"/>
        <v>43.255333501516603</v>
      </c>
      <c r="DM34" s="382">
        <f t="shared" si="28"/>
        <v>57.656879582742185</v>
      </c>
      <c r="DN34" s="382">
        <f t="shared" si="28"/>
        <v>72.044019928668519</v>
      </c>
      <c r="DO34" s="382">
        <f t="shared" si="28"/>
        <v>86.413250562224633</v>
      </c>
      <c r="DP34" s="382">
        <f t="shared" si="28"/>
        <v>100.7611312122484</v>
      </c>
      <c r="DQ34" s="382">
        <f t="shared" si="28"/>
        <v>115.08429681709174</v>
      </c>
      <c r="DR34" s="382">
        <f t="shared" si="28"/>
        <v>129.37946838729175</v>
      </c>
      <c r="DS34" s="382">
        <f t="shared" si="28"/>
        <v>143.64346314778987</v>
      </c>
      <c r="DT34" s="382">
        <f t="shared" si="28"/>
        <v>157.87320389118827</v>
      </c>
      <c r="DU34" s="382">
        <f t="shared" si="28"/>
        <v>172.06572748555161</v>
      </c>
      <c r="DV34" s="382">
        <f t="shared" si="28"/>
        <v>186.2181924925236</v>
      </c>
      <c r="DW34" s="382">
        <f t="shared" si="28"/>
        <v>200.32788586400071</v>
      </c>
      <c r="DX34" s="382">
        <f t="shared" si="28"/>
        <v>214.39222869803882</v>
      </c>
      <c r="DY34" s="382">
        <f t="shared" ref="DY34:DY47" si="44">AO34*$R34</f>
        <v>228.40878104661923</v>
      </c>
      <c r="DZ34" s="382">
        <f t="shared" si="42"/>
        <v>242.37524577932211</v>
      </c>
      <c r="EA34" s="382">
        <f t="shared" si="42"/>
        <v>256.28947151762731</v>
      </c>
      <c r="EB34" s="382">
        <f t="shared" si="42"/>
        <v>270.1494546642457</v>
      </c>
      <c r="EC34" s="382">
        <f t="shared" si="42"/>
        <v>283.95334056060062</v>
      </c>
      <c r="ED34" s="382">
        <f t="shared" si="42"/>
        <v>297.69942381302906</v>
      </c>
      <c r="EE34" s="382">
        <f t="shared" si="42"/>
        <v>311.38614783471405</v>
      </c>
      <c r="EF34" s="382">
        <f t="shared" si="42"/>
        <v>325.01210365543096</v>
      </c>
      <c r="EG34" s="382">
        <f t="shared" si="42"/>
        <v>338.57602805519571</v>
      </c>
      <c r="EH34" s="382">
        <f t="shared" si="42"/>
        <v>352.0768010807227</v>
      </c>
      <c r="EI34" s="382">
        <f t="shared" si="42"/>
        <v>365.51344300532924</v>
      </c>
      <c r="EJ34" s="382">
        <f t="shared" si="42"/>
        <v>378.88511079364298</v>
      </c>
      <c r="EK34" s="382">
        <f t="shared" si="42"/>
        <v>392.19109413236339</v>
      </c>
      <c r="EL34" s="382">
        <f t="shared" si="42"/>
        <v>405.4308110872467</v>
      </c>
      <c r="EM34" s="382">
        <f t="shared" si="42"/>
        <v>418.6038034449162</v>
      </c>
      <c r="EN34" s="382">
        <f t="shared" si="40"/>
        <v>431.70973179573031</v>
      </c>
      <c r="EO34" s="382">
        <f t="shared" si="26"/>
        <v>444.74837041126426</v>
      </c>
      <c r="EP34" s="382">
        <f t="shared" si="26"/>
        <v>457.71960196677588</v>
      </c>
      <c r="EQ34" s="382">
        <f t="shared" si="26"/>
        <v>470.62341215561713</v>
      </c>
      <c r="ER34" s="382">
        <f t="shared" si="26"/>
        <v>483.45988423896421</v>
      </c>
      <c r="ES34" s="382">
        <f t="shared" si="26"/>
        <v>496.22919357045998</v>
      </c>
      <c r="ET34" s="382">
        <f t="shared" si="26"/>
        <v>508.93160213164947</v>
      </c>
      <c r="EU34" s="382">
        <f t="shared" si="26"/>
        <v>521.56745311028783</v>
      </c>
      <c r="EV34" s="382">
        <f t="shared" si="26"/>
        <v>534.13716554996131</v>
      </c>
      <c r="EW34" s="382">
        <f t="shared" si="26"/>
        <v>546.64122909588968</v>
      </c>
      <c r="EX34" s="521"/>
      <c r="EY34" s="252"/>
      <c r="EZ34" s="515">
        <f t="shared" si="20"/>
        <v>230</v>
      </c>
      <c r="FA34" s="592">
        <v>23000</v>
      </c>
      <c r="FB34" s="382">
        <f t="shared" si="38"/>
        <v>14.600000000000001</v>
      </c>
      <c r="FC34" s="382">
        <f t="shared" si="38"/>
        <v>29.200000000000003</v>
      </c>
      <c r="FD34" s="382">
        <f t="shared" si="38"/>
        <v>43.8</v>
      </c>
      <c r="FE34" s="382">
        <f t="shared" si="38"/>
        <v>58.400000000000006</v>
      </c>
      <c r="FF34" s="382">
        <f t="shared" si="38"/>
        <v>73</v>
      </c>
      <c r="FG34" s="382">
        <f t="shared" si="38"/>
        <v>87.6</v>
      </c>
      <c r="FH34" s="382">
        <f t="shared" si="38"/>
        <v>102.2</v>
      </c>
      <c r="FI34" s="382">
        <f t="shared" si="38"/>
        <v>116.80000000000001</v>
      </c>
      <c r="FJ34" s="382">
        <f t="shared" si="38"/>
        <v>131.4</v>
      </c>
      <c r="FK34" s="382">
        <f t="shared" si="38"/>
        <v>146</v>
      </c>
      <c r="FL34" s="382">
        <f t="shared" si="38"/>
        <v>160.6</v>
      </c>
      <c r="FM34" s="382">
        <f t="shared" si="38"/>
        <v>175.2</v>
      </c>
      <c r="FN34" s="382">
        <f t="shared" si="38"/>
        <v>189.8</v>
      </c>
      <c r="FO34" s="382">
        <f t="shared" si="38"/>
        <v>204.4</v>
      </c>
      <c r="FP34" s="382">
        <f t="shared" si="38"/>
        <v>219</v>
      </c>
      <c r="FQ34" s="382">
        <f t="shared" si="38"/>
        <v>233.60000000000002</v>
      </c>
      <c r="FR34" s="382">
        <f t="shared" si="30"/>
        <v>248.2</v>
      </c>
      <c r="FS34" s="382">
        <f t="shared" si="30"/>
        <v>262.8</v>
      </c>
      <c r="FT34" s="382">
        <f t="shared" si="30"/>
        <v>277.39999999999998</v>
      </c>
      <c r="FU34" s="382">
        <f t="shared" si="30"/>
        <v>292</v>
      </c>
      <c r="FV34" s="382">
        <f t="shared" si="30"/>
        <v>306.60000000000002</v>
      </c>
      <c r="FW34" s="382">
        <f t="shared" si="30"/>
        <v>321.2</v>
      </c>
      <c r="FX34" s="382">
        <f t="shared" si="30"/>
        <v>335.8</v>
      </c>
      <c r="FY34" s="382">
        <f t="shared" si="30"/>
        <v>350.4</v>
      </c>
      <c r="FZ34" s="382">
        <f t="shared" si="30"/>
        <v>365</v>
      </c>
      <c r="GA34" s="382">
        <f t="shared" si="30"/>
        <v>379.6</v>
      </c>
      <c r="GB34" s="382">
        <f t="shared" si="30"/>
        <v>394.2</v>
      </c>
      <c r="GC34" s="382">
        <f t="shared" si="30"/>
        <v>408.8</v>
      </c>
      <c r="GD34" s="382">
        <f t="shared" si="30"/>
        <v>423.4</v>
      </c>
      <c r="GE34" s="382">
        <f t="shared" si="30"/>
        <v>438</v>
      </c>
      <c r="GF34" s="382">
        <f t="shared" si="30"/>
        <v>452.6</v>
      </c>
      <c r="GG34" s="382">
        <f t="shared" si="30"/>
        <v>467.20000000000005</v>
      </c>
      <c r="GH34" s="382">
        <f t="shared" si="31"/>
        <v>481.8</v>
      </c>
      <c r="GI34" s="382">
        <f t="shared" si="31"/>
        <v>496.4</v>
      </c>
      <c r="GJ34" s="382">
        <f t="shared" si="31"/>
        <v>511</v>
      </c>
      <c r="GK34" s="382">
        <f t="shared" si="31"/>
        <v>525.6</v>
      </c>
      <c r="GL34" s="382">
        <f t="shared" si="31"/>
        <v>540.20000000000005</v>
      </c>
      <c r="GM34" s="382">
        <f t="shared" si="31"/>
        <v>554.79999999999995</v>
      </c>
      <c r="GN34" s="382">
        <f t="shared" si="31"/>
        <v>569.4</v>
      </c>
      <c r="GO34" s="382">
        <f t="shared" si="31"/>
        <v>584</v>
      </c>
      <c r="GQ34" s="511"/>
      <c r="GR34" s="521"/>
      <c r="GS34" s="524">
        <v>23000</v>
      </c>
      <c r="GT34" s="477">
        <f t="shared" si="37"/>
        <v>1.2252007701694455E-2</v>
      </c>
      <c r="GU34" s="477">
        <f t="shared" si="37"/>
        <v>1.2379553534429575E-2</v>
      </c>
      <c r="GV34" s="477">
        <f t="shared" si="37"/>
        <v>1.2591892245248728E-2</v>
      </c>
      <c r="GW34" s="477">
        <f t="shared" si="37"/>
        <v>1.2888668666006872E-2</v>
      </c>
      <c r="GX34" s="477">
        <f t="shared" si="37"/>
        <v>1.3269388247324435E-2</v>
      </c>
      <c r="GY34" s="477">
        <f t="shared" si="37"/>
        <v>1.3733419701887092E-2</v>
      </c>
      <c r="GZ34" s="477">
        <f t="shared" si="37"/>
        <v>1.4279998352943211E-2</v>
      </c>
      <c r="HA34" s="477">
        <f t="shared" si="37"/>
        <v>1.4908230143988364E-2</v>
      </c>
      <c r="HB34" s="477">
        <f t="shared" si="37"/>
        <v>1.5617096266463867E-2</v>
      </c>
      <c r="HC34" s="477">
        <f t="shared" si="37"/>
        <v>1.6405458352014013E-2</v>
      </c>
      <c r="HD34" s="477">
        <f t="shared" si="37"/>
        <v>1.7272064173038063E-2</v>
      </c>
      <c r="HE34" s="477">
        <f t="shared" si="37"/>
        <v>1.8215553790115288E-2</v>
      </c>
      <c r="HF34" s="477">
        <f t="shared" si="37"/>
        <v>1.9234466082685326E-2</v>
      </c>
      <c r="HG34" s="477">
        <f t="shared" si="37"/>
        <v>2.0327245597568933E-2</v>
      </c>
      <c r="HH34" s="477">
        <f t="shared" si="37"/>
        <v>2.149224964889471E-2</v>
      </c>
      <c r="HI34" s="477">
        <f t="shared" si="32"/>
        <v>2.2727755603762216E-2</v>
      </c>
      <c r="HJ34" s="477">
        <f t="shared" si="32"/>
        <v>2.4031968289291383E-2</v>
      </c>
      <c r="HK34" s="477">
        <f t="shared" si="32"/>
        <v>2.5403027458835426E-2</v>
      </c>
      <c r="HL34" s="477">
        <f t="shared" si="32"/>
        <v>2.6839015258296919E-2</v>
      </c>
      <c r="HM34" s="477">
        <f t="shared" si="32"/>
        <v>2.8337963636959146E-2</v>
      </c>
      <c r="HN34" s="477">
        <f t="shared" si="32"/>
        <v>2.9897861651761198E-2</v>
      </c>
      <c r="HO34" s="477">
        <f t="shared" si="32"/>
        <v>3.1516662618194559E-2</v>
      </c>
      <c r="HP34" s="477">
        <f t="shared" si="32"/>
        <v>3.3192291066200058E-2</v>
      </c>
      <c r="HQ34" s="477">
        <f t="shared" si="32"/>
        <v>3.4922649464352182E-2</v>
      </c>
      <c r="HR34" s="477">
        <f t="shared" si="32"/>
        <v>3.6705624680776171E-2</v>
      </c>
      <c r="HS34" s="477">
        <f t="shared" si="32"/>
        <v>3.8539094154371234E-2</v>
      </c>
      <c r="HT34" s="477">
        <f t="shared" si="32"/>
        <v>4.042093175495131E-2</v>
      </c>
      <c r="HU34" s="477">
        <f t="shared" si="32"/>
        <v>4.2349013315511858E-2</v>
      </c>
      <c r="HV34" s="477">
        <f t="shared" si="32"/>
        <v>4.4321221824668876E-2</v>
      </c>
      <c r="HW34" s="477">
        <f t="shared" si="32"/>
        <v>4.6335452271245636E-2</v>
      </c>
      <c r="HX34" s="477">
        <f t="shared" si="32"/>
        <v>4.8389616137155436E-2</v>
      </c>
      <c r="HY34" s="477">
        <f t="shared" si="33"/>
        <v>5.0481645538070184E-2</v>
      </c>
      <c r="HZ34" s="477">
        <f t="shared" si="13"/>
        <v>5.2609497014663643E-2</v>
      </c>
      <c r="IA34" s="477">
        <f t="shared" si="13"/>
        <v>5.477115497998114E-2</v>
      </c>
      <c r="IB34" s="477">
        <f t="shared" si="13"/>
        <v>5.6964634830846239E-2</v>
      </c>
      <c r="IC34" s="477">
        <f t="shared" si="13"/>
        <v>5.9187985733390056E-2</v>
      </c>
      <c r="ID34" s="477">
        <f t="shared" si="13"/>
        <v>6.1439293094363835E-2</v>
      </c>
      <c r="IE34" s="477">
        <f t="shared" si="13"/>
        <v>6.3716680731389405E-2</v>
      </c>
      <c r="IF34" s="477">
        <f t="shared" si="13"/>
        <v>6.6018312756295758E-2</v>
      </c>
      <c r="IG34" s="477">
        <f t="shared" si="13"/>
        <v>6.8342395186509045E-2</v>
      </c>
    </row>
    <row r="35" spans="1:296">
      <c r="F35" s="384"/>
      <c r="G35" s="384"/>
      <c r="H35" s="384"/>
      <c r="I35" s="384"/>
      <c r="J35" s="252"/>
      <c r="K35" s="606">
        <v>24000</v>
      </c>
      <c r="L35" s="382">
        <f t="shared" si="22"/>
        <v>7.3151999999999999</v>
      </c>
      <c r="M35" s="382">
        <v>240</v>
      </c>
      <c r="N35" s="491">
        <f t="shared" si="14"/>
        <v>392.70994904751649</v>
      </c>
      <c r="O35" s="263">
        <f t="shared" si="15"/>
        <v>0.56860701731906405</v>
      </c>
      <c r="P35" s="383">
        <f t="shared" si="16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263">
        <f t="shared" si="1"/>
        <v>0.38757458578585391</v>
      </c>
      <c r="T35" s="492">
        <f>O35/Konstanten!$C$22</f>
        <v>0.46416899372984816</v>
      </c>
      <c r="U35" s="492">
        <f t="shared" si="2"/>
        <v>0.83498594482040489</v>
      </c>
      <c r="V35" s="492"/>
      <c r="W35" s="252"/>
      <c r="X35" s="515">
        <f t="shared" si="17"/>
        <v>240</v>
      </c>
      <c r="Y35" s="592">
        <v>24000</v>
      </c>
      <c r="Z35" s="490">
        <f t="shared" si="34"/>
        <v>2.4282088360788625E-2</v>
      </c>
      <c r="AA35" s="490">
        <f t="shared" si="34"/>
        <v>4.8557605924980742E-2</v>
      </c>
      <c r="AB35" s="490">
        <f t="shared" si="34"/>
        <v>7.2820006868550988E-2</v>
      </c>
      <c r="AC35" s="490">
        <f t="shared" si="34"/>
        <v>9.706279507840225E-2</v>
      </c>
      <c r="AD35" s="490">
        <f t="shared" si="34"/>
        <v>0.12127954842536112</v>
      </c>
      <c r="AE35" s="490">
        <f t="shared" si="34"/>
        <v>0.14546394235042387</v>
      </c>
      <c r="AF35" s="490">
        <f t="shared" si="34"/>
        <v>0.16960977255376547</v>
      </c>
      <c r="AG35" s="490">
        <f t="shared" si="34"/>
        <v>0.19371097659233322</v>
      </c>
      <c r="AH35" s="490">
        <f t="shared" si="34"/>
        <v>0.21776165420995047</v>
      </c>
      <c r="AI35" s="490">
        <f t="shared" si="34"/>
        <v>0.24175608624542252</v>
      </c>
      <c r="AJ35" s="490">
        <f t="shared" si="35"/>
        <v>0.2656887519869448</v>
      </c>
      <c r="AK35" s="490">
        <f t="shared" si="35"/>
        <v>0.28955434486583481</v>
      </c>
      <c r="AL35" s="490">
        <f t="shared" si="35"/>
        <v>0.31334778640775096</v>
      </c>
      <c r="AM35" s="490">
        <f t="shared" si="35"/>
        <v>0.33706423838503352</v>
      </c>
      <c r="AN35" s="490">
        <f t="shared" si="35"/>
        <v>0.36069911313889191</v>
      </c>
      <c r="AO35" s="490">
        <f t="shared" si="35"/>
        <v>0.38424808206432143</v>
      </c>
      <c r="AP35" s="490">
        <f t="shared" si="35"/>
        <v>0.40770708227336294</v>
      </c>
      <c r="AQ35" s="490">
        <f t="shared" si="35"/>
        <v>0.43107232147346114</v>
      </c>
      <c r="AR35" s="490">
        <f t="shared" si="35"/>
        <v>0.45434028111657726</v>
      </c>
      <c r="AS35" s="490">
        <f t="shared" si="35"/>
        <v>0.47750771789158009</v>
      </c>
      <c r="AT35" s="490">
        <f t="shared" si="29"/>
        <v>0.50057166364655326</v>
      </c>
      <c r="AU35" s="490">
        <f t="shared" si="29"/>
        <v>0.52352942383964129</v>
      </c>
      <c r="AV35" s="490">
        <f t="shared" si="29"/>
        <v>0.54637857462621486</v>
      </c>
      <c r="AW35" s="490">
        <f t="shared" si="29"/>
        <v>0.56911695869707202</v>
      </c>
      <c r="AX35" s="490">
        <f t="shared" si="29"/>
        <v>0.59174267998690544</v>
      </c>
      <c r="AY35" s="490">
        <f t="shared" si="29"/>
        <v>0.61425409737461245</v>
      </c>
      <c r="AZ35" s="490">
        <f t="shared" si="29"/>
        <v>0.63664981749738125</v>
      </c>
      <c r="BA35" s="490">
        <f t="shared" si="29"/>
        <v>0.65892868679914474</v>
      </c>
      <c r="BB35" s="490">
        <f t="shared" si="29"/>
        <v>0.6810897829309559</v>
      </c>
      <c r="BC35" s="490">
        <f t="shared" si="29"/>
        <v>0.70313240561666679</v>
      </c>
      <c r="BD35" s="490">
        <f t="shared" si="36"/>
        <v>0.72505606709187698</v>
      </c>
      <c r="BE35" s="490">
        <f t="shared" si="36"/>
        <v>0.74686048221796231</v>
      </c>
      <c r="BF35" s="490">
        <f t="shared" si="36"/>
        <v>0.7685455583661398</v>
      </c>
      <c r="BG35" s="490">
        <f t="shared" si="36"/>
        <v>0.79011138515918644</v>
      </c>
      <c r="BH35" s="490">
        <f t="shared" si="36"/>
        <v>0.81155822415095002</v>
      </c>
      <c r="BI35" s="490">
        <f t="shared" si="36"/>
        <v>0.83288649851599827</v>
      </c>
      <c r="BJ35" s="490">
        <f t="shared" si="36"/>
        <v>0.85409678281421053</v>
      </c>
      <c r="BK35" s="490">
        <f t="shared" si="36"/>
        <v>0.87518979288750898</v>
      </c>
      <c r="BL35" s="490">
        <f t="shared" si="36"/>
        <v>0.8961663759387023</v>
      </c>
      <c r="BM35" s="490">
        <f t="shared" si="36"/>
        <v>0.91702750083545193</v>
      </c>
      <c r="BN35" s="527"/>
      <c r="BO35" s="252"/>
      <c r="BP35" s="515">
        <f t="shared" si="18"/>
        <v>240</v>
      </c>
      <c r="BQ35" s="592">
        <v>24000</v>
      </c>
      <c r="BR35" s="382">
        <f t="shared" ref="BR35:CE47" si="45">$Q35*(1+0.2*Z35^2)</f>
        <v>240.62957264701396</v>
      </c>
      <c r="BS35" s="382">
        <f t="shared" si="45"/>
        <v>240.71465987928462</v>
      </c>
      <c r="BT35" s="382">
        <f t="shared" si="45"/>
        <v>240.85636976628462</v>
      </c>
      <c r="BU35" s="382">
        <f t="shared" si="45"/>
        <v>241.05454974047166</v>
      </c>
      <c r="BV35" s="382">
        <f t="shared" si="45"/>
        <v>241.30898756313897</v>
      </c>
      <c r="BW35" s="382">
        <f t="shared" si="45"/>
        <v>241.61941265852269</v>
      </c>
      <c r="BX35" s="382">
        <f t="shared" si="45"/>
        <v>241.98549779858263</v>
      </c>
      <c r="BY35" s="382">
        <f t="shared" si="45"/>
        <v>242.40686111655316</v>
      </c>
      <c r="BZ35" s="382">
        <f t="shared" si="45"/>
        <v>242.88306842352227</v>
      </c>
      <c r="CA35" s="382">
        <f t="shared" si="45"/>
        <v>243.41363579903108</v>
      </c>
      <c r="CB35" s="382">
        <f t="shared" si="45"/>
        <v>243.99803242402888</v>
      </c>
      <c r="CC35" s="382">
        <f t="shared" si="45"/>
        <v>244.63568362252056</v>
      </c>
      <c r="CD35" s="382">
        <f t="shared" si="45"/>
        <v>245.3259740769083</v>
      </c>
      <c r="CE35" s="382">
        <f t="shared" si="45"/>
        <v>246.06825118135555</v>
      </c>
      <c r="CF35" s="382">
        <f t="shared" si="43"/>
        <v>246.86182849747078</v>
      </c>
      <c r="CG35" s="382">
        <f t="shared" si="43"/>
        <v>247.70598927717455</v>
      </c>
      <c r="CH35" s="382">
        <f t="shared" si="41"/>
        <v>248.59999001872873</v>
      </c>
      <c r="CI35" s="382">
        <f t="shared" si="41"/>
        <v>249.54306402350852</v>
      </c>
      <c r="CJ35" s="382">
        <f t="shared" si="41"/>
        <v>250.53442492311123</v>
      </c>
      <c r="CK35" s="382">
        <f t="shared" si="41"/>
        <v>251.57327014875528</v>
      </c>
      <c r="CL35" s="382">
        <f t="shared" si="41"/>
        <v>252.65878431753299</v>
      </c>
      <c r="CM35" s="382">
        <f t="shared" si="41"/>
        <v>253.79014251289016</v>
      </c>
      <c r="CN35" s="382">
        <f t="shared" si="41"/>
        <v>254.96651343961568</v>
      </c>
      <c r="CO35" s="382">
        <f t="shared" si="41"/>
        <v>256.18706243658488</v>
      </c>
      <c r="CP35" s="382">
        <f t="shared" si="41"/>
        <v>257.4509543334417</v>
      </c>
      <c r="CQ35" s="382">
        <f t="shared" si="41"/>
        <v>258.75735614027167</v>
      </c>
      <c r="CR35" s="382">
        <f t="shared" si="41"/>
        <v>260.1054395620651</v>
      </c>
      <c r="CS35" s="382">
        <f t="shared" si="41"/>
        <v>261.49438333236606</v>
      </c>
      <c r="CT35" s="382">
        <f t="shared" si="41"/>
        <v>262.92337536290029</v>
      </c>
      <c r="CU35" s="382">
        <f t="shared" si="41"/>
        <v>264.39161470817965</v>
      </c>
      <c r="CV35" s="382">
        <f t="shared" si="39"/>
        <v>265.89831334604645</v>
      </c>
      <c r="CW35" s="382">
        <f t="shared" si="24"/>
        <v>267.44269777687128</v>
      </c>
      <c r="CX35" s="382">
        <f t="shared" si="24"/>
        <v>269.0240104456272</v>
      </c>
      <c r="CY35" s="382">
        <f t="shared" si="24"/>
        <v>270.64151099234687</v>
      </c>
      <c r="CZ35" s="382">
        <f t="shared" si="24"/>
        <v>272.2944773375404</v>
      </c>
      <c r="DA35" s="382">
        <f t="shared" si="24"/>
        <v>273.98220661000101</v>
      </c>
      <c r="DB35" s="382">
        <f t="shared" si="24"/>
        <v>275.70401592509677</v>
      </c>
      <c r="DC35" s="382">
        <f t="shared" si="24"/>
        <v>277.45924302212524</v>
      </c>
      <c r="DD35" s="382">
        <f t="shared" si="24"/>
        <v>279.24724676963393</v>
      </c>
      <c r="DE35" s="382">
        <f t="shared" si="24"/>
        <v>281.06740754778787</v>
      </c>
      <c r="DF35" s="521"/>
      <c r="DG35" s="252"/>
      <c r="DH35" s="515">
        <f t="shared" si="19"/>
        <v>240</v>
      </c>
      <c r="DI35" s="592">
        <v>24000</v>
      </c>
      <c r="DJ35" s="382">
        <f t="shared" ref="DJ35:DX47" si="46">Z35*$R35</f>
        <v>14.677142517706857</v>
      </c>
      <c r="DK35" s="382">
        <f t="shared" si="46"/>
        <v>29.350313362274694</v>
      </c>
      <c r="DL35" s="382">
        <f t="shared" si="46"/>
        <v>44.01555595506462</v>
      </c>
      <c r="DM35" s="382">
        <f t="shared" si="46"/>
        <v>58.668943764868899</v>
      </c>
      <c r="DN35" s="382">
        <f t="shared" si="46"/>
        <v>73.306594979557346</v>
      </c>
      <c r="DO35" s="382">
        <f t="shared" si="46"/>
        <v>87.924686762622656</v>
      </c>
      <c r="DP35" s="382">
        <f t="shared" si="46"/>
        <v>102.51946896739697</v>
      </c>
      <c r="DQ35" s="382">
        <f t="shared" si="46"/>
        <v>117.08727719156992</v>
      </c>
      <c r="DR35" s="382">
        <f t="shared" si="46"/>
        <v>131.624545065581</v>
      </c>
      <c r="DS35" s="382">
        <f t="shared" si="46"/>
        <v>146.12781568149506</v>
      </c>
      <c r="DT35" s="382">
        <f t="shared" si="46"/>
        <v>160.59375208275583</v>
      </c>
      <c r="DU35" s="382">
        <f t="shared" si="46"/>
        <v>175.01914675015513</v>
      </c>
      <c r="DV35" s="382">
        <f t="shared" si="46"/>
        <v>189.40093003455169</v>
      </c>
      <c r="DW35" s="382">
        <f t="shared" si="46"/>
        <v>203.73617750227078</v>
      </c>
      <c r="DX35" s="382">
        <f t="shared" si="46"/>
        <v>218.02211617427986</v>
      </c>
      <c r="DY35" s="382">
        <f t="shared" si="44"/>
        <v>232.25612965483839</v>
      </c>
      <c r="DZ35" s="382">
        <f t="shared" si="42"/>
        <v>246.43576215905992</v>
      </c>
      <c r="EA35" s="382">
        <f t="shared" si="42"/>
        <v>260.55872146160215</v>
      </c>
      <c r="EB35" s="382">
        <f t="shared" si="42"/>
        <v>274.62288080012684</v>
      </c>
      <c r="EC35" s="382">
        <f t="shared" si="42"/>
        <v>288.6262797773652</v>
      </c>
      <c r="ED35" s="382">
        <f t="shared" si="42"/>
        <v>302.56712431415724</v>
      </c>
      <c r="EE35" s="382">
        <f t="shared" si="42"/>
        <v>316.44378571307601</v>
      </c>
      <c r="EF35" s="382">
        <f t="shared" si="42"/>
        <v>330.25479889778472</v>
      </c>
      <c r="EG35" s="382">
        <f t="shared" si="42"/>
        <v>343.99885989746588</v>
      </c>
      <c r="EH35" s="382">
        <f t="shared" si="42"/>
        <v>357.6748226483902</v>
      </c>
      <c r="EI35" s="382">
        <f t="shared" si="42"/>
        <v>371.28169518611247</v>
      </c>
      <c r="EJ35" s="382">
        <f t="shared" si="42"/>
        <v>384.81863530199456</v>
      </c>
      <c r="EK35" s="382">
        <f t="shared" si="42"/>
        <v>398.28494573694792</v>
      </c>
      <c r="EL35" s="382">
        <f t="shared" si="42"/>
        <v>411.68006898344902</v>
      </c>
      <c r="EM35" s="382">
        <f t="shared" si="42"/>
        <v>425.00358176436168</v>
      </c>
      <c r="EN35" s="382">
        <f t="shared" si="40"/>
        <v>438.25518925382426</v>
      </c>
      <c r="EO35" s="382">
        <f t="shared" si="26"/>
        <v>451.43471910174236</v>
      </c>
      <c r="EP35" s="382">
        <f t="shared" si="26"/>
        <v>464.54211531928041</v>
      </c>
      <c r="EQ35" s="382">
        <f t="shared" si="26"/>
        <v>477.57743207831419</v>
      </c>
      <c r="ER35" s="382">
        <f t="shared" si="26"/>
        <v>490.54082747328107</v>
      </c>
      <c r="ES35" s="382">
        <f t="shared" si="26"/>
        <v>503.43255728915926</v>
      </c>
      <c r="ET35" s="382">
        <f t="shared" si="26"/>
        <v>516.2529688147448</v>
      </c>
      <c r="EU35" s="382">
        <f t="shared" si="26"/>
        <v>529.00249473580004</v>
      </c>
      <c r="EV35" s="382">
        <f t="shared" si="26"/>
        <v>541.68164713827809</v>
      </c>
      <c r="EW35" s="382">
        <f t="shared" si="26"/>
        <v>554.29101164762187</v>
      </c>
      <c r="EX35" s="521"/>
      <c r="EY35" s="252"/>
      <c r="EZ35" s="515">
        <f t="shared" si="20"/>
        <v>240</v>
      </c>
      <c r="FA35" s="592">
        <v>24000</v>
      </c>
      <c r="FB35" s="382">
        <f t="shared" si="38"/>
        <v>14.8</v>
      </c>
      <c r="FC35" s="382">
        <f t="shared" si="38"/>
        <v>29.6</v>
      </c>
      <c r="FD35" s="382">
        <f t="shared" si="38"/>
        <v>44.4</v>
      </c>
      <c r="FE35" s="382">
        <f t="shared" si="38"/>
        <v>59.2</v>
      </c>
      <c r="FF35" s="382">
        <f t="shared" si="38"/>
        <v>74</v>
      </c>
      <c r="FG35" s="382">
        <f t="shared" si="38"/>
        <v>88.8</v>
      </c>
      <c r="FH35" s="382">
        <f t="shared" si="38"/>
        <v>103.6</v>
      </c>
      <c r="FI35" s="382">
        <f t="shared" si="38"/>
        <v>118.4</v>
      </c>
      <c r="FJ35" s="382">
        <f t="shared" si="38"/>
        <v>133.19999999999999</v>
      </c>
      <c r="FK35" s="382">
        <f t="shared" si="38"/>
        <v>148</v>
      </c>
      <c r="FL35" s="382">
        <f t="shared" si="38"/>
        <v>162.80000000000001</v>
      </c>
      <c r="FM35" s="382">
        <f t="shared" si="38"/>
        <v>177.6</v>
      </c>
      <c r="FN35" s="382">
        <f t="shared" si="38"/>
        <v>192.4</v>
      </c>
      <c r="FO35" s="382">
        <f t="shared" si="38"/>
        <v>207.2</v>
      </c>
      <c r="FP35" s="382">
        <f t="shared" si="38"/>
        <v>222</v>
      </c>
      <c r="FQ35" s="382">
        <f t="shared" si="38"/>
        <v>236.8</v>
      </c>
      <c r="FR35" s="382">
        <f t="shared" si="30"/>
        <v>251.6</v>
      </c>
      <c r="FS35" s="382">
        <f t="shared" si="30"/>
        <v>266.39999999999998</v>
      </c>
      <c r="FT35" s="382">
        <f t="shared" si="30"/>
        <v>281.2</v>
      </c>
      <c r="FU35" s="382">
        <f t="shared" si="30"/>
        <v>296</v>
      </c>
      <c r="FV35" s="382">
        <f t="shared" si="30"/>
        <v>310.8</v>
      </c>
      <c r="FW35" s="382">
        <f t="shared" si="30"/>
        <v>325.60000000000002</v>
      </c>
      <c r="FX35" s="382">
        <f t="shared" si="30"/>
        <v>340.4</v>
      </c>
      <c r="FY35" s="382">
        <f t="shared" si="30"/>
        <v>355.2</v>
      </c>
      <c r="FZ35" s="382">
        <f t="shared" si="30"/>
        <v>370</v>
      </c>
      <c r="GA35" s="382">
        <f t="shared" si="30"/>
        <v>384.8</v>
      </c>
      <c r="GB35" s="382">
        <f t="shared" si="30"/>
        <v>399.6</v>
      </c>
      <c r="GC35" s="382">
        <f t="shared" si="30"/>
        <v>414.4</v>
      </c>
      <c r="GD35" s="382">
        <f t="shared" si="30"/>
        <v>429.2</v>
      </c>
      <c r="GE35" s="382">
        <f t="shared" si="30"/>
        <v>444</v>
      </c>
      <c r="GF35" s="382">
        <f t="shared" si="30"/>
        <v>458.8</v>
      </c>
      <c r="GG35" s="382">
        <f t="shared" si="30"/>
        <v>473.6</v>
      </c>
      <c r="GH35" s="382">
        <f t="shared" si="31"/>
        <v>488.4</v>
      </c>
      <c r="GI35" s="382">
        <f t="shared" si="31"/>
        <v>503.2</v>
      </c>
      <c r="GJ35" s="382">
        <f t="shared" si="31"/>
        <v>518</v>
      </c>
      <c r="GK35" s="382">
        <f t="shared" si="31"/>
        <v>532.79999999999995</v>
      </c>
      <c r="GL35" s="382">
        <f t="shared" si="31"/>
        <v>547.6</v>
      </c>
      <c r="GM35" s="382">
        <f t="shared" si="31"/>
        <v>562.4</v>
      </c>
      <c r="GN35" s="382">
        <f t="shared" si="31"/>
        <v>577.20000000000005</v>
      </c>
      <c r="GO35" s="382">
        <f t="shared" si="31"/>
        <v>592</v>
      </c>
      <c r="GQ35" s="511"/>
      <c r="GR35" s="521"/>
      <c r="GS35" s="524">
        <v>24000</v>
      </c>
      <c r="GT35" s="477">
        <f t="shared" si="37"/>
        <v>8.3706676653800723E-3</v>
      </c>
      <c r="GU35" s="477">
        <f t="shared" si="37"/>
        <v>8.5071199970982742E-3</v>
      </c>
      <c r="GV35" s="477">
        <f t="shared" si="37"/>
        <v>8.7342767027152029E-3</v>
      </c>
      <c r="GW35" s="477">
        <f t="shared" si="37"/>
        <v>9.051743581057977E-3</v>
      </c>
      <c r="GX35" s="477">
        <f t="shared" si="37"/>
        <v>9.4589718788060002E-3</v>
      </c>
      <c r="GY35" s="477">
        <f t="shared" si="37"/>
        <v>9.9552613674984657E-3</v>
      </c>
      <c r="GZ35" s="477">
        <f t="shared" si="37"/>
        <v>1.0539764236846055E-2</v>
      </c>
      <c r="HA35" s="477">
        <f t="shared" si="37"/>
        <v>1.1211489752915655E-2</v>
      </c>
      <c r="HB35" s="477">
        <f t="shared" si="37"/>
        <v>1.1969309627121796E-2</v>
      </c>
      <c r="HC35" s="477">
        <f t="shared" si="37"/>
        <v>1.281196403144497E-2</v>
      </c>
      <c r="HD35" s="477">
        <f t="shared" si="37"/>
        <v>1.373806819151519E-2</v>
      </c>
      <c r="HE35" s="477">
        <f t="shared" si="37"/>
        <v>1.4746119483310626E-2</v>
      </c>
      <c r="HF35" s="477">
        <f t="shared" si="37"/>
        <v>1.5834504956766606E-2</v>
      </c>
      <c r="HG35" s="477">
        <f t="shared" si="37"/>
        <v>1.7001509207615347E-2</v>
      </c>
      <c r="HH35" s="477">
        <f t="shared" si="37"/>
        <v>1.8245322518291442E-2</v>
      </c>
      <c r="HI35" s="477">
        <f t="shared" si="32"/>
        <v>1.9564049189635516E-2</v>
      </c>
      <c r="HJ35" s="477">
        <f t="shared" si="32"/>
        <v>2.0955715987385225E-2</v>
      </c>
      <c r="HK35" s="477">
        <f t="shared" si="32"/>
        <v>2.2418280630297934E-2</v>
      </c>
      <c r="HL35" s="477">
        <f t="shared" si="32"/>
        <v>2.3949640251061392E-2</v>
      </c>
      <c r="HM35" s="477">
        <f t="shared" si="32"/>
        <v>2.5547639765590976E-2</v>
      </c>
      <c r="HN35" s="477">
        <f t="shared" si="32"/>
        <v>2.7210080092160069E-2</v>
      </c>
      <c r="HO35" s="477">
        <f t="shared" si="32"/>
        <v>2.8934726167212772E-2</v>
      </c>
      <c r="HP35" s="477">
        <f t="shared" si="32"/>
        <v>3.0719314711170138E-2</v>
      </c>
      <c r="HQ35" s="477">
        <f t="shared" si="32"/>
        <v>3.2561561703642806E-2</v>
      </c>
      <c r="HR35" s="477">
        <f t="shared" si="32"/>
        <v>3.4459169533791807E-2</v>
      </c>
      <c r="HS35" s="477">
        <f t="shared" si="32"/>
        <v>3.6409833797788539E-2</v>
      </c>
      <c r="HT35" s="477">
        <f t="shared" si="32"/>
        <v>3.8411249721327742E-2</v>
      </c>
      <c r="HU35" s="477">
        <f t="shared" si="32"/>
        <v>4.0461118190732323E-2</v>
      </c>
      <c r="HV35" s="477">
        <f t="shared" si="32"/>
        <v>4.2557151381684533E-2</v>
      </c>
      <c r="HW35" s="477">
        <f t="shared" si="32"/>
        <v>4.4697077979381973E-2</v>
      </c>
      <c r="HX35" s="477">
        <f t="shared" si="32"/>
        <v>4.6878647988528019E-2</v>
      </c>
      <c r="HY35" s="477">
        <f t="shared" si="33"/>
        <v>4.9099637135490572E-2</v>
      </c>
      <c r="HZ35" s="477">
        <f t="shared" si="13"/>
        <v>5.135785086853107E-2</v>
      </c>
      <c r="IA35" s="477">
        <f t="shared" si="13"/>
        <v>5.3651127965117403E-2</v>
      </c>
      <c r="IB35" s="477">
        <f t="shared" si="13"/>
        <v>5.5977343757823268E-2</v>
      </c>
      <c r="IC35" s="477">
        <f t="shared" si="13"/>
        <v>5.8334412992628037E-2</v>
      </c>
      <c r="ID35" s="477">
        <f t="shared" si="13"/>
        <v>6.0720292335023782E-2</v>
      </c>
      <c r="IE35" s="477">
        <f t="shared" si="13"/>
        <v>6.3132982540809499E-2</v>
      </c>
      <c r="IF35" s="477">
        <f t="shared" si="13"/>
        <v>6.5570530309392194E-2</v>
      </c>
      <c r="IG35" s="477">
        <f t="shared" si="13"/>
        <v>6.8031029838078586E-2</v>
      </c>
    </row>
    <row r="36" spans="1:296">
      <c r="F36" s="384"/>
      <c r="G36" s="384"/>
      <c r="H36" s="384"/>
      <c r="I36" s="384"/>
      <c r="J36" s="252"/>
      <c r="K36" s="606">
        <v>25000</v>
      </c>
      <c r="L36" s="382">
        <f t="shared" si="22"/>
        <v>7.6199999999999992</v>
      </c>
      <c r="M36" s="382">
        <v>250</v>
      </c>
      <c r="N36" s="491">
        <f t="shared" si="14"/>
        <v>376.00907179140091</v>
      </c>
      <c r="O36" s="263">
        <f t="shared" si="15"/>
        <v>0.54894594570539845</v>
      </c>
      <c r="P36" s="383">
        <f t="shared" si="16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263">
        <f t="shared" si="1"/>
        <v>0.37109210144722515</v>
      </c>
      <c r="T36" s="492">
        <f>O36/Konstanten!$C$22</f>
        <v>0.44811913935134562</v>
      </c>
      <c r="U36" s="492">
        <f t="shared" si="2"/>
        <v>0.82811035918792175</v>
      </c>
      <c r="V36" s="492"/>
      <c r="W36" s="252"/>
      <c r="X36" s="515">
        <f t="shared" si="17"/>
        <v>250</v>
      </c>
      <c r="Y36" s="592">
        <v>25000</v>
      </c>
      <c r="Z36" s="490">
        <f t="shared" si="34"/>
        <v>2.4815407094927789E-2</v>
      </c>
      <c r="AA36" s="490">
        <f t="shared" si="34"/>
        <v>4.9623612356505635E-2</v>
      </c>
      <c r="AB36" s="490">
        <f t="shared" si="34"/>
        <v>7.4417442589413782E-2</v>
      </c>
      <c r="AC36" s="490">
        <f t="shared" si="34"/>
        <v>9.9189781591651066E-2</v>
      </c>
      <c r="AD36" s="490">
        <f t="shared" si="34"/>
        <v>0.12393359794953726</v>
      </c>
      <c r="AE36" s="490">
        <f t="shared" si="34"/>
        <v>0.14864197200562795</v>
      </c>
      <c r="AF36" s="490">
        <f t="shared" si="34"/>
        <v>0.17330812174757526</v>
      </c>
      <c r="AG36" s="490">
        <f t="shared" si="34"/>
        <v>0.19792542738625543</v>
      </c>
      <c r="AH36" s="490">
        <f t="shared" si="34"/>
        <v>0.22248745441430115</v>
      </c>
      <c r="AI36" s="490">
        <f t="shared" si="34"/>
        <v>0.24698797496330985</v>
      </c>
      <c r="AJ36" s="490">
        <f t="shared" si="35"/>
        <v>0.27142098730657327</v>
      </c>
      <c r="AK36" s="490">
        <f t="shared" si="35"/>
        <v>0.2957807333850081</v>
      </c>
      <c r="AL36" s="490">
        <f t="shared" si="35"/>
        <v>0.32006171426518054</v>
      </c>
      <c r="AM36" s="490">
        <f t="shared" si="35"/>
        <v>0.34425870346972293</v>
      </c>
      <c r="AN36" s="490">
        <f t="shared" si="35"/>
        <v>0.3683667581512598</v>
      </c>
      <c r="AO36" s="490">
        <f t="shared" si="35"/>
        <v>0.39238122811035236</v>
      </c>
      <c r="AP36" s="490">
        <f t="shared" si="35"/>
        <v>0.41629776268538138</v>
      </c>
      <c r="AQ36" s="490">
        <f t="shared" si="35"/>
        <v>0.44011231556756442</v>
      </c>
      <c r="AR36" s="490">
        <f t="shared" si="35"/>
        <v>0.463821147616646</v>
      </c>
      <c r="AS36" s="490">
        <f t="shared" si="35"/>
        <v>0.48742082777232698</v>
      </c>
      <c r="AT36" s="490">
        <f t="shared" si="29"/>
        <v>0.51090823217272097</v>
      </c>
      <c r="AU36" s="490">
        <f t="shared" si="29"/>
        <v>0.53428054160439409</v>
      </c>
      <c r="AV36" s="490">
        <f t="shared" si="29"/>
        <v>0.55753523741841593</v>
      </c>
      <c r="AW36" s="490">
        <f t="shared" si="29"/>
        <v>0.58067009605391584</v>
      </c>
      <c r="AX36" s="490">
        <f t="shared" si="29"/>
        <v>0.60368318231468288</v>
      </c>
      <c r="AY36" s="490">
        <f t="shared" si="29"/>
        <v>0.62657284154586879</v>
      </c>
      <c r="AZ36" s="490">
        <f t="shared" si="29"/>
        <v>0.64933769085691917</v>
      </c>
      <c r="BA36" s="490">
        <f t="shared" si="29"/>
        <v>0.6719766095339933</v>
      </c>
      <c r="BB36" s="490">
        <f t="shared" si="29"/>
        <v>0.6944887287802809</v>
      </c>
      <c r="BC36" s="490">
        <f t="shared" si="29"/>
        <v>0.71687342091653927</v>
      </c>
      <c r="BD36" s="490">
        <f t="shared" si="36"/>
        <v>0.73913028816670623</v>
      </c>
      <c r="BE36" s="490">
        <f t="shared" si="36"/>
        <v>0.76125915114523002</v>
      </c>
      <c r="BF36" s="490">
        <f t="shared" si="36"/>
        <v>0.78326003715385017</v>
      </c>
      <c r="BG36" s="490">
        <f t="shared" si="36"/>
        <v>0.80513316838620419</v>
      </c>
      <c r="BH36" s="490">
        <f t="shared" si="36"/>
        <v>0.82687895012927604</v>
      </c>
      <c r="BI36" s="490">
        <f t="shared" si="36"/>
        <v>0.8484979590410785</v>
      </c>
      <c r="BJ36" s="490">
        <f t="shared" si="36"/>
        <v>0.86999093157478391</v>
      </c>
      <c r="BK36" s="490">
        <f t="shared" si="36"/>
        <v>0.89135875261036346</v>
      </c>
      <c r="BL36" s="490">
        <f t="shared" si="36"/>
        <v>0.9126024443462365</v>
      </c>
      <c r="BM36" s="490">
        <f t="shared" si="36"/>
        <v>0.93372315549522611</v>
      </c>
      <c r="BN36" s="527"/>
      <c r="BO36" s="252"/>
      <c r="BP36" s="515">
        <f t="shared" si="18"/>
        <v>250</v>
      </c>
      <c r="BQ36" s="592">
        <v>25000</v>
      </c>
      <c r="BR36" s="382">
        <f t="shared" si="45"/>
        <v>238.64938865058292</v>
      </c>
      <c r="BS36" s="382">
        <f t="shared" si="45"/>
        <v>238.73752048855715</v>
      </c>
      <c r="BT36" s="382">
        <f t="shared" si="45"/>
        <v>238.8842934007638</v>
      </c>
      <c r="BU36" s="382">
        <f t="shared" si="45"/>
        <v>239.08953795594007</v>
      </c>
      <c r="BV36" s="382">
        <f t="shared" si="45"/>
        <v>239.35301852950468</v>
      </c>
      <c r="BW36" s="382">
        <f t="shared" si="45"/>
        <v>239.67443485610997</v>
      </c>
      <c r="BX36" s="382">
        <f t="shared" si="45"/>
        <v>240.05342398845832</v>
      </c>
      <c r="BY36" s="382">
        <f t="shared" si="45"/>
        <v>240.4895626356427</v>
      </c>
      <c r="BZ36" s="382">
        <f t="shared" si="45"/>
        <v>240.9823698496493</v>
      </c>
      <c r="CA36" s="382">
        <f t="shared" si="45"/>
        <v>241.53131002477221</v>
      </c>
      <c r="CB36" s="382">
        <f t="shared" si="45"/>
        <v>242.1357961715737</v>
      </c>
      <c r="CC36" s="382">
        <f t="shared" si="45"/>
        <v>242.795193424746</v>
      </c>
      <c r="CD36" s="382">
        <f t="shared" si="45"/>
        <v>243.5088227427822</v>
      </c>
      <c r="CE36" s="382">
        <f t="shared" si="45"/>
        <v>244.27596475674659</v>
      </c>
      <c r="CF36" s="382">
        <f t="shared" si="43"/>
        <v>245.09586372561233</v>
      </c>
      <c r="CG36" s="382">
        <f t="shared" si="43"/>
        <v>245.9677315565464</v>
      </c>
      <c r="CH36" s="382">
        <f t="shared" si="41"/>
        <v>246.89075185009676</v>
      </c>
      <c r="CI36" s="382">
        <f t="shared" si="41"/>
        <v>247.86408393239657</v>
      </c>
      <c r="CJ36" s="382">
        <f t="shared" si="41"/>
        <v>248.88686683914241</v>
      </c>
      <c r="CK36" s="382">
        <f t="shared" si="41"/>
        <v>249.95822321913656</v>
      </c>
      <c r="CL36" s="382">
        <f t="shared" si="41"/>
        <v>251.07726312849894</v>
      </c>
      <c r="CM36" s="382">
        <f t="shared" si="41"/>
        <v>252.24308769016986</v>
      </c>
      <c r="CN36" s="382">
        <f t="shared" si="41"/>
        <v>253.4547925969278</v>
      </c>
      <c r="CO36" s="382">
        <f t="shared" si="41"/>
        <v>254.71147143977572</v>
      </c>
      <c r="CP36" s="382">
        <f t="shared" si="41"/>
        <v>256.01221884710731</v>
      </c>
      <c r="CQ36" s="382">
        <f t="shared" si="41"/>
        <v>257.35613342350655</v>
      </c>
      <c r="CR36" s="382">
        <f t="shared" si="41"/>
        <v>258.74232048028682</v>
      </c>
      <c r="CS36" s="382">
        <f t="shared" si="41"/>
        <v>260.16989455292008</v>
      </c>
      <c r="CT36" s="382">
        <f t="shared" si="41"/>
        <v>261.63798170328124</v>
      </c>
      <c r="CU36" s="382">
        <f t="shared" si="41"/>
        <v>263.14572160714937</v>
      </c>
      <c r="CV36" s="382">
        <f t="shared" si="39"/>
        <v>264.69226942962234</v>
      </c>
      <c r="CW36" s="382">
        <f t="shared" si="24"/>
        <v>266.27679749303684</v>
      </c>
      <c r="CX36" s="382">
        <f t="shared" si="24"/>
        <v>267.8984967436262</v>
      </c>
      <c r="CY36" s="382">
        <f t="shared" si="24"/>
        <v>269.55657802451015</v>
      </c>
      <c r="CZ36" s="382">
        <f t="shared" si="24"/>
        <v>271.25027316371643</v>
      </c>
      <c r="DA36" s="382">
        <f t="shared" si="24"/>
        <v>272.97883588677649</v>
      </c>
      <c r="DB36" s="382">
        <f t="shared" si="24"/>
        <v>274.7415425640707</v>
      </c>
      <c r="DC36" s="382">
        <f t="shared" si="24"/>
        <v>276.53769280350849</v>
      </c>
      <c r="DD36" s="382">
        <f t="shared" si="24"/>
        <v>278.36660989936865</v>
      </c>
      <c r="DE36" s="382">
        <f t="shared" si="24"/>
        <v>280.22764114819597</v>
      </c>
      <c r="DF36" s="521"/>
      <c r="DG36" s="252"/>
      <c r="DH36" s="515">
        <f t="shared" si="19"/>
        <v>250</v>
      </c>
      <c r="DI36" s="592">
        <v>25000</v>
      </c>
      <c r="DJ36" s="382">
        <f t="shared" si="46"/>
        <v>14.937619977028152</v>
      </c>
      <c r="DK36" s="382">
        <f t="shared" si="46"/>
        <v>29.870904814628293</v>
      </c>
      <c r="DL36" s="382">
        <f t="shared" si="46"/>
        <v>44.795536612018161</v>
      </c>
      <c r="DM36" s="382">
        <f t="shared" si="46"/>
        <v>59.707231775510699</v>
      </c>
      <c r="DN36" s="382">
        <f t="shared" si="46"/>
        <v>74.601757749699743</v>
      </c>
      <c r="DO36" s="382">
        <f t="shared" si="46"/>
        <v>89.47494925078071</v>
      </c>
      <c r="DP36" s="382">
        <f t="shared" si="46"/>
        <v>104.32272385033548</v>
      </c>
      <c r="DQ36" s="382">
        <f t="shared" si="46"/>
        <v>119.141096770122</v>
      </c>
      <c r="DR36" s="382">
        <f t="shared" si="46"/>
        <v>133.92619476214466</v>
      </c>
      <c r="DS36" s="382">
        <f t="shared" si="46"/>
        <v>148.67426896461325</v>
      </c>
      <c r="DT36" s="382">
        <f t="shared" si="46"/>
        <v>163.38170664160009</v>
      </c>
      <c r="DU36" s="382">
        <f t="shared" si="46"/>
        <v>178.04504173276354</v>
      </c>
      <c r="DV36" s="382">
        <f t="shared" si="46"/>
        <v>192.66096415829722</v>
      </c>
      <c r="DW36" s="382">
        <f t="shared" si="46"/>
        <v>207.22632784316642</v>
      </c>
      <c r="DX36" s="382">
        <f t="shared" si="46"/>
        <v>221.73815744324656</v>
      </c>
      <c r="DY36" s="382">
        <f t="shared" si="44"/>
        <v>236.19365377366967</v>
      </c>
      <c r="DZ36" s="382">
        <f t="shared" si="42"/>
        <v>250.59019795618522</v>
      </c>
      <c r="EA36" s="382">
        <f t="shared" si="42"/>
        <v>264.92535431755726</v>
      </c>
      <c r="EB36" s="382">
        <f t="shared" si="42"/>
        <v>279.19687208446726</v>
      </c>
      <c r="EC36" s="382">
        <f t="shared" si="42"/>
        <v>293.40268593214859</v>
      </c>
      <c r="ED36" s="382">
        <f t="shared" si="42"/>
        <v>307.54091545374189</v>
      </c>
      <c r="EE36" s="382">
        <f t="shared" si="42"/>
        <v>321.60986362534794</v>
      </c>
      <c r="EF36" s="382">
        <f t="shared" si="42"/>
        <v>335.60801434769684</v>
      </c>
      <c r="EG36" s="382">
        <f t="shared" si="42"/>
        <v>349.534029149606</v>
      </c>
      <c r="EH36" s="382">
        <f t="shared" si="42"/>
        <v>363.38674314083323</v>
      </c>
      <c r="EI36" s="382">
        <f t="shared" si="42"/>
        <v>377.16516030284771</v>
      </c>
      <c r="EJ36" s="382">
        <f t="shared" si="42"/>
        <v>390.8684482054785</v>
      </c>
      <c r="EK36" s="382">
        <f t="shared" si="42"/>
        <v>404.49593223567598</v>
      </c>
      <c r="EL36" s="382">
        <f t="shared" si="42"/>
        <v>418.0470894217018</v>
      </c>
      <c r="EM36" s="382">
        <f t="shared" si="42"/>
        <v>431.52154193239795</v>
      </c>
      <c r="EN36" s="382">
        <f t="shared" si="40"/>
        <v>444.91905032669359</v>
      </c>
      <c r="EO36" s="382">
        <f t="shared" si="26"/>
        <v>458.23950662355924</v>
      </c>
      <c r="EP36" s="382">
        <f t="shared" si="26"/>
        <v>471.48292725726134</v>
      </c>
      <c r="EQ36" s="382">
        <f t="shared" si="26"/>
        <v>484.64944597713162</v>
      </c>
      <c r="ER36" s="382">
        <f t="shared" si="26"/>
        <v>497.73930674543629</v>
      </c>
      <c r="ES36" s="382">
        <f t="shared" si="26"/>
        <v>510.75285668113321</v>
      </c>
      <c r="ET36" s="382">
        <f t="shared" si="26"/>
        <v>523.69053909178433</v>
      </c>
      <c r="EU36" s="382">
        <f t="shared" si="26"/>
        <v>536.55288663037766</v>
      </c>
      <c r="EV36" s="382">
        <f t="shared" si="26"/>
        <v>549.34051460866158</v>
      </c>
      <c r="EW36" s="382">
        <f t="shared" si="26"/>
        <v>562.05411449365704</v>
      </c>
      <c r="EX36" s="521"/>
      <c r="EY36" s="252"/>
      <c r="EZ36" s="515">
        <f t="shared" si="20"/>
        <v>250</v>
      </c>
      <c r="FA36" s="592">
        <v>25000</v>
      </c>
      <c r="FB36" s="382">
        <f t="shared" si="38"/>
        <v>15</v>
      </c>
      <c r="FC36" s="382">
        <f t="shared" si="38"/>
        <v>30</v>
      </c>
      <c r="FD36" s="382">
        <f t="shared" si="38"/>
        <v>45</v>
      </c>
      <c r="FE36" s="382">
        <f t="shared" si="38"/>
        <v>60</v>
      </c>
      <c r="FF36" s="382">
        <f t="shared" si="38"/>
        <v>75</v>
      </c>
      <c r="FG36" s="382">
        <f t="shared" si="38"/>
        <v>90</v>
      </c>
      <c r="FH36" s="382">
        <f t="shared" si="38"/>
        <v>105</v>
      </c>
      <c r="FI36" s="382">
        <f t="shared" si="38"/>
        <v>120</v>
      </c>
      <c r="FJ36" s="382">
        <f t="shared" si="38"/>
        <v>135</v>
      </c>
      <c r="FK36" s="382">
        <f t="shared" si="38"/>
        <v>150</v>
      </c>
      <c r="FL36" s="382">
        <f t="shared" si="38"/>
        <v>165</v>
      </c>
      <c r="FM36" s="382">
        <f t="shared" si="38"/>
        <v>180</v>
      </c>
      <c r="FN36" s="382">
        <f t="shared" si="38"/>
        <v>195</v>
      </c>
      <c r="FO36" s="382">
        <f t="shared" si="38"/>
        <v>210</v>
      </c>
      <c r="FP36" s="382">
        <f t="shared" si="38"/>
        <v>225</v>
      </c>
      <c r="FQ36" s="382">
        <f t="shared" si="38"/>
        <v>240</v>
      </c>
      <c r="FR36" s="382">
        <f t="shared" si="30"/>
        <v>255</v>
      </c>
      <c r="FS36" s="382">
        <f t="shared" si="30"/>
        <v>270</v>
      </c>
      <c r="FT36" s="382">
        <f t="shared" si="30"/>
        <v>285</v>
      </c>
      <c r="FU36" s="382">
        <f t="shared" si="30"/>
        <v>300</v>
      </c>
      <c r="FV36" s="382">
        <f t="shared" si="30"/>
        <v>315</v>
      </c>
      <c r="FW36" s="382">
        <f t="shared" si="30"/>
        <v>330</v>
      </c>
      <c r="FX36" s="382">
        <f t="shared" si="30"/>
        <v>345</v>
      </c>
      <c r="FY36" s="382">
        <f t="shared" si="30"/>
        <v>360</v>
      </c>
      <c r="FZ36" s="382">
        <f t="shared" si="30"/>
        <v>375</v>
      </c>
      <c r="GA36" s="382">
        <f t="shared" si="30"/>
        <v>390</v>
      </c>
      <c r="GB36" s="382">
        <f t="shared" si="30"/>
        <v>405</v>
      </c>
      <c r="GC36" s="382">
        <f t="shared" si="30"/>
        <v>420</v>
      </c>
      <c r="GD36" s="382">
        <f t="shared" si="30"/>
        <v>435</v>
      </c>
      <c r="GE36" s="382">
        <f t="shared" si="30"/>
        <v>450</v>
      </c>
      <c r="GF36" s="382">
        <f t="shared" si="30"/>
        <v>465</v>
      </c>
      <c r="GG36" s="382">
        <f t="shared" si="30"/>
        <v>480</v>
      </c>
      <c r="GH36" s="382">
        <f t="shared" si="31"/>
        <v>495</v>
      </c>
      <c r="GI36" s="382">
        <f t="shared" si="31"/>
        <v>510</v>
      </c>
      <c r="GJ36" s="382">
        <f t="shared" si="31"/>
        <v>525</v>
      </c>
      <c r="GK36" s="382">
        <f t="shared" si="31"/>
        <v>540</v>
      </c>
      <c r="GL36" s="382">
        <f t="shared" si="31"/>
        <v>555</v>
      </c>
      <c r="GM36" s="382">
        <f t="shared" si="31"/>
        <v>570</v>
      </c>
      <c r="GN36" s="382">
        <f t="shared" si="31"/>
        <v>585</v>
      </c>
      <c r="GO36" s="382">
        <f t="shared" si="31"/>
        <v>600</v>
      </c>
      <c r="GQ36" s="511"/>
      <c r="GR36" s="521"/>
      <c r="GS36" s="524">
        <v>25000</v>
      </c>
      <c r="GT36" s="477">
        <f t="shared" si="37"/>
        <v>4.1760349418300154E-3</v>
      </c>
      <c r="GU36" s="477">
        <f t="shared" si="37"/>
        <v>4.3217701697635461E-3</v>
      </c>
      <c r="GV36" s="477">
        <f t="shared" si="37"/>
        <v>4.564369654787969E-3</v>
      </c>
      <c r="GW36" s="477">
        <f t="shared" si="37"/>
        <v>4.9033963857185786E-3</v>
      </c>
      <c r="GX36" s="477">
        <f t="shared" si="37"/>
        <v>5.3382421850758548E-3</v>
      </c>
      <c r="GY36" s="477">
        <f t="shared" si="37"/>
        <v>5.8681312883193193E-3</v>
      </c>
      <c r="GZ36" s="477">
        <f t="shared" si="37"/>
        <v>6.4921248666413509E-3</v>
      </c>
      <c r="HA36" s="477">
        <f t="shared" si="37"/>
        <v>7.2091264321262295E-3</v>
      </c>
      <c r="HB36" s="477">
        <f t="shared" si="37"/>
        <v>8.0178880596319235E-3</v>
      </c>
      <c r="HC36" s="477">
        <f t="shared" si="37"/>
        <v>8.917017346843633E-3</v>
      </c>
      <c r="HD36" s="477">
        <f t="shared" si="37"/>
        <v>9.9049850296267002E-3</v>
      </c>
      <c r="HE36" s="477">
        <f t="shared" si="37"/>
        <v>1.0980133162993415E-2</v>
      </c>
      <c r="HF36" s="477">
        <f t="shared" si="37"/>
        <v>1.2140683775364815E-2</v>
      </c>
      <c r="HG36" s="477">
        <f t="shared" si="37"/>
        <v>1.3384747901978758E-2</v>
      </c>
      <c r="HH36" s="477">
        <f t="shared" si="37"/>
        <v>1.4710334902951009E-2</v>
      </c>
      <c r="HI36" s="477">
        <f t="shared" si="32"/>
        <v>1.6115361973178706E-2</v>
      </c>
      <c r="HJ36" s="477">
        <f t="shared" si="32"/>
        <v>1.7597663754532873E-2</v>
      </c>
      <c r="HK36" s="477">
        <f t="shared" si="32"/>
        <v>1.9155001964666338E-2</v>
      </c>
      <c r="HL36" s="477">
        <f t="shared" si="32"/>
        <v>2.078507496236234E-2</v>
      </c>
      <c r="HM36" s="477">
        <f t="shared" si="32"/>
        <v>2.2485527175361609E-2</v>
      </c>
      <c r="HN36" s="477">
        <f t="shared" si="32"/>
        <v>2.4253958323734174E-2</v>
      </c>
      <c r="HO36" s="477">
        <f t="shared" si="32"/>
        <v>2.6087932378920927E-2</v>
      </c>
      <c r="HP36" s="477">
        <f t="shared" si="32"/>
        <v>2.7984986206476201E-2</v>
      </c>
      <c r="HQ36" s="477">
        <f t="shared" si="32"/>
        <v>2.9942637848043123E-2</v>
      </c>
      <c r="HR36" s="477">
        <f t="shared" si="32"/>
        <v>3.1958394405890489E-2</v>
      </c>
      <c r="HS36" s="477">
        <f t="shared" si="32"/>
        <v>3.4029759500709064E-2</v>
      </c>
      <c r="HT36" s="477">
        <f t="shared" si="32"/>
        <v>3.6154240280588161E-2</v>
      </c>
      <c r="HU36" s="477">
        <f t="shared" si="32"/>
        <v>3.8329353965643125E-2</v>
      </c>
      <c r="HV36" s="477">
        <f t="shared" si="32"/>
        <v>4.0552633919182922E-2</v>
      </c>
      <c r="HW36" s="477">
        <f t="shared" si="32"/>
        <v>4.282163524178563E-2</v>
      </c>
      <c r="HX36" s="477">
        <f t="shared" si="32"/>
        <v>4.5133939889877579E-2</v>
      </c>
      <c r="HY36" s="477">
        <f t="shared" si="33"/>
        <v>4.7487161324824112E-2</v>
      </c>
      <c r="HZ36" s="477">
        <f t="shared" si="13"/>
        <v>4.9878948702434645E-2</v>
      </c>
      <c r="IA36" s="477">
        <f t="shared" si="13"/>
        <v>5.2306990616191804E-2</v>
      </c>
      <c r="IB36" s="477">
        <f t="shared" si="13"/>
        <v>5.476901841008492E-2</v>
      </c>
      <c r="IC36" s="477">
        <f t="shared" si="13"/>
        <v>5.7262809079354791E-2</v>
      </c>
      <c r="ID36" s="477">
        <f t="shared" si="13"/>
        <v>5.978618777897806E-2</v>
      </c>
      <c r="IE36" s="477">
        <f t="shared" si="13"/>
        <v>6.2337029961155539E-2</v>
      </c>
      <c r="IF36" s="477">
        <f t="shared" si="13"/>
        <v>6.4913263163816487E-2</v>
      </c>
      <c r="IG36" s="477">
        <f t="shared" si="13"/>
        <v>6.751286847268724E-2</v>
      </c>
    </row>
    <row r="37" spans="1:296" ht="16.350000000000001" customHeight="1">
      <c r="F37" s="384"/>
      <c r="G37" s="384"/>
      <c r="H37" s="384"/>
      <c r="I37" s="384"/>
      <c r="J37" s="252"/>
      <c r="K37" s="606">
        <v>26000</v>
      </c>
      <c r="L37" s="382">
        <f t="shared" si="22"/>
        <v>7.9247999999999994</v>
      </c>
      <c r="M37" s="382">
        <v>260</v>
      </c>
      <c r="N37" s="491">
        <f t="shared" si="14"/>
        <v>359.88801553955642</v>
      </c>
      <c r="O37" s="263">
        <f t="shared" si="15"/>
        <v>0.52980924279775987</v>
      </c>
      <c r="P37" s="383">
        <f t="shared" si="16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263">
        <f t="shared" si="1"/>
        <v>0.3551818559482422</v>
      </c>
      <c r="T37" s="492">
        <f>O37/Konstanten!$C$22</f>
        <v>0.4324973410593958</v>
      </c>
      <c r="U37" s="492">
        <f t="shared" si="2"/>
        <v>0.82123477355543861</v>
      </c>
      <c r="V37" s="492"/>
      <c r="W37" s="252"/>
      <c r="X37" s="515">
        <f t="shared" si="17"/>
        <v>260</v>
      </c>
      <c r="Y37" s="592">
        <v>26000</v>
      </c>
      <c r="Z37" s="490">
        <f t="shared" si="34"/>
        <v>2.5365029758177147E-2</v>
      </c>
      <c r="AA37" s="490">
        <f t="shared" si="34"/>
        <v>5.0722174193488699E-2</v>
      </c>
      <c r="AB37" s="490">
        <f t="shared" si="34"/>
        <v>7.6063580799930391E-2</v>
      </c>
      <c r="AC37" s="490">
        <f t="shared" si="34"/>
        <v>0.10138146236460439</v>
      </c>
      <c r="AD37" s="490">
        <f t="shared" si="34"/>
        <v>0.12666812876928182</v>
      </c>
      <c r="AE37" s="490">
        <f t="shared" si="34"/>
        <v>0.15191601779702957</v>
      </c>
      <c r="AF37" s="490">
        <f t="shared" si="34"/>
        <v>0.1771177246420787</v>
      </c>
      <c r="AG37" s="490">
        <f t="shared" si="34"/>
        <v>0.2022660298469437</v>
      </c>
      <c r="AH37" s="490">
        <f t="shared" si="34"/>
        <v>0.22735392541956548</v>
      </c>
      <c r="AI37" s="490">
        <f t="shared" si="34"/>
        <v>0.25237463891711498</v>
      </c>
      <c r="AJ37" s="490">
        <f t="shared" si="35"/>
        <v>0.27732165531905456</v>
      </c>
      <c r="AK37" s="490">
        <f t="shared" si="35"/>
        <v>0.302188736550282</v>
      </c>
      <c r="AL37" s="490">
        <f t="shared" si="35"/>
        <v>0.32696993855393564</v>
      </c>
      <c r="AM37" s="490">
        <f t="shared" si="35"/>
        <v>0.35165962585209753</v>
      </c>
      <c r="AN37" s="490">
        <f t="shared" si="35"/>
        <v>0.37625248357035124</v>
      </c>
      <c r="AO37" s="490">
        <f t="shared" si="35"/>
        <v>0.40074352693771964</v>
      </c>
      <c r="AP37" s="490">
        <f t="shared" si="35"/>
        <v>0.42512810830660241</v>
      </c>
      <c r="AQ37" s="490">
        <f t="shared" si="35"/>
        <v>0.44940192176726523</v>
      </c>
      <c r="AR37" s="490">
        <f t="shared" si="35"/>
        <v>0.47356100545771007</v>
      </c>
      <c r="AS37" s="490">
        <f t="shared" si="35"/>
        <v>0.49760174169226845</v>
      </c>
      <c r="AT37" s="490">
        <f t="shared" si="29"/>
        <v>0.52152085505059231</v>
      </c>
      <c r="AU37" s="490">
        <f t="shared" si="29"/>
        <v>0.54531540858327743</v>
      </c>
      <c r="AV37" s="490">
        <f t="shared" si="29"/>
        <v>0.56898279830067366</v>
      </c>
      <c r="AW37" s="490">
        <f t="shared" si="29"/>
        <v>0.5925207461183245</v>
      </c>
      <c r="AX37" s="490">
        <f t="shared" si="29"/>
        <v>0.6159272914356716</v>
      </c>
      <c r="AY37" s="490">
        <f t="shared" si="29"/>
        <v>0.63920078152479798</v>
      </c>
      <c r="AZ37" s="490">
        <f t="shared" si="29"/>
        <v>0.66233986090332098</v>
      </c>
      <c r="BA37" s="490">
        <f t="shared" si="29"/>
        <v>0.68534345986051648</v>
      </c>
      <c r="BB37" s="490">
        <f t="shared" si="29"/>
        <v>0.70821078229862233</v>
      </c>
      <c r="BC37" s="490">
        <f t="shared" si="29"/>
        <v>0.73094129304268929</v>
      </c>
      <c r="BD37" s="490">
        <f t="shared" si="36"/>
        <v>0.75353470476231588</v>
      </c>
      <c r="BE37" s="490">
        <f t="shared" si="36"/>
        <v>0.77599096463788597</v>
      </c>
      <c r="BF37" s="490">
        <f t="shared" si="36"/>
        <v>0.79831024089249503</v>
      </c>
      <c r="BG37" s="490">
        <f t="shared" si="36"/>
        <v>0.82049290929904595</v>
      </c>
      <c r="BH37" s="490">
        <f t="shared" si="36"/>
        <v>0.84253953976036089</v>
      </c>
      <c r="BI37" s="490">
        <f t="shared" si="36"/>
        <v>0.86445088304846873</v>
      </c>
      <c r="BJ37" s="490">
        <f t="shared" si="36"/>
        <v>0.88622785777815771</v>
      </c>
      <c r="BK37" s="490">
        <f t="shared" si="36"/>
        <v>0.90787153767900974</v>
      </c>
      <c r="BL37" s="490">
        <f t="shared" si="36"/>
        <v>0.9293831392200731</v>
      </c>
      <c r="BM37" s="490">
        <f t="shared" si="36"/>
        <v>0.95076400963181307</v>
      </c>
      <c r="BN37" s="527"/>
      <c r="BO37" s="252"/>
      <c r="BP37" s="515">
        <f t="shared" si="18"/>
        <v>260</v>
      </c>
      <c r="BQ37" s="592">
        <v>26000</v>
      </c>
      <c r="BR37" s="382">
        <f t="shared" si="45"/>
        <v>236.669249958308</v>
      </c>
      <c r="BS37" s="382">
        <f t="shared" si="45"/>
        <v>236.76056197180046</v>
      </c>
      <c r="BT37" s="382">
        <f t="shared" si="45"/>
        <v>236.91262272188257</v>
      </c>
      <c r="BU37" s="382">
        <f t="shared" si="45"/>
        <v>237.12524422595598</v>
      </c>
      <c r="BV37" s="382">
        <f t="shared" si="45"/>
        <v>237.39816514627134</v>
      </c>
      <c r="BW37" s="382">
        <f t="shared" si="45"/>
        <v>237.73105259522066</v>
      </c>
      <c r="BX37" s="382">
        <f t="shared" si="45"/>
        <v>238.12350441079602</v>
      </c>
      <c r="BY37" s="382">
        <f t="shared" si="45"/>
        <v>238.57505186960071</v>
      </c>
      <c r="BZ37" s="382">
        <f t="shared" si="45"/>
        <v>239.08516279924746</v>
      </c>
      <c r="CA37" s="382">
        <f t="shared" si="45"/>
        <v>239.65324504735605</v>
      </c>
      <c r="CB37" s="382">
        <f t="shared" si="45"/>
        <v>240.27865026073272</v>
      </c>
      <c r="CC37" s="382">
        <f t="shared" si="45"/>
        <v>240.96067792573032</v>
      </c>
      <c r="CD37" s="382">
        <f t="shared" si="45"/>
        <v>241.69857961925766</v>
      </c>
      <c r="CE37" s="382">
        <f t="shared" si="45"/>
        <v>242.49156341940503</v>
      </c>
      <c r="CF37" s="382">
        <f t="shared" si="43"/>
        <v>243.33879842513721</v>
      </c>
      <c r="CG37" s="382">
        <f t="shared" si="43"/>
        <v>244.23941933588389</v>
      </c>
      <c r="CH37" s="382">
        <f t="shared" si="41"/>
        <v>245.19253104404095</v>
      </c>
      <c r="CI37" s="382">
        <f t="shared" si="41"/>
        <v>246.19721319627035</v>
      </c>
      <c r="CJ37" s="382">
        <f t="shared" si="41"/>
        <v>247.25252468292084</v>
      </c>
      <c r="CK37" s="382">
        <f t="shared" si="41"/>
        <v>248.35750801876853</v>
      </c>
      <c r="CL37" s="382">
        <f t="shared" si="41"/>
        <v>249.51119358245487</v>
      </c>
      <c r="CM37" s="382">
        <f t="shared" si="41"/>
        <v>250.71260368637411</v>
      </c>
      <c r="CN37" s="382">
        <f t="shared" si="41"/>
        <v>251.96075645319667</v>
      </c>
      <c r="CO37" s="382">
        <f t="shared" si="41"/>
        <v>253.25466947963068</v>
      </c>
      <c r="CP37" s="382">
        <f t="shared" si="41"/>
        <v>254.59336327230903</v>
      </c>
      <c r="CQ37" s="382">
        <f t="shared" si="41"/>
        <v>255.97586444478151</v>
      </c>
      <c r="CR37" s="382">
        <f t="shared" si="41"/>
        <v>257.40120866842489</v>
      </c>
      <c r="CS37" s="382">
        <f t="shared" si="41"/>
        <v>258.86844337361543</v>
      </c>
      <c r="CT37" s="382">
        <f t="shared" si="41"/>
        <v>260.37663020069567</v>
      </c>
      <c r="CU37" s="382">
        <f t="shared" si="41"/>
        <v>261.92484720311001</v>
      </c>
      <c r="CV37" s="382">
        <f t="shared" si="39"/>
        <v>263.51219080754532</v>
      </c>
      <c r="CW37" s="382">
        <f t="shared" si="24"/>
        <v>265.13777753802941</v>
      </c>
      <c r="CX37" s="382">
        <f t="shared" si="24"/>
        <v>266.80074551268609</v>
      </c>
      <c r="CY37" s="382">
        <f t="shared" si="24"/>
        <v>268.50025572326359</v>
      </c>
      <c r="CZ37" s="382">
        <f t="shared" si="24"/>
        <v>270.23549310865809</v>
      </c>
      <c r="DA37" s="382">
        <f t="shared" si="24"/>
        <v>272.00566743445324</v>
      </c>
      <c r="DB37" s="382">
        <f t="shared" si="24"/>
        <v>273.81001399105656</v>
      </c>
      <c r="DC37" s="382">
        <f t="shared" si="24"/>
        <v>275.64779412331239</v>
      </c>
      <c r="DD37" s="382">
        <f t="shared" si="24"/>
        <v>277.5182956045881</v>
      </c>
      <c r="DE37" s="382">
        <f t="shared" si="24"/>
        <v>279.42083286825533</v>
      </c>
      <c r="DF37" s="521"/>
      <c r="DG37" s="252"/>
      <c r="DH37" s="515">
        <f t="shared" si="19"/>
        <v>260</v>
      </c>
      <c r="DI37" s="592">
        <v>26000</v>
      </c>
      <c r="DJ37" s="382">
        <f t="shared" si="46"/>
        <v>15.204947852034191</v>
      </c>
      <c r="DK37" s="382">
        <f t="shared" si="46"/>
        <v>30.405168884344103</v>
      </c>
      <c r="DL37" s="382">
        <f t="shared" si="46"/>
        <v>45.595955949118725</v>
      </c>
      <c r="DM37" s="382">
        <f t="shared" si="46"/>
        <v>60.772641038192745</v>
      </c>
      <c r="DN37" s="382">
        <f t="shared" si="46"/>
        <v>75.930614346343759</v>
      </c>
      <c r="DO37" s="382">
        <f t="shared" si="46"/>
        <v>91.065342738179837</v>
      </c>
      <c r="DP37" s="382">
        <f t="shared" si="46"/>
        <v>106.17238743769148</v>
      </c>
      <c r="DQ37" s="382">
        <f t="shared" si="46"/>
        <v>121.24742077502638</v>
      </c>
      <c r="DR37" s="382">
        <f t="shared" si="46"/>
        <v>136.28624184228804</v>
      </c>
      <c r="DS37" s="382">
        <f t="shared" si="46"/>
        <v>151.28479093045866</v>
      </c>
      <c r="DT37" s="382">
        <f t="shared" si="46"/>
        <v>166.23916264110287</v>
      </c>
      <c r="DU37" s="382">
        <f t="shared" si="46"/>
        <v>181.14561758942475</v>
      </c>
      <c r="DV37" s="382">
        <f t="shared" si="46"/>
        <v>196.00059263848053</v>
      </c>
      <c r="DW37" s="382">
        <f t="shared" si="46"/>
        <v>210.80070962752367</v>
      </c>
      <c r="DX37" s="382">
        <f t="shared" si="46"/>
        <v>225.54278258006951</v>
      </c>
      <c r="DY37" s="382">
        <f t="shared" si="44"/>
        <v>240.22382339858839</v>
      </c>
      <c r="DZ37" s="382">
        <f t="shared" si="42"/>
        <v>254.84104607257402</v>
      </c>
      <c r="EA37" s="382">
        <f t="shared" si="42"/>
        <v>269.39186944467747</v>
      </c>
      <c r="EB37" s="382">
        <f t="shared" si="42"/>
        <v>283.87391859534807</v>
      </c>
      <c r="EC37" s="382">
        <f t="shared" si="42"/>
        <v>298.28502491991793</v>
      </c>
      <c r="ED37" s="382">
        <f t="shared" si="42"/>
        <v>312.62322498305656</v>
      </c>
      <c r="EE37" s="382">
        <f t="shared" si="42"/>
        <v>326.88675824424968</v>
      </c>
      <c r="EF37" s="382">
        <f t="shared" si="42"/>
        <v>341.0740637541424</v>
      </c>
      <c r="EG37" s="382">
        <f t="shared" si="42"/>
        <v>355.18377592571619</v>
      </c>
      <c r="EH37" s="382">
        <f t="shared" si="42"/>
        <v>369.21471948618273</v>
      </c>
      <c r="EI37" s="382">
        <f t="shared" si="42"/>
        <v>383.16590371556134</v>
      </c>
      <c r="EJ37" s="382">
        <f t="shared" si="42"/>
        <v>397.03651607630974</v>
      </c>
      <c r="EK37" s="382">
        <f t="shared" si="42"/>
        <v>410.82591533536271</v>
      </c>
      <c r="EL37" s="382">
        <f t="shared" si="42"/>
        <v>424.53362427565918</v>
      </c>
      <c r="EM37" s="382">
        <f t="shared" si="42"/>
        <v>438.15932208909157</v>
      </c>
      <c r="EN37" s="382">
        <f t="shared" si="40"/>
        <v>451.70283653680133</v>
      </c>
      <c r="EO37" s="382">
        <f t="shared" si="26"/>
        <v>465.16413595631792</v>
      </c>
      <c r="EP37" s="382">
        <f t="shared" si="26"/>
        <v>478.54332118818513</v>
      </c>
      <c r="EQ37" s="382">
        <f t="shared" si="26"/>
        <v>491.84061748770313</v>
      </c>
      <c r="ER37" s="382">
        <f t="shared" si="26"/>
        <v>505.05636648043969</v>
      </c>
      <c r="ES37" s="382">
        <f t="shared" si="26"/>
        <v>518.19101821315826</v>
      </c>
      <c r="ET37" s="382">
        <f t="shared" si="26"/>
        <v>531.24512334517533</v>
      </c>
      <c r="EU37" s="382">
        <f t="shared" si="26"/>
        <v>544.21932551864154</v>
      </c>
      <c r="EV37" s="382">
        <f t="shared" si="26"/>
        <v>557.1143539402093</v>
      </c>
      <c r="EW37" s="382">
        <f t="shared" si="26"/>
        <v>569.93101620084803</v>
      </c>
      <c r="EX37" s="521"/>
      <c r="EY37" s="252"/>
      <c r="EZ37" s="515">
        <f t="shared" si="20"/>
        <v>260</v>
      </c>
      <c r="FA37" s="592">
        <v>26000</v>
      </c>
      <c r="FB37" s="382">
        <f t="shared" si="38"/>
        <v>15.2</v>
      </c>
      <c r="FC37" s="382">
        <f t="shared" si="38"/>
        <v>30.4</v>
      </c>
      <c r="FD37" s="382">
        <f t="shared" si="38"/>
        <v>45.6</v>
      </c>
      <c r="FE37" s="382">
        <f t="shared" si="38"/>
        <v>60.8</v>
      </c>
      <c r="FF37" s="382">
        <f t="shared" si="38"/>
        <v>76</v>
      </c>
      <c r="FG37" s="382">
        <f t="shared" si="38"/>
        <v>91.2</v>
      </c>
      <c r="FH37" s="382">
        <f t="shared" si="38"/>
        <v>106.4</v>
      </c>
      <c r="FI37" s="382">
        <f t="shared" si="38"/>
        <v>121.6</v>
      </c>
      <c r="FJ37" s="382">
        <f t="shared" si="38"/>
        <v>136.80000000000001</v>
      </c>
      <c r="FK37" s="382">
        <f t="shared" si="38"/>
        <v>152</v>
      </c>
      <c r="FL37" s="382">
        <f t="shared" si="38"/>
        <v>167.2</v>
      </c>
      <c r="FM37" s="382">
        <f t="shared" si="38"/>
        <v>182.4</v>
      </c>
      <c r="FN37" s="382">
        <f t="shared" si="38"/>
        <v>197.60000000000002</v>
      </c>
      <c r="FO37" s="382">
        <f t="shared" si="38"/>
        <v>212.8</v>
      </c>
      <c r="FP37" s="382">
        <f t="shared" si="38"/>
        <v>228</v>
      </c>
      <c r="FQ37" s="382">
        <f t="shared" si="38"/>
        <v>243.2</v>
      </c>
      <c r="FR37" s="382">
        <f t="shared" si="30"/>
        <v>258.39999999999998</v>
      </c>
      <c r="FS37" s="382">
        <f t="shared" si="30"/>
        <v>273.60000000000002</v>
      </c>
      <c r="FT37" s="382">
        <f t="shared" si="30"/>
        <v>288.8</v>
      </c>
      <c r="FU37" s="382">
        <f t="shared" si="30"/>
        <v>304</v>
      </c>
      <c r="FV37" s="382">
        <f t="shared" si="30"/>
        <v>319.2</v>
      </c>
      <c r="FW37" s="382">
        <f t="shared" si="30"/>
        <v>334.4</v>
      </c>
      <c r="FX37" s="382">
        <f t="shared" si="30"/>
        <v>349.6</v>
      </c>
      <c r="FY37" s="382">
        <f t="shared" si="30"/>
        <v>364.8</v>
      </c>
      <c r="FZ37" s="382">
        <f t="shared" si="30"/>
        <v>380</v>
      </c>
      <c r="GA37" s="382">
        <f t="shared" si="30"/>
        <v>395.20000000000005</v>
      </c>
      <c r="GB37" s="382">
        <f t="shared" si="30"/>
        <v>410.4</v>
      </c>
      <c r="GC37" s="382">
        <f t="shared" si="30"/>
        <v>425.6</v>
      </c>
      <c r="GD37" s="382">
        <f t="shared" si="30"/>
        <v>440.79999999999995</v>
      </c>
      <c r="GE37" s="382">
        <f t="shared" si="30"/>
        <v>456</v>
      </c>
      <c r="GF37" s="382">
        <f t="shared" si="30"/>
        <v>471.20000000000005</v>
      </c>
      <c r="GG37" s="382">
        <f t="shared" si="30"/>
        <v>486.4</v>
      </c>
      <c r="GH37" s="382">
        <f t="shared" si="31"/>
        <v>501.6</v>
      </c>
      <c r="GI37" s="382">
        <f t="shared" si="31"/>
        <v>516.79999999999995</v>
      </c>
      <c r="GJ37" s="382">
        <f t="shared" si="31"/>
        <v>532</v>
      </c>
      <c r="GK37" s="382">
        <f t="shared" si="31"/>
        <v>547.20000000000005</v>
      </c>
      <c r="GL37" s="382">
        <f t="shared" si="31"/>
        <v>562.4</v>
      </c>
      <c r="GM37" s="382">
        <f t="shared" si="31"/>
        <v>577.6</v>
      </c>
      <c r="GN37" s="382">
        <f t="shared" si="31"/>
        <v>592.79999999999995</v>
      </c>
      <c r="GO37" s="382">
        <f t="shared" si="31"/>
        <v>608</v>
      </c>
      <c r="GQ37" s="511"/>
      <c r="GR37" s="521"/>
      <c r="GS37" s="524">
        <v>26000</v>
      </c>
      <c r="GT37" s="477">
        <f t="shared" si="37"/>
        <v>3.254106546330691E-4</v>
      </c>
      <c r="GU37" s="477">
        <f t="shared" si="37"/>
        <v>1.7000018528975846E-4</v>
      </c>
      <c r="GV37" s="477">
        <f t="shared" si="37"/>
        <v>8.869319212847044E-5</v>
      </c>
      <c r="GW37" s="477">
        <f t="shared" si="37"/>
        <v>4.5018550024933488E-4</v>
      </c>
      <c r="GX37" s="477">
        <f t="shared" si="37"/>
        <v>9.1380340134942953E-4</v>
      </c>
      <c r="GY37" s="477">
        <f t="shared" si="37"/>
        <v>1.4786883546610776E-3</v>
      </c>
      <c r="GZ37" s="477">
        <f t="shared" si="37"/>
        <v>2.143801866018123E-3</v>
      </c>
      <c r="HA37" s="477">
        <f t="shared" si="37"/>
        <v>2.907931754093292E-3</v>
      </c>
      <c r="HB37" s="477">
        <f t="shared" si="37"/>
        <v>3.7696993531196113E-3</v>
      </c>
      <c r="HC37" s="477">
        <f t="shared" si="37"/>
        <v>4.7275675574691856E-3</v>
      </c>
      <c r="HD37" s="477">
        <f t="shared" si="37"/>
        <v>5.7798496072282001E-3</v>
      </c>
      <c r="HE37" s="477">
        <f t="shared" si="37"/>
        <v>6.9247185069548781E-3</v>
      </c>
      <c r="HF37" s="477">
        <f t="shared" si="37"/>
        <v>8.160216966637308E-3</v>
      </c>
      <c r="HG37" s="477">
        <f t="shared" si="37"/>
        <v>9.4842677522718171E-3</v>
      </c>
      <c r="HH37" s="477">
        <f t="shared" si="37"/>
        <v>1.0894684333594912E-2</v>
      </c>
      <c r="HI37" s="477">
        <f t="shared" si="32"/>
        <v>1.2389181719389301E-2</v>
      </c>
      <c r="HJ37" s="477">
        <f t="shared" si="32"/>
        <v>1.3965387374891077E-2</v>
      </c>
      <c r="HK37" s="477">
        <f t="shared" si="32"/>
        <v>1.5620852121473324E-2</v>
      </c>
      <c r="HL37" s="477">
        <f t="shared" si="32"/>
        <v>1.7353060925874943E-2</v>
      </c>
      <c r="HM37" s="477">
        <f t="shared" si="32"/>
        <v>1.9159443494075501E-2</v>
      </c>
      <c r="HN37" s="477">
        <f t="shared" si="32"/>
        <v>2.1037384593866545E-2</v>
      </c>
      <c r="HO37" s="477">
        <f t="shared" si="32"/>
        <v>2.2984234039044215E-2</v>
      </c>
      <c r="HP37" s="477">
        <f t="shared" si="32"/>
        <v>2.499731627791963E-2</v>
      </c>
      <c r="HQ37" s="477">
        <f t="shared" si="32"/>
        <v>2.7073939537978715E-2</v>
      </c>
      <c r="HR37" s="477">
        <f t="shared" si="32"/>
        <v>2.9211404487953768E-2</v>
      </c>
      <c r="HS37" s="477">
        <f t="shared" si="32"/>
        <v>3.1407012387438503E-2</v>
      </c>
      <c r="HT37" s="477">
        <f t="shared" si="32"/>
        <v>3.3658072702617108E-2</v>
      </c>
      <c r="HU37" s="477">
        <f t="shared" si="32"/>
        <v>3.5961910174476287E-2</v>
      </c>
      <c r="HV37" s="477">
        <f t="shared" si="32"/>
        <v>3.8315871333147108E-2</v>
      </c>
      <c r="HW37" s="477">
        <f t="shared" si="32"/>
        <v>4.0717330458350617E-2</v>
      </c>
      <c r="HX37" s="477">
        <f t="shared" si="32"/>
        <v>4.316369499178524E-2</v>
      </c>
      <c r="HY37" s="477">
        <f t="shared" si="33"/>
        <v>4.5652410412130848E-2</v>
      </c>
      <c r="HZ37" s="477">
        <f t="shared" si="13"/>
        <v>4.8180964587630194E-2</v>
      </c>
      <c r="IA37" s="477">
        <f t="shared" si="13"/>
        <v>5.0746891624746417E-2</v>
      </c>
      <c r="IB37" s="477">
        <f t="shared" si="13"/>
        <v>5.3347775234120938E-2</v>
      </c>
      <c r="IC37" s="477">
        <f t="shared" si="13"/>
        <v>5.5981251637420161E-2</v>
      </c>
      <c r="ID37" s="477">
        <f t="shared" si="13"/>
        <v>5.8645012040104576E-2</v>
      </c>
      <c r="IE37" s="477">
        <f t="shared" si="13"/>
        <v>6.1336804696427619E-2</v>
      </c>
      <c r="IF37" s="477">
        <f t="shared" si="13"/>
        <v>6.4054436593497854E-2</v>
      </c>
      <c r="IG37" s="477">
        <f t="shared" si="13"/>
        <v>6.6795774781515257E-2</v>
      </c>
    </row>
    <row r="38" spans="1:296">
      <c r="F38" s="384"/>
      <c r="G38" s="384"/>
      <c r="H38" s="384"/>
      <c r="I38" s="384"/>
      <c r="J38" s="252"/>
      <c r="K38" s="606">
        <v>27000</v>
      </c>
      <c r="L38" s="382">
        <f t="shared" si="22"/>
        <v>8.2295999999999996</v>
      </c>
      <c r="M38" s="382">
        <v>270</v>
      </c>
      <c r="N38" s="491">
        <f t="shared" si="14"/>
        <v>344.33125283945822</v>
      </c>
      <c r="O38" s="263">
        <f t="shared" si="15"/>
        <v>0.51118713849788988</v>
      </c>
      <c r="P38" s="383">
        <f t="shared" si="16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263">
        <f t="shared" si="1"/>
        <v>0.33982852488473547</v>
      </c>
      <c r="T38" s="492">
        <f>O38/Konstanten!$C$22</f>
        <v>0.41729562326358355</v>
      </c>
      <c r="U38" s="492">
        <f t="shared" si="2"/>
        <v>0.81435918792295547</v>
      </c>
      <c r="V38" s="492"/>
      <c r="W38" s="252"/>
      <c r="X38" s="515">
        <f t="shared" si="17"/>
        <v>270</v>
      </c>
      <c r="Y38" s="592">
        <v>27000</v>
      </c>
      <c r="Z38" s="490">
        <f t="shared" si="34"/>
        <v>2.5931597344860047E-2</v>
      </c>
      <c r="AA38" s="490">
        <f t="shared" si="34"/>
        <v>5.1854568795685466E-2</v>
      </c>
      <c r="AB38" s="490">
        <f t="shared" si="34"/>
        <v>7.7760326041040828E-2</v>
      </c>
      <c r="AC38" s="490">
        <f t="shared" si="34"/>
        <v>0.10364035552455023</v>
      </c>
      <c r="AD38" s="490">
        <f t="shared" si="34"/>
        <v>0.12948625480558637</v>
      </c>
      <c r="AE38" s="490">
        <f t="shared" si="34"/>
        <v>0.15528976772349601</v>
      </c>
      <c r="AF38" s="490">
        <f t="shared" si="34"/>
        <v>0.18104281800477948</v>
      </c>
      <c r="AG38" s="490">
        <f t="shared" si="34"/>
        <v>0.20673754098445143</v>
      </c>
      <c r="AH38" s="490">
        <f t="shared" si="34"/>
        <v>0.23236631314947953</v>
      </c>
      <c r="AI38" s="490">
        <f t="shared" si="34"/>
        <v>0.25792177925449189</v>
      </c>
      <c r="AJ38" s="490">
        <f t="shared" si="35"/>
        <v>0.2833968768048401</v>
      </c>
      <c r="AK38" s="490">
        <f t="shared" si="35"/>
        <v>0.30878485774973885</v>
      </c>
      <c r="AL38" s="490">
        <f t="shared" si="35"/>
        <v>0.33407930727598373</v>
      </c>
      <c r="AM38" s="490">
        <f t="shared" si="35"/>
        <v>0.35927415964041221</v>
      </c>
      <c r="AN38" s="490">
        <f t="shared" si="35"/>
        <v>0.38436371102512218</v>
      </c>
      <c r="AO38" s="490">
        <f t="shared" si="35"/>
        <v>0.40934262944262167</v>
      </c>
      <c r="AP38" s="490">
        <f t="shared" si="35"/>
        <v>0.43420596175759657</v>
      </c>
      <c r="AQ38" s="490">
        <f t="shared" si="35"/>
        <v>0.45894913792747188</v>
      </c>
      <c r="AR38" s="490">
        <f t="shared" si="35"/>
        <v>0.48356797259451495</v>
      </c>
      <c r="AS38" s="490">
        <f t="shared" si="35"/>
        <v>0.50805866418805701</v>
      </c>
      <c r="AT38" s="490">
        <f t="shared" si="29"/>
        <v>0.53241779171577697</v>
      </c>
      <c r="AU38" s="490">
        <f t="shared" si="29"/>
        <v>0.55664230943874082</v>
      </c>
      <c r="AV38" s="490">
        <f t="shared" si="29"/>
        <v>0.58072953963533158</v>
      </c>
      <c r="AW38" s="490">
        <f t="shared" si="29"/>
        <v>0.60467716366540247</v>
      </c>
      <c r="AX38" s="490">
        <f t="shared" si="29"/>
        <v>0.62848321154777165</v>
      </c>
      <c r="AY38" s="490">
        <f t="shared" si="29"/>
        <v>0.65214605026238148</v>
      </c>
      <c r="AZ38" s="490">
        <f t="shared" si="29"/>
        <v>0.6756643709832495</v>
      </c>
      <c r="BA38" s="490">
        <f t="shared" si="29"/>
        <v>0.69903717544061461</v>
      </c>
      <c r="BB38" s="490">
        <f t="shared" si="29"/>
        <v>0.72226376160046757</v>
      </c>
      <c r="BC38" s="490">
        <f t="shared" si="29"/>
        <v>0.74534370883801682</v>
      </c>
      <c r="BD38" s="490">
        <f t="shared" si="36"/>
        <v>0.76827686276843266</v>
      </c>
      <c r="BE38" s="490">
        <f t="shared" si="36"/>
        <v>0.79106331988442191</v>
      </c>
      <c r="BF38" s="490">
        <f t="shared" si="36"/>
        <v>0.81370341213576602</v>
      </c>
      <c r="BG38" s="490">
        <f t="shared" si="36"/>
        <v>0.8361976915714624</v>
      </c>
      <c r="BH38" s="490">
        <f t="shared" si="36"/>
        <v>0.85854691515086223</v>
      </c>
      <c r="BI38" s="490">
        <f t="shared" si="36"/>
        <v>0.88075202981613077</v>
      </c>
      <c r="BJ38" s="490">
        <f t="shared" si="36"/>
        <v>0.9028141579051574</v>
      </c>
      <c r="BK38" s="490">
        <f t="shared" si="36"/>
        <v>0.92473458297129429</v>
      </c>
      <c r="BL38" s="490">
        <f t="shared" si="36"/>
        <v>0.94651473606457925</v>
      </c>
      <c r="BM38" s="490">
        <f t="shared" si="36"/>
        <v>0.96815618251819968</v>
      </c>
      <c r="BN38" s="527"/>
      <c r="BO38" s="252"/>
      <c r="BP38" s="515">
        <f t="shared" si="18"/>
        <v>270</v>
      </c>
      <c r="BQ38" s="592">
        <v>27000</v>
      </c>
      <c r="BR38" s="382">
        <f t="shared" si="45"/>
        <v>234.68915899459853</v>
      </c>
      <c r="BS38" s="382">
        <f t="shared" si="45"/>
        <v>234.783793990715</v>
      </c>
      <c r="BT38" s="382">
        <f t="shared" si="45"/>
        <v>234.94137933453644</v>
      </c>
      <c r="BU38" s="382">
        <f t="shared" si="45"/>
        <v>235.16170662896349</v>
      </c>
      <c r="BV38" s="382">
        <f t="shared" si="45"/>
        <v>235.44448625568396</v>
      </c>
      <c r="BW38" s="382">
        <f t="shared" si="45"/>
        <v>235.78934947293061</v>
      </c>
      <c r="BX38" s="382">
        <f t="shared" si="45"/>
        <v>236.19585105684823</v>
      </c>
      <c r="BY38" s="382">
        <f t="shared" si="45"/>
        <v>236.66347244672244</v>
      </c>
      <c r="BZ38" s="382">
        <f t="shared" si="45"/>
        <v>237.19162534766687</v>
      </c>
      <c r="CA38" s="382">
        <f t="shared" si="45"/>
        <v>237.77965573889259</v>
      </c>
      <c r="CB38" s="382">
        <f t="shared" si="45"/>
        <v>238.42684823146394</v>
      </c>
      <c r="CC38" s="382">
        <f t="shared" si="45"/>
        <v>239.13243071655739</v>
      </c>
      <c r="CD38" s="382">
        <f t="shared" si="45"/>
        <v>239.89557924365616</v>
      </c>
      <c r="CE38" s="382">
        <f t="shared" si="45"/>
        <v>240.71542306782598</v>
      </c>
      <c r="CF38" s="382">
        <f t="shared" si="43"/>
        <v>241.59104980612884</v>
      </c>
      <c r="CG38" s="382">
        <f t="shared" si="43"/>
        <v>242.52151064524321</v>
      </c>
      <c r="CH38" s="382">
        <f t="shared" si="41"/>
        <v>243.50582554533042</v>
      </c>
      <c r="CI38" s="382">
        <f t="shared" si="41"/>
        <v>244.5429883889737</v>
      </c>
      <c r="CJ38" s="382">
        <f t="shared" si="41"/>
        <v>245.63197202844808</v>
      </c>
      <c r="CK38" s="382">
        <f t="shared" si="41"/>
        <v>246.77173318950111</v>
      </c>
      <c r="CL38" s="382">
        <f t="shared" si="41"/>
        <v>247.9612171950543</v>
      </c>
      <c r="CM38" s="382">
        <f t="shared" si="41"/>
        <v>249.19936247765062</v>
      </c>
      <c r="CN38" s="382">
        <f t="shared" si="41"/>
        <v>250.48510485489652</v>
      </c>
      <c r="CO38" s="382">
        <f t="shared" si="41"/>
        <v>251.81738154748581</v>
      </c>
      <c r="CP38" s="382">
        <f t="shared" si="41"/>
        <v>253.19513492451733</v>
      </c>
      <c r="CQ38" s="382">
        <f t="shared" si="41"/>
        <v>254.61731596565696</v>
      </c>
      <c r="CR38" s="382">
        <f t="shared" si="41"/>
        <v>256.08288743416551</v>
      </c>
      <c r="CS38" s="382">
        <f t="shared" si="41"/>
        <v>257.59082675888828</v>
      </c>
      <c r="CT38" s="382">
        <f t="shared" si="41"/>
        <v>259.14012862691698</v>
      </c>
      <c r="CU38" s="382">
        <f t="shared" si="41"/>
        <v>260.72980729181688</v>
      </c>
      <c r="CV38" s="382">
        <f t="shared" si="39"/>
        <v>262.35889860501186</v>
      </c>
      <c r="CW38" s="382">
        <f t="shared" si="24"/>
        <v>264.02646178019097</v>
      </c>
      <c r="CX38" s="382">
        <f t="shared" si="24"/>
        <v>265.73158090242953</v>
      </c>
      <c r="CY38" s="382">
        <f t="shared" si="24"/>
        <v>267.47336619514675</v>
      </c>
      <c r="CZ38" s="382">
        <f t="shared" si="24"/>
        <v>269.25095505908581</v>
      </c>
      <c r="DA38" s="382">
        <f t="shared" si="24"/>
        <v>271.06351289821362</v>
      </c>
      <c r="DB38" s="382">
        <f t="shared" si="24"/>
        <v>272.91023374787113</v>
      </c>
      <c r="DC38" s="382">
        <f t="shared" si="24"/>
        <v>274.79034072065332</v>
      </c>
      <c r="DD38" s="382">
        <f t="shared" si="24"/>
        <v>276.70308628543751</v>
      </c>
      <c r="DE38" s="382">
        <f t="shared" si="24"/>
        <v>278.64775239472169</v>
      </c>
      <c r="DF38" s="521"/>
      <c r="DG38" s="252"/>
      <c r="DH38" s="515">
        <f t="shared" si="19"/>
        <v>270</v>
      </c>
      <c r="DI38" s="592">
        <v>27000</v>
      </c>
      <c r="DJ38" s="382">
        <f t="shared" si="46"/>
        <v>15.479365799630299</v>
      </c>
      <c r="DK38" s="382">
        <f t="shared" si="46"/>
        <v>30.95358253854771</v>
      </c>
      <c r="DL38" s="382">
        <f t="shared" si="46"/>
        <v>46.417523590245494</v>
      </c>
      <c r="DM38" s="382">
        <f t="shared" si="46"/>
        <v>61.866106951804753</v>
      </c>
      <c r="DN38" s="382">
        <f t="shared" si="46"/>
        <v>77.294316948704946</v>
      </c>
      <c r="DO38" s="382">
        <f t="shared" si="46"/>
        <v>92.697225225428568</v>
      </c>
      <c r="DP38" s="382">
        <f t="shared" si="46"/>
        <v>108.07001080661738</v>
      </c>
      <c r="DQ38" s="382">
        <f t="shared" si="46"/>
        <v>123.40797903252557</v>
      </c>
      <c r="DR38" s="382">
        <f t="shared" si="46"/>
        <v>138.70657919440441</v>
      </c>
      <c r="DS38" s="382">
        <f t="shared" si="46"/>
        <v>153.96142072069972</v>
      </c>
      <c r="DT38" s="382">
        <f t="shared" si="46"/>
        <v>169.16828779174298</v>
      </c>
      <c r="DU38" s="382">
        <f t="shared" si="46"/>
        <v>184.32315228905199</v>
      </c>
      <c r="DV38" s="382">
        <f t="shared" si="46"/>
        <v>199.42218501387708</v>
      </c>
      <c r="DW38" s="382">
        <f t="shared" si="46"/>
        <v>214.46176513808302</v>
      </c>
      <c r="DX38" s="382">
        <f t="shared" si="46"/>
        <v>229.43848787782301</v>
      </c>
      <c r="DY38" s="382">
        <f t="shared" si="44"/>
        <v>244.34917040622642</v>
      </c>
      <c r="DZ38" s="382">
        <f t="shared" si="42"/>
        <v>259.19085604490732</v>
      </c>
      <c r="EA38" s="382">
        <f t="shared" si="42"/>
        <v>273.96081679528555</v>
      </c>
      <c r="EB38" s="382">
        <f t="shared" si="42"/>
        <v>288.65655428896196</v>
      </c>
      <c r="EC38" s="382">
        <f t="shared" si="42"/>
        <v>303.27579925180692</v>
      </c>
      <c r="ED38" s="382">
        <f t="shared" si="42"/>
        <v>317.81650958857909</v>
      </c>
      <c r="EE38" s="382">
        <f t="shared" si="42"/>
        <v>332.27686720429347</v>
      </c>
      <c r="EF38" s="382">
        <f t="shared" si="42"/>
        <v>346.65527368478871</v>
      </c>
      <c r="EG38" s="382">
        <f t="shared" si="42"/>
        <v>360.95034496264657</v>
      </c>
      <c r="EH38" s="382">
        <f t="shared" si="42"/>
        <v>375.16090509567857</v>
      </c>
      <c r="EI38" s="382">
        <f t="shared" si="42"/>
        <v>389.2859792841262</v>
      </c>
      <c r="EJ38" s="382">
        <f t="shared" si="42"/>
        <v>403.3247862496176</v>
      </c>
      <c r="EK38" s="382">
        <f t="shared" si="42"/>
        <v>417.27673009431476</v>
      </c>
      <c r="EL38" s="382">
        <f t="shared" si="42"/>
        <v>431.14139175258538</v>
      </c>
      <c r="EM38" s="382">
        <f t="shared" si="42"/>
        <v>444.9185201405906</v>
      </c>
      <c r="EN38" s="382">
        <f t="shared" si="40"/>
        <v>458.60802310129037</v>
      </c>
      <c r="EO38" s="382">
        <f t="shared" si="26"/>
        <v>472.20995823414097</v>
      </c>
      <c r="EP38" s="382">
        <f t="shared" si="26"/>
        <v>485.72452369014803</v>
      </c>
      <c r="EQ38" s="382">
        <f t="shared" si="26"/>
        <v>499.15204900429006</v>
      </c>
      <c r="ER38" s="382">
        <f t="shared" si="26"/>
        <v>512.49298602882027</v>
      </c>
      <c r="ES38" s="382">
        <f t="shared" si="26"/>
        <v>525.74790002256066</v>
      </c>
      <c r="ET38" s="382">
        <f t="shared" si="26"/>
        <v>538.91746094342056</v>
      </c>
      <c r="EU38" s="382">
        <f t="shared" si="26"/>
        <v>552.00243498376335</v>
      </c>
      <c r="EV38" s="382">
        <f t="shared" si="26"/>
        <v>565.0036763812484</v>
      </c>
      <c r="EW38" s="382">
        <f t="shared" si="26"/>
        <v>577.92211953126525</v>
      </c>
      <c r="EX38" s="521"/>
      <c r="EY38" s="252"/>
      <c r="EZ38" s="515">
        <f t="shared" si="20"/>
        <v>270</v>
      </c>
      <c r="FA38" s="592">
        <v>27000</v>
      </c>
      <c r="FB38" s="382">
        <f t="shared" si="38"/>
        <v>15.4</v>
      </c>
      <c r="FC38" s="382">
        <f t="shared" si="38"/>
        <v>30.8</v>
      </c>
      <c r="FD38" s="382">
        <f t="shared" si="38"/>
        <v>46.2</v>
      </c>
      <c r="FE38" s="382">
        <f t="shared" si="38"/>
        <v>61.6</v>
      </c>
      <c r="FF38" s="382">
        <f t="shared" si="38"/>
        <v>77</v>
      </c>
      <c r="FG38" s="382">
        <f t="shared" si="38"/>
        <v>92.4</v>
      </c>
      <c r="FH38" s="382">
        <f t="shared" si="38"/>
        <v>107.80000000000001</v>
      </c>
      <c r="FI38" s="382">
        <f t="shared" si="38"/>
        <v>123.2</v>
      </c>
      <c r="FJ38" s="382">
        <f t="shared" si="38"/>
        <v>138.6</v>
      </c>
      <c r="FK38" s="382">
        <f t="shared" si="38"/>
        <v>154</v>
      </c>
      <c r="FL38" s="382">
        <f t="shared" si="38"/>
        <v>169.4</v>
      </c>
      <c r="FM38" s="382">
        <f t="shared" si="38"/>
        <v>184.8</v>
      </c>
      <c r="FN38" s="382">
        <f t="shared" si="38"/>
        <v>200.2</v>
      </c>
      <c r="FO38" s="382">
        <f t="shared" si="38"/>
        <v>215.60000000000002</v>
      </c>
      <c r="FP38" s="382">
        <f t="shared" si="38"/>
        <v>231</v>
      </c>
      <c r="FQ38" s="382">
        <f t="shared" si="38"/>
        <v>246.4</v>
      </c>
      <c r="FR38" s="382">
        <f t="shared" si="30"/>
        <v>261.8</v>
      </c>
      <c r="FS38" s="382">
        <f t="shared" si="30"/>
        <v>277.2</v>
      </c>
      <c r="FT38" s="382">
        <f t="shared" si="30"/>
        <v>292.60000000000002</v>
      </c>
      <c r="FU38" s="382">
        <f t="shared" si="30"/>
        <v>308</v>
      </c>
      <c r="FV38" s="382">
        <f t="shared" si="30"/>
        <v>323.39999999999998</v>
      </c>
      <c r="FW38" s="382">
        <f t="shared" si="30"/>
        <v>338.8</v>
      </c>
      <c r="FX38" s="382">
        <f t="shared" si="30"/>
        <v>354.20000000000005</v>
      </c>
      <c r="FY38" s="382">
        <f t="shared" si="30"/>
        <v>369.6</v>
      </c>
      <c r="FZ38" s="382">
        <f t="shared" si="30"/>
        <v>385</v>
      </c>
      <c r="GA38" s="382">
        <f t="shared" si="30"/>
        <v>400.4</v>
      </c>
      <c r="GB38" s="382">
        <f t="shared" si="30"/>
        <v>415.8</v>
      </c>
      <c r="GC38" s="382">
        <f t="shared" si="30"/>
        <v>431.20000000000005</v>
      </c>
      <c r="GD38" s="382">
        <f t="shared" si="30"/>
        <v>446.6</v>
      </c>
      <c r="GE38" s="382">
        <f t="shared" si="30"/>
        <v>462</v>
      </c>
      <c r="GF38" s="382">
        <f t="shared" si="30"/>
        <v>477.4</v>
      </c>
      <c r="GG38" s="382">
        <f t="shared" si="30"/>
        <v>492.8</v>
      </c>
      <c r="GH38" s="382">
        <f t="shared" si="31"/>
        <v>508.20000000000005</v>
      </c>
      <c r="GI38" s="382">
        <f t="shared" si="31"/>
        <v>523.6</v>
      </c>
      <c r="GJ38" s="382">
        <f t="shared" si="31"/>
        <v>539</v>
      </c>
      <c r="GK38" s="382">
        <f t="shared" si="31"/>
        <v>554.4</v>
      </c>
      <c r="GL38" s="382">
        <f t="shared" si="31"/>
        <v>569.79999999999995</v>
      </c>
      <c r="GM38" s="382">
        <f t="shared" si="31"/>
        <v>585.20000000000005</v>
      </c>
      <c r="GN38" s="382">
        <f t="shared" si="31"/>
        <v>600.6</v>
      </c>
      <c r="GO38" s="382">
        <f t="shared" si="31"/>
        <v>616</v>
      </c>
      <c r="GQ38" s="511"/>
      <c r="GR38" s="521"/>
      <c r="GS38" s="524">
        <v>27000</v>
      </c>
      <c r="GT38" s="477">
        <f t="shared" si="37"/>
        <v>5.1271996965272645E-3</v>
      </c>
      <c r="GU38" s="477">
        <f t="shared" si="37"/>
        <v>4.9617047834914513E-3</v>
      </c>
      <c r="GV38" s="477">
        <f t="shared" si="37"/>
        <v>4.6862385888075137E-3</v>
      </c>
      <c r="GW38" s="477">
        <f t="shared" si="37"/>
        <v>4.3013366270493658E-3</v>
      </c>
      <c r="GX38" s="477">
        <f t="shared" si="37"/>
        <v>3.8077437038516607E-3</v>
      </c>
      <c r="GY38" s="477">
        <f t="shared" si="37"/>
        <v>3.2064090883599365E-3</v>
      </c>
      <c r="GZ38" s="477">
        <f t="shared" si="37"/>
        <v>2.4984804258095876E-3</v>
      </c>
      <c r="HA38" s="477">
        <f t="shared" si="37"/>
        <v>1.6852964788504983E-3</v>
      </c>
      <c r="HB38" s="477">
        <f t="shared" si="37"/>
        <v>7.6837879661815936E-4</v>
      </c>
      <c r="HC38" s="477">
        <f t="shared" si="37"/>
        <v>2.5057757404217288E-4</v>
      </c>
      <c r="HD38" s="477">
        <f t="shared" si="37"/>
        <v>1.3697142134717047E-3</v>
      </c>
      <c r="HE38" s="477">
        <f t="shared" si="37"/>
        <v>2.5870201601166103E-3</v>
      </c>
      <c r="HF38" s="477">
        <f t="shared" si="37"/>
        <v>3.9003433147058336E-3</v>
      </c>
      <c r="HG38" s="477">
        <f t="shared" si="37"/>
        <v>5.3074022830323E-3</v>
      </c>
      <c r="HH38" s="477">
        <f t="shared" si="37"/>
        <v>6.8057985241277586E-3</v>
      </c>
      <c r="HI38" s="477">
        <f t="shared" si="32"/>
        <v>8.3930286743520155E-3</v>
      </c>
      <c r="HJ38" s="477">
        <f t="shared" si="32"/>
        <v>1.0066496923952561E-2</v>
      </c>
      <c r="HK38" s="477">
        <f t="shared" si="32"/>
        <v>1.1823527329949826E-2</v>
      </c>
      <c r="HL38" s="477">
        <f t="shared" si="32"/>
        <v>1.3661375958539463E-2</v>
      </c>
      <c r="HM38" s="477">
        <f t="shared" si="32"/>
        <v>1.5577242760048344E-2</v>
      </c>
      <c r="HN38" s="477">
        <f t="shared" si="32"/>
        <v>1.7568283090921996E-2</v>
      </c>
      <c r="HO38" s="477">
        <f t="shared" si="32"/>
        <v>1.9631618808106592E-2</v>
      </c>
      <c r="HP38" s="477">
        <f t="shared" si="32"/>
        <v>2.1764348873202787E-2</v>
      </c>
      <c r="HQ38" s="477">
        <f t="shared" si="32"/>
        <v>2.3963559414934416E-2</v>
      </c>
      <c r="HR38" s="477">
        <f t="shared" si="32"/>
        <v>2.6226333209778695E-2</v>
      </c>
      <c r="HS38" s="477">
        <f t="shared" si="32"/>
        <v>2.854975855105751E-2</v>
      </c>
      <c r="HT38" s="477">
        <f t="shared" si="32"/>
        <v>3.0930937486845906E-2</v>
      </c>
      <c r="HU38" s="477">
        <f t="shared" si="32"/>
        <v>3.3366993415947947E-2</v>
      </c>
      <c r="HV38" s="477">
        <f t="shared" si="32"/>
        <v>3.5855078039655527E-2</v>
      </c>
      <c r="HW38" s="477">
        <f t="shared" si="32"/>
        <v>3.8392377674032967E-2</v>
      </c>
      <c r="HX38" s="477">
        <f t="shared" si="32"/>
        <v>4.0976118934053452E-2</v>
      </c>
      <c r="HY38" s="477">
        <f t="shared" si="33"/>
        <v>4.360357380614506E-2</v>
      </c>
      <c r="HZ38" s="477">
        <f t="shared" si="13"/>
        <v>4.6272064130304241E-2</v>
      </c>
      <c r="IA38" s="477">
        <f t="shared" si="13"/>
        <v>4.8978965516577169E-2</v>
      </c>
      <c r="IB38" s="477">
        <f t="shared" si="13"/>
        <v>5.1721710723449971E-2</v>
      </c>
      <c r="IC38" s="477">
        <f t="shared" si="13"/>
        <v>5.4497792527958389E-2</v>
      </c>
      <c r="ID38" s="477">
        <f t="shared" si="13"/>
        <v>5.730476611857574E-2</v>
      </c>
      <c r="IE38" s="477">
        <f t="shared" si="13"/>
        <v>6.0140251042938193E-2</v>
      </c>
      <c r="IF38" s="477">
        <f t="shared" si="13"/>
        <v>6.3001932742703506E-2</v>
      </c>
      <c r="IG38" s="477">
        <f t="shared" si="13"/>
        <v>6.5887563707751035E-2</v>
      </c>
    </row>
    <row r="39" spans="1:296">
      <c r="F39" s="384"/>
      <c r="G39" s="384"/>
      <c r="H39" s="384"/>
      <c r="I39" s="384"/>
      <c r="J39" s="252"/>
      <c r="K39" s="606">
        <v>28000</v>
      </c>
      <c r="L39" s="382">
        <f t="shared" si="22"/>
        <v>8.5343999999999998</v>
      </c>
      <c r="M39" s="382">
        <v>280</v>
      </c>
      <c r="N39" s="491">
        <f t="shared" si="14"/>
        <v>329.32354674542199</v>
      </c>
      <c r="O39" s="263">
        <f t="shared" si="15"/>
        <v>0.49306996489742183</v>
      </c>
      <c r="P39" s="383">
        <f t="shared" si="16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263">
        <f t="shared" si="1"/>
        <v>0.32501707056049545</v>
      </c>
      <c r="T39" s="492">
        <f>O39/Konstanten!$C$22</f>
        <v>0.40250609379381369</v>
      </c>
      <c r="U39" s="492">
        <f t="shared" si="2"/>
        <v>0.80748360229047234</v>
      </c>
      <c r="V39" s="492"/>
      <c r="W39" s="252"/>
      <c r="X39" s="515">
        <f t="shared" si="17"/>
        <v>280</v>
      </c>
      <c r="Y39" s="592">
        <v>28000</v>
      </c>
      <c r="Z39" s="490">
        <f t="shared" si="34"/>
        <v>2.6515781741395506E-2</v>
      </c>
      <c r="AA39" s="490">
        <f t="shared" si="34"/>
        <v>5.3022134861173062E-2</v>
      </c>
      <c r="AB39" s="490">
        <f t="shared" si="34"/>
        <v>7.9509673757368393E-2</v>
      </c>
      <c r="AC39" s="490">
        <f t="shared" si="34"/>
        <v>0.10596909837382126</v>
      </c>
      <c r="AD39" s="490">
        <f t="shared" si="34"/>
        <v>0.13239123574971437</v>
      </c>
      <c r="AE39" s="490">
        <f t="shared" si="34"/>
        <v>0.1587670801313821</v>
      </c>
      <c r="AF39" s="490">
        <f t="shared" si="34"/>
        <v>0.18508783121522301</v>
      </c>
      <c r="AG39" s="490">
        <f t="shared" si="34"/>
        <v>0.21134493013095978</v>
      </c>
      <c r="AH39" s="490">
        <f t="shared" si="34"/>
        <v>0.23753009282049181</v>
      </c>
      <c r="AI39" s="490">
        <f t="shared" si="34"/>
        <v>0.26363534052053472</v>
      </c>
      <c r="AJ39" s="490">
        <f t="shared" si="35"/>
        <v>0.28965302711333368</v>
      </c>
      <c r="AK39" s="490">
        <f t="shared" si="35"/>
        <v>0.31557586316879876</v>
      </c>
      <c r="AL39" s="490">
        <f t="shared" si="35"/>
        <v>0.34139693656044218</v>
      </c>
      <c r="AM39" s="490">
        <f t="shared" si="35"/>
        <v>0.36710972959591964</v>
      </c>
      <c r="AN39" s="490">
        <f t="shared" si="35"/>
        <v>0.39270813265875942</v>
      </c>
      <c r="AO39" s="490">
        <f t="shared" si="35"/>
        <v>0.4181864544098568</v>
      </c>
      <c r="AP39" s="490">
        <f t="shared" si="35"/>
        <v>0.44353942864449025</v>
      </c>
      <c r="AQ39" s="490">
        <f t="shared" si="35"/>
        <v>0.46876221794230499</v>
      </c>
      <c r="AR39" s="490">
        <f t="shared" si="35"/>
        <v>0.49385041428315229</v>
      </c>
      <c r="AS39" s="490">
        <f t="shared" si="35"/>
        <v>0.51880003683088627</v>
      </c>
      <c r="AT39" s="490">
        <f t="shared" si="29"/>
        <v>0.54360752710967486</v>
      </c>
      <c r="AU39" s="490">
        <f t="shared" si="29"/>
        <v>0.56826974181389645</v>
      </c>
      <c r="AV39" s="490">
        <f t="shared" si="29"/>
        <v>0.59278394350282126</v>
      </c>
      <c r="AW39" s="490">
        <f t="shared" si="29"/>
        <v>0.61714778943612536</v>
      </c>
      <c r="AX39" s="490">
        <f t="shared" si="29"/>
        <v>0.64135931880595309</v>
      </c>
      <c r="AY39" s="490">
        <f t="shared" si="29"/>
        <v>0.66541693861663376</v>
      </c>
      <c r="AZ39" s="490">
        <f t="shared" si="29"/>
        <v>0.68931940845468875</v>
      </c>
      <c r="BA39" s="490">
        <f t="shared" si="29"/>
        <v>0.71306582438041433</v>
      </c>
      <c r="BB39" s="490">
        <f t="shared" si="29"/>
        <v>0.73665560215832704</v>
      </c>
      <c r="BC39" s="490">
        <f t="shared" si="29"/>
        <v>0.76008846002821318</v>
      </c>
      <c r="BD39" s="490">
        <f t="shared" si="36"/>
        <v>0.78336440120150486</v>
      </c>
      <c r="BE39" s="490">
        <f t="shared" si="36"/>
        <v>0.80648369625017857</v>
      </c>
      <c r="BF39" s="490">
        <f t="shared" si="36"/>
        <v>0.82944686553748304</v>
      </c>
      <c r="BG39" s="490">
        <f t="shared" si="36"/>
        <v>0.85225466182199205</v>
      </c>
      <c r="BH39" s="490">
        <f t="shared" si="36"/>
        <v>0.87490805314927778</v>
      </c>
      <c r="BI39" s="490">
        <f t="shared" si="36"/>
        <v>0.89740820612875882</v>
      </c>
      <c r="BJ39" s="490">
        <f t="shared" si="36"/>
        <v>0.91975646967768476</v>
      </c>
      <c r="BK39" s="490">
        <f t="shared" si="36"/>
        <v>0.94195435929943083</v>
      </c>
      <c r="BL39" s="490">
        <f t="shared" si="36"/>
        <v>0.96400354194981008</v>
      </c>
      <c r="BM39" s="490">
        <f t="shared" si="36"/>
        <v>0.98590582153272199</v>
      </c>
      <c r="BN39" s="527"/>
      <c r="BO39" s="252"/>
      <c r="BP39" s="515">
        <f t="shared" si="18"/>
        <v>280</v>
      </c>
      <c r="BQ39" s="592">
        <v>28000</v>
      </c>
      <c r="BR39" s="382">
        <f t="shared" si="45"/>
        <v>232.7091183355808</v>
      </c>
      <c r="BS39" s="382">
        <f t="shared" si="45"/>
        <v>232.80722680982765</v>
      </c>
      <c r="BT39" s="382">
        <f t="shared" si="45"/>
        <v>232.97058618496465</v>
      </c>
      <c r="BU39" s="382">
        <f t="shared" si="45"/>
        <v>233.19896559116134</v>
      </c>
      <c r="BV39" s="382">
        <f t="shared" si="45"/>
        <v>233.49204429566333</v>
      </c>
      <c r="BW39" s="382">
        <f t="shared" si="45"/>
        <v>233.84941413906142</v>
      </c>
      <c r="BX39" s="382">
        <f t="shared" si="45"/>
        <v>234.27058259955919</v>
      </c>
      <c r="BY39" s="382">
        <f t="shared" si="45"/>
        <v>234.75497643683286</v>
      </c>
      <c r="BZ39" s="382">
        <f t="shared" si="45"/>
        <v>235.301945859109</v>
      </c>
      <c r="CA39" s="382">
        <f t="shared" si="45"/>
        <v>235.91076915062163</v>
      </c>
      <c r="CB39" s="382">
        <f t="shared" si="45"/>
        <v>236.58065769173911</v>
      </c>
      <c r="CC39" s="382">
        <f t="shared" si="45"/>
        <v>237.31076130084926</v>
      </c>
      <c r="CD39" s="382">
        <f t="shared" si="45"/>
        <v>238.10017382553067</v>
      </c>
      <c r="CE39" s="382">
        <f t="shared" si="45"/>
        <v>238.94793891057481</v>
      </c>
      <c r="CF39" s="382">
        <f t="shared" si="43"/>
        <v>239.85305587193955</v>
      </c>
      <c r="CG39" s="382">
        <f t="shared" si="43"/>
        <v>240.81448560856012</v>
      </c>
      <c r="CH39" s="382">
        <f t="shared" si="41"/>
        <v>241.83115648793523</v>
      </c>
      <c r="CI39" s="382">
        <f t="shared" si="41"/>
        <v>242.90197014635206</v>
      </c>
      <c r="CJ39" s="382">
        <f t="shared" si="41"/>
        <v>244.02580715028881</v>
      </c>
      <c r="CK39" s="382">
        <f t="shared" si="41"/>
        <v>245.20153247174241</v>
      </c>
      <c r="CL39" s="382">
        <f t="shared" si="41"/>
        <v>246.42800073674206</v>
      </c>
      <c r="CM39" s="382">
        <f t="shared" si="41"/>
        <v>247.70406121296784</v>
      </c>
      <c r="CN39" s="382">
        <f t="shared" si="41"/>
        <v>249.02856250898935</v>
      </c>
      <c r="CO39" s="382">
        <f t="shared" si="41"/>
        <v>250.40035696405423</v>
      </c>
      <c r="CP39" s="382">
        <f t="shared" si="41"/>
        <v>251.81830471344492</v>
      </c>
      <c r="CQ39" s="382">
        <f t="shared" si="41"/>
        <v>253.28127742009696</v>
      </c>
      <c r="CR39" s="382">
        <f t="shared" si="41"/>
        <v>254.78816166835216</v>
      </c>
      <c r="CS39" s="382">
        <f t="shared" si="41"/>
        <v>256.33786202036794</v>
      </c>
      <c r="CT39" s="382">
        <f t="shared" si="41"/>
        <v>257.92930373977254</v>
      </c>
      <c r="CU39" s="382">
        <f t="shared" si="41"/>
        <v>259.56143519066251</v>
      </c>
      <c r="CV39" s="382">
        <f t="shared" si="39"/>
        <v>261.2332299229621</v>
      </c>
      <c r="CW39" s="382">
        <f t="shared" si="24"/>
        <v>262.94368845755406</v>
      </c>
      <c r="CX39" s="382">
        <f t="shared" si="24"/>
        <v>264.69183978645748</v>
      </c>
      <c r="CY39" s="382">
        <f t="shared" si="24"/>
        <v>266.47674260471814</v>
      </c>
      <c r="CZ39" s="382">
        <f t="shared" si="24"/>
        <v>268.29748629164305</v>
      </c>
      <c r="DA39" s="382">
        <f t="shared" si="24"/>
        <v>270.15319165957771</v>
      </c>
      <c r="DB39" s="382">
        <f t="shared" si="24"/>
        <v>272.04301148867131</v>
      </c>
      <c r="DC39" s="382">
        <f t="shared" si="24"/>
        <v>273.96613086601769</v>
      </c>
      <c r="DD39" s="382">
        <f t="shared" si="24"/>
        <v>275.92176734727053</v>
      </c>
      <c r="DE39" s="382">
        <f t="shared" si="24"/>
        <v>277.90917095833618</v>
      </c>
      <c r="DF39" s="521"/>
      <c r="DG39" s="252"/>
      <c r="DH39" s="515">
        <f t="shared" si="19"/>
        <v>280</v>
      </c>
      <c r="DI39" s="592">
        <v>28000</v>
      </c>
      <c r="DJ39" s="382">
        <f t="shared" si="46"/>
        <v>15.761123972307756</v>
      </c>
      <c r="DK39" s="382">
        <f t="shared" si="46"/>
        <v>31.516643520968572</v>
      </c>
      <c r="DL39" s="382">
        <f t="shared" si="46"/>
        <v>47.260979793450161</v>
      </c>
      <c r="DM39" s="382">
        <f t="shared" si="46"/>
        <v>62.988604786108489</v>
      </c>
      <c r="DN39" s="382">
        <f t="shared" si="46"/>
        <v>78.694066041458242</v>
      </c>
      <c r="DO39" s="382">
        <f t="shared" si="46"/>
        <v>94.372010490848766</v>
      </c>
      <c r="DP39" s="382">
        <f t="shared" si="46"/>
        <v>110.01720718625788</v>
      </c>
      <c r="DQ39" s="382">
        <f t="shared" si="46"/>
        <v>125.62456868893612</v>
      </c>
      <c r="DR39" s="382">
        <f t="shared" si="46"/>
        <v>141.18917090997707</v>
      </c>
      <c r="DS39" s="382">
        <f t="shared" si="46"/>
        <v>156.7062712293631</v>
      </c>
      <c r="DT39" s="382">
        <f t="shared" si="46"/>
        <v>172.17132475337706</v>
      </c>
      <c r="DU39" s="382">
        <f t="shared" si="46"/>
        <v>187.57999860537763</v>
      </c>
      <c r="DV39" s="382">
        <f t="shared" si="46"/>
        <v>202.92818418002364</v>
      </c>
      <c r="DW39" s="382">
        <f t="shared" si="46"/>
        <v>218.21200732576065</v>
      </c>
      <c r="DX39" s="382">
        <f t="shared" si="46"/>
        <v>233.4278364535383</v>
      </c>
      <c r="DY39" s="382">
        <f t="shared" si="44"/>
        <v>248.57228860063373</v>
      </c>
      <c r="DZ39" s="382">
        <f t="shared" si="42"/>
        <v>263.64223350649911</v>
      </c>
      <c r="EA39" s="382">
        <f t="shared" si="42"/>
        <v>278.63479578233165</v>
      </c>
      <c r="EB39" s="382">
        <f t="shared" si="42"/>
        <v>293.54735527713166</v>
      </c>
      <c r="EC39" s="382">
        <f t="shared" si="42"/>
        <v>308.37754576037952</v>
      </c>
      <c r="ED39" s="382">
        <f t="shared" si="42"/>
        <v>323.12325205480869</v>
      </c>
      <c r="EE39" s="382">
        <f t="shared" si="42"/>
        <v>337.78260576256969</v>
      </c>
      <c r="EF39" s="382">
        <f t="shared" si="42"/>
        <v>352.35397973409817</v>
      </c>
      <c r="EG39" s="382">
        <f t="shared" si="42"/>
        <v>366.83598143188414</v>
      </c>
      <c r="EH39" s="382">
        <f t="shared" si="42"/>
        <v>381.22744534114099</v>
      </c>
      <c r="EI39" s="382">
        <f t="shared" si="42"/>
        <v>395.52742457663265</v>
      </c>
      <c r="EJ39" s="382">
        <f t="shared" si="42"/>
        <v>409.73518182988363</v>
      </c>
      <c r="EK39" s="382">
        <f t="shared" si="42"/>
        <v>423.85017979424862</v>
      </c>
      <c r="EL39" s="382">
        <f t="shared" si="42"/>
        <v>437.87207119699877</v>
      </c>
      <c r="EM39" s="382">
        <f t="shared" si="42"/>
        <v>451.80068855834025</v>
      </c>
      <c r="EN39" s="382">
        <f t="shared" si="40"/>
        <v>465.63603378716567</v>
      </c>
      <c r="EO39" s="382">
        <f t="shared" si="26"/>
        <v>479.37826771292015</v>
      </c>
      <c r="EP39" s="382">
        <f t="shared" si="26"/>
        <v>493.02769964233113</v>
      </c>
      <c r="EQ39" s="382">
        <f t="shared" si="26"/>
        <v>506.58477701916308</v>
      </c>
      <c r="ER39" s="382">
        <f t="shared" si="26"/>
        <v>520.0500752549359</v>
      </c>
      <c r="ES39" s="382">
        <f t="shared" si="26"/>
        <v>533.42428778859312</v>
      </c>
      <c r="ET39" s="382">
        <f t="shared" si="26"/>
        <v>546.70821642383805</v>
      </c>
      <c r="EU39" s="382">
        <f t="shared" si="26"/>
        <v>559.90276198406752</v>
      </c>
      <c r="EV39" s="382">
        <f t="shared" si="26"/>
        <v>573.00891531682589</v>
      </c>
      <c r="EW39" s="382">
        <f t="shared" si="26"/>
        <v>586.02774867234029</v>
      </c>
      <c r="EX39" s="521"/>
      <c r="EY39" s="252"/>
      <c r="EZ39" s="515">
        <f t="shared" si="20"/>
        <v>280</v>
      </c>
      <c r="FA39" s="592">
        <v>28000</v>
      </c>
      <c r="FB39" s="382">
        <f t="shared" si="38"/>
        <v>15.600000000000001</v>
      </c>
      <c r="FC39" s="382">
        <f t="shared" si="38"/>
        <v>31.200000000000003</v>
      </c>
      <c r="FD39" s="382">
        <f t="shared" si="38"/>
        <v>46.8</v>
      </c>
      <c r="FE39" s="382">
        <f t="shared" si="38"/>
        <v>62.400000000000006</v>
      </c>
      <c r="FF39" s="382">
        <f t="shared" si="38"/>
        <v>78</v>
      </c>
      <c r="FG39" s="382">
        <f t="shared" si="38"/>
        <v>93.6</v>
      </c>
      <c r="FH39" s="382">
        <f t="shared" si="38"/>
        <v>109.2</v>
      </c>
      <c r="FI39" s="382">
        <f t="shared" si="38"/>
        <v>124.80000000000001</v>
      </c>
      <c r="FJ39" s="382">
        <f t="shared" si="38"/>
        <v>140.4</v>
      </c>
      <c r="FK39" s="382">
        <f t="shared" si="38"/>
        <v>156</v>
      </c>
      <c r="FL39" s="382">
        <f t="shared" si="38"/>
        <v>171.60000000000002</v>
      </c>
      <c r="FM39" s="382">
        <f t="shared" si="38"/>
        <v>187.2</v>
      </c>
      <c r="FN39" s="382">
        <f t="shared" si="38"/>
        <v>202.8</v>
      </c>
      <c r="FO39" s="382">
        <f t="shared" si="38"/>
        <v>218.4</v>
      </c>
      <c r="FP39" s="382">
        <f t="shared" si="38"/>
        <v>234</v>
      </c>
      <c r="FQ39" s="382">
        <f t="shared" si="38"/>
        <v>249.60000000000002</v>
      </c>
      <c r="FR39" s="382">
        <f t="shared" si="30"/>
        <v>265.2</v>
      </c>
      <c r="FS39" s="382">
        <f t="shared" si="30"/>
        <v>280.8</v>
      </c>
      <c r="FT39" s="382">
        <f t="shared" si="30"/>
        <v>296.39999999999998</v>
      </c>
      <c r="FU39" s="382">
        <f t="shared" si="30"/>
        <v>312</v>
      </c>
      <c r="FV39" s="382">
        <f t="shared" si="30"/>
        <v>327.60000000000002</v>
      </c>
      <c r="FW39" s="382">
        <f t="shared" si="30"/>
        <v>343.20000000000005</v>
      </c>
      <c r="FX39" s="382">
        <f t="shared" si="30"/>
        <v>358.8</v>
      </c>
      <c r="FY39" s="382">
        <f t="shared" si="30"/>
        <v>374.4</v>
      </c>
      <c r="FZ39" s="382">
        <f t="shared" si="30"/>
        <v>390</v>
      </c>
      <c r="GA39" s="382">
        <f t="shared" si="30"/>
        <v>405.6</v>
      </c>
      <c r="GB39" s="382">
        <f t="shared" si="30"/>
        <v>421.20000000000005</v>
      </c>
      <c r="GC39" s="382">
        <f t="shared" si="30"/>
        <v>436.8</v>
      </c>
      <c r="GD39" s="382">
        <f t="shared" si="30"/>
        <v>452.4</v>
      </c>
      <c r="GE39" s="382">
        <f t="shared" si="30"/>
        <v>468</v>
      </c>
      <c r="GF39" s="382">
        <f t="shared" si="30"/>
        <v>483.6</v>
      </c>
      <c r="GG39" s="382">
        <f t="shared" si="30"/>
        <v>499.20000000000005</v>
      </c>
      <c r="GH39" s="382">
        <f t="shared" si="31"/>
        <v>514.79999999999995</v>
      </c>
      <c r="GI39" s="382">
        <f t="shared" si="31"/>
        <v>530.4</v>
      </c>
      <c r="GJ39" s="382">
        <f t="shared" si="31"/>
        <v>546</v>
      </c>
      <c r="GK39" s="382">
        <f t="shared" si="31"/>
        <v>561.6</v>
      </c>
      <c r="GL39" s="382">
        <f t="shared" si="31"/>
        <v>577.20000000000005</v>
      </c>
      <c r="GM39" s="382">
        <f t="shared" si="31"/>
        <v>592.79999999999995</v>
      </c>
      <c r="GN39" s="382">
        <f t="shared" si="31"/>
        <v>608.4</v>
      </c>
      <c r="GO39" s="382">
        <f t="shared" si="31"/>
        <v>624</v>
      </c>
      <c r="GQ39" s="511"/>
      <c r="GR39" s="521"/>
      <c r="GS39" s="524">
        <v>28000</v>
      </c>
      <c r="GT39" s="477">
        <f t="shared" si="37"/>
        <v>1.0222873228511401E-2</v>
      </c>
      <c r="GU39" s="477">
        <f t="shared" si="37"/>
        <v>1.0046866848555757E-2</v>
      </c>
      <c r="GV39" s="477">
        <f t="shared" si="37"/>
        <v>9.753919522295873E-3</v>
      </c>
      <c r="GW39" s="477">
        <f t="shared" si="37"/>
        <v>9.344623334763786E-3</v>
      </c>
      <c r="GX39" s="477">
        <f t="shared" si="37"/>
        <v>8.819801496755663E-3</v>
      </c>
      <c r="GY39" s="477">
        <f t="shared" si="37"/>
        <v>8.1805027447585527E-3</v>
      </c>
      <c r="GZ39" s="477">
        <f t="shared" si="37"/>
        <v>7.4279942852426006E-3</v>
      </c>
      <c r="HA39" s="477">
        <f t="shared" si="37"/>
        <v>6.5637533926811526E-3</v>
      </c>
      <c r="HB39" s="477">
        <f t="shared" si="37"/>
        <v>5.5894577812928645E-3</v>
      </c>
      <c r="HC39" s="477">
        <f t="shared" si="37"/>
        <v>4.5069748888949242E-3</v>
      </c>
      <c r="HD39" s="477">
        <f t="shared" si="37"/>
        <v>3.3183502200231233E-3</v>
      </c>
      <c r="HE39" s="477">
        <f t="shared" si="37"/>
        <v>2.0257949045892707E-3</v>
      </c>
      <c r="HF39" s="477">
        <f t="shared" si="37"/>
        <v>6.3167263109153743E-4</v>
      </c>
      <c r="HG39" s="477">
        <f t="shared" si="37"/>
        <v>8.6151388524970715E-4</v>
      </c>
      <c r="HH39" s="477">
        <f t="shared" si="37"/>
        <v>2.4511367416781039E-3</v>
      </c>
      <c r="HI39" s="477">
        <f t="shared" si="32"/>
        <v>4.1344568421199162E-3</v>
      </c>
      <c r="HJ39" s="477">
        <f t="shared" si="32"/>
        <v>5.90863790213823E-3</v>
      </c>
      <c r="HK39" s="477">
        <f t="shared" si="32"/>
        <v>7.7707603301628179E-3</v>
      </c>
      <c r="HL39" s="477">
        <f t="shared" si="32"/>
        <v>9.7178348623689695E-3</v>
      </c>
      <c r="HM39" s="477">
        <f t="shared" si="32"/>
        <v>1.1746815841239162E-2</v>
      </c>
      <c r="HN39" s="477">
        <f t="shared" si="32"/>
        <v>1.3854614041925962E-2</v>
      </c>
      <c r="HO39" s="477">
        <f t="shared" si="32"/>
        <v>1.6038108964196607E-2</v>
      </c>
      <c r="HP39" s="477">
        <f t="shared" si="32"/>
        <v>1.8294160522229059E-2</v>
      </c>
      <c r="HQ39" s="477">
        <f t="shared" si="32"/>
        <v>2.0619620078136648E-2</v>
      </c>
      <c r="HR39" s="477">
        <f t="shared" si="32"/>
        <v>2.301134077849221E-2</v>
      </c>
      <c r="HS39" s="477">
        <f t="shared" si="32"/>
        <v>2.5466187165526944E-2</v>
      </c>
      <c r="HT39" s="477">
        <f t="shared" si="32"/>
        <v>2.7981044046338326E-2</v>
      </c>
      <c r="HU39" s="477">
        <f t="shared" si="32"/>
        <v>3.0552824613729501E-2</v>
      </c>
      <c r="HV39" s="477">
        <f t="shared" si="32"/>
        <v>3.3178477821813587E-2</v>
      </c>
      <c r="HW39" s="477">
        <f t="shared" si="32"/>
        <v>3.5854995027454359E-2</v>
      </c>
      <c r="HX39" s="477">
        <f t="shared" si="32"/>
        <v>3.8579415915747997E-2</v>
      </c>
      <c r="HY39" s="477">
        <f t="shared" si="33"/>
        <v>4.1348833733427216E-2</v>
      </c>
      <c r="HZ39" s="477">
        <f t="shared" si="13"/>
        <v>4.4160399858798251E-2</v>
      </c>
      <c r="IA39" s="477">
        <f t="shared" si="13"/>
        <v>4.7011327740580748E-2</v>
      </c>
      <c r="IB39" s="477">
        <f t="shared" si="13"/>
        <v>4.9898896240603514E-2</v>
      </c>
      <c r="IC39" s="477">
        <f t="shared" si="13"/>
        <v>5.2820452417370073E-2</v>
      </c>
      <c r="ID39" s="477">
        <f t="shared" si="13"/>
        <v>5.5773413788467917E-2</v>
      </c>
      <c r="IE39" s="477">
        <f t="shared" si="13"/>
        <v>5.8755270110399181E-2</v>
      </c>
      <c r="IF39" s="477">
        <f t="shared" si="13"/>
        <v>6.1763584714219992E-2</v>
      </c>
      <c r="IG39" s="477">
        <f t="shared" si="13"/>
        <v>6.4795995434835191E-2</v>
      </c>
    </row>
    <row r="40" spans="1:296">
      <c r="F40" s="384"/>
      <c r="G40" s="384"/>
      <c r="H40" s="384"/>
      <c r="I40" s="384"/>
      <c r="J40" s="252"/>
      <c r="K40" s="606">
        <v>29000</v>
      </c>
      <c r="L40" s="382">
        <f t="shared" si="22"/>
        <v>8.8391999999999999</v>
      </c>
      <c r="M40" s="382">
        <v>290</v>
      </c>
      <c r="N40" s="491">
        <f t="shared" si="14"/>
        <v>314.84994776735959</v>
      </c>
      <c r="O40" s="263">
        <f t="shared" si="15"/>
        <v>0.47544815605827356</v>
      </c>
      <c r="P40" s="383">
        <f t="shared" si="16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263">
        <f t="shared" si="1"/>
        <v>0.31073273897592857</v>
      </c>
      <c r="T40" s="492">
        <f>O40/Konstanten!$C$22</f>
        <v>0.38812094372103961</v>
      </c>
      <c r="U40" s="492">
        <f t="shared" si="2"/>
        <v>0.8006080166579892</v>
      </c>
      <c r="V40" s="492"/>
      <c r="W40" s="252"/>
      <c r="X40" s="515">
        <f t="shared" si="17"/>
        <v>290</v>
      </c>
      <c r="Y40" s="592">
        <v>29000</v>
      </c>
      <c r="Z40" s="490">
        <f t="shared" si="34"/>
        <v>2.7118287493324289E-2</v>
      </c>
      <c r="AA40" s="490">
        <f t="shared" si="34"/>
        <v>5.4226275913414647E-2</v>
      </c>
      <c r="AB40" s="490">
        <f t="shared" si="34"/>
        <v>8.1313715412237628E-2</v>
      </c>
      <c r="AC40" s="490">
        <f t="shared" si="34"/>
        <v>0.10837045399848444</v>
      </c>
      <c r="AD40" s="490">
        <f t="shared" si="34"/>
        <v>0.13538648499462852</v>
      </c>
      <c r="AE40" s="490">
        <f t="shared" si="34"/>
        <v>0.16235199276673334</v>
      </c>
      <c r="AF40" s="490">
        <f t="shared" si="34"/>
        <v>0.18925739621216794</v>
      </c>
      <c r="AG40" s="490">
        <f t="shared" si="34"/>
        <v>0.21609338954097393</v>
      </c>
      <c r="AH40" s="490">
        <f t="shared" si="34"/>
        <v>0.24285097994476373</v>
      </c>
      <c r="AI40" s="490">
        <f t="shared" si="34"/>
        <v>0.26952152181306754</v>
      </c>
      <c r="AJ40" s="490">
        <f t="shared" si="35"/>
        <v>0.29609674722708484</v>
      </c>
      <c r="AK40" s="490">
        <f t="shared" si="35"/>
        <v>0.32256879253394843</v>
      </c>
      <c r="AL40" s="490">
        <f t="shared" si="35"/>
        <v>0.34893022087739173</v>
      </c>
      <c r="AM40" s="490">
        <f t="shared" si="35"/>
        <v>0.37517404063220028</v>
      </c>
      <c r="AN40" s="490">
        <f t="shared" si="35"/>
        <v>0.40129371975744937</v>
      </c>
      <c r="AO40" s="490">
        <f t="shared" si="35"/>
        <v>0.42728319614603472</v>
      </c>
      <c r="AP40" s="490">
        <f t="shared" si="35"/>
        <v>0.45313688410399655</v>
      </c>
      <c r="AQ40" s="490">
        <f t="shared" si="35"/>
        <v>0.47884967714189836</v>
      </c>
      <c r="AR40" s="490">
        <f t="shared" si="35"/>
        <v>0.50441694730125608</v>
      </c>
      <c r="AS40" s="490">
        <f t="shared" si="35"/>
        <v>0.52983454127168694</v>
      </c>
      <c r="AT40" s="490">
        <f t="shared" si="29"/>
        <v>0.55509877357878545</v>
      </c>
      <c r="AU40" s="490">
        <f t="shared" si="29"/>
        <v>0.58020641713949073</v>
      </c>
      <c r="AV40" s="490">
        <f t="shared" si="29"/>
        <v>0.60515469149084711</v>
      </c>
      <c r="AW40" s="490">
        <f t="shared" si="29"/>
        <v>0.62994124900067183</v>
      </c>
      <c r="AX40" s="490">
        <f t="shared" si="29"/>
        <v>0.65456415936525081</v>
      </c>
      <c r="AY40" s="490">
        <f t="shared" si="29"/>
        <v>0.67902189269070223</v>
      </c>
      <c r="AZ40" s="490">
        <f t="shared" si="29"/>
        <v>0.70331330144191762</v>
      </c>
      <c r="BA40" s="490">
        <f t="shared" si="29"/>
        <v>0.72743760152697168</v>
      </c>
      <c r="BB40" s="490">
        <f t="shared" si="29"/>
        <v>0.75139435276612365</v>
      </c>
      <c r="BC40" s="490">
        <f t="shared" si="29"/>
        <v>0.77518343897426734</v>
      </c>
      <c r="BD40" s="490">
        <f t="shared" si="36"/>
        <v>0.79880504786398721</v>
      </c>
      <c r="BE40" s="490">
        <f t="shared" si="36"/>
        <v>0.82225965095448761</v>
      </c>
      <c r="BF40" s="490">
        <f t="shared" si="36"/>
        <v>0.84554798364963735</v>
      </c>
      <c r="BG40" s="490">
        <f t="shared" si="36"/>
        <v>0.86867102562682008</v>
      </c>
      <c r="BH40" s="490">
        <f t="shared" si="36"/>
        <v>0.89162998165769014</v>
      </c>
      <c r="BI40" s="490">
        <f t="shared" si="36"/>
        <v>0.91442626296221863</v>
      </c>
      <c r="BJ40" s="490">
        <f t="shared" si="36"/>
        <v>0.93706146917922983</v>
      </c>
      <c r="BK40" s="490">
        <f t="shared" si="36"/>
        <v>0.95953737101963688</v>
      </c>
      <c r="BL40" s="490">
        <f t="shared" si="36"/>
        <v>0.9818558936532803</v>
      </c>
      <c r="BM40" s="490">
        <f t="shared" si="36"/>
        <v>1.0040191008664037</v>
      </c>
      <c r="BN40" s="527"/>
      <c r="BO40" s="252"/>
      <c r="BP40" s="515">
        <f t="shared" si="18"/>
        <v>290</v>
      </c>
      <c r="BQ40" s="592">
        <v>29000</v>
      </c>
      <c r="BR40" s="382">
        <f t="shared" si="45"/>
        <v>230.72913071998869</v>
      </c>
      <c r="BS40" s="382">
        <f t="shared" si="45"/>
        <v>230.8308713395642</v>
      </c>
      <c r="BT40" s="382">
        <f t="shared" si="45"/>
        <v>231.00026765585059</v>
      </c>
      <c r="BU40" s="382">
        <f t="shared" si="45"/>
        <v>231.23706405114498</v>
      </c>
      <c r="BV40" s="382">
        <f t="shared" si="45"/>
        <v>231.54090554840718</v>
      </c>
      <c r="BW40" s="382">
        <f t="shared" si="45"/>
        <v>231.91134063943969</v>
      </c>
      <c r="BX40" s="382">
        <f t="shared" si="45"/>
        <v>232.34782483802141</v>
      </c>
      <c r="BY40" s="382">
        <f t="shared" si="45"/>
        <v>232.84972489907327</v>
      </c>
      <c r="BZ40" s="382">
        <f t="shared" si="45"/>
        <v>233.41632363541555</v>
      </c>
      <c r="CA40" s="382">
        <f t="shared" si="45"/>
        <v>234.04682525606361</v>
      </c>
      <c r="CB40" s="382">
        <f t="shared" si="45"/>
        <v>234.74036114441694</v>
      </c>
      <c r="CC40" s="382">
        <f t="shared" si="45"/>
        <v>235.49599599120026</v>
      </c>
      <c r="CD40" s="382">
        <f t="shared" si="45"/>
        <v>236.31273419556939</v>
      </c>
      <c r="CE40" s="382">
        <f t="shared" si="45"/>
        <v>237.18952644832567</v>
      </c>
      <c r="CF40" s="382">
        <f t="shared" si="43"/>
        <v>238.1252764135198</v>
      </c>
      <c r="CG40" s="382">
        <f t="shared" si="43"/>
        <v>239.11884742866971</v>
      </c>
      <c r="CH40" s="382">
        <f t="shared" si="41"/>
        <v>240.16906914912025</v>
      </c>
      <c r="CI40" s="382">
        <f t="shared" si="41"/>
        <v>241.27474406847804</v>
      </c>
      <c r="CJ40" s="382">
        <f t="shared" si="41"/>
        <v>242.43465385427959</v>
      </c>
      <c r="CK40" s="382">
        <f t="shared" si="41"/>
        <v>243.64756544583216</v>
      </c>
      <c r="CL40" s="382">
        <f t="shared" si="41"/>
        <v>244.91223686923598</v>
      </c>
      <c r="CM40" s="382">
        <f t="shared" si="41"/>
        <v>246.22742273273394</v>
      </c>
      <c r="CN40" s="382">
        <f t="shared" si="41"/>
        <v>247.5918793735112</v>
      </c>
      <c r="CO40" s="382">
        <f t="shared" si="41"/>
        <v>249.00436963472461</v>
      </c>
      <c r="CP40" s="382">
        <f t="shared" si="41"/>
        <v>250.46366725872664</v>
      </c>
      <c r="CQ40" s="382">
        <f t="shared" si="41"/>
        <v>251.96856088905358</v>
      </c>
      <c r="CR40" s="382">
        <f t="shared" si="41"/>
        <v>253.51785767969744</v>
      </c>
      <c r="CS40" s="382">
        <f t="shared" si="41"/>
        <v>255.11038651543453</v>
      </c>
      <c r="CT40" s="382">
        <f t="shared" si="41"/>
        <v>256.74500085150254</v>
      </c>
      <c r="CU40" s="382">
        <f t="shared" si="41"/>
        <v>258.4205811847371</v>
      </c>
      <c r="CV40" s="382">
        <f t="shared" si="39"/>
        <v>260.13603717138164</v>
      </c>
      <c r="CW40" s="382">
        <f t="shared" si="24"/>
        <v>261.89030940924414</v>
      </c>
      <c r="CX40" s="382">
        <f t="shared" si="24"/>
        <v>263.68237090371662</v>
      </c>
      <c r="CY40" s="382">
        <f t="shared" si="24"/>
        <v>265.51122823845304</v>
      </c>
      <c r="CZ40" s="382">
        <f t="shared" si="24"/>
        <v>267.37592247230407</v>
      </c>
      <c r="DA40" s="382">
        <f t="shared" si="24"/>
        <v>269.27552978445226</v>
      </c>
      <c r="DB40" s="382">
        <f t="shared" si="24"/>
        <v>271.20916188968869</v>
      </c>
      <c r="DC40" s="382">
        <f t="shared" si="24"/>
        <v>273.17596624543614</v>
      </c>
      <c r="DD40" s="382">
        <f t="shared" si="24"/>
        <v>275.17512607154703</v>
      </c>
      <c r="DE40" s="382">
        <f t="shared" si="24"/>
        <v>277.20586020311617</v>
      </c>
      <c r="DF40" s="521"/>
      <c r="DG40" s="252"/>
      <c r="DH40" s="515">
        <f t="shared" si="19"/>
        <v>290</v>
      </c>
      <c r="DI40" s="592">
        <v>29000</v>
      </c>
      <c r="DJ40" s="382">
        <f t="shared" si="46"/>
        <v>16.050483571425286</v>
      </c>
      <c r="DK40" s="382">
        <f t="shared" si="46"/>
        <v>32.094871436925821</v>
      </c>
      <c r="DL40" s="382">
        <f t="shared" si="46"/>
        <v>48.12709702546497</v>
      </c>
      <c r="DM40" s="382">
        <f t="shared" si="46"/>
        <v>64.141151684403454</v>
      </c>
      <c r="DN40" s="382">
        <f t="shared" si="46"/>
        <v>80.131112767877894</v>
      </c>
      <c r="DO40" s="382">
        <f t="shared" si="46"/>
        <v>96.091170702873015</v>
      </c>
      <c r="DP40" s="382">
        <f t="shared" si="46"/>
        <v>112.01565472826822</v>
      </c>
      <c r="DQ40" s="382">
        <f t="shared" si="46"/>
        <v>127.89905703207933</v>
      </c>
      <c r="DR40" s="382">
        <f t="shared" si="46"/>
        <v>143.73605504652542</v>
      </c>
      <c r="DS40" s="382">
        <f t="shared" si="46"/>
        <v>159.52153169963637</v>
      </c>
      <c r="DT40" s="382">
        <f t="shared" si="46"/>
        <v>175.25059346357006</v>
      </c>
      <c r="DU40" s="382">
        <f t="shared" si="46"/>
        <v>190.91858608310531</v>
      </c>
      <c r="DV40" s="382">
        <f t="shared" si="46"/>
        <v>206.52110791085343</v>
      </c>
      <c r="DW40" s="382">
        <f t="shared" si="46"/>
        <v>222.05402081804547</v>
      </c>
      <c r="DX40" s="382">
        <f t="shared" si="46"/>
        <v>237.51345868977367</v>
      </c>
      <c r="DY40" s="382">
        <f t="shared" si="44"/>
        <v>252.89583355056172</v>
      </c>
      <c r="DZ40" s="382">
        <f t="shared" si="42"/>
        <v>268.19783939927817</v>
      </c>
      <c r="EA40" s="382">
        <f t="shared" si="42"/>
        <v>283.41645386126794</v>
      </c>
      <c r="EB40" s="382">
        <f t="shared" si="42"/>
        <v>298.54893778968648</v>
      </c>
      <c r="EC40" s="382">
        <f t="shared" si="42"/>
        <v>313.59283296735902</v>
      </c>
      <c r="ED40" s="382">
        <f t="shared" si="42"/>
        <v>328.54595807489312</v>
      </c>
      <c r="EE40" s="382">
        <f t="shared" si="42"/>
        <v>343.40640310069006</v>
      </c>
      <c r="EF40" s="382">
        <f t="shared" si="42"/>
        <v>358.17252237390858</v>
      </c>
      <c r="EG40" s="382">
        <f t="shared" si="42"/>
        <v>372.84292640298179</v>
      </c>
      <c r="EH40" s="382">
        <f t="shared" si="42"/>
        <v>387.41647270027806</v>
      </c>
      <c r="EI40" s="382">
        <f t="shared" si="42"/>
        <v>401.89225576847861</v>
      </c>
      <c r="EJ40" s="382">
        <f t="shared" si="42"/>
        <v>416.26959641670862</v>
      </c>
      <c r="EK40" s="382">
        <f t="shared" si="42"/>
        <v>430.548030564979</v>
      </c>
      <c r="EL40" s="382">
        <f t="shared" si="42"/>
        <v>444.72729768438643</v>
      </c>
      <c r="EM40" s="382">
        <f t="shared" si="42"/>
        <v>458.80732900852604</v>
      </c>
      <c r="EN40" s="382">
        <f t="shared" si="40"/>
        <v>472.78823563872589</v>
      </c>
      <c r="EO40" s="382">
        <f t="shared" si="26"/>
        <v>486.67029665275743</v>
      </c>
      <c r="EP40" s="382">
        <f t="shared" si="26"/>
        <v>500.45394731364092</v>
      </c>
      <c r="EQ40" s="382">
        <f t="shared" si="26"/>
        <v>514.13976746240621</v>
      </c>
      <c r="ER40" s="382">
        <f t="shared" si="26"/>
        <v>527.72847016648632</v>
      </c>
      <c r="ES40" s="382">
        <f t="shared" si="26"/>
        <v>541.22089068374771</v>
      </c>
      <c r="ET40" s="382">
        <f t="shared" si="26"/>
        <v>554.61797579140421</v>
      </c>
      <c r="EU40" s="382">
        <f t="shared" si="26"/>
        <v>567.92077351899775</v>
      </c>
      <c r="EV40" s="382">
        <f t="shared" si="26"/>
        <v>581.13042331557722</v>
      </c>
      <c r="EW40" s="382">
        <f t="shared" si="26"/>
        <v>594.24814667299438</v>
      </c>
      <c r="EX40" s="521"/>
      <c r="EY40" s="252"/>
      <c r="EZ40" s="515">
        <f t="shared" si="20"/>
        <v>290</v>
      </c>
      <c r="FA40" s="592">
        <v>29000</v>
      </c>
      <c r="FB40" s="382">
        <f t="shared" si="38"/>
        <v>15.8</v>
      </c>
      <c r="FC40" s="382">
        <f t="shared" si="38"/>
        <v>31.6</v>
      </c>
      <c r="FD40" s="382">
        <f t="shared" si="38"/>
        <v>47.4</v>
      </c>
      <c r="FE40" s="382">
        <f t="shared" si="38"/>
        <v>63.2</v>
      </c>
      <c r="FF40" s="382">
        <f t="shared" si="38"/>
        <v>79</v>
      </c>
      <c r="FG40" s="382">
        <f t="shared" si="38"/>
        <v>94.8</v>
      </c>
      <c r="FH40" s="382">
        <f t="shared" si="38"/>
        <v>110.6</v>
      </c>
      <c r="FI40" s="382">
        <f t="shared" si="38"/>
        <v>126.4</v>
      </c>
      <c r="FJ40" s="382">
        <f t="shared" si="38"/>
        <v>142.19999999999999</v>
      </c>
      <c r="FK40" s="382">
        <f t="shared" si="38"/>
        <v>158</v>
      </c>
      <c r="FL40" s="382">
        <f t="shared" si="38"/>
        <v>173.8</v>
      </c>
      <c r="FM40" s="382">
        <f t="shared" si="38"/>
        <v>189.6</v>
      </c>
      <c r="FN40" s="382">
        <f t="shared" si="38"/>
        <v>205.4</v>
      </c>
      <c r="FO40" s="382">
        <f t="shared" si="38"/>
        <v>221.2</v>
      </c>
      <c r="FP40" s="382">
        <f t="shared" si="38"/>
        <v>237</v>
      </c>
      <c r="FQ40" s="382">
        <f t="shared" si="38"/>
        <v>252.8</v>
      </c>
      <c r="FR40" s="382">
        <f t="shared" si="30"/>
        <v>268.60000000000002</v>
      </c>
      <c r="FS40" s="382">
        <f t="shared" si="30"/>
        <v>284.39999999999998</v>
      </c>
      <c r="FT40" s="382">
        <f t="shared" si="30"/>
        <v>300.2</v>
      </c>
      <c r="FU40" s="382">
        <f t="shared" si="30"/>
        <v>316</v>
      </c>
      <c r="FV40" s="382">
        <f t="shared" si="30"/>
        <v>331.8</v>
      </c>
      <c r="FW40" s="382">
        <f t="shared" si="30"/>
        <v>347.6</v>
      </c>
      <c r="FX40" s="382">
        <f t="shared" si="30"/>
        <v>363.4</v>
      </c>
      <c r="FY40" s="382">
        <f t="shared" si="30"/>
        <v>379.2</v>
      </c>
      <c r="FZ40" s="382">
        <f t="shared" si="30"/>
        <v>395</v>
      </c>
      <c r="GA40" s="382">
        <f t="shared" si="30"/>
        <v>410.8</v>
      </c>
      <c r="GB40" s="382">
        <f t="shared" si="30"/>
        <v>426.6</v>
      </c>
      <c r="GC40" s="382">
        <f t="shared" si="30"/>
        <v>442.4</v>
      </c>
      <c r="GD40" s="382">
        <f t="shared" si="30"/>
        <v>458.2</v>
      </c>
      <c r="GE40" s="382">
        <f t="shared" si="30"/>
        <v>474</v>
      </c>
      <c r="GF40" s="382">
        <f t="shared" si="30"/>
        <v>489.8</v>
      </c>
      <c r="GG40" s="382">
        <f t="shared" si="30"/>
        <v>505.6</v>
      </c>
      <c r="GH40" s="382">
        <f t="shared" si="31"/>
        <v>521.4</v>
      </c>
      <c r="GI40" s="382">
        <f t="shared" si="31"/>
        <v>537.20000000000005</v>
      </c>
      <c r="GJ40" s="382">
        <f t="shared" si="31"/>
        <v>553</v>
      </c>
      <c r="GK40" s="382">
        <f t="shared" si="31"/>
        <v>568.79999999999995</v>
      </c>
      <c r="GL40" s="382">
        <f t="shared" si="31"/>
        <v>584.6</v>
      </c>
      <c r="GM40" s="382">
        <f t="shared" si="31"/>
        <v>600.4</v>
      </c>
      <c r="GN40" s="382">
        <f t="shared" si="31"/>
        <v>616.20000000000005</v>
      </c>
      <c r="GO40" s="382">
        <f t="shared" si="31"/>
        <v>632</v>
      </c>
      <c r="GQ40" s="511"/>
      <c r="GR40" s="521"/>
      <c r="GS40" s="524">
        <v>29000</v>
      </c>
      <c r="GT40" s="477">
        <f t="shared" si="37"/>
        <v>1.560598285469862E-2</v>
      </c>
      <c r="GU40" s="477">
        <f t="shared" si="37"/>
        <v>1.5419019138255836E-2</v>
      </c>
      <c r="GV40" s="477">
        <f t="shared" si="37"/>
        <v>1.5107851302152094E-2</v>
      </c>
      <c r="GW40" s="477">
        <f t="shared" si="37"/>
        <v>1.4673133545126242E-2</v>
      </c>
      <c r="GX40" s="477">
        <f t="shared" si="37"/>
        <v>1.4115775119141026E-2</v>
      </c>
      <c r="GY40" s="477">
        <f t="shared" si="37"/>
        <v>1.3436933835112628E-2</v>
      </c>
      <c r="GZ40" s="477">
        <f t="shared" si="37"/>
        <v>1.2638007890079034E-2</v>
      </c>
      <c r="HA40" s="477">
        <f t="shared" si="37"/>
        <v>1.1720626147410386E-2</v>
      </c>
      <c r="HB40" s="477">
        <f t="shared" si="37"/>
        <v>1.0686637016914323E-2</v>
      </c>
      <c r="HC40" s="477">
        <f t="shared" si="37"/>
        <v>9.5380961016677483E-3</v>
      </c>
      <c r="HD40" s="477">
        <f t="shared" si="37"/>
        <v>8.2772527892841855E-3</v>
      </c>
      <c r="HE40" s="477">
        <f t="shared" si="37"/>
        <v>6.9065359751373104E-3</v>
      </c>
      <c r="HF40" s="477">
        <f t="shared" si="37"/>
        <v>5.4285391076701016E-3</v>
      </c>
      <c r="HG40" s="477">
        <f t="shared" si="37"/>
        <v>3.8460047464994205E-3</v>
      </c>
      <c r="HH40" s="477">
        <f t="shared" si="37"/>
        <v>2.1618088196186012E-3</v>
      </c>
      <c r="HI40" s="477">
        <f t="shared" si="32"/>
        <v>3.7894475846533501E-4</v>
      </c>
      <c r="HJ40" s="477">
        <f t="shared" si="32"/>
        <v>1.4994923211262042E-3</v>
      </c>
      <c r="HK40" s="477">
        <f t="shared" si="32"/>
        <v>3.4703212369366623E-3</v>
      </c>
      <c r="HL40" s="477">
        <f t="shared" si="32"/>
        <v>5.5302900172319713E-3</v>
      </c>
      <c r="HM40" s="477">
        <f t="shared" si="32"/>
        <v>7.6760907124798338E-3</v>
      </c>
      <c r="HN40" s="477">
        <f t="shared" si="32"/>
        <v>9.9043736351951111E-3</v>
      </c>
      <c r="HO40" s="477">
        <f t="shared" si="32"/>
        <v>1.2211760938191835E-2</v>
      </c>
      <c r="HP40" s="477">
        <f t="shared" si="32"/>
        <v>1.4594859458912531E-2</v>
      </c>
      <c r="HQ40" s="477">
        <f t="shared" si="32"/>
        <v>1.7050272773975736E-2</v>
      </c>
      <c r="HR40" s="477">
        <f t="shared" si="32"/>
        <v>1.9574612423847237E-2</v>
      </c>
      <c r="HS40" s="477">
        <f t="shared" si="32"/>
        <v>2.2164508282172434E-2</v>
      </c>
      <c r="HT40" s="477">
        <f t="shared" si="32"/>
        <v>2.4816618057664008E-2</v>
      </c>
      <c r="HU40" s="477">
        <f t="shared" si="32"/>
        <v>2.7527635928257389E-2</v>
      </c>
      <c r="HV40" s="477">
        <f t="shared" si="32"/>
        <v>3.0294300317887959E-2</v>
      </c>
      <c r="HW40" s="477">
        <f t="shared" si="32"/>
        <v>3.3113400834954045E-2</v>
      </c>
      <c r="HX40" s="477">
        <f t="shared" si="32"/>
        <v>3.5981784399291616E-2</v>
      </c>
      <c r="HY40" s="477">
        <f t="shared" si="33"/>
        <v>3.8896360590400005E-2</v>
      </c>
      <c r="HZ40" s="477">
        <f t="shared" si="13"/>
        <v>4.1854106254519942E-2</v>
      </c>
      <c r="IA40" s="477">
        <f t="shared" si="13"/>
        <v>4.4852069411806375E-2</v>
      </c>
      <c r="IB40" s="477">
        <f t="shared" si="13"/>
        <v>4.7887372507193118E-2</v>
      </c>
      <c r="IC40" s="477">
        <f t="shared" si="13"/>
        <v>5.0957215050236447E-2</v>
      </c>
      <c r="ID40" s="477">
        <f t="shared" si="13"/>
        <v>5.4058875689727504E-2</v>
      </c>
      <c r="IE40" s="477">
        <f t="shared" si="13"/>
        <v>5.7189713768967726E-2</v>
      </c>
      <c r="IF40" s="477">
        <f t="shared" si="13"/>
        <v>6.0347170406837632E-2</v>
      </c>
      <c r="IG40" s="477">
        <f t="shared" si="13"/>
        <v>6.3528769148656489E-2</v>
      </c>
    </row>
    <row r="41" spans="1:296" s="90" customFormat="1" ht="46.5">
      <c r="A41" s="173"/>
      <c r="B41" s="182"/>
      <c r="C41" s="91"/>
      <c r="D41" s="189"/>
      <c r="E41" s="91"/>
      <c r="F41" s="384"/>
      <c r="G41" s="384"/>
      <c r="H41" s="384"/>
      <c r="I41" s="384"/>
      <c r="J41" s="252"/>
      <c r="K41" s="606">
        <v>30000</v>
      </c>
      <c r="L41" s="382">
        <f t="shared" si="22"/>
        <v>9.1440000000000001</v>
      </c>
      <c r="M41" s="382">
        <v>300</v>
      </c>
      <c r="N41" s="491">
        <f t="shared" si="14"/>
        <v>300.89579082611971</v>
      </c>
      <c r="O41" s="263">
        <f t="shared" si="15"/>
        <v>0.45831224779165564</v>
      </c>
      <c r="P41" s="383">
        <f t="shared" si="16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263">
        <f t="shared" si="1"/>
        <v>0.29696105682321217</v>
      </c>
      <c r="T41" s="492">
        <f>O41/Konstanten!$C$22</f>
        <v>0.37413244717686173</v>
      </c>
      <c r="U41" s="492">
        <f t="shared" si="2"/>
        <v>0.79373243102550606</v>
      </c>
      <c r="V41" s="492"/>
      <c r="W41" s="252"/>
      <c r="X41" s="515">
        <f t="shared" si="17"/>
        <v>300.00000000000006</v>
      </c>
      <c r="Y41" s="598">
        <v>30000</v>
      </c>
      <c r="Z41" s="490">
        <f t="shared" si="34"/>
        <v>2.7739853689554176E-2</v>
      </c>
      <c r="AA41" s="490">
        <f t="shared" si="34"/>
        <v>5.5468464017346363E-2</v>
      </c>
      <c r="AB41" s="490">
        <f t="shared" si="34"/>
        <v>8.3174643932835426E-2</v>
      </c>
      <c r="AC41" s="490">
        <f t="shared" si="34"/>
        <v>0.11084731829365209</v>
      </c>
      <c r="AD41" s="490">
        <f t="shared" si="34"/>
        <v>0.13847557805048563</v>
      </c>
      <c r="AE41" s="490">
        <f t="shared" si="34"/>
        <v>0.16604873235747875</v>
      </c>
      <c r="AF41" s="490">
        <f t="shared" si="34"/>
        <v>0.19355635799342191</v>
      </c>
      <c r="AG41" s="490">
        <f t="shared" si="34"/>
        <v>0.22098834554304045</v>
      </c>
      <c r="AH41" s="490">
        <f t="shared" si="34"/>
        <v>0.24833494186041535</v>
      </c>
      <c r="AI41" s="490">
        <f t="shared" si="34"/>
        <v>0.27558678841933903</v>
      </c>
      <c r="AJ41" s="490">
        <f t="shared" si="35"/>
        <v>0.30273495524258143</v>
      </c>
      <c r="AK41" s="490">
        <f t="shared" si="35"/>
        <v>0.32977097019253016</v>
      </c>
      <c r="AL41" s="490">
        <f t="shared" si="35"/>
        <v>0.35668684349535362</v>
      </c>
      <c r="AM41" s="490">
        <f t="shared" si="35"/>
        <v>0.38347508745796322</v>
      </c>
      <c r="AN41" s="490">
        <f t="shared" si="35"/>
        <v>0.41012873141897321</v>
      </c>
      <c r="AO41" s="490">
        <f t="shared" si="35"/>
        <v>0.4366413320496359</v>
      </c>
      <c r="AP41" s="490">
        <f t="shared" si="35"/>
        <v>0.46300697918684519</v>
      </c>
      <c r="AQ41" s="490">
        <f t="shared" si="35"/>
        <v>0.48922029743708922</v>
      </c>
      <c r="AR41" s="490">
        <f t="shared" si="35"/>
        <v>0.51527644383646432</v>
      </c>
      <c r="AS41" s="490">
        <f t="shared" si="35"/>
        <v>0.54117110188812023</v>
      </c>
      <c r="AT41" s="490">
        <f t="shared" si="29"/>
        <v>0.56690047232411223</v>
      </c>
      <c r="AU41" s="490">
        <f t="shared" si="29"/>
        <v>0.59246126095506568</v>
      </c>
      <c r="AV41" s="490">
        <f t="shared" si="29"/>
        <v>0.61785066397805011</v>
      </c>
      <c r="AW41" s="490">
        <f t="shared" si="29"/>
        <v>0.64306635111248289</v>
      </c>
      <c r="AX41" s="490">
        <f t="shared" si="29"/>
        <v>0.66810644692602494</v>
      </c>
      <c r="AY41" s="490">
        <f t="shared" si="29"/>
        <v>0.69296951069892765</v>
      </c>
      <c r="AZ41" s="490">
        <f t="shared" si="29"/>
        <v>0.71765451515693257</v>
      </c>
      <c r="BA41" s="490">
        <f t="shared" si="29"/>
        <v>0.74216082438099673</v>
      </c>
      <c r="BB41" s="490">
        <f t="shared" si="29"/>
        <v>0.76648817117743206</v>
      </c>
      <c r="BC41" s="490">
        <f t="shared" si="29"/>
        <v>0.79063663416600882</v>
      </c>
      <c r="BD41" s="490">
        <f t="shared" si="36"/>
        <v>0.81460661481634722</v>
      </c>
      <c r="BE41" s="490">
        <f t="shared" si="36"/>
        <v>0.83839881463585431</v>
      </c>
      <c r="BF41" s="490">
        <f t="shared" si="36"/>
        <v>0.86201421268569556</v>
      </c>
      <c r="BG41" s="490">
        <f t="shared" si="36"/>
        <v>0.88545404357545143</v>
      </c>
      <c r="BH41" s="490">
        <f t="shared" si="36"/>
        <v>0.90871977606277521</v>
      </c>
      <c r="BI41" s="490">
        <f t="shared" si="36"/>
        <v>0.93181309236134846</v>
      </c>
      <c r="BJ41" s="490">
        <f t="shared" si="36"/>
        <v>0.95473586823947809</v>
      </c>
      <c r="BK41" s="490">
        <f t="shared" si="36"/>
        <v>0.97749015397237926</v>
      </c>
      <c r="BL41" s="490">
        <f t="shared" si="36"/>
        <v>1.0000781561939915</v>
      </c>
      <c r="BM41" s="490">
        <f t="shared" si="36"/>
        <v>1.0225022206788303</v>
      </c>
      <c r="BN41" s="527"/>
      <c r="BO41" s="252"/>
      <c r="BP41" s="515">
        <f t="shared" si="18"/>
        <v>300.00000000000006</v>
      </c>
      <c r="BQ41" s="598">
        <v>30000</v>
      </c>
      <c r="BR41" s="382">
        <f t="shared" si="45"/>
        <v>228.7491990609376</v>
      </c>
      <c r="BS41" s="382">
        <f t="shared" si="45"/>
        <v>228.85473918279123</v>
      </c>
      <c r="BT41" s="382">
        <f t="shared" si="45"/>
        <v>229.03044966899145</v>
      </c>
      <c r="BU41" s="382">
        <f t="shared" si="45"/>
        <v>229.27604763743804</v>
      </c>
      <c r="BV41" s="382">
        <f t="shared" si="45"/>
        <v>229.59114040802842</v>
      </c>
      <c r="BW41" s="382">
        <f t="shared" si="45"/>
        <v>229.97522878471941</v>
      </c>
      <c r="BX41" s="382">
        <f t="shared" si="45"/>
        <v>230.42771117391601</v>
      </c>
      <c r="BY41" s="382">
        <f t="shared" si="45"/>
        <v>230.94788846750035</v>
      </c>
      <c r="BZ41" s="382">
        <f t="shared" si="45"/>
        <v>231.53496960745576</v>
      </c>
      <c r="CA41" s="382">
        <f t="shared" si="45"/>
        <v>232.18807774010961</v>
      </c>
      <c r="CB41" s="382">
        <f t="shared" si="45"/>
        <v>232.90625686163906</v>
      </c>
      <c r="CC41" s="382">
        <f t="shared" si="45"/>
        <v>233.68847885273533</v>
      </c>
      <c r="CD41" s="382">
        <f t="shared" si="45"/>
        <v>234.53365079913098</v>
      </c>
      <c r="CE41" s="382">
        <f t="shared" si="45"/>
        <v>235.44062249593793</v>
      </c>
      <c r="CF41" s="382">
        <f t="shared" si="43"/>
        <v>236.40819403719155</v>
      </c>
      <c r="CG41" s="382">
        <f t="shared" si="43"/>
        <v>237.43512339737316</v>
      </c>
      <c r="CH41" s="382">
        <f t="shared" si="41"/>
        <v>238.52013391865708</v>
      </c>
      <c r="CI41" s="382">
        <f t="shared" si="41"/>
        <v>239.66192162587151</v>
      </c>
      <c r="CJ41" s="382">
        <f t="shared" si="41"/>
        <v>240.85916230029525</v>
      </c>
      <c r="CK41" s="382">
        <f t="shared" si="41"/>
        <v>242.11051825312177</v>
      </c>
      <c r="CL41" s="382">
        <f t="shared" si="41"/>
        <v>243.41464474935131</v>
      </c>
      <c r="CM41" s="382">
        <f t="shared" si="41"/>
        <v>244.77019604277058</v>
      </c>
      <c r="CN41" s="382">
        <f t="shared" si="41"/>
        <v>246.17583099225894</v>
      </c>
      <c r="CO41" s="382">
        <f t="shared" si="41"/>
        <v>247.63021823874996</v>
      </c>
      <c r="CP41" s="382">
        <f t="shared" si="41"/>
        <v>249.13204093058701</v>
      </c>
      <c r="CQ41" s="382">
        <f t="shared" si="41"/>
        <v>250.68000099264438</v>
      </c>
      <c r="CR41" s="382">
        <f t="shared" si="41"/>
        <v>252.27282294135179</v>
      </c>
      <c r="CS41" s="382">
        <f t="shared" si="41"/>
        <v>253.90925725363596</v>
      </c>
      <c r="CT41" s="382">
        <f t="shared" si="41"/>
        <v>255.58808330274809</v>
      </c>
      <c r="CU41" s="382">
        <f>$Q41*(1+0.2*BC41^2)</f>
        <v>257.30811187803602</v>
      </c>
      <c r="CV41" s="382">
        <f t="shared" si="39"/>
        <v>259.06818730894537</v>
      </c>
      <c r="CW41" s="382">
        <f t="shared" si="24"/>
        <v>260.86718921599169</v>
      </c>
      <c r="CX41" s="382">
        <f t="shared" si="24"/>
        <v>262.70403391317916</v>
      </c>
      <c r="CY41" s="382">
        <f t="shared" si="24"/>
        <v>264.5776754874322</v>
      </c>
      <c r="CZ41" s="382">
        <f t="shared" si="24"/>
        <v>266.48710658115016</v>
      </c>
      <c r="DA41" s="382">
        <f t="shared" si="24"/>
        <v>268.43135890404085</v>
      </c>
      <c r="DB41" s="382">
        <f t="shared" si="24"/>
        <v>270.40950350004891</v>
      </c>
      <c r="DC41" s="382">
        <f t="shared" si="24"/>
        <v>272.42065079450873</v>
      </c>
      <c r="DD41" s="382">
        <f t="shared" si="24"/>
        <v>274.46395044571534</v>
      </c>
      <c r="DE41" s="382">
        <f t="shared" si="24"/>
        <v>276.53859102396325</v>
      </c>
      <c r="DF41" s="521"/>
      <c r="DG41" s="252"/>
      <c r="DH41" s="515">
        <f t="shared" si="19"/>
        <v>300.00000000000006</v>
      </c>
      <c r="DI41" s="598">
        <v>30000</v>
      </c>
      <c r="DJ41" s="382">
        <f t="shared" si="46"/>
        <v>16.347717434658808</v>
      </c>
      <c r="DK41" s="382">
        <f t="shared" si="46"/>
        <v>32.688808904265393</v>
      </c>
      <c r="DL41" s="382">
        <f t="shared" si="46"/>
        <v>49.01668162923194</v>
      </c>
      <c r="DM41" s="382">
        <f t="shared" si="46"/>
        <v>65.324808779964187</v>
      </c>
      <c r="DN41" s="382">
        <f t="shared" si="46"/>
        <v>81.606761409229435</v>
      </c>
      <c r="DO41" s="382">
        <f t="shared" si="46"/>
        <v>97.856239161980099</v>
      </c>
      <c r="DP41" s="382">
        <f t="shared" si="46"/>
        <v>114.06709940037102</v>
      </c>
      <c r="DQ41" s="382">
        <f t="shared" si="46"/>
        <v>130.23338441942693</v>
      </c>
      <c r="DR41" s="382">
        <f t="shared" si="46"/>
        <v>146.34934647168788</v>
      </c>
      <c r="DS41" s="382">
        <f t="shared" si="46"/>
        <v>162.40947036793338</v>
      </c>
      <c r="DT41" s="382">
        <f t="shared" si="46"/>
        <v>178.4084934724593</v>
      </c>
      <c r="DU41" s="382">
        <f t="shared" si="46"/>
        <v>194.34142296470841</v>
      </c>
      <c r="DV41" s="382">
        <f t="shared" si="46"/>
        <v>210.20355029190941</v>
      </c>
      <c r="DW41" s="382">
        <f t="shared" si="46"/>
        <v>225.99046278872453</v>
      </c>
      <c r="DX41" s="382">
        <f t="shared" si="46"/>
        <v>241.69805248818537</v>
      </c>
      <c r="DY41" s="382">
        <f t="shared" si="44"/>
        <v>257.32252219226461</v>
      </c>
      <c r="DZ41" s="382">
        <f t="shared" si="42"/>
        <v>272.86038890939602</v>
      </c>
      <c r="EA41" s="382">
        <f t="shared" si="42"/>
        <v>288.30848479971945</v>
      </c>
      <c r="EB41" s="382">
        <f t="shared" si="42"/>
        <v>303.66395579607462</v>
      </c>
      <c r="EC41" s="382">
        <f t="shared" si="42"/>
        <v>318.92425809013434</v>
      </c>
      <c r="ED41" s="382">
        <f t="shared" si="42"/>
        <v>334.08715268815632</v>
      </c>
      <c r="EE41" s="382">
        <f t="shared" si="42"/>
        <v>349.1506982505187</v>
      </c>
      <c r="EF41" s="382">
        <f t="shared" si="42"/>
        <v>364.11324243332086</v>
      </c>
      <c r="EG41" s="382">
        <f t="shared" si="42"/>
        <v>378.97341194999336</v>
      </c>
      <c r="EH41" s="382">
        <f t="shared" si="42"/>
        <v>393.73010156623008</v>
      </c>
      <c r="EI41" s="382">
        <f t="shared" si="42"/>
        <v>408.38246223359619</v>
      </c>
      <c r="EJ41" s="382">
        <f t="shared" si="42"/>
        <v>422.92988855634991</v>
      </c>
      <c r="EK41" s="382">
        <f t="shared" si="42"/>
        <v>437.37200577314815</v>
      </c>
      <c r="EL41" s="382">
        <f t="shared" si="42"/>
        <v>451.70865642076257</v>
      </c>
      <c r="EM41" s="382">
        <f t="shared" si="42"/>
        <v>465.93988683158574</v>
      </c>
      <c r="EN41" s="382">
        <f t="shared" si="40"/>
        <v>480.06593360066188</v>
      </c>
      <c r="EO41" s="382">
        <f t="shared" si="26"/>
        <v>494.08721014202683</v>
      </c>
      <c r="EP41" s="382">
        <f t="shared" si="26"/>
        <v>508.0042934383664</v>
      </c>
      <c r="EQ41" s="382">
        <f t="shared" si="26"/>
        <v>521.81791107277411</v>
      </c>
      <c r="ER41" s="382">
        <f t="shared" si="26"/>
        <v>535.52892861705027</v>
      </c>
      <c r="ES41" s="382">
        <f t="shared" si="26"/>
        <v>549.13833743741611</v>
      </c>
      <c r="ET41" s="382">
        <f t="shared" si="26"/>
        <v>562.64724296617123</v>
      </c>
      <c r="EU41" s="382">
        <f t="shared" si="26"/>
        <v>576.05685347644692</v>
      </c>
      <c r="EV41" s="382">
        <f t="shared" si="26"/>
        <v>589.36846938707504</v>
      </c>
      <c r="EW41" s="382">
        <f t="shared" si="26"/>
        <v>602.58347311554644</v>
      </c>
      <c r="EX41" s="521"/>
      <c r="EY41" s="252"/>
      <c r="EZ41" s="515">
        <f t="shared" si="20"/>
        <v>300.00000000000006</v>
      </c>
      <c r="FA41" s="598">
        <v>30000</v>
      </c>
      <c r="FB41" s="382">
        <f t="shared" si="38"/>
        <v>16</v>
      </c>
      <c r="FC41" s="382">
        <f t="shared" si="38"/>
        <v>32</v>
      </c>
      <c r="FD41" s="382">
        <f t="shared" si="38"/>
        <v>48</v>
      </c>
      <c r="FE41" s="382">
        <f t="shared" si="38"/>
        <v>64</v>
      </c>
      <c r="FF41" s="382">
        <f t="shared" si="38"/>
        <v>80</v>
      </c>
      <c r="FG41" s="382">
        <f t="shared" si="38"/>
        <v>96</v>
      </c>
      <c r="FH41" s="382">
        <f t="shared" si="38"/>
        <v>112</v>
      </c>
      <c r="FI41" s="382">
        <f t="shared" si="38"/>
        <v>128</v>
      </c>
      <c r="FJ41" s="382">
        <f t="shared" si="38"/>
        <v>144</v>
      </c>
      <c r="FK41" s="382">
        <f t="shared" si="38"/>
        <v>160</v>
      </c>
      <c r="FL41" s="382">
        <f t="shared" si="38"/>
        <v>176</v>
      </c>
      <c r="FM41" s="382">
        <f t="shared" si="38"/>
        <v>192</v>
      </c>
      <c r="FN41" s="382">
        <f t="shared" si="38"/>
        <v>208</v>
      </c>
      <c r="FO41" s="382">
        <f t="shared" si="38"/>
        <v>224</v>
      </c>
      <c r="FP41" s="382">
        <f t="shared" si="38"/>
        <v>240</v>
      </c>
      <c r="FQ41" s="382">
        <f t="shared" si="38"/>
        <v>256</v>
      </c>
      <c r="FR41" s="382">
        <f t="shared" si="30"/>
        <v>272</v>
      </c>
      <c r="FS41" s="382">
        <f t="shared" si="30"/>
        <v>288</v>
      </c>
      <c r="FT41" s="382">
        <f t="shared" si="30"/>
        <v>304</v>
      </c>
      <c r="FU41" s="382">
        <f t="shared" si="30"/>
        <v>320</v>
      </c>
      <c r="FV41" s="382">
        <f t="shared" si="30"/>
        <v>336</v>
      </c>
      <c r="FW41" s="382">
        <f t="shared" si="30"/>
        <v>352</v>
      </c>
      <c r="FX41" s="382">
        <f t="shared" si="30"/>
        <v>368</v>
      </c>
      <c r="FY41" s="382">
        <f t="shared" si="30"/>
        <v>384</v>
      </c>
      <c r="FZ41" s="382">
        <f t="shared" si="30"/>
        <v>400</v>
      </c>
      <c r="GA41" s="382">
        <f t="shared" si="30"/>
        <v>416</v>
      </c>
      <c r="GB41" s="382">
        <f t="shared" si="30"/>
        <v>432</v>
      </c>
      <c r="GC41" s="382">
        <f t="shared" si="30"/>
        <v>448</v>
      </c>
      <c r="GD41" s="382">
        <f t="shared" si="30"/>
        <v>464</v>
      </c>
      <c r="GE41" s="382">
        <f t="shared" si="30"/>
        <v>480</v>
      </c>
      <c r="GF41" s="382">
        <f t="shared" si="30"/>
        <v>496</v>
      </c>
      <c r="GG41" s="382">
        <f t="shared" si="30"/>
        <v>512</v>
      </c>
      <c r="GH41" s="382">
        <f t="shared" si="31"/>
        <v>528</v>
      </c>
      <c r="GI41" s="382">
        <f t="shared" si="31"/>
        <v>544</v>
      </c>
      <c r="GJ41" s="382">
        <f t="shared" si="31"/>
        <v>560</v>
      </c>
      <c r="GK41" s="382">
        <f t="shared" si="31"/>
        <v>576</v>
      </c>
      <c r="GL41" s="382">
        <f t="shared" si="31"/>
        <v>592</v>
      </c>
      <c r="GM41" s="382">
        <f t="shared" si="31"/>
        <v>608</v>
      </c>
      <c r="GN41" s="382">
        <f t="shared" si="31"/>
        <v>624</v>
      </c>
      <c r="GO41" s="382">
        <f t="shared" si="31"/>
        <v>640</v>
      </c>
      <c r="GQ41" s="511"/>
      <c r="GR41" s="521"/>
      <c r="GS41" s="625">
        <v>30000</v>
      </c>
      <c r="GT41" s="476">
        <f t="shared" si="37"/>
        <v>2.1270090827580117E-2</v>
      </c>
      <c r="GU41" s="476">
        <f t="shared" si="37"/>
        <v>2.1071703967026893E-2</v>
      </c>
      <c r="GV41" s="476">
        <f t="shared" si="37"/>
        <v>2.074154339786282E-2</v>
      </c>
      <c r="GW41" s="476">
        <f t="shared" si="37"/>
        <v>2.0280331541827942E-2</v>
      </c>
      <c r="GX41" s="476">
        <f t="shared" si="37"/>
        <v>1.9689072099946314E-2</v>
      </c>
      <c r="GY41" s="476">
        <f t="shared" si="37"/>
        <v>1.8969042524794887E-2</v>
      </c>
      <c r="GZ41" s="476">
        <f t="shared" si="37"/>
        <v>1.8121784556961364E-2</v>
      </c>
      <c r="HA41" s="476">
        <f t="shared" si="37"/>
        <v>1.7149092987049579E-2</v>
      </c>
      <c r="HB41" s="476">
        <f t="shared" si="37"/>
        <v>1.6053002820496879E-2</v>
      </c>
      <c r="HC41" s="476">
        <f t="shared" si="37"/>
        <v>1.4835775047322078E-2</v>
      </c>
      <c r="HD41" s="476">
        <f t="shared" si="37"/>
        <v>1.3499881230884865E-2</v>
      </c>
      <c r="HE41" s="476">
        <f t="shared" si="37"/>
        <v>1.2047987140310312E-2</v>
      </c>
      <c r="HF41" s="476">
        <f t="shared" si="37"/>
        <v>1.0482935653795291E-2</v>
      </c>
      <c r="HG41" s="476">
        <f t="shared" si="37"/>
        <v>8.8077291588423597E-3</v>
      </c>
      <c r="HH41" s="476">
        <f t="shared" si="37"/>
        <v>7.025511669227753E-3</v>
      </c>
      <c r="HI41" s="476">
        <f t="shared" si="32"/>
        <v>5.1395508679044442E-3</v>
      </c>
      <c r="HJ41" s="476">
        <f t="shared" si="32"/>
        <v>3.153220270758011E-3</v>
      </c>
      <c r="HK41" s="476">
        <f t="shared" si="32"/>
        <v>1.0699816896951474E-3</v>
      </c>
      <c r="HL41" s="476">
        <f t="shared" si="32"/>
        <v>1.1066318458653451E-3</v>
      </c>
      <c r="HM41" s="476">
        <f t="shared" si="32"/>
        <v>3.3730325698888338E-3</v>
      </c>
      <c r="HN41" s="476">
        <f t="shared" si="32"/>
        <v>5.7255937453816654E-3</v>
      </c>
      <c r="HO41" s="476">
        <f t="shared" si="32"/>
        <v>8.1606646177659926E-3</v>
      </c>
      <c r="HP41" s="476">
        <f t="shared" si="32"/>
        <v>1.0674584480104178E-2</v>
      </c>
      <c r="HQ41" s="476">
        <f t="shared" si="32"/>
        <v>1.3263695793703623E-2</v>
      </c>
      <c r="HR41" s="476">
        <f t="shared" si="32"/>
        <v>1.592435632639902E-2</v>
      </c>
      <c r="HS41" s="476">
        <f t="shared" si="32"/>
        <v>1.8652950287680464E-2</v>
      </c>
      <c r="HT41" s="476">
        <f t="shared" si="32"/>
        <v>2.1445898455203685E-2</v>
      </c>
      <c r="HU41" s="476">
        <f t="shared" si="32"/>
        <v>2.4299667300527409E-2</v>
      </c>
      <c r="HV41" s="476">
        <f t="shared" si="32"/>
        <v>2.7210777133719923E-2</v>
      </c>
      <c r="HW41" s="476">
        <f t="shared" si="32"/>
        <v>3.0175809295966752E-2</v>
      </c>
      <c r="HX41" s="476">
        <f t="shared" si="32"/>
        <v>3.3191412437510545E-2</v>
      </c>
      <c r="HY41" s="476">
        <f t="shared" si="33"/>
        <v>3.6254307924352226E-2</v>
      </c>
      <c r="HZ41" s="476">
        <f t="shared" si="13"/>
        <v>3.9361294421933021E-2</v>
      </c>
      <c r="IA41" s="476">
        <f t="shared" si="13"/>
        <v>4.2509251707407027E-2</v>
      </c>
      <c r="IB41" s="476">
        <f t="shared" si="13"/>
        <v>4.5695143764023761E-2</v>
      </c>
      <c r="IC41" s="476">
        <f t="shared" si="13"/>
        <v>4.8916021212314725E-2</v>
      </c>
      <c r="ID41" s="476">
        <f t="shared" si="13"/>
        <v>5.2169023132658594E-2</v>
      </c>
      <c r="IE41" s="476">
        <f t="shared" si="13"/>
        <v>5.5451378333196299E-2</v>
      </c>
      <c r="IF41" s="476">
        <f t="shared" si="13"/>
        <v>5.876040611561844E-2</v>
      </c>
      <c r="IG41" s="476">
        <f t="shared" si="13"/>
        <v>6.2093516589491457E-2</v>
      </c>
    </row>
    <row r="42" spans="1:296">
      <c r="F42" s="384"/>
      <c r="G42" s="384"/>
      <c r="H42" s="384"/>
      <c r="I42" s="384"/>
      <c r="J42" s="252"/>
      <c r="K42" s="606">
        <v>31000</v>
      </c>
      <c r="L42" s="382">
        <f t="shared" si="22"/>
        <v>9.4488000000000003</v>
      </c>
      <c r="M42" s="382">
        <v>310</v>
      </c>
      <c r="N42" s="491">
        <f t="shared" si="14"/>
        <v>287.44669221545473</v>
      </c>
      <c r="O42" s="263">
        <f t="shared" si="15"/>
        <v>0.44165287743567483</v>
      </c>
      <c r="P42" s="383">
        <f t="shared" si="16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263">
        <f t="shared" si="1"/>
        <v>0.2836878284879889</v>
      </c>
      <c r="T42" s="492">
        <f>O42/Konstanten!$C$22</f>
        <v>0.36053296117197942</v>
      </c>
      <c r="U42" s="492">
        <f t="shared" si="2"/>
        <v>0.78685684539302292</v>
      </c>
      <c r="V42" s="492"/>
      <c r="W42" s="252"/>
      <c r="X42" s="515">
        <f t="shared" si="17"/>
        <v>310.00000000000006</v>
      </c>
      <c r="Y42" s="592">
        <v>31000</v>
      </c>
      <c r="Z42" s="490">
        <f t="shared" si="34"/>
        <v>2.8381255972581496E-2</v>
      </c>
      <c r="AA42" s="490">
        <f t="shared" si="34"/>
        <v>5.6750243741481327E-2</v>
      </c>
      <c r="AB42" s="490">
        <f t="shared" si="34"/>
        <v>8.509475950974181E-2</v>
      </c>
      <c r="AC42" s="490">
        <f t="shared" si="34"/>
        <v>0.11340272743433721</v>
      </c>
      <c r="AD42" s="490">
        <f t="shared" si="34"/>
        <v>0.14166226147607522</v>
      </c>
      <c r="AE42" s="490">
        <f t="shared" si="34"/>
        <v>0.16986172475790767</v>
      </c>
      <c r="AF42" s="490">
        <f t="shared" si="34"/>
        <v>0.19798978569865516</v>
      </c>
      <c r="AG42" s="490">
        <f t="shared" si="34"/>
        <v>0.22603547026903059</v>
      </c>
      <c r="AH42" s="490">
        <f t="shared" si="34"/>
        <v>0.25398820980862691</v>
      </c>
      <c r="AI42" s="490">
        <f t="shared" si="34"/>
        <v>0.28183788394565512</v>
      </c>
      <c r="AJ42" s="490">
        <f t="shared" si="35"/>
        <v>0.30957485826989495</v>
      </c>
      <c r="AK42" s="490">
        <f t="shared" si="35"/>
        <v>0.3371900165210831</v>
      </c>
      <c r="AL42" s="490">
        <f t="shared" si="35"/>
        <v>0.36467478716516188</v>
      </c>
      <c r="AM42" s="490">
        <f t="shared" si="35"/>
        <v>0.39202116433697981</v>
      </c>
      <c r="AN42" s="490">
        <f t="shared" si="35"/>
        <v>0.41922172322678336</v>
      </c>
      <c r="AO42" s="490">
        <f t="shared" si="35"/>
        <v>0.44626963007707915</v>
      </c>
      <c r="AP42" s="490">
        <f t="shared" si="35"/>
        <v>0.47315864703414284</v>
      </c>
      <c r="AQ42" s="490">
        <f t="shared" si="35"/>
        <v>0.49988313216398406</v>
      </c>
      <c r="AR42" s="490">
        <f t="shared" si="35"/>
        <v>0.52643803499471364</v>
      </c>
      <c r="AS42" s="490">
        <f t="shared" si="35"/>
        <v>0.55281888798662893</v>
      </c>
      <c r="AT42" s="490">
        <f t="shared" si="35"/>
        <v>0.57902179435768386</v>
      </c>
      <c r="AU42" s="490">
        <f t="shared" si="35"/>
        <v>0.60504341270686757</v>
      </c>
      <c r="AV42" s="490">
        <f t="shared" si="35"/>
        <v>0.63088093888173324</v>
      </c>
      <c r="AW42" s="490">
        <f t="shared" si="35"/>
        <v>0.65653208553088305</v>
      </c>
      <c r="AX42" s="490">
        <f t="shared" si="35"/>
        <v>0.68199505976846575</v>
      </c>
      <c r="AY42" s="490">
        <f t="shared" si="35"/>
        <v>0.70726853935756184</v>
      </c>
      <c r="AZ42" s="490">
        <f t="shared" ref="AT42:BI47" si="47">SQRT(5*((((1/$S42)*(((1+0.2*(AZ$10/661.48)^2)^3.5)-1))+1)^(1/3.5)-1))</f>
        <v>0.73235164779385586</v>
      </c>
      <c r="BA42" s="490">
        <f t="shared" si="47"/>
        <v>0.75724392864187617</v>
      </c>
      <c r="BB42" s="490">
        <f t="shared" si="47"/>
        <v>0.78194531944420953</v>
      </c>
      <c r="BC42" s="490">
        <f t="shared" si="47"/>
        <v>0.80645612549110834</v>
      </c>
      <c r="BD42" s="490">
        <f t="shared" si="36"/>
        <v>0.8307769937041497</v>
      </c>
      <c r="BE42" s="490">
        <f t="shared" si="36"/>
        <v>0.85490888685454625</v>
      </c>
      <c r="BF42" s="490">
        <f t="shared" si="36"/>
        <v>0.87885305830450067</v>
      </c>
      <c r="BG42" s="490">
        <f t="shared" si="36"/>
        <v>0.90261102742938526</v>
      </c>
      <c r="BH42" s="490">
        <f t="shared" si="36"/>
        <v>0.92618455585001835</v>
      </c>
      <c r="BI42" s="490">
        <f t="shared" si="36"/>
        <v>0.94957562457776445</v>
      </c>
      <c r="BJ42" s="490">
        <f t="shared" si="36"/>
        <v>0.97278641215129835</v>
      </c>
      <c r="BK42" s="490">
        <f t="shared" si="36"/>
        <v>0.99581927382220325</v>
      </c>
      <c r="BL42" s="490">
        <f t="shared" si="36"/>
        <v>1.0186767218274848</v>
      </c>
      <c r="BM42" s="490">
        <f t="shared" si="36"/>
        <v>1.0413614067703583</v>
      </c>
      <c r="BN42" s="527"/>
      <c r="BO42" s="252"/>
      <c r="BP42" s="515">
        <f t="shared" si="18"/>
        <v>310.00000000000006</v>
      </c>
      <c r="BQ42" s="592">
        <v>31000</v>
      </c>
      <c r="BR42" s="382">
        <f t="shared" si="45"/>
        <v>226.76932645866222</v>
      </c>
      <c r="BS42" s="382">
        <f t="shared" si="45"/>
        <v>226.87884268513932</v>
      </c>
      <c r="BT42" s="382">
        <f t="shared" si="45"/>
        <v>227.06115979620785</v>
      </c>
      <c r="BU42" s="382">
        <f t="shared" si="45"/>
        <v>227.31596486002113</v>
      </c>
      <c r="BV42" s="382">
        <f t="shared" si="45"/>
        <v>227.64282366881167</v>
      </c>
      <c r="BW42" s="382">
        <f t="shared" si="45"/>
        <v>228.04118454679659</v>
      </c>
      <c r="BX42" s="382">
        <f t="shared" si="45"/>
        <v>228.51038312233283</v>
      </c>
      <c r="BY42" s="382">
        <f t="shared" si="45"/>
        <v>229.0496479771285</v>
      </c>
      <c r="BZ42" s="382">
        <f t="shared" si="45"/>
        <v>229.65810707179588</v>
      </c>
      <c r="CA42" s="382">
        <f t="shared" si="45"/>
        <v>230.33479483658306</v>
      </c>
      <c r="CB42" s="382">
        <f t="shared" si="45"/>
        <v>231.0786598089027</v>
      </c>
      <c r="CC42" s="382">
        <f t="shared" si="45"/>
        <v>231.88857269535211</v>
      </c>
      <c r="CD42" s="382">
        <f t="shared" si="45"/>
        <v>232.76333473517607</v>
      </c>
      <c r="CE42" s="382">
        <f t="shared" si="45"/>
        <v>233.70168624437491</v>
      </c>
      <c r="CF42" s="382">
        <f t="shared" si="43"/>
        <v>234.70231522458877</v>
      </c>
      <c r="CG42" s="382">
        <f t="shared" si="43"/>
        <v>235.76386592812113</v>
      </c>
      <c r="CH42" s="382">
        <f t="shared" si="41"/>
        <v>236.88494727956265</v>
      </c>
      <c r="CI42" s="382">
        <f t="shared" si="41"/>
        <v>238.06414106500901</v>
      </c>
      <c r="CJ42" s="382">
        <f t="shared" si="41"/>
        <v>239.30000981135385</v>
      </c>
      <c r="CK42" s="382">
        <f t="shared" si="41"/>
        <v>240.59110429017764</v>
      </c>
      <c r="CL42" s="382">
        <f t="shared" si="41"/>
        <v>241.93597059291267</v>
      </c>
      <c r="CM42" s="382">
        <f t="shared" si="41"/>
        <v>243.33315673593174</v>
      </c>
      <c r="CN42" s="382">
        <f t="shared" si="41"/>
        <v>244.78121876564728</v>
      </c>
      <c r="CO42" s="382">
        <f t="shared" si="41"/>
        <v>246.27872634441951</v>
      </c>
      <c r="CP42" s="382">
        <f t="shared" si="41"/>
        <v>247.82426780784849</v>
      </c>
      <c r="CQ42" s="382">
        <f t="shared" si="41"/>
        <v>249.41645469276483</v>
      </c>
      <c r="CR42" s="382">
        <f t="shared" si="41"/>
        <v>251.05392574285571</v>
      </c>
      <c r="CS42" s="382">
        <f t="shared" si="41"/>
        <v>252.73535040535239</v>
      </c>
      <c r="CT42" s="382">
        <f t="shared" si="41"/>
        <v>254.4594318375614</v>
      </c>
      <c r="CU42" s="382">
        <f t="shared" si="41"/>
        <v>256.22490944631585</v>
      </c>
      <c r="CV42" s="382">
        <f t="shared" si="39"/>
        <v>258.0305609866864</v>
      </c>
      <c r="CW42" s="382">
        <f t="shared" si="24"/>
        <v>259.87520424865244</v>
      </c>
      <c r="CX42" s="382">
        <f t="shared" si="24"/>
        <v>261.75769836195281</v>
      </c>
      <c r="CY42" s="382">
        <f t="shared" si="24"/>
        <v>263.67694475012939</v>
      </c>
      <c r="CZ42" s="382">
        <f t="shared" si="24"/>
        <v>265.63188776496173</v>
      </c>
      <c r="DA42" s="382">
        <f t="shared" si="24"/>
        <v>267.6215150321263</v>
      </c>
      <c r="DB42" s="382">
        <f t="shared" si="24"/>
        <v>269.64485753815285</v>
      </c>
      <c r="DC42" s="382">
        <f t="shared" si="24"/>
        <v>271.70098948762023</v>
      </c>
      <c r="DD42" s="382">
        <f t="shared" si="24"/>
        <v>273.7890279581639</v>
      </c>
      <c r="DE42" s="382">
        <f t="shared" si="24"/>
        <v>275.90813237929797</v>
      </c>
      <c r="DF42" s="521"/>
      <c r="DG42" s="252"/>
      <c r="DH42" s="515">
        <f t="shared" si="19"/>
        <v>310.00000000000006</v>
      </c>
      <c r="DI42" s="592">
        <v>31000</v>
      </c>
      <c r="DJ42" s="382">
        <f t="shared" si="46"/>
        <v>16.65311065998058</v>
      </c>
      <c r="DK42" s="382">
        <f t="shared" si="46"/>
        <v>33.299022774776709</v>
      </c>
      <c r="DL42" s="382">
        <f t="shared" si="46"/>
        <v>49.930575590776769</v>
      </c>
      <c r="DM42" s="382">
        <f t="shared" si="46"/>
        <v>66.540683433181357</v>
      </c>
      <c r="DN42" s="382">
        <f t="shared" si="46"/>
        <v>83.122371997323711</v>
      </c>
      <c r="DO42" s="382">
        <f t="shared" si="46"/>
        <v>99.668813178013295</v>
      </c>
      <c r="DP42" s="382">
        <f t="shared" si="46"/>
        <v>116.17335800680718</v>
      </c>
      <c r="DQ42" s="382">
        <f t="shared" si="46"/>
        <v>132.6295673139843</v>
      </c>
      <c r="DR42" s="382">
        <f t="shared" si="46"/>
        <v>149.03123978585171</v>
      </c>
      <c r="DS42" s="382">
        <f t="shared" si="46"/>
        <v>165.37243714851886</v>
      </c>
      <c r="DT42" s="382">
        <f t="shared" si="46"/>
        <v>181.64750627304397</v>
      </c>
      <c r="DU42" s="382">
        <f t="shared" si="46"/>
        <v>197.85109806243452</v>
      </c>
      <c r="DV42" s="382">
        <f t="shared" si="46"/>
        <v>213.9781830456435</v>
      </c>
      <c r="DW42" s="382">
        <f t="shared" si="46"/>
        <v>230.02406366600098</v>
      </c>
      <c r="DX42" s="382">
        <f t="shared" si="46"/>
        <v>245.9843833094595</v>
      </c>
      <c r="DY42" s="382">
        <f t="shared" si="44"/>
        <v>261.85513217039698</v>
      </c>
      <c r="DZ42" s="382">
        <f t="shared" si="42"/>
        <v>277.6326500983094</v>
      </c>
      <c r="EA42" s="382">
        <f t="shared" si="42"/>
        <v>293.31362660717849</v>
      </c>
      <c r="EB42" s="382">
        <f t="shared" si="42"/>
        <v>308.89509825989154</v>
      </c>
      <c r="EC42" s="382">
        <f t="shared" si="42"/>
        <v>324.37444366319102</v>
      </c>
      <c r="ED42" s="382">
        <f t="shared" si="42"/>
        <v>339.74937632409387</v>
      </c>
      <c r="EE42" s="382">
        <f t="shared" si="42"/>
        <v>355.01793562743757</v>
      </c>
      <c r="EF42" s="382">
        <f t="shared" si="42"/>
        <v>370.17847619639133</v>
      </c>
      <c r="EG42" s="382">
        <f t="shared" si="42"/>
        <v>385.22965589458232</v>
      </c>
      <c r="EH42" s="382">
        <f t="shared" si="42"/>
        <v>400.17042272041812</v>
      </c>
      <c r="EI42" s="382">
        <f t="shared" si="42"/>
        <v>415.0000008323446</v>
      </c>
      <c r="EJ42" s="382">
        <f t="shared" si="42"/>
        <v>429.7178759288322</v>
      </c>
      <c r="EK42" s="382">
        <f t="shared" si="42"/>
        <v>444.32378018979477</v>
      </c>
      <c r="EL42" s="382">
        <f t="shared" si="42"/>
        <v>458.81767696744566</v>
      </c>
      <c r="EM42" s="382">
        <f t="shared" si="42"/>
        <v>473.19974539523696</v>
      </c>
      <c r="EN42" s="382">
        <f t="shared" si="40"/>
        <v>487.47036506372029</v>
      </c>
      <c r="EO42" s="382">
        <f t="shared" si="26"/>
        <v>501.63010089276958</v>
      </c>
      <c r="EP42" s="382">
        <f t="shared" si="26"/>
        <v>515.67968831070687</v>
      </c>
      <c r="EQ42" s="382">
        <f t="shared" si="26"/>
        <v>529.62001883291236</v>
      </c>
      <c r="ER42" s="382">
        <f t="shared" si="26"/>
        <v>543.45212611577028</v>
      </c>
      <c r="ES42" s="382">
        <f t="shared" si="26"/>
        <v>557.17717254622733</v>
      </c>
      <c r="ET42" s="382">
        <f t="shared" si="26"/>
        <v>570.796436413224</v>
      </c>
      <c r="EU42" s="382">
        <f t="shared" si="26"/>
        <v>584.31129969454469</v>
      </c>
      <c r="EV42" s="382">
        <f t="shared" si="26"/>
        <v>597.72323648143106</v>
      </c>
      <c r="EW42" s="382">
        <f t="shared" si="26"/>
        <v>611.03380205349117</v>
      </c>
      <c r="EX42" s="521"/>
      <c r="EY42" s="252"/>
      <c r="EZ42" s="515">
        <f t="shared" si="20"/>
        <v>310.00000000000006</v>
      </c>
      <c r="FA42" s="592">
        <v>31000</v>
      </c>
      <c r="FB42" s="382">
        <f t="shared" si="38"/>
        <v>16.2</v>
      </c>
      <c r="FC42" s="382">
        <f t="shared" si="38"/>
        <v>32.4</v>
      </c>
      <c r="FD42" s="382">
        <f t="shared" si="38"/>
        <v>48.599999999999994</v>
      </c>
      <c r="FE42" s="382">
        <f t="shared" si="38"/>
        <v>64.8</v>
      </c>
      <c r="FF42" s="382">
        <f t="shared" si="38"/>
        <v>81</v>
      </c>
      <c r="FG42" s="382">
        <f t="shared" si="38"/>
        <v>97.199999999999989</v>
      </c>
      <c r="FH42" s="382">
        <f t="shared" si="38"/>
        <v>113.4</v>
      </c>
      <c r="FI42" s="382">
        <f t="shared" si="38"/>
        <v>129.6</v>
      </c>
      <c r="FJ42" s="382">
        <f t="shared" si="38"/>
        <v>145.80000000000001</v>
      </c>
      <c r="FK42" s="382">
        <f t="shared" si="38"/>
        <v>162</v>
      </c>
      <c r="FL42" s="382">
        <f t="shared" si="38"/>
        <v>178.2</v>
      </c>
      <c r="FM42" s="382">
        <f t="shared" si="38"/>
        <v>194.39999999999998</v>
      </c>
      <c r="FN42" s="382">
        <f t="shared" si="38"/>
        <v>210.60000000000002</v>
      </c>
      <c r="FO42" s="382">
        <f t="shared" si="38"/>
        <v>226.8</v>
      </c>
      <c r="FP42" s="382">
        <f t="shared" si="38"/>
        <v>243</v>
      </c>
      <c r="FQ42" s="382">
        <f t="shared" si="38"/>
        <v>259.2</v>
      </c>
      <c r="FR42" s="382">
        <f t="shared" ref="FR42:GG57" si="48">FR$10+0.02*FR$10*($FA42/1000)</f>
        <v>275.39999999999998</v>
      </c>
      <c r="FS42" s="382">
        <f t="shared" si="48"/>
        <v>291.60000000000002</v>
      </c>
      <c r="FT42" s="382">
        <f t="shared" si="48"/>
        <v>307.8</v>
      </c>
      <c r="FU42" s="382">
        <f t="shared" si="48"/>
        <v>324</v>
      </c>
      <c r="FV42" s="382">
        <f t="shared" si="48"/>
        <v>340.20000000000005</v>
      </c>
      <c r="FW42" s="382">
        <f t="shared" si="48"/>
        <v>356.4</v>
      </c>
      <c r="FX42" s="382">
        <f t="shared" si="48"/>
        <v>372.6</v>
      </c>
      <c r="FY42" s="382">
        <f t="shared" si="48"/>
        <v>388.79999999999995</v>
      </c>
      <c r="FZ42" s="382">
        <f t="shared" si="48"/>
        <v>405</v>
      </c>
      <c r="GA42" s="382">
        <f t="shared" si="48"/>
        <v>421.20000000000005</v>
      </c>
      <c r="GB42" s="382">
        <f t="shared" si="48"/>
        <v>437.4</v>
      </c>
      <c r="GC42" s="382">
        <f t="shared" si="48"/>
        <v>453.6</v>
      </c>
      <c r="GD42" s="382">
        <f t="shared" si="48"/>
        <v>469.79999999999995</v>
      </c>
      <c r="GE42" s="382">
        <f t="shared" si="48"/>
        <v>486</v>
      </c>
      <c r="GF42" s="382">
        <f t="shared" si="48"/>
        <v>502.20000000000005</v>
      </c>
      <c r="GG42" s="382">
        <f t="shared" si="48"/>
        <v>518.4</v>
      </c>
      <c r="GH42" s="382">
        <f t="shared" ref="GH42:GO57" si="49">GH$10+0.02*GH$10*($FA42/1000)</f>
        <v>534.6</v>
      </c>
      <c r="GI42" s="382">
        <f t="shared" si="49"/>
        <v>550.79999999999995</v>
      </c>
      <c r="GJ42" s="382">
        <f t="shared" si="49"/>
        <v>567</v>
      </c>
      <c r="GK42" s="382">
        <f t="shared" si="49"/>
        <v>583.20000000000005</v>
      </c>
      <c r="GL42" s="382">
        <f t="shared" si="49"/>
        <v>599.4</v>
      </c>
      <c r="GM42" s="382">
        <f t="shared" si="49"/>
        <v>615.6</v>
      </c>
      <c r="GN42" s="382">
        <f t="shared" si="49"/>
        <v>631.79999999999995</v>
      </c>
      <c r="GO42" s="382">
        <f t="shared" si="49"/>
        <v>648</v>
      </c>
      <c r="GQ42" s="511"/>
      <c r="GR42" s="521"/>
      <c r="GS42" s="524">
        <v>31000</v>
      </c>
      <c r="GT42" s="477">
        <f t="shared" si="37"/>
        <v>2.7208770135027094E-2</v>
      </c>
      <c r="GU42" s="477">
        <f t="shared" si="37"/>
        <v>2.6998473224196271E-2</v>
      </c>
      <c r="GV42" s="477">
        <f t="shared" si="37"/>
        <v>2.6648512960915277E-2</v>
      </c>
      <c r="GW42" s="477">
        <f t="shared" si="37"/>
        <v>2.6159686726531968E-2</v>
      </c>
      <c r="GX42" s="477">
        <f t="shared" si="37"/>
        <v>2.5533101935445789E-2</v>
      </c>
      <c r="GY42" s="477">
        <f t="shared" si="37"/>
        <v>2.4770167310048E-2</v>
      </c>
      <c r="GZ42" s="477">
        <f t="shared" si="37"/>
        <v>2.3872581927473137E-2</v>
      </c>
      <c r="HA42" s="477">
        <f t="shared" si="37"/>
        <v>2.2842322231302854E-2</v>
      </c>
      <c r="HB42" s="477">
        <f t="shared" si="37"/>
        <v>2.1681627224565684E-2</v>
      </c>
      <c r="HC42" s="477">
        <f t="shared" si="37"/>
        <v>2.0392982087396542E-2</v>
      </c>
      <c r="HD42" s="477">
        <f t="shared" si="37"/>
        <v>1.8979100477503147E-2</v>
      </c>
      <c r="HE42" s="477">
        <f t="shared" si="37"/>
        <v>1.7442905782334855E-2</v>
      </c>
      <c r="HF42" s="477">
        <f t="shared" si="37"/>
        <v>1.5787511593753856E-2</v>
      </c>
      <c r="HG42" s="477">
        <f t="shared" si="37"/>
        <v>1.4016201673066563E-2</v>
      </c>
      <c r="HH42" s="477">
        <f t="shared" si="37"/>
        <v>1.2132409664824182E-2</v>
      </c>
      <c r="HI42" s="477">
        <f t="shared" si="32"/>
        <v>1.013969880364698E-2</v>
      </c>
      <c r="HJ42" s="477">
        <f t="shared" si="32"/>
        <v>8.0417418395093004E-3</v>
      </c>
      <c r="HK42" s="477">
        <f t="shared" si="32"/>
        <v>5.842301385722698E-3</v>
      </c>
      <c r="HL42" s="477">
        <f t="shared" si="32"/>
        <v>3.5452108695171285E-3</v>
      </c>
      <c r="HM42" s="477">
        <f t="shared" si="32"/>
        <v>1.1543562401599484E-3</v>
      </c>
      <c r="HN42" s="477">
        <f t="shared" si="32"/>
        <v>1.3263414366839427E-3</v>
      </c>
      <c r="HO42" s="477">
        <f t="shared" si="32"/>
        <v>3.8929423949238861E-3</v>
      </c>
      <c r="HP42" s="477">
        <f t="shared" si="32"/>
        <v>6.5415035160607191E-3</v>
      </c>
      <c r="HQ42" s="477">
        <f t="shared" si="32"/>
        <v>9.2680925541066168E-3</v>
      </c>
      <c r="HR42" s="477">
        <f t="shared" si="32"/>
        <v>1.2068801204121229E-2</v>
      </c>
      <c r="HS42" s="477">
        <f t="shared" si="32"/>
        <v>1.4939757000531139E-2</v>
      </c>
      <c r="HT42" s="477">
        <f t="shared" si="32"/>
        <v>1.7877134048852213E-2</v>
      </c>
      <c r="HU42" s="477">
        <f t="shared" si="32"/>
        <v>2.0877162609309077E-2</v>
      </c>
      <c r="HV42" s="477">
        <f t="shared" si="32"/>
        <v>2.3936137563709246E-2</v>
      </c>
      <c r="HW42" s="477">
        <f t="shared" ref="HW42:IF73" si="50">ABS((GE42-EM42)/EM42)</f>
        <v>2.7050425807122344E-2</v>
      </c>
      <c r="HX42" s="477">
        <f t="shared" si="50"/>
        <v>3.0216472614400566E-2</v>
      </c>
      <c r="HY42" s="477">
        <f t="shared" si="33"/>
        <v>3.3430807037664594E-2</v>
      </c>
      <c r="HZ42" s="477">
        <f t="shared" si="13"/>
        <v>3.6690046395415343E-2</v>
      </c>
      <c r="IA42" s="477">
        <f t="shared" si="13"/>
        <v>3.9990899916812955E-2</v>
      </c>
      <c r="IB42" s="477">
        <f t="shared" si="13"/>
        <v>4.3330171605977616E-2</v>
      </c>
      <c r="IC42" s="477">
        <f t="shared" si="13"/>
        <v>4.6704762391559899E-2</v>
      </c>
      <c r="ID42" s="477">
        <f t="shared" si="13"/>
        <v>5.0111671625904533E-2</v>
      </c>
      <c r="IE42" s="477">
        <f t="shared" si="13"/>
        <v>5.3547997996636135E-2</v>
      </c>
      <c r="IF42" s="477">
        <f t="shared" si="13"/>
        <v>5.7010939911196726E-2</v>
      </c>
      <c r="IG42" s="477">
        <f t="shared" ref="IG42:IG76" si="51">ABS((GO42-EW42)/EW42)</f>
        <v>6.0497795412098543E-2</v>
      </c>
    </row>
    <row r="43" spans="1:296">
      <c r="F43" s="384"/>
      <c r="G43" s="384"/>
      <c r="H43" s="384"/>
      <c r="I43" s="384"/>
      <c r="J43" s="252"/>
      <c r="K43" s="606">
        <v>32000</v>
      </c>
      <c r="L43" s="382">
        <f t="shared" si="22"/>
        <v>9.7535999999999987</v>
      </c>
      <c r="M43" s="382">
        <v>320</v>
      </c>
      <c r="N43" s="491">
        <f t="shared" si="14"/>
        <v>274.48854657065732</v>
      </c>
      <c r="O43" s="263">
        <f t="shared" si="15"/>
        <v>0.4254607836315123</v>
      </c>
      <c r="P43" s="383">
        <f t="shared" si="16"/>
        <v>-48.398400000000436</v>
      </c>
      <c r="Q43" s="383">
        <f>$Q$11-Konstanten!$C$33*K43</f>
        <v>224.75159999999954</v>
      </c>
      <c r="R43" s="382">
        <f t="shared" si="0"/>
        <v>584.19519116139429</v>
      </c>
      <c r="S43" s="263">
        <f t="shared" si="1"/>
        <v>0.27089913305764352</v>
      </c>
      <c r="T43" s="492">
        <f>O43/Konstanten!$C$22</f>
        <v>0.34731492541347941</v>
      </c>
      <c r="U43" s="492">
        <f t="shared" si="2"/>
        <v>0.77998125976053989</v>
      </c>
      <c r="V43" s="492"/>
      <c r="W43" s="252"/>
      <c r="X43" s="515">
        <f t="shared" si="17"/>
        <v>320.00000000000006</v>
      </c>
      <c r="Y43" s="592">
        <v>32000</v>
      </c>
      <c r="Z43" s="490">
        <f t="shared" ref="Z43:AO47" si="52">SQRT(5*((((1/$S43)*(((1+0.2*(Z$10/661.48)^2)^3.5)-1))+1)^(1/3.5)-1))</f>
        <v>2.904330868443615E-2</v>
      </c>
      <c r="AA43" s="490">
        <f t="shared" si="52"/>
        <v>5.8073236384529089E-2</v>
      </c>
      <c r="AB43" s="490">
        <f t="shared" si="52"/>
        <v>8.707647577640179E-2</v>
      </c>
      <c r="AC43" s="490">
        <f t="shared" si="52"/>
        <v>0.11603986582306555</v>
      </c>
      <c r="AD43" s="490">
        <f t="shared" si="52"/>
        <v>0.14495046236021056</v>
      </c>
      <c r="AE43" s="490">
        <f t="shared" si="52"/>
        <v>0.17379560568970487</v>
      </c>
      <c r="AF43" s="490">
        <f t="shared" si="52"/>
        <v>0.20256298430681571</v>
      </c>
      <c r="AG43" s="490">
        <f t="shared" si="52"/>
        <v>0.23124069398738353</v>
      </c>
      <c r="AH43" s="490">
        <f t="shared" si="52"/>
        <v>0.25981729157663253</v>
      </c>
      <c r="AI43" s="490">
        <f t="shared" si="52"/>
        <v>0.28828184294993359</v>
      </c>
      <c r="AJ43" s="490">
        <f t="shared" si="52"/>
        <v>0.31662396475107668</v>
      </c>
      <c r="AK43" s="490">
        <f t="shared" si="52"/>
        <v>0.34483385965147728</v>
      </c>
      <c r="AL43" s="490">
        <f t="shared" si="52"/>
        <v>0.3729023450090504</v>
      </c>
      <c r="AM43" s="490">
        <f t="shared" si="52"/>
        <v>0.40082087493436186</v>
      </c>
      <c r="AN43" s="490">
        <f t="shared" si="52"/>
        <v>0.42858155589056146</v>
      </c>
      <c r="AO43" s="490">
        <f t="shared" si="52"/>
        <v>0.45617715605946141</v>
      </c>
      <c r="AP43" s="490">
        <f t="shared" ref="AJ43:AS47" si="53">SQRT(5*((((1/$S43)*(((1+0.2*(AP$10/661.48)^2)^3.5)-1))+1)^(1/3.5)-1))</f>
        <v>0.48360110879709001</v>
      </c>
      <c r="AQ43" s="490">
        <f t="shared" si="53"/>
        <v>0.51084751057695821</v>
      </c>
      <c r="AR43" s="490">
        <f t="shared" si="53"/>
        <v>0.53791111387742718</v>
      </c>
      <c r="AS43" s="490">
        <f t="shared" si="53"/>
        <v>0.56478731551146255</v>
      </c>
      <c r="AT43" s="490">
        <f t="shared" si="47"/>
        <v>0.59147214092301181</v>
      </c>
      <c r="AU43" s="490">
        <f t="shared" si="47"/>
        <v>0.61796222498613629</v>
      </c>
      <c r="AV43" s="490">
        <f t="shared" si="47"/>
        <v>0.6442547898416352</v>
      </c>
      <c r="AW43" s="490">
        <f t="shared" si="47"/>
        <v>0.67034762029377282</v>
      </c>
      <c r="AX43" s="490">
        <f t="shared" si="47"/>
        <v>0.69623903726809244</v>
      </c>
      <c r="AY43" s="490">
        <f t="shared" si="47"/>
        <v>0.7219278698024959</v>
      </c>
      <c r="AZ43" s="490">
        <f t="shared" si="47"/>
        <v>0.74741342600936267</v>
      </c>
      <c r="BA43" s="490">
        <f t="shared" si="47"/>
        <v>0.77269546340837669</v>
      </c>
      <c r="BB43" s="490">
        <f t="shared" si="47"/>
        <v>0.79777415898916926</v>
      </c>
      <c r="BC43" s="490">
        <f t="shared" si="47"/>
        <v>0.82265007932160639</v>
      </c>
      <c r="BD43" s="490">
        <f t="shared" si="47"/>
        <v>0.84732415099024128</v>
      </c>
      <c r="BE43" s="490">
        <f t="shared" si="47"/>
        <v>0.87179763158941359</v>
      </c>
      <c r="BF43" s="490">
        <f t="shared" si="47"/>
        <v>0.89607208147722595</v>
      </c>
      <c r="BG43" s="490">
        <f t="shared" si="47"/>
        <v>0.9201493364506802</v>
      </c>
      <c r="BH43" s="490">
        <f t="shared" si="47"/>
        <v>0.94403148147124216</v>
      </c>
      <c r="BI43" s="490">
        <f t="shared" si="47"/>
        <v>0.96772082553982053</v>
      </c>
      <c r="BJ43" s="490">
        <f t="shared" ref="BD43:BM47" si="54">SQRT(5*((((1/$S43)*(((1+0.2*(BJ$10/661.48)^2)^3.5)-1))+1)^(1/3.5)-1))</f>
        <v>0.99121987779324539</v>
      </c>
      <c r="BK43" s="490">
        <f t="shared" si="54"/>
        <v>1.0145313248702477</v>
      </c>
      <c r="BL43" s="490">
        <f t="shared" si="54"/>
        <v>1.0376580095741226</v>
      </c>
      <c r="BM43" s="490">
        <f t="shared" si="54"/>
        <v>1.0606029108412121</v>
      </c>
      <c r="BN43" s="527"/>
      <c r="BO43" s="252"/>
      <c r="BP43" s="515">
        <f t="shared" si="18"/>
        <v>320.00000000000006</v>
      </c>
      <c r="BQ43" s="592">
        <v>32000</v>
      </c>
      <c r="BR43" s="382">
        <f t="shared" si="45"/>
        <v>224.78951621430525</v>
      </c>
      <c r="BS43" s="382">
        <f t="shared" si="45"/>
        <v>224.90319498944839</v>
      </c>
      <c r="BT43" s="382">
        <f t="shared" si="45"/>
        <v>225.09242737922162</v>
      </c>
      <c r="BU43" s="382">
        <f t="shared" si="45"/>
        <v>225.35686731706724</v>
      </c>
      <c r="BV43" s="382">
        <f t="shared" si="45"/>
        <v>225.69603483580605</v>
      </c>
      <c r="BW43" s="382">
        <f t="shared" si="45"/>
        <v>226.10932048501101</v>
      </c>
      <c r="BX43" s="382">
        <f t="shared" si="45"/>
        <v>226.59599085954076</v>
      </c>
      <c r="BY43" s="382">
        <f t="shared" si="45"/>
        <v>227.15519513320399</v>
      </c>
      <c r="BZ43" s="382">
        <f t="shared" si="45"/>
        <v>227.78597247545719</v>
      </c>
      <c r="CA43" s="382">
        <f t="shared" si="45"/>
        <v>228.48726021686298</v>
      </c>
      <c r="CB43" s="382">
        <f t="shared" si="45"/>
        <v>229.2579026209431</v>
      </c>
      <c r="CC43" s="382">
        <f t="shared" si="45"/>
        <v>230.09666011608252</v>
      </c>
      <c r="CD43" s="382">
        <f t="shared" si="45"/>
        <v>231.00221884112091</v>
      </c>
      <c r="CE43" s="382">
        <f t="shared" si="45"/>
        <v>231.97320036191161</v>
      </c>
      <c r="CF43" s="382">
        <f t="shared" si="43"/>
        <v>233.00817142301591</v>
      </c>
      <c r="CG43" s="382">
        <f t="shared" si="43"/>
        <v>234.10565360831768</v>
      </c>
      <c r="CH43" s="382">
        <f t="shared" si="41"/>
        <v>235.26413279612828</v>
      </c>
      <c r="CI43" s="382">
        <f t="shared" si="41"/>
        <v>236.48206830772409</v>
      </c>
      <c r="CJ43" s="382">
        <f t="shared" si="41"/>
        <v>237.75790166263357</v>
      </c>
      <c r="CK43" s="382">
        <f t="shared" si="41"/>
        <v>239.09006486883814</v>
      </c>
      <c r="CL43" s="382">
        <f t="shared" si="41"/>
        <v>240.47698819086133</v>
      </c>
      <c r="CM43" s="382">
        <f t="shared" si="41"/>
        <v>241.91710735310542</v>
      </c>
      <c r="CN43" s="382">
        <f t="shared" si="41"/>
        <v>243.4088701493678</v>
      </c>
      <c r="CO43" s="382">
        <f t="shared" si="41"/>
        <v>244.95074244200467</v>
      </c>
      <c r="CP43" s="382">
        <f t="shared" si="41"/>
        <v>246.54121354548374</v>
      </c>
      <c r="CQ43" s="382">
        <f t="shared" si="41"/>
        <v>248.17880099898198</v>
      </c>
      <c r="CR43" s="382">
        <f t="shared" si="41"/>
        <v>249.86205474117332</v>
      </c>
      <c r="CS43" s="382">
        <f t="shared" si="41"/>
        <v>251.58956070742511</v>
      </c>
      <c r="CT43" s="382">
        <f t="shared" si="41"/>
        <v>253.35994387530616</v>
      </c>
      <c r="CU43" s="382">
        <f t="shared" si="41"/>
        <v>255.17187078871109</v>
      </c>
      <c r="CV43" s="382">
        <f t="shared" si="39"/>
        <v>257.02405159409631</v>
      </c>
      <c r="CW43" s="382">
        <f t="shared" si="24"/>
        <v>258.91524162445359</v>
      </c>
      <c r="CX43" s="382">
        <f t="shared" si="24"/>
        <v>260.84424256782717</v>
      </c>
      <c r="CY43" s="382">
        <f t="shared" si="24"/>
        <v>262.80990325754561</v>
      </c>
      <c r="CZ43" s="382">
        <f t="shared" si="24"/>
        <v>264.81112012103466</v>
      </c>
      <c r="DA43" s="382">
        <f t="shared" si="24"/>
        <v>266.84683732319729</v>
      </c>
      <c r="DB43" s="382">
        <f t="shared" si="24"/>
        <v>268.91604663904411</v>
      </c>
      <c r="DC43" s="382">
        <f t="shared" si="24"/>
        <v>271.0177870885953</v>
      </c>
      <c r="DD43" s="382">
        <f t="shared" si="24"/>
        <v>273.151144365184</v>
      </c>
      <c r="DE43" s="382">
        <f t="shared" si="24"/>
        <v>275.31525008622458</v>
      </c>
      <c r="DF43" s="521"/>
      <c r="DG43" s="252"/>
      <c r="DH43" s="515">
        <f t="shared" si="19"/>
        <v>320.00000000000006</v>
      </c>
      <c r="DI43" s="592">
        <v>32000</v>
      </c>
      <c r="DJ43" s="382">
        <f t="shared" si="46"/>
        <v>16.96696126886356</v>
      </c>
      <c r="DK43" s="382">
        <f t="shared" si="46"/>
        <v>33.926105431020808</v>
      </c>
      <c r="DL43" s="382">
        <f t="shared" si="46"/>
        <v>50.869658411855561</v>
      </c>
      <c r="DM43" s="382">
        <f t="shared" si="46"/>
        <v>67.789931596848319</v>
      </c>
      <c r="DN43" s="382">
        <f t="shared" si="46"/>
        <v>84.679363067455697</v>
      </c>
      <c r="DO43" s="382">
        <f t="shared" si="46"/>
        <v>101.53055708890744</v>
      </c>
      <c r="DP43" s="382">
        <f t="shared" si="46"/>
        <v>118.33632133934272</v>
      </c>
      <c r="DQ43" s="382">
        <f t="shared" si="46"/>
        <v>135.08970142825299</v>
      </c>
      <c r="DR43" s="382">
        <f t="shared" si="46"/>
        <v>151.78401231964656</v>
      </c>
      <c r="DS43" s="382">
        <f t="shared" si="46"/>
        <v>168.41286635049551</v>
      </c>
      <c r="DT43" s="382">
        <f t="shared" si="46"/>
        <v>184.97019761403382</v>
      </c>
      <c r="DU43" s="382">
        <f t="shared" si="46"/>
        <v>201.45028255801617</v>
      </c>
      <c r="DV43" s="382">
        <f t="shared" si="46"/>
        <v>217.84775672709441</v>
      </c>
      <c r="DW43" s="382">
        <f t="shared" si="46"/>
        <v>234.15762765375683</v>
      </c>
      <c r="DX43" s="382">
        <f t="shared" si="46"/>
        <v>250.37528397173435</v>
      </c>
      <c r="DY43" s="382">
        <f t="shared" si="44"/>
        <v>266.49650088761825</v>
      </c>
      <c r="DZ43" s="382">
        <f t="shared" si="42"/>
        <v>282.51744219957823</v>
      </c>
      <c r="EA43" s="382">
        <f t="shared" si="42"/>
        <v>298.43465909582847</v>
      </c>
      <c r="EB43" s="382">
        <f t="shared" si="42"/>
        <v>314.24508599946211</v>
      </c>
      <c r="EC43" s="382">
        <f t="shared" si="42"/>
        <v>329.94603375074956</v>
      </c>
      <c r="ED43" s="382">
        <f t="shared" si="42"/>
        <v>345.53518043315802</v>
      </c>
      <c r="EE43" s="382">
        <f t="shared" si="42"/>
        <v>361.01056015629644</v>
      </c>
      <c r="EF43" s="382">
        <f t="shared" si="42"/>
        <v>376.37055010817801</v>
      </c>
      <c r="EG43" s="382">
        <f t="shared" si="42"/>
        <v>391.61385618210636</v>
      </c>
      <c r="EH43" s="382">
        <f t="shared" si="42"/>
        <v>406.7394974708584</v>
      </c>
      <c r="EI43" s="382">
        <f t="shared" si="42"/>
        <v>421.74678990400724</v>
      </c>
      <c r="EJ43" s="382">
        <f t="shared" si="42"/>
        <v>436.63532928413224</v>
      </c>
      <c r="EK43" s="382">
        <f t="shared" si="42"/>
        <v>451.40497395539876</v>
      </c>
      <c r="EL43" s="382">
        <f t="shared" si="42"/>
        <v>466.05582731429831</v>
      </c>
      <c r="EM43" s="382">
        <f t="shared" si="42"/>
        <v>480.58822034822202</v>
      </c>
      <c r="EN43" s="382">
        <f t="shared" si="40"/>
        <v>495.00269436341011</v>
      </c>
      <c r="EO43" s="382">
        <f t="shared" si="26"/>
        <v>509.29998404042828</v>
      </c>
      <c r="EP43" s="382">
        <f t="shared" si="26"/>
        <v>523.48100093297649</v>
      </c>
      <c r="EQ43" s="382">
        <f t="shared" si="26"/>
        <v>537.54681750483519</v>
      </c>
      <c r="ER43" s="382">
        <f t="shared" si="26"/>
        <v>551.49865178046662</v>
      </c>
      <c r="ES43" s="382">
        <f t="shared" si="26"/>
        <v>565.33785266709776</v>
      </c>
      <c r="ET43" s="382">
        <f t="shared" si="26"/>
        <v>579.0658859903989</v>
      </c>
      <c r="EU43" s="382">
        <f t="shared" si="26"/>
        <v>592.68432127179699</v>
      </c>
      <c r="EV43" s="382">
        <f t="shared" si="26"/>
        <v>606.1948192633065</v>
      </c>
      <c r="EW43" s="382">
        <f t="shared" si="26"/>
        <v>619.59912024521316</v>
      </c>
      <c r="EX43" s="521"/>
      <c r="EY43" s="252"/>
      <c r="EZ43" s="515">
        <f t="shared" si="20"/>
        <v>320.00000000000006</v>
      </c>
      <c r="FA43" s="592">
        <v>32000</v>
      </c>
      <c r="FB43" s="382">
        <f t="shared" si="38"/>
        <v>16.399999999999999</v>
      </c>
      <c r="FC43" s="382">
        <f t="shared" si="38"/>
        <v>32.799999999999997</v>
      </c>
      <c r="FD43" s="382">
        <f t="shared" si="38"/>
        <v>49.2</v>
      </c>
      <c r="FE43" s="382">
        <f t="shared" si="38"/>
        <v>65.599999999999994</v>
      </c>
      <c r="FF43" s="382">
        <f t="shared" si="38"/>
        <v>82</v>
      </c>
      <c r="FG43" s="382">
        <f t="shared" si="38"/>
        <v>98.4</v>
      </c>
      <c r="FH43" s="382">
        <f t="shared" si="38"/>
        <v>114.80000000000001</v>
      </c>
      <c r="FI43" s="382">
        <f t="shared" si="38"/>
        <v>131.19999999999999</v>
      </c>
      <c r="FJ43" s="382">
        <f t="shared" si="38"/>
        <v>147.6</v>
      </c>
      <c r="FK43" s="382">
        <f t="shared" si="38"/>
        <v>164</v>
      </c>
      <c r="FL43" s="382">
        <f t="shared" si="38"/>
        <v>180.4</v>
      </c>
      <c r="FM43" s="382">
        <f t="shared" si="38"/>
        <v>196.8</v>
      </c>
      <c r="FN43" s="382">
        <f t="shared" si="38"/>
        <v>213.2</v>
      </c>
      <c r="FO43" s="382">
        <f t="shared" si="38"/>
        <v>229.60000000000002</v>
      </c>
      <c r="FP43" s="382">
        <f t="shared" si="38"/>
        <v>246</v>
      </c>
      <c r="FQ43" s="382">
        <f t="shared" ref="FQ43:GF58" si="55">FQ$10+0.02*FQ$10*($FA43/1000)</f>
        <v>262.39999999999998</v>
      </c>
      <c r="FR43" s="382">
        <f t="shared" si="48"/>
        <v>278.8</v>
      </c>
      <c r="FS43" s="382">
        <f t="shared" si="48"/>
        <v>295.2</v>
      </c>
      <c r="FT43" s="382">
        <f t="shared" si="48"/>
        <v>311.60000000000002</v>
      </c>
      <c r="FU43" s="382">
        <f t="shared" si="48"/>
        <v>328</v>
      </c>
      <c r="FV43" s="382">
        <f t="shared" si="48"/>
        <v>344.4</v>
      </c>
      <c r="FW43" s="382">
        <f t="shared" si="48"/>
        <v>360.8</v>
      </c>
      <c r="FX43" s="382">
        <f t="shared" si="48"/>
        <v>377.20000000000005</v>
      </c>
      <c r="FY43" s="382">
        <f t="shared" si="48"/>
        <v>393.6</v>
      </c>
      <c r="FZ43" s="382">
        <f t="shared" si="48"/>
        <v>410</v>
      </c>
      <c r="GA43" s="382">
        <f t="shared" si="48"/>
        <v>426.4</v>
      </c>
      <c r="GB43" s="382">
        <f t="shared" si="48"/>
        <v>442.8</v>
      </c>
      <c r="GC43" s="382">
        <f t="shared" si="48"/>
        <v>459.20000000000005</v>
      </c>
      <c r="GD43" s="382">
        <f t="shared" si="48"/>
        <v>475.6</v>
      </c>
      <c r="GE43" s="382">
        <f t="shared" si="48"/>
        <v>492</v>
      </c>
      <c r="GF43" s="382">
        <f t="shared" si="48"/>
        <v>508.4</v>
      </c>
      <c r="GG43" s="382">
        <f t="shared" si="48"/>
        <v>524.79999999999995</v>
      </c>
      <c r="GH43" s="382">
        <f t="shared" si="49"/>
        <v>541.20000000000005</v>
      </c>
      <c r="GI43" s="382">
        <f t="shared" si="49"/>
        <v>557.6</v>
      </c>
      <c r="GJ43" s="382">
        <f t="shared" si="49"/>
        <v>574</v>
      </c>
      <c r="GK43" s="382">
        <f t="shared" si="49"/>
        <v>590.4</v>
      </c>
      <c r="GL43" s="382">
        <f t="shared" si="49"/>
        <v>606.79999999999995</v>
      </c>
      <c r="GM43" s="382">
        <f t="shared" si="49"/>
        <v>623.20000000000005</v>
      </c>
      <c r="GN43" s="382">
        <f t="shared" si="49"/>
        <v>639.6</v>
      </c>
      <c r="GO43" s="382">
        <f t="shared" si="49"/>
        <v>656</v>
      </c>
      <c r="GQ43" s="511"/>
      <c r="GR43" s="521"/>
      <c r="GS43" s="524">
        <v>32000</v>
      </c>
      <c r="GT43" s="477">
        <f t="shared" si="37"/>
        <v>3.3415604590552386E-2</v>
      </c>
      <c r="GU43" s="477">
        <f t="shared" si="37"/>
        <v>3.3192888388277567E-2</v>
      </c>
      <c r="GV43" s="477">
        <f t="shared" si="37"/>
        <v>3.2822284717100268E-2</v>
      </c>
      <c r="GW43" s="477">
        <f t="shared" si="37"/>
        <v>3.23046733528514E-2</v>
      </c>
      <c r="GX43" s="477">
        <f t="shared" si="37"/>
        <v>3.1641275635497075E-2</v>
      </c>
      <c r="GY43" s="477">
        <f t="shared" si="37"/>
        <v>3.0833644359560611E-2</v>
      </c>
      <c r="GZ43" s="477">
        <f t="shared" si="37"/>
        <v>2.9883651099833555E-2</v>
      </c>
      <c r="HA43" s="477">
        <f t="shared" si="37"/>
        <v>2.8793471205640724E-2</v>
      </c>
      <c r="HB43" s="477">
        <f t="shared" si="37"/>
        <v>2.7565566726720406E-2</v>
      </c>
      <c r="HC43" s="477">
        <f t="shared" si="37"/>
        <v>2.6202667564077846E-2</v>
      </c>
      <c r="HD43" s="477">
        <f t="shared" si="37"/>
        <v>2.4707751156595358E-2</v>
      </c>
      <c r="HE43" s="477">
        <f t="shared" si="37"/>
        <v>2.3084021024775241E-2</v>
      </c>
      <c r="HF43" s="477">
        <f t="shared" si="37"/>
        <v>2.1334884494205866E-2</v>
      </c>
      <c r="HG43" s="477">
        <f t="shared" si="37"/>
        <v>1.9463929915176897E-2</v>
      </c>
      <c r="HH43" s="477">
        <f t="shared" si="37"/>
        <v>1.7474903681899717E-2</v>
      </c>
      <c r="HI43" s="477">
        <f t="shared" ref="HI43:HV58" si="56">ABS((FQ43-DY43)/DY43)</f>
        <v>1.5371687335383716E-2</v>
      </c>
      <c r="HJ43" s="477">
        <f t="shared" si="56"/>
        <v>1.3158275009980128E-2</v>
      </c>
      <c r="HK43" s="477">
        <f t="shared" si="56"/>
        <v>1.0838751456109578E-2</v>
      </c>
      <c r="HL43" s="477">
        <f t="shared" si="56"/>
        <v>8.4172708414813856E-3</v>
      </c>
      <c r="HM43" s="477">
        <f t="shared" si="56"/>
        <v>5.8980365019924803E-3</v>
      </c>
      <c r="HN43" s="477">
        <f t="shared" si="56"/>
        <v>3.2852817815395667E-3</v>
      </c>
      <c r="HO43" s="477">
        <f t="shared" si="56"/>
        <v>5.8325206942772998E-4</v>
      </c>
      <c r="HP43" s="477">
        <f t="shared" si="56"/>
        <v>2.2038118858758557E-3</v>
      </c>
      <c r="HQ43" s="477">
        <f t="shared" si="56"/>
        <v>5.0716893351446567E-3</v>
      </c>
      <c r="HR43" s="477">
        <f t="shared" si="56"/>
        <v>8.0161935327542379E-3</v>
      </c>
      <c r="HS43" s="477">
        <f t="shared" si="56"/>
        <v>1.1033184383103044E-2</v>
      </c>
      <c r="HT43" s="477">
        <f t="shared" si="56"/>
        <v>1.4118579744737576E-2</v>
      </c>
      <c r="HU43" s="477">
        <f t="shared" si="56"/>
        <v>1.7268365424284129E-2</v>
      </c>
      <c r="HV43" s="477">
        <f t="shared" si="56"/>
        <v>2.0478603906105265E-2</v>
      </c>
      <c r="HW43" s="477">
        <f t="shared" si="50"/>
        <v>2.3745441874354081E-2</v>
      </c>
      <c r="HX43" s="477">
        <f t="shared" si="50"/>
        <v>2.7065116592585911E-2</v>
      </c>
      <c r="HY43" s="477">
        <f t="shared" si="33"/>
        <v>3.0433961212025636E-2</v>
      </c>
      <c r="HZ43" s="477">
        <f t="shared" si="33"/>
        <v>3.3848409083507884E-2</v>
      </c>
      <c r="IA43" s="477">
        <f t="shared" si="33"/>
        <v>3.7304997150289065E-2</v>
      </c>
      <c r="IB43" s="477">
        <f t="shared" si="33"/>
        <v>4.0800368499342092E-2</v>
      </c>
      <c r="IC43" s="477">
        <f t="shared" si="33"/>
        <v>4.4331274148133495E-2</v>
      </c>
      <c r="ID43" s="477">
        <f t="shared" si="33"/>
        <v>4.7894574141880808E-2</v>
      </c>
      <c r="IE43" s="477">
        <f t="shared" si="33"/>
        <v>5.1487238033767695E-2</v>
      </c>
      <c r="IF43" s="477">
        <f t="shared" si="33"/>
        <v>5.5106344817149724E-2</v>
      </c>
      <c r="IG43" s="477">
        <f t="shared" si="51"/>
        <v>5.8749082375037578E-2</v>
      </c>
    </row>
    <row r="44" spans="1:296">
      <c r="F44" s="384"/>
      <c r="G44" s="384"/>
      <c r="H44" s="384"/>
      <c r="I44" s="384"/>
      <c r="J44" s="252"/>
      <c r="K44" s="606">
        <v>33000</v>
      </c>
      <c r="L44" s="382">
        <f t="shared" si="22"/>
        <v>10.058399999999999</v>
      </c>
      <c r="M44" s="382">
        <v>330</v>
      </c>
      <c r="N44" s="491">
        <f t="shared" si="14"/>
        <v>262.00752384390734</v>
      </c>
      <c r="O44" s="263">
        <f t="shared" si="15"/>
        <v>0.40972680609815321</v>
      </c>
      <c r="P44" s="383">
        <f t="shared" si="16"/>
        <v>-50.379600000000465</v>
      </c>
      <c r="Q44" s="383">
        <f>$Q$11-Konstanten!$C$33*K44</f>
        <v>222.77039999999951</v>
      </c>
      <c r="R44" s="382">
        <f t="shared" si="0"/>
        <v>581.61463228481489</v>
      </c>
      <c r="S44" s="263">
        <f t="shared" si="1"/>
        <v>0.25858132133620265</v>
      </c>
      <c r="T44" s="492">
        <f>O44/Konstanten!$C$22</f>
        <v>0.33447086212094135</v>
      </c>
      <c r="U44" s="492">
        <f t="shared" si="2"/>
        <v>0.77310567412805664</v>
      </c>
      <c r="V44" s="492"/>
      <c r="W44" s="252"/>
      <c r="X44" s="515">
        <f t="shared" si="17"/>
        <v>330.00000000000006</v>
      </c>
      <c r="Y44" s="592">
        <v>33000</v>
      </c>
      <c r="Z44" s="490">
        <f t="shared" si="52"/>
        <v>2.9726867158723792E-2</v>
      </c>
      <c r="AA44" s="490">
        <f t="shared" si="52"/>
        <v>5.9439144486430201E-2</v>
      </c>
      <c r="AB44" s="490">
        <f t="shared" si="52"/>
        <v>8.9122326396623222E-2</v>
      </c>
      <c r="AC44" s="490">
        <f t="shared" si="52"/>
        <v>0.11876207454770767</v>
      </c>
      <c r="AD44" s="490">
        <f t="shared" si="52"/>
        <v>0.14834429838941768</v>
      </c>
      <c r="AE44" s="490">
        <f t="shared" si="52"/>
        <v>0.17785523211557294</v>
      </c>
      <c r="AF44" s="490">
        <f t="shared" si="52"/>
        <v>0.20728150698104475</v>
      </c>
      <c r="AG44" s="490">
        <f t="shared" si="52"/>
        <v>0.23661021806724178</v>
      </c>
      <c r="AH44" s="490">
        <f t="shared" si="52"/>
        <v>0.26582898472512995</v>
      </c>
      <c r="AI44" s="490">
        <f t="shared" si="52"/>
        <v>0.29492600408552666</v>
      </c>
      <c r="AJ44" s="490">
        <f t="shared" si="53"/>
        <v>0.32389009719431194</v>
      </c>
      <c r="AK44" s="490">
        <f t="shared" si="53"/>
        <v>0.35271074750033171</v>
      </c>
      <c r="AL44" s="490">
        <f t="shared" si="53"/>
        <v>0.38137813158932093</v>
      </c>
      <c r="AM44" s="490">
        <f t="shared" si="53"/>
        <v>0.40988314221354416</v>
      </c>
      <c r="AN44" s="490">
        <f t="shared" si="53"/>
        <v>0.43821740380933649</v>
      </c>
      <c r="AO44" s="490">
        <f t="shared" si="53"/>
        <v>0.4663732808198971</v>
      </c>
      <c r="AP44" s="490">
        <f t="shared" si="53"/>
        <v>0.49434387924638734</v>
      </c>
      <c r="AQ44" s="490">
        <f t="shared" si="53"/>
        <v>0.52212304193538484</v>
      </c>
      <c r="AR44" s="490">
        <f t="shared" si="53"/>
        <v>0.54970533817452183</v>
      </c>
      <c r="AS44" s="490">
        <f t="shared" si="53"/>
        <v>0.57708604821165721</v>
      </c>
      <c r="AT44" s="490">
        <f t="shared" si="47"/>
        <v>0.60426114333685643</v>
      </c>
      <c r="AU44" s="490">
        <f t="shared" si="47"/>
        <v>0.63122726217336567</v>
      </c>
      <c r="AV44" s="490">
        <f t="shared" si="47"/>
        <v>0.65798168381504341</v>
      </c>
      <c r="AW44" s="490">
        <f t="shared" si="47"/>
        <v>0.6845222984264252</v>
      </c>
      <c r="AX44" s="490">
        <f t="shared" si="47"/>
        <v>0.71084757588968284</v>
      </c>
      <c r="AY44" s="490">
        <f t="shared" si="47"/>
        <v>0.73695653304303199</v>
      </c>
      <c r="AZ44" s="490">
        <f t="shared" si="47"/>
        <v>0.76284870000953264</v>
      </c>
      <c r="BA44" s="490">
        <f t="shared" si="47"/>
        <v>0.78852408606630542</v>
      </c>
      <c r="BB44" s="490">
        <f t="shared" si="47"/>
        <v>0.8139831454530998</v>
      </c>
      <c r="BC44" s="490">
        <f t="shared" si="47"/>
        <v>0.83922674346828674</v>
      </c>
      <c r="BD44" s="490">
        <f t="shared" si="54"/>
        <v>0.86425612315015266</v>
      </c>
      <c r="BE44" s="490">
        <f t="shared" si="54"/>
        <v>0.88907287279359482</v>
      </c>
      <c r="BF44" s="490">
        <f t="shared" si="54"/>
        <v>0.91367889450720652</v>
      </c>
      <c r="BG44" s="490">
        <f t="shared" si="54"/>
        <v>0.93807637397405796</v>
      </c>
      <c r="BH44" s="490">
        <f t="shared" si="54"/>
        <v>0.96226775154163036</v>
      </c>
      <c r="BI44" s="490">
        <f t="shared" si="54"/>
        <v>0.98625569473223751</v>
      </c>
      <c r="BJ44" s="490">
        <f t="shared" si="54"/>
        <v>1.0100430722352851</v>
      </c>
      <c r="BK44" s="490">
        <f t="shared" si="54"/>
        <v>1.0336329294163877</v>
      </c>
      <c r="BL44" s="490">
        <f t="shared" si="54"/>
        <v>1.0570284653559123</v>
      </c>
      <c r="BM44" s="490">
        <f t="shared" si="54"/>
        <v>1.0802330114104017</v>
      </c>
      <c r="BN44" s="527"/>
      <c r="BO44" s="252"/>
      <c r="BP44" s="515">
        <f t="shared" si="18"/>
        <v>330.00000000000006</v>
      </c>
      <c r="BQ44" s="592">
        <v>33000</v>
      </c>
      <c r="BR44" s="382">
        <f t="shared" si="45"/>
        <v>222.80977184485525</v>
      </c>
      <c r="BS44" s="382">
        <f t="shared" si="45"/>
        <v>222.92781009471182</v>
      </c>
      <c r="BT44" s="382">
        <f t="shared" si="45"/>
        <v>223.1242836593064</v>
      </c>
      <c r="BU44" s="382">
        <f t="shared" si="45"/>
        <v>223.39880991820684</v>
      </c>
      <c r="BV44" s="382">
        <f t="shared" si="45"/>
        <v>223.75085845962553</v>
      </c>
      <c r="BW44" s="382">
        <f t="shared" si="45"/>
        <v>224.17975620450645</v>
      </c>
      <c r="BX44" s="382">
        <f t="shared" si="45"/>
        <v>224.68469381046555</v>
      </c>
      <c r="BY44" s="382">
        <f t="shared" si="45"/>
        <v>225.26473322667232</v>
      </c>
      <c r="BZ44" s="382">
        <f t="shared" si="45"/>
        <v>225.91881625169563</v>
      </c>
      <c r="CA44" s="382">
        <f t="shared" si="45"/>
        <v>226.64577393221376</v>
      </c>
      <c r="CB44" s="382">
        <f t="shared" si="45"/>
        <v>227.44433663151045</v>
      </c>
      <c r="CC44" s="382">
        <f t="shared" si="45"/>
        <v>228.31314459284474</v>
      </c>
      <c r="CD44" s="382">
        <f t="shared" si="45"/>
        <v>229.25075882384957</v>
      </c>
      <c r="CE44" s="382">
        <f t="shared" si="45"/>
        <v>230.2556721336621</v>
      </c>
      <c r="CF44" s="382">
        <f t="shared" si="43"/>
        <v>231.32632016394308</v>
      </c>
      <c r="CG44" s="382">
        <f t="shared" si="43"/>
        <v>232.46109226761465</v>
      </c>
      <c r="CH44" s="382">
        <f t="shared" si="41"/>
        <v>233.6583421043027</v>
      </c>
      <c r="CI44" s="382">
        <f t="shared" si="41"/>
        <v>234.91639783836058</v>
      </c>
      <c r="CJ44" s="382">
        <f t="shared" si="41"/>
        <v>236.23357184323399</v>
      </c>
      <c r="CK44" s="382">
        <f t="shared" si="41"/>
        <v>237.60816983414858</v>
      </c>
      <c r="CL44" s="382">
        <f t="shared" si="41"/>
        <v>239.03849936903759</v>
      </c>
      <c r="CM44" s="382">
        <f t="shared" si="41"/>
        <v>240.52287767481386</v>
      </c>
      <c r="CN44" s="382">
        <f t="shared" si="41"/>
        <v>242.05963877209348</v>
      </c>
      <c r="CO44" s="382">
        <f t="shared" si="41"/>
        <v>243.64713988603526</v>
      </c>
      <c r="CP44" s="382">
        <f t="shared" si="41"/>
        <v>245.28376714385018</v>
      </c>
      <c r="CQ44" s="382">
        <f t="shared" si="41"/>
        <v>246.96794057066896</v>
      </c>
      <c r="CR44" s="382">
        <f t="shared" si="41"/>
        <v>248.69811840478974</v>
      </c>
      <c r="CS44" s="382">
        <f t="shared" si="41"/>
        <v>250.472800760919</v>
      </c>
      <c r="CT44" s="382">
        <f t="shared" si="41"/>
        <v>252.29053267591939</v>
      </c>
      <c r="CU44" s="382">
        <f t="shared" si="41"/>
        <v>254.1499065759582</v>
      </c>
      <c r="CV44" s="382">
        <f t="shared" si="39"/>
        <v>256.04956420690957</v>
      </c>
      <c r="CW44" s="382">
        <f t="shared" si="24"/>
        <v>257.98819807161146</v>
      </c>
      <c r="CX44" s="382">
        <f t="shared" si="24"/>
        <v>259.96455241825373</v>
      </c>
      <c r="CY44" s="382">
        <f t="shared" si="24"/>
        <v>261.97742382395626</v>
      </c>
      <c r="CZ44" s="382">
        <f t="shared" si="24"/>
        <v>264.02566141665875</v>
      </c>
      <c r="DA44" s="382">
        <f t="shared" si="24"/>
        <v>266.10816677690792</v>
      </c>
      <c r="DB44" s="382">
        <f t="shared" si="24"/>
        <v>268.22389355916658</v>
      </c>
      <c r="DC44" s="382">
        <f t="shared" si="24"/>
        <v>270.37184686997051</v>
      </c>
      <c r="DD44" s="382">
        <f t="shared" si="24"/>
        <v>272.55108243775248</v>
      </c>
      <c r="DE44" s="382">
        <f t="shared" si="24"/>
        <v>274.76070560651584</v>
      </c>
      <c r="DF44" s="521"/>
      <c r="DG44" s="252"/>
      <c r="DH44" s="515">
        <f t="shared" si="19"/>
        <v>330.00000000000006</v>
      </c>
      <c r="DI44" s="592">
        <v>33000</v>
      </c>
      <c r="DJ44" s="382">
        <f t="shared" si="46"/>
        <v>17.289580911500678</v>
      </c>
      <c r="DK44" s="382">
        <f t="shared" si="46"/>
        <v>34.570676163799085</v>
      </c>
      <c r="DL44" s="382">
        <f t="shared" si="46"/>
        <v>51.834849095539269</v>
      </c>
      <c r="DM44" s="382">
        <f t="shared" si="46"/>
        <v>69.073760317446769</v>
      </c>
      <c r="DN44" s="382">
        <f t="shared" si="46"/>
        <v>86.27921455931002</v>
      </c>
      <c r="DO44" s="382">
        <f t="shared" si="46"/>
        <v>103.44320542682935</v>
      </c>
      <c r="DP44" s="382">
        <f t="shared" si="46"/>
        <v>120.55795746222263</v>
      </c>
      <c r="DQ44" s="382">
        <f t="shared" si="46"/>
        <v>137.61596497600868</v>
      </c>
      <c r="DR44" s="382">
        <f t="shared" si="46"/>
        <v>154.61002720155213</v>
      </c>
      <c r="DS44" s="382">
        <f t="shared" si="46"/>
        <v>171.53327941743339</v>
      </c>
      <c r="DT44" s="382">
        <f t="shared" si="46"/>
        <v>188.37921978036269</v>
      </c>
      <c r="DU44" s="382">
        <f t="shared" si="46"/>
        <v>205.14173171030762</v>
      </c>
      <c r="DV44" s="382">
        <f t="shared" si="46"/>
        <v>221.81510176579263</v>
      </c>
      <c r="DW44" s="382">
        <f t="shared" si="46"/>
        <v>238.39403303827498</v>
      </c>
      <c r="DX44" s="382">
        <f t="shared" si="46"/>
        <v>254.87365417737348</v>
      </c>
      <c r="DY44" s="382">
        <f t="shared" si="44"/>
        <v>271.24952423152718</v>
      </c>
      <c r="DZ44" s="382">
        <f t="shared" si="42"/>
        <v>287.51763355013651</v>
      </c>
      <c r="EA44" s="382">
        <f t="shared" si="42"/>
        <v>303.67440104267786</v>
      </c>
      <c r="EB44" s="382">
        <f t="shared" si="42"/>
        <v>319.71666812737431</v>
      </c>
      <c r="EC44" s="382">
        <f t="shared" si="42"/>
        <v>335.64168972731994</v>
      </c>
      <c r="ED44" s="382">
        <f t="shared" si="42"/>
        <v>351.44712268586755</v>
      </c>
      <c r="EE44" s="382">
        <f t="shared" si="42"/>
        <v>367.13101197711251</v>
      </c>
      <c r="EF44" s="382">
        <f t="shared" si="42"/>
        <v>382.69177508222981</v>
      </c>
      <c r="EG44" s="382">
        <f t="shared" si="42"/>
        <v>398.12818489004161</v>
      </c>
      <c r="EH44" s="382">
        <f t="shared" si="42"/>
        <v>413.43935146162994</v>
      </c>
      <c r="EI44" s="382">
        <f t="shared" si="42"/>
        <v>428.62470297571508</v>
      </c>
      <c r="EJ44" s="382">
        <f t="shared" si="42"/>
        <v>443.68396614499341</v>
      </c>
      <c r="EK44" s="382">
        <f t="shared" si="42"/>
        <v>458.61714636517394</v>
      </c>
      <c r="EL44" s="382">
        <f t="shared" si="42"/>
        <v>473.42450782874164</v>
      </c>
      <c r="EM44" s="382">
        <f t="shared" si="42"/>
        <v>488.10655380589026</v>
      </c>
      <c r="EN44" s="382">
        <f t="shared" si="40"/>
        <v>502.66400726587574</v>
      </c>
      <c r="EO44" s="382">
        <f t="shared" si="26"/>
        <v>517.09779198425065</v>
      </c>
      <c r="EP44" s="382">
        <f t="shared" si="26"/>
        <v>531.40901425520508</v>
      </c>
      <c r="EQ44" s="382">
        <f t="shared" si="26"/>
        <v>545.59894530399424</v>
      </c>
      <c r="ER44" s="382">
        <f t="shared" si="26"/>
        <v>559.66900447242097</v>
      </c>
      <c r="ES44" s="382">
        <f t="shared" si="26"/>
        <v>573.62074323049501</v>
      </c>
      <c r="ET44" s="382">
        <f t="shared" si="26"/>
        <v>587.45583004995012</v>
      </c>
      <c r="EU44" s="382">
        <f t="shared" si="26"/>
        <v>601.17603615998837</v>
      </c>
      <c r="EV44" s="382">
        <f t="shared" si="26"/>
        <v>614.7832221925612</v>
      </c>
      <c r="EW44" s="382">
        <f t="shared" si="26"/>
        <v>628.27932571337908</v>
      </c>
      <c r="EX44" s="521"/>
      <c r="EY44" s="252"/>
      <c r="EZ44" s="515">
        <f t="shared" si="20"/>
        <v>330.00000000000006</v>
      </c>
      <c r="FA44" s="592">
        <v>33000</v>
      </c>
      <c r="FB44" s="382">
        <f t="shared" ref="FB44:FQ59" si="57">FB$10+0.02*FB$10*($FA44/1000)</f>
        <v>16.600000000000001</v>
      </c>
      <c r="FC44" s="382">
        <f t="shared" si="57"/>
        <v>33.200000000000003</v>
      </c>
      <c r="FD44" s="382">
        <f t="shared" si="57"/>
        <v>49.8</v>
      </c>
      <c r="FE44" s="382">
        <f t="shared" si="57"/>
        <v>66.400000000000006</v>
      </c>
      <c r="FF44" s="382">
        <f t="shared" si="57"/>
        <v>83</v>
      </c>
      <c r="FG44" s="382">
        <f t="shared" si="57"/>
        <v>99.6</v>
      </c>
      <c r="FH44" s="382">
        <f t="shared" si="57"/>
        <v>116.2</v>
      </c>
      <c r="FI44" s="382">
        <f t="shared" si="57"/>
        <v>132.80000000000001</v>
      </c>
      <c r="FJ44" s="382">
        <f t="shared" si="57"/>
        <v>149.4</v>
      </c>
      <c r="FK44" s="382">
        <f t="shared" si="57"/>
        <v>166</v>
      </c>
      <c r="FL44" s="382">
        <f t="shared" si="57"/>
        <v>182.60000000000002</v>
      </c>
      <c r="FM44" s="382">
        <f t="shared" si="57"/>
        <v>199.2</v>
      </c>
      <c r="FN44" s="382">
        <f t="shared" si="57"/>
        <v>215.8</v>
      </c>
      <c r="FO44" s="382">
        <f t="shared" si="57"/>
        <v>232.4</v>
      </c>
      <c r="FP44" s="382">
        <f t="shared" si="57"/>
        <v>249</v>
      </c>
      <c r="FQ44" s="382">
        <f t="shared" si="55"/>
        <v>265.60000000000002</v>
      </c>
      <c r="FR44" s="382">
        <f t="shared" si="48"/>
        <v>282.2</v>
      </c>
      <c r="FS44" s="382">
        <f t="shared" si="48"/>
        <v>298.8</v>
      </c>
      <c r="FT44" s="382">
        <f t="shared" si="48"/>
        <v>315.39999999999998</v>
      </c>
      <c r="FU44" s="382">
        <f t="shared" si="48"/>
        <v>332</v>
      </c>
      <c r="FV44" s="382">
        <f t="shared" si="48"/>
        <v>348.6</v>
      </c>
      <c r="FW44" s="382">
        <f t="shared" si="48"/>
        <v>365.20000000000005</v>
      </c>
      <c r="FX44" s="382">
        <f t="shared" si="48"/>
        <v>381.8</v>
      </c>
      <c r="FY44" s="382">
        <f t="shared" si="48"/>
        <v>398.4</v>
      </c>
      <c r="FZ44" s="382">
        <f t="shared" si="48"/>
        <v>415</v>
      </c>
      <c r="GA44" s="382">
        <f t="shared" si="48"/>
        <v>431.6</v>
      </c>
      <c r="GB44" s="382">
        <f t="shared" si="48"/>
        <v>448.20000000000005</v>
      </c>
      <c r="GC44" s="382">
        <f t="shared" si="48"/>
        <v>464.8</v>
      </c>
      <c r="GD44" s="382">
        <f t="shared" si="48"/>
        <v>481.4</v>
      </c>
      <c r="GE44" s="382">
        <f t="shared" si="48"/>
        <v>498</v>
      </c>
      <c r="GF44" s="382">
        <f t="shared" si="48"/>
        <v>514.6</v>
      </c>
      <c r="GG44" s="382">
        <f t="shared" si="48"/>
        <v>531.20000000000005</v>
      </c>
      <c r="GH44" s="382">
        <f t="shared" si="49"/>
        <v>547.79999999999995</v>
      </c>
      <c r="GI44" s="382">
        <f t="shared" si="49"/>
        <v>564.4</v>
      </c>
      <c r="GJ44" s="382">
        <f t="shared" si="49"/>
        <v>581</v>
      </c>
      <c r="GK44" s="382">
        <f t="shared" si="49"/>
        <v>597.6</v>
      </c>
      <c r="GL44" s="382">
        <f t="shared" si="49"/>
        <v>614.20000000000005</v>
      </c>
      <c r="GM44" s="382">
        <f t="shared" si="49"/>
        <v>630.79999999999995</v>
      </c>
      <c r="GN44" s="382">
        <f t="shared" si="49"/>
        <v>647.4</v>
      </c>
      <c r="GO44" s="382">
        <f t="shared" si="49"/>
        <v>664</v>
      </c>
      <c r="GQ44" s="511"/>
      <c r="GR44" s="521"/>
      <c r="GS44" s="524">
        <v>33000</v>
      </c>
      <c r="GT44" s="477">
        <f t="shared" ref="GT44:HI59" si="58">ABS((FB44-DJ44)/DJ44)</f>
        <v>3.9884188924555239E-2</v>
      </c>
      <c r="GU44" s="477">
        <f t="shared" si="58"/>
        <v>3.9648520535285191E-2</v>
      </c>
      <c r="GV44" s="477">
        <f t="shared" si="58"/>
        <v>3.9256390846026099E-2</v>
      </c>
      <c r="GW44" s="477">
        <f t="shared" si="58"/>
        <v>3.8708770235742047E-2</v>
      </c>
      <c r="GX44" s="477">
        <f t="shared" si="58"/>
        <v>3.8007005233639722E-2</v>
      </c>
      <c r="GY44" s="477">
        <f t="shared" si="58"/>
        <v>3.7152806808059054E-2</v>
      </c>
      <c r="GZ44" s="477">
        <f t="shared" si="58"/>
        <v>3.6148235703049418E-2</v>
      </c>
      <c r="HA44" s="477">
        <f t="shared" si="58"/>
        <v>3.4995685107089607E-2</v>
      </c>
      <c r="HB44" s="477">
        <f t="shared" si="58"/>
        <v>3.3697860972239833E-2</v>
      </c>
      <c r="HC44" s="477">
        <f t="shared" si="58"/>
        <v>3.2257760337968733E-2</v>
      </c>
      <c r="HD44" s="477">
        <f t="shared" si="58"/>
        <v>3.0678648032945684E-2</v>
      </c>
      <c r="HE44" s="477">
        <f t="shared" si="58"/>
        <v>2.8964032139000829E-2</v>
      </c>
      <c r="HF44" s="477">
        <f t="shared" si="58"/>
        <v>2.7117638600386067E-2</v>
      </c>
      <c r="HG44" s="477">
        <f t="shared" si="58"/>
        <v>2.5143385351900211E-2</v>
      </c>
      <c r="HH44" s="477">
        <f t="shared" si="58"/>
        <v>2.3045356321080745E-2</v>
      </c>
      <c r="HI44" s="477">
        <f t="shared" si="56"/>
        <v>2.0827775634013487E-2</v>
      </c>
      <c r="HJ44" s="477">
        <f t="shared" si="56"/>
        <v>1.8494982323264169E-2</v>
      </c>
      <c r="HK44" s="477">
        <f t="shared" si="56"/>
        <v>1.6051405801547316E-2</v>
      </c>
      <c r="HL44" s="477">
        <f t="shared" si="56"/>
        <v>1.3501542327016176E-2</v>
      </c>
      <c r="HM44" s="477">
        <f t="shared" si="56"/>
        <v>1.0849932647754523E-2</v>
      </c>
      <c r="HN44" s="477">
        <f t="shared" si="56"/>
        <v>8.1011409742351576E-3</v>
      </c>
      <c r="HO44" s="477">
        <f t="shared" si="56"/>
        <v>5.259735391770293E-3</v>
      </c>
      <c r="HP44" s="477">
        <f t="shared" si="56"/>
        <v>2.3302697896712865E-3</v>
      </c>
      <c r="HQ44" s="477">
        <f t="shared" si="56"/>
        <v>6.8273264811291882E-4</v>
      </c>
      <c r="HR44" s="477">
        <f t="shared" si="56"/>
        <v>3.774794375167017E-3</v>
      </c>
      <c r="HS44" s="477">
        <f t="shared" si="56"/>
        <v>6.941496847076299E-3</v>
      </c>
      <c r="HT44" s="477">
        <f t="shared" si="56"/>
        <v>1.0178492349509032E-2</v>
      </c>
      <c r="HU44" s="477">
        <f t="shared" si="56"/>
        <v>1.3481514338984125E-2</v>
      </c>
      <c r="HV44" s="477">
        <f t="shared" si="56"/>
        <v>1.6846386360174288E-2</v>
      </c>
      <c r="HW44" s="477">
        <f t="shared" si="50"/>
        <v>2.0269029614472578E-2</v>
      </c>
      <c r="HX44" s="477">
        <f t="shared" si="50"/>
        <v>2.3745469262952301E-2</v>
      </c>
      <c r="HY44" s="477">
        <f t="shared" si="33"/>
        <v>2.7271839552118822E-2</v>
      </c>
      <c r="HZ44" s="477">
        <f t="shared" si="33"/>
        <v>3.0844387853991559E-2</v>
      </c>
      <c r="IA44" s="477">
        <f t="shared" si="33"/>
        <v>3.4459477713121772E-2</v>
      </c>
      <c r="IB44" s="477">
        <f t="shared" si="33"/>
        <v>3.8113590992388376E-2</v>
      </c>
      <c r="IC44" s="477">
        <f t="shared" si="33"/>
        <v>4.1803329207482226E-2</v>
      </c>
      <c r="ID44" s="477">
        <f t="shared" si="33"/>
        <v>4.5525414136712072E-2</v>
      </c>
      <c r="IE44" s="477">
        <f t="shared" si="33"/>
        <v>4.927668778887901E-2</v>
      </c>
      <c r="IF44" s="477">
        <f t="shared" si="33"/>
        <v>5.3054111807271501E-2</v>
      </c>
      <c r="IG44" s="477">
        <f t="shared" si="51"/>
        <v>5.6854766382869466E-2</v>
      </c>
    </row>
    <row r="45" spans="1:296">
      <c r="F45" s="384"/>
      <c r="G45" s="384"/>
      <c r="H45" s="384"/>
      <c r="I45" s="384"/>
      <c r="J45" s="252"/>
      <c r="K45" s="606">
        <v>34000</v>
      </c>
      <c r="L45" s="382">
        <f t="shared" si="22"/>
        <v>10.363199999999999</v>
      </c>
      <c r="M45" s="382">
        <v>340</v>
      </c>
      <c r="N45" s="491">
        <f t="shared" si="14"/>
        <v>249.99006628637568</v>
      </c>
      <c r="O45" s="263">
        <f t="shared" si="15"/>
        <v>0.39444188540564801</v>
      </c>
      <c r="P45" s="383">
        <f t="shared" si="16"/>
        <v>-52.360800000000495</v>
      </c>
      <c r="Q45" s="383">
        <f>$Q$11-Konstanten!$C$33*K45</f>
        <v>220.78919999999948</v>
      </c>
      <c r="R45" s="382">
        <f t="shared" si="0"/>
        <v>579.02257261656268</v>
      </c>
      <c r="S45" s="263">
        <f t="shared" si="1"/>
        <v>0.24672101286590248</v>
      </c>
      <c r="T45" s="492">
        <f>O45/Konstanten!$C$22</f>
        <v>0.3219933758413453</v>
      </c>
      <c r="U45" s="492">
        <f t="shared" si="2"/>
        <v>0.7662300884955735</v>
      </c>
      <c r="V45" s="492"/>
      <c r="W45" s="252"/>
      <c r="X45" s="515">
        <f t="shared" si="17"/>
        <v>340.00000000000006</v>
      </c>
      <c r="Y45" s="592">
        <v>34000</v>
      </c>
      <c r="Z45" s="490">
        <f t="shared" si="52"/>
        <v>3.0432830169957823E-2</v>
      </c>
      <c r="AA45" s="490">
        <f t="shared" si="52"/>
        <v>6.0849756645511496E-2</v>
      </c>
      <c r="AB45" s="490">
        <f t="shared" si="52"/>
        <v>9.1234972090135036E-2</v>
      </c>
      <c r="AC45" s="490">
        <f t="shared" si="52"/>
        <v>0.12157286038552534</v>
      </c>
      <c r="AD45" s="490">
        <f t="shared" si="52"/>
        <v>0.15184808854059512</v>
      </c>
      <c r="AE45" s="490">
        <f t="shared" si="52"/>
        <v>0.18204569428352474</v>
      </c>
      <c r="AF45" s="490">
        <f t="shared" si="52"/>
        <v>0.21215116809512968</v>
      </c>
      <c r="AG45" s="490">
        <f t="shared" si="52"/>
        <v>0.24215052860049013</v>
      </c>
      <c r="AH45" s="490">
        <f t="shared" si="52"/>
        <v>0.27203039041761828</v>
      </c>
      <c r="AI45" s="490">
        <f t="shared" si="52"/>
        <v>0.30177802376243607</v>
      </c>
      <c r="AJ45" s="490">
        <f t="shared" si="53"/>
        <v>0.33138140531767102</v>
      </c>
      <c r="AK45" s="490">
        <f t="shared" si="53"/>
        <v>0.36082926008300181</v>
      </c>
      <c r="AL45" s="490">
        <f t="shared" si="53"/>
        <v>0.39011109412606926</v>
      </c>
      <c r="AM45" s="490">
        <f t="shared" si="53"/>
        <v>0.41921721834308079</v>
      </c>
      <c r="AN45" s="490">
        <f t="shared" si="53"/>
        <v>0.44813876350799314</v>
      </c>
      <c r="AO45" s="490">
        <f t="shared" si="53"/>
        <v>0.47686768703656773</v>
      </c>
      <c r="AP45" s="490">
        <f t="shared" si="53"/>
        <v>0.50539677201350941</v>
      </c>
      <c r="AQ45" s="490">
        <f t="shared" si="53"/>
        <v>0.53371961912633603</v>
      </c>
      <c r="AR45" s="490">
        <f t="shared" si="53"/>
        <v>0.56183063221836615</v>
      </c>
      <c r="AS45" s="490">
        <f t="shared" si="53"/>
        <v>0.58972499821670299</v>
      </c>
      <c r="AT45" s="490">
        <f t="shared" si="47"/>
        <v>0.61739866221084916</v>
      </c>
      <c r="AU45" s="490">
        <f t="shared" si="47"/>
        <v>0.64484829845683855</v>
      </c>
      <c r="AV45" s="490">
        <f t="shared" si="47"/>
        <v>0.67207127806274336</v>
      </c>
      <c r="AW45" s="490">
        <f t="shared" si="47"/>
        <v>0.6990656340779845</v>
      </c>
      <c r="AX45" s="490">
        <f t="shared" si="47"/>
        <v>0.72583002466374558</v>
      </c>
      <c r="AY45" s="490">
        <f t="shared" si="47"/>
        <v>0.75236369496829258</v>
      </c>
      <c r="AZ45" s="490">
        <f t="shared" si="47"/>
        <v>0.77866643827178139</v>
      </c>
      <c r="BA45" s="490">
        <f t="shared" si="47"/>
        <v>0.8047385569030151</v>
      </c>
      <c r="BB45" s="490">
        <f t="shared" si="47"/>
        <v>0.83058082336723993</v>
      </c>
      <c r="BC45" s="490">
        <f t="shared" si="47"/>
        <v>0.85619444206192896</v>
      </c>
      <c r="BD45" s="490">
        <f t="shared" si="54"/>
        <v>0.88158101189729388</v>
      </c>
      <c r="BE45" s="490">
        <f t="shared" si="54"/>
        <v>0.90674249008172891</v>
      </c>
      <c r="BF45" s="490">
        <f t="shared" si="54"/>
        <v>0.93168115727984868</v>
      </c>
      <c r="BG45" s="490">
        <f t="shared" si="54"/>
        <v>0.9563995843028793</v>
      </c>
      <c r="BH45" s="490">
        <f t="shared" si="54"/>
        <v>0.98090060044836169</v>
      </c>
      <c r="BI45" s="490">
        <f t="shared" si="54"/>
        <v>1.0051872635680168</v>
      </c>
      <c r="BJ45" s="490">
        <f t="shared" si="54"/>
        <v>1.0292628319097634</v>
      </c>
      <c r="BK45" s="490">
        <f t="shared" si="54"/>
        <v>1.0531307377514212</v>
      </c>
      <c r="BL45" s="490">
        <f t="shared" si="54"/>
        <v>1.0767945628198305</v>
      </c>
      <c r="BM45" s="490">
        <f t="shared" si="54"/>
        <v>1.100258015469308</v>
      </c>
      <c r="BN45" s="527"/>
      <c r="BO45" s="252"/>
      <c r="BP45" s="515">
        <f t="shared" si="18"/>
        <v>340.00000000000006</v>
      </c>
      <c r="BQ45" s="592">
        <v>34000</v>
      </c>
      <c r="BR45" s="382">
        <f t="shared" si="45"/>
        <v>220.83009709933913</v>
      </c>
      <c r="BS45" s="382">
        <f t="shared" si="45"/>
        <v>220.95270291993225</v>
      </c>
      <c r="BT45" s="382">
        <f t="shared" si="45"/>
        <v>221.15676191758982</v>
      </c>
      <c r="BU45" s="382">
        <f t="shared" si="45"/>
        <v>221.44185112576824</v>
      </c>
      <c r="BV45" s="382">
        <f t="shared" si="45"/>
        <v>221.80738449749074</v>
      </c>
      <c r="BW45" s="382">
        <f t="shared" si="45"/>
        <v>222.25261884931294</v>
      </c>
      <c r="BX45" s="382">
        <f t="shared" si="45"/>
        <v>222.77666127882583</v>
      </c>
      <c r="BY45" s="382">
        <f t="shared" si="45"/>
        <v>223.37847789896801</v>
      </c>
      <c r="BZ45" s="382">
        <f t="shared" si="45"/>
        <v>224.05690370985076</v>
      </c>
      <c r="CA45" s="382">
        <f t="shared" si="45"/>
        <v>224.81065341249459</v>
      </c>
      <c r="CB45" s="382">
        <f t="shared" si="45"/>
        <v>225.63833295904647</v>
      </c>
      <c r="CC45" s="382">
        <f t="shared" si="45"/>
        <v>226.53845163064798</v>
      </c>
      <c r="CD45" s="382">
        <f t="shared" si="45"/>
        <v>227.50943443677357</v>
      </c>
      <c r="CE45" s="382">
        <f t="shared" si="45"/>
        <v>228.54963463797347</v>
      </c>
      <c r="CF45" s="382">
        <f t="shared" si="43"/>
        <v>229.6573462067507</v>
      </c>
      <c r="CG45" s="382">
        <f t="shared" si="43"/>
        <v>230.83081605786401</v>
      </c>
      <c r="CH45" s="382">
        <f t="shared" si="41"/>
        <v>232.06825589872116</v>
      </c>
      <c r="CI45" s="382">
        <f t="shared" si="41"/>
        <v>233.36785357174503</v>
      </c>
      <c r="CJ45" s="382">
        <f t="shared" si="41"/>
        <v>234.72778378273429</v>
      </c>
      <c r="CK45" s="382">
        <f t="shared" si="41"/>
        <v>236.14621813147849</v>
      </c>
      <c r="CL45" s="382">
        <f t="shared" si="41"/>
        <v>237.62133438249074</v>
      </c>
      <c r="CM45" s="382">
        <f t="shared" si="41"/>
        <v>239.15132493413245</v>
      </c>
      <c r="CN45" s="382">
        <f t="shared" si="41"/>
        <v>240.73440446313603</v>
      </c>
      <c r="CO45" s="382">
        <f t="shared" si="41"/>
        <v>242.36881673830564</v>
      </c>
      <c r="CP45" s="382">
        <f t="shared" si="41"/>
        <v>244.05284061177505</v>
      </c>
      <c r="CQ45" s="382">
        <f t="shared" si="41"/>
        <v>245.78479520855976</v>
      </c>
      <c r="CR45" s="382">
        <f t="shared" si="41"/>
        <v>247.56304434526015</v>
      </c>
      <c r="CS45" s="382">
        <f t="shared" si="41"/>
        <v>249.38600021676018</v>
      </c>
      <c r="CT45" s="382">
        <f t="shared" si="41"/>
        <v>251.25212639573141</v>
      </c>
      <c r="CU45" s="382">
        <f t="shared" si="41"/>
        <v>253.15994019392585</v>
      </c>
      <c r="CV45" s="382">
        <f t="shared" si="39"/>
        <v>255.10801443677718</v>
      </c>
      <c r="CW45" s="382">
        <f t="shared" si="24"/>
        <v>257.09497870399599</v>
      </c>
      <c r="CX45" s="382">
        <f t="shared" si="24"/>
        <v>259.11952008882395</v>
      </c>
      <c r="CY45" s="382">
        <f t="shared" si="24"/>
        <v>261.18038352762773</v>
      </c>
      <c r="CZ45" s="382">
        <f t="shared" ref="CZ45:DE47" si="59">$Q45*(1+0.2*BH45^2)</f>
        <v>263.27637174977707</v>
      </c>
      <c r="DA45" s="382">
        <f t="shared" si="59"/>
        <v>265.40634489540616</v>
      </c>
      <c r="DB45" s="382">
        <f t="shared" si="59"/>
        <v>267.56921984591276</v>
      </c>
      <c r="DC45" s="382">
        <f t="shared" si="59"/>
        <v>269.76396930899068</v>
      </c>
      <c r="DD45" s="382">
        <f t="shared" si="59"/>
        <v>271.98962069678379</v>
      </c>
      <c r="DE45" s="382">
        <f t="shared" si="59"/>
        <v>274.24525483245901</v>
      </c>
      <c r="DF45" s="521"/>
      <c r="DG45" s="252"/>
      <c r="DH45" s="515">
        <f t="shared" si="19"/>
        <v>340.00000000000006</v>
      </c>
      <c r="DI45" s="592">
        <v>34000</v>
      </c>
      <c r="DJ45" s="382">
        <f t="shared" si="46"/>
        <v>17.621295617011924</v>
      </c>
      <c r="DK45" s="382">
        <f t="shared" si="46"/>
        <v>35.23338263597585</v>
      </c>
      <c r="DL45" s="382">
        <f t="shared" si="46"/>
        <v>52.827108252230282</v>
      </c>
      <c r="DM45" s="382">
        <f t="shared" si="46"/>
        <v>70.393430380781083</v>
      </c>
      <c r="DN45" s="382">
        <f t="shared" si="46"/>
        <v>87.923470873682973</v>
      </c>
      <c r="DO45" s="382">
        <f t="shared" si="46"/>
        <v>105.40856623781477</v>
      </c>
      <c r="DP45" s="382">
        <f t="shared" si="46"/>
        <v>122.84031513405083</v>
      </c>
      <c r="DQ45" s="382">
        <f t="shared" si="46"/>
        <v>140.21062203071634</v>
      </c>
      <c r="DR45" s="382">
        <f t="shared" si="46"/>
        <v>157.51173648949728</v>
      </c>
      <c r="DS45" s="382">
        <f t="shared" si="46"/>
        <v>174.73628767806792</v>
      </c>
      <c r="DT45" s="382">
        <f t="shared" si="46"/>
        <v>191.87731382432975</v>
      </c>
      <c r="DU45" s="382">
        <f t="shared" si="46"/>
        <v>208.92828644859051</v>
      </c>
      <c r="DV45" s="382">
        <f t="shared" si="46"/>
        <v>225.88312932713865</v>
      </c>
      <c r="DW45" s="382">
        <f t="shared" si="46"/>
        <v>242.73623225016991</v>
      </c>
      <c r="DX45" s="382">
        <f t="shared" si="46"/>
        <v>259.48245973560358</v>
      </c>
      <c r="DY45" s="382">
        <f t="shared" si="44"/>
        <v>276.11715494562333</v>
      </c>
      <c r="DZ45" s="382">
        <f t="shared" si="42"/>
        <v>292.63613912336865</v>
      </c>
      <c r="EA45" s="382">
        <f t="shared" si="42"/>
        <v>309.03570692246308</v>
      </c>
      <c r="EB45" s="382">
        <f t="shared" si="42"/>
        <v>325.31261804186823</v>
      </c>
      <c r="EC45" s="382">
        <f t="shared" si="42"/>
        <v>341.46408560373322</v>
      </c>
      <c r="ED45" s="382">
        <f t="shared" si="42"/>
        <v>357.48776172335005</v>
      </c>
      <c r="EE45" s="382">
        <f t="shared" si="42"/>
        <v>373.38172071989169</v>
      </c>
      <c r="EF45" s="382">
        <f t="shared" si="42"/>
        <v>389.1444404055909</v>
      </c>
      <c r="EG45" s="382">
        <f t="shared" si="42"/>
        <v>404.77478187166321</v>
      </c>
      <c r="EH45" s="382">
        <f t="shared" si="42"/>
        <v>420.27196816314512</v>
      </c>
      <c r="EI45" s="382">
        <f t="shared" si="42"/>
        <v>435.63556220384362</v>
      </c>
      <c r="EJ45" s="382">
        <f t="shared" si="42"/>
        <v>450.86544429830275</v>
      </c>
      <c r="EK45" s="382">
        <f t="shared" si="42"/>
        <v>465.9617895017239</v>
      </c>
      <c r="EL45" s="382">
        <f t="shared" si="42"/>
        <v>480.9250451120821</v>
      </c>
      <c r="EM45" s="382">
        <f t="shared" si="42"/>
        <v>495.75590850270061</v>
      </c>
      <c r="EN45" s="382">
        <f t="shared" si="40"/>
        <v>510.45530547868367</v>
      </c>
      <c r="EO45" s="382">
        <f t="shared" si="26"/>
        <v>525.02436930787076</v>
      </c>
      <c r="EP45" s="382">
        <f t="shared" si="26"/>
        <v>539.46442054655438</v>
      </c>
      <c r="EQ45" s="382">
        <f t="shared" si="26"/>
        <v>553.77694775246425</v>
      </c>
      <c r="ER45" s="382">
        <f t="shared" ref="ER45:EW47" si="60">BH45*$R45</f>
        <v>567.96358915274141</v>
      </c>
      <c r="ES45" s="382">
        <f t="shared" si="60"/>
        <v>582.02611531255593</v>
      </c>
      <c r="ET45" s="382">
        <f t="shared" si="60"/>
        <v>595.96641283099996</v>
      </c>
      <c r="EU45" s="382">
        <f t="shared" si="60"/>
        <v>609.78646907440645</v>
      </c>
      <c r="EV45" s="382">
        <f t="shared" si="60"/>
        <v>623.48835794346519</v>
      </c>
      <c r="EW45" s="382">
        <f t="shared" si="60"/>
        <v>637.07422665903255</v>
      </c>
      <c r="EX45" s="521"/>
      <c r="EY45" s="252"/>
      <c r="EZ45" s="515">
        <f t="shared" si="20"/>
        <v>340.00000000000006</v>
      </c>
      <c r="FA45" s="592">
        <v>34000</v>
      </c>
      <c r="FB45" s="382">
        <f t="shared" si="57"/>
        <v>16.8</v>
      </c>
      <c r="FC45" s="382">
        <f t="shared" si="57"/>
        <v>33.6</v>
      </c>
      <c r="FD45" s="382">
        <f t="shared" si="57"/>
        <v>50.4</v>
      </c>
      <c r="FE45" s="382">
        <f t="shared" si="57"/>
        <v>67.2</v>
      </c>
      <c r="FF45" s="382">
        <f t="shared" si="57"/>
        <v>84</v>
      </c>
      <c r="FG45" s="382">
        <f t="shared" si="57"/>
        <v>100.8</v>
      </c>
      <c r="FH45" s="382">
        <f t="shared" si="57"/>
        <v>117.6</v>
      </c>
      <c r="FI45" s="382">
        <f t="shared" si="57"/>
        <v>134.4</v>
      </c>
      <c r="FJ45" s="382">
        <f t="shared" si="57"/>
        <v>151.19999999999999</v>
      </c>
      <c r="FK45" s="382">
        <f t="shared" si="57"/>
        <v>168</v>
      </c>
      <c r="FL45" s="382">
        <f t="shared" si="57"/>
        <v>184.8</v>
      </c>
      <c r="FM45" s="382">
        <f t="shared" si="57"/>
        <v>201.6</v>
      </c>
      <c r="FN45" s="382">
        <f t="shared" si="57"/>
        <v>218.4</v>
      </c>
      <c r="FO45" s="382">
        <f t="shared" si="57"/>
        <v>235.2</v>
      </c>
      <c r="FP45" s="382">
        <f t="shared" si="57"/>
        <v>252</v>
      </c>
      <c r="FQ45" s="382">
        <f t="shared" si="55"/>
        <v>268.8</v>
      </c>
      <c r="FR45" s="382">
        <f t="shared" si="48"/>
        <v>285.60000000000002</v>
      </c>
      <c r="FS45" s="382">
        <f t="shared" si="48"/>
        <v>302.39999999999998</v>
      </c>
      <c r="FT45" s="382">
        <f t="shared" si="48"/>
        <v>319.20000000000005</v>
      </c>
      <c r="FU45" s="382">
        <f t="shared" si="48"/>
        <v>336</v>
      </c>
      <c r="FV45" s="382">
        <f t="shared" si="48"/>
        <v>352.8</v>
      </c>
      <c r="FW45" s="382">
        <f t="shared" si="48"/>
        <v>369.6</v>
      </c>
      <c r="FX45" s="382">
        <f t="shared" si="48"/>
        <v>386.4</v>
      </c>
      <c r="FY45" s="382">
        <f t="shared" si="48"/>
        <v>403.2</v>
      </c>
      <c r="FZ45" s="382">
        <f t="shared" si="48"/>
        <v>420</v>
      </c>
      <c r="GA45" s="382">
        <f t="shared" si="48"/>
        <v>436.8</v>
      </c>
      <c r="GB45" s="382">
        <f t="shared" si="48"/>
        <v>453.6</v>
      </c>
      <c r="GC45" s="382">
        <f t="shared" si="48"/>
        <v>470.4</v>
      </c>
      <c r="GD45" s="382">
        <f t="shared" si="48"/>
        <v>487.2</v>
      </c>
      <c r="GE45" s="382">
        <f t="shared" si="48"/>
        <v>504</v>
      </c>
      <c r="GF45" s="382">
        <f t="shared" si="48"/>
        <v>520.79999999999995</v>
      </c>
      <c r="GG45" s="382">
        <f t="shared" si="48"/>
        <v>537.6</v>
      </c>
      <c r="GH45" s="382">
        <f t="shared" si="49"/>
        <v>554.4</v>
      </c>
      <c r="GI45" s="382">
        <f t="shared" si="49"/>
        <v>571.20000000000005</v>
      </c>
      <c r="GJ45" s="382">
        <f t="shared" si="49"/>
        <v>588</v>
      </c>
      <c r="GK45" s="382">
        <f t="shared" si="49"/>
        <v>604.79999999999995</v>
      </c>
      <c r="GL45" s="382">
        <f t="shared" si="49"/>
        <v>621.6</v>
      </c>
      <c r="GM45" s="382">
        <f t="shared" si="49"/>
        <v>638.40000000000009</v>
      </c>
      <c r="GN45" s="382">
        <f t="shared" si="49"/>
        <v>655.20000000000005</v>
      </c>
      <c r="GO45" s="382">
        <f t="shared" si="49"/>
        <v>672</v>
      </c>
      <c r="GQ45" s="511"/>
      <c r="GR45" s="521"/>
      <c r="GS45" s="524">
        <v>34000</v>
      </c>
      <c r="GT45" s="477">
        <f t="shared" si="58"/>
        <v>4.6608128872148852E-2</v>
      </c>
      <c r="GU45" s="477">
        <f t="shared" si="58"/>
        <v>4.6358950341260911E-2</v>
      </c>
      <c r="GV45" s="477">
        <f t="shared" si="58"/>
        <v>4.5944370845394787E-2</v>
      </c>
      <c r="GW45" s="477">
        <f t="shared" si="58"/>
        <v>4.5365460434400928E-2</v>
      </c>
      <c r="GX45" s="477">
        <f t="shared" si="58"/>
        <v>4.4623703258026594E-2</v>
      </c>
      <c r="GY45" s="477">
        <f t="shared" si="58"/>
        <v>4.3720983998750865E-2</v>
      </c>
      <c r="GZ45" s="477">
        <f t="shared" si="58"/>
        <v>4.2659570909861971E-2</v>
      </c>
      <c r="HA45" s="477">
        <f t="shared" si="58"/>
        <v>4.1442095802437719E-2</v>
      </c>
      <c r="HB45" s="477">
        <f t="shared" si="58"/>
        <v>4.0071531367557187E-2</v>
      </c>
      <c r="HC45" s="477">
        <f t="shared" si="58"/>
        <v>3.8551166260775677E-2</v>
      </c>
      <c r="HD45" s="477">
        <f t="shared" si="58"/>
        <v>3.6884578396846113E-2</v>
      </c>
      <c r="HE45" s="477">
        <f t="shared" si="58"/>
        <v>3.50756069135413E-2</v>
      </c>
      <c r="HF45" s="477">
        <f t="shared" si="58"/>
        <v>3.3128323259153568E-2</v>
      </c>
      <c r="HG45" s="477">
        <f t="shared" si="58"/>
        <v>3.1047001843560344E-2</v>
      </c>
      <c r="HH45" s="477">
        <f t="shared" si="58"/>
        <v>2.8836090667661091E-2</v>
      </c>
      <c r="HI45" s="477">
        <f t="shared" si="56"/>
        <v>2.6500182312338787E-2</v>
      </c>
      <c r="HJ45" s="477">
        <f t="shared" si="56"/>
        <v>2.4043985628180917E-2</v>
      </c>
      <c r="HK45" s="477">
        <f t="shared" si="56"/>
        <v>2.1472298423198057E-2</v>
      </c>
      <c r="HL45" s="477">
        <f t="shared" si="56"/>
        <v>1.8789981399004587E-2</v>
      </c>
      <c r="HM45" s="477">
        <f t="shared" si="56"/>
        <v>1.600193353884443E-2</v>
      </c>
      <c r="HN45" s="477">
        <f t="shared" si="56"/>
        <v>1.3113069104104789E-2</v>
      </c>
      <c r="HO45" s="477">
        <f t="shared" si="56"/>
        <v>1.0128296352055987E-2</v>
      </c>
      <c r="HP45" s="477">
        <f t="shared" si="56"/>
        <v>7.052498046048127E-3</v>
      </c>
      <c r="HQ45" s="477">
        <f t="shared" si="56"/>
        <v>3.8905137923402442E-3</v>
      </c>
      <c r="HR45" s="477">
        <f t="shared" si="56"/>
        <v>6.4712420467582295E-4</v>
      </c>
      <c r="HS45" s="477">
        <f t="shared" si="56"/>
        <v>2.6729631306167917E-3</v>
      </c>
      <c r="HT45" s="477">
        <f t="shared" si="56"/>
        <v>6.0651259400754413E-3</v>
      </c>
      <c r="HU45" s="477">
        <f t="shared" si="56"/>
        <v>9.5248378692640804E-3</v>
      </c>
      <c r="HV45" s="477">
        <f t="shared" si="56"/>
        <v>1.3047677495056377E-2</v>
      </c>
      <c r="HW45" s="477">
        <f t="shared" si="50"/>
        <v>1.6629335840289809E-2</v>
      </c>
      <c r="HX45" s="477">
        <f t="shared" si="50"/>
        <v>2.0265622494834219E-2</v>
      </c>
      <c r="HY45" s="477">
        <f t="shared" si="33"/>
        <v>2.3952470451433467E-2</v>
      </c>
      <c r="HZ45" s="477">
        <f t="shared" si="33"/>
        <v>2.7685939766544244E-2</v>
      </c>
      <c r="IA45" s="477">
        <f t="shared" si="33"/>
        <v>3.1462220156054273E-2</v>
      </c>
      <c r="IB45" s="477">
        <f t="shared" si="33"/>
        <v>3.5277632633366286E-2</v>
      </c>
      <c r="IC45" s="477">
        <f t="shared" si="33"/>
        <v>3.9128630293872875E-2</v>
      </c>
      <c r="ID45" s="477">
        <f t="shared" si="33"/>
        <v>4.301179834486589E-2</v>
      </c>
      <c r="IE45" s="477">
        <f t="shared" si="33"/>
        <v>4.6923853474522076E-2</v>
      </c>
      <c r="IF45" s="477">
        <f t="shared" si="33"/>
        <v>5.0861642647400181E-2</v>
      </c>
      <c r="IG45" s="477">
        <f t="shared" si="51"/>
        <v>5.4822141407487861E-2</v>
      </c>
    </row>
    <row r="46" spans="1:296" s="80" customFormat="1">
      <c r="A46" s="173"/>
      <c r="B46" s="182"/>
      <c r="C46" s="91"/>
      <c r="D46" s="189"/>
      <c r="E46" s="91"/>
      <c r="F46" s="384"/>
      <c r="G46" s="384"/>
      <c r="H46" s="384"/>
      <c r="I46" s="384"/>
      <c r="J46" s="252"/>
      <c r="K46" s="606">
        <v>35000</v>
      </c>
      <c r="L46" s="382">
        <f t="shared" si="22"/>
        <v>10.667999999999999</v>
      </c>
      <c r="M46" s="382">
        <v>350</v>
      </c>
      <c r="N46" s="491">
        <f t="shared" si="14"/>
        <v>238.42288543712669</v>
      </c>
      <c r="O46" s="263">
        <f t="shared" si="15"/>
        <v>0.37959706274688054</v>
      </c>
      <c r="P46" s="383">
        <f t="shared" si="16"/>
        <v>-54.342000000000496</v>
      </c>
      <c r="Q46" s="383">
        <f>$Q$11-Konstanten!$C$33*K46</f>
        <v>218.80799999999948</v>
      </c>
      <c r="R46" s="382">
        <f t="shared" si="0"/>
        <v>576.4188570052205</v>
      </c>
      <c r="S46" s="263">
        <f t="shared" si="1"/>
        <v>0.23530509295546675</v>
      </c>
      <c r="T46" s="492">
        <f>O46/Konstanten!$C$22</f>
        <v>0.30987515326275961</v>
      </c>
      <c r="U46" s="492">
        <f t="shared" si="2"/>
        <v>0.75935450286309036</v>
      </c>
      <c r="V46" s="492"/>
      <c r="W46" s="252"/>
      <c r="X46" s="515">
        <f t="shared" si="17"/>
        <v>350.00000000000006</v>
      </c>
      <c r="Y46" s="592">
        <v>35000</v>
      </c>
      <c r="Z46" s="490">
        <f t="shared" si="52"/>
        <v>3.1162142552730792E-2</v>
      </c>
      <c r="AA46" s="490">
        <f t="shared" si="52"/>
        <v>6.230695266539394E-2</v>
      </c>
      <c r="AB46" s="490">
        <f t="shared" si="52"/>
        <v>9.3417208128779031E-2</v>
      </c>
      <c r="AC46" s="490">
        <f t="shared" si="52"/>
        <v>0.12447590539210712</v>
      </c>
      <c r="AD46" s="490">
        <f t="shared" si="52"/>
        <v>0.15546636443993439</v>
      </c>
      <c r="AE46" s="490">
        <f t="shared" si="52"/>
        <v>0.18637232848201279</v>
      </c>
      <c r="AF46" s="490">
        <f t="shared" si="52"/>
        <v>0.21717805697681292</v>
      </c>
      <c r="AG46" s="490">
        <f t="shared" si="52"/>
        <v>0.24786841070879045</v>
      </c>
      <c r="AH46" s="490">
        <f t="shared" si="52"/>
        <v>0.27842892786787043</v>
      </c>
      <c r="AI46" s="490">
        <f t="shared" si="52"/>
        <v>0.30884589032952015</v>
      </c>
      <c r="AJ46" s="490">
        <f t="shared" si="53"/>
        <v>0.3391063795924244</v>
      </c>
      <c r="AK46" s="490">
        <f t="shared" si="53"/>
        <v>0.3691983220886379</v>
      </c>
      <c r="AL46" s="490">
        <f t="shared" si="53"/>
        <v>0.39911052382800083</v>
      </c>
      <c r="AM46" s="490">
        <f t="shared" si="53"/>
        <v>0.42883269456669515</v>
      </c>
      <c r="AN46" s="490">
        <f t="shared" si="53"/>
        <v>0.45835546189249082</v>
      </c>
      <c r="AO46" s="490">
        <f t="shared" si="53"/>
        <v>0.48767037579165817</v>
      </c>
      <c r="AP46" s="490">
        <f t="shared" si="53"/>
        <v>0.51676990440207138</v>
      </c>
      <c r="AQ46" s="490">
        <f t="shared" si="53"/>
        <v>0.5456474217627626</v>
      </c>
      <c r="AR46" s="490">
        <f t="shared" si="53"/>
        <v>0.57429718844261213</v>
      </c>
      <c r="AS46" s="490">
        <f t="shared" si="53"/>
        <v>0.60271432597197827</v>
      </c>
      <c r="AT46" s="490">
        <f t="shared" si="47"/>
        <v>0.63089478601364946</v>
      </c>
      <c r="AU46" s="490">
        <f t="shared" si="47"/>
        <v>0.65883531519754579</v>
      </c>
      <c r="AV46" s="490">
        <f t="shared" si="47"/>
        <v>0.68653341651059241</v>
      </c>
      <c r="AW46" s="490">
        <f t="shared" si="47"/>
        <v>0.71398730808389954</v>
      </c>
      <c r="AX46" s="490">
        <f t="shared" si="47"/>
        <v>0.74119588015737981</v>
      </c>
      <c r="AY46" s="490">
        <f t="shared" si="47"/>
        <v>0.76815865093145252</v>
      </c>
      <c r="AZ46" s="490">
        <f t="shared" si="47"/>
        <v>0.79487572193964884</v>
      </c>
      <c r="BA46" s="490">
        <f t="shared" si="47"/>
        <v>0.82134773349811274</v>
      </c>
      <c r="BB46" s="490">
        <f t="shared" si="47"/>
        <v>0.84757582071025184</v>
      </c>
      <c r="BC46" s="490">
        <f t="shared" si="47"/>
        <v>0.8735615704297035</v>
      </c>
      <c r="BD46" s="490">
        <f t="shared" si="54"/>
        <v>0.89930697951329241</v>
      </c>
      <c r="BE46" s="490">
        <f t="shared" si="54"/>
        <v>0.92481441462948522</v>
      </c>
      <c r="BF46" s="490">
        <f t="shared" si="54"/>
        <v>0.95008657382726314</v>
      </c>
      <c r="BG46" s="490">
        <f t="shared" si="54"/>
        <v>0.97512645001595744</v>
      </c>
      <c r="BH46" s="490">
        <f t="shared" si="54"/>
        <v>0.99993729645867779</v>
      </c>
      <c r="BI46" s="490">
        <f t="shared" si="54"/>
        <v>1.0245225943400673</v>
      </c>
      <c r="BJ46" s="490">
        <f t="shared" si="54"/>
        <v>1.0488860224335055</v>
      </c>
      <c r="BK46" s="490">
        <f t="shared" si="54"/>
        <v>1.0730314288627036</v>
      </c>
      <c r="BL46" s="490">
        <f t="shared" si="54"/>
        <v>1.0969628049278364</v>
      </c>
      <c r="BM46" s="490">
        <f t="shared" si="54"/>
        <v>1.1206842609462779</v>
      </c>
      <c r="BN46" s="527"/>
      <c r="BO46" s="252"/>
      <c r="BP46" s="515">
        <f t="shared" si="18"/>
        <v>350.00000000000006</v>
      </c>
      <c r="BQ46" s="592">
        <v>35000</v>
      </c>
      <c r="BR46" s="382">
        <f t="shared" si="45"/>
        <v>218.85049597638823</v>
      </c>
      <c r="BS46" s="382">
        <f t="shared" si="45"/>
        <v>218.97788937334522</v>
      </c>
      <c r="BT46" s="382">
        <f t="shared" si="45"/>
        <v>219.18989762697456</v>
      </c>
      <c r="BU46" s="382">
        <f t="shared" si="45"/>
        <v>219.48605321557568</v>
      </c>
      <c r="BV46" s="382">
        <f t="shared" si="45"/>
        <v>219.86570870272641</v>
      </c>
      <c r="BW46" s="382">
        <f t="shared" si="45"/>
        <v>220.32804363292101</v>
      </c>
      <c r="BX46" s="382">
        <f t="shared" si="45"/>
        <v>220.87207312308709</v>
      </c>
      <c r="BY46" s="382">
        <f t="shared" si="45"/>
        <v>221.49665795943264</v>
      </c>
      <c r="BZ46" s="382">
        <f t="shared" si="45"/>
        <v>222.20051598241906</v>
      </c>
      <c r="CA46" s="382">
        <f t="shared" si="45"/>
        <v>222.98223452393131</v>
      </c>
      <c r="CB46" s="382">
        <f t="shared" si="45"/>
        <v>223.84028365014728</v>
      </c>
      <c r="CC46" s="382">
        <f t="shared" si="45"/>
        <v>224.77302996104808</v>
      </c>
      <c r="CD46" s="382">
        <f t="shared" si="45"/>
        <v>225.77875070241205</v>
      </c>
      <c r="CE46" s="382">
        <f t="shared" si="45"/>
        <v>226.85564795767493</v>
      </c>
      <c r="CF46" s="382">
        <f t="shared" si="43"/>
        <v>228.00186270415324</v>
      </c>
      <c r="CG46" s="382">
        <f t="shared" si="43"/>
        <v>229.2154885396204</v>
      </c>
      <c r="CH46" s="382">
        <f t="shared" si="41"/>
        <v>230.49458490984298</v>
      </c>
      <c r="CI46" s="382">
        <f t="shared" si="41"/>
        <v>231.83718969420272</v>
      </c>
      <c r="CJ46" s="382">
        <f t="shared" si="41"/>
        <v>233.24133103379566</v>
      </c>
      <c r="CK46" s="382">
        <f t="shared" si="41"/>
        <v>234.70503831339943</v>
      </c>
      <c r="CL46" s="382">
        <f t="shared" si="41"/>
        <v>236.22635223456965</v>
      </c>
      <c r="CM46" s="382">
        <f t="shared" si="41"/>
        <v>237.80333394120694</v>
      </c>
      <c r="CN46" s="382">
        <f t="shared" si="41"/>
        <v>239.43407318070513</v>
      </c>
      <c r="CO46" s="382">
        <f t="shared" si="41"/>
        <v>241.11669550295133</v>
      </c>
      <c r="CP46" s="382">
        <f t="shared" si="41"/>
        <v>242.84936851580892</v>
      </c>
      <c r="CQ46" s="382">
        <f t="shared" si="41"/>
        <v>244.63030722925652</v>
      </c>
      <c r="CR46" s="382">
        <f t="shared" si="41"/>
        <v>246.4577785311412</v>
      </c>
      <c r="CS46" s="382">
        <f t="shared" si="41"/>
        <v>248.33010484571037</v>
      </c>
      <c r="CT46" s="382">
        <f t="shared" si="41"/>
        <v>250.24566703190663</v>
      </c>
      <c r="CU46" s="382">
        <f t="shared" si="41"/>
        <v>252.20290658213838</v>
      </c>
      <c r="CV46" s="382">
        <f t="shared" si="39"/>
        <v>254.20032718411065</v>
      </c>
      <c r="CW46" s="382">
        <f t="shared" si="39"/>
        <v>256.23649570864524</v>
      </c>
      <c r="CX46" s="382">
        <f t="shared" si="39"/>
        <v>258.31004268547218</v>
      </c>
      <c r="CY46" s="382">
        <f t="shared" si="39"/>
        <v>260.41966232701589</v>
      </c>
      <c r="CZ46" s="382">
        <f t="shared" si="59"/>
        <v>262.5641121574705</v>
      </c>
      <c r="DA46" s="382">
        <f t="shared" si="59"/>
        <v>264.74221230114358</v>
      </c>
      <c r="DB46" s="382">
        <f t="shared" si="59"/>
        <v>266.95284448036745</v>
      </c>
      <c r="DC46" s="382">
        <f t="shared" si="59"/>
        <v>269.19495076935056</v>
      </c>
      <c r="DD46" s="382">
        <f t="shared" si="59"/>
        <v>271.46753214632361</v>
      </c>
      <c r="DE46" s="382">
        <f t="shared" si="59"/>
        <v>273.76964688232289</v>
      </c>
      <c r="DF46" s="521"/>
      <c r="DG46" s="252"/>
      <c r="DH46" s="515">
        <f t="shared" si="19"/>
        <v>350.00000000000006</v>
      </c>
      <c r="DI46" s="592">
        <v>35000</v>
      </c>
      <c r="DJ46" s="382">
        <f t="shared" si="46"/>
        <v>17.962446592078827</v>
      </c>
      <c r="DK46" s="382">
        <f t="shared" si="46"/>
        <v>35.91490243886475</v>
      </c>
      <c r="DL46" s="382">
        <f t="shared" si="46"/>
        <v>53.847440334209601</v>
      </c>
      <c r="DM46" s="382">
        <f t="shared" si="46"/>
        <v>71.750259110808358</v>
      </c>
      <c r="DN46" s="382">
        <f t="shared" si="46"/>
        <v>89.613744093224042</v>
      </c>
      <c r="DO46" s="382">
        <f t="shared" si="46"/>
        <v>107.42852456100331</v>
      </c>
      <c r="DP46" s="382">
        <f t="shared" si="46"/>
        <v>125.18552736918916</v>
      </c>
      <c r="DQ46" s="382">
        <f t="shared" si="46"/>
        <v>142.87602598846155</v>
      </c>
      <c r="DR46" s="382">
        <f t="shared" si="46"/>
        <v>160.49168435878687</v>
      </c>
      <c r="DS46" s="382">
        <f t="shared" si="46"/>
        <v>178.02459509450168</v>
      </c>
      <c r="DT46" s="382">
        <f t="shared" si="46"/>
        <v>195.46731172784371</v>
      </c>
      <c r="DU46" s="382">
        <f t="shared" si="46"/>
        <v>212.81287482657791</v>
      </c>
      <c r="DV46" s="382">
        <f t="shared" si="46"/>
        <v>230.05483196369107</v>
      </c>
      <c r="DW46" s="382">
        <f t="shared" si="46"/>
        <v>247.18725164860325</v>
      </c>
      <c r="DX46" s="382">
        <f t="shared" si="46"/>
        <v>264.20473144616949</v>
      </c>
      <c r="DY46" s="382">
        <f t="shared" si="44"/>
        <v>281.10240060913395</v>
      </c>
      <c r="DZ46" s="382">
        <f t="shared" si="42"/>
        <v>297.87591763013904</v>
      </c>
      <c r="EA46" s="382">
        <f t="shared" si="42"/>
        <v>314.52146318033709</v>
      </c>
      <c r="EB46" s="382">
        <f t="shared" si="42"/>
        <v>331.03572894340221</v>
      </c>
      <c r="EC46" s="382">
        <f t="shared" si="42"/>
        <v>347.41590287743958</v>
      </c>
      <c r="ED46" s="382">
        <f t="shared" si="42"/>
        <v>363.659651444541</v>
      </c>
      <c r="EE46" s="382">
        <f t="shared" si="42"/>
        <v>379.76509934084351</v>
      </c>
      <c r="EF46" s="382">
        <f t="shared" si="42"/>
        <v>395.73080724092466</v>
      </c>
      <c r="EG46" s="382">
        <f t="shared" si="42"/>
        <v>411.55574804195561</v>
      </c>
      <c r="EH46" s="382">
        <f t="shared" si="42"/>
        <v>427.23928205729527</v>
      </c>
      <c r="EI46" s="382">
        <f t="shared" si="42"/>
        <v>442.78113156858001</v>
      </c>
      <c r="EJ46" s="382">
        <f t="shared" si="42"/>
        <v>458.18135510165183</v>
      </c>
      <c r="EK46" s="382">
        <f t="shared" si="42"/>
        <v>473.44032174681058</v>
      </c>
      <c r="EL46" s="382">
        <f t="shared" si="42"/>
        <v>488.55868579906507</v>
      </c>
      <c r="EM46" s="382">
        <f t="shared" si="42"/>
        <v>503.53736195077511</v>
      </c>
      <c r="EN46" s="382">
        <f t="shared" si="40"/>
        <v>518.37750122786929</v>
      </c>
      <c r="EO46" s="382">
        <f t="shared" si="40"/>
        <v>533.08046782267991</v>
      </c>
      <c r="EP46" s="382">
        <f t="shared" si="40"/>
        <v>547.64781694151702</v>
      </c>
      <c r="EQ46" s="382">
        <f t="shared" si="40"/>
        <v>562.08127375375648</v>
      </c>
      <c r="ER46" s="382">
        <f t="shared" si="60"/>
        <v>576.38271350160142</v>
      </c>
      <c r="ES46" s="382">
        <f t="shared" si="60"/>
        <v>590.55414280552475</v>
      </c>
      <c r="ET46" s="382">
        <f t="shared" si="60"/>
        <v>604.59768217987335</v>
      </c>
      <c r="EU46" s="382">
        <f t="shared" si="60"/>
        <v>618.51554975571821</v>
      </c>
      <c r="EV46" s="382">
        <f t="shared" si="60"/>
        <v>632.31004619374414</v>
      </c>
      <c r="EW46" s="382">
        <f t="shared" si="60"/>
        <v>645.98354075839381</v>
      </c>
      <c r="EX46" s="521"/>
      <c r="EY46" s="252"/>
      <c r="EZ46" s="515">
        <f t="shared" si="20"/>
        <v>350.00000000000006</v>
      </c>
      <c r="FA46" s="592">
        <v>35000</v>
      </c>
      <c r="FB46" s="382">
        <f t="shared" si="57"/>
        <v>17</v>
      </c>
      <c r="FC46" s="382">
        <f t="shared" si="57"/>
        <v>34</v>
      </c>
      <c r="FD46" s="382">
        <f t="shared" si="57"/>
        <v>51</v>
      </c>
      <c r="FE46" s="382">
        <f t="shared" si="57"/>
        <v>68</v>
      </c>
      <c r="FF46" s="382">
        <f t="shared" si="57"/>
        <v>85</v>
      </c>
      <c r="FG46" s="382">
        <f t="shared" si="57"/>
        <v>102</v>
      </c>
      <c r="FH46" s="382">
        <f t="shared" si="57"/>
        <v>119</v>
      </c>
      <c r="FI46" s="382">
        <f t="shared" si="57"/>
        <v>136</v>
      </c>
      <c r="FJ46" s="382">
        <f t="shared" si="57"/>
        <v>153</v>
      </c>
      <c r="FK46" s="382">
        <f t="shared" si="57"/>
        <v>170</v>
      </c>
      <c r="FL46" s="382">
        <f t="shared" si="57"/>
        <v>187</v>
      </c>
      <c r="FM46" s="382">
        <f t="shared" si="57"/>
        <v>204</v>
      </c>
      <c r="FN46" s="382">
        <f t="shared" si="57"/>
        <v>221</v>
      </c>
      <c r="FO46" s="382">
        <f t="shared" si="57"/>
        <v>238</v>
      </c>
      <c r="FP46" s="382">
        <f t="shared" si="57"/>
        <v>255</v>
      </c>
      <c r="FQ46" s="382">
        <f t="shared" si="55"/>
        <v>272</v>
      </c>
      <c r="FR46" s="382">
        <f t="shared" si="48"/>
        <v>289</v>
      </c>
      <c r="FS46" s="382">
        <f t="shared" si="48"/>
        <v>306</v>
      </c>
      <c r="FT46" s="382">
        <f t="shared" si="48"/>
        <v>323</v>
      </c>
      <c r="FU46" s="382">
        <f t="shared" si="48"/>
        <v>340</v>
      </c>
      <c r="FV46" s="382">
        <f t="shared" si="48"/>
        <v>357</v>
      </c>
      <c r="FW46" s="382">
        <f t="shared" si="48"/>
        <v>374</v>
      </c>
      <c r="FX46" s="382">
        <f t="shared" si="48"/>
        <v>391</v>
      </c>
      <c r="FY46" s="382">
        <f t="shared" si="48"/>
        <v>408</v>
      </c>
      <c r="FZ46" s="382">
        <f t="shared" si="48"/>
        <v>425</v>
      </c>
      <c r="GA46" s="382">
        <f t="shared" si="48"/>
        <v>442</v>
      </c>
      <c r="GB46" s="382">
        <f t="shared" si="48"/>
        <v>459</v>
      </c>
      <c r="GC46" s="382">
        <f t="shared" si="48"/>
        <v>476</v>
      </c>
      <c r="GD46" s="382">
        <f t="shared" si="48"/>
        <v>493</v>
      </c>
      <c r="GE46" s="382">
        <f t="shared" si="48"/>
        <v>510</v>
      </c>
      <c r="GF46" s="382">
        <f t="shared" si="48"/>
        <v>527</v>
      </c>
      <c r="GG46" s="382">
        <f t="shared" si="48"/>
        <v>544</v>
      </c>
      <c r="GH46" s="382">
        <f t="shared" si="49"/>
        <v>561</v>
      </c>
      <c r="GI46" s="382">
        <f t="shared" si="49"/>
        <v>578</v>
      </c>
      <c r="GJ46" s="382">
        <f t="shared" si="49"/>
        <v>595</v>
      </c>
      <c r="GK46" s="382">
        <f t="shared" si="49"/>
        <v>612</v>
      </c>
      <c r="GL46" s="382">
        <f t="shared" si="49"/>
        <v>629</v>
      </c>
      <c r="GM46" s="382">
        <f t="shared" si="49"/>
        <v>646</v>
      </c>
      <c r="GN46" s="382">
        <f t="shared" si="49"/>
        <v>663</v>
      </c>
      <c r="GO46" s="382">
        <f t="shared" si="49"/>
        <v>680</v>
      </c>
      <c r="GP46" s="89"/>
      <c r="GQ46" s="511"/>
      <c r="GR46" s="521"/>
      <c r="GS46" s="524">
        <v>35000</v>
      </c>
      <c r="GT46" s="477">
        <f t="shared" si="58"/>
        <v>5.3581041265461662E-2</v>
      </c>
      <c r="GU46" s="477">
        <f t="shared" si="58"/>
        <v>5.3317768080376818E-2</v>
      </c>
      <c r="GV46" s="477">
        <f t="shared" si="58"/>
        <v>5.2879771378856147E-2</v>
      </c>
      <c r="GW46" s="477">
        <f t="shared" si="58"/>
        <v>5.2268230906547683E-2</v>
      </c>
      <c r="GX46" s="477">
        <f t="shared" si="58"/>
        <v>5.1484782160473315E-2</v>
      </c>
      <c r="GY46" s="477">
        <f t="shared" si="58"/>
        <v>5.0531500671599797E-2</v>
      </c>
      <c r="GZ46" s="477">
        <f t="shared" si="58"/>
        <v>4.9410882385367103E-2</v>
      </c>
      <c r="HA46" s="477">
        <f t="shared" si="58"/>
        <v>4.8125820555905204E-2</v>
      </c>
      <c r="HB46" s="477">
        <f t="shared" si="58"/>
        <v>4.6679579622573152E-2</v>
      </c>
      <c r="HC46" s="477">
        <f t="shared" si="58"/>
        <v>4.5075766582937271E-2</v>
      </c>
      <c r="HD46" s="477">
        <f t="shared" si="58"/>
        <v>4.3318300400186888E-2</v>
      </c>
      <c r="HE46" s="477">
        <f t="shared" si="58"/>
        <v>4.1411379991739501E-2</v>
      </c>
      <c r="HF46" s="477">
        <f t="shared" si="58"/>
        <v>3.9359451337758346E-2</v>
      </c>
      <c r="HG46" s="477">
        <f t="shared" si="58"/>
        <v>3.716717422654011E-2</v>
      </c>
      <c r="HH46" s="477">
        <f t="shared" si="58"/>
        <v>3.4839389119891338E-2</v>
      </c>
      <c r="HI46" s="477">
        <f t="shared" si="56"/>
        <v>3.2381084577753634E-2</v>
      </c>
      <c r="HJ46" s="477">
        <f t="shared" si="56"/>
        <v>2.9797365630476799E-2</v>
      </c>
      <c r="HK46" s="477">
        <f t="shared" si="56"/>
        <v>2.7093423431809309E-2</v>
      </c>
      <c r="HL46" s="477">
        <f t="shared" si="56"/>
        <v>2.4274506468080031E-2</v>
      </c>
      <c r="HM46" s="477">
        <f t="shared" si="56"/>
        <v>2.1345893541481718E-2</v>
      </c>
      <c r="HN46" s="477">
        <f t="shared" si="56"/>
        <v>1.8312868689411399E-2</v>
      </c>
      <c r="HO46" s="477">
        <f t="shared" si="56"/>
        <v>1.5180698149592897E-2</v>
      </c>
      <c r="HP46" s="477">
        <f t="shared" si="56"/>
        <v>1.1954609432377352E-2</v>
      </c>
      <c r="HQ46" s="477">
        <f t="shared" si="56"/>
        <v>8.6397725189665507E-3</v>
      </c>
      <c r="HR46" s="477">
        <f t="shared" si="56"/>
        <v>5.2412831669232359E-3</v>
      </c>
      <c r="HS46" s="477">
        <f t="shared" si="56"/>
        <v>1.7641482730142554E-3</v>
      </c>
      <c r="HT46" s="477">
        <f t="shared" si="56"/>
        <v>1.7867267823819329E-3</v>
      </c>
      <c r="HU46" s="477">
        <f t="shared" si="56"/>
        <v>5.4065489051401475E-3</v>
      </c>
      <c r="HV46" s="477">
        <f t="shared" si="56"/>
        <v>9.0906462826894751E-3</v>
      </c>
      <c r="HW46" s="477">
        <f t="shared" si="50"/>
        <v>1.283447572626531E-2</v>
      </c>
      <c r="HX46" s="477">
        <f t="shared" si="50"/>
        <v>1.6633628488325187E-2</v>
      </c>
      <c r="HY46" s="477">
        <f t="shared" si="33"/>
        <v>2.0483834686196547E-2</v>
      </c>
      <c r="HZ46" s="477">
        <f t="shared" si="33"/>
        <v>2.4380966463176553E-2</v>
      </c>
      <c r="IA46" s="477">
        <f t="shared" si="33"/>
        <v>2.8321040016034044E-2</v>
      </c>
      <c r="IB46" s="477">
        <f t="shared" si="33"/>
        <v>3.2300216613534612E-2</v>
      </c>
      <c r="IC46" s="477">
        <f t="shared" si="33"/>
        <v>3.6314802725103533E-2</v>
      </c>
      <c r="ID46" s="477">
        <f t="shared" si="33"/>
        <v>4.0361249371886843E-2</v>
      </c>
      <c r="IE46" s="477">
        <f t="shared" si="33"/>
        <v>4.4436150805160404E-2</v>
      </c>
      <c r="IF46" s="477">
        <f t="shared" si="33"/>
        <v>4.8536242609139642E-2</v>
      </c>
      <c r="IG46" s="477">
        <f t="shared" si="51"/>
        <v>5.2658399317218489E-2</v>
      </c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</row>
    <row r="47" spans="1:296">
      <c r="F47" s="384"/>
      <c r="G47" s="384"/>
      <c r="H47" s="384"/>
      <c r="I47" s="384"/>
      <c r="J47" s="252"/>
      <c r="K47" s="606">
        <v>36000</v>
      </c>
      <c r="L47" s="382">
        <f t="shared" si="22"/>
        <v>10.972799999999999</v>
      </c>
      <c r="M47" s="382">
        <v>360</v>
      </c>
      <c r="N47" s="491">
        <f t="shared" si="14"/>
        <v>227.29295911886553</v>
      </c>
      <c r="O47" s="263">
        <f t="shared" si="15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0"/>
        <v>573.80332677922593</v>
      </c>
      <c r="S47" s="263">
        <f t="shared" si="1"/>
        <v>0.22432070971513993</v>
      </c>
      <c r="T47" s="492">
        <f>O47/Konstanten!$C$22</f>
        <v>0.29810896302679246</v>
      </c>
      <c r="U47" s="492">
        <f t="shared" si="2"/>
        <v>0.75247891723060734</v>
      </c>
      <c r="V47" s="492"/>
      <c r="W47" s="252"/>
      <c r="X47" s="515">
        <f t="shared" si="17"/>
        <v>360.00000000000006</v>
      </c>
      <c r="Y47" s="592">
        <v>36000</v>
      </c>
      <c r="Z47" s="490">
        <f t="shared" si="52"/>
        <v>3.1915798003890626E-2</v>
      </c>
      <c r="AA47" s="490">
        <f t="shared" si="52"/>
        <v>6.381270905691562E-2</v>
      </c>
      <c r="AB47" s="490">
        <f t="shared" si="52"/>
        <v>9.5671972338590067E-2</v>
      </c>
      <c r="AC47" s="490">
        <f t="shared" si="52"/>
        <v>0.12747507711675871</v>
      </c>
      <c r="AD47" s="490">
        <f t="shared" si="52"/>
        <v>0.15920388243205494</v>
      </c>
      <c r="AE47" s="490">
        <f t="shared" si="52"/>
        <v>0.19084073054793646</v>
      </c>
      <c r="AF47" s="490">
        <f t="shared" si="52"/>
        <v>0.2223685524041514</v>
      </c>
      <c r="AG47" s="490">
        <f t="shared" si="52"/>
        <v>0.25377096356247791</v>
      </c>
      <c r="AH47" s="490">
        <f t="shared" si="52"/>
        <v>0.28503234942015315</v>
      </c>
      <c r="AI47" s="490">
        <f t="shared" si="52"/>
        <v>0.31613793877811142</v>
      </c>
      <c r="AJ47" s="490">
        <f t="shared" si="53"/>
        <v>0.34707386517154898</v>
      </c>
      <c r="AK47" s="490">
        <f t="shared" si="53"/>
        <v>0.37782721568748545</v>
      </c>
      <c r="AL47" s="490">
        <f t="shared" si="53"/>
        <v>0.40838606729445126</v>
      </c>
      <c r="AM47" s="490">
        <f t="shared" si="53"/>
        <v>0.4387395109839089</v>
      </c>
      <c r="AN47" s="490">
        <f t="shared" si="53"/>
        <v>0.46887766426331939</v>
      </c>
      <c r="AO47" s="490">
        <f t="shared" si="53"/>
        <v>0.49879167274131386</v>
      </c>
      <c r="AP47" s="490">
        <f t="shared" si="53"/>
        <v>0.52847370170369135</v>
      </c>
      <c r="AQ47" s="490">
        <f t="shared" si="53"/>
        <v>0.55791691869437077</v>
      </c>
      <c r="AR47" s="490">
        <f t="shared" si="53"/>
        <v>0.58711546818923122</v>
      </c>
      <c r="AS47" s="490">
        <f t="shared" si="53"/>
        <v>0.61606443948635614</v>
      </c>
      <c r="AT47" s="490">
        <f t="shared" si="47"/>
        <v>0.64475982893743233</v>
      </c>
      <c r="AU47" s="490">
        <f t="shared" si="47"/>
        <v>0.67319849761741679</v>
      </c>
      <c r="AV47" s="490">
        <f t="shared" si="47"/>
        <v>0.70137812547795986</v>
      </c>
      <c r="AW47" s="490">
        <f t="shared" si="47"/>
        <v>0.72929716296028979</v>
      </c>
      <c r="AX47" s="490">
        <f t="shared" si="47"/>
        <v>0.75695478096022473</v>
      </c>
      <c r="AY47" s="490">
        <f t="shared" si="47"/>
        <v>0.78435081994654898</v>
      </c>
      <c r="AZ47" s="490">
        <f t="shared" si="47"/>
        <v>0.81148573893824949</v>
      </c>
      <c r="BA47" s="490">
        <f t="shared" si="47"/>
        <v>0.8383605649498056</v>
      </c>
      <c r="BB47" s="490">
        <f t="shared" si="47"/>
        <v>0.86497684341931724</v>
      </c>
      <c r="BC47" s="490">
        <f t="shared" si="47"/>
        <v>0.89133659004452681</v>
      </c>
      <c r="BD47" s="490">
        <f t="shared" si="54"/>
        <v>0.9174422443677952</v>
      </c>
      <c r="BE47" s="490">
        <f t="shared" si="54"/>
        <v>0.94329662537441061</v>
      </c>
      <c r="BF47" s="490">
        <f t="shared" si="54"/>
        <v>0.9689028892995929</v>
      </c>
      <c r="BG47" s="490">
        <f t="shared" si="54"/>
        <v>0.9942644897784908</v>
      </c>
      <c r="BH47" s="490">
        <f t="shared" si="54"/>
        <v>1.019385140420574</v>
      </c>
      <c r="BI47" s="490">
        <f t="shared" si="54"/>
        <v>1.0442687798443453</v>
      </c>
      <c r="BJ47" s="490">
        <f t="shared" si="54"/>
        <v>1.0689195391703756</v>
      </c>
      <c r="BK47" s="490">
        <f t="shared" si="54"/>
        <v>1.0933417119392075</v>
      </c>
      <c r="BL47" s="490">
        <f t="shared" si="54"/>
        <v>1.1175397263954359</v>
      </c>
      <c r="BM47" s="490">
        <f t="shared" si="54"/>
        <v>1.1415181200594626</v>
      </c>
      <c r="BN47" s="527"/>
      <c r="BO47" s="252"/>
      <c r="BP47" s="515">
        <f t="shared" si="18"/>
        <v>360.00000000000006</v>
      </c>
      <c r="BQ47" s="592">
        <v>36000</v>
      </c>
      <c r="BR47" s="382">
        <f t="shared" si="45"/>
        <v>216.87097274330691</v>
      </c>
      <c r="BS47" s="382">
        <f t="shared" si="45"/>
        <v>217.00338642751117</v>
      </c>
      <c r="BT47" s="382">
        <f t="shared" si="45"/>
        <v>217.22372861674091</v>
      </c>
      <c r="BU47" s="382">
        <f t="shared" si="45"/>
        <v>217.53148255903585</v>
      </c>
      <c r="BV47" s="382">
        <f t="shared" si="45"/>
        <v>217.92593304512303</v>
      </c>
      <c r="BW47" s="382">
        <f t="shared" si="45"/>
        <v>218.40617440933605</v>
      </c>
      <c r="BX47" s="382">
        <f t="shared" si="45"/>
        <v>218.97112048160633</v>
      </c>
      <c r="BY47" s="382">
        <f t="shared" si="45"/>
        <v>219.61951625884242</v>
      </c>
      <c r="BZ47" s="382">
        <f t="shared" si="45"/>
        <v>220.3499510326036</v>
      </c>
      <c r="CA47" s="382">
        <f t="shared" si="45"/>
        <v>221.1608726886119</v>
      </c>
      <c r="CB47" s="382">
        <f t="shared" si="45"/>
        <v>222.05060288253406</v>
      </c>
      <c r="CC47" s="382">
        <f t="shared" si="45"/>
        <v>223.01735279532767</v>
      </c>
      <c r="CD47" s="382">
        <f t="shared" si="45"/>
        <v>224.05923917947953</v>
      </c>
      <c r="CE47" s="382">
        <f t="shared" si="45"/>
        <v>225.17430042353161</v>
      </c>
      <c r="CF47" s="382">
        <f t="shared" si="43"/>
        <v>226.36051238496708</v>
      </c>
      <c r="CG47" s="382">
        <f t="shared" si="43"/>
        <v>227.61580376922919</v>
      </c>
      <c r="CH47" s="382">
        <f t="shared" si="41"/>
        <v>228.93807086376418</v>
      </c>
      <c r="CI47" s="382">
        <f t="shared" si="41"/>
        <v>230.32519146895669</v>
      </c>
      <c r="CJ47" s="382">
        <f t="shared" si="41"/>
        <v>231.77503790122958</v>
      </c>
      <c r="CK47" s="382">
        <f t="shared" si="41"/>
        <v>233.28548897618944</v>
      </c>
      <c r="CL47" s="382">
        <f t="shared" si="41"/>
        <v>234.85444091048529</v>
      </c>
      <c r="CM47" s="382">
        <f t="shared" si="41"/>
        <v>236.4798171092705</v>
      </c>
      <c r="CN47" s="382">
        <f t="shared" si="41"/>
        <v>238.15957683125251</v>
      </c>
      <c r="CO47" s="382">
        <f t="shared" si="41"/>
        <v>239.89172274499319</v>
      </c>
      <c r="CP47" s="382">
        <f t="shared" si="41"/>
        <v>241.67430740824403</v>
      </c>
      <c r="CQ47" s="382">
        <f t="shared" si="41"/>
        <v>243.50543871671402</v>
      </c>
      <c r="CR47" s="382">
        <f t="shared" si="41"/>
        <v>245.38328437992632</v>
      </c>
      <c r="CS47" s="382">
        <f t="shared" si="41"/>
        <v>247.30607548999882</v>
      </c>
      <c r="CT47" s="382">
        <f t="shared" si="41"/>
        <v>249.27210925457132</v>
      </c>
      <c r="CU47" s="382">
        <f t="shared" si="41"/>
        <v>251.27975096808879</v>
      </c>
      <c r="CV47" s="382">
        <f t="shared" si="39"/>
        <v>253.32743529656273</v>
      </c>
      <c r="CW47" s="382">
        <f t="shared" si="39"/>
        <v>255.41366695016274</v>
      </c>
      <c r="CX47" s="382">
        <f t="shared" si="39"/>
        <v>257.53702081585982</v>
      </c>
      <c r="CY47" s="382">
        <f t="shared" si="39"/>
        <v>259.69614161916394</v>
      </c>
      <c r="CZ47" s="382">
        <f t="shared" si="59"/>
        <v>261.88974318007058</v>
      </c>
      <c r="DA47" s="382">
        <f t="shared" si="59"/>
        <v>264.11660732386201</v>
      </c>
      <c r="DB47" s="382">
        <f t="shared" si="59"/>
        <v>266.37558250264692</v>
      </c>
      <c r="DC47" s="382">
        <f t="shared" si="59"/>
        <v>268.66558217859892</v>
      </c>
      <c r="DD47" s="382">
        <f t="shared" si="59"/>
        <v>270.98558301493546</v>
      </c>
      <c r="DE47" s="382">
        <f t="shared" si="59"/>
        <v>273.33462291586261</v>
      </c>
      <c r="DF47" s="521"/>
      <c r="DG47" s="252"/>
      <c r="DH47" s="515">
        <f t="shared" si="19"/>
        <v>360.00000000000006</v>
      </c>
      <c r="DI47" s="592">
        <v>36000</v>
      </c>
      <c r="DJ47" s="382">
        <f t="shared" si="46"/>
        <v>18.313391071446219</v>
      </c>
      <c r="DK47" s="382">
        <f t="shared" si="46"/>
        <v>36.615944747653025</v>
      </c>
      <c r="DL47" s="382">
        <f t="shared" si="46"/>
        <v>54.896896007413062</v>
      </c>
      <c r="DM47" s="382">
        <f t="shared" si="46"/>
        <v>73.145623331034514</v>
      </c>
      <c r="DN47" s="382">
        <f t="shared" si="46"/>
        <v>91.351717375681886</v>
      </c>
      <c r="DO47" s="382">
        <f t="shared" si="46"/>
        <v>109.5050460733838</v>
      </c>
      <c r="DP47" s="382">
        <f t="shared" si="46"/>
        <v>127.59581514058272</v>
      </c>
      <c r="DQ47" s="382">
        <f t="shared" si="46"/>
        <v>145.61462313211956</v>
      </c>
      <c r="DR47" s="382">
        <f t="shared" si="46"/>
        <v>163.55251033698264</v>
      </c>
      <c r="DS47" s="382">
        <f t="shared" si="46"/>
        <v>181.4010009920076</v>
      </c>
      <c r="DT47" s="382">
        <f t="shared" si="46"/>
        <v>199.15213847355932</v>
      </c>
      <c r="DU47" s="382">
        <f t="shared" si="46"/>
        <v>216.7985133092113</v>
      </c>
      <c r="DV47" s="382">
        <f t="shared" si="46"/>
        <v>234.33328402384097</v>
      </c>
      <c r="DW47" s="382">
        <f t="shared" si="46"/>
        <v>251.75019099205767</v>
      </c>
      <c r="DX47" s="382">
        <f t="shared" si="46"/>
        <v>269.04356360676564</v>
      </c>
      <c r="DY47" s="382">
        <f t="shared" si="44"/>
        <v>286.20832118874085</v>
      </c>
      <c r="DZ47" s="382">
        <f t="shared" si="42"/>
        <v>303.23996815291036</v>
      </c>
      <c r="EA47" s="382">
        <f t="shared" si="42"/>
        <v>320.13458401324488</v>
      </c>
      <c r="EB47" s="382">
        <f t="shared" si="42"/>
        <v>336.88880885052367</v>
      </c>
      <c r="EC47" s="382">
        <f t="shared" si="42"/>
        <v>353.49982488765028</v>
      </c>
      <c r="ED47" s="382">
        <f t="shared" si="42"/>
        <v>369.96533481790328</v>
      </c>
      <c r="EE47" s="382">
        <f t="shared" si="42"/>
        <v>386.28353751565055</v>
      </c>
      <c r="EF47" s="382">
        <f t="shared" si="42"/>
        <v>402.45310172943073</v>
      </c>
      <c r="EG47" s="382">
        <f t="shared" si="42"/>
        <v>418.47313831726552</v>
      </c>
      <c r="EH47" s="382">
        <f t="shared" si="42"/>
        <v>434.34317153641723</v>
      </c>
      <c r="EI47" s="382">
        <f t="shared" si="42"/>
        <v>450.06310984734347</v>
      </c>
      <c r="EJ47" s="382">
        <f t="shared" si="42"/>
        <v>465.63321663666602</v>
      </c>
      <c r="EK47" s="382">
        <f t="shared" si="42"/>
        <v>481.05408120870976</v>
      </c>
      <c r="EL47" s="382">
        <f t="shared" si="42"/>
        <v>496.32659034099783</v>
      </c>
      <c r="EM47" s="382">
        <f t="shared" si="42"/>
        <v>511.45190064760055</v>
      </c>
      <c r="EN47" s="382">
        <f t="shared" si="40"/>
        <v>526.43141194604038</v>
      </c>
      <c r="EO47" s="382">
        <f t="shared" si="40"/>
        <v>541.26674177945404</v>
      </c>
      <c r="EP47" s="382">
        <f t="shared" si="40"/>
        <v>555.95970120611048</v>
      </c>
      <c r="EQ47" s="382">
        <f t="shared" si="40"/>
        <v>570.51227193334773</v>
      </c>
      <c r="ER47" s="382">
        <f t="shared" si="60"/>
        <v>584.9265848426337</v>
      </c>
      <c r="ES47" s="382">
        <f t="shared" si="60"/>
        <v>599.2048999263684</v>
      </c>
      <c r="ET47" s="382">
        <f t="shared" si="60"/>
        <v>613.34958763527868</v>
      </c>
      <c r="EU47" s="382">
        <f t="shared" si="60"/>
        <v>627.36311161721142</v>
      </c>
      <c r="EV47" s="382">
        <f t="shared" si="60"/>
        <v>641.24801281364705</v>
      </c>
      <c r="EW47" s="382">
        <f t="shared" si="60"/>
        <v>655.00689486888746</v>
      </c>
      <c r="EX47" s="521"/>
      <c r="EY47" s="252"/>
      <c r="EZ47" s="515">
        <f t="shared" si="20"/>
        <v>360.00000000000006</v>
      </c>
      <c r="FA47" s="592">
        <v>36000</v>
      </c>
      <c r="FB47" s="382">
        <f t="shared" si="57"/>
        <v>17.2</v>
      </c>
      <c r="FC47" s="382">
        <f t="shared" si="57"/>
        <v>34.4</v>
      </c>
      <c r="FD47" s="382">
        <f t="shared" si="57"/>
        <v>51.599999999999994</v>
      </c>
      <c r="FE47" s="382">
        <f t="shared" si="57"/>
        <v>68.8</v>
      </c>
      <c r="FF47" s="382">
        <f t="shared" si="57"/>
        <v>86</v>
      </c>
      <c r="FG47" s="382">
        <f t="shared" si="57"/>
        <v>103.19999999999999</v>
      </c>
      <c r="FH47" s="382">
        <f t="shared" si="57"/>
        <v>120.4</v>
      </c>
      <c r="FI47" s="382">
        <f t="shared" si="57"/>
        <v>137.6</v>
      </c>
      <c r="FJ47" s="382">
        <f t="shared" si="57"/>
        <v>154.80000000000001</v>
      </c>
      <c r="FK47" s="382">
        <f t="shared" si="57"/>
        <v>172</v>
      </c>
      <c r="FL47" s="382">
        <f t="shared" si="57"/>
        <v>189.2</v>
      </c>
      <c r="FM47" s="382">
        <f t="shared" si="57"/>
        <v>206.39999999999998</v>
      </c>
      <c r="FN47" s="382">
        <f t="shared" si="57"/>
        <v>223.60000000000002</v>
      </c>
      <c r="FO47" s="382">
        <f t="shared" si="57"/>
        <v>240.8</v>
      </c>
      <c r="FP47" s="382">
        <f t="shared" si="57"/>
        <v>258</v>
      </c>
      <c r="FQ47" s="382">
        <f t="shared" si="55"/>
        <v>275.2</v>
      </c>
      <c r="FR47" s="382">
        <f t="shared" si="48"/>
        <v>292.39999999999998</v>
      </c>
      <c r="FS47" s="382">
        <f t="shared" si="48"/>
        <v>309.60000000000002</v>
      </c>
      <c r="FT47" s="382">
        <f t="shared" si="48"/>
        <v>326.8</v>
      </c>
      <c r="FU47" s="382">
        <f t="shared" si="48"/>
        <v>344</v>
      </c>
      <c r="FV47" s="382">
        <f t="shared" si="48"/>
        <v>361.20000000000005</v>
      </c>
      <c r="FW47" s="382">
        <f t="shared" si="48"/>
        <v>378.4</v>
      </c>
      <c r="FX47" s="382">
        <f t="shared" si="48"/>
        <v>395.6</v>
      </c>
      <c r="FY47" s="382">
        <f t="shared" si="48"/>
        <v>412.79999999999995</v>
      </c>
      <c r="FZ47" s="382">
        <f t="shared" si="48"/>
        <v>430</v>
      </c>
      <c r="GA47" s="382">
        <f t="shared" si="48"/>
        <v>447.20000000000005</v>
      </c>
      <c r="GB47" s="382">
        <f t="shared" si="48"/>
        <v>464.4</v>
      </c>
      <c r="GC47" s="382">
        <f t="shared" si="48"/>
        <v>481.6</v>
      </c>
      <c r="GD47" s="382">
        <f t="shared" si="48"/>
        <v>498.79999999999995</v>
      </c>
      <c r="GE47" s="382">
        <f t="shared" si="48"/>
        <v>516</v>
      </c>
      <c r="GF47" s="382">
        <f t="shared" si="48"/>
        <v>533.20000000000005</v>
      </c>
      <c r="GG47" s="382">
        <f t="shared" si="48"/>
        <v>550.4</v>
      </c>
      <c r="GH47" s="382">
        <f t="shared" si="49"/>
        <v>567.6</v>
      </c>
      <c r="GI47" s="382">
        <f t="shared" si="49"/>
        <v>584.79999999999995</v>
      </c>
      <c r="GJ47" s="382">
        <f t="shared" si="49"/>
        <v>602</v>
      </c>
      <c r="GK47" s="382">
        <f t="shared" si="49"/>
        <v>619.20000000000005</v>
      </c>
      <c r="GL47" s="382">
        <f t="shared" si="49"/>
        <v>636.40000000000009</v>
      </c>
      <c r="GM47" s="382">
        <f t="shared" si="49"/>
        <v>653.6</v>
      </c>
      <c r="GN47" s="382">
        <f t="shared" si="49"/>
        <v>670.8</v>
      </c>
      <c r="GO47" s="382">
        <f t="shared" si="49"/>
        <v>688</v>
      </c>
      <c r="GQ47" s="511"/>
      <c r="GR47" s="521"/>
      <c r="GS47" s="524">
        <v>36000</v>
      </c>
      <c r="GT47" s="477">
        <f t="shared" si="58"/>
        <v>6.0796554122747433E-2</v>
      </c>
      <c r="GU47" s="477">
        <f>ABS((FC47-DK47)/DK47)</f>
        <v>6.0518573613891576E-2</v>
      </c>
      <c r="GV47" s="477">
        <f t="shared" si="58"/>
        <v>6.0056146106473265E-2</v>
      </c>
      <c r="GW47" s="477">
        <f t="shared" si="58"/>
        <v>5.9410572131808448E-2</v>
      </c>
      <c r="GX47" s="477">
        <f t="shared" si="58"/>
        <v>5.8583653700488944E-2</v>
      </c>
      <c r="GY47" s="477">
        <f t="shared" si="58"/>
        <v>5.7577676093196091E-2</v>
      </c>
      <c r="GZ47" s="477">
        <f t="shared" si="58"/>
        <v>5.6395385167252496E-2</v>
      </c>
      <c r="HA47" s="477">
        <f t="shared" si="58"/>
        <v>5.503996068339724E-2</v>
      </c>
      <c r="HB47" s="477">
        <f t="shared" si="58"/>
        <v>5.3514986220321553E-2</v>
      </c>
      <c r="HC47" s="477">
        <f t="shared" si="58"/>
        <v>5.1824416296477868E-2</v>
      </c>
      <c r="HD47" s="477">
        <f t="shared" si="58"/>
        <v>4.9972541343715662E-2</v>
      </c>
      <c r="HE47" s="477">
        <f t="shared" si="58"/>
        <v>4.7963951184389945E-2</v>
      </c>
      <c r="HF47" s="477">
        <f t="shared" si="58"/>
        <v>4.5803497648882655E-2</v>
      </c>
      <c r="HG47" s="477">
        <f t="shared" si="58"/>
        <v>4.3496256939892917E-2</v>
      </c>
      <c r="HH47" s="477">
        <f t="shared" si="58"/>
        <v>4.1047492304654903E-2</v>
      </c>
      <c r="HI47" s="477">
        <f t="shared" si="56"/>
        <v>3.8462617519360656E-2</v>
      </c>
      <c r="HJ47" s="477">
        <f t="shared" si="56"/>
        <v>3.574716162562145E-2</v>
      </c>
      <c r="HK47" s="477">
        <f t="shared" si="56"/>
        <v>3.2906735289833629E-2</v>
      </c>
      <c r="HL47" s="477">
        <f t="shared" si="56"/>
        <v>2.9946999085386745E-2</v>
      </c>
      <c r="HM47" s="477">
        <f t="shared" si="56"/>
        <v>2.6873633928021102E-2</v>
      </c>
      <c r="HN47" s="477">
        <f t="shared" si="56"/>
        <v>2.3692313827773974E-2</v>
      </c>
      <c r="HO47" s="477">
        <f t="shared" si="56"/>
        <v>2.0408681059391941E-2</v>
      </c>
      <c r="HP47" s="477">
        <f t="shared" si="56"/>
        <v>1.7028323797186301E-2</v>
      </c>
      <c r="HQ47" s="477">
        <f t="shared" si="56"/>
        <v>1.3556756211588609E-2</v>
      </c>
      <c r="HR47" s="477">
        <f t="shared" si="56"/>
        <v>9.9994009829922695E-3</v>
      </c>
      <c r="HS47" s="477">
        <f t="shared" si="56"/>
        <v>6.3615741541548686E-3</v>
      </c>
      <c r="HT47" s="477">
        <f t="shared" si="56"/>
        <v>2.6484722150488739E-3</v>
      </c>
      <c r="HU47" s="477">
        <f t="shared" si="56"/>
        <v>1.1348387065308156E-3</v>
      </c>
      <c r="HV47" s="477">
        <f t="shared" si="56"/>
        <v>4.9834316902158922E-3</v>
      </c>
      <c r="HW47" s="477">
        <f t="shared" si="50"/>
        <v>8.8925260550222658E-3</v>
      </c>
      <c r="HX47" s="477">
        <f t="shared" si="50"/>
        <v>1.2857492733836798E-2</v>
      </c>
      <c r="HY47" s="477">
        <f t="shared" si="33"/>
        <v>1.6873858147130352E-2</v>
      </c>
      <c r="HZ47" s="477">
        <f t="shared" si="33"/>
        <v>2.0937306730392215E-2</v>
      </c>
      <c r="IA47" s="477">
        <f t="shared" si="33"/>
        <v>2.5043682265123018E-2</v>
      </c>
      <c r="IB47" s="477">
        <f t="shared" si="33"/>
        <v>2.9188988156453276E-2</v>
      </c>
      <c r="IC47" s="477">
        <f t="shared" si="33"/>
        <v>3.3369386792545738E-2</v>
      </c>
      <c r="ID47" s="477">
        <f t="shared" si="33"/>
        <v>3.7581198111814942E-2</v>
      </c>
      <c r="IE47" s="477">
        <f t="shared" si="33"/>
        <v>4.1820897494523342E-2</v>
      </c>
      <c r="IF47" s="477">
        <f t="shared" si="33"/>
        <v>4.6085113085474777E-2</v>
      </c>
      <c r="IG47" s="477">
        <f t="shared" si="51"/>
        <v>5.037062264469256E-2</v>
      </c>
    </row>
    <row r="48" spans="1:296" s="82" customFormat="1">
      <c r="A48" s="173"/>
      <c r="B48" s="182"/>
      <c r="C48" s="91"/>
      <c r="D48" s="189"/>
      <c r="E48" s="151"/>
      <c r="F48" s="384"/>
      <c r="G48" s="384"/>
      <c r="H48" s="384"/>
      <c r="I48" s="384"/>
      <c r="J48" s="252"/>
      <c r="K48" s="559">
        <f>Konstanten!F15</f>
        <v>36089.238845</v>
      </c>
      <c r="L48" s="384">
        <f t="shared" si="22"/>
        <v>10.999999999956</v>
      </c>
      <c r="M48" s="384">
        <f>K48/100</f>
        <v>360.89238845</v>
      </c>
      <c r="N48" s="552">
        <f t="shared" si="14"/>
        <v>226.32055458908465</v>
      </c>
      <c r="O48" s="263">
        <f t="shared" si="15"/>
        <v>0.36391788976458667</v>
      </c>
      <c r="P48" s="252">
        <f>Q48-273.15</f>
        <v>-56.499999999714504</v>
      </c>
      <c r="Q48" s="552">
        <f>$Q$11-Konstanten!$C$33*K48</f>
        <v>216.65000000028547</v>
      </c>
      <c r="R48" s="552">
        <f t="shared" si="0"/>
        <v>573.56934021335621</v>
      </c>
      <c r="S48" s="263">
        <f t="shared" si="1"/>
        <v>0.22336102106003913</v>
      </c>
      <c r="T48" s="492">
        <f>O48/Konstanten!$C$22</f>
        <v>0.29707582837925439</v>
      </c>
      <c r="U48" s="527">
        <f t="shared" si="2"/>
        <v>0.75186534791006587</v>
      </c>
      <c r="V48" s="505"/>
      <c r="W48" s="2"/>
      <c r="X48" s="515">
        <f t="shared" ref="X48:X76" si="61">(Y48*288.15)/(100*(288.15+$F49))</f>
        <v>370.00000000000006</v>
      </c>
      <c r="Y48" s="592">
        <v>37000</v>
      </c>
      <c r="Z48" s="490">
        <f t="shared" ref="Z48:AO63" si="62">SQRT(5*((((1/$S49)*(((1+0.2*(Z$10/661.48)^2)^3.5)-1))+1)^(1/3.5)-1))</f>
        <v>3.2691845464205838E-2</v>
      </c>
      <c r="AA48" s="490">
        <f t="shared" si="62"/>
        <v>6.5363118364940173E-2</v>
      </c>
      <c r="AB48" s="490">
        <f t="shared" si="62"/>
        <v>9.7993390430988495E-2</v>
      </c>
      <c r="AC48" s="490">
        <f t="shared" si="62"/>
        <v>0.13056251935922783</v>
      </c>
      <c r="AD48" s="490">
        <f t="shared" si="62"/>
        <v>0.16305078534793946</v>
      </c>
      <c r="AE48" s="490">
        <f t="shared" si="62"/>
        <v>0.19543902013908471</v>
      </c>
      <c r="AF48" s="490">
        <f t="shared" si="62"/>
        <v>0.22770872647224569</v>
      </c>
      <c r="AG48" s="490">
        <f t="shared" si="62"/>
        <v>0.25984218616872606</v>
      </c>
      <c r="AH48" s="490">
        <f t="shared" si="62"/>
        <v>0.29182255542350655</v>
      </c>
      <c r="AI48" s="490">
        <f t="shared" si="62"/>
        <v>0.32363394627119363</v>
      </c>
      <c r="AJ48" s="490">
        <f t="shared" si="62"/>
        <v>0.35526149358848497</v>
      </c>
      <c r="AK48" s="490">
        <f t="shared" si="62"/>
        <v>0.3866914073847153</v>
      </c>
      <c r="AL48" s="490">
        <f t="shared" si="62"/>
        <v>0.41791101049685164</v>
      </c>
      <c r="AM48" s="490">
        <f t="shared" si="62"/>
        <v>0.44890876213436315</v>
      </c>
      <c r="AN48" s="490">
        <f t="shared" si="62"/>
        <v>0.47967426800273949</v>
      </c>
      <c r="AO48" s="490">
        <f t="shared" si="62"/>
        <v>0.51019827796610673</v>
      </c>
      <c r="AP48" s="490">
        <f t="shared" ref="AP48:BE63" si="63">SQRT(5*((((1/$S49)*(((1+0.2*(AP$10/661.48)^2)^3.5)-1))+1)^(1/3.5)-1))</f>
        <v>0.54047267238680274</v>
      </c>
      <c r="AQ48" s="490">
        <f t="shared" si="63"/>
        <v>0.57049043840317559</v>
      </c>
      <c r="AR48" s="490">
        <f t="shared" si="63"/>
        <v>0.60024563747882376</v>
      </c>
      <c r="AS48" s="490">
        <f t="shared" si="63"/>
        <v>0.6297333655820101</v>
      </c>
      <c r="AT48" s="490">
        <f t="shared" si="63"/>
        <v>0.65894970733851144</v>
      </c>
      <c r="AU48" s="490">
        <f t="shared" si="63"/>
        <v>0.68789168545233204</v>
      </c>
      <c r="AV48" s="490">
        <f t="shared" si="63"/>
        <v>0.71655720661260469</v>
      </c>
      <c r="AW48" s="490">
        <f t="shared" si="63"/>
        <v>0.74494500500950234</v>
      </c>
      <c r="AX48" s="490">
        <f t="shared" si="63"/>
        <v>0.77305458447278963</v>
      </c>
      <c r="AY48" s="490">
        <f t="shared" si="63"/>
        <v>0.80088616013007863</v>
      </c>
      <c r="AZ48" s="490">
        <f t="shared" si="63"/>
        <v>0.82844060036243894</v>
      </c>
      <c r="BA48" s="490">
        <f t="shared" si="63"/>
        <v>0.8557193697173231</v>
      </c>
      <c r="BB48" s="490">
        <f t="shared" si="63"/>
        <v>0.88272447332536297</v>
      </c>
      <c r="BC48" s="490">
        <f t="shared" si="63"/>
        <v>0.9094584032616031</v>
      </c>
      <c r="BD48" s="490">
        <f t="shared" si="63"/>
        <v>0.93592408719405429</v>
      </c>
      <c r="BE48" s="490">
        <f t="shared" si="63"/>
        <v>0.96212483957470585</v>
      </c>
      <c r="BF48" s="490">
        <f t="shared" ref="BF48:BM76" si="64">SQRT(5*((((1/$S49)*(((1+0.2*(BF$10/661.48)^2)^3.5)-1))+1)^(1/3.5)-1))</f>
        <v>0.98806431555036911</v>
      </c>
      <c r="BG48" s="490">
        <f t="shared" si="64"/>
        <v>1.0137464677030918</v>
      </c>
      <c r="BH48" s="490">
        <f t="shared" si="64"/>
        <v>1.0391755056722771</v>
      </c>
      <c r="BI48" s="490">
        <f t="shared" si="64"/>
        <v>1.0643558586620807</v>
      </c>
      <c r="BJ48" s="490">
        <f t="shared" si="64"/>
        <v>1.0892921407980172</v>
      </c>
      <c r="BK48" s="490">
        <f t="shared" si="64"/>
        <v>1.113989119264605</v>
      </c>
      <c r="BL48" s="490">
        <f t="shared" si="64"/>
        <v>1.1384516851309308</v>
      </c>
      <c r="BM48" s="490">
        <f t="shared" si="64"/>
        <v>1.162684826752117</v>
      </c>
      <c r="BN48" s="527"/>
      <c r="BO48" s="2"/>
      <c r="BP48" s="515">
        <f t="shared" ref="BP48:BP76" si="65">(BQ48*288.15)/(100*(288.15+$F49))</f>
        <v>370.00000000000006</v>
      </c>
      <c r="BQ48" s="592">
        <v>37000</v>
      </c>
      <c r="BR48" s="382">
        <f t="shared" ref="BR48:CG63" si="66">$Q49*(1+0.2*Z48^2)</f>
        <v>216.69630694191494</v>
      </c>
      <c r="BS48" s="382">
        <f t="shared" si="66"/>
        <v>216.83511808275716</v>
      </c>
      <c r="BT48" s="382">
        <f t="shared" si="66"/>
        <v>217.06608289654366</v>
      </c>
      <c r="BU48" s="382">
        <f t="shared" si="66"/>
        <v>217.38862564562268</v>
      </c>
      <c r="BV48" s="382">
        <f t="shared" si="66"/>
        <v>217.80194995408371</v>
      </c>
      <c r="BW48" s="382">
        <f t="shared" si="66"/>
        <v>218.30504816551226</v>
      </c>
      <c r="BX48" s="382">
        <f t="shared" si="66"/>
        <v>218.89671296222849</v>
      </c>
      <c r="BY48" s="382">
        <f t="shared" si="66"/>
        <v>219.57555096212508</v>
      </c>
      <c r="BZ48" s="382">
        <f t="shared" si="66"/>
        <v>220.3399979720198</v>
      </c>
      <c r="CA48" s="382">
        <f t="shared" si="66"/>
        <v>221.18833555205984</v>
      </c>
      <c r="CB48" s="382">
        <f t="shared" si="66"/>
        <v>222.11870853430725</v>
      </c>
      <c r="CC48" s="382">
        <f t="shared" si="66"/>
        <v>223.12914313971672</v>
      </c>
      <c r="CD48" s="382">
        <f t="shared" si="66"/>
        <v>224.21756535013247</v>
      </c>
      <c r="CE48" s="382">
        <f t="shared" si="66"/>
        <v>225.38181921410552</v>
      </c>
      <c r="CF48" s="382">
        <f t="shared" si="66"/>
        <v>226.6196847953386</v>
      </c>
      <c r="CG48" s="382">
        <f t="shared" si="66"/>
        <v>227.92889550832416</v>
      </c>
      <c r="CH48" s="382">
        <f t="shared" ref="CH48:CW63" si="67">$Q49*(1+0.2*AP48^2)</f>
        <v>229.30715462516466</v>
      </c>
      <c r="CI48" s="382">
        <f t="shared" si="67"/>
        <v>230.75215077867762</v>
      </c>
      <c r="CJ48" s="382">
        <f t="shared" si="67"/>
        <v>232.26157232791306</v>
      </c>
      <c r="CK48" s="382">
        <f t="shared" si="67"/>
        <v>233.83312049167324</v>
      </c>
      <c r="CL48" s="382">
        <f t="shared" si="67"/>
        <v>235.46452119231219</v>
      </c>
      <c r="CM48" s="382">
        <f t="shared" si="67"/>
        <v>237.15353558518854</v>
      </c>
      <c r="CN48" s="382">
        <f t="shared" si="67"/>
        <v>238.8979692780415</v>
      </c>
      <c r="CO48" s="382">
        <f t="shared" si="67"/>
        <v>240.69568026902883</v>
      </c>
      <c r="CP48" s="382">
        <f t="shared" si="67"/>
        <v>242.54458565212016</v>
      </c>
      <c r="CQ48" s="382">
        <f t="shared" si="67"/>
        <v>244.44266715415702</v>
      </c>
      <c r="CR48" s="382">
        <f t="shared" si="67"/>
        <v>246.38797557943249</v>
      </c>
      <c r="CS48" s="382">
        <f t="shared" si="67"/>
        <v>248.37863424552808</v>
      </c>
      <c r="CT48" s="382">
        <f t="shared" si="67"/>
        <v>250.41284149877703</v>
      </c>
      <c r="CU48" s="382">
        <f t="shared" si="67"/>
        <v>252.4888723996238</v>
      </c>
      <c r="CV48" s="382">
        <f t="shared" si="67"/>
        <v>254.6050796677406</v>
      </c>
      <c r="CW48" s="382">
        <f t="shared" si="67"/>
        <v>256.75989397453816</v>
      </c>
      <c r="CX48" s="382">
        <f t="shared" ref="CX48:DE76" si="68">$Q49*(1+0.2*BF48^2)</f>
        <v>258.95182366705967</v>
      </c>
      <c r="CY48" s="382">
        <f t="shared" si="68"/>
        <v>261.17945400255104</v>
      </c>
      <c r="CZ48" s="382">
        <f t="shared" si="68"/>
        <v>263.44144596760509</v>
      </c>
      <c r="DA48" s="382">
        <f t="shared" si="68"/>
        <v>265.73653474991886</v>
      </c>
      <c r="DB48" s="382">
        <f t="shared" si="68"/>
        <v>268.06352792465822</v>
      </c>
      <c r="DC48" s="382">
        <f t="shared" si="68"/>
        <v>270.42130341133486</v>
      </c>
      <c r="DD48" s="382">
        <f t="shared" si="68"/>
        <v>272.80880725114184</v>
      </c>
      <c r="DE48" s="382">
        <f t="shared" si="68"/>
        <v>275.22505124896065</v>
      </c>
      <c r="DF48" s="521"/>
      <c r="DG48" s="2"/>
      <c r="DH48" s="515">
        <f t="shared" ref="DH48:DH76" si="69">(DI48*288.15)/(100*(288.15+$F49))</f>
        <v>370.00000000000006</v>
      </c>
      <c r="DI48" s="592">
        <v>37000</v>
      </c>
      <c r="DJ48" s="382">
        <f t="shared" ref="DJ48:DY63" si="70">Z48*$R49</f>
        <v>18.75104013423606</v>
      </c>
      <c r="DK48" s="382">
        <f t="shared" si="70"/>
        <v>37.490280476877587</v>
      </c>
      <c r="DL48" s="382">
        <f t="shared" si="70"/>
        <v>56.206003997944258</v>
      </c>
      <c r="DM48" s="382">
        <f t="shared" si="70"/>
        <v>74.88665768998446</v>
      </c>
      <c r="DN48" s="382">
        <f t="shared" si="70"/>
        <v>93.520930879396971</v>
      </c>
      <c r="DO48" s="382">
        <f t="shared" si="70"/>
        <v>112.09782924112359</v>
      </c>
      <c r="DP48" s="382">
        <f t="shared" si="70"/>
        <v>130.60674331376669</v>
      </c>
      <c r="DQ48" s="382">
        <f t="shared" si="70"/>
        <v>149.03751049331532</v>
      </c>
      <c r="DR48" s="382">
        <f t="shared" si="70"/>
        <v>167.38046968968888</v>
      </c>
      <c r="DS48" s="382">
        <f t="shared" si="70"/>
        <v>185.62650805310741</v>
      </c>
      <c r="DT48" s="382">
        <f t="shared" si="70"/>
        <v>203.76709940465125</v>
      </c>
      <c r="DU48" s="382">
        <f t="shared" si="70"/>
        <v>221.79433422851471</v>
      </c>
      <c r="DV48" s="382">
        <f t="shared" si="70"/>
        <v>239.70094129269964</v>
      </c>
      <c r="DW48" s="382">
        <f t="shared" si="70"/>
        <v>257.48030115363059</v>
      </c>
      <c r="DX48" s="382">
        <f t="shared" si="70"/>
        <v>275.12645196269489</v>
      </c>
      <c r="DY48" s="382">
        <f t="shared" si="70"/>
        <v>292.63408812559032</v>
      </c>
      <c r="DZ48" s="382">
        <f t="shared" ref="DZ48:EO63" si="71">AP48*$R49</f>
        <v>309.99855246712497</v>
      </c>
      <c r="EA48" s="382">
        <f t="shared" si="71"/>
        <v>327.21582262488931</v>
      </c>
      <c r="EB48" s="382">
        <f t="shared" si="71"/>
        <v>344.28249243649572</v>
      </c>
      <c r="EC48" s="382">
        <f t="shared" si="71"/>
        <v>361.19574909971112</v>
      </c>
      <c r="ED48" s="382">
        <f t="shared" si="71"/>
        <v>377.95334687593754</v>
      </c>
      <c r="EE48" s="382">
        <f t="shared" si="71"/>
        <v>394.55357807948405</v>
      </c>
      <c r="EF48" s="382">
        <f t="shared" si="71"/>
        <v>410.99524205142416</v>
      </c>
      <c r="EG48" s="382">
        <f t="shared" si="71"/>
        <v>427.27761276205422</v>
      </c>
      <c r="EH48" s="382">
        <f t="shared" si="71"/>
        <v>443.40040562334127</v>
      </c>
      <c r="EI48" s="382">
        <f t="shared" si="71"/>
        <v>459.36374402588717</v>
      </c>
      <c r="EJ48" s="382">
        <f t="shared" si="71"/>
        <v>475.16812604644645</v>
      </c>
      <c r="EK48" s="382">
        <f t="shared" si="71"/>
        <v>490.81439170453075</v>
      </c>
      <c r="EL48" s="382">
        <f t="shared" si="71"/>
        <v>506.30369108158749</v>
      </c>
      <c r="EM48" s="382">
        <f t="shared" si="71"/>
        <v>521.63745355544813</v>
      </c>
      <c r="EN48" s="382">
        <f t="shared" si="71"/>
        <v>536.81735834671338</v>
      </c>
      <c r="EO48" s="382">
        <f t="shared" si="71"/>
        <v>551.84530652341357</v>
      </c>
      <c r="EP48" s="382">
        <f t="shared" ref="EP48:EW76" si="72">BF48*$R49</f>
        <v>566.72339456568284</v>
      </c>
      <c r="EQ48" s="382">
        <f t="shared" si="72"/>
        <v>581.45388955338626</v>
      </c>
      <c r="ER48" s="382">
        <f t="shared" si="72"/>
        <v>596.03920600660626</v>
      </c>
      <c r="ES48" s="382">
        <f t="shared" si="72"/>
        <v>610.48188438103455</v>
      </c>
      <c r="ET48" s="382">
        <f t="shared" si="72"/>
        <v>624.78457119758434</v>
      </c>
      <c r="EU48" s="382">
        <f t="shared" si="72"/>
        <v>638.95000076711995</v>
      </c>
      <c r="EV48" s="382">
        <f t="shared" si="72"/>
        <v>652.98097845689574</v>
      </c>
      <c r="EW48" s="382">
        <f t="shared" si="72"/>
        <v>666.88036543445276</v>
      </c>
      <c r="EX48" s="521"/>
      <c r="EY48" s="2"/>
      <c r="EZ48" s="515">
        <f t="shared" ref="EZ48:EZ76" si="73">(FA48*288.15)/(100*(288.15+$F49))</f>
        <v>370.00000000000006</v>
      </c>
      <c r="FA48" s="592">
        <v>37000</v>
      </c>
      <c r="FB48" s="382">
        <f t="shared" si="57"/>
        <v>17.399999999999999</v>
      </c>
      <c r="FC48" s="382">
        <f t="shared" si="57"/>
        <v>34.799999999999997</v>
      </c>
      <c r="FD48" s="382">
        <f t="shared" si="57"/>
        <v>52.2</v>
      </c>
      <c r="FE48" s="382">
        <f t="shared" si="57"/>
        <v>69.599999999999994</v>
      </c>
      <c r="FF48" s="382">
        <f t="shared" si="57"/>
        <v>87</v>
      </c>
      <c r="FG48" s="382">
        <f t="shared" si="57"/>
        <v>104.4</v>
      </c>
      <c r="FH48" s="382">
        <f t="shared" si="57"/>
        <v>121.80000000000001</v>
      </c>
      <c r="FI48" s="382">
        <f t="shared" si="57"/>
        <v>139.19999999999999</v>
      </c>
      <c r="FJ48" s="382">
        <f t="shared" si="57"/>
        <v>156.60000000000002</v>
      </c>
      <c r="FK48" s="382">
        <f t="shared" si="57"/>
        <v>174</v>
      </c>
      <c r="FL48" s="382">
        <f t="shared" si="57"/>
        <v>191.4</v>
      </c>
      <c r="FM48" s="382">
        <f t="shared" si="57"/>
        <v>208.8</v>
      </c>
      <c r="FN48" s="382">
        <f t="shared" si="57"/>
        <v>226.2</v>
      </c>
      <c r="FO48" s="382">
        <f t="shared" si="57"/>
        <v>243.60000000000002</v>
      </c>
      <c r="FP48" s="382">
        <f t="shared" si="57"/>
        <v>261</v>
      </c>
      <c r="FQ48" s="382">
        <f t="shared" si="55"/>
        <v>278.39999999999998</v>
      </c>
      <c r="FR48" s="382">
        <f t="shared" si="48"/>
        <v>295.8</v>
      </c>
      <c r="FS48" s="382">
        <f t="shared" si="48"/>
        <v>313.20000000000005</v>
      </c>
      <c r="FT48" s="382">
        <f t="shared" si="48"/>
        <v>330.6</v>
      </c>
      <c r="FU48" s="382">
        <f t="shared" si="48"/>
        <v>348</v>
      </c>
      <c r="FV48" s="382">
        <f t="shared" si="48"/>
        <v>365.4</v>
      </c>
      <c r="FW48" s="382">
        <f t="shared" si="48"/>
        <v>382.8</v>
      </c>
      <c r="FX48" s="382">
        <f t="shared" si="48"/>
        <v>400.20000000000005</v>
      </c>
      <c r="FY48" s="382">
        <f t="shared" si="48"/>
        <v>417.6</v>
      </c>
      <c r="FZ48" s="382">
        <f t="shared" si="48"/>
        <v>435</v>
      </c>
      <c r="GA48" s="382">
        <f t="shared" si="48"/>
        <v>452.4</v>
      </c>
      <c r="GB48" s="382">
        <f t="shared" si="48"/>
        <v>469.8</v>
      </c>
      <c r="GC48" s="382">
        <f t="shared" si="48"/>
        <v>487.20000000000005</v>
      </c>
      <c r="GD48" s="382">
        <f t="shared" si="48"/>
        <v>504.6</v>
      </c>
      <c r="GE48" s="382">
        <f t="shared" si="48"/>
        <v>522</v>
      </c>
      <c r="GF48" s="382">
        <f t="shared" si="48"/>
        <v>539.4</v>
      </c>
      <c r="GG48" s="382">
        <f t="shared" si="48"/>
        <v>556.79999999999995</v>
      </c>
      <c r="GH48" s="382">
        <f t="shared" si="49"/>
        <v>574.20000000000005</v>
      </c>
      <c r="GI48" s="382">
        <f t="shared" si="49"/>
        <v>591.6</v>
      </c>
      <c r="GJ48" s="382">
        <f t="shared" si="49"/>
        <v>609</v>
      </c>
      <c r="GK48" s="382">
        <f t="shared" si="49"/>
        <v>626.40000000000009</v>
      </c>
      <c r="GL48" s="382">
        <f t="shared" si="49"/>
        <v>643.79999999999995</v>
      </c>
      <c r="GM48" s="382">
        <f t="shared" si="49"/>
        <v>661.2</v>
      </c>
      <c r="GN48" s="382">
        <f t="shared" si="49"/>
        <v>678.59999999999991</v>
      </c>
      <c r="GO48" s="382">
        <f t="shared" si="49"/>
        <v>696</v>
      </c>
      <c r="GP48" s="89"/>
      <c r="GQ48" s="511"/>
      <c r="GR48" s="521"/>
      <c r="GS48" s="524">
        <v>37000</v>
      </c>
      <c r="GT48" s="477">
        <f t="shared" si="58"/>
        <v>7.2051476854838731E-2</v>
      </c>
      <c r="GU48" s="477">
        <f t="shared" si="58"/>
        <v>7.1759411843740142E-2</v>
      </c>
      <c r="GV48" s="477">
        <f t="shared" si="58"/>
        <v>7.1273595576920479E-2</v>
      </c>
      <c r="GW48" s="477">
        <f t="shared" si="58"/>
        <v>7.0595455226085194E-2</v>
      </c>
      <c r="GX48" s="477">
        <f t="shared" si="58"/>
        <v>6.9726967194180894E-2</v>
      </c>
      <c r="GY48" s="477">
        <f t="shared" si="58"/>
        <v>6.8670636115222852E-2</v>
      </c>
      <c r="GZ48" s="477">
        <f t="shared" si="58"/>
        <v>6.7429468726661015E-2</v>
      </c>
      <c r="HA48" s="477">
        <f t="shared" si="58"/>
        <v>6.6006943223575726E-2</v>
      </c>
      <c r="HB48" s="477">
        <f t="shared" si="58"/>
        <v>6.4406974778330212E-2</v>
      </c>
      <c r="HC48" s="477">
        <f t="shared" si="58"/>
        <v>6.2633877968447757E-2</v>
      </c>
      <c r="HD48" s="477">
        <f t="shared" si="58"/>
        <v>6.069232688095548E-2</v>
      </c>
      <c r="HE48" s="477">
        <f t="shared" si="58"/>
        <v>5.858731366476945E-2</v>
      </c>
      <c r="HF48" s="477">
        <f t="shared" si="58"/>
        <v>5.6324106279639533E-2</v>
      </c>
      <c r="HG48" s="477">
        <f t="shared" si="58"/>
        <v>5.3908206147967097E-2</v>
      </c>
      <c r="HH48" s="477">
        <f t="shared" si="58"/>
        <v>5.1345306356112674E-2</v>
      </c>
      <c r="HI48" s="477">
        <f t="shared" si="56"/>
        <v>4.8641250979214276E-2</v>
      </c>
      <c r="HJ48" s="477">
        <f t="shared" si="56"/>
        <v>4.5801996022644967E-2</v>
      </c>
      <c r="HK48" s="477">
        <f t="shared" si="56"/>
        <v>4.2833572387960588E-2</v>
      </c>
      <c r="HL48" s="477">
        <f t="shared" si="56"/>
        <v>3.9742051184956738E-2</v>
      </c>
      <c r="HM48" s="477">
        <f t="shared" si="56"/>
        <v>3.6533511627979666E-2</v>
      </c>
      <c r="HN48" s="477">
        <f t="shared" si="56"/>
        <v>3.3214011675515541E-2</v>
      </c>
      <c r="HO48" s="477">
        <f t="shared" si="56"/>
        <v>2.9789561500608793E-2</v>
      </c>
      <c r="HP48" s="477">
        <f t="shared" si="56"/>
        <v>2.6266099815514164E-2</v>
      </c>
      <c r="HQ48" s="477">
        <f t="shared" si="56"/>
        <v>2.2649473019414997E-2</v>
      </c>
      <c r="HR48" s="477">
        <f t="shared" si="56"/>
        <v>1.8945417092101687E-2</v>
      </c>
      <c r="HS48" s="477">
        <f t="shared" si="56"/>
        <v>1.5159542119838602E-2</v>
      </c>
      <c r="HT48" s="477">
        <f t="shared" si="56"/>
        <v>1.1297319311189897E-2</v>
      </c>
      <c r="HU48" s="477">
        <f t="shared" si="56"/>
        <v>7.3640703402734773E-3</v>
      </c>
      <c r="HV48" s="477">
        <f t="shared" si="56"/>
        <v>3.3649588411018049E-3</v>
      </c>
      <c r="HW48" s="477">
        <f t="shared" si="50"/>
        <v>6.950161306109704E-4</v>
      </c>
      <c r="HX48" s="477">
        <f t="shared" si="50"/>
        <v>4.8110248544134329E-3</v>
      </c>
      <c r="HY48" s="477">
        <f t="shared" si="33"/>
        <v>8.9784101051807504E-3</v>
      </c>
      <c r="HZ48" s="477">
        <f t="shared" si="33"/>
        <v>1.3192688895518454E-2</v>
      </c>
      <c r="IA48" s="477">
        <f t="shared" si="33"/>
        <v>1.7449552972131584E-2</v>
      </c>
      <c r="IB48" s="477">
        <f t="shared" si="33"/>
        <v>2.1744868228097874E-2</v>
      </c>
      <c r="IC48" s="477">
        <f t="shared" si="33"/>
        <v>2.6074673182325248E-2</v>
      </c>
      <c r="ID48" s="477">
        <f t="shared" si="33"/>
        <v>3.0435176665721628E-2</v>
      </c>
      <c r="IE48" s="477">
        <f t="shared" si="33"/>
        <v>3.4822754841798059E-2</v>
      </c>
      <c r="IF48" s="477">
        <f t="shared" si="33"/>
        <v>3.9233947677382947E-2</v>
      </c>
      <c r="IG48" s="477">
        <f t="shared" si="51"/>
        <v>4.3665454967438823E-2</v>
      </c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</row>
    <row r="49" spans="1:296">
      <c r="F49" s="384"/>
      <c r="G49" s="384"/>
      <c r="H49" s="384"/>
      <c r="I49" s="384"/>
      <c r="J49" s="252"/>
      <c r="K49" s="606">
        <v>37000</v>
      </c>
      <c r="L49" s="382">
        <f t="shared" si="22"/>
        <v>11.2776</v>
      </c>
      <c r="M49" s="382">
        <v>370</v>
      </c>
      <c r="N49" s="493">
        <f t="shared" ref="N49:N77" si="74">$N$48*EXP(-KB*(K49-HTropopause))</f>
        <v>216.62724680577548</v>
      </c>
      <c r="O49" s="263">
        <f t="shared" ref="O49:O77" si="75">100*N49/(RLuft_N*TT_ISA)</f>
        <v>0.34833113647261899</v>
      </c>
      <c r="P49" s="383">
        <f>Q49-273.15</f>
        <v>-56.500002288000502</v>
      </c>
      <c r="Q49" s="383">
        <f t="shared" ref="Q49:Q77" si="76">$Q$11-L*H_ISA_tropospause</f>
        <v>216.64999771199948</v>
      </c>
      <c r="R49" s="382">
        <f t="shared" si="0"/>
        <v>573.56933718429855</v>
      </c>
      <c r="S49" s="263">
        <f t="shared" ref="S49:S77" si="77">$S$48*EXP(-KB*(K49-HTropopause))</f>
        <v>0.21379447007725191</v>
      </c>
      <c r="T49" s="492">
        <f>O49/Konstanten!$C$22</f>
        <v>0.28435194814091341</v>
      </c>
      <c r="U49" s="492">
        <f t="shared" si="2"/>
        <v>0.75186533996876448</v>
      </c>
      <c r="V49" s="492"/>
      <c r="W49" s="252"/>
      <c r="X49" s="515">
        <f t="shared" si="61"/>
        <v>380.00000000000006</v>
      </c>
      <c r="Y49" s="592">
        <v>38000</v>
      </c>
      <c r="Z49" s="490">
        <f t="shared" si="62"/>
        <v>3.3486782758138323E-2</v>
      </c>
      <c r="AA49" s="490">
        <f t="shared" si="62"/>
        <v>6.6951174832461255E-2</v>
      </c>
      <c r="AB49" s="490">
        <f t="shared" si="62"/>
        <v>0.10037095046547891</v>
      </c>
      <c r="AC49" s="490">
        <f t="shared" si="62"/>
        <v>0.1337242106044341</v>
      </c>
      <c r="AD49" s="490">
        <f t="shared" si="62"/>
        <v>0.16698953849868522</v>
      </c>
      <c r="AE49" s="490">
        <f t="shared" si="62"/>
        <v>0.20014614630689695</v>
      </c>
      <c r="AF49" s="490">
        <f t="shared" si="62"/>
        <v>0.23317401022231354</v>
      </c>
      <c r="AG49" s="490">
        <f t="shared" si="62"/>
        <v>0.26605399202085311</v>
      </c>
      <c r="AH49" s="490">
        <f t="shared" si="62"/>
        <v>0.29876794538634671</v>
      </c>
      <c r="AI49" s="490">
        <f t="shared" si="62"/>
        <v>0.33129880584986415</v>
      </c>
      <c r="AJ49" s="490">
        <f t="shared" si="62"/>
        <v>0.36363066366947405</v>
      </c>
      <c r="AK49" s="490">
        <f t="shared" si="62"/>
        <v>0.39574881945231238</v>
      </c>
      <c r="AL49" s="490">
        <f t="shared" si="62"/>
        <v>0.42763982276220924</v>
      </c>
      <c r="AM49" s="490">
        <f t="shared" si="62"/>
        <v>0.45929149434848371</v>
      </c>
      <c r="AN49" s="490">
        <f t="shared" si="62"/>
        <v>0.49069293296366184</v>
      </c>
      <c r="AO49" s="490">
        <f t="shared" si="62"/>
        <v>0.5218345080030351</v>
      </c>
      <c r="AP49" s="490">
        <f t="shared" si="63"/>
        <v>0.55270783939503332</v>
      </c>
      <c r="AQ49" s="490">
        <f t="shared" si="63"/>
        <v>0.58330576630001973</v>
      </c>
      <c r="AR49" s="490">
        <f t="shared" si="63"/>
        <v>0.61362230624047553</v>
      </c>
      <c r="AS49" s="490">
        <f t="shared" si="63"/>
        <v>0.64365260629502519</v>
      </c>
      <c r="AT49" s="490">
        <f t="shared" si="63"/>
        <v>0.67339288794998797</v>
      </c>
      <c r="AU49" s="490">
        <f t="shared" si="63"/>
        <v>0.70284038712509544</v>
      </c>
      <c r="AV49" s="490">
        <f t="shared" si="63"/>
        <v>0.73199329078289632</v>
      </c>
      <c r="AW49" s="490">
        <f t="shared" si="63"/>
        <v>0.7608506714037383</v>
      </c>
      <c r="AX49" s="490">
        <f t="shared" si="63"/>
        <v>0.78941242046750948</v>
      </c>
      <c r="AY49" s="490">
        <f t="shared" si="63"/>
        <v>0.81767918193676781</v>
      </c>
      <c r="AZ49" s="490">
        <f t="shared" si="63"/>
        <v>0.84565228658906588</v>
      </c>
      <c r="BA49" s="490">
        <f t="shared" si="63"/>
        <v>0.87333368790410393</v>
      </c>
      <c r="BB49" s="490">
        <f t="shared" si="63"/>
        <v>0.90072590007682451</v>
      </c>
      <c r="BC49" s="490">
        <f t="shared" si="63"/>
        <v>0.92783193860378199</v>
      </c>
      <c r="BD49" s="490">
        <f t="shared" si="63"/>
        <v>0.95465526377790766</v>
      </c>
      <c r="BE49" s="490">
        <f t="shared" si="63"/>
        <v>0.98119972732760452</v>
      </c>
      <c r="BF49" s="490">
        <f t="shared" si="64"/>
        <v>1.0074695223496579</v>
      </c>
      <c r="BG49" s="490">
        <f t="shared" si="64"/>
        <v>1.0334691366115918</v>
      </c>
      <c r="BH49" s="490">
        <f t="shared" si="64"/>
        <v>1.0592033092373525</v>
      </c>
      <c r="BI49" s="490">
        <f t="shared" si="64"/>
        <v>1.0846769907393017</v>
      </c>
      <c r="BJ49" s="490">
        <f t="shared" si="64"/>
        <v>1.1098953063189219</v>
      </c>
      <c r="BK49" s="490">
        <f t="shared" si="64"/>
        <v>1.1348635223267518</v>
      </c>
      <c r="BL49" s="490">
        <f t="shared" si="64"/>
        <v>1.1595870157482504</v>
      </c>
      <c r="BM49" s="490">
        <f t="shared" si="64"/>
        <v>1.1840712465650975</v>
      </c>
      <c r="BN49" s="527"/>
      <c r="BO49" s="252"/>
      <c r="BP49" s="515">
        <f t="shared" si="65"/>
        <v>380.00000000000006</v>
      </c>
      <c r="BQ49" s="592">
        <v>38000</v>
      </c>
      <c r="BR49" s="382">
        <f t="shared" si="66"/>
        <v>216.69858644044888</v>
      </c>
      <c r="BS49" s="382">
        <f t="shared" si="66"/>
        <v>216.8442226935783</v>
      </c>
      <c r="BT49" s="382">
        <f t="shared" si="66"/>
        <v>217.08651832651537</v>
      </c>
      <c r="BU49" s="382">
        <f t="shared" si="66"/>
        <v>217.42483189167868</v>
      </c>
      <c r="BV49" s="382">
        <f t="shared" si="66"/>
        <v>217.85827667283266</v>
      </c>
      <c r="BW49" s="382">
        <f t="shared" si="66"/>
        <v>218.38573162693419</v>
      </c>
      <c r="BX49" s="382">
        <f t="shared" si="66"/>
        <v>219.00585494525964</v>
      </c>
      <c r="BY49" s="382">
        <f t="shared" si="66"/>
        <v>219.71709988622953</v>
      </c>
      <c r="BZ49" s="382">
        <f t="shared" si="66"/>
        <v>220.51773248845217</v>
      </c>
      <c r="CA49" s="382">
        <f t="shared" si="66"/>
        <v>221.40585074493825</v>
      </c>
      <c r="CB49" s="382">
        <f t="shared" si="66"/>
        <v>222.3794048082575</v>
      </c>
      <c r="CC49" s="382">
        <f t="shared" si="66"/>
        <v>223.43621780081341</v>
      </c>
      <c r="CD49" s="382">
        <f t="shared" si="66"/>
        <v>224.57400682277949</v>
      </c>
      <c r="CE49" s="382">
        <f t="shared" si="66"/>
        <v>225.79040378038414</v>
      </c>
      <c r="CF49" s="382">
        <f t="shared" si="66"/>
        <v>227.08297569659135</v>
      </c>
      <c r="CG49" s="382">
        <f t="shared" si="66"/>
        <v>228.44924421206403</v>
      </c>
      <c r="CH49" s="382">
        <f t="shared" si="67"/>
        <v>229.88670403393476</v>
      </c>
      <c r="CI49" s="382">
        <f t="shared" si="67"/>
        <v>231.39284014086337</v>
      </c>
      <c r="CJ49" s="382">
        <f t="shared" si="67"/>
        <v>232.96514360293733</v>
      </c>
      <c r="CK49" s="382">
        <f t="shared" si="67"/>
        <v>234.60112592241205</v>
      </c>
      <c r="CL49" s="382">
        <f t="shared" si="67"/>
        <v>236.29833184469567</v>
      </c>
      <c r="CM49" s="382">
        <f t="shared" si="67"/>
        <v>238.05435062746616</v>
      </c>
      <c r="CN49" s="382">
        <f t="shared" si="67"/>
        <v>239.86682578876921</v>
      </c>
      <c r="CO49" s="382">
        <f t="shared" si="67"/>
        <v>241.73346338222288</v>
      </c>
      <c r="CP49" s="382">
        <f t="shared" si="67"/>
        <v>243.65203886910007</v>
      </c>
      <c r="CQ49" s="382">
        <f t="shared" si="67"/>
        <v>245.62040267338702</v>
      </c>
      <c r="CR49" s="382">
        <f t="shared" si="67"/>
        <v>247.6364845173679</v>
      </c>
      <c r="CS49" s="382">
        <f t="shared" si="67"/>
        <v>249.69829664243568</v>
      </c>
      <c r="CT49" s="382">
        <f t="shared" si="67"/>
        <v>251.80393602325393</v>
      </c>
      <c r="CU49" s="382">
        <f t="shared" si="67"/>
        <v>253.95158568375092</v>
      </c>
      <c r="CV49" s="382">
        <f t="shared" si="67"/>
        <v>256.13951522126666</v>
      </c>
      <c r="CW49" s="382">
        <f t="shared" si="67"/>
        <v>258.36608064109714</v>
      </c>
      <c r="CX49" s="382">
        <f t="shared" si="68"/>
        <v>260.62972359815893</v>
      </c>
      <c r="CY49" s="382">
        <f t="shared" si="68"/>
        <v>262.92897013597877</v>
      </c>
      <c r="CZ49" s="382">
        <f t="shared" si="68"/>
        <v>265.26242900608378</v>
      </c>
      <c r="DA49" s="382">
        <f t="shared" si="68"/>
        <v>267.62878964340933</v>
      </c>
      <c r="DB49" s="382">
        <f t="shared" si="68"/>
        <v>270.02681986584031</v>
      </c>
      <c r="DC49" s="382">
        <f t="shared" si="68"/>
        <v>272.45536335860987</v>
      </c>
      <c r="DD49" s="382">
        <f t="shared" si="68"/>
        <v>274.91333699718456</v>
      </c>
      <c r="DE49" s="382">
        <f t="shared" si="68"/>
        <v>277.39972805553936</v>
      </c>
      <c r="DF49" s="521"/>
      <c r="DG49" s="252"/>
      <c r="DH49" s="515">
        <f t="shared" si="69"/>
        <v>380.00000000000006</v>
      </c>
      <c r="DI49" s="592">
        <v>38000</v>
      </c>
      <c r="DJ49" s="382">
        <f t="shared" si="70"/>
        <v>19.206991791019995</v>
      </c>
      <c r="DK49" s="382">
        <f t="shared" si="70"/>
        <v>38.401140972364892</v>
      </c>
      <c r="DL49" s="382">
        <f t="shared" si="70"/>
        <v>57.569699531042801</v>
      </c>
      <c r="DM49" s="382">
        <f t="shared" si="70"/>
        <v>76.700106841878807</v>
      </c>
      <c r="DN49" s="382">
        <f t="shared" si="70"/>
        <v>95.780078913402789</v>
      </c>
      <c r="DO49" s="382">
        <f t="shared" si="70"/>
        <v>114.79769247723853</v>
      </c>
      <c r="DP49" s="382">
        <f t="shared" si="70"/>
        <v>133.74146249181723</v>
      </c>
      <c r="DQ49" s="382">
        <f t="shared" si="70"/>
        <v>152.60041185863739</v>
      </c>
      <c r="DR49" s="382">
        <f t="shared" si="70"/>
        <v>171.36413240716158</v>
      </c>
      <c r="DS49" s="382">
        <f t="shared" si="70"/>
        <v>190.02283648125621</v>
      </c>
      <c r="DT49" s="382">
        <f t="shared" si="70"/>
        <v>208.56739874078681</v>
      </c>
      <c r="DU49" s="382">
        <f t="shared" si="70"/>
        <v>226.98938806473146</v>
      </c>
      <c r="DV49" s="382">
        <f t="shared" si="70"/>
        <v>245.28108969533127</v>
      </c>
      <c r="DW49" s="382">
        <f t="shared" si="70"/>
        <v>263.4355179878458</v>
      </c>
      <c r="DX49" s="382">
        <f t="shared" si="70"/>
        <v>281.44642032098699</v>
      </c>
      <c r="DY49" s="382">
        <f t="shared" si="70"/>
        <v>299.30827287519537</v>
      </c>
      <c r="DZ49" s="382">
        <f t="shared" si="71"/>
        <v>317.01626909837501</v>
      </c>
      <c r="EA49" s="382">
        <f t="shared" si="71"/>
        <v>334.56630175248165</v>
      </c>
      <c r="EB49" s="382">
        <f t="shared" si="71"/>
        <v>351.9549394718502</v>
      </c>
      <c r="EC49" s="382">
        <f t="shared" si="71"/>
        <v>369.17939876958388</v>
      </c>
      <c r="ED49" s="382">
        <f t="shared" si="71"/>
        <v>386.23751240609522</v>
      </c>
      <c r="EE49" s="382">
        <f t="shared" si="71"/>
        <v>403.12769498969681</v>
      </c>
      <c r="EF49" s="382">
        <f t="shared" si="71"/>
        <v>419.84890661769936</v>
      </c>
      <c r="EG49" s="382">
        <f t="shared" si="71"/>
        <v>436.40061529327073</v>
      </c>
      <c r="EH49" s="382">
        <f t="shared" si="71"/>
        <v>452.78275877260222</v>
      </c>
      <c r="EI49" s="382">
        <f t="shared" si="71"/>
        <v>468.99570641287136</v>
      </c>
      <c r="EJ49" s="382">
        <f t="shared" si="71"/>
        <v>485.04022150727701</v>
      </c>
      <c r="EK49" s="382">
        <f t="shared" si="71"/>
        <v>500.91742451187594</v>
      </c>
      <c r="EL49" s="382">
        <f t="shared" si="71"/>
        <v>516.628757491795</v>
      </c>
      <c r="EM49" s="382">
        <f t="shared" si="71"/>
        <v>532.17595004339398</v>
      </c>
      <c r="EN49" s="382">
        <f t="shared" si="71"/>
        <v>547.56098688459622</v>
      </c>
      <c r="EO49" s="382">
        <f t="shared" si="71"/>
        <v>562.78607724870858</v>
      </c>
      <c r="EP49" s="382">
        <f t="shared" si="72"/>
        <v>577.85362616747511</v>
      </c>
      <c r="EQ49" s="382">
        <f t="shared" si="72"/>
        <v>592.76620768674002</v>
      </c>
      <c r="ER49" s="382">
        <f t="shared" si="72"/>
        <v>607.52654002268389</v>
      </c>
      <c r="ES49" s="382">
        <f t="shared" si="72"/>
        <v>622.13746263740074</v>
      </c>
      <c r="ET49" s="382">
        <f t="shared" si="72"/>
        <v>636.60191518930799</v>
      </c>
      <c r="EU49" s="382">
        <f t="shared" si="72"/>
        <v>650.92291829559338</v>
      </c>
      <c r="EV49" s="382">
        <f t="shared" si="72"/>
        <v>665.10355603024277</v>
      </c>
      <c r="EW49" s="382">
        <f t="shared" si="72"/>
        <v>679.14696007132909</v>
      </c>
      <c r="EX49" s="521"/>
      <c r="EY49" s="252"/>
      <c r="EZ49" s="515">
        <f t="shared" si="73"/>
        <v>380.00000000000006</v>
      </c>
      <c r="FA49" s="592">
        <v>38000</v>
      </c>
      <c r="FB49" s="382">
        <f t="shared" si="57"/>
        <v>17.600000000000001</v>
      </c>
      <c r="FC49" s="382">
        <f t="shared" si="57"/>
        <v>35.200000000000003</v>
      </c>
      <c r="FD49" s="382">
        <f t="shared" si="57"/>
        <v>52.8</v>
      </c>
      <c r="FE49" s="382">
        <f t="shared" si="57"/>
        <v>70.400000000000006</v>
      </c>
      <c r="FF49" s="382">
        <f t="shared" si="57"/>
        <v>88</v>
      </c>
      <c r="FG49" s="382">
        <f t="shared" si="57"/>
        <v>105.6</v>
      </c>
      <c r="FH49" s="382">
        <f t="shared" si="57"/>
        <v>123.2</v>
      </c>
      <c r="FI49" s="382">
        <f t="shared" si="57"/>
        <v>140.80000000000001</v>
      </c>
      <c r="FJ49" s="382">
        <f t="shared" si="57"/>
        <v>158.4</v>
      </c>
      <c r="FK49" s="382">
        <f t="shared" si="57"/>
        <v>176</v>
      </c>
      <c r="FL49" s="382">
        <f t="shared" si="57"/>
        <v>193.60000000000002</v>
      </c>
      <c r="FM49" s="382">
        <f t="shared" si="57"/>
        <v>211.2</v>
      </c>
      <c r="FN49" s="382">
        <f t="shared" si="57"/>
        <v>228.8</v>
      </c>
      <c r="FO49" s="382">
        <f t="shared" si="57"/>
        <v>246.4</v>
      </c>
      <c r="FP49" s="382">
        <f t="shared" si="57"/>
        <v>264</v>
      </c>
      <c r="FQ49" s="382">
        <f t="shared" si="55"/>
        <v>281.60000000000002</v>
      </c>
      <c r="FR49" s="382">
        <f t="shared" si="48"/>
        <v>299.2</v>
      </c>
      <c r="FS49" s="382">
        <f t="shared" si="48"/>
        <v>316.8</v>
      </c>
      <c r="FT49" s="382">
        <f t="shared" si="48"/>
        <v>334.4</v>
      </c>
      <c r="FU49" s="382">
        <f t="shared" si="48"/>
        <v>352</v>
      </c>
      <c r="FV49" s="382">
        <f t="shared" si="48"/>
        <v>369.6</v>
      </c>
      <c r="FW49" s="382">
        <f t="shared" si="48"/>
        <v>387.20000000000005</v>
      </c>
      <c r="FX49" s="382">
        <f t="shared" si="48"/>
        <v>404.8</v>
      </c>
      <c r="FY49" s="382">
        <f t="shared" si="48"/>
        <v>422.4</v>
      </c>
      <c r="FZ49" s="382">
        <f t="shared" si="48"/>
        <v>440</v>
      </c>
      <c r="GA49" s="382">
        <f t="shared" si="48"/>
        <v>457.6</v>
      </c>
      <c r="GB49" s="382">
        <f t="shared" si="48"/>
        <v>475.20000000000005</v>
      </c>
      <c r="GC49" s="382">
        <f t="shared" si="48"/>
        <v>492.8</v>
      </c>
      <c r="GD49" s="382">
        <f t="shared" si="48"/>
        <v>510.4</v>
      </c>
      <c r="GE49" s="382">
        <f t="shared" si="48"/>
        <v>528</v>
      </c>
      <c r="GF49" s="382">
        <f t="shared" si="48"/>
        <v>545.6</v>
      </c>
      <c r="GG49" s="382">
        <f t="shared" si="48"/>
        <v>563.20000000000005</v>
      </c>
      <c r="GH49" s="382">
        <f t="shared" si="49"/>
        <v>580.79999999999995</v>
      </c>
      <c r="GI49" s="382">
        <f t="shared" si="49"/>
        <v>598.4</v>
      </c>
      <c r="GJ49" s="382">
        <f t="shared" si="49"/>
        <v>616</v>
      </c>
      <c r="GK49" s="382">
        <f t="shared" si="49"/>
        <v>633.6</v>
      </c>
      <c r="GL49" s="382">
        <f t="shared" si="49"/>
        <v>651.20000000000005</v>
      </c>
      <c r="GM49" s="382">
        <f t="shared" si="49"/>
        <v>668.8</v>
      </c>
      <c r="GN49" s="382">
        <f t="shared" si="49"/>
        <v>686.4</v>
      </c>
      <c r="GO49" s="382">
        <f t="shared" si="49"/>
        <v>704</v>
      </c>
      <c r="GQ49" s="511"/>
      <c r="GR49" s="521"/>
      <c r="GS49" s="524">
        <v>38000</v>
      </c>
      <c r="GT49" s="477">
        <f t="shared" si="58"/>
        <v>8.3667021286036244E-2</v>
      </c>
      <c r="GU49" s="477">
        <f t="shared" si="58"/>
        <v>8.3360569277578705E-2</v>
      </c>
      <c r="GV49" s="477">
        <f t="shared" si="58"/>
        <v>8.2850867207859585E-2</v>
      </c>
      <c r="GW49" s="477">
        <f t="shared" si="58"/>
        <v>8.2139479347359892E-2</v>
      </c>
      <c r="GX49" s="477">
        <f t="shared" si="58"/>
        <v>8.1228570718102633E-2</v>
      </c>
      <c r="GY49" s="477">
        <f t="shared" si="58"/>
        <v>8.0120882909403446E-2</v>
      </c>
      <c r="GZ49" s="477">
        <f t="shared" si="58"/>
        <v>7.8819704042508071E-2</v>
      </c>
      <c r="HA49" s="477">
        <f t="shared" si="58"/>
        <v>7.732883361788552E-2</v>
      </c>
      <c r="HB49" s="477">
        <f t="shared" si="58"/>
        <v>7.5652543067523392E-2</v>
      </c>
      <c r="HC49" s="477">
        <f t="shared" si="58"/>
        <v>7.3795532899749203E-2</v>
      </c>
      <c r="HD49" s="477">
        <f t="shared" si="58"/>
        <v>7.1762887350331664E-2</v>
      </c>
      <c r="HE49" s="477">
        <f t="shared" si="58"/>
        <v>6.9560027450396703E-2</v>
      </c>
      <c r="HF49" s="477">
        <f t="shared" si="58"/>
        <v>6.7192663387963439E-2</v>
      </c>
      <c r="HG49" s="477">
        <f t="shared" si="58"/>
        <v>6.4666746982203691E-2</v>
      </c>
      <c r="HH49" s="477">
        <f t="shared" si="58"/>
        <v>6.1988425012084042E-2</v>
      </c>
      <c r="HI49" s="477">
        <f t="shared" si="56"/>
        <v>5.9163994048969333E-2</v>
      </c>
      <c r="HJ49" s="477">
        <f t="shared" si="56"/>
        <v>5.6199857341852559E-2</v>
      </c>
      <c r="HK49" s="477">
        <f t="shared" si="56"/>
        <v>5.3102484199456158E-2</v>
      </c>
      <c r="HL49" s="477">
        <f t="shared" si="56"/>
        <v>4.9878372209219368E-2</v>
      </c>
      <c r="HM49" s="477">
        <f t="shared" si="56"/>
        <v>4.653401253385233E-2</v>
      </c>
      <c r="HN49" s="477">
        <f t="shared" si="56"/>
        <v>4.3075858433456092E-2</v>
      </c>
      <c r="HO49" s="477">
        <f t="shared" si="56"/>
        <v>3.9510297078705653E-2</v>
      </c>
      <c r="HP49" s="477">
        <f t="shared" si="56"/>
        <v>3.5843624648050791E-2</v>
      </c>
      <c r="HQ49" s="477">
        <f t="shared" si="56"/>
        <v>3.2082024641193585E-2</v>
      </c>
      <c r="HR49" s="477">
        <f t="shared" si="56"/>
        <v>2.8231549291438486E-2</v>
      </c>
      <c r="HS49" s="477">
        <f t="shared" si="56"/>
        <v>2.4298103920890362E-2</v>
      </c>
      <c r="HT49" s="477">
        <f t="shared" si="56"/>
        <v>2.0287434053815542E-2</v>
      </c>
      <c r="HU49" s="477">
        <f t="shared" si="56"/>
        <v>1.620511508415989E-2</v>
      </c>
      <c r="HV49" s="477">
        <f t="shared" si="56"/>
        <v>1.2056544281497815E-2</v>
      </c>
      <c r="HW49" s="477">
        <f t="shared" si="50"/>
        <v>7.8469349151412647E-3</v>
      </c>
      <c r="HX49" s="477">
        <f t="shared" si="50"/>
        <v>3.5813122767446039E-3</v>
      </c>
      <c r="HY49" s="477">
        <f t="shared" si="33"/>
        <v>7.3548861285803186E-4</v>
      </c>
      <c r="HZ49" s="477">
        <f t="shared" si="33"/>
        <v>5.0988238181807572E-3</v>
      </c>
      <c r="IA49" s="477">
        <f t="shared" si="33"/>
        <v>9.504240019426442E-3</v>
      </c>
      <c r="IB49" s="477">
        <f t="shared" si="33"/>
        <v>1.3947472940029465E-2</v>
      </c>
      <c r="IC49" s="477">
        <f t="shared" si="33"/>
        <v>1.8424444838937418E-2</v>
      </c>
      <c r="ID49" s="477">
        <f t="shared" si="33"/>
        <v>2.2931261220524267E-2</v>
      </c>
      <c r="IE49" s="477">
        <f t="shared" si="33"/>
        <v>2.7464206900590864E-2</v>
      </c>
      <c r="IF49" s="477">
        <f t="shared" si="33"/>
        <v>3.2019741552530269E-2</v>
      </c>
      <c r="IG49" s="477">
        <f t="shared" si="51"/>
        <v>3.659449484403296E-2</v>
      </c>
    </row>
    <row r="50" spans="1:296">
      <c r="F50" s="384"/>
      <c r="G50" s="384"/>
      <c r="H50" s="384"/>
      <c r="I50" s="384"/>
      <c r="J50" s="252"/>
      <c r="K50" s="606">
        <v>38000</v>
      </c>
      <c r="L50" s="382">
        <f t="shared" si="22"/>
        <v>11.5824</v>
      </c>
      <c r="M50" s="382">
        <v>380</v>
      </c>
      <c r="N50" s="493">
        <f t="shared" si="74"/>
        <v>206.46165001839125</v>
      </c>
      <c r="O50" s="263">
        <f t="shared" si="75"/>
        <v>0.33198511382733858</v>
      </c>
      <c r="P50" s="383">
        <f>P49</f>
        <v>-56.500002288000502</v>
      </c>
      <c r="Q50" s="383">
        <f t="shared" si="76"/>
        <v>216.64999771199948</v>
      </c>
      <c r="R50" s="382">
        <f t="shared" si="0"/>
        <v>573.56933718429855</v>
      </c>
      <c r="S50" s="263">
        <f t="shared" si="77"/>
        <v>0.20376180608772884</v>
      </c>
      <c r="T50" s="492">
        <f>O50/Konstanten!$C$22</f>
        <v>0.2710082561855825</v>
      </c>
      <c r="U50" s="492">
        <f t="shared" si="2"/>
        <v>0.75186533996876448</v>
      </c>
      <c r="V50" s="492"/>
      <c r="W50" s="252"/>
      <c r="X50" s="515">
        <f t="shared" si="61"/>
        <v>390.00000000000006</v>
      </c>
      <c r="Y50" s="592">
        <v>39000</v>
      </c>
      <c r="Z50" s="490">
        <f t="shared" si="62"/>
        <v>3.4301038706684314E-2</v>
      </c>
      <c r="AA50" s="490">
        <f t="shared" si="62"/>
        <v>6.8577726133689565E-2</v>
      </c>
      <c r="AB50" s="490">
        <f t="shared" si="62"/>
        <v>0.10280589935910081</v>
      </c>
      <c r="AC50" s="490">
        <f t="shared" si="62"/>
        <v>0.13696176839328814</v>
      </c>
      <c r="AD50" s="490">
        <f t="shared" si="62"/>
        <v>0.17102209333189325</v>
      </c>
      <c r="AE50" s="490">
        <f t="shared" si="62"/>
        <v>0.20496435073195776</v>
      </c>
      <c r="AF50" s="490">
        <f t="shared" si="62"/>
        <v>0.23876688625580827</v>
      </c>
      <c r="AG50" s="490">
        <f t="shared" si="62"/>
        <v>0.27240905112445563</v>
      </c>
      <c r="AH50" s="490">
        <f t="shared" si="62"/>
        <v>0.30587132048373328</v>
      </c>
      <c r="AI50" s="490">
        <f t="shared" si="62"/>
        <v>0.33913539238496138</v>
      </c>
      <c r="AJ50" s="490">
        <f t="shared" si="62"/>
        <v>0.3721842666842467</v>
      </c>
      <c r="AK50" s="490">
        <f t="shared" si="62"/>
        <v>0.40500230374419888</v>
      </c>
      <c r="AL50" s="490">
        <f t="shared" si="62"/>
        <v>0.43757526335348601</v>
      </c>
      <c r="AM50" s="490">
        <f t="shared" si="62"/>
        <v>0.46989032474529147</v>
      </c>
      <c r="AN50" s="490">
        <f t="shared" si="62"/>
        <v>0.50193608898229358</v>
      </c>
      <c r="AO50" s="490">
        <f t="shared" si="62"/>
        <v>0.53370256527624604</v>
      </c>
      <c r="AP50" s="490">
        <f t="shared" si="63"/>
        <v>0.56518114302335354</v>
      </c>
      <c r="AQ50" s="490">
        <f t="shared" si="63"/>
        <v>0.59636455146604517</v>
      </c>
      <c r="AR50" s="490">
        <f t="shared" si="63"/>
        <v>0.62724680894414198</v>
      </c>
      <c r="AS50" s="490">
        <f t="shared" si="63"/>
        <v>0.65782316368411142</v>
      </c>
      <c r="AT50" s="490">
        <f t="shared" si="63"/>
        <v>0.68809002800474062</v>
      </c>
      <c r="AU50" s="490">
        <f t="shared" si="63"/>
        <v>0.71804490770390794</v>
      </c>
      <c r="AV50" s="490">
        <f t="shared" si="63"/>
        <v>0.74768632824502934</v>
      </c>
      <c r="AW50" s="490">
        <f t="shared" si="63"/>
        <v>0.77701375919487048</v>
      </c>
      <c r="AX50" s="490">
        <f t="shared" si="63"/>
        <v>0.80602753818590633</v>
      </c>
      <c r="AY50" s="490">
        <f t="shared" si="63"/>
        <v>0.83472879549473622</v>
      </c>
      <c r="AZ50" s="490">
        <f t="shared" si="63"/>
        <v>0.86311938014975265</v>
      </c>
      <c r="BA50" s="490">
        <f t="shared" si="63"/>
        <v>0.89120178831158192</v>
      </c>
      <c r="BB50" s="490">
        <f t="shared" si="63"/>
        <v>0.91897909451206694</v>
      </c>
      <c r="BC50" s="490">
        <f t="shared" si="63"/>
        <v>0.94645488619468543</v>
      </c>
      <c r="BD50" s="490">
        <f t="shared" si="63"/>
        <v>0.97363320187199576</v>
      </c>
      <c r="BE50" s="490">
        <f t="shared" si="63"/>
        <v>1.000518473104975</v>
      </c>
      <c r="BF50" s="490">
        <f t="shared" si="64"/>
        <v>1.0271154704143435</v>
      </c>
      <c r="BG50" s="490">
        <f t="shared" si="64"/>
        <v>1.0534292531545555</v>
      </c>
      <c r="BH50" s="490">
        <f t="shared" si="64"/>
        <v>1.0794651233160943</v>
      </c>
      <c r="BI50" s="490">
        <f t="shared" si="64"/>
        <v>1.1052285831694495</v>
      </c>
      <c r="BJ50" s="490">
        <f t="shared" si="64"/>
        <v>1.1307252966236547</v>
      </c>
      <c r="BK50" s="490">
        <f t="shared" si="64"/>
        <v>1.1559610541416592</v>
      </c>
      <c r="BL50" s="490">
        <f t="shared" si="64"/>
        <v>1.1809417410330554</v>
      </c>
      <c r="BM50" s="490">
        <f t="shared" si="64"/>
        <v>1.205673308930227</v>
      </c>
      <c r="BN50" s="527"/>
      <c r="BO50" s="252"/>
      <c r="BP50" s="515">
        <f t="shared" si="65"/>
        <v>390.00000000000006</v>
      </c>
      <c r="BQ50" s="592">
        <v>39000</v>
      </c>
      <c r="BR50" s="382">
        <f t="shared" si="66"/>
        <v>216.70097811069905</v>
      </c>
      <c r="BS50" s="382">
        <f t="shared" si="66"/>
        <v>216.85377456277126</v>
      </c>
      <c r="BT50" s="382">
        <f t="shared" si="66"/>
        <v>217.10795477118472</v>
      </c>
      <c r="BU50" s="382">
        <f t="shared" si="66"/>
        <v>217.46280463505695</v>
      </c>
      <c r="BV50" s="382">
        <f t="shared" si="66"/>
        <v>217.91733764775762</v>
      </c>
      <c r="BW50" s="382">
        <f t="shared" si="66"/>
        <v>218.47030767790079</v>
      </c>
      <c r="BX50" s="382">
        <f t="shared" si="66"/>
        <v>219.12022477929136</v>
      </c>
      <c r="BY50" s="382">
        <f t="shared" si="66"/>
        <v>219.86537360490152</v>
      </c>
      <c r="BZ50" s="382">
        <f t="shared" si="66"/>
        <v>220.70383394839874</v>
      </c>
      <c r="CA50" s="382">
        <f t="shared" si="66"/>
        <v>221.63350290593945</v>
      </c>
      <c r="CB50" s="382">
        <f t="shared" si="66"/>
        <v>222.6521181407669</v>
      </c>
      <c r="CC50" s="382">
        <f t="shared" si="66"/>
        <v>223.75728174237199</v>
      </c>
      <c r="CD50" s="382">
        <f t="shared" si="66"/>
        <v>224.94648419829596</v>
      </c>
      <c r="CE50" s="382">
        <f t="shared" si="66"/>
        <v>226.21712803710537</v>
      </c>
      <c r="CF50" s="382">
        <f t="shared" si="66"/>
        <v>227.56655075224347</v>
      </c>
      <c r="CG50" s="382">
        <f t="shared" si="66"/>
        <v>228.99204667480274</v>
      </c>
      <c r="CH50" s="382">
        <f t="shared" si="67"/>
        <v>230.49088752534496</v>
      </c>
      <c r="CI50" s="382">
        <f t="shared" si="67"/>
        <v>232.06034143762241</v>
      </c>
      <c r="CJ50" s="382">
        <f t="shared" si="67"/>
        <v>233.69769030775723</v>
      </c>
      <c r="CK50" s="382">
        <f t="shared" si="67"/>
        <v>235.40024537903881</v>
      </c>
      <c r="CL50" s="382">
        <f t="shared" si="67"/>
        <v>237.16536102343287</v>
      </c>
      <c r="CM50" s="382">
        <f t="shared" si="67"/>
        <v>238.99044672521345</v>
      </c>
      <c r="CN50" s="382">
        <f t="shared" si="67"/>
        <v>240.87297730929672</v>
      </c>
      <c r="CO50" s="382">
        <f t="shared" si="67"/>
        <v>242.81050148683622</v>
      </c>
      <c r="CP50" s="382">
        <f t="shared" si="67"/>
        <v>244.80064881367269</v>
      </c>
      <c r="CQ50" s="382">
        <f t="shared" si="67"/>
        <v>246.84113517383375</v>
      </c>
      <c r="CR50" s="382">
        <f t="shared" si="67"/>
        <v>248.92976691112153</v>
      </c>
      <c r="CS50" s="382">
        <f t="shared" si="67"/>
        <v>251.06444373768625</v>
      </c>
      <c r="CT50" s="382">
        <f t="shared" si="67"/>
        <v>253.24316055013483</v>
      </c>
      <c r="CU50" s="382">
        <f t="shared" si="67"/>
        <v>255.46400828199768</v>
      </c>
      <c r="CV50" s="382">
        <f t="shared" si="67"/>
        <v>257.72517391696516</v>
      </c>
      <c r="CW50" s="382">
        <f t="shared" si="67"/>
        <v>260.02493978092815</v>
      </c>
      <c r="CX50" s="382">
        <f t="shared" si="68"/>
        <v>262.36168222307566</v>
      </c>
      <c r="CY50" s="382">
        <f t="shared" si="68"/>
        <v>264.73386978763307</v>
      </c>
      <c r="CZ50" s="382">
        <f t="shared" si="68"/>
        <v>267.1400609686944</v>
      </c>
      <c r="DA50" s="382">
        <f t="shared" si="68"/>
        <v>269.57890163132936</v>
      </c>
      <c r="DB50" s="382">
        <f t="shared" si="68"/>
        <v>272.04912217301973</v>
      </c>
      <c r="DC50" s="382">
        <f t="shared" si="68"/>
        <v>274.54953449067034</v>
      </c>
      <c r="DD50" s="382">
        <f t="shared" si="68"/>
        <v>277.07902881011523</v>
      </c>
      <c r="DE50" s="382">
        <f t="shared" si="68"/>
        <v>279.63657042727675</v>
      </c>
      <c r="DF50" s="521"/>
      <c r="DG50" s="252"/>
      <c r="DH50" s="515">
        <f t="shared" si="69"/>
        <v>390.00000000000006</v>
      </c>
      <c r="DI50" s="592">
        <v>39000</v>
      </c>
      <c r="DJ50" s="382">
        <f t="shared" si="70"/>
        <v>19.674024035725893</v>
      </c>
      <c r="DK50" s="382">
        <f t="shared" si="70"/>
        <v>39.334080924106672</v>
      </c>
      <c r="DL50" s="382">
        <f t="shared" si="70"/>
        <v>58.966311554035158</v>
      </c>
      <c r="DM50" s="382">
        <f t="shared" si="70"/>
        <v>78.557070716927683</v>
      </c>
      <c r="DN50" s="382">
        <f t="shared" si="70"/>
        <v>98.093028716245257</v>
      </c>
      <c r="DO50" s="382">
        <f t="shared" si="70"/>
        <v>117.56126679573912</v>
      </c>
      <c r="DP50" s="382">
        <f t="shared" si="70"/>
        <v>136.94936469130275</v>
      </c>
      <c r="DQ50" s="382">
        <f t="shared" si="70"/>
        <v>156.24547889645771</v>
      </c>
      <c r="DR50" s="382">
        <f t="shared" si="70"/>
        <v>175.43841055354105</v>
      </c>
      <c r="DS50" s="382">
        <f t="shared" si="70"/>
        <v>194.51766222597931</v>
      </c>
      <c r="DT50" s="382">
        <f t="shared" si="70"/>
        <v>213.47348315250758</v>
      </c>
      <c r="DU50" s="382">
        <f t="shared" si="70"/>
        <v>232.2969029166741</v>
      </c>
      <c r="DV50" s="382">
        <f t="shared" si="70"/>
        <v>250.97975376990385</v>
      </c>
      <c r="DW50" s="382">
        <f t="shared" si="70"/>
        <v>269.51468211347162</v>
      </c>
      <c r="DX50" s="382">
        <f t="shared" si="70"/>
        <v>287.89514986645321</v>
      </c>
      <c r="DY50" s="382">
        <f t="shared" si="70"/>
        <v>306.11542661905628</v>
      </c>
      <c r="DZ50" s="382">
        <f t="shared" si="71"/>
        <v>324.17057359296911</v>
      </c>
      <c r="EA50" s="382">
        <f t="shared" si="71"/>
        <v>342.05642050459102</v>
      </c>
      <c r="EB50" s="382">
        <f t="shared" si="71"/>
        <v>359.76953645705788</v>
      </c>
      <c r="EC50" s="382">
        <f t="shared" si="71"/>
        <v>377.30719597877413</v>
      </c>
      <c r="ED50" s="382">
        <f t="shared" si="71"/>
        <v>394.66734128580453</v>
      </c>
      <c r="EE50" s="382">
        <f t="shared" si="71"/>
        <v>411.84854178029133</v>
      </c>
      <c r="EF50" s="382">
        <f t="shared" si="71"/>
        <v>428.84995171326335</v>
      </c>
      <c r="EG50" s="382">
        <f t="shared" si="71"/>
        <v>445.67126684448203</v>
      </c>
      <c r="EH50" s="382">
        <f t="shared" si="71"/>
        <v>462.31268082958218</v>
      </c>
      <c r="EI50" s="382">
        <f t="shared" si="71"/>
        <v>478.77484196056372</v>
      </c>
      <c r="EJ50" s="382">
        <f t="shared" si="71"/>
        <v>495.05881078341622</v>
      </c>
      <c r="EK50" s="382">
        <f t="shared" si="71"/>
        <v>511.16601901933558</v>
      </c>
      <c r="EL50" s="382">
        <f t="shared" si="71"/>
        <v>527.09823012551306</v>
      </c>
      <c r="EM50" s="382">
        <f t="shared" si="71"/>
        <v>542.85750174952648</v>
      </c>
      <c r="EN50" s="382">
        <f t="shared" si="71"/>
        <v>558.44615025834696</v>
      </c>
      <c r="EO50" s="382">
        <f t="shared" si="71"/>
        <v>573.86671745946694</v>
      </c>
      <c r="EP50" s="382">
        <f t="shared" si="72"/>
        <v>589.12193957729403</v>
      </c>
      <c r="EQ50" s="382">
        <f t="shared" si="72"/>
        <v>604.21471850240903</v>
      </c>
      <c r="ER50" s="382">
        <f t="shared" si="72"/>
        <v>619.14809529397928</v>
      </c>
      <c r="ES50" s="382">
        <f t="shared" si="72"/>
        <v>633.92522588564248</v>
      </c>
      <c r="ET50" s="382">
        <f t="shared" si="72"/>
        <v>648.54935892194896</v>
      </c>
      <c r="EU50" s="382">
        <f t="shared" si="72"/>
        <v>663.0238156348945</v>
      </c>
      <c r="EV50" s="382">
        <f t="shared" si="72"/>
        <v>677.3519716576011</v>
      </c>
      <c r="EW50" s="382">
        <f t="shared" si="72"/>
        <v>691.53724066391032</v>
      </c>
      <c r="EX50" s="521"/>
      <c r="EY50" s="252"/>
      <c r="EZ50" s="515">
        <f t="shared" si="73"/>
        <v>390.00000000000006</v>
      </c>
      <c r="FA50" s="592">
        <v>39000</v>
      </c>
      <c r="FB50" s="382">
        <f t="shared" si="57"/>
        <v>17.8</v>
      </c>
      <c r="FC50" s="382">
        <f t="shared" si="57"/>
        <v>35.6</v>
      </c>
      <c r="FD50" s="382">
        <f t="shared" si="57"/>
        <v>53.4</v>
      </c>
      <c r="FE50" s="382">
        <f t="shared" si="57"/>
        <v>71.2</v>
      </c>
      <c r="FF50" s="382">
        <f t="shared" si="57"/>
        <v>89</v>
      </c>
      <c r="FG50" s="382">
        <f t="shared" si="57"/>
        <v>106.8</v>
      </c>
      <c r="FH50" s="382">
        <f t="shared" si="57"/>
        <v>124.60000000000001</v>
      </c>
      <c r="FI50" s="382">
        <f t="shared" si="57"/>
        <v>142.4</v>
      </c>
      <c r="FJ50" s="382">
        <f t="shared" si="57"/>
        <v>160.19999999999999</v>
      </c>
      <c r="FK50" s="382">
        <f t="shared" si="57"/>
        <v>178</v>
      </c>
      <c r="FL50" s="382">
        <f t="shared" si="57"/>
        <v>195.8</v>
      </c>
      <c r="FM50" s="382">
        <f t="shared" si="57"/>
        <v>213.6</v>
      </c>
      <c r="FN50" s="382">
        <f t="shared" si="57"/>
        <v>231.4</v>
      </c>
      <c r="FO50" s="382">
        <f t="shared" si="57"/>
        <v>249.20000000000002</v>
      </c>
      <c r="FP50" s="382">
        <f t="shared" si="57"/>
        <v>267</v>
      </c>
      <c r="FQ50" s="382">
        <f t="shared" si="55"/>
        <v>284.8</v>
      </c>
      <c r="FR50" s="382">
        <f t="shared" si="48"/>
        <v>302.60000000000002</v>
      </c>
      <c r="FS50" s="382">
        <f t="shared" si="48"/>
        <v>320.39999999999998</v>
      </c>
      <c r="FT50" s="382">
        <f t="shared" si="48"/>
        <v>338.20000000000005</v>
      </c>
      <c r="FU50" s="382">
        <f t="shared" si="48"/>
        <v>356</v>
      </c>
      <c r="FV50" s="382">
        <f t="shared" si="48"/>
        <v>373.8</v>
      </c>
      <c r="FW50" s="382">
        <f t="shared" si="48"/>
        <v>391.6</v>
      </c>
      <c r="FX50" s="382">
        <f t="shared" si="48"/>
        <v>409.40000000000003</v>
      </c>
      <c r="FY50" s="382">
        <f t="shared" si="48"/>
        <v>427.2</v>
      </c>
      <c r="FZ50" s="382">
        <f t="shared" si="48"/>
        <v>445</v>
      </c>
      <c r="GA50" s="382">
        <f t="shared" si="48"/>
        <v>462.8</v>
      </c>
      <c r="GB50" s="382">
        <f t="shared" si="48"/>
        <v>480.6</v>
      </c>
      <c r="GC50" s="382">
        <f t="shared" si="48"/>
        <v>498.40000000000003</v>
      </c>
      <c r="GD50" s="382">
        <f t="shared" si="48"/>
        <v>516.20000000000005</v>
      </c>
      <c r="GE50" s="382">
        <f t="shared" si="48"/>
        <v>534</v>
      </c>
      <c r="GF50" s="382">
        <f t="shared" si="48"/>
        <v>551.79999999999995</v>
      </c>
      <c r="GG50" s="382">
        <f t="shared" si="48"/>
        <v>569.6</v>
      </c>
      <c r="GH50" s="382">
        <f t="shared" si="49"/>
        <v>587.40000000000009</v>
      </c>
      <c r="GI50" s="382">
        <f t="shared" si="49"/>
        <v>605.20000000000005</v>
      </c>
      <c r="GJ50" s="382">
        <f t="shared" si="49"/>
        <v>623</v>
      </c>
      <c r="GK50" s="382">
        <f t="shared" si="49"/>
        <v>640.79999999999995</v>
      </c>
      <c r="GL50" s="382">
        <f t="shared" si="49"/>
        <v>658.6</v>
      </c>
      <c r="GM50" s="382">
        <f t="shared" si="49"/>
        <v>676.40000000000009</v>
      </c>
      <c r="GN50" s="382">
        <f t="shared" si="49"/>
        <v>694.2</v>
      </c>
      <c r="GO50" s="382">
        <f t="shared" si="49"/>
        <v>712</v>
      </c>
      <c r="GQ50" s="511"/>
      <c r="GR50" s="521"/>
      <c r="GS50" s="524">
        <v>39000</v>
      </c>
      <c r="GT50" s="477">
        <f t="shared" si="58"/>
        <v>9.5253722996519047E-2</v>
      </c>
      <c r="GU50" s="477">
        <f t="shared" si="58"/>
        <v>9.4932456444359561E-2</v>
      </c>
      <c r="GV50" s="477">
        <f t="shared" si="58"/>
        <v>9.439816409297265E-2</v>
      </c>
      <c r="GW50" s="477">
        <f t="shared" si="58"/>
        <v>9.3652559213137254E-2</v>
      </c>
      <c r="GX50" s="477">
        <f t="shared" si="58"/>
        <v>9.2698011624748153E-2</v>
      </c>
      <c r="GY50" s="477">
        <f t="shared" si="58"/>
        <v>9.1537519874098097E-2</v>
      </c>
      <c r="GZ50" s="477">
        <f t="shared" si="58"/>
        <v>9.0174676743768861E-2</v>
      </c>
      <c r="HA50" s="477">
        <f t="shared" si="58"/>
        <v>8.8613628978237283E-2</v>
      </c>
      <c r="HB50" s="477">
        <f t="shared" si="58"/>
        <v>8.6859032212279044E-2</v>
      </c>
      <c r="HC50" s="477">
        <f t="shared" si="58"/>
        <v>8.4916002161233295E-2</v>
      </c>
      <c r="HD50" s="477">
        <f t="shared" si="58"/>
        <v>8.2790063156843979E-2</v>
      </c>
      <c r="HE50" s="477">
        <f t="shared" si="58"/>
        <v>8.0487095100793341E-2</v>
      </c>
      <c r="HF50" s="477">
        <f t="shared" si="58"/>
        <v>7.8013279859435999E-2</v>
      </c>
      <c r="HG50" s="477">
        <f t="shared" si="58"/>
        <v>7.5375048046245868E-2</v>
      </c>
      <c r="HH50" s="477">
        <f t="shared" si="58"/>
        <v>7.2579027038648991E-2</v>
      </c>
      <c r="HI50" s="477">
        <f t="shared" si="56"/>
        <v>6.9631990960005219E-2</v>
      </c>
      <c r="HJ50" s="477">
        <f t="shared" si="56"/>
        <v>6.6540813232644769E-2</v>
      </c>
      <c r="HK50" s="477">
        <f t="shared" si="56"/>
        <v>6.3312422180657094E-2</v>
      </c>
      <c r="HL50" s="477">
        <f t="shared" si="56"/>
        <v>5.9953760036134625E-2</v>
      </c>
      <c r="HM50" s="477">
        <f t="shared" si="56"/>
        <v>5.6471745585188346E-2</v>
      </c>
      <c r="HN50" s="477">
        <f t="shared" si="56"/>
        <v>5.2873240582359468E-2</v>
      </c>
      <c r="HO50" s="477">
        <f t="shared" si="56"/>
        <v>4.9165019967688232E-2</v>
      </c>
      <c r="HP50" s="477">
        <f t="shared" si="56"/>
        <v>4.535374583944899E-2</v>
      </c>
      <c r="HQ50" s="477">
        <f t="shared" si="56"/>
        <v>4.1445945069031417E-2</v>
      </c>
      <c r="HR50" s="477">
        <f t="shared" si="56"/>
        <v>3.7447990391515959E-2</v>
      </c>
      <c r="HS50" s="477">
        <f t="shared" si="56"/>
        <v>3.3366084765747865E-2</v>
      </c>
      <c r="HT50" s="477">
        <f t="shared" si="56"/>
        <v>2.9206248769788681E-2</v>
      </c>
      <c r="HU50" s="477">
        <f t="shared" si="56"/>
        <v>2.4974310780335053E-2</v>
      </c>
      <c r="HV50" s="477">
        <f t="shared" si="56"/>
        <v>2.0675899676077292E-2</v>
      </c>
      <c r="HW50" s="477">
        <f t="shared" si="50"/>
        <v>1.6316439804148295E-2</v>
      </c>
      <c r="HX50" s="477">
        <f t="shared" si="50"/>
        <v>1.190114795360731E-2</v>
      </c>
      <c r="HY50" s="477">
        <f t="shared" si="33"/>
        <v>7.4350320896041204E-3</v>
      </c>
      <c r="HZ50" s="477">
        <f t="shared" si="33"/>
        <v>2.9228916148148574E-3</v>
      </c>
      <c r="IA50" s="477">
        <f t="shared" si="33"/>
        <v>1.6306810599270257E-3</v>
      </c>
      <c r="IB50" s="477">
        <f t="shared" si="33"/>
        <v>6.2212978369767672E-3</v>
      </c>
      <c r="IC50" s="477">
        <f t="shared" si="33"/>
        <v>1.0844771328910107E-2</v>
      </c>
      <c r="ID50" s="477">
        <f t="shared" si="33"/>
        <v>1.5497110497121967E-2</v>
      </c>
      <c r="IE50" s="477">
        <f t="shared" si="33"/>
        <v>2.0174515680551983E-2</v>
      </c>
      <c r="IF50" s="477">
        <f t="shared" si="33"/>
        <v>2.4873373146266656E-2</v>
      </c>
      <c r="IG50" s="477">
        <f t="shared" si="51"/>
        <v>2.9590249277745916E-2</v>
      </c>
    </row>
    <row r="51" spans="1:296" ht="46.5">
      <c r="F51" s="384"/>
      <c r="G51" s="384"/>
      <c r="H51" s="384"/>
      <c r="I51" s="384"/>
      <c r="J51" s="252"/>
      <c r="K51" s="606">
        <v>39000</v>
      </c>
      <c r="L51" s="382">
        <f t="shared" si="22"/>
        <v>11.8872</v>
      </c>
      <c r="M51" s="382">
        <v>390</v>
      </c>
      <c r="N51" s="493">
        <f t="shared" si="74"/>
        <v>196.77309090547985</v>
      </c>
      <c r="O51" s="263">
        <f t="shared" si="75"/>
        <v>0.31640615570297853</v>
      </c>
      <c r="P51" s="383">
        <f t="shared" ref="P51:P77" si="78">P50</f>
        <v>-56.500002288000502</v>
      </c>
      <c r="Q51" s="383">
        <f t="shared" si="76"/>
        <v>216.64999771199948</v>
      </c>
      <c r="R51" s="382">
        <f t="shared" si="0"/>
        <v>573.56933718429855</v>
      </c>
      <c r="S51" s="263">
        <f t="shared" si="77"/>
        <v>0.19419994167824312</v>
      </c>
      <c r="T51" s="492">
        <f>O51/Konstanten!$C$22</f>
        <v>0.25829073934937019</v>
      </c>
      <c r="U51" s="492">
        <f t="shared" si="2"/>
        <v>0.75186533996876448</v>
      </c>
      <c r="V51" s="492"/>
      <c r="W51" s="252"/>
      <c r="X51" s="515">
        <f t="shared" si="61"/>
        <v>400.00000000000006</v>
      </c>
      <c r="Y51" s="598">
        <v>40000</v>
      </c>
      <c r="Z51" s="490">
        <f t="shared" si="62"/>
        <v>3.513508196493316E-2</v>
      </c>
      <c r="AA51" s="490">
        <f t="shared" si="62"/>
        <v>7.0243698800878746E-2</v>
      </c>
      <c r="AB51" s="490">
        <f t="shared" si="62"/>
        <v>0.10529960033366548</v>
      </c>
      <c r="AC51" s="490">
        <f t="shared" si="62"/>
        <v>0.14027696175622284</v>
      </c>
      <c r="AD51" s="490">
        <f t="shared" si="62"/>
        <v>0.17515058513891105</v>
      </c>
      <c r="AE51" s="490">
        <f t="shared" si="62"/>
        <v>0.20989608803541665</v>
      </c>
      <c r="AF51" s="490">
        <f t="shared" si="62"/>
        <v>0.24449007568469325</v>
      </c>
      <c r="AG51" s="490">
        <f t="shared" si="62"/>
        <v>0.27891029393207667</v>
      </c>
      <c r="AH51" s="490">
        <f t="shared" si="62"/>
        <v>0.31313576069247845</v>
      </c>
      <c r="AI51" s="490">
        <f t="shared" si="62"/>
        <v>0.34714687451923093</v>
      </c>
      <c r="AJ51" s="490">
        <f t="shared" si="62"/>
        <v>0.38092549958161875</v>
      </c>
      <c r="AK51" s="490">
        <f t="shared" si="62"/>
        <v>0.41445502705831594</v>
      </c>
      <c r="AL51" s="490">
        <f t="shared" si="62"/>
        <v>0.44772041359173415</v>
      </c>
      <c r="AM51" s="490">
        <f t="shared" si="62"/>
        <v>0.48070819799793157</v>
      </c>
      <c r="AN51" s="490">
        <f t="shared" si="62"/>
        <v>0.51340649787321579</v>
      </c>
      <c r="AO51" s="490">
        <f t="shared" si="62"/>
        <v>0.54580498807517652</v>
      </c>
      <c r="AP51" s="490">
        <f t="shared" si="63"/>
        <v>0.57789486328277451</v>
      </c>
      <c r="AQ51" s="490">
        <f t="shared" si="63"/>
        <v>0.60966878696399274</v>
      </c>
      <c r="AR51" s="490">
        <f t="shared" si="63"/>
        <v>0.64112082911034818</v>
      </c>
      <c r="AS51" s="490">
        <f t="shared" si="63"/>
        <v>0.67224639504965022</v>
      </c>
      <c r="AT51" s="490">
        <f t="shared" si="63"/>
        <v>0.70304214753614613</v>
      </c>
      <c r="AU51" s="490">
        <f t="shared" si="63"/>
        <v>0.73350592415689597</v>
      </c>
      <c r="AV51" s="490">
        <f t="shared" si="63"/>
        <v>0.76363665189882235</v>
      </c>
      <c r="AW51" s="490">
        <f t="shared" si="63"/>
        <v>0.79343426050656252</v>
      </c>
      <c r="AX51" s="490">
        <f t="shared" si="63"/>
        <v>0.82289959603799323</v>
      </c>
      <c r="AY51" s="490">
        <f t="shared" si="63"/>
        <v>0.85203433580204535</v>
      </c>
      <c r="AZ51" s="490">
        <f t="shared" si="63"/>
        <v>0.8808409056493266</v>
      </c>
      <c r="BA51" s="490">
        <f t="shared" si="63"/>
        <v>0.90932240038598366</v>
      </c>
      <c r="BB51" s="490">
        <f t="shared" si="63"/>
        <v>0.93748250789829124</v>
      </c>
      <c r="BC51" s="490">
        <f t="shared" si="63"/>
        <v>0.96532543741256027</v>
      </c>
      <c r="BD51" s="490">
        <f t="shared" si="63"/>
        <v>0.99285585217224914</v>
      </c>
      <c r="BE51" s="490">
        <f t="shared" si="63"/>
        <v>1.0200788066922317</v>
      </c>
      <c r="BF51" s="490">
        <f t="shared" si="64"/>
        <v>1.0469996886478232</v>
      </c>
      <c r="BG51" s="490">
        <f t="shared" si="64"/>
        <v>1.0736241653721454</v>
      </c>
      <c r="BH51" s="490">
        <f t="shared" si="64"/>
        <v>1.0999581348682981</v>
      </c>
      <c r="BI51" s="490">
        <f t="shared" si="64"/>
        <v>1.1260076811903985</v>
      </c>
      <c r="BJ51" s="490">
        <f t="shared" si="64"/>
        <v>1.1517790340084182</v>
      </c>
      <c r="BK51" s="490">
        <f t="shared" si="64"/>
        <v>1.1772785321436214</v>
      </c>
      <c r="BL51" s="490">
        <f t="shared" si="64"/>
        <v>1.2025125908429124</v>
      </c>
      <c r="BM51" s="490">
        <f t="shared" si="64"/>
        <v>1.2274876725496726</v>
      </c>
      <c r="BN51" s="527"/>
      <c r="BO51" s="252"/>
      <c r="BP51" s="515">
        <f t="shared" si="65"/>
        <v>400.00000000000006</v>
      </c>
      <c r="BQ51" s="598">
        <v>40000</v>
      </c>
      <c r="BR51" s="382">
        <f t="shared" si="66"/>
        <v>216.70348746919089</v>
      </c>
      <c r="BS51" s="382">
        <f t="shared" si="66"/>
        <v>216.86379560873743</v>
      </c>
      <c r="BT51" s="382">
        <f t="shared" si="66"/>
        <v>217.13044099955812</v>
      </c>
      <c r="BU51" s="382">
        <f t="shared" si="66"/>
        <v>217.50262923755579</v>
      </c>
      <c r="BV51" s="382">
        <f t="shared" si="66"/>
        <v>217.97926362943156</v>
      </c>
      <c r="BW51" s="382">
        <f t="shared" si="66"/>
        <v>218.55896010742478</v>
      </c>
      <c r="BX51" s="382">
        <f t="shared" si="66"/>
        <v>219.24006564134919</v>
      </c>
      <c r="BY51" s="382">
        <f t="shared" si="66"/>
        <v>220.02067962921748</v>
      </c>
      <c r="BZ51" s="382">
        <f t="shared" si="66"/>
        <v>220.89867768750767</v>
      </c>
      <c r="CA51" s="382">
        <f t="shared" si="66"/>
        <v>221.87173722817909</v>
      </c>
      <c r="CB51" s="382">
        <f t="shared" si="66"/>
        <v>222.93736420151092</v>
      </c>
      <c r="CC51" s="382">
        <f t="shared" si="66"/>
        <v>224.09292039983404</v>
      </c>
      <c r="CD51" s="382">
        <f t="shared" si="66"/>
        <v>225.33565075406872</v>
      </c>
      <c r="CE51" s="382">
        <f t="shared" si="66"/>
        <v>226.66271010865648</v>
      </c>
      <c r="CF51" s="382">
        <f t="shared" si="66"/>
        <v>228.0711890264746</v>
      </c>
      <c r="CG51" s="382">
        <f t="shared" si="66"/>
        <v>229.55813824906451</v>
      </c>
      <c r="CH51" s="382">
        <f t="shared" si="67"/>
        <v>231.12059151464157</v>
      </c>
      <c r="CI51" s="382">
        <f t="shared" si="67"/>
        <v>232.75558651306503</v>
      </c>
      <c r="CJ51" s="382">
        <f t="shared" si="67"/>
        <v>234.46018383001373</v>
      </c>
      <c r="CK51" s="263">
        <f t="shared" si="67"/>
        <v>236.23148379963169</v>
      </c>
      <c r="CL51" s="382">
        <f t="shared" si="67"/>
        <v>238.06664124414846</v>
      </c>
      <c r="CM51" s="382">
        <f t="shared" si="67"/>
        <v>239.96287812950189</v>
      </c>
      <c r="CN51" s="382">
        <f t="shared" si="67"/>
        <v>241.91749420737423</v>
      </c>
      <c r="CO51" s="382">
        <f t="shared" si="67"/>
        <v>243.92787574647951</v>
      </c>
      <c r="CP51" s="382">
        <f t="shared" si="67"/>
        <v>245.99150247989007</v>
      </c>
      <c r="CQ51" s="382">
        <f t="shared" si="67"/>
        <v>248.10595291147843</v>
      </c>
      <c r="CR51" s="382">
        <f t="shared" si="67"/>
        <v>250.2689081341083</v>
      </c>
      <c r="CS51" s="382">
        <f t="shared" si="67"/>
        <v>252.47815431609365</v>
      </c>
      <c r="CT51" s="382">
        <f t="shared" si="67"/>
        <v>254.73158401164653</v>
      </c>
      <c r="CU51" s="382">
        <f t="shared" si="67"/>
        <v>257.02719644659885</v>
      </c>
      <c r="CV51" s="382">
        <f t="shared" si="67"/>
        <v>259.36309692345327</v>
      </c>
      <c r="CW51" s="382">
        <f t="shared" si="67"/>
        <v>261.73749548064728</v>
      </c>
      <c r="CX51" s="382">
        <f t="shared" si="68"/>
        <v>264.14870493045532</v>
      </c>
      <c r="CY51" s="382">
        <f t="shared" si="68"/>
        <v>266.59513838878809</v>
      </c>
      <c r="CZ51" s="382">
        <f t="shared" si="68"/>
        <v>269.07530639874489</v>
      </c>
      <c r="DA51" s="382">
        <f t="shared" si="68"/>
        <v>271.58781373847478</v>
      </c>
      <c r="DB51" s="382">
        <f t="shared" si="68"/>
        <v>274.13135599299801</v>
      </c>
      <c r="DC51" s="382">
        <f t="shared" si="68"/>
        <v>276.70471595930229</v>
      </c>
      <c r="DD51" s="382">
        <f t="shared" si="68"/>
        <v>279.30675994440435</v>
      </c>
      <c r="DE51" s="382">
        <f t="shared" si="68"/>
        <v>281.93643400722851</v>
      </c>
      <c r="DF51" s="521"/>
      <c r="DG51" s="252"/>
      <c r="DH51" s="515">
        <f t="shared" si="69"/>
        <v>400.00000000000006</v>
      </c>
      <c r="DI51" s="598">
        <v>40000</v>
      </c>
      <c r="DJ51" s="382">
        <f t="shared" si="70"/>
        <v>20.152405674542713</v>
      </c>
      <c r="DK51" s="382">
        <f t="shared" si="70"/>
        <v>40.28963176259353</v>
      </c>
      <c r="DL51" s="382">
        <f t="shared" si="70"/>
        <v>60.396621969152051</v>
      </c>
      <c r="DM51" s="382">
        <f t="shared" si="70"/>
        <v>80.458563976743932</v>
      </c>
      <c r="DN51" s="382">
        <f t="shared" si="70"/>
        <v>100.46100502556726</v>
      </c>
      <c r="DO51" s="382">
        <f t="shared" si="70"/>
        <v>120.3899600920511</v>
      </c>
      <c r="DP51" s="382">
        <f t="shared" si="70"/>
        <v>140.23201065860849</v>
      </c>
      <c r="DQ51" s="382">
        <f t="shared" si="70"/>
        <v>159.97439242449909</v>
      </c>
      <c r="DR51" s="382">
        <f t="shared" si="70"/>
        <v>179.60507070908599</v>
      </c>
      <c r="DS51" s="382">
        <f t="shared" si="70"/>
        <v>199.11280272359613</v>
      </c>
      <c r="DT51" s="382">
        <f t="shared" si="70"/>
        <v>218.48718631162686</v>
      </c>
      <c r="DU51" s="382">
        <f t="shared" si="70"/>
        <v>237.71869516253878</v>
      </c>
      <c r="DV51" s="382">
        <f t="shared" si="70"/>
        <v>256.79870086769097</v>
      </c>
      <c r="DW51" s="382">
        <f t="shared" si="70"/>
        <v>275.71948250473218</v>
      </c>
      <c r="DX51" s="382">
        <f t="shared" si="70"/>
        <v>294.47422469125235</v>
      </c>
      <c r="DY51" s="382">
        <f t="shared" si="70"/>
        <v>313.05700524216297</v>
      </c>
      <c r="DZ51" s="382">
        <f t="shared" si="71"/>
        <v>331.4627736953118</v>
      </c>
      <c r="EA51" s="382">
        <f t="shared" si="71"/>
        <v>349.68732204089264</v>
      </c>
      <c r="EB51" s="382">
        <f t="shared" si="71"/>
        <v>367.72724900787034</v>
      </c>
      <c r="EC51" s="382">
        <f t="shared" si="71"/>
        <v>385.579919233162</v>
      </c>
      <c r="ED51" s="382">
        <f t="shared" si="71"/>
        <v>403.24341857493317</v>
      </c>
      <c r="EE51" s="382">
        <f t="shared" si="71"/>
        <v>420.71650673942719</v>
      </c>
      <c r="EF51" s="382">
        <f t="shared" si="71"/>
        <v>437.99856827924447</v>
      </c>
      <c r="EG51" s="382">
        <f t="shared" si="71"/>
        <v>455.08956289806315</v>
      </c>
      <c r="EH51" s="382">
        <f t="shared" si="71"/>
        <v>471.98997586873878</v>
      </c>
      <c r="EI51" s="382">
        <f t="shared" si="71"/>
        <v>488.70076924424319</v>
      </c>
      <c r="EJ51" s="382">
        <f t="shared" si="71"/>
        <v>505.2233344181015</v>
      </c>
      <c r="EK51" s="382">
        <f t="shared" si="71"/>
        <v>521.55944647622402</v>
      </c>
      <c r="EL51" s="382">
        <f t="shared" si="71"/>
        <v>537.71122067709689</v>
      </c>
      <c r="EM51" s="382">
        <f t="shared" si="71"/>
        <v>553.68107130386522</v>
      </c>
      <c r="EN51" s="382">
        <f t="shared" si="71"/>
        <v>569.47167304998879</v>
      </c>
      <c r="EO51" s="382">
        <f t="shared" si="71"/>
        <v>585.0859250302135</v>
      </c>
      <c r="EP51" s="382">
        <f t="shared" si="72"/>
        <v>600.52691744989886</v>
      </c>
      <c r="EQ51" s="382">
        <f t="shared" si="72"/>
        <v>615.79790091754717</v>
      </c>
      <c r="ER51" s="382">
        <f t="shared" si="72"/>
        <v>630.90225834688704</v>
      </c>
      <c r="ES51" s="382">
        <f t="shared" si="72"/>
        <v>645.84347936480583</v>
      </c>
      <c r="ET51" s="382">
        <f t="shared" si="72"/>
        <v>660.62513711898009</v>
      </c>
      <c r="EU51" s="382">
        <f t="shared" si="72"/>
        <v>675.25086736292087</v>
      </c>
      <c r="EV51" s="382">
        <f t="shared" si="72"/>
        <v>689.72434968554285</v>
      </c>
      <c r="EW51" s="382">
        <f t="shared" si="72"/>
        <v>704.04929074621305</v>
      </c>
      <c r="EX51" s="521"/>
      <c r="EY51" s="252"/>
      <c r="EZ51" s="515">
        <f t="shared" si="73"/>
        <v>400.00000000000006</v>
      </c>
      <c r="FA51" s="598">
        <v>40000</v>
      </c>
      <c r="FB51" s="382">
        <f t="shared" si="57"/>
        <v>18</v>
      </c>
      <c r="FC51" s="382">
        <f t="shared" si="57"/>
        <v>36</v>
      </c>
      <c r="FD51" s="382">
        <f t="shared" si="57"/>
        <v>54</v>
      </c>
      <c r="FE51" s="382">
        <f t="shared" si="57"/>
        <v>72</v>
      </c>
      <c r="FF51" s="382">
        <f t="shared" si="57"/>
        <v>90</v>
      </c>
      <c r="FG51" s="382">
        <f t="shared" si="57"/>
        <v>108</v>
      </c>
      <c r="FH51" s="382">
        <f t="shared" si="57"/>
        <v>126</v>
      </c>
      <c r="FI51" s="382">
        <f t="shared" si="57"/>
        <v>144</v>
      </c>
      <c r="FJ51" s="382">
        <f t="shared" si="57"/>
        <v>162</v>
      </c>
      <c r="FK51" s="382">
        <f t="shared" si="57"/>
        <v>180</v>
      </c>
      <c r="FL51" s="382">
        <f t="shared" si="57"/>
        <v>198</v>
      </c>
      <c r="FM51" s="382">
        <f t="shared" si="57"/>
        <v>216</v>
      </c>
      <c r="FN51" s="382">
        <f t="shared" si="57"/>
        <v>234</v>
      </c>
      <c r="FO51" s="382">
        <f t="shared" si="57"/>
        <v>252</v>
      </c>
      <c r="FP51" s="382">
        <f t="shared" si="57"/>
        <v>270</v>
      </c>
      <c r="FQ51" s="382">
        <f t="shared" si="55"/>
        <v>288</v>
      </c>
      <c r="FR51" s="382">
        <f t="shared" si="48"/>
        <v>306</v>
      </c>
      <c r="FS51" s="382">
        <f t="shared" si="48"/>
        <v>324</v>
      </c>
      <c r="FT51" s="382">
        <f t="shared" si="48"/>
        <v>342</v>
      </c>
      <c r="FU51" s="382">
        <f t="shared" si="48"/>
        <v>360</v>
      </c>
      <c r="FV51" s="382">
        <f t="shared" si="48"/>
        <v>378</v>
      </c>
      <c r="FW51" s="382">
        <f t="shared" si="48"/>
        <v>396</v>
      </c>
      <c r="FX51" s="382">
        <f t="shared" si="48"/>
        <v>414</v>
      </c>
      <c r="FY51" s="382">
        <f t="shared" si="48"/>
        <v>432</v>
      </c>
      <c r="FZ51" s="382">
        <f t="shared" si="48"/>
        <v>450</v>
      </c>
      <c r="GA51" s="382">
        <f t="shared" si="48"/>
        <v>468</v>
      </c>
      <c r="GB51" s="382">
        <f t="shared" si="48"/>
        <v>486</v>
      </c>
      <c r="GC51" s="382">
        <f t="shared" si="48"/>
        <v>504</v>
      </c>
      <c r="GD51" s="382">
        <f t="shared" si="48"/>
        <v>522</v>
      </c>
      <c r="GE51" s="382">
        <f t="shared" si="48"/>
        <v>540</v>
      </c>
      <c r="GF51" s="382">
        <f t="shared" si="48"/>
        <v>558</v>
      </c>
      <c r="GG51" s="382">
        <f t="shared" si="48"/>
        <v>576</v>
      </c>
      <c r="GH51" s="382">
        <f t="shared" si="49"/>
        <v>594</v>
      </c>
      <c r="GI51" s="382">
        <f t="shared" si="49"/>
        <v>612</v>
      </c>
      <c r="GJ51" s="382">
        <f t="shared" si="49"/>
        <v>630</v>
      </c>
      <c r="GK51" s="382">
        <f t="shared" si="49"/>
        <v>648</v>
      </c>
      <c r="GL51" s="382">
        <f t="shared" si="49"/>
        <v>666</v>
      </c>
      <c r="GM51" s="382">
        <f t="shared" si="49"/>
        <v>684</v>
      </c>
      <c r="GN51" s="382">
        <f t="shared" si="49"/>
        <v>702</v>
      </c>
      <c r="GO51" s="382">
        <f t="shared" si="49"/>
        <v>720</v>
      </c>
      <c r="GQ51" s="511"/>
      <c r="GR51" s="521"/>
      <c r="GS51" s="625">
        <v>40000</v>
      </c>
      <c r="GT51" s="476">
        <f t="shared" si="58"/>
        <v>0.10680638874105805</v>
      </c>
      <c r="GU51" s="476">
        <f t="shared" si="58"/>
        <v>0.106469867678865</v>
      </c>
      <c r="GV51" s="476">
        <f t="shared" si="58"/>
        <v>0.10591026055098189</v>
      </c>
      <c r="GW51" s="476">
        <f t="shared" si="58"/>
        <v>0.10512944251887008</v>
      </c>
      <c r="GX51" s="476">
        <f t="shared" si="58"/>
        <v>0.10413000569628923</v>
      </c>
      <c r="GY51" s="476">
        <f t="shared" si="58"/>
        <v>0.10291522717158173</v>
      </c>
      <c r="GZ51" s="476">
        <f t="shared" si="58"/>
        <v>0.10148902944318455</v>
      </c>
      <c r="HA51" s="476">
        <f t="shared" si="58"/>
        <v>9.9855934330479179E-2</v>
      </c>
      <c r="HB51" s="476">
        <f t="shared" si="58"/>
        <v>9.8021011542606604E-2</v>
      </c>
      <c r="HC51" s="476">
        <f t="shared" si="58"/>
        <v>9.5989823166359081E-2</v>
      </c>
      <c r="HD51" s="476">
        <f t="shared" si="58"/>
        <v>9.3768365355788488E-2</v>
      </c>
      <c r="HE51" s="476">
        <f t="shared" si="58"/>
        <v>9.1363008482310354E-2</v>
      </c>
      <c r="HF51" s="476">
        <f t="shared" si="58"/>
        <v>8.8780436936234428E-2</v>
      </c>
      <c r="HG51" s="476">
        <f t="shared" si="58"/>
        <v>8.6027589669239596E-2</v>
      </c>
      <c r="HH51" s="476">
        <f t="shared" si="58"/>
        <v>8.311160243961202E-2</v>
      </c>
      <c r="HI51" s="476">
        <f t="shared" si="56"/>
        <v>8.0039752577267226E-2</v>
      </c>
      <c r="HJ51" s="476">
        <f t="shared" si="56"/>
        <v>7.6819406932006673E-2</v>
      </c>
      <c r="HK51" s="476">
        <f t="shared" si="56"/>
        <v>7.3457973514661046E-2</v>
      </c>
      <c r="HL51" s="476">
        <f t="shared" si="56"/>
        <v>6.99628571917979E-2</v>
      </c>
      <c r="HM51" s="478">
        <f t="shared" si="56"/>
        <v>6.6341419657006837E-2</v>
      </c>
      <c r="HN51" s="476">
        <f t="shared" si="56"/>
        <v>6.2600943777690654E-2</v>
      </c>
      <c r="HO51" s="476">
        <f t="shared" si="56"/>
        <v>5.8748602309382357E-2</v>
      </c>
      <c r="HP51" s="476">
        <f t="shared" si="56"/>
        <v>5.4791430879619366E-2</v>
      </c>
      <c r="HQ51" s="476">
        <f t="shared" si="56"/>
        <v>5.0736305071525115E-2</v>
      </c>
      <c r="HR51" s="476">
        <f t="shared" si="56"/>
        <v>4.6589921381835091E-2</v>
      </c>
      <c r="HS51" s="476">
        <f t="shared" si="56"/>
        <v>4.2358781788406283E-2</v>
      </c>
      <c r="HT51" s="476">
        <f t="shared" si="56"/>
        <v>3.8049181636161486E-2</v>
      </c>
      <c r="HU51" s="476">
        <f t="shared" si="56"/>
        <v>3.3667200536505855E-2</v>
      </c>
      <c r="HV51" s="476">
        <f t="shared" si="56"/>
        <v>2.9218695970883779E-2</v>
      </c>
      <c r="HW51" s="476">
        <f t="shared" si="50"/>
        <v>2.4709299293269368E-2</v>
      </c>
      <c r="HX51" s="476">
        <f t="shared" si="50"/>
        <v>2.0144413836334578E-2</v>
      </c>
      <c r="HY51" s="476">
        <f t="shared" si="33"/>
        <v>1.5529214840955728E-2</v>
      </c>
      <c r="HZ51" s="476">
        <f t="shared" si="33"/>
        <v>1.0868650946763585E-2</v>
      </c>
      <c r="IA51" s="476">
        <f t="shared" si="33"/>
        <v>6.1674470015052728E-3</v>
      </c>
      <c r="IB51" s="476">
        <f t="shared" si="33"/>
        <v>1.4301079683106033E-3</v>
      </c>
      <c r="IC51" s="476">
        <f t="shared" si="33"/>
        <v>3.339076268626466E-3</v>
      </c>
      <c r="ID51" s="476">
        <f t="shared" si="33"/>
        <v>8.1360253781137658E-3</v>
      </c>
      <c r="IE51" s="476">
        <f t="shared" si="33"/>
        <v>1.2956862493560949E-2</v>
      </c>
      <c r="IF51" s="476">
        <f t="shared" si="33"/>
        <v>1.7797907700451393E-2</v>
      </c>
      <c r="IG51" s="476">
        <f t="shared" si="51"/>
        <v>2.2655671219952506E-2</v>
      </c>
    </row>
    <row r="52" spans="1:296" s="90" customFormat="1">
      <c r="A52" s="173"/>
      <c r="B52" s="182"/>
      <c r="C52" s="91"/>
      <c r="D52" s="189"/>
      <c r="E52" s="91"/>
      <c r="F52" s="384"/>
      <c r="G52" s="384"/>
      <c r="H52" s="384"/>
      <c r="I52" s="384"/>
      <c r="J52" s="252"/>
      <c r="K52" s="606">
        <v>40000</v>
      </c>
      <c r="L52" s="382">
        <f t="shared" si="22"/>
        <v>12.191999999999998</v>
      </c>
      <c r="M52" s="382">
        <v>400</v>
      </c>
      <c r="N52" s="493">
        <f t="shared" si="74"/>
        <v>187.53918367429083</v>
      </c>
      <c r="O52" s="263">
        <f t="shared" si="75"/>
        <v>0.30155826631071464</v>
      </c>
      <c r="P52" s="383">
        <f t="shared" si="78"/>
        <v>-56.500002288000502</v>
      </c>
      <c r="Q52" s="383">
        <f t="shared" si="76"/>
        <v>216.64999771199948</v>
      </c>
      <c r="R52" s="382">
        <f t="shared" si="0"/>
        <v>573.56933718429855</v>
      </c>
      <c r="S52" s="263">
        <f t="shared" si="77"/>
        <v>0.18508678378908544</v>
      </c>
      <c r="T52" s="492">
        <f>O52/Konstanten!$C$22</f>
        <v>0.24617001331486907</v>
      </c>
      <c r="U52" s="492">
        <f t="shared" si="2"/>
        <v>0.75186533996876448</v>
      </c>
      <c r="V52" s="492"/>
      <c r="W52" s="252"/>
      <c r="X52" s="515">
        <f t="shared" si="61"/>
        <v>410</v>
      </c>
      <c r="Y52" s="592">
        <v>41000</v>
      </c>
      <c r="Z52" s="490">
        <f t="shared" si="62"/>
        <v>3.5989392495207558E-2</v>
      </c>
      <c r="AA52" s="490">
        <f t="shared" si="62"/>
        <v>7.1950041176168669E-2</v>
      </c>
      <c r="AB52" s="490">
        <f t="shared" si="62"/>
        <v>0.10785344736182996</v>
      </c>
      <c r="AC52" s="490">
        <f t="shared" si="62"/>
        <v>0.14367159718809605</v>
      </c>
      <c r="AD52" s="490">
        <f t="shared" si="62"/>
        <v>0.17937719062440216</v>
      </c>
      <c r="AE52" s="490">
        <f t="shared" si="62"/>
        <v>0.21494385505402314</v>
      </c>
      <c r="AF52" s="490">
        <f t="shared" si="62"/>
        <v>0.25034633928165356</v>
      </c>
      <c r="AG52" s="490">
        <f t="shared" si="62"/>
        <v>0.28556068460990364</v>
      </c>
      <c r="AH52" s="490">
        <f t="shared" si="62"/>
        <v>0.32056437049701952</v>
      </c>
      <c r="AI52" s="490">
        <f t="shared" si="62"/>
        <v>0.35533643322270825</v>
      </c>
      <c r="AJ52" s="490">
        <f t="shared" si="62"/>
        <v>0.38985755689422169</v>
      </c>
      <c r="AK52" s="490">
        <f t="shared" si="62"/>
        <v>0.42411013697757793</v>
      </c>
      <c r="AL52" s="490">
        <f t="shared" si="62"/>
        <v>0.45807831730056653</v>
      </c>
      <c r="AM52" s="490">
        <f t="shared" si="62"/>
        <v>0.49174800211924707</v>
      </c>
      <c r="AN52" s="490">
        <f t="shared" si="62"/>
        <v>0.52510684535121588</v>
      </c>
      <c r="AO52" s="490">
        <f t="shared" si="62"/>
        <v>0.55814421945084969</v>
      </c>
      <c r="AP52" s="490">
        <f t="shared" si="63"/>
        <v>0.59085116663723758</v>
      </c>
      <c r="AQ52" s="490">
        <f t="shared" si="63"/>
        <v>0.62322033529476661</v>
      </c>
      <c r="AR52" s="490">
        <f t="shared" si="63"/>
        <v>0.65524590436444652</v>
      </c>
      <c r="AS52" s="490">
        <f t="shared" si="63"/>
        <v>0.68692349845013001</v>
      </c>
      <c r="AT52" s="490">
        <f t="shared" si="63"/>
        <v>0.71825009619710345</v>
      </c>
      <c r="AU52" s="490">
        <f t="shared" si="63"/>
        <v>0.7492239342817163</v>
      </c>
      <c r="AV52" s="490">
        <f t="shared" si="63"/>
        <v>0.77984440909726249</v>
      </c>
      <c r="AW52" s="490">
        <f t="shared" si="63"/>
        <v>0.81011197795036971</v>
      </c>
      <c r="AX52" s="490">
        <f t="shared" si="63"/>
        <v>0.84002806130663843</v>
      </c>
      <c r="AY52" s="490">
        <f t="shared" si="63"/>
        <v>0.86959494735557619</v>
      </c>
      <c r="AZ52" s="490">
        <f t="shared" si="63"/>
        <v>0.898815699910819</v>
      </c>
      <c r="BA52" s="490">
        <f t="shared" si="63"/>
        <v>0.92769407042826391</v>
      </c>
      <c r="BB52" s="490">
        <f t="shared" si="63"/>
        <v>0.95623441471510573</v>
      </c>
      <c r="BC52" s="490">
        <f t="shared" si="63"/>
        <v>0.98444161471920211</v>
      </c>
      <c r="BD52" s="490">
        <f t="shared" si="63"/>
        <v>1.0123210056303091</v>
      </c>
      <c r="BE52" s="490">
        <f t="shared" si="63"/>
        <v>1.0398783083923659</v>
      </c>
      <c r="BF52" s="490">
        <f t="shared" si="64"/>
        <v>1.0671195676171752</v>
      </c>
      <c r="BG52" s="490">
        <f t="shared" si="64"/>
        <v>1.0940510948026534</v>
      </c>
      <c r="BH52" s="490">
        <f t="shared" si="64"/>
        <v>1.120679416691122</v>
      </c>
      <c r="BI52" s="490">
        <f t="shared" si="64"/>
        <v>1.1470112285521004</v>
      </c>
      <c r="BJ52" s="490">
        <f t="shared" si="64"/>
        <v>1.1730533521378197</v>
      </c>
      <c r="BK52" s="490">
        <f t="shared" si="64"/>
        <v>1.198812698035445</v>
      </c>
      <c r="BL52" s="490">
        <f t="shared" si="64"/>
        <v>1.2242962321260462</v>
      </c>
      <c r="BM52" s="490">
        <f t="shared" si="64"/>
        <v>1.2495109458545324</v>
      </c>
      <c r="BN52" s="527"/>
      <c r="BO52" s="252"/>
      <c r="BP52" s="515">
        <f t="shared" si="65"/>
        <v>410</v>
      </c>
      <c r="BQ52" s="592">
        <v>41000</v>
      </c>
      <c r="BR52" s="382">
        <f t="shared" si="66"/>
        <v>216.70612030341309</v>
      </c>
      <c r="BS52" s="382">
        <f t="shared" si="66"/>
        <v>216.87430881869676</v>
      </c>
      <c r="BT52" s="382">
        <f t="shared" si="66"/>
        <v>217.15402813012881</v>
      </c>
      <c r="BU52" s="382">
        <f t="shared" si="66"/>
        <v>217.54439510379953</v>
      </c>
      <c r="BV52" s="382">
        <f t="shared" si="66"/>
        <v>218.04419142572706</v>
      </c>
      <c r="BW52" s="382">
        <f t="shared" si="66"/>
        <v>218.65188099042621</v>
      </c>
      <c r="BX52" s="382">
        <f t="shared" si="66"/>
        <v>219.3656313213296</v>
      </c>
      <c r="BY52" s="382">
        <f t="shared" si="66"/>
        <v>220.18333839078053</v>
      </c>
      <c r="BZ52" s="382">
        <f t="shared" si="66"/>
        <v>221.10265413731688</v>
      </c>
      <c r="CA52" s="382">
        <f t="shared" si="66"/>
        <v>222.12101594122072</v>
      </c>
      <c r="CB52" s="382">
        <f t="shared" si="66"/>
        <v>223.23567731499347</v>
      </c>
      <c r="CC52" s="382">
        <f t="shared" si="66"/>
        <v>224.44373909077299</v>
      </c>
      <c r="CD52" s="382">
        <f t="shared" si="66"/>
        <v>225.7421804373358</v>
      </c>
      <c r="CE52" s="382">
        <f t="shared" si="66"/>
        <v>227.12788910984418</v>
      </c>
      <c r="CF52" s="382">
        <f t="shared" si="66"/>
        <v>228.5976904199959</v>
      </c>
      <c r="CG52" s="382">
        <f t="shared" si="66"/>
        <v>230.14837450682384</v>
      </c>
      <c r="CH52" s="382">
        <f t="shared" si="67"/>
        <v>231.77672158363055</v>
      </c>
      <c r="CI52" s="382">
        <f t="shared" si="67"/>
        <v>233.47952492972479</v>
      </c>
      <c r="CJ52" s="382">
        <f t="shared" si="67"/>
        <v>235.25361148295607</v>
      </c>
      <c r="CK52" s="382">
        <f t="shared" si="67"/>
        <v>237.09585996776062</v>
      </c>
      <c r="CL52" s="382">
        <f t="shared" si="67"/>
        <v>239.00321656170541</v>
      </c>
      <c r="CM52" s="382">
        <f t="shared" si="67"/>
        <v>240.97270816047768</v>
      </c>
      <c r="CN52" s="382">
        <f t="shared" si="67"/>
        <v>243.00145334670984</v>
      </c>
      <c r="CO52" s="382">
        <f t="shared" si="67"/>
        <v>245.08667120243757</v>
      </c>
      <c r="CP52" s="382">
        <f t="shared" si="67"/>
        <v>247.22568812919488</v>
      </c>
      <c r="CQ52" s="382">
        <f t="shared" si="67"/>
        <v>249.41594285493122</v>
      </c>
      <c r="CR52" s="382">
        <f t="shared" si="67"/>
        <v>251.65498981437781</v>
      </c>
      <c r="CS52" s="382">
        <f t="shared" si="67"/>
        <v>253.94050109055664</v>
      </c>
      <c r="CT52" s="382">
        <f t="shared" si="67"/>
        <v>256.2702671010976</v>
      </c>
      <c r="CU52" s="382">
        <f t="shared" si="67"/>
        <v>258.64219620515951</v>
      </c>
      <c r="CV52" s="382">
        <f t="shared" si="67"/>
        <v>261.05431339607452</v>
      </c>
      <c r="CW52" s="382">
        <f t="shared" si="67"/>
        <v>263.50475823233609</v>
      </c>
      <c r="CX52" s="382">
        <f t="shared" si="68"/>
        <v>265.99178214596827</v>
      </c>
      <c r="CY52" s="382">
        <f t="shared" si="68"/>
        <v>268.5137452533009</v>
      </c>
      <c r="CZ52" s="382">
        <f t="shared" si="68"/>
        <v>271.06911277922927</v>
      </c>
      <c r="DA52" s="382">
        <f t="shared" si="68"/>
        <v>273.65645119250274</v>
      </c>
      <c r="DB52" s="382">
        <f t="shared" si="68"/>
        <v>276.27442413677068</v>
      </c>
      <c r="DC52" s="382">
        <f t="shared" si="68"/>
        <v>278.92178823015303</v>
      </c>
      <c r="DD52" s="382">
        <f t="shared" si="68"/>
        <v>281.59738879513691</v>
      </c>
      <c r="DE52" s="382">
        <f t="shared" si="68"/>
        <v>284.30015557065849</v>
      </c>
      <c r="DF52" s="521"/>
      <c r="DG52" s="252"/>
      <c r="DH52" s="515">
        <f t="shared" si="69"/>
        <v>410</v>
      </c>
      <c r="DI52" s="592">
        <v>41000</v>
      </c>
      <c r="DJ52" s="382">
        <f t="shared" si="70"/>
        <v>20.642411999141768</v>
      </c>
      <c r="DK52" s="382">
        <f t="shared" si="70"/>
        <v>41.268337427798052</v>
      </c>
      <c r="DL52" s="382">
        <f t="shared" si="70"/>
        <v>61.861430316366445</v>
      </c>
      <c r="DM52" s="382">
        <f t="shared" si="70"/>
        <v>82.405622771385779</v>
      </c>
      <c r="DN52" s="382">
        <f t="shared" si="70"/>
        <v>102.88525633241991</v>
      </c>
      <c r="DO52" s="382">
        <f t="shared" si="70"/>
        <v>123.28520447517398</v>
      </c>
      <c r="DP52" s="382">
        <f t="shared" si="70"/>
        <v>143.59098388829355</v>
      </c>
      <c r="DQ52" s="382">
        <f t="shared" si="70"/>
        <v>163.78885259759696</v>
      </c>
      <c r="DR52" s="382">
        <f t="shared" si="70"/>
        <v>183.86589351087738</v>
      </c>
      <c r="DS52" s="382">
        <f t="shared" si="70"/>
        <v>203.81008248098152</v>
      </c>
      <c r="DT52" s="382">
        <f t="shared" si="70"/>
        <v>223.61034050410871</v>
      </c>
      <c r="DU52" s="382">
        <f t="shared" si="70"/>
        <v>243.25657015937145</v>
      </c>
      <c r="DV52" s="382">
        <f t="shared" si="70"/>
        <v>262.73967683258473</v>
      </c>
      <c r="DW52" s="382">
        <f t="shared" si="70"/>
        <v>282.05157563723958</v>
      </c>
      <c r="DX52" s="382">
        <f t="shared" si="70"/>
        <v>301.18518523903487</v>
      </c>
      <c r="DY52" s="382">
        <f t="shared" si="70"/>
        <v>320.13441000367152</v>
      </c>
      <c r="DZ52" s="382">
        <f t="shared" si="71"/>
        <v>338.89411202268991</v>
      </c>
      <c r="EA52" s="382">
        <f t="shared" si="71"/>
        <v>357.4600746347956</v>
      </c>
      <c r="EB52" s="382">
        <f t="shared" si="71"/>
        <v>375.82895905904189</v>
      </c>
      <c r="EC52" s="382">
        <f t="shared" si="71"/>
        <v>393.99825570236061</v>
      </c>
      <c r="ED52" s="382">
        <f t="shared" si="71"/>
        <v>411.96623160833127</v>
      </c>
      <c r="EE52" s="382">
        <f t="shared" si="71"/>
        <v>429.7318753885765</v>
      </c>
      <c r="EF52" s="382">
        <f t="shared" si="71"/>
        <v>447.29484083279783</v>
      </c>
      <c r="EG52" s="382">
        <f t="shared" si="71"/>
        <v>464.65539023805462</v>
      </c>
      <c r="EH52" s="382">
        <f t="shared" si="71"/>
        <v>481.81433833985989</v>
      </c>
      <c r="EI52" s="382">
        <f t="shared" si="71"/>
        <v>498.7729975735528</v>
      </c>
      <c r="EJ52" s="382">
        <f t="shared" si="71"/>
        <v>515.53312524868988</v>
      </c>
      <c r="EK52" s="382">
        <f t="shared" si="71"/>
        <v>532.0968730853433</v>
      </c>
      <c r="EL52" s="382">
        <f t="shared" si="71"/>
        <v>548.4667394409588</v>
      </c>
      <c r="EM52" s="382">
        <f t="shared" si="71"/>
        <v>564.64552445113338</v>
      </c>
      <c r="EN52" s="382">
        <f t="shared" si="71"/>
        <v>580.63628821711893</v>
      </c>
      <c r="EO52" s="382">
        <f t="shared" si="71"/>
        <v>596.44231209693896</v>
      </c>
      <c r="EP52" s="382">
        <f t="shared" si="72"/>
        <v>612.06706309457843</v>
      </c>
      <c r="EQ52" s="382">
        <f t="shared" si="72"/>
        <v>627.51416129171412</v>
      </c>
      <c r="ER52" s="382">
        <f t="shared" si="72"/>
        <v>642.78735022761316</v>
      </c>
      <c r="ES52" s="382">
        <f t="shared" si="72"/>
        <v>657.89047010357615</v>
      </c>
      <c r="ET52" s="382">
        <f t="shared" si="72"/>
        <v>672.82743366750879</v>
      </c>
      <c r="EU52" s="382">
        <f t="shared" si="72"/>
        <v>687.60220462031077</v>
      </c>
      <c r="EV52" s="382">
        <f t="shared" si="72"/>
        <v>702.21877837777049</v>
      </c>
      <c r="EW52" s="382">
        <f t="shared" si="72"/>
        <v>716.68116501831014</v>
      </c>
      <c r="EX52" s="521"/>
      <c r="EY52" s="252"/>
      <c r="EZ52" s="515">
        <f t="shared" si="73"/>
        <v>410</v>
      </c>
      <c r="FA52" s="592">
        <v>41000</v>
      </c>
      <c r="FB52" s="382">
        <f t="shared" si="57"/>
        <v>18.200000000000003</v>
      </c>
      <c r="FC52" s="382">
        <f t="shared" si="57"/>
        <v>36.400000000000006</v>
      </c>
      <c r="FD52" s="382">
        <f t="shared" si="57"/>
        <v>54.599999999999994</v>
      </c>
      <c r="FE52" s="382">
        <f t="shared" si="57"/>
        <v>72.800000000000011</v>
      </c>
      <c r="FF52" s="382">
        <f t="shared" si="57"/>
        <v>91</v>
      </c>
      <c r="FG52" s="382">
        <f t="shared" si="57"/>
        <v>109.19999999999999</v>
      </c>
      <c r="FH52" s="382">
        <f t="shared" si="57"/>
        <v>127.4</v>
      </c>
      <c r="FI52" s="382">
        <f t="shared" si="57"/>
        <v>145.60000000000002</v>
      </c>
      <c r="FJ52" s="382">
        <f t="shared" si="57"/>
        <v>163.80000000000001</v>
      </c>
      <c r="FK52" s="382">
        <f t="shared" si="57"/>
        <v>182</v>
      </c>
      <c r="FL52" s="382">
        <f t="shared" si="57"/>
        <v>200.2</v>
      </c>
      <c r="FM52" s="382">
        <f t="shared" si="57"/>
        <v>218.39999999999998</v>
      </c>
      <c r="FN52" s="382">
        <f t="shared" si="57"/>
        <v>236.60000000000002</v>
      </c>
      <c r="FO52" s="382">
        <f t="shared" si="57"/>
        <v>254.8</v>
      </c>
      <c r="FP52" s="382">
        <f t="shared" si="57"/>
        <v>273</v>
      </c>
      <c r="FQ52" s="382">
        <f t="shared" si="55"/>
        <v>291.20000000000005</v>
      </c>
      <c r="FR52" s="382">
        <f t="shared" si="48"/>
        <v>309.39999999999998</v>
      </c>
      <c r="FS52" s="382">
        <f t="shared" si="48"/>
        <v>327.60000000000002</v>
      </c>
      <c r="FT52" s="382">
        <f t="shared" si="48"/>
        <v>345.8</v>
      </c>
      <c r="FU52" s="382">
        <f t="shared" si="48"/>
        <v>364</v>
      </c>
      <c r="FV52" s="382">
        <f t="shared" si="48"/>
        <v>382.20000000000005</v>
      </c>
      <c r="FW52" s="382">
        <f t="shared" si="48"/>
        <v>400.4</v>
      </c>
      <c r="FX52" s="382">
        <f t="shared" si="48"/>
        <v>418.6</v>
      </c>
      <c r="FY52" s="382">
        <f t="shared" si="48"/>
        <v>436.79999999999995</v>
      </c>
      <c r="FZ52" s="382">
        <f t="shared" si="48"/>
        <v>455</v>
      </c>
      <c r="GA52" s="382">
        <f t="shared" si="48"/>
        <v>473.20000000000005</v>
      </c>
      <c r="GB52" s="382">
        <f t="shared" si="48"/>
        <v>491.4</v>
      </c>
      <c r="GC52" s="382">
        <f t="shared" si="48"/>
        <v>509.6</v>
      </c>
      <c r="GD52" s="382">
        <f t="shared" si="48"/>
        <v>527.79999999999995</v>
      </c>
      <c r="GE52" s="382">
        <f t="shared" si="48"/>
        <v>546</v>
      </c>
      <c r="GF52" s="382">
        <f t="shared" si="48"/>
        <v>564.20000000000005</v>
      </c>
      <c r="GG52" s="382">
        <f t="shared" si="48"/>
        <v>582.40000000000009</v>
      </c>
      <c r="GH52" s="382">
        <f t="shared" si="49"/>
        <v>600.6</v>
      </c>
      <c r="GI52" s="382">
        <f t="shared" si="49"/>
        <v>618.79999999999995</v>
      </c>
      <c r="GJ52" s="382">
        <f t="shared" si="49"/>
        <v>637</v>
      </c>
      <c r="GK52" s="382">
        <f t="shared" si="49"/>
        <v>655.20000000000005</v>
      </c>
      <c r="GL52" s="382">
        <f t="shared" si="49"/>
        <v>673.40000000000009</v>
      </c>
      <c r="GM52" s="382">
        <f t="shared" si="49"/>
        <v>691.6</v>
      </c>
      <c r="GN52" s="382">
        <f t="shared" si="49"/>
        <v>709.8</v>
      </c>
      <c r="GO52" s="382">
        <f t="shared" si="49"/>
        <v>728</v>
      </c>
      <c r="GP52" s="89"/>
      <c r="GQ52" s="511"/>
      <c r="GR52" s="521"/>
      <c r="GS52" s="524">
        <v>41000</v>
      </c>
      <c r="GT52" s="477">
        <f t="shared" si="58"/>
        <v>0.11832008775153363</v>
      </c>
      <c r="GU52" s="477">
        <f t="shared" si="58"/>
        <v>0.1179678594107542</v>
      </c>
      <c r="GV52" s="477">
        <f t="shared" si="58"/>
        <v>0.11738219241344183</v>
      </c>
      <c r="GW52" s="477">
        <f t="shared" si="58"/>
        <v>0.11656513777020065</v>
      </c>
      <c r="GX52" s="477">
        <f t="shared" si="58"/>
        <v>0.11551952880419447</v>
      </c>
      <c r="GY52" s="477">
        <f t="shared" si="58"/>
        <v>0.11424894443039466</v>
      </c>
      <c r="GZ52" s="477">
        <f t="shared" si="58"/>
        <v>0.11275766381606037</v>
      </c>
      <c r="HA52" s="477">
        <f t="shared" si="58"/>
        <v>0.11105061369642805</v>
      </c>
      <c r="HB52" s="477">
        <f t="shared" si="58"/>
        <v>0.10913330976030249</v>
      </c>
      <c r="HC52" s="477">
        <f t="shared" si="58"/>
        <v>0.10701179360455203</v>
      </c>
      <c r="HD52" s="477">
        <f t="shared" si="58"/>
        <v>0.10469256677187773</v>
      </c>
      <c r="HE52" s="477">
        <f t="shared" si="58"/>
        <v>0.10218252334597373</v>
      </c>
      <c r="HF52" s="477">
        <f t="shared" si="58"/>
        <v>9.9488882485155333E-2</v>
      </c>
      <c r="HG52" s="477">
        <f t="shared" si="58"/>
        <v>9.6619122143423733E-2</v>
      </c>
      <c r="HH52" s="477">
        <f t="shared" si="58"/>
        <v>9.3580915066143661E-2</v>
      </c>
      <c r="HI52" s="477">
        <f t="shared" si="56"/>
        <v>9.0382067967450408E-2</v>
      </c>
      <c r="HJ52" s="477">
        <f t="shared" si="56"/>
        <v>8.7030464609297253E-2</v>
      </c>
      <c r="HK52" s="477">
        <f t="shared" si="56"/>
        <v>8.3534013316879013E-2</v>
      </c>
      <c r="HL52" s="477">
        <f t="shared" si="56"/>
        <v>7.9900599289168664E-2</v>
      </c>
      <c r="HM52" s="477">
        <f t="shared" si="56"/>
        <v>7.6138041902962861E-2</v>
      </c>
      <c r="HN52" s="477">
        <f t="shared" si="56"/>
        <v>7.2254057067062907E-2</v>
      </c>
      <c r="HO52" s="477">
        <f t="shared" si="56"/>
        <v>6.8256224563406562E-2</v>
      </c>
      <c r="HP52" s="477">
        <f t="shared" si="56"/>
        <v>6.4151960213473941E-2</v>
      </c>
      <c r="HQ52" s="477">
        <f t="shared" si="56"/>
        <v>5.9948492631891455E-2</v>
      </c>
      <c r="HR52" s="477">
        <f t="shared" si="56"/>
        <v>5.5652844272446114E-2</v>
      </c>
      <c r="HS52" s="477">
        <f t="shared" si="56"/>
        <v>5.1271816433449906E-2</v>
      </c>
      <c r="HT52" s="477">
        <f t="shared" si="56"/>
        <v>4.6811977866695262E-2</v>
      </c>
      <c r="HU52" s="477">
        <f t="shared" si="56"/>
        <v>4.2279656625110434E-2</v>
      </c>
      <c r="HV52" s="477">
        <f t="shared" si="56"/>
        <v>3.7680934785624454E-2</v>
      </c>
      <c r="HW52" s="477">
        <f t="shared" si="50"/>
        <v>3.3021645694009283E-2</v>
      </c>
      <c r="HX52" s="477">
        <f t="shared" si="50"/>
        <v>2.8307373394776212E-2</v>
      </c>
      <c r="HY52" s="477">
        <f t="shared" si="33"/>
        <v>2.3543453930304988E-2</v>
      </c>
      <c r="HZ52" s="477">
        <f t="shared" si="33"/>
        <v>1.8734978217258658E-2</v>
      </c>
      <c r="IA52" s="477">
        <f t="shared" si="33"/>
        <v>1.3886796233851348E-2</v>
      </c>
      <c r="IB52" s="477">
        <f t="shared" si="33"/>
        <v>9.0035222777234813E-3</v>
      </c>
      <c r="IC52" s="477">
        <f t="shared" si="33"/>
        <v>4.0895410799194655E-3</v>
      </c>
      <c r="ID52" s="477">
        <f t="shared" si="33"/>
        <v>8.5098541444766787E-4</v>
      </c>
      <c r="IE52" s="477">
        <f t="shared" si="33"/>
        <v>5.8141107646634237E-3</v>
      </c>
      <c r="IF52" s="477">
        <f t="shared" si="33"/>
        <v>1.0796096395689118E-2</v>
      </c>
      <c r="IG52" s="477">
        <f t="shared" si="51"/>
        <v>1.579340372563116E-2</v>
      </c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</row>
    <row r="53" spans="1:296">
      <c r="F53" s="384"/>
      <c r="G53" s="384"/>
      <c r="H53" s="384"/>
      <c r="I53" s="384"/>
      <c r="J53" s="252"/>
      <c r="K53" s="606">
        <v>41000</v>
      </c>
      <c r="L53" s="382">
        <f t="shared" si="22"/>
        <v>12.496799999999999</v>
      </c>
      <c r="M53" s="382">
        <v>410</v>
      </c>
      <c r="N53" s="493">
        <f t="shared" si="74"/>
        <v>178.7385930229342</v>
      </c>
      <c r="O53" s="263">
        <f t="shared" si="75"/>
        <v>0.28740713902446952</v>
      </c>
      <c r="P53" s="383">
        <f t="shared" si="78"/>
        <v>-56.500002288000502</v>
      </c>
      <c r="Q53" s="383">
        <f t="shared" si="76"/>
        <v>216.64999771199948</v>
      </c>
      <c r="R53" s="382">
        <f t="shared" si="0"/>
        <v>573.56933718429855</v>
      </c>
      <c r="S53" s="263">
        <f t="shared" si="77"/>
        <v>0.17640127611441814</v>
      </c>
      <c r="T53" s="492">
        <f>O53/Konstanten!$C$22</f>
        <v>0.23461807267303633</v>
      </c>
      <c r="U53" s="492">
        <f t="shared" si="2"/>
        <v>0.75186533996876448</v>
      </c>
      <c r="V53" s="492"/>
      <c r="W53" s="252"/>
      <c r="X53" s="515">
        <f t="shared" si="61"/>
        <v>420</v>
      </c>
      <c r="Y53" s="592">
        <v>42000</v>
      </c>
      <c r="Z53" s="490">
        <f t="shared" si="62"/>
        <v>3.686446183531162E-2</v>
      </c>
      <c r="AA53" s="490">
        <f t="shared" si="62"/>
        <v>7.3697723888424632E-2</v>
      </c>
      <c r="AB53" s="490">
        <f t="shared" si="62"/>
        <v>0.1104688657393003</v>
      </c>
      <c r="AC53" s="490">
        <f t="shared" si="62"/>
        <v>0.14714751916070312</v>
      </c>
      <c r="AD53" s="490">
        <f t="shared" si="62"/>
        <v>0.18370412817747389</v>
      </c>
      <c r="AE53" s="490">
        <f t="shared" si="62"/>
        <v>0.22011019067967919</v>
      </c>
      <c r="AF53" s="490">
        <f t="shared" si="62"/>
        <v>0.25633847670792798</v>
      </c>
      <c r="AG53" s="490">
        <f t="shared" si="62"/>
        <v>0.29236321950097255</v>
      </c>
      <c r="AH53" s="490">
        <f t="shared" si="62"/>
        <v>0.32816027647675106</v>
      </c>
      <c r="AI53" s="490">
        <f t="shared" si="62"/>
        <v>0.36370725844484653</v>
      </c>
      <c r="AJ53" s="490">
        <f t="shared" si="62"/>
        <v>0.39898362645372071</v>
      </c>
      <c r="AK53" s="490">
        <f t="shared" si="62"/>
        <v>0.43397075670497898</v>
      </c>
      <c r="AL53" s="490">
        <f t="shared" si="62"/>
        <v>0.46865197487285132</v>
      </c>
      <c r="AM53" s="490">
        <f t="shared" si="62"/>
        <v>0.50301256191941657</v>
      </c>
      <c r="AN53" s="490">
        <f t="shared" si="62"/>
        <v>0.53703973407675065</v>
      </c>
      <c r="AO53" s="490">
        <f t="shared" si="62"/>
        <v>0.57072260007190323</v>
      </c>
      <c r="AP53" s="490">
        <f t="shared" si="63"/>
        <v>0.60405209890637601</v>
      </c>
      <c r="AQ53" s="490">
        <f t="shared" si="63"/>
        <v>0.63702092158447154</v>
      </c>
      <c r="AR53" s="490">
        <f t="shared" si="63"/>
        <v>0.66962342013588616</v>
      </c>
      <c r="AS53" s="490">
        <f t="shared" si="63"/>
        <v>0.70185550712268741</v>
      </c>
      <c r="AT53" s="490">
        <f t="shared" si="63"/>
        <v>0.73371454858463503</v>
      </c>
      <c r="AU53" s="490">
        <f t="shared" si="63"/>
        <v>0.76519925308553949</v>
      </c>
      <c r="AV53" s="490">
        <f t="shared" si="63"/>
        <v>0.79630955919861535</v>
      </c>
      <c r="AW53" s="490">
        <f t="shared" si="63"/>
        <v>0.82704652343098628</v>
      </c>
      <c r="AX53" s="490">
        <f t="shared" si="63"/>
        <v>0.85741221025169478</v>
      </c>
      <c r="AY53" s="490">
        <f t="shared" si="63"/>
        <v>0.88740958556642402</v>
      </c>
      <c r="AZ53" s="490">
        <f t="shared" si="63"/>
        <v>0.9170424146840449</v>
      </c>
      <c r="BA53" s="490">
        <f t="shared" si="63"/>
        <v>0.94631516555100448</v>
      </c>
      <c r="BB53" s="490">
        <f t="shared" si="63"/>
        <v>0.97523291779214283</v>
      </c>
      <c r="BC53" s="490">
        <f t="shared" si="63"/>
        <v>1.0038012778922238</v>
      </c>
      <c r="BD53" s="490">
        <f t="shared" si="63"/>
        <v>1.0320263006801769</v>
      </c>
      <c r="BE53" s="490">
        <f t="shared" si="63"/>
        <v>1.0599144171365096</v>
      </c>
      <c r="BF53" s="490">
        <f t="shared" si="64"/>
        <v>1.0874723684307321</v>
      </c>
      <c r="BG53" s="490">
        <f t="shared" si="64"/>
        <v>1.1147071460070859</v>
      </c>
      <c r="BH53" s="490">
        <f t="shared" si="64"/>
        <v>1.141625937470492</v>
      </c>
      <c r="BI53" s="490">
        <f t="shared" si="64"/>
        <v>1.1682360779768728</v>
      </c>
      <c r="BJ53" s="490">
        <f t="shared" si="64"/>
        <v>1.1945450068003909</v>
      </c>
      <c r="BK53" s="490">
        <f t="shared" si="64"/>
        <v>1.2205602287314066</v>
      </c>
      <c r="BL53" s="490">
        <f t="shared" si="64"/>
        <v>1.2462892799510141</v>
      </c>
      <c r="BM53" s="490">
        <f t="shared" si="64"/>
        <v>1.2717396980283784</v>
      </c>
      <c r="BN53" s="527"/>
      <c r="BO53" s="252"/>
      <c r="BP53" s="515">
        <f t="shared" si="65"/>
        <v>420</v>
      </c>
      <c r="BQ53" s="592">
        <v>42000</v>
      </c>
      <c r="BR53" s="382">
        <f t="shared" si="66"/>
        <v>216.70888268509341</v>
      </c>
      <c r="BS53" s="382">
        <f t="shared" si="66"/>
        <v>216.88533830027356</v>
      </c>
      <c r="BT53" s="382">
        <f t="shared" si="66"/>
        <v>217.17876974141575</v>
      </c>
      <c r="BU53" s="382">
        <f t="shared" si="66"/>
        <v>217.58819586457315</v>
      </c>
      <c r="BV53" s="382">
        <f t="shared" si="66"/>
        <v>218.11226416327705</v>
      </c>
      <c r="BW53" s="382">
        <f t="shared" si="66"/>
        <v>218.74927102328792</v>
      </c>
      <c r="BX53" s="382">
        <f t="shared" si="66"/>
        <v>219.49718661832281</v>
      </c>
      <c r="BY53" s="382">
        <f t="shared" si="66"/>
        <v>220.35368367711402</v>
      </c>
      <c r="BZ53" s="382">
        <f t="shared" si="66"/>
        <v>221.31616927131361</v>
      </c>
      <c r="CA53" s="382">
        <f t="shared" si="66"/>
        <v>222.38181873487082</v>
      </c>
      <c r="CB53" s="382">
        <f t="shared" si="66"/>
        <v>223.54761082709481</v>
      </c>
      <c r="CC53" s="382">
        <f t="shared" si="66"/>
        <v>224.81036328968111</v>
      </c>
      <c r="CD53" s="382">
        <f t="shared" si="66"/>
        <v>226.16676801651246</v>
      </c>
      <c r="CE53" s="382">
        <f t="shared" si="66"/>
        <v>227.61342514687044</v>
      </c>
      <c r="CF53" s="382">
        <f t="shared" si="66"/>
        <v>229.1468755001155</v>
      </c>
      <c r="CG53" s="382">
        <f t="shared" si="66"/>
        <v>230.76363088541669</v>
      </c>
      <c r="CH53" s="382">
        <f t="shared" si="67"/>
        <v>232.46020193694213</v>
      </c>
      <c r="CI53" s="382">
        <f t="shared" si="67"/>
        <v>234.2331232373665</v>
      </c>
      <c r="CJ53" s="382">
        <f t="shared" si="67"/>
        <v>236.07897559615853</v>
      </c>
      <c r="CK53" s="382">
        <f t="shared" si="67"/>
        <v>237.99440544080815</v>
      </c>
      <c r="CL53" s="382">
        <f t="shared" si="67"/>
        <v>239.97614135706641</v>
      </c>
      <c r="CM53" s="382">
        <f t="shared" si="67"/>
        <v>242.02100787772011</v>
      </c>
      <c r="CN53" s="382">
        <f t="shared" si="67"/>
        <v>244.12593666853164</v>
      </c>
      <c r="CO53" s="382">
        <f t="shared" si="67"/>
        <v>246.28797529566071</v>
      </c>
      <c r="CP53" s="382">
        <f t="shared" si="67"/>
        <v>248.50429378244138</v>
      </c>
      <c r="CQ53" s="382">
        <f t="shared" si="67"/>
        <v>250.77218917645695</v>
      </c>
      <c r="CR53" s="382">
        <f t="shared" si="67"/>
        <v>253.08908835215212</v>
      </c>
      <c r="CS53" s="382">
        <f t="shared" si="67"/>
        <v>255.45254927148349</v>
      </c>
      <c r="CT53" s="382">
        <f t="shared" si="67"/>
        <v>257.86026091693867</v>
      </c>
      <c r="CU53" s="382">
        <f t="shared" si="67"/>
        <v>260.31004209914482</v>
      </c>
      <c r="CV53" s="382">
        <f t="shared" si="67"/>
        <v>262.79983932647838</v>
      </c>
      <c r="CW53" s="382">
        <f t="shared" si="67"/>
        <v>265.32772390768332</v>
      </c>
      <c r="CX53" s="382">
        <f t="shared" si="68"/>
        <v>267.89188844135134</v>
      </c>
      <c r="CY53" s="382">
        <f t="shared" si="68"/>
        <v>270.49064282889526</v>
      </c>
      <c r="CZ53" s="382">
        <f t="shared" si="68"/>
        <v>273.12240993090086</v>
      </c>
      <c r="DA53" s="382">
        <f t="shared" si="68"/>
        <v>275.78572097079251</v>
      </c>
      <c r="DB53" s="382">
        <f t="shared" si="68"/>
        <v>278.47921077489735</v>
      </c>
      <c r="DC53" s="382">
        <f t="shared" si="68"/>
        <v>281.20161292434602</v>
      </c>
      <c r="DD53" s="382">
        <f t="shared" si="68"/>
        <v>283.9517548819091</v>
      </c>
      <c r="DE53" s="382">
        <f t="shared" si="68"/>
        <v>286.72855314583779</v>
      </c>
      <c r="DF53" s="521"/>
      <c r="DG53" s="252"/>
      <c r="DH53" s="515">
        <f t="shared" si="69"/>
        <v>420</v>
      </c>
      <c r="DI53" s="592">
        <v>42000</v>
      </c>
      <c r="DJ53" s="382">
        <f t="shared" si="70"/>
        <v>21.144324940535554</v>
      </c>
      <c r="DK53" s="382">
        <f t="shared" si="70"/>
        <v>42.270754642675165</v>
      </c>
      <c r="DL53" s="382">
        <f t="shared" si="70"/>
        <v>63.361554101591743</v>
      </c>
      <c r="DM53" s="382">
        <f t="shared" si="70"/>
        <v>84.399305033318356</v>
      </c>
      <c r="DN53" s="382">
        <f t="shared" si="70"/>
        <v>105.36705503677312</v>
      </c>
      <c r="DO53" s="382">
        <f t="shared" si="70"/>
        <v>126.24845617565316</v>
      </c>
      <c r="DP53" s="382">
        <f t="shared" si="70"/>
        <v>147.02789018019899</v>
      </c>
      <c r="DQ53" s="382">
        <f t="shared" si="70"/>
        <v>167.69057802624042</v>
      </c>
      <c r="DR53" s="382">
        <f t="shared" si="70"/>
        <v>188.22267226898626</v>
      </c>
      <c r="DS53" s="382">
        <f t="shared" si="70"/>
        <v>208.611331155329</v>
      </c>
      <c r="DT53" s="382">
        <f t="shared" si="70"/>
        <v>228.84477417244835</v>
      </c>
      <c r="DU53" s="382">
        <f t="shared" si="70"/>
        <v>248.91231928064329</v>
      </c>
      <c r="DV53" s="382">
        <f t="shared" si="70"/>
        <v>268.80440259793386</v>
      </c>
      <c r="DW53" s="382">
        <f t="shared" si="70"/>
        <v>288.5125817354957</v>
      </c>
      <c r="DX53" s="382">
        <f t="shared" si="70"/>
        <v>308.02952431603381</v>
      </c>
      <c r="DY53" s="382">
        <f t="shared" si="70"/>
        <v>327.34898343934105</v>
      </c>
      <c r="DZ53" s="382">
        <f t="shared" si="71"/>
        <v>346.46576199451442</v>
      </c>
      <c r="EA53" s="382">
        <f t="shared" si="71"/>
        <v>365.37566776573635</v>
      </c>
      <c r="EB53" s="382">
        <f t="shared" si="71"/>
        <v>384.0754612504233</v>
      </c>
      <c r="EC53" s="382">
        <f t="shared" si="71"/>
        <v>402.56279801950956</v>
      </c>
      <c r="ED53" s="382">
        <f t="shared" si="71"/>
        <v>420.83616731416595</v>
      </c>
      <c r="EE53" s="382">
        <f t="shared" si="71"/>
        <v>438.8948284061932</v>
      </c>
      <c r="EF53" s="382">
        <f t="shared" si="71"/>
        <v>456.73874606307078</v>
      </c>
      <c r="EG53" s="382">
        <f t="shared" si="71"/>
        <v>474.36852626488923</v>
      </c>
      <c r="EH53" s="382">
        <f t="shared" si="71"/>
        <v>491.78535312778899</v>
      </c>
      <c r="EI53" s="382">
        <f t="shared" si="71"/>
        <v>508.99092780432687</v>
      </c>
      <c r="EJ53" s="382">
        <f t="shared" si="71"/>
        <v>525.98740996021627</v>
      </c>
      <c r="EK53" s="382">
        <f t="shared" si="71"/>
        <v>542.77736227253934</v>
      </c>
      <c r="EL53" s="382">
        <f t="shared" si="71"/>
        <v>559.3636982583489</v>
      </c>
      <c r="EM53" s="382">
        <f t="shared" si="71"/>
        <v>575.74963362539472</v>
      </c>
      <c r="EN53" s="382">
        <f t="shared" si="71"/>
        <v>591.93864123789263</v>
      </c>
      <c r="EO53" s="382">
        <f t="shared" si="71"/>
        <v>607.93440970906988</v>
      </c>
      <c r="EP53" s="382">
        <f t="shared" si="72"/>
        <v>623.74080556705439</v>
      </c>
      <c r="EQ53" s="382">
        <f t="shared" si="72"/>
        <v>639.36183888988535</v>
      </c>
      <c r="ER53" s="382">
        <f t="shared" si="72"/>
        <v>654.80163226735351</v>
      </c>
      <c r="ES53" s="382">
        <f t="shared" si="72"/>
        <v>670.06439291997947</v>
      </c>
      <c r="ET53" s="382">
        <f t="shared" si="72"/>
        <v>685.15438778731357</v>
      </c>
      <c r="EU53" s="382">
        <f t="shared" si="72"/>
        <v>700.07592138698874</v>
      </c>
      <c r="EV53" s="382">
        <f t="shared" si="72"/>
        <v>714.83331624139987</v>
      </c>
      <c r="EW53" s="382">
        <f t="shared" si="72"/>
        <v>729.43089566909703</v>
      </c>
      <c r="EX53" s="521"/>
      <c r="EY53" s="252"/>
      <c r="EZ53" s="515">
        <f t="shared" si="73"/>
        <v>420</v>
      </c>
      <c r="FA53" s="592">
        <v>42000</v>
      </c>
      <c r="FB53" s="382">
        <f t="shared" si="57"/>
        <v>18.399999999999999</v>
      </c>
      <c r="FC53" s="382">
        <f t="shared" si="57"/>
        <v>36.799999999999997</v>
      </c>
      <c r="FD53" s="382">
        <f t="shared" si="57"/>
        <v>55.2</v>
      </c>
      <c r="FE53" s="382">
        <f t="shared" si="57"/>
        <v>73.599999999999994</v>
      </c>
      <c r="FF53" s="382">
        <f t="shared" si="57"/>
        <v>92</v>
      </c>
      <c r="FG53" s="382">
        <f t="shared" si="57"/>
        <v>110.4</v>
      </c>
      <c r="FH53" s="382">
        <f t="shared" si="57"/>
        <v>128.80000000000001</v>
      </c>
      <c r="FI53" s="382">
        <f t="shared" si="57"/>
        <v>147.19999999999999</v>
      </c>
      <c r="FJ53" s="382">
        <f t="shared" si="57"/>
        <v>165.60000000000002</v>
      </c>
      <c r="FK53" s="382">
        <f t="shared" si="57"/>
        <v>184</v>
      </c>
      <c r="FL53" s="382">
        <f t="shared" si="57"/>
        <v>202.4</v>
      </c>
      <c r="FM53" s="382">
        <f t="shared" si="57"/>
        <v>220.8</v>
      </c>
      <c r="FN53" s="382">
        <f t="shared" si="57"/>
        <v>239.2</v>
      </c>
      <c r="FO53" s="382">
        <f t="shared" si="57"/>
        <v>257.60000000000002</v>
      </c>
      <c r="FP53" s="382">
        <f t="shared" si="57"/>
        <v>276</v>
      </c>
      <c r="FQ53" s="382">
        <f t="shared" si="55"/>
        <v>294.39999999999998</v>
      </c>
      <c r="FR53" s="382">
        <f t="shared" si="48"/>
        <v>312.79999999999995</v>
      </c>
      <c r="FS53" s="382">
        <f t="shared" si="48"/>
        <v>331.20000000000005</v>
      </c>
      <c r="FT53" s="382">
        <f t="shared" si="48"/>
        <v>349.6</v>
      </c>
      <c r="FU53" s="382">
        <f t="shared" si="48"/>
        <v>368</v>
      </c>
      <c r="FV53" s="382">
        <f t="shared" si="48"/>
        <v>386.4</v>
      </c>
      <c r="FW53" s="382">
        <f t="shared" si="48"/>
        <v>404.8</v>
      </c>
      <c r="FX53" s="382">
        <f t="shared" si="48"/>
        <v>423.20000000000005</v>
      </c>
      <c r="FY53" s="382">
        <f t="shared" si="48"/>
        <v>441.6</v>
      </c>
      <c r="FZ53" s="382">
        <f t="shared" si="48"/>
        <v>460</v>
      </c>
      <c r="GA53" s="382">
        <f t="shared" si="48"/>
        <v>478.4</v>
      </c>
      <c r="GB53" s="382">
        <f t="shared" si="48"/>
        <v>496.8</v>
      </c>
      <c r="GC53" s="382">
        <f t="shared" si="48"/>
        <v>515.20000000000005</v>
      </c>
      <c r="GD53" s="382">
        <f t="shared" si="48"/>
        <v>533.6</v>
      </c>
      <c r="GE53" s="382">
        <f t="shared" si="48"/>
        <v>552</v>
      </c>
      <c r="GF53" s="382">
        <f t="shared" si="48"/>
        <v>570.40000000000009</v>
      </c>
      <c r="GG53" s="382">
        <f t="shared" si="48"/>
        <v>588.79999999999995</v>
      </c>
      <c r="GH53" s="382">
        <f t="shared" si="49"/>
        <v>607.20000000000005</v>
      </c>
      <c r="GI53" s="382">
        <f t="shared" si="49"/>
        <v>625.59999999999991</v>
      </c>
      <c r="GJ53" s="382">
        <f t="shared" si="49"/>
        <v>644</v>
      </c>
      <c r="GK53" s="382">
        <f t="shared" si="49"/>
        <v>662.40000000000009</v>
      </c>
      <c r="GL53" s="382">
        <f t="shared" si="49"/>
        <v>680.8</v>
      </c>
      <c r="GM53" s="382">
        <f t="shared" si="49"/>
        <v>699.2</v>
      </c>
      <c r="GN53" s="382">
        <f t="shared" si="49"/>
        <v>717.59999999999991</v>
      </c>
      <c r="GO53" s="382">
        <f t="shared" si="49"/>
        <v>736</v>
      </c>
      <c r="GQ53" s="511"/>
      <c r="GR53" s="521"/>
      <c r="GS53" s="524">
        <v>42000</v>
      </c>
      <c r="GT53" s="477">
        <f t="shared" si="58"/>
        <v>0.12979014218961613</v>
      </c>
      <c r="GU53" s="477">
        <f t="shared" si="58"/>
        <v>0.12942174060815262</v>
      </c>
      <c r="GV53" s="477">
        <f t="shared" si="58"/>
        <v>0.12880924745794248</v>
      </c>
      <c r="GW53" s="477">
        <f t="shared" si="58"/>
        <v>0.12795490471224988</v>
      </c>
      <c r="GX53" s="477">
        <f t="shared" si="58"/>
        <v>0.12686180734678423</v>
      </c>
      <c r="GY53" s="477">
        <f t="shared" si="58"/>
        <v>0.12553386121096591</v>
      </c>
      <c r="GZ53" s="477">
        <f t="shared" si="58"/>
        <v>0.12397573112052877</v>
      </c>
      <c r="HA53" s="477">
        <f t="shared" si="58"/>
        <v>0.12219278070014189</v>
      </c>
      <c r="HB53" s="477">
        <f t="shared" si="58"/>
        <v>0.12019100566512257</v>
      </c>
      <c r="HC53" s="477">
        <f t="shared" si="58"/>
        <v>0.11797696232043961</v>
      </c>
      <c r="HD53" s="477">
        <f t="shared" si="58"/>
        <v>0.11555769306106424</v>
      </c>
      <c r="HE53" s="477">
        <f t="shared" si="58"/>
        <v>0.11294065059490785</v>
      </c>
      <c r="HF53" s="477">
        <f t="shared" si="58"/>
        <v>0.11013362248465428</v>
      </c>
      <c r="HG53" s="477">
        <f t="shared" si="58"/>
        <v>0.10714465743416313</v>
      </c>
      <c r="HH53" s="477">
        <f t="shared" si="58"/>
        <v>0.10398199454144529</v>
      </c>
      <c r="HI53" s="477">
        <f t="shared" si="56"/>
        <v>0.10065399651820407</v>
      </c>
      <c r="HJ53" s="477">
        <f t="shared" si="56"/>
        <v>9.7169087648688063E-2</v>
      </c>
      <c r="HK53" s="477">
        <f t="shared" si="56"/>
        <v>9.3535697039487373E-2</v>
      </c>
      <c r="HL53" s="477">
        <f t="shared" si="56"/>
        <v>8.9762207505219224E-2</v>
      </c>
      <c r="HM53" s="477">
        <f t="shared" si="56"/>
        <v>8.5856910249899762E-2</v>
      </c>
      <c r="HN53" s="477">
        <f t="shared" si="56"/>
        <v>8.1827965343241063E-2</v>
      </c>
      <c r="HO53" s="477">
        <f t="shared" si="56"/>
        <v>7.7683367858321473E-2</v>
      </c>
      <c r="HP53" s="477">
        <f t="shared" si="56"/>
        <v>7.3430919430775399E-2</v>
      </c>
      <c r="HQ53" s="477">
        <f t="shared" si="56"/>
        <v>6.9078204919925765E-2</v>
      </c>
      <c r="HR53" s="477">
        <f t="shared" si="56"/>
        <v>6.4632573795929349E-2</v>
      </c>
      <c r="HS53" s="477">
        <f t="shared" si="56"/>
        <v>6.0101125841848152E-2</v>
      </c>
      <c r="HT53" s="477">
        <f t="shared" si="56"/>
        <v>5.5490700742103091E-2</v>
      </c>
      <c r="HU53" s="477">
        <f t="shared" si="56"/>
        <v>5.0807871126158255E-2</v>
      </c>
      <c r="HV53" s="477">
        <f t="shared" si="56"/>
        <v>4.60589386450488E-2</v>
      </c>
      <c r="HW53" s="477">
        <f t="shared" si="50"/>
        <v>4.1249932676200647E-2</v>
      </c>
      <c r="HX53" s="477">
        <f t="shared" si="50"/>
        <v>3.6386611275874503E-2</v>
      </c>
      <c r="HY53" s="477">
        <f t="shared" si="33"/>
        <v>3.1474464026845915E-2</v>
      </c>
      <c r="HZ53" s="477">
        <f t="shared" si="33"/>
        <v>2.6518716459502427E-2</v>
      </c>
      <c r="IA53" s="477">
        <f t="shared" si="33"/>
        <v>2.1524335756071898E-2</v>
      </c>
      <c r="IB53" s="477">
        <f t="shared" si="33"/>
        <v>1.6496037479245679E-2</v>
      </c>
      <c r="IC53" s="477">
        <f t="shared" si="33"/>
        <v>1.1438293096846703E-2</v>
      </c>
      <c r="ID53" s="477">
        <f t="shared" si="33"/>
        <v>6.3553381032499592E-3</v>
      </c>
      <c r="IE53" s="477">
        <f t="shared" si="33"/>
        <v>1.2511805651783026E-3</v>
      </c>
      <c r="IF53" s="477">
        <f t="shared" si="33"/>
        <v>3.8703900556108476E-3</v>
      </c>
      <c r="IG53" s="477">
        <f t="shared" si="51"/>
        <v>9.0057939277129514E-3</v>
      </c>
    </row>
    <row r="54" spans="1:296">
      <c r="F54" s="384"/>
      <c r="G54" s="384"/>
      <c r="H54" s="384"/>
      <c r="I54" s="384"/>
      <c r="J54" s="252"/>
      <c r="K54" s="606">
        <v>42000</v>
      </c>
      <c r="L54" s="382">
        <f t="shared" si="22"/>
        <v>12.801599999999999</v>
      </c>
      <c r="M54" s="382">
        <v>420</v>
      </c>
      <c r="N54" s="493">
        <f t="shared" si="74"/>
        <v>170.35098484433513</v>
      </c>
      <c r="O54" s="263">
        <f t="shared" si="75"/>
        <v>0.27392007711411825</v>
      </c>
      <c r="P54" s="383">
        <f t="shared" si="78"/>
        <v>-56.500002288000502</v>
      </c>
      <c r="Q54" s="383">
        <f t="shared" si="76"/>
        <v>216.64999771199948</v>
      </c>
      <c r="R54" s="382">
        <f t="shared" si="0"/>
        <v>573.56933718429855</v>
      </c>
      <c r="S54" s="263">
        <f t="shared" si="77"/>
        <v>0.16812335045086121</v>
      </c>
      <c r="T54" s="492">
        <f>O54/Konstanten!$C$22</f>
        <v>0.22360822621560672</v>
      </c>
      <c r="U54" s="492">
        <f t="shared" si="2"/>
        <v>0.75186533996876448</v>
      </c>
      <c r="V54" s="492"/>
      <c r="W54" s="252"/>
      <c r="X54" s="515">
        <f t="shared" si="61"/>
        <v>430</v>
      </c>
      <c r="Y54" s="592">
        <v>43000</v>
      </c>
      <c r="Z54" s="490">
        <f t="shared" si="62"/>
        <v>3.7760793372714978E-2</v>
      </c>
      <c r="AA54" s="490">
        <f t="shared" si="62"/>
        <v>7.5487740337580628E-2</v>
      </c>
      <c r="AB54" s="490">
        <f t="shared" si="62"/>
        <v>0.11314731265843213</v>
      </c>
      <c r="AC54" s="490">
        <f t="shared" si="62"/>
        <v>0.1507066106200842</v>
      </c>
      <c r="AD54" s="490">
        <f t="shared" si="62"/>
        <v>0.18813365810049248</v>
      </c>
      <c r="AE54" s="490">
        <f t="shared" si="62"/>
        <v>0.22539767562063401</v>
      </c>
      <c r="AF54" s="490">
        <f t="shared" si="62"/>
        <v>0.26246932562111375</v>
      </c>
      <c r="AG54" s="490">
        <f t="shared" si="62"/>
        <v>0.29932092542579308</v>
      </c>
      <c r="AH54" s="490">
        <f t="shared" si="62"/>
        <v>0.33592662469270973</v>
      </c>
      <c r="AI54" s="490">
        <f t="shared" si="62"/>
        <v>0.37226254553800436</v>
      </c>
      <c r="AJ54" s="490">
        <f t="shared" si="62"/>
        <v>0.40830688486433053</v>
      </c>
      <c r="AK54" s="490">
        <f t="shared" si="62"/>
        <v>0.44403997966254499</v>
      </c>
      <c r="AL54" s="490">
        <f t="shared" si="62"/>
        <v>0.47944433712761697</v>
      </c>
      <c r="AM54" s="490">
        <f t="shared" si="62"/>
        <v>0.51450463230132037</v>
      </c>
      <c r="AN54" s="490">
        <f t="shared" si="62"/>
        <v>0.54920767660658598</v>
      </c>
      <c r="AO54" s="490">
        <f t="shared" si="62"/>
        <v>0.58354236107029178</v>
      </c>
      <c r="AP54" s="490">
        <f t="shared" si="63"/>
        <v>0.61749957825550605</v>
      </c>
      <c r="AQ54" s="490">
        <f t="shared" si="63"/>
        <v>0.65107212696449224</v>
      </c>
      <c r="AR54" s="490">
        <f t="shared" si="63"/>
        <v>0.68425460365939805</v>
      </c>
      <c r="AS54" s="490">
        <f t="shared" si="63"/>
        <v>0.71704328431234732</v>
      </c>
      <c r="AT54" s="490">
        <f t="shared" si="63"/>
        <v>0.74943600007310085</v>
      </c>
      <c r="AU54" s="490">
        <f t="shared" si="63"/>
        <v>0.78143200976255278</v>
      </c>
      <c r="AV54" s="490">
        <f t="shared" si="63"/>
        <v>0.81303187179063918</v>
      </c>
      <c r="AW54" s="490">
        <f t="shared" si="63"/>
        <v>0.84423731768144195</v>
      </c>
      <c r="AX54" s="490">
        <f t="shared" si="63"/>
        <v>0.87505112898375226</v>
      </c>
      <c r="AY54" s="490">
        <f t="shared" si="63"/>
        <v>0.90547701896582888</v>
      </c>
      <c r="AZ54" s="490">
        <f t="shared" si="63"/>
        <v>0.93551952014711404</v>
      </c>
      <c r="BA54" s="490">
        <f t="shared" si="63"/>
        <v>0.96518387841301101</v>
      </c>
      <c r="BB54" s="490">
        <f t="shared" si="63"/>
        <v>0.99447595419298151</v>
      </c>
      <c r="BC54" s="490">
        <f t="shared" si="63"/>
        <v>1.0234021309579464</v>
      </c>
      <c r="BD54" s="490">
        <f t="shared" si="63"/>
        <v>1.0519692311075923</v>
      </c>
      <c r="BE54" s="490">
        <f t="shared" si="63"/>
        <v>1.080184439169414</v>
      </c>
      <c r="BF54" s="490">
        <f t="shared" si="64"/>
        <v>1.1080552321151087</v>
      </c>
      <c r="BG54" s="490">
        <f t="shared" si="64"/>
        <v>1.1355893165123037</v>
      </c>
      <c r="BH54" s="490">
        <f t="shared" si="64"/>
        <v>1.1627945721668329</v>
      </c>
      <c r="BI54" s="490">
        <f t="shared" si="64"/>
        <v>1.189679001868408</v>
      </c>
      <c r="BJ54" s="490">
        <f t="shared" si="64"/>
        <v>1.2162506868275476</v>
      </c>
      <c r="BK54" s="490">
        <f t="shared" si="64"/>
        <v>1.2425177473801803</v>
      </c>
      <c r="BL54" s="490">
        <f t="shared" si="64"/>
        <v>1.2684883085359366</v>
      </c>
      <c r="BM54" s="490">
        <f t="shared" si="64"/>
        <v>1.2941704699540575</v>
      </c>
      <c r="BN54" s="527"/>
      <c r="BO54" s="252"/>
      <c r="BP54" s="515">
        <f t="shared" si="65"/>
        <v>430</v>
      </c>
      <c r="BQ54" s="592">
        <v>43000</v>
      </c>
      <c r="BR54" s="382">
        <f t="shared" si="66"/>
        <v>216.71178098412119</v>
      </c>
      <c r="BS54" s="382">
        <f t="shared" si="66"/>
        <v>216.89690933551728</v>
      </c>
      <c r="BT54" s="382">
        <f t="shared" si="66"/>
        <v>217.204721987439</v>
      </c>
      <c r="BU54" s="382">
        <f t="shared" si="66"/>
        <v>217.63412956766368</v>
      </c>
      <c r="BV54" s="382">
        <f t="shared" si="66"/>
        <v>218.18363155833717</v>
      </c>
      <c r="BW54" s="382">
        <f t="shared" si="66"/>
        <v>218.85133986930225</v>
      </c>
      <c r="BX54" s="382">
        <f t="shared" si="66"/>
        <v>219.63500774530578</v>
      </c>
      <c r="BY54" s="382">
        <f t="shared" si="66"/>
        <v>220.53206307151635</v>
      </c>
      <c r="BZ54" s="382">
        <f t="shared" si="66"/>
        <v>221.53964504905915</v>
      </c>
      <c r="CA54" s="382">
        <f t="shared" si="66"/>
        <v>222.65464317236166</v>
      </c>
      <c r="CB54" s="382">
        <f t="shared" si="66"/>
        <v>223.87373745053341</v>
      </c>
      <c r="CC54" s="382">
        <f t="shared" si="66"/>
        <v>225.19343887010623</v>
      </c>
      <c r="CD54" s="382">
        <f t="shared" si="66"/>
        <v>226.61012918806642</v>
      </c>
      <c r="CE54" s="382">
        <f t="shared" si="66"/>
        <v>228.12009926272273</v>
      </c>
      <c r="CF54" s="382">
        <f t="shared" si="66"/>
        <v>229.71958526562335</v>
      </c>
      <c r="CG54" s="382">
        <f t="shared" si="66"/>
        <v>231.40480226097077</v>
      </c>
      <c r="CH54" s="382">
        <f t="shared" si="67"/>
        <v>233.17197478139832</v>
      </c>
      <c r="CI54" s="382">
        <f t="shared" si="67"/>
        <v>235.01736416374635</v>
      </c>
      <c r="CJ54" s="382">
        <f t="shared" si="67"/>
        <v>236.93729253046715</v>
      </c>
      <c r="CK54" s="382">
        <f t="shared" si="67"/>
        <v>238.92816340817427</v>
      </c>
      <c r="CL54" s="382">
        <f t="shared" si="67"/>
        <v>240.98647906283369</v>
      </c>
      <c r="CM54" s="382">
        <f t="shared" si="67"/>
        <v>243.10885470081962</v>
      </c>
      <c r="CN54" s="382">
        <f t="shared" si="67"/>
        <v>245.29202973715471</v>
      </c>
      <c r="CO54" s="382">
        <f t="shared" si="67"/>
        <v>247.53287636821398</v>
      </c>
      <c r="CP54" s="382">
        <f t="shared" si="67"/>
        <v>249.82840570789605</v>
      </c>
      <c r="CQ54" s="382">
        <f t="shared" si="67"/>
        <v>252.17577175597268</v>
      </c>
      <c r="CR54" s="382">
        <f t="shared" si="67"/>
        <v>254.57227346723982</v>
      </c>
      <c r="CS54" s="382">
        <f t="shared" si="67"/>
        <v>257.0153551824078</v>
      </c>
      <c r="CT54" s="382">
        <f t="shared" si="67"/>
        <v>259.50260566831122</v>
      </c>
      <c r="CU54" s="382">
        <f t="shared" si="67"/>
        <v>262.03175599779382</v>
      </c>
      <c r="CV54" s="382">
        <f t="shared" si="67"/>
        <v>264.60067647993151</v>
      </c>
      <c r="CW54" s="382">
        <f t="shared" si="67"/>
        <v>267.20737283035913</v>
      </c>
      <c r="CX54" s="382">
        <f t="shared" si="68"/>
        <v>269.84998175027181</v>
      </c>
      <c r="CY54" s="382">
        <f t="shared" si="68"/>
        <v>272.52676606190755</v>
      </c>
      <c r="CZ54" s="382">
        <f t="shared" si="68"/>
        <v>275.23610952852027</v>
      </c>
      <c r="DA54" s="382">
        <f t="shared" si="68"/>
        <v>277.97651146833641</v>
      </c>
      <c r="DB54" s="382">
        <f t="shared" si="68"/>
        <v>280.74658125501082</v>
      </c>
      <c r="DC54" s="382">
        <f t="shared" si="68"/>
        <v>283.54503278172933</v>
      </c>
      <c r="DD54" s="382">
        <f t="shared" si="68"/>
        <v>286.37067895239829</v>
      </c>
      <c r="DE54" s="382">
        <f t="shared" si="68"/>
        <v>289.22242625127245</v>
      </c>
      <c r="DF54" s="521"/>
      <c r="DG54" s="252"/>
      <c r="DH54" s="515">
        <f t="shared" si="69"/>
        <v>430</v>
      </c>
      <c r="DI54" s="592">
        <v>43000</v>
      </c>
      <c r="DJ54" s="382">
        <f t="shared" si="70"/>
        <v>21.658433226341383</v>
      </c>
      <c r="DK54" s="382">
        <f t="shared" si="70"/>
        <v>43.297453190966557</v>
      </c>
      <c r="DL54" s="382">
        <f t="shared" si="70"/>
        <v>64.897829125681511</v>
      </c>
      <c r="DM54" s="382">
        <f t="shared" si="70"/>
        <v>86.440690762653858</v>
      </c>
      <c r="DN54" s="382">
        <f t="shared" si="70"/>
        <v>107.90769757875691</v>
      </c>
      <c r="DO54" s="382">
        <f t="shared" si="70"/>
        <v>129.28119540860857</v>
      </c>
      <c r="DP54" s="382">
        <f t="shared" si="70"/>
        <v>150.54435712771203</v>
      </c>
      <c r="DQ54" s="382">
        <f t="shared" si="70"/>
        <v>171.68130480186301</v>
      </c>
      <c r="DR54" s="382">
        <f t="shared" si="70"/>
        <v>192.67721146755613</v>
      </c>
      <c r="DS54" s="382">
        <f t="shared" si="70"/>
        <v>213.51838150277291</v>
      </c>
      <c r="DT54" s="382">
        <f t="shared" si="70"/>
        <v>234.19230931941976</v>
      </c>
      <c r="DU54" s="382">
        <f t="shared" si="70"/>
        <v>254.68771681837535</v>
      </c>
      <c r="DV54" s="382">
        <f t="shared" si="70"/>
        <v>274.99457066305263</v>
      </c>
      <c r="DW54" s="382">
        <f t="shared" si="70"/>
        <v>295.10408092731956</v>
      </c>
      <c r="DX54" s="382">
        <f t="shared" si="70"/>
        <v>315.0086830477681</v>
      </c>
      <c r="DY54" s="382">
        <f t="shared" si="70"/>
        <v>334.7020052580479</v>
      </c>
      <c r="DZ54" s="382">
        <f t="shared" si="71"/>
        <v>354.1788238115945</v>
      </c>
      <c r="EA54" s="382">
        <f t="shared" si="71"/>
        <v>373.4350083221953</v>
      </c>
      <c r="EB54" s="382">
        <f t="shared" si="71"/>
        <v>392.46745948622583</v>
      </c>
      <c r="EC54" s="382">
        <f t="shared" si="71"/>
        <v>411.27404131548559</v>
      </c>
      <c r="ED54" s="382">
        <f t="shared" si="71"/>
        <v>429.85350982398035</v>
      </c>
      <c r="EE54" s="382">
        <f t="shared" si="71"/>
        <v>448.20543989410169</v>
      </c>
      <c r="EF54" s="382">
        <f t="shared" si="71"/>
        <v>466.33015181266649</v>
      </c>
      <c r="EG54" s="382">
        <f t="shared" si="71"/>
        <v>484.22863872879475</v>
      </c>
      <c r="EH54" s="382">
        <f t="shared" si="71"/>
        <v>501.90249605358292</v>
      </c>
      <c r="EI54" s="382">
        <f t="shared" si="71"/>
        <v>519.35385360384498</v>
      </c>
      <c r="EJ54" s="382">
        <f t="shared" si="71"/>
        <v>536.58531109375326</v>
      </c>
      <c r="EK54" s="382">
        <f t="shared" si="71"/>
        <v>553.59987740232134</v>
      </c>
      <c r="EL54" s="382">
        <f t="shared" si="71"/>
        <v>570.40091389219128</v>
      </c>
      <c r="EM54" s="382">
        <f t="shared" si="71"/>
        <v>586.99208192654805</v>
      </c>
      <c r="EN54" s="382">
        <f t="shared" si="71"/>
        <v>603.37729462465791</v>
      </c>
      <c r="EO54" s="382">
        <f t="shared" si="71"/>
        <v>619.56067281119408</v>
      </c>
      <c r="EP54" s="382">
        <f t="shared" si="72"/>
        <v>635.54650504785695</v>
      </c>
      <c r="EQ54" s="382">
        <f t="shared" si="72"/>
        <v>651.33921158553267</v>
      </c>
      <c r="ER54" s="382">
        <f t="shared" si="72"/>
        <v>666.94331203923036</v>
      </c>
      <c r="ES54" s="382">
        <f t="shared" si="72"/>
        <v>682.36339656374071</v>
      </c>
      <c r="ET54" s="382">
        <f t="shared" si="72"/>
        <v>697.60410029362436</v>
      </c>
      <c r="EU54" s="382">
        <f t="shared" si="72"/>
        <v>712.67008080457765</v>
      </c>
      <c r="EV54" s="382">
        <f t="shared" si="72"/>
        <v>727.56599835298914</v>
      </c>
      <c r="EW54" s="382">
        <f t="shared" si="72"/>
        <v>742.29649865504086</v>
      </c>
      <c r="EX54" s="521"/>
      <c r="EY54" s="252"/>
      <c r="EZ54" s="515">
        <f t="shared" si="73"/>
        <v>430</v>
      </c>
      <c r="FA54" s="592">
        <v>43000</v>
      </c>
      <c r="FB54" s="382">
        <f t="shared" si="57"/>
        <v>18.600000000000001</v>
      </c>
      <c r="FC54" s="382">
        <f t="shared" si="57"/>
        <v>37.200000000000003</v>
      </c>
      <c r="FD54" s="382">
        <f t="shared" si="57"/>
        <v>55.8</v>
      </c>
      <c r="FE54" s="382">
        <f t="shared" si="57"/>
        <v>74.400000000000006</v>
      </c>
      <c r="FF54" s="382">
        <f t="shared" si="57"/>
        <v>93</v>
      </c>
      <c r="FG54" s="382">
        <f t="shared" si="57"/>
        <v>111.6</v>
      </c>
      <c r="FH54" s="382">
        <f t="shared" si="57"/>
        <v>130.19999999999999</v>
      </c>
      <c r="FI54" s="382">
        <f t="shared" si="57"/>
        <v>148.80000000000001</v>
      </c>
      <c r="FJ54" s="382">
        <f t="shared" si="57"/>
        <v>167.4</v>
      </c>
      <c r="FK54" s="382">
        <f t="shared" si="57"/>
        <v>186</v>
      </c>
      <c r="FL54" s="382">
        <f t="shared" si="57"/>
        <v>204.60000000000002</v>
      </c>
      <c r="FM54" s="382">
        <f t="shared" si="57"/>
        <v>223.2</v>
      </c>
      <c r="FN54" s="382">
        <f t="shared" si="57"/>
        <v>241.8</v>
      </c>
      <c r="FO54" s="382">
        <f t="shared" si="57"/>
        <v>260.39999999999998</v>
      </c>
      <c r="FP54" s="382">
        <f t="shared" si="57"/>
        <v>279</v>
      </c>
      <c r="FQ54" s="382">
        <f t="shared" si="55"/>
        <v>297.60000000000002</v>
      </c>
      <c r="FR54" s="382">
        <f t="shared" si="48"/>
        <v>316.2</v>
      </c>
      <c r="FS54" s="382">
        <f t="shared" si="48"/>
        <v>334.8</v>
      </c>
      <c r="FT54" s="382">
        <f t="shared" si="48"/>
        <v>353.4</v>
      </c>
      <c r="FU54" s="382">
        <f t="shared" si="48"/>
        <v>372</v>
      </c>
      <c r="FV54" s="382">
        <f t="shared" si="48"/>
        <v>390.6</v>
      </c>
      <c r="FW54" s="382">
        <f t="shared" si="48"/>
        <v>409.20000000000005</v>
      </c>
      <c r="FX54" s="382">
        <f t="shared" si="48"/>
        <v>427.8</v>
      </c>
      <c r="FY54" s="382">
        <f t="shared" si="48"/>
        <v>446.4</v>
      </c>
      <c r="FZ54" s="382">
        <f t="shared" si="48"/>
        <v>465</v>
      </c>
      <c r="GA54" s="382">
        <f t="shared" si="48"/>
        <v>483.6</v>
      </c>
      <c r="GB54" s="382">
        <f t="shared" si="48"/>
        <v>502.20000000000005</v>
      </c>
      <c r="GC54" s="382">
        <f t="shared" si="48"/>
        <v>520.79999999999995</v>
      </c>
      <c r="GD54" s="382">
        <f t="shared" si="48"/>
        <v>539.4</v>
      </c>
      <c r="GE54" s="382">
        <f t="shared" si="48"/>
        <v>558</v>
      </c>
      <c r="GF54" s="382">
        <f t="shared" si="48"/>
        <v>576.6</v>
      </c>
      <c r="GG54" s="382">
        <f t="shared" si="48"/>
        <v>595.20000000000005</v>
      </c>
      <c r="GH54" s="382">
        <f t="shared" si="49"/>
        <v>613.79999999999995</v>
      </c>
      <c r="GI54" s="382">
        <f t="shared" si="49"/>
        <v>632.4</v>
      </c>
      <c r="GJ54" s="382">
        <f t="shared" si="49"/>
        <v>651</v>
      </c>
      <c r="GK54" s="382">
        <f t="shared" si="49"/>
        <v>669.6</v>
      </c>
      <c r="GL54" s="382">
        <f t="shared" si="49"/>
        <v>688.2</v>
      </c>
      <c r="GM54" s="382">
        <f t="shared" si="49"/>
        <v>706.8</v>
      </c>
      <c r="GN54" s="382">
        <f t="shared" si="49"/>
        <v>725.4</v>
      </c>
      <c r="GO54" s="382">
        <f t="shared" si="49"/>
        <v>744</v>
      </c>
      <c r="GQ54" s="511"/>
      <c r="GR54" s="521"/>
      <c r="GS54" s="524">
        <v>43000</v>
      </c>
      <c r="GT54" s="477">
        <f t="shared" si="58"/>
        <v>0.14121211790249258</v>
      </c>
      <c r="GU54" s="477">
        <f t="shared" si="58"/>
        <v>0.1408270635243439</v>
      </c>
      <c r="GV54" s="477">
        <f t="shared" si="58"/>
        <v>0.1401869561470632</v>
      </c>
      <c r="GW54" s="477">
        <f t="shared" si="58"/>
        <v>0.13929424506468607</v>
      </c>
      <c r="GX54" s="477">
        <f t="shared" si="58"/>
        <v>0.1381523089942352</v>
      </c>
      <c r="GY54" s="477">
        <f t="shared" si="58"/>
        <v>0.13676540778204482</v>
      </c>
      <c r="GZ54" s="477">
        <f t="shared" si="58"/>
        <v>0.13513862303356355</v>
      </c>
      <c r="HA54" s="477">
        <f t="shared" si="58"/>
        <v>0.13327778949647578</v>
      </c>
      <c r="HB54" s="477">
        <f t="shared" si="58"/>
        <v>0.13118941921064919</v>
      </c>
      <c r="HC54" s="477">
        <f t="shared" si="58"/>
        <v>0.12888062053062882</v>
      </c>
      <c r="HD54" s="477">
        <f t="shared" si="58"/>
        <v>0.12635901411714667</v>
      </c>
      <c r="HE54" s="477">
        <f t="shared" si="58"/>
        <v>0.12363264790201915</v>
      </c>
      <c r="HF54" s="477">
        <f t="shared" si="58"/>
        <v>0.12070991286488163</v>
      </c>
      <c r="HG54" s="477">
        <f t="shared" si="58"/>
        <v>0.11759946124183475</v>
      </c>
      <c r="HH54" s="477">
        <f t="shared" si="58"/>
        <v>0.11431012853162439</v>
      </c>
      <c r="HI54" s="477">
        <f t="shared" si="56"/>
        <v>0.11085086039279343</v>
      </c>
      <c r="HJ54" s="477">
        <f t="shared" si="56"/>
        <v>0.10723064525110443</v>
      </c>
      <c r="HK54" s="477">
        <f t="shared" si="56"/>
        <v>0.10345845317443153</v>
      </c>
      <c r="HL54" s="477">
        <f t="shared" si="56"/>
        <v>9.9543181331182395E-2</v>
      </c>
      <c r="HM54" s="477">
        <f t="shared" si="56"/>
        <v>9.5493606136349204E-2</v>
      </c>
      <c r="HN54" s="477">
        <f t="shared" si="56"/>
        <v>9.131834200924438E-2</v>
      </c>
      <c r="HO54" s="477">
        <f t="shared" si="56"/>
        <v>8.702580652148606E-2</v>
      </c>
      <c r="HP54" s="477">
        <f t="shared" si="56"/>
        <v>8.2624191600942753E-2</v>
      </c>
      <c r="HQ54" s="477">
        <f t="shared" si="56"/>
        <v>7.8121440375982634E-2</v>
      </c>
      <c r="HR54" s="477">
        <f t="shared" si="56"/>
        <v>7.3525229190418748E-2</v>
      </c>
      <c r="HS54" s="477">
        <f t="shared" si="56"/>
        <v>6.884295428973064E-2</v>
      </c>
      <c r="HT54" s="477">
        <f t="shared" si="56"/>
        <v>6.4081722668970609E-2</v>
      </c>
      <c r="HU54" s="477">
        <f t="shared" si="56"/>
        <v>5.9248346578813477E-2</v>
      </c>
      <c r="HV54" s="477">
        <f t="shared" si="56"/>
        <v>5.4349341203984533E-2</v>
      </c>
      <c r="HW54" s="477">
        <f t="shared" si="50"/>
        <v>4.9390925055401193E-2</v>
      </c>
      <c r="HX54" s="477">
        <f t="shared" si="50"/>
        <v>4.4379022650023976E-2</v>
      </c>
      <c r="HY54" s="477">
        <f t="shared" si="33"/>
        <v>3.9319269088949657E-2</v>
      </c>
      <c r="HZ54" s="477">
        <f t="shared" si="33"/>
        <v>3.4217016182347626E-2</v>
      </c>
      <c r="IA54" s="477">
        <f t="shared" si="33"/>
        <v>2.9077339807977502E-2</v>
      </c>
      <c r="IB54" s="477">
        <f t="shared" si="33"/>
        <v>2.3905048227386018E-2</v>
      </c>
      <c r="IC54" s="477">
        <f t="shared" si="33"/>
        <v>1.8704691119152718E-2</v>
      </c>
      <c r="ID54" s="477">
        <f t="shared" si="33"/>
        <v>1.3480569121749839E-2</v>
      </c>
      <c r="IE54" s="477">
        <f t="shared" si="33"/>
        <v>8.2367437088850387E-3</v>
      </c>
      <c r="IF54" s="477">
        <f t="shared" si="33"/>
        <v>2.9770472477993644E-3</v>
      </c>
      <c r="IG54" s="477">
        <f t="shared" si="51"/>
        <v>2.2949068843052499E-3</v>
      </c>
    </row>
    <row r="55" spans="1:296">
      <c r="F55" s="384"/>
      <c r="G55" s="384"/>
      <c r="H55" s="384"/>
      <c r="I55" s="384"/>
      <c r="J55" s="252"/>
      <c r="K55" s="606">
        <v>43000</v>
      </c>
      <c r="L55" s="382">
        <f t="shared" si="22"/>
        <v>13.106399999999999</v>
      </c>
      <c r="M55" s="382">
        <v>430</v>
      </c>
      <c r="N55" s="493">
        <f t="shared" si="74"/>
        <v>162.35697924348869</v>
      </c>
      <c r="O55" s="263">
        <f t="shared" si="75"/>
        <v>0.2610659181984214</v>
      </c>
      <c r="P55" s="383">
        <f t="shared" si="78"/>
        <v>-56.500002288000502</v>
      </c>
      <c r="Q55" s="383">
        <f t="shared" si="76"/>
        <v>216.64999771199948</v>
      </c>
      <c r="R55" s="382">
        <f t="shared" si="0"/>
        <v>573.56933718429855</v>
      </c>
      <c r="S55" s="263">
        <f t="shared" si="77"/>
        <v>0.16023388032912775</v>
      </c>
      <c r="T55" s="492">
        <f>O55/Konstanten!$C$22</f>
        <v>0.21311503526401746</v>
      </c>
      <c r="U55" s="492">
        <f t="shared" si="2"/>
        <v>0.75186533996876448</v>
      </c>
      <c r="V55" s="492"/>
      <c r="W55" s="252"/>
      <c r="X55" s="515">
        <f t="shared" si="61"/>
        <v>440</v>
      </c>
      <c r="Y55" s="592">
        <v>44000</v>
      </c>
      <c r="Z55" s="490">
        <f t="shared" si="62"/>
        <v>3.8678902624874667E-2</v>
      </c>
      <c r="AA55" s="490">
        <f t="shared" si="62"/>
        <v>7.7321107186690829E-2</v>
      </c>
      <c r="AB55" s="490">
        <f t="shared" si="62"/>
        <v>0.11589027778218369</v>
      </c>
      <c r="AC55" s="490">
        <f t="shared" si="62"/>
        <v>0.15435079346642708</v>
      </c>
      <c r="AD55" s="490">
        <f t="shared" si="62"/>
        <v>0.19266808279167874</v>
      </c>
      <c r="AE55" s="490">
        <f t="shared" si="62"/>
        <v>0.23080893207852454</v>
      </c>
      <c r="AF55" s="490">
        <f t="shared" si="62"/>
        <v>0.26874176065566069</v>
      </c>
      <c r="AG55" s="490">
        <f t="shared" si="62"/>
        <v>0.30643685781246605</v>
      </c>
      <c r="AH55" s="490">
        <f t="shared" si="62"/>
        <v>0.34386657786651664</v>
      </c>
      <c r="AI55" s="490">
        <f t="shared" si="62"/>
        <v>0.38100549144762935</v>
      </c>
      <c r="AJ55" s="490">
        <f t="shared" si="62"/>
        <v>0.41783049273417566</v>
      </c>
      <c r="AK55" s="490">
        <f t="shared" si="62"/>
        <v>0.45432086385960196</v>
      </c>
      <c r="AL55" s="490">
        <f t="shared" si="62"/>
        <v>0.49045829896978338</v>
      </c>
      <c r="AM55" s="490">
        <f t="shared" si="62"/>
        <v>0.52622689141422996</v>
      </c>
      <c r="AN55" s="490">
        <f t="shared" si="62"/>
        <v>0.56161308827824297</v>
      </c>
      <c r="AO55" s="490">
        <f t="shared" si="62"/>
        <v>0.59660561691275649</v>
      </c>
      <c r="AP55" s="490">
        <f t="shared" si="63"/>
        <v>0.63119538831514921</v>
      </c>
      <c r="AQ55" s="490">
        <f t="shared" si="63"/>
        <v>0.66537538219130421</v>
      </c>
      <c r="AR55" s="490">
        <f t="shared" si="63"/>
        <v>0.69914051832696489</v>
      </c>
      <c r="AS55" s="490">
        <f t="shared" si="63"/>
        <v>0.73248751855857686</v>
      </c>
      <c r="AT55" s="490">
        <f t="shared" si="63"/>
        <v>0.76541476320189206</v>
      </c>
      <c r="AU55" s="490">
        <f t="shared" si="63"/>
        <v>0.79792214530974437</v>
      </c>
      <c r="AV55" s="490">
        <f t="shared" si="63"/>
        <v>0.83001092562048118</v>
      </c>
      <c r="AW55" s="490">
        <f t="shared" si="63"/>
        <v>0.86168359055295374</v>
      </c>
      <c r="AX55" s="490">
        <f t="shared" si="63"/>
        <v>0.89294371512206805</v>
      </c>
      <c r="AY55" s="490">
        <f t="shared" si="63"/>
        <v>0.92379583220525874</v>
      </c>
      <c r="AZ55" s="490">
        <f t="shared" si="63"/>
        <v>0.95424530919325257</v>
      </c>
      <c r="BA55" s="490">
        <f t="shared" si="63"/>
        <v>0.98429823271290451</v>
      </c>
      <c r="BB55" s="490">
        <f t="shared" si="63"/>
        <v>1.0139613018161235</v>
      </c>
      <c r="BC55" s="490">
        <f t="shared" si="63"/>
        <v>1.0432417297859513</v>
      </c>
      <c r="BD55" s="490">
        <f t="shared" si="63"/>
        <v>1.0721471545146237</v>
      </c>
      <c r="BE55" s="490">
        <f t="shared" si="63"/>
        <v>1.1006855572550434</v>
      </c>
      <c r="BF55" s="490">
        <f t="shared" si="64"/>
        <v>1.1288651894310009</v>
      </c>
      <c r="BG55" s="490">
        <f t="shared" si="64"/>
        <v>1.1566945071076469</v>
      </c>
      <c r="BH55" s="490">
        <f t="shared" si="64"/>
        <v>1.1841821126671437</v>
      </c>
      <c r="BI55" s="490">
        <f t="shared" si="64"/>
        <v>1.2113367031999727</v>
      </c>
      <c r="BJ55" s="490">
        <f t="shared" si="64"/>
        <v>1.2381670251062198</v>
      </c>
      <c r="BK55" s="490">
        <f t="shared" si="64"/>
        <v>1.2646818343989372</v>
      </c>
      <c r="BL55" s="490">
        <f t="shared" si="64"/>
        <v>1.2908898622105243</v>
      </c>
      <c r="BM55" s="490">
        <f t="shared" si="64"/>
        <v>1.3167997850199038</v>
      </c>
      <c r="BN55" s="527"/>
      <c r="BO55" s="252"/>
      <c r="BP55" s="515">
        <f t="shared" si="65"/>
        <v>440</v>
      </c>
      <c r="BQ55" s="592">
        <v>44000</v>
      </c>
      <c r="BR55" s="382">
        <f t="shared" si="66"/>
        <v>216.71482188314798</v>
      </c>
      <c r="BS55" s="382">
        <f t="shared" si="66"/>
        <v>216.90904843746992</v>
      </c>
      <c r="BT55" s="382">
        <f t="shared" si="66"/>
        <v>217.23194371832409</v>
      </c>
      <c r="BU55" s="382">
        <f t="shared" si="66"/>
        <v>217.68229887643372</v>
      </c>
      <c r="BV55" s="382">
        <f t="shared" si="66"/>
        <v>218.25845019719941</v>
      </c>
      <c r="BW55" s="382">
        <f t="shared" si="66"/>
        <v>218.9583065139247</v>
      </c>
      <c r="BX55" s="382">
        <f t="shared" si="66"/>
        <v>219.7793827417174</v>
      </c>
      <c r="BY55" s="382">
        <f t="shared" si="66"/>
        <v>220.71883839632881</v>
      </c>
      <c r="BZ55" s="382">
        <f t="shared" si="66"/>
        <v>221.77351985667025</v>
      </c>
      <c r="CA55" s="382">
        <f t="shared" si="66"/>
        <v>222.94000509053097</v>
      </c>
      <c r="CB55" s="382">
        <f t="shared" si="66"/>
        <v>224.2146495862427</v>
      </c>
      <c r="CC55" s="382">
        <f t="shared" si="66"/>
        <v>225.59363231070878</v>
      </c>
      <c r="CD55" s="382">
        <f t="shared" si="66"/>
        <v>227.07300063534177</v>
      </c>
      <c r="CE55" s="382">
        <f t="shared" si="66"/>
        <v>228.64871332353673</v>
      </c>
      <c r="CF55" s="382">
        <f t="shared" si="66"/>
        <v>230.31668084356684</v>
      </c>
      <c r="CG55" s="382">
        <f t="shared" si="66"/>
        <v>232.07280244729517</v>
      </c>
      <c r="CH55" s="382">
        <f t="shared" si="67"/>
        <v>233.91299962760752</v>
      </c>
      <c r="CI55" s="382">
        <f t="shared" si="67"/>
        <v>235.83324572788104</v>
      </c>
      <c r="CJ55" s="382">
        <f t="shared" si="67"/>
        <v>237.82959161932604</v>
      </c>
      <c r="CK55" s="382">
        <f t="shared" si="67"/>
        <v>239.89818748317455</v>
      </c>
      <c r="CL55" s="382">
        <f t="shared" si="67"/>
        <v>242.0353008328986</v>
      </c>
      <c r="CM55" s="382">
        <f t="shared" si="67"/>
        <v>244.23733098710204</v>
      </c>
      <c r="CN55" s="382">
        <f t="shared" si="67"/>
        <v>246.50082025776757</v>
      </c>
      <c r="CO55" s="382">
        <f t="shared" si="67"/>
        <v>248.82246215342127</v>
      </c>
      <c r="CP55" s="382">
        <f t="shared" si="67"/>
        <v>251.19910691516486</v>
      </c>
      <c r="CQ55" s="382">
        <f t="shared" si="67"/>
        <v>253.62776470834373</v>
      </c>
      <c r="CR55" s="382">
        <f t="shared" si="67"/>
        <v>256.10560678669981</v>
      </c>
      <c r="CS55" s="382">
        <f t="shared" si="67"/>
        <v>258.6299649318961</v>
      </c>
      <c r="CT55" s="382">
        <f t="shared" si="67"/>
        <v>261.19832945162227</v>
      </c>
      <c r="CU55" s="382">
        <f t="shared" si="67"/>
        <v>263.80834599617361</v>
      </c>
      <c r="CV55" s="382">
        <f t="shared" si="67"/>
        <v>266.45781142805009</v>
      </c>
      <c r="CW55" s="382">
        <f t="shared" si="67"/>
        <v>269.14466895311978</v>
      </c>
      <c r="CX55" s="382">
        <f t="shared" si="68"/>
        <v>271.86700269620377</v>
      </c>
      <c r="CY55" s="382">
        <f t="shared" si="68"/>
        <v>274.62303187931116</v>
      </c>
      <c r="CZ55" s="382">
        <f t="shared" si="68"/>
        <v>277.41110473769498</v>
      </c>
      <c r="DA55" s="382">
        <f t="shared" si="68"/>
        <v>280.22969228769074</v>
      </c>
      <c r="DB55" s="382">
        <f t="shared" si="68"/>
        <v>283.07738204114872</v>
      </c>
      <c r="DC55" s="382">
        <f t="shared" si="68"/>
        <v>285.9528717441724</v>
      </c>
      <c r="DD55" s="382">
        <f t="shared" si="68"/>
        <v>288.85496320284426</v>
      </c>
      <c r="DE55" s="382">
        <f t="shared" si="68"/>
        <v>291.78255624552583</v>
      </c>
      <c r="DF55" s="521"/>
      <c r="DG55" s="252"/>
      <c r="DH55" s="515">
        <f t="shared" si="69"/>
        <v>440</v>
      </c>
      <c r="DI55" s="592">
        <v>44000</v>
      </c>
      <c r="DJ55" s="382">
        <f t="shared" si="70"/>
        <v>22.185032541565388</v>
      </c>
      <c r="DK55" s="382">
        <f t="shared" si="70"/>
        <v>44.349016199426359</v>
      </c>
      <c r="DL55" s="382">
        <f t="shared" si="70"/>
        <v>66.471109813631344</v>
      </c>
      <c r="DM55" s="382">
        <f t="shared" si="70"/>
        <v>88.53088230240914</v>
      </c>
      <c r="DN55" s="382">
        <f t="shared" si="70"/>
        <v>110.50850454339273</v>
      </c>
      <c r="DO55" s="382">
        <f t="shared" si="70"/>
        <v>132.38492618849511</v>
      </c>
      <c r="DP55" s="382">
        <f t="shared" si="70"/>
        <v>154.14203353300871</v>
      </c>
      <c r="DQ55" s="382">
        <f t="shared" si="70"/>
        <v>175.76278542433528</v>
      </c>
      <c r="DR55" s="382">
        <f t="shared" si="70"/>
        <v>197.23132514673094</v>
      </c>
      <c r="DS55" s="382">
        <f t="shared" si="70"/>
        <v>218.53306719319468</v>
      </c>
      <c r="DT55" s="382">
        <f t="shared" si="70"/>
        <v>239.65475877292999</v>
      </c>
      <c r="DU55" s="382">
        <f t="shared" si="70"/>
        <v>260.58451675294981</v>
      </c>
      <c r="DV55" s="382">
        <f t="shared" si="70"/>
        <v>281.31184145663718</v>
      </c>
      <c r="DW55" s="382">
        <f t="shared" si="70"/>
        <v>301.8276093170137</v>
      </c>
      <c r="DX55" s="382">
        <f t="shared" si="70"/>
        <v>322.12404679777876</v>
      </c>
      <c r="DY55" s="382">
        <f t="shared" si="70"/>
        <v>342.19468825307928</v>
      </c>
      <c r="DZ55" s="382">
        <f t="shared" si="71"/>
        <v>362.03432050970605</v>
      </c>
      <c r="EA55" s="382">
        <f t="shared" si="71"/>
        <v>381.6389169422157</v>
      </c>
      <c r="EB55" s="382">
        <f t="shared" si="71"/>
        <v>401.00556369548417</v>
      </c>
      <c r="EC55" s="382">
        <f t="shared" si="71"/>
        <v>420.13238051541452</v>
      </c>
      <c r="ED55" s="382">
        <f t="shared" si="71"/>
        <v>439.01843840078607</v>
      </c>
      <c r="EE55" s="382">
        <f t="shared" si="71"/>
        <v>457.66367600998365</v>
      </c>
      <c r="EF55" s="382">
        <f t="shared" si="71"/>
        <v>476.06881646386552</v>
      </c>
      <c r="EG55" s="382">
        <f t="shared" si="71"/>
        <v>494.23528589604416</v>
      </c>
      <c r="EH55" s="382">
        <f t="shared" si="71"/>
        <v>512.16513482544963</v>
      </c>
      <c r="EI55" s="382">
        <f t="shared" si="71"/>
        <v>529.86096317158774</v>
      </c>
      <c r="EJ55" s="382">
        <f t="shared" si="71"/>
        <v>547.32584950519993</v>
      </c>
      <c r="EK55" s="382">
        <f t="shared" si="71"/>
        <v>564.5632849288171</v>
      </c>
      <c r="EL55" s="382">
        <f t="shared" si="71"/>
        <v>581.57711181320246</v>
      </c>
      <c r="EM55" s="382">
        <f t="shared" si="71"/>
        <v>598.37146747632914</v>
      </c>
      <c r="EN55" s="382">
        <f t="shared" si="71"/>
        <v>614.9507327789845</v>
      </c>
      <c r="EO55" s="382">
        <f t="shared" si="71"/>
        <v>631.31948552310553</v>
      </c>
      <c r="EP55" s="382">
        <f t="shared" si="72"/>
        <v>647.48245847236683</v>
      </c>
      <c r="EQ55" s="382">
        <f t="shared" si="72"/>
        <v>663.44450176645194</v>
      </c>
      <c r="ER55" s="382">
        <f t="shared" si="72"/>
        <v>679.21054946799597</v>
      </c>
      <c r="ES55" s="382">
        <f t="shared" si="72"/>
        <v>694.78558996142169</v>
      </c>
      <c r="ET55" s="382">
        <f t="shared" si="72"/>
        <v>710.17463991362922</v>
      </c>
      <c r="EU55" s="382">
        <f t="shared" si="72"/>
        <v>725.38272150522118</v>
      </c>
      <c r="EV55" s="382">
        <f t="shared" si="72"/>
        <v>740.41484264602093</v>
      </c>
      <c r="EW55" s="382">
        <f t="shared" si="72"/>
        <v>755.27597989829303</v>
      </c>
      <c r="EX55" s="521"/>
      <c r="EY55" s="252"/>
      <c r="EZ55" s="515">
        <f t="shared" si="73"/>
        <v>440</v>
      </c>
      <c r="FA55" s="592">
        <v>44000</v>
      </c>
      <c r="FB55" s="382">
        <f t="shared" si="57"/>
        <v>18.8</v>
      </c>
      <c r="FC55" s="382">
        <f t="shared" si="57"/>
        <v>37.6</v>
      </c>
      <c r="FD55" s="382">
        <f t="shared" si="57"/>
        <v>56.4</v>
      </c>
      <c r="FE55" s="382">
        <f t="shared" si="57"/>
        <v>75.2</v>
      </c>
      <c r="FF55" s="382">
        <f t="shared" si="57"/>
        <v>94</v>
      </c>
      <c r="FG55" s="382">
        <f t="shared" si="57"/>
        <v>112.8</v>
      </c>
      <c r="FH55" s="382">
        <f t="shared" si="57"/>
        <v>131.60000000000002</v>
      </c>
      <c r="FI55" s="382">
        <f t="shared" si="57"/>
        <v>150.4</v>
      </c>
      <c r="FJ55" s="382">
        <f t="shared" si="57"/>
        <v>169.2</v>
      </c>
      <c r="FK55" s="382">
        <f t="shared" si="57"/>
        <v>188</v>
      </c>
      <c r="FL55" s="382">
        <f t="shared" si="57"/>
        <v>206.8</v>
      </c>
      <c r="FM55" s="382">
        <f t="shared" si="57"/>
        <v>225.6</v>
      </c>
      <c r="FN55" s="382">
        <f t="shared" si="57"/>
        <v>244.4</v>
      </c>
      <c r="FO55" s="382">
        <f t="shared" si="57"/>
        <v>263.20000000000005</v>
      </c>
      <c r="FP55" s="382">
        <f t="shared" si="57"/>
        <v>282</v>
      </c>
      <c r="FQ55" s="382">
        <f t="shared" si="55"/>
        <v>300.8</v>
      </c>
      <c r="FR55" s="382">
        <f t="shared" si="48"/>
        <v>319.60000000000002</v>
      </c>
      <c r="FS55" s="382">
        <f t="shared" si="48"/>
        <v>338.4</v>
      </c>
      <c r="FT55" s="382">
        <f t="shared" si="48"/>
        <v>357.20000000000005</v>
      </c>
      <c r="FU55" s="382">
        <f t="shared" si="48"/>
        <v>376</v>
      </c>
      <c r="FV55" s="382">
        <f t="shared" si="48"/>
        <v>394.8</v>
      </c>
      <c r="FW55" s="382">
        <f t="shared" si="48"/>
        <v>413.6</v>
      </c>
      <c r="FX55" s="382">
        <f t="shared" si="48"/>
        <v>432.40000000000003</v>
      </c>
      <c r="FY55" s="382">
        <f t="shared" si="48"/>
        <v>451.2</v>
      </c>
      <c r="FZ55" s="382">
        <f t="shared" si="48"/>
        <v>470</v>
      </c>
      <c r="GA55" s="382">
        <f t="shared" si="48"/>
        <v>488.8</v>
      </c>
      <c r="GB55" s="382">
        <f t="shared" si="48"/>
        <v>507.6</v>
      </c>
      <c r="GC55" s="382">
        <f t="shared" si="48"/>
        <v>526.40000000000009</v>
      </c>
      <c r="GD55" s="382">
        <f t="shared" si="48"/>
        <v>545.20000000000005</v>
      </c>
      <c r="GE55" s="382">
        <f t="shared" si="48"/>
        <v>564</v>
      </c>
      <c r="GF55" s="382">
        <f t="shared" si="48"/>
        <v>582.79999999999995</v>
      </c>
      <c r="GG55" s="382">
        <f t="shared" si="48"/>
        <v>601.6</v>
      </c>
      <c r="GH55" s="382">
        <f t="shared" si="49"/>
        <v>620.40000000000009</v>
      </c>
      <c r="GI55" s="382">
        <f t="shared" si="49"/>
        <v>639.20000000000005</v>
      </c>
      <c r="GJ55" s="382">
        <f t="shared" si="49"/>
        <v>658</v>
      </c>
      <c r="GK55" s="382">
        <f t="shared" si="49"/>
        <v>676.8</v>
      </c>
      <c r="GL55" s="382">
        <f t="shared" si="49"/>
        <v>695.6</v>
      </c>
      <c r="GM55" s="382">
        <f t="shared" si="49"/>
        <v>714.40000000000009</v>
      </c>
      <c r="GN55" s="382">
        <f t="shared" si="49"/>
        <v>733.2</v>
      </c>
      <c r="GO55" s="382">
        <f t="shared" si="49"/>
        <v>752</v>
      </c>
      <c r="GQ55" s="511"/>
      <c r="GR55" s="521"/>
      <c r="GS55" s="524">
        <v>44000</v>
      </c>
      <c r="GT55" s="477">
        <f t="shared" si="58"/>
        <v>0.1525818154750625</v>
      </c>
      <c r="GU55" s="477">
        <f t="shared" si="58"/>
        <v>0.15217961474224662</v>
      </c>
      <c r="GV55" s="477">
        <f t="shared" si="58"/>
        <v>0.15151108266235155</v>
      </c>
      <c r="GW55" s="477">
        <f t="shared" si="58"/>
        <v>0.15057889355346876</v>
      </c>
      <c r="GX55" s="477">
        <f t="shared" si="58"/>
        <v>0.14938673373242903</v>
      </c>
      <c r="GY55" s="477">
        <f t="shared" si="58"/>
        <v>0.14793924619944487</v>
      </c>
      <c r="GZ55" s="477">
        <f t="shared" si="58"/>
        <v>0.14624196279453802</v>
      </c>
      <c r="HA55" s="477">
        <f t="shared" si="58"/>
        <v>0.1443012260138184</v>
      </c>
      <c r="HB55" s="477">
        <f t="shared" si="58"/>
        <v>0.14212410288212052</v>
      </c>
      <c r="HC55" s="477">
        <f t="shared" si="58"/>
        <v>0.13971829337022873</v>
      </c>
      <c r="HD55" s="477">
        <f t="shared" si="58"/>
        <v>0.13709203581498447</v>
      </c>
      <c r="HE55" s="477">
        <f t="shared" si="58"/>
        <v>0.13425401166914799</v>
      </c>
      <c r="HF55" s="477">
        <f t="shared" si="58"/>
        <v>0.13121325169074674</v>
      </c>
      <c r="HG55" s="477">
        <f t="shared" si="58"/>
        <v>0.12797904540416824</v>
      </c>
      <c r="HH55" s="477">
        <f t="shared" si="58"/>
        <v>0.12456085534951575</v>
      </c>
      <c r="HI55" s="477">
        <f t="shared" si="56"/>
        <v>0.12096823730491314</v>
      </c>
      <c r="HJ55" s="477">
        <f t="shared" si="56"/>
        <v>0.11721076733819874</v>
      </c>
      <c r="HK55" s="477">
        <f t="shared" si="56"/>
        <v>0.11329797623538107</v>
      </c>
      <c r="HL55" s="477">
        <f t="shared" si="56"/>
        <v>0.10923929157439127</v>
      </c>
      <c r="HM55" s="477">
        <f t="shared" si="56"/>
        <v>0.10504398747193285</v>
      </c>
      <c r="HN55" s="477">
        <f t="shared" si="56"/>
        <v>0.10072114183144723</v>
      </c>
      <c r="HO55" s="477">
        <f t="shared" si="56"/>
        <v>9.6279600763033685E-2</v>
      </c>
      <c r="HP55" s="477">
        <f t="shared" si="56"/>
        <v>9.1727949728419203E-2</v>
      </c>
      <c r="HQ55" s="477">
        <f t="shared" si="56"/>
        <v>8.7074490883469774E-2</v>
      </c>
      <c r="HR55" s="477">
        <f t="shared" si="56"/>
        <v>8.232722604169429E-2</v>
      </c>
      <c r="HS55" s="477">
        <f t="shared" si="56"/>
        <v>7.749384466032222E-2</v>
      </c>
      <c r="HT55" s="477">
        <f t="shared" si="56"/>
        <v>7.2581716250225234E-2</v>
      </c>
      <c r="HU55" s="477">
        <f t="shared" si="56"/>
        <v>6.7597886627765419E-2</v>
      </c>
      <c r="HV55" s="477">
        <f t="shared" si="56"/>
        <v>6.2549077455590157E-2</v>
      </c>
      <c r="HW55" s="477">
        <f t="shared" si="50"/>
        <v>5.744168855726537E-2</v>
      </c>
      <c r="HX55" s="477">
        <f t="shared" si="50"/>
        <v>5.2281802533504153E-2</v>
      </c>
      <c r="HY55" s="477">
        <f t="shared" si="33"/>
        <v>4.7075191253569834E-2</v>
      </c>
      <c r="HZ55" s="477">
        <f t="shared" si="33"/>
        <v>4.1827323841735493E-2</v>
      </c>
      <c r="IA55" s="477">
        <f t="shared" si="33"/>
        <v>3.6543375824051254E-2</v>
      </c>
      <c r="IB55" s="477">
        <f t="shared" si="33"/>
        <v>3.1228239144120366E-2</v>
      </c>
      <c r="IC55" s="477">
        <f t="shared" si="33"/>
        <v>2.5886532797003457E-2</v>
      </c>
      <c r="ID55" s="477">
        <f t="shared" si="33"/>
        <v>2.0522613867768852E-2</v>
      </c>
      <c r="IE55" s="477">
        <f t="shared" si="33"/>
        <v>1.5140588794879423E-2</v>
      </c>
      <c r="IF55" s="477">
        <f t="shared" si="33"/>
        <v>9.7443247088850847E-3</v>
      </c>
      <c r="IG55" s="477">
        <f t="shared" si="51"/>
        <v>4.3374607236075224E-3</v>
      </c>
    </row>
    <row r="56" spans="1:296">
      <c r="F56" s="384"/>
      <c r="G56" s="384"/>
      <c r="H56" s="384"/>
      <c r="I56" s="384"/>
      <c r="J56" s="252"/>
      <c r="K56" s="606">
        <v>44000</v>
      </c>
      <c r="L56" s="382">
        <f t="shared" si="22"/>
        <v>13.411199999999999</v>
      </c>
      <c r="M56" s="382">
        <v>440</v>
      </c>
      <c r="N56" s="493">
        <f t="shared" si="74"/>
        <v>154.73810575945834</v>
      </c>
      <c r="O56" s="263">
        <f t="shared" si="75"/>
        <v>0.2488149622431309</v>
      </c>
      <c r="P56" s="383">
        <f t="shared" si="78"/>
        <v>-56.500002288000502</v>
      </c>
      <c r="Q56" s="383">
        <f t="shared" si="76"/>
        <v>216.64999771199948</v>
      </c>
      <c r="R56" s="382">
        <f t="shared" si="0"/>
        <v>573.56933718429855</v>
      </c>
      <c r="S56" s="263">
        <f t="shared" si="77"/>
        <v>0.15271463682157252</v>
      </c>
      <c r="T56" s="492">
        <f>O56/Konstanten!$C$22</f>
        <v>0.20311425489235174</v>
      </c>
      <c r="U56" s="492">
        <f t="shared" si="2"/>
        <v>0.75186533996876448</v>
      </c>
      <c r="V56" s="492"/>
      <c r="W56" s="252"/>
      <c r="X56" s="515">
        <f t="shared" si="61"/>
        <v>450</v>
      </c>
      <c r="Y56" s="592">
        <v>45000</v>
      </c>
      <c r="Z56" s="490">
        <f t="shared" si="62"/>
        <v>3.9619317525774321E-2</v>
      </c>
      <c r="AA56" s="490">
        <f t="shared" si="62"/>
        <v>7.9198864861303522E-2</v>
      </c>
      <c r="AB56" s="490">
        <f t="shared" si="62"/>
        <v>0.11869928381770935</v>
      </c>
      <c r="AC56" s="490">
        <f t="shared" si="62"/>
        <v>0.15808202901425666</v>
      </c>
      <c r="AD56" s="490">
        <f t="shared" si="62"/>
        <v>0.1973097468772691</v>
      </c>
      <c r="AE56" s="490">
        <f t="shared" si="62"/>
        <v>0.23634662333519063</v>
      </c>
      <c r="AF56" s="490">
        <f t="shared" si="62"/>
        <v>0.2751586922685415</v>
      </c>
      <c r="AG56" s="490">
        <f t="shared" si="62"/>
        <v>0.31371409864844491</v>
      </c>
      <c r="AH56" s="490">
        <f t="shared" si="62"/>
        <v>0.35198331234477243</v>
      </c>
      <c r="AI56" s="490">
        <f t="shared" si="62"/>
        <v>0.38993929066527705</v>
      </c>
      <c r="AJ56" s="490">
        <f t="shared" si="62"/>
        <v>0.42755758966544433</v>
      </c>
      <c r="AK56" s="490">
        <f t="shared" si="62"/>
        <v>0.46481642603771922</v>
      </c>
      <c r="AL56" s="490">
        <f t="shared" si="62"/>
        <v>0.50169669286778185</v>
      </c>
      <c r="AM56" s="490">
        <f t="shared" si="62"/>
        <v>0.53818193368915057</v>
      </c>
      <c r="AN56" s="490">
        <f t="shared" si="62"/>
        <v>0.57425828005968382</v>
      </c>
      <c r="AO56" s="490">
        <f t="shared" si="62"/>
        <v>0.60991435833674379</v>
      </c>
      <c r="AP56" s="490">
        <f t="shared" si="63"/>
        <v>0.64514117147444883</v>
      </c>
      <c r="AQ56" s="490">
        <f t="shared" si="63"/>
        <v>0.67993196155395674</v>
      </c>
      <c r="AR56" s="490">
        <f t="shared" si="63"/>
        <v>0.71428205843965464</v>
      </c>
      <c r="AS56" s="490">
        <f t="shared" si="63"/>
        <v>0.74818871948675592</v>
      </c>
      <c r="AT56" s="490">
        <f t="shared" si="63"/>
        <v>0.78165096466120976</v>
      </c>
      <c r="AU56" s="490">
        <f t="shared" si="63"/>
        <v>0.81466941081824107</v>
      </c>
      <c r="AV56" s="490">
        <f t="shared" si="63"/>
        <v>0.84724610825919699</v>
      </c>
      <c r="AW56" s="490">
        <f t="shared" si="63"/>
        <v>0.87938438207851566</v>
      </c>
      <c r="AX56" s="490">
        <f t="shared" si="63"/>
        <v>0.91108868024485445</v>
      </c>
      <c r="AY56" s="490">
        <f t="shared" si="63"/>
        <v>0.94236442984744662</v>
      </c>
      <c r="AZ56" s="490">
        <f t="shared" si="63"/>
        <v>0.97321790248828532</v>
      </c>
      <c r="BA56" s="490">
        <f t="shared" si="63"/>
        <v>1.0036560894160365</v>
      </c>
      <c r="BB56" s="490">
        <f t="shared" si="63"/>
        <v>1.0336865866771248</v>
      </c>
      <c r="BC56" s="490">
        <f t="shared" si="63"/>
        <v>1.0633174903002587</v>
      </c>
      <c r="BD56" s="490">
        <f t="shared" si="63"/>
        <v>1.0925573013265915</v>
      </c>
      <c r="BE56" s="490">
        <f t="shared" si="63"/>
        <v>1.1214148403430224</v>
      </c>
      <c r="BF56" s="490">
        <f t="shared" si="64"/>
        <v>1.1498991710636532</v>
      </c>
      <c r="BG56" s="490">
        <f t="shared" si="64"/>
        <v>1.1780195324275944</v>
      </c>
      <c r="BH56" s="490">
        <f t="shared" si="64"/>
        <v>1.2057852786340715</v>
      </c>
      <c r="BI56" s="490">
        <f t="shared" si="64"/>
        <v>1.2332058265119792</v>
      </c>
      <c r="BJ56" s="490">
        <f t="shared" si="64"/>
        <v>1.2602906096161217</v>
      </c>
      <c r="BK56" s="490">
        <f t="shared" si="64"/>
        <v>1.2870490384514743</v>
      </c>
      <c r="BL56" s="490">
        <f t="shared" si="64"/>
        <v>1.3134904662466249</v>
      </c>
      <c r="BM56" s="490">
        <f t="shared" si="64"/>
        <v>1.3396241597247815</v>
      </c>
      <c r="BN56" s="527"/>
      <c r="BO56" s="252"/>
      <c r="BP56" s="515">
        <f t="shared" si="65"/>
        <v>450</v>
      </c>
      <c r="BQ56" s="592">
        <v>45000</v>
      </c>
      <c r="BR56" s="382">
        <f t="shared" si="66"/>
        <v>216.71801239289914</v>
      </c>
      <c r="BS56" s="382">
        <f t="shared" si="66"/>
        <v>216.92178340939236</v>
      </c>
      <c r="BT56" s="382">
        <f t="shared" si="66"/>
        <v>217.26049660623511</v>
      </c>
      <c r="BU56" s="382">
        <f t="shared" si="66"/>
        <v>217.73281127635255</v>
      </c>
      <c r="BV56" s="382">
        <f t="shared" si="66"/>
        <v>218.33688382628398</v>
      </c>
      <c r="BW56" s="382">
        <f t="shared" si="66"/>
        <v>219.0703996297012</v>
      </c>
      <c r="BX56" s="382">
        <f t="shared" si="66"/>
        <v>219.93061189334088</v>
      </c>
      <c r="BY56" s="382">
        <f t="shared" si="66"/>
        <v>220.91438615844669</v>
      </c>
      <c r="BZ56" s="382">
        <f t="shared" si="66"/>
        <v>222.01824894179771</v>
      </c>
      <c r="CA56" s="382">
        <f t="shared" si="66"/>
        <v>223.23843898444886</v>
      </c>
      <c r="CB56" s="382">
        <f t="shared" si="66"/>
        <v>224.57095961752879</v>
      </c>
      <c r="CC56" s="382">
        <f t="shared" si="66"/>
        <v>226.01163086172735</v>
      </c>
      <c r="CD56" s="382">
        <f t="shared" si="66"/>
        <v>227.55614003574328</v>
      </c>
      <c r="CE56" s="382">
        <f t="shared" si="66"/>
        <v>229.20008984262148</v>
      </c>
      <c r="CF56" s="382">
        <f t="shared" si="66"/>
        <v>230.93904311526273</v>
      </c>
      <c r="CG56" s="382">
        <f t="shared" si="66"/>
        <v>232.76856361858989</v>
      </c>
      <c r="CH56" s="382">
        <f t="shared" si="67"/>
        <v>234.68425251346767</v>
      </c>
      <c r="CI56" s="382">
        <f t="shared" si="67"/>
        <v>236.68178027705287</v>
      </c>
      <c r="CJ56" s="382">
        <f t="shared" si="67"/>
        <v>238.7569140393833</v>
      </c>
      <c r="CK56" s="382">
        <f t="shared" si="67"/>
        <v>240.90554043322132</v>
      </c>
      <c r="CL56" s="382">
        <f t="shared" si="67"/>
        <v>243.12368416239858</v>
      </c>
      <c r="CM56" s="382">
        <f t="shared" si="67"/>
        <v>245.40752257412757</v>
      </c>
      <c r="CN56" s="382">
        <f t="shared" si="67"/>
        <v>247.75339657524441</v>
      </c>
      <c r="CO56" s="382">
        <f t="shared" si="67"/>
        <v>250.15781826438132</v>
      </c>
      <c r="CP56" s="382">
        <f t="shared" si="67"/>
        <v>252.61747566525617</v>
      </c>
      <c r="CQ56" s="382">
        <f t="shared" si="67"/>
        <v>255.12923494437237</v>
      </c>
      <c r="CR56" s="382">
        <f t="shared" si="67"/>
        <v>257.69014048298993</v>
      </c>
      <c r="CS56" s="382">
        <f t="shared" si="67"/>
        <v>260.29741315150972</v>
      </c>
      <c r="CT56" s="382">
        <f t="shared" si="67"/>
        <v>262.9484471071541</v>
      </c>
      <c r="CU56" s="382">
        <f t="shared" si="67"/>
        <v>265.64080540539845</v>
      </c>
      <c r="CV56" s="382">
        <f t="shared" si="67"/>
        <v>268.37221468380369</v>
      </c>
      <c r="CW56" s="382">
        <f t="shared" si="67"/>
        <v>271.14055914518883</v>
      </c>
      <c r="CX56" s="382">
        <f t="shared" si="68"/>
        <v>273.94387403647539</v>
      </c>
      <c r="CY56" s="382">
        <f t="shared" si="68"/>
        <v>276.78033879075167</v>
      </c>
      <c r="CZ56" s="382">
        <f t="shared" si="68"/>
        <v>279.64826997362047</v>
      </c>
      <c r="DA56" s="382">
        <f t="shared" si="68"/>
        <v>282.54611415091506</v>
      </c>
      <c r="DB56" s="382">
        <f t="shared" si="68"/>
        <v>285.47244077352769</v>
      </c>
      <c r="DC56" s="382">
        <f t="shared" si="68"/>
        <v>288.4259351563133</v>
      </c>
      <c r="DD56" s="382">
        <f t="shared" si="68"/>
        <v>291.40539161173882</v>
      </c>
      <c r="DE56" s="382">
        <f t="shared" si="68"/>
        <v>294.40970678495671</v>
      </c>
      <c r="DF56" s="521"/>
      <c r="DG56" s="252"/>
      <c r="DH56" s="515">
        <f t="shared" si="69"/>
        <v>450</v>
      </c>
      <c r="DI56" s="592">
        <v>45000</v>
      </c>
      <c r="DJ56" s="382">
        <f t="shared" si="70"/>
        <v>22.724425692952639</v>
      </c>
      <c r="DK56" s="382">
        <f t="shared" si="70"/>
        <v>45.426040424246693</v>
      </c>
      <c r="DL56" s="382">
        <f t="shared" si="70"/>
        <v>68.082269543574483</v>
      </c>
      <c r="DM56" s="382">
        <f t="shared" si="70"/>
        <v>90.67100460245625</v>
      </c>
      <c r="DN56" s="382">
        <f t="shared" si="70"/>
        <v>113.17082073639696</v>
      </c>
      <c r="DO56" s="382">
        <f t="shared" si="70"/>
        <v>135.56117609211236</v>
      </c>
      <c r="DP56" s="382">
        <f t="shared" si="70"/>
        <v>157.82258874496571</v>
      </c>
      <c r="DQ56" s="382">
        <f t="shared" si="70"/>
        <v>179.9367876271582</v>
      </c>
      <c r="DR56" s="382">
        <f t="shared" si="70"/>
        <v>201.88683516152506</v>
      </c>
      <c r="DS56" s="382">
        <f t="shared" si="70"/>
        <v>223.65722048899849</v>
      </c>
      <c r="DT56" s="382">
        <f t="shared" si="70"/>
        <v>245.23392331252521</v>
      </c>
      <c r="DU56" s="382">
        <f t="shared" si="70"/>
        <v>266.60444939482915</v>
      </c>
      <c r="DV56" s="382">
        <f t="shared" si="70"/>
        <v>287.75783959572823</v>
      </c>
      <c r="DW56" s="382">
        <f t="shared" si="70"/>
        <v>308.68465499065019</v>
      </c>
      <c r="DX56" s="382">
        <f t="shared" si="70"/>
        <v>329.37694106642812</v>
      </c>
      <c r="DY56" s="382">
        <f t="shared" si="70"/>
        <v>349.82817425039286</v>
      </c>
      <c r="DZ56" s="382">
        <f t="shared" si="71"/>
        <v>370.03319411290153</v>
      </c>
      <c r="EA56" s="382">
        <f t="shared" si="71"/>
        <v>389.98812451892292</v>
      </c>
      <c r="EB56" s="382">
        <f t="shared" si="71"/>
        <v>409.69028682186911</v>
      </c>
      <c r="EC56" s="382">
        <f t="shared" si="71"/>
        <v>429.13810792478768</v>
      </c>
      <c r="ED56" s="382">
        <f t="shared" si="71"/>
        <v>448.33102571019765</v>
      </c>
      <c r="EE56" s="382">
        <f t="shared" si="71"/>
        <v>467.26939398734157</v>
      </c>
      <c r="EF56" s="382">
        <f t="shared" si="71"/>
        <v>485.95438874620407</v>
      </c>
      <c r="EG56" s="382">
        <f t="shared" si="71"/>
        <v>504.38791715899816</v>
      </c>
      <c r="EH56" s="382">
        <f t="shared" si="71"/>
        <v>522.57253044415847</v>
      </c>
      <c r="EI56" s="382">
        <f t="shared" si="71"/>
        <v>540.51134141365935</v>
      </c>
      <c r="EJ56" s="382">
        <f t="shared" si="71"/>
        <v>558.20794726609915</v>
      </c>
      <c r="EK56" s="382">
        <f t="shared" si="71"/>
        <v>575.66635796734113</v>
      </c>
      <c r="EL56" s="382">
        <f t="shared" si="71"/>
        <v>592.89093037669841</v>
      </c>
      <c r="EM56" s="382">
        <f t="shared" si="71"/>
        <v>609.88630812799113</v>
      </c>
      <c r="EN56" s="382">
        <f t="shared" si="71"/>
        <v>626.65736715775904</v>
      </c>
      <c r="EO56" s="382">
        <f t="shared" si="71"/>
        <v>643.20916668418329</v>
      </c>
      <c r="EP56" s="382">
        <f t="shared" si="72"/>
        <v>659.54690537575391</v>
      </c>
      <c r="EQ56" s="382">
        <f t="shared" si="72"/>
        <v>675.67588240465261</v>
      </c>
      <c r="ER56" s="382">
        <f t="shared" si="72"/>
        <v>691.60146305272917</v>
      </c>
      <c r="ES56" s="382">
        <f t="shared" si="72"/>
        <v>707.32904852429101</v>
      </c>
      <c r="ET56" s="382">
        <f t="shared" si="72"/>
        <v>722.86404961711446</v>
      </c>
      <c r="EU56" s="382">
        <f t="shared" si="72"/>
        <v>738.21186390830087</v>
      </c>
      <c r="EV56" s="382">
        <f t="shared" si="72"/>
        <v>753.37785612297193</v>
      </c>
      <c r="EW56" s="382">
        <f t="shared" si="72"/>
        <v>768.36734136941584</v>
      </c>
      <c r="EX56" s="521"/>
      <c r="EY56" s="252"/>
      <c r="EZ56" s="515">
        <f t="shared" si="73"/>
        <v>450</v>
      </c>
      <c r="FA56" s="592">
        <v>45000</v>
      </c>
      <c r="FB56" s="382">
        <f t="shared" si="57"/>
        <v>19</v>
      </c>
      <c r="FC56" s="382">
        <f t="shared" si="57"/>
        <v>38</v>
      </c>
      <c r="FD56" s="382">
        <f t="shared" si="57"/>
        <v>57</v>
      </c>
      <c r="FE56" s="382">
        <f t="shared" si="57"/>
        <v>76</v>
      </c>
      <c r="FF56" s="382">
        <f t="shared" si="57"/>
        <v>95</v>
      </c>
      <c r="FG56" s="382">
        <f t="shared" si="57"/>
        <v>114</v>
      </c>
      <c r="FH56" s="382">
        <f t="shared" si="57"/>
        <v>133</v>
      </c>
      <c r="FI56" s="382">
        <f t="shared" si="57"/>
        <v>152</v>
      </c>
      <c r="FJ56" s="382">
        <f t="shared" si="57"/>
        <v>171</v>
      </c>
      <c r="FK56" s="382">
        <f t="shared" si="57"/>
        <v>190</v>
      </c>
      <c r="FL56" s="382">
        <f t="shared" si="57"/>
        <v>209</v>
      </c>
      <c r="FM56" s="382">
        <f t="shared" si="57"/>
        <v>228</v>
      </c>
      <c r="FN56" s="382">
        <f t="shared" si="57"/>
        <v>247</v>
      </c>
      <c r="FO56" s="382">
        <f t="shared" si="57"/>
        <v>266</v>
      </c>
      <c r="FP56" s="382">
        <f t="shared" si="57"/>
        <v>285</v>
      </c>
      <c r="FQ56" s="382">
        <f t="shared" si="55"/>
        <v>304</v>
      </c>
      <c r="FR56" s="382">
        <f t="shared" si="48"/>
        <v>323</v>
      </c>
      <c r="FS56" s="382">
        <f t="shared" si="48"/>
        <v>342</v>
      </c>
      <c r="FT56" s="382">
        <f t="shared" si="48"/>
        <v>361</v>
      </c>
      <c r="FU56" s="382">
        <f t="shared" si="48"/>
        <v>380</v>
      </c>
      <c r="FV56" s="382">
        <f t="shared" si="48"/>
        <v>399</v>
      </c>
      <c r="FW56" s="382">
        <f t="shared" si="48"/>
        <v>418</v>
      </c>
      <c r="FX56" s="382">
        <f t="shared" si="48"/>
        <v>437</v>
      </c>
      <c r="FY56" s="382">
        <f t="shared" si="48"/>
        <v>456</v>
      </c>
      <c r="FZ56" s="382">
        <f t="shared" si="48"/>
        <v>475</v>
      </c>
      <c r="GA56" s="382">
        <f t="shared" si="48"/>
        <v>494</v>
      </c>
      <c r="GB56" s="382">
        <f t="shared" si="48"/>
        <v>513</v>
      </c>
      <c r="GC56" s="382">
        <f t="shared" si="48"/>
        <v>532</v>
      </c>
      <c r="GD56" s="382">
        <f t="shared" si="48"/>
        <v>551</v>
      </c>
      <c r="GE56" s="382">
        <f t="shared" si="48"/>
        <v>570</v>
      </c>
      <c r="GF56" s="382">
        <f t="shared" si="48"/>
        <v>589</v>
      </c>
      <c r="GG56" s="382">
        <f t="shared" si="48"/>
        <v>608</v>
      </c>
      <c r="GH56" s="382">
        <f t="shared" si="49"/>
        <v>627</v>
      </c>
      <c r="GI56" s="382">
        <f t="shared" si="49"/>
        <v>646</v>
      </c>
      <c r="GJ56" s="382">
        <f t="shared" si="49"/>
        <v>665</v>
      </c>
      <c r="GK56" s="382">
        <f t="shared" si="49"/>
        <v>684</v>
      </c>
      <c r="GL56" s="382">
        <f t="shared" si="49"/>
        <v>703</v>
      </c>
      <c r="GM56" s="382">
        <f t="shared" si="49"/>
        <v>722</v>
      </c>
      <c r="GN56" s="382">
        <f t="shared" si="49"/>
        <v>741</v>
      </c>
      <c r="GO56" s="382">
        <f t="shared" si="49"/>
        <v>760</v>
      </c>
      <c r="GQ56" s="511"/>
      <c r="GR56" s="521"/>
      <c r="GS56" s="524">
        <v>45000</v>
      </c>
      <c r="GT56" s="477">
        <f t="shared" si="58"/>
        <v>0.16389526156903794</v>
      </c>
      <c r="GU56" s="477">
        <f t="shared" si="58"/>
        <v>0.16347540650456857</v>
      </c>
      <c r="GV56" s="477">
        <f t="shared" si="58"/>
        <v>0.16277761622622661</v>
      </c>
      <c r="GW56" s="477">
        <f t="shared" si="58"/>
        <v>0.16180480923069884</v>
      </c>
      <c r="GX56" s="477">
        <f t="shared" si="58"/>
        <v>0.16056100519692554</v>
      </c>
      <c r="GY56" s="477">
        <f t="shared" si="58"/>
        <v>0.15905126167879935</v>
      </c>
      <c r="GZ56" s="477">
        <f t="shared" si="58"/>
        <v>0.15728159664823338</v>
      </c>
      <c r="HA56" s="477">
        <f t="shared" si="58"/>
        <v>0.15525889950333671</v>
      </c>
      <c r="HB56" s="477">
        <f t="shared" si="58"/>
        <v>0.15299083338848321</v>
      </c>
      <c r="HC56" s="477">
        <f t="shared" si="58"/>
        <v>0.15048573176135871</v>
      </c>
      <c r="HD56" s="477">
        <f t="shared" si="58"/>
        <v>0.14775249208221827</v>
      </c>
      <c r="HE56" s="477">
        <f t="shared" si="58"/>
        <v>0.14480046931871607</v>
      </c>
      <c r="HF56" s="477">
        <f t="shared" si="58"/>
        <v>0.14163937167789772</v>
      </c>
      <c r="HG56" s="477">
        <f t="shared" si="58"/>
        <v>0.13827916062734985</v>
      </c>
      <c r="HH56" s="477">
        <f t="shared" si="58"/>
        <v>0.13472995687782</v>
      </c>
      <c r="HI56" s="477">
        <f t="shared" si="56"/>
        <v>0.13100195359791378</v>
      </c>
      <c r="HJ56" s="477">
        <f t="shared" si="56"/>
        <v>0.12710533774045996</v>
      </c>
      <c r="HK56" s="477">
        <f t="shared" si="56"/>
        <v>0.1230502199986719</v>
      </c>
      <c r="HL56" s="477">
        <f t="shared" si="56"/>
        <v>0.11884657358996494</v>
      </c>
      <c r="HM56" s="477">
        <f t="shared" si="56"/>
        <v>0.11450418179454666</v>
      </c>
      <c r="HN56" s="477">
        <f t="shared" si="56"/>
        <v>0.11003259395678174</v>
      </c>
      <c r="HO56" s="477">
        <f t="shared" si="56"/>
        <v>0.10544108948996624</v>
      </c>
      <c r="HP56" s="477">
        <f t="shared" si="56"/>
        <v>0.10073864930515347</v>
      </c>
      <c r="HQ56" s="477">
        <f t="shared" si="56"/>
        <v>9.5933934007671404E-2</v>
      </c>
      <c r="HR56" s="477">
        <f t="shared" si="56"/>
        <v>9.103526816406593E-2</v>
      </c>
      <c r="HS56" s="477">
        <f t="shared" si="56"/>
        <v>8.6050629931303704E-2</v>
      </c>
      <c r="HT56" s="477">
        <f t="shared" si="56"/>
        <v>8.0987645352437826E-2</v>
      </c>
      <c r="HU56" s="477">
        <f t="shared" si="56"/>
        <v>7.5853586653084254E-2</v>
      </c>
      <c r="HV56" s="477">
        <f t="shared" si="56"/>
        <v>7.0655373915203323E-2</v>
      </c>
      <c r="HW56" s="477">
        <f t="shared" si="50"/>
        <v>6.5399579555113677E-2</v>
      </c>
      <c r="HX56" s="477">
        <f t="shared" si="50"/>
        <v>6.0092435087065556E-2</v>
      </c>
      <c r="HY56" s="477">
        <f t="shared" si="33"/>
        <v>5.4739839709826529E-2</v>
      </c>
      <c r="HZ56" s="477">
        <f t="shared" si="33"/>
        <v>4.9347370309032745E-2</v>
      </c>
      <c r="IA56" s="477">
        <f t="shared" si="33"/>
        <v>4.3920292521082101E-2</v>
      </c>
      <c r="IB56" s="477">
        <f t="shared" si="33"/>
        <v>3.8463572554213961E-2</v>
      </c>
      <c r="IC56" s="477">
        <f t="shared" si="33"/>
        <v>3.2981889508090584E-2</v>
      </c>
      <c r="ID56" s="477">
        <f t="shared" si="33"/>
        <v>2.7479647974796947E-2</v>
      </c>
      <c r="IE56" s="477">
        <f t="shared" si="33"/>
        <v>2.1960990741154863E-2</v>
      </c>
      <c r="IF56" s="477">
        <f t="shared" si="33"/>
        <v>1.6429811445044025E-2</v>
      </c>
      <c r="IG56" s="477">
        <f t="shared" si="51"/>
        <v>1.0889767067016696E-2</v>
      </c>
    </row>
    <row r="57" spans="1:296">
      <c r="F57" s="384"/>
      <c r="G57" s="384"/>
      <c r="H57" s="384"/>
      <c r="I57" s="384"/>
      <c r="J57" s="252"/>
      <c r="K57" s="606">
        <v>45000</v>
      </c>
      <c r="L57" s="382">
        <f t="shared" si="22"/>
        <v>13.715999999999999</v>
      </c>
      <c r="M57" s="382">
        <v>450</v>
      </c>
      <c r="N57" s="493">
        <f t="shared" si="74"/>
        <v>147.47676068865752</v>
      </c>
      <c r="O57" s="263">
        <f t="shared" si="75"/>
        <v>0.23713890293790568</v>
      </c>
      <c r="P57" s="383">
        <f t="shared" si="78"/>
        <v>-56.500002288000502</v>
      </c>
      <c r="Q57" s="383">
        <f t="shared" si="76"/>
        <v>216.64999771199948</v>
      </c>
      <c r="R57" s="382">
        <f t="shared" si="0"/>
        <v>573.56933718429855</v>
      </c>
      <c r="S57" s="263">
        <f t="shared" si="77"/>
        <v>0.14554824642354555</v>
      </c>
      <c r="T57" s="492">
        <f>O57/Konstanten!$C$22</f>
        <v>0.19358277790849443</v>
      </c>
      <c r="U57" s="492">
        <f t="shared" si="2"/>
        <v>0.75186533996876448</v>
      </c>
      <c r="V57" s="492"/>
      <c r="W57" s="252"/>
      <c r="X57" s="515">
        <f t="shared" si="61"/>
        <v>460</v>
      </c>
      <c r="Y57" s="592">
        <v>46000</v>
      </c>
      <c r="Z57" s="490">
        <f t="shared" si="62"/>
        <v>4.0582578718862047E-2</v>
      </c>
      <c r="AA57" s="490">
        <f t="shared" si="62"/>
        <v>8.1122078056146352E-2</v>
      </c>
      <c r="AB57" s="490">
        <f t="shared" si="62"/>
        <v>0.12157588708843699</v>
      </c>
      <c r="AC57" s="490">
        <f t="shared" si="62"/>
        <v>0.16190231843036421</v>
      </c>
      <c r="AD57" s="490">
        <f t="shared" si="62"/>
        <v>0.20206103728884031</v>
      </c>
      <c r="AE57" s="490">
        <f t="shared" si="62"/>
        <v>0.24201345324291543</v>
      </c>
      <c r="AF57" s="490">
        <f t="shared" si="62"/>
        <v>0.28172306544248477</v>
      </c>
      <c r="AG57" s="490">
        <f t="shared" si="62"/>
        <v>0.32115575424613041</v>
      </c>
      <c r="AH57" s="490">
        <f t="shared" si="62"/>
        <v>0.36028001484267047</v>
      </c>
      <c r="AI57" s="490">
        <f t="shared" si="62"/>
        <v>0.39906713094164731</v>
      </c>
      <c r="AJ57" s="490">
        <f t="shared" si="62"/>
        <v>0.43749128900586992</v>
      </c>
      <c r="AK57" s="490">
        <f t="shared" si="62"/>
        <v>0.47552963560188877</v>
      </c>
      <c r="AL57" s="490">
        <f t="shared" si="62"/>
        <v>0.51316228216671989</v>
      </c>
      <c r="AM57" s="490">
        <f t="shared" si="62"/>
        <v>0.55037226278190943</v>
      </c>
      <c r="AN57" s="490">
        <f t="shared" si="62"/>
        <v>0.58714545139844587</v>
      </c>
      <c r="AO57" s="490">
        <f t="shared" si="62"/>
        <v>0.62347044539182583</v>
      </c>
      <c r="AP57" s="490">
        <f t="shared" si="63"/>
        <v>0.65933842239453588</v>
      </c>
      <c r="AQ57" s="490">
        <f t="shared" si="63"/>
        <v>0.69474297711795263</v>
      </c>
      <c r="AR57" s="490">
        <f t="shared" si="63"/>
        <v>0.72967994440803841</v>
      </c>
      <c r="AS57" s="490">
        <f t="shared" si="63"/>
        <v>0.76414721415059961</v>
      </c>
      <c r="AT57" s="490">
        <f t="shared" si="63"/>
        <v>0.79814454291665782</v>
      </c>
      <c r="AU57" s="490">
        <f t="shared" si="63"/>
        <v>0.83167336647335766</v>
      </c>
      <c r="AV57" s="490">
        <f t="shared" si="63"/>
        <v>0.86473661652465039</v>
      </c>
      <c r="AW57" s="490">
        <f t="shared" si="63"/>
        <v>0.89733854432324289</v>
      </c>
      <c r="AX57" s="490">
        <f t="shared" si="63"/>
        <v>0.92948455313347922</v>
      </c>
      <c r="AY57" s="490">
        <f t="shared" si="63"/>
        <v>0.96118104093816703</v>
      </c>
      <c r="AZ57" s="490">
        <f t="shared" si="63"/>
        <v>0.9924352542771222</v>
      </c>
      <c r="BA57" s="490">
        <f t="shared" si="63"/>
        <v>1.0232551536822923</v>
      </c>
      <c r="BB57" s="490">
        <f t="shared" si="63"/>
        <v>1.0536492908296984</v>
      </c>
      <c r="BC57" s="490">
        <f t="shared" si="63"/>
        <v>1.0836266972565218</v>
      </c>
      <c r="BD57" s="490">
        <f t="shared" si="63"/>
        <v>1.1131967842837465</v>
      </c>
      <c r="BE57" s="490">
        <f t="shared" si="63"/>
        <v>1.1423692536329759</v>
      </c>
      <c r="BF57" s="490">
        <f t="shared" si="64"/>
        <v>1.1711540181212146</v>
      </c>
      <c r="BG57" s="490">
        <f t="shared" si="64"/>
        <v>1.1995611317514208</v>
      </c>
      <c r="BH57" s="490">
        <f t="shared" si="64"/>
        <v>1.2276007284821744</v>
      </c>
      <c r="BI57" s="490">
        <f t="shared" si="64"/>
        <v>1.2552829689496645</v>
      </c>
      <c r="BJ57" s="490">
        <f t="shared" si="64"/>
        <v>1.2826179944241496</v>
      </c>
      <c r="BK57" s="490">
        <f t="shared" si="64"/>
        <v>1.3096158873056469</v>
      </c>
      <c r="BL57" s="490">
        <f t="shared" si="64"/>
        <v>1.3362866374962092</v>
      </c>
      <c r="BM57" s="490">
        <f t="shared" si="64"/>
        <v>1.3626401140252109</v>
      </c>
      <c r="BN57" s="527"/>
      <c r="BO57" s="252"/>
      <c r="BP57" s="515">
        <f t="shared" si="65"/>
        <v>460</v>
      </c>
      <c r="BQ57" s="592">
        <v>46000</v>
      </c>
      <c r="BR57" s="382">
        <f t="shared" si="66"/>
        <v>216.72135986823065</v>
      </c>
      <c r="BS57" s="382">
        <f t="shared" si="66"/>
        <v>216.93514340676933</v>
      </c>
      <c r="BT57" s="382">
        <f t="shared" si="66"/>
        <v>217.29044527683951</v>
      </c>
      <c r="BU57" s="382">
        <f t="shared" si="66"/>
        <v>217.78577928970449</v>
      </c>
      <c r="BV57" s="382">
        <f t="shared" si="66"/>
        <v>218.41910365201747</v>
      </c>
      <c r="BW57" s="382">
        <f t="shared" si="66"/>
        <v>219.18785795068339</v>
      </c>
      <c r="BX57" s="382">
        <f t="shared" si="66"/>
        <v>220.08900815882885</v>
      </c>
      <c r="BY57" s="382">
        <f t="shared" si="66"/>
        <v>221.11909799577455</v>
      </c>
      <c r="BZ57" s="382">
        <f t="shared" si="66"/>
        <v>222.27430484109007</v>
      </c>
      <c r="CA57" s="382">
        <f t="shared" si="66"/>
        <v>223.5504983737878</v>
      </c>
      <c r="CB57" s="382">
        <f t="shared" si="66"/>
        <v>224.94330017374969</v>
      </c>
      <c r="CC57" s="382">
        <f t="shared" si="66"/>
        <v>226.44814266828746</v>
      </c>
      <c r="CD57" s="382">
        <f t="shared" si="66"/>
        <v>228.06032601274177</v>
      </c>
      <c r="CE57" s="382">
        <f t="shared" si="66"/>
        <v>229.77507173901529</v>
      </c>
      <c r="CF57" s="382">
        <f t="shared" si="66"/>
        <v>231.58757226921787</v>
      </c>
      <c r="CG57" s="382">
        <f t="shared" si="66"/>
        <v>233.49303565480923</v>
      </c>
      <c r="CH57" s="382">
        <f t="shared" si="67"/>
        <v>235.48672514986512</v>
      </c>
      <c r="CI57" s="382">
        <f t="shared" si="67"/>
        <v>237.5639934494875</v>
      </c>
      <c r="CJ57" s="382">
        <f t="shared" si="67"/>
        <v>239.72031161404436</v>
      </c>
      <c r="CK57" s="382">
        <f t="shared" si="67"/>
        <v>241.95129285365951</v>
      </c>
      <c r="CL57" s="382">
        <f t="shared" si="67"/>
        <v>244.2527114649188</v>
      </c>
      <c r="CM57" s="382">
        <f t="shared" si="67"/>
        <v>246.62051729524023</v>
      </c>
      <c r="CN57" s="382">
        <f t="shared" si="67"/>
        <v>249.05084616330191</v>
      </c>
      <c r="CO57" s="382">
        <f t="shared" si="67"/>
        <v>251.54002669087535</v>
      </c>
      <c r="CP57" s="382">
        <f t="shared" si="67"/>
        <v>254.08458400714025</v>
      </c>
      <c r="CQ57" s="382">
        <f t="shared" si="67"/>
        <v>256.68124077581444</v>
      </c>
      <c r="CR57" s="382">
        <f t="shared" si="67"/>
        <v>259.32691597257417</v>
      </c>
      <c r="CS57" s="382">
        <f t="shared" si="67"/>
        <v>262.01872180912306</v>
      </c>
      <c r="CT57" s="382">
        <f t="shared" si="67"/>
        <v>264.75395916407905</v>
      </c>
      <c r="CU57" s="382">
        <f t="shared" si="67"/>
        <v>267.53011184224067</v>
      </c>
      <c r="CV57" s="382">
        <f t="shared" si="67"/>
        <v>270.34483994472225</v>
      </c>
      <c r="CW57" s="382">
        <f t="shared" si="67"/>
        <v>273.19597259444748</v>
      </c>
      <c r="CX57" s="382">
        <f t="shared" si="68"/>
        <v>276.08150022557072</v>
      </c>
      <c r="CY57" s="382">
        <f t="shared" si="68"/>
        <v>278.99956661222035</v>
      </c>
      <c r="CZ57" s="382">
        <f t="shared" si="68"/>
        <v>281.94846078193109</v>
      </c>
      <c r="DA57" s="382">
        <f t="shared" si="68"/>
        <v>284.92660893235603</v>
      </c>
      <c r="DB57" s="382">
        <f t="shared" si="68"/>
        <v>287.93256644635926</v>
      </c>
      <c r="DC57" s="382">
        <f t="shared" si="68"/>
        <v>290.96501008021022</v>
      </c>
      <c r="DD57" s="382">
        <f t="shared" si="68"/>
        <v>294.02273038216197</v>
      </c>
      <c r="DE57" s="382">
        <f t="shared" si="68"/>
        <v>297.10462438392625</v>
      </c>
      <c r="DF57" s="521"/>
      <c r="DG57" s="252"/>
      <c r="DH57" s="515">
        <f t="shared" si="69"/>
        <v>460</v>
      </c>
      <c r="DI57" s="592">
        <v>46000</v>
      </c>
      <c r="DJ57" s="382">
        <f t="shared" si="70"/>
        <v>23.276922777007325</v>
      </c>
      <c r="DK57" s="382">
        <f t="shared" si="70"/>
        <v>46.529136541676792</v>
      </c>
      <c r="DL57" s="382">
        <f t="shared" si="70"/>
        <v>69.732200974907926</v>
      </c>
      <c r="DM57" s="382">
        <f t="shared" si="70"/>
        <v>92.862205470705234</v>
      </c>
      <c r="DN57" s="382">
        <f t="shared" si="70"/>
        <v>115.89601522853197</v>
      </c>
      <c r="DO57" s="382">
        <f t="shared" si="70"/>
        <v>138.81149596622222</v>
      </c>
      <c r="DP57" s="382">
        <f t="shared" si="70"/>
        <v>161.58771191537474</v>
      </c>
      <c r="DQ57" s="382">
        <f t="shared" si="70"/>
        <v>184.20509309587649</v>
      </c>
      <c r="DR57" s="382">
        <f t="shared" si="70"/>
        <v>206.64556931405974</v>
      </c>
      <c r="DS57" s="382">
        <f t="shared" si="70"/>
        <v>228.89266978624033</v>
      </c>
      <c r="DT57" s="382">
        <f t="shared" si="70"/>
        <v>250.93158865900122</v>
      </c>
      <c r="DU57" s="382">
        <f t="shared" si="70"/>
        <v>272.74921790366636</v>
      </c>
      <c r="DV57" s="382">
        <f t="shared" si="70"/>
        <v>294.33415005034749</v>
      </c>
      <c r="DW57" s="382">
        <f t="shared" si="70"/>
        <v>315.67665396844239</v>
      </c>
      <c r="DX57" s="382">
        <f t="shared" si="70"/>
        <v>336.7686273893824</v>
      </c>
      <c r="DY57" s="382">
        <f t="shared" si="70"/>
        <v>357.60353011738897</v>
      </c>
      <c r="DZ57" s="382">
        <f t="shared" si="71"/>
        <v>378.17630191297502</v>
      </c>
      <c r="EA57" s="382">
        <f t="shared" si="71"/>
        <v>398.48326889899039</v>
      </c>
      <c r="EB57" s="382">
        <f t="shared" si="71"/>
        <v>418.52204207079438</v>
      </c>
      <c r="EC57" s="382">
        <f t="shared" si="71"/>
        <v>438.29141113158767</v>
      </c>
      <c r="ED57" s="382">
        <f t="shared" si="71"/>
        <v>457.79123645797233</v>
      </c>
      <c r="EE57" s="382">
        <f t="shared" si="71"/>
        <v>477.02234156195794</v>
      </c>
      <c r="EF57" s="382">
        <f t="shared" si="71"/>
        <v>495.9864079790367</v>
      </c>
      <c r="EG57" s="382">
        <f t="shared" si="71"/>
        <v>514.68587409740576</v>
      </c>
      <c r="EH57" s="382">
        <f t="shared" si="71"/>
        <v>533.12383906381365</v>
      </c>
      <c r="EI57" s="382">
        <f t="shared" si="71"/>
        <v>551.30397256501863</v>
      </c>
      <c r="EJ57" s="382">
        <f t="shared" si="71"/>
        <v>569.23043099405982</v>
      </c>
      <c r="EK57" s="382">
        <f t="shared" si="71"/>
        <v>586.90778026796988</v>
      </c>
      <c r="EL57" s="382">
        <f t="shared" si="71"/>
        <v>604.34092536589628</v>
      </c>
      <c r="EM57" s="382">
        <f t="shared" si="71"/>
        <v>621.53504650063383</v>
      </c>
      <c r="EN57" s="382">
        <f t="shared" si="71"/>
        <v>638.49554171732098</v>
      </c>
      <c r="EO57" s="382">
        <f t="shared" si="71"/>
        <v>655.22797562598782</v>
      </c>
      <c r="EP57" s="382">
        <f t="shared" si="72"/>
        <v>671.73803391451304</v>
      </c>
      <c r="EQ57" s="382">
        <f t="shared" si="72"/>
        <v>688.03148325070947</v>
      </c>
      <c r="ER57" s="382">
        <f t="shared" si="72"/>
        <v>704.11413616248285</v>
      </c>
      <c r="ES57" s="382">
        <f t="shared" si="72"/>
        <v>719.99182047919749</v>
      </c>
      <c r="ET57" s="382">
        <f t="shared" si="72"/>
        <v>735.67035292251376</v>
      </c>
      <c r="EU57" s="382">
        <f t="shared" si="72"/>
        <v>751.15551644792697</v>
      </c>
      <c r="EV57" s="382">
        <f t="shared" si="72"/>
        <v>766.45304095693575</v>
      </c>
      <c r="EW57" s="382">
        <f t="shared" si="72"/>
        <v>781.56858702217721</v>
      </c>
      <c r="EX57" s="521"/>
      <c r="EY57" s="252"/>
      <c r="EZ57" s="515">
        <f t="shared" si="73"/>
        <v>460</v>
      </c>
      <c r="FA57" s="592">
        <v>46000</v>
      </c>
      <c r="FB57" s="382">
        <f t="shared" si="57"/>
        <v>19.200000000000003</v>
      </c>
      <c r="FC57" s="382">
        <f t="shared" si="57"/>
        <v>38.400000000000006</v>
      </c>
      <c r="FD57" s="382">
        <f t="shared" si="57"/>
        <v>57.599999999999994</v>
      </c>
      <c r="FE57" s="382">
        <f t="shared" si="57"/>
        <v>76.800000000000011</v>
      </c>
      <c r="FF57" s="382">
        <f t="shared" si="57"/>
        <v>96</v>
      </c>
      <c r="FG57" s="382">
        <f t="shared" si="57"/>
        <v>115.19999999999999</v>
      </c>
      <c r="FH57" s="382">
        <f t="shared" si="57"/>
        <v>134.4</v>
      </c>
      <c r="FI57" s="382">
        <f t="shared" si="57"/>
        <v>153.60000000000002</v>
      </c>
      <c r="FJ57" s="382">
        <f t="shared" si="57"/>
        <v>172.8</v>
      </c>
      <c r="FK57" s="382">
        <f t="shared" si="57"/>
        <v>192</v>
      </c>
      <c r="FL57" s="382">
        <f t="shared" si="57"/>
        <v>211.2</v>
      </c>
      <c r="FM57" s="382">
        <f t="shared" si="57"/>
        <v>230.39999999999998</v>
      </c>
      <c r="FN57" s="382">
        <f t="shared" si="57"/>
        <v>249.60000000000002</v>
      </c>
      <c r="FO57" s="382">
        <f t="shared" si="57"/>
        <v>268.8</v>
      </c>
      <c r="FP57" s="382">
        <f t="shared" si="57"/>
        <v>288</v>
      </c>
      <c r="FQ57" s="382">
        <f t="shared" si="55"/>
        <v>307.20000000000005</v>
      </c>
      <c r="FR57" s="382">
        <f t="shared" si="48"/>
        <v>326.39999999999998</v>
      </c>
      <c r="FS57" s="382">
        <f t="shared" si="48"/>
        <v>345.6</v>
      </c>
      <c r="FT57" s="382">
        <f t="shared" si="48"/>
        <v>364.8</v>
      </c>
      <c r="FU57" s="382">
        <f t="shared" si="48"/>
        <v>384</v>
      </c>
      <c r="FV57" s="382">
        <f t="shared" si="48"/>
        <v>403.20000000000005</v>
      </c>
      <c r="FW57" s="382">
        <f t="shared" si="48"/>
        <v>422.4</v>
      </c>
      <c r="FX57" s="382">
        <f t="shared" si="48"/>
        <v>441.6</v>
      </c>
      <c r="FY57" s="382">
        <f t="shared" si="48"/>
        <v>460.79999999999995</v>
      </c>
      <c r="FZ57" s="382">
        <f t="shared" si="48"/>
        <v>480</v>
      </c>
      <c r="GA57" s="382">
        <f t="shared" si="48"/>
        <v>499.20000000000005</v>
      </c>
      <c r="GB57" s="382">
        <f t="shared" si="48"/>
        <v>518.4</v>
      </c>
      <c r="GC57" s="382">
        <f t="shared" si="48"/>
        <v>537.6</v>
      </c>
      <c r="GD57" s="382">
        <f t="shared" si="48"/>
        <v>556.79999999999995</v>
      </c>
      <c r="GE57" s="382">
        <f t="shared" si="48"/>
        <v>576</v>
      </c>
      <c r="GF57" s="382">
        <f t="shared" si="48"/>
        <v>595.20000000000005</v>
      </c>
      <c r="GG57" s="382">
        <f t="shared" ref="GG57:GO72" si="79">GG$10+0.02*GG$10*($FA57/1000)</f>
        <v>614.40000000000009</v>
      </c>
      <c r="GH57" s="382">
        <f t="shared" si="49"/>
        <v>633.6</v>
      </c>
      <c r="GI57" s="382">
        <f t="shared" si="49"/>
        <v>652.79999999999995</v>
      </c>
      <c r="GJ57" s="382">
        <f t="shared" si="49"/>
        <v>672</v>
      </c>
      <c r="GK57" s="382">
        <f t="shared" si="49"/>
        <v>691.2</v>
      </c>
      <c r="GL57" s="382">
        <f t="shared" si="49"/>
        <v>710.40000000000009</v>
      </c>
      <c r="GM57" s="382">
        <f t="shared" si="49"/>
        <v>729.6</v>
      </c>
      <c r="GN57" s="382">
        <f t="shared" si="49"/>
        <v>748.8</v>
      </c>
      <c r="GO57" s="382">
        <f t="shared" si="49"/>
        <v>768</v>
      </c>
      <c r="GQ57" s="511"/>
      <c r="GR57" s="521"/>
      <c r="GS57" s="524">
        <v>46000</v>
      </c>
      <c r="GT57" s="477">
        <f t="shared" si="58"/>
        <v>0.17514870054191439</v>
      </c>
      <c r="GU57" s="477">
        <f t="shared" si="58"/>
        <v>0.17471066832274881</v>
      </c>
      <c r="GV57" s="477">
        <f t="shared" si="58"/>
        <v>0.17398276270203375</v>
      </c>
      <c r="GW57" s="477">
        <f t="shared" si="58"/>
        <v>0.17296816707387253</v>
      </c>
      <c r="GX57" s="477">
        <f t="shared" si="58"/>
        <v>0.17167126228886812</v>
      </c>
      <c r="GY57" s="477">
        <f t="shared" si="58"/>
        <v>0.17009755425420783</v>
      </c>
      <c r="GZ57" s="477">
        <f t="shared" si="58"/>
        <v>0.16825358557965867</v>
      </c>
      <c r="HA57" s="477">
        <f t="shared" si="58"/>
        <v>0.16614683438718436</v>
      </c>
      <c r="HB57" s="477">
        <f t="shared" si="58"/>
        <v>0.16378560366141345</v>
      </c>
      <c r="HC57" s="477">
        <f t="shared" si="58"/>
        <v>0.16117890459617551</v>
      </c>
      <c r="HD57" s="477">
        <f t="shared" si="58"/>
        <v>0.15833633729149074</v>
      </c>
      <c r="HE57" s="477">
        <f t="shared" si="58"/>
        <v>0.15526797190899339</v>
      </c>
      <c r="HF57" s="477">
        <f t="shared" si="58"/>
        <v>0.15198423303138778</v>
      </c>
      <c r="HG57" s="477">
        <f t="shared" si="58"/>
        <v>0.1484957895338328</v>
      </c>
      <c r="HH57" s="477">
        <f t="shared" si="58"/>
        <v>0.14481345179755889</v>
      </c>
      <c r="HI57" s="477">
        <f t="shared" si="56"/>
        <v>0.14094807761221814</v>
      </c>
      <c r="HJ57" s="477">
        <f t="shared" si="56"/>
        <v>0.13691048765104716</v>
      </c>
      <c r="HK57" s="477">
        <f t="shared" si="56"/>
        <v>0.13271139098288087</v>
      </c>
      <c r="HL57" s="477">
        <f t="shared" si="56"/>
        <v>0.12836132072037226</v>
      </c>
      <c r="HM57" s="477">
        <f t="shared" si="56"/>
        <v>0.12387057960231812</v>
      </c>
      <c r="HN57" s="477">
        <f t="shared" si="56"/>
        <v>0.11924919507056586</v>
      </c>
      <c r="HO57" s="477">
        <f t="shared" si="56"/>
        <v>0.11450688322711056</v>
      </c>
      <c r="HP57" s="477">
        <f t="shared" si="56"/>
        <v>0.10965302093789507</v>
      </c>
      <c r="HQ57" s="477">
        <f t="shared" si="56"/>
        <v>0.10469662528023403</v>
      </c>
      <c r="HR57" s="477">
        <f t="shared" si="56"/>
        <v>9.9646339501721012E-2</v>
      </c>
      <c r="HS57" s="477">
        <f t="shared" si="56"/>
        <v>9.451042466209264E-2</v>
      </c>
      <c r="HT57" s="477">
        <f t="shared" si="56"/>
        <v>8.9296756157771676E-2</v>
      </c>
      <c r="HU57" s="477">
        <f t="shared" si="56"/>
        <v>8.401282437499287E-2</v>
      </c>
      <c r="HV57" s="477">
        <f t="shared" si="56"/>
        <v>7.8665738775034688E-2</v>
      </c>
      <c r="HW57" s="477">
        <f t="shared" si="50"/>
        <v>7.3262234779849042E-2</v>
      </c>
      <c r="HX57" s="477">
        <f t="shared" si="50"/>
        <v>6.7808682893652883E-2</v>
      </c>
      <c r="HY57" s="477">
        <f t="shared" si="33"/>
        <v>6.2311099563448498E-2</v>
      </c>
      <c r="HZ57" s="477">
        <f t="shared" si="33"/>
        <v>5.6775159346368877E-2</v>
      </c>
      <c r="IA57" s="477">
        <f t="shared" si="33"/>
        <v>5.1206208012826694E-2</v>
      </c>
      <c r="IB57" s="477">
        <f t="shared" si="33"/>
        <v>4.5609276270902943E-2</v>
      </c>
      <c r="IC57" s="477">
        <f t="shared" si="33"/>
        <v>3.9989093848364507E-2</v>
      </c>
      <c r="ID57" s="477">
        <f t="shared" si="33"/>
        <v>3.4350103714421841E-2</v>
      </c>
      <c r="IE57" s="477">
        <f t="shared" si="33"/>
        <v>2.8696476263475941E-2</v>
      </c>
      <c r="IF57" s="477">
        <f t="shared" si="33"/>
        <v>2.3032123318208163E-2</v>
      </c>
      <c r="IG57" s="477">
        <f t="shared" si="51"/>
        <v>1.7360711839602375E-2</v>
      </c>
    </row>
    <row r="58" spans="1:296">
      <c r="F58" s="384"/>
      <c r="G58" s="384"/>
      <c r="H58" s="384"/>
      <c r="I58" s="384"/>
      <c r="J58" s="252"/>
      <c r="K58" s="606">
        <v>46000</v>
      </c>
      <c r="L58" s="382">
        <f t="shared" si="22"/>
        <v>14.020799999999999</v>
      </c>
      <c r="M58" s="382">
        <v>460</v>
      </c>
      <c r="N58" s="493">
        <f t="shared" si="74"/>
        <v>140.55616641080749</v>
      </c>
      <c r="O58" s="263">
        <f t="shared" si="75"/>
        <v>0.22601076229347988</v>
      </c>
      <c r="P58" s="383">
        <f t="shared" si="78"/>
        <v>-56.500002288000502</v>
      </c>
      <c r="Q58" s="383">
        <f t="shared" si="76"/>
        <v>216.64999771199948</v>
      </c>
      <c r="R58" s="382">
        <f t="shared" si="0"/>
        <v>573.56933718429855</v>
      </c>
      <c r="S58" s="263">
        <f t="shared" si="77"/>
        <v>0.13871815091123366</v>
      </c>
      <c r="T58" s="492">
        <f>O58/Konstanten!$C$22</f>
        <v>0.1844985814640652</v>
      </c>
      <c r="U58" s="492">
        <f t="shared" si="2"/>
        <v>0.75186533996876448</v>
      </c>
      <c r="V58" s="492"/>
      <c r="W58" s="252"/>
      <c r="X58" s="515">
        <f t="shared" si="61"/>
        <v>470</v>
      </c>
      <c r="Y58" s="592">
        <v>47000</v>
      </c>
      <c r="Z58" s="490">
        <f t="shared" si="62"/>
        <v>4.1569239856296486E-2</v>
      </c>
      <c r="AA58" s="490">
        <f t="shared" si="62"/>
        <v>8.3091836248968196E-2</v>
      </c>
      <c r="AB58" s="490">
        <f t="shared" si="62"/>
        <v>0.12452167810358092</v>
      </c>
      <c r="AC58" s="490">
        <f t="shared" si="62"/>
        <v>0.16581370314687813</v>
      </c>
      <c r="AD58" s="490">
        <f t="shared" si="62"/>
        <v>0.20692438328112728</v>
      </c>
      <c r="AE58" s="490">
        <f t="shared" si="62"/>
        <v>0.24781216561156935</v>
      </c>
      <c r="AF58" s="490">
        <f t="shared" si="62"/>
        <v>0.28843785823900009</v>
      </c>
      <c r="AG58" s="490">
        <f t="shared" si="62"/>
        <v>0.32876495281468093</v>
      </c>
      <c r="AH58" s="490">
        <f t="shared" si="62"/>
        <v>0.36875987896110235</v>
      </c>
      <c r="AI58" s="490">
        <f t="shared" si="62"/>
        <v>0.40839218875791378</v>
      </c>
      <c r="AJ58" s="490">
        <f t="shared" si="62"/>
        <v>0.4476346723657581</v>
      </c>
      <c r="AK58" s="490">
        <f t="shared" si="62"/>
        <v>0.48646340834970436</v>
      </c>
      <c r="AL58" s="490">
        <f t="shared" si="62"/>
        <v>0.52485775425732673</v>
      </c>
      <c r="AM58" s="490">
        <f t="shared" si="62"/>
        <v>0.56280028445292307</v>
      </c>
      <c r="AN58" s="490">
        <f t="shared" si="62"/>
        <v>0.60027668310701621</v>
      </c>
      <c r="AO58" s="490">
        <f t="shared" si="62"/>
        <v>0.63727560062985245</v>
      </c>
      <c r="AP58" s="490">
        <f t="shared" si="63"/>
        <v>0.67378848178931816</v>
      </c>
      <c r="AQ58" s="490">
        <f t="shared" si="63"/>
        <v>0.70980937335458394</v>
      </c>
      <c r="AR58" s="490">
        <f t="shared" si="63"/>
        <v>0.74533471844904498</v>
      </c>
      <c r="AS58" s="490">
        <f t="shared" si="63"/>
        <v>0.78036314396932238</v>
      </c>
      <c r="AT58" s="490">
        <f t="shared" si="63"/>
        <v>0.81489524650985079</v>
      </c>
      <c r="AU58" s="490">
        <f t="shared" si="63"/>
        <v>0.8489333812918004</v>
      </c>
      <c r="AV58" s="490">
        <f t="shared" si="63"/>
        <v>0.88248145768084674</v>
      </c>
      <c r="AW58" s="490">
        <f t="shared" si="63"/>
        <v>0.91554474402809038</v>
      </c>
      <c r="AX58" s="490">
        <f t="shared" si="63"/>
        <v>0.94812968380521645</v>
      </c>
      <c r="AY58" s="490">
        <f t="shared" si="63"/>
        <v>0.98024372434154783</v>
      </c>
      <c r="AZ58" s="490">
        <f t="shared" si="63"/>
        <v>1.0118951589107041</v>
      </c>
      <c r="BA58" s="490">
        <f t="shared" si="63"/>
        <v>1.0430929824558741</v>
      </c>
      <c r="BB58" s="490">
        <f t="shared" si="63"/>
        <v>1.073846760877798</v>
      </c>
      <c r="BC58" s="490">
        <f t="shared" si="63"/>
        <v>1.1041665135296248</v>
      </c>
      <c r="BD58" s="490">
        <f t="shared" si="63"/>
        <v>1.1340626083561214</v>
      </c>
      <c r="BE58" s="490">
        <f t="shared" si="63"/>
        <v>1.1635456689708328</v>
      </c>
      <c r="BF58" s="490">
        <f t="shared" si="64"/>
        <v>1.1926264928723536</v>
      </c>
      <c r="BG58" s="490">
        <f t="shared" si="64"/>
        <v>1.2213159799500797</v>
      </c>
      <c r="BH58" s="490">
        <f t="shared" si="64"/>
        <v>1.2496250704118799</v>
      </c>
      <c r="BI58" s="490">
        <f t="shared" si="64"/>
        <v>1.2775646912729453</v>
      </c>
      <c r="BJ58" s="490">
        <f t="shared" si="64"/>
        <v>1.3051457105706274</v>
      </c>
      <c r="BK58" s="490">
        <f t="shared" si="64"/>
        <v>1.3323788985084206</v>
      </c>
      <c r="BL58" s="490">
        <f t="shared" si="64"/>
        <v>1.3592748947794437</v>
      </c>
      <c r="BM58" s="490">
        <f t="shared" si="64"/>
        <v>1.3858441813721265</v>
      </c>
      <c r="BN58" s="527"/>
      <c r="BO58" s="252"/>
      <c r="BP58" s="515">
        <f t="shared" si="65"/>
        <v>470</v>
      </c>
      <c r="BQ58" s="592">
        <v>47000</v>
      </c>
      <c r="BR58" s="382">
        <f t="shared" si="66"/>
        <v>216.72487202496637</v>
      </c>
      <c r="BS58" s="382">
        <f t="shared" si="66"/>
        <v>216.94915900221568</v>
      </c>
      <c r="BT58" s="382">
        <f t="shared" si="66"/>
        <v>217.32185744651142</v>
      </c>
      <c r="BU58" s="382">
        <f t="shared" si="66"/>
        <v>217.84132069869315</v>
      </c>
      <c r="BV58" s="382">
        <f t="shared" si="66"/>
        <v>218.50528865057669</v>
      </c>
      <c r="BW58" s="382">
        <f t="shared" si="66"/>
        <v>219.31093065608727</v>
      </c>
      <c r="BX58" s="382">
        <f t="shared" si="66"/>
        <v>220.25489760210698</v>
      </c>
      <c r="BY58" s="382">
        <f t="shared" si="66"/>
        <v>221.33338112319217</v>
      </c>
      <c r="BZ58" s="382">
        <f t="shared" si="66"/>
        <v>222.54217779797312</v>
      </c>
      <c r="CA58" s="382">
        <f t="shared" si="66"/>
        <v>223.87675614808035</v>
      </c>
      <c r="CB58" s="382">
        <f t="shared" si="66"/>
        <v>225.33232436014734</v>
      </c>
      <c r="CC58" s="382">
        <f t="shared" si="66"/>
        <v>226.90389684695688</v>
      </c>
      <c r="CD58" s="382">
        <f t="shared" si="66"/>
        <v>228.58635802924303</v>
      </c>
      <c r="CE58" s="382">
        <f t="shared" si="66"/>
        <v>230.37452202766934</v>
      </c>
      <c r="CF58" s="382">
        <f t="shared" si="66"/>
        <v>232.26318727900886</v>
      </c>
      <c r="CG58" s="382">
        <f t="shared" si="66"/>
        <v>234.24718540904101</v>
      </c>
      <c r="CH58" s="382">
        <f t="shared" si="67"/>
        <v>236.32142398951058</v>
      </c>
      <c r="CI58" s="382">
        <f t="shared" si="67"/>
        <v>238.48092306537995</v>
      </c>
      <c r="CJ58" s="382">
        <f t="shared" si="67"/>
        <v>240.72084555442237</v>
      </c>
      <c r="CK58" s="382">
        <f t="shared" si="67"/>
        <v>243.03652179139442</v>
      </c>
      <c r="CL58" s="382">
        <f t="shared" si="67"/>
        <v>245.42346861457409</v>
      </c>
      <c r="CM58" s="382">
        <f t="shared" si="67"/>
        <v>247.87740347702598</v>
      </c>
      <c r="CN58" s="382">
        <f t="shared" si="67"/>
        <v>250.39425411374432</v>
      </c>
      <c r="CO58" s="382">
        <f t="shared" si="67"/>
        <v>252.97016431492452</v>
      </c>
      <c r="CP58" s="382">
        <f t="shared" si="67"/>
        <v>255.60149635119399</v>
      </c>
      <c r="CQ58" s="382">
        <f t="shared" si="67"/>
        <v>258.28483057458084</v>
      </c>
      <c r="CR58" s="382">
        <f t="shared" si="67"/>
        <v>261.0169626845726</v>
      </c>
      <c r="CS58" s="382">
        <f t="shared" si="67"/>
        <v>263.79489910632066</v>
      </c>
      <c r="CT58" s="382">
        <f t="shared" si="67"/>
        <v>266.61585088150184</v>
      </c>
      <c r="CU58" s="382">
        <f t="shared" si="67"/>
        <v>269.47722642447616</v>
      </c>
      <c r="CV58" s="382">
        <f t="shared" si="67"/>
        <v>272.37662344924655</v>
      </c>
      <c r="CW58" s="382">
        <f t="shared" si="67"/>
        <v>275.31182032790412</v>
      </c>
      <c r="CX58" s="382">
        <f t="shared" si="68"/>
        <v>278.28076709966706</v>
      </c>
      <c r="CY58" s="382">
        <f t="shared" si="68"/>
        <v>281.28157631188941</v>
      </c>
      <c r="CZ58" s="382">
        <f t="shared" si="68"/>
        <v>284.31251384078831</v>
      </c>
      <c r="DA58" s="382">
        <f t="shared" si="68"/>
        <v>287.3719898101009</v>
      </c>
      <c r="DB58" s="382">
        <f t="shared" si="68"/>
        <v>290.45854970034094</v>
      </c>
      <c r="DC58" s="382">
        <f t="shared" si="68"/>
        <v>293.5708657194773</v>
      </c>
      <c r="DD58" s="382">
        <f t="shared" si="68"/>
        <v>296.70772848742496</v>
      </c>
      <c r="DE58" s="382">
        <f t="shared" si="68"/>
        <v>299.86803907136141</v>
      </c>
      <c r="DF58" s="521"/>
      <c r="DG58" s="252"/>
      <c r="DH58" s="515">
        <f t="shared" si="69"/>
        <v>470</v>
      </c>
      <c r="DI58" s="592">
        <v>47000</v>
      </c>
      <c r="DJ58" s="382">
        <f t="shared" si="70"/>
        <v>23.842841351631101</v>
      </c>
      <c r="DK58" s="382">
        <f t="shared" si="70"/>
        <v>47.65892944274696</v>
      </c>
      <c r="DL58" s="382">
        <f t="shared" si="70"/>
        <v>71.421816374947483</v>
      </c>
      <c r="DM58" s="382">
        <f t="shared" si="70"/>
        <v>95.105655810028921</v>
      </c>
      <c r="DN58" s="382">
        <f t="shared" si="70"/>
        <v>118.68548136582592</v>
      </c>
      <c r="DO58" s="382">
        <f t="shared" si="70"/>
        <v>142.13745957603345</v>
      </c>
      <c r="DP58" s="382">
        <f t="shared" si="70"/>
        <v>165.43911116900193</v>
      </c>
      <c r="DQ58" s="382">
        <f t="shared" si="70"/>
        <v>188.56949607534372</v>
      </c>
      <c r="DR58" s="382">
        <f t="shared" si="70"/>
        <v>211.50935935588163</v>
      </c>
      <c r="DS58" s="382">
        <f t="shared" si="70"/>
        <v>234.24123701712153</v>
      </c>
      <c r="DT58" s="382">
        <f t="shared" si="70"/>
        <v>256.74952232953854</v>
      </c>
      <c r="DU58" s="382">
        <f t="shared" si="70"/>
        <v>279.02049469155469</v>
      </c>
      <c r="DV58" s="382">
        <f t="shared" si="70"/>
        <v>301.04231422541432</v>
      </c>
      <c r="DW58" s="382">
        <f t="shared" si="70"/>
        <v>322.80498612079776</v>
      </c>
      <c r="DX58" s="382">
        <f t="shared" si="70"/>
        <v>344.30029925688052</v>
      </c>
      <c r="DY58" s="382">
        <f t="shared" si="70"/>
        <v>365.52174385699021</v>
      </c>
      <c r="DZ58" s="382">
        <f t="shared" si="71"/>
        <v>386.46441290231405</v>
      </c>
      <c r="EA58" s="382">
        <f t="shared" si="71"/>
        <v>407.12489180219103</v>
      </c>
      <c r="EB58" s="382">
        <f t="shared" si="71"/>
        <v>427.50114044126451</v>
      </c>
      <c r="EC58" s="382">
        <f t="shared" si="71"/>
        <v>447.59237124953955</v>
      </c>
      <c r="ED58" s="382">
        <f t="shared" si="71"/>
        <v>467.3989264152907</v>
      </c>
      <c r="EE58" s="382">
        <f t="shared" si="71"/>
        <v>486.92215682116336</v>
      </c>
      <c r="EF58" s="382">
        <f t="shared" si="71"/>
        <v>506.16430475943685</v>
      </c>
      <c r="EG58" s="382">
        <f t="shared" si="71"/>
        <v>525.12839199476002</v>
      </c>
      <c r="EH58" s="382">
        <f t="shared" si="71"/>
        <v>543.81811430491655</v>
      </c>
      <c r="EI58" s="382">
        <f t="shared" si="71"/>
        <v>562.23774324964984</v>
      </c>
      <c r="EJ58" s="382">
        <f t="shared" si="71"/>
        <v>580.39203559641305</v>
      </c>
      <c r="EK58" s="382">
        <f t="shared" si="71"/>
        <v>598.28615056880892</v>
      </c>
      <c r="EL58" s="382">
        <f t="shared" si="71"/>
        <v>615.92557487418446</v>
      </c>
      <c r="EM58" s="382">
        <f t="shared" si="71"/>
        <v>633.31605530628474</v>
      </c>
      <c r="EN58" s="382">
        <f t="shared" si="71"/>
        <v>650.46353860031729</v>
      </c>
      <c r="EO58" s="382">
        <f t="shared" si="71"/>
        <v>667.37411813526182</v>
      </c>
      <c r="EP58" s="382">
        <f t="shared" si="72"/>
        <v>684.05398702523041</v>
      </c>
      <c r="EQ58" s="382">
        <f t="shared" si="72"/>
        <v>700.50939711255921</v>
      </c>
      <c r="ER58" s="382">
        <f t="shared" si="72"/>
        <v>716.74662336502433</v>
      </c>
      <c r="ES58" s="382">
        <f t="shared" si="72"/>
        <v>732.77193318348623</v>
      </c>
      <c r="ET58" s="382">
        <f t="shared" si="72"/>
        <v>748.59156014092514</v>
      </c>
      <c r="EU58" s="382">
        <f t="shared" si="72"/>
        <v>764.21168169582063</v>
      </c>
      <c r="EV58" s="382">
        <f t="shared" si="72"/>
        <v>779.63840044990275</v>
      </c>
      <c r="EW58" s="382">
        <f t="shared" si="72"/>
        <v>794.87772855032745</v>
      </c>
      <c r="EX58" s="521"/>
      <c r="EY58" s="252"/>
      <c r="EZ58" s="515">
        <f t="shared" si="73"/>
        <v>470</v>
      </c>
      <c r="FA58" s="592">
        <v>47000</v>
      </c>
      <c r="FB58" s="382">
        <f t="shared" si="57"/>
        <v>19.399999999999999</v>
      </c>
      <c r="FC58" s="382">
        <f t="shared" si="57"/>
        <v>38.799999999999997</v>
      </c>
      <c r="FD58" s="382">
        <f t="shared" si="57"/>
        <v>58.2</v>
      </c>
      <c r="FE58" s="382">
        <f t="shared" si="57"/>
        <v>77.599999999999994</v>
      </c>
      <c r="FF58" s="382">
        <f t="shared" si="57"/>
        <v>97</v>
      </c>
      <c r="FG58" s="382">
        <f t="shared" si="57"/>
        <v>116.4</v>
      </c>
      <c r="FH58" s="382">
        <f t="shared" si="57"/>
        <v>135.80000000000001</v>
      </c>
      <c r="FI58" s="382">
        <f t="shared" si="57"/>
        <v>155.19999999999999</v>
      </c>
      <c r="FJ58" s="382">
        <f t="shared" si="57"/>
        <v>174.60000000000002</v>
      </c>
      <c r="FK58" s="382">
        <f t="shared" si="57"/>
        <v>194</v>
      </c>
      <c r="FL58" s="382">
        <f t="shared" si="57"/>
        <v>213.4</v>
      </c>
      <c r="FM58" s="382">
        <f t="shared" si="57"/>
        <v>232.8</v>
      </c>
      <c r="FN58" s="382">
        <f t="shared" si="57"/>
        <v>252.2</v>
      </c>
      <c r="FO58" s="382">
        <f t="shared" si="57"/>
        <v>271.60000000000002</v>
      </c>
      <c r="FP58" s="382">
        <f t="shared" si="57"/>
        <v>291</v>
      </c>
      <c r="FQ58" s="382">
        <f t="shared" si="55"/>
        <v>310.39999999999998</v>
      </c>
      <c r="FR58" s="382">
        <f t="shared" si="55"/>
        <v>329.79999999999995</v>
      </c>
      <c r="FS58" s="382">
        <f t="shared" si="55"/>
        <v>349.20000000000005</v>
      </c>
      <c r="FT58" s="382">
        <f t="shared" si="55"/>
        <v>368.6</v>
      </c>
      <c r="FU58" s="382">
        <f t="shared" si="55"/>
        <v>388</v>
      </c>
      <c r="FV58" s="382">
        <f t="shared" si="55"/>
        <v>407.4</v>
      </c>
      <c r="FW58" s="382">
        <f t="shared" si="55"/>
        <v>426.8</v>
      </c>
      <c r="FX58" s="382">
        <f t="shared" si="55"/>
        <v>446.20000000000005</v>
      </c>
      <c r="FY58" s="382">
        <f t="shared" si="55"/>
        <v>465.6</v>
      </c>
      <c r="FZ58" s="382">
        <f t="shared" si="55"/>
        <v>485</v>
      </c>
      <c r="GA58" s="382">
        <f t="shared" si="55"/>
        <v>504.4</v>
      </c>
      <c r="GB58" s="382">
        <f t="shared" si="55"/>
        <v>523.79999999999995</v>
      </c>
      <c r="GC58" s="382">
        <f t="shared" si="55"/>
        <v>543.20000000000005</v>
      </c>
      <c r="GD58" s="382">
        <f t="shared" si="55"/>
        <v>562.59999999999991</v>
      </c>
      <c r="GE58" s="382">
        <f t="shared" si="55"/>
        <v>582</v>
      </c>
      <c r="GF58" s="382">
        <f t="shared" si="55"/>
        <v>601.40000000000009</v>
      </c>
      <c r="GG58" s="382">
        <f t="shared" si="79"/>
        <v>620.79999999999995</v>
      </c>
      <c r="GH58" s="382">
        <f t="shared" si="79"/>
        <v>640.20000000000005</v>
      </c>
      <c r="GI58" s="382">
        <f t="shared" si="79"/>
        <v>659.59999999999991</v>
      </c>
      <c r="GJ58" s="382">
        <f t="shared" si="79"/>
        <v>679</v>
      </c>
      <c r="GK58" s="382">
        <f t="shared" si="79"/>
        <v>698.40000000000009</v>
      </c>
      <c r="GL58" s="382">
        <f t="shared" si="79"/>
        <v>717.8</v>
      </c>
      <c r="GM58" s="382">
        <f t="shared" si="79"/>
        <v>737.2</v>
      </c>
      <c r="GN58" s="382">
        <f t="shared" si="79"/>
        <v>756.59999999999991</v>
      </c>
      <c r="GO58" s="382">
        <f t="shared" si="79"/>
        <v>776</v>
      </c>
      <c r="GQ58" s="511"/>
      <c r="GR58" s="521"/>
      <c r="GS58" s="524">
        <v>47000</v>
      </c>
      <c r="GT58" s="477">
        <f t="shared" si="58"/>
        <v>0.1863385863332587</v>
      </c>
      <c r="GU58" s="477">
        <f t="shared" si="58"/>
        <v>0.18588183885643639</v>
      </c>
      <c r="GV58" s="477">
        <f t="shared" si="58"/>
        <v>0.18512293646434447</v>
      </c>
      <c r="GW58" s="477">
        <f t="shared" si="58"/>
        <v>0.18406534985675321</v>
      </c>
      <c r="GX58" s="477">
        <f t="shared" si="58"/>
        <v>0.1827138510647689</v>
      </c>
      <c r="GY58" s="477">
        <f t="shared" si="58"/>
        <v>0.181074430715189</v>
      </c>
      <c r="GZ58" s="477">
        <f t="shared" si="58"/>
        <v>0.17915419733320809</v>
      </c>
      <c r="HA58" s="477">
        <f t="shared" si="58"/>
        <v>0.17696126239851018</v>
      </c>
      <c r="HB58" s="477">
        <f t="shared" si="58"/>
        <v>0.17450461515406804</v>
      </c>
      <c r="HC58" s="477">
        <f t="shared" si="58"/>
        <v>0.17179399122700226</v>
      </c>
      <c r="HD58" s="477">
        <f t="shared" si="58"/>
        <v>0.16883973896511997</v>
      </c>
      <c r="HE58" s="477">
        <f t="shared" si="58"/>
        <v>0.16565268706389999</v>
      </c>
      <c r="HF58" s="477">
        <f t="shared" si="58"/>
        <v>0.16224401659642507</v>
      </c>
      <c r="HG58" s="477">
        <f t="shared" si="58"/>
        <v>0.15862514001452313</v>
      </c>
      <c r="HH58" s="477">
        <f t="shared" si="58"/>
        <v>0.15480758910730272</v>
      </c>
      <c r="HI58" s="477">
        <f t="shared" si="56"/>
        <v>0.15080291332423859</v>
      </c>
      <c r="HJ58" s="477">
        <f t="shared" si="56"/>
        <v>0.14662258932658068</v>
      </c>
      <c r="HK58" s="477">
        <f t="shared" si="56"/>
        <v>0.14227794214639874</v>
      </c>
      <c r="HL58" s="477">
        <f t="shared" si="56"/>
        <v>0.13778007792088467</v>
      </c>
      <c r="HM58" s="477">
        <f t="shared" si="56"/>
        <v>0.13313982783749434</v>
      </c>
      <c r="HN58" s="477">
        <f t="shared" si="56"/>
        <v>0.12836770267200145</v>
      </c>
      <c r="HO58" s="477">
        <f t="shared" si="56"/>
        <v>0.12347385712259751</v>
      </c>
      <c r="HP58" s="477">
        <f t="shared" si="56"/>
        <v>0.11846806302932771</v>
      </c>
      <c r="HQ58" s="477">
        <f t="shared" si="56"/>
        <v>0.11335969051041903</v>
      </c>
      <c r="HR58" s="477">
        <f t="shared" si="56"/>
        <v>0.1081576960342617</v>
      </c>
      <c r="HS58" s="477">
        <f t="shared" si="56"/>
        <v>0.10287061646796671</v>
      </c>
      <c r="HT58" s="477">
        <f t="shared" si="56"/>
        <v>9.7506568191031276E-2</v>
      </c>
      <c r="HU58" s="477">
        <f t="shared" si="56"/>
        <v>9.2073250427804135E-2</v>
      </c>
      <c r="HV58" s="477">
        <f t="shared" si="56"/>
        <v>8.6577952027852401E-2</v>
      </c>
      <c r="HW58" s="477">
        <f t="shared" si="50"/>
        <v>8.1027561004224397E-2</v>
      </c>
      <c r="HX58" s="477">
        <f t="shared" si="50"/>
        <v>7.5428576221033508E-2</v>
      </c>
      <c r="HY58" s="477">
        <f t="shared" si="50"/>
        <v>6.9787120701349015E-2</v>
      </c>
      <c r="HZ58" s="477">
        <f t="shared" si="50"/>
        <v>6.4108956101461723E-2</v>
      </c>
      <c r="IA58" s="477">
        <f t="shared" si="50"/>
        <v>5.8399497967028563E-2</v>
      </c>
      <c r="IB58" s="477">
        <f t="shared" si="50"/>
        <v>5.266383144968198E-2</v>
      </c>
      <c r="IC58" s="477">
        <f t="shared" si="50"/>
        <v>4.6906727218875885E-2</v>
      </c>
      <c r="ID58" s="477">
        <f t="shared" si="50"/>
        <v>4.1132657353401846E-2</v>
      </c>
      <c r="IE58" s="477">
        <f t="shared" si="50"/>
        <v>3.5345811040051661E-2</v>
      </c>
      <c r="IF58" s="477">
        <f t="shared" si="50"/>
        <v>2.9550109944056324E-2</v>
      </c>
      <c r="IG58" s="477">
        <f t="shared" si="51"/>
        <v>2.3749223147509799E-2</v>
      </c>
    </row>
    <row r="59" spans="1:296">
      <c r="F59" s="384"/>
      <c r="G59" s="384"/>
      <c r="H59" s="384"/>
      <c r="I59" s="384"/>
      <c r="J59" s="252"/>
      <c r="K59" s="606">
        <v>47000</v>
      </c>
      <c r="L59" s="382">
        <f t="shared" si="22"/>
        <v>14.3256</v>
      </c>
      <c r="M59" s="382">
        <v>470</v>
      </c>
      <c r="N59" s="493">
        <f t="shared" si="74"/>
        <v>133.96033262359316</v>
      </c>
      <c r="O59" s="263">
        <f t="shared" si="75"/>
        <v>0.21540482830796978</v>
      </c>
      <c r="P59" s="383">
        <f t="shared" si="78"/>
        <v>-56.500002288000502</v>
      </c>
      <c r="Q59" s="383">
        <f t="shared" si="76"/>
        <v>216.64999771199948</v>
      </c>
      <c r="R59" s="382">
        <f t="shared" si="0"/>
        <v>573.56933718429855</v>
      </c>
      <c r="S59" s="263">
        <f t="shared" si="77"/>
        <v>0.13220856908324025</v>
      </c>
      <c r="T59" s="492">
        <f>O59/Konstanten!$C$22</f>
        <v>0.17584067616977123</v>
      </c>
      <c r="U59" s="492">
        <f t="shared" si="2"/>
        <v>0.75186533996876448</v>
      </c>
      <c r="V59" s="492"/>
      <c r="W59" s="252"/>
      <c r="X59" s="515">
        <f t="shared" si="61"/>
        <v>480</v>
      </c>
      <c r="Y59" s="592">
        <v>48000</v>
      </c>
      <c r="Z59" s="490">
        <f t="shared" si="62"/>
        <v>4.2579867904957207E-2</v>
      </c>
      <c r="AA59" s="490">
        <f t="shared" si="62"/>
        <v>8.5109254221218261E-2</v>
      </c>
      <c r="AB59" s="490">
        <f t="shared" si="62"/>
        <v>0.12753828212394014</v>
      </c>
      <c r="AC59" s="490">
        <f t="shared" si="62"/>
        <v>0.16981826524651089</v>
      </c>
      <c r="AD59" s="490">
        <f t="shared" si="62"/>
        <v>0.21190225638543853</v>
      </c>
      <c r="AE59" s="490">
        <f t="shared" si="62"/>
        <v>0.25374554348582778</v>
      </c>
      <c r="AF59" s="490">
        <f t="shared" si="62"/>
        <v>0.29530608019332255</v>
      </c>
      <c r="AG59" s="490">
        <f t="shared" si="62"/>
        <v>0.33654484183061689</v>
      </c>
      <c r="AH59" s="490">
        <f t="shared" si="62"/>
        <v>0.37742610147225991</v>
      </c>
      <c r="AI59" s="490">
        <f t="shared" si="62"/>
        <v>0.41791762455488485</v>
      </c>
      <c r="AJ59" s="490">
        <f t="shared" si="62"/>
        <v>0.45799078390669079</v>
      </c>
      <c r="AK59" s="490">
        <f t="shared" si="62"/>
        <v>0.49762060001271735</v>
      </c>
      <c r="AL59" s="490">
        <f t="shared" si="62"/>
        <v>0.53678571362371397</v>
      </c>
      <c r="AM59" s="490">
        <f t="shared" si="62"/>
        <v>0.57546829941532907</v>
      </c>
      <c r="AN59" s="490">
        <f t="shared" si="62"/>
        <v>0.61365393032384075</v>
      </c>
      <c r="AO59" s="490">
        <f t="shared" si="62"/>
        <v>0.65133140248899335</v>
      </c>
      <c r="AP59" s="490">
        <f t="shared" si="63"/>
        <v>0.68849253052213188</v>
      </c>
      <c r="AQ59" s="490">
        <f t="shared" si="63"/>
        <v>0.72513192220461864</v>
      </c>
      <c r="AR59" s="490">
        <f t="shared" si="63"/>
        <v>0.76124674082558041</v>
      </c>
      <c r="AS59" s="490">
        <f t="shared" si="63"/>
        <v>0.7968364623005264</v>
      </c>
      <c r="AT59" s="490">
        <f t="shared" si="63"/>
        <v>0.83190263306814816</v>
      </c>
      <c r="AU59" s="490">
        <f t="shared" si="63"/>
        <v>0.86644863361927138</v>
      </c>
      <c r="AV59" s="490">
        <f t="shared" si="63"/>
        <v>0.90047945142565755</v>
      </c>
      <c r="AW59" s="490">
        <f t="shared" si="63"/>
        <v>0.93400146604680923</v>
      </c>
      <c r="AX59" s="490">
        <f t="shared" si="63"/>
        <v>0.96702224832219674</v>
      </c>
      <c r="AY59" s="490">
        <f t="shared" si="63"/>
        <v>0.99955037481468756</v>
      </c>
      <c r="AZ59" s="490">
        <f t="shared" si="63"/>
        <v>1.0315952580581815</v>
      </c>
      <c r="BA59" s="490">
        <f t="shared" si="63"/>
        <v>1.0631669926720637</v>
      </c>
      <c r="BB59" s="490">
        <f t="shared" si="63"/>
        <v>1.0942762170253868</v>
      </c>
      <c r="BC59" s="490">
        <f t="shared" si="63"/>
        <v>1.1249339898517594</v>
      </c>
      <c r="BD59" s="490">
        <f t="shared" si="63"/>
        <v>1.1551516810166924</v>
      </c>
      <c r="BE59" s="490">
        <f t="shared" si="63"/>
        <v>1.1849408755090309</v>
      </c>
      <c r="BF59" s="490">
        <f t="shared" si="64"/>
        <v>1.2143132896535205</v>
      </c>
      <c r="BG59" s="490">
        <f t="shared" si="64"/>
        <v>1.2432806985106624</v>
      </c>
      <c r="BH59" s="490">
        <f t="shared" si="64"/>
        <v>1.2718548734328046</v>
      </c>
      <c r="BI59" s="490">
        <f t="shared" si="64"/>
        <v>1.3000475287726165</v>
      </c>
      <c r="BJ59" s="490">
        <f t="shared" si="64"/>
        <v>1.3278702767850794</v>
      </c>
      <c r="BK59" s="490">
        <f t="shared" si="64"/>
        <v>1.3553345898205145</v>
      </c>
      <c r="BL59" s="490">
        <f t="shared" si="64"/>
        <v>1.3824517689697584</v>
      </c>
      <c r="BM59" s="490">
        <f t="shared" si="64"/>
        <v>1.4092329183895691</v>
      </c>
      <c r="BN59" s="527"/>
      <c r="BO59" s="252"/>
      <c r="BP59" s="515">
        <f t="shared" si="65"/>
        <v>480</v>
      </c>
      <c r="BQ59" s="592">
        <v>48000</v>
      </c>
      <c r="BR59" s="382">
        <f t="shared" si="66"/>
        <v>216.72855695755413</v>
      </c>
      <c r="BS59" s="382">
        <f t="shared" si="66"/>
        <v>216.96386225341161</v>
      </c>
      <c r="BT59" s="382">
        <f t="shared" si="66"/>
        <v>217.35480406548692</v>
      </c>
      <c r="BU59" s="382">
        <f t="shared" si="66"/>
        <v>217.89955877715022</v>
      </c>
      <c r="BV59" s="382">
        <f t="shared" si="66"/>
        <v>218.59562588755159</v>
      </c>
      <c r="BW59" s="382">
        <f t="shared" si="66"/>
        <v>219.4398777628864</v>
      </c>
      <c r="BX59" s="382">
        <f t="shared" si="66"/>
        <v>220.4286198297871</v>
      </c>
      <c r="BY59" s="382">
        <f t="shared" si="66"/>
        <v>221.55765877645649</v>
      </c>
      <c r="BZ59" s="382">
        <f t="shared" si="66"/>
        <v>222.82237616841766</v>
      </c>
      <c r="CA59" s="382">
        <f t="shared" si="66"/>
        <v>224.21780488786345</v>
      </c>
      <c r="CB59" s="382">
        <f t="shared" si="66"/>
        <v>225.73870595037167</v>
      </c>
      <c r="CC59" s="382">
        <f t="shared" si="66"/>
        <v>227.3796435119512</v>
      </c>
      <c r="CD59" s="382">
        <f t="shared" si="66"/>
        <v>229.13505621899512</v>
      </c>
      <c r="CE59" s="382">
        <f t="shared" si="66"/>
        <v>230.99932343863219</v>
      </c>
      <c r="CF59" s="382">
        <f t="shared" si="66"/>
        <v>232.96682530460868</v>
      </c>
      <c r="CG59" s="382">
        <f t="shared" si="66"/>
        <v>235.03199589684314</v>
      </c>
      <c r="CH59" s="382">
        <f t="shared" si="67"/>
        <v>237.18936922054502</v>
      </c>
      <c r="CI59" s="382">
        <f t="shared" si="67"/>
        <v>239.43361794971105</v>
      </c>
      <c r="CJ59" s="382">
        <f t="shared" si="67"/>
        <v>241.759585142915</v>
      </c>
      <c r="CK59" s="382">
        <f t="shared" si="67"/>
        <v>244.16230932519167</v>
      </c>
      <c r="CL59" s="382">
        <f t="shared" si="67"/>
        <v>246.63704346125658</v>
      </c>
      <c r="CM59" s="382">
        <f t="shared" si="67"/>
        <v>249.1792684280453</v>
      </c>
      <c r="CN59" s="382">
        <f t="shared" si="67"/>
        <v>251.78470163586721</v>
      </c>
      <c r="CO59" s="382">
        <f t="shared" si="67"/>
        <v>254.44930145537495</v>
      </c>
      <c r="CP59" s="382">
        <f t="shared" si="67"/>
        <v>257.16926808982549</v>
      </c>
      <c r="CQ59" s="382">
        <f t="shared" si="67"/>
        <v>259.94104149596603</v>
      </c>
      <c r="CR59" s="382">
        <f t="shared" si="67"/>
        <v>262.76129690852389</v>
      </c>
      <c r="CS59" s="382">
        <f t="shared" si="67"/>
        <v>265.62693846790097</v>
      </c>
      <c r="CT59" s="382">
        <f t="shared" si="67"/>
        <v>268.53509139230709</v>
      </c>
      <c r="CU59" s="382">
        <f t="shared" si="67"/>
        <v>271.48309307734348</v>
      </c>
      <c r="CV59" s="382">
        <f t="shared" si="67"/>
        <v>274.46848345011517</v>
      </c>
      <c r="CW59" s="382">
        <f t="shared" si="67"/>
        <v>277.48899485281999</v>
      </c>
      <c r="CX59" s="382">
        <f t="shared" si="68"/>
        <v>280.54254168328742</v>
      </c>
      <c r="CY59" s="382">
        <f t="shared" si="68"/>
        <v>283.62720997754485</v>
      </c>
      <c r="CZ59" s="382">
        <f t="shared" si="68"/>
        <v>286.74124708228879</v>
      </c>
      <c r="DA59" s="382">
        <f t="shared" si="68"/>
        <v>289.88305153294596</v>
      </c>
      <c r="DB59" s="382">
        <f t="shared" si="68"/>
        <v>293.05116322556995</v>
      </c>
      <c r="DC59" s="382">
        <f t="shared" si="68"/>
        <v>296.24425394768889</v>
      </c>
      <c r="DD59" s="382">
        <f t="shared" si="68"/>
        <v>299.4611183139981</v>
      </c>
      <c r="DE59" s="382">
        <f t="shared" si="68"/>
        <v>302.70066513699396</v>
      </c>
      <c r="DF59" s="521"/>
      <c r="DG59" s="252"/>
      <c r="DH59" s="515">
        <f t="shared" si="69"/>
        <v>480</v>
      </c>
      <c r="DI59" s="592">
        <v>48000</v>
      </c>
      <c r="DJ59" s="382">
        <f t="shared" si="70"/>
        <v>24.422506611641293</v>
      </c>
      <c r="DK59" s="382">
        <f t="shared" si="70"/>
        <v>48.816058531914123</v>
      </c>
      <c r="DL59" s="382">
        <f t="shared" si="70"/>
        <v>73.152047943452416</v>
      </c>
      <c r="DM59" s="382">
        <f t="shared" si="70"/>
        <v>97.402549839228655</v>
      </c>
      <c r="DN59" s="382">
        <f t="shared" si="70"/>
        <v>121.54063674285327</v>
      </c>
      <c r="DO59" s="382">
        <f t="shared" si="70"/>
        <v>145.54066319063585</v>
      </c>
      <c r="DP59" s="382">
        <f t="shared" si="70"/>
        <v>169.37851268297732</v>
      </c>
      <c r="DQ59" s="382">
        <f t="shared" si="70"/>
        <v>193.03180186158153</v>
      </c>
      <c r="DR59" s="382">
        <f t="shared" si="70"/>
        <v>216.48003885749793</v>
      </c>
      <c r="DS59" s="382">
        <f t="shared" si="70"/>
        <v>239.70473491358183</v>
      </c>
      <c r="DT59" s="382">
        <f t="shared" si="70"/>
        <v>262.68947036187797</v>
      </c>
      <c r="DU59" s="382">
        <f t="shared" si="70"/>
        <v>285.41991771854725</v>
      </c>
      <c r="DV59" s="382">
        <f t="shared" si="70"/>
        <v>307.88382597315433</v>
      </c>
      <c r="DW59" s="382">
        <f t="shared" si="70"/>
        <v>330.07097106622575</v>
      </c>
      <c r="DX59" s="382">
        <f t="shared" si="70"/>
        <v>351.97307807638504</v>
      </c>
      <c r="DY59" s="382">
        <f t="shared" si="70"/>
        <v>373.58372081293152</v>
      </c>
      <c r="DZ59" s="382">
        <f t="shared" si="71"/>
        <v>394.89820438791963</v>
      </c>
      <c r="EA59" s="382">
        <f t="shared" si="71"/>
        <v>415.91343599007945</v>
      </c>
      <c r="EB59" s="382">
        <f t="shared" si="71"/>
        <v>436.62778856903566</v>
      </c>
      <c r="EC59" s="382">
        <f t="shared" si="71"/>
        <v>457.04096152599425</v>
      </c>
      <c r="ED59" s="382">
        <f t="shared" si="71"/>
        <v>477.15384185077045</v>
      </c>
      <c r="EE59" s="382">
        <f t="shared" si="71"/>
        <v>496.96836848924664</v>
      </c>
      <c r="EF59" s="382">
        <f t="shared" si="71"/>
        <v>516.48740210229516</v>
      </c>
      <c r="EG59" s="382">
        <f t="shared" si="71"/>
        <v>535.71460180963152</v>
      </c>
      <c r="EH59" s="382">
        <f t="shared" si="71"/>
        <v>554.65431001263255</v>
      </c>
      <c r="EI59" s="382">
        <f t="shared" si="71"/>
        <v>573.31144596477748</v>
      </c>
      <c r="EJ59" s="382">
        <f t="shared" si="71"/>
        <v>591.69140840689658</v>
      </c>
      <c r="EK59" s="382">
        <f t="shared" si="71"/>
        <v>609.79998730313957</v>
      </c>
      <c r="EL59" s="382">
        <f t="shared" si="71"/>
        <v>627.64328449579273</v>
      </c>
      <c r="EM59" s="382">
        <f t="shared" si="71"/>
        <v>645.22764293536204</v>
      </c>
      <c r="EN59" s="382">
        <f t="shared" si="71"/>
        <v>662.55958402807255</v>
      </c>
      <c r="EO59" s="382">
        <f t="shared" si="71"/>
        <v>679.64575256829733</v>
      </c>
      <c r="EP59" s="382">
        <f t="shared" si="72"/>
        <v>696.49286868065485</v>
      </c>
      <c r="EQ59" s="382">
        <f t="shared" si="72"/>
        <v>713.10768617879228</v>
      </c>
      <c r="ER59" s="382">
        <f t="shared" si="72"/>
        <v>729.49695674947361</v>
      </c>
      <c r="ES59" s="382">
        <f t="shared" si="72"/>
        <v>745.66739938619492</v>
      </c>
      <c r="ET59" s="382">
        <f t="shared" si="72"/>
        <v>761.62567452234907</v>
      </c>
      <c r="EU59" s="382">
        <f t="shared" si="72"/>
        <v>777.37836234630561</v>
      </c>
      <c r="EV59" s="382">
        <f t="shared" si="72"/>
        <v>792.93194481724538</v>
      </c>
      <c r="EW59" s="382">
        <f t="shared" si="72"/>
        <v>808.29279093899981</v>
      </c>
      <c r="EX59" s="521"/>
      <c r="EY59" s="252"/>
      <c r="EZ59" s="515">
        <f t="shared" si="73"/>
        <v>480</v>
      </c>
      <c r="FA59" s="592">
        <v>48000</v>
      </c>
      <c r="FB59" s="382">
        <f t="shared" si="57"/>
        <v>19.600000000000001</v>
      </c>
      <c r="FC59" s="382">
        <f t="shared" si="57"/>
        <v>39.200000000000003</v>
      </c>
      <c r="FD59" s="382">
        <f t="shared" si="57"/>
        <v>58.8</v>
      </c>
      <c r="FE59" s="382">
        <f t="shared" si="57"/>
        <v>78.400000000000006</v>
      </c>
      <c r="FF59" s="382">
        <f t="shared" si="57"/>
        <v>98</v>
      </c>
      <c r="FG59" s="382">
        <f t="shared" si="57"/>
        <v>117.6</v>
      </c>
      <c r="FH59" s="382">
        <f t="shared" si="57"/>
        <v>137.19999999999999</v>
      </c>
      <c r="FI59" s="382">
        <f t="shared" si="57"/>
        <v>156.80000000000001</v>
      </c>
      <c r="FJ59" s="382">
        <f t="shared" si="57"/>
        <v>176.4</v>
      </c>
      <c r="FK59" s="382">
        <f t="shared" si="57"/>
        <v>196</v>
      </c>
      <c r="FL59" s="382">
        <f t="shared" si="57"/>
        <v>215.60000000000002</v>
      </c>
      <c r="FM59" s="382">
        <f t="shared" si="57"/>
        <v>235.2</v>
      </c>
      <c r="FN59" s="382">
        <f t="shared" si="57"/>
        <v>254.8</v>
      </c>
      <c r="FO59" s="382">
        <f t="shared" si="57"/>
        <v>274.39999999999998</v>
      </c>
      <c r="FP59" s="382">
        <f t="shared" si="57"/>
        <v>294</v>
      </c>
      <c r="FQ59" s="382">
        <f t="shared" si="57"/>
        <v>313.60000000000002</v>
      </c>
      <c r="FR59" s="382">
        <f t="shared" ref="FR59:GG74" si="80">FR$10+0.02*FR$10*($FA59/1000)</f>
        <v>333.2</v>
      </c>
      <c r="FS59" s="382">
        <f t="shared" si="80"/>
        <v>352.8</v>
      </c>
      <c r="FT59" s="382">
        <f t="shared" si="80"/>
        <v>372.4</v>
      </c>
      <c r="FU59" s="382">
        <f t="shared" si="80"/>
        <v>392</v>
      </c>
      <c r="FV59" s="382">
        <f t="shared" si="80"/>
        <v>411.6</v>
      </c>
      <c r="FW59" s="382">
        <f t="shared" si="80"/>
        <v>431.20000000000005</v>
      </c>
      <c r="FX59" s="382">
        <f t="shared" si="80"/>
        <v>450.8</v>
      </c>
      <c r="FY59" s="382">
        <f t="shared" si="80"/>
        <v>470.4</v>
      </c>
      <c r="FZ59" s="382">
        <f t="shared" si="80"/>
        <v>490</v>
      </c>
      <c r="GA59" s="382">
        <f t="shared" si="80"/>
        <v>509.6</v>
      </c>
      <c r="GB59" s="382">
        <f t="shared" si="80"/>
        <v>529.20000000000005</v>
      </c>
      <c r="GC59" s="382">
        <f t="shared" si="80"/>
        <v>548.79999999999995</v>
      </c>
      <c r="GD59" s="382">
        <f t="shared" si="80"/>
        <v>568.4</v>
      </c>
      <c r="GE59" s="382">
        <f t="shared" si="80"/>
        <v>588</v>
      </c>
      <c r="GF59" s="382">
        <f t="shared" si="80"/>
        <v>607.6</v>
      </c>
      <c r="GG59" s="382">
        <f t="shared" si="79"/>
        <v>627.20000000000005</v>
      </c>
      <c r="GH59" s="382">
        <f t="shared" si="79"/>
        <v>646.79999999999995</v>
      </c>
      <c r="GI59" s="382">
        <f t="shared" si="79"/>
        <v>666.4</v>
      </c>
      <c r="GJ59" s="382">
        <f t="shared" si="79"/>
        <v>686</v>
      </c>
      <c r="GK59" s="382">
        <f t="shared" si="79"/>
        <v>705.6</v>
      </c>
      <c r="GL59" s="382">
        <f t="shared" si="79"/>
        <v>725.2</v>
      </c>
      <c r="GM59" s="382">
        <f t="shared" si="79"/>
        <v>744.8</v>
      </c>
      <c r="GN59" s="382">
        <f t="shared" si="79"/>
        <v>764.4</v>
      </c>
      <c r="GO59" s="382">
        <f t="shared" si="79"/>
        <v>784</v>
      </c>
      <c r="GQ59" s="511"/>
      <c r="GR59" s="521"/>
      <c r="GS59" s="524">
        <v>48000</v>
      </c>
      <c r="GT59" s="477">
        <f t="shared" si="58"/>
        <v>0.19746157461751215</v>
      </c>
      <c r="GU59" s="477">
        <f t="shared" si="58"/>
        <v>0.19698555805416981</v>
      </c>
      <c r="GV59" s="477">
        <f t="shared" si="58"/>
        <v>0.19619475253169616</v>
      </c>
      <c r="GW59" s="477">
        <f t="shared" si="58"/>
        <v>0.19509294028332938</v>
      </c>
      <c r="GX59" s="477">
        <f t="shared" si="58"/>
        <v>0.19368531689247945</v>
      </c>
      <c r="GY59" s="477">
        <f t="shared" si="58"/>
        <v>0.19197839681435211</v>
      </c>
      <c r="GZ59" s="477">
        <f t="shared" si="58"/>
        <v>0.18997989870890686</v>
      </c>
      <c r="HA59" s="477">
        <f t="shared" si="58"/>
        <v>0.18769861500625928</v>
      </c>
      <c r="HB59" s="477">
        <f t="shared" si="58"/>
        <v>0.18514427043262574</v>
      </c>
      <c r="HC59" s="477">
        <f t="shared" si="58"/>
        <v>0.18232737425624165</v>
      </c>
      <c r="HD59" s="477">
        <f t="shared" si="58"/>
        <v>0.17925907078425349</v>
      </c>
      <c r="HE59" s="477">
        <f t="shared" si="58"/>
        <v>0.17595099220815119</v>
      </c>
      <c r="HF59" s="477">
        <f t="shared" si="58"/>
        <v>0.17241511731045892</v>
      </c>
      <c r="HG59" s="477">
        <f t="shared" si="58"/>
        <v>0.16866363887254993</v>
      </c>
      <c r="HH59" s="477">
        <f t="shared" si="58"/>
        <v>0.16470884191831214</v>
      </c>
      <c r="HI59" s="477">
        <f t="shared" si="58"/>
        <v>0.16056299423969753</v>
      </c>
      <c r="HJ59" s="477">
        <f t="shared" ref="HJ59:HY76" si="81">ABS((FR59-DZ59)/DZ59)</f>
        <v>0.15623825001572245</v>
      </c>
      <c r="HK59" s="477">
        <f t="shared" si="81"/>
        <v>0.15174656678219178</v>
      </c>
      <c r="HL59" s="477">
        <f t="shared" si="81"/>
        <v>0.14709963554891917</v>
      </c>
      <c r="HM59" s="477">
        <f t="shared" si="81"/>
        <v>0.14230882349982768</v>
      </c>
      <c r="HN59" s="477">
        <f t="shared" si="81"/>
        <v>0.1373851284451616</v>
      </c>
      <c r="HO59" s="477">
        <f t="shared" si="81"/>
        <v>0.13233914401670754</v>
      </c>
      <c r="HP59" s="477">
        <f t="shared" si="81"/>
        <v>0.12718103449362575</v>
      </c>
      <c r="HQ59" s="477">
        <f t="shared" si="81"/>
        <v>0.12192051810609665</v>
      </c>
      <c r="HR59" s="477">
        <f t="shared" si="81"/>
        <v>0.11656685767241223</v>
      </c>
      <c r="HS59" s="477">
        <f t="shared" si="81"/>
        <v>0.11112885747041529</v>
      </c>
      <c r="HT59" s="477">
        <f t="shared" si="81"/>
        <v>0.10561486531493156</v>
      </c>
      <c r="HU59" s="477">
        <f t="shared" si="81"/>
        <v>0.10003277890003583</v>
      </c>
      <c r="HV59" s="477">
        <f t="shared" si="81"/>
        <v>9.4390055560595862E-2</v>
      </c>
      <c r="HW59" s="477">
        <f t="shared" si="50"/>
        <v>8.8693724706235225E-2</v>
      </c>
      <c r="HX59" s="477">
        <f t="shared" si="50"/>
        <v>8.2950402277697483E-2</v>
      </c>
      <c r="HY59" s="477">
        <f t="shared" si="50"/>
        <v>7.7166306668012358E-2</v>
      </c>
      <c r="HZ59" s="477">
        <f t="shared" si="50"/>
        <v>7.1347275636556878E-2</v>
      </c>
      <c r="IA59" s="477">
        <f t="shared" si="50"/>
        <v>6.5498783821945267E-2</v>
      </c>
      <c r="IB59" s="477">
        <f t="shared" si="50"/>
        <v>5.9625960529416558E-2</v>
      </c>
      <c r="IC59" s="477">
        <f t="shared" si="50"/>
        <v>5.373360752954582E-2</v>
      </c>
      <c r="ID59" s="477">
        <f t="shared" si="50"/>
        <v>4.7826216658456613E-2</v>
      </c>
      <c r="IE59" s="477">
        <f t="shared" si="50"/>
        <v>4.1907987055333912E-2</v>
      </c>
      <c r="IF59" s="477">
        <f t="shared" si="50"/>
        <v>3.5982841911888712E-2</v>
      </c>
      <c r="IG59" s="477">
        <f t="shared" si="51"/>
        <v>3.0054444641005269E-2</v>
      </c>
    </row>
    <row r="60" spans="1:296">
      <c r="F60" s="384"/>
      <c r="G60" s="384"/>
      <c r="H60" s="384"/>
      <c r="I60" s="384"/>
      <c r="J60" s="252"/>
      <c r="K60" s="606">
        <v>48000</v>
      </c>
      <c r="L60" s="382">
        <f t="shared" si="22"/>
        <v>14.6304</v>
      </c>
      <c r="M60" s="382">
        <v>480</v>
      </c>
      <c r="N60" s="493">
        <f t="shared" si="74"/>
        <v>127.67401939644738</v>
      </c>
      <c r="O60" s="263">
        <f t="shared" si="75"/>
        <v>0.20529659555829255</v>
      </c>
      <c r="P60" s="383">
        <f t="shared" si="78"/>
        <v>-56.500002288000502</v>
      </c>
      <c r="Q60" s="383">
        <f t="shared" si="76"/>
        <v>216.64999771199948</v>
      </c>
      <c r="R60" s="382">
        <f t="shared" si="0"/>
        <v>573.56933718429855</v>
      </c>
      <c r="S60" s="263">
        <f t="shared" si="77"/>
        <v>0.12600446029750542</v>
      </c>
      <c r="T60" s="492">
        <f>O60/Konstanten!$C$22</f>
        <v>0.16758905759860615</v>
      </c>
      <c r="U60" s="492">
        <f t="shared" si="2"/>
        <v>0.75186533996876448</v>
      </c>
      <c r="V60" s="492"/>
      <c r="W60" s="252"/>
      <c r="X60" s="515">
        <f t="shared" si="61"/>
        <v>490</v>
      </c>
      <c r="Y60" s="592">
        <v>49000</v>
      </c>
      <c r="Z60" s="490">
        <f t="shared" si="62"/>
        <v>4.3615043458893762E-2</v>
      </c>
      <c r="AA60" s="490">
        <f t="shared" si="62"/>
        <v>8.7175472585441297E-2</v>
      </c>
      <c r="AB60" s="490">
        <f t="shared" si="62"/>
        <v>0.1306273597226324</v>
      </c>
      <c r="AC60" s="490">
        <f t="shared" si="62"/>
        <v>0.17391812781705099</v>
      </c>
      <c r="AD60" s="490">
        <f t="shared" si="62"/>
        <v>0.21699717029351515</v>
      </c>
      <c r="AE60" s="490">
        <f t="shared" si="62"/>
        <v>0.25981640830546687</v>
      </c>
      <c r="AF60" s="490">
        <f t="shared" si="62"/>
        <v>0.302330770543427</v>
      </c>
      <c r="AG60" s="490">
        <f t="shared" si="62"/>
        <v>0.344498585200124</v>
      </c>
      <c r="AH60" s="490">
        <f t="shared" si="62"/>
        <v>0.38628187836953387</v>
      </c>
      <c r="AI60" s="490">
        <f t="shared" si="62"/>
        <v>0.42764657772099401</v>
      </c>
      <c r="AJ60" s="490">
        <f t="shared" si="62"/>
        <v>0.46856262441002289</v>
      </c>
      <c r="AK60" s="490">
        <f t="shared" si="62"/>
        <v>0.50900399962666576</v>
      </c>
      <c r="AL60" s="490">
        <f t="shared" si="62"/>
        <v>0.54894867479572773</v>
      </c>
      <c r="AM60" s="490">
        <f t="shared" si="62"/>
        <v>0.58837849618592242</v>
      </c>
      <c r="AN60" s="490">
        <f t="shared" si="62"/>
        <v>0.62727901559161592</v>
      </c>
      <c r="AO60" s="490">
        <f t="shared" si="62"/>
        <v>0.66563927891837338</v>
      </c>
      <c r="AP60" s="490">
        <f t="shared" si="63"/>
        <v>0.70345158406723929</v>
      </c>
      <c r="AQ60" s="490">
        <f t="shared" si="63"/>
        <v>0.74071121862449496</v>
      </c>
      <c r="AR60" s="490">
        <f t="shared" si="63"/>
        <v>0.77741618667319035</v>
      </c>
      <c r="AS60" s="490">
        <f t="shared" si="63"/>
        <v>0.81356693268632374</v>
      </c>
      <c r="AT60" s="490">
        <f t="shared" si="63"/>
        <v>0.84916606905189973</v>
      </c>
      <c r="AU60" s="490">
        <f t="shared" si="63"/>
        <v>0.88421811240593795</v>
      </c>
      <c r="AV60" s="490">
        <f t="shared" si="63"/>
        <v>0.91872923267236439</v>
      </c>
      <c r="AW60" s="490">
        <f t="shared" si="63"/>
        <v>0.95270701756909615</v>
      </c>
      <c r="AX60" s="490">
        <f t="shared" si="63"/>
        <v>0.9861602543571677</v>
      </c>
      <c r="AY60" s="490">
        <f t="shared" si="63"/>
        <v>1.0190987297905654</v>
      </c>
      <c r="AZ60" s="490">
        <f t="shared" si="63"/>
        <v>1.0515330485628058</v>
      </c>
      <c r="BA60" s="490">
        <f t="shared" si="63"/>
        <v>1.0834744700303947</v>
      </c>
      <c r="BB60" s="490">
        <f t="shared" si="63"/>
        <v>1.1149347626059527</v>
      </c>
      <c r="BC60" s="490">
        <f t="shared" si="63"/>
        <v>1.1459260749374569</v>
      </c>
      <c r="BD60" s="490">
        <f t="shared" si="63"/>
        <v>1.1764608228055418</v>
      </c>
      <c r="BE60" s="490">
        <f t="shared" si="63"/>
        <v>1.2065515905612756</v>
      </c>
      <c r="BF60" s="490">
        <f t="shared" si="64"/>
        <v>1.2362110458760691</v>
      </c>
      <c r="BG60" s="490">
        <f t="shared" si="64"/>
        <v>1.2654518665696646</v>
      </c>
      <c r="BH60" s="490">
        <f t="shared" si="64"/>
        <v>1.2942866783099873</v>
      </c>
      <c r="BI60" s="490">
        <f t="shared" si="64"/>
        <v>1.3227280020298404</v>
      </c>
      <c r="BJ60" s="490">
        <f t="shared" si="64"/>
        <v>1.3507882099727304</v>
      </c>
      <c r="BK60" s="490">
        <f t="shared" si="64"/>
        <v>1.3784794893567924</v>
      </c>
      <c r="BL60" s="490">
        <f t="shared" si="64"/>
        <v>1.4058138127274831</v>
      </c>
      <c r="BM60" s="490">
        <f t="shared" si="64"/>
        <v>1.4328029141526191</v>
      </c>
      <c r="BN60" s="527"/>
      <c r="BO60" s="252"/>
      <c r="BP60" s="515">
        <f t="shared" si="65"/>
        <v>490</v>
      </c>
      <c r="BQ60" s="592">
        <v>49000</v>
      </c>
      <c r="BR60" s="382">
        <f t="shared" si="66"/>
        <v>216.73242315757886</v>
      </c>
      <c r="BS60" s="382">
        <f t="shared" si="66"/>
        <v>216.97928677419998</v>
      </c>
      <c r="BT60" s="382">
        <f t="shared" si="66"/>
        <v>217.38935946718544</v>
      </c>
      <c r="BU60" s="382">
        <f t="shared" si="66"/>
        <v>217.96062253105441</v>
      </c>
      <c r="BV60" s="382">
        <f t="shared" si="66"/>
        <v>218.69031084754607</v>
      </c>
      <c r="BW60" s="382">
        <f t="shared" si="66"/>
        <v>219.57497052696192</v>
      </c>
      <c r="BX60" s="382">
        <f t="shared" si="66"/>
        <v>220.61052843261021</v>
      </c>
      <c r="BY60" s="382">
        <f t="shared" si="66"/>
        <v>221.79237065231959</v>
      </c>
      <c r="BZ60" s="382">
        <f t="shared" si="66"/>
        <v>223.11542681221087</v>
      </c>
      <c r="CA60" s="382">
        <f t="shared" si="66"/>
        <v>224.57425715857545</v>
      </c>
      <c r="CB60" s="382">
        <f t="shared" si="66"/>
        <v>226.16313953816331</v>
      </c>
      <c r="CC60" s="382">
        <f t="shared" si="66"/>
        <v>227.87615374742751</v>
      </c>
      <c r="CD60" s="382">
        <f t="shared" si="66"/>
        <v>229.70726115287832</v>
      </c>
      <c r="CE60" s="382">
        <f t="shared" si="66"/>
        <v>231.65037796294098</v>
      </c>
      <c r="CF60" s="382">
        <f t="shared" si="66"/>
        <v>233.69944101613422</v>
      </c>
      <c r="CG60" s="382">
        <f t="shared" si="66"/>
        <v>235.84846540810466</v>
      </c>
      <c r="CH60" s="382">
        <f t="shared" si="67"/>
        <v>238.09159368727902</v>
      </c>
      <c r="CI60" s="382">
        <f t="shared" si="67"/>
        <v>240.42313669107241</v>
      </c>
      <c r="CJ60" s="382">
        <f t="shared" si="67"/>
        <v>242.83760636541032</v>
      </c>
      <c r="CK60" s="382">
        <f t="shared" si="67"/>
        <v>245.32974111023225</v>
      </c>
      <c r="CL60" s="382">
        <f t="shared" si="67"/>
        <v>247.89452432791481</v>
      </c>
      <c r="CM60" s="382">
        <f t="shared" si="67"/>
        <v>250.52719692861882</v>
      </c>
      <c r="CN60" s="382">
        <f t="shared" si="67"/>
        <v>253.22326457630533</v>
      </c>
      <c r="CO60" s="382">
        <f t="shared" si="67"/>
        <v>255.9785004518881</v>
      </c>
      <c r="CP60" s="382">
        <f t="shared" si="67"/>
        <v>258.78894427535135</v>
      </c>
      <c r="CQ60" s="382">
        <f t="shared" si="67"/>
        <v>261.65089827531534</v>
      </c>
      <c r="CR60" s="382">
        <f t="shared" si="67"/>
        <v>264.56092072970449</v>
      </c>
      <c r="CS60" s="382">
        <f t="shared" si="67"/>
        <v>267.51581763072221</v>
      </c>
      <c r="CT60" s="382">
        <f t="shared" si="67"/>
        <v>270.51263295566162</v>
      </c>
      <c r="CU60" s="382">
        <f t="shared" si="67"/>
        <v>273.54863795547391</v>
      </c>
      <c r="CV60" s="382">
        <f t="shared" si="67"/>
        <v>276.6213198076008</v>
      </c>
      <c r="CW60" s="382">
        <f t="shared" si="67"/>
        <v>279.72836991976243</v>
      </c>
      <c r="CX60" s="382">
        <f t="shared" si="68"/>
        <v>282.86767211784723</v>
      </c>
      <c r="CY60" s="382">
        <f t="shared" si="68"/>
        <v>286.03729090399253</v>
      </c>
      <c r="CZ60" s="382">
        <f t="shared" si="68"/>
        <v>289.23545993028267</v>
      </c>
      <c r="DA60" s="382">
        <f t="shared" si="68"/>
        <v>292.46057079882053</v>
      </c>
      <c r="DB60" s="382">
        <f t="shared" si="68"/>
        <v>295.71116226981292</v>
      </c>
      <c r="DC60" s="382">
        <f t="shared" si="68"/>
        <v>298.98590993514227</v>
      </c>
      <c r="DD60" s="382">
        <f t="shared" si="68"/>
        <v>302.28361639511843</v>
      </c>
      <c r="DE60" s="382">
        <f t="shared" si="68"/>
        <v>305.60320196012873</v>
      </c>
      <c r="DF60" s="521"/>
      <c r="DG60" s="252"/>
      <c r="DH60" s="515">
        <f t="shared" si="69"/>
        <v>490</v>
      </c>
      <c r="DI60" s="592">
        <v>49000</v>
      </c>
      <c r="DJ60" s="382">
        <f t="shared" si="70"/>
        <v>25.016251567982071</v>
      </c>
      <c r="DK60" s="382">
        <f t="shared" si="70"/>
        <v>50.001178029559554</v>
      </c>
      <c r="DL60" s="382">
        <f t="shared" si="70"/>
        <v>74.923848134245205</v>
      </c>
      <c r="DM60" s="382">
        <f t="shared" si="70"/>
        <v>99.754105296360052</v>
      </c>
      <c r="DN60" s="382">
        <f t="shared" si="70"/>
        <v>124.46292313611984</v>
      </c>
      <c r="DO60" s="382">
        <f t="shared" si="70"/>
        <v>149.02272510137172</v>
      </c>
      <c r="DP60" s="382">
        <f t="shared" si="70"/>
        <v>173.40765967101169</v>
      </c>
      <c r="DQ60" s="382">
        <f t="shared" si="70"/>
        <v>197.59382517416373</v>
      </c>
      <c r="DR60" s="382">
        <f t="shared" si="70"/>
        <v>221.55944094271936</v>
      </c>
      <c r="DS60" s="382">
        <f t="shared" si="70"/>
        <v>245.28496413256414</v>
      </c>
      <c r="DT60" s="382">
        <f t="shared" si="70"/>
        <v>268.75315391219226</v>
      </c>
      <c r="DU60" s="382">
        <f t="shared" si="70"/>
        <v>291.94908669002365</v>
      </c>
      <c r="DV60" s="382">
        <f t="shared" si="70"/>
        <v>314.86012755078463</v>
      </c>
      <c r="DW60" s="382">
        <f t="shared" si="70"/>
        <v>337.47586407085385</v>
      </c>
      <c r="DX60" s="382">
        <f t="shared" si="70"/>
        <v>359.78800920250239</v>
      </c>
      <c r="DY60" s="382">
        <f t="shared" si="70"/>
        <v>381.79028001304584</v>
      </c>
      <c r="DZ60" s="382">
        <f t="shared" si="71"/>
        <v>403.47825881469129</v>
      </c>
      <c r="EA60" s="382">
        <f t="shared" si="71"/>
        <v>424.84924271142563</v>
      </c>
      <c r="EB60" s="382">
        <f t="shared" si="71"/>
        <v>445.90208690648672</v>
      </c>
      <c r="EC60" s="382">
        <f t="shared" si="71"/>
        <v>466.63704633595756</v>
      </c>
      <c r="ED60" s="382">
        <f t="shared" si="71"/>
        <v>487.05561938549442</v>
      </c>
      <c r="EE60" s="382">
        <f t="shared" si="71"/>
        <v>507.16039665902542</v>
      </c>
      <c r="EF60" s="382">
        <f t="shared" si="71"/>
        <v>526.95491703572725</v>
      </c>
      <c r="EG60" s="382">
        <f t="shared" si="71"/>
        <v>546.44353259793638</v>
      </c>
      <c r="EH60" s="382">
        <f t="shared" si="71"/>
        <v>565.63128344913991</v>
      </c>
      <c r="EI60" s="382">
        <f t="shared" si="71"/>
        <v>584.52378297133509</v>
      </c>
      <c r="EJ60" s="382">
        <f t="shared" si="71"/>
        <v>603.1271136915534</v>
      </c>
      <c r="EK60" s="382">
        <f t="shared" si="71"/>
        <v>621.44773363144259</v>
      </c>
      <c r="EL60" s="382">
        <f t="shared" si="71"/>
        <v>639.49239279162953</v>
      </c>
      <c r="EM60" s="382">
        <f t="shared" si="71"/>
        <v>657.26805926408201</v>
      </c>
      <c r="EN60" s="382">
        <f t="shared" si="71"/>
        <v>674.78185435986904</v>
      </c>
      <c r="EO60" s="382">
        <f t="shared" si="71"/>
        <v>692.04099607689204</v>
      </c>
      <c r="EP60" s="382">
        <f t="shared" si="72"/>
        <v>709.05275020304543</v>
      </c>
      <c r="EQ60" s="382">
        <f t="shared" si="72"/>
        <v>725.82438834699587</v>
      </c>
      <c r="ER60" s="382">
        <f t="shared" si="72"/>
        <v>742.36315220472682</v>
      </c>
      <c r="ES60" s="382">
        <f t="shared" si="72"/>
        <v>758.67622339936702</v>
      </c>
      <c r="ET60" s="382">
        <f t="shared" si="72"/>
        <v>774.77069827042408</v>
      </c>
      <c r="EU60" s="382">
        <f t="shared" si="72"/>
        <v>790.65356703252576</v>
      </c>
      <c r="EV60" s="382">
        <f t="shared" si="72"/>
        <v>806.33169677063404</v>
      </c>
      <c r="EW60" s="382">
        <f t="shared" si="72"/>
        <v>821.81181778624909</v>
      </c>
      <c r="EX60" s="521"/>
      <c r="EY60" s="252"/>
      <c r="EZ60" s="515">
        <f t="shared" si="73"/>
        <v>490</v>
      </c>
      <c r="FA60" s="592">
        <v>49000</v>
      </c>
      <c r="FB60" s="382">
        <f t="shared" ref="FB60:FQ75" si="82">FB$10+0.02*FB$10*($FA60/1000)</f>
        <v>19.8</v>
      </c>
      <c r="FC60" s="382">
        <f t="shared" si="82"/>
        <v>39.6</v>
      </c>
      <c r="FD60" s="382">
        <f t="shared" si="82"/>
        <v>59.4</v>
      </c>
      <c r="FE60" s="382">
        <f t="shared" si="82"/>
        <v>79.2</v>
      </c>
      <c r="FF60" s="382">
        <f t="shared" si="82"/>
        <v>99</v>
      </c>
      <c r="FG60" s="382">
        <f t="shared" si="82"/>
        <v>118.8</v>
      </c>
      <c r="FH60" s="382">
        <f t="shared" si="82"/>
        <v>138.60000000000002</v>
      </c>
      <c r="FI60" s="382">
        <f t="shared" si="82"/>
        <v>158.4</v>
      </c>
      <c r="FJ60" s="382">
        <f t="shared" si="82"/>
        <v>178.2</v>
      </c>
      <c r="FK60" s="382">
        <f t="shared" si="82"/>
        <v>198</v>
      </c>
      <c r="FL60" s="382">
        <f t="shared" si="82"/>
        <v>217.8</v>
      </c>
      <c r="FM60" s="382">
        <f t="shared" si="82"/>
        <v>237.6</v>
      </c>
      <c r="FN60" s="382">
        <f t="shared" si="82"/>
        <v>257.39999999999998</v>
      </c>
      <c r="FO60" s="382">
        <f t="shared" si="82"/>
        <v>277.20000000000005</v>
      </c>
      <c r="FP60" s="382">
        <f t="shared" si="82"/>
        <v>297</v>
      </c>
      <c r="FQ60" s="382">
        <f t="shared" si="82"/>
        <v>316.8</v>
      </c>
      <c r="FR60" s="382">
        <f t="shared" si="80"/>
        <v>336.6</v>
      </c>
      <c r="FS60" s="382">
        <f t="shared" si="80"/>
        <v>356.4</v>
      </c>
      <c r="FT60" s="382">
        <f t="shared" si="80"/>
        <v>376.20000000000005</v>
      </c>
      <c r="FU60" s="382">
        <f t="shared" si="80"/>
        <v>396</v>
      </c>
      <c r="FV60" s="382">
        <f t="shared" si="80"/>
        <v>415.8</v>
      </c>
      <c r="FW60" s="382">
        <f t="shared" si="80"/>
        <v>435.6</v>
      </c>
      <c r="FX60" s="382">
        <f t="shared" si="80"/>
        <v>455.40000000000003</v>
      </c>
      <c r="FY60" s="382">
        <f t="shared" si="80"/>
        <v>475.2</v>
      </c>
      <c r="FZ60" s="382">
        <f t="shared" si="80"/>
        <v>495</v>
      </c>
      <c r="GA60" s="382">
        <f t="shared" si="80"/>
        <v>514.79999999999995</v>
      </c>
      <c r="GB60" s="382">
        <f t="shared" si="80"/>
        <v>534.6</v>
      </c>
      <c r="GC60" s="382">
        <f t="shared" si="80"/>
        <v>554.40000000000009</v>
      </c>
      <c r="GD60" s="382">
        <f t="shared" si="80"/>
        <v>574.20000000000005</v>
      </c>
      <c r="GE60" s="382">
        <f t="shared" si="80"/>
        <v>594</v>
      </c>
      <c r="GF60" s="382">
        <f t="shared" si="80"/>
        <v>613.79999999999995</v>
      </c>
      <c r="GG60" s="382">
        <f t="shared" si="79"/>
        <v>633.6</v>
      </c>
      <c r="GH60" s="382">
        <f t="shared" si="79"/>
        <v>653.40000000000009</v>
      </c>
      <c r="GI60" s="382">
        <f t="shared" si="79"/>
        <v>673.2</v>
      </c>
      <c r="GJ60" s="382">
        <f t="shared" si="79"/>
        <v>693</v>
      </c>
      <c r="GK60" s="382">
        <f t="shared" si="79"/>
        <v>712.8</v>
      </c>
      <c r="GL60" s="382">
        <f t="shared" si="79"/>
        <v>732.6</v>
      </c>
      <c r="GM60" s="382">
        <f t="shared" si="79"/>
        <v>752.40000000000009</v>
      </c>
      <c r="GN60" s="382">
        <f t="shared" si="79"/>
        <v>772.2</v>
      </c>
      <c r="GO60" s="382">
        <f t="shared" si="79"/>
        <v>792</v>
      </c>
      <c r="GQ60" s="511"/>
      <c r="GR60" s="521"/>
      <c r="GS60" s="524">
        <v>49000</v>
      </c>
      <c r="GT60" s="477">
        <f t="shared" ref="GT60:HI75" si="83">ABS((FB60-DJ60)/DJ60)</f>
        <v>0.2085145152065177</v>
      </c>
      <c r="GU60" s="477">
        <f t="shared" si="83"/>
        <v>0.2080186595485933</v>
      </c>
      <c r="GV60" s="477">
        <f t="shared" si="83"/>
        <v>0.20719501895351489</v>
      </c>
      <c r="GW60" s="477">
        <f t="shared" si="83"/>
        <v>0.20604771337776764</v>
      </c>
      <c r="GX60" s="477">
        <f t="shared" si="83"/>
        <v>0.20458239686586918</v>
      </c>
      <c r="GY60" s="477">
        <f t="shared" si="83"/>
        <v>0.2028061497386584</v>
      </c>
      <c r="GZ60" s="477">
        <f t="shared" si="83"/>
        <v>0.20072734812896165</v>
      </c>
      <c r="HA60" s="477">
        <f t="shared" si="83"/>
        <v>0.19835551611806385</v>
      </c>
      <c r="HB60" s="477">
        <f t="shared" si="83"/>
        <v>0.19570116605380522</v>
      </c>
      <c r="HC60" s="477">
        <f t="shared" si="83"/>
        <v>0.19277563261891995</v>
      </c>
      <c r="HD60" s="477">
        <f t="shared" si="83"/>
        <v>0.18959090589440969</v>
      </c>
      <c r="HE60" s="477">
        <f t="shared" si="83"/>
        <v>0.18615946809838349</v>
      </c>
      <c r="HF60" s="477">
        <f t="shared" si="83"/>
        <v>0.18249413794548106</v>
      </c>
      <c r="HG60" s="477">
        <f t="shared" si="83"/>
        <v>0.17860792574546527</v>
      </c>
      <c r="HH60" s="477">
        <f t="shared" si="83"/>
        <v>0.17451390151016097</v>
      </c>
      <c r="HI60" s="477">
        <f t="shared" si="83"/>
        <v>0.1702250775237785</v>
      </c>
      <c r="HJ60" s="477">
        <f t="shared" si="81"/>
        <v>0.16575430609609867</v>
      </c>
      <c r="HK60" s="477">
        <f t="shared" si="81"/>
        <v>0.16111419258882634</v>
      </c>
      <c r="HL60" s="477">
        <f t="shared" si="81"/>
        <v>0.15631702329552988</v>
      </c>
      <c r="HM60" s="477">
        <f t="shared" si="81"/>
        <v>0.15137470736753739</v>
      </c>
      <c r="HN60" s="477">
        <f t="shared" si="81"/>
        <v>0.14629873170418564</v>
      </c>
      <c r="HO60" s="477">
        <f t="shared" si="81"/>
        <v>0.14110012755419654</v>
      </c>
      <c r="HP60" s="477">
        <f t="shared" si="81"/>
        <v>0.13578944748868493</v>
      </c>
      <c r="HQ60" s="477">
        <f t="shared" si="81"/>
        <v>0.13037675138952765</v>
      </c>
      <c r="HR60" s="477">
        <f t="shared" si="81"/>
        <v>0.12487160013222801</v>
      </c>
      <c r="HS60" s="477">
        <f t="shared" si="81"/>
        <v>0.11928305571572334</v>
      </c>
      <c r="HT60" s="477">
        <f t="shared" si="81"/>
        <v>0.11361968668946126</v>
      </c>
      <c r="HU60" s="477">
        <f t="shared" si="81"/>
        <v>0.10788957784051716</v>
      </c>
      <c r="HV60" s="477">
        <f t="shared" si="81"/>
        <v>0.10210034322160291</v>
      </c>
      <c r="HW60" s="477">
        <f t="shared" si="50"/>
        <v>9.6259141719013161E-2</v>
      </c>
      <c r="HX60" s="477">
        <f t="shared" si="50"/>
        <v>9.0372694472822548E-2</v>
      </c>
      <c r="HY60" s="477">
        <f t="shared" si="50"/>
        <v>8.444730356754572E-2</v>
      </c>
      <c r="HZ60" s="477">
        <f t="shared" si="50"/>
        <v>7.848887150794992E-2</v>
      </c>
      <c r="IA60" s="477">
        <f t="shared" si="50"/>
        <v>7.2502921081011695E-2</v>
      </c>
      <c r="IB60" s="477">
        <f t="shared" si="50"/>
        <v>6.6494615281111891E-2</v>
      </c>
      <c r="IC60" s="477">
        <f t="shared" si="50"/>
        <v>6.0468777041425517E-2</v>
      </c>
      <c r="ID60" s="477">
        <f t="shared" si="50"/>
        <v>5.4429908571096856E-2</v>
      </c>
      <c r="IE60" s="477">
        <f t="shared" si="50"/>
        <v>4.8382210145587058E-2</v>
      </c>
      <c r="IF60" s="477">
        <f t="shared" si="50"/>
        <v>4.232959823771254E-2</v>
      </c>
      <c r="IG60" s="477">
        <f t="shared" si="51"/>
        <v>3.6275722910087259E-2</v>
      </c>
    </row>
    <row r="61" spans="1:296" ht="46.5">
      <c r="F61" s="384"/>
      <c r="G61" s="384"/>
      <c r="H61" s="384"/>
      <c r="I61" s="384"/>
      <c r="J61" s="252"/>
      <c r="K61" s="606">
        <v>49000</v>
      </c>
      <c r="L61" s="382">
        <f t="shared" si="22"/>
        <v>14.935199999999998</v>
      </c>
      <c r="M61" s="382">
        <v>490</v>
      </c>
      <c r="N61" s="493">
        <f t="shared" si="74"/>
        <v>121.68270195809845</v>
      </c>
      <c r="O61" s="263">
        <f t="shared" si="75"/>
        <v>0.19566270857943321</v>
      </c>
      <c r="P61" s="383">
        <f t="shared" si="78"/>
        <v>-56.500002288000502</v>
      </c>
      <c r="Q61" s="383">
        <f t="shared" si="76"/>
        <v>216.64999771199948</v>
      </c>
      <c r="R61" s="382">
        <f t="shared" si="0"/>
        <v>573.56933718429855</v>
      </c>
      <c r="S61" s="263">
        <f t="shared" si="77"/>
        <v>0.1200914897193175</v>
      </c>
      <c r="T61" s="492">
        <f>O61/Konstanten!$C$22</f>
        <v>0.15972466006484343</v>
      </c>
      <c r="U61" s="492">
        <f t="shared" si="2"/>
        <v>0.75186533996876448</v>
      </c>
      <c r="V61" s="492"/>
      <c r="W61" s="252"/>
      <c r="X61" s="515">
        <f t="shared" si="61"/>
        <v>500</v>
      </c>
      <c r="Y61" s="598">
        <v>50000</v>
      </c>
      <c r="Z61" s="490">
        <f t="shared" si="62"/>
        <v>4.467536105868674E-2</v>
      </c>
      <c r="AA61" s="490">
        <f t="shared" si="62"/>
        <v>8.9291658319099659E-2</v>
      </c>
      <c r="AB61" s="490">
        <f t="shared" si="62"/>
        <v>0.13379060733938081</v>
      </c>
      <c r="AC61" s="490">
        <f t="shared" si="62"/>
        <v>0.17811545527177028</v>
      </c>
      <c r="AD61" s="490">
        <f t="shared" si="62"/>
        <v>0.22221168066638758</v>
      </c>
      <c r="AE61" s="490">
        <f t="shared" si="62"/>
        <v>0.26602761894148669</v>
      </c>
      <c r="AF61" s="490">
        <f t="shared" si="62"/>
        <v>0.30951499628517049</v>
      </c>
      <c r="AG61" s="490">
        <f t="shared" si="62"/>
        <v>0.35262936020630253</v>
      </c>
      <c r="AH61" s="490">
        <f t="shared" si="62"/>
        <v>0.39533040067845204</v>
      </c>
      <c r="AI61" s="490">
        <f t="shared" si="62"/>
        <v>0.43758216134162847</v>
      </c>
      <c r="AJ61" s="490">
        <f t="shared" si="62"/>
        <v>0.47935314513549593</v>
      </c>
      <c r="AK61" s="490">
        <f t="shared" si="62"/>
        <v>0.52061632274989267</v>
      </c>
      <c r="AL61" s="490">
        <f t="shared" si="62"/>
        <v>0.56134905523446754</v>
      </c>
      <c r="AM61" s="490">
        <f t="shared" si="62"/>
        <v>0.60153294397597634</v>
      </c>
      <c r="AN61" s="490">
        <f t="shared" si="62"/>
        <v>0.64115362209668758</v>
      </c>
      <c r="AO61" s="490">
        <f t="shared" si="62"/>
        <v>0.68020050129127074</v>
      </c>
      <c r="AP61" s="490">
        <f t="shared" si="63"/>
        <v>0.71866648738520822</v>
      </c>
      <c r="AQ61" s="490">
        <f t="shared" si="63"/>
        <v>0.75654767666187472</v>
      </c>
      <c r="AR61" s="490">
        <f t="shared" si="63"/>
        <v>0.79384304345528023</v>
      </c>
      <c r="AS61" s="490">
        <f t="shared" si="63"/>
        <v>0.83055412780613547</v>
      </c>
      <c r="AT61" s="490">
        <f t="shared" si="63"/>
        <v>0.86668473026234627</v>
      </c>
      <c r="AU61" s="490">
        <f t="shared" si="63"/>
        <v>0.90224061927110555</v>
      </c>
      <c r="AV61" s="490">
        <f t="shared" si="63"/>
        <v>0.93722925512373356</v>
      </c>
      <c r="AW61" s="490">
        <f t="shared" si="63"/>
        <v>0.97165953311586895</v>
      </c>
      <c r="AX61" s="490">
        <f t="shared" si="63"/>
        <v>1.005541547489736</v>
      </c>
      <c r="AY61" s="490">
        <f t="shared" si="63"/>
        <v>1.038886376831655</v>
      </c>
      <c r="AZ61" s="490">
        <f t="shared" si="63"/>
        <v>1.0717058908941202</v>
      </c>
      <c r="BA61" s="490">
        <f t="shared" si="63"/>
        <v>1.1040125782786665</v>
      </c>
      <c r="BB61" s="490">
        <f t="shared" si="63"/>
        <v>1.1358193940298791</v>
      </c>
      <c r="BC61" s="490">
        <f t="shared" si="63"/>
        <v>1.1671396259292244</v>
      </c>
      <c r="BD61" s="490">
        <f t="shared" si="63"/>
        <v>1.1979867781160796</v>
      </c>
      <c r="BE61" s="490">
        <f t="shared" si="63"/>
        <v>1.2283744705820137</v>
      </c>
      <c r="BF61" s="490">
        <f t="shared" si="64"/>
        <v>1.2583163530640973</v>
      </c>
      <c r="BG61" s="490">
        <f t="shared" si="64"/>
        <v>1.2878260318880121</v>
      </c>
      <c r="BH61" s="490">
        <f t="shared" si="64"/>
        <v>1.316917008369219</v>
      </c>
      <c r="BI61" s="490">
        <f t="shared" si="64"/>
        <v>1.3456026274592916</v>
      </c>
      <c r="BJ61" s="490">
        <f t="shared" si="64"/>
        <v>1.373896035417036</v>
      </c>
      <c r="BK61" s="490">
        <f t="shared" si="64"/>
        <v>1.4018101453831491</v>
      </c>
      <c r="BL61" s="490">
        <f t="shared" si="64"/>
        <v>1.4293576098386327</v>
      </c>
      <c r="BM61" s="490">
        <f t="shared" si="64"/>
        <v>1.456550799027164</v>
      </c>
      <c r="BN61" s="527"/>
      <c r="BO61" s="252"/>
      <c r="BP61" s="515">
        <f t="shared" si="65"/>
        <v>500</v>
      </c>
      <c r="BQ61" s="598">
        <v>50000</v>
      </c>
      <c r="BR61" s="382">
        <f t="shared" si="66"/>
        <v>216.73647953317459</v>
      </c>
      <c r="BS61" s="382">
        <f t="shared" si="66"/>
        <v>216.99546780898311</v>
      </c>
      <c r="BT61" s="382">
        <f t="shared" si="66"/>
        <v>217.42560152391684</v>
      </c>
      <c r="BU61" s="382">
        <f t="shared" si="66"/>
        <v>218.02464694805306</v>
      </c>
      <c r="BV61" s="382">
        <f t="shared" si="66"/>
        <v>218.78954777369916</v>
      </c>
      <c r="BW61" s="382">
        <f t="shared" si="66"/>
        <v>219.71649185235398</v>
      </c>
      <c r="BX61" s="382">
        <f t="shared" si="66"/>
        <v>220.80099142981959</v>
      </c>
      <c r="BY61" s="382">
        <f t="shared" si="66"/>
        <v>222.03797334299108</v>
      </c>
      <c r="BZ61" s="382">
        <f t="shared" si="66"/>
        <v>223.42187546708931</v>
      </c>
      <c r="CA61" s="382">
        <f t="shared" si="66"/>
        <v>224.94674577394377</v>
      </c>
      <c r="CB61" s="382">
        <f t="shared" si="66"/>
        <v>226.60634064461587</v>
      </c>
      <c r="CC61" s="382">
        <f t="shared" si="66"/>
        <v>228.39421952237609</v>
      </c>
      <c r="CD61" s="382">
        <f t="shared" si="66"/>
        <v>230.30383353714507</v>
      </c>
      <c r="CE61" s="382">
        <f t="shared" si="66"/>
        <v>232.32860632330917</v>
      </c>
      <c r="CF61" s="382">
        <f t="shared" si="66"/>
        <v>234.46200583953348</v>
      </c>
      <c r="CG61" s="382">
        <f t="shared" si="66"/>
        <v>236.6976065426727</v>
      </c>
      <c r="CH61" s="382">
        <f t="shared" si="67"/>
        <v>239.02914174118291</v>
      </c>
      <c r="CI61" s="382">
        <f t="shared" si="67"/>
        <v>241.45054634150276</v>
      </c>
      <c r="CJ61" s="382">
        <f t="shared" si="67"/>
        <v>243.95599049886863</v>
      </c>
      <c r="CK61" s="382">
        <f t="shared" si="67"/>
        <v>246.53990489515877</v>
      </c>
      <c r="CL61" s="382">
        <f t="shared" si="67"/>
        <v>249.19699849923407</v>
      </c>
      <c r="CM61" s="382">
        <f t="shared" si="67"/>
        <v>251.92226973176267</v>
      </c>
      <c r="CN61" s="382">
        <f t="shared" si="67"/>
        <v>254.71101196971279</v>
      </c>
      <c r="CO61" s="382">
        <f t="shared" si="67"/>
        <v>257.55881429858914</v>
      </c>
      <c r="CP61" s="382">
        <f t="shared" si="67"/>
        <v>260.46155836485025</v>
      </c>
      <c r="CQ61" s="382">
        <f t="shared" si="67"/>
        <v>263.41541210698284</v>
      </c>
      <c r="CR61" s="382">
        <f t="shared" si="67"/>
        <v>266.4168210597096</v>
      </c>
      <c r="CS61" s="382">
        <f t="shared" si="67"/>
        <v>269.46249783823851</v>
      </c>
      <c r="CT61" s="382">
        <f t="shared" si="67"/>
        <v>272.54941032302736</v>
      </c>
      <c r="CU61" s="382">
        <f t="shared" si="67"/>
        <v>275.67476898357751</v>
      </c>
      <c r="CV61" s="382">
        <f t="shared" si="67"/>
        <v>278.83601370430364</v>
      </c>
      <c r="CW61" s="382">
        <f t="shared" si="67"/>
        <v>282.03080040775615</v>
      </c>
      <c r="CX61" s="382">
        <f t="shared" si="68"/>
        <v>285.25698771080874</v>
      </c>
      <c r="CY61" s="382">
        <f t="shared" si="68"/>
        <v>288.51262379780854</v>
      </c>
      <c r="CZ61" s="382">
        <f t="shared" si="68"/>
        <v>291.79593365076653</v>
      </c>
      <c r="DA61" s="382">
        <f t="shared" si="68"/>
        <v>295.10530673977587</v>
      </c>
      <c r="DB61" s="382">
        <f t="shared" si="68"/>
        <v>298.43928524635231</v>
      </c>
      <c r="DC61" s="382">
        <f t="shared" si="68"/>
        <v>301.79655286746555</v>
      </c>
      <c r="DD61" s="382">
        <f t="shared" si="68"/>
        <v>305.1759242279939</v>
      </c>
      <c r="DE61" s="382">
        <f t="shared" si="68"/>
        <v>308.57633491343768</v>
      </c>
      <c r="DF61" s="521"/>
      <c r="DG61" s="252"/>
      <c r="DH61" s="515">
        <f t="shared" si="69"/>
        <v>500</v>
      </c>
      <c r="DI61" s="598">
        <v>50000</v>
      </c>
      <c r="DJ61" s="382">
        <f t="shared" si="70"/>
        <v>25.624417230900175</v>
      </c>
      <c r="DK61" s="382">
        <f t="shared" si="70"/>
        <v>51.214957278172847</v>
      </c>
      <c r="DL61" s="382">
        <f t="shared" si="70"/>
        <v>76.738189973133402</v>
      </c>
      <c r="DM61" s="382">
        <f t="shared" si="70"/>
        <v>102.16156362250885</v>
      </c>
      <c r="DN61" s="382">
        <f t="shared" si="70"/>
        <v>127.45380639442894</v>
      </c>
      <c r="DO61" s="382">
        <f t="shared" si="70"/>
        <v>152.58528506898566</v>
      </c>
      <c r="DP61" s="382">
        <f t="shared" si="70"/>
        <v>177.52831126788587</v>
      </c>
      <c r="DQ61" s="382">
        <f t="shared" si="70"/>
        <v>202.25738840525221</v>
      </c>
      <c r="DR61" s="382">
        <f t="shared" si="70"/>
        <v>226.7493958859429</v>
      </c>
      <c r="DS61" s="382">
        <f t="shared" si="70"/>
        <v>250.98371024439064</v>
      </c>
      <c r="DT61" s="382">
        <f t="shared" si="70"/>
        <v>274.94226573257527</v>
      </c>
      <c r="DU61" s="382">
        <f t="shared" si="70"/>
        <v>298.60955916698276</v>
      </c>
      <c r="DV61" s="382">
        <f t="shared" si="70"/>
        <v>321.97260553986575</v>
      </c>
      <c r="DW61" s="382">
        <f t="shared" si="70"/>
        <v>345.02085197082056</v>
      </c>
      <c r="DX61" s="382">
        <f t="shared" si="70"/>
        <v>367.74605805930935</v>
      </c>
      <c r="DY61" s="382">
        <f t="shared" si="70"/>
        <v>390.1421506780618</v>
      </c>
      <c r="DZ61" s="382">
        <f t="shared" si="71"/>
        <v>412.20506082610194</v>
      </c>
      <c r="EA61" s="382">
        <f t="shared" si="71"/>
        <v>433.93254945127251</v>
      </c>
      <c r="EB61" s="382">
        <f t="shared" si="71"/>
        <v>455.32402826301137</v>
      </c>
      <c r="EC61" s="382">
        <f t="shared" si="71"/>
        <v>476.38038058144832</v>
      </c>
      <c r="ED61" s="382">
        <f t="shared" si="71"/>
        <v>497.10378628432653</v>
      </c>
      <c r="EE61" s="382">
        <f t="shared" si="71"/>
        <v>517.49755397607908</v>
      </c>
      <c r="EF61" s="382">
        <f t="shared" si="71"/>
        <v>537.56596265105372</v>
      </c>
      <c r="EG61" s="382">
        <f t="shared" si="71"/>
        <v>557.3141143780739</v>
      </c>
      <c r="EH61" s="382">
        <f t="shared" si="71"/>
        <v>576.74779890496177</v>
      </c>
      <c r="EI61" s="382">
        <f t="shared" si="71"/>
        <v>595.87337056912975</v>
      </c>
      <c r="EJ61" s="382">
        <f t="shared" si="71"/>
        <v>614.69763749664867</v>
      </c>
      <c r="EK61" s="382">
        <f t="shared" si="71"/>
        <v>633.22776276642321</v>
      </c>
      <c r="EL61" s="382">
        <f t="shared" si="71"/>
        <v>651.4711769947894</v>
      </c>
      <c r="EM61" s="382">
        <f t="shared" si="71"/>
        <v>669.43550164575538</v>
      </c>
      <c r="EN61" s="382">
        <f t="shared" si="71"/>
        <v>687.12848227959307</v>
      </c>
      <c r="EO61" s="382">
        <f t="shared" si="71"/>
        <v>704.55793090583916</v>
      </c>
      <c r="EP61" s="382">
        <f t="shared" si="72"/>
        <v>721.73167659513808</v>
      </c>
      <c r="EQ61" s="382">
        <f t="shared" si="72"/>
        <v>738.65752351869241</v>
      </c>
      <c r="ER61" s="382">
        <f t="shared" si="72"/>
        <v>755.34321561706224</v>
      </c>
      <c r="ES61" s="382">
        <f t="shared" si="72"/>
        <v>771.79640714527648</v>
      </c>
      <c r="ET61" s="382">
        <f t="shared" si="72"/>
        <v>788.02463839428492</v>
      </c>
      <c r="EU61" s="382">
        <f t="shared" si="72"/>
        <v>804.03531594563799</v>
      </c>
      <c r="EV61" s="382">
        <f t="shared" si="72"/>
        <v>819.83569687447778</v>
      </c>
      <c r="EW61" s="382">
        <f t="shared" si="72"/>
        <v>835.43287637327091</v>
      </c>
      <c r="EX61" s="521"/>
      <c r="EY61" s="252"/>
      <c r="EZ61" s="515">
        <f t="shared" si="73"/>
        <v>500</v>
      </c>
      <c r="FA61" s="598">
        <v>50000</v>
      </c>
      <c r="FB61" s="382">
        <f t="shared" si="82"/>
        <v>20</v>
      </c>
      <c r="FC61" s="382">
        <f t="shared" si="82"/>
        <v>40</v>
      </c>
      <c r="FD61" s="382">
        <f t="shared" si="82"/>
        <v>60</v>
      </c>
      <c r="FE61" s="382">
        <f t="shared" si="82"/>
        <v>80</v>
      </c>
      <c r="FF61" s="382">
        <f t="shared" si="82"/>
        <v>100</v>
      </c>
      <c r="FG61" s="382">
        <f t="shared" si="82"/>
        <v>120</v>
      </c>
      <c r="FH61" s="382">
        <f t="shared" si="82"/>
        <v>140</v>
      </c>
      <c r="FI61" s="382">
        <f t="shared" si="82"/>
        <v>160</v>
      </c>
      <c r="FJ61" s="382">
        <f t="shared" si="82"/>
        <v>180</v>
      </c>
      <c r="FK61" s="382">
        <f t="shared" si="82"/>
        <v>200</v>
      </c>
      <c r="FL61" s="382">
        <f t="shared" si="82"/>
        <v>220</v>
      </c>
      <c r="FM61" s="382">
        <f t="shared" si="82"/>
        <v>240</v>
      </c>
      <c r="FN61" s="382">
        <f t="shared" si="82"/>
        <v>260</v>
      </c>
      <c r="FO61" s="382">
        <f t="shared" si="82"/>
        <v>280</v>
      </c>
      <c r="FP61" s="382">
        <f t="shared" si="82"/>
        <v>300</v>
      </c>
      <c r="FQ61" s="382">
        <f t="shared" si="82"/>
        <v>320</v>
      </c>
      <c r="FR61" s="382">
        <f t="shared" si="80"/>
        <v>340</v>
      </c>
      <c r="FS61" s="382">
        <f t="shared" si="80"/>
        <v>360</v>
      </c>
      <c r="FT61" s="382">
        <f t="shared" si="80"/>
        <v>380</v>
      </c>
      <c r="FU61" s="382">
        <f t="shared" si="80"/>
        <v>400</v>
      </c>
      <c r="FV61" s="382">
        <f t="shared" si="80"/>
        <v>420</v>
      </c>
      <c r="FW61" s="382">
        <f t="shared" si="80"/>
        <v>440</v>
      </c>
      <c r="FX61" s="382">
        <f t="shared" si="80"/>
        <v>460</v>
      </c>
      <c r="FY61" s="382">
        <f t="shared" si="80"/>
        <v>480</v>
      </c>
      <c r="FZ61" s="382">
        <f t="shared" si="80"/>
        <v>500</v>
      </c>
      <c r="GA61" s="382">
        <f t="shared" si="80"/>
        <v>520</v>
      </c>
      <c r="GB61" s="382">
        <f t="shared" si="80"/>
        <v>540</v>
      </c>
      <c r="GC61" s="382">
        <f t="shared" si="80"/>
        <v>560</v>
      </c>
      <c r="GD61" s="382">
        <f t="shared" si="80"/>
        <v>580</v>
      </c>
      <c r="GE61" s="382">
        <f t="shared" si="80"/>
        <v>600</v>
      </c>
      <c r="GF61" s="382">
        <f t="shared" si="80"/>
        <v>620</v>
      </c>
      <c r="GG61" s="382">
        <f t="shared" si="79"/>
        <v>640</v>
      </c>
      <c r="GH61" s="382">
        <f t="shared" si="79"/>
        <v>660</v>
      </c>
      <c r="GI61" s="382">
        <f t="shared" si="79"/>
        <v>680</v>
      </c>
      <c r="GJ61" s="382">
        <f t="shared" si="79"/>
        <v>700</v>
      </c>
      <c r="GK61" s="382">
        <f t="shared" si="79"/>
        <v>720</v>
      </c>
      <c r="GL61" s="382">
        <f t="shared" si="79"/>
        <v>740</v>
      </c>
      <c r="GM61" s="382">
        <f t="shared" si="79"/>
        <v>760</v>
      </c>
      <c r="GN61" s="382">
        <f t="shared" si="79"/>
        <v>780</v>
      </c>
      <c r="GO61" s="382">
        <f t="shared" si="79"/>
        <v>800</v>
      </c>
      <c r="GQ61" s="511"/>
      <c r="GR61" s="521"/>
      <c r="GS61" s="625">
        <v>50000</v>
      </c>
      <c r="GT61" s="476">
        <f t="shared" si="83"/>
        <v>0.21949444470166363</v>
      </c>
      <c r="GU61" s="476">
        <f t="shared" si="83"/>
        <v>0.2189781632982542</v>
      </c>
      <c r="GV61" s="476">
        <f t="shared" si="83"/>
        <v>0.21812072944375627</v>
      </c>
      <c r="GW61" s="476">
        <f t="shared" si="83"/>
        <v>0.21692662912244309</v>
      </c>
      <c r="GX61" s="476">
        <f t="shared" si="83"/>
        <v>0.21540201247084101</v>
      </c>
      <c r="GY61" s="476">
        <f t="shared" si="83"/>
        <v>0.21355457083724327</v>
      </c>
      <c r="GZ61" s="476">
        <f t="shared" si="83"/>
        <v>0.2113933884678065</v>
      </c>
      <c r="HA61" s="476">
        <f t="shared" si="83"/>
        <v>0.20892877505460203</v>
      </c>
      <c r="HB61" s="476">
        <f t="shared" si="83"/>
        <v>0.20617208572171145</v>
      </c>
      <c r="HC61" s="476">
        <f t="shared" si="83"/>
        <v>0.20313553495063968</v>
      </c>
      <c r="HD61" s="476">
        <f t="shared" si="83"/>
        <v>0.1998320104993071</v>
      </c>
      <c r="HE61" s="476">
        <f t="shared" si="83"/>
        <v>0.19627489264068818</v>
      </c>
      <c r="HF61" s="476">
        <f t="shared" si="83"/>
        <v>0.1924778831290741</v>
      </c>
      <c r="HG61" s="476">
        <f t="shared" si="83"/>
        <v>0.18845484729230094</v>
      </c>
      <c r="HH61" s="476">
        <f t="shared" si="83"/>
        <v>0.18421967163107811</v>
      </c>
      <c r="HI61" s="476">
        <f t="shared" si="83"/>
        <v>0.17978613835022872</v>
      </c>
      <c r="HJ61" s="476">
        <f t="shared" si="81"/>
        <v>0.17516781739990156</v>
      </c>
      <c r="HK61" s="476">
        <f t="shared" si="81"/>
        <v>0.17037797589686135</v>
      </c>
      <c r="HL61" s="476">
        <f t="shared" si="81"/>
        <v>0.16542950423758776</v>
      </c>
      <c r="HM61" s="476">
        <f t="shared" si="81"/>
        <v>0.16033485780464318</v>
      </c>
      <c r="HN61" s="476">
        <f t="shared" si="81"/>
        <v>0.15510601289249842</v>
      </c>
      <c r="HO61" s="476">
        <f t="shared" si="81"/>
        <v>0.14975443532175872</v>
      </c>
      <c r="HP61" s="476">
        <f t="shared" si="81"/>
        <v>0.14429106014921475</v>
      </c>
      <c r="HQ61" s="476">
        <f t="shared" si="81"/>
        <v>0.13872628089520286</v>
      </c>
      <c r="HR61" s="476">
        <f t="shared" si="81"/>
        <v>0.13306994677860662</v>
      </c>
      <c r="HS61" s="476">
        <f t="shared" si="81"/>
        <v>0.12733136655639046</v>
      </c>
      <c r="HT61" s="476">
        <f t="shared" si="81"/>
        <v>0.12151931769390592</v>
      </c>
      <c r="HU61" s="476">
        <f t="shared" si="81"/>
        <v>0.11564205973299138</v>
      </c>
      <c r="HV61" s="476">
        <f t="shared" si="81"/>
        <v>0.10970735086774383</v>
      </c>
      <c r="HW61" s="476">
        <f t="shared" si="50"/>
        <v>0.10372246687702336</v>
      </c>
      <c r="HX61" s="476">
        <f t="shared" si="50"/>
        <v>9.769422169328508E-2</v>
      </c>
      <c r="HY61" s="476">
        <f t="shared" si="50"/>
        <v>9.1628989007104117E-2</v>
      </c>
      <c r="HZ61" s="476">
        <f t="shared" si="50"/>
        <v>8.5532724414099703E-2</v>
      </c>
      <c r="IA61" s="476">
        <f t="shared" si="50"/>
        <v>7.9410987705465411E-2</v>
      </c>
      <c r="IB61" s="476">
        <f t="shared" si="50"/>
        <v>7.3268964985474486E-2</v>
      </c>
      <c r="IC61" s="476">
        <f t="shared" si="50"/>
        <v>6.7111490369411317E-2</v>
      </c>
      <c r="ID61" s="476">
        <f t="shared" si="50"/>
        <v>6.094306707483426E-2</v>
      </c>
      <c r="IE61" s="476">
        <f t="shared" si="50"/>
        <v>5.4767887768520956E-2</v>
      </c>
      <c r="IF61" s="476">
        <f t="shared" si="50"/>
        <v>4.8589854072403099E-2</v>
      </c>
      <c r="IG61" s="476">
        <f t="shared" si="51"/>
        <v>4.24125951651435E-2</v>
      </c>
    </row>
    <row r="62" spans="1:296" s="90" customFormat="1">
      <c r="A62" s="173"/>
      <c r="B62" s="182"/>
      <c r="C62" s="91"/>
      <c r="D62" s="189"/>
      <c r="E62" s="91"/>
      <c r="F62" s="384"/>
      <c r="G62" s="384"/>
      <c r="H62" s="384"/>
      <c r="I62" s="384"/>
      <c r="J62" s="252"/>
      <c r="K62" s="606">
        <v>50000</v>
      </c>
      <c r="L62" s="382">
        <f t="shared" si="22"/>
        <v>15.239999999999998</v>
      </c>
      <c r="M62" s="382">
        <v>500</v>
      </c>
      <c r="N62" s="493">
        <f t="shared" si="74"/>
        <v>115.97253713652115</v>
      </c>
      <c r="O62" s="263">
        <f t="shared" si="75"/>
        <v>0.18648090790073413</v>
      </c>
      <c r="P62" s="383">
        <f t="shared" si="78"/>
        <v>-56.500002288000502</v>
      </c>
      <c r="Q62" s="383">
        <f t="shared" si="76"/>
        <v>216.64999771199948</v>
      </c>
      <c r="R62" s="382">
        <f t="shared" si="0"/>
        <v>573.56933718429855</v>
      </c>
      <c r="S62" s="263">
        <f t="shared" si="77"/>
        <v>0.11445599520011956</v>
      </c>
      <c r="T62" s="492">
        <f>O62/Konstanten!$C$22</f>
        <v>0.15222931257202785</v>
      </c>
      <c r="U62" s="492">
        <f t="shared" si="2"/>
        <v>0.75186533996876448</v>
      </c>
      <c r="V62" s="492"/>
      <c r="W62" s="252"/>
      <c r="X62" s="515">
        <f t="shared" si="61"/>
        <v>510</v>
      </c>
      <c r="Y62" s="592">
        <v>51000</v>
      </c>
      <c r="Z62" s="490">
        <f t="shared" si="62"/>
        <v>4.5761429517609656E-2</v>
      </c>
      <c r="AA62" s="490">
        <f t="shared" si="62"/>
        <v>9.1459005304438526E-2</v>
      </c>
      <c r="AB62" s="490">
        <f t="shared" si="62"/>
        <v>0.13702975782688667</v>
      </c>
      <c r="AC62" s="490">
        <f t="shared" si="62"/>
        <v>0.1824124536323399</v>
      </c>
      <c r="AD62" s="490">
        <f t="shared" si="62"/>
        <v>0.22754838486262516</v>
      </c>
      <c r="AE62" s="490">
        <f t="shared" si="62"/>
        <v>0.27238207060068742</v>
      </c>
      <c r="AF62" s="490">
        <f t="shared" si="62"/>
        <v>0.31686185004574119</v>
      </c>
      <c r="AG62" s="490">
        <f t="shared" si="62"/>
        <v>0.36094035423515874</v>
      </c>
      <c r="AH62" s="490">
        <f t="shared" si="62"/>
        <v>0.40457485002644927</v>
      </c>
      <c r="AI62" s="490">
        <f t="shared" si="62"/>
        <v>0.44772745671406561</v>
      </c>
      <c r="AJ62" s="490">
        <f t="shared" si="62"/>
        <v>0.49036524148255184</v>
      </c>
      <c r="AK62" s="490">
        <f t="shared" si="62"/>
        <v>0.53246020455194665</v>
      </c>
      <c r="AL62" s="490">
        <f t="shared" si="62"/>
        <v>0.57398916818237444</v>
      </c>
      <c r="AM62" s="490">
        <f t="shared" si="62"/>
        <v>0.61493358566152989</v>
      </c>
      <c r="AN62" s="490">
        <f t="shared" si="62"/>
        <v>0.65527928711515393</v>
      </c>
      <c r="AO62" s="490">
        <f t="shared" si="62"/>
        <v>0.69501617865560128</v>
      </c>
      <c r="AP62" s="490">
        <f t="shared" si="63"/>
        <v>0.73413791026069675</v>
      </c>
      <c r="AQ62" s="490">
        <f t="shared" si="63"/>
        <v>0.77264152610548109</v>
      </c>
      <c r="AR62" s="490">
        <f t="shared" si="63"/>
        <v>0.81052710908507875</v>
      </c>
      <c r="AS62" s="490">
        <f t="shared" si="63"/>
        <v>0.84779742916495171</v>
      </c>
      <c r="AT62" s="490">
        <f t="shared" si="63"/>
        <v>0.88445760312759469</v>
      </c>
      <c r="AU62" s="490">
        <f t="shared" si="63"/>
        <v>0.92051477136189819</v>
      </c>
      <c r="AV62" s="490">
        <f t="shared" si="63"/>
        <v>0.95597779563034024</v>
      </c>
      <c r="AW62" s="490">
        <f t="shared" si="63"/>
        <v>0.99085698028557645</v>
      </c>
      <c r="AX62" s="490">
        <f t="shared" si="63"/>
        <v>1.02516381820001</v>
      </c>
      <c r="AY62" s="490">
        <f t="shared" si="63"/>
        <v>1.058910761710504</v>
      </c>
      <c r="AZ62" s="490">
        <f t="shared" si="63"/>
        <v>1.0921110181436846</v>
      </c>
      <c r="BA62" s="490">
        <f t="shared" si="63"/>
        <v>1.1247783689478943</v>
      </c>
      <c r="BB62" s="490">
        <f t="shared" si="63"/>
        <v>1.1569270110845724</v>
      </c>
      <c r="BC62" s="490">
        <f t="shared" si="63"/>
        <v>1.1885714190954615</v>
      </c>
      <c r="BD62" s="490">
        <f t="shared" si="63"/>
        <v>1.2197262261335726</v>
      </c>
      <c r="BE62" s="490">
        <f t="shared" si="63"/>
        <v>1.2504061222011718</v>
      </c>
      <c r="BF62" s="490">
        <f t="shared" si="64"/>
        <v>1.2806257678553323</v>
      </c>
      <c r="BG62" s="490">
        <f t="shared" si="64"/>
        <v>1.3103997217031957</v>
      </c>
      <c r="BH62" s="490">
        <f t="shared" si="64"/>
        <v>1.339742380100897</v>
      </c>
      <c r="BI62" s="490">
        <f t="shared" si="64"/>
        <v>1.3686679275802807</v>
      </c>
      <c r="BJ62" s="490">
        <f t="shared" si="64"/>
        <v>1.3971902966480423</v>
      </c>
      <c r="BK62" s="490">
        <f t="shared" si="64"/>
        <v>1.425323135725594</v>
      </c>
      <c r="BL62" s="490">
        <f t="shared" si="64"/>
        <v>1.4530797841206333</v>
      </c>
      <c r="BM62" s="490">
        <f t="shared" si="64"/>
        <v>1.4804732530394762</v>
      </c>
      <c r="BN62" s="527"/>
      <c r="BO62" s="252"/>
      <c r="BP62" s="515">
        <f t="shared" si="65"/>
        <v>510</v>
      </c>
      <c r="BQ62" s="592">
        <v>51000</v>
      </c>
      <c r="BR62" s="382">
        <f t="shared" si="66"/>
        <v>216.74073542937791</v>
      </c>
      <c r="BS62" s="382">
        <f t="shared" si="66"/>
        <v>217.01244231056162</v>
      </c>
      <c r="BT62" s="382">
        <f t="shared" si="66"/>
        <v>217.46361180919607</v>
      </c>
      <c r="BU62" s="382">
        <f t="shared" si="66"/>
        <v>218.09177325616974</v>
      </c>
      <c r="BV62" s="382">
        <f t="shared" si="66"/>
        <v>218.89355001706977</v>
      </c>
      <c r="BW62" s="382">
        <f t="shared" si="66"/>
        <v>219.86473670807905</v>
      </c>
      <c r="BX62" s="382">
        <f t="shared" si="66"/>
        <v>221.00039171524014</v>
      </c>
      <c r="BY62" s="382">
        <f t="shared" si="66"/>
        <v>222.29494076292065</v>
      </c>
      <c r="BZ62" s="382">
        <f t="shared" si="66"/>
        <v>223.74228710293823</v>
      </c>
      <c r="CA62" s="382">
        <f t="shared" si="66"/>
        <v>225.33592402549533</v>
      </c>
      <c r="CB62" s="382">
        <f t="shared" si="66"/>
        <v>227.06904577741611</v>
      </c>
      <c r="CC62" s="382">
        <f t="shared" si="66"/>
        <v>228.93465354473042</v>
      </c>
      <c r="CD62" s="382">
        <f t="shared" si="66"/>
        <v>230.92565384094968</v>
      </c>
      <c r="CE62" s="382">
        <f t="shared" si="66"/>
        <v>233.03494736814213</v>
      </c>
      <c r="CF62" s="382">
        <f t="shared" si="66"/>
        <v>235.25550712432266</v>
      </c>
      <c r="CG62" s="382">
        <f t="shared" si="66"/>
        <v>237.5804451716931</v>
      </c>
      <c r="CH62" s="382">
        <f t="shared" si="67"/>
        <v>240.00306802601861</v>
      </c>
      <c r="CI62" s="382">
        <f t="shared" si="67"/>
        <v>242.51692106311043</v>
      </c>
      <c r="CJ62" s="382">
        <f t="shared" si="67"/>
        <v>245.11582266174062</v>
      </c>
      <c r="CK62" s="382">
        <f t="shared" si="67"/>
        <v>247.79388902043533</v>
      </c>
      <c r="CL62" s="382">
        <f t="shared" si="67"/>
        <v>250.5455507115048</v>
      </c>
      <c r="CM62" s="382">
        <f t="shared" si="67"/>
        <v>253.36556208557494</v>
      </c>
      <c r="CN62" s="382">
        <f t="shared" si="67"/>
        <v>256.24900463063983</v>
      </c>
      <c r="CO62" s="382">
        <f t="shared" si="67"/>
        <v>259.19128533737245</v>
      </c>
      <c r="CP62" s="382">
        <f t="shared" si="67"/>
        <v>262.18813104124422</v>
      </c>
      <c r="CQ62" s="382">
        <f t="shared" si="67"/>
        <v>265.23557961376576</v>
      </c>
      <c r="CR62" s="382">
        <f t="shared" si="67"/>
        <v>268.32996876916656</v>
      </c>
      <c r="CS62" s="382">
        <f t="shared" si="67"/>
        <v>271.46792314611372</v>
      </c>
      <c r="CT62" s="382">
        <f t="shared" si="67"/>
        <v>274.64634022148783</v>
      </c>
      <c r="CU62" s="382">
        <f t="shared" si="67"/>
        <v>277.86237551807852</v>
      </c>
      <c r="CV62" s="382">
        <f t="shared" si="67"/>
        <v>281.11342748210609</v>
      </c>
      <c r="CW62" s="382">
        <f t="shared" si="67"/>
        <v>284.39712233062062</v>
      </c>
      <c r="CX62" s="382">
        <f t="shared" si="68"/>
        <v>287.71129910312914</v>
      </c>
      <c r="CY62" s="382">
        <f t="shared" si="68"/>
        <v>291.05399509585573</v>
      </c>
      <c r="CZ62" s="382">
        <f t="shared" si="68"/>
        <v>294.42343181016321</v>
      </c>
      <c r="DA62" s="382">
        <f t="shared" si="68"/>
        <v>297.81800150791162</v>
      </c>
      <c r="DB62" s="382">
        <f t="shared" si="68"/>
        <v>301.23625443500543</v>
      </c>
      <c r="DC62" s="382">
        <f t="shared" si="68"/>
        <v>304.67688674906071</v>
      </c>
      <c r="DD62" s="382">
        <f t="shared" si="68"/>
        <v>308.13872916714337</v>
      </c>
      <c r="DE62" s="382">
        <f t="shared" si="68"/>
        <v>311.62073633401707</v>
      </c>
      <c r="DF62" s="521"/>
      <c r="DG62" s="252"/>
      <c r="DH62" s="515">
        <f t="shared" si="69"/>
        <v>510</v>
      </c>
      <c r="DI62" s="592">
        <v>51000</v>
      </c>
      <c r="DJ62" s="382">
        <f t="shared" si="70"/>
        <v>26.247352797021364</v>
      </c>
      <c r="DK62" s="382">
        <f t="shared" si="70"/>
        <v>52.458081052002051</v>
      </c>
      <c r="DL62" s="382">
        <f t="shared" si="70"/>
        <v>78.596067371292335</v>
      </c>
      <c r="DM62" s="382">
        <f t="shared" si="70"/>
        <v>104.62619012406279</v>
      </c>
      <c r="DN62" s="382">
        <f t="shared" si="70"/>
        <v>130.51477628301359</v>
      </c>
      <c r="DO62" s="382">
        <f t="shared" si="70"/>
        <v>156.23000369532309</v>
      </c>
      <c r="DP62" s="382">
        <f t="shared" si="70"/>
        <v>181.74224130972638</v>
      </c>
      <c r="DQ62" s="382">
        <f t="shared" si="70"/>
        <v>207.02431974172592</v>
      </c>
      <c r="DR62" s="382">
        <f t="shared" si="70"/>
        <v>232.0517285711075</v>
      </c>
      <c r="DS62" s="382">
        <f t="shared" si="70"/>
        <v>256.80274058669835</v>
      </c>
      <c r="DT62" s="382">
        <f t="shared" si="70"/>
        <v>281.25846653536576</v>
      </c>
      <c r="DU62" s="382">
        <f t="shared" si="70"/>
        <v>305.40284660187604</v>
      </c>
      <c r="DV62" s="382">
        <f t="shared" si="70"/>
        <v>329.2225867453314</v>
      </c>
      <c r="DW62" s="382">
        <f t="shared" si="70"/>
        <v>352.70704914024776</v>
      </c>
      <c r="DX62" s="382">
        <f t="shared" si="70"/>
        <v>375.84810638123849</v>
      </c>
      <c r="DY62" s="382">
        <f t="shared" si="70"/>
        <v>398.63996892385723</v>
      </c>
      <c r="DZ62" s="382">
        <f t="shared" si="71"/>
        <v>421.07899459009388</v>
      </c>
      <c r="EA62" s="382">
        <f t="shared" si="71"/>
        <v>443.16348800938567</v>
      </c>
      <c r="EB62" s="382">
        <f t="shared" si="71"/>
        <v>464.89349672783425</v>
      </c>
      <c r="EC62" s="382">
        <f t="shared" si="71"/>
        <v>486.27060951269362</v>
      </c>
      <c r="ED62" s="382">
        <f t="shared" si="71"/>
        <v>507.29776119350788</v>
      </c>
      <c r="EE62" s="382">
        <f t="shared" si="71"/>
        <v>527.97904727840012</v>
      </c>
      <c r="EF62" s="382">
        <f t="shared" si="71"/>
        <v>548.31955060260111</v>
      </c>
      <c r="EG62" s="382">
        <f t="shared" si="71"/>
        <v>568.32518142683364</v>
      </c>
      <c r="EH62" s="382">
        <f t="shared" si="71"/>
        <v>588.00253171030442</v>
      </c>
      <c r="EI62" s="382">
        <f t="shared" si="71"/>
        <v>607.35874373161448</v>
      </c>
      <c r="EJ62" s="382">
        <f t="shared" si="71"/>
        <v>626.40139280834262</v>
      </c>
      <c r="EK62" s="382">
        <f t="shared" si="71"/>
        <v>645.13838355668008</v>
      </c>
      <c r="EL62" s="382">
        <f t="shared" si="71"/>
        <v>663.57785891838978</v>
      </c>
      <c r="EM62" s="382">
        <f t="shared" si="71"/>
        <v>681.72812104678496</v>
      </c>
      <c r="EN62" s="382">
        <f t="shared" si="71"/>
        <v>699.59756306973907</v>
      </c>
      <c r="EO62" s="382">
        <f t="shared" si="71"/>
        <v>717.19461072211504</v>
      </c>
      <c r="EP62" s="382">
        <f t="shared" si="72"/>
        <v>734.52767284991637</v>
      </c>
      <c r="EQ62" s="382">
        <f t="shared" si="72"/>
        <v>751.60509982379131</v>
      </c>
      <c r="ER62" s="382">
        <f t="shared" si="72"/>
        <v>768.43514895218607</v>
      </c>
      <c r="ES62" s="382">
        <f t="shared" si="72"/>
        <v>785.02595604762905</v>
      </c>
      <c r="ET62" s="382">
        <f t="shared" si="72"/>
        <v>801.38551236875105</v>
      </c>
      <c r="EU62" s="382">
        <f t="shared" si="72"/>
        <v>817.52164623157489</v>
      </c>
      <c r="EV62" s="382">
        <f t="shared" si="72"/>
        <v>833.44200865397522</v>
      </c>
      <c r="EW62" s="382">
        <f t="shared" si="72"/>
        <v>849.15406246493467</v>
      </c>
      <c r="EX62" s="521"/>
      <c r="EY62" s="252"/>
      <c r="EZ62" s="515">
        <f t="shared" si="73"/>
        <v>510</v>
      </c>
      <c r="FA62" s="592">
        <v>51000</v>
      </c>
      <c r="FB62" s="382">
        <f t="shared" si="82"/>
        <v>20.200000000000003</v>
      </c>
      <c r="FC62" s="382">
        <f t="shared" si="82"/>
        <v>40.400000000000006</v>
      </c>
      <c r="FD62" s="382">
        <f t="shared" si="82"/>
        <v>60.599999999999994</v>
      </c>
      <c r="FE62" s="382">
        <f t="shared" si="82"/>
        <v>80.800000000000011</v>
      </c>
      <c r="FF62" s="382">
        <f t="shared" si="82"/>
        <v>101</v>
      </c>
      <c r="FG62" s="382">
        <f t="shared" si="82"/>
        <v>121.19999999999999</v>
      </c>
      <c r="FH62" s="382">
        <f t="shared" si="82"/>
        <v>141.4</v>
      </c>
      <c r="FI62" s="382">
        <f t="shared" si="82"/>
        <v>161.60000000000002</v>
      </c>
      <c r="FJ62" s="382">
        <f t="shared" si="82"/>
        <v>181.8</v>
      </c>
      <c r="FK62" s="382">
        <f t="shared" si="82"/>
        <v>202</v>
      </c>
      <c r="FL62" s="382">
        <f t="shared" si="82"/>
        <v>222.2</v>
      </c>
      <c r="FM62" s="382">
        <f t="shared" si="82"/>
        <v>242.39999999999998</v>
      </c>
      <c r="FN62" s="382">
        <f t="shared" si="82"/>
        <v>262.60000000000002</v>
      </c>
      <c r="FO62" s="382">
        <f t="shared" si="82"/>
        <v>282.8</v>
      </c>
      <c r="FP62" s="382">
        <f t="shared" si="82"/>
        <v>303</v>
      </c>
      <c r="FQ62" s="382">
        <f t="shared" si="82"/>
        <v>323.20000000000005</v>
      </c>
      <c r="FR62" s="382">
        <f t="shared" si="80"/>
        <v>343.4</v>
      </c>
      <c r="FS62" s="382">
        <f t="shared" si="80"/>
        <v>363.6</v>
      </c>
      <c r="FT62" s="382">
        <f t="shared" si="80"/>
        <v>383.8</v>
      </c>
      <c r="FU62" s="382">
        <f t="shared" si="80"/>
        <v>404</v>
      </c>
      <c r="FV62" s="382">
        <f t="shared" si="80"/>
        <v>424.20000000000005</v>
      </c>
      <c r="FW62" s="382">
        <f t="shared" si="80"/>
        <v>444.4</v>
      </c>
      <c r="FX62" s="382">
        <f t="shared" si="80"/>
        <v>464.6</v>
      </c>
      <c r="FY62" s="382">
        <f t="shared" si="80"/>
        <v>484.79999999999995</v>
      </c>
      <c r="FZ62" s="382">
        <f t="shared" si="80"/>
        <v>505</v>
      </c>
      <c r="GA62" s="382">
        <f t="shared" si="80"/>
        <v>525.20000000000005</v>
      </c>
      <c r="GB62" s="382">
        <f t="shared" si="80"/>
        <v>545.40000000000009</v>
      </c>
      <c r="GC62" s="382">
        <f t="shared" si="80"/>
        <v>565.6</v>
      </c>
      <c r="GD62" s="382">
        <f t="shared" si="80"/>
        <v>585.79999999999995</v>
      </c>
      <c r="GE62" s="382">
        <f t="shared" si="80"/>
        <v>606</v>
      </c>
      <c r="GF62" s="382">
        <f t="shared" si="80"/>
        <v>626.20000000000005</v>
      </c>
      <c r="GG62" s="382">
        <f t="shared" si="79"/>
        <v>646.40000000000009</v>
      </c>
      <c r="GH62" s="382">
        <f t="shared" si="79"/>
        <v>666.6</v>
      </c>
      <c r="GI62" s="382">
        <f t="shared" si="79"/>
        <v>686.8</v>
      </c>
      <c r="GJ62" s="382">
        <f t="shared" si="79"/>
        <v>707</v>
      </c>
      <c r="GK62" s="382">
        <f t="shared" si="79"/>
        <v>727.2</v>
      </c>
      <c r="GL62" s="382">
        <f t="shared" si="79"/>
        <v>747.40000000000009</v>
      </c>
      <c r="GM62" s="382">
        <f t="shared" si="79"/>
        <v>767.6</v>
      </c>
      <c r="GN62" s="382">
        <f t="shared" si="79"/>
        <v>787.8</v>
      </c>
      <c r="GO62" s="382">
        <f t="shared" si="79"/>
        <v>808</v>
      </c>
      <c r="GQ62" s="511"/>
      <c r="GR62" s="521"/>
      <c r="GS62" s="524">
        <v>51000</v>
      </c>
      <c r="GT62" s="477">
        <f t="shared" si="83"/>
        <v>0.23039857938388494</v>
      </c>
      <c r="GU62" s="477">
        <f t="shared" si="83"/>
        <v>0.22986126846784175</v>
      </c>
      <c r="GV62" s="477">
        <f t="shared" si="83"/>
        <v>0.22896905625414926</v>
      </c>
      <c r="GW62" s="477">
        <f t="shared" si="83"/>
        <v>0.22772682533704372</v>
      </c>
      <c r="GX62" s="477">
        <f t="shared" si="83"/>
        <v>0.22614126249592259</v>
      </c>
      <c r="GY62" s="477">
        <f t="shared" si="83"/>
        <v>0.22422071859921336</v>
      </c>
      <c r="GZ62" s="477">
        <f t="shared" si="83"/>
        <v>0.22197504013926431</v>
      </c>
      <c r="HA62" s="477">
        <f t="shared" si="83"/>
        <v>0.21941537978917261</v>
      </c>
      <c r="HB62" s="477">
        <f t="shared" si="83"/>
        <v>0.21655399371743478</v>
      </c>
      <c r="HC62" s="477">
        <f t="shared" si="83"/>
        <v>0.21340403323381424</v>
      </c>
      <c r="HD62" s="477">
        <f t="shared" si="83"/>
        <v>0.20997933773467292</v>
      </c>
      <c r="HE62" s="477">
        <f t="shared" si="83"/>
        <v>0.20629423498467497</v>
      </c>
      <c r="HF62" s="477">
        <f t="shared" si="83"/>
        <v>0.20236335363243765</v>
      </c>
      <c r="HG62" s="477">
        <f t="shared" si="83"/>
        <v>0.19820145163146552</v>
      </c>
      <c r="HH62" s="477">
        <f t="shared" si="83"/>
        <v>0.19382326302675476</v>
      </c>
      <c r="HI62" s="477">
        <f t="shared" si="83"/>
        <v>0.18924336445116144</v>
      </c>
      <c r="HJ62" s="477">
        <f t="shared" si="81"/>
        <v>0.18447606170835421</v>
      </c>
      <c r="HK62" s="477">
        <f t="shared" si="81"/>
        <v>0.17953529602984936</v>
      </c>
      <c r="HL62" s="477">
        <f t="shared" si="81"/>
        <v>0.17443456898969992</v>
      </c>
      <c r="HM62" s="477">
        <f t="shared" si="81"/>
        <v>0.16918688463433862</v>
      </c>
      <c r="HN62" s="477">
        <f t="shared" si="81"/>
        <v>0.1638047071171882</v>
      </c>
      <c r="HO62" s="477">
        <f t="shared" si="81"/>
        <v>0.1582999319939479</v>
      </c>
      <c r="HP62" s="477">
        <f t="shared" si="81"/>
        <v>0.15268386930685512</v>
      </c>
      <c r="HQ62" s="477">
        <f t="shared" si="81"/>
        <v>0.1469672366393055</v>
      </c>
      <c r="HR62" s="477">
        <f t="shared" si="81"/>
        <v>0.14116016043141444</v>
      </c>
      <c r="HS62" s="477">
        <f t="shared" si="81"/>
        <v>0.13527218399266105</v>
      </c>
      <c r="HT62" s="477">
        <f t="shared" si="81"/>
        <v>0.12931228081276983</v>
      </c>
      <c r="HU62" s="477">
        <f t="shared" si="81"/>
        <v>0.12328887194431214</v>
      </c>
      <c r="HV62" s="477">
        <f t="shared" si="81"/>
        <v>0.1172098464001876</v>
      </c>
      <c r="HW62" s="477">
        <f t="shared" si="50"/>
        <v>0.11108258367060667</v>
      </c>
      <c r="HX62" s="477">
        <f t="shared" si="50"/>
        <v>0.10491397761261557</v>
      </c>
      <c r="HY62" s="477">
        <f t="shared" si="50"/>
        <v>9.8710461099023941E-2</v>
      </c>
      <c r="HZ62" s="477">
        <f t="shared" si="50"/>
        <v>9.2478030931580413E-2</v>
      </c>
      <c r="IA62" s="477">
        <f t="shared" si="50"/>
        <v>8.6222272625590846E-2</v>
      </c>
      <c r="IB62" s="477">
        <f t="shared" si="50"/>
        <v>7.9948384760844302E-2</v>
      </c>
      <c r="IC62" s="477">
        <f t="shared" si="50"/>
        <v>7.3661202667444789E-2</v>
      </c>
      <c r="ID62" s="477">
        <f t="shared" si="50"/>
        <v>6.7365221276810355E-2</v>
      </c>
      <c r="IE62" s="477">
        <f t="shared" si="50"/>
        <v>6.1064617018634679E-2</v>
      </c>
      <c r="IF62" s="477">
        <f t="shared" si="50"/>
        <v>5.4763268685829723E-2</v>
      </c>
      <c r="IG62" s="477">
        <f t="shared" si="51"/>
        <v>4.8464777222489118E-2</v>
      </c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</row>
    <row r="63" spans="1:296">
      <c r="F63" s="384"/>
      <c r="G63" s="384"/>
      <c r="H63" s="384"/>
      <c r="I63" s="384"/>
      <c r="J63" s="252"/>
      <c r="K63" s="606">
        <v>51000</v>
      </c>
      <c r="L63" s="382">
        <f t="shared" si="22"/>
        <v>15.544799999999999</v>
      </c>
      <c r="M63" s="382">
        <v>510</v>
      </c>
      <c r="N63" s="493">
        <f t="shared" si="74"/>
        <v>110.53033137374919</v>
      </c>
      <c r="O63" s="263">
        <f t="shared" si="75"/>
        <v>0.17772997861452186</v>
      </c>
      <c r="P63" s="383">
        <f t="shared" si="78"/>
        <v>-56.500002288000502</v>
      </c>
      <c r="Q63" s="382">
        <f t="shared" si="76"/>
        <v>216.64999771199948</v>
      </c>
      <c r="R63" s="382">
        <f t="shared" si="0"/>
        <v>573.56933718429855</v>
      </c>
      <c r="S63" s="263">
        <f t="shared" si="77"/>
        <v>0.10908495571058395</v>
      </c>
      <c r="T63" s="492">
        <f>O63/Konstanten!$C$22</f>
        <v>0.14508569682818109</v>
      </c>
      <c r="U63" s="527">
        <f t="shared" si="2"/>
        <v>0.75186533996876448</v>
      </c>
      <c r="V63" s="492"/>
      <c r="W63" s="252"/>
      <c r="X63" s="515">
        <f t="shared" si="61"/>
        <v>520</v>
      </c>
      <c r="Y63" s="592">
        <v>52000</v>
      </c>
      <c r="Z63" s="490">
        <f t="shared" si="62"/>
        <v>4.6873872254774275E-2</v>
      </c>
      <c r="AA63" s="490">
        <f t="shared" si="62"/>
        <v>9.3678734874176675E-2</v>
      </c>
      <c r="AB63" s="490">
        <f t="shared" si="62"/>
        <v>0.14034658098760158</v>
      </c>
      <c r="AC63" s="490">
        <f t="shared" si="62"/>
        <v>0.18681137077058316</v>
      </c>
      <c r="AD63" s="490">
        <f t="shared" si="62"/>
        <v>0.23300992157998768</v>
      </c>
      <c r="AE63" s="490">
        <f t="shared" si="62"/>
        <v>0.27888269359106788</v>
      </c>
      <c r="AF63" s="490">
        <f t="shared" si="62"/>
        <v>0.32437444776768243</v>
      </c>
      <c r="AG63" s="490">
        <f t="shared" si="62"/>
        <v>0.36943476127467995</v>
      </c>
      <c r="AH63" s="490">
        <f t="shared" si="62"/>
        <v>0.41401839397051793</v>
      </c>
      <c r="AI63" s="490">
        <f t="shared" si="62"/>
        <v>0.45808550763413841</v>
      </c>
      <c r="AJ63" s="490">
        <f t="shared" si="62"/>
        <v>0.50160174646941436</v>
      </c>
      <c r="AK63" s="490">
        <f t="shared" si="62"/>
        <v>0.54453819279717486</v>
      </c>
      <c r="AL63" s="490">
        <f t="shared" si="62"/>
        <v>0.58687121551199428</v>
      </c>
      <c r="AM63" s="490">
        <f t="shared" si="62"/>
        <v>0.62858223087503551</v>
      </c>
      <c r="AN63" s="490">
        <f t="shared" si="62"/>
        <v>0.66965739571278859</v>
      </c>
      <c r="AO63" s="490">
        <f t="shared" ref="AO63:BD76" si="84">SQRT(5*((((1/$S64)*(((1+0.2*(AO$10/661.48)^2)^3.5)-1))+1)^(1/3.5)-1))</f>
        <v>0.71008725237076209</v>
      </c>
      <c r="AP63" s="490">
        <f t="shared" si="63"/>
        <v>0.74986634315011758</v>
      </c>
      <c r="AQ63" s="490">
        <f t="shared" si="63"/>
        <v>0.78899280975163177</v>
      </c>
      <c r="AR63" s="490">
        <f t="shared" si="63"/>
        <v>0.82746799074856647</v>
      </c>
      <c r="AS63" s="490">
        <f t="shared" si="63"/>
        <v>0.86529602754063151</v>
      </c>
      <c r="AT63" s="490">
        <f t="shared" si="63"/>
        <v>0.9024834867779008</v>
      </c>
      <c r="AU63" s="490">
        <f t="shared" si="63"/>
        <v>0.93903900500395521</v>
      </c>
      <c r="AV63" s="490">
        <f t="shared" si="63"/>
        <v>0.97497295931786576</v>
      </c>
      <c r="AW63" s="490">
        <f t="shared" si="63"/>
        <v>1.0102971662235423</v>
      </c>
      <c r="AX63" s="490">
        <f t="shared" si="63"/>
        <v>1.0450246095201252</v>
      </c>
      <c r="AY63" s="490">
        <f t="shared" si="63"/>
        <v>1.0791691970678312</v>
      </c>
      <c r="AZ63" s="490">
        <f t="shared" si="63"/>
        <v>1.1127455455068569</v>
      </c>
      <c r="BA63" s="490">
        <f t="shared" si="63"/>
        <v>1.1457687914746961</v>
      </c>
      <c r="BB63" s="490">
        <f t="shared" si="63"/>
        <v>1.1782544275198779</v>
      </c>
      <c r="BC63" s="490">
        <f t="shared" si="63"/>
        <v>1.2102181607111486</v>
      </c>
      <c r="BD63" s="490">
        <f t="shared" si="63"/>
        <v>1.2416757918562926</v>
      </c>
      <c r="BE63" s="490">
        <f t="shared" ref="BE63:BE76" si="85">SQRT(5*((((1/$S64)*(((1+0.2*(BE$10/661.48)^2)^3.5)-1))+1)^(1/3.5)-1))</f>
        <v>1.2726431132458742</v>
      </c>
      <c r="BF63" s="490">
        <f t="shared" si="64"/>
        <v>1.3031358228995604</v>
      </c>
      <c r="BG63" s="490">
        <f t="shared" si="64"/>
        <v>1.3331694533969536</v>
      </c>
      <c r="BH63" s="490">
        <f t="shared" si="64"/>
        <v>1.362759313505679</v>
      </c>
      <c r="BI63" s="490">
        <f t="shared" si="64"/>
        <v>1.3919204409646182</v>
      </c>
      <c r="BJ63" s="490">
        <f t="shared" si="64"/>
        <v>1.4206675649312825</v>
      </c>
      <c r="BK63" s="490">
        <f t="shared" si="64"/>
        <v>1.4490150767524264</v>
      </c>
      <c r="BL63" s="490">
        <f t="shared" si="64"/>
        <v>1.4769770078621907</v>
      </c>
      <c r="BM63" s="490">
        <f t="shared" si="64"/>
        <v>1.504567013749027</v>
      </c>
      <c r="BN63" s="527"/>
      <c r="BO63" s="252"/>
      <c r="BP63" s="515">
        <f t="shared" si="65"/>
        <v>520</v>
      </c>
      <c r="BQ63" s="592">
        <v>52000</v>
      </c>
      <c r="BR63" s="382">
        <f t="shared" si="66"/>
        <v>216.74520064946785</v>
      </c>
      <c r="BS63" s="382">
        <f t="shared" si="66"/>
        <v>217.03024902156295</v>
      </c>
      <c r="BT63" s="382">
        <f t="shared" si="66"/>
        <v>217.50347576688947</v>
      </c>
      <c r="BU63" s="382">
        <f t="shared" si="66"/>
        <v>218.16214919186709</v>
      </c>
      <c r="BV63" s="382">
        <f t="shared" si="66"/>
        <v>219.00254039578039</v>
      </c>
      <c r="BW63" s="382">
        <f t="shared" si="66"/>
        <v>220.02001255188651</v>
      </c>
      <c r="BX63" s="382">
        <f t="shared" si="66"/>
        <v>221.209127503709</v>
      </c>
      <c r="BY63" s="382">
        <f t="shared" si="66"/>
        <v>222.56376456571928</v>
      </c>
      <c r="BZ63" s="382">
        <f t="shared" si="66"/>
        <v>224.0772462531167</v>
      </c>
      <c r="CA63" s="382">
        <f t="shared" si="66"/>
        <v>225.74246587472641</v>
      </c>
      <c r="CB63" s="382">
        <f t="shared" si="66"/>
        <v>227.55201243847566</v>
      </c>
      <c r="CC63" s="382">
        <f t="shared" si="66"/>
        <v>229.4982890514749</v>
      </c>
      <c r="CD63" s="382">
        <f t="shared" si="66"/>
        <v>231.5736218508313</v>
      </c>
      <c r="CE63" s="382">
        <f t="shared" si="66"/>
        <v>233.7703573879042</v>
      </c>
      <c r="CF63" s="382">
        <f t="shared" si="66"/>
        <v>236.08094723412353</v>
      </c>
      <c r="CG63" s="382">
        <f t="shared" ref="CG63:CV76" si="86">$Q64*(1+0.2*AO63^2)</f>
        <v>238.4980193273565</v>
      </c>
      <c r="CH63" s="382">
        <f t="shared" si="67"/>
        <v>241.01443620178682</v>
      </c>
      <c r="CI63" s="382">
        <f t="shared" si="67"/>
        <v>243.62334072801642</v>
      </c>
      <c r="CJ63" s="382">
        <f t="shared" si="67"/>
        <v>246.31819033534381</v>
      </c>
      <c r="CK63" s="382">
        <f t="shared" si="67"/>
        <v>249.09278090735555</v>
      </c>
      <c r="CL63" s="382">
        <f t="shared" si="67"/>
        <v>251.94126165377651</v>
      </c>
      <c r="CM63" s="382">
        <f t="shared" si="67"/>
        <v>254.85814228746273</v>
      </c>
      <c r="CN63" s="382">
        <f t="shared" si="67"/>
        <v>257.83829379682442</v>
      </c>
      <c r="CO63" s="382">
        <f t="shared" si="67"/>
        <v>260.87694402048379</v>
      </c>
      <c r="CP63" s="382">
        <f t="shared" si="67"/>
        <v>263.96966911926677</v>
      </c>
      <c r="CQ63" s="382">
        <f t="shared" si="67"/>
        <v>267.11238191422376</v>
      </c>
      <c r="CR63" s="382">
        <f t="shared" si="67"/>
        <v>270.30131792853291</v>
      </c>
      <c r="CS63" s="382">
        <f t="shared" si="67"/>
        <v>273.53301984327669</v>
      </c>
      <c r="CT63" s="382">
        <f t="shared" si="67"/>
        <v>276.80432095710938</v>
      </c>
      <c r="CU63" s="382">
        <f t="shared" si="67"/>
        <v>280.11232813078379</v>
      </c>
      <c r="CV63" s="382">
        <f t="shared" si="67"/>
        <v>283.45440460080147</v>
      </c>
      <c r="CW63" s="382">
        <f t="shared" ref="CW63:CW76" si="87">$Q64*(1+0.2*BE63^2)</f>
        <v>286.82815296254188</v>
      </c>
      <c r="CX63" s="382">
        <f t="shared" si="68"/>
        <v>290.23139855172178</v>
      </c>
      <c r="CY63" s="382">
        <f t="shared" si="68"/>
        <v>293.66217339311493</v>
      </c>
      <c r="CZ63" s="382">
        <f t="shared" si="68"/>
        <v>297.11870083604293</v>
      </c>
      <c r="DA63" s="382">
        <f t="shared" si="68"/>
        <v>300.59938095596829</v>
      </c>
      <c r="DB63" s="382">
        <f t="shared" si="68"/>
        <v>304.10277676939717</v>
      </c>
      <c r="DC63" s="382">
        <f t="shared" si="68"/>
        <v>307.6276012839794</v>
      </c>
      <c r="DD63" s="382">
        <f t="shared" si="68"/>
        <v>311.17270538614395</v>
      </c>
      <c r="DE63" s="382">
        <f t="shared" si="68"/>
        <v>314.73706655379601</v>
      </c>
      <c r="DF63" s="521"/>
      <c r="DG63" s="252"/>
      <c r="DH63" s="515">
        <f t="shared" si="69"/>
        <v>520</v>
      </c>
      <c r="DI63" s="592">
        <v>52000</v>
      </c>
      <c r="DJ63" s="382">
        <f t="shared" si="70"/>
        <v>26.885415840432362</v>
      </c>
      <c r="DK63" s="382">
        <f t="shared" si="70"/>
        <v>53.731249870045147</v>
      </c>
      <c r="DL63" s="382">
        <f t="shared" si="70"/>
        <v>80.498495433141116</v>
      </c>
      <c r="DM63" s="382">
        <f t="shared" si="70"/>
        <v>107.14927411137363</v>
      </c>
      <c r="DN63" s="382">
        <f t="shared" si="70"/>
        <v>133.64734627799891</v>
      </c>
      <c r="DO63" s="382">
        <f t="shared" si="70"/>
        <v>159.95856171520063</v>
      </c>
      <c r="DP63" s="382">
        <f t="shared" si="70"/>
        <v>186.05123700563249</v>
      </c>
      <c r="DQ63" s="382">
        <f t="shared" si="70"/>
        <v>211.89645115715774</v>
      </c>
      <c r="DR63" s="382">
        <f t="shared" si="70"/>
        <v>237.46825581177777</v>
      </c>
      <c r="DS63" s="382">
        <f t="shared" si="70"/>
        <v>262.7438009874457</v>
      </c>
      <c r="DT63" s="382">
        <f t="shared" si="70"/>
        <v>287.70338125294853</v>
      </c>
      <c r="DU63" s="382">
        <f t="shared" si="70"/>
        <v>312.33041031421135</v>
      </c>
      <c r="DV63" s="382">
        <f t="shared" si="70"/>
        <v>336.61133409375822</v>
      </c>
      <c r="DW63" s="382">
        <f t="shared" si="70"/>
        <v>360.53549352882186</v>
      </c>
      <c r="DX63" s="382">
        <f t="shared" si="70"/>
        <v>384.09494859954771</v>
      </c>
      <c r="DY63" s="382">
        <f t="shared" ref="DY63:EN76" si="88">AO63*$R64</f>
        <v>407.28427468531771</v>
      </c>
      <c r="DZ63" s="382">
        <f t="shared" si="71"/>
        <v>430.1003414174267</v>
      </c>
      <c r="EA63" s="382">
        <f t="shared" si="71"/>
        <v>452.54208293242078</v>
      </c>
      <c r="EB63" s="382">
        <f t="shared" si="71"/>
        <v>474.61026699487854</v>
      </c>
      <c r="EC63" s="382">
        <f t="shared" si="71"/>
        <v>496.30726898468657</v>
      </c>
      <c r="ED63" s="382">
        <f t="shared" si="71"/>
        <v>517.63685533097521</v>
      </c>
      <c r="EE63" s="382">
        <f t="shared" si="71"/>
        <v>538.60397969032181</v>
      </c>
      <c r="EF63" s="382">
        <f t="shared" si="71"/>
        <v>559.21459404856239</v>
      </c>
      <c r="EG63" s="382">
        <f t="shared" si="71"/>
        <v>579.47547599001223</v>
      </c>
      <c r="EH63" s="382">
        <f t="shared" si="71"/>
        <v>599.39407262373868</v>
      </c>
      <c r="EI63" s="382">
        <f t="shared" si="71"/>
        <v>618.97836107190756</v>
      </c>
      <c r="EJ63" s="382">
        <f t="shared" si="71"/>
        <v>638.23672499114866</v>
      </c>
      <c r="EK63" s="382">
        <f t="shared" si="71"/>
        <v>657.1778462925962</v>
      </c>
      <c r="EL63" s="382">
        <f t="shared" si="71"/>
        <v>675.81061102704143</v>
      </c>
      <c r="EM63" s="382">
        <f t="shared" si="71"/>
        <v>694.14402828749439</v>
      </c>
      <c r="EN63" s="382">
        <f t="shared" si="71"/>
        <v>712.18716093280284</v>
      </c>
      <c r="EO63" s="382">
        <f t="shared" ref="EO63:EO76" si="89">BE63*$R64</f>
        <v>729.94906693659823</v>
      </c>
      <c r="EP63" s="382">
        <f t="shared" si="72"/>
        <v>747.43875020161636</v>
      </c>
      <c r="EQ63" s="382">
        <f t="shared" si="72"/>
        <v>764.66511973924423</v>
      </c>
      <c r="ER63" s="382">
        <f t="shared" si="72"/>
        <v>781.636956189182</v>
      </c>
      <c r="ES63" s="382">
        <f t="shared" si="72"/>
        <v>798.3628847373526</v>
      </c>
      <c r="ET63" s="382">
        <f t="shared" si="72"/>
        <v>814.85135357686715</v>
      </c>
      <c r="EU63" s="382">
        <f t="shared" si="72"/>
        <v>831.11061714294465</v>
      </c>
      <c r="EV63" s="382">
        <f t="shared" si="72"/>
        <v>847.14872343596517</v>
      </c>
      <c r="EW63" s="382">
        <f t="shared" si="72"/>
        <v>862.97350482538877</v>
      </c>
      <c r="EX63" s="521"/>
      <c r="EY63" s="252"/>
      <c r="EZ63" s="515">
        <f t="shared" si="73"/>
        <v>520</v>
      </c>
      <c r="FA63" s="592">
        <v>52000</v>
      </c>
      <c r="FB63" s="382">
        <f t="shared" si="82"/>
        <v>20.399999999999999</v>
      </c>
      <c r="FC63" s="382">
        <f t="shared" si="82"/>
        <v>40.799999999999997</v>
      </c>
      <c r="FD63" s="382">
        <f t="shared" si="82"/>
        <v>61.2</v>
      </c>
      <c r="FE63" s="382">
        <f t="shared" si="82"/>
        <v>81.599999999999994</v>
      </c>
      <c r="FF63" s="382">
        <f t="shared" si="82"/>
        <v>102</v>
      </c>
      <c r="FG63" s="382">
        <f t="shared" si="82"/>
        <v>122.4</v>
      </c>
      <c r="FH63" s="382">
        <f t="shared" si="82"/>
        <v>142.80000000000001</v>
      </c>
      <c r="FI63" s="382">
        <f t="shared" si="82"/>
        <v>163.19999999999999</v>
      </c>
      <c r="FJ63" s="382">
        <f t="shared" si="82"/>
        <v>183.60000000000002</v>
      </c>
      <c r="FK63" s="382">
        <f t="shared" si="82"/>
        <v>204</v>
      </c>
      <c r="FL63" s="382">
        <f t="shared" si="82"/>
        <v>224.4</v>
      </c>
      <c r="FM63" s="382">
        <f t="shared" si="82"/>
        <v>244.8</v>
      </c>
      <c r="FN63" s="382">
        <f t="shared" si="82"/>
        <v>265.20000000000005</v>
      </c>
      <c r="FO63" s="382">
        <f t="shared" si="82"/>
        <v>285.60000000000002</v>
      </c>
      <c r="FP63" s="382">
        <f t="shared" si="82"/>
        <v>306</v>
      </c>
      <c r="FQ63" s="382">
        <f t="shared" si="82"/>
        <v>326.39999999999998</v>
      </c>
      <c r="FR63" s="382">
        <f t="shared" si="80"/>
        <v>346.79999999999995</v>
      </c>
      <c r="FS63" s="382">
        <f t="shared" si="80"/>
        <v>367.20000000000005</v>
      </c>
      <c r="FT63" s="382">
        <f t="shared" si="80"/>
        <v>387.6</v>
      </c>
      <c r="FU63" s="382">
        <f t="shared" si="80"/>
        <v>408</v>
      </c>
      <c r="FV63" s="382">
        <f t="shared" si="80"/>
        <v>428.4</v>
      </c>
      <c r="FW63" s="382">
        <f t="shared" si="80"/>
        <v>448.8</v>
      </c>
      <c r="FX63" s="382">
        <f t="shared" si="80"/>
        <v>469.20000000000005</v>
      </c>
      <c r="FY63" s="382">
        <f t="shared" si="80"/>
        <v>489.6</v>
      </c>
      <c r="FZ63" s="382">
        <f t="shared" si="80"/>
        <v>510</v>
      </c>
      <c r="GA63" s="382">
        <f t="shared" si="80"/>
        <v>530.40000000000009</v>
      </c>
      <c r="GB63" s="382">
        <f t="shared" si="80"/>
        <v>550.79999999999995</v>
      </c>
      <c r="GC63" s="382">
        <f t="shared" si="80"/>
        <v>571.20000000000005</v>
      </c>
      <c r="GD63" s="382">
        <f t="shared" si="80"/>
        <v>591.59999999999991</v>
      </c>
      <c r="GE63" s="382">
        <f t="shared" si="80"/>
        <v>612</v>
      </c>
      <c r="GF63" s="382">
        <f t="shared" si="80"/>
        <v>632.40000000000009</v>
      </c>
      <c r="GG63" s="382">
        <f t="shared" si="79"/>
        <v>652.79999999999995</v>
      </c>
      <c r="GH63" s="382">
        <f t="shared" si="79"/>
        <v>673.2</v>
      </c>
      <c r="GI63" s="382">
        <f t="shared" si="79"/>
        <v>693.59999999999991</v>
      </c>
      <c r="GJ63" s="382">
        <f t="shared" si="79"/>
        <v>714</v>
      </c>
      <c r="GK63" s="382">
        <f t="shared" si="79"/>
        <v>734.40000000000009</v>
      </c>
      <c r="GL63" s="382">
        <f t="shared" si="79"/>
        <v>754.8</v>
      </c>
      <c r="GM63" s="382">
        <f t="shared" si="79"/>
        <v>775.2</v>
      </c>
      <c r="GN63" s="382">
        <f t="shared" si="79"/>
        <v>795.59999999999991</v>
      </c>
      <c r="GO63" s="382">
        <f t="shared" si="79"/>
        <v>816</v>
      </c>
      <c r="GQ63" s="511"/>
      <c r="GR63" s="521"/>
      <c r="GS63" s="524">
        <v>52000</v>
      </c>
      <c r="GT63" s="477">
        <f t="shared" si="83"/>
        <v>0.24122430833593783</v>
      </c>
      <c r="GU63" s="477">
        <f t="shared" si="83"/>
        <v>0.24066534654080782</v>
      </c>
      <c r="GV63" s="477">
        <f t="shared" si="83"/>
        <v>0.239737343279536</v>
      </c>
      <c r="GW63" s="477">
        <f t="shared" si="83"/>
        <v>0.23844561079169871</v>
      </c>
      <c r="GX63" s="477">
        <f t="shared" si="83"/>
        <v>0.23679741618041172</v>
      </c>
      <c r="GY63" s="477">
        <f t="shared" si="83"/>
        <v>0.23480182187479301</v>
      </c>
      <c r="GZ63" s="477">
        <f t="shared" si="83"/>
        <v>0.23246949443460618</v>
      </c>
      <c r="HA63" s="477">
        <f t="shared" si="83"/>
        <v>0.22981249044629323</v>
      </c>
      <c r="HB63" s="477">
        <f t="shared" si="83"/>
        <v>0.22684402859502548</v>
      </c>
      <c r="HC63" s="477">
        <f t="shared" si="83"/>
        <v>0.22357825671499881</v>
      </c>
      <c r="HD63" s="477">
        <f t="shared" si="83"/>
        <v>0.22003002181365486</v>
      </c>
      <c r="HE63" s="477">
        <f t="shared" si="83"/>
        <v>0.2162146498839938</v>
      </c>
      <c r="HF63" s="477">
        <f t="shared" si="83"/>
        <v>0.21214774091316715</v>
      </c>
      <c r="HG63" s="477">
        <f t="shared" si="83"/>
        <v>0.2078449830150533</v>
      </c>
      <c r="HH63" s="477">
        <f t="shared" si="83"/>
        <v>0.20332198818102257</v>
      </c>
      <c r="HI63" s="477">
        <f t="shared" si="83"/>
        <v>0.19859415084908888</v>
      </c>
      <c r="HJ63" s="477">
        <f t="shared" si="81"/>
        <v>0.19367652939522081</v>
      </c>
      <c r="HK63" s="477">
        <f t="shared" si="81"/>
        <v>0.18858374977949857</v>
      </c>
      <c r="HL63" s="477">
        <f t="shared" si="81"/>
        <v>0.18332992993558109</v>
      </c>
      <c r="HM63" s="477">
        <f t="shared" si="81"/>
        <v>0.17792862305913812</v>
      </c>
      <c r="HN63" s="477">
        <f t="shared" si="81"/>
        <v>0.17239277770111153</v>
      </c>
      <c r="HO63" s="477">
        <f t="shared" si="81"/>
        <v>0.16673471247270749</v>
      </c>
      <c r="HP63" s="477">
        <f t="shared" si="81"/>
        <v>0.16096610318568591</v>
      </c>
      <c r="HQ63" s="477">
        <f t="shared" si="81"/>
        <v>0.15509798035277214</v>
      </c>
      <c r="HR63" s="477">
        <f t="shared" si="81"/>
        <v>0.14914073513011625</v>
      </c>
      <c r="HS63" s="477">
        <f t="shared" si="81"/>
        <v>0.14310413197403712</v>
      </c>
      <c r="HT63" s="477">
        <f t="shared" si="81"/>
        <v>0.13699732648941709</v>
      </c>
      <c r="HU63" s="477">
        <f t="shared" si="81"/>
        <v>0.13082888715380725</v>
      </c>
      <c r="HV63" s="477">
        <f t="shared" si="81"/>
        <v>0.12460681979980331</v>
      </c>
      <c r="HW63" s="477">
        <f t="shared" si="50"/>
        <v>0.11833859392286339</v>
      </c>
      <c r="HX63" s="477">
        <f t="shared" si="50"/>
        <v>0.11203117004847399</v>
      </c>
      <c r="HY63" s="477">
        <f t="shared" si="50"/>
        <v>0.1056910275402808</v>
      </c>
      <c r="HZ63" s="477">
        <f t="shared" si="50"/>
        <v>9.9324192359027313E-2</v>
      </c>
      <c r="IA63" s="477">
        <f t="shared" si="50"/>
        <v>9.2936264391761447E-2</v>
      </c>
      <c r="IB63" s="477">
        <f t="shared" si="50"/>
        <v>8.6532444063214975E-2</v>
      </c>
      <c r="IC63" s="477">
        <f t="shared" si="50"/>
        <v>8.0117558017987242E-2</v>
      </c>
      <c r="ID63" s="477">
        <f t="shared" si="50"/>
        <v>7.3696083725290629E-2</v>
      </c>
      <c r="IE63" s="477">
        <f t="shared" si="50"/>
        <v>6.7272172908998479E-2</v>
      </c>
      <c r="IF63" s="477">
        <f t="shared" si="50"/>
        <v>6.0849673746644982E-2</v>
      </c>
      <c r="IG63" s="477">
        <f t="shared" si="51"/>
        <v>5.4432151813158199E-2</v>
      </c>
    </row>
    <row r="64" spans="1:296">
      <c r="F64" s="384"/>
      <c r="G64" s="384"/>
      <c r="H64" s="384"/>
      <c r="I64" s="384"/>
      <c r="J64" s="252"/>
      <c r="K64" s="606">
        <v>52000</v>
      </c>
      <c r="L64" s="382">
        <f t="shared" si="22"/>
        <v>15.849599999999999</v>
      </c>
      <c r="M64" s="382">
        <v>520</v>
      </c>
      <c r="N64" s="493">
        <f t="shared" si="74"/>
        <v>105.34351024164613</v>
      </c>
      <c r="O64" s="263">
        <f t="shared" si="75"/>
        <v>0.16938970135823775</v>
      </c>
      <c r="P64" s="383">
        <f t="shared" si="78"/>
        <v>-56.500002288000502</v>
      </c>
      <c r="Q64" s="383">
        <f t="shared" si="76"/>
        <v>216.64999771199948</v>
      </c>
      <c r="R64" s="382">
        <f t="shared" si="0"/>
        <v>573.56933718429855</v>
      </c>
      <c r="S64" s="263">
        <f t="shared" si="77"/>
        <v>0.10396596125501714</v>
      </c>
      <c r="T64" s="492">
        <f>O64/Konstanten!$C$22</f>
        <v>0.13827730723121448</v>
      </c>
      <c r="U64" s="492">
        <f t="shared" si="2"/>
        <v>0.75186533996876448</v>
      </c>
      <c r="V64" s="492"/>
      <c r="W64" s="252"/>
      <c r="X64" s="515">
        <f t="shared" si="61"/>
        <v>530</v>
      </c>
      <c r="Y64" s="592">
        <v>53000</v>
      </c>
      <c r="Z64" s="490">
        <f t="shared" ref="Z64:AN76" si="90">SQRT(5*((((1/$S65)*(((1+0.2*(Z$10/661.48)^2)^3.5)-1))+1)^(1/3.5)-1))</f>
        <v>4.801332763535552E-2</v>
      </c>
      <c r="AA64" s="490">
        <f t="shared" si="90"/>
        <v>9.595209636253127E-2</v>
      </c>
      <c r="AB64" s="490">
        <f t="shared" si="90"/>
        <v>0.14374288409918445</v>
      </c>
      <c r="AC64" s="490">
        <f t="shared" si="90"/>
        <v>0.19131449660518846</v>
      </c>
      <c r="AD64" s="490">
        <f t="shared" si="90"/>
        <v>0.23859897040437203</v>
      </c>
      <c r="AE64" s="490">
        <f t="shared" si="90"/>
        <v>0.28553245194039556</v>
      </c>
      <c r="AF64" s="490">
        <f t="shared" si="90"/>
        <v>0.33205592619593788</v>
      </c>
      <c r="AG64" s="490">
        <f t="shared" si="90"/>
        <v>0.37811577818202807</v>
      </c>
      <c r="AH64" s="490">
        <f t="shared" si="90"/>
        <v>0.42366418108308779</v>
      </c>
      <c r="AI64" s="490">
        <f t="shared" si="90"/>
        <v>0.46865931446278758</v>
      </c>
      <c r="AJ64" s="490">
        <f t="shared" si="90"/>
        <v>0.51306542404754607</v>
      </c>
      <c r="AK64" s="490">
        <f t="shared" si="90"/>
        <v>0.55685274075084823</v>
      </c>
      <c r="AL64" s="490">
        <f t="shared" si="90"/>
        <v>0.59999728061020086</v>
      </c>
      <c r="AM64" s="490">
        <f t="shared" si="90"/>
        <v>0.64248054926234588</v>
      </c>
      <c r="AN64" s="490">
        <f t="shared" si="90"/>
        <v>0.68428917474698447</v>
      </c>
      <c r="AO64" s="490">
        <f t="shared" si="84"/>
        <v>0.72541449117970913</v>
      </c>
      <c r="AP64" s="490">
        <f t="shared" si="84"/>
        <v>0.76585209358500894</v>
      </c>
      <c r="AQ64" s="490">
        <f t="shared" si="84"/>
        <v>0.80560138132668513</v>
      </c>
      <c r="AR64" s="490">
        <f t="shared" si="84"/>
        <v>0.84466510445804155</v>
      </c>
      <c r="AS64" s="490">
        <f t="shared" si="84"/>
        <v>0.88304892420811221</v>
      </c>
      <c r="AT64" s="490">
        <f t="shared" si="84"/>
        <v>0.92076099591496807</v>
      </c>
      <c r="AU64" s="490">
        <f t="shared" si="84"/>
        <v>0.95781158013521872</v>
      </c>
      <c r="AV64" s="490">
        <f t="shared" si="84"/>
        <v>0.99421268546105446</v>
      </c>
      <c r="AW64" s="490">
        <f t="shared" si="84"/>
        <v>1.0299777447796716</v>
      </c>
      <c r="AX64" s="490">
        <f t="shared" si="84"/>
        <v>1.0651213252980916</v>
      </c>
      <c r="AY64" s="490">
        <f t="shared" si="84"/>
        <v>1.0996588715935773</v>
      </c>
      <c r="AZ64" s="490">
        <f t="shared" si="84"/>
        <v>1.1336064801891179</v>
      </c>
      <c r="BA64" s="490">
        <f t="shared" si="84"/>
        <v>1.1669807036447932</v>
      </c>
      <c r="BB64" s="490">
        <f t="shared" si="84"/>
        <v>1.1997983818497242</v>
      </c>
      <c r="BC64" s="490">
        <f t="shared" si="84"/>
        <v>1.2320764980514924</v>
      </c>
      <c r="BD64" s="490">
        <f t="shared" si="84"/>
        <v>1.2638320571304296</v>
      </c>
      <c r="BE64" s="490">
        <f t="shared" si="85"/>
        <v>1.2950819836827689</v>
      </c>
      <c r="BF64" s="490">
        <f t="shared" si="64"/>
        <v>1.325843037591983</v>
      </c>
      <c r="BG64" s="490">
        <f t="shared" si="64"/>
        <v>1.3561317449206163</v>
      </c>
      <c r="BH64" s="490">
        <f t="shared" si="64"/>
        <v>1.3859643421295156</v>
      </c>
      <c r="BI64" s="490">
        <f t="shared" si="64"/>
        <v>1.4153567318147897</v>
      </c>
      <c r="BJ64" s="490">
        <f t="shared" si="64"/>
        <v>1.4443244483370654</v>
      </c>
      <c r="BK64" s="490">
        <f t="shared" si="64"/>
        <v>1.4728826318957722</v>
      </c>
      <c r="BL64" s="490">
        <f t="shared" si="64"/>
        <v>1.5010460097699287</v>
      </c>
      <c r="BM64" s="490">
        <f t="shared" si="64"/>
        <v>1.5288288836033894</v>
      </c>
      <c r="BN64" s="527"/>
      <c r="BO64" s="252"/>
      <c r="BP64" s="515">
        <f t="shared" si="65"/>
        <v>530</v>
      </c>
      <c r="BQ64" s="592">
        <v>53000</v>
      </c>
      <c r="BR64" s="382">
        <f t="shared" ref="BR64:CF76" si="91">$Q65*(1+0.2*Z64^2)</f>
        <v>216.74988547733935</v>
      </c>
      <c r="BS64" s="382">
        <f t="shared" si="91"/>
        <v>217.0489285596129</v>
      </c>
      <c r="BT64" s="382">
        <f t="shared" si="91"/>
        <v>217.54528288741867</v>
      </c>
      <c r="BU64" s="382">
        <f t="shared" si="91"/>
        <v>218.23592927761823</v>
      </c>
      <c r="BV64" s="382">
        <f t="shared" si="91"/>
        <v>219.11675156376742</v>
      </c>
      <c r="BW64" s="382">
        <f t="shared" si="91"/>
        <v>220.18263976023562</v>
      </c>
      <c r="BX64" s="382">
        <f t="shared" si="91"/>
        <v>221.42761277636339</v>
      </c>
      <c r="BY64" s="382">
        <f t="shared" si="91"/>
        <v>222.84495454887869</v>
      </c>
      <c r="BZ64" s="382">
        <f t="shared" si="91"/>
        <v>224.42735731982458</v>
      </c>
      <c r="CA64" s="382">
        <f t="shared" si="91"/>
        <v>226.16706610439968</v>
      </c>
      <c r="CB64" s="382">
        <f t="shared" si="91"/>
        <v>228.0560190764119</v>
      </c>
      <c r="CC64" s="382">
        <f t="shared" si="91"/>
        <v>230.08597953172998</v>
      </c>
      <c r="CD64" s="382">
        <f t="shared" si="91"/>
        <v>232.24865615019337</v>
      </c>
      <c r="CE64" s="382">
        <f t="shared" si="91"/>
        <v>234.53580935340943</v>
      </c>
      <c r="CF64" s="382">
        <f t="shared" si="91"/>
        <v>236.93934256143461</v>
      </c>
      <c r="CG64" s="382">
        <f t="shared" si="86"/>
        <v>239.45137802450398</v>
      </c>
      <c r="CH64" s="382">
        <f t="shared" si="86"/>
        <v>242.06431761294283</v>
      </c>
      <c r="CI64" s="382">
        <f t="shared" si="86"/>
        <v>244.77088947887137</v>
      </c>
      <c r="CJ64" s="382">
        <f t="shared" si="86"/>
        <v>247.56418186491982</v>
      </c>
      <c r="CK64" s="382">
        <f t="shared" si="86"/>
        <v>250.43766554745355</v>
      </c>
      <c r="CL64" s="382">
        <f t="shared" si="86"/>
        <v>253.38520649060109</v>
      </c>
      <c r="CM64" s="382">
        <f t="shared" si="86"/>
        <v>256.40107028056769</v>
      </c>
      <c r="CN64" s="382">
        <f t="shared" si="86"/>
        <v>259.47991983384037</v>
      </c>
      <c r="CO64" s="382">
        <f t="shared" si="86"/>
        <v>262.61680775149819</v>
      </c>
      <c r="CP64" s="382">
        <f t="shared" si="86"/>
        <v>265.80716454427414</v>
      </c>
      <c r="CQ64" s="382">
        <f t="shared" si="86"/>
        <v>269.04678379442703</v>
      </c>
      <c r="CR64" s="382">
        <f t="shared" si="86"/>
        <v>272.33180516194079</v>
      </c>
      <c r="CS64" s="382">
        <f t="shared" si="86"/>
        <v>275.65869599171344</v>
      </c>
      <c r="CT64" s="382">
        <f t="shared" si="86"/>
        <v>279.02423213995252</v>
      </c>
      <c r="CU64" s="382">
        <f t="shared" si="86"/>
        <v>282.42547851456925</v>
      </c>
      <c r="CV64" s="382">
        <f t="shared" si="86"/>
        <v>285.85976971684892</v>
      </c>
      <c r="CW64" s="382">
        <f t="shared" si="87"/>
        <v>289.3246910799341</v>
      </c>
      <c r="CX64" s="382">
        <f t="shared" si="68"/>
        <v>292.8180603227508</v>
      </c>
      <c r="CY64" s="382">
        <f t="shared" si="68"/>
        <v>296.3379099745938</v>
      </c>
      <c r="CZ64" s="382">
        <f t="shared" si="68"/>
        <v>299.88247067416626</v>
      </c>
      <c r="DA64" s="382">
        <f t="shared" si="68"/>
        <v>303.45015540577396</v>
      </c>
      <c r="DB64" s="382">
        <f t="shared" si="68"/>
        <v>307.03954470315261</v>
      </c>
      <c r="DC64" s="382">
        <f t="shared" si="68"/>
        <v>310.64937282654103</v>
      </c>
      <c r="DD64" s="382">
        <f t="shared" si="68"/>
        <v>314.27851489988768</v>
      </c>
      <c r="DE64" s="382">
        <f t="shared" si="68"/>
        <v>317.9259749813242</v>
      </c>
      <c r="DF64" s="521"/>
      <c r="DG64" s="252"/>
      <c r="DH64" s="515">
        <f t="shared" si="69"/>
        <v>530</v>
      </c>
      <c r="DI64" s="592">
        <v>53000</v>
      </c>
      <c r="DJ64" s="382">
        <f t="shared" ref="DJ64:DX76" si="92">Z64*$R65</f>
        <v>27.538972507823431</v>
      </c>
      <c r="DK64" s="382">
        <f t="shared" si="92"/>
        <v>55.035180312101005</v>
      </c>
      <c r="DL64" s="382">
        <f t="shared" si="92"/>
        <v>82.446510757728674</v>
      </c>
      <c r="DM64" s="382">
        <f t="shared" si="92"/>
        <v>109.73212901158568</v>
      </c>
      <c r="DN64" s="382">
        <f t="shared" si="92"/>
        <v>136.85305330769174</v>
      </c>
      <c r="DO64" s="382">
        <f t="shared" si="92"/>
        <v>163.77265920406026</v>
      </c>
      <c r="DP64" s="382">
        <f t="shared" si="92"/>
        <v>190.45709749632243</v>
      </c>
      <c r="DQ64" s="382">
        <f t="shared" si="92"/>
        <v>216.87561627079108</v>
      </c>
      <c r="DR64" s="382">
        <f t="shared" si="92"/>
        <v>243.00078353255529</v>
      </c>
      <c r="DS64" s="382">
        <f t="shared" si="92"/>
        <v>268.80861236166879</v>
      </c>
      <c r="DT64" s="382">
        <f t="shared" si="92"/>
        <v>294.27859520313206</v>
      </c>
      <c r="DU64" s="382">
        <f t="shared" si="92"/>
        <v>319.39365742172407</v>
      </c>
      <c r="DV64" s="382">
        <f t="shared" si="92"/>
        <v>344.14004255197449</v>
      </c>
      <c r="DW64" s="382">
        <f t="shared" si="92"/>
        <v>368.50714279420782</v>
      </c>
      <c r="DX64" s="382">
        <f t="shared" si="92"/>
        <v>392.48728840201852</v>
      </c>
      <c r="DY64" s="382">
        <f t="shared" si="88"/>
        <v>416.07550888983093</v>
      </c>
      <c r="DZ64" s="382">
        <f t="shared" si="88"/>
        <v>439.26927769876096</v>
      </c>
      <c r="EA64" s="382">
        <f t="shared" si="88"/>
        <v>462.06825032230211</v>
      </c>
      <c r="EB64" s="382">
        <f t="shared" si="88"/>
        <v>484.47400410670519</v>
      </c>
      <c r="EC64" s="382">
        <f t="shared" si="88"/>
        <v>506.48978615935482</v>
      </c>
      <c r="ED64" s="382">
        <f t="shared" si="88"/>
        <v>528.12027413210285</v>
      </c>
      <c r="EE64" s="382">
        <f t="shared" si="88"/>
        <v>549.37135316560307</v>
      </c>
      <c r="EF64" s="382">
        <f t="shared" si="88"/>
        <v>570.24991102011847</v>
      </c>
      <c r="EG64" s="382">
        <f t="shared" si="88"/>
        <v>590.7636523878549</v>
      </c>
      <c r="EH64" s="382">
        <f t="shared" si="88"/>
        <v>610.92093257208796</v>
      </c>
      <c r="EI64" s="382">
        <f t="shared" si="88"/>
        <v>630.73061010876177</v>
      </c>
      <c r="EJ64" s="382">
        <f t="shared" si="88"/>
        <v>650.20191746989804</v>
      </c>
      <c r="EK64" s="382">
        <f t="shared" si="88"/>
        <v>669.34434869641041</v>
      </c>
      <c r="EL64" s="382">
        <f t="shared" si="88"/>
        <v>688.16756263234026</v>
      </c>
      <c r="EM64" s="382">
        <f t="shared" si="88"/>
        <v>706.68130034774617</v>
      </c>
      <c r="EN64" s="382">
        <f t="shared" si="88"/>
        <v>724.89531532056901</v>
      </c>
      <c r="EO64" s="382">
        <f t="shared" si="89"/>
        <v>742.81931498025233</v>
      </c>
      <c r="EP64" s="382">
        <f t="shared" si="72"/>
        <v>760.46291228205064</v>
      </c>
      <c r="EQ64" s="382">
        <f t="shared" si="72"/>
        <v>777.83558606870406</v>
      </c>
      <c r="ER64" s="382">
        <f t="shared" si="72"/>
        <v>794.94664907629863</v>
      </c>
      <c r="ES64" s="382">
        <f t="shared" si="72"/>
        <v>811.80522254634388</v>
      </c>
      <c r="ET64" s="382">
        <f t="shared" si="72"/>
        <v>828.42021651176822</v>
      </c>
      <c r="EU64" s="382">
        <f t="shared" si="72"/>
        <v>844.80031492672322</v>
      </c>
      <c r="EV64" s="382">
        <f t="shared" si="72"/>
        <v>860.95396490687415</v>
      </c>
      <c r="EW64" s="382">
        <f t="shared" si="72"/>
        <v>876.88936943660724</v>
      </c>
      <c r="EX64" s="521"/>
      <c r="EY64" s="252"/>
      <c r="EZ64" s="515">
        <f t="shared" si="73"/>
        <v>530</v>
      </c>
      <c r="FA64" s="592">
        <v>53000</v>
      </c>
      <c r="FB64" s="382">
        <f t="shared" si="82"/>
        <v>20.6</v>
      </c>
      <c r="FC64" s="382">
        <f t="shared" si="82"/>
        <v>41.2</v>
      </c>
      <c r="FD64" s="382">
        <f t="shared" si="82"/>
        <v>61.8</v>
      </c>
      <c r="FE64" s="382">
        <f t="shared" si="82"/>
        <v>82.4</v>
      </c>
      <c r="FF64" s="382">
        <f t="shared" si="82"/>
        <v>103</v>
      </c>
      <c r="FG64" s="382">
        <f t="shared" si="82"/>
        <v>123.6</v>
      </c>
      <c r="FH64" s="382">
        <f t="shared" si="82"/>
        <v>144.19999999999999</v>
      </c>
      <c r="FI64" s="382">
        <f t="shared" si="82"/>
        <v>164.8</v>
      </c>
      <c r="FJ64" s="382">
        <f t="shared" si="82"/>
        <v>185.4</v>
      </c>
      <c r="FK64" s="382">
        <f t="shared" si="82"/>
        <v>206</v>
      </c>
      <c r="FL64" s="382">
        <f t="shared" si="82"/>
        <v>226.60000000000002</v>
      </c>
      <c r="FM64" s="382">
        <f t="shared" si="82"/>
        <v>247.2</v>
      </c>
      <c r="FN64" s="382">
        <f t="shared" si="82"/>
        <v>267.8</v>
      </c>
      <c r="FO64" s="382">
        <f t="shared" si="82"/>
        <v>288.39999999999998</v>
      </c>
      <c r="FP64" s="382">
        <f t="shared" si="82"/>
        <v>309</v>
      </c>
      <c r="FQ64" s="382">
        <f t="shared" si="82"/>
        <v>329.6</v>
      </c>
      <c r="FR64" s="382">
        <f t="shared" si="80"/>
        <v>350.2</v>
      </c>
      <c r="FS64" s="382">
        <f t="shared" si="80"/>
        <v>370.8</v>
      </c>
      <c r="FT64" s="382">
        <f t="shared" si="80"/>
        <v>391.4</v>
      </c>
      <c r="FU64" s="382">
        <f t="shared" si="80"/>
        <v>412</v>
      </c>
      <c r="FV64" s="382">
        <f t="shared" si="80"/>
        <v>432.6</v>
      </c>
      <c r="FW64" s="382">
        <f t="shared" si="80"/>
        <v>453.20000000000005</v>
      </c>
      <c r="FX64" s="382">
        <f t="shared" si="80"/>
        <v>473.80000000000007</v>
      </c>
      <c r="FY64" s="382">
        <f t="shared" si="80"/>
        <v>494.4</v>
      </c>
      <c r="FZ64" s="382">
        <f t="shared" si="80"/>
        <v>515</v>
      </c>
      <c r="GA64" s="382">
        <f t="shared" si="80"/>
        <v>535.6</v>
      </c>
      <c r="GB64" s="382">
        <f t="shared" si="80"/>
        <v>556.20000000000005</v>
      </c>
      <c r="GC64" s="382">
        <f t="shared" si="80"/>
        <v>576.79999999999995</v>
      </c>
      <c r="GD64" s="382">
        <f t="shared" si="80"/>
        <v>597.4</v>
      </c>
      <c r="GE64" s="382">
        <f t="shared" si="80"/>
        <v>618</v>
      </c>
      <c r="GF64" s="382">
        <f t="shared" si="80"/>
        <v>638.6</v>
      </c>
      <c r="GG64" s="382">
        <f t="shared" si="79"/>
        <v>659.2</v>
      </c>
      <c r="GH64" s="382">
        <f t="shared" si="79"/>
        <v>679.8</v>
      </c>
      <c r="GI64" s="382">
        <f t="shared" si="79"/>
        <v>700.4</v>
      </c>
      <c r="GJ64" s="382">
        <f t="shared" si="79"/>
        <v>721</v>
      </c>
      <c r="GK64" s="382">
        <f t="shared" si="79"/>
        <v>741.6</v>
      </c>
      <c r="GL64" s="382">
        <f t="shared" si="79"/>
        <v>762.2</v>
      </c>
      <c r="GM64" s="382">
        <f t="shared" si="79"/>
        <v>782.8</v>
      </c>
      <c r="GN64" s="382">
        <f t="shared" si="79"/>
        <v>803.4</v>
      </c>
      <c r="GO64" s="382">
        <f t="shared" si="79"/>
        <v>824</v>
      </c>
      <c r="GQ64" s="511"/>
      <c r="GR64" s="521"/>
      <c r="GS64" s="524">
        <v>53000</v>
      </c>
      <c r="GT64" s="477">
        <f t="shared" si="83"/>
        <v>0.25196918678981817</v>
      </c>
      <c r="GU64" s="477">
        <f t="shared" si="83"/>
        <v>0.25138793465638842</v>
      </c>
      <c r="GV64" s="477">
        <f t="shared" si="83"/>
        <v>0.25042309938863289</v>
      </c>
      <c r="GW64" s="477">
        <f t="shared" si="83"/>
        <v>0.24908045854737687</v>
      </c>
      <c r="GX64" s="477">
        <f t="shared" si="83"/>
        <v>0.24736790659378768</v>
      </c>
      <c r="GY64" s="477">
        <f t="shared" si="83"/>
        <v>0.24529527333378184</v>
      </c>
      <c r="GZ64" s="477">
        <f t="shared" si="83"/>
        <v>0.24287410710548937</v>
      </c>
      <c r="HA64" s="477">
        <f t="shared" si="83"/>
        <v>0.24011743305328254</v>
      </c>
      <c r="HB64" s="477">
        <f t="shared" si="83"/>
        <v>0.23703949713741723</v>
      </c>
      <c r="HC64" s="477">
        <f t="shared" si="83"/>
        <v>0.23365550608610294</v>
      </c>
      <c r="HD64" s="477">
        <f t="shared" si="83"/>
        <v>0.22998137243524439</v>
      </c>
      <c r="HE64" s="477">
        <f t="shared" si="83"/>
        <v>0.22603347231282156</v>
      </c>
      <c r="HF64" s="477">
        <f t="shared" si="83"/>
        <v>0.22182842190020668</v>
      </c>
      <c r="HG64" s="477">
        <f t="shared" si="83"/>
        <v>0.21738287672470855</v>
      </c>
      <c r="HH64" s="477">
        <f t="shared" si="83"/>
        <v>0.21271335625143561</v>
      </c>
      <c r="HI64" s="477">
        <f t="shared" si="83"/>
        <v>0.20783609475252246</v>
      </c>
      <c r="HJ64" s="477">
        <f t="shared" si="81"/>
        <v>0.2027669181996431</v>
      </c>
      <c r="HK64" s="477">
        <f t="shared" si="81"/>
        <v>0.19752114597495199</v>
      </c>
      <c r="HL64" s="477">
        <f t="shared" si="81"/>
        <v>0.19211351551941208</v>
      </c>
      <c r="HM64" s="477">
        <f t="shared" si="81"/>
        <v>0.18655812760975576</v>
      </c>
      <c r="HN64" s="477">
        <f t="shared" si="81"/>
        <v>0.18086840973692594</v>
      </c>
      <c r="HO64" s="477">
        <f t="shared" si="81"/>
        <v>0.17505709500766967</v>
      </c>
      <c r="HP64" s="477">
        <f t="shared" si="81"/>
        <v>0.16913621406372414</v>
      </c>
      <c r="HQ64" s="477">
        <f t="shared" si="81"/>
        <v>0.16311709767240243</v>
      </c>
      <c r="HR64" s="477">
        <f t="shared" si="81"/>
        <v>0.15701038785533741</v>
      </c>
      <c r="HS64" s="477">
        <f t="shared" si="81"/>
        <v>0.15082605566322146</v>
      </c>
      <c r="HT64" s="477">
        <f t="shared" si="81"/>
        <v>0.14457342395372116</v>
      </c>
      <c r="HU64" s="477">
        <f t="shared" si="81"/>
        <v>0.13826119377364776</v>
      </c>
      <c r="HV64" s="477">
        <f t="shared" si="81"/>
        <v>0.1318974731751977</v>
      </c>
      <c r="HW64" s="477">
        <f t="shared" si="50"/>
        <v>0.12548980750461003</v>
      </c>
      <c r="HX64" s="477">
        <f t="shared" si="50"/>
        <v>0.11904521038656014</v>
      </c>
      <c r="HY64" s="477">
        <f t="shared" si="50"/>
        <v>0.11257019478885694</v>
      </c>
      <c r="HZ64" s="477">
        <f t="shared" si="50"/>
        <v>0.10607080368981012</v>
      </c>
      <c r="IA64" s="477">
        <f t="shared" si="50"/>
        <v>9.9552639986651897E-2</v>
      </c>
      <c r="IB64" s="477">
        <f t="shared" si="50"/>
        <v>9.3020895379862481E-2</v>
      </c>
      <c r="IC64" s="477">
        <f t="shared" si="50"/>
        <v>8.6480378047008713E-2</v>
      </c>
      <c r="ID64" s="477">
        <f t="shared" si="50"/>
        <v>7.993553898358717E-2</v>
      </c>
      <c r="IE64" s="477">
        <f t="shared" si="50"/>
        <v>7.3390496939032365E-2</v>
      </c>
      <c r="IF64" s="477">
        <f t="shared" si="50"/>
        <v>6.6849061915987051E-2</v>
      </c>
      <c r="IG64" s="477">
        <f t="shared" si="51"/>
        <v>6.0314757231676938E-2</v>
      </c>
    </row>
    <row r="65" spans="1:296">
      <c r="F65" s="384"/>
      <c r="G65" s="384"/>
      <c r="H65" s="384"/>
      <c r="I65" s="384"/>
      <c r="J65" s="252"/>
      <c r="K65" s="606">
        <v>53000</v>
      </c>
      <c r="L65" s="382">
        <f t="shared" si="22"/>
        <v>16.154399999999999</v>
      </c>
      <c r="M65" s="382">
        <v>530</v>
      </c>
      <c r="N65" s="493">
        <f t="shared" si="74"/>
        <v>100.40008938820016</v>
      </c>
      <c r="O65" s="263">
        <f t="shared" si="75"/>
        <v>0.1614408055968142</v>
      </c>
      <c r="P65" s="383">
        <f t="shared" si="78"/>
        <v>-56.500002288000502</v>
      </c>
      <c r="Q65" s="383">
        <f t="shared" si="76"/>
        <v>216.64999771199948</v>
      </c>
      <c r="R65" s="382">
        <f t="shared" si="0"/>
        <v>573.56933718429855</v>
      </c>
      <c r="S65" s="263">
        <f t="shared" si="77"/>
        <v>9.9087184197582195E-2</v>
      </c>
      <c r="T65" s="492">
        <f>O65/Konstanten!$C$22</f>
        <v>0.13178841273209321</v>
      </c>
      <c r="U65" s="492">
        <f t="shared" si="2"/>
        <v>0.75186533996876448</v>
      </c>
      <c r="V65" s="492"/>
      <c r="W65" s="252"/>
      <c r="X65" s="515">
        <f t="shared" si="61"/>
        <v>540</v>
      </c>
      <c r="Y65" s="592">
        <v>54000</v>
      </c>
      <c r="Z65" s="490">
        <f t="shared" si="90"/>
        <v>4.9180449317912142E-2</v>
      </c>
      <c r="AA65" s="490">
        <f t="shared" si="90"/>
        <v>9.8280367661215201E-2</v>
      </c>
      <c r="AB65" s="490">
        <f t="shared" si="90"/>
        <v>0.14722051242669718</v>
      </c>
      <c r="AC65" s="490">
        <f t="shared" si="90"/>
        <v>0.19592416324922649</v>
      </c>
      <c r="AD65" s="490">
        <f t="shared" si="90"/>
        <v>0.24431825125959739</v>
      </c>
      <c r="AE65" s="490">
        <f t="shared" si="90"/>
        <v>0.2923343418600699</v>
      </c>
      <c r="AF65" s="490">
        <f t="shared" si="90"/>
        <v>0.3399094401606273</v>
      </c>
      <c r="AG65" s="490">
        <f t="shared" si="90"/>
        <v>0.38698660071475222</v>
      </c>
      <c r="AH65" s="490">
        <f t="shared" si="90"/>
        <v>0.43351533579802121</v>
      </c>
      <c r="AI65" s="490">
        <f t="shared" si="90"/>
        <v>0.4794518279828256</v>
      </c>
      <c r="AJ65" s="490">
        <f t="shared" si="90"/>
        <v>0.52475896227170626</v>
      </c>
      <c r="AK65" s="490">
        <f t="shared" si="90"/>
        <v>0.56940620003823594</v>
      </c>
      <c r="AL65" s="490">
        <f t="shared" si="90"/>
        <v>0.61336932133717625</v>
      </c>
      <c r="AM65" s="490">
        <f t="shared" si="90"/>
        <v>0.65663006395081769</v>
      </c>
      <c r="AN65" s="490">
        <f t="shared" si="90"/>
        <v>0.69917568721960965</v>
      </c>
      <c r="AO65" s="490">
        <f t="shared" si="84"/>
        <v>0.74099848676441848</v>
      </c>
      <c r="AP65" s="490">
        <f t="shared" si="84"/>
        <v>0.78209528317462607</v>
      </c>
      <c r="AQ65" s="490">
        <f t="shared" si="84"/>
        <v>0.82246690410084433</v>
      </c>
      <c r="AR65" s="490">
        <f t="shared" si="84"/>
        <v>0.86211767536087336</v>
      </c>
      <c r="AS65" s="490">
        <f t="shared" si="84"/>
        <v>0.90105493295228856</v>
      </c>
      <c r="AT65" s="490">
        <f t="shared" si="84"/>
        <v>0.9392885644732053</v>
      </c>
      <c r="AU65" s="490">
        <f t="shared" si="84"/>
        <v>0.97683058550682</v>
      </c>
      <c r="AV65" s="490">
        <f t="shared" si="84"/>
        <v>1.0136947540751688</v>
      </c>
      <c r="AW65" s="490">
        <f t="shared" si="84"/>
        <v>1.0498962243134837</v>
      </c>
      <c r="AX65" s="490">
        <f t="shared" si="84"/>
        <v>1.0854512390228921</v>
      </c>
      <c r="AY65" s="490">
        <f t="shared" si="84"/>
        <v>1.1203768596718622</v>
      </c>
      <c r="AZ65" s="490">
        <f t="shared" si="84"/>
        <v>1.1546907316721546</v>
      </c>
      <c r="BA65" s="490">
        <f t="shared" si="84"/>
        <v>1.1884108822893016</v>
      </c>
      <c r="BB65" s="490">
        <f t="shared" si="84"/>
        <v>1.2215555483002409</v>
      </c>
      <c r="BC65" s="490">
        <f t="shared" si="84"/>
        <v>1.2541430304292172</v>
      </c>
      <c r="BD65" s="490">
        <f t="shared" si="84"/>
        <v>1.2861915716315668</v>
      </c>
      <c r="BE65" s="490">
        <f t="shared" si="85"/>
        <v>1.3177192564172617</v>
      </c>
      <c r="BF65" s="490">
        <f t="shared" si="64"/>
        <v>1.3487439285823697</v>
      </c>
      <c r="BG65" s="490">
        <f t="shared" si="64"/>
        <v>1.379283124924414</v>
      </c>
      <c r="BH65" s="490">
        <f t="shared" si="64"/>
        <v>1.409354022740378</v>
      </c>
      <c r="BI65" s="490">
        <f t="shared" si="64"/>
        <v>1.4389733991311144</v>
      </c>
      <c r="BJ65" s="490">
        <f t="shared" si="64"/>
        <v>1.4681576003553545</v>
      </c>
      <c r="BK65" s="490">
        <f t="shared" si="64"/>
        <v>1.4969225196841771</v>
      </c>
      <c r="BL65" s="490">
        <f t="shared" si="64"/>
        <v>1.5252835823998618</v>
      </c>
      <c r="BM65" s="490">
        <f t="shared" si="64"/>
        <v>1.5532557367593958</v>
      </c>
      <c r="BN65" s="527"/>
      <c r="BO65" s="252"/>
      <c r="BP65" s="515">
        <f t="shared" si="65"/>
        <v>540</v>
      </c>
      <c r="BQ65" s="592">
        <v>54000</v>
      </c>
      <c r="BR65" s="382">
        <f t="shared" si="91"/>
        <v>216.75480070095887</v>
      </c>
      <c r="BS65" s="382">
        <f t="shared" si="91"/>
        <v>217.06852350640764</v>
      </c>
      <c r="BT65" s="382">
        <f t="shared" si="91"/>
        <v>217.58912689124836</v>
      </c>
      <c r="BU65" s="382">
        <f t="shared" si="91"/>
        <v>218.31327510912084</v>
      </c>
      <c r="BV65" s="382">
        <f t="shared" si="91"/>
        <v>219.23642638892875</v>
      </c>
      <c r="BW65" s="382">
        <f t="shared" si="91"/>
        <v>220.35295206366811</v>
      </c>
      <c r="BX65" s="382">
        <f t="shared" si="91"/>
        <v>221.65627772315085</v>
      </c>
      <c r="BY65" s="382">
        <f t="shared" si="91"/>
        <v>223.13903904379237</v>
      </c>
      <c r="BZ65" s="382">
        <f t="shared" si="91"/>
        <v>224.79324485030199</v>
      </c>
      <c r="CA65" s="382">
        <f t="shared" si="91"/>
        <v>226.61044042538774</v>
      </c>
      <c r="CB65" s="382">
        <f t="shared" si="91"/>
        <v>228.58186498042167</v>
      </c>
      <c r="CC65" s="382">
        <f t="shared" si="91"/>
        <v>230.69859838005195</v>
      </c>
      <c r="CD65" s="382">
        <f t="shared" si="91"/>
        <v>232.95169352225631</v>
      </c>
      <c r="CE65" s="382">
        <f t="shared" si="91"/>
        <v>235.33229207620533</v>
      </c>
      <c r="CF65" s="382">
        <f t="shared" si="91"/>
        <v>237.83172246878846</v>
      </c>
      <c r="CG65" s="382">
        <f t="shared" si="86"/>
        <v>240.44158001832653</v>
      </c>
      <c r="CH65" s="382">
        <f t="shared" si="86"/>
        <v>243.15378990709789</v>
      </c>
      <c r="CI65" s="382">
        <f t="shared" si="86"/>
        <v>245.96065425788044</v>
      </c>
      <c r="CJ65" s="382">
        <f t="shared" si="86"/>
        <v>248.85488494961996</v>
      </c>
      <c r="CK65" s="382">
        <f t="shared" si="86"/>
        <v>251.82962400239828</v>
      </c>
      <c r="CL65" s="382">
        <f t="shared" si="86"/>
        <v>254.87845341675717</v>
      </c>
      <c r="CM65" s="382">
        <f t="shared" si="86"/>
        <v>257.99539630258499</v>
      </c>
      <c r="CN65" s="382">
        <f t="shared" si="86"/>
        <v>261.17491101064439</v>
      </c>
      <c r="CO65" s="382">
        <f t="shared" si="86"/>
        <v>264.41187981318973</v>
      </c>
      <c r="CP65" s="382">
        <f t="shared" si="86"/>
        <v>267.70159349105307</v>
      </c>
      <c r="CQ65" s="382">
        <f t="shared" si="86"/>
        <v>271.03973298972852</v>
      </c>
      <c r="CR65" s="382">
        <f t="shared" si="86"/>
        <v>274.42234911800529</v>
      </c>
      <c r="CS65" s="382">
        <f t="shared" si="86"/>
        <v>277.84584108719525</v>
      </c>
      <c r="CT65" s="382">
        <f t="shared" si="86"/>
        <v>281.30693453124536</v>
      </c>
      <c r="CU65" s="382">
        <f t="shared" si="86"/>
        <v>284.80265950999706</v>
      </c>
      <c r="CV65" s="382">
        <f t="shared" si="86"/>
        <v>288.33032887969711</v>
      </c>
      <c r="CW65" s="382">
        <f t="shared" si="87"/>
        <v>291.88751731572484</v>
      </c>
      <c r="CX65" s="382">
        <f t="shared" si="68"/>
        <v>295.47204119076304</v>
      </c>
      <c r="CY65" s="382">
        <f t="shared" si="68"/>
        <v>299.08193944537646</v>
      </c>
      <c r="CZ65" s="382">
        <f t="shared" si="68"/>
        <v>302.71545553516779</v>
      </c>
      <c r="DA65" s="382">
        <f t="shared" si="68"/>
        <v>306.37102049729566</v>
      </c>
      <c r="DB65" s="382">
        <f t="shared" si="68"/>
        <v>310.04723714736861</v>
      </c>
      <c r="DC65" s="382">
        <f t="shared" si="68"/>
        <v>313.742865393817</v>
      </c>
      <c r="DD65" s="382">
        <f t="shared" si="68"/>
        <v>317.45680863937906</v>
      </c>
      <c r="DE65" s="382">
        <f t="shared" si="68"/>
        <v>321.18810122700484</v>
      </c>
      <c r="DF65" s="521"/>
      <c r="DG65" s="252"/>
      <c r="DH65" s="515">
        <f t="shared" si="69"/>
        <v>540</v>
      </c>
      <c r="DI65" s="592">
        <v>54000</v>
      </c>
      <c r="DJ65" s="382">
        <f t="shared" si="92"/>
        <v>28.208397717700855</v>
      </c>
      <c r="DK65" s="382">
        <f t="shared" si="92"/>
        <v>56.370605337672373</v>
      </c>
      <c r="DL65" s="382">
        <f t="shared" si="92"/>
        <v>84.441171732513482</v>
      </c>
      <c r="DM65" s="382">
        <f t="shared" si="92"/>
        <v>112.37609245324714</v>
      </c>
      <c r="DN65" s="382">
        <f t="shared" si="92"/>
        <v>140.13345743699418</v>
      </c>
      <c r="DO65" s="382">
        <f t="shared" si="92"/>
        <v>167.67401469688843</v>
      </c>
      <c r="DP65" s="382">
        <f t="shared" si="92"/>
        <v>194.96163229561699</v>
      </c>
      <c r="DQ65" s="382">
        <f t="shared" si="92"/>
        <v>221.96364807116521</v>
      </c>
      <c r="DR65" s="382">
        <f t="shared" si="92"/>
        <v>248.65110381289963</v>
      </c>
      <c r="DS65" s="382">
        <f t="shared" si="92"/>
        <v>274.99886718790958</v>
      </c>
      <c r="DT65" s="382">
        <f t="shared" si="92"/>
        <v>300.9856501717029</v>
      </c>
      <c r="DU65" s="382">
        <f t="shared" si="92"/>
        <v>326.59393674456112</v>
      </c>
      <c r="DV65" s="382">
        <f t="shared" si="92"/>
        <v>351.80983508854723</v>
      </c>
      <c r="DW65" s="382">
        <f t="shared" si="92"/>
        <v>376.62287055555407</v>
      </c>
      <c r="DX65" s="382">
        <f t="shared" si="92"/>
        <v>401.02573549392793</v>
      </c>
      <c r="DY65" s="382">
        <f t="shared" si="88"/>
        <v>425.01401090803574</v>
      </c>
      <c r="DZ65" s="382">
        <f t="shared" si="88"/>
        <v>448.58587318543653</v>
      </c>
      <c r="EA65" s="382">
        <f t="shared" si="88"/>
        <v>471.74179704114334</v>
      </c>
      <c r="EB65" s="382">
        <f t="shared" si="88"/>
        <v>494.48426363160439</v>
      </c>
      <c r="EC65" s="382">
        <f t="shared" si="88"/>
        <v>516.81748066008674</v>
      </c>
      <c r="ED65" s="382">
        <f t="shared" si="88"/>
        <v>538.74711934968764</v>
      </c>
      <c r="EE65" s="382">
        <f t="shared" si="88"/>
        <v>560.28007147049698</v>
      </c>
      <c r="EF65" s="382">
        <f t="shared" si="88"/>
        <v>581.42422820209515</v>
      </c>
      <c r="EG65" s="382">
        <f t="shared" si="88"/>
        <v>602.1882814917825</v>
      </c>
      <c r="EH65" s="382">
        <f t="shared" si="88"/>
        <v>622.58154771223587</v>
      </c>
      <c r="EI65" s="382">
        <f t="shared" si="88"/>
        <v>642.61381279861587</v>
      </c>
      <c r="EJ65" s="382">
        <f t="shared" si="88"/>
        <v>662.29519761805045</v>
      </c>
      <c r="EK65" s="382">
        <f t="shared" si="88"/>
        <v>681.63604205728211</v>
      </c>
      <c r="EL65" s="382">
        <f t="shared" si="88"/>
        <v>700.64680617237161</v>
      </c>
      <c r="EM65" s="382">
        <f t="shared" si="88"/>
        <v>719.33798669759369</v>
      </c>
      <c r="EN65" s="382">
        <f t="shared" si="88"/>
        <v>737.72004723274904</v>
      </c>
      <c r="EO65" s="382">
        <f t="shared" si="89"/>
        <v>755.80336049823552</v>
      </c>
      <c r="EP65" s="382">
        <f t="shared" si="72"/>
        <v>773.59816114833666</v>
      </c>
      <c r="EQ65" s="382">
        <f t="shared" si="72"/>
        <v>791.11450775238416</v>
      </c>
      <c r="ER65" s="382">
        <f t="shared" si="72"/>
        <v>808.36225268122348</v>
      </c>
      <c r="ES65" s="382">
        <f t="shared" si="72"/>
        <v>825.35101876547037</v>
      </c>
      <c r="ET65" s="382">
        <f t="shared" si="72"/>
        <v>842.09018171791092</v>
      </c>
      <c r="EU65" s="382">
        <f t="shared" si="72"/>
        <v>858.58885743150358</v>
      </c>
      <c r="EV65" s="382">
        <f t="shared" si="72"/>
        <v>874.85589337518115</v>
      </c>
      <c r="EW65" s="382">
        <f t="shared" si="72"/>
        <v>890.89986341079589</v>
      </c>
      <c r="EX65" s="521"/>
      <c r="EY65" s="252"/>
      <c r="EZ65" s="515">
        <f t="shared" si="73"/>
        <v>540</v>
      </c>
      <c r="FA65" s="592">
        <v>54000</v>
      </c>
      <c r="FB65" s="382">
        <f t="shared" si="82"/>
        <v>20.8</v>
      </c>
      <c r="FC65" s="382">
        <f t="shared" si="82"/>
        <v>41.6</v>
      </c>
      <c r="FD65" s="382">
        <f t="shared" si="82"/>
        <v>62.4</v>
      </c>
      <c r="FE65" s="382">
        <f t="shared" si="82"/>
        <v>83.2</v>
      </c>
      <c r="FF65" s="382">
        <f t="shared" si="82"/>
        <v>104</v>
      </c>
      <c r="FG65" s="382">
        <f t="shared" si="82"/>
        <v>124.8</v>
      </c>
      <c r="FH65" s="382">
        <f t="shared" si="82"/>
        <v>145.60000000000002</v>
      </c>
      <c r="FI65" s="382">
        <f t="shared" si="82"/>
        <v>166.4</v>
      </c>
      <c r="FJ65" s="382">
        <f t="shared" si="82"/>
        <v>187.2</v>
      </c>
      <c r="FK65" s="382">
        <f t="shared" si="82"/>
        <v>208</v>
      </c>
      <c r="FL65" s="382">
        <f t="shared" si="82"/>
        <v>228.8</v>
      </c>
      <c r="FM65" s="382">
        <f t="shared" si="82"/>
        <v>249.6</v>
      </c>
      <c r="FN65" s="382">
        <f t="shared" si="82"/>
        <v>270.39999999999998</v>
      </c>
      <c r="FO65" s="382">
        <f t="shared" si="82"/>
        <v>291.20000000000005</v>
      </c>
      <c r="FP65" s="382">
        <f t="shared" si="82"/>
        <v>312</v>
      </c>
      <c r="FQ65" s="382">
        <f t="shared" si="82"/>
        <v>332.8</v>
      </c>
      <c r="FR65" s="382">
        <f t="shared" si="80"/>
        <v>353.6</v>
      </c>
      <c r="FS65" s="382">
        <f t="shared" si="80"/>
        <v>374.4</v>
      </c>
      <c r="FT65" s="382">
        <f t="shared" si="80"/>
        <v>395.20000000000005</v>
      </c>
      <c r="FU65" s="382">
        <f t="shared" si="80"/>
        <v>416</v>
      </c>
      <c r="FV65" s="382">
        <f t="shared" si="80"/>
        <v>436.8</v>
      </c>
      <c r="FW65" s="382">
        <f t="shared" si="80"/>
        <v>457.6</v>
      </c>
      <c r="FX65" s="382">
        <f t="shared" si="80"/>
        <v>478.40000000000003</v>
      </c>
      <c r="FY65" s="382">
        <f t="shared" si="80"/>
        <v>499.2</v>
      </c>
      <c r="FZ65" s="382">
        <f t="shared" si="80"/>
        <v>520</v>
      </c>
      <c r="GA65" s="382">
        <f t="shared" si="80"/>
        <v>540.79999999999995</v>
      </c>
      <c r="GB65" s="382">
        <f t="shared" si="80"/>
        <v>561.6</v>
      </c>
      <c r="GC65" s="382">
        <f t="shared" si="80"/>
        <v>582.40000000000009</v>
      </c>
      <c r="GD65" s="382">
        <f t="shared" si="80"/>
        <v>603.20000000000005</v>
      </c>
      <c r="GE65" s="382">
        <f t="shared" si="80"/>
        <v>624</v>
      </c>
      <c r="GF65" s="382">
        <f t="shared" si="80"/>
        <v>644.79999999999995</v>
      </c>
      <c r="GG65" s="382">
        <f t="shared" si="79"/>
        <v>665.6</v>
      </c>
      <c r="GH65" s="382">
        <f t="shared" si="79"/>
        <v>686.40000000000009</v>
      </c>
      <c r="GI65" s="382">
        <f t="shared" si="79"/>
        <v>707.2</v>
      </c>
      <c r="GJ65" s="382">
        <f t="shared" si="79"/>
        <v>728</v>
      </c>
      <c r="GK65" s="382">
        <f t="shared" si="79"/>
        <v>748.8</v>
      </c>
      <c r="GL65" s="382">
        <f t="shared" si="79"/>
        <v>769.6</v>
      </c>
      <c r="GM65" s="382">
        <f t="shared" si="79"/>
        <v>790.40000000000009</v>
      </c>
      <c r="GN65" s="382">
        <f t="shared" si="79"/>
        <v>811.2</v>
      </c>
      <c r="GO65" s="382">
        <f t="shared" si="79"/>
        <v>832</v>
      </c>
      <c r="GQ65" s="511"/>
      <c r="GR65" s="521"/>
      <c r="GS65" s="524">
        <v>54000</v>
      </c>
      <c r="GT65" s="477">
        <f t="shared" si="83"/>
        <v>0.26263092969126928</v>
      </c>
      <c r="GU65" s="477">
        <f t="shared" si="83"/>
        <v>0.26202672916484016</v>
      </c>
      <c r="GV65" s="477">
        <f t="shared" si="83"/>
        <v>0.26102399197317966</v>
      </c>
      <c r="GW65" s="477">
        <f t="shared" si="83"/>
        <v>0.25962899951682816</v>
      </c>
      <c r="GX65" s="477">
        <f t="shared" si="83"/>
        <v>0.25785032423994997</v>
      </c>
      <c r="GY65" s="477">
        <f t="shared" si="83"/>
        <v>0.25569862315513614</v>
      </c>
      <c r="GZ65" s="477">
        <f t="shared" si="83"/>
        <v>0.25318639218598032</v>
      </c>
      <c r="HA65" s="477">
        <f t="shared" si="83"/>
        <v>0.25032769353903656</v>
      </c>
      <c r="HB65" s="477">
        <f t="shared" si="83"/>
        <v>0.24713786856598566</v>
      </c>
      <c r="HC65" s="477">
        <f t="shared" si="83"/>
        <v>0.24363324792217619</v>
      </c>
      <c r="HD65" s="477">
        <f t="shared" si="83"/>
        <v>0.23983086944684318</v>
      </c>
      <c r="HE65" s="477">
        <f t="shared" si="83"/>
        <v>0.23574821232759255</v>
      </c>
      <c r="HF65" s="477">
        <f t="shared" si="83"/>
        <v>0.23140295400797184</v>
      </c>
      <c r="HG65" s="477">
        <f t="shared" si="83"/>
        <v>0.22681275417381658</v>
      </c>
      <c r="HH65" s="477">
        <f t="shared" si="83"/>
        <v>0.22199506818254036</v>
      </c>
      <c r="HI65" s="477">
        <f t="shared" si="83"/>
        <v>0.21696699059643221</v>
      </c>
      <c r="HJ65" s="477">
        <f t="shared" si="81"/>
        <v>0.21174512810877399</v>
      </c>
      <c r="HK65" s="477">
        <f t="shared" si="81"/>
        <v>0.20634550012674333</v>
      </c>
      <c r="HL65" s="477">
        <f t="shared" si="81"/>
        <v>0.20078346457870719</v>
      </c>
      <c r="HM65" s="477">
        <f t="shared" si="81"/>
        <v>0.19507366610611004</v>
      </c>
      <c r="HN65" s="477">
        <f t="shared" si="81"/>
        <v>0.18923000362906114</v>
      </c>
      <c r="HO65" s="477">
        <f t="shared" si="81"/>
        <v>0.18326561428645038</v>
      </c>
      <c r="HP65" s="477">
        <f t="shared" si="81"/>
        <v>0.17719287089337685</v>
      </c>
      <c r="HQ65" s="477">
        <f t="shared" si="81"/>
        <v>0.17102339028692623</v>
      </c>
      <c r="HR65" s="477">
        <f t="shared" si="81"/>
        <v>0.16476805020834026</v>
      </c>
      <c r="HS65" s="477">
        <f t="shared" si="81"/>
        <v>0.15843701266739285</v>
      </c>
      <c r="HT65" s="477">
        <f t="shared" si="81"/>
        <v>0.15203975203232856</v>
      </c>
      <c r="HU65" s="477">
        <f t="shared" si="81"/>
        <v>0.14558508637215314</v>
      </c>
      <c r="HV65" s="477">
        <f t="shared" si="81"/>
        <v>0.13908121083820071</v>
      </c>
      <c r="HW65" s="477">
        <f t="shared" si="50"/>
        <v>0.13253573210457095</v>
      </c>
      <c r="HX65" s="477">
        <f t="shared" si="50"/>
        <v>0.125955703089946</v>
      </c>
      <c r="HY65" s="477">
        <f t="shared" si="50"/>
        <v>0.11934765735729497</v>
      </c>
      <c r="HZ65" s="477">
        <f t="shared" si="50"/>
        <v>0.11271764273443821</v>
      </c>
      <c r="IA65" s="477">
        <f t="shared" si="50"/>
        <v>0.10607125381986932</v>
      </c>
      <c r="IB65" s="477">
        <f t="shared" si="50"/>
        <v>9.9413663137625771E-2</v>
      </c>
      <c r="IC65" s="477">
        <f t="shared" si="50"/>
        <v>9.2749650784914039E-2</v>
      </c>
      <c r="ID65" s="477">
        <f t="shared" si="50"/>
        <v>8.6083632479869179E-2</v>
      </c>
      <c r="IE65" s="477">
        <f t="shared" si="50"/>
        <v>7.9419685966450423E-2</v>
      </c>
      <c r="IF65" s="477">
        <f t="shared" si="50"/>
        <v>7.276157577175095E-2</v>
      </c>
      <c r="IG65" s="477">
        <f t="shared" si="51"/>
        <v>6.6112776339754625E-2</v>
      </c>
    </row>
    <row r="66" spans="1:296">
      <c r="F66" s="384"/>
      <c r="G66" s="384"/>
      <c r="H66" s="384"/>
      <c r="I66" s="384"/>
      <c r="J66" s="252"/>
      <c r="K66" s="606">
        <v>54000</v>
      </c>
      <c r="L66" s="382">
        <f t="shared" si="22"/>
        <v>16.459199999999999</v>
      </c>
      <c r="M66" s="382">
        <v>540</v>
      </c>
      <c r="N66" s="493">
        <f t="shared" si="74"/>
        <v>95.688646847212425</v>
      </c>
      <c r="O66" s="263">
        <f t="shared" si="75"/>
        <v>0.15386492509735367</v>
      </c>
      <c r="P66" s="383">
        <f t="shared" si="78"/>
        <v>-56.500002288000502</v>
      </c>
      <c r="Q66" s="383">
        <f t="shared" si="76"/>
        <v>216.64999771199948</v>
      </c>
      <c r="R66" s="382">
        <f t="shared" si="0"/>
        <v>573.56933718429855</v>
      </c>
      <c r="S66" s="263">
        <f t="shared" si="77"/>
        <v>9.4437351934085784E-2</v>
      </c>
      <c r="T66" s="492">
        <f>O66/Konstanten!$C$22</f>
        <v>0.12560402048763564</v>
      </c>
      <c r="U66" s="492">
        <f t="shared" si="2"/>
        <v>0.75186533996876448</v>
      </c>
      <c r="V66" s="492"/>
      <c r="W66" s="252"/>
      <c r="X66" s="515">
        <f t="shared" si="61"/>
        <v>550</v>
      </c>
      <c r="Y66" s="592">
        <v>55000</v>
      </c>
      <c r="Z66" s="490">
        <f t="shared" si="90"/>
        <v>5.0375906609032302E-2</v>
      </c>
      <c r="AA66" s="490">
        <f t="shared" si="90"/>
        <v>0.10066485577989598</v>
      </c>
      <c r="AB66" s="490">
        <f t="shared" si="90"/>
        <v>0.1507813497195995</v>
      </c>
      <c r="AC66" s="490">
        <f t="shared" si="90"/>
        <v>0.20064274510421073</v>
      </c>
      <c r="AD66" s="490">
        <f t="shared" si="90"/>
        <v>0.25017052375136994</v>
      </c>
      <c r="AE66" s="490">
        <f t="shared" si="90"/>
        <v>0.29929139004644945</v>
      </c>
      <c r="AF66" s="490">
        <f t="shared" si="90"/>
        <v>0.34793815964858493</v>
      </c>
      <c r="AG66" s="490">
        <f t="shared" si="90"/>
        <v>0.39605041932282065</v>
      </c>
      <c r="AH66" s="490">
        <f t="shared" si="90"/>
        <v>0.443574953020274</v>
      </c>
      <c r="AI66" s="490">
        <f t="shared" si="90"/>
        <v>0.49046594305853025</v>
      </c>
      <c r="AJ66" s="490">
        <f t="shared" si="90"/>
        <v>0.53668496634863094</v>
      </c>
      <c r="AK66" s="490">
        <f t="shared" si="90"/>
        <v>0.58220081348973773</v>
      </c>
      <c r="AL66" s="490">
        <f t="shared" si="90"/>
        <v>0.62698916310179753</v>
      </c>
      <c r="AM66" s="490">
        <f t="shared" si="90"/>
        <v>0.67103214527575183</v>
      </c>
      <c r="AN66" s="490">
        <f t="shared" si="90"/>
        <v>0.71431782702983027</v>
      </c>
      <c r="AO66" s="490">
        <f t="shared" si="84"/>
        <v>0.7568396498315384</v>
      </c>
      <c r="AP66" s="490">
        <f t="shared" si="84"/>
        <v>0.79859584524841087</v>
      </c>
      <c r="AQ66" s="490">
        <f t="shared" si="84"/>
        <v>0.83958885022439844</v>
      </c>
      <c r="AR66" s="490">
        <f t="shared" si="84"/>
        <v>0.87982473882238554</v>
      </c>
      <c r="AS66" s="490">
        <f t="shared" si="84"/>
        <v>0.9193126828747693</v>
      </c>
      <c r="AT66" s="490">
        <f t="shared" si="84"/>
        <v>0.95806445006389496</v>
      </c>
      <c r="AU66" s="490">
        <f t="shared" si="84"/>
        <v>0.9960939446281033</v>
      </c>
      <c r="AV66" s="490">
        <f t="shared" si="84"/>
        <v>1.0334167931891245</v>
      </c>
      <c r="AW66" s="490">
        <f t="shared" si="84"/>
        <v>1.0700499760995179</v>
      </c>
      <c r="AX66" s="490">
        <f t="shared" si="84"/>
        <v>1.1060115031547917</v>
      </c>
      <c r="AY66" s="490">
        <f t="shared" si="84"/>
        <v>1.1413201314270363</v>
      </c>
      <c r="AZ66" s="490">
        <f t="shared" si="84"/>
        <v>1.1759951222724201</v>
      </c>
      <c r="BA66" s="490">
        <f t="shared" si="84"/>
        <v>1.210056034164317</v>
      </c>
      <c r="BB66" s="490">
        <f t="shared" si="84"/>
        <v>1.243522547834675</v>
      </c>
      <c r="BC66" s="490">
        <f t="shared" si="84"/>
        <v>1.2764143202074718</v>
      </c>
      <c r="BD66" s="490">
        <f t="shared" si="84"/>
        <v>1.3087508637278751</v>
      </c>
      <c r="BE66" s="490">
        <f t="shared" si="85"/>
        <v>1.3405514478891967</v>
      </c>
      <c r="BF66" s="490">
        <f t="shared" si="64"/>
        <v>1.3718350200049232</v>
      </c>
      <c r="BG66" s="490">
        <f t="shared" si="64"/>
        <v>1.4026201425416625</v>
      </c>
      <c r="BH66" s="490">
        <f t="shared" si="64"/>
        <v>1.4329249446040242</v>
      </c>
      <c r="BI66" s="490">
        <f t="shared" si="64"/>
        <v>1.4627670854318686</v>
      </c>
      <c r="BJ66" s="490">
        <f t="shared" si="64"/>
        <v>1.4921637280268527</v>
      </c>
      <c r="BK66" s="490">
        <f t="shared" si="64"/>
        <v>1.5211315212634009</v>
      </c>
      <c r="BL66" s="490">
        <f t="shared" si="64"/>
        <v>1.5496865890571045</v>
      </c>
      <c r="BM66" s="490">
        <f t="shared" si="64"/>
        <v>1.5778445253598543</v>
      </c>
      <c r="BN66" s="527"/>
      <c r="BO66" s="252"/>
      <c r="BP66" s="515">
        <f t="shared" si="65"/>
        <v>550</v>
      </c>
      <c r="BQ66" s="592">
        <v>55000</v>
      </c>
      <c r="BR66" s="382">
        <f t="shared" si="91"/>
        <v>216.75995763695454</v>
      </c>
      <c r="BS66" s="382">
        <f t="shared" si="91"/>
        <v>217.08907850084992</v>
      </c>
      <c r="BT66" s="382">
        <f t="shared" si="91"/>
        <v>217.63510591988597</v>
      </c>
      <c r="BU66" s="382">
        <f t="shared" si="91"/>
        <v>218.39435565226839</v>
      </c>
      <c r="BV66" s="382">
        <f t="shared" si="91"/>
        <v>219.36181834039877</v>
      </c>
      <c r="BW66" s="382">
        <f t="shared" si="91"/>
        <v>220.53129698664651</v>
      </c>
      <c r="BX66" s="382">
        <f t="shared" si="91"/>
        <v>221.89556918077676</v>
      </c>
      <c r="BY66" s="382">
        <f t="shared" si="91"/>
        <v>223.44656528842393</v>
      </c>
      <c r="BZ66" s="382">
        <f t="shared" si="91"/>
        <v>225.17555378053351</v>
      </c>
      <c r="CA66" s="382">
        <f t="shared" si="91"/>
        <v>227.07332553546235</v>
      </c>
      <c r="CB66" s="382">
        <f t="shared" si="91"/>
        <v>229.13037011222025</v>
      </c>
      <c r="CC66" s="382">
        <f t="shared" si="91"/>
        <v>231.33703847748646</v>
      </c>
      <c r="CD66" s="382">
        <f t="shared" si="91"/>
        <v>233.68368827544833</v>
      </c>
      <c r="CE66" s="382">
        <f t="shared" si="91"/>
        <v>236.16080929186245</v>
      </c>
      <c r="CF66" s="382">
        <f t="shared" si="91"/>
        <v>238.7591281591958</v>
      </c>
      <c r="CG66" s="382">
        <f t="shared" si="86"/>
        <v>241.46969250317352</v>
      </c>
      <c r="CH66" s="382">
        <f t="shared" si="86"/>
        <v>244.28393561116346</v>
      </c>
      <c r="CI66" s="382">
        <f t="shared" si="86"/>
        <v>247.19372331289028</v>
      </c>
      <c r="CJ66" s="382">
        <f t="shared" si="86"/>
        <v>250.19138513110636</v>
      </c>
      <c r="CK66" s="382">
        <f t="shared" si="86"/>
        <v>253.26973192465985</v>
      </c>
      <c r="CL66" s="382">
        <f t="shared" si="86"/>
        <v>256.42206225430925</v>
      </c>
      <c r="CM66" s="382">
        <f t="shared" si="86"/>
        <v>259.64215959688573</v>
      </c>
      <c r="CN66" s="382">
        <f t="shared" si="86"/>
        <v>262.92428235503991</v>
      </c>
      <c r="CO66" s="382">
        <f t="shared" si="86"/>
        <v>266.26314839006477</v>
      </c>
      <c r="CP66" s="382">
        <f t="shared" si="86"/>
        <v>269.6539155688825</v>
      </c>
      <c r="CQ66" s="382">
        <f t="shared" si="86"/>
        <v>273.09215958114345</v>
      </c>
      <c r="CR66" s="382">
        <f t="shared" si="86"/>
        <v>276.57385006043211</v>
      </c>
      <c r="CS66" s="382">
        <f t="shared" si="86"/>
        <v>280.09532584203629</v>
      </c>
      <c r="CT66" s="382">
        <f t="shared" si="86"/>
        <v>283.65327001214087</v>
      </c>
      <c r="CU66" s="382">
        <f t="shared" si="86"/>
        <v>287.24468525073638</v>
      </c>
      <c r="CV66" s="382">
        <f t="shared" si="86"/>
        <v>290.86686984216436</v>
      </c>
      <c r="CW66" s="382">
        <f t="shared" si="87"/>
        <v>294.51739462134714</v>
      </c>
      <c r="CX66" s="382">
        <f t="shared" si="68"/>
        <v>298.19408103793648</v>
      </c>
      <c r="CY66" s="382">
        <f t="shared" si="68"/>
        <v>301.89498045228447</v>
      </c>
      <c r="CZ66" s="382">
        <f t="shared" si="68"/>
        <v>305.61835472373087</v>
      </c>
      <c r="DA66" s="382">
        <f t="shared" si="68"/>
        <v>309.36265811071405</v>
      </c>
      <c r="DB66" s="382">
        <f t="shared" si="68"/>
        <v>313.12652047151443</v>
      </c>
      <c r="DC66" s="382">
        <f t="shared" si="68"/>
        <v>316.90873173201697</v>
      </c>
      <c r="DD66" s="382">
        <f t="shared" si="68"/>
        <v>320.70822757112796</v>
      </c>
      <c r="DE66" s="382">
        <f t="shared" si="68"/>
        <v>324.52407626395666</v>
      </c>
      <c r="DF66" s="521"/>
      <c r="DG66" s="252"/>
      <c r="DH66" s="515">
        <f t="shared" si="69"/>
        <v>550</v>
      </c>
      <c r="DI66" s="592">
        <v>55000</v>
      </c>
      <c r="DJ66" s="382">
        <f t="shared" si="92"/>
        <v>28.894075363800781</v>
      </c>
      <c r="DK66" s="382">
        <f t="shared" si="92"/>
        <v>57.73827460742794</v>
      </c>
      <c r="DL66" s="382">
        <f t="shared" si="92"/>
        <v>86.483558818424598</v>
      </c>
      <c r="DM66" s="382">
        <f t="shared" si="92"/>
        <v>115.08252632026031</v>
      </c>
      <c r="DN66" s="382">
        <f t="shared" si="92"/>
        <v>143.49014149112207</v>
      </c>
      <c r="DO66" s="382">
        <f t="shared" si="92"/>
        <v>171.66436421390938</v>
      </c>
      <c r="DP66" s="382">
        <f t="shared" si="92"/>
        <v>199.56665961076351</v>
      </c>
      <c r="DQ66" s="382">
        <f t="shared" si="92"/>
        <v>227.16237650255374</v>
      </c>
      <c r="DR66" s="382">
        <f t="shared" si="92"/>
        <v>254.42099179539491</v>
      </c>
      <c r="DS66" s="382">
        <f t="shared" si="92"/>
        <v>281.31622587155312</v>
      </c>
      <c r="DT66" s="382">
        <f t="shared" si="92"/>
        <v>307.82604042536184</v>
      </c>
      <c r="DU66" s="382">
        <f t="shared" si="92"/>
        <v>333.93253470146828</v>
      </c>
      <c r="DV66" s="382">
        <f t="shared" si="92"/>
        <v>359.62175870203606</v>
      </c>
      <c r="DW66" s="382">
        <f t="shared" si="92"/>
        <v>384.88346279517089</v>
      </c>
      <c r="DX66" s="382">
        <f t="shared" si="92"/>
        <v>409.71080258842818</v>
      </c>
      <c r="DY66" s="382">
        <f t="shared" si="88"/>
        <v>434.10001630867208</v>
      </c>
      <c r="DZ66" s="382">
        <f t="shared" si="88"/>
        <v>458.05008963726567</v>
      </c>
      <c r="EA66" s="382">
        <f t="shared" si="88"/>
        <v>481.56242033053553</v>
      </c>
      <c r="EB66" s="382">
        <f t="shared" si="88"/>
        <v>504.64049228470424</v>
      </c>
      <c r="EC66" s="382">
        <f t="shared" si="88"/>
        <v>527.28956618160066</v>
      </c>
      <c r="ED66" s="382">
        <f t="shared" si="88"/>
        <v>549.51639160298771</v>
      </c>
      <c r="EE66" s="382">
        <f t="shared" si="88"/>
        <v>571.32894359363456</v>
      </c>
      <c r="EF66" s="382">
        <f t="shared" si="88"/>
        <v>592.73618510460949</v>
      </c>
      <c r="EG66" s="382">
        <f t="shared" si="88"/>
        <v>613.74785554547498</v>
      </c>
      <c r="EH66" s="382">
        <f t="shared" si="88"/>
        <v>634.37428478270363</v>
      </c>
      <c r="EI66" s="382">
        <f t="shared" si="88"/>
        <v>654.62623129770168</v>
      </c>
      <c r="EJ66" s="382">
        <f t="shared" si="88"/>
        <v>674.51474281376011</v>
      </c>
      <c r="EK66" s="382">
        <f t="shared" si="88"/>
        <v>694.05103747148814</v>
      </c>
      <c r="EL66" s="382">
        <f t="shared" si="88"/>
        <v>713.24640353526468</v>
      </c>
      <c r="EM66" s="382">
        <f t="shared" si="88"/>
        <v>732.11211561394657</v>
      </c>
      <c r="EN66" s="382">
        <f t="shared" si="88"/>
        <v>750.65936544777549</v>
      </c>
      <c r="EO66" s="382">
        <f t="shared" si="89"/>
        <v>768.89920542725827</v>
      </c>
      <c r="EP66" s="382">
        <f t="shared" si="72"/>
        <v>786.84250315043278</v>
      </c>
      <c r="EQ66" s="382">
        <f t="shared" si="72"/>
        <v>804.49990547896766</v>
      </c>
      <c r="ER66" s="382">
        <f t="shared" si="72"/>
        <v>821.88181071137785</v>
      </c>
      <c r="ES66" s="382">
        <f t="shared" si="72"/>
        <v>838.99834764616514</v>
      </c>
      <c r="ET66" s="382">
        <f t="shared" si="72"/>
        <v>855.85936045481378</v>
      </c>
      <c r="EU66" s="382">
        <f t="shared" si="72"/>
        <v>872.47439842119263</v>
      </c>
      <c r="EV66" s="382">
        <f t="shared" si="72"/>
        <v>888.85270972887986</v>
      </c>
      <c r="EW66" s="382">
        <f t="shared" si="72"/>
        <v>905.00323859052583</v>
      </c>
      <c r="EX66" s="521"/>
      <c r="EY66" s="252"/>
      <c r="EZ66" s="515">
        <f t="shared" si="73"/>
        <v>550</v>
      </c>
      <c r="FA66" s="592">
        <v>55000</v>
      </c>
      <c r="FB66" s="382">
        <f t="shared" si="82"/>
        <v>21</v>
      </c>
      <c r="FC66" s="382">
        <f t="shared" si="82"/>
        <v>42</v>
      </c>
      <c r="FD66" s="382">
        <f t="shared" si="82"/>
        <v>63</v>
      </c>
      <c r="FE66" s="382">
        <f t="shared" si="82"/>
        <v>84</v>
      </c>
      <c r="FF66" s="382">
        <f t="shared" si="82"/>
        <v>105</v>
      </c>
      <c r="FG66" s="382">
        <f t="shared" si="82"/>
        <v>126</v>
      </c>
      <c r="FH66" s="382">
        <f t="shared" si="82"/>
        <v>147</v>
      </c>
      <c r="FI66" s="382">
        <f t="shared" si="82"/>
        <v>168</v>
      </c>
      <c r="FJ66" s="382">
        <f t="shared" si="82"/>
        <v>189</v>
      </c>
      <c r="FK66" s="382">
        <f t="shared" si="82"/>
        <v>210</v>
      </c>
      <c r="FL66" s="382">
        <f t="shared" si="82"/>
        <v>231</v>
      </c>
      <c r="FM66" s="382">
        <f t="shared" si="82"/>
        <v>252</v>
      </c>
      <c r="FN66" s="382">
        <f t="shared" si="82"/>
        <v>273</v>
      </c>
      <c r="FO66" s="382">
        <f t="shared" si="82"/>
        <v>294</v>
      </c>
      <c r="FP66" s="382">
        <f t="shared" si="82"/>
        <v>315</v>
      </c>
      <c r="FQ66" s="382">
        <f t="shared" si="82"/>
        <v>336</v>
      </c>
      <c r="FR66" s="382">
        <f t="shared" si="80"/>
        <v>357</v>
      </c>
      <c r="FS66" s="382">
        <f t="shared" si="80"/>
        <v>378</v>
      </c>
      <c r="FT66" s="382">
        <f t="shared" si="80"/>
        <v>399</v>
      </c>
      <c r="FU66" s="382">
        <f t="shared" si="80"/>
        <v>420</v>
      </c>
      <c r="FV66" s="382">
        <f t="shared" si="80"/>
        <v>441</v>
      </c>
      <c r="FW66" s="382">
        <f t="shared" si="80"/>
        <v>462</v>
      </c>
      <c r="FX66" s="382">
        <f t="shared" si="80"/>
        <v>483</v>
      </c>
      <c r="FY66" s="382">
        <f t="shared" si="80"/>
        <v>504</v>
      </c>
      <c r="FZ66" s="382">
        <f t="shared" si="80"/>
        <v>525</v>
      </c>
      <c r="GA66" s="382">
        <f t="shared" si="80"/>
        <v>546</v>
      </c>
      <c r="GB66" s="382">
        <f t="shared" si="80"/>
        <v>567</v>
      </c>
      <c r="GC66" s="382">
        <f t="shared" si="80"/>
        <v>588</v>
      </c>
      <c r="GD66" s="382">
        <f t="shared" si="80"/>
        <v>609</v>
      </c>
      <c r="GE66" s="382">
        <f t="shared" si="80"/>
        <v>630</v>
      </c>
      <c r="GF66" s="382">
        <f t="shared" si="80"/>
        <v>651</v>
      </c>
      <c r="GG66" s="382">
        <f t="shared" si="79"/>
        <v>672</v>
      </c>
      <c r="GH66" s="382">
        <f t="shared" si="79"/>
        <v>693</v>
      </c>
      <c r="GI66" s="382">
        <f t="shared" si="79"/>
        <v>714</v>
      </c>
      <c r="GJ66" s="382">
        <f t="shared" si="79"/>
        <v>735</v>
      </c>
      <c r="GK66" s="382">
        <f t="shared" si="79"/>
        <v>756</v>
      </c>
      <c r="GL66" s="382">
        <f t="shared" si="79"/>
        <v>777</v>
      </c>
      <c r="GM66" s="382">
        <f t="shared" si="79"/>
        <v>798</v>
      </c>
      <c r="GN66" s="382">
        <f t="shared" si="79"/>
        <v>819</v>
      </c>
      <c r="GO66" s="382">
        <f t="shared" si="79"/>
        <v>840</v>
      </c>
      <c r="GQ66" s="511"/>
      <c r="GR66" s="521"/>
      <c r="GS66" s="524">
        <v>55000</v>
      </c>
      <c r="GT66" s="477">
        <f t="shared" si="83"/>
        <v>0.27320740547699529</v>
      </c>
      <c r="GU66" s="477">
        <f t="shared" si="83"/>
        <v>0.27257957939399935</v>
      </c>
      <c r="GV66" s="477">
        <f t="shared" si="83"/>
        <v>0.27153784070946008</v>
      </c>
      <c r="GW66" s="477">
        <f t="shared" si="83"/>
        <v>0.27008901624006343</v>
      </c>
      <c r="GX66" s="477">
        <f t="shared" si="83"/>
        <v>0.26824241088021722</v>
      </c>
      <c r="GY66" s="477">
        <f t="shared" si="83"/>
        <v>0.26600957294204308</v>
      </c>
      <c r="GZ66" s="477">
        <f t="shared" si="83"/>
        <v>0.26340401604802105</v>
      </c>
      <c r="HA66" s="477">
        <f t="shared" si="83"/>
        <v>0.2604409119742091</v>
      </c>
      <c r="HB66" s="477">
        <f t="shared" si="83"/>
        <v>0.2571367689974513</v>
      </c>
      <c r="HC66" s="477">
        <f t="shared" si="83"/>
        <v>0.25350910936831483</v>
      </c>
      <c r="HD66" s="477">
        <f t="shared" si="83"/>
        <v>0.24957615775196168</v>
      </c>
      <c r="HE66" s="477">
        <f t="shared" si="83"/>
        <v>0.24535655016278962</v>
      </c>
      <c r="HF66" s="477">
        <f t="shared" si="83"/>
        <v>0.2408690703662521</v>
      </c>
      <c r="HG66" s="477">
        <f t="shared" si="83"/>
        <v>0.23613241820040909</v>
      </c>
      <c r="HH66" s="477">
        <f t="shared" si="83"/>
        <v>0.2311650119793624</v>
      </c>
      <c r="HI66" s="477">
        <f t="shared" si="83"/>
        <v>0.22598482520884514</v>
      </c>
      <c r="HJ66" s="477">
        <f t="shared" si="81"/>
        <v>0.22060925633108863</v>
      </c>
      <c r="HK66" s="477">
        <f t="shared" si="81"/>
        <v>0.21505502912675828</v>
      </c>
      <c r="HL66" s="477">
        <f t="shared" si="81"/>
        <v>0.20933812070138991</v>
      </c>
      <c r="HM66" s="477">
        <f t="shared" si="81"/>
        <v>0.20347371361535666</v>
      </c>
      <c r="HN66" s="477">
        <f t="shared" si="81"/>
        <v>0.19747616861152373</v>
      </c>
      <c r="HO66" s="477">
        <f t="shared" si="81"/>
        <v>0.19135901448640111</v>
      </c>
      <c r="HP66" s="477">
        <f t="shared" si="81"/>
        <v>0.1851349518761751</v>
      </c>
      <c r="HQ66" s="477">
        <f t="shared" si="81"/>
        <v>0.17881586803742947</v>
      </c>
      <c r="HR66" s="477">
        <f t="shared" si="81"/>
        <v>0.17241286005180415</v>
      </c>
      <c r="HS66" s="477">
        <f t="shared" si="81"/>
        <v>0.16593626424404948</v>
      </c>
      <c r="HT66" s="477">
        <f t="shared" si="81"/>
        <v>0.1593956899522446</v>
      </c>
      <c r="HU66" s="477">
        <f t="shared" si="81"/>
        <v>0.15280005611380526</v>
      </c>
      <c r="HV66" s="477">
        <f t="shared" si="81"/>
        <v>0.14615762942309807</v>
      </c>
      <c r="HW66" s="477">
        <f t="shared" si="50"/>
        <v>0.13947606307309329</v>
      </c>
      <c r="HX66" s="477">
        <f t="shared" si="50"/>
        <v>0.13276243531355628</v>
      </c>
      <c r="HY66" s="477">
        <f t="shared" si="50"/>
        <v>0.1260232872440202</v>
      </c>
      <c r="HZ66" s="477">
        <f t="shared" si="50"/>
        <v>0.119264659413666</v>
      </c>
      <c r="IA66" s="477">
        <f t="shared" si="50"/>
        <v>0.11249212692584168</v>
      </c>
      <c r="IB66" s="477">
        <f t="shared" si="50"/>
        <v>0.10571083284612115</v>
      </c>
      <c r="IC66" s="477">
        <f t="shared" si="50"/>
        <v>9.892551979276179E-2</v>
      </c>
      <c r="ID66" s="477">
        <f t="shared" si="50"/>
        <v>9.2140559650953621E-2</v>
      </c>
      <c r="IE66" s="477">
        <f t="shared" si="50"/>
        <v>8.5359981399981022E-2</v>
      </c>
      <c r="IF66" s="477">
        <f t="shared" si="50"/>
        <v>7.8587497078325283E-2</v>
      </c>
      <c r="IG66" s="477">
        <f t="shared" si="51"/>
        <v>7.1826525937922006E-2</v>
      </c>
    </row>
    <row r="67" spans="1:296">
      <c r="F67" s="384"/>
      <c r="G67" s="384"/>
      <c r="H67" s="384"/>
      <c r="I67" s="384"/>
      <c r="J67" s="252"/>
      <c r="K67" s="606">
        <v>55000</v>
      </c>
      <c r="L67" s="382">
        <f t="shared" si="22"/>
        <v>16.763999999999999</v>
      </c>
      <c r="M67" s="382">
        <v>550</v>
      </c>
      <c r="N67" s="493">
        <f t="shared" si="74"/>
        <v>91.198296647399829</v>
      </c>
      <c r="O67" s="263">
        <f t="shared" si="75"/>
        <v>0.14664455549323296</v>
      </c>
      <c r="P67" s="383">
        <f t="shared" si="78"/>
        <v>-56.500002288000502</v>
      </c>
      <c r="Q67" s="383">
        <f t="shared" si="76"/>
        <v>216.64999771199948</v>
      </c>
      <c r="R67" s="382">
        <f t="shared" si="0"/>
        <v>573.56933718429855</v>
      </c>
      <c r="S67" s="263">
        <f t="shared" si="77"/>
        <v>9.0005720846187839E-2</v>
      </c>
      <c r="T67" s="492">
        <f>O67/Konstanten!$C$22</f>
        <v>0.11970984121896568</v>
      </c>
      <c r="U67" s="492">
        <f t="shared" si="2"/>
        <v>0.75186533996876448</v>
      </c>
      <c r="V67" s="492"/>
      <c r="W67" s="252"/>
      <c r="X67" s="515">
        <f t="shared" si="61"/>
        <v>560</v>
      </c>
      <c r="Y67" s="592">
        <v>56000</v>
      </c>
      <c r="Z67" s="490">
        <f t="shared" si="90"/>
        <v>5.1600384825271288E-2</v>
      </c>
      <c r="AA67" s="490">
        <f t="shared" si="90"/>
        <v>0.103106897410583</v>
      </c>
      <c r="AB67" s="490">
        <f t="shared" si="90"/>
        <v>0.15442731869125953</v>
      </c>
      <c r="AC67" s="490">
        <f t="shared" si="90"/>
        <v>0.2054726588960176</v>
      </c>
      <c r="AD67" s="490">
        <f t="shared" si="90"/>
        <v>0.25615858639856681</v>
      </c>
      <c r="AE67" s="490">
        <f t="shared" si="90"/>
        <v>0.30640665181170285</v>
      </c>
      <c r="AF67" s="490">
        <f t="shared" si="90"/>
        <v>0.35614526665715818</v>
      </c>
      <c r="AG67" s="490">
        <f t="shared" si="90"/>
        <v>0.40531041469936296</v>
      </c>
      <c r="AH67" s="490">
        <f t="shared" si="90"/>
        <v>0.45384609250455243</v>
      </c>
      <c r="AI67" s="490">
        <f t="shared" si="90"/>
        <v>0.50170449211315826</v>
      </c>
      <c r="AJ67" s="490">
        <f t="shared" si="90"/>
        <v>0.54884595159005511</v>
      </c>
      <c r="AK67" s="490">
        <f t="shared" si="90"/>
        <v>0.59523870800792589</v>
      </c>
      <c r="AL67" s="490">
        <f t="shared" si="90"/>
        <v>0.64085849209716261</v>
      </c>
      <c r="AM67" s="490">
        <f t="shared" si="90"/>
        <v>0.68568800481347225</v>
      </c>
      <c r="AN67" s="490">
        <f t="shared" si="90"/>
        <v>0.72971631417563831</v>
      </c>
      <c r="AO67" s="490">
        <f t="shared" si="84"/>
        <v>0.77293820677314173</v>
      </c>
      <c r="AP67" s="490">
        <f t="shared" si="84"/>
        <v>0.81535352317543452</v>
      </c>
      <c r="AQ67" s="490">
        <f t="shared" si="84"/>
        <v>0.85696650081249559</v>
      </c>
      <c r="AR67" s="490">
        <f t="shared" si="84"/>
        <v>0.89778514229574757</v>
      </c>
      <c r="AS67" s="490">
        <f t="shared" si="84"/>
        <v>0.93782062199301364</v>
      </c>
      <c r="AT67" s="490">
        <f t="shared" si="84"/>
        <v>0.97708673918620792</v>
      </c>
      <c r="AU67" s="490">
        <f t="shared" si="84"/>
        <v>1.0155994224259464</v>
      </c>
      <c r="AV67" s="490">
        <f t="shared" si="84"/>
        <v>1.0533762867582177</v>
      </c>
      <c r="AW67" s="490">
        <f t="shared" si="84"/>
        <v>1.090436243280777</v>
      </c>
      <c r="AX67" s="490">
        <f t="shared" si="84"/>
        <v>1.1267991589005977</v>
      </c>
      <c r="AY67" s="490">
        <f t="shared" si="84"/>
        <v>1.1624855631050472</v>
      </c>
      <c r="AZ67" s="490">
        <f t="shared" si="84"/>
        <v>1.1975163979232675</v>
      </c>
      <c r="BA67" s="490">
        <f t="shared" si="84"/>
        <v>1.2319128069439753</v>
      </c>
      <c r="BB67" s="490">
        <f t="shared" si="84"/>
        <v>1.265695959186387</v>
      </c>
      <c r="BC67" s="490">
        <f t="shared" si="84"/>
        <v>1.2988869037224111</v>
      </c>
      <c r="BD67" s="490">
        <f t="shared" si="84"/>
        <v>1.3315064511632109</v>
      </c>
      <c r="BE67" s="490">
        <f t="shared" si="85"/>
        <v>1.3635750784084137</v>
      </c>
      <c r="BF67" s="490">
        <f t="shared" si="64"/>
        <v>1.3951128533782424</v>
      </c>
      <c r="BG67" s="490">
        <f t="shared" si="64"/>
        <v>1.4261393767837092</v>
      </c>
      <c r="BH67" s="490">
        <f t="shared" si="64"/>
        <v>1.4566737383214181</v>
      </c>
      <c r="BI67" s="490">
        <f t="shared" si="64"/>
        <v>1.48673448499577</v>
      </c>
      <c r="BJ67" s="490">
        <f t="shared" si="64"/>
        <v>1.5163395995663806</v>
      </c>
      <c r="BK67" s="490">
        <f t="shared" si="64"/>
        <v>1.5455064873879134</v>
      </c>
      <c r="BL67" s="490">
        <f t="shared" si="64"/>
        <v>1.5742519701523854</v>
      </c>
      <c r="BM67" s="490">
        <f t="shared" si="64"/>
        <v>1.6025922852600649</v>
      </c>
      <c r="BN67" s="527"/>
      <c r="BO67" s="252"/>
      <c r="BP67" s="515">
        <f t="shared" si="65"/>
        <v>560</v>
      </c>
      <c r="BQ67" s="592">
        <v>56000</v>
      </c>
      <c r="BR67" s="382">
        <f t="shared" si="91"/>
        <v>216.76536815639372</v>
      </c>
      <c r="BS67" s="382">
        <f t="shared" si="91"/>
        <v>217.11064033641799</v>
      </c>
      <c r="BT67" s="382">
        <f t="shared" si="91"/>
        <v>217.68332273461832</v>
      </c>
      <c r="BU67" s="382">
        <f t="shared" si="91"/>
        <v>218.47934754996618</v>
      </c>
      <c r="BV67" s="382">
        <f t="shared" si="91"/>
        <v>219.49319188461592</v>
      </c>
      <c r="BW67" s="382">
        <f t="shared" si="91"/>
        <v>220.71803629080995</v>
      </c>
      <c r="BX67" s="382">
        <f t="shared" si="91"/>
        <v>222.1459510641541</v>
      </c>
      <c r="BY67" s="382">
        <f t="shared" si="91"/>
        <v>223.76809977981566</v>
      </c>
      <c r="BZ67" s="382">
        <f t="shared" si="91"/>
        <v>225.57494964303064</v>
      </c>
      <c r="CA67" s="382">
        <f t="shared" si="91"/>
        <v>227.55647912644275</v>
      </c>
      <c r="CB67" s="382">
        <f t="shared" si="91"/>
        <v>229.70237487288819</v>
      </c>
      <c r="CC67" s="382">
        <f t="shared" si="91"/>
        <v>232.00221169827682</v>
      </c>
      <c r="CD67" s="382">
        <f t="shared" si="91"/>
        <v>234.44561149073911</v>
      </c>
      <c r="CE67" s="382">
        <f t="shared" si="91"/>
        <v>237.02237866767086</v>
      </c>
      <c r="CF67" s="382">
        <f t="shared" si="91"/>
        <v>239.72261147954671</v>
      </c>
      <c r="CG67" s="382">
        <f t="shared" si="86"/>
        <v>242.5367897582617</v>
      </c>
      <c r="CH67" s="382">
        <f t="shared" si="86"/>
        <v>245.45584067259284</v>
      </c>
      <c r="CI67" s="382">
        <f t="shared" si="86"/>
        <v>248.47118468963865</v>
      </c>
      <c r="CJ67" s="382">
        <f t="shared" si="86"/>
        <v>251.5747642907962</v>
      </c>
      <c r="CK67" s="382">
        <f t="shared" si="86"/>
        <v>254.75905810933901</v>
      </c>
      <c r="CL67" s="382">
        <f t="shared" si="86"/>
        <v>258.0170831021963</v>
      </c>
      <c r="CM67" s="382">
        <f t="shared" si="86"/>
        <v>261.34238719543833</v>
      </c>
      <c r="CN67" s="382">
        <f t="shared" si="86"/>
        <v>264.72903459743696</v>
      </c>
      <c r="CO67" s="382">
        <f t="shared" si="86"/>
        <v>268.17158569250006</v>
      </c>
      <c r="CP67" s="382">
        <f t="shared" si="86"/>
        <v>271.66507313814122</v>
      </c>
      <c r="CQ67" s="382">
        <f t="shared" si="86"/>
        <v>275.20497550986164</v>
      </c>
      <c r="CR67" s="382">
        <f t="shared" si="86"/>
        <v>278.78718958015753</v>
      </c>
      <c r="CS67" s="382">
        <f t="shared" si="86"/>
        <v>282.40800208987366</v>
      </c>
      <c r="CT67" s="382">
        <f t="shared" si="86"/>
        <v>286.06406167242585</v>
      </c>
      <c r="CU67" s="382">
        <f t="shared" si="86"/>
        <v>289.7523514246858</v>
      </c>
      <c r="CV67" s="382">
        <f t="shared" si="86"/>
        <v>293.47016248048504</v>
      </c>
      <c r="CW67" s="382">
        <f t="shared" si="87"/>
        <v>297.21506883096731</v>
      </c>
      <c r="CX67" s="382">
        <f t="shared" si="68"/>
        <v>300.98490354709315</v>
      </c>
      <c r="CY67" s="382">
        <f t="shared" si="68"/>
        <v>304.77773649012317</v>
      </c>
      <c r="CZ67" s="382">
        <f t="shared" si="68"/>
        <v>308.59185354274825</v>
      </c>
      <c r="DA67" s="382">
        <f t="shared" si="68"/>
        <v>312.42573735371099</v>
      </c>
      <c r="DB67" s="382">
        <f t="shared" si="68"/>
        <v>316.27804955981105</v>
      </c>
      <c r="DC67" s="382">
        <f t="shared" si="68"/>
        <v>320.14761442882394</v>
      </c>
      <c r="DD67" s="382">
        <f t="shared" si="68"/>
        <v>324.03340385330034</v>
      </c>
      <c r="DE67" s="382">
        <f t="shared" si="68"/>
        <v>327.93452361688833</v>
      </c>
      <c r="DF67" s="521"/>
      <c r="DG67" s="252"/>
      <c r="DH67" s="515">
        <f t="shared" si="69"/>
        <v>560</v>
      </c>
      <c r="DI67" s="592">
        <v>56000</v>
      </c>
      <c r="DJ67" s="382">
        <f t="shared" si="92"/>
        <v>29.59639852268559</v>
      </c>
      <c r="DK67" s="382">
        <f t="shared" si="92"/>
        <v>59.13895480691756</v>
      </c>
      <c r="DL67" s="382">
        <f t="shared" si="92"/>
        <v>88.574774824894163</v>
      </c>
      <c r="DM67" s="382">
        <f t="shared" si="92"/>
        <v>117.85281677248427</v>
      </c>
      <c r="DN67" s="382">
        <f t="shared" si="92"/>
        <v>146.92471061469283</v>
      </c>
      <c r="DO67" s="382">
        <f t="shared" si="92"/>
        <v>175.74546018849855</v>
      </c>
      <c r="DP67" s="382">
        <f t="shared" si="92"/>
        <v>204.27400453787149</v>
      </c>
      <c r="DQ67" s="382">
        <f t="shared" si="92"/>
        <v>232.4736259130068</v>
      </c>
      <c r="DR67" s="382">
        <f t="shared" si="92"/>
        <v>260.31220246151997</v>
      </c>
      <c r="DS67" s="382">
        <f t="shared" si="92"/>
        <v>287.76231300372933</v>
      </c>
      <c r="DT67" s="382">
        <f t="shared" si="92"/>
        <v>314.80120866979354</v>
      </c>
      <c r="DU67" s="382">
        <f t="shared" si="92"/>
        <v>341.41067121854428</v>
      </c>
      <c r="DV67" s="382">
        <f t="shared" si="92"/>
        <v>367.57678054109857</v>
      </c>
      <c r="DW67" s="382">
        <f t="shared" si="92"/>
        <v>393.28961443608739</v>
      </c>
      <c r="DX67" s="382">
        <f t="shared" si="92"/>
        <v>418.54290265429023</v>
      </c>
      <c r="DY67" s="382">
        <f t="shared" si="88"/>
        <v>443.33365494329121</v>
      </c>
      <c r="DZ67" s="382">
        <f t="shared" si="88"/>
        <v>467.66177985861657</v>
      </c>
      <c r="EA67" s="382">
        <f t="shared" si="88"/>
        <v>491.52970786017073</v>
      </c>
      <c r="EB67" s="382">
        <f t="shared" si="88"/>
        <v>514.9420290004831</v>
      </c>
      <c r="EC67" s="382">
        <f t="shared" si="88"/>
        <v>537.90515255429943</v>
      </c>
      <c r="ED67" s="382">
        <f t="shared" si="88"/>
        <v>560.42699336660087</v>
      </c>
      <c r="EE67" s="382">
        <f t="shared" si="88"/>
        <v>582.5166875656065</v>
      </c>
      <c r="EF67" s="382">
        <f t="shared" si="88"/>
        <v>604.18433860156858</v>
      </c>
      <c r="EG67" s="382">
        <f t="shared" si="88"/>
        <v>625.44079330029183</v>
      </c>
      <c r="EH67" s="382">
        <f t="shared" si="88"/>
        <v>646.29744671044091</v>
      </c>
      <c r="EI67" s="382">
        <f t="shared" si="88"/>
        <v>666.76607391647804</v>
      </c>
      <c r="EJ67" s="382">
        <f t="shared" si="88"/>
        <v>686.85868662417727</v>
      </c>
      <c r="EK67" s="382">
        <f t="shared" si="88"/>
        <v>706.58741214770464</v>
      </c>
      <c r="EL67" s="382">
        <f t="shared" si="88"/>
        <v>725.96439238738094</v>
      </c>
      <c r="EM67" s="382">
        <f t="shared" si="88"/>
        <v>745.00170044542915</v>
      </c>
      <c r="EN67" s="382">
        <f t="shared" si="88"/>
        <v>763.71127265030043</v>
      </c>
      <c r="EO67" s="382">
        <f t="shared" si="89"/>
        <v>782.10485392374176</v>
      </c>
      <c r="EP67" s="382">
        <f t="shared" si="72"/>
        <v>800.19395460945395</v>
      </c>
      <c r="EQ67" s="382">
        <f t="shared" si="72"/>
        <v>817.98981707426071</v>
      </c>
      <c r="ER67" s="382">
        <f t="shared" si="72"/>
        <v>835.50339058279008</v>
      </c>
      <c r="ES67" s="382">
        <f t="shared" si="72"/>
        <v>852.74531312806323</v>
      </c>
      <c r="ET67" s="382">
        <f t="shared" si="72"/>
        <v>869.72589906959365</v>
      </c>
      <c r="EU67" s="382">
        <f t="shared" si="72"/>
        <v>886.45513158511892</v>
      </c>
      <c r="EV67" s="382">
        <f t="shared" si="72"/>
        <v>902.94265908137982</v>
      </c>
      <c r="EW67" s="382">
        <f t="shared" si="72"/>
        <v>919.19779483328568</v>
      </c>
      <c r="EX67" s="521"/>
      <c r="EY67" s="252"/>
      <c r="EZ67" s="515">
        <f t="shared" si="73"/>
        <v>560</v>
      </c>
      <c r="FA67" s="592">
        <v>56000</v>
      </c>
      <c r="FB67" s="382">
        <f t="shared" si="82"/>
        <v>21.200000000000003</v>
      </c>
      <c r="FC67" s="382">
        <f t="shared" si="82"/>
        <v>42.400000000000006</v>
      </c>
      <c r="FD67" s="382">
        <f t="shared" si="82"/>
        <v>63.6</v>
      </c>
      <c r="FE67" s="382">
        <f t="shared" si="82"/>
        <v>84.800000000000011</v>
      </c>
      <c r="FF67" s="382">
        <f t="shared" si="82"/>
        <v>106</v>
      </c>
      <c r="FG67" s="382">
        <f t="shared" si="82"/>
        <v>127.2</v>
      </c>
      <c r="FH67" s="382">
        <f t="shared" si="82"/>
        <v>148.4</v>
      </c>
      <c r="FI67" s="382">
        <f t="shared" si="82"/>
        <v>169.60000000000002</v>
      </c>
      <c r="FJ67" s="382">
        <f t="shared" si="82"/>
        <v>190.8</v>
      </c>
      <c r="FK67" s="382">
        <f t="shared" si="82"/>
        <v>212</v>
      </c>
      <c r="FL67" s="382">
        <f t="shared" si="82"/>
        <v>233.20000000000002</v>
      </c>
      <c r="FM67" s="382">
        <f t="shared" si="82"/>
        <v>254.4</v>
      </c>
      <c r="FN67" s="382">
        <f t="shared" si="82"/>
        <v>275.60000000000002</v>
      </c>
      <c r="FO67" s="382">
        <f t="shared" si="82"/>
        <v>296.8</v>
      </c>
      <c r="FP67" s="382">
        <f t="shared" si="82"/>
        <v>318</v>
      </c>
      <c r="FQ67" s="382">
        <f t="shared" si="82"/>
        <v>339.20000000000005</v>
      </c>
      <c r="FR67" s="382">
        <f t="shared" si="80"/>
        <v>360.4</v>
      </c>
      <c r="FS67" s="382">
        <f t="shared" si="80"/>
        <v>381.6</v>
      </c>
      <c r="FT67" s="382">
        <f t="shared" si="80"/>
        <v>402.8</v>
      </c>
      <c r="FU67" s="382">
        <f t="shared" si="80"/>
        <v>424</v>
      </c>
      <c r="FV67" s="382">
        <f t="shared" si="80"/>
        <v>445.20000000000005</v>
      </c>
      <c r="FW67" s="382">
        <f t="shared" si="80"/>
        <v>466.40000000000003</v>
      </c>
      <c r="FX67" s="382">
        <f t="shared" si="80"/>
        <v>487.6</v>
      </c>
      <c r="FY67" s="382">
        <f t="shared" si="80"/>
        <v>508.8</v>
      </c>
      <c r="FZ67" s="382">
        <f t="shared" si="80"/>
        <v>530</v>
      </c>
      <c r="GA67" s="382">
        <f t="shared" si="80"/>
        <v>551.20000000000005</v>
      </c>
      <c r="GB67" s="382">
        <f t="shared" si="80"/>
        <v>572.40000000000009</v>
      </c>
      <c r="GC67" s="382">
        <f t="shared" si="80"/>
        <v>593.6</v>
      </c>
      <c r="GD67" s="382">
        <f t="shared" si="80"/>
        <v>614.79999999999995</v>
      </c>
      <c r="GE67" s="382">
        <f t="shared" si="80"/>
        <v>636</v>
      </c>
      <c r="GF67" s="382">
        <f t="shared" si="80"/>
        <v>657.2</v>
      </c>
      <c r="GG67" s="382">
        <f t="shared" si="79"/>
        <v>678.40000000000009</v>
      </c>
      <c r="GH67" s="382">
        <f t="shared" si="79"/>
        <v>699.6</v>
      </c>
      <c r="GI67" s="382">
        <f t="shared" si="79"/>
        <v>720.8</v>
      </c>
      <c r="GJ67" s="382">
        <f t="shared" si="79"/>
        <v>742</v>
      </c>
      <c r="GK67" s="382">
        <f t="shared" si="79"/>
        <v>763.2</v>
      </c>
      <c r="GL67" s="382">
        <f t="shared" si="79"/>
        <v>784.40000000000009</v>
      </c>
      <c r="GM67" s="382">
        <f t="shared" si="79"/>
        <v>805.6</v>
      </c>
      <c r="GN67" s="382">
        <f t="shared" si="79"/>
        <v>826.8</v>
      </c>
      <c r="GO67" s="382">
        <f t="shared" si="79"/>
        <v>848</v>
      </c>
      <c r="GQ67" s="511"/>
      <c r="GR67" s="521"/>
      <c r="GS67" s="524">
        <v>56000</v>
      </c>
      <c r="GT67" s="477">
        <f t="shared" si="83"/>
        <v>0.28369663005617934</v>
      </c>
      <c r="GU67" s="477">
        <f t="shared" si="83"/>
        <v>0.28304448162076035</v>
      </c>
      <c r="GV67" s="477">
        <f t="shared" si="83"/>
        <v>0.28196261152531815</v>
      </c>
      <c r="GW67" s="477">
        <f t="shared" si="83"/>
        <v>0.2804584368678516</v>
      </c>
      <c r="GX67" s="477">
        <f t="shared" si="83"/>
        <v>0.27854205356930789</v>
      </c>
      <c r="GY67" s="477">
        <f t="shared" si="83"/>
        <v>0.27622596985680514</v>
      </c>
      <c r="GZ67" s="477">
        <f t="shared" si="83"/>
        <v>0.27352479168494831</v>
      </c>
      <c r="HA67" s="477">
        <f t="shared" si="83"/>
        <v>0.27045487704714732</v>
      </c>
      <c r="HB67" s="477">
        <f t="shared" si="83"/>
        <v>0.26703397614176555</v>
      </c>
      <c r="HC67" s="477">
        <f t="shared" si="83"/>
        <v>0.26328087306814035</v>
      </c>
      <c r="HD67" s="477">
        <f t="shared" si="83"/>
        <v>0.2592150424536267</v>
      </c>
      <c r="HE67" s="477">
        <f t="shared" si="83"/>
        <v>0.25485633154930554</v>
      </c>
      <c r="HF67" s="477">
        <f t="shared" si="83"/>
        <v>0.25022467525207204</v>
      </c>
      <c r="HG67" s="477">
        <f t="shared" si="83"/>
        <v>0.2453398485348707</v>
      </c>
      <c r="HH67" s="477">
        <f t="shared" si="83"/>
        <v>0.24022125812353595</v>
      </c>
      <c r="HI67" s="477">
        <f t="shared" si="83"/>
        <v>0.23488777308506245</v>
      </c>
      <c r="HJ67" s="477">
        <f t="shared" si="81"/>
        <v>0.22935759234172173</v>
      </c>
      <c r="HK67" s="477">
        <f t="shared" si="81"/>
        <v>0.22364814598641364</v>
      </c>
      <c r="HL67" s="477">
        <f t="shared" si="81"/>
        <v>0.21777602659109785</v>
      </c>
      <c r="HM67" s="477">
        <f t="shared" si="81"/>
        <v>0.21175694639363238</v>
      </c>
      <c r="HN67" s="477">
        <f t="shared" si="81"/>
        <v>0.20560571623149063</v>
      </c>
      <c r="HO67" s="477">
        <f t="shared" si="81"/>
        <v>0.19933624228152041</v>
      </c>
      <c r="HP67" s="477">
        <f t="shared" si="81"/>
        <v>0.19296153698954202</v>
      </c>
      <c r="HQ67" s="477">
        <f t="shared" si="81"/>
        <v>0.18649374097395863</v>
      </c>
      <c r="HR67" s="477">
        <f t="shared" si="81"/>
        <v>0.1799441531176981</v>
      </c>
      <c r="HS67" s="477">
        <f t="shared" si="81"/>
        <v>0.17332326649084173</v>
      </c>
      <c r="HT67" s="477">
        <f t="shared" si="81"/>
        <v>0.16664080815040283</v>
      </c>
      <c r="HU67" s="477">
        <f t="shared" si="81"/>
        <v>0.15990578123133306</v>
      </c>
      <c r="HV67" s="477">
        <f t="shared" si="81"/>
        <v>0.15312650806716521</v>
      </c>
      <c r="HW67" s="477">
        <f t="shared" si="50"/>
        <v>0.14631067335854148</v>
      </c>
      <c r="HX67" s="477">
        <f t="shared" si="50"/>
        <v>0.13946536664396122</v>
      </c>
      <c r="HY67" s="477">
        <f t="shared" si="50"/>
        <v>0.13259712352309896</v>
      </c>
      <c r="HZ67" s="477">
        <f t="shared" si="50"/>
        <v>0.12571196524291445</v>
      </c>
      <c r="IA67" s="477">
        <f t="shared" si="50"/>
        <v>0.11881543638511755</v>
      </c>
      <c r="IB67" s="477">
        <f t="shared" si="50"/>
        <v>0.11191264049517322</v>
      </c>
      <c r="IC67" s="477">
        <f t="shared" si="50"/>
        <v>0.10500827357184839</v>
      </c>
      <c r="ID67" s="477">
        <f t="shared" si="50"/>
        <v>9.8106655396686032E-2</v>
      </c>
      <c r="IE67" s="477">
        <f t="shared" si="50"/>
        <v>9.1211758727751294E-2</v>
      </c>
      <c r="IF67" s="477">
        <f t="shared" si="50"/>
        <v>8.432723641481793E-2</v>
      </c>
      <c r="IG67" s="477">
        <f t="shared" si="51"/>
        <v>7.7456446516169883E-2</v>
      </c>
    </row>
    <row r="68" spans="1:296">
      <c r="F68" s="384"/>
      <c r="G68" s="384"/>
      <c r="H68" s="384"/>
      <c r="I68" s="384"/>
      <c r="J68" s="252"/>
      <c r="K68" s="606">
        <v>56000</v>
      </c>
      <c r="L68" s="382">
        <f t="shared" si="22"/>
        <v>17.0688</v>
      </c>
      <c r="M68" s="382">
        <v>560</v>
      </c>
      <c r="N68" s="493">
        <f t="shared" si="74"/>
        <v>86.918663659934808</v>
      </c>
      <c r="O68" s="263">
        <f t="shared" si="75"/>
        <v>0.13976301383958326</v>
      </c>
      <c r="P68" s="383">
        <f t="shared" si="78"/>
        <v>-56.500002288000502</v>
      </c>
      <c r="Q68" s="383">
        <f t="shared" si="76"/>
        <v>216.64999771199948</v>
      </c>
      <c r="R68" s="382">
        <f t="shared" si="0"/>
        <v>573.56933718429855</v>
      </c>
      <c r="S68" s="263">
        <f t="shared" si="77"/>
        <v>8.5782051477853241E-2</v>
      </c>
      <c r="T68" s="492">
        <f>O68/Konstanten!$C$22</f>
        <v>0.11409225619557815</v>
      </c>
      <c r="U68" s="492">
        <f t="shared" si="2"/>
        <v>0.75186533996876448</v>
      </c>
      <c r="V68" s="492"/>
      <c r="W68" s="252"/>
      <c r="X68" s="515">
        <f t="shared" si="61"/>
        <v>570</v>
      </c>
      <c r="Y68" s="592">
        <v>57000</v>
      </c>
      <c r="Z68" s="490">
        <f t="shared" si="90"/>
        <v>5.2854585662537812E-2</v>
      </c>
      <c r="AA68" s="490">
        <f t="shared" si="90"/>
        <v>0.10560785949536816</v>
      </c>
      <c r="AB68" s="490">
        <f t="shared" si="90"/>
        <v>0.15816038147869077</v>
      </c>
      <c r="AC68" s="490">
        <f t="shared" si="90"/>
        <v>0.21041636364790672</v>
      </c>
      <c r="AD68" s="490">
        <f t="shared" si="90"/>
        <v>0.26228527574471544</v>
      </c>
      <c r="AE68" s="490">
        <f t="shared" si="90"/>
        <v>0.31368320903633035</v>
      </c>
      <c r="AF68" s="490">
        <f t="shared" si="90"/>
        <v>0.36453395182424519</v>
      </c>
      <c r="AG68" s="490">
        <f t="shared" si="90"/>
        <v>0.41476975308927316</v>
      </c>
      <c r="AH68" s="490">
        <f t="shared" si="90"/>
        <v>0.4643317730102865</v>
      </c>
      <c r="AI68" s="490">
        <f t="shared" si="90"/>
        <v>0.51317023844198861</v>
      </c>
      <c r="AJ68" s="490">
        <f t="shared" si="90"/>
        <v>0.56124433629867554</v>
      </c>
      <c r="AK68" s="490">
        <f t="shared" si="90"/>
        <v>0.60852188749491054</v>
      </c>
      <c r="AL68" s="490">
        <f t="shared" si="90"/>
        <v>0.65497884874186008</v>
      </c>
      <c r="AM68" s="490">
        <f t="shared" si="90"/>
        <v>0.70059868976995421</v>
      </c>
      <c r="AN68" s="490">
        <f t="shared" si="90"/>
        <v>0.74537169045192087</v>
      </c>
      <c r="AO68" s="490">
        <f t="shared" si="84"/>
        <v>0.78929419694490177</v>
      </c>
      <c r="AP68" s="490">
        <f t="shared" si="84"/>
        <v>0.83236786939379537</v>
      </c>
      <c r="AQ68" s="490">
        <f t="shared" si="84"/>
        <v>0.87459894679910166</v>
      </c>
      <c r="AR68" s="490">
        <f t="shared" si="84"/>
        <v>0.91599754798531141</v>
      </c>
      <c r="AS68" s="490">
        <f t="shared" si="84"/>
        <v>0.95657702162333891</v>
      </c>
      <c r="AT68" s="490">
        <f t="shared" si="84"/>
        <v>0.99635335318199225</v>
      </c>
      <c r="AU68" s="490">
        <f t="shared" si="84"/>
        <v>1.0353446325819471</v>
      </c>
      <c r="AV68" s="490">
        <f t="shared" si="84"/>
        <v>1.0735705831685181</v>
      </c>
      <c r="AW68" s="490">
        <f t="shared" si="84"/>
        <v>1.1110521503130757</v>
      </c>
      <c r="AX68" s="490">
        <f t="shared" si="84"/>
        <v>1.1478111463700438</v>
      </c>
      <c r="AY68" s="490">
        <f t="shared" si="84"/>
        <v>1.1838699477221353</v>
      </c>
      <c r="AZ68" s="490">
        <f t="shared" si="84"/>
        <v>1.2192512391109114</v>
      </c>
      <c r="BA68" s="490">
        <f t="shared" si="84"/>
        <v>1.2539778002576729</v>
      </c>
      <c r="BB68" s="490">
        <f t="shared" si="84"/>
        <v>1.2880723298328687</v>
      </c>
      <c r="BC68" s="490">
        <f t="shared" si="84"/>
        <v>1.3215573020522233</v>
      </c>
      <c r="BD68" s="490">
        <f t="shared" si="84"/>
        <v>1.3544548515019592</v>
      </c>
      <c r="BE68" s="490">
        <f t="shared" si="85"/>
        <v>1.3867866821779209</v>
      </c>
      <c r="BF68" s="490">
        <f t="shared" si="64"/>
        <v>1.4185739971296394</v>
      </c>
      <c r="BG68" s="490">
        <f t="shared" si="64"/>
        <v>1.4498374455067127</v>
      </c>
      <c r="BH68" s="490">
        <f t="shared" si="64"/>
        <v>1.4805970841958089</v>
      </c>
      <c r="BI68" s="490">
        <f t="shared" si="64"/>
        <v>1.510872351601674</v>
      </c>
      <c r="BJ68" s="490">
        <f t="shared" si="64"/>
        <v>1.540682051459985</v>
      </c>
      <c r="BK68" s="490">
        <f t="shared" si="64"/>
        <v>1.5700443448707893</v>
      </c>
      <c r="BL68" s="490">
        <f t="shared" si="64"/>
        <v>1.598976749008904</v>
      </c>
      <c r="BM68" s="490">
        <f t="shared" si="64"/>
        <v>1.6274961412029978</v>
      </c>
      <c r="BN68" s="527"/>
      <c r="BO68" s="252"/>
      <c r="BP68" s="515">
        <f t="shared" si="65"/>
        <v>570</v>
      </c>
      <c r="BQ68" s="592">
        <v>57000</v>
      </c>
      <c r="BR68" s="382">
        <f t="shared" si="91"/>
        <v>216.77104471180456</v>
      </c>
      <c r="BS68" s="382">
        <f t="shared" si="91"/>
        <v>217.13325806294094</v>
      </c>
      <c r="BT68" s="382">
        <f t="shared" si="91"/>
        <v>217.73388492320953</v>
      </c>
      <c r="BU68" s="382">
        <f t="shared" si="91"/>
        <v>218.56843543885392</v>
      </c>
      <c r="BV68" s="382">
        <f t="shared" si="91"/>
        <v>219.63082288977415</v>
      </c>
      <c r="BW68" s="382">
        <f t="shared" si="91"/>
        <v>220.91354642047847</v>
      </c>
      <c r="BX68" s="382">
        <f t="shared" si="91"/>
        <v>222.40790478926388</v>
      </c>
      <c r="BY68" s="382">
        <f t="shared" si="91"/>
        <v>224.10422860348504</v>
      </c>
      <c r="BZ68" s="382">
        <f t="shared" si="91"/>
        <v>225.99211873518561</v>
      </c>
      <c r="CA68" s="382">
        <f t="shared" si="91"/>
        <v>228.06067983616094</v>
      </c>
      <c r="CB68" s="382">
        <f t="shared" si="91"/>
        <v>230.29873980169231</v>
      </c>
      <c r="CC68" s="382">
        <f t="shared" si="91"/>
        <v>232.69504834054143</v>
      </c>
      <c r="CD68" s="382">
        <f t="shared" si="91"/>
        <v>235.23845019101515</v>
      </c>
      <c r="CE68" s="382">
        <f t="shared" si="91"/>
        <v>237.91803073696434</v>
      </c>
      <c r="CF68" s="382">
        <f t="shared" si="91"/>
        <v>240.72323366142007</v>
      </c>
      <c r="CG68" s="382">
        <f t="shared" si="86"/>
        <v>243.64395174682912</v>
      </c>
      <c r="CH68" s="382">
        <f t="shared" si="86"/>
        <v>246.67059297402142</v>
      </c>
      <c r="CI68" s="382">
        <f t="shared" si="86"/>
        <v>249.79412471973558</v>
      </c>
      <c r="CJ68" s="382">
        <f t="shared" si="86"/>
        <v>253.00609916601081</v>
      </c>
      <c r="CK68" s="382">
        <f t="shared" si="86"/>
        <v>256.29866308751997</v>
      </c>
      <c r="CL68" s="382">
        <f t="shared" si="86"/>
        <v>259.66455504825268</v>
      </c>
      <c r="CM68" s="382">
        <f t="shared" si="86"/>
        <v>263.09709278249028</v>
      </c>
      <c r="CN68" s="382">
        <f t="shared" si="86"/>
        <v>266.59015321054159</v>
      </c>
      <c r="CO68" s="382">
        <f t="shared" si="86"/>
        <v>270.1381471885154</v>
      </c>
      <c r="CP68" s="382">
        <f t="shared" si="86"/>
        <v>273.73599074272272</v>
      </c>
      <c r="CQ68" s="382">
        <f t="shared" si="86"/>
        <v>277.3790742123237</v>
      </c>
      <c r="CR68" s="382">
        <f t="shared" si="86"/>
        <v>281.06323042964772</v>
      </c>
      <c r="CS68" s="382">
        <f t="shared" si="86"/>
        <v>284.78470281138948</v>
      </c>
      <c r="CT68" s="382">
        <f t="shared" si="86"/>
        <v>288.54011401653821</v>
      </c>
      <c r="CU68" s="382">
        <f t="shared" si="86"/>
        <v>292.32643564677983</v>
      </c>
      <c r="CV68" s="382">
        <f t="shared" si="86"/>
        <v>296.14095931883935</v>
      </c>
      <c r="CW68" s="382">
        <f t="shared" si="87"/>
        <v>299.98126932180912</v>
      </c>
      <c r="CX68" s="382">
        <f t="shared" si="68"/>
        <v>303.84521698159818</v>
      </c>
      <c r="CY68" s="382">
        <f t="shared" si="68"/>
        <v>307.73089678509831</v>
      </c>
      <c r="CZ68" s="382">
        <f t="shared" si="68"/>
        <v>311.63662426470654</v>
      </c>
      <c r="DA68" s="382">
        <f t="shared" si="68"/>
        <v>315.56091560603295</v>
      </c>
      <c r="DB68" s="382">
        <f t="shared" si="68"/>
        <v>319.50246891512234</v>
      </c>
      <c r="DC68" s="382">
        <f t="shared" si="68"/>
        <v>323.46014706381339</v>
      </c>
      <c r="DD68" s="382">
        <f t="shared" si="68"/>
        <v>327.43296202097514</v>
      </c>
      <c r="DE68" s="382">
        <f t="shared" si="68"/>
        <v>331.42006057163007</v>
      </c>
      <c r="DF68" s="521"/>
      <c r="DG68" s="252"/>
      <c r="DH68" s="515">
        <f t="shared" si="69"/>
        <v>570</v>
      </c>
      <c r="DI68" s="592">
        <v>57000</v>
      </c>
      <c r="DJ68" s="382">
        <f t="shared" si="92"/>
        <v>30.315769665612542</v>
      </c>
      <c r="DK68" s="382">
        <f t="shared" si="92"/>
        <v>60.573429972210846</v>
      </c>
      <c r="DL68" s="382">
        <f t="shared" si="92"/>
        <v>90.715945173548477</v>
      </c>
      <c r="DM68" s="382">
        <f t="shared" si="92"/>
        <v>120.68837423026019</v>
      </c>
      <c r="DN68" s="382">
        <f t="shared" si="92"/>
        <v>150.43879176209742</v>
      </c>
      <c r="DO68" s="382">
        <f t="shared" si="92"/>
        <v>179.91907029281177</v>
      </c>
      <c r="DP68" s="382">
        <f t="shared" si="92"/>
        <v>209.08549712900535</v>
      </c>
      <c r="DQ68" s="382">
        <f t="shared" si="92"/>
        <v>237.89921236350958</v>
      </c>
      <c r="DR68" s="382">
        <f t="shared" si="92"/>
        <v>266.32646727912021</v>
      </c>
      <c r="DS68" s="382">
        <f t="shared" si="92"/>
        <v>294.33871352587983</v>
      </c>
      <c r="DT68" s="382">
        <f t="shared" si="92"/>
        <v>321.91254196927287</v>
      </c>
      <c r="DU68" s="382">
        <f t="shared" si="92"/>
        <v>349.02949567259412</v>
      </c>
      <c r="DV68" s="382">
        <f t="shared" si="92"/>
        <v>375.67578414260362</v>
      </c>
      <c r="DW68" s="382">
        <f t="shared" si="92"/>
        <v>401.84192612354065</v>
      </c>
      <c r="DX68" s="382">
        <f t="shared" si="92"/>
        <v>427.52234644844839</v>
      </c>
      <c r="DY68" s="382">
        <f t="shared" si="88"/>
        <v>452.71494938510051</v>
      </c>
      <c r="DZ68" s="382">
        <f t="shared" si="88"/>
        <v>477.42068714170597</v>
      </c>
      <c r="EA68" s="382">
        <f t="shared" si="88"/>
        <v>501.64313821764631</v>
      </c>
      <c r="EB68" s="382">
        <f t="shared" si="88"/>
        <v>525.3881064603778</v>
      </c>
      <c r="EC68" s="382">
        <f t="shared" si="88"/>
        <v>548.66324825822892</v>
      </c>
      <c r="ED68" s="382">
        <f t="shared" si="88"/>
        <v>571.47773238594857</v>
      </c>
      <c r="EE68" s="382">
        <f t="shared" si="88"/>
        <v>593.84193466734848</v>
      </c>
      <c r="EF68" s="382">
        <f t="shared" si="88"/>
        <v>615.7671678085278</v>
      </c>
      <c r="EG68" s="382">
        <f t="shared" si="88"/>
        <v>637.26544543226044</v>
      </c>
      <c r="EH68" s="382">
        <f t="shared" si="88"/>
        <v>658.34927843621585</v>
      </c>
      <c r="EI68" s="382">
        <f t="shared" si="88"/>
        <v>679.03150122739532</v>
      </c>
      <c r="EJ68" s="382">
        <f t="shared" si="88"/>
        <v>699.32512507798015</v>
      </c>
      <c r="EK68" s="382">
        <f t="shared" si="88"/>
        <v>719.24321573761813</v>
      </c>
      <c r="EL68" s="382">
        <f t="shared" si="88"/>
        <v>738.79879246767371</v>
      </c>
      <c r="EM68" s="382">
        <f t="shared" si="88"/>
        <v>758.00474578916351</v>
      </c>
      <c r="EN68" s="382">
        <f t="shared" si="88"/>
        <v>776.87377142203627</v>
      </c>
      <c r="EO68" s="382">
        <f t="shared" si="89"/>
        <v>795.41831811280258</v>
      </c>
      <c r="EP68" s="382">
        <f t="shared" si="72"/>
        <v>813.65054728052826</v>
      </c>
      <c r="EQ68" s="382">
        <f t="shared" si="72"/>
        <v>831.58230264426174</v>
      </c>
      <c r="ER68" s="382">
        <f t="shared" si="72"/>
        <v>849.22508821919519</v>
      </c>
      <c r="ES68" s="382">
        <f t="shared" si="72"/>
        <v>866.59005327825457</v>
      </c>
      <c r="ET68" s="382">
        <f t="shared" si="72"/>
        <v>883.68798306764893</v>
      </c>
      <c r="EU68" s="382">
        <f t="shared" si="72"/>
        <v>900.52929423749481</v>
      </c>
      <c r="EV68" s="382">
        <f t="shared" si="72"/>
        <v>917.12403410214154</v>
      </c>
      <c r="EW68" s="382">
        <f t="shared" si="72"/>
        <v>933.48188297980698</v>
      </c>
      <c r="EX68" s="521"/>
      <c r="EY68" s="252"/>
      <c r="EZ68" s="515">
        <f t="shared" si="73"/>
        <v>570</v>
      </c>
      <c r="FA68" s="592">
        <v>57000</v>
      </c>
      <c r="FB68" s="382">
        <f t="shared" si="82"/>
        <v>21.4</v>
      </c>
      <c r="FC68" s="382">
        <f t="shared" si="82"/>
        <v>42.8</v>
      </c>
      <c r="FD68" s="382">
        <f t="shared" si="82"/>
        <v>64.199999999999989</v>
      </c>
      <c r="FE68" s="382">
        <f t="shared" si="82"/>
        <v>85.6</v>
      </c>
      <c r="FF68" s="382">
        <f t="shared" si="82"/>
        <v>107</v>
      </c>
      <c r="FG68" s="382">
        <f t="shared" si="82"/>
        <v>128.39999999999998</v>
      </c>
      <c r="FH68" s="382">
        <f t="shared" si="82"/>
        <v>149.80000000000001</v>
      </c>
      <c r="FI68" s="382">
        <f t="shared" si="82"/>
        <v>171.2</v>
      </c>
      <c r="FJ68" s="382">
        <f t="shared" si="82"/>
        <v>192.60000000000002</v>
      </c>
      <c r="FK68" s="382">
        <f t="shared" si="82"/>
        <v>214</v>
      </c>
      <c r="FL68" s="382">
        <f t="shared" si="82"/>
        <v>235.4</v>
      </c>
      <c r="FM68" s="382">
        <f t="shared" si="82"/>
        <v>256.79999999999995</v>
      </c>
      <c r="FN68" s="382">
        <f t="shared" si="82"/>
        <v>278.20000000000005</v>
      </c>
      <c r="FO68" s="382">
        <f t="shared" si="82"/>
        <v>299.60000000000002</v>
      </c>
      <c r="FP68" s="382">
        <f t="shared" si="82"/>
        <v>321</v>
      </c>
      <c r="FQ68" s="382">
        <f t="shared" si="82"/>
        <v>342.4</v>
      </c>
      <c r="FR68" s="382">
        <f t="shared" si="80"/>
        <v>363.79999999999995</v>
      </c>
      <c r="FS68" s="382">
        <f t="shared" si="80"/>
        <v>385.20000000000005</v>
      </c>
      <c r="FT68" s="382">
        <f t="shared" si="80"/>
        <v>406.6</v>
      </c>
      <c r="FU68" s="382">
        <f t="shared" si="80"/>
        <v>428</v>
      </c>
      <c r="FV68" s="382">
        <f t="shared" si="80"/>
        <v>449.4</v>
      </c>
      <c r="FW68" s="382">
        <f t="shared" si="80"/>
        <v>470.8</v>
      </c>
      <c r="FX68" s="382">
        <f t="shared" si="80"/>
        <v>492.20000000000005</v>
      </c>
      <c r="FY68" s="382">
        <f t="shared" si="80"/>
        <v>513.59999999999991</v>
      </c>
      <c r="FZ68" s="382">
        <f t="shared" si="80"/>
        <v>535</v>
      </c>
      <c r="GA68" s="382">
        <f t="shared" si="80"/>
        <v>556.40000000000009</v>
      </c>
      <c r="GB68" s="382">
        <f t="shared" si="80"/>
        <v>577.79999999999995</v>
      </c>
      <c r="GC68" s="382">
        <f t="shared" si="80"/>
        <v>599.20000000000005</v>
      </c>
      <c r="GD68" s="382">
        <f t="shared" si="80"/>
        <v>620.59999999999991</v>
      </c>
      <c r="GE68" s="382">
        <f t="shared" si="80"/>
        <v>642</v>
      </c>
      <c r="GF68" s="382">
        <f t="shared" si="80"/>
        <v>663.40000000000009</v>
      </c>
      <c r="GG68" s="382">
        <f t="shared" si="79"/>
        <v>684.8</v>
      </c>
      <c r="GH68" s="382">
        <f t="shared" si="79"/>
        <v>706.2</v>
      </c>
      <c r="GI68" s="382">
        <f t="shared" si="79"/>
        <v>727.59999999999991</v>
      </c>
      <c r="GJ68" s="382">
        <f t="shared" si="79"/>
        <v>749</v>
      </c>
      <c r="GK68" s="382">
        <f t="shared" si="79"/>
        <v>770.40000000000009</v>
      </c>
      <c r="GL68" s="382">
        <f t="shared" si="79"/>
        <v>791.8</v>
      </c>
      <c r="GM68" s="382">
        <f t="shared" si="79"/>
        <v>813.2</v>
      </c>
      <c r="GN68" s="382">
        <f t="shared" si="79"/>
        <v>834.59999999999991</v>
      </c>
      <c r="GO68" s="382">
        <f t="shared" si="79"/>
        <v>856</v>
      </c>
      <c r="GQ68" s="511"/>
      <c r="GR68" s="521"/>
      <c r="GS68" s="524">
        <v>57000</v>
      </c>
      <c r="GT68" s="477">
        <f t="shared" si="83"/>
        <v>0.29409676099122045</v>
      </c>
      <c r="GU68" s="477">
        <f t="shared" si="83"/>
        <v>0.29341957324134904</v>
      </c>
      <c r="GV68" s="477">
        <f t="shared" si="83"/>
        <v>0.29229641076682705</v>
      </c>
      <c r="GW68" s="477">
        <f t="shared" si="83"/>
        <v>0.29073532934759255</v>
      </c>
      <c r="GX68" s="477">
        <f t="shared" si="83"/>
        <v>0.28874727889859114</v>
      </c>
      <c r="GY68" s="477">
        <f t="shared" si="83"/>
        <v>0.28634580097021606</v>
      </c>
      <c r="GZ68" s="477">
        <f t="shared" si="83"/>
        <v>0.28354667321773303</v>
      </c>
      <c r="HA68" s="477">
        <f t="shared" si="83"/>
        <v>0.2803675207700701</v>
      </c>
      <c r="HB68" s="477">
        <f t="shared" si="83"/>
        <v>0.27682741423462076</v>
      </c>
      <c r="HC68" s="477">
        <f t="shared" si="83"/>
        <v>0.27294647232606056</v>
      </c>
      <c r="HD68" s="477">
        <f t="shared" si="83"/>
        <v>0.26874548422388167</v>
      </c>
      <c r="HE68" s="477">
        <f t="shared" si="83"/>
        <v>0.26424556324348508</v>
      </c>
      <c r="HF68" s="477">
        <f t="shared" si="83"/>
        <v>0.25946783970936632</v>
      </c>
      <c r="HG68" s="477">
        <f t="shared" si="83"/>
        <v>0.25443319742626302</v>
      </c>
      <c r="HH68" s="477">
        <f t="shared" si="83"/>
        <v>0.24916205511445258</v>
      </c>
      <c r="HI68" s="477">
        <f t="shared" si="83"/>
        <v>0.24367419175120164</v>
      </c>
      <c r="HJ68" s="477">
        <f t="shared" si="81"/>
        <v>0.23798861298187024</v>
      </c>
      <c r="HK68" s="477">
        <f t="shared" si="81"/>
        <v>0.23212345459637376</v>
      </c>
      <c r="HL68" s="477">
        <f t="shared" si="81"/>
        <v>0.22609591842623145</v>
      </c>
      <c r="HM68" s="477">
        <f t="shared" si="81"/>
        <v>0.21992223579997952</v>
      </c>
      <c r="HN68" s="477">
        <f t="shared" si="81"/>
        <v>0.21361765379075726</v>
      </c>
      <c r="HO68" s="477">
        <f t="shared" si="81"/>
        <v>0.20719643980055513</v>
      </c>
      <c r="HP68" s="477">
        <f t="shared" si="81"/>
        <v>0.20067190046571443</v>
      </c>
      <c r="HQ68" s="477">
        <f t="shared" si="81"/>
        <v>0.19405641137246601</v>
      </c>
      <c r="HR68" s="477">
        <f t="shared" si="81"/>
        <v>0.18736145459019676</v>
      </c>
      <c r="HS68" s="477">
        <f t="shared" si="81"/>
        <v>0.1805976615307692</v>
      </c>
      <c r="HT68" s="477">
        <f t="shared" si="81"/>
        <v>0.17377485910352386</v>
      </c>
      <c r="HU68" s="477">
        <f t="shared" si="81"/>
        <v>0.16690211754657713</v>
      </c>
      <c r="HV68" s="477">
        <f t="shared" si="81"/>
        <v>0.15998779867096982</v>
      </c>
      <c r="HW68" s="477">
        <f t="shared" si="50"/>
        <v>0.15303960355603083</v>
      </c>
      <c r="HX68" s="477">
        <f t="shared" si="50"/>
        <v>0.14606461898478951</v>
      </c>
      <c r="HY68" s="477">
        <f t="shared" si="50"/>
        <v>0.13906936211282381</v>
      </c>
      <c r="HZ68" s="477">
        <f t="shared" si="50"/>
        <v>0.13205982302803232</v>
      </c>
      <c r="IA68" s="477">
        <f t="shared" si="50"/>
        <v>0.12504150498828481</v>
      </c>
      <c r="IB68" s="477">
        <f t="shared" si="50"/>
        <v>0.11801946222451437</v>
      </c>
      <c r="IC68" s="477">
        <f t="shared" si="50"/>
        <v>0.11099833527326293</v>
      </c>
      <c r="ID68" s="477">
        <f t="shared" si="50"/>
        <v>0.10398238385981839</v>
      </c>
      <c r="IE68" s="477">
        <f t="shared" si="50"/>
        <v>9.6975517394399816E-2</v>
      </c>
      <c r="IF68" s="477">
        <f t="shared" si="50"/>
        <v>8.9981323172859728E-2</v>
      </c>
      <c r="IG68" s="477">
        <f t="shared" si="51"/>
        <v>8.3003092392616967E-2</v>
      </c>
    </row>
    <row r="69" spans="1:296">
      <c r="F69" s="384"/>
      <c r="G69" s="384"/>
      <c r="H69" s="384"/>
      <c r="I69" s="384"/>
      <c r="J69" s="252"/>
      <c r="K69" s="606">
        <v>57000</v>
      </c>
      <c r="L69" s="382">
        <f t="shared" si="22"/>
        <v>17.3736</v>
      </c>
      <c r="M69" s="382">
        <v>570</v>
      </c>
      <c r="N69" s="493">
        <f t="shared" si="74"/>
        <v>82.83985962630662</v>
      </c>
      <c r="O69" s="263">
        <f t="shared" si="75"/>
        <v>0.13320440006669693</v>
      </c>
      <c r="P69" s="383">
        <f t="shared" si="78"/>
        <v>-56.500002288000502</v>
      </c>
      <c r="Q69" s="383">
        <f t="shared" si="76"/>
        <v>216.64999771199948</v>
      </c>
      <c r="R69" s="382">
        <f t="shared" si="0"/>
        <v>573.56933718429855</v>
      </c>
      <c r="S69" s="263">
        <f t="shared" si="77"/>
        <v>8.1756584876690463E-2</v>
      </c>
      <c r="T69" s="492">
        <f>O69/Konstanten!$C$22</f>
        <v>0.10873828576873218</v>
      </c>
      <c r="U69" s="492">
        <f t="shared" si="2"/>
        <v>0.75186533996876448</v>
      </c>
      <c r="V69" s="492"/>
      <c r="W69" s="252"/>
      <c r="X69" s="515">
        <f t="shared" si="61"/>
        <v>580</v>
      </c>
      <c r="Y69" s="592">
        <v>58000</v>
      </c>
      <c r="Z69" s="490">
        <f t="shared" si="90"/>
        <v>5.4139227572946952E-2</v>
      </c>
      <c r="AA69" s="490">
        <f t="shared" si="90"/>
        <v>0.10816913979689306</v>
      </c>
      <c r="AB69" s="490">
        <f t="shared" si="90"/>
        <v>0.16198254008002019</v>
      </c>
      <c r="AC69" s="490">
        <f t="shared" si="90"/>
        <v>0.21547636058551745</v>
      </c>
      <c r="AD69" s="490">
        <f t="shared" si="90"/>
        <v>0.26855346534236524</v>
      </c>
      <c r="AE69" s="490">
        <f t="shared" si="90"/>
        <v>0.32112416793555476</v>
      </c>
      <c r="AF69" s="490">
        <f t="shared" si="90"/>
        <v>0.37310741082921012</v>
      </c>
      <c r="AG69" s="490">
        <f t="shared" si="90"/>
        <v>0.42443158135612846</v>
      </c>
      <c r="AH69" s="490">
        <f t="shared" si="90"/>
        <v>0.47503496624233882</v>
      </c>
      <c r="AI69" s="490">
        <f t="shared" si="90"/>
        <v>0.52486586938118884</v>
      </c>
      <c r="AJ69" s="490">
        <f t="shared" si="90"/>
        <v>0.57388243461839483</v>
      </c>
      <c r="AK69" s="490">
        <f t="shared" si="90"/>
        <v>0.62205222588083109</v>
      </c>
      <c r="AL69" s="490">
        <f t="shared" si="90"/>
        <v>0.66935162137404369</v>
      </c>
      <c r="AM69" s="490">
        <f t="shared" si="90"/>
        <v>0.71576507777405907</v>
      </c>
      <c r="AN69" s="490">
        <f t="shared" si="90"/>
        <v>0.76128431569140886</v>
      </c>
      <c r="AO69" s="490">
        <f t="shared" si="84"/>
        <v>0.80590747060087697</v>
      </c>
      <c r="AP69" s="490">
        <f t="shared" si="84"/>
        <v>0.84963824517823394</v>
      </c>
      <c r="AQ69" s="490">
        <f t="shared" si="84"/>
        <v>0.89248509057483416</v>
      </c>
      <c r="AR69" s="490">
        <f t="shared" si="84"/>
        <v>0.9344604363030955</v>
      </c>
      <c r="AS69" s="490">
        <f t="shared" si="84"/>
        <v>0.97557998153230008</v>
      </c>
      <c r="AT69" s="490">
        <f t="shared" si="84"/>
        <v>1.0158620549044226</v>
      </c>
      <c r="AU69" s="490">
        <f t="shared" si="84"/>
        <v>1.0553270455047989</v>
      </c>
      <c r="AV69" s="490">
        <f t="shared" si="84"/>
        <v>1.093996904279706</v>
      </c>
      <c r="AW69" s="490">
        <f t="shared" si="84"/>
        <v>1.1318947128390937</v>
      </c>
      <c r="AX69" s="490">
        <f t="shared" si="84"/>
        <v>1.1690443150467575</v>
      </c>
      <c r="AY69" s="490">
        <f t="shared" si="84"/>
        <v>1.2054700059115477</v>
      </c>
      <c r="AZ69" s="490">
        <f t="shared" si="84"/>
        <v>1.2411962718945135</v>
      </c>
      <c r="BA69" s="490">
        <f t="shared" si="84"/>
        <v>1.2762475767034007</v>
      </c>
      <c r="BB69" s="490">
        <f t="shared" si="84"/>
        <v>1.3106481868461886</v>
      </c>
      <c r="BC69" s="490">
        <f t="shared" si="84"/>
        <v>1.3444220315727922</v>
      </c>
      <c r="BD69" s="490">
        <f t="shared" si="84"/>
        <v>1.3775925922815861</v>
      </c>
      <c r="BE69" s="490">
        <f t="shared" si="85"/>
        <v>1.4101828169571637</v>
      </c>
      <c r="BF69" s="490">
        <f t="shared" si="64"/>
        <v>1.4422150557032083</v>
      </c>
      <c r="BG69" s="490">
        <f t="shared" si="64"/>
        <v>1.4737110139167109</v>
      </c>
      <c r="BH69" s="490">
        <f t="shared" si="64"/>
        <v>1.5046917201029228</v>
      </c>
      <c r="BI69" s="490">
        <f t="shared" si="64"/>
        <v>1.5351775057457206</v>
      </c>
      <c r="BJ69" s="490">
        <f t="shared" si="64"/>
        <v>1.5651879950224754</v>
      </c>
      <c r="BK69" s="490">
        <f t="shared" si="64"/>
        <v>1.5947421024847082</v>
      </c>
      <c r="BL69" s="490">
        <f t="shared" si="64"/>
        <v>1.6238580371177433</v>
      </c>
      <c r="BM69" s="490">
        <f t="shared" si="64"/>
        <v>1.6525533114463418</v>
      </c>
      <c r="BN69" s="527"/>
      <c r="BO69" s="252"/>
      <c r="BP69" s="515">
        <f t="shared" si="65"/>
        <v>580</v>
      </c>
      <c r="BQ69" s="592">
        <v>58000</v>
      </c>
      <c r="BR69" s="382">
        <f t="shared" si="91"/>
        <v>216.77700036550016</v>
      </c>
      <c r="BS69" s="382">
        <f t="shared" si="91"/>
        <v>217.15698309295993</v>
      </c>
      <c r="BT69" s="382">
        <f t="shared" si="91"/>
        <v>217.78690511478212</v>
      </c>
      <c r="BU69" s="382">
        <f t="shared" si="91"/>
        <v>218.66181227596431</v>
      </c>
      <c r="BV69" s="382">
        <f t="shared" si="91"/>
        <v>219.77499903817144</v>
      </c>
      <c r="BW69" s="382">
        <f t="shared" si="91"/>
        <v>221.11821894910707</v>
      </c>
      <c r="BX69" s="382">
        <f t="shared" si="91"/>
        <v>222.68192968517664</v>
      </c>
      <c r="BY69" s="382">
        <f t="shared" si="91"/>
        <v>224.45555773661567</v>
      </c>
      <c r="BZ69" s="382">
        <f t="shared" si="91"/>
        <v>226.42776824463166</v>
      </c>
      <c r="CA69" s="382">
        <f t="shared" si="91"/>
        <v>228.58672714179016</v>
      </c>
      <c r="CB69" s="382">
        <f t="shared" si="91"/>
        <v>230.920345204217</v>
      </c>
      <c r="CC69" s="382">
        <f t="shared" si="91"/>
        <v>233.41649647970203</v>
      </c>
      <c r="CD69" s="382">
        <f t="shared" si="91"/>
        <v>236.06320643323269</v>
      </c>
      <c r="CE69" s="382">
        <f t="shared" si="91"/>
        <v>238.84880776304595</v>
      </c>
      <c r="CF69" s="382">
        <f t="shared" si="91"/>
        <v>241.76206400453313</v>
      </c>
      <c r="CG69" s="382">
        <f t="shared" si="86"/>
        <v>244.79226267600347</v>
      </c>
      <c r="CH69" s="382">
        <f t="shared" si="86"/>
        <v>247.92928083018631</v>
      </c>
      <c r="CI69" s="382">
        <f t="shared" si="86"/>
        <v>251.16362651431379</v>
      </c>
      <c r="CJ69" s="382">
        <f t="shared" si="86"/>
        <v>254.48645989540898</v>
      </c>
      <c r="CK69" s="382">
        <f t="shared" si="86"/>
        <v>257.88959777135886</v>
      </c>
      <c r="CL69" s="382">
        <f t="shared" si="86"/>
        <v>261.36550495315288</v>
      </c>
      <c r="CM69" s="382">
        <f t="shared" si="86"/>
        <v>264.90727564732185</v>
      </c>
      <c r="CN69" s="382">
        <f t="shared" si="86"/>
        <v>268.50860755176353</v>
      </c>
      <c r="CO69" s="382">
        <f t="shared" si="86"/>
        <v>272.16377094822639</v>
      </c>
      <c r="CP69" s="382">
        <f t="shared" si="86"/>
        <v>275.86757466144797</v>
      </c>
      <c r="CQ69" s="382">
        <f t="shared" si="86"/>
        <v>279.61533037718721</v>
      </c>
      <c r="CR69" s="382">
        <f t="shared" si="86"/>
        <v>283.40281647889378</v>
      </c>
      <c r="CS69" s="382">
        <f t="shared" si="86"/>
        <v>287.22624227885649</v>
      </c>
      <c r="CT69" s="382">
        <f t="shared" si="86"/>
        <v>291.08221328330774</v>
      </c>
      <c r="CU69" s="382">
        <f t="shared" si="86"/>
        <v>294.96769793863109</v>
      </c>
      <c r="CV69" s="382">
        <f t="shared" si="86"/>
        <v>298.87999615247702</v>
      </c>
      <c r="CW69" s="382">
        <f t="shared" si="87"/>
        <v>302.81670976387176</v>
      </c>
      <c r="CX69" s="382">
        <f t="shared" si="68"/>
        <v>306.77571504484581</v>
      </c>
      <c r="CY69" s="382">
        <f t="shared" si="68"/>
        <v>310.75513724770559</v>
      </c>
      <c r="CZ69" s="382">
        <f t="shared" si="68"/>
        <v>314.75332716237926</v>
      </c>
      <c r="DA69" s="382">
        <f t="shared" si="68"/>
        <v>318.76883961335903</v>
      </c>
      <c r="DB69" s="382">
        <f t="shared" si="68"/>
        <v>322.80041380247269</v>
      </c>
      <c r="DC69" s="382">
        <f t="shared" si="68"/>
        <v>326.84695538927008</v>
      </c>
      <c r="DD69" s="382">
        <f t="shared" si="68"/>
        <v>330.90752019311316</v>
      </c>
      <c r="DE69" s="382">
        <f t="shared" si="68"/>
        <v>334.98129939829892</v>
      </c>
      <c r="DF69" s="521"/>
      <c r="DG69" s="252"/>
      <c r="DH69" s="515">
        <f t="shared" si="69"/>
        <v>580</v>
      </c>
      <c r="DI69" s="592">
        <v>58000</v>
      </c>
      <c r="DJ69" s="382">
        <f t="shared" si="92"/>
        <v>31.052600874685083</v>
      </c>
      <c r="DK69" s="382">
        <f t="shared" si="92"/>
        <v>62.042501817099684</v>
      </c>
      <c r="DL69" s="382">
        <f t="shared" si="92"/>
        <v>92.908218149126256</v>
      </c>
      <c r="DM69" s="382">
        <f t="shared" si="92"/>
        <v>123.59063331992016</v>
      </c>
      <c r="DN69" s="382">
        <f t="shared" si="92"/>
        <v>154.03403311496692</v>
      </c>
      <c r="DO69" s="382">
        <f t="shared" si="92"/>
        <v>184.18697615665553</v>
      </c>
      <c r="DP69" s="382">
        <f t="shared" si="92"/>
        <v>214.00297032785983</v>
      </c>
      <c r="DQ69" s="382">
        <f t="shared" si="92"/>
        <v>243.44094079851828</v>
      </c>
      <c r="DR69" s="382">
        <f t="shared" si="92"/>
        <v>272.46549072698389</v>
      </c>
      <c r="DS69" s="382">
        <f t="shared" si="92"/>
        <v>301.04696881162909</v>
      </c>
      <c r="DT69" s="382">
        <f t="shared" si="92"/>
        <v>329.16136764578425</v>
      </c>
      <c r="DU69" s="382">
        <f t="shared" si="92"/>
        <v>356.79008289248583</v>
      </c>
      <c r="DV69" s="382">
        <f t="shared" si="92"/>
        <v>383.91956581474579</v>
      </c>
      <c r="DW69" s="382">
        <f t="shared" si="92"/>
        <v>410.54090123853496</v>
      </c>
      <c r="DX69" s="382">
        <f t="shared" si="92"/>
        <v>436.64934035992366</v>
      </c>
      <c r="DY69" s="382">
        <f t="shared" si="88"/>
        <v>462.24381374441958</v>
      </c>
      <c r="DZ69" s="382">
        <f t="shared" si="88"/>
        <v>487.32644513331019</v>
      </c>
      <c r="EA69" s="382">
        <f t="shared" si="88"/>
        <v>511.90208184787627</v>
      </c>
      <c r="EB69" s="382">
        <f t="shared" si="88"/>
        <v>535.97785307531694</v>
      </c>
      <c r="EC69" s="382">
        <f t="shared" si="88"/>
        <v>559.56276337775159</v>
      </c>
      <c r="ED69" s="382">
        <f t="shared" si="88"/>
        <v>582.66732550220922</v>
      </c>
      <c r="EE69" s="382">
        <f t="shared" si="88"/>
        <v>605.30323400285158</v>
      </c>
      <c r="EF69" s="382">
        <f t="shared" si="88"/>
        <v>627.48307926938548</v>
      </c>
      <c r="EG69" s="382">
        <f t="shared" si="88"/>
        <v>649.22010020553091</v>
      </c>
      <c r="EH69" s="382">
        <f t="shared" si="88"/>
        <v>670.52797292044102</v>
      </c>
      <c r="EI69" s="382">
        <f t="shared" si="88"/>
        <v>691.42063228623886</v>
      </c>
      <c r="EJ69" s="382">
        <f t="shared" si="88"/>
        <v>711.91212298615858</v>
      </c>
      <c r="EK69" s="382">
        <f t="shared" si="88"/>
        <v>732.01647665283679</v>
      </c>
      <c r="EL69" s="382">
        <f t="shared" si="88"/>
        <v>751.74761181117105</v>
      </c>
      <c r="EM69" s="382">
        <f t="shared" si="88"/>
        <v>771.1192535451745</v>
      </c>
      <c r="EN69" s="382">
        <f t="shared" si="88"/>
        <v>790.14487006494903</v>
      </c>
      <c r="EO69" s="382">
        <f t="shared" si="89"/>
        <v>808.83762363080746</v>
      </c>
      <c r="EP69" s="382">
        <f t="shared" si="72"/>
        <v>827.21033357690544</v>
      </c>
      <c r="EQ69" s="382">
        <f t="shared" si="72"/>
        <v>845.27544945340844</v>
      </c>
      <c r="ER69" s="382">
        <f t="shared" si="72"/>
        <v>863.04503256613555</v>
      </c>
      <c r="ES69" s="382">
        <f t="shared" si="72"/>
        <v>880.53074443081766</v>
      </c>
      <c r="ET69" s="382">
        <f t="shared" si="72"/>
        <v>897.74384087386238</v>
      </c>
      <c r="EU69" s="382">
        <f t="shared" si="72"/>
        <v>914.69517070204881</v>
      </c>
      <c r="EV69" s="382">
        <f t="shared" si="72"/>
        <v>931.39517803102012</v>
      </c>
      <c r="EW69" s="382">
        <f t="shared" si="72"/>
        <v>947.85390750799593</v>
      </c>
      <c r="EX69" s="521"/>
      <c r="EY69" s="252"/>
      <c r="EZ69" s="515">
        <f t="shared" si="73"/>
        <v>580</v>
      </c>
      <c r="FA69" s="592">
        <v>58000</v>
      </c>
      <c r="FB69" s="382">
        <f t="shared" si="82"/>
        <v>21.6</v>
      </c>
      <c r="FC69" s="382">
        <f t="shared" si="82"/>
        <v>43.2</v>
      </c>
      <c r="FD69" s="382">
        <f t="shared" si="82"/>
        <v>64.8</v>
      </c>
      <c r="FE69" s="382">
        <f t="shared" si="82"/>
        <v>86.4</v>
      </c>
      <c r="FF69" s="382">
        <f t="shared" si="82"/>
        <v>108</v>
      </c>
      <c r="FG69" s="382">
        <f t="shared" si="82"/>
        <v>129.6</v>
      </c>
      <c r="FH69" s="382">
        <f t="shared" si="82"/>
        <v>151.19999999999999</v>
      </c>
      <c r="FI69" s="382">
        <f t="shared" si="82"/>
        <v>172.8</v>
      </c>
      <c r="FJ69" s="382">
        <f t="shared" si="82"/>
        <v>194.4</v>
      </c>
      <c r="FK69" s="382">
        <f t="shared" si="82"/>
        <v>216</v>
      </c>
      <c r="FL69" s="382">
        <f t="shared" si="82"/>
        <v>237.60000000000002</v>
      </c>
      <c r="FM69" s="382">
        <f t="shared" si="82"/>
        <v>259.2</v>
      </c>
      <c r="FN69" s="382">
        <f t="shared" si="82"/>
        <v>280.8</v>
      </c>
      <c r="FO69" s="382">
        <f t="shared" si="82"/>
        <v>302.39999999999998</v>
      </c>
      <c r="FP69" s="382">
        <f t="shared" si="82"/>
        <v>324</v>
      </c>
      <c r="FQ69" s="382">
        <f t="shared" si="82"/>
        <v>345.6</v>
      </c>
      <c r="FR69" s="382">
        <f t="shared" si="80"/>
        <v>367.2</v>
      </c>
      <c r="FS69" s="382">
        <f t="shared" si="80"/>
        <v>388.8</v>
      </c>
      <c r="FT69" s="382">
        <f t="shared" si="80"/>
        <v>410.4</v>
      </c>
      <c r="FU69" s="382">
        <f t="shared" si="80"/>
        <v>432</v>
      </c>
      <c r="FV69" s="382">
        <f t="shared" si="80"/>
        <v>453.6</v>
      </c>
      <c r="FW69" s="382">
        <f t="shared" si="80"/>
        <v>475.20000000000005</v>
      </c>
      <c r="FX69" s="382">
        <f t="shared" si="80"/>
        <v>496.8</v>
      </c>
      <c r="FY69" s="382">
        <f t="shared" si="80"/>
        <v>518.4</v>
      </c>
      <c r="FZ69" s="382">
        <f t="shared" si="80"/>
        <v>540</v>
      </c>
      <c r="GA69" s="382">
        <f t="shared" si="80"/>
        <v>561.6</v>
      </c>
      <c r="GB69" s="382">
        <f t="shared" si="80"/>
        <v>583.20000000000005</v>
      </c>
      <c r="GC69" s="382">
        <f t="shared" si="80"/>
        <v>604.79999999999995</v>
      </c>
      <c r="GD69" s="382">
        <f t="shared" si="80"/>
        <v>626.4</v>
      </c>
      <c r="GE69" s="382">
        <f t="shared" si="80"/>
        <v>648</v>
      </c>
      <c r="GF69" s="382">
        <f t="shared" si="80"/>
        <v>669.6</v>
      </c>
      <c r="GG69" s="382">
        <f t="shared" si="79"/>
        <v>691.2</v>
      </c>
      <c r="GH69" s="382">
        <f t="shared" si="79"/>
        <v>712.8</v>
      </c>
      <c r="GI69" s="382">
        <f t="shared" si="79"/>
        <v>734.4</v>
      </c>
      <c r="GJ69" s="382">
        <f t="shared" si="79"/>
        <v>756</v>
      </c>
      <c r="GK69" s="382">
        <f t="shared" si="79"/>
        <v>777.6</v>
      </c>
      <c r="GL69" s="382">
        <f t="shared" si="79"/>
        <v>799.2</v>
      </c>
      <c r="GM69" s="382">
        <f t="shared" si="79"/>
        <v>820.8</v>
      </c>
      <c r="GN69" s="382">
        <f t="shared" si="79"/>
        <v>842.4</v>
      </c>
      <c r="GO69" s="382">
        <f t="shared" si="79"/>
        <v>864</v>
      </c>
      <c r="GQ69" s="511"/>
      <c r="GR69" s="521"/>
      <c r="GS69" s="524">
        <v>58000</v>
      </c>
      <c r="GT69" s="477">
        <f t="shared" si="83"/>
        <v>0.3044060918707488</v>
      </c>
      <c r="GU69" s="477">
        <f t="shared" si="83"/>
        <v>0.30370312713447756</v>
      </c>
      <c r="GV69" s="477">
        <f t="shared" si="83"/>
        <v>0.30253747955869714</v>
      </c>
      <c r="GW69" s="477">
        <f t="shared" si="83"/>
        <v>0.30091789580566719</v>
      </c>
      <c r="GX69" s="477">
        <f t="shared" si="83"/>
        <v>0.29885624744116346</v>
      </c>
      <c r="GY69" s="477">
        <f t="shared" si="83"/>
        <v>0.2963671878202071</v>
      </c>
      <c r="GZ69" s="477">
        <f t="shared" si="83"/>
        <v>0.29346775061880476</v>
      </c>
      <c r="HA69" s="477">
        <f t="shared" si="83"/>
        <v>0.29017691340990837</v>
      </c>
      <c r="HB69" s="477">
        <f t="shared" si="83"/>
        <v>0.28651514919813142</v>
      </c>
      <c r="HC69" s="477">
        <f t="shared" si="83"/>
        <v>0.28250398649535852</v>
      </c>
      <c r="HD69" s="477">
        <f t="shared" si="83"/>
        <v>0.27816559488935794</v>
      </c>
      <c r="HE69" s="477">
        <f t="shared" si="83"/>
        <v>0.27352240875454314</v>
      </c>
      <c r="HF69" s="477">
        <f t="shared" si="83"/>
        <v>0.26859679734193198</v>
      </c>
      <c r="HG69" s="477">
        <f t="shared" si="83"/>
        <v>0.26341078541088481</v>
      </c>
      <c r="HH69" s="477">
        <f t="shared" si="83"/>
        <v>0.25798582511785878</v>
      </c>
      <c r="HI69" s="477">
        <f t="shared" si="83"/>
        <v>0.25234261719922851</v>
      </c>
      <c r="HJ69" s="477">
        <f t="shared" si="81"/>
        <v>0.24650097759510897</v>
      </c>
      <c r="HK69" s="477">
        <f t="shared" si="81"/>
        <v>0.24047974449234402</v>
      </c>
      <c r="HL69" s="477">
        <f t="shared" si="81"/>
        <v>0.23429672019987446</v>
      </c>
      <c r="HM69" s="477">
        <f t="shared" si="81"/>
        <v>0.22796864217291757</v>
      </c>
      <c r="HN69" s="477">
        <f t="shared" si="81"/>
        <v>0.22151117773931162</v>
      </c>
      <c r="HO69" s="477">
        <f t="shared" si="81"/>
        <v>0.21493893753463511</v>
      </c>
      <c r="HP69" s="477">
        <f t="shared" si="81"/>
        <v>0.20826550322527784</v>
      </c>
      <c r="HQ69" s="477">
        <f t="shared" si="81"/>
        <v>0.20150346571850708</v>
      </c>
      <c r="HR69" s="477">
        <f t="shared" si="81"/>
        <v>0.19466447067366169</v>
      </c>
      <c r="HS69" s="477">
        <f t="shared" si="81"/>
        <v>0.18775926870590526</v>
      </c>
      <c r="HT69" s="477">
        <f t="shared" si="81"/>
        <v>0.18079776819401211</v>
      </c>
      <c r="HU69" s="477">
        <f t="shared" si="81"/>
        <v>0.17378908905785465</v>
      </c>
      <c r="HV69" s="477">
        <f t="shared" si="81"/>
        <v>0.16674161625758077</v>
      </c>
      <c r="HW69" s="477">
        <f t="shared" si="50"/>
        <v>0.15966305208843007</v>
      </c>
      <c r="HX69" s="477">
        <f t="shared" si="50"/>
        <v>0.15256046660790237</v>
      </c>
      <c r="HY69" s="477">
        <f t="shared" si="50"/>
        <v>0.14544034574299539</v>
      </c>
      <c r="HZ69" s="477">
        <f t="shared" si="50"/>
        <v>0.13830863679155042</v>
      </c>
      <c r="IA69" s="477">
        <f t="shared" si="50"/>
        <v>0.13117079116056821</v>
      </c>
      <c r="IB69" s="477">
        <f t="shared" si="50"/>
        <v>0.12403180428239431</v>
      </c>
      <c r="IC69" s="477">
        <f t="shared" si="50"/>
        <v>0.11689625272238839</v>
      </c>
      <c r="ID69" s="477">
        <f t="shared" si="50"/>
        <v>0.10976832854452104</v>
      </c>
      <c r="IE69" s="477">
        <f t="shared" si="50"/>
        <v>0.10265187103806642</v>
      </c>
      <c r="IF69" s="477">
        <f t="shared" si="50"/>
        <v>9.5550395933074239E-2</v>
      </c>
      <c r="IG69" s="477">
        <f t="shared" si="51"/>
        <v>8.8467122247199839E-2</v>
      </c>
    </row>
    <row r="70" spans="1:296">
      <c r="F70" s="384"/>
      <c r="G70" s="384"/>
      <c r="H70" s="384"/>
      <c r="I70" s="384"/>
      <c r="J70" s="252"/>
      <c r="K70" s="606">
        <v>58000</v>
      </c>
      <c r="L70" s="382">
        <f t="shared" si="22"/>
        <v>17.6784</v>
      </c>
      <c r="M70" s="382">
        <v>580</v>
      </c>
      <c r="N70" s="493">
        <f t="shared" si="74"/>
        <v>78.952460311115345</v>
      </c>
      <c r="O70" s="263">
        <f t="shared" si="75"/>
        <v>0.1269535602422979</v>
      </c>
      <c r="P70" s="383">
        <f t="shared" si="78"/>
        <v>-56.500002288000502</v>
      </c>
      <c r="Q70" s="383">
        <f t="shared" si="76"/>
        <v>216.64999771199948</v>
      </c>
      <c r="R70" s="382">
        <f t="shared" si="0"/>
        <v>573.56933718429855</v>
      </c>
      <c r="S70" s="263">
        <f t="shared" si="77"/>
        <v>7.7920020045512309E-2</v>
      </c>
      <c r="T70" s="492">
        <f>O70/Konstanten!$C$22</f>
        <v>0.10363555938146767</v>
      </c>
      <c r="U70" s="492">
        <f t="shared" si="2"/>
        <v>0.75186533996876448</v>
      </c>
      <c r="V70" s="492"/>
      <c r="W70" s="252"/>
      <c r="X70" s="515">
        <f t="shared" si="61"/>
        <v>590.00000000000011</v>
      </c>
      <c r="Y70" s="592">
        <v>59000</v>
      </c>
      <c r="Z70" s="490">
        <f t="shared" si="90"/>
        <v>5.5455046149275225E-2</v>
      </c>
      <c r="AA70" s="490">
        <f t="shared" si="90"/>
        <v>0.11079216747076903</v>
      </c>
      <c r="AB70" s="490">
        <f t="shared" si="90"/>
        <v>0.16589583676698225</v>
      </c>
      <c r="AC70" s="490">
        <f t="shared" si="90"/>
        <v>0.22065519296851624</v>
      </c>
      <c r="AD70" s="490">
        <f t="shared" si="90"/>
        <v>0.27496606460287354</v>
      </c>
      <c r="AE70" s="490">
        <f t="shared" si="90"/>
        <v>0.32873265663197304</v>
      </c>
      <c r="AF70" s="490">
        <f t="shared" si="90"/>
        <v>0.38186884056007531</v>
      </c>
      <c r="AG70" s="490">
        <f t="shared" si="90"/>
        <v>0.43429902180944968</v>
      </c>
      <c r="AH70" s="490">
        <f t="shared" si="90"/>
        <v>0.48595859058913266</v>
      </c>
      <c r="AI70" s="490">
        <f t="shared" si="90"/>
        <v>0.53679398935549705</v>
      </c>
      <c r="AJ70" s="490">
        <f t="shared" si="90"/>
        <v>0.58676244938294331</v>
      </c>
      <c r="AK70" s="490">
        <f t="shared" si="90"/>
        <v>0.63583146029651061</v>
      </c>
      <c r="AL70" s="490">
        <f t="shared" si="90"/>
        <v>0.68397804024650666</v>
      </c>
      <c r="AM70" s="490">
        <f t="shared" si="90"/>
        <v>0.731187872124057</v>
      </c>
      <c r="AN70" s="490">
        <f t="shared" si="90"/>
        <v>0.77745436459275996</v>
      </c>
      <c r="AO70" s="490">
        <f t="shared" si="84"/>
        <v>0.82277768752026681</v>
      </c>
      <c r="AP70" s="490">
        <f t="shared" si="84"/>
        <v>0.86716382116895063</v>
      </c>
      <c r="AQ70" s="490">
        <f t="shared" si="84"/>
        <v>0.91062364841703569</v>
      </c>
      <c r="AR70" s="490">
        <f t="shared" si="84"/>
        <v>0.95317211011120306</v>
      </c>
      <c r="AS70" s="490">
        <f t="shared" si="84"/>
        <v>0.99482743583390798</v>
      </c>
      <c r="AT70" s="490">
        <f t="shared" si="84"/>
        <v>1.0356104560639834</v>
      </c>
      <c r="AU70" s="490">
        <f t="shared" si="84"/>
        <v>1.0755439968893834</v>
      </c>
      <c r="AV70" s="490">
        <f t="shared" si="84"/>
        <v>1.1146523549484733</v>
      </c>
      <c r="AW70" s="490">
        <f t="shared" si="84"/>
        <v>1.1529608479275704</v>
      </c>
      <c r="AX70" s="490">
        <f t="shared" si="84"/>
        <v>1.1904954345053265</v>
      </c>
      <c r="AY70" s="490">
        <f t="shared" si="84"/>
        <v>1.2272823968984521</v>
      </c>
      <c r="AZ70" s="490">
        <f t="shared" si="84"/>
        <v>1.2633480789415219</v>
      </c>
      <c r="BA70" s="490">
        <f t="shared" si="84"/>
        <v>1.2987186727712396</v>
      </c>
      <c r="BB70" s="490">
        <f t="shared" si="84"/>
        <v>1.3334200475583233</v>
      </c>
      <c r="BC70" s="490">
        <f t="shared" si="84"/>
        <v>1.3674776142440912</v>
      </c>
      <c r="BD70" s="490">
        <f t="shared" si="84"/>
        <v>1.4009162208234864</v>
      </c>
      <c r="BE70" s="490">
        <f t="shared" si="85"/>
        <v>1.4337600733229303</v>
      </c>
      <c r="BF70" s="490">
        <f t="shared" si="64"/>
        <v>1.4660326782163482</v>
      </c>
      <c r="BG70" s="490">
        <f t="shared" si="64"/>
        <v>1.4977568025848722</v>
      </c>
      <c r="BH70" s="490">
        <f t="shared" si="64"/>
        <v>1.5289544488431515</v>
      </c>
      <c r="BI70" s="490">
        <f t="shared" si="64"/>
        <v>1.5596468413214664</v>
      </c>
      <c r="BJ70" s="490">
        <f t="shared" si="64"/>
        <v>1.5898544224071198</v>
      </c>
      <c r="BK70" s="490">
        <f t="shared" si="64"/>
        <v>1.6195968563114993</v>
      </c>
      <c r="BL70" s="490">
        <f t="shared" si="64"/>
        <v>1.6488930388444214</v>
      </c>
      <c r="BM70" s="490">
        <f t="shared" si="64"/>
        <v>1.6777611118485767</v>
      </c>
      <c r="BN70" s="527"/>
      <c r="BO70" s="252"/>
      <c r="BP70" s="515">
        <f t="shared" si="65"/>
        <v>590.00000000000011</v>
      </c>
      <c r="BQ70" s="592">
        <v>59000</v>
      </c>
      <c r="BR70" s="382">
        <f t="shared" si="91"/>
        <v>216.78324881926656</v>
      </c>
      <c r="BS70" s="382">
        <f t="shared" si="91"/>
        <v>217.18186931285896</v>
      </c>
      <c r="BT70" s="382">
        <f t="shared" si="91"/>
        <v>217.8425012030969</v>
      </c>
      <c r="BU70" s="382">
        <f t="shared" si="91"/>
        <v>218.75967967531108</v>
      </c>
      <c r="BV70" s="382">
        <f t="shared" si="91"/>
        <v>219.9260202458847</v>
      </c>
      <c r="BW70" s="382">
        <f t="shared" si="91"/>
        <v>221.33246102525737</v>
      </c>
      <c r="BX70" s="382">
        <f t="shared" si="91"/>
        <v>222.96854339282936</v>
      </c>
      <c r="BY70" s="382">
        <f t="shared" si="91"/>
        <v>224.82271332182239</v>
      </c>
      <c r="BZ70" s="382">
        <f t="shared" si="91"/>
        <v>226.88262632801499</v>
      </c>
      <c r="CA70" s="382">
        <f t="shared" si="91"/>
        <v>229.13544119120786</v>
      </c>
      <c r="CB70" s="382">
        <f t="shared" si="91"/>
        <v>231.56809070746664</v>
      </c>
      <c r="CC70" s="382">
        <f t="shared" si="91"/>
        <v>234.16752124396817</v>
      </c>
      <c r="CD70" s="382">
        <f t="shared" si="91"/>
        <v>236.92089632476672</v>
      </c>
      <c r="CE70" s="382">
        <f t="shared" si="91"/>
        <v>239.81576253645892</v>
      </c>
      <c r="CF70" s="382">
        <f t="shared" si="91"/>
        <v>242.84017850883413</v>
      </c>
      <c r="CG70" s="382">
        <f t="shared" si="86"/>
        <v>245.98280952532937</v>
      </c>
      <c r="CH70" s="382">
        <f t="shared" si="86"/>
        <v>249.23299147650857</v>
      </c>
      <c r="CI70" s="382">
        <f t="shared" si="86"/>
        <v>252.58076847355304</v>
      </c>
      <c r="CJ70" s="382">
        <f t="shared" si="86"/>
        <v>256.01690860408104</v>
      </c>
      <c r="CK70" s="382">
        <f t="shared" si="86"/>
        <v>259.53290216083838</v>
      </c>
      <c r="CL70" s="382">
        <f t="shared" si="86"/>
        <v>263.12094631523161</v>
      </c>
      <c r="CM70" s="382">
        <f t="shared" si="86"/>
        <v>266.77391973362677</v>
      </c>
      <c r="CN70" s="382">
        <f t="shared" si="86"/>
        <v>270.48535011420734</v>
      </c>
      <c r="CO70" s="382">
        <f t="shared" si="86"/>
        <v>274.24937710498097</v>
      </c>
      <c r="CP70" s="382">
        <f t="shared" si="86"/>
        <v>278.06071258056812</v>
      </c>
      <c r="CQ70" s="382">
        <f t="shared" si="86"/>
        <v>281.91459982440807</v>
      </c>
      <c r="CR70" s="382">
        <f t="shared" si="86"/>
        <v>285.80677279157914</v>
      </c>
      <c r="CS70" s="382">
        <f t="shared" si="86"/>
        <v>289.73341631641222</v>
      </c>
      <c r="CT70" s="382">
        <f t="shared" si="86"/>
        <v>293.69112787495737</v>
      </c>
      <c r="CU70" s="382">
        <f t="shared" si="86"/>
        <v>297.67688130941553</v>
      </c>
      <c r="CV70" s="382">
        <f t="shared" si="86"/>
        <v>301.68799276294533</v>
      </c>
      <c r="CW70" s="382">
        <f t="shared" si="87"/>
        <v>305.72208895188163</v>
      </c>
      <c r="CX70" s="382">
        <f t="shared" si="68"/>
        <v>309.77707781171159</v>
      </c>
      <c r="CY70" s="382">
        <f t="shared" si="68"/>
        <v>313.85112148721203</v>
      </c>
      <c r="CZ70" s="382">
        <f t="shared" si="68"/>
        <v>317.94261159085966</v>
      </c>
      <c r="DA70" s="382">
        <f t="shared" si="68"/>
        <v>322.05014662256372</v>
      </c>
      <c r="DB70" s="382">
        <f t="shared" si="68"/>
        <v>326.17251142446162</v>
      </c>
      <c r="DC70" s="382">
        <f t="shared" si="68"/>
        <v>330.30865853395875</v>
      </c>
      <c r="DD70" s="382">
        <f t="shared" si="68"/>
        <v>334.457691294158</v>
      </c>
      <c r="DE70" s="382">
        <f t="shared" si="68"/>
        <v>338.61884858144037</v>
      </c>
      <c r="DF70" s="521"/>
      <c r="DG70" s="252"/>
      <c r="DH70" s="515">
        <f t="shared" si="69"/>
        <v>590.00000000000011</v>
      </c>
      <c r="DI70" s="592">
        <v>59000</v>
      </c>
      <c r="DJ70" s="382">
        <f t="shared" si="92"/>
        <v>31.80731406336448</v>
      </c>
      <c r="DK70" s="382">
        <f t="shared" si="92"/>
        <v>63.546990061420793</v>
      </c>
      <c r="DL70" s="382">
        <f t="shared" si="92"/>
        <v>95.152765136072588</v>
      </c>
      <c r="DM70" s="382">
        <f t="shared" si="92"/>
        <v>126.56105277722536</v>
      </c>
      <c r="DN70" s="382">
        <f t="shared" si="92"/>
        <v>157.71210342244518</v>
      </c>
      <c r="DO70" s="382">
        <f t="shared" si="92"/>
        <v>188.55097197523438</v>
      </c>
      <c r="DP70" s="382">
        <f t="shared" si="92"/>
        <v>219.02825777137897</v>
      </c>
      <c r="DQ70" s="382">
        <f t="shared" si="92"/>
        <v>249.10060207903527</v>
      </c>
      <c r="DR70" s="382">
        <f t="shared" si="92"/>
        <v>278.73094670322473</v>
      </c>
      <c r="DS70" s="382">
        <f t="shared" si="92"/>
        <v>307.88857267914784</v>
      </c>
      <c r="DT70" s="382">
        <f t="shared" si="92"/>
        <v>336.54894917721032</v>
      </c>
      <c r="DU70" s="382">
        <f t="shared" si="92"/>
        <v>364.6934292431942</v>
      </c>
      <c r="DV70" s="382">
        <f t="shared" si="92"/>
        <v>392.30883119280429</v>
      </c>
      <c r="DW70" s="382">
        <f t="shared" si="92"/>
        <v>419.386943171393</v>
      </c>
      <c r="DX70" s="382">
        <f t="shared" si="92"/>
        <v>445.92398459050929</v>
      </c>
      <c r="DY70" s="382">
        <f t="shared" si="88"/>
        <v>471.92005288102933</v>
      </c>
      <c r="DZ70" s="382">
        <f t="shared" si="88"/>
        <v>497.37857813807864</v>
      </c>
      <c r="EA70" s="382">
        <f t="shared" si="88"/>
        <v>522.30580244690691</v>
      </c>
      <c r="EB70" s="382">
        <f t="shared" si="88"/>
        <v>546.71029541904193</v>
      </c>
      <c r="EC70" s="382">
        <f t="shared" si="88"/>
        <v>570.60251298400988</v>
      </c>
      <c r="ED70" s="382">
        <f t="shared" si="88"/>
        <v>593.99440286574804</v>
      </c>
      <c r="EE70" s="382">
        <f t="shared" si="88"/>
        <v>616.89905740839492</v>
      </c>
      <c r="EF70" s="382">
        <f t="shared" si="88"/>
        <v>639.33041241871331</v>
      </c>
      <c r="EG70" s="382">
        <f t="shared" si="88"/>
        <v>661.30298934526331</v>
      </c>
      <c r="EH70" s="382">
        <f t="shared" si="88"/>
        <v>682.83167729015361</v>
      </c>
      <c r="EI70" s="382">
        <f t="shared" si="88"/>
        <v>703.93155092700238</v>
      </c>
      <c r="EJ70" s="382">
        <f t="shared" si="88"/>
        <v>724.61772027154564</v>
      </c>
      <c r="EK70" s="382">
        <f t="shared" si="88"/>
        <v>744.90520833027188</v>
      </c>
      <c r="EL70" s="382">
        <f t="shared" si="88"/>
        <v>764.80885286628336</v>
      </c>
      <c r="EM70" s="382">
        <f t="shared" si="88"/>
        <v>784.34322881634932</v>
      </c>
      <c r="EN70" s="382">
        <f t="shared" si="88"/>
        <v>803.52258822845954</v>
      </c>
      <c r="EO70" s="382">
        <f t="shared" si="89"/>
        <v>822.36081493714448</v>
      </c>
      <c r="EP70" s="382">
        <f t="shared" si="72"/>
        <v>840.87139153507292</v>
      </c>
      <c r="EQ70" s="382">
        <f t="shared" si="72"/>
        <v>859.0673765218794</v>
      </c>
      <c r="ER70" s="382">
        <f t="shared" si="72"/>
        <v>876.96138980795092</v>
      </c>
      <c r="ES70" s="382">
        <f t="shared" si="72"/>
        <v>894.56560501833826</v>
      </c>
      <c r="ET70" s="382">
        <f t="shared" si="72"/>
        <v>911.89174727957754</v>
      </c>
      <c r="EU70" s="382">
        <f t="shared" si="72"/>
        <v>928.95109538036024</v>
      </c>
      <c r="EV70" s="382">
        <f t="shared" si="72"/>
        <v>945.75448737779857</v>
      </c>
      <c r="EW70" s="382">
        <f t="shared" si="72"/>
        <v>962.31232887657995</v>
      </c>
      <c r="EX70" s="521"/>
      <c r="EY70" s="252"/>
      <c r="EZ70" s="515">
        <f t="shared" si="73"/>
        <v>590.00000000000011</v>
      </c>
      <c r="FA70" s="592">
        <v>59000</v>
      </c>
      <c r="FB70" s="382">
        <f t="shared" si="82"/>
        <v>21.8</v>
      </c>
      <c r="FC70" s="382">
        <f t="shared" si="82"/>
        <v>43.6</v>
      </c>
      <c r="FD70" s="382">
        <f t="shared" si="82"/>
        <v>65.400000000000006</v>
      </c>
      <c r="FE70" s="382">
        <f t="shared" si="82"/>
        <v>87.2</v>
      </c>
      <c r="FF70" s="382">
        <f t="shared" si="82"/>
        <v>109</v>
      </c>
      <c r="FG70" s="382">
        <f t="shared" si="82"/>
        <v>130.80000000000001</v>
      </c>
      <c r="FH70" s="382">
        <f t="shared" si="82"/>
        <v>152.60000000000002</v>
      </c>
      <c r="FI70" s="382">
        <f t="shared" si="82"/>
        <v>174.4</v>
      </c>
      <c r="FJ70" s="382">
        <f t="shared" si="82"/>
        <v>196.2</v>
      </c>
      <c r="FK70" s="382">
        <f t="shared" si="82"/>
        <v>218</v>
      </c>
      <c r="FL70" s="382">
        <f t="shared" si="82"/>
        <v>239.8</v>
      </c>
      <c r="FM70" s="382">
        <f t="shared" si="82"/>
        <v>261.60000000000002</v>
      </c>
      <c r="FN70" s="382">
        <f t="shared" si="82"/>
        <v>283.39999999999998</v>
      </c>
      <c r="FO70" s="382">
        <f t="shared" si="82"/>
        <v>305.20000000000005</v>
      </c>
      <c r="FP70" s="382">
        <f t="shared" si="82"/>
        <v>327</v>
      </c>
      <c r="FQ70" s="382">
        <f t="shared" si="82"/>
        <v>348.8</v>
      </c>
      <c r="FR70" s="382">
        <f t="shared" si="80"/>
        <v>370.6</v>
      </c>
      <c r="FS70" s="382">
        <f t="shared" si="80"/>
        <v>392.4</v>
      </c>
      <c r="FT70" s="382">
        <f t="shared" si="80"/>
        <v>414.20000000000005</v>
      </c>
      <c r="FU70" s="382">
        <f t="shared" si="80"/>
        <v>436</v>
      </c>
      <c r="FV70" s="382">
        <f t="shared" si="80"/>
        <v>457.8</v>
      </c>
      <c r="FW70" s="382">
        <f t="shared" si="80"/>
        <v>479.6</v>
      </c>
      <c r="FX70" s="382">
        <f t="shared" si="80"/>
        <v>501.40000000000003</v>
      </c>
      <c r="FY70" s="382">
        <f t="shared" si="80"/>
        <v>523.20000000000005</v>
      </c>
      <c r="FZ70" s="382">
        <f t="shared" si="80"/>
        <v>545</v>
      </c>
      <c r="GA70" s="382">
        <f t="shared" si="80"/>
        <v>566.79999999999995</v>
      </c>
      <c r="GB70" s="382">
        <f t="shared" si="80"/>
        <v>588.6</v>
      </c>
      <c r="GC70" s="382">
        <f t="shared" si="80"/>
        <v>610.40000000000009</v>
      </c>
      <c r="GD70" s="382">
        <f t="shared" si="80"/>
        <v>632.20000000000005</v>
      </c>
      <c r="GE70" s="382">
        <f t="shared" si="80"/>
        <v>654</v>
      </c>
      <c r="GF70" s="382">
        <f t="shared" si="80"/>
        <v>675.8</v>
      </c>
      <c r="GG70" s="382">
        <f t="shared" si="79"/>
        <v>697.6</v>
      </c>
      <c r="GH70" s="382">
        <f t="shared" si="79"/>
        <v>719.40000000000009</v>
      </c>
      <c r="GI70" s="382">
        <f t="shared" si="79"/>
        <v>741.2</v>
      </c>
      <c r="GJ70" s="382">
        <f t="shared" si="79"/>
        <v>763</v>
      </c>
      <c r="GK70" s="382">
        <f t="shared" si="79"/>
        <v>784.8</v>
      </c>
      <c r="GL70" s="382">
        <f t="shared" si="79"/>
        <v>806.6</v>
      </c>
      <c r="GM70" s="382">
        <f t="shared" si="79"/>
        <v>828.40000000000009</v>
      </c>
      <c r="GN70" s="382">
        <f t="shared" si="79"/>
        <v>850.2</v>
      </c>
      <c r="GO70" s="382">
        <f t="shared" si="79"/>
        <v>872</v>
      </c>
      <c r="GQ70" s="511"/>
      <c r="GR70" s="521"/>
      <c r="GS70" s="524">
        <v>59000</v>
      </c>
      <c r="GT70" s="477">
        <f t="shared" si="83"/>
        <v>0.31462304686992915</v>
      </c>
      <c r="GU70" s="477">
        <f t="shared" si="83"/>
        <v>0.31389354621109827</v>
      </c>
      <c r="GV70" s="477">
        <f t="shared" si="83"/>
        <v>0.31268418835253853</v>
      </c>
      <c r="GW70" s="477">
        <f t="shared" si="83"/>
        <v>0.31100446712077578</v>
      </c>
      <c r="GX70" s="477">
        <f t="shared" si="83"/>
        <v>0.30886724839352186</v>
      </c>
      <c r="GY70" s="477">
        <f t="shared" si="83"/>
        <v>0.30628838117482515</v>
      </c>
      <c r="GZ70" s="477">
        <f t="shared" si="83"/>
        <v>0.30328624464847165</v>
      </c>
      <c r="HA70" s="477">
        <f t="shared" si="83"/>
        <v>0.29988125863836357</v>
      </c>
      <c r="HB70" s="477">
        <f t="shared" si="83"/>
        <v>0.29609538402314017</v>
      </c>
      <c r="HC70" s="477">
        <f t="shared" si="83"/>
        <v>0.29195163658386619</v>
      </c>
      <c r="HD70" s="477">
        <f t="shared" si="83"/>
        <v>0.2874736332225688</v>
      </c>
      <c r="HE70" s="477">
        <f t="shared" si="83"/>
        <v>0.28268518425772565</v>
      </c>
      <c r="HF70" s="477">
        <f t="shared" si="83"/>
        <v>0.27760994026484181</v>
      </c>
      <c r="HG70" s="477">
        <f t="shared" si="83"/>
        <v>0.27227109720658993</v>
      </c>
      <c r="HH70" s="477">
        <f t="shared" si="83"/>
        <v>0.26669115970453316</v>
      </c>
      <c r="HI70" s="477">
        <f t="shared" si="83"/>
        <v>0.26089175937617509</v>
      </c>
      <c r="HJ70" s="477">
        <f t="shared" si="81"/>
        <v>0.25489352318443287</v>
      </c>
      <c r="HK70" s="477">
        <f t="shared" si="81"/>
        <v>0.24871598561287672</v>
      </c>
      <c r="HL70" s="477">
        <f t="shared" si="81"/>
        <v>0.24237753802948878</v>
      </c>
      <c r="HM70" s="477">
        <f t="shared" si="81"/>
        <v>0.23589540866214495</v>
      </c>
      <c r="HN70" s="477">
        <f t="shared" si="81"/>
        <v>0.22928566701752251</v>
      </c>
      <c r="HO70" s="477">
        <f t="shared" si="81"/>
        <v>0.2225632471950775</v>
      </c>
      <c r="HP70" s="477">
        <f t="shared" si="81"/>
        <v>0.21574198527001909</v>
      </c>
      <c r="HQ70" s="477">
        <f t="shared" si="81"/>
        <v>0.2088346666661752</v>
      </c>
      <c r="HR70" s="477">
        <f t="shared" si="81"/>
        <v>0.20185308015753523</v>
      </c>
      <c r="HS70" s="477">
        <f t="shared" si="81"/>
        <v>0.19480807579432244</v>
      </c>
      <c r="HT70" s="477">
        <f t="shared" si="81"/>
        <v>0.18770962462879584</v>
      </c>
      <c r="HU70" s="477">
        <f t="shared" si="81"/>
        <v>0.18056687861233967</v>
      </c>
      <c r="HV70" s="477">
        <f t="shared" si="81"/>
        <v>0.17338822945014759</v>
      </c>
      <c r="HW70" s="477">
        <f t="shared" si="50"/>
        <v>0.16618136553948457</v>
      </c>
      <c r="HX70" s="477">
        <f t="shared" si="50"/>
        <v>0.15895332639005436</v>
      </c>
      <c r="HY70" s="477">
        <f t="shared" si="50"/>
        <v>0.15171055414001006</v>
      </c>
      <c r="HZ70" s="477">
        <f t="shared" si="50"/>
        <v>0.14445894194749309</v>
      </c>
      <c r="IA70" s="477">
        <f t="shared" si="50"/>
        <v>0.13720387916381016</v>
      </c>
      <c r="IB70" s="477">
        <f t="shared" si="50"/>
        <v>0.12995029328817745</v>
      </c>
      <c r="IC70" s="477">
        <f t="shared" si="50"/>
        <v>0.12270268877159451</v>
      </c>
      <c r="ID70" s="477">
        <f t="shared" si="50"/>
        <v>0.11546518278478952</v>
      </c>
      <c r="IE70" s="477">
        <f t="shared" si="50"/>
        <v>0.10824153809645853</v>
      </c>
      <c r="IF70" s="477">
        <f t="shared" si="50"/>
        <v>0.10103519322729639</v>
      </c>
      <c r="IG70" s="477">
        <f t="shared" si="51"/>
        <v>9.384929005535253E-2</v>
      </c>
    </row>
    <row r="71" spans="1:296" ht="46.5">
      <c r="F71" s="384"/>
      <c r="G71" s="384"/>
      <c r="H71" s="384"/>
      <c r="I71" s="384"/>
      <c r="J71" s="252"/>
      <c r="K71" s="606">
        <v>59000</v>
      </c>
      <c r="L71" s="382">
        <f t="shared" si="22"/>
        <v>17.9832</v>
      </c>
      <c r="M71" s="382">
        <v>590</v>
      </c>
      <c r="N71" s="493">
        <f t="shared" si="74"/>
        <v>75.24748372700931</v>
      </c>
      <c r="O71" s="263">
        <f t="shared" si="75"/>
        <v>0.1209960515577916</v>
      </c>
      <c r="P71" s="383">
        <f t="shared" si="78"/>
        <v>-56.500002288000502</v>
      </c>
      <c r="Q71" s="383">
        <f t="shared" si="76"/>
        <v>216.64999771199948</v>
      </c>
      <c r="R71" s="382">
        <f t="shared" si="0"/>
        <v>573.56933718429855</v>
      </c>
      <c r="S71" s="263">
        <f t="shared" si="77"/>
        <v>7.4263492452020047E-2</v>
      </c>
      <c r="T71" s="492">
        <f>O71/Konstanten!$C$22</f>
        <v>9.8772286985952321E-2</v>
      </c>
      <c r="U71" s="492">
        <f t="shared" si="2"/>
        <v>0.75186533996876448</v>
      </c>
      <c r="V71" s="492"/>
      <c r="W71" s="252"/>
      <c r="X71" s="515">
        <f t="shared" si="61"/>
        <v>600.00000000000011</v>
      </c>
      <c r="Y71" s="598">
        <v>60000</v>
      </c>
      <c r="Z71" s="490">
        <f t="shared" si="90"/>
        <v>5.680279451705738E-2</v>
      </c>
      <c r="AA71" s="490">
        <f t="shared" si="90"/>
        <v>0.11347840363923564</v>
      </c>
      <c r="AB71" s="490">
        <f t="shared" si="90"/>
        <v>0.16990235446958912</v>
      </c>
      <c r="AC71" s="490">
        <f t="shared" si="90"/>
        <v>0.22595544584330907</v>
      </c>
      <c r="AD71" s="490">
        <f t="shared" si="90"/>
        <v>0.28152601750398365</v>
      </c>
      <c r="AE71" s="490">
        <f t="shared" si="90"/>
        <v>0.33651182252701034</v>
      </c>
      <c r="AF71" s="490">
        <f t="shared" si="90"/>
        <v>0.39082143504323857</v>
      </c>
      <c r="AG71" s="490">
        <f t="shared" si="90"/>
        <v>0.44437516679596539</v>
      </c>
      <c r="AH71" s="490">
        <f t="shared" si="90"/>
        <v>0.49710550467225029</v>
      </c>
      <c r="AI71" s="490">
        <f t="shared" si="90"/>
        <v>0.54895711283051285</v>
      </c>
      <c r="AJ71" s="490">
        <f t="shared" si="90"/>
        <v>0.59988646499964848</v>
      </c>
      <c r="AK71" s="490">
        <f t="shared" si="90"/>
        <v>0.64986118443522822</v>
      </c>
      <c r="AL71" s="490">
        <f t="shared" si="90"/>
        <v>0.69885917187162894</v>
      </c>
      <c r="AM71" s="490">
        <f t="shared" si="90"/>
        <v>0.74686759753514564</v>
      </c>
      <c r="AN71" s="490">
        <f t="shared" si="90"/>
        <v>0.79388182417730124</v>
      </c>
      <c r="AO71" s="490">
        <f t="shared" si="84"/>
        <v>0.83990431635711138</v>
      </c>
      <c r="AP71" s="490">
        <f t="shared" si="84"/>
        <v>0.88494357867888951</v>
      </c>
      <c r="AQ71" s="490">
        <f t="shared" si="84"/>
        <v>0.92901315371379767</v>
      </c>
      <c r="AR71" s="490">
        <f t="shared" si="84"/>
        <v>0.97213069973592925</v>
      </c>
      <c r="AS71" s="490">
        <f t="shared" si="84"/>
        <v>1.014317159603308</v>
      </c>
      <c r="AT71" s="490">
        <f t="shared" si="84"/>
        <v>1.0555960252090217</v>
      </c>
      <c r="AU71" s="490">
        <f t="shared" si="84"/>
        <v>1.095992696808876</v>
      </c>
      <c r="AV71" s="490">
        <f t="shared" si="84"/>
        <v>1.1355339329706402</v>
      </c>
      <c r="AW71" s="490">
        <f t="shared" si="84"/>
        <v>1.174247384610559</v>
      </c>
      <c r="AX71" s="490">
        <f t="shared" si="84"/>
        <v>1.212161205304912</v>
      </c>
      <c r="AY71" s="490">
        <f t="shared" si="84"/>
        <v>1.2493037295335523</v>
      </c>
      <c r="AZ71" s="490">
        <f t="shared" si="84"/>
        <v>1.2857032105110056</v>
      </c>
      <c r="BA71" s="490">
        <f t="shared" si="84"/>
        <v>1.3213876096137556</v>
      </c>
      <c r="BB71" s="490">
        <f t="shared" si="84"/>
        <v>1.3563844299835424</v>
      </c>
      <c r="BC71" s="490">
        <f t="shared" si="84"/>
        <v>1.3907205875758435</v>
      </c>
      <c r="BD71" s="490">
        <f t="shared" si="84"/>
        <v>1.424422313657618</v>
      </c>
      <c r="BE71" s="490">
        <f t="shared" si="85"/>
        <v>1.4575150834906812</v>
      </c>
      <c r="BF71" s="490">
        <f t="shared" si="64"/>
        <v>1.4900235666348918</v>
      </c>
      <c r="BG71" s="490">
        <f t="shared" si="64"/>
        <v>1.5219715949502475</v>
      </c>
      <c r="BH71" s="490">
        <f t="shared" si="64"/>
        <v>1.5533821449599217</v>
      </c>
      <c r="BI71" s="490">
        <f t="shared" si="64"/>
        <v>1.5842773317536059</v>
      </c>
      <c r="BJ71" s="490">
        <f t="shared" si="64"/>
        <v>1.6146784120640316</v>
      </c>
      <c r="BK71" s="490">
        <f t="shared" si="64"/>
        <v>1.644605794542086</v>
      </c>
      <c r="BL71" s="490">
        <f t="shared" si="64"/>
        <v>1.6740790555931964</v>
      </c>
      <c r="BM71" s="490">
        <f t="shared" si="64"/>
        <v>1.7031169594248514</v>
      </c>
      <c r="BN71" s="527"/>
      <c r="BO71" s="252"/>
      <c r="BP71" s="515">
        <f t="shared" si="65"/>
        <v>600.00000000000011</v>
      </c>
      <c r="BQ71" s="598">
        <v>60000</v>
      </c>
      <c r="BR71" s="382">
        <f t="shared" si="91"/>
        <v>216.78980444547915</v>
      </c>
      <c r="BS71" s="382">
        <f t="shared" si="91"/>
        <v>217.20797319895522</v>
      </c>
      <c r="BT71" s="382">
        <f t="shared" si="91"/>
        <v>217.90079657844328</v>
      </c>
      <c r="BU71" s="382">
        <f t="shared" si="91"/>
        <v>218.86224825436204</v>
      </c>
      <c r="BV71" s="382">
        <f t="shared" si="91"/>
        <v>220.08419908910804</v>
      </c>
      <c r="BW71" s="382">
        <f t="shared" si="91"/>
        <v>221.55669581651125</v>
      </c>
      <c r="BX71" s="382">
        <f t="shared" si="91"/>
        <v>223.26828224799249</v>
      </c>
      <c r="BY71" s="382">
        <f t="shared" si="91"/>
        <v>225.20634190815545</v>
      </c>
      <c r="BZ71" s="382">
        <f t="shared" si="91"/>
        <v>227.35744213958051</v>
      </c>
      <c r="CA71" s="382">
        <f t="shared" si="91"/>
        <v>229.70766256924</v>
      </c>
      <c r="CB71" s="382">
        <f t="shared" si="91"/>
        <v>232.2428947399797</v>
      </c>
      <c r="CC71" s="382">
        <f t="shared" si="91"/>
        <v>234.94910401175673</v>
      </c>
      <c r="CD71" s="382">
        <f t="shared" si="91"/>
        <v>237.81254896609295</v>
      </c>
      <c r="CE71" s="382">
        <f t="shared" si="91"/>
        <v>240.8199571101274</v>
      </c>
      <c r="CF71" s="382">
        <f t="shared" si="91"/>
        <v>243.95865846198868</v>
      </c>
      <c r="CG71" s="382">
        <f t="shared" si="86"/>
        <v>247.21668055251823</v>
      </c>
      <c r="CH71" s="382">
        <f t="shared" si="86"/>
        <v>250.58280955913318</v>
      </c>
      <c r="CI71" s="382">
        <f t="shared" si="86"/>
        <v>254.04662282243584</v>
      </c>
      <c r="CJ71" s="382">
        <f t="shared" si="86"/>
        <v>257.59849803855161</v>
      </c>
      <c r="CK71" s="382">
        <f t="shared" si="86"/>
        <v>261.22960412171625</v>
      </c>
      <c r="CL71" s="382">
        <f t="shared" si="86"/>
        <v>264.93187822448238</v>
      </c>
      <c r="CM71" s="382">
        <f t="shared" si="86"/>
        <v>268.69799279222241</v>
      </c>
      <c r="CN71" s="382">
        <f t="shared" si="86"/>
        <v>272.52131589111309</v>
      </c>
      <c r="CO71" s="382">
        <f t="shared" si="86"/>
        <v>276.3958674361055</v>
      </c>
      <c r="CP71" s="382">
        <f t="shared" si="86"/>
        <v>280.31627338834403</v>
      </c>
      <c r="CQ71" s="382">
        <f t="shared" si="86"/>
        <v>284.2777195055794</v>
      </c>
      <c r="CR71" s="382">
        <f t="shared" si="86"/>
        <v>288.27590581887978</v>
      </c>
      <c r="CS71" s="382">
        <f t="shared" si="86"/>
        <v>292.30700267204975</v>
      </c>
      <c r="CT71" s="382">
        <f t="shared" si="86"/>
        <v>296.36760889012061</v>
      </c>
      <c r="CU71" s="382">
        <f t="shared" si="86"/>
        <v>300.45471243176064</v>
      </c>
      <c r="CV71" s="382">
        <f t="shared" si="86"/>
        <v>304.5656537184276</v>
      </c>
      <c r="CW71" s="382">
        <f t="shared" si="87"/>
        <v>308.69809171195794</v>
      </c>
      <c r="CX71" s="382">
        <f t="shared" si="68"/>
        <v>312.84997272413801</v>
      </c>
      <c r="CY71" s="382">
        <f t="shared" si="68"/>
        <v>317.01950187976365</v>
      </c>
      <c r="CZ71" s="382">
        <f t="shared" si="68"/>
        <v>321.20511711299707</v>
      </c>
      <c r="DA71" s="382">
        <f t="shared" si="68"/>
        <v>325.40546555060087</v>
      </c>
      <c r="DB71" s="382">
        <f t="shared" si="68"/>
        <v>329.61938212107975</v>
      </c>
      <c r="DC71" s="382">
        <f t="shared" si="68"/>
        <v>333.84587022271165</v>
      </c>
      <c r="DD71" s="382">
        <f t="shared" si="68"/>
        <v>338.08408428356034</v>
      </c>
      <c r="DE71" s="382">
        <f t="shared" si="68"/>
        <v>342.33331405091349</v>
      </c>
      <c r="DF71" s="521"/>
      <c r="DG71" s="252"/>
      <c r="DH71" s="515">
        <f t="shared" si="69"/>
        <v>600.00000000000011</v>
      </c>
      <c r="DI71" s="598">
        <v>60000</v>
      </c>
      <c r="DJ71" s="382">
        <f t="shared" si="92"/>
        <v>32.580341201364512</v>
      </c>
      <c r="DK71" s="382">
        <f t="shared" si="92"/>
        <v>65.087732760088684</v>
      </c>
      <c r="DL71" s="382">
        <f t="shared" si="92"/>
        <v>97.450780839173973</v>
      </c>
      <c r="DM71" s="382">
        <f t="shared" si="92"/>
        <v>129.60111530552945</v>
      </c>
      <c r="DN71" s="382">
        <f t="shared" si="92"/>
        <v>161.47469125989514</v>
      </c>
      <c r="DO71" s="382">
        <f t="shared" si="92"/>
        <v>193.01286300149764</v>
      </c>
      <c r="DP71" s="382">
        <f t="shared" si="92"/>
        <v>224.16319145516673</v>
      </c>
      <c r="DQ71" s="382">
        <f t="shared" si="92"/>
        <v>254.87996988032398</v>
      </c>
      <c r="DR71" s="382">
        <f t="shared" si="92"/>
        <v>285.12447482552881</v>
      </c>
      <c r="DS71" s="382">
        <f t="shared" si="92"/>
        <v>314.86496734880348</v>
      </c>
      <c r="DT71" s="382">
        <f t="shared" si="92"/>
        <v>344.07648211568028</v>
      </c>
      <c r="DU71" s="382">
        <f t="shared" si="92"/>
        <v>372.74044881831702</v>
      </c>
      <c r="DV71" s="382">
        <f t="shared" si="92"/>
        <v>400.844191995578</v>
      </c>
      <c r="DW71" s="382">
        <f t="shared" si="92"/>
        <v>428.38035288266292</v>
      </c>
      <c r="DX71" s="382">
        <f t="shared" si="92"/>
        <v>455.34627169603652</v>
      </c>
      <c r="DY71" s="382">
        <f t="shared" si="88"/>
        <v>481.7433620311798</v>
      </c>
      <c r="DZ71" s="382">
        <f t="shared" si="88"/>
        <v>507.57650186835178</v>
      </c>
      <c r="EA71" s="382">
        <f t="shared" si="88"/>
        <v>532.85345881111778</v>
      </c>
      <c r="EB71" s="382">
        <f t="shared" si="88"/>
        <v>557.58436110404534</v>
      </c>
      <c r="EC71" s="382">
        <f t="shared" si="88"/>
        <v>581.78122092832973</v>
      </c>
      <c r="ED71" s="382">
        <f t="shared" si="88"/>
        <v>605.45751251351874</v>
      </c>
      <c r="EE71" s="382">
        <f t="shared" si="88"/>
        <v>628.62780466749894</v>
      </c>
      <c r="EF71" s="382">
        <f t="shared" si="88"/>
        <v>651.30744528424975</v>
      </c>
      <c r="EG71" s="382">
        <f t="shared" si="88"/>
        <v>673.51229408147447</v>
      </c>
      <c r="EH71" s="382">
        <f t="shared" si="88"/>
        <v>695.25849908725877</v>
      </c>
      <c r="EI71" s="382">
        <f t="shared" si="88"/>
        <v>716.56231209043176</v>
      </c>
      <c r="EJ71" s="382">
        <f t="shared" si="88"/>
        <v>737.43993826852216</v>
      </c>
      <c r="EK71" s="382">
        <f t="shared" si="88"/>
        <v>757.90741540970646</v>
      </c>
      <c r="EL71" s="382">
        <f t="shared" si="88"/>
        <v>777.98051847276304</v>
      </c>
      <c r="EM71" s="382">
        <f t="shared" si="88"/>
        <v>797.6746856244348</v>
      </c>
      <c r="EN71" s="382">
        <f t="shared" si="88"/>
        <v>817.00496231512489</v>
      </c>
      <c r="EO71" s="382">
        <f t="shared" si="89"/>
        <v>835.98596037386756</v>
      </c>
      <c r="EP71" s="382">
        <f t="shared" si="72"/>
        <v>854.63182950375938</v>
      </c>
      <c r="EQ71" s="382">
        <f t="shared" si="72"/>
        <v>872.95623892894309</v>
      </c>
      <c r="ER71" s="382">
        <f t="shared" si="72"/>
        <v>890.97236727858626</v>
      </c>
      <c r="ES71" s="382">
        <f t="shared" si="72"/>
        <v>908.69289909002475</v>
      </c>
      <c r="ET71" s="382">
        <f t="shared" si="72"/>
        <v>926.13002657336233</v>
      </c>
      <c r="EU71" s="382">
        <f t="shared" si="72"/>
        <v>943.29545550496096</v>
      </c>
      <c r="EV71" s="382">
        <f t="shared" si="72"/>
        <v>960.20041431070615</v>
      </c>
      <c r="EW71" s="382">
        <f t="shared" si="72"/>
        <v>976.85566556464994</v>
      </c>
      <c r="EX71" s="521"/>
      <c r="EY71" s="252"/>
      <c r="EZ71" s="515">
        <f t="shared" si="73"/>
        <v>600.00000000000011</v>
      </c>
      <c r="FA71" s="598">
        <v>60000</v>
      </c>
      <c r="FB71" s="382">
        <f t="shared" si="82"/>
        <v>22</v>
      </c>
      <c r="FC71" s="382">
        <f t="shared" si="82"/>
        <v>44</v>
      </c>
      <c r="FD71" s="382">
        <f t="shared" si="82"/>
        <v>66</v>
      </c>
      <c r="FE71" s="382">
        <f t="shared" si="82"/>
        <v>88</v>
      </c>
      <c r="FF71" s="382">
        <f t="shared" si="82"/>
        <v>110</v>
      </c>
      <c r="FG71" s="382">
        <f t="shared" si="82"/>
        <v>132</v>
      </c>
      <c r="FH71" s="382">
        <f t="shared" si="82"/>
        <v>154</v>
      </c>
      <c r="FI71" s="382">
        <f t="shared" si="82"/>
        <v>176</v>
      </c>
      <c r="FJ71" s="382">
        <f t="shared" si="82"/>
        <v>198</v>
      </c>
      <c r="FK71" s="382">
        <f t="shared" si="82"/>
        <v>220</v>
      </c>
      <c r="FL71" s="382">
        <f t="shared" si="82"/>
        <v>242</v>
      </c>
      <c r="FM71" s="382">
        <f t="shared" si="82"/>
        <v>264</v>
      </c>
      <c r="FN71" s="382">
        <f t="shared" si="82"/>
        <v>286</v>
      </c>
      <c r="FO71" s="382">
        <f t="shared" si="82"/>
        <v>308</v>
      </c>
      <c r="FP71" s="382">
        <f t="shared" si="82"/>
        <v>330</v>
      </c>
      <c r="FQ71" s="382">
        <f t="shared" si="82"/>
        <v>352</v>
      </c>
      <c r="FR71" s="382">
        <f t="shared" si="80"/>
        <v>374</v>
      </c>
      <c r="FS71" s="382">
        <f t="shared" si="80"/>
        <v>396</v>
      </c>
      <c r="FT71" s="382">
        <f t="shared" si="80"/>
        <v>418</v>
      </c>
      <c r="FU71" s="382">
        <f t="shared" si="80"/>
        <v>440</v>
      </c>
      <c r="FV71" s="382">
        <f t="shared" si="80"/>
        <v>462</v>
      </c>
      <c r="FW71" s="382">
        <f t="shared" si="80"/>
        <v>484</v>
      </c>
      <c r="FX71" s="382">
        <f t="shared" si="80"/>
        <v>506.00000000000006</v>
      </c>
      <c r="FY71" s="382">
        <f t="shared" si="80"/>
        <v>528</v>
      </c>
      <c r="FZ71" s="382">
        <f t="shared" si="80"/>
        <v>550</v>
      </c>
      <c r="GA71" s="382">
        <f t="shared" si="80"/>
        <v>572</v>
      </c>
      <c r="GB71" s="382">
        <f t="shared" si="80"/>
        <v>594</v>
      </c>
      <c r="GC71" s="382">
        <f t="shared" si="80"/>
        <v>616</v>
      </c>
      <c r="GD71" s="382">
        <f t="shared" si="80"/>
        <v>638</v>
      </c>
      <c r="GE71" s="382">
        <f t="shared" si="80"/>
        <v>660</v>
      </c>
      <c r="GF71" s="382">
        <f t="shared" si="80"/>
        <v>682</v>
      </c>
      <c r="GG71" s="382">
        <f t="shared" si="79"/>
        <v>704</v>
      </c>
      <c r="GH71" s="382">
        <f t="shared" si="79"/>
        <v>726</v>
      </c>
      <c r="GI71" s="382">
        <f t="shared" si="79"/>
        <v>748</v>
      </c>
      <c r="GJ71" s="382">
        <f t="shared" si="79"/>
        <v>770</v>
      </c>
      <c r="GK71" s="382">
        <f t="shared" si="79"/>
        <v>792</v>
      </c>
      <c r="GL71" s="382">
        <f t="shared" si="79"/>
        <v>814</v>
      </c>
      <c r="GM71" s="382">
        <f t="shared" si="79"/>
        <v>836</v>
      </c>
      <c r="GN71" s="382">
        <f t="shared" si="79"/>
        <v>858</v>
      </c>
      <c r="GO71" s="382">
        <f t="shared" si="79"/>
        <v>880</v>
      </c>
      <c r="GQ71" s="511"/>
      <c r="GR71" s="521"/>
      <c r="GS71" s="625">
        <v>60000</v>
      </c>
      <c r="GT71" s="476">
        <f t="shared" si="83"/>
        <v>0.32474617549190649</v>
      </c>
      <c r="GU71" s="476">
        <f t="shared" si="83"/>
        <v>0.32398935814552637</v>
      </c>
      <c r="GV71" s="476">
        <f t="shared" si="83"/>
        <v>0.32273503165744938</v>
      </c>
      <c r="GW71" s="476">
        <f t="shared" si="83"/>
        <v>0.32099349768292101</v>
      </c>
      <c r="GX71" s="476">
        <f t="shared" si="83"/>
        <v>0.31877869440881051</v>
      </c>
      <c r="GY71" s="476">
        <f t="shared" si="83"/>
        <v>0.3161077559946055</v>
      </c>
      <c r="GZ71" s="476">
        <f t="shared" si="83"/>
        <v>0.31300050199900709</v>
      </c>
      <c r="HA71" s="476">
        <f t="shared" si="83"/>
        <v>0.30947888889566799</v>
      </c>
      <c r="HB71" s="476">
        <f t="shared" si="83"/>
        <v>0.30556645436643542</v>
      </c>
      <c r="HC71" s="476">
        <f t="shared" si="83"/>
        <v>0.30128778106874382</v>
      </c>
      <c r="HD71" s="476">
        <f t="shared" si="83"/>
        <v>0.29666800092824025</v>
      </c>
      <c r="HE71" s="476">
        <f t="shared" si="83"/>
        <v>0.2917323546801861</v>
      </c>
      <c r="HF71" s="476">
        <f t="shared" si="83"/>
        <v>0.28650581519925061</v>
      </c>
      <c r="HG71" s="476">
        <f t="shared" si="83"/>
        <v>0.2810127777163397</v>
      </c>
      <c r="HH71" s="476">
        <f t="shared" si="83"/>
        <v>0.27527681566197298</v>
      </c>
      <c r="HI71" s="476">
        <f t="shared" si="83"/>
        <v>0.26932049771094185</v>
      </c>
      <c r="HJ71" s="476">
        <f t="shared" si="81"/>
        <v>0.26316525957499315</v>
      </c>
      <c r="HK71" s="476">
        <f t="shared" si="81"/>
        <v>0.25683132303665623</v>
      </c>
      <c r="HL71" s="476">
        <f t="shared" si="81"/>
        <v>0.25033765442714573</v>
      </c>
      <c r="HM71" s="476">
        <f t="shared" si="81"/>
        <v>0.24370195500998462</v>
      </c>
      <c r="HN71" s="476">
        <f t="shared" si="81"/>
        <v>0.23694067634566776</v>
      </c>
      <c r="HO71" s="476">
        <f t="shared" si="81"/>
        <v>0.23006905452423815</v>
      </c>
      <c r="HP71" s="476">
        <f t="shared" si="81"/>
        <v>0.22310115804193401</v>
      </c>
      <c r="HQ71" s="476">
        <f t="shared" si="81"/>
        <v>0.21604994498269978</v>
      </c>
      <c r="HR71" s="476">
        <f t="shared" si="81"/>
        <v>0.20892732599163527</v>
      </c>
      <c r="HS71" s="476">
        <f t="shared" si="81"/>
        <v>0.20174423026617072</v>
      </c>
      <c r="HT71" s="476">
        <f t="shared" si="81"/>
        <v>0.1945106724288802</v>
      </c>
      <c r="HU71" s="476">
        <f t="shared" si="81"/>
        <v>0.18723581868241088</v>
      </c>
      <c r="HV71" s="476">
        <f t="shared" si="81"/>
        <v>0.17992805108739202</v>
      </c>
      <c r="HW71" s="476">
        <f t="shared" si="50"/>
        <v>0.17259502915861052</v>
      </c>
      <c r="HX71" s="476">
        <f t="shared" si="50"/>
        <v>0.1652437482540681</v>
      </c>
      <c r="HY71" s="476">
        <f t="shared" si="50"/>
        <v>0.15788059444783153</v>
      </c>
      <c r="HZ71" s="476">
        <f t="shared" si="50"/>
        <v>0.15051139574154318</v>
      </c>
      <c r="IA71" s="476">
        <f t="shared" si="50"/>
        <v>0.14314146959102528</v>
      </c>
      <c r="IB71" s="476">
        <f t="shared" si="50"/>
        <v>0.13577566681230308</v>
      </c>
      <c r="IC71" s="476">
        <f t="shared" si="50"/>
        <v>0.12841841199252502</v>
      </c>
      <c r="ID71" s="476">
        <f t="shared" si="50"/>
        <v>0.12107374057208595</v>
      </c>
      <c r="IE71" s="476">
        <f t="shared" si="50"/>
        <v>0.11374533278920972</v>
      </c>
      <c r="IF71" s="476">
        <f t="shared" si="50"/>
        <v>0.10643654469163316</v>
      </c>
      <c r="IG71" s="476">
        <f t="shared" si="51"/>
        <v>9.9150436424673499E-2</v>
      </c>
    </row>
    <row r="72" spans="1:296" s="90" customFormat="1">
      <c r="A72" s="173"/>
      <c r="B72" s="182"/>
      <c r="C72" s="91"/>
      <c r="D72" s="189"/>
      <c r="E72" s="91"/>
      <c r="F72" s="384"/>
      <c r="G72" s="384"/>
      <c r="H72" s="384"/>
      <c r="I72" s="384"/>
      <c r="J72" s="252"/>
      <c r="K72" s="606">
        <v>60000</v>
      </c>
      <c r="L72" s="382">
        <f t="shared" si="22"/>
        <v>18.288</v>
      </c>
      <c r="M72" s="382">
        <v>600</v>
      </c>
      <c r="N72" s="493">
        <f t="shared" si="74"/>
        <v>71.716369381453944</v>
      </c>
      <c r="O72" s="263">
        <f t="shared" si="75"/>
        <v>0.11531810895759381</v>
      </c>
      <c r="P72" s="383">
        <f t="shared" si="78"/>
        <v>-56.500002288000502</v>
      </c>
      <c r="Q72" s="383">
        <f t="shared" si="76"/>
        <v>216.64999771199948</v>
      </c>
      <c r="R72" s="382">
        <f t="shared" si="0"/>
        <v>573.56933718429855</v>
      </c>
      <c r="S72" s="263">
        <f t="shared" si="77"/>
        <v>7.0778553546956766E-2</v>
      </c>
      <c r="T72" s="492">
        <f>O72/Konstanten!$C$22</f>
        <v>9.4137231802117388E-2</v>
      </c>
      <c r="U72" s="492">
        <f t="shared" si="2"/>
        <v>0.75186533996876448</v>
      </c>
      <c r="V72" s="492"/>
      <c r="W72" s="252"/>
      <c r="X72" s="515">
        <f t="shared" si="61"/>
        <v>610.00000000000011</v>
      </c>
      <c r="Y72" s="592">
        <v>61000</v>
      </c>
      <c r="Z72" s="490">
        <f t="shared" si="90"/>
        <v>5.8183243734350291E-2</v>
      </c>
      <c r="AA72" s="490">
        <f t="shared" si="90"/>
        <v>0.11622934196517357</v>
      </c>
      <c r="AB72" s="490">
        <f t="shared" si="90"/>
        <v>0.17400421712991987</v>
      </c>
      <c r="AC72" s="490">
        <f t="shared" si="90"/>
        <v>0.231379745710978</v>
      </c>
      <c r="AD72" s="490">
        <f t="shared" si="90"/>
        <v>0.28823630114741078</v>
      </c>
      <c r="AE72" s="490">
        <f t="shared" si="90"/>
        <v>0.34446482946410834</v>
      </c>
      <c r="AF72" s="490">
        <f t="shared" si="90"/>
        <v>0.3999683811329669</v>
      </c>
      <c r="AG72" s="490">
        <f t="shared" si="90"/>
        <v>0.45466307306039</v>
      </c>
      <c r="AH72" s="490">
        <f t="shared" si="90"/>
        <v>0.50847850072408984</v>
      </c>
      <c r="AI72" s="490">
        <f t="shared" si="90"/>
        <v>0.5613576571981892</v>
      </c>
      <c r="AJ72" s="490">
        <f t="shared" si="90"/>
        <v>0.61325644040762217</v>
      </c>
      <c r="AK72" s="490">
        <f t="shared" si="90"/>
        <v>0.66414284215017838</v>
      </c>
      <c r="AL72" s="490">
        <f t="shared" si="90"/>
        <v>0.71399591376526517</v>
      </c>
      <c r="AM72" s="490">
        <f t="shared" si="90"/>
        <v>0.76280459643414344</v>
      </c>
      <c r="AN72" s="490">
        <f t="shared" si="90"/>
        <v>0.81056649191259089</v>
      </c>
      <c r="AO72" s="490">
        <f t="shared" si="84"/>
        <v>0.85728663473897104</v>
      </c>
      <c r="AP72" s="490">
        <f t="shared" si="84"/>
        <v>0.90297631179053484</v>
      </c>
      <c r="AQ72" s="490">
        <f t="shared" si="84"/>
        <v>0.94765196097676119</v>
      </c>
      <c r="AR72" s="490">
        <f t="shared" si="84"/>
        <v>0.99133416873228897</v>
      </c>
      <c r="AS72" s="490">
        <f t="shared" si="84"/>
        <v>1.0340467761708991</v>
      </c>
      <c r="AT72" s="490">
        <f t="shared" si="84"/>
        <v>1.07581609629234</v>
      </c>
      <c r="AU72" s="490">
        <f t="shared" si="84"/>
        <v>1.1166702392815777</v>
      </c>
      <c r="AV72" s="490">
        <f t="shared" si="84"/>
        <v>1.1566385393769349</v>
      </c>
      <c r="AW72" s="490">
        <f t="shared" si="84"/>
        <v>1.1957510746499065</v>
      </c>
      <c r="AX72" s="490">
        <f t="shared" si="84"/>
        <v>1.2340382699895969</v>
      </c>
      <c r="AY72" s="490">
        <f t="shared" si="84"/>
        <v>1.2715305733170406</v>
      </c>
      <c r="AZ72" s="490">
        <f t="shared" si="84"/>
        <v>1.3082581953200898</v>
      </c>
      <c r="BA72" s="490">
        <f t="shared" si="84"/>
        <v>1.3442509036034629</v>
      </c>
      <c r="BB72" s="490">
        <f t="shared" si="84"/>
        <v>1.3795378629441879</v>
      </c>
      <c r="BC72" s="490">
        <f t="shared" si="84"/>
        <v>1.4141475142257496</v>
      </c>
      <c r="BD72" s="490">
        <f t="shared" si="84"/>
        <v>1.4481074855216294</v>
      </c>
      <c r="BE72" s="490">
        <f t="shared" si="85"/>
        <v>1.4814445296645125</v>
      </c>
      <c r="BF72" s="490">
        <f t="shared" si="64"/>
        <v>1.5141844834424258</v>
      </c>
      <c r="BG72" s="490">
        <f t="shared" si="64"/>
        <v>1.5463522442927129</v>
      </c>
      <c r="BH72" s="490">
        <f t="shared" si="64"/>
        <v>1.5779717610135859</v>
      </c>
      <c r="BI72" s="490">
        <f t="shared" si="64"/>
        <v>1.60906603558077</v>
      </c>
      <c r="BJ72" s="490">
        <f t="shared" si="64"/>
        <v>1.6396571336482531</v>
      </c>
      <c r="BK72" s="490">
        <f t="shared" si="64"/>
        <v>1.6697662017327886</v>
      </c>
      <c r="BL72" s="490">
        <f t="shared" si="64"/>
        <v>1.6994134894393946</v>
      </c>
      <c r="BM72" s="490">
        <f t="shared" si="64"/>
        <v>1.7286183753866295</v>
      </c>
      <c r="BN72" s="527"/>
      <c r="BO72" s="252"/>
      <c r="BP72" s="515">
        <f t="shared" si="65"/>
        <v>610.00000000000011</v>
      </c>
      <c r="BQ72" s="592">
        <v>61000</v>
      </c>
      <c r="BR72" s="382">
        <f t="shared" si="91"/>
        <v>216.79668231971374</v>
      </c>
      <c r="BS72" s="382">
        <f t="shared" si="91"/>
        <v>217.235353938743</v>
      </c>
      <c r="BT72" s="382">
        <f t="shared" si="91"/>
        <v>217.96192036834242</v>
      </c>
      <c r="BU72" s="382">
        <f t="shared" si="91"/>
        <v>218.96973799030738</v>
      </c>
      <c r="BV72" s="382">
        <f t="shared" si="91"/>
        <v>220.24986123639377</v>
      </c>
      <c r="BW72" s="382">
        <f t="shared" si="91"/>
        <v>221.79136294960861</v>
      </c>
      <c r="BX72" s="382">
        <f t="shared" si="91"/>
        <v>223.58170164570748</v>
      </c>
      <c r="BY72" s="382">
        <f t="shared" si="91"/>
        <v>225.60711065590948</v>
      </c>
      <c r="BZ72" s="382">
        <f t="shared" si="91"/>
        <v>227.85298580600792</v>
      </c>
      <c r="CA72" s="382">
        <f t="shared" si="91"/>
        <v>230.30425199585349</v>
      </c>
      <c r="CB72" s="382">
        <f t="shared" si="91"/>
        <v>232.9456939354265</v>
      </c>
      <c r="CC72" s="382">
        <f t="shared" si="91"/>
        <v>235.76224153154641</v>
      </c>
      <c r="CD72" s="382">
        <f t="shared" si="91"/>
        <v>238.73920532268801</v>
      </c>
      <c r="CE72" s="382">
        <f t="shared" si="91"/>
        <v>241.86246147767329</v>
      </c>
      <c r="CF72" s="382">
        <f t="shared" si="91"/>
        <v>245.11858898971957</v>
      </c>
      <c r="CG72" s="382">
        <f t="shared" si="86"/>
        <v>248.49496378553337</v>
      </c>
      <c r="CH72" s="382">
        <f t="shared" si="86"/>
        <v>251.9798156365319</v>
      </c>
      <c r="CI72" s="382">
        <f t="shared" si="86"/>
        <v>255.56225418312491</v>
      </c>
      <c r="CJ72" s="382">
        <f t="shared" si="86"/>
        <v>259.23227026168166</v>
      </c>
      <c r="CK72" s="382">
        <f t="shared" si="86"/>
        <v>262.9807182436669</v>
      </c>
      <c r="CL72" s="382">
        <f t="shared" si="86"/>
        <v>266.79928441327854</v>
      </c>
      <c r="CM72" s="382">
        <f t="shared" si="86"/>
        <v>270.68044564286055</v>
      </c>
      <c r="CN72" s="382">
        <f t="shared" si="86"/>
        <v>274.61742185756742</v>
      </c>
      <c r="CO72" s="382">
        <f t="shared" si="86"/>
        <v>278.6041250650826</v>
      </c>
      <c r="CP72" s="382">
        <f t="shared" si="86"/>
        <v>282.63510709159004</v>
      </c>
      <c r="CQ72" s="382">
        <f t="shared" si="86"/>
        <v>286.70550762362495</v>
      </c>
      <c r="CR72" s="382">
        <f t="shared" si="86"/>
        <v>290.81100370740779</v>
      </c>
      <c r="CS72" s="382">
        <f t="shared" si="86"/>
        <v>294.94776149648328</v>
      </c>
      <c r="CT72" s="382">
        <f t="shared" si="86"/>
        <v>299.11239075493182</v>
      </c>
      <c r="CU72" s="382">
        <f t="shared" si="86"/>
        <v>303.30190240584903</v>
      </c>
      <c r="CV72" s="382">
        <f t="shared" si="86"/>
        <v>307.51366925180326</v>
      </c>
      <c r="CW72" s="382">
        <f t="shared" si="87"/>
        <v>311.74538987522578</v>
      </c>
      <c r="CX72" s="382">
        <f t="shared" si="68"/>
        <v>315.99505564290661</v>
      </c>
      <c r="CY72" s="382">
        <f t="shared" si="68"/>
        <v>320.26092068216707</v>
      </c>
      <c r="CZ72" s="382">
        <f t="shared" si="68"/>
        <v>324.54147466042281</v>
      </c>
      <c r="DA72" s="382">
        <f t="shared" si="68"/>
        <v>328.83541817945718</v>
      </c>
      <c r="DB72" s="382">
        <f t="shared" si="68"/>
        <v>333.14164058672259</v>
      </c>
      <c r="DC72" s="382">
        <f t="shared" si="68"/>
        <v>337.45920000505726</v>
      </c>
      <c r="DD72" s="382">
        <f t="shared" si="68"/>
        <v>341.78730538692571</v>
      </c>
      <c r="DE72" s="382">
        <f t="shared" si="68"/>
        <v>346.12530040772918</v>
      </c>
      <c r="DF72" s="521"/>
      <c r="DG72" s="252"/>
      <c r="DH72" s="515">
        <f t="shared" si="69"/>
        <v>610.00000000000011</v>
      </c>
      <c r="DI72" s="592">
        <v>61000</v>
      </c>
      <c r="DJ72" s="382">
        <f t="shared" si="92"/>
        <v>33.372124543943791</v>
      </c>
      <c r="DK72" s="382">
        <f t="shared" si="92"/>
        <v>66.665586632331781</v>
      </c>
      <c r="DL72" s="382">
        <f t="shared" si="92"/>
        <v>99.8034834864809</v>
      </c>
      <c r="DM72" s="382">
        <f t="shared" si="92"/>
        <v>132.7123273853172</v>
      </c>
      <c r="DN72" s="382">
        <f t="shared" si="92"/>
        <v>165.32350420157428</v>
      </c>
      <c r="DO72" s="382">
        <f t="shared" si="92"/>
        <v>197.57446391903105</v>
      </c>
      <c r="DP72" s="382">
        <f t="shared" si="92"/>
        <v>229.40959926111273</v>
      </c>
      <c r="DQ72" s="382">
        <f t="shared" si="92"/>
        <v>260.78079745742417</v>
      </c>
      <c r="DR72" s="382">
        <f t="shared" si="92"/>
        <v>291.64767663278207</v>
      </c>
      <c r="DS72" s="382">
        <f t="shared" si="92"/>
        <v>321.97753936249603</v>
      </c>
      <c r="DT72" s="382">
        <f t="shared" si="92"/>
        <v>351.74509004860215</v>
      </c>
      <c r="DU72" s="382">
        <f t="shared" si="92"/>
        <v>380.93196976777404</v>
      </c>
      <c r="DV72" s="382">
        <f t="shared" si="92"/>
        <v>409.52616301064074</v>
      </c>
      <c r="DW72" s="382">
        <f t="shared" si="92"/>
        <v>437.52132677786801</v>
      </c>
      <c r="DX72" s="382">
        <f t="shared" si="92"/>
        <v>464.91608551010683</v>
      </c>
      <c r="DY72" s="382">
        <f t="shared" si="88"/>
        <v>491.71332686418947</v>
      </c>
      <c r="DZ72" s="382">
        <f t="shared" si="88"/>
        <v>517.91952464681958</v>
      </c>
      <c r="EA72" s="382">
        <f t="shared" si="88"/>
        <v>543.5441071388417</v>
      </c>
      <c r="EB72" s="382">
        <f t="shared" si="88"/>
        <v>568.59888208792654</v>
      </c>
      <c r="EC72" s="382">
        <f t="shared" si="88"/>
        <v>593.09752402590334</v>
      </c>
      <c r="ED72" s="382">
        <f t="shared" si="88"/>
        <v>617.05512528259692</v>
      </c>
      <c r="EE72" s="382">
        <f t="shared" si="88"/>
        <v>640.48780899816654</v>
      </c>
      <c r="EF72" s="382">
        <f t="shared" si="88"/>
        <v>663.41240039224374</v>
      </c>
      <c r="EG72" s="382">
        <f t="shared" si="88"/>
        <v>685.84615132435954</v>
      </c>
      <c r="EH72" s="382">
        <f t="shared" si="88"/>
        <v>707.8065125779915</v>
      </c>
      <c r="EI72" s="382">
        <f t="shared" si="88"/>
        <v>729.31094814702612</v>
      </c>
      <c r="EJ72" s="382">
        <f t="shared" si="88"/>
        <v>750.37678595567047</v>
      </c>
      <c r="EK72" s="382">
        <f t="shared" si="88"/>
        <v>771.02109978923261</v>
      </c>
      <c r="EL72" s="382">
        <f t="shared" si="88"/>
        <v>791.26061766954149</v>
      </c>
      <c r="EM72" s="382">
        <f t="shared" si="88"/>
        <v>811.11165241528658</v>
      </c>
      <c r="EN72" s="382">
        <f t="shared" si="88"/>
        <v>830.59005064226221</v>
      </c>
      <c r="EO72" s="382">
        <f t="shared" si="89"/>
        <v>849.71115695497929</v>
      </c>
      <c r="EP72" s="382">
        <f t="shared" si="72"/>
        <v>868.48979054282165</v>
      </c>
      <c r="EQ72" s="382">
        <f t="shared" si="72"/>
        <v>886.9402318124238</v>
      </c>
      <c r="ER72" s="382">
        <f t="shared" si="72"/>
        <v>905.07621706010286</v>
      </c>
      <c r="ES72" s="382">
        <f t="shared" si="72"/>
        <v>922.91093951382913</v>
      </c>
      <c r="ET72" s="382">
        <f t="shared" si="72"/>
        <v>940.45705535613536</v>
      </c>
      <c r="EU72" s="382">
        <f t="shared" si="72"/>
        <v>957.72669358061921</v>
      </c>
      <c r="EV72" s="382">
        <f t="shared" si="72"/>
        <v>974.73146873980954</v>
      </c>
      <c r="EW72" s="382">
        <f t="shared" si="72"/>
        <v>991.48249581510811</v>
      </c>
      <c r="EX72" s="521"/>
      <c r="EY72" s="252"/>
      <c r="EZ72" s="515">
        <f t="shared" si="73"/>
        <v>610.00000000000011</v>
      </c>
      <c r="FA72" s="592">
        <v>61000</v>
      </c>
      <c r="FB72" s="382">
        <f t="shared" si="82"/>
        <v>22.200000000000003</v>
      </c>
      <c r="FC72" s="382">
        <f t="shared" si="82"/>
        <v>44.400000000000006</v>
      </c>
      <c r="FD72" s="382">
        <f t="shared" si="82"/>
        <v>66.599999999999994</v>
      </c>
      <c r="FE72" s="382">
        <f t="shared" si="82"/>
        <v>88.800000000000011</v>
      </c>
      <c r="FF72" s="382">
        <f t="shared" si="82"/>
        <v>111</v>
      </c>
      <c r="FG72" s="382">
        <f t="shared" si="82"/>
        <v>133.19999999999999</v>
      </c>
      <c r="FH72" s="382">
        <f t="shared" si="82"/>
        <v>155.4</v>
      </c>
      <c r="FI72" s="382">
        <f t="shared" si="82"/>
        <v>177.60000000000002</v>
      </c>
      <c r="FJ72" s="382">
        <f t="shared" si="82"/>
        <v>199.8</v>
      </c>
      <c r="FK72" s="382">
        <f t="shared" si="82"/>
        <v>222</v>
      </c>
      <c r="FL72" s="382">
        <f t="shared" si="82"/>
        <v>244.20000000000002</v>
      </c>
      <c r="FM72" s="382">
        <f t="shared" si="82"/>
        <v>266.39999999999998</v>
      </c>
      <c r="FN72" s="382">
        <f t="shared" si="82"/>
        <v>288.60000000000002</v>
      </c>
      <c r="FO72" s="382">
        <f t="shared" si="82"/>
        <v>310.8</v>
      </c>
      <c r="FP72" s="382">
        <f t="shared" si="82"/>
        <v>333</v>
      </c>
      <c r="FQ72" s="382">
        <f t="shared" si="82"/>
        <v>355.20000000000005</v>
      </c>
      <c r="FR72" s="382">
        <f t="shared" si="80"/>
        <v>377.4</v>
      </c>
      <c r="FS72" s="382">
        <f t="shared" si="80"/>
        <v>399.6</v>
      </c>
      <c r="FT72" s="382">
        <f t="shared" si="80"/>
        <v>421.8</v>
      </c>
      <c r="FU72" s="382">
        <f t="shared" si="80"/>
        <v>444</v>
      </c>
      <c r="FV72" s="382">
        <f t="shared" si="80"/>
        <v>466.2</v>
      </c>
      <c r="FW72" s="382">
        <f t="shared" si="80"/>
        <v>488.40000000000003</v>
      </c>
      <c r="FX72" s="382">
        <f t="shared" si="80"/>
        <v>510.6</v>
      </c>
      <c r="FY72" s="382">
        <f t="shared" si="80"/>
        <v>532.79999999999995</v>
      </c>
      <c r="FZ72" s="382">
        <f t="shared" si="80"/>
        <v>555</v>
      </c>
      <c r="GA72" s="382">
        <f t="shared" si="80"/>
        <v>577.20000000000005</v>
      </c>
      <c r="GB72" s="382">
        <f t="shared" si="80"/>
        <v>599.40000000000009</v>
      </c>
      <c r="GC72" s="382">
        <f t="shared" si="80"/>
        <v>621.6</v>
      </c>
      <c r="GD72" s="382">
        <f t="shared" si="80"/>
        <v>643.79999999999995</v>
      </c>
      <c r="GE72" s="382">
        <f t="shared" si="80"/>
        <v>666</v>
      </c>
      <c r="GF72" s="382">
        <f t="shared" si="80"/>
        <v>688.2</v>
      </c>
      <c r="GG72" s="382">
        <f t="shared" si="79"/>
        <v>710.40000000000009</v>
      </c>
      <c r="GH72" s="382">
        <f t="shared" si="79"/>
        <v>732.6</v>
      </c>
      <c r="GI72" s="382">
        <f t="shared" si="79"/>
        <v>754.8</v>
      </c>
      <c r="GJ72" s="382">
        <f t="shared" si="79"/>
        <v>777</v>
      </c>
      <c r="GK72" s="382">
        <f t="shared" si="79"/>
        <v>799.2</v>
      </c>
      <c r="GL72" s="382">
        <f t="shared" si="79"/>
        <v>821.40000000000009</v>
      </c>
      <c r="GM72" s="382">
        <f t="shared" si="79"/>
        <v>843.6</v>
      </c>
      <c r="GN72" s="382">
        <f t="shared" si="79"/>
        <v>865.8</v>
      </c>
      <c r="GO72" s="382">
        <f t="shared" si="79"/>
        <v>888</v>
      </c>
      <c r="GQ72" s="511"/>
      <c r="GR72" s="521"/>
      <c r="GS72" s="524">
        <v>61000</v>
      </c>
      <c r="GT72" s="477">
        <f t="shared" si="83"/>
        <v>0.33477414748445344</v>
      </c>
      <c r="GU72" s="477">
        <f t="shared" si="83"/>
        <v>0.33398921028219541</v>
      </c>
      <c r="GV72" s="477">
        <f t="shared" si="83"/>
        <v>0.33268862294750018</v>
      </c>
      <c r="GW72" s="477">
        <f t="shared" si="83"/>
        <v>0.33088356033288496</v>
      </c>
      <c r="GX72" s="477">
        <f t="shared" si="83"/>
        <v>0.32858911661671025</v>
      </c>
      <c r="GY72" s="477">
        <f t="shared" si="83"/>
        <v>0.32582380658976595</v>
      </c>
      <c r="GZ72" s="477">
        <f t="shared" si="83"/>
        <v>0.32260899064156168</v>
      </c>
      <c r="HA72" s="477">
        <f t="shared" si="83"/>
        <v>0.31896826096255987</v>
      </c>
      <c r="HB72" s="477">
        <f t="shared" si="83"/>
        <v>0.31492682435604941</v>
      </c>
      <c r="HC72" s="477">
        <f t="shared" si="83"/>
        <v>0.31051091191158231</v>
      </c>
      <c r="HD72" s="477">
        <f t="shared" si="83"/>
        <v>0.30574723881360266</v>
      </c>
      <c r="HE72" s="477">
        <f t="shared" si="83"/>
        <v>0.30066252994621506</v>
      </c>
      <c r="HF72" s="477">
        <f t="shared" si="83"/>
        <v>0.29528311969533111</v>
      </c>
      <c r="HG72" s="477">
        <f t="shared" si="83"/>
        <v>0.2896346281245511</v>
      </c>
      <c r="HH72" s="477">
        <f t="shared" si="83"/>
        <v>0.28374171086244143</v>
      </c>
      <c r="HI72" s="477">
        <f t="shared" si="83"/>
        <v>0.27762787666296912</v>
      </c>
      <c r="HJ72" s="477">
        <f t="shared" si="81"/>
        <v>0.2713153645687385</v>
      </c>
      <c r="HK72" s="477">
        <f t="shared" si="81"/>
        <v>0.2648250716883826</v>
      </c>
      <c r="HL72" s="477">
        <f t="shared" si="81"/>
        <v>0.25817652252300061</v>
      </c>
      <c r="HM72" s="477">
        <f t="shared" si="81"/>
        <v>0.2513878712793135</v>
      </c>
      <c r="HN72" s="477">
        <f t="shared" si="81"/>
        <v>0.24447592946174587</v>
      </c>
      <c r="HO72" s="477">
        <f t="shared" si="81"/>
        <v>0.23745621206445458</v>
      </c>
      <c r="HP72" s="477">
        <f t="shared" si="81"/>
        <v>0.23034299675721032</v>
      </c>
      <c r="HQ72" s="477">
        <f t="shared" si="81"/>
        <v>0.22314939149083152</v>
      </c>
      <c r="HR72" s="477">
        <f t="shared" si="81"/>
        <v>0.21588740688671484</v>
      </c>
      <c r="HS72" s="477">
        <f t="shared" si="81"/>
        <v>0.20856803059586201</v>
      </c>
      <c r="HT72" s="477">
        <f t="shared" si="81"/>
        <v>0.20120130150799939</v>
      </c>
      <c r="HU72" s="477">
        <f t="shared" si="81"/>
        <v>0.19379638226512677</v>
      </c>
      <c r="HV72" s="477">
        <f t="shared" si="81"/>
        <v>0.18636162899633446</v>
      </c>
      <c r="HW72" s="477">
        <f t="shared" si="50"/>
        <v>0.1789046575563063</v>
      </c>
      <c r="HX72" s="477">
        <f t="shared" si="50"/>
        <v>0.17143240583264585</v>
      </c>
      <c r="HY72" s="477">
        <f t="shared" si="50"/>
        <v>0.16395119190174456</v>
      </c>
      <c r="HZ72" s="477">
        <f t="shared" si="50"/>
        <v>0.15646676797189299</v>
      </c>
      <c r="IA72" s="477">
        <f t="shared" si="50"/>
        <v>0.14898437016708671</v>
      </c>
      <c r="IB72" s="477">
        <f t="shared" si="50"/>
        <v>0.1415087642852047</v>
      </c>
      <c r="IC72" s="477">
        <f t="shared" si="50"/>
        <v>0.1340442877175099</v>
      </c>
      <c r="ID72" s="477">
        <f t="shared" si="50"/>
        <v>0.12659488774960634</v>
      </c>
      <c r="IE72" s="477">
        <f t="shared" si="50"/>
        <v>0.11916415648178054</v>
      </c>
      <c r="IF72" s="477">
        <f t="shared" si="50"/>
        <v>0.1117553626135028</v>
      </c>
      <c r="IG72" s="477">
        <f t="shared" si="51"/>
        <v>0.10437148033565037</v>
      </c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</row>
    <row r="73" spans="1:296">
      <c r="F73" s="384"/>
      <c r="G73" s="384"/>
      <c r="H73" s="384"/>
      <c r="I73" s="384"/>
      <c r="J73" s="252"/>
      <c r="K73" s="606">
        <v>61000</v>
      </c>
      <c r="L73" s="382">
        <f t="shared" si="22"/>
        <v>18.5928</v>
      </c>
      <c r="M73" s="382">
        <v>610</v>
      </c>
      <c r="N73" s="493">
        <f t="shared" si="74"/>
        <v>68.350958497380745</v>
      </c>
      <c r="O73" s="263">
        <f t="shared" si="75"/>
        <v>0.10990661333443436</v>
      </c>
      <c r="P73" s="383">
        <f t="shared" si="78"/>
        <v>-56.500002288000502</v>
      </c>
      <c r="Q73" s="383">
        <f t="shared" si="76"/>
        <v>216.64999771199948</v>
      </c>
      <c r="R73" s="382">
        <f t="shared" si="0"/>
        <v>573.56933718429855</v>
      </c>
      <c r="S73" s="263">
        <f t="shared" si="77"/>
        <v>6.7457151243405622E-2</v>
      </c>
      <c r="T73" s="492">
        <f>O73/Konstanten!$C$22</f>
        <v>8.9719684354640283E-2</v>
      </c>
      <c r="U73" s="492">
        <f t="shared" si="2"/>
        <v>0.75186533996876448</v>
      </c>
      <c r="V73" s="492"/>
      <c r="W73" s="252"/>
      <c r="X73" s="515">
        <f t="shared" si="61"/>
        <v>620.00000000000011</v>
      </c>
      <c r="Y73" s="592">
        <v>62000</v>
      </c>
      <c r="Z73" s="490">
        <f t="shared" si="90"/>
        <v>5.9597183199294954E-2</v>
      </c>
      <c r="AA73" s="490">
        <f t="shared" si="90"/>
        <v>0.11904650922551266</v>
      </c>
      <c r="AB73" s="490">
        <f t="shared" si="90"/>
        <v>0.17820359002180819</v>
      </c>
      <c r="AC73" s="490">
        <f t="shared" si="90"/>
        <v>0.23693076010432892</v>
      </c>
      <c r="AD73" s="490">
        <f t="shared" si="90"/>
        <v>0.29509992415861125</v>
      </c>
      <c r="AE73" s="490">
        <f t="shared" si="90"/>
        <v>0.35259485467690066</v>
      </c>
      <c r="AF73" s="490">
        <f t="shared" si="90"/>
        <v>0.40931285395909589</v>
      </c>
      <c r="AG73" s="490">
        <f t="shared" si="90"/>
        <v>0.46516575588316539</v>
      </c>
      <c r="AH73" s="490">
        <f t="shared" si="90"/>
        <v>0.52008029781276099</v>
      </c>
      <c r="AI73" s="490">
        <f t="shared" si="90"/>
        <v>0.5739979356269036</v>
      </c>
      <c r="AJ73" s="490">
        <f t="shared" si="90"/>
        <v>0.62687420215198986</v>
      </c>
      <c r="AK73" s="490">
        <f t="shared" si="90"/>
        <v>0.67867772133546755</v>
      </c>
      <c r="AL73" s="490">
        <f t="shared" si="90"/>
        <v>0.72938898963831256</v>
      </c>
      <c r="AM73" s="490">
        <f t="shared" si="90"/>
        <v>0.77899902584537584</v>
      </c>
      <c r="AN73" s="490">
        <f t="shared" si="90"/>
        <v>0.82750797453703251</v>
      </c>
      <c r="AO73" s="490">
        <f t="shared" si="84"/>
        <v>0.87492373013510005</v>
      </c>
      <c r="AP73" s="490">
        <f t="shared" si="84"/>
        <v>0.92126063024677673</v>
      </c>
      <c r="AQ73" s="490">
        <f t="shared" si="84"/>
        <v>0.96653825063051901</v>
      </c>
      <c r="AR73" s="490">
        <f t="shared" si="84"/>
        <v>1.010780320370809</v>
      </c>
      <c r="AS73" s="490">
        <f t="shared" si="84"/>
        <v>1.0540137650546102</v>
      </c>
      <c r="AT73" s="490">
        <f t="shared" si="84"/>
        <v>1.0962678777700512</v>
      </c>
      <c r="AU73" s="490">
        <f t="shared" si="84"/>
        <v>1.1375736122502751</v>
      </c>
      <c r="AV73" s="490">
        <f t="shared" si="84"/>
        <v>1.1779629890149939</v>
      </c>
      <c r="AW73" s="490">
        <f t="shared" si="84"/>
        <v>1.2174686034632791</v>
      </c>
      <c r="AX73" s="490">
        <f t="shared" si="84"/>
        <v>1.256123224126235</v>
      </c>
      <c r="AY73" s="490">
        <f t="shared" si="84"/>
        <v>1.2939594693464149</v>
      </c>
      <c r="AZ73" s="490">
        <f t="shared" si="84"/>
        <v>1.3310095512316076</v>
      </c>
      <c r="BA73" s="490">
        <f t="shared" si="84"/>
        <v>1.3673050766214263</v>
      </c>
      <c r="BB73" s="490">
        <f t="shared" si="84"/>
        <v>1.4028768958508298</v>
      </c>
      <c r="BC73" s="490">
        <f t="shared" si="84"/>
        <v>1.4377549911887022</v>
      </c>
      <c r="BD73" s="490">
        <f t="shared" si="84"/>
        <v>1.4719683979005316</v>
      </c>
      <c r="BE73" s="490">
        <f t="shared" si="85"/>
        <v>1.505545151889397</v>
      </c>
      <c r="BF73" s="490">
        <f t="shared" si="64"/>
        <v>1.5385122587847817</v>
      </c>
      <c r="BG73" s="490">
        <f t="shared" si="64"/>
        <v>1.5708956801639826</v>
      </c>
      <c r="BH73" s="490">
        <f t="shared" si="64"/>
        <v>1.6027203333050943</v>
      </c>
      <c r="BI73" s="490">
        <f t="shared" si="64"/>
        <v>1.6340101014874113</v>
      </c>
      <c r="BJ73" s="490">
        <f t="shared" si="64"/>
        <v>1.6647878523827144</v>
      </c>
      <c r="BK73" s="490">
        <f t="shared" si="64"/>
        <v>1.695075462527651</v>
      </c>
      <c r="BL73" s="490">
        <f t="shared" si="64"/>
        <v>1.7248938462432917</v>
      </c>
      <c r="BM73" s="490">
        <f t="shared" si="64"/>
        <v>1.7542629876819111</v>
      </c>
      <c r="BN73" s="527"/>
      <c r="BO73" s="252"/>
      <c r="BP73" s="515">
        <f t="shared" si="65"/>
        <v>620.00000000000011</v>
      </c>
      <c r="BQ73" s="592">
        <v>62000</v>
      </c>
      <c r="BR73" s="382">
        <f t="shared" si="91"/>
        <v>216.80389825492259</v>
      </c>
      <c r="BS73" s="382">
        <f t="shared" si="91"/>
        <v>217.26407355749026</v>
      </c>
      <c r="BT73" s="382">
        <f t="shared" si="91"/>
        <v>218.02600768725799</v>
      </c>
      <c r="BU73" s="382">
        <f t="shared" si="91"/>
        <v>219.0823785859846</v>
      </c>
      <c r="BV73" s="382">
        <f t="shared" si="91"/>
        <v>220.4233458859305</v>
      </c>
      <c r="BW73" s="382">
        <f t="shared" si="91"/>
        <v>222.03691894493778</v>
      </c>
      <c r="BX73" s="382">
        <f t="shared" si="91"/>
        <v>223.90937638332588</v>
      </c>
      <c r="BY73" s="382">
        <f t="shared" si="91"/>
        <v>226.02570750172498</v>
      </c>
      <c r="BZ73" s="382">
        <f t="shared" si="91"/>
        <v>228.37004834400273</v>
      </c>
      <c r="CA73" s="382">
        <f t="shared" si="91"/>
        <v>230.92608995363634</v>
      </c>
      <c r="CB73" s="382">
        <f t="shared" si="91"/>
        <v>233.67744245865143</v>
      </c>
      <c r="CC73" s="382">
        <f t="shared" si="91"/>
        <v>236.60794496533694</v>
      </c>
      <c r="CD73" s="382">
        <f t="shared" si="91"/>
        <v>239.701917029801</v>
      </c>
      <c r="CE73" s="382">
        <f t="shared" si="91"/>
        <v>242.94435220098404</v>
      </c>
      <c r="CF73" s="382">
        <f t="shared" si="91"/>
        <v>246.32105757712571</v>
      </c>
      <c r="CG73" s="382">
        <f t="shared" si="86"/>
        <v>249.81874551058436</v>
      </c>
      <c r="CH73" s="382">
        <f t="shared" si="86"/>
        <v>253.42508470297827</v>
      </c>
      <c r="CI73" s="382">
        <f t="shared" si="86"/>
        <v>257.12871819426061</v>
      </c>
      <c r="CJ73" s="382">
        <f t="shared" si="86"/>
        <v>260.91925541707951</v>
      </c>
      <c r="CK73" s="382">
        <f t="shared" si="86"/>
        <v>264.78724478697364</v>
      </c>
      <c r="CL73" s="382">
        <f t="shared" si="86"/>
        <v>268.72413241050765</v>
      </c>
      <c r="CM73" s="382">
        <f t="shared" si="86"/>
        <v>272.72221154990626</v>
      </c>
      <c r="CN73" s="382">
        <f t="shared" si="86"/>
        <v>276.77456657221938</v>
      </c>
      <c r="CO73" s="382">
        <f t="shared" si="86"/>
        <v>280.87501428587876</v>
      </c>
      <c r="CP73" s="382">
        <f t="shared" si="86"/>
        <v>285.01804485299903</v>
      </c>
      <c r="CQ73" s="382">
        <f t="shared" si="86"/>
        <v>289.19876386895208</v>
      </c>
      <c r="CR73" s="382">
        <f t="shared" si="86"/>
        <v>293.41283671692628</v>
      </c>
      <c r="CS73" s="382">
        <f t="shared" si="86"/>
        <v>297.65643592330167</v>
      </c>
      <c r="CT73" s="382">
        <f t="shared" si="86"/>
        <v>301.92619194565293</v>
      </c>
      <c r="CU73" s="382">
        <f t="shared" si="86"/>
        <v>306.21914760450841</v>
      </c>
      <c r="CV73" s="382">
        <f t="shared" si="86"/>
        <v>310.53271620874722</v>
      </c>
      <c r="CW73" s="382">
        <f t="shared" si="87"/>
        <v>314.8646433104571</v>
      </c>
      <c r="CX73" s="382">
        <f t="shared" si="68"/>
        <v>319.21297194762832</v>
      </c>
      <c r="CY73" s="382">
        <f t="shared" si="68"/>
        <v>323.57601118348776</v>
      </c>
      <c r="CZ73" s="382">
        <f t="shared" si="68"/>
        <v>327.95230772254945</v>
      </c>
      <c r="DA73" s="382">
        <f t="shared" si="68"/>
        <v>332.34062036989872</v>
      </c>
      <c r="DB73" s="382">
        <f t="shared" si="68"/>
        <v>336.73989709755301</v>
      </c>
      <c r="DC73" s="382">
        <f t="shared" si="68"/>
        <v>341.14925448651798</v>
      </c>
      <c r="DD73" s="382">
        <f t="shared" si="68"/>
        <v>345.56795932293039</v>
      </c>
      <c r="DE73" s="382">
        <f t="shared" si="68"/>
        <v>349.99541213952563</v>
      </c>
      <c r="DF73" s="521"/>
      <c r="DG73" s="252"/>
      <c r="DH73" s="515">
        <f t="shared" si="69"/>
        <v>620.00000000000011</v>
      </c>
      <c r="DI73" s="592">
        <v>62000</v>
      </c>
      <c r="DJ73" s="382">
        <f t="shared" si="92"/>
        <v>34.183116865670819</v>
      </c>
      <c r="DK73" s="382">
        <f t="shared" si="92"/>
        <v>68.281427390581783</v>
      </c>
      <c r="DL73" s="382">
        <f t="shared" si="92"/>
        <v>102.21211501267101</v>
      </c>
      <c r="DM73" s="382">
        <f t="shared" si="92"/>
        <v>135.89621903161199</v>
      </c>
      <c r="DN73" s="382">
        <f t="shared" si="92"/>
        <v>169.26026790279141</v>
      </c>
      <c r="DO73" s="382">
        <f t="shared" si="92"/>
        <v>202.23759709162397</v>
      </c>
      <c r="DP73" s="382">
        <f t="shared" si="92"/>
        <v>234.76930234633221</v>
      </c>
      <c r="DQ73" s="382">
        <f t="shared" si="92"/>
        <v>266.80481428274038</v>
      </c>
      <c r="DR73" s="382">
        <f t="shared" si="92"/>
        <v>298.3021116990779</v>
      </c>
      <c r="DS73" s="382">
        <f t="shared" si="92"/>
        <v>329.22761548267874</v>
      </c>
      <c r="DT73" s="382">
        <f t="shared" si="92"/>
        <v>359.5558206262528</v>
      </c>
      <c r="DU73" s="382">
        <f t="shared" si="92"/>
        <v>389.26873078813418</v>
      </c>
      <c r="DV73" s="382">
        <f t="shared" si="92"/>
        <v>418.35515933637214</v>
      </c>
      <c r="DW73" s="382">
        <f t="shared" si="92"/>
        <v>446.80995492134645</v>
      </c>
      <c r="DX73" s="382">
        <f t="shared" si="92"/>
        <v>474.63320046992715</v>
      </c>
      <c r="DY73" s="382">
        <f t="shared" si="88"/>
        <v>501.82942398040342</v>
      </c>
      <c r="DZ73" s="382">
        <f t="shared" si="88"/>
        <v>528.40684906463287</v>
      </c>
      <c r="EA73" s="382">
        <f t="shared" si="88"/>
        <v>554.37670377741824</v>
      </c>
      <c r="EB73" s="382">
        <f t="shared" si="88"/>
        <v>579.75259839401781</v>
      </c>
      <c r="EC73" s="382">
        <f t="shared" si="88"/>
        <v>604.54997660549975</v>
      </c>
      <c r="ED73" s="382">
        <f t="shared" si="88"/>
        <v>628.78564002900589</v>
      </c>
      <c r="EE73" s="382">
        <f t="shared" si="88"/>
        <v>652.47734277673851</v>
      </c>
      <c r="EF73" s="382">
        <f t="shared" si="88"/>
        <v>675.64345083696514</v>
      </c>
      <c r="EG73" s="382">
        <f t="shared" si="88"/>
        <v>698.30265993112664</v>
      </c>
      <c r="EH73" s="382">
        <f t="shared" si="88"/>
        <v>720.47376508388868</v>
      </c>
      <c r="EI73" s="382">
        <f t="shared" si="88"/>
        <v>742.1754751763699</v>
      </c>
      <c r="EJ73" s="382">
        <f t="shared" si="88"/>
        <v>763.42626608588387</v>
      </c>
      <c r="EK73" s="382">
        <f t="shared" si="88"/>
        <v>784.24426652647799</v>
      </c>
      <c r="EL73" s="382">
        <f t="shared" si="88"/>
        <v>804.64717130432666</v>
      </c>
      <c r="EM73" s="382">
        <f t="shared" si="88"/>
        <v>824.6521773295209</v>
      </c>
      <c r="EN73" s="382">
        <f t="shared" si="88"/>
        <v>844.27593834004176</v>
      </c>
      <c r="EO73" s="382">
        <f t="shared" si="89"/>
        <v>863.53453487023546</v>
      </c>
      <c r="EP73" s="382">
        <f t="shared" si="72"/>
        <v>882.44345652110519</v>
      </c>
      <c r="EQ73" s="382">
        <f t="shared" si="72"/>
        <v>901.01759405733333</v>
      </c>
      <c r="ER73" s="382">
        <f t="shared" si="72"/>
        <v>919.27123926560103</v>
      </c>
      <c r="ES73" s="382">
        <f t="shared" si="72"/>
        <v>937.21809086258293</v>
      </c>
      <c r="ET73" s="382">
        <f t="shared" si="72"/>
        <v>954.87126504362539</v>
      </c>
      <c r="EU73" s="382">
        <f t="shared" si="72"/>
        <v>972.24330951935303</v>
      </c>
      <c r="EV73" s="382">
        <f t="shared" si="72"/>
        <v>989.3462201030402</v>
      </c>
      <c r="EW73" s="382">
        <f t="shared" si="72"/>
        <v>1006.191459091661</v>
      </c>
      <c r="EX73" s="521"/>
      <c r="EY73" s="252"/>
      <c r="EZ73" s="515">
        <f t="shared" si="73"/>
        <v>620.00000000000011</v>
      </c>
      <c r="FA73" s="592">
        <v>62000</v>
      </c>
      <c r="FB73" s="382">
        <f t="shared" si="82"/>
        <v>22.4</v>
      </c>
      <c r="FC73" s="382">
        <f t="shared" si="82"/>
        <v>44.8</v>
      </c>
      <c r="FD73" s="382">
        <f t="shared" si="82"/>
        <v>67.199999999999989</v>
      </c>
      <c r="FE73" s="382">
        <f t="shared" si="82"/>
        <v>89.6</v>
      </c>
      <c r="FF73" s="382">
        <f t="shared" si="82"/>
        <v>112</v>
      </c>
      <c r="FG73" s="382">
        <f t="shared" si="82"/>
        <v>134.39999999999998</v>
      </c>
      <c r="FH73" s="382">
        <f t="shared" si="82"/>
        <v>156.80000000000001</v>
      </c>
      <c r="FI73" s="382">
        <f t="shared" si="82"/>
        <v>179.2</v>
      </c>
      <c r="FJ73" s="382">
        <f t="shared" si="82"/>
        <v>201.60000000000002</v>
      </c>
      <c r="FK73" s="382">
        <f t="shared" si="82"/>
        <v>224</v>
      </c>
      <c r="FL73" s="382">
        <f t="shared" si="82"/>
        <v>246.4</v>
      </c>
      <c r="FM73" s="382">
        <f t="shared" si="82"/>
        <v>268.79999999999995</v>
      </c>
      <c r="FN73" s="382">
        <f t="shared" si="82"/>
        <v>291.20000000000005</v>
      </c>
      <c r="FO73" s="382">
        <f t="shared" si="82"/>
        <v>313.60000000000002</v>
      </c>
      <c r="FP73" s="382">
        <f t="shared" si="82"/>
        <v>336</v>
      </c>
      <c r="FQ73" s="382">
        <f t="shared" si="82"/>
        <v>358.4</v>
      </c>
      <c r="FR73" s="382">
        <f t="shared" si="80"/>
        <v>380.79999999999995</v>
      </c>
      <c r="FS73" s="382">
        <f t="shared" si="80"/>
        <v>403.20000000000005</v>
      </c>
      <c r="FT73" s="382">
        <f t="shared" si="80"/>
        <v>425.6</v>
      </c>
      <c r="FU73" s="382">
        <f t="shared" si="80"/>
        <v>448</v>
      </c>
      <c r="FV73" s="382">
        <f t="shared" si="80"/>
        <v>470.40000000000003</v>
      </c>
      <c r="FW73" s="382">
        <f t="shared" si="80"/>
        <v>492.8</v>
      </c>
      <c r="FX73" s="382">
        <f t="shared" si="80"/>
        <v>515.20000000000005</v>
      </c>
      <c r="FY73" s="382">
        <f t="shared" si="80"/>
        <v>537.59999999999991</v>
      </c>
      <c r="FZ73" s="382">
        <f t="shared" si="80"/>
        <v>560</v>
      </c>
      <c r="GA73" s="382">
        <f t="shared" si="80"/>
        <v>582.40000000000009</v>
      </c>
      <c r="GB73" s="382">
        <f t="shared" si="80"/>
        <v>604.79999999999995</v>
      </c>
      <c r="GC73" s="382">
        <f t="shared" si="80"/>
        <v>627.20000000000005</v>
      </c>
      <c r="GD73" s="382">
        <f t="shared" si="80"/>
        <v>649.59999999999991</v>
      </c>
      <c r="GE73" s="382">
        <f t="shared" si="80"/>
        <v>672</v>
      </c>
      <c r="GF73" s="382">
        <f t="shared" si="80"/>
        <v>694.40000000000009</v>
      </c>
      <c r="GG73" s="382">
        <f t="shared" si="80"/>
        <v>716.8</v>
      </c>
      <c r="GH73" s="382">
        <f t="shared" ref="GH73:GO76" si="93">GH$10+0.02*GH$10*($FA73/1000)</f>
        <v>739.2</v>
      </c>
      <c r="GI73" s="382">
        <f t="shared" si="93"/>
        <v>761.59999999999991</v>
      </c>
      <c r="GJ73" s="382">
        <f t="shared" si="93"/>
        <v>784</v>
      </c>
      <c r="GK73" s="382">
        <f t="shared" si="93"/>
        <v>806.40000000000009</v>
      </c>
      <c r="GL73" s="382">
        <f t="shared" si="93"/>
        <v>828.8</v>
      </c>
      <c r="GM73" s="382">
        <f t="shared" si="93"/>
        <v>851.2</v>
      </c>
      <c r="GN73" s="382">
        <f t="shared" si="93"/>
        <v>873.59999999999991</v>
      </c>
      <c r="GO73" s="382">
        <f t="shared" si="93"/>
        <v>896</v>
      </c>
      <c r="GQ73" s="511"/>
      <c r="GR73" s="521"/>
      <c r="GS73" s="524">
        <v>62000</v>
      </c>
      <c r="GT73" s="477">
        <f t="shared" si="83"/>
        <v>0.34470574792740116</v>
      </c>
      <c r="GU73" s="477">
        <f t="shared" si="83"/>
        <v>0.34389186471255045</v>
      </c>
      <c r="GV73" s="477">
        <f t="shared" si="83"/>
        <v>0.34254368974099247</v>
      </c>
      <c r="GW73" s="477">
        <f t="shared" si="83"/>
        <v>0.34067334147716527</v>
      </c>
      <c r="GX73" s="477">
        <f t="shared" si="83"/>
        <v>0.33829715982534542</v>
      </c>
      <c r="GY73" s="477">
        <f t="shared" si="83"/>
        <v>0.33543514196764357</v>
      </c>
      <c r="GZ73" s="477">
        <f t="shared" si="83"/>
        <v>0.33211029537120534</v>
      </c>
      <c r="HA73" s="477">
        <f t="shared" si="83"/>
        <v>0.32834795173487075</v>
      </c>
      <c r="HB73" s="477">
        <f t="shared" si="83"/>
        <v>0.32417508259756916</v>
      </c>
      <c r="HC73" s="477">
        <f t="shared" si="83"/>
        <v>0.31961965076473042</v>
      </c>
      <c r="HD73" s="477">
        <f t="shared" si="83"/>
        <v>0.31471002313121993</v>
      </c>
      <c r="HE73" s="477">
        <f t="shared" si="83"/>
        <v>0.30947446136818341</v>
      </c>
      <c r="HF73" s="477">
        <f t="shared" si="83"/>
        <v>0.30394069846796107</v>
      </c>
      <c r="HG73" s="477">
        <f t="shared" si="83"/>
        <v>0.29813560207000278</v>
      </c>
      <c r="HH73" s="477">
        <f t="shared" si="83"/>
        <v>0.2920849201713418</v>
      </c>
      <c r="HI73" s="477">
        <f t="shared" si="83"/>
        <v>0.2858131012780239</v>
      </c>
      <c r="HJ73" s="477">
        <f t="shared" si="81"/>
        <v>0.27934317907862349</v>
      </c>
      <c r="HK73" s="477">
        <f t="shared" si="81"/>
        <v>0.27269671100413972</v>
      </c>
      <c r="HL73" s="477">
        <f t="shared" si="81"/>
        <v>0.26589376023676037</v>
      </c>
      <c r="HM73" s="477">
        <f t="shared" si="81"/>
        <v>0.25895291152687733</v>
      </c>
      <c r="HN73" s="477">
        <f t="shared" si="81"/>
        <v>0.25189131231066209</v>
      </c>
      <c r="HO73" s="477">
        <f t="shared" si="81"/>
        <v>0.24472473189214802</v>
      </c>
      <c r="HP73" s="477">
        <f t="shared" si="81"/>
        <v>0.23746763272583041</v>
      </c>
      <c r="HQ73" s="477">
        <f t="shared" si="81"/>
        <v>0.23013324902267562</v>
      </c>
      <c r="HR73" s="477">
        <f t="shared" si="81"/>
        <v>0.22273366895629274</v>
      </c>
      <c r="HS73" s="477">
        <f t="shared" si="81"/>
        <v>0.21527991764804802</v>
      </c>
      <c r="HT73" s="477">
        <f t="shared" si="81"/>
        <v>0.20778203885905963</v>
      </c>
      <c r="HU73" s="477">
        <f t="shared" si="81"/>
        <v>0.20024917392389471</v>
      </c>
      <c r="HV73" s="477">
        <f t="shared" si="81"/>
        <v>0.1926896369411161</v>
      </c>
      <c r="HW73" s="477">
        <f t="shared" si="50"/>
        <v>0.18511098560832753</v>
      </c>
      <c r="HX73" s="477">
        <f t="shared" si="50"/>
        <v>0.17752008737181069</v>
      </c>
      <c r="HY73" s="477">
        <f t="shared" si="50"/>
        <v>0.16992318077039675</v>
      </c>
      <c r="HZ73" s="477">
        <f t="shared" si="50"/>
        <v>0.16232593200455017</v>
      </c>
      <c r="IA73" s="477">
        <f t="shared" si="50"/>
        <v>0.15473348686736302</v>
      </c>
      <c r="IB73" s="477">
        <f t="shared" si="50"/>
        <v>0.14715051824493955</v>
      </c>
      <c r="IC73" s="477">
        <f t="shared" si="50"/>
        <v>0.13958126943770624</v>
      </c>
      <c r="ID73" s="477">
        <f t="shared" si="50"/>
        <v>0.13202959357863345</v>
      </c>
      <c r="IE73" s="477">
        <f t="shared" si="50"/>
        <v>0.12449898943423231</v>
      </c>
      <c r="IF73" s="477">
        <f t="shared" si="50"/>
        <v>0.11699263387389841</v>
      </c>
      <c r="IG73" s="477">
        <f t="shared" si="51"/>
        <v>0.1095134112856974</v>
      </c>
    </row>
    <row r="74" spans="1:296">
      <c r="F74" s="384"/>
      <c r="G74" s="384"/>
      <c r="H74" s="384"/>
      <c r="I74" s="384"/>
      <c r="J74" s="252"/>
      <c r="K74" s="606">
        <v>62000</v>
      </c>
      <c r="L74" s="382">
        <f t="shared" si="22"/>
        <v>18.897600000000001</v>
      </c>
      <c r="M74" s="382">
        <v>620</v>
      </c>
      <c r="N74" s="493">
        <f t="shared" si="74"/>
        <v>65.143475162015378</v>
      </c>
      <c r="O74" s="263">
        <f t="shared" si="75"/>
        <v>0.10474906121714909</v>
      </c>
      <c r="P74" s="383">
        <f t="shared" si="78"/>
        <v>-56.500002288000502</v>
      </c>
      <c r="Q74" s="383">
        <f t="shared" si="76"/>
        <v>216.64999771199948</v>
      </c>
      <c r="R74" s="382">
        <f t="shared" si="0"/>
        <v>573.56933718429855</v>
      </c>
      <c r="S74" s="263">
        <f t="shared" si="77"/>
        <v>6.4291611312129654E-2</v>
      </c>
      <c r="T74" s="492">
        <f>O74/Konstanten!$C$22</f>
        <v>8.5509437728284968E-2</v>
      </c>
      <c r="U74" s="492">
        <f t="shared" si="2"/>
        <v>0.75186533996876448</v>
      </c>
      <c r="V74" s="492"/>
      <c r="W74" s="252"/>
      <c r="X74" s="515">
        <f t="shared" si="61"/>
        <v>630.00000000000011</v>
      </c>
      <c r="Y74" s="592">
        <v>63000</v>
      </c>
      <c r="Z74" s="490">
        <f t="shared" si="90"/>
        <v>6.1045421065422052E-2</v>
      </c>
      <c r="AA74" s="490">
        <f t="shared" si="90"/>
        <v>0.12193146588309572</v>
      </c>
      <c r="AB74" s="490">
        <f t="shared" si="90"/>
        <v>0.18250268003293771</v>
      </c>
      <c r="AC74" s="490">
        <f t="shared" si="90"/>
        <v>0.2426111970676979</v>
      </c>
      <c r="AD74" s="490">
        <f t="shared" si="90"/>
        <v>0.30211992492082235</v>
      </c>
      <c r="AE74" s="490">
        <f t="shared" si="90"/>
        <v>0.36090508551614359</v>
      </c>
      <c r="AF74" s="490">
        <f t="shared" si="90"/>
        <v>0.41885801213259705</v>
      </c>
      <c r="AG74" s="490">
        <f t="shared" si="90"/>
        <v>0.47588618300479324</v>
      </c>
      <c r="AH74" s="490">
        <f t="shared" si="90"/>
        <v>0.53191353493610538</v>
      </c>
      <c r="AI74" s="490">
        <f t="shared" si="90"/>
        <v>0.58688014991023019</v>
      </c>
      <c r="AJ74" s="490">
        <f t="shared" si="90"/>
        <v>0.64074143761789659</v>
      </c>
      <c r="AK74" s="490">
        <f t="shared" si="90"/>
        <v>0.69346694813932119</v>
      </c>
      <c r="AL74" s="490">
        <f t="shared" si="90"/>
        <v>0.74503894508382573</v>
      </c>
      <c r="AM74" s="490">
        <f t="shared" si="90"/>
        <v>0.79545085490898593</v>
      </c>
      <c r="AN74" s="490">
        <f t="shared" si="90"/>
        <v>0.84470568761517761</v>
      </c>
      <c r="AO74" s="490">
        <f t="shared" si="84"/>
        <v>0.89281450150871211</v>
      </c>
      <c r="AP74" s="490">
        <f t="shared" si="84"/>
        <v>0.93979496313356214</v>
      </c>
      <c r="AQ74" s="490">
        <f t="shared" si="84"/>
        <v>0.98567003455940794</v>
      </c>
      <c r="AR74" s="490">
        <f t="shared" si="84"/>
        <v>1.03046680481174</v>
      </c>
      <c r="AS74" s="490">
        <f t="shared" si="84"/>
        <v>1.0742154704822298</v>
      </c>
      <c r="AT74" s="490">
        <f t="shared" si="84"/>
        <v>1.1169484621743464</v>
      </c>
      <c r="AU74" s="490">
        <f t="shared" si="84"/>
        <v>1.1586997079087982</v>
      </c>
      <c r="AV74" s="490">
        <f t="shared" si="84"/>
        <v>1.1995040213485304</v>
      </c>
      <c r="AW74" s="490">
        <f t="shared" si="84"/>
        <v>1.2393966011399755</v>
      </c>
      <c r="AX74" s="490">
        <f t="shared" si="84"/>
        <v>1.2784126273119458</v>
      </c>
      <c r="AY74" s="490">
        <f t="shared" si="84"/>
        <v>1.3165869411242996</v>
      </c>
      <c r="AZ74" s="490">
        <f t="shared" si="84"/>
        <v>1.3539537957047076</v>
      </c>
      <c r="BA74" s="490">
        <f t="shared" si="84"/>
        <v>1.3905466660254853</v>
      </c>
      <c r="BB74" s="490">
        <f t="shared" si="84"/>
        <v>1.4263981080927157</v>
      </c>
      <c r="BC74" s="490">
        <f t="shared" si="84"/>
        <v>1.4615396585406824</v>
      </c>
      <c r="BD74" s="490">
        <f t="shared" si="84"/>
        <v>1.4960017670784098</v>
      </c>
      <c r="BE74" s="490">
        <f t="shared" si="85"/>
        <v>1.5298137553847688</v>
      </c>
      <c r="BF74" s="490">
        <f t="shared" si="64"/>
        <v>1.5630037970759258</v>
      </c>
      <c r="BG74" s="490">
        <f t="shared" si="64"/>
        <v>1.5955989142695544</v>
      </c>
      <c r="BH74" s="490">
        <f t="shared" si="64"/>
        <v>1.6276249870483346</v>
      </c>
      <c r="BI74" s="490">
        <f t="shared" si="64"/>
        <v>1.6591067727890587</v>
      </c>
      <c r="BJ74" s="490">
        <f t="shared" si="64"/>
        <v>1.6900679328850348</v>
      </c>
      <c r="BK74" s="490">
        <f t="shared" si="64"/>
        <v>1.7205310648597958</v>
      </c>
      <c r="BL74" s="490">
        <f t="shared" si="64"/>
        <v>1.7505177382619568</v>
      </c>
      <c r="BM74" s="490">
        <f t="shared" si="64"/>
        <v>1.7800485330552276</v>
      </c>
      <c r="BN74" s="527"/>
      <c r="BO74" s="252"/>
      <c r="BP74" s="515">
        <f t="shared" si="65"/>
        <v>630.00000000000011</v>
      </c>
      <c r="BQ74" s="592">
        <v>63000</v>
      </c>
      <c r="BR74" s="382">
        <f t="shared" si="91"/>
        <v>216.81146883724847</v>
      </c>
      <c r="BS74" s="382">
        <f t="shared" si="91"/>
        <v>217.29419705039231</v>
      </c>
      <c r="BT74" s="382">
        <f t="shared" si="91"/>
        <v>218.09319989549624</v>
      </c>
      <c r="BU74" s="382">
        <f t="shared" si="91"/>
        <v>219.20040984526884</v>
      </c>
      <c r="BV74" s="382">
        <f t="shared" si="91"/>
        <v>220.60500620688165</v>
      </c>
      <c r="BW74" s="382">
        <f t="shared" si="91"/>
        <v>222.29383764335475</v>
      </c>
      <c r="BX74" s="382">
        <f t="shared" si="91"/>
        <v>224.25190097913517</v>
      </c>
      <c r="BY74" s="382">
        <f t="shared" si="91"/>
        <v>226.46284128041503</v>
      </c>
      <c r="BZ74" s="382">
        <f t="shared" si="91"/>
        <v>228.90944151725728</v>
      </c>
      <c r="CA74" s="382">
        <f t="shared" si="91"/>
        <v>231.57407624222952</v>
      </c>
      <c r="CB74" s="382">
        <f t="shared" si="91"/>
        <v>234.43911125366046</v>
      </c>
      <c r="CC74" s="382">
        <f t="shared" si="91"/>
        <v>237.48723885758614</v>
      </c>
      <c r="CD74" s="382">
        <f t="shared" si="91"/>
        <v>240.70174513453131</v>
      </c>
      <c r="CE74" s="382">
        <f t="shared" si="91"/>
        <v>244.06671099385031</v>
      </c>
      <c r="CF74" s="382">
        <f t="shared" si="91"/>
        <v>247.56715256970213</v>
      </c>
      <c r="CG74" s="382">
        <f t="shared" si="86"/>
        <v>251.18910876597548</v>
      </c>
      <c r="CH74" s="382">
        <f t="shared" si="86"/>
        <v>254.91968474428387</v>
      </c>
      <c r="CI74" s="382">
        <f t="shared" si="86"/>
        <v>258.74706018725834</v>
      </c>
      <c r="CJ74" s="382">
        <f t="shared" si="86"/>
        <v>262.66047057212506</v>
      </c>
      <c r="CK74" s="382">
        <f t="shared" si="86"/>
        <v>266.65016872537905</v>
      </c>
      <c r="CL74" s="382">
        <f t="shared" si="86"/>
        <v>270.70737280487663</v>
      </c>
      <c r="CM74" s="382">
        <f t="shared" si="86"/>
        <v>274.82420571559925</v>
      </c>
      <c r="CN74" s="382">
        <f t="shared" si="86"/>
        <v>278.99362990063196</v>
      </c>
      <c r="CO74" s="382">
        <f t="shared" si="86"/>
        <v>283.20938050904579</v>
      </c>
      <c r="CP74" s="382">
        <f t="shared" si="86"/>
        <v>287.46589914703435</v>
      </c>
      <c r="CQ74" s="382">
        <f t="shared" si="86"/>
        <v>291.75826976824152</v>
      </c>
      <c r="CR74" s="382">
        <f t="shared" si="86"/>
        <v>296.08215774266614</v>
      </c>
      <c r="CS74" s="382">
        <f t="shared" si="86"/>
        <v>300.43375274417247</v>
      </c>
      <c r="CT74" s="382">
        <f t="shared" si="86"/>
        <v>304.80971579580586</v>
      </c>
      <c r="CU74" s="382">
        <f t="shared" si="86"/>
        <v>309.20713059172169</v>
      </c>
      <c r="CV74" s="382">
        <f t="shared" si="86"/>
        <v>313.62345905799845</v>
      </c>
      <c r="CW74" s="382">
        <f t="shared" si="87"/>
        <v>318.05650100776978</v>
      </c>
      <c r="CX74" s="382">
        <f t="shared" si="68"/>
        <v>322.50435767705528</v>
      </c>
      <c r="CY74" s="382">
        <f t="shared" si="68"/>
        <v>326.96539888678274</v>
      </c>
      <c r="CZ74" s="382">
        <f t="shared" si="68"/>
        <v>331.43823355619122</v>
      </c>
      <c r="DA74" s="382">
        <f t="shared" si="68"/>
        <v>335.92168328707771</v>
      </c>
      <c r="DB74" s="382">
        <f t="shared" si="68"/>
        <v>340.41475874275631</v>
      </c>
      <c r="DC74" s="382">
        <f t="shared" si="68"/>
        <v>344.91663855664399</v>
      </c>
      <c r="DD74" s="382">
        <f t="shared" si="68"/>
        <v>349.42665052061938</v>
      </c>
      <c r="DE74" s="382">
        <f t="shared" si="68"/>
        <v>353.94425482084978</v>
      </c>
      <c r="DF74" s="521"/>
      <c r="DG74" s="252"/>
      <c r="DH74" s="515">
        <f t="shared" si="69"/>
        <v>630.00000000000011</v>
      </c>
      <c r="DI74" s="592">
        <v>63000</v>
      </c>
      <c r="DJ74" s="382">
        <f t="shared" si="92"/>
        <v>35.013781698630545</v>
      </c>
      <c r="DK74" s="382">
        <f t="shared" si="92"/>
        <v>69.936150068477133</v>
      </c>
      <c r="DL74" s="382">
        <f t="shared" si="92"/>
        <v>104.6779412208502</v>
      </c>
      <c r="DM74" s="382">
        <f t="shared" si="92"/>
        <v>139.15434349560871</v>
      </c>
      <c r="DN74" s="382">
        <f t="shared" si="92"/>
        <v>173.28672508700612</v>
      </c>
      <c r="DO74" s="382">
        <f t="shared" si="92"/>
        <v>207.00409068593706</v>
      </c>
      <c r="DP74" s="382">
        <f t="shared" si="92"/>
        <v>240.24411239322657</v>
      </c>
      <c r="DQ74" s="382">
        <f t="shared" si="92"/>
        <v>272.95372256122505</v>
      </c>
      <c r="DR74" s="382">
        <f t="shared" si="92"/>
        <v>305.08929367265921</v>
      </c>
      <c r="DS74" s="382">
        <f t="shared" si="92"/>
        <v>336.61645859063248</v>
      </c>
      <c r="DT74" s="382">
        <f t="shared" si="92"/>
        <v>367.50964168101154</v>
      </c>
      <c r="DU74" s="382">
        <f t="shared" si="92"/>
        <v>397.75137780348877</v>
      </c>
      <c r="DV74" s="382">
        <f t="shared" si="92"/>
        <v>427.33149390821893</v>
      </c>
      <c r="DW74" s="382">
        <f t="shared" si="92"/>
        <v>456.24621961283071</v>
      </c>
      <c r="DX74" s="382">
        <f t="shared" si="92"/>
        <v>484.49728136124457</v>
      </c>
      <c r="DY74" s="382">
        <f t="shared" si="88"/>
        <v>512.09102185888196</v>
      </c>
      <c r="DZ74" s="382">
        <f t="shared" si="88"/>
        <v>539.03757409365949</v>
      </c>
      <c r="EA74" s="382">
        <f t="shared" si="88"/>
        <v>565.3501084046643</v>
      </c>
      <c r="EB74" s="382">
        <f t="shared" si="88"/>
        <v>591.04416222629163</v>
      </c>
      <c r="EC74" s="382">
        <f t="shared" si="88"/>
        <v>616.1370553976119</v>
      </c>
      <c r="ED74" s="382">
        <f t="shared" si="88"/>
        <v>640.64738911836139</v>
      </c>
      <c r="EE74" s="382">
        <f t="shared" si="88"/>
        <v>664.59462346088969</v>
      </c>
      <c r="EF74" s="382">
        <f t="shared" si="88"/>
        <v>687.9987264747773</v>
      </c>
      <c r="EG74" s="382">
        <f t="shared" si="88"/>
        <v>710.87988702432824</v>
      </c>
      <c r="EH74" s="382">
        <f t="shared" si="88"/>
        <v>733.25828329535045</v>
      </c>
      <c r="EI74" s="382">
        <f t="shared" si="88"/>
        <v>755.15389916616766</v>
      </c>
      <c r="EJ74" s="382">
        <f t="shared" si="88"/>
        <v>776.58638118051431</v>
      </c>
      <c r="EK74" s="382">
        <f t="shared" si="88"/>
        <v>797.5749295560737</v>
      </c>
      <c r="EL74" s="382">
        <f t="shared" si="88"/>
        <v>818.13821741967638</v>
      </c>
      <c r="EM74" s="382">
        <f t="shared" si="88"/>
        <v>838.29433321774525</v>
      </c>
      <c r="EN74" s="382">
        <f t="shared" si="88"/>
        <v>858.06074196970292</v>
      </c>
      <c r="EO74" s="382">
        <f t="shared" si="89"/>
        <v>877.45426169146447</v>
      </c>
      <c r="EP74" s="382">
        <f t="shared" si="72"/>
        <v>896.49105190538069</v>
      </c>
      <c r="EQ74" s="382">
        <f t="shared" si="72"/>
        <v>915.18661166957475</v>
      </c>
      <c r="ER74" s="382">
        <f t="shared" si="72"/>
        <v>933.55578500591582</v>
      </c>
      <c r="ES74" s="382">
        <f t="shared" si="72"/>
        <v>951.61277198660105</v>
      </c>
      <c r="ET74" s="382">
        <f t="shared" si="72"/>
        <v>969.37114406130695</v>
      </c>
      <c r="EU74" s="382">
        <f t="shared" si="72"/>
        <v>986.84386247662849</v>
      </c>
      <c r="EV74" s="382">
        <f t="shared" si="72"/>
        <v>1004.043298864268</v>
      </c>
      <c r="EW74" s="382">
        <f t="shared" si="72"/>
        <v>1020.9812572603698</v>
      </c>
      <c r="EX74" s="521"/>
      <c r="EY74" s="252"/>
      <c r="EZ74" s="515">
        <f t="shared" si="73"/>
        <v>630.00000000000011</v>
      </c>
      <c r="FA74" s="592">
        <v>63000</v>
      </c>
      <c r="FB74" s="382">
        <f t="shared" si="82"/>
        <v>22.6</v>
      </c>
      <c r="FC74" s="382">
        <f t="shared" si="82"/>
        <v>45.2</v>
      </c>
      <c r="FD74" s="382">
        <f t="shared" si="82"/>
        <v>67.8</v>
      </c>
      <c r="FE74" s="382">
        <f t="shared" si="82"/>
        <v>90.4</v>
      </c>
      <c r="FF74" s="382">
        <f t="shared" si="82"/>
        <v>113</v>
      </c>
      <c r="FG74" s="382">
        <f t="shared" si="82"/>
        <v>135.6</v>
      </c>
      <c r="FH74" s="382">
        <f t="shared" si="82"/>
        <v>158.19999999999999</v>
      </c>
      <c r="FI74" s="382">
        <f t="shared" si="82"/>
        <v>180.8</v>
      </c>
      <c r="FJ74" s="382">
        <f t="shared" si="82"/>
        <v>203.4</v>
      </c>
      <c r="FK74" s="382">
        <f t="shared" si="82"/>
        <v>226</v>
      </c>
      <c r="FL74" s="382">
        <f t="shared" si="82"/>
        <v>248.60000000000002</v>
      </c>
      <c r="FM74" s="382">
        <f t="shared" si="82"/>
        <v>271.2</v>
      </c>
      <c r="FN74" s="382">
        <f t="shared" si="82"/>
        <v>293.8</v>
      </c>
      <c r="FO74" s="382">
        <f t="shared" si="82"/>
        <v>316.39999999999998</v>
      </c>
      <c r="FP74" s="382">
        <f t="shared" si="82"/>
        <v>339</v>
      </c>
      <c r="FQ74" s="382">
        <f t="shared" si="82"/>
        <v>361.6</v>
      </c>
      <c r="FR74" s="382">
        <f t="shared" si="80"/>
        <v>384.2</v>
      </c>
      <c r="FS74" s="382">
        <f t="shared" si="80"/>
        <v>406.8</v>
      </c>
      <c r="FT74" s="382">
        <f t="shared" si="80"/>
        <v>429.4</v>
      </c>
      <c r="FU74" s="382">
        <f t="shared" si="80"/>
        <v>452</v>
      </c>
      <c r="FV74" s="382">
        <f t="shared" si="80"/>
        <v>474.6</v>
      </c>
      <c r="FW74" s="382">
        <f t="shared" si="80"/>
        <v>497.20000000000005</v>
      </c>
      <c r="FX74" s="382">
        <f t="shared" si="80"/>
        <v>519.79999999999995</v>
      </c>
      <c r="FY74" s="382">
        <f t="shared" si="80"/>
        <v>542.4</v>
      </c>
      <c r="FZ74" s="382">
        <f t="shared" si="80"/>
        <v>565</v>
      </c>
      <c r="GA74" s="382">
        <f t="shared" si="80"/>
        <v>587.6</v>
      </c>
      <c r="GB74" s="382">
        <f t="shared" si="80"/>
        <v>610.20000000000005</v>
      </c>
      <c r="GC74" s="382">
        <f t="shared" si="80"/>
        <v>632.79999999999995</v>
      </c>
      <c r="GD74" s="382">
        <f t="shared" si="80"/>
        <v>655.4</v>
      </c>
      <c r="GE74" s="382">
        <f t="shared" si="80"/>
        <v>678</v>
      </c>
      <c r="GF74" s="382">
        <f t="shared" si="80"/>
        <v>700.6</v>
      </c>
      <c r="GG74" s="382">
        <f t="shared" si="80"/>
        <v>723.2</v>
      </c>
      <c r="GH74" s="382">
        <f t="shared" si="93"/>
        <v>745.8</v>
      </c>
      <c r="GI74" s="382">
        <f t="shared" si="93"/>
        <v>768.4</v>
      </c>
      <c r="GJ74" s="382">
        <f t="shared" si="93"/>
        <v>791</v>
      </c>
      <c r="GK74" s="382">
        <f t="shared" si="93"/>
        <v>813.6</v>
      </c>
      <c r="GL74" s="382">
        <f t="shared" si="93"/>
        <v>836.2</v>
      </c>
      <c r="GM74" s="382">
        <f t="shared" si="93"/>
        <v>858.8</v>
      </c>
      <c r="GN74" s="382">
        <f t="shared" si="93"/>
        <v>881.4</v>
      </c>
      <c r="GO74" s="382">
        <f t="shared" si="93"/>
        <v>904</v>
      </c>
      <c r="GQ74" s="511"/>
      <c r="GR74" s="521"/>
      <c r="GS74" s="524">
        <v>63000</v>
      </c>
      <c r="GT74" s="477">
        <f t="shared" si="83"/>
        <v>0.35453987248444147</v>
      </c>
      <c r="GU74" s="477">
        <f t="shared" si="83"/>
        <v>0.35369619351733017</v>
      </c>
      <c r="GV74" s="477">
        <f t="shared" si="83"/>
        <v>0.35229906884627088</v>
      </c>
      <c r="GW74" s="477">
        <f t="shared" si="83"/>
        <v>0.35036163637355128</v>
      </c>
      <c r="GX74" s="477">
        <f t="shared" si="83"/>
        <v>0.34790157790065313</v>
      </c>
      <c r="GY74" s="477">
        <f t="shared" si="83"/>
        <v>0.34494048136599431</v>
      </c>
      <c r="GZ74" s="477">
        <f t="shared" si="83"/>
        <v>0.3415031135453529</v>
      </c>
      <c r="HA74" s="477">
        <f t="shared" si="83"/>
        <v>0.33761665419512438</v>
      </c>
      <c r="HB74" s="477">
        <f t="shared" si="83"/>
        <v>0.33330993837419004</v>
      </c>
      <c r="HC74" s="477">
        <f t="shared" si="83"/>
        <v>0.3286127453594177</v>
      </c>
      <c r="HD74" s="477">
        <f t="shared" si="83"/>
        <v>0.32355516208258256</v>
      </c>
      <c r="HE74" s="477">
        <f t="shared" si="83"/>
        <v>0.31816703816928615</v>
      </c>
      <c r="HF74" s="477">
        <f t="shared" si="83"/>
        <v>0.31247753982976606</v>
      </c>
      <c r="HG74" s="477">
        <f t="shared" si="83"/>
        <v>0.30651480187935332</v>
      </c>
      <c r="HH74" s="477">
        <f t="shared" si="83"/>
        <v>0.30030567138055986</v>
      </c>
      <c r="HI74" s="477">
        <f t="shared" si="83"/>
        <v>0.29387553273752393</v>
      </c>
      <c r="HJ74" s="477">
        <f t="shared" si="81"/>
        <v>0.28724820223154979</v>
      </c>
      <c r="HK74" s="477">
        <f t="shared" si="81"/>
        <v>0.28044587954899242</v>
      </c>
      <c r="HL74" s="477">
        <f t="shared" si="81"/>
        <v>0.27348914439392324</v>
      </c>
      <c r="HM74" s="477">
        <f t="shared" si="81"/>
        <v>0.26639698742301626</v>
      </c>
      <c r="HN74" s="477">
        <f t="shared" si="81"/>
        <v>0.25918686618994968</v>
      </c>
      <c r="HO74" s="477">
        <f t="shared" si="81"/>
        <v>0.25187477832604005</v>
      </c>
      <c r="HP74" s="477">
        <f t="shared" si="81"/>
        <v>0.24447534566903545</v>
      </c>
      <c r="HQ74" s="477">
        <f t="shared" si="81"/>
        <v>0.23700190439986724</v>
      </c>
      <c r="HR74" s="477">
        <f t="shared" si="81"/>
        <v>0.22946659741663961</v>
      </c>
      <c r="HS74" s="477">
        <f t="shared" si="81"/>
        <v>0.22188046615554624</v>
      </c>
      <c r="HT74" s="477">
        <f t="shared" si="81"/>
        <v>0.21425353986711032</v>
      </c>
      <c r="HU74" s="477">
        <f t="shared" si="81"/>
        <v>0.20659492099104301</v>
      </c>
      <c r="HV74" s="477">
        <f t="shared" si="81"/>
        <v>0.19891286576605108</v>
      </c>
      <c r="HW74" s="477">
        <f t="shared" si="81"/>
        <v>0.19121485958573112</v>
      </c>
      <c r="HX74" s="477">
        <f t="shared" si="81"/>
        <v>0.18350768688968017</v>
      </c>
      <c r="HY74" s="477">
        <f t="shared" si="81"/>
        <v>0.17579749558012198</v>
      </c>
      <c r="HZ74" s="477">
        <f t="shared" ref="HZ74:IF76" si="94">ABS((GH74-EP74)/EP74)</f>
        <v>0.16808985609516744</v>
      </c>
      <c r="IA74" s="477">
        <f t="shared" si="94"/>
        <v>0.16038981536431349</v>
      </c>
      <c r="IB74" s="477">
        <f t="shared" si="94"/>
        <v>0.15270194593139655</v>
      </c>
      <c r="IC74" s="477">
        <f t="shared" si="94"/>
        <v>0.145030390563678</v>
      </c>
      <c r="ID74" s="477">
        <f t="shared" si="94"/>
        <v>0.13737890268052441</v>
      </c>
      <c r="IE74" s="477">
        <f t="shared" si="94"/>
        <v>0.12975088293631762</v>
      </c>
      <c r="IF74" s="477">
        <f t="shared" si="94"/>
        <v>0.12214941228430785</v>
      </c>
      <c r="IG74" s="477">
        <f t="shared" si="51"/>
        <v>0.11457728183401643</v>
      </c>
    </row>
    <row r="75" spans="1:296">
      <c r="F75" s="384"/>
      <c r="G75" s="384"/>
      <c r="H75" s="384"/>
      <c r="I75" s="384"/>
      <c r="J75" s="252"/>
      <c r="K75" s="606">
        <v>63000</v>
      </c>
      <c r="L75" s="382">
        <f t="shared" si="22"/>
        <v>19.202399999999997</v>
      </c>
      <c r="M75" s="382">
        <v>630</v>
      </c>
      <c r="N75" s="493">
        <f t="shared" si="74"/>
        <v>62.086508360328757</v>
      </c>
      <c r="O75" s="263">
        <f t="shared" si="75"/>
        <v>9.9833535880923571E-2</v>
      </c>
      <c r="P75" s="383">
        <f t="shared" si="78"/>
        <v>-56.500002288000502</v>
      </c>
      <c r="Q75" s="383">
        <f t="shared" si="76"/>
        <v>216.64999771199948</v>
      </c>
      <c r="R75" s="382">
        <f t="shared" ref="R75:R77" si="95">SQRT(RLuft_N*1.4*Q75)*m_s_→_kt</f>
        <v>573.56933718429855</v>
      </c>
      <c r="S75" s="263">
        <f t="shared" si="77"/>
        <v>6.1274619649966701E-2</v>
      </c>
      <c r="T75" s="492">
        <f>O75/Konstanten!$C$22</f>
        <v>8.1496763984427401E-2</v>
      </c>
      <c r="U75" s="492">
        <f t="shared" ref="U75:U77" si="96">Q75/T0</f>
        <v>0.75186533996876448</v>
      </c>
      <c r="V75" s="492"/>
      <c r="W75" s="252"/>
      <c r="X75" s="515">
        <f t="shared" si="61"/>
        <v>640.00000000000011</v>
      </c>
      <c r="Y75" s="592">
        <v>64000</v>
      </c>
      <c r="Z75" s="490">
        <f t="shared" si="90"/>
        <v>6.2528784664874437E-2</v>
      </c>
      <c r="AA75" s="490">
        <f t="shared" si="90"/>
        <v>0.12488580665579012</v>
      </c>
      <c r="AB75" s="490">
        <f t="shared" si="90"/>
        <v>0.18690373590569739</v>
      </c>
      <c r="AC75" s="490">
        <f t="shared" si="90"/>
        <v>0.24842380453299073</v>
      </c>
      <c r="AD75" s="490">
        <f t="shared" si="90"/>
        <v>0.30929936963547922</v>
      </c>
      <c r="AE75" s="490">
        <f t="shared" si="90"/>
        <v>0.36939871594974572</v>
      </c>
      <c r="AF75" s="490">
        <f t="shared" si="90"/>
        <v>0.4286069927101292</v>
      </c>
      <c r="AG75" s="490">
        <f t="shared" si="90"/>
        <v>0.48682726834857709</v>
      </c>
      <c r="AH75" s="490">
        <f t="shared" si="90"/>
        <v>0.54398076400950712</v>
      </c>
      <c r="AI75" s="490">
        <f t="shared" si="90"/>
        <v>0.6000063833512046</v>
      </c>
      <c r="AJ75" s="490">
        <f t="shared" si="90"/>
        <v>0.65485968846985754</v>
      </c>
      <c r="AK75" s="490">
        <f t="shared" si="90"/>
        <v>0.70851148155855626</v>
      </c>
      <c r="AL75" s="490">
        <f t="shared" si="90"/>
        <v>0.76094614380605285</v>
      </c>
      <c r="AM75" s="490">
        <f t="shared" si="90"/>
        <v>0.81215986306948718</v>
      </c>
      <c r="AN75" s="490">
        <f t="shared" si="90"/>
        <v>0.8621588558482749</v>
      </c>
      <c r="AO75" s="490">
        <f t="shared" si="84"/>
        <v>0.91095766176157922</v>
      </c>
      <c r="AP75" s="490">
        <f t="shared" si="84"/>
        <v>0.958577563345131</v>
      </c>
      <c r="AQ75" s="490">
        <f t="shared" si="84"/>
        <v>1.0050451623855354</v>
      </c>
      <c r="AR75" s="490">
        <f t="shared" si="84"/>
        <v>1.0503911269255022</v>
      </c>
      <c r="AS75" s="490">
        <f t="shared" si="84"/>
        <v>1.0946491104504117</v>
      </c>
      <c r="AT75" s="490">
        <f t="shared" si="84"/>
        <v>1.1378548360979346</v>
      </c>
      <c r="AU75" s="490">
        <f t="shared" si="84"/>
        <v>1.1800453333081549</v>
      </c>
      <c r="AV75" s="490">
        <f t="shared" si="84"/>
        <v>1.221258311403929</v>
      </c>
      <c r="AW75" s="490">
        <f t="shared" si="84"/>
        <v>1.261531653477568</v>
      </c>
      <c r="AX75" s="490">
        <f t="shared" si="84"/>
        <v>1.300903014085504</v>
      </c>
      <c r="AY75" s="490">
        <f t="shared" si="84"/>
        <v>1.3394095051656383</v>
      </c>
      <c r="AZ75" s="490">
        <f t="shared" si="84"/>
        <v>1.3770874559543109</v>
      </c>
      <c r="BA75" s="490">
        <f t="shared" si="84"/>
        <v>1.4139722342513841</v>
      </c>
      <c r="BB75" s="490">
        <f t="shared" si="84"/>
        <v>1.450098117999667</v>
      </c>
      <c r="BC75" s="490">
        <f t="shared" si="84"/>
        <v>1.4854982077064576</v>
      </c>
      <c r="BD75" s="490">
        <f t="shared" si="84"/>
        <v>1.5202043716791087</v>
      </c>
      <c r="BE75" s="490">
        <f t="shared" si="85"/>
        <v>1.55424721734383</v>
      </c>
      <c r="BF75" s="490">
        <f t="shared" si="64"/>
        <v>1.5876560830565478</v>
      </c>
      <c r="BG75" s="490">
        <f t="shared" si="64"/>
        <v>1.6204590457991968</v>
      </c>
      <c r="BH75" s="490">
        <f t="shared" si="64"/>
        <v>1.652682940994366</v>
      </c>
      <c r="BI75" s="490">
        <f t="shared" si="64"/>
        <v>1.6843533913790767</v>
      </c>
      <c r="BJ75" s="490">
        <f t="shared" si="64"/>
        <v>1.7154948424705361</v>
      </c>
      <c r="BK75" s="490">
        <f t="shared" si="64"/>
        <v>1.7461306026477499</v>
      </c>
      <c r="BL75" s="490">
        <f t="shared" si="64"/>
        <v>1.7762828862779378</v>
      </c>
      <c r="BM75" s="490">
        <f t="shared" si="64"/>
        <v>1.8059728586486588</v>
      </c>
      <c r="BN75" s="527"/>
      <c r="BO75" s="252"/>
      <c r="BP75" s="515">
        <f t="shared" si="65"/>
        <v>640.00000000000011</v>
      </c>
      <c r="BQ75" s="592">
        <v>64000</v>
      </c>
      <c r="BR75" s="382">
        <f t="shared" si="91"/>
        <v>216.81941146355283</v>
      </c>
      <c r="BS75" s="382">
        <f t="shared" si="91"/>
        <v>217.32579252048978</v>
      </c>
      <c r="BT75" s="382">
        <f t="shared" si="91"/>
        <v>218.16364486746443</v>
      </c>
      <c r="BU75" s="382">
        <f t="shared" si="91"/>
        <v>219.32408205767808</v>
      </c>
      <c r="BV75" s="382">
        <f t="shared" si="91"/>
        <v>220.79520978368834</v>
      </c>
      <c r="BW75" s="382">
        <f t="shared" si="91"/>
        <v>222.56261062315022</v>
      </c>
      <c r="BX75" s="382">
        <f t="shared" si="91"/>
        <v>224.60988996342343</v>
      </c>
      <c r="BY75" s="382">
        <f t="shared" si="91"/>
        <v>226.91924179991915</v>
      </c>
      <c r="BZ75" s="382">
        <f t="shared" si="91"/>
        <v>229.47199762955256</v>
      </c>
      <c r="CA75" s="382">
        <f t="shared" si="91"/>
        <v>232.24912945775475</v>
      </c>
      <c r="CB75" s="382">
        <f t="shared" si="91"/>
        <v>235.2316872136461</v>
      </c>
      <c r="CC75" s="382">
        <f t="shared" si="91"/>
        <v>238.4011600322375</v>
      </c>
      <c r="CD75" s="382">
        <f t="shared" si="91"/>
        <v>241.73975878042833</v>
      </c>
      <c r="CE75" s="382">
        <f t="shared" si="91"/>
        <v>245.23062326919958</v>
      </c>
      <c r="CF75" s="382">
        <f t="shared" si="91"/>
        <v>248.85796166331102</v>
      </c>
      <c r="CG75" s="382">
        <f t="shared" si="86"/>
        <v>252.60713185201647</v>
      </c>
      <c r="CH75" s="382">
        <f t="shared" si="86"/>
        <v>256.46467533615072</v>
      </c>
      <c r="CI75" s="382">
        <f t="shared" si="86"/>
        <v>260.41831392934017</v>
      </c>
      <c r="CJ75" s="382">
        <f t="shared" si="86"/>
        <v>264.45691864808686</v>
      </c>
      <c r="CK75" s="382">
        <f t="shared" si="86"/>
        <v>268.57045889185508</v>
      </c>
      <c r="CL75" s="382">
        <f t="shared" si="86"/>
        <v>272.74993862214143</v>
      </c>
      <c r="CM75" s="382">
        <f t="shared" si="86"/>
        <v>276.98732489352795</v>
      </c>
      <c r="CN75" s="382">
        <f t="shared" si="86"/>
        <v>281.2754728607955</v>
      </c>
      <c r="CO75" s="382">
        <f t="shared" si="86"/>
        <v>285.60805032815716</v>
      </c>
      <c r="CP75" s="382">
        <f t="shared" si="86"/>
        <v>289.97946403119948</v>
      </c>
      <c r="CQ75" s="382">
        <f t="shared" si="86"/>
        <v>294.38478914119759</v>
      </c>
      <c r="CR75" s="382">
        <f t="shared" si="86"/>
        <v>298.81970293637363</v>
      </c>
      <c r="CS75" s="382">
        <f t="shared" si="86"/>
        <v>303.28042317231433</v>
      </c>
      <c r="CT75" s="382">
        <f t="shared" si="86"/>
        <v>307.76365138039324</v>
      </c>
      <c r="CU75" s="382">
        <f t="shared" si="86"/>
        <v>312.26652110675496</v>
      </c>
      <c r="CV75" s="382">
        <f t="shared" si="86"/>
        <v>316.78655095583548</v>
      </c>
      <c r="CW75" s="382">
        <f t="shared" si="87"/>
        <v>321.32160220545165</v>
      </c>
      <c r="CX75" s="382">
        <f t="shared" si="68"/>
        <v>325.86984070196866</v>
      </c>
      <c r="CY75" s="382">
        <f t="shared" si="68"/>
        <v>330.42970271353528</v>
      </c>
      <c r="CZ75" s="382">
        <f t="shared" si="68"/>
        <v>334.99986440878104</v>
      </c>
      <c r="DA75" s="382">
        <f t="shared" si="68"/>
        <v>339.5792146314518</v>
      </c>
      <c r="DB75" s="382">
        <f t="shared" si="68"/>
        <v>344.16683065366647</v>
      </c>
      <c r="DC75" s="382">
        <f t="shared" si="68"/>
        <v>348.76195660831428</v>
      </c>
      <c r="DD75" s="382">
        <f t="shared" si="68"/>
        <v>353.363984322183</v>
      </c>
      <c r="DE75" s="382">
        <f t="shared" si="68"/>
        <v>357.97243629390852</v>
      </c>
      <c r="DF75" s="521"/>
      <c r="DG75" s="252"/>
      <c r="DH75" s="515">
        <f t="shared" si="69"/>
        <v>640.00000000000011</v>
      </c>
      <c r="DI75" s="592">
        <v>64000</v>
      </c>
      <c r="DJ75" s="382">
        <f t="shared" si="92"/>
        <v>35.86459357517176</v>
      </c>
      <c r="DK75" s="382">
        <f t="shared" si="92"/>
        <v>71.630669347287991</v>
      </c>
      <c r="DL75" s="382">
        <f t="shared" si="92"/>
        <v>107.20225192070004</v>
      </c>
      <c r="DM75" s="382">
        <f t="shared" si="92"/>
        <v>142.48827690678922</v>
      </c>
      <c r="DN75" s="382">
        <f t="shared" si="92"/>
        <v>177.40463443334318</v>
      </c>
      <c r="DO75" s="382">
        <f t="shared" si="92"/>
        <v>211.87577666402663</v>
      </c>
      <c r="DP75" s="382">
        <f t="shared" si="92"/>
        <v>245.8358287213043</v>
      </c>
      <c r="DQ75" s="382">
        <f t="shared" si="92"/>
        <v>279.22919362993599</v>
      </c>
      <c r="DR75" s="382">
        <f t="shared" si="92"/>
        <v>312.01068625394134</v>
      </c>
      <c r="DS75" s="382">
        <f t="shared" si="92"/>
        <v>344.14526360509859</v>
      </c>
      <c r="DT75" s="382">
        <f t="shared" si="92"/>
        <v>375.60743746437242</v>
      </c>
      <c r="DU75" s="382">
        <f t="shared" si="92"/>
        <v>406.38046086500646</v>
      </c>
      <c r="DV75" s="382">
        <f t="shared" si="92"/>
        <v>436.45537533578567</v>
      </c>
      <c r="DW75" s="382">
        <f t="shared" si="92"/>
        <v>465.82999434845641</v>
      </c>
      <c r="DX75" s="382">
        <f t="shared" si="92"/>
        <v>494.50788349646825</v>
      </c>
      <c r="DY75" s="382">
        <f t="shared" si="88"/>
        <v>522.49738225954741</v>
      </c>
      <c r="DZ75" s="382">
        <f t="shared" si="88"/>
        <v>549.81069764760673</v>
      </c>
      <c r="EA75" s="382">
        <f t="shared" si="88"/>
        <v>576.4630876297573</v>
      </c>
      <c r="EB75" s="382">
        <f t="shared" si="88"/>
        <v>602.47214245492864</v>
      </c>
      <c r="EC75" s="382">
        <f t="shared" si="88"/>
        <v>627.85716473042464</v>
      </c>
      <c r="ED75" s="382">
        <f t="shared" si="88"/>
        <v>652.63864415264095</v>
      </c>
      <c r="EE75" s="382">
        <f t="shared" si="88"/>
        <v>676.83781967298307</v>
      </c>
      <c r="EF75" s="382">
        <f t="shared" si="88"/>
        <v>700.47632020276728</v>
      </c>
      <c r="EG75" s="382">
        <f t="shared" si="88"/>
        <v>723.57587432214086</v>
      </c>
      <c r="EH75" s="382">
        <f t="shared" si="88"/>
        <v>746.15807953007868</v>
      </c>
      <c r="EI75" s="382">
        <f t="shared" si="88"/>
        <v>768.24422209620445</v>
      </c>
      <c r="EJ75" s="382">
        <f t="shared" si="88"/>
        <v>789.85513935652602</v>
      </c>
      <c r="EK75" s="382">
        <f t="shared" si="88"/>
        <v>811.01111719656808</v>
      </c>
      <c r="EL75" s="382">
        <f t="shared" si="88"/>
        <v>831.73181639326776</v>
      </c>
      <c r="EM75" s="382">
        <f t="shared" si="88"/>
        <v>852.03622238265632</v>
      </c>
      <c r="EN75" s="382">
        <f t="shared" si="88"/>
        <v>871.94261384865945</v>
      </c>
      <c r="EO75" s="382">
        <f t="shared" si="89"/>
        <v>891.46854627244102</v>
      </c>
      <c r="EP75" s="382">
        <f t="shared" si="72"/>
        <v>910.63084723536383</v>
      </c>
      <c r="EQ75" s="382">
        <f t="shared" si="72"/>
        <v>929.4456208333462</v>
      </c>
      <c r="ER75" s="382">
        <f t="shared" si="72"/>
        <v>947.92825904193569</v>
      </c>
      <c r="ES75" s="382">
        <f t="shared" si="72"/>
        <v>966.09345827742243</v>
      </c>
      <c r="ET75" s="382">
        <f t="shared" si="72"/>
        <v>983.95523973890806</v>
      </c>
      <c r="EU75" s="382">
        <f t="shared" si="72"/>
        <v>1001.5269723978897</v>
      </c>
      <c r="EV75" s="382">
        <f t="shared" si="72"/>
        <v>1018.8213977342496</v>
      </c>
      <c r="EW75" s="382">
        <f t="shared" si="72"/>
        <v>1035.8506555079441</v>
      </c>
      <c r="EX75" s="521"/>
      <c r="EY75" s="252"/>
      <c r="EZ75" s="515">
        <f t="shared" si="73"/>
        <v>640.00000000000011</v>
      </c>
      <c r="FA75" s="592">
        <v>64000</v>
      </c>
      <c r="FB75" s="382">
        <f t="shared" si="82"/>
        <v>22.8</v>
      </c>
      <c r="FC75" s="382">
        <f t="shared" si="82"/>
        <v>45.6</v>
      </c>
      <c r="FD75" s="382">
        <f t="shared" si="82"/>
        <v>68.400000000000006</v>
      </c>
      <c r="FE75" s="382">
        <f t="shared" si="82"/>
        <v>91.2</v>
      </c>
      <c r="FF75" s="382">
        <f t="shared" si="82"/>
        <v>114</v>
      </c>
      <c r="FG75" s="382">
        <f t="shared" si="82"/>
        <v>136.80000000000001</v>
      </c>
      <c r="FH75" s="382">
        <f t="shared" si="82"/>
        <v>159.60000000000002</v>
      </c>
      <c r="FI75" s="382">
        <f t="shared" si="82"/>
        <v>182.4</v>
      </c>
      <c r="FJ75" s="382">
        <f t="shared" si="82"/>
        <v>205.2</v>
      </c>
      <c r="FK75" s="382">
        <f t="shared" si="82"/>
        <v>228</v>
      </c>
      <c r="FL75" s="382">
        <f t="shared" si="82"/>
        <v>250.8</v>
      </c>
      <c r="FM75" s="382">
        <f t="shared" si="82"/>
        <v>273.60000000000002</v>
      </c>
      <c r="FN75" s="382">
        <f t="shared" si="82"/>
        <v>296.39999999999998</v>
      </c>
      <c r="FO75" s="382">
        <f t="shared" si="82"/>
        <v>319.20000000000005</v>
      </c>
      <c r="FP75" s="382">
        <f t="shared" si="82"/>
        <v>342</v>
      </c>
      <c r="FQ75" s="382">
        <f t="shared" ref="FQ75:GF76" si="97">FQ$10+0.02*FQ$10*($FA75/1000)</f>
        <v>364.8</v>
      </c>
      <c r="FR75" s="382">
        <f t="shared" si="97"/>
        <v>387.6</v>
      </c>
      <c r="FS75" s="382">
        <f t="shared" si="97"/>
        <v>410.4</v>
      </c>
      <c r="FT75" s="382">
        <f t="shared" si="97"/>
        <v>433.20000000000005</v>
      </c>
      <c r="FU75" s="382">
        <f t="shared" si="97"/>
        <v>456</v>
      </c>
      <c r="FV75" s="382">
        <f t="shared" si="97"/>
        <v>478.8</v>
      </c>
      <c r="FW75" s="382">
        <f t="shared" si="97"/>
        <v>501.6</v>
      </c>
      <c r="FX75" s="382">
        <f t="shared" si="97"/>
        <v>524.40000000000009</v>
      </c>
      <c r="FY75" s="382">
        <f t="shared" si="97"/>
        <v>547.20000000000005</v>
      </c>
      <c r="FZ75" s="382">
        <f t="shared" si="97"/>
        <v>570</v>
      </c>
      <c r="GA75" s="382">
        <f t="shared" si="97"/>
        <v>592.79999999999995</v>
      </c>
      <c r="GB75" s="382">
        <f t="shared" si="97"/>
        <v>615.6</v>
      </c>
      <c r="GC75" s="382">
        <f t="shared" si="97"/>
        <v>638.40000000000009</v>
      </c>
      <c r="GD75" s="382">
        <f t="shared" si="97"/>
        <v>661.2</v>
      </c>
      <c r="GE75" s="382">
        <f t="shared" si="97"/>
        <v>684</v>
      </c>
      <c r="GF75" s="382">
        <f t="shared" si="97"/>
        <v>706.8</v>
      </c>
      <c r="GG75" s="382">
        <f t="shared" ref="GG75:GG76" si="98">GG$10+0.02*GG$10*($FA75/1000)</f>
        <v>729.6</v>
      </c>
      <c r="GH75" s="382">
        <f t="shared" si="93"/>
        <v>752.40000000000009</v>
      </c>
      <c r="GI75" s="382">
        <f t="shared" si="93"/>
        <v>775.2</v>
      </c>
      <c r="GJ75" s="382">
        <f t="shared" si="93"/>
        <v>798</v>
      </c>
      <c r="GK75" s="382">
        <f t="shared" si="93"/>
        <v>820.8</v>
      </c>
      <c r="GL75" s="382">
        <f t="shared" si="93"/>
        <v>843.6</v>
      </c>
      <c r="GM75" s="382">
        <f t="shared" si="93"/>
        <v>866.40000000000009</v>
      </c>
      <c r="GN75" s="382">
        <f t="shared" si="93"/>
        <v>889.2</v>
      </c>
      <c r="GO75" s="382">
        <f t="shared" si="93"/>
        <v>912</v>
      </c>
      <c r="GQ75" s="511"/>
      <c r="GR75" s="521"/>
      <c r="GS75" s="524">
        <v>64000</v>
      </c>
      <c r="GT75" s="477">
        <f t="shared" si="83"/>
        <v>0.36427552281579678</v>
      </c>
      <c r="GU75" s="477">
        <f t="shared" si="83"/>
        <v>0.36340117416861101</v>
      </c>
      <c r="GV75" s="477">
        <f t="shared" si="83"/>
        <v>0.3619537017692776</v>
      </c>
      <c r="GW75" s="477">
        <f t="shared" si="83"/>
        <v>0.35994734458288236</v>
      </c>
      <c r="GX75" s="477">
        <f t="shared" si="83"/>
        <v>0.35740122931887897</v>
      </c>
      <c r="GY75" s="477">
        <f t="shared" si="83"/>
        <v>0.35433864996787701</v>
      </c>
      <c r="GZ75" s="477">
        <f t="shared" si="83"/>
        <v>0.35078625101090083</v>
      </c>
      <c r="HA75" s="477">
        <f t="shared" si="83"/>
        <v>0.34677317357533988</v>
      </c>
      <c r="HB75" s="477">
        <f t="shared" si="83"/>
        <v>0.34233021803301172</v>
      </c>
      <c r="HC75" s="477">
        <f t="shared" si="83"/>
        <v>0.33748906606593165</v>
      </c>
      <c r="HD75" s="477">
        <f t="shared" si="83"/>
        <v>0.33228159247035888</v>
      </c>
      <c r="HE75" s="477">
        <f t="shared" si="83"/>
        <v>0.32673928412398284</v>
      </c>
      <c r="HF75" s="477">
        <f t="shared" si="83"/>
        <v>0.32089277220617229</v>
      </c>
      <c r="HG75" s="477">
        <f t="shared" si="83"/>
        <v>0.31477147484576151</v>
      </c>
      <c r="HH75" s="477">
        <f t="shared" si="83"/>
        <v>0.30840334115231038</v>
      </c>
      <c r="HI75" s="477">
        <f t="shared" ref="HI75:HI76" si="99">ABS((FQ75-DY75)/DY75)</f>
        <v>0.30181468388909971</v>
      </c>
      <c r="HJ75" s="477">
        <f t="shared" si="81"/>
        <v>0.29503008643089979</v>
      </c>
      <c r="HK75" s="477">
        <f t="shared" si="81"/>
        <v>0.28807236958147442</v>
      </c>
      <c r="HL75" s="477">
        <f t="shared" si="81"/>
        <v>0.2809626047856511</v>
      </c>
      <c r="HM75" s="477">
        <f t="shared" si="81"/>
        <v>0.27372016182090214</v>
      </c>
      <c r="HN75" s="477">
        <f t="shared" si="81"/>
        <v>0.26636278085914733</v>
      </c>
      <c r="HO75" s="477">
        <f t="shared" si="81"/>
        <v>0.25890666062019096</v>
      </c>
      <c r="HP75" s="477">
        <f t="shared" si="81"/>
        <v>0.2513665560483162</v>
      </c>
      <c r="HQ75" s="477">
        <f t="shared" si="81"/>
        <v>0.24375588045603783</v>
      </c>
      <c r="HR75" s="477">
        <f t="shared" si="81"/>
        <v>0.23608680836240614</v>
      </c>
      <c r="HS75" s="477">
        <f t="shared" si="81"/>
        <v>0.22837037630754123</v>
      </c>
      <c r="HT75" s="477">
        <f t="shared" si="81"/>
        <v>0.22061657976738244</v>
      </c>
      <c r="HU75" s="477">
        <f t="shared" si="81"/>
        <v>0.21283446494942623</v>
      </c>
      <c r="HV75" s="477">
        <f t="shared" si="81"/>
        <v>0.20503221475013908</v>
      </c>
      <c r="HW75" s="477">
        <f t="shared" si="81"/>
        <v>0.19721722852668805</v>
      </c>
      <c r="HX75" s="477">
        <f t="shared" si="81"/>
        <v>0.18939619560482088</v>
      </c>
      <c r="HY75" s="477">
        <f t="shared" si="81"/>
        <v>0.18157516263391807</v>
      </c>
      <c r="HZ75" s="477">
        <f t="shared" si="94"/>
        <v>0.1737595950277171</v>
      </c>
      <c r="IA75" s="477">
        <f t="shared" si="94"/>
        <v>0.16595443281022579</v>
      </c>
      <c r="IB75" s="477">
        <f t="shared" si="94"/>
        <v>0.15816414123307929</v>
      </c>
      <c r="IC75" s="477">
        <f t="shared" si="94"/>
        <v>0.15039275655223425</v>
      </c>
      <c r="ID75" s="477">
        <f t="shared" si="94"/>
        <v>0.14264392735603626</v>
      </c>
      <c r="IE75" s="477">
        <f t="shared" si="94"/>
        <v>0.13492095182855043</v>
      </c>
      <c r="IF75" s="477">
        <f t="shared" si="94"/>
        <v>0.12722681131601055</v>
      </c>
      <c r="IG75" s="477">
        <f t="shared" si="51"/>
        <v>0.11956420054318755</v>
      </c>
    </row>
    <row r="76" spans="1:296">
      <c r="F76" s="384"/>
      <c r="G76" s="384"/>
      <c r="H76" s="384"/>
      <c r="I76" s="384"/>
      <c r="J76" s="252"/>
      <c r="K76" s="606">
        <v>64000</v>
      </c>
      <c r="L76" s="382">
        <f t="shared" si="22"/>
        <v>19.507199999999997</v>
      </c>
      <c r="M76" s="382">
        <v>640</v>
      </c>
      <c r="N76" s="493">
        <f t="shared" si="74"/>
        <v>59.172994851598531</v>
      </c>
      <c r="O76" s="263">
        <f t="shared" si="75"/>
        <v>9.5148679813236756E-2</v>
      </c>
      <c r="P76" s="383">
        <f t="shared" si="78"/>
        <v>-56.500002288000502</v>
      </c>
      <c r="Q76" s="383">
        <f t="shared" si="76"/>
        <v>216.64999771199948</v>
      </c>
      <c r="R76" s="382">
        <f t="shared" si="95"/>
        <v>573.56933718429855</v>
      </c>
      <c r="S76" s="263">
        <f t="shared" si="77"/>
        <v>5.8399205380309432E-2</v>
      </c>
      <c r="T76" s="492">
        <f>O76/Konstanten!$C$22</f>
        <v>7.7672391684274894E-2</v>
      </c>
      <c r="U76" s="492">
        <f t="shared" si="96"/>
        <v>0.75186533996876448</v>
      </c>
      <c r="V76" s="492"/>
      <c r="W76" s="578"/>
      <c r="X76" s="516">
        <f t="shared" si="61"/>
        <v>650.00000000000011</v>
      </c>
      <c r="Y76" s="593">
        <v>65000</v>
      </c>
      <c r="Z76" s="538">
        <f t="shared" si="90"/>
        <v>6.404812093938328E-2</v>
      </c>
      <c r="AA76" s="538">
        <f t="shared" si="90"/>
        <v>0.12791116108174863</v>
      </c>
      <c r="AB76" s="538">
        <f t="shared" si="90"/>
        <v>0.19140904843289927</v>
      </c>
      <c r="AC76" s="538">
        <f t="shared" si="90"/>
        <v>0.25437136958502787</v>
      </c>
      <c r="AD76" s="538">
        <f t="shared" si="90"/>
        <v>0.31664135020118517</v>
      </c>
      <c r="AE76" s="538">
        <f t="shared" si="90"/>
        <v>0.378078942830955</v>
      </c>
      <c r="AF76" s="538">
        <f t="shared" si="90"/>
        <v>0.43856290592028241</v>
      </c>
      <c r="AG76" s="538">
        <f t="shared" si="90"/>
        <v>0.49799186555607455</v>
      </c>
      <c r="AH76" s="538">
        <f t="shared" si="90"/>
        <v>0.55628444277492572</v>
      </c>
      <c r="AI76" s="538">
        <f t="shared" si="90"/>
        <v>0.61337859372136905</v>
      </c>
      <c r="AJ76" s="538">
        <f t="shared" si="90"/>
        <v>0.6692303443435208</v>
      </c>
      <c r="AK76" s="538">
        <f t="shared" si="90"/>
        <v>0.72381210846323729</v>
      </c>
      <c r="AL76" s="538">
        <f t="shared" si="90"/>
        <v>0.77711076443570426</v>
      </c>
      <c r="AM76" s="538">
        <f t="shared" si="90"/>
        <v>0.82912563896837932</v>
      </c>
      <c r="AN76" s="538">
        <f t="shared" si="90"/>
        <v>0.87986651415898409</v>
      </c>
      <c r="AO76" s="538">
        <f t="shared" si="84"/>
        <v>0.92935174097254503</v>
      </c>
      <c r="AP76" s="538">
        <f t="shared" si="84"/>
        <v>0.97760651281554989</v>
      </c>
      <c r="AQ76" s="538">
        <f t="shared" si="84"/>
        <v>1.0246613284451342</v>
      </c>
      <c r="AR76" s="538">
        <f t="shared" si="84"/>
        <v>1.0705506547122816</v>
      </c>
      <c r="AS76" s="538">
        <f t="shared" si="84"/>
        <v>1.1153117862623365</v>
      </c>
      <c r="AT76" s="538">
        <f t="shared" si="84"/>
        <v>1.1589838905248</v>
      </c>
      <c r="AU76" s="538">
        <f t="shared" si="84"/>
        <v>1.2016072211730806</v>
      </c>
      <c r="AV76" s="538">
        <f t="shared" si="84"/>
        <v>1.243222480794586</v>
      </c>
      <c r="AW76" s="538">
        <f t="shared" si="84"/>
        <v>1.2838703129719553</v>
      </c>
      <c r="AX76" s="538">
        <f t="shared" si="84"/>
        <v>1.323590904679699</v>
      </c>
      <c r="AY76" s="538">
        <f t="shared" si="84"/>
        <v>1.3624236813474857</v>
      </c>
      <c r="AZ76" s="538">
        <f t="shared" si="84"/>
        <v>1.4004070787698795</v>
      </c>
      <c r="BA76" s="538">
        <f t="shared" si="84"/>
        <v>1.437578378005173</v>
      </c>
      <c r="BB76" s="538">
        <f t="shared" si="84"/>
        <v>1.4739735913419199</v>
      </c>
      <c r="BC76" s="538">
        <f t="shared" si="84"/>
        <v>1.5096273892256513</v>
      </c>
      <c r="BD76" s="538">
        <f t="shared" si="84"/>
        <v>1.5445730596781899</v>
      </c>
      <c r="BE76" s="538">
        <f t="shared" si="85"/>
        <v>1.5788424931880942</v>
      </c>
      <c r="BF76" s="538">
        <f t="shared" si="64"/>
        <v>1.6124661873014592</v>
      </c>
      <c r="BG76" s="538">
        <f t="shared" si="64"/>
        <v>1.6454732662079719</v>
      </c>
      <c r="BH76" s="538">
        <f t="shared" si="64"/>
        <v>1.6778915115147306</v>
      </c>
      <c r="BI76" s="538">
        <f t="shared" si="64"/>
        <v>1.7097474011485698</v>
      </c>
      <c r="BJ76" s="538">
        <f t="shared" si="64"/>
        <v>1.7410661539468684</v>
      </c>
      <c r="BK76" s="538">
        <f t="shared" si="64"/>
        <v>1.7718717780052335</v>
      </c>
      <c r="BL76" s="538">
        <f t="shared" si="64"/>
        <v>1.8021871212657627</v>
      </c>
      <c r="BM76" s="538">
        <f t="shared" si="64"/>
        <v>1.8320339231667593</v>
      </c>
      <c r="BN76" s="527"/>
      <c r="BO76" s="578"/>
      <c r="BP76" s="516">
        <f t="shared" si="65"/>
        <v>650.00000000000011</v>
      </c>
      <c r="BQ76" s="593">
        <v>65000</v>
      </c>
      <c r="BR76" s="497">
        <f t="shared" si="91"/>
        <v>216.82774438073719</v>
      </c>
      <c r="BS76" s="497">
        <f t="shared" si="91"/>
        <v>217.3589313225643</v>
      </c>
      <c r="BT76" s="497">
        <f t="shared" si="91"/>
        <v>218.23749726944092</v>
      </c>
      <c r="BU76" s="497">
        <f t="shared" si="91"/>
        <v>219.45365639187605</v>
      </c>
      <c r="BV76" s="497">
        <f t="shared" si="91"/>
        <v>220.99433906211746</v>
      </c>
      <c r="BW76" s="497">
        <f t="shared" si="91"/>
        <v>222.84374760482586</v>
      </c>
      <c r="BX76" s="497">
        <f t="shared" si="91"/>
        <v>224.98397813871154</v>
      </c>
      <c r="BY76" s="497">
        <f t="shared" si="91"/>
        <v>227.39565986579018</v>
      </c>
      <c r="BZ76" s="497">
        <f t="shared" si="91"/>
        <v>230.05856925097086</v>
      </c>
      <c r="CA76" s="497">
        <f t="shared" si="91"/>
        <v>232.95218639571382</v>
      </c>
      <c r="CB76" s="497">
        <f t="shared" si="91"/>
        <v>236.05617227378156</v>
      </c>
      <c r="CC76" s="497">
        <f t="shared" si="91"/>
        <v>239.35075642121299</v>
      </c>
      <c r="CD76" s="497">
        <f t="shared" si="91"/>
        <v>242.81703384060017</v>
      </c>
      <c r="CE76" s="497">
        <f t="shared" si="91"/>
        <v>246.43717665810996</v>
      </c>
      <c r="CF76" s="497">
        <f t="shared" si="91"/>
        <v>250.19457039279121</v>
      </c>
      <c r="CG76" s="497">
        <f t="shared" si="86"/>
        <v>254.0738868673549</v>
      </c>
      <c r="CH76" s="497">
        <f t="shared" si="86"/>
        <v>258.06110629532458</v>
      </c>
      <c r="CI76" s="497">
        <f t="shared" si="86"/>
        <v>262.14350044256537</v>
      </c>
      <c r="CJ76" s="497">
        <f t="shared" si="86"/>
        <v>266.30958744508484</v>
      </c>
      <c r="CK76" s="497">
        <f t="shared" si="86"/>
        <v>270.54906723312575</v>
      </c>
      <c r="CL76" s="497">
        <f t="shared" si="86"/>
        <v>274.85274481996277</v>
      </c>
      <c r="CM76" s="497">
        <f t="shared" si="86"/>
        <v>279.21244712383844</v>
      </c>
      <c r="CN76" s="497">
        <f t="shared" si="86"/>
        <v>283.62093759024123</v>
      </c>
      <c r="CO76" s="497">
        <f t="shared" si="86"/>
        <v>288.07183170412225</v>
      </c>
      <c r="CP76" s="497">
        <f t="shared" si="86"/>
        <v>292.55951552859233</v>
      </c>
      <c r="CQ76" s="497">
        <f t="shared" si="86"/>
        <v>297.07906865982352</v>
      </c>
      <c r="CR76" s="497">
        <f t="shared" si="86"/>
        <v>301.62619241960817</v>
      </c>
      <c r="CS76" s="497">
        <f t="shared" si="86"/>
        <v>306.19714368701159</v>
      </c>
      <c r="CT76" s="497">
        <f t="shared" si="86"/>
        <v>310.78867446950562</v>
      </c>
      <c r="CU76" s="497">
        <f t="shared" si="86"/>
        <v>315.39797710597043</v>
      </c>
      <c r="CV76" s="497">
        <f t="shared" si="86"/>
        <v>320.02263485680254</v>
      </c>
      <c r="CW76" s="497">
        <f t="shared" si="87"/>
        <v>324.66057755210261</v>
      </c>
      <c r="CX76" s="497">
        <f t="shared" si="68"/>
        <v>329.31004192312218</v>
      </c>
      <c r="CY76" s="497">
        <f t="shared" si="68"/>
        <v>333.9695362236659</v>
      </c>
      <c r="CZ76" s="497">
        <f t="shared" si="68"/>
        <v>338.63780874853222</v>
      </c>
      <c r="DA76" s="497">
        <f t="shared" si="68"/>
        <v>343.31381986889306</v>
      </c>
      <c r="DB76" s="497">
        <f t="shared" si="68"/>
        <v>347.99671722520117</v>
      </c>
      <c r="DC76" s="497">
        <f t="shared" si="68"/>
        <v>352.68581374332001</v>
      </c>
      <c r="DD76" s="497">
        <f t="shared" si="68"/>
        <v>357.38056816680415</v>
      </c>
      <c r="DE76" s="497">
        <f t="shared" si="68"/>
        <v>362.08056782594616</v>
      </c>
      <c r="DF76" s="521"/>
      <c r="DG76" s="578"/>
      <c r="DH76" s="516">
        <f t="shared" si="69"/>
        <v>650.00000000000011</v>
      </c>
      <c r="DI76" s="593">
        <v>65000</v>
      </c>
      <c r="DJ76" s="497">
        <f t="shared" si="92"/>
        <v>36.736038275101862</v>
      </c>
      <c r="DK76" s="497">
        <f t="shared" si="92"/>
        <v>73.365919880132608</v>
      </c>
      <c r="DL76" s="497">
        <f t="shared" si="92"/>
        <v>109.78636104073533</v>
      </c>
      <c r="DM76" s="497">
        <f t="shared" si="92"/>
        <v>145.89961785154668</v>
      </c>
      <c r="DN76" s="497">
        <f t="shared" si="92"/>
        <v>181.61576936003513</v>
      </c>
      <c r="DO76" s="497">
        <f t="shared" si="92"/>
        <v>216.85448864289117</v>
      </c>
      <c r="DP76" s="497">
        <f t="shared" si="92"/>
        <v>251.54623526231626</v>
      </c>
      <c r="DQ76" s="497">
        <f t="shared" si="92"/>
        <v>285.63286425016997</v>
      </c>
      <c r="DR76" s="497">
        <f t="shared" si="92"/>
        <v>319.06769912835102</v>
      </c>
      <c r="DS76" s="497">
        <f t="shared" si="92"/>
        <v>351.81515344380279</v>
      </c>
      <c r="DT76" s="497">
        <f t="shared" si="92"/>
        <v>383.85000502873311</v>
      </c>
      <c r="DU76" s="497">
        <f t="shared" si="92"/>
        <v>415.15643129722861</v>
      </c>
      <c r="DV76" s="497">
        <f t="shared" si="92"/>
        <v>445.72690607617045</v>
      </c>
      <c r="DW76" s="497">
        <f t="shared" si="92"/>
        <v>475.56104318560136</v>
      </c>
      <c r="DX76" s="497">
        <f t="shared" si="92"/>
        <v>504.66445333682776</v>
      </c>
      <c r="DY76" s="497">
        <f t="shared" si="88"/>
        <v>533.04766208069657</v>
      </c>
      <c r="DZ76" s="497">
        <f t="shared" si="88"/>
        <v>560.72511958266841</v>
      </c>
      <c r="EA76" s="497">
        <f t="shared" si="88"/>
        <v>587.71431899465847</v>
      </c>
      <c r="EB76" s="497">
        <f t="shared" si="88"/>
        <v>614.0350294455402</v>
      </c>
      <c r="EC76" s="497">
        <f t="shared" si="88"/>
        <v>639.7086420003244</v>
      </c>
      <c r="ED76" s="497">
        <f t="shared" si="88"/>
        <v>664.75762189558918</v>
      </c>
      <c r="EE76" s="497">
        <f t="shared" si="88"/>
        <v>689.20505740411068</v>
      </c>
      <c r="EF76" s="497">
        <f t="shared" si="88"/>
        <v>713.07429428196997</v>
      </c>
      <c r="EG76" s="497">
        <f t="shared" si="88"/>
        <v>736.38864444192234</v>
      </c>
      <c r="EH76" s="497">
        <f t="shared" si="88"/>
        <v>759.17115790030107</v>
      </c>
      <c r="EI76" s="497">
        <f t="shared" si="88"/>
        <v>781.44444787466932</v>
      </c>
      <c r="EJ76" s="497">
        <f t="shared" si="88"/>
        <v>803.2305599582395</v>
      </c>
      <c r="EK76" s="497">
        <f t="shared" si="88"/>
        <v>824.55087742290607</v>
      </c>
      <c r="EL76" s="497">
        <f t="shared" si="88"/>
        <v>845.42605581314513</v>
      </c>
      <c r="EM76" s="497">
        <f t="shared" si="88"/>
        <v>865.87598103341986</v>
      </c>
      <c r="EN76" s="497">
        <f t="shared" si="88"/>
        <v>885.9197460723434</v>
      </c>
      <c r="EO76" s="497">
        <f t="shared" si="89"/>
        <v>905.57564233630058</v>
      </c>
      <c r="EP76" s="497">
        <f t="shared" si="72"/>
        <v>924.86116228259095</v>
      </c>
      <c r="EQ76" s="497">
        <f t="shared" si="72"/>
        <v>943.79301065338927</v>
      </c>
      <c r="ER76" s="497">
        <f t="shared" si="72"/>
        <v>962.38712212666485</v>
      </c>
      <c r="ES76" s="497">
        <f t="shared" si="72"/>
        <v>980.65868362936214</v>
      </c>
      <c r="ET76" s="497">
        <f t="shared" si="72"/>
        <v>998.62215991332118</v>
      </c>
      <c r="EU76" s="497">
        <f t="shared" si="72"/>
        <v>1016.2913212860263</v>
      </c>
      <c r="EV76" s="497">
        <f t="shared" si="72"/>
        <v>1033.6792726264825</v>
      </c>
      <c r="EW76" s="497">
        <f t="shared" si="72"/>
        <v>1050.7984830099083</v>
      </c>
      <c r="EX76" s="521"/>
      <c r="EY76" s="578"/>
      <c r="EZ76" s="516">
        <f t="shared" si="73"/>
        <v>650.00000000000011</v>
      </c>
      <c r="FA76" s="593">
        <v>65000</v>
      </c>
      <c r="FB76" s="497">
        <f t="shared" ref="FB76:FP76" si="100">FB$10+0.02*FB$10*($FA76/1000)</f>
        <v>23</v>
      </c>
      <c r="FC76" s="497">
        <f t="shared" si="100"/>
        <v>46</v>
      </c>
      <c r="FD76" s="497">
        <f t="shared" si="100"/>
        <v>69</v>
      </c>
      <c r="FE76" s="497">
        <f t="shared" si="100"/>
        <v>92</v>
      </c>
      <c r="FF76" s="497">
        <f t="shared" si="100"/>
        <v>115</v>
      </c>
      <c r="FG76" s="497">
        <f t="shared" si="100"/>
        <v>138</v>
      </c>
      <c r="FH76" s="497">
        <f t="shared" si="100"/>
        <v>161</v>
      </c>
      <c r="FI76" s="497">
        <f t="shared" si="100"/>
        <v>184</v>
      </c>
      <c r="FJ76" s="497">
        <f t="shared" si="100"/>
        <v>207</v>
      </c>
      <c r="FK76" s="497">
        <f t="shared" si="100"/>
        <v>230</v>
      </c>
      <c r="FL76" s="497">
        <f t="shared" si="100"/>
        <v>253</v>
      </c>
      <c r="FM76" s="497">
        <f t="shared" si="100"/>
        <v>276</v>
      </c>
      <c r="FN76" s="497">
        <f t="shared" si="100"/>
        <v>299</v>
      </c>
      <c r="FO76" s="497">
        <f t="shared" si="100"/>
        <v>322</v>
      </c>
      <c r="FP76" s="497">
        <f t="shared" si="100"/>
        <v>345</v>
      </c>
      <c r="FQ76" s="497">
        <f t="shared" si="97"/>
        <v>368</v>
      </c>
      <c r="FR76" s="497">
        <f t="shared" si="97"/>
        <v>391</v>
      </c>
      <c r="FS76" s="497">
        <f t="shared" si="97"/>
        <v>414</v>
      </c>
      <c r="FT76" s="497">
        <f t="shared" si="97"/>
        <v>437</v>
      </c>
      <c r="FU76" s="497">
        <f t="shared" si="97"/>
        <v>460</v>
      </c>
      <c r="FV76" s="497">
        <f t="shared" si="97"/>
        <v>483</v>
      </c>
      <c r="FW76" s="497">
        <f t="shared" si="97"/>
        <v>506</v>
      </c>
      <c r="FX76" s="497">
        <f t="shared" si="97"/>
        <v>529</v>
      </c>
      <c r="FY76" s="497">
        <f t="shared" si="97"/>
        <v>552</v>
      </c>
      <c r="FZ76" s="497">
        <f t="shared" si="97"/>
        <v>575</v>
      </c>
      <c r="GA76" s="497">
        <f t="shared" si="97"/>
        <v>598</v>
      </c>
      <c r="GB76" s="497">
        <f t="shared" si="97"/>
        <v>621</v>
      </c>
      <c r="GC76" s="497">
        <f t="shared" si="97"/>
        <v>644</v>
      </c>
      <c r="GD76" s="497">
        <f t="shared" si="97"/>
        <v>667</v>
      </c>
      <c r="GE76" s="497">
        <f t="shared" si="97"/>
        <v>690</v>
      </c>
      <c r="GF76" s="497">
        <f t="shared" si="97"/>
        <v>713</v>
      </c>
      <c r="GG76" s="497">
        <f t="shared" si="98"/>
        <v>736</v>
      </c>
      <c r="GH76" s="497">
        <f t="shared" si="93"/>
        <v>759</v>
      </c>
      <c r="GI76" s="497">
        <f t="shared" si="93"/>
        <v>782</v>
      </c>
      <c r="GJ76" s="497">
        <f t="shared" si="93"/>
        <v>805</v>
      </c>
      <c r="GK76" s="497">
        <f t="shared" si="93"/>
        <v>828</v>
      </c>
      <c r="GL76" s="497">
        <f t="shared" si="93"/>
        <v>851</v>
      </c>
      <c r="GM76" s="497">
        <f t="shared" si="93"/>
        <v>874</v>
      </c>
      <c r="GN76" s="497">
        <f t="shared" si="93"/>
        <v>897</v>
      </c>
      <c r="GO76" s="497">
        <f t="shared" si="93"/>
        <v>920</v>
      </c>
      <c r="GQ76" s="511"/>
      <c r="GR76" s="521"/>
      <c r="GS76" s="530">
        <v>65000</v>
      </c>
      <c r="GT76" s="477">
        <f t="shared" ref="GT76:HH76" si="101">ABS((FB76-DJ76)/DJ76)</f>
        <v>0.37391180214475034</v>
      </c>
      <c r="GU76" s="477">
        <f t="shared" si="101"/>
        <v>0.37300588508729737</v>
      </c>
      <c r="GV76" s="477">
        <f t="shared" si="101"/>
        <v>0.37150663027807146</v>
      </c>
      <c r="GW76" s="477">
        <f t="shared" si="101"/>
        <v>0.36942946558221768</v>
      </c>
      <c r="GX76" s="477">
        <f t="shared" si="101"/>
        <v>0.36679507288805974</v>
      </c>
      <c r="GY76" s="477">
        <f t="shared" si="101"/>
        <v>0.36362857479397692</v>
      </c>
      <c r="GZ76" s="477">
        <f t="shared" si="101"/>
        <v>0.35995861821542774</v>
      </c>
      <c r="HA76" s="477">
        <f t="shared" si="101"/>
        <v>0.35581642370520566</v>
      </c>
      <c r="HB76" s="477">
        <f t="shared" si="101"/>
        <v>0.35123486154977307</v>
      </c>
      <c r="HC76" s="477">
        <f t="shared" si="101"/>
        <v>0.34624760261573251</v>
      </c>
      <c r="HD76" s="477">
        <f t="shared" si="101"/>
        <v>0.34088837648689968</v>
      </c>
      <c r="HE76" s="477">
        <f t="shared" si="101"/>
        <v>0.33519035430189553</v>
      </c>
      <c r="HF76" s="477">
        <f t="shared" si="101"/>
        <v>0.32918566071731875</v>
      </c>
      <c r="HG76" s="477">
        <f t="shared" si="101"/>
        <v>0.32290500953769202</v>
      </c>
      <c r="HH76" s="477">
        <f t="shared" si="101"/>
        <v>0.31637745096000064</v>
      </c>
      <c r="HI76" s="477">
        <f t="shared" si="99"/>
        <v>0.30963021474749564</v>
      </c>
      <c r="HJ76" s="477">
        <f t="shared" si="81"/>
        <v>0.30268863237122307</v>
      </c>
      <c r="HK76" s="477">
        <f t="shared" si="81"/>
        <v>0.29557612156160057</v>
      </c>
      <c r="HL76" s="477">
        <f t="shared" si="81"/>
        <v>0.28831421817318603</v>
      </c>
      <c r="HM76" s="477">
        <f t="shared" si="81"/>
        <v>0.28092264228037939</v>
      </c>
      <c r="HN76" s="477">
        <f t="shared" si="81"/>
        <v>0.27341938762175955</v>
      </c>
      <c r="HO76" s="477">
        <f t="shared" si="81"/>
        <v>0.2658208256540544</v>
      </c>
      <c r="HP76" s="477">
        <f t="shared" si="81"/>
        <v>0.25814181742075493</v>
      </c>
      <c r="HQ76" s="477">
        <f t="shared" si="81"/>
        <v>0.25039582811826583</v>
      </c>
      <c r="HR76" s="477">
        <f t="shared" si="81"/>
        <v>0.24259504063573439</v>
      </c>
      <c r="HS76" s="477">
        <f t="shared" si="81"/>
        <v>0.23475046546634465</v>
      </c>
      <c r="HT76" s="477">
        <f t="shared" si="81"/>
        <v>0.22687204526644728</v>
      </c>
      <c r="HU76" s="477">
        <f t="shared" si="81"/>
        <v>0.21896875301037713</v>
      </c>
      <c r="HV76" s="477">
        <f t="shared" si="81"/>
        <v>0.21104868318913109</v>
      </c>
      <c r="HW76" s="477">
        <f t="shared" si="81"/>
        <v>0.20311913586459865</v>
      </c>
      <c r="HX76" s="477">
        <f t="shared" si="81"/>
        <v>0.19518669364687907</v>
      </c>
      <c r="HY76" s="477">
        <f t="shared" si="81"/>
        <v>0.18725729183573364</v>
      </c>
      <c r="HZ76" s="477">
        <f t="shared" si="94"/>
        <v>0.17933628207853336</v>
      </c>
      <c r="IA76" s="477">
        <f t="shared" si="94"/>
        <v>0.17142848996241214</v>
      </c>
      <c r="IB76" s="477">
        <f t="shared" si="94"/>
        <v>0.16353826699059912</v>
      </c>
      <c r="IC76" s="477">
        <f t="shared" si="94"/>
        <v>0.15566953740151571</v>
      </c>
      <c r="ID76" s="477">
        <f t="shared" si="94"/>
        <v>0.14782584028190857</v>
      </c>
      <c r="IE76" s="477">
        <f t="shared" si="94"/>
        <v>0.14001036740722073</v>
      </c>
      <c r="IF76" s="477">
        <f t="shared" si="94"/>
        <v>0.13222599721787326</v>
      </c>
      <c r="IG76" s="477">
        <f t="shared" si="51"/>
        <v>0.12447532531189899</v>
      </c>
    </row>
    <row r="77" spans="1:296">
      <c r="F77" s="384"/>
      <c r="G77" s="384"/>
      <c r="H77" s="384"/>
      <c r="I77" s="384"/>
      <c r="J77" s="529"/>
      <c r="K77" s="607">
        <v>65000</v>
      </c>
      <c r="L77" s="497">
        <f t="shared" ref="L77" si="102">K77*0.0003048</f>
        <v>19.811999999999998</v>
      </c>
      <c r="M77" s="497">
        <v>650</v>
      </c>
      <c r="N77" s="506">
        <f t="shared" si="74"/>
        <v>56.396202849516555</v>
      </c>
      <c r="O77" s="507">
        <f t="shared" si="75"/>
        <v>9.0683668471886386E-2</v>
      </c>
      <c r="P77" s="496">
        <f t="shared" si="78"/>
        <v>-56.500002288000502</v>
      </c>
      <c r="Q77" s="496">
        <f t="shared" si="76"/>
        <v>216.64999771199948</v>
      </c>
      <c r="R77" s="497">
        <f t="shared" si="95"/>
        <v>573.56933718429855</v>
      </c>
      <c r="S77" s="507">
        <f t="shared" si="77"/>
        <v>5.565872474662379E-2</v>
      </c>
      <c r="T77" s="508">
        <f>O77/Konstanten!$C$22</f>
        <v>7.4027484466846025E-2</v>
      </c>
      <c r="U77" s="508">
        <f t="shared" si="96"/>
        <v>0.75186533996876448</v>
      </c>
      <c r="V77" s="492"/>
      <c r="GQ77" s="511"/>
    </row>
    <row r="78" spans="1:296" s="86" customFormat="1" ht="18.75">
      <c r="A78" s="173"/>
      <c r="B78" s="182"/>
      <c r="C78" s="91"/>
      <c r="D78" s="189"/>
      <c r="E78" s="151"/>
      <c r="F78" s="384"/>
      <c r="G78" s="384"/>
      <c r="H78" s="384"/>
      <c r="I78" s="384"/>
      <c r="J78" s="509"/>
      <c r="K78" s="510"/>
      <c r="L78" s="510"/>
      <c r="M78" s="510"/>
      <c r="N78" s="510"/>
      <c r="O78" s="512"/>
      <c r="P78" s="510"/>
      <c r="Q78" s="510"/>
      <c r="R78" s="513"/>
      <c r="S78" s="505"/>
      <c r="T78" s="514"/>
      <c r="U78" s="514"/>
      <c r="V78" s="514"/>
      <c r="W78" s="2"/>
      <c r="X78" s="384"/>
      <c r="Y78" s="384"/>
      <c r="Z78" s="521"/>
      <c r="AA78" s="521"/>
      <c r="AB78" s="521"/>
      <c r="AC78" s="521"/>
      <c r="AD78" s="521"/>
      <c r="AE78" s="521"/>
      <c r="AF78" s="521"/>
      <c r="AG78" s="521"/>
      <c r="AH78" s="521"/>
      <c r="AI78" s="521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521"/>
      <c r="AZ78" s="521"/>
      <c r="BA78" s="521"/>
      <c r="BB78" s="521"/>
      <c r="BC78" s="521"/>
      <c r="BD78" s="521"/>
      <c r="BE78" s="521"/>
      <c r="BF78" s="521"/>
      <c r="BG78" s="521"/>
      <c r="BH78" s="521"/>
      <c r="BI78" s="521"/>
      <c r="BJ78" s="521"/>
      <c r="BK78" s="521"/>
      <c r="BL78" s="521"/>
      <c r="BM78" s="521"/>
      <c r="BN78" s="521"/>
      <c r="BO78" s="2"/>
      <c r="BP78" s="384"/>
      <c r="BQ78" s="384"/>
      <c r="BR78" s="521"/>
      <c r="BS78" s="521"/>
      <c r="BT78" s="521"/>
      <c r="BU78" s="521"/>
      <c r="BV78" s="521"/>
      <c r="BW78" s="521"/>
      <c r="BX78" s="521"/>
      <c r="BY78" s="521"/>
      <c r="BZ78" s="521"/>
      <c r="CA78" s="521"/>
      <c r="CB78" s="521"/>
      <c r="CC78" s="521"/>
      <c r="CD78" s="521"/>
      <c r="CE78" s="521"/>
      <c r="CF78" s="521"/>
      <c r="CG78" s="521"/>
      <c r="CH78" s="521"/>
      <c r="CI78" s="521"/>
      <c r="CJ78" s="521"/>
      <c r="CK78" s="521"/>
      <c r="CL78" s="521"/>
      <c r="CM78" s="521"/>
      <c r="CN78" s="521"/>
      <c r="CO78" s="521"/>
      <c r="CP78" s="521"/>
      <c r="CQ78" s="521"/>
      <c r="CR78" s="521"/>
      <c r="CS78" s="521"/>
      <c r="CT78" s="521"/>
      <c r="CU78" s="521"/>
      <c r="CV78" s="521"/>
      <c r="CW78" s="521"/>
      <c r="CX78" s="521"/>
      <c r="CY78" s="521"/>
      <c r="CZ78" s="521"/>
      <c r="DA78" s="521"/>
      <c r="DB78" s="521"/>
      <c r="DC78" s="521"/>
      <c r="DD78" s="521"/>
      <c r="DE78" s="521"/>
      <c r="DF78" s="521"/>
      <c r="DG78" s="2"/>
      <c r="DH78" s="384"/>
      <c r="DI78" s="384"/>
      <c r="DJ78" s="521"/>
      <c r="DK78" s="521"/>
      <c r="DL78" s="521"/>
      <c r="DM78" s="521"/>
      <c r="DN78" s="521"/>
      <c r="DO78" s="521"/>
      <c r="DP78" s="521"/>
      <c r="DQ78" s="521"/>
      <c r="DR78" s="521"/>
      <c r="DS78" s="521"/>
      <c r="DT78" s="521"/>
      <c r="DU78" s="521"/>
      <c r="DV78" s="521"/>
      <c r="DW78" s="521"/>
      <c r="DX78" s="521"/>
      <c r="DY78" s="521"/>
      <c r="DZ78" s="521"/>
      <c r="EA78" s="521"/>
      <c r="EB78" s="521"/>
      <c r="EC78" s="521"/>
      <c r="ED78" s="521"/>
      <c r="EE78" s="521"/>
      <c r="EF78" s="521"/>
      <c r="EG78" s="521"/>
      <c r="EH78" s="521"/>
      <c r="EI78" s="521"/>
      <c r="EJ78" s="521"/>
      <c r="EK78" s="521"/>
      <c r="EL78" s="521"/>
      <c r="EM78" s="521"/>
      <c r="EN78" s="521"/>
      <c r="EO78" s="521"/>
      <c r="EP78" s="521"/>
      <c r="EQ78" s="521"/>
      <c r="ER78" s="521"/>
      <c r="ES78" s="521"/>
      <c r="ET78" s="521"/>
      <c r="EU78" s="521"/>
      <c r="EV78" s="521"/>
      <c r="EW78" s="521"/>
      <c r="EX78" s="521"/>
      <c r="EY78" s="2"/>
      <c r="EZ78" s="384"/>
      <c r="FA78" s="384"/>
      <c r="FB78" s="521"/>
      <c r="FC78" s="521"/>
      <c r="FD78" s="521"/>
      <c r="FE78" s="521"/>
      <c r="FF78" s="521"/>
      <c r="FG78" s="521"/>
      <c r="FH78" s="521"/>
      <c r="FI78" s="521"/>
      <c r="FJ78" s="521"/>
      <c r="FK78" s="521"/>
      <c r="FL78" s="521"/>
      <c r="FM78" s="521"/>
      <c r="FN78" s="521"/>
      <c r="FO78" s="521"/>
      <c r="FP78" s="521"/>
      <c r="FQ78" s="521"/>
      <c r="FR78" s="521"/>
      <c r="FS78" s="521"/>
      <c r="FT78" s="521"/>
      <c r="FU78" s="521"/>
      <c r="FV78" s="521"/>
      <c r="FW78" s="521"/>
      <c r="FX78" s="521"/>
      <c r="FY78" s="521"/>
      <c r="FZ78" s="521"/>
      <c r="GA78" s="521"/>
      <c r="GB78" s="521"/>
      <c r="GC78" s="521"/>
      <c r="GD78" s="521"/>
      <c r="GE78" s="521"/>
      <c r="GF78" s="521"/>
      <c r="GG78" s="521"/>
      <c r="GH78" s="521"/>
      <c r="GI78" s="521"/>
      <c r="GJ78" s="521"/>
      <c r="GK78" s="521"/>
      <c r="GL78" s="521"/>
      <c r="GM78" s="521"/>
      <c r="GN78" s="521"/>
      <c r="GO78" s="521"/>
      <c r="GP78" s="521"/>
      <c r="GQ78" s="511"/>
      <c r="GR78" s="521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</row>
    <row r="79" spans="1:296" s="89" customFormat="1">
      <c r="A79" s="173"/>
      <c r="B79" s="182"/>
      <c r="C79" s="91"/>
      <c r="D79" s="189"/>
      <c r="E79" s="151"/>
      <c r="F79" s="384"/>
      <c r="G79" s="384"/>
      <c r="H79" s="384"/>
      <c r="I79" s="384"/>
      <c r="J79" s="252"/>
      <c r="K79" s="510"/>
      <c r="L79" s="510"/>
      <c r="M79" s="577"/>
      <c r="N79" s="510"/>
      <c r="O79" s="512"/>
      <c r="P79" s="510"/>
      <c r="Q79" s="510"/>
      <c r="R79" s="513"/>
      <c r="S79" s="505"/>
      <c r="T79" s="514"/>
      <c r="U79" s="514"/>
      <c r="V79" s="514"/>
      <c r="W79" s="2"/>
      <c r="X79" s="522"/>
      <c r="Y79" s="521"/>
      <c r="Z79" s="521"/>
      <c r="AA79" s="521"/>
      <c r="AB79" s="521"/>
      <c r="AC79" s="521"/>
      <c r="AD79" s="521"/>
      <c r="AE79" s="521"/>
      <c r="AF79" s="521"/>
      <c r="AG79" s="521"/>
      <c r="AH79" s="521"/>
      <c r="AI79" s="521"/>
      <c r="AJ79" s="521"/>
      <c r="AK79" s="521"/>
      <c r="AL79" s="521"/>
      <c r="AM79" s="521"/>
      <c r="AN79" s="521"/>
      <c r="AO79" s="521"/>
      <c r="AP79" s="521"/>
      <c r="AQ79" s="521"/>
      <c r="AR79" s="521"/>
      <c r="AS79" s="521"/>
      <c r="AT79" s="521"/>
      <c r="AU79" s="521"/>
      <c r="AV79" s="521"/>
      <c r="AW79" s="521"/>
      <c r="AX79" s="521"/>
      <c r="AY79" s="521"/>
      <c r="AZ79" s="521"/>
      <c r="BA79" s="521"/>
      <c r="BB79" s="521"/>
      <c r="BC79" s="521"/>
      <c r="BD79" s="521"/>
      <c r="BE79" s="521"/>
      <c r="BF79" s="521"/>
      <c r="BG79" s="521"/>
      <c r="BH79" s="521"/>
      <c r="BI79" s="521"/>
      <c r="BJ79" s="521"/>
      <c r="BK79" s="521"/>
      <c r="BL79" s="521"/>
      <c r="BM79" s="521"/>
      <c r="BN79" s="521"/>
      <c r="BO79" s="2"/>
      <c r="BP79" s="522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F79" s="521"/>
      <c r="DG79" s="2"/>
      <c r="DH79" s="522"/>
      <c r="DI79" s="521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521"/>
      <c r="EY79" s="2"/>
      <c r="EZ79" s="522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21"/>
      <c r="GP79" s="521"/>
      <c r="GQ79" s="511"/>
      <c r="GR79" s="521"/>
      <c r="GS79" s="52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</row>
    <row r="80" spans="1:296">
      <c r="F80" s="384"/>
      <c r="G80" s="384"/>
      <c r="H80" s="384"/>
      <c r="I80" s="384"/>
      <c r="J80" s="252"/>
      <c r="K80" s="528"/>
      <c r="L80" s="384"/>
      <c r="M80" s="384"/>
      <c r="N80" s="252"/>
      <c r="O80" s="263"/>
      <c r="P80" s="383"/>
      <c r="Q80" s="383"/>
      <c r="R80" s="382"/>
      <c r="S80" s="505"/>
      <c r="T80" s="514"/>
      <c r="U80" s="514"/>
      <c r="V80" s="514"/>
      <c r="X80" s="522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521"/>
      <c r="BA80" s="521"/>
      <c r="BB80" s="521"/>
      <c r="BC80" s="521"/>
      <c r="BD80" s="521"/>
      <c r="BE80" s="521"/>
      <c r="BF80" s="521"/>
      <c r="BG80" s="521"/>
      <c r="BH80" s="521"/>
      <c r="BI80" s="521"/>
      <c r="BJ80" s="521"/>
      <c r="BK80" s="521"/>
      <c r="BL80" s="521"/>
      <c r="BM80" s="521"/>
      <c r="BN80" s="521"/>
      <c r="BP80" s="522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Z80" s="522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21"/>
      <c r="GP80" s="521"/>
      <c r="GQ80" s="511"/>
      <c r="GR80" s="521"/>
      <c r="GS80" s="521"/>
    </row>
    <row r="81" spans="6:201" ht="18.75">
      <c r="F81" s="384"/>
      <c r="G81" s="384"/>
      <c r="H81" s="384"/>
      <c r="I81" s="384"/>
      <c r="J81" s="252"/>
      <c r="K81" s="528"/>
      <c r="L81" s="384"/>
      <c r="M81" s="384"/>
      <c r="N81" s="252"/>
      <c r="O81" s="263"/>
      <c r="P81" s="383"/>
      <c r="Q81" s="383"/>
      <c r="R81" s="382"/>
      <c r="S81" s="505"/>
      <c r="T81" s="514"/>
      <c r="U81" s="514"/>
      <c r="V81" s="514"/>
      <c r="W81" s="509"/>
      <c r="X81" s="522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09"/>
      <c r="BP81" s="522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21"/>
      <c r="DG81" s="509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09"/>
      <c r="EZ81" s="522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21"/>
      <c r="GP81" s="521"/>
      <c r="GQ81" s="511"/>
      <c r="GR81" s="521"/>
      <c r="GS81" s="521"/>
    </row>
    <row r="82" spans="6:201">
      <c r="F82" s="384"/>
      <c r="G82" s="384"/>
      <c r="H82" s="384"/>
      <c r="I82" s="384"/>
      <c r="J82" s="252"/>
      <c r="K82" s="528"/>
      <c r="L82" s="384"/>
      <c r="M82" s="384"/>
      <c r="N82" s="252"/>
      <c r="O82" s="263"/>
      <c r="P82" s="383"/>
      <c r="Q82" s="383"/>
      <c r="R82" s="382"/>
      <c r="S82" s="505"/>
      <c r="T82" s="514"/>
      <c r="U82" s="514"/>
      <c r="V82" s="514"/>
      <c r="W82" s="252"/>
      <c r="X82" s="522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1"/>
      <c r="BJ82" s="521"/>
      <c r="BK82" s="521"/>
      <c r="BL82" s="521"/>
      <c r="BM82" s="521"/>
      <c r="BN82" s="521"/>
      <c r="BO82" s="252"/>
      <c r="BP82" s="522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521"/>
      <c r="DG82" s="25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521"/>
      <c r="EY82" s="252"/>
      <c r="EZ82" s="522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21"/>
      <c r="GP82" s="521"/>
      <c r="GQ82" s="511"/>
      <c r="GR82" s="521"/>
      <c r="GS82" s="521"/>
    </row>
    <row r="83" spans="6:201">
      <c r="F83" s="384"/>
      <c r="G83" s="384"/>
      <c r="H83" s="384"/>
      <c r="I83" s="384"/>
      <c r="J83" s="252"/>
      <c r="K83" s="528"/>
      <c r="L83" s="384"/>
      <c r="M83" s="384"/>
      <c r="N83" s="252"/>
      <c r="O83" s="263"/>
      <c r="P83" s="383"/>
      <c r="Q83" s="383"/>
      <c r="R83" s="382"/>
      <c r="S83" s="505"/>
      <c r="T83" s="514"/>
      <c r="U83" s="514"/>
      <c r="V83" s="514"/>
      <c r="W83" s="252"/>
      <c r="X83" s="522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21"/>
      <c r="BM83" s="521"/>
      <c r="BN83" s="521"/>
      <c r="BO83" s="252"/>
      <c r="BP83" s="522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521"/>
      <c r="DG83" s="25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252"/>
      <c r="EZ83" s="522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21"/>
      <c r="GP83" s="521"/>
      <c r="GQ83" s="511"/>
      <c r="GR83" s="521"/>
      <c r="GS83" s="521"/>
    </row>
    <row r="84" spans="6:201">
      <c r="F84" s="384"/>
      <c r="G84" s="384"/>
      <c r="H84" s="384"/>
      <c r="I84" s="384"/>
      <c r="J84" s="252"/>
      <c r="K84" s="528"/>
      <c r="L84" s="384"/>
      <c r="M84" s="502"/>
      <c r="N84" s="252"/>
      <c r="O84" s="263"/>
      <c r="P84" s="383"/>
      <c r="Q84" s="383"/>
      <c r="R84" s="382"/>
      <c r="S84" s="505"/>
      <c r="T84" s="514"/>
      <c r="U84" s="514"/>
      <c r="V84" s="514"/>
      <c r="X84" s="522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P84" s="522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F84" s="521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Z84" s="522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21"/>
      <c r="GP84" s="521"/>
      <c r="GQ84" s="511"/>
      <c r="GR84" s="521"/>
      <c r="GS84" s="521"/>
    </row>
    <row r="85" spans="6:201">
      <c r="F85" s="384"/>
      <c r="G85" s="384"/>
      <c r="H85" s="384"/>
      <c r="I85" s="384"/>
      <c r="J85" s="252"/>
      <c r="K85" s="528"/>
      <c r="L85" s="384"/>
      <c r="M85" s="502"/>
      <c r="N85" s="252"/>
      <c r="O85" s="263"/>
      <c r="P85" s="383"/>
      <c r="Q85" s="383"/>
      <c r="R85" s="382"/>
      <c r="S85" s="505"/>
      <c r="T85" s="514"/>
      <c r="U85" s="514"/>
      <c r="V85" s="514"/>
      <c r="X85" s="522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P85" s="522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F85" s="521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Z85" s="522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21"/>
      <c r="GP85" s="521"/>
      <c r="GQ85" s="511"/>
      <c r="GR85" s="521"/>
      <c r="GS85" s="521"/>
    </row>
    <row r="86" spans="6:201">
      <c r="F86" s="384"/>
      <c r="G86" s="384"/>
      <c r="H86" s="384"/>
      <c r="I86" s="384"/>
      <c r="J86" s="252"/>
      <c r="K86" s="528"/>
      <c r="L86" s="384"/>
      <c r="M86" s="502"/>
      <c r="N86" s="252"/>
      <c r="O86" s="263"/>
      <c r="P86" s="383"/>
      <c r="Q86" s="383"/>
      <c r="R86" s="382"/>
      <c r="S86" s="505"/>
      <c r="T86" s="514"/>
      <c r="U86" s="514"/>
      <c r="V86" s="514"/>
      <c r="X86" s="522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P86" s="522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F86" s="521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Z86" s="522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21"/>
      <c r="GP86" s="521"/>
      <c r="GQ86" s="511"/>
      <c r="GR86" s="521"/>
      <c r="GS86" s="521"/>
    </row>
    <row r="87" spans="6:201">
      <c r="F87" s="384"/>
      <c r="G87" s="384"/>
      <c r="H87" s="384"/>
      <c r="I87" s="384"/>
      <c r="J87" s="252"/>
      <c r="K87" s="528"/>
      <c r="L87" s="384"/>
      <c r="M87" s="502"/>
      <c r="N87" s="252"/>
      <c r="O87" s="263"/>
      <c r="P87" s="383"/>
      <c r="Q87" s="383"/>
      <c r="R87" s="382"/>
      <c r="S87" s="505"/>
      <c r="T87" s="514"/>
      <c r="U87" s="514"/>
      <c r="V87" s="514"/>
      <c r="X87" s="522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21"/>
      <c r="AQ87" s="521"/>
      <c r="AR87" s="521"/>
      <c r="AS87" s="521"/>
      <c r="AT87" s="521"/>
      <c r="AU87" s="521"/>
      <c r="AV87" s="521"/>
      <c r="AW87" s="521"/>
      <c r="AX87" s="521"/>
      <c r="AY87" s="521"/>
      <c r="AZ87" s="521"/>
      <c r="BA87" s="521"/>
      <c r="BB87" s="521"/>
      <c r="BC87" s="521"/>
      <c r="BD87" s="521"/>
      <c r="BE87" s="521"/>
      <c r="BF87" s="521"/>
      <c r="BG87" s="521"/>
      <c r="BH87" s="521"/>
      <c r="BI87" s="521"/>
      <c r="BJ87" s="521"/>
      <c r="BK87" s="521"/>
      <c r="BL87" s="521"/>
      <c r="BM87" s="521"/>
      <c r="BN87" s="521"/>
      <c r="BP87" s="522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F87" s="521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X87" s="521"/>
      <c r="EZ87" s="522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21"/>
      <c r="GP87" s="521"/>
      <c r="GQ87" s="511"/>
      <c r="GR87" s="521"/>
      <c r="GS87" s="521"/>
    </row>
    <row r="88" spans="6:201">
      <c r="F88" s="384"/>
      <c r="G88" s="384"/>
      <c r="H88" s="384"/>
      <c r="I88" s="384"/>
      <c r="J88" s="252"/>
      <c r="K88" s="528"/>
      <c r="L88" s="384"/>
      <c r="M88" s="502"/>
      <c r="N88" s="252"/>
      <c r="O88" s="263"/>
      <c r="P88" s="383"/>
      <c r="Q88" s="383"/>
      <c r="R88" s="382"/>
      <c r="S88" s="505"/>
      <c r="T88" s="514"/>
      <c r="U88" s="514"/>
      <c r="V88" s="514"/>
      <c r="X88" s="522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P88" s="522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F88" s="521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Z88" s="522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21"/>
      <c r="GP88" s="521"/>
      <c r="GQ88" s="511"/>
      <c r="GR88" s="521"/>
      <c r="GS88" s="521"/>
    </row>
    <row r="89" spans="6:201">
      <c r="F89" s="384"/>
      <c r="G89" s="384"/>
      <c r="H89" s="384"/>
      <c r="I89" s="384"/>
      <c r="J89" s="252"/>
      <c r="K89" s="528"/>
      <c r="L89" s="384"/>
      <c r="M89" s="502"/>
      <c r="N89" s="252"/>
      <c r="O89" s="263"/>
      <c r="P89" s="383"/>
      <c r="Q89" s="383"/>
      <c r="R89" s="382"/>
      <c r="S89" s="505"/>
      <c r="T89" s="514"/>
      <c r="U89" s="514"/>
      <c r="V89" s="514"/>
      <c r="X89" s="522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21"/>
      <c r="AQ89" s="521"/>
      <c r="AR89" s="521"/>
      <c r="AS89" s="521"/>
      <c r="AT89" s="521"/>
      <c r="AU89" s="521"/>
      <c r="AV89" s="521"/>
      <c r="AW89" s="521"/>
      <c r="AX89" s="521"/>
      <c r="AY89" s="521"/>
      <c r="AZ89" s="521"/>
      <c r="BA89" s="521"/>
      <c r="BB89" s="521"/>
      <c r="BC89" s="521"/>
      <c r="BD89" s="521"/>
      <c r="BE89" s="521"/>
      <c r="BF89" s="521"/>
      <c r="BG89" s="521"/>
      <c r="BH89" s="521"/>
      <c r="BI89" s="521"/>
      <c r="BJ89" s="521"/>
      <c r="BK89" s="521"/>
      <c r="BL89" s="521"/>
      <c r="BM89" s="521"/>
      <c r="BN89" s="521"/>
      <c r="BP89" s="522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F89" s="521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X89" s="521"/>
      <c r="EZ89" s="522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21"/>
      <c r="GP89" s="521"/>
      <c r="GQ89" s="511"/>
      <c r="GR89" s="521"/>
      <c r="GS89" s="521"/>
    </row>
    <row r="90" spans="6:201">
      <c r="F90" s="384"/>
      <c r="G90" s="384"/>
      <c r="H90" s="384"/>
      <c r="I90" s="384"/>
      <c r="J90" s="252"/>
      <c r="K90" s="528"/>
      <c r="L90" s="384"/>
      <c r="M90" s="502"/>
      <c r="N90" s="252"/>
      <c r="O90" s="263"/>
      <c r="P90" s="383"/>
      <c r="Q90" s="383"/>
      <c r="R90" s="382"/>
      <c r="S90" s="505"/>
      <c r="T90" s="514"/>
      <c r="U90" s="514"/>
      <c r="V90" s="514"/>
      <c r="X90" s="522"/>
      <c r="Y90" s="521"/>
      <c r="Z90" s="521"/>
      <c r="AA90" s="521"/>
      <c r="AB90" s="521"/>
      <c r="AC90" s="521"/>
      <c r="AD90" s="521"/>
      <c r="AE90" s="521"/>
      <c r="AF90" s="521"/>
      <c r="AG90" s="521"/>
      <c r="AH90" s="521"/>
      <c r="AI90" s="521"/>
      <c r="AJ90" s="521"/>
      <c r="AK90" s="521"/>
      <c r="AL90" s="521"/>
      <c r="AM90" s="521"/>
      <c r="AN90" s="521"/>
      <c r="AO90" s="521"/>
      <c r="AP90" s="521"/>
      <c r="AQ90" s="521"/>
      <c r="AR90" s="521"/>
      <c r="AS90" s="521"/>
      <c r="AT90" s="521"/>
      <c r="AU90" s="521"/>
      <c r="AV90" s="521"/>
      <c r="AW90" s="521"/>
      <c r="AX90" s="521"/>
      <c r="AY90" s="521"/>
      <c r="AZ90" s="521"/>
      <c r="BA90" s="521"/>
      <c r="BB90" s="521"/>
      <c r="BC90" s="521"/>
      <c r="BD90" s="521"/>
      <c r="BE90" s="521"/>
      <c r="BF90" s="521"/>
      <c r="BG90" s="521"/>
      <c r="BH90" s="521"/>
      <c r="BI90" s="521"/>
      <c r="BJ90" s="521"/>
      <c r="BK90" s="521"/>
      <c r="BL90" s="521"/>
      <c r="BM90" s="521"/>
      <c r="BN90" s="521"/>
      <c r="BP90" s="522"/>
      <c r="BQ90" s="521"/>
      <c r="BR90" s="521"/>
      <c r="BS90" s="521"/>
      <c r="BT90" s="521"/>
      <c r="BU90" s="521"/>
      <c r="BV90" s="521"/>
      <c r="BW90" s="521"/>
      <c r="BX90" s="521"/>
      <c r="BY90" s="521"/>
      <c r="BZ90" s="521"/>
      <c r="CA90" s="521"/>
      <c r="CB90" s="521"/>
      <c r="CC90" s="521"/>
      <c r="CD90" s="521"/>
      <c r="CE90" s="521"/>
      <c r="CF90" s="521"/>
      <c r="CG90" s="521"/>
      <c r="CH90" s="521"/>
      <c r="CI90" s="521"/>
      <c r="CJ90" s="521"/>
      <c r="CK90" s="521"/>
      <c r="CL90" s="521"/>
      <c r="CM90" s="521"/>
      <c r="CN90" s="521"/>
      <c r="CO90" s="521"/>
      <c r="CP90" s="521"/>
      <c r="CQ90" s="521"/>
      <c r="CR90" s="521"/>
      <c r="CS90" s="521"/>
      <c r="CT90" s="521"/>
      <c r="CU90" s="521"/>
      <c r="CV90" s="521"/>
      <c r="CW90" s="521"/>
      <c r="CX90" s="521"/>
      <c r="CY90" s="521"/>
      <c r="CZ90" s="521"/>
      <c r="DA90" s="521"/>
      <c r="DB90" s="521"/>
      <c r="DC90" s="521"/>
      <c r="DD90" s="521"/>
      <c r="DE90" s="521"/>
      <c r="DF90" s="521"/>
      <c r="DH90" s="522"/>
      <c r="DI90" s="521"/>
      <c r="DJ90" s="521"/>
      <c r="DK90" s="521"/>
      <c r="DL90" s="521"/>
      <c r="DM90" s="521"/>
      <c r="DN90" s="521"/>
      <c r="DO90" s="521"/>
      <c r="DP90" s="521"/>
      <c r="DQ90" s="521"/>
      <c r="DR90" s="521"/>
      <c r="DS90" s="521"/>
      <c r="DT90" s="521"/>
      <c r="DU90" s="521"/>
      <c r="DV90" s="521"/>
      <c r="DW90" s="521"/>
      <c r="DX90" s="521"/>
      <c r="DY90" s="521"/>
      <c r="DZ90" s="521"/>
      <c r="EA90" s="521"/>
      <c r="EB90" s="521"/>
      <c r="EC90" s="521"/>
      <c r="ED90" s="521"/>
      <c r="EE90" s="521"/>
      <c r="EF90" s="521"/>
      <c r="EG90" s="521"/>
      <c r="EH90" s="521"/>
      <c r="EI90" s="521"/>
      <c r="EJ90" s="521"/>
      <c r="EK90" s="521"/>
      <c r="EL90" s="521"/>
      <c r="EM90" s="521"/>
      <c r="EN90" s="521"/>
      <c r="EO90" s="521"/>
      <c r="EP90" s="521"/>
      <c r="EQ90" s="521"/>
      <c r="ER90" s="521"/>
      <c r="ES90" s="521"/>
      <c r="ET90" s="521"/>
      <c r="EU90" s="521"/>
      <c r="EV90" s="521"/>
      <c r="EW90" s="521"/>
      <c r="EX90" s="521"/>
      <c r="EZ90" s="522"/>
      <c r="FA90" s="521"/>
      <c r="FB90" s="521"/>
      <c r="FC90" s="521"/>
      <c r="FD90" s="521"/>
      <c r="FE90" s="521"/>
      <c r="FF90" s="521"/>
      <c r="FG90" s="521"/>
      <c r="FH90" s="521"/>
      <c r="FI90" s="521"/>
      <c r="FJ90" s="521"/>
      <c r="FK90" s="521"/>
      <c r="FL90" s="521"/>
      <c r="FM90" s="521"/>
      <c r="FN90" s="521"/>
      <c r="FO90" s="521"/>
      <c r="FP90" s="521"/>
      <c r="FQ90" s="521"/>
      <c r="FR90" s="521"/>
      <c r="FS90" s="521"/>
      <c r="FT90" s="521"/>
      <c r="FU90" s="521"/>
      <c r="FV90" s="521"/>
      <c r="FW90" s="521"/>
      <c r="FX90" s="521"/>
      <c r="FY90" s="521"/>
      <c r="FZ90" s="521"/>
      <c r="GA90" s="521"/>
      <c r="GB90" s="521"/>
      <c r="GC90" s="521"/>
      <c r="GD90" s="521"/>
      <c r="GE90" s="521"/>
      <c r="GF90" s="521"/>
      <c r="GG90" s="521"/>
      <c r="GH90" s="521"/>
      <c r="GI90" s="521"/>
      <c r="GJ90" s="521"/>
      <c r="GK90" s="521"/>
      <c r="GL90" s="521"/>
      <c r="GM90" s="521"/>
      <c r="GN90" s="521"/>
      <c r="GO90" s="521"/>
      <c r="GP90" s="521"/>
      <c r="GQ90" s="511"/>
      <c r="GR90" s="521"/>
      <c r="GS90" s="521"/>
    </row>
    <row r="91" spans="6:201">
      <c r="X91" s="522"/>
      <c r="Y91" s="521"/>
      <c r="BP91" s="522"/>
      <c r="BQ91" s="521"/>
      <c r="DH91" s="522"/>
      <c r="DI91" s="521"/>
      <c r="EZ91" s="522"/>
      <c r="FA91" s="521"/>
      <c r="GQ91" s="511"/>
    </row>
    <row r="92" spans="6:201">
      <c r="X92" s="522"/>
      <c r="Y92" s="521"/>
      <c r="BP92" s="522"/>
      <c r="BQ92" s="521"/>
      <c r="DH92" s="522"/>
      <c r="DI92" s="521"/>
      <c r="EZ92" s="522"/>
      <c r="FA92" s="521"/>
      <c r="GQ92" s="511"/>
    </row>
    <row r="93" spans="6:201">
      <c r="X93" s="522"/>
      <c r="Y93" s="521"/>
      <c r="BP93" s="522"/>
      <c r="BQ93" s="521"/>
      <c r="DH93" s="522"/>
      <c r="DI93" s="521"/>
      <c r="EZ93" s="522"/>
      <c r="FA93" s="521"/>
    </row>
    <row r="102" spans="170:170">
      <c r="FN102" s="621"/>
    </row>
  </sheetData>
  <mergeCells count="18">
    <mergeCell ref="J9:J10"/>
    <mergeCell ref="K9:L9"/>
    <mergeCell ref="P9:Q9"/>
    <mergeCell ref="W9:W10"/>
    <mergeCell ref="X9:Y9"/>
    <mergeCell ref="HB3:IF6"/>
    <mergeCell ref="Z9:BM9"/>
    <mergeCell ref="BO9:BO10"/>
    <mergeCell ref="BP9:BQ9"/>
    <mergeCell ref="BR9:DE9"/>
    <mergeCell ref="GS9:GS10"/>
    <mergeCell ref="GT9:IG9"/>
    <mergeCell ref="DG9:DG10"/>
    <mergeCell ref="DH9:DI9"/>
    <mergeCell ref="DJ9:EW9"/>
    <mergeCell ref="EY9:EY10"/>
    <mergeCell ref="EZ9:FA9"/>
    <mergeCell ref="FB9:GO9"/>
  </mergeCells>
  <conditionalFormatting sqref="GT11:IG76">
    <cfRule type="cellIs" dxfId="10" priority="4" operator="lessThan">
      <formula>$GR$5</formula>
    </cfRule>
  </conditionalFormatting>
  <conditionalFormatting sqref="GS11:GS76">
    <cfRule type="expression" dxfId="9" priority="3">
      <formula>MIN(GT11:IG11)&lt;=#REF!</formula>
    </cfRule>
  </conditionalFormatting>
  <conditionalFormatting sqref="GT11:IG76">
    <cfRule type="colorScale" priority="1">
      <colorScale>
        <cfvo type="percent" val="1"/>
        <cfvo type="percent" val="20"/>
        <cfvo type="percent" val="50"/>
        <color rgb="FF63BE7B"/>
        <color rgb="FFFFEB84"/>
        <color rgb="FFF8696B"/>
      </colorScale>
    </cfRule>
  </conditionalFormatting>
  <dataValidations count="1">
    <dataValidation type="list" allowBlank="1" showInputMessage="1" showErrorMessage="1" sqref="GR5" xr:uid="{00000000-0002-0000-09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J101"/>
  <sheetViews>
    <sheetView showGridLines="0" topLeftCell="P4" zoomScale="25" zoomScaleNormal="25" workbookViewId="0">
      <selection activeCell="AL93" sqref="AL93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27" style="2" bestFit="1" customWidth="1"/>
    <col min="11" max="11" width="20.7109375" style="15" bestFit="1" customWidth="1"/>
    <col min="12" max="12" width="13" style="10" bestFit="1" customWidth="1"/>
    <col min="13" max="13" width="14.28515625" style="178" bestFit="1" customWidth="1"/>
    <col min="14" max="14" width="13.7109375" style="2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8.85546875" style="155" bestFit="1" customWidth="1"/>
    <col min="21" max="21" width="10" style="155" bestFit="1" customWidth="1"/>
    <col min="22" max="22" width="7.42578125" style="160" customWidth="1"/>
    <col min="23" max="23" width="13.140625" style="92" customWidth="1"/>
    <col min="24" max="24" width="15.85546875" bestFit="1" customWidth="1"/>
    <col min="34" max="34" width="10.85546875" style="90"/>
    <col min="44" max="44" width="10.85546875" style="90"/>
    <col min="54" max="54" width="10.85546875" style="90"/>
    <col min="65" max="65" width="10.85546875" style="90"/>
    <col min="66" max="66" width="24.7109375" style="2" bestFit="1" customWidth="1"/>
    <col min="68" max="68" width="15.85546875" bestFit="1" customWidth="1"/>
    <col min="69" max="69" width="12.140625" bestFit="1" customWidth="1"/>
    <col min="78" max="78" width="10.85546875" style="90"/>
    <col min="88" max="88" width="10.85546875" style="90"/>
    <col min="98" max="98" width="10.85546875" style="90"/>
    <col min="109" max="109" width="10.85546875" style="90"/>
    <col min="110" max="110" width="24.7109375" style="2" bestFit="1" customWidth="1"/>
    <col min="111" max="111" width="15.42578125" style="92" customWidth="1"/>
    <col min="112" max="112" width="15.85546875" style="55" bestFit="1" customWidth="1"/>
    <col min="122" max="122" width="10.85546875" style="90"/>
    <col min="132" max="132" width="10.85546875" style="90"/>
    <col min="142" max="142" width="10.85546875" style="90"/>
    <col min="148" max="148" width="10.85546875" customWidth="1"/>
    <col min="150" max="150" width="10.85546875" customWidth="1"/>
    <col min="154" max="154" width="24.7109375" style="2" bestFit="1" customWidth="1"/>
    <col min="155" max="155" width="10.85546875" style="268"/>
    <col min="156" max="156" width="15.85546875" bestFit="1" customWidth="1"/>
    <col min="166" max="166" width="12.140625" style="90" bestFit="1" customWidth="1"/>
    <col min="176" max="176" width="12.140625" style="90" bestFit="1" customWidth="1"/>
    <col min="186" max="186" width="12.140625" style="90" bestFit="1" customWidth="1"/>
    <col min="196" max="196" width="12.140625" bestFit="1" customWidth="1"/>
    <col min="197" max="197" width="10.85546875" style="89"/>
    <col min="198" max="198" width="21.140625" customWidth="1"/>
    <col min="199" max="199" width="15.85546875" bestFit="1" customWidth="1"/>
    <col min="209" max="209" width="11.85546875" bestFit="1" customWidth="1"/>
  </cols>
  <sheetData>
    <row r="1" spans="1:239"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G1" s="522"/>
      <c r="DH1" s="522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Y1" s="548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</row>
    <row r="2" spans="1:239" ht="15" customHeight="1"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G2" s="522"/>
      <c r="DH2" s="522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Y2" s="548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5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</row>
    <row r="3" spans="1:239" ht="16.350000000000001" customHeight="1" thickBot="1">
      <c r="BG3" t="s">
        <v>150</v>
      </c>
      <c r="BH3" t="s">
        <v>148</v>
      </c>
      <c r="BI3">
        <f>BI5</f>
        <v>0.7</v>
      </c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G3" s="522"/>
      <c r="DH3" s="522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Y3" s="548"/>
      <c r="EZ3" s="521"/>
      <c r="FA3" s="521"/>
      <c r="FB3" s="521"/>
      <c r="FC3" s="521"/>
      <c r="FD3" s="521"/>
      <c r="FE3" s="521"/>
      <c r="FF3" s="521"/>
      <c r="FG3" s="651" t="s">
        <v>159</v>
      </c>
      <c r="FH3" s="651"/>
      <c r="FI3" s="651"/>
      <c r="FJ3" s="651"/>
      <c r="FK3" s="651"/>
      <c r="FL3" s="521"/>
      <c r="FM3" s="521"/>
      <c r="FN3" s="521"/>
      <c r="FO3" s="521"/>
      <c r="FP3" s="521"/>
      <c r="FQ3" s="521"/>
      <c r="FR3" s="521"/>
      <c r="FS3" s="521"/>
      <c r="FT3" s="52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HA3" s="652" t="s">
        <v>155</v>
      </c>
      <c r="HB3" s="652"/>
      <c r="HC3" s="652"/>
      <c r="HD3" s="652"/>
      <c r="HE3" s="652"/>
      <c r="HF3" s="652"/>
      <c r="HG3" s="652"/>
      <c r="HH3" s="652"/>
      <c r="HI3" s="652"/>
      <c r="HJ3" s="652"/>
      <c r="HK3" s="652"/>
      <c r="HL3" s="652"/>
      <c r="HM3" s="652"/>
      <c r="HN3" s="652"/>
      <c r="HO3" s="653" t="s">
        <v>167</v>
      </c>
      <c r="HP3" s="653"/>
      <c r="HQ3" s="653"/>
      <c r="HR3" s="653"/>
      <c r="HS3" s="653"/>
      <c r="HT3" s="653"/>
    </row>
    <row r="4" spans="1:239" ht="17.45" customHeight="1">
      <c r="Y4" s="2"/>
      <c r="BO4" s="521"/>
      <c r="BP4" s="521"/>
      <c r="BQ4" s="252"/>
      <c r="BR4" s="521"/>
      <c r="BS4" s="521"/>
      <c r="BT4" s="521"/>
      <c r="BU4" s="521" t="s">
        <v>170</v>
      </c>
      <c r="BV4" s="521"/>
      <c r="BW4" s="521" t="s">
        <v>171</v>
      </c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G4" s="522"/>
      <c r="DH4" s="522"/>
      <c r="DI4" s="252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Y4" s="548"/>
      <c r="EZ4" s="521"/>
      <c r="FA4" s="521"/>
      <c r="FB4" s="521"/>
      <c r="FC4" s="521"/>
      <c r="FD4" s="521"/>
      <c r="FE4" s="521"/>
      <c r="FF4" s="521"/>
      <c r="FG4" s="651"/>
      <c r="FH4" s="651"/>
      <c r="FI4" s="651"/>
      <c r="FJ4" s="651"/>
      <c r="FK4" s="651"/>
      <c r="FL4" s="521"/>
      <c r="FM4" s="521"/>
      <c r="FN4" s="521"/>
      <c r="FO4" s="521"/>
      <c r="FP4" s="521"/>
      <c r="FQ4" s="521"/>
      <c r="FR4" s="521"/>
      <c r="FS4" s="521"/>
      <c r="FT4" s="521"/>
      <c r="FU4" s="551"/>
      <c r="FV4" s="551"/>
      <c r="FW4" s="551"/>
      <c r="FX4" s="551"/>
      <c r="FY4" s="551"/>
      <c r="FZ4" s="551"/>
      <c r="GA4" s="551"/>
      <c r="GB4" s="551"/>
      <c r="GC4" s="551"/>
      <c r="GD4" s="55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9" t="s">
        <v>130</v>
      </c>
      <c r="HA4" s="652"/>
      <c r="HB4" s="652"/>
      <c r="HC4" s="652"/>
      <c r="HD4" s="652"/>
      <c r="HE4" s="652"/>
      <c r="HF4" s="652"/>
      <c r="HG4" s="652"/>
      <c r="HH4" s="652"/>
      <c r="HI4" s="652"/>
      <c r="HJ4" s="652"/>
      <c r="HK4" s="652"/>
      <c r="HL4" s="652"/>
      <c r="HM4" s="652"/>
      <c r="HN4" s="652"/>
      <c r="HO4" s="653"/>
      <c r="HP4" s="653"/>
      <c r="HQ4" s="653"/>
      <c r="HR4" s="653"/>
      <c r="HS4" s="653"/>
      <c r="HT4" s="653"/>
    </row>
    <row r="5" spans="1:239" ht="17.45" customHeight="1" thickBot="1">
      <c r="AG5" s="667" t="s">
        <v>157</v>
      </c>
      <c r="AH5" s="667"/>
      <c r="AI5" s="667"/>
      <c r="AJ5" s="667"/>
      <c r="AK5" s="667"/>
      <c r="AL5" s="667"/>
      <c r="AM5" s="667"/>
      <c r="AN5" s="667"/>
      <c r="AO5" s="667"/>
      <c r="AX5" s="652" t="s">
        <v>158</v>
      </c>
      <c r="AY5" s="652"/>
      <c r="AZ5" s="652"/>
      <c r="BA5" s="652"/>
      <c r="BB5" s="652"/>
      <c r="BC5" s="652"/>
      <c r="BD5" s="652"/>
      <c r="BE5" s="652"/>
      <c r="BF5" s="652"/>
      <c r="BG5" t="s">
        <v>145</v>
      </c>
      <c r="BH5" t="s">
        <v>146</v>
      </c>
      <c r="BI5">
        <v>0.7</v>
      </c>
      <c r="BO5" s="521"/>
      <c r="BP5" s="521"/>
      <c r="BQ5" s="521"/>
      <c r="BR5" s="521"/>
      <c r="BS5" s="521"/>
      <c r="BT5" s="521"/>
      <c r="BU5" s="521" t="s">
        <v>172</v>
      </c>
      <c r="BV5" s="521"/>
      <c r="BW5" s="521" t="s">
        <v>171</v>
      </c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G5" s="522"/>
      <c r="DH5" s="522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Y5" s="548"/>
      <c r="EZ5" s="521"/>
      <c r="FA5" s="521"/>
      <c r="FB5" s="521"/>
      <c r="FC5" s="521"/>
      <c r="FD5" s="521"/>
      <c r="FE5" s="521"/>
      <c r="FF5" s="521"/>
      <c r="FG5" s="651"/>
      <c r="FH5" s="651"/>
      <c r="FI5" s="651"/>
      <c r="FJ5" s="651"/>
      <c r="FK5" s="651"/>
      <c r="FL5" s="521"/>
      <c r="FM5" s="521"/>
      <c r="FN5" s="521"/>
      <c r="FO5" s="521"/>
      <c r="FP5" s="521"/>
      <c r="FQ5" s="521"/>
      <c r="FR5" s="521"/>
      <c r="FS5" s="521"/>
      <c r="FT5" s="521"/>
      <c r="FU5" s="551"/>
      <c r="FV5" s="551"/>
      <c r="FW5" s="551"/>
      <c r="FX5" s="551"/>
      <c r="FY5" s="551"/>
      <c r="FZ5" s="551"/>
      <c r="GA5" s="551"/>
      <c r="GB5" s="551"/>
      <c r="GC5" s="551"/>
      <c r="GD5" s="55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Q5" s="550">
        <v>0.05</v>
      </c>
      <c r="GW5" s="483"/>
      <c r="HA5" s="652"/>
      <c r="HB5" s="652"/>
      <c r="HC5" s="652"/>
      <c r="HD5" s="652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3"/>
      <c r="HP5" s="653"/>
      <c r="HQ5" s="653"/>
      <c r="HR5" s="653"/>
      <c r="HS5" s="653"/>
      <c r="HT5" s="653"/>
    </row>
    <row r="6" spans="1:239" ht="25.35" customHeight="1">
      <c r="S6" s="155"/>
      <c r="W6" s="522"/>
      <c r="X6" s="521"/>
      <c r="AG6" s="667"/>
      <c r="AH6" s="667"/>
      <c r="AI6" s="667"/>
      <c r="AJ6" s="667"/>
      <c r="AK6" s="667"/>
      <c r="AL6" s="667"/>
      <c r="AM6" s="667"/>
      <c r="AN6" s="667"/>
      <c r="AO6" s="667"/>
      <c r="AX6" s="652"/>
      <c r="AY6" s="652"/>
      <c r="AZ6" s="652"/>
      <c r="BA6" s="652"/>
      <c r="BB6" s="652"/>
      <c r="BC6" s="652"/>
      <c r="BD6" s="652"/>
      <c r="BE6" s="652"/>
      <c r="BF6" s="652"/>
      <c r="BH6" t="s">
        <v>147</v>
      </c>
      <c r="BI6">
        <v>0.85</v>
      </c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G6" s="522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Y6" s="548"/>
      <c r="EZ6" s="521"/>
      <c r="FA6" s="521"/>
      <c r="FB6" s="521"/>
      <c r="FC6" s="509"/>
      <c r="FD6" s="521"/>
      <c r="FE6" s="521"/>
      <c r="FF6" s="521"/>
      <c r="FG6" s="521"/>
      <c r="FH6" s="521"/>
      <c r="FI6" s="521"/>
      <c r="FJ6" s="521"/>
      <c r="FK6" s="551"/>
      <c r="FL6" s="551"/>
      <c r="FM6" s="551"/>
      <c r="FN6" s="55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Q6" s="521"/>
    </row>
    <row r="7" spans="1:239" ht="35.450000000000003" customHeight="1">
      <c r="S7" s="155"/>
      <c r="W7" s="522"/>
      <c r="X7" s="522"/>
      <c r="AG7" s="667"/>
      <c r="AH7" s="667"/>
      <c r="AI7" s="667"/>
      <c r="AJ7" s="667"/>
      <c r="AK7" s="667"/>
      <c r="AL7" s="667"/>
      <c r="AM7" s="667"/>
      <c r="AN7" s="667"/>
      <c r="AO7" s="667"/>
      <c r="AX7" s="652"/>
      <c r="AY7" s="652"/>
      <c r="AZ7" s="652"/>
      <c r="BA7" s="652"/>
      <c r="BB7" s="652"/>
      <c r="BC7" s="652"/>
      <c r="BD7" s="652"/>
      <c r="BE7" s="652"/>
      <c r="BF7" s="652"/>
      <c r="BH7" t="s">
        <v>148</v>
      </c>
      <c r="BI7">
        <f>BI6</f>
        <v>0.85</v>
      </c>
      <c r="BN7" s="522"/>
      <c r="BO7" s="521"/>
      <c r="BP7" s="522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52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2"/>
      <c r="DG7" s="522"/>
      <c r="DH7" s="522"/>
      <c r="DI7" s="252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2"/>
      <c r="EY7" s="548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21"/>
    </row>
    <row r="8" spans="1:239" ht="35.450000000000003" customHeight="1">
      <c r="P8" s="19"/>
      <c r="Q8" s="19"/>
      <c r="R8" s="74"/>
      <c r="W8" s="522"/>
      <c r="X8" s="522"/>
      <c r="BN8" s="522"/>
      <c r="BO8" s="521"/>
      <c r="BP8" s="522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2"/>
      <c r="DG8" s="522"/>
      <c r="DH8" s="522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2"/>
      <c r="EY8" s="548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</row>
    <row r="9" spans="1:239" s="7" customFormat="1" ht="36">
      <c r="A9" s="185"/>
      <c r="B9" s="183"/>
      <c r="C9" s="181"/>
      <c r="D9" s="190"/>
      <c r="E9" s="179"/>
      <c r="F9" s="177"/>
      <c r="G9" s="177"/>
      <c r="H9" s="177"/>
      <c r="I9" s="177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X9" s="596" t="s">
        <v>12</v>
      </c>
      <c r="Y9" s="649" t="s">
        <v>165</v>
      </c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150"/>
      <c r="BN9" s="641" t="s">
        <v>168</v>
      </c>
      <c r="BO9" s="647" t="s">
        <v>164</v>
      </c>
      <c r="BP9" s="648"/>
      <c r="BQ9" s="649" t="s">
        <v>165</v>
      </c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  <c r="CI9" s="650"/>
      <c r="CJ9" s="650"/>
      <c r="CK9" s="650"/>
      <c r="CL9" s="650"/>
      <c r="CM9" s="650"/>
      <c r="CN9" s="650"/>
      <c r="CO9" s="650"/>
      <c r="CP9" s="650"/>
      <c r="CQ9" s="650"/>
      <c r="CR9" s="650"/>
      <c r="CS9" s="650"/>
      <c r="CT9" s="650"/>
      <c r="CU9" s="650"/>
      <c r="CV9" s="650"/>
      <c r="CW9" s="650"/>
      <c r="CX9" s="650"/>
      <c r="CY9" s="650"/>
      <c r="CZ9" s="650"/>
      <c r="DA9" s="650"/>
      <c r="DB9" s="650"/>
      <c r="DC9" s="650"/>
      <c r="DD9" s="650"/>
      <c r="DE9" s="511"/>
      <c r="DF9" s="641" t="s">
        <v>168</v>
      </c>
      <c r="DG9" s="647" t="s">
        <v>164</v>
      </c>
      <c r="DH9" s="648"/>
      <c r="DI9" s="649" t="s">
        <v>165</v>
      </c>
      <c r="DJ9" s="650"/>
      <c r="DK9" s="650"/>
      <c r="DL9" s="650"/>
      <c r="DM9" s="650"/>
      <c r="DN9" s="650"/>
      <c r="DO9" s="650"/>
      <c r="DP9" s="650"/>
      <c r="DQ9" s="650"/>
      <c r="DR9" s="650"/>
      <c r="DS9" s="650"/>
      <c r="DT9" s="650"/>
      <c r="DU9" s="650"/>
      <c r="DV9" s="650"/>
      <c r="DW9" s="650"/>
      <c r="DX9" s="650"/>
      <c r="DY9" s="650"/>
      <c r="DZ9" s="650"/>
      <c r="EA9" s="650"/>
      <c r="EB9" s="650"/>
      <c r="EC9" s="650"/>
      <c r="ED9" s="650"/>
      <c r="EE9" s="650"/>
      <c r="EF9" s="650"/>
      <c r="EG9" s="650"/>
      <c r="EH9" s="650"/>
      <c r="EI9" s="650"/>
      <c r="EJ9" s="650"/>
      <c r="EK9" s="650"/>
      <c r="EL9" s="650"/>
      <c r="EM9" s="650"/>
      <c r="EN9" s="650"/>
      <c r="EO9" s="650"/>
      <c r="EP9" s="650"/>
      <c r="EQ9" s="650"/>
      <c r="ER9" s="650"/>
      <c r="ES9" s="650"/>
      <c r="ET9" s="650"/>
      <c r="EU9" s="650"/>
      <c r="EV9" s="650"/>
      <c r="EW9" s="511"/>
      <c r="EX9" s="641" t="s">
        <v>168</v>
      </c>
      <c r="EY9" s="647" t="s">
        <v>164</v>
      </c>
      <c r="EZ9" s="648"/>
      <c r="FA9" s="649" t="s">
        <v>165</v>
      </c>
      <c r="FB9" s="650"/>
      <c r="FC9" s="650"/>
      <c r="FD9" s="650"/>
      <c r="FE9" s="650"/>
      <c r="FF9" s="650"/>
      <c r="FG9" s="650"/>
      <c r="FH9" s="650"/>
      <c r="FI9" s="650"/>
      <c r="FJ9" s="650"/>
      <c r="FK9" s="650"/>
      <c r="FL9" s="650"/>
      <c r="FM9" s="650"/>
      <c r="FN9" s="650"/>
      <c r="FO9" s="650"/>
      <c r="FP9" s="650"/>
      <c r="FQ9" s="650"/>
      <c r="FR9" s="650"/>
      <c r="FS9" s="650"/>
      <c r="FT9" s="650"/>
      <c r="FU9" s="650"/>
      <c r="FV9" s="650"/>
      <c r="FW9" s="650"/>
      <c r="FX9" s="650"/>
      <c r="FY9" s="650"/>
      <c r="FZ9" s="650"/>
      <c r="GA9" s="650"/>
      <c r="GB9" s="650"/>
      <c r="GC9" s="650"/>
      <c r="GD9" s="650"/>
      <c r="GE9" s="650"/>
      <c r="GF9" s="650"/>
      <c r="GG9" s="650"/>
      <c r="GH9" s="650"/>
      <c r="GI9" s="650"/>
      <c r="GJ9" s="650"/>
      <c r="GK9" s="650"/>
      <c r="GL9" s="650"/>
      <c r="GM9" s="650"/>
      <c r="GN9" s="650"/>
      <c r="GO9" s="511"/>
      <c r="GQ9" s="656" t="s">
        <v>12</v>
      </c>
      <c r="GR9" s="649" t="s">
        <v>165</v>
      </c>
      <c r="GS9" s="650"/>
      <c r="GT9" s="650"/>
      <c r="GU9" s="650"/>
      <c r="GV9" s="650"/>
      <c r="GW9" s="650"/>
      <c r="GX9" s="650"/>
      <c r="GY9" s="650"/>
      <c r="GZ9" s="650"/>
      <c r="HA9" s="650"/>
      <c r="HB9" s="650"/>
      <c r="HC9" s="650"/>
      <c r="HD9" s="650"/>
      <c r="HE9" s="650"/>
      <c r="HF9" s="650"/>
      <c r="HG9" s="650"/>
      <c r="HH9" s="650"/>
      <c r="HI9" s="650"/>
      <c r="HJ9" s="650"/>
      <c r="HK9" s="650"/>
      <c r="HL9" s="650"/>
      <c r="HM9" s="650"/>
      <c r="HN9" s="650"/>
      <c r="HO9" s="650"/>
      <c r="HP9" s="650"/>
      <c r="HQ9" s="650"/>
      <c r="HR9" s="650"/>
      <c r="HS9" s="650"/>
      <c r="HT9" s="650"/>
      <c r="HU9" s="650"/>
      <c r="HV9" s="650"/>
      <c r="HW9" s="650"/>
      <c r="HX9" s="650"/>
      <c r="HY9" s="650"/>
      <c r="HZ9" s="650"/>
      <c r="IA9" s="650"/>
      <c r="IB9" s="650"/>
      <c r="IC9" s="650"/>
      <c r="ID9" s="650"/>
      <c r="IE9" s="650"/>
    </row>
    <row r="10" spans="1:239" s="261" customFormat="1" ht="36">
      <c r="A10" s="554"/>
      <c r="B10" s="555"/>
      <c r="C10" s="556"/>
      <c r="D10" s="557"/>
      <c r="E10" s="556"/>
      <c r="F10" s="558"/>
      <c r="G10" s="558"/>
      <c r="H10" s="558"/>
      <c r="I10" s="558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20"/>
      <c r="W10" s="7"/>
      <c r="X10" s="595" t="s">
        <v>50</v>
      </c>
      <c r="Y10" s="487">
        <v>10</v>
      </c>
      <c r="Z10" s="487">
        <v>20</v>
      </c>
      <c r="AA10" s="487">
        <v>30</v>
      </c>
      <c r="AB10" s="487">
        <v>40</v>
      </c>
      <c r="AC10" s="487">
        <v>50</v>
      </c>
      <c r="AD10" s="487">
        <v>60</v>
      </c>
      <c r="AE10" s="487">
        <v>70</v>
      </c>
      <c r="AF10" s="487">
        <v>80</v>
      </c>
      <c r="AG10" s="487">
        <v>90</v>
      </c>
      <c r="AH10" s="585">
        <v>100</v>
      </c>
      <c r="AI10" s="487">
        <v>110</v>
      </c>
      <c r="AJ10" s="487">
        <v>120</v>
      </c>
      <c r="AK10" s="487">
        <v>130</v>
      </c>
      <c r="AL10" s="487">
        <v>140</v>
      </c>
      <c r="AM10" s="487">
        <v>150</v>
      </c>
      <c r="AN10" s="487">
        <v>160</v>
      </c>
      <c r="AO10" s="487">
        <v>170</v>
      </c>
      <c r="AP10" s="487">
        <v>180</v>
      </c>
      <c r="AQ10" s="487">
        <v>190</v>
      </c>
      <c r="AR10" s="585">
        <v>200</v>
      </c>
      <c r="AS10" s="487">
        <v>210</v>
      </c>
      <c r="AT10" s="487">
        <v>220</v>
      </c>
      <c r="AU10" s="487">
        <v>230</v>
      </c>
      <c r="AV10" s="487">
        <v>240</v>
      </c>
      <c r="AW10" s="487">
        <v>250</v>
      </c>
      <c r="AX10" s="487">
        <v>260</v>
      </c>
      <c r="AY10" s="487">
        <v>270</v>
      </c>
      <c r="AZ10" s="487">
        <v>280</v>
      </c>
      <c r="BA10" s="487">
        <v>290</v>
      </c>
      <c r="BB10" s="585">
        <v>300</v>
      </c>
      <c r="BC10" s="487">
        <v>310</v>
      </c>
      <c r="BD10" s="487">
        <v>320</v>
      </c>
      <c r="BE10" s="487">
        <v>330</v>
      </c>
      <c r="BF10" s="487">
        <v>340</v>
      </c>
      <c r="BG10" s="487">
        <v>350</v>
      </c>
      <c r="BH10" s="487">
        <v>360</v>
      </c>
      <c r="BI10" s="487">
        <v>370</v>
      </c>
      <c r="BJ10" s="487">
        <v>380</v>
      </c>
      <c r="BK10" s="487">
        <v>390</v>
      </c>
      <c r="BL10" s="586">
        <v>400</v>
      </c>
      <c r="BN10" s="642"/>
      <c r="BO10" s="562" t="s">
        <v>2</v>
      </c>
      <c r="BP10" s="562" t="s">
        <v>12</v>
      </c>
      <c r="BQ10" s="487">
        <v>10</v>
      </c>
      <c r="BR10" s="487">
        <v>20</v>
      </c>
      <c r="BS10" s="487">
        <v>30</v>
      </c>
      <c r="BT10" s="487">
        <v>40</v>
      </c>
      <c r="BU10" s="487">
        <v>50</v>
      </c>
      <c r="BV10" s="487">
        <v>60</v>
      </c>
      <c r="BW10" s="487">
        <v>70</v>
      </c>
      <c r="BX10" s="487">
        <v>80</v>
      </c>
      <c r="BY10" s="487">
        <v>90</v>
      </c>
      <c r="BZ10" s="585">
        <v>100</v>
      </c>
      <c r="CA10" s="487">
        <v>110</v>
      </c>
      <c r="CB10" s="487">
        <v>120</v>
      </c>
      <c r="CC10" s="487">
        <v>130</v>
      </c>
      <c r="CD10" s="487">
        <v>140</v>
      </c>
      <c r="CE10" s="487">
        <v>150</v>
      </c>
      <c r="CF10" s="487">
        <v>160</v>
      </c>
      <c r="CG10" s="487">
        <v>170</v>
      </c>
      <c r="CH10" s="487">
        <v>180</v>
      </c>
      <c r="CI10" s="487">
        <v>190</v>
      </c>
      <c r="CJ10" s="585">
        <v>200</v>
      </c>
      <c r="CK10" s="487">
        <v>210</v>
      </c>
      <c r="CL10" s="487">
        <v>220</v>
      </c>
      <c r="CM10" s="487">
        <v>230</v>
      </c>
      <c r="CN10" s="487">
        <v>240</v>
      </c>
      <c r="CO10" s="487">
        <v>250</v>
      </c>
      <c r="CP10" s="487">
        <v>260</v>
      </c>
      <c r="CQ10" s="487">
        <v>270</v>
      </c>
      <c r="CR10" s="487">
        <v>280</v>
      </c>
      <c r="CS10" s="487">
        <v>290</v>
      </c>
      <c r="CT10" s="585">
        <v>300</v>
      </c>
      <c r="CU10" s="487">
        <v>310</v>
      </c>
      <c r="CV10" s="487">
        <v>320</v>
      </c>
      <c r="CW10" s="487">
        <v>330</v>
      </c>
      <c r="CX10" s="487">
        <v>340</v>
      </c>
      <c r="CY10" s="487">
        <v>350</v>
      </c>
      <c r="CZ10" s="487">
        <v>360</v>
      </c>
      <c r="DA10" s="487">
        <v>370</v>
      </c>
      <c r="DB10" s="487">
        <v>380</v>
      </c>
      <c r="DC10" s="487">
        <v>390</v>
      </c>
      <c r="DD10" s="586">
        <v>400</v>
      </c>
      <c r="DF10" s="642"/>
      <c r="DG10" s="562" t="s">
        <v>2</v>
      </c>
      <c r="DH10" s="562" t="s">
        <v>12</v>
      </c>
      <c r="DI10" s="487">
        <v>10</v>
      </c>
      <c r="DJ10" s="487">
        <v>20</v>
      </c>
      <c r="DK10" s="487">
        <v>30</v>
      </c>
      <c r="DL10" s="487">
        <v>40</v>
      </c>
      <c r="DM10" s="487">
        <v>50</v>
      </c>
      <c r="DN10" s="487">
        <v>60</v>
      </c>
      <c r="DO10" s="487">
        <v>70</v>
      </c>
      <c r="DP10" s="487">
        <v>80</v>
      </c>
      <c r="DQ10" s="487">
        <v>90</v>
      </c>
      <c r="DR10" s="585">
        <v>100</v>
      </c>
      <c r="DS10" s="487">
        <v>110</v>
      </c>
      <c r="DT10" s="487">
        <v>120</v>
      </c>
      <c r="DU10" s="487">
        <v>130</v>
      </c>
      <c r="DV10" s="487">
        <v>140</v>
      </c>
      <c r="DW10" s="487">
        <v>150</v>
      </c>
      <c r="DX10" s="487">
        <v>160</v>
      </c>
      <c r="DY10" s="487">
        <v>170</v>
      </c>
      <c r="DZ10" s="487">
        <v>180</v>
      </c>
      <c r="EA10" s="487">
        <v>190</v>
      </c>
      <c r="EB10" s="585">
        <v>200</v>
      </c>
      <c r="EC10" s="487">
        <v>210</v>
      </c>
      <c r="ED10" s="487">
        <v>220</v>
      </c>
      <c r="EE10" s="487">
        <v>230</v>
      </c>
      <c r="EF10" s="487">
        <v>240</v>
      </c>
      <c r="EG10" s="487">
        <v>250</v>
      </c>
      <c r="EH10" s="487">
        <v>260</v>
      </c>
      <c r="EI10" s="487">
        <v>270</v>
      </c>
      <c r="EJ10" s="487">
        <v>280</v>
      </c>
      <c r="EK10" s="487">
        <v>290</v>
      </c>
      <c r="EL10" s="585">
        <v>300</v>
      </c>
      <c r="EM10" s="487">
        <v>310</v>
      </c>
      <c r="EN10" s="487">
        <v>320</v>
      </c>
      <c r="EO10" s="487">
        <v>330</v>
      </c>
      <c r="EP10" s="487">
        <v>340</v>
      </c>
      <c r="EQ10" s="487">
        <v>350</v>
      </c>
      <c r="ER10" s="487">
        <v>360</v>
      </c>
      <c r="ES10" s="487">
        <v>370</v>
      </c>
      <c r="ET10" s="487">
        <v>380</v>
      </c>
      <c r="EU10" s="487">
        <v>390</v>
      </c>
      <c r="EV10" s="586">
        <v>400</v>
      </c>
      <c r="EX10" s="642"/>
      <c r="EY10" s="562" t="s">
        <v>2</v>
      </c>
      <c r="EZ10" s="562" t="s">
        <v>12</v>
      </c>
      <c r="FA10" s="487">
        <v>10</v>
      </c>
      <c r="FB10" s="487">
        <v>20</v>
      </c>
      <c r="FC10" s="487">
        <v>30</v>
      </c>
      <c r="FD10" s="487">
        <v>40</v>
      </c>
      <c r="FE10" s="487">
        <v>50</v>
      </c>
      <c r="FF10" s="487">
        <v>60</v>
      </c>
      <c r="FG10" s="487">
        <v>70</v>
      </c>
      <c r="FH10" s="487">
        <v>80</v>
      </c>
      <c r="FI10" s="487">
        <v>90</v>
      </c>
      <c r="FJ10" s="585">
        <v>100</v>
      </c>
      <c r="FK10" s="487">
        <v>110</v>
      </c>
      <c r="FL10" s="487">
        <v>120</v>
      </c>
      <c r="FM10" s="487">
        <v>130</v>
      </c>
      <c r="FN10" s="487">
        <v>140</v>
      </c>
      <c r="FO10" s="487">
        <v>150</v>
      </c>
      <c r="FP10" s="487">
        <v>160</v>
      </c>
      <c r="FQ10" s="487">
        <v>170</v>
      </c>
      <c r="FR10" s="487">
        <v>180</v>
      </c>
      <c r="FS10" s="487">
        <v>190</v>
      </c>
      <c r="FT10" s="585">
        <v>200</v>
      </c>
      <c r="FU10" s="487">
        <v>210</v>
      </c>
      <c r="FV10" s="487">
        <v>220</v>
      </c>
      <c r="FW10" s="487">
        <v>230</v>
      </c>
      <c r="FX10" s="487">
        <v>240</v>
      </c>
      <c r="FY10" s="487">
        <v>250</v>
      </c>
      <c r="FZ10" s="487">
        <v>260</v>
      </c>
      <c r="GA10" s="487">
        <v>270</v>
      </c>
      <c r="GB10" s="487">
        <v>280</v>
      </c>
      <c r="GC10" s="487">
        <v>290</v>
      </c>
      <c r="GD10" s="585">
        <v>300</v>
      </c>
      <c r="GE10" s="487">
        <v>310</v>
      </c>
      <c r="GF10" s="487">
        <v>320</v>
      </c>
      <c r="GG10" s="487">
        <v>330</v>
      </c>
      <c r="GH10" s="487">
        <v>340</v>
      </c>
      <c r="GI10" s="487">
        <v>350</v>
      </c>
      <c r="GJ10" s="487">
        <v>360</v>
      </c>
      <c r="GK10" s="487">
        <v>370</v>
      </c>
      <c r="GL10" s="487">
        <v>380</v>
      </c>
      <c r="GM10" s="487">
        <v>390</v>
      </c>
      <c r="GN10" s="586">
        <v>400</v>
      </c>
      <c r="GO10" s="511"/>
      <c r="GP10" s="521"/>
      <c r="GQ10" s="657"/>
      <c r="GR10" s="487">
        <v>10</v>
      </c>
      <c r="GS10" s="487">
        <v>20</v>
      </c>
      <c r="GT10" s="487">
        <v>30</v>
      </c>
      <c r="GU10" s="487">
        <v>40</v>
      </c>
      <c r="GV10" s="487">
        <v>50</v>
      </c>
      <c r="GW10" s="487">
        <v>60</v>
      </c>
      <c r="GX10" s="487">
        <v>70</v>
      </c>
      <c r="GY10" s="487">
        <v>80</v>
      </c>
      <c r="GZ10" s="487">
        <v>90</v>
      </c>
      <c r="HA10" s="585">
        <v>100</v>
      </c>
      <c r="HB10" s="487">
        <v>110</v>
      </c>
      <c r="HC10" s="487">
        <v>120</v>
      </c>
      <c r="HD10" s="487">
        <v>130</v>
      </c>
      <c r="HE10" s="487">
        <v>140</v>
      </c>
      <c r="HF10" s="487">
        <v>150</v>
      </c>
      <c r="HG10" s="487">
        <v>160</v>
      </c>
      <c r="HH10" s="487">
        <v>170</v>
      </c>
      <c r="HI10" s="487">
        <v>180</v>
      </c>
      <c r="HJ10" s="487">
        <v>190</v>
      </c>
      <c r="HK10" s="585">
        <v>200</v>
      </c>
      <c r="HL10" s="487">
        <v>210</v>
      </c>
      <c r="HM10" s="487">
        <v>220</v>
      </c>
      <c r="HN10" s="487">
        <v>230</v>
      </c>
      <c r="HO10" s="487">
        <v>240</v>
      </c>
      <c r="HP10" s="487">
        <v>250</v>
      </c>
      <c r="HQ10" s="487">
        <v>260</v>
      </c>
      <c r="HR10" s="487">
        <v>270</v>
      </c>
      <c r="HS10" s="487">
        <v>280</v>
      </c>
      <c r="HT10" s="487">
        <v>290</v>
      </c>
      <c r="HU10" s="585">
        <v>300</v>
      </c>
      <c r="HV10" s="487">
        <v>310</v>
      </c>
      <c r="HW10" s="487">
        <v>320</v>
      </c>
      <c r="HX10" s="487">
        <v>330</v>
      </c>
      <c r="HY10" s="487">
        <v>340</v>
      </c>
      <c r="HZ10" s="487">
        <v>350</v>
      </c>
      <c r="IA10" s="487">
        <v>360</v>
      </c>
      <c r="IB10" s="487">
        <v>370</v>
      </c>
      <c r="IC10" s="487">
        <v>380</v>
      </c>
      <c r="ID10" s="487">
        <v>390</v>
      </c>
      <c r="IE10" s="586">
        <v>400</v>
      </c>
    </row>
    <row r="11" spans="1:239" s="90" customFormat="1" ht="36">
      <c r="A11" s="173"/>
      <c r="B11" s="182"/>
      <c r="C11" s="91"/>
      <c r="D11" s="189"/>
      <c r="E11" s="91"/>
      <c r="F11" s="116"/>
      <c r="G11" s="116"/>
      <c r="H11" s="116"/>
      <c r="I11" s="116"/>
      <c r="J11" s="252"/>
      <c r="K11" s="499">
        <v>0</v>
      </c>
      <c r="L11" s="384">
        <v>0</v>
      </c>
      <c r="M11" s="384">
        <v>0</v>
      </c>
      <c r="N11" s="491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490">
        <f t="shared" ref="R11:R42" si="0">SQRT(RLuft_N*1.4*Q11)*m_s_→_kt</f>
        <v>661.47874478445999</v>
      </c>
      <c r="S11" s="263">
        <f t="shared" ref="S11:S47" si="1">(1-K11*L/(T0))^g_RL</f>
        <v>1</v>
      </c>
      <c r="T11" s="492">
        <f>O11/Konstanten!$C$22</f>
        <v>1</v>
      </c>
      <c r="U11" s="492">
        <f t="shared" ref="U11:U42" si="2">Q11/T0</f>
        <v>1</v>
      </c>
      <c r="V11" s="170"/>
      <c r="W11" s="92"/>
      <c r="X11" s="525">
        <v>0</v>
      </c>
      <c r="Y11" s="410">
        <f t="shared" ref="Y11:AH26" si="3">SQRT(5*((((1/$S11)*(((1+0.2*(Y$10/661.48)^2)^3.5)-1))+1)^(1/3.5)-1))</f>
        <v>1.5117615045052993E-2</v>
      </c>
      <c r="Z11" s="410">
        <f t="shared" si="3"/>
        <v>3.0235230090105987E-2</v>
      </c>
      <c r="AA11" s="410">
        <f t="shared" si="3"/>
        <v>4.5352845135146737E-2</v>
      </c>
      <c r="AB11" s="410">
        <f t="shared" si="3"/>
        <v>6.0470460180202794E-2</v>
      </c>
      <c r="AC11" s="410">
        <f t="shared" si="3"/>
        <v>7.5588075225250281E-2</v>
      </c>
      <c r="AD11" s="410">
        <f t="shared" si="3"/>
        <v>9.0705690270305714E-2</v>
      </c>
      <c r="AE11" s="410">
        <f t="shared" si="3"/>
        <v>0.10582330531535521</v>
      </c>
      <c r="AF11" s="410">
        <f t="shared" si="3"/>
        <v>0.12094092036040559</v>
      </c>
      <c r="AG11" s="410">
        <f>SQRT(5*((((1/$S11)*(((1+0.2*(AG$10/661.48)^2)^3.5)-1))+1)^(1/3.5)-1))</f>
        <v>0.13605853540545246</v>
      </c>
      <c r="AH11" s="410">
        <f>SQRT(5*((((1/$S11)*(((1+0.2*(AH$10/$R$11)^2)^3.5)-1))+1)^(1/3.5)-1))</f>
        <v>0.15117643732087677</v>
      </c>
      <c r="AI11" s="410">
        <f t="shared" ref="AI11:AX26" si="4">SQRT(5*((((1/$S11)*(((1+0.2*(AI$10/661.48)^2)^3.5)-1))+1)^(1/3.5)-1))</f>
        <v>0.16629376549555622</v>
      </c>
      <c r="AJ11" s="410">
        <f t="shared" si="4"/>
        <v>0.18141138054060532</v>
      </c>
      <c r="AK11" s="410">
        <f t="shared" si="4"/>
        <v>0.19652899558565501</v>
      </c>
      <c r="AL11" s="410">
        <f t="shared" si="4"/>
        <v>0.2116466106307078</v>
      </c>
      <c r="AM11" s="410">
        <f t="shared" si="4"/>
        <v>0.22676422567575816</v>
      </c>
      <c r="AN11" s="410">
        <f t="shared" si="4"/>
        <v>0.24188184072080887</v>
      </c>
      <c r="AO11" s="410">
        <f t="shared" si="4"/>
        <v>0.2569994557658577</v>
      </c>
      <c r="AP11" s="410">
        <f t="shared" si="4"/>
        <v>0.27211707081090897</v>
      </c>
      <c r="AQ11" s="410">
        <f t="shared" si="4"/>
        <v>0.28723468585595857</v>
      </c>
      <c r="AR11" s="410">
        <f t="shared" si="4"/>
        <v>0.30235230090101028</v>
      </c>
      <c r="AS11" s="410">
        <f t="shared" si="4"/>
        <v>0.31746991594606039</v>
      </c>
      <c r="AT11" s="410">
        <f t="shared" si="4"/>
        <v>0.33258753099111077</v>
      </c>
      <c r="AU11" s="410">
        <f t="shared" si="4"/>
        <v>0.34770514603616137</v>
      </c>
      <c r="AV11" s="410">
        <f t="shared" si="4"/>
        <v>0.36282276108121214</v>
      </c>
      <c r="AW11" s="410">
        <f t="shared" si="4"/>
        <v>0.37794037612626163</v>
      </c>
      <c r="AX11" s="410">
        <f t="shared" si="4"/>
        <v>0.39305799117131285</v>
      </c>
      <c r="AY11" s="410">
        <f t="shared" ref="AY11:BL26" si="5">SQRT(5*((((1/$S11)*(((1+0.2*(AY$10/661.48)^2)^3.5)-1))+1)^(1/3.5)-1))</f>
        <v>0.40817560621636279</v>
      </c>
      <c r="AZ11" s="410">
        <f t="shared" si="5"/>
        <v>0.42329322126141428</v>
      </c>
      <c r="BA11" s="410">
        <f t="shared" si="5"/>
        <v>0.4384108363064646</v>
      </c>
      <c r="BB11" s="410">
        <f t="shared" si="5"/>
        <v>0.45352845135151509</v>
      </c>
      <c r="BC11" s="410">
        <f t="shared" si="5"/>
        <v>0.46864606639656575</v>
      </c>
      <c r="BD11" s="410">
        <f t="shared" si="5"/>
        <v>0.48376368144161547</v>
      </c>
      <c r="BE11" s="410">
        <f t="shared" si="5"/>
        <v>0.4988812964866664</v>
      </c>
      <c r="BF11" s="410">
        <f t="shared" si="5"/>
        <v>0.5139989115317164</v>
      </c>
      <c r="BG11" s="410">
        <f t="shared" si="5"/>
        <v>0.52911652657676767</v>
      </c>
      <c r="BH11" s="410">
        <f t="shared" si="5"/>
        <v>0.54423414162181794</v>
      </c>
      <c r="BI11" s="410">
        <f t="shared" si="5"/>
        <v>0.55935175666686843</v>
      </c>
      <c r="BJ11" s="410">
        <f t="shared" si="5"/>
        <v>0.57446937171191903</v>
      </c>
      <c r="BK11" s="410">
        <f t="shared" si="5"/>
        <v>0.58958698675696875</v>
      </c>
      <c r="BL11" s="410">
        <f t="shared" si="5"/>
        <v>0.60470460180201968</v>
      </c>
      <c r="BM11" s="253"/>
      <c r="BN11" s="252"/>
      <c r="BO11" s="537">
        <f>(BP11*288.15)/(100*(288.15+$F11))</f>
        <v>0</v>
      </c>
      <c r="BP11" s="525">
        <v>0</v>
      </c>
      <c r="BQ11" s="382">
        <f t="shared" ref="BQ11:BQ42" si="6">$Q11*(1+0.2*Y11^2)</f>
        <v>288.16317089186435</v>
      </c>
      <c r="BR11" s="382">
        <f t="shared" ref="BR11:BR42" si="7">$Q11*(1+0.2*Z11^2)</f>
        <v>288.2026835674576</v>
      </c>
      <c r="BS11" s="382">
        <f t="shared" ref="BS11:BS42" si="8">$Q11*(1+0.2*AA11^2)</f>
        <v>288.26853802677954</v>
      </c>
      <c r="BT11" s="382">
        <f t="shared" ref="BT11:BT42" si="9">$Q11*(1+0.2*AB11^2)</f>
        <v>288.36073426983035</v>
      </c>
      <c r="BU11" s="382">
        <f t="shared" ref="BU11:BU42" si="10">$Q11*(1+0.2*AC11^2)</f>
        <v>288.47927229660991</v>
      </c>
      <c r="BV11" s="382">
        <f t="shared" ref="BV11:BV42" si="11">$Q11*(1+0.2*AD11^2)</f>
        <v>288.62415210711839</v>
      </c>
      <c r="BW11" s="382">
        <f t="shared" ref="BW11:BW42" si="12">$Q11*(1+0.2*AE11^2)</f>
        <v>288.79537370135557</v>
      </c>
      <c r="BX11" s="382">
        <f t="shared" ref="BX11:BX42" si="13">$Q11*(1+0.2*AF11^2)</f>
        <v>288.99293707932151</v>
      </c>
      <c r="BY11" s="382">
        <f t="shared" ref="BY11:BY42" si="14">$Q11*(1+0.2*AG11^2)</f>
        <v>289.21684224101625</v>
      </c>
      <c r="BZ11" s="382">
        <f t="shared" ref="BZ11:BZ42" si="15">$Q11*(1+0.2*AH11^2)</f>
        <v>289.46709418503553</v>
      </c>
      <c r="CA11" s="382">
        <f t="shared" ref="CA11:CA42" si="16">$Q11*(1+0.2*AI11^2)</f>
        <v>289.74367791559229</v>
      </c>
      <c r="CB11" s="382">
        <f t="shared" ref="CB11:CB42" si="17">$Q11*(1+0.2*AJ11^2)</f>
        <v>290.04660842847341</v>
      </c>
      <c r="CC11" s="382">
        <f t="shared" ref="CC11:CC42" si="18">$Q11*(1+0.2*AK11^2)</f>
        <v>290.37588072508339</v>
      </c>
      <c r="CD11" s="382">
        <f t="shared" ref="CD11:CD42" si="19">$Q11*(1+0.2*AL11^2)</f>
        <v>290.73149480542219</v>
      </c>
      <c r="CE11" s="382">
        <f t="shared" ref="CE11:CE42" si="20">$Q11*(1+0.2*AM11^2)</f>
        <v>291.11345066948974</v>
      </c>
      <c r="CF11" s="382">
        <f t="shared" ref="CF11:CF42" si="21">$Q11*(1+0.2*AN11^2)</f>
        <v>291.52174831728615</v>
      </c>
      <c r="CG11" s="382">
        <f t="shared" ref="CG11:CG42" si="22">$Q11*(1+0.2*AO11^2)</f>
        <v>291.95638774881127</v>
      </c>
      <c r="CH11" s="382">
        <f t="shared" ref="CH11:CH42" si="23">$Q11*(1+0.2*AP11^2)</f>
        <v>292.41736896406525</v>
      </c>
      <c r="CI11" s="382">
        <f t="shared" ref="CI11:CI42" si="24">$Q11*(1+0.2*AQ11^2)</f>
        <v>292.90469196304798</v>
      </c>
      <c r="CJ11" s="382">
        <f t="shared" ref="CJ11:CJ42" si="25">$Q11*(1+0.2*AR11^2)</f>
        <v>293.41835674575958</v>
      </c>
      <c r="CK11" s="382">
        <f t="shared" ref="CK11:CK42" si="26">$Q11*(1+0.2*AS11^2)</f>
        <v>293.95836331219988</v>
      </c>
      <c r="CL11" s="382">
        <f t="shared" ref="CL11:CL42" si="27">$Q11*(1+0.2*AT11^2)</f>
        <v>294.52471166236904</v>
      </c>
      <c r="CM11" s="382">
        <f t="shared" ref="CM11:CM42" si="28">$Q11*(1+0.2*AU11^2)</f>
        <v>295.11740179626702</v>
      </c>
      <c r="CN11" s="382">
        <f t="shared" ref="CN11:CN42" si="29">$Q11*(1+0.2*AV11^2)</f>
        <v>295.73643371389375</v>
      </c>
      <c r="CO11" s="382">
        <f t="shared" ref="CO11:CO42" si="30">$Q11*(1+0.2*AW11^2)</f>
        <v>296.38180741524928</v>
      </c>
      <c r="CP11" s="382">
        <f t="shared" ref="CP11:CP42" si="31">$Q11*(1+0.2*AX11^2)</f>
        <v>297.05352290033363</v>
      </c>
      <c r="CQ11" s="382">
        <f t="shared" ref="CQ11:CQ42" si="32">$Q11*(1+0.2*AY11^2)</f>
        <v>297.75158016914679</v>
      </c>
      <c r="CR11" s="382">
        <f t="shared" ref="CR11:CR42" si="33">$Q11*(1+0.2*AZ11^2)</f>
        <v>298.47597922168876</v>
      </c>
      <c r="CS11" s="382">
        <f t="shared" ref="CS11:CS42" si="34">$Q11*(1+0.2*BA11^2)</f>
        <v>299.22672005795948</v>
      </c>
      <c r="CT11" s="382">
        <f t="shared" ref="CT11:CT42" si="35">$Q11*(1+0.2*BB11^2)</f>
        <v>300.00380267795902</v>
      </c>
      <c r="CU11" s="382">
        <f t="shared" ref="CU11:CU42" si="36">$Q11*(1+0.2*BC11^2)</f>
        <v>300.80722708168736</v>
      </c>
      <c r="CV11" s="382">
        <f t="shared" ref="CV11:CV42" si="37">$Q11*(1+0.2*BD11^2)</f>
        <v>301.63699326914445</v>
      </c>
      <c r="CW11" s="382">
        <f t="shared" ref="CW11:CW42" si="38">$Q11*(1+0.2*BE11^2)</f>
        <v>302.49310124033042</v>
      </c>
      <c r="CX11" s="382">
        <f t="shared" ref="CX11:CX42" si="39">$Q11*(1+0.2*BF11^2)</f>
        <v>303.37555099524513</v>
      </c>
      <c r="CY11" s="382">
        <f t="shared" ref="CY11:CY42" si="40">$Q11*(1+0.2*BG11^2)</f>
        <v>304.28434253388866</v>
      </c>
      <c r="CZ11" s="382">
        <f t="shared" ref="CZ11:CZ42" si="41">$Q11*(1+0.2*BH11^2)</f>
        <v>305.219475856261</v>
      </c>
      <c r="DA11" s="382">
        <f t="shared" ref="DA11:DA42" si="42">$Q11*(1+0.2*BI11^2)</f>
        <v>306.18095096236209</v>
      </c>
      <c r="DB11" s="382">
        <f t="shared" ref="DB11:DB42" si="43">$Q11*(1+0.2*BJ11^2)</f>
        <v>307.16876785219205</v>
      </c>
      <c r="DC11" s="382">
        <f t="shared" ref="DC11:DC42" si="44">$Q11*(1+0.2*BK11^2)</f>
        <v>308.1829265257507</v>
      </c>
      <c r="DD11" s="382">
        <f t="shared" ref="DD11:DD42" si="45">$Q11*(1+0.2*BL11^2)</f>
        <v>309.22342698303822</v>
      </c>
      <c r="DE11" s="521"/>
      <c r="DF11" s="252"/>
      <c r="DG11" s="537">
        <f>(DH11*288.15)/(100*(288.15+$F11))</f>
        <v>0</v>
      </c>
      <c r="DH11" s="525">
        <v>0</v>
      </c>
      <c r="DI11" s="382">
        <f t="shared" ref="DI11:DI42" si="46">Y11*$R11</f>
        <v>9.9999810241363214</v>
      </c>
      <c r="DJ11" s="382">
        <f t="shared" ref="DJ11:DJ42" si="47">Z11*$R11</f>
        <v>19.999962048272643</v>
      </c>
      <c r="DK11" s="382">
        <f t="shared" ref="DK11:DK42" si="48">AA11*$R11</f>
        <v>29.999943072400868</v>
      </c>
      <c r="DL11" s="382">
        <f t="shared" ref="DL11:DL42" si="49">AB11*$R11</f>
        <v>39.999924096539218</v>
      </c>
      <c r="DM11" s="382">
        <f t="shared" ref="DM11:DM42" si="50">AC11*$R11</f>
        <v>49.999905120671897</v>
      </c>
      <c r="DN11" s="382">
        <f t="shared" ref="DN11:DN42" si="51">AD11*$R11</f>
        <v>59.999886144809828</v>
      </c>
      <c r="DO11" s="382">
        <f t="shared" ref="DO11:DO42" si="52">AE11*$R11</f>
        <v>69.999867168943837</v>
      </c>
      <c r="DP11" s="382">
        <f t="shared" ref="DP11:DP42" si="53">AF11*$R11</f>
        <v>79.999848193078435</v>
      </c>
      <c r="DQ11" s="382">
        <f t="shared" ref="DQ11:DQ42" si="54">AG11*$R11</f>
        <v>89.999829217210703</v>
      </c>
      <c r="DR11" s="382">
        <f t="shared" ref="DR11:DR42" si="55">AH11*$R11</f>
        <v>100.00000000000016</v>
      </c>
      <c r="DS11" s="382">
        <f t="shared" ref="DS11:DS42" si="56">AI11*$R11</f>
        <v>109.99979126548187</v>
      </c>
      <c r="DT11" s="382">
        <f t="shared" ref="DT11:DT42" si="57">AJ11*$R11</f>
        <v>119.99977228961562</v>
      </c>
      <c r="DU11" s="382">
        <f t="shared" ref="DU11:DU42" si="58">AK11*$R11</f>
        <v>129.99975331374975</v>
      </c>
      <c r="DV11" s="382">
        <f t="shared" ref="DV11:DV42" si="59">AL11*$R11</f>
        <v>139.99973433788594</v>
      </c>
      <c r="DW11" s="382">
        <f t="shared" ref="DW11:DW42" si="60">AM11*$R11</f>
        <v>149.99971536202051</v>
      </c>
      <c r="DX11" s="382">
        <f t="shared" ref="DX11:DX42" si="61">AN11*$R11</f>
        <v>159.99969638615534</v>
      </c>
      <c r="DY11" s="382">
        <f t="shared" ref="DY11:DY42" si="62">AO11*$R11</f>
        <v>169.99967741028891</v>
      </c>
      <c r="DZ11" s="382">
        <f t="shared" ref="DZ11:DZ42" si="63">AP11*$R11</f>
        <v>179.99965843442408</v>
      </c>
      <c r="EA11" s="382">
        <f t="shared" ref="EA11:EA42" si="64">AQ11*$R11</f>
        <v>189.99963945855816</v>
      </c>
      <c r="EB11" s="382">
        <f t="shared" ref="EB11:EB42" si="65">AR11*$R11</f>
        <v>199.99962048269364</v>
      </c>
      <c r="EC11" s="382">
        <f t="shared" ref="EC11:EC42" si="66">AS11*$R11</f>
        <v>209.99960150682804</v>
      </c>
      <c r="ED11" s="382">
        <f t="shared" ref="ED11:ED42" si="67">AT11*$R11</f>
        <v>219.99958253096264</v>
      </c>
      <c r="EE11" s="382">
        <f t="shared" ref="EE11:EE42" si="68">AU11*$R11</f>
        <v>229.99956355509738</v>
      </c>
      <c r="EF11" s="382">
        <f t="shared" ref="EF11:EF42" si="69">AV11*$R11</f>
        <v>239.99954457923224</v>
      </c>
      <c r="EG11" s="382">
        <f t="shared" ref="EG11:EG42" si="70">AW11*$R11</f>
        <v>249.99952560336624</v>
      </c>
      <c r="EH11" s="382">
        <f t="shared" ref="EH11:EH42" si="71">AX11*$R11</f>
        <v>259.99950662750138</v>
      </c>
      <c r="EI11" s="382">
        <f t="shared" ref="EI11:EI42" si="72">AY11*$R11</f>
        <v>269.99948765163566</v>
      </c>
      <c r="EJ11" s="382">
        <f t="shared" ref="EJ11:EJ42" si="73">AZ11*$R11</f>
        <v>279.99946867577103</v>
      </c>
      <c r="EK11" s="382">
        <f t="shared" ref="EK11:EK42" si="74">BA11*$R11</f>
        <v>289.99944969990554</v>
      </c>
      <c r="EL11" s="382">
        <f t="shared" ref="EL11:EL42" si="75">BB11*$R11</f>
        <v>299.99943072404022</v>
      </c>
      <c r="EM11" s="382">
        <f t="shared" ref="EM11:EM42" si="76">BC11*$R11</f>
        <v>309.99941174817502</v>
      </c>
      <c r="EN11" s="382">
        <f t="shared" ref="EN11:EN42" si="77">BD11*$R11</f>
        <v>319.99939277230914</v>
      </c>
      <c r="EO11" s="382">
        <f t="shared" ref="EO11:EO42" si="78">BE11*$R11</f>
        <v>329.9993737964441</v>
      </c>
      <c r="EP11" s="382">
        <f t="shared" ref="EP11:EP42" si="79">BF11*$R11</f>
        <v>339.99935482057845</v>
      </c>
      <c r="EQ11" s="382">
        <f t="shared" ref="EQ11:EQ42" si="80">BG11*$R11</f>
        <v>349.99933584471364</v>
      </c>
      <c r="ER11" s="382">
        <f t="shared" ref="ER11:ER42" si="81">BH11*$R11</f>
        <v>359.99931686884815</v>
      </c>
      <c r="ES11" s="382">
        <f t="shared" ref="ES11:ES42" si="82">BI11*$R11</f>
        <v>369.99929789298284</v>
      </c>
      <c r="ET11" s="382">
        <f t="shared" ref="ET11:ET42" si="83">BJ11*$R11</f>
        <v>379.99927891711758</v>
      </c>
      <c r="EU11" s="382">
        <f t="shared" ref="EU11:EU42" si="84">BK11*$R11</f>
        <v>389.99925994125169</v>
      </c>
      <c r="EV11" s="382">
        <f t="shared" ref="EV11:EV42" si="85">BL11*$R11</f>
        <v>399.99924096538666</v>
      </c>
      <c r="EW11" s="521"/>
      <c r="EX11" s="252"/>
      <c r="EY11" s="515">
        <f>(EZ11*288.15)/(100*(288.15+$F11))</f>
        <v>0</v>
      </c>
      <c r="EZ11" s="525">
        <v>0</v>
      </c>
      <c r="FA11" s="382">
        <f t="shared" ref="FA11:FA41" si="86">6*$EY11/10+FA$10+(BQ11-273.15)</f>
        <v>25.013170891864377</v>
      </c>
      <c r="FB11" s="382">
        <f t="shared" ref="FB11:FB41" si="87">6*$EY11/10+FB$10+(BR11-273.15)</f>
        <v>35.05268356745762</v>
      </c>
      <c r="FC11" s="382">
        <f t="shared" ref="FC11:FC41" si="88">6*$EY11/10+FC$10+(BS11-273.15)</f>
        <v>45.118538026779561</v>
      </c>
      <c r="FD11" s="382">
        <f t="shared" ref="FD11:FD41" si="89">6*$EY11/10+FD$10+(BT11-273.15)</f>
        <v>55.210734269830368</v>
      </c>
      <c r="FE11" s="382">
        <f t="shared" ref="FE11:FE41" si="90">6*$EY11/10+FE$10+(BU11-273.15)</f>
        <v>65.329272296609929</v>
      </c>
      <c r="FF11" s="382">
        <f t="shared" ref="FF11:FF41" si="91">6*$EY11/10+FF$10+(BV11-273.15)</f>
        <v>75.474152107118414</v>
      </c>
      <c r="FG11" s="382">
        <f t="shared" ref="FG11:FG41" si="92">6*$EY11/10+FG$10+(BW11-273.15)</f>
        <v>85.645373701355595</v>
      </c>
      <c r="FH11" s="382">
        <f t="shared" ref="FH11:FH41" si="93">6*$EY11/10+FH$10+(BX11-273.15)</f>
        <v>95.84293707932153</v>
      </c>
      <c r="FI11" s="382">
        <f t="shared" ref="FI11:FI41" si="94">6*$EY11/10+FI$10+(BY11-273.15)</f>
        <v>106.06684224101627</v>
      </c>
      <c r="FJ11" s="382">
        <f t="shared" ref="FJ11:FJ41" si="95">6*$EY11/10+FJ$10+(BZ11-273.15)</f>
        <v>116.31709418503556</v>
      </c>
      <c r="FK11" s="382">
        <f t="shared" ref="FK11:FK41" si="96">6*$EY11/10+FK$10+(CA11-273.15)</f>
        <v>126.59367791559231</v>
      </c>
      <c r="FL11" s="382">
        <f t="shared" ref="FL11:FL41" si="97">6*$EY11/10+FL$10+(CB11-273.15)</f>
        <v>136.89660842847343</v>
      </c>
      <c r="FM11" s="382">
        <f t="shared" ref="FM11:FM41" si="98">6*$EY11/10+FM$10+(CC11-273.15)</f>
        <v>147.22588072508341</v>
      </c>
      <c r="FN11" s="382">
        <f t="shared" ref="FN11:FN41" si="99">6*$EY11/10+FN$10+(CD11-273.15)</f>
        <v>157.58149480542221</v>
      </c>
      <c r="FO11" s="382">
        <f t="shared" ref="FO11:FO41" si="100">6*$EY11/10+FO$10+(CE11-273.15)</f>
        <v>167.96345066948976</v>
      </c>
      <c r="FP11" s="382">
        <f t="shared" ref="FP11:FP41" si="101">6*$EY11/10+FP$10+(CF11-273.15)</f>
        <v>178.37174831728618</v>
      </c>
      <c r="FQ11" s="382">
        <f t="shared" ref="FQ11:FQ41" si="102">6*$EY11/10+FQ$10+(CG11-273.15)</f>
        <v>188.80638774881129</v>
      </c>
      <c r="FR11" s="382">
        <f t="shared" ref="FR11:FR41" si="103">6*$EY11/10+FR$10+(CH11-273.15)</f>
        <v>199.26736896406527</v>
      </c>
      <c r="FS11" s="382">
        <f t="shared" ref="FS11:FS41" si="104">6*$EY11/10+FS$10+(CI11-273.15)</f>
        <v>209.754691963048</v>
      </c>
      <c r="FT11" s="382">
        <f t="shared" ref="FT11:FT41" si="105">6*$EY11/10+FT$10+(CJ11-273.15)</f>
        <v>220.2683567457596</v>
      </c>
      <c r="FU11" s="382">
        <f t="shared" ref="FU11:FU41" si="106">6*$EY11/10+FU$10+(CK11-273.15)</f>
        <v>230.8083633121999</v>
      </c>
      <c r="FV11" s="382">
        <f t="shared" ref="FV11:FV41" si="107">6*$EY11/10+FV$10+(CL11-273.15)</f>
        <v>241.37471166236907</v>
      </c>
      <c r="FW11" s="382">
        <f t="shared" ref="FW11:FW41" si="108">6*$EY11/10+FW$10+(CM11-273.15)</f>
        <v>251.96740179626704</v>
      </c>
      <c r="FX11" s="382">
        <f t="shared" ref="FX11:FX41" si="109">6*$EY11/10+FX$10+(CN11-273.15)</f>
        <v>262.58643371389377</v>
      </c>
      <c r="FY11" s="382">
        <f t="shared" ref="FY11:FY41" si="110">6*$EY11/10+FY$10+(CO11-273.15)</f>
        <v>273.23180741524931</v>
      </c>
      <c r="FZ11" s="382">
        <f t="shared" ref="FZ11:FZ41" si="111">6*$EY11/10+FZ$10+(CP11-273.15)</f>
        <v>283.90352290033366</v>
      </c>
      <c r="GA11" s="382">
        <f t="shared" ref="GA11:GA41" si="112">6*$EY11/10+GA$10+(CQ11-273.15)</f>
        <v>294.60158016914681</v>
      </c>
      <c r="GB11" s="382">
        <f t="shared" ref="GB11:GB41" si="113">6*$EY11/10+GB$10+(CR11-273.15)</f>
        <v>305.32597922168878</v>
      </c>
      <c r="GC11" s="382">
        <f t="shared" ref="GC11:GC41" si="114">6*$EY11/10+GC$10+(CS11-273.15)</f>
        <v>316.07672005795951</v>
      </c>
      <c r="GD11" s="382">
        <f t="shared" ref="GD11:GD41" si="115">6*$EY11/10+GD$10+(CT11-273.15)</f>
        <v>326.85380267795904</v>
      </c>
      <c r="GE11" s="382">
        <f t="shared" ref="GE11:GE41" si="116">6*$EY11/10+GE$10+(CU11-273.15)</f>
        <v>337.65722708168738</v>
      </c>
      <c r="GF11" s="382">
        <f t="shared" ref="GF11:GF41" si="117">6*$EY11/10+GF$10+(CV11-273.15)</f>
        <v>348.48699326914448</v>
      </c>
      <c r="GG11" s="382">
        <f t="shared" ref="GG11:GG41" si="118">6*$EY11/10+GG$10+(CW11-273.15)</f>
        <v>359.34310124033044</v>
      </c>
      <c r="GH11" s="382">
        <f t="shared" ref="GH11:GH41" si="119">6*$EY11/10+GH$10+(CX11-273.15)</f>
        <v>370.22555099524516</v>
      </c>
      <c r="GI11" s="382">
        <f t="shared" ref="GI11:GI41" si="120">6*$EY11/10+GI$10+(CY11-273.15)</f>
        <v>381.13434253388868</v>
      </c>
      <c r="GJ11" s="382">
        <f t="shared" ref="GJ11:GJ41" si="121">6*$EY11/10+GJ$10+(CZ11-273.15)</f>
        <v>392.06947585626102</v>
      </c>
      <c r="GK11" s="382">
        <f t="shared" ref="GK11:GK41" si="122">6*$EY11/10+GK$10+(DA11-273.15)</f>
        <v>403.03095096236211</v>
      </c>
      <c r="GL11" s="382">
        <f t="shared" ref="GL11:GL41" si="123">6*$EY11/10+GL$10+(DB11-273.15)</f>
        <v>414.01876785219207</v>
      </c>
      <c r="GM11" s="382">
        <f t="shared" ref="GM11:GM41" si="124">6*$EY11/10+GM$10+(DC11-273.15)</f>
        <v>425.03292652575072</v>
      </c>
      <c r="GN11" s="382">
        <f t="shared" ref="GN11:GN41" si="125">6*$EY11/10+GN$10+(DD11-273.15)</f>
        <v>436.07342698303825</v>
      </c>
      <c r="GO11" s="511"/>
      <c r="GP11" s="521"/>
      <c r="GQ11" s="525">
        <v>0</v>
      </c>
      <c r="GR11" s="582">
        <f t="shared" ref="GR11:GR42" si="126">ABS((FA11-DI11)/DI11)</f>
        <v>1.5013218356606546</v>
      </c>
      <c r="GS11" s="476">
        <f t="shared" ref="GS11:GS42" si="127">ABS((FB11-DJ11)/DJ11)</f>
        <v>0.75263750415391673</v>
      </c>
      <c r="GT11" s="476">
        <f t="shared" ref="GT11:GT42" si="128">ABS((FC11-DK11)/DK11)</f>
        <v>0.50395412144256335</v>
      </c>
      <c r="GU11" s="476">
        <f t="shared" ref="GU11:GU42" si="129">ABS((FD11-DL11)/DL11)</f>
        <v>0.38027097592935649</v>
      </c>
      <c r="GV11" s="476">
        <f t="shared" ref="GV11:GV42" si="130">ABS((FE11-DM11)/DM11)</f>
        <v>0.30658792529588774</v>
      </c>
      <c r="GW11" s="476">
        <f t="shared" ref="GW11:GW42" si="131">ABS((FF11-DN11)/DN11)</f>
        <v>0.2579049221020423</v>
      </c>
      <c r="GX11" s="476">
        <f t="shared" ref="GX11:GX42" si="132">ABS((FG11-DO11)/DO11)</f>
        <v>0.22350766030243338</v>
      </c>
      <c r="GY11" s="476">
        <f t="shared" ref="GY11:GY42" si="133">ABS((FH11-DP11)/DP11)</f>
        <v>0.19803898687415053</v>
      </c>
      <c r="GZ11" s="476">
        <f t="shared" ref="GZ11:GZ42" si="134">ABS((FI11-DQ11)/DQ11)</f>
        <v>0.17852270569345782</v>
      </c>
      <c r="HA11" s="476">
        <f t="shared" ref="HA11:HA42" si="135">ABS((FJ11-DR11)/DR11)</f>
        <v>0.16317094185035375</v>
      </c>
      <c r="HB11" s="476">
        <f t="shared" ref="HB11:HB42" si="136">ABS((FK11-DS11)/DS11)</f>
        <v>0.15085380125914497</v>
      </c>
      <c r="HC11" s="476">
        <f t="shared" ref="HC11:HC42" si="137">ABS((FL11-DT11)/DT11)</f>
        <v>0.14080723501772846</v>
      </c>
      <c r="HD11" s="476">
        <f t="shared" ref="HD11:HD42" si="138">ABS((FM11-DU11)/DU11)</f>
        <v>0.1325089238420247</v>
      </c>
      <c r="HE11" s="476">
        <f t="shared" ref="HE11:HE42" si="139">ABS((FN11-DV11)/DV11)</f>
        <v>0.12558424164651</v>
      </c>
      <c r="HF11" s="476">
        <f t="shared" ref="HF11:HF42" si="140">ABS((FO11-DW11)/DW11)</f>
        <v>0.11975846263517387</v>
      </c>
      <c r="HG11" s="476">
        <f t="shared" ref="HG11:HG42" si="141">ABS((FP11-DX11)/DX11)</f>
        <v>0.11482554246097033</v>
      </c>
      <c r="HH11" s="476">
        <f t="shared" ref="HH11:HH42" si="142">ABS((FQ11-DY11)/DY11)</f>
        <v>0.11062791779970836</v>
      </c>
      <c r="HI11" s="476">
        <f t="shared" ref="HI11:HI42" si="143">ABS((FR11-DZ11)/DZ11)</f>
        <v>0.1070430393992144</v>
      </c>
      <c r="HJ11" s="476">
        <f t="shared" ref="HJ11:HJ42" si="144">ABS((FS11-EA11)/EA11)</f>
        <v>0.10397415784990854</v>
      </c>
      <c r="HK11" s="476">
        <f t="shared" ref="HK11:HK42" si="145">ABS((FT11-EB11)/EB11)</f>
        <v>0.10134387362409947</v>
      </c>
      <c r="HL11" s="476">
        <f t="shared" ref="HL11:HL42" si="146">ABS((FU11-EC11)/EC11)</f>
        <v>9.9089529961299813E-2</v>
      </c>
      <c r="HM11" s="476">
        <f t="shared" ref="HM11:HM42" si="147">ABS((FV11-ED11)/ED11)</f>
        <v>9.7159862239275377E-2</v>
      </c>
      <c r="HN11" s="476">
        <f t="shared" ref="HN11:HN42" si="148">ABS((FW11-EE11)/EE11)</f>
        <v>9.5512521422272914E-2</v>
      </c>
      <c r="HO11" s="476">
        <f t="shared" ref="HO11:HO42" si="149">ABS((FX11-EF11)/EF11)</f>
        <v>9.4112216647164557E-2</v>
      </c>
      <c r="HP11" s="476">
        <f t="shared" ref="HP11:HP42" si="150">ABS((FY11-EG11)/EG11)</f>
        <v>9.2929303588927481E-2</v>
      </c>
      <c r="HQ11" s="476">
        <f t="shared" ref="HQ11:HQ42" si="151">ABS((FZ11-EH11)/EH11)</f>
        <v>9.1938698587914314E-2</v>
      </c>
      <c r="HR11" s="476">
        <f t="shared" ref="HR11:HR42" si="152">ABS((GA11-EI11)/EI11)</f>
        <v>9.1119034082219358E-2</v>
      </c>
      <c r="HS11" s="476">
        <f t="shared" ref="HS11:HS42" si="153">ABS((GB11-EJ11)/EJ11)</f>
        <v>9.0451995018765247E-2</v>
      </c>
      <c r="HT11" s="476">
        <f t="shared" ref="HT11:HT42" si="154">ABS((GC11-EK11)/EK11)</f>
        <v>8.9921792558706568E-2</v>
      </c>
      <c r="HU11" s="476">
        <f t="shared" ref="HU11:HU42" si="155">ABS((GD11-EL11)/EL11)</f>
        <v>8.9514743041700248E-2</v>
      </c>
      <c r="HV11" s="476">
        <f t="shared" ref="HV11:HV42" si="156">ABS((GE11-EM11)/EM11)</f>
        <v>8.9218928440999476E-2</v>
      </c>
      <c r="HW11" s="476">
        <f t="shared" ref="HW11:HW42" si="157">ABS((GF11-EN11)/EN11)</f>
        <v>8.9023920483203151E-2</v>
      </c>
      <c r="HX11" s="476">
        <f t="shared" ref="HX11:HX42" si="158">ABS((GG11-EO11)/EO11)</f>
        <v>8.8920554928042503E-2</v>
      </c>
      <c r="HY11" s="476">
        <f t="shared" ref="HY11:HY42" si="159">ABS((GH11-EP11)/EP11)</f>
        <v>8.8900745681171719E-2</v>
      </c>
      <c r="HZ11" s="476">
        <f t="shared" ref="HZ11:HZ42" si="160">ABS((GI11-EQ11)/EQ11)</f>
        <v>8.8957330773304394E-2</v>
      </c>
      <c r="IA11" s="476">
        <f t="shared" ref="IA11:IA42" si="161">ABS((GJ11-ER11)/ER11)</f>
        <v>8.9083944009528196E-2</v>
      </c>
      <c r="IB11" s="476">
        <f t="shared" ref="IB11:IB42" si="162">ABS((GK11-ES11)/ES11)</f>
        <v>8.9274907432211462E-2</v>
      </c>
      <c r="IC11" s="476">
        <f t="shared" ref="IC11:IC42" si="163">ABS((GL11-ET11)/ET11)</f>
        <v>8.9525140763476424E-2</v>
      </c>
      <c r="ID11" s="476">
        <f t="shared" ref="ID11:ID42" si="164">ABS((GM11-EU11)/EU11)</f>
        <v>8.9830084779587524E-2</v>
      </c>
      <c r="IE11" s="476">
        <f t="shared" ref="IE11:IE42" si="165">ABS((GN11-EV11)/EV11)</f>
        <v>9.0185636179177672E-2</v>
      </c>
    </row>
    <row r="12" spans="1:239">
      <c r="J12" s="252"/>
      <c r="K12" s="499">
        <v>1000</v>
      </c>
      <c r="L12" s="382">
        <f>K12*0.0003048</f>
        <v>0.30479999999999996</v>
      </c>
      <c r="M12" s="382">
        <v>10</v>
      </c>
      <c r="N12" s="491">
        <f t="shared" ref="N12:N47" si="166">pN*(1-(L/T0)*K12)^g_RL</f>
        <v>977.16568723752232</v>
      </c>
      <c r="O12" s="263">
        <f t="shared" ref="O12:O47" si="167">ρN*(1-(L/T0)*K12)^(g_RL-1)</f>
        <v>1.1895536292521396</v>
      </c>
      <c r="P12" s="383">
        <f t="shared" ref="P12:P46" si="168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263">
        <f t="shared" si="1"/>
        <v>0.96438755217125327</v>
      </c>
      <c r="T12" s="492">
        <f>O12/Konstanten!$C$22</f>
        <v>0.97106418714460363</v>
      </c>
      <c r="U12" s="492">
        <f t="shared" si="2"/>
        <v>0.99312441436751686</v>
      </c>
      <c r="V12" s="170"/>
      <c r="X12" s="524">
        <v>1000</v>
      </c>
      <c r="Y12" s="410">
        <f t="shared" si="3"/>
        <v>1.539419650969499E-2</v>
      </c>
      <c r="Z12" s="410">
        <f t="shared" si="3"/>
        <v>3.0788295614599948E-2</v>
      </c>
      <c r="AA12" s="410">
        <f t="shared" si="3"/>
        <v>4.6182200048858882E-2</v>
      </c>
      <c r="AB12" s="410">
        <f t="shared" si="3"/>
        <v>6.1575812824390896E-2</v>
      </c>
      <c r="AC12" s="410">
        <f t="shared" si="3"/>
        <v>7.6969037368614768E-2</v>
      </c>
      <c r="AD12" s="410">
        <f t="shared" si="3"/>
        <v>9.2361777661232047E-2</v>
      </c>
      <c r="AE12" s="410">
        <f t="shared" si="3"/>
        <v>0.1077539383693549</v>
      </c>
      <c r="AF12" s="410">
        <f t="shared" si="3"/>
        <v>0.12314542498078168</v>
      </c>
      <c r="AG12" s="410">
        <f t="shared" si="3"/>
        <v>0.13853614393497024</v>
      </c>
      <c r="AH12" s="410">
        <f t="shared" si="3"/>
        <v>0.15392600275139265</v>
      </c>
      <c r="AI12" s="410">
        <f t="shared" si="4"/>
        <v>0.16931491015492273</v>
      </c>
      <c r="AJ12" s="410">
        <f t="shared" si="4"/>
        <v>0.18470277619792699</v>
      </c>
      <c r="AK12" s="410">
        <f t="shared" si="4"/>
        <v>0.20008951237876002</v>
      </c>
      <c r="AL12" s="410">
        <f t="shared" si="4"/>
        <v>0.21547503175633195</v>
      </c>
      <c r="AM12" s="410">
        <f t="shared" si="4"/>
        <v>0.23085924906052988</v>
      </c>
      <c r="AN12" s="410">
        <f t="shared" si="4"/>
        <v>0.24624208079816476</v>
      </c>
      <c r="AO12" s="410">
        <f t="shared" si="4"/>
        <v>0.26162344535425541</v>
      </c>
      <c r="AP12" s="410">
        <f t="shared" si="4"/>
        <v>0.277003263088408</v>
      </c>
      <c r="AQ12" s="410">
        <f t="shared" si="4"/>
        <v>0.29238145642607194</v>
      </c>
      <c r="AR12" s="410">
        <f t="shared" si="4"/>
        <v>0.30775794994454198</v>
      </c>
      <c r="AS12" s="410">
        <f t="shared" si="4"/>
        <v>0.32313267045349087</v>
      </c>
      <c r="AT12" s="410">
        <f t="shared" si="4"/>
        <v>0.33850554706994807</v>
      </c>
      <c r="AU12" s="410">
        <f t="shared" si="4"/>
        <v>0.35387651128758107</v>
      </c>
      <c r="AV12" s="410">
        <f t="shared" si="4"/>
        <v>0.36924549704019144</v>
      </c>
      <c r="AW12" s="410">
        <f t="shared" si="4"/>
        <v>0.38461244075937334</v>
      </c>
      <c r="AX12" s="410">
        <f t="shared" si="4"/>
        <v>0.39997728142627959</v>
      </c>
      <c r="AY12" s="410">
        <f t="shared" si="5"/>
        <v>0.41533996061744666</v>
      </c>
      <c r="AZ12" s="410">
        <f t="shared" si="5"/>
        <v>0.43070042254472801</v>
      </c>
      <c r="BA12" s="410">
        <f t="shared" si="5"/>
        <v>0.44605861408929764</v>
      </c>
      <c r="BB12" s="410">
        <f t="shared" si="5"/>
        <v>0.46141448482979724</v>
      </c>
      <c r="BC12" s="410">
        <f t="shared" si="5"/>
        <v>0.47676798706466988</v>
      </c>
      <c r="BD12" s="410">
        <f t="shared" si="5"/>
        <v>0.49211907582874909</v>
      </c>
      <c r="BE12" s="410">
        <f t="shared" si="5"/>
        <v>0.50746770890421633</v>
      </c>
      <c r="BF12" s="410">
        <f t="shared" si="5"/>
        <v>0.52281384682601317</v>
      </c>
      <c r="BG12" s="410">
        <f t="shared" si="5"/>
        <v>0.53815745288185501</v>
      </c>
      <c r="BH12" s="410">
        <f t="shared" si="5"/>
        <v>0.55349849310695687</v>
      </c>
      <c r="BI12" s="410">
        <f t="shared" si="5"/>
        <v>0.56883693627367293</v>
      </c>
      <c r="BJ12" s="410">
        <f t="shared" si="5"/>
        <v>0.5841727538761583</v>
      </c>
      <c r="BK12" s="410">
        <f t="shared" si="5"/>
        <v>0.59950592011027093</v>
      </c>
      <c r="BL12" s="410">
        <f t="shared" si="5"/>
        <v>0.61483641184889792</v>
      </c>
      <c r="BM12" s="253"/>
      <c r="BN12" s="252"/>
      <c r="BO12" s="537">
        <f t="shared" ref="BO12:BO47" si="169">(BP12*288.15)/(100*(288.15+$F12))</f>
        <v>10.000000000000002</v>
      </c>
      <c r="BP12" s="524">
        <v>1000</v>
      </c>
      <c r="BQ12" s="382">
        <f t="shared" si="6"/>
        <v>286.18236333005763</v>
      </c>
      <c r="BR12" s="382">
        <f t="shared" si="7"/>
        <v>286.22305297695033</v>
      </c>
      <c r="BS12" s="382">
        <f t="shared" si="8"/>
        <v>286.29086791157687</v>
      </c>
      <c r="BT12" s="382">
        <f t="shared" si="9"/>
        <v>286.38580642123435</v>
      </c>
      <c r="BU12" s="382">
        <f t="shared" si="10"/>
        <v>286.50786611330579</v>
      </c>
      <c r="BV12" s="382">
        <f t="shared" si="11"/>
        <v>286.65704392040442</v>
      </c>
      <c r="BW12" s="382">
        <f t="shared" si="12"/>
        <v>286.83333610695416</v>
      </c>
      <c r="BX12" s="382">
        <f t="shared" si="13"/>
        <v>287.03673827718211</v>
      </c>
      <c r="BY12" s="382">
        <f t="shared" si="14"/>
        <v>287.26724538449321</v>
      </c>
      <c r="BZ12" s="382">
        <f t="shared" si="15"/>
        <v>287.52485174219237</v>
      </c>
      <c r="CA12" s="382">
        <f t="shared" si="16"/>
        <v>287.80955103551389</v>
      </c>
      <c r="CB12" s="382">
        <f t="shared" si="17"/>
        <v>288.1213363349151</v>
      </c>
      <c r="CC12" s="382">
        <f t="shared" si="18"/>
        <v>288.46020011058471</v>
      </c>
      <c r="CD12" s="382">
        <f t="shared" si="19"/>
        <v>288.82613424811353</v>
      </c>
      <c r="CE12" s="382">
        <f t="shared" si="20"/>
        <v>289.219130065272</v>
      </c>
      <c r="CF12" s="382">
        <f t="shared" si="21"/>
        <v>289.63917832983344</v>
      </c>
      <c r="CG12" s="382">
        <f t="shared" si="22"/>
        <v>290.08626927838145</v>
      </c>
      <c r="CH12" s="382">
        <f t="shared" si="23"/>
        <v>290.56039263603498</v>
      </c>
      <c r="CI12" s="382">
        <f t="shared" si="24"/>
        <v>291.06153763702298</v>
      </c>
      <c r="CJ12" s="382">
        <f t="shared" si="25"/>
        <v>291.58969304603886</v>
      </c>
      <c r="CK12" s="382">
        <f t="shared" si="26"/>
        <v>292.14484718030275</v>
      </c>
      <c r="CL12" s="382">
        <f t="shared" si="27"/>
        <v>292.72698793225771</v>
      </c>
      <c r="CM12" s="382">
        <f t="shared" si="28"/>
        <v>293.33610279282686</v>
      </c>
      <c r="CN12" s="382">
        <f t="shared" si="29"/>
        <v>293.97217887515495</v>
      </c>
      <c r="CO12" s="382">
        <f t="shared" si="30"/>
        <v>294.63520293876053</v>
      </c>
      <c r="CP12" s="382">
        <f t="shared" si="31"/>
        <v>295.32516141402357</v>
      </c>
      <c r="CQ12" s="382">
        <f t="shared" si="32"/>
        <v>296.04204042693237</v>
      </c>
      <c r="CR12" s="382">
        <f t="shared" si="33"/>
        <v>296.78582582401822</v>
      </c>
      <c r="CS12" s="382">
        <f t="shared" si="34"/>
        <v>297.55650319740272</v>
      </c>
      <c r="CT12" s="382">
        <f t="shared" si="35"/>
        <v>298.35405790988784</v>
      </c>
      <c r="CU12" s="382">
        <f t="shared" si="36"/>
        <v>299.17847512001805</v>
      </c>
      <c r="CV12" s="382">
        <f t="shared" si="37"/>
        <v>300.02973980704644</v>
      </c>
      <c r="CW12" s="382">
        <f t="shared" si="38"/>
        <v>300.90783679573985</v>
      </c>
      <c r="CX12" s="382">
        <f t="shared" si="39"/>
        <v>301.81275078095865</v>
      </c>
      <c r="CY12" s="382">
        <f t="shared" si="40"/>
        <v>302.7444663519513</v>
      </c>
      <c r="CZ12" s="382">
        <f t="shared" si="41"/>
        <v>303.7029680163036</v>
      </c>
      <c r="DA12" s="382">
        <f t="shared" si="42"/>
        <v>304.68824022349122</v>
      </c>
      <c r="DB12" s="382">
        <f t="shared" si="43"/>
        <v>305.70026738797884</v>
      </c>
      <c r="DC12" s="382">
        <f t="shared" si="44"/>
        <v>306.73903391182023</v>
      </c>
      <c r="DD12" s="382">
        <f t="shared" si="45"/>
        <v>307.80452420671321</v>
      </c>
      <c r="DE12" s="521"/>
      <c r="DF12" s="252"/>
      <c r="DG12" s="537">
        <f t="shared" ref="DG12:DG47" si="170">(DH12*288.15)/(100*(288.15+$F12))</f>
        <v>10.000000000000002</v>
      </c>
      <c r="DH12" s="524">
        <v>1000</v>
      </c>
      <c r="DI12" s="382">
        <f t="shared" si="46"/>
        <v>10.147866586739584</v>
      </c>
      <c r="DJ12" s="382">
        <f t="shared" si="47"/>
        <v>20.295668964164083</v>
      </c>
      <c r="DK12" s="382">
        <f t="shared" si="48"/>
        <v>30.443343014543846</v>
      </c>
      <c r="DL12" s="382">
        <f t="shared" si="49"/>
        <v>40.590824803258784</v>
      </c>
      <c r="DM12" s="382">
        <f t="shared" si="50"/>
        <v>50.738050669586514</v>
      </c>
      <c r="DN12" s="382">
        <f t="shared" si="51"/>
        <v>60.884957316869908</v>
      </c>
      <c r="DO12" s="382">
        <f t="shared" si="52"/>
        <v>71.031481901593466</v>
      </c>
      <c r="DP12" s="382">
        <f t="shared" si="53"/>
        <v>81.177562121238665</v>
      </c>
      <c r="DQ12" s="382">
        <f t="shared" si="54"/>
        <v>91.323136300621684</v>
      </c>
      <c r="DR12" s="382">
        <f t="shared" si="55"/>
        <v>101.46814347650493</v>
      </c>
      <c r="DS12" s="382">
        <f t="shared" si="56"/>
        <v>111.61252348025262</v>
      </c>
      <c r="DT12" s="382">
        <f t="shared" si="57"/>
        <v>121.75621701831319</v>
      </c>
      <c r="DU12" s="382">
        <f t="shared" si="58"/>
        <v>131.89916575033158</v>
      </c>
      <c r="DV12" s="382">
        <f t="shared" si="59"/>
        <v>142.04131236467214</v>
      </c>
      <c r="DW12" s="382">
        <f t="shared" si="60"/>
        <v>152.18260065120865</v>
      </c>
      <c r="DX12" s="382">
        <f t="shared" si="61"/>
        <v>162.32297557116445</v>
      </c>
      <c r="DY12" s="382">
        <f t="shared" si="62"/>
        <v>172.46238332387904</v>
      </c>
      <c r="DZ12" s="382">
        <f t="shared" si="63"/>
        <v>182.60077141034137</v>
      </c>
      <c r="EA12" s="382">
        <f t="shared" si="64"/>
        <v>192.73808869334604</v>
      </c>
      <c r="EB12" s="382">
        <f t="shared" si="65"/>
        <v>202.87428545418572</v>
      </c>
      <c r="EC12" s="382">
        <f t="shared" si="66"/>
        <v>213.00931344573846</v>
      </c>
      <c r="ED12" s="382">
        <f t="shared" si="67"/>
        <v>223.14312594189369</v>
      </c>
      <c r="EE12" s="382">
        <f t="shared" si="68"/>
        <v>233.27567778322251</v>
      </c>
      <c r="EF12" s="382">
        <f t="shared" si="69"/>
        <v>243.40692541883436</v>
      </c>
      <c r="EG12" s="382">
        <f t="shared" si="70"/>
        <v>253.53682694438552</v>
      </c>
      <c r="EH12" s="382">
        <f t="shared" si="71"/>
        <v>263.66534213620338</v>
      </c>
      <c r="EI12" s="382">
        <f t="shared" si="72"/>
        <v>273.79243248149436</v>
      </c>
      <c r="EJ12" s="382">
        <f t="shared" si="73"/>
        <v>283.91806120466782</v>
      </c>
      <c r="EK12" s="382">
        <f t="shared" si="74"/>
        <v>294.04219328975137</v>
      </c>
      <c r="EL12" s="382">
        <f t="shared" si="75"/>
        <v>304.16479549894558</v>
      </c>
      <c r="EM12" s="382">
        <f t="shared" si="76"/>
        <v>314.28583638734608</v>
      </c>
      <c r="EN12" s="382">
        <f t="shared" si="77"/>
        <v>324.4052863138794</v>
      </c>
      <c r="EO12" s="382">
        <f t="shared" si="78"/>
        <v>334.52311744852602</v>
      </c>
      <c r="EP12" s="382">
        <f t="shared" si="79"/>
        <v>344.63930377588798</v>
      </c>
      <c r="EQ12" s="382">
        <f t="shared" si="80"/>
        <v>354.75382109519802</v>
      </c>
      <c r="ER12" s="382">
        <f t="shared" si="81"/>
        <v>364.86664701684293</v>
      </c>
      <c r="ES12" s="382">
        <f t="shared" si="82"/>
        <v>374.97776095553371</v>
      </c>
      <c r="ET12" s="382">
        <f t="shared" si="83"/>
        <v>385.08714412019475</v>
      </c>
      <c r="EU12" s="382">
        <f t="shared" si="84"/>
        <v>395.19477950071507</v>
      </c>
      <c r="EV12" s="382">
        <f t="shared" si="85"/>
        <v>405.30065185168337</v>
      </c>
      <c r="EW12" s="521"/>
      <c r="EX12" s="252"/>
      <c r="EY12" s="515">
        <f t="shared" ref="EY12:EY47" si="171">(EZ12*288.15)/(100*(288.15+$F12))</f>
        <v>10.000000000000002</v>
      </c>
      <c r="EZ12" s="524">
        <v>1000</v>
      </c>
      <c r="FA12" s="382">
        <f t="shared" si="86"/>
        <v>29.032363330057649</v>
      </c>
      <c r="FB12" s="382">
        <f t="shared" si="87"/>
        <v>39.073052976950351</v>
      </c>
      <c r="FC12" s="382">
        <f t="shared" si="88"/>
        <v>49.14086791157689</v>
      </c>
      <c r="FD12" s="382">
        <f t="shared" si="89"/>
        <v>59.235806421234372</v>
      </c>
      <c r="FE12" s="382">
        <f t="shared" si="90"/>
        <v>69.357866113305818</v>
      </c>
      <c r="FF12" s="382">
        <f t="shared" si="91"/>
        <v>79.507043920404442</v>
      </c>
      <c r="FG12" s="382">
        <f t="shared" si="92"/>
        <v>89.683336106954187</v>
      </c>
      <c r="FH12" s="382">
        <f t="shared" si="93"/>
        <v>99.886738277182133</v>
      </c>
      <c r="FI12" s="382">
        <f t="shared" si="94"/>
        <v>110.11724538449323</v>
      </c>
      <c r="FJ12" s="382">
        <f t="shared" si="95"/>
        <v>120.37485174219239</v>
      </c>
      <c r="FK12" s="382">
        <f t="shared" si="96"/>
        <v>130.65955103551391</v>
      </c>
      <c r="FL12" s="382">
        <f t="shared" si="97"/>
        <v>140.97133633491512</v>
      </c>
      <c r="FM12" s="382">
        <f t="shared" si="98"/>
        <v>151.31020011058473</v>
      </c>
      <c r="FN12" s="382">
        <f t="shared" si="99"/>
        <v>161.67613424811356</v>
      </c>
      <c r="FO12" s="382">
        <f t="shared" si="100"/>
        <v>172.06913006527202</v>
      </c>
      <c r="FP12" s="382">
        <f t="shared" si="101"/>
        <v>182.48917832983346</v>
      </c>
      <c r="FQ12" s="382">
        <f t="shared" si="102"/>
        <v>192.93626927838147</v>
      </c>
      <c r="FR12" s="382">
        <f t="shared" si="103"/>
        <v>203.410392636035</v>
      </c>
      <c r="FS12" s="382">
        <f t="shared" si="104"/>
        <v>213.911537637023</v>
      </c>
      <c r="FT12" s="382">
        <f t="shared" si="105"/>
        <v>224.43969304603888</v>
      </c>
      <c r="FU12" s="382">
        <f t="shared" si="106"/>
        <v>234.99484718030277</v>
      </c>
      <c r="FV12" s="382">
        <f t="shared" si="107"/>
        <v>245.57698793225774</v>
      </c>
      <c r="FW12" s="382">
        <f t="shared" si="108"/>
        <v>256.18610279282689</v>
      </c>
      <c r="FX12" s="382">
        <f t="shared" si="109"/>
        <v>266.82217887515498</v>
      </c>
      <c r="FY12" s="382">
        <f t="shared" si="110"/>
        <v>277.48520293876055</v>
      </c>
      <c r="FZ12" s="382">
        <f t="shared" si="111"/>
        <v>288.17516141402359</v>
      </c>
      <c r="GA12" s="382">
        <f t="shared" si="112"/>
        <v>298.8920404269324</v>
      </c>
      <c r="GB12" s="382">
        <f t="shared" si="113"/>
        <v>309.63582582401824</v>
      </c>
      <c r="GC12" s="382">
        <f t="shared" si="114"/>
        <v>320.40650319740274</v>
      </c>
      <c r="GD12" s="382">
        <f t="shared" si="115"/>
        <v>331.20405790988787</v>
      </c>
      <c r="GE12" s="382">
        <f t="shared" si="116"/>
        <v>342.02847512001807</v>
      </c>
      <c r="GF12" s="382">
        <f t="shared" si="117"/>
        <v>352.87973980704646</v>
      </c>
      <c r="GG12" s="382">
        <f t="shared" si="118"/>
        <v>363.75783679573988</v>
      </c>
      <c r="GH12" s="382">
        <f t="shared" si="119"/>
        <v>374.66275078095867</v>
      </c>
      <c r="GI12" s="382">
        <f t="shared" si="120"/>
        <v>385.59446635195133</v>
      </c>
      <c r="GJ12" s="382">
        <f t="shared" si="121"/>
        <v>396.55296801630362</v>
      </c>
      <c r="GK12" s="382">
        <f t="shared" si="122"/>
        <v>407.53824022349124</v>
      </c>
      <c r="GL12" s="382">
        <f t="shared" si="123"/>
        <v>418.55026738797886</v>
      </c>
      <c r="GM12" s="382">
        <f t="shared" si="124"/>
        <v>429.58903391182025</v>
      </c>
      <c r="GN12" s="382">
        <f t="shared" si="125"/>
        <v>440.65452420671323</v>
      </c>
      <c r="GO12" s="511"/>
      <c r="GP12" s="521"/>
      <c r="GQ12" s="524">
        <v>1000</v>
      </c>
      <c r="GR12" s="583">
        <f t="shared" si="126"/>
        <v>1.8609326977154794</v>
      </c>
      <c r="GS12" s="477">
        <f t="shared" si="127"/>
        <v>0.92519167739389918</v>
      </c>
      <c r="GT12" s="477">
        <f t="shared" si="128"/>
        <v>0.61417449746240371</v>
      </c>
      <c r="GU12" s="477">
        <f t="shared" si="129"/>
        <v>0.4593398066766729</v>
      </c>
      <c r="GV12" s="477">
        <f t="shared" si="130"/>
        <v>0.36697932218512336</v>
      </c>
      <c r="GW12" s="477">
        <f t="shared" si="131"/>
        <v>0.30585693780842571</v>
      </c>
      <c r="GX12" s="477">
        <f t="shared" si="132"/>
        <v>0.26258573953449083</v>
      </c>
      <c r="GY12" s="477">
        <f t="shared" si="133"/>
        <v>0.23047225941574001</v>
      </c>
      <c r="GZ12" s="477">
        <f t="shared" si="134"/>
        <v>0.20579789355902361</v>
      </c>
      <c r="HA12" s="477">
        <f t="shared" si="135"/>
        <v>0.18633146934500999</v>
      </c>
      <c r="HB12" s="477">
        <f t="shared" si="136"/>
        <v>0.17065313964190809</v>
      </c>
      <c r="HC12" s="477">
        <f t="shared" si="137"/>
        <v>0.15781632993501932</v>
      </c>
      <c r="HD12" s="477">
        <f t="shared" si="138"/>
        <v>0.14716570988019578</v>
      </c>
      <c r="HE12" s="477">
        <f t="shared" si="139"/>
        <v>0.13823317707056684</v>
      </c>
      <c r="HF12" s="477">
        <f t="shared" si="140"/>
        <v>0.13067544731767228</v>
      </c>
      <c r="HG12" s="477">
        <f t="shared" si="141"/>
        <v>0.12423504859808276</v>
      </c>
      <c r="HH12" s="477">
        <f t="shared" si="142"/>
        <v>0.11871508186253642</v>
      </c>
      <c r="HI12" s="477">
        <f t="shared" si="143"/>
        <v>0.11396239492838806</v>
      </c>
      <c r="HJ12" s="477">
        <f t="shared" si="144"/>
        <v>0.10985606989890181</v>
      </c>
      <c r="HK12" s="477">
        <f t="shared" si="145"/>
        <v>0.10629936437520164</v>
      </c>
      <c r="HL12" s="477">
        <f t="shared" si="146"/>
        <v>0.10321395519715086</v>
      </c>
      <c r="HM12" s="477">
        <f t="shared" si="147"/>
        <v>0.10053575209036827</v>
      </c>
      <c r="HN12" s="477">
        <f t="shared" si="148"/>
        <v>9.8211803422105975E-2</v>
      </c>
      <c r="HO12" s="477">
        <f t="shared" si="149"/>
        <v>9.619797553430165E-2</v>
      </c>
      <c r="HP12" s="477">
        <f t="shared" si="150"/>
        <v>9.4457189052177468E-2</v>
      </c>
      <c r="HQ12" s="477">
        <f t="shared" si="151"/>
        <v>9.295806221342133E-2</v>
      </c>
      <c r="HR12" s="477">
        <f t="shared" si="152"/>
        <v>9.1673855694074088E-2</v>
      </c>
      <c r="HS12" s="477">
        <f t="shared" si="153"/>
        <v>9.0581643556699523E-2</v>
      </c>
      <c r="HT12" s="477">
        <f t="shared" si="154"/>
        <v>8.9661655739561794E-2</v>
      </c>
      <c r="HU12" s="477">
        <f t="shared" si="155"/>
        <v>8.8896752060302189E-2</v>
      </c>
      <c r="HV12" s="477">
        <f t="shared" si="156"/>
        <v>8.8271998037099508E-2</v>
      </c>
      <c r="HW12" s="477">
        <f t="shared" si="157"/>
        <v>8.7774320254499522E-2</v>
      </c>
      <c r="HX12" s="477">
        <f t="shared" si="158"/>
        <v>8.739222440049238E-2</v>
      </c>
      <c r="HY12" s="477">
        <f t="shared" si="159"/>
        <v>8.711556307168708E-2</v>
      </c>
      <c r="HZ12" s="477">
        <f t="shared" si="160"/>
        <v>8.6935343392614883E-2</v>
      </c>
      <c r="IA12" s="477">
        <f t="shared" si="161"/>
        <v>8.6843566707257819E-2</v>
      </c>
      <c r="IB12" s="477">
        <f t="shared" si="162"/>
        <v>8.6833094274672673E-2</v>
      </c>
      <c r="IC12" s="477">
        <f t="shared" si="163"/>
        <v>8.6897534178236507E-2</v>
      </c>
      <c r="ID12" s="477">
        <f t="shared" si="164"/>
        <v>8.7031145640533311E-2</v>
      </c>
      <c r="IE12" s="477">
        <f t="shared" si="165"/>
        <v>8.7228757697550757E-2</v>
      </c>
    </row>
    <row r="13" spans="1:239">
      <c r="J13" s="252"/>
      <c r="K13" s="499">
        <v>2000</v>
      </c>
      <c r="L13" s="382">
        <f t="shared" ref="L13:L47" si="172">K13*0.0003048</f>
        <v>0.60959999999999992</v>
      </c>
      <c r="M13" s="382">
        <v>20</v>
      </c>
      <c r="N13" s="491">
        <f t="shared" si="166"/>
        <v>942.1290513643055</v>
      </c>
      <c r="O13" s="263">
        <f t="shared" si="167"/>
        <v>1.1548973150473005</v>
      </c>
      <c r="P13" s="383">
        <f t="shared" si="168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263">
        <f t="shared" si="1"/>
        <v>0.92980908104051863</v>
      </c>
      <c r="T13" s="492">
        <f>O13/Konstanten!$C$22</f>
        <v>0.94277331840595957</v>
      </c>
      <c r="U13" s="492">
        <f t="shared" si="2"/>
        <v>0.98624882873503383</v>
      </c>
      <c r="V13" s="170"/>
      <c r="X13" s="524">
        <v>2000</v>
      </c>
      <c r="Y13" s="410">
        <f t="shared" si="3"/>
        <v>1.5677812062219288E-2</v>
      </c>
      <c r="Z13" s="410">
        <f t="shared" si="3"/>
        <v>3.135542133757277E-2</v>
      </c>
      <c r="AA13" s="410">
        <f t="shared" si="3"/>
        <v>4.7032625340642439E-2</v>
      </c>
      <c r="AB13" s="410">
        <f t="shared" si="3"/>
        <v>6.2709222188198466E-2</v>
      </c>
      <c r="AC13" s="410">
        <f t="shared" si="3"/>
        <v>7.8385010897851659E-2</v>
      </c>
      <c r="AD13" s="410">
        <f t="shared" si="3"/>
        <v>9.4059791684340838E-2</v>
      </c>
      <c r="AE13" s="410">
        <f t="shared" si="3"/>
        <v>0.10973336625205241</v>
      </c>
      <c r="AF13" s="410">
        <f t="shared" si="3"/>
        <v>0.12540553808327085</v>
      </c>
      <c r="AG13" s="410">
        <f t="shared" si="3"/>
        <v>0.14107611272116946</v>
      </c>
      <c r="AH13" s="410">
        <f t="shared" si="3"/>
        <v>0.15674489804678118</v>
      </c>
      <c r="AI13" s="410">
        <f t="shared" si="4"/>
        <v>0.17241170454915153</v>
      </c>
      <c r="AJ13" s="410">
        <f t="shared" si="4"/>
        <v>0.1880763455879878</v>
      </c>
      <c r="AK13" s="410">
        <f t="shared" si="4"/>
        <v>0.20373863764804695</v>
      </c>
      <c r="AL13" s="410">
        <f t="shared" si="4"/>
        <v>0.21939840058458432</v>
      </c>
      <c r="AM13" s="410">
        <f t="shared" si="4"/>
        <v>0.2350554578593165</v>
      </c>
      <c r="AN13" s="410">
        <f t="shared" si="4"/>
        <v>0.25070963676624425</v>
      </c>
      <c r="AO13" s="410">
        <f t="shared" si="4"/>
        <v>0.26636076864683739</v>
      </c>
      <c r="AP13" s="410">
        <f t="shared" si="4"/>
        <v>0.28200868909410942</v>
      </c>
      <c r="AQ13" s="410">
        <f t="shared" si="4"/>
        <v>0.29765323814511713</v>
      </c>
      <c r="AR13" s="410">
        <f t="shared" si="4"/>
        <v>0.31329426046153686</v>
      </c>
      <c r="AS13" s="410">
        <f t="shared" si="4"/>
        <v>0.32893160549797296</v>
      </c>
      <c r="AT13" s="410">
        <f t="shared" si="4"/>
        <v>0.34456512765773589</v>
      </c>
      <c r="AU13" s="410">
        <f t="shared" si="4"/>
        <v>0.36019468643583696</v>
      </c>
      <c r="AV13" s="410">
        <f t="shared" si="4"/>
        <v>0.3758201465490818</v>
      </c>
      <c r="AW13" s="410">
        <f t="shared" si="4"/>
        <v>0.39144137805308366</v>
      </c>
      <c r="AX13" s="410">
        <f t="shared" si="4"/>
        <v>0.40705825644619653</v>
      </c>
      <c r="AY13" s="410">
        <f t="shared" si="5"/>
        <v>0.42267066276027976</v>
      </c>
      <c r="AZ13" s="410">
        <f t="shared" si="5"/>
        <v>0.43827848363840127</v>
      </c>
      <c r="BA13" s="410">
        <f t="shared" si="5"/>
        <v>0.45388161139950162</v>
      </c>
      <c r="BB13" s="410">
        <f t="shared" si="5"/>
        <v>0.46947994409017962</v>
      </c>
      <c r="BC13" s="410">
        <f t="shared" si="5"/>
        <v>0.48507338552375895</v>
      </c>
      <c r="BD13" s="410">
        <f t="shared" si="5"/>
        <v>0.50066184530683688</v>
      </c>
      <c r="BE13" s="410">
        <f t="shared" si="5"/>
        <v>0.51624523885359963</v>
      </c>
      <c r="BF13" s="410">
        <f t="shared" si="5"/>
        <v>0.53182348738813823</v>
      </c>
      <c r="BG13" s="410">
        <f t="shared" si="5"/>
        <v>0.5473965179351491</v>
      </c>
      <c r="BH13" s="410">
        <f t="shared" si="5"/>
        <v>0.56296426329931448</v>
      </c>
      <c r="BI13" s="410">
        <f t="shared" si="5"/>
        <v>0.57852666203378811</v>
      </c>
      <c r="BJ13" s="410">
        <f t="shared" si="5"/>
        <v>0.59408365839816657</v>
      </c>
      <c r="BK13" s="410">
        <f t="shared" si="5"/>
        <v>0.60963520230638657</v>
      </c>
      <c r="BL13" s="410">
        <f t="shared" si="5"/>
        <v>0.62518124926500551</v>
      </c>
      <c r="BM13" s="253"/>
      <c r="BN13" s="252"/>
      <c r="BO13" s="537">
        <f t="shared" si="169"/>
        <v>20.000000000000004</v>
      </c>
      <c r="BP13" s="524">
        <v>2000</v>
      </c>
      <c r="BQ13" s="382">
        <f t="shared" si="6"/>
        <v>284.20157030951515</v>
      </c>
      <c r="BR13" s="382">
        <f t="shared" si="7"/>
        <v>284.24348051525919</v>
      </c>
      <c r="BS13" s="382">
        <f t="shared" si="8"/>
        <v>284.31332845046296</v>
      </c>
      <c r="BT13" s="382">
        <f t="shared" si="9"/>
        <v>284.41111050928953</v>
      </c>
      <c r="BU13" s="382">
        <f t="shared" si="10"/>
        <v>284.53682165497702</v>
      </c>
      <c r="BV13" s="382">
        <f t="shared" si="11"/>
        <v>284.69045543119495</v>
      </c>
      <c r="BW13" s="382">
        <f t="shared" si="12"/>
        <v>284.8720039765654</v>
      </c>
      <c r="BX13" s="382">
        <f t="shared" si="13"/>
        <v>285.08145804229281</v>
      </c>
      <c r="BY13" s="382">
        <f t="shared" si="14"/>
        <v>285.31880701283194</v>
      </c>
      <c r="BZ13" s="382">
        <f t="shared" si="15"/>
        <v>285.58403892951208</v>
      </c>
      <c r="CA13" s="382">
        <f t="shared" si="16"/>
        <v>285.87714051702375</v>
      </c>
      <c r="CB13" s="382">
        <f t="shared" si="17"/>
        <v>286.19809721266637</v>
      </c>
      <c r="CC13" s="382">
        <f t="shared" si="18"/>
        <v>286.54689319824104</v>
      </c>
      <c r="CD13" s="382">
        <f t="shared" si="19"/>
        <v>286.92351143446626</v>
      </c>
      <c r="CE13" s="382">
        <f t="shared" si="20"/>
        <v>287.32793369778636</v>
      </c>
      <c r="CF13" s="382">
        <f t="shared" si="21"/>
        <v>287.76014061943204</v>
      </c>
      <c r="CG13" s="382">
        <f t="shared" si="22"/>
        <v>288.22011172658728</v>
      </c>
      <c r="CH13" s="382">
        <f t="shared" si="23"/>
        <v>288.70782548551119</v>
      </c>
      <c r="CI13" s="382">
        <f t="shared" si="24"/>
        <v>289.22325934645664</v>
      </c>
      <c r="CJ13" s="382">
        <f t="shared" si="25"/>
        <v>289.76638979022368</v>
      </c>
      <c r="CK13" s="382">
        <f t="shared" si="26"/>
        <v>290.33719237618402</v>
      </c>
      <c r="CL13" s="382">
        <f t="shared" si="27"/>
        <v>290.935641791607</v>
      </c>
      <c r="CM13" s="382">
        <f t="shared" si="28"/>
        <v>291.56171190211882</v>
      </c>
      <c r="CN13" s="382">
        <f t="shared" si="29"/>
        <v>292.2153758031248</v>
      </c>
      <c r="CO13" s="382">
        <f t="shared" si="30"/>
        <v>292.89660587202309</v>
      </c>
      <c r="CP13" s="382">
        <f t="shared" si="31"/>
        <v>293.60537382104354</v>
      </c>
      <c r="CQ13" s="382">
        <f t="shared" si="32"/>
        <v>294.34165075053977</v>
      </c>
      <c r="CR13" s="382">
        <f t="shared" si="33"/>
        <v>295.1054072025737</v>
      </c>
      <c r="CS13" s="382">
        <f t="shared" si="34"/>
        <v>295.89661321462739</v>
      </c>
      <c r="CT13" s="382">
        <f t="shared" si="35"/>
        <v>296.71523837328544</v>
      </c>
      <c r="CU13" s="382">
        <f t="shared" si="36"/>
        <v>297.56125186773386</v>
      </c>
      <c r="CV13" s="382">
        <f t="shared" si="37"/>
        <v>298.4346225429266</v>
      </c>
      <c r="CW13" s="382">
        <f t="shared" si="38"/>
        <v>299.33531895227765</v>
      </c>
      <c r="CX13" s="382">
        <f t="shared" si="39"/>
        <v>300.26330940973986</v>
      </c>
      <c r="CY13" s="382">
        <f t="shared" si="40"/>
        <v>301.21856204114266</v>
      </c>
      <c r="CZ13" s="382">
        <f t="shared" si="41"/>
        <v>302.20104483466247</v>
      </c>
      <c r="DA13" s="382">
        <f t="shared" si="42"/>
        <v>303.21072569031134</v>
      </c>
      <c r="DB13" s="382">
        <f t="shared" si="43"/>
        <v>304.24757246833451</v>
      </c>
      <c r="DC13" s="382">
        <f t="shared" si="44"/>
        <v>305.31155303641475</v>
      </c>
      <c r="DD13" s="382">
        <f t="shared" si="45"/>
        <v>306.40263531559208</v>
      </c>
      <c r="DE13" s="521"/>
      <c r="DF13" s="252"/>
      <c r="DG13" s="537">
        <f t="shared" si="170"/>
        <v>20.000000000000004</v>
      </c>
      <c r="DH13" s="524">
        <v>2000</v>
      </c>
      <c r="DI13" s="382">
        <f t="shared" si="46"/>
        <v>10.298989085095892</v>
      </c>
      <c r="DJ13" s="382">
        <f t="shared" si="47"/>
        <v>20.597844956468514</v>
      </c>
      <c r="DK13" s="382">
        <f t="shared" si="48"/>
        <v>30.896434598420161</v>
      </c>
      <c r="DL13" s="382">
        <f t="shared" si="49"/>
        <v>41.194625390839541</v>
      </c>
      <c r="DM13" s="382">
        <f t="shared" si="50"/>
        <v>51.49228530539105</v>
      </c>
      <c r="DN13" s="382">
        <f t="shared" si="51"/>
        <v>61.789283100150357</v>
      </c>
      <c r="DO13" s="382">
        <f t="shared" si="52"/>
        <v>72.085488511764893</v>
      </c>
      <c r="DP13" s="382">
        <f t="shared" si="53"/>
        <v>82.380772444809935</v>
      </c>
      <c r="DQ13" s="382">
        <f t="shared" si="54"/>
        <v>92.675007157689421</v>
      </c>
      <c r="DR13" s="382">
        <f t="shared" si="55"/>
        <v>102.96806644458219</v>
      </c>
      <c r="DS13" s="382">
        <f t="shared" si="56"/>
        <v>113.25982581290958</v>
      </c>
      <c r="DT13" s="382">
        <f t="shared" si="57"/>
        <v>123.55016265587355</v>
      </c>
      <c r="DU13" s="382">
        <f t="shared" si="58"/>
        <v>133.83895641956786</v>
      </c>
      <c r="DV13" s="382">
        <f t="shared" si="59"/>
        <v>144.12608876421706</v>
      </c>
      <c r="DW13" s="382">
        <f t="shared" si="60"/>
        <v>154.41144371918404</v>
      </c>
      <c r="DX13" s="382">
        <f t="shared" si="61"/>
        <v>164.69490783131636</v>
      </c>
      <c r="DY13" s="382">
        <f t="shared" si="62"/>
        <v>174.97637030630455</v>
      </c>
      <c r="DZ13" s="382">
        <f t="shared" si="63"/>
        <v>185.25572314274177</v>
      </c>
      <c r="EA13" s="382">
        <f t="shared" si="64"/>
        <v>195.53286125857957</v>
      </c>
      <c r="EB13" s="382">
        <f t="shared" si="65"/>
        <v>205.80768260975128</v>
      </c>
      <c r="EC13" s="382">
        <f t="shared" si="66"/>
        <v>216.08008830073624</v>
      </c>
      <c r="ED13" s="382">
        <f t="shared" si="67"/>
        <v>226.34998268689279</v>
      </c>
      <c r="EE13" s="382">
        <f t="shared" si="68"/>
        <v>236.61727346839368</v>
      </c>
      <c r="EF13" s="382">
        <f t="shared" si="69"/>
        <v>246.88187177568642</v>
      </c>
      <c r="EG13" s="382">
        <f t="shared" si="70"/>
        <v>257.14369224636101</v>
      </c>
      <c r="EH13" s="382">
        <f t="shared" si="71"/>
        <v>267.40265309342527</v>
      </c>
      <c r="EI13" s="382">
        <f t="shared" si="72"/>
        <v>277.65867616492932</v>
      </c>
      <c r="EJ13" s="382">
        <f t="shared" si="73"/>
        <v>287.91168699501009</v>
      </c>
      <c r="EK13" s="382">
        <f t="shared" si="74"/>
        <v>298.16161484637007</v>
      </c>
      <c r="EL13" s="382">
        <f t="shared" si="75"/>
        <v>308.40839274429612</v>
      </c>
      <c r="EM13" s="382">
        <f t="shared" si="76"/>
        <v>318.65195750232283</v>
      </c>
      <c r="EN13" s="382">
        <f t="shared" si="77"/>
        <v>328.89224973967282</v>
      </c>
      <c r="EO13" s="382">
        <f t="shared" si="78"/>
        <v>339.12921389066065</v>
      </c>
      <c r="EP13" s="382">
        <f t="shared" si="79"/>
        <v>349.36279820621422</v>
      </c>
      <c r="EQ13" s="382">
        <f t="shared" si="80"/>
        <v>359.59295474776587</v>
      </c>
      <c r="ER13" s="382">
        <f t="shared" si="81"/>
        <v>369.81963937370693</v>
      </c>
      <c r="ES13" s="382">
        <f t="shared" si="82"/>
        <v>380.04281171868564</v>
      </c>
      <c r="ET13" s="382">
        <f t="shared" si="83"/>
        <v>390.26243516599783</v>
      </c>
      <c r="EU13" s="382">
        <f t="shared" si="84"/>
        <v>400.47847681335992</v>
      </c>
      <c r="EV13" s="382">
        <f t="shared" si="85"/>
        <v>410.69090743236427</v>
      </c>
      <c r="EW13" s="521"/>
      <c r="EX13" s="252"/>
      <c r="EY13" s="515">
        <f t="shared" si="171"/>
        <v>20.000000000000004</v>
      </c>
      <c r="EZ13" s="524">
        <v>2000</v>
      </c>
      <c r="FA13" s="382">
        <f t="shared" si="86"/>
        <v>33.051570309515171</v>
      </c>
      <c r="FB13" s="382">
        <f t="shared" si="87"/>
        <v>43.093480515259216</v>
      </c>
      <c r="FC13" s="382">
        <f t="shared" si="88"/>
        <v>53.163328450462984</v>
      </c>
      <c r="FD13" s="382">
        <f t="shared" si="89"/>
        <v>63.261110509289551</v>
      </c>
      <c r="FE13" s="382">
        <f t="shared" si="90"/>
        <v>73.386821654977041</v>
      </c>
      <c r="FF13" s="382">
        <f t="shared" si="91"/>
        <v>83.540455431194971</v>
      </c>
      <c r="FG13" s="382">
        <f t="shared" si="92"/>
        <v>93.722003976565418</v>
      </c>
      <c r="FH13" s="382">
        <f t="shared" si="93"/>
        <v>103.93145804229283</v>
      </c>
      <c r="FI13" s="382">
        <f t="shared" si="94"/>
        <v>114.16880701283196</v>
      </c>
      <c r="FJ13" s="382">
        <f t="shared" si="95"/>
        <v>124.4340389295121</v>
      </c>
      <c r="FK13" s="382">
        <f t="shared" si="96"/>
        <v>134.72714051702377</v>
      </c>
      <c r="FL13" s="382">
        <f t="shared" si="97"/>
        <v>145.04809721266639</v>
      </c>
      <c r="FM13" s="382">
        <f t="shared" si="98"/>
        <v>155.39689319824106</v>
      </c>
      <c r="FN13" s="382">
        <f t="shared" si="99"/>
        <v>165.77351143446629</v>
      </c>
      <c r="FO13" s="382">
        <f t="shared" si="100"/>
        <v>176.17793369778639</v>
      </c>
      <c r="FP13" s="382">
        <f t="shared" si="101"/>
        <v>186.61014061943206</v>
      </c>
      <c r="FQ13" s="382">
        <f t="shared" si="102"/>
        <v>197.0701117265873</v>
      </c>
      <c r="FR13" s="382">
        <f t="shared" si="103"/>
        <v>207.55782548551122</v>
      </c>
      <c r="FS13" s="382">
        <f t="shared" si="104"/>
        <v>218.07325934645667</v>
      </c>
      <c r="FT13" s="382">
        <f t="shared" si="105"/>
        <v>228.61638979022371</v>
      </c>
      <c r="FU13" s="382">
        <f t="shared" si="106"/>
        <v>239.18719237618404</v>
      </c>
      <c r="FV13" s="382">
        <f t="shared" si="107"/>
        <v>249.78564179160702</v>
      </c>
      <c r="FW13" s="382">
        <f t="shared" si="108"/>
        <v>260.41171190211884</v>
      </c>
      <c r="FX13" s="382">
        <f t="shared" si="109"/>
        <v>271.06537580312482</v>
      </c>
      <c r="FY13" s="382">
        <f t="shared" si="110"/>
        <v>281.74660587202311</v>
      </c>
      <c r="FZ13" s="382">
        <f t="shared" si="111"/>
        <v>292.45537382104357</v>
      </c>
      <c r="GA13" s="382">
        <f t="shared" si="112"/>
        <v>303.19165075053979</v>
      </c>
      <c r="GB13" s="382">
        <f t="shared" si="113"/>
        <v>313.95540720257372</v>
      </c>
      <c r="GC13" s="382">
        <f t="shared" si="114"/>
        <v>324.74661321462742</v>
      </c>
      <c r="GD13" s="382">
        <f t="shared" si="115"/>
        <v>335.56523837328547</v>
      </c>
      <c r="GE13" s="382">
        <f t="shared" si="116"/>
        <v>346.41125186773388</v>
      </c>
      <c r="GF13" s="382">
        <f t="shared" si="117"/>
        <v>357.28462254292663</v>
      </c>
      <c r="GG13" s="382">
        <f t="shared" si="118"/>
        <v>368.18531895227767</v>
      </c>
      <c r="GH13" s="382">
        <f t="shared" si="119"/>
        <v>379.11330940973988</v>
      </c>
      <c r="GI13" s="382">
        <f t="shared" si="120"/>
        <v>390.06856204114268</v>
      </c>
      <c r="GJ13" s="382">
        <f t="shared" si="121"/>
        <v>401.05104483466249</v>
      </c>
      <c r="GK13" s="382">
        <f t="shared" si="122"/>
        <v>412.06072569031136</v>
      </c>
      <c r="GL13" s="382">
        <f t="shared" si="123"/>
        <v>423.09757246833453</v>
      </c>
      <c r="GM13" s="382">
        <f t="shared" si="124"/>
        <v>434.16155303641477</v>
      </c>
      <c r="GN13" s="382">
        <f t="shared" si="125"/>
        <v>445.2526353155921</v>
      </c>
      <c r="GO13" s="511"/>
      <c r="GP13" s="521"/>
      <c r="GQ13" s="524">
        <v>2000</v>
      </c>
      <c r="GR13" s="583">
        <f t="shared" si="126"/>
        <v>2.2092052954348222</v>
      </c>
      <c r="GS13" s="477">
        <f t="shared" si="127"/>
        <v>1.0921353960248259</v>
      </c>
      <c r="GT13" s="477">
        <f t="shared" si="128"/>
        <v>0.72069460898835902</v>
      </c>
      <c r="GU13" s="477">
        <f t="shared" si="129"/>
        <v>0.53566417728262539</v>
      </c>
      <c r="GV13" s="477">
        <f t="shared" si="130"/>
        <v>0.42520032311119266</v>
      </c>
      <c r="GW13" s="477">
        <f t="shared" si="131"/>
        <v>0.35202176234654653</v>
      </c>
      <c r="GX13" s="477">
        <f t="shared" si="132"/>
        <v>0.30015077807607954</v>
      </c>
      <c r="GY13" s="477">
        <f t="shared" si="133"/>
        <v>0.26159848903966681</v>
      </c>
      <c r="GZ13" s="477">
        <f t="shared" si="134"/>
        <v>0.23192660582771976</v>
      </c>
      <c r="HA13" s="477">
        <f t="shared" si="135"/>
        <v>0.20847213341121615</v>
      </c>
      <c r="HB13" s="477">
        <f t="shared" si="136"/>
        <v>0.18954041779629241</v>
      </c>
      <c r="HC13" s="477">
        <f t="shared" si="137"/>
        <v>0.1740016694002372</v>
      </c>
      <c r="HD13" s="477">
        <f t="shared" si="138"/>
        <v>0.16107370645577843</v>
      </c>
      <c r="HE13" s="477">
        <f t="shared" si="139"/>
        <v>0.15019780843191621</v>
      </c>
      <c r="HF13" s="477">
        <f t="shared" si="140"/>
        <v>0.14096422813186926</v>
      </c>
      <c r="HG13" s="477">
        <f t="shared" si="141"/>
        <v>0.13306563679893307</v>
      </c>
      <c r="HH13" s="477">
        <f t="shared" si="142"/>
        <v>0.12626700040472091</v>
      </c>
      <c r="HI13" s="477">
        <f t="shared" si="143"/>
        <v>0.12038549721665227</v>
      </c>
      <c r="HJ13" s="477">
        <f t="shared" si="144"/>
        <v>0.11527677722707118</v>
      </c>
      <c r="HK13" s="477">
        <f t="shared" si="145"/>
        <v>0.11082534379302969</v>
      </c>
      <c r="HL13" s="477">
        <f t="shared" si="146"/>
        <v>0.10693768341712158</v>
      </c>
      <c r="HM13" s="477">
        <f t="shared" si="147"/>
        <v>0.10353726926117109</v>
      </c>
      <c r="HN13" s="477">
        <f t="shared" si="148"/>
        <v>0.10056086812657623</v>
      </c>
      <c r="HO13" s="477">
        <f t="shared" si="149"/>
        <v>9.7955770723462482E-2</v>
      </c>
      <c r="HP13" s="477">
        <f t="shared" si="150"/>
        <v>9.5677686707908216E-2</v>
      </c>
      <c r="HQ13" s="477">
        <f t="shared" si="151"/>
        <v>9.3689125510902693E-2</v>
      </c>
      <c r="HR13" s="477">
        <f t="shared" si="152"/>
        <v>9.1958137012955729E-2</v>
      </c>
      <c r="HS13" s="477">
        <f t="shared" si="153"/>
        <v>9.0457322102436954E-2</v>
      </c>
      <c r="HT13" s="477">
        <f t="shared" si="154"/>
        <v>8.916304797301107E-2</v>
      </c>
      <c r="HU13" s="477">
        <f t="shared" si="155"/>
        <v>8.8054820387152385E-2</v>
      </c>
      <c r="HV13" s="477">
        <f t="shared" si="156"/>
        <v>8.7114777461264142E-2</v>
      </c>
      <c r="HW13" s="477">
        <f t="shared" si="157"/>
        <v>8.6327278388977371E-2</v>
      </c>
      <c r="HX13" s="477">
        <f t="shared" si="158"/>
        <v>8.5678566963520456E-2</v>
      </c>
      <c r="HY13" s="477">
        <f t="shared" si="159"/>
        <v>8.5156494498779406E-2</v>
      </c>
      <c r="HZ13" s="477">
        <f t="shared" si="160"/>
        <v>8.475029026848907E-2</v>
      </c>
      <c r="IA13" s="477">
        <f t="shared" si="161"/>
        <v>8.4450370223296517E-2</v>
      </c>
      <c r="IB13" s="477">
        <f t="shared" si="162"/>
        <v>8.4248176743113717E-2</v>
      </c>
      <c r="IC13" s="477">
        <f t="shared" si="163"/>
        <v>8.4136043707025765E-2</v>
      </c>
      <c r="ID13" s="477">
        <f t="shared" si="164"/>
        <v>8.4107082335794559E-2</v>
      </c>
      <c r="IE13" s="477">
        <f t="shared" si="165"/>
        <v>8.415508417098258E-2</v>
      </c>
    </row>
    <row r="14" spans="1:239">
      <c r="J14" s="252"/>
      <c r="K14" s="499">
        <v>3000</v>
      </c>
      <c r="L14" s="382">
        <f t="shared" si="172"/>
        <v>0.91439999999999999</v>
      </c>
      <c r="M14" s="382">
        <v>30</v>
      </c>
      <c r="N14" s="491">
        <f t="shared" si="166"/>
        <v>908.11666094614407</v>
      </c>
      <c r="O14" s="263">
        <f t="shared" si="167"/>
        <v>1.1210187721258704</v>
      </c>
      <c r="P14" s="383">
        <f t="shared" si="168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263">
        <f t="shared" si="1"/>
        <v>0.89624146158020634</v>
      </c>
      <c r="T14" s="492">
        <f>O14/Konstanten!$C$22</f>
        <v>0.9151173650007105</v>
      </c>
      <c r="U14" s="492">
        <f t="shared" si="2"/>
        <v>0.97937324310255058</v>
      </c>
      <c r="V14" s="170"/>
      <c r="X14" s="524">
        <v>3000</v>
      </c>
      <c r="Y14" s="410">
        <f t="shared" si="3"/>
        <v>1.5968691485787816E-2</v>
      </c>
      <c r="Z14" s="410">
        <f t="shared" si="3"/>
        <v>3.1937066212438268E-2</v>
      </c>
      <c r="AA14" s="410">
        <f t="shared" si="3"/>
        <v>4.7904807911398159E-2</v>
      </c>
      <c r="AB14" s="410">
        <f t="shared" si="3"/>
        <v>6.3871601293821065E-2</v>
      </c>
      <c r="AC14" s="410">
        <f t="shared" si="3"/>
        <v>7.9837132536432542E-2</v>
      </c>
      <c r="AD14" s="410">
        <f t="shared" si="3"/>
        <v>9.5801089763023553E-2</v>
      </c>
      <c r="AE14" s="410">
        <f t="shared" si="3"/>
        <v>0.11176316351964014</v>
      </c>
      <c r="AF14" s="410">
        <f t="shared" si="3"/>
        <v>0.1277230472423371</v>
      </c>
      <c r="AG14" s="410">
        <f t="shared" si="3"/>
        <v>0.14368043771589695</v>
      </c>
      <c r="AH14" s="410">
        <f t="shared" si="3"/>
        <v>0.15963503552222405</v>
      </c>
      <c r="AI14" s="410">
        <f t="shared" si="4"/>
        <v>0.17558654547700026</v>
      </c>
      <c r="AJ14" s="410">
        <f t="shared" si="4"/>
        <v>0.19153467705349014</v>
      </c>
      <c r="AK14" s="410">
        <f t="shared" si="4"/>
        <v>0.20747914479214741</v>
      </c>
      <c r="AL14" s="410">
        <f t="shared" si="4"/>
        <v>0.22341966869502131</v>
      </c>
      <c r="AM14" s="410">
        <f t="shared" si="4"/>
        <v>0.23935597460383812</v>
      </c>
      <c r="AN14" s="410">
        <f t="shared" si="4"/>
        <v>0.25528779456086892</v>
      </c>
      <c r="AO14" s="410">
        <f t="shared" si="4"/>
        <v>0.27121486715165755</v>
      </c>
      <c r="AP14" s="410">
        <f t="shared" si="4"/>
        <v>0.28713693782885563</v>
      </c>
      <c r="AQ14" s="410">
        <f t="shared" si="4"/>
        <v>0.30305375921643818</v>
      </c>
      <c r="AR14" s="410">
        <f t="shared" si="4"/>
        <v>0.31896509139373863</v>
      </c>
      <c r="AS14" s="410">
        <f t="shared" si="4"/>
        <v>0.33487070215876358</v>
      </c>
      <c r="AT14" s="410">
        <f t="shared" si="4"/>
        <v>0.35077036727038402</v>
      </c>
      <c r="AU14" s="410">
        <f t="shared" si="4"/>
        <v>0.36666387066908146</v>
      </c>
      <c r="AV14" s="410">
        <f t="shared" si="4"/>
        <v>0.3825510046760367</v>
      </c>
      <c r="AW14" s="410">
        <f t="shared" si="4"/>
        <v>0.39843157017038344</v>
      </c>
      <c r="AX14" s="410">
        <f t="shared" si="4"/>
        <v>0.41430537674465384</v>
      </c>
      <c r="AY14" s="410">
        <f t="shared" si="5"/>
        <v>0.4301722428383678</v>
      </c>
      <c r="AZ14" s="410">
        <f t="shared" si="5"/>
        <v>0.44603199584998432</v>
      </c>
      <c r="BA14" s="410">
        <f t="shared" si="5"/>
        <v>0.46188447222733919</v>
      </c>
      <c r="BB14" s="410">
        <f t="shared" si="5"/>
        <v>0.47772951753692822</v>
      </c>
      <c r="BC14" s="410">
        <f t="shared" si="5"/>
        <v>0.49356698651233455</v>
      </c>
      <c r="BD14" s="410">
        <f t="shared" si="5"/>
        <v>0.50939674308225857</v>
      </c>
      <c r="BE14" s="410">
        <f t="shared" si="5"/>
        <v>0.52521866037865117</v>
      </c>
      <c r="BF14" s="410">
        <f t="shared" si="5"/>
        <v>0.54103262072545899</v>
      </c>
      <c r="BG14" s="410">
        <f t="shared" si="5"/>
        <v>0.55683851560864617</v>
      </c>
      <c r="BH14" s="410">
        <f t="shared" si="5"/>
        <v>0.57263624562808746</v>
      </c>
      <c r="BI14" s="410">
        <f t="shared" si="5"/>
        <v>0.58842572043208663</v>
      </c>
      <c r="BJ14" s="410">
        <f t="shared" si="5"/>
        <v>0.60420685863522072</v>
      </c>
      <c r="BK14" s="410">
        <f t="shared" si="5"/>
        <v>0.61997958772029771</v>
      </c>
      <c r="BL14" s="410">
        <f t="shared" si="5"/>
        <v>0.63574384392523209</v>
      </c>
      <c r="BM14" s="253"/>
      <c r="BN14" s="252"/>
      <c r="BO14" s="537">
        <f t="shared" si="169"/>
        <v>30</v>
      </c>
      <c r="BP14" s="524">
        <v>3000</v>
      </c>
      <c r="BQ14" s="382">
        <f t="shared" si="6"/>
        <v>282.2207924760412</v>
      </c>
      <c r="BR14" s="382">
        <f t="shared" si="7"/>
        <v>282.26396876219911</v>
      </c>
      <c r="BS14" s="382">
        <f t="shared" si="8"/>
        <v>282.33592543528511</v>
      </c>
      <c r="BT14" s="382">
        <f t="shared" si="9"/>
        <v>282.43665679900585</v>
      </c>
      <c r="BU14" s="382">
        <f t="shared" si="10"/>
        <v>282.56615489745235</v>
      </c>
      <c r="BV14" s="382">
        <f t="shared" si="11"/>
        <v>282.72440953390611</v>
      </c>
      <c r="BW14" s="382">
        <f t="shared" si="12"/>
        <v>282.91140829487813</v>
      </c>
      <c r="BX14" s="382">
        <f t="shared" si="13"/>
        <v>283.12713657928145</v>
      </c>
      <c r="BY14" s="382">
        <f t="shared" si="14"/>
        <v>283.37157763261234</v>
      </c>
      <c r="BZ14" s="382">
        <f t="shared" si="15"/>
        <v>283.64471258599627</v>
      </c>
      <c r="CA14" s="382">
        <f t="shared" si="16"/>
        <v>283.94652049993437</v>
      </c>
      <c r="CB14" s="382">
        <f t="shared" si="17"/>
        <v>284.27697841257083</v>
      </c>
      <c r="CC14" s="382">
        <f t="shared" si="18"/>
        <v>284.63606139227875</v>
      </c>
      <c r="CD14" s="382">
        <f t="shared" si="19"/>
        <v>285.02374259435254</v>
      </c>
      <c r="CE14" s="382">
        <f t="shared" si="20"/>
        <v>285.43999332157517</v>
      </c>
      <c r="CF14" s="382">
        <f t="shared" si="21"/>
        <v>285.88478308841911</v>
      </c>
      <c r="CG14" s="382">
        <f t="shared" si="22"/>
        <v>286.35807968862656</v>
      </c>
      <c r="CH14" s="382">
        <f t="shared" si="23"/>
        <v>286.85984926590481</v>
      </c>
      <c r="CI14" s="382">
        <f t="shared" si="24"/>
        <v>287.39005638746471</v>
      </c>
      <c r="CJ14" s="382">
        <f t="shared" si="25"/>
        <v>287.94866412012362</v>
      </c>
      <c r="CK14" s="382">
        <f t="shared" si="26"/>
        <v>288.53563410868878</v>
      </c>
      <c r="CL14" s="382">
        <f t="shared" si="27"/>
        <v>289.15092665633284</v>
      </c>
      <c r="CM14" s="382">
        <f t="shared" si="28"/>
        <v>289.79450080667391</v>
      </c>
      <c r="CN14" s="382">
        <f t="shared" si="29"/>
        <v>290.46631442726977</v>
      </c>
      <c r="CO14" s="382">
        <f t="shared" si="30"/>
        <v>291.16632429423674</v>
      </c>
      <c r="CP14" s="382">
        <f t="shared" si="31"/>
        <v>291.8944861777112</v>
      </c>
      <c r="CQ14" s="382">
        <f t="shared" si="32"/>
        <v>292.65075492786769</v>
      </c>
      <c r="CR14" s="382">
        <f t="shared" si="33"/>
        <v>293.43508456122197</v>
      </c>
      <c r="CS14" s="382">
        <f t="shared" si="34"/>
        <v>294.24742834694604</v>
      </c>
      <c r="CT14" s="382">
        <f t="shared" si="35"/>
        <v>295.08773889293678</v>
      </c>
      <c r="CU14" s="382">
        <f t="shared" si="36"/>
        <v>295.95596823138322</v>
      </c>
      <c r="CV14" s="382">
        <f t="shared" si="37"/>
        <v>296.85206790359064</v>
      </c>
      <c r="CW14" s="382">
        <f t="shared" si="38"/>
        <v>297.77598904382995</v>
      </c>
      <c r="CX14" s="382">
        <f t="shared" si="39"/>
        <v>298.72768246199013</v>
      </c>
      <c r="CY14" s="382">
        <f t="shared" si="40"/>
        <v>299.70709872482763</v>
      </c>
      <c r="CZ14" s="382">
        <f t="shared" si="41"/>
        <v>300.71418823561413</v>
      </c>
      <c r="DA14" s="382">
        <f t="shared" si="42"/>
        <v>301.74890131200254</v>
      </c>
      <c r="DB14" s="382">
        <f t="shared" si="43"/>
        <v>302.81118826194052</v>
      </c>
      <c r="DC14" s="382">
        <f t="shared" si="44"/>
        <v>303.90099945747608</v>
      </c>
      <c r="DD14" s="382">
        <f t="shared" si="45"/>
        <v>305.01828540631436</v>
      </c>
      <c r="DE14" s="521"/>
      <c r="DF14" s="252"/>
      <c r="DG14" s="537">
        <f t="shared" si="170"/>
        <v>30</v>
      </c>
      <c r="DH14" s="524">
        <v>3000</v>
      </c>
      <c r="DI14" s="382">
        <f t="shared" si="46"/>
        <v>10.453442661289561</v>
      </c>
      <c r="DJ14" s="382">
        <f t="shared" si="47"/>
        <v>20.906677965358725</v>
      </c>
      <c r="DK14" s="382">
        <f t="shared" si="48"/>
        <v>31.359498876133848</v>
      </c>
      <c r="DL14" s="382">
        <f t="shared" si="49"/>
        <v>41.811698998878036</v>
      </c>
      <c r="DM14" s="382">
        <f t="shared" si="50"/>
        <v>52.263072898248751</v>
      </c>
      <c r="DN14" s="382">
        <f t="shared" si="51"/>
        <v>62.713416413493597</v>
      </c>
      <c r="DO14" s="382">
        <f t="shared" si="52"/>
        <v>73.16252696951949</v>
      </c>
      <c r="DP14" s="382">
        <f t="shared" si="53"/>
        <v>83.61020388309413</v>
      </c>
      <c r="DQ14" s="382">
        <f t="shared" si="54"/>
        <v>94.056248663133076</v>
      </c>
      <c r="DR14" s="382">
        <f t="shared" si="55"/>
        <v>104.50046530422804</v>
      </c>
      <c r="DS14" s="382">
        <f t="shared" si="56"/>
        <v>114.94266057249088</v>
      </c>
      <c r="DT14" s="382">
        <f t="shared" si="57"/>
        <v>125.38264428298548</v>
      </c>
      <c r="DU14" s="382">
        <f t="shared" si="58"/>
        <v>135.82022956786469</v>
      </c>
      <c r="DV14" s="382">
        <f t="shared" si="59"/>
        <v>146.25523313455719</v>
      </c>
      <c r="DW14" s="382">
        <f t="shared" si="60"/>
        <v>156.68747551326754</v>
      </c>
      <c r="DX14" s="382">
        <f t="shared" si="61"/>
        <v>167.11678129320782</v>
      </c>
      <c r="DY14" s="382">
        <f t="shared" si="62"/>
        <v>177.54297934695472</v>
      </c>
      <c r="DZ14" s="382">
        <f t="shared" si="63"/>
        <v>187.96590304243864</v>
      </c>
      <c r="EA14" s="382">
        <f t="shared" si="64"/>
        <v>198.38539044208972</v>
      </c>
      <c r="EB14" s="382">
        <f t="shared" si="65"/>
        <v>208.80128448877315</v>
      </c>
      <c r="EC14" s="382">
        <f t="shared" si="66"/>
        <v>219.21343317816061</v>
      </c>
      <c r="ED14" s="382">
        <f t="shared" si="67"/>
        <v>229.62168971727368</v>
      </c>
      <c r="EE14" s="382">
        <f t="shared" si="68"/>
        <v>240.02591266898898</v>
      </c>
      <c r="EF14" s="382">
        <f t="shared" si="69"/>
        <v>250.42596608236587</v>
      </c>
      <c r="EG14" s="382">
        <f t="shared" si="70"/>
        <v>260.82171960868038</v>
      </c>
      <c r="EH14" s="382">
        <f t="shared" si="71"/>
        <v>271.21304860318321</v>
      </c>
      <c r="EI14" s="382">
        <f t="shared" si="72"/>
        <v>281.59983421254992</v>
      </c>
      <c r="EJ14" s="382">
        <f t="shared" si="73"/>
        <v>291.98196344816705</v>
      </c>
      <c r="EK14" s="382">
        <f t="shared" si="74"/>
        <v>302.35932924533404</v>
      </c>
      <c r="EL14" s="382">
        <f t="shared" si="75"/>
        <v>312.73183050861792</v>
      </c>
      <c r="EM14" s="382">
        <f t="shared" si="76"/>
        <v>323.09937214355449</v>
      </c>
      <c r="EN14" s="382">
        <f t="shared" si="77"/>
        <v>333.4618650749976</v>
      </c>
      <c r="EO14" s="382">
        <f t="shared" si="78"/>
        <v>343.81922625244329</v>
      </c>
      <c r="EP14" s="382">
        <f t="shared" si="79"/>
        <v>354.17137864266192</v>
      </c>
      <c r="EQ14" s="382">
        <f t="shared" si="80"/>
        <v>364.51825121007414</v>
      </c>
      <c r="ER14" s="382">
        <f t="shared" si="81"/>
        <v>374.85977888525889</v>
      </c>
      <c r="ES14" s="382">
        <f t="shared" si="82"/>
        <v>385.19590252208792</v>
      </c>
      <c r="ET14" s="382">
        <f t="shared" si="83"/>
        <v>395.52656884394463</v>
      </c>
      <c r="EU14" s="382">
        <f t="shared" si="84"/>
        <v>405.85173037954382</v>
      </c>
      <c r="EV14" s="382">
        <f t="shared" si="85"/>
        <v>416.1713453888778</v>
      </c>
      <c r="EW14" s="521"/>
      <c r="EX14" s="252"/>
      <c r="EY14" s="515">
        <f t="shared" si="171"/>
        <v>30</v>
      </c>
      <c r="EZ14" s="524">
        <v>3000</v>
      </c>
      <c r="FA14" s="382">
        <f t="shared" si="86"/>
        <v>37.07079247604122</v>
      </c>
      <c r="FB14" s="382">
        <f t="shared" si="87"/>
        <v>47.113968762199136</v>
      </c>
      <c r="FC14" s="382">
        <f t="shared" si="88"/>
        <v>57.185925435285128</v>
      </c>
      <c r="FD14" s="382">
        <f t="shared" si="89"/>
        <v>67.286656799005868</v>
      </c>
      <c r="FE14" s="382">
        <f t="shared" si="90"/>
        <v>77.416154897452373</v>
      </c>
      <c r="FF14" s="382">
        <f t="shared" si="91"/>
        <v>87.574409533906135</v>
      </c>
      <c r="FG14" s="382">
        <f t="shared" si="92"/>
        <v>97.761408294878152</v>
      </c>
      <c r="FH14" s="382">
        <f t="shared" si="93"/>
        <v>107.97713657928148</v>
      </c>
      <c r="FI14" s="382">
        <f t="shared" si="94"/>
        <v>118.22157763261237</v>
      </c>
      <c r="FJ14" s="382">
        <f t="shared" si="95"/>
        <v>128.4947125859963</v>
      </c>
      <c r="FK14" s="382">
        <f t="shared" si="96"/>
        <v>138.79652049993439</v>
      </c>
      <c r="FL14" s="382">
        <f t="shared" si="97"/>
        <v>149.12697841257085</v>
      </c>
      <c r="FM14" s="382">
        <f t="shared" si="98"/>
        <v>159.48606139227877</v>
      </c>
      <c r="FN14" s="382">
        <f t="shared" si="99"/>
        <v>169.87374259435256</v>
      </c>
      <c r="FO14" s="382">
        <f t="shared" si="100"/>
        <v>180.2899933215752</v>
      </c>
      <c r="FP14" s="382">
        <f t="shared" si="101"/>
        <v>190.73478308841914</v>
      </c>
      <c r="FQ14" s="382">
        <f t="shared" si="102"/>
        <v>201.20807968862658</v>
      </c>
      <c r="FR14" s="382">
        <f t="shared" si="103"/>
        <v>211.70984926590484</v>
      </c>
      <c r="FS14" s="382">
        <f t="shared" si="104"/>
        <v>222.24005638746473</v>
      </c>
      <c r="FT14" s="382">
        <f t="shared" si="105"/>
        <v>232.79866412012365</v>
      </c>
      <c r="FU14" s="382">
        <f t="shared" si="106"/>
        <v>243.38563410868881</v>
      </c>
      <c r="FV14" s="382">
        <f t="shared" si="107"/>
        <v>254.00092665633287</v>
      </c>
      <c r="FW14" s="382">
        <f t="shared" si="108"/>
        <v>264.64450080667393</v>
      </c>
      <c r="FX14" s="382">
        <f t="shared" si="109"/>
        <v>275.31631442726979</v>
      </c>
      <c r="FY14" s="382">
        <f t="shared" si="110"/>
        <v>286.01632429423677</v>
      </c>
      <c r="FZ14" s="382">
        <f t="shared" si="111"/>
        <v>296.74448617771122</v>
      </c>
      <c r="GA14" s="382">
        <f t="shared" si="112"/>
        <v>307.50075492786772</v>
      </c>
      <c r="GB14" s="382">
        <f t="shared" si="113"/>
        <v>318.28508456122199</v>
      </c>
      <c r="GC14" s="382">
        <f t="shared" si="114"/>
        <v>329.09742834694606</v>
      </c>
      <c r="GD14" s="382">
        <f t="shared" si="115"/>
        <v>339.93773889293681</v>
      </c>
      <c r="GE14" s="382">
        <f t="shared" si="116"/>
        <v>350.80596823138325</v>
      </c>
      <c r="GF14" s="382">
        <f t="shared" si="117"/>
        <v>361.70206790359066</v>
      </c>
      <c r="GG14" s="382">
        <f t="shared" si="118"/>
        <v>372.62598904382997</v>
      </c>
      <c r="GH14" s="382">
        <f t="shared" si="119"/>
        <v>383.57768246199015</v>
      </c>
      <c r="GI14" s="382">
        <f t="shared" si="120"/>
        <v>394.55709872482765</v>
      </c>
      <c r="GJ14" s="382">
        <f t="shared" si="121"/>
        <v>405.56418823561415</v>
      </c>
      <c r="GK14" s="382">
        <f t="shared" si="122"/>
        <v>416.59890131200257</v>
      </c>
      <c r="GL14" s="382">
        <f t="shared" si="123"/>
        <v>427.66118826194054</v>
      </c>
      <c r="GM14" s="382">
        <f t="shared" si="124"/>
        <v>438.7509994574761</v>
      </c>
      <c r="GN14" s="382">
        <f t="shared" si="125"/>
        <v>449.86828540631438</v>
      </c>
      <c r="GO14" s="511"/>
      <c r="GP14" s="521"/>
      <c r="GQ14" s="524">
        <v>3000</v>
      </c>
      <c r="GR14" s="583">
        <f t="shared" si="126"/>
        <v>2.546275966416224</v>
      </c>
      <c r="GS14" s="477">
        <f t="shared" si="127"/>
        <v>1.2535368287713871</v>
      </c>
      <c r="GT14" s="477">
        <f t="shared" si="128"/>
        <v>0.82355992553205259</v>
      </c>
      <c r="GU14" s="477">
        <f t="shared" si="129"/>
        <v>0.60927822619242089</v>
      </c>
      <c r="GV14" s="477">
        <f t="shared" si="130"/>
        <v>0.48127828319957933</v>
      </c>
      <c r="GW14" s="477">
        <f t="shared" si="131"/>
        <v>0.39642224171769685</v>
      </c>
      <c r="GX14" s="477">
        <f t="shared" si="132"/>
        <v>0.33622241254196827</v>
      </c>
      <c r="GY14" s="477">
        <f t="shared" si="133"/>
        <v>0.29143491541125532</v>
      </c>
      <c r="GZ14" s="477">
        <f t="shared" si="134"/>
        <v>0.25692422686374156</v>
      </c>
      <c r="HA14" s="477">
        <f t="shared" si="135"/>
        <v>0.22960899946153115</v>
      </c>
      <c r="HB14" s="477">
        <f t="shared" si="136"/>
        <v>0.2075283433377601</v>
      </c>
      <c r="HC14" s="477">
        <f t="shared" si="137"/>
        <v>0.18937496704882856</v>
      </c>
      <c r="HD14" s="477">
        <f t="shared" si="138"/>
        <v>0.17424379195728781</v>
      </c>
      <c r="HE14" s="477">
        <f t="shared" si="139"/>
        <v>0.16148830338307255</v>
      </c>
      <c r="HF14" s="477">
        <f t="shared" si="140"/>
        <v>0.1506343613680157</v>
      </c>
      <c r="HG14" s="477">
        <f t="shared" si="141"/>
        <v>0.14132633247509313</v>
      </c>
      <c r="HH14" s="477">
        <f t="shared" si="142"/>
        <v>0.1332922339633914</v>
      </c>
      <c r="HI14" s="477">
        <f t="shared" si="143"/>
        <v>0.12632049663871925</v>
      </c>
      <c r="HJ14" s="477">
        <f t="shared" si="144"/>
        <v>0.12024406581662266</v>
      </c>
      <c r="HK14" s="477">
        <f t="shared" si="145"/>
        <v>0.11492927205934306</v>
      </c>
      <c r="HL14" s="477">
        <f t="shared" si="146"/>
        <v>0.11026788176289724</v>
      </c>
      <c r="HM14" s="477">
        <f t="shared" si="147"/>
        <v>0.10617131582420027</v>
      </c>
      <c r="HN14" s="477">
        <f t="shared" si="148"/>
        <v>0.10256637653800135</v>
      </c>
      <c r="HO14" s="477">
        <f t="shared" si="149"/>
        <v>9.9392042823216661E-2</v>
      </c>
      <c r="HP14" s="477">
        <f t="shared" si="150"/>
        <v>9.6597034646335053E-2</v>
      </c>
      <c r="HQ14" s="477">
        <f t="shared" si="151"/>
        <v>9.413793954981689E-2</v>
      </c>
      <c r="HR14" s="477">
        <f t="shared" si="152"/>
        <v>9.1977755554244867E-2</v>
      </c>
      <c r="HS14" s="477">
        <f t="shared" si="153"/>
        <v>9.0084746339902946E-2</v>
      </c>
      <c r="HT14" s="477">
        <f t="shared" si="154"/>
        <v>8.8431533329394171E-2</v>
      </c>
      <c r="HU14" s="477">
        <f t="shared" si="155"/>
        <v>8.6994369393329718E-2</v>
      </c>
      <c r="HV14" s="477">
        <f t="shared" si="156"/>
        <v>8.5752553166579953E-2</v>
      </c>
      <c r="HW14" s="477">
        <f t="shared" si="157"/>
        <v>8.4687953215404899E-2</v>
      </c>
      <c r="HX14" s="477">
        <f t="shared" si="158"/>
        <v>8.3784618752634335E-2</v>
      </c>
      <c r="HY14" s="477">
        <f t="shared" si="159"/>
        <v>8.3028459081097739E-2</v>
      </c>
      <c r="HZ14" s="477">
        <f t="shared" si="160"/>
        <v>8.2406978018343277E-2</v>
      </c>
      <c r="IA14" s="477">
        <f t="shared" si="161"/>
        <v>8.1909052610719277E-2</v>
      </c>
      <c r="IB14" s="477">
        <f t="shared" si="162"/>
        <v>8.1524747756406724E-2</v>
      </c>
      <c r="IC14" s="477">
        <f t="shared" si="163"/>
        <v>8.1245160121404258E-2</v>
      </c>
      <c r="ID14" s="477">
        <f t="shared" si="164"/>
        <v>8.1062286089468152E-2</v>
      </c>
      <c r="IE14" s="477">
        <f t="shared" si="165"/>
        <v>8.0968909538809253E-2</v>
      </c>
    </row>
    <row r="15" spans="1:239">
      <c r="J15" s="252"/>
      <c r="K15" s="499">
        <v>4000</v>
      </c>
      <c r="L15" s="382">
        <f t="shared" si="172"/>
        <v>1.2191999999999998</v>
      </c>
      <c r="M15" s="382">
        <v>40</v>
      </c>
      <c r="N15" s="491">
        <f t="shared" si="166"/>
        <v>875.10545016230833</v>
      </c>
      <c r="O15" s="263">
        <f t="shared" si="167"/>
        <v>1.0879058223198341</v>
      </c>
      <c r="P15" s="383">
        <f t="shared" si="168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263">
        <f t="shared" si="1"/>
        <v>0.8636619295951723</v>
      </c>
      <c r="T15" s="492">
        <f>O15/Konstanten!$C$22</f>
        <v>0.88808638556721142</v>
      </c>
      <c r="U15" s="492">
        <f t="shared" si="2"/>
        <v>0.97249765747006744</v>
      </c>
      <c r="V15" s="170"/>
      <c r="X15" s="524">
        <v>4000</v>
      </c>
      <c r="Y15" s="410">
        <f t="shared" si="3"/>
        <v>1.6267073754916952E-2</v>
      </c>
      <c r="Z15" s="410">
        <f t="shared" si="3"/>
        <v>3.2533707525428328E-2</v>
      </c>
      <c r="AA15" s="410">
        <f t="shared" si="3"/>
        <v>4.8799462037068614E-2</v>
      </c>
      <c r="AB15" s="410">
        <f t="shared" si="3"/>
        <v>6.5063899433023417E-2</v>
      </c>
      <c r="AC15" s="410">
        <f t="shared" si="3"/>
        <v>8.1326583976869496E-2</v>
      </c>
      <c r="AD15" s="410">
        <f t="shared" si="3"/>
        <v>9.7587082748543663E-2</v>
      </c>
      <c r="AE15" s="410">
        <f t="shared" si="3"/>
        <v>0.11384496633075034</v>
      </c>
      <c r="AF15" s="410">
        <f t="shared" si="3"/>
        <v>0.13009980948396443</v>
      </c>
      <c r="AG15" s="410">
        <f t="shared" si="3"/>
        <v>0.14635119180761905</v>
      </c>
      <c r="AH15" s="410">
        <f t="shared" si="3"/>
        <v>0.16259869838550323</v>
      </c>
      <c r="AI15" s="410">
        <f t="shared" si="4"/>
        <v>0.17884192041333197</v>
      </c>
      <c r="AJ15" s="410">
        <f t="shared" si="4"/>
        <v>0.19508045580660691</v>
      </c>
      <c r="AK15" s="410">
        <f t="shared" si="4"/>
        <v>0.21131390978699963</v>
      </c>
      <c r="AL15" s="410">
        <f t="shared" si="4"/>
        <v>0.2275418954455255</v>
      </c>
      <c r="AM15" s="410">
        <f t="shared" si="4"/>
        <v>0.24376403428101889</v>
      </c>
      <c r="AN15" s="410">
        <f t="shared" si="4"/>
        <v>0.25997995671247592</v>
      </c>
      <c r="AO15" s="410">
        <f t="shared" si="4"/>
        <v>0.2761893025640057</v>
      </c>
      <c r="AP15" s="410">
        <f t="shared" si="4"/>
        <v>0.29239172152122417</v>
      </c>
      <c r="AQ15" s="410">
        <f t="shared" si="4"/>
        <v>0.30858687355813252</v>
      </c>
      <c r="AR15" s="410">
        <f t="shared" si="4"/>
        <v>0.32477442933364747</v>
      </c>
      <c r="AS15" s="410">
        <f t="shared" si="4"/>
        <v>0.3409540705570519</v>
      </c>
      <c r="AT15" s="410">
        <f t="shared" si="4"/>
        <v>0.35712549032187729</v>
      </c>
      <c r="AU15" s="410">
        <f t="shared" si="4"/>
        <v>0.37328839340777309</v>
      </c>
      <c r="AV15" s="410">
        <f t="shared" si="4"/>
        <v>0.38944249655015545</v>
      </c>
      <c r="AW15" s="410">
        <f t="shared" si="4"/>
        <v>0.40558752867749337</v>
      </c>
      <c r="AX15" s="410">
        <f t="shared" si="4"/>
        <v>0.42172323111630666</v>
      </c>
      <c r="AY15" s="410">
        <f t="shared" si="5"/>
        <v>0.43784935776398287</v>
      </c>
      <c r="AZ15" s="410">
        <f t="shared" si="5"/>
        <v>0.45396567522978282</v>
      </c>
      <c r="BA15" s="410">
        <f t="shared" si="5"/>
        <v>0.47007196294436759</v>
      </c>
      <c r="BB15" s="410">
        <f t="shared" si="5"/>
        <v>0.48616801323846909</v>
      </c>
      <c r="BC15" s="410">
        <f t="shared" si="5"/>
        <v>0.50225363139126533</v>
      </c>
      <c r="BD15" s="410">
        <f t="shared" si="5"/>
        <v>0.51832863564925569</v>
      </c>
      <c r="BE15" s="410">
        <f t="shared" si="5"/>
        <v>0.53439285721645891</v>
      </c>
      <c r="BF15" s="410">
        <f t="shared" si="5"/>
        <v>0.55044614021683191</v>
      </c>
      <c r="BG15" s="410">
        <f t="shared" si="5"/>
        <v>0.56648834162995843</v>
      </c>
      <c r="BH15" s="410">
        <f t="shared" si="5"/>
        <v>0.5825193312010063</v>
      </c>
      <c r="BI15" s="410">
        <f t="shared" si="5"/>
        <v>0.59853899132614541</v>
      </c>
      <c r="BJ15" s="410">
        <f t="shared" si="5"/>
        <v>0.61454721691455572</v>
      </c>
      <c r="BK15" s="410">
        <f t="shared" si="5"/>
        <v>0.63054391522826769</v>
      </c>
      <c r="BL15" s="410">
        <f t="shared" si="5"/>
        <v>0.64652900570109428</v>
      </c>
      <c r="BM15" s="253"/>
      <c r="BN15" s="252"/>
      <c r="BO15" s="537">
        <f t="shared" si="169"/>
        <v>40.000000000000007</v>
      </c>
      <c r="BP15" s="524">
        <v>4000</v>
      </c>
      <c r="BQ15" s="382">
        <f t="shared" si="6"/>
        <v>280.2400305089393</v>
      </c>
      <c r="BR15" s="382">
        <f t="shared" si="7"/>
        <v>280.28452043125287</v>
      </c>
      <c r="BS15" s="382">
        <f t="shared" si="8"/>
        <v>280.35866495741868</v>
      </c>
      <c r="BT15" s="382">
        <f t="shared" si="9"/>
        <v>280.46245608485589</v>
      </c>
      <c r="BU15" s="382">
        <f t="shared" si="10"/>
        <v>280.59588263779261</v>
      </c>
      <c r="BV15" s="382">
        <f t="shared" si="11"/>
        <v>280.7589302949566</v>
      </c>
      <c r="BW15" s="382">
        <f t="shared" si="12"/>
        <v>280.95158162495869</v>
      </c>
      <c r="BX15" s="382">
        <f t="shared" si="13"/>
        <v>281.17381612921236</v>
      </c>
      <c r="BY15" s="382">
        <f t="shared" si="14"/>
        <v>281.42561029219382</v>
      </c>
      <c r="BZ15" s="382">
        <f t="shared" si="15"/>
        <v>281.7069376388186</v>
      </c>
      <c r="CA15" s="382">
        <f t="shared" si="16"/>
        <v>282.01776879867879</v>
      </c>
      <c r="CB15" s="382">
        <f t="shared" si="17"/>
        <v>282.35807157685792</v>
      </c>
      <c r="CC15" s="382">
        <f t="shared" si="18"/>
        <v>282.72781103101403</v>
      </c>
      <c r="CD15" s="382">
        <f t="shared" si="19"/>
        <v>283.12694955439548</v>
      </c>
      <c r="CE15" s="382">
        <f t="shared" si="20"/>
        <v>283.5554469644361</v>
      </c>
      <c r="CF15" s="382">
        <f t="shared" si="21"/>
        <v>284.01326059655253</v>
      </c>
      <c r="CG15" s="382">
        <f t="shared" si="22"/>
        <v>284.50034540275379</v>
      </c>
      <c r="CH15" s="382">
        <f t="shared" si="23"/>
        <v>285.01665405465542</v>
      </c>
      <c r="CI15" s="382">
        <f t="shared" si="24"/>
        <v>285.56213705048168</v>
      </c>
      <c r="CJ15" s="382">
        <f t="shared" si="25"/>
        <v>286.13674282562863</v>
      </c>
      <c r="CK15" s="382">
        <f t="shared" si="26"/>
        <v>286.74041786635507</v>
      </c>
      <c r="CL15" s="382">
        <f t="shared" si="27"/>
        <v>287.37310682616516</v>
      </c>
      <c r="CM15" s="382">
        <f t="shared" si="28"/>
        <v>288.03475264444381</v>
      </c>
      <c r="CN15" s="382">
        <f t="shared" si="29"/>
        <v>288.7252966669098</v>
      </c>
      <c r="CO15" s="382">
        <f t="shared" si="30"/>
        <v>289.44467876745159</v>
      </c>
      <c r="CP15" s="382">
        <f t="shared" si="31"/>
        <v>290.19283747092209</v>
      </c>
      <c r="CQ15" s="382">
        <f t="shared" si="32"/>
        <v>290.96971007646914</v>
      </c>
      <c r="CR15" s="382">
        <f t="shared" si="33"/>
        <v>291.77523278099881</v>
      </c>
      <c r="CS15" s="382">
        <f t="shared" si="34"/>
        <v>292.60934080236831</v>
      </c>
      <c r="CT15" s="382">
        <f t="shared" si="35"/>
        <v>293.47196850193217</v>
      </c>
      <c r="CU15" s="382">
        <f t="shared" si="36"/>
        <v>294.36304950606933</v>
      </c>
      <c r="CV15" s="382">
        <f t="shared" si="37"/>
        <v>295.28251682634198</v>
      </c>
      <c r="CW15" s="382">
        <f t="shared" si="38"/>
        <v>296.2303029779543</v>
      </c>
      <c r="CX15" s="382">
        <f t="shared" si="39"/>
        <v>297.20634009619368</v>
      </c>
      <c r="CY15" s="382">
        <f t="shared" si="40"/>
        <v>298.21056005056465</v>
      </c>
      <c r="CZ15" s="382">
        <f t="shared" si="41"/>
        <v>299.24289455633635</v>
      </c>
      <c r="DA15" s="382">
        <f t="shared" si="42"/>
        <v>300.30327528325535</v>
      </c>
      <c r="DB15" s="382">
        <f t="shared" si="43"/>
        <v>301.3916339611888</v>
      </c>
      <c r="DC15" s="382">
        <f t="shared" si="44"/>
        <v>302.5079024824895</v>
      </c>
      <c r="DD15" s="382">
        <f t="shared" si="45"/>
        <v>303.65201300089404</v>
      </c>
      <c r="DE15" s="521"/>
      <c r="DF15" s="252"/>
      <c r="DG15" s="537">
        <f t="shared" si="170"/>
        <v>40.000000000000007</v>
      </c>
      <c r="DH15" s="524">
        <v>4000</v>
      </c>
      <c r="DI15" s="382">
        <f t="shared" si="46"/>
        <v>10.611324881781719</v>
      </c>
      <c r="DJ15" s="382">
        <f t="shared" si="47"/>
        <v>21.222362753278684</v>
      </c>
      <c r="DK15" s="382">
        <f t="shared" si="48"/>
        <v>31.832827067313698</v>
      </c>
      <c r="DL15" s="382">
        <f t="shared" si="49"/>
        <v>42.442432201470623</v>
      </c>
      <c r="DM15" s="382">
        <f t="shared" si="50"/>
        <v>53.050893916505238</v>
      </c>
      <c r="DN15" s="382">
        <f t="shared" si="51"/>
        <v>63.65792981033912</v>
      </c>
      <c r="DO15" s="382">
        <f t="shared" si="52"/>
        <v>74.263259765816471</v>
      </c>
      <c r="DP15" s="382">
        <f t="shared" si="53"/>
        <v>84.866606391021492</v>
      </c>
      <c r="DQ15" s="382">
        <f t="shared" si="54"/>
        <v>95.467695450583832</v>
      </c>
      <c r="DR15" s="382">
        <f t="shared" si="55"/>
        <v>106.06625628668394</v>
      </c>
      <c r="DS15" s="382">
        <f t="shared" si="56"/>
        <v>116.662022228429</v>
      </c>
      <c r="DT15" s="382">
        <f t="shared" si="57"/>
        <v>127.25473098837223</v>
      </c>
      <c r="DU15" s="382">
        <f t="shared" si="58"/>
        <v>137.84412504502191</v>
      </c>
      <c r="DV15" s="382">
        <f t="shared" si="59"/>
        <v>148.42995201021057</v>
      </c>
      <c r="DW15" s="382">
        <f t="shared" si="60"/>
        <v>159.01196498035262</v>
      </c>
      <c r="DX15" s="382">
        <f t="shared" si="61"/>
        <v>169.5899228706555</v>
      </c>
      <c r="DY15" s="382">
        <f t="shared" si="62"/>
        <v>180.16359073146253</v>
      </c>
      <c r="DZ15" s="382">
        <f t="shared" si="63"/>
        <v>190.73274004596763</v>
      </c>
      <c r="EA15" s="382">
        <f t="shared" si="64"/>
        <v>201.29714900867603</v>
      </c>
      <c r="EB15" s="382">
        <f t="shared" si="65"/>
        <v>211.85660278406885</v>
      </c>
      <c r="EC15" s="382">
        <f t="shared" si="66"/>
        <v>222.41089374499339</v>
      </c>
      <c r="ED15" s="382">
        <f t="shared" si="67"/>
        <v>232.95982169046113</v>
      </c>
      <c r="EE15" s="382">
        <f t="shared" si="68"/>
        <v>243.50319404256294</v>
      </c>
      <c r="EF15" s="382">
        <f t="shared" si="69"/>
        <v>254.04082602236613</v>
      </c>
      <c r="EG15" s="382">
        <f t="shared" si="70"/>
        <v>264.57254080470074</v>
      </c>
      <c r="EH15" s="382">
        <f t="shared" si="71"/>
        <v>275.09816965188361</v>
      </c>
      <c r="EI15" s="382">
        <f t="shared" si="72"/>
        <v>285.61755202645031</v>
      </c>
      <c r="EJ15" s="382">
        <f t="shared" si="73"/>
        <v>296.13053568313563</v>
      </c>
      <c r="EK15" s="382">
        <f t="shared" si="74"/>
        <v>306.63697674032016</v>
      </c>
      <c r="EL15" s="382">
        <f t="shared" si="75"/>
        <v>317.13673973134871</v>
      </c>
      <c r="EM15" s="382">
        <f t="shared" si="76"/>
        <v>327.62969763608641</v>
      </c>
      <c r="EN15" s="382">
        <f t="shared" si="77"/>
        <v>338.11573189323121</v>
      </c>
      <c r="EO15" s="382">
        <f t="shared" si="78"/>
        <v>348.59473239392008</v>
      </c>
      <c r="EP15" s="382">
        <f t="shared" si="79"/>
        <v>359.06659745721407</v>
      </c>
      <c r="EQ15" s="382">
        <f t="shared" si="80"/>
        <v>369.53123378814666</v>
      </c>
      <c r="ER15" s="382">
        <f t="shared" si="81"/>
        <v>379.98855641898706</v>
      </c>
      <c r="ES15" s="382">
        <f t="shared" si="82"/>
        <v>390.43848863449654</v>
      </c>
      <c r="ET15" s="382">
        <f t="shared" si="83"/>
        <v>400.88096188191315</v>
      </c>
      <c r="EU15" s="382">
        <f t="shared" si="84"/>
        <v>411.31591566647683</v>
      </c>
      <c r="EV15" s="382">
        <f t="shared" si="85"/>
        <v>421.74329743331526</v>
      </c>
      <c r="EW15" s="521"/>
      <c r="EX15" s="252"/>
      <c r="EY15" s="515">
        <f t="shared" si="171"/>
        <v>40.000000000000007</v>
      </c>
      <c r="EZ15" s="524">
        <v>4000</v>
      </c>
      <c r="FA15" s="382">
        <f t="shared" si="86"/>
        <v>41.090030508939329</v>
      </c>
      <c r="FB15" s="382">
        <f t="shared" si="87"/>
        <v>51.134520431252902</v>
      </c>
      <c r="FC15" s="382">
        <f t="shared" si="88"/>
        <v>61.208664957418712</v>
      </c>
      <c r="FD15" s="382">
        <f t="shared" si="89"/>
        <v>71.31245608485591</v>
      </c>
      <c r="FE15" s="382">
        <f t="shared" si="90"/>
        <v>81.445882637792636</v>
      </c>
      <c r="FF15" s="382">
        <f t="shared" si="91"/>
        <v>91.608930294956622</v>
      </c>
      <c r="FG15" s="382">
        <f t="shared" si="92"/>
        <v>101.80158162495871</v>
      </c>
      <c r="FH15" s="382">
        <f t="shared" si="93"/>
        <v>112.02381612921238</v>
      </c>
      <c r="FI15" s="382">
        <f t="shared" si="94"/>
        <v>122.27561029219385</v>
      </c>
      <c r="FJ15" s="382">
        <f t="shared" si="95"/>
        <v>132.55693763881862</v>
      </c>
      <c r="FK15" s="382">
        <f t="shared" si="96"/>
        <v>142.86776879867881</v>
      </c>
      <c r="FL15" s="382">
        <f t="shared" si="97"/>
        <v>153.20807157685795</v>
      </c>
      <c r="FM15" s="382">
        <f t="shared" si="98"/>
        <v>163.57781103101405</v>
      </c>
      <c r="FN15" s="382">
        <f t="shared" si="99"/>
        <v>173.9769495543955</v>
      </c>
      <c r="FO15" s="382">
        <f t="shared" si="100"/>
        <v>184.40544696443612</v>
      </c>
      <c r="FP15" s="382">
        <f t="shared" si="101"/>
        <v>194.86326059655255</v>
      </c>
      <c r="FQ15" s="382">
        <f t="shared" si="102"/>
        <v>205.35034540275382</v>
      </c>
      <c r="FR15" s="382">
        <f t="shared" si="103"/>
        <v>215.86665405465544</v>
      </c>
      <c r="FS15" s="382">
        <f t="shared" si="104"/>
        <v>226.4121370504817</v>
      </c>
      <c r="FT15" s="382">
        <f t="shared" si="105"/>
        <v>236.98674282562865</v>
      </c>
      <c r="FU15" s="382">
        <f t="shared" si="106"/>
        <v>247.5904178663551</v>
      </c>
      <c r="FV15" s="382">
        <f t="shared" si="107"/>
        <v>258.22310682616518</v>
      </c>
      <c r="FW15" s="382">
        <f t="shared" si="108"/>
        <v>268.88475264444384</v>
      </c>
      <c r="FX15" s="382">
        <f t="shared" si="109"/>
        <v>279.57529666690982</v>
      </c>
      <c r="FY15" s="382">
        <f t="shared" si="110"/>
        <v>290.29467876745161</v>
      </c>
      <c r="FZ15" s="382">
        <f t="shared" si="111"/>
        <v>301.04283747092211</v>
      </c>
      <c r="GA15" s="382">
        <f t="shared" si="112"/>
        <v>311.81971007646916</v>
      </c>
      <c r="GB15" s="382">
        <f t="shared" si="113"/>
        <v>322.62523278099883</v>
      </c>
      <c r="GC15" s="382">
        <f t="shared" si="114"/>
        <v>333.45934080236833</v>
      </c>
      <c r="GD15" s="382">
        <f t="shared" si="115"/>
        <v>344.32196850193219</v>
      </c>
      <c r="GE15" s="382">
        <f t="shared" si="116"/>
        <v>355.21304950606935</v>
      </c>
      <c r="GF15" s="382">
        <f t="shared" si="117"/>
        <v>366.132516826342</v>
      </c>
      <c r="GG15" s="382">
        <f t="shared" si="118"/>
        <v>377.08030297795432</v>
      </c>
      <c r="GH15" s="382">
        <f t="shared" si="119"/>
        <v>388.05634009619371</v>
      </c>
      <c r="GI15" s="382">
        <f t="shared" si="120"/>
        <v>399.06056005056467</v>
      </c>
      <c r="GJ15" s="382">
        <f t="shared" si="121"/>
        <v>410.09289455633638</v>
      </c>
      <c r="GK15" s="382">
        <f t="shared" si="122"/>
        <v>421.15327528325537</v>
      </c>
      <c r="GL15" s="382">
        <f t="shared" si="123"/>
        <v>432.24163396118882</v>
      </c>
      <c r="GM15" s="382">
        <f t="shared" si="124"/>
        <v>443.35790248248952</v>
      </c>
      <c r="GN15" s="382">
        <f t="shared" si="125"/>
        <v>454.50201300089407</v>
      </c>
      <c r="GO15" s="511"/>
      <c r="GP15" s="521"/>
      <c r="GQ15" s="524">
        <v>4000</v>
      </c>
      <c r="GR15" s="583">
        <f t="shared" si="126"/>
        <v>2.8722808854420836</v>
      </c>
      <c r="GS15" s="477">
        <f t="shared" si="127"/>
        <v>1.4094640651335126</v>
      </c>
      <c r="GT15" s="477">
        <f t="shared" si="128"/>
        <v>0.92281586640064561</v>
      </c>
      <c r="GU15" s="477">
        <f t="shared" si="129"/>
        <v>0.68021605704267218</v>
      </c>
      <c r="GV15" s="477">
        <f t="shared" si="130"/>
        <v>0.53524053272273187</v>
      </c>
      <c r="GW15" s="477">
        <f t="shared" si="131"/>
        <v>0.43908120430391046</v>
      </c>
      <c r="GX15" s="477">
        <f t="shared" si="132"/>
        <v>0.37082026759910947</v>
      </c>
      <c r="GY15" s="477">
        <f t="shared" si="133"/>
        <v>0.31999877093075324</v>
      </c>
      <c r="GZ15" s="477">
        <f t="shared" si="134"/>
        <v>0.28080613777344587</v>
      </c>
      <c r="HA15" s="477">
        <f t="shared" si="135"/>
        <v>0.24975597593011731</v>
      </c>
      <c r="HB15" s="477">
        <f t="shared" si="136"/>
        <v>0.22462962727440036</v>
      </c>
      <c r="HC15" s="477">
        <f t="shared" si="137"/>
        <v>0.20394794273587499</v>
      </c>
      <c r="HD15" s="477">
        <f t="shared" si="138"/>
        <v>0.18668685355714029</v>
      </c>
      <c r="HE15" s="477">
        <f t="shared" si="139"/>
        <v>0.17211484069217742</v>
      </c>
      <c r="HF15" s="477">
        <f t="shared" si="140"/>
        <v>0.15969541655070488</v>
      </c>
      <c r="HG15" s="477">
        <f t="shared" si="141"/>
        <v>0.14902617619074435</v>
      </c>
      <c r="HH15" s="477">
        <f t="shared" si="142"/>
        <v>0.1397993599541022</v>
      </c>
      <c r="HI15" s="477">
        <f t="shared" si="143"/>
        <v>0.13177556198600407</v>
      </c>
      <c r="HJ15" s="477">
        <f t="shared" si="144"/>
        <v>0.12476574142002976</v>
      </c>
      <c r="HK15" s="477">
        <f t="shared" si="145"/>
        <v>0.11861863029670713</v>
      </c>
      <c r="HL15" s="477">
        <f t="shared" si="146"/>
        <v>0.11321173930550116</v>
      </c>
      <c r="HM15" s="477">
        <f t="shared" si="147"/>
        <v>0.10844481658846708</v>
      </c>
      <c r="HN15" s="477">
        <f t="shared" si="148"/>
        <v>0.1042350130218183</v>
      </c>
      <c r="HO15" s="477">
        <f t="shared" si="149"/>
        <v>0.10051325625234582</v>
      </c>
      <c r="HP15" s="477">
        <f t="shared" si="150"/>
        <v>9.7221495036925107E-2</v>
      </c>
      <c r="HQ15" s="477">
        <f t="shared" si="151"/>
        <v>9.4310579571901768E-2</v>
      </c>
      <c r="HR15" s="477">
        <f t="shared" si="152"/>
        <v>9.1738612925274063E-2</v>
      </c>
      <c r="HS15" s="477">
        <f t="shared" si="153"/>
        <v>8.9469655794676112E-2</v>
      </c>
      <c r="HT15" s="477">
        <f t="shared" si="154"/>
        <v>8.7472699304503854E-2</v>
      </c>
      <c r="HU15" s="477">
        <f t="shared" si="155"/>
        <v>8.5720843298106975E-2</v>
      </c>
      <c r="HV15" s="477">
        <f t="shared" si="156"/>
        <v>8.4190633721553124E-2</v>
      </c>
      <c r="HW15" s="477">
        <f t="shared" si="157"/>
        <v>8.2861524295940805E-2</v>
      </c>
      <c r="HX15" s="477">
        <f t="shared" si="158"/>
        <v>8.1715436112341722E-2</v>
      </c>
      <c r="HY15" s="477">
        <f t="shared" si="159"/>
        <v>8.0736394987099891E-2</v>
      </c>
      <c r="HZ15" s="477">
        <f t="shared" si="160"/>
        <v>7.9910231023522252E-2</v>
      </c>
      <c r="IA15" s="477">
        <f t="shared" si="161"/>
        <v>7.9224328282547926E-2</v>
      </c>
      <c r="IB15" s="477">
        <f t="shared" si="162"/>
        <v>7.8667415080361208E-2</v>
      </c>
      <c r="IC15" s="477">
        <f t="shared" si="163"/>
        <v>7.8229387427267094E-2</v>
      </c>
      <c r="ID15" s="477">
        <f t="shared" si="164"/>
        <v>7.7901159657518662E-2</v>
      </c>
      <c r="IE15" s="477">
        <f t="shared" si="165"/>
        <v>7.767453748985427E-2</v>
      </c>
    </row>
    <row r="16" spans="1:239">
      <c r="J16" s="252"/>
      <c r="K16" s="499">
        <v>5000</v>
      </c>
      <c r="L16" s="382">
        <f t="shared" si="172"/>
        <v>1.5239999999999998</v>
      </c>
      <c r="M16" s="382">
        <v>50</v>
      </c>
      <c r="N16" s="491">
        <f t="shared" si="166"/>
        <v>843.07271560736558</v>
      </c>
      <c r="O16" s="263">
        <f t="shared" si="167"/>
        <v>1.0555463943612404</v>
      </c>
      <c r="P16" s="383">
        <f t="shared" si="168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263">
        <f t="shared" si="1"/>
        <v>0.83204807856636132</v>
      </c>
      <c r="T16" s="492">
        <f>O16/Konstanten!$C$22</f>
        <v>0.86167052600917582</v>
      </c>
      <c r="U16" s="492">
        <f t="shared" si="2"/>
        <v>0.96562207183758442</v>
      </c>
      <c r="V16" s="170"/>
      <c r="X16" s="524">
        <v>5000</v>
      </c>
      <c r="Y16" s="410">
        <f t="shared" si="3"/>
        <v>1.6573207471326859E-2</v>
      </c>
      <c r="Z16" s="410">
        <f t="shared" si="3"/>
        <v>3.3145841762978981E-2</v>
      </c>
      <c r="AA16" s="410">
        <f t="shared" si="3"/>
        <v>4.971733065897236E-2</v>
      </c>
      <c r="AB16" s="410">
        <f t="shared" si="3"/>
        <v>6.6287103867453831E-2</v>
      </c>
      <c r="AC16" s="410">
        <f t="shared" si="3"/>
        <v>8.2854593974095253E-2</v>
      </c>
      <c r="AD16" s="410">
        <f t="shared" si="3"/>
        <v>9.9419237385700701E-2</v>
      </c>
      <c r="AE16" s="410">
        <f t="shared" si="3"/>
        <v>0.11598047526011553</v>
      </c>
      <c r="AF16" s="410">
        <f t="shared" si="3"/>
        <v>0.13253775441981089</v>
      </c>
      <c r="AG16" s="410">
        <f t="shared" si="3"/>
        <v>0.14909052824564009</v>
      </c>
      <c r="AH16" s="410">
        <f t="shared" si="3"/>
        <v>0.16563825754804509</v>
      </c>
      <c r="AI16" s="410">
        <f t="shared" si="4"/>
        <v>0.1821804114127277</v>
      </c>
      <c r="AJ16" s="410">
        <f t="shared" si="4"/>
        <v>0.19871646801824028</v>
      </c>
      <c r="AK16" s="410">
        <f t="shared" si="4"/>
        <v>0.21524591542287788</v>
      </c>
      <c r="AL16" s="410">
        <f t="shared" si="4"/>
        <v>0.23176825231856696</v>
      </c>
      <c r="AM16" s="410">
        <f t="shared" si="4"/>
        <v>0.24828298874962293</v>
      </c>
      <c r="AN16" s="410">
        <f t="shared" si="4"/>
        <v>0.2647896467944284</v>
      </c>
      <c r="AO16" s="410">
        <f t="shared" si="4"/>
        <v>0.28128776120827126</v>
      </c>
      <c r="AP16" s="410">
        <f t="shared" si="4"/>
        <v>0.29777688002585512</v>
      </c>
      <c r="AQ16" s="410">
        <f t="shared" si="4"/>
        <v>0.3142565651221243</v>
      </c>
      <c r="AR16" s="410">
        <f t="shared" si="4"/>
        <v>0.33072639273038601</v>
      </c>
      <c r="AS16" s="410">
        <f t="shared" si="4"/>
        <v>0.34718595391679047</v>
      </c>
      <c r="AT16" s="410">
        <f t="shared" si="4"/>
        <v>0.36363485501057735</v>
      </c>
      <c r="AU16" s="410">
        <f t="shared" si="4"/>
        <v>0.38007271798963388</v>
      </c>
      <c r="AV16" s="410">
        <f t="shared" si="4"/>
        <v>0.39649918082112801</v>
      </c>
      <c r="AW16" s="410">
        <f t="shared" si="4"/>
        <v>0.41291389775725185</v>
      </c>
      <c r="AX16" s="410">
        <f t="shared" si="4"/>
        <v>0.42931653958621963</v>
      </c>
      <c r="AY16" s="410">
        <f t="shared" si="5"/>
        <v>0.44570679383891132</v>
      </c>
      <c r="AZ16" s="410">
        <f t="shared" si="5"/>
        <v>0.46208436495174265</v>
      </c>
      <c r="BA16" s="410">
        <f t="shared" si="5"/>
        <v>0.4784489743864625</v>
      </c>
      <c r="BB16" s="410">
        <f t="shared" si="5"/>
        <v>0.49480036070780614</v>
      </c>
      <c r="BC16" s="410">
        <f t="shared" si="5"/>
        <v>0.51113827962002223</v>
      </c>
      <c r="BD16" s="410">
        <f t="shared" si="5"/>
        <v>0.52746250396346528</v>
      </c>
      <c r="BE16" s="410">
        <f t="shared" si="5"/>
        <v>0.54377282367258206</v>
      </c>
      <c r="BF16" s="410">
        <f t="shared" si="5"/>
        <v>0.56006904569666405</v>
      </c>
      <c r="BG16" s="410">
        <f t="shared" si="5"/>
        <v>0.5763509938849446</v>
      </c>
      <c r="BH16" s="410">
        <f t="shared" si="5"/>
        <v>0.59261850883759015</v>
      </c>
      <c r="BI16" s="410">
        <f t="shared" si="5"/>
        <v>0.60887144772431967</v>
      </c>
      <c r="BJ16" s="410">
        <f t="shared" si="5"/>
        <v>0.62510968407234713</v>
      </c>
      <c r="BK16" s="410">
        <f t="shared" si="5"/>
        <v>0.64133310752546768</v>
      </c>
      <c r="BL16" s="410">
        <f t="shared" si="5"/>
        <v>0.65754162357611057</v>
      </c>
      <c r="BM16" s="253"/>
      <c r="BN16" s="252"/>
      <c r="BO16" s="537">
        <f t="shared" si="169"/>
        <v>50.000000000000007</v>
      </c>
      <c r="BP16" s="524">
        <v>5000</v>
      </c>
      <c r="BQ16" s="382">
        <f t="shared" si="6"/>
        <v>278.25928512300209</v>
      </c>
      <c r="BR16" s="382">
        <f t="shared" si="7"/>
        <v>278.30513837750044</v>
      </c>
      <c r="BS16" s="382">
        <f t="shared" si="8"/>
        <v>278.38155342548538</v>
      </c>
      <c r="BT16" s="382">
        <f t="shared" si="9"/>
        <v>278.48851972196661</v>
      </c>
      <c r="BU16" s="382">
        <f t="shared" si="10"/>
        <v>278.6260225424158</v>
      </c>
      <c r="BV16" s="382">
        <f t="shared" si="11"/>
        <v>278.79404302100323</v>
      </c>
      <c r="BW16" s="382">
        <f t="shared" si="12"/>
        <v>278.99255819943807</v>
      </c>
      <c r="BX16" s="382">
        <f t="shared" si="13"/>
        <v>279.22154108618315</v>
      </c>
      <c r="BY16" s="382">
        <f t="shared" si="14"/>
        <v>279.48096072575635</v>
      </c>
      <c r="BZ16" s="382">
        <f t="shared" si="15"/>
        <v>279.77078227779276</v>
      </c>
      <c r="CA16" s="382">
        <f t="shared" si="16"/>
        <v>280.09096710549187</v>
      </c>
      <c r="CB16" s="382">
        <f t="shared" si="17"/>
        <v>280.44147287303883</v>
      </c>
      <c r="CC16" s="382">
        <f t="shared" si="18"/>
        <v>280.82225365154682</v>
      </c>
      <c r="CD16" s="382">
        <f t="shared" si="19"/>
        <v>281.23326003303555</v>
      </c>
      <c r="CE16" s="382">
        <f t="shared" si="20"/>
        <v>281.67443925192998</v>
      </c>
      <c r="CF16" s="382">
        <f t="shared" si="21"/>
        <v>282.14573531353716</v>
      </c>
      <c r="CG16" s="382">
        <f t="shared" si="22"/>
        <v>282.64708912893389</v>
      </c>
      <c r="CH16" s="382">
        <f t="shared" si="23"/>
        <v>283.1784386556825</v>
      </c>
      <c r="CI16" s="382">
        <f t="shared" si="24"/>
        <v>283.73971904377254</v>
      </c>
      <c r="CJ16" s="382">
        <f t="shared" si="25"/>
        <v>284.33086278618015</v>
      </c>
      <c r="CK16" s="382">
        <f t="shared" si="26"/>
        <v>284.95179987342527</v>
      </c>
      <c r="CL16" s="382">
        <f t="shared" si="27"/>
        <v>285.60245795150763</v>
      </c>
      <c r="CM16" s="382">
        <f t="shared" si="28"/>
        <v>286.28276248260028</v>
      </c>
      <c r="CN16" s="382">
        <f t="shared" si="29"/>
        <v>286.99263690788456</v>
      </c>
      <c r="CO16" s="382">
        <f t="shared" si="30"/>
        <v>287.73200281191998</v>
      </c>
      <c r="CP16" s="382">
        <f t="shared" si="31"/>
        <v>288.50078008795174</v>
      </c>
      <c r="CQ16" s="382">
        <f t="shared" si="32"/>
        <v>289.2988871035717</v>
      </c>
      <c r="CR16" s="382">
        <f t="shared" si="33"/>
        <v>290.12624086617092</v>
      </c>
      <c r="CS16" s="382">
        <f t="shared" si="34"/>
        <v>290.98275718763421</v>
      </c>
      <c r="CT16" s="382">
        <f t="shared" si="35"/>
        <v>291.86835084775697</v>
      </c>
      <c r="CU16" s="382">
        <f t="shared" si="36"/>
        <v>292.78293575588162</v>
      </c>
      <c r="CV16" s="382">
        <f t="shared" si="37"/>
        <v>293.72642511028249</v>
      </c>
      <c r="CW16" s="382">
        <f t="shared" si="38"/>
        <v>294.69873155485345</v>
      </c>
      <c r="CX16" s="382">
        <f t="shared" si="39"/>
        <v>295.69976733267913</v>
      </c>
      <c r="CY16" s="382">
        <f t="shared" si="40"/>
        <v>296.72944443610601</v>
      </c>
      <c r="CZ16" s="382">
        <f t="shared" si="41"/>
        <v>297.78767475295336</v>
      </c>
      <c r="DA16" s="382">
        <f t="shared" si="42"/>
        <v>298.87437020854213</v>
      </c>
      <c r="DB16" s="382">
        <f t="shared" si="43"/>
        <v>299.98944290324465</v>
      </c>
      <c r="DC16" s="382">
        <f t="shared" si="44"/>
        <v>301.13280524529455</v>
      </c>
      <c r="DD16" s="382">
        <f t="shared" si="45"/>
        <v>302.30437007862457</v>
      </c>
      <c r="DE16" s="521"/>
      <c r="DF16" s="252"/>
      <c r="DG16" s="537">
        <f t="shared" si="170"/>
        <v>50.000000000000007</v>
      </c>
      <c r="DH16" s="524">
        <v>5000</v>
      </c>
      <c r="DI16" s="382">
        <f t="shared" si="46"/>
        <v>10.772736887187909</v>
      </c>
      <c r="DJ16" s="382">
        <f t="shared" si="47"/>
        <v>21.545101202329295</v>
      </c>
      <c r="DK16" s="382">
        <f t="shared" si="48"/>
        <v>32.316720999785453</v>
      </c>
      <c r="DL16" s="382">
        <f t="shared" si="49"/>
        <v>43.087225584620377</v>
      </c>
      <c r="DM16" s="382">
        <f t="shared" si="50"/>
        <v>53.856246132315711</v>
      </c>
      <c r="DN16" s="382">
        <f t="shared" si="51"/>
        <v>64.623416302124113</v>
      </c>
      <c r="DO16" s="382">
        <f t="shared" si="52"/>
        <v>75.388372841518617</v>
      </c>
      <c r="DP16" s="382">
        <f t="shared" si="53"/>
        <v>86.150756180031053</v>
      </c>
      <c r="DQ16" s="382">
        <f t="shared" si="54"/>
        <v>96.910211010201749</v>
      </c>
      <c r="DR16" s="382">
        <f t="shared" si="55"/>
        <v>107.66638685387183</v>
      </c>
      <c r="DS16" s="382">
        <f t="shared" si="56"/>
        <v>118.41893861187727</v>
      </c>
      <c r="DT16" s="382">
        <f t="shared" si="57"/>
        <v>129.16752709549024</v>
      </c>
      <c r="DU16" s="382">
        <f t="shared" si="58"/>
        <v>139.91181953790641</v>
      </c>
      <c r="DV16" s="382">
        <f t="shared" si="59"/>
        <v>150.65149008427926</v>
      </c>
      <c r="DW16" s="382">
        <f t="shared" si="60"/>
        <v>161.38622025891931</v>
      </c>
      <c r="DX16" s="382">
        <f t="shared" si="61"/>
        <v>172.11569940839118</v>
      </c>
      <c r="DY16" s="382">
        <f t="shared" si="62"/>
        <v>182.83962511936417</v>
      </c>
      <c r="DZ16" s="382">
        <f t="shared" si="63"/>
        <v>193.55770361024958</v>
      </c>
      <c r="EA16" s="382">
        <f t="shared" si="64"/>
        <v>204.26965009574221</v>
      </c>
      <c r="EB16" s="382">
        <f t="shared" si="65"/>
        <v>214.97518912360439</v>
      </c>
      <c r="EC16" s="382">
        <f t="shared" si="66"/>
        <v>225.6740548830825</v>
      </c>
      <c r="ED16" s="382">
        <f t="shared" si="67"/>
        <v>236.36599148457105</v>
      </c>
      <c r="EE16" s="382">
        <f t="shared" si="68"/>
        <v>247.05075321022909</v>
      </c>
      <c r="EF16" s="382">
        <f t="shared" si="69"/>
        <v>257.72810473539471</v>
      </c>
      <c r="EG16" s="382">
        <f t="shared" si="70"/>
        <v>268.39782132082115</v>
      </c>
      <c r="EH16" s="382">
        <f t="shared" si="71"/>
        <v>279.05968897582767</v>
      </c>
      <c r="EI16" s="382">
        <f t="shared" si="72"/>
        <v>289.71350459261993</v>
      </c>
      <c r="EJ16" s="382">
        <f t="shared" si="73"/>
        <v>300.35907605215687</v>
      </c>
      <c r="EK16" s="382">
        <f t="shared" si="74"/>
        <v>310.9962223020201</v>
      </c>
      <c r="EL16" s="382">
        <f t="shared" si="75"/>
        <v>321.62477340688935</v>
      </c>
      <c r="EM16" s="382">
        <f t="shared" si="76"/>
        <v>332.24457057228523</v>
      </c>
      <c r="EN16" s="382">
        <f t="shared" si="77"/>
        <v>342.85546614235443</v>
      </c>
      <c r="EO16" s="382">
        <f t="shared" si="78"/>
        <v>353.45732357256031</v>
      </c>
      <c r="EP16" s="382">
        <f t="shared" si="79"/>
        <v>364.05001737817145</v>
      </c>
      <c r="EQ16" s="382">
        <f t="shared" si="80"/>
        <v>374.63343305957358</v>
      </c>
      <c r="ER16" s="382">
        <f t="shared" si="81"/>
        <v>385.20746700541275</v>
      </c>
      <c r="ES16" s="382">
        <f t="shared" si="82"/>
        <v>395.77202637469605</v>
      </c>
      <c r="ET16" s="382">
        <f t="shared" si="83"/>
        <v>406.32702895895238</v>
      </c>
      <c r="EU16" s="382">
        <f t="shared" si="84"/>
        <v>416.87240302563623</v>
      </c>
      <c r="EV16" s="382">
        <f t="shared" si="85"/>
        <v>427.40808714395968</v>
      </c>
      <c r="EW16" s="521"/>
      <c r="EX16" s="252"/>
      <c r="EY16" s="515">
        <f t="shared" si="171"/>
        <v>50.000000000000007</v>
      </c>
      <c r="EZ16" s="524">
        <v>5000</v>
      </c>
      <c r="FA16" s="382">
        <f t="shared" si="86"/>
        <v>45.109285123002117</v>
      </c>
      <c r="FB16" s="382">
        <f t="shared" si="87"/>
        <v>55.155138377500471</v>
      </c>
      <c r="FC16" s="382">
        <f t="shared" si="88"/>
        <v>65.231553425485401</v>
      </c>
      <c r="FD16" s="382">
        <f t="shared" si="89"/>
        <v>75.338519721966634</v>
      </c>
      <c r="FE16" s="382">
        <f t="shared" si="90"/>
        <v>85.476022542415819</v>
      </c>
      <c r="FF16" s="382">
        <f t="shared" si="91"/>
        <v>95.644043021003256</v>
      </c>
      <c r="FG16" s="382">
        <f t="shared" si="92"/>
        <v>105.84255819943809</v>
      </c>
      <c r="FH16" s="382">
        <f t="shared" si="93"/>
        <v>116.07154108618317</v>
      </c>
      <c r="FI16" s="382">
        <f t="shared" si="94"/>
        <v>126.33096072575637</v>
      </c>
      <c r="FJ16" s="382">
        <f t="shared" si="95"/>
        <v>136.62078227779278</v>
      </c>
      <c r="FK16" s="382">
        <f t="shared" si="96"/>
        <v>146.94096710549189</v>
      </c>
      <c r="FL16" s="382">
        <f t="shared" si="97"/>
        <v>157.29147287303886</v>
      </c>
      <c r="FM16" s="382">
        <f t="shared" si="98"/>
        <v>167.67225365154684</v>
      </c>
      <c r="FN16" s="382">
        <f t="shared" si="99"/>
        <v>178.08326003303557</v>
      </c>
      <c r="FO16" s="382">
        <f t="shared" si="100"/>
        <v>188.52443925193</v>
      </c>
      <c r="FP16" s="382">
        <f t="shared" si="101"/>
        <v>198.99573531353718</v>
      </c>
      <c r="FQ16" s="382">
        <f t="shared" si="102"/>
        <v>209.49708912893391</v>
      </c>
      <c r="FR16" s="382">
        <f t="shared" si="103"/>
        <v>220.02843865568252</v>
      </c>
      <c r="FS16" s="382">
        <f t="shared" si="104"/>
        <v>230.58971904377256</v>
      </c>
      <c r="FT16" s="382">
        <f t="shared" si="105"/>
        <v>241.18086278618017</v>
      </c>
      <c r="FU16" s="382">
        <f t="shared" si="106"/>
        <v>251.8017998734253</v>
      </c>
      <c r="FV16" s="382">
        <f t="shared" si="107"/>
        <v>262.45245795150765</v>
      </c>
      <c r="FW16" s="382">
        <f t="shared" si="108"/>
        <v>273.1327624826003</v>
      </c>
      <c r="FX16" s="382">
        <f t="shared" si="109"/>
        <v>283.84263690788458</v>
      </c>
      <c r="FY16" s="382">
        <f t="shared" si="110"/>
        <v>294.58200281192001</v>
      </c>
      <c r="FZ16" s="382">
        <f t="shared" si="111"/>
        <v>305.35078008795176</v>
      </c>
      <c r="GA16" s="382">
        <f t="shared" si="112"/>
        <v>316.14888710357172</v>
      </c>
      <c r="GB16" s="382">
        <f t="shared" si="113"/>
        <v>326.97624086617094</v>
      </c>
      <c r="GC16" s="382">
        <f t="shared" si="114"/>
        <v>337.83275718763423</v>
      </c>
      <c r="GD16" s="382">
        <f t="shared" si="115"/>
        <v>348.71835084775699</v>
      </c>
      <c r="GE16" s="382">
        <f t="shared" si="116"/>
        <v>359.63293575588165</v>
      </c>
      <c r="GF16" s="382">
        <f t="shared" si="117"/>
        <v>370.57642511028251</v>
      </c>
      <c r="GG16" s="382">
        <f t="shared" si="118"/>
        <v>381.54873155485348</v>
      </c>
      <c r="GH16" s="382">
        <f t="shared" si="119"/>
        <v>392.54976733267915</v>
      </c>
      <c r="GI16" s="382">
        <f t="shared" si="120"/>
        <v>403.57944443610603</v>
      </c>
      <c r="GJ16" s="382">
        <f t="shared" si="121"/>
        <v>414.63767475295339</v>
      </c>
      <c r="GK16" s="382">
        <f t="shared" si="122"/>
        <v>425.72437020854215</v>
      </c>
      <c r="GL16" s="382">
        <f t="shared" si="123"/>
        <v>436.83944290324467</v>
      </c>
      <c r="GM16" s="382">
        <f t="shared" si="124"/>
        <v>447.98280524529457</v>
      </c>
      <c r="GN16" s="382">
        <f t="shared" si="125"/>
        <v>459.15437007862459</v>
      </c>
      <c r="GO16" s="511"/>
      <c r="GP16" s="521"/>
      <c r="GQ16" s="524">
        <v>5000</v>
      </c>
      <c r="GR16" s="583">
        <f t="shared" si="126"/>
        <v>3.1873560633093065</v>
      </c>
      <c r="GS16" s="477">
        <f t="shared" si="127"/>
        <v>1.5599851149242923</v>
      </c>
      <c r="GT16" s="477">
        <f t="shared" si="128"/>
        <v>1.0185078005258785</v>
      </c>
      <c r="GU16" s="477">
        <f t="shared" si="129"/>
        <v>0.74851173868242948</v>
      </c>
      <c r="GV16" s="477">
        <f t="shared" si="130"/>
        <v>0.58711437727047766</v>
      </c>
      <c r="GW16" s="477">
        <f t="shared" si="131"/>
        <v>0.48002146116591987</v>
      </c>
      <c r="GX16" s="477">
        <f t="shared" si="132"/>
        <v>0.40396395637746735</v>
      </c>
      <c r="GY16" s="477">
        <f t="shared" si="133"/>
        <v>0.3473072812457505</v>
      </c>
      <c r="GZ16" s="477">
        <f t="shared" si="134"/>
        <v>0.30358771701010429</v>
      </c>
      <c r="HA16" s="477">
        <f t="shared" si="135"/>
        <v>0.2689269721962414</v>
      </c>
      <c r="HB16" s="477">
        <f t="shared" si="136"/>
        <v>0.24085698476910605</v>
      </c>
      <c r="HC16" s="477">
        <f t="shared" si="137"/>
        <v>0.21773232336295562</v>
      </c>
      <c r="HD16" s="477">
        <f t="shared" si="138"/>
        <v>0.19841378809400212</v>
      </c>
      <c r="HE16" s="477">
        <f t="shared" si="139"/>
        <v>0.18208761117072325</v>
      </c>
      <c r="HF16" s="477">
        <f t="shared" si="140"/>
        <v>0.16815697740161215</v>
      </c>
      <c r="HG16" s="477">
        <f t="shared" si="141"/>
        <v>0.15617422464969816</v>
      </c>
      <c r="HH16" s="477">
        <f t="shared" si="142"/>
        <v>0.14579697367114378</v>
      </c>
      <c r="HI16" s="477">
        <f t="shared" si="143"/>
        <v>0.13675888146893278</v>
      </c>
      <c r="HJ16" s="477">
        <f t="shared" si="144"/>
        <v>0.1288496305530166</v>
      </c>
      <c r="HK16" s="477">
        <f t="shared" si="145"/>
        <v>0.12190092154080295</v>
      </c>
      <c r="HL16" s="477">
        <f t="shared" si="146"/>
        <v>0.11577646798556035</v>
      </c>
      <c r="HM16" s="477">
        <f t="shared" si="147"/>
        <v>0.11036471999669804</v>
      </c>
      <c r="HN16" s="477">
        <f t="shared" si="148"/>
        <v>0.10557348614993532</v>
      </c>
      <c r="HO16" s="477">
        <f t="shared" si="149"/>
        <v>0.10132590001894144</v>
      </c>
      <c r="HP16" s="477">
        <f t="shared" si="150"/>
        <v>9.7557354833370247E-2</v>
      </c>
      <c r="HQ16" s="477">
        <f t="shared" si="151"/>
        <v>9.4213145612734639E-2</v>
      </c>
      <c r="HR16" s="477">
        <f t="shared" si="152"/>
        <v>9.1246635354896063E-2</v>
      </c>
      <c r="HS16" s="477">
        <f t="shared" si="153"/>
        <v>8.8617814263724948E-2</v>
      </c>
      <c r="HT16" s="477">
        <f t="shared" si="154"/>
        <v>8.6292157142513981E-2</v>
      </c>
      <c r="HU16" s="477">
        <f t="shared" si="155"/>
        <v>8.4239709378952005E-2</v>
      </c>
      <c r="HV16" s="477">
        <f t="shared" si="156"/>
        <v>8.2434349902002796E-2</v>
      </c>
      <c r="HW16" s="477">
        <f t="shared" si="157"/>
        <v>8.0853192395708443E-2</v>
      </c>
      <c r="HX16" s="477">
        <f t="shared" si="158"/>
        <v>7.9476095440207659E-2</v>
      </c>
      <c r="HY16" s="477">
        <f t="shared" si="159"/>
        <v>7.8285259151361211E-2</v>
      </c>
      <c r="HZ16" s="477">
        <f t="shared" si="160"/>
        <v>7.7264891016626133E-2</v>
      </c>
      <c r="IA16" s="477">
        <f t="shared" si="161"/>
        <v>7.6400927469890134E-2</v>
      </c>
      <c r="IB16" s="477">
        <f t="shared" si="162"/>
        <v>7.568080065741889E-2</v>
      </c>
      <c r="IC16" s="477">
        <f t="shared" si="163"/>
        <v>7.5093242067769725E-2</v>
      </c>
      <c r="ID16" s="477">
        <f t="shared" si="164"/>
        <v>7.4628116406509057E-2</v>
      </c>
      <c r="IE16" s="477">
        <f t="shared" si="165"/>
        <v>7.427628042043137E-2</v>
      </c>
    </row>
    <row r="17" spans="1:239">
      <c r="J17" s="252"/>
      <c r="K17" s="499">
        <v>6000</v>
      </c>
      <c r="L17" s="382">
        <f t="shared" si="172"/>
        <v>1.8288</v>
      </c>
      <c r="M17" s="382">
        <v>60</v>
      </c>
      <c r="N17" s="491">
        <f t="shared" si="166"/>
        <v>811.99611309874251</v>
      </c>
      <c r="O17" s="263">
        <f t="shared" si="167"/>
        <v>1.023928523689664</v>
      </c>
      <c r="P17" s="383">
        <f t="shared" si="168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263">
        <f t="shared" si="1"/>
        <v>0.80137785650011595</v>
      </c>
      <c r="T17" s="492">
        <f>O17/Konstanten!$C$22</f>
        <v>0.83586001933850118</v>
      </c>
      <c r="U17" s="492">
        <f t="shared" si="2"/>
        <v>0.95874648620510128</v>
      </c>
      <c r="V17" s="170"/>
      <c r="X17" s="524">
        <v>6000</v>
      </c>
      <c r="Y17" s="410">
        <f t="shared" si="3"/>
        <v>1.6887351323878235E-2</v>
      </c>
      <c r="Z17" s="410">
        <f t="shared" si="3"/>
        <v>3.3773985526840959E-2</v>
      </c>
      <c r="AA17" s="410">
        <f t="shared" si="3"/>
        <v>5.0659186744444223E-2</v>
      </c>
      <c r="AB17" s="410">
        <f t="shared" si="3"/>
        <v>6.7542241620694873E-2</v>
      </c>
      <c r="AC17" s="410">
        <f t="shared" si="3"/>
        <v>8.4422440550450034E-2</v>
      </c>
      <c r="AD17" s="410">
        <f t="shared" si="3"/>
        <v>0.10129907890808995</v>
      </c>
      <c r="AE17" s="410">
        <f t="shared" si="3"/>
        <v>0.11817145825759477</v>
      </c>
      <c r="AF17" s="410">
        <f t="shared" si="3"/>
        <v>0.13503888753997481</v>
      </c>
      <c r="AG17" s="410">
        <f t="shared" si="3"/>
        <v>0.15190068423355957</v>
      </c>
      <c r="AH17" s="410">
        <f t="shared" si="3"/>
        <v>0.16875617548326249</v>
      </c>
      <c r="AI17" s="410">
        <f t="shared" si="4"/>
        <v>0.18560469919485104</v>
      </c>
      <c r="AJ17" s="410">
        <f t="shared" si="4"/>
        <v>0.20244560509071002</v>
      </c>
      <c r="AK17" s="410">
        <f t="shared" si="4"/>
        <v>0.21927825572361381</v>
      </c>
      <c r="AL17" s="410">
        <f t="shared" si="4"/>
        <v>0.23610202744539943</v>
      </c>
      <c r="AM17" s="410">
        <f t="shared" si="4"/>
        <v>0.25291631132772918</v>
      </c>
      <c r="AN17" s="410">
        <f t="shared" si="4"/>
        <v>0.26972051403233982</v>
      </c>
      <c r="AO17" s="410">
        <f t="shared" si="4"/>
        <v>0.28651405862852891</v>
      </c>
      <c r="AP17" s="410">
        <f t="shared" si="4"/>
        <v>0.30329638535590736</v>
      </c>
      <c r="AQ17" s="410">
        <f t="shared" si="4"/>
        <v>0.32006695233078358</v>
      </c>
      <c r="AR17" s="410">
        <f t="shared" si="4"/>
        <v>0.33682523619484811</v>
      </c>
      <c r="AS17" s="410">
        <f t="shared" si="4"/>
        <v>0.35357073270511713</v>
      </c>
      <c r="AT17" s="410">
        <f t="shared" si="4"/>
        <v>0.37030295726443618</v>
      </c>
      <c r="AU17" s="410">
        <f t="shared" si="4"/>
        <v>0.38702144539212185</v>
      </c>
      <c r="AV17" s="410">
        <f t="shared" si="4"/>
        <v>0.40372575313464948</v>
      </c>
      <c r="AW17" s="410">
        <f t="shared" si="4"/>
        <v>0.42041545741652203</v>
      </c>
      <c r="AX17" s="410">
        <f t="shared" si="4"/>
        <v>0.43709015633180937</v>
      </c>
      <c r="AY17" s="410">
        <f t="shared" si="5"/>
        <v>0.45374946937702776</v>
      </c>
      <c r="AZ17" s="410">
        <f t="shared" si="5"/>
        <v>0.47039303762634371</v>
      </c>
      <c r="BA17" s="410">
        <f t="shared" si="5"/>
        <v>0.48702052385026651</v>
      </c>
      <c r="BB17" s="410">
        <f t="shared" si="5"/>
        <v>0.50363161257925426</v>
      </c>
      <c r="BC17" s="410">
        <f t="shared" si="5"/>
        <v>0.52022601011380032</v>
      </c>
      <c r="BD17" s="410">
        <f t="shared" si="5"/>
        <v>0.53680344448279904</v>
      </c>
      <c r="BE17" s="410">
        <f t="shared" si="5"/>
        <v>0.55336366535212467</v>
      </c>
      <c r="BF17" s="410">
        <f t="shared" si="5"/>
        <v>0.56990644388546707</v>
      </c>
      <c r="BG17" s="410">
        <f t="shared" si="5"/>
        <v>0.58643157255968181</v>
      </c>
      <c r="BH17" s="410">
        <f t="shared" si="5"/>
        <v>0.60293886493687998</v>
      </c>
      <c r="BI17" s="410">
        <f t="shared" si="5"/>
        <v>0.61942815539571705</v>
      </c>
      <c r="BJ17" s="410">
        <f t="shared" si="5"/>
        <v>0.63589929882427298</v>
      </c>
      <c r="BK17" s="410">
        <f t="shared" si="5"/>
        <v>0.65235217027706183</v>
      </c>
      <c r="BL17" s="410">
        <f t="shared" si="5"/>
        <v>0.66878666459869263</v>
      </c>
      <c r="BM17" s="253"/>
      <c r="BN17" s="252"/>
      <c r="BO17" s="537">
        <f t="shared" si="169"/>
        <v>60</v>
      </c>
      <c r="BP17" s="524">
        <v>6000</v>
      </c>
      <c r="BQ17" s="382">
        <f t="shared" si="6"/>
        <v>276.27855707063662</v>
      </c>
      <c r="BR17" s="382">
        <f t="shared" si="7"/>
        <v>276.32582560608085</v>
      </c>
      <c r="BS17" s="382">
        <f t="shared" si="8"/>
        <v>276.404597584253</v>
      </c>
      <c r="BT17" s="382">
        <f t="shared" si="9"/>
        <v>276.51485965937712</v>
      </c>
      <c r="BU17" s="382">
        <f t="shared" si="10"/>
        <v>276.65659319838431</v>
      </c>
      <c r="BV17" s="382">
        <f t="shared" si="11"/>
        <v>276.829774331615</v>
      </c>
      <c r="BW17" s="382">
        <f t="shared" si="12"/>
        <v>277.03437401756003</v>
      </c>
      <c r="BX17" s="382">
        <f t="shared" si="13"/>
        <v>277.27035812131174</v>
      </c>
      <c r="BY17" s="382">
        <f t="shared" si="14"/>
        <v>277.5376875063256</v>
      </c>
      <c r="BZ17" s="382">
        <f t="shared" si="15"/>
        <v>277.83631813903213</v>
      </c>
      <c r="CA17" s="382">
        <f t="shared" si="16"/>
        <v>278.16620120577448</v>
      </c>
      <c r="CB17" s="382">
        <f t="shared" si="17"/>
        <v>278.52728324149587</v>
      </c>
      <c r="CC17" s="382">
        <f t="shared" si="18"/>
        <v>278.91950626954446</v>
      </c>
      <c r="CD17" s="382">
        <f t="shared" si="19"/>
        <v>279.34280795191989</v>
      </c>
      <c r="CE17" s="382">
        <f t="shared" si="20"/>
        <v>279.79712174924413</v>
      </c>
      <c r="CF17" s="382">
        <f t="shared" si="21"/>
        <v>280.2823770897038</v>
      </c>
      <c r="CG17" s="382">
        <f t="shared" si="22"/>
        <v>280.79849954617924</v>
      </c>
      <c r="CH17" s="382">
        <f t="shared" si="23"/>
        <v>281.34541102075542</v>
      </c>
      <c r="CI17" s="382">
        <f t="shared" si="24"/>
        <v>281.92302993578704</v>
      </c>
      <c r="CJ17" s="382">
        <f t="shared" si="25"/>
        <v>282.53127143068241</v>
      </c>
      <c r="CK17" s="382">
        <f t="shared" si="26"/>
        <v>283.17004756355948</v>
      </c>
      <c r="CL17" s="382">
        <f t="shared" si="27"/>
        <v>283.83926751693008</v>
      </c>
      <c r="CM17" s="382">
        <f t="shared" si="28"/>
        <v>284.53883780656957</v>
      </c>
      <c r="CN17" s="382">
        <f t="shared" si="29"/>
        <v>285.26866249274201</v>
      </c>
      <c r="CO17" s="382">
        <f t="shared" si="30"/>
        <v>286.02864339296099</v>
      </c>
      <c r="CP17" s="382">
        <f t="shared" si="31"/>
        <v>286.81868029548974</v>
      </c>
      <c r="CQ17" s="382">
        <f t="shared" si="32"/>
        <v>287.63867117280353</v>
      </c>
      <c r="CR17" s="382">
        <f t="shared" si="33"/>
        <v>288.48851239426659</v>
      </c>
      <c r="CS17" s="382">
        <f t="shared" si="34"/>
        <v>289.36809893730515</v>
      </c>
      <c r="CT17" s="382">
        <f t="shared" si="35"/>
        <v>290.27732459639316</v>
      </c>
      <c r="CU17" s="382">
        <f t="shared" si="36"/>
        <v>291.21608218920056</v>
      </c>
      <c r="CV17" s="382">
        <f t="shared" si="37"/>
        <v>292.18426375929624</v>
      </c>
      <c r="CW17" s="382">
        <f t="shared" si="38"/>
        <v>293.1817607748356</v>
      </c>
      <c r="CX17" s="382">
        <f t="shared" si="39"/>
        <v>294.20846432270355</v>
      </c>
      <c r="CY17" s="382">
        <f t="shared" si="40"/>
        <v>295.26426529763137</v>
      </c>
      <c r="CZ17" s="382">
        <f t="shared" si="41"/>
        <v>296.34905458584188</v>
      </c>
      <c r="DA17" s="382">
        <f t="shared" si="42"/>
        <v>297.4627232428295</v>
      </c>
      <c r="DB17" s="382">
        <f t="shared" si="43"/>
        <v>298.605162664918</v>
      </c>
      <c r="DC17" s="382">
        <f t="shared" si="44"/>
        <v>299.77626475428821</v>
      </c>
      <c r="DD17" s="382">
        <f t="shared" si="45"/>
        <v>300.97592207720663</v>
      </c>
      <c r="DE17" s="521"/>
      <c r="DF17" s="252"/>
      <c r="DG17" s="537">
        <f t="shared" si="170"/>
        <v>60</v>
      </c>
      <c r="DH17" s="524">
        <v>6000</v>
      </c>
      <c r="DI17" s="382">
        <f t="shared" si="46"/>
        <v>10.937783549817128</v>
      </c>
      <c r="DJ17" s="382">
        <f t="shared" si="47"/>
        <v>21.875102626952753</v>
      </c>
      <c r="DK17" s="382">
        <f t="shared" si="48"/>
        <v>32.811493572530544</v>
      </c>
      <c r="DL17" s="382">
        <f t="shared" si="49"/>
        <v>43.74649435237491</v>
      </c>
      <c r="DM17" s="382">
        <f t="shared" si="50"/>
        <v>54.679645361701773</v>
      </c>
      <c r="DN17" s="382">
        <f t="shared" si="51"/>
        <v>65.61049022091882</v>
      </c>
      <c r="DO17" s="382">
        <f t="shared" si="52"/>
        <v>76.538576559381184</v>
      </c>
      <c r="DP17" s="382">
        <f t="shared" si="53"/>
        <v>87.463456784479206</v>
      </c>
      <c r="DQ17" s="382">
        <f t="shared" si="54"/>
        <v>98.384688833147038</v>
      </c>
      <c r="DR17" s="382">
        <f t="shared" si="55"/>
        <v>109.30183690327719</v>
      </c>
      <c r="DS17" s="382">
        <f t="shared" si="56"/>
        <v>120.21447216246924</v>
      </c>
      <c r="DT17" s="382">
        <f t="shared" si="57"/>
        <v>131.12217343183809</v>
      </c>
      <c r="DU17" s="382">
        <f t="shared" si="58"/>
        <v>142.02452784262513</v>
      </c>
      <c r="DV17" s="382">
        <f t="shared" si="59"/>
        <v>152.92113146359875</v>
      </c>
      <c r="DW17" s="382">
        <f t="shared" si="60"/>
        <v>163.81158989742411</v>
      </c>
      <c r="DX17" s="382">
        <f t="shared" si="61"/>
        <v>174.6955188443155</v>
      </c>
      <c r="DY17" s="382">
        <f t="shared" si="62"/>
        <v>185.57254463151477</v>
      </c>
      <c r="DZ17" s="382">
        <f t="shared" si="63"/>
        <v>196.44230470731929</v>
      </c>
      <c r="EA17" s="382">
        <f t="shared" si="64"/>
        <v>207.30444809860046</v>
      </c>
      <c r="EB17" s="382">
        <f t="shared" si="65"/>
        <v>218.15863583095089</v>
      </c>
      <c r="EC17" s="382">
        <f t="shared" si="66"/>
        <v>229.00454131078536</v>
      </c>
      <c r="ED17" s="382">
        <f t="shared" si="67"/>
        <v>239.84185066894327</v>
      </c>
      <c r="EE17" s="382">
        <f t="shared" si="68"/>
        <v>250.67026306551904</v>
      </c>
      <c r="EF17" s="382">
        <f t="shared" si="69"/>
        <v>261.48949095586067</v>
      </c>
      <c r="EG17" s="382">
        <f t="shared" si="70"/>
        <v>272.29926031782452</v>
      </c>
      <c r="EH17" s="382">
        <f t="shared" si="71"/>
        <v>283.0993108406023</v>
      </c>
      <c r="EI17" s="382">
        <f t="shared" si="72"/>
        <v>293.88939607555534</v>
      </c>
      <c r="EJ17" s="382">
        <f t="shared" si="73"/>
        <v>304.66928354969241</v>
      </c>
      <c r="EK17" s="382">
        <f t="shared" si="74"/>
        <v>315.43875484254562</v>
      </c>
      <c r="EL17" s="382">
        <f t="shared" si="75"/>
        <v>326.19760562736781</v>
      </c>
      <c r="EM17" s="382">
        <f t="shared" si="76"/>
        <v>336.94564567766508</v>
      </c>
      <c r="EN17" s="382">
        <f t="shared" si="77"/>
        <v>347.6826988402309</v>
      </c>
      <c r="EO17" s="382">
        <f t="shared" si="78"/>
        <v>358.40860297593349</v>
      </c>
      <c r="EP17" s="382">
        <f t="shared" si="79"/>
        <v>369.12320986958025</v>
      </c>
      <c r="EQ17" s="382">
        <f t="shared" si="80"/>
        <v>379.82638511032178</v>
      </c>
      <c r="ER17" s="382">
        <f t="shared" si="81"/>
        <v>390.51800794403658</v>
      </c>
      <c r="ES17" s="382">
        <f t="shared" si="82"/>
        <v>401.19797109928908</v>
      </c>
      <c r="ET17" s="382">
        <f t="shared" si="83"/>
        <v>411.86618058841128</v>
      </c>
      <c r="EU17" s="382">
        <f t="shared" si="84"/>
        <v>422.52255548535049</v>
      </c>
      <c r="EV17" s="382">
        <f t="shared" si="85"/>
        <v>433.1670276819184</v>
      </c>
      <c r="EW17" s="521"/>
      <c r="EX17" s="252"/>
      <c r="EY17" s="515">
        <f t="shared" si="171"/>
        <v>60</v>
      </c>
      <c r="EZ17" s="524">
        <v>6000</v>
      </c>
      <c r="FA17" s="382">
        <f t="shared" si="86"/>
        <v>49.128557070636646</v>
      </c>
      <c r="FB17" s="382">
        <f t="shared" si="87"/>
        <v>59.175825606080878</v>
      </c>
      <c r="FC17" s="382">
        <f t="shared" si="88"/>
        <v>69.25459758425302</v>
      </c>
      <c r="FD17" s="382">
        <f t="shared" si="89"/>
        <v>79.364859659377146</v>
      </c>
      <c r="FE17" s="382">
        <f t="shared" si="90"/>
        <v>89.506593198384337</v>
      </c>
      <c r="FF17" s="382">
        <f t="shared" si="91"/>
        <v>99.679774331615022</v>
      </c>
      <c r="FG17" s="382">
        <f t="shared" si="92"/>
        <v>109.88437401756005</v>
      </c>
      <c r="FH17" s="382">
        <f t="shared" si="93"/>
        <v>120.12035812131177</v>
      </c>
      <c r="FI17" s="382">
        <f t="shared" si="94"/>
        <v>130.38768750632562</v>
      </c>
      <c r="FJ17" s="382">
        <f t="shared" si="95"/>
        <v>140.68631813903215</v>
      </c>
      <c r="FK17" s="382">
        <f t="shared" si="96"/>
        <v>151.01620120577451</v>
      </c>
      <c r="FL17" s="382">
        <f t="shared" si="97"/>
        <v>161.37728324149589</v>
      </c>
      <c r="FM17" s="382">
        <f t="shared" si="98"/>
        <v>171.76950626954448</v>
      </c>
      <c r="FN17" s="382">
        <f t="shared" si="99"/>
        <v>182.19280795191992</v>
      </c>
      <c r="FO17" s="382">
        <f t="shared" si="100"/>
        <v>192.64712174924415</v>
      </c>
      <c r="FP17" s="382">
        <f t="shared" si="101"/>
        <v>203.13237708970382</v>
      </c>
      <c r="FQ17" s="382">
        <f t="shared" si="102"/>
        <v>213.64849954617927</v>
      </c>
      <c r="FR17" s="382">
        <f t="shared" si="103"/>
        <v>224.19541102075544</v>
      </c>
      <c r="FS17" s="382">
        <f t="shared" si="104"/>
        <v>234.77302993578706</v>
      </c>
      <c r="FT17" s="382">
        <f t="shared" si="105"/>
        <v>245.38127143068243</v>
      </c>
      <c r="FU17" s="382">
        <f t="shared" si="106"/>
        <v>256.0200475635595</v>
      </c>
      <c r="FV17" s="382">
        <f t="shared" si="107"/>
        <v>266.6892675169301</v>
      </c>
      <c r="FW17" s="382">
        <f t="shared" si="108"/>
        <v>277.3888378065696</v>
      </c>
      <c r="FX17" s="382">
        <f t="shared" si="109"/>
        <v>288.11866249274203</v>
      </c>
      <c r="FY17" s="382">
        <f t="shared" si="110"/>
        <v>298.87864339296101</v>
      </c>
      <c r="FZ17" s="382">
        <f t="shared" si="111"/>
        <v>309.66868029548976</v>
      </c>
      <c r="GA17" s="382">
        <f t="shared" si="112"/>
        <v>320.48867117280355</v>
      </c>
      <c r="GB17" s="382">
        <f t="shared" si="113"/>
        <v>331.33851239426662</v>
      </c>
      <c r="GC17" s="382">
        <f t="shared" si="114"/>
        <v>342.21809893730517</v>
      </c>
      <c r="GD17" s="382">
        <f t="shared" si="115"/>
        <v>353.12732459639318</v>
      </c>
      <c r="GE17" s="382">
        <f t="shared" si="116"/>
        <v>364.06608218920059</v>
      </c>
      <c r="GF17" s="382">
        <f t="shared" si="117"/>
        <v>375.03426375929627</v>
      </c>
      <c r="GG17" s="382">
        <f t="shared" si="118"/>
        <v>386.03176077483562</v>
      </c>
      <c r="GH17" s="382">
        <f t="shared" si="119"/>
        <v>397.05846432270357</v>
      </c>
      <c r="GI17" s="382">
        <f t="shared" si="120"/>
        <v>408.11426529763139</v>
      </c>
      <c r="GJ17" s="382">
        <f t="shared" si="121"/>
        <v>419.19905458584191</v>
      </c>
      <c r="GK17" s="382">
        <f t="shared" si="122"/>
        <v>430.31272324282952</v>
      </c>
      <c r="GL17" s="382">
        <f t="shared" si="123"/>
        <v>441.45516266491802</v>
      </c>
      <c r="GM17" s="382">
        <f t="shared" si="124"/>
        <v>452.62626475428823</v>
      </c>
      <c r="GN17" s="382">
        <f t="shared" si="125"/>
        <v>463.82592207720666</v>
      </c>
      <c r="GO17" s="511"/>
      <c r="GP17" s="521"/>
      <c r="GQ17" s="524">
        <v>6000</v>
      </c>
      <c r="GR17" s="583">
        <f t="shared" si="126"/>
        <v>3.4916373456172516</v>
      </c>
      <c r="GS17" s="477">
        <f t="shared" si="127"/>
        <v>1.705167907791626</v>
      </c>
      <c r="GT17" s="477">
        <f t="shared" si="128"/>
        <v>1.110681046297517</v>
      </c>
      <c r="GU17" s="477">
        <f t="shared" si="129"/>
        <v>0.81419930520829464</v>
      </c>
      <c r="GV17" s="477">
        <f t="shared" si="130"/>
        <v>0.6369270979411974</v>
      </c>
      <c r="GW17" s="477">
        <f t="shared" si="131"/>
        <v>0.51926580636694852</v>
      </c>
      <c r="GX17" s="477">
        <f t="shared" si="132"/>
        <v>0.43567308091114132</v>
      </c>
      <c r="GY17" s="477">
        <f t="shared" si="133"/>
        <v>0.37337766579822257</v>
      </c>
      <c r="GZ17" s="477">
        <f t="shared" si="134"/>
        <v>0.32528434101624532</v>
      </c>
      <c r="HA17" s="477">
        <f t="shared" si="135"/>
        <v>0.28713589931272199</v>
      </c>
      <c r="HB17" s="477">
        <f t="shared" si="136"/>
        <v>0.25622313594387286</v>
      </c>
      <c r="HC17" s="477">
        <f t="shared" si="137"/>
        <v>0.23073984374874218</v>
      </c>
      <c r="HD17" s="477">
        <f t="shared" si="138"/>
        <v>0.20943550299902586</v>
      </c>
      <c r="HE17" s="477">
        <f t="shared" si="139"/>
        <v>0.19141681864477292</v>
      </c>
      <c r="HF17" s="477">
        <f t="shared" si="140"/>
        <v>0.17602864284435754</v>
      </c>
      <c r="HG17" s="477">
        <f t="shared" si="141"/>
        <v>0.16277955172239178</v>
      </c>
      <c r="HH17" s="477">
        <f t="shared" si="142"/>
        <v>0.15129368932464651</v>
      </c>
      <c r="HI17" s="477">
        <f t="shared" si="143"/>
        <v>0.14127866375211637</v>
      </c>
      <c r="HJ17" s="477">
        <f t="shared" si="144"/>
        <v>0.13250358151563488</v>
      </c>
      <c r="HK17" s="477">
        <f t="shared" si="145"/>
        <v>0.12478367173521435</v>
      </c>
      <c r="HL17" s="477">
        <f t="shared" si="146"/>
        <v>0.11796930356988429</v>
      </c>
      <c r="HM17" s="477">
        <f t="shared" si="147"/>
        <v>0.11193799903188982</v>
      </c>
      <c r="HN17" s="477">
        <f t="shared" si="148"/>
        <v>0.1065885295459517</v>
      </c>
      <c r="HO17" s="477">
        <f t="shared" si="149"/>
        <v>0.10183648849343759</v>
      </c>
      <c r="HP17" s="477">
        <f t="shared" si="150"/>
        <v>9.7610926464189965E-2</v>
      </c>
      <c r="HQ17" s="477">
        <f t="shared" si="151"/>
        <v>9.385176310036028E-2</v>
      </c>
      <c r="HR17" s="477">
        <f t="shared" si="152"/>
        <v>9.0507774191382742E-2</v>
      </c>
      <c r="HS17" s="477">
        <f t="shared" si="153"/>
        <v>8.7535010204677827E-2</v>
      </c>
      <c r="HT17" s="477">
        <f t="shared" si="154"/>
        <v>8.4895542109677438E-2</v>
      </c>
      <c r="HU17" s="477">
        <f t="shared" si="155"/>
        <v>8.2556458123695026E-2</v>
      </c>
      <c r="HV17" s="477">
        <f t="shared" si="156"/>
        <v>8.048905471679528E-2</v>
      </c>
      <c r="HW17" s="477">
        <f t="shared" si="157"/>
        <v>7.8668179378215519E-2</v>
      </c>
      <c r="HX17" s="477">
        <f t="shared" si="158"/>
        <v>7.7071692949170018E-2</v>
      </c>
      <c r="HY17" s="477">
        <f t="shared" si="159"/>
        <v>7.5680026902110786E-2</v>
      </c>
      <c r="HZ17" s="477">
        <f t="shared" si="160"/>
        <v>7.4475816573651946E-2</v>
      </c>
      <c r="IA17" s="477">
        <f t="shared" si="161"/>
        <v>7.3443595579119822E-2</v>
      </c>
      <c r="IB17" s="477">
        <f t="shared" si="162"/>
        <v>7.2569539830337482E-2</v>
      </c>
      <c r="IC17" s="477">
        <f t="shared" si="163"/>
        <v>7.1841252015969206E-2</v>
      </c>
      <c r="ID17" s="477">
        <f t="shared" si="164"/>
        <v>7.1247579278596582E-2</v>
      </c>
      <c r="IE17" s="477">
        <f t="shared" si="165"/>
        <v>7.0778458275918416E-2</v>
      </c>
    </row>
    <row r="18" spans="1:239">
      <c r="J18" s="252"/>
      <c r="K18" s="499">
        <v>7000</v>
      </c>
      <c r="L18" s="382">
        <f t="shared" si="172"/>
        <v>2.1335999999999999</v>
      </c>
      <c r="M18" s="382">
        <v>70</v>
      </c>
      <c r="N18" s="491">
        <f t="shared" si="166"/>
        <v>781.85365449005701</v>
      </c>
      <c r="O18" s="263">
        <f t="shared" si="167"/>
        <v>0.99304035225865461</v>
      </c>
      <c r="P18" s="383">
        <f t="shared" si="168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263">
        <f t="shared" si="1"/>
        <v>0.77162956278317985</v>
      </c>
      <c r="T18" s="492">
        <f>O18/Konstanten!$C$22</f>
        <v>0.81064518551726905</v>
      </c>
      <c r="U18" s="492">
        <f t="shared" si="2"/>
        <v>0.95187090057261803</v>
      </c>
      <c r="V18" s="170"/>
      <c r="X18" s="524">
        <v>7000</v>
      </c>
      <c r="Y18" s="410">
        <f t="shared" si="3"/>
        <v>1.7209774573879434E-2</v>
      </c>
      <c r="Z18" s="410">
        <f t="shared" si="3"/>
        <v>3.4418676499419744E-2</v>
      </c>
      <c r="AA18" s="410">
        <f t="shared" si="3"/>
        <v>5.1625834721836121E-2</v>
      </c>
      <c r="AB18" s="410">
        <f t="shared" si="3"/>
        <v>6.8830381367565641E-2</v>
      </c>
      <c r="AC18" s="410">
        <f t="shared" si="3"/>
        <v>8.6031453318929932E-2</v>
      </c>
      <c r="AD18" s="410">
        <f t="shared" si="3"/>
        <v>0.10322819377052903</v>
      </c>
      <c r="AE18" s="410">
        <f t="shared" si="3"/>
        <v>0.12041975376078336</v>
      </c>
      <c r="AF18" s="410">
        <f t="shared" si="3"/>
        <v>0.13760529367308494</v>
      </c>
      <c r="AG18" s="410">
        <f t="shared" si="3"/>
        <v>0.15478398470076987</v>
      </c>
      <c r="AH18" s="410">
        <f t="shared" si="3"/>
        <v>0.17195501027065782</v>
      </c>
      <c r="AI18" s="410">
        <f t="shared" si="4"/>
        <v>0.18911756741993643</v>
      </c>
      <c r="AJ18" s="410">
        <f t="shared" si="4"/>
        <v>0.20627086812176471</v>
      </c>
      <c r="AK18" s="410">
        <f t="shared" si="4"/>
        <v>0.2234141405550234</v>
      </c>
      <c r="AL18" s="410">
        <f t="shared" si="4"/>
        <v>0.24054663031422011</v>
      </c>
      <c r="AM18" s="410">
        <f t="shared" si="4"/>
        <v>0.25766760155583712</v>
      </c>
      <c r="AN18" s="410">
        <f t="shared" si="4"/>
        <v>0.27477633807788643</v>
      </c>
      <c r="AO18" s="410">
        <f t="shared" si="4"/>
        <v>0.29187214432975478</v>
      </c>
      <c r="AP18" s="410">
        <f t="shared" si="4"/>
        <v>0.30895434634995017</v>
      </c>
      <c r="AQ18" s="410">
        <f t="shared" si="4"/>
        <v>0.32602229262973376</v>
      </c>
      <c r="AR18" s="410">
        <f t="shared" si="4"/>
        <v>0.34307535490106006</v>
      </c>
      <c r="AS18" s="410">
        <f t="shared" si="4"/>
        <v>0.36011292884769502</v>
      </c>
      <c r="AT18" s="410">
        <f t="shared" si="4"/>
        <v>0.37713443473879149</v>
      </c>
      <c r="AU18" s="410">
        <f t="shared" si="4"/>
        <v>0.394139317984596</v>
      </c>
      <c r="AV18" s="410">
        <f t="shared" si="4"/>
        <v>0.41112704961440005</v>
      </c>
      <c r="AW18" s="410">
        <f t="shared" si="4"/>
        <v>0.42809712667720956</v>
      </c>
      <c r="AX18" s="410">
        <f t="shared" si="4"/>
        <v>0.44504907256595932</v>
      </c>
      <c r="AY18" s="410">
        <f t="shared" si="5"/>
        <v>0.46198243726647259</v>
      </c>
      <c r="AZ18" s="410">
        <f t="shared" si="5"/>
        <v>0.47889679753268238</v>
      </c>
      <c r="BA18" s="410">
        <f t="shared" si="5"/>
        <v>0.4957917569898907</v>
      </c>
      <c r="BB18" s="410">
        <f t="shared" si="5"/>
        <v>0.51266694616820108</v>
      </c>
      <c r="BC18" s="410">
        <f t="shared" si="5"/>
        <v>0.52952202246840885</v>
      </c>
      <c r="BD18" s="410">
        <f t="shared" si="5"/>
        <v>0.54635667006292343</v>
      </c>
      <c r="BE18" s="410">
        <f t="shared" si="5"/>
        <v>0.56317059973448413</v>
      </c>
      <c r="BF18" s="410">
        <f t="shared" si="5"/>
        <v>0.57996354865555044</v>
      </c>
      <c r="BG18" s="410">
        <f t="shared" si="5"/>
        <v>0.59673528011146604</v>
      </c>
      <c r="BH18" s="410">
        <f t="shared" si="5"/>
        <v>0.61348558317054025</v>
      </c>
      <c r="BI18" s="410">
        <f t="shared" si="5"/>
        <v>0.63021427230432558</v>
      </c>
      <c r="BJ18" s="410">
        <f t="shared" si="5"/>
        <v>0.64692118696142087</v>
      </c>
      <c r="BK18" s="410">
        <f t="shared" si="5"/>
        <v>0.66360619109816321</v>
      </c>
      <c r="BL18" s="410">
        <f t="shared" si="5"/>
        <v>0.68026917266962061</v>
      </c>
      <c r="BM18" s="253"/>
      <c r="BN18" s="252"/>
      <c r="BO18" s="537">
        <f t="shared" si="169"/>
        <v>70</v>
      </c>
      <c r="BP18" s="524">
        <v>7000</v>
      </c>
      <c r="BQ18" s="382">
        <f t="shared" si="6"/>
        <v>274.29784714413182</v>
      </c>
      <c r="BR18" s="382">
        <f t="shared" si="7"/>
        <v>274.34658528122276</v>
      </c>
      <c r="BS18" s="382">
        <f t="shared" si="8"/>
        <v>274.42780453480162</v>
      </c>
      <c r="BT18" s="382">
        <f t="shared" si="9"/>
        <v>274.54148847551346</v>
      </c>
      <c r="BU18" s="382">
        <f t="shared" si="10"/>
        <v>274.68761416808229</v>
      </c>
      <c r="BV18" s="382">
        <f t="shared" si="11"/>
        <v>274.86615223670253</v>
      </c>
      <c r="BW18" s="382">
        <f t="shared" si="12"/>
        <v>275.07706694850094</v>
      </c>
      <c r="BX18" s="382">
        <f t="shared" si="13"/>
        <v>275.32031631462036</v>
      </c>
      <c r="BY18" s="382">
        <f t="shared" si="14"/>
        <v>275.59585220838125</v>
      </c>
      <c r="BZ18" s="382">
        <f t="shared" si="15"/>
        <v>275.90362049989284</v>
      </c>
      <c r="CA18" s="382">
        <f t="shared" si="16"/>
        <v>276.24356120640095</v>
      </c>
      <c r="CB18" s="382">
        <f t="shared" si="17"/>
        <v>276.61560865758929</v>
      </c>
      <c r="CC18" s="382">
        <f t="shared" si="18"/>
        <v>277.0196916749768</v>
      </c>
      <c r="CD18" s="382">
        <f t="shared" si="19"/>
        <v>277.45573376449664</v>
      </c>
      <c r="CE18" s="382">
        <f t="shared" si="20"/>
        <v>277.92365332128776</v>
      </c>
      <c r="CF18" s="382">
        <f t="shared" si="21"/>
        <v>278.42336384568415</v>
      </c>
      <c r="CG18" s="382">
        <f t="shared" si="22"/>
        <v>278.95477416934858</v>
      </c>
      <c r="CH18" s="382">
        <f t="shared" si="23"/>
        <v>279.51778869047041</v>
      </c>
      <c r="CI18" s="382">
        <f t="shared" si="24"/>
        <v>280.11230761692428</v>
      </c>
      <c r="CJ18" s="382">
        <f t="shared" si="25"/>
        <v>280.7382272162742</v>
      </c>
      <c r="CK18" s="382">
        <f t="shared" si="26"/>
        <v>281.39544007150295</v>
      </c>
      <c r="CL18" s="382">
        <f t="shared" si="27"/>
        <v>282.08383534134953</v>
      </c>
      <c r="CM18" s="382">
        <f t="shared" si="28"/>
        <v>282.8032990241461</v>
      </c>
      <c r="CN18" s="382">
        <f t="shared" si="29"/>
        <v>283.55371422406625</v>
      </c>
      <c r="CO18" s="382">
        <f t="shared" si="30"/>
        <v>284.33496141871717</v>
      </c>
      <c r="CP18" s="382">
        <f t="shared" si="31"/>
        <v>285.1469187270398</v>
      </c>
      <c r="CQ18" s="382">
        <f t="shared" si="32"/>
        <v>285.9894621765165</v>
      </c>
      <c r="CR18" s="382">
        <f t="shared" si="33"/>
        <v>286.86246596872684</v>
      </c>
      <c r="CS18" s="382">
        <f t="shared" si="34"/>
        <v>287.76580274233373</v>
      </c>
      <c r="CT18" s="382">
        <f t="shared" si="35"/>
        <v>288.69934383263785</v>
      </c>
      <c r="CU18" s="382">
        <f t="shared" si="36"/>
        <v>289.66295952688165</v>
      </c>
      <c r="CV18" s="382">
        <f t="shared" si="37"/>
        <v>290.65651931454607</v>
      </c>
      <c r="CW18" s="382">
        <f t="shared" si="38"/>
        <v>291.6798921319367</v>
      </c>
      <c r="CX18" s="382">
        <f t="shared" si="39"/>
        <v>292.73294660041341</v>
      </c>
      <c r="CY18" s="382">
        <f t="shared" si="40"/>
        <v>293.81555125767983</v>
      </c>
      <c r="CZ18" s="382">
        <f t="shared" si="41"/>
        <v>294.92757478160553</v>
      </c>
      <c r="DA18" s="382">
        <f t="shared" si="42"/>
        <v>296.06888620611471</v>
      </c>
      <c r="DB18" s="382">
        <f t="shared" si="43"/>
        <v>297.23935512873538</v>
      </c>
      <c r="DC18" s="382">
        <f t="shared" si="44"/>
        <v>298.4388519094577</v>
      </c>
      <c r="DD18" s="382">
        <f t="shared" si="45"/>
        <v>299.66724786061155</v>
      </c>
      <c r="DE18" s="521"/>
      <c r="DF18" s="252"/>
      <c r="DG18" s="537">
        <f t="shared" si="170"/>
        <v>70</v>
      </c>
      <c r="DH18" s="524">
        <v>7000</v>
      </c>
      <c r="DI18" s="382">
        <f t="shared" si="46"/>
        <v>11.106573639281821</v>
      </c>
      <c r="DJ18" s="382">
        <f t="shared" si="47"/>
        <v>22.212584102503545</v>
      </c>
      <c r="DK18" s="382">
        <f t="shared" si="48"/>
        <v>33.317469242028096</v>
      </c>
      <c r="DL18" s="382">
        <f t="shared" si="49"/>
        <v>44.420668963265342</v>
      </c>
      <c r="DM18" s="382">
        <f t="shared" si="50"/>
        <v>55.521626240903124</v>
      </c>
      <c r="DN18" s="382">
        <f t="shared" si="51"/>
        <v>66.619788123348243</v>
      </c>
      <c r="DO18" s="382">
        <f t="shared" si="52"/>
        <v>77.714606721128931</v>
      </c>
      <c r="DP18" s="382">
        <f t="shared" si="53"/>
        <v>88.805540175684214</v>
      </c>
      <c r="DQ18" s="382">
        <f t="shared" si="54"/>
        <v>99.892053604804815</v>
      </c>
      <c r="DR18" s="382">
        <f t="shared" si="55"/>
        <v>110.97362002133467</v>
      </c>
      <c r="DS18" s="382">
        <f t="shared" si="56"/>
        <v>122.04972122176292</v>
      </c>
      <c r="DT18" s="382">
        <f t="shared" si="57"/>
        <v>133.11984864172101</v>
      </c>
      <c r="DU18" s="382">
        <f t="shared" si="58"/>
        <v>144.18350417543419</v>
      </c>
      <c r="DV18" s="382">
        <f t="shared" si="59"/>
        <v>155.24020095655109</v>
      </c>
      <c r="DW18" s="382">
        <f t="shared" si="60"/>
        <v>166.28946409795554</v>
      </c>
      <c r="DX18" s="382">
        <f t="shared" si="61"/>
        <v>177.33083138847297</v>
      </c>
      <c r="DY18" s="382">
        <f t="shared" si="62"/>
        <v>188.36385394458821</v>
      </c>
      <c r="DZ18" s="382">
        <f t="shared" si="63"/>
        <v>199.38809681563362</v>
      </c>
      <c r="EA18" s="382">
        <f t="shared" si="64"/>
        <v>210.40313954114623</v>
      </c>
      <c r="EB18" s="382">
        <f t="shared" si="65"/>
        <v>221.40857665937625</v>
      </c>
      <c r="EC18" s="382">
        <f t="shared" si="66"/>
        <v>232.40401816621724</v>
      </c>
      <c r="ED18" s="382">
        <f t="shared" si="67"/>
        <v>243.38908992409307</v>
      </c>
      <c r="EE18" s="382">
        <f t="shared" si="68"/>
        <v>254.3634340205912</v>
      </c>
      <c r="EF18" s="382">
        <f t="shared" si="69"/>
        <v>265.32670907691545</v>
      </c>
      <c r="EG18" s="382">
        <f t="shared" si="70"/>
        <v>276.27859050646367</v>
      </c>
      <c r="EH18" s="382">
        <f t="shared" si="71"/>
        <v>287.2187707240642</v>
      </c>
      <c r="EI18" s="382">
        <f t="shared" si="72"/>
        <v>298.14695930664539</v>
      </c>
      <c r="EJ18" s="382">
        <f t="shared" si="73"/>
        <v>309.06288310631749</v>
      </c>
      <c r="EK18" s="382">
        <f t="shared" si="74"/>
        <v>319.96628631701191</v>
      </c>
      <c r="EL18" s="382">
        <f t="shared" si="75"/>
        <v>330.85693049605806</v>
      </c>
      <c r="EM18" s="382">
        <f t="shared" si="76"/>
        <v>341.73459454216948</v>
      </c>
      <c r="EN18" s="382">
        <f t="shared" si="77"/>
        <v>352.59907463150324</v>
      </c>
      <c r="EO18" s="382">
        <f t="shared" si="78"/>
        <v>363.45018411357228</v>
      </c>
      <c r="EP18" s="382">
        <f t="shared" si="79"/>
        <v>374.28775336887242</v>
      </c>
      <c r="EQ18" s="382">
        <f t="shared" si="80"/>
        <v>385.11162963022167</v>
      </c>
      <c r="ER18" s="382">
        <f t="shared" si="81"/>
        <v>395.92167676984315</v>
      </c>
      <c r="ES18" s="382">
        <f t="shared" si="82"/>
        <v>406.71777505430526</v>
      </c>
      <c r="ET18" s="382">
        <f t="shared" si="83"/>
        <v>417.49982086947006</v>
      </c>
      <c r="EU18" s="382">
        <f t="shared" si="84"/>
        <v>428.26772641761795</v>
      </c>
      <c r="EV18" s="382">
        <f t="shared" si="85"/>
        <v>439.02141938895295</v>
      </c>
      <c r="EW18" s="521"/>
      <c r="EX18" s="252"/>
      <c r="EY18" s="515">
        <f t="shared" si="171"/>
        <v>70</v>
      </c>
      <c r="EZ18" s="524">
        <v>7000</v>
      </c>
      <c r="FA18" s="382">
        <f t="shared" si="86"/>
        <v>53.147847144131845</v>
      </c>
      <c r="FB18" s="382">
        <f t="shared" si="87"/>
        <v>63.196585281222781</v>
      </c>
      <c r="FC18" s="382">
        <f t="shared" si="88"/>
        <v>73.277804534801646</v>
      </c>
      <c r="FD18" s="382">
        <f t="shared" si="89"/>
        <v>83.391488475513484</v>
      </c>
      <c r="FE18" s="382">
        <f t="shared" si="90"/>
        <v>93.537614168082314</v>
      </c>
      <c r="FF18" s="382">
        <f t="shared" si="91"/>
        <v>103.71615223670256</v>
      </c>
      <c r="FG18" s="382">
        <f t="shared" si="92"/>
        <v>113.92706694850096</v>
      </c>
      <c r="FH18" s="382">
        <f t="shared" si="93"/>
        <v>124.17031631462038</v>
      </c>
      <c r="FI18" s="382">
        <f t="shared" si="94"/>
        <v>134.44585220838127</v>
      </c>
      <c r="FJ18" s="382">
        <f t="shared" si="95"/>
        <v>144.75362049989286</v>
      </c>
      <c r="FK18" s="382">
        <f t="shared" si="96"/>
        <v>155.09356120640098</v>
      </c>
      <c r="FL18" s="382">
        <f t="shared" si="97"/>
        <v>165.46560865758931</v>
      </c>
      <c r="FM18" s="382">
        <f t="shared" si="98"/>
        <v>175.86969167497682</v>
      </c>
      <c r="FN18" s="382">
        <f t="shared" si="99"/>
        <v>186.30573376449667</v>
      </c>
      <c r="FO18" s="382">
        <f t="shared" si="100"/>
        <v>196.77365332128778</v>
      </c>
      <c r="FP18" s="382">
        <f t="shared" si="101"/>
        <v>207.27336384568417</v>
      </c>
      <c r="FQ18" s="382">
        <f t="shared" si="102"/>
        <v>217.8047741693486</v>
      </c>
      <c r="FR18" s="382">
        <f t="shared" si="103"/>
        <v>228.36778869047043</v>
      </c>
      <c r="FS18" s="382">
        <f t="shared" si="104"/>
        <v>238.96230761692431</v>
      </c>
      <c r="FT18" s="382">
        <f t="shared" si="105"/>
        <v>249.58822721627422</v>
      </c>
      <c r="FU18" s="382">
        <f t="shared" si="106"/>
        <v>260.24544007150297</v>
      </c>
      <c r="FV18" s="382">
        <f t="shared" si="107"/>
        <v>270.93383534134955</v>
      </c>
      <c r="FW18" s="382">
        <f t="shared" si="108"/>
        <v>281.65329902414612</v>
      </c>
      <c r="FX18" s="382">
        <f t="shared" si="109"/>
        <v>292.40371422406628</v>
      </c>
      <c r="FY18" s="382">
        <f t="shared" si="110"/>
        <v>303.18496141871719</v>
      </c>
      <c r="FZ18" s="382">
        <f t="shared" si="111"/>
        <v>313.99691872703983</v>
      </c>
      <c r="GA18" s="382">
        <f t="shared" si="112"/>
        <v>324.83946217651652</v>
      </c>
      <c r="GB18" s="382">
        <f t="shared" si="113"/>
        <v>335.71246596872686</v>
      </c>
      <c r="GC18" s="382">
        <f t="shared" si="114"/>
        <v>346.61580274233376</v>
      </c>
      <c r="GD18" s="382">
        <f t="shared" si="115"/>
        <v>357.54934383263787</v>
      </c>
      <c r="GE18" s="382">
        <f t="shared" si="116"/>
        <v>368.51295952688167</v>
      </c>
      <c r="GF18" s="382">
        <f t="shared" si="117"/>
        <v>379.5065193145461</v>
      </c>
      <c r="GG18" s="382">
        <f t="shared" si="118"/>
        <v>390.52989213193672</v>
      </c>
      <c r="GH18" s="382">
        <f t="shared" si="119"/>
        <v>401.58294660041344</v>
      </c>
      <c r="GI18" s="382">
        <f t="shared" si="120"/>
        <v>412.66555125767985</v>
      </c>
      <c r="GJ18" s="382">
        <f t="shared" si="121"/>
        <v>423.77757478160555</v>
      </c>
      <c r="GK18" s="382">
        <f t="shared" si="122"/>
        <v>434.91888620611473</v>
      </c>
      <c r="GL18" s="382">
        <f t="shared" si="123"/>
        <v>446.08935512873541</v>
      </c>
      <c r="GM18" s="382">
        <f t="shared" si="124"/>
        <v>457.28885190945772</v>
      </c>
      <c r="GN18" s="382">
        <f t="shared" si="125"/>
        <v>468.51724786061158</v>
      </c>
      <c r="GO18" s="511"/>
      <c r="GP18" s="521"/>
      <c r="GQ18" s="524">
        <v>7000</v>
      </c>
      <c r="GR18" s="583">
        <f t="shared" si="126"/>
        <v>3.7852604115600603</v>
      </c>
      <c r="GS18" s="477">
        <f t="shared" si="127"/>
        <v>1.8450802927562129</v>
      </c>
      <c r="GT18" s="477">
        <f t="shared" si="128"/>
        <v>1.199380871412822</v>
      </c>
      <c r="GU18" s="477">
        <f t="shared" si="129"/>
        <v>0.87731275601625736</v>
      </c>
      <c r="GV18" s="477">
        <f t="shared" si="130"/>
        <v>0.68470595155537028</v>
      </c>
      <c r="GW18" s="477">
        <f t="shared" si="131"/>
        <v>0.55683701732388347</v>
      </c>
      <c r="GX18" s="477">
        <f t="shared" si="132"/>
        <v>0.46596723261196976</v>
      </c>
      <c r="GY18" s="477">
        <f t="shared" si="133"/>
        <v>0.39822713840796353</v>
      </c>
      <c r="GZ18" s="477">
        <f t="shared" si="134"/>
        <v>0.34591138490634066</v>
      </c>
      <c r="HA18" s="477">
        <f t="shared" si="135"/>
        <v>0.30439667077692872</v>
      </c>
      <c r="HB18" s="477">
        <f t="shared" si="136"/>
        <v>0.27074080672906892</v>
      </c>
      <c r="HC18" s="477">
        <f t="shared" si="137"/>
        <v>0.24298224754539605</v>
      </c>
      <c r="HD18" s="477">
        <f t="shared" si="138"/>
        <v>0.21976291726818276</v>
      </c>
      <c r="HE18" s="477">
        <f t="shared" si="139"/>
        <v>0.20011268097134358</v>
      </c>
      <c r="HF18" s="477">
        <f t="shared" si="140"/>
        <v>0.18332002805285982</v>
      </c>
      <c r="HG18" s="477">
        <f t="shared" si="141"/>
        <v>0.16885124951349861</v>
      </c>
      <c r="HH18" s="477">
        <f t="shared" si="142"/>
        <v>0.1562981411148083</v>
      </c>
      <c r="HI18" s="477">
        <f t="shared" si="143"/>
        <v>0.14534313902215137</v>
      </c>
      <c r="HJ18" s="477">
        <f t="shared" si="144"/>
        <v>0.13573546544058612</v>
      </c>
      <c r="HK18" s="477">
        <f t="shared" si="145"/>
        <v>0.12727443074732675</v>
      </c>
      <c r="HL18" s="477">
        <f t="shared" si="146"/>
        <v>0.11979750662216743</v>
      </c>
      <c r="HM18" s="477">
        <f t="shared" si="147"/>
        <v>0.11317165213053301</v>
      </c>
      <c r="HN18" s="477">
        <f t="shared" si="148"/>
        <v>0.10728690272889521</v>
      </c>
      <c r="HO18" s="477">
        <f t="shared" si="149"/>
        <v>0.10205156217160741</v>
      </c>
      <c r="HP18" s="477">
        <f t="shared" si="150"/>
        <v>9.7388548504354827E-2</v>
      </c>
      <c r="HQ18" s="477">
        <f t="shared" si="151"/>
        <v>9.3232583425760268E-2</v>
      </c>
      <c r="HR18" s="477">
        <f t="shared" si="152"/>
        <v>8.9528006362854712E-2</v>
      </c>
      <c r="HS18" s="477">
        <f t="shared" si="153"/>
        <v>8.6227057078354929E-2</v>
      </c>
      <c r="HT18" s="477">
        <f t="shared" si="154"/>
        <v>8.3288513712092768E-2</v>
      </c>
      <c r="HU18" s="477">
        <f t="shared" si="155"/>
        <v>8.0676603317813345E-2</v>
      </c>
      <c r="HV18" s="477">
        <f t="shared" si="156"/>
        <v>7.8360123360024042E-2</v>
      </c>
      <c r="HW18" s="477">
        <f t="shared" si="157"/>
        <v>7.6311728019035435E-2</v>
      </c>
      <c r="HX18" s="477">
        <f t="shared" si="158"/>
        <v>7.450734434049007E-2</v>
      </c>
      <c r="HY18" s="477">
        <f t="shared" si="159"/>
        <v>7.292569149234425E-2</v>
      </c>
      <c r="HZ18" s="477">
        <f t="shared" si="160"/>
        <v>7.1547882503353727E-2</v>
      </c>
      <c r="IA18" s="477">
        <f t="shared" si="161"/>
        <v>7.0357092440673744E-2</v>
      </c>
      <c r="IB18" s="477">
        <f t="shared" si="162"/>
        <v>6.9338280452689915E-2</v>
      </c>
      <c r="IC18" s="477">
        <f t="shared" si="163"/>
        <v>6.8477955750318203E-2</v>
      </c>
      <c r="ID18" s="477">
        <f t="shared" si="164"/>
        <v>6.7763979636280863E-2</v>
      </c>
      <c r="IE18" s="477">
        <f t="shared" si="165"/>
        <v>6.7185397269937455E-2</v>
      </c>
    </row>
    <row r="19" spans="1:239">
      <c r="J19" s="252"/>
      <c r="K19" s="499">
        <v>8000</v>
      </c>
      <c r="L19" s="382">
        <f t="shared" si="172"/>
        <v>2.4383999999999997</v>
      </c>
      <c r="M19" s="382">
        <v>80</v>
      </c>
      <c r="N19" s="491">
        <f t="shared" si="166"/>
        <v>752.62370449025218</v>
      </c>
      <c r="O19" s="263">
        <f t="shared" si="167"/>
        <v>0.96287012834115504</v>
      </c>
      <c r="P19" s="383">
        <f t="shared" si="168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263">
        <f t="shared" si="1"/>
        <v>0.74278184504342681</v>
      </c>
      <c r="T19" s="492">
        <f>O19/Konstanten!$C$22</f>
        <v>0.78601643129890197</v>
      </c>
      <c r="U19" s="492">
        <f t="shared" si="2"/>
        <v>0.94499531494013489</v>
      </c>
      <c r="V19" s="170"/>
      <c r="X19" s="524">
        <v>8000</v>
      </c>
      <c r="Y19" s="410">
        <f t="shared" si="3"/>
        <v>1.7540757567551125E-2</v>
      </c>
      <c r="Z19" s="410">
        <f t="shared" si="3"/>
        <v>3.5080474462881324E-2</v>
      </c>
      <c r="AA19" s="410">
        <f t="shared" si="3"/>
        <v>5.2618111994922334E-2</v>
      </c>
      <c r="AB19" s="410">
        <f t="shared" si="3"/>
        <v>7.0152635426704676E-2</v>
      </c>
      <c r="AC19" s="410">
        <f t="shared" si="3"/>
        <v>8.7683015931837832E-2</v>
      </c>
      <c r="AD19" s="410">
        <f t="shared" si="3"/>
        <v>0.10520823252667076</v>
      </c>
      <c r="AE19" s="410">
        <f t="shared" si="3"/>
        <v>0.12272727396997926</v>
      </c>
      <c r="AF19" s="410">
        <f t="shared" si="3"/>
        <v>0.14023914062288989</v>
      </c>
      <c r="AG19" s="410">
        <f t="shared" si="3"/>
        <v>0.15774284626142113</v>
      </c>
      <c r="AH19" s="410">
        <f t="shared" si="3"/>
        <v>0.1752374198348734</v>
      </c>
      <c r="AI19" s="410">
        <f t="shared" si="4"/>
        <v>0.19272190716329715</v>
      </c>
      <c r="AJ19" s="410">
        <f t="shared" si="4"/>
        <v>0.21019537256808404</v>
      </c>
      <c r="AK19" s="410">
        <f t="shared" si="4"/>
        <v>0.2276569004298227</v>
      </c>
      <c r="AL19" s="410">
        <f t="shared" si="4"/>
        <v>0.24510559666835005</v>
      </c>
      <c r="AM19" s="410">
        <f t="shared" si="4"/>
        <v>0.26254059014031278</v>
      </c>
      <c r="AN19" s="410">
        <f t="shared" si="4"/>
        <v>0.2799610339501743</v>
      </c>
      <c r="AO19" s="410">
        <f t="shared" si="4"/>
        <v>0.29736610667113034</v>
      </c>
      <c r="AP19" s="410">
        <f t="shared" si="4"/>
        <v>0.31475501347300949</v>
      </c>
      <c r="AQ19" s="410">
        <f t="shared" si="4"/>
        <v>0.33212698715477218</v>
      </c>
      <c r="AR19" s="410">
        <f t="shared" si="4"/>
        <v>0.34948128907988529</v>
      </c>
      <c r="AS19" s="410">
        <f t="shared" si="4"/>
        <v>0.36681721001330403</v>
      </c>
      <c r="AT19" s="410">
        <f t="shared" si="4"/>
        <v>0.38413407085949353</v>
      </c>
      <c r="AU19" s="410">
        <f t="shared" si="4"/>
        <v>0.4014312233013323</v>
      </c>
      <c r="AV19" s="410">
        <f t="shared" si="4"/>
        <v>0.41870805034039021</v>
      </c>
      <c r="AW19" s="410">
        <f t="shared" si="4"/>
        <v>0.43596396673947529</v>
      </c>
      <c r="AX19" s="410">
        <f t="shared" si="4"/>
        <v>0.4531984193688941</v>
      </c>
      <c r="AY19" s="410">
        <f t="shared" si="5"/>
        <v>0.47041088745824733</v>
      </c>
      <c r="AZ19" s="410">
        <f t="shared" si="5"/>
        <v>0.48760088275607799</v>
      </c>
      <c r="BA19" s="410">
        <f t="shared" si="5"/>
        <v>0.50476794959994675</v>
      </c>
      <c r="BB19" s="410">
        <f t="shared" si="5"/>
        <v>0.52191166490000329</v>
      </c>
      <c r="BC19" s="410">
        <f t="shared" si="5"/>
        <v>0.53903163803926601</v>
      </c>
      <c r="BD19" s="410">
        <f t="shared" si="5"/>
        <v>0.55612751069421473</v>
      </c>
      <c r="BE19" s="410">
        <f t="shared" si="5"/>
        <v>0.57319895657947362</v>
      </c>
      <c r="BF19" s="410">
        <f t="shared" si="5"/>
        <v>0.59024568112054387</v>
      </c>
      <c r="BG19" s="410">
        <f t="shared" si="5"/>
        <v>0.60726742105875453</v>
      </c>
      <c r="BH19" s="410">
        <f t="shared" si="5"/>
        <v>0.62426394399264451</v>
      </c>
      <c r="BI19" s="410">
        <f t="shared" si="5"/>
        <v>0.64123504786017138</v>
      </c>
      <c r="BJ19" s="410">
        <f t="shared" si="5"/>
        <v>0.65818056036609707</v>
      </c>
      <c r="BK19" s="410">
        <f t="shared" si="5"/>
        <v>0.67510033835900407</v>
      </c>
      <c r="BL19" s="410">
        <f t="shared" si="5"/>
        <v>0.69199426716235324</v>
      </c>
      <c r="BM19" s="253"/>
      <c r="BN19" s="252"/>
      <c r="BO19" s="537">
        <f t="shared" si="169"/>
        <v>80.000000000000014</v>
      </c>
      <c r="BP19" s="524">
        <v>8000</v>
      </c>
      <c r="BQ19" s="382">
        <f t="shared" si="6"/>
        <v>272.31715617808146</v>
      </c>
      <c r="BR19" s="382">
        <f t="shared" si="7"/>
        <v>272.36742073588897</v>
      </c>
      <c r="BS19" s="382">
        <f t="shared" si="8"/>
        <v>272.45118175605484</v>
      </c>
      <c r="BT19" s="382">
        <f t="shared" si="9"/>
        <v>272.56841941604443</v>
      </c>
      <c r="BU19" s="382">
        <f t="shared" si="10"/>
        <v>272.71910604753162</v>
      </c>
      <c r="BV19" s="382">
        <f t="shared" si="11"/>
        <v>272.90320621904453</v>
      </c>
      <c r="BW19" s="382">
        <f t="shared" si="12"/>
        <v>273.1206768414051</v>
      </c>
      <c r="BX19" s="382">
        <f t="shared" si="13"/>
        <v>273.37146729536289</v>
      </c>
      <c r="BY19" s="382">
        <f t="shared" si="14"/>
        <v>273.65551958069511</v>
      </c>
      <c r="BZ19" s="382">
        <f t="shared" si="15"/>
        <v>273.9727684859356</v>
      </c>
      <c r="CA19" s="382">
        <f t="shared" si="16"/>
        <v>274.32314177778437</v>
      </c>
      <c r="CB19" s="382">
        <f t="shared" si="17"/>
        <v>274.70656040915389</v>
      </c>
      <c r="CC19" s="382">
        <f t="shared" si="18"/>
        <v>275.12293874471607</v>
      </c>
      <c r="CD19" s="382">
        <f t="shared" si="19"/>
        <v>275.57218480273849</v>
      </c>
      <c r="CE19" s="382">
        <f t="shared" si="20"/>
        <v>276.0542005119276</v>
      </c>
      <c r="CF19" s="382">
        <f t="shared" si="21"/>
        <v>276.56888198194264</v>
      </c>
      <c r="CG19" s="382">
        <f t="shared" si="22"/>
        <v>277.11611978619476</v>
      </c>
      <c r="CH19" s="382">
        <f t="shared" si="23"/>
        <v>277.69579925551557</v>
      </c>
      <c r="CI19" s="382">
        <f t="shared" si="24"/>
        <v>278.30780078125241</v>
      </c>
      <c r="CJ19" s="382">
        <f t="shared" si="25"/>
        <v>278.95200012634001</v>
      </c>
      <c r="CK19" s="382">
        <f t="shared" si="26"/>
        <v>279.6282687428926</v>
      </c>
      <c r="CL19" s="382">
        <f t="shared" si="27"/>
        <v>280.33647409487503</v>
      </c>
      <c r="CM19" s="382">
        <f t="shared" si="28"/>
        <v>281.07647998442599</v>
      </c>
      <c r="CN19" s="382">
        <f t="shared" si="29"/>
        <v>281.84814688043946</v>
      </c>
      <c r="CO19" s="382">
        <f t="shared" si="30"/>
        <v>282.65133224804384</v>
      </c>
      <c r="CP19" s="382">
        <f t="shared" si="31"/>
        <v>283.485890877668</v>
      </c>
      <c r="CQ19" s="382">
        <f t="shared" si="32"/>
        <v>284.35167521242994</v>
      </c>
      <c r="CR19" s="382">
        <f t="shared" si="33"/>
        <v>285.24853567265052</v>
      </c>
      <c r="CS19" s="382">
        <f t="shared" si="34"/>
        <v>286.17632097634845</v>
      </c>
      <c r="CT19" s="382">
        <f t="shared" si="35"/>
        <v>287.13487845465318</v>
      </c>
      <c r="CU19" s="382">
        <f t="shared" si="36"/>
        <v>288.12405436113363</v>
      </c>
      <c r="CV19" s="382">
        <f t="shared" si="37"/>
        <v>289.1436941741249</v>
      </c>
      <c r="CW19" s="382">
        <f t="shared" si="38"/>
        <v>290.19364289120733</v>
      </c>
      <c r="CX19" s="382">
        <f t="shared" si="39"/>
        <v>291.27374531507297</v>
      </c>
      <c r="CY19" s="382">
        <f t="shared" si="40"/>
        <v>292.38384633009491</v>
      </c>
      <c r="CZ19" s="382">
        <f t="shared" si="41"/>
        <v>293.52379116899101</v>
      </c>
      <c r="DA19" s="382">
        <f t="shared" si="42"/>
        <v>294.69342566905749</v>
      </c>
      <c r="DB19" s="382">
        <f t="shared" si="43"/>
        <v>295.89259651751883</v>
      </c>
      <c r="DC19" s="382">
        <f t="shared" si="44"/>
        <v>297.12115148562117</v>
      </c>
      <c r="DD19" s="382">
        <f t="shared" si="45"/>
        <v>298.37893965116683</v>
      </c>
      <c r="DE19" s="521"/>
      <c r="DF19" s="252"/>
      <c r="DG19" s="537">
        <f t="shared" si="170"/>
        <v>80.000000000000014</v>
      </c>
      <c r="DH19" s="524">
        <v>8000</v>
      </c>
      <c r="DI19" s="382">
        <f t="shared" si="46"/>
        <v>11.27921999677894</v>
      </c>
      <c r="DJ19" s="382">
        <f t="shared" si="47"/>
        <v>22.557770810891217</v>
      </c>
      <c r="DK19" s="382">
        <f t="shared" si="48"/>
        <v>33.834984533609259</v>
      </c>
      <c r="DL19" s="382">
        <f t="shared" si="49"/>
        <v>45.110195798806615</v>
      </c>
      <c r="DM19" s="382">
        <f t="shared" si="50"/>
        <v>56.382743041031951</v>
      </c>
      <c r="DN19" s="382">
        <f t="shared" si="51"/>
        <v>67.651969737944711</v>
      </c>
      <c r="DO19" s="382">
        <f t="shared" si="52"/>
        <v>78.917225631869684</v>
      </c>
      <c r="DP19" s="382">
        <f t="shared" si="53"/>
        <v>90.177867925782394</v>
      </c>
      <c r="DQ19" s="382">
        <f t="shared" si="54"/>
        <v>101.43326244882618</v>
      </c>
      <c r="DR19" s="382">
        <f t="shared" si="55"/>
        <v>112.6827847870083</v>
      </c>
      <c r="DS19" s="382">
        <f t="shared" si="56"/>
        <v>123.92582137472154</v>
      </c>
      <c r="DT19" s="382">
        <f t="shared" si="57"/>
        <v>135.16177054326209</v>
      </c>
      <c r="DU19" s="382">
        <f t="shared" si="58"/>
        <v>146.39004352257629</v>
      </c>
      <c r="DV19" s="382">
        <f t="shared" si="59"/>
        <v>157.61006539297691</v>
      </c>
      <c r="DW19" s="382">
        <f t="shared" si="60"/>
        <v>168.82127598381612</v>
      </c>
      <c r="DX19" s="382">
        <f t="shared" si="61"/>
        <v>180.02313071650121</v>
      </c>
      <c r="DY19" s="382">
        <f t="shared" si="62"/>
        <v>191.21510138957896</v>
      </c>
      <c r="DZ19" s="382">
        <f t="shared" si="63"/>
        <v>202.39667690400887</v>
      </c>
      <c r="EA19" s="382">
        <f t="shared" si="64"/>
        <v>213.56736392708999</v>
      </c>
      <c r="EB19" s="382">
        <f t="shared" si="65"/>
        <v>224.72668749393424</v>
      </c>
      <c r="EC19" s="382">
        <f t="shared" si="66"/>
        <v>235.87419154567024</v>
      </c>
      <c r="ED19" s="382">
        <f t="shared" si="67"/>
        <v>247.00943940401277</v>
      </c>
      <c r="EE19" s="382">
        <f t="shared" si="68"/>
        <v>258.13201418209627</v>
      </c>
      <c r="EF19" s="382">
        <f t="shared" si="69"/>
        <v>269.24151913188956</v>
      </c>
      <c r="EG19" s="382">
        <f t="shared" si="70"/>
        <v>280.33757792876617</v>
      </c>
      <c r="EH19" s="382">
        <f t="shared" si="71"/>
        <v>291.41983489416015</v>
      </c>
      <c r="EI19" s="382">
        <f t="shared" si="72"/>
        <v>302.48795515747764</v>
      </c>
      <c r="EJ19" s="382">
        <f t="shared" si="73"/>
        <v>313.54162475875569</v>
      </c>
      <c r="EK19" s="382">
        <f t="shared" si="74"/>
        <v>324.58055069372244</v>
      </c>
      <c r="EL19" s="382">
        <f t="shared" si="75"/>
        <v>335.60446090323336</v>
      </c>
      <c r="EM19" s="382">
        <f t="shared" si="76"/>
        <v>346.61310420914788</v>
      </c>
      <c r="EN19" s="382">
        <f t="shared" si="77"/>
        <v>357.60625019896526</v>
      </c>
      <c r="EO19" s="382">
        <f t="shared" si="78"/>
        <v>368.58368906164856</v>
      </c>
      <c r="EP19" s="382">
        <f t="shared" si="79"/>
        <v>379.54523137718184</v>
      </c>
      <c r="EQ19" s="382">
        <f t="shared" si="80"/>
        <v>390.49070786254208</v>
      </c>
      <c r="ER19" s="382">
        <f t="shared" si="81"/>
        <v>401.41996907679464</v>
      </c>
      <c r="ES19" s="382">
        <f t="shared" si="82"/>
        <v>412.33288508813808</v>
      </c>
      <c r="ET19" s="382">
        <f t="shared" si="83"/>
        <v>423.22934510569638</v>
      </c>
      <c r="EU19" s="382">
        <f t="shared" si="84"/>
        <v>434.10925707892255</v>
      </c>
      <c r="EV19" s="382">
        <f t="shared" si="85"/>
        <v>444.97254726744882</v>
      </c>
      <c r="EW19" s="521"/>
      <c r="EX19" s="252"/>
      <c r="EY19" s="515">
        <f t="shared" si="171"/>
        <v>80.000000000000014</v>
      </c>
      <c r="EZ19" s="524">
        <v>8000</v>
      </c>
      <c r="FA19" s="382">
        <f t="shared" si="86"/>
        <v>57.167156178081498</v>
      </c>
      <c r="FB19" s="382">
        <f t="shared" si="87"/>
        <v>67.217420735889007</v>
      </c>
      <c r="FC19" s="382">
        <f t="shared" si="88"/>
        <v>77.301181756054874</v>
      </c>
      <c r="FD19" s="382">
        <f t="shared" si="89"/>
        <v>87.418419416044472</v>
      </c>
      <c r="FE19" s="382">
        <f t="shared" si="90"/>
        <v>97.569106047531662</v>
      </c>
      <c r="FF19" s="382">
        <f t="shared" si="91"/>
        <v>107.75320621904457</v>
      </c>
      <c r="FG19" s="382">
        <f t="shared" si="92"/>
        <v>117.97067684140514</v>
      </c>
      <c r="FH19" s="382">
        <f t="shared" si="93"/>
        <v>128.22146729536291</v>
      </c>
      <c r="FI19" s="382">
        <f t="shared" si="94"/>
        <v>138.50551958069514</v>
      </c>
      <c r="FJ19" s="382">
        <f t="shared" si="95"/>
        <v>148.82276848593563</v>
      </c>
      <c r="FK19" s="382">
        <f t="shared" si="96"/>
        <v>159.17314177778439</v>
      </c>
      <c r="FL19" s="382">
        <f t="shared" si="97"/>
        <v>169.55656040915392</v>
      </c>
      <c r="FM19" s="382">
        <f t="shared" si="98"/>
        <v>179.97293874471609</v>
      </c>
      <c r="FN19" s="382">
        <f t="shared" si="99"/>
        <v>190.42218480273851</v>
      </c>
      <c r="FO19" s="382">
        <f t="shared" si="100"/>
        <v>200.90420051192763</v>
      </c>
      <c r="FP19" s="382">
        <f t="shared" si="101"/>
        <v>211.41888198194266</v>
      </c>
      <c r="FQ19" s="382">
        <f t="shared" si="102"/>
        <v>221.96611978619478</v>
      </c>
      <c r="FR19" s="382">
        <f t="shared" si="103"/>
        <v>232.54579925551559</v>
      </c>
      <c r="FS19" s="382">
        <f t="shared" si="104"/>
        <v>243.15780078125243</v>
      </c>
      <c r="FT19" s="382">
        <f t="shared" si="105"/>
        <v>253.80200012634003</v>
      </c>
      <c r="FU19" s="382">
        <f t="shared" si="106"/>
        <v>264.47826874289262</v>
      </c>
      <c r="FV19" s="382">
        <f t="shared" si="107"/>
        <v>275.18647409487505</v>
      </c>
      <c r="FW19" s="382">
        <f t="shared" si="108"/>
        <v>285.92647998442601</v>
      </c>
      <c r="FX19" s="382">
        <f t="shared" si="109"/>
        <v>296.69814688043948</v>
      </c>
      <c r="FY19" s="382">
        <f t="shared" si="110"/>
        <v>307.50133224804387</v>
      </c>
      <c r="FZ19" s="382">
        <f t="shared" si="111"/>
        <v>318.33589087766802</v>
      </c>
      <c r="GA19" s="382">
        <f t="shared" si="112"/>
        <v>329.20167521242996</v>
      </c>
      <c r="GB19" s="382">
        <f t="shared" si="113"/>
        <v>340.09853567265054</v>
      </c>
      <c r="GC19" s="382">
        <f t="shared" si="114"/>
        <v>351.02632097634847</v>
      </c>
      <c r="GD19" s="382">
        <f t="shared" si="115"/>
        <v>361.9848784546532</v>
      </c>
      <c r="GE19" s="382">
        <f t="shared" si="116"/>
        <v>372.97405436113365</v>
      </c>
      <c r="GF19" s="382">
        <f t="shared" si="117"/>
        <v>383.99369417412493</v>
      </c>
      <c r="GG19" s="382">
        <f t="shared" si="118"/>
        <v>395.04364289120736</v>
      </c>
      <c r="GH19" s="382">
        <f t="shared" si="119"/>
        <v>406.12374531507299</v>
      </c>
      <c r="GI19" s="382">
        <f t="shared" si="120"/>
        <v>417.23384633009493</v>
      </c>
      <c r="GJ19" s="382">
        <f t="shared" si="121"/>
        <v>428.37379116899103</v>
      </c>
      <c r="GK19" s="382">
        <f t="shared" si="122"/>
        <v>439.54342566905751</v>
      </c>
      <c r="GL19" s="382">
        <f t="shared" si="123"/>
        <v>450.74259651751885</v>
      </c>
      <c r="GM19" s="382">
        <f t="shared" si="124"/>
        <v>461.97115148562119</v>
      </c>
      <c r="GN19" s="382">
        <f t="shared" si="125"/>
        <v>473.22893965116685</v>
      </c>
      <c r="GO19" s="511"/>
      <c r="GP19" s="521"/>
      <c r="GQ19" s="524">
        <v>8000</v>
      </c>
      <c r="GR19" s="583">
        <f t="shared" si="126"/>
        <v>4.0683607726781634</v>
      </c>
      <c r="GS19" s="477">
        <f t="shared" si="127"/>
        <v>1.979790037738812</v>
      </c>
      <c r="GT19" s="477">
        <f t="shared" si="128"/>
        <v>1.2846524927259653</v>
      </c>
      <c r="GU19" s="477">
        <f t="shared" si="129"/>
        <v>0.93788605586937213</v>
      </c>
      <c r="GV19" s="477">
        <f t="shared" si="130"/>
        <v>0.73047817089223144</v>
      </c>
      <c r="GW19" s="477">
        <f t="shared" si="131"/>
        <v>0.59275785518788571</v>
      </c>
      <c r="GX19" s="477">
        <f t="shared" si="132"/>
        <v>0.49486599277717425</v>
      </c>
      <c r="GY19" s="477">
        <f t="shared" si="133"/>
        <v>0.42187290789455034</v>
      </c>
      <c r="GZ19" s="477">
        <f t="shared" si="134"/>
        <v>0.36548422319130447</v>
      </c>
      <c r="HA19" s="477">
        <f t="shared" si="135"/>
        <v>0.32072320334679966</v>
      </c>
      <c r="HB19" s="477">
        <f t="shared" si="136"/>
        <v>0.28442272975930927</v>
      </c>
      <c r="HC19" s="477">
        <f t="shared" si="137"/>
        <v>0.25447128820262727</v>
      </c>
      <c r="HD19" s="477">
        <f t="shared" si="138"/>
        <v>0.22940696248212153</v>
      </c>
      <c r="HE19" s="477">
        <f t="shared" si="139"/>
        <v>0.20818543110143087</v>
      </c>
      <c r="HF19" s="477">
        <f t="shared" si="140"/>
        <v>0.19004076554419067</v>
      </c>
      <c r="HG19" s="477">
        <f t="shared" si="141"/>
        <v>0.17439842947117273</v>
      </c>
      <c r="HH19" s="477">
        <f t="shared" si="142"/>
        <v>0.16081898434352276</v>
      </c>
      <c r="HI19" s="477">
        <f t="shared" si="143"/>
        <v>0.14896056008768174</v>
      </c>
      <c r="HJ19" s="477">
        <f t="shared" si="144"/>
        <v>0.13855317736779466</v>
      </c>
      <c r="HK19" s="477">
        <f t="shared" si="145"/>
        <v>0.12938077340365101</v>
      </c>
      <c r="HL19" s="477">
        <f t="shared" si="146"/>
        <v>0.12126836348555761</v>
      </c>
      <c r="HM19" s="477">
        <f t="shared" si="147"/>
        <v>0.11407270409927718</v>
      </c>
      <c r="HN19" s="477">
        <f t="shared" si="148"/>
        <v>0.10767539195166413</v>
      </c>
      <c r="HO19" s="477">
        <f t="shared" si="149"/>
        <v>0.10197768842293646</v>
      </c>
      <c r="HP19" s="477">
        <f t="shared" si="150"/>
        <v>9.689658632272273E-2</v>
      </c>
      <c r="HQ19" s="477">
        <f t="shared" si="151"/>
        <v>9.2361784479369533E-2</v>
      </c>
      <c r="HR19" s="477">
        <f t="shared" si="152"/>
        <v>8.8313334793925738E-2</v>
      </c>
      <c r="HS19" s="477">
        <f t="shared" si="153"/>
        <v>8.4699793637697057E-2</v>
      </c>
      <c r="HT19" s="477">
        <f t="shared" si="154"/>
        <v>8.1476755850292862E-2</v>
      </c>
      <c r="HU19" s="477">
        <f t="shared" si="155"/>
        <v>7.8605682059232962E-2</v>
      </c>
      <c r="HV19" s="477">
        <f t="shared" si="156"/>
        <v>7.6052953081887698E-2</v>
      </c>
      <c r="HW19" s="477">
        <f t="shared" si="157"/>
        <v>7.3789101729844486E-2</v>
      </c>
      <c r="HX19" s="477">
        <f t="shared" si="158"/>
        <v>7.1788184379296183E-2</v>
      </c>
      <c r="HY19" s="477">
        <f t="shared" si="159"/>
        <v>7.0027263526539069E-2</v>
      </c>
      <c r="HZ19" s="477">
        <f t="shared" si="160"/>
        <v>6.8485979125953472E-2</v>
      </c>
      <c r="IA19" s="477">
        <f t="shared" si="161"/>
        <v>6.7146191441811207E-2</v>
      </c>
      <c r="IB19" s="477">
        <f t="shared" si="162"/>
        <v>6.5991681878836916E-2</v>
      </c>
      <c r="IC19" s="477">
        <f t="shared" si="163"/>
        <v>6.5007901106080831E-2</v>
      </c>
      <c r="ID19" s="477">
        <f t="shared" si="164"/>
        <v>6.4181755980461039E-2</v>
      </c>
      <c r="IE19" s="477">
        <f t="shared" si="165"/>
        <v>6.3501428475169847E-2</v>
      </c>
    </row>
    <row r="20" spans="1:239">
      <c r="J20" s="252"/>
      <c r="K20" s="499">
        <v>9000</v>
      </c>
      <c r="L20" s="382">
        <f t="shared" si="172"/>
        <v>2.7431999999999999</v>
      </c>
      <c r="M20" s="382">
        <v>90</v>
      </c>
      <c r="N20" s="491">
        <f t="shared" si="166"/>
        <v>724.28497748855852</v>
      </c>
      <c r="O20" s="263">
        <f t="shared" si="167"/>
        <v>0.93340620633387705</v>
      </c>
      <c r="P20" s="383">
        <f t="shared" si="168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263">
        <f t="shared" si="1"/>
        <v>0.71481369601634204</v>
      </c>
      <c r="T20" s="492">
        <f>O20/Konstanten!$C$22</f>
        <v>0.76196425006847102</v>
      </c>
      <c r="U20" s="492">
        <f t="shared" si="2"/>
        <v>0.93811972930765186</v>
      </c>
      <c r="V20" s="170"/>
      <c r="X20" s="524">
        <v>9000</v>
      </c>
      <c r="Y20" s="410">
        <f t="shared" si="3"/>
        <v>1.7880592277114367E-2</v>
      </c>
      <c r="Z20" s="410">
        <f t="shared" si="3"/>
        <v>3.5759962375249206E-2</v>
      </c>
      <c r="AA20" s="410">
        <f t="shared" si="3"/>
        <v>5.363689054117482E-2</v>
      </c>
      <c r="AB20" s="410">
        <f t="shared" si="3"/>
        <v>7.151016186267678E-2</v>
      </c>
      <c r="AC20" s="410">
        <f t="shared" si="3"/>
        <v>8.9378568662380434E-2</v>
      </c>
      <c r="AD20" s="410">
        <f t="shared" si="3"/>
        <v>0.10724091286034432</v>
      </c>
      <c r="AE20" s="410">
        <f t="shared" si="3"/>
        <v>0.12509600829468698</v>
      </c>
      <c r="AF20" s="410">
        <f t="shared" si="3"/>
        <v>0.14294268299096452</v>
      </c>
      <c r="AG20" s="410">
        <f t="shared" si="3"/>
        <v>0.16077978137054968</v>
      </c>
      <c r="AH20" s="410">
        <f t="shared" si="3"/>
        <v>0.17860616638928206</v>
      </c>
      <c r="AI20" s="410">
        <f t="shared" si="4"/>
        <v>0.19642072159790527</v>
      </c>
      <c r="AJ20" s="410">
        <f t="shared" si="4"/>
        <v>0.21422235311657786</v>
      </c>
      <c r="AK20" s="410">
        <f t="shared" si="4"/>
        <v>0.23200999151624191</v>
      </c>
      <c r="AL20" s="410">
        <f t="shared" si="4"/>
        <v>0.24978259360041657</v>
      </c>
      <c r="AM20" s="410">
        <f t="shared" si="4"/>
        <v>0.26753914408162649</v>
      </c>
      <c r="AN20" s="410">
        <f t="shared" si="4"/>
        <v>0.28527865714753387</v>
      </c>
      <c r="AO20" s="410">
        <f t="shared" si="4"/>
        <v>0.30300017791246092</v>
      </c>
      <c r="AP20" s="410">
        <f t="shared" si="4"/>
        <v>0.3207027837508663</v>
      </c>
      <c r="AQ20" s="410">
        <f t="shared" si="4"/>
        <v>0.33838558551007619</v>
      </c>
      <c r="AR20" s="410">
        <f t="shared" si="4"/>
        <v>0.35604772860036066</v>
      </c>
      <c r="AS20" s="410">
        <f t="shared" si="4"/>
        <v>0.37368839396114517</v>
      </c>
      <c r="AT20" s="410">
        <f t="shared" si="4"/>
        <v>0.39130679890297437</v>
      </c>
      <c r="AU20" s="410">
        <f t="shared" si="4"/>
        <v>0.40890219782547893</v>
      </c>
      <c r="AV20" s="410">
        <f t="shared" si="4"/>
        <v>0.42647388281230292</v>
      </c>
      <c r="AW20" s="410">
        <f t="shared" si="4"/>
        <v>0.44402118410460345</v>
      </c>
      <c r="AX20" s="410">
        <f t="shared" si="4"/>
        <v>0.46154347045534078</v>
      </c>
      <c r="AY20" s="410">
        <f t="shared" si="5"/>
        <v>0.47904014936707523</v>
      </c>
      <c r="AZ20" s="410">
        <f t="shared" si="5"/>
        <v>0.4965106672166244</v>
      </c>
      <c r="BA20" s="410">
        <f t="shared" si="5"/>
        <v>0.51395450927023523</v>
      </c>
      <c r="BB20" s="410">
        <f t="shared" si="5"/>
        <v>0.53137119959349988</v>
      </c>
      <c r="BC20" s="410">
        <f t="shared" si="5"/>
        <v>0.54876030086048144</v>
      </c>
      <c r="BD20" s="410">
        <f t="shared" si="5"/>
        <v>0.56612141406689975</v>
      </c>
      <c r="BE20" s="410">
        <f t="shared" si="5"/>
        <v>0.58345417815246303</v>
      </c>
      <c r="BF20" s="410">
        <f t="shared" si="5"/>
        <v>0.60075826953763756</v>
      </c>
      <c r="BG20" s="410">
        <f t="shared" si="5"/>
        <v>0.61803340158032838</v>
      </c>
      <c r="BH20" s="410">
        <f t="shared" si="5"/>
        <v>0.63527932395803532</v>
      </c>
      <c r="BI20" s="410">
        <f t="shared" si="5"/>
        <v>0.6524958219811523</v>
      </c>
      <c r="BJ20" s="410">
        <f t="shared" si="5"/>
        <v>0.66968271584307715</v>
      </c>
      <c r="BK20" s="410">
        <f t="shared" si="5"/>
        <v>0.6868398598128086</v>
      </c>
      <c r="BL20" s="410">
        <f t="shared" si="5"/>
        <v>0.70396714137567573</v>
      </c>
      <c r="BM20" s="253"/>
      <c r="BN20" s="252"/>
      <c r="BO20" s="537">
        <f t="shared" si="169"/>
        <v>90.000000000000014</v>
      </c>
      <c r="BP20" s="524">
        <v>9000</v>
      </c>
      <c r="BQ20" s="382">
        <f t="shared" si="6"/>
        <v>270.33648505197226</v>
      </c>
      <c r="BR20" s="382">
        <f t="shared" si="7"/>
        <v>270.38833548208032</v>
      </c>
      <c r="BS20" s="382">
        <f t="shared" si="8"/>
        <v>270.47473712777304</v>
      </c>
      <c r="BT20" s="382">
        <f t="shared" si="9"/>
        <v>270.59566643429514</v>
      </c>
      <c r="BU20" s="382">
        <f t="shared" si="10"/>
        <v>270.75109052861296</v>
      </c>
      <c r="BV20" s="382">
        <f t="shared" si="11"/>
        <v>270.94096732227922</v>
      </c>
      <c r="BW20" s="382">
        <f t="shared" si="12"/>
        <v>271.16524564260897</v>
      </c>
      <c r="BX20" s="382">
        <f t="shared" si="13"/>
        <v>271.42386539137726</v>
      </c>
      <c r="BY20" s="382">
        <f t="shared" si="14"/>
        <v>271.71675773008434</v>
      </c>
      <c r="BZ20" s="382">
        <f t="shared" si="15"/>
        <v>272.04384529068773</v>
      </c>
      <c r="CA20" s="382">
        <f t="shared" si="16"/>
        <v>272.40504241055999</v>
      </c>
      <c r="CB20" s="382">
        <f t="shared" si="17"/>
        <v>272.80025539030538</v>
      </c>
      <c r="CC20" s="382">
        <f t="shared" si="18"/>
        <v>273.2293827729543</v>
      </c>
      <c r="CD20" s="382">
        <f t="shared" si="19"/>
        <v>273.69231564295558</v>
      </c>
      <c r="CE20" s="382">
        <f t="shared" si="20"/>
        <v>274.18893794330046</v>
      </c>
      <c r="CF20" s="382">
        <f t="shared" si="21"/>
        <v>274.71912680904683</v>
      </c>
      <c r="CG20" s="382">
        <f t="shared" si="22"/>
        <v>275.28275291545185</v>
      </c>
      <c r="CH20" s="382">
        <f t="shared" si="23"/>
        <v>275.87968083888808</v>
      </c>
      <c r="CI20" s="382">
        <f t="shared" si="24"/>
        <v>276.50976942869175</v>
      </c>
      <c r="CJ20" s="382">
        <f t="shared" si="25"/>
        <v>277.17287218808463</v>
      </c>
      <c r="CK20" s="382">
        <f t="shared" si="26"/>
        <v>277.86883766231534</v>
      </c>
      <c r="CL20" s="382">
        <f t="shared" si="27"/>
        <v>278.59750983218908</v>
      </c>
      <c r="CM20" s="382">
        <f t="shared" si="28"/>
        <v>279.35872851118279</v>
      </c>
      <c r="CN20" s="382">
        <f t="shared" si="29"/>
        <v>280.15232974439243</v>
      </c>
      <c r="CO20" s="382">
        <f t="shared" si="30"/>
        <v>280.97814620761102</v>
      </c>
      <c r="CP20" s="382">
        <f t="shared" si="31"/>
        <v>281.83600760490532</v>
      </c>
      <c r="CQ20" s="382">
        <f t="shared" si="32"/>
        <v>282.72574106313067</v>
      </c>
      <c r="CR20" s="382">
        <f t="shared" si="33"/>
        <v>283.64717152190974</v>
      </c>
      <c r="CS20" s="382">
        <f t="shared" si="34"/>
        <v>284.60012211768543</v>
      </c>
      <c r="CT20" s="382">
        <f t="shared" si="35"/>
        <v>285.58441456055755</v>
      </c>
      <c r="CU20" s="382">
        <f t="shared" si="36"/>
        <v>286.5998695027065</v>
      </c>
      <c r="CV20" s="382">
        <f t="shared" si="37"/>
        <v>287.64630689731246</v>
      </c>
      <c r="CW20" s="382">
        <f t="shared" si="38"/>
        <v>288.72354634698019</v>
      </c>
      <c r="CX20" s="382">
        <f t="shared" si="39"/>
        <v>289.8314074407831</v>
      </c>
      <c r="CY20" s="382">
        <f t="shared" si="40"/>
        <v>290.96971007914755</v>
      </c>
      <c r="CZ20" s="382">
        <f t="shared" si="41"/>
        <v>292.13827478589667</v>
      </c>
      <c r="DA20" s="382">
        <f t="shared" si="42"/>
        <v>293.3369230068796</v>
      </c>
      <c r="DB20" s="382">
        <f t="shared" si="43"/>
        <v>294.56547739470682</v>
      </c>
      <c r="DC20" s="382">
        <f t="shared" si="44"/>
        <v>295.82376207920936</v>
      </c>
      <c r="DD20" s="382">
        <f t="shared" si="45"/>
        <v>297.11160292333341</v>
      </c>
      <c r="DE20" s="521"/>
      <c r="DF20" s="252"/>
      <c r="DG20" s="537">
        <f t="shared" si="170"/>
        <v>90.000000000000014</v>
      </c>
      <c r="DH20" s="524">
        <v>9000</v>
      </c>
      <c r="DI20" s="382">
        <f t="shared" si="46"/>
        <v>11.455839718392207</v>
      </c>
      <c r="DJ20" s="382">
        <f t="shared" si="47"/>
        <v>22.910896404193565</v>
      </c>
      <c r="DK20" s="382">
        <f t="shared" si="48"/>
        <v>34.364388578956444</v>
      </c>
      <c r="DL20" s="382">
        <f t="shared" si="49"/>
        <v>45.815537865802462</v>
      </c>
      <c r="DM20" s="382">
        <f t="shared" si="50"/>
        <v>57.263570523111575</v>
      </c>
      <c r="DN20" s="382">
        <f t="shared" si="51"/>
        <v>68.707718958201937</v>
      </c>
      <c r="DO20" s="382">
        <f t="shared" si="52"/>
        <v>80.147223214122278</v>
      </c>
      <c r="DP20" s="382">
        <f t="shared" si="53"/>
        <v>91.581332423609609</v>
      </c>
      <c r="DQ20" s="382">
        <f t="shared" si="54"/>
        <v>103.00930622396618</v>
      </c>
      <c r="DR20" s="382">
        <f t="shared" si="55"/>
        <v>114.43041612726202</v>
      </c>
      <c r="DS20" s="382">
        <f t="shared" si="56"/>
        <v>125.84394684042763</v>
      </c>
      <c r="DT20" s="382">
        <f t="shared" si="57"/>
        <v>137.24919753029479</v>
      </c>
      <c r="DU20" s="382">
        <f t="shared" si="58"/>
        <v>148.64548302896259</v>
      </c>
      <c r="DV20" s="382">
        <f t="shared" si="59"/>
        <v>160.032134975367</v>
      </c>
      <c r="DW20" s="382">
        <f t="shared" si="60"/>
        <v>171.40850288934467</v>
      </c>
      <c r="DX20" s="382">
        <f t="shared" si="61"/>
        <v>182.77395517503126</v>
      </c>
      <c r="DY20" s="382">
        <f t="shared" si="62"/>
        <v>194.12788005083112</v>
      </c>
      <c r="DZ20" s="382">
        <f t="shared" si="63"/>
        <v>205.46968640375661</v>
      </c>
      <c r="EA20" s="382">
        <f t="shared" si="64"/>
        <v>216.79880456640751</v>
      </c>
      <c r="EB20" s="382">
        <f t="shared" si="65"/>
        <v>228.11468701536748</v>
      </c>
      <c r="EC20" s="382">
        <f t="shared" si="66"/>
        <v>239.41680899024169</v>
      </c>
      <c r="ED20" s="382">
        <f t="shared" si="67"/>
        <v>250.70466903309131</v>
      </c>
      <c r="EE20" s="382">
        <f t="shared" si="68"/>
        <v>261.97778944842429</v>
      </c>
      <c r="EF20" s="382">
        <f t="shared" si="69"/>
        <v>273.23571668435704</v>
      </c>
      <c r="EG20" s="382">
        <f t="shared" si="70"/>
        <v>284.47802163597873</v>
      </c>
      <c r="EH20" s="382">
        <f t="shared" si="71"/>
        <v>295.70429987233996</v>
      </c>
      <c r="EI20" s="382">
        <f t="shared" si="72"/>
        <v>306.91417178880596</v>
      </c>
      <c r="EJ20" s="382">
        <f t="shared" si="73"/>
        <v>318.10728268692242</v>
      </c>
      <c r="EK20" s="382">
        <f t="shared" si="74"/>
        <v>329.28330278413614</v>
      </c>
      <c r="EL20" s="382">
        <f t="shared" si="75"/>
        <v>340.4419271560796</v>
      </c>
      <c r="EM20" s="382">
        <f t="shared" si="76"/>
        <v>351.58287561428023</v>
      </c>
      <c r="EN20" s="382">
        <f t="shared" si="77"/>
        <v>362.70589252240291</v>
      </c>
      <c r="EO20" s="382">
        <f t="shared" si="78"/>
        <v>373.81074655428301</v>
      </c>
      <c r="EP20" s="382">
        <f t="shared" si="79"/>
        <v>384.89723039714158</v>
      </c>
      <c r="EQ20" s="382">
        <f t="shared" si="80"/>
        <v>395.96516040348843</v>
      </c>
      <c r="ER20" s="382">
        <f t="shared" si="81"/>
        <v>407.01437619527809</v>
      </c>
      <c r="ES20" s="382">
        <f t="shared" si="82"/>
        <v>418.04474022395073</v>
      </c>
      <c r="ET20" s="382">
        <f t="shared" si="83"/>
        <v>429.05613728998821</v>
      </c>
      <c r="EU20" s="382">
        <f t="shared" si="84"/>
        <v>440.04847402562251</v>
      </c>
      <c r="EV20" s="382">
        <f t="shared" si="85"/>
        <v>451.02167834431327</v>
      </c>
      <c r="EW20" s="521"/>
      <c r="EX20" s="252"/>
      <c r="EY20" s="515">
        <f t="shared" si="171"/>
        <v>90.000000000000014</v>
      </c>
      <c r="EZ20" s="524">
        <v>9000</v>
      </c>
      <c r="FA20" s="382">
        <f t="shared" si="86"/>
        <v>61.186485051972298</v>
      </c>
      <c r="FB20" s="382">
        <f t="shared" si="87"/>
        <v>71.238335482080359</v>
      </c>
      <c r="FC20" s="382">
        <f t="shared" si="88"/>
        <v>81.324737127773076</v>
      </c>
      <c r="FD20" s="382">
        <f t="shared" si="89"/>
        <v>91.445666434295177</v>
      </c>
      <c r="FE20" s="382">
        <f t="shared" si="90"/>
        <v>101.601090528613</v>
      </c>
      <c r="FF20" s="382">
        <f t="shared" si="91"/>
        <v>111.79096732227926</v>
      </c>
      <c r="FG20" s="382">
        <f t="shared" si="92"/>
        <v>122.015245642609</v>
      </c>
      <c r="FH20" s="382">
        <f t="shared" si="93"/>
        <v>132.27386539137729</v>
      </c>
      <c r="FI20" s="382">
        <f t="shared" si="94"/>
        <v>142.56675773008436</v>
      </c>
      <c r="FJ20" s="382">
        <f t="shared" si="95"/>
        <v>152.89384529068775</v>
      </c>
      <c r="FK20" s="382">
        <f t="shared" si="96"/>
        <v>163.25504241056001</v>
      </c>
      <c r="FL20" s="382">
        <f t="shared" si="97"/>
        <v>173.6502553903054</v>
      </c>
      <c r="FM20" s="382">
        <f t="shared" si="98"/>
        <v>184.07938277295432</v>
      </c>
      <c r="FN20" s="382">
        <f t="shared" si="99"/>
        <v>194.5423156429556</v>
      </c>
      <c r="FO20" s="382">
        <f t="shared" si="100"/>
        <v>205.03893794330048</v>
      </c>
      <c r="FP20" s="382">
        <f t="shared" si="101"/>
        <v>215.56912680904685</v>
      </c>
      <c r="FQ20" s="382">
        <f t="shared" si="102"/>
        <v>226.13275291545187</v>
      </c>
      <c r="FR20" s="382">
        <f t="shared" si="103"/>
        <v>236.7296808388881</v>
      </c>
      <c r="FS20" s="382">
        <f t="shared" si="104"/>
        <v>247.35976942869178</v>
      </c>
      <c r="FT20" s="382">
        <f t="shared" si="105"/>
        <v>258.02287218808465</v>
      </c>
      <c r="FU20" s="382">
        <f t="shared" si="106"/>
        <v>268.71883766231537</v>
      </c>
      <c r="FV20" s="382">
        <f t="shared" si="107"/>
        <v>279.4475098321891</v>
      </c>
      <c r="FW20" s="382">
        <f t="shared" si="108"/>
        <v>290.20872851118281</v>
      </c>
      <c r="FX20" s="382">
        <f t="shared" si="109"/>
        <v>301.00232974439245</v>
      </c>
      <c r="FY20" s="382">
        <f t="shared" si="110"/>
        <v>311.82814620761104</v>
      </c>
      <c r="FZ20" s="382">
        <f t="shared" si="111"/>
        <v>322.68600760490534</v>
      </c>
      <c r="GA20" s="382">
        <f t="shared" si="112"/>
        <v>333.57574106313069</v>
      </c>
      <c r="GB20" s="382">
        <f t="shared" si="113"/>
        <v>344.49717152190976</v>
      </c>
      <c r="GC20" s="382">
        <f t="shared" si="114"/>
        <v>355.45012211768545</v>
      </c>
      <c r="GD20" s="382">
        <f t="shared" si="115"/>
        <v>366.43441456055757</v>
      </c>
      <c r="GE20" s="382">
        <f t="shared" si="116"/>
        <v>377.44986950270652</v>
      </c>
      <c r="GF20" s="382">
        <f t="shared" si="117"/>
        <v>388.49630689731248</v>
      </c>
      <c r="GG20" s="382">
        <f t="shared" si="118"/>
        <v>399.57354634698021</v>
      </c>
      <c r="GH20" s="382">
        <f t="shared" si="119"/>
        <v>410.68140744078312</v>
      </c>
      <c r="GI20" s="382">
        <f t="shared" si="120"/>
        <v>421.81971007914757</v>
      </c>
      <c r="GJ20" s="382">
        <f t="shared" si="121"/>
        <v>432.98827478589669</v>
      </c>
      <c r="GK20" s="382">
        <f t="shared" si="122"/>
        <v>444.18692300687962</v>
      </c>
      <c r="GL20" s="382">
        <f t="shared" si="123"/>
        <v>455.41547739470684</v>
      </c>
      <c r="GM20" s="382">
        <f t="shared" si="124"/>
        <v>466.67376207920938</v>
      </c>
      <c r="GN20" s="382">
        <f t="shared" si="125"/>
        <v>477.96160292333343</v>
      </c>
      <c r="GO20" s="511"/>
      <c r="GP20" s="521"/>
      <c r="GQ20" s="524">
        <v>9000</v>
      </c>
      <c r="GR20" s="583">
        <f t="shared" si="126"/>
        <v>4.341073771636152</v>
      </c>
      <c r="GS20" s="477">
        <f t="shared" si="127"/>
        <v>2.1093648290880944</v>
      </c>
      <c r="GT20" s="477">
        <f t="shared" si="128"/>
        <v>1.3665410761177785</v>
      </c>
      <c r="GU20" s="477">
        <f t="shared" si="129"/>
        <v>0.9959531349854972</v>
      </c>
      <c r="GV20" s="477">
        <f t="shared" si="130"/>
        <v>0.77427096495156211</v>
      </c>
      <c r="GW20" s="477">
        <f t="shared" si="131"/>
        <v>0.62705106525639198</v>
      </c>
      <c r="GX20" s="477">
        <f t="shared" si="132"/>
        <v>0.52238893313411017</v>
      </c>
      <c r="GY20" s="477">
        <f t="shared" si="133"/>
        <v>0.44433217874079728</v>
      </c>
      <c r="GZ20" s="477">
        <f t="shared" si="134"/>
        <v>0.38401823054813211</v>
      </c>
      <c r="HA20" s="477">
        <f t="shared" si="135"/>
        <v>0.33612941790449508</v>
      </c>
      <c r="HB20" s="477">
        <f t="shared" si="136"/>
        <v>0.29728164531878765</v>
      </c>
      <c r="HC20" s="477">
        <f t="shared" si="137"/>
        <v>0.26521872998183371</v>
      </c>
      <c r="HD20" s="477">
        <f t="shared" si="138"/>
        <v>0.23837858387588992</v>
      </c>
      <c r="HE20" s="477">
        <f t="shared" si="139"/>
        <v>0.21564531819125321</v>
      </c>
      <c r="HF20" s="477">
        <f t="shared" si="140"/>
        <v>0.19620050631715999</v>
      </c>
      <c r="HG20" s="477">
        <f t="shared" si="141"/>
        <v>0.17943022353819335</v>
      </c>
      <c r="HH20" s="477">
        <f t="shared" si="142"/>
        <v>0.164864896563237</v>
      </c>
      <c r="HI20" s="477">
        <f t="shared" si="143"/>
        <v>0.15213920351104387</v>
      </c>
      <c r="HJ20" s="477">
        <f t="shared" si="144"/>
        <v>0.14096463734385192</v>
      </c>
      <c r="HK20" s="477">
        <f t="shared" si="145"/>
        <v>0.13111030054238609</v>
      </c>
      <c r="HL20" s="477">
        <f t="shared" si="146"/>
        <v>0.12238918727409814</v>
      </c>
      <c r="HM20" s="477">
        <f t="shared" si="147"/>
        <v>0.11464820703161269</v>
      </c>
      <c r="HN20" s="477">
        <f t="shared" si="148"/>
        <v>0.10776081102980817</v>
      </c>
      <c r="HO20" s="477">
        <f t="shared" si="149"/>
        <v>0.10162146221941955</v>
      </c>
      <c r="HP20" s="477">
        <f t="shared" si="150"/>
        <v>9.6141432699605289E-2</v>
      </c>
      <c r="HQ20" s="477">
        <f t="shared" si="151"/>
        <v>9.1245571147304236E-2</v>
      </c>
      <c r="HR20" s="477">
        <f t="shared" si="152"/>
        <v>8.6869788771667136E-2</v>
      </c>
      <c r="HS20" s="477">
        <f t="shared" si="153"/>
        <v>8.2959084155768845E-2</v>
      </c>
      <c r="HT20" s="477">
        <f t="shared" si="154"/>
        <v>7.9465976902883373E-2</v>
      </c>
      <c r="HU20" s="477">
        <f t="shared" si="155"/>
        <v>7.6349254692596694E-2</v>
      </c>
      <c r="HV20" s="477">
        <f t="shared" si="156"/>
        <v>7.3572962969916778E-2</v>
      </c>
      <c r="HW20" s="477">
        <f t="shared" si="157"/>
        <v>7.1105584184344622E-2</v>
      </c>
      <c r="HX20" s="477">
        <f t="shared" si="158"/>
        <v>6.8919366364326939E-2</v>
      </c>
      <c r="HY20" s="477">
        <f t="shared" si="159"/>
        <v>6.698977027461879E-2</v>
      </c>
      <c r="HZ20" s="477">
        <f t="shared" si="160"/>
        <v>6.5295011433110325E-2</v>
      </c>
      <c r="IA20" s="477">
        <f t="shared" si="161"/>
        <v>6.381567853553359E-2</v>
      </c>
      <c r="IB20" s="477">
        <f t="shared" si="162"/>
        <v>6.2534413825956217E-2</v>
      </c>
      <c r="IC20" s="477">
        <f t="shared" si="163"/>
        <v>6.1435643995701693E-2</v>
      </c>
      <c r="ID20" s="477">
        <f t="shared" si="164"/>
        <v>6.0505352535404025E-2</v>
      </c>
      <c r="IE20" s="477">
        <f t="shared" si="165"/>
        <v>5.97308862800471E-2</v>
      </c>
    </row>
    <row r="21" spans="1:239" s="90" customFormat="1" ht="36">
      <c r="A21" s="173"/>
      <c r="B21" s="182"/>
      <c r="C21" s="91"/>
      <c r="D21" s="189"/>
      <c r="E21" s="91"/>
      <c r="F21" s="116"/>
      <c r="G21" s="116"/>
      <c r="H21" s="116"/>
      <c r="I21" s="116"/>
      <c r="J21" s="252"/>
      <c r="K21" s="499">
        <v>10000</v>
      </c>
      <c r="L21" s="382">
        <f t="shared" si="172"/>
        <v>3.0479999999999996</v>
      </c>
      <c r="M21" s="382">
        <v>100</v>
      </c>
      <c r="N21" s="491">
        <f t="shared" si="166"/>
        <v>696.81653438532442</v>
      </c>
      <c r="O21" s="263">
        <f t="shared" si="167"/>
        <v>0.90463704656062904</v>
      </c>
      <c r="P21" s="383">
        <f t="shared" si="168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263">
        <f t="shared" si="1"/>
        <v>0.68770445041729522</v>
      </c>
      <c r="T21" s="492">
        <f>O21/Konstanten!$C$22</f>
        <v>0.73847922168214608</v>
      </c>
      <c r="U21" s="492">
        <f t="shared" si="2"/>
        <v>0.93124414367516872</v>
      </c>
      <c r="V21" s="170"/>
      <c r="W21" s="92"/>
      <c r="X21" s="525">
        <v>10000</v>
      </c>
      <c r="Y21" s="410">
        <f t="shared" si="3"/>
        <v>1.8229582872696003E-2</v>
      </c>
      <c r="Z21" s="410">
        <f t="shared" si="3"/>
        <v>3.6457747506958606E-2</v>
      </c>
      <c r="AA21" s="410">
        <f t="shared" si="3"/>
        <v>5.4683078599579084E-2</v>
      </c>
      <c r="AB21" s="410">
        <f t="shared" si="3"/>
        <v>7.2904166704463633E-2</v>
      </c>
      <c r="AC21" s="410">
        <f t="shared" si="3"/>
        <v>9.1119611127208941E-2</v>
      </c>
      <c r="AD21" s="410">
        <f t="shared" si="3"/>
        <v>0.10932802277972048</v>
      </c>
      <c r="AE21" s="410">
        <f t="shared" si="3"/>
        <v>0.12752802698155319</v>
      </c>
      <c r="AF21" s="410">
        <f t="shared" si="3"/>
        <v>0.14571826619584488</v>
      </c>
      <c r="AG21" s="410">
        <f t="shared" si="3"/>
        <v>0.16389740268773792</v>
      </c>
      <c r="AH21" s="410">
        <f t="shared" si="3"/>
        <v>0.18206412109419956</v>
      </c>
      <c r="AI21" s="410">
        <f t="shared" si="4"/>
        <v>0.20021713089453846</v>
      </c>
      <c r="AJ21" s="410">
        <f t="shared" si="4"/>
        <v>0.21835516877204567</v>
      </c>
      <c r="AK21" s="410">
        <f t="shared" si="4"/>
        <v>0.23647700085776172</v>
      </c>
      <c r="AL21" s="410">
        <f t="shared" si="4"/>
        <v>0.25458142484842622</v>
      </c>
      <c r="AM21" s="410">
        <f t="shared" si="4"/>
        <v>0.27266727199162838</v>
      </c>
      <c r="AN21" s="410">
        <f t="shared" si="4"/>
        <v>0.29073340893208732</v>
      </c>
      <c r="AO21" s="410">
        <f t="shared" si="4"/>
        <v>0.30877873941408163</v>
      </c>
      <c r="AP21" s="410">
        <f t="shared" si="4"/>
        <v>0.32680220583599734</v>
      </c>
      <c r="AQ21" s="410">
        <f t="shared" si="4"/>
        <v>0.34480279065400454</v>
      </c>
      <c r="AR21" s="410">
        <f t="shared" si="4"/>
        <v>0.36277951763291677</v>
      </c>
      <c r="AS21" s="410">
        <f t="shared" si="4"/>
        <v>0.38073145294315586</v>
      </c>
      <c r="AT21" s="410">
        <f t="shared" si="4"/>
        <v>0.39865770610385237</v>
      </c>
      <c r="AU21" s="410">
        <f t="shared" si="4"/>
        <v>0.41655743077284363</v>
      </c>
      <c r="AV21" s="410">
        <f t="shared" si="4"/>
        <v>0.43442982538535796</v>
      </c>
      <c r="AW21" s="410">
        <f t="shared" si="4"/>
        <v>0.4522741336438707</v>
      </c>
      <c r="AX21" s="410">
        <f t="shared" si="4"/>
        <v>0.47008964486243016</v>
      </c>
      <c r="AY21" s="410">
        <f t="shared" si="5"/>
        <v>0.48787569416941245</v>
      </c>
      <c r="AZ21" s="410">
        <f t="shared" si="5"/>
        <v>0.50563166257331471</v>
      </c>
      <c r="BA21" s="410">
        <f t="shared" si="5"/>
        <v>0.52335697689672533</v>
      </c>
      <c r="BB21" s="410">
        <f t="shared" si="5"/>
        <v>0.54105110958413516</v>
      </c>
      <c r="BC21" s="410">
        <f t="shared" si="5"/>
        <v>0.55871357838963231</v>
      </c>
      <c r="BD21" s="410">
        <f t="shared" si="5"/>
        <v>0.57634394595090954</v>
      </c>
      <c r="BE21" s="410">
        <f t="shared" si="5"/>
        <v>0.59394181925629308</v>
      </c>
      <c r="BF21" s="410">
        <f t="shared" si="5"/>
        <v>0.6115068490116794</v>
      </c>
      <c r="BG21" s="410">
        <f t="shared" si="5"/>
        <v>0.62903872891450674</v>
      </c>
      <c r="BH21" s="410">
        <f t="shared" si="5"/>
        <v>0.64653719484188599</v>
      </c>
      <c r="BI21" s="410">
        <f t="shared" si="5"/>
        <v>0.66400202396014096</v>
      </c>
      <c r="BJ21" s="410">
        <f t="shared" si="5"/>
        <v>0.68143303376294562</v>
      </c>
      <c r="BK21" s="410">
        <f t="shared" si="5"/>
        <v>0.69883008104519817</v>
      </c>
      <c r="BL21" s="410">
        <f t="shared" si="5"/>
        <v>0.71619306081968404</v>
      </c>
      <c r="BM21" s="253"/>
      <c r="BN21" s="252"/>
      <c r="BO21" s="537">
        <f t="shared" si="169"/>
        <v>100.00000000000001</v>
      </c>
      <c r="BP21" s="525">
        <v>10000</v>
      </c>
      <c r="BQ21" s="382">
        <f t="shared" si="6"/>
        <v>268.35583469295159</v>
      </c>
      <c r="BR21" s="382">
        <f t="shared" si="7"/>
        <v>268.40933322184878</v>
      </c>
      <c r="BS21" s="382">
        <f t="shared" si="8"/>
        <v>268.49847895512488</v>
      </c>
      <c r="BT21" s="382">
        <f t="shared" si="9"/>
        <v>268.62324423441032</v>
      </c>
      <c r="BU21" s="382">
        <f t="shared" si="10"/>
        <v>268.78359046548042</v>
      </c>
      <c r="BV21" s="382">
        <f t="shared" si="11"/>
        <v>268.97946824475952</v>
      </c>
      <c r="BW21" s="382">
        <f t="shared" si="12"/>
        <v>269.21081752056938</v>
      </c>
      <c r="BX21" s="382">
        <f t="shared" si="13"/>
        <v>269.47756778809304</v>
      </c>
      <c r="BY21" s="382">
        <f t="shared" si="14"/>
        <v>269.7796383168191</v>
      </c>
      <c r="BZ21" s="382">
        <f t="shared" si="15"/>
        <v>270.11693840904053</v>
      </c>
      <c r="CA21" s="382">
        <f t="shared" si="16"/>
        <v>270.48936768780146</v>
      </c>
      <c r="CB21" s="382">
        <f t="shared" si="17"/>
        <v>270.89681641252906</v>
      </c>
      <c r="CC21" s="382">
        <f t="shared" si="18"/>
        <v>271.33916582044156</v>
      </c>
      <c r="CD21" s="382">
        <f t="shared" si="19"/>
        <v>271.81628849169982</v>
      </c>
      <c r="CE21" s="382">
        <f t="shared" si="20"/>
        <v>272.32804873616914</v>
      </c>
      <c r="CF21" s="382">
        <f t="shared" si="21"/>
        <v>272.87430299957151</v>
      </c>
      <c r="CG21" s="382">
        <f t="shared" si="22"/>
        <v>273.45490028674845</v>
      </c>
      <c r="CH21" s="382">
        <f t="shared" si="23"/>
        <v>274.06968259971046</v>
      </c>
      <c r="CI21" s="382">
        <f t="shared" si="24"/>
        <v>274.71848538812969</v>
      </c>
      <c r="CJ21" s="382">
        <f t="shared" si="25"/>
        <v>275.40113800992953</v>
      </c>
      <c r="CK21" s="382">
        <f t="shared" si="26"/>
        <v>276.11746419964089</v>
      </c>
      <c r="CL21" s="382">
        <f t="shared" si="27"/>
        <v>276.86728254223328</v>
      </c>
      <c r="CM21" s="382">
        <f t="shared" si="28"/>
        <v>277.65040695017467</v>
      </c>
      <c r="CN21" s="382">
        <f t="shared" si="29"/>
        <v>278.46664714154844</v>
      </c>
      <c r="CO21" s="382">
        <f t="shared" si="30"/>
        <v>279.31580911713019</v>
      </c>
      <c r="CP21" s="382">
        <f t="shared" si="31"/>
        <v>280.19769563442532</v>
      </c>
      <c r="CQ21" s="382">
        <f t="shared" si="32"/>
        <v>281.11210667676897</v>
      </c>
      <c r="CR21" s="382">
        <f t="shared" si="33"/>
        <v>282.05883991570664</v>
      </c>
      <c r="CS21" s="382">
        <f t="shared" si="34"/>
        <v>283.03769116499114</v>
      </c>
      <c r="CT21" s="382">
        <f t="shared" si="35"/>
        <v>284.04845482466214</v>
      </c>
      <c r="CU21" s="382">
        <f t="shared" si="36"/>
        <v>285.09092431380122</v>
      </c>
      <c r="CV21" s="382">
        <f t="shared" si="37"/>
        <v>286.16489249069315</v>
      </c>
      <c r="CW21" s="382">
        <f t="shared" si="38"/>
        <v>287.27015205925801</v>
      </c>
      <c r="CX21" s="382">
        <f t="shared" si="39"/>
        <v>288.40649596075082</v>
      </c>
      <c r="CY21" s="382">
        <f t="shared" si="40"/>
        <v>289.57371774986581</v>
      </c>
      <c r="CZ21" s="382">
        <f t="shared" si="41"/>
        <v>290.77161195450668</v>
      </c>
      <c r="DA21" s="382">
        <f t="shared" si="42"/>
        <v>291.99997441861825</v>
      </c>
      <c r="DB21" s="382">
        <f t="shared" si="43"/>
        <v>293.258602627595</v>
      </c>
      <c r="DC21" s="382">
        <f t="shared" si="44"/>
        <v>294.54729601590179</v>
      </c>
      <c r="DD21" s="382">
        <f t="shared" si="45"/>
        <v>295.86585625665657</v>
      </c>
      <c r="DE21" s="521"/>
      <c r="DF21" s="252"/>
      <c r="DG21" s="537">
        <f t="shared" si="170"/>
        <v>100.00000000000001</v>
      </c>
      <c r="DH21" s="525">
        <v>10000</v>
      </c>
      <c r="DI21" s="382">
        <f t="shared" si="46"/>
        <v>11.636554348191654</v>
      </c>
      <c r="DJ21" s="382">
        <f t="shared" si="47"/>
        <v>23.272203387209522</v>
      </c>
      <c r="DK21" s="382">
        <f t="shared" si="48"/>
        <v>34.906043681532203</v>
      </c>
      <c r="DL21" s="382">
        <f t="shared" si="49"/>
        <v>46.537175534431256</v>
      </c>
      <c r="DM21" s="382">
        <f t="shared" si="50"/>
        <v>58.164704835675899</v>
      </c>
      <c r="DN21" s="382">
        <f t="shared" si="51"/>
        <v>69.787744883731648</v>
      </c>
      <c r="DO21" s="382">
        <f t="shared" si="52"/>
        <v>81.405418173950025</v>
      </c>
      <c r="DP21" s="382">
        <f t="shared" si="53"/>
        <v>93.016858145006694</v>
      </c>
      <c r="DQ21" s="382">
        <f t="shared" si="54"/>
        <v>104.62121087586115</v>
      </c>
      <c r="DR21" s="382">
        <f t="shared" si="55"/>
        <v>116.21763672615931</v>
      </c>
      <c r="DS21" s="382">
        <f t="shared" si="56"/>
        <v>127.80531191324707</v>
      </c>
      <c r="DT21" s="382">
        <f t="shared" si="57"/>
        <v>139.38343001968494</v>
      </c>
      <c r="DU21" s="382">
        <f t="shared" si="58"/>
        <v>150.95120342551994</v>
      </c>
      <c r="DV21" s="382">
        <f t="shared" si="59"/>
        <v>162.50786466024383</v>
      </c>
      <c r="DW21" s="382">
        <f t="shared" si="60"/>
        <v>174.05266766998125</v>
      </c>
      <c r="DX21" s="382">
        <f t="shared" si="61"/>
        <v>185.5848889960325</v>
      </c>
      <c r="DY21" s="382">
        <f t="shared" si="62"/>
        <v>197.10382886159132</v>
      </c>
      <c r="DZ21" s="382">
        <f t="shared" si="63"/>
        <v>208.60881216406509</v>
      </c>
      <c r="EA21" s="382">
        <f t="shared" si="64"/>
        <v>220.09918937108873</v>
      </c>
      <c r="EB21" s="382">
        <f t="shared" si="65"/>
        <v>231.57433731899008</v>
      </c>
      <c r="EC21" s="382">
        <f t="shared" si="66"/>
        <v>243.03365991301953</v>
      </c>
      <c r="ED21" s="382">
        <f t="shared" si="67"/>
        <v>254.47658872936262</v>
      </c>
      <c r="EE21" s="382">
        <f t="shared" si="68"/>
        <v>265.90258351942219</v>
      </c>
      <c r="EF21" s="382">
        <f t="shared" si="69"/>
        <v>277.3111326175121</v>
      </c>
      <c r="EG21" s="382">
        <f t="shared" si="70"/>
        <v>288.70175325354859</v>
      </c>
      <c r="EH21" s="382">
        <f t="shared" si="71"/>
        <v>300.07399177284532</v>
      </c>
      <c r="EI21" s="382">
        <f t="shared" si="72"/>
        <v>311.42742376553832</v>
      </c>
      <c r="EJ21" s="382">
        <f t="shared" si="73"/>
        <v>322.76165410858431</v>
      </c>
      <c r="EK21" s="382">
        <f t="shared" si="74"/>
        <v>334.07631692361139</v>
      </c>
      <c r="EL21" s="382">
        <f t="shared" si="75"/>
        <v>345.37107545423862</v>
      </c>
      <c r="EM21" s="382">
        <f t="shared" si="76"/>
        <v>356.64562186672111</v>
      </c>
      <c r="EN21" s="382">
        <f t="shared" si="77"/>
        <v>367.89967697802473</v>
      </c>
      <c r="EO21" s="382">
        <f t="shared" si="78"/>
        <v>379.13298991561265</v>
      </c>
      <c r="EP21" s="382">
        <f t="shared" si="79"/>
        <v>390.34533771333975</v>
      </c>
      <c r="EQ21" s="382">
        <f t="shared" si="80"/>
        <v>401.53652484800443</v>
      </c>
      <c r="ER21" s="382">
        <f t="shared" si="81"/>
        <v>412.70638272110529</v>
      </c>
      <c r="ES21" s="382">
        <f t="shared" si="82"/>
        <v>423.85476909043081</v>
      </c>
      <c r="ET21" s="382">
        <f t="shared" si="83"/>
        <v>434.98156745607002</v>
      </c>
      <c r="EU21" s="382">
        <f t="shared" si="84"/>
        <v>446.08668640540185</v>
      </c>
      <c r="EV21" s="382">
        <f t="shared" si="85"/>
        <v>457.17005892156499</v>
      </c>
      <c r="EW21" s="521"/>
      <c r="EX21" s="252"/>
      <c r="EY21" s="515">
        <f t="shared" si="171"/>
        <v>100.00000000000001</v>
      </c>
      <c r="EZ21" s="525">
        <v>10000</v>
      </c>
      <c r="FA21" s="382">
        <f t="shared" si="86"/>
        <v>65.205834692951626</v>
      </c>
      <c r="FB21" s="382">
        <f t="shared" si="87"/>
        <v>75.25933322184882</v>
      </c>
      <c r="FC21" s="382">
        <f t="shared" si="88"/>
        <v>85.348478955124918</v>
      </c>
      <c r="FD21" s="382">
        <f t="shared" si="89"/>
        <v>95.473244234410359</v>
      </c>
      <c r="FE21" s="382">
        <f t="shared" si="90"/>
        <v>105.63359046548045</v>
      </c>
      <c r="FF21" s="382">
        <f t="shared" si="91"/>
        <v>115.82946824475955</v>
      </c>
      <c r="FG21" s="382">
        <f t="shared" si="92"/>
        <v>126.0608175205694</v>
      </c>
      <c r="FH21" s="382">
        <f t="shared" si="93"/>
        <v>136.32756778809306</v>
      </c>
      <c r="FI21" s="382">
        <f t="shared" si="94"/>
        <v>146.62963831681913</v>
      </c>
      <c r="FJ21" s="382">
        <f t="shared" si="95"/>
        <v>156.96693840904055</v>
      </c>
      <c r="FK21" s="382">
        <f t="shared" si="96"/>
        <v>167.33936768780148</v>
      </c>
      <c r="FL21" s="382">
        <f t="shared" si="97"/>
        <v>177.74681641252909</v>
      </c>
      <c r="FM21" s="382">
        <f t="shared" si="98"/>
        <v>188.18916582044159</v>
      </c>
      <c r="FN21" s="382">
        <f t="shared" si="99"/>
        <v>198.66628849169985</v>
      </c>
      <c r="FO21" s="382">
        <f t="shared" si="100"/>
        <v>209.17804873616916</v>
      </c>
      <c r="FP21" s="382">
        <f t="shared" si="101"/>
        <v>219.72430299957153</v>
      </c>
      <c r="FQ21" s="382">
        <f t="shared" si="102"/>
        <v>230.30490028674848</v>
      </c>
      <c r="FR21" s="382">
        <f t="shared" si="103"/>
        <v>240.91968259971048</v>
      </c>
      <c r="FS21" s="382">
        <f t="shared" si="104"/>
        <v>251.56848538812972</v>
      </c>
      <c r="FT21" s="382">
        <f t="shared" si="105"/>
        <v>262.25113800992955</v>
      </c>
      <c r="FU21" s="382">
        <f t="shared" si="106"/>
        <v>272.96746419964092</v>
      </c>
      <c r="FV21" s="382">
        <f t="shared" si="107"/>
        <v>283.71728254223331</v>
      </c>
      <c r="FW21" s="382">
        <f t="shared" si="108"/>
        <v>294.50040695017469</v>
      </c>
      <c r="FX21" s="382">
        <f t="shared" si="109"/>
        <v>305.31664714154846</v>
      </c>
      <c r="FY21" s="382">
        <f t="shared" si="110"/>
        <v>316.16580911713021</v>
      </c>
      <c r="FZ21" s="382">
        <f t="shared" si="111"/>
        <v>327.04769563442534</v>
      </c>
      <c r="GA21" s="382">
        <f t="shared" si="112"/>
        <v>337.962106676769</v>
      </c>
      <c r="GB21" s="382">
        <f t="shared" si="113"/>
        <v>348.90883991570666</v>
      </c>
      <c r="GC21" s="382">
        <f t="shared" si="114"/>
        <v>359.88769116499117</v>
      </c>
      <c r="GD21" s="382">
        <f t="shared" si="115"/>
        <v>370.89845482466217</v>
      </c>
      <c r="GE21" s="382">
        <f t="shared" si="116"/>
        <v>381.94092431380125</v>
      </c>
      <c r="GF21" s="382">
        <f t="shared" si="117"/>
        <v>393.01489249069317</v>
      </c>
      <c r="GG21" s="382">
        <f t="shared" si="118"/>
        <v>404.12015205925803</v>
      </c>
      <c r="GH21" s="382">
        <f t="shared" si="119"/>
        <v>415.25649596075084</v>
      </c>
      <c r="GI21" s="382">
        <f t="shared" si="120"/>
        <v>426.42371774986583</v>
      </c>
      <c r="GJ21" s="382">
        <f t="shared" si="121"/>
        <v>437.6216119545067</v>
      </c>
      <c r="GK21" s="382">
        <f t="shared" si="122"/>
        <v>448.84997441861827</v>
      </c>
      <c r="GL21" s="382">
        <f t="shared" si="123"/>
        <v>460.10860262759502</v>
      </c>
      <c r="GM21" s="382">
        <f t="shared" si="124"/>
        <v>471.39729601590182</v>
      </c>
      <c r="GN21" s="382">
        <f t="shared" si="125"/>
        <v>482.71585625665659</v>
      </c>
      <c r="GO21" s="511"/>
      <c r="GP21" s="521"/>
      <c r="GQ21" s="525">
        <v>10000</v>
      </c>
      <c r="GR21" s="582">
        <f t="shared" si="126"/>
        <v>4.603534580928998</v>
      </c>
      <c r="GS21" s="476">
        <f t="shared" si="127"/>
        <v>2.2338722711237384</v>
      </c>
      <c r="GT21" s="476">
        <f t="shared" si="128"/>
        <v>1.4450917363711537</v>
      </c>
      <c r="GU21" s="476">
        <f t="shared" si="129"/>
        <v>1.0515478891445182</v>
      </c>
      <c r="GV21" s="476">
        <f t="shared" si="130"/>
        <v>0.81611151924369507</v>
      </c>
      <c r="GW21" s="476">
        <f t="shared" si="131"/>
        <v>0.65973937741840938</v>
      </c>
      <c r="GX21" s="476">
        <f t="shared" si="132"/>
        <v>0.54855561642344386</v>
      </c>
      <c r="GY21" s="476">
        <f t="shared" si="133"/>
        <v>0.46562215179927968</v>
      </c>
      <c r="GZ21" s="476">
        <f t="shared" si="134"/>
        <v>0.40152878263666147</v>
      </c>
      <c r="HA21" s="476">
        <f t="shared" si="135"/>
        <v>0.35062924036992588</v>
      </c>
      <c r="HB21" s="476">
        <f t="shared" si="136"/>
        <v>0.30933030233821368</v>
      </c>
      <c r="HC21" s="476">
        <f t="shared" si="137"/>
        <v>0.27523634902244937</v>
      </c>
      <c r="HD21" s="476">
        <f t="shared" si="138"/>
        <v>0.24668874146005101</v>
      </c>
      <c r="HE21" s="476">
        <f t="shared" si="139"/>
        <v>0.22250260876329064</v>
      </c>
      <c r="HF21" s="476">
        <f t="shared" si="140"/>
        <v>0.20180892103755999</v>
      </c>
      <c r="HG21" s="476">
        <f t="shared" si="141"/>
        <v>0.18395578534558854</v>
      </c>
      <c r="HH21" s="476">
        <f t="shared" si="142"/>
        <v>0.16844457876295921</v>
      </c>
      <c r="HI21" s="476">
        <f t="shared" si="143"/>
        <v>0.15488737077048206</v>
      </c>
      <c r="HJ21" s="476">
        <f t="shared" si="144"/>
        <v>0.14297779154462736</v>
      </c>
      <c r="HK21" s="476">
        <f t="shared" si="145"/>
        <v>0.1324706400808249</v>
      </c>
      <c r="HL21" s="476">
        <f t="shared" si="146"/>
        <v>0.12316731886988219</v>
      </c>
      <c r="HM21" s="476">
        <f t="shared" si="147"/>
        <v>0.11490524122031651</v>
      </c>
      <c r="HN21" s="476">
        <f t="shared" si="148"/>
        <v>0.10755000215582201</v>
      </c>
      <c r="HO21" s="476">
        <f t="shared" si="149"/>
        <v>0.1009895068391056</v>
      </c>
      <c r="HP21" s="476">
        <f t="shared" si="150"/>
        <v>9.5129508408151819E-2</v>
      </c>
      <c r="HQ21" s="476">
        <f t="shared" si="151"/>
        <v>8.9890175760380442E-2</v>
      </c>
      <c r="HR21" s="476">
        <f t="shared" si="152"/>
        <v>8.5203424253374724E-2</v>
      </c>
      <c r="HS21" s="476">
        <f t="shared" si="153"/>
        <v>8.1010818584805772E-2</v>
      </c>
      <c r="HT21" s="476">
        <f t="shared" si="154"/>
        <v>7.7261909730888562E-2</v>
      </c>
      <c r="HU21" s="476">
        <f t="shared" si="155"/>
        <v>7.391290465436183E-2</v>
      </c>
      <c r="HV21" s="476">
        <f t="shared" si="156"/>
        <v>7.0925593631801315E-2</v>
      </c>
      <c r="HW21" s="476">
        <f t="shared" si="157"/>
        <v>6.8266478837296224E-2</v>
      </c>
      <c r="HX21" s="476">
        <f t="shared" si="158"/>
        <v>6.5906061483088071E-2</v>
      </c>
      <c r="HY21" s="476">
        <f t="shared" si="159"/>
        <v>6.3818254864632842E-2</v>
      </c>
      <c r="HZ21" s="476">
        <f t="shared" si="160"/>
        <v>6.197989812080499E-2</v>
      </c>
      <c r="IA21" s="476">
        <f t="shared" si="161"/>
        <v>6.0370351117730085E-2</v>
      </c>
      <c r="IB21" s="476">
        <f t="shared" si="162"/>
        <v>5.8971155100662927E-2</v>
      </c>
      <c r="IC21" s="476">
        <f t="shared" si="163"/>
        <v>5.7765746991250706E-2</v>
      </c>
      <c r="ID21" s="476">
        <f t="shared" si="164"/>
        <v>5.6739217694333481E-2</v>
      </c>
      <c r="IE21" s="476">
        <f t="shared" si="165"/>
        <v>5.5878106705746465E-2</v>
      </c>
    </row>
    <row r="22" spans="1:239">
      <c r="J22" s="252"/>
      <c r="K22" s="499">
        <v>11000</v>
      </c>
      <c r="L22" s="382">
        <f t="shared" si="172"/>
        <v>3.3527999999999998</v>
      </c>
      <c r="M22" s="382">
        <v>110</v>
      </c>
      <c r="N22" s="491">
        <f t="shared" si="166"/>
        <v>670.19777942873679</v>
      </c>
      <c r="O22" s="263">
        <f t="shared" si="167"/>
        <v>0.87655121507456846</v>
      </c>
      <c r="P22" s="383">
        <f t="shared" si="168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263">
        <f t="shared" si="1"/>
        <v>0.66143378181962675</v>
      </c>
      <c r="T22" s="492">
        <f>O22/Konstanten!$C$22</f>
        <v>0.71555201230577015</v>
      </c>
      <c r="U22" s="492">
        <f t="shared" si="2"/>
        <v>0.92436855804268547</v>
      </c>
      <c r="V22" s="170"/>
      <c r="X22" s="524">
        <v>11000</v>
      </c>
      <c r="Y22" s="410">
        <f t="shared" si="3"/>
        <v>1.858804632669896E-2</v>
      </c>
      <c r="Z22" s="410">
        <f t="shared" si="3"/>
        <v>3.7174462642100135E-2</v>
      </c>
      <c r="AA22" s="410">
        <f t="shared" si="3"/>
        <v>5.5757622453407998E-2</v>
      </c>
      <c r="AB22" s="410">
        <f t="shared" si="3"/>
        <v>7.433590628758116E-2</v>
      </c>
      <c r="AC22" s="410">
        <f t="shared" si="3"/>
        <v>9.2907705158600709E-2</v>
      </c>
      <c r="AD22" s="410">
        <f t="shared" si="3"/>
        <v>0.11147142398395191</v>
      </c>
      <c r="AE22" s="410">
        <f t="shared" si="3"/>
        <v>0.13002548493407104</v>
      </c>
      <c r="AF22" s="410">
        <f t="shared" si="3"/>
        <v>0.14856833069927086</v>
      </c>
      <c r="AG22" s="410">
        <f t="shared" si="3"/>
        <v>0.16709842765909216</v>
      </c>
      <c r="AH22" s="410">
        <f t="shared" si="3"/>
        <v>0.18561426894014393</v>
      </c>
      <c r="AI22" s="410">
        <f t="shared" si="4"/>
        <v>0.20411437734925159</v>
      </c>
      <c r="AJ22" s="410">
        <f t="shared" si="4"/>
        <v>0.22259730816993142</v>
      </c>
      <c r="AK22" s="410">
        <f t="shared" si="4"/>
        <v>0.24106165181128222</v>
      </c>
      <c r="AL22" s="410">
        <f t="shared" si="4"/>
        <v>0.25950603629951707</v>
      </c>
      <c r="AM22" s="410">
        <f t="shared" si="4"/>
        <v>0.27792912960375993</v>
      </c>
      <c r="AN22" s="410">
        <f t="shared" si="4"/>
        <v>0.29632964178896187</v>
      </c>
      <c r="AO22" s="410">
        <f t="shared" si="4"/>
        <v>0.3147063269900216</v>
      </c>
      <c r="AP22" s="410">
        <f t="shared" si="4"/>
        <v>0.33305798520266322</v>
      </c>
      <c r="AQ22" s="410">
        <f t="shared" si="4"/>
        <v>0.35138346388782482</v>
      </c>
      <c r="AR22" s="410">
        <f t="shared" si="4"/>
        <v>0.36968165938767589</v>
      </c>
      <c r="AS22" s="410">
        <f t="shared" si="4"/>
        <v>0.38795151815253648</v>
      </c>
      <c r="AT22" s="410">
        <f t="shared" si="4"/>
        <v>0.40619203777933038</v>
      </c>
      <c r="AU22" s="410">
        <f t="shared" si="4"/>
        <v>0.42440226786317875</v>
      </c>
      <c r="AV22" s="410">
        <f t="shared" si="4"/>
        <v>0.44258131066495765</v>
      </c>
      <c r="AW22" s="410">
        <f t="shared" si="4"/>
        <v>0.46072832159858118</v>
      </c>
      <c r="AX22" s="410">
        <f t="shared" si="4"/>
        <v>0.47884250954272517</v>
      </c>
      <c r="AY22" s="410">
        <f t="shared" si="5"/>
        <v>0.49692313698251206</v>
      </c>
      <c r="AZ22" s="410">
        <f t="shared" si="5"/>
        <v>0.51496951998749274</v>
      </c>
      <c r="BA22" s="410">
        <f t="shared" si="5"/>
        <v>0.53298102803282421</v>
      </c>
      <c r="BB22" s="410">
        <f t="shared" si="5"/>
        <v>0.5509570836712232</v>
      </c>
      <c r="BC22" s="410">
        <f t="shared" si="5"/>
        <v>0.56889716206363239</v>
      </c>
      <c r="BD22" s="410">
        <f t="shared" si="5"/>
        <v>0.58680079037701149</v>
      </c>
      <c r="BE22" s="410">
        <f t="shared" si="5"/>
        <v>0.60466754705792936</v>
      </c>
      <c r="BF22" s="410">
        <f t="shared" si="5"/>
        <v>0.62249706099081237</v>
      </c>
      <c r="BG22" s="410">
        <f t="shared" si="5"/>
        <v>0.64028901054991261</v>
      </c>
      <c r="BH22" s="410">
        <f t="shared" si="5"/>
        <v>0.65804312255403252</v>
      </c>
      <c r="BI22" s="410">
        <f t="shared" si="5"/>
        <v>0.67575917113309925</v>
      </c>
      <c r="BJ22" s="410">
        <f t="shared" si="5"/>
        <v>0.69343697651555891</v>
      </c>
      <c r="BK22" s="410">
        <f t="shared" si="5"/>
        <v>0.71107640374544101</v>
      </c>
      <c r="BL22" s="410">
        <f t="shared" si="5"/>
        <v>0.72867736133777694</v>
      </c>
      <c r="BM22" s="253"/>
      <c r="BN22" s="252"/>
      <c r="BO22" s="537">
        <f t="shared" si="169"/>
        <v>110</v>
      </c>
      <c r="BP22" s="524">
        <v>11000</v>
      </c>
      <c r="BQ22" s="382">
        <f t="shared" si="6"/>
        <v>266.37520607878764</v>
      </c>
      <c r="BR22" s="382">
        <f t="shared" si="7"/>
        <v>266.43041785907536</v>
      </c>
      <c r="BS22" s="382">
        <f t="shared" si="8"/>
        <v>266.52241599495318</v>
      </c>
      <c r="BT22" s="382">
        <f t="shared" si="9"/>
        <v>266.65116831747525</v>
      </c>
      <c r="BU22" s="382">
        <f t="shared" si="10"/>
        <v>266.81662994548287</v>
      </c>
      <c r="BV22" s="382">
        <f t="shared" si="11"/>
        <v>267.01874343969843</v>
      </c>
      <c r="BW22" s="382">
        <f t="shared" si="12"/>
        <v>267.25743899904393</v>
      </c>
      <c r="BX22" s="382">
        <f t="shared" si="13"/>
        <v>267.53263469786441</v>
      </c>
      <c r="BY22" s="382">
        <f t="shared" si="14"/>
        <v>267.84423676247025</v>
      </c>
      <c r="BZ22" s="382">
        <f t="shared" si="15"/>
        <v>268.19213988517009</v>
      </c>
      <c r="CA22" s="382">
        <f t="shared" si="16"/>
        <v>268.57622757373991</v>
      </c>
      <c r="CB22" s="382">
        <f t="shared" si="17"/>
        <v>268.99637253407525</v>
      </c>
      <c r="CC22" s="382">
        <f t="shared" si="18"/>
        <v>269.45243708359305</v>
      </c>
      <c r="CD22" s="382">
        <f t="shared" si="19"/>
        <v>269.94427359279894</v>
      </c>
      <c r="CE22" s="382">
        <f t="shared" si="20"/>
        <v>270.47172495231155</v>
      </c>
      <c r="CF22" s="382">
        <f t="shared" si="21"/>
        <v>271.03462506253857</v>
      </c>
      <c r="CG22" s="382">
        <f t="shared" si="22"/>
        <v>271.63279934312504</v>
      </c>
      <c r="CH22" s="382">
        <f t="shared" si="23"/>
        <v>272.26606525925666</v>
      </c>
      <c r="CI22" s="382">
        <f t="shared" si="24"/>
        <v>272.93423286187948</v>
      </c>
      <c r="CJ22" s="382">
        <f t="shared" si="25"/>
        <v>273.63710533891145</v>
      </c>
      <c r="CK22" s="382">
        <f t="shared" si="26"/>
        <v>274.37447957454862</v>
      </c>
      <c r="CL22" s="382">
        <f t="shared" si="27"/>
        <v>275.14614671383328</v>
      </c>
      <c r="CM22" s="382">
        <f t="shared" si="28"/>
        <v>275.95189272972124</v>
      </c>
      <c r="CN22" s="382">
        <f t="shared" si="29"/>
        <v>276.7914989899881</v>
      </c>
      <c r="CO22" s="382">
        <f t="shared" si="30"/>
        <v>277.66474282142582</v>
      </c>
      <c r="CP22" s="382">
        <f t="shared" si="31"/>
        <v>278.57139806891183</v>
      </c>
      <c r="CQ22" s="382">
        <f t="shared" si="32"/>
        <v>279.51123564707245</v>
      </c>
      <c r="CR22" s="382">
        <f t="shared" si="33"/>
        <v>280.48402408241986</v>
      </c>
      <c r="CS22" s="382">
        <f t="shared" si="34"/>
        <v>281.48953004399613</v>
      </c>
      <c r="CT22" s="382">
        <f t="shared" si="35"/>
        <v>282.52751886073304</v>
      </c>
      <c r="CU22" s="382">
        <f t="shared" si="36"/>
        <v>283.59775502389994</v>
      </c>
      <c r="CV22" s="382">
        <f t="shared" si="37"/>
        <v>284.70000267319176</v>
      </c>
      <c r="CW22" s="382">
        <f t="shared" si="38"/>
        <v>285.83402606517893</v>
      </c>
      <c r="CX22" s="382">
        <f t="shared" si="39"/>
        <v>286.99959002301443</v>
      </c>
      <c r="CY22" s="382">
        <f t="shared" si="40"/>
        <v>288.19646036646355</v>
      </c>
      <c r="CZ22" s="382">
        <f t="shared" si="41"/>
        <v>289.42440432148436</v>
      </c>
      <c r="DA22" s="382">
        <f t="shared" si="42"/>
        <v>290.68319090874797</v>
      </c>
      <c r="DB22" s="382">
        <f t="shared" si="43"/>
        <v>291.97259131063959</v>
      </c>
      <c r="DC22" s="382">
        <f t="shared" si="44"/>
        <v>293.29237921642471</v>
      </c>
      <c r="DD22" s="382">
        <f t="shared" si="45"/>
        <v>294.64233114540548</v>
      </c>
      <c r="DE22" s="521"/>
      <c r="DF22" s="252"/>
      <c r="DG22" s="537">
        <f t="shared" si="170"/>
        <v>110</v>
      </c>
      <c r="DH22" s="524">
        <v>11000</v>
      </c>
      <c r="DI22" s="382">
        <f t="shared" si="46"/>
        <v>11.821490081505456</v>
      </c>
      <c r="DJ22" s="382">
        <f t="shared" si="47"/>
        <v>23.64194352031857</v>
      </c>
      <c r="DK22" s="382">
        <f t="shared" si="48"/>
        <v>35.460325911418387</v>
      </c>
      <c r="DL22" s="382">
        <f t="shared" si="49"/>
        <v>47.275607314155991</v>
      </c>
      <c r="DM22" s="382">
        <f t="shared" si="50"/>
        <v>59.086764457342483</v>
      </c>
      <c r="DN22" s="382">
        <f t="shared" si="51"/>
        <v>70.892782912038115</v>
      </c>
      <c r="DO22" s="382">
        <f t="shared" si="52"/>
        <v>82.69265922170905</v>
      </c>
      <c r="DP22" s="382">
        <f t="shared" si="53"/>
        <v>94.485402979902787</v>
      </c>
      <c r="DQ22" s="382">
        <f t="shared" si="54"/>
        <v>106.27003884586921</v>
      </c>
      <c r="DR22" s="382">
        <f t="shared" si="55"/>
        <v>118.04560848926349</v>
      </c>
      <c r="DS22" s="382">
        <f t="shared" si="56"/>
        <v>129.81117245554827</v>
      </c>
      <c r="DT22" s="382">
        <f t="shared" si="57"/>
        <v>141.56581194447517</v>
      </c>
      <c r="DU22" s="382">
        <f t="shared" si="58"/>
        <v>153.30863049470742</v>
      </c>
      <c r="DV22" s="382">
        <f t="shared" si="59"/>
        <v>165.03875556836616</v>
      </c>
      <c r="DW22" s="382">
        <f t="shared" si="60"/>
        <v>176.7553400301735</v>
      </c>
      <c r="DX22" s="382">
        <f t="shared" si="61"/>
        <v>188.45756351664869</v>
      </c>
      <c r="DY22" s="382">
        <f t="shared" si="62"/>
        <v>200.14463369159455</v>
      </c>
      <c r="DZ22" s="382">
        <f t="shared" si="63"/>
        <v>211.81578738504717</v>
      </c>
      <c r="EA22" s="382">
        <f t="shared" si="64"/>
        <v>223.47029161362306</v>
      </c>
      <c r="EB22" s="382">
        <f t="shared" si="65"/>
        <v>235.10744448106763</v>
      </c>
      <c r="EC22" s="382">
        <f t="shared" si="66"/>
        <v>246.72657595854227</v>
      </c>
      <c r="ED22" s="382">
        <f t="shared" si="67"/>
        <v>258.32704854505232</v>
      </c>
      <c r="EE22" s="382">
        <f t="shared" si="68"/>
        <v>269.9082578090372</v>
      </c>
      <c r="EF22" s="382">
        <f t="shared" si="69"/>
        <v>281.46963281291886</v>
      </c>
      <c r="EG22" s="382">
        <f t="shared" si="70"/>
        <v>293.01063642300073</v>
      </c>
      <c r="EH22" s="382">
        <f t="shared" si="71"/>
        <v>304.53076550771516</v>
      </c>
      <c r="EI22" s="382">
        <f t="shared" si="72"/>
        <v>316.02955102773137</v>
      </c>
      <c r="EJ22" s="382">
        <f t="shared" si="73"/>
        <v>327.50655802195234</v>
      </c>
      <c r="EK22" s="382">
        <f t="shared" si="74"/>
        <v>338.9613854937889</v>
      </c>
      <c r="EL22" s="382">
        <f t="shared" si="75"/>
        <v>350.39366620253094</v>
      </c>
      <c r="EM22" s="382">
        <f t="shared" si="76"/>
        <v>361.80306636486409</v>
      </c>
      <c r="EN22" s="382">
        <f t="shared" si="77"/>
        <v>373.18928527188132</v>
      </c>
      <c r="EO22" s="382">
        <f t="shared" si="78"/>
        <v>384.5520548271071</v>
      </c>
      <c r="EP22" s="382">
        <f t="shared" si="79"/>
        <v>395.89113901116673</v>
      </c>
      <c r="EQ22" s="382">
        <f t="shared" si="80"/>
        <v>407.20633327886367</v>
      </c>
      <c r="ER22" s="382">
        <f t="shared" si="81"/>
        <v>418.49746389441304</v>
      </c>
      <c r="ES22" s="382">
        <f t="shared" si="82"/>
        <v>429.76438721061385</v>
      </c>
      <c r="ET22" s="382">
        <f t="shared" si="83"/>
        <v>441.00698889766505</v>
      </c>
      <c r="EU22" s="382">
        <f t="shared" si="84"/>
        <v>452.22518312725299</v>
      </c>
      <c r="EV22" s="382">
        <f t="shared" si="85"/>
        <v>463.41891171743498</v>
      </c>
      <c r="EW22" s="521"/>
      <c r="EX22" s="252"/>
      <c r="EY22" s="515">
        <f t="shared" si="171"/>
        <v>110</v>
      </c>
      <c r="EZ22" s="524">
        <v>11000</v>
      </c>
      <c r="FA22" s="382">
        <f t="shared" si="86"/>
        <v>69.225206078787664</v>
      </c>
      <c r="FB22" s="382">
        <f t="shared" si="87"/>
        <v>79.280417859075385</v>
      </c>
      <c r="FC22" s="382">
        <f t="shared" si="88"/>
        <v>89.372415994953201</v>
      </c>
      <c r="FD22" s="382">
        <f t="shared" si="89"/>
        <v>99.501168317475276</v>
      </c>
      <c r="FE22" s="382">
        <f t="shared" si="90"/>
        <v>109.6666299454829</v>
      </c>
      <c r="FF22" s="382">
        <f t="shared" si="91"/>
        <v>119.86874343969845</v>
      </c>
      <c r="FG22" s="382">
        <f t="shared" si="92"/>
        <v>130.10743899904395</v>
      </c>
      <c r="FH22" s="382">
        <f t="shared" si="93"/>
        <v>140.38263469786443</v>
      </c>
      <c r="FI22" s="382">
        <f t="shared" si="94"/>
        <v>150.69423676247027</v>
      </c>
      <c r="FJ22" s="382">
        <f t="shared" si="95"/>
        <v>161.04213988517012</v>
      </c>
      <c r="FK22" s="382">
        <f t="shared" si="96"/>
        <v>171.42622757373994</v>
      </c>
      <c r="FL22" s="382">
        <f t="shared" si="97"/>
        <v>181.84637253407527</v>
      </c>
      <c r="FM22" s="382">
        <f t="shared" si="98"/>
        <v>192.30243708359308</v>
      </c>
      <c r="FN22" s="382">
        <f t="shared" si="99"/>
        <v>202.79427359279896</v>
      </c>
      <c r="FO22" s="382">
        <f t="shared" si="100"/>
        <v>213.32172495231157</v>
      </c>
      <c r="FP22" s="382">
        <f t="shared" si="101"/>
        <v>223.88462506253859</v>
      </c>
      <c r="FQ22" s="382">
        <f t="shared" si="102"/>
        <v>234.48279934312507</v>
      </c>
      <c r="FR22" s="382">
        <f t="shared" si="103"/>
        <v>245.11606525925669</v>
      </c>
      <c r="FS22" s="382">
        <f t="shared" si="104"/>
        <v>255.7842328618795</v>
      </c>
      <c r="FT22" s="382">
        <f t="shared" si="105"/>
        <v>266.48710533891148</v>
      </c>
      <c r="FU22" s="382">
        <f t="shared" si="106"/>
        <v>277.22447957454864</v>
      </c>
      <c r="FV22" s="382">
        <f t="shared" si="107"/>
        <v>287.9961467138333</v>
      </c>
      <c r="FW22" s="382">
        <f t="shared" si="108"/>
        <v>298.80189272972126</v>
      </c>
      <c r="FX22" s="382">
        <f t="shared" si="109"/>
        <v>309.64149898998812</v>
      </c>
      <c r="FY22" s="382">
        <f t="shared" si="110"/>
        <v>320.51474282142584</v>
      </c>
      <c r="FZ22" s="382">
        <f t="shared" si="111"/>
        <v>331.42139806891186</v>
      </c>
      <c r="GA22" s="382">
        <f t="shared" si="112"/>
        <v>342.36123564707248</v>
      </c>
      <c r="GB22" s="382">
        <f t="shared" si="113"/>
        <v>353.33402408241989</v>
      </c>
      <c r="GC22" s="382">
        <f t="shared" si="114"/>
        <v>364.33953004399615</v>
      </c>
      <c r="GD22" s="382">
        <f t="shared" si="115"/>
        <v>375.37751886073306</v>
      </c>
      <c r="GE22" s="382">
        <f t="shared" si="116"/>
        <v>386.44775502389996</v>
      </c>
      <c r="GF22" s="382">
        <f t="shared" si="117"/>
        <v>397.55000267319178</v>
      </c>
      <c r="GG22" s="382">
        <f t="shared" si="118"/>
        <v>408.68402606517895</v>
      </c>
      <c r="GH22" s="382">
        <f t="shared" si="119"/>
        <v>419.84959002301446</v>
      </c>
      <c r="GI22" s="382">
        <f t="shared" si="120"/>
        <v>431.04646036646358</v>
      </c>
      <c r="GJ22" s="382">
        <f t="shared" si="121"/>
        <v>442.27440432148438</v>
      </c>
      <c r="GK22" s="382">
        <f t="shared" si="122"/>
        <v>453.533190908748</v>
      </c>
      <c r="GL22" s="382">
        <f t="shared" si="123"/>
        <v>464.82259131063961</v>
      </c>
      <c r="GM22" s="382">
        <f t="shared" si="124"/>
        <v>476.14237921642473</v>
      </c>
      <c r="GN22" s="382">
        <f t="shared" si="125"/>
        <v>487.4923311454055</v>
      </c>
      <c r="GO22" s="511"/>
      <c r="GP22" s="521"/>
      <c r="GQ22" s="524">
        <v>11000</v>
      </c>
      <c r="GR22" s="583">
        <f t="shared" si="126"/>
        <v>4.8558782016058588</v>
      </c>
      <c r="GS22" s="477">
        <f t="shared" si="127"/>
        <v>2.3533798856654702</v>
      </c>
      <c r="GT22" s="477">
        <f t="shared" si="128"/>
        <v>1.5203495370631908</v>
      </c>
      <c r="GU22" s="477">
        <f t="shared" si="129"/>
        <v>1.1047041798166621</v>
      </c>
      <c r="GV22" s="477">
        <f t="shared" si="130"/>
        <v>0.85602699610767141</v>
      </c>
      <c r="GW22" s="477">
        <f t="shared" si="131"/>
        <v>0.69084550663539912</v>
      </c>
      <c r="GX22" s="477">
        <f t="shared" si="132"/>
        <v>0.57338559702391623</v>
      </c>
      <c r="GY22" s="477">
        <f t="shared" si="133"/>
        <v>0.48576002504560484</v>
      </c>
      <c r="GZ22" s="477">
        <f t="shared" si="134"/>
        <v>0.41803125696634541</v>
      </c>
      <c r="HA22" s="477">
        <f t="shared" si="135"/>
        <v>0.36423660266715691</v>
      </c>
      <c r="HB22" s="477">
        <f t="shared" si="136"/>
        <v>0.32058145944596611</v>
      </c>
      <c r="HC22" s="477">
        <f t="shared" si="137"/>
        <v>0.28453593446275649</v>
      </c>
      <c r="HD22" s="477">
        <f t="shared" si="138"/>
        <v>0.25434841119549251</v>
      </c>
      <c r="HE22" s="477">
        <f t="shared" si="139"/>
        <v>0.22876758791841981</v>
      </c>
      <c r="HF22" s="477">
        <f t="shared" si="140"/>
        <v>0.20687570127101057</v>
      </c>
      <c r="HG22" s="477">
        <f t="shared" si="141"/>
        <v>0.1879842914490413</v>
      </c>
      <c r="HH22" s="477">
        <f t="shared" si="142"/>
        <v>0.17156675659084938</v>
      </c>
      <c r="HI22" s="477">
        <f t="shared" si="143"/>
        <v>0.1572133894518209</v>
      </c>
      <c r="HJ22" s="477">
        <f t="shared" si="144"/>
        <v>0.14460061341901673</v>
      </c>
      <c r="HK22" s="477">
        <f t="shared" si="145"/>
        <v>0.13346944809470182</v>
      </c>
      <c r="HL22" s="477">
        <f t="shared" si="146"/>
        <v>0.12361012792205638</v>
      </c>
      <c r="HM22" s="477">
        <f t="shared" si="147"/>
        <v>0.1148509160611831</v>
      </c>
      <c r="HN22" s="477">
        <f t="shared" si="148"/>
        <v>0.10704983669349828</v>
      </c>
      <c r="HO22" s="477">
        <f t="shared" si="149"/>
        <v>0.10008847453818909</v>
      </c>
      <c r="HP22" s="477">
        <f t="shared" si="150"/>
        <v>9.3867262752602557E-2</v>
      </c>
      <c r="HQ22" s="477">
        <f t="shared" si="151"/>
        <v>8.8301858488302507E-2</v>
      </c>
      <c r="HR22" s="477">
        <f t="shared" si="152"/>
        <v>8.3320324108015195E-2</v>
      </c>
      <c r="HS22" s="477">
        <f t="shared" si="153"/>
        <v>7.8860912637774908E-2</v>
      </c>
      <c r="HT22" s="477">
        <f t="shared" si="154"/>
        <v>7.4870311593862302E-2</v>
      </c>
      <c r="HU22" s="477">
        <f t="shared" si="155"/>
        <v>7.1302238219572198E-2</v>
      </c>
      <c r="HV22" s="477">
        <f t="shared" si="156"/>
        <v>6.8116306770553095E-2</v>
      </c>
      <c r="HW22" s="477">
        <f t="shared" si="157"/>
        <v>6.5277108327380942E-2</v>
      </c>
      <c r="HX22" s="477">
        <f t="shared" si="158"/>
        <v>6.2753458043336902E-2</v>
      </c>
      <c r="HY22" s="477">
        <f t="shared" si="159"/>
        <v>6.051777534523687E-2</v>
      </c>
      <c r="HZ22" s="477">
        <f t="shared" si="160"/>
        <v>5.8545570486679237E-2</v>
      </c>
      <c r="IA22" s="477">
        <f t="shared" si="161"/>
        <v>5.6815016764522767E-2</v>
      </c>
      <c r="IB22" s="477">
        <f t="shared" si="162"/>
        <v>5.5306592182766914E-2</v>
      </c>
      <c r="IC22" s="477">
        <f t="shared" si="163"/>
        <v>5.4002777762102376E-2</v>
      </c>
      <c r="ID22" s="477">
        <f t="shared" si="164"/>
        <v>5.2887802319583802E-2</v>
      </c>
      <c r="IE22" s="477">
        <f t="shared" si="165"/>
        <v>5.1947425578197044E-2</v>
      </c>
    </row>
    <row r="23" spans="1:239">
      <c r="J23" s="252"/>
      <c r="K23" s="499">
        <v>12000</v>
      </c>
      <c r="L23" s="382">
        <f t="shared" si="172"/>
        <v>3.6576</v>
      </c>
      <c r="M23" s="382">
        <v>120</v>
      </c>
      <c r="N23" s="491">
        <f t="shared" si="166"/>
        <v>644.40845705747063</v>
      </c>
      <c r="O23" s="263">
        <f t="shared" si="167"/>
        <v>0.84913738345937728</v>
      </c>
      <c r="P23" s="383">
        <f t="shared" si="168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263">
        <f t="shared" si="1"/>
        <v>0.63598169953858441</v>
      </c>
      <c r="T23" s="492">
        <f>O23/Konstanten!$C$22</f>
        <v>0.69317337425255288</v>
      </c>
      <c r="U23" s="492">
        <f t="shared" si="2"/>
        <v>0.91749297241020233</v>
      </c>
      <c r="V23" s="170"/>
      <c r="X23" s="524">
        <v>12000</v>
      </c>
      <c r="Y23" s="410">
        <f t="shared" si="3"/>
        <v>1.8956313052823762E-2</v>
      </c>
      <c r="Z23" s="410">
        <f t="shared" si="3"/>
        <v>3.7910767348257129E-2</v>
      </c>
      <c r="AA23" s="410">
        <f t="shared" si="3"/>
        <v>5.6861508314182609E-2</v>
      </c>
      <c r="AB23" s="410">
        <f t="shared" si="3"/>
        <v>7.5806689727535986E-2</v>
      </c>
      <c r="AC23" s="410">
        <f t="shared" si="3"/>
        <v>9.4744477835392901E-2</v>
      </c>
      <c r="AD23" s="410">
        <f t="shared" si="3"/>
        <v>0.113673055412519</v>
      </c>
      <c r="AE23" s="410">
        <f t="shared" si="3"/>
        <v>0.1325906257350552</v>
      </c>
      <c r="AF23" s="410">
        <f t="shared" si="3"/>
        <v>0.15149541645101025</v>
      </c>
      <c r="AG23" s="410">
        <f t="shared" si="3"/>
        <v>0.17038568332886322</v>
      </c>
      <c r="AH23" s="410">
        <f t="shared" si="3"/>
        <v>0.18925971386708582</v>
      </c>
      <c r="AI23" s="410">
        <f t="shared" si="4"/>
        <v>0.20811583074822879</v>
      </c>
      <c r="AJ23" s="410">
        <f t="shared" si="4"/>
        <v>0.22695239512303778</v>
      </c>
      <c r="AK23" s="410">
        <f t="shared" si="4"/>
        <v>0.24576780971117571</v>
      </c>
      <c r="AL23" s="410">
        <f t="shared" si="4"/>
        <v>0.26456052170691585</v>
      </c>
      <c r="AM23" s="410">
        <f t="shared" si="4"/>
        <v>0.28332902547974476</v>
      </c>
      <c r="AN23" s="410">
        <f t="shared" si="4"/>
        <v>0.30207186506151351</v>
      </c>
      <c r="AO23" s="410">
        <f t="shared" si="4"/>
        <v>0.32078763641340585</v>
      </c>
      <c r="AP23" s="410">
        <f t="shared" si="4"/>
        <v>0.33947498946780225</v>
      </c>
      <c r="AQ23" s="410">
        <f t="shared" si="4"/>
        <v>0.35813262994167588</v>
      </c>
      <c r="AR23" s="410">
        <f t="shared" si="4"/>
        <v>0.37675932091990283</v>
      </c>
      <c r="AS23" s="410">
        <f t="shared" si="4"/>
        <v>0.39535388420838569</v>
      </c>
      <c r="AT23" s="410">
        <f t="shared" si="4"/>
        <v>0.41391520145844862</v>
      </c>
      <c r="AU23" s="410">
        <f t="shared" si="4"/>
        <v>0.43244221506534491</v>
      </c>
      <c r="AV23" s="410">
        <f t="shared" si="4"/>
        <v>0.45093392884511901</v>
      </c>
      <c r="AW23" s="410">
        <f t="shared" si="4"/>
        <v>0.46938940849524963</v>
      </c>
      <c r="AX23" s="410">
        <f t="shared" si="4"/>
        <v>0.48780778184563695</v>
      </c>
      <c r="AY23" s="410">
        <f t="shared" si="5"/>
        <v>0.50618823890750064</v>
      </c>
      <c r="AZ23" s="410">
        <f t="shared" si="5"/>
        <v>0.52453003172865498</v>
      </c>
      <c r="BA23" s="410">
        <f t="shared" si="5"/>
        <v>0.54283247406434554</v>
      </c>
      <c r="BB23" s="410">
        <f t="shared" si="5"/>
        <v>0.56109494087353606</v>
      </c>
      <c r="BC23" s="410">
        <f t="shared" si="5"/>
        <v>0.57931686765098367</v>
      </c>
      <c r="BD23" s="410">
        <f t="shared" si="5"/>
        <v>0.59749774960589452</v>
      </c>
      <c r="BE23" s="410">
        <f t="shared" si="5"/>
        <v>0.61563714069823505</v>
      </c>
      <c r="BF23" s="410">
        <f t="shared" si="5"/>
        <v>0.63373465254391592</v>
      </c>
      <c r="BG23" s="410">
        <f t="shared" si="5"/>
        <v>0.65178995320022237</v>
      </c>
      <c r="BH23" s="410">
        <f t="shared" si="5"/>
        <v>0.66980276584277731</v>
      </c>
      <c r="BI23" s="410">
        <f t="shared" si="5"/>
        <v>0.68777286734529453</v>
      </c>
      <c r="BJ23" s="410">
        <f t="shared" si="5"/>
        <v>0.7057000867731521</v>
      </c>
      <c r="BK23" s="410">
        <f t="shared" si="5"/>
        <v>0.72358430380161221</v>
      </c>
      <c r="BL23" s="410">
        <f t="shared" si="5"/>
        <v>0.74142544706919988</v>
      </c>
      <c r="BM23" s="253"/>
      <c r="BN23" s="252"/>
      <c r="BO23" s="537">
        <f t="shared" si="169"/>
        <v>120</v>
      </c>
      <c r="BP23" s="524">
        <v>12000</v>
      </c>
      <c r="BQ23" s="382">
        <f t="shared" si="6"/>
        <v>264.39460024103676</v>
      </c>
      <c r="BR23" s="382">
        <f t="shared" si="7"/>
        <v>264.45159351207133</v>
      </c>
      <c r="BS23" s="382">
        <f t="shared" si="8"/>
        <v>264.54655748386801</v>
      </c>
      <c r="BT23" s="382">
        <f t="shared" si="9"/>
        <v>264.67945503081705</v>
      </c>
      <c r="BU23" s="382">
        <f t="shared" si="10"/>
        <v>264.85023436492764</v>
      </c>
      <c r="BV23" s="382">
        <f t="shared" si="11"/>
        <v>265.05882922206791</v>
      </c>
      <c r="BW23" s="382">
        <f t="shared" si="12"/>
        <v>265.3051590991177</v>
      </c>
      <c r="BX23" s="382">
        <f t="shared" si="13"/>
        <v>265.5891295403527</v>
      </c>
      <c r="BY23" s="382">
        <f t="shared" si="14"/>
        <v>265.91063247104063</v>
      </c>
      <c r="BZ23" s="382">
        <f t="shared" si="15"/>
        <v>266.26954657592859</v>
      </c>
      <c r="CA23" s="382">
        <f t="shared" si="16"/>
        <v>266.665737720013</v>
      </c>
      <c r="CB23" s="382">
        <f t="shared" si="17"/>
        <v>267.09905940874046</v>
      </c>
      <c r="CC23" s="382">
        <f t="shared" si="18"/>
        <v>267.56935328456359</v>
      </c>
      <c r="CD23" s="382">
        <f t="shared" si="19"/>
        <v>268.07644965659568</v>
      </c>
      <c r="CE23" s="382">
        <f t="shared" si="20"/>
        <v>268.6201680599583</v>
      </c>
      <c r="CF23" s="382">
        <f t="shared" si="21"/>
        <v>269.20031784130373</v>
      </c>
      <c r="CG23" s="382">
        <f t="shared" si="22"/>
        <v>269.81669876691734</v>
      </c>
      <c r="CH23" s="382">
        <f t="shared" si="23"/>
        <v>270.46910164976345</v>
      </c>
      <c r="CI23" s="382">
        <f t="shared" si="24"/>
        <v>271.15730899183274</v>
      </c>
      <c r="CJ23" s="382">
        <f t="shared" si="25"/>
        <v>271.88109563817397</v>
      </c>
      <c r="CK23" s="382">
        <f t="shared" si="26"/>
        <v>272.64022943905206</v>
      </c>
      <c r="CL23" s="382">
        <f t="shared" si="27"/>
        <v>273.43447191675983</v>
      </c>
      <c r="CM23" s="382">
        <f t="shared" si="28"/>
        <v>274.26357893372375</v>
      </c>
      <c r="CN23" s="382">
        <f t="shared" si="29"/>
        <v>275.12730135868162</v>
      </c>
      <c r="CO23" s="382">
        <f t="shared" si="30"/>
        <v>276.02538572786744</v>
      </c>
      <c r="CP23" s="382">
        <f t="shared" si="31"/>
        <v>276.95757489831351</v>
      </c>
      <c r="CQ23" s="382">
        <f t="shared" si="32"/>
        <v>277.92360869057143</v>
      </c>
      <c r="CR23" s="382">
        <f t="shared" si="33"/>
        <v>278.92322451835611</v>
      </c>
      <c r="CS23" s="382">
        <f t="shared" si="34"/>
        <v>279.95615800282621</v>
      </c>
      <c r="CT23" s="382">
        <f t="shared" si="35"/>
        <v>281.02214356943495</v>
      </c>
      <c r="CU23" s="382">
        <f t="shared" si="36"/>
        <v>282.12091502550282</v>
      </c>
      <c r="CV23" s="382">
        <f t="shared" si="37"/>
        <v>283.25220611688678</v>
      </c>
      <c r="CW23" s="382">
        <f t="shared" si="38"/>
        <v>284.4157510623408</v>
      </c>
      <c r="CX23" s="382">
        <f t="shared" si="39"/>
        <v>285.61128506437637</v>
      </c>
      <c r="CY23" s="382">
        <f t="shared" si="40"/>
        <v>286.83854479564599</v>
      </c>
      <c r="CZ23" s="382">
        <f t="shared" si="41"/>
        <v>288.09726886007149</v>
      </c>
      <c r="DA23" s="382">
        <f t="shared" si="42"/>
        <v>289.38719822813727</v>
      </c>
      <c r="DB23" s="382">
        <f t="shared" si="43"/>
        <v>290.70807664595094</v>
      </c>
      <c r="DC23" s="382">
        <f t="shared" si="44"/>
        <v>292.05965101784801</v>
      </c>
      <c r="DD23" s="382">
        <f t="shared" si="45"/>
        <v>293.44167176248123</v>
      </c>
      <c r="DE23" s="521"/>
      <c r="DF23" s="252"/>
      <c r="DG23" s="537">
        <f t="shared" si="170"/>
        <v>120</v>
      </c>
      <c r="DH23" s="524">
        <v>12000</v>
      </c>
      <c r="DI23" s="382">
        <f t="shared" si="46"/>
        <v>12.010777979036089</v>
      </c>
      <c r="DJ23" s="382">
        <f t="shared" si="47"/>
        <v>24.020378243699625</v>
      </c>
      <c r="DK23" s="382">
        <f t="shared" si="48"/>
        <v>36.027625731419775</v>
      </c>
      <c r="DL23" s="382">
        <f t="shared" si="49"/>
        <v>48.031350669611435</v>
      </c>
      <c r="DM23" s="382">
        <f t="shared" si="50"/>
        <v>60.030391186808259</v>
      </c>
      <c r="DN23" s="382">
        <f t="shared" si="51"/>
        <v>72.023595883538903</v>
      </c>
      <c r="DO23" s="382">
        <f t="shared" si="52"/>
        <v>84.009826350066163</v>
      </c>
      <c r="DP23" s="382">
        <f t="shared" si="53"/>
        <v>95.987959618742863</v>
      </c>
      <c r="DQ23" s="382">
        <f t="shared" si="54"/>
        <v>107.95689053913796</v>
      </c>
      <c r="DR23" s="382">
        <f t="shared" si="55"/>
        <v>119.9155340650408</v>
      </c>
      <c r="DS23" s="382">
        <f t="shared" si="56"/>
        <v>131.862827442981</v>
      </c>
      <c r="DT23" s="382">
        <f t="shared" si="57"/>
        <v>143.79773229305417</v>
      </c>
      <c r="DU23" s="382">
        <f t="shared" si="58"/>
        <v>155.71923657354915</v>
      </c>
      <c r="DV23" s="382">
        <f t="shared" si="59"/>
        <v>167.62635642200408</v>
      </c>
      <c r="DW23" s="382">
        <f t="shared" si="60"/>
        <v>179.51813786631661</v>
      </c>
      <c r="DX23" s="382">
        <f t="shared" si="61"/>
        <v>191.39365840061063</v>
      </c>
      <c r="DY23" s="382">
        <f t="shared" si="62"/>
        <v>203.2520284215941</v>
      </c>
      <c r="DZ23" s="382">
        <f t="shared" si="63"/>
        <v>215.09239252229048</v>
      </c>
      <c r="EA23" s="382">
        <f t="shared" si="64"/>
        <v>226.913930641012</v>
      </c>
      <c r="EB23" s="382">
        <f t="shared" si="65"/>
        <v>238.71585906454965</v>
      </c>
      <c r="EC23" s="382">
        <f t="shared" si="66"/>
        <v>250.49743128551665</v>
      </c>
      <c r="ED23" s="382">
        <f t="shared" si="67"/>
        <v>262.25793871476856</v>
      </c>
      <c r="EE23" s="382">
        <f t="shared" si="68"/>
        <v>273.99671125070029</v>
      </c>
      <c r="EF23" s="382">
        <f t="shared" si="69"/>
        <v>285.71311770810814</v>
      </c>
      <c r="EG23" s="382">
        <f t="shared" si="70"/>
        <v>297.40656611005454</v>
      </c>
      <c r="EH23" s="382">
        <f t="shared" si="71"/>
        <v>309.07650384689435</v>
      </c>
      <c r="EI23" s="382">
        <f t="shared" si="72"/>
        <v>320.72241770725685</v>
      </c>
      <c r="EJ23" s="382">
        <f t="shared" si="73"/>
        <v>332.34383378634755</v>
      </c>
      <c r="EK23" s="382">
        <f t="shared" si="74"/>
        <v>343.94031727738928</v>
      </c>
      <c r="EL23" s="382">
        <f t="shared" si="75"/>
        <v>355.51147215246817</v>
      </c>
      <c r="EM23" s="382">
        <f t="shared" si="76"/>
        <v>367.05694073933421</v>
      </c>
      <c r="EN23" s="382">
        <f t="shared" si="77"/>
        <v>378.57640320099523</v>
      </c>
      <c r="EO23" s="382">
        <f t="shared" si="78"/>
        <v>390.06957692512049</v>
      </c>
      <c r="EP23" s="382">
        <f t="shared" si="79"/>
        <v>401.5362158303621</v>
      </c>
      <c r="EQ23" s="382">
        <f t="shared" si="80"/>
        <v>412.97610959679986</v>
      </c>
      <c r="ER23" s="382">
        <f t="shared" si="81"/>
        <v>424.38908282766101</v>
      </c>
      <c r="ES23" s="382">
        <f t="shared" si="82"/>
        <v>435.77499414944765</v>
      </c>
      <c r="ET23" s="382">
        <f t="shared" si="83"/>
        <v>447.13373525745993</v>
      </c>
      <c r="EU23" s="382">
        <f t="shared" si="84"/>
        <v>458.46522991357574</v>
      </c>
      <c r="EV23" s="382">
        <f t="shared" si="85"/>
        <v>469.76943290294611</v>
      </c>
      <c r="EW23" s="521"/>
      <c r="EX23" s="252"/>
      <c r="EY23" s="515">
        <f t="shared" si="171"/>
        <v>120</v>
      </c>
      <c r="EZ23" s="524">
        <v>12000</v>
      </c>
      <c r="FA23" s="382">
        <f t="shared" si="86"/>
        <v>73.244600241036778</v>
      </c>
      <c r="FB23" s="382">
        <f t="shared" si="87"/>
        <v>83.301593512071349</v>
      </c>
      <c r="FC23" s="382">
        <f t="shared" si="88"/>
        <v>93.396557483868037</v>
      </c>
      <c r="FD23" s="382">
        <f t="shared" si="89"/>
        <v>103.52945503081708</v>
      </c>
      <c r="FE23" s="382">
        <f t="shared" si="90"/>
        <v>113.70023436492767</v>
      </c>
      <c r="FF23" s="382">
        <f t="shared" si="91"/>
        <v>123.90882922206794</v>
      </c>
      <c r="FG23" s="382">
        <f t="shared" si="92"/>
        <v>134.15515909911772</v>
      </c>
      <c r="FH23" s="382">
        <f t="shared" si="93"/>
        <v>144.43912954035272</v>
      </c>
      <c r="FI23" s="382">
        <f t="shared" si="94"/>
        <v>154.76063247104065</v>
      </c>
      <c r="FJ23" s="382">
        <f t="shared" si="95"/>
        <v>165.11954657592861</v>
      </c>
      <c r="FK23" s="382">
        <f t="shared" si="96"/>
        <v>175.51573772001302</v>
      </c>
      <c r="FL23" s="382">
        <f t="shared" si="97"/>
        <v>185.94905940874048</v>
      </c>
      <c r="FM23" s="382">
        <f t="shared" si="98"/>
        <v>196.41935328456361</v>
      </c>
      <c r="FN23" s="382">
        <f t="shared" si="99"/>
        <v>206.92644965659571</v>
      </c>
      <c r="FO23" s="382">
        <f t="shared" si="100"/>
        <v>217.47016805995833</v>
      </c>
      <c r="FP23" s="382">
        <f t="shared" si="101"/>
        <v>228.05031784130375</v>
      </c>
      <c r="FQ23" s="382">
        <f t="shared" si="102"/>
        <v>238.66669876691736</v>
      </c>
      <c r="FR23" s="382">
        <f t="shared" si="103"/>
        <v>249.31910164976347</v>
      </c>
      <c r="FS23" s="382">
        <f t="shared" si="104"/>
        <v>260.00730899183276</v>
      </c>
      <c r="FT23" s="382">
        <f t="shared" si="105"/>
        <v>270.731095638174</v>
      </c>
      <c r="FU23" s="382">
        <f t="shared" si="106"/>
        <v>281.49022943905209</v>
      </c>
      <c r="FV23" s="382">
        <f t="shared" si="107"/>
        <v>292.28447191675986</v>
      </c>
      <c r="FW23" s="382">
        <f t="shared" si="108"/>
        <v>303.11357893372377</v>
      </c>
      <c r="FX23" s="382">
        <f t="shared" si="109"/>
        <v>313.97730135868164</v>
      </c>
      <c r="FY23" s="382">
        <f t="shared" si="110"/>
        <v>324.87538572786747</v>
      </c>
      <c r="FZ23" s="382">
        <f t="shared" si="111"/>
        <v>335.80757489831353</v>
      </c>
      <c r="GA23" s="382">
        <f t="shared" si="112"/>
        <v>346.77360869057145</v>
      </c>
      <c r="GB23" s="382">
        <f t="shared" si="113"/>
        <v>357.77322451835613</v>
      </c>
      <c r="GC23" s="382">
        <f t="shared" si="114"/>
        <v>368.80615800282624</v>
      </c>
      <c r="GD23" s="382">
        <f t="shared" si="115"/>
        <v>379.87214356943497</v>
      </c>
      <c r="GE23" s="382">
        <f t="shared" si="116"/>
        <v>390.97091502550285</v>
      </c>
      <c r="GF23" s="382">
        <f t="shared" si="117"/>
        <v>402.1022061168868</v>
      </c>
      <c r="GG23" s="382">
        <f t="shared" si="118"/>
        <v>413.26575106234083</v>
      </c>
      <c r="GH23" s="382">
        <f t="shared" si="119"/>
        <v>424.4612850643764</v>
      </c>
      <c r="GI23" s="382">
        <f t="shared" si="120"/>
        <v>435.68854479564601</v>
      </c>
      <c r="GJ23" s="382">
        <f t="shared" si="121"/>
        <v>446.94726886007152</v>
      </c>
      <c r="GK23" s="382">
        <f t="shared" si="122"/>
        <v>458.23719822813729</v>
      </c>
      <c r="GL23" s="382">
        <f t="shared" si="123"/>
        <v>469.55807664595096</v>
      </c>
      <c r="GM23" s="382">
        <f t="shared" si="124"/>
        <v>480.90965101784803</v>
      </c>
      <c r="GN23" s="382">
        <f t="shared" si="125"/>
        <v>492.29167176248126</v>
      </c>
      <c r="GO23" s="511"/>
      <c r="GP23" s="521"/>
      <c r="GQ23" s="524">
        <v>12000</v>
      </c>
      <c r="GR23" s="583">
        <f t="shared" si="126"/>
        <v>5.0982394619965277</v>
      </c>
      <c r="GS23" s="477">
        <f t="shared" si="127"/>
        <v>2.4679551115695175</v>
      </c>
      <c r="GT23" s="477">
        <f t="shared" si="128"/>
        <v>1.592359490467802</v>
      </c>
      <c r="GU23" s="477">
        <f t="shared" si="129"/>
        <v>1.1554558343144468</v>
      </c>
      <c r="GV23" s="477">
        <f t="shared" si="130"/>
        <v>0.89404453506065795</v>
      </c>
      <c r="GW23" s="477">
        <f t="shared" si="131"/>
        <v>0.72039215346074492</v>
      </c>
      <c r="GX23" s="477">
        <f t="shared" si="132"/>
        <v>0.59689842162150919</v>
      </c>
      <c r="GY23" s="477">
        <f t="shared" si="133"/>
        <v>0.50476299438027805</v>
      </c>
      <c r="GZ23" s="477">
        <f t="shared" si="134"/>
        <v>0.4335410338160377</v>
      </c>
      <c r="HA23" s="477">
        <f t="shared" si="135"/>
        <v>0.37696544374617613</v>
      </c>
      <c r="HB23" s="477">
        <f t="shared" si="136"/>
        <v>0.33104788607621843</v>
      </c>
      <c r="HC23" s="477">
        <f t="shared" si="137"/>
        <v>0.29312928961761064</v>
      </c>
      <c r="HD23" s="477">
        <f t="shared" si="138"/>
        <v>0.26136858622339199</v>
      </c>
      <c r="HE23" s="477">
        <f t="shared" si="139"/>
        <v>0.23445056060070013</v>
      </c>
      <c r="HF23" s="477">
        <f t="shared" si="140"/>
        <v>0.21141056076408168</v>
      </c>
      <c r="HG23" s="477">
        <f t="shared" si="141"/>
        <v>0.19152494260790079</v>
      </c>
      <c r="HH23" s="477">
        <f t="shared" si="142"/>
        <v>0.1742401816126756</v>
      </c>
      <c r="HI23" s="477">
        <f t="shared" si="143"/>
        <v>0.15912561446786641</v>
      </c>
      <c r="HJ23" s="477">
        <f t="shared" si="144"/>
        <v>0.14584110485123086</v>
      </c>
      <c r="HK23" s="477">
        <f t="shared" si="145"/>
        <v>0.13411440990590956</v>
      </c>
      <c r="HL23" s="477">
        <f t="shared" si="146"/>
        <v>0.12372501384339499</v>
      </c>
      <c r="HM23" s="477">
        <f t="shared" si="147"/>
        <v>0.11449237094267001</v>
      </c>
      <c r="HN23" s="477">
        <f t="shared" si="148"/>
        <v>0.106267215946188</v>
      </c>
      <c r="HO23" s="477">
        <f t="shared" si="149"/>
        <v>9.8925047184739046E-2</v>
      </c>
      <c r="HP23" s="477">
        <f t="shared" si="150"/>
        <v>9.2361174055747508E-2</v>
      </c>
      <c r="HQ23" s="477">
        <f t="shared" si="151"/>
        <v>8.6486907670797294E-2</v>
      </c>
      <c r="HR23" s="477">
        <f t="shared" si="152"/>
        <v>8.1226598282547025E-2</v>
      </c>
      <c r="HS23" s="477">
        <f t="shared" si="153"/>
        <v>7.6515307783192599E-2</v>
      </c>
      <c r="HT23" s="477">
        <f t="shared" si="154"/>
        <v>7.2296963968264738E-2</v>
      </c>
      <c r="HU23" s="477">
        <f t="shared" si="155"/>
        <v>6.8522884140625531E-2</v>
      </c>
      <c r="HV23" s="477">
        <f t="shared" si="156"/>
        <v>6.5150584642264447E-2</v>
      </c>
      <c r="HW23" s="477">
        <f t="shared" si="157"/>
        <v>6.2142813754298275E-2</v>
      </c>
      <c r="HX23" s="477">
        <f t="shared" si="158"/>
        <v>5.9466760571468977E-2</v>
      </c>
      <c r="HY23" s="477">
        <f t="shared" si="159"/>
        <v>5.7093403608952445E-2</v>
      </c>
      <c r="HZ23" s="477">
        <f t="shared" si="160"/>
        <v>5.4996971183202188E-2</v>
      </c>
      <c r="IA23" s="477">
        <f t="shared" si="161"/>
        <v>5.3154491821767937E-2</v>
      </c>
      <c r="IB23" s="477">
        <f t="shared" si="162"/>
        <v>5.1545417658789061E-2</v>
      </c>
      <c r="IC23" s="477">
        <f t="shared" si="163"/>
        <v>5.0151307361273191E-2</v>
      </c>
      <c r="ID23" s="477">
        <f t="shared" si="164"/>
        <v>4.8955557891496464E-2</v>
      </c>
      <c r="IE23" s="477">
        <f t="shared" si="165"/>
        <v>4.7943176550161413E-2</v>
      </c>
    </row>
    <row r="24" spans="1:239">
      <c r="J24" s="252"/>
      <c r="K24" s="499">
        <v>13000</v>
      </c>
      <c r="L24" s="382">
        <f t="shared" si="172"/>
        <v>3.9623999999999997</v>
      </c>
      <c r="M24" s="382">
        <v>130</v>
      </c>
      <c r="N24" s="491">
        <f t="shared" si="166"/>
        <v>619.42864874929774</v>
      </c>
      <c r="O24" s="263">
        <f t="shared" si="167"/>
        <v>0.82238432862934097</v>
      </c>
      <c r="P24" s="383">
        <f t="shared" si="168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263">
        <f t="shared" si="1"/>
        <v>0.61132854552114257</v>
      </c>
      <c r="T24" s="492">
        <f>O24/Konstanten!$C$22</f>
        <v>0.67133414581987017</v>
      </c>
      <c r="U24" s="492">
        <f t="shared" si="2"/>
        <v>0.91061738677771931</v>
      </c>
      <c r="V24" s="170"/>
      <c r="X24" s="524">
        <v>13000</v>
      </c>
      <c r="Y24" s="410">
        <f t="shared" si="3"/>
        <v>1.9334727582250487E-2</v>
      </c>
      <c r="Z24" s="410">
        <f t="shared" si="3"/>
        <v>3.8667349319333154E-2</v>
      </c>
      <c r="AA24" s="410">
        <f t="shared" si="3"/>
        <v>5.7995764313124767E-2</v>
      </c>
      <c r="AB24" s="410">
        <f t="shared" si="3"/>
        <v>7.7317881532882105E-2</v>
      </c>
      <c r="AC24" s="410">
        <f t="shared" si="3"/>
        <v>9.663162468241282E-2</v>
      </c>
      <c r="AD24" s="410">
        <f t="shared" si="3"/>
        <v>0.11593493698824966</v>
      </c>
      <c r="AE24" s="410">
        <f t="shared" si="3"/>
        <v>0.13522578588360515</v>
      </c>
      <c r="AF24" s="410">
        <f t="shared" si="3"/>
        <v>0.15450216756415047</v>
      </c>
      <c r="AG24" s="410">
        <f t="shared" si="3"/>
        <v>0.17376211139261535</v>
      </c>
      <c r="AH24" s="410">
        <f t="shared" si="3"/>
        <v>0.19300368413098234</v>
      </c>
      <c r="AI24" s="410">
        <f t="shared" si="4"/>
        <v>0.21222499398044531</v>
      </c>
      <c r="AJ24" s="410">
        <f t="shared" si="4"/>
        <v>0.23142419441125381</v>
      </c>
      <c r="AK24" s="410">
        <f t="shared" si="4"/>
        <v>0.25059948776644625</v>
      </c>
      <c r="AL24" s="410">
        <f t="shared" si="4"/>
        <v>0.26974912862545486</v>
      </c>
      <c r="AM24" s="410">
        <f t="shared" si="4"/>
        <v>0.28887142691579731</v>
      </c>
      <c r="AN24" s="410">
        <f t="shared" si="4"/>
        <v>0.307964750763144</v>
      </c>
      <c r="AO24" s="410">
        <f t="shared" si="4"/>
        <v>0.32702752907223892</v>
      </c>
      <c r="AP24" s="410">
        <f t="shared" si="4"/>
        <v>0.34605825383332345</v>
      </c>
      <c r="AQ24" s="410">
        <f t="shared" si="4"/>
        <v>0.36505548215083838</v>
      </c>
      <c r="AR24" s="410">
        <f t="shared" si="4"/>
        <v>0.3840178379932867</v>
      </c>
      <c r="AS24" s="410">
        <f t="shared" si="4"/>
        <v>0.40294401366502292</v>
      </c>
      <c r="AT24" s="410">
        <f t="shared" si="4"/>
        <v>0.42183277100276989</v>
      </c>
      <c r="AU24" s="410">
        <f t="shared" si="4"/>
        <v>0.44068294230129013</v>
      </c>
      <c r="AV24" s="410">
        <f t="shared" si="4"/>
        <v>0.45949343097435419</v>
      </c>
      <c r="AW24" s="410">
        <f t="shared" si="4"/>
        <v>0.47826321195862748</v>
      </c>
      <c r="AX24" s="410">
        <f t="shared" si="4"/>
        <v>0.49699133186943312</v>
      </c>
      <c r="AY24" s="410">
        <f t="shared" si="5"/>
        <v>0.5156769089184976</v>
      </c>
      <c r="AZ24" s="410">
        <f t="shared" si="5"/>
        <v>0.53431913260488872</v>
      </c>
      <c r="BA24" s="410">
        <f t="shared" si="5"/>
        <v>0.55291726319111356</v>
      </c>
      <c r="BB24" s="410">
        <f t="shared" si="5"/>
        <v>0.57147063097716044</v>
      </c>
      <c r="BC24" s="410">
        <f t="shared" si="5"/>
        <v>0.58997863538571171</v>
      </c>
      <c r="BD24" s="410">
        <f t="shared" si="5"/>
        <v>0.60844074387222158</v>
      </c>
      <c r="BE24" s="410">
        <f t="shared" si="5"/>
        <v>0.62685649067381333</v>
      </c>
      <c r="BF24" s="410">
        <f t="shared" si="5"/>
        <v>0.64522547541101005</v>
      </c>
      <c r="BG24" s="410">
        <f t="shared" si="5"/>
        <v>0.66354736155640559</v>
      </c>
      <c r="BH24" s="410">
        <f t="shared" si="5"/>
        <v>0.68182187478418588</v>
      </c>
      <c r="BI24" s="410">
        <f t="shared" si="5"/>
        <v>0.7000488012142666</v>
      </c>
      <c r="BJ24" s="410">
        <f t="shared" si="5"/>
        <v>0.71822798556444745</v>
      </c>
      <c r="BK24" s="410">
        <f t="shared" si="5"/>
        <v>0.73635932922363856</v>
      </c>
      <c r="BL24" s="410">
        <f t="shared" si="5"/>
        <v>0.75444278825874633</v>
      </c>
      <c r="BM24" s="253"/>
      <c r="BN24" s="252"/>
      <c r="BO24" s="537">
        <f t="shared" si="169"/>
        <v>130</v>
      </c>
      <c r="BP24" s="524">
        <v>13000</v>
      </c>
      <c r="BQ24" s="382">
        <f t="shared" si="6"/>
        <v>262.4140182684352</v>
      </c>
      <c r="BR24" s="382">
        <f t="shared" si="7"/>
        <v>262.47286452706578</v>
      </c>
      <c r="BS24" s="382">
        <f t="shared" si="8"/>
        <v>262.57091316830537</v>
      </c>
      <c r="BT24" s="382">
        <f t="shared" si="9"/>
        <v>262.70812162073076</v>
      </c>
      <c r="BU24" s="382">
        <f t="shared" si="10"/>
        <v>262.88443051005066</v>
      </c>
      <c r="BV24" s="382">
        <f t="shared" si="11"/>
        <v>263.09976388274839</v>
      </c>
      <c r="BW24" s="382">
        <f t="shared" si="12"/>
        <v>263.35402949071323</v>
      </c>
      <c r="BX24" s="382">
        <f t="shared" si="13"/>
        <v>263.64711913473008</v>
      </c>
      <c r="BY24" s="382">
        <f t="shared" si="14"/>
        <v>263.97890906427881</v>
      </c>
      <c r="BZ24" s="382">
        <f t="shared" si="15"/>
        <v>264.34926043071221</v>
      </c>
      <c r="CA24" s="382">
        <f t="shared" si="16"/>
        <v>264.75801979053153</v>
      </c>
      <c r="CB24" s="382">
        <f t="shared" si="17"/>
        <v>265.20501965517008</v>
      </c>
      <c r="CC24" s="382">
        <f t="shared" si="18"/>
        <v>265.69007908343104</v>
      </c>
      <c r="CD24" s="382">
        <f t="shared" si="19"/>
        <v>266.21300431250353</v>
      </c>
      <c r="CE24" s="382">
        <f t="shared" si="20"/>
        <v>266.77358942330795</v>
      </c>
      <c r="CF24" s="382">
        <f t="shared" si="21"/>
        <v>267.37161703579505</v>
      </c>
      <c r="CG24" s="382">
        <f t="shared" si="22"/>
        <v>268.00685902974146</v>
      </c>
      <c r="CH24" s="382">
        <f t="shared" si="23"/>
        <v>268.6790772865499</v>
      </c>
      <c r="CI24" s="382">
        <f t="shared" si="24"/>
        <v>269.38802444757317</v>
      </c>
      <c r="CJ24" s="382">
        <f t="shared" si="25"/>
        <v>270.13344468453249</v>
      </c>
      <c r="CK24" s="382">
        <f t="shared" si="26"/>
        <v>270.91507447768839</v>
      </c>
      <c r="CL24" s="382">
        <f t="shared" si="27"/>
        <v>271.73264339755633</v>
      </c>
      <c r="CM24" s="382">
        <f t="shared" si="28"/>
        <v>272.58587488611118</v>
      </c>
      <c r="CN24" s="382">
        <f t="shared" si="29"/>
        <v>273.4744870336196</v>
      </c>
      <c r="CO24" s="382">
        <f t="shared" si="30"/>
        <v>274.39819334744925</v>
      </c>
      <c r="CP24" s="382">
        <f t="shared" si="31"/>
        <v>275.35670350944173</v>
      </c>
      <c r="CQ24" s="382">
        <f t="shared" si="32"/>
        <v>276.34972411868279</v>
      </c>
      <c r="CR24" s="382">
        <f t="shared" si="33"/>
        <v>277.37695941677384</v>
      </c>
      <c r="CS24" s="382">
        <f t="shared" si="34"/>
        <v>278.43811199297562</v>
      </c>
      <c r="CT24" s="382">
        <f t="shared" si="35"/>
        <v>279.53288346687975</v>
      </c>
      <c r="CU24" s="382">
        <f t="shared" si="36"/>
        <v>280.66097514653882</v>
      </c>
      <c r="CV24" s="382">
        <f t="shared" si="37"/>
        <v>281.82208866026679</v>
      </c>
      <c r="CW24" s="382">
        <f t="shared" si="38"/>
        <v>283.01592656059881</v>
      </c>
      <c r="CX24" s="382">
        <f t="shared" si="39"/>
        <v>284.24219289916016</v>
      </c>
      <c r="CY24" s="382">
        <f t="shared" si="40"/>
        <v>285.50059377146056</v>
      </c>
      <c r="CZ24" s="382">
        <f t="shared" si="41"/>
        <v>286.79083783087054</v>
      </c>
      <c r="DA24" s="382">
        <f t="shared" si="42"/>
        <v>288.11263677127556</v>
      </c>
      <c r="DB24" s="382">
        <f t="shared" si="43"/>
        <v>289.46570577812099</v>
      </c>
      <c r="DC24" s="382">
        <f t="shared" si="44"/>
        <v>290.84976394776697</v>
      </c>
      <c r="DD24" s="382">
        <f t="shared" si="45"/>
        <v>292.26453467526409</v>
      </c>
      <c r="DE24" s="521"/>
      <c r="DF24" s="252"/>
      <c r="DG24" s="537">
        <f t="shared" si="170"/>
        <v>130</v>
      </c>
      <c r="DH24" s="524">
        <v>13000</v>
      </c>
      <c r="DI24" s="382">
        <f t="shared" si="46"/>
        <v>12.204554192641027</v>
      </c>
      <c r="DJ24" s="382">
        <f t="shared" si="47"/>
        <v>24.407779124170787</v>
      </c>
      <c r="DK24" s="382">
        <f t="shared" si="48"/>
        <v>36.608348656173881</v>
      </c>
      <c r="DL24" s="382">
        <f t="shared" si="49"/>
        <v>48.804942878767136</v>
      </c>
      <c r="DM24" s="382">
        <f t="shared" si="50"/>
        <v>60.996251182877238</v>
      </c>
      <c r="DN24" s="382">
        <f t="shared" si="51"/>
        <v>73.180975282653705</v>
      </c>
      <c r="DO24" s="382">
        <f t="shared" si="52"/>
        <v>85.357832172095911</v>
      </c>
      <c r="DP24" s="382">
        <f t="shared" si="53"/>
        <v>97.525557000772551</v>
      </c>
      <c r="DQ24" s="382">
        <f t="shared" si="54"/>
        <v>109.68290585411293</v>
      </c>
      <c r="DR24" s="382">
        <f t="shared" si="55"/>
        <v>121.82865842487195</v>
      </c>
      <c r="DS24" s="382">
        <f t="shared" si="56"/>
        <v>133.96162056325085</v>
      </c>
      <c r="DT24" s="382">
        <f t="shared" si="57"/>
        <v>146.080626694389</v>
      </c>
      <c r="DU24" s="382">
        <f t="shared" si="58"/>
        <v>158.18454209312853</v>
      </c>
      <c r="DV24" s="382">
        <f t="shared" si="59"/>
        <v>170.27226500720437</v>
      </c>
      <c r="DW24" s="382">
        <f t="shared" si="60"/>
        <v>182.34272862142026</v>
      </c>
      <c r="DX24" s="382">
        <f t="shared" si="61"/>
        <v>194.3949028566812</v>
      </c>
      <c r="DY24" s="382">
        <f t="shared" si="62"/>
        <v>206.42779599913379</v>
      </c>
      <c r="DZ24" s="382">
        <f t="shared" si="63"/>
        <v>218.4404561560377</v>
      </c>
      <c r="EA24" s="382">
        <f t="shared" si="64"/>
        <v>230.43197253633204</v>
      </c>
      <c r="EB24" s="382">
        <f t="shared" si="65"/>
        <v>242.40147655519169</v>
      </c>
      <c r="EC24" s="382">
        <f t="shared" si="66"/>
        <v>254.34814276305679</v>
      </c>
      <c r="ED24" s="382">
        <f t="shared" si="67"/>
        <v>266.27118960090348</v>
      </c>
      <c r="EE24" s="382">
        <f t="shared" si="68"/>
        <v>278.16987998455039</v>
      </c>
      <c r="EF24" s="382">
        <f t="shared" si="69"/>
        <v>290.04352172187811</v>
      </c>
      <c r="EG24" s="382">
        <f t="shared" si="70"/>
        <v>301.89146776777227</v>
      </c>
      <c r="EH24" s="382">
        <f t="shared" si="71"/>
        <v>313.71311632244527</v>
      </c>
      <c r="EI24" s="382">
        <f t="shared" si="72"/>
        <v>325.50791077951476</v>
      </c>
      <c r="EJ24" s="382">
        <f t="shared" si="73"/>
        <v>337.2753395309166</v>
      </c>
      <c r="EK24" s="382">
        <f t="shared" si="74"/>
        <v>349.01493563620477</v>
      </c>
      <c r="EL24" s="382">
        <f t="shared" si="75"/>
        <v>360.72627636430894</v>
      </c>
      <c r="EM24" s="382">
        <f t="shared" si="76"/>
        <v>372.4089826160984</v>
      </c>
      <c r="EN24" s="382">
        <f t="shared" si="77"/>
        <v>384.06271823639622</v>
      </c>
      <c r="EO24" s="382">
        <f t="shared" si="78"/>
        <v>395.68718922425285</v>
      </c>
      <c r="EP24" s="382">
        <f t="shared" si="79"/>
        <v>407.28214285032396</v>
      </c>
      <c r="EQ24" s="382">
        <f t="shared" si="80"/>
        <v>418.8473666902583</v>
      </c>
      <c r="ER24" s="382">
        <f t="shared" si="81"/>
        <v>430.38268758287467</v>
      </c>
      <c r="ES24" s="382">
        <f t="shared" si="82"/>
        <v>441.88797052181889</v>
      </c>
      <c r="ET24" s="382">
        <f t="shared" si="83"/>
        <v>453.36311748915824</v>
      </c>
      <c r="EU24" s="382">
        <f t="shared" si="84"/>
        <v>464.80806623915447</v>
      </c>
      <c r="EV24" s="382">
        <f t="shared" si="85"/>
        <v>476.22278904016167</v>
      </c>
      <c r="EW24" s="521"/>
      <c r="EX24" s="252"/>
      <c r="EY24" s="515">
        <f t="shared" si="171"/>
        <v>130</v>
      </c>
      <c r="EZ24" s="524">
        <v>13000</v>
      </c>
      <c r="FA24" s="382">
        <f t="shared" si="86"/>
        <v>77.264018268435223</v>
      </c>
      <c r="FB24" s="382">
        <f t="shared" si="87"/>
        <v>87.322864527065803</v>
      </c>
      <c r="FC24" s="382">
        <f t="shared" si="88"/>
        <v>97.42091316830539</v>
      </c>
      <c r="FD24" s="382">
        <f t="shared" si="89"/>
        <v>107.55812162073079</v>
      </c>
      <c r="FE24" s="382">
        <f t="shared" si="90"/>
        <v>117.73443051005069</v>
      </c>
      <c r="FF24" s="382">
        <f t="shared" si="91"/>
        <v>127.94976388274841</v>
      </c>
      <c r="FG24" s="382">
        <f t="shared" si="92"/>
        <v>138.20402949071325</v>
      </c>
      <c r="FH24" s="382">
        <f t="shared" si="93"/>
        <v>148.4971191347301</v>
      </c>
      <c r="FI24" s="382">
        <f t="shared" si="94"/>
        <v>158.82890906427883</v>
      </c>
      <c r="FJ24" s="382">
        <f t="shared" si="95"/>
        <v>169.19926043071223</v>
      </c>
      <c r="FK24" s="382">
        <f t="shared" si="96"/>
        <v>179.60801979053156</v>
      </c>
      <c r="FL24" s="382">
        <f t="shared" si="97"/>
        <v>190.0550196551701</v>
      </c>
      <c r="FM24" s="382">
        <f t="shared" si="98"/>
        <v>200.54007908343107</v>
      </c>
      <c r="FN24" s="382">
        <f t="shared" si="99"/>
        <v>211.06300431250355</v>
      </c>
      <c r="FO24" s="382">
        <f t="shared" si="100"/>
        <v>221.62358942330798</v>
      </c>
      <c r="FP24" s="382">
        <f t="shared" si="101"/>
        <v>232.22161703579508</v>
      </c>
      <c r="FQ24" s="382">
        <f t="shared" si="102"/>
        <v>242.85685902974149</v>
      </c>
      <c r="FR24" s="382">
        <f t="shared" si="103"/>
        <v>253.52907728654992</v>
      </c>
      <c r="FS24" s="382">
        <f t="shared" si="104"/>
        <v>264.2380244475732</v>
      </c>
      <c r="FT24" s="382">
        <f t="shared" si="105"/>
        <v>274.98344468453251</v>
      </c>
      <c r="FU24" s="382">
        <f t="shared" si="106"/>
        <v>285.76507447768842</v>
      </c>
      <c r="FV24" s="382">
        <f t="shared" si="107"/>
        <v>296.58264339755635</v>
      </c>
      <c r="FW24" s="382">
        <f t="shared" si="108"/>
        <v>307.43587488611121</v>
      </c>
      <c r="FX24" s="382">
        <f t="shared" si="109"/>
        <v>318.32448703361962</v>
      </c>
      <c r="FY24" s="382">
        <f t="shared" si="110"/>
        <v>329.24819334744927</v>
      </c>
      <c r="FZ24" s="382">
        <f t="shared" si="111"/>
        <v>340.20670350944175</v>
      </c>
      <c r="GA24" s="382">
        <f t="shared" si="112"/>
        <v>351.19972411868281</v>
      </c>
      <c r="GB24" s="382">
        <f t="shared" si="113"/>
        <v>362.22695941677387</v>
      </c>
      <c r="GC24" s="382">
        <f t="shared" si="114"/>
        <v>373.28811199297564</v>
      </c>
      <c r="GD24" s="382">
        <f t="shared" si="115"/>
        <v>384.38288346687978</v>
      </c>
      <c r="GE24" s="382">
        <f t="shared" si="116"/>
        <v>395.51097514653884</v>
      </c>
      <c r="GF24" s="382">
        <f t="shared" si="117"/>
        <v>406.67208866026681</v>
      </c>
      <c r="GG24" s="382">
        <f t="shared" si="118"/>
        <v>417.86592656059884</v>
      </c>
      <c r="GH24" s="382">
        <f t="shared" si="119"/>
        <v>429.09219289916018</v>
      </c>
      <c r="GI24" s="382">
        <f t="shared" si="120"/>
        <v>440.35059377146058</v>
      </c>
      <c r="GJ24" s="382">
        <f t="shared" si="121"/>
        <v>451.64083783087057</v>
      </c>
      <c r="GK24" s="382">
        <f t="shared" si="122"/>
        <v>462.96263677127558</v>
      </c>
      <c r="GL24" s="382">
        <f t="shared" si="123"/>
        <v>474.31570577812101</v>
      </c>
      <c r="GM24" s="382">
        <f t="shared" si="124"/>
        <v>485.699763947767</v>
      </c>
      <c r="GN24" s="382">
        <f t="shared" si="125"/>
        <v>497.11453467526411</v>
      </c>
      <c r="GO24" s="511"/>
      <c r="GP24" s="521"/>
      <c r="GQ24" s="524">
        <v>13000</v>
      </c>
      <c r="GR24" s="583">
        <f t="shared" si="126"/>
        <v>5.3307530163636017</v>
      </c>
      <c r="GS24" s="477">
        <f t="shared" si="127"/>
        <v>2.5776653042796025</v>
      </c>
      <c r="GT24" s="477">
        <f t="shared" si="128"/>
        <v>1.6611665574780212</v>
      </c>
      <c r="GU24" s="477">
        <f t="shared" si="129"/>
        <v>1.2038366459706391</v>
      </c>
      <c r="GV24" s="477">
        <f t="shared" si="130"/>
        <v>0.93019125318148888</v>
      </c>
      <c r="GW24" s="477">
        <f t="shared" si="131"/>
        <v>0.74840200459963957</v>
      </c>
      <c r="GX24" s="477">
        <f t="shared" si="132"/>
        <v>0.61911362992525887</v>
      </c>
      <c r="GY24" s="477">
        <f t="shared" si="133"/>
        <v>0.52264825448321994</v>
      </c>
      <c r="GZ24" s="477">
        <f t="shared" si="134"/>
        <v>0.44807349720962014</v>
      </c>
      <c r="HA24" s="477">
        <f t="shared" si="135"/>
        <v>0.38882971066329441</v>
      </c>
      <c r="HB24" s="477">
        <f t="shared" si="136"/>
        <v>0.3407423636363705</v>
      </c>
      <c r="HC24" s="477">
        <f t="shared" si="137"/>
        <v>0.3010282332152</v>
      </c>
      <c r="HD24" s="477">
        <f t="shared" si="138"/>
        <v>0.2677602781526302</v>
      </c>
      <c r="HE24" s="477">
        <f t="shared" si="139"/>
        <v>0.23956185291581863</v>
      </c>
      <c r="HF24" s="477">
        <f t="shared" si="140"/>
        <v>0.21542323677431954</v>
      </c>
      <c r="HG24" s="477">
        <f t="shared" si="141"/>
        <v>0.19458696510680554</v>
      </c>
      <c r="HH24" s="477">
        <f t="shared" si="142"/>
        <v>0.17647363260498386</v>
      </c>
      <c r="HI24" s="477">
        <f t="shared" si="143"/>
        <v>0.16063242930351468</v>
      </c>
      <c r="HJ24" s="477">
        <f t="shared" si="144"/>
        <v>0.14670729733874485</v>
      </c>
      <c r="HK24" s="477">
        <f t="shared" si="145"/>
        <v>0.13441324117480088</v>
      </c>
      <c r="HL24" s="477">
        <f t="shared" si="146"/>
        <v>0.12351940679943835</v>
      </c>
      <c r="HM24" s="477">
        <f t="shared" si="147"/>
        <v>0.1138367761156764</v>
      </c>
      <c r="HN24" s="477">
        <f t="shared" si="148"/>
        <v>0.10520907189227768</v>
      </c>
      <c r="HO24" s="477">
        <f t="shared" si="149"/>
        <v>9.7505936846471089E-2</v>
      </c>
      <c r="HP24" s="477">
        <f t="shared" si="150"/>
        <v>9.0617750087329266E-2</v>
      </c>
      <c r="HQ24" s="477">
        <f t="shared" si="151"/>
        <v>8.4451640076678991E-2</v>
      </c>
      <c r="HR24" s="477">
        <f t="shared" si="152"/>
        <v>7.8928383883642678E-2</v>
      </c>
      <c r="HS24" s="477">
        <f t="shared" si="153"/>
        <v>7.3979971143339582E-2</v>
      </c>
      <c r="HT24" s="477">
        <f t="shared" si="154"/>
        <v>6.9547672257991813E-2</v>
      </c>
      <c r="HU24" s="477">
        <f t="shared" si="155"/>
        <v>6.5580493167842507E-2</v>
      </c>
      <c r="HV24" s="477">
        <f t="shared" si="156"/>
        <v>6.2033929386325695E-2</v>
      </c>
      <c r="HW24" s="477">
        <f t="shared" si="157"/>
        <v>5.8868953820074219E-2</v>
      </c>
      <c r="HX24" s="477">
        <f t="shared" si="158"/>
        <v>5.6051188768146729E-2</v>
      </c>
      <c r="HY24" s="477">
        <f t="shared" si="159"/>
        <v>5.355022416696379E-2</v>
      </c>
      <c r="HZ24" s="477">
        <f t="shared" si="160"/>
        <v>5.1339052818026018E-2</v>
      </c>
      <c r="IA24" s="477">
        <f t="shared" si="161"/>
        <v>4.9393599838753785E-2</v>
      </c>
      <c r="IB24" s="477">
        <f t="shared" si="162"/>
        <v>4.7692328498035237E-2</v>
      </c>
      <c r="IC24" s="477">
        <f t="shared" si="163"/>
        <v>4.6215908354000225E-2</v>
      </c>
      <c r="ID24" s="477">
        <f t="shared" si="164"/>
        <v>4.494693450062303E-2</v>
      </c>
      <c r="IE24" s="477">
        <f t="shared" si="165"/>
        <v>4.3869688968917776E-2</v>
      </c>
    </row>
    <row r="25" spans="1:239">
      <c r="J25" s="252"/>
      <c r="K25" s="499">
        <v>14000</v>
      </c>
      <c r="L25" s="382">
        <f t="shared" si="172"/>
        <v>4.2671999999999999</v>
      </c>
      <c r="M25" s="382">
        <v>140</v>
      </c>
      <c r="N25" s="491">
        <f t="shared" si="166"/>
        <v>595.23876987568678</v>
      </c>
      <c r="O25" s="263">
        <f t="shared" si="167"/>
        <v>0.79628093262831745</v>
      </c>
      <c r="P25" s="383">
        <f t="shared" si="168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263">
        <f t="shared" si="1"/>
        <v>0.58745499124173384</v>
      </c>
      <c r="T25" s="492">
        <f>O25/Konstanten!$C$22</f>
        <v>0.65002525112515708</v>
      </c>
      <c r="U25" s="492">
        <f t="shared" si="2"/>
        <v>0.90374180114523617</v>
      </c>
      <c r="V25" s="170"/>
      <c r="X25" s="524">
        <v>14000</v>
      </c>
      <c r="Y25" s="410">
        <f t="shared" si="3"/>
        <v>1.9723649279053717E-2</v>
      </c>
      <c r="Z25" s="410">
        <f t="shared" si="3"/>
        <v>3.9444925796437699E-2</v>
      </c>
      <c r="AA25" s="410">
        <f t="shared" si="3"/>
        <v>5.9161462607219432E-2</v>
      </c>
      <c r="AB25" s="410">
        <f t="shared" si="3"/>
        <v>7.8870904366814057E-2</v>
      </c>
      <c r="AC25" s="410">
        <f t="shared" si="3"/>
        <v>9.8570913048897174E-2</v>
      </c>
      <c r="AD25" s="410">
        <f t="shared" si="3"/>
        <v>0.11825917356559927</v>
      </c>
      <c r="AE25" s="410">
        <f t="shared" si="3"/>
        <v>0.13793339925887449</v>
      </c>
      <c r="AF25" s="410">
        <f t="shared" si="3"/>
        <v>0.15759133723363156</v>
      </c>
      <c r="AG25" s="410">
        <f t="shared" si="3"/>
        <v>0.17723077350436764</v>
      </c>
      <c r="AH25" s="410">
        <f t="shared" si="3"/>
        <v>0.19684953792942564</v>
      </c>
      <c r="AI25" s="410">
        <f t="shared" si="4"/>
        <v>0.21644550890870434</v>
      </c>
      <c r="AJ25" s="410">
        <f t="shared" si="4"/>
        <v>0.23601661782336011</v>
      </c>
      <c r="AK25" s="410">
        <f t="shared" si="4"/>
        <v>0.2555608531982424</v>
      </c>
      <c r="AL25" s="410">
        <f t="shared" si="4"/>
        <v>0.27507626457053497</v>
      </c>
      <c r="AM25" s="410">
        <f t="shared" si="4"/>
        <v>0.29456096605084142</v>
      </c>
      <c r="AN25" s="410">
        <f t="shared" si="4"/>
        <v>0.31401313956562993</v>
      </c>
      <c r="AO25" s="410">
        <f t="shared" si="4"/>
        <v>0.33343103777270805</v>
      </c>
      <c r="AP25" s="410">
        <f t="shared" si="4"/>
        <v>0.35281298664420813</v>
      </c>
      <c r="AQ25" s="410">
        <f t="shared" si="4"/>
        <v>0.37215738771416779</v>
      </c>
      <c r="AR25" s="410">
        <f t="shared" si="4"/>
        <v>0.39146271999044063</v>
      </c>
      <c r="AS25" s="410">
        <f t="shared" si="4"/>
        <v>0.41072754153307195</v>
      </c>
      <c r="AT25" s="410">
        <f t="shared" si="4"/>
        <v>0.42995049070367458</v>
      </c>
      <c r="AU25" s="410">
        <f t="shared" si="4"/>
        <v>0.44913028709242103</v>
      </c>
      <c r="AV25" s="410">
        <f t="shared" si="4"/>
        <v>0.4682657321313104</v>
      </c>
      <c r="AW25" s="410">
        <f t="shared" si="4"/>
        <v>0.4873557094041</v>
      </c>
      <c r="AX25" s="410">
        <f t="shared" si="4"/>
        <v>0.50639918466492739</v>
      </c>
      <c r="AY25" s="410">
        <f t="shared" si="5"/>
        <v>0.52539520557895181</v>
      </c>
      <c r="AZ25" s="410">
        <f t="shared" si="5"/>
        <v>0.54434290119958839</v>
      </c>
      <c r="BA25" s="410">
        <f t="shared" si="5"/>
        <v>0.56324148119776363</v>
      </c>
      <c r="BB25" s="410">
        <f t="shared" si="5"/>
        <v>0.58209023485949418</v>
      </c>
      <c r="BC25" s="410">
        <f t="shared" si="5"/>
        <v>0.60088852986851204</v>
      </c>
      <c r="BD25" s="410">
        <f t="shared" si="5"/>
        <v>0.61963581089112496</v>
      </c>
      <c r="BE25" s="410">
        <f t="shared" si="5"/>
        <v>0.63833159798066497</v>
      </c>
      <c r="BF25" s="410">
        <f t="shared" si="5"/>
        <v>0.65697548481884493</v>
      </c>
      <c r="BG25" s="410">
        <f t="shared" si="5"/>
        <v>0.6755671368113475</v>
      </c>
      <c r="BH25" s="410">
        <f t="shared" si="5"/>
        <v>0.69410628905454363</v>
      </c>
      <c r="BI25" s="410">
        <f t="shared" si="5"/>
        <v>0.71259274419003427</v>
      </c>
      <c r="BJ25" s="410">
        <f t="shared" si="5"/>
        <v>0.73102637016306438</v>
      </c>
      <c r="BK25" s="410">
        <f t="shared" si="5"/>
        <v>0.74940709790039606</v>
      </c>
      <c r="BL25" s="410">
        <f t="shared" si="5"/>
        <v>0.76773491892252399</v>
      </c>
      <c r="BM25" s="253"/>
      <c r="BN25" s="252"/>
      <c r="BO25" s="537">
        <f t="shared" si="169"/>
        <v>140</v>
      </c>
      <c r="BP25" s="524">
        <v>14000</v>
      </c>
      <c r="BQ25" s="382">
        <f t="shared" si="6"/>
        <v>260.43346131053198</v>
      </c>
      <c r="BR25" s="382">
        <f t="shared" si="7"/>
        <v>260.49423549265168</v>
      </c>
      <c r="BS25" s="382">
        <f t="shared" si="8"/>
        <v>260.59549333670702</v>
      </c>
      <c r="BT25" s="382">
        <f t="shared" si="9"/>
        <v>260.7371862888931</v>
      </c>
      <c r="BU25" s="382">
        <f t="shared" si="10"/>
        <v>260.91924664358874</v>
      </c>
      <c r="BV25" s="382">
        <f t="shared" si="11"/>
        <v>261.14158781046899</v>
      </c>
      <c r="BW25" s="382">
        <f t="shared" si="12"/>
        <v>261.40410465427163</v>
      </c>
      <c r="BX25" s="382">
        <f t="shared" si="13"/>
        <v>261.70667390453991</v>
      </c>
      <c r="BY25" s="382">
        <f t="shared" si="14"/>
        <v>262.04915463213996</v>
      </c>
      <c r="BZ25" s="382">
        <f t="shared" si="15"/>
        <v>262.43138878887902</v>
      </c>
      <c r="CA25" s="382">
        <f t="shared" si="16"/>
        <v>262.85320180611478</v>
      </c>
      <c r="CB25" s="382">
        <f t="shared" si="17"/>
        <v>263.31440324787519</v>
      </c>
      <c r="CC25" s="382">
        <f t="shared" si="18"/>
        <v>263.81478751368348</v>
      </c>
      <c r="CD25" s="382">
        <f t="shared" si="19"/>
        <v>264.35413458602181</v>
      </c>
      <c r="CE25" s="382">
        <f t="shared" si="20"/>
        <v>264.93221081716888</v>
      </c>
      <c r="CF25" s="382">
        <f t="shared" si="21"/>
        <v>265.54876975000309</v>
      </c>
      <c r="CG25" s="382">
        <f t="shared" si="22"/>
        <v>266.20355296728377</v>
      </c>
      <c r="CH25" s="382">
        <f t="shared" si="23"/>
        <v>266.89629096390263</v>
      </c>
      <c r="CI25" s="382">
        <f t="shared" si="24"/>
        <v>267.62670403663037</v>
      </c>
      <c r="CJ25" s="382">
        <f t="shared" si="25"/>
        <v>268.39450318597289</v>
      </c>
      <c r="CK25" s="382">
        <f t="shared" si="26"/>
        <v>269.19939102488667</v>
      </c>
      <c r="CL25" s="382">
        <f t="shared" si="27"/>
        <v>270.04106268928604</v>
      </c>
      <c r="CM25" s="382">
        <f t="shared" si="28"/>
        <v>270.91920674549499</v>
      </c>
      <c r="CN25" s="382">
        <f t="shared" si="29"/>
        <v>271.83350609005254</v>
      </c>
      <c r="CO25" s="382">
        <f t="shared" si="30"/>
        <v>272.78363883756606</v>
      </c>
      <c r="CP25" s="382">
        <f t="shared" si="31"/>
        <v>273.76927919261624</v>
      </c>
      <c r="CQ25" s="382">
        <f t="shared" si="32"/>
        <v>274.79009830204376</v>
      </c>
      <c r="CR25" s="382">
        <f t="shared" si="33"/>
        <v>275.84576508429109</v>
      </c>
      <c r="CS25" s="382">
        <f t="shared" si="34"/>
        <v>276.93594703281798</v>
      </c>
      <c r="CT25" s="382">
        <f t="shared" si="35"/>
        <v>278.06031099096748</v>
      </c>
      <c r="CU25" s="382">
        <f t="shared" si="36"/>
        <v>279.21852389600502</v>
      </c>
      <c r="CV25" s="382">
        <f t="shared" si="37"/>
        <v>280.41025349040405</v>
      </c>
      <c r="CW25" s="382">
        <f t="shared" si="38"/>
        <v>281.6351689987913</v>
      </c>
      <c r="CX25" s="382">
        <f t="shared" si="39"/>
        <v>282.89294176928513</v>
      </c>
      <c r="CY25" s="382">
        <f t="shared" si="40"/>
        <v>284.18324587828471</v>
      </c>
      <c r="CZ25" s="382">
        <f t="shared" si="41"/>
        <v>285.50575869805073</v>
      </c>
      <c r="DA25" s="382">
        <f t="shared" si="42"/>
        <v>286.86016142671065</v>
      </c>
      <c r="DB25" s="382">
        <f t="shared" si="43"/>
        <v>288.24613958056875</v>
      </c>
      <c r="DC25" s="382">
        <f t="shared" si="44"/>
        <v>289.66338344884787</v>
      </c>
      <c r="DD25" s="382">
        <f t="shared" si="45"/>
        <v>291.11158851120422</v>
      </c>
      <c r="DE25" s="521"/>
      <c r="DF25" s="252"/>
      <c r="DG25" s="537">
        <f t="shared" si="170"/>
        <v>140</v>
      </c>
      <c r="DH25" s="524">
        <v>14000</v>
      </c>
      <c r="DI25" s="382">
        <f t="shared" si="46"/>
        <v>12.402960203260598</v>
      </c>
      <c r="DJ25" s="382">
        <f t="shared" si="47"/>
        <v>24.804428326219771</v>
      </c>
      <c r="DK25" s="382">
        <f t="shared" si="48"/>
        <v>37.202915946355596</v>
      </c>
      <c r="DL25" s="382">
        <f t="shared" si="49"/>
        <v>49.596941935873851</v>
      </c>
      <c r="DM25" s="382">
        <f t="shared" si="50"/>
        <v>61.985036057343031</v>
      </c>
      <c r="DN25" s="382">
        <f t="shared" si="51"/>
        <v>74.365742497880518</v>
      </c>
      <c r="DO25" s="382">
        <f t="shared" si="52"/>
        <v>86.737623322328389</v>
      </c>
      <c r="DP25" s="382">
        <f t="shared" si="53"/>
        <v>99.099261826923353</v>
      </c>
      <c r="DQ25" s="382">
        <f t="shared" si="54"/>
        <v>111.44926577569053</v>
      </c>
      <c r="DR25" s="382">
        <f t="shared" si="55"/>
        <v>123.78627050328694</v>
      </c>
      <c r="DS25" s="382">
        <f t="shared" si="56"/>
        <v>136.10894186909539</v>
      </c>
      <c r="DT25" s="382">
        <f t="shared" si="57"/>
        <v>148.41597904907306</v>
      </c>
      <c r="DU25" s="382">
        <f t="shared" si="58"/>
        <v>160.70611715324509</v>
      </c>
      <c r="DV25" s="382">
        <f t="shared" si="59"/>
        <v>172.97812965844903</v>
      </c>
      <c r="DW25" s="382">
        <f t="shared" si="60"/>
        <v>185.23083064767735</v>
      </c>
      <c r="DX25" s="382">
        <f t="shared" si="61"/>
        <v>197.46307684904647</v>
      </c>
      <c r="DY25" s="382">
        <f t="shared" si="62"/>
        <v>209.67376946915525</v>
      </c>
      <c r="DZ25" s="382">
        <f t="shared" si="63"/>
        <v>221.86185581736174</v>
      </c>
      <c r="EA25" s="382">
        <f t="shared" si="64"/>
        <v>234.02633071914485</v>
      </c>
      <c r="EB25" s="382">
        <f t="shared" si="65"/>
        <v>246.16623771838459</v>
      </c>
      <c r="EC25" s="382">
        <f t="shared" si="66"/>
        <v>258.28067006990312</v>
      </c>
      <c r="ED25" s="382">
        <f t="shared" si="67"/>
        <v>270.36877152511846</v>
      </c>
      <c r="EE25" s="382">
        <f t="shared" si="68"/>
        <v>282.42973691497133</v>
      </c>
      <c r="EF25" s="382">
        <f t="shared" si="69"/>
        <v>294.46281253557027</v>
      </c>
      <c r="EG25" s="382">
        <f t="shared" si="70"/>
        <v>306.46729634308798</v>
      </c>
      <c r="EH25" s="382">
        <f t="shared" si="71"/>
        <v>318.44253796547156</v>
      </c>
      <c r="EI25" s="382">
        <f t="shared" si="72"/>
        <v>330.38793853934828</v>
      </c>
      <c r="EJ25" s="382">
        <f t="shared" si="73"/>
        <v>342.302950381291</v>
      </c>
      <c r="EK25" s="382">
        <f t="shared" si="74"/>
        <v>354.18707650314576</v>
      </c>
      <c r="EL25" s="382">
        <f t="shared" si="75"/>
        <v>366.03986998167204</v>
      </c>
      <c r="EM25" s="382">
        <f t="shared" si="76"/>
        <v>377.86093319301233</v>
      </c>
      <c r="EN25" s="382">
        <f t="shared" si="77"/>
        <v>389.6499169228004</v>
      </c>
      <c r="EO25" s="382">
        <f t="shared" si="78"/>
        <v>401.40651936281921</v>
      </c>
      <c r="EP25" s="382">
        <f t="shared" si="79"/>
        <v>413.13048500510092</v>
      </c>
      <c r="EQ25" s="382">
        <f t="shared" si="80"/>
        <v>424.82160344436284</v>
      </c>
      <c r="ER25" s="382">
        <f t="shared" si="81"/>
        <v>436.47970809940483</v>
      </c>
      <c r="ES25" s="382">
        <f t="shared" si="82"/>
        <v>448.10467486396561</v>
      </c>
      <c r="ET25" s="382">
        <f t="shared" si="83"/>
        <v>459.6964206971308</v>
      </c>
      <c r="EU25" s="382">
        <f t="shared" si="84"/>
        <v>471.25490216309362</v>
      </c>
      <c r="EV25" s="382">
        <f t="shared" si="85"/>
        <v>482.78011392962742</v>
      </c>
      <c r="EW25" s="521"/>
      <c r="EX25" s="252"/>
      <c r="EY25" s="515">
        <f t="shared" si="171"/>
        <v>140</v>
      </c>
      <c r="EZ25" s="524">
        <v>14000</v>
      </c>
      <c r="FA25" s="382">
        <f t="shared" si="86"/>
        <v>81.283461310532005</v>
      </c>
      <c r="FB25" s="382">
        <f t="shared" si="87"/>
        <v>91.344235492651705</v>
      </c>
      <c r="FC25" s="382">
        <f t="shared" si="88"/>
        <v>101.44549333670705</v>
      </c>
      <c r="FD25" s="382">
        <f t="shared" si="89"/>
        <v>111.58718628889312</v>
      </c>
      <c r="FE25" s="382">
        <f t="shared" si="90"/>
        <v>121.76924664358876</v>
      </c>
      <c r="FF25" s="382">
        <f t="shared" si="91"/>
        <v>131.99158781046901</v>
      </c>
      <c r="FG25" s="382">
        <f t="shared" si="92"/>
        <v>142.25410465427166</v>
      </c>
      <c r="FH25" s="382">
        <f t="shared" si="93"/>
        <v>152.55667390453993</v>
      </c>
      <c r="FI25" s="382">
        <f t="shared" si="94"/>
        <v>162.89915463213998</v>
      </c>
      <c r="FJ25" s="382">
        <f t="shared" si="95"/>
        <v>173.28138878887904</v>
      </c>
      <c r="FK25" s="382">
        <f t="shared" si="96"/>
        <v>183.70320180611481</v>
      </c>
      <c r="FL25" s="382">
        <f t="shared" si="97"/>
        <v>194.16440324787521</v>
      </c>
      <c r="FM25" s="382">
        <f t="shared" si="98"/>
        <v>204.66478751368351</v>
      </c>
      <c r="FN25" s="382">
        <f t="shared" si="99"/>
        <v>215.20413458602184</v>
      </c>
      <c r="FO25" s="382">
        <f t="shared" si="100"/>
        <v>225.7822108171689</v>
      </c>
      <c r="FP25" s="382">
        <f t="shared" si="101"/>
        <v>236.39876975000311</v>
      </c>
      <c r="FQ25" s="382">
        <f t="shared" si="102"/>
        <v>247.05355296728379</v>
      </c>
      <c r="FR25" s="382">
        <f t="shared" si="103"/>
        <v>257.74629096390265</v>
      </c>
      <c r="FS25" s="382">
        <f t="shared" si="104"/>
        <v>268.47670403663039</v>
      </c>
      <c r="FT25" s="382">
        <f t="shared" si="105"/>
        <v>279.24450318597292</v>
      </c>
      <c r="FU25" s="382">
        <f t="shared" si="106"/>
        <v>290.04939102488669</v>
      </c>
      <c r="FV25" s="382">
        <f t="shared" si="107"/>
        <v>300.89106268928606</v>
      </c>
      <c r="FW25" s="382">
        <f t="shared" si="108"/>
        <v>311.76920674549501</v>
      </c>
      <c r="FX25" s="382">
        <f t="shared" si="109"/>
        <v>322.68350609005256</v>
      </c>
      <c r="FY25" s="382">
        <f t="shared" si="110"/>
        <v>333.63363883756608</v>
      </c>
      <c r="FZ25" s="382">
        <f t="shared" si="111"/>
        <v>344.61927919261626</v>
      </c>
      <c r="GA25" s="382">
        <f t="shared" si="112"/>
        <v>355.64009830204378</v>
      </c>
      <c r="GB25" s="382">
        <f t="shared" si="113"/>
        <v>366.69576508429111</v>
      </c>
      <c r="GC25" s="382">
        <f t="shared" si="114"/>
        <v>377.785947032818</v>
      </c>
      <c r="GD25" s="382">
        <f t="shared" si="115"/>
        <v>388.9103109909675</v>
      </c>
      <c r="GE25" s="382">
        <f t="shared" si="116"/>
        <v>400.06852389600505</v>
      </c>
      <c r="GF25" s="382">
        <f t="shared" si="117"/>
        <v>411.26025349040407</v>
      </c>
      <c r="GG25" s="382">
        <f t="shared" si="118"/>
        <v>422.48516899879132</v>
      </c>
      <c r="GH25" s="382">
        <f t="shared" si="119"/>
        <v>433.74294176928515</v>
      </c>
      <c r="GI25" s="382">
        <f t="shared" si="120"/>
        <v>445.03324587828473</v>
      </c>
      <c r="GJ25" s="382">
        <f t="shared" si="121"/>
        <v>456.35575869805075</v>
      </c>
      <c r="GK25" s="382">
        <f t="shared" si="122"/>
        <v>467.71016142671067</v>
      </c>
      <c r="GL25" s="382">
        <f t="shared" si="123"/>
        <v>479.09613958056877</v>
      </c>
      <c r="GM25" s="382">
        <f t="shared" si="124"/>
        <v>490.51338344884789</v>
      </c>
      <c r="GN25" s="382">
        <f t="shared" si="125"/>
        <v>501.96158851120424</v>
      </c>
      <c r="GO25" s="511"/>
      <c r="GP25" s="521"/>
      <c r="GQ25" s="524">
        <v>14000</v>
      </c>
      <c r="GR25" s="583">
        <f t="shared" si="126"/>
        <v>5.5535533435932098</v>
      </c>
      <c r="GS25" s="477">
        <f t="shared" si="127"/>
        <v>2.6825777353673317</v>
      </c>
      <c r="GT25" s="477">
        <f t="shared" si="128"/>
        <v>1.7268156475418603</v>
      </c>
      <c r="GU25" s="477">
        <f t="shared" si="129"/>
        <v>1.249880374341815</v>
      </c>
      <c r="GV25" s="477">
        <f t="shared" si="130"/>
        <v>0.96449424552949692</v>
      </c>
      <c r="GW25" s="477">
        <f t="shared" si="131"/>
        <v>0.77489773351258984</v>
      </c>
      <c r="GX25" s="477">
        <f t="shared" si="132"/>
        <v>0.6400507554332765</v>
      </c>
      <c r="GY25" s="477">
        <f t="shared" si="133"/>
        <v>0.53943299972284187</v>
      </c>
      <c r="GZ25" s="477">
        <f t="shared" si="134"/>
        <v>0.46164403595085657</v>
      </c>
      <c r="HA25" s="477">
        <f t="shared" si="135"/>
        <v>0.39984335972282026</v>
      </c>
      <c r="HB25" s="477">
        <f t="shared" si="136"/>
        <v>0.34967768673709798</v>
      </c>
      <c r="HC25" s="477">
        <f t="shared" si="137"/>
        <v>0.30824460069542547</v>
      </c>
      <c r="HD25" s="477">
        <f t="shared" si="138"/>
        <v>0.27353451840616994</v>
      </c>
      <c r="HE25" s="477">
        <f t="shared" si="139"/>
        <v>0.24411181350468655</v>
      </c>
      <c r="HF25" s="477">
        <f t="shared" si="140"/>
        <v>0.21892349144955925</v>
      </c>
      <c r="HG25" s="477">
        <f t="shared" si="141"/>
        <v>0.19717961211918922</v>
      </c>
      <c r="HH25" s="477">
        <f t="shared" si="142"/>
        <v>0.1782759168815698</v>
      </c>
      <c r="HI25" s="477">
        <f t="shared" si="143"/>
        <v>0.16174224728418946</v>
      </c>
      <c r="HJ25" s="477">
        <f t="shared" si="144"/>
        <v>0.1472072531822475</v>
      </c>
      <c r="HK25" s="477">
        <f t="shared" si="145"/>
        <v>0.13437368899235494</v>
      </c>
      <c r="HL25" s="477">
        <f t="shared" si="146"/>
        <v>0.12300076868464616</v>
      </c>
      <c r="HM25" s="477">
        <f t="shared" si="147"/>
        <v>0.11289133353676514</v>
      </c>
      <c r="HN25" s="477">
        <f t="shared" si="148"/>
        <v>0.10388236788025144</v>
      </c>
      <c r="HO25" s="477">
        <f t="shared" si="149"/>
        <v>9.5837886324179958E-2</v>
      </c>
      <c r="HP25" s="477">
        <f t="shared" si="150"/>
        <v>8.8643528424206058E-2</v>
      </c>
      <c r="HQ25" s="477">
        <f t="shared" si="151"/>
        <v>8.2202401081174103E-2</v>
      </c>
      <c r="HR25" s="477">
        <f t="shared" si="152"/>
        <v>7.6431845164614071E-2</v>
      </c>
      <c r="HS25" s="477">
        <f t="shared" si="153"/>
        <v>7.1260895285386747E-2</v>
      </c>
      <c r="HT25" s="477">
        <f t="shared" si="154"/>
        <v>6.6628265386364668E-2</v>
      </c>
      <c r="HU25" s="477">
        <f t="shared" si="155"/>
        <v>6.2480737441089701E-2</v>
      </c>
      <c r="HV25" s="477">
        <f t="shared" si="156"/>
        <v>5.877186221749213E-2</v>
      </c>
      <c r="HW25" s="477">
        <f t="shared" si="157"/>
        <v>5.5460903824304492E-2</v>
      </c>
      <c r="HX25" s="477">
        <f t="shared" si="158"/>
        <v>5.2511976311276E-2</v>
      </c>
      <c r="HY25" s="477">
        <f t="shared" si="159"/>
        <v>4.9893332766110757E-2</v>
      </c>
      <c r="HZ25" s="477">
        <f t="shared" si="160"/>
        <v>4.7576776392843995E-2</v>
      </c>
      <c r="IA25" s="477">
        <f t="shared" si="161"/>
        <v>4.5537169838189367E-2</v>
      </c>
      <c r="IB25" s="477">
        <f t="shared" si="162"/>
        <v>4.3752024164213053E-2</v>
      </c>
      <c r="IC25" s="477">
        <f t="shared" si="163"/>
        <v>4.2201152782565171E-2</v>
      </c>
      <c r="ID25" s="477">
        <f t="shared" si="164"/>
        <v>4.0866378678198291E-2</v>
      </c>
      <c r="IE25" s="477">
        <f t="shared" si="165"/>
        <v>3.9731285585579888E-2</v>
      </c>
    </row>
    <row r="26" spans="1:239">
      <c r="J26" s="252"/>
      <c r="K26" s="499">
        <v>15000</v>
      </c>
      <c r="L26" s="382">
        <f t="shared" si="172"/>
        <v>4.5720000000000001</v>
      </c>
      <c r="M26" s="382">
        <v>150</v>
      </c>
      <c r="N26" s="491">
        <f t="shared" si="166"/>
        <v>571.81956656243119</v>
      </c>
      <c r="O26" s="263">
        <f t="shared" si="167"/>
        <v>0.77081618242758199</v>
      </c>
      <c r="P26" s="383">
        <f t="shared" si="168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263">
        <f t="shared" si="1"/>
        <v>0.56434203460392918</v>
      </c>
      <c r="T26" s="492">
        <f>O26/Konstanten!$C$22</f>
        <v>0.62923769994088319</v>
      </c>
      <c r="U26" s="492">
        <f t="shared" si="2"/>
        <v>0.89686621551275314</v>
      </c>
      <c r="V26" s="170"/>
      <c r="X26" s="524">
        <v>15000</v>
      </c>
      <c r="Y26" s="410">
        <f t="shared" si="3"/>
        <v>2.012345309770611E-2</v>
      </c>
      <c r="Z26" s="410">
        <f t="shared" si="3"/>
        <v>4.0244245071713071E-2</v>
      </c>
      <c r="AA26" s="410">
        <f t="shared" si="3"/>
        <v>6.0359721607213784E-2</v>
      </c>
      <c r="AB26" s="410">
        <f t="shared" si="3"/>
        <v>8.0467241966682007E-2</v>
      </c>
      <c r="AC26" s="410">
        <f t="shared" si="3"/>
        <v>0.10056418567700701</v>
      </c>
      <c r="AD26" s="410">
        <f t="shared" si="3"/>
        <v>0.12064795909655772</v>
      </c>
      <c r="AE26" s="410">
        <f t="shared" si="3"/>
        <v>0.14071600182376393</v>
      </c>
      <c r="AF26" s="410">
        <f t="shared" si="3"/>
        <v>0.16076579291119583</v>
      </c>
      <c r="AG26" s="410">
        <f t="shared" si="3"/>
        <v>0.18079485685077157</v>
      </c>
      <c r="AH26" s="410">
        <f t="shared" si="3"/>
        <v>0.20080076929855512</v>
      </c>
      <c r="AI26" s="410">
        <f t="shared" si="4"/>
        <v>0.22078116251004096</v>
      </c>
      <c r="AJ26" s="410">
        <f t="shared" si="4"/>
        <v>0.24073373046009625</v>
      </c>
      <c r="AK26" s="410">
        <f t="shared" si="4"/>
        <v>0.26065623362470386</v>
      </c>
      <c r="AL26" s="410">
        <f t="shared" si="4"/>
        <v>0.28054650340513854</v>
      </c>
      <c r="AM26" s="410">
        <f t="shared" si="4"/>
        <v>0.30040244617860234</v>
      </c>
      <c r="AN26" s="410">
        <f t="shared" si="4"/>
        <v>0.32022204696289142</v>
      </c>
      <c r="AO26" s="410">
        <f t="shared" si="4"/>
        <v>0.34000337268606906</v>
      </c>
      <c r="AP26" s="410">
        <f t="shared" si="4"/>
        <v>0.35974457505564483</v>
      </c>
      <c r="AQ26" s="410">
        <f t="shared" si="4"/>
        <v>0.37944389302504339</v>
      </c>
      <c r="AR26" s="410">
        <f t="shared" si="4"/>
        <v>0.39909965485843046</v>
      </c>
      <c r="AS26" s="410">
        <f t="shared" si="4"/>
        <v>0.41871027979787201</v>
      </c>
      <c r="AT26" s="410">
        <f t="shared" si="4"/>
        <v>0.43827427933982233</v>
      </c>
      <c r="AU26" s="410">
        <f t="shared" si="4"/>
        <v>0.45779025813035701</v>
      </c>
      <c r="AV26" s="410">
        <f t="shared" si="4"/>
        <v>0.47725691449108221</v>
      </c>
      <c r="AW26" s="410">
        <f t="shared" si="4"/>
        <v>0.49667304058968148</v>
      </c>
      <c r="AX26" s="410">
        <f t="shared" ref="AX26:BB26" si="173">SQRT(5*((((1/$S26)*(((1+0.2*(AX$10/661.48)^2)^3.5)-1))+1)^(1/3.5)-1))</f>
        <v>0.51603752227093092</v>
      </c>
      <c r="AY26" s="410">
        <f t="shared" si="173"/>
        <v>0.53534933856554767</v>
      </c>
      <c r="AZ26" s="410">
        <f t="shared" si="173"/>
        <v>0.55460756089558616</v>
      </c>
      <c r="BA26" s="410">
        <f t="shared" si="173"/>
        <v>0.57381135199606337</v>
      </c>
      <c r="BB26" s="410">
        <f t="shared" si="173"/>
        <v>0.5929599645733068</v>
      </c>
      <c r="BC26" s="410">
        <f t="shared" si="5"/>
        <v>0.61205273972102558</v>
      </c>
      <c r="BD26" s="410">
        <f t="shared" si="5"/>
        <v>0.63108910511537786</v>
      </c>
      <c r="BE26" s="410">
        <f t="shared" si="5"/>
        <v>0.65006857301043219</v>
      </c>
      <c r="BF26" s="410">
        <f t="shared" si="5"/>
        <v>0.66899073805520615</v>
      </c>
      <c r="BG26" s="410">
        <f t="shared" si="5"/>
        <v>0.68785527495328624</v>
      </c>
      <c r="BH26" s="410">
        <f t="shared" si="5"/>
        <v>0.70666193598542937</v>
      </c>
      <c r="BI26" s="410">
        <f t="shared" si="5"/>
        <v>0.72541054841506569</v>
      </c>
      <c r="BJ26" s="410">
        <f t="shared" si="5"/>
        <v>0.74410101179582055</v>
      </c>
      <c r="BK26" s="410">
        <f t="shared" si="5"/>
        <v>0.76273329519939082</v>
      </c>
      <c r="BL26" s="410">
        <f t="shared" si="5"/>
        <v>0.78130743438119543</v>
      </c>
      <c r="BM26" s="253"/>
      <c r="BN26" s="252"/>
      <c r="BO26" s="537">
        <f t="shared" si="169"/>
        <v>150.00000000000003</v>
      </c>
      <c r="BP26" s="524">
        <v>15000</v>
      </c>
      <c r="BQ26" s="382">
        <f t="shared" si="6"/>
        <v>258.45293058158256</v>
      </c>
      <c r="BR26" s="382">
        <f t="shared" si="7"/>
        <v>258.5157112552638</v>
      </c>
      <c r="BS26" s="382">
        <f t="shared" si="8"/>
        <v>258.62030885398656</v>
      </c>
      <c r="BT26" s="382">
        <f t="shared" si="9"/>
        <v>258.76666825274896</v>
      </c>
      <c r="BU26" s="382">
        <f t="shared" si="10"/>
        <v>258.95471259737928</v>
      </c>
      <c r="BV26" s="382">
        <f t="shared" si="11"/>
        <v>259.18434362211764</v>
      </c>
      <c r="BW26" s="382">
        <f t="shared" si="12"/>
        <v>259.45544205334369</v>
      </c>
      <c r="BX26" s="382">
        <f t="shared" si="13"/>
        <v>259.76786809610138</v>
      </c>
      <c r="BY26" s="382">
        <f t="shared" si="14"/>
        <v>260.121461999421</v>
      </c>
      <c r="BZ26" s="382">
        <f t="shared" si="15"/>
        <v>260.51604469585516</v>
      </c>
      <c r="CA26" s="382">
        <f t="shared" si="16"/>
        <v>260.95141851011147</v>
      </c>
      <c r="CB26" s="382">
        <f t="shared" si="17"/>
        <v>261.42736793121543</v>
      </c>
      <c r="CC26" s="382">
        <f t="shared" si="18"/>
        <v>261.94366044224626</v>
      </c>
      <c r="CD26" s="382">
        <f t="shared" si="19"/>
        <v>262.50004740138434</v>
      </c>
      <c r="CE26" s="382">
        <f t="shared" si="20"/>
        <v>263.0962649677798</v>
      </c>
      <c r="CF26" s="382">
        <f t="shared" si="21"/>
        <v>263.73203506560156</v>
      </c>
      <c r="CG26" s="382">
        <f t="shared" si="22"/>
        <v>264.40706637954855</v>
      </c>
      <c r="CH26" s="382">
        <f t="shared" si="23"/>
        <v>265.12105537511121</v>
      </c>
      <c r="CI26" s="382">
        <f t="shared" si="24"/>
        <v>265.87368733693745</v>
      </c>
      <c r="CJ26" s="382">
        <f t="shared" si="25"/>
        <v>266.66463741880017</v>
      </c>
      <c r="CK26" s="382">
        <f t="shared" si="26"/>
        <v>267.49357169885633</v>
      </c>
      <c r="CL26" s="382">
        <f t="shared" si="27"/>
        <v>268.36014823414678</v>
      </c>
      <c r="CM26" s="382">
        <f t="shared" si="28"/>
        <v>269.26401810858118</v>
      </c>
      <c r="CN26" s="382">
        <f t="shared" si="29"/>
        <v>270.20482646899836</v>
      </c>
      <c r="CO26" s="382">
        <f t="shared" si="30"/>
        <v>271.18221354426657</v>
      </c>
      <c r="CP26" s="382">
        <f t="shared" si="31"/>
        <v>272.19581564278974</v>
      </c>
      <c r="CQ26" s="382">
        <f t="shared" si="32"/>
        <v>273.24526612420811</v>
      </c>
      <c r="CR26" s="382">
        <f t="shared" si="33"/>
        <v>274.33019634151788</v>
      </c>
      <c r="CS26" s="382">
        <f t="shared" si="34"/>
        <v>275.45023655027205</v>
      </c>
      <c r="CT26" s="382">
        <f t="shared" si="35"/>
        <v>276.60501678196977</v>
      </c>
      <c r="CU26" s="382">
        <f t="shared" si="36"/>
        <v>277.79416767917616</v>
      </c>
      <c r="CV26" s="382">
        <f t="shared" si="37"/>
        <v>279.01732129034139</v>
      </c>
      <c r="CW26" s="382">
        <f t="shared" si="38"/>
        <v>280.27411182270288</v>
      </c>
      <c r="CX26" s="382">
        <f t="shared" si="39"/>
        <v>281.56417635204502</v>
      </c>
      <c r="CY26" s="382">
        <f t="shared" si="40"/>
        <v>282.88715548847239</v>
      </c>
      <c r="CZ26" s="382">
        <f t="shared" si="41"/>
        <v>284.2426939976956</v>
      </c>
      <c r="DA26" s="382">
        <f t="shared" si="42"/>
        <v>285.6304413776632</v>
      </c>
      <c r="DB26" s="382">
        <f t="shared" si="43"/>
        <v>287.05005239066816</v>
      </c>
      <c r="DC26" s="382">
        <f t="shared" si="44"/>
        <v>288.50118755133292</v>
      </c>
      <c r="DD26" s="382">
        <f t="shared" si="45"/>
        <v>289.98351357112347</v>
      </c>
      <c r="DE26" s="521"/>
      <c r="DF26" s="252"/>
      <c r="DG26" s="537">
        <f t="shared" si="170"/>
        <v>150.00000000000003</v>
      </c>
      <c r="DH26" s="524">
        <v>15000</v>
      </c>
      <c r="DI26" s="382">
        <f t="shared" si="46"/>
        <v>12.606143071909962</v>
      </c>
      <c r="DJ26" s="382">
        <f t="shared" si="47"/>
        <v>25.210619108549157</v>
      </c>
      <c r="DK26" s="382">
        <f t="shared" si="48"/>
        <v>37.811765340011554</v>
      </c>
      <c r="DL26" s="382">
        <f t="shared" si="49"/>
        <v>50.407927501747757</v>
      </c>
      <c r="DM26" s="382">
        <f t="shared" si="50"/>
        <v>62.997464023655965</v>
      </c>
      <c r="DN26" s="382">
        <f t="shared" si="51"/>
        <v>75.578750143956</v>
      </c>
      <c r="DO26" s="382">
        <f t="shared" si="52"/>
        <v>88.150181923783151</v>
      </c>
      <c r="DP26" s="382">
        <f t="shared" si="53"/>
        <v>100.71018013993836</v>
      </c>
      <c r="DQ26" s="382">
        <f t="shared" si="54"/>
        <v>113.25719403426378</v>
      </c>
      <c r="DR26" s="382">
        <f t="shared" si="55"/>
        <v>125.78970489988713</v>
      </c>
      <c r="DS26" s="382">
        <f t="shared" si="56"/>
        <v>138.30622948610343</v>
      </c>
      <c r="DT26" s="382">
        <f t="shared" si="57"/>
        <v>150.80532320571331</v>
      </c>
      <c r="DU26" s="382">
        <f t="shared" si="58"/>
        <v>163.28558313049982</v>
      </c>
      <c r="DV26" s="382">
        <f t="shared" si="59"/>
        <v>175.74565076271094</v>
      </c>
      <c r="DW26" s="382">
        <f t="shared" si="60"/>
        <v>188.18421457254107</v>
      </c>
      <c r="DX26" s="382">
        <f t="shared" si="61"/>
        <v>200.60001229382618</v>
      </c>
      <c r="DY26" s="382">
        <f t="shared" si="62"/>
        <v>212.99183297229888</v>
      </c>
      <c r="DZ26" s="382">
        <f t="shared" si="63"/>
        <v>225.35851876295814</v>
      </c>
      <c r="EA26" s="382">
        <f t="shared" si="64"/>
        <v>237.69896647516478</v>
      </c>
      <c r="EB26" s="382">
        <f t="shared" si="65"/>
        <v>250.01212886613183</v>
      </c>
      <c r="EC26" s="382">
        <f t="shared" si="66"/>
        <v>262.29701568530038</v>
      </c>
      <c r="ED26" s="382">
        <f t="shared" si="67"/>
        <v>274.55269447398302</v>
      </c>
      <c r="EE26" s="382">
        <f t="shared" si="68"/>
        <v>286.77829112617411</v>
      </c>
      <c r="EF26" s="382">
        <f t="shared" si="69"/>
        <v>298.97299021800052</v>
      </c>
      <c r="EG26" s="382">
        <f t="shared" si="70"/>
        <v>311.13603511455892</v>
      </c>
      <c r="EH26" s="382">
        <f t="shared" si="71"/>
        <v>323.26672786405709</v>
      </c>
      <c r="EI26" s="382">
        <f t="shared" si="72"/>
        <v>335.36442889013659</v>
      </c>
      <c r="EJ26" s="382">
        <f t="shared" si="73"/>
        <v>347.4285564941008</v>
      </c>
      <c r="EK26" s="382">
        <f t="shared" si="74"/>
        <v>359.45858617937796</v>
      </c>
      <c r="EL26" s="382">
        <f t="shared" si="75"/>
        <v>371.45404981105565</v>
      </c>
      <c r="EM26" s="382">
        <f t="shared" si="76"/>
        <v>383.4145346236441</v>
      </c>
      <c r="EN26" s="382">
        <f t="shared" si="77"/>
        <v>395.33968209039352</v>
      </c>
      <c r="EO26" s="382">
        <f t="shared" si="78"/>
        <v>407.22918666757016</v>
      </c>
      <c r="EP26" s="382">
        <f t="shared" si="79"/>
        <v>419.08279442696136</v>
      </c>
      <c r="EQ26" s="382">
        <f t="shared" si="80"/>
        <v>430.90030158976685</v>
      </c>
      <c r="ER26" s="382">
        <f t="shared" si="81"/>
        <v>442.68155297465643</v>
      </c>
      <c r="ES26" s="382">
        <f t="shared" si="82"/>
        <v>454.4264403724722</v>
      </c>
      <c r="ET26" s="382">
        <f t="shared" si="83"/>
        <v>466.13490085955169</v>
      </c>
      <c r="EU26" s="382">
        <f t="shared" si="84"/>
        <v>477.80691506115778</v>
      </c>
      <c r="EV26" s="382">
        <f t="shared" si="85"/>
        <v>489.44250537592779</v>
      </c>
      <c r="EW26" s="521"/>
      <c r="EX26" s="252"/>
      <c r="EY26" s="515">
        <f t="shared" si="171"/>
        <v>150.00000000000003</v>
      </c>
      <c r="EZ26" s="524">
        <v>15000</v>
      </c>
      <c r="FA26" s="382">
        <f t="shared" si="86"/>
        <v>85.302930581582615</v>
      </c>
      <c r="FB26" s="382">
        <f t="shared" si="87"/>
        <v>95.365711255263847</v>
      </c>
      <c r="FC26" s="382">
        <f t="shared" si="88"/>
        <v>105.47030885398661</v>
      </c>
      <c r="FD26" s="382">
        <f t="shared" si="89"/>
        <v>115.61666825274901</v>
      </c>
      <c r="FE26" s="382">
        <f t="shared" si="90"/>
        <v>125.80471259737934</v>
      </c>
      <c r="FF26" s="382">
        <f t="shared" si="91"/>
        <v>136.03434362211769</v>
      </c>
      <c r="FG26" s="382">
        <f t="shared" si="92"/>
        <v>146.30544205334374</v>
      </c>
      <c r="FH26" s="382">
        <f t="shared" si="93"/>
        <v>156.61786809610143</v>
      </c>
      <c r="FI26" s="382">
        <f t="shared" si="94"/>
        <v>166.97146199942105</v>
      </c>
      <c r="FJ26" s="382">
        <f t="shared" si="95"/>
        <v>177.36604469585521</v>
      </c>
      <c r="FK26" s="382">
        <f t="shared" si="96"/>
        <v>187.80141851011152</v>
      </c>
      <c r="FL26" s="382">
        <f t="shared" si="97"/>
        <v>198.27736793121548</v>
      </c>
      <c r="FM26" s="382">
        <f t="shared" si="98"/>
        <v>208.79366044224631</v>
      </c>
      <c r="FN26" s="382">
        <f t="shared" si="99"/>
        <v>219.35004740138439</v>
      </c>
      <c r="FO26" s="382">
        <f t="shared" si="100"/>
        <v>229.94626496777985</v>
      </c>
      <c r="FP26" s="382">
        <f t="shared" si="101"/>
        <v>240.58203506560162</v>
      </c>
      <c r="FQ26" s="382">
        <f t="shared" si="102"/>
        <v>251.25706637954858</v>
      </c>
      <c r="FR26" s="382">
        <f t="shared" si="103"/>
        <v>261.97105537511123</v>
      </c>
      <c r="FS26" s="382">
        <f t="shared" si="104"/>
        <v>272.72368733693747</v>
      </c>
      <c r="FT26" s="382">
        <f t="shared" si="105"/>
        <v>283.51463741880019</v>
      </c>
      <c r="FU26" s="382">
        <f t="shared" si="106"/>
        <v>294.34357169885635</v>
      </c>
      <c r="FV26" s="382">
        <f t="shared" si="107"/>
        <v>305.2101482341468</v>
      </c>
      <c r="FW26" s="382">
        <f t="shared" si="108"/>
        <v>316.11401810858121</v>
      </c>
      <c r="FX26" s="382">
        <f t="shared" si="109"/>
        <v>327.05482646899839</v>
      </c>
      <c r="FY26" s="382">
        <f t="shared" si="110"/>
        <v>338.0322135442666</v>
      </c>
      <c r="FZ26" s="382">
        <f t="shared" si="111"/>
        <v>349.04581564278976</v>
      </c>
      <c r="GA26" s="382">
        <f t="shared" si="112"/>
        <v>360.09526612420814</v>
      </c>
      <c r="GB26" s="382">
        <f t="shared" si="113"/>
        <v>371.1801963415179</v>
      </c>
      <c r="GC26" s="382">
        <f t="shared" si="114"/>
        <v>382.30023655027207</v>
      </c>
      <c r="GD26" s="382">
        <f t="shared" si="115"/>
        <v>393.45501678196979</v>
      </c>
      <c r="GE26" s="382">
        <f t="shared" si="116"/>
        <v>404.64416767917618</v>
      </c>
      <c r="GF26" s="382">
        <f t="shared" si="117"/>
        <v>415.86732129034141</v>
      </c>
      <c r="GG26" s="382">
        <f t="shared" si="118"/>
        <v>427.1241118227029</v>
      </c>
      <c r="GH26" s="382">
        <f t="shared" si="119"/>
        <v>438.41417635204505</v>
      </c>
      <c r="GI26" s="382">
        <f t="shared" si="120"/>
        <v>449.73715548847241</v>
      </c>
      <c r="GJ26" s="382">
        <f t="shared" si="121"/>
        <v>461.09269399769562</v>
      </c>
      <c r="GK26" s="382">
        <f t="shared" si="122"/>
        <v>472.48044137766323</v>
      </c>
      <c r="GL26" s="382">
        <f t="shared" si="123"/>
        <v>483.90005239066818</v>
      </c>
      <c r="GM26" s="382">
        <f t="shared" si="124"/>
        <v>495.35118755133294</v>
      </c>
      <c r="GN26" s="382">
        <f t="shared" si="125"/>
        <v>506.83351357112349</v>
      </c>
      <c r="GO26" s="511"/>
      <c r="GP26" s="521"/>
      <c r="GQ26" s="524">
        <v>15000</v>
      </c>
      <c r="GR26" s="583">
        <f t="shared" si="126"/>
        <v>5.7667747458508201</v>
      </c>
      <c r="GS26" s="477">
        <f t="shared" si="127"/>
        <v>2.782759592084926</v>
      </c>
      <c r="GT26" s="477">
        <f t="shared" si="128"/>
        <v>1.7893516186185654</v>
      </c>
      <c r="GU26" s="477">
        <f t="shared" si="129"/>
        <v>1.2936207454420796</v>
      </c>
      <c r="GV26" s="477">
        <f t="shared" si="130"/>
        <v>0.99698058560164948</v>
      </c>
      <c r="GW26" s="477">
        <f t="shared" si="131"/>
        <v>0.79990200106525966</v>
      </c>
      <c r="GX26" s="477">
        <f t="shared" si="132"/>
        <v>0.65972932625190817</v>
      </c>
      <c r="GY26" s="477">
        <f t="shared" si="133"/>
        <v>0.555134425124436</v>
      </c>
      <c r="GZ26" s="477">
        <f t="shared" si="134"/>
        <v>0.47426804472047102</v>
      </c>
      <c r="HA26" s="477">
        <f t="shared" si="135"/>
        <v>0.41002035768361489</v>
      </c>
      <c r="HB26" s="477">
        <f t="shared" si="136"/>
        <v>0.35786666448730858</v>
      </c>
      <c r="HC26" s="477">
        <f t="shared" si="137"/>
        <v>0.31479024557207197</v>
      </c>
      <c r="HD26" s="477">
        <f t="shared" si="138"/>
        <v>0.27870235962825868</v>
      </c>
      <c r="HE26" s="477">
        <f t="shared" si="139"/>
        <v>0.24811081497286913</v>
      </c>
      <c r="HF26" s="477">
        <f t="shared" si="140"/>
        <v>0.22192111325650216</v>
      </c>
      <c r="HG26" s="477">
        <f t="shared" si="141"/>
        <v>0.19931216511199562</v>
      </c>
      <c r="HH26" s="477">
        <f t="shared" si="142"/>
        <v>0.17965587165131522</v>
      </c>
      <c r="HI26" s="477">
        <f t="shared" si="143"/>
        <v>0.1624635128644227</v>
      </c>
      <c r="HJ26" s="477">
        <f t="shared" si="144"/>
        <v>0.14734906668360351</v>
      </c>
      <c r="HK26" s="477">
        <f t="shared" si="145"/>
        <v>0.13400353296702325</v>
      </c>
      <c r="HL26" s="477">
        <f t="shared" si="146"/>
        <v>0.12217659407915224</v>
      </c>
      <c r="HM26" s="477">
        <f t="shared" si="147"/>
        <v>0.11166327767753492</v>
      </c>
      <c r="HN26" s="477">
        <f t="shared" si="148"/>
        <v>0.10229409927510945</v>
      </c>
      <c r="HO26" s="477">
        <f t="shared" si="149"/>
        <v>9.392766962166578E-2</v>
      </c>
      <c r="HP26" s="477">
        <f t="shared" si="150"/>
        <v>8.6445076732447973E-2</v>
      </c>
      <c r="HQ26" s="477">
        <f t="shared" si="151"/>
        <v>7.9745564751017364E-2</v>
      </c>
      <c r="HR26" s="477">
        <f t="shared" si="152"/>
        <v>7.3743173406662102E-2</v>
      </c>
      <c r="HS26" s="477">
        <f t="shared" si="153"/>
        <v>6.8364097894239695E-2</v>
      </c>
      <c r="HT26" s="477">
        <f t="shared" si="154"/>
        <v>6.3544595258313338E-2</v>
      </c>
      <c r="HU26" s="477">
        <f t="shared" si="155"/>
        <v>5.922930974128611E-2</v>
      </c>
      <c r="HV26" s="477">
        <f t="shared" si="156"/>
        <v>5.5369922468825744E-2</v>
      </c>
      <c r="HW26" s="477">
        <f t="shared" si="157"/>
        <v>5.1924054502715686E-2</v>
      </c>
      <c r="HX26" s="477">
        <f t="shared" si="158"/>
        <v>4.8854369496293959E-2</v>
      </c>
      <c r="HY26" s="477">
        <f t="shared" si="159"/>
        <v>4.6127834838738065E-2</v>
      </c>
      <c r="HZ26" s="477">
        <f t="shared" si="160"/>
        <v>4.3715109572234512E-2</v>
      </c>
      <c r="IA26" s="477">
        <f t="shared" si="161"/>
        <v>4.1590034414859006E-2</v>
      </c>
      <c r="IB26" s="477">
        <f t="shared" si="162"/>
        <v>3.97292045559519E-2</v>
      </c>
      <c r="IC26" s="477">
        <f t="shared" si="163"/>
        <v>3.8111609961746243E-2</v>
      </c>
      <c r="ID26" s="477">
        <f t="shared" si="164"/>
        <v>3.6718331060423326E-2</v>
      </c>
      <c r="IE26" s="477">
        <f t="shared" si="165"/>
        <v>3.5532280102722427E-2</v>
      </c>
    </row>
    <row r="27" spans="1:239">
      <c r="J27" s="252"/>
      <c r="K27" s="499">
        <v>16000</v>
      </c>
      <c r="L27" s="382">
        <f t="shared" si="172"/>
        <v>4.8767999999999994</v>
      </c>
      <c r="M27" s="382">
        <v>160</v>
      </c>
      <c r="N27" s="491">
        <f t="shared" si="166"/>
        <v>549.15211255633392</v>
      </c>
      <c r="O27" s="263">
        <f t="shared" si="167"/>
        <v>0.74597916972253353</v>
      </c>
      <c r="P27" s="383">
        <f t="shared" si="168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263">
        <f t="shared" si="1"/>
        <v>0.54197099684809669</v>
      </c>
      <c r="T27" s="492">
        <f>O27/Konstanten!$C$22</f>
        <v>0.60896258752859878</v>
      </c>
      <c r="U27" s="492">
        <f t="shared" si="2"/>
        <v>0.88999062988026978</v>
      </c>
      <c r="V27" s="170"/>
      <c r="X27" s="524">
        <v>16000</v>
      </c>
      <c r="Y27" s="410">
        <f t="shared" ref="Y27:AN42" si="174">SQRT(5*((((1/$S27)*(((1+0.2*(Y$10/661.48)^2)^3.5)-1))+1)^(1/3.5)-1))</f>
        <v>2.0534530385497775E-2</v>
      </c>
      <c r="Z27" s="410">
        <f t="shared" si="174"/>
        <v>4.1066088080654393E-2</v>
      </c>
      <c r="AA27" s="410">
        <f t="shared" si="174"/>
        <v>6.159170833560286E-2</v>
      </c>
      <c r="AB27" s="410">
        <f t="shared" si="174"/>
        <v>8.2108442231618534E-2</v>
      </c>
      <c r="AC27" s="410">
        <f t="shared" si="174"/>
        <v>0.10261336447226699</v>
      </c>
      <c r="AD27" s="410">
        <f t="shared" si="174"/>
        <v>0.12310358102729627</v>
      </c>
      <c r="AE27" s="410">
        <f t="shared" si="174"/>
        <v>0.14357623658240087</v>
      </c>
      <c r="AF27" s="410">
        <f t="shared" si="174"/>
        <v>0.16402852175092897</v>
      </c>
      <c r="AG27" s="410">
        <f t="shared" si="174"/>
        <v>0.18445768000588811</v>
      </c>
      <c r="AH27" s="410">
        <f t="shared" si="174"/>
        <v>0.20486101429393214</v>
      </c>
      <c r="AI27" s="410">
        <f t="shared" si="174"/>
        <v>0.22523589329657373</v>
      </c>
      <c r="AJ27" s="410">
        <f t="shared" si="174"/>
        <v>0.24557975730760323</v>
      </c>
      <c r="AK27" s="410">
        <f t="shared" si="174"/>
        <v>0.26589012369989257</v>
      </c>
      <c r="AL27" s="410">
        <f t="shared" si="174"/>
        <v>0.28616459195888266</v>
      </c>
      <c r="AM27" s="410">
        <f t="shared" si="174"/>
        <v>0.30640084826457942</v>
      </c>
      <c r="AN27" s="410">
        <f t="shared" si="174"/>
        <v>0.32659666960819234</v>
      </c>
      <c r="AO27" s="410">
        <f t="shared" ref="AO27:BD42" si="175">SQRT(5*((((1/$S27)*(((1+0.2*(AO$10/661.48)^2)^3.5)-1))+1)^(1/3.5)-1))</f>
        <v>0.34674992743394184</v>
      </c>
      <c r="AP27" s="410">
        <f t="shared" si="175"/>
        <v>0.36685859080088518</v>
      </c>
      <c r="AQ27" s="410">
        <f t="shared" si="175"/>
        <v>0.38692072906371705</v>
      </c>
      <c r="AR27" s="410">
        <f t="shared" si="175"/>
        <v>0.40693451407551995</v>
      </c>
      <c r="AS27" s="410">
        <f t="shared" si="175"/>
        <v>0.42689822191905696</v>
      </c>
      <c r="AT27" s="410">
        <f t="shared" si="175"/>
        <v>0.44681023417676269</v>
      </c>
      <c r="AU27" s="410">
        <f t="shared" si="175"/>
        <v>0.46666903875257398</v>
      </c>
      <c r="AV27" s="410">
        <f t="shared" si="175"/>
        <v>0.48647323026168288</v>
      </c>
      <c r="AW27" s="410">
        <f t="shared" si="175"/>
        <v>0.50622151000665849</v>
      </c>
      <c r="AX27" s="410">
        <f t="shared" si="175"/>
        <v>0.5259126855605617</v>
      </c>
      <c r="AY27" s="410">
        <f t="shared" si="175"/>
        <v>0.5455456699793565</v>
      </c>
      <c r="AZ27" s="410">
        <f t="shared" si="175"/>
        <v>0.565119480667434</v>
      </c>
      <c r="BA27" s="410">
        <f t="shared" si="175"/>
        <v>0.58463323792102107</v>
      </c>
      <c r="BB27" s="410">
        <f t="shared" si="175"/>
        <v>0.60408616317509167</v>
      </c>
      <c r="BC27" s="410">
        <f t="shared" si="175"/>
        <v>0.62347757697976891</v>
      </c>
      <c r="BD27" s="410">
        <f t="shared" si="175"/>
        <v>0.64280689673238611</v>
      </c>
      <c r="BE27" s="410">
        <f t="shared" ref="BE27:BL42" si="176">SQRT(5*((((1/$S27)*(((1+0.2*(BE$10/661.48)^2)^3.5)-1))+1)^(1/3.5)-1))</f>
        <v>0.66207363419129361</v>
      </c>
      <c r="BF27" s="410">
        <f t="shared" si="176"/>
        <v>0.68127739279708266</v>
      </c>
      <c r="BG27" s="410">
        <f t="shared" si="176"/>
        <v>0.70041786482644053</v>
      </c>
      <c r="BH27" s="410">
        <f t="shared" si="176"/>
        <v>0.71949482840301782</v>
      </c>
      <c r="BI27" s="410">
        <f t="shared" si="176"/>
        <v>0.73850814438887413</v>
      </c>
      <c r="BJ27" s="410">
        <f t="shared" si="176"/>
        <v>0.75745775317898767</v>
      </c>
      <c r="BK27" s="410">
        <f t="shared" si="176"/>
        <v>0.77634367142020366</v>
      </c>
      <c r="BL27" s="410">
        <f t="shared" si="176"/>
        <v>0.79516598867480281</v>
      </c>
      <c r="BM27" s="253"/>
      <c r="BN27" s="252"/>
      <c r="BO27" s="537">
        <f t="shared" si="169"/>
        <v>160.00000000000003</v>
      </c>
      <c r="BP27" s="524">
        <v>16000</v>
      </c>
      <c r="BQ27" s="382">
        <f t="shared" si="6"/>
        <v>256.4724273647243</v>
      </c>
      <c r="BR27" s="382">
        <f t="shared" si="7"/>
        <v>256.53729693577134</v>
      </c>
      <c r="BS27" s="382">
        <f t="shared" si="8"/>
        <v>256.64537119846187</v>
      </c>
      <c r="BT27" s="382">
        <f t="shared" si="9"/>
        <v>256.79658781018082</v>
      </c>
      <c r="BU27" s="382">
        <f t="shared" si="10"/>
        <v>256.99085987144917</v>
      </c>
      <c r="BV27" s="382">
        <f t="shared" si="11"/>
        <v>257.22807630204926</v>
      </c>
      <c r="BW27" s="382">
        <f t="shared" si="12"/>
        <v>257.5081023188871</v>
      </c>
      <c r="BX27" s="382">
        <f t="shared" si="13"/>
        <v>257.83078001141911</v>
      </c>
      <c r="BY27" s="382">
        <f t="shared" si="14"/>
        <v>258.19592900966916</v>
      </c>
      <c r="BZ27" s="382">
        <f t="shared" si="15"/>
        <v>258.60334723914133</v>
      </c>
      <c r="CA27" s="382">
        <f t="shared" si="16"/>
        <v>259.05281175628977</v>
      </c>
      <c r="CB27" s="382">
        <f t="shared" si="17"/>
        <v>259.5440796576566</v>
      </c>
      <c r="CC27" s="382">
        <f t="shared" si="18"/>
        <v>260.07688905533286</v>
      </c>
      <c r="CD27" s="382">
        <f t="shared" si="19"/>
        <v>260.65096011103861</v>
      </c>
      <c r="CE27" s="382">
        <f t="shared" si="20"/>
        <v>261.26599612086346</v>
      </c>
      <c r="CF27" s="382">
        <f t="shared" si="21"/>
        <v>261.92168464255229</v>
      </c>
      <c r="CG27" s="382">
        <f t="shared" si="22"/>
        <v>262.61769865716019</v>
      </c>
      <c r="CH27" s="382">
        <f t="shared" si="23"/>
        <v>263.35369775693766</v>
      </c>
      <c r="CI27" s="382">
        <f t="shared" si="24"/>
        <v>264.1293293514309</v>
      </c>
      <c r="CJ27" s="382">
        <f t="shared" si="25"/>
        <v>264.9442298839877</v>
      </c>
      <c r="CK27" s="382">
        <f t="shared" si="26"/>
        <v>265.79802605113923</v>
      </c>
      <c r="CL27" s="382">
        <f t="shared" si="27"/>
        <v>266.690336017677</v>
      </c>
      <c r="CM27" s="382">
        <f t="shared" si="28"/>
        <v>267.62077062064299</v>
      </c>
      <c r="CN27" s="382">
        <f t="shared" si="29"/>
        <v>268.58893455590612</v>
      </c>
      <c r="CO27" s="382">
        <f t="shared" si="30"/>
        <v>269.59442754148506</v>
      </c>
      <c r="CP27" s="382">
        <f t="shared" si="31"/>
        <v>270.63684545229552</v>
      </c>
      <c r="CQ27" s="382">
        <f t="shared" si="32"/>
        <v>271.71578142153629</v>
      </c>
      <c r="CR27" s="382">
        <f t="shared" si="33"/>
        <v>272.83082690448009</v>
      </c>
      <c r="CS27" s="382">
        <f t="shared" si="34"/>
        <v>273.98157270098204</v>
      </c>
      <c r="CT27" s="382">
        <f t="shared" si="35"/>
        <v>275.16760993357076</v>
      </c>
      <c r="CU27" s="382">
        <f t="shared" si="36"/>
        <v>276.38853097851973</v>
      </c>
      <c r="CV27" s="382">
        <f t="shared" si="37"/>
        <v>277.64393034781665</v>
      </c>
      <c r="CW27" s="382">
        <f t="shared" si="38"/>
        <v>278.93340552045032</v>
      </c>
      <c r="CX27" s="382">
        <f t="shared" si="39"/>
        <v>280.2565577218989</v>
      </c>
      <c r="CY27" s="382">
        <f t="shared" si="40"/>
        <v>281.61299265115559</v>
      </c>
      <c r="CZ27" s="382">
        <f t="shared" si="41"/>
        <v>283.0023211550307</v>
      </c>
      <c r="DA27" s="382">
        <f t="shared" si="42"/>
        <v>284.42415984985331</v>
      </c>
      <c r="DB27" s="382">
        <f t="shared" si="43"/>
        <v>285.87813169103509</v>
      </c>
      <c r="DC27" s="382">
        <f t="shared" si="44"/>
        <v>287.36386649126808</v>
      </c>
      <c r="DD27" s="382">
        <f t="shared" si="45"/>
        <v>288.88100138840372</v>
      </c>
      <c r="DE27" s="521"/>
      <c r="DF27" s="252"/>
      <c r="DG27" s="537">
        <f t="shared" si="170"/>
        <v>160.00000000000003</v>
      </c>
      <c r="DH27" s="524">
        <v>16000</v>
      </c>
      <c r="DI27" s="382">
        <f t="shared" si="46"/>
        <v>12.814255704562013</v>
      </c>
      <c r="DJ27" s="382">
        <f t="shared" si="47"/>
        <v>25.626656347749506</v>
      </c>
      <c r="DK27" s="382">
        <f t="shared" si="48"/>
        <v>38.435351823317902</v>
      </c>
      <c r="DL27" s="382">
        <f t="shared" si="49"/>
        <v>51.238501904201847</v>
      </c>
      <c r="DM27" s="382">
        <f t="shared" si="50"/>
        <v>64.034281104460419</v>
      </c>
      <c r="DN27" s="382">
        <f t="shared" si="51"/>
        <v>76.820883449329671</v>
      </c>
      <c r="DO27" s="382">
        <f t="shared" si="52"/>
        <v>89.596527124132564</v>
      </c>
      <c r="DP27" s="382">
        <f t="shared" si="53"/>
        <v>102.35945897463309</v>
      </c>
      <c r="DQ27" s="382">
        <f t="shared" si="54"/>
        <v>115.10795883284713</v>
      </c>
      <c r="DR27" s="382">
        <f t="shared" si="55"/>
        <v>127.84034364439859</v>
      </c>
      <c r="DS27" s="382">
        <f t="shared" si="56"/>
        <v>140.55497137573212</v>
      </c>
      <c r="DT27" s="382">
        <f t="shared" si="57"/>
        <v>153.25024468182525</v>
      </c>
      <c r="DU27" s="382">
        <f t="shared" si="58"/>
        <v>165.9246143176629</v>
      </c>
      <c r="DV27" s="382">
        <f t="shared" si="59"/>
        <v>178.57658227930702</v>
      </c>
      <c r="DW27" s="382">
        <f t="shared" si="60"/>
        <v>191.20470466322038</v>
      </c>
      <c r="DX27" s="382">
        <f t="shared" si="61"/>
        <v>203.80759423519117</v>
      </c>
      <c r="DY27" s="382">
        <f t="shared" si="62"/>
        <v>216.38392270294636</v>
      </c>
      <c r="DZ27" s="382">
        <f t="shared" si="63"/>
        <v>228.93242268924027</v>
      </c>
      <c r="EA27" s="382">
        <f t="shared" si="64"/>
        <v>241.45188940476669</v>
      </c>
      <c r="EB27" s="382">
        <f t="shared" si="65"/>
        <v>253.94118202275104</v>
      </c>
      <c r="EC27" s="382">
        <f t="shared" si="66"/>
        <v>266.39922475933696</v>
      </c>
      <c r="ED27" s="382">
        <f t="shared" si="67"/>
        <v>278.8250076661044</v>
      </c>
      <c r="EE27" s="382">
        <f t="shared" si="68"/>
        <v>291.21758714292031</v>
      </c>
      <c r="EF27" s="382">
        <f t="shared" si="69"/>
        <v>303.57608618115802</v>
      </c>
      <c r="EG27" s="382">
        <f t="shared" si="70"/>
        <v>315.89969434879646</v>
      </c>
      <c r="EH27" s="382">
        <f t="shared" si="71"/>
        <v>328.18766753026932</v>
      </c>
      <c r="EI27" s="382">
        <f t="shared" si="72"/>
        <v>340.43932743498254</v>
      </c>
      <c r="EJ27" s="382">
        <f t="shared" si="73"/>
        <v>352.65406088936214</v>
      </c>
      <c r="EK27" s="382">
        <f t="shared" si="74"/>
        <v>364.83131892789089</v>
      </c>
      <c r="EL27" s="382">
        <f t="shared" si="75"/>
        <v>376.97061569912069</v>
      </c>
      <c r="EM27" s="382">
        <f t="shared" si="76"/>
        <v>389.07152720287718</v>
      </c>
      <c r="EN27" s="382">
        <f t="shared" si="77"/>
        <v>401.13368987498808</v>
      </c>
      <c r="EO27" s="382">
        <f t="shared" si="78"/>
        <v>413.15679903581247</v>
      </c>
      <c r="EP27" s="382">
        <f t="shared" si="79"/>
        <v>425.14060721859204</v>
      </c>
      <c r="EQ27" s="382">
        <f t="shared" si="80"/>
        <v>437.08492239335874</v>
      </c>
      <c r="ER27" s="382">
        <f t="shared" si="81"/>
        <v>448.98960610161248</v>
      </c>
      <c r="ES27" s="382">
        <f t="shared" si="82"/>
        <v>460.8545715164762</v>
      </c>
      <c r="ET27" s="382">
        <f t="shared" si="83"/>
        <v>472.67978144235906</v>
      </c>
      <c r="EU27" s="382">
        <f t="shared" si="84"/>
        <v>484.46524626746697</v>
      </c>
      <c r="EV27" s="382">
        <f t="shared" si="85"/>
        <v>496.21102188175433</v>
      </c>
      <c r="EW27" s="521"/>
      <c r="EX27" s="252"/>
      <c r="EY27" s="515">
        <f t="shared" si="171"/>
        <v>160.00000000000003</v>
      </c>
      <c r="EZ27" s="524">
        <v>16000</v>
      </c>
      <c r="FA27" s="382">
        <f t="shared" si="86"/>
        <v>89.322427364724348</v>
      </c>
      <c r="FB27" s="382">
        <f t="shared" si="87"/>
        <v>99.387296935771388</v>
      </c>
      <c r="FC27" s="382">
        <f t="shared" si="88"/>
        <v>109.49537119846192</v>
      </c>
      <c r="FD27" s="382">
        <f t="shared" si="89"/>
        <v>119.64658781018088</v>
      </c>
      <c r="FE27" s="382">
        <f t="shared" si="90"/>
        <v>129.84085987144923</v>
      </c>
      <c r="FF27" s="382">
        <f t="shared" si="91"/>
        <v>140.07807630204931</v>
      </c>
      <c r="FG27" s="382">
        <f t="shared" si="92"/>
        <v>150.35810231888715</v>
      </c>
      <c r="FH27" s="382">
        <f t="shared" si="93"/>
        <v>160.68078001141916</v>
      </c>
      <c r="FI27" s="382">
        <f t="shared" si="94"/>
        <v>171.04592900966921</v>
      </c>
      <c r="FJ27" s="382">
        <f t="shared" si="95"/>
        <v>181.45334723914138</v>
      </c>
      <c r="FK27" s="382">
        <f t="shared" si="96"/>
        <v>191.90281175628982</v>
      </c>
      <c r="FL27" s="382">
        <f t="shared" si="97"/>
        <v>202.39407965765665</v>
      </c>
      <c r="FM27" s="382">
        <f t="shared" si="98"/>
        <v>212.92688905533291</v>
      </c>
      <c r="FN27" s="382">
        <f t="shared" si="99"/>
        <v>223.50096011103867</v>
      </c>
      <c r="FO27" s="382">
        <f t="shared" si="100"/>
        <v>234.11599612086351</v>
      </c>
      <c r="FP27" s="382">
        <f t="shared" si="101"/>
        <v>244.77168464255232</v>
      </c>
      <c r="FQ27" s="382">
        <f t="shared" si="102"/>
        <v>255.46769865716021</v>
      </c>
      <c r="FR27" s="382">
        <f t="shared" si="103"/>
        <v>266.20369775693769</v>
      </c>
      <c r="FS27" s="382">
        <f t="shared" si="104"/>
        <v>276.97932935143092</v>
      </c>
      <c r="FT27" s="382">
        <f t="shared" si="105"/>
        <v>287.79422988398773</v>
      </c>
      <c r="FU27" s="382">
        <f t="shared" si="106"/>
        <v>298.64802605113925</v>
      </c>
      <c r="FV27" s="382">
        <f t="shared" si="107"/>
        <v>309.54033601767702</v>
      </c>
      <c r="FW27" s="382">
        <f t="shared" si="108"/>
        <v>320.47077062064301</v>
      </c>
      <c r="FX27" s="382">
        <f t="shared" si="109"/>
        <v>331.43893455590614</v>
      </c>
      <c r="FY27" s="382">
        <f t="shared" si="110"/>
        <v>342.44442754148508</v>
      </c>
      <c r="FZ27" s="382">
        <f t="shared" si="111"/>
        <v>353.48684545229554</v>
      </c>
      <c r="GA27" s="382">
        <f t="shared" si="112"/>
        <v>364.56578142153631</v>
      </c>
      <c r="GB27" s="382">
        <f t="shared" si="113"/>
        <v>375.68082690448011</v>
      </c>
      <c r="GC27" s="382">
        <f t="shared" si="114"/>
        <v>386.83157270098206</v>
      </c>
      <c r="GD27" s="382">
        <f t="shared" si="115"/>
        <v>398.01760993357078</v>
      </c>
      <c r="GE27" s="382">
        <f t="shared" si="116"/>
        <v>409.23853097851975</v>
      </c>
      <c r="GF27" s="382">
        <f t="shared" si="117"/>
        <v>420.49393034781667</v>
      </c>
      <c r="GG27" s="382">
        <f t="shared" si="118"/>
        <v>431.78340552045034</v>
      </c>
      <c r="GH27" s="382">
        <f t="shared" si="119"/>
        <v>443.10655772189892</v>
      </c>
      <c r="GI27" s="382">
        <f t="shared" si="120"/>
        <v>454.46299265115562</v>
      </c>
      <c r="GJ27" s="382">
        <f t="shared" si="121"/>
        <v>465.85232115503072</v>
      </c>
      <c r="GK27" s="382">
        <f t="shared" si="122"/>
        <v>477.27415984985333</v>
      </c>
      <c r="GL27" s="382">
        <f t="shared" si="123"/>
        <v>488.72813169103512</v>
      </c>
      <c r="GM27" s="382">
        <f t="shared" si="124"/>
        <v>500.21386649126811</v>
      </c>
      <c r="GN27" s="382">
        <f t="shared" si="125"/>
        <v>511.73100138840374</v>
      </c>
      <c r="GO27" s="511"/>
      <c r="GP27" s="521"/>
      <c r="GQ27" s="524">
        <v>16000</v>
      </c>
      <c r="GR27" s="583">
        <f t="shared" si="126"/>
        <v>5.9705513471940943</v>
      </c>
      <c r="GS27" s="477">
        <f t="shared" si="127"/>
        <v>2.8782779769277016</v>
      </c>
      <c r="GT27" s="477">
        <f t="shared" si="128"/>
        <v>1.8488192771539413</v>
      </c>
      <c r="GU27" s="477">
        <f t="shared" si="129"/>
        <v>1.335091452007678</v>
      </c>
      <c r="GV27" s="477">
        <f t="shared" si="130"/>
        <v>1.0276773258317244</v>
      </c>
      <c r="GW27" s="477">
        <f t="shared" si="131"/>
        <v>0.82343745622820763</v>
      </c>
      <c r="GX27" s="477">
        <f t="shared" si="132"/>
        <v>0.67816886597146497</v>
      </c>
      <c r="GY27" s="477">
        <f t="shared" si="133"/>
        <v>0.56976972739997944</v>
      </c>
      <c r="GZ27" s="477">
        <f t="shared" si="134"/>
        <v>0.48596092523933848</v>
      </c>
      <c r="HA27" s="477">
        <f t="shared" si="135"/>
        <v>0.41937468303333902</v>
      </c>
      <c r="HB27" s="477">
        <f t="shared" si="136"/>
        <v>0.36532212185718027</v>
      </c>
      <c r="HC27" s="477">
        <f t="shared" si="137"/>
        <v>0.32067704086125759</v>
      </c>
      <c r="HD27" s="477">
        <f t="shared" si="138"/>
        <v>0.28327487715405558</v>
      </c>
      <c r="HE27" s="477">
        <f t="shared" si="139"/>
        <v>0.25156925537675812</v>
      </c>
      <c r="HF27" s="477">
        <f t="shared" si="140"/>
        <v>0.22442591845857143</v>
      </c>
      <c r="HG27" s="477">
        <f t="shared" si="141"/>
        <v>0.20099393529020876</v>
      </c>
      <c r="HH27" s="477">
        <f t="shared" si="142"/>
        <v>0.18062236540497686</v>
      </c>
      <c r="HI27" s="477">
        <f t="shared" si="143"/>
        <v>0.16280470293319074</v>
      </c>
      <c r="HJ27" s="477">
        <f t="shared" si="144"/>
        <v>0.14714086534691187</v>
      </c>
      <c r="HK27" s="477">
        <f t="shared" si="145"/>
        <v>0.13331058630027065</v>
      </c>
      <c r="HL27" s="477">
        <f t="shared" si="146"/>
        <v>0.12105441117907012</v>
      </c>
      <c r="HM27" s="477">
        <f t="shared" si="147"/>
        <v>0.11015987629185156</v>
      </c>
      <c r="HN27" s="477">
        <f t="shared" si="148"/>
        <v>0.10045129404690167</v>
      </c>
      <c r="HO27" s="477">
        <f t="shared" si="149"/>
        <v>9.1782092342151955E-2</v>
      </c>
      <c r="HP27" s="477">
        <f t="shared" si="150"/>
        <v>8.4028992960593407E-2</v>
      </c>
      <c r="HQ27" s="477">
        <f t="shared" si="151"/>
        <v>7.7087533826032117E-2</v>
      </c>
      <c r="HR27" s="477">
        <f t="shared" si="152"/>
        <v>7.0868586682781134E-2</v>
      </c>
      <c r="HS27" s="477">
        <f t="shared" si="153"/>
        <v>6.5295621315253016E-2</v>
      </c>
      <c r="HT27" s="477">
        <f t="shared" si="154"/>
        <v>6.0302536080899173E-2</v>
      </c>
      <c r="HU27" s="477">
        <f t="shared" si="155"/>
        <v>5.5831922590085292E-2</v>
      </c>
      <c r="HV27" s="477">
        <f t="shared" si="156"/>
        <v>5.1833666474202574E-2</v>
      </c>
      <c r="HW27" s="477">
        <f t="shared" si="157"/>
        <v>4.8263810698279036E-2</v>
      </c>
      <c r="HX27" s="477">
        <f t="shared" si="158"/>
        <v>4.5083625703623773E-2</v>
      </c>
      <c r="HY27" s="477">
        <f t="shared" si="159"/>
        <v>4.2258843776053219E-2</v>
      </c>
      <c r="HZ27" s="477">
        <f t="shared" si="160"/>
        <v>3.9759024774039947E-2</v>
      </c>
      <c r="IA27" s="477">
        <f t="shared" si="161"/>
        <v>3.7557027655562208E-2</v>
      </c>
      <c r="IB27" s="477">
        <f t="shared" si="162"/>
        <v>3.562856776997407E-2</v>
      </c>
      <c r="IC27" s="477">
        <f t="shared" si="163"/>
        <v>3.395184409983712E-2</v>
      </c>
      <c r="ID27" s="477">
        <f t="shared" si="164"/>
        <v>3.2507223882694225E-2</v>
      </c>
      <c r="IE27" s="477">
        <f t="shared" si="165"/>
        <v>3.127697455770697E-2</v>
      </c>
    </row>
    <row r="28" spans="1:239">
      <c r="J28" s="252"/>
      <c r="K28" s="499">
        <v>17000</v>
      </c>
      <c r="L28" s="382">
        <f t="shared" si="172"/>
        <v>5.1815999999999995</v>
      </c>
      <c r="M28" s="382">
        <v>170</v>
      </c>
      <c r="N28" s="491">
        <f t="shared" si="166"/>
        <v>527.21780609798805</v>
      </c>
      <c r="O28" s="263">
        <f t="shared" si="167"/>
        <v>0.72175909072824673</v>
      </c>
      <c r="P28" s="383">
        <f t="shared" si="168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263">
        <f t="shared" si="1"/>
        <v>0.52032351946507582</v>
      </c>
      <c r="T28" s="492">
        <f>O28/Konstanten!$C$22</f>
        <v>0.5891910944720381</v>
      </c>
      <c r="U28" s="492">
        <f t="shared" si="2"/>
        <v>0.88311504424778675</v>
      </c>
      <c r="V28" s="170"/>
      <c r="X28" s="524">
        <v>17000</v>
      </c>
      <c r="Y28" s="410">
        <f t="shared" si="174"/>
        <v>2.0957289732651124E-2</v>
      </c>
      <c r="Z28" s="410">
        <f t="shared" si="174"/>
        <v>4.1911270088966557E-2</v>
      </c>
      <c r="AA28" s="410">
        <f t="shared" si="174"/>
        <v>6.2858640923110831E-2</v>
      </c>
      <c r="AB28" s="410">
        <f t="shared" si="174"/>
        <v>8.3796120489075657E-2</v>
      </c>
      <c r="AC28" s="410">
        <f t="shared" si="174"/>
        <v>0.10472045448869141</v>
      </c>
      <c r="AD28" s="410">
        <f t="shared" si="174"/>
        <v>0.12562842493955517</v>
      </c>
      <c r="AE28" s="410">
        <f t="shared" si="174"/>
        <v>0.14651685880604437</v>
      </c>
      <c r="AF28" s="410">
        <f t="shared" si="174"/>
        <v>0.16738263634002234</v>
      </c>
      <c r="AG28" s="410">
        <f t="shared" si="174"/>
        <v>0.18822269908080541</v>
      </c>
      <c r="AH28" s="410">
        <f t="shared" si="174"/>
        <v>0.209034057468376</v>
      </c>
      <c r="AI28" s="410">
        <f t="shared" si="174"/>
        <v>0.22981379802810464</v>
      </c>
      <c r="AJ28" s="410">
        <f t="shared" si="174"/>
        <v>0.25055909009033306</v>
      </c>
      <c r="AK28" s="410">
        <f t="shared" si="174"/>
        <v>0.27126719201319149</v>
      </c>
      <c r="AL28" s="410">
        <f t="shared" si="174"/>
        <v>0.29193545688249745</v>
      </c>
      <c r="AM28" s="410">
        <f t="shared" si="174"/>
        <v>0.31256133766809641</v>
      </c>
      <c r="AN28" s="410">
        <f t="shared" si="174"/>
        <v>0.3331423918215487</v>
      </c>
      <c r="AO28" s="410">
        <f t="shared" si="175"/>
        <v>0.35367628530544715</v>
      </c>
      <c r="AP28" s="410">
        <f t="shared" si="175"/>
        <v>0.3741607960500789</v>
      </c>
      <c r="AQ28" s="410">
        <f t="shared" si="175"/>
        <v>0.39459381683820155</v>
      </c>
      <c r="AR28" s="410">
        <f t="shared" si="175"/>
        <v>0.41497335762359006</v>
      </c>
      <c r="AS28" s="410">
        <f t="shared" si="175"/>
        <v>0.43529754729343345</v>
      </c>
      <c r="AT28" s="410">
        <f t="shared" si="175"/>
        <v>0.45556463488890092</v>
      </c>
      <c r="AU28" s="410">
        <f t="shared" si="175"/>
        <v>0.47577299030182307</v>
      </c>
      <c r="AV28" s="410">
        <f t="shared" si="175"/>
        <v>0.49592110446878579</v>
      </c>
      <c r="AW28" s="410">
        <f t="shared" si="175"/>
        <v>0.51600758908673083</v>
      </c>
      <c r="AX28" s="410">
        <f t="shared" si="175"/>
        <v>0.53603117587658777</v>
      </c>
      <c r="AY28" s="410">
        <f t="shared" si="175"/>
        <v>0.55599071542330913</v>
      </c>
      <c r="AZ28" s="410">
        <f t="shared" si="175"/>
        <v>0.57588517562230235</v>
      </c>
      <c r="BA28" s="410">
        <f t="shared" si="175"/>
        <v>0.59571363976315905</v>
      </c>
      <c r="BB28" s="410">
        <f t="shared" si="175"/>
        <v>0.61547530428240182</v>
      </c>
      <c r="BC28" s="410">
        <f t="shared" si="175"/>
        <v>0.63516947621712228</v>
      </c>
      <c r="BD28" s="410">
        <f t="shared" si="175"/>
        <v>0.65479557039141567</v>
      </c>
      <c r="BE28" s="410">
        <f t="shared" si="176"/>
        <v>0.67435310636712309</v>
      </c>
      <c r="BF28" s="410">
        <f t="shared" si="176"/>
        <v>0.69384170518970734</v>
      </c>
      <c r="BG28" s="410">
        <f t="shared" si="176"/>
        <v>0.71326108595927962</v>
      </c>
      <c r="BH28" s="410">
        <f t="shared" si="176"/>
        <v>0.73261106225560124</v>
      </c>
      <c r="BI28" s="410">
        <f t="shared" si="176"/>
        <v>0.75189153844470646</v>
      </c>
      <c r="BJ28" s="410">
        <f t="shared" si="176"/>
        <v>0.77110250589331386</v>
      </c>
      <c r="BK28" s="410">
        <f t="shared" si="176"/>
        <v>0.79024403911571328</v>
      </c>
      <c r="BL28" s="410">
        <f t="shared" si="176"/>
        <v>0.80931629187621468</v>
      </c>
      <c r="BM28" s="253"/>
      <c r="BN28" s="252"/>
      <c r="BO28" s="537">
        <f t="shared" si="169"/>
        <v>170.00000000000003</v>
      </c>
      <c r="BP28" s="524">
        <v>17000</v>
      </c>
      <c r="BQ28" s="382">
        <f t="shared" si="6"/>
        <v>254.49195301645568</v>
      </c>
      <c r="BR28" s="382">
        <f t="shared" si="7"/>
        <v>254.55899794727594</v>
      </c>
      <c r="BS28" s="382">
        <f t="shared" si="8"/>
        <v>254.67069250145045</v>
      </c>
      <c r="BT28" s="382">
        <f t="shared" si="9"/>
        <v>254.82696640879681</v>
      </c>
      <c r="BU28" s="382">
        <f t="shared" si="10"/>
        <v>255.02772174009371</v>
      </c>
      <c r="BV28" s="382">
        <f t="shared" si="11"/>
        <v>255.27283335106992</v>
      </c>
      <c r="BW28" s="382">
        <f t="shared" si="12"/>
        <v>255.56214944612751</v>
      </c>
      <c r="BX28" s="382">
        <f t="shared" si="13"/>
        <v>255.89549225662242</v>
      </c>
      <c r="BY28" s="382">
        <f t="shared" si="14"/>
        <v>256.27265882753778</v>
      </c>
      <c r="BZ28" s="382">
        <f t="shared" si="15"/>
        <v>256.69342190550583</v>
      </c>
      <c r="CA28" s="382">
        <f t="shared" si="16"/>
        <v>257.15753092035141</v>
      </c>
      <c r="CB28" s="382">
        <f t="shared" si="17"/>
        <v>257.66471305167437</v>
      </c>
      <c r="CC28" s="382">
        <f t="shared" si="18"/>
        <v>258.21467437144435</v>
      </c>
      <c r="CD28" s="382">
        <f t="shared" si="19"/>
        <v>258.80710105317524</v>
      </c>
      <c r="CE28" s="382">
        <f t="shared" si="20"/>
        <v>259.4416606379616</v>
      </c>
      <c r="CF28" s="382">
        <f t="shared" si="21"/>
        <v>260.11800334750694</v>
      </c>
      <c r="CG28" s="382">
        <f t="shared" si="22"/>
        <v>260.83576343423954</v>
      </c>
      <c r="CH28" s="382">
        <f t="shared" si="23"/>
        <v>261.59456055869998</v>
      </c>
      <c r="CI28" s="382">
        <f t="shared" si="24"/>
        <v>262.39400118458082</v>
      </c>
      <c r="CJ28" s="382">
        <f t="shared" si="25"/>
        <v>263.23367998209693</v>
      </c>
      <c r="CK28" s="382">
        <f t="shared" si="26"/>
        <v>264.11318123075091</v>
      </c>
      <c r="CL28" s="382">
        <f t="shared" si="27"/>
        <v>265.0320802130276</v>
      </c>
      <c r="CM28" s="382">
        <f t="shared" si="28"/>
        <v>265.98994459108246</v>
      </c>
      <c r="CN28" s="382">
        <f t="shared" si="29"/>
        <v>266.98633575907803</v>
      </c>
      <c r="CO28" s="382">
        <f t="shared" si="30"/>
        <v>268.0208101644518</v>
      </c>
      <c r="CP28" s="382">
        <f t="shared" si="31"/>
        <v>269.09292059205927</v>
      </c>
      <c r="CQ28" s="382">
        <f t="shared" si="32"/>
        <v>270.20221740581121</v>
      </c>
      <c r="CR28" s="382">
        <f t="shared" si="33"/>
        <v>271.34824974311573</v>
      </c>
      <c r="CS28" s="382">
        <f t="shared" si="34"/>
        <v>272.53056665811027</v>
      </c>
      <c r="CT28" s="382">
        <f t="shared" si="35"/>
        <v>273.74871821034975</v>
      </c>
      <c r="CU28" s="382">
        <f t="shared" si="36"/>
        <v>275.00225649626032</v>
      </c>
      <c r="CV28" s="382">
        <f t="shared" si="37"/>
        <v>276.29073662130133</v>
      </c>
      <c r="CW28" s="382">
        <f t="shared" si="38"/>
        <v>277.61371761136803</v>
      </c>
      <c r="CX28" s="382">
        <f t="shared" si="39"/>
        <v>278.97076326252613</v>
      </c>
      <c r="CY28" s="382">
        <f t="shared" si="40"/>
        <v>280.36144292868909</v>
      </c>
      <c r="CZ28" s="382">
        <f t="shared" si="41"/>
        <v>281.78533224732035</v>
      </c>
      <c r="DA28" s="382">
        <f t="shared" si="42"/>
        <v>283.24201380367901</v>
      </c>
      <c r="DB28" s="382">
        <f t="shared" si="43"/>
        <v>284.73107773450903</v>
      </c>
      <c r="DC28" s="382">
        <f t="shared" si="44"/>
        <v>286.25212227241821</v>
      </c>
      <c r="DD28" s="382">
        <f t="shared" si="45"/>
        <v>287.80475423248902</v>
      </c>
      <c r="DE28" s="521"/>
      <c r="DF28" s="252"/>
      <c r="DG28" s="537">
        <f t="shared" si="170"/>
        <v>170.00000000000003</v>
      </c>
      <c r="DH28" s="524">
        <v>17000</v>
      </c>
      <c r="DI28" s="382">
        <f t="shared" si="46"/>
        <v>13.027457131644805</v>
      </c>
      <c r="DJ28" s="382">
        <f t="shared" si="47"/>
        <v>26.052857090873918</v>
      </c>
      <c r="DK28" s="382">
        <f t="shared" si="48"/>
        <v>39.074148443129332</v>
      </c>
      <c r="DL28" s="382">
        <f t="shared" si="49"/>
        <v>52.089291191541918</v>
      </c>
      <c r="DM28" s="382">
        <f t="shared" si="50"/>
        <v>65.096262401350586</v>
      </c>
      <c r="DN28" s="382">
        <f t="shared" si="51"/>
        <v>78.093061712378102</v>
      </c>
      <c r="DO28" s="382">
        <f t="shared" si="52"/>
        <v>91.077716704236224</v>
      </c>
      <c r="DP28" s="382">
        <f t="shared" si="53"/>
        <v>104.04828808106993</v>
      </c>
      <c r="DQ28" s="382">
        <f t="shared" si="54"/>
        <v>117.0028746444917</v>
      </c>
      <c r="DR28" s="382">
        <f t="shared" si="55"/>
        <v>129.93961802610241</v>
      </c>
      <c r="DS28" s="382">
        <f t="shared" si="56"/>
        <v>142.85670715365347</v>
      </c>
      <c r="DT28" s="382">
        <f t="shared" si="57"/>
        <v>155.75238242806998</v>
      </c>
      <c r="DU28" s="382">
        <f t="shared" si="58"/>
        <v>168.62493959167432</v>
      </c>
      <c r="DV28" s="382">
        <f t="shared" si="59"/>
        <v>181.47273327135363</v>
      </c>
      <c r="DW28" s="382">
        <f t="shared" si="60"/>
        <v>194.29418018384121</v>
      </c>
      <c r="DX28" s="382">
        <f t="shared" si="61"/>
        <v>207.08776199372738</v>
      </c>
      <c r="DY28" s="382">
        <f t="shared" si="62"/>
        <v>219.85202781816173</v>
      </c>
      <c r="DZ28" s="382">
        <f t="shared" si="63"/>
        <v>232.58559637558079</v>
      </c>
      <c r="EA28" s="382">
        <f t="shared" si="64"/>
        <v>245.28715777894081</v>
      </c>
      <c r="EB28" s="382">
        <f t="shared" si="65"/>
        <v>257.95547497697146</v>
      </c>
      <c r="EC28" s="382">
        <f t="shared" si="66"/>
        <v>270.58938484971571</v>
      </c>
      <c r="ED28" s="382">
        <f t="shared" si="67"/>
        <v>283.18779896725738</v>
      </c>
      <c r="EE28" s="382">
        <f t="shared" si="68"/>
        <v>295.7497040227916</v>
      </c>
      <c r="EF28" s="382">
        <f t="shared" si="69"/>
        <v>308.27416195327748</v>
      </c>
      <c r="EG28" s="382">
        <f t="shared" si="70"/>
        <v>320.76030976264974</v>
      </c>
      <c r="EH28" s="382">
        <f t="shared" si="71"/>
        <v>333.20735906407828</v>
      </c>
      <c r="EI28" s="382">
        <f t="shared" si="72"/>
        <v>345.61459535891134</v>
      </c>
      <c r="EJ28" s="382">
        <f t="shared" si="73"/>
        <v>357.98137707094776</v>
      </c>
      <c r="EK28" s="382">
        <f t="shared" si="74"/>
        <v>370.30713435524569</v>
      </c>
      <c r="EL28" s="382">
        <f t="shared" si="75"/>
        <v>382.59136770118675</v>
      </c>
      <c r="EM28" s="382">
        <f t="shared" si="76"/>
        <v>394.83364634960799</v>
      </c>
      <c r="EN28" s="382">
        <f t="shared" si="77"/>
        <v>407.03360654383528</v>
      </c>
      <c r="EO28" s="382">
        <f t="shared" si="78"/>
        <v>419.19094963420531</v>
      </c>
      <c r="EP28" s="382">
        <f t="shared" si="79"/>
        <v>431.30544005523944</v>
      </c>
      <c r="EQ28" s="382">
        <f t="shared" si="80"/>
        <v>443.37690319412729</v>
      </c>
      <c r="ER28" s="382">
        <f t="shared" si="81"/>
        <v>455.40522316843845</v>
      </c>
      <c r="ES28" s="382">
        <f t="shared" si="82"/>
        <v>467.39034053024784</v>
      </c>
      <c r="ET28" s="382">
        <f t="shared" si="83"/>
        <v>479.33224991294054</v>
      </c>
      <c r="EU28" s="382">
        <f t="shared" si="84"/>
        <v>491.23099763604216</v>
      </c>
      <c r="EV28" s="382">
        <f t="shared" si="85"/>
        <v>503.08667928242534</v>
      </c>
      <c r="EW28" s="521"/>
      <c r="EX28" s="252"/>
      <c r="EY28" s="515">
        <f t="shared" si="171"/>
        <v>170.00000000000003</v>
      </c>
      <c r="EZ28" s="524">
        <v>17000</v>
      </c>
      <c r="FA28" s="382">
        <f t="shared" si="86"/>
        <v>93.341953016455733</v>
      </c>
      <c r="FB28" s="382">
        <f t="shared" si="87"/>
        <v>103.40899794727599</v>
      </c>
      <c r="FC28" s="382">
        <f t="shared" si="88"/>
        <v>113.5206925014505</v>
      </c>
      <c r="FD28" s="382">
        <f t="shared" si="89"/>
        <v>123.67696640879686</v>
      </c>
      <c r="FE28" s="382">
        <f t="shared" si="90"/>
        <v>133.87772174009376</v>
      </c>
      <c r="FF28" s="382">
        <f t="shared" si="91"/>
        <v>144.12283335106997</v>
      </c>
      <c r="FG28" s="382">
        <f t="shared" si="92"/>
        <v>154.41214944612756</v>
      </c>
      <c r="FH28" s="382">
        <f t="shared" si="93"/>
        <v>164.74549225662247</v>
      </c>
      <c r="FI28" s="382">
        <f t="shared" si="94"/>
        <v>175.12265882753783</v>
      </c>
      <c r="FJ28" s="382">
        <f t="shared" si="95"/>
        <v>185.54342190550588</v>
      </c>
      <c r="FK28" s="382">
        <f t="shared" si="96"/>
        <v>196.00753092035146</v>
      </c>
      <c r="FL28" s="382">
        <f t="shared" si="97"/>
        <v>206.51471305167442</v>
      </c>
      <c r="FM28" s="382">
        <f t="shared" si="98"/>
        <v>217.0646743714444</v>
      </c>
      <c r="FN28" s="382">
        <f t="shared" si="99"/>
        <v>227.6571010531753</v>
      </c>
      <c r="FO28" s="382">
        <f t="shared" si="100"/>
        <v>238.29166063796166</v>
      </c>
      <c r="FP28" s="382">
        <f t="shared" si="101"/>
        <v>248.96800334750696</v>
      </c>
      <c r="FQ28" s="382">
        <f t="shared" si="102"/>
        <v>259.68576343423956</v>
      </c>
      <c r="FR28" s="382">
        <f t="shared" si="103"/>
        <v>270.4445605587</v>
      </c>
      <c r="FS28" s="382">
        <f t="shared" si="104"/>
        <v>281.24400118458084</v>
      </c>
      <c r="FT28" s="382">
        <f t="shared" si="105"/>
        <v>292.08367998209695</v>
      </c>
      <c r="FU28" s="382">
        <f t="shared" si="106"/>
        <v>302.96318123075093</v>
      </c>
      <c r="FV28" s="382">
        <f t="shared" si="107"/>
        <v>313.88208021302762</v>
      </c>
      <c r="FW28" s="382">
        <f t="shared" si="108"/>
        <v>324.83994459108249</v>
      </c>
      <c r="FX28" s="382">
        <f t="shared" si="109"/>
        <v>335.83633575907805</v>
      </c>
      <c r="FY28" s="382">
        <f t="shared" si="110"/>
        <v>346.87081016445183</v>
      </c>
      <c r="FZ28" s="382">
        <f t="shared" si="111"/>
        <v>357.94292059205929</v>
      </c>
      <c r="GA28" s="382">
        <f t="shared" si="112"/>
        <v>369.05221740581123</v>
      </c>
      <c r="GB28" s="382">
        <f t="shared" si="113"/>
        <v>380.19824974311575</v>
      </c>
      <c r="GC28" s="382">
        <f t="shared" si="114"/>
        <v>391.3805666581103</v>
      </c>
      <c r="GD28" s="382">
        <f t="shared" si="115"/>
        <v>402.59871821034977</v>
      </c>
      <c r="GE28" s="382">
        <f t="shared" si="116"/>
        <v>413.85225649626034</v>
      </c>
      <c r="GF28" s="382">
        <f t="shared" si="117"/>
        <v>425.14073662130136</v>
      </c>
      <c r="GG28" s="382">
        <f t="shared" si="118"/>
        <v>436.46371761136805</v>
      </c>
      <c r="GH28" s="382">
        <f t="shared" si="119"/>
        <v>447.82076326252616</v>
      </c>
      <c r="GI28" s="382">
        <f t="shared" si="120"/>
        <v>459.21144292868911</v>
      </c>
      <c r="GJ28" s="382">
        <f t="shared" si="121"/>
        <v>470.63533224732038</v>
      </c>
      <c r="GK28" s="382">
        <f t="shared" si="122"/>
        <v>482.09201380367904</v>
      </c>
      <c r="GL28" s="382">
        <f t="shared" si="123"/>
        <v>493.58107773450905</v>
      </c>
      <c r="GM28" s="382">
        <f t="shared" si="124"/>
        <v>505.10212227241823</v>
      </c>
      <c r="GN28" s="382">
        <f t="shared" si="125"/>
        <v>516.65475423248904</v>
      </c>
      <c r="GO28" s="511"/>
      <c r="GP28" s="521"/>
      <c r="GQ28" s="524">
        <v>17000</v>
      </c>
      <c r="GR28" s="583">
        <f t="shared" si="126"/>
        <v>6.165017092224403</v>
      </c>
      <c r="GS28" s="477">
        <f t="shared" si="127"/>
        <v>2.9691999071955619</v>
      </c>
      <c r="GT28" s="477">
        <f t="shared" si="128"/>
        <v>1.9052633780791095</v>
      </c>
      <c r="GU28" s="477">
        <f t="shared" si="129"/>
        <v>1.3743261537964468</v>
      </c>
      <c r="GV28" s="477">
        <f t="shared" si="130"/>
        <v>1.0566114981328965</v>
      </c>
      <c r="GW28" s="477">
        <f t="shared" si="131"/>
        <v>0.84552673682950064</v>
      </c>
      <c r="GX28" s="477">
        <f t="shared" si="132"/>
        <v>0.69538889460264119</v>
      </c>
      <c r="GY28" s="477">
        <f t="shared" si="133"/>
        <v>0.58335610604433885</v>
      </c>
      <c r="GZ28" s="477">
        <f t="shared" si="134"/>
        <v>0.49673808750118875</v>
      </c>
      <c r="HA28" s="477">
        <f t="shared" si="135"/>
        <v>0.4279203273341447</v>
      </c>
      <c r="HB28" s="477">
        <f t="shared" si="136"/>
        <v>0.37205690111231632</v>
      </c>
      <c r="HC28" s="477">
        <f t="shared" si="137"/>
        <v>0.32591688057836066</v>
      </c>
      <c r="HD28" s="477">
        <f t="shared" si="138"/>
        <v>0.28726317054326012</v>
      </c>
      <c r="HE28" s="477">
        <f t="shared" si="139"/>
        <v>0.25449755976707988</v>
      </c>
      <c r="HF28" s="477">
        <f t="shared" si="140"/>
        <v>0.22644775264235922</v>
      </c>
      <c r="HG28" s="477">
        <f t="shared" si="141"/>
        <v>0.20223426507959519</v>
      </c>
      <c r="HH28" s="477">
        <f t="shared" si="142"/>
        <v>0.18118429932801924</v>
      </c>
      <c r="HI28" s="477">
        <f t="shared" si="143"/>
        <v>0.16277432813158516</v>
      </c>
      <c r="HJ28" s="477">
        <f t="shared" si="144"/>
        <v>0.14659081107721619</v>
      </c>
      <c r="HK28" s="477">
        <f t="shared" si="145"/>
        <v>0.13230269684398918</v>
      </c>
      <c r="HL28" s="477">
        <f t="shared" si="146"/>
        <v>0.11964178269230887</v>
      </c>
      <c r="HM28" s="477">
        <f t="shared" si="147"/>
        <v>0.10838843113194704</v>
      </c>
      <c r="HN28" s="477">
        <f t="shared" si="148"/>
        <v>9.8361013291323782E-2</v>
      </c>
      <c r="HO28" s="477">
        <f t="shared" si="149"/>
        <v>8.9407992000244046E-2</v>
      </c>
      <c r="HP28" s="477">
        <f t="shared" si="150"/>
        <v>8.1401905432510802E-2</v>
      </c>
      <c r="HQ28" s="477">
        <f t="shared" si="151"/>
        <v>7.4234739585160803E-2</v>
      </c>
      <c r="HR28" s="477">
        <f t="shared" si="152"/>
        <v>6.7814329491960715E-2</v>
      </c>
      <c r="HS28" s="477">
        <f t="shared" si="153"/>
        <v>6.2061531954397918E-2</v>
      </c>
      <c r="HT28" s="477">
        <f t="shared" si="154"/>
        <v>5.6907983529823888E-2</v>
      </c>
      <c r="HU28" s="477">
        <f t="shared" si="155"/>
        <v>5.2294307185700148E-2</v>
      </c>
      <c r="HV28" s="477">
        <f t="shared" si="156"/>
        <v>4.8168666278790739E-2</v>
      </c>
      <c r="HW28" s="477">
        <f t="shared" si="157"/>
        <v>4.4485589853908152E-2</v>
      </c>
      <c r="HX28" s="477">
        <f t="shared" si="158"/>
        <v>4.1205011683184758E-2</v>
      </c>
      <c r="HY28" s="477">
        <f t="shared" si="159"/>
        <v>3.8291479015825795E-2</v>
      </c>
      <c r="HZ28" s="477">
        <f t="shared" si="160"/>
        <v>3.5713497073231286E-2</v>
      </c>
      <c r="IA28" s="477">
        <f t="shared" si="161"/>
        <v>3.344298287340644E-2</v>
      </c>
      <c r="IB28" s="477">
        <f t="shared" si="162"/>
        <v>3.1454807681203581E-2</v>
      </c>
      <c r="IC28" s="477">
        <f t="shared" si="163"/>
        <v>2.972641174082586E-2</v>
      </c>
      <c r="ID28" s="477">
        <f t="shared" si="164"/>
        <v>2.8237478300694122E-2</v>
      </c>
      <c r="IE28" s="477">
        <f t="shared" si="165"/>
        <v>2.6969656539935515E-2</v>
      </c>
    </row>
    <row r="29" spans="1:239">
      <c r="J29" s="252"/>
      <c r="K29" s="499">
        <v>18000</v>
      </c>
      <c r="L29" s="382">
        <f t="shared" si="172"/>
        <v>5.4863999999999997</v>
      </c>
      <c r="M29" s="382">
        <v>180</v>
      </c>
      <c r="N29" s="491">
        <f t="shared" si="166"/>
        <v>505.99836680068535</v>
      </c>
      <c r="O29" s="263">
        <f t="shared" si="167"/>
        <v>0.69814524597385319</v>
      </c>
      <c r="P29" s="383">
        <f t="shared" si="168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263">
        <f t="shared" si="1"/>
        <v>0.49938156111589965</v>
      </c>
      <c r="T29" s="492">
        <f>O29/Konstanten!$C$22</f>
        <v>0.5699144865092679</v>
      </c>
      <c r="U29" s="492">
        <f t="shared" si="2"/>
        <v>0.87623945861530361</v>
      </c>
      <c r="V29" s="170"/>
      <c r="X29" s="524">
        <v>18000</v>
      </c>
      <c r="Y29" s="410">
        <f t="shared" si="174"/>
        <v>2.1392157873663213E-2</v>
      </c>
      <c r="Z29" s="410">
        <f t="shared" si="174"/>
        <v>4.2780642480175442E-2</v>
      </c>
      <c r="AA29" s="410">
        <f t="shared" si="174"/>
        <v>6.4161791252933684E-2</v>
      </c>
      <c r="AB29" s="410">
        <f t="shared" si="174"/>
        <v>8.5531962951968077E-2</v>
      </c>
      <c r="AC29" s="410">
        <f t="shared" si="174"/>
        <v>0.10688754814207055</v>
      </c>
      <c r="AD29" s="410">
        <f t="shared" si="174"/>
        <v>0.12822497945161149</v>
      </c>
      <c r="AE29" s="410">
        <f t="shared" si="174"/>
        <v>0.14954074154303235</v>
      </c>
      <c r="AF29" s="410">
        <f t="shared" si="174"/>
        <v>0.17083138073035264</v>
      </c>
      <c r="AG29" s="410">
        <f t="shared" si="174"/>
        <v>0.19209351418292203</v>
      </c>
      <c r="AH29" s="410">
        <f t="shared" si="174"/>
        <v>0.21332383866021976</v>
      </c>
      <c r="AI29" s="410">
        <f t="shared" si="174"/>
        <v>0.23451913872797839</v>
      </c>
      <c r="AJ29" s="410">
        <f t="shared" si="174"/>
        <v>0.25567629441233986</v>
      </c>
      <c r="AK29" s="410">
        <f t="shared" si="174"/>
        <v>0.27679228825515068</v>
      </c>
      <c r="AL29" s="410">
        <f t="shared" si="174"/>
        <v>0.29786421174037486</v>
      </c>
      <c r="AM29" s="410">
        <f t="shared" si="174"/>
        <v>0.31888927106851395</v>
      </c>
      <c r="AN29" s="410">
        <f t="shared" si="174"/>
        <v>0.33986479226285982</v>
      </c>
      <c r="AO29" s="410">
        <f t="shared" si="175"/>
        <v>0.36078822559810531</v>
      </c>
      <c r="AP29" s="410">
        <f t="shared" si="175"/>
        <v>0.38165714934851469</v>
      </c>
      <c r="AQ29" s="410">
        <f t="shared" si="175"/>
        <v>0.4024692728590421</v>
      </c>
      <c r="AR29" s="410">
        <f t="shared" si="175"/>
        <v>0.42322243894878692</v>
      </c>
      <c r="AS29" s="410">
        <f t="shared" si="175"/>
        <v>0.44391462566141493</v>
      </c>
      <c r="AT29" s="410">
        <f t="shared" si="175"/>
        <v>0.46454394738233817</v>
      </c>
      <c r="AU29" s="410">
        <f t="shared" si="175"/>
        <v>0.48510865534660402</v>
      </c>
      <c r="AV29" s="410">
        <f t="shared" si="175"/>
        <v>0.50560713756542375</v>
      </c>
      <c r="AW29" s="410">
        <f t="shared" si="175"/>
        <v>0.52603791820240031</v>
      </c>
      <c r="AX29" s="410">
        <f t="shared" si="175"/>
        <v>0.54639965643322741</v>
      </c>
      <c r="AY29" s="410">
        <f t="shared" si="175"/>
        <v>0.56669114482463512</v>
      </c>
      <c r="AZ29" s="410">
        <f t="shared" si="175"/>
        <v>0.58691130726997098</v>
      </c>
      <c r="BA29" s="410">
        <f t="shared" si="175"/>
        <v>0.60705919651969209</v>
      </c>
      <c r="BB29" s="410">
        <f t="shared" si="175"/>
        <v>0.62713399134564063</v>
      </c>
      <c r="BC29" s="410">
        <f t="shared" si="175"/>
        <v>0.64713499337793101</v>
      </c>
      <c r="BD29" s="410">
        <f t="shared" si="175"/>
        <v>0.66706162365297572</v>
      </c>
      <c r="BE29" s="410">
        <f t="shared" si="176"/>
        <v>0.68691341891042301</v>
      </c>
      <c r="BF29" s="410">
        <f t="shared" si="176"/>
        <v>0.70669002767567657</v>
      </c>
      <c r="BG29" s="410">
        <f t="shared" si="176"/>
        <v>0.72639120616343755</v>
      </c>
      <c r="BH29" s="410">
        <f t="shared" si="176"/>
        <v>0.74601681403603037</v>
      </c>
      <c r="BI29" s="410">
        <f t="shared" si="176"/>
        <v>0.76556681004864624</v>
      </c>
      <c r="BJ29" s="410">
        <f t="shared" si="176"/>
        <v>0.78504124761165772</v>
      </c>
      <c r="BK29" s="410">
        <f t="shared" si="176"/>
        <v>0.80444027029822784</v>
      </c>
      <c r="BL29" s="410">
        <f t="shared" si="176"/>
        <v>0.82376410732335925</v>
      </c>
      <c r="BM29" s="253"/>
      <c r="BN29" s="252"/>
      <c r="BO29" s="537">
        <f t="shared" si="169"/>
        <v>180.00000000000003</v>
      </c>
      <c r="BP29" s="524">
        <v>18000</v>
      </c>
      <c r="BQ29" s="382">
        <f t="shared" si="6"/>
        <v>252.5115089714449</v>
      </c>
      <c r="BR29" s="382">
        <f t="shared" si="7"/>
        <v>252.58082001421064</v>
      </c>
      <c r="BS29" s="382">
        <f t="shared" si="8"/>
        <v>252.69628558974111</v>
      </c>
      <c r="BT29" s="382">
        <f t="shared" si="9"/>
        <v>252.85782672020107</v>
      </c>
      <c r="BU29" s="382">
        <f t="shared" si="10"/>
        <v>253.06533336548557</v>
      </c>
      <c r="BV29" s="382">
        <f t="shared" si="11"/>
        <v>253.31866494582849</v>
      </c>
      <c r="BW29" s="382">
        <f t="shared" si="12"/>
        <v>253.61765100490689</v>
      </c>
      <c r="BX29" s="382">
        <f t="shared" si="13"/>
        <v>253.96209200703609</v>
      </c>
      <c r="BY29" s="382">
        <f t="shared" si="14"/>
        <v>254.35176026084233</v>
      </c>
      <c r="BZ29" s="382">
        <f t="shared" si="15"/>
        <v>254.78640096072715</v>
      </c>
      <c r="CA29" s="382">
        <f t="shared" si="16"/>
        <v>255.26573333649492</v>
      </c>
      <c r="CB29" s="382">
        <f t="shared" si="17"/>
        <v>255.78945190073057</v>
      </c>
      <c r="CC29" s="382">
        <f t="shared" si="18"/>
        <v>256.35722778288226</v>
      </c>
      <c r="CD29" s="382">
        <f t="shared" si="19"/>
        <v>256.96871013853769</v>
      </c>
      <c r="CE29" s="382">
        <f t="shared" si="20"/>
        <v>257.62352762207951</v>
      </c>
      <c r="CF29" s="382">
        <f t="shared" si="21"/>
        <v>258.32128991076479</v>
      </c>
      <c r="CG29" s="382">
        <f t="shared" si="22"/>
        <v>259.06158926828283</v>
      </c>
      <c r="CH29" s="382">
        <f t="shared" si="23"/>
        <v>259.84400213600907</v>
      </c>
      <c r="CI29" s="382">
        <f t="shared" si="24"/>
        <v>260.66809074046569</v>
      </c>
      <c r="CJ29" s="382">
        <f t="shared" si="25"/>
        <v>261.53340470592241</v>
      </c>
      <c r="CK29" s="382">
        <f t="shared" si="26"/>
        <v>262.43948266159134</v>
      </c>
      <c r="CL29" s="382">
        <f t="shared" si="27"/>
        <v>263.38585383349931</v>
      </c>
      <c r="CM29" s="382">
        <f t="shared" si="28"/>
        <v>264.37203961180995</v>
      </c>
      <c r="CN29" s="382">
        <f t="shared" si="29"/>
        <v>265.39755508513338</v>
      </c>
      <c r="CO29" s="382">
        <f t="shared" si="30"/>
        <v>266.46191053416084</v>
      </c>
      <c r="CP29" s="382">
        <f t="shared" si="31"/>
        <v>267.56461287779615</v>
      </c>
      <c r="CQ29" s="382">
        <f t="shared" si="32"/>
        <v>268.70516706580344</v>
      </c>
      <c r="CR29" s="382">
        <f t="shared" si="33"/>
        <v>269.88307741284007</v>
      </c>
      <c r="CS29" s="382">
        <f t="shared" si="34"/>
        <v>271.09784886958204</v>
      </c>
      <c r="CT29" s="382">
        <f t="shared" si="35"/>
        <v>272.34898822746595</v>
      </c>
      <c r="CU29" s="382">
        <f t="shared" si="36"/>
        <v>273.63600525435641</v>
      </c>
      <c r="CV29" s="382">
        <f t="shared" si="37"/>
        <v>274.95841375919559</v>
      </c>
      <c r="CW29" s="382">
        <f t="shared" si="38"/>
        <v>276.31573258439505</v>
      </c>
      <c r="CX29" s="382">
        <f t="shared" si="39"/>
        <v>277.70748652537537</v>
      </c>
      <c r="CY29" s="382">
        <f t="shared" si="40"/>
        <v>279.1332071772664</v>
      </c>
      <c r="CZ29" s="382">
        <f t="shared" si="41"/>
        <v>280.59243370931398</v>
      </c>
      <c r="DA29" s="382">
        <f t="shared" si="42"/>
        <v>282.08471356803244</v>
      </c>
      <c r="DB29" s="382">
        <f t="shared" si="43"/>
        <v>283.60960311056471</v>
      </c>
      <c r="DC29" s="382">
        <f t="shared" si="44"/>
        <v>285.16666817008826</v>
      </c>
      <c r="DD29" s="382">
        <f t="shared" si="45"/>
        <v>286.75548455542287</v>
      </c>
      <c r="DE29" s="521"/>
      <c r="DF29" s="252"/>
      <c r="DG29" s="537">
        <f t="shared" si="170"/>
        <v>180.00000000000003</v>
      </c>
      <c r="DH29" s="524">
        <v>18000</v>
      </c>
      <c r="DI29" s="382">
        <f t="shared" si="46"/>
        <v>13.245912803268492</v>
      </c>
      <c r="DJ29" s="382">
        <f t="shared" si="47"/>
        <v>26.48955113863747</v>
      </c>
      <c r="DK29" s="382">
        <f t="shared" si="48"/>
        <v>39.728647163931022</v>
      </c>
      <c r="DL29" s="382">
        <f t="shared" si="49"/>
        <v>52.960946242313476</v>
      </c>
      <c r="DM29" s="382">
        <f t="shared" si="50"/>
        <v>66.184213430292104</v>
      </c>
      <c r="DN29" s="382">
        <f t="shared" si="51"/>
        <v>79.39623982992299</v>
      </c>
      <c r="DO29" s="382">
        <f t="shared" si="52"/>
        <v>92.594848762488212</v>
      </c>
      <c r="DP29" s="382">
        <f t="shared" si="53"/>
        <v>105.77790172360605</v>
      </c>
      <c r="DQ29" s="382">
        <f t="shared" si="54"/>
        <v>118.94330408214634</v>
      </c>
      <c r="DR29" s="382">
        <f t="shared" si="55"/>
        <v>132.08901048877297</v>
      </c>
      <c r="DS29" s="382">
        <f t="shared" si="56"/>
        <v>145.21302996332471</v>
      </c>
      <c r="DT29" s="382">
        <f t="shared" si="57"/>
        <v>158.31343063422901</v>
      </c>
      <c r="DU29" s="382">
        <f t="shared" si="58"/>
        <v>171.38834410710393</v>
      </c>
      <c r="DV29" s="382">
        <f t="shared" si="59"/>
        <v>184.43596944395964</v>
      </c>
      <c r="DW29" s="382">
        <f t="shared" si="60"/>
        <v>197.45457673868913</v>
      </c>
      <c r="DX29" s="382">
        <f t="shared" si="61"/>
        <v>210.44251027883359</v>
      </c>
      <c r="DY29" s="382">
        <f t="shared" si="62"/>
        <v>223.3981912877548</v>
      </c>
      <c r="DZ29" s="382">
        <f t="shared" si="63"/>
        <v>236.320120245483</v>
      </c>
      <c r="EA29" s="382">
        <f t="shared" si="64"/>
        <v>249.20687879033721</v>
      </c>
      <c r="EB29" s="382">
        <f t="shared" si="65"/>
        <v>262.05713120713256</v>
      </c>
      <c r="EC29" s="382">
        <f t="shared" si="66"/>
        <v>274.86962551103176</v>
      </c>
      <c r="ED29" s="382">
        <f t="shared" si="67"/>
        <v>287.64319413929701</v>
      </c>
      <c r="EE29" s="382">
        <f t="shared" si="68"/>
        <v>300.37675426577249</v>
      </c>
      <c r="EF29" s="382">
        <f t="shared" si="69"/>
        <v>313.06930775539104</v>
      </c>
      <c r="EG29" s="382">
        <f t="shared" si="70"/>
        <v>325.71994077793784</v>
      </c>
      <c r="EH29" s="382">
        <f t="shared" si="71"/>
        <v>338.32782310198172</v>
      </c>
      <c r="EI29" s="382">
        <f t="shared" si="72"/>
        <v>350.89220709112692</v>
      </c>
      <c r="EJ29" s="382">
        <f t="shared" si="73"/>
        <v>363.41242642573582</v>
      </c>
      <c r="EK29" s="382">
        <f t="shared" si="74"/>
        <v>375.887894573822</v>
      </c>
      <c r="EL29" s="382">
        <f t="shared" si="75"/>
        <v>388.31810303518489</v>
      </c>
      <c r="EM29" s="382">
        <f t="shared" si="76"/>
        <v>400.70261938282658</v>
      </c>
      <c r="EN29" s="382">
        <f t="shared" si="77"/>
        <v>413.04108512550738</v>
      </c>
      <c r="EO29" s="382">
        <f t="shared" si="78"/>
        <v>425.33321341482883</v>
      </c>
      <c r="EP29" s="382">
        <f t="shared" si="79"/>
        <v>437.57878661955039</v>
      </c>
      <c r="EQ29" s="382">
        <f t="shared" si="80"/>
        <v>449.77765378908401</v>
      </c>
      <c r="ER29" s="382">
        <f t="shared" si="81"/>
        <v>461.92972802707152</v>
      </c>
      <c r="ES29" s="382">
        <f t="shared" si="82"/>
        <v>474.03498379494198</v>
      </c>
      <c r="ET29" s="382">
        <f t="shared" si="83"/>
        <v>486.09345416412003</v>
      </c>
      <c r="EU29" s="382">
        <f t="shared" si="84"/>
        <v>498.10522803436089</v>
      </c>
      <c r="EV29" s="382">
        <f t="shared" si="85"/>
        <v>510.07044733440108</v>
      </c>
      <c r="EW29" s="521"/>
      <c r="EX29" s="252"/>
      <c r="EY29" s="515">
        <f t="shared" si="171"/>
        <v>180.00000000000003</v>
      </c>
      <c r="EZ29" s="524">
        <v>18000</v>
      </c>
      <c r="FA29" s="382">
        <f t="shared" si="86"/>
        <v>97.361508971444948</v>
      </c>
      <c r="FB29" s="382">
        <f t="shared" si="87"/>
        <v>107.4308200142107</v>
      </c>
      <c r="FC29" s="382">
        <f t="shared" si="88"/>
        <v>117.54628558974116</v>
      </c>
      <c r="FD29" s="382">
        <f t="shared" si="89"/>
        <v>127.70782672020113</v>
      </c>
      <c r="FE29" s="382">
        <f t="shared" si="90"/>
        <v>137.91533336548562</v>
      </c>
      <c r="FF29" s="382">
        <f t="shared" si="91"/>
        <v>148.16866494582854</v>
      </c>
      <c r="FG29" s="382">
        <f t="shared" si="92"/>
        <v>158.46765100490694</v>
      </c>
      <c r="FH29" s="382">
        <f t="shared" si="93"/>
        <v>168.81209200703614</v>
      </c>
      <c r="FI29" s="382">
        <f t="shared" si="94"/>
        <v>179.20176026084238</v>
      </c>
      <c r="FJ29" s="382">
        <f t="shared" si="95"/>
        <v>189.6364009607272</v>
      </c>
      <c r="FK29" s="382">
        <f t="shared" si="96"/>
        <v>200.11573333649497</v>
      </c>
      <c r="FL29" s="382">
        <f t="shared" si="97"/>
        <v>210.63945190073062</v>
      </c>
      <c r="FM29" s="382">
        <f t="shared" si="98"/>
        <v>221.20722778288231</v>
      </c>
      <c r="FN29" s="382">
        <f t="shared" si="99"/>
        <v>231.81871013853774</v>
      </c>
      <c r="FO29" s="382">
        <f t="shared" si="100"/>
        <v>242.47352762207953</v>
      </c>
      <c r="FP29" s="382">
        <f t="shared" si="101"/>
        <v>253.17128991076481</v>
      </c>
      <c r="FQ29" s="382">
        <f t="shared" si="102"/>
        <v>263.91158926828285</v>
      </c>
      <c r="FR29" s="382">
        <f t="shared" si="103"/>
        <v>274.69400213600909</v>
      </c>
      <c r="FS29" s="382">
        <f t="shared" si="104"/>
        <v>285.51809074046571</v>
      </c>
      <c r="FT29" s="382">
        <f t="shared" si="105"/>
        <v>296.38340470592243</v>
      </c>
      <c r="FU29" s="382">
        <f t="shared" si="106"/>
        <v>307.28948266159136</v>
      </c>
      <c r="FV29" s="382">
        <f t="shared" si="107"/>
        <v>318.23585383349933</v>
      </c>
      <c r="FW29" s="382">
        <f t="shared" si="108"/>
        <v>329.22203961180998</v>
      </c>
      <c r="FX29" s="382">
        <f t="shared" si="109"/>
        <v>340.2475550851334</v>
      </c>
      <c r="FY29" s="382">
        <f t="shared" si="110"/>
        <v>351.31191053416086</v>
      </c>
      <c r="FZ29" s="382">
        <f t="shared" si="111"/>
        <v>362.41461287779617</v>
      </c>
      <c r="GA29" s="382">
        <f t="shared" si="112"/>
        <v>373.55516706580346</v>
      </c>
      <c r="GB29" s="382">
        <f t="shared" si="113"/>
        <v>384.73307741284009</v>
      </c>
      <c r="GC29" s="382">
        <f t="shared" si="114"/>
        <v>395.94784886958206</v>
      </c>
      <c r="GD29" s="382">
        <f t="shared" si="115"/>
        <v>407.19898822746597</v>
      </c>
      <c r="GE29" s="382">
        <f t="shared" si="116"/>
        <v>418.48600525435643</v>
      </c>
      <c r="GF29" s="382">
        <f t="shared" si="117"/>
        <v>429.80841375919562</v>
      </c>
      <c r="GG29" s="382">
        <f t="shared" si="118"/>
        <v>441.16573258439507</v>
      </c>
      <c r="GH29" s="382">
        <f t="shared" si="119"/>
        <v>452.5574865253754</v>
      </c>
      <c r="GI29" s="382">
        <f t="shared" si="120"/>
        <v>463.98320717726642</v>
      </c>
      <c r="GJ29" s="382">
        <f t="shared" si="121"/>
        <v>475.442433709314</v>
      </c>
      <c r="GK29" s="382">
        <f t="shared" si="122"/>
        <v>486.93471356803246</v>
      </c>
      <c r="GL29" s="382">
        <f t="shared" si="123"/>
        <v>498.45960311056473</v>
      </c>
      <c r="GM29" s="382">
        <f t="shared" si="124"/>
        <v>510.01666817008828</v>
      </c>
      <c r="GN29" s="382">
        <f t="shared" si="125"/>
        <v>521.60548455542289</v>
      </c>
      <c r="GO29" s="511"/>
      <c r="GP29" s="521"/>
      <c r="GQ29" s="524">
        <v>18000</v>
      </c>
      <c r="GR29" s="583">
        <f t="shared" si="126"/>
        <v>6.3503057446837889</v>
      </c>
      <c r="GS29" s="477">
        <f t="shared" si="127"/>
        <v>3.0555923145678703</v>
      </c>
      <c r="GT29" s="477">
        <f t="shared" si="128"/>
        <v>1.9587286248311895</v>
      </c>
      <c r="GU29" s="477">
        <f t="shared" si="129"/>
        <v>1.4113584779225143</v>
      </c>
      <c r="GV29" s="477">
        <f t="shared" si="130"/>
        <v>1.0838101144881573</v>
      </c>
      <c r="GW29" s="477">
        <f t="shared" si="131"/>
        <v>0.86619247036415037</v>
      </c>
      <c r="GX29" s="477">
        <f t="shared" si="132"/>
        <v>0.71140892957649016</v>
      </c>
      <c r="GY29" s="477">
        <f t="shared" si="133"/>
        <v>0.5959107645010413</v>
      </c>
      <c r="GZ29" s="477">
        <f t="shared" si="134"/>
        <v>0.50661495107853627</v>
      </c>
      <c r="HA29" s="477">
        <f t="shared" si="135"/>
        <v>0.43567129664314902</v>
      </c>
      <c r="HB29" s="477">
        <f t="shared" si="136"/>
        <v>0.3780838633216082</v>
      </c>
      <c r="HC29" s="477">
        <f t="shared" si="137"/>
        <v>0.33052168130571852</v>
      </c>
      <c r="HD29" s="477">
        <f t="shared" si="138"/>
        <v>0.2906783651789388</v>
      </c>
      <c r="HE29" s="477">
        <f t="shared" si="139"/>
        <v>0.25690618178996383</v>
      </c>
      <c r="HF29" s="477">
        <f t="shared" si="140"/>
        <v>0.22799649229183663</v>
      </c>
      <c r="HG29" s="477">
        <f t="shared" si="141"/>
        <v>0.20304252964534655</v>
      </c>
      <c r="HH29" s="477">
        <f t="shared" si="142"/>
        <v>0.18135060873587622</v>
      </c>
      <c r="HI29" s="477">
        <f t="shared" si="143"/>
        <v>0.16238093417803079</v>
      </c>
      <c r="HJ29" s="477">
        <f t="shared" si="144"/>
        <v>0.1457071013704957</v>
      </c>
      <c r="HK29" s="477">
        <f t="shared" si="145"/>
        <v>0.13098774813213554</v>
      </c>
      <c r="HL29" s="477">
        <f t="shared" si="146"/>
        <v>0.11794630669098231</v>
      </c>
      <c r="HM29" s="477">
        <f t="shared" si="147"/>
        <v>0.10635627860323096</v>
      </c>
      <c r="HN29" s="477">
        <f t="shared" si="148"/>
        <v>9.6030351671338915E-2</v>
      </c>
      <c r="HO29" s="477">
        <f t="shared" si="149"/>
        <v>8.6812238237602687E-2</v>
      </c>
      <c r="HP29" s="477">
        <f t="shared" si="150"/>
        <v>7.8570472827362306E-2</v>
      </c>
      <c r="HQ29" s="477">
        <f t="shared" si="151"/>
        <v>7.1193641583991163E-2</v>
      </c>
      <c r="HR29" s="477">
        <f t="shared" si="152"/>
        <v>6.4586672250577959E-2</v>
      </c>
      <c r="HS29" s="477">
        <f t="shared" si="153"/>
        <v>5.8667919522727707E-2</v>
      </c>
      <c r="HT29" s="477">
        <f t="shared" si="154"/>
        <v>5.3366853749051549E-2</v>
      </c>
      <c r="HU29" s="477">
        <f t="shared" si="155"/>
        <v>4.8622212162409327E-2</v>
      </c>
      <c r="HV29" s="477">
        <f t="shared" si="156"/>
        <v>4.4380508165682356E-2</v>
      </c>
      <c r="HW29" s="477">
        <f t="shared" si="157"/>
        <v>4.0594820315739986E-2</v>
      </c>
      <c r="HX29" s="477">
        <f t="shared" si="158"/>
        <v>3.7223801645898585E-2</v>
      </c>
      <c r="HY29" s="477">
        <f t="shared" si="159"/>
        <v>3.4230863935477134E-2</v>
      </c>
      <c r="HZ29" s="477">
        <f t="shared" si="160"/>
        <v>3.1583501911466402E-2</v>
      </c>
      <c r="IA29" s="477">
        <f t="shared" si="161"/>
        <v>2.9252730150007941E-2</v>
      </c>
      <c r="IB29" s="477">
        <f t="shared" si="162"/>
        <v>2.7212611334758888E-2</v>
      </c>
      <c r="IC29" s="477">
        <f t="shared" si="163"/>
        <v>2.5439859024041712E-2</v>
      </c>
      <c r="ID29" s="477">
        <f t="shared" si="164"/>
        <v>2.391350153607643E-2</v>
      </c>
      <c r="IE29" s="477">
        <f t="shared" si="165"/>
        <v>2.2614596241172673E-2</v>
      </c>
    </row>
    <row r="30" spans="1:239">
      <c r="J30" s="252"/>
      <c r="K30" s="499">
        <v>19000</v>
      </c>
      <c r="L30" s="382">
        <f t="shared" si="172"/>
        <v>5.7911999999999999</v>
      </c>
      <c r="M30" s="382">
        <v>190</v>
      </c>
      <c r="N30" s="491">
        <f t="shared" si="166"/>
        <v>485.4758325354876</v>
      </c>
      <c r="O30" s="263">
        <f t="shared" si="167"/>
        <v>0.67512704009573876</v>
      </c>
      <c r="P30" s="383">
        <f t="shared" si="168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263">
        <f t="shared" si="1"/>
        <v>0.4791273945575994</v>
      </c>
      <c r="T30" s="492">
        <f>O30/Konstanten!$C$22</f>
        <v>0.55112411436386832</v>
      </c>
      <c r="U30" s="492">
        <f t="shared" si="2"/>
        <v>0.86936387298282047</v>
      </c>
      <c r="V30" s="170"/>
      <c r="X30" s="524">
        <v>19000</v>
      </c>
      <c r="Y30" s="410">
        <f t="shared" si="174"/>
        <v>2.1839580643279833E-2</v>
      </c>
      <c r="Z30" s="410">
        <f t="shared" si="174"/>
        <v>4.367509465085976E-2</v>
      </c>
      <c r="AA30" s="410">
        <f t="shared" si="174"/>
        <v>6.5502487762525444E-2</v>
      </c>
      <c r="AB30" s="410">
        <f t="shared" si="174"/>
        <v>8.7317730378769373E-2</v>
      </c>
      <c r="AC30" s="410">
        <f t="shared" si="174"/>
        <v>0.10911682966588088</v>
      </c>
      <c r="AD30" s="410">
        <f t="shared" si="174"/>
        <v>0.13089584139464153</v>
      </c>
      <c r="AE30" s="410">
        <f t="shared" si="174"/>
        <v>0.15265088142909078</v>
      </c>
      <c r="AF30" s="410">
        <f t="shared" si="174"/>
        <v>0.17437813678715405</v>
      </c>
      <c r="AG30" s="410">
        <f t="shared" si="174"/>
        <v>0.19607387620025135</v>
      </c>
      <c r="AH30" s="410">
        <f t="shared" si="174"/>
        <v>0.21773446010580627</v>
      </c>
      <c r="AI30" s="410">
        <f t="shared" si="174"/>
        <v>0.23935635001367891</v>
      </c>
      <c r="AJ30" s="410">
        <f t="shared" si="174"/>
        <v>0.26093611719565013</v>
      </c>
      <c r="AK30" s="410">
        <f t="shared" si="174"/>
        <v>0.28247045065514631</v>
      </c>
      <c r="AL30" s="410">
        <f t="shared" si="174"/>
        <v>0.30395616434296213</v>
      </c>
      <c r="AM30" s="410">
        <f t="shared" si="174"/>
        <v>0.32539020359353449</v>
      </c>
      <c r="AN30" s="410">
        <f t="shared" si="174"/>
        <v>0.34676965076475058</v>
      </c>
      <c r="AO30" s="410">
        <f t="shared" si="175"/>
        <v>0.36809173007270019</v>
      </c>
      <c r="AP30" s="410">
        <f t="shared" si="175"/>
        <v>0.38935381162093924</v>
      </c>
      <c r="AQ30" s="410">
        <f t="shared" si="175"/>
        <v>0.41055341463135597</v>
      </c>
      <c r="AR30" s="410">
        <f t="shared" si="175"/>
        <v>0.43168820989096118</v>
      </c>
      <c r="AS30" s="410">
        <f t="shared" si="175"/>
        <v>0.45275602143531196</v>
      </c>
      <c r="AT30" s="410">
        <f t="shared" si="175"/>
        <v>0.47375482749521775</v>
      </c>
      <c r="AU30" s="410">
        <f t="shared" si="175"/>
        <v>0.49468276073836964</v>
      </c>
      <c r="AV30" s="410">
        <f t="shared" si="175"/>
        <v>0.5155381078420066</v>
      </c>
      <c r="AW30" s="410">
        <f t="shared" si="175"/>
        <v>0.53631930843631637</v>
      </c>
      <c r="AX30" s="410">
        <f t="shared" si="175"/>
        <v>0.5570249534611319</v>
      </c>
      <c r="AY30" s="410">
        <f t="shared" si="175"/>
        <v>0.57765378298066372</v>
      </c>
      <c r="AZ30" s="410">
        <f t="shared" si="175"/>
        <v>0.59820468350251998</v>
      </c>
      <c r="BA30" s="410">
        <f t="shared" si="175"/>
        <v>0.618676684847977</v>
      </c>
      <c r="BB30" s="410">
        <f t="shared" si="175"/>
        <v>0.63906895662083518</v>
      </c>
      <c r="BC30" s="410">
        <f t="shared" si="175"/>
        <v>0.65938080432174173</v>
      </c>
      <c r="BD30" s="410">
        <f t="shared" si="175"/>
        <v>0.67961166515413973</v>
      </c>
      <c r="BE30" s="410">
        <f t="shared" si="176"/>
        <v>0.69976110356675325</v>
      </c>
      <c r="BF30" s="410">
        <f t="shared" si="176"/>
        <v>0.71982880657588699</v>
      </c>
      <c r="BG30" s="410">
        <f t="shared" si="176"/>
        <v>0.73981457890899893</v>
      </c>
      <c r="BH30" s="410">
        <f t="shared" si="176"/>
        <v>0.75971833800877064</v>
      </c>
      <c r="BI30" s="410">
        <f t="shared" si="176"/>
        <v>0.77954010893465009</v>
      </c>
      <c r="BJ30" s="410">
        <f t="shared" si="176"/>
        <v>0.79928001919631275</v>
      </c>
      <c r="BK30" s="410">
        <f t="shared" si="176"/>
        <v>0.8189382935509526</v>
      </c>
      <c r="BL30" s="410">
        <f t="shared" si="176"/>
        <v>0.8385152487937122</v>
      </c>
      <c r="BM30" s="253"/>
      <c r="BN30" s="252"/>
      <c r="BO30" s="537">
        <f t="shared" si="169"/>
        <v>190.00000000000003</v>
      </c>
      <c r="BP30" s="524">
        <v>19000</v>
      </c>
      <c r="BQ30" s="382">
        <f t="shared" si="6"/>
        <v>250.53109674769456</v>
      </c>
      <c r="BR30" s="382">
        <f t="shared" si="7"/>
        <v>250.60276919284706</v>
      </c>
      <c r="BS30" s="382">
        <f t="shared" si="8"/>
        <v>250.72216403117329</v>
      </c>
      <c r="BT30" s="382">
        <f t="shared" si="9"/>
        <v>250.88919271964443</v>
      </c>
      <c r="BU30" s="382">
        <f t="shared" si="10"/>
        <v>251.1037319194028</v>
      </c>
      <c r="BV30" s="382">
        <f t="shared" si="11"/>
        <v>251.36562410940837</v>
      </c>
      <c r="BW30" s="382">
        <f t="shared" si="12"/>
        <v>251.67467836451362</v>
      </c>
      <c r="BX30" s="382">
        <f t="shared" si="13"/>
        <v>252.03067129006442</v>
      </c>
      <c r="BY30" s="382">
        <f t="shared" si="14"/>
        <v>252.43334810365158</v>
      </c>
      <c r="BZ30" s="382">
        <f t="shared" si="15"/>
        <v>252.88242385333476</v>
      </c>
      <c r="CA30" s="382">
        <f t="shared" si="16"/>
        <v>253.37758476052812</v>
      </c>
      <c r="CB30" s="382">
        <f t="shared" si="17"/>
        <v>253.91848967480897</v>
      </c>
      <c r="CC30" s="382">
        <f t="shared" si="18"/>
        <v>254.50477162717502</v>
      </c>
      <c r="CD30" s="382">
        <f t="shared" si="19"/>
        <v>255.13603946775197</v>
      </c>
      <c r="CE30" s="382">
        <f t="shared" si="20"/>
        <v>255.81187957364108</v>
      </c>
      <c r="CF30" s="382">
        <f t="shared" si="21"/>
        <v>256.5318576124788</v>
      </c>
      <c r="CG30" s="382">
        <f t="shared" si="22"/>
        <v>257.2955203473615</v>
      </c>
      <c r="CH30" s="382">
        <f t="shared" si="23"/>
        <v>258.10239746905228</v>
      </c>
      <c r="CI30" s="382">
        <f t="shared" si="24"/>
        <v>258.95200344181256</v>
      </c>
      <c r="CJ30" s="382">
        <f t="shared" si="25"/>
        <v>259.84383934978189</v>
      </c>
      <c r="CK30" s="382">
        <f t="shared" si="26"/>
        <v>260.77739473153241</v>
      </c>
      <c r="CL30" s="382">
        <f t="shared" si="27"/>
        <v>261.75214939124504</v>
      </c>
      <c r="CM30" s="382">
        <f t="shared" si="28"/>
        <v>262.76757517585224</v>
      </c>
      <c r="CN30" s="382">
        <f t="shared" si="29"/>
        <v>263.82313770846775</v>
      </c>
      <c r="CO30" s="382">
        <f t="shared" si="30"/>
        <v>264.91829806943713</v>
      </c>
      <c r="CP30" s="382">
        <f t="shared" si="31"/>
        <v>266.05251441738659</v>
      </c>
      <c r="CQ30" s="382">
        <f t="shared" si="32"/>
        <v>267.22524354369835</v>
      </c>
      <c r="CR30" s="382">
        <f t="shared" si="33"/>
        <v>268.43594235488808</v>
      </c>
      <c r="CS30" s="382">
        <f t="shared" si="34"/>
        <v>269.6840692783714</v>
      </c>
      <c r="CT30" s="382">
        <f t="shared" si="35"/>
        <v>270.96908558810253</v>
      </c>
      <c r="CU30" s="382">
        <f t="shared" si="36"/>
        <v>272.29045664749481</v>
      </c>
      <c r="CV30" s="382">
        <f t="shared" si="37"/>
        <v>273.64765306792236</v>
      </c>
      <c r="CW30" s="382">
        <f t="shared" si="38"/>
        <v>275.04015178192117</v>
      </c>
      <c r="CX30" s="382">
        <f t="shared" si="39"/>
        <v>276.46743703095609</v>
      </c>
      <c r="CY30" s="382">
        <f t="shared" si="40"/>
        <v>277.92900126831137</v>
      </c>
      <c r="CZ30" s="382">
        <f t="shared" si="41"/>
        <v>279.42434597826326</v>
      </c>
      <c r="DA30" s="382">
        <f t="shared" si="42"/>
        <v>280.95298241324105</v>
      </c>
      <c r="DB30" s="382">
        <f t="shared" si="43"/>
        <v>282.5144322511419</v>
      </c>
      <c r="DC30" s="382">
        <f t="shared" si="44"/>
        <v>284.10822817536865</v>
      </c>
      <c r="DD30" s="382">
        <f t="shared" si="45"/>
        <v>285.73391438048901</v>
      </c>
      <c r="DE30" s="521"/>
      <c r="DF30" s="252"/>
      <c r="DG30" s="537">
        <f t="shared" si="170"/>
        <v>190.00000000000003</v>
      </c>
      <c r="DH30" s="524">
        <v>19000</v>
      </c>
      <c r="DI30" s="382">
        <f t="shared" si="46"/>
        <v>13.469794901127226</v>
      </c>
      <c r="DJ30" s="382">
        <f t="shared" si="47"/>
        <v>26.93708166120037</v>
      </c>
      <c r="DK30" s="382">
        <f t="shared" si="48"/>
        <v>40.399359771878409</v>
      </c>
      <c r="DL30" s="382">
        <f t="shared" si="49"/>
        <v>53.854143934574971</v>
      </c>
      <c r="DM30" s="382">
        <f t="shared" si="50"/>
        <v>67.298971526402028</v>
      </c>
      <c r="DN30" s="382">
        <f t="shared" si="51"/>
        <v>80.731409901811872</v>
      </c>
      <c r="DO30" s="382">
        <f t="shared" si="52"/>
        <v>94.149063478416252</v>
      </c>
      <c r="DP30" s="382">
        <f t="shared" si="53"/>
        <v>107.54958055874688</v>
      </c>
      <c r="DQ30" s="382">
        <f t="shared" si="54"/>
        <v>120.93065984300713</v>
      </c>
      <c r="DR30" s="382">
        <f t="shared" si="55"/>
        <v>134.2900565920587</v>
      </c>
      <c r="DS30" s="382">
        <f t="shared" si="56"/>
        <v>147.62558840426931</v>
      </c>
      <c r="DT30" s="382">
        <f t="shared" si="57"/>
        <v>160.93514057484504</v>
      </c>
      <c r="DU30" s="382">
        <f t="shared" si="58"/>
        <v>174.21667101124328</v>
      </c>
      <c r="DV30" s="382">
        <f t="shared" si="59"/>
        <v>187.46821468354696</v>
      </c>
      <c r="DW30" s="382">
        <f t="shared" si="60"/>
        <v>200.68788759410529</v>
      </c>
      <c r="DX30" s="382">
        <f t="shared" si="61"/>
        <v>213.87389025594567</v>
      </c>
      <c r="DY30" s="382">
        <f t="shared" si="62"/>
        <v>227.0245106746589</v>
      </c>
      <c r="DZ30" s="382">
        <f t="shared" si="63"/>
        <v>240.13812683349056</v>
      </c>
      <c r="EA30" s="382">
        <f t="shared" si="64"/>
        <v>253.21320868601228</v>
      </c>
      <c r="EB30" s="382">
        <f t="shared" si="65"/>
        <v>266.24831966520571</v>
      </c>
      <c r="EC30" s="382">
        <f t="shared" si="66"/>
        <v>279.24211772173231</v>
      </c>
      <c r="ED30" s="382">
        <f t="shared" si="67"/>
        <v>292.19335590782418</v>
      </c>
      <c r="EE30" s="382">
        <f t="shared" si="68"/>
        <v>305.10088252631169</v>
      </c>
      <c r="EF30" s="382">
        <f t="shared" si="69"/>
        <v>317.96364086706063</v>
      </c>
      <c r="EG30" s="382">
        <f t="shared" si="70"/>
        <v>330.78066855530375</v>
      </c>
      <c r="EH30" s="382">
        <f t="shared" si="71"/>
        <v>343.5510965381153</v>
      </c>
      <c r="EI30" s="382">
        <f t="shared" si="72"/>
        <v>356.27414773662417</v>
      </c>
      <c r="EJ30" s="382">
        <f t="shared" si="73"/>
        <v>368.94913539249069</v>
      </c>
      <c r="EK30" s="382">
        <f t="shared" si="74"/>
        <v>381.57546113761242</v>
      </c>
      <c r="EL30" s="382">
        <f t="shared" si="75"/>
        <v>394.15261281625357</v>
      </c>
      <c r="EM30" s="382">
        <f t="shared" si="76"/>
        <v>406.68016208851174</v>
      </c>
      <c r="EN30" s="382">
        <f t="shared" si="77"/>
        <v>419.1577618435922</v>
      </c>
      <c r="EO30" s="382">
        <f t="shared" si="78"/>
        <v>431.58514345058808</v>
      </c>
      <c r="EP30" s="382">
        <f t="shared" si="79"/>
        <v>443.96211387345841</v>
      </c>
      <c r="EQ30" s="382">
        <f t="shared" si="80"/>
        <v>456.28855267577467</v>
      </c>
      <c r="ER30" s="382">
        <f t="shared" si="81"/>
        <v>468.56440893942806</v>
      </c>
      <c r="ES30" s="382">
        <f t="shared" si="82"/>
        <v>480.78969812010098</v>
      </c>
      <c r="ET30" s="382">
        <f t="shared" si="83"/>
        <v>492.96449886074936</v>
      </c>
      <c r="EU30" s="382">
        <f t="shared" si="84"/>
        <v>505.0889497827759</v>
      </c>
      <c r="EV30" s="382">
        <f t="shared" si="85"/>
        <v>517.16324627297251</v>
      </c>
      <c r="EW30" s="521"/>
      <c r="EX30" s="252"/>
      <c r="EY30" s="515">
        <f t="shared" si="171"/>
        <v>190.00000000000003</v>
      </c>
      <c r="EZ30" s="524">
        <v>19000</v>
      </c>
      <c r="FA30" s="382">
        <f t="shared" si="86"/>
        <v>101.38109674769461</v>
      </c>
      <c r="FB30" s="382">
        <f t="shared" si="87"/>
        <v>111.45276919284711</v>
      </c>
      <c r="FC30" s="382">
        <f t="shared" si="88"/>
        <v>121.57216403117334</v>
      </c>
      <c r="FD30" s="382">
        <f t="shared" si="89"/>
        <v>131.73919271964448</v>
      </c>
      <c r="FE30" s="382">
        <f t="shared" si="90"/>
        <v>141.95373191940286</v>
      </c>
      <c r="FF30" s="382">
        <f t="shared" si="91"/>
        <v>152.21562410940842</v>
      </c>
      <c r="FG30" s="382">
        <f t="shared" si="92"/>
        <v>162.52467836451368</v>
      </c>
      <c r="FH30" s="382">
        <f t="shared" si="93"/>
        <v>172.88067129006447</v>
      </c>
      <c r="FI30" s="382">
        <f t="shared" si="94"/>
        <v>183.28334810365163</v>
      </c>
      <c r="FJ30" s="382">
        <f t="shared" si="95"/>
        <v>193.73242385333481</v>
      </c>
      <c r="FK30" s="382">
        <f t="shared" si="96"/>
        <v>204.22758476052817</v>
      </c>
      <c r="FL30" s="382">
        <f t="shared" si="97"/>
        <v>214.76848967480902</v>
      </c>
      <c r="FM30" s="382">
        <f t="shared" si="98"/>
        <v>225.35477162717507</v>
      </c>
      <c r="FN30" s="382">
        <f t="shared" si="99"/>
        <v>235.98603946775202</v>
      </c>
      <c r="FO30" s="382">
        <f t="shared" si="100"/>
        <v>246.6618795736411</v>
      </c>
      <c r="FP30" s="382">
        <f t="shared" si="101"/>
        <v>257.38185761247883</v>
      </c>
      <c r="FQ30" s="382">
        <f t="shared" si="102"/>
        <v>268.14552034736153</v>
      </c>
      <c r="FR30" s="382">
        <f t="shared" si="103"/>
        <v>278.9523974690523</v>
      </c>
      <c r="FS30" s="382">
        <f t="shared" si="104"/>
        <v>289.80200344181259</v>
      </c>
      <c r="FT30" s="382">
        <f t="shared" si="105"/>
        <v>300.69383934978191</v>
      </c>
      <c r="FU30" s="382">
        <f t="shared" si="106"/>
        <v>311.62739473153243</v>
      </c>
      <c r="FV30" s="382">
        <f t="shared" si="107"/>
        <v>322.60214939124506</v>
      </c>
      <c r="FW30" s="382">
        <f t="shared" si="108"/>
        <v>333.61757517585227</v>
      </c>
      <c r="FX30" s="382">
        <f t="shared" si="109"/>
        <v>344.67313770846778</v>
      </c>
      <c r="FY30" s="382">
        <f t="shared" si="110"/>
        <v>355.76829806943715</v>
      </c>
      <c r="FZ30" s="382">
        <f t="shared" si="111"/>
        <v>366.90251441738661</v>
      </c>
      <c r="GA30" s="382">
        <f t="shared" si="112"/>
        <v>378.07524354369838</v>
      </c>
      <c r="GB30" s="382">
        <f t="shared" si="113"/>
        <v>389.28594235488811</v>
      </c>
      <c r="GC30" s="382">
        <f t="shared" si="114"/>
        <v>400.53406927837142</v>
      </c>
      <c r="GD30" s="382">
        <f t="shared" si="115"/>
        <v>411.81908558810255</v>
      </c>
      <c r="GE30" s="382">
        <f t="shared" si="116"/>
        <v>423.14045664749483</v>
      </c>
      <c r="GF30" s="382">
        <f t="shared" si="117"/>
        <v>434.49765306792239</v>
      </c>
      <c r="GG30" s="382">
        <f t="shared" si="118"/>
        <v>445.89015178192119</v>
      </c>
      <c r="GH30" s="382">
        <f t="shared" si="119"/>
        <v>457.31743703095611</v>
      </c>
      <c r="GI30" s="382">
        <f t="shared" si="120"/>
        <v>468.77900126831139</v>
      </c>
      <c r="GJ30" s="382">
        <f t="shared" si="121"/>
        <v>480.27434597826328</v>
      </c>
      <c r="GK30" s="382">
        <f t="shared" si="122"/>
        <v>491.80298241324107</v>
      </c>
      <c r="GL30" s="382">
        <f t="shared" si="123"/>
        <v>503.36443225114192</v>
      </c>
      <c r="GM30" s="382">
        <f t="shared" si="124"/>
        <v>514.95822817536873</v>
      </c>
      <c r="GN30" s="382">
        <f t="shared" si="125"/>
        <v>526.58391438048898</v>
      </c>
      <c r="GO30" s="511"/>
      <c r="GP30" s="521"/>
      <c r="GQ30" s="524">
        <v>19000</v>
      </c>
      <c r="GR30" s="583">
        <f t="shared" si="126"/>
        <v>6.5265508860280033</v>
      </c>
      <c r="GS30" s="477">
        <f t="shared" si="127"/>
        <v>3.1375220446905887</v>
      </c>
      <c r="GT30" s="477">
        <f t="shared" si="128"/>
        <v>2.0092596694019522</v>
      </c>
      <c r="GU30" s="477">
        <f t="shared" si="129"/>
        <v>1.4462220192319577</v>
      </c>
      <c r="GV30" s="477">
        <f t="shared" si="130"/>
        <v>1.1093001675919083</v>
      </c>
      <c r="GW30" s="477">
        <f t="shared" si="131"/>
        <v>0.88545727486411974</v>
      </c>
      <c r="GX30" s="477">
        <f t="shared" si="132"/>
        <v>0.72624848681338805</v>
      </c>
      <c r="GY30" s="477">
        <f t="shared" si="133"/>
        <v>0.607450911402037</v>
      </c>
      <c r="GZ30" s="477">
        <f t="shared" si="134"/>
        <v>0.51560694650629635</v>
      </c>
      <c r="HA30" s="477">
        <f t="shared" si="135"/>
        <v>0.44264161301121419</v>
      </c>
      <c r="HB30" s="477">
        <f t="shared" si="136"/>
        <v>0.3834158899421663</v>
      </c>
      <c r="HC30" s="477">
        <f t="shared" si="137"/>
        <v>0.33450338383324096</v>
      </c>
      <c r="HD30" s="477">
        <f t="shared" si="138"/>
        <v>0.29353161393281091</v>
      </c>
      <c r="HE30" s="477">
        <f t="shared" si="139"/>
        <v>0.25880560534544417</v>
      </c>
      <c r="HF30" s="477">
        <f t="shared" si="140"/>
        <v>0.2290820464088944</v>
      </c>
      <c r="HG30" s="477">
        <f t="shared" si="141"/>
        <v>0.20342813844395222</v>
      </c>
      <c r="HH30" s="477">
        <f t="shared" si="142"/>
        <v>0.1811302645273917</v>
      </c>
      <c r="HI30" s="477">
        <f t="shared" si="143"/>
        <v>0.16163310319512561</v>
      </c>
      <c r="HJ30" s="477">
        <f t="shared" si="144"/>
        <v>0.14449797048767268</v>
      </c>
      <c r="HK30" s="477">
        <f t="shared" si="145"/>
        <v>0.12937366037798759</v>
      </c>
      <c r="HL30" s="477">
        <f t="shared" si="146"/>
        <v>0.11597561741052397</v>
      </c>
      <c r="HM30" s="477">
        <f t="shared" si="147"/>
        <v>0.10407079034683352</v>
      </c>
      <c r="HN30" s="477">
        <f t="shared" si="148"/>
        <v>9.3466437767781005E-2</v>
      </c>
      <c r="HO30" s="477">
        <f t="shared" si="149"/>
        <v>8.400173292950272E-2</v>
      </c>
      <c r="HP30" s="477">
        <f t="shared" si="150"/>
        <v>7.5541384033316575E-2</v>
      </c>
      <c r="HQ30" s="477">
        <f t="shared" si="151"/>
        <v>6.7970727250118337E-2</v>
      </c>
      <c r="HR30" s="477">
        <f t="shared" si="152"/>
        <v>6.1191910627179928E-2</v>
      </c>
      <c r="HS30" s="477">
        <f t="shared" si="153"/>
        <v>5.512089611150052E-2</v>
      </c>
      <c r="HT30" s="477">
        <f t="shared" si="154"/>
        <v>4.9685082170212495E-2</v>
      </c>
      <c r="HU30" s="477">
        <f t="shared" si="155"/>
        <v>4.482140216100701E-2</v>
      </c>
      <c r="HV30" s="477">
        <f t="shared" si="156"/>
        <v>4.0474790986732713E-2</v>
      </c>
      <c r="HW30" s="477">
        <f t="shared" si="157"/>
        <v>3.6596939436026085E-2</v>
      </c>
      <c r="HX30" s="477">
        <f t="shared" si="158"/>
        <v>3.3145275152342876E-2</v>
      </c>
      <c r="HY30" s="477">
        <f t="shared" si="159"/>
        <v>3.0082123541974908E-2</v>
      </c>
      <c r="HZ30" s="477">
        <f t="shared" si="160"/>
        <v>2.7374012605159679E-2</v>
      </c>
      <c r="IA30" s="477">
        <f t="shared" si="161"/>
        <v>2.4991093679821039E-2</v>
      </c>
      <c r="IB30" s="477">
        <f t="shared" si="162"/>
        <v>2.290665614550871E-2</v>
      </c>
      <c r="IC30" s="477">
        <f t="shared" si="163"/>
        <v>2.1096718758504947E-2</v>
      </c>
      <c r="ID30" s="477">
        <f t="shared" si="164"/>
        <v>1.9539683845463899E-2</v>
      </c>
      <c r="IE30" s="477">
        <f t="shared" si="165"/>
        <v>1.8216043339135478E-2</v>
      </c>
    </row>
    <row r="31" spans="1:239" s="90" customFormat="1" ht="36">
      <c r="A31" s="173"/>
      <c r="B31" s="182"/>
      <c r="C31" s="91"/>
      <c r="D31" s="189"/>
      <c r="E31" s="91"/>
      <c r="F31" s="116"/>
      <c r="G31" s="116"/>
      <c r="H31" s="116"/>
      <c r="I31" s="116"/>
      <c r="J31" s="252"/>
      <c r="K31" s="499">
        <v>20000</v>
      </c>
      <c r="L31" s="382">
        <f t="shared" si="172"/>
        <v>6.0959999999999992</v>
      </c>
      <c r="M31" s="382">
        <v>200</v>
      </c>
      <c r="N31" s="491">
        <f t="shared" si="166"/>
        <v>465.63255632249945</v>
      </c>
      <c r="O31" s="263">
        <f t="shared" si="167"/>
        <v>0.65269398162953818</v>
      </c>
      <c r="P31" s="383">
        <f t="shared" si="168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263">
        <f t="shared" si="1"/>
        <v>0.45954360357512902</v>
      </c>
      <c r="T31" s="492">
        <f>O31/Konstanten!$C$22</f>
        <v>0.53281141357513317</v>
      </c>
      <c r="U31" s="492">
        <f t="shared" si="2"/>
        <v>0.86248828735033733</v>
      </c>
      <c r="V31" s="170"/>
      <c r="W31" s="92"/>
      <c r="X31" s="525">
        <v>20000</v>
      </c>
      <c r="Y31" s="410">
        <f t="shared" si="174"/>
        <v>2.2300023990811001E-2</v>
      </c>
      <c r="Z31" s="410">
        <f t="shared" si="174"/>
        <v>4.4595556020942166E-2</v>
      </c>
      <c r="AA31" s="410">
        <f t="shared" si="174"/>
        <v>6.6882118413601158E-2</v>
      </c>
      <c r="AB31" s="410">
        <f t="shared" si="174"/>
        <v>8.9155261950014109E-2</v>
      </c>
      <c r="AC31" s="410">
        <f t="shared" si="174"/>
        <v>0.11141057982531839</v>
      </c>
      <c r="AD31" s="410">
        <f t="shared" si="174"/>
        <v>0.13364372128131613</v>
      </c>
      <c r="AE31" s="410">
        <f t="shared" si="174"/>
        <v>0.15585040481548382</v>
      </c>
      <c r="AF31" s="410">
        <f t="shared" si="174"/>
        <v>0.17802643087189754</v>
      </c>
      <c r="AG31" s="410">
        <f t="shared" si="174"/>
        <v>0.20016769392685588</v>
      </c>
      <c r="AH31" s="410">
        <f t="shared" si="174"/>
        <v>0.22227019389035457</v>
      </c>
      <c r="AI31" s="410">
        <f t="shared" si="174"/>
        <v>0.2443300467537618</v>
      </c>
      <c r="AJ31" s="410">
        <f t="shared" si="174"/>
        <v>0.26634349442410588</v>
      </c>
      <c r="AK31" s="410">
        <f t="shared" si="174"/>
        <v>0.28830691369557748</v>
      </c>
      <c r="AL31" s="410">
        <f t="shared" si="174"/>
        <v>0.31021682431967318</v>
      </c>
      <c r="AM31" s="410">
        <f t="shared" si="174"/>
        <v>0.33206989614613769</v>
      </c>
      <c r="AN31" s="410">
        <f t="shared" si="174"/>
        <v>0.3538629553175211</v>
      </c>
      <c r="AO31" s="410">
        <f t="shared" si="175"/>
        <v>0.37559298951043013</v>
      </c>
      <c r="AP31" s="410">
        <f t="shared" si="175"/>
        <v>0.39725715222650143</v>
      </c>
      <c r="AQ31" s="410">
        <f t="shared" si="175"/>
        <v>0.41885276614535732</v>
      </c>
      <c r="AR31" s="410">
        <f t="shared" si="175"/>
        <v>0.44037732556038212</v>
      </c>
      <c r="AS31" s="410">
        <f t="shared" si="175"/>
        <v>0.46182849792578873</v>
      </c>
      <c r="AT31" s="410">
        <f t="shared" si="175"/>
        <v>0.48320412455042672</v>
      </c>
      <c r="AU31" s="410">
        <f t="shared" si="175"/>
        <v>0.50450222047954063</v>
      </c>
      <c r="AV31" s="410">
        <f t="shared" si="175"/>
        <v>0.52572097361074754</v>
      </c>
      <c r="AW31" s="410">
        <f t="shared" si="175"/>
        <v>0.54685874309442684</v>
      </c>
      <c r="AX31" s="410">
        <f t="shared" si="175"/>
        <v>0.56791405707184195</v>
      </c>
      <c r="AY31" s="410">
        <f t="shared" si="175"/>
        <v>0.58888560980639038</v>
      </c>
      <c r="AZ31" s="410">
        <f t="shared" si="175"/>
        <v>0.60977225826479897</v>
      </c>
      <c r="BA31" s="410">
        <f t="shared" si="175"/>
        <v>0.63057301820548772</v>
      </c>
      <c r="BB31" s="410">
        <f t="shared" si="175"/>
        <v>0.65128705983125701</v>
      </c>
      <c r="BC31" s="410">
        <f t="shared" si="175"/>
        <v>0.6719137030624962</v>
      </c>
      <c r="BD31" s="410">
        <f t="shared" si="175"/>
        <v>0.69245241248579392</v>
      </c>
      <c r="BE31" s="410">
        <f t="shared" si="176"/>
        <v>0.71290279203092943</v>
      </c>
      <c r="BF31" s="410">
        <f t="shared" si="176"/>
        <v>0.7332645794268936</v>
      </c>
      <c r="BG31" s="410">
        <f t="shared" si="176"/>
        <v>0.75353764048505134</v>
      </c>
      <c r="BH31" s="410">
        <f t="shared" si="176"/>
        <v>0.77372196325459053</v>
      </c>
      <c r="BI31" s="410">
        <f t="shared" si="176"/>
        <v>0.79381765209244648</v>
      </c>
      <c r="BJ31" s="410">
        <f t="shared" si="176"/>
        <v>0.81382492168663934</v>
      </c>
      <c r="BK31" s="410">
        <f t="shared" si="176"/>
        <v>0.83374409106874647</v>
      </c>
      <c r="BL31" s="410">
        <f t="shared" si="176"/>
        <v>0.85357557764799163</v>
      </c>
      <c r="BM31" s="253"/>
      <c r="BN31" s="252"/>
      <c r="BO31" s="537">
        <f t="shared" si="169"/>
        <v>200.00000000000003</v>
      </c>
      <c r="BP31" s="525">
        <v>20000</v>
      </c>
      <c r="BQ31" s="382">
        <f t="shared" si="6"/>
        <v>248.55071795209182</v>
      </c>
      <c r="BR31" s="382">
        <f t="shared" si="7"/>
        <v>248.62485189332631</v>
      </c>
      <c r="BS31" s="382">
        <f t="shared" si="8"/>
        <v>248.74834218357756</v>
      </c>
      <c r="BT31" s="382">
        <f t="shared" si="9"/>
        <v>248.92108977148428</v>
      </c>
      <c r="BU31" s="382">
        <f t="shared" si="10"/>
        <v>249.14295671371121</v>
      </c>
      <c r="BV31" s="382">
        <f t="shared" si="11"/>
        <v>249.41376689397427</v>
      </c>
      <c r="BW31" s="382">
        <f t="shared" si="12"/>
        <v>249.73330693406601</v>
      </c>
      <c r="BX31" s="382">
        <f t="shared" si="13"/>
        <v>250.10132728715479</v>
      </c>
      <c r="BY31" s="382">
        <f t="shared" si="14"/>
        <v>250.51754350184146</v>
      </c>
      <c r="BZ31" s="382">
        <f t="shared" si="15"/>
        <v>250.98163764387814</v>
      </c>
      <c r="CA31" s="382">
        <f t="shared" si="16"/>
        <v>251.49325986110355</v>
      </c>
      <c r="CB31" s="382">
        <f t="shared" si="17"/>
        <v>252.05203007605178</v>
      </c>
      <c r="CC31" s="382">
        <f t="shared" si="18"/>
        <v>252.65753978984546</v>
      </c>
      <c r="CD31" s="382">
        <f t="shared" si="19"/>
        <v>253.30935398040762</v>
      </c>
      <c r="CE31" s="382">
        <f t="shared" si="20"/>
        <v>254.0070130777099</v>
      </c>
      <c r="CF31" s="382">
        <f t="shared" si="21"/>
        <v>254.75003499871232</v>
      </c>
      <c r="CG31" s="382">
        <f t="shared" si="22"/>
        <v>255.53791722482558</v>
      </c>
      <c r="CH31" s="382">
        <f t="shared" si="23"/>
        <v>256.3701389051306</v>
      </c>
      <c r="CI31" s="382">
        <f t="shared" si="24"/>
        <v>257.24616296919476</v>
      </c>
      <c r="CJ31" s="382">
        <f t="shared" si="25"/>
        <v>258.16543823410723</v>
      </c>
      <c r="CK31" s="382">
        <f t="shared" si="26"/>
        <v>259.12740149129007</v>
      </c>
      <c r="CL31" s="382">
        <f t="shared" si="27"/>
        <v>260.13147955970726</v>
      </c>
      <c r="CM31" s="382">
        <f t="shared" si="28"/>
        <v>261.17709129324885</v>
      </c>
      <c r="CN31" s="382">
        <f t="shared" si="29"/>
        <v>262.26364953130189</v>
      </c>
      <c r="CO31" s="382">
        <f t="shared" si="30"/>
        <v>263.39056298279235</v>
      </c>
      <c r="CP31" s="382">
        <f t="shared" si="31"/>
        <v>264.55723803528008</v>
      </c>
      <c r="CQ31" s="382">
        <f t="shared" si="32"/>
        <v>265.76308048198024</v>
      </c>
      <c r="CR31" s="382">
        <f t="shared" si="33"/>
        <v>267.00749716085863</v>
      </c>
      <c r="CS31" s="382">
        <f t="shared" si="34"/>
        <v>268.28989750117466</v>
      </c>
      <c r="CT31" s="382">
        <f t="shared" si="35"/>
        <v>269.60969497402914</v>
      </c>
      <c r="CU31" s="382">
        <f t="shared" si="36"/>
        <v>270.96630844457525</v>
      </c>
      <c r="CV31" s="382">
        <f t="shared" si="37"/>
        <v>272.35916342458876</v>
      </c>
      <c r="CW31" s="382">
        <f t="shared" si="38"/>
        <v>273.78769322504138</v>
      </c>
      <c r="CX31" s="382">
        <f t="shared" si="39"/>
        <v>275.25134000917791</v>
      </c>
      <c r="CY31" s="382">
        <f t="shared" si="40"/>
        <v>276.74955574737351</v>
      </c>
      <c r="CZ31" s="382">
        <f t="shared" si="41"/>
        <v>278.28180307571716</v>
      </c>
      <c r="DA31" s="382">
        <f t="shared" si="42"/>
        <v>279.84755606086264</v>
      </c>
      <c r="DB31" s="382">
        <f t="shared" si="43"/>
        <v>281.44630087418182</v>
      </c>
      <c r="DC31" s="382">
        <f t="shared" si="44"/>
        <v>283.07753637867341</v>
      </c>
      <c r="DD31" s="382">
        <f t="shared" si="45"/>
        <v>284.7407746324148</v>
      </c>
      <c r="DE31" s="521"/>
      <c r="DF31" s="252"/>
      <c r="DG31" s="537">
        <f t="shared" si="170"/>
        <v>200.00000000000003</v>
      </c>
      <c r="DH31" s="525">
        <v>20000</v>
      </c>
      <c r="DI31" s="382">
        <f t="shared" si="46"/>
        <v>13.699282668118439</v>
      </c>
      <c r="DJ31" s="382">
        <f t="shared" si="47"/>
        <v>27.395805848663571</v>
      </c>
      <c r="DK31" s="382">
        <f t="shared" si="48"/>
        <v>41.086818828896249</v>
      </c>
      <c r="DL31" s="382">
        <f t="shared" si="49"/>
        <v>54.769588378320371</v>
      </c>
      <c r="DM31" s="382">
        <f t="shared" si="50"/>
        <v>68.441407322024318</v>
      </c>
      <c r="DN31" s="382">
        <f t="shared" si="51"/>
        <v>82.099602915512492</v>
      </c>
      <c r="DO31" s="382">
        <f t="shared" si="52"/>
        <v>95.741544959223759</v>
      </c>
      <c r="DP31" s="382">
        <f t="shared" si="53"/>
        <v>109.36465359478193</v>
      </c>
      <c r="DQ31" s="382">
        <f t="shared" si="54"/>
        <v>122.96640672939866</v>
      </c>
      <c r="DR31" s="382">
        <f t="shared" si="55"/>
        <v>136.54434703999266</v>
      </c>
      <c r="DS31" s="382">
        <f t="shared" si="56"/>
        <v>150.09608851423701</v>
      </c>
      <c r="DT31" s="382">
        <f t="shared" si="57"/>
        <v>163.61932249192878</v>
      </c>
      <c r="DU31" s="382">
        <f t="shared" si="58"/>
        <v>177.11182317633487</v>
      </c>
      <c r="DV31" s="382">
        <f t="shared" si="59"/>
        <v>190.57145259181794</v>
      </c>
      <c r="DW31" s="382">
        <f t="shared" si="60"/>
        <v>203.99616497063835</v>
      </c>
      <c r="DX31" s="382">
        <f t="shared" si="61"/>
        <v>217.38401055837554</v>
      </c>
      <c r="DY31" s="382">
        <f t="shared" si="62"/>
        <v>230.73313883371753</v>
      </c>
      <c r="DZ31" s="382">
        <f t="shared" si="63"/>
        <v>244.04180114447857</v>
      </c>
      <c r="EA31" s="382">
        <f t="shared" si="64"/>
        <v>257.30835276737662</v>
      </c>
      <c r="EB31" s="382">
        <f t="shared" si="65"/>
        <v>270.53125440437219</v>
      </c>
      <c r="EC31" s="382">
        <f t="shared" si="66"/>
        <v>283.7090731330573</v>
      </c>
      <c r="ED31" s="382">
        <f t="shared" si="67"/>
        <v>296.8404828328737</v>
      </c>
      <c r="EE31" s="382">
        <f t="shared" si="68"/>
        <v>309.92426411247504</v>
      </c>
      <c r="EF31" s="382">
        <f t="shared" si="69"/>
        <v>322.95930376665683</v>
      </c>
      <c r="EG31" s="382">
        <f t="shared" si="70"/>
        <v>335.94459379368874</v>
      </c>
      <c r="EH31" s="382">
        <f t="shared" si="71"/>
        <v>348.87923000580452</v>
      </c>
      <c r="EI31" s="382">
        <f t="shared" si="72"/>
        <v>361.76241026688024</v>
      </c>
      <c r="EJ31" s="382">
        <f t="shared" si="73"/>
        <v>374.59343239220459</v>
      </c>
      <c r="EK31" s="382">
        <f t="shared" si="74"/>
        <v>387.3716917454945</v>
      </c>
      <c r="EL31" s="382">
        <f t="shared" si="75"/>
        <v>400.09667856826718</v>
      </c>
      <c r="EM31" s="382">
        <f t="shared" si="76"/>
        <v>412.76797507609223</v>
      </c>
      <c r="EN31" s="382">
        <f t="shared" si="77"/>
        <v>425.38525235543699</v>
      </c>
      <c r="EO31" s="382">
        <f t="shared" si="78"/>
        <v>437.94826709365253</v>
      </c>
      <c r="EP31" s="382">
        <f t="shared" si="79"/>
        <v>450.45685817321311</v>
      </c>
      <c r="EQ31" s="382">
        <f t="shared" si="80"/>
        <v>462.91094315976591</v>
      </c>
      <c r="ER31" s="382">
        <f t="shared" si="81"/>
        <v>475.31051471172458</v>
      </c>
      <c r="ES31" s="382">
        <f t="shared" si="82"/>
        <v>487.65563693732315</v>
      </c>
      <c r="ET31" s="382">
        <f t="shared" si="83"/>
        <v>499.94644172305067</v>
      </c>
      <c r="EU31" s="382">
        <f t="shared" si="84"/>
        <v>512.18312505541212</v>
      </c>
      <c r="EV31" s="382">
        <f t="shared" si="85"/>
        <v>524.36594335596749</v>
      </c>
      <c r="EW31" s="521"/>
      <c r="EX31" s="252"/>
      <c r="EY31" s="515">
        <f t="shared" si="171"/>
        <v>200.00000000000003</v>
      </c>
      <c r="EZ31" s="525">
        <v>20000</v>
      </c>
      <c r="FA31" s="382">
        <f t="shared" si="86"/>
        <v>105.40071795209187</v>
      </c>
      <c r="FB31" s="382">
        <f t="shared" si="87"/>
        <v>115.47485189332636</v>
      </c>
      <c r="FC31" s="382">
        <f t="shared" si="88"/>
        <v>125.59834218357761</v>
      </c>
      <c r="FD31" s="382">
        <f t="shared" si="89"/>
        <v>135.77108977148433</v>
      </c>
      <c r="FE31" s="382">
        <f t="shared" si="90"/>
        <v>145.99295671371127</v>
      </c>
      <c r="FF31" s="382">
        <f t="shared" si="91"/>
        <v>156.26376689397432</v>
      </c>
      <c r="FG31" s="382">
        <f t="shared" si="92"/>
        <v>166.58330693406606</v>
      </c>
      <c r="FH31" s="382">
        <f t="shared" si="93"/>
        <v>176.95132728715484</v>
      </c>
      <c r="FI31" s="382">
        <f t="shared" si="94"/>
        <v>187.36754350184151</v>
      </c>
      <c r="FJ31" s="382">
        <f t="shared" si="95"/>
        <v>197.8316376438782</v>
      </c>
      <c r="FK31" s="382">
        <f t="shared" si="96"/>
        <v>208.3432598611036</v>
      </c>
      <c r="FL31" s="382">
        <f t="shared" si="97"/>
        <v>218.90203007605183</v>
      </c>
      <c r="FM31" s="382">
        <f t="shared" si="98"/>
        <v>229.50753978984551</v>
      </c>
      <c r="FN31" s="382">
        <f t="shared" si="99"/>
        <v>240.15935398040764</v>
      </c>
      <c r="FO31" s="382">
        <f t="shared" si="100"/>
        <v>250.85701307770992</v>
      </c>
      <c r="FP31" s="382">
        <f t="shared" si="101"/>
        <v>261.60003499871232</v>
      </c>
      <c r="FQ31" s="382">
        <f t="shared" si="102"/>
        <v>272.38791722482563</v>
      </c>
      <c r="FR31" s="382">
        <f t="shared" si="103"/>
        <v>283.22013890513063</v>
      </c>
      <c r="FS31" s="382">
        <f t="shared" si="104"/>
        <v>294.09616296919478</v>
      </c>
      <c r="FT31" s="382">
        <f t="shared" si="105"/>
        <v>305.01543823410725</v>
      </c>
      <c r="FU31" s="382">
        <f t="shared" si="106"/>
        <v>315.9774014912901</v>
      </c>
      <c r="FV31" s="382">
        <f t="shared" si="107"/>
        <v>326.98147955970728</v>
      </c>
      <c r="FW31" s="382">
        <f t="shared" si="108"/>
        <v>338.02709129324887</v>
      </c>
      <c r="FX31" s="382">
        <f t="shared" si="109"/>
        <v>349.11364953130192</v>
      </c>
      <c r="FY31" s="382">
        <f t="shared" si="110"/>
        <v>360.24056298279237</v>
      </c>
      <c r="FZ31" s="382">
        <f t="shared" si="111"/>
        <v>371.4072380352801</v>
      </c>
      <c r="GA31" s="382">
        <f t="shared" si="112"/>
        <v>382.61308048198026</v>
      </c>
      <c r="GB31" s="382">
        <f t="shared" si="113"/>
        <v>393.85749716085866</v>
      </c>
      <c r="GC31" s="382">
        <f t="shared" si="114"/>
        <v>405.13989750117469</v>
      </c>
      <c r="GD31" s="382">
        <f t="shared" si="115"/>
        <v>416.45969497402916</v>
      </c>
      <c r="GE31" s="382">
        <f t="shared" si="116"/>
        <v>427.81630844457527</v>
      </c>
      <c r="GF31" s="382">
        <f t="shared" si="117"/>
        <v>439.20916342458878</v>
      </c>
      <c r="GG31" s="382">
        <f t="shared" si="118"/>
        <v>450.6376932250414</v>
      </c>
      <c r="GH31" s="382">
        <f t="shared" si="119"/>
        <v>462.10134000917793</v>
      </c>
      <c r="GI31" s="382">
        <f t="shared" si="120"/>
        <v>473.59955574737353</v>
      </c>
      <c r="GJ31" s="382">
        <f t="shared" si="121"/>
        <v>485.13180307571719</v>
      </c>
      <c r="GK31" s="382">
        <f t="shared" si="122"/>
        <v>496.69755606086267</v>
      </c>
      <c r="GL31" s="382">
        <f t="shared" si="123"/>
        <v>508.29630087418184</v>
      </c>
      <c r="GM31" s="382">
        <f t="shared" si="124"/>
        <v>519.92753637867349</v>
      </c>
      <c r="GN31" s="382">
        <f t="shared" si="125"/>
        <v>531.59077463241488</v>
      </c>
      <c r="GO31" s="511"/>
      <c r="GP31" s="521"/>
      <c r="GQ31" s="525">
        <v>20000</v>
      </c>
      <c r="GR31" s="582">
        <f t="shared" si="126"/>
        <v>6.6938859139964286</v>
      </c>
      <c r="GS31" s="476">
        <f t="shared" si="127"/>
        <v>3.2150558567693852</v>
      </c>
      <c r="GT31" s="476">
        <f t="shared" si="128"/>
        <v>2.0569011124133234</v>
      </c>
      <c r="GU31" s="476">
        <f t="shared" si="129"/>
        <v>1.4789503407191398</v>
      </c>
      <c r="GV31" s="476">
        <f t="shared" si="130"/>
        <v>1.133108631545205</v>
      </c>
      <c r="GW31" s="476">
        <f t="shared" si="131"/>
        <v>0.9033437598325913</v>
      </c>
      <c r="GX31" s="476">
        <f t="shared" si="132"/>
        <v>0.73992708186413481</v>
      </c>
      <c r="GY31" s="476">
        <f t="shared" si="133"/>
        <v>0.61799376188576571</v>
      </c>
      <c r="GZ31" s="476">
        <f t="shared" si="134"/>
        <v>0.5237295167465108</v>
      </c>
      <c r="HA31" s="476">
        <f t="shared" si="135"/>
        <v>0.44884531606376221</v>
      </c>
      <c r="HB31" s="476">
        <f t="shared" si="136"/>
        <v>0.38806588448400303</v>
      </c>
      <c r="HC31" s="476">
        <f t="shared" si="137"/>
        <v>0.3378739548738206</v>
      </c>
      <c r="HD31" s="476">
        <f t="shared" si="138"/>
        <v>0.29583409889776119</v>
      </c>
      <c r="HE31" s="476">
        <f t="shared" si="139"/>
        <v>0.26020634630309114</v>
      </c>
      <c r="HF31" s="476">
        <f t="shared" si="140"/>
        <v>0.22971435817833324</v>
      </c>
      <c r="HG31" s="476">
        <f t="shared" si="141"/>
        <v>0.20340053680472128</v>
      </c>
      <c r="HH31" s="476">
        <f t="shared" si="142"/>
        <v>0.18053227465139912</v>
      </c>
      <c r="HI31" s="476">
        <f t="shared" si="143"/>
        <v>0.16053945503154823</v>
      </c>
      <c r="HJ31" s="476">
        <f t="shared" si="144"/>
        <v>0.14297169060452816</v>
      </c>
      <c r="HK31" s="476">
        <f t="shared" si="145"/>
        <v>0.12746839142730024</v>
      </c>
      <c r="HL31" s="476">
        <f t="shared" si="146"/>
        <v>0.11373738598447715</v>
      </c>
      <c r="HM31" s="476">
        <f t="shared" si="147"/>
        <v>0.10153937373765652</v>
      </c>
      <c r="HN31" s="476">
        <f t="shared" si="148"/>
        <v>9.0676434325822883E-2</v>
      </c>
      <c r="HO31" s="476">
        <f t="shared" si="149"/>
        <v>8.0983410168427944E-2</v>
      </c>
      <c r="HP31" s="476">
        <f t="shared" si="150"/>
        <v>7.2321357860648708E-2</v>
      </c>
      <c r="HQ31" s="476">
        <f t="shared" si="151"/>
        <v>6.4572511321756745E-2</v>
      </c>
      <c r="HR31" s="476">
        <f t="shared" si="152"/>
        <v>5.7636364706100937E-2</v>
      </c>
      <c r="HS31" s="476">
        <f t="shared" si="153"/>
        <v>5.1426595083718177E-2</v>
      </c>
      <c r="HT31" s="476">
        <f t="shared" si="154"/>
        <v>4.5868622138124648E-2</v>
      </c>
      <c r="HU31" s="476">
        <f t="shared" si="155"/>
        <v>4.0897656197288364E-2</v>
      </c>
      <c r="HV31" s="476">
        <f t="shared" si="156"/>
        <v>3.6457124285644835E-2</v>
      </c>
      <c r="HW31" s="476">
        <f t="shared" si="157"/>
        <v>3.2497391464810385E-2</v>
      </c>
      <c r="HX31" s="476">
        <f t="shared" si="158"/>
        <v>2.8974714789030812E-2</v>
      </c>
      <c r="HY31" s="476">
        <f t="shared" si="159"/>
        <v>2.585038195042243E-2</v>
      </c>
      <c r="HZ31" s="476">
        <f t="shared" si="160"/>
        <v>2.3089997645440469E-2</v>
      </c>
      <c r="IA31" s="476">
        <f t="shared" si="161"/>
        <v>2.0662888911576489E-2</v>
      </c>
      <c r="IB31" s="476">
        <f t="shared" si="162"/>
        <v>1.8541606901801577E-2</v>
      </c>
      <c r="IC31" s="476">
        <f t="shared" si="163"/>
        <v>1.6701507310170321E-2</v>
      </c>
      <c r="ID31" s="476">
        <f t="shared" si="164"/>
        <v>1.5120395312562322E-2</v>
      </c>
      <c r="IE31" s="476">
        <f t="shared" si="165"/>
        <v>1.3778223715690074E-2</v>
      </c>
    </row>
    <row r="32" spans="1:239">
      <c r="J32" s="252"/>
      <c r="K32" s="499">
        <v>21000</v>
      </c>
      <c r="L32" s="382">
        <f t="shared" si="172"/>
        <v>6.4007999999999994</v>
      </c>
      <c r="M32" s="382">
        <v>210</v>
      </c>
      <c r="N32" s="491">
        <f t="shared" si="166"/>
        <v>446.45120322837374</v>
      </c>
      <c r="O32" s="263">
        <f t="shared" si="167"/>
        <v>0.63083568280091162</v>
      </c>
      <c r="P32" s="383">
        <f t="shared" si="168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263">
        <f t="shared" si="1"/>
        <v>0.44061307991944115</v>
      </c>
      <c r="T32" s="492">
        <f>O32/Konstanten!$C$22</f>
        <v>0.51496790432727479</v>
      </c>
      <c r="U32" s="492">
        <f t="shared" si="2"/>
        <v>0.8556127017178542</v>
      </c>
      <c r="V32" s="170"/>
      <c r="X32" s="524">
        <v>21000</v>
      </c>
      <c r="Y32" s="410">
        <f t="shared" si="174"/>
        <v>2.2773975056786817E-2</v>
      </c>
      <c r="Z32" s="410">
        <f t="shared" si="174"/>
        <v>4.5542998166908516E-2</v>
      </c>
      <c r="AA32" s="410">
        <f t="shared" si="174"/>
        <v>6.8302133841687207E-2</v>
      </c>
      <c r="AB32" s="410">
        <f t="shared" si="174"/>
        <v>9.1046479375364406E-2</v>
      </c>
      <c r="AC32" s="410">
        <f t="shared" si="174"/>
        <v>0.11377118090583323</v>
      </c>
      <c r="AD32" s="410">
        <f t="shared" si="174"/>
        <v>0.13647144908442874</v>
      </c>
      <c r="AE32" s="410">
        <f t="shared" si="174"/>
        <v>0.15914257423329742</v>
      </c>
      <c r="AF32" s="410">
        <f t="shared" si="174"/>
        <v>0.18177994087729951</v>
      </c>
      <c r="AG32" s="410">
        <f t="shared" si="174"/>
        <v>0.20437904154590972</v>
      </c>
      <c r="AH32" s="410">
        <f t="shared" si="174"/>
        <v>0.22693548975159936</v>
      </c>
      <c r="AI32" s="410">
        <f t="shared" si="174"/>
        <v>0.24944503206260379</v>
      </c>
      <c r="AJ32" s="410">
        <f t="shared" si="174"/>
        <v>0.27190355920055709</v>
      </c>
      <c r="AK32" s="410">
        <f t="shared" si="174"/>
        <v>0.29430711610647575</v>
      </c>
      <c r="AL32" s="410">
        <f t="shared" si="174"/>
        <v>0.31665191093186146</v>
      </c>
      <c r="AM32" s="410">
        <f t="shared" si="174"/>
        <v>0.33893432292514192</v>
      </c>
      <c r="AN32" s="410">
        <f t="shared" si="174"/>
        <v>0.36115090919672638</v>
      </c>
      <c r="AO32" s="410">
        <f t="shared" si="175"/>
        <v>0.38329841035863621</v>
      </c>
      <c r="AP32" s="410">
        <f t="shared" si="175"/>
        <v>0.40537375504669393</v>
      </c>
      <c r="AQ32" s="410">
        <f t="shared" si="175"/>
        <v>0.42737406334441008</v>
      </c>
      <c r="AR32" s="410">
        <f t="shared" si="175"/>
        <v>0.44929664913796413</v>
      </c>
      <c r="AS32" s="410">
        <f t="shared" si="175"/>
        <v>0.47113902144069636</v>
      </c>
      <c r="AT32" s="410">
        <f t="shared" si="175"/>
        <v>0.49289888473359167</v>
      </c>
      <c r="AU32" s="410">
        <f t="shared" si="175"/>
        <v>0.51457413837486476</v>
      </c>
      <c r="AV32" s="410">
        <f t="shared" si="175"/>
        <v>0.53616287513739402</v>
      </c>
      <c r="AW32" s="410">
        <f t="shared" si="175"/>
        <v>0.5576633789369998</v>
      </c>
      <c r="AX32" s="410">
        <f t="shared" si="175"/>
        <v>0.57907412181773821</v>
      </c>
      <c r="AY32" s="410">
        <f t="shared" si="175"/>
        <v>0.60039376026240343</v>
      </c>
      <c r="AZ32" s="410">
        <f t="shared" si="175"/>
        <v>0.62162113089749715</v>
      </c>
      <c r="BA32" s="410">
        <f t="shared" si="175"/>
        <v>0.64275524566186559</v>
      </c>
      <c r="BB32" s="410">
        <f t="shared" si="175"/>
        <v>0.66379528650755104</v>
      </c>
      <c r="BC32" s="410">
        <f t="shared" si="175"/>
        <v>0.68474059969971712</v>
      </c>
      <c r="BD32" s="410">
        <f t="shared" si="175"/>
        <v>0.70559068978041994</v>
      </c>
      <c r="BE32" s="410">
        <f t="shared" si="176"/>
        <v>0.72634521325824131</v>
      </c>
      <c r="BF32" s="410">
        <f t="shared" si="176"/>
        <v>0.74700397208255753</v>
      </c>
      <c r="BG32" s="410">
        <f t="shared" si="176"/>
        <v>0.76756690695784735</v>
      </c>
      <c r="BH32" s="410">
        <f t="shared" si="176"/>
        <v>0.78803409054952478</v>
      </c>
      <c r="BI32" s="410">
        <f t="shared" si="176"/>
        <v>0.80840572062897398</v>
      </c>
      <c r="BJ32" s="410">
        <f t="shared" si="176"/>
        <v>0.82868211320137308</v>
      </c>
      <c r="BK32" s="410">
        <f t="shared" si="176"/>
        <v>0.84886369565587028</v>
      </c>
      <c r="BL32" s="410">
        <f t="shared" si="176"/>
        <v>0.86895099997366776</v>
      </c>
      <c r="BM32" s="253"/>
      <c r="BN32" s="252"/>
      <c r="BO32" s="537">
        <f t="shared" si="169"/>
        <v>210</v>
      </c>
      <c r="BP32" s="524">
        <v>21000</v>
      </c>
      <c r="BQ32" s="382">
        <f t="shared" si="6"/>
        <v>246.5703742863754</v>
      </c>
      <c r="BR32" s="382">
        <f t="shared" si="7"/>
        <v>246.64707490333936</v>
      </c>
      <c r="BS32" s="382">
        <f t="shared" si="8"/>
        <v>246.77483524735106</v>
      </c>
      <c r="BT32" s="382">
        <f t="shared" si="9"/>
        <v>246.95354472092166</v>
      </c>
      <c r="BU32" s="382">
        <f t="shared" si="10"/>
        <v>247.18304934029095</v>
      </c>
      <c r="BV32" s="382">
        <f t="shared" si="11"/>
        <v>247.4631525763987</v>
      </c>
      <c r="BW32" s="382">
        <f t="shared" si="12"/>
        <v>247.79361641960222</v>
      </c>
      <c r="BX32" s="382">
        <f t="shared" si="13"/>
        <v>248.17416265619792</v>
      </c>
      <c r="BY32" s="382">
        <f t="shared" si="14"/>
        <v>248.60447434262656</v>
      </c>
      <c r="BZ32" s="382">
        <f t="shared" si="15"/>
        <v>249.08419746134334</v>
      </c>
      <c r="CA32" s="382">
        <f t="shared" si="16"/>
        <v>249.61294274072407</v>
      </c>
      <c r="CB32" s="382">
        <f t="shared" si="17"/>
        <v>250.19028762008978</v>
      </c>
      <c r="CC32" s="382">
        <f t="shared" si="18"/>
        <v>250.81577833997173</v>
      </c>
      <c r="CD32" s="382">
        <f t="shared" si="19"/>
        <v>251.48893213710883</v>
      </c>
      <c r="CE32" s="382">
        <f t="shared" si="20"/>
        <v>252.20923952337446</v>
      </c>
      <c r="CF32" s="382">
        <f t="shared" si="21"/>
        <v>252.97616662784498</v>
      </c>
      <c r="CG32" s="382">
        <f t="shared" si="22"/>
        <v>253.78915758153971</v>
      </c>
      <c r="CH32" s="382">
        <f t="shared" si="23"/>
        <v>254.64763692495231</v>
      </c>
      <c r="CI32" s="382">
        <f t="shared" si="24"/>
        <v>255.55101201932817</v>
      </c>
      <c r="CJ32" s="382">
        <f t="shared" si="25"/>
        <v>256.49867544369238</v>
      </c>
      <c r="CK32" s="382">
        <f t="shared" si="26"/>
        <v>257.49000736085623</v>
      </c>
      <c r="CL32" s="382">
        <f t="shared" si="27"/>
        <v>258.52437783700316</v>
      </c>
      <c r="CM32" s="382">
        <f t="shared" si="28"/>
        <v>259.60114910092562</v>
      </c>
      <c r="CN32" s="382">
        <f t="shared" si="29"/>
        <v>260.7196777305395</v>
      </c>
      <c r="CO32" s="382">
        <f t="shared" si="30"/>
        <v>261.87931675588612</v>
      </c>
      <c r="CP32" s="382">
        <f t="shared" si="31"/>
        <v>263.07941766943105</v>
      </c>
      <c r="CQ32" s="382">
        <f t="shared" si="32"/>
        <v>264.31933233604718</v>
      </c>
      <c r="CR32" s="382">
        <f t="shared" si="33"/>
        <v>265.59841479660918</v>
      </c>
      <c r="CS32" s="382">
        <f t="shared" si="34"/>
        <v>266.91602296059403</v>
      </c>
      <c r="CT32" s="382">
        <f t="shared" si="35"/>
        <v>268.27152018448317</v>
      </c>
      <c r="CU32" s="382">
        <f t="shared" si="36"/>
        <v>269.6642767340544</v>
      </c>
      <c r="CV32" s="382">
        <f t="shared" si="37"/>
        <v>271.09367112985137</v>
      </c>
      <c r="CW32" s="382">
        <f t="shared" si="38"/>
        <v>272.55909137620608</v>
      </c>
      <c r="CX32" s="382">
        <f t="shared" si="39"/>
        <v>274.05993607515194</v>
      </c>
      <c r="CY32" s="382">
        <f t="shared" si="40"/>
        <v>275.5956154274333</v>
      </c>
      <c r="CZ32" s="382">
        <f t="shared" si="41"/>
        <v>277.16555212354439</v>
      </c>
      <c r="DA32" s="382">
        <f t="shared" si="42"/>
        <v>278.76918212837018</v>
      </c>
      <c r="DB32" s="382">
        <f t="shared" si="43"/>
        <v>280.40595536351725</v>
      </c>
      <c r="DC32" s="382">
        <f t="shared" si="44"/>
        <v>282.07533629184621</v>
      </c>
      <c r="DD32" s="382">
        <f t="shared" si="45"/>
        <v>283.77680440904237</v>
      </c>
      <c r="DE32" s="521"/>
      <c r="DF32" s="252"/>
      <c r="DG32" s="537">
        <f t="shared" si="170"/>
        <v>210</v>
      </c>
      <c r="DH32" s="524">
        <v>21000</v>
      </c>
      <c r="DI32" s="382">
        <f t="shared" si="46"/>
        <v>13.934562756800377</v>
      </c>
      <c r="DJ32" s="382">
        <f t="shared" si="47"/>
        <v>27.866095598471695</v>
      </c>
      <c r="DK32" s="382">
        <f t="shared" si="48"/>
        <v>41.791578679925593</v>
      </c>
      <c r="DL32" s="382">
        <f t="shared" si="49"/>
        <v>55.708012214743619</v>
      </c>
      <c r="DM32" s="382">
        <f t="shared" si="50"/>
        <v>69.612426302152073</v>
      </c>
      <c r="DN32" s="382">
        <f t="shared" si="51"/>
        <v>83.501890514793885</v>
      </c>
      <c r="DO32" s="382">
        <f t="shared" si="52"/>
        <v>97.373523172968845</v>
      </c>
      <c r="DP32" s="382">
        <f t="shared" si="53"/>
        <v>111.2245002361734</v>
      </c>
      <c r="DQ32" s="382">
        <f t="shared" si="54"/>
        <v>125.05206374797909</v>
      </c>
      <c r="DR32" s="382">
        <f t="shared" si="55"/>
        <v>138.85352977703016</v>
      </c>
      <c r="DS32" s="382">
        <f t="shared" si="56"/>
        <v>152.62629580392854</v>
      </c>
      <c r="DT32" s="382">
        <f t="shared" si="57"/>
        <v>166.36784751147084</v>
      </c>
      <c r="DU32" s="382">
        <f t="shared" si="58"/>
        <v>180.07576494365574</v>
      </c>
      <c r="DV32" s="382">
        <f t="shared" si="59"/>
        <v>193.74772800701109</v>
      </c>
      <c r="DW32" s="382">
        <f t="shared" si="60"/>
        <v>207.38152129601875</v>
      </c>
      <c r="DX32" s="382">
        <f t="shared" si="61"/>
        <v>220.97503823240473</v>
      </c>
      <c r="DY32" s="382">
        <f t="shared" si="62"/>
        <v>234.52628451582297</v>
      </c>
      <c r="DZ32" s="382">
        <f t="shared" si="63"/>
        <v>248.03338089081743</v>
      </c>
      <c r="EA32" s="382">
        <f t="shared" si="64"/>
        <v>261.4945652417735</v>
      </c>
      <c r="EB32" s="382">
        <f t="shared" si="65"/>
        <v>274.90819403384432</v>
      </c>
      <c r="EC32" s="382">
        <f t="shared" si="66"/>
        <v>288.27274312335948</v>
      </c>
      <c r="ED32" s="382">
        <f t="shared" si="67"/>
        <v>301.58680796615408</v>
      </c>
      <c r="EE32" s="382">
        <f t="shared" si="68"/>
        <v>314.84910325631586</v>
      </c>
      <c r="EF32" s="382">
        <f t="shared" si="69"/>
        <v>328.05846203129431</v>
      </c>
      <c r="EG32" s="382">
        <f t="shared" si="70"/>
        <v>341.21383428191723</v>
      </c>
      <c r="EH32" s="382">
        <f t="shared" si="71"/>
        <v>354.31428510780216</v>
      </c>
      <c r="EI32" s="382">
        <f t="shared" si="72"/>
        <v>367.35899245988782</v>
      </c>
      <c r="EJ32" s="382">
        <f t="shared" si="73"/>
        <v>380.34724451246154</v>
      </c>
      <c r="EK32" s="382">
        <f t="shared" si="74"/>
        <v>393.27843670702543</v>
      </c>
      <c r="EL32" s="382">
        <f t="shared" si="75"/>
        <v>406.15206850994059</v>
      </c>
      <c r="EM32" s="382">
        <f t="shared" si="76"/>
        <v>418.96773992476017</v>
      </c>
      <c r="EN32" s="382">
        <f t="shared" si="77"/>
        <v>431.72514779888149</v>
      </c>
      <c r="EO32" s="382">
        <f t="shared" si="78"/>
        <v>444.42408196246322</v>
      </c>
      <c r="EP32" s="382">
        <f t="shared" si="79"/>
        <v>457.06442123556917</v>
      </c>
      <c r="EQ32" s="382">
        <f t="shared" si="80"/>
        <v>469.64612933743763</v>
      </c>
      <c r="ER32" s="382">
        <f t="shared" si="81"/>
        <v>482.16925072937892</v>
      </c>
      <c r="ES32" s="382">
        <f t="shared" si="82"/>
        <v>494.63390642047278</v>
      </c>
      <c r="ET32" s="382">
        <f t="shared" si="83"/>
        <v>507.04028976273503</v>
      </c>
      <c r="EU32" s="382">
        <f t="shared" si="84"/>
        <v>519.38866225996082</v>
      </c>
      <c r="EV32" s="382">
        <f t="shared" si="85"/>
        <v>531.6793494119994</v>
      </c>
      <c r="EW32" s="521"/>
      <c r="EX32" s="252"/>
      <c r="EY32" s="515">
        <f t="shared" si="171"/>
        <v>210</v>
      </c>
      <c r="EZ32" s="524">
        <v>21000</v>
      </c>
      <c r="FA32" s="382">
        <f t="shared" si="86"/>
        <v>109.42037428637542</v>
      </c>
      <c r="FB32" s="382">
        <f t="shared" si="87"/>
        <v>119.49707490333938</v>
      </c>
      <c r="FC32" s="382">
        <f t="shared" si="88"/>
        <v>129.62483524735109</v>
      </c>
      <c r="FD32" s="382">
        <f t="shared" si="89"/>
        <v>139.80354472092168</v>
      </c>
      <c r="FE32" s="382">
        <f t="shared" si="90"/>
        <v>150.03304934029097</v>
      </c>
      <c r="FF32" s="382">
        <f t="shared" si="91"/>
        <v>160.31315257639872</v>
      </c>
      <c r="FG32" s="382">
        <f t="shared" si="92"/>
        <v>170.64361641960224</v>
      </c>
      <c r="FH32" s="382">
        <f t="shared" si="93"/>
        <v>181.02416265619794</v>
      </c>
      <c r="FI32" s="382">
        <f t="shared" si="94"/>
        <v>191.45447434262658</v>
      </c>
      <c r="FJ32" s="382">
        <f t="shared" si="95"/>
        <v>201.93419746134336</v>
      </c>
      <c r="FK32" s="382">
        <f t="shared" si="96"/>
        <v>212.46294274072409</v>
      </c>
      <c r="FL32" s="382">
        <f t="shared" si="97"/>
        <v>223.0402876200898</v>
      </c>
      <c r="FM32" s="382">
        <f t="shared" si="98"/>
        <v>233.66577833997175</v>
      </c>
      <c r="FN32" s="382">
        <f t="shared" si="99"/>
        <v>244.33893213710886</v>
      </c>
      <c r="FO32" s="382">
        <f t="shared" si="100"/>
        <v>255.05923952337449</v>
      </c>
      <c r="FP32" s="382">
        <f t="shared" si="101"/>
        <v>265.826166627845</v>
      </c>
      <c r="FQ32" s="382">
        <f t="shared" si="102"/>
        <v>276.63915758153973</v>
      </c>
      <c r="FR32" s="382">
        <f t="shared" si="103"/>
        <v>287.4976369249523</v>
      </c>
      <c r="FS32" s="382">
        <f t="shared" si="104"/>
        <v>298.40101201932816</v>
      </c>
      <c r="FT32" s="382">
        <f t="shared" si="105"/>
        <v>309.3486754436924</v>
      </c>
      <c r="FU32" s="382">
        <f t="shared" si="106"/>
        <v>320.34000736085625</v>
      </c>
      <c r="FV32" s="382">
        <f t="shared" si="107"/>
        <v>331.37437783700318</v>
      </c>
      <c r="FW32" s="382">
        <f t="shared" si="108"/>
        <v>342.45114910092565</v>
      </c>
      <c r="FX32" s="382">
        <f t="shared" si="109"/>
        <v>353.56967773053952</v>
      </c>
      <c r="FY32" s="382">
        <f t="shared" si="110"/>
        <v>364.72931675588615</v>
      </c>
      <c r="FZ32" s="382">
        <f t="shared" si="111"/>
        <v>375.92941766943107</v>
      </c>
      <c r="GA32" s="382">
        <f t="shared" si="112"/>
        <v>387.1693323360472</v>
      </c>
      <c r="GB32" s="382">
        <f t="shared" si="113"/>
        <v>398.4484147966092</v>
      </c>
      <c r="GC32" s="382">
        <f t="shared" si="114"/>
        <v>409.76602296059406</v>
      </c>
      <c r="GD32" s="382">
        <f t="shared" si="115"/>
        <v>421.12152018448319</v>
      </c>
      <c r="GE32" s="382">
        <f t="shared" si="116"/>
        <v>432.51427673405442</v>
      </c>
      <c r="GF32" s="382">
        <f t="shared" si="117"/>
        <v>443.9436711298514</v>
      </c>
      <c r="GG32" s="382">
        <f t="shared" si="118"/>
        <v>455.40909137620611</v>
      </c>
      <c r="GH32" s="382">
        <f t="shared" si="119"/>
        <v>466.90993607515196</v>
      </c>
      <c r="GI32" s="382">
        <f t="shared" si="120"/>
        <v>478.44561542743332</v>
      </c>
      <c r="GJ32" s="382">
        <f t="shared" si="121"/>
        <v>490.01555212354441</v>
      </c>
      <c r="GK32" s="382">
        <f t="shared" si="122"/>
        <v>501.6191821283702</v>
      </c>
      <c r="GL32" s="382">
        <f t="shared" si="123"/>
        <v>513.25595536351727</v>
      </c>
      <c r="GM32" s="382">
        <f t="shared" si="124"/>
        <v>524.92533629184618</v>
      </c>
      <c r="GN32" s="382">
        <f t="shared" si="125"/>
        <v>536.62680440904239</v>
      </c>
      <c r="GO32" s="511"/>
      <c r="GP32" s="521"/>
      <c r="GQ32" s="524">
        <v>21000</v>
      </c>
      <c r="GR32" s="583">
        <f t="shared" si="126"/>
        <v>6.852444041200779</v>
      </c>
      <c r="GS32" s="477">
        <f t="shared" si="127"/>
        <v>3.2882604231750769</v>
      </c>
      <c r="GT32" s="477">
        <f t="shared" si="128"/>
        <v>2.1016975032248739</v>
      </c>
      <c r="GU32" s="477">
        <f t="shared" si="129"/>
        <v>1.5095769739908513</v>
      </c>
      <c r="GV32" s="477">
        <f t="shared" si="130"/>
        <v>1.1552624626108268</v>
      </c>
      <c r="GW32" s="477">
        <f t="shared" si="131"/>
        <v>0.91987452724793484</v>
      </c>
      <c r="GX32" s="477">
        <f t="shared" si="132"/>
        <v>0.75246423112862548</v>
      </c>
      <c r="GY32" s="477">
        <f t="shared" si="133"/>
        <v>0.62755653899826369</v>
      </c>
      <c r="GZ32" s="477">
        <f t="shared" si="134"/>
        <v>0.53099811873932856</v>
      </c>
      <c r="HA32" s="477">
        <f t="shared" si="135"/>
        <v>0.4542964646675357</v>
      </c>
      <c r="HB32" s="477">
        <f t="shared" si="136"/>
        <v>0.39204677425746298</v>
      </c>
      <c r="HC32" s="477">
        <f t="shared" si="137"/>
        <v>0.34064538885562889</v>
      </c>
      <c r="HD32" s="477">
        <f t="shared" si="138"/>
        <v>0.29759703318813552</v>
      </c>
      <c r="HE32" s="477">
        <f t="shared" si="139"/>
        <v>0.26111895427370913</v>
      </c>
      <c r="HF32" s="477">
        <f t="shared" si="140"/>
        <v>0.2299034066747925</v>
      </c>
      <c r="HG32" s="477">
        <f t="shared" si="141"/>
        <v>0.20296920753677739</v>
      </c>
      <c r="HH32" s="477">
        <f t="shared" si="142"/>
        <v>0.17956568558043867</v>
      </c>
      <c r="HI32" s="477">
        <f t="shared" si="143"/>
        <v>0.15910864857140647</v>
      </c>
      <c r="HJ32" s="477">
        <f t="shared" si="144"/>
        <v>0.1411365729281279</v>
      </c>
      <c r="HK32" s="476">
        <f t="shared" si="145"/>
        <v>0.12527993765659842</v>
      </c>
      <c r="HL32" s="477">
        <f t="shared" si="146"/>
        <v>0.11123932110284304</v>
      </c>
      <c r="HM32" s="477">
        <f t="shared" si="147"/>
        <v>9.8769472284716248E-2</v>
      </c>
      <c r="HN32" s="477">
        <f t="shared" si="148"/>
        <v>8.7667538383106688E-2</v>
      </c>
      <c r="HO32" s="477">
        <f t="shared" si="149"/>
        <v>7.7764236109878593E-2</v>
      </c>
      <c r="HP32" s="477">
        <f t="shared" si="150"/>
        <v>6.8917142599030687E-2</v>
      </c>
      <c r="HQ32" s="477">
        <f t="shared" si="151"/>
        <v>6.1005535114262703E-2</v>
      </c>
      <c r="HR32" s="477">
        <f t="shared" si="152"/>
        <v>5.3926377964798274E-2</v>
      </c>
      <c r="HS32" s="477">
        <f t="shared" si="153"/>
        <v>4.759116976737976E-2</v>
      </c>
      <c r="HT32" s="477">
        <f t="shared" si="154"/>
        <v>4.1923443328399736E-2</v>
      </c>
      <c r="HU32" s="477">
        <f t="shared" si="155"/>
        <v>3.6856765815477359E-2</v>
      </c>
      <c r="HV32" s="477">
        <f t="shared" si="156"/>
        <v>3.2333126201380069E-2</v>
      </c>
      <c r="HW32" s="477">
        <f t="shared" si="157"/>
        <v>2.8301625219807398E-2</v>
      </c>
      <c r="HX32" s="477">
        <f t="shared" si="158"/>
        <v>2.471740362321477E-2</v>
      </c>
      <c r="HY32" s="477">
        <f t="shared" si="159"/>
        <v>2.1540759643832466E-2</v>
      </c>
      <c r="HZ32" s="477">
        <f t="shared" si="160"/>
        <v>1.8736417784193691E-2</v>
      </c>
      <c r="IA32" s="477">
        <f t="shared" si="161"/>
        <v>1.6272919482725971E-2</v>
      </c>
      <c r="IB32" s="477">
        <f t="shared" si="162"/>
        <v>1.4122112570987907E-2</v>
      </c>
      <c r="IC32" s="477">
        <f t="shared" si="163"/>
        <v>1.225872130139956E-2</v>
      </c>
      <c r="ID32" s="477">
        <f t="shared" si="164"/>
        <v>1.0659982464373042E-2</v>
      </c>
      <c r="IE32" s="477">
        <f t="shared" si="165"/>
        <v>9.3053360122309428E-3</v>
      </c>
    </row>
    <row r="33" spans="1:270">
      <c r="J33" s="252"/>
      <c r="K33" s="499">
        <v>22000</v>
      </c>
      <c r="L33" s="382">
        <f t="shared" si="172"/>
        <v>6.7055999999999996</v>
      </c>
      <c r="M33" s="382">
        <v>220</v>
      </c>
      <c r="N33" s="491">
        <f t="shared" si="166"/>
        <v>427.91474727009285</v>
      </c>
      <c r="O33" s="263">
        <f t="shared" si="167"/>
        <v>0.60954185931508753</v>
      </c>
      <c r="P33" s="383">
        <f t="shared" si="168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263">
        <f t="shared" si="1"/>
        <v>0.42231902025175705</v>
      </c>
      <c r="T33" s="492">
        <f>O33/Konstanten!$C$22</f>
        <v>0.49758519127762246</v>
      </c>
      <c r="U33" s="492">
        <f t="shared" si="2"/>
        <v>0.84873711608537117</v>
      </c>
      <c r="V33" s="170"/>
      <c r="X33" s="524">
        <v>22000</v>
      </c>
      <c r="Y33" s="410">
        <f t="shared" si="174"/>
        <v>2.3261943316579096E-2</v>
      </c>
      <c r="Z33" s="410">
        <f t="shared" si="174"/>
        <v>4.6518437086402013E-2</v>
      </c>
      <c r="AA33" s="410">
        <f t="shared" si="174"/>
        <v>6.9764050697508281E-2</v>
      </c>
      <c r="AB33" s="410">
        <f t="shared" si="174"/>
        <v>9.2993391246676521E-2</v>
      </c>
      <c r="AC33" s="410">
        <f t="shared" si="174"/>
        <v>0.11620112199390921</v>
      </c>
      <c r="AD33" s="410">
        <f t="shared" si="174"/>
        <v>0.13938198034460117</v>
      </c>
      <c r="AE33" s="410">
        <f t="shared" si="174"/>
        <v>0.16253079521327579</v>
      </c>
      <c r="AF33" s="410">
        <f t="shared" si="174"/>
        <v>0.18564250363325482</v>
      </c>
      <c r="AG33" s="410">
        <f t="shared" si="174"/>
        <v>0.20871216648767141</v>
      </c>
      <c r="AH33" s="410">
        <f t="shared" si="174"/>
        <v>0.23173498325093778</v>
      </c>
      <c r="AI33" s="410">
        <f t="shared" si="174"/>
        <v>0.25470630564430075</v>
      </c>
      <c r="AJ33" s="410">
        <f t="shared" si="174"/>
        <v>0.27762165012481954</v>
      </c>
      <c r="AK33" s="410">
        <f t="shared" si="174"/>
        <v>0.30047670914339175</v>
      </c>
      <c r="AL33" s="410">
        <f t="shared" si="174"/>
        <v>0.32326736112395471</v>
      </c>
      <c r="AM33" s="410">
        <f t="shared" si="174"/>
        <v>0.34598967913265971</v>
      </c>
      <c r="AN33" s="410">
        <f t="shared" si="174"/>
        <v>0.36863993822184149</v>
      </c>
      <c r="AO33" s="410">
        <f t="shared" si="175"/>
        <v>0.39121462144909103</v>
      </c>
      <c r="AP33" s="410">
        <f t="shared" si="175"/>
        <v>0.41371042458633545</v>
      </c>
      <c r="AQ33" s="410">
        <f t="shared" si="175"/>
        <v>0.43612425954717537</v>
      </c>
      <c r="AR33" s="410">
        <f t="shared" si="175"/>
        <v>0.4584532565729289</v>
      </c>
      <c r="AS33" s="410">
        <f t="shared" si="175"/>
        <v>0.48069476522837978</v>
      </c>
      <c r="AT33" s="410">
        <f t="shared" si="175"/>
        <v>0.50284635426753033</v>
      </c>
      <c r="AU33" s="410">
        <f t="shared" si="175"/>
        <v>0.52490581043716622</v>
      </c>
      <c r="AV33" s="410">
        <f t="shared" si="175"/>
        <v>0.54687113629217299</v>
      </c>
      <c r="AW33" s="410">
        <f t="shared" si="175"/>
        <v>0.56874054710108835</v>
      </c>
      <c r="AX33" s="410">
        <f t="shared" si="175"/>
        <v>0.59051246692346526</v>
      </c>
      <c r="AY33" s="410">
        <f t="shared" si="175"/>
        <v>0.61218552394234604</v>
      </c>
      <c r="AZ33" s="410">
        <f t="shared" si="175"/>
        <v>0.63375854513573993</v>
      </c>
      <c r="BA33" s="410">
        <f t="shared" si="175"/>
        <v>0.65523055037019884</v>
      </c>
      <c r="BB33" s="410">
        <f t="shared" si="175"/>
        <v>0.67660074599812403</v>
      </c>
      <c r="BC33" s="410">
        <f t="shared" si="175"/>
        <v>0.69786851803779626</v>
      </c>
      <c r="BD33" s="410">
        <f t="shared" si="175"/>
        <v>0.71903342501199985</v>
      </c>
      <c r="BE33" s="410">
        <f t="shared" si="176"/>
        <v>0.74009519051726269</v>
      </c>
      <c r="BF33" s="410">
        <f t="shared" si="176"/>
        <v>0.76105369559142666</v>
      </c>
      <c r="BG33" s="410">
        <f t="shared" si="176"/>
        <v>0.78190897094273992</v>
      </c>
      <c r="BH33" s="410">
        <f t="shared" si="176"/>
        <v>0.80266118909870332</v>
      </c>
      <c r="BI33" s="410">
        <f t="shared" si="176"/>
        <v>0.82331065652802193</v>
      </c>
      <c r="BJ33" s="410">
        <f t="shared" si="176"/>
        <v>0.8438578057839452</v>
      </c>
      <c r="BK33" s="410">
        <f t="shared" si="176"/>
        <v>0.8643031877122942</v>
      </c>
      <c r="BL33" s="410">
        <f t="shared" si="176"/>
        <v>0.88464746376264269</v>
      </c>
      <c r="BM33" s="253"/>
      <c r="BN33" s="252"/>
      <c r="BO33" s="537">
        <f t="shared" si="169"/>
        <v>220</v>
      </c>
      <c r="BP33" s="524">
        <v>22000</v>
      </c>
      <c r="BQ33" s="382">
        <f t="shared" si="6"/>
        <v>244.59006755355634</v>
      </c>
      <c r="BR33" s="382">
        <f t="shared" si="7"/>
        <v>244.66944541359456</v>
      </c>
      <c r="BS33" s="382">
        <f t="shared" si="8"/>
        <v>244.80165932196883</v>
      </c>
      <c r="BT33" s="382">
        <f t="shared" si="9"/>
        <v>244.98658599252519</v>
      </c>
      <c r="BU33" s="382">
        <f t="shared" si="10"/>
        <v>245.2240538211575</v>
      </c>
      <c r="BV33" s="382">
        <f t="shared" si="11"/>
        <v>245.51384386786913</v>
      </c>
      <c r="BW33" s="382">
        <f t="shared" si="12"/>
        <v>245.85569109912021</v>
      </c>
      <c r="BX33" s="382">
        <f t="shared" si="13"/>
        <v>246.24928587582014</v>
      </c>
      <c r="BY33" s="382">
        <f t="shared" si="14"/>
        <v>246.69427566968912</v>
      </c>
      <c r="BZ33" s="382">
        <f t="shared" si="15"/>
        <v>247.19026698843007</v>
      </c>
      <c r="CA33" s="382">
        <f t="shared" si="16"/>
        <v>247.73682748824274</v>
      </c>
      <c r="CB33" s="382">
        <f t="shared" si="17"/>
        <v>248.33348825071067</v>
      </c>
      <c r="CC33" s="382">
        <f t="shared" si="18"/>
        <v>248.9797462000052</v>
      </c>
      <c r="CD33" s="382">
        <f t="shared" si="19"/>
        <v>249.67506663568477</v>
      </c>
      <c r="CE33" s="382">
        <f t="shared" si="20"/>
        <v>250.41888585611736</v>
      </c>
      <c r="CF33" s="382">
        <f t="shared" si="21"/>
        <v>251.21061384769195</v>
      </c>
      <c r="CG33" s="382">
        <f t="shared" si="22"/>
        <v>252.04963701549238</v>
      </c>
      <c r="CH33" s="382">
        <f t="shared" si="23"/>
        <v>252.93532093194943</v>
      </c>
      <c r="CI33" s="382">
        <f t="shared" si="24"/>
        <v>253.86701308111955</v>
      </c>
      <c r="CJ33" s="382">
        <f t="shared" si="25"/>
        <v>254.84404557762852</v>
      </c>
      <c r="CK33" s="382">
        <f t="shared" si="26"/>
        <v>255.86573784090533</v>
      </c>
      <c r="CL33" s="382">
        <f t="shared" si="27"/>
        <v>256.93139920708717</v>
      </c>
      <c r="CM33" s="382">
        <f t="shared" si="28"/>
        <v>258.04033146283786</v>
      </c>
      <c r="CN33" s="382">
        <f t="shared" si="29"/>
        <v>259.19183128725894</v>
      </c>
      <c r="CO33" s="382">
        <f t="shared" si="30"/>
        <v>260.3851925900355</v>
      </c>
      <c r="CP33" s="382">
        <f t="shared" si="31"/>
        <v>261.61970873591434</v>
      </c>
      <c r="CQ33" s="382">
        <f t="shared" si="32"/>
        <v>262.89467464752289</v>
      </c>
      <c r="CR33" s="382">
        <f t="shared" si="33"/>
        <v>264.20938878038805</v>
      </c>
      <c r="CS33" s="382">
        <f t="shared" si="34"/>
        <v>265.56315496575206</v>
      </c>
      <c r="CT33" s="382">
        <f t="shared" si="35"/>
        <v>266.95528411843065</v>
      </c>
      <c r="CU33" s="382">
        <f t="shared" si="36"/>
        <v>268.38509580845692</v>
      </c>
      <c r="CV33" s="382">
        <f t="shared" si="37"/>
        <v>269.85191969663418</v>
      </c>
      <c r="CW33" s="382">
        <f t="shared" si="38"/>
        <v>271.3550968353432</v>
      </c>
      <c r="CX33" s="382">
        <f t="shared" si="39"/>
        <v>272.89398083703207</v>
      </c>
      <c r="CY33" s="382">
        <f t="shared" si="40"/>
        <v>274.46793891375762</v>
      </c>
      <c r="CZ33" s="382">
        <f t="shared" si="41"/>
        <v>276.07635279193562</v>
      </c>
      <c r="DA33" s="382">
        <f t="shared" si="42"/>
        <v>277.71861950712247</v>
      </c>
      <c r="DB33" s="382">
        <f t="shared" si="43"/>
        <v>279.39415208417762</v>
      </c>
      <c r="DC33" s="382">
        <f t="shared" si="44"/>
        <v>281.10238010856636</v>
      </c>
      <c r="DD33" s="382">
        <f t="shared" si="45"/>
        <v>282.8427501948666</v>
      </c>
      <c r="DE33" s="521"/>
      <c r="DF33" s="252"/>
      <c r="DG33" s="537">
        <f t="shared" si="170"/>
        <v>220</v>
      </c>
      <c r="DH33" s="524">
        <v>22000</v>
      </c>
      <c r="DI33" s="382">
        <f t="shared" si="46"/>
        <v>14.175829598083709</v>
      </c>
      <c r="DJ33" s="382">
        <f t="shared" si="47"/>
        <v>28.348338242060059</v>
      </c>
      <c r="DK33" s="382">
        <f t="shared" si="48"/>
        <v>42.514216516687284</v>
      </c>
      <c r="DL33" s="382">
        <f t="shared" si="49"/>
        <v>56.670177986431391</v>
      </c>
      <c r="DM33" s="382">
        <f t="shared" si="50"/>
        <v>70.812970441630256</v>
      </c>
      <c r="DN33" s="382">
        <f t="shared" si="51"/>
        <v>84.939386856828108</v>
      </c>
      <c r="DO33" s="382">
        <f t="shared" si="52"/>
        <v>99.046275972237424</v>
      </c>
      <c r="DP33" s="382">
        <f t="shared" si="53"/>
        <v>113.1305524156726</v>
      </c>
      <c r="DQ33" s="382">
        <f t="shared" si="54"/>
        <v>127.18920628903025</v>
      </c>
      <c r="DR33" s="382">
        <f t="shared" si="55"/>
        <v>141.21931215174047</v>
      </c>
      <c r="DS33" s="382">
        <f t="shared" si="56"/>
        <v>155.21803734246311</v>
      </c>
      <c r="DT33" s="382">
        <f t="shared" si="57"/>
        <v>169.1826495898716</v>
      </c>
      <c r="DU33" s="382">
        <f t="shared" si="58"/>
        <v>183.11052387329462</v>
      </c>
      <c r="DV33" s="382">
        <f t="shared" si="59"/>
        <v>196.99914850404198</v>
      </c>
      <c r="DW33" s="382">
        <f t="shared" si="60"/>
        <v>210.84613040839992</v>
      </c>
      <c r="DX33" s="382">
        <f t="shared" si="61"/>
        <v>224.6491996030465</v>
      </c>
      <c r="DY33" s="382">
        <f t="shared" si="62"/>
        <v>238.4062128630749</v>
      </c>
      <c r="DZ33" s="382">
        <f t="shared" si="63"/>
        <v>252.11515659170706</v>
      </c>
      <c r="EA33" s="382">
        <f t="shared" si="64"/>
        <v>265.77414890891316</v>
      </c>
      <c r="EB33" s="382">
        <f t="shared" si="65"/>
        <v>279.38144098358708</v>
      </c>
      <c r="EC33" s="382">
        <f t="shared" si="66"/>
        <v>292.93541764035518</v>
      </c>
      <c r="ED33" s="382">
        <f t="shared" si="67"/>
        <v>306.43459727776633</v>
      </c>
      <c r="EE33" s="382">
        <f t="shared" si="68"/>
        <v>319.87763113918413</v>
      </c>
      <c r="EF33" s="382">
        <f t="shared" si="69"/>
        <v>333.26330198144069</v>
      </c>
      <c r="EG33" s="382">
        <f t="shared" si="70"/>
        <v>346.59052218908005</v>
      </c>
      <c r="EH33" s="382">
        <f t="shared" si="71"/>
        <v>359.85833138390291</v>
      </c>
      <c r="EI33" s="382">
        <f t="shared" si="72"/>
        <v>373.06589358057619</v>
      </c>
      <c r="EJ33" s="382">
        <f t="shared" si="73"/>
        <v>386.21249393943106</v>
      </c>
      <c r="EK33" s="382">
        <f t="shared" si="74"/>
        <v>399.29753516708774</v>
      </c>
      <c r="EL33" s="382">
        <f t="shared" si="75"/>
        <v>412.32053361465387</v>
      </c>
      <c r="EM33" s="382">
        <f t="shared" si="76"/>
        <v>425.28111512163434</v>
      </c>
      <c r="EN33" s="382">
        <f t="shared" si="77"/>
        <v>438.17901065178842</v>
      </c>
      <c r="EO33" s="382">
        <f t="shared" si="78"/>
        <v>451.01405176482433</v>
      </c>
      <c r="EP33" s="382">
        <f t="shared" si="79"/>
        <v>463.78616596519606</v>
      </c>
      <c r="EQ33" s="382">
        <f t="shared" si="80"/>
        <v>476.4953719665117</v>
      </c>
      <c r="ER33" s="382">
        <f t="shared" si="81"/>
        <v>489.14177490704031</v>
      </c>
      <c r="ES33" s="382">
        <f t="shared" si="82"/>
        <v>501.72556154882847</v>
      </c>
      <c r="ET33" s="382">
        <f t="shared" si="83"/>
        <v>514.2469954898512</v>
      </c>
      <c r="EU33" s="382">
        <f t="shared" si="84"/>
        <v>526.70641241558371</v>
      </c>
      <c r="EV33" s="382">
        <f t="shared" si="85"/>
        <v>539.1042154134343</v>
      </c>
      <c r="EW33" s="521"/>
      <c r="EX33" s="252"/>
      <c r="EY33" s="515">
        <f t="shared" si="171"/>
        <v>220</v>
      </c>
      <c r="EZ33" s="524">
        <v>22000</v>
      </c>
      <c r="FA33" s="382">
        <f t="shared" si="86"/>
        <v>113.44006755355636</v>
      </c>
      <c r="FB33" s="382">
        <f t="shared" si="87"/>
        <v>123.51944541359458</v>
      </c>
      <c r="FC33" s="382">
        <f t="shared" si="88"/>
        <v>133.65165932196885</v>
      </c>
      <c r="FD33" s="382">
        <f t="shared" si="89"/>
        <v>143.83658599252522</v>
      </c>
      <c r="FE33" s="382">
        <f t="shared" si="90"/>
        <v>154.07405382115752</v>
      </c>
      <c r="FF33" s="382">
        <f t="shared" si="91"/>
        <v>164.36384386786915</v>
      </c>
      <c r="FG33" s="382">
        <f t="shared" si="92"/>
        <v>174.70569109912023</v>
      </c>
      <c r="FH33" s="382">
        <f t="shared" si="93"/>
        <v>185.09928587582016</v>
      </c>
      <c r="FI33" s="382">
        <f t="shared" si="94"/>
        <v>195.54427566968914</v>
      </c>
      <c r="FJ33" s="382">
        <f t="shared" si="95"/>
        <v>206.04026698843009</v>
      </c>
      <c r="FK33" s="382">
        <f t="shared" si="96"/>
        <v>216.58682748824276</v>
      </c>
      <c r="FL33" s="382">
        <f t="shared" si="97"/>
        <v>227.1834882507107</v>
      </c>
      <c r="FM33" s="382">
        <f t="shared" si="98"/>
        <v>237.82974620000522</v>
      </c>
      <c r="FN33" s="382">
        <f t="shared" si="99"/>
        <v>248.52506663568479</v>
      </c>
      <c r="FO33" s="382">
        <f t="shared" si="100"/>
        <v>259.26888585611738</v>
      </c>
      <c r="FP33" s="382">
        <f t="shared" si="101"/>
        <v>270.06061384769197</v>
      </c>
      <c r="FQ33" s="382">
        <f t="shared" si="102"/>
        <v>280.89963701549243</v>
      </c>
      <c r="FR33" s="382">
        <f t="shared" si="103"/>
        <v>291.78532093194946</v>
      </c>
      <c r="FS33" s="382">
        <f t="shared" si="104"/>
        <v>302.7170130811196</v>
      </c>
      <c r="FT33" s="382">
        <f t="shared" si="105"/>
        <v>313.69404557762857</v>
      </c>
      <c r="FU33" s="382">
        <f t="shared" si="106"/>
        <v>324.71573784090538</v>
      </c>
      <c r="FV33" s="382">
        <f t="shared" si="107"/>
        <v>335.78139920708719</v>
      </c>
      <c r="FW33" s="382">
        <f t="shared" si="108"/>
        <v>346.89033146283788</v>
      </c>
      <c r="FX33" s="382">
        <f t="shared" si="109"/>
        <v>358.04183128725896</v>
      </c>
      <c r="FY33" s="382">
        <f t="shared" si="110"/>
        <v>369.23519259003552</v>
      </c>
      <c r="FZ33" s="382">
        <f t="shared" si="111"/>
        <v>380.46970873591437</v>
      </c>
      <c r="GA33" s="382">
        <f t="shared" si="112"/>
        <v>391.74467464752291</v>
      </c>
      <c r="GB33" s="382">
        <f t="shared" si="113"/>
        <v>403.05938878038808</v>
      </c>
      <c r="GC33" s="382">
        <f t="shared" si="114"/>
        <v>414.41315496575208</v>
      </c>
      <c r="GD33" s="382">
        <f t="shared" si="115"/>
        <v>425.80528411843068</v>
      </c>
      <c r="GE33" s="382">
        <f t="shared" si="116"/>
        <v>437.23509580845695</v>
      </c>
      <c r="GF33" s="382">
        <f t="shared" si="117"/>
        <v>448.70191969663421</v>
      </c>
      <c r="GG33" s="382">
        <f t="shared" si="118"/>
        <v>460.20509683534323</v>
      </c>
      <c r="GH33" s="382">
        <f t="shared" si="119"/>
        <v>471.7439808370321</v>
      </c>
      <c r="GI33" s="382">
        <f t="shared" si="120"/>
        <v>483.31793891375764</v>
      </c>
      <c r="GJ33" s="382">
        <f t="shared" si="121"/>
        <v>494.92635279193564</v>
      </c>
      <c r="GK33" s="382">
        <f t="shared" si="122"/>
        <v>506.56861950712249</v>
      </c>
      <c r="GL33" s="382">
        <f t="shared" si="123"/>
        <v>518.24415208417759</v>
      </c>
      <c r="GM33" s="382">
        <f t="shared" si="124"/>
        <v>529.95238010856633</v>
      </c>
      <c r="GN33" s="382">
        <f t="shared" si="125"/>
        <v>541.69275019486668</v>
      </c>
      <c r="GO33" s="511"/>
      <c r="GP33" s="521"/>
      <c r="GQ33" s="524">
        <v>22000</v>
      </c>
      <c r="GR33" s="583">
        <f t="shared" si="126"/>
        <v>7.0023582936473225</v>
      </c>
      <c r="GS33" s="477">
        <f t="shared" si="127"/>
        <v>3.3572023290709292</v>
      </c>
      <c r="GT33" s="477">
        <f t="shared" si="128"/>
        <v>2.1436933400738818</v>
      </c>
      <c r="GU33" s="477">
        <f t="shared" si="129"/>
        <v>1.5381354197787096</v>
      </c>
      <c r="GV33" s="477">
        <f t="shared" si="130"/>
        <v>1.1757886000299584</v>
      </c>
      <c r="GW33" s="477">
        <f t="shared" si="131"/>
        <v>0.93507217264138121</v>
      </c>
      <c r="GX33" s="477">
        <f t="shared" si="132"/>
        <v>0.76387945315672512</v>
      </c>
      <c r="GY33" s="477">
        <f t="shared" si="133"/>
        <v>0.63615647518200691</v>
      </c>
      <c r="GZ33" s="477">
        <f t="shared" si="134"/>
        <v>0.53742822504392296</v>
      </c>
      <c r="HA33" s="477">
        <f t="shared" si="135"/>
        <v>0.45900913868663629</v>
      </c>
      <c r="HB33" s="477">
        <f t="shared" si="136"/>
        <v>0.3953715122062747</v>
      </c>
      <c r="HC33" s="477">
        <f t="shared" si="137"/>
        <v>0.34282970979260163</v>
      </c>
      <c r="HD33" s="477">
        <f t="shared" si="138"/>
        <v>0.29883166280805451</v>
      </c>
      <c r="HE33" s="477">
        <f t="shared" si="139"/>
        <v>0.26155401443567972</v>
      </c>
      <c r="HF33" s="477">
        <f t="shared" si="140"/>
        <v>0.2296592086083091</v>
      </c>
      <c r="HG33" s="477">
        <f t="shared" si="141"/>
        <v>0.20214367255653307</v>
      </c>
      <c r="HH33" s="477">
        <f t="shared" si="142"/>
        <v>0.17823958378476909</v>
      </c>
      <c r="HI33" s="477">
        <f t="shared" si="143"/>
        <v>0.15734938302216805</v>
      </c>
      <c r="HJ33" s="477">
        <f t="shared" si="144"/>
        <v>0.13900096876941784</v>
      </c>
      <c r="HK33" s="477">
        <f t="shared" si="145"/>
        <v>0.12281633480463458</v>
      </c>
      <c r="HL33" s="477">
        <f t="shared" si="146"/>
        <v>0.1084891695806062</v>
      </c>
      <c r="HM33" s="477">
        <f t="shared" si="147"/>
        <v>9.5768565919205198E-2</v>
      </c>
      <c r="HN33" s="477">
        <f t="shared" si="148"/>
        <v>8.4446981264219956E-2</v>
      </c>
      <c r="HO33" s="477">
        <f t="shared" si="149"/>
        <v>7.4351208664427668E-2</v>
      </c>
      <c r="HP33" s="477">
        <f t="shared" si="150"/>
        <v>6.5335515402818303E-2</v>
      </c>
      <c r="HQ33" s="477">
        <f t="shared" si="151"/>
        <v>5.7276365598502417E-2</v>
      </c>
      <c r="HR33" s="477">
        <f t="shared" si="152"/>
        <v>5.0068316049138951E-2</v>
      </c>
      <c r="HS33" s="477">
        <f t="shared" si="153"/>
        <v>4.3620791935330513E-2</v>
      </c>
      <c r="HT33" s="477">
        <f t="shared" si="154"/>
        <v>3.7855529942951299E-2</v>
      </c>
      <c r="HU33" s="477">
        <f t="shared" si="155"/>
        <v>3.2704533013578639E-2</v>
      </c>
      <c r="HV33" s="477">
        <f t="shared" si="156"/>
        <v>2.8108421140223109E-2</v>
      </c>
      <c r="HW33" s="477">
        <f t="shared" si="157"/>
        <v>2.4015091524336209E-2</v>
      </c>
      <c r="HX33" s="477">
        <f t="shared" si="158"/>
        <v>2.0378622427736359E-2</v>
      </c>
      <c r="HY33" s="477">
        <f t="shared" si="159"/>
        <v>1.7158370507397182E-2</v>
      </c>
      <c r="HZ33" s="477">
        <f t="shared" si="160"/>
        <v>1.4318222901282322E-2</v>
      </c>
      <c r="IA33" s="477">
        <f t="shared" si="161"/>
        <v>1.1825973943842081E-2</v>
      </c>
      <c r="IB33" s="477">
        <f t="shared" si="162"/>
        <v>9.6528029055236685E-3</v>
      </c>
      <c r="IC33" s="477">
        <f t="shared" si="163"/>
        <v>7.7728341232579335E-3</v>
      </c>
      <c r="ID33" s="477">
        <f t="shared" si="164"/>
        <v>6.1627647138297464E-3</v>
      </c>
      <c r="IE33" s="477">
        <f t="shared" si="165"/>
        <v>4.8015480261960992E-3</v>
      </c>
    </row>
    <row r="34" spans="1:270">
      <c r="J34" s="252"/>
      <c r="K34" s="499">
        <v>23000</v>
      </c>
      <c r="L34" s="382">
        <f t="shared" si="172"/>
        <v>7.0103999999999997</v>
      </c>
      <c r="M34" s="382">
        <v>230</v>
      </c>
      <c r="N34" s="491">
        <f t="shared" si="166"/>
        <v>410.00646832505618</v>
      </c>
      <c r="O34" s="263">
        <f t="shared" si="167"/>
        <v>0.58880233014515082</v>
      </c>
      <c r="P34" s="383">
        <f t="shared" si="168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263">
        <f t="shared" si="1"/>
        <v>0.40464492309405986</v>
      </c>
      <c r="T34" s="492">
        <f>O34/Konstanten!$C$22</f>
        <v>0.48065496338379654</v>
      </c>
      <c r="U34" s="492">
        <f t="shared" si="2"/>
        <v>0.84186153045288803</v>
      </c>
      <c r="V34" s="170"/>
      <c r="X34" s="524">
        <v>23000</v>
      </c>
      <c r="Y34" s="410">
        <f t="shared" si="174"/>
        <v>2.3764461795562727E-2</v>
      </c>
      <c r="Z34" s="410">
        <f t="shared" si="174"/>
        <v>4.7522935603599166E-2</v>
      </c>
      <c r="AA34" s="410">
        <f t="shared" si="174"/>
        <v>7.1269455193353454E-2</v>
      </c>
      <c r="AB34" s="410">
        <f t="shared" si="174"/>
        <v>9.4998097653477692E-2</v>
      </c>
      <c r="AC34" s="410">
        <f t="shared" si="174"/>
        <v>0.11870300456879562</v>
      </c>
      <c r="AD34" s="410">
        <f t="shared" si="174"/>
        <v>0.14237840262728668</v>
      </c>
      <c r="AE34" s="410">
        <f t="shared" si="174"/>
        <v>0.16601862348168372</v>
      </c>
      <c r="AF34" s="410">
        <f t="shared" si="174"/>
        <v>0.18961812270333631</v>
      </c>
      <c r="AG34" s="410">
        <f t="shared" si="174"/>
        <v>0.21317149768004173</v>
      </c>
      <c r="AH34" s="410">
        <f t="shared" si="174"/>
        <v>0.23667350432682685</v>
      </c>
      <c r="AI34" s="410">
        <f t="shared" si="174"/>
        <v>0.26011907249679855</v>
      </c>
      <c r="AJ34" s="410">
        <f t="shared" si="174"/>
        <v>0.2835033199989852</v>
      </c>
      <c r="AK34" s="410">
        <f t="shared" si="174"/>
        <v>0.30682156515029185</v>
      </c>
      <c r="AL34" s="410">
        <f t="shared" si="174"/>
        <v>0.33006933780924469</v>
      </c>
      <c r="AM34" s="410">
        <f t="shared" si="174"/>
        <v>0.35324238885968445</v>
      </c>
      <c r="AN34" s="410">
        <f t="shared" si="174"/>
        <v>0.37633669813226051</v>
      </c>
      <c r="AO34" s="410">
        <f t="shared" si="175"/>
        <v>0.39934848077039503</v>
      </c>
      <c r="AP34" s="410">
        <f t="shared" si="175"/>
        <v>0.42227419206497047</v>
      </c>
      <c r="AQ34" s="410">
        <f t="shared" si="175"/>
        <v>0.44511053079794821</v>
      </c>
      <c r="AR34" s="410">
        <f t="shared" si="175"/>
        <v>0.46785444114948765</v>
      </c>
      <c r="AS34" s="410">
        <f t="shared" si="175"/>
        <v>0.49050311323540979</v>
      </c>
      <c r="AT34" s="410">
        <f t="shared" si="175"/>
        <v>0.51305398235246502</v>
      </c>
      <c r="AU34" s="410">
        <f t="shared" si="175"/>
        <v>0.53550472701721596</v>
      </c>
      <c r="AV34" s="410">
        <f t="shared" si="175"/>
        <v>0.55785326589095219</v>
      </c>
      <c r="AW34" s="410">
        <f t="shared" si="175"/>
        <v>0.58009775368769279</v>
      </c>
      <c r="AX34" s="410">
        <f t="shared" si="175"/>
        <v>0.60223657616518689</v>
      </c>
      <c r="AY34" s="410">
        <f t="shared" si="175"/>
        <v>0.62426834430000477</v>
      </c>
      <c r="AZ34" s="410">
        <f t="shared" si="175"/>
        <v>0.6461918877476398</v>
      </c>
      <c r="BA34" s="410">
        <f t="shared" si="175"/>
        <v>0.66800624768675931</v>
      </c>
      <c r="BB34" s="410">
        <f t="shared" si="175"/>
        <v>0.68971066914415935</v>
      </c>
      <c r="BC34" s="410">
        <f t="shared" si="175"/>
        <v>0.71130459289307457</v>
      </c>
      <c r="BD34" s="410">
        <f t="shared" si="175"/>
        <v>0.73278764701308374</v>
      </c>
      <c r="BE34" s="410">
        <f t="shared" si="176"/>
        <v>0.75415963819460441</v>
      </c>
      <c r="BF34" s="410">
        <f t="shared" si="176"/>
        <v>0.77542054286535245</v>
      </c>
      <c r="BG34" s="410">
        <f t="shared" si="176"/>
        <v>0.79657049821022941</v>
      </c>
      <c r="BH34" s="410">
        <f t="shared" si="176"/>
        <v>0.81760979314987425</v>
      </c>
      <c r="BI34" s="410">
        <f t="shared" si="176"/>
        <v>0.83853885933699823</v>
      </c>
      <c r="BJ34" s="410">
        <f t="shared" si="176"/>
        <v>0.85935826222335876</v>
      </c>
      <c r="BK34" s="410">
        <f t="shared" si="176"/>
        <v>0.8800686922442309</v>
      </c>
      <c r="BL34" s="410">
        <f t="shared" si="176"/>
        <v>0.90067095616135306</v>
      </c>
      <c r="BM34" s="253"/>
      <c r="BN34" s="252"/>
      <c r="BO34" s="537">
        <f t="shared" si="169"/>
        <v>230</v>
      </c>
      <c r="BP34" s="524">
        <v>23000</v>
      </c>
      <c r="BQ34" s="382">
        <f t="shared" si="6"/>
        <v>242.60979966482878</v>
      </c>
      <c r="BR34" s="382">
        <f t="shared" si="7"/>
        <v>242.69197104522294</v>
      </c>
      <c r="BS34" s="382">
        <f t="shared" si="8"/>
        <v>242.82883146675701</v>
      </c>
      <c r="BT34" s="382">
        <f t="shared" si="9"/>
        <v>243.02024369609541</v>
      </c>
      <c r="BU34" s="382">
        <f t="shared" si="10"/>
        <v>243.26601676958842</v>
      </c>
      <c r="BV34" s="382">
        <f t="shared" si="11"/>
        <v>243.56590713855763</v>
      </c>
      <c r="BW34" s="382">
        <f t="shared" si="12"/>
        <v>243.91962011690467</v>
      </c>
      <c r="BX34" s="382">
        <f t="shared" si="13"/>
        <v>244.32681161312513</v>
      </c>
      <c r="BY34" s="382">
        <f t="shared" si="14"/>
        <v>244.78709012562328</v>
      </c>
      <c r="BZ34" s="382">
        <f t="shared" si="15"/>
        <v>245.30001897749045</v>
      </c>
      <c r="CA34" s="382">
        <f t="shared" si="16"/>
        <v>245.86511876465184</v>
      </c>
      <c r="CB34" s="382">
        <f t="shared" si="17"/>
        <v>246.48186998954912</v>
      </c>
      <c r="CC34" s="382">
        <f t="shared" si="18"/>
        <v>247.14971585131391</v>
      </c>
      <c r="CD34" s="382">
        <f t="shared" si="19"/>
        <v>247.8680651627013</v>
      </c>
      <c r="CE34" s="382">
        <f t="shared" si="20"/>
        <v>248.63629536388709</v>
      </c>
      <c r="CF34" s="382">
        <f t="shared" si="21"/>
        <v>249.45375560354736</v>
      </c>
      <c r="CG34" s="382">
        <f t="shared" si="22"/>
        <v>250.3197698584062</v>
      </c>
      <c r="CH34" s="382">
        <f t="shared" si="23"/>
        <v>251.23364006360896</v>
      </c>
      <c r="CI34" s="382">
        <f t="shared" si="24"/>
        <v>252.19464922779903</v>
      </c>
      <c r="CJ34" s="382">
        <f t="shared" si="25"/>
        <v>253.20206450859283</v>
      </c>
      <c r="CK34" s="382">
        <f t="shared" si="26"/>
        <v>254.25514022619214</v>
      </c>
      <c r="CL34" s="382">
        <f t="shared" si="27"/>
        <v>255.3531207951018</v>
      </c>
      <c r="CM34" s="382">
        <f t="shared" si="28"/>
        <v>256.49524355625471</v>
      </c>
      <c r="CN34" s="382">
        <f t="shared" si="29"/>
        <v>257.68074149424996</v>
      </c>
      <c r="CO34" s="382">
        <f t="shared" si="30"/>
        <v>258.90884582681991</v>
      </c>
      <c r="CP34" s="382">
        <f t="shared" si="31"/>
        <v>260.17878845601894</v>
      </c>
      <c r="CQ34" s="382">
        <f t="shared" si="32"/>
        <v>261.48980427292514</v>
      </c>
      <c r="CR34" s="382">
        <f t="shared" si="33"/>
        <v>262.84113330984769</v>
      </c>
      <c r="CS34" s="382">
        <f t="shared" si="34"/>
        <v>264.23202273608172</v>
      </c>
      <c r="CT34" s="382">
        <f t="shared" si="35"/>
        <v>265.66172869516845</v>
      </c>
      <c r="CU34" s="382">
        <f t="shared" si="36"/>
        <v>267.129517983342</v>
      </c>
      <c r="CV34" s="382">
        <f t="shared" si="37"/>
        <v>268.63466957040868</v>
      </c>
      <c r="CW34" s="382">
        <f t="shared" si="38"/>
        <v>270.17647596567059</v>
      </c>
      <c r="CX34" s="382">
        <f t="shared" si="39"/>
        <v>271.75424443269469</v>
      </c>
      <c r="CY34" s="382">
        <f t="shared" si="40"/>
        <v>273.36729805774195</v>
      </c>
      <c r="CZ34" s="382">
        <f t="shared" si="41"/>
        <v>275.01497667749987</v>
      </c>
      <c r="DA34" s="382">
        <f t="shared" si="42"/>
        <v>276.69663767244089</v>
      </c>
      <c r="DB34" s="382">
        <f t="shared" si="43"/>
        <v>278.41165663264445</v>
      </c>
      <c r="DC34" s="382">
        <f t="shared" si="44"/>
        <v>280.15942790330303</v>
      </c>
      <c r="DD34" s="382">
        <f t="shared" si="45"/>
        <v>281.93936501738358</v>
      </c>
      <c r="DE34" s="521"/>
      <c r="DF34" s="252"/>
      <c r="DG34" s="537">
        <f t="shared" si="170"/>
        <v>230</v>
      </c>
      <c r="DH34" s="524">
        <v>23000</v>
      </c>
      <c r="DI34" s="382">
        <f t="shared" si="46"/>
        <v>14.423285791400028</v>
      </c>
      <c r="DJ34" s="382">
        <f t="shared" si="47"/>
        <v>28.8429373134381</v>
      </c>
      <c r="DK34" s="382">
        <f t="shared" si="48"/>
        <v>43.255333501516603</v>
      </c>
      <c r="DL34" s="382">
        <f t="shared" si="49"/>
        <v>57.656879582742185</v>
      </c>
      <c r="DM34" s="382">
        <f t="shared" si="50"/>
        <v>72.044019928668519</v>
      </c>
      <c r="DN34" s="382">
        <f t="shared" si="51"/>
        <v>86.413250562224633</v>
      </c>
      <c r="DO34" s="382">
        <f t="shared" si="52"/>
        <v>100.7611312122484</v>
      </c>
      <c r="DP34" s="382">
        <f t="shared" si="53"/>
        <v>115.08429681709174</v>
      </c>
      <c r="DQ34" s="382">
        <f t="shared" si="54"/>
        <v>129.37946838729175</v>
      </c>
      <c r="DR34" s="382">
        <f t="shared" si="55"/>
        <v>143.64346314778987</v>
      </c>
      <c r="DS34" s="382">
        <f t="shared" si="56"/>
        <v>157.87320389118827</v>
      </c>
      <c r="DT34" s="382">
        <f t="shared" si="57"/>
        <v>172.06572748555161</v>
      </c>
      <c r="DU34" s="382">
        <f t="shared" si="58"/>
        <v>186.2181924925236</v>
      </c>
      <c r="DV34" s="382">
        <f t="shared" si="59"/>
        <v>200.32788586400071</v>
      </c>
      <c r="DW34" s="382">
        <f t="shared" si="60"/>
        <v>214.39222869803882</v>
      </c>
      <c r="DX34" s="382">
        <f t="shared" si="61"/>
        <v>228.40878104661923</v>
      </c>
      <c r="DY34" s="382">
        <f t="shared" si="62"/>
        <v>242.37524577932211</v>
      </c>
      <c r="DZ34" s="382">
        <f t="shared" si="63"/>
        <v>256.28947151762731</v>
      </c>
      <c r="EA34" s="382">
        <f t="shared" si="64"/>
        <v>270.1494546642457</v>
      </c>
      <c r="EB34" s="382">
        <f t="shared" si="65"/>
        <v>283.95334056060062</v>
      </c>
      <c r="EC34" s="382">
        <f t="shared" si="66"/>
        <v>297.69942381302906</v>
      </c>
      <c r="ED34" s="382">
        <f t="shared" si="67"/>
        <v>311.38614783471405</v>
      </c>
      <c r="EE34" s="382">
        <f t="shared" si="68"/>
        <v>325.01210365543096</v>
      </c>
      <c r="EF34" s="382">
        <f t="shared" si="69"/>
        <v>338.57602805519571</v>
      </c>
      <c r="EG34" s="382">
        <f t="shared" si="70"/>
        <v>352.0768010807227</v>
      </c>
      <c r="EH34" s="382">
        <f t="shared" si="71"/>
        <v>365.51344300532924</v>
      </c>
      <c r="EI34" s="382">
        <f t="shared" si="72"/>
        <v>378.88511079364298</v>
      </c>
      <c r="EJ34" s="382">
        <f t="shared" si="73"/>
        <v>392.19109413236339</v>
      </c>
      <c r="EK34" s="382">
        <f t="shared" si="74"/>
        <v>405.4308110872467</v>
      </c>
      <c r="EL34" s="382">
        <f t="shared" si="75"/>
        <v>418.6038034449162</v>
      </c>
      <c r="EM34" s="382">
        <f t="shared" si="76"/>
        <v>431.70973179573031</v>
      </c>
      <c r="EN34" s="382">
        <f t="shared" si="77"/>
        <v>444.74837041126426</v>
      </c>
      <c r="EO34" s="382">
        <f t="shared" si="78"/>
        <v>457.71960196677588</v>
      </c>
      <c r="EP34" s="382">
        <f t="shared" si="79"/>
        <v>470.62341215561713</v>
      </c>
      <c r="EQ34" s="382">
        <f t="shared" si="80"/>
        <v>483.45988423896421</v>
      </c>
      <c r="ER34" s="382">
        <f t="shared" si="81"/>
        <v>496.22919357045998</v>
      </c>
      <c r="ES34" s="382">
        <f t="shared" si="82"/>
        <v>508.93160213164947</v>
      </c>
      <c r="ET34" s="382">
        <f t="shared" si="83"/>
        <v>521.56745311028783</v>
      </c>
      <c r="EU34" s="382">
        <f t="shared" si="84"/>
        <v>534.13716554996131</v>
      </c>
      <c r="EV34" s="382">
        <f t="shared" si="85"/>
        <v>546.64122909588968</v>
      </c>
      <c r="EW34" s="521"/>
      <c r="EX34" s="252"/>
      <c r="EY34" s="515">
        <f t="shared" si="171"/>
        <v>230</v>
      </c>
      <c r="EZ34" s="524">
        <v>23000</v>
      </c>
      <c r="FA34" s="382">
        <f t="shared" si="86"/>
        <v>117.45979966482881</v>
      </c>
      <c r="FB34" s="382">
        <f t="shared" si="87"/>
        <v>127.54197104522297</v>
      </c>
      <c r="FC34" s="382">
        <f t="shared" si="88"/>
        <v>137.67883146675703</v>
      </c>
      <c r="FD34" s="382">
        <f t="shared" si="89"/>
        <v>147.87024369609543</v>
      </c>
      <c r="FE34" s="382">
        <f t="shared" si="90"/>
        <v>158.11601676958844</v>
      </c>
      <c r="FF34" s="382">
        <f t="shared" si="91"/>
        <v>168.41590713855766</v>
      </c>
      <c r="FG34" s="382">
        <f t="shared" si="92"/>
        <v>178.76962011690469</v>
      </c>
      <c r="FH34" s="382">
        <f t="shared" si="93"/>
        <v>189.17681161312515</v>
      </c>
      <c r="FI34" s="382">
        <f t="shared" si="94"/>
        <v>199.6370901256233</v>
      </c>
      <c r="FJ34" s="382">
        <f t="shared" si="95"/>
        <v>210.15001897749048</v>
      </c>
      <c r="FK34" s="382">
        <f t="shared" si="96"/>
        <v>220.71511876465186</v>
      </c>
      <c r="FL34" s="382">
        <f t="shared" si="97"/>
        <v>231.33186998954915</v>
      </c>
      <c r="FM34" s="382">
        <f t="shared" si="98"/>
        <v>241.99971585131394</v>
      </c>
      <c r="FN34" s="382">
        <f t="shared" si="99"/>
        <v>252.71806516270132</v>
      </c>
      <c r="FO34" s="382">
        <f t="shared" si="100"/>
        <v>263.48629536388711</v>
      </c>
      <c r="FP34" s="382">
        <f t="shared" si="101"/>
        <v>274.30375560354742</v>
      </c>
      <c r="FQ34" s="382">
        <f t="shared" si="102"/>
        <v>285.1697698584062</v>
      </c>
      <c r="FR34" s="382">
        <f t="shared" si="103"/>
        <v>296.08364006360898</v>
      </c>
      <c r="FS34" s="382">
        <f t="shared" si="104"/>
        <v>307.04464922779903</v>
      </c>
      <c r="FT34" s="382">
        <f t="shared" si="105"/>
        <v>318.05206450859282</v>
      </c>
      <c r="FU34" s="382">
        <f t="shared" si="106"/>
        <v>329.10514022619213</v>
      </c>
      <c r="FV34" s="382">
        <f t="shared" si="107"/>
        <v>340.20312079510182</v>
      </c>
      <c r="FW34" s="382">
        <f t="shared" si="108"/>
        <v>351.34524355625473</v>
      </c>
      <c r="FX34" s="382">
        <f t="shared" si="109"/>
        <v>362.53074149424998</v>
      </c>
      <c r="FY34" s="382">
        <f t="shared" si="110"/>
        <v>373.75884582681994</v>
      </c>
      <c r="FZ34" s="382">
        <f t="shared" si="111"/>
        <v>385.02878845601896</v>
      </c>
      <c r="GA34" s="382">
        <f t="shared" si="112"/>
        <v>396.33980427292516</v>
      </c>
      <c r="GB34" s="382">
        <f t="shared" si="113"/>
        <v>407.69113330984771</v>
      </c>
      <c r="GC34" s="382">
        <f t="shared" si="114"/>
        <v>419.08202273608174</v>
      </c>
      <c r="GD34" s="382">
        <f t="shared" si="115"/>
        <v>430.51172869516847</v>
      </c>
      <c r="GE34" s="382">
        <f t="shared" si="116"/>
        <v>441.97951798334202</v>
      </c>
      <c r="GF34" s="382">
        <f t="shared" si="117"/>
        <v>453.4846695704087</v>
      </c>
      <c r="GG34" s="382">
        <f t="shared" si="118"/>
        <v>465.02647596567061</v>
      </c>
      <c r="GH34" s="382">
        <f t="shared" si="119"/>
        <v>476.60424443269471</v>
      </c>
      <c r="GI34" s="382">
        <f t="shared" si="120"/>
        <v>488.21729805774197</v>
      </c>
      <c r="GJ34" s="382">
        <f t="shared" si="121"/>
        <v>499.8649766774999</v>
      </c>
      <c r="GK34" s="382">
        <f t="shared" si="122"/>
        <v>511.54663767244091</v>
      </c>
      <c r="GL34" s="382">
        <f t="shared" si="123"/>
        <v>523.26165663264442</v>
      </c>
      <c r="GM34" s="382">
        <f t="shared" si="124"/>
        <v>535.00942790330305</v>
      </c>
      <c r="GN34" s="382">
        <f t="shared" si="125"/>
        <v>546.7893650173836</v>
      </c>
      <c r="GO34" s="511"/>
      <c r="GP34" s="521"/>
      <c r="GQ34" s="524">
        <v>23000</v>
      </c>
      <c r="GR34" s="583">
        <f t="shared" si="126"/>
        <v>7.1437615092439559</v>
      </c>
      <c r="GS34" s="477">
        <f t="shared" si="127"/>
        <v>3.421948072043286</v>
      </c>
      <c r="GT34" s="477">
        <f t="shared" si="128"/>
        <v>2.1829330702520138</v>
      </c>
      <c r="GU34" s="477">
        <f t="shared" si="129"/>
        <v>1.5646591485043848</v>
      </c>
      <c r="GV34" s="477">
        <f t="shared" si="130"/>
        <v>1.194713966907186</v>
      </c>
      <c r="GW34" s="477">
        <f t="shared" si="131"/>
        <v>0.94895928625303105</v>
      </c>
      <c r="GX34" s="477">
        <f t="shared" si="132"/>
        <v>0.77419227003650071</v>
      </c>
      <c r="GY34" s="477">
        <f t="shared" si="133"/>
        <v>0.64381081385753025</v>
      </c>
      <c r="GZ34" s="477">
        <f t="shared" si="134"/>
        <v>0.5430353255743674</v>
      </c>
      <c r="HA34" s="477">
        <f t="shared" si="135"/>
        <v>0.46299744083219624</v>
      </c>
      <c r="HB34" s="477">
        <f t="shared" si="136"/>
        <v>0.39805307882885838</v>
      </c>
      <c r="HC34" s="477">
        <f t="shared" si="137"/>
        <v>0.34443897323465611</v>
      </c>
      <c r="HD34" s="477">
        <f t="shared" si="138"/>
        <v>0.29954926858733144</v>
      </c>
      <c r="HE34" s="477">
        <f t="shared" si="139"/>
        <v>0.26152214941392354</v>
      </c>
      <c r="HF34" s="477">
        <f t="shared" si="140"/>
        <v>0.22899182010461269</v>
      </c>
      <c r="HG34" s="477">
        <f t="shared" si="141"/>
        <v>0.2009334945295331</v>
      </c>
      <c r="HH34" s="477">
        <f t="shared" si="142"/>
        <v>0.17656309719866217</v>
      </c>
      <c r="HI34" s="477">
        <f t="shared" si="143"/>
        <v>0.15527039917144891</v>
      </c>
      <c r="HJ34" s="477">
        <f t="shared" si="144"/>
        <v>0.13657327056021043</v>
      </c>
      <c r="HK34" s="477">
        <f t="shared" si="145"/>
        <v>0.12008565872362023</v>
      </c>
      <c r="HL34" s="477">
        <f t="shared" si="146"/>
        <v>0.1054947168217817</v>
      </c>
      <c r="HM34" s="477">
        <f t="shared" si="147"/>
        <v>9.254417115460134E-2</v>
      </c>
      <c r="HN34" s="477">
        <f t="shared" si="148"/>
        <v>8.1022028424951986E-2</v>
      </c>
      <c r="HO34" s="477">
        <f t="shared" si="149"/>
        <v>7.0751357019136346E-2</v>
      </c>
      <c r="HP34" s="477">
        <f t="shared" si="150"/>
        <v>6.1583281487285681E-2</v>
      </c>
      <c r="HQ34" s="477">
        <f t="shared" si="151"/>
        <v>5.3391594274154193E-2</v>
      </c>
      <c r="HR34" s="477">
        <f t="shared" si="152"/>
        <v>4.6068565330319236E-2</v>
      </c>
      <c r="HS34" s="477">
        <f t="shared" si="153"/>
        <v>3.9521650056268502E-2</v>
      </c>
      <c r="HT34" s="477">
        <f t="shared" si="154"/>
        <v>3.3670878669103843E-2</v>
      </c>
      <c r="HU34" s="477">
        <f t="shared" si="155"/>
        <v>2.8446767927705254E-2</v>
      </c>
      <c r="HV34" s="477">
        <f t="shared" si="156"/>
        <v>2.378863720512794E-2</v>
      </c>
      <c r="HW34" s="477">
        <f t="shared" si="157"/>
        <v>1.964324040370485E-2</v>
      </c>
      <c r="HX34" s="477">
        <f t="shared" si="158"/>
        <v>1.5963646668173737E-2</v>
      </c>
      <c r="HY34" s="477">
        <f t="shared" si="159"/>
        <v>1.2708318631415536E-2</v>
      </c>
      <c r="HZ34" s="477">
        <f t="shared" si="160"/>
        <v>9.8403486491265377E-3</v>
      </c>
      <c r="IA34" s="477">
        <f t="shared" si="161"/>
        <v>7.3268222711360192E-3</v>
      </c>
      <c r="IB34" s="477">
        <f t="shared" si="162"/>
        <v>5.1382848497488007E-3</v>
      </c>
      <c r="IC34" s="477">
        <f t="shared" si="163"/>
        <v>3.2482922625893624E-3</v>
      </c>
      <c r="ID34" s="477">
        <f t="shared" si="164"/>
        <v>1.6330306325784978E-3</v>
      </c>
      <c r="IE34" s="477">
        <f t="shared" si="165"/>
        <v>2.7099295407872006E-4</v>
      </c>
    </row>
    <row r="35" spans="1:270">
      <c r="J35" s="252"/>
      <c r="K35" s="499">
        <v>24000</v>
      </c>
      <c r="L35" s="382">
        <f t="shared" si="172"/>
        <v>7.3151999999999999</v>
      </c>
      <c r="M35" s="382">
        <v>240</v>
      </c>
      <c r="N35" s="491">
        <f t="shared" si="166"/>
        <v>392.70994904751649</v>
      </c>
      <c r="O35" s="263">
        <f t="shared" si="167"/>
        <v>0.56860701731906405</v>
      </c>
      <c r="P35" s="383">
        <f t="shared" si="168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263">
        <f t="shared" si="1"/>
        <v>0.38757458578585391</v>
      </c>
      <c r="T35" s="492">
        <f>O35/Konstanten!$C$22</f>
        <v>0.46416899372984816</v>
      </c>
      <c r="U35" s="492">
        <f t="shared" si="2"/>
        <v>0.83498594482040489</v>
      </c>
      <c r="V35" s="170"/>
      <c r="X35" s="524">
        <v>24000</v>
      </c>
      <c r="Y35" s="410">
        <f t="shared" si="174"/>
        <v>2.4282088360788625E-2</v>
      </c>
      <c r="Z35" s="410">
        <f t="shared" si="174"/>
        <v>4.8557605924980742E-2</v>
      </c>
      <c r="AA35" s="410">
        <f t="shared" si="174"/>
        <v>7.2820006868550988E-2</v>
      </c>
      <c r="AB35" s="410">
        <f t="shared" si="174"/>
        <v>9.706279507840225E-2</v>
      </c>
      <c r="AC35" s="410">
        <f t="shared" si="174"/>
        <v>0.12127954842536112</v>
      </c>
      <c r="AD35" s="410">
        <f t="shared" si="174"/>
        <v>0.14546394235042387</v>
      </c>
      <c r="AE35" s="410">
        <f t="shared" si="174"/>
        <v>0.16960977255376547</v>
      </c>
      <c r="AF35" s="410">
        <f t="shared" si="174"/>
        <v>0.19371097659233322</v>
      </c>
      <c r="AG35" s="410">
        <f t="shared" si="174"/>
        <v>0.21776165420995047</v>
      </c>
      <c r="AH35" s="410">
        <f t="shared" si="174"/>
        <v>0.24175608624542252</v>
      </c>
      <c r="AI35" s="410">
        <f t="shared" si="174"/>
        <v>0.2656887519869448</v>
      </c>
      <c r="AJ35" s="410">
        <f t="shared" si="174"/>
        <v>0.28955434486583481</v>
      </c>
      <c r="AK35" s="410">
        <f t="shared" si="174"/>
        <v>0.31334778640775096</v>
      </c>
      <c r="AL35" s="410">
        <f t="shared" si="174"/>
        <v>0.33706423838503352</v>
      </c>
      <c r="AM35" s="410">
        <f t="shared" si="174"/>
        <v>0.36069911313889191</v>
      </c>
      <c r="AN35" s="410">
        <f t="shared" si="174"/>
        <v>0.38424808206432143</v>
      </c>
      <c r="AO35" s="410">
        <f t="shared" si="175"/>
        <v>0.40770708227336294</v>
      </c>
      <c r="AP35" s="410">
        <f t="shared" si="175"/>
        <v>0.43107232147346114</v>
      </c>
      <c r="AQ35" s="410">
        <f t="shared" si="175"/>
        <v>0.45434028111657726</v>
      </c>
      <c r="AR35" s="410">
        <f t="shared" si="175"/>
        <v>0.47750771789158009</v>
      </c>
      <c r="AS35" s="410">
        <f t="shared" si="175"/>
        <v>0.50057166364655326</v>
      </c>
      <c r="AT35" s="410">
        <f t="shared" si="175"/>
        <v>0.52352942383964129</v>
      </c>
      <c r="AU35" s="410">
        <f t="shared" si="175"/>
        <v>0.54637857462621486</v>
      </c>
      <c r="AV35" s="410">
        <f t="shared" si="175"/>
        <v>0.56911695869707202</v>
      </c>
      <c r="AW35" s="410">
        <f t="shared" si="175"/>
        <v>0.59174267998690544</v>
      </c>
      <c r="AX35" s="410">
        <f t="shared" si="175"/>
        <v>0.61425409737461245</v>
      </c>
      <c r="AY35" s="410">
        <f t="shared" si="175"/>
        <v>0.63664981749738125</v>
      </c>
      <c r="AZ35" s="410">
        <f t="shared" si="175"/>
        <v>0.65892868679914474</v>
      </c>
      <c r="BA35" s="410">
        <f t="shared" si="175"/>
        <v>0.6810897829309559</v>
      </c>
      <c r="BB35" s="410">
        <f t="shared" si="175"/>
        <v>0.70313240561666679</v>
      </c>
      <c r="BC35" s="410">
        <f t="shared" si="175"/>
        <v>0.72505606709187698</v>
      </c>
      <c r="BD35" s="410">
        <f t="shared" si="175"/>
        <v>0.74686048221796231</v>
      </c>
      <c r="BE35" s="410">
        <f t="shared" si="176"/>
        <v>0.7685455583661398</v>
      </c>
      <c r="BF35" s="410">
        <f t="shared" si="176"/>
        <v>0.79011138515918644</v>
      </c>
      <c r="BG35" s="410">
        <f t="shared" si="176"/>
        <v>0.81155822415095002</v>
      </c>
      <c r="BH35" s="410">
        <f t="shared" si="176"/>
        <v>0.83288649851599827</v>
      </c>
      <c r="BI35" s="410">
        <f t="shared" si="176"/>
        <v>0.85409678281421053</v>
      </c>
      <c r="BJ35" s="410">
        <f t="shared" si="176"/>
        <v>0.87518979288750898</v>
      </c>
      <c r="BK35" s="410">
        <f t="shared" si="176"/>
        <v>0.8961663759387023</v>
      </c>
      <c r="BL35" s="410">
        <f t="shared" si="176"/>
        <v>0.91702750083545193</v>
      </c>
      <c r="BM35" s="253"/>
      <c r="BN35" s="252"/>
      <c r="BO35" s="537">
        <f t="shared" si="169"/>
        <v>240</v>
      </c>
      <c r="BP35" s="524">
        <v>24000</v>
      </c>
      <c r="BQ35" s="382">
        <f t="shared" si="6"/>
        <v>240.62957264701396</v>
      </c>
      <c r="BR35" s="382">
        <f t="shared" si="7"/>
        <v>240.71465987928462</v>
      </c>
      <c r="BS35" s="382">
        <f t="shared" si="8"/>
        <v>240.85636976628462</v>
      </c>
      <c r="BT35" s="382">
        <f t="shared" si="9"/>
        <v>241.05454974047166</v>
      </c>
      <c r="BU35" s="382">
        <f t="shared" si="10"/>
        <v>241.30898756313897</v>
      </c>
      <c r="BV35" s="382">
        <f t="shared" si="11"/>
        <v>241.61941265852269</v>
      </c>
      <c r="BW35" s="382">
        <f t="shared" si="12"/>
        <v>241.98549779858263</v>
      </c>
      <c r="BX35" s="382">
        <f t="shared" si="13"/>
        <v>242.40686111655316</v>
      </c>
      <c r="BY35" s="382">
        <f t="shared" si="14"/>
        <v>242.88306842352227</v>
      </c>
      <c r="BZ35" s="382">
        <f t="shared" si="15"/>
        <v>243.41363579903108</v>
      </c>
      <c r="CA35" s="382">
        <f t="shared" si="16"/>
        <v>243.99803242402888</v>
      </c>
      <c r="CB35" s="382">
        <f t="shared" si="17"/>
        <v>244.63568362252056</v>
      </c>
      <c r="CC35" s="382">
        <f t="shared" si="18"/>
        <v>245.3259740769083</v>
      </c>
      <c r="CD35" s="382">
        <f t="shared" si="19"/>
        <v>246.06825118135555</v>
      </c>
      <c r="CE35" s="382">
        <f t="shared" si="20"/>
        <v>246.86182849747078</v>
      </c>
      <c r="CF35" s="382">
        <f t="shared" si="21"/>
        <v>247.70598927717455</v>
      </c>
      <c r="CG35" s="382">
        <f t="shared" si="22"/>
        <v>248.59999001872873</v>
      </c>
      <c r="CH35" s="382">
        <f t="shared" si="23"/>
        <v>249.54306402350852</v>
      </c>
      <c r="CI35" s="382">
        <f t="shared" si="24"/>
        <v>250.53442492311123</v>
      </c>
      <c r="CJ35" s="382">
        <f t="shared" si="25"/>
        <v>251.57327014875528</v>
      </c>
      <c r="CK35" s="382">
        <f t="shared" si="26"/>
        <v>252.65878431753299</v>
      </c>
      <c r="CL35" s="382">
        <f t="shared" si="27"/>
        <v>253.79014251289016</v>
      </c>
      <c r="CM35" s="382">
        <f t="shared" si="28"/>
        <v>254.96651343961568</v>
      </c>
      <c r="CN35" s="382">
        <f t="shared" si="29"/>
        <v>256.18706243658488</v>
      </c>
      <c r="CO35" s="382">
        <f t="shared" si="30"/>
        <v>257.4509543334417</v>
      </c>
      <c r="CP35" s="382">
        <f t="shared" si="31"/>
        <v>258.75735614027167</v>
      </c>
      <c r="CQ35" s="382">
        <f t="shared" si="32"/>
        <v>260.1054395620651</v>
      </c>
      <c r="CR35" s="382">
        <f t="shared" si="33"/>
        <v>261.49438333236606</v>
      </c>
      <c r="CS35" s="382">
        <f t="shared" si="34"/>
        <v>262.92337536290029</v>
      </c>
      <c r="CT35" s="382">
        <f t="shared" si="35"/>
        <v>264.39161470817965</v>
      </c>
      <c r="CU35" s="382">
        <f t="shared" si="36"/>
        <v>265.89831334604645</v>
      </c>
      <c r="CV35" s="382">
        <f t="shared" si="37"/>
        <v>267.44269777687128</v>
      </c>
      <c r="CW35" s="382">
        <f t="shared" si="38"/>
        <v>269.0240104456272</v>
      </c>
      <c r="CX35" s="382">
        <f t="shared" si="39"/>
        <v>270.64151099234687</v>
      </c>
      <c r="CY35" s="382">
        <f t="shared" si="40"/>
        <v>272.2944773375404</v>
      </c>
      <c r="CZ35" s="382">
        <f t="shared" si="41"/>
        <v>273.98220661000101</v>
      </c>
      <c r="DA35" s="382">
        <f t="shared" si="42"/>
        <v>275.70401592509677</v>
      </c>
      <c r="DB35" s="382">
        <f t="shared" si="43"/>
        <v>277.45924302212524</v>
      </c>
      <c r="DC35" s="382">
        <f t="shared" si="44"/>
        <v>279.24724676963393</v>
      </c>
      <c r="DD35" s="382">
        <f t="shared" si="45"/>
        <v>281.06740754778787</v>
      </c>
      <c r="DE35" s="521"/>
      <c r="DF35" s="252"/>
      <c r="DG35" s="537">
        <f t="shared" si="170"/>
        <v>240</v>
      </c>
      <c r="DH35" s="524">
        <v>24000</v>
      </c>
      <c r="DI35" s="382">
        <f t="shared" si="46"/>
        <v>14.677142517706857</v>
      </c>
      <c r="DJ35" s="382">
        <f t="shared" si="47"/>
        <v>29.350313362274694</v>
      </c>
      <c r="DK35" s="382">
        <f t="shared" si="48"/>
        <v>44.01555595506462</v>
      </c>
      <c r="DL35" s="382">
        <f t="shared" si="49"/>
        <v>58.668943764868899</v>
      </c>
      <c r="DM35" s="382">
        <f t="shared" si="50"/>
        <v>73.306594979557346</v>
      </c>
      <c r="DN35" s="382">
        <f t="shared" si="51"/>
        <v>87.924686762622656</v>
      </c>
      <c r="DO35" s="382">
        <f t="shared" si="52"/>
        <v>102.51946896739697</v>
      </c>
      <c r="DP35" s="382">
        <f t="shared" si="53"/>
        <v>117.08727719156992</v>
      </c>
      <c r="DQ35" s="382">
        <f t="shared" si="54"/>
        <v>131.624545065581</v>
      </c>
      <c r="DR35" s="382">
        <f t="shared" si="55"/>
        <v>146.12781568149506</v>
      </c>
      <c r="DS35" s="382">
        <f t="shared" si="56"/>
        <v>160.59375208275583</v>
      </c>
      <c r="DT35" s="382">
        <f t="shared" si="57"/>
        <v>175.01914675015513</v>
      </c>
      <c r="DU35" s="382">
        <f t="shared" si="58"/>
        <v>189.40093003455169</v>
      </c>
      <c r="DV35" s="382">
        <f t="shared" si="59"/>
        <v>203.73617750227078</v>
      </c>
      <c r="DW35" s="382">
        <f t="shared" si="60"/>
        <v>218.02211617427986</v>
      </c>
      <c r="DX35" s="382">
        <f t="shared" si="61"/>
        <v>232.25612965483839</v>
      </c>
      <c r="DY35" s="382">
        <f t="shared" si="62"/>
        <v>246.43576215905992</v>
      </c>
      <c r="DZ35" s="382">
        <f t="shared" si="63"/>
        <v>260.55872146160215</v>
      </c>
      <c r="EA35" s="382">
        <f t="shared" si="64"/>
        <v>274.62288080012684</v>
      </c>
      <c r="EB35" s="382">
        <f t="shared" si="65"/>
        <v>288.6262797773652</v>
      </c>
      <c r="EC35" s="382">
        <f t="shared" si="66"/>
        <v>302.56712431415724</v>
      </c>
      <c r="ED35" s="382">
        <f t="shared" si="67"/>
        <v>316.44378571307601</v>
      </c>
      <c r="EE35" s="382">
        <f t="shared" si="68"/>
        <v>330.25479889778472</v>
      </c>
      <c r="EF35" s="382">
        <f t="shared" si="69"/>
        <v>343.99885989746588</v>
      </c>
      <c r="EG35" s="382">
        <f t="shared" si="70"/>
        <v>357.6748226483902</v>
      </c>
      <c r="EH35" s="382">
        <f t="shared" si="71"/>
        <v>371.28169518611247</v>
      </c>
      <c r="EI35" s="382">
        <f t="shared" si="72"/>
        <v>384.81863530199456</v>
      </c>
      <c r="EJ35" s="382">
        <f t="shared" si="73"/>
        <v>398.28494573694792</v>
      </c>
      <c r="EK35" s="382">
        <f t="shared" si="74"/>
        <v>411.68006898344902</v>
      </c>
      <c r="EL35" s="382">
        <f t="shared" si="75"/>
        <v>425.00358176436168</v>
      </c>
      <c r="EM35" s="382">
        <f t="shared" si="76"/>
        <v>438.25518925382426</v>
      </c>
      <c r="EN35" s="382">
        <f t="shared" si="77"/>
        <v>451.43471910174236</v>
      </c>
      <c r="EO35" s="382">
        <f t="shared" si="78"/>
        <v>464.54211531928041</v>
      </c>
      <c r="EP35" s="382">
        <f t="shared" si="79"/>
        <v>477.57743207831419</v>
      </c>
      <c r="EQ35" s="382">
        <f t="shared" si="80"/>
        <v>490.54082747328107</v>
      </c>
      <c r="ER35" s="382">
        <f t="shared" si="81"/>
        <v>503.43255728915926</v>
      </c>
      <c r="ES35" s="382">
        <f t="shared" si="82"/>
        <v>516.2529688147448</v>
      </c>
      <c r="ET35" s="382">
        <f t="shared" si="83"/>
        <v>529.00249473580004</v>
      </c>
      <c r="EU35" s="382">
        <f t="shared" si="84"/>
        <v>541.68164713827809</v>
      </c>
      <c r="EV35" s="382">
        <f t="shared" si="85"/>
        <v>554.29101164762187</v>
      </c>
      <c r="EW35" s="521"/>
      <c r="EX35" s="252"/>
      <c r="EY35" s="515">
        <f t="shared" si="171"/>
        <v>240</v>
      </c>
      <c r="EZ35" s="524">
        <v>24000</v>
      </c>
      <c r="FA35" s="382">
        <f t="shared" si="86"/>
        <v>121.47957264701398</v>
      </c>
      <c r="FB35" s="382">
        <f t="shared" si="87"/>
        <v>131.56465987928465</v>
      </c>
      <c r="FC35" s="382">
        <f t="shared" si="88"/>
        <v>141.70636976628464</v>
      </c>
      <c r="FD35" s="382">
        <f t="shared" si="89"/>
        <v>151.90454974047168</v>
      </c>
      <c r="FE35" s="382">
        <f t="shared" si="90"/>
        <v>162.15898756313899</v>
      </c>
      <c r="FF35" s="382">
        <f t="shared" si="91"/>
        <v>172.46941265852271</v>
      </c>
      <c r="FG35" s="382">
        <f t="shared" si="92"/>
        <v>182.83549779858265</v>
      </c>
      <c r="FH35" s="382">
        <f t="shared" si="93"/>
        <v>193.25686111655318</v>
      </c>
      <c r="FI35" s="382">
        <f t="shared" si="94"/>
        <v>203.7330684235223</v>
      </c>
      <c r="FJ35" s="382">
        <f t="shared" si="95"/>
        <v>214.26363579903111</v>
      </c>
      <c r="FK35" s="382">
        <f t="shared" si="96"/>
        <v>224.8480324240289</v>
      </c>
      <c r="FL35" s="382">
        <f t="shared" si="97"/>
        <v>235.48568362252058</v>
      </c>
      <c r="FM35" s="382">
        <f t="shared" si="98"/>
        <v>246.17597407690832</v>
      </c>
      <c r="FN35" s="382">
        <f t="shared" si="99"/>
        <v>256.91825118135557</v>
      </c>
      <c r="FO35" s="382">
        <f t="shared" si="100"/>
        <v>267.71182849747083</v>
      </c>
      <c r="FP35" s="382">
        <f t="shared" si="101"/>
        <v>278.5559892771746</v>
      </c>
      <c r="FQ35" s="382">
        <f t="shared" si="102"/>
        <v>289.44999001872873</v>
      </c>
      <c r="FR35" s="382">
        <f t="shared" si="103"/>
        <v>300.39306402350854</v>
      </c>
      <c r="FS35" s="382">
        <f t="shared" si="104"/>
        <v>311.38442492311128</v>
      </c>
      <c r="FT35" s="382">
        <f t="shared" si="105"/>
        <v>322.42327014875531</v>
      </c>
      <c r="FU35" s="382">
        <f t="shared" si="106"/>
        <v>333.50878431753301</v>
      </c>
      <c r="FV35" s="382">
        <f t="shared" si="107"/>
        <v>344.64014251289018</v>
      </c>
      <c r="FW35" s="382">
        <f t="shared" si="108"/>
        <v>355.81651343961573</v>
      </c>
      <c r="FX35" s="382">
        <f t="shared" si="109"/>
        <v>367.0370624365849</v>
      </c>
      <c r="FY35" s="382">
        <f t="shared" si="110"/>
        <v>378.30095433344172</v>
      </c>
      <c r="FZ35" s="382">
        <f t="shared" si="111"/>
        <v>389.60735614027169</v>
      </c>
      <c r="GA35" s="382">
        <f t="shared" si="112"/>
        <v>400.95543956206512</v>
      </c>
      <c r="GB35" s="382">
        <f t="shared" si="113"/>
        <v>412.34438333236608</v>
      </c>
      <c r="GC35" s="382">
        <f t="shared" si="114"/>
        <v>423.77337536290031</v>
      </c>
      <c r="GD35" s="382">
        <f t="shared" si="115"/>
        <v>435.24161470817967</v>
      </c>
      <c r="GE35" s="382">
        <f t="shared" si="116"/>
        <v>446.74831334604647</v>
      </c>
      <c r="GF35" s="382">
        <f t="shared" si="117"/>
        <v>458.29269777687131</v>
      </c>
      <c r="GG35" s="382">
        <f t="shared" si="118"/>
        <v>469.87401044562722</v>
      </c>
      <c r="GH35" s="382">
        <f t="shared" si="119"/>
        <v>481.49151099234689</v>
      </c>
      <c r="GI35" s="382">
        <f t="shared" si="120"/>
        <v>493.14447733754042</v>
      </c>
      <c r="GJ35" s="382">
        <f t="shared" si="121"/>
        <v>504.83220661000104</v>
      </c>
      <c r="GK35" s="382">
        <f t="shared" si="122"/>
        <v>516.55401592509679</v>
      </c>
      <c r="GL35" s="382">
        <f t="shared" si="123"/>
        <v>528.3092430221252</v>
      </c>
      <c r="GM35" s="382">
        <f t="shared" si="124"/>
        <v>540.09724676963401</v>
      </c>
      <c r="GN35" s="382">
        <f t="shared" si="125"/>
        <v>551.91740754778789</v>
      </c>
      <c r="GO35" s="511"/>
      <c r="GP35" s="521"/>
      <c r="GQ35" s="524">
        <v>24000</v>
      </c>
      <c r="GR35" s="583">
        <f t="shared" si="126"/>
        <v>7.2767863363361167</v>
      </c>
      <c r="GS35" s="477">
        <f t="shared" si="127"/>
        <v>3.4825640617653764</v>
      </c>
      <c r="GT35" s="477">
        <f t="shared" si="128"/>
        <v>2.219461090323438</v>
      </c>
      <c r="GU35" s="477">
        <f t="shared" si="129"/>
        <v>1.5891816009040285</v>
      </c>
      <c r="GV35" s="477">
        <f t="shared" si="130"/>
        <v>1.2120654711674916</v>
      </c>
      <c r="GW35" s="477">
        <f t="shared" si="131"/>
        <v>0.96155845427294218</v>
      </c>
      <c r="GX35" s="477">
        <f t="shared" si="132"/>
        <v>0.78342220887554159</v>
      </c>
      <c r="GY35" s="477">
        <f t="shared" si="133"/>
        <v>0.65053681110339567</v>
      </c>
      <c r="GZ35" s="477">
        <f t="shared" si="134"/>
        <v>0.54783492943518797</v>
      </c>
      <c r="HA35" s="477">
        <f t="shared" si="135"/>
        <v>0.46627549860901973</v>
      </c>
      <c r="HB35" s="477">
        <f t="shared" si="136"/>
        <v>0.40010448419040673</v>
      </c>
      <c r="HC35" s="477">
        <f t="shared" si="137"/>
        <v>0.34548526829857751</v>
      </c>
      <c r="HD35" s="477">
        <f t="shared" si="138"/>
        <v>0.29976116818433451</v>
      </c>
      <c r="HE35" s="477">
        <f t="shared" si="139"/>
        <v>0.26103402120858993</v>
      </c>
      <c r="HF35" s="477">
        <f t="shared" si="140"/>
        <v>0.22791133851517439</v>
      </c>
      <c r="HG35" s="477">
        <f t="shared" si="141"/>
        <v>0.19934827851968251</v>
      </c>
      <c r="HH35" s="477">
        <f t="shared" si="142"/>
        <v>0.17454539666976432</v>
      </c>
      <c r="HI35" s="477">
        <f t="shared" si="143"/>
        <v>0.15288048060128617</v>
      </c>
      <c r="HJ35" s="477">
        <f t="shared" si="144"/>
        <v>0.13386191280157697</v>
      </c>
      <c r="HK35" s="477">
        <f t="shared" si="145"/>
        <v>0.11709602603567409</v>
      </c>
      <c r="HL35" s="477">
        <f t="shared" si="146"/>
        <v>0.10226378716297302</v>
      </c>
      <c r="HM35" s="477">
        <f t="shared" si="147"/>
        <v>8.9103841101750056E-2</v>
      </c>
      <c r="HN35" s="477">
        <f t="shared" si="148"/>
        <v>7.739997912866807E-2</v>
      </c>
      <c r="HO35" s="477">
        <f t="shared" si="149"/>
        <v>6.6971740970263441E-2</v>
      </c>
      <c r="HP35" s="477">
        <f t="shared" si="150"/>
        <v>5.7667273117873036E-2</v>
      </c>
      <c r="HQ35" s="477">
        <f t="shared" si="151"/>
        <v>4.9357835820516574E-2</v>
      </c>
      <c r="HR35" s="477">
        <f t="shared" si="152"/>
        <v>4.193353122674754E-2</v>
      </c>
      <c r="HS35" s="477">
        <f t="shared" si="153"/>
        <v>3.529994730130695E-2</v>
      </c>
      <c r="HT35" s="477">
        <f t="shared" si="154"/>
        <v>2.9375496388039823E-2</v>
      </c>
      <c r="HU35" s="477">
        <f t="shared" si="155"/>
        <v>2.4089286262755177E-2</v>
      </c>
      <c r="HV35" s="477">
        <f t="shared" si="156"/>
        <v>1.9379403371544004E-2</v>
      </c>
      <c r="HW35" s="477">
        <f t="shared" si="157"/>
        <v>1.5191518031167042E-2</v>
      </c>
      <c r="HX35" s="477">
        <f t="shared" si="158"/>
        <v>1.1477743245479883E-2</v>
      </c>
      <c r="HY35" s="477">
        <f t="shared" si="159"/>
        <v>8.195694878209531E-3</v>
      </c>
      <c r="HZ35" s="477">
        <f t="shared" si="160"/>
        <v>5.3077128720772368E-3</v>
      </c>
      <c r="IA35" s="477">
        <f t="shared" si="161"/>
        <v>2.7802121666077517E-3</v>
      </c>
      <c r="IB35" s="477">
        <f t="shared" si="162"/>
        <v>5.8313874890280216E-4</v>
      </c>
      <c r="IC35" s="477">
        <f t="shared" si="163"/>
        <v>1.3104885526505337E-3</v>
      </c>
      <c r="ID35" s="477">
        <f t="shared" si="164"/>
        <v>2.9249659408150932E-3</v>
      </c>
      <c r="IE35" s="477">
        <f t="shared" si="165"/>
        <v>4.2822345121175248E-3</v>
      </c>
    </row>
    <row r="36" spans="1:270">
      <c r="J36" s="252"/>
      <c r="K36" s="499">
        <v>25000</v>
      </c>
      <c r="L36" s="382">
        <f t="shared" si="172"/>
        <v>7.6199999999999992</v>
      </c>
      <c r="M36" s="382">
        <v>250</v>
      </c>
      <c r="N36" s="491">
        <f t="shared" si="166"/>
        <v>376.00907179140091</v>
      </c>
      <c r="O36" s="263">
        <f t="shared" si="167"/>
        <v>0.54894594570539845</v>
      </c>
      <c r="P36" s="383">
        <f t="shared" si="168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263">
        <f t="shared" si="1"/>
        <v>0.37109210144722515</v>
      </c>
      <c r="T36" s="492">
        <f>O36/Konstanten!$C$22</f>
        <v>0.44811913935134562</v>
      </c>
      <c r="U36" s="492">
        <f t="shared" si="2"/>
        <v>0.82811035918792175</v>
      </c>
      <c r="V36" s="170"/>
      <c r="X36" s="524">
        <v>25000</v>
      </c>
      <c r="Y36" s="410">
        <f t="shared" si="174"/>
        <v>2.4815407094927789E-2</v>
      </c>
      <c r="Z36" s="410">
        <f t="shared" si="174"/>
        <v>4.9623612356505635E-2</v>
      </c>
      <c r="AA36" s="410">
        <f t="shared" si="174"/>
        <v>7.4417442589413782E-2</v>
      </c>
      <c r="AB36" s="410">
        <f t="shared" si="174"/>
        <v>9.9189781591651066E-2</v>
      </c>
      <c r="AC36" s="410">
        <f t="shared" si="174"/>
        <v>0.12393359794953726</v>
      </c>
      <c r="AD36" s="410">
        <f t="shared" si="174"/>
        <v>0.14864197200562795</v>
      </c>
      <c r="AE36" s="410">
        <f t="shared" si="174"/>
        <v>0.17330812174757526</v>
      </c>
      <c r="AF36" s="410">
        <f t="shared" si="174"/>
        <v>0.19792542738625543</v>
      </c>
      <c r="AG36" s="410">
        <f t="shared" si="174"/>
        <v>0.22248745441430115</v>
      </c>
      <c r="AH36" s="410">
        <f t="shared" si="174"/>
        <v>0.24698797496330985</v>
      </c>
      <c r="AI36" s="410">
        <f t="shared" si="174"/>
        <v>0.27142098730657327</v>
      </c>
      <c r="AJ36" s="410">
        <f t="shared" si="174"/>
        <v>0.2957807333850081</v>
      </c>
      <c r="AK36" s="410">
        <f t="shared" si="174"/>
        <v>0.32006171426518054</v>
      </c>
      <c r="AL36" s="410">
        <f t="shared" si="174"/>
        <v>0.34425870346972293</v>
      </c>
      <c r="AM36" s="410">
        <f t="shared" si="174"/>
        <v>0.3683667581512598</v>
      </c>
      <c r="AN36" s="410">
        <f t="shared" si="174"/>
        <v>0.39238122811035236</v>
      </c>
      <c r="AO36" s="410">
        <f t="shared" si="175"/>
        <v>0.41629776268538138</v>
      </c>
      <c r="AP36" s="410">
        <f t="shared" si="175"/>
        <v>0.44011231556756442</v>
      </c>
      <c r="AQ36" s="410">
        <f t="shared" si="175"/>
        <v>0.463821147616646</v>
      </c>
      <c r="AR36" s="410">
        <f t="shared" si="175"/>
        <v>0.48742082777232698</v>
      </c>
      <c r="AS36" s="410">
        <f t="shared" si="175"/>
        <v>0.51090823217272097</v>
      </c>
      <c r="AT36" s="410">
        <f t="shared" si="175"/>
        <v>0.53428054160439409</v>
      </c>
      <c r="AU36" s="410">
        <f t="shared" si="175"/>
        <v>0.55753523741841593</v>
      </c>
      <c r="AV36" s="410">
        <f t="shared" si="175"/>
        <v>0.58067009605391584</v>
      </c>
      <c r="AW36" s="410">
        <f t="shared" si="175"/>
        <v>0.60368318231468288</v>
      </c>
      <c r="AX36" s="410">
        <f t="shared" si="175"/>
        <v>0.62657284154586879</v>
      </c>
      <c r="AY36" s="410">
        <f t="shared" si="175"/>
        <v>0.64933769085691917</v>
      </c>
      <c r="AZ36" s="410">
        <f t="shared" si="175"/>
        <v>0.6719766095339933</v>
      </c>
      <c r="BA36" s="410">
        <f t="shared" si="175"/>
        <v>0.6944887287802809</v>
      </c>
      <c r="BB36" s="410">
        <f t="shared" si="175"/>
        <v>0.71687342091653927</v>
      </c>
      <c r="BC36" s="410">
        <f t="shared" si="175"/>
        <v>0.73913028816670623</v>
      </c>
      <c r="BD36" s="410">
        <f t="shared" si="175"/>
        <v>0.76125915114523002</v>
      </c>
      <c r="BE36" s="410">
        <f t="shared" si="176"/>
        <v>0.78326003715385017</v>
      </c>
      <c r="BF36" s="410">
        <f t="shared" si="176"/>
        <v>0.80513316838620419</v>
      </c>
      <c r="BG36" s="410">
        <f t="shared" si="176"/>
        <v>0.82687895012927604</v>
      </c>
      <c r="BH36" s="410">
        <f t="shared" si="176"/>
        <v>0.8484979590410785</v>
      </c>
      <c r="BI36" s="410">
        <f t="shared" si="176"/>
        <v>0.86999093157478391</v>
      </c>
      <c r="BJ36" s="410">
        <f t="shared" si="176"/>
        <v>0.89135875261036346</v>
      </c>
      <c r="BK36" s="410">
        <f t="shared" si="176"/>
        <v>0.9126024443462365</v>
      </c>
      <c r="BL36" s="410">
        <f t="shared" si="176"/>
        <v>0.93372315549522611</v>
      </c>
      <c r="BM36" s="253"/>
      <c r="BN36" s="252"/>
      <c r="BO36" s="537">
        <f t="shared" si="169"/>
        <v>250</v>
      </c>
      <c r="BP36" s="524">
        <v>25000</v>
      </c>
      <c r="BQ36" s="382">
        <f t="shared" si="6"/>
        <v>238.64938865058292</v>
      </c>
      <c r="BR36" s="382">
        <f t="shared" si="7"/>
        <v>238.73752048855715</v>
      </c>
      <c r="BS36" s="382">
        <f t="shared" si="8"/>
        <v>238.8842934007638</v>
      </c>
      <c r="BT36" s="382">
        <f t="shared" si="9"/>
        <v>239.08953795594007</v>
      </c>
      <c r="BU36" s="382">
        <f t="shared" si="10"/>
        <v>239.35301852950468</v>
      </c>
      <c r="BV36" s="382">
        <f t="shared" si="11"/>
        <v>239.67443485610997</v>
      </c>
      <c r="BW36" s="382">
        <f t="shared" si="12"/>
        <v>240.05342398845832</v>
      </c>
      <c r="BX36" s="382">
        <f t="shared" si="13"/>
        <v>240.4895626356427</v>
      </c>
      <c r="BY36" s="382">
        <f t="shared" si="14"/>
        <v>240.9823698496493</v>
      </c>
      <c r="BZ36" s="382">
        <f t="shared" si="15"/>
        <v>241.53131002477221</v>
      </c>
      <c r="CA36" s="382">
        <f t="shared" si="16"/>
        <v>242.1357961715737</v>
      </c>
      <c r="CB36" s="382">
        <f t="shared" si="17"/>
        <v>242.795193424746</v>
      </c>
      <c r="CC36" s="382">
        <f t="shared" si="18"/>
        <v>243.5088227427822</v>
      </c>
      <c r="CD36" s="382">
        <f t="shared" si="19"/>
        <v>244.27596475674659</v>
      </c>
      <c r="CE36" s="382">
        <f t="shared" si="20"/>
        <v>245.09586372561233</v>
      </c>
      <c r="CF36" s="382">
        <f t="shared" si="21"/>
        <v>245.9677315565464</v>
      </c>
      <c r="CG36" s="382">
        <f t="shared" si="22"/>
        <v>246.89075185009676</v>
      </c>
      <c r="CH36" s="382">
        <f t="shared" si="23"/>
        <v>247.86408393239657</v>
      </c>
      <c r="CI36" s="382">
        <f t="shared" si="24"/>
        <v>248.88686683914241</v>
      </c>
      <c r="CJ36" s="382">
        <f t="shared" si="25"/>
        <v>249.95822321913656</v>
      </c>
      <c r="CK36" s="382">
        <f t="shared" si="26"/>
        <v>251.07726312849894</v>
      </c>
      <c r="CL36" s="382">
        <f t="shared" si="27"/>
        <v>252.24308769016986</v>
      </c>
      <c r="CM36" s="382">
        <f t="shared" si="28"/>
        <v>253.4547925969278</v>
      </c>
      <c r="CN36" s="382">
        <f t="shared" si="29"/>
        <v>254.71147143977572</v>
      </c>
      <c r="CO36" s="382">
        <f t="shared" si="30"/>
        <v>256.01221884710731</v>
      </c>
      <c r="CP36" s="382">
        <f t="shared" si="31"/>
        <v>257.35613342350655</v>
      </c>
      <c r="CQ36" s="382">
        <f t="shared" si="32"/>
        <v>258.74232048028682</v>
      </c>
      <c r="CR36" s="382">
        <f t="shared" si="33"/>
        <v>260.16989455292008</v>
      </c>
      <c r="CS36" s="382">
        <f t="shared" si="34"/>
        <v>261.63798170328124</v>
      </c>
      <c r="CT36" s="382">
        <f t="shared" si="35"/>
        <v>263.14572160714937</v>
      </c>
      <c r="CU36" s="382">
        <f t="shared" si="36"/>
        <v>264.69226942962234</v>
      </c>
      <c r="CV36" s="382">
        <f t="shared" si="37"/>
        <v>266.27679749303684</v>
      </c>
      <c r="CW36" s="382">
        <f t="shared" si="38"/>
        <v>267.8984967436262</v>
      </c>
      <c r="CX36" s="382">
        <f t="shared" si="39"/>
        <v>269.55657802451015</v>
      </c>
      <c r="CY36" s="382">
        <f t="shared" si="40"/>
        <v>271.25027316371643</v>
      </c>
      <c r="CZ36" s="382">
        <f t="shared" si="41"/>
        <v>272.97883588677649</v>
      </c>
      <c r="DA36" s="382">
        <f t="shared" si="42"/>
        <v>274.7415425640707</v>
      </c>
      <c r="DB36" s="382">
        <f t="shared" si="43"/>
        <v>276.53769280350849</v>
      </c>
      <c r="DC36" s="382">
        <f t="shared" si="44"/>
        <v>278.36660989936865</v>
      </c>
      <c r="DD36" s="382">
        <f t="shared" si="45"/>
        <v>280.22764114819597</v>
      </c>
      <c r="DE36" s="521"/>
      <c r="DF36" s="252"/>
      <c r="DG36" s="537">
        <f t="shared" si="170"/>
        <v>250</v>
      </c>
      <c r="DH36" s="524">
        <v>25000</v>
      </c>
      <c r="DI36" s="382">
        <f t="shared" si="46"/>
        <v>14.937619977028152</v>
      </c>
      <c r="DJ36" s="382">
        <f t="shared" si="47"/>
        <v>29.870904814628293</v>
      </c>
      <c r="DK36" s="382">
        <f t="shared" si="48"/>
        <v>44.795536612018161</v>
      </c>
      <c r="DL36" s="382">
        <f t="shared" si="49"/>
        <v>59.707231775510699</v>
      </c>
      <c r="DM36" s="382">
        <f t="shared" si="50"/>
        <v>74.601757749699743</v>
      </c>
      <c r="DN36" s="382">
        <f t="shared" si="51"/>
        <v>89.47494925078071</v>
      </c>
      <c r="DO36" s="382">
        <f t="shared" si="52"/>
        <v>104.32272385033548</v>
      </c>
      <c r="DP36" s="382">
        <f t="shared" si="53"/>
        <v>119.141096770122</v>
      </c>
      <c r="DQ36" s="382">
        <f t="shared" si="54"/>
        <v>133.92619476214466</v>
      </c>
      <c r="DR36" s="382">
        <f t="shared" si="55"/>
        <v>148.67426896461325</v>
      </c>
      <c r="DS36" s="382">
        <f t="shared" si="56"/>
        <v>163.38170664160009</v>
      </c>
      <c r="DT36" s="382">
        <f t="shared" si="57"/>
        <v>178.04504173276354</v>
      </c>
      <c r="DU36" s="382">
        <f t="shared" si="58"/>
        <v>192.66096415829722</v>
      </c>
      <c r="DV36" s="382">
        <f t="shared" si="59"/>
        <v>207.22632784316642</v>
      </c>
      <c r="DW36" s="382">
        <f t="shared" si="60"/>
        <v>221.73815744324656</v>
      </c>
      <c r="DX36" s="382">
        <f t="shared" si="61"/>
        <v>236.19365377366967</v>
      </c>
      <c r="DY36" s="382">
        <f t="shared" si="62"/>
        <v>250.59019795618522</v>
      </c>
      <c r="DZ36" s="382">
        <f t="shared" si="63"/>
        <v>264.92535431755726</v>
      </c>
      <c r="EA36" s="382">
        <f t="shared" si="64"/>
        <v>279.19687208446726</v>
      </c>
      <c r="EB36" s="382">
        <f t="shared" si="65"/>
        <v>293.40268593214859</v>
      </c>
      <c r="EC36" s="382">
        <f t="shared" si="66"/>
        <v>307.54091545374189</v>
      </c>
      <c r="ED36" s="382">
        <f t="shared" si="67"/>
        <v>321.60986362534794</v>
      </c>
      <c r="EE36" s="382">
        <f t="shared" si="68"/>
        <v>335.60801434769684</v>
      </c>
      <c r="EF36" s="382">
        <f t="shared" si="69"/>
        <v>349.534029149606</v>
      </c>
      <c r="EG36" s="382">
        <f t="shared" si="70"/>
        <v>363.38674314083323</v>
      </c>
      <c r="EH36" s="382">
        <f t="shared" si="71"/>
        <v>377.16516030284771</v>
      </c>
      <c r="EI36" s="382">
        <f t="shared" si="72"/>
        <v>390.8684482054785</v>
      </c>
      <c r="EJ36" s="382">
        <f t="shared" si="73"/>
        <v>404.49593223567598</v>
      </c>
      <c r="EK36" s="382">
        <f t="shared" si="74"/>
        <v>418.0470894217018</v>
      </c>
      <c r="EL36" s="382">
        <f t="shared" si="75"/>
        <v>431.52154193239795</v>
      </c>
      <c r="EM36" s="382">
        <f t="shared" si="76"/>
        <v>444.91905032669359</v>
      </c>
      <c r="EN36" s="382">
        <f t="shared" si="77"/>
        <v>458.23950662355924</v>
      </c>
      <c r="EO36" s="382">
        <f t="shared" si="78"/>
        <v>471.48292725726134</v>
      </c>
      <c r="EP36" s="382">
        <f t="shared" si="79"/>
        <v>484.64944597713162</v>
      </c>
      <c r="EQ36" s="382">
        <f t="shared" si="80"/>
        <v>497.73930674543629</v>
      </c>
      <c r="ER36" s="382">
        <f t="shared" si="81"/>
        <v>510.75285668113321</v>
      </c>
      <c r="ES36" s="382">
        <f t="shared" si="82"/>
        <v>523.69053909178433</v>
      </c>
      <c r="ET36" s="382">
        <f t="shared" si="83"/>
        <v>536.55288663037766</v>
      </c>
      <c r="EU36" s="382">
        <f t="shared" si="84"/>
        <v>549.34051460866158</v>
      </c>
      <c r="EV36" s="382">
        <f t="shared" si="85"/>
        <v>562.05411449365704</v>
      </c>
      <c r="EW36" s="521"/>
      <c r="EX36" s="252"/>
      <c r="EY36" s="515">
        <f t="shared" si="171"/>
        <v>250</v>
      </c>
      <c r="EZ36" s="524">
        <v>25000</v>
      </c>
      <c r="FA36" s="382">
        <f t="shared" si="86"/>
        <v>125.49938865058294</v>
      </c>
      <c r="FB36" s="382">
        <f t="shared" si="87"/>
        <v>135.58752048855717</v>
      </c>
      <c r="FC36" s="382">
        <f t="shared" si="88"/>
        <v>145.73429340076382</v>
      </c>
      <c r="FD36" s="382">
        <f t="shared" si="89"/>
        <v>155.9395379559401</v>
      </c>
      <c r="FE36" s="382">
        <f t="shared" si="90"/>
        <v>166.2030185295047</v>
      </c>
      <c r="FF36" s="382">
        <f t="shared" si="91"/>
        <v>176.52443485610999</v>
      </c>
      <c r="FG36" s="382">
        <f t="shared" si="92"/>
        <v>186.90342398845834</v>
      </c>
      <c r="FH36" s="382">
        <f t="shared" si="93"/>
        <v>197.33956263564272</v>
      </c>
      <c r="FI36" s="382">
        <f t="shared" si="94"/>
        <v>207.83236984964933</v>
      </c>
      <c r="FJ36" s="382">
        <f t="shared" si="95"/>
        <v>218.38131002477223</v>
      </c>
      <c r="FK36" s="382">
        <f t="shared" si="96"/>
        <v>228.98579617157372</v>
      </c>
      <c r="FL36" s="382">
        <f t="shared" si="97"/>
        <v>239.64519342474603</v>
      </c>
      <c r="FM36" s="382">
        <f t="shared" si="98"/>
        <v>250.35882274278222</v>
      </c>
      <c r="FN36" s="382">
        <f t="shared" si="99"/>
        <v>261.12596475674661</v>
      </c>
      <c r="FO36" s="382">
        <f t="shared" si="100"/>
        <v>271.94586372561236</v>
      </c>
      <c r="FP36" s="382">
        <f t="shared" si="101"/>
        <v>282.81773155654639</v>
      </c>
      <c r="FQ36" s="382">
        <f t="shared" si="102"/>
        <v>293.74075185009679</v>
      </c>
      <c r="FR36" s="382">
        <f t="shared" si="103"/>
        <v>304.71408393239659</v>
      </c>
      <c r="FS36" s="382">
        <f t="shared" si="104"/>
        <v>315.73686683914241</v>
      </c>
      <c r="FT36" s="382">
        <f t="shared" si="105"/>
        <v>326.80822321913661</v>
      </c>
      <c r="FU36" s="382">
        <f t="shared" si="106"/>
        <v>337.92726312849896</v>
      </c>
      <c r="FV36" s="382">
        <f t="shared" si="107"/>
        <v>349.09308769016991</v>
      </c>
      <c r="FW36" s="382">
        <f t="shared" si="108"/>
        <v>360.30479259692783</v>
      </c>
      <c r="FX36" s="382">
        <f t="shared" si="109"/>
        <v>371.56147143977574</v>
      </c>
      <c r="FY36" s="382">
        <f t="shared" si="110"/>
        <v>382.86221884710733</v>
      </c>
      <c r="FZ36" s="382">
        <f t="shared" si="111"/>
        <v>394.20613342350657</v>
      </c>
      <c r="GA36" s="382">
        <f t="shared" si="112"/>
        <v>405.59232048028684</v>
      </c>
      <c r="GB36" s="382">
        <f t="shared" si="113"/>
        <v>417.01989455292011</v>
      </c>
      <c r="GC36" s="382">
        <f t="shared" si="114"/>
        <v>428.48798170328126</v>
      </c>
      <c r="GD36" s="382">
        <f t="shared" si="115"/>
        <v>439.99572160714939</v>
      </c>
      <c r="GE36" s="382">
        <f t="shared" si="116"/>
        <v>451.54226942962237</v>
      </c>
      <c r="GF36" s="382">
        <f t="shared" si="117"/>
        <v>463.12679749303686</v>
      </c>
      <c r="GG36" s="382">
        <f t="shared" si="118"/>
        <v>474.74849674362622</v>
      </c>
      <c r="GH36" s="382">
        <f t="shared" si="119"/>
        <v>486.40657802451017</v>
      </c>
      <c r="GI36" s="382">
        <f t="shared" si="120"/>
        <v>498.10027316371645</v>
      </c>
      <c r="GJ36" s="382">
        <f t="shared" si="121"/>
        <v>509.82883588677652</v>
      </c>
      <c r="GK36" s="382">
        <f t="shared" si="122"/>
        <v>521.59154256407078</v>
      </c>
      <c r="GL36" s="382">
        <f t="shared" si="123"/>
        <v>533.38769280350857</v>
      </c>
      <c r="GM36" s="382">
        <f t="shared" si="124"/>
        <v>545.21660989936868</v>
      </c>
      <c r="GN36" s="382">
        <f t="shared" si="125"/>
        <v>557.07764114819599</v>
      </c>
      <c r="GO36" s="511"/>
      <c r="GP36" s="521"/>
      <c r="GQ36" s="524">
        <v>25000</v>
      </c>
      <c r="GR36" s="583">
        <f t="shared" si="126"/>
        <v>7.4015652321844057</v>
      </c>
      <c r="GS36" s="477">
        <f t="shared" si="127"/>
        <v>3.5391166196665611</v>
      </c>
      <c r="GT36" s="477">
        <f t="shared" si="128"/>
        <v>2.2533217463827606</v>
      </c>
      <c r="GU36" s="477">
        <f t="shared" si="129"/>
        <v>1.6117361887123978</v>
      </c>
      <c r="GV36" s="477">
        <f t="shared" si="130"/>
        <v>1.2278700065907446</v>
      </c>
      <c r="GW36" s="477">
        <f t="shared" si="131"/>
        <v>0.97289226017157793</v>
      </c>
      <c r="GX36" s="477">
        <f t="shared" si="132"/>
        <v>0.79158880338089743</v>
      </c>
      <c r="GY36" s="477">
        <f t="shared" si="133"/>
        <v>0.65635173743952968</v>
      </c>
      <c r="GZ36" s="477">
        <f t="shared" si="134"/>
        <v>0.55184256686127287</v>
      </c>
      <c r="HA36" s="477">
        <f t="shared" si="135"/>
        <v>0.46885746636326375</v>
      </c>
      <c r="HB36" s="477">
        <f t="shared" si="136"/>
        <v>0.40153877002818372</v>
      </c>
      <c r="HC36" s="477">
        <f t="shared" si="137"/>
        <v>0.34598071978011696</v>
      </c>
      <c r="HD36" s="477">
        <f t="shared" si="138"/>
        <v>0.29947871815423055</v>
      </c>
      <c r="HE36" s="477">
        <f t="shared" si="139"/>
        <v>0.26010033316988884</v>
      </c>
      <c r="HF36" s="477">
        <f t="shared" si="140"/>
        <v>0.22642790425105952</v>
      </c>
      <c r="HG36" s="477">
        <f t="shared" si="141"/>
        <v>0.19739767363755592</v>
      </c>
      <c r="HH36" s="477">
        <f t="shared" si="142"/>
        <v>0.17219569738101359</v>
      </c>
      <c r="HI36" s="477">
        <f t="shared" si="143"/>
        <v>0.150188454847345</v>
      </c>
      <c r="HJ36" s="477">
        <f t="shared" si="144"/>
        <v>0.13087537292903648</v>
      </c>
      <c r="HK36" s="477">
        <f t="shared" si="145"/>
        <v>0.11385559467820715</v>
      </c>
      <c r="HL36" s="477">
        <f t="shared" si="146"/>
        <v>9.8804244078955966E-2</v>
      </c>
      <c r="HM36" s="477">
        <f t="shared" si="147"/>
        <v>8.5455165320544771E-2</v>
      </c>
      <c r="HN36" s="477">
        <f t="shared" si="148"/>
        <v>7.3588165935884395E-2</v>
      </c>
      <c r="HO36" s="477">
        <f t="shared" si="149"/>
        <v>6.3019450048286019E-2</v>
      </c>
      <c r="HP36" s="477">
        <f t="shared" si="150"/>
        <v>5.3594348373700113E-2</v>
      </c>
      <c r="HQ36" s="477">
        <f t="shared" si="151"/>
        <v>4.5181726506699819E-2</v>
      </c>
      <c r="HR36" s="477">
        <f t="shared" si="152"/>
        <v>3.7669636273808531E-2</v>
      </c>
      <c r="HS36" s="477">
        <f t="shared" si="153"/>
        <v>3.096189929036703E-2</v>
      </c>
      <c r="HT36" s="477">
        <f t="shared" si="154"/>
        <v>2.4975397618537884E-2</v>
      </c>
      <c r="HU36" s="477">
        <f t="shared" si="155"/>
        <v>1.9637906457237776E-2</v>
      </c>
      <c r="HV36" s="477">
        <f t="shared" si="156"/>
        <v>1.4886346399565265E-2</v>
      </c>
      <c r="HW36" s="477">
        <f t="shared" si="157"/>
        <v>1.0665363415495517E-2</v>
      </c>
      <c r="HX36" s="477">
        <f t="shared" si="158"/>
        <v>6.9261669884030539E-3</v>
      </c>
      <c r="HY36" s="477">
        <f t="shared" si="159"/>
        <v>3.6255732095925239E-3</v>
      </c>
      <c r="HZ36" s="477">
        <f t="shared" si="160"/>
        <v>7.2521179940640947E-4</v>
      </c>
      <c r="IA36" s="477">
        <f t="shared" si="161"/>
        <v>1.8091348531283221E-3</v>
      </c>
      <c r="IB36" s="477">
        <f t="shared" si="162"/>
        <v>4.0080856365168607E-3</v>
      </c>
      <c r="IC36" s="477">
        <f t="shared" si="163"/>
        <v>5.8991273847148916E-3</v>
      </c>
      <c r="ID36" s="477">
        <f t="shared" si="164"/>
        <v>7.5070099503414247E-3</v>
      </c>
      <c r="IE36" s="477">
        <f t="shared" si="165"/>
        <v>8.8540822264849845E-3</v>
      </c>
    </row>
    <row r="37" spans="1:270" ht="16.350000000000001" customHeight="1">
      <c r="J37" s="252"/>
      <c r="K37" s="499">
        <v>26000</v>
      </c>
      <c r="L37" s="382">
        <f t="shared" si="172"/>
        <v>7.9247999999999994</v>
      </c>
      <c r="M37" s="382">
        <v>260</v>
      </c>
      <c r="N37" s="491">
        <f t="shared" si="166"/>
        <v>359.88801553955642</v>
      </c>
      <c r="O37" s="263">
        <f t="shared" si="167"/>
        <v>0.52980924279775987</v>
      </c>
      <c r="P37" s="383">
        <f t="shared" si="168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263">
        <f t="shared" si="1"/>
        <v>0.3551818559482422</v>
      </c>
      <c r="T37" s="492">
        <f>O37/Konstanten!$C$22</f>
        <v>0.4324973410593958</v>
      </c>
      <c r="U37" s="492">
        <f t="shared" si="2"/>
        <v>0.82123477355543861</v>
      </c>
      <c r="V37" s="170"/>
      <c r="X37" s="524">
        <v>26000</v>
      </c>
      <c r="Y37" s="410">
        <f t="shared" si="174"/>
        <v>2.5365029758177147E-2</v>
      </c>
      <c r="Z37" s="410">
        <f t="shared" si="174"/>
        <v>5.0722174193488699E-2</v>
      </c>
      <c r="AA37" s="410">
        <f t="shared" si="174"/>
        <v>7.6063580799930391E-2</v>
      </c>
      <c r="AB37" s="410">
        <f t="shared" si="174"/>
        <v>0.10138146236460439</v>
      </c>
      <c r="AC37" s="410">
        <f t="shared" si="174"/>
        <v>0.12666812876928182</v>
      </c>
      <c r="AD37" s="410">
        <f t="shared" si="174"/>
        <v>0.15191601779702957</v>
      </c>
      <c r="AE37" s="410">
        <f t="shared" si="174"/>
        <v>0.1771177246420787</v>
      </c>
      <c r="AF37" s="410">
        <f t="shared" si="174"/>
        <v>0.2022660298469437</v>
      </c>
      <c r="AG37" s="410">
        <f t="shared" si="174"/>
        <v>0.22735392541956548</v>
      </c>
      <c r="AH37" s="410">
        <f t="shared" si="174"/>
        <v>0.25237463891711498</v>
      </c>
      <c r="AI37" s="410">
        <f t="shared" si="174"/>
        <v>0.27732165531905456</v>
      </c>
      <c r="AJ37" s="410">
        <f t="shared" si="174"/>
        <v>0.302188736550282</v>
      </c>
      <c r="AK37" s="410">
        <f t="shared" si="174"/>
        <v>0.32696993855393564</v>
      </c>
      <c r="AL37" s="410">
        <f t="shared" si="174"/>
        <v>0.35165962585209753</v>
      </c>
      <c r="AM37" s="410">
        <f t="shared" si="174"/>
        <v>0.37625248357035124</v>
      </c>
      <c r="AN37" s="410">
        <f t="shared" si="174"/>
        <v>0.40074352693771964</v>
      </c>
      <c r="AO37" s="410">
        <f t="shared" si="175"/>
        <v>0.42512810830660241</v>
      </c>
      <c r="AP37" s="410">
        <f t="shared" si="175"/>
        <v>0.44940192176726523</v>
      </c>
      <c r="AQ37" s="410">
        <f t="shared" si="175"/>
        <v>0.47356100545771007</v>
      </c>
      <c r="AR37" s="410">
        <f t="shared" si="175"/>
        <v>0.49760174169226845</v>
      </c>
      <c r="AS37" s="410">
        <f t="shared" si="175"/>
        <v>0.52152085505059231</v>
      </c>
      <c r="AT37" s="410">
        <f t="shared" si="175"/>
        <v>0.54531540858327743</v>
      </c>
      <c r="AU37" s="410">
        <f t="shared" si="175"/>
        <v>0.56898279830067366</v>
      </c>
      <c r="AV37" s="410">
        <f t="shared" si="175"/>
        <v>0.5925207461183245</v>
      </c>
      <c r="AW37" s="410">
        <f t="shared" si="175"/>
        <v>0.6159272914356716</v>
      </c>
      <c r="AX37" s="410">
        <f t="shared" si="175"/>
        <v>0.63920078152479798</v>
      </c>
      <c r="AY37" s="410">
        <f t="shared" si="175"/>
        <v>0.66233986090332098</v>
      </c>
      <c r="AZ37" s="410">
        <f t="shared" si="175"/>
        <v>0.68534345986051648</v>
      </c>
      <c r="BA37" s="410">
        <f t="shared" si="175"/>
        <v>0.70821078229862233</v>
      </c>
      <c r="BB37" s="410">
        <f t="shared" si="175"/>
        <v>0.73094129304268929</v>
      </c>
      <c r="BC37" s="410">
        <f t="shared" si="175"/>
        <v>0.75353470476231588</v>
      </c>
      <c r="BD37" s="410">
        <f t="shared" si="175"/>
        <v>0.77599096463788597</v>
      </c>
      <c r="BE37" s="410">
        <f t="shared" si="176"/>
        <v>0.79831024089249503</v>
      </c>
      <c r="BF37" s="410">
        <f t="shared" si="176"/>
        <v>0.82049290929904595</v>
      </c>
      <c r="BG37" s="410">
        <f t="shared" si="176"/>
        <v>0.84253953976036089</v>
      </c>
      <c r="BH37" s="410">
        <f t="shared" si="176"/>
        <v>0.86445088304846873</v>
      </c>
      <c r="BI37" s="410">
        <f t="shared" si="176"/>
        <v>0.88622785777815771</v>
      </c>
      <c r="BJ37" s="410">
        <f t="shared" si="176"/>
        <v>0.90787153767900974</v>
      </c>
      <c r="BK37" s="410">
        <f t="shared" si="176"/>
        <v>0.9293831392200731</v>
      </c>
      <c r="BL37" s="410">
        <f t="shared" si="176"/>
        <v>0.95076400963181307</v>
      </c>
      <c r="BM37" s="253"/>
      <c r="BN37" s="252"/>
      <c r="BO37" s="537">
        <f t="shared" si="169"/>
        <v>260</v>
      </c>
      <c r="BP37" s="524">
        <v>26000</v>
      </c>
      <c r="BQ37" s="382">
        <f t="shared" si="6"/>
        <v>236.669249958308</v>
      </c>
      <c r="BR37" s="382">
        <f t="shared" si="7"/>
        <v>236.76056197180046</v>
      </c>
      <c r="BS37" s="382">
        <f t="shared" si="8"/>
        <v>236.91262272188257</v>
      </c>
      <c r="BT37" s="382">
        <f t="shared" si="9"/>
        <v>237.12524422595598</v>
      </c>
      <c r="BU37" s="382">
        <f t="shared" si="10"/>
        <v>237.39816514627134</v>
      </c>
      <c r="BV37" s="382">
        <f t="shared" si="11"/>
        <v>237.73105259522066</v>
      </c>
      <c r="BW37" s="382">
        <f t="shared" si="12"/>
        <v>238.12350441079602</v>
      </c>
      <c r="BX37" s="382">
        <f t="shared" si="13"/>
        <v>238.57505186960071</v>
      </c>
      <c r="BY37" s="382">
        <f t="shared" si="14"/>
        <v>239.08516279924746</v>
      </c>
      <c r="BZ37" s="382">
        <f t="shared" si="15"/>
        <v>239.65324504735605</v>
      </c>
      <c r="CA37" s="382">
        <f t="shared" si="16"/>
        <v>240.27865026073272</v>
      </c>
      <c r="CB37" s="382">
        <f t="shared" si="17"/>
        <v>240.96067792573032</v>
      </c>
      <c r="CC37" s="382">
        <f t="shared" si="18"/>
        <v>241.69857961925766</v>
      </c>
      <c r="CD37" s="382">
        <f t="shared" si="19"/>
        <v>242.49156341940503</v>
      </c>
      <c r="CE37" s="382">
        <f t="shared" si="20"/>
        <v>243.33879842513721</v>
      </c>
      <c r="CF37" s="382">
        <f t="shared" si="21"/>
        <v>244.23941933588389</v>
      </c>
      <c r="CG37" s="382">
        <f t="shared" si="22"/>
        <v>245.19253104404095</v>
      </c>
      <c r="CH37" s="382">
        <f t="shared" si="23"/>
        <v>246.19721319627035</v>
      </c>
      <c r="CI37" s="382">
        <f t="shared" si="24"/>
        <v>247.25252468292084</v>
      </c>
      <c r="CJ37" s="382">
        <f t="shared" si="25"/>
        <v>248.35750801876853</v>
      </c>
      <c r="CK37" s="382">
        <f t="shared" si="26"/>
        <v>249.51119358245487</v>
      </c>
      <c r="CL37" s="382">
        <f t="shared" si="27"/>
        <v>250.71260368637411</v>
      </c>
      <c r="CM37" s="382">
        <f t="shared" si="28"/>
        <v>251.96075645319667</v>
      </c>
      <c r="CN37" s="382">
        <f t="shared" si="29"/>
        <v>253.25466947963068</v>
      </c>
      <c r="CO37" s="382">
        <f t="shared" si="30"/>
        <v>254.59336327230903</v>
      </c>
      <c r="CP37" s="382">
        <f t="shared" si="31"/>
        <v>255.97586444478151</v>
      </c>
      <c r="CQ37" s="382">
        <f t="shared" si="32"/>
        <v>257.40120866842489</v>
      </c>
      <c r="CR37" s="382">
        <f t="shared" si="33"/>
        <v>258.86844337361543</v>
      </c>
      <c r="CS37" s="382">
        <f t="shared" si="34"/>
        <v>260.37663020069567</v>
      </c>
      <c r="CT37" s="382">
        <f t="shared" si="35"/>
        <v>261.92484720311001</v>
      </c>
      <c r="CU37" s="382">
        <f t="shared" si="36"/>
        <v>263.51219080754532</v>
      </c>
      <c r="CV37" s="382">
        <f t="shared" si="37"/>
        <v>265.13777753802941</v>
      </c>
      <c r="CW37" s="382">
        <f t="shared" si="38"/>
        <v>266.80074551268609</v>
      </c>
      <c r="CX37" s="382">
        <f t="shared" si="39"/>
        <v>268.50025572326359</v>
      </c>
      <c r="CY37" s="382">
        <f t="shared" si="40"/>
        <v>270.23549310865809</v>
      </c>
      <c r="CZ37" s="382">
        <f t="shared" si="41"/>
        <v>272.00566743445324</v>
      </c>
      <c r="DA37" s="382">
        <f t="shared" si="42"/>
        <v>273.81001399105656</v>
      </c>
      <c r="DB37" s="382">
        <f t="shared" si="43"/>
        <v>275.64779412331239</v>
      </c>
      <c r="DC37" s="382">
        <f t="shared" si="44"/>
        <v>277.5182956045881</v>
      </c>
      <c r="DD37" s="382">
        <f t="shared" si="45"/>
        <v>279.42083286825533</v>
      </c>
      <c r="DE37" s="521"/>
      <c r="DF37" s="252"/>
      <c r="DG37" s="537">
        <f t="shared" si="170"/>
        <v>260</v>
      </c>
      <c r="DH37" s="524">
        <v>26000</v>
      </c>
      <c r="DI37" s="382">
        <f t="shared" si="46"/>
        <v>15.204947852034191</v>
      </c>
      <c r="DJ37" s="382">
        <f t="shared" si="47"/>
        <v>30.405168884344103</v>
      </c>
      <c r="DK37" s="382">
        <f t="shared" si="48"/>
        <v>45.595955949118725</v>
      </c>
      <c r="DL37" s="382">
        <f t="shared" si="49"/>
        <v>60.772641038192745</v>
      </c>
      <c r="DM37" s="382">
        <f t="shared" si="50"/>
        <v>75.930614346343759</v>
      </c>
      <c r="DN37" s="382">
        <f t="shared" si="51"/>
        <v>91.065342738179837</v>
      </c>
      <c r="DO37" s="382">
        <f t="shared" si="52"/>
        <v>106.17238743769148</v>
      </c>
      <c r="DP37" s="382">
        <f t="shared" si="53"/>
        <v>121.24742077502638</v>
      </c>
      <c r="DQ37" s="382">
        <f t="shared" si="54"/>
        <v>136.28624184228804</v>
      </c>
      <c r="DR37" s="382">
        <f t="shared" si="55"/>
        <v>151.28479093045866</v>
      </c>
      <c r="DS37" s="382">
        <f t="shared" si="56"/>
        <v>166.23916264110287</v>
      </c>
      <c r="DT37" s="382">
        <f t="shared" si="57"/>
        <v>181.14561758942475</v>
      </c>
      <c r="DU37" s="382">
        <f t="shared" si="58"/>
        <v>196.00059263848053</v>
      </c>
      <c r="DV37" s="382">
        <f t="shared" si="59"/>
        <v>210.80070962752367</v>
      </c>
      <c r="DW37" s="382">
        <f t="shared" si="60"/>
        <v>225.54278258006951</v>
      </c>
      <c r="DX37" s="382">
        <f t="shared" si="61"/>
        <v>240.22382339858839</v>
      </c>
      <c r="DY37" s="382">
        <f t="shared" si="62"/>
        <v>254.84104607257402</v>
      </c>
      <c r="DZ37" s="382">
        <f t="shared" si="63"/>
        <v>269.39186944467747</v>
      </c>
      <c r="EA37" s="382">
        <f t="shared" si="64"/>
        <v>283.87391859534807</v>
      </c>
      <c r="EB37" s="382">
        <f t="shared" si="65"/>
        <v>298.28502491991793</v>
      </c>
      <c r="EC37" s="382">
        <f t="shared" si="66"/>
        <v>312.62322498305656</v>
      </c>
      <c r="ED37" s="382">
        <f t="shared" si="67"/>
        <v>326.88675824424968</v>
      </c>
      <c r="EE37" s="382">
        <f t="shared" si="68"/>
        <v>341.0740637541424</v>
      </c>
      <c r="EF37" s="382">
        <f t="shared" si="69"/>
        <v>355.18377592571619</v>
      </c>
      <c r="EG37" s="382">
        <f t="shared" si="70"/>
        <v>369.21471948618273</v>
      </c>
      <c r="EH37" s="382">
        <f t="shared" si="71"/>
        <v>383.16590371556134</v>
      </c>
      <c r="EI37" s="382">
        <f t="shared" si="72"/>
        <v>397.03651607630974</v>
      </c>
      <c r="EJ37" s="382">
        <f t="shared" si="73"/>
        <v>410.82591533536271</v>
      </c>
      <c r="EK37" s="382">
        <f t="shared" si="74"/>
        <v>424.53362427565918</v>
      </c>
      <c r="EL37" s="382">
        <f t="shared" si="75"/>
        <v>438.15932208909157</v>
      </c>
      <c r="EM37" s="382">
        <f t="shared" si="76"/>
        <v>451.70283653680133</v>
      </c>
      <c r="EN37" s="382">
        <f t="shared" si="77"/>
        <v>465.16413595631792</v>
      </c>
      <c r="EO37" s="382">
        <f t="shared" si="78"/>
        <v>478.54332118818513</v>
      </c>
      <c r="EP37" s="382">
        <f t="shared" si="79"/>
        <v>491.84061748770313</v>
      </c>
      <c r="EQ37" s="382">
        <f t="shared" si="80"/>
        <v>505.05636648043969</v>
      </c>
      <c r="ER37" s="382">
        <f t="shared" si="81"/>
        <v>518.19101821315826</v>
      </c>
      <c r="ES37" s="382">
        <f t="shared" si="82"/>
        <v>531.24512334517533</v>
      </c>
      <c r="ET37" s="382">
        <f t="shared" si="83"/>
        <v>544.21932551864154</v>
      </c>
      <c r="EU37" s="382">
        <f t="shared" si="84"/>
        <v>557.1143539402093</v>
      </c>
      <c r="EV37" s="382">
        <f t="shared" si="85"/>
        <v>569.93101620084803</v>
      </c>
      <c r="EW37" s="521"/>
      <c r="EX37" s="252"/>
      <c r="EY37" s="515">
        <f t="shared" si="171"/>
        <v>260</v>
      </c>
      <c r="EZ37" s="524">
        <v>26000</v>
      </c>
      <c r="FA37" s="382">
        <f t="shared" si="86"/>
        <v>129.51924995830802</v>
      </c>
      <c r="FB37" s="382">
        <f t="shared" si="87"/>
        <v>139.61056197180048</v>
      </c>
      <c r="FC37" s="382">
        <f t="shared" si="88"/>
        <v>149.76262272188259</v>
      </c>
      <c r="FD37" s="382">
        <f t="shared" si="89"/>
        <v>159.975244225956</v>
      </c>
      <c r="FE37" s="382">
        <f t="shared" si="90"/>
        <v>170.24816514627136</v>
      </c>
      <c r="FF37" s="382">
        <f t="shared" si="91"/>
        <v>180.58105259522068</v>
      </c>
      <c r="FG37" s="382">
        <f t="shared" si="92"/>
        <v>190.97350441079604</v>
      </c>
      <c r="FH37" s="382">
        <f t="shared" si="93"/>
        <v>201.42505186960074</v>
      </c>
      <c r="FI37" s="382">
        <f t="shared" si="94"/>
        <v>211.93516279924748</v>
      </c>
      <c r="FJ37" s="382">
        <f t="shared" si="95"/>
        <v>222.50324504735607</v>
      </c>
      <c r="FK37" s="382">
        <f t="shared" si="96"/>
        <v>233.12865026073274</v>
      </c>
      <c r="FL37" s="382">
        <f t="shared" si="97"/>
        <v>243.81067792573035</v>
      </c>
      <c r="FM37" s="382">
        <f t="shared" si="98"/>
        <v>254.54857961925768</v>
      </c>
      <c r="FN37" s="382">
        <f t="shared" si="99"/>
        <v>265.34156341940502</v>
      </c>
      <c r="FO37" s="382">
        <f t="shared" si="100"/>
        <v>276.18879842513724</v>
      </c>
      <c r="FP37" s="382">
        <f t="shared" si="101"/>
        <v>287.08941933588392</v>
      </c>
      <c r="FQ37" s="382">
        <f t="shared" si="102"/>
        <v>298.04253104404097</v>
      </c>
      <c r="FR37" s="382">
        <f t="shared" si="103"/>
        <v>309.04721319627038</v>
      </c>
      <c r="FS37" s="382">
        <f t="shared" si="104"/>
        <v>320.10252468292083</v>
      </c>
      <c r="FT37" s="382">
        <f t="shared" si="105"/>
        <v>331.20750801876852</v>
      </c>
      <c r="FU37" s="382">
        <f t="shared" si="106"/>
        <v>342.36119358245492</v>
      </c>
      <c r="FV37" s="382">
        <f t="shared" si="107"/>
        <v>353.56260368637413</v>
      </c>
      <c r="FW37" s="382">
        <f t="shared" si="108"/>
        <v>364.81075645319669</v>
      </c>
      <c r="FX37" s="382">
        <f t="shared" si="109"/>
        <v>376.10466947963073</v>
      </c>
      <c r="FY37" s="382">
        <f t="shared" si="110"/>
        <v>387.44336327230906</v>
      </c>
      <c r="FZ37" s="382">
        <f t="shared" si="111"/>
        <v>398.82586444478153</v>
      </c>
      <c r="GA37" s="382">
        <f t="shared" si="112"/>
        <v>410.25120866842491</v>
      </c>
      <c r="GB37" s="382">
        <f t="shared" si="113"/>
        <v>421.71844337361546</v>
      </c>
      <c r="GC37" s="382">
        <f t="shared" si="114"/>
        <v>433.22663020069569</v>
      </c>
      <c r="GD37" s="382">
        <f t="shared" si="115"/>
        <v>444.77484720311003</v>
      </c>
      <c r="GE37" s="382">
        <f t="shared" si="116"/>
        <v>456.36219080754535</v>
      </c>
      <c r="GF37" s="382">
        <f t="shared" si="117"/>
        <v>467.98777753802943</v>
      </c>
      <c r="GG37" s="382">
        <f t="shared" si="118"/>
        <v>479.65074551268611</v>
      </c>
      <c r="GH37" s="382">
        <f t="shared" si="119"/>
        <v>491.35025572326361</v>
      </c>
      <c r="GI37" s="382">
        <f t="shared" si="120"/>
        <v>503.08549310865811</v>
      </c>
      <c r="GJ37" s="382">
        <f t="shared" si="121"/>
        <v>514.85566743445327</v>
      </c>
      <c r="GK37" s="382">
        <f t="shared" si="122"/>
        <v>526.66001399105653</v>
      </c>
      <c r="GL37" s="382">
        <f t="shared" si="123"/>
        <v>538.49779412331236</v>
      </c>
      <c r="GM37" s="382">
        <f t="shared" si="124"/>
        <v>550.36829560458818</v>
      </c>
      <c r="GN37" s="382">
        <f t="shared" si="125"/>
        <v>562.27083286825541</v>
      </c>
      <c r="GO37" s="511"/>
      <c r="GP37" s="521"/>
      <c r="GQ37" s="524">
        <v>26000</v>
      </c>
      <c r="GR37" s="583">
        <f t="shared" si="126"/>
        <v>7.5182304614731255</v>
      </c>
      <c r="GS37" s="477">
        <f t="shared" si="127"/>
        <v>3.5916719786314761</v>
      </c>
      <c r="GT37" s="477">
        <f t="shared" si="128"/>
        <v>2.2845593343630117</v>
      </c>
      <c r="GU37" s="477">
        <f t="shared" si="129"/>
        <v>1.632356295416207</v>
      </c>
      <c r="GV37" s="477">
        <f t="shared" si="130"/>
        <v>1.242154453929678</v>
      </c>
      <c r="GW37" s="477">
        <f t="shared" si="131"/>
        <v>0.98298328612681651</v>
      </c>
      <c r="GX37" s="477">
        <f t="shared" si="132"/>
        <v>0.79871159554428495</v>
      </c>
      <c r="GY37" s="477">
        <f t="shared" si="133"/>
        <v>0.66127287972041315</v>
      </c>
      <c r="GZ37" s="477">
        <f t="shared" si="134"/>
        <v>0.55507379126721557</v>
      </c>
      <c r="HA37" s="477">
        <f t="shared" si="135"/>
        <v>0.47075752743469457</v>
      </c>
      <c r="HB37" s="477">
        <f t="shared" si="136"/>
        <v>0.40236901195200891</v>
      </c>
      <c r="HC37" s="477">
        <f t="shared" si="137"/>
        <v>0.34593749034734572</v>
      </c>
      <c r="HD37" s="477">
        <f t="shared" si="138"/>
        <v>0.29871331608046631</v>
      </c>
      <c r="HE37" s="477">
        <f t="shared" si="139"/>
        <v>0.25873183201447864</v>
      </c>
      <c r="HF37" s="477">
        <f t="shared" si="140"/>
        <v>0.2245517026335701</v>
      </c>
      <c r="HG37" s="477">
        <f t="shared" si="141"/>
        <v>0.195091374678249</v>
      </c>
      <c r="HH37" s="477">
        <f t="shared" si="142"/>
        <v>0.16952326023321992</v>
      </c>
      <c r="HI37" s="477">
        <f t="shared" si="143"/>
        <v>0.14720319448889888</v>
      </c>
      <c r="HJ37" s="477">
        <f t="shared" si="144"/>
        <v>0.12762217207849699</v>
      </c>
      <c r="HK37" s="477">
        <f t="shared" si="145"/>
        <v>0.11037256432061736</v>
      </c>
      <c r="HL37" s="477">
        <f t="shared" si="146"/>
        <v>9.5123990231404221E-2</v>
      </c>
      <c r="HM37" s="477">
        <f t="shared" si="147"/>
        <v>8.1605769488503635E-2</v>
      </c>
      <c r="HN37" s="477">
        <f t="shared" si="148"/>
        <v>6.9593953986968909E-2</v>
      </c>
      <c r="HO37" s="477">
        <f t="shared" si="149"/>
        <v>5.8901602415223984E-2</v>
      </c>
      <c r="HP37" s="477">
        <f t="shared" si="150"/>
        <v>4.9371389665867599E-2</v>
      </c>
      <c r="HQ37" s="477">
        <f t="shared" si="151"/>
        <v>4.086992234268625E-2</v>
      </c>
      <c r="HR37" s="477">
        <f t="shared" si="152"/>
        <v>3.3283317924277092E-2</v>
      </c>
      <c r="HS37" s="477">
        <f t="shared" si="153"/>
        <v>2.6513731562822739E-2</v>
      </c>
      <c r="HT37" s="477">
        <f t="shared" si="154"/>
        <v>2.0476601682301501E-2</v>
      </c>
      <c r="HU37" s="477">
        <f t="shared" si="155"/>
        <v>1.5098446570704957E-2</v>
      </c>
      <c r="HV37" s="477">
        <f t="shared" si="156"/>
        <v>1.0315087473143218E-2</v>
      </c>
      <c r="HW37" s="477">
        <f t="shared" si="157"/>
        <v>6.0702048233070832E-3</v>
      </c>
      <c r="HX37" s="477">
        <f t="shared" si="158"/>
        <v>2.314156891274411E-3</v>
      </c>
      <c r="HY37" s="477">
        <f t="shared" si="159"/>
        <v>9.9699322708290267E-4</v>
      </c>
      <c r="HZ37" s="477">
        <f t="shared" si="160"/>
        <v>3.9022839876584523E-3</v>
      </c>
      <c r="IA37" s="477">
        <f t="shared" si="161"/>
        <v>6.4365275766570564E-3</v>
      </c>
      <c r="IB37" s="477">
        <f t="shared" si="162"/>
        <v>8.6308733061811749E-3</v>
      </c>
      <c r="IC37" s="477">
        <f t="shared" si="163"/>
        <v>1.0513282287203886E-2</v>
      </c>
      <c r="ID37" s="477">
        <f t="shared" si="164"/>
        <v>1.2108929321079952E-2</v>
      </c>
      <c r="IE37" s="477">
        <f t="shared" si="165"/>
        <v>1.3440544758653944E-2</v>
      </c>
    </row>
    <row r="38" spans="1:270">
      <c r="J38" s="252"/>
      <c r="K38" s="499">
        <v>27000</v>
      </c>
      <c r="L38" s="382">
        <f t="shared" si="172"/>
        <v>8.2295999999999996</v>
      </c>
      <c r="M38" s="382">
        <v>270</v>
      </c>
      <c r="N38" s="491">
        <f t="shared" si="166"/>
        <v>344.33125283945822</v>
      </c>
      <c r="O38" s="263">
        <f t="shared" si="167"/>
        <v>0.51118713849788988</v>
      </c>
      <c r="P38" s="383">
        <f t="shared" si="168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263">
        <f t="shared" si="1"/>
        <v>0.33982852488473547</v>
      </c>
      <c r="T38" s="492">
        <f>O38/Konstanten!$C$22</f>
        <v>0.41729562326358355</v>
      </c>
      <c r="U38" s="492">
        <f t="shared" si="2"/>
        <v>0.81435918792295547</v>
      </c>
      <c r="V38" s="170"/>
      <c r="X38" s="524">
        <v>27000</v>
      </c>
      <c r="Y38" s="410">
        <f t="shared" si="174"/>
        <v>2.5931597344860047E-2</v>
      </c>
      <c r="Z38" s="410">
        <f t="shared" si="174"/>
        <v>5.1854568795685466E-2</v>
      </c>
      <c r="AA38" s="410">
        <f t="shared" si="174"/>
        <v>7.7760326041040828E-2</v>
      </c>
      <c r="AB38" s="410">
        <f t="shared" si="174"/>
        <v>0.10364035552455023</v>
      </c>
      <c r="AC38" s="410">
        <f t="shared" si="174"/>
        <v>0.12948625480558637</v>
      </c>
      <c r="AD38" s="410">
        <f t="shared" si="174"/>
        <v>0.15528976772349601</v>
      </c>
      <c r="AE38" s="410">
        <f t="shared" si="174"/>
        <v>0.18104281800477948</v>
      </c>
      <c r="AF38" s="410">
        <f t="shared" si="174"/>
        <v>0.20673754098445143</v>
      </c>
      <c r="AG38" s="410">
        <f t="shared" si="174"/>
        <v>0.23236631314947953</v>
      </c>
      <c r="AH38" s="410">
        <f t="shared" si="174"/>
        <v>0.25792177925449189</v>
      </c>
      <c r="AI38" s="410">
        <f t="shared" si="174"/>
        <v>0.2833968768048401</v>
      </c>
      <c r="AJ38" s="410">
        <f t="shared" si="174"/>
        <v>0.30878485774973885</v>
      </c>
      <c r="AK38" s="410">
        <f t="shared" si="174"/>
        <v>0.33407930727598373</v>
      </c>
      <c r="AL38" s="410">
        <f t="shared" si="174"/>
        <v>0.35927415964041221</v>
      </c>
      <c r="AM38" s="410">
        <f t="shared" si="174"/>
        <v>0.38436371102512218</v>
      </c>
      <c r="AN38" s="410">
        <f t="shared" si="174"/>
        <v>0.40934262944262167</v>
      </c>
      <c r="AO38" s="410">
        <f t="shared" si="175"/>
        <v>0.43420596175759657</v>
      </c>
      <c r="AP38" s="410">
        <f t="shared" si="175"/>
        <v>0.45894913792747188</v>
      </c>
      <c r="AQ38" s="410">
        <f t="shared" si="175"/>
        <v>0.48356797259451495</v>
      </c>
      <c r="AR38" s="410">
        <f t="shared" si="175"/>
        <v>0.50805866418805701</v>
      </c>
      <c r="AS38" s="410">
        <f t="shared" si="175"/>
        <v>0.53241779171577697</v>
      </c>
      <c r="AT38" s="410">
        <f t="shared" si="175"/>
        <v>0.55664230943874082</v>
      </c>
      <c r="AU38" s="410">
        <f t="shared" si="175"/>
        <v>0.58072953963533158</v>
      </c>
      <c r="AV38" s="410">
        <f t="shared" si="175"/>
        <v>0.60467716366540247</v>
      </c>
      <c r="AW38" s="410">
        <f t="shared" si="175"/>
        <v>0.62848321154777165</v>
      </c>
      <c r="AX38" s="410">
        <f t="shared" si="175"/>
        <v>0.65214605026238148</v>
      </c>
      <c r="AY38" s="410">
        <f t="shared" si="175"/>
        <v>0.6756643709832495</v>
      </c>
      <c r="AZ38" s="410">
        <f t="shared" si="175"/>
        <v>0.69903717544061461</v>
      </c>
      <c r="BA38" s="410">
        <f t="shared" si="175"/>
        <v>0.72226376160046757</v>
      </c>
      <c r="BB38" s="410">
        <f t="shared" si="175"/>
        <v>0.74534370883801682</v>
      </c>
      <c r="BC38" s="410">
        <f t="shared" si="175"/>
        <v>0.76827686276843266</v>
      </c>
      <c r="BD38" s="410">
        <f t="shared" si="175"/>
        <v>0.79106331988442191</v>
      </c>
      <c r="BE38" s="410">
        <f t="shared" si="176"/>
        <v>0.81370341213576602</v>
      </c>
      <c r="BF38" s="410">
        <f t="shared" si="176"/>
        <v>0.8361976915714624</v>
      </c>
      <c r="BG38" s="410">
        <f t="shared" si="176"/>
        <v>0.85854691515086223</v>
      </c>
      <c r="BH38" s="410">
        <f t="shared" si="176"/>
        <v>0.88075202981613077</v>
      </c>
      <c r="BI38" s="410">
        <f t="shared" si="176"/>
        <v>0.9028141579051574</v>
      </c>
      <c r="BJ38" s="410">
        <f t="shared" si="176"/>
        <v>0.92473458297129429</v>
      </c>
      <c r="BK38" s="410">
        <f t="shared" si="176"/>
        <v>0.94651473606457925</v>
      </c>
      <c r="BL38" s="410">
        <f t="shared" si="176"/>
        <v>0.96815618251819968</v>
      </c>
      <c r="BM38" s="253"/>
      <c r="BN38" s="252"/>
      <c r="BO38" s="537">
        <f t="shared" si="169"/>
        <v>270</v>
      </c>
      <c r="BP38" s="524">
        <v>27000</v>
      </c>
      <c r="BQ38" s="382">
        <f t="shared" si="6"/>
        <v>234.68915899459853</v>
      </c>
      <c r="BR38" s="382">
        <f t="shared" si="7"/>
        <v>234.783793990715</v>
      </c>
      <c r="BS38" s="382">
        <f t="shared" si="8"/>
        <v>234.94137933453644</v>
      </c>
      <c r="BT38" s="382">
        <f t="shared" si="9"/>
        <v>235.16170662896349</v>
      </c>
      <c r="BU38" s="382">
        <f t="shared" si="10"/>
        <v>235.44448625568396</v>
      </c>
      <c r="BV38" s="382">
        <f t="shared" si="11"/>
        <v>235.78934947293061</v>
      </c>
      <c r="BW38" s="382">
        <f t="shared" si="12"/>
        <v>236.19585105684823</v>
      </c>
      <c r="BX38" s="382">
        <f t="shared" si="13"/>
        <v>236.66347244672244</v>
      </c>
      <c r="BY38" s="382">
        <f t="shared" si="14"/>
        <v>237.19162534766687</v>
      </c>
      <c r="BZ38" s="382">
        <f t="shared" si="15"/>
        <v>237.77965573889259</v>
      </c>
      <c r="CA38" s="382">
        <f t="shared" si="16"/>
        <v>238.42684823146394</v>
      </c>
      <c r="CB38" s="382">
        <f t="shared" si="17"/>
        <v>239.13243071655739</v>
      </c>
      <c r="CC38" s="382">
        <f t="shared" si="18"/>
        <v>239.89557924365616</v>
      </c>
      <c r="CD38" s="382">
        <f t="shared" si="19"/>
        <v>240.71542306782598</v>
      </c>
      <c r="CE38" s="382">
        <f t="shared" si="20"/>
        <v>241.59104980612884</v>
      </c>
      <c r="CF38" s="382">
        <f t="shared" si="21"/>
        <v>242.52151064524321</v>
      </c>
      <c r="CG38" s="382">
        <f t="shared" si="22"/>
        <v>243.50582554533042</v>
      </c>
      <c r="CH38" s="382">
        <f t="shared" si="23"/>
        <v>244.5429883889737</v>
      </c>
      <c r="CI38" s="382">
        <f t="shared" si="24"/>
        <v>245.63197202844808</v>
      </c>
      <c r="CJ38" s="382">
        <f t="shared" si="25"/>
        <v>246.77173318950111</v>
      </c>
      <c r="CK38" s="382">
        <f t="shared" si="26"/>
        <v>247.9612171950543</v>
      </c>
      <c r="CL38" s="382">
        <f t="shared" si="27"/>
        <v>249.19936247765062</v>
      </c>
      <c r="CM38" s="382">
        <f t="shared" si="28"/>
        <v>250.48510485489652</v>
      </c>
      <c r="CN38" s="382">
        <f t="shared" si="29"/>
        <v>251.81738154748581</v>
      </c>
      <c r="CO38" s="382">
        <f t="shared" si="30"/>
        <v>253.19513492451733</v>
      </c>
      <c r="CP38" s="382">
        <f t="shared" si="31"/>
        <v>254.61731596565696</v>
      </c>
      <c r="CQ38" s="382">
        <f t="shared" si="32"/>
        <v>256.08288743416551</v>
      </c>
      <c r="CR38" s="382">
        <f t="shared" si="33"/>
        <v>257.59082675888828</v>
      </c>
      <c r="CS38" s="382">
        <f t="shared" si="34"/>
        <v>259.14012862691698</v>
      </c>
      <c r="CT38" s="382">
        <f t="shared" si="35"/>
        <v>260.72980729181688</v>
      </c>
      <c r="CU38" s="382">
        <f t="shared" si="36"/>
        <v>262.35889860501186</v>
      </c>
      <c r="CV38" s="382">
        <f t="shared" si="37"/>
        <v>264.02646178019097</v>
      </c>
      <c r="CW38" s="382">
        <f t="shared" si="38"/>
        <v>265.73158090242953</v>
      </c>
      <c r="CX38" s="382">
        <f t="shared" si="39"/>
        <v>267.47336619514675</v>
      </c>
      <c r="CY38" s="382">
        <f t="shared" si="40"/>
        <v>269.25095505908581</v>
      </c>
      <c r="CZ38" s="382">
        <f t="shared" si="41"/>
        <v>271.06351289821362</v>
      </c>
      <c r="DA38" s="382">
        <f t="shared" si="42"/>
        <v>272.91023374787113</v>
      </c>
      <c r="DB38" s="382">
        <f t="shared" si="43"/>
        <v>274.79034072065332</v>
      </c>
      <c r="DC38" s="382">
        <f t="shared" si="44"/>
        <v>276.70308628543751</v>
      </c>
      <c r="DD38" s="382">
        <f t="shared" si="45"/>
        <v>278.64775239472169</v>
      </c>
      <c r="DE38" s="521"/>
      <c r="DF38" s="252"/>
      <c r="DG38" s="537">
        <f t="shared" si="170"/>
        <v>270</v>
      </c>
      <c r="DH38" s="524">
        <v>27000</v>
      </c>
      <c r="DI38" s="382">
        <f t="shared" si="46"/>
        <v>15.479365799630299</v>
      </c>
      <c r="DJ38" s="382">
        <f t="shared" si="47"/>
        <v>30.95358253854771</v>
      </c>
      <c r="DK38" s="382">
        <f t="shared" si="48"/>
        <v>46.417523590245494</v>
      </c>
      <c r="DL38" s="382">
        <f t="shared" si="49"/>
        <v>61.866106951804753</v>
      </c>
      <c r="DM38" s="382">
        <f t="shared" si="50"/>
        <v>77.294316948704946</v>
      </c>
      <c r="DN38" s="382">
        <f t="shared" si="51"/>
        <v>92.697225225428568</v>
      </c>
      <c r="DO38" s="382">
        <f t="shared" si="52"/>
        <v>108.07001080661738</v>
      </c>
      <c r="DP38" s="382">
        <f t="shared" si="53"/>
        <v>123.40797903252557</v>
      </c>
      <c r="DQ38" s="382">
        <f t="shared" si="54"/>
        <v>138.70657919440441</v>
      </c>
      <c r="DR38" s="382">
        <f t="shared" si="55"/>
        <v>153.96142072069972</v>
      </c>
      <c r="DS38" s="382">
        <f t="shared" si="56"/>
        <v>169.16828779174298</v>
      </c>
      <c r="DT38" s="382">
        <f t="shared" si="57"/>
        <v>184.32315228905199</v>
      </c>
      <c r="DU38" s="382">
        <f t="shared" si="58"/>
        <v>199.42218501387708</v>
      </c>
      <c r="DV38" s="382">
        <f t="shared" si="59"/>
        <v>214.46176513808302</v>
      </c>
      <c r="DW38" s="382">
        <f t="shared" si="60"/>
        <v>229.43848787782301</v>
      </c>
      <c r="DX38" s="382">
        <f t="shared" si="61"/>
        <v>244.34917040622642</v>
      </c>
      <c r="DY38" s="382">
        <f t="shared" si="62"/>
        <v>259.19085604490732</v>
      </c>
      <c r="DZ38" s="382">
        <f t="shared" si="63"/>
        <v>273.96081679528555</v>
      </c>
      <c r="EA38" s="382">
        <f t="shared" si="64"/>
        <v>288.65655428896196</v>
      </c>
      <c r="EB38" s="382">
        <f t="shared" si="65"/>
        <v>303.27579925180692</v>
      </c>
      <c r="EC38" s="382">
        <f t="shared" si="66"/>
        <v>317.81650958857909</v>
      </c>
      <c r="ED38" s="382">
        <f t="shared" si="67"/>
        <v>332.27686720429347</v>
      </c>
      <c r="EE38" s="382">
        <f t="shared" si="68"/>
        <v>346.65527368478871</v>
      </c>
      <c r="EF38" s="382">
        <f t="shared" si="69"/>
        <v>360.95034496264657</v>
      </c>
      <c r="EG38" s="382">
        <f t="shared" si="70"/>
        <v>375.16090509567857</v>
      </c>
      <c r="EH38" s="382">
        <f t="shared" si="71"/>
        <v>389.2859792841262</v>
      </c>
      <c r="EI38" s="382">
        <f t="shared" si="72"/>
        <v>403.3247862496176</v>
      </c>
      <c r="EJ38" s="382">
        <f t="shared" si="73"/>
        <v>417.27673009431476</v>
      </c>
      <c r="EK38" s="382">
        <f t="shared" si="74"/>
        <v>431.14139175258538</v>
      </c>
      <c r="EL38" s="382">
        <f t="shared" si="75"/>
        <v>444.9185201405906</v>
      </c>
      <c r="EM38" s="382">
        <f t="shared" si="76"/>
        <v>458.60802310129037</v>
      </c>
      <c r="EN38" s="382">
        <f t="shared" si="77"/>
        <v>472.20995823414097</v>
      </c>
      <c r="EO38" s="382">
        <f t="shared" si="78"/>
        <v>485.72452369014803</v>
      </c>
      <c r="EP38" s="382">
        <f t="shared" si="79"/>
        <v>499.15204900429006</v>
      </c>
      <c r="EQ38" s="382">
        <f t="shared" si="80"/>
        <v>512.49298602882027</v>
      </c>
      <c r="ER38" s="382">
        <f t="shared" si="81"/>
        <v>525.74790002256066</v>
      </c>
      <c r="ES38" s="382">
        <f t="shared" si="82"/>
        <v>538.91746094342056</v>
      </c>
      <c r="ET38" s="382">
        <f t="shared" si="83"/>
        <v>552.00243498376335</v>
      </c>
      <c r="EU38" s="382">
        <f t="shared" si="84"/>
        <v>565.0036763812484</v>
      </c>
      <c r="EV38" s="382">
        <f t="shared" si="85"/>
        <v>577.92211953126525</v>
      </c>
      <c r="EW38" s="521"/>
      <c r="EX38" s="252"/>
      <c r="EY38" s="515">
        <f t="shared" si="171"/>
        <v>270</v>
      </c>
      <c r="EZ38" s="524">
        <v>27000</v>
      </c>
      <c r="FA38" s="382">
        <f t="shared" si="86"/>
        <v>133.53915899459855</v>
      </c>
      <c r="FB38" s="382">
        <f t="shared" si="87"/>
        <v>143.63379399071502</v>
      </c>
      <c r="FC38" s="382">
        <f t="shared" si="88"/>
        <v>153.79137933453646</v>
      </c>
      <c r="FD38" s="382">
        <f t="shared" si="89"/>
        <v>164.01170662896351</v>
      </c>
      <c r="FE38" s="382">
        <f t="shared" si="90"/>
        <v>174.29448625568398</v>
      </c>
      <c r="FF38" s="382">
        <f t="shared" si="91"/>
        <v>184.63934947293063</v>
      </c>
      <c r="FG38" s="382">
        <f t="shared" si="92"/>
        <v>195.04585105684825</v>
      </c>
      <c r="FH38" s="382">
        <f t="shared" si="93"/>
        <v>205.51347244672246</v>
      </c>
      <c r="FI38" s="382">
        <f t="shared" si="94"/>
        <v>216.04162534766689</v>
      </c>
      <c r="FJ38" s="382">
        <f t="shared" si="95"/>
        <v>226.62965573889261</v>
      </c>
      <c r="FK38" s="382">
        <f t="shared" si="96"/>
        <v>237.27684823146396</v>
      </c>
      <c r="FL38" s="382">
        <f t="shared" si="97"/>
        <v>247.98243071655742</v>
      </c>
      <c r="FM38" s="382">
        <f t="shared" si="98"/>
        <v>258.74557924365615</v>
      </c>
      <c r="FN38" s="382">
        <f t="shared" si="99"/>
        <v>269.56542306782603</v>
      </c>
      <c r="FO38" s="382">
        <f t="shared" si="100"/>
        <v>280.44104980612883</v>
      </c>
      <c r="FP38" s="382">
        <f t="shared" si="101"/>
        <v>291.37151064524323</v>
      </c>
      <c r="FQ38" s="382">
        <f t="shared" si="102"/>
        <v>302.35582554533045</v>
      </c>
      <c r="FR38" s="382">
        <f t="shared" si="103"/>
        <v>313.39298838897372</v>
      </c>
      <c r="FS38" s="382">
        <f t="shared" si="104"/>
        <v>324.48197202844813</v>
      </c>
      <c r="FT38" s="382">
        <f t="shared" si="105"/>
        <v>335.62173318950113</v>
      </c>
      <c r="FU38" s="382">
        <f t="shared" si="106"/>
        <v>346.81121719505433</v>
      </c>
      <c r="FV38" s="382">
        <f t="shared" si="107"/>
        <v>358.04936247765067</v>
      </c>
      <c r="FW38" s="382">
        <f t="shared" si="108"/>
        <v>369.33510485489654</v>
      </c>
      <c r="FX38" s="382">
        <f t="shared" si="109"/>
        <v>380.66738154748583</v>
      </c>
      <c r="FY38" s="382">
        <f t="shared" si="110"/>
        <v>392.04513492451736</v>
      </c>
      <c r="FZ38" s="382">
        <f t="shared" si="111"/>
        <v>403.46731596565701</v>
      </c>
      <c r="GA38" s="382">
        <f t="shared" si="112"/>
        <v>414.93288743416554</v>
      </c>
      <c r="GB38" s="382">
        <f t="shared" si="113"/>
        <v>426.44082675888831</v>
      </c>
      <c r="GC38" s="382">
        <f t="shared" si="114"/>
        <v>437.990128626917</v>
      </c>
      <c r="GD38" s="382">
        <f t="shared" si="115"/>
        <v>449.57980729181691</v>
      </c>
      <c r="GE38" s="382">
        <f t="shared" si="116"/>
        <v>461.20889860501188</v>
      </c>
      <c r="GF38" s="382">
        <f t="shared" si="117"/>
        <v>472.87646178019099</v>
      </c>
      <c r="GG38" s="382">
        <f t="shared" si="118"/>
        <v>484.58158090242955</v>
      </c>
      <c r="GH38" s="382">
        <f t="shared" si="119"/>
        <v>496.32336619514678</v>
      </c>
      <c r="GI38" s="382">
        <f t="shared" si="120"/>
        <v>508.10095505908583</v>
      </c>
      <c r="GJ38" s="382">
        <f t="shared" si="121"/>
        <v>519.91351289821364</v>
      </c>
      <c r="GK38" s="382">
        <f t="shared" si="122"/>
        <v>531.7602337478711</v>
      </c>
      <c r="GL38" s="382">
        <f t="shared" si="123"/>
        <v>543.64034072065328</v>
      </c>
      <c r="GM38" s="382">
        <f t="shared" si="124"/>
        <v>555.55308628543753</v>
      </c>
      <c r="GN38" s="382">
        <f t="shared" si="125"/>
        <v>567.49775239472172</v>
      </c>
      <c r="GO38" s="511"/>
      <c r="GP38" s="521"/>
      <c r="GQ38" s="524">
        <v>27000</v>
      </c>
      <c r="GR38" s="583">
        <f t="shared" si="126"/>
        <v>7.6269140947485026</v>
      </c>
      <c r="GS38" s="477">
        <f t="shared" si="127"/>
        <v>3.6402962827272813</v>
      </c>
      <c r="GT38" s="477">
        <f t="shared" si="128"/>
        <v>2.3132181003911905</v>
      </c>
      <c r="GU38" s="477">
        <f t="shared" si="129"/>
        <v>1.6510752770775239</v>
      </c>
      <c r="GV38" s="477">
        <f t="shared" si="130"/>
        <v>1.2549456821172447</v>
      </c>
      <c r="GW38" s="477">
        <f t="shared" si="131"/>
        <v>0.99185411455315742</v>
      </c>
      <c r="GX38" s="477">
        <f t="shared" si="132"/>
        <v>0.80481013743828689</v>
      </c>
      <c r="GY38" s="477">
        <f t="shared" si="133"/>
        <v>0.6653175431432764</v>
      </c>
      <c r="GZ38" s="477">
        <f t="shared" si="134"/>
        <v>0.55754418141098727</v>
      </c>
      <c r="HA38" s="477">
        <f t="shared" si="135"/>
        <v>0.47198989641710176</v>
      </c>
      <c r="HB38" s="477">
        <f t="shared" si="136"/>
        <v>0.40260832174152511</v>
      </c>
      <c r="HC38" s="477">
        <f t="shared" si="137"/>
        <v>0.3453677828148044</v>
      </c>
      <c r="HD38" s="477">
        <f t="shared" si="138"/>
        <v>0.29747640276657766</v>
      </c>
      <c r="HE38" s="477">
        <f t="shared" si="139"/>
        <v>0.25693930987774932</v>
      </c>
      <c r="HF38" s="477">
        <f t="shared" si="140"/>
        <v>0.22229296575326504</v>
      </c>
      <c r="HG38" s="477">
        <f t="shared" si="141"/>
        <v>0.19243912373773545</v>
      </c>
      <c r="HH38" s="477">
        <f t="shared" si="142"/>
        <v>0.16653739317464339</v>
      </c>
      <c r="HI38" s="477">
        <f t="shared" si="143"/>
        <v>0.14393361815369918</v>
      </c>
      <c r="HJ38" s="477">
        <f t="shared" si="144"/>
        <v>0.1241108757351231</v>
      </c>
      <c r="HK38" s="477">
        <f t="shared" si="145"/>
        <v>0.1066551766329291</v>
      </c>
      <c r="HL38" s="477">
        <f t="shared" si="146"/>
        <v>9.1230967340273028E-2</v>
      </c>
      <c r="HM38" s="477">
        <f t="shared" si="147"/>
        <v>7.7563314865104732E-2</v>
      </c>
      <c r="HN38" s="477">
        <f t="shared" si="148"/>
        <v>6.5424740056689426E-2</v>
      </c>
      <c r="HO38" s="477">
        <f t="shared" si="149"/>
        <v>5.4625343513329254E-2</v>
      </c>
      <c r="HP38" s="477">
        <f t="shared" si="150"/>
        <v>4.500530199044258E-2</v>
      </c>
      <c r="HQ38" s="477">
        <f t="shared" si="151"/>
        <v>3.6429096952347077E-2</v>
      </c>
      <c r="HR38" s="477">
        <f t="shared" si="152"/>
        <v>2.8781026062116806E-2</v>
      </c>
      <c r="HS38" s="477">
        <f t="shared" si="153"/>
        <v>2.1961676757058173E-2</v>
      </c>
      <c r="HT38" s="477">
        <f t="shared" si="154"/>
        <v>1.5885129577773952E-2</v>
      </c>
      <c r="HU38" s="477">
        <f t="shared" si="155"/>
        <v>1.0476720883080739E-2</v>
      </c>
      <c r="HV38" s="477">
        <f t="shared" si="156"/>
        <v>5.6712385582209255E-3</v>
      </c>
      <c r="HW38" s="477">
        <f t="shared" si="157"/>
        <v>1.4114559306255541E-3</v>
      </c>
      <c r="HX38" s="477">
        <f t="shared" si="158"/>
        <v>2.3530679057242429E-3</v>
      </c>
      <c r="HY38" s="477">
        <f t="shared" si="159"/>
        <v>5.6669762546020849E-3</v>
      </c>
      <c r="HZ38" s="477">
        <f t="shared" si="160"/>
        <v>8.5699338126891886E-3</v>
      </c>
      <c r="IA38" s="477">
        <f t="shared" si="161"/>
        <v>1.1097309421676539E-2</v>
      </c>
      <c r="IB38" s="477">
        <f t="shared" si="162"/>
        <v>1.3280748378462513E-2</v>
      </c>
      <c r="IC38" s="477">
        <f t="shared" si="163"/>
        <v>1.5148654667358541E-2</v>
      </c>
      <c r="ID38" s="477">
        <f t="shared" si="164"/>
        <v>1.672659929638029E-2</v>
      </c>
      <c r="IE38" s="477">
        <f t="shared" si="165"/>
        <v>1.8037667679164832E-2</v>
      </c>
    </row>
    <row r="39" spans="1:270">
      <c r="J39" s="252"/>
      <c r="K39" s="499">
        <v>28000</v>
      </c>
      <c r="L39" s="382">
        <f t="shared" si="172"/>
        <v>8.5343999999999998</v>
      </c>
      <c r="M39" s="382">
        <v>280</v>
      </c>
      <c r="N39" s="491">
        <f t="shared" si="166"/>
        <v>329.32354674542199</v>
      </c>
      <c r="O39" s="263">
        <f t="shared" si="167"/>
        <v>0.49306996489742183</v>
      </c>
      <c r="P39" s="383">
        <f t="shared" si="168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263">
        <f t="shared" si="1"/>
        <v>0.32501707056049545</v>
      </c>
      <c r="T39" s="492">
        <f>O39/Konstanten!$C$22</f>
        <v>0.40250609379381369</v>
      </c>
      <c r="U39" s="492">
        <f t="shared" si="2"/>
        <v>0.80748360229047234</v>
      </c>
      <c r="V39" s="170"/>
      <c r="X39" s="524">
        <v>28000</v>
      </c>
      <c r="Y39" s="410">
        <f t="shared" si="174"/>
        <v>2.6515781741395506E-2</v>
      </c>
      <c r="Z39" s="410">
        <f t="shared" si="174"/>
        <v>5.3022134861173062E-2</v>
      </c>
      <c r="AA39" s="410">
        <f t="shared" si="174"/>
        <v>7.9509673757368393E-2</v>
      </c>
      <c r="AB39" s="410">
        <f t="shared" si="174"/>
        <v>0.10596909837382126</v>
      </c>
      <c r="AC39" s="410">
        <f t="shared" si="174"/>
        <v>0.13239123574971437</v>
      </c>
      <c r="AD39" s="410">
        <f t="shared" si="174"/>
        <v>0.1587670801313821</v>
      </c>
      <c r="AE39" s="410">
        <f t="shared" si="174"/>
        <v>0.18508783121522301</v>
      </c>
      <c r="AF39" s="410">
        <f t="shared" si="174"/>
        <v>0.21134493013095978</v>
      </c>
      <c r="AG39" s="410">
        <f t="shared" si="174"/>
        <v>0.23753009282049181</v>
      </c>
      <c r="AH39" s="410">
        <f t="shared" si="174"/>
        <v>0.26363534052053472</v>
      </c>
      <c r="AI39" s="410">
        <f t="shared" si="174"/>
        <v>0.28965302711333368</v>
      </c>
      <c r="AJ39" s="410">
        <f t="shared" si="174"/>
        <v>0.31557586316879876</v>
      </c>
      <c r="AK39" s="410">
        <f t="shared" si="174"/>
        <v>0.34139693656044218</v>
      </c>
      <c r="AL39" s="410">
        <f t="shared" si="174"/>
        <v>0.36710972959591964</v>
      </c>
      <c r="AM39" s="410">
        <f t="shared" si="174"/>
        <v>0.39270813265875942</v>
      </c>
      <c r="AN39" s="410">
        <f t="shared" si="174"/>
        <v>0.4181864544098568</v>
      </c>
      <c r="AO39" s="410">
        <f t="shared" si="175"/>
        <v>0.44353942864449025</v>
      </c>
      <c r="AP39" s="410">
        <f t="shared" si="175"/>
        <v>0.46876221794230499</v>
      </c>
      <c r="AQ39" s="410">
        <f t="shared" si="175"/>
        <v>0.49385041428315229</v>
      </c>
      <c r="AR39" s="410">
        <f t="shared" si="175"/>
        <v>0.51880003683088627</v>
      </c>
      <c r="AS39" s="410">
        <f t="shared" si="175"/>
        <v>0.54360752710967486</v>
      </c>
      <c r="AT39" s="410">
        <f t="shared" si="175"/>
        <v>0.56826974181389645</v>
      </c>
      <c r="AU39" s="410">
        <f t="shared" si="175"/>
        <v>0.59278394350282126</v>
      </c>
      <c r="AV39" s="410">
        <f t="shared" si="175"/>
        <v>0.61714778943612536</v>
      </c>
      <c r="AW39" s="410">
        <f t="shared" si="175"/>
        <v>0.64135931880595309</v>
      </c>
      <c r="AX39" s="410">
        <f t="shared" si="175"/>
        <v>0.66541693861663376</v>
      </c>
      <c r="AY39" s="410">
        <f t="shared" si="175"/>
        <v>0.68931940845468875</v>
      </c>
      <c r="AZ39" s="410">
        <f t="shared" si="175"/>
        <v>0.71306582438041433</v>
      </c>
      <c r="BA39" s="410">
        <f t="shared" si="175"/>
        <v>0.73665560215832704</v>
      </c>
      <c r="BB39" s="410">
        <f t="shared" si="175"/>
        <v>0.76008846002821318</v>
      </c>
      <c r="BC39" s="410">
        <f t="shared" si="175"/>
        <v>0.78336440120150486</v>
      </c>
      <c r="BD39" s="410">
        <f t="shared" si="175"/>
        <v>0.80648369625017857</v>
      </c>
      <c r="BE39" s="410">
        <f t="shared" si="176"/>
        <v>0.82944686553748304</v>
      </c>
      <c r="BF39" s="410">
        <f t="shared" si="176"/>
        <v>0.85225466182199205</v>
      </c>
      <c r="BG39" s="410">
        <f t="shared" si="176"/>
        <v>0.87490805314927778</v>
      </c>
      <c r="BH39" s="410">
        <f t="shared" si="176"/>
        <v>0.89740820612875882</v>
      </c>
      <c r="BI39" s="410">
        <f t="shared" si="176"/>
        <v>0.91975646967768476</v>
      </c>
      <c r="BJ39" s="410">
        <f t="shared" si="176"/>
        <v>0.94195435929943083</v>
      </c>
      <c r="BK39" s="410">
        <f t="shared" si="176"/>
        <v>0.96400354194981008</v>
      </c>
      <c r="BL39" s="410">
        <f t="shared" si="176"/>
        <v>0.98590582153272199</v>
      </c>
      <c r="BM39" s="253"/>
      <c r="BN39" s="252"/>
      <c r="BO39" s="537">
        <f t="shared" si="169"/>
        <v>280</v>
      </c>
      <c r="BP39" s="524">
        <v>28000</v>
      </c>
      <c r="BQ39" s="382">
        <f t="shared" si="6"/>
        <v>232.7091183355808</v>
      </c>
      <c r="BR39" s="382">
        <f t="shared" si="7"/>
        <v>232.80722680982765</v>
      </c>
      <c r="BS39" s="382">
        <f t="shared" si="8"/>
        <v>232.97058618496465</v>
      </c>
      <c r="BT39" s="382">
        <f t="shared" si="9"/>
        <v>233.19896559116134</v>
      </c>
      <c r="BU39" s="382">
        <f t="shared" si="10"/>
        <v>233.49204429566333</v>
      </c>
      <c r="BV39" s="382">
        <f t="shared" si="11"/>
        <v>233.84941413906142</v>
      </c>
      <c r="BW39" s="382">
        <f t="shared" si="12"/>
        <v>234.27058259955919</v>
      </c>
      <c r="BX39" s="382">
        <f t="shared" si="13"/>
        <v>234.75497643683286</v>
      </c>
      <c r="BY39" s="382">
        <f t="shared" si="14"/>
        <v>235.301945859109</v>
      </c>
      <c r="BZ39" s="382">
        <f t="shared" si="15"/>
        <v>235.91076915062163</v>
      </c>
      <c r="CA39" s="382">
        <f t="shared" si="16"/>
        <v>236.58065769173911</v>
      </c>
      <c r="CB39" s="382">
        <f t="shared" si="17"/>
        <v>237.31076130084926</v>
      </c>
      <c r="CC39" s="382">
        <f t="shared" si="18"/>
        <v>238.10017382553067</v>
      </c>
      <c r="CD39" s="382">
        <f t="shared" si="19"/>
        <v>238.94793891057481</v>
      </c>
      <c r="CE39" s="382">
        <f t="shared" si="20"/>
        <v>239.85305587193955</v>
      </c>
      <c r="CF39" s="382">
        <f t="shared" si="21"/>
        <v>240.81448560856012</v>
      </c>
      <c r="CG39" s="382">
        <f t="shared" si="22"/>
        <v>241.83115648793523</v>
      </c>
      <c r="CH39" s="382">
        <f t="shared" si="23"/>
        <v>242.90197014635206</v>
      </c>
      <c r="CI39" s="382">
        <f t="shared" si="24"/>
        <v>244.02580715028881</v>
      </c>
      <c r="CJ39" s="382">
        <f t="shared" si="25"/>
        <v>245.20153247174241</v>
      </c>
      <c r="CK39" s="382">
        <f t="shared" si="26"/>
        <v>246.42800073674206</v>
      </c>
      <c r="CL39" s="382">
        <f t="shared" si="27"/>
        <v>247.70406121296784</v>
      </c>
      <c r="CM39" s="382">
        <f t="shared" si="28"/>
        <v>249.02856250898935</v>
      </c>
      <c r="CN39" s="382">
        <f t="shared" si="29"/>
        <v>250.40035696405423</v>
      </c>
      <c r="CO39" s="382">
        <f t="shared" si="30"/>
        <v>251.81830471344492</v>
      </c>
      <c r="CP39" s="382">
        <f t="shared" si="31"/>
        <v>253.28127742009696</v>
      </c>
      <c r="CQ39" s="382">
        <f t="shared" si="32"/>
        <v>254.78816166835216</v>
      </c>
      <c r="CR39" s="382">
        <f t="shared" si="33"/>
        <v>256.33786202036794</v>
      </c>
      <c r="CS39" s="382">
        <f t="shared" si="34"/>
        <v>257.92930373977254</v>
      </c>
      <c r="CT39" s="382">
        <f t="shared" si="35"/>
        <v>259.56143519066251</v>
      </c>
      <c r="CU39" s="382">
        <f t="shared" si="36"/>
        <v>261.2332299229621</v>
      </c>
      <c r="CV39" s="382">
        <f t="shared" si="37"/>
        <v>262.94368845755406</v>
      </c>
      <c r="CW39" s="382">
        <f t="shared" si="38"/>
        <v>264.69183978645748</v>
      </c>
      <c r="CX39" s="382">
        <f t="shared" si="39"/>
        <v>266.47674260471814</v>
      </c>
      <c r="CY39" s="382">
        <f t="shared" si="40"/>
        <v>268.29748629164305</v>
      </c>
      <c r="CZ39" s="382">
        <f t="shared" si="41"/>
        <v>270.15319165957771</v>
      </c>
      <c r="DA39" s="382">
        <f t="shared" si="42"/>
        <v>272.04301148867131</v>
      </c>
      <c r="DB39" s="382">
        <f t="shared" si="43"/>
        <v>273.96613086601769</v>
      </c>
      <c r="DC39" s="382">
        <f t="shared" si="44"/>
        <v>275.92176734727053</v>
      </c>
      <c r="DD39" s="382">
        <f t="shared" si="45"/>
        <v>277.90917095833618</v>
      </c>
      <c r="DE39" s="521"/>
      <c r="DF39" s="252"/>
      <c r="DG39" s="537">
        <f t="shared" si="170"/>
        <v>280</v>
      </c>
      <c r="DH39" s="524">
        <v>28000</v>
      </c>
      <c r="DI39" s="382">
        <f t="shared" si="46"/>
        <v>15.761123972307756</v>
      </c>
      <c r="DJ39" s="382">
        <f t="shared" si="47"/>
        <v>31.516643520968572</v>
      </c>
      <c r="DK39" s="382">
        <f t="shared" si="48"/>
        <v>47.260979793450161</v>
      </c>
      <c r="DL39" s="382">
        <f t="shared" si="49"/>
        <v>62.988604786108489</v>
      </c>
      <c r="DM39" s="382">
        <f t="shared" si="50"/>
        <v>78.694066041458242</v>
      </c>
      <c r="DN39" s="382">
        <f t="shared" si="51"/>
        <v>94.372010490848766</v>
      </c>
      <c r="DO39" s="382">
        <f t="shared" si="52"/>
        <v>110.01720718625788</v>
      </c>
      <c r="DP39" s="382">
        <f t="shared" si="53"/>
        <v>125.62456868893612</v>
      </c>
      <c r="DQ39" s="382">
        <f t="shared" si="54"/>
        <v>141.18917090997707</v>
      </c>
      <c r="DR39" s="382">
        <f t="shared" si="55"/>
        <v>156.7062712293631</v>
      </c>
      <c r="DS39" s="382">
        <f t="shared" si="56"/>
        <v>172.17132475337706</v>
      </c>
      <c r="DT39" s="382">
        <f t="shared" si="57"/>
        <v>187.57999860537763</v>
      </c>
      <c r="DU39" s="382">
        <f t="shared" si="58"/>
        <v>202.92818418002364</v>
      </c>
      <c r="DV39" s="382">
        <f t="shared" si="59"/>
        <v>218.21200732576065</v>
      </c>
      <c r="DW39" s="382">
        <f t="shared" si="60"/>
        <v>233.4278364535383</v>
      </c>
      <c r="DX39" s="382">
        <f t="shared" si="61"/>
        <v>248.57228860063373</v>
      </c>
      <c r="DY39" s="382">
        <f t="shared" si="62"/>
        <v>263.64223350649911</v>
      </c>
      <c r="DZ39" s="382">
        <f t="shared" si="63"/>
        <v>278.63479578233165</v>
      </c>
      <c r="EA39" s="382">
        <f t="shared" si="64"/>
        <v>293.54735527713166</v>
      </c>
      <c r="EB39" s="382">
        <f t="shared" si="65"/>
        <v>308.37754576037952</v>
      </c>
      <c r="EC39" s="382">
        <f t="shared" si="66"/>
        <v>323.12325205480869</v>
      </c>
      <c r="ED39" s="382">
        <f t="shared" si="67"/>
        <v>337.78260576256969</v>
      </c>
      <c r="EE39" s="382">
        <f t="shared" si="68"/>
        <v>352.35397973409817</v>
      </c>
      <c r="EF39" s="382">
        <f t="shared" si="69"/>
        <v>366.83598143188414</v>
      </c>
      <c r="EG39" s="382">
        <f t="shared" si="70"/>
        <v>381.22744534114099</v>
      </c>
      <c r="EH39" s="382">
        <f t="shared" si="71"/>
        <v>395.52742457663265</v>
      </c>
      <c r="EI39" s="382">
        <f t="shared" si="72"/>
        <v>409.73518182988363</v>
      </c>
      <c r="EJ39" s="382">
        <f t="shared" si="73"/>
        <v>423.85017979424862</v>
      </c>
      <c r="EK39" s="382">
        <f t="shared" si="74"/>
        <v>437.87207119699877</v>
      </c>
      <c r="EL39" s="382">
        <f t="shared" si="75"/>
        <v>451.80068855834025</v>
      </c>
      <c r="EM39" s="382">
        <f t="shared" si="76"/>
        <v>465.63603378716567</v>
      </c>
      <c r="EN39" s="382">
        <f t="shared" si="77"/>
        <v>479.37826771292015</v>
      </c>
      <c r="EO39" s="382">
        <f t="shared" si="78"/>
        <v>493.02769964233113</v>
      </c>
      <c r="EP39" s="382">
        <f t="shared" si="79"/>
        <v>506.58477701916308</v>
      </c>
      <c r="EQ39" s="382">
        <f t="shared" si="80"/>
        <v>520.0500752549359</v>
      </c>
      <c r="ER39" s="382">
        <f t="shared" si="81"/>
        <v>533.42428778859312</v>
      </c>
      <c r="ES39" s="382">
        <f t="shared" si="82"/>
        <v>546.70821642383805</v>
      </c>
      <c r="ET39" s="382">
        <f t="shared" si="83"/>
        <v>559.90276198406752</v>
      </c>
      <c r="EU39" s="382">
        <f t="shared" si="84"/>
        <v>573.00891531682589</v>
      </c>
      <c r="EV39" s="382">
        <f t="shared" si="85"/>
        <v>586.02774867234029</v>
      </c>
      <c r="EW39" s="521"/>
      <c r="EX39" s="252"/>
      <c r="EY39" s="515">
        <f t="shared" si="171"/>
        <v>280</v>
      </c>
      <c r="EZ39" s="524">
        <v>28000</v>
      </c>
      <c r="FA39" s="382">
        <f t="shared" si="86"/>
        <v>137.55911833558082</v>
      </c>
      <c r="FB39" s="382">
        <f t="shared" si="87"/>
        <v>147.65722680982768</v>
      </c>
      <c r="FC39" s="382">
        <f t="shared" si="88"/>
        <v>157.82058618496467</v>
      </c>
      <c r="FD39" s="382">
        <f t="shared" si="89"/>
        <v>168.04896559116136</v>
      </c>
      <c r="FE39" s="382">
        <f t="shared" si="90"/>
        <v>178.34204429566336</v>
      </c>
      <c r="FF39" s="382">
        <f t="shared" si="91"/>
        <v>188.69941413906145</v>
      </c>
      <c r="FG39" s="382">
        <f t="shared" si="92"/>
        <v>199.12058259955921</v>
      </c>
      <c r="FH39" s="382">
        <f t="shared" si="93"/>
        <v>209.60497643683289</v>
      </c>
      <c r="FI39" s="382">
        <f t="shared" si="94"/>
        <v>220.15194585910902</v>
      </c>
      <c r="FJ39" s="382">
        <f t="shared" si="95"/>
        <v>230.76076915062166</v>
      </c>
      <c r="FK39" s="382">
        <f t="shared" si="96"/>
        <v>241.43065769173913</v>
      </c>
      <c r="FL39" s="382">
        <f t="shared" si="97"/>
        <v>252.16076130084929</v>
      </c>
      <c r="FM39" s="382">
        <f t="shared" si="98"/>
        <v>262.95017382553067</v>
      </c>
      <c r="FN39" s="382">
        <f t="shared" si="99"/>
        <v>273.79793891057483</v>
      </c>
      <c r="FO39" s="382">
        <f t="shared" si="100"/>
        <v>284.70305587193957</v>
      </c>
      <c r="FP39" s="382">
        <f t="shared" si="101"/>
        <v>295.66448560856014</v>
      </c>
      <c r="FQ39" s="382">
        <f t="shared" si="102"/>
        <v>306.68115648793525</v>
      </c>
      <c r="FR39" s="382">
        <f t="shared" si="103"/>
        <v>317.75197014635205</v>
      </c>
      <c r="FS39" s="382">
        <f t="shared" si="104"/>
        <v>328.87580715028884</v>
      </c>
      <c r="FT39" s="382">
        <f t="shared" si="105"/>
        <v>340.05153247174246</v>
      </c>
      <c r="FU39" s="382">
        <f t="shared" si="106"/>
        <v>351.27800073674211</v>
      </c>
      <c r="FV39" s="382">
        <f t="shared" si="107"/>
        <v>362.55406121296789</v>
      </c>
      <c r="FW39" s="382">
        <f t="shared" si="108"/>
        <v>373.87856250898938</v>
      </c>
      <c r="FX39" s="382">
        <f t="shared" si="109"/>
        <v>385.25035696405428</v>
      </c>
      <c r="FY39" s="382">
        <f t="shared" si="110"/>
        <v>396.66830471344497</v>
      </c>
      <c r="FZ39" s="382">
        <f t="shared" si="111"/>
        <v>408.13127742009698</v>
      </c>
      <c r="GA39" s="382">
        <f t="shared" si="112"/>
        <v>419.63816166835215</v>
      </c>
      <c r="GB39" s="382">
        <f t="shared" si="113"/>
        <v>431.18786202036796</v>
      </c>
      <c r="GC39" s="382">
        <f t="shared" si="114"/>
        <v>442.77930373977256</v>
      </c>
      <c r="GD39" s="382">
        <f t="shared" si="115"/>
        <v>454.41143519066253</v>
      </c>
      <c r="GE39" s="382">
        <f t="shared" si="116"/>
        <v>466.08322992296212</v>
      </c>
      <c r="GF39" s="382">
        <f t="shared" si="117"/>
        <v>477.79368845755408</v>
      </c>
      <c r="GG39" s="382">
        <f t="shared" si="118"/>
        <v>489.5418397864575</v>
      </c>
      <c r="GH39" s="382">
        <f t="shared" si="119"/>
        <v>501.32674260471816</v>
      </c>
      <c r="GI39" s="382">
        <f t="shared" si="120"/>
        <v>513.14748629164308</v>
      </c>
      <c r="GJ39" s="382">
        <f t="shared" si="121"/>
        <v>525.00319165957774</v>
      </c>
      <c r="GK39" s="382">
        <f t="shared" si="122"/>
        <v>536.89301148867139</v>
      </c>
      <c r="GL39" s="382">
        <f t="shared" si="123"/>
        <v>548.81613086601772</v>
      </c>
      <c r="GM39" s="382">
        <f t="shared" si="124"/>
        <v>560.7717673472705</v>
      </c>
      <c r="GN39" s="382">
        <f t="shared" si="125"/>
        <v>572.7591709583362</v>
      </c>
      <c r="GO39" s="511"/>
      <c r="GP39" s="521"/>
      <c r="GQ39" s="524">
        <v>28000</v>
      </c>
      <c r="GR39" s="583">
        <f t="shared" si="126"/>
        <v>7.72774800688528</v>
      </c>
      <c r="GS39" s="477">
        <f t="shared" si="127"/>
        <v>3.6850555869500745</v>
      </c>
      <c r="GT39" s="477">
        <f t="shared" si="128"/>
        <v>2.3393422412041662</v>
      </c>
      <c r="GU39" s="477">
        <f t="shared" si="129"/>
        <v>1.6679264632358217</v>
      </c>
      <c r="GV39" s="477">
        <f t="shared" si="130"/>
        <v>1.2662705495698718</v>
      </c>
      <c r="GW39" s="477">
        <f t="shared" si="131"/>
        <v>0.99952732974105274</v>
      </c>
      <c r="GX39" s="477">
        <f t="shared" si="132"/>
        <v>0.80990399313127748</v>
      </c>
      <c r="GY39" s="477">
        <f t="shared" si="133"/>
        <v>0.66850305337838745</v>
      </c>
      <c r="GZ39" s="477">
        <f t="shared" si="134"/>
        <v>0.55926934367706582</v>
      </c>
      <c r="HA39" s="477">
        <f t="shared" si="135"/>
        <v>0.47256882153024182</v>
      </c>
      <c r="HB39" s="477">
        <f t="shared" si="136"/>
        <v>0.40226984974165142</v>
      </c>
      <c r="HC39" s="477">
        <f t="shared" si="137"/>
        <v>0.34428384249716182</v>
      </c>
      <c r="HD39" s="477">
        <f t="shared" si="138"/>
        <v>0.2957794644841435</v>
      </c>
      <c r="HE39" s="477">
        <f t="shared" si="139"/>
        <v>0.25473360639514209</v>
      </c>
      <c r="HF39" s="477">
        <f t="shared" si="140"/>
        <v>0.2196619743275868</v>
      </c>
      <c r="HG39" s="477">
        <f t="shared" si="141"/>
        <v>0.18945071179509732</v>
      </c>
      <c r="HH39" s="477">
        <f t="shared" si="142"/>
        <v>0.16324745246241126</v>
      </c>
      <c r="HI39" s="477">
        <f t="shared" si="143"/>
        <v>0.14038869142021507</v>
      </c>
      <c r="HJ39" s="477">
        <f t="shared" si="144"/>
        <v>0.12035009424562643</v>
      </c>
      <c r="HK39" s="477">
        <f t="shared" si="145"/>
        <v>0.10271171538531788</v>
      </c>
      <c r="HL39" s="477">
        <f t="shared" si="146"/>
        <v>8.7133155855827343E-2</v>
      </c>
      <c r="HM39" s="477">
        <f t="shared" si="147"/>
        <v>7.3335497529468038E-2</v>
      </c>
      <c r="HN39" s="477">
        <f t="shared" si="148"/>
        <v>6.1087951358274988E-2</v>
      </c>
      <c r="HO39" s="477">
        <f t="shared" si="149"/>
        <v>5.0197844443428487E-2</v>
      </c>
      <c r="HP39" s="477">
        <f t="shared" si="150"/>
        <v>4.0503010895468816E-2</v>
      </c>
      <c r="HQ39" s="477">
        <f t="shared" si="151"/>
        <v>3.1865939149365745E-2</v>
      </c>
      <c r="HR39" s="477">
        <f t="shared" si="152"/>
        <v>2.4169220212532556E-2</v>
      </c>
      <c r="HS39" s="477">
        <f t="shared" si="153"/>
        <v>1.7311971484077943E-2</v>
      </c>
      <c r="HT39" s="477">
        <f t="shared" si="154"/>
        <v>1.1207000550089934E-2</v>
      </c>
      <c r="HU39" s="477">
        <f t="shared" si="155"/>
        <v>5.7785361962438752E-3</v>
      </c>
      <c r="HV39" s="477">
        <f t="shared" si="156"/>
        <v>9.6039847294303641E-4</v>
      </c>
      <c r="HW39" s="477">
        <f t="shared" si="157"/>
        <v>3.3054883003478266E-3</v>
      </c>
      <c r="HX39" s="477">
        <f t="shared" si="158"/>
        <v>7.0703123950286327E-3</v>
      </c>
      <c r="HY39" s="477">
        <f t="shared" si="159"/>
        <v>1.0379377061790431E-2</v>
      </c>
      <c r="HZ39" s="477">
        <f t="shared" si="160"/>
        <v>1.3272931380519619E-2</v>
      </c>
      <c r="IA39" s="477">
        <f t="shared" si="161"/>
        <v>1.5786862956552954E-2</v>
      </c>
      <c r="IB39" s="477">
        <f t="shared" si="162"/>
        <v>1.7953278623413588E-2</v>
      </c>
      <c r="IC39" s="477">
        <f t="shared" si="163"/>
        <v>1.980099379892912E-2</v>
      </c>
      <c r="ID39" s="477">
        <f t="shared" si="164"/>
        <v>2.1355946901435691E-2</v>
      </c>
      <c r="IE39" s="477">
        <f t="shared" si="165"/>
        <v>2.264155194709529E-2</v>
      </c>
    </row>
    <row r="40" spans="1:270">
      <c r="J40" s="252"/>
      <c r="K40" s="499">
        <v>29000</v>
      </c>
      <c r="L40" s="382">
        <f t="shared" si="172"/>
        <v>8.8391999999999999</v>
      </c>
      <c r="M40" s="382">
        <v>290</v>
      </c>
      <c r="N40" s="491">
        <f t="shared" si="166"/>
        <v>314.84994776735959</v>
      </c>
      <c r="O40" s="263">
        <f t="shared" si="167"/>
        <v>0.47544815605827356</v>
      </c>
      <c r="P40" s="383">
        <f t="shared" si="168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263">
        <f t="shared" si="1"/>
        <v>0.31073273897592857</v>
      </c>
      <c r="T40" s="492">
        <f>O40/Konstanten!$C$22</f>
        <v>0.38812094372103961</v>
      </c>
      <c r="U40" s="492">
        <f t="shared" si="2"/>
        <v>0.8006080166579892</v>
      </c>
      <c r="V40" s="170"/>
      <c r="X40" s="524">
        <v>29000</v>
      </c>
      <c r="Y40" s="410">
        <f t="shared" si="174"/>
        <v>2.7118287493324289E-2</v>
      </c>
      <c r="Z40" s="410">
        <f t="shared" si="174"/>
        <v>5.4226275913414647E-2</v>
      </c>
      <c r="AA40" s="410">
        <f t="shared" si="174"/>
        <v>8.1313715412237628E-2</v>
      </c>
      <c r="AB40" s="410">
        <f t="shared" si="174"/>
        <v>0.10837045399848444</v>
      </c>
      <c r="AC40" s="410">
        <f t="shared" si="174"/>
        <v>0.13538648499462852</v>
      </c>
      <c r="AD40" s="410">
        <f t="shared" si="174"/>
        <v>0.16235199276673334</v>
      </c>
      <c r="AE40" s="410">
        <f t="shared" si="174"/>
        <v>0.18925739621216794</v>
      </c>
      <c r="AF40" s="410">
        <f t="shared" si="174"/>
        <v>0.21609338954097393</v>
      </c>
      <c r="AG40" s="410">
        <f t="shared" si="174"/>
        <v>0.24285097994476373</v>
      </c>
      <c r="AH40" s="410">
        <f t="shared" si="174"/>
        <v>0.26952152181306754</v>
      </c>
      <c r="AI40" s="410">
        <f t="shared" si="174"/>
        <v>0.29609674722708484</v>
      </c>
      <c r="AJ40" s="410">
        <f t="shared" si="174"/>
        <v>0.32256879253394843</v>
      </c>
      <c r="AK40" s="410">
        <f t="shared" si="174"/>
        <v>0.34893022087739173</v>
      </c>
      <c r="AL40" s="410">
        <f t="shared" si="174"/>
        <v>0.37517404063220028</v>
      </c>
      <c r="AM40" s="410">
        <f t="shared" si="174"/>
        <v>0.40129371975744937</v>
      </c>
      <c r="AN40" s="410">
        <f t="shared" si="174"/>
        <v>0.42728319614603472</v>
      </c>
      <c r="AO40" s="410">
        <f t="shared" si="175"/>
        <v>0.45313688410399655</v>
      </c>
      <c r="AP40" s="410">
        <f t="shared" si="175"/>
        <v>0.47884967714189836</v>
      </c>
      <c r="AQ40" s="410">
        <f t="shared" si="175"/>
        <v>0.50441694730125608</v>
      </c>
      <c r="AR40" s="410">
        <f t="shared" si="175"/>
        <v>0.52983454127168694</v>
      </c>
      <c r="AS40" s="410">
        <f t="shared" si="175"/>
        <v>0.55509877357878545</v>
      </c>
      <c r="AT40" s="410">
        <f t="shared" si="175"/>
        <v>0.58020641713949073</v>
      </c>
      <c r="AU40" s="410">
        <f t="shared" si="175"/>
        <v>0.60515469149084711</v>
      </c>
      <c r="AV40" s="410">
        <f t="shared" si="175"/>
        <v>0.62994124900067183</v>
      </c>
      <c r="AW40" s="410">
        <f t="shared" si="175"/>
        <v>0.65456415936525081</v>
      </c>
      <c r="AX40" s="410">
        <f t="shared" si="175"/>
        <v>0.67902189269070223</v>
      </c>
      <c r="AY40" s="410">
        <f t="shared" si="175"/>
        <v>0.70331330144191762</v>
      </c>
      <c r="AZ40" s="410">
        <f t="shared" si="175"/>
        <v>0.72743760152697168</v>
      </c>
      <c r="BA40" s="410">
        <f t="shared" si="175"/>
        <v>0.75139435276612365</v>
      </c>
      <c r="BB40" s="410">
        <f t="shared" si="175"/>
        <v>0.77518343897426734</v>
      </c>
      <c r="BC40" s="410">
        <f t="shared" si="175"/>
        <v>0.79880504786398721</v>
      </c>
      <c r="BD40" s="410">
        <f t="shared" si="175"/>
        <v>0.82225965095448761</v>
      </c>
      <c r="BE40" s="410">
        <f t="shared" si="176"/>
        <v>0.84554798364963735</v>
      </c>
      <c r="BF40" s="410">
        <f t="shared" si="176"/>
        <v>0.86867102562682008</v>
      </c>
      <c r="BG40" s="410">
        <f t="shared" si="176"/>
        <v>0.89162998165769014</v>
      </c>
      <c r="BH40" s="410">
        <f t="shared" si="176"/>
        <v>0.91442626296221863</v>
      </c>
      <c r="BI40" s="410">
        <f t="shared" si="176"/>
        <v>0.93706146917922983</v>
      </c>
      <c r="BJ40" s="410">
        <f t="shared" si="176"/>
        <v>0.95953737101963688</v>
      </c>
      <c r="BK40" s="410">
        <f t="shared" si="176"/>
        <v>0.9818558936532803</v>
      </c>
      <c r="BL40" s="410">
        <f t="shared" si="176"/>
        <v>1.0040191008664037</v>
      </c>
      <c r="BM40" s="253"/>
      <c r="BN40" s="252"/>
      <c r="BO40" s="537">
        <f t="shared" si="169"/>
        <v>290</v>
      </c>
      <c r="BP40" s="524">
        <v>29000</v>
      </c>
      <c r="BQ40" s="382">
        <f t="shared" si="6"/>
        <v>230.72913071998869</v>
      </c>
      <c r="BR40" s="382">
        <f t="shared" si="7"/>
        <v>230.8308713395642</v>
      </c>
      <c r="BS40" s="382">
        <f t="shared" si="8"/>
        <v>231.00026765585059</v>
      </c>
      <c r="BT40" s="382">
        <f t="shared" si="9"/>
        <v>231.23706405114498</v>
      </c>
      <c r="BU40" s="382">
        <f t="shared" si="10"/>
        <v>231.54090554840718</v>
      </c>
      <c r="BV40" s="382">
        <f t="shared" si="11"/>
        <v>231.91134063943969</v>
      </c>
      <c r="BW40" s="382">
        <f t="shared" si="12"/>
        <v>232.34782483802141</v>
      </c>
      <c r="BX40" s="382">
        <f t="shared" si="13"/>
        <v>232.84972489907327</v>
      </c>
      <c r="BY40" s="382">
        <f t="shared" si="14"/>
        <v>233.41632363541555</v>
      </c>
      <c r="BZ40" s="382">
        <f t="shared" si="15"/>
        <v>234.04682525606361</v>
      </c>
      <c r="CA40" s="382">
        <f t="shared" si="16"/>
        <v>234.74036114441694</v>
      </c>
      <c r="CB40" s="382">
        <f t="shared" si="17"/>
        <v>235.49599599120026</v>
      </c>
      <c r="CC40" s="382">
        <f t="shared" si="18"/>
        <v>236.31273419556939</v>
      </c>
      <c r="CD40" s="382">
        <f t="shared" si="19"/>
        <v>237.18952644832567</v>
      </c>
      <c r="CE40" s="382">
        <f t="shared" si="20"/>
        <v>238.1252764135198</v>
      </c>
      <c r="CF40" s="382">
        <f t="shared" si="21"/>
        <v>239.11884742866971</v>
      </c>
      <c r="CG40" s="382">
        <f t="shared" si="22"/>
        <v>240.16906914912025</v>
      </c>
      <c r="CH40" s="382">
        <f t="shared" si="23"/>
        <v>241.27474406847804</v>
      </c>
      <c r="CI40" s="382">
        <f t="shared" si="24"/>
        <v>242.43465385427959</v>
      </c>
      <c r="CJ40" s="382">
        <f t="shared" si="25"/>
        <v>243.64756544583216</v>
      </c>
      <c r="CK40" s="382">
        <f t="shared" si="26"/>
        <v>244.91223686923598</v>
      </c>
      <c r="CL40" s="382">
        <f t="shared" si="27"/>
        <v>246.22742273273394</v>
      </c>
      <c r="CM40" s="382">
        <f t="shared" si="28"/>
        <v>247.5918793735112</v>
      </c>
      <c r="CN40" s="382">
        <f t="shared" si="29"/>
        <v>249.00436963472461</v>
      </c>
      <c r="CO40" s="382">
        <f t="shared" si="30"/>
        <v>250.46366725872664</v>
      </c>
      <c r="CP40" s="382">
        <f t="shared" si="31"/>
        <v>251.96856088905358</v>
      </c>
      <c r="CQ40" s="382">
        <f t="shared" si="32"/>
        <v>253.51785767969744</v>
      </c>
      <c r="CR40" s="382">
        <f t="shared" si="33"/>
        <v>255.11038651543453</v>
      </c>
      <c r="CS40" s="382">
        <f t="shared" si="34"/>
        <v>256.74500085150254</v>
      </c>
      <c r="CT40" s="382">
        <f t="shared" si="35"/>
        <v>258.4205811847371</v>
      </c>
      <c r="CU40" s="382">
        <f t="shared" si="36"/>
        <v>260.13603717138164</v>
      </c>
      <c r="CV40" s="382">
        <f t="shared" si="37"/>
        <v>261.89030940924414</v>
      </c>
      <c r="CW40" s="382">
        <f t="shared" si="38"/>
        <v>263.68237090371662</v>
      </c>
      <c r="CX40" s="382">
        <f t="shared" si="39"/>
        <v>265.51122823845304</v>
      </c>
      <c r="CY40" s="382">
        <f t="shared" si="40"/>
        <v>267.37592247230407</v>
      </c>
      <c r="CZ40" s="382">
        <f t="shared" si="41"/>
        <v>269.27552978445226</v>
      </c>
      <c r="DA40" s="382">
        <f t="shared" si="42"/>
        <v>271.20916188968869</v>
      </c>
      <c r="DB40" s="382">
        <f t="shared" si="43"/>
        <v>273.17596624543614</v>
      </c>
      <c r="DC40" s="382">
        <f t="shared" si="44"/>
        <v>275.17512607154703</v>
      </c>
      <c r="DD40" s="382">
        <f t="shared" si="45"/>
        <v>277.20586020311617</v>
      </c>
      <c r="DE40" s="521"/>
      <c r="DF40" s="252"/>
      <c r="DG40" s="537">
        <f t="shared" si="170"/>
        <v>290</v>
      </c>
      <c r="DH40" s="524">
        <v>29000</v>
      </c>
      <c r="DI40" s="382">
        <f t="shared" si="46"/>
        <v>16.050483571425286</v>
      </c>
      <c r="DJ40" s="382">
        <f t="shared" si="47"/>
        <v>32.094871436925821</v>
      </c>
      <c r="DK40" s="382">
        <f t="shared" si="48"/>
        <v>48.12709702546497</v>
      </c>
      <c r="DL40" s="382">
        <f t="shared" si="49"/>
        <v>64.141151684403454</v>
      </c>
      <c r="DM40" s="382">
        <f t="shared" si="50"/>
        <v>80.131112767877894</v>
      </c>
      <c r="DN40" s="382">
        <f t="shared" si="51"/>
        <v>96.091170702873015</v>
      </c>
      <c r="DO40" s="382">
        <f t="shared" si="52"/>
        <v>112.01565472826822</v>
      </c>
      <c r="DP40" s="382">
        <f t="shared" si="53"/>
        <v>127.89905703207933</v>
      </c>
      <c r="DQ40" s="382">
        <f t="shared" si="54"/>
        <v>143.73605504652542</v>
      </c>
      <c r="DR40" s="382">
        <f t="shared" si="55"/>
        <v>159.52153169963637</v>
      </c>
      <c r="DS40" s="382">
        <f t="shared" si="56"/>
        <v>175.25059346357006</v>
      </c>
      <c r="DT40" s="382">
        <f t="shared" si="57"/>
        <v>190.91858608310531</v>
      </c>
      <c r="DU40" s="382">
        <f t="shared" si="58"/>
        <v>206.52110791085343</v>
      </c>
      <c r="DV40" s="382">
        <f t="shared" si="59"/>
        <v>222.05402081804547</v>
      </c>
      <c r="DW40" s="382">
        <f t="shared" si="60"/>
        <v>237.51345868977367</v>
      </c>
      <c r="DX40" s="382">
        <f t="shared" si="61"/>
        <v>252.89583355056172</v>
      </c>
      <c r="DY40" s="382">
        <f t="shared" si="62"/>
        <v>268.19783939927817</v>
      </c>
      <c r="DZ40" s="382">
        <f t="shared" si="63"/>
        <v>283.41645386126794</v>
      </c>
      <c r="EA40" s="382">
        <f t="shared" si="64"/>
        <v>298.54893778968648</v>
      </c>
      <c r="EB40" s="382">
        <f t="shared" si="65"/>
        <v>313.59283296735902</v>
      </c>
      <c r="EC40" s="382">
        <f t="shared" si="66"/>
        <v>328.54595807489312</v>
      </c>
      <c r="ED40" s="382">
        <f t="shared" si="67"/>
        <v>343.40640310069006</v>
      </c>
      <c r="EE40" s="382">
        <f t="shared" si="68"/>
        <v>358.17252237390858</v>
      </c>
      <c r="EF40" s="382">
        <f t="shared" si="69"/>
        <v>372.84292640298179</v>
      </c>
      <c r="EG40" s="382">
        <f t="shared" si="70"/>
        <v>387.41647270027806</v>
      </c>
      <c r="EH40" s="382">
        <f t="shared" si="71"/>
        <v>401.89225576847861</v>
      </c>
      <c r="EI40" s="382">
        <f t="shared" si="72"/>
        <v>416.26959641670862</v>
      </c>
      <c r="EJ40" s="382">
        <f t="shared" si="73"/>
        <v>430.548030564979</v>
      </c>
      <c r="EK40" s="382">
        <f t="shared" si="74"/>
        <v>444.72729768438643</v>
      </c>
      <c r="EL40" s="382">
        <f t="shared" si="75"/>
        <v>458.80732900852604</v>
      </c>
      <c r="EM40" s="382">
        <f t="shared" si="76"/>
        <v>472.78823563872589</v>
      </c>
      <c r="EN40" s="382">
        <f t="shared" si="77"/>
        <v>486.67029665275743</v>
      </c>
      <c r="EO40" s="382">
        <f t="shared" si="78"/>
        <v>500.45394731364092</v>
      </c>
      <c r="EP40" s="382">
        <f t="shared" si="79"/>
        <v>514.13976746240621</v>
      </c>
      <c r="EQ40" s="382">
        <f t="shared" si="80"/>
        <v>527.72847016648632</v>
      </c>
      <c r="ER40" s="382">
        <f t="shared" si="81"/>
        <v>541.22089068374771</v>
      </c>
      <c r="ES40" s="382">
        <f t="shared" si="82"/>
        <v>554.61797579140421</v>
      </c>
      <c r="ET40" s="382">
        <f t="shared" si="83"/>
        <v>567.92077351899775</v>
      </c>
      <c r="EU40" s="382">
        <f t="shared" si="84"/>
        <v>581.13042331557722</v>
      </c>
      <c r="EV40" s="382">
        <f t="shared" si="85"/>
        <v>594.24814667299438</v>
      </c>
      <c r="EW40" s="521"/>
      <c r="EX40" s="252"/>
      <c r="EY40" s="515">
        <f t="shared" si="171"/>
        <v>290</v>
      </c>
      <c r="EZ40" s="524">
        <v>29000</v>
      </c>
      <c r="FA40" s="382">
        <f t="shared" si="86"/>
        <v>141.57913071998871</v>
      </c>
      <c r="FB40" s="382">
        <f t="shared" si="87"/>
        <v>151.68087133956422</v>
      </c>
      <c r="FC40" s="382">
        <f t="shared" si="88"/>
        <v>161.85026765585062</v>
      </c>
      <c r="FD40" s="382">
        <f t="shared" si="89"/>
        <v>172.08706405114501</v>
      </c>
      <c r="FE40" s="382">
        <f t="shared" si="90"/>
        <v>182.3909055484072</v>
      </c>
      <c r="FF40" s="382">
        <f t="shared" si="91"/>
        <v>192.76134063943971</v>
      </c>
      <c r="FG40" s="382">
        <f t="shared" si="92"/>
        <v>203.19782483802143</v>
      </c>
      <c r="FH40" s="382">
        <f t="shared" si="93"/>
        <v>213.69972489907329</v>
      </c>
      <c r="FI40" s="382">
        <f t="shared" si="94"/>
        <v>224.26632363541557</v>
      </c>
      <c r="FJ40" s="382">
        <f t="shared" si="95"/>
        <v>234.89682525606364</v>
      </c>
      <c r="FK40" s="382">
        <f t="shared" si="96"/>
        <v>245.59036114441696</v>
      </c>
      <c r="FL40" s="382">
        <f t="shared" si="97"/>
        <v>256.34599599120031</v>
      </c>
      <c r="FM40" s="382">
        <f t="shared" si="98"/>
        <v>267.16273419556944</v>
      </c>
      <c r="FN40" s="382">
        <f t="shared" si="99"/>
        <v>278.03952644832566</v>
      </c>
      <c r="FO40" s="382">
        <f t="shared" si="100"/>
        <v>288.97527641351985</v>
      </c>
      <c r="FP40" s="382">
        <f t="shared" si="101"/>
        <v>299.96884742866973</v>
      </c>
      <c r="FQ40" s="382">
        <f t="shared" si="102"/>
        <v>311.01906914912024</v>
      </c>
      <c r="FR40" s="382">
        <f t="shared" si="103"/>
        <v>322.12474406847809</v>
      </c>
      <c r="FS40" s="382">
        <f t="shared" si="104"/>
        <v>333.28465385427961</v>
      </c>
      <c r="FT40" s="382">
        <f t="shared" si="105"/>
        <v>344.49756544583215</v>
      </c>
      <c r="FU40" s="382">
        <f t="shared" si="106"/>
        <v>355.76223686923601</v>
      </c>
      <c r="FV40" s="382">
        <f t="shared" si="107"/>
        <v>367.07742273273396</v>
      </c>
      <c r="FW40" s="382">
        <f t="shared" si="108"/>
        <v>378.44187937351126</v>
      </c>
      <c r="FX40" s="382">
        <f t="shared" si="109"/>
        <v>389.85436963472466</v>
      </c>
      <c r="FY40" s="382">
        <f t="shared" si="110"/>
        <v>401.3136672587267</v>
      </c>
      <c r="FZ40" s="382">
        <f t="shared" si="111"/>
        <v>412.81856088905363</v>
      </c>
      <c r="GA40" s="382">
        <f t="shared" si="112"/>
        <v>424.36785767969747</v>
      </c>
      <c r="GB40" s="382">
        <f t="shared" si="113"/>
        <v>435.96038651543455</v>
      </c>
      <c r="GC40" s="382">
        <f t="shared" si="114"/>
        <v>447.59500085150256</v>
      </c>
      <c r="GD40" s="382">
        <f t="shared" si="115"/>
        <v>459.27058118473713</v>
      </c>
      <c r="GE40" s="382">
        <f t="shared" si="116"/>
        <v>470.98603717138167</v>
      </c>
      <c r="GF40" s="382">
        <f t="shared" si="117"/>
        <v>482.74030940924416</v>
      </c>
      <c r="GG40" s="382">
        <f t="shared" si="118"/>
        <v>494.53237090371664</v>
      </c>
      <c r="GH40" s="382">
        <f t="shared" si="119"/>
        <v>506.36122823845307</v>
      </c>
      <c r="GI40" s="382">
        <f t="shared" si="120"/>
        <v>518.22592247230409</v>
      </c>
      <c r="GJ40" s="382">
        <f t="shared" si="121"/>
        <v>530.12552978445228</v>
      </c>
      <c r="GK40" s="382">
        <f t="shared" si="122"/>
        <v>542.05916188968877</v>
      </c>
      <c r="GL40" s="382">
        <f t="shared" si="123"/>
        <v>554.02596624543617</v>
      </c>
      <c r="GM40" s="382">
        <f t="shared" si="124"/>
        <v>566.02512607154699</v>
      </c>
      <c r="GN40" s="382">
        <f t="shared" si="125"/>
        <v>578.05586020311625</v>
      </c>
      <c r="GO40" s="511"/>
      <c r="GP40" s="521"/>
      <c r="GQ40" s="524">
        <v>29000</v>
      </c>
      <c r="GR40" s="583">
        <f t="shared" si="126"/>
        <v>7.8208638755309758</v>
      </c>
      <c r="GS40" s="477">
        <f t="shared" si="127"/>
        <v>3.7260158570086128</v>
      </c>
      <c r="GT40" s="477">
        <f t="shared" si="128"/>
        <v>2.3629759046179855</v>
      </c>
      <c r="GU40" s="477">
        <f t="shared" si="129"/>
        <v>1.6829431578945231</v>
      </c>
      <c r="GV40" s="477">
        <f t="shared" si="130"/>
        <v>1.2761559055937899</v>
      </c>
      <c r="GW40" s="477">
        <f t="shared" si="131"/>
        <v>1.0060255196128687</v>
      </c>
      <c r="GX40" s="477">
        <f t="shared" si="132"/>
        <v>0.81401274072759155</v>
      </c>
      <c r="GY40" s="477">
        <f t="shared" si="133"/>
        <v>0.67084675882695244</v>
      </c>
      <c r="GZ40" s="477">
        <f t="shared" si="134"/>
        <v>0.56026491448386828</v>
      </c>
      <c r="HA40" s="477">
        <f t="shared" si="135"/>
        <v>0.47250858710629523</v>
      </c>
      <c r="HB40" s="477">
        <f t="shared" si="136"/>
        <v>0.4013667873568067</v>
      </c>
      <c r="HC40" s="477">
        <f t="shared" si="137"/>
        <v>0.34269795964032007</v>
      </c>
      <c r="HD40" s="477">
        <f t="shared" si="138"/>
        <v>0.29363403527203852</v>
      </c>
      <c r="HE40" s="477">
        <f t="shared" si="139"/>
        <v>0.2521256108042087</v>
      </c>
      <c r="HF40" s="477">
        <f t="shared" si="140"/>
        <v>0.21666905954564294</v>
      </c>
      <c r="HG40" s="477">
        <f t="shared" si="141"/>
        <v>0.18613598024617775</v>
      </c>
      <c r="HH40" s="477">
        <f t="shared" si="142"/>
        <v>0.15966284383854482</v>
      </c>
      <c r="HI40" s="477">
        <f t="shared" si="143"/>
        <v>0.13657742759761515</v>
      </c>
      <c r="HJ40" s="477">
        <f t="shared" si="144"/>
        <v>0.11634848317250686</v>
      </c>
      <c r="HK40" s="477">
        <f t="shared" si="145"/>
        <v>9.8550506355768411E-2</v>
      </c>
      <c r="HL40" s="477">
        <f t="shared" si="146"/>
        <v>8.2838574407720592E-2</v>
      </c>
      <c r="HM40" s="477">
        <f t="shared" si="147"/>
        <v>6.8930047367530708E-2</v>
      </c>
      <c r="HN40" s="477">
        <f t="shared" si="148"/>
        <v>5.6591044073567437E-2</v>
      </c>
      <c r="HO40" s="477">
        <f t="shared" si="149"/>
        <v>4.5626300050430099E-2</v>
      </c>
      <c r="HP40" s="477">
        <f t="shared" si="150"/>
        <v>3.5871460141035601E-2</v>
      </c>
      <c r="HQ40" s="477">
        <f t="shared" si="151"/>
        <v>2.7187150196965802E-2</v>
      </c>
      <c r="HR40" s="477">
        <f t="shared" si="152"/>
        <v>1.9454366431513388E-2</v>
      </c>
      <c r="HS40" s="477">
        <f t="shared" si="153"/>
        <v>1.2570852881043912E-2</v>
      </c>
      <c r="HT40" s="477">
        <f t="shared" si="154"/>
        <v>6.4482283458823829E-3</v>
      </c>
      <c r="HU40" s="477">
        <f t="shared" si="155"/>
        <v>1.009687829556177E-3</v>
      </c>
      <c r="HV40" s="477">
        <f t="shared" si="156"/>
        <v>3.8118513353224579E-3</v>
      </c>
      <c r="HW40" s="477">
        <f t="shared" si="157"/>
        <v>8.0752560214648553E-3</v>
      </c>
      <c r="HX40" s="477">
        <f t="shared" si="158"/>
        <v>1.1832410238165544E-2</v>
      </c>
      <c r="HY40" s="477">
        <f t="shared" si="159"/>
        <v>1.5129230836091493E-2</v>
      </c>
      <c r="HZ40" s="477">
        <f t="shared" si="160"/>
        <v>1.80065094672349E-2</v>
      </c>
      <c r="IA40" s="477">
        <f t="shared" si="161"/>
        <v>2.0500614610936729E-2</v>
      </c>
      <c r="IB40" s="477">
        <f t="shared" si="162"/>
        <v>2.2644080159491438E-2</v>
      </c>
      <c r="IC40" s="477">
        <f t="shared" si="163"/>
        <v>2.4466101473037211E-2</v>
      </c>
      <c r="ID40" s="477">
        <f t="shared" si="164"/>
        <v>2.5992955519087393E-2</v>
      </c>
      <c r="IE40" s="477">
        <f t="shared" si="165"/>
        <v>2.7248358384512544E-2</v>
      </c>
    </row>
    <row r="41" spans="1:270" s="90" customFormat="1" ht="36">
      <c r="A41" s="173"/>
      <c r="B41" s="182"/>
      <c r="C41" s="91"/>
      <c r="D41" s="189"/>
      <c r="E41" s="91"/>
      <c r="F41" s="116"/>
      <c r="G41" s="116"/>
      <c r="H41" s="116"/>
      <c r="I41" s="116"/>
      <c r="J41" s="252"/>
      <c r="K41" s="499">
        <v>30000</v>
      </c>
      <c r="L41" s="382">
        <f t="shared" si="172"/>
        <v>9.1440000000000001</v>
      </c>
      <c r="M41" s="382">
        <v>300</v>
      </c>
      <c r="N41" s="491">
        <f t="shared" si="166"/>
        <v>300.89579082611971</v>
      </c>
      <c r="O41" s="263">
        <f t="shared" si="167"/>
        <v>0.45831224779165564</v>
      </c>
      <c r="P41" s="383">
        <f t="shared" si="168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263">
        <f t="shared" si="1"/>
        <v>0.29696105682321217</v>
      </c>
      <c r="T41" s="492">
        <f>O41/Konstanten!$C$22</f>
        <v>0.37413244717686173</v>
      </c>
      <c r="U41" s="492">
        <f t="shared" si="2"/>
        <v>0.79373243102550606</v>
      </c>
      <c r="V41" s="170"/>
      <c r="W41" s="92"/>
      <c r="X41" s="525">
        <v>30000</v>
      </c>
      <c r="Y41" s="410">
        <f t="shared" si="174"/>
        <v>2.7739853689554176E-2</v>
      </c>
      <c r="Z41" s="410">
        <f t="shared" si="174"/>
        <v>5.5468464017346363E-2</v>
      </c>
      <c r="AA41" s="410">
        <f t="shared" si="174"/>
        <v>8.3174643932835426E-2</v>
      </c>
      <c r="AB41" s="410">
        <f t="shared" si="174"/>
        <v>0.11084731829365209</v>
      </c>
      <c r="AC41" s="410">
        <f t="shared" si="174"/>
        <v>0.13847557805048563</v>
      </c>
      <c r="AD41" s="410">
        <f t="shared" si="174"/>
        <v>0.16604873235747875</v>
      </c>
      <c r="AE41" s="410">
        <f t="shared" si="174"/>
        <v>0.19355635799342191</v>
      </c>
      <c r="AF41" s="410">
        <f t="shared" si="174"/>
        <v>0.22098834554304045</v>
      </c>
      <c r="AG41" s="410">
        <f t="shared" si="174"/>
        <v>0.24833494186041535</v>
      </c>
      <c r="AH41" s="410">
        <f t="shared" si="174"/>
        <v>0.27558678841933903</v>
      </c>
      <c r="AI41" s="410">
        <f t="shared" si="174"/>
        <v>0.30273495524258143</v>
      </c>
      <c r="AJ41" s="410">
        <f t="shared" si="174"/>
        <v>0.32977097019253016</v>
      </c>
      <c r="AK41" s="410">
        <f t="shared" si="174"/>
        <v>0.35668684349535362</v>
      </c>
      <c r="AL41" s="410">
        <f t="shared" si="174"/>
        <v>0.38347508745796322</v>
      </c>
      <c r="AM41" s="410">
        <f t="shared" si="174"/>
        <v>0.41012873141897321</v>
      </c>
      <c r="AN41" s="410">
        <f t="shared" si="174"/>
        <v>0.4366413320496359</v>
      </c>
      <c r="AO41" s="410">
        <f t="shared" si="175"/>
        <v>0.46300697918684519</v>
      </c>
      <c r="AP41" s="410">
        <f t="shared" si="175"/>
        <v>0.48922029743708922</v>
      </c>
      <c r="AQ41" s="410">
        <f t="shared" si="175"/>
        <v>0.51527644383646432</v>
      </c>
      <c r="AR41" s="410">
        <f t="shared" si="175"/>
        <v>0.54117110188812023</v>
      </c>
      <c r="AS41" s="410">
        <f t="shared" si="175"/>
        <v>0.56690047232411223</v>
      </c>
      <c r="AT41" s="410">
        <f t="shared" si="175"/>
        <v>0.59246126095506568</v>
      </c>
      <c r="AU41" s="410">
        <f t="shared" si="175"/>
        <v>0.61785066397805011</v>
      </c>
      <c r="AV41" s="410">
        <f t="shared" si="175"/>
        <v>0.64306635111248289</v>
      </c>
      <c r="AW41" s="410">
        <f t="shared" si="175"/>
        <v>0.66810644692602494</v>
      </c>
      <c r="AX41" s="410">
        <f t="shared" si="175"/>
        <v>0.69296951069892765</v>
      </c>
      <c r="AY41" s="410">
        <f t="shared" si="175"/>
        <v>0.71765451515693257</v>
      </c>
      <c r="AZ41" s="410">
        <f t="shared" si="175"/>
        <v>0.74216082438099673</v>
      </c>
      <c r="BA41" s="410">
        <f t="shared" si="175"/>
        <v>0.76648817117743206</v>
      </c>
      <c r="BB41" s="410">
        <f t="shared" si="175"/>
        <v>0.79063663416600882</v>
      </c>
      <c r="BC41" s="410">
        <f t="shared" si="175"/>
        <v>0.81460661481634722</v>
      </c>
      <c r="BD41" s="410">
        <f t="shared" si="175"/>
        <v>0.83839881463585431</v>
      </c>
      <c r="BE41" s="410">
        <f t="shared" si="176"/>
        <v>0.86201421268569556</v>
      </c>
      <c r="BF41" s="410">
        <f t="shared" si="176"/>
        <v>0.88545404357545143</v>
      </c>
      <c r="BG41" s="410">
        <f t="shared" si="176"/>
        <v>0.90871977606277521</v>
      </c>
      <c r="BH41" s="410">
        <f t="shared" si="176"/>
        <v>0.93181309236134846</v>
      </c>
      <c r="BI41" s="410">
        <f t="shared" si="176"/>
        <v>0.95473586823947809</v>
      </c>
      <c r="BJ41" s="410">
        <f t="shared" si="176"/>
        <v>0.97749015397237926</v>
      </c>
      <c r="BK41" s="410">
        <f t="shared" si="176"/>
        <v>1.0000781561939915</v>
      </c>
      <c r="BL41" s="410">
        <f t="shared" si="176"/>
        <v>1.0225022206788303</v>
      </c>
      <c r="BM41" s="253"/>
      <c r="BN41" s="252"/>
      <c r="BO41" s="537">
        <f t="shared" si="169"/>
        <v>300.00000000000006</v>
      </c>
      <c r="BP41" s="525">
        <v>30000</v>
      </c>
      <c r="BQ41" s="382">
        <f t="shared" si="6"/>
        <v>228.7491990609376</v>
      </c>
      <c r="BR41" s="382">
        <f t="shared" si="7"/>
        <v>228.85473918279123</v>
      </c>
      <c r="BS41" s="382">
        <f t="shared" si="8"/>
        <v>229.03044966899145</v>
      </c>
      <c r="BT41" s="382">
        <f t="shared" si="9"/>
        <v>229.27604763743804</v>
      </c>
      <c r="BU41" s="382">
        <f t="shared" si="10"/>
        <v>229.59114040802842</v>
      </c>
      <c r="BV41" s="382">
        <f t="shared" si="11"/>
        <v>229.97522878471941</v>
      </c>
      <c r="BW41" s="382">
        <f t="shared" si="12"/>
        <v>230.42771117391601</v>
      </c>
      <c r="BX41" s="382">
        <f t="shared" si="13"/>
        <v>230.94788846750035</v>
      </c>
      <c r="BY41" s="382">
        <f t="shared" si="14"/>
        <v>231.53496960745576</v>
      </c>
      <c r="BZ41" s="382">
        <f t="shared" si="15"/>
        <v>232.18807774010961</v>
      </c>
      <c r="CA41" s="382">
        <f t="shared" si="16"/>
        <v>232.90625686163906</v>
      </c>
      <c r="CB41" s="382">
        <f t="shared" si="17"/>
        <v>233.68847885273533</v>
      </c>
      <c r="CC41" s="382">
        <f t="shared" si="18"/>
        <v>234.53365079913098</v>
      </c>
      <c r="CD41" s="382">
        <f t="shared" si="19"/>
        <v>235.44062249593793</v>
      </c>
      <c r="CE41" s="382">
        <f t="shared" si="20"/>
        <v>236.40819403719155</v>
      </c>
      <c r="CF41" s="382">
        <f t="shared" si="21"/>
        <v>237.43512339737316</v>
      </c>
      <c r="CG41" s="382">
        <f t="shared" si="22"/>
        <v>238.52013391865708</v>
      </c>
      <c r="CH41" s="382">
        <f t="shared" si="23"/>
        <v>239.66192162587151</v>
      </c>
      <c r="CI41" s="382">
        <f t="shared" si="24"/>
        <v>240.85916230029525</v>
      </c>
      <c r="CJ41" s="382">
        <f t="shared" si="25"/>
        <v>242.11051825312177</v>
      </c>
      <c r="CK41" s="382">
        <f t="shared" si="26"/>
        <v>243.41464474935131</v>
      </c>
      <c r="CL41" s="382">
        <f t="shared" si="27"/>
        <v>244.77019604277058</v>
      </c>
      <c r="CM41" s="382">
        <f t="shared" si="28"/>
        <v>246.17583099225894</v>
      </c>
      <c r="CN41" s="382">
        <f t="shared" si="29"/>
        <v>247.63021823874996</v>
      </c>
      <c r="CO41" s="382">
        <f t="shared" si="30"/>
        <v>249.13204093058701</v>
      </c>
      <c r="CP41" s="382">
        <f t="shared" si="31"/>
        <v>250.68000099264438</v>
      </c>
      <c r="CQ41" s="382">
        <f t="shared" si="32"/>
        <v>252.27282294135179</v>
      </c>
      <c r="CR41" s="382">
        <f t="shared" si="33"/>
        <v>253.90925725363596</v>
      </c>
      <c r="CS41" s="382">
        <f t="shared" si="34"/>
        <v>255.58808330274809</v>
      </c>
      <c r="CT41" s="382">
        <f t="shared" si="35"/>
        <v>257.30811187803602</v>
      </c>
      <c r="CU41" s="382">
        <f t="shared" si="36"/>
        <v>259.06818730894537</v>
      </c>
      <c r="CV41" s="382">
        <f t="shared" si="37"/>
        <v>260.86718921599169</v>
      </c>
      <c r="CW41" s="382">
        <f t="shared" si="38"/>
        <v>262.70403391317916</v>
      </c>
      <c r="CX41" s="382">
        <f t="shared" si="39"/>
        <v>264.5776754874322</v>
      </c>
      <c r="CY41" s="382">
        <f t="shared" si="40"/>
        <v>266.48710658115016</v>
      </c>
      <c r="CZ41" s="382">
        <f t="shared" si="41"/>
        <v>268.43135890404085</v>
      </c>
      <c r="DA41" s="382">
        <f t="shared" si="42"/>
        <v>270.40950350004891</v>
      </c>
      <c r="DB41" s="382">
        <f t="shared" si="43"/>
        <v>272.42065079450873</v>
      </c>
      <c r="DC41" s="382">
        <f t="shared" si="44"/>
        <v>274.46395044571534</v>
      </c>
      <c r="DD41" s="382">
        <f t="shared" si="45"/>
        <v>276.53859102396325</v>
      </c>
      <c r="DE41" s="521"/>
      <c r="DF41" s="252"/>
      <c r="DG41" s="537">
        <f t="shared" si="170"/>
        <v>300.00000000000006</v>
      </c>
      <c r="DH41" s="525">
        <v>30000</v>
      </c>
      <c r="DI41" s="382">
        <f t="shared" si="46"/>
        <v>16.347717434658808</v>
      </c>
      <c r="DJ41" s="382">
        <f t="shared" si="47"/>
        <v>32.688808904265393</v>
      </c>
      <c r="DK41" s="382">
        <f t="shared" si="48"/>
        <v>49.01668162923194</v>
      </c>
      <c r="DL41" s="382">
        <f t="shared" si="49"/>
        <v>65.324808779964187</v>
      </c>
      <c r="DM41" s="382">
        <f t="shared" si="50"/>
        <v>81.606761409229435</v>
      </c>
      <c r="DN41" s="382">
        <f t="shared" si="51"/>
        <v>97.856239161980099</v>
      </c>
      <c r="DO41" s="382">
        <f t="shared" si="52"/>
        <v>114.06709940037102</v>
      </c>
      <c r="DP41" s="382">
        <f t="shared" si="53"/>
        <v>130.23338441942693</v>
      </c>
      <c r="DQ41" s="382">
        <f t="shared" si="54"/>
        <v>146.34934647168788</v>
      </c>
      <c r="DR41" s="382">
        <f t="shared" si="55"/>
        <v>162.40947036793338</v>
      </c>
      <c r="DS41" s="382">
        <f t="shared" si="56"/>
        <v>178.4084934724593</v>
      </c>
      <c r="DT41" s="382">
        <f t="shared" si="57"/>
        <v>194.34142296470841</v>
      </c>
      <c r="DU41" s="382">
        <f t="shared" si="58"/>
        <v>210.20355029190941</v>
      </c>
      <c r="DV41" s="382">
        <f t="shared" si="59"/>
        <v>225.99046278872453</v>
      </c>
      <c r="DW41" s="382">
        <f t="shared" si="60"/>
        <v>241.69805248818537</v>
      </c>
      <c r="DX41" s="382">
        <f t="shared" si="61"/>
        <v>257.32252219226461</v>
      </c>
      <c r="DY41" s="382">
        <f t="shared" si="62"/>
        <v>272.86038890939602</v>
      </c>
      <c r="DZ41" s="382">
        <f t="shared" si="63"/>
        <v>288.30848479971945</v>
      </c>
      <c r="EA41" s="382">
        <f t="shared" si="64"/>
        <v>303.66395579607462</v>
      </c>
      <c r="EB41" s="382">
        <f t="shared" si="65"/>
        <v>318.92425809013434</v>
      </c>
      <c r="EC41" s="382">
        <f t="shared" si="66"/>
        <v>334.08715268815632</v>
      </c>
      <c r="ED41" s="382">
        <f t="shared" si="67"/>
        <v>349.1506982505187</v>
      </c>
      <c r="EE41" s="382">
        <f t="shared" si="68"/>
        <v>364.11324243332086</v>
      </c>
      <c r="EF41" s="382">
        <f t="shared" si="69"/>
        <v>378.97341194999336</v>
      </c>
      <c r="EG41" s="382">
        <f t="shared" si="70"/>
        <v>393.73010156623008</v>
      </c>
      <c r="EH41" s="382">
        <f t="shared" si="71"/>
        <v>408.38246223359619</v>
      </c>
      <c r="EI41" s="382">
        <f t="shared" si="72"/>
        <v>422.92988855634991</v>
      </c>
      <c r="EJ41" s="382">
        <f t="shared" si="73"/>
        <v>437.37200577314815</v>
      </c>
      <c r="EK41" s="382">
        <f t="shared" si="74"/>
        <v>451.70865642076257</v>
      </c>
      <c r="EL41" s="382">
        <f t="shared" si="75"/>
        <v>465.93988683158574</v>
      </c>
      <c r="EM41" s="382">
        <f t="shared" si="76"/>
        <v>480.06593360066188</v>
      </c>
      <c r="EN41" s="382">
        <f t="shared" si="77"/>
        <v>494.08721014202683</v>
      </c>
      <c r="EO41" s="382">
        <f t="shared" si="78"/>
        <v>508.0042934383664</v>
      </c>
      <c r="EP41" s="382">
        <f t="shared" si="79"/>
        <v>521.81791107277411</v>
      </c>
      <c r="EQ41" s="382">
        <f t="shared" si="80"/>
        <v>535.52892861705027</v>
      </c>
      <c r="ER41" s="382">
        <f t="shared" si="81"/>
        <v>549.13833743741611</v>
      </c>
      <c r="ES41" s="382">
        <f t="shared" si="82"/>
        <v>562.64724296617123</v>
      </c>
      <c r="ET41" s="382">
        <f t="shared" si="83"/>
        <v>576.05685347644692</v>
      </c>
      <c r="EU41" s="382">
        <f t="shared" si="84"/>
        <v>589.36846938707504</v>
      </c>
      <c r="EV41" s="382">
        <f t="shared" si="85"/>
        <v>602.58347311554644</v>
      </c>
      <c r="EW41" s="521"/>
      <c r="EX41" s="252"/>
      <c r="EY41" s="515">
        <f t="shared" si="171"/>
        <v>300.00000000000006</v>
      </c>
      <c r="EZ41" s="525">
        <v>30000</v>
      </c>
      <c r="FA41" s="382">
        <f t="shared" si="86"/>
        <v>145.59919906093768</v>
      </c>
      <c r="FB41" s="382">
        <f t="shared" si="87"/>
        <v>155.70473918279131</v>
      </c>
      <c r="FC41" s="382">
        <f t="shared" si="88"/>
        <v>165.88044966899153</v>
      </c>
      <c r="FD41" s="382">
        <f t="shared" si="89"/>
        <v>176.12604763743812</v>
      </c>
      <c r="FE41" s="382">
        <f t="shared" si="90"/>
        <v>186.4411404080285</v>
      </c>
      <c r="FF41" s="382">
        <f t="shared" si="91"/>
        <v>196.82522878471949</v>
      </c>
      <c r="FG41" s="382">
        <f t="shared" si="92"/>
        <v>207.27771117391609</v>
      </c>
      <c r="FH41" s="382">
        <f t="shared" si="93"/>
        <v>217.79788846750043</v>
      </c>
      <c r="FI41" s="382">
        <f t="shared" si="94"/>
        <v>228.38496960745584</v>
      </c>
      <c r="FJ41" s="382">
        <f t="shared" si="95"/>
        <v>239.03807774010969</v>
      </c>
      <c r="FK41" s="382">
        <f t="shared" si="96"/>
        <v>249.75625686163914</v>
      </c>
      <c r="FL41" s="382">
        <f t="shared" si="97"/>
        <v>260.53847885273541</v>
      </c>
      <c r="FM41" s="382">
        <f t="shared" si="98"/>
        <v>271.38365079913103</v>
      </c>
      <c r="FN41" s="382">
        <f t="shared" si="99"/>
        <v>282.29062249593801</v>
      </c>
      <c r="FO41" s="382">
        <f t="shared" si="100"/>
        <v>293.25819403719163</v>
      </c>
      <c r="FP41" s="382">
        <f t="shared" si="101"/>
        <v>304.28512339737324</v>
      </c>
      <c r="FQ41" s="382">
        <f t="shared" si="102"/>
        <v>315.37013391865719</v>
      </c>
      <c r="FR41" s="382">
        <f t="shared" si="103"/>
        <v>326.51192162587159</v>
      </c>
      <c r="FS41" s="382">
        <f t="shared" si="104"/>
        <v>337.70916230029536</v>
      </c>
      <c r="FT41" s="382">
        <f t="shared" si="105"/>
        <v>348.96051825312185</v>
      </c>
      <c r="FU41" s="382">
        <f t="shared" si="106"/>
        <v>360.26464474935142</v>
      </c>
      <c r="FV41" s="382">
        <f t="shared" si="107"/>
        <v>371.62019604277066</v>
      </c>
      <c r="FW41" s="382">
        <f t="shared" si="108"/>
        <v>383.02583099225899</v>
      </c>
      <c r="FX41" s="382">
        <f t="shared" si="109"/>
        <v>394.48021823875001</v>
      </c>
      <c r="FY41" s="382">
        <f t="shared" si="110"/>
        <v>405.98204093058712</v>
      </c>
      <c r="FZ41" s="382">
        <f t="shared" si="111"/>
        <v>417.53000099264443</v>
      </c>
      <c r="GA41" s="382">
        <f t="shared" si="112"/>
        <v>429.12282294135184</v>
      </c>
      <c r="GB41" s="382">
        <f t="shared" si="113"/>
        <v>440.75925725363606</v>
      </c>
      <c r="GC41" s="382">
        <f t="shared" si="114"/>
        <v>452.43808330274817</v>
      </c>
      <c r="GD41" s="382">
        <f t="shared" si="115"/>
        <v>464.1581118780361</v>
      </c>
      <c r="GE41" s="382">
        <f t="shared" si="116"/>
        <v>475.91818730894545</v>
      </c>
      <c r="GF41" s="382">
        <f t="shared" si="117"/>
        <v>487.71718921599177</v>
      </c>
      <c r="GG41" s="382">
        <f t="shared" si="118"/>
        <v>499.55403391317924</v>
      </c>
      <c r="GH41" s="382">
        <f t="shared" si="119"/>
        <v>511.42767548743223</v>
      </c>
      <c r="GI41" s="382">
        <f t="shared" si="120"/>
        <v>523.33710658115024</v>
      </c>
      <c r="GJ41" s="382">
        <f t="shared" si="121"/>
        <v>535.28135890404087</v>
      </c>
      <c r="GK41" s="382">
        <f t="shared" si="122"/>
        <v>547.25950350004894</v>
      </c>
      <c r="GL41" s="382">
        <f t="shared" si="123"/>
        <v>559.27065079450881</v>
      </c>
      <c r="GM41" s="382">
        <f t="shared" si="124"/>
        <v>571.31395044571536</v>
      </c>
      <c r="GN41" s="382">
        <f t="shared" si="125"/>
        <v>583.38859102396327</v>
      </c>
      <c r="GO41" s="511"/>
      <c r="GP41" s="521"/>
      <c r="GQ41" s="525">
        <v>30000</v>
      </c>
      <c r="GR41" s="582">
        <f t="shared" si="126"/>
        <v>7.9063931795305376</v>
      </c>
      <c r="GS41" s="476">
        <f t="shared" si="127"/>
        <v>3.7632429691396379</v>
      </c>
      <c r="GT41" s="476">
        <f t="shared" si="128"/>
        <v>2.3841631900692737</v>
      </c>
      <c r="GU41" s="476">
        <f t="shared" si="129"/>
        <v>1.6961586405968607</v>
      </c>
      <c r="GV41" s="476">
        <f t="shared" si="130"/>
        <v>1.2846285919017326</v>
      </c>
      <c r="GW41" s="476">
        <f t="shared" si="131"/>
        <v>1.0113712776036423</v>
      </c>
      <c r="GX41" s="476">
        <f t="shared" si="132"/>
        <v>0.81715597454073496</v>
      </c>
      <c r="GY41" s="476">
        <f t="shared" si="133"/>
        <v>0.67236603301397035</v>
      </c>
      <c r="GZ41" s="476">
        <f t="shared" si="134"/>
        <v>0.56054656282075177</v>
      </c>
      <c r="HA41" s="476">
        <f t="shared" si="135"/>
        <v>0.47182351619383206</v>
      </c>
      <c r="HB41" s="476">
        <f t="shared" si="136"/>
        <v>0.39991236964395821</v>
      </c>
      <c r="HC41" s="476">
        <f t="shared" si="137"/>
        <v>0.34062247192688355</v>
      </c>
      <c r="HD41" s="476">
        <f t="shared" si="138"/>
        <v>0.29105169928034469</v>
      </c>
      <c r="HE41" s="476">
        <f t="shared" si="139"/>
        <v>0.24912626405764632</v>
      </c>
      <c r="HF41" s="476">
        <f t="shared" si="140"/>
        <v>0.21332460488702784</v>
      </c>
      <c r="HG41" s="476">
        <f t="shared" si="141"/>
        <v>0.18250482237236665</v>
      </c>
      <c r="HH41" s="476">
        <f t="shared" si="142"/>
        <v>0.15579302360144562</v>
      </c>
      <c r="HI41" s="476">
        <f t="shared" si="143"/>
        <v>0.13250888836203031</v>
      </c>
      <c r="HJ41" s="476">
        <f t="shared" si="144"/>
        <v>0.11211474346689926</v>
      </c>
      <c r="HK41" s="476">
        <f t="shared" si="145"/>
        <v>9.4179917021234114E-2</v>
      </c>
      <c r="HL41" s="476">
        <f t="shared" si="146"/>
        <v>7.8355279005983491E-2</v>
      </c>
      <c r="HM41" s="476">
        <f t="shared" si="147"/>
        <v>6.4354726783704991E-2</v>
      </c>
      <c r="HN41" s="476">
        <f t="shared" si="148"/>
        <v>5.1941501584912939E-2</v>
      </c>
      <c r="HO41" s="476">
        <f t="shared" si="149"/>
        <v>4.0917926692975545E-2</v>
      </c>
      <c r="HP41" s="476">
        <f t="shared" si="150"/>
        <v>3.1117609031211246E-2</v>
      </c>
      <c r="HQ41" s="476">
        <f t="shared" si="151"/>
        <v>2.2399440732633179E-2</v>
      </c>
      <c r="HR41" s="476">
        <f t="shared" si="152"/>
        <v>1.4642933858709316E-2</v>
      </c>
      <c r="HS41" s="476">
        <f t="shared" si="153"/>
        <v>7.7445548315334687E-3</v>
      </c>
      <c r="HT41" s="476">
        <f t="shared" si="154"/>
        <v>1.6148171429022787E-3</v>
      </c>
      <c r="HU41" s="476">
        <f t="shared" si="155"/>
        <v>3.8240446974089318E-3</v>
      </c>
      <c r="HV41" s="476">
        <f t="shared" si="156"/>
        <v>8.6399513096188409E-3</v>
      </c>
      <c r="HW41" s="476">
        <f t="shared" si="157"/>
        <v>1.2892503176117403E-2</v>
      </c>
      <c r="HX41" s="476">
        <f t="shared" si="158"/>
        <v>1.6634228557385985E-2</v>
      </c>
      <c r="HY41" s="476">
        <f t="shared" si="159"/>
        <v>1.9911611627092721E-2</v>
      </c>
      <c r="HZ41" s="476">
        <f t="shared" si="160"/>
        <v>2.2765944815314066E-2</v>
      </c>
      <c r="IA41" s="476">
        <f t="shared" si="161"/>
        <v>2.5234039564674328E-2</v>
      </c>
      <c r="IB41" s="476">
        <f t="shared" si="162"/>
        <v>2.7348822301165129E-2</v>
      </c>
      <c r="IC41" s="476">
        <f t="shared" si="163"/>
        <v>2.9139836772421004E-2</v>
      </c>
      <c r="ID41" s="476">
        <f t="shared" si="164"/>
        <v>3.0633669561820665E-2</v>
      </c>
      <c r="IE41" s="476">
        <f t="shared" si="165"/>
        <v>3.1854312220578468E-2</v>
      </c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</row>
    <row r="42" spans="1:270">
      <c r="J42" s="252"/>
      <c r="K42" s="499">
        <v>31000</v>
      </c>
      <c r="L42" s="382">
        <f t="shared" si="172"/>
        <v>9.4488000000000003</v>
      </c>
      <c r="M42" s="382">
        <v>310</v>
      </c>
      <c r="N42" s="491">
        <f t="shared" si="166"/>
        <v>287.44669221545473</v>
      </c>
      <c r="O42" s="263">
        <f t="shared" si="167"/>
        <v>0.44165287743567483</v>
      </c>
      <c r="P42" s="383">
        <f t="shared" si="168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263">
        <f t="shared" si="1"/>
        <v>0.2836878284879889</v>
      </c>
      <c r="T42" s="492">
        <f>O42/Konstanten!$C$22</f>
        <v>0.36053296117197942</v>
      </c>
      <c r="U42" s="492">
        <f t="shared" si="2"/>
        <v>0.78685684539302292</v>
      </c>
      <c r="V42" s="170"/>
      <c r="X42" s="524">
        <v>31000</v>
      </c>
      <c r="Y42" s="410">
        <f t="shared" si="174"/>
        <v>2.8381255972581496E-2</v>
      </c>
      <c r="Z42" s="410">
        <f t="shared" si="174"/>
        <v>5.6750243741481327E-2</v>
      </c>
      <c r="AA42" s="410">
        <f t="shared" si="174"/>
        <v>8.509475950974181E-2</v>
      </c>
      <c r="AB42" s="410">
        <f t="shared" si="174"/>
        <v>0.11340272743433721</v>
      </c>
      <c r="AC42" s="410">
        <f t="shared" si="174"/>
        <v>0.14166226147607522</v>
      </c>
      <c r="AD42" s="410">
        <f t="shared" si="174"/>
        <v>0.16986172475790767</v>
      </c>
      <c r="AE42" s="410">
        <f t="shared" si="174"/>
        <v>0.19798978569865516</v>
      </c>
      <c r="AF42" s="410">
        <f t="shared" si="174"/>
        <v>0.22603547026903059</v>
      </c>
      <c r="AG42" s="410">
        <f t="shared" si="174"/>
        <v>0.25398820980862691</v>
      </c>
      <c r="AH42" s="410">
        <f t="shared" si="174"/>
        <v>0.28183788394565512</v>
      </c>
      <c r="AI42" s="410">
        <f t="shared" si="174"/>
        <v>0.30957485826989495</v>
      </c>
      <c r="AJ42" s="410">
        <f t="shared" si="174"/>
        <v>0.3371900165210831</v>
      </c>
      <c r="AK42" s="410">
        <f t="shared" si="174"/>
        <v>0.36467478716516188</v>
      </c>
      <c r="AL42" s="410">
        <f t="shared" si="174"/>
        <v>0.39202116433697981</v>
      </c>
      <c r="AM42" s="410">
        <f t="shared" si="174"/>
        <v>0.41922172322678336</v>
      </c>
      <c r="AN42" s="410">
        <f t="shared" ref="AN42:BC47" si="177">SQRT(5*((((1/$S42)*(((1+0.2*(AN$10/661.48)^2)^3.5)-1))+1)^(1/3.5)-1))</f>
        <v>0.44626963007707915</v>
      </c>
      <c r="AO42" s="410">
        <f t="shared" si="177"/>
        <v>0.47315864703414284</v>
      </c>
      <c r="AP42" s="410">
        <f t="shared" si="177"/>
        <v>0.49988313216398406</v>
      </c>
      <c r="AQ42" s="410">
        <f t="shared" si="177"/>
        <v>0.52643803499471364</v>
      </c>
      <c r="AR42" s="410">
        <f t="shared" si="177"/>
        <v>0.55281888798662893</v>
      </c>
      <c r="AS42" s="410">
        <f t="shared" si="177"/>
        <v>0.57902179435768386</v>
      </c>
      <c r="AT42" s="410">
        <f t="shared" si="177"/>
        <v>0.60504341270686757</v>
      </c>
      <c r="AU42" s="410">
        <f t="shared" si="177"/>
        <v>0.63088093888173324</v>
      </c>
      <c r="AV42" s="410">
        <f t="shared" si="177"/>
        <v>0.65653208553088305</v>
      </c>
      <c r="AW42" s="410">
        <f t="shared" si="177"/>
        <v>0.68199505976846575</v>
      </c>
      <c r="AX42" s="410">
        <f t="shared" si="177"/>
        <v>0.70726853935756184</v>
      </c>
      <c r="AY42" s="410">
        <f t="shared" si="175"/>
        <v>0.73235164779385586</v>
      </c>
      <c r="AZ42" s="410">
        <f t="shared" si="175"/>
        <v>0.75724392864187617</v>
      </c>
      <c r="BA42" s="410">
        <f t="shared" si="175"/>
        <v>0.78194531944420953</v>
      </c>
      <c r="BB42" s="410">
        <f t="shared" si="175"/>
        <v>0.80645612549110834</v>
      </c>
      <c r="BC42" s="410">
        <f t="shared" si="175"/>
        <v>0.8307769937041497</v>
      </c>
      <c r="BD42" s="410">
        <f t="shared" si="175"/>
        <v>0.85490888685454625</v>
      </c>
      <c r="BE42" s="410">
        <f t="shared" si="176"/>
        <v>0.87885305830450067</v>
      </c>
      <c r="BF42" s="410">
        <f t="shared" si="176"/>
        <v>0.90261102742938526</v>
      </c>
      <c r="BG42" s="410">
        <f t="shared" si="176"/>
        <v>0.92618455585001835</v>
      </c>
      <c r="BH42" s="410">
        <f t="shared" si="176"/>
        <v>0.94957562457776445</v>
      </c>
      <c r="BI42" s="410">
        <f t="shared" si="176"/>
        <v>0.97278641215129835</v>
      </c>
      <c r="BJ42" s="410">
        <f t="shared" si="176"/>
        <v>0.99581927382220325</v>
      </c>
      <c r="BK42" s="410">
        <f t="shared" si="176"/>
        <v>1.0186767218274848</v>
      </c>
      <c r="BL42" s="410">
        <f t="shared" si="176"/>
        <v>1.0413614067703583</v>
      </c>
      <c r="BM42" s="253"/>
      <c r="BN42" s="252"/>
      <c r="BO42" s="537">
        <f t="shared" si="169"/>
        <v>310.00000000000006</v>
      </c>
      <c r="BP42" s="524">
        <v>31000</v>
      </c>
      <c r="BQ42" s="382">
        <f t="shared" si="6"/>
        <v>226.76932645866222</v>
      </c>
      <c r="BR42" s="382">
        <f t="shared" si="7"/>
        <v>226.87884268513932</v>
      </c>
      <c r="BS42" s="382">
        <f t="shared" si="8"/>
        <v>227.06115979620785</v>
      </c>
      <c r="BT42" s="382">
        <f t="shared" si="9"/>
        <v>227.31596486002113</v>
      </c>
      <c r="BU42" s="382">
        <f t="shared" si="10"/>
        <v>227.64282366881167</v>
      </c>
      <c r="BV42" s="382">
        <f t="shared" si="11"/>
        <v>228.04118454679659</v>
      </c>
      <c r="BW42" s="382">
        <f t="shared" si="12"/>
        <v>228.51038312233283</v>
      </c>
      <c r="BX42" s="382">
        <f t="shared" si="13"/>
        <v>229.0496479771285</v>
      </c>
      <c r="BY42" s="382">
        <f t="shared" si="14"/>
        <v>229.65810707179588</v>
      </c>
      <c r="BZ42" s="382">
        <f t="shared" si="15"/>
        <v>230.33479483658306</v>
      </c>
      <c r="CA42" s="382">
        <f t="shared" si="16"/>
        <v>231.0786598089027</v>
      </c>
      <c r="CB42" s="382">
        <f t="shared" si="17"/>
        <v>231.88857269535211</v>
      </c>
      <c r="CC42" s="382">
        <f t="shared" si="18"/>
        <v>232.76333473517607</v>
      </c>
      <c r="CD42" s="382">
        <f t="shared" si="19"/>
        <v>233.70168624437491</v>
      </c>
      <c r="CE42" s="382">
        <f t="shared" si="20"/>
        <v>234.70231522458877</v>
      </c>
      <c r="CF42" s="382">
        <f t="shared" si="21"/>
        <v>235.76386592812113</v>
      </c>
      <c r="CG42" s="382">
        <f t="shared" si="22"/>
        <v>236.88494727956265</v>
      </c>
      <c r="CH42" s="382">
        <f t="shared" si="23"/>
        <v>238.06414106500901</v>
      </c>
      <c r="CI42" s="382">
        <f t="shared" si="24"/>
        <v>239.30000981135385</v>
      </c>
      <c r="CJ42" s="382">
        <f t="shared" si="25"/>
        <v>240.59110429017764</v>
      </c>
      <c r="CK42" s="382">
        <f t="shared" si="26"/>
        <v>241.93597059291267</v>
      </c>
      <c r="CL42" s="382">
        <f t="shared" si="27"/>
        <v>243.33315673593174</v>
      </c>
      <c r="CM42" s="382">
        <f t="shared" si="28"/>
        <v>244.78121876564728</v>
      </c>
      <c r="CN42" s="382">
        <f t="shared" si="29"/>
        <v>246.27872634441951</v>
      </c>
      <c r="CO42" s="382">
        <f t="shared" si="30"/>
        <v>247.82426780784849</v>
      </c>
      <c r="CP42" s="382">
        <f t="shared" si="31"/>
        <v>249.41645469276483</v>
      </c>
      <c r="CQ42" s="382">
        <f t="shared" si="32"/>
        <v>251.05392574285571</v>
      </c>
      <c r="CR42" s="382">
        <f t="shared" si="33"/>
        <v>252.73535040535239</v>
      </c>
      <c r="CS42" s="382">
        <f t="shared" si="34"/>
        <v>254.4594318375614</v>
      </c>
      <c r="CT42" s="382">
        <f t="shared" si="35"/>
        <v>256.22490944631585</v>
      </c>
      <c r="CU42" s="382">
        <f t="shared" si="36"/>
        <v>258.0305609866864</v>
      </c>
      <c r="CV42" s="382">
        <f t="shared" si="37"/>
        <v>259.87520424865244</v>
      </c>
      <c r="CW42" s="382">
        <f t="shared" si="38"/>
        <v>261.75769836195281</v>
      </c>
      <c r="CX42" s="382">
        <f t="shared" si="39"/>
        <v>263.67694475012939</v>
      </c>
      <c r="CY42" s="382">
        <f t="shared" si="40"/>
        <v>265.63188776496173</v>
      </c>
      <c r="CZ42" s="382">
        <f t="shared" si="41"/>
        <v>267.6215150321263</v>
      </c>
      <c r="DA42" s="382">
        <f t="shared" si="42"/>
        <v>269.64485753815285</v>
      </c>
      <c r="DB42" s="382">
        <f t="shared" si="43"/>
        <v>271.70098948762023</v>
      </c>
      <c r="DC42" s="382">
        <f t="shared" si="44"/>
        <v>273.7890279581639</v>
      </c>
      <c r="DD42" s="382">
        <f t="shared" si="45"/>
        <v>275.90813237929797</v>
      </c>
      <c r="DE42" s="521"/>
      <c r="DF42" s="252"/>
      <c r="DG42" s="537">
        <f t="shared" si="170"/>
        <v>310.00000000000006</v>
      </c>
      <c r="DH42" s="524">
        <v>31000</v>
      </c>
      <c r="DI42" s="382">
        <f t="shared" si="46"/>
        <v>16.65311065998058</v>
      </c>
      <c r="DJ42" s="382">
        <f t="shared" si="47"/>
        <v>33.299022774776709</v>
      </c>
      <c r="DK42" s="382">
        <f t="shared" si="48"/>
        <v>49.930575590776769</v>
      </c>
      <c r="DL42" s="382">
        <f t="shared" si="49"/>
        <v>66.540683433181357</v>
      </c>
      <c r="DM42" s="382">
        <f t="shared" si="50"/>
        <v>83.122371997323711</v>
      </c>
      <c r="DN42" s="382">
        <f t="shared" si="51"/>
        <v>99.668813178013295</v>
      </c>
      <c r="DO42" s="382">
        <f t="shared" si="52"/>
        <v>116.17335800680718</v>
      </c>
      <c r="DP42" s="382">
        <f t="shared" si="53"/>
        <v>132.6295673139843</v>
      </c>
      <c r="DQ42" s="382">
        <f t="shared" si="54"/>
        <v>149.03123978585171</v>
      </c>
      <c r="DR42" s="382">
        <f t="shared" si="55"/>
        <v>165.37243714851886</v>
      </c>
      <c r="DS42" s="382">
        <f t="shared" si="56"/>
        <v>181.64750627304397</v>
      </c>
      <c r="DT42" s="382">
        <f t="shared" si="57"/>
        <v>197.85109806243452</v>
      </c>
      <c r="DU42" s="382">
        <f t="shared" si="58"/>
        <v>213.9781830456435</v>
      </c>
      <c r="DV42" s="382">
        <f t="shared" si="59"/>
        <v>230.02406366600098</v>
      </c>
      <c r="DW42" s="382">
        <f t="shared" si="60"/>
        <v>245.9843833094595</v>
      </c>
      <c r="DX42" s="382">
        <f t="shared" si="61"/>
        <v>261.85513217039698</v>
      </c>
      <c r="DY42" s="382">
        <f t="shared" si="62"/>
        <v>277.6326500983094</v>
      </c>
      <c r="DZ42" s="382">
        <f t="shared" si="63"/>
        <v>293.31362660717849</v>
      </c>
      <c r="EA42" s="382">
        <f t="shared" si="64"/>
        <v>308.89509825989154</v>
      </c>
      <c r="EB42" s="382">
        <f t="shared" si="65"/>
        <v>324.37444366319102</v>
      </c>
      <c r="EC42" s="382">
        <f t="shared" si="66"/>
        <v>339.74937632409387</v>
      </c>
      <c r="ED42" s="382">
        <f t="shared" si="67"/>
        <v>355.01793562743757</v>
      </c>
      <c r="EE42" s="382">
        <f t="shared" si="68"/>
        <v>370.17847619639133</v>
      </c>
      <c r="EF42" s="382">
        <f t="shared" si="69"/>
        <v>385.22965589458232</v>
      </c>
      <c r="EG42" s="382">
        <f t="shared" si="70"/>
        <v>400.17042272041812</v>
      </c>
      <c r="EH42" s="382">
        <f t="shared" si="71"/>
        <v>415.0000008323446</v>
      </c>
      <c r="EI42" s="382">
        <f t="shared" si="72"/>
        <v>429.7178759288322</v>
      </c>
      <c r="EJ42" s="382">
        <f t="shared" si="73"/>
        <v>444.32378018979477</v>
      </c>
      <c r="EK42" s="382">
        <f t="shared" si="74"/>
        <v>458.81767696744566</v>
      </c>
      <c r="EL42" s="382">
        <f t="shared" si="75"/>
        <v>473.19974539523696</v>
      </c>
      <c r="EM42" s="382">
        <f t="shared" si="76"/>
        <v>487.47036506372029</v>
      </c>
      <c r="EN42" s="382">
        <f t="shared" si="77"/>
        <v>501.63010089276958</v>
      </c>
      <c r="EO42" s="382">
        <f t="shared" si="78"/>
        <v>515.67968831070687</v>
      </c>
      <c r="EP42" s="382">
        <f t="shared" si="79"/>
        <v>529.62001883291236</v>
      </c>
      <c r="EQ42" s="382">
        <f t="shared" si="80"/>
        <v>543.45212611577028</v>
      </c>
      <c r="ER42" s="382">
        <f t="shared" si="81"/>
        <v>557.17717254622733</v>
      </c>
      <c r="ES42" s="382">
        <f t="shared" si="82"/>
        <v>570.796436413224</v>
      </c>
      <c r="ET42" s="382">
        <f t="shared" si="83"/>
        <v>584.31129969454469</v>
      </c>
      <c r="EU42" s="382">
        <f t="shared" si="84"/>
        <v>597.72323648143106</v>
      </c>
      <c r="EV42" s="382">
        <f t="shared" si="85"/>
        <v>611.03380205349117</v>
      </c>
      <c r="EW42" s="521"/>
      <c r="EX42" s="252"/>
      <c r="EY42" s="515">
        <f t="shared" si="171"/>
        <v>310.00000000000006</v>
      </c>
      <c r="EZ42" s="524">
        <v>31000</v>
      </c>
      <c r="FA42" s="382">
        <f t="shared" ref="FA42:FJ47" si="178">6*$EY42/10+FA$10+(BQ42-273.15)</f>
        <v>149.6193264586623</v>
      </c>
      <c r="FB42" s="382">
        <f t="shared" si="178"/>
        <v>159.7288426851394</v>
      </c>
      <c r="FC42" s="382">
        <f t="shared" si="178"/>
        <v>169.91115979620793</v>
      </c>
      <c r="FD42" s="382">
        <f t="shared" si="178"/>
        <v>180.16596486002121</v>
      </c>
      <c r="FE42" s="382">
        <f t="shared" si="178"/>
        <v>190.49282366881175</v>
      </c>
      <c r="FF42" s="382">
        <f t="shared" si="178"/>
        <v>200.89118454679667</v>
      </c>
      <c r="FG42" s="382">
        <f t="shared" si="178"/>
        <v>211.36038312233291</v>
      </c>
      <c r="FH42" s="382">
        <f t="shared" si="178"/>
        <v>221.89964797712858</v>
      </c>
      <c r="FI42" s="382">
        <f t="shared" si="178"/>
        <v>232.50810707179596</v>
      </c>
      <c r="FJ42" s="382">
        <f t="shared" si="178"/>
        <v>243.18479483658314</v>
      </c>
      <c r="FK42" s="382">
        <f t="shared" ref="FK42:FT47" si="179">6*$EY42/10+FK$10+(CA42-273.15)</f>
        <v>253.92865980890278</v>
      </c>
      <c r="FL42" s="382">
        <f t="shared" si="179"/>
        <v>264.73857269535222</v>
      </c>
      <c r="FM42" s="382">
        <f t="shared" si="179"/>
        <v>275.61333473517618</v>
      </c>
      <c r="FN42" s="382">
        <f t="shared" si="179"/>
        <v>286.55168624437499</v>
      </c>
      <c r="FO42" s="382">
        <f t="shared" si="179"/>
        <v>297.55231522458882</v>
      </c>
      <c r="FP42" s="382">
        <f t="shared" si="179"/>
        <v>308.61386592812119</v>
      </c>
      <c r="FQ42" s="382">
        <f t="shared" si="179"/>
        <v>319.73494727956273</v>
      </c>
      <c r="FR42" s="382">
        <f t="shared" si="179"/>
        <v>330.91414106500906</v>
      </c>
      <c r="FS42" s="382">
        <f t="shared" si="179"/>
        <v>342.15000981135393</v>
      </c>
      <c r="FT42" s="382">
        <f t="shared" si="179"/>
        <v>353.44110429017769</v>
      </c>
      <c r="FU42" s="382">
        <f t="shared" ref="FU42:GD47" si="180">6*$EY42/10+FU$10+(CK42-273.15)</f>
        <v>364.78597059291275</v>
      </c>
      <c r="FV42" s="382">
        <f t="shared" si="180"/>
        <v>376.18315673593179</v>
      </c>
      <c r="FW42" s="382">
        <f t="shared" si="180"/>
        <v>387.63121876564736</v>
      </c>
      <c r="FX42" s="382">
        <f t="shared" si="180"/>
        <v>399.12872634441959</v>
      </c>
      <c r="FY42" s="382">
        <f t="shared" si="180"/>
        <v>410.67426780784854</v>
      </c>
      <c r="FZ42" s="382">
        <f t="shared" si="180"/>
        <v>422.26645469276491</v>
      </c>
      <c r="GA42" s="382">
        <f t="shared" si="180"/>
        <v>433.90392574285579</v>
      </c>
      <c r="GB42" s="382">
        <f t="shared" si="180"/>
        <v>445.58535040535247</v>
      </c>
      <c r="GC42" s="382">
        <f t="shared" si="180"/>
        <v>457.30943183756148</v>
      </c>
      <c r="GD42" s="382">
        <f t="shared" si="180"/>
        <v>469.07490944631593</v>
      </c>
      <c r="GE42" s="382">
        <f t="shared" ref="GE42:GM47" si="181">6*$EY42/10+GE$10+(CU42-273.15)</f>
        <v>480.88056098668648</v>
      </c>
      <c r="GF42" s="382">
        <f t="shared" si="181"/>
        <v>492.72520424865252</v>
      </c>
      <c r="GG42" s="382">
        <f t="shared" si="181"/>
        <v>504.60769836195283</v>
      </c>
      <c r="GH42" s="382">
        <f t="shared" si="181"/>
        <v>516.52694475012936</v>
      </c>
      <c r="GI42" s="382">
        <f t="shared" si="181"/>
        <v>528.48188776496181</v>
      </c>
      <c r="GJ42" s="382">
        <f t="shared" si="181"/>
        <v>540.47151503212626</v>
      </c>
      <c r="GK42" s="382">
        <f t="shared" si="181"/>
        <v>552.49485753815293</v>
      </c>
      <c r="GL42" s="382">
        <f t="shared" si="181"/>
        <v>564.5509894876202</v>
      </c>
      <c r="GM42" s="382">
        <f t="shared" si="181"/>
        <v>576.63902795816398</v>
      </c>
      <c r="GN42" s="382">
        <f t="shared" ref="GN42:GN47" si="182">6*$EY42/10+GN$10+(DD42-273.15)</f>
        <v>588.75813237929799</v>
      </c>
      <c r="GO42" s="511"/>
      <c r="GP42" s="521"/>
      <c r="GQ42" s="524">
        <v>31000</v>
      </c>
      <c r="GR42" s="583">
        <f t="shared" si="126"/>
        <v>7.9844671973636414</v>
      </c>
      <c r="GS42" s="477">
        <f t="shared" si="127"/>
        <v>3.7968027099621238</v>
      </c>
      <c r="GT42" s="477">
        <f t="shared" si="128"/>
        <v>2.4029481492216984</v>
      </c>
      <c r="GU42" s="477">
        <f t="shared" si="129"/>
        <v>1.7076061676003038</v>
      </c>
      <c r="GV42" s="477">
        <f t="shared" si="130"/>
        <v>1.2917154442482108</v>
      </c>
      <c r="GW42" s="477">
        <f t="shared" si="131"/>
        <v>1.0155872046755021</v>
      </c>
      <c r="GX42" s="477">
        <f t="shared" si="132"/>
        <v>0.81935330740760925</v>
      </c>
      <c r="GY42" s="477">
        <f t="shared" si="133"/>
        <v>0.67307827712208601</v>
      </c>
      <c r="GZ42" s="477">
        <f t="shared" si="134"/>
        <v>0.56012999291890164</v>
      </c>
      <c r="HA42" s="477">
        <f t="shared" si="135"/>
        <v>0.47052797328119439</v>
      </c>
      <c r="HB42" s="477">
        <f t="shared" si="136"/>
        <v>0.39791987800377054</v>
      </c>
      <c r="HC42" s="477">
        <f t="shared" si="137"/>
        <v>0.33806976705183855</v>
      </c>
      <c r="HD42" s="477">
        <f t="shared" si="138"/>
        <v>0.28804409315124119</v>
      </c>
      <c r="HE42" s="477">
        <f t="shared" si="139"/>
        <v>0.24574656093569897</v>
      </c>
      <c r="HF42" s="477">
        <f t="shared" si="140"/>
        <v>0.20963904789945353</v>
      </c>
      <c r="HG42" s="477">
        <f t="shared" si="141"/>
        <v>0.1785671847260068</v>
      </c>
      <c r="HH42" s="477">
        <f t="shared" si="142"/>
        <v>0.15164749955145751</v>
      </c>
      <c r="HI42" s="477">
        <f t="shared" si="143"/>
        <v>0.1281921842253419</v>
      </c>
      <c r="HJ42" s="477">
        <f t="shared" si="144"/>
        <v>0.10765762143458515</v>
      </c>
      <c r="HK42" s="477">
        <f t="shared" si="145"/>
        <v>8.9608356005899073E-2</v>
      </c>
      <c r="HL42" s="477">
        <f t="shared" si="146"/>
        <v>7.3691361967169453E-2</v>
      </c>
      <c r="HM42" s="477">
        <f t="shared" si="147"/>
        <v>5.9617329110677381E-2</v>
      </c>
      <c r="HN42" s="477">
        <f t="shared" si="148"/>
        <v>4.7146832383622439E-2</v>
      </c>
      <c r="HO42" s="477">
        <f t="shared" si="149"/>
        <v>3.6079959673823069E-2</v>
      </c>
      <c r="HP42" s="477">
        <f t="shared" si="150"/>
        <v>2.6248429396714824E-2</v>
      </c>
      <c r="HQ42" s="477">
        <f t="shared" si="151"/>
        <v>1.7509527339388802E-2</v>
      </c>
      <c r="HR42" s="477">
        <f t="shared" si="152"/>
        <v>9.7413909183449096E-3</v>
      </c>
      <c r="HS42" s="477">
        <f t="shared" si="153"/>
        <v>2.8393038405885272E-3</v>
      </c>
      <c r="HT42" s="477">
        <f t="shared" si="154"/>
        <v>3.2872428539652832E-3</v>
      </c>
      <c r="HU42" s="477">
        <f t="shared" si="155"/>
        <v>8.7169022998433553E-3</v>
      </c>
      <c r="HV42" s="477">
        <f t="shared" si="156"/>
        <v>1.3518368601078804E-2</v>
      </c>
      <c r="HW42" s="477">
        <f t="shared" si="157"/>
        <v>1.7751918452000161E-2</v>
      </c>
      <c r="HX42" s="477">
        <f t="shared" si="158"/>
        <v>2.1470672977297784E-2</v>
      </c>
      <c r="HY42" s="477">
        <f t="shared" si="159"/>
        <v>2.472163743288126E-2</v>
      </c>
      <c r="HZ42" s="477">
        <f t="shared" si="160"/>
        <v>2.7546563223159418E-2</v>
      </c>
      <c r="IA42" s="477">
        <f t="shared" si="161"/>
        <v>2.9982666801940894E-2</v>
      </c>
      <c r="IB42" s="477">
        <f t="shared" si="162"/>
        <v>3.206323254236608E-2</v>
      </c>
      <c r="IC42" s="477">
        <f t="shared" si="163"/>
        <v>3.3818120952400561E-2</v>
      </c>
      <c r="ID42" s="477">
        <f t="shared" si="164"/>
        <v>3.5274199222004123E-2</v>
      </c>
      <c r="IE42" s="477">
        <f t="shared" si="165"/>
        <v>3.6455707686435197E-2</v>
      </c>
    </row>
    <row r="43" spans="1:270">
      <c r="J43" s="252"/>
      <c r="K43" s="499">
        <v>32000</v>
      </c>
      <c r="L43" s="382">
        <f t="shared" si="172"/>
        <v>9.7535999999999987</v>
      </c>
      <c r="M43" s="382">
        <v>320</v>
      </c>
      <c r="N43" s="491">
        <f t="shared" si="166"/>
        <v>274.48854657065732</v>
      </c>
      <c r="O43" s="263">
        <f t="shared" si="167"/>
        <v>0.4254607836315123</v>
      </c>
      <c r="P43" s="383">
        <f t="shared" si="168"/>
        <v>-48.398400000000436</v>
      </c>
      <c r="Q43" s="383">
        <f>$Q$11-Konstanten!$C$33*K43</f>
        <v>224.75159999999954</v>
      </c>
      <c r="R43" s="382">
        <f t="shared" ref="R43:R47" si="183">SQRT(RLuft_N*1.4*Q43)*m_s_→_kt</f>
        <v>584.19519116139429</v>
      </c>
      <c r="S43" s="263">
        <f t="shared" si="1"/>
        <v>0.27089913305764352</v>
      </c>
      <c r="T43" s="492">
        <f>O43/Konstanten!$C$22</f>
        <v>0.34731492541347941</v>
      </c>
      <c r="U43" s="492">
        <f t="shared" ref="U43:U47" si="184">Q43/T0</f>
        <v>0.77998125976053989</v>
      </c>
      <c r="V43" s="170"/>
      <c r="X43" s="524">
        <v>32000</v>
      </c>
      <c r="Y43" s="410">
        <f t="shared" ref="Y43:AN47" si="185">SQRT(5*((((1/$S43)*(((1+0.2*(Y$10/661.48)^2)^3.5)-1))+1)^(1/3.5)-1))</f>
        <v>2.904330868443615E-2</v>
      </c>
      <c r="Z43" s="410">
        <f t="shared" si="185"/>
        <v>5.8073236384529089E-2</v>
      </c>
      <c r="AA43" s="410">
        <f t="shared" si="185"/>
        <v>8.707647577640179E-2</v>
      </c>
      <c r="AB43" s="410">
        <f t="shared" si="185"/>
        <v>0.11603986582306555</v>
      </c>
      <c r="AC43" s="410">
        <f t="shared" si="185"/>
        <v>0.14495046236021056</v>
      </c>
      <c r="AD43" s="410">
        <f t="shared" si="185"/>
        <v>0.17379560568970487</v>
      </c>
      <c r="AE43" s="410">
        <f t="shared" si="185"/>
        <v>0.20256298430681571</v>
      </c>
      <c r="AF43" s="410">
        <f t="shared" si="185"/>
        <v>0.23124069398738353</v>
      </c>
      <c r="AG43" s="410">
        <f t="shared" si="185"/>
        <v>0.25981729157663253</v>
      </c>
      <c r="AH43" s="410">
        <f t="shared" si="185"/>
        <v>0.28828184294993359</v>
      </c>
      <c r="AI43" s="410">
        <f t="shared" si="185"/>
        <v>0.31662396475107668</v>
      </c>
      <c r="AJ43" s="410">
        <f t="shared" si="185"/>
        <v>0.34483385965147728</v>
      </c>
      <c r="AK43" s="410">
        <f t="shared" si="185"/>
        <v>0.3729023450090504</v>
      </c>
      <c r="AL43" s="410">
        <f t="shared" si="185"/>
        <v>0.40082087493436186</v>
      </c>
      <c r="AM43" s="410">
        <f t="shared" si="185"/>
        <v>0.42858155589056146</v>
      </c>
      <c r="AN43" s="410">
        <f t="shared" si="185"/>
        <v>0.45617715605946141</v>
      </c>
      <c r="AO43" s="410">
        <f t="shared" si="177"/>
        <v>0.48360110879709001</v>
      </c>
      <c r="AP43" s="410">
        <f t="shared" si="177"/>
        <v>0.51084751057695821</v>
      </c>
      <c r="AQ43" s="410">
        <f t="shared" si="177"/>
        <v>0.53791111387742718</v>
      </c>
      <c r="AR43" s="410">
        <f t="shared" si="177"/>
        <v>0.56478731551146255</v>
      </c>
      <c r="AS43" s="410">
        <f t="shared" si="177"/>
        <v>0.59147214092301181</v>
      </c>
      <c r="AT43" s="410">
        <f t="shared" si="177"/>
        <v>0.61796222498613629</v>
      </c>
      <c r="AU43" s="410">
        <f t="shared" si="177"/>
        <v>0.6442547898416352</v>
      </c>
      <c r="AV43" s="410">
        <f t="shared" si="177"/>
        <v>0.67034762029377282</v>
      </c>
      <c r="AW43" s="410">
        <f t="shared" si="177"/>
        <v>0.69623903726809244</v>
      </c>
      <c r="AX43" s="410">
        <f t="shared" si="177"/>
        <v>0.7219278698024959</v>
      </c>
      <c r="AY43" s="410">
        <f t="shared" si="177"/>
        <v>0.74741342600936267</v>
      </c>
      <c r="AZ43" s="410">
        <f t="shared" si="177"/>
        <v>0.77269546340837669</v>
      </c>
      <c r="BA43" s="410">
        <f t="shared" si="177"/>
        <v>0.79777415898916926</v>
      </c>
      <c r="BB43" s="410">
        <f t="shared" si="177"/>
        <v>0.82265007932160639</v>
      </c>
      <c r="BC43" s="410">
        <f t="shared" si="177"/>
        <v>0.84732415099024128</v>
      </c>
      <c r="BD43" s="410">
        <f t="shared" ref="BD43:BL47" si="186">SQRT(5*((((1/$S43)*(((1+0.2*(BD$10/661.48)^2)^3.5)-1))+1)^(1/3.5)-1))</f>
        <v>0.87179763158941359</v>
      </c>
      <c r="BE43" s="410">
        <f t="shared" si="186"/>
        <v>0.89607208147722595</v>
      </c>
      <c r="BF43" s="410">
        <f t="shared" si="186"/>
        <v>0.9201493364506802</v>
      </c>
      <c r="BG43" s="410">
        <f t="shared" si="186"/>
        <v>0.94403148147124216</v>
      </c>
      <c r="BH43" s="410">
        <f t="shared" si="186"/>
        <v>0.96772082553982053</v>
      </c>
      <c r="BI43" s="410">
        <f t="shared" si="186"/>
        <v>0.99121987779324539</v>
      </c>
      <c r="BJ43" s="410">
        <f t="shared" si="186"/>
        <v>1.0145313248702477</v>
      </c>
      <c r="BK43" s="410">
        <f t="shared" si="186"/>
        <v>1.0376580095741226</v>
      </c>
      <c r="BL43" s="410">
        <f t="shared" si="186"/>
        <v>1.0606029108412121</v>
      </c>
      <c r="BM43" s="253"/>
      <c r="BN43" s="252"/>
      <c r="BO43" s="537">
        <f t="shared" si="169"/>
        <v>320.00000000000006</v>
      </c>
      <c r="BP43" s="524">
        <v>32000</v>
      </c>
      <c r="BQ43" s="382">
        <f t="shared" ref="BQ43:BQ47" si="187">$Q43*(1+0.2*Y43^2)</f>
        <v>224.78951621430525</v>
      </c>
      <c r="BR43" s="382">
        <f t="shared" ref="BR43:BR47" si="188">$Q43*(1+0.2*Z43^2)</f>
        <v>224.90319498944839</v>
      </c>
      <c r="BS43" s="382">
        <f t="shared" ref="BS43:BS47" si="189">$Q43*(1+0.2*AA43^2)</f>
        <v>225.09242737922162</v>
      </c>
      <c r="BT43" s="382">
        <f t="shared" ref="BT43:BT47" si="190">$Q43*(1+0.2*AB43^2)</f>
        <v>225.35686731706724</v>
      </c>
      <c r="BU43" s="382">
        <f t="shared" ref="BU43:BU47" si="191">$Q43*(1+0.2*AC43^2)</f>
        <v>225.69603483580605</v>
      </c>
      <c r="BV43" s="382">
        <f t="shared" ref="BV43:BV47" si="192">$Q43*(1+0.2*AD43^2)</f>
        <v>226.10932048501101</v>
      </c>
      <c r="BW43" s="382">
        <f t="shared" ref="BW43:BW47" si="193">$Q43*(1+0.2*AE43^2)</f>
        <v>226.59599085954076</v>
      </c>
      <c r="BX43" s="382">
        <f t="shared" ref="BX43:BX47" si="194">$Q43*(1+0.2*AF43^2)</f>
        <v>227.15519513320399</v>
      </c>
      <c r="BY43" s="382">
        <f t="shared" ref="BY43:BY47" si="195">$Q43*(1+0.2*AG43^2)</f>
        <v>227.78597247545719</v>
      </c>
      <c r="BZ43" s="382">
        <f t="shared" ref="BZ43:BZ47" si="196">$Q43*(1+0.2*AH43^2)</f>
        <v>228.48726021686298</v>
      </c>
      <c r="CA43" s="382">
        <f t="shared" ref="CA43:CA47" si="197">$Q43*(1+0.2*AI43^2)</f>
        <v>229.2579026209431</v>
      </c>
      <c r="CB43" s="382">
        <f t="shared" ref="CB43:CB47" si="198">$Q43*(1+0.2*AJ43^2)</f>
        <v>230.09666011608252</v>
      </c>
      <c r="CC43" s="382">
        <f t="shared" ref="CC43:CC47" si="199">$Q43*(1+0.2*AK43^2)</f>
        <v>231.00221884112091</v>
      </c>
      <c r="CD43" s="382">
        <f t="shared" ref="CD43:CD47" si="200">$Q43*(1+0.2*AL43^2)</f>
        <v>231.97320036191161</v>
      </c>
      <c r="CE43" s="382">
        <f t="shared" ref="CE43:CE47" si="201">$Q43*(1+0.2*AM43^2)</f>
        <v>233.00817142301591</v>
      </c>
      <c r="CF43" s="382">
        <f t="shared" ref="CF43:CF47" si="202">$Q43*(1+0.2*AN43^2)</f>
        <v>234.10565360831768</v>
      </c>
      <c r="CG43" s="382">
        <f t="shared" ref="CG43:CG47" si="203">$Q43*(1+0.2*AO43^2)</f>
        <v>235.26413279612828</v>
      </c>
      <c r="CH43" s="382">
        <f t="shared" ref="CH43:CH47" si="204">$Q43*(1+0.2*AP43^2)</f>
        <v>236.48206830772409</v>
      </c>
      <c r="CI43" s="382">
        <f t="shared" ref="CI43:CI47" si="205">$Q43*(1+0.2*AQ43^2)</f>
        <v>237.75790166263357</v>
      </c>
      <c r="CJ43" s="382">
        <f t="shared" ref="CJ43:CJ47" si="206">$Q43*(1+0.2*AR43^2)</f>
        <v>239.09006486883814</v>
      </c>
      <c r="CK43" s="382">
        <f t="shared" ref="CK43:CK47" si="207">$Q43*(1+0.2*AS43^2)</f>
        <v>240.47698819086133</v>
      </c>
      <c r="CL43" s="382">
        <f t="shared" ref="CL43:CL47" si="208">$Q43*(1+0.2*AT43^2)</f>
        <v>241.91710735310542</v>
      </c>
      <c r="CM43" s="382">
        <f t="shared" ref="CM43:CM47" si="209">$Q43*(1+0.2*AU43^2)</f>
        <v>243.4088701493678</v>
      </c>
      <c r="CN43" s="382">
        <f t="shared" ref="CN43:CN47" si="210">$Q43*(1+0.2*AV43^2)</f>
        <v>244.95074244200467</v>
      </c>
      <c r="CO43" s="382">
        <f t="shared" ref="CO43:CO47" si="211">$Q43*(1+0.2*AW43^2)</f>
        <v>246.54121354548374</v>
      </c>
      <c r="CP43" s="382">
        <f t="shared" ref="CP43:CP47" si="212">$Q43*(1+0.2*AX43^2)</f>
        <v>248.17880099898198</v>
      </c>
      <c r="CQ43" s="382">
        <f t="shared" ref="CQ43:CQ47" si="213">$Q43*(1+0.2*AY43^2)</f>
        <v>249.86205474117332</v>
      </c>
      <c r="CR43" s="382">
        <f t="shared" ref="CR43:CR47" si="214">$Q43*(1+0.2*AZ43^2)</f>
        <v>251.58956070742511</v>
      </c>
      <c r="CS43" s="382">
        <f t="shared" ref="CS43:CS47" si="215">$Q43*(1+0.2*BA43^2)</f>
        <v>253.35994387530616</v>
      </c>
      <c r="CT43" s="382">
        <f t="shared" ref="CT43:CT47" si="216">$Q43*(1+0.2*BB43^2)</f>
        <v>255.17187078871109</v>
      </c>
      <c r="CU43" s="382">
        <f t="shared" ref="CU43:CU47" si="217">$Q43*(1+0.2*BC43^2)</f>
        <v>257.02405159409631</v>
      </c>
      <c r="CV43" s="382">
        <f t="shared" ref="CV43:CV47" si="218">$Q43*(1+0.2*BD43^2)</f>
        <v>258.91524162445359</v>
      </c>
      <c r="CW43" s="382">
        <f t="shared" ref="CW43:CW47" si="219">$Q43*(1+0.2*BE43^2)</f>
        <v>260.84424256782717</v>
      </c>
      <c r="CX43" s="382">
        <f t="shared" ref="CX43:CX47" si="220">$Q43*(1+0.2*BF43^2)</f>
        <v>262.80990325754561</v>
      </c>
      <c r="CY43" s="382">
        <f t="shared" ref="CY43:CY47" si="221">$Q43*(1+0.2*BG43^2)</f>
        <v>264.81112012103466</v>
      </c>
      <c r="CZ43" s="382">
        <f t="shared" ref="CZ43:CZ47" si="222">$Q43*(1+0.2*BH43^2)</f>
        <v>266.84683732319729</v>
      </c>
      <c r="DA43" s="382">
        <f t="shared" ref="DA43:DA47" si="223">$Q43*(1+0.2*BI43^2)</f>
        <v>268.91604663904411</v>
      </c>
      <c r="DB43" s="382">
        <f t="shared" ref="DB43:DB47" si="224">$Q43*(1+0.2*BJ43^2)</f>
        <v>271.0177870885953</v>
      </c>
      <c r="DC43" s="382">
        <f t="shared" ref="DC43:DC47" si="225">$Q43*(1+0.2*BK43^2)</f>
        <v>273.151144365184</v>
      </c>
      <c r="DD43" s="382">
        <f t="shared" ref="DD43:DD47" si="226">$Q43*(1+0.2*BL43^2)</f>
        <v>275.31525008622458</v>
      </c>
      <c r="DE43" s="521"/>
      <c r="DF43" s="252"/>
      <c r="DG43" s="537">
        <f t="shared" si="170"/>
        <v>320.00000000000006</v>
      </c>
      <c r="DH43" s="524">
        <v>32000</v>
      </c>
      <c r="DI43" s="382">
        <f t="shared" ref="DI43:DI47" si="227">Y43*$R43</f>
        <v>16.96696126886356</v>
      </c>
      <c r="DJ43" s="382">
        <f t="shared" ref="DJ43:DJ47" si="228">Z43*$R43</f>
        <v>33.926105431020808</v>
      </c>
      <c r="DK43" s="382">
        <f t="shared" ref="DK43:DK47" si="229">AA43*$R43</f>
        <v>50.869658411855561</v>
      </c>
      <c r="DL43" s="382">
        <f t="shared" ref="DL43:DL47" si="230">AB43*$R43</f>
        <v>67.789931596848319</v>
      </c>
      <c r="DM43" s="382">
        <f t="shared" ref="DM43:DM47" si="231">AC43*$R43</f>
        <v>84.679363067455697</v>
      </c>
      <c r="DN43" s="382">
        <f t="shared" ref="DN43:DN47" si="232">AD43*$R43</f>
        <v>101.53055708890744</v>
      </c>
      <c r="DO43" s="382">
        <f t="shared" ref="DO43:DO47" si="233">AE43*$R43</f>
        <v>118.33632133934272</v>
      </c>
      <c r="DP43" s="382">
        <f t="shared" ref="DP43:DP47" si="234">AF43*$R43</f>
        <v>135.08970142825299</v>
      </c>
      <c r="DQ43" s="382">
        <f t="shared" ref="DQ43:DQ47" si="235">AG43*$R43</f>
        <v>151.78401231964656</v>
      </c>
      <c r="DR43" s="382">
        <f t="shared" ref="DR43:DR47" si="236">AH43*$R43</f>
        <v>168.41286635049551</v>
      </c>
      <c r="DS43" s="382">
        <f t="shared" ref="DS43:DS47" si="237">AI43*$R43</f>
        <v>184.97019761403382</v>
      </c>
      <c r="DT43" s="382">
        <f t="shared" ref="DT43:DT47" si="238">AJ43*$R43</f>
        <v>201.45028255801617</v>
      </c>
      <c r="DU43" s="382">
        <f t="shared" ref="DU43:DU47" si="239">AK43*$R43</f>
        <v>217.84775672709441</v>
      </c>
      <c r="DV43" s="382">
        <f t="shared" ref="DV43:DV47" si="240">AL43*$R43</f>
        <v>234.15762765375683</v>
      </c>
      <c r="DW43" s="382">
        <f t="shared" ref="DW43:DW47" si="241">AM43*$R43</f>
        <v>250.37528397173435</v>
      </c>
      <c r="DX43" s="382">
        <f t="shared" ref="DX43:DX47" si="242">AN43*$R43</f>
        <v>266.49650088761825</v>
      </c>
      <c r="DY43" s="382">
        <f t="shared" ref="DY43:DY47" si="243">AO43*$R43</f>
        <v>282.51744219957823</v>
      </c>
      <c r="DZ43" s="382">
        <f t="shared" ref="DZ43:DZ47" si="244">AP43*$R43</f>
        <v>298.43465909582847</v>
      </c>
      <c r="EA43" s="382">
        <f t="shared" ref="EA43:EA47" si="245">AQ43*$R43</f>
        <v>314.24508599946211</v>
      </c>
      <c r="EB43" s="382">
        <f t="shared" ref="EB43:EB47" si="246">AR43*$R43</f>
        <v>329.94603375074956</v>
      </c>
      <c r="EC43" s="382">
        <f t="shared" ref="EC43:EC47" si="247">AS43*$R43</f>
        <v>345.53518043315802</v>
      </c>
      <c r="ED43" s="382">
        <f t="shared" ref="ED43:ED47" si="248">AT43*$R43</f>
        <v>361.01056015629644</v>
      </c>
      <c r="EE43" s="382">
        <f t="shared" ref="EE43:EE47" si="249">AU43*$R43</f>
        <v>376.37055010817801</v>
      </c>
      <c r="EF43" s="382">
        <f t="shared" ref="EF43:EF47" si="250">AV43*$R43</f>
        <v>391.61385618210636</v>
      </c>
      <c r="EG43" s="382">
        <f t="shared" ref="EG43:EG47" si="251">AW43*$R43</f>
        <v>406.7394974708584</v>
      </c>
      <c r="EH43" s="382">
        <f t="shared" ref="EH43:EH47" si="252">AX43*$R43</f>
        <v>421.74678990400724</v>
      </c>
      <c r="EI43" s="382">
        <f t="shared" ref="EI43:EI47" si="253">AY43*$R43</f>
        <v>436.63532928413224</v>
      </c>
      <c r="EJ43" s="382">
        <f t="shared" ref="EJ43:EJ47" si="254">AZ43*$R43</f>
        <v>451.40497395539876</v>
      </c>
      <c r="EK43" s="382">
        <f t="shared" ref="EK43:EK47" si="255">BA43*$R43</f>
        <v>466.05582731429831</v>
      </c>
      <c r="EL43" s="382">
        <f t="shared" ref="EL43:EL47" si="256">BB43*$R43</f>
        <v>480.58822034822202</v>
      </c>
      <c r="EM43" s="382">
        <f t="shared" ref="EM43:EM47" si="257">BC43*$R43</f>
        <v>495.00269436341011</v>
      </c>
      <c r="EN43" s="382">
        <f t="shared" ref="EN43:EN47" si="258">BD43*$R43</f>
        <v>509.29998404042828</v>
      </c>
      <c r="EO43" s="382">
        <f t="shared" ref="EO43:EO47" si="259">BE43*$R43</f>
        <v>523.48100093297649</v>
      </c>
      <c r="EP43" s="382">
        <f t="shared" ref="EP43:EP47" si="260">BF43*$R43</f>
        <v>537.54681750483519</v>
      </c>
      <c r="EQ43" s="382">
        <f t="shared" ref="EQ43:EQ47" si="261">BG43*$R43</f>
        <v>551.49865178046662</v>
      </c>
      <c r="ER43" s="382">
        <f t="shared" ref="ER43:ER47" si="262">BH43*$R43</f>
        <v>565.33785266709776</v>
      </c>
      <c r="ES43" s="382">
        <f t="shared" ref="ES43:ES47" si="263">BI43*$R43</f>
        <v>579.0658859903989</v>
      </c>
      <c r="ET43" s="382">
        <f t="shared" ref="ET43:ET47" si="264">BJ43*$R43</f>
        <v>592.68432127179699</v>
      </c>
      <c r="EU43" s="382">
        <f t="shared" ref="EU43:EU47" si="265">BK43*$R43</f>
        <v>606.1948192633065</v>
      </c>
      <c r="EV43" s="382">
        <f t="shared" ref="EV43:EV47" si="266">BL43*$R43</f>
        <v>619.59912024521316</v>
      </c>
      <c r="EW43" s="521"/>
      <c r="EX43" s="252"/>
      <c r="EY43" s="515">
        <f t="shared" si="171"/>
        <v>320.00000000000006</v>
      </c>
      <c r="EZ43" s="524">
        <v>32000</v>
      </c>
      <c r="FA43" s="382">
        <f t="shared" si="178"/>
        <v>153.63951621430533</v>
      </c>
      <c r="FB43" s="382">
        <f t="shared" si="178"/>
        <v>163.75319498944847</v>
      </c>
      <c r="FC43" s="382">
        <f t="shared" si="178"/>
        <v>173.9424273792217</v>
      </c>
      <c r="FD43" s="382">
        <f t="shared" si="178"/>
        <v>184.20686731706732</v>
      </c>
      <c r="FE43" s="382">
        <f t="shared" si="178"/>
        <v>194.54603483580613</v>
      </c>
      <c r="FF43" s="382">
        <f t="shared" si="178"/>
        <v>204.95932048501109</v>
      </c>
      <c r="FG43" s="382">
        <f t="shared" si="178"/>
        <v>215.44599085954084</v>
      </c>
      <c r="FH43" s="382">
        <f t="shared" si="178"/>
        <v>226.00519513320407</v>
      </c>
      <c r="FI43" s="382">
        <f t="shared" si="178"/>
        <v>236.63597247545727</v>
      </c>
      <c r="FJ43" s="382">
        <f t="shared" si="178"/>
        <v>247.33726021686306</v>
      </c>
      <c r="FK43" s="382">
        <f t="shared" si="179"/>
        <v>258.10790262094315</v>
      </c>
      <c r="FL43" s="382">
        <f t="shared" si="179"/>
        <v>268.94666011608263</v>
      </c>
      <c r="FM43" s="382">
        <f t="shared" si="179"/>
        <v>279.85221884112099</v>
      </c>
      <c r="FN43" s="382">
        <f t="shared" si="179"/>
        <v>290.82320036191169</v>
      </c>
      <c r="FO43" s="382">
        <f t="shared" si="179"/>
        <v>301.85817142301596</v>
      </c>
      <c r="FP43" s="382">
        <f t="shared" si="179"/>
        <v>312.95565360831779</v>
      </c>
      <c r="FQ43" s="382">
        <f t="shared" si="179"/>
        <v>324.11413279612839</v>
      </c>
      <c r="FR43" s="382">
        <f t="shared" si="179"/>
        <v>335.33206830772417</v>
      </c>
      <c r="FS43" s="382">
        <f t="shared" si="179"/>
        <v>346.60790166263365</v>
      </c>
      <c r="FT43" s="382">
        <f t="shared" si="179"/>
        <v>357.94006486883825</v>
      </c>
      <c r="FU43" s="382">
        <f t="shared" si="180"/>
        <v>369.32698819086141</v>
      </c>
      <c r="FV43" s="382">
        <f t="shared" si="180"/>
        <v>380.76710735310553</v>
      </c>
      <c r="FW43" s="382">
        <f t="shared" si="180"/>
        <v>392.25887014936791</v>
      </c>
      <c r="FX43" s="382">
        <f t="shared" si="180"/>
        <v>403.80074244200478</v>
      </c>
      <c r="FY43" s="382">
        <f t="shared" si="180"/>
        <v>415.39121354548382</v>
      </c>
      <c r="FZ43" s="382">
        <f t="shared" si="180"/>
        <v>427.02880099898209</v>
      </c>
      <c r="GA43" s="382">
        <f t="shared" si="180"/>
        <v>438.7120547411734</v>
      </c>
      <c r="GB43" s="382">
        <f t="shared" si="180"/>
        <v>450.43956070742519</v>
      </c>
      <c r="GC43" s="382">
        <f t="shared" si="180"/>
        <v>462.20994387530624</v>
      </c>
      <c r="GD43" s="382">
        <f t="shared" si="180"/>
        <v>474.02187078871117</v>
      </c>
      <c r="GE43" s="382">
        <f t="shared" si="181"/>
        <v>485.87405159409639</v>
      </c>
      <c r="GF43" s="382">
        <f t="shared" si="181"/>
        <v>497.76524162445361</v>
      </c>
      <c r="GG43" s="382">
        <f t="shared" si="181"/>
        <v>509.69424256782719</v>
      </c>
      <c r="GH43" s="382">
        <f t="shared" si="181"/>
        <v>521.65990325754569</v>
      </c>
      <c r="GI43" s="382">
        <f t="shared" si="181"/>
        <v>533.66112012103463</v>
      </c>
      <c r="GJ43" s="382">
        <f t="shared" si="181"/>
        <v>545.69683732319731</v>
      </c>
      <c r="GK43" s="382">
        <f t="shared" si="181"/>
        <v>557.76604663904413</v>
      </c>
      <c r="GL43" s="382">
        <f t="shared" si="181"/>
        <v>569.86778708859538</v>
      </c>
      <c r="GM43" s="382">
        <f t="shared" si="181"/>
        <v>582.00114436518402</v>
      </c>
      <c r="GN43" s="382">
        <f t="shared" si="182"/>
        <v>594.16525008622466</v>
      </c>
      <c r="GO43" s="511"/>
      <c r="GP43" s="521"/>
      <c r="GQ43" s="524">
        <v>32000</v>
      </c>
      <c r="GR43" s="583">
        <f t="shared" ref="GR43:GR47" si="267">ABS((FA43-DI43)/DI43)</f>
        <v>8.0552170055490446</v>
      </c>
      <c r="GS43" s="477">
        <f t="shared" ref="GS43:GS47" si="268">ABS((FB43-DJ43)/DJ43)</f>
        <v>3.8267607763701181</v>
      </c>
      <c r="GT43" s="477">
        <f t="shared" ref="GT43:GT47" si="269">ABS((FC43-DK43)/DK43)</f>
        <v>2.4193747866544171</v>
      </c>
      <c r="GU43" s="477">
        <f t="shared" ref="GU43:GU47" si="270">ABS((FD43-DL43)/DL43)</f>
        <v>1.7173189731560585</v>
      </c>
      <c r="GV43" s="477">
        <f t="shared" ref="GV43:GV47" si="271">ABS((FE43-DM43)/DM43)</f>
        <v>1.2974432941923582</v>
      </c>
      <c r="GW43" s="477">
        <f t="shared" ref="GW43:GW47" si="272">ABS((FF43-DN43)/DN43)</f>
        <v>1.0186959114735674</v>
      </c>
      <c r="GX43" s="477">
        <f t="shared" ref="GX43:GX47" si="273">ABS((FG43-DO43)/DO43)</f>
        <v>0.82062437315188475</v>
      </c>
      <c r="GY43" s="477">
        <f t="shared" ref="GY43:GY47" si="274">ABS((FH43-DP43)/DP43)</f>
        <v>0.67300092267386402</v>
      </c>
      <c r="GZ43" s="477">
        <f t="shared" ref="GZ43:GZ47" si="275">ABS((FI43-DQ43)/DQ43)</f>
        <v>0.55903094706126477</v>
      </c>
      <c r="HA43" s="477">
        <f t="shared" ref="HA43:HA47" si="276">ABS((FJ43-DR43)/DR43)</f>
        <v>0.46863636714140716</v>
      </c>
      <c r="HB43" s="477">
        <f t="shared" ref="HB43:HB47" si="277">ABS((FK43-DS43)/DS43)</f>
        <v>0.39540264296803845</v>
      </c>
      <c r="HC43" s="477">
        <f t="shared" ref="HC43:HC47" si="278">ABS((FL43-DT43)/DT43)</f>
        <v>0.33505228536290588</v>
      </c>
      <c r="HD43" s="477">
        <f t="shared" ref="HD43:HD47" si="279">ABS((FM43-DU43)/DU43)</f>
        <v>0.2846229084272911</v>
      </c>
      <c r="HE43" s="477">
        <f t="shared" ref="HE43:HE47" si="280">ABS((FN43-DV43)/DV43)</f>
        <v>0.24199755214442492</v>
      </c>
      <c r="HF43" s="477">
        <f t="shared" ref="HF43:HF47" si="281">ABS((FO43-DW43)/DW43)</f>
        <v>0.20562288191790398</v>
      </c>
      <c r="HG43" s="477">
        <f t="shared" ref="HG43:HG47" si="282">ABS((FP43-DX43)/DX43)</f>
        <v>0.17433306841162388</v>
      </c>
      <c r="HH43" s="477">
        <f t="shared" ref="HH43:HH47" si="283">ABS((FQ43-DY43)/DY43)</f>
        <v>0.14723583178685687</v>
      </c>
      <c r="HI43" s="477">
        <f t="shared" ref="HI43:HI47" si="284">ABS((FR43-DZ43)/DZ43)</f>
        <v>0.12363647481054743</v>
      </c>
      <c r="HJ43" s="477">
        <f t="shared" ref="HJ43:HJ47" si="285">ABS((FS43-EA43)/EA43)</f>
        <v>0.10298590846772045</v>
      </c>
      <c r="HK43" s="477">
        <f t="shared" ref="HK43:HK47" si="286">ABS((FT43-EB43)/EB43)</f>
        <v>8.4844272258281353E-2</v>
      </c>
      <c r="HL43" s="477">
        <f t="shared" ref="HL43:HL47" si="287">ABS((FU43-EC43)/EC43)</f>
        <v>6.8854950537535195E-2</v>
      </c>
      <c r="HM43" s="477">
        <f t="shared" ref="HM43:HM47" si="288">ABS((FV43-ED43)/ED43)</f>
        <v>5.4725676690054903E-2</v>
      </c>
      <c r="HN43" s="477">
        <f t="shared" ref="HN43:HN47" si="289">ABS((FW43-EE43)/EE43)</f>
        <v>4.2214567629223945E-2</v>
      </c>
      <c r="HO43" s="477">
        <f t="shared" ref="HO43:HO47" si="290">ABS((FX43-EF43)/EF43)</f>
        <v>3.1119650307345939E-2</v>
      </c>
      <c r="HP43" s="477">
        <f t="shared" ref="HP43:HP47" si="291">ABS((FY43-EG43)/EG43)</f>
        <v>2.1270902207487962E-2</v>
      </c>
      <c r="HQ43" s="477">
        <f t="shared" ref="HQ43:HQ47" si="292">ABS((FZ43-EH43)/EH43)</f>
        <v>1.2524128746011496E-2</v>
      </c>
      <c r="HR43" s="477">
        <f t="shared" ref="HR43:HR47" si="293">ABS((GA43-EI43)/EI43)</f>
        <v>4.7562011540522265E-3</v>
      </c>
      <c r="HS43" s="477">
        <f t="shared" ref="HS43:HS47" si="294">ABS((GB43-EJ43)/EJ43)</f>
        <v>2.1386854458297576E-3</v>
      </c>
      <c r="HT43" s="477">
        <f t="shared" ref="HT43:HT47" si="295">ABS((GC43-EK43)/EK43)</f>
        <v>8.2519801568718323E-3</v>
      </c>
      <c r="HU43" s="477">
        <f t="shared" ref="HU43:HU47" si="296">ABS((GD43-EL43)/EL43)</f>
        <v>1.3663151283135996E-2</v>
      </c>
      <c r="HV43" s="477">
        <f t="shared" ref="HV43:HV47" si="297">ABS((GE43-EM43)/EM43)</f>
        <v>1.8441602183708244E-2</v>
      </c>
      <c r="HW43" s="477">
        <f t="shared" ref="HW43:HW47" si="298">ABS((GF43-EN43)/EN43)</f>
        <v>2.2648228504674461E-2</v>
      </c>
      <c r="HX43" s="477">
        <f t="shared" ref="HX43:HX47" si="299">ABS((GG43-EO43)/EO43)</f>
        <v>2.6336692908773732E-2</v>
      </c>
      <c r="HY43" s="477">
        <f t="shared" ref="HY43:HY47" si="300">ABS((GH43-EP43)/EP43)</f>
        <v>2.9554475498585933E-2</v>
      </c>
      <c r="HZ43" s="477">
        <f t="shared" ref="HZ43:HZ47" si="301">ABS((GI43-EQ43)/EQ43)</f>
        <v>3.2343744815776121E-2</v>
      </c>
      <c r="IA43" s="477">
        <f t="shared" ref="IA43:IA47" si="302">ABS((GJ43-ER43)/ER43)</f>
        <v>3.47420843151399E-2</v>
      </c>
      <c r="IB43" s="477">
        <f t="shared" ref="IB43:IB47" si="303">ABS((GK43-ES43)/ES43)</f>
        <v>3.6783101658500947E-2</v>
      </c>
      <c r="IC43" s="477">
        <f t="shared" ref="IC43:IC47" si="304">ABS((GL43-ET43)/ET43)</f>
        <v>3.8496942409816604E-2</v>
      </c>
      <c r="ID43" s="477">
        <f t="shared" ref="ID43:ID47" si="305">ABS((GM43-EU43)/EU43)</f>
        <v>3.9910725280569791E-2</v>
      </c>
      <c r="IE43" s="477">
        <f t="shared" ref="IE43:IE47" si="306">ABS((GN43-EV43)/EV43)</f>
        <v>4.1048912640358114E-2</v>
      </c>
    </row>
    <row r="44" spans="1:270">
      <c r="J44" s="252"/>
      <c r="K44" s="499">
        <v>33000</v>
      </c>
      <c r="L44" s="382">
        <f t="shared" si="172"/>
        <v>10.058399999999999</v>
      </c>
      <c r="M44" s="382">
        <v>330</v>
      </c>
      <c r="N44" s="491">
        <f t="shared" si="166"/>
        <v>262.00752384390734</v>
      </c>
      <c r="O44" s="263">
        <f t="shared" si="167"/>
        <v>0.40972680609815321</v>
      </c>
      <c r="P44" s="383">
        <f t="shared" si="168"/>
        <v>-50.379600000000465</v>
      </c>
      <c r="Q44" s="383">
        <f>$Q$11-Konstanten!$C$33*K44</f>
        <v>222.77039999999951</v>
      </c>
      <c r="R44" s="382">
        <f t="shared" si="183"/>
        <v>581.61463228481489</v>
      </c>
      <c r="S44" s="263">
        <f t="shared" si="1"/>
        <v>0.25858132133620265</v>
      </c>
      <c r="T44" s="492">
        <f>O44/Konstanten!$C$22</f>
        <v>0.33447086212094135</v>
      </c>
      <c r="U44" s="492">
        <f t="shared" si="184"/>
        <v>0.77310567412805664</v>
      </c>
      <c r="V44" s="170"/>
      <c r="X44" s="524">
        <v>33000</v>
      </c>
      <c r="Y44" s="410">
        <f t="shared" si="185"/>
        <v>2.9726867158723792E-2</v>
      </c>
      <c r="Z44" s="410">
        <f t="shared" si="185"/>
        <v>5.9439144486430201E-2</v>
      </c>
      <c r="AA44" s="410">
        <f t="shared" si="185"/>
        <v>8.9122326396623222E-2</v>
      </c>
      <c r="AB44" s="410">
        <f t="shared" si="185"/>
        <v>0.11876207454770767</v>
      </c>
      <c r="AC44" s="410">
        <f t="shared" si="185"/>
        <v>0.14834429838941768</v>
      </c>
      <c r="AD44" s="410">
        <f t="shared" si="185"/>
        <v>0.17785523211557294</v>
      </c>
      <c r="AE44" s="410">
        <f t="shared" si="185"/>
        <v>0.20728150698104475</v>
      </c>
      <c r="AF44" s="410">
        <f t="shared" si="185"/>
        <v>0.23661021806724178</v>
      </c>
      <c r="AG44" s="410">
        <f t="shared" si="185"/>
        <v>0.26582898472512995</v>
      </c>
      <c r="AH44" s="410">
        <f t="shared" si="185"/>
        <v>0.29492600408552666</v>
      </c>
      <c r="AI44" s="410">
        <f t="shared" si="185"/>
        <v>0.32389009719431194</v>
      </c>
      <c r="AJ44" s="410">
        <f t="shared" si="185"/>
        <v>0.35271074750033171</v>
      </c>
      <c r="AK44" s="410">
        <f t="shared" si="185"/>
        <v>0.38137813158932093</v>
      </c>
      <c r="AL44" s="410">
        <f t="shared" si="185"/>
        <v>0.40988314221354416</v>
      </c>
      <c r="AM44" s="410">
        <f t="shared" si="185"/>
        <v>0.43821740380933649</v>
      </c>
      <c r="AN44" s="410">
        <f t="shared" si="185"/>
        <v>0.4663732808198971</v>
      </c>
      <c r="AO44" s="410">
        <f t="shared" si="177"/>
        <v>0.49434387924638734</v>
      </c>
      <c r="AP44" s="410">
        <f t="shared" si="177"/>
        <v>0.52212304193538484</v>
      </c>
      <c r="AQ44" s="410">
        <f t="shared" si="177"/>
        <v>0.54970533817452183</v>
      </c>
      <c r="AR44" s="410">
        <f t="shared" si="177"/>
        <v>0.57708604821165721</v>
      </c>
      <c r="AS44" s="410">
        <f t="shared" si="177"/>
        <v>0.60426114333685643</v>
      </c>
      <c r="AT44" s="410">
        <f t="shared" si="177"/>
        <v>0.63122726217336567</v>
      </c>
      <c r="AU44" s="410">
        <f t="shared" si="177"/>
        <v>0.65798168381504341</v>
      </c>
      <c r="AV44" s="410">
        <f t="shared" si="177"/>
        <v>0.6845222984264252</v>
      </c>
      <c r="AW44" s="410">
        <f t="shared" si="177"/>
        <v>0.71084757588968284</v>
      </c>
      <c r="AX44" s="410">
        <f t="shared" si="177"/>
        <v>0.73695653304303199</v>
      </c>
      <c r="AY44" s="410">
        <f t="shared" si="177"/>
        <v>0.76284870000953264</v>
      </c>
      <c r="AZ44" s="410">
        <f t="shared" si="177"/>
        <v>0.78852408606630542</v>
      </c>
      <c r="BA44" s="410">
        <f t="shared" si="177"/>
        <v>0.8139831454530998</v>
      </c>
      <c r="BB44" s="410">
        <f t="shared" si="177"/>
        <v>0.83922674346828674</v>
      </c>
      <c r="BC44" s="410">
        <f t="shared" si="177"/>
        <v>0.86425612315015266</v>
      </c>
      <c r="BD44" s="410">
        <f t="shared" si="186"/>
        <v>0.88907287279359482</v>
      </c>
      <c r="BE44" s="410">
        <f t="shared" si="186"/>
        <v>0.91367889450720652</v>
      </c>
      <c r="BF44" s="410">
        <f t="shared" si="186"/>
        <v>0.93807637397405796</v>
      </c>
      <c r="BG44" s="410">
        <f t="shared" si="186"/>
        <v>0.96226775154163036</v>
      </c>
      <c r="BH44" s="410">
        <f t="shared" si="186"/>
        <v>0.98625569473223751</v>
      </c>
      <c r="BI44" s="410">
        <f t="shared" si="186"/>
        <v>1.0100430722352851</v>
      </c>
      <c r="BJ44" s="410">
        <f t="shared" si="186"/>
        <v>1.0336329294163877</v>
      </c>
      <c r="BK44" s="410">
        <f t="shared" si="186"/>
        <v>1.0570284653559123</v>
      </c>
      <c r="BL44" s="410">
        <f t="shared" si="186"/>
        <v>1.0802330114104017</v>
      </c>
      <c r="BM44" s="253"/>
      <c r="BN44" s="252"/>
      <c r="BO44" s="537">
        <f t="shared" si="169"/>
        <v>330.00000000000006</v>
      </c>
      <c r="BP44" s="524">
        <v>33000</v>
      </c>
      <c r="BQ44" s="382">
        <f t="shared" si="187"/>
        <v>222.80977184485525</v>
      </c>
      <c r="BR44" s="382">
        <f t="shared" si="188"/>
        <v>222.92781009471182</v>
      </c>
      <c r="BS44" s="382">
        <f t="shared" si="189"/>
        <v>223.1242836593064</v>
      </c>
      <c r="BT44" s="382">
        <f t="shared" si="190"/>
        <v>223.39880991820684</v>
      </c>
      <c r="BU44" s="382">
        <f t="shared" si="191"/>
        <v>223.75085845962553</v>
      </c>
      <c r="BV44" s="382">
        <f t="shared" si="192"/>
        <v>224.17975620450645</v>
      </c>
      <c r="BW44" s="382">
        <f t="shared" si="193"/>
        <v>224.68469381046555</v>
      </c>
      <c r="BX44" s="382">
        <f t="shared" si="194"/>
        <v>225.26473322667232</v>
      </c>
      <c r="BY44" s="382">
        <f t="shared" si="195"/>
        <v>225.91881625169563</v>
      </c>
      <c r="BZ44" s="382">
        <f t="shared" si="196"/>
        <v>226.64577393221376</v>
      </c>
      <c r="CA44" s="382">
        <f t="shared" si="197"/>
        <v>227.44433663151045</v>
      </c>
      <c r="CB44" s="382">
        <f t="shared" si="198"/>
        <v>228.31314459284474</v>
      </c>
      <c r="CC44" s="382">
        <f t="shared" si="199"/>
        <v>229.25075882384957</v>
      </c>
      <c r="CD44" s="382">
        <f t="shared" si="200"/>
        <v>230.2556721336621</v>
      </c>
      <c r="CE44" s="382">
        <f t="shared" si="201"/>
        <v>231.32632016394308</v>
      </c>
      <c r="CF44" s="382">
        <f t="shared" si="202"/>
        <v>232.46109226761465</v>
      </c>
      <c r="CG44" s="382">
        <f t="shared" si="203"/>
        <v>233.6583421043027</v>
      </c>
      <c r="CH44" s="382">
        <f t="shared" si="204"/>
        <v>234.91639783836058</v>
      </c>
      <c r="CI44" s="382">
        <f t="shared" si="205"/>
        <v>236.23357184323399</v>
      </c>
      <c r="CJ44" s="382">
        <f t="shared" si="206"/>
        <v>237.60816983414858</v>
      </c>
      <c r="CK44" s="382">
        <f t="shared" si="207"/>
        <v>239.03849936903759</v>
      </c>
      <c r="CL44" s="382">
        <f t="shared" si="208"/>
        <v>240.52287767481386</v>
      </c>
      <c r="CM44" s="382">
        <f t="shared" si="209"/>
        <v>242.05963877209348</v>
      </c>
      <c r="CN44" s="382">
        <f t="shared" si="210"/>
        <v>243.64713988603526</v>
      </c>
      <c r="CO44" s="382">
        <f t="shared" si="211"/>
        <v>245.28376714385018</v>
      </c>
      <c r="CP44" s="382">
        <f t="shared" si="212"/>
        <v>246.96794057066896</v>
      </c>
      <c r="CQ44" s="382">
        <f t="shared" si="213"/>
        <v>248.69811840478974</v>
      </c>
      <c r="CR44" s="382">
        <f t="shared" si="214"/>
        <v>250.472800760919</v>
      </c>
      <c r="CS44" s="382">
        <f t="shared" si="215"/>
        <v>252.29053267591939</v>
      </c>
      <c r="CT44" s="382">
        <f t="shared" si="216"/>
        <v>254.1499065759582</v>
      </c>
      <c r="CU44" s="382">
        <f t="shared" si="217"/>
        <v>256.04956420690957</v>
      </c>
      <c r="CV44" s="382">
        <f t="shared" si="218"/>
        <v>257.98819807161146</v>
      </c>
      <c r="CW44" s="382">
        <f t="shared" si="219"/>
        <v>259.96455241825373</v>
      </c>
      <c r="CX44" s="382">
        <f t="shared" si="220"/>
        <v>261.97742382395626</v>
      </c>
      <c r="CY44" s="382">
        <f t="shared" si="221"/>
        <v>264.02566141665875</v>
      </c>
      <c r="CZ44" s="382">
        <f t="shared" si="222"/>
        <v>266.10816677690792</v>
      </c>
      <c r="DA44" s="382">
        <f t="shared" si="223"/>
        <v>268.22389355916658</v>
      </c>
      <c r="DB44" s="382">
        <f t="shared" si="224"/>
        <v>270.37184686997051</v>
      </c>
      <c r="DC44" s="382">
        <f t="shared" si="225"/>
        <v>272.55108243775248</v>
      </c>
      <c r="DD44" s="382">
        <f t="shared" si="226"/>
        <v>274.76070560651584</v>
      </c>
      <c r="DE44" s="521"/>
      <c r="DF44" s="252"/>
      <c r="DG44" s="537">
        <f t="shared" si="170"/>
        <v>330.00000000000006</v>
      </c>
      <c r="DH44" s="524">
        <v>33000</v>
      </c>
      <c r="DI44" s="382">
        <f t="shared" si="227"/>
        <v>17.289580911500678</v>
      </c>
      <c r="DJ44" s="382">
        <f t="shared" si="228"/>
        <v>34.570676163799085</v>
      </c>
      <c r="DK44" s="382">
        <f t="shared" si="229"/>
        <v>51.834849095539269</v>
      </c>
      <c r="DL44" s="382">
        <f t="shared" si="230"/>
        <v>69.073760317446769</v>
      </c>
      <c r="DM44" s="382">
        <f t="shared" si="231"/>
        <v>86.27921455931002</v>
      </c>
      <c r="DN44" s="382">
        <f t="shared" si="232"/>
        <v>103.44320542682935</v>
      </c>
      <c r="DO44" s="382">
        <f t="shared" si="233"/>
        <v>120.55795746222263</v>
      </c>
      <c r="DP44" s="382">
        <f t="shared" si="234"/>
        <v>137.61596497600868</v>
      </c>
      <c r="DQ44" s="382">
        <f t="shared" si="235"/>
        <v>154.61002720155213</v>
      </c>
      <c r="DR44" s="382">
        <f t="shared" si="236"/>
        <v>171.53327941743339</v>
      </c>
      <c r="DS44" s="382">
        <f t="shared" si="237"/>
        <v>188.37921978036269</v>
      </c>
      <c r="DT44" s="382">
        <f t="shared" si="238"/>
        <v>205.14173171030762</v>
      </c>
      <c r="DU44" s="382">
        <f t="shared" si="239"/>
        <v>221.81510176579263</v>
      </c>
      <c r="DV44" s="382">
        <f t="shared" si="240"/>
        <v>238.39403303827498</v>
      </c>
      <c r="DW44" s="382">
        <f t="shared" si="241"/>
        <v>254.87365417737348</v>
      </c>
      <c r="DX44" s="382">
        <f t="shared" si="242"/>
        <v>271.24952423152718</v>
      </c>
      <c r="DY44" s="382">
        <f t="shared" si="243"/>
        <v>287.51763355013651</v>
      </c>
      <c r="DZ44" s="382">
        <f t="shared" si="244"/>
        <v>303.67440104267786</v>
      </c>
      <c r="EA44" s="382">
        <f t="shared" si="245"/>
        <v>319.71666812737431</v>
      </c>
      <c r="EB44" s="382">
        <f t="shared" si="246"/>
        <v>335.64168972731994</v>
      </c>
      <c r="EC44" s="382">
        <f t="shared" si="247"/>
        <v>351.44712268586755</v>
      </c>
      <c r="ED44" s="382">
        <f t="shared" si="248"/>
        <v>367.13101197711251</v>
      </c>
      <c r="EE44" s="382">
        <f t="shared" si="249"/>
        <v>382.69177508222981</v>
      </c>
      <c r="EF44" s="382">
        <f t="shared" si="250"/>
        <v>398.12818489004161</v>
      </c>
      <c r="EG44" s="382">
        <f t="shared" si="251"/>
        <v>413.43935146162994</v>
      </c>
      <c r="EH44" s="382">
        <f t="shared" si="252"/>
        <v>428.62470297571508</v>
      </c>
      <c r="EI44" s="382">
        <f t="shared" si="253"/>
        <v>443.68396614499341</v>
      </c>
      <c r="EJ44" s="382">
        <f t="shared" si="254"/>
        <v>458.61714636517394</v>
      </c>
      <c r="EK44" s="382">
        <f t="shared" si="255"/>
        <v>473.42450782874164</v>
      </c>
      <c r="EL44" s="382">
        <f t="shared" si="256"/>
        <v>488.10655380589026</v>
      </c>
      <c r="EM44" s="382">
        <f t="shared" si="257"/>
        <v>502.66400726587574</v>
      </c>
      <c r="EN44" s="382">
        <f t="shared" si="258"/>
        <v>517.09779198425065</v>
      </c>
      <c r="EO44" s="382">
        <f t="shared" si="259"/>
        <v>531.40901425520508</v>
      </c>
      <c r="EP44" s="382">
        <f t="shared" si="260"/>
        <v>545.59894530399424</v>
      </c>
      <c r="EQ44" s="382">
        <f t="shared" si="261"/>
        <v>559.66900447242097</v>
      </c>
      <c r="ER44" s="382">
        <f t="shared" si="262"/>
        <v>573.62074323049501</v>
      </c>
      <c r="ES44" s="382">
        <f t="shared" si="263"/>
        <v>587.45583004995012</v>
      </c>
      <c r="ET44" s="382">
        <f t="shared" si="264"/>
        <v>601.17603615998837</v>
      </c>
      <c r="EU44" s="382">
        <f t="shared" si="265"/>
        <v>614.7832221925612</v>
      </c>
      <c r="EV44" s="382">
        <f t="shared" si="266"/>
        <v>628.27932571337908</v>
      </c>
      <c r="EW44" s="521"/>
      <c r="EX44" s="252"/>
      <c r="EY44" s="515">
        <f t="shared" si="171"/>
        <v>330.00000000000006</v>
      </c>
      <c r="EZ44" s="524">
        <v>33000</v>
      </c>
      <c r="FA44" s="382">
        <f t="shared" si="178"/>
        <v>157.65977184485533</v>
      </c>
      <c r="FB44" s="382">
        <f t="shared" si="178"/>
        <v>167.7778100947119</v>
      </c>
      <c r="FC44" s="382">
        <f t="shared" si="178"/>
        <v>177.97428365930648</v>
      </c>
      <c r="FD44" s="382">
        <f t="shared" si="178"/>
        <v>188.24880991820692</v>
      </c>
      <c r="FE44" s="382">
        <f t="shared" si="178"/>
        <v>198.60085845962561</v>
      </c>
      <c r="FF44" s="382">
        <f t="shared" si="178"/>
        <v>209.02975620450653</v>
      </c>
      <c r="FG44" s="382">
        <f t="shared" si="178"/>
        <v>219.53469381046563</v>
      </c>
      <c r="FH44" s="382">
        <f t="shared" si="178"/>
        <v>230.1147332266724</v>
      </c>
      <c r="FI44" s="382">
        <f t="shared" si="178"/>
        <v>240.76881625169571</v>
      </c>
      <c r="FJ44" s="382">
        <f t="shared" si="178"/>
        <v>251.49577393221384</v>
      </c>
      <c r="FK44" s="382">
        <f t="shared" si="179"/>
        <v>262.29433663151053</v>
      </c>
      <c r="FL44" s="382">
        <f t="shared" si="179"/>
        <v>273.16314459284479</v>
      </c>
      <c r="FM44" s="382">
        <f t="shared" si="179"/>
        <v>284.10075882384967</v>
      </c>
      <c r="FN44" s="382">
        <f t="shared" si="179"/>
        <v>295.10567213366221</v>
      </c>
      <c r="FO44" s="382">
        <f t="shared" si="179"/>
        <v>306.17632016394316</v>
      </c>
      <c r="FP44" s="382">
        <f t="shared" si="179"/>
        <v>317.31109226761475</v>
      </c>
      <c r="FQ44" s="382">
        <f t="shared" si="179"/>
        <v>328.50834210430276</v>
      </c>
      <c r="FR44" s="382">
        <f t="shared" si="179"/>
        <v>339.76639783836066</v>
      </c>
      <c r="FS44" s="382">
        <f t="shared" si="179"/>
        <v>351.08357184323404</v>
      </c>
      <c r="FT44" s="382">
        <f t="shared" si="179"/>
        <v>362.45816983414863</v>
      </c>
      <c r="FU44" s="382">
        <f t="shared" si="180"/>
        <v>373.88849936903767</v>
      </c>
      <c r="FV44" s="382">
        <f t="shared" si="180"/>
        <v>385.37287767481394</v>
      </c>
      <c r="FW44" s="382">
        <f t="shared" si="180"/>
        <v>396.90963877209356</v>
      </c>
      <c r="FX44" s="382">
        <f t="shared" si="180"/>
        <v>408.49713988603537</v>
      </c>
      <c r="FY44" s="382">
        <f t="shared" si="180"/>
        <v>420.13376714385026</v>
      </c>
      <c r="FZ44" s="382">
        <f t="shared" si="180"/>
        <v>431.81794057066907</v>
      </c>
      <c r="GA44" s="382">
        <f t="shared" si="180"/>
        <v>443.54811840478982</v>
      </c>
      <c r="GB44" s="382">
        <f t="shared" si="180"/>
        <v>455.32280076091911</v>
      </c>
      <c r="GC44" s="382">
        <f t="shared" si="180"/>
        <v>467.14053267591947</v>
      </c>
      <c r="GD44" s="382">
        <f t="shared" si="180"/>
        <v>478.99990657595828</v>
      </c>
      <c r="GE44" s="382">
        <f t="shared" si="181"/>
        <v>490.89956420690964</v>
      </c>
      <c r="GF44" s="382">
        <f t="shared" si="181"/>
        <v>502.83819807161149</v>
      </c>
      <c r="GG44" s="382">
        <f t="shared" si="181"/>
        <v>514.8145524182537</v>
      </c>
      <c r="GH44" s="382">
        <f t="shared" si="181"/>
        <v>526.82742382395622</v>
      </c>
      <c r="GI44" s="382">
        <f t="shared" si="181"/>
        <v>538.87566141665877</v>
      </c>
      <c r="GJ44" s="382">
        <f t="shared" si="181"/>
        <v>550.958166776908</v>
      </c>
      <c r="GK44" s="382">
        <f t="shared" si="181"/>
        <v>563.07389355916666</v>
      </c>
      <c r="GL44" s="382">
        <f t="shared" si="181"/>
        <v>575.22184686997048</v>
      </c>
      <c r="GM44" s="382">
        <f t="shared" si="181"/>
        <v>587.40108243775251</v>
      </c>
      <c r="GN44" s="382">
        <f t="shared" si="182"/>
        <v>599.61070560651592</v>
      </c>
      <c r="GO44" s="511"/>
      <c r="GP44" s="521"/>
      <c r="GQ44" s="524">
        <v>33000</v>
      </c>
      <c r="GR44" s="583">
        <f t="shared" si="267"/>
        <v>8.1187734770357132</v>
      </c>
      <c r="GS44" s="477">
        <f t="shared" si="268"/>
        <v>3.8531827754761001</v>
      </c>
      <c r="GT44" s="477">
        <f t="shared" si="269"/>
        <v>2.4334870606312298</v>
      </c>
      <c r="GU44" s="477">
        <f t="shared" si="270"/>
        <v>1.7253302709025775</v>
      </c>
      <c r="GV44" s="477">
        <f t="shared" si="271"/>
        <v>1.3018389709969311</v>
      </c>
      <c r="GW44" s="477">
        <f t="shared" si="272"/>
        <v>1.0207200206335825</v>
      </c>
      <c r="GX44" s="477">
        <f t="shared" si="273"/>
        <v>0.82098882920488925</v>
      </c>
      <c r="GY44" s="477">
        <f t="shared" si="274"/>
        <v>0.67215143436874869</v>
      </c>
      <c r="GZ44" s="477">
        <f t="shared" si="275"/>
        <v>0.55726520853544381</v>
      </c>
      <c r="HA44" s="477">
        <f t="shared" si="276"/>
        <v>0.46616315379937662</v>
      </c>
      <c r="HB44" s="477">
        <f t="shared" si="277"/>
        <v>0.3923740470808183</v>
      </c>
      <c r="HC44" s="477">
        <f t="shared" si="278"/>
        <v>0.33158252255856985</v>
      </c>
      <c r="HD44" s="477">
        <f t="shared" si="279"/>
        <v>0.28079989397576027</v>
      </c>
      <c r="HE44" s="477">
        <f t="shared" si="280"/>
        <v>0.23789034638413947</v>
      </c>
      <c r="HF44" s="477">
        <f t="shared" si="281"/>
        <v>0.20128665770557347</v>
      </c>
      <c r="HG44" s="477">
        <f t="shared" si="282"/>
        <v>0.16981253023976317</v>
      </c>
      <c r="HH44" s="477">
        <f t="shared" si="283"/>
        <v>0.1425676333240215</v>
      </c>
      <c r="HI44" s="477">
        <f t="shared" si="284"/>
        <v>0.11885096890537869</v>
      </c>
      <c r="HJ44" s="477">
        <f t="shared" si="285"/>
        <v>9.8108440512595485E-2</v>
      </c>
      <c r="HK44" s="477">
        <f t="shared" si="286"/>
        <v>7.9896153927167923E-2</v>
      </c>
      <c r="HL44" s="477">
        <f t="shared" si="287"/>
        <v>6.3854205183602533E-2</v>
      </c>
      <c r="HM44" s="477">
        <f t="shared" si="288"/>
        <v>4.968761859550741E-2</v>
      </c>
      <c r="HN44" s="477">
        <f t="shared" si="289"/>
        <v>3.7152258333246709E-2</v>
      </c>
      <c r="HO44" s="477">
        <f t="shared" si="290"/>
        <v>2.6044262600643422E-2</v>
      </c>
      <c r="HP44" s="477">
        <f t="shared" si="291"/>
        <v>1.619201379489783E-2</v>
      </c>
      <c r="HQ44" s="477">
        <f t="shared" si="292"/>
        <v>7.4499616395999144E-3</v>
      </c>
      <c r="HR44" s="477">
        <f t="shared" si="293"/>
        <v>3.0618131501103894E-4</v>
      </c>
      <c r="HS44" s="477">
        <f t="shared" si="294"/>
        <v>7.183215085533907E-3</v>
      </c>
      <c r="HT44" s="477">
        <f t="shared" si="295"/>
        <v>1.3273447083764734E-2</v>
      </c>
      <c r="HU44" s="477">
        <f t="shared" si="296"/>
        <v>1.8657088619124549E-2</v>
      </c>
      <c r="HV44" s="477">
        <f t="shared" si="297"/>
        <v>2.3404188262764334E-2</v>
      </c>
      <c r="HW44" s="477">
        <f t="shared" si="298"/>
        <v>2.7576203444847562E-2</v>
      </c>
      <c r="HX44" s="477">
        <f t="shared" si="299"/>
        <v>3.1227287064765557E-2</v>
      </c>
      <c r="HY44" s="477">
        <f t="shared" si="300"/>
        <v>3.440534781382136E-2</v>
      </c>
      <c r="HZ44" s="477">
        <f t="shared" si="301"/>
        <v>3.7152929480815722E-2</v>
      </c>
      <c r="IA44" s="477">
        <f t="shared" si="302"/>
        <v>3.9507944440706225E-2</v>
      </c>
      <c r="IB44" s="477">
        <f t="shared" si="303"/>
        <v>4.1504288907491672E-2</v>
      </c>
      <c r="IC44" s="477">
        <f t="shared" si="304"/>
        <v>4.317236171920668E-2</v>
      </c>
      <c r="ID44" s="477">
        <f t="shared" si="305"/>
        <v>4.4539503952552746E-2</v>
      </c>
      <c r="IE44" s="477">
        <f t="shared" si="306"/>
        <v>4.5630373201141716E-2</v>
      </c>
    </row>
    <row r="45" spans="1:270">
      <c r="J45" s="252"/>
      <c r="K45" s="499">
        <v>34000</v>
      </c>
      <c r="L45" s="382">
        <f t="shared" si="172"/>
        <v>10.363199999999999</v>
      </c>
      <c r="M45" s="382">
        <v>340</v>
      </c>
      <c r="N45" s="491">
        <f t="shared" si="166"/>
        <v>249.99006628637568</v>
      </c>
      <c r="O45" s="263">
        <f t="shared" si="167"/>
        <v>0.39444188540564801</v>
      </c>
      <c r="P45" s="383">
        <f t="shared" si="168"/>
        <v>-52.360800000000495</v>
      </c>
      <c r="Q45" s="383">
        <f>$Q$11-Konstanten!$C$33*K45</f>
        <v>220.78919999999948</v>
      </c>
      <c r="R45" s="382">
        <f t="shared" si="183"/>
        <v>579.02257261656268</v>
      </c>
      <c r="S45" s="263">
        <f t="shared" si="1"/>
        <v>0.24672101286590248</v>
      </c>
      <c r="T45" s="492">
        <f>O45/Konstanten!$C$22</f>
        <v>0.3219933758413453</v>
      </c>
      <c r="U45" s="492">
        <f t="shared" si="184"/>
        <v>0.7662300884955735</v>
      </c>
      <c r="V45" s="170"/>
      <c r="X45" s="524">
        <v>34000</v>
      </c>
      <c r="Y45" s="410">
        <f t="shared" si="185"/>
        <v>3.0432830169957823E-2</v>
      </c>
      <c r="Z45" s="410">
        <f t="shared" si="185"/>
        <v>6.0849756645511496E-2</v>
      </c>
      <c r="AA45" s="410">
        <f t="shared" si="185"/>
        <v>9.1234972090135036E-2</v>
      </c>
      <c r="AB45" s="410">
        <f t="shared" si="185"/>
        <v>0.12157286038552534</v>
      </c>
      <c r="AC45" s="410">
        <f t="shared" si="185"/>
        <v>0.15184808854059512</v>
      </c>
      <c r="AD45" s="410">
        <f t="shared" si="185"/>
        <v>0.18204569428352474</v>
      </c>
      <c r="AE45" s="410">
        <f t="shared" si="185"/>
        <v>0.21215116809512968</v>
      </c>
      <c r="AF45" s="410">
        <f t="shared" si="185"/>
        <v>0.24215052860049013</v>
      </c>
      <c r="AG45" s="410">
        <f t="shared" si="185"/>
        <v>0.27203039041761828</v>
      </c>
      <c r="AH45" s="410">
        <f t="shared" si="185"/>
        <v>0.30177802376243607</v>
      </c>
      <c r="AI45" s="410">
        <f t="shared" si="185"/>
        <v>0.33138140531767102</v>
      </c>
      <c r="AJ45" s="410">
        <f t="shared" si="185"/>
        <v>0.36082926008300181</v>
      </c>
      <c r="AK45" s="410">
        <f t="shared" si="185"/>
        <v>0.39011109412606926</v>
      </c>
      <c r="AL45" s="410">
        <f t="shared" si="185"/>
        <v>0.41921721834308079</v>
      </c>
      <c r="AM45" s="410">
        <f t="shared" si="185"/>
        <v>0.44813876350799314</v>
      </c>
      <c r="AN45" s="410">
        <f t="shared" si="185"/>
        <v>0.47686768703656773</v>
      </c>
      <c r="AO45" s="410">
        <f t="shared" si="177"/>
        <v>0.50539677201350941</v>
      </c>
      <c r="AP45" s="410">
        <f t="shared" si="177"/>
        <v>0.53371961912633603</v>
      </c>
      <c r="AQ45" s="410">
        <f t="shared" si="177"/>
        <v>0.56183063221836615</v>
      </c>
      <c r="AR45" s="410">
        <f t="shared" si="177"/>
        <v>0.58972499821670299</v>
      </c>
      <c r="AS45" s="410">
        <f t="shared" si="177"/>
        <v>0.61739866221084916</v>
      </c>
      <c r="AT45" s="410">
        <f t="shared" si="177"/>
        <v>0.64484829845683855</v>
      </c>
      <c r="AU45" s="410">
        <f t="shared" si="177"/>
        <v>0.67207127806274336</v>
      </c>
      <c r="AV45" s="410">
        <f t="shared" si="177"/>
        <v>0.6990656340779845</v>
      </c>
      <c r="AW45" s="410">
        <f t="shared" si="177"/>
        <v>0.72583002466374558</v>
      </c>
      <c r="AX45" s="410">
        <f t="shared" si="177"/>
        <v>0.75236369496829258</v>
      </c>
      <c r="AY45" s="410">
        <f t="shared" si="177"/>
        <v>0.77866643827178139</v>
      </c>
      <c r="AZ45" s="410">
        <f t="shared" si="177"/>
        <v>0.8047385569030151</v>
      </c>
      <c r="BA45" s="410">
        <f t="shared" si="177"/>
        <v>0.83058082336723993</v>
      </c>
      <c r="BB45" s="410">
        <f t="shared" si="177"/>
        <v>0.85619444206192896</v>
      </c>
      <c r="BC45" s="410">
        <f t="shared" si="177"/>
        <v>0.88158101189729388</v>
      </c>
      <c r="BD45" s="410">
        <f t="shared" si="186"/>
        <v>0.90674249008172891</v>
      </c>
      <c r="BE45" s="410">
        <f t="shared" si="186"/>
        <v>0.93168115727984868</v>
      </c>
      <c r="BF45" s="410">
        <f t="shared" si="186"/>
        <v>0.9563995843028793</v>
      </c>
      <c r="BG45" s="410">
        <f t="shared" si="186"/>
        <v>0.98090060044836169</v>
      </c>
      <c r="BH45" s="410">
        <f t="shared" si="186"/>
        <v>1.0051872635680168</v>
      </c>
      <c r="BI45" s="410">
        <f t="shared" si="186"/>
        <v>1.0292628319097634</v>
      </c>
      <c r="BJ45" s="410">
        <f t="shared" si="186"/>
        <v>1.0531307377514212</v>
      </c>
      <c r="BK45" s="410">
        <f t="shared" si="186"/>
        <v>1.0767945628198305</v>
      </c>
      <c r="BL45" s="410">
        <f t="shared" si="186"/>
        <v>1.100258015469308</v>
      </c>
      <c r="BM45" s="253"/>
      <c r="BN45" s="252"/>
      <c r="BO45" s="537">
        <f t="shared" si="169"/>
        <v>340.00000000000006</v>
      </c>
      <c r="BP45" s="524">
        <v>34000</v>
      </c>
      <c r="BQ45" s="382">
        <f t="shared" si="187"/>
        <v>220.83009709933913</v>
      </c>
      <c r="BR45" s="382">
        <f t="shared" si="188"/>
        <v>220.95270291993225</v>
      </c>
      <c r="BS45" s="382">
        <f t="shared" si="189"/>
        <v>221.15676191758982</v>
      </c>
      <c r="BT45" s="382">
        <f t="shared" si="190"/>
        <v>221.44185112576824</v>
      </c>
      <c r="BU45" s="382">
        <f t="shared" si="191"/>
        <v>221.80738449749074</v>
      </c>
      <c r="BV45" s="382">
        <f t="shared" si="192"/>
        <v>222.25261884931294</v>
      </c>
      <c r="BW45" s="382">
        <f t="shared" si="193"/>
        <v>222.77666127882583</v>
      </c>
      <c r="BX45" s="382">
        <f t="shared" si="194"/>
        <v>223.37847789896801</v>
      </c>
      <c r="BY45" s="382">
        <f t="shared" si="195"/>
        <v>224.05690370985076</v>
      </c>
      <c r="BZ45" s="382">
        <f t="shared" si="196"/>
        <v>224.81065341249459</v>
      </c>
      <c r="CA45" s="382">
        <f t="shared" si="197"/>
        <v>225.63833295904647</v>
      </c>
      <c r="CB45" s="382">
        <f t="shared" si="198"/>
        <v>226.53845163064798</v>
      </c>
      <c r="CC45" s="382">
        <f t="shared" si="199"/>
        <v>227.50943443677357</v>
      </c>
      <c r="CD45" s="382">
        <f t="shared" si="200"/>
        <v>228.54963463797347</v>
      </c>
      <c r="CE45" s="382">
        <f t="shared" si="201"/>
        <v>229.6573462067507</v>
      </c>
      <c r="CF45" s="382">
        <f t="shared" si="202"/>
        <v>230.83081605786401</v>
      </c>
      <c r="CG45" s="382">
        <f t="shared" si="203"/>
        <v>232.06825589872116</v>
      </c>
      <c r="CH45" s="382">
        <f t="shared" si="204"/>
        <v>233.36785357174503</v>
      </c>
      <c r="CI45" s="382">
        <f t="shared" si="205"/>
        <v>234.72778378273429</v>
      </c>
      <c r="CJ45" s="382">
        <f t="shared" si="206"/>
        <v>236.14621813147849</v>
      </c>
      <c r="CK45" s="382">
        <f t="shared" si="207"/>
        <v>237.62133438249074</v>
      </c>
      <c r="CL45" s="382">
        <f t="shared" si="208"/>
        <v>239.15132493413245</v>
      </c>
      <c r="CM45" s="382">
        <f t="shared" si="209"/>
        <v>240.73440446313603</v>
      </c>
      <c r="CN45" s="382">
        <f t="shared" si="210"/>
        <v>242.36881673830564</v>
      </c>
      <c r="CO45" s="382">
        <f t="shared" si="211"/>
        <v>244.05284061177505</v>
      </c>
      <c r="CP45" s="382">
        <f t="shared" si="212"/>
        <v>245.78479520855976</v>
      </c>
      <c r="CQ45" s="382">
        <f t="shared" si="213"/>
        <v>247.56304434526015</v>
      </c>
      <c r="CR45" s="382">
        <f t="shared" si="214"/>
        <v>249.38600021676018</v>
      </c>
      <c r="CS45" s="382">
        <f t="shared" si="215"/>
        <v>251.25212639573141</v>
      </c>
      <c r="CT45" s="382">
        <f t="shared" si="216"/>
        <v>253.15994019392585</v>
      </c>
      <c r="CU45" s="382">
        <f t="shared" si="217"/>
        <v>255.10801443677718</v>
      </c>
      <c r="CV45" s="382">
        <f t="shared" si="218"/>
        <v>257.09497870399599</v>
      </c>
      <c r="CW45" s="382">
        <f t="shared" si="219"/>
        <v>259.11952008882395</v>
      </c>
      <c r="CX45" s="382">
        <f t="shared" si="220"/>
        <v>261.18038352762773</v>
      </c>
      <c r="CY45" s="382">
        <f t="shared" si="221"/>
        <v>263.27637174977707</v>
      </c>
      <c r="CZ45" s="382">
        <f t="shared" si="222"/>
        <v>265.40634489540616</v>
      </c>
      <c r="DA45" s="382">
        <f t="shared" si="223"/>
        <v>267.56921984591276</v>
      </c>
      <c r="DB45" s="382">
        <f t="shared" si="224"/>
        <v>269.76396930899068</v>
      </c>
      <c r="DC45" s="382">
        <f t="shared" si="225"/>
        <v>271.98962069678379</v>
      </c>
      <c r="DD45" s="382">
        <f t="shared" si="226"/>
        <v>274.24525483245901</v>
      </c>
      <c r="DE45" s="521"/>
      <c r="DF45" s="252"/>
      <c r="DG45" s="537">
        <f t="shared" si="170"/>
        <v>340.00000000000006</v>
      </c>
      <c r="DH45" s="524">
        <v>34000</v>
      </c>
      <c r="DI45" s="382">
        <f t="shared" si="227"/>
        <v>17.621295617011924</v>
      </c>
      <c r="DJ45" s="382">
        <f t="shared" si="228"/>
        <v>35.23338263597585</v>
      </c>
      <c r="DK45" s="382">
        <f t="shared" si="229"/>
        <v>52.827108252230282</v>
      </c>
      <c r="DL45" s="382">
        <f t="shared" si="230"/>
        <v>70.393430380781083</v>
      </c>
      <c r="DM45" s="382">
        <f t="shared" si="231"/>
        <v>87.923470873682973</v>
      </c>
      <c r="DN45" s="382">
        <f t="shared" si="232"/>
        <v>105.40856623781477</v>
      </c>
      <c r="DO45" s="382">
        <f t="shared" si="233"/>
        <v>122.84031513405083</v>
      </c>
      <c r="DP45" s="382">
        <f t="shared" si="234"/>
        <v>140.21062203071634</v>
      </c>
      <c r="DQ45" s="382">
        <f t="shared" si="235"/>
        <v>157.51173648949728</v>
      </c>
      <c r="DR45" s="382">
        <f t="shared" si="236"/>
        <v>174.73628767806792</v>
      </c>
      <c r="DS45" s="382">
        <f t="shared" si="237"/>
        <v>191.87731382432975</v>
      </c>
      <c r="DT45" s="382">
        <f t="shared" si="238"/>
        <v>208.92828644859051</v>
      </c>
      <c r="DU45" s="382">
        <f t="shared" si="239"/>
        <v>225.88312932713865</v>
      </c>
      <c r="DV45" s="382">
        <f t="shared" si="240"/>
        <v>242.73623225016991</v>
      </c>
      <c r="DW45" s="382">
        <f t="shared" si="241"/>
        <v>259.48245973560358</v>
      </c>
      <c r="DX45" s="382">
        <f t="shared" si="242"/>
        <v>276.11715494562333</v>
      </c>
      <c r="DY45" s="382">
        <f t="shared" si="243"/>
        <v>292.63613912336865</v>
      </c>
      <c r="DZ45" s="382">
        <f t="shared" si="244"/>
        <v>309.03570692246308</v>
      </c>
      <c r="EA45" s="382">
        <f t="shared" si="245"/>
        <v>325.31261804186823</v>
      </c>
      <c r="EB45" s="382">
        <f t="shared" si="246"/>
        <v>341.46408560373322</v>
      </c>
      <c r="EC45" s="382">
        <f t="shared" si="247"/>
        <v>357.48776172335005</v>
      </c>
      <c r="ED45" s="382">
        <f t="shared" si="248"/>
        <v>373.38172071989169</v>
      </c>
      <c r="EE45" s="382">
        <f t="shared" si="249"/>
        <v>389.1444404055909</v>
      </c>
      <c r="EF45" s="382">
        <f t="shared" si="250"/>
        <v>404.77478187166321</v>
      </c>
      <c r="EG45" s="382">
        <f t="shared" si="251"/>
        <v>420.27196816314512</v>
      </c>
      <c r="EH45" s="382">
        <f t="shared" si="252"/>
        <v>435.63556220384362</v>
      </c>
      <c r="EI45" s="382">
        <f t="shared" si="253"/>
        <v>450.86544429830275</v>
      </c>
      <c r="EJ45" s="382">
        <f t="shared" si="254"/>
        <v>465.9617895017239</v>
      </c>
      <c r="EK45" s="382">
        <f t="shared" si="255"/>
        <v>480.9250451120821</v>
      </c>
      <c r="EL45" s="382">
        <f t="shared" si="256"/>
        <v>495.75590850270061</v>
      </c>
      <c r="EM45" s="382">
        <f t="shared" si="257"/>
        <v>510.45530547868367</v>
      </c>
      <c r="EN45" s="382">
        <f t="shared" si="258"/>
        <v>525.02436930787076</v>
      </c>
      <c r="EO45" s="382">
        <f t="shared" si="259"/>
        <v>539.46442054655438</v>
      </c>
      <c r="EP45" s="382">
        <f t="shared" si="260"/>
        <v>553.77694775246425</v>
      </c>
      <c r="EQ45" s="382">
        <f t="shared" si="261"/>
        <v>567.96358915274141</v>
      </c>
      <c r="ER45" s="382">
        <f t="shared" si="262"/>
        <v>582.02611531255593</v>
      </c>
      <c r="ES45" s="382">
        <f t="shared" si="263"/>
        <v>595.96641283099996</v>
      </c>
      <c r="ET45" s="382">
        <f t="shared" si="264"/>
        <v>609.78646907440645</v>
      </c>
      <c r="EU45" s="382">
        <f t="shared" si="265"/>
        <v>623.48835794346519</v>
      </c>
      <c r="EV45" s="382">
        <f t="shared" si="266"/>
        <v>637.07422665903255</v>
      </c>
      <c r="EW45" s="521"/>
      <c r="EX45" s="252"/>
      <c r="EY45" s="515">
        <f t="shared" si="171"/>
        <v>340.00000000000006</v>
      </c>
      <c r="EZ45" s="524">
        <v>34000</v>
      </c>
      <c r="FA45" s="382">
        <f t="shared" si="178"/>
        <v>161.68009709933921</v>
      </c>
      <c r="FB45" s="382">
        <f t="shared" si="178"/>
        <v>171.80270291993233</v>
      </c>
      <c r="FC45" s="382">
        <f t="shared" si="178"/>
        <v>182.0067619175899</v>
      </c>
      <c r="FD45" s="382">
        <f t="shared" si="178"/>
        <v>192.29185112576832</v>
      </c>
      <c r="FE45" s="382">
        <f t="shared" si="178"/>
        <v>202.65738449749082</v>
      </c>
      <c r="FF45" s="382">
        <f t="shared" si="178"/>
        <v>213.10261884931302</v>
      </c>
      <c r="FG45" s="382">
        <f t="shared" si="178"/>
        <v>223.62666127882591</v>
      </c>
      <c r="FH45" s="382">
        <f t="shared" si="178"/>
        <v>234.22847789896809</v>
      </c>
      <c r="FI45" s="382">
        <f t="shared" si="178"/>
        <v>244.90690370985084</v>
      </c>
      <c r="FJ45" s="382">
        <f t="shared" si="178"/>
        <v>255.66065341249467</v>
      </c>
      <c r="FK45" s="382">
        <f t="shared" si="179"/>
        <v>266.48833295904655</v>
      </c>
      <c r="FL45" s="382">
        <f t="shared" si="179"/>
        <v>277.38845163064809</v>
      </c>
      <c r="FM45" s="382">
        <f t="shared" si="179"/>
        <v>288.35943443677365</v>
      </c>
      <c r="FN45" s="382">
        <f t="shared" si="179"/>
        <v>299.39963463797358</v>
      </c>
      <c r="FO45" s="382">
        <f t="shared" si="179"/>
        <v>310.50734620675075</v>
      </c>
      <c r="FP45" s="382">
        <f t="shared" si="179"/>
        <v>321.68081605786409</v>
      </c>
      <c r="FQ45" s="382">
        <f t="shared" si="179"/>
        <v>332.91825589872121</v>
      </c>
      <c r="FR45" s="382">
        <f t="shared" si="179"/>
        <v>344.21785357174508</v>
      </c>
      <c r="FS45" s="382">
        <f t="shared" si="179"/>
        <v>355.5777837827344</v>
      </c>
      <c r="FT45" s="382">
        <f t="shared" si="179"/>
        <v>366.9962181314786</v>
      </c>
      <c r="FU45" s="382">
        <f t="shared" si="180"/>
        <v>378.4713343824908</v>
      </c>
      <c r="FV45" s="382">
        <f t="shared" si="180"/>
        <v>390.00132493413253</v>
      </c>
      <c r="FW45" s="382">
        <f t="shared" si="180"/>
        <v>401.58440446313614</v>
      </c>
      <c r="FX45" s="382">
        <f t="shared" si="180"/>
        <v>413.21881673830569</v>
      </c>
      <c r="FY45" s="382">
        <f t="shared" si="180"/>
        <v>424.9028406117751</v>
      </c>
      <c r="FZ45" s="382">
        <f t="shared" si="180"/>
        <v>436.63479520855981</v>
      </c>
      <c r="GA45" s="382">
        <f t="shared" si="180"/>
        <v>448.41304434526023</v>
      </c>
      <c r="GB45" s="382">
        <f t="shared" si="180"/>
        <v>460.23600021676026</v>
      </c>
      <c r="GC45" s="382">
        <f t="shared" si="180"/>
        <v>472.10212639573149</v>
      </c>
      <c r="GD45" s="382">
        <f t="shared" si="180"/>
        <v>484.0099401939259</v>
      </c>
      <c r="GE45" s="382">
        <f t="shared" si="181"/>
        <v>495.9580144367772</v>
      </c>
      <c r="GF45" s="382">
        <f t="shared" si="181"/>
        <v>507.94497870399601</v>
      </c>
      <c r="GG45" s="382">
        <f t="shared" si="181"/>
        <v>519.96952008882397</v>
      </c>
      <c r="GH45" s="382">
        <f t="shared" si="181"/>
        <v>532.03038352762769</v>
      </c>
      <c r="GI45" s="382">
        <f t="shared" si="181"/>
        <v>544.12637174977704</v>
      </c>
      <c r="GJ45" s="382">
        <f t="shared" si="181"/>
        <v>556.25634489540619</v>
      </c>
      <c r="GK45" s="382">
        <f t="shared" si="181"/>
        <v>568.41921984591272</v>
      </c>
      <c r="GL45" s="382">
        <f t="shared" si="181"/>
        <v>580.6139693089907</v>
      </c>
      <c r="GM45" s="382">
        <f t="shared" si="181"/>
        <v>592.83962069678387</v>
      </c>
      <c r="GN45" s="382">
        <f t="shared" si="182"/>
        <v>605.09525483245898</v>
      </c>
      <c r="GO45" s="511"/>
      <c r="GP45" s="521"/>
      <c r="GQ45" s="524">
        <v>34000</v>
      </c>
      <c r="GR45" s="583">
        <f t="shared" si="267"/>
        <v>8.1752672796233128</v>
      </c>
      <c r="GS45" s="477">
        <f t="shared" si="268"/>
        <v>3.8761342246063326</v>
      </c>
      <c r="GT45" s="477">
        <f t="shared" si="269"/>
        <v>2.4453288839618783</v>
      </c>
      <c r="GU45" s="477">
        <f t="shared" si="270"/>
        <v>1.731673255381913</v>
      </c>
      <c r="GV45" s="477">
        <f t="shared" si="271"/>
        <v>1.304929303674131</v>
      </c>
      <c r="GW45" s="477">
        <f t="shared" si="272"/>
        <v>1.0216821692510942</v>
      </c>
      <c r="GX45" s="477">
        <f t="shared" si="273"/>
        <v>0.82046635939341972</v>
      </c>
      <c r="GY45" s="477">
        <f t="shared" si="274"/>
        <v>0.67054731308199322</v>
      </c>
      <c r="GZ45" s="477">
        <f t="shared" si="275"/>
        <v>0.55484860473353348</v>
      </c>
      <c r="HA45" s="477">
        <f t="shared" si="276"/>
        <v>0.4631228396217324</v>
      </c>
      <c r="HB45" s="477">
        <f t="shared" si="277"/>
        <v>0.38884752786890553</v>
      </c>
      <c r="HC45" s="477">
        <f t="shared" si="278"/>
        <v>0.32767303243499812</v>
      </c>
      <c r="HD45" s="477">
        <f t="shared" si="279"/>
        <v>0.27658685841540986</v>
      </c>
      <c r="HE45" s="477">
        <f t="shared" si="280"/>
        <v>0.23343611236992828</v>
      </c>
      <c r="HF45" s="477">
        <f t="shared" si="281"/>
        <v>0.19664098499427801</v>
      </c>
      <c r="HG45" s="477">
        <f t="shared" si="282"/>
        <v>0.16501568372748796</v>
      </c>
      <c r="HH45" s="477">
        <f t="shared" si="283"/>
        <v>0.1376525705130717</v>
      </c>
      <c r="HI45" s="477">
        <f t="shared" si="284"/>
        <v>0.11384492426342561</v>
      </c>
      <c r="HJ45" s="477">
        <f t="shared" si="285"/>
        <v>9.3034097241721472E-2</v>
      </c>
      <c r="HK45" s="477">
        <f t="shared" si="286"/>
        <v>7.4772526904557809E-2</v>
      </c>
      <c r="HL45" s="477">
        <f t="shared" si="287"/>
        <v>5.8697317519303939E-2</v>
      </c>
      <c r="HM45" s="477">
        <f t="shared" si="288"/>
        <v>4.451102796944028E-2</v>
      </c>
      <c r="HN45" s="477">
        <f t="shared" si="289"/>
        <v>3.1967472141139992E-2</v>
      </c>
      <c r="HO45" s="477">
        <f t="shared" si="290"/>
        <v>2.0861069525126012E-2</v>
      </c>
      <c r="HP45" s="477">
        <f t="shared" si="291"/>
        <v>1.1018751664237408E-2</v>
      </c>
      <c r="HQ45" s="477">
        <f t="shared" si="292"/>
        <v>2.2937360753129358E-3</v>
      </c>
      <c r="HR45" s="477">
        <f t="shared" si="293"/>
        <v>5.4393167275422257E-3</v>
      </c>
      <c r="HS45" s="477">
        <f t="shared" si="294"/>
        <v>1.2288109055222126E-2</v>
      </c>
      <c r="HT45" s="477">
        <f t="shared" si="295"/>
        <v>1.8345725193609715E-2</v>
      </c>
      <c r="HU45" s="477">
        <f t="shared" si="296"/>
        <v>2.3693047540775242E-2</v>
      </c>
      <c r="HV45" s="477">
        <f t="shared" si="297"/>
        <v>2.8400705970352311E-2</v>
      </c>
      <c r="HW45" s="477">
        <f t="shared" si="298"/>
        <v>3.2530662579320205E-2</v>
      </c>
      <c r="HX45" s="477">
        <f t="shared" si="299"/>
        <v>3.6137509194729273E-2</v>
      </c>
      <c r="HY45" s="477">
        <f t="shared" si="300"/>
        <v>3.9269536792920418E-2</v>
      </c>
      <c r="HZ45" s="477">
        <f t="shared" si="301"/>
        <v>4.1969622451543932E-2</v>
      </c>
      <c r="IA45" s="477">
        <f t="shared" si="302"/>
        <v>4.4275969306482109E-2</v>
      </c>
      <c r="IB45" s="477">
        <f t="shared" si="303"/>
        <v>4.6222727308122442E-2</v>
      </c>
      <c r="IC45" s="477">
        <f t="shared" si="304"/>
        <v>4.7840516713492549E-2</v>
      </c>
      <c r="ID45" s="477">
        <f t="shared" si="305"/>
        <v>4.9156871746208926E-2</v>
      </c>
      <c r="IE45" s="477">
        <f t="shared" si="306"/>
        <v>5.0196618366244131E-2</v>
      </c>
    </row>
    <row r="46" spans="1:270" s="80" customFormat="1">
      <c r="A46" s="173"/>
      <c r="B46" s="182"/>
      <c r="C46" s="91"/>
      <c r="D46" s="189"/>
      <c r="E46" s="91"/>
      <c r="F46" s="116"/>
      <c r="G46" s="116"/>
      <c r="H46" s="116"/>
      <c r="I46" s="116"/>
      <c r="J46" s="252"/>
      <c r="K46" s="499">
        <v>35000</v>
      </c>
      <c r="L46" s="382">
        <f t="shared" si="172"/>
        <v>10.667999999999999</v>
      </c>
      <c r="M46" s="382">
        <v>350</v>
      </c>
      <c r="N46" s="491">
        <f t="shared" si="166"/>
        <v>238.42288543712669</v>
      </c>
      <c r="O46" s="263">
        <f t="shared" si="167"/>
        <v>0.37959706274688054</v>
      </c>
      <c r="P46" s="383">
        <f t="shared" si="168"/>
        <v>-54.342000000000496</v>
      </c>
      <c r="Q46" s="383">
        <f>$Q$11-Konstanten!$C$33*K46</f>
        <v>218.80799999999948</v>
      </c>
      <c r="R46" s="382">
        <f t="shared" si="183"/>
        <v>576.4188570052205</v>
      </c>
      <c r="S46" s="263">
        <f t="shared" si="1"/>
        <v>0.23530509295546675</v>
      </c>
      <c r="T46" s="492">
        <f>O46/Konstanten!$C$22</f>
        <v>0.30987515326275961</v>
      </c>
      <c r="U46" s="492">
        <f t="shared" si="184"/>
        <v>0.75935450286309036</v>
      </c>
      <c r="V46" s="170"/>
      <c r="W46" s="92"/>
      <c r="X46" s="524">
        <v>35000</v>
      </c>
      <c r="Y46" s="410">
        <f t="shared" si="185"/>
        <v>3.1162142552730792E-2</v>
      </c>
      <c r="Z46" s="410">
        <f t="shared" si="185"/>
        <v>6.230695266539394E-2</v>
      </c>
      <c r="AA46" s="410">
        <f t="shared" si="185"/>
        <v>9.3417208128779031E-2</v>
      </c>
      <c r="AB46" s="410">
        <f t="shared" si="185"/>
        <v>0.12447590539210712</v>
      </c>
      <c r="AC46" s="410">
        <f t="shared" si="185"/>
        <v>0.15546636443993439</v>
      </c>
      <c r="AD46" s="410">
        <f t="shared" si="185"/>
        <v>0.18637232848201279</v>
      </c>
      <c r="AE46" s="410">
        <f t="shared" si="185"/>
        <v>0.21717805697681292</v>
      </c>
      <c r="AF46" s="410">
        <f t="shared" si="185"/>
        <v>0.24786841070879045</v>
      </c>
      <c r="AG46" s="410">
        <f t="shared" si="185"/>
        <v>0.27842892786787043</v>
      </c>
      <c r="AH46" s="410">
        <f t="shared" si="185"/>
        <v>0.30884589032952015</v>
      </c>
      <c r="AI46" s="410">
        <f t="shared" si="185"/>
        <v>0.3391063795924244</v>
      </c>
      <c r="AJ46" s="410">
        <f t="shared" si="185"/>
        <v>0.3691983220886379</v>
      </c>
      <c r="AK46" s="410">
        <f t="shared" si="185"/>
        <v>0.39911052382800083</v>
      </c>
      <c r="AL46" s="410">
        <f t="shared" si="185"/>
        <v>0.42883269456669515</v>
      </c>
      <c r="AM46" s="410">
        <f t="shared" si="185"/>
        <v>0.45835546189249082</v>
      </c>
      <c r="AN46" s="410">
        <f t="shared" si="185"/>
        <v>0.48767037579165817</v>
      </c>
      <c r="AO46" s="410">
        <f t="shared" si="177"/>
        <v>0.51676990440207138</v>
      </c>
      <c r="AP46" s="410">
        <f t="shared" si="177"/>
        <v>0.5456474217627626</v>
      </c>
      <c r="AQ46" s="410">
        <f t="shared" si="177"/>
        <v>0.57429718844261213</v>
      </c>
      <c r="AR46" s="410">
        <f t="shared" si="177"/>
        <v>0.60271432597197827</v>
      </c>
      <c r="AS46" s="410">
        <f t="shared" si="177"/>
        <v>0.63089478601364946</v>
      </c>
      <c r="AT46" s="410">
        <f t="shared" si="177"/>
        <v>0.65883531519754579</v>
      </c>
      <c r="AU46" s="410">
        <f t="shared" si="177"/>
        <v>0.68653341651059241</v>
      </c>
      <c r="AV46" s="410">
        <f t="shared" si="177"/>
        <v>0.71398730808389954</v>
      </c>
      <c r="AW46" s="410">
        <f t="shared" si="177"/>
        <v>0.74119588015737981</v>
      </c>
      <c r="AX46" s="410">
        <f t="shared" si="177"/>
        <v>0.76815865093145252</v>
      </c>
      <c r="AY46" s="410">
        <f t="shared" si="177"/>
        <v>0.79487572193964884</v>
      </c>
      <c r="AZ46" s="410">
        <f t="shared" si="177"/>
        <v>0.82134773349811274</v>
      </c>
      <c r="BA46" s="410">
        <f t="shared" si="177"/>
        <v>0.84757582071025184</v>
      </c>
      <c r="BB46" s="410">
        <f t="shared" si="177"/>
        <v>0.8735615704297035</v>
      </c>
      <c r="BC46" s="410">
        <f t="shared" si="177"/>
        <v>0.89930697951329241</v>
      </c>
      <c r="BD46" s="410">
        <f t="shared" si="186"/>
        <v>0.92481441462948522</v>
      </c>
      <c r="BE46" s="410">
        <f t="shared" si="186"/>
        <v>0.95008657382726314</v>
      </c>
      <c r="BF46" s="410">
        <f t="shared" si="186"/>
        <v>0.97512645001595744</v>
      </c>
      <c r="BG46" s="410">
        <f t="shared" si="186"/>
        <v>0.99993729645867779</v>
      </c>
      <c r="BH46" s="410">
        <f t="shared" si="186"/>
        <v>1.0245225943400673</v>
      </c>
      <c r="BI46" s="410">
        <f t="shared" si="186"/>
        <v>1.0488860224335055</v>
      </c>
      <c r="BJ46" s="410">
        <f t="shared" si="186"/>
        <v>1.0730314288627036</v>
      </c>
      <c r="BK46" s="410">
        <f t="shared" si="186"/>
        <v>1.0969628049278364</v>
      </c>
      <c r="BL46" s="410">
        <f t="shared" si="186"/>
        <v>1.1206842609462779</v>
      </c>
      <c r="BM46" s="253"/>
      <c r="BN46" s="252"/>
      <c r="BO46" s="537">
        <f t="shared" si="169"/>
        <v>350.00000000000006</v>
      </c>
      <c r="BP46" s="524">
        <v>35000</v>
      </c>
      <c r="BQ46" s="382">
        <f t="shared" si="187"/>
        <v>218.85049597638823</v>
      </c>
      <c r="BR46" s="382">
        <f t="shared" si="188"/>
        <v>218.97788937334522</v>
      </c>
      <c r="BS46" s="382">
        <f t="shared" si="189"/>
        <v>219.18989762697456</v>
      </c>
      <c r="BT46" s="382">
        <f t="shared" si="190"/>
        <v>219.48605321557568</v>
      </c>
      <c r="BU46" s="382">
        <f t="shared" si="191"/>
        <v>219.86570870272641</v>
      </c>
      <c r="BV46" s="382">
        <f t="shared" si="192"/>
        <v>220.32804363292101</v>
      </c>
      <c r="BW46" s="382">
        <f t="shared" si="193"/>
        <v>220.87207312308709</v>
      </c>
      <c r="BX46" s="382">
        <f t="shared" si="194"/>
        <v>221.49665795943264</v>
      </c>
      <c r="BY46" s="382">
        <f t="shared" si="195"/>
        <v>222.20051598241906</v>
      </c>
      <c r="BZ46" s="382">
        <f t="shared" si="196"/>
        <v>222.98223452393131</v>
      </c>
      <c r="CA46" s="382">
        <f t="shared" si="197"/>
        <v>223.84028365014728</v>
      </c>
      <c r="CB46" s="382">
        <f t="shared" si="198"/>
        <v>224.77302996104808</v>
      </c>
      <c r="CC46" s="382">
        <f t="shared" si="199"/>
        <v>225.77875070241205</v>
      </c>
      <c r="CD46" s="382">
        <f t="shared" si="200"/>
        <v>226.85564795767493</v>
      </c>
      <c r="CE46" s="382">
        <f t="shared" si="201"/>
        <v>228.00186270415324</v>
      </c>
      <c r="CF46" s="382">
        <f t="shared" si="202"/>
        <v>229.2154885396204</v>
      </c>
      <c r="CG46" s="382">
        <f t="shared" si="203"/>
        <v>230.49458490984298</v>
      </c>
      <c r="CH46" s="382">
        <f t="shared" si="204"/>
        <v>231.83718969420272</v>
      </c>
      <c r="CI46" s="382">
        <f t="shared" si="205"/>
        <v>233.24133103379566</v>
      </c>
      <c r="CJ46" s="382">
        <f t="shared" si="206"/>
        <v>234.70503831339943</v>
      </c>
      <c r="CK46" s="382">
        <f t="shared" si="207"/>
        <v>236.22635223456965</v>
      </c>
      <c r="CL46" s="382">
        <f t="shared" si="208"/>
        <v>237.80333394120694</v>
      </c>
      <c r="CM46" s="382">
        <f t="shared" si="209"/>
        <v>239.43407318070513</v>
      </c>
      <c r="CN46" s="382">
        <f t="shared" si="210"/>
        <v>241.11669550295133</v>
      </c>
      <c r="CO46" s="382">
        <f t="shared" si="211"/>
        <v>242.84936851580892</v>
      </c>
      <c r="CP46" s="382">
        <f t="shared" si="212"/>
        <v>244.63030722925652</v>
      </c>
      <c r="CQ46" s="382">
        <f t="shared" si="213"/>
        <v>246.4577785311412</v>
      </c>
      <c r="CR46" s="382">
        <f t="shared" si="214"/>
        <v>248.33010484571037</v>
      </c>
      <c r="CS46" s="382">
        <f t="shared" si="215"/>
        <v>250.24566703190663</v>
      </c>
      <c r="CT46" s="382">
        <f t="shared" si="216"/>
        <v>252.20290658213838</v>
      </c>
      <c r="CU46" s="382">
        <f t="shared" si="217"/>
        <v>254.20032718411065</v>
      </c>
      <c r="CV46" s="382">
        <f t="shared" si="218"/>
        <v>256.23649570864524</v>
      </c>
      <c r="CW46" s="382">
        <f t="shared" si="219"/>
        <v>258.31004268547218</v>
      </c>
      <c r="CX46" s="382">
        <f t="shared" si="220"/>
        <v>260.41966232701589</v>
      </c>
      <c r="CY46" s="382">
        <f t="shared" si="221"/>
        <v>262.5641121574705</v>
      </c>
      <c r="CZ46" s="382">
        <f t="shared" si="222"/>
        <v>264.74221230114358</v>
      </c>
      <c r="DA46" s="382">
        <f t="shared" si="223"/>
        <v>266.95284448036745</v>
      </c>
      <c r="DB46" s="382">
        <f t="shared" si="224"/>
        <v>269.19495076935056</v>
      </c>
      <c r="DC46" s="382">
        <f t="shared" si="225"/>
        <v>271.46753214632361</v>
      </c>
      <c r="DD46" s="382">
        <f t="shared" si="226"/>
        <v>273.76964688232289</v>
      </c>
      <c r="DE46" s="521"/>
      <c r="DF46" s="252"/>
      <c r="DG46" s="537">
        <f t="shared" si="170"/>
        <v>350.00000000000006</v>
      </c>
      <c r="DH46" s="524">
        <v>35000</v>
      </c>
      <c r="DI46" s="382">
        <f t="shared" si="227"/>
        <v>17.962446592078827</v>
      </c>
      <c r="DJ46" s="382">
        <f t="shared" si="228"/>
        <v>35.91490243886475</v>
      </c>
      <c r="DK46" s="382">
        <f t="shared" si="229"/>
        <v>53.847440334209601</v>
      </c>
      <c r="DL46" s="382">
        <f t="shared" si="230"/>
        <v>71.750259110808358</v>
      </c>
      <c r="DM46" s="382">
        <f t="shared" si="231"/>
        <v>89.613744093224042</v>
      </c>
      <c r="DN46" s="382">
        <f t="shared" si="232"/>
        <v>107.42852456100331</v>
      </c>
      <c r="DO46" s="382">
        <f t="shared" si="233"/>
        <v>125.18552736918916</v>
      </c>
      <c r="DP46" s="382">
        <f t="shared" si="234"/>
        <v>142.87602598846155</v>
      </c>
      <c r="DQ46" s="382">
        <f t="shared" si="235"/>
        <v>160.49168435878687</v>
      </c>
      <c r="DR46" s="382">
        <f t="shared" si="236"/>
        <v>178.02459509450168</v>
      </c>
      <c r="DS46" s="382">
        <f t="shared" si="237"/>
        <v>195.46731172784371</v>
      </c>
      <c r="DT46" s="382">
        <f t="shared" si="238"/>
        <v>212.81287482657791</v>
      </c>
      <c r="DU46" s="382">
        <f t="shared" si="239"/>
        <v>230.05483196369107</v>
      </c>
      <c r="DV46" s="382">
        <f t="shared" si="240"/>
        <v>247.18725164860325</v>
      </c>
      <c r="DW46" s="382">
        <f t="shared" si="241"/>
        <v>264.20473144616949</v>
      </c>
      <c r="DX46" s="382">
        <f t="shared" si="242"/>
        <v>281.10240060913395</v>
      </c>
      <c r="DY46" s="382">
        <f t="shared" si="243"/>
        <v>297.87591763013904</v>
      </c>
      <c r="DZ46" s="382">
        <f t="shared" si="244"/>
        <v>314.52146318033709</v>
      </c>
      <c r="EA46" s="382">
        <f t="shared" si="245"/>
        <v>331.03572894340221</v>
      </c>
      <c r="EB46" s="382">
        <f t="shared" si="246"/>
        <v>347.41590287743958</v>
      </c>
      <c r="EC46" s="382">
        <f t="shared" si="247"/>
        <v>363.659651444541</v>
      </c>
      <c r="ED46" s="382">
        <f t="shared" si="248"/>
        <v>379.76509934084351</v>
      </c>
      <c r="EE46" s="382">
        <f t="shared" si="249"/>
        <v>395.73080724092466</v>
      </c>
      <c r="EF46" s="382">
        <f t="shared" si="250"/>
        <v>411.55574804195561</v>
      </c>
      <c r="EG46" s="382">
        <f t="shared" si="251"/>
        <v>427.23928205729527</v>
      </c>
      <c r="EH46" s="382">
        <f t="shared" si="252"/>
        <v>442.78113156858001</v>
      </c>
      <c r="EI46" s="382">
        <f t="shared" si="253"/>
        <v>458.18135510165183</v>
      </c>
      <c r="EJ46" s="382">
        <f t="shared" si="254"/>
        <v>473.44032174681058</v>
      </c>
      <c r="EK46" s="382">
        <f t="shared" si="255"/>
        <v>488.55868579906507</v>
      </c>
      <c r="EL46" s="382">
        <f t="shared" si="256"/>
        <v>503.53736195077511</v>
      </c>
      <c r="EM46" s="382">
        <f t="shared" si="257"/>
        <v>518.37750122786929</v>
      </c>
      <c r="EN46" s="382">
        <f t="shared" si="258"/>
        <v>533.08046782267991</v>
      </c>
      <c r="EO46" s="382">
        <f t="shared" si="259"/>
        <v>547.64781694151702</v>
      </c>
      <c r="EP46" s="382">
        <f t="shared" si="260"/>
        <v>562.08127375375648</v>
      </c>
      <c r="EQ46" s="382">
        <f t="shared" si="261"/>
        <v>576.38271350160142</v>
      </c>
      <c r="ER46" s="382">
        <f t="shared" si="262"/>
        <v>590.55414280552475</v>
      </c>
      <c r="ES46" s="382">
        <f t="shared" si="263"/>
        <v>604.59768217987335</v>
      </c>
      <c r="ET46" s="382">
        <f t="shared" si="264"/>
        <v>618.51554975571821</v>
      </c>
      <c r="EU46" s="382">
        <f t="shared" si="265"/>
        <v>632.31004619374414</v>
      </c>
      <c r="EV46" s="382">
        <f t="shared" si="266"/>
        <v>645.98354075839381</v>
      </c>
      <c r="EW46" s="521"/>
      <c r="EX46" s="252"/>
      <c r="EY46" s="515">
        <f t="shared" si="171"/>
        <v>350.00000000000006</v>
      </c>
      <c r="EZ46" s="524">
        <v>35000</v>
      </c>
      <c r="FA46" s="382">
        <f t="shared" si="178"/>
        <v>165.70049597638831</v>
      </c>
      <c r="FB46" s="382">
        <f t="shared" si="178"/>
        <v>175.8278893733453</v>
      </c>
      <c r="FC46" s="382">
        <f t="shared" si="178"/>
        <v>186.03989762697464</v>
      </c>
      <c r="FD46" s="382">
        <f t="shared" si="178"/>
        <v>196.33605321557576</v>
      </c>
      <c r="FE46" s="382">
        <f t="shared" si="178"/>
        <v>206.71570870272649</v>
      </c>
      <c r="FF46" s="382">
        <f t="shared" si="178"/>
        <v>217.17804363292109</v>
      </c>
      <c r="FG46" s="382">
        <f t="shared" si="178"/>
        <v>227.72207312308717</v>
      </c>
      <c r="FH46" s="382">
        <f t="shared" si="178"/>
        <v>238.34665795943272</v>
      </c>
      <c r="FI46" s="382">
        <f t="shared" si="178"/>
        <v>249.05051598241914</v>
      </c>
      <c r="FJ46" s="382">
        <f t="shared" si="178"/>
        <v>259.83223452393139</v>
      </c>
      <c r="FK46" s="382">
        <f t="shared" si="179"/>
        <v>270.69028365014736</v>
      </c>
      <c r="FL46" s="382">
        <f t="shared" si="179"/>
        <v>281.62302996104813</v>
      </c>
      <c r="FM46" s="382">
        <f t="shared" si="179"/>
        <v>292.62875070241216</v>
      </c>
      <c r="FN46" s="382">
        <f t="shared" si="179"/>
        <v>303.70564795767501</v>
      </c>
      <c r="FO46" s="382">
        <f t="shared" si="179"/>
        <v>314.85186270415329</v>
      </c>
      <c r="FP46" s="382">
        <f t="shared" si="179"/>
        <v>326.06548853962045</v>
      </c>
      <c r="FQ46" s="382">
        <f t="shared" si="179"/>
        <v>337.34458490984309</v>
      </c>
      <c r="FR46" s="382">
        <f t="shared" si="179"/>
        <v>348.6871896942028</v>
      </c>
      <c r="FS46" s="382">
        <f t="shared" si="179"/>
        <v>360.09133103379577</v>
      </c>
      <c r="FT46" s="382">
        <f t="shared" si="179"/>
        <v>371.55503831339951</v>
      </c>
      <c r="FU46" s="382">
        <f t="shared" si="180"/>
        <v>383.07635223456975</v>
      </c>
      <c r="FV46" s="382">
        <f t="shared" si="180"/>
        <v>394.65333394120705</v>
      </c>
      <c r="FW46" s="382">
        <f t="shared" si="180"/>
        <v>406.28407318070521</v>
      </c>
      <c r="FX46" s="382">
        <f t="shared" si="180"/>
        <v>417.96669550295144</v>
      </c>
      <c r="FY46" s="382">
        <f t="shared" si="180"/>
        <v>429.699368515809</v>
      </c>
      <c r="FZ46" s="382">
        <f t="shared" si="180"/>
        <v>441.4803072292566</v>
      </c>
      <c r="GA46" s="382">
        <f t="shared" si="180"/>
        <v>453.30777853114125</v>
      </c>
      <c r="GB46" s="382">
        <f t="shared" si="180"/>
        <v>465.18010484571045</v>
      </c>
      <c r="GC46" s="382">
        <f t="shared" si="180"/>
        <v>477.09566703190671</v>
      </c>
      <c r="GD46" s="382">
        <f t="shared" si="180"/>
        <v>489.05290658213846</v>
      </c>
      <c r="GE46" s="382">
        <f t="shared" si="181"/>
        <v>501.05032718411064</v>
      </c>
      <c r="GF46" s="382">
        <f t="shared" si="181"/>
        <v>513.08649570864532</v>
      </c>
      <c r="GG46" s="382">
        <f t="shared" si="181"/>
        <v>525.16004268547226</v>
      </c>
      <c r="GH46" s="382">
        <f t="shared" si="181"/>
        <v>537.26966232701591</v>
      </c>
      <c r="GI46" s="382">
        <f t="shared" si="181"/>
        <v>549.41411215747053</v>
      </c>
      <c r="GJ46" s="382">
        <f t="shared" si="181"/>
        <v>561.5922123011436</v>
      </c>
      <c r="GK46" s="382">
        <f t="shared" si="181"/>
        <v>573.80284448036741</v>
      </c>
      <c r="GL46" s="382">
        <f t="shared" si="181"/>
        <v>586.04495076935063</v>
      </c>
      <c r="GM46" s="382">
        <f t="shared" si="181"/>
        <v>598.31753214632363</v>
      </c>
      <c r="GN46" s="382">
        <f t="shared" si="182"/>
        <v>610.61964688232297</v>
      </c>
      <c r="GO46" s="511"/>
      <c r="GP46" s="521"/>
      <c r="GQ46" s="524">
        <v>35000</v>
      </c>
      <c r="GR46" s="583">
        <f t="shared" si="267"/>
        <v>8.2248288743394102</v>
      </c>
      <c r="GS46" s="477">
        <f t="shared" si="268"/>
        <v>3.8956805513433861</v>
      </c>
      <c r="GT46" s="477">
        <f t="shared" si="269"/>
        <v>2.4549441249630277</v>
      </c>
      <c r="GU46" s="477">
        <f t="shared" si="270"/>
        <v>1.7363811036885854</v>
      </c>
      <c r="GV46" s="477">
        <f t="shared" si="271"/>
        <v>1.306741123188456</v>
      </c>
      <c r="GW46" s="477">
        <f t="shared" si="272"/>
        <v>1.0216050115218374</v>
      </c>
      <c r="GX46" s="477">
        <f t="shared" si="273"/>
        <v>0.81907667690294406</v>
      </c>
      <c r="GY46" s="477">
        <f t="shared" si="274"/>
        <v>0.66820609903218631</v>
      </c>
      <c r="GZ46" s="477">
        <f t="shared" si="275"/>
        <v>0.55179701040245022</v>
      </c>
      <c r="HA46" s="477">
        <f t="shared" si="276"/>
        <v>0.45952998452828026</v>
      </c>
      <c r="HB46" s="477">
        <f t="shared" si="277"/>
        <v>0.38483658089614164</v>
      </c>
      <c r="HC46" s="477">
        <f t="shared" si="278"/>
        <v>0.32333642967110848</v>
      </c>
      <c r="HD46" s="477">
        <f t="shared" si="279"/>
        <v>0.27199567252991652</v>
      </c>
      <c r="HE46" s="477">
        <f t="shared" si="280"/>
        <v>0.22864608078339432</v>
      </c>
      <c r="HF46" s="477">
        <f t="shared" si="281"/>
        <v>0.19169653389913996</v>
      </c>
      <c r="HG46" s="477">
        <f t="shared" si="282"/>
        <v>0.15995269991666339</v>
      </c>
      <c r="HH46" s="477">
        <f t="shared" si="283"/>
        <v>0.13250036321738087</v>
      </c>
      <c r="HI46" s="477">
        <f t="shared" si="284"/>
        <v>0.10862764711951028</v>
      </c>
      <c r="HJ46" s="477">
        <f t="shared" si="285"/>
        <v>8.7771800896335433E-2</v>
      </c>
      <c r="HK46" s="477">
        <f t="shared" si="286"/>
        <v>6.9481953002236821E-2</v>
      </c>
      <c r="HL46" s="477">
        <f t="shared" si="287"/>
        <v>5.3392507837757334E-2</v>
      </c>
      <c r="HM46" s="477">
        <f t="shared" si="288"/>
        <v>3.9203798943623268E-2</v>
      </c>
      <c r="HN46" s="477">
        <f t="shared" si="289"/>
        <v>2.6667789686021629E-2</v>
      </c>
      <c r="HO46" s="477">
        <f t="shared" si="290"/>
        <v>1.5577348856131809E-2</v>
      </c>
      <c r="HP46" s="477">
        <f t="shared" si="291"/>
        <v>5.7580998794577532E-3</v>
      </c>
      <c r="HQ46" s="477">
        <f t="shared" si="292"/>
        <v>2.9378495301169687E-3</v>
      </c>
      <c r="HR46" s="477">
        <f t="shared" si="293"/>
        <v>1.0636785011536164E-2</v>
      </c>
      <c r="HS46" s="477">
        <f t="shared" si="294"/>
        <v>1.7447218839796219E-2</v>
      </c>
      <c r="HT46" s="477">
        <f t="shared" si="295"/>
        <v>2.3462931067144883E-2</v>
      </c>
      <c r="HU46" s="477">
        <f t="shared" si="296"/>
        <v>2.8765403449948206E-2</v>
      </c>
      <c r="HV46" s="477">
        <f t="shared" si="297"/>
        <v>3.3425783338814193E-2</v>
      </c>
      <c r="HW46" s="477">
        <f t="shared" si="298"/>
        <v>3.7506480392534743E-2</v>
      </c>
      <c r="HX46" s="477">
        <f t="shared" si="299"/>
        <v>4.1062474021413317E-2</v>
      </c>
      <c r="HY46" s="477">
        <f t="shared" si="300"/>
        <v>4.4142391119065011E-2</v>
      </c>
      <c r="HZ46" s="477">
        <f t="shared" si="301"/>
        <v>4.6789400015647693E-2</v>
      </c>
      <c r="IA46" s="477">
        <f t="shared" si="302"/>
        <v>4.904195636795082E-2</v>
      </c>
      <c r="IB46" s="477">
        <f t="shared" si="303"/>
        <v>5.0934428971800436E-2</v>
      </c>
      <c r="IC46" s="477">
        <f t="shared" si="304"/>
        <v>5.249762758461253E-2</v>
      </c>
      <c r="ID46" s="477">
        <f t="shared" si="305"/>
        <v>5.3759250310890953E-2</v>
      </c>
      <c r="IE46" s="477">
        <f t="shared" si="306"/>
        <v>5.4744264590012831E-2</v>
      </c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</row>
    <row r="47" spans="1:270">
      <c r="J47" s="252"/>
      <c r="K47" s="499">
        <v>36000</v>
      </c>
      <c r="L47" s="382">
        <f t="shared" si="172"/>
        <v>10.972799999999999</v>
      </c>
      <c r="M47" s="382">
        <v>360</v>
      </c>
      <c r="N47" s="491">
        <f t="shared" si="166"/>
        <v>227.29295911886553</v>
      </c>
      <c r="O47" s="263">
        <f t="shared" si="167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183"/>
        <v>573.80332677922593</v>
      </c>
      <c r="S47" s="263">
        <f t="shared" si="1"/>
        <v>0.22432070971513993</v>
      </c>
      <c r="T47" s="492">
        <f>O47/Konstanten!$C$22</f>
        <v>0.29810896302679246</v>
      </c>
      <c r="U47" s="492">
        <f t="shared" si="184"/>
        <v>0.75247891723060734</v>
      </c>
      <c r="V47" s="170"/>
      <c r="X47" s="524">
        <v>36000</v>
      </c>
      <c r="Y47" s="410">
        <f t="shared" si="185"/>
        <v>3.1915798003890626E-2</v>
      </c>
      <c r="Z47" s="410">
        <f t="shared" si="185"/>
        <v>6.381270905691562E-2</v>
      </c>
      <c r="AA47" s="410">
        <f t="shared" si="185"/>
        <v>9.5671972338590067E-2</v>
      </c>
      <c r="AB47" s="410">
        <f t="shared" si="185"/>
        <v>0.12747507711675871</v>
      </c>
      <c r="AC47" s="410">
        <f t="shared" si="185"/>
        <v>0.15920388243205494</v>
      </c>
      <c r="AD47" s="410">
        <f t="shared" si="185"/>
        <v>0.19084073054793646</v>
      </c>
      <c r="AE47" s="410">
        <f t="shared" si="185"/>
        <v>0.2223685524041514</v>
      </c>
      <c r="AF47" s="410">
        <f t="shared" si="185"/>
        <v>0.25377096356247791</v>
      </c>
      <c r="AG47" s="410">
        <f t="shared" si="185"/>
        <v>0.28503234942015315</v>
      </c>
      <c r="AH47" s="410">
        <f t="shared" si="185"/>
        <v>0.31613793877811142</v>
      </c>
      <c r="AI47" s="410">
        <f t="shared" si="185"/>
        <v>0.34707386517154898</v>
      </c>
      <c r="AJ47" s="410">
        <f t="shared" si="185"/>
        <v>0.37782721568748545</v>
      </c>
      <c r="AK47" s="410">
        <f t="shared" si="185"/>
        <v>0.40838606729445126</v>
      </c>
      <c r="AL47" s="410">
        <f t="shared" si="185"/>
        <v>0.4387395109839089</v>
      </c>
      <c r="AM47" s="410">
        <f t="shared" si="185"/>
        <v>0.46887766426331939</v>
      </c>
      <c r="AN47" s="410">
        <f t="shared" si="185"/>
        <v>0.49879167274131386</v>
      </c>
      <c r="AO47" s="410">
        <f t="shared" si="177"/>
        <v>0.52847370170369135</v>
      </c>
      <c r="AP47" s="410">
        <f t="shared" si="177"/>
        <v>0.55791691869437077</v>
      </c>
      <c r="AQ47" s="410">
        <f t="shared" si="177"/>
        <v>0.58711546818923122</v>
      </c>
      <c r="AR47" s="410">
        <f t="shared" si="177"/>
        <v>0.61606443948635614</v>
      </c>
      <c r="AS47" s="410">
        <f t="shared" si="177"/>
        <v>0.64475982893743233</v>
      </c>
      <c r="AT47" s="410">
        <f t="shared" si="177"/>
        <v>0.67319849761741679</v>
      </c>
      <c r="AU47" s="410">
        <f t="shared" si="177"/>
        <v>0.70137812547795986</v>
      </c>
      <c r="AV47" s="410">
        <f t="shared" si="177"/>
        <v>0.72929716296028979</v>
      </c>
      <c r="AW47" s="410">
        <f t="shared" si="177"/>
        <v>0.75695478096022473</v>
      </c>
      <c r="AX47" s="410">
        <f t="shared" si="177"/>
        <v>0.78435081994654898</v>
      </c>
      <c r="AY47" s="410">
        <f t="shared" si="177"/>
        <v>0.81148573893824949</v>
      </c>
      <c r="AZ47" s="410">
        <f t="shared" si="177"/>
        <v>0.8383605649498056</v>
      </c>
      <c r="BA47" s="410">
        <f t="shared" si="177"/>
        <v>0.86497684341931724</v>
      </c>
      <c r="BB47" s="410">
        <f t="shared" si="177"/>
        <v>0.89133659004452681</v>
      </c>
      <c r="BC47" s="410">
        <f t="shared" si="177"/>
        <v>0.9174422443677952</v>
      </c>
      <c r="BD47" s="410">
        <f t="shared" si="186"/>
        <v>0.94329662537441061</v>
      </c>
      <c r="BE47" s="410">
        <f t="shared" si="186"/>
        <v>0.9689028892995929</v>
      </c>
      <c r="BF47" s="410">
        <f t="shared" si="186"/>
        <v>0.9942644897784908</v>
      </c>
      <c r="BG47" s="410">
        <f t="shared" si="186"/>
        <v>1.019385140420574</v>
      </c>
      <c r="BH47" s="410">
        <f t="shared" si="186"/>
        <v>1.0442687798443453</v>
      </c>
      <c r="BI47" s="410">
        <f t="shared" si="186"/>
        <v>1.0689195391703756</v>
      </c>
      <c r="BJ47" s="410">
        <f t="shared" si="186"/>
        <v>1.0933417119392075</v>
      </c>
      <c r="BK47" s="410">
        <f t="shared" si="186"/>
        <v>1.1175397263954359</v>
      </c>
      <c r="BL47" s="410">
        <f t="shared" si="186"/>
        <v>1.1415181200594626</v>
      </c>
      <c r="BM47" s="253"/>
      <c r="BN47" s="252"/>
      <c r="BO47" s="537">
        <f t="shared" si="169"/>
        <v>360.00000000000006</v>
      </c>
      <c r="BP47" s="524">
        <v>36000</v>
      </c>
      <c r="BQ47" s="382">
        <f t="shared" si="187"/>
        <v>216.87097274330691</v>
      </c>
      <c r="BR47" s="382">
        <f t="shared" si="188"/>
        <v>217.00338642751117</v>
      </c>
      <c r="BS47" s="382">
        <f t="shared" si="189"/>
        <v>217.22372861674091</v>
      </c>
      <c r="BT47" s="382">
        <f t="shared" si="190"/>
        <v>217.53148255903585</v>
      </c>
      <c r="BU47" s="382">
        <f t="shared" si="191"/>
        <v>217.92593304512303</v>
      </c>
      <c r="BV47" s="382">
        <f t="shared" si="192"/>
        <v>218.40617440933605</v>
      </c>
      <c r="BW47" s="382">
        <f t="shared" si="193"/>
        <v>218.97112048160633</v>
      </c>
      <c r="BX47" s="382">
        <f t="shared" si="194"/>
        <v>219.61951625884242</v>
      </c>
      <c r="BY47" s="382">
        <f t="shared" si="195"/>
        <v>220.3499510326036</v>
      </c>
      <c r="BZ47" s="382">
        <f t="shared" si="196"/>
        <v>221.1608726886119</v>
      </c>
      <c r="CA47" s="382">
        <f t="shared" si="197"/>
        <v>222.05060288253406</v>
      </c>
      <c r="CB47" s="382">
        <f t="shared" si="198"/>
        <v>223.01735279532767</v>
      </c>
      <c r="CC47" s="382">
        <f t="shared" si="199"/>
        <v>224.05923917947953</v>
      </c>
      <c r="CD47" s="382">
        <f t="shared" si="200"/>
        <v>225.17430042353161</v>
      </c>
      <c r="CE47" s="382">
        <f t="shared" si="201"/>
        <v>226.36051238496708</v>
      </c>
      <c r="CF47" s="382">
        <f t="shared" si="202"/>
        <v>227.61580376922919</v>
      </c>
      <c r="CG47" s="382">
        <f t="shared" si="203"/>
        <v>228.93807086376418</v>
      </c>
      <c r="CH47" s="382">
        <f t="shared" si="204"/>
        <v>230.32519146895669</v>
      </c>
      <c r="CI47" s="382">
        <f t="shared" si="205"/>
        <v>231.77503790122958</v>
      </c>
      <c r="CJ47" s="382">
        <f t="shared" si="206"/>
        <v>233.28548897618944</v>
      </c>
      <c r="CK47" s="382">
        <f t="shared" si="207"/>
        <v>234.85444091048529</v>
      </c>
      <c r="CL47" s="382">
        <f t="shared" si="208"/>
        <v>236.4798171092705</v>
      </c>
      <c r="CM47" s="382">
        <f t="shared" si="209"/>
        <v>238.15957683125251</v>
      </c>
      <c r="CN47" s="382">
        <f t="shared" si="210"/>
        <v>239.89172274499319</v>
      </c>
      <c r="CO47" s="382">
        <f t="shared" si="211"/>
        <v>241.67430740824403</v>
      </c>
      <c r="CP47" s="382">
        <f t="shared" si="212"/>
        <v>243.50543871671402</v>
      </c>
      <c r="CQ47" s="382">
        <f t="shared" si="213"/>
        <v>245.38328437992632</v>
      </c>
      <c r="CR47" s="382">
        <f t="shared" si="214"/>
        <v>247.30607548999882</v>
      </c>
      <c r="CS47" s="382">
        <f t="shared" si="215"/>
        <v>249.27210925457132</v>
      </c>
      <c r="CT47" s="382">
        <f t="shared" si="216"/>
        <v>251.27975096808879</v>
      </c>
      <c r="CU47" s="382">
        <f t="shared" si="217"/>
        <v>253.32743529656273</v>
      </c>
      <c r="CV47" s="382">
        <f t="shared" si="218"/>
        <v>255.41366695016274</v>
      </c>
      <c r="CW47" s="382">
        <f t="shared" si="219"/>
        <v>257.53702081585982</v>
      </c>
      <c r="CX47" s="382">
        <f t="shared" si="220"/>
        <v>259.69614161916394</v>
      </c>
      <c r="CY47" s="382">
        <f t="shared" si="221"/>
        <v>261.88974318007058</v>
      </c>
      <c r="CZ47" s="382">
        <f t="shared" si="222"/>
        <v>264.11660732386201</v>
      </c>
      <c r="DA47" s="382">
        <f t="shared" si="223"/>
        <v>266.37558250264692</v>
      </c>
      <c r="DB47" s="382">
        <f t="shared" si="224"/>
        <v>268.66558217859892</v>
      </c>
      <c r="DC47" s="382">
        <f t="shared" si="225"/>
        <v>270.98558301493546</v>
      </c>
      <c r="DD47" s="382">
        <f t="shared" si="226"/>
        <v>273.33462291586261</v>
      </c>
      <c r="DE47" s="521"/>
      <c r="DF47" s="252"/>
      <c r="DG47" s="537">
        <f t="shared" si="170"/>
        <v>360.00000000000006</v>
      </c>
      <c r="DH47" s="524">
        <v>36000</v>
      </c>
      <c r="DI47" s="382">
        <f t="shared" si="227"/>
        <v>18.313391071446219</v>
      </c>
      <c r="DJ47" s="382">
        <f t="shared" si="228"/>
        <v>36.615944747653025</v>
      </c>
      <c r="DK47" s="382">
        <f t="shared" si="229"/>
        <v>54.896896007413062</v>
      </c>
      <c r="DL47" s="382">
        <f t="shared" si="230"/>
        <v>73.145623331034514</v>
      </c>
      <c r="DM47" s="382">
        <f t="shared" si="231"/>
        <v>91.351717375681886</v>
      </c>
      <c r="DN47" s="382">
        <f t="shared" si="232"/>
        <v>109.5050460733838</v>
      </c>
      <c r="DO47" s="382">
        <f t="shared" si="233"/>
        <v>127.59581514058272</v>
      </c>
      <c r="DP47" s="382">
        <f t="shared" si="234"/>
        <v>145.61462313211956</v>
      </c>
      <c r="DQ47" s="382">
        <f t="shared" si="235"/>
        <v>163.55251033698264</v>
      </c>
      <c r="DR47" s="382">
        <f t="shared" si="236"/>
        <v>181.4010009920076</v>
      </c>
      <c r="DS47" s="382">
        <f t="shared" si="237"/>
        <v>199.15213847355932</v>
      </c>
      <c r="DT47" s="382">
        <f t="shared" si="238"/>
        <v>216.7985133092113</v>
      </c>
      <c r="DU47" s="382">
        <f t="shared" si="239"/>
        <v>234.33328402384097</v>
      </c>
      <c r="DV47" s="382">
        <f t="shared" si="240"/>
        <v>251.75019099205767</v>
      </c>
      <c r="DW47" s="382">
        <f t="shared" si="241"/>
        <v>269.04356360676564</v>
      </c>
      <c r="DX47" s="382">
        <f t="shared" si="242"/>
        <v>286.20832118874085</v>
      </c>
      <c r="DY47" s="382">
        <f t="shared" si="243"/>
        <v>303.23996815291036</v>
      </c>
      <c r="DZ47" s="382">
        <f t="shared" si="244"/>
        <v>320.13458401324488</v>
      </c>
      <c r="EA47" s="382">
        <f t="shared" si="245"/>
        <v>336.88880885052367</v>
      </c>
      <c r="EB47" s="382">
        <f t="shared" si="246"/>
        <v>353.49982488765028</v>
      </c>
      <c r="EC47" s="382">
        <f t="shared" si="247"/>
        <v>369.96533481790328</v>
      </c>
      <c r="ED47" s="382">
        <f t="shared" si="248"/>
        <v>386.28353751565055</v>
      </c>
      <c r="EE47" s="382">
        <f t="shared" si="249"/>
        <v>402.45310172943073</v>
      </c>
      <c r="EF47" s="382">
        <f t="shared" si="250"/>
        <v>418.47313831726552</v>
      </c>
      <c r="EG47" s="382">
        <f t="shared" si="251"/>
        <v>434.34317153641723</v>
      </c>
      <c r="EH47" s="382">
        <f t="shared" si="252"/>
        <v>450.06310984734347</v>
      </c>
      <c r="EI47" s="382">
        <f t="shared" si="253"/>
        <v>465.63321663666602</v>
      </c>
      <c r="EJ47" s="382">
        <f t="shared" si="254"/>
        <v>481.05408120870976</v>
      </c>
      <c r="EK47" s="382">
        <f t="shared" si="255"/>
        <v>496.32659034099783</v>
      </c>
      <c r="EL47" s="382">
        <f t="shared" si="256"/>
        <v>511.45190064760055</v>
      </c>
      <c r="EM47" s="382">
        <f t="shared" si="257"/>
        <v>526.43141194604038</v>
      </c>
      <c r="EN47" s="382">
        <f t="shared" si="258"/>
        <v>541.26674177945404</v>
      </c>
      <c r="EO47" s="382">
        <f t="shared" si="259"/>
        <v>555.95970120611048</v>
      </c>
      <c r="EP47" s="382">
        <f t="shared" si="260"/>
        <v>570.51227193334773</v>
      </c>
      <c r="EQ47" s="382">
        <f t="shared" si="261"/>
        <v>584.9265848426337</v>
      </c>
      <c r="ER47" s="382">
        <f t="shared" si="262"/>
        <v>599.2048999263684</v>
      </c>
      <c r="ES47" s="382">
        <f t="shared" si="263"/>
        <v>613.34958763527868</v>
      </c>
      <c r="ET47" s="382">
        <f t="shared" si="264"/>
        <v>627.36311161721142</v>
      </c>
      <c r="EU47" s="382">
        <f t="shared" si="265"/>
        <v>641.24801281364705</v>
      </c>
      <c r="EV47" s="382">
        <f t="shared" si="266"/>
        <v>655.00689486888746</v>
      </c>
      <c r="EW47" s="521"/>
      <c r="EX47" s="252"/>
      <c r="EY47" s="515">
        <f t="shared" si="171"/>
        <v>360.00000000000006</v>
      </c>
      <c r="EZ47" s="524">
        <v>36000</v>
      </c>
      <c r="FA47" s="382">
        <f t="shared" si="178"/>
        <v>169.72097274330699</v>
      </c>
      <c r="FB47" s="382">
        <f t="shared" si="178"/>
        <v>179.85338642751125</v>
      </c>
      <c r="FC47" s="382">
        <f t="shared" si="178"/>
        <v>190.07372861674099</v>
      </c>
      <c r="FD47" s="382">
        <f t="shared" si="178"/>
        <v>200.38148255903593</v>
      </c>
      <c r="FE47" s="382">
        <f t="shared" si="178"/>
        <v>210.77593304512311</v>
      </c>
      <c r="FF47" s="382">
        <f t="shared" si="178"/>
        <v>221.25617440933613</v>
      </c>
      <c r="FG47" s="382">
        <f t="shared" si="178"/>
        <v>231.82112048160641</v>
      </c>
      <c r="FH47" s="382">
        <f t="shared" si="178"/>
        <v>242.4695162588425</v>
      </c>
      <c r="FI47" s="382">
        <f t="shared" si="178"/>
        <v>253.19995103260368</v>
      </c>
      <c r="FJ47" s="382">
        <f t="shared" si="178"/>
        <v>264.01087268861198</v>
      </c>
      <c r="FK47" s="382">
        <f t="shared" si="179"/>
        <v>274.90060288253414</v>
      </c>
      <c r="FL47" s="382">
        <f t="shared" si="179"/>
        <v>285.86735279532775</v>
      </c>
      <c r="FM47" s="382">
        <f t="shared" si="179"/>
        <v>296.90923917947964</v>
      </c>
      <c r="FN47" s="382">
        <f t="shared" si="179"/>
        <v>308.02430042353171</v>
      </c>
      <c r="FO47" s="382">
        <f t="shared" si="179"/>
        <v>319.21051238496716</v>
      </c>
      <c r="FP47" s="382">
        <f t="shared" si="179"/>
        <v>330.4658037692293</v>
      </c>
      <c r="FQ47" s="382">
        <f t="shared" si="179"/>
        <v>341.78807086376423</v>
      </c>
      <c r="FR47" s="382">
        <f t="shared" si="179"/>
        <v>353.17519146895677</v>
      </c>
      <c r="FS47" s="382">
        <f t="shared" si="179"/>
        <v>364.62503790122969</v>
      </c>
      <c r="FT47" s="382">
        <f t="shared" si="179"/>
        <v>376.13548897618955</v>
      </c>
      <c r="FU47" s="382">
        <f t="shared" si="180"/>
        <v>387.70444091048535</v>
      </c>
      <c r="FV47" s="382">
        <f t="shared" si="180"/>
        <v>399.32981710927061</v>
      </c>
      <c r="FW47" s="382">
        <f t="shared" si="180"/>
        <v>411.00957683125262</v>
      </c>
      <c r="FX47" s="382">
        <f t="shared" si="180"/>
        <v>422.74172274499324</v>
      </c>
      <c r="FY47" s="382">
        <f t="shared" si="180"/>
        <v>434.52430740824411</v>
      </c>
      <c r="FZ47" s="382">
        <f t="shared" si="180"/>
        <v>446.3554387167141</v>
      </c>
      <c r="GA47" s="382">
        <f t="shared" si="180"/>
        <v>458.23328437992643</v>
      </c>
      <c r="GB47" s="382">
        <f t="shared" si="180"/>
        <v>470.1560754899989</v>
      </c>
      <c r="GC47" s="382">
        <f t="shared" si="180"/>
        <v>482.1221092545714</v>
      </c>
      <c r="GD47" s="382">
        <f t="shared" si="180"/>
        <v>494.12975096808884</v>
      </c>
      <c r="GE47" s="382">
        <f t="shared" si="181"/>
        <v>506.17743529656275</v>
      </c>
      <c r="GF47" s="382">
        <f t="shared" si="181"/>
        <v>518.26366695016281</v>
      </c>
      <c r="GG47" s="382">
        <f t="shared" si="181"/>
        <v>530.38702081585984</v>
      </c>
      <c r="GH47" s="382">
        <f t="shared" si="181"/>
        <v>542.54614161916402</v>
      </c>
      <c r="GI47" s="382">
        <f t="shared" si="181"/>
        <v>554.7397431800706</v>
      </c>
      <c r="GJ47" s="382">
        <f t="shared" si="181"/>
        <v>566.96660732386204</v>
      </c>
      <c r="GK47" s="382">
        <f t="shared" si="181"/>
        <v>579.22558250264694</v>
      </c>
      <c r="GL47" s="382">
        <f t="shared" si="181"/>
        <v>591.51558217859895</v>
      </c>
      <c r="GM47" s="382">
        <f t="shared" si="181"/>
        <v>603.83558301493554</v>
      </c>
      <c r="GN47" s="382">
        <f t="shared" si="182"/>
        <v>616.18462291586263</v>
      </c>
      <c r="GO47" s="511"/>
      <c r="GP47" s="521"/>
      <c r="GQ47" s="524">
        <v>36000</v>
      </c>
      <c r="GR47" s="583">
        <f t="shared" si="267"/>
        <v>8.2675885138461158</v>
      </c>
      <c r="GS47" s="477">
        <f t="shared" si="268"/>
        <v>3.9118870936421577</v>
      </c>
      <c r="GT47" s="477">
        <f t="shared" si="269"/>
        <v>2.4623766085258114</v>
      </c>
      <c r="GU47" s="477">
        <f t="shared" si="270"/>
        <v>1.7394869772613899</v>
      </c>
      <c r="GV47" s="477">
        <f t="shared" si="271"/>
        <v>1.3073012648280253</v>
      </c>
      <c r="GW47" s="477">
        <f t="shared" si="272"/>
        <v>1.020511221565656</v>
      </c>
      <c r="GX47" s="477">
        <f t="shared" si="273"/>
        <v>0.81683952742642996</v>
      </c>
      <c r="GY47" s="477">
        <f t="shared" si="274"/>
        <v>0.66514537512378979</v>
      </c>
      <c r="GZ47" s="477">
        <f t="shared" si="275"/>
        <v>0.54812635104720786</v>
      </c>
      <c r="HA47" s="477">
        <f t="shared" si="276"/>
        <v>0.45539920532326128</v>
      </c>
      <c r="HB47" s="477">
        <f t="shared" si="277"/>
        <v>0.38035476289415626</v>
      </c>
      <c r="HC47" s="477">
        <f t="shared" si="278"/>
        <v>0.31858539263876889</v>
      </c>
      <c r="HD47" s="477">
        <f t="shared" si="279"/>
        <v>0.26703827164933264</v>
      </c>
      <c r="HE47" s="477">
        <f t="shared" si="280"/>
        <v>0.22353154613197257</v>
      </c>
      <c r="HF47" s="477">
        <f t="shared" si="281"/>
        <v>0.1864640361793809</v>
      </c>
      <c r="HG47" s="477">
        <f t="shared" si="282"/>
        <v>0.15463380797828979</v>
      </c>
      <c r="HH47" s="477">
        <f t="shared" si="283"/>
        <v>0.12712078472259891</v>
      </c>
      <c r="HI47" s="477">
        <f t="shared" si="284"/>
        <v>0.10320849138356419</v>
      </c>
      <c r="HJ47" s="477">
        <f t="shared" si="285"/>
        <v>8.2330514763440776E-2</v>
      </c>
      <c r="HK47" s="477">
        <f t="shared" si="286"/>
        <v>6.4033027727052952E-2</v>
      </c>
      <c r="HL47" s="477">
        <f t="shared" si="287"/>
        <v>4.7948022214873834E-2</v>
      </c>
      <c r="HM47" s="477">
        <f t="shared" si="288"/>
        <v>3.3773843114117894E-2</v>
      </c>
      <c r="HN47" s="477">
        <f t="shared" si="289"/>
        <v>2.1260800488436558E-2</v>
      </c>
      <c r="HO47" s="477">
        <f t="shared" si="290"/>
        <v>1.0200378559283985E-2</v>
      </c>
      <c r="HP47" s="477">
        <f t="shared" si="291"/>
        <v>4.1703400374902598E-4</v>
      </c>
      <c r="HQ47" s="477">
        <f t="shared" si="292"/>
        <v>8.2381138322733596E-3</v>
      </c>
      <c r="HR47" s="477">
        <f t="shared" si="293"/>
        <v>1.5892191519733787E-2</v>
      </c>
      <c r="HS47" s="477">
        <f t="shared" si="294"/>
        <v>2.2654429396645453E-2</v>
      </c>
      <c r="HT47" s="477">
        <f t="shared" si="295"/>
        <v>2.8619222429060943E-2</v>
      </c>
      <c r="HU47" s="477">
        <f t="shared" si="296"/>
        <v>3.386858012958481E-2</v>
      </c>
      <c r="HV47" s="477">
        <f t="shared" si="297"/>
        <v>3.8474103539159026E-2</v>
      </c>
      <c r="HW47" s="477">
        <f t="shared" si="298"/>
        <v>4.2498592752377377E-2</v>
      </c>
      <c r="HX47" s="477">
        <f t="shared" si="299"/>
        <v>4.5997363360640593E-2</v>
      </c>
      <c r="HY47" s="477">
        <f t="shared" si="300"/>
        <v>4.9019331730432901E-2</v>
      </c>
      <c r="HZ47" s="477">
        <f t="shared" si="301"/>
        <v>5.1607915326133527E-2</v>
      </c>
      <c r="IA47" s="477">
        <f t="shared" si="302"/>
        <v>5.3801784008221352E-2</v>
      </c>
      <c r="IB47" s="477">
        <f t="shared" si="303"/>
        <v>5.5635490461800371E-2</v>
      </c>
      <c r="IC47" s="477">
        <f t="shared" si="304"/>
        <v>5.7140001977809954E-2</v>
      </c>
      <c r="ID47" s="477">
        <f t="shared" si="305"/>
        <v>5.8343151247447114E-2</v>
      </c>
      <c r="IE47" s="477">
        <f t="shared" si="306"/>
        <v>5.9270020296192251E-2</v>
      </c>
    </row>
    <row r="48" spans="1:270" s="82" customFormat="1" ht="17.45" customHeight="1">
      <c r="A48" s="173"/>
      <c r="B48" s="182"/>
      <c r="C48" s="91"/>
      <c r="D48" s="189"/>
      <c r="E48" s="151"/>
      <c r="F48" s="176"/>
      <c r="G48" s="176"/>
      <c r="H48" s="176"/>
      <c r="I48" s="176"/>
      <c r="J48" s="89"/>
      <c r="K48" s="597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167"/>
      <c r="W48" s="92"/>
      <c r="X48" s="524">
        <v>37000</v>
      </c>
      <c r="Y48" s="410">
        <f t="shared" ref="Y48:BL48" si="307">SQRT(5*((((1/$S54)*(((1+0.2*(Y$10/661.48)^2)^3.5)-1))+1)^(1/3.5)-1))</f>
        <v>3.2691845464205838E-2</v>
      </c>
      <c r="Z48" s="410">
        <f t="shared" si="307"/>
        <v>6.5363118364940173E-2</v>
      </c>
      <c r="AA48" s="410">
        <f t="shared" si="307"/>
        <v>9.7993390430988495E-2</v>
      </c>
      <c r="AB48" s="410">
        <f t="shared" si="307"/>
        <v>0.13056251935922783</v>
      </c>
      <c r="AC48" s="410">
        <f t="shared" si="307"/>
        <v>0.16305078534793946</v>
      </c>
      <c r="AD48" s="410">
        <f t="shared" si="307"/>
        <v>0.19543902013908471</v>
      </c>
      <c r="AE48" s="410">
        <f t="shared" si="307"/>
        <v>0.22770872647224569</v>
      </c>
      <c r="AF48" s="410">
        <f t="shared" si="307"/>
        <v>0.25984218616872606</v>
      </c>
      <c r="AG48" s="410">
        <f t="shared" si="307"/>
        <v>0.29182255542350655</v>
      </c>
      <c r="AH48" s="410">
        <f t="shared" si="307"/>
        <v>0.32363394627119363</v>
      </c>
      <c r="AI48" s="410">
        <f t="shared" si="307"/>
        <v>0.35526149358848497</v>
      </c>
      <c r="AJ48" s="410">
        <f t="shared" si="307"/>
        <v>0.3866914073847153</v>
      </c>
      <c r="AK48" s="410">
        <f t="shared" si="307"/>
        <v>0.41791101049685164</v>
      </c>
      <c r="AL48" s="410">
        <f t="shared" si="307"/>
        <v>0.44890876213436315</v>
      </c>
      <c r="AM48" s="410">
        <f t="shared" si="307"/>
        <v>0.47967426800273949</v>
      </c>
      <c r="AN48" s="410">
        <f t="shared" si="307"/>
        <v>0.51019827796610673</v>
      </c>
      <c r="AO48" s="410">
        <f t="shared" si="307"/>
        <v>0.54047267238680274</v>
      </c>
      <c r="AP48" s="410">
        <f t="shared" si="307"/>
        <v>0.57049043840317559</v>
      </c>
      <c r="AQ48" s="410">
        <f t="shared" si="307"/>
        <v>0.60024563747882376</v>
      </c>
      <c r="AR48" s="410">
        <f t="shared" si="307"/>
        <v>0.6297333655820101</v>
      </c>
      <c r="AS48" s="410">
        <f t="shared" si="307"/>
        <v>0.65894970733851144</v>
      </c>
      <c r="AT48" s="410">
        <f t="shared" si="307"/>
        <v>0.68789168545233204</v>
      </c>
      <c r="AU48" s="410">
        <f t="shared" si="307"/>
        <v>0.71655720661260469</v>
      </c>
      <c r="AV48" s="410">
        <f t="shared" si="307"/>
        <v>0.74494500500950234</v>
      </c>
      <c r="AW48" s="410">
        <f t="shared" si="307"/>
        <v>0.77305458447278963</v>
      </c>
      <c r="AX48" s="410">
        <f t="shared" si="307"/>
        <v>0.80088616013007863</v>
      </c>
      <c r="AY48" s="410">
        <f t="shared" si="307"/>
        <v>0.82844060036243894</v>
      </c>
      <c r="AZ48" s="410">
        <f t="shared" si="307"/>
        <v>0.8557193697173231</v>
      </c>
      <c r="BA48" s="410">
        <f t="shared" si="307"/>
        <v>0.88272447332536297</v>
      </c>
      <c r="BB48" s="410">
        <f t="shared" si="307"/>
        <v>0.9094584032616031</v>
      </c>
      <c r="BC48" s="410">
        <f t="shared" si="307"/>
        <v>0.93592408719405429</v>
      </c>
      <c r="BD48" s="410">
        <f t="shared" si="307"/>
        <v>0.96212483957470585</v>
      </c>
      <c r="BE48" s="410">
        <f t="shared" si="307"/>
        <v>0.98806431555036911</v>
      </c>
      <c r="BF48" s="410">
        <f t="shared" si="307"/>
        <v>1.0137464677030918</v>
      </c>
      <c r="BG48" s="410">
        <f t="shared" si="307"/>
        <v>1.0391755056722771</v>
      </c>
      <c r="BH48" s="410">
        <f t="shared" si="307"/>
        <v>1.0643558586620807</v>
      </c>
      <c r="BI48" s="410">
        <f t="shared" si="307"/>
        <v>1.0892921407980172</v>
      </c>
      <c r="BJ48" s="410">
        <f t="shared" si="307"/>
        <v>1.113989119264605</v>
      </c>
      <c r="BK48" s="410">
        <f t="shared" si="307"/>
        <v>1.1384516851309308</v>
      </c>
      <c r="BL48" s="410">
        <f t="shared" si="307"/>
        <v>1.162684826752117</v>
      </c>
      <c r="BM48" s="253"/>
      <c r="BN48" s="2"/>
      <c r="BO48" s="537">
        <f t="shared" ref="BO48:BO76" si="308">(BP48*288.15)/(100*(288.15+$F49))</f>
        <v>370.00000000000006</v>
      </c>
      <c r="BP48" s="524">
        <v>37000</v>
      </c>
      <c r="BQ48" s="382">
        <f t="shared" ref="BQ48:BQ76" si="309">$Q54*(1+0.2*Y48^2)</f>
        <v>216.69630694191494</v>
      </c>
      <c r="BR48" s="382">
        <f t="shared" ref="BR48:BR76" si="310">$Q54*(1+0.2*Z48^2)</f>
        <v>216.83511808275716</v>
      </c>
      <c r="BS48" s="382">
        <f t="shared" ref="BS48:BS76" si="311">$Q54*(1+0.2*AA48^2)</f>
        <v>217.06608289654366</v>
      </c>
      <c r="BT48" s="382">
        <f t="shared" ref="BT48:BT76" si="312">$Q54*(1+0.2*AB48^2)</f>
        <v>217.38862564562268</v>
      </c>
      <c r="BU48" s="382">
        <f t="shared" ref="BU48:BU76" si="313">$Q54*(1+0.2*AC48^2)</f>
        <v>217.80194995408371</v>
      </c>
      <c r="BV48" s="382">
        <f t="shared" ref="BV48:BV76" si="314">$Q54*(1+0.2*AD48^2)</f>
        <v>218.30504816551226</v>
      </c>
      <c r="BW48" s="382">
        <f t="shared" ref="BW48:BW76" si="315">$Q54*(1+0.2*AE48^2)</f>
        <v>218.89671296222849</v>
      </c>
      <c r="BX48" s="382">
        <f t="shared" ref="BX48:BX76" si="316">$Q54*(1+0.2*AF48^2)</f>
        <v>219.57555096212508</v>
      </c>
      <c r="BY48" s="382">
        <f t="shared" ref="BY48:BY76" si="317">$Q54*(1+0.2*AG48^2)</f>
        <v>220.3399979720198</v>
      </c>
      <c r="BZ48" s="382">
        <f t="shared" ref="BZ48:BZ76" si="318">$Q54*(1+0.2*AH48^2)</f>
        <v>221.18833555205984</v>
      </c>
      <c r="CA48" s="382">
        <f t="shared" ref="CA48:CA76" si="319">$Q54*(1+0.2*AI48^2)</f>
        <v>222.11870853430725</v>
      </c>
      <c r="CB48" s="382">
        <f t="shared" ref="CB48:CB76" si="320">$Q54*(1+0.2*AJ48^2)</f>
        <v>223.12914313971672</v>
      </c>
      <c r="CC48" s="382">
        <f t="shared" ref="CC48:CC76" si="321">$Q54*(1+0.2*AK48^2)</f>
        <v>224.21756535013247</v>
      </c>
      <c r="CD48" s="382">
        <f t="shared" ref="CD48:CD76" si="322">$Q54*(1+0.2*AL48^2)</f>
        <v>225.38181921410552</v>
      </c>
      <c r="CE48" s="382">
        <f t="shared" ref="CE48:CE76" si="323">$Q54*(1+0.2*AM48^2)</f>
        <v>226.6196847953386</v>
      </c>
      <c r="CF48" s="382">
        <f t="shared" ref="CF48:CF76" si="324">$Q54*(1+0.2*AN48^2)</f>
        <v>227.92889550832416</v>
      </c>
      <c r="CG48" s="382">
        <f t="shared" ref="CG48:CG76" si="325">$Q54*(1+0.2*AO48^2)</f>
        <v>229.30715462516466</v>
      </c>
      <c r="CH48" s="382">
        <f t="shared" ref="CH48:CH76" si="326">$Q54*(1+0.2*AP48^2)</f>
        <v>230.75215077867762</v>
      </c>
      <c r="CI48" s="382">
        <f t="shared" ref="CI48:CI76" si="327">$Q54*(1+0.2*AQ48^2)</f>
        <v>232.26157232791306</v>
      </c>
      <c r="CJ48" s="382">
        <f t="shared" ref="CJ48:CJ76" si="328">$Q54*(1+0.2*AR48^2)</f>
        <v>233.83312049167324</v>
      </c>
      <c r="CK48" s="382">
        <f t="shared" ref="CK48:CK76" si="329">$Q54*(1+0.2*AS48^2)</f>
        <v>235.46452119231219</v>
      </c>
      <c r="CL48" s="382">
        <f t="shared" ref="CL48:CL76" si="330">$Q54*(1+0.2*AT48^2)</f>
        <v>237.15353558518854</v>
      </c>
      <c r="CM48" s="382">
        <f t="shared" ref="CM48:CM76" si="331">$Q54*(1+0.2*AU48^2)</f>
        <v>238.8979692780415</v>
      </c>
      <c r="CN48" s="382">
        <f t="shared" ref="CN48:CN76" si="332">$Q54*(1+0.2*AV48^2)</f>
        <v>240.69568026902883</v>
      </c>
      <c r="CO48" s="382">
        <f t="shared" ref="CO48:CO76" si="333">$Q54*(1+0.2*AW48^2)</f>
        <v>242.54458565212016</v>
      </c>
      <c r="CP48" s="382">
        <f t="shared" ref="CP48:CP76" si="334">$Q54*(1+0.2*AX48^2)</f>
        <v>244.44266715415702</v>
      </c>
      <c r="CQ48" s="382">
        <f t="shared" ref="CQ48:CQ76" si="335">$Q54*(1+0.2*AY48^2)</f>
        <v>246.38797557943249</v>
      </c>
      <c r="CR48" s="382">
        <f t="shared" ref="CR48:CR76" si="336">$Q54*(1+0.2*AZ48^2)</f>
        <v>248.37863424552808</v>
      </c>
      <c r="CS48" s="382">
        <f t="shared" ref="CS48:CS76" si="337">$Q54*(1+0.2*BA48^2)</f>
        <v>250.41284149877703</v>
      </c>
      <c r="CT48" s="382">
        <f t="shared" ref="CT48:CT76" si="338">$Q54*(1+0.2*BB48^2)</f>
        <v>252.4888723996238</v>
      </c>
      <c r="CU48" s="382">
        <f t="shared" ref="CU48:CU76" si="339">$Q54*(1+0.2*BC48^2)</f>
        <v>254.6050796677406</v>
      </c>
      <c r="CV48" s="382">
        <f t="shared" ref="CV48:CV76" si="340">$Q54*(1+0.2*BD48^2)</f>
        <v>256.75989397453816</v>
      </c>
      <c r="CW48" s="382">
        <f t="shared" ref="CW48:CW76" si="341">$Q54*(1+0.2*BE48^2)</f>
        <v>258.95182366705967</v>
      </c>
      <c r="CX48" s="382">
        <f t="shared" ref="CX48:CX76" si="342">$Q54*(1+0.2*BF48^2)</f>
        <v>261.17945400255104</v>
      </c>
      <c r="CY48" s="382">
        <f t="shared" ref="CY48:CY76" si="343">$Q54*(1+0.2*BG48^2)</f>
        <v>263.44144596760509</v>
      </c>
      <c r="CZ48" s="382">
        <f t="shared" ref="CZ48:CZ76" si="344">$Q54*(1+0.2*BH48^2)</f>
        <v>265.73653474991886</v>
      </c>
      <c r="DA48" s="382">
        <f t="shared" ref="DA48:DA76" si="345">$Q54*(1+0.2*BI48^2)</f>
        <v>268.06352792465822</v>
      </c>
      <c r="DB48" s="382">
        <f t="shared" ref="DB48:DB76" si="346">$Q54*(1+0.2*BJ48^2)</f>
        <v>270.42130341133486</v>
      </c>
      <c r="DC48" s="382">
        <f t="shared" ref="DC48:DC76" si="347">$Q54*(1+0.2*BK48^2)</f>
        <v>272.80880725114184</v>
      </c>
      <c r="DD48" s="382">
        <f t="shared" ref="DD48:DD76" si="348">$Q54*(1+0.2*BL48^2)</f>
        <v>275.22505124896065</v>
      </c>
      <c r="DE48" s="521"/>
      <c r="DF48" s="2"/>
      <c r="DG48" s="537">
        <f t="shared" ref="DG48:DG76" si="349">(DH48*288.15)/(100*(288.15+$F49))</f>
        <v>370.00000000000006</v>
      </c>
      <c r="DH48" s="524">
        <v>37000</v>
      </c>
      <c r="DI48" s="382">
        <f t="shared" ref="DI48:DI76" si="350">Y48*$R54</f>
        <v>18.75104013423606</v>
      </c>
      <c r="DJ48" s="382">
        <f t="shared" ref="DJ48:DJ76" si="351">Z48*$R54</f>
        <v>37.490280476877587</v>
      </c>
      <c r="DK48" s="382">
        <f t="shared" ref="DK48:DK76" si="352">AA48*$R54</f>
        <v>56.206003997944258</v>
      </c>
      <c r="DL48" s="382">
        <f t="shared" ref="DL48:DL76" si="353">AB48*$R54</f>
        <v>74.88665768998446</v>
      </c>
      <c r="DM48" s="382">
        <f t="shared" ref="DM48:DM76" si="354">AC48*$R54</f>
        <v>93.520930879396971</v>
      </c>
      <c r="DN48" s="382">
        <f t="shared" ref="DN48:DN76" si="355">AD48*$R54</f>
        <v>112.09782924112359</v>
      </c>
      <c r="DO48" s="382">
        <f t="shared" ref="DO48:DO76" si="356">AE48*$R54</f>
        <v>130.60674331376669</v>
      </c>
      <c r="DP48" s="382">
        <f t="shared" ref="DP48:DP76" si="357">AF48*$R54</f>
        <v>149.03751049331532</v>
      </c>
      <c r="DQ48" s="382">
        <f t="shared" ref="DQ48:DQ76" si="358">AG48*$R54</f>
        <v>167.38046968968888</v>
      </c>
      <c r="DR48" s="382">
        <f t="shared" ref="DR48:DR76" si="359">AH48*$R54</f>
        <v>185.62650805310741</v>
      </c>
      <c r="DS48" s="382">
        <f t="shared" ref="DS48:DS76" si="360">AI48*$R54</f>
        <v>203.76709940465125</v>
      </c>
      <c r="DT48" s="382">
        <f t="shared" ref="DT48:DT76" si="361">AJ48*$R54</f>
        <v>221.79433422851471</v>
      </c>
      <c r="DU48" s="382">
        <f t="shared" ref="DU48:DU76" si="362">AK48*$R54</f>
        <v>239.70094129269964</v>
      </c>
      <c r="DV48" s="382">
        <f t="shared" ref="DV48:DV76" si="363">AL48*$R54</f>
        <v>257.48030115363059</v>
      </c>
      <c r="DW48" s="382">
        <f t="shared" ref="DW48:DW76" si="364">AM48*$R54</f>
        <v>275.12645196269489</v>
      </c>
      <c r="DX48" s="382">
        <f t="shared" ref="DX48:DX76" si="365">AN48*$R54</f>
        <v>292.63408812559032</v>
      </c>
      <c r="DY48" s="382">
        <f t="shared" ref="DY48:DY76" si="366">AO48*$R54</f>
        <v>309.99855246712497</v>
      </c>
      <c r="DZ48" s="382">
        <f t="shared" ref="DZ48:DZ76" si="367">AP48*$R54</f>
        <v>327.21582262488931</v>
      </c>
      <c r="EA48" s="382">
        <f t="shared" ref="EA48:EA76" si="368">AQ48*$R54</f>
        <v>344.28249243649572</v>
      </c>
      <c r="EB48" s="382">
        <f t="shared" ref="EB48:EB76" si="369">AR48*$R54</f>
        <v>361.19574909971112</v>
      </c>
      <c r="EC48" s="382">
        <f t="shared" ref="EC48:EC76" si="370">AS48*$R54</f>
        <v>377.95334687593754</v>
      </c>
      <c r="ED48" s="382">
        <f t="shared" ref="ED48:ED76" si="371">AT48*$R54</f>
        <v>394.55357807948405</v>
      </c>
      <c r="EE48" s="382">
        <f t="shared" ref="EE48:EE76" si="372">AU48*$R54</f>
        <v>410.99524205142416</v>
      </c>
      <c r="EF48" s="382">
        <f t="shared" ref="EF48:EF76" si="373">AV48*$R54</f>
        <v>427.27761276205422</v>
      </c>
      <c r="EG48" s="382">
        <f t="shared" ref="EG48:EG76" si="374">AW48*$R54</f>
        <v>443.40040562334127</v>
      </c>
      <c r="EH48" s="382">
        <f t="shared" ref="EH48:EH76" si="375">AX48*$R54</f>
        <v>459.36374402588717</v>
      </c>
      <c r="EI48" s="382">
        <f t="shared" ref="EI48:EI76" si="376">AY48*$R54</f>
        <v>475.16812604644645</v>
      </c>
      <c r="EJ48" s="382">
        <f t="shared" ref="EJ48:EJ76" si="377">AZ48*$R54</f>
        <v>490.81439170453075</v>
      </c>
      <c r="EK48" s="382">
        <f t="shared" ref="EK48:EK76" si="378">BA48*$R54</f>
        <v>506.30369108158749</v>
      </c>
      <c r="EL48" s="382">
        <f t="shared" ref="EL48:EL76" si="379">BB48*$R54</f>
        <v>521.63745355544813</v>
      </c>
      <c r="EM48" s="382">
        <f t="shared" ref="EM48:EM76" si="380">BC48*$R54</f>
        <v>536.81735834671338</v>
      </c>
      <c r="EN48" s="382">
        <f t="shared" ref="EN48:EN76" si="381">BD48*$R54</f>
        <v>551.84530652341357</v>
      </c>
      <c r="EO48" s="382">
        <f t="shared" ref="EO48:EO76" si="382">BE48*$R54</f>
        <v>566.72339456568284</v>
      </c>
      <c r="EP48" s="382">
        <f t="shared" ref="EP48:EP76" si="383">BF48*$R54</f>
        <v>581.45388955338626</v>
      </c>
      <c r="EQ48" s="382">
        <f t="shared" ref="EQ48:EQ76" si="384">BG48*$R54</f>
        <v>596.03920600660626</v>
      </c>
      <c r="ER48" s="382">
        <f t="shared" ref="ER48:ER76" si="385">BH48*$R54</f>
        <v>610.48188438103455</v>
      </c>
      <c r="ES48" s="382">
        <f t="shared" ref="ES48:ES76" si="386">BI48*$R54</f>
        <v>624.78457119758434</v>
      </c>
      <c r="ET48" s="382">
        <f t="shared" ref="ET48:ET76" si="387">BJ48*$R54</f>
        <v>638.95000076711995</v>
      </c>
      <c r="EU48" s="382">
        <f t="shared" ref="EU48:EU76" si="388">BK48*$R54</f>
        <v>652.98097845689574</v>
      </c>
      <c r="EV48" s="382">
        <f t="shared" ref="EV48:EV76" si="389">BL48*$R54</f>
        <v>666.88036543445276</v>
      </c>
      <c r="EW48" s="521"/>
      <c r="EX48" s="2"/>
      <c r="EY48" s="515">
        <f t="shared" ref="EY48:EY76" si="390">(EZ48*288.15)/(100*(288.15+$F49))</f>
        <v>370.00000000000006</v>
      </c>
      <c r="EZ48" s="524">
        <v>37000</v>
      </c>
      <c r="FA48" s="382">
        <f t="shared" ref="FA48:FA76" si="391">6*$EY48/10+FA$10+(BQ48-273.15)</f>
        <v>175.54630694191502</v>
      </c>
      <c r="FB48" s="382">
        <f t="shared" ref="FB48:FB76" si="392">6*$EY48/10+FB$10+(BR48-273.15)</f>
        <v>185.68511808275724</v>
      </c>
      <c r="FC48" s="382">
        <f t="shared" ref="FC48:FC76" si="393">6*$EY48/10+FC$10+(BS48-273.15)</f>
        <v>195.91608289654374</v>
      </c>
      <c r="FD48" s="382">
        <f t="shared" ref="FD48:FD76" si="394">6*$EY48/10+FD$10+(BT48-273.15)</f>
        <v>206.23862564562276</v>
      </c>
      <c r="FE48" s="382">
        <f t="shared" ref="FE48:FE76" si="395">6*$EY48/10+FE$10+(BU48-273.15)</f>
        <v>216.65194995408379</v>
      </c>
      <c r="FF48" s="382">
        <f t="shared" ref="FF48:FF76" si="396">6*$EY48/10+FF$10+(BV48-273.15)</f>
        <v>227.15504816551234</v>
      </c>
      <c r="FG48" s="382">
        <f t="shared" ref="FG48:FG76" si="397">6*$EY48/10+FG$10+(BW48-273.15)</f>
        <v>237.74671296222857</v>
      </c>
      <c r="FH48" s="382">
        <f t="shared" ref="FH48:FH76" si="398">6*$EY48/10+FH$10+(BX48-273.15)</f>
        <v>248.42555096212516</v>
      </c>
      <c r="FI48" s="382">
        <f t="shared" ref="FI48:FI76" si="399">6*$EY48/10+FI$10+(BY48-273.15)</f>
        <v>259.18999797201991</v>
      </c>
      <c r="FJ48" s="382">
        <f t="shared" ref="FJ48:FJ76" si="400">6*$EY48/10+FJ$10+(BZ48-273.15)</f>
        <v>270.03833555205995</v>
      </c>
      <c r="FK48" s="382">
        <f t="shared" ref="FK48:FK76" si="401">6*$EY48/10+FK$10+(CA48-273.15)</f>
        <v>280.96870853430732</v>
      </c>
      <c r="FL48" s="382">
        <f t="shared" ref="FL48:FL76" si="402">6*$EY48/10+FL$10+(CB48-273.15)</f>
        <v>291.97914313971683</v>
      </c>
      <c r="FM48" s="382">
        <f t="shared" ref="FM48:FM76" si="403">6*$EY48/10+FM$10+(CC48-273.15)</f>
        <v>303.06756535013255</v>
      </c>
      <c r="FN48" s="382">
        <f t="shared" ref="FN48:FN76" si="404">6*$EY48/10+FN$10+(CD48-273.15)</f>
        <v>314.2318192141056</v>
      </c>
      <c r="FO48" s="382">
        <f t="shared" ref="FO48:FO76" si="405">6*$EY48/10+FO$10+(CE48-273.15)</f>
        <v>325.46968479533871</v>
      </c>
      <c r="FP48" s="382">
        <f t="shared" ref="FP48:FP76" si="406">6*$EY48/10+FP$10+(CF48-273.15)</f>
        <v>336.77889550832424</v>
      </c>
      <c r="FQ48" s="382">
        <f t="shared" ref="FQ48:FQ76" si="407">6*$EY48/10+FQ$10+(CG48-273.15)</f>
        <v>348.15715462516471</v>
      </c>
      <c r="FR48" s="382">
        <f t="shared" ref="FR48:FR76" si="408">6*$EY48/10+FR$10+(CH48-273.15)</f>
        <v>359.6021507786777</v>
      </c>
      <c r="FS48" s="382">
        <f t="shared" ref="FS48:FS76" si="409">6*$EY48/10+FS$10+(CI48-273.15)</f>
        <v>371.11157232791311</v>
      </c>
      <c r="FT48" s="382">
        <f t="shared" ref="FT48:FT76" si="410">6*$EY48/10+FT$10+(CJ48-273.15)</f>
        <v>382.68312049167332</v>
      </c>
      <c r="FU48" s="382">
        <f t="shared" ref="FU48:FU76" si="411">6*$EY48/10+FU$10+(CK48-273.15)</f>
        <v>394.31452119231227</v>
      </c>
      <c r="FV48" s="382">
        <f t="shared" ref="FV48:FV76" si="412">6*$EY48/10+FV$10+(CL48-273.15)</f>
        <v>406.00353558518862</v>
      </c>
      <c r="FW48" s="382">
        <f t="shared" ref="FW48:FW76" si="413">6*$EY48/10+FW$10+(CM48-273.15)</f>
        <v>417.74796927804158</v>
      </c>
      <c r="FX48" s="382">
        <f t="shared" ref="FX48:FX76" si="414">6*$EY48/10+FX$10+(CN48-273.15)</f>
        <v>429.54568026902894</v>
      </c>
      <c r="FY48" s="382">
        <f t="shared" ref="FY48:FY76" si="415">6*$EY48/10+FY$10+(CO48-273.15)</f>
        <v>441.39458565212021</v>
      </c>
      <c r="FZ48" s="382">
        <f t="shared" ref="FZ48:FZ76" si="416">6*$EY48/10+FZ$10+(CP48-273.15)</f>
        <v>453.29266715415713</v>
      </c>
      <c r="GA48" s="382">
        <f t="shared" ref="GA48:GA76" si="417">6*$EY48/10+GA$10+(CQ48-273.15)</f>
        <v>465.2379755794326</v>
      </c>
      <c r="GB48" s="382">
        <f t="shared" ref="GB48:GB76" si="418">6*$EY48/10+GB$10+(CR48-273.15)</f>
        <v>477.22863424552816</v>
      </c>
      <c r="GC48" s="382">
        <f t="shared" ref="GC48:GC76" si="419">6*$EY48/10+GC$10+(CS48-273.15)</f>
        <v>489.26284149877705</v>
      </c>
      <c r="GD48" s="382">
        <f t="shared" ref="GD48:GD76" si="420">6*$EY48/10+GD$10+(CT48-273.15)</f>
        <v>501.33887239962382</v>
      </c>
      <c r="GE48" s="382">
        <f t="shared" ref="GE48:GE76" si="421">6*$EY48/10+GE$10+(CU48-273.15)</f>
        <v>513.45507966774062</v>
      </c>
      <c r="GF48" s="382">
        <f t="shared" ref="GF48:GF76" si="422">6*$EY48/10+GF$10+(CV48-273.15)</f>
        <v>525.60989397453818</v>
      </c>
      <c r="GG48" s="382">
        <f t="shared" ref="GG48:GG76" si="423">6*$EY48/10+GG$10+(CW48-273.15)</f>
        <v>537.80182366705969</v>
      </c>
      <c r="GH48" s="382">
        <f t="shared" ref="GH48:GH76" si="424">6*$EY48/10+GH$10+(CX48-273.15)</f>
        <v>550.02945400255112</v>
      </c>
      <c r="GI48" s="382">
        <f t="shared" ref="GI48:GI76" si="425">6*$EY48/10+GI$10+(CY48-273.15)</f>
        <v>562.29144596760511</v>
      </c>
      <c r="GJ48" s="382">
        <f t="shared" ref="GJ48:GJ76" si="426">6*$EY48/10+GJ$10+(CZ48-273.15)</f>
        <v>574.58653474991888</v>
      </c>
      <c r="GK48" s="382">
        <f t="shared" ref="GK48:GK76" si="427">6*$EY48/10+GK$10+(DA48-273.15)</f>
        <v>586.91352792465818</v>
      </c>
      <c r="GL48" s="382">
        <f t="shared" ref="GL48:GL76" si="428">6*$EY48/10+GL$10+(DB48-273.15)</f>
        <v>599.27130341133488</v>
      </c>
      <c r="GM48" s="382">
        <f t="shared" ref="GM48:GM76" si="429">6*$EY48/10+GM$10+(DC48-273.15)</f>
        <v>611.65880725114187</v>
      </c>
      <c r="GN48" s="382">
        <f t="shared" ref="GN48:GN76" si="430">6*$EY48/10+GN$10+(DD48-273.15)</f>
        <v>624.07505124896068</v>
      </c>
      <c r="GO48" s="511"/>
      <c r="GP48" s="521"/>
      <c r="GQ48" s="524">
        <v>37000</v>
      </c>
      <c r="GR48" s="583">
        <f t="shared" ref="GR48:GR76" si="431">ABS((FA48-DI48)/DI48)</f>
        <v>8.361950360364208</v>
      </c>
      <c r="GS48" s="477">
        <f t="shared" ref="GS48:GS76" si="432">ABS((FB48-DJ48)/DJ48)</f>
        <v>3.9528868741667575</v>
      </c>
      <c r="GT48" s="477">
        <f t="shared" ref="GT48:GT76" si="433">ABS((FC48-DK48)/DK48)</f>
        <v>2.4856789125892917</v>
      </c>
      <c r="GU48" s="477">
        <f t="shared" ref="GU48:GU76" si="434">ABS((FD48-DL48)/DL48)</f>
        <v>1.7540102871116074</v>
      </c>
      <c r="GV48" s="477">
        <f t="shared" ref="GV48:GV76" si="435">ABS((FE48-DM48)/DM48)</f>
        <v>1.3166145580124147</v>
      </c>
      <c r="GW48" s="477">
        <f t="shared" ref="GW48:GW76" si="436">ABS((FF48-DN48)/DN48)</f>
        <v>1.0264000623678402</v>
      </c>
      <c r="GX48" s="477">
        <f t="shared" ref="GX48:GX76" si="437">ABS((FG48-DO48)/DO48)</f>
        <v>0.82032494594150662</v>
      </c>
      <c r="GY48" s="477">
        <f t="shared" ref="GY48:GY76" si="438">ABS((FH48-DP48)/DP48)</f>
        <v>0.66686594629657092</v>
      </c>
      <c r="GZ48" s="477">
        <f t="shared" ref="GZ48:GZ76" si="439">ABS((FI48-DQ48)/DQ48)</f>
        <v>0.54850800964138269</v>
      </c>
      <c r="HA48" s="477">
        <f t="shared" ref="HA48:HA76" si="440">ABS((FJ48-DR48)/DR48)</f>
        <v>0.45474015744993951</v>
      </c>
      <c r="HB48" s="477">
        <f t="shared" ref="HB48:HB76" si="441">ABS((FK48-DS48)/DS48)</f>
        <v>0.37887180685801064</v>
      </c>
      <c r="HC48" s="477">
        <f t="shared" ref="HC48:HC76" si="442">ABS((FL48-DT48)/DT48)</f>
        <v>0.31644094586695215</v>
      </c>
      <c r="HD48" s="477">
        <f t="shared" ref="HD48:HD76" si="443">ABS((FM48-DU48)/DU48)</f>
        <v>0.26435700967922238</v>
      </c>
      <c r="HE48" s="477">
        <f t="shared" ref="HE48:HE76" si="444">ABS((FN48-DV48)/DV48)</f>
        <v>0.22041110642717915</v>
      </c>
      <c r="HF48" s="477">
        <f t="shared" ref="HF48:HF76" si="445">ABS((FO48-DW48)/DW48)</f>
        <v>0.18298216137890658</v>
      </c>
      <c r="HG48" s="477">
        <f t="shared" ref="HG48:HG76" si="446">ABS((FP48-DX48)/DX48)</f>
        <v>0.15085326410704486</v>
      </c>
      <c r="HH48" s="477">
        <f t="shared" ref="HH48:HH76" si="447">ABS((FQ48-DY48)/DY48)</f>
        <v>0.12309283980313561</v>
      </c>
      <c r="HI48" s="477">
        <f t="shared" ref="HI48:HI76" si="448">ABS((FR48-DZ48)/DZ48)</f>
        <v>9.8975434298955417E-2</v>
      </c>
      <c r="HJ48" s="477">
        <f t="shared" ref="HJ48:HJ76" si="449">ABS((FS48-EA48)/EA48)</f>
        <v>7.7927517317384717E-2</v>
      </c>
      <c r="HK48" s="477">
        <f t="shared" ref="HK48:HK76" si="450">ABS((FT48-EB48)/EB48)</f>
        <v>5.9489546722296636E-2</v>
      </c>
      <c r="HL48" s="477">
        <f t="shared" ref="HL48:HL76" si="451">ABS((FU48-EC48)/EC48)</f>
        <v>4.3288872691859645E-2</v>
      </c>
      <c r="HM48" s="477">
        <f t="shared" ref="HM48:HM76" si="452">ABS((FV48-ED48)/ED48)</f>
        <v>2.9020032111831288E-2</v>
      </c>
      <c r="HN48" s="477">
        <f t="shared" ref="HN48:HN76" si="453">ABS((FW48-EE48)/EE48)</f>
        <v>1.6430183456412166E-2</v>
      </c>
      <c r="HO48" s="477">
        <f t="shared" ref="HO48:HO76" si="454">ABS((FX48-EF48)/EF48)</f>
        <v>5.3081824070145616E-3</v>
      </c>
      <c r="HP48" s="477">
        <f t="shared" ref="HP48:HP76" si="455">ABS((FY48-EG48)/EG48)</f>
        <v>4.5237215523094426E-3</v>
      </c>
      <c r="HQ48" s="477">
        <f t="shared" ref="HQ48:HQ76" si="456">ABS((FZ48-EH48)/EH48)</f>
        <v>1.3216273488462143E-2</v>
      </c>
      <c r="HR48" s="477">
        <f t="shared" ref="HR48:HR76" si="457">ABS((GA48-EI48)/EI48)</f>
        <v>2.0898183027628414E-2</v>
      </c>
      <c r="HS48" s="477">
        <f t="shared" ref="HS48:HS76" si="458">ABS((GB48-EJ48)/EJ48)</f>
        <v>2.7680030758309937E-2</v>
      </c>
      <c r="HT48" s="477">
        <f t="shared" ref="HT48:HT76" si="459">ABS((GC48-EK48)/EK48)</f>
        <v>3.3657367866323569E-2</v>
      </c>
      <c r="HU48" s="477">
        <f t="shared" ref="HU48:HU76" si="460">ABS((GD48-EL48)/EL48)</f>
        <v>3.8913197312559621E-2</v>
      </c>
      <c r="HV48" s="477">
        <f t="shared" ref="HV48:HV76" si="461">ABS((GE48-EM48)/EM48)</f>
        <v>4.3519976237213626E-2</v>
      </c>
      <c r="HW48" s="477">
        <f t="shared" ref="HW48:HW76" si="462">ABS((GF48-EN48)/EN48)</f>
        <v>4.7541244328336563E-2</v>
      </c>
      <c r="HX48" s="477">
        <f t="shared" ref="HX48:HX76" si="463">ABS((GG48-EO48)/EO48)</f>
        <v>5.1032957481467009E-2</v>
      </c>
      <c r="HY48" s="477">
        <f t="shared" ref="HY48:HY76" si="464">ABS((GH48-EP48)/EP48)</f>
        <v>5.4044587396211582E-2</v>
      </c>
      <c r="HZ48" s="477">
        <f t="shared" ref="HZ48:HZ76" si="465">ABS((GI48-EQ48)/EQ48)</f>
        <v>5.6620033881843508E-2</v>
      </c>
      <c r="IA48" s="477">
        <f t="shared" ref="IA48:IA76" si="466">ABS((GJ48-ER48)/ER48)</f>
        <v>5.87983862412393E-2</v>
      </c>
      <c r="IB48" s="477">
        <f t="shared" ref="IB48:IB76" si="467">ABS((GK48-ES48)/ES48)</f>
        <v>6.0614562232763056E-2</v>
      </c>
      <c r="IC48" s="477">
        <f t="shared" ref="IC48:IC76" si="468">ABS((GL48-ET48)/ET48)</f>
        <v>6.2099847105637422E-2</v>
      </c>
      <c r="ID48" s="477">
        <f t="shared" ref="ID48:ID76" si="469">ABS((GM48-EU48)/EU48)</f>
        <v>6.328235058761611E-2</v>
      </c>
      <c r="IE48" s="477">
        <f t="shared" ref="IE48:IE76" si="470">ABS((GN48-EV48)/EV48)</f>
        <v>6.4187396127048504E-2</v>
      </c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</row>
    <row r="49" spans="1:270">
      <c r="K49" s="605"/>
      <c r="V49" s="279"/>
      <c r="X49" s="524">
        <v>38000</v>
      </c>
      <c r="Y49" s="410">
        <f t="shared" ref="Y49:BL49" si="471">SQRT(5*((((1/$S55)*(((1+0.2*(Y$10/661.48)^2)^3.5)-1))+1)^(1/3.5)-1))</f>
        <v>3.3486782758138323E-2</v>
      </c>
      <c r="Z49" s="410">
        <f t="shared" si="471"/>
        <v>6.6951174832461255E-2</v>
      </c>
      <c r="AA49" s="410">
        <f t="shared" si="471"/>
        <v>0.10037095046547891</v>
      </c>
      <c r="AB49" s="410">
        <f t="shared" si="471"/>
        <v>0.1337242106044341</v>
      </c>
      <c r="AC49" s="410">
        <f t="shared" si="471"/>
        <v>0.16698953849868522</v>
      </c>
      <c r="AD49" s="410">
        <f t="shared" si="471"/>
        <v>0.20014614630689695</v>
      </c>
      <c r="AE49" s="410">
        <f t="shared" si="471"/>
        <v>0.23317401022231354</v>
      </c>
      <c r="AF49" s="410">
        <f t="shared" si="471"/>
        <v>0.26605399202085311</v>
      </c>
      <c r="AG49" s="410">
        <f t="shared" si="471"/>
        <v>0.29876794538634671</v>
      </c>
      <c r="AH49" s="410">
        <f t="shared" si="471"/>
        <v>0.33129880584986415</v>
      </c>
      <c r="AI49" s="410">
        <f t="shared" si="471"/>
        <v>0.36363066366947405</v>
      </c>
      <c r="AJ49" s="410">
        <f t="shared" si="471"/>
        <v>0.39574881945231238</v>
      </c>
      <c r="AK49" s="410">
        <f t="shared" si="471"/>
        <v>0.42763982276220924</v>
      </c>
      <c r="AL49" s="410">
        <f t="shared" si="471"/>
        <v>0.45929149434848371</v>
      </c>
      <c r="AM49" s="410">
        <f t="shared" si="471"/>
        <v>0.49069293296366184</v>
      </c>
      <c r="AN49" s="410">
        <f t="shared" si="471"/>
        <v>0.5218345080030351</v>
      </c>
      <c r="AO49" s="410">
        <f t="shared" si="471"/>
        <v>0.55270783939503332</v>
      </c>
      <c r="AP49" s="410">
        <f t="shared" si="471"/>
        <v>0.58330576630001973</v>
      </c>
      <c r="AQ49" s="410">
        <f t="shared" si="471"/>
        <v>0.61362230624047553</v>
      </c>
      <c r="AR49" s="410">
        <f t="shared" si="471"/>
        <v>0.64365260629502519</v>
      </c>
      <c r="AS49" s="410">
        <f t="shared" si="471"/>
        <v>0.67339288794998797</v>
      </c>
      <c r="AT49" s="410">
        <f t="shared" si="471"/>
        <v>0.70284038712509544</v>
      </c>
      <c r="AU49" s="410">
        <f t="shared" si="471"/>
        <v>0.73199329078289632</v>
      </c>
      <c r="AV49" s="410">
        <f t="shared" si="471"/>
        <v>0.7608506714037383</v>
      </c>
      <c r="AW49" s="410">
        <f t="shared" si="471"/>
        <v>0.78941242046750948</v>
      </c>
      <c r="AX49" s="410">
        <f t="shared" si="471"/>
        <v>0.81767918193676781</v>
      </c>
      <c r="AY49" s="410">
        <f t="shared" si="471"/>
        <v>0.84565228658906588</v>
      </c>
      <c r="AZ49" s="410">
        <f t="shared" si="471"/>
        <v>0.87333368790410393</v>
      </c>
      <c r="BA49" s="410">
        <f t="shared" si="471"/>
        <v>0.90072590007682451</v>
      </c>
      <c r="BB49" s="410">
        <f t="shared" si="471"/>
        <v>0.92783193860378199</v>
      </c>
      <c r="BC49" s="410">
        <f t="shared" si="471"/>
        <v>0.95465526377790766</v>
      </c>
      <c r="BD49" s="410">
        <f t="shared" si="471"/>
        <v>0.98119972732760452</v>
      </c>
      <c r="BE49" s="410">
        <f t="shared" si="471"/>
        <v>1.0074695223496579</v>
      </c>
      <c r="BF49" s="410">
        <f t="shared" si="471"/>
        <v>1.0334691366115918</v>
      </c>
      <c r="BG49" s="410">
        <f t="shared" si="471"/>
        <v>1.0592033092373525</v>
      </c>
      <c r="BH49" s="410">
        <f t="shared" si="471"/>
        <v>1.0846769907393017</v>
      </c>
      <c r="BI49" s="410">
        <f t="shared" si="471"/>
        <v>1.1098953063189219</v>
      </c>
      <c r="BJ49" s="410">
        <f t="shared" si="471"/>
        <v>1.1348635223267518</v>
      </c>
      <c r="BK49" s="410">
        <f t="shared" si="471"/>
        <v>1.1595870157482504</v>
      </c>
      <c r="BL49" s="410">
        <f t="shared" si="471"/>
        <v>1.1840712465650975</v>
      </c>
      <c r="BM49" s="253"/>
      <c r="BN49" s="252"/>
      <c r="BO49" s="537">
        <f t="shared" si="308"/>
        <v>380.00000000000006</v>
      </c>
      <c r="BP49" s="524">
        <v>38000</v>
      </c>
      <c r="BQ49" s="382">
        <f t="shared" si="309"/>
        <v>216.69858644044888</v>
      </c>
      <c r="BR49" s="382">
        <f t="shared" si="310"/>
        <v>216.8442226935783</v>
      </c>
      <c r="BS49" s="382">
        <f t="shared" si="311"/>
        <v>217.08651832651537</v>
      </c>
      <c r="BT49" s="382">
        <f t="shared" si="312"/>
        <v>217.42483189167868</v>
      </c>
      <c r="BU49" s="382">
        <f t="shared" si="313"/>
        <v>217.85827667283266</v>
      </c>
      <c r="BV49" s="382">
        <f t="shared" si="314"/>
        <v>218.38573162693419</v>
      </c>
      <c r="BW49" s="382">
        <f t="shared" si="315"/>
        <v>219.00585494525964</v>
      </c>
      <c r="BX49" s="382">
        <f t="shared" si="316"/>
        <v>219.71709988622953</v>
      </c>
      <c r="BY49" s="382">
        <f t="shared" si="317"/>
        <v>220.51773248845217</v>
      </c>
      <c r="BZ49" s="382">
        <f t="shared" si="318"/>
        <v>221.40585074493825</v>
      </c>
      <c r="CA49" s="382">
        <f t="shared" si="319"/>
        <v>222.3794048082575</v>
      </c>
      <c r="CB49" s="382">
        <f t="shared" si="320"/>
        <v>223.43621780081341</v>
      </c>
      <c r="CC49" s="382">
        <f t="shared" si="321"/>
        <v>224.57400682277949</v>
      </c>
      <c r="CD49" s="382">
        <f t="shared" si="322"/>
        <v>225.79040378038414</v>
      </c>
      <c r="CE49" s="382">
        <f t="shared" si="323"/>
        <v>227.08297569659135</v>
      </c>
      <c r="CF49" s="382">
        <f t="shared" si="324"/>
        <v>228.44924421206403</v>
      </c>
      <c r="CG49" s="382">
        <f t="shared" si="325"/>
        <v>229.88670403393476</v>
      </c>
      <c r="CH49" s="382">
        <f t="shared" si="326"/>
        <v>231.39284014086337</v>
      </c>
      <c r="CI49" s="382">
        <f t="shared" si="327"/>
        <v>232.96514360293733</v>
      </c>
      <c r="CJ49" s="382">
        <f t="shared" si="328"/>
        <v>234.60112592241205</v>
      </c>
      <c r="CK49" s="382">
        <f t="shared" si="329"/>
        <v>236.29833184469567</v>
      </c>
      <c r="CL49" s="382">
        <f t="shared" si="330"/>
        <v>238.05435062746616</v>
      </c>
      <c r="CM49" s="382">
        <f t="shared" si="331"/>
        <v>239.86682578876921</v>
      </c>
      <c r="CN49" s="382">
        <f t="shared" si="332"/>
        <v>241.73346338222288</v>
      </c>
      <c r="CO49" s="382">
        <f t="shared" si="333"/>
        <v>243.65203886910007</v>
      </c>
      <c r="CP49" s="382">
        <f t="shared" si="334"/>
        <v>245.62040267338702</v>
      </c>
      <c r="CQ49" s="382">
        <f t="shared" si="335"/>
        <v>247.6364845173679</v>
      </c>
      <c r="CR49" s="382">
        <f t="shared" si="336"/>
        <v>249.69829664243568</v>
      </c>
      <c r="CS49" s="382">
        <f t="shared" si="337"/>
        <v>251.80393602325393</v>
      </c>
      <c r="CT49" s="382">
        <f t="shared" si="338"/>
        <v>253.95158568375092</v>
      </c>
      <c r="CU49" s="382">
        <f t="shared" si="339"/>
        <v>256.13951522126666</v>
      </c>
      <c r="CV49" s="382">
        <f t="shared" si="340"/>
        <v>258.36608064109714</v>
      </c>
      <c r="CW49" s="382">
        <f t="shared" si="341"/>
        <v>260.62972359815893</v>
      </c>
      <c r="CX49" s="382">
        <f t="shared" si="342"/>
        <v>262.92897013597877</v>
      </c>
      <c r="CY49" s="382">
        <f t="shared" si="343"/>
        <v>265.26242900608378</v>
      </c>
      <c r="CZ49" s="382">
        <f t="shared" si="344"/>
        <v>267.62878964340933</v>
      </c>
      <c r="DA49" s="382">
        <f t="shared" si="345"/>
        <v>270.02681986584031</v>
      </c>
      <c r="DB49" s="382">
        <f t="shared" si="346"/>
        <v>272.45536335860987</v>
      </c>
      <c r="DC49" s="382">
        <f t="shared" si="347"/>
        <v>274.91333699718456</v>
      </c>
      <c r="DD49" s="382">
        <f t="shared" si="348"/>
        <v>277.39972805553936</v>
      </c>
      <c r="DE49" s="521"/>
      <c r="DF49" s="252"/>
      <c r="DG49" s="537">
        <f t="shared" si="349"/>
        <v>380.00000000000006</v>
      </c>
      <c r="DH49" s="524">
        <v>38000</v>
      </c>
      <c r="DI49" s="382">
        <f t="shared" si="350"/>
        <v>19.206991791019995</v>
      </c>
      <c r="DJ49" s="382">
        <f t="shared" si="351"/>
        <v>38.401140972364892</v>
      </c>
      <c r="DK49" s="382">
        <f t="shared" si="352"/>
        <v>57.569699531042801</v>
      </c>
      <c r="DL49" s="382">
        <f t="shared" si="353"/>
        <v>76.700106841878807</v>
      </c>
      <c r="DM49" s="382">
        <f t="shared" si="354"/>
        <v>95.780078913402789</v>
      </c>
      <c r="DN49" s="382">
        <f t="shared" si="355"/>
        <v>114.79769247723853</v>
      </c>
      <c r="DO49" s="382">
        <f t="shared" si="356"/>
        <v>133.74146249181723</v>
      </c>
      <c r="DP49" s="382">
        <f t="shared" si="357"/>
        <v>152.60041185863739</v>
      </c>
      <c r="DQ49" s="382">
        <f t="shared" si="358"/>
        <v>171.36413240716158</v>
      </c>
      <c r="DR49" s="382">
        <f t="shared" si="359"/>
        <v>190.02283648125621</v>
      </c>
      <c r="DS49" s="382">
        <f t="shared" si="360"/>
        <v>208.56739874078681</v>
      </c>
      <c r="DT49" s="382">
        <f t="shared" si="361"/>
        <v>226.98938806473146</v>
      </c>
      <c r="DU49" s="382">
        <f t="shared" si="362"/>
        <v>245.28108969533127</v>
      </c>
      <c r="DV49" s="382">
        <f t="shared" si="363"/>
        <v>263.4355179878458</v>
      </c>
      <c r="DW49" s="382">
        <f t="shared" si="364"/>
        <v>281.44642032098699</v>
      </c>
      <c r="DX49" s="382">
        <f t="shared" si="365"/>
        <v>299.30827287519537</v>
      </c>
      <c r="DY49" s="382">
        <f t="shared" si="366"/>
        <v>317.01626909837501</v>
      </c>
      <c r="DZ49" s="382">
        <f t="shared" si="367"/>
        <v>334.56630175248165</v>
      </c>
      <c r="EA49" s="382">
        <f t="shared" si="368"/>
        <v>351.9549394718502</v>
      </c>
      <c r="EB49" s="382">
        <f t="shared" si="369"/>
        <v>369.17939876958388</v>
      </c>
      <c r="EC49" s="382">
        <f t="shared" si="370"/>
        <v>386.23751240609522</v>
      </c>
      <c r="ED49" s="382">
        <f t="shared" si="371"/>
        <v>403.12769498969681</v>
      </c>
      <c r="EE49" s="382">
        <f t="shared" si="372"/>
        <v>419.84890661769936</v>
      </c>
      <c r="EF49" s="382">
        <f t="shared" si="373"/>
        <v>436.40061529327073</v>
      </c>
      <c r="EG49" s="382">
        <f t="shared" si="374"/>
        <v>452.78275877260222</v>
      </c>
      <c r="EH49" s="382">
        <f t="shared" si="375"/>
        <v>468.99570641287136</v>
      </c>
      <c r="EI49" s="382">
        <f t="shared" si="376"/>
        <v>485.04022150727701</v>
      </c>
      <c r="EJ49" s="382">
        <f t="shared" si="377"/>
        <v>500.91742451187594</v>
      </c>
      <c r="EK49" s="382">
        <f t="shared" si="378"/>
        <v>516.628757491795</v>
      </c>
      <c r="EL49" s="382">
        <f t="shared" si="379"/>
        <v>532.17595004339398</v>
      </c>
      <c r="EM49" s="382">
        <f t="shared" si="380"/>
        <v>547.56098688459622</v>
      </c>
      <c r="EN49" s="382">
        <f t="shared" si="381"/>
        <v>562.78607724870858</v>
      </c>
      <c r="EO49" s="382">
        <f t="shared" si="382"/>
        <v>577.85362616747511</v>
      </c>
      <c r="EP49" s="382">
        <f t="shared" si="383"/>
        <v>592.76620768674002</v>
      </c>
      <c r="EQ49" s="382">
        <f t="shared" si="384"/>
        <v>607.52654002268389</v>
      </c>
      <c r="ER49" s="382">
        <f t="shared" si="385"/>
        <v>622.13746263740074</v>
      </c>
      <c r="ES49" s="382">
        <f t="shared" si="386"/>
        <v>636.60191518930799</v>
      </c>
      <c r="ET49" s="382">
        <f t="shared" si="387"/>
        <v>650.92291829559338</v>
      </c>
      <c r="EU49" s="382">
        <f t="shared" si="388"/>
        <v>665.10355603024277</v>
      </c>
      <c r="EV49" s="382">
        <f t="shared" si="389"/>
        <v>679.14696007132909</v>
      </c>
      <c r="EW49" s="521"/>
      <c r="EX49" s="252"/>
      <c r="EY49" s="515">
        <f t="shared" si="390"/>
        <v>380.00000000000006</v>
      </c>
      <c r="EZ49" s="524">
        <v>38000</v>
      </c>
      <c r="FA49" s="382">
        <f t="shared" si="391"/>
        <v>181.54858644044896</v>
      </c>
      <c r="FB49" s="382">
        <f t="shared" si="392"/>
        <v>191.69422269357838</v>
      </c>
      <c r="FC49" s="382">
        <f t="shared" si="393"/>
        <v>201.93651832651545</v>
      </c>
      <c r="FD49" s="382">
        <f t="shared" si="394"/>
        <v>212.27483189167876</v>
      </c>
      <c r="FE49" s="382">
        <f t="shared" si="395"/>
        <v>222.70827667283274</v>
      </c>
      <c r="FF49" s="382">
        <f t="shared" si="396"/>
        <v>233.23573162693427</v>
      </c>
      <c r="FG49" s="382">
        <f t="shared" si="397"/>
        <v>243.85585494525972</v>
      </c>
      <c r="FH49" s="382">
        <f t="shared" si="398"/>
        <v>254.56709988622961</v>
      </c>
      <c r="FI49" s="382">
        <f t="shared" si="399"/>
        <v>265.36773248845225</v>
      </c>
      <c r="FJ49" s="382">
        <f t="shared" si="400"/>
        <v>276.25585074493836</v>
      </c>
      <c r="FK49" s="382">
        <f t="shared" si="401"/>
        <v>287.22940480825758</v>
      </c>
      <c r="FL49" s="382">
        <f t="shared" si="402"/>
        <v>298.28621780081346</v>
      </c>
      <c r="FM49" s="382">
        <f t="shared" si="403"/>
        <v>309.42400682277957</v>
      </c>
      <c r="FN49" s="382">
        <f t="shared" si="404"/>
        <v>320.64040378038419</v>
      </c>
      <c r="FO49" s="382">
        <f t="shared" si="405"/>
        <v>331.93297569659143</v>
      </c>
      <c r="FP49" s="382">
        <f t="shared" si="406"/>
        <v>343.29924421206408</v>
      </c>
      <c r="FQ49" s="382">
        <f t="shared" si="407"/>
        <v>354.73670403393487</v>
      </c>
      <c r="FR49" s="382">
        <f t="shared" si="408"/>
        <v>366.24284014086345</v>
      </c>
      <c r="FS49" s="382">
        <f t="shared" si="409"/>
        <v>377.81514360293738</v>
      </c>
      <c r="FT49" s="382">
        <f t="shared" si="410"/>
        <v>389.45112592241213</v>
      </c>
      <c r="FU49" s="382">
        <f t="shared" si="411"/>
        <v>401.14833184469575</v>
      </c>
      <c r="FV49" s="382">
        <f t="shared" si="412"/>
        <v>412.90435062746621</v>
      </c>
      <c r="FW49" s="382">
        <f t="shared" si="413"/>
        <v>424.71682578876926</v>
      </c>
      <c r="FX49" s="382">
        <f t="shared" si="414"/>
        <v>436.58346338222293</v>
      </c>
      <c r="FY49" s="382">
        <f t="shared" si="415"/>
        <v>448.50203886910015</v>
      </c>
      <c r="FZ49" s="382">
        <f t="shared" si="416"/>
        <v>460.47040267338707</v>
      </c>
      <c r="GA49" s="382">
        <f t="shared" si="417"/>
        <v>472.48648451736801</v>
      </c>
      <c r="GB49" s="382">
        <f t="shared" si="418"/>
        <v>484.54829664243573</v>
      </c>
      <c r="GC49" s="382">
        <f t="shared" si="419"/>
        <v>496.65393602325395</v>
      </c>
      <c r="GD49" s="382">
        <f t="shared" si="420"/>
        <v>508.80158568375094</v>
      </c>
      <c r="GE49" s="382">
        <f t="shared" si="421"/>
        <v>520.98951522126663</v>
      </c>
      <c r="GF49" s="382">
        <f t="shared" si="422"/>
        <v>533.21608064109716</v>
      </c>
      <c r="GG49" s="382">
        <f t="shared" si="423"/>
        <v>545.4797235981589</v>
      </c>
      <c r="GH49" s="382">
        <f t="shared" si="424"/>
        <v>557.77897013597885</v>
      </c>
      <c r="GI49" s="382">
        <f t="shared" si="425"/>
        <v>570.11242900608386</v>
      </c>
      <c r="GJ49" s="382">
        <f t="shared" si="426"/>
        <v>582.4787896434093</v>
      </c>
      <c r="GK49" s="382">
        <f t="shared" si="427"/>
        <v>594.87681986584039</v>
      </c>
      <c r="GL49" s="382">
        <f t="shared" si="428"/>
        <v>607.30536335860984</v>
      </c>
      <c r="GM49" s="382">
        <f t="shared" si="429"/>
        <v>619.76333699718452</v>
      </c>
      <c r="GN49" s="382">
        <f t="shared" si="430"/>
        <v>632.24972805553944</v>
      </c>
      <c r="GO49" s="511"/>
      <c r="GP49" s="521"/>
      <c r="GQ49" s="524">
        <v>38000</v>
      </c>
      <c r="GR49" s="583">
        <f t="shared" si="431"/>
        <v>8.452213465584439</v>
      </c>
      <c r="GS49" s="477">
        <f t="shared" si="432"/>
        <v>3.9918887262107594</v>
      </c>
      <c r="GT49" s="477">
        <f t="shared" si="433"/>
        <v>2.5076875504209815</v>
      </c>
      <c r="GU49" s="477">
        <f t="shared" si="434"/>
        <v>1.7675949960447146</v>
      </c>
      <c r="GV49" s="477">
        <f t="shared" si="435"/>
        <v>1.3252045644500769</v>
      </c>
      <c r="GW49" s="477">
        <f t="shared" si="436"/>
        <v>1.0317109742704889</v>
      </c>
      <c r="GX49" s="477">
        <f t="shared" si="437"/>
        <v>0.82333773238183094</v>
      </c>
      <c r="GY49" s="477">
        <f t="shared" si="438"/>
        <v>0.66819405521690123</v>
      </c>
      <c r="GZ49" s="477">
        <f t="shared" si="439"/>
        <v>0.5485605345810517</v>
      </c>
      <c r="HA49" s="477">
        <f t="shared" si="440"/>
        <v>0.45380342626444348</v>
      </c>
      <c r="HB49" s="477">
        <f t="shared" si="441"/>
        <v>0.37715389146332517</v>
      </c>
      <c r="HC49" s="477">
        <f t="shared" si="442"/>
        <v>0.31409763400811497</v>
      </c>
      <c r="HD49" s="477">
        <f t="shared" si="443"/>
        <v>0.26150779583995465</v>
      </c>
      <c r="HE49" s="477">
        <f t="shared" si="444"/>
        <v>0.21714948018200669</v>
      </c>
      <c r="HF49" s="477">
        <f t="shared" si="445"/>
        <v>0.17938247471055058</v>
      </c>
      <c r="HG49" s="477">
        <f t="shared" si="446"/>
        <v>0.14697546083269114</v>
      </c>
      <c r="HH49" s="477">
        <f t="shared" si="447"/>
        <v>0.11898580171560418</v>
      </c>
      <c r="HI49" s="477">
        <f t="shared" si="448"/>
        <v>9.4679405016159374E-2</v>
      </c>
      <c r="HJ49" s="477">
        <f t="shared" si="449"/>
        <v>7.3475894868512054E-2</v>
      </c>
      <c r="HK49" s="477">
        <f t="shared" si="450"/>
        <v>5.4910233941521884E-2</v>
      </c>
      <c r="HL49" s="477">
        <f t="shared" si="451"/>
        <v>3.8605311394308832E-2</v>
      </c>
      <c r="HM49" s="477">
        <f t="shared" si="452"/>
        <v>2.4252006893297873E-2</v>
      </c>
      <c r="HN49" s="477">
        <f t="shared" si="453"/>
        <v>1.1594454801099358E-2</v>
      </c>
      <c r="HO49" s="477">
        <f t="shared" si="454"/>
        <v>4.1899136377092523E-4</v>
      </c>
      <c r="HP49" s="477">
        <f t="shared" si="455"/>
        <v>9.4542467012352586E-3</v>
      </c>
      <c r="HQ49" s="477">
        <f t="shared" si="456"/>
        <v>1.8177786327065432E-2</v>
      </c>
      <c r="HR49" s="477">
        <f t="shared" si="457"/>
        <v>2.5881847387620525E-2</v>
      </c>
      <c r="HS49" s="477">
        <f t="shared" si="458"/>
        <v>3.2678295999368098E-2</v>
      </c>
      <c r="HT49" s="477">
        <f t="shared" si="459"/>
        <v>3.8663781639871816E-2</v>
      </c>
      <c r="HU49" s="477">
        <f t="shared" si="460"/>
        <v>4.3922248567860082E-2</v>
      </c>
      <c r="HV49" s="477">
        <f t="shared" si="461"/>
        <v>4.8526962840268577E-2</v>
      </c>
      <c r="HW49" s="477">
        <f t="shared" si="462"/>
        <v>5.2542160872511651E-2</v>
      </c>
      <c r="HX49" s="477">
        <f t="shared" si="463"/>
        <v>5.6024399784476771E-2</v>
      </c>
      <c r="HY49" s="477">
        <f t="shared" si="464"/>
        <v>5.9023670879111451E-2</v>
      </c>
      <c r="HZ49" s="477">
        <f t="shared" si="465"/>
        <v>6.1584323567498891E-2</v>
      </c>
      <c r="IA49" s="477">
        <f t="shared" si="466"/>
        <v>6.3745836532441119E-2</v>
      </c>
      <c r="IB49" s="477">
        <f t="shared" si="467"/>
        <v>6.5543464962809134E-2</v>
      </c>
      <c r="IC49" s="477">
        <f t="shared" si="468"/>
        <v>6.7008786618227789E-2</v>
      </c>
      <c r="ID49" s="477">
        <f t="shared" si="469"/>
        <v>6.8170164814149017E-2</v>
      </c>
      <c r="IE49" s="477">
        <f t="shared" si="470"/>
        <v>6.9053142799702968E-2</v>
      </c>
    </row>
    <row r="50" spans="1:270">
      <c r="K50" s="605"/>
      <c r="V50" s="279"/>
      <c r="X50" s="524">
        <v>39000</v>
      </c>
      <c r="Y50" s="410">
        <f t="shared" ref="Y50:BL50" si="472">SQRT(5*((((1/$S56)*(((1+0.2*(Y$10/661.48)^2)^3.5)-1))+1)^(1/3.5)-1))</f>
        <v>3.4301038706684314E-2</v>
      </c>
      <c r="Z50" s="410">
        <f t="shared" si="472"/>
        <v>6.8577726133689565E-2</v>
      </c>
      <c r="AA50" s="410">
        <f t="shared" si="472"/>
        <v>0.10280589935910081</v>
      </c>
      <c r="AB50" s="410">
        <f t="shared" si="472"/>
        <v>0.13696176839328814</v>
      </c>
      <c r="AC50" s="410">
        <f t="shared" si="472"/>
        <v>0.17102209333189325</v>
      </c>
      <c r="AD50" s="410">
        <f t="shared" si="472"/>
        <v>0.20496435073195776</v>
      </c>
      <c r="AE50" s="410">
        <f t="shared" si="472"/>
        <v>0.23876688625580827</v>
      </c>
      <c r="AF50" s="410">
        <f t="shared" si="472"/>
        <v>0.27240905112445563</v>
      </c>
      <c r="AG50" s="410">
        <f t="shared" si="472"/>
        <v>0.30587132048373328</v>
      </c>
      <c r="AH50" s="410">
        <f t="shared" si="472"/>
        <v>0.33913539238496138</v>
      </c>
      <c r="AI50" s="410">
        <f t="shared" si="472"/>
        <v>0.3721842666842467</v>
      </c>
      <c r="AJ50" s="410">
        <f t="shared" si="472"/>
        <v>0.40500230374419888</v>
      </c>
      <c r="AK50" s="410">
        <f t="shared" si="472"/>
        <v>0.43757526335348601</v>
      </c>
      <c r="AL50" s="410">
        <f t="shared" si="472"/>
        <v>0.46989032474529147</v>
      </c>
      <c r="AM50" s="410">
        <f t="shared" si="472"/>
        <v>0.50193608898229358</v>
      </c>
      <c r="AN50" s="410">
        <f t="shared" si="472"/>
        <v>0.53370256527624604</v>
      </c>
      <c r="AO50" s="410">
        <f t="shared" si="472"/>
        <v>0.56518114302335354</v>
      </c>
      <c r="AP50" s="410">
        <f t="shared" si="472"/>
        <v>0.59636455146604517</v>
      </c>
      <c r="AQ50" s="410">
        <f t="shared" si="472"/>
        <v>0.62724680894414198</v>
      </c>
      <c r="AR50" s="410">
        <f t="shared" si="472"/>
        <v>0.65782316368411142</v>
      </c>
      <c r="AS50" s="410">
        <f t="shared" si="472"/>
        <v>0.68809002800474062</v>
      </c>
      <c r="AT50" s="410">
        <f t="shared" si="472"/>
        <v>0.71804490770390794</v>
      </c>
      <c r="AU50" s="410">
        <f t="shared" si="472"/>
        <v>0.74768632824502934</v>
      </c>
      <c r="AV50" s="410">
        <f t="shared" si="472"/>
        <v>0.77701375919487048</v>
      </c>
      <c r="AW50" s="410">
        <f t="shared" si="472"/>
        <v>0.80602753818590633</v>
      </c>
      <c r="AX50" s="410">
        <f t="shared" si="472"/>
        <v>0.83472879549473622</v>
      </c>
      <c r="AY50" s="410">
        <f t="shared" si="472"/>
        <v>0.86311938014975265</v>
      </c>
      <c r="AZ50" s="410">
        <f t="shared" si="472"/>
        <v>0.89120178831158192</v>
      </c>
      <c r="BA50" s="410">
        <f t="shared" si="472"/>
        <v>0.91897909451206694</v>
      </c>
      <c r="BB50" s="410">
        <f t="shared" si="472"/>
        <v>0.94645488619468543</v>
      </c>
      <c r="BC50" s="410">
        <f t="shared" si="472"/>
        <v>0.97363320187199576</v>
      </c>
      <c r="BD50" s="410">
        <f t="shared" si="472"/>
        <v>1.000518473104975</v>
      </c>
      <c r="BE50" s="410">
        <f t="shared" si="472"/>
        <v>1.0271154704143435</v>
      </c>
      <c r="BF50" s="410">
        <f t="shared" si="472"/>
        <v>1.0534292531545555</v>
      </c>
      <c r="BG50" s="410">
        <f t="shared" si="472"/>
        <v>1.0794651233160943</v>
      </c>
      <c r="BH50" s="410">
        <f t="shared" si="472"/>
        <v>1.1052285831694495</v>
      </c>
      <c r="BI50" s="410">
        <f t="shared" si="472"/>
        <v>1.1307252966236547</v>
      </c>
      <c r="BJ50" s="410">
        <f t="shared" si="472"/>
        <v>1.1559610541416592</v>
      </c>
      <c r="BK50" s="410">
        <f t="shared" si="472"/>
        <v>1.1809417410330554</v>
      </c>
      <c r="BL50" s="410">
        <f t="shared" si="472"/>
        <v>1.205673308930227</v>
      </c>
      <c r="BM50" s="253"/>
      <c r="BN50" s="252"/>
      <c r="BO50" s="537">
        <f t="shared" si="308"/>
        <v>390.00000000000006</v>
      </c>
      <c r="BP50" s="524">
        <v>39000</v>
      </c>
      <c r="BQ50" s="382">
        <f t="shared" si="309"/>
        <v>216.70097811069905</v>
      </c>
      <c r="BR50" s="382">
        <f t="shared" si="310"/>
        <v>216.85377456277126</v>
      </c>
      <c r="BS50" s="382">
        <f t="shared" si="311"/>
        <v>217.10795477118472</v>
      </c>
      <c r="BT50" s="382">
        <f t="shared" si="312"/>
        <v>217.46280463505695</v>
      </c>
      <c r="BU50" s="382">
        <f t="shared" si="313"/>
        <v>217.91733764775762</v>
      </c>
      <c r="BV50" s="382">
        <f t="shared" si="314"/>
        <v>218.47030767790079</v>
      </c>
      <c r="BW50" s="382">
        <f t="shared" si="315"/>
        <v>219.12022477929136</v>
      </c>
      <c r="BX50" s="382">
        <f t="shared" si="316"/>
        <v>219.86537360490152</v>
      </c>
      <c r="BY50" s="382">
        <f t="shared" si="317"/>
        <v>220.70383394839874</v>
      </c>
      <c r="BZ50" s="382">
        <f t="shared" si="318"/>
        <v>221.63350290593945</v>
      </c>
      <c r="CA50" s="382">
        <f t="shared" si="319"/>
        <v>222.6521181407669</v>
      </c>
      <c r="CB50" s="382">
        <f t="shared" si="320"/>
        <v>223.75728174237199</v>
      </c>
      <c r="CC50" s="382">
        <f t="shared" si="321"/>
        <v>224.94648419829596</v>
      </c>
      <c r="CD50" s="382">
        <f t="shared" si="322"/>
        <v>226.21712803710537</v>
      </c>
      <c r="CE50" s="382">
        <f t="shared" si="323"/>
        <v>227.56655075224347</v>
      </c>
      <c r="CF50" s="382">
        <f t="shared" si="324"/>
        <v>228.99204667480274</v>
      </c>
      <c r="CG50" s="382">
        <f t="shared" si="325"/>
        <v>230.49088752534496</v>
      </c>
      <c r="CH50" s="382">
        <f t="shared" si="326"/>
        <v>232.06034143762241</v>
      </c>
      <c r="CI50" s="382">
        <f t="shared" si="327"/>
        <v>233.69769030775723</v>
      </c>
      <c r="CJ50" s="382">
        <f t="shared" si="328"/>
        <v>235.40024537903881</v>
      </c>
      <c r="CK50" s="382">
        <f t="shared" si="329"/>
        <v>237.16536102343287</v>
      </c>
      <c r="CL50" s="382">
        <f t="shared" si="330"/>
        <v>238.99044672521345</v>
      </c>
      <c r="CM50" s="382">
        <f t="shared" si="331"/>
        <v>240.87297730929672</v>
      </c>
      <c r="CN50" s="382">
        <f t="shared" si="332"/>
        <v>242.81050148683622</v>
      </c>
      <c r="CO50" s="382">
        <f t="shared" si="333"/>
        <v>244.80064881367269</v>
      </c>
      <c r="CP50" s="382">
        <f t="shared" si="334"/>
        <v>246.84113517383375</v>
      </c>
      <c r="CQ50" s="382">
        <f t="shared" si="335"/>
        <v>248.92976691112153</v>
      </c>
      <c r="CR50" s="382">
        <f t="shared" si="336"/>
        <v>251.06444373768625</v>
      </c>
      <c r="CS50" s="382">
        <f t="shared" si="337"/>
        <v>253.24316055013483</v>
      </c>
      <c r="CT50" s="382">
        <f t="shared" si="338"/>
        <v>255.46400828199768</v>
      </c>
      <c r="CU50" s="382">
        <f t="shared" si="339"/>
        <v>257.72517391696516</v>
      </c>
      <c r="CV50" s="382">
        <f t="shared" si="340"/>
        <v>260.02493978092815</v>
      </c>
      <c r="CW50" s="382">
        <f t="shared" si="341"/>
        <v>262.36168222307566</v>
      </c>
      <c r="CX50" s="382">
        <f t="shared" si="342"/>
        <v>264.73386978763307</v>
      </c>
      <c r="CY50" s="382">
        <f t="shared" si="343"/>
        <v>267.1400609686944</v>
      </c>
      <c r="CZ50" s="382">
        <f t="shared" si="344"/>
        <v>269.57890163132936</v>
      </c>
      <c r="DA50" s="382">
        <f t="shared" si="345"/>
        <v>272.04912217301973</v>
      </c>
      <c r="DB50" s="382">
        <f t="shared" si="346"/>
        <v>274.54953449067034</v>
      </c>
      <c r="DC50" s="382">
        <f t="shared" si="347"/>
        <v>277.07902881011523</v>
      </c>
      <c r="DD50" s="382">
        <f t="shared" si="348"/>
        <v>279.63657042727675</v>
      </c>
      <c r="DE50" s="521"/>
      <c r="DF50" s="252"/>
      <c r="DG50" s="537">
        <f t="shared" si="349"/>
        <v>390.00000000000006</v>
      </c>
      <c r="DH50" s="524">
        <v>39000</v>
      </c>
      <c r="DI50" s="382">
        <f t="shared" si="350"/>
        <v>19.674024035725893</v>
      </c>
      <c r="DJ50" s="382">
        <f t="shared" si="351"/>
        <v>39.334080924106672</v>
      </c>
      <c r="DK50" s="382">
        <f t="shared" si="352"/>
        <v>58.966311554035158</v>
      </c>
      <c r="DL50" s="382">
        <f t="shared" si="353"/>
        <v>78.557070716927683</v>
      </c>
      <c r="DM50" s="382">
        <f t="shared" si="354"/>
        <v>98.093028716245257</v>
      </c>
      <c r="DN50" s="382">
        <f t="shared" si="355"/>
        <v>117.56126679573912</v>
      </c>
      <c r="DO50" s="382">
        <f t="shared" si="356"/>
        <v>136.94936469130275</v>
      </c>
      <c r="DP50" s="382">
        <f t="shared" si="357"/>
        <v>156.24547889645771</v>
      </c>
      <c r="DQ50" s="382">
        <f t="shared" si="358"/>
        <v>175.43841055354105</v>
      </c>
      <c r="DR50" s="382">
        <f t="shared" si="359"/>
        <v>194.51766222597931</v>
      </c>
      <c r="DS50" s="382">
        <f t="shared" si="360"/>
        <v>213.47348315250758</v>
      </c>
      <c r="DT50" s="382">
        <f t="shared" si="361"/>
        <v>232.2969029166741</v>
      </c>
      <c r="DU50" s="382">
        <f t="shared" si="362"/>
        <v>250.97975376990385</v>
      </c>
      <c r="DV50" s="382">
        <f t="shared" si="363"/>
        <v>269.51468211347162</v>
      </c>
      <c r="DW50" s="382">
        <f t="shared" si="364"/>
        <v>287.89514986645321</v>
      </c>
      <c r="DX50" s="382">
        <f t="shared" si="365"/>
        <v>306.11542661905628</v>
      </c>
      <c r="DY50" s="382">
        <f t="shared" si="366"/>
        <v>324.17057359296911</v>
      </c>
      <c r="DZ50" s="382">
        <f t="shared" si="367"/>
        <v>342.05642050459102</v>
      </c>
      <c r="EA50" s="382">
        <f t="shared" si="368"/>
        <v>359.76953645705788</v>
      </c>
      <c r="EB50" s="382">
        <f t="shared" si="369"/>
        <v>377.30719597877413</v>
      </c>
      <c r="EC50" s="382">
        <f t="shared" si="370"/>
        <v>394.66734128580453</v>
      </c>
      <c r="ED50" s="382">
        <f t="shared" si="371"/>
        <v>411.84854178029133</v>
      </c>
      <c r="EE50" s="382">
        <f t="shared" si="372"/>
        <v>428.84995171326335</v>
      </c>
      <c r="EF50" s="382">
        <f t="shared" si="373"/>
        <v>445.67126684448203</v>
      </c>
      <c r="EG50" s="382">
        <f t="shared" si="374"/>
        <v>462.31268082958218</v>
      </c>
      <c r="EH50" s="382">
        <f t="shared" si="375"/>
        <v>478.77484196056372</v>
      </c>
      <c r="EI50" s="382">
        <f t="shared" si="376"/>
        <v>495.05881078341622</v>
      </c>
      <c r="EJ50" s="382">
        <f t="shared" si="377"/>
        <v>511.16601901933558</v>
      </c>
      <c r="EK50" s="382">
        <f t="shared" si="378"/>
        <v>527.09823012551306</v>
      </c>
      <c r="EL50" s="382">
        <f t="shared" si="379"/>
        <v>542.85750174952648</v>
      </c>
      <c r="EM50" s="382">
        <f t="shared" si="380"/>
        <v>558.44615025834696</v>
      </c>
      <c r="EN50" s="382">
        <f t="shared" si="381"/>
        <v>573.86671745946694</v>
      </c>
      <c r="EO50" s="382">
        <f t="shared" si="382"/>
        <v>589.12193957729403</v>
      </c>
      <c r="EP50" s="382">
        <f t="shared" si="383"/>
        <v>604.21471850240903</v>
      </c>
      <c r="EQ50" s="382">
        <f t="shared" si="384"/>
        <v>619.14809529397928</v>
      </c>
      <c r="ER50" s="382">
        <f t="shared" si="385"/>
        <v>633.92522588564248</v>
      </c>
      <c r="ES50" s="382">
        <f t="shared" si="386"/>
        <v>648.54935892194896</v>
      </c>
      <c r="ET50" s="382">
        <f t="shared" si="387"/>
        <v>663.0238156348945</v>
      </c>
      <c r="EU50" s="382">
        <f t="shared" si="388"/>
        <v>677.3519716576011</v>
      </c>
      <c r="EV50" s="382">
        <f t="shared" si="389"/>
        <v>691.53724066391032</v>
      </c>
      <c r="EW50" s="521"/>
      <c r="EX50" s="252"/>
      <c r="EY50" s="515">
        <f t="shared" si="390"/>
        <v>390.00000000000006</v>
      </c>
      <c r="EZ50" s="524">
        <v>39000</v>
      </c>
      <c r="FA50" s="382">
        <f t="shared" si="391"/>
        <v>187.55097811069913</v>
      </c>
      <c r="FB50" s="382">
        <f t="shared" si="392"/>
        <v>197.70377456277134</v>
      </c>
      <c r="FC50" s="382">
        <f t="shared" si="393"/>
        <v>207.9579547711848</v>
      </c>
      <c r="FD50" s="382">
        <f t="shared" si="394"/>
        <v>218.31280463505703</v>
      </c>
      <c r="FE50" s="382">
        <f t="shared" si="395"/>
        <v>228.7673376477577</v>
      </c>
      <c r="FF50" s="382">
        <f t="shared" si="396"/>
        <v>239.32030767790087</v>
      </c>
      <c r="FG50" s="382">
        <f t="shared" si="397"/>
        <v>249.97022477929144</v>
      </c>
      <c r="FH50" s="382">
        <f t="shared" si="398"/>
        <v>260.71537360490163</v>
      </c>
      <c r="FI50" s="382">
        <f t="shared" si="399"/>
        <v>271.55383394839885</v>
      </c>
      <c r="FJ50" s="382">
        <f t="shared" si="400"/>
        <v>282.48350290593953</v>
      </c>
      <c r="FK50" s="382">
        <f t="shared" si="401"/>
        <v>293.50211814076698</v>
      </c>
      <c r="FL50" s="382">
        <f t="shared" si="402"/>
        <v>304.60728174237204</v>
      </c>
      <c r="FM50" s="382">
        <f t="shared" si="403"/>
        <v>315.79648419829607</v>
      </c>
      <c r="FN50" s="382">
        <f t="shared" si="404"/>
        <v>327.06712803710548</v>
      </c>
      <c r="FO50" s="382">
        <f t="shared" si="405"/>
        <v>338.41655075224355</v>
      </c>
      <c r="FP50" s="382">
        <f t="shared" si="406"/>
        <v>349.84204667480282</v>
      </c>
      <c r="FQ50" s="382">
        <f t="shared" si="407"/>
        <v>361.34088752534501</v>
      </c>
      <c r="FR50" s="382">
        <f t="shared" si="408"/>
        <v>372.91034143762249</v>
      </c>
      <c r="FS50" s="382">
        <f t="shared" si="409"/>
        <v>384.54769030775731</v>
      </c>
      <c r="FT50" s="382">
        <f t="shared" si="410"/>
        <v>396.25024537903892</v>
      </c>
      <c r="FU50" s="382">
        <f t="shared" si="411"/>
        <v>408.01536102343294</v>
      </c>
      <c r="FV50" s="382">
        <f t="shared" si="412"/>
        <v>419.8404467252135</v>
      </c>
      <c r="FW50" s="382">
        <f t="shared" si="413"/>
        <v>431.72297730929677</v>
      </c>
      <c r="FX50" s="382">
        <f t="shared" si="414"/>
        <v>443.66050148683632</v>
      </c>
      <c r="FY50" s="382">
        <f t="shared" si="415"/>
        <v>455.65064881367277</v>
      </c>
      <c r="FZ50" s="382">
        <f t="shared" si="416"/>
        <v>467.6911351738338</v>
      </c>
      <c r="GA50" s="382">
        <f t="shared" si="417"/>
        <v>479.77976691112161</v>
      </c>
      <c r="GB50" s="382">
        <f t="shared" si="418"/>
        <v>491.91444373768627</v>
      </c>
      <c r="GC50" s="382">
        <f t="shared" si="419"/>
        <v>504.09316055013483</v>
      </c>
      <c r="GD50" s="382">
        <f t="shared" si="420"/>
        <v>516.31400828199776</v>
      </c>
      <c r="GE50" s="382">
        <f t="shared" si="421"/>
        <v>528.57517391696524</v>
      </c>
      <c r="GF50" s="382">
        <f t="shared" si="422"/>
        <v>540.87493978092812</v>
      </c>
      <c r="GG50" s="382">
        <f t="shared" si="423"/>
        <v>553.21168222307574</v>
      </c>
      <c r="GH50" s="382">
        <f t="shared" si="424"/>
        <v>565.58386978763315</v>
      </c>
      <c r="GI50" s="382">
        <f t="shared" si="425"/>
        <v>577.99006096869448</v>
      </c>
      <c r="GJ50" s="382">
        <f t="shared" si="426"/>
        <v>590.42890163132938</v>
      </c>
      <c r="GK50" s="382">
        <f t="shared" si="427"/>
        <v>602.8991221730198</v>
      </c>
      <c r="GL50" s="382">
        <f t="shared" si="428"/>
        <v>615.39953449067036</v>
      </c>
      <c r="GM50" s="382">
        <f t="shared" si="429"/>
        <v>627.92902881011526</v>
      </c>
      <c r="GN50" s="382">
        <f t="shared" si="430"/>
        <v>640.48657042727677</v>
      </c>
      <c r="GO50" s="511"/>
      <c r="GP50" s="521"/>
      <c r="GQ50" s="524">
        <v>39000</v>
      </c>
      <c r="GR50" s="583">
        <f t="shared" si="431"/>
        <v>8.5329241120233927</v>
      </c>
      <c r="GS50" s="477">
        <f t="shared" si="432"/>
        <v>4.0262716178428528</v>
      </c>
      <c r="GT50" s="477">
        <f t="shared" si="433"/>
        <v>2.5267248245740737</v>
      </c>
      <c r="GU50" s="477">
        <f t="shared" si="434"/>
        <v>1.7790344349998073</v>
      </c>
      <c r="GV50" s="477">
        <f t="shared" si="435"/>
        <v>1.3321467452036311</v>
      </c>
      <c r="GW50" s="477">
        <f t="shared" si="436"/>
        <v>1.035707118516477</v>
      </c>
      <c r="GX50" s="477">
        <f t="shared" si="437"/>
        <v>0.82527480388644925</v>
      </c>
      <c r="GY50" s="477">
        <f t="shared" si="438"/>
        <v>0.66862667288872435</v>
      </c>
      <c r="GZ50" s="477">
        <f t="shared" si="439"/>
        <v>0.54785849399567421</v>
      </c>
      <c r="HA50" s="477">
        <f t="shared" si="440"/>
        <v>0.45222546720598888</v>
      </c>
      <c r="HB50" s="477">
        <f t="shared" si="441"/>
        <v>0.37488794301953721</v>
      </c>
      <c r="HC50" s="477">
        <f t="shared" si="442"/>
        <v>0.3112843000392303</v>
      </c>
      <c r="HD50" s="477">
        <f t="shared" si="443"/>
        <v>0.25825481719061555</v>
      </c>
      <c r="HE50" s="477">
        <f t="shared" si="444"/>
        <v>0.21354104152071021</v>
      </c>
      <c r="HF50" s="477">
        <f t="shared" si="445"/>
        <v>0.17548541859501926</v>
      </c>
      <c r="HG50" s="477">
        <f t="shared" si="446"/>
        <v>0.14284356897230763</v>
      </c>
      <c r="HH50" s="477">
        <f t="shared" si="447"/>
        <v>0.11466282556246829</v>
      </c>
      <c r="HI50" s="477">
        <f t="shared" si="448"/>
        <v>9.0201262375127267E-2</v>
      </c>
      <c r="HJ50" s="477">
        <f t="shared" si="449"/>
        <v>6.8872295566517333E-2</v>
      </c>
      <c r="HK50" s="477">
        <f t="shared" si="450"/>
        <v>5.0205905432374652E-2</v>
      </c>
      <c r="HL50" s="477">
        <f t="shared" si="451"/>
        <v>3.3820938145379106E-2</v>
      </c>
      <c r="HM50" s="477">
        <f t="shared" si="452"/>
        <v>1.9404961130554656E-2</v>
      </c>
      <c r="HN50" s="477">
        <f t="shared" si="453"/>
        <v>6.6993725533968825E-3</v>
      </c>
      <c r="HO50" s="477">
        <f t="shared" si="454"/>
        <v>4.5117679941152023E-3</v>
      </c>
      <c r="HP50" s="477">
        <f t="shared" si="455"/>
        <v>1.441022989885316E-2</v>
      </c>
      <c r="HQ50" s="477">
        <f t="shared" si="456"/>
        <v>2.315014452585392E-2</v>
      </c>
      <c r="HR50" s="477">
        <f t="shared" si="457"/>
        <v>3.086308846441085E-2</v>
      </c>
      <c r="HS50" s="477">
        <f t="shared" si="458"/>
        <v>3.7662079569731909E-2</v>
      </c>
      <c r="HT50" s="477">
        <f t="shared" si="459"/>
        <v>4.3644748285154064E-2</v>
      </c>
      <c r="HU50" s="477">
        <f t="shared" si="460"/>
        <v>4.889587669320971E-2</v>
      </c>
      <c r="HV50" s="477">
        <f t="shared" si="461"/>
        <v>5.3489448047162443E-2</v>
      </c>
      <c r="HW50" s="477">
        <f t="shared" si="462"/>
        <v>5.7490313821639397E-2</v>
      </c>
      <c r="HX50" s="477">
        <f t="shared" si="463"/>
        <v>6.0955559353271696E-2</v>
      </c>
      <c r="HY50" s="477">
        <f t="shared" si="464"/>
        <v>6.393563005304688E-2</v>
      </c>
      <c r="HZ50" s="477">
        <f t="shared" si="465"/>
        <v>6.6475265995516716E-2</v>
      </c>
      <c r="IA50" s="477">
        <f t="shared" si="466"/>
        <v>6.8614282060704204E-2</v>
      </c>
      <c r="IB50" s="477">
        <f t="shared" si="467"/>
        <v>7.0388222763509103E-2</v>
      </c>
      <c r="IC50" s="477">
        <f t="shared" si="468"/>
        <v>7.1828914770761823E-2</v>
      </c>
      <c r="ID50" s="477">
        <f t="shared" si="469"/>
        <v>7.2964935388818736E-2</v>
      </c>
      <c r="IE50" s="477">
        <f t="shared" si="470"/>
        <v>7.3822011649903846E-2</v>
      </c>
    </row>
    <row r="51" spans="1:270" ht="36">
      <c r="J51" s="526" t="s">
        <v>169</v>
      </c>
      <c r="K51" s="499">
        <f>Konstanten!F15</f>
        <v>36089.238845</v>
      </c>
      <c r="L51" s="502">
        <f>K51*0.0003048</f>
        <v>10.999999999956</v>
      </c>
      <c r="M51" s="384">
        <f>K51/100</f>
        <v>360.89238845</v>
      </c>
      <c r="N51" s="552">
        <f>pN*(1-(L/T0)*K51)^g_RL</f>
        <v>226.32055458908465</v>
      </c>
      <c r="O51" s="263">
        <f>ρN*(1-(L/T0)*K51)^(g_RL-1)</f>
        <v>0.36391788976458667</v>
      </c>
      <c r="P51" s="252">
        <f>Q51-273.15</f>
        <v>-56.499999999714504</v>
      </c>
      <c r="Q51" s="552">
        <f>$Q$11-Konstanten!$C$33*K51</f>
        <v>216.65000000028547</v>
      </c>
      <c r="R51" s="552">
        <f>SQRT(RLuft_N*1.4*Q51)*m_s_→_kt</f>
        <v>573.56934021335621</v>
      </c>
      <c r="S51" s="263">
        <f>(1-K51*L/(T0))^g_RL</f>
        <v>0.22336102106003913</v>
      </c>
      <c r="T51" s="492">
        <f>O51/Konstanten!$C$22</f>
        <v>0.29707582837925439</v>
      </c>
      <c r="U51" s="527">
        <f>Q51/T0</f>
        <v>0.75186534791006587</v>
      </c>
      <c r="V51" s="279"/>
      <c r="X51" s="525">
        <v>40000</v>
      </c>
      <c r="Y51" s="410">
        <f t="shared" ref="Y51:BL51" si="473">SQRT(5*((((1/$S57)*(((1+0.2*(Y$10/661.48)^2)^3.5)-1))+1)^(1/3.5)-1))</f>
        <v>3.513508196493316E-2</v>
      </c>
      <c r="Z51" s="410">
        <f t="shared" si="473"/>
        <v>7.0243698800878746E-2</v>
      </c>
      <c r="AA51" s="410">
        <f t="shared" si="473"/>
        <v>0.10529960033366548</v>
      </c>
      <c r="AB51" s="410">
        <f t="shared" si="473"/>
        <v>0.14027696175622284</v>
      </c>
      <c r="AC51" s="410">
        <f t="shared" si="473"/>
        <v>0.17515058513891105</v>
      </c>
      <c r="AD51" s="410">
        <f t="shared" si="473"/>
        <v>0.20989608803541665</v>
      </c>
      <c r="AE51" s="410">
        <f t="shared" si="473"/>
        <v>0.24449007568469325</v>
      </c>
      <c r="AF51" s="410">
        <f t="shared" si="473"/>
        <v>0.27891029393207667</v>
      </c>
      <c r="AG51" s="410">
        <f t="shared" si="473"/>
        <v>0.31313576069247845</v>
      </c>
      <c r="AH51" s="410">
        <f t="shared" si="473"/>
        <v>0.34714687451923093</v>
      </c>
      <c r="AI51" s="410">
        <f t="shared" si="473"/>
        <v>0.38092549958161875</v>
      </c>
      <c r="AJ51" s="410">
        <f t="shared" si="473"/>
        <v>0.41445502705831594</v>
      </c>
      <c r="AK51" s="410">
        <f t="shared" si="473"/>
        <v>0.44772041359173415</v>
      </c>
      <c r="AL51" s="410">
        <f t="shared" si="473"/>
        <v>0.48070819799793157</v>
      </c>
      <c r="AM51" s="410">
        <f t="shared" si="473"/>
        <v>0.51340649787321579</v>
      </c>
      <c r="AN51" s="410">
        <f t="shared" si="473"/>
        <v>0.54580498807517652</v>
      </c>
      <c r="AO51" s="410">
        <f t="shared" si="473"/>
        <v>0.57789486328277451</v>
      </c>
      <c r="AP51" s="410">
        <f t="shared" si="473"/>
        <v>0.60966878696399274</v>
      </c>
      <c r="AQ51" s="410">
        <f t="shared" si="473"/>
        <v>0.64112082911034818</v>
      </c>
      <c r="AR51" s="410">
        <f t="shared" si="473"/>
        <v>0.67224639504965022</v>
      </c>
      <c r="AS51" s="410">
        <f t="shared" si="473"/>
        <v>0.70304214753614613</v>
      </c>
      <c r="AT51" s="410">
        <f t="shared" si="473"/>
        <v>0.73350592415689597</v>
      </c>
      <c r="AU51" s="410">
        <f t="shared" si="473"/>
        <v>0.76363665189882235</v>
      </c>
      <c r="AV51" s="410">
        <f t="shared" si="473"/>
        <v>0.79343426050656252</v>
      </c>
      <c r="AW51" s="410">
        <f t="shared" si="473"/>
        <v>0.82289959603799323</v>
      </c>
      <c r="AX51" s="410">
        <f t="shared" si="473"/>
        <v>0.85203433580204535</v>
      </c>
      <c r="AY51" s="410">
        <f t="shared" si="473"/>
        <v>0.8808409056493266</v>
      </c>
      <c r="AZ51" s="410">
        <f t="shared" si="473"/>
        <v>0.90932240038598366</v>
      </c>
      <c r="BA51" s="410">
        <f t="shared" si="473"/>
        <v>0.93748250789829124</v>
      </c>
      <c r="BB51" s="410">
        <f t="shared" si="473"/>
        <v>0.96532543741256027</v>
      </c>
      <c r="BC51" s="410">
        <f t="shared" si="473"/>
        <v>0.99285585217224914</v>
      </c>
      <c r="BD51" s="410">
        <f t="shared" si="473"/>
        <v>1.0200788066922317</v>
      </c>
      <c r="BE51" s="410">
        <f t="shared" si="473"/>
        <v>1.0469996886478232</v>
      </c>
      <c r="BF51" s="410">
        <f t="shared" si="473"/>
        <v>1.0736241653721454</v>
      </c>
      <c r="BG51" s="410">
        <f t="shared" si="473"/>
        <v>1.0999581348682981</v>
      </c>
      <c r="BH51" s="410">
        <f t="shared" si="473"/>
        <v>1.1260076811903985</v>
      </c>
      <c r="BI51" s="410">
        <f t="shared" si="473"/>
        <v>1.1517790340084182</v>
      </c>
      <c r="BJ51" s="410">
        <f t="shared" si="473"/>
        <v>1.1772785321436214</v>
      </c>
      <c r="BK51" s="410">
        <f t="shared" si="473"/>
        <v>1.2025125908429124</v>
      </c>
      <c r="BL51" s="410">
        <f t="shared" si="473"/>
        <v>1.2274876725496726</v>
      </c>
      <c r="BM51" s="253"/>
      <c r="BN51" s="252"/>
      <c r="BO51" s="537">
        <f t="shared" si="308"/>
        <v>400.00000000000006</v>
      </c>
      <c r="BP51" s="525">
        <v>40000</v>
      </c>
      <c r="BQ51" s="382">
        <f t="shared" si="309"/>
        <v>216.70348746919089</v>
      </c>
      <c r="BR51" s="382">
        <f t="shared" si="310"/>
        <v>216.86379560873743</v>
      </c>
      <c r="BS51" s="382">
        <f t="shared" si="311"/>
        <v>217.13044099955812</v>
      </c>
      <c r="BT51" s="382">
        <f t="shared" si="312"/>
        <v>217.50262923755579</v>
      </c>
      <c r="BU51" s="382">
        <f t="shared" si="313"/>
        <v>217.97926362943156</v>
      </c>
      <c r="BV51" s="382">
        <f t="shared" si="314"/>
        <v>218.55896010742478</v>
      </c>
      <c r="BW51" s="382">
        <f t="shared" si="315"/>
        <v>219.24006564134919</v>
      </c>
      <c r="BX51" s="382">
        <f t="shared" si="316"/>
        <v>220.02067962921748</v>
      </c>
      <c r="BY51" s="382">
        <f t="shared" si="317"/>
        <v>220.89867768750767</v>
      </c>
      <c r="BZ51" s="382">
        <f t="shared" si="318"/>
        <v>221.87173722817909</v>
      </c>
      <c r="CA51" s="382">
        <f t="shared" si="319"/>
        <v>222.93736420151092</v>
      </c>
      <c r="CB51" s="382">
        <f t="shared" si="320"/>
        <v>224.09292039983404</v>
      </c>
      <c r="CC51" s="382">
        <f t="shared" si="321"/>
        <v>225.33565075406872</v>
      </c>
      <c r="CD51" s="382">
        <f t="shared" si="322"/>
        <v>226.66271010865648</v>
      </c>
      <c r="CE51" s="382">
        <f t="shared" si="323"/>
        <v>228.0711890264746</v>
      </c>
      <c r="CF51" s="382">
        <f t="shared" si="324"/>
        <v>229.55813824906451</v>
      </c>
      <c r="CG51" s="382">
        <f t="shared" si="325"/>
        <v>231.12059151464157</v>
      </c>
      <c r="CH51" s="382">
        <f t="shared" si="326"/>
        <v>232.75558651306503</v>
      </c>
      <c r="CI51" s="382">
        <f t="shared" si="327"/>
        <v>234.46018383001373</v>
      </c>
      <c r="CJ51" s="263">
        <f t="shared" si="328"/>
        <v>236.23148379963169</v>
      </c>
      <c r="CK51" s="382">
        <f t="shared" si="329"/>
        <v>238.06664124414846</v>
      </c>
      <c r="CL51" s="382">
        <f t="shared" si="330"/>
        <v>239.96287812950189</v>
      </c>
      <c r="CM51" s="382">
        <f t="shared" si="331"/>
        <v>241.91749420737423</v>
      </c>
      <c r="CN51" s="382">
        <f t="shared" si="332"/>
        <v>243.92787574647951</v>
      </c>
      <c r="CO51" s="382">
        <f t="shared" si="333"/>
        <v>245.99150247989007</v>
      </c>
      <c r="CP51" s="382">
        <f t="shared" si="334"/>
        <v>248.10595291147843</v>
      </c>
      <c r="CQ51" s="382">
        <f t="shared" si="335"/>
        <v>250.2689081341083</v>
      </c>
      <c r="CR51" s="382">
        <f t="shared" si="336"/>
        <v>252.47815431609365</v>
      </c>
      <c r="CS51" s="382">
        <f t="shared" si="337"/>
        <v>254.73158401164653</v>
      </c>
      <c r="CT51" s="382">
        <f t="shared" si="338"/>
        <v>257.02719644659885</v>
      </c>
      <c r="CU51" s="382">
        <f t="shared" si="339"/>
        <v>259.36309692345327</v>
      </c>
      <c r="CV51" s="382">
        <f t="shared" si="340"/>
        <v>261.73749548064728</v>
      </c>
      <c r="CW51" s="382">
        <f t="shared" si="341"/>
        <v>264.14870493045532</v>
      </c>
      <c r="CX51" s="382">
        <f t="shared" si="342"/>
        <v>266.59513838878809</v>
      </c>
      <c r="CY51" s="382">
        <f t="shared" si="343"/>
        <v>269.07530639874489</v>
      </c>
      <c r="CZ51" s="382">
        <f t="shared" si="344"/>
        <v>271.58781373847478</v>
      </c>
      <c r="DA51" s="382">
        <f t="shared" si="345"/>
        <v>274.13135599299801</v>
      </c>
      <c r="DB51" s="382">
        <f t="shared" si="346"/>
        <v>276.70471595930229</v>
      </c>
      <c r="DC51" s="382">
        <f t="shared" si="347"/>
        <v>279.30675994440435</v>
      </c>
      <c r="DD51" s="382">
        <f t="shared" si="348"/>
        <v>281.93643400722851</v>
      </c>
      <c r="DE51" s="521"/>
      <c r="DF51" s="252"/>
      <c r="DG51" s="537">
        <f t="shared" si="349"/>
        <v>400.00000000000006</v>
      </c>
      <c r="DH51" s="525">
        <v>40000</v>
      </c>
      <c r="DI51" s="382">
        <f t="shared" si="350"/>
        <v>20.152405674542713</v>
      </c>
      <c r="DJ51" s="382">
        <f t="shared" si="351"/>
        <v>40.28963176259353</v>
      </c>
      <c r="DK51" s="382">
        <f t="shared" si="352"/>
        <v>60.396621969152051</v>
      </c>
      <c r="DL51" s="382">
        <f t="shared" si="353"/>
        <v>80.458563976743932</v>
      </c>
      <c r="DM51" s="382">
        <f t="shared" si="354"/>
        <v>100.46100502556726</v>
      </c>
      <c r="DN51" s="382">
        <f t="shared" si="355"/>
        <v>120.3899600920511</v>
      </c>
      <c r="DO51" s="382">
        <f t="shared" si="356"/>
        <v>140.23201065860849</v>
      </c>
      <c r="DP51" s="382">
        <f t="shared" si="357"/>
        <v>159.97439242449909</v>
      </c>
      <c r="DQ51" s="382">
        <f t="shared" si="358"/>
        <v>179.60507070908599</v>
      </c>
      <c r="DR51" s="382">
        <f t="shared" si="359"/>
        <v>199.11280272359613</v>
      </c>
      <c r="DS51" s="382">
        <f t="shared" si="360"/>
        <v>218.48718631162686</v>
      </c>
      <c r="DT51" s="382">
        <f t="shared" si="361"/>
        <v>237.71869516253878</v>
      </c>
      <c r="DU51" s="382">
        <f t="shared" si="362"/>
        <v>256.79870086769097</v>
      </c>
      <c r="DV51" s="382">
        <f t="shared" si="363"/>
        <v>275.71948250473218</v>
      </c>
      <c r="DW51" s="382">
        <f t="shared" si="364"/>
        <v>294.47422469125235</v>
      </c>
      <c r="DX51" s="382">
        <f t="shared" si="365"/>
        <v>313.05700524216297</v>
      </c>
      <c r="DY51" s="382">
        <f t="shared" si="366"/>
        <v>331.4627736953118</v>
      </c>
      <c r="DZ51" s="382">
        <f t="shared" si="367"/>
        <v>349.68732204089264</v>
      </c>
      <c r="EA51" s="382">
        <f t="shared" si="368"/>
        <v>367.72724900787034</v>
      </c>
      <c r="EB51" s="382">
        <f t="shared" si="369"/>
        <v>385.579919233162</v>
      </c>
      <c r="EC51" s="382">
        <f t="shared" si="370"/>
        <v>403.24341857493317</v>
      </c>
      <c r="ED51" s="382">
        <f t="shared" si="371"/>
        <v>420.71650673942719</v>
      </c>
      <c r="EE51" s="382">
        <f t="shared" si="372"/>
        <v>437.99856827924447</v>
      </c>
      <c r="EF51" s="382">
        <f t="shared" si="373"/>
        <v>455.08956289806315</v>
      </c>
      <c r="EG51" s="382">
        <f t="shared" si="374"/>
        <v>471.98997586873878</v>
      </c>
      <c r="EH51" s="382">
        <f t="shared" si="375"/>
        <v>488.70076924424319</v>
      </c>
      <c r="EI51" s="382">
        <f t="shared" si="376"/>
        <v>505.2233344181015</v>
      </c>
      <c r="EJ51" s="382">
        <f t="shared" si="377"/>
        <v>521.55944647622402</v>
      </c>
      <c r="EK51" s="382">
        <f t="shared" si="378"/>
        <v>537.71122067709689</v>
      </c>
      <c r="EL51" s="382">
        <f t="shared" si="379"/>
        <v>553.68107130386522</v>
      </c>
      <c r="EM51" s="382">
        <f t="shared" si="380"/>
        <v>569.47167304998879</v>
      </c>
      <c r="EN51" s="382">
        <f t="shared" si="381"/>
        <v>585.0859250302135</v>
      </c>
      <c r="EO51" s="382">
        <f t="shared" si="382"/>
        <v>600.52691744989886</v>
      </c>
      <c r="EP51" s="382">
        <f t="shared" si="383"/>
        <v>615.79790091754717</v>
      </c>
      <c r="EQ51" s="382">
        <f t="shared" si="384"/>
        <v>630.90225834688704</v>
      </c>
      <c r="ER51" s="382">
        <f t="shared" si="385"/>
        <v>645.84347936480583</v>
      </c>
      <c r="ES51" s="382">
        <f t="shared" si="386"/>
        <v>660.62513711898009</v>
      </c>
      <c r="ET51" s="382">
        <f t="shared" si="387"/>
        <v>675.25086736292087</v>
      </c>
      <c r="EU51" s="382">
        <f t="shared" si="388"/>
        <v>689.72434968554285</v>
      </c>
      <c r="EV51" s="382">
        <f t="shared" si="389"/>
        <v>704.04929074621305</v>
      </c>
      <c r="EW51" s="521"/>
      <c r="EX51" s="252"/>
      <c r="EY51" s="515">
        <f t="shared" si="390"/>
        <v>400.00000000000006</v>
      </c>
      <c r="EZ51" s="525">
        <v>40000</v>
      </c>
      <c r="FA51" s="382">
        <f t="shared" si="391"/>
        <v>193.55348746919097</v>
      </c>
      <c r="FB51" s="382">
        <f t="shared" si="392"/>
        <v>203.71379560873751</v>
      </c>
      <c r="FC51" s="382">
        <f t="shared" si="393"/>
        <v>213.9804409995582</v>
      </c>
      <c r="FD51" s="382">
        <f t="shared" si="394"/>
        <v>224.35262923755587</v>
      </c>
      <c r="FE51" s="382">
        <f t="shared" si="395"/>
        <v>234.82926362943164</v>
      </c>
      <c r="FF51" s="382">
        <f t="shared" si="396"/>
        <v>245.40896010742486</v>
      </c>
      <c r="FG51" s="382">
        <f t="shared" si="397"/>
        <v>256.09006564134927</v>
      </c>
      <c r="FH51" s="382">
        <f t="shared" si="398"/>
        <v>266.87067962921753</v>
      </c>
      <c r="FI51" s="382">
        <f t="shared" si="399"/>
        <v>277.74867768750778</v>
      </c>
      <c r="FJ51" s="382">
        <f t="shared" si="400"/>
        <v>288.72173722817917</v>
      </c>
      <c r="FK51" s="382">
        <f t="shared" si="401"/>
        <v>299.78736420151097</v>
      </c>
      <c r="FL51" s="382">
        <f t="shared" si="402"/>
        <v>310.94292039983412</v>
      </c>
      <c r="FM51" s="382">
        <f t="shared" si="403"/>
        <v>322.18565075406877</v>
      </c>
      <c r="FN51" s="382">
        <f t="shared" si="404"/>
        <v>333.51271010865656</v>
      </c>
      <c r="FO51" s="382">
        <f t="shared" si="405"/>
        <v>344.92118902647468</v>
      </c>
      <c r="FP51" s="382">
        <f t="shared" si="406"/>
        <v>356.40813824906456</v>
      </c>
      <c r="FQ51" s="382">
        <f t="shared" si="407"/>
        <v>367.97059151464168</v>
      </c>
      <c r="FR51" s="382">
        <f t="shared" si="408"/>
        <v>379.60558651306508</v>
      </c>
      <c r="FS51" s="382">
        <f t="shared" si="409"/>
        <v>391.31018383001378</v>
      </c>
      <c r="FT51" s="382">
        <f t="shared" si="410"/>
        <v>403.08148379963177</v>
      </c>
      <c r="FU51" s="382">
        <f t="shared" si="411"/>
        <v>414.91664124414854</v>
      </c>
      <c r="FV51" s="382">
        <f t="shared" si="412"/>
        <v>426.812878129502</v>
      </c>
      <c r="FW51" s="382">
        <f t="shared" si="413"/>
        <v>438.76749420737428</v>
      </c>
      <c r="FX51" s="382">
        <f t="shared" si="414"/>
        <v>450.77787574647959</v>
      </c>
      <c r="FY51" s="382">
        <f t="shared" si="415"/>
        <v>462.84150247989015</v>
      </c>
      <c r="FZ51" s="382">
        <f t="shared" si="416"/>
        <v>474.95595291147851</v>
      </c>
      <c r="GA51" s="382">
        <f t="shared" si="417"/>
        <v>487.11890813410838</v>
      </c>
      <c r="GB51" s="382">
        <f t="shared" si="418"/>
        <v>499.32815431609367</v>
      </c>
      <c r="GC51" s="382">
        <f t="shared" si="419"/>
        <v>511.58158401164656</v>
      </c>
      <c r="GD51" s="382">
        <f t="shared" si="420"/>
        <v>523.87719644659887</v>
      </c>
      <c r="GE51" s="382">
        <f t="shared" si="421"/>
        <v>536.21309692345335</v>
      </c>
      <c r="GF51" s="382">
        <f t="shared" si="422"/>
        <v>548.58749548064725</v>
      </c>
      <c r="GG51" s="382">
        <f t="shared" si="423"/>
        <v>560.99870493045535</v>
      </c>
      <c r="GH51" s="382">
        <f t="shared" si="424"/>
        <v>573.44513838878811</v>
      </c>
      <c r="GI51" s="382">
        <f t="shared" si="425"/>
        <v>585.92530639874485</v>
      </c>
      <c r="GJ51" s="382">
        <f t="shared" si="426"/>
        <v>598.4378137384748</v>
      </c>
      <c r="GK51" s="382">
        <f t="shared" si="427"/>
        <v>610.98135599299803</v>
      </c>
      <c r="GL51" s="382">
        <f t="shared" si="428"/>
        <v>623.55471595930226</v>
      </c>
      <c r="GM51" s="382">
        <f t="shared" si="429"/>
        <v>636.15675994440437</v>
      </c>
      <c r="GN51" s="382">
        <f t="shared" si="430"/>
        <v>648.78643400722854</v>
      </c>
      <c r="GO51" s="511"/>
      <c r="GP51" s="521"/>
      <c r="GQ51" s="525">
        <v>40000</v>
      </c>
      <c r="GR51" s="582">
        <f t="shared" si="431"/>
        <v>8.6044854691316139</v>
      </c>
      <c r="GS51" s="476">
        <f t="shared" si="432"/>
        <v>4.0562337429421076</v>
      </c>
      <c r="GT51" s="476">
        <f t="shared" si="433"/>
        <v>2.5429206803792774</v>
      </c>
      <c r="GU51" s="476">
        <f t="shared" si="434"/>
        <v>1.7884244777523455</v>
      </c>
      <c r="GV51" s="476">
        <f t="shared" si="435"/>
        <v>1.3375165674449279</v>
      </c>
      <c r="GW51" s="476">
        <f t="shared" si="436"/>
        <v>1.0384503817409962</v>
      </c>
      <c r="GX51" s="476">
        <f t="shared" si="437"/>
        <v>0.82618836055053424</v>
      </c>
      <c r="GY51" s="476">
        <f t="shared" si="438"/>
        <v>0.66820874006550024</v>
      </c>
      <c r="GZ51" s="476">
        <f t="shared" si="439"/>
        <v>0.54644118114788187</v>
      </c>
      <c r="HA51" s="476">
        <f t="shared" si="440"/>
        <v>0.45004104848534587</v>
      </c>
      <c r="HB51" s="476">
        <f t="shared" si="441"/>
        <v>0.37210501568694376</v>
      </c>
      <c r="HC51" s="476">
        <f t="shared" si="442"/>
        <v>0.30802888761958208</v>
      </c>
      <c r="HD51" s="476">
        <f t="shared" si="443"/>
        <v>0.25462336711768169</v>
      </c>
      <c r="HE51" s="476">
        <f t="shared" si="444"/>
        <v>0.2096087918014008</v>
      </c>
      <c r="HF51" s="476">
        <f t="shared" si="445"/>
        <v>0.17131198626336314</v>
      </c>
      <c r="HG51" s="476">
        <f t="shared" si="446"/>
        <v>0.13847680224682288</v>
      </c>
      <c r="HH51" s="476">
        <f t="shared" si="447"/>
        <v>0.11014153237276869</v>
      </c>
      <c r="HI51" s="476">
        <f t="shared" si="448"/>
        <v>8.555718948447831E-2</v>
      </c>
      <c r="HJ51" s="476">
        <f t="shared" si="449"/>
        <v>6.4131594505901585E-2</v>
      </c>
      <c r="HK51" s="478">
        <f t="shared" si="450"/>
        <v>4.5390238685864989E-2</v>
      </c>
      <c r="HL51" s="476">
        <f t="shared" si="451"/>
        <v>2.8948327812686105E-2</v>
      </c>
      <c r="HM51" s="476">
        <f t="shared" si="452"/>
        <v>1.4490449726638904E-2</v>
      </c>
      <c r="HN51" s="476">
        <f t="shared" si="453"/>
        <v>1.7555443871670184E-3</v>
      </c>
      <c r="HO51" s="476">
        <f t="shared" si="454"/>
        <v>9.4743705483514747E-3</v>
      </c>
      <c r="HP51" s="476">
        <f t="shared" si="455"/>
        <v>1.9382770517551912E-2</v>
      </c>
      <c r="HQ51" s="476">
        <f t="shared" si="456"/>
        <v>2.8125219352571333E-2</v>
      </c>
      <c r="HR51" s="476">
        <f t="shared" si="457"/>
        <v>3.5834501398960841E-2</v>
      </c>
      <c r="HS51" s="476">
        <f t="shared" si="458"/>
        <v>4.2624656326963474E-2</v>
      </c>
      <c r="HT51" s="476">
        <f t="shared" si="459"/>
        <v>4.8594181524699014E-2</v>
      </c>
      <c r="HU51" s="476">
        <f t="shared" si="460"/>
        <v>5.3828596283924092E-2</v>
      </c>
      <c r="HV51" s="476">
        <f t="shared" si="461"/>
        <v>5.8402511837697631E-2</v>
      </c>
      <c r="HW51" s="476">
        <f t="shared" si="462"/>
        <v>6.2381315270370753E-2</v>
      </c>
      <c r="HX51" s="476">
        <f t="shared" si="463"/>
        <v>6.5822549116195603E-2</v>
      </c>
      <c r="HY51" s="476">
        <f t="shared" si="464"/>
        <v>6.8777049200156204E-2</v>
      </c>
      <c r="HZ51" s="476">
        <f t="shared" si="465"/>
        <v>7.1289888969477494E-2</v>
      </c>
      <c r="IA51" s="476">
        <f t="shared" si="466"/>
        <v>7.3401167838614736E-2</v>
      </c>
      <c r="IB51" s="476">
        <f t="shared" si="467"/>
        <v>7.5146672956589444E-2</v>
      </c>
      <c r="IC51" s="476">
        <f t="shared" si="468"/>
        <v>7.6558437615207031E-2</v>
      </c>
      <c r="ID51" s="476">
        <f t="shared" si="469"/>
        <v>7.7665214756534054E-2</v>
      </c>
      <c r="IE51" s="476">
        <f t="shared" si="470"/>
        <v>7.8492880349914279E-2</v>
      </c>
    </row>
    <row r="52" spans="1:270" s="90" customFormat="1" ht="17.45" customHeight="1">
      <c r="A52" s="173"/>
      <c r="B52" s="182"/>
      <c r="C52" s="91"/>
      <c r="D52" s="189"/>
      <c r="E52" s="91"/>
      <c r="F52" s="116"/>
      <c r="G52" s="116"/>
      <c r="H52" s="116"/>
      <c r="I52" s="116"/>
      <c r="J52" s="2"/>
      <c r="K52" s="605"/>
      <c r="L52" s="10"/>
      <c r="M52" s="178"/>
      <c r="N52" s="2"/>
      <c r="O52" s="20"/>
      <c r="P52" s="9"/>
      <c r="Q52" s="9"/>
      <c r="R52" s="56"/>
      <c r="S52" s="154"/>
      <c r="T52" s="155"/>
      <c r="U52" s="155"/>
      <c r="V52" s="279"/>
      <c r="W52" s="92"/>
      <c r="X52" s="524">
        <v>41000</v>
      </c>
      <c r="Y52" s="410">
        <f t="shared" ref="Y52:BL52" si="474">SQRT(5*((((1/$S58)*(((1+0.2*(Y$10/661.48)^2)^3.5)-1))+1)^(1/3.5)-1))</f>
        <v>3.5989392495207558E-2</v>
      </c>
      <c r="Z52" s="410">
        <f t="shared" si="474"/>
        <v>7.1950041176168669E-2</v>
      </c>
      <c r="AA52" s="410">
        <f t="shared" si="474"/>
        <v>0.10785344736182996</v>
      </c>
      <c r="AB52" s="410">
        <f t="shared" si="474"/>
        <v>0.14367159718809605</v>
      </c>
      <c r="AC52" s="410">
        <f t="shared" si="474"/>
        <v>0.17937719062440216</v>
      </c>
      <c r="AD52" s="410">
        <f t="shared" si="474"/>
        <v>0.21494385505402314</v>
      </c>
      <c r="AE52" s="410">
        <f t="shared" si="474"/>
        <v>0.25034633928165356</v>
      </c>
      <c r="AF52" s="410">
        <f t="shared" si="474"/>
        <v>0.28556068460990364</v>
      </c>
      <c r="AG52" s="410">
        <f t="shared" si="474"/>
        <v>0.32056437049701952</v>
      </c>
      <c r="AH52" s="410">
        <f t="shared" si="474"/>
        <v>0.35533643322270825</v>
      </c>
      <c r="AI52" s="410">
        <f t="shared" si="474"/>
        <v>0.38985755689422169</v>
      </c>
      <c r="AJ52" s="410">
        <f t="shared" si="474"/>
        <v>0.42411013697757793</v>
      </c>
      <c r="AK52" s="410">
        <f t="shared" si="474"/>
        <v>0.45807831730056653</v>
      </c>
      <c r="AL52" s="410">
        <f t="shared" si="474"/>
        <v>0.49174800211924707</v>
      </c>
      <c r="AM52" s="410">
        <f t="shared" si="474"/>
        <v>0.52510684535121588</v>
      </c>
      <c r="AN52" s="410">
        <f t="shared" si="474"/>
        <v>0.55814421945084969</v>
      </c>
      <c r="AO52" s="410">
        <f t="shared" si="474"/>
        <v>0.59085116663723758</v>
      </c>
      <c r="AP52" s="410">
        <f t="shared" si="474"/>
        <v>0.62322033529476661</v>
      </c>
      <c r="AQ52" s="410">
        <f t="shared" si="474"/>
        <v>0.65524590436444652</v>
      </c>
      <c r="AR52" s="410">
        <f t="shared" si="474"/>
        <v>0.68692349845013001</v>
      </c>
      <c r="AS52" s="410">
        <f t="shared" si="474"/>
        <v>0.71825009619710345</v>
      </c>
      <c r="AT52" s="410">
        <f t="shared" si="474"/>
        <v>0.7492239342817163</v>
      </c>
      <c r="AU52" s="410">
        <f t="shared" si="474"/>
        <v>0.77984440909726249</v>
      </c>
      <c r="AV52" s="410">
        <f t="shared" si="474"/>
        <v>0.81011197795036971</v>
      </c>
      <c r="AW52" s="410">
        <f t="shared" si="474"/>
        <v>0.84002806130663843</v>
      </c>
      <c r="AX52" s="410">
        <f t="shared" si="474"/>
        <v>0.86959494735557619</v>
      </c>
      <c r="AY52" s="410">
        <f t="shared" si="474"/>
        <v>0.898815699910819</v>
      </c>
      <c r="AZ52" s="410">
        <f t="shared" si="474"/>
        <v>0.92769407042826391</v>
      </c>
      <c r="BA52" s="410">
        <f t="shared" si="474"/>
        <v>0.95623441471510573</v>
      </c>
      <c r="BB52" s="410">
        <f t="shared" si="474"/>
        <v>0.98444161471920211</v>
      </c>
      <c r="BC52" s="410">
        <f t="shared" si="474"/>
        <v>1.0123210056303091</v>
      </c>
      <c r="BD52" s="410">
        <f t="shared" si="474"/>
        <v>1.0398783083923659</v>
      </c>
      <c r="BE52" s="410">
        <f t="shared" si="474"/>
        <v>1.0671195676171752</v>
      </c>
      <c r="BF52" s="410">
        <f t="shared" si="474"/>
        <v>1.0940510948026534</v>
      </c>
      <c r="BG52" s="410">
        <f t="shared" si="474"/>
        <v>1.120679416691122</v>
      </c>
      <c r="BH52" s="410">
        <f t="shared" si="474"/>
        <v>1.1470112285521004</v>
      </c>
      <c r="BI52" s="410">
        <f t="shared" si="474"/>
        <v>1.1730533521378197</v>
      </c>
      <c r="BJ52" s="410">
        <f t="shared" si="474"/>
        <v>1.198812698035445</v>
      </c>
      <c r="BK52" s="410">
        <f t="shared" si="474"/>
        <v>1.2242962321260462</v>
      </c>
      <c r="BL52" s="410">
        <f t="shared" si="474"/>
        <v>1.2495109458545324</v>
      </c>
      <c r="BM52" s="253"/>
      <c r="BN52" s="252"/>
      <c r="BO52" s="537">
        <f t="shared" si="308"/>
        <v>410</v>
      </c>
      <c r="BP52" s="524">
        <v>41000</v>
      </c>
      <c r="BQ52" s="382">
        <f t="shared" si="309"/>
        <v>216.70612030341309</v>
      </c>
      <c r="BR52" s="382">
        <f t="shared" si="310"/>
        <v>216.87430881869676</v>
      </c>
      <c r="BS52" s="382">
        <f t="shared" si="311"/>
        <v>217.15402813012881</v>
      </c>
      <c r="BT52" s="382">
        <f t="shared" si="312"/>
        <v>217.54439510379953</v>
      </c>
      <c r="BU52" s="382">
        <f t="shared" si="313"/>
        <v>218.04419142572706</v>
      </c>
      <c r="BV52" s="382">
        <f t="shared" si="314"/>
        <v>218.65188099042621</v>
      </c>
      <c r="BW52" s="382">
        <f t="shared" si="315"/>
        <v>219.3656313213296</v>
      </c>
      <c r="BX52" s="382">
        <f t="shared" si="316"/>
        <v>220.18333839078053</v>
      </c>
      <c r="BY52" s="382">
        <f t="shared" si="317"/>
        <v>221.10265413731688</v>
      </c>
      <c r="BZ52" s="382">
        <f t="shared" si="318"/>
        <v>222.12101594122072</v>
      </c>
      <c r="CA52" s="382">
        <f t="shared" si="319"/>
        <v>223.23567731499347</v>
      </c>
      <c r="CB52" s="382">
        <f t="shared" si="320"/>
        <v>224.44373909077299</v>
      </c>
      <c r="CC52" s="382">
        <f t="shared" si="321"/>
        <v>225.7421804373358</v>
      </c>
      <c r="CD52" s="382">
        <f t="shared" si="322"/>
        <v>227.12788910984418</v>
      </c>
      <c r="CE52" s="382">
        <f t="shared" si="323"/>
        <v>228.5976904199959</v>
      </c>
      <c r="CF52" s="382">
        <f t="shared" si="324"/>
        <v>230.14837450682384</v>
      </c>
      <c r="CG52" s="382">
        <f t="shared" si="325"/>
        <v>231.77672158363055</v>
      </c>
      <c r="CH52" s="382">
        <f t="shared" si="326"/>
        <v>233.47952492972479</v>
      </c>
      <c r="CI52" s="382">
        <f t="shared" si="327"/>
        <v>235.25361148295607</v>
      </c>
      <c r="CJ52" s="382">
        <f t="shared" si="328"/>
        <v>237.09585996776062</v>
      </c>
      <c r="CK52" s="382">
        <f t="shared" si="329"/>
        <v>239.00321656170541</v>
      </c>
      <c r="CL52" s="382">
        <f t="shared" si="330"/>
        <v>240.97270816047768</v>
      </c>
      <c r="CM52" s="382">
        <f t="shared" si="331"/>
        <v>243.00145334670984</v>
      </c>
      <c r="CN52" s="382">
        <f t="shared" si="332"/>
        <v>245.08667120243757</v>
      </c>
      <c r="CO52" s="382">
        <f t="shared" si="333"/>
        <v>247.22568812919488</v>
      </c>
      <c r="CP52" s="382">
        <f t="shared" si="334"/>
        <v>249.41594285493122</v>
      </c>
      <c r="CQ52" s="382">
        <f t="shared" si="335"/>
        <v>251.65498981437781</v>
      </c>
      <c r="CR52" s="382">
        <f t="shared" si="336"/>
        <v>253.94050109055664</v>
      </c>
      <c r="CS52" s="382">
        <f t="shared" si="337"/>
        <v>256.2702671010976</v>
      </c>
      <c r="CT52" s="382">
        <f t="shared" si="338"/>
        <v>258.64219620515951</v>
      </c>
      <c r="CU52" s="382">
        <f t="shared" si="339"/>
        <v>261.05431339607452</v>
      </c>
      <c r="CV52" s="382">
        <f t="shared" si="340"/>
        <v>263.50475823233609</v>
      </c>
      <c r="CW52" s="382">
        <f t="shared" si="341"/>
        <v>265.99178214596827</v>
      </c>
      <c r="CX52" s="382">
        <f t="shared" si="342"/>
        <v>268.5137452533009</v>
      </c>
      <c r="CY52" s="382">
        <f t="shared" si="343"/>
        <v>271.06911277922927</v>
      </c>
      <c r="CZ52" s="382">
        <f t="shared" si="344"/>
        <v>273.65645119250274</v>
      </c>
      <c r="DA52" s="382">
        <f t="shared" si="345"/>
        <v>276.27442413677068</v>
      </c>
      <c r="DB52" s="382">
        <f t="shared" si="346"/>
        <v>278.92178823015303</v>
      </c>
      <c r="DC52" s="382">
        <f t="shared" si="347"/>
        <v>281.59738879513691</v>
      </c>
      <c r="DD52" s="382">
        <f t="shared" si="348"/>
        <v>284.30015557065849</v>
      </c>
      <c r="DE52" s="521"/>
      <c r="DF52" s="252"/>
      <c r="DG52" s="537">
        <f t="shared" si="349"/>
        <v>410</v>
      </c>
      <c r="DH52" s="524">
        <v>41000</v>
      </c>
      <c r="DI52" s="382">
        <f t="shared" si="350"/>
        <v>20.642411999141768</v>
      </c>
      <c r="DJ52" s="382">
        <f t="shared" si="351"/>
        <v>41.268337427798052</v>
      </c>
      <c r="DK52" s="382">
        <f t="shared" si="352"/>
        <v>61.861430316366445</v>
      </c>
      <c r="DL52" s="382">
        <f t="shared" si="353"/>
        <v>82.405622771385779</v>
      </c>
      <c r="DM52" s="382">
        <f t="shared" si="354"/>
        <v>102.88525633241991</v>
      </c>
      <c r="DN52" s="382">
        <f t="shared" si="355"/>
        <v>123.28520447517398</v>
      </c>
      <c r="DO52" s="382">
        <f t="shared" si="356"/>
        <v>143.59098388829355</v>
      </c>
      <c r="DP52" s="382">
        <f t="shared" si="357"/>
        <v>163.78885259759696</v>
      </c>
      <c r="DQ52" s="382">
        <f t="shared" si="358"/>
        <v>183.86589351087738</v>
      </c>
      <c r="DR52" s="382">
        <f t="shared" si="359"/>
        <v>203.81008248098152</v>
      </c>
      <c r="DS52" s="382">
        <f t="shared" si="360"/>
        <v>223.61034050410871</v>
      </c>
      <c r="DT52" s="382">
        <f t="shared" si="361"/>
        <v>243.25657015937145</v>
      </c>
      <c r="DU52" s="382">
        <f t="shared" si="362"/>
        <v>262.73967683258473</v>
      </c>
      <c r="DV52" s="382">
        <f t="shared" si="363"/>
        <v>282.05157563723958</v>
      </c>
      <c r="DW52" s="382">
        <f t="shared" si="364"/>
        <v>301.18518523903487</v>
      </c>
      <c r="DX52" s="382">
        <f t="shared" si="365"/>
        <v>320.13441000367152</v>
      </c>
      <c r="DY52" s="382">
        <f t="shared" si="366"/>
        <v>338.89411202268991</v>
      </c>
      <c r="DZ52" s="382">
        <f t="shared" si="367"/>
        <v>357.4600746347956</v>
      </c>
      <c r="EA52" s="382">
        <f t="shared" si="368"/>
        <v>375.82895905904189</v>
      </c>
      <c r="EB52" s="382">
        <f t="shared" si="369"/>
        <v>393.99825570236061</v>
      </c>
      <c r="EC52" s="382">
        <f t="shared" si="370"/>
        <v>411.96623160833127</v>
      </c>
      <c r="ED52" s="382">
        <f t="shared" si="371"/>
        <v>429.7318753885765</v>
      </c>
      <c r="EE52" s="382">
        <f t="shared" si="372"/>
        <v>447.29484083279783</v>
      </c>
      <c r="EF52" s="382">
        <f t="shared" si="373"/>
        <v>464.65539023805462</v>
      </c>
      <c r="EG52" s="382">
        <f t="shared" si="374"/>
        <v>481.81433833985989</v>
      </c>
      <c r="EH52" s="382">
        <f t="shared" si="375"/>
        <v>498.7729975735528</v>
      </c>
      <c r="EI52" s="382">
        <f t="shared" si="376"/>
        <v>515.53312524868988</v>
      </c>
      <c r="EJ52" s="382">
        <f t="shared" si="377"/>
        <v>532.0968730853433</v>
      </c>
      <c r="EK52" s="382">
        <f t="shared" si="378"/>
        <v>548.4667394409588</v>
      </c>
      <c r="EL52" s="382">
        <f t="shared" si="379"/>
        <v>564.64552445113338</v>
      </c>
      <c r="EM52" s="382">
        <f t="shared" si="380"/>
        <v>580.63628821711893</v>
      </c>
      <c r="EN52" s="382">
        <f t="shared" si="381"/>
        <v>596.44231209693896</v>
      </c>
      <c r="EO52" s="382">
        <f t="shared" si="382"/>
        <v>612.06706309457843</v>
      </c>
      <c r="EP52" s="382">
        <f t="shared" si="383"/>
        <v>627.51416129171412</v>
      </c>
      <c r="EQ52" s="382">
        <f t="shared" si="384"/>
        <v>642.78735022761316</v>
      </c>
      <c r="ER52" s="382">
        <f t="shared" si="385"/>
        <v>657.89047010357615</v>
      </c>
      <c r="ES52" s="382">
        <f t="shared" si="386"/>
        <v>672.82743366750879</v>
      </c>
      <c r="ET52" s="382">
        <f t="shared" si="387"/>
        <v>687.60220462031077</v>
      </c>
      <c r="EU52" s="382">
        <f t="shared" si="388"/>
        <v>702.21877837777049</v>
      </c>
      <c r="EV52" s="382">
        <f t="shared" si="389"/>
        <v>716.68116501831014</v>
      </c>
      <c r="EW52" s="521"/>
      <c r="EX52" s="252"/>
      <c r="EY52" s="515">
        <f t="shared" si="390"/>
        <v>410</v>
      </c>
      <c r="EZ52" s="524">
        <v>41000</v>
      </c>
      <c r="FA52" s="382">
        <f t="shared" si="391"/>
        <v>199.55612030341311</v>
      </c>
      <c r="FB52" s="382">
        <f t="shared" si="392"/>
        <v>209.72430881869678</v>
      </c>
      <c r="FC52" s="382">
        <f t="shared" si="393"/>
        <v>220.00402813012883</v>
      </c>
      <c r="FD52" s="382">
        <f t="shared" si="394"/>
        <v>230.39439510379955</v>
      </c>
      <c r="FE52" s="382">
        <f t="shared" si="395"/>
        <v>240.89419142572709</v>
      </c>
      <c r="FF52" s="382">
        <f t="shared" si="396"/>
        <v>251.50188099042623</v>
      </c>
      <c r="FG52" s="382">
        <f t="shared" si="397"/>
        <v>262.21563132132962</v>
      </c>
      <c r="FH52" s="382">
        <f t="shared" si="398"/>
        <v>273.03333839078056</v>
      </c>
      <c r="FI52" s="382">
        <f t="shared" si="399"/>
        <v>283.95265413731693</v>
      </c>
      <c r="FJ52" s="382">
        <f t="shared" si="400"/>
        <v>294.97101594122074</v>
      </c>
      <c r="FK52" s="382">
        <f t="shared" si="401"/>
        <v>306.08567731499352</v>
      </c>
      <c r="FL52" s="382">
        <f t="shared" si="402"/>
        <v>317.29373909077299</v>
      </c>
      <c r="FM52" s="382">
        <f t="shared" si="403"/>
        <v>328.59218043733586</v>
      </c>
      <c r="FN52" s="382">
        <f t="shared" si="404"/>
        <v>339.97788910984423</v>
      </c>
      <c r="FO52" s="382">
        <f t="shared" si="405"/>
        <v>351.44769041999592</v>
      </c>
      <c r="FP52" s="382">
        <f t="shared" si="406"/>
        <v>362.99837450682389</v>
      </c>
      <c r="FQ52" s="382">
        <f t="shared" si="407"/>
        <v>374.62672158363057</v>
      </c>
      <c r="FR52" s="382">
        <f t="shared" si="408"/>
        <v>386.32952492972481</v>
      </c>
      <c r="FS52" s="382">
        <f t="shared" si="409"/>
        <v>398.10361148295613</v>
      </c>
      <c r="FT52" s="382">
        <f t="shared" si="410"/>
        <v>409.94585996776061</v>
      </c>
      <c r="FU52" s="382">
        <f t="shared" si="411"/>
        <v>421.85321656170544</v>
      </c>
      <c r="FV52" s="382">
        <f t="shared" si="412"/>
        <v>433.8227081604777</v>
      </c>
      <c r="FW52" s="382">
        <f t="shared" si="413"/>
        <v>445.85145334670983</v>
      </c>
      <c r="FX52" s="382">
        <f t="shared" si="414"/>
        <v>457.93667120243759</v>
      </c>
      <c r="FY52" s="382">
        <f t="shared" si="415"/>
        <v>470.07568812919487</v>
      </c>
      <c r="FZ52" s="382">
        <f t="shared" si="416"/>
        <v>482.26594285493127</v>
      </c>
      <c r="GA52" s="382">
        <f t="shared" si="417"/>
        <v>494.50498981437784</v>
      </c>
      <c r="GB52" s="382">
        <f t="shared" si="418"/>
        <v>506.79050109055663</v>
      </c>
      <c r="GC52" s="382">
        <f t="shared" si="419"/>
        <v>519.12026710109762</v>
      </c>
      <c r="GD52" s="382">
        <f t="shared" si="420"/>
        <v>531.49219620515953</v>
      </c>
      <c r="GE52" s="382">
        <f t="shared" si="421"/>
        <v>543.90431339607449</v>
      </c>
      <c r="GF52" s="382">
        <f t="shared" si="422"/>
        <v>556.35475823233605</v>
      </c>
      <c r="GG52" s="382">
        <f t="shared" si="423"/>
        <v>568.8417821459683</v>
      </c>
      <c r="GH52" s="382">
        <f t="shared" si="424"/>
        <v>581.36374525330098</v>
      </c>
      <c r="GI52" s="382">
        <f t="shared" si="425"/>
        <v>593.91911277922929</v>
      </c>
      <c r="GJ52" s="382">
        <f t="shared" si="426"/>
        <v>606.50645119250271</v>
      </c>
      <c r="GK52" s="382">
        <f t="shared" si="427"/>
        <v>619.1244241367707</v>
      </c>
      <c r="GL52" s="382">
        <f t="shared" si="428"/>
        <v>631.77178823015311</v>
      </c>
      <c r="GM52" s="382">
        <f t="shared" si="429"/>
        <v>644.44738879513693</v>
      </c>
      <c r="GN52" s="382">
        <f t="shared" si="430"/>
        <v>657.15015557065851</v>
      </c>
      <c r="GO52" s="511"/>
      <c r="GP52" s="521"/>
      <c r="GQ52" s="524">
        <v>41000</v>
      </c>
      <c r="GR52" s="583">
        <f t="shared" si="431"/>
        <v>8.6672869581185523</v>
      </c>
      <c r="GS52" s="477">
        <f t="shared" si="432"/>
        <v>4.0819665121141515</v>
      </c>
      <c r="GT52" s="477">
        <f t="shared" si="433"/>
        <v>2.5564006038173224</v>
      </c>
      <c r="GU52" s="477">
        <f t="shared" si="434"/>
        <v>1.7958577018824597</v>
      </c>
      <c r="GV52" s="477">
        <f t="shared" si="435"/>
        <v>1.3413869004457106</v>
      </c>
      <c r="GW52" s="477">
        <f t="shared" si="436"/>
        <v>1.040000517994609</v>
      </c>
      <c r="GX52" s="477">
        <f t="shared" si="437"/>
        <v>0.82612880155010282</v>
      </c>
      <c r="GY52" s="477">
        <f t="shared" si="438"/>
        <v>0.66698364425068568</v>
      </c>
      <c r="GZ52" s="477">
        <f t="shared" si="439"/>
        <v>0.54434652732655109</v>
      </c>
      <c r="HA52" s="477">
        <f t="shared" si="440"/>
        <v>0.44728372782414177</v>
      </c>
      <c r="HB52" s="477">
        <f t="shared" si="441"/>
        <v>0.3688350754484423</v>
      </c>
      <c r="HC52" s="477">
        <f t="shared" si="442"/>
        <v>0.3043583525118993</v>
      </c>
      <c r="HD52" s="477">
        <f t="shared" si="443"/>
        <v>0.25063783437136417</v>
      </c>
      <c r="HE52" s="477">
        <f t="shared" si="444"/>
        <v>0.20537489762902986</v>
      </c>
      <c r="HF52" s="477">
        <f t="shared" si="445"/>
        <v>0.16688239543080563</v>
      </c>
      <c r="HG52" s="477">
        <f t="shared" si="446"/>
        <v>0.13389364955382579</v>
      </c>
      <c r="HH52" s="477">
        <f t="shared" si="447"/>
        <v>0.10543886214980407</v>
      </c>
      <c r="HI52" s="477">
        <f t="shared" si="448"/>
        <v>8.0762726646952429E-2</v>
      </c>
      <c r="HJ52" s="477">
        <f t="shared" si="449"/>
        <v>5.9268057681566087E-2</v>
      </c>
      <c r="HK52" s="477">
        <f t="shared" si="450"/>
        <v>4.0476332152717329E-2</v>
      </c>
      <c r="HL52" s="477">
        <f t="shared" si="451"/>
        <v>2.399950334466739E-2</v>
      </c>
      <c r="HM52" s="477">
        <f t="shared" si="452"/>
        <v>9.5195004284989344E-3</v>
      </c>
      <c r="HN52" s="477">
        <f t="shared" si="453"/>
        <v>3.2269263007832201E-3</v>
      </c>
      <c r="HO52" s="477">
        <f t="shared" si="454"/>
        <v>1.4459574077414359E-2</v>
      </c>
      <c r="HP52" s="477">
        <f t="shared" si="455"/>
        <v>2.4363430634114631E-2</v>
      </c>
      <c r="HQ52" s="477">
        <f t="shared" si="456"/>
        <v>3.309532552669369E-2</v>
      </c>
      <c r="HR52" s="477">
        <f t="shared" si="457"/>
        <v>4.0789106275505013E-2</v>
      </c>
      <c r="HS52" s="477">
        <f t="shared" si="458"/>
        <v>4.7559708156239756E-2</v>
      </c>
      <c r="HT52" s="477">
        <f t="shared" si="459"/>
        <v>5.3506384671153352E-2</v>
      </c>
      <c r="HU52" s="477">
        <f t="shared" si="460"/>
        <v>5.871529448179142E-2</v>
      </c>
      <c r="HV52" s="477">
        <f t="shared" si="461"/>
        <v>6.3261590028815345E-2</v>
      </c>
      <c r="HW52" s="477">
        <f t="shared" si="462"/>
        <v>6.7211116735942655E-2</v>
      </c>
      <c r="HX52" s="477">
        <f t="shared" si="463"/>
        <v>7.0621805280724342E-2</v>
      </c>
      <c r="HY52" s="477">
        <f t="shared" si="464"/>
        <v>7.3544819998028824E-2</v>
      </c>
      <c r="HZ52" s="477">
        <f t="shared" si="465"/>
        <v>7.6025512062549858E-2</v>
      </c>
      <c r="IA52" s="477">
        <f t="shared" si="466"/>
        <v>7.8104215285233883E-2</v>
      </c>
      <c r="IB52" s="477">
        <f t="shared" si="467"/>
        <v>7.9816914179626788E-2</v>
      </c>
      <c r="IC52" s="477">
        <f t="shared" si="468"/>
        <v>8.1195807714122784E-2</v>
      </c>
      <c r="ID52" s="477">
        <f t="shared" si="469"/>
        <v>8.2269787367540981E-2</v>
      </c>
      <c r="IE52" s="477">
        <f t="shared" si="470"/>
        <v>8.3064844387435097E-2</v>
      </c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</row>
    <row r="53" spans="1:270">
      <c r="K53" s="605"/>
      <c r="V53" s="279"/>
      <c r="X53" s="524">
        <v>42000</v>
      </c>
      <c r="Y53" s="410">
        <f t="shared" ref="Y53:BL53" si="475">SQRT(5*((((1/$S59)*(((1+0.2*(Y$10/661.48)^2)^3.5)-1))+1)^(1/3.5)-1))</f>
        <v>3.686446183531162E-2</v>
      </c>
      <c r="Z53" s="410">
        <f t="shared" si="475"/>
        <v>7.3697723888424632E-2</v>
      </c>
      <c r="AA53" s="410">
        <f t="shared" si="475"/>
        <v>0.1104688657393003</v>
      </c>
      <c r="AB53" s="410">
        <f t="shared" si="475"/>
        <v>0.14714751916070312</v>
      </c>
      <c r="AC53" s="410">
        <f t="shared" si="475"/>
        <v>0.18370412817747389</v>
      </c>
      <c r="AD53" s="410">
        <f t="shared" si="475"/>
        <v>0.22011019067967919</v>
      </c>
      <c r="AE53" s="410">
        <f t="shared" si="475"/>
        <v>0.25633847670792798</v>
      </c>
      <c r="AF53" s="410">
        <f t="shared" si="475"/>
        <v>0.29236321950097255</v>
      </c>
      <c r="AG53" s="410">
        <f t="shared" si="475"/>
        <v>0.32816027647675106</v>
      </c>
      <c r="AH53" s="410">
        <f t="shared" si="475"/>
        <v>0.36370725844484653</v>
      </c>
      <c r="AI53" s="410">
        <f t="shared" si="475"/>
        <v>0.39898362645372071</v>
      </c>
      <c r="AJ53" s="410">
        <f t="shared" si="475"/>
        <v>0.43397075670497898</v>
      </c>
      <c r="AK53" s="410">
        <f t="shared" si="475"/>
        <v>0.46865197487285132</v>
      </c>
      <c r="AL53" s="410">
        <f t="shared" si="475"/>
        <v>0.50301256191941657</v>
      </c>
      <c r="AM53" s="410">
        <f t="shared" si="475"/>
        <v>0.53703973407675065</v>
      </c>
      <c r="AN53" s="410">
        <f t="shared" si="475"/>
        <v>0.57072260007190323</v>
      </c>
      <c r="AO53" s="410">
        <f t="shared" si="475"/>
        <v>0.60405209890637601</v>
      </c>
      <c r="AP53" s="410">
        <f t="shared" si="475"/>
        <v>0.63702092158447154</v>
      </c>
      <c r="AQ53" s="410">
        <f t="shared" si="475"/>
        <v>0.66962342013588616</v>
      </c>
      <c r="AR53" s="410">
        <f t="shared" si="475"/>
        <v>0.70185550712268741</v>
      </c>
      <c r="AS53" s="410">
        <f t="shared" si="475"/>
        <v>0.73371454858463503</v>
      </c>
      <c r="AT53" s="410">
        <f t="shared" si="475"/>
        <v>0.76519925308553949</v>
      </c>
      <c r="AU53" s="410">
        <f t="shared" si="475"/>
        <v>0.79630955919861535</v>
      </c>
      <c r="AV53" s="410">
        <f t="shared" si="475"/>
        <v>0.82704652343098628</v>
      </c>
      <c r="AW53" s="410">
        <f t="shared" si="475"/>
        <v>0.85741221025169478</v>
      </c>
      <c r="AX53" s="410">
        <f t="shared" si="475"/>
        <v>0.88740958556642402</v>
      </c>
      <c r="AY53" s="410">
        <f t="shared" si="475"/>
        <v>0.9170424146840449</v>
      </c>
      <c r="AZ53" s="410">
        <f t="shared" si="475"/>
        <v>0.94631516555100448</v>
      </c>
      <c r="BA53" s="410">
        <f t="shared" si="475"/>
        <v>0.97523291779214283</v>
      </c>
      <c r="BB53" s="410">
        <f t="shared" si="475"/>
        <v>1.0038012778922238</v>
      </c>
      <c r="BC53" s="410">
        <f t="shared" si="475"/>
        <v>1.0320263006801769</v>
      </c>
      <c r="BD53" s="410">
        <f t="shared" si="475"/>
        <v>1.0599144171365096</v>
      </c>
      <c r="BE53" s="410">
        <f t="shared" si="475"/>
        <v>1.0874723684307321</v>
      </c>
      <c r="BF53" s="410">
        <f t="shared" si="475"/>
        <v>1.1147071460070859</v>
      </c>
      <c r="BG53" s="410">
        <f t="shared" si="475"/>
        <v>1.141625937470492</v>
      </c>
      <c r="BH53" s="410">
        <f t="shared" si="475"/>
        <v>1.1682360779768728</v>
      </c>
      <c r="BI53" s="410">
        <f t="shared" si="475"/>
        <v>1.1945450068003909</v>
      </c>
      <c r="BJ53" s="410">
        <f t="shared" si="475"/>
        <v>1.2205602287314066</v>
      </c>
      <c r="BK53" s="410">
        <f t="shared" si="475"/>
        <v>1.2462892799510141</v>
      </c>
      <c r="BL53" s="410">
        <f t="shared" si="475"/>
        <v>1.2717396980283784</v>
      </c>
      <c r="BM53" s="253"/>
      <c r="BN53" s="252"/>
      <c r="BO53" s="537">
        <f t="shared" si="308"/>
        <v>420</v>
      </c>
      <c r="BP53" s="524">
        <v>42000</v>
      </c>
      <c r="BQ53" s="382">
        <f t="shared" si="309"/>
        <v>216.70888268509341</v>
      </c>
      <c r="BR53" s="382">
        <f t="shared" si="310"/>
        <v>216.88533830027356</v>
      </c>
      <c r="BS53" s="382">
        <f t="shared" si="311"/>
        <v>217.17876974141575</v>
      </c>
      <c r="BT53" s="382">
        <f t="shared" si="312"/>
        <v>217.58819586457315</v>
      </c>
      <c r="BU53" s="382">
        <f t="shared" si="313"/>
        <v>218.11226416327705</v>
      </c>
      <c r="BV53" s="382">
        <f t="shared" si="314"/>
        <v>218.74927102328792</v>
      </c>
      <c r="BW53" s="382">
        <f t="shared" si="315"/>
        <v>219.49718661832281</v>
      </c>
      <c r="BX53" s="382">
        <f t="shared" si="316"/>
        <v>220.35368367711402</v>
      </c>
      <c r="BY53" s="382">
        <f t="shared" si="317"/>
        <v>221.31616927131361</v>
      </c>
      <c r="BZ53" s="382">
        <f t="shared" si="318"/>
        <v>222.38181873487082</v>
      </c>
      <c r="CA53" s="382">
        <f t="shared" si="319"/>
        <v>223.54761082709481</v>
      </c>
      <c r="CB53" s="382">
        <f t="shared" si="320"/>
        <v>224.81036328968111</v>
      </c>
      <c r="CC53" s="382">
        <f t="shared" si="321"/>
        <v>226.16676801651246</v>
      </c>
      <c r="CD53" s="382">
        <f t="shared" si="322"/>
        <v>227.61342514687044</v>
      </c>
      <c r="CE53" s="382">
        <f t="shared" si="323"/>
        <v>229.1468755001155</v>
      </c>
      <c r="CF53" s="382">
        <f t="shared" si="324"/>
        <v>230.76363088541669</v>
      </c>
      <c r="CG53" s="382">
        <f t="shared" si="325"/>
        <v>232.46020193694213</v>
      </c>
      <c r="CH53" s="382">
        <f t="shared" si="326"/>
        <v>234.2331232373665</v>
      </c>
      <c r="CI53" s="382">
        <f t="shared" si="327"/>
        <v>236.07897559615853</v>
      </c>
      <c r="CJ53" s="382">
        <f t="shared" si="328"/>
        <v>237.99440544080815</v>
      </c>
      <c r="CK53" s="382">
        <f t="shared" si="329"/>
        <v>239.97614135706641</v>
      </c>
      <c r="CL53" s="382">
        <f t="shared" si="330"/>
        <v>242.02100787772011</v>
      </c>
      <c r="CM53" s="382">
        <f t="shared" si="331"/>
        <v>244.12593666853164</v>
      </c>
      <c r="CN53" s="382">
        <f t="shared" si="332"/>
        <v>246.28797529566071</v>
      </c>
      <c r="CO53" s="382">
        <f t="shared" si="333"/>
        <v>248.50429378244138</v>
      </c>
      <c r="CP53" s="382">
        <f t="shared" si="334"/>
        <v>250.77218917645695</v>
      </c>
      <c r="CQ53" s="382">
        <f t="shared" si="335"/>
        <v>253.08908835215212</v>
      </c>
      <c r="CR53" s="382">
        <f t="shared" si="336"/>
        <v>255.45254927148349</v>
      </c>
      <c r="CS53" s="382">
        <f t="shared" si="337"/>
        <v>257.86026091693867</v>
      </c>
      <c r="CT53" s="382">
        <f t="shared" si="338"/>
        <v>260.31004209914482</v>
      </c>
      <c r="CU53" s="382">
        <f t="shared" si="339"/>
        <v>262.79983932647838</v>
      </c>
      <c r="CV53" s="382">
        <f t="shared" si="340"/>
        <v>265.32772390768332</v>
      </c>
      <c r="CW53" s="382">
        <f t="shared" si="341"/>
        <v>267.89188844135134</v>
      </c>
      <c r="CX53" s="382">
        <f t="shared" si="342"/>
        <v>270.49064282889526</v>
      </c>
      <c r="CY53" s="382">
        <f t="shared" si="343"/>
        <v>273.12240993090086</v>
      </c>
      <c r="CZ53" s="382">
        <f t="shared" si="344"/>
        <v>275.78572097079251</v>
      </c>
      <c r="DA53" s="382">
        <f t="shared" si="345"/>
        <v>278.47921077489735</v>
      </c>
      <c r="DB53" s="382">
        <f t="shared" si="346"/>
        <v>281.20161292434602</v>
      </c>
      <c r="DC53" s="382">
        <f t="shared" si="347"/>
        <v>283.9517548819091</v>
      </c>
      <c r="DD53" s="382">
        <f t="shared" si="348"/>
        <v>286.72855314583779</v>
      </c>
      <c r="DE53" s="521"/>
      <c r="DF53" s="252"/>
      <c r="DG53" s="537">
        <f t="shared" si="349"/>
        <v>420</v>
      </c>
      <c r="DH53" s="524">
        <v>42000</v>
      </c>
      <c r="DI53" s="382">
        <f t="shared" si="350"/>
        <v>21.144324940535554</v>
      </c>
      <c r="DJ53" s="382">
        <f t="shared" si="351"/>
        <v>42.270754642675165</v>
      </c>
      <c r="DK53" s="382">
        <f t="shared" si="352"/>
        <v>63.361554101591743</v>
      </c>
      <c r="DL53" s="382">
        <f t="shared" si="353"/>
        <v>84.399305033318356</v>
      </c>
      <c r="DM53" s="382">
        <f t="shared" si="354"/>
        <v>105.36705503677312</v>
      </c>
      <c r="DN53" s="382">
        <f t="shared" si="355"/>
        <v>126.24845617565316</v>
      </c>
      <c r="DO53" s="382">
        <f t="shared" si="356"/>
        <v>147.02789018019899</v>
      </c>
      <c r="DP53" s="382">
        <f t="shared" si="357"/>
        <v>167.69057802624042</v>
      </c>
      <c r="DQ53" s="382">
        <f t="shared" si="358"/>
        <v>188.22267226898626</v>
      </c>
      <c r="DR53" s="382">
        <f t="shared" si="359"/>
        <v>208.611331155329</v>
      </c>
      <c r="DS53" s="382">
        <f t="shared" si="360"/>
        <v>228.84477417244835</v>
      </c>
      <c r="DT53" s="382">
        <f t="shared" si="361"/>
        <v>248.91231928064329</v>
      </c>
      <c r="DU53" s="382">
        <f t="shared" si="362"/>
        <v>268.80440259793386</v>
      </c>
      <c r="DV53" s="382">
        <f t="shared" si="363"/>
        <v>288.5125817354957</v>
      </c>
      <c r="DW53" s="382">
        <f t="shared" si="364"/>
        <v>308.02952431603381</v>
      </c>
      <c r="DX53" s="382">
        <f t="shared" si="365"/>
        <v>327.34898343934105</v>
      </c>
      <c r="DY53" s="382">
        <f t="shared" si="366"/>
        <v>346.46576199451442</v>
      </c>
      <c r="DZ53" s="382">
        <f t="shared" si="367"/>
        <v>365.37566776573635</v>
      </c>
      <c r="EA53" s="382">
        <f t="shared" si="368"/>
        <v>384.0754612504233</v>
      </c>
      <c r="EB53" s="382">
        <f t="shared" si="369"/>
        <v>402.56279801950956</v>
      </c>
      <c r="EC53" s="382">
        <f t="shared" si="370"/>
        <v>420.83616731416595</v>
      </c>
      <c r="ED53" s="382">
        <f t="shared" si="371"/>
        <v>438.8948284061932</v>
      </c>
      <c r="EE53" s="382">
        <f t="shared" si="372"/>
        <v>456.73874606307078</v>
      </c>
      <c r="EF53" s="382">
        <f t="shared" si="373"/>
        <v>474.36852626488923</v>
      </c>
      <c r="EG53" s="382">
        <f t="shared" si="374"/>
        <v>491.78535312778899</v>
      </c>
      <c r="EH53" s="382">
        <f t="shared" si="375"/>
        <v>508.99092780432687</v>
      </c>
      <c r="EI53" s="382">
        <f t="shared" si="376"/>
        <v>525.98740996021627</v>
      </c>
      <c r="EJ53" s="382">
        <f t="shared" si="377"/>
        <v>542.77736227253934</v>
      </c>
      <c r="EK53" s="382">
        <f t="shared" si="378"/>
        <v>559.3636982583489</v>
      </c>
      <c r="EL53" s="382">
        <f t="shared" si="379"/>
        <v>575.74963362539472</v>
      </c>
      <c r="EM53" s="382">
        <f t="shared" si="380"/>
        <v>591.93864123789263</v>
      </c>
      <c r="EN53" s="382">
        <f t="shared" si="381"/>
        <v>607.93440970906988</v>
      </c>
      <c r="EO53" s="382">
        <f t="shared" si="382"/>
        <v>623.74080556705439</v>
      </c>
      <c r="EP53" s="382">
        <f t="shared" si="383"/>
        <v>639.36183888988535</v>
      </c>
      <c r="EQ53" s="382">
        <f t="shared" si="384"/>
        <v>654.80163226735351</v>
      </c>
      <c r="ER53" s="382">
        <f t="shared" si="385"/>
        <v>670.06439291997947</v>
      </c>
      <c r="ES53" s="382">
        <f t="shared" si="386"/>
        <v>685.15438778731357</v>
      </c>
      <c r="ET53" s="382">
        <f t="shared" si="387"/>
        <v>700.07592138698874</v>
      </c>
      <c r="EU53" s="382">
        <f t="shared" si="388"/>
        <v>714.83331624139987</v>
      </c>
      <c r="EV53" s="382">
        <f t="shared" si="389"/>
        <v>729.43089566909703</v>
      </c>
      <c r="EW53" s="521"/>
      <c r="EX53" s="252"/>
      <c r="EY53" s="515">
        <f t="shared" si="390"/>
        <v>420</v>
      </c>
      <c r="EZ53" s="524">
        <v>42000</v>
      </c>
      <c r="FA53" s="382">
        <f t="shared" si="391"/>
        <v>205.55888268509344</v>
      </c>
      <c r="FB53" s="382">
        <f t="shared" si="392"/>
        <v>215.73533830027358</v>
      </c>
      <c r="FC53" s="382">
        <f t="shared" si="393"/>
        <v>226.02876974141577</v>
      </c>
      <c r="FD53" s="382">
        <f t="shared" si="394"/>
        <v>236.43819586457317</v>
      </c>
      <c r="FE53" s="382">
        <f t="shared" si="395"/>
        <v>246.96226416327707</v>
      </c>
      <c r="FF53" s="382">
        <f t="shared" si="396"/>
        <v>257.59927102328794</v>
      </c>
      <c r="FG53" s="382">
        <f t="shared" si="397"/>
        <v>268.34718661832284</v>
      </c>
      <c r="FH53" s="382">
        <f t="shared" si="398"/>
        <v>279.20368367711404</v>
      </c>
      <c r="FI53" s="382">
        <f t="shared" si="399"/>
        <v>290.16616927131361</v>
      </c>
      <c r="FJ53" s="382">
        <f t="shared" si="400"/>
        <v>301.23181873487084</v>
      </c>
      <c r="FK53" s="382">
        <f t="shared" si="401"/>
        <v>312.39761082709481</v>
      </c>
      <c r="FL53" s="382">
        <f t="shared" si="402"/>
        <v>323.66036328968113</v>
      </c>
      <c r="FM53" s="382">
        <f t="shared" si="403"/>
        <v>335.01676801651251</v>
      </c>
      <c r="FN53" s="382">
        <f t="shared" si="404"/>
        <v>346.46342514687046</v>
      </c>
      <c r="FO53" s="382">
        <f t="shared" si="405"/>
        <v>357.99687550011549</v>
      </c>
      <c r="FP53" s="382">
        <f t="shared" si="406"/>
        <v>369.61363088541668</v>
      </c>
      <c r="FQ53" s="382">
        <f t="shared" si="407"/>
        <v>381.31020193694212</v>
      </c>
      <c r="FR53" s="382">
        <f t="shared" si="408"/>
        <v>393.08312323736652</v>
      </c>
      <c r="FS53" s="382">
        <f t="shared" si="409"/>
        <v>404.92897559615858</v>
      </c>
      <c r="FT53" s="382">
        <f t="shared" si="410"/>
        <v>416.84440544080815</v>
      </c>
      <c r="FU53" s="382">
        <f t="shared" si="411"/>
        <v>428.82614135706643</v>
      </c>
      <c r="FV53" s="382">
        <f t="shared" si="412"/>
        <v>440.8710078777201</v>
      </c>
      <c r="FW53" s="382">
        <f t="shared" si="413"/>
        <v>452.97593666853163</v>
      </c>
      <c r="FX53" s="382">
        <f t="shared" si="414"/>
        <v>465.13797529566074</v>
      </c>
      <c r="FY53" s="382">
        <f t="shared" si="415"/>
        <v>477.3542937824414</v>
      </c>
      <c r="FZ53" s="382">
        <f t="shared" si="416"/>
        <v>489.62218917645697</v>
      </c>
      <c r="GA53" s="382">
        <f t="shared" si="417"/>
        <v>501.93908835215211</v>
      </c>
      <c r="GB53" s="382">
        <f t="shared" si="418"/>
        <v>514.30254927148349</v>
      </c>
      <c r="GC53" s="382">
        <f t="shared" si="419"/>
        <v>526.71026091693875</v>
      </c>
      <c r="GD53" s="382">
        <f t="shared" si="420"/>
        <v>539.1600420991449</v>
      </c>
      <c r="GE53" s="382">
        <f t="shared" si="421"/>
        <v>551.6498393264784</v>
      </c>
      <c r="GF53" s="382">
        <f t="shared" si="422"/>
        <v>564.17772390768334</v>
      </c>
      <c r="GG53" s="382">
        <f t="shared" si="423"/>
        <v>576.74188844135142</v>
      </c>
      <c r="GH53" s="382">
        <f t="shared" si="424"/>
        <v>589.34064282889528</v>
      </c>
      <c r="GI53" s="382">
        <f t="shared" si="425"/>
        <v>601.97240993090088</v>
      </c>
      <c r="GJ53" s="382">
        <f t="shared" si="426"/>
        <v>614.63572097079259</v>
      </c>
      <c r="GK53" s="382">
        <f t="shared" si="427"/>
        <v>627.32921077489732</v>
      </c>
      <c r="GL53" s="382">
        <f t="shared" si="428"/>
        <v>640.05161292434605</v>
      </c>
      <c r="GM53" s="382">
        <f t="shared" si="429"/>
        <v>652.80175488190912</v>
      </c>
      <c r="GN53" s="382">
        <f t="shared" si="430"/>
        <v>665.57855314583776</v>
      </c>
      <c r="GO53" s="511"/>
      <c r="GP53" s="521"/>
      <c r="GQ53" s="524">
        <v>42000</v>
      </c>
      <c r="GR53" s="583">
        <f t="shared" si="431"/>
        <v>8.7217046778835083</v>
      </c>
      <c r="GS53" s="477">
        <f t="shared" si="432"/>
        <v>4.1036547637707486</v>
      </c>
      <c r="GT53" s="477">
        <f t="shared" si="433"/>
        <v>2.5672857609996278</v>
      </c>
      <c r="GU53" s="477">
        <f t="shared" si="434"/>
        <v>1.8014234924237156</v>
      </c>
      <c r="GV53" s="477">
        <f t="shared" si="435"/>
        <v>1.343828097663802</v>
      </c>
      <c r="GW53" s="477">
        <f t="shared" si="436"/>
        <v>1.0404152163641713</v>
      </c>
      <c r="GX53" s="477">
        <f t="shared" si="437"/>
        <v>0.8251447823228204</v>
      </c>
      <c r="GY53" s="477">
        <f t="shared" si="438"/>
        <v>0.66499326893264044</v>
      </c>
      <c r="GZ53" s="477">
        <f t="shared" si="439"/>
        <v>0.54161114478622108</v>
      </c>
      <c r="HA53" s="477">
        <f t="shared" si="440"/>
        <v>0.44398589025146462</v>
      </c>
      <c r="HB53" s="477">
        <f t="shared" si="441"/>
        <v>0.3651070336073497</v>
      </c>
      <c r="HC53" s="477">
        <f t="shared" si="442"/>
        <v>0.30029869242735641</v>
      </c>
      <c r="HD53" s="477">
        <f t="shared" si="443"/>
        <v>0.24632172977321462</v>
      </c>
      <c r="HE53" s="477">
        <f t="shared" si="444"/>
        <v>0.20086071485264823</v>
      </c>
      <c r="HF53" s="477">
        <f t="shared" si="445"/>
        <v>0.16221610994930441</v>
      </c>
      <c r="HG53" s="477">
        <f t="shared" si="446"/>
        <v>0.12911189459645112</v>
      </c>
      <c r="HH53" s="477">
        <f t="shared" si="447"/>
        <v>0.10057109176340313</v>
      </c>
      <c r="HI53" s="477">
        <f t="shared" si="448"/>
        <v>7.5832787774458579E-2</v>
      </c>
      <c r="HJ53" s="477">
        <f t="shared" si="449"/>
        <v>5.4295357161957436E-2</v>
      </c>
      <c r="HK53" s="477">
        <f t="shared" si="450"/>
        <v>3.5476719387782206E-2</v>
      </c>
      <c r="HL53" s="477">
        <f t="shared" si="451"/>
        <v>1.8985949078221088E-2</v>
      </c>
      <c r="HM53" s="477">
        <f t="shared" si="452"/>
        <v>4.502626469086504E-3</v>
      </c>
      <c r="HN53" s="477">
        <f t="shared" si="453"/>
        <v>8.2384282633633683E-3</v>
      </c>
      <c r="HO53" s="477">
        <f t="shared" si="454"/>
        <v>1.9458607513252499E-2</v>
      </c>
      <c r="HP53" s="477">
        <f t="shared" si="455"/>
        <v>2.9344223559252126E-2</v>
      </c>
      <c r="HQ53" s="477">
        <f t="shared" si="456"/>
        <v>3.8053209929344543E-2</v>
      </c>
      <c r="HR53" s="477">
        <f t="shared" si="457"/>
        <v>4.572033693712E-2</v>
      </c>
      <c r="HS53" s="477">
        <f t="shared" si="458"/>
        <v>5.2461312833378779E-2</v>
      </c>
      <c r="HT53" s="477">
        <f t="shared" si="459"/>
        <v>5.8376039494663037E-2</v>
      </c>
      <c r="HU53" s="477">
        <f t="shared" si="460"/>
        <v>6.3551219817286828E-2</v>
      </c>
      <c r="HV53" s="477">
        <f t="shared" si="461"/>
        <v>6.8062463074145998E-2</v>
      </c>
      <c r="HW53" s="477">
        <f t="shared" si="462"/>
        <v>7.1975997907942943E-2</v>
      </c>
      <c r="HX53" s="477">
        <f t="shared" si="463"/>
        <v>7.5350076035149538E-2</v>
      </c>
      <c r="HY53" s="477">
        <f t="shared" si="464"/>
        <v>7.8236130182309821E-2</v>
      </c>
      <c r="HZ53" s="477">
        <f t="shared" si="465"/>
        <v>8.0679735255886814E-2</v>
      </c>
      <c r="IA53" s="477">
        <f t="shared" si="466"/>
        <v>8.2721410859696712E-2</v>
      </c>
      <c r="IB53" s="477">
        <f t="shared" si="467"/>
        <v>8.4397295037635239E-2</v>
      </c>
      <c r="IC53" s="477">
        <f t="shared" si="468"/>
        <v>8.5739712835320309E-2</v>
      </c>
      <c r="ID53" s="477">
        <f t="shared" si="469"/>
        <v>8.6777658441625619E-2</v>
      </c>
      <c r="IE53" s="477">
        <f t="shared" si="470"/>
        <v>8.7537205926393316E-2</v>
      </c>
    </row>
    <row r="54" spans="1:270">
      <c r="J54" s="252"/>
      <c r="K54" s="499">
        <v>37000</v>
      </c>
      <c r="L54" s="382">
        <f t="shared" ref="L54:L82" si="476">K54*0.0003048</f>
        <v>11.2776</v>
      </c>
      <c r="M54" s="382">
        <v>370</v>
      </c>
      <c r="N54" s="493">
        <f t="shared" ref="N54:N82" si="477">$N$51*EXP(-KB*(K54-HTropopause))</f>
        <v>216.62724680577548</v>
      </c>
      <c r="O54" s="263">
        <f t="shared" ref="O54:O82" si="478">100*N54/(RLuft_N*TT_ISA)</f>
        <v>0.34833113647261899</v>
      </c>
      <c r="P54" s="383">
        <f>Q54-273.15</f>
        <v>-56.500002288000502</v>
      </c>
      <c r="Q54" s="383">
        <f t="shared" ref="Q54:Q82" si="479">$Q$11-L*H_ISA_tropospause</f>
        <v>216.64999771199948</v>
      </c>
      <c r="R54" s="382">
        <f t="shared" ref="R54:R82" si="480">SQRT(RLuft_N*1.4*Q54)*m_s_→_kt</f>
        <v>573.56933718429855</v>
      </c>
      <c r="S54" s="263">
        <f t="shared" ref="S54:S82" si="481">$S$51*EXP(-KB*(K54-HTropopause))</f>
        <v>0.21379447007725191</v>
      </c>
      <c r="T54" s="492">
        <f>O54/Konstanten!$C$22</f>
        <v>0.28435194814091341</v>
      </c>
      <c r="U54" s="492">
        <f t="shared" ref="U54:U82" si="482">Q54/T0</f>
        <v>0.75186533996876448</v>
      </c>
      <c r="V54" s="279"/>
      <c r="X54" s="524">
        <v>43000</v>
      </c>
      <c r="Y54" s="410">
        <f t="shared" ref="Y54:BL54" si="483">SQRT(5*((((1/$S60)*(((1+0.2*(Y$10/661.48)^2)^3.5)-1))+1)^(1/3.5)-1))</f>
        <v>3.7760793372714978E-2</v>
      </c>
      <c r="Z54" s="410">
        <f t="shared" si="483"/>
        <v>7.5487740337580628E-2</v>
      </c>
      <c r="AA54" s="410">
        <f t="shared" si="483"/>
        <v>0.11314731265843213</v>
      </c>
      <c r="AB54" s="410">
        <f t="shared" si="483"/>
        <v>0.1507066106200842</v>
      </c>
      <c r="AC54" s="410">
        <f t="shared" si="483"/>
        <v>0.18813365810049248</v>
      </c>
      <c r="AD54" s="410">
        <f t="shared" si="483"/>
        <v>0.22539767562063401</v>
      </c>
      <c r="AE54" s="410">
        <f t="shared" si="483"/>
        <v>0.26246932562111375</v>
      </c>
      <c r="AF54" s="410">
        <f t="shared" si="483"/>
        <v>0.29932092542579308</v>
      </c>
      <c r="AG54" s="410">
        <f t="shared" si="483"/>
        <v>0.33592662469270973</v>
      </c>
      <c r="AH54" s="410">
        <f t="shared" si="483"/>
        <v>0.37226254553800436</v>
      </c>
      <c r="AI54" s="410">
        <f t="shared" si="483"/>
        <v>0.40830688486433053</v>
      </c>
      <c r="AJ54" s="410">
        <f t="shared" si="483"/>
        <v>0.44403997966254499</v>
      </c>
      <c r="AK54" s="410">
        <f t="shared" si="483"/>
        <v>0.47944433712761697</v>
      </c>
      <c r="AL54" s="410">
        <f t="shared" si="483"/>
        <v>0.51450463230132037</v>
      </c>
      <c r="AM54" s="410">
        <f t="shared" si="483"/>
        <v>0.54920767660658598</v>
      </c>
      <c r="AN54" s="410">
        <f t="shared" si="483"/>
        <v>0.58354236107029178</v>
      </c>
      <c r="AO54" s="410">
        <f t="shared" si="483"/>
        <v>0.61749957825550605</v>
      </c>
      <c r="AP54" s="410">
        <f t="shared" si="483"/>
        <v>0.65107212696449224</v>
      </c>
      <c r="AQ54" s="410">
        <f t="shared" si="483"/>
        <v>0.68425460365939805</v>
      </c>
      <c r="AR54" s="410">
        <f t="shared" si="483"/>
        <v>0.71704328431234732</v>
      </c>
      <c r="AS54" s="410">
        <f t="shared" si="483"/>
        <v>0.74943600007310085</v>
      </c>
      <c r="AT54" s="410">
        <f t="shared" si="483"/>
        <v>0.78143200976255278</v>
      </c>
      <c r="AU54" s="410">
        <f t="shared" si="483"/>
        <v>0.81303187179063918</v>
      </c>
      <c r="AV54" s="410">
        <f t="shared" si="483"/>
        <v>0.84423731768144195</v>
      </c>
      <c r="AW54" s="410">
        <f t="shared" si="483"/>
        <v>0.87505112898375226</v>
      </c>
      <c r="AX54" s="410">
        <f t="shared" si="483"/>
        <v>0.90547701896582888</v>
      </c>
      <c r="AY54" s="410">
        <f t="shared" si="483"/>
        <v>0.93551952014711404</v>
      </c>
      <c r="AZ54" s="410">
        <f t="shared" si="483"/>
        <v>0.96518387841301101</v>
      </c>
      <c r="BA54" s="410">
        <f t="shared" si="483"/>
        <v>0.99447595419298151</v>
      </c>
      <c r="BB54" s="410">
        <f t="shared" si="483"/>
        <v>1.0234021309579464</v>
      </c>
      <c r="BC54" s="410">
        <f t="shared" si="483"/>
        <v>1.0519692311075923</v>
      </c>
      <c r="BD54" s="410">
        <f t="shared" si="483"/>
        <v>1.080184439169414</v>
      </c>
      <c r="BE54" s="410">
        <f t="shared" si="483"/>
        <v>1.1080552321151087</v>
      </c>
      <c r="BF54" s="410">
        <f t="shared" si="483"/>
        <v>1.1355893165123037</v>
      </c>
      <c r="BG54" s="410">
        <f t="shared" si="483"/>
        <v>1.1627945721668329</v>
      </c>
      <c r="BH54" s="410">
        <f t="shared" si="483"/>
        <v>1.189679001868408</v>
      </c>
      <c r="BI54" s="410">
        <f t="shared" si="483"/>
        <v>1.2162506868275476</v>
      </c>
      <c r="BJ54" s="410">
        <f t="shared" si="483"/>
        <v>1.2425177473801803</v>
      </c>
      <c r="BK54" s="410">
        <f t="shared" si="483"/>
        <v>1.2684883085359366</v>
      </c>
      <c r="BL54" s="410">
        <f t="shared" si="483"/>
        <v>1.2941704699540575</v>
      </c>
      <c r="BM54" s="253"/>
      <c r="BN54" s="252"/>
      <c r="BO54" s="537">
        <f t="shared" si="308"/>
        <v>430</v>
      </c>
      <c r="BP54" s="524">
        <v>43000</v>
      </c>
      <c r="BQ54" s="382">
        <f t="shared" si="309"/>
        <v>216.71178098412119</v>
      </c>
      <c r="BR54" s="382">
        <f t="shared" si="310"/>
        <v>216.89690933551728</v>
      </c>
      <c r="BS54" s="382">
        <f t="shared" si="311"/>
        <v>217.204721987439</v>
      </c>
      <c r="BT54" s="382">
        <f t="shared" si="312"/>
        <v>217.63412956766368</v>
      </c>
      <c r="BU54" s="382">
        <f t="shared" si="313"/>
        <v>218.18363155833717</v>
      </c>
      <c r="BV54" s="382">
        <f t="shared" si="314"/>
        <v>218.85133986930225</v>
      </c>
      <c r="BW54" s="382">
        <f t="shared" si="315"/>
        <v>219.63500774530578</v>
      </c>
      <c r="BX54" s="382">
        <f t="shared" si="316"/>
        <v>220.53206307151635</v>
      </c>
      <c r="BY54" s="382">
        <f t="shared" si="317"/>
        <v>221.53964504905915</v>
      </c>
      <c r="BZ54" s="382">
        <f t="shared" si="318"/>
        <v>222.65464317236166</v>
      </c>
      <c r="CA54" s="382">
        <f t="shared" si="319"/>
        <v>223.87373745053341</v>
      </c>
      <c r="CB54" s="382">
        <f t="shared" si="320"/>
        <v>225.19343887010623</v>
      </c>
      <c r="CC54" s="382">
        <f t="shared" si="321"/>
        <v>226.61012918806642</v>
      </c>
      <c r="CD54" s="382">
        <f t="shared" si="322"/>
        <v>228.12009926272273</v>
      </c>
      <c r="CE54" s="382">
        <f t="shared" si="323"/>
        <v>229.71958526562335</v>
      </c>
      <c r="CF54" s="382">
        <f t="shared" si="324"/>
        <v>231.40480226097077</v>
      </c>
      <c r="CG54" s="382">
        <f t="shared" si="325"/>
        <v>233.17197478139832</v>
      </c>
      <c r="CH54" s="382">
        <f t="shared" si="326"/>
        <v>235.01736416374635</v>
      </c>
      <c r="CI54" s="382">
        <f t="shared" si="327"/>
        <v>236.93729253046715</v>
      </c>
      <c r="CJ54" s="382">
        <f t="shared" si="328"/>
        <v>238.92816340817427</v>
      </c>
      <c r="CK54" s="382">
        <f t="shared" si="329"/>
        <v>240.98647906283369</v>
      </c>
      <c r="CL54" s="382">
        <f t="shared" si="330"/>
        <v>243.10885470081962</v>
      </c>
      <c r="CM54" s="382">
        <f t="shared" si="331"/>
        <v>245.29202973715471</v>
      </c>
      <c r="CN54" s="382">
        <f t="shared" si="332"/>
        <v>247.53287636821398</v>
      </c>
      <c r="CO54" s="382">
        <f t="shared" si="333"/>
        <v>249.82840570789605</v>
      </c>
      <c r="CP54" s="382">
        <f t="shared" si="334"/>
        <v>252.17577175597268</v>
      </c>
      <c r="CQ54" s="382">
        <f t="shared" si="335"/>
        <v>254.57227346723982</v>
      </c>
      <c r="CR54" s="382">
        <f t="shared" si="336"/>
        <v>257.0153551824078</v>
      </c>
      <c r="CS54" s="382">
        <f t="shared" si="337"/>
        <v>259.50260566831122</v>
      </c>
      <c r="CT54" s="382">
        <f t="shared" si="338"/>
        <v>262.03175599779382</v>
      </c>
      <c r="CU54" s="382">
        <f t="shared" si="339"/>
        <v>264.60067647993151</v>
      </c>
      <c r="CV54" s="382">
        <f t="shared" si="340"/>
        <v>267.20737283035913</v>
      </c>
      <c r="CW54" s="382">
        <f t="shared" si="341"/>
        <v>269.84998175027181</v>
      </c>
      <c r="CX54" s="382">
        <f t="shared" si="342"/>
        <v>272.52676606190755</v>
      </c>
      <c r="CY54" s="382">
        <f t="shared" si="343"/>
        <v>275.23610952852027</v>
      </c>
      <c r="CZ54" s="382">
        <f t="shared" si="344"/>
        <v>277.97651146833641</v>
      </c>
      <c r="DA54" s="382">
        <f t="shared" si="345"/>
        <v>280.74658125501082</v>
      </c>
      <c r="DB54" s="382">
        <f t="shared" si="346"/>
        <v>283.54503278172933</v>
      </c>
      <c r="DC54" s="382">
        <f t="shared" si="347"/>
        <v>286.37067895239829</v>
      </c>
      <c r="DD54" s="382">
        <f t="shared" si="348"/>
        <v>289.22242625127245</v>
      </c>
      <c r="DE54" s="521"/>
      <c r="DF54" s="252"/>
      <c r="DG54" s="537">
        <f t="shared" si="349"/>
        <v>430</v>
      </c>
      <c r="DH54" s="524">
        <v>43000</v>
      </c>
      <c r="DI54" s="382">
        <f t="shared" si="350"/>
        <v>21.658433226341383</v>
      </c>
      <c r="DJ54" s="382">
        <f t="shared" si="351"/>
        <v>43.297453190966557</v>
      </c>
      <c r="DK54" s="382">
        <f t="shared" si="352"/>
        <v>64.897829125681511</v>
      </c>
      <c r="DL54" s="382">
        <f t="shared" si="353"/>
        <v>86.440690762653858</v>
      </c>
      <c r="DM54" s="382">
        <f t="shared" si="354"/>
        <v>107.90769757875691</v>
      </c>
      <c r="DN54" s="382">
        <f t="shared" si="355"/>
        <v>129.28119540860857</v>
      </c>
      <c r="DO54" s="382">
        <f t="shared" si="356"/>
        <v>150.54435712771203</v>
      </c>
      <c r="DP54" s="382">
        <f t="shared" si="357"/>
        <v>171.68130480186301</v>
      </c>
      <c r="DQ54" s="382">
        <f t="shared" si="358"/>
        <v>192.67721146755613</v>
      </c>
      <c r="DR54" s="382">
        <f t="shared" si="359"/>
        <v>213.51838150277291</v>
      </c>
      <c r="DS54" s="382">
        <f t="shared" si="360"/>
        <v>234.19230931941976</v>
      </c>
      <c r="DT54" s="382">
        <f t="shared" si="361"/>
        <v>254.68771681837535</v>
      </c>
      <c r="DU54" s="382">
        <f t="shared" si="362"/>
        <v>274.99457066305263</v>
      </c>
      <c r="DV54" s="382">
        <f t="shared" si="363"/>
        <v>295.10408092731956</v>
      </c>
      <c r="DW54" s="382">
        <f t="shared" si="364"/>
        <v>315.0086830477681</v>
      </c>
      <c r="DX54" s="382">
        <f t="shared" si="365"/>
        <v>334.7020052580479</v>
      </c>
      <c r="DY54" s="382">
        <f t="shared" si="366"/>
        <v>354.1788238115945</v>
      </c>
      <c r="DZ54" s="382">
        <f t="shared" si="367"/>
        <v>373.4350083221953</v>
      </c>
      <c r="EA54" s="382">
        <f t="shared" si="368"/>
        <v>392.46745948622583</v>
      </c>
      <c r="EB54" s="382">
        <f t="shared" si="369"/>
        <v>411.27404131548559</v>
      </c>
      <c r="EC54" s="382">
        <f t="shared" si="370"/>
        <v>429.85350982398035</v>
      </c>
      <c r="ED54" s="382">
        <f t="shared" si="371"/>
        <v>448.20543989410169</v>
      </c>
      <c r="EE54" s="382">
        <f t="shared" si="372"/>
        <v>466.33015181266649</v>
      </c>
      <c r="EF54" s="382">
        <f t="shared" si="373"/>
        <v>484.22863872879475</v>
      </c>
      <c r="EG54" s="382">
        <f t="shared" si="374"/>
        <v>501.90249605358292</v>
      </c>
      <c r="EH54" s="382">
        <f t="shared" si="375"/>
        <v>519.35385360384498</v>
      </c>
      <c r="EI54" s="382">
        <f t="shared" si="376"/>
        <v>536.58531109375326</v>
      </c>
      <c r="EJ54" s="382">
        <f t="shared" si="377"/>
        <v>553.59987740232134</v>
      </c>
      <c r="EK54" s="382">
        <f t="shared" si="378"/>
        <v>570.40091389219128</v>
      </c>
      <c r="EL54" s="382">
        <f t="shared" si="379"/>
        <v>586.99208192654805</v>
      </c>
      <c r="EM54" s="382">
        <f t="shared" si="380"/>
        <v>603.37729462465791</v>
      </c>
      <c r="EN54" s="382">
        <f t="shared" si="381"/>
        <v>619.56067281119408</v>
      </c>
      <c r="EO54" s="382">
        <f t="shared" si="382"/>
        <v>635.54650504785695</v>
      </c>
      <c r="EP54" s="382">
        <f t="shared" si="383"/>
        <v>651.33921158553267</v>
      </c>
      <c r="EQ54" s="382">
        <f t="shared" si="384"/>
        <v>666.94331203923036</v>
      </c>
      <c r="ER54" s="382">
        <f t="shared" si="385"/>
        <v>682.36339656374071</v>
      </c>
      <c r="ES54" s="382">
        <f t="shared" si="386"/>
        <v>697.60410029362436</v>
      </c>
      <c r="ET54" s="382">
        <f t="shared" si="387"/>
        <v>712.67008080457765</v>
      </c>
      <c r="EU54" s="382">
        <f t="shared" si="388"/>
        <v>727.56599835298914</v>
      </c>
      <c r="EV54" s="382">
        <f t="shared" si="389"/>
        <v>742.29649865504086</v>
      </c>
      <c r="EW54" s="521"/>
      <c r="EX54" s="252"/>
      <c r="EY54" s="515">
        <f t="shared" si="390"/>
        <v>430</v>
      </c>
      <c r="EZ54" s="524">
        <v>43000</v>
      </c>
      <c r="FA54" s="382">
        <f t="shared" si="391"/>
        <v>211.56178098412121</v>
      </c>
      <c r="FB54" s="382">
        <f t="shared" si="392"/>
        <v>221.7469093355173</v>
      </c>
      <c r="FC54" s="382">
        <f t="shared" si="393"/>
        <v>232.05472198743902</v>
      </c>
      <c r="FD54" s="382">
        <f t="shared" si="394"/>
        <v>242.4841295676637</v>
      </c>
      <c r="FE54" s="382">
        <f t="shared" si="395"/>
        <v>253.03363155833719</v>
      </c>
      <c r="FF54" s="382">
        <f t="shared" si="396"/>
        <v>263.70133986930227</v>
      </c>
      <c r="FG54" s="382">
        <f t="shared" si="397"/>
        <v>274.48500774530578</v>
      </c>
      <c r="FH54" s="382">
        <f t="shared" si="398"/>
        <v>285.38206307151637</v>
      </c>
      <c r="FI54" s="382">
        <f t="shared" si="399"/>
        <v>296.38964504905914</v>
      </c>
      <c r="FJ54" s="382">
        <f t="shared" si="400"/>
        <v>307.50464317236168</v>
      </c>
      <c r="FK54" s="382">
        <f t="shared" si="401"/>
        <v>318.72373745053346</v>
      </c>
      <c r="FL54" s="382">
        <f t="shared" si="402"/>
        <v>330.04343887010623</v>
      </c>
      <c r="FM54" s="382">
        <f t="shared" si="403"/>
        <v>341.46012918806645</v>
      </c>
      <c r="FN54" s="382">
        <f t="shared" si="404"/>
        <v>352.97009926272278</v>
      </c>
      <c r="FO54" s="382">
        <f t="shared" si="405"/>
        <v>364.56958526562335</v>
      </c>
      <c r="FP54" s="382">
        <f t="shared" si="406"/>
        <v>376.25480226097079</v>
      </c>
      <c r="FQ54" s="382">
        <f t="shared" si="407"/>
        <v>388.02197478139834</v>
      </c>
      <c r="FR54" s="382">
        <f t="shared" si="408"/>
        <v>399.8673641637464</v>
      </c>
      <c r="FS54" s="382">
        <f t="shared" si="409"/>
        <v>411.7872925304672</v>
      </c>
      <c r="FT54" s="382">
        <f t="shared" si="410"/>
        <v>423.77816340817429</v>
      </c>
      <c r="FU54" s="382">
        <f t="shared" si="411"/>
        <v>435.83647906283375</v>
      </c>
      <c r="FV54" s="382">
        <f t="shared" si="412"/>
        <v>447.95885470081964</v>
      </c>
      <c r="FW54" s="382">
        <f t="shared" si="413"/>
        <v>460.14202973715476</v>
      </c>
      <c r="FX54" s="382">
        <f t="shared" si="414"/>
        <v>472.382876368214</v>
      </c>
      <c r="FY54" s="382">
        <f t="shared" si="415"/>
        <v>484.6784057078961</v>
      </c>
      <c r="FZ54" s="382">
        <f t="shared" si="416"/>
        <v>497.0257717559727</v>
      </c>
      <c r="GA54" s="382">
        <f t="shared" si="417"/>
        <v>509.42227346723985</v>
      </c>
      <c r="GB54" s="382">
        <f t="shared" si="418"/>
        <v>521.86535518240782</v>
      </c>
      <c r="GC54" s="382">
        <f t="shared" si="419"/>
        <v>534.3526056683113</v>
      </c>
      <c r="GD54" s="382">
        <f t="shared" si="420"/>
        <v>546.88175599779379</v>
      </c>
      <c r="GE54" s="382">
        <f t="shared" si="421"/>
        <v>559.45067647993153</v>
      </c>
      <c r="GF54" s="382">
        <f t="shared" si="422"/>
        <v>572.0573728303591</v>
      </c>
      <c r="GG54" s="382">
        <f t="shared" si="423"/>
        <v>584.69998175027183</v>
      </c>
      <c r="GH54" s="382">
        <f t="shared" si="424"/>
        <v>597.37676606190757</v>
      </c>
      <c r="GI54" s="382">
        <f t="shared" si="425"/>
        <v>610.0861095285203</v>
      </c>
      <c r="GJ54" s="382">
        <f t="shared" si="426"/>
        <v>622.82651146833643</v>
      </c>
      <c r="GK54" s="382">
        <f t="shared" si="427"/>
        <v>635.59658125501085</v>
      </c>
      <c r="GL54" s="382">
        <f t="shared" si="428"/>
        <v>648.39503278172936</v>
      </c>
      <c r="GM54" s="382">
        <f t="shared" si="429"/>
        <v>661.22067895239832</v>
      </c>
      <c r="GN54" s="382">
        <f t="shared" si="430"/>
        <v>674.07242625127242</v>
      </c>
      <c r="GO54" s="511"/>
      <c r="GP54" s="521"/>
      <c r="GQ54" s="524">
        <v>43000</v>
      </c>
      <c r="GR54" s="583">
        <f t="shared" si="431"/>
        <v>8.7681018185016217</v>
      </c>
      <c r="GS54" s="477">
        <f t="shared" si="432"/>
        <v>4.1214769690375661</v>
      </c>
      <c r="GT54" s="477">
        <f t="shared" si="433"/>
        <v>2.5756931335567561</v>
      </c>
      <c r="GU54" s="477">
        <f t="shared" si="434"/>
        <v>1.8052081424646296</v>
      </c>
      <c r="GV54" s="477">
        <f t="shared" si="435"/>
        <v>1.344908076401681</v>
      </c>
      <c r="GW54" s="477">
        <f t="shared" si="436"/>
        <v>1.0397501665717344</v>
      </c>
      <c r="GX54" s="477">
        <f t="shared" si="437"/>
        <v>0.82328327000958634</v>
      </c>
      <c r="GY54" s="477">
        <f t="shared" si="438"/>
        <v>0.66227804128629586</v>
      </c>
      <c r="GZ54" s="477">
        <f t="shared" si="439"/>
        <v>0.53827036830957342</v>
      </c>
      <c r="HA54" s="477">
        <f t="shared" si="440"/>
        <v>0.44017878464654903</v>
      </c>
      <c r="HB54" s="477">
        <f t="shared" si="441"/>
        <v>0.3609487791327064</v>
      </c>
      <c r="HC54" s="477">
        <f t="shared" si="442"/>
        <v>0.29587497580603411</v>
      </c>
      <c r="HD54" s="477">
        <f t="shared" si="443"/>
        <v>0.24169771193938672</v>
      </c>
      <c r="HE54" s="477">
        <f t="shared" si="444"/>
        <v>0.19608681165495268</v>
      </c>
      <c r="HF54" s="477">
        <f t="shared" si="445"/>
        <v>0.15733186062791735</v>
      </c>
      <c r="HG54" s="477">
        <f t="shared" si="446"/>
        <v>0.12414863475612162</v>
      </c>
      <c r="HH54" s="477">
        <f t="shared" si="447"/>
        <v>9.5553852163128519E-2</v>
      </c>
      <c r="HI54" s="477">
        <f t="shared" si="448"/>
        <v>7.0781676201995436E-2</v>
      </c>
      <c r="HJ54" s="477">
        <f t="shared" si="449"/>
        <v>4.9226585739191503E-2</v>
      </c>
      <c r="HK54" s="477">
        <f t="shared" si="450"/>
        <v>3.0403382748625446E-2</v>
      </c>
      <c r="HL54" s="477">
        <f t="shared" si="451"/>
        <v>1.3918623675547866E-2</v>
      </c>
      <c r="HM54" s="477">
        <f t="shared" si="452"/>
        <v>5.5016108983484298E-4</v>
      </c>
      <c r="HN54" s="477">
        <f t="shared" si="453"/>
        <v>1.326983050840258E-2</v>
      </c>
      <c r="HO54" s="477">
        <f t="shared" si="454"/>
        <v>2.4463159369669762E-2</v>
      </c>
      <c r="HP54" s="477">
        <f t="shared" si="455"/>
        <v>3.4317602484782182E-2</v>
      </c>
      <c r="HQ54" s="477">
        <f t="shared" si="456"/>
        <v>4.2992040384288353E-2</v>
      </c>
      <c r="HR54" s="477">
        <f t="shared" si="457"/>
        <v>5.0622029833700448E-2</v>
      </c>
      <c r="HS54" s="477">
        <f t="shared" si="458"/>
        <v>5.732393288962178E-2</v>
      </c>
      <c r="HT54" s="477">
        <f t="shared" si="459"/>
        <v>6.3198195069325044E-2</v>
      </c>
      <c r="HU54" s="477">
        <f t="shared" si="460"/>
        <v>6.8331971015877152E-2</v>
      </c>
      <c r="HV54" s="477">
        <f t="shared" si="461"/>
        <v>7.2801244819879651E-2</v>
      </c>
      <c r="HW54" s="477">
        <f t="shared" si="462"/>
        <v>7.6672555353285335E-2</v>
      </c>
      <c r="HX54" s="477">
        <f t="shared" si="463"/>
        <v>8.0004410210321827E-2</v>
      </c>
      <c r="HY54" s="477">
        <f t="shared" si="464"/>
        <v>8.284845217941994E-2</v>
      </c>
      <c r="HZ54" s="477">
        <f t="shared" si="465"/>
        <v>8.5250427561624098E-2</v>
      </c>
      <c r="IA54" s="477">
        <f t="shared" si="466"/>
        <v>8.7250994697578022E-2</v>
      </c>
      <c r="IB54" s="477">
        <f t="shared" si="467"/>
        <v>8.8886402778473206E-2</v>
      </c>
      <c r="IC54" s="477">
        <f t="shared" si="468"/>
        <v>9.0189064693559445E-2</v>
      </c>
      <c r="ID54" s="477">
        <f t="shared" si="469"/>
        <v>9.1188042804059732E-2</v>
      </c>
      <c r="IE54" s="477">
        <f t="shared" si="470"/>
        <v>9.1909462765058056E-2</v>
      </c>
    </row>
    <row r="55" spans="1:270">
      <c r="J55" s="252"/>
      <c r="K55" s="499">
        <v>38000</v>
      </c>
      <c r="L55" s="382">
        <f t="shared" si="476"/>
        <v>11.5824</v>
      </c>
      <c r="M55" s="382">
        <v>380</v>
      </c>
      <c r="N55" s="493">
        <f t="shared" si="477"/>
        <v>206.46165001839125</v>
      </c>
      <c r="O55" s="263">
        <f t="shared" si="478"/>
        <v>0.33198511382733858</v>
      </c>
      <c r="P55" s="383">
        <f t="shared" ref="P55:P82" si="484">P54</f>
        <v>-56.500002288000502</v>
      </c>
      <c r="Q55" s="383">
        <f t="shared" si="479"/>
        <v>216.64999771199948</v>
      </c>
      <c r="R55" s="382">
        <f t="shared" si="480"/>
        <v>573.56933718429855</v>
      </c>
      <c r="S55" s="263">
        <f t="shared" si="481"/>
        <v>0.20376180608772884</v>
      </c>
      <c r="T55" s="492">
        <f>O55/Konstanten!$C$22</f>
        <v>0.2710082561855825</v>
      </c>
      <c r="U55" s="492">
        <f t="shared" si="482"/>
        <v>0.75186533996876448</v>
      </c>
      <c r="V55" s="279"/>
      <c r="X55" s="524">
        <v>44000</v>
      </c>
      <c r="Y55" s="410">
        <f t="shared" ref="Y55:BL55" si="485">SQRT(5*((((1/$S61)*(((1+0.2*(Y$10/661.48)^2)^3.5)-1))+1)^(1/3.5)-1))</f>
        <v>3.8678902624874667E-2</v>
      </c>
      <c r="Z55" s="410">
        <f t="shared" si="485"/>
        <v>7.7321107186690829E-2</v>
      </c>
      <c r="AA55" s="410">
        <f t="shared" si="485"/>
        <v>0.11589027778218369</v>
      </c>
      <c r="AB55" s="410">
        <f t="shared" si="485"/>
        <v>0.15435079346642708</v>
      </c>
      <c r="AC55" s="410">
        <f t="shared" si="485"/>
        <v>0.19266808279167874</v>
      </c>
      <c r="AD55" s="410">
        <f t="shared" si="485"/>
        <v>0.23080893207852454</v>
      </c>
      <c r="AE55" s="410">
        <f t="shared" si="485"/>
        <v>0.26874176065566069</v>
      </c>
      <c r="AF55" s="410">
        <f t="shared" si="485"/>
        <v>0.30643685781246605</v>
      </c>
      <c r="AG55" s="410">
        <f t="shared" si="485"/>
        <v>0.34386657786651664</v>
      </c>
      <c r="AH55" s="410">
        <f t="shared" si="485"/>
        <v>0.38100549144762935</v>
      </c>
      <c r="AI55" s="410">
        <f t="shared" si="485"/>
        <v>0.41783049273417566</v>
      </c>
      <c r="AJ55" s="410">
        <f t="shared" si="485"/>
        <v>0.45432086385960196</v>
      </c>
      <c r="AK55" s="410">
        <f t="shared" si="485"/>
        <v>0.49045829896978338</v>
      </c>
      <c r="AL55" s="410">
        <f t="shared" si="485"/>
        <v>0.52622689141422996</v>
      </c>
      <c r="AM55" s="410">
        <f t="shared" si="485"/>
        <v>0.56161308827824297</v>
      </c>
      <c r="AN55" s="410">
        <f t="shared" si="485"/>
        <v>0.59660561691275649</v>
      </c>
      <c r="AO55" s="410">
        <f t="shared" si="485"/>
        <v>0.63119538831514921</v>
      </c>
      <c r="AP55" s="410">
        <f t="shared" si="485"/>
        <v>0.66537538219130421</v>
      </c>
      <c r="AQ55" s="410">
        <f t="shared" si="485"/>
        <v>0.69914051832696489</v>
      </c>
      <c r="AR55" s="410">
        <f t="shared" si="485"/>
        <v>0.73248751855857686</v>
      </c>
      <c r="AS55" s="410">
        <f t="shared" si="485"/>
        <v>0.76541476320189206</v>
      </c>
      <c r="AT55" s="410">
        <f t="shared" si="485"/>
        <v>0.79792214530974437</v>
      </c>
      <c r="AU55" s="410">
        <f t="shared" si="485"/>
        <v>0.83001092562048118</v>
      </c>
      <c r="AV55" s="410">
        <f t="shared" si="485"/>
        <v>0.86168359055295374</v>
      </c>
      <c r="AW55" s="410">
        <f t="shared" si="485"/>
        <v>0.89294371512206805</v>
      </c>
      <c r="AX55" s="410">
        <f t="shared" si="485"/>
        <v>0.92379583220525874</v>
      </c>
      <c r="AY55" s="410">
        <f t="shared" si="485"/>
        <v>0.95424530919325257</v>
      </c>
      <c r="AZ55" s="410">
        <f t="shared" si="485"/>
        <v>0.98429823271290451</v>
      </c>
      <c r="BA55" s="410">
        <f t="shared" si="485"/>
        <v>1.0139613018161235</v>
      </c>
      <c r="BB55" s="410">
        <f t="shared" si="485"/>
        <v>1.0432417297859513</v>
      </c>
      <c r="BC55" s="410">
        <f t="shared" si="485"/>
        <v>1.0721471545146237</v>
      </c>
      <c r="BD55" s="410">
        <f t="shared" si="485"/>
        <v>1.1006855572550434</v>
      </c>
      <c r="BE55" s="410">
        <f t="shared" si="485"/>
        <v>1.1288651894310009</v>
      </c>
      <c r="BF55" s="410">
        <f t="shared" si="485"/>
        <v>1.1566945071076469</v>
      </c>
      <c r="BG55" s="410">
        <f t="shared" si="485"/>
        <v>1.1841821126671437</v>
      </c>
      <c r="BH55" s="410">
        <f t="shared" si="485"/>
        <v>1.2113367031999727</v>
      </c>
      <c r="BI55" s="410">
        <f t="shared" si="485"/>
        <v>1.2381670251062198</v>
      </c>
      <c r="BJ55" s="410">
        <f t="shared" si="485"/>
        <v>1.2646818343989372</v>
      </c>
      <c r="BK55" s="410">
        <f t="shared" si="485"/>
        <v>1.2908898622105243</v>
      </c>
      <c r="BL55" s="410">
        <f t="shared" si="485"/>
        <v>1.3167997850199038</v>
      </c>
      <c r="BM55" s="253"/>
      <c r="BN55" s="252"/>
      <c r="BO55" s="537">
        <f t="shared" si="308"/>
        <v>440</v>
      </c>
      <c r="BP55" s="524">
        <v>44000</v>
      </c>
      <c r="BQ55" s="382">
        <f t="shared" si="309"/>
        <v>216.71482188314798</v>
      </c>
      <c r="BR55" s="382">
        <f t="shared" si="310"/>
        <v>216.90904843746992</v>
      </c>
      <c r="BS55" s="382">
        <f t="shared" si="311"/>
        <v>217.23194371832409</v>
      </c>
      <c r="BT55" s="382">
        <f t="shared" si="312"/>
        <v>217.68229887643372</v>
      </c>
      <c r="BU55" s="382">
        <f t="shared" si="313"/>
        <v>218.25845019719941</v>
      </c>
      <c r="BV55" s="382">
        <f t="shared" si="314"/>
        <v>218.9583065139247</v>
      </c>
      <c r="BW55" s="382">
        <f t="shared" si="315"/>
        <v>219.7793827417174</v>
      </c>
      <c r="BX55" s="382">
        <f t="shared" si="316"/>
        <v>220.71883839632881</v>
      </c>
      <c r="BY55" s="382">
        <f t="shared" si="317"/>
        <v>221.77351985667025</v>
      </c>
      <c r="BZ55" s="382">
        <f t="shared" si="318"/>
        <v>222.94000509053097</v>
      </c>
      <c r="CA55" s="382">
        <f t="shared" si="319"/>
        <v>224.2146495862427</v>
      </c>
      <c r="CB55" s="382">
        <f t="shared" si="320"/>
        <v>225.59363231070878</v>
      </c>
      <c r="CC55" s="382">
        <f t="shared" si="321"/>
        <v>227.07300063534177</v>
      </c>
      <c r="CD55" s="382">
        <f t="shared" si="322"/>
        <v>228.64871332353673</v>
      </c>
      <c r="CE55" s="382">
        <f t="shared" si="323"/>
        <v>230.31668084356684</v>
      </c>
      <c r="CF55" s="382">
        <f t="shared" si="324"/>
        <v>232.07280244729517</v>
      </c>
      <c r="CG55" s="382">
        <f t="shared" si="325"/>
        <v>233.91299962760752</v>
      </c>
      <c r="CH55" s="382">
        <f t="shared" si="326"/>
        <v>235.83324572788104</v>
      </c>
      <c r="CI55" s="382">
        <f t="shared" si="327"/>
        <v>237.82959161932604</v>
      </c>
      <c r="CJ55" s="382">
        <f t="shared" si="328"/>
        <v>239.89818748317455</v>
      </c>
      <c r="CK55" s="382">
        <f t="shared" si="329"/>
        <v>242.0353008328986</v>
      </c>
      <c r="CL55" s="382">
        <f t="shared" si="330"/>
        <v>244.23733098710204</v>
      </c>
      <c r="CM55" s="382">
        <f t="shared" si="331"/>
        <v>246.50082025776757</v>
      </c>
      <c r="CN55" s="382">
        <f t="shared" si="332"/>
        <v>248.82246215342127</v>
      </c>
      <c r="CO55" s="382">
        <f t="shared" si="333"/>
        <v>251.19910691516486</v>
      </c>
      <c r="CP55" s="382">
        <f t="shared" si="334"/>
        <v>253.62776470834373</v>
      </c>
      <c r="CQ55" s="382">
        <f t="shared" si="335"/>
        <v>256.10560678669981</v>
      </c>
      <c r="CR55" s="382">
        <f t="shared" si="336"/>
        <v>258.6299649318961</v>
      </c>
      <c r="CS55" s="382">
        <f t="shared" si="337"/>
        <v>261.19832945162227</v>
      </c>
      <c r="CT55" s="382">
        <f t="shared" si="338"/>
        <v>263.80834599617361</v>
      </c>
      <c r="CU55" s="382">
        <f t="shared" si="339"/>
        <v>266.45781142805009</v>
      </c>
      <c r="CV55" s="382">
        <f t="shared" si="340"/>
        <v>269.14466895311978</v>
      </c>
      <c r="CW55" s="382">
        <f t="shared" si="341"/>
        <v>271.86700269620377</v>
      </c>
      <c r="CX55" s="382">
        <f t="shared" si="342"/>
        <v>274.62303187931116</v>
      </c>
      <c r="CY55" s="382">
        <f t="shared" si="343"/>
        <v>277.41110473769498</v>
      </c>
      <c r="CZ55" s="382">
        <f t="shared" si="344"/>
        <v>280.22969228769074</v>
      </c>
      <c r="DA55" s="382">
        <f t="shared" si="345"/>
        <v>283.07738204114872</v>
      </c>
      <c r="DB55" s="382">
        <f t="shared" si="346"/>
        <v>285.9528717441724</v>
      </c>
      <c r="DC55" s="382">
        <f t="shared" si="347"/>
        <v>288.85496320284426</v>
      </c>
      <c r="DD55" s="382">
        <f t="shared" si="348"/>
        <v>291.78255624552583</v>
      </c>
      <c r="DE55" s="521"/>
      <c r="DF55" s="252"/>
      <c r="DG55" s="537">
        <f t="shared" si="349"/>
        <v>440</v>
      </c>
      <c r="DH55" s="524">
        <v>44000</v>
      </c>
      <c r="DI55" s="382">
        <f t="shared" si="350"/>
        <v>22.185032541565388</v>
      </c>
      <c r="DJ55" s="382">
        <f t="shared" si="351"/>
        <v>44.349016199426359</v>
      </c>
      <c r="DK55" s="382">
        <f t="shared" si="352"/>
        <v>66.471109813631344</v>
      </c>
      <c r="DL55" s="382">
        <f t="shared" si="353"/>
        <v>88.53088230240914</v>
      </c>
      <c r="DM55" s="382">
        <f t="shared" si="354"/>
        <v>110.50850454339273</v>
      </c>
      <c r="DN55" s="382">
        <f t="shared" si="355"/>
        <v>132.38492618849511</v>
      </c>
      <c r="DO55" s="382">
        <f t="shared" si="356"/>
        <v>154.14203353300871</v>
      </c>
      <c r="DP55" s="382">
        <f t="shared" si="357"/>
        <v>175.76278542433528</v>
      </c>
      <c r="DQ55" s="382">
        <f t="shared" si="358"/>
        <v>197.23132514673094</v>
      </c>
      <c r="DR55" s="382">
        <f t="shared" si="359"/>
        <v>218.53306719319468</v>
      </c>
      <c r="DS55" s="382">
        <f t="shared" si="360"/>
        <v>239.65475877292999</v>
      </c>
      <c r="DT55" s="382">
        <f t="shared" si="361"/>
        <v>260.58451675294981</v>
      </c>
      <c r="DU55" s="382">
        <f t="shared" si="362"/>
        <v>281.31184145663718</v>
      </c>
      <c r="DV55" s="382">
        <f t="shared" si="363"/>
        <v>301.8276093170137</v>
      </c>
      <c r="DW55" s="382">
        <f t="shared" si="364"/>
        <v>322.12404679777876</v>
      </c>
      <c r="DX55" s="382">
        <f t="shared" si="365"/>
        <v>342.19468825307928</v>
      </c>
      <c r="DY55" s="382">
        <f t="shared" si="366"/>
        <v>362.03432050970605</v>
      </c>
      <c r="DZ55" s="382">
        <f t="shared" si="367"/>
        <v>381.6389169422157</v>
      </c>
      <c r="EA55" s="382">
        <f t="shared" si="368"/>
        <v>401.00556369548417</v>
      </c>
      <c r="EB55" s="382">
        <f t="shared" si="369"/>
        <v>420.13238051541452</v>
      </c>
      <c r="EC55" s="382">
        <f t="shared" si="370"/>
        <v>439.01843840078607</v>
      </c>
      <c r="ED55" s="382">
        <f t="shared" si="371"/>
        <v>457.66367600998365</v>
      </c>
      <c r="EE55" s="382">
        <f t="shared" si="372"/>
        <v>476.06881646386552</v>
      </c>
      <c r="EF55" s="382">
        <f t="shared" si="373"/>
        <v>494.23528589604416</v>
      </c>
      <c r="EG55" s="382">
        <f t="shared" si="374"/>
        <v>512.16513482544963</v>
      </c>
      <c r="EH55" s="382">
        <f t="shared" si="375"/>
        <v>529.86096317158774</v>
      </c>
      <c r="EI55" s="382">
        <f t="shared" si="376"/>
        <v>547.32584950519993</v>
      </c>
      <c r="EJ55" s="382">
        <f t="shared" si="377"/>
        <v>564.5632849288171</v>
      </c>
      <c r="EK55" s="382">
        <f t="shared" si="378"/>
        <v>581.57711181320246</v>
      </c>
      <c r="EL55" s="382">
        <f t="shared" si="379"/>
        <v>598.37146747632914</v>
      </c>
      <c r="EM55" s="382">
        <f t="shared" si="380"/>
        <v>614.9507327789845</v>
      </c>
      <c r="EN55" s="382">
        <f t="shared" si="381"/>
        <v>631.31948552310553</v>
      </c>
      <c r="EO55" s="382">
        <f t="shared" si="382"/>
        <v>647.48245847236683</v>
      </c>
      <c r="EP55" s="382">
        <f t="shared" si="383"/>
        <v>663.44450176645194</v>
      </c>
      <c r="EQ55" s="382">
        <f t="shared" si="384"/>
        <v>679.21054946799597</v>
      </c>
      <c r="ER55" s="382">
        <f t="shared" si="385"/>
        <v>694.78558996142169</v>
      </c>
      <c r="ES55" s="382">
        <f t="shared" si="386"/>
        <v>710.17463991362922</v>
      </c>
      <c r="ET55" s="382">
        <f t="shared" si="387"/>
        <v>725.38272150522118</v>
      </c>
      <c r="EU55" s="382">
        <f t="shared" si="388"/>
        <v>740.41484264602093</v>
      </c>
      <c r="EV55" s="382">
        <f t="shared" si="389"/>
        <v>755.27597989829303</v>
      </c>
      <c r="EW55" s="521"/>
      <c r="EX55" s="252"/>
      <c r="EY55" s="515">
        <f t="shared" si="390"/>
        <v>440</v>
      </c>
      <c r="EZ55" s="524">
        <v>44000</v>
      </c>
      <c r="FA55" s="382">
        <f t="shared" si="391"/>
        <v>217.564821883148</v>
      </c>
      <c r="FB55" s="382">
        <f t="shared" si="392"/>
        <v>227.75904843746994</v>
      </c>
      <c r="FC55" s="382">
        <f t="shared" si="393"/>
        <v>238.08194371832411</v>
      </c>
      <c r="FD55" s="382">
        <f t="shared" si="394"/>
        <v>248.53229887643374</v>
      </c>
      <c r="FE55" s="382">
        <f t="shared" si="395"/>
        <v>259.10845019719943</v>
      </c>
      <c r="FF55" s="382">
        <f t="shared" si="396"/>
        <v>269.80830651392472</v>
      </c>
      <c r="FG55" s="382">
        <f t="shared" si="397"/>
        <v>280.62938274171745</v>
      </c>
      <c r="FH55" s="382">
        <f t="shared" si="398"/>
        <v>291.56883839632883</v>
      </c>
      <c r="FI55" s="382">
        <f t="shared" si="399"/>
        <v>302.62351985667027</v>
      </c>
      <c r="FJ55" s="382">
        <f t="shared" si="400"/>
        <v>313.790005090531</v>
      </c>
      <c r="FK55" s="382">
        <f t="shared" si="401"/>
        <v>325.06464958624269</v>
      </c>
      <c r="FL55" s="382">
        <f t="shared" si="402"/>
        <v>336.44363231070884</v>
      </c>
      <c r="FM55" s="382">
        <f t="shared" si="403"/>
        <v>347.92300063534179</v>
      </c>
      <c r="FN55" s="382">
        <f t="shared" si="404"/>
        <v>359.49871332353678</v>
      </c>
      <c r="FO55" s="382">
        <f t="shared" si="405"/>
        <v>371.16668084356684</v>
      </c>
      <c r="FP55" s="382">
        <f t="shared" si="406"/>
        <v>382.92280244729523</v>
      </c>
      <c r="FQ55" s="382">
        <f t="shared" si="407"/>
        <v>394.76299962760754</v>
      </c>
      <c r="FR55" s="382">
        <f t="shared" si="408"/>
        <v>406.68324572788106</v>
      </c>
      <c r="FS55" s="382">
        <f t="shared" si="409"/>
        <v>418.67959161932606</v>
      </c>
      <c r="FT55" s="382">
        <f t="shared" si="410"/>
        <v>430.74818748317455</v>
      </c>
      <c r="FU55" s="382">
        <f t="shared" si="411"/>
        <v>442.88530083289862</v>
      </c>
      <c r="FV55" s="382">
        <f t="shared" si="412"/>
        <v>455.08733098710206</v>
      </c>
      <c r="FW55" s="382">
        <f t="shared" si="413"/>
        <v>467.35082025776762</v>
      </c>
      <c r="FX55" s="382">
        <f t="shared" si="414"/>
        <v>479.67246215342129</v>
      </c>
      <c r="FY55" s="382">
        <f t="shared" si="415"/>
        <v>492.04910691516488</v>
      </c>
      <c r="FZ55" s="382">
        <f t="shared" si="416"/>
        <v>504.47776470834378</v>
      </c>
      <c r="GA55" s="382">
        <f t="shared" si="417"/>
        <v>516.95560678669983</v>
      </c>
      <c r="GB55" s="382">
        <f t="shared" si="418"/>
        <v>529.47996493189612</v>
      </c>
      <c r="GC55" s="382">
        <f t="shared" si="419"/>
        <v>542.04832945162229</v>
      </c>
      <c r="GD55" s="382">
        <f t="shared" si="420"/>
        <v>554.65834599617369</v>
      </c>
      <c r="GE55" s="382">
        <f t="shared" si="421"/>
        <v>567.30781142805017</v>
      </c>
      <c r="GF55" s="382">
        <f t="shared" si="422"/>
        <v>579.9946689531198</v>
      </c>
      <c r="GG55" s="382">
        <f t="shared" si="423"/>
        <v>592.71700269620374</v>
      </c>
      <c r="GH55" s="382">
        <f t="shared" si="424"/>
        <v>605.47303187931118</v>
      </c>
      <c r="GI55" s="382">
        <f t="shared" si="425"/>
        <v>618.26110473769495</v>
      </c>
      <c r="GJ55" s="382">
        <f t="shared" si="426"/>
        <v>631.0796922876907</v>
      </c>
      <c r="GK55" s="382">
        <f t="shared" si="427"/>
        <v>643.9273820411488</v>
      </c>
      <c r="GL55" s="382">
        <f t="shared" si="428"/>
        <v>656.80287174417242</v>
      </c>
      <c r="GM55" s="382">
        <f t="shared" si="429"/>
        <v>669.70496320284428</v>
      </c>
      <c r="GN55" s="382">
        <f t="shared" si="430"/>
        <v>682.63255624552585</v>
      </c>
      <c r="GO55" s="511"/>
      <c r="GP55" s="521"/>
      <c r="GQ55" s="524">
        <v>44000</v>
      </c>
      <c r="GR55" s="583">
        <f t="shared" si="431"/>
        <v>8.8068290625908858</v>
      </c>
      <c r="GS55" s="477">
        <f t="shared" si="432"/>
        <v>4.1356054306434862</v>
      </c>
      <c r="GT55" s="477">
        <f t="shared" si="433"/>
        <v>2.5817356500568045</v>
      </c>
      <c r="GU55" s="477">
        <f t="shared" si="434"/>
        <v>1.8072949507888343</v>
      </c>
      <c r="GV55" s="477">
        <f t="shared" si="435"/>
        <v>1.3446923951039154</v>
      </c>
      <c r="GW55" s="477">
        <f t="shared" si="436"/>
        <v>1.0380591226055489</v>
      </c>
      <c r="GX55" s="477">
        <f t="shared" si="437"/>
        <v>0.82058959720174007</v>
      </c>
      <c r="GY55" s="477">
        <f t="shared" si="438"/>
        <v>0.65887697837974524</v>
      </c>
      <c r="GZ55" s="477">
        <f t="shared" si="439"/>
        <v>0.53435829542559954</v>
      </c>
      <c r="HA55" s="477">
        <f t="shared" si="440"/>
        <v>0.43589255905663093</v>
      </c>
      <c r="HB55" s="477">
        <f t="shared" si="441"/>
        <v>0.35638720987901412</v>
      </c>
      <c r="HC55" s="477">
        <f t="shared" si="442"/>
        <v>0.29111136955876066</v>
      </c>
      <c r="HD55" s="477">
        <f t="shared" si="443"/>
        <v>0.23678761204573179</v>
      </c>
      <c r="HE55" s="477">
        <f t="shared" si="444"/>
        <v>0.19107299076126044</v>
      </c>
      <c r="HF55" s="477">
        <f t="shared" si="445"/>
        <v>0.15224766524982777</v>
      </c>
      <c r="HG55" s="477">
        <f t="shared" si="446"/>
        <v>0.11902029923998814</v>
      </c>
      <c r="HH55" s="477">
        <f t="shared" si="447"/>
        <v>9.0402144945327209E-2</v>
      </c>
      <c r="HI55" s="477">
        <f t="shared" si="448"/>
        <v>6.5623099935212689E-2</v>
      </c>
      <c r="HJ55" s="477">
        <f t="shared" si="449"/>
        <v>4.4074271092316326E-2</v>
      </c>
      <c r="HK55" s="477">
        <f t="shared" si="450"/>
        <v>2.5267766685197292E-2</v>
      </c>
      <c r="HL55" s="477">
        <f t="shared" si="451"/>
        <v>8.8079727270644666E-3</v>
      </c>
      <c r="HM55" s="477">
        <f t="shared" si="452"/>
        <v>5.6293412781690403E-3</v>
      </c>
      <c r="HN55" s="477">
        <f t="shared" si="453"/>
        <v>1.8312470602156329E-2</v>
      </c>
      <c r="HO55" s="477">
        <f t="shared" si="454"/>
        <v>2.9465366310745294E-2</v>
      </c>
      <c r="HP55" s="477">
        <f t="shared" si="455"/>
        <v>3.9276449220114251E-2</v>
      </c>
      <c r="HQ55" s="477">
        <f t="shared" si="456"/>
        <v>4.7905394485579379E-2</v>
      </c>
      <c r="HR55" s="477">
        <f t="shared" si="457"/>
        <v>5.5488412882299942E-2</v>
      </c>
      <c r="HS55" s="477">
        <f t="shared" si="458"/>
        <v>6.2142404462848577E-2</v>
      </c>
      <c r="HT55" s="477">
        <f t="shared" si="459"/>
        <v>6.7968256588262152E-2</v>
      </c>
      <c r="HU55" s="477">
        <f t="shared" si="460"/>
        <v>7.3053485762812856E-2</v>
      </c>
      <c r="HV55" s="477">
        <f t="shared" si="461"/>
        <v>7.7474371216104176E-2</v>
      </c>
      <c r="HW55" s="477">
        <f t="shared" si="462"/>
        <v>8.1297691180018714E-2</v>
      </c>
      <c r="HX55" s="477">
        <f t="shared" si="463"/>
        <v>8.4582145909209011E-2</v>
      </c>
      <c r="HY55" s="477">
        <f t="shared" si="464"/>
        <v>8.7379531720873427E-2</v>
      </c>
      <c r="HZ55" s="477">
        <f t="shared" si="465"/>
        <v>8.9735715645230751E-2</v>
      </c>
      <c r="IA55" s="477">
        <f t="shared" si="466"/>
        <v>9.169144926749026E-2</v>
      </c>
      <c r="IB55" s="477">
        <f t="shared" si="467"/>
        <v>9.328305201173806E-2</v>
      </c>
      <c r="IC55" s="477">
        <f t="shared" si="468"/>
        <v>9.4542987760641239E-2</v>
      </c>
      <c r="ID55" s="477">
        <f t="shared" si="469"/>
        <v>9.5500353815815883E-2</v>
      </c>
      <c r="IE55" s="477">
        <f t="shared" si="470"/>
        <v>9.6181297414687394E-2</v>
      </c>
    </row>
    <row r="56" spans="1:270">
      <c r="J56" s="252"/>
      <c r="K56" s="499">
        <v>39000</v>
      </c>
      <c r="L56" s="382">
        <f t="shared" si="476"/>
        <v>11.8872</v>
      </c>
      <c r="M56" s="382">
        <v>390</v>
      </c>
      <c r="N56" s="493">
        <f t="shared" si="477"/>
        <v>196.77309090547985</v>
      </c>
      <c r="O56" s="263">
        <f t="shared" si="478"/>
        <v>0.31640615570297853</v>
      </c>
      <c r="P56" s="383">
        <f t="shared" si="484"/>
        <v>-56.500002288000502</v>
      </c>
      <c r="Q56" s="383">
        <f t="shared" si="479"/>
        <v>216.64999771199948</v>
      </c>
      <c r="R56" s="382">
        <f t="shared" si="480"/>
        <v>573.56933718429855</v>
      </c>
      <c r="S56" s="263">
        <f t="shared" si="481"/>
        <v>0.19419994167824312</v>
      </c>
      <c r="T56" s="492">
        <f>O56/Konstanten!$C$22</f>
        <v>0.25829073934937019</v>
      </c>
      <c r="U56" s="492">
        <f t="shared" si="482"/>
        <v>0.75186533996876448</v>
      </c>
      <c r="V56" s="279"/>
      <c r="X56" s="524">
        <v>45000</v>
      </c>
      <c r="Y56" s="410">
        <f t="shared" ref="Y56:BL56" si="486">SQRT(5*((((1/$S62)*(((1+0.2*(Y$10/661.48)^2)^3.5)-1))+1)^(1/3.5)-1))</f>
        <v>3.9619317525774321E-2</v>
      </c>
      <c r="Z56" s="410">
        <f t="shared" si="486"/>
        <v>7.9198864861303522E-2</v>
      </c>
      <c r="AA56" s="410">
        <f t="shared" si="486"/>
        <v>0.11869928381770935</v>
      </c>
      <c r="AB56" s="410">
        <f t="shared" si="486"/>
        <v>0.15808202901425666</v>
      </c>
      <c r="AC56" s="410">
        <f t="shared" si="486"/>
        <v>0.1973097468772691</v>
      </c>
      <c r="AD56" s="410">
        <f t="shared" si="486"/>
        <v>0.23634662333519063</v>
      </c>
      <c r="AE56" s="410">
        <f t="shared" si="486"/>
        <v>0.2751586922685415</v>
      </c>
      <c r="AF56" s="410">
        <f t="shared" si="486"/>
        <v>0.31371409864844491</v>
      </c>
      <c r="AG56" s="410">
        <f t="shared" si="486"/>
        <v>0.35198331234477243</v>
      </c>
      <c r="AH56" s="410">
        <f t="shared" si="486"/>
        <v>0.38993929066527705</v>
      </c>
      <c r="AI56" s="410">
        <f t="shared" si="486"/>
        <v>0.42755758966544433</v>
      </c>
      <c r="AJ56" s="410">
        <f t="shared" si="486"/>
        <v>0.46481642603771922</v>
      </c>
      <c r="AK56" s="410">
        <f t="shared" si="486"/>
        <v>0.50169669286778185</v>
      </c>
      <c r="AL56" s="410">
        <f t="shared" si="486"/>
        <v>0.53818193368915057</v>
      </c>
      <c r="AM56" s="410">
        <f t="shared" si="486"/>
        <v>0.57425828005968382</v>
      </c>
      <c r="AN56" s="410">
        <f t="shared" si="486"/>
        <v>0.60991435833674379</v>
      </c>
      <c r="AO56" s="410">
        <f t="shared" si="486"/>
        <v>0.64514117147444883</v>
      </c>
      <c r="AP56" s="410">
        <f t="shared" si="486"/>
        <v>0.67993196155395674</v>
      </c>
      <c r="AQ56" s="410">
        <f t="shared" si="486"/>
        <v>0.71428205843965464</v>
      </c>
      <c r="AR56" s="410">
        <f t="shared" si="486"/>
        <v>0.74818871948675592</v>
      </c>
      <c r="AS56" s="410">
        <f t="shared" si="486"/>
        <v>0.78165096466120976</v>
      </c>
      <c r="AT56" s="410">
        <f t="shared" si="486"/>
        <v>0.81466941081824107</v>
      </c>
      <c r="AU56" s="410">
        <f t="shared" si="486"/>
        <v>0.84724610825919699</v>
      </c>
      <c r="AV56" s="410">
        <f t="shared" si="486"/>
        <v>0.87938438207851566</v>
      </c>
      <c r="AW56" s="410">
        <f t="shared" si="486"/>
        <v>0.91108868024485445</v>
      </c>
      <c r="AX56" s="410">
        <f t="shared" si="486"/>
        <v>0.94236442984744662</v>
      </c>
      <c r="AY56" s="410">
        <f t="shared" si="486"/>
        <v>0.97321790248828532</v>
      </c>
      <c r="AZ56" s="410">
        <f t="shared" si="486"/>
        <v>1.0036560894160365</v>
      </c>
      <c r="BA56" s="410">
        <f t="shared" si="486"/>
        <v>1.0336865866771248</v>
      </c>
      <c r="BB56" s="410">
        <f t="shared" si="486"/>
        <v>1.0633174903002587</v>
      </c>
      <c r="BC56" s="410">
        <f t="shared" si="486"/>
        <v>1.0925573013265915</v>
      </c>
      <c r="BD56" s="410">
        <f t="shared" si="486"/>
        <v>1.1214148403430224</v>
      </c>
      <c r="BE56" s="410">
        <f t="shared" si="486"/>
        <v>1.1498991710636532</v>
      </c>
      <c r="BF56" s="410">
        <f t="shared" si="486"/>
        <v>1.1780195324275944</v>
      </c>
      <c r="BG56" s="410">
        <f t="shared" si="486"/>
        <v>1.2057852786340715</v>
      </c>
      <c r="BH56" s="410">
        <f t="shared" si="486"/>
        <v>1.2332058265119792</v>
      </c>
      <c r="BI56" s="410">
        <f t="shared" si="486"/>
        <v>1.2602906096161217</v>
      </c>
      <c r="BJ56" s="410">
        <f t="shared" si="486"/>
        <v>1.2870490384514743</v>
      </c>
      <c r="BK56" s="410">
        <f t="shared" si="486"/>
        <v>1.3134904662466249</v>
      </c>
      <c r="BL56" s="410">
        <f t="shared" si="486"/>
        <v>1.3396241597247815</v>
      </c>
      <c r="BM56" s="253"/>
      <c r="BN56" s="252"/>
      <c r="BO56" s="537">
        <f t="shared" si="308"/>
        <v>450</v>
      </c>
      <c r="BP56" s="524">
        <v>45000</v>
      </c>
      <c r="BQ56" s="382">
        <f t="shared" si="309"/>
        <v>216.71801239289914</v>
      </c>
      <c r="BR56" s="382">
        <f t="shared" si="310"/>
        <v>216.92178340939236</v>
      </c>
      <c r="BS56" s="382">
        <f t="shared" si="311"/>
        <v>217.26049660623511</v>
      </c>
      <c r="BT56" s="382">
        <f t="shared" si="312"/>
        <v>217.73281127635255</v>
      </c>
      <c r="BU56" s="382">
        <f t="shared" si="313"/>
        <v>218.33688382628398</v>
      </c>
      <c r="BV56" s="382">
        <f t="shared" si="314"/>
        <v>219.0703996297012</v>
      </c>
      <c r="BW56" s="382">
        <f t="shared" si="315"/>
        <v>219.93061189334088</v>
      </c>
      <c r="BX56" s="382">
        <f t="shared" si="316"/>
        <v>220.91438615844669</v>
      </c>
      <c r="BY56" s="382">
        <f t="shared" si="317"/>
        <v>222.01824894179771</v>
      </c>
      <c r="BZ56" s="382">
        <f t="shared" si="318"/>
        <v>223.23843898444886</v>
      </c>
      <c r="CA56" s="382">
        <f t="shared" si="319"/>
        <v>224.57095961752879</v>
      </c>
      <c r="CB56" s="382">
        <f t="shared" si="320"/>
        <v>226.01163086172735</v>
      </c>
      <c r="CC56" s="382">
        <f t="shared" si="321"/>
        <v>227.55614003574328</v>
      </c>
      <c r="CD56" s="382">
        <f t="shared" si="322"/>
        <v>229.20008984262148</v>
      </c>
      <c r="CE56" s="382">
        <f t="shared" si="323"/>
        <v>230.93904311526273</v>
      </c>
      <c r="CF56" s="382">
        <f t="shared" si="324"/>
        <v>232.76856361858989</v>
      </c>
      <c r="CG56" s="382">
        <f t="shared" si="325"/>
        <v>234.68425251346767</v>
      </c>
      <c r="CH56" s="382">
        <f t="shared" si="326"/>
        <v>236.68178027705287</v>
      </c>
      <c r="CI56" s="382">
        <f t="shared" si="327"/>
        <v>238.7569140393833</v>
      </c>
      <c r="CJ56" s="382">
        <f t="shared" si="328"/>
        <v>240.90554043322132</v>
      </c>
      <c r="CK56" s="382">
        <f t="shared" si="329"/>
        <v>243.12368416239858</v>
      </c>
      <c r="CL56" s="382">
        <f t="shared" si="330"/>
        <v>245.40752257412757</v>
      </c>
      <c r="CM56" s="382">
        <f t="shared" si="331"/>
        <v>247.75339657524441</v>
      </c>
      <c r="CN56" s="382">
        <f t="shared" si="332"/>
        <v>250.15781826438132</v>
      </c>
      <c r="CO56" s="382">
        <f t="shared" si="333"/>
        <v>252.61747566525617</v>
      </c>
      <c r="CP56" s="382">
        <f t="shared" si="334"/>
        <v>255.12923494437237</v>
      </c>
      <c r="CQ56" s="382">
        <f t="shared" si="335"/>
        <v>257.69014048298993</v>
      </c>
      <c r="CR56" s="382">
        <f t="shared" si="336"/>
        <v>260.29741315150972</v>
      </c>
      <c r="CS56" s="382">
        <f t="shared" si="337"/>
        <v>262.9484471071541</v>
      </c>
      <c r="CT56" s="382">
        <f t="shared" si="338"/>
        <v>265.64080540539845</v>
      </c>
      <c r="CU56" s="382">
        <f t="shared" si="339"/>
        <v>268.37221468380369</v>
      </c>
      <c r="CV56" s="382">
        <f t="shared" si="340"/>
        <v>271.14055914518883</v>
      </c>
      <c r="CW56" s="382">
        <f t="shared" si="341"/>
        <v>273.94387403647539</v>
      </c>
      <c r="CX56" s="382">
        <f t="shared" si="342"/>
        <v>276.78033879075167</v>
      </c>
      <c r="CY56" s="382">
        <f t="shared" si="343"/>
        <v>279.64826997362047</v>
      </c>
      <c r="CZ56" s="382">
        <f t="shared" si="344"/>
        <v>282.54611415091506</v>
      </c>
      <c r="DA56" s="382">
        <f t="shared" si="345"/>
        <v>285.47244077352769</v>
      </c>
      <c r="DB56" s="382">
        <f t="shared" si="346"/>
        <v>288.4259351563133</v>
      </c>
      <c r="DC56" s="382">
        <f t="shared" si="347"/>
        <v>291.40539161173882</v>
      </c>
      <c r="DD56" s="382">
        <f t="shared" si="348"/>
        <v>294.40970678495671</v>
      </c>
      <c r="DE56" s="521"/>
      <c r="DF56" s="252"/>
      <c r="DG56" s="537">
        <f t="shared" si="349"/>
        <v>450</v>
      </c>
      <c r="DH56" s="524">
        <v>45000</v>
      </c>
      <c r="DI56" s="382">
        <f t="shared" si="350"/>
        <v>22.724425692952639</v>
      </c>
      <c r="DJ56" s="382">
        <f t="shared" si="351"/>
        <v>45.426040424246693</v>
      </c>
      <c r="DK56" s="382">
        <f t="shared" si="352"/>
        <v>68.082269543574483</v>
      </c>
      <c r="DL56" s="382">
        <f t="shared" si="353"/>
        <v>90.67100460245625</v>
      </c>
      <c r="DM56" s="382">
        <f t="shared" si="354"/>
        <v>113.17082073639696</v>
      </c>
      <c r="DN56" s="382">
        <f t="shared" si="355"/>
        <v>135.56117609211236</v>
      </c>
      <c r="DO56" s="382">
        <f t="shared" si="356"/>
        <v>157.82258874496571</v>
      </c>
      <c r="DP56" s="382">
        <f t="shared" si="357"/>
        <v>179.9367876271582</v>
      </c>
      <c r="DQ56" s="382">
        <f t="shared" si="358"/>
        <v>201.88683516152506</v>
      </c>
      <c r="DR56" s="382">
        <f t="shared" si="359"/>
        <v>223.65722048899849</v>
      </c>
      <c r="DS56" s="382">
        <f t="shared" si="360"/>
        <v>245.23392331252521</v>
      </c>
      <c r="DT56" s="382">
        <f t="shared" si="361"/>
        <v>266.60444939482915</v>
      </c>
      <c r="DU56" s="382">
        <f t="shared" si="362"/>
        <v>287.75783959572823</v>
      </c>
      <c r="DV56" s="382">
        <f t="shared" si="363"/>
        <v>308.68465499065019</v>
      </c>
      <c r="DW56" s="382">
        <f t="shared" si="364"/>
        <v>329.37694106642812</v>
      </c>
      <c r="DX56" s="382">
        <f t="shared" si="365"/>
        <v>349.82817425039286</v>
      </c>
      <c r="DY56" s="382">
        <f t="shared" si="366"/>
        <v>370.03319411290153</v>
      </c>
      <c r="DZ56" s="382">
        <f t="shared" si="367"/>
        <v>389.98812451892292</v>
      </c>
      <c r="EA56" s="382">
        <f t="shared" si="368"/>
        <v>409.69028682186911</v>
      </c>
      <c r="EB56" s="382">
        <f t="shared" si="369"/>
        <v>429.13810792478768</v>
      </c>
      <c r="EC56" s="382">
        <f t="shared" si="370"/>
        <v>448.33102571019765</v>
      </c>
      <c r="ED56" s="382">
        <f t="shared" si="371"/>
        <v>467.26939398734157</v>
      </c>
      <c r="EE56" s="382">
        <f t="shared" si="372"/>
        <v>485.95438874620407</v>
      </c>
      <c r="EF56" s="382">
        <f t="shared" si="373"/>
        <v>504.38791715899816</v>
      </c>
      <c r="EG56" s="382">
        <f t="shared" si="374"/>
        <v>522.57253044415847</v>
      </c>
      <c r="EH56" s="382">
        <f t="shared" si="375"/>
        <v>540.51134141365935</v>
      </c>
      <c r="EI56" s="382">
        <f t="shared" si="376"/>
        <v>558.20794726609915</v>
      </c>
      <c r="EJ56" s="382">
        <f t="shared" si="377"/>
        <v>575.66635796734113</v>
      </c>
      <c r="EK56" s="382">
        <f t="shared" si="378"/>
        <v>592.89093037669841</v>
      </c>
      <c r="EL56" s="382">
        <f t="shared" si="379"/>
        <v>609.88630812799113</v>
      </c>
      <c r="EM56" s="382">
        <f t="shared" si="380"/>
        <v>626.65736715775904</v>
      </c>
      <c r="EN56" s="382">
        <f t="shared" si="381"/>
        <v>643.20916668418329</v>
      </c>
      <c r="EO56" s="382">
        <f t="shared" si="382"/>
        <v>659.54690537575391</v>
      </c>
      <c r="EP56" s="382">
        <f t="shared" si="383"/>
        <v>675.67588240465261</v>
      </c>
      <c r="EQ56" s="382">
        <f t="shared" si="384"/>
        <v>691.60146305272917</v>
      </c>
      <c r="ER56" s="382">
        <f t="shared" si="385"/>
        <v>707.32904852429101</v>
      </c>
      <c r="ES56" s="382">
        <f t="shared" si="386"/>
        <v>722.86404961711446</v>
      </c>
      <c r="ET56" s="382">
        <f t="shared" si="387"/>
        <v>738.21186390830087</v>
      </c>
      <c r="EU56" s="382">
        <f t="shared" si="388"/>
        <v>753.37785612297193</v>
      </c>
      <c r="EV56" s="382">
        <f t="shared" si="389"/>
        <v>768.36734136941584</v>
      </c>
      <c r="EW56" s="521"/>
      <c r="EX56" s="252"/>
      <c r="EY56" s="515">
        <f t="shared" si="390"/>
        <v>450</v>
      </c>
      <c r="EZ56" s="524">
        <v>45000</v>
      </c>
      <c r="FA56" s="382">
        <f t="shared" si="391"/>
        <v>223.56801239289916</v>
      </c>
      <c r="FB56" s="382">
        <f t="shared" si="392"/>
        <v>233.77178340939238</v>
      </c>
      <c r="FC56" s="382">
        <f t="shared" si="393"/>
        <v>244.11049660623513</v>
      </c>
      <c r="FD56" s="382">
        <f t="shared" si="394"/>
        <v>254.58281127635257</v>
      </c>
      <c r="FE56" s="382">
        <f t="shared" si="395"/>
        <v>265.18688382628397</v>
      </c>
      <c r="FF56" s="382">
        <f t="shared" si="396"/>
        <v>275.92039962970125</v>
      </c>
      <c r="FG56" s="382">
        <f t="shared" si="397"/>
        <v>286.7806118933409</v>
      </c>
      <c r="FH56" s="382">
        <f t="shared" si="398"/>
        <v>297.76438615844671</v>
      </c>
      <c r="FI56" s="382">
        <f t="shared" si="399"/>
        <v>308.86824894179773</v>
      </c>
      <c r="FJ56" s="382">
        <f t="shared" si="400"/>
        <v>320.08843898444889</v>
      </c>
      <c r="FK56" s="382">
        <f t="shared" si="401"/>
        <v>331.42095961752881</v>
      </c>
      <c r="FL56" s="382">
        <f t="shared" si="402"/>
        <v>342.86163086172735</v>
      </c>
      <c r="FM56" s="382">
        <f t="shared" si="403"/>
        <v>354.40614003574331</v>
      </c>
      <c r="FN56" s="382">
        <f t="shared" si="404"/>
        <v>366.0500898426215</v>
      </c>
      <c r="FO56" s="382">
        <f t="shared" si="405"/>
        <v>377.78904311526276</v>
      </c>
      <c r="FP56" s="382">
        <f t="shared" si="406"/>
        <v>389.61856361858992</v>
      </c>
      <c r="FQ56" s="382">
        <f t="shared" si="407"/>
        <v>401.53425251346766</v>
      </c>
      <c r="FR56" s="382">
        <f t="shared" si="408"/>
        <v>413.53178027705292</v>
      </c>
      <c r="FS56" s="382">
        <f t="shared" si="409"/>
        <v>425.60691403938335</v>
      </c>
      <c r="FT56" s="382">
        <f t="shared" si="410"/>
        <v>437.75554043322131</v>
      </c>
      <c r="FU56" s="382">
        <f t="shared" si="411"/>
        <v>449.97368416239863</v>
      </c>
      <c r="FV56" s="382">
        <f t="shared" si="412"/>
        <v>462.25752257412762</v>
      </c>
      <c r="FW56" s="382">
        <f t="shared" si="413"/>
        <v>474.60339657524446</v>
      </c>
      <c r="FX56" s="382">
        <f t="shared" si="414"/>
        <v>487.00781826438134</v>
      </c>
      <c r="FY56" s="382">
        <f t="shared" si="415"/>
        <v>499.46747566525619</v>
      </c>
      <c r="FZ56" s="382">
        <f t="shared" si="416"/>
        <v>511.97923494437237</v>
      </c>
      <c r="GA56" s="382">
        <f t="shared" si="417"/>
        <v>524.54014048298995</v>
      </c>
      <c r="GB56" s="382">
        <f t="shared" si="418"/>
        <v>537.14741315150968</v>
      </c>
      <c r="GC56" s="382">
        <f t="shared" si="419"/>
        <v>549.79844710715406</v>
      </c>
      <c r="GD56" s="382">
        <f t="shared" si="420"/>
        <v>562.49080540539853</v>
      </c>
      <c r="GE56" s="382">
        <f t="shared" si="421"/>
        <v>575.22221468380371</v>
      </c>
      <c r="GF56" s="382">
        <f t="shared" si="422"/>
        <v>587.99055914518885</v>
      </c>
      <c r="GG56" s="382">
        <f t="shared" si="423"/>
        <v>600.79387403647547</v>
      </c>
      <c r="GH56" s="382">
        <f t="shared" si="424"/>
        <v>613.63033879075169</v>
      </c>
      <c r="GI56" s="382">
        <f t="shared" si="425"/>
        <v>626.49826997362049</v>
      </c>
      <c r="GJ56" s="382">
        <f t="shared" si="426"/>
        <v>639.39611415091508</v>
      </c>
      <c r="GK56" s="382">
        <f t="shared" si="427"/>
        <v>652.32244077352766</v>
      </c>
      <c r="GL56" s="382">
        <f t="shared" si="428"/>
        <v>665.27593515631338</v>
      </c>
      <c r="GM56" s="382">
        <f t="shared" si="429"/>
        <v>678.25539161173879</v>
      </c>
      <c r="GN56" s="382">
        <f t="shared" si="430"/>
        <v>691.25970678495673</v>
      </c>
      <c r="GO56" s="511"/>
      <c r="GP56" s="521"/>
      <c r="GQ56" s="524">
        <v>45000</v>
      </c>
      <c r="GR56" s="583">
        <f t="shared" si="431"/>
        <v>8.8382249749102648</v>
      </c>
      <c r="GS56" s="477">
        <f t="shared" si="432"/>
        <v>4.1462064759801054</v>
      </c>
      <c r="GT56" s="477">
        <f t="shared" si="433"/>
        <v>2.5855223135591543</v>
      </c>
      <c r="GU56" s="477">
        <f t="shared" si="434"/>
        <v>1.8077643166364121</v>
      </c>
      <c r="GV56" s="477">
        <f t="shared" si="435"/>
        <v>1.3432443283589</v>
      </c>
      <c r="GW56" s="477">
        <f t="shared" si="436"/>
        <v>1.0353939644357784</v>
      </c>
      <c r="GX56" s="477">
        <f t="shared" si="437"/>
        <v>0.81710751403758575</v>
      </c>
      <c r="GY56" s="477">
        <f t="shared" si="438"/>
        <v>0.65482773192236632</v>
      </c>
      <c r="GZ56" s="477">
        <f t="shared" si="439"/>
        <v>0.52990782531550051</v>
      </c>
      <c r="HA56" s="477">
        <f t="shared" si="440"/>
        <v>0.43115629481854251</v>
      </c>
      <c r="HB56" s="477">
        <f t="shared" si="441"/>
        <v>0.35144826270697943</v>
      </c>
      <c r="HC56" s="477">
        <f t="shared" si="442"/>
        <v>0.28603116579635457</v>
      </c>
      <c r="HD56" s="477">
        <f t="shared" si="443"/>
        <v>0.23161245766109953</v>
      </c>
      <c r="HE56" s="477">
        <f t="shared" si="444"/>
        <v>0.18583831079555563</v>
      </c>
      <c r="HF56" s="477">
        <f t="shared" si="445"/>
        <v>0.14698084781554571</v>
      </c>
      <c r="HG56" s="477">
        <f t="shared" si="446"/>
        <v>0.11374266653467625</v>
      </c>
      <c r="HH56" s="477">
        <f t="shared" si="447"/>
        <v>8.5130358307678719E-2</v>
      </c>
      <c r="HI56" s="477">
        <f t="shared" si="448"/>
        <v>6.0370186367014932E-2</v>
      </c>
      <c r="HJ56" s="477">
        <f t="shared" si="449"/>
        <v>3.8850389500287817E-2</v>
      </c>
      <c r="HK56" s="477">
        <f t="shared" si="450"/>
        <v>2.0080790657593991E-2</v>
      </c>
      <c r="HL56" s="477">
        <f t="shared" si="451"/>
        <v>3.663941056943034E-3</v>
      </c>
      <c r="HM56" s="477">
        <f t="shared" si="452"/>
        <v>1.0725871366079083E-2</v>
      </c>
      <c r="HN56" s="477">
        <f t="shared" si="453"/>
        <v>2.3358143138177967E-2</v>
      </c>
      <c r="HO56" s="477">
        <f t="shared" si="454"/>
        <v>3.4457801829416337E-2</v>
      </c>
      <c r="HP56" s="477">
        <f t="shared" si="455"/>
        <v>4.4214062991914702E-2</v>
      </c>
      <c r="HQ56" s="477">
        <f t="shared" si="456"/>
        <v>5.2787248450076547E-2</v>
      </c>
      <c r="HR56" s="477">
        <f t="shared" si="457"/>
        <v>6.0314094322737523E-2</v>
      </c>
      <c r="HS56" s="477">
        <f t="shared" si="458"/>
        <v>6.6911926123042115E-2</v>
      </c>
      <c r="HT56" s="477">
        <f t="shared" si="459"/>
        <v>7.2681974140108976E-2</v>
      </c>
      <c r="HU56" s="477">
        <f t="shared" si="460"/>
        <v>7.7712029424090862E-2</v>
      </c>
      <c r="HV56" s="477">
        <f t="shared" si="461"/>
        <v>8.207858898594371E-2</v>
      </c>
      <c r="HW56" s="477">
        <f t="shared" si="462"/>
        <v>8.5848601666628388E-2</v>
      </c>
      <c r="HX56" s="477">
        <f t="shared" si="463"/>
        <v>8.9080899114833897E-2</v>
      </c>
      <c r="HY56" s="477">
        <f t="shared" si="464"/>
        <v>9.1827376453171572E-2</v>
      </c>
      <c r="HZ56" s="477">
        <f t="shared" si="465"/>
        <v>9.4133972464059218E-2</v>
      </c>
      <c r="IA56" s="477">
        <f t="shared" si="466"/>
        <v>9.6041488067124092E-2</v>
      </c>
      <c r="IB56" s="477">
        <f t="shared" si="467"/>
        <v>9.7586273492161035E-2</v>
      </c>
      <c r="IC56" s="477">
        <f t="shared" si="468"/>
        <v>9.8800808166160062E-2</v>
      </c>
      <c r="ID56" s="477">
        <f t="shared" si="469"/>
        <v>9.9714192421088491E-2</v>
      </c>
      <c r="IE56" s="477">
        <f t="shared" si="470"/>
        <v>0.10035256632203382</v>
      </c>
    </row>
    <row r="57" spans="1:270" ht="17.25" customHeight="1">
      <c r="J57" s="252"/>
      <c r="K57" s="499">
        <v>40000</v>
      </c>
      <c r="L57" s="382">
        <f t="shared" si="476"/>
        <v>12.191999999999998</v>
      </c>
      <c r="M57" s="382">
        <v>400</v>
      </c>
      <c r="N57" s="493">
        <f t="shared" si="477"/>
        <v>187.53918367429083</v>
      </c>
      <c r="O57" s="263">
        <f t="shared" si="478"/>
        <v>0.30155826631071464</v>
      </c>
      <c r="P57" s="383">
        <f t="shared" si="484"/>
        <v>-56.500002288000502</v>
      </c>
      <c r="Q57" s="383">
        <f t="shared" si="479"/>
        <v>216.64999771199948</v>
      </c>
      <c r="R57" s="382">
        <f t="shared" si="480"/>
        <v>573.56933718429855</v>
      </c>
      <c r="S57" s="263">
        <f t="shared" si="481"/>
        <v>0.18508678378908544</v>
      </c>
      <c r="T57" s="492">
        <f>O57/Konstanten!$C$22</f>
        <v>0.24617001331486907</v>
      </c>
      <c r="U57" s="492">
        <f t="shared" si="482"/>
        <v>0.75186533996876448</v>
      </c>
      <c r="V57" s="279"/>
      <c r="X57" s="524">
        <v>46000</v>
      </c>
      <c r="Y57" s="410">
        <f t="shared" ref="Y57:BL57" si="487">SQRT(5*((((1/$S63)*(((1+0.2*(Y$10/661.48)^2)^3.5)-1))+1)^(1/3.5)-1))</f>
        <v>4.0582578718862047E-2</v>
      </c>
      <c r="Z57" s="410">
        <f t="shared" si="487"/>
        <v>8.1122078056146352E-2</v>
      </c>
      <c r="AA57" s="410">
        <f t="shared" si="487"/>
        <v>0.12157588708843699</v>
      </c>
      <c r="AB57" s="410">
        <f t="shared" si="487"/>
        <v>0.16190231843036421</v>
      </c>
      <c r="AC57" s="410">
        <f t="shared" si="487"/>
        <v>0.20206103728884031</v>
      </c>
      <c r="AD57" s="410">
        <f t="shared" si="487"/>
        <v>0.24201345324291543</v>
      </c>
      <c r="AE57" s="410">
        <f t="shared" si="487"/>
        <v>0.28172306544248477</v>
      </c>
      <c r="AF57" s="410">
        <f t="shared" si="487"/>
        <v>0.32115575424613041</v>
      </c>
      <c r="AG57" s="410">
        <f t="shared" si="487"/>
        <v>0.36028001484267047</v>
      </c>
      <c r="AH57" s="410">
        <f t="shared" si="487"/>
        <v>0.39906713094164731</v>
      </c>
      <c r="AI57" s="410">
        <f t="shared" si="487"/>
        <v>0.43749128900586992</v>
      </c>
      <c r="AJ57" s="410">
        <f t="shared" si="487"/>
        <v>0.47552963560188877</v>
      </c>
      <c r="AK57" s="410">
        <f t="shared" si="487"/>
        <v>0.51316228216671989</v>
      </c>
      <c r="AL57" s="410">
        <f t="shared" si="487"/>
        <v>0.55037226278190943</v>
      </c>
      <c r="AM57" s="410">
        <f t="shared" si="487"/>
        <v>0.58714545139844587</v>
      </c>
      <c r="AN57" s="410">
        <f t="shared" si="487"/>
        <v>0.62347044539182583</v>
      </c>
      <c r="AO57" s="410">
        <f t="shared" si="487"/>
        <v>0.65933842239453588</v>
      </c>
      <c r="AP57" s="410">
        <f t="shared" si="487"/>
        <v>0.69474297711795263</v>
      </c>
      <c r="AQ57" s="410">
        <f t="shared" si="487"/>
        <v>0.72967994440803841</v>
      </c>
      <c r="AR57" s="410">
        <f t="shared" si="487"/>
        <v>0.76414721415059961</v>
      </c>
      <c r="AS57" s="410">
        <f t="shared" si="487"/>
        <v>0.79814454291665782</v>
      </c>
      <c r="AT57" s="410">
        <f t="shared" si="487"/>
        <v>0.83167336647335766</v>
      </c>
      <c r="AU57" s="410">
        <f t="shared" si="487"/>
        <v>0.86473661652465039</v>
      </c>
      <c r="AV57" s="410">
        <f t="shared" si="487"/>
        <v>0.89733854432324289</v>
      </c>
      <c r="AW57" s="410">
        <f t="shared" si="487"/>
        <v>0.92948455313347922</v>
      </c>
      <c r="AX57" s="410">
        <f t="shared" si="487"/>
        <v>0.96118104093816703</v>
      </c>
      <c r="AY57" s="410">
        <f t="shared" si="487"/>
        <v>0.9924352542771222</v>
      </c>
      <c r="AZ57" s="410">
        <f t="shared" si="487"/>
        <v>1.0232551536822923</v>
      </c>
      <c r="BA57" s="410">
        <f t="shared" si="487"/>
        <v>1.0536492908296984</v>
      </c>
      <c r="BB57" s="410">
        <f t="shared" si="487"/>
        <v>1.0836266972565218</v>
      </c>
      <c r="BC57" s="410">
        <f t="shared" si="487"/>
        <v>1.1131967842837465</v>
      </c>
      <c r="BD57" s="410">
        <f t="shared" si="487"/>
        <v>1.1423692536329759</v>
      </c>
      <c r="BE57" s="410">
        <f t="shared" si="487"/>
        <v>1.1711540181212146</v>
      </c>
      <c r="BF57" s="410">
        <f t="shared" si="487"/>
        <v>1.1995611317514208</v>
      </c>
      <c r="BG57" s="410">
        <f t="shared" si="487"/>
        <v>1.2276007284821744</v>
      </c>
      <c r="BH57" s="410">
        <f t="shared" si="487"/>
        <v>1.2552829689496645</v>
      </c>
      <c r="BI57" s="410">
        <f t="shared" si="487"/>
        <v>1.2826179944241496</v>
      </c>
      <c r="BJ57" s="410">
        <f t="shared" si="487"/>
        <v>1.3096158873056469</v>
      </c>
      <c r="BK57" s="410">
        <f t="shared" si="487"/>
        <v>1.3362866374962092</v>
      </c>
      <c r="BL57" s="410">
        <f t="shared" si="487"/>
        <v>1.3626401140252109</v>
      </c>
      <c r="BM57" s="253"/>
      <c r="BN57" s="252"/>
      <c r="BO57" s="537">
        <f t="shared" si="308"/>
        <v>460</v>
      </c>
      <c r="BP57" s="524">
        <v>46000</v>
      </c>
      <c r="BQ57" s="382">
        <f t="shared" si="309"/>
        <v>216.72135986823065</v>
      </c>
      <c r="BR57" s="382">
        <f t="shared" si="310"/>
        <v>216.93514340676933</v>
      </c>
      <c r="BS57" s="382">
        <f t="shared" si="311"/>
        <v>217.29044527683951</v>
      </c>
      <c r="BT57" s="382">
        <f t="shared" si="312"/>
        <v>217.78577928970449</v>
      </c>
      <c r="BU57" s="382">
        <f t="shared" si="313"/>
        <v>218.41910365201747</v>
      </c>
      <c r="BV57" s="382">
        <f t="shared" si="314"/>
        <v>219.18785795068339</v>
      </c>
      <c r="BW57" s="382">
        <f t="shared" si="315"/>
        <v>220.08900815882885</v>
      </c>
      <c r="BX57" s="382">
        <f t="shared" si="316"/>
        <v>221.11909799577455</v>
      </c>
      <c r="BY57" s="382">
        <f t="shared" si="317"/>
        <v>222.27430484109007</v>
      </c>
      <c r="BZ57" s="382">
        <f t="shared" si="318"/>
        <v>223.5504983737878</v>
      </c>
      <c r="CA57" s="382">
        <f t="shared" si="319"/>
        <v>224.94330017374969</v>
      </c>
      <c r="CB57" s="382">
        <f t="shared" si="320"/>
        <v>226.44814266828746</v>
      </c>
      <c r="CC57" s="382">
        <f t="shared" si="321"/>
        <v>228.06032601274177</v>
      </c>
      <c r="CD57" s="382">
        <f t="shared" si="322"/>
        <v>229.77507173901529</v>
      </c>
      <c r="CE57" s="382">
        <f t="shared" si="323"/>
        <v>231.58757226921787</v>
      </c>
      <c r="CF57" s="382">
        <f t="shared" si="324"/>
        <v>233.49303565480923</v>
      </c>
      <c r="CG57" s="382">
        <f t="shared" si="325"/>
        <v>235.48672514986512</v>
      </c>
      <c r="CH57" s="382">
        <f t="shared" si="326"/>
        <v>237.5639934494875</v>
      </c>
      <c r="CI57" s="382">
        <f t="shared" si="327"/>
        <v>239.72031161404436</v>
      </c>
      <c r="CJ57" s="382">
        <f t="shared" si="328"/>
        <v>241.95129285365951</v>
      </c>
      <c r="CK57" s="382">
        <f t="shared" si="329"/>
        <v>244.2527114649188</v>
      </c>
      <c r="CL57" s="382">
        <f t="shared" si="330"/>
        <v>246.62051729524023</v>
      </c>
      <c r="CM57" s="382">
        <f t="shared" si="331"/>
        <v>249.05084616330191</v>
      </c>
      <c r="CN57" s="382">
        <f t="shared" si="332"/>
        <v>251.54002669087535</v>
      </c>
      <c r="CO57" s="382">
        <f t="shared" si="333"/>
        <v>254.08458400714025</v>
      </c>
      <c r="CP57" s="382">
        <f t="shared" si="334"/>
        <v>256.68124077581444</v>
      </c>
      <c r="CQ57" s="382">
        <f t="shared" si="335"/>
        <v>259.32691597257417</v>
      </c>
      <c r="CR57" s="382">
        <f t="shared" si="336"/>
        <v>262.01872180912306</v>
      </c>
      <c r="CS57" s="382">
        <f t="shared" si="337"/>
        <v>264.75395916407905</v>
      </c>
      <c r="CT57" s="382">
        <f t="shared" si="338"/>
        <v>267.53011184224067</v>
      </c>
      <c r="CU57" s="382">
        <f t="shared" si="339"/>
        <v>270.34483994472225</v>
      </c>
      <c r="CV57" s="382">
        <f t="shared" si="340"/>
        <v>273.19597259444748</v>
      </c>
      <c r="CW57" s="382">
        <f t="shared" si="341"/>
        <v>276.08150022557072</v>
      </c>
      <c r="CX57" s="382">
        <f t="shared" si="342"/>
        <v>278.99956661222035</v>
      </c>
      <c r="CY57" s="382">
        <f t="shared" si="343"/>
        <v>281.94846078193109</v>
      </c>
      <c r="CZ57" s="382">
        <f t="shared" si="344"/>
        <v>284.92660893235603</v>
      </c>
      <c r="DA57" s="382">
        <f t="shared" si="345"/>
        <v>287.93256644635926</v>
      </c>
      <c r="DB57" s="382">
        <f t="shared" si="346"/>
        <v>290.96501008021022</v>
      </c>
      <c r="DC57" s="382">
        <f t="shared" si="347"/>
        <v>294.02273038216197</v>
      </c>
      <c r="DD57" s="382">
        <f t="shared" si="348"/>
        <v>297.10462438392625</v>
      </c>
      <c r="DE57" s="521"/>
      <c r="DF57" s="252"/>
      <c r="DG57" s="537">
        <f t="shared" si="349"/>
        <v>460</v>
      </c>
      <c r="DH57" s="524">
        <v>46000</v>
      </c>
      <c r="DI57" s="382">
        <f t="shared" si="350"/>
        <v>23.276922777007325</v>
      </c>
      <c r="DJ57" s="382">
        <f t="shared" si="351"/>
        <v>46.529136541676792</v>
      </c>
      <c r="DK57" s="382">
        <f t="shared" si="352"/>
        <v>69.732200974907926</v>
      </c>
      <c r="DL57" s="382">
        <f t="shared" si="353"/>
        <v>92.862205470705234</v>
      </c>
      <c r="DM57" s="382">
        <f t="shared" si="354"/>
        <v>115.89601522853197</v>
      </c>
      <c r="DN57" s="382">
        <f t="shared" si="355"/>
        <v>138.81149596622222</v>
      </c>
      <c r="DO57" s="382">
        <f t="shared" si="356"/>
        <v>161.58771191537474</v>
      </c>
      <c r="DP57" s="382">
        <f t="shared" si="357"/>
        <v>184.20509309587649</v>
      </c>
      <c r="DQ57" s="382">
        <f t="shared" si="358"/>
        <v>206.64556931405974</v>
      </c>
      <c r="DR57" s="382">
        <f t="shared" si="359"/>
        <v>228.89266978624033</v>
      </c>
      <c r="DS57" s="382">
        <f t="shared" si="360"/>
        <v>250.93158865900122</v>
      </c>
      <c r="DT57" s="382">
        <f t="shared" si="361"/>
        <v>272.74921790366636</v>
      </c>
      <c r="DU57" s="382">
        <f t="shared" si="362"/>
        <v>294.33415005034749</v>
      </c>
      <c r="DV57" s="382">
        <f t="shared" si="363"/>
        <v>315.67665396844239</v>
      </c>
      <c r="DW57" s="382">
        <f t="shared" si="364"/>
        <v>336.7686273893824</v>
      </c>
      <c r="DX57" s="382">
        <f t="shared" si="365"/>
        <v>357.60353011738897</v>
      </c>
      <c r="DY57" s="382">
        <f t="shared" si="366"/>
        <v>378.17630191297502</v>
      </c>
      <c r="DZ57" s="382">
        <f t="shared" si="367"/>
        <v>398.48326889899039</v>
      </c>
      <c r="EA57" s="382">
        <f t="shared" si="368"/>
        <v>418.52204207079438</v>
      </c>
      <c r="EB57" s="382">
        <f t="shared" si="369"/>
        <v>438.29141113158767</v>
      </c>
      <c r="EC57" s="382">
        <f t="shared" si="370"/>
        <v>457.79123645797233</v>
      </c>
      <c r="ED57" s="382">
        <f t="shared" si="371"/>
        <v>477.02234156195794</v>
      </c>
      <c r="EE57" s="382">
        <f t="shared" si="372"/>
        <v>495.9864079790367</v>
      </c>
      <c r="EF57" s="382">
        <f t="shared" si="373"/>
        <v>514.68587409740576</v>
      </c>
      <c r="EG57" s="382">
        <f t="shared" si="374"/>
        <v>533.12383906381365</v>
      </c>
      <c r="EH57" s="382">
        <f t="shared" si="375"/>
        <v>551.30397256501863</v>
      </c>
      <c r="EI57" s="382">
        <f t="shared" si="376"/>
        <v>569.23043099405982</v>
      </c>
      <c r="EJ57" s="382">
        <f t="shared" si="377"/>
        <v>586.90778026796988</v>
      </c>
      <c r="EK57" s="382">
        <f t="shared" si="378"/>
        <v>604.34092536589628</v>
      </c>
      <c r="EL57" s="382">
        <f t="shared" si="379"/>
        <v>621.53504650063383</v>
      </c>
      <c r="EM57" s="382">
        <f t="shared" si="380"/>
        <v>638.49554171732098</v>
      </c>
      <c r="EN57" s="382">
        <f t="shared" si="381"/>
        <v>655.22797562598782</v>
      </c>
      <c r="EO57" s="382">
        <f t="shared" si="382"/>
        <v>671.73803391451304</v>
      </c>
      <c r="EP57" s="382">
        <f t="shared" si="383"/>
        <v>688.03148325070947</v>
      </c>
      <c r="EQ57" s="382">
        <f t="shared" si="384"/>
        <v>704.11413616248285</v>
      </c>
      <c r="ER57" s="382">
        <f t="shared" si="385"/>
        <v>719.99182047919749</v>
      </c>
      <c r="ES57" s="382">
        <f t="shared" si="386"/>
        <v>735.67035292251376</v>
      </c>
      <c r="ET57" s="382">
        <f t="shared" si="387"/>
        <v>751.15551644792697</v>
      </c>
      <c r="EU57" s="382">
        <f t="shared" si="388"/>
        <v>766.45304095693575</v>
      </c>
      <c r="EV57" s="382">
        <f t="shared" si="389"/>
        <v>781.56858702217721</v>
      </c>
      <c r="EW57" s="521"/>
      <c r="EX57" s="252"/>
      <c r="EY57" s="515">
        <f t="shared" si="390"/>
        <v>460</v>
      </c>
      <c r="EZ57" s="524">
        <v>46000</v>
      </c>
      <c r="FA57" s="382">
        <f t="shared" si="391"/>
        <v>229.57135986823067</v>
      </c>
      <c r="FB57" s="382">
        <f t="shared" si="392"/>
        <v>239.78514340676935</v>
      </c>
      <c r="FC57" s="382">
        <f t="shared" si="393"/>
        <v>250.14044527683953</v>
      </c>
      <c r="FD57" s="382">
        <f t="shared" si="394"/>
        <v>260.63577928970449</v>
      </c>
      <c r="FE57" s="382">
        <f t="shared" si="395"/>
        <v>271.26910365201752</v>
      </c>
      <c r="FF57" s="382">
        <f t="shared" si="396"/>
        <v>282.03785795068342</v>
      </c>
      <c r="FG57" s="382">
        <f t="shared" si="397"/>
        <v>292.93900815882887</v>
      </c>
      <c r="FH57" s="382">
        <f t="shared" si="398"/>
        <v>303.96909799577458</v>
      </c>
      <c r="FI57" s="382">
        <f t="shared" si="399"/>
        <v>315.12430484109007</v>
      </c>
      <c r="FJ57" s="382">
        <f t="shared" si="400"/>
        <v>326.40049837378785</v>
      </c>
      <c r="FK57" s="382">
        <f t="shared" si="401"/>
        <v>337.79330017374969</v>
      </c>
      <c r="FL57" s="382">
        <f t="shared" si="402"/>
        <v>349.29814266828748</v>
      </c>
      <c r="FM57" s="382">
        <f t="shared" si="403"/>
        <v>360.91032601274179</v>
      </c>
      <c r="FN57" s="382">
        <f t="shared" si="404"/>
        <v>372.62507173901531</v>
      </c>
      <c r="FO57" s="382">
        <f t="shared" si="405"/>
        <v>384.43757226921787</v>
      </c>
      <c r="FP57" s="382">
        <f t="shared" si="406"/>
        <v>396.34303565480923</v>
      </c>
      <c r="FQ57" s="382">
        <f t="shared" si="407"/>
        <v>408.33672514986517</v>
      </c>
      <c r="FR57" s="382">
        <f t="shared" si="408"/>
        <v>420.41399344948752</v>
      </c>
      <c r="FS57" s="382">
        <f t="shared" si="409"/>
        <v>432.57031161404439</v>
      </c>
      <c r="FT57" s="382">
        <f t="shared" si="410"/>
        <v>444.80129285365956</v>
      </c>
      <c r="FU57" s="382">
        <f t="shared" si="411"/>
        <v>457.1027114649188</v>
      </c>
      <c r="FV57" s="382">
        <f t="shared" si="412"/>
        <v>469.47051729524026</v>
      </c>
      <c r="FW57" s="382">
        <f t="shared" si="413"/>
        <v>481.90084616330194</v>
      </c>
      <c r="FX57" s="382">
        <f t="shared" si="414"/>
        <v>494.3900266908754</v>
      </c>
      <c r="FY57" s="382">
        <f t="shared" si="415"/>
        <v>506.9345840071403</v>
      </c>
      <c r="FZ57" s="382">
        <f t="shared" si="416"/>
        <v>519.53124077581447</v>
      </c>
      <c r="GA57" s="382">
        <f t="shared" si="417"/>
        <v>532.17691597257419</v>
      </c>
      <c r="GB57" s="382">
        <f t="shared" si="418"/>
        <v>544.86872180912314</v>
      </c>
      <c r="GC57" s="382">
        <f t="shared" si="419"/>
        <v>557.60395916407901</v>
      </c>
      <c r="GD57" s="382">
        <f t="shared" si="420"/>
        <v>570.38011184224069</v>
      </c>
      <c r="GE57" s="382">
        <f t="shared" si="421"/>
        <v>583.19483994472228</v>
      </c>
      <c r="GF57" s="382">
        <f t="shared" si="422"/>
        <v>596.04597259444745</v>
      </c>
      <c r="GG57" s="382">
        <f t="shared" si="423"/>
        <v>608.93150022557074</v>
      </c>
      <c r="GH57" s="382">
        <f t="shared" si="424"/>
        <v>621.84956661222031</v>
      </c>
      <c r="GI57" s="382">
        <f t="shared" si="425"/>
        <v>634.79846078193111</v>
      </c>
      <c r="GJ57" s="382">
        <f t="shared" si="426"/>
        <v>647.77660893235611</v>
      </c>
      <c r="GK57" s="382">
        <f t="shared" si="427"/>
        <v>660.78256644635928</v>
      </c>
      <c r="GL57" s="382">
        <f t="shared" si="428"/>
        <v>673.81501008021019</v>
      </c>
      <c r="GM57" s="382">
        <f t="shared" si="429"/>
        <v>686.87273038216199</v>
      </c>
      <c r="GN57" s="382">
        <f t="shared" si="430"/>
        <v>699.95462438392633</v>
      </c>
      <c r="GO57" s="511"/>
      <c r="GP57" s="521"/>
      <c r="GQ57" s="524">
        <v>46000</v>
      </c>
      <c r="GR57" s="583">
        <f t="shared" si="431"/>
        <v>8.8626163805036384</v>
      </c>
      <c r="GS57" s="477">
        <f t="shared" si="432"/>
        <v>4.1534406444871479</v>
      </c>
      <c r="GT57" s="477">
        <f t="shared" si="433"/>
        <v>2.5871583254176755</v>
      </c>
      <c r="GU57" s="477">
        <f t="shared" si="434"/>
        <v>1.8066938316678889</v>
      </c>
      <c r="GV57" s="477">
        <f t="shared" si="435"/>
        <v>1.3406249396677696</v>
      </c>
      <c r="GW57" s="477">
        <f t="shared" si="436"/>
        <v>1.0318047578661156</v>
      </c>
      <c r="GX57" s="477">
        <f t="shared" si="437"/>
        <v>0.81287923869015632</v>
      </c>
      <c r="GY57" s="477">
        <f t="shared" si="438"/>
        <v>0.65016663159016119</v>
      </c>
      <c r="GZ57" s="477">
        <f t="shared" si="439"/>
        <v>0.52495069643697245</v>
      </c>
      <c r="HA57" s="477">
        <f t="shared" si="440"/>
        <v>0.42599803951174459</v>
      </c>
      <c r="HB57" s="477">
        <f t="shared" si="441"/>
        <v>0.34615694253140666</v>
      </c>
      <c r="HC57" s="477">
        <f t="shared" si="442"/>
        <v>0.28065680757206724</v>
      </c>
      <c r="HD57" s="477">
        <f t="shared" si="443"/>
        <v>0.22619249567542901</v>
      </c>
      <c r="HE57" s="477">
        <f t="shared" si="444"/>
        <v>0.18040110681186433</v>
      </c>
      <c r="HF57" s="477">
        <f t="shared" si="445"/>
        <v>0.14154805704249626</v>
      </c>
      <c r="HG57" s="477">
        <f t="shared" si="446"/>
        <v>0.1083308811988053</v>
      </c>
      <c r="HH57" s="477">
        <f t="shared" si="447"/>
        <v>7.9752282425752302E-2</v>
      </c>
      <c r="HI57" s="477">
        <f t="shared" si="448"/>
        <v>5.5035496499242595E-2</v>
      </c>
      <c r="HJ57" s="477">
        <f t="shared" si="449"/>
        <v>3.3566379141564281E-2</v>
      </c>
      <c r="HK57" s="477">
        <f t="shared" si="450"/>
        <v>1.4852861718792482E-2</v>
      </c>
      <c r="HL57" s="477">
        <f t="shared" si="451"/>
        <v>1.5040152327528097E-3</v>
      </c>
      <c r="HM57" s="477">
        <f t="shared" si="452"/>
        <v>1.5831175206574306E-2</v>
      </c>
      <c r="HN57" s="477">
        <f t="shared" si="453"/>
        <v>2.839908834019924E-2</v>
      </c>
      <c r="HO57" s="477">
        <f t="shared" si="454"/>
        <v>3.9433465008385502E-2</v>
      </c>
      <c r="HP57" s="477">
        <f t="shared" si="455"/>
        <v>4.9124149283331066E-2</v>
      </c>
      <c r="HQ57" s="477">
        <f t="shared" si="456"/>
        <v>5.763196597582472E-2</v>
      </c>
      <c r="HR57" s="477">
        <f t="shared" si="457"/>
        <v>6.5094051554443852E-2</v>
      </c>
      <c r="HS57" s="477">
        <f t="shared" si="458"/>
        <v>7.1628047663046104E-2</v>
      </c>
      <c r="HT57" s="477">
        <f t="shared" si="459"/>
        <v>7.7335431442973224E-2</v>
      </c>
      <c r="HU57" s="477">
        <f t="shared" si="460"/>
        <v>8.230418372448281E-2</v>
      </c>
      <c r="HV57" s="477">
        <f t="shared" si="461"/>
        <v>8.6610944257903361E-2</v>
      </c>
      <c r="HW57" s="477">
        <f t="shared" si="462"/>
        <v>9.0322765866337473E-2</v>
      </c>
      <c r="HX57" s="477">
        <f t="shared" si="463"/>
        <v>9.3498552289708825E-2</v>
      </c>
      <c r="HY57" s="477">
        <f t="shared" si="464"/>
        <v>9.6190244559453325E-2</v>
      </c>
      <c r="HZ57" s="477">
        <f t="shared" si="465"/>
        <v>9.8443805940797519E-2</v>
      </c>
      <c r="IA57" s="477">
        <f t="shared" si="466"/>
        <v>0.10030004437936231</v>
      </c>
      <c r="IB57" s="477">
        <f t="shared" si="467"/>
        <v>0.10179530298952011</v>
      </c>
      <c r="IC57" s="477">
        <f t="shared" si="468"/>
        <v>0.10296204271180152</v>
      </c>
      <c r="ID57" s="477">
        <f t="shared" si="469"/>
        <v>0.1038293363353556</v>
      </c>
      <c r="IE57" s="477">
        <f t="shared" si="470"/>
        <v>0.10442328925885434</v>
      </c>
    </row>
    <row r="58" spans="1:270">
      <c r="J58" s="252"/>
      <c r="K58" s="499">
        <v>41000</v>
      </c>
      <c r="L58" s="382">
        <f t="shared" si="476"/>
        <v>12.496799999999999</v>
      </c>
      <c r="M58" s="382">
        <v>410</v>
      </c>
      <c r="N58" s="493">
        <f t="shared" si="477"/>
        <v>178.7385930229342</v>
      </c>
      <c r="O58" s="263">
        <f t="shared" si="478"/>
        <v>0.28740713902446952</v>
      </c>
      <c r="P58" s="383">
        <f t="shared" si="484"/>
        <v>-56.500002288000502</v>
      </c>
      <c r="Q58" s="383">
        <f t="shared" si="479"/>
        <v>216.64999771199948</v>
      </c>
      <c r="R58" s="382">
        <f t="shared" si="480"/>
        <v>573.56933718429855</v>
      </c>
      <c r="S58" s="263">
        <f t="shared" si="481"/>
        <v>0.17640127611441814</v>
      </c>
      <c r="T58" s="492">
        <f>O58/Konstanten!$C$22</f>
        <v>0.23461807267303633</v>
      </c>
      <c r="U58" s="492">
        <f t="shared" si="482"/>
        <v>0.75186533996876448</v>
      </c>
      <c r="V58" s="279"/>
      <c r="X58" s="524">
        <v>47000</v>
      </c>
      <c r="Y58" s="410">
        <f t="shared" ref="Y58:BL58" si="488">SQRT(5*((((1/$S64)*(((1+0.2*(Y$10/661.48)^2)^3.5)-1))+1)^(1/3.5)-1))</f>
        <v>4.1569239856296486E-2</v>
      </c>
      <c r="Z58" s="410">
        <f t="shared" si="488"/>
        <v>8.3091836248968196E-2</v>
      </c>
      <c r="AA58" s="410">
        <f t="shared" si="488"/>
        <v>0.12452167810358092</v>
      </c>
      <c r="AB58" s="410">
        <f t="shared" si="488"/>
        <v>0.16581370314687813</v>
      </c>
      <c r="AC58" s="410">
        <f t="shared" si="488"/>
        <v>0.20692438328112728</v>
      </c>
      <c r="AD58" s="410">
        <f t="shared" si="488"/>
        <v>0.24781216561156935</v>
      </c>
      <c r="AE58" s="410">
        <f t="shared" si="488"/>
        <v>0.28843785823900009</v>
      </c>
      <c r="AF58" s="410">
        <f t="shared" si="488"/>
        <v>0.32876495281468093</v>
      </c>
      <c r="AG58" s="410">
        <f t="shared" si="488"/>
        <v>0.36875987896110235</v>
      </c>
      <c r="AH58" s="410">
        <f t="shared" si="488"/>
        <v>0.40839218875791378</v>
      </c>
      <c r="AI58" s="410">
        <f t="shared" si="488"/>
        <v>0.4476346723657581</v>
      </c>
      <c r="AJ58" s="410">
        <f t="shared" si="488"/>
        <v>0.48646340834970436</v>
      </c>
      <c r="AK58" s="410">
        <f t="shared" si="488"/>
        <v>0.52485775425732673</v>
      </c>
      <c r="AL58" s="410">
        <f t="shared" si="488"/>
        <v>0.56280028445292307</v>
      </c>
      <c r="AM58" s="410">
        <f t="shared" si="488"/>
        <v>0.60027668310701621</v>
      </c>
      <c r="AN58" s="410">
        <f t="shared" si="488"/>
        <v>0.63727560062985245</v>
      </c>
      <c r="AO58" s="410">
        <f t="shared" si="488"/>
        <v>0.67378848178931816</v>
      </c>
      <c r="AP58" s="410">
        <f t="shared" si="488"/>
        <v>0.70980937335458394</v>
      </c>
      <c r="AQ58" s="410">
        <f t="shared" si="488"/>
        <v>0.74533471844904498</v>
      </c>
      <c r="AR58" s="410">
        <f t="shared" si="488"/>
        <v>0.78036314396932238</v>
      </c>
      <c r="AS58" s="410">
        <f t="shared" si="488"/>
        <v>0.81489524650985079</v>
      </c>
      <c r="AT58" s="410">
        <f t="shared" si="488"/>
        <v>0.8489333812918004</v>
      </c>
      <c r="AU58" s="410">
        <f t="shared" si="488"/>
        <v>0.88248145768084674</v>
      </c>
      <c r="AV58" s="410">
        <f t="shared" si="488"/>
        <v>0.91554474402809038</v>
      </c>
      <c r="AW58" s="410">
        <f t="shared" si="488"/>
        <v>0.94812968380521645</v>
      </c>
      <c r="AX58" s="410">
        <f t="shared" si="488"/>
        <v>0.98024372434154783</v>
      </c>
      <c r="AY58" s="410">
        <f t="shared" si="488"/>
        <v>1.0118951589107041</v>
      </c>
      <c r="AZ58" s="410">
        <f t="shared" si="488"/>
        <v>1.0430929824558741</v>
      </c>
      <c r="BA58" s="410">
        <f t="shared" si="488"/>
        <v>1.073846760877798</v>
      </c>
      <c r="BB58" s="410">
        <f t="shared" si="488"/>
        <v>1.1041665135296248</v>
      </c>
      <c r="BC58" s="410">
        <f t="shared" si="488"/>
        <v>1.1340626083561214</v>
      </c>
      <c r="BD58" s="410">
        <f t="shared" si="488"/>
        <v>1.1635456689708328</v>
      </c>
      <c r="BE58" s="410">
        <f t="shared" si="488"/>
        <v>1.1926264928723536</v>
      </c>
      <c r="BF58" s="410">
        <f t="shared" si="488"/>
        <v>1.2213159799500797</v>
      </c>
      <c r="BG58" s="410">
        <f t="shared" si="488"/>
        <v>1.2496250704118799</v>
      </c>
      <c r="BH58" s="410">
        <f t="shared" si="488"/>
        <v>1.2775646912729453</v>
      </c>
      <c r="BI58" s="410">
        <f t="shared" si="488"/>
        <v>1.3051457105706274</v>
      </c>
      <c r="BJ58" s="410">
        <f t="shared" si="488"/>
        <v>1.3323788985084206</v>
      </c>
      <c r="BK58" s="410">
        <f t="shared" si="488"/>
        <v>1.3592748947794437</v>
      </c>
      <c r="BL58" s="410">
        <f t="shared" si="488"/>
        <v>1.3858441813721265</v>
      </c>
      <c r="BM58" s="253"/>
      <c r="BN58" s="252"/>
      <c r="BO58" s="537">
        <f t="shared" si="308"/>
        <v>470</v>
      </c>
      <c r="BP58" s="524">
        <v>47000</v>
      </c>
      <c r="BQ58" s="382">
        <f t="shared" si="309"/>
        <v>216.72487202496637</v>
      </c>
      <c r="BR58" s="382">
        <f t="shared" si="310"/>
        <v>216.94915900221568</v>
      </c>
      <c r="BS58" s="382">
        <f t="shared" si="311"/>
        <v>217.32185744651142</v>
      </c>
      <c r="BT58" s="382">
        <f t="shared" si="312"/>
        <v>217.84132069869315</v>
      </c>
      <c r="BU58" s="382">
        <f t="shared" si="313"/>
        <v>218.50528865057669</v>
      </c>
      <c r="BV58" s="382">
        <f t="shared" si="314"/>
        <v>219.31093065608727</v>
      </c>
      <c r="BW58" s="382">
        <f t="shared" si="315"/>
        <v>220.25489760210698</v>
      </c>
      <c r="BX58" s="382">
        <f t="shared" si="316"/>
        <v>221.33338112319217</v>
      </c>
      <c r="BY58" s="382">
        <f t="shared" si="317"/>
        <v>222.54217779797312</v>
      </c>
      <c r="BZ58" s="382">
        <f t="shared" si="318"/>
        <v>223.87675614808035</v>
      </c>
      <c r="CA58" s="382">
        <f t="shared" si="319"/>
        <v>225.33232436014734</v>
      </c>
      <c r="CB58" s="382">
        <f t="shared" si="320"/>
        <v>226.90389684695688</v>
      </c>
      <c r="CC58" s="382">
        <f t="shared" si="321"/>
        <v>228.58635802924303</v>
      </c>
      <c r="CD58" s="382">
        <f t="shared" si="322"/>
        <v>230.37452202766934</v>
      </c>
      <c r="CE58" s="382">
        <f t="shared" si="323"/>
        <v>232.26318727900886</v>
      </c>
      <c r="CF58" s="382">
        <f t="shared" si="324"/>
        <v>234.24718540904101</v>
      </c>
      <c r="CG58" s="382">
        <f t="shared" si="325"/>
        <v>236.32142398951058</v>
      </c>
      <c r="CH58" s="382">
        <f t="shared" si="326"/>
        <v>238.48092306537995</v>
      </c>
      <c r="CI58" s="382">
        <f t="shared" si="327"/>
        <v>240.72084555442237</v>
      </c>
      <c r="CJ58" s="382">
        <f t="shared" si="328"/>
        <v>243.03652179139442</v>
      </c>
      <c r="CK58" s="382">
        <f t="shared" si="329"/>
        <v>245.42346861457409</v>
      </c>
      <c r="CL58" s="382">
        <f t="shared" si="330"/>
        <v>247.87740347702598</v>
      </c>
      <c r="CM58" s="382">
        <f t="shared" si="331"/>
        <v>250.39425411374432</v>
      </c>
      <c r="CN58" s="382">
        <f t="shared" si="332"/>
        <v>252.97016431492452</v>
      </c>
      <c r="CO58" s="382">
        <f t="shared" si="333"/>
        <v>255.60149635119399</v>
      </c>
      <c r="CP58" s="382">
        <f t="shared" si="334"/>
        <v>258.28483057458084</v>
      </c>
      <c r="CQ58" s="382">
        <f t="shared" si="335"/>
        <v>261.0169626845726</v>
      </c>
      <c r="CR58" s="382">
        <f t="shared" si="336"/>
        <v>263.79489910632066</v>
      </c>
      <c r="CS58" s="382">
        <f t="shared" si="337"/>
        <v>266.61585088150184</v>
      </c>
      <c r="CT58" s="382">
        <f t="shared" si="338"/>
        <v>269.47722642447616</v>
      </c>
      <c r="CU58" s="382">
        <f t="shared" si="339"/>
        <v>272.37662344924655</v>
      </c>
      <c r="CV58" s="382">
        <f t="shared" si="340"/>
        <v>275.31182032790412</v>
      </c>
      <c r="CW58" s="382">
        <f t="shared" si="341"/>
        <v>278.28076709966706</v>
      </c>
      <c r="CX58" s="382">
        <f t="shared" si="342"/>
        <v>281.28157631188941</v>
      </c>
      <c r="CY58" s="382">
        <f t="shared" si="343"/>
        <v>284.31251384078831</v>
      </c>
      <c r="CZ58" s="382">
        <f t="shared" si="344"/>
        <v>287.3719898101009</v>
      </c>
      <c r="DA58" s="382">
        <f t="shared" si="345"/>
        <v>290.45854970034094</v>
      </c>
      <c r="DB58" s="382">
        <f t="shared" si="346"/>
        <v>293.5708657194773</v>
      </c>
      <c r="DC58" s="382">
        <f t="shared" si="347"/>
        <v>296.70772848742496</v>
      </c>
      <c r="DD58" s="382">
        <f t="shared" si="348"/>
        <v>299.86803907136141</v>
      </c>
      <c r="DE58" s="521"/>
      <c r="DF58" s="252"/>
      <c r="DG58" s="537">
        <f t="shared" si="349"/>
        <v>470</v>
      </c>
      <c r="DH58" s="524">
        <v>47000</v>
      </c>
      <c r="DI58" s="382">
        <f t="shared" si="350"/>
        <v>23.842841351631101</v>
      </c>
      <c r="DJ58" s="382">
        <f t="shared" si="351"/>
        <v>47.65892944274696</v>
      </c>
      <c r="DK58" s="382">
        <f t="shared" si="352"/>
        <v>71.421816374947483</v>
      </c>
      <c r="DL58" s="382">
        <f t="shared" si="353"/>
        <v>95.105655810028921</v>
      </c>
      <c r="DM58" s="382">
        <f t="shared" si="354"/>
        <v>118.68548136582592</v>
      </c>
      <c r="DN58" s="382">
        <f t="shared" si="355"/>
        <v>142.13745957603345</v>
      </c>
      <c r="DO58" s="382">
        <f t="shared" si="356"/>
        <v>165.43911116900193</v>
      </c>
      <c r="DP58" s="382">
        <f t="shared" si="357"/>
        <v>188.56949607534372</v>
      </c>
      <c r="DQ58" s="382">
        <f t="shared" si="358"/>
        <v>211.50935935588163</v>
      </c>
      <c r="DR58" s="382">
        <f t="shared" si="359"/>
        <v>234.24123701712153</v>
      </c>
      <c r="DS58" s="382">
        <f t="shared" si="360"/>
        <v>256.74952232953854</v>
      </c>
      <c r="DT58" s="382">
        <f t="shared" si="361"/>
        <v>279.02049469155469</v>
      </c>
      <c r="DU58" s="382">
        <f t="shared" si="362"/>
        <v>301.04231422541432</v>
      </c>
      <c r="DV58" s="382">
        <f t="shared" si="363"/>
        <v>322.80498612079776</v>
      </c>
      <c r="DW58" s="382">
        <f t="shared" si="364"/>
        <v>344.30029925688052</v>
      </c>
      <c r="DX58" s="382">
        <f t="shared" si="365"/>
        <v>365.52174385699021</v>
      </c>
      <c r="DY58" s="382">
        <f t="shared" si="366"/>
        <v>386.46441290231405</v>
      </c>
      <c r="DZ58" s="382">
        <f t="shared" si="367"/>
        <v>407.12489180219103</v>
      </c>
      <c r="EA58" s="382">
        <f t="shared" si="368"/>
        <v>427.50114044126451</v>
      </c>
      <c r="EB58" s="382">
        <f t="shared" si="369"/>
        <v>447.59237124953955</v>
      </c>
      <c r="EC58" s="382">
        <f t="shared" si="370"/>
        <v>467.3989264152907</v>
      </c>
      <c r="ED58" s="382">
        <f t="shared" si="371"/>
        <v>486.92215682116336</v>
      </c>
      <c r="EE58" s="382">
        <f t="shared" si="372"/>
        <v>506.16430475943685</v>
      </c>
      <c r="EF58" s="382">
        <f t="shared" si="373"/>
        <v>525.12839199476002</v>
      </c>
      <c r="EG58" s="382">
        <f t="shared" si="374"/>
        <v>543.81811430491655</v>
      </c>
      <c r="EH58" s="382">
        <f t="shared" si="375"/>
        <v>562.23774324964984</v>
      </c>
      <c r="EI58" s="382">
        <f t="shared" si="376"/>
        <v>580.39203559641305</v>
      </c>
      <c r="EJ58" s="382">
        <f t="shared" si="377"/>
        <v>598.28615056880892</v>
      </c>
      <c r="EK58" s="382">
        <f t="shared" si="378"/>
        <v>615.92557487418446</v>
      </c>
      <c r="EL58" s="382">
        <f t="shared" si="379"/>
        <v>633.31605530628474</v>
      </c>
      <c r="EM58" s="382">
        <f t="shared" si="380"/>
        <v>650.46353860031729</v>
      </c>
      <c r="EN58" s="382">
        <f t="shared" si="381"/>
        <v>667.37411813526182</v>
      </c>
      <c r="EO58" s="382">
        <f t="shared" si="382"/>
        <v>684.05398702523041</v>
      </c>
      <c r="EP58" s="382">
        <f t="shared" si="383"/>
        <v>700.50939711255921</v>
      </c>
      <c r="EQ58" s="382">
        <f t="shared" si="384"/>
        <v>716.74662336502433</v>
      </c>
      <c r="ER58" s="382">
        <f t="shared" si="385"/>
        <v>732.77193318348623</v>
      </c>
      <c r="ES58" s="382">
        <f t="shared" si="386"/>
        <v>748.59156014092514</v>
      </c>
      <c r="ET58" s="382">
        <f t="shared" si="387"/>
        <v>764.21168169582063</v>
      </c>
      <c r="EU58" s="382">
        <f t="shared" si="388"/>
        <v>779.63840044990275</v>
      </c>
      <c r="EV58" s="382">
        <f t="shared" si="389"/>
        <v>794.87772855032745</v>
      </c>
      <c r="EW58" s="521"/>
      <c r="EX58" s="252"/>
      <c r="EY58" s="515">
        <f t="shared" si="390"/>
        <v>470</v>
      </c>
      <c r="EZ58" s="524">
        <v>47000</v>
      </c>
      <c r="FA58" s="382">
        <f t="shared" si="391"/>
        <v>235.5748720249664</v>
      </c>
      <c r="FB58" s="382">
        <f t="shared" si="392"/>
        <v>245.7991590022157</v>
      </c>
      <c r="FC58" s="382">
        <f t="shared" si="393"/>
        <v>256.17185744651147</v>
      </c>
      <c r="FD58" s="382">
        <f t="shared" si="394"/>
        <v>266.69132069869318</v>
      </c>
      <c r="FE58" s="382">
        <f t="shared" si="395"/>
        <v>277.35528865057671</v>
      </c>
      <c r="FF58" s="382">
        <f t="shared" si="396"/>
        <v>288.16093065608732</v>
      </c>
      <c r="FG58" s="382">
        <f t="shared" si="397"/>
        <v>299.10489760210703</v>
      </c>
      <c r="FH58" s="382">
        <f t="shared" si="398"/>
        <v>310.18338112319219</v>
      </c>
      <c r="FI58" s="382">
        <f t="shared" si="399"/>
        <v>321.39217779797315</v>
      </c>
      <c r="FJ58" s="382">
        <f t="shared" si="400"/>
        <v>332.72675614808037</v>
      </c>
      <c r="FK58" s="382">
        <f t="shared" si="401"/>
        <v>344.18232436014739</v>
      </c>
      <c r="FL58" s="382">
        <f t="shared" si="402"/>
        <v>355.75389684695688</v>
      </c>
      <c r="FM58" s="382">
        <f t="shared" si="403"/>
        <v>367.43635802924302</v>
      </c>
      <c r="FN58" s="382">
        <f t="shared" si="404"/>
        <v>379.22452202766937</v>
      </c>
      <c r="FO58" s="382">
        <f t="shared" si="405"/>
        <v>391.11318727900891</v>
      </c>
      <c r="FP58" s="382">
        <f t="shared" si="406"/>
        <v>403.097185409041</v>
      </c>
      <c r="FQ58" s="382">
        <f t="shared" si="407"/>
        <v>415.17142398951057</v>
      </c>
      <c r="FR58" s="382">
        <f t="shared" si="408"/>
        <v>427.33092306537998</v>
      </c>
      <c r="FS58" s="382">
        <f t="shared" si="409"/>
        <v>439.57084555442236</v>
      </c>
      <c r="FT58" s="382">
        <f t="shared" si="410"/>
        <v>451.88652179139444</v>
      </c>
      <c r="FU58" s="382">
        <f t="shared" si="411"/>
        <v>464.27346861457409</v>
      </c>
      <c r="FV58" s="382">
        <f t="shared" si="412"/>
        <v>476.72740347702597</v>
      </c>
      <c r="FW58" s="382">
        <f t="shared" si="413"/>
        <v>489.24425411374432</v>
      </c>
      <c r="FX58" s="382">
        <f t="shared" si="414"/>
        <v>501.82016431492457</v>
      </c>
      <c r="FY58" s="382">
        <f t="shared" si="415"/>
        <v>514.45149635119401</v>
      </c>
      <c r="FZ58" s="382">
        <f t="shared" si="416"/>
        <v>527.13483057458086</v>
      </c>
      <c r="GA58" s="382">
        <f t="shared" si="417"/>
        <v>539.86696268457263</v>
      </c>
      <c r="GB58" s="382">
        <f t="shared" si="418"/>
        <v>552.64489910632074</v>
      </c>
      <c r="GC58" s="382">
        <f t="shared" si="419"/>
        <v>565.46585088150186</v>
      </c>
      <c r="GD58" s="382">
        <f t="shared" si="420"/>
        <v>578.32722642447618</v>
      </c>
      <c r="GE58" s="382">
        <f t="shared" si="421"/>
        <v>591.22662344924652</v>
      </c>
      <c r="GF58" s="382">
        <f t="shared" si="422"/>
        <v>604.16182032790414</v>
      </c>
      <c r="GG58" s="382">
        <f t="shared" si="423"/>
        <v>617.13076709966708</v>
      </c>
      <c r="GH58" s="382">
        <f t="shared" si="424"/>
        <v>630.13157631188938</v>
      </c>
      <c r="GI58" s="382">
        <f t="shared" si="425"/>
        <v>643.16251384078828</v>
      </c>
      <c r="GJ58" s="382">
        <f t="shared" si="426"/>
        <v>656.22198981010092</v>
      </c>
      <c r="GK58" s="382">
        <f t="shared" si="427"/>
        <v>669.30854970034102</v>
      </c>
      <c r="GL58" s="382">
        <f t="shared" si="428"/>
        <v>682.42086571947732</v>
      </c>
      <c r="GM58" s="382">
        <f t="shared" si="429"/>
        <v>695.55772848742504</v>
      </c>
      <c r="GN58" s="382">
        <f t="shared" si="430"/>
        <v>708.71803907136143</v>
      </c>
      <c r="GO58" s="511"/>
      <c r="GP58" s="521"/>
      <c r="GQ58" s="524">
        <v>47000</v>
      </c>
      <c r="GR58" s="583">
        <f t="shared" si="431"/>
        <v>8.8803187317626726</v>
      </c>
      <c r="GS58" s="477">
        <f t="shared" si="432"/>
        <v>4.1574628695236662</v>
      </c>
      <c r="GT58" s="477">
        <f t="shared" si="433"/>
        <v>2.5867452054379352</v>
      </c>
      <c r="GU58" s="477">
        <f t="shared" si="434"/>
        <v>1.8041583692078438</v>
      </c>
      <c r="GV58" s="477">
        <f t="shared" si="435"/>
        <v>1.3368931520417449</v>
      </c>
      <c r="GW58" s="477">
        <f t="shared" si="436"/>
        <v>1.0273398125702513</v>
      </c>
      <c r="GX58" s="477">
        <f t="shared" si="437"/>
        <v>0.80794550628696704</v>
      </c>
      <c r="GY58" s="477">
        <f t="shared" si="438"/>
        <v>0.64492872696258963</v>
      </c>
      <c r="GZ58" s="477">
        <f t="shared" si="439"/>
        <v>0.51951752289696451</v>
      </c>
      <c r="HA58" s="477">
        <f t="shared" si="440"/>
        <v>0.42044483877004191</v>
      </c>
      <c r="HB58" s="477">
        <f t="shared" si="441"/>
        <v>0.34053735032226728</v>
      </c>
      <c r="HC58" s="477">
        <f t="shared" si="442"/>
        <v>0.27500991366325156</v>
      </c>
      <c r="HD58" s="477">
        <f t="shared" si="443"/>
        <v>0.22054721434978808</v>
      </c>
      <c r="HE58" s="477">
        <f t="shared" si="444"/>
        <v>0.17477901002978524</v>
      </c>
      <c r="HF58" s="477">
        <f t="shared" si="445"/>
        <v>0.1359652841521394</v>
      </c>
      <c r="HG58" s="477">
        <f t="shared" si="446"/>
        <v>0.10279947002756729</v>
      </c>
      <c r="HH58" s="477">
        <f t="shared" si="447"/>
        <v>7.4281124286734113E-2</v>
      </c>
      <c r="HI58" s="477">
        <f t="shared" si="448"/>
        <v>4.9631038705946803E-2</v>
      </c>
      <c r="HJ58" s="477">
        <f t="shared" si="449"/>
        <v>2.8233153017321926E-2</v>
      </c>
      <c r="HK58" s="477">
        <f t="shared" si="450"/>
        <v>9.5938867989795017E-3</v>
      </c>
      <c r="HL58" s="477">
        <f t="shared" si="451"/>
        <v>6.6869169441343621E-3</v>
      </c>
      <c r="HM58" s="477">
        <f t="shared" si="452"/>
        <v>2.0937131739276568E-2</v>
      </c>
      <c r="HN58" s="477">
        <f t="shared" si="453"/>
        <v>3.3427980769473793E-2</v>
      </c>
      <c r="HO58" s="477">
        <f t="shared" si="454"/>
        <v>4.438576933784992E-2</v>
      </c>
      <c r="HP58" s="477">
        <f t="shared" si="455"/>
        <v>5.4000808691813451E-2</v>
      </c>
      <c r="HQ58" s="477">
        <f t="shared" si="456"/>
        <v>6.2434287090331941E-2</v>
      </c>
      <c r="HR58" s="477">
        <f t="shared" si="457"/>
        <v>6.9823619943710474E-2</v>
      </c>
      <c r="HS58" s="477">
        <f t="shared" si="458"/>
        <v>7.6286658848939842E-2</v>
      </c>
      <c r="HT58" s="477">
        <f t="shared" si="459"/>
        <v>8.1925034535203445E-2</v>
      </c>
      <c r="HU58" s="477">
        <f t="shared" si="460"/>
        <v>8.6826835386661444E-2</v>
      </c>
      <c r="HV58" s="477">
        <f t="shared" si="461"/>
        <v>9.1068771169769427E-2</v>
      </c>
      <c r="HW58" s="477">
        <f t="shared" si="462"/>
        <v>9.4717934198559922E-2</v>
      </c>
      <c r="HX58" s="477">
        <f t="shared" si="463"/>
        <v>9.7833242982172636E-2</v>
      </c>
      <c r="HY58" s="477">
        <f t="shared" si="464"/>
        <v>0.10046663341100247</v>
      </c>
      <c r="HZ58" s="477">
        <f t="shared" si="465"/>
        <v>0.10266404769201289</v>
      </c>
      <c r="IA58" s="477">
        <f t="shared" si="466"/>
        <v>0.10446626011017972</v>
      </c>
      <c r="IB58" s="477">
        <f t="shared" si="467"/>
        <v>0.10590957026774227</v>
      </c>
      <c r="IC58" s="477">
        <f t="shared" si="468"/>
        <v>0.10702638802228952</v>
      </c>
      <c r="ID58" s="477">
        <f t="shared" si="469"/>
        <v>0.10784572939706102</v>
      </c>
      <c r="IE58" s="477">
        <f t="shared" si="470"/>
        <v>0.10839363890104368</v>
      </c>
    </row>
    <row r="59" spans="1:270">
      <c r="J59" s="252"/>
      <c r="K59" s="499">
        <v>42000</v>
      </c>
      <c r="L59" s="382">
        <f t="shared" si="476"/>
        <v>12.801599999999999</v>
      </c>
      <c r="M59" s="382">
        <v>420</v>
      </c>
      <c r="N59" s="493">
        <f t="shared" si="477"/>
        <v>170.35098484433513</v>
      </c>
      <c r="O59" s="263">
        <f t="shared" si="478"/>
        <v>0.27392007711411825</v>
      </c>
      <c r="P59" s="383">
        <f t="shared" si="484"/>
        <v>-56.500002288000502</v>
      </c>
      <c r="Q59" s="383">
        <f t="shared" si="479"/>
        <v>216.64999771199948</v>
      </c>
      <c r="R59" s="382">
        <f t="shared" si="480"/>
        <v>573.56933718429855</v>
      </c>
      <c r="S59" s="263">
        <f t="shared" si="481"/>
        <v>0.16812335045086121</v>
      </c>
      <c r="T59" s="492">
        <f>O59/Konstanten!$C$22</f>
        <v>0.22360822621560672</v>
      </c>
      <c r="U59" s="492">
        <f t="shared" si="482"/>
        <v>0.75186533996876448</v>
      </c>
      <c r="V59" s="279"/>
      <c r="X59" s="524">
        <v>48000</v>
      </c>
      <c r="Y59" s="410">
        <f t="shared" ref="Y59:BL59" si="489">SQRT(5*((((1/$S65)*(((1+0.2*(Y$10/661.48)^2)^3.5)-1))+1)^(1/3.5)-1))</f>
        <v>4.2579867904957207E-2</v>
      </c>
      <c r="Z59" s="410">
        <f t="shared" si="489"/>
        <v>8.5109254221218261E-2</v>
      </c>
      <c r="AA59" s="410">
        <f t="shared" si="489"/>
        <v>0.12753828212394014</v>
      </c>
      <c r="AB59" s="410">
        <f t="shared" si="489"/>
        <v>0.16981826524651089</v>
      </c>
      <c r="AC59" s="410">
        <f t="shared" si="489"/>
        <v>0.21190225638543853</v>
      </c>
      <c r="AD59" s="410">
        <f t="shared" si="489"/>
        <v>0.25374554348582778</v>
      </c>
      <c r="AE59" s="410">
        <f t="shared" si="489"/>
        <v>0.29530608019332255</v>
      </c>
      <c r="AF59" s="410">
        <f t="shared" si="489"/>
        <v>0.33654484183061689</v>
      </c>
      <c r="AG59" s="410">
        <f t="shared" si="489"/>
        <v>0.37742610147225991</v>
      </c>
      <c r="AH59" s="410">
        <f t="shared" si="489"/>
        <v>0.41791762455488485</v>
      </c>
      <c r="AI59" s="410">
        <f t="shared" si="489"/>
        <v>0.45799078390669079</v>
      </c>
      <c r="AJ59" s="410">
        <f t="shared" si="489"/>
        <v>0.49762060001271735</v>
      </c>
      <c r="AK59" s="410">
        <f t="shared" si="489"/>
        <v>0.53678571362371397</v>
      </c>
      <c r="AL59" s="410">
        <f t="shared" si="489"/>
        <v>0.57546829941532907</v>
      </c>
      <c r="AM59" s="410">
        <f t="shared" si="489"/>
        <v>0.61365393032384075</v>
      </c>
      <c r="AN59" s="410">
        <f t="shared" si="489"/>
        <v>0.65133140248899335</v>
      </c>
      <c r="AO59" s="410">
        <f t="shared" si="489"/>
        <v>0.68849253052213188</v>
      </c>
      <c r="AP59" s="410">
        <f t="shared" si="489"/>
        <v>0.72513192220461864</v>
      </c>
      <c r="AQ59" s="410">
        <f t="shared" si="489"/>
        <v>0.76124674082558041</v>
      </c>
      <c r="AR59" s="410">
        <f t="shared" si="489"/>
        <v>0.7968364623005264</v>
      </c>
      <c r="AS59" s="410">
        <f t="shared" si="489"/>
        <v>0.83190263306814816</v>
      </c>
      <c r="AT59" s="410">
        <f t="shared" si="489"/>
        <v>0.86644863361927138</v>
      </c>
      <c r="AU59" s="410">
        <f t="shared" si="489"/>
        <v>0.90047945142565755</v>
      </c>
      <c r="AV59" s="410">
        <f t="shared" si="489"/>
        <v>0.93400146604680923</v>
      </c>
      <c r="AW59" s="410">
        <f t="shared" si="489"/>
        <v>0.96702224832219674</v>
      </c>
      <c r="AX59" s="410">
        <f t="shared" si="489"/>
        <v>0.99955037481468756</v>
      </c>
      <c r="AY59" s="410">
        <f t="shared" si="489"/>
        <v>1.0315952580581815</v>
      </c>
      <c r="AZ59" s="410">
        <f t="shared" si="489"/>
        <v>1.0631669926720637</v>
      </c>
      <c r="BA59" s="410">
        <f t="shared" si="489"/>
        <v>1.0942762170253868</v>
      </c>
      <c r="BB59" s="410">
        <f t="shared" si="489"/>
        <v>1.1249339898517594</v>
      </c>
      <c r="BC59" s="410">
        <f t="shared" si="489"/>
        <v>1.1551516810166924</v>
      </c>
      <c r="BD59" s="410">
        <f t="shared" si="489"/>
        <v>1.1849408755090309</v>
      </c>
      <c r="BE59" s="410">
        <f t="shared" si="489"/>
        <v>1.2143132896535205</v>
      </c>
      <c r="BF59" s="410">
        <f t="shared" si="489"/>
        <v>1.2432806985106624</v>
      </c>
      <c r="BG59" s="410">
        <f t="shared" si="489"/>
        <v>1.2718548734328046</v>
      </c>
      <c r="BH59" s="410">
        <f t="shared" si="489"/>
        <v>1.3000475287726165</v>
      </c>
      <c r="BI59" s="410">
        <f t="shared" si="489"/>
        <v>1.3278702767850794</v>
      </c>
      <c r="BJ59" s="410">
        <f t="shared" si="489"/>
        <v>1.3553345898205145</v>
      </c>
      <c r="BK59" s="410">
        <f t="shared" si="489"/>
        <v>1.3824517689697584</v>
      </c>
      <c r="BL59" s="410">
        <f t="shared" si="489"/>
        <v>1.4092329183895691</v>
      </c>
      <c r="BM59" s="253"/>
      <c r="BN59" s="252"/>
      <c r="BO59" s="537">
        <f t="shared" si="308"/>
        <v>480</v>
      </c>
      <c r="BP59" s="524">
        <v>48000</v>
      </c>
      <c r="BQ59" s="382">
        <f t="shared" si="309"/>
        <v>216.72855695755413</v>
      </c>
      <c r="BR59" s="382">
        <f t="shared" si="310"/>
        <v>216.96386225341161</v>
      </c>
      <c r="BS59" s="382">
        <f t="shared" si="311"/>
        <v>217.35480406548692</v>
      </c>
      <c r="BT59" s="382">
        <f t="shared" si="312"/>
        <v>217.89955877715022</v>
      </c>
      <c r="BU59" s="382">
        <f t="shared" si="313"/>
        <v>218.59562588755159</v>
      </c>
      <c r="BV59" s="382">
        <f t="shared" si="314"/>
        <v>219.4398777628864</v>
      </c>
      <c r="BW59" s="382">
        <f t="shared" si="315"/>
        <v>220.4286198297871</v>
      </c>
      <c r="BX59" s="382">
        <f t="shared" si="316"/>
        <v>221.55765877645649</v>
      </c>
      <c r="BY59" s="382">
        <f t="shared" si="317"/>
        <v>222.82237616841766</v>
      </c>
      <c r="BZ59" s="382">
        <f t="shared" si="318"/>
        <v>224.21780488786345</v>
      </c>
      <c r="CA59" s="382">
        <f t="shared" si="319"/>
        <v>225.73870595037167</v>
      </c>
      <c r="CB59" s="382">
        <f t="shared" si="320"/>
        <v>227.3796435119512</v>
      </c>
      <c r="CC59" s="382">
        <f t="shared" si="321"/>
        <v>229.13505621899512</v>
      </c>
      <c r="CD59" s="382">
        <f t="shared" si="322"/>
        <v>230.99932343863219</v>
      </c>
      <c r="CE59" s="382">
        <f t="shared" si="323"/>
        <v>232.96682530460868</v>
      </c>
      <c r="CF59" s="382">
        <f t="shared" si="324"/>
        <v>235.03199589684314</v>
      </c>
      <c r="CG59" s="382">
        <f t="shared" si="325"/>
        <v>237.18936922054502</v>
      </c>
      <c r="CH59" s="382">
        <f t="shared" si="326"/>
        <v>239.43361794971105</v>
      </c>
      <c r="CI59" s="382">
        <f t="shared" si="327"/>
        <v>241.759585142915</v>
      </c>
      <c r="CJ59" s="382">
        <f t="shared" si="328"/>
        <v>244.16230932519167</v>
      </c>
      <c r="CK59" s="382">
        <f t="shared" si="329"/>
        <v>246.63704346125658</v>
      </c>
      <c r="CL59" s="382">
        <f t="shared" si="330"/>
        <v>249.1792684280453</v>
      </c>
      <c r="CM59" s="382">
        <f t="shared" si="331"/>
        <v>251.78470163586721</v>
      </c>
      <c r="CN59" s="382">
        <f t="shared" si="332"/>
        <v>254.44930145537495</v>
      </c>
      <c r="CO59" s="382">
        <f t="shared" si="333"/>
        <v>257.16926808982549</v>
      </c>
      <c r="CP59" s="382">
        <f t="shared" si="334"/>
        <v>259.94104149596603</v>
      </c>
      <c r="CQ59" s="382">
        <f t="shared" si="335"/>
        <v>262.76129690852389</v>
      </c>
      <c r="CR59" s="382">
        <f t="shared" si="336"/>
        <v>265.62693846790097</v>
      </c>
      <c r="CS59" s="382">
        <f t="shared" si="337"/>
        <v>268.53509139230709</v>
      </c>
      <c r="CT59" s="382">
        <f t="shared" si="338"/>
        <v>271.48309307734348</v>
      </c>
      <c r="CU59" s="382">
        <f t="shared" si="339"/>
        <v>274.46848345011517</v>
      </c>
      <c r="CV59" s="382">
        <f t="shared" si="340"/>
        <v>277.48899485281999</v>
      </c>
      <c r="CW59" s="382">
        <f t="shared" si="341"/>
        <v>280.54254168328742</v>
      </c>
      <c r="CX59" s="382">
        <f t="shared" si="342"/>
        <v>283.62720997754485</v>
      </c>
      <c r="CY59" s="382">
        <f t="shared" si="343"/>
        <v>286.74124708228879</v>
      </c>
      <c r="CZ59" s="382">
        <f t="shared" si="344"/>
        <v>289.88305153294596</v>
      </c>
      <c r="DA59" s="382">
        <f t="shared" si="345"/>
        <v>293.05116322556995</v>
      </c>
      <c r="DB59" s="382">
        <f t="shared" si="346"/>
        <v>296.24425394768889</v>
      </c>
      <c r="DC59" s="382">
        <f t="shared" si="347"/>
        <v>299.4611183139981</v>
      </c>
      <c r="DD59" s="382">
        <f t="shared" si="348"/>
        <v>302.70066513699396</v>
      </c>
      <c r="DE59" s="521"/>
      <c r="DF59" s="252"/>
      <c r="DG59" s="537">
        <f t="shared" si="349"/>
        <v>480</v>
      </c>
      <c r="DH59" s="524">
        <v>48000</v>
      </c>
      <c r="DI59" s="382">
        <f t="shared" si="350"/>
        <v>24.422506611641293</v>
      </c>
      <c r="DJ59" s="382">
        <f t="shared" si="351"/>
        <v>48.816058531914123</v>
      </c>
      <c r="DK59" s="382">
        <f t="shared" si="352"/>
        <v>73.152047943452416</v>
      </c>
      <c r="DL59" s="382">
        <f t="shared" si="353"/>
        <v>97.402549839228655</v>
      </c>
      <c r="DM59" s="382">
        <f t="shared" si="354"/>
        <v>121.54063674285327</v>
      </c>
      <c r="DN59" s="382">
        <f t="shared" si="355"/>
        <v>145.54066319063585</v>
      </c>
      <c r="DO59" s="382">
        <f t="shared" si="356"/>
        <v>169.37851268297732</v>
      </c>
      <c r="DP59" s="382">
        <f t="shared" si="357"/>
        <v>193.03180186158153</v>
      </c>
      <c r="DQ59" s="382">
        <f t="shared" si="358"/>
        <v>216.48003885749793</v>
      </c>
      <c r="DR59" s="382">
        <f t="shared" si="359"/>
        <v>239.70473491358183</v>
      </c>
      <c r="DS59" s="382">
        <f t="shared" si="360"/>
        <v>262.68947036187797</v>
      </c>
      <c r="DT59" s="382">
        <f t="shared" si="361"/>
        <v>285.41991771854725</v>
      </c>
      <c r="DU59" s="382">
        <f t="shared" si="362"/>
        <v>307.88382597315433</v>
      </c>
      <c r="DV59" s="382">
        <f t="shared" si="363"/>
        <v>330.07097106622575</v>
      </c>
      <c r="DW59" s="382">
        <f t="shared" si="364"/>
        <v>351.97307807638504</v>
      </c>
      <c r="DX59" s="382">
        <f t="shared" si="365"/>
        <v>373.58372081293152</v>
      </c>
      <c r="DY59" s="382">
        <f t="shared" si="366"/>
        <v>394.89820438791963</v>
      </c>
      <c r="DZ59" s="382">
        <f t="shared" si="367"/>
        <v>415.91343599007945</v>
      </c>
      <c r="EA59" s="382">
        <f t="shared" si="368"/>
        <v>436.62778856903566</v>
      </c>
      <c r="EB59" s="382">
        <f t="shared" si="369"/>
        <v>457.04096152599425</v>
      </c>
      <c r="EC59" s="382">
        <f t="shared" si="370"/>
        <v>477.15384185077045</v>
      </c>
      <c r="ED59" s="382">
        <f t="shared" si="371"/>
        <v>496.96836848924664</v>
      </c>
      <c r="EE59" s="382">
        <f t="shared" si="372"/>
        <v>516.48740210229516</v>
      </c>
      <c r="EF59" s="382">
        <f t="shared" si="373"/>
        <v>535.71460180963152</v>
      </c>
      <c r="EG59" s="382">
        <f t="shared" si="374"/>
        <v>554.65431001263255</v>
      </c>
      <c r="EH59" s="382">
        <f t="shared" si="375"/>
        <v>573.31144596477748</v>
      </c>
      <c r="EI59" s="382">
        <f t="shared" si="376"/>
        <v>591.69140840689658</v>
      </c>
      <c r="EJ59" s="382">
        <f t="shared" si="377"/>
        <v>609.79998730313957</v>
      </c>
      <c r="EK59" s="382">
        <f t="shared" si="378"/>
        <v>627.64328449579273</v>
      </c>
      <c r="EL59" s="382">
        <f t="shared" si="379"/>
        <v>645.22764293536204</v>
      </c>
      <c r="EM59" s="382">
        <f t="shared" si="380"/>
        <v>662.55958402807255</v>
      </c>
      <c r="EN59" s="382">
        <f t="shared" si="381"/>
        <v>679.64575256829733</v>
      </c>
      <c r="EO59" s="382">
        <f t="shared" si="382"/>
        <v>696.49286868065485</v>
      </c>
      <c r="EP59" s="382">
        <f t="shared" si="383"/>
        <v>713.10768617879228</v>
      </c>
      <c r="EQ59" s="382">
        <f t="shared" si="384"/>
        <v>729.49695674947361</v>
      </c>
      <c r="ER59" s="382">
        <f t="shared" si="385"/>
        <v>745.66739938619492</v>
      </c>
      <c r="ES59" s="382">
        <f t="shared" si="386"/>
        <v>761.62567452234907</v>
      </c>
      <c r="ET59" s="382">
        <f t="shared" si="387"/>
        <v>777.37836234630561</v>
      </c>
      <c r="EU59" s="382">
        <f t="shared" si="388"/>
        <v>792.93194481724538</v>
      </c>
      <c r="EV59" s="382">
        <f t="shared" si="389"/>
        <v>808.29279093899981</v>
      </c>
      <c r="EW59" s="521"/>
      <c r="EX59" s="252"/>
      <c r="EY59" s="515">
        <f t="shared" si="390"/>
        <v>480</v>
      </c>
      <c r="EZ59" s="524">
        <v>48000</v>
      </c>
      <c r="FA59" s="382">
        <f t="shared" si="391"/>
        <v>241.57855695755416</v>
      </c>
      <c r="FB59" s="382">
        <f t="shared" si="392"/>
        <v>251.81386225341163</v>
      </c>
      <c r="FC59" s="382">
        <f t="shared" si="393"/>
        <v>262.20480406548694</v>
      </c>
      <c r="FD59" s="382">
        <f t="shared" si="394"/>
        <v>272.74955877715024</v>
      </c>
      <c r="FE59" s="382">
        <f t="shared" si="395"/>
        <v>283.44562588755161</v>
      </c>
      <c r="FF59" s="382">
        <f t="shared" si="396"/>
        <v>294.28987776288642</v>
      </c>
      <c r="FG59" s="382">
        <f t="shared" si="397"/>
        <v>305.27861982978709</v>
      </c>
      <c r="FH59" s="382">
        <f t="shared" si="398"/>
        <v>316.40765877645651</v>
      </c>
      <c r="FI59" s="382">
        <f t="shared" si="399"/>
        <v>327.67237616841771</v>
      </c>
      <c r="FJ59" s="382">
        <f t="shared" si="400"/>
        <v>339.06780488786347</v>
      </c>
      <c r="FK59" s="382">
        <f t="shared" si="401"/>
        <v>350.58870595037172</v>
      </c>
      <c r="FL59" s="382">
        <f t="shared" si="402"/>
        <v>362.22964351195122</v>
      </c>
      <c r="FM59" s="382">
        <f t="shared" si="403"/>
        <v>373.98505621899517</v>
      </c>
      <c r="FN59" s="382">
        <f t="shared" si="404"/>
        <v>385.84932343863221</v>
      </c>
      <c r="FO59" s="382">
        <f t="shared" si="405"/>
        <v>397.8168253046087</v>
      </c>
      <c r="FP59" s="382">
        <f t="shared" si="406"/>
        <v>409.88199589684314</v>
      </c>
      <c r="FQ59" s="382">
        <f t="shared" si="407"/>
        <v>422.03936922054504</v>
      </c>
      <c r="FR59" s="382">
        <f t="shared" si="408"/>
        <v>434.28361794971107</v>
      </c>
      <c r="FS59" s="382">
        <f t="shared" si="409"/>
        <v>446.60958514291502</v>
      </c>
      <c r="FT59" s="382">
        <f t="shared" si="410"/>
        <v>459.01230932519172</v>
      </c>
      <c r="FU59" s="382">
        <f t="shared" si="411"/>
        <v>471.48704346125658</v>
      </c>
      <c r="FV59" s="382">
        <f t="shared" si="412"/>
        <v>484.02926842804533</v>
      </c>
      <c r="FW59" s="382">
        <f t="shared" si="413"/>
        <v>496.63470163586726</v>
      </c>
      <c r="FX59" s="382">
        <f t="shared" si="414"/>
        <v>509.29930145537497</v>
      </c>
      <c r="FY59" s="382">
        <f t="shared" si="415"/>
        <v>522.01926808982557</v>
      </c>
      <c r="FZ59" s="382">
        <f t="shared" si="416"/>
        <v>534.79104149596606</v>
      </c>
      <c r="GA59" s="382">
        <f t="shared" si="417"/>
        <v>547.61129690852385</v>
      </c>
      <c r="GB59" s="382">
        <f t="shared" si="418"/>
        <v>560.47693846790094</v>
      </c>
      <c r="GC59" s="382">
        <f t="shared" si="419"/>
        <v>573.38509139230712</v>
      </c>
      <c r="GD59" s="382">
        <f t="shared" si="420"/>
        <v>586.33309307734351</v>
      </c>
      <c r="GE59" s="382">
        <f t="shared" si="421"/>
        <v>599.3184834501152</v>
      </c>
      <c r="GF59" s="382">
        <f t="shared" si="422"/>
        <v>612.33899485281995</v>
      </c>
      <c r="GG59" s="382">
        <f t="shared" si="423"/>
        <v>625.39254168328739</v>
      </c>
      <c r="GH59" s="382">
        <f t="shared" si="424"/>
        <v>638.47720997754482</v>
      </c>
      <c r="GI59" s="382">
        <f t="shared" si="425"/>
        <v>651.59124708228887</v>
      </c>
      <c r="GJ59" s="382">
        <f t="shared" si="426"/>
        <v>664.73305153294598</v>
      </c>
      <c r="GK59" s="382">
        <f t="shared" si="427"/>
        <v>677.90116322556992</v>
      </c>
      <c r="GL59" s="382">
        <f t="shared" si="428"/>
        <v>691.09425394768891</v>
      </c>
      <c r="GM59" s="382">
        <f t="shared" si="429"/>
        <v>704.31111831399812</v>
      </c>
      <c r="GN59" s="382">
        <f t="shared" si="430"/>
        <v>717.55066513699398</v>
      </c>
      <c r="GO59" s="511"/>
      <c r="GP59" s="521"/>
      <c r="GQ59" s="524">
        <v>48000</v>
      </c>
      <c r="GR59" s="583">
        <f t="shared" si="431"/>
        <v>8.8916364646372017</v>
      </c>
      <c r="GS59" s="477">
        <f t="shared" si="432"/>
        <v>4.1584226548889669</v>
      </c>
      <c r="GT59" s="477">
        <f t="shared" si="433"/>
        <v>2.5843809084904228</v>
      </c>
      <c r="GU59" s="477">
        <f t="shared" si="434"/>
        <v>1.8002301708461126</v>
      </c>
      <c r="GV59" s="477">
        <f t="shared" si="435"/>
        <v>1.3321058164870816</v>
      </c>
      <c r="GW59" s="477">
        <f t="shared" si="436"/>
        <v>1.0220457383611892</v>
      </c>
      <c r="GX59" s="477">
        <f t="shared" si="437"/>
        <v>0.8023456163012338</v>
      </c>
      <c r="GY59" s="477">
        <f t="shared" si="438"/>
        <v>0.63914782810422532</v>
      </c>
      <c r="GZ59" s="477">
        <f t="shared" si="439"/>
        <v>0.51363782960199045</v>
      </c>
      <c r="HA59" s="477">
        <f t="shared" si="440"/>
        <v>0.41452276697873297</v>
      </c>
      <c r="HB59" s="477">
        <f t="shared" si="441"/>
        <v>0.33461271008466681</v>
      </c>
      <c r="HC59" s="477">
        <f t="shared" si="442"/>
        <v>0.26911130241844611</v>
      </c>
      <c r="HD59" s="477">
        <f t="shared" si="443"/>
        <v>0.21469536451584981</v>
      </c>
      <c r="HE59" s="477">
        <f t="shared" si="444"/>
        <v>0.16898896680379397</v>
      </c>
      <c r="HF59" s="477">
        <f t="shared" si="445"/>
        <v>0.13024787997641873</v>
      </c>
      <c r="HG59" s="477">
        <f t="shared" si="446"/>
        <v>9.716235762341377E-2</v>
      </c>
      <c r="HH59" s="477">
        <f t="shared" si="447"/>
        <v>6.8729522016169706E-2</v>
      </c>
      <c r="HI59" s="477">
        <f t="shared" si="448"/>
        <v>4.416828207509458E-2</v>
      </c>
      <c r="HJ59" s="477">
        <f t="shared" si="449"/>
        <v>2.286111153527997E-2</v>
      </c>
      <c r="HK59" s="477">
        <f t="shared" si="450"/>
        <v>4.3132847275120078E-3</v>
      </c>
      <c r="HL59" s="477">
        <f t="shared" si="451"/>
        <v>1.1876250157671703E-2</v>
      </c>
      <c r="HM59" s="477">
        <f t="shared" si="452"/>
        <v>2.6036063624200845E-2</v>
      </c>
      <c r="HN59" s="477">
        <f t="shared" si="453"/>
        <v>3.8437918109173727E-2</v>
      </c>
      <c r="HO59" s="477">
        <f t="shared" si="454"/>
        <v>4.9308531567043852E-2</v>
      </c>
      <c r="HP59" s="477">
        <f t="shared" si="455"/>
        <v>5.8838525787465165E-2</v>
      </c>
      <c r="HQ59" s="477">
        <f t="shared" si="456"/>
        <v>6.7189316975851898E-2</v>
      </c>
      <c r="HR59" s="477">
        <f t="shared" si="457"/>
        <v>7.4498481593735691E-2</v>
      </c>
      <c r="HS59" s="477">
        <f t="shared" si="458"/>
        <v>8.0883978127601217E-2</v>
      </c>
      <c r="HT59" s="477">
        <f t="shared" si="459"/>
        <v>8.6447500425457541E-2</v>
      </c>
      <c r="HU59" s="477">
        <f t="shared" si="460"/>
        <v>9.127716473845883E-2</v>
      </c>
      <c r="HV59" s="477">
        <f t="shared" si="461"/>
        <v>9.5449680455120908E-2</v>
      </c>
      <c r="HW59" s="477">
        <f t="shared" si="462"/>
        <v>9.9032117042052351E-2</v>
      </c>
      <c r="HX59" s="477">
        <f t="shared" si="463"/>
        <v>0.10208335245707632</v>
      </c>
      <c r="HY59" s="477">
        <f t="shared" si="464"/>
        <v>0.10465526826832702</v>
      </c>
      <c r="HZ59" s="477">
        <f t="shared" si="465"/>
        <v>0.10679374183316763</v>
      </c>
      <c r="IA59" s="477">
        <f t="shared" si="466"/>
        <v>0.10853947473078616</v>
      </c>
      <c r="IB59" s="477">
        <f t="shared" si="467"/>
        <v>0.10992868819618863</v>
      </c>
      <c r="IC59" s="477">
        <f t="shared" si="468"/>
        <v>0.11099370985602369</v>
      </c>
      <c r="ID59" s="477">
        <f t="shared" si="469"/>
        <v>0.11176347110554682</v>
      </c>
      <c r="IE59" s="477">
        <f t="shared" si="470"/>
        <v>0.11226393061923765</v>
      </c>
    </row>
    <row r="60" spans="1:270">
      <c r="J60" s="252"/>
      <c r="K60" s="499">
        <v>43000</v>
      </c>
      <c r="L60" s="382">
        <f t="shared" si="476"/>
        <v>13.106399999999999</v>
      </c>
      <c r="M60" s="382">
        <v>430</v>
      </c>
      <c r="N60" s="493">
        <f t="shared" si="477"/>
        <v>162.35697924348869</v>
      </c>
      <c r="O60" s="263">
        <f t="shared" si="478"/>
        <v>0.2610659181984214</v>
      </c>
      <c r="P60" s="383">
        <f t="shared" si="484"/>
        <v>-56.500002288000502</v>
      </c>
      <c r="Q60" s="383">
        <f t="shared" si="479"/>
        <v>216.64999771199948</v>
      </c>
      <c r="R60" s="382">
        <f t="shared" si="480"/>
        <v>573.56933718429855</v>
      </c>
      <c r="S60" s="263">
        <f t="shared" si="481"/>
        <v>0.16023388032912775</v>
      </c>
      <c r="T60" s="492">
        <f>O60/Konstanten!$C$22</f>
        <v>0.21311503526401746</v>
      </c>
      <c r="U60" s="492">
        <f t="shared" si="482"/>
        <v>0.75186533996876448</v>
      </c>
      <c r="V60" s="279"/>
      <c r="X60" s="524">
        <v>49000</v>
      </c>
      <c r="Y60" s="410">
        <f t="shared" ref="Y60:BL60" si="490">SQRT(5*((((1/$S66)*(((1+0.2*(Y$10/661.48)^2)^3.5)-1))+1)^(1/3.5)-1))</f>
        <v>4.3615043458893762E-2</v>
      </c>
      <c r="Z60" s="410">
        <f t="shared" si="490"/>
        <v>8.7175472585441297E-2</v>
      </c>
      <c r="AA60" s="410">
        <f t="shared" si="490"/>
        <v>0.1306273597226324</v>
      </c>
      <c r="AB60" s="410">
        <f t="shared" si="490"/>
        <v>0.17391812781705099</v>
      </c>
      <c r="AC60" s="410">
        <f t="shared" si="490"/>
        <v>0.21699717029351515</v>
      </c>
      <c r="AD60" s="410">
        <f t="shared" si="490"/>
        <v>0.25981640830546687</v>
      </c>
      <c r="AE60" s="410">
        <f t="shared" si="490"/>
        <v>0.302330770543427</v>
      </c>
      <c r="AF60" s="410">
        <f t="shared" si="490"/>
        <v>0.344498585200124</v>
      </c>
      <c r="AG60" s="410">
        <f t="shared" si="490"/>
        <v>0.38628187836953387</v>
      </c>
      <c r="AH60" s="410">
        <f t="shared" si="490"/>
        <v>0.42764657772099401</v>
      </c>
      <c r="AI60" s="410">
        <f t="shared" si="490"/>
        <v>0.46856262441002289</v>
      </c>
      <c r="AJ60" s="410">
        <f t="shared" si="490"/>
        <v>0.50900399962666576</v>
      </c>
      <c r="AK60" s="410">
        <f t="shared" si="490"/>
        <v>0.54894867479572773</v>
      </c>
      <c r="AL60" s="410">
        <f t="shared" si="490"/>
        <v>0.58837849618592242</v>
      </c>
      <c r="AM60" s="410">
        <f t="shared" si="490"/>
        <v>0.62727901559161592</v>
      </c>
      <c r="AN60" s="410">
        <f t="shared" si="490"/>
        <v>0.66563927891837338</v>
      </c>
      <c r="AO60" s="410">
        <f t="shared" si="490"/>
        <v>0.70345158406723929</v>
      </c>
      <c r="AP60" s="410">
        <f t="shared" si="490"/>
        <v>0.74071121862449496</v>
      </c>
      <c r="AQ60" s="410">
        <f t="shared" si="490"/>
        <v>0.77741618667319035</v>
      </c>
      <c r="AR60" s="410">
        <f t="shared" si="490"/>
        <v>0.81356693268632374</v>
      </c>
      <c r="AS60" s="410">
        <f t="shared" si="490"/>
        <v>0.84916606905189973</v>
      </c>
      <c r="AT60" s="410">
        <f t="shared" si="490"/>
        <v>0.88421811240593795</v>
      </c>
      <c r="AU60" s="410">
        <f t="shared" si="490"/>
        <v>0.91872923267236439</v>
      </c>
      <c r="AV60" s="410">
        <f t="shared" si="490"/>
        <v>0.95270701756909615</v>
      </c>
      <c r="AW60" s="410">
        <f t="shared" si="490"/>
        <v>0.9861602543571677</v>
      </c>
      <c r="AX60" s="410">
        <f t="shared" si="490"/>
        <v>1.0190987297905654</v>
      </c>
      <c r="AY60" s="410">
        <f t="shared" si="490"/>
        <v>1.0515330485628058</v>
      </c>
      <c r="AZ60" s="410">
        <f t="shared" si="490"/>
        <v>1.0834744700303947</v>
      </c>
      <c r="BA60" s="410">
        <f t="shared" si="490"/>
        <v>1.1149347626059527</v>
      </c>
      <c r="BB60" s="410">
        <f t="shared" si="490"/>
        <v>1.1459260749374569</v>
      </c>
      <c r="BC60" s="410">
        <f t="shared" si="490"/>
        <v>1.1764608228055418</v>
      </c>
      <c r="BD60" s="410">
        <f t="shared" si="490"/>
        <v>1.2065515905612756</v>
      </c>
      <c r="BE60" s="410">
        <f t="shared" si="490"/>
        <v>1.2362110458760691</v>
      </c>
      <c r="BF60" s="410">
        <f t="shared" si="490"/>
        <v>1.2654518665696646</v>
      </c>
      <c r="BG60" s="410">
        <f t="shared" si="490"/>
        <v>1.2942866783099873</v>
      </c>
      <c r="BH60" s="410">
        <f t="shared" si="490"/>
        <v>1.3227280020298404</v>
      </c>
      <c r="BI60" s="410">
        <f t="shared" si="490"/>
        <v>1.3507882099727304</v>
      </c>
      <c r="BJ60" s="410">
        <f t="shared" si="490"/>
        <v>1.3784794893567924</v>
      </c>
      <c r="BK60" s="410">
        <f t="shared" si="490"/>
        <v>1.4058138127274831</v>
      </c>
      <c r="BL60" s="410">
        <f t="shared" si="490"/>
        <v>1.4328029141526191</v>
      </c>
      <c r="BM60" s="253"/>
      <c r="BN60" s="252"/>
      <c r="BO60" s="537">
        <f t="shared" si="308"/>
        <v>490</v>
      </c>
      <c r="BP60" s="524">
        <v>49000</v>
      </c>
      <c r="BQ60" s="382">
        <f t="shared" si="309"/>
        <v>216.73242315757886</v>
      </c>
      <c r="BR60" s="382">
        <f t="shared" si="310"/>
        <v>216.97928677419998</v>
      </c>
      <c r="BS60" s="382">
        <f t="shared" si="311"/>
        <v>217.38935946718544</v>
      </c>
      <c r="BT60" s="382">
        <f t="shared" si="312"/>
        <v>217.96062253105441</v>
      </c>
      <c r="BU60" s="382">
        <f t="shared" si="313"/>
        <v>218.69031084754607</v>
      </c>
      <c r="BV60" s="382">
        <f t="shared" si="314"/>
        <v>219.57497052696192</v>
      </c>
      <c r="BW60" s="382">
        <f t="shared" si="315"/>
        <v>220.61052843261021</v>
      </c>
      <c r="BX60" s="382">
        <f t="shared" si="316"/>
        <v>221.79237065231959</v>
      </c>
      <c r="BY60" s="382">
        <f t="shared" si="317"/>
        <v>223.11542681221087</v>
      </c>
      <c r="BZ60" s="382">
        <f t="shared" si="318"/>
        <v>224.57425715857545</v>
      </c>
      <c r="CA60" s="382">
        <f t="shared" si="319"/>
        <v>226.16313953816331</v>
      </c>
      <c r="CB60" s="382">
        <f t="shared" si="320"/>
        <v>227.87615374742751</v>
      </c>
      <c r="CC60" s="382">
        <f t="shared" si="321"/>
        <v>229.70726115287832</v>
      </c>
      <c r="CD60" s="382">
        <f t="shared" si="322"/>
        <v>231.65037796294098</v>
      </c>
      <c r="CE60" s="382">
        <f t="shared" si="323"/>
        <v>233.69944101613422</v>
      </c>
      <c r="CF60" s="382">
        <f t="shared" si="324"/>
        <v>235.84846540810466</v>
      </c>
      <c r="CG60" s="382">
        <f t="shared" si="325"/>
        <v>238.09159368727902</v>
      </c>
      <c r="CH60" s="382">
        <f t="shared" si="326"/>
        <v>240.42313669107241</v>
      </c>
      <c r="CI60" s="382">
        <f t="shared" si="327"/>
        <v>242.83760636541032</v>
      </c>
      <c r="CJ60" s="382">
        <f t="shared" si="328"/>
        <v>245.32974111023225</v>
      </c>
      <c r="CK60" s="382">
        <f t="shared" si="329"/>
        <v>247.89452432791481</v>
      </c>
      <c r="CL60" s="382">
        <f t="shared" si="330"/>
        <v>250.52719692861882</v>
      </c>
      <c r="CM60" s="382">
        <f t="shared" si="331"/>
        <v>253.22326457630533</v>
      </c>
      <c r="CN60" s="382">
        <f t="shared" si="332"/>
        <v>255.9785004518881</v>
      </c>
      <c r="CO60" s="382">
        <f t="shared" si="333"/>
        <v>258.78894427535135</v>
      </c>
      <c r="CP60" s="382">
        <f t="shared" si="334"/>
        <v>261.65089827531534</v>
      </c>
      <c r="CQ60" s="382">
        <f t="shared" si="335"/>
        <v>264.56092072970449</v>
      </c>
      <c r="CR60" s="382">
        <f t="shared" si="336"/>
        <v>267.51581763072221</v>
      </c>
      <c r="CS60" s="382">
        <f t="shared" si="337"/>
        <v>270.51263295566162</v>
      </c>
      <c r="CT60" s="382">
        <f t="shared" si="338"/>
        <v>273.54863795547391</v>
      </c>
      <c r="CU60" s="382">
        <f t="shared" si="339"/>
        <v>276.6213198076008</v>
      </c>
      <c r="CV60" s="382">
        <f t="shared" si="340"/>
        <v>279.72836991976243</v>
      </c>
      <c r="CW60" s="382">
        <f t="shared" si="341"/>
        <v>282.86767211784723</v>
      </c>
      <c r="CX60" s="382">
        <f t="shared" si="342"/>
        <v>286.03729090399253</v>
      </c>
      <c r="CY60" s="382">
        <f t="shared" si="343"/>
        <v>289.23545993028267</v>
      </c>
      <c r="CZ60" s="382">
        <f t="shared" si="344"/>
        <v>292.46057079882053</v>
      </c>
      <c r="DA60" s="382">
        <f t="shared" si="345"/>
        <v>295.71116226981292</v>
      </c>
      <c r="DB60" s="382">
        <f t="shared" si="346"/>
        <v>298.98590993514227</v>
      </c>
      <c r="DC60" s="382">
        <f t="shared" si="347"/>
        <v>302.28361639511843</v>
      </c>
      <c r="DD60" s="382">
        <f t="shared" si="348"/>
        <v>305.60320196012873</v>
      </c>
      <c r="DE60" s="521"/>
      <c r="DF60" s="252"/>
      <c r="DG60" s="537">
        <f t="shared" si="349"/>
        <v>490</v>
      </c>
      <c r="DH60" s="524">
        <v>49000</v>
      </c>
      <c r="DI60" s="382">
        <f t="shared" si="350"/>
        <v>25.016251567982071</v>
      </c>
      <c r="DJ60" s="382">
        <f t="shared" si="351"/>
        <v>50.001178029559554</v>
      </c>
      <c r="DK60" s="382">
        <f t="shared" si="352"/>
        <v>74.923848134245205</v>
      </c>
      <c r="DL60" s="382">
        <f t="shared" si="353"/>
        <v>99.754105296360052</v>
      </c>
      <c r="DM60" s="382">
        <f t="shared" si="354"/>
        <v>124.46292313611984</v>
      </c>
      <c r="DN60" s="382">
        <f t="shared" si="355"/>
        <v>149.02272510137172</v>
      </c>
      <c r="DO60" s="382">
        <f t="shared" si="356"/>
        <v>173.40765967101169</v>
      </c>
      <c r="DP60" s="382">
        <f t="shared" si="357"/>
        <v>197.59382517416373</v>
      </c>
      <c r="DQ60" s="382">
        <f t="shared" si="358"/>
        <v>221.55944094271936</v>
      </c>
      <c r="DR60" s="382">
        <f t="shared" si="359"/>
        <v>245.28496413256414</v>
      </c>
      <c r="DS60" s="382">
        <f t="shared" si="360"/>
        <v>268.75315391219226</v>
      </c>
      <c r="DT60" s="382">
        <f t="shared" si="361"/>
        <v>291.94908669002365</v>
      </c>
      <c r="DU60" s="382">
        <f t="shared" si="362"/>
        <v>314.86012755078463</v>
      </c>
      <c r="DV60" s="382">
        <f t="shared" si="363"/>
        <v>337.47586407085385</v>
      </c>
      <c r="DW60" s="382">
        <f t="shared" si="364"/>
        <v>359.78800920250239</v>
      </c>
      <c r="DX60" s="382">
        <f t="shared" si="365"/>
        <v>381.79028001304584</v>
      </c>
      <c r="DY60" s="382">
        <f t="shared" si="366"/>
        <v>403.47825881469129</v>
      </c>
      <c r="DZ60" s="382">
        <f t="shared" si="367"/>
        <v>424.84924271142563</v>
      </c>
      <c r="EA60" s="382">
        <f t="shared" si="368"/>
        <v>445.90208690648672</v>
      </c>
      <c r="EB60" s="382">
        <f t="shared" si="369"/>
        <v>466.63704633595756</v>
      </c>
      <c r="EC60" s="382">
        <f t="shared" si="370"/>
        <v>487.05561938549442</v>
      </c>
      <c r="ED60" s="382">
        <f t="shared" si="371"/>
        <v>507.16039665902542</v>
      </c>
      <c r="EE60" s="382">
        <f t="shared" si="372"/>
        <v>526.95491703572725</v>
      </c>
      <c r="EF60" s="382">
        <f t="shared" si="373"/>
        <v>546.44353259793638</v>
      </c>
      <c r="EG60" s="382">
        <f t="shared" si="374"/>
        <v>565.63128344913991</v>
      </c>
      <c r="EH60" s="382">
        <f t="shared" si="375"/>
        <v>584.52378297133509</v>
      </c>
      <c r="EI60" s="382">
        <f t="shared" si="376"/>
        <v>603.1271136915534</v>
      </c>
      <c r="EJ60" s="382">
        <f t="shared" si="377"/>
        <v>621.44773363144259</v>
      </c>
      <c r="EK60" s="382">
        <f t="shared" si="378"/>
        <v>639.49239279162953</v>
      </c>
      <c r="EL60" s="382">
        <f t="shared" si="379"/>
        <v>657.26805926408201</v>
      </c>
      <c r="EM60" s="382">
        <f t="shared" si="380"/>
        <v>674.78185435986904</v>
      </c>
      <c r="EN60" s="382">
        <f t="shared" si="381"/>
        <v>692.04099607689204</v>
      </c>
      <c r="EO60" s="382">
        <f t="shared" si="382"/>
        <v>709.05275020304543</v>
      </c>
      <c r="EP60" s="382">
        <f t="shared" si="383"/>
        <v>725.82438834699587</v>
      </c>
      <c r="EQ60" s="382">
        <f t="shared" si="384"/>
        <v>742.36315220472682</v>
      </c>
      <c r="ER60" s="382">
        <f t="shared" si="385"/>
        <v>758.67622339936702</v>
      </c>
      <c r="ES60" s="382">
        <f t="shared" si="386"/>
        <v>774.77069827042408</v>
      </c>
      <c r="ET60" s="382">
        <f t="shared" si="387"/>
        <v>790.65356703252576</v>
      </c>
      <c r="EU60" s="382">
        <f t="shared" si="388"/>
        <v>806.33169677063404</v>
      </c>
      <c r="EV60" s="382">
        <f t="shared" si="389"/>
        <v>821.81181778624909</v>
      </c>
      <c r="EW60" s="521"/>
      <c r="EX60" s="252"/>
      <c r="EY60" s="515">
        <f t="shared" si="390"/>
        <v>490</v>
      </c>
      <c r="EZ60" s="524">
        <v>49000</v>
      </c>
      <c r="FA60" s="382">
        <f t="shared" si="391"/>
        <v>247.58242315757889</v>
      </c>
      <c r="FB60" s="382">
        <f t="shared" si="392"/>
        <v>257.8292867742</v>
      </c>
      <c r="FC60" s="382">
        <f t="shared" si="393"/>
        <v>268.23935946718547</v>
      </c>
      <c r="FD60" s="382">
        <f t="shared" si="394"/>
        <v>278.81062253105443</v>
      </c>
      <c r="FE60" s="382">
        <f t="shared" si="395"/>
        <v>289.5403108475461</v>
      </c>
      <c r="FF60" s="382">
        <f t="shared" si="396"/>
        <v>300.42497052696194</v>
      </c>
      <c r="FG60" s="382">
        <f t="shared" si="397"/>
        <v>311.4605284326102</v>
      </c>
      <c r="FH60" s="382">
        <f t="shared" si="398"/>
        <v>322.64237065231964</v>
      </c>
      <c r="FI60" s="382">
        <f t="shared" si="399"/>
        <v>333.96542681221092</v>
      </c>
      <c r="FJ60" s="382">
        <f t="shared" si="400"/>
        <v>345.42425715857547</v>
      </c>
      <c r="FK60" s="382">
        <f t="shared" si="401"/>
        <v>357.01313953816333</v>
      </c>
      <c r="FL60" s="382">
        <f t="shared" si="402"/>
        <v>368.72615374742753</v>
      </c>
      <c r="FM60" s="382">
        <f t="shared" si="403"/>
        <v>380.55726115287837</v>
      </c>
      <c r="FN60" s="382">
        <f t="shared" si="404"/>
        <v>392.500377962941</v>
      </c>
      <c r="FO60" s="382">
        <f t="shared" si="405"/>
        <v>404.54944101613421</v>
      </c>
      <c r="FP60" s="382">
        <f t="shared" si="406"/>
        <v>416.69846540810465</v>
      </c>
      <c r="FQ60" s="382">
        <f t="shared" si="407"/>
        <v>428.94159368727901</v>
      </c>
      <c r="FR60" s="382">
        <f t="shared" si="408"/>
        <v>441.27313669107241</v>
      </c>
      <c r="FS60" s="382">
        <f t="shared" si="409"/>
        <v>453.68760636541037</v>
      </c>
      <c r="FT60" s="382">
        <f t="shared" si="410"/>
        <v>466.17974111023227</v>
      </c>
      <c r="FU60" s="382">
        <f t="shared" si="411"/>
        <v>478.74452432791486</v>
      </c>
      <c r="FV60" s="382">
        <f t="shared" si="412"/>
        <v>491.37719692861884</v>
      </c>
      <c r="FW60" s="382">
        <f t="shared" si="413"/>
        <v>504.07326457630535</v>
      </c>
      <c r="FX60" s="382">
        <f t="shared" si="414"/>
        <v>516.82850045188809</v>
      </c>
      <c r="FY60" s="382">
        <f t="shared" si="415"/>
        <v>529.63894427535138</v>
      </c>
      <c r="FZ60" s="382">
        <f t="shared" si="416"/>
        <v>542.50089827531542</v>
      </c>
      <c r="GA60" s="382">
        <f t="shared" si="417"/>
        <v>555.41092072970446</v>
      </c>
      <c r="GB60" s="382">
        <f t="shared" si="418"/>
        <v>568.36581763072218</v>
      </c>
      <c r="GC60" s="382">
        <f t="shared" si="419"/>
        <v>581.36263295566164</v>
      </c>
      <c r="GD60" s="382">
        <f t="shared" si="420"/>
        <v>594.39863795547399</v>
      </c>
      <c r="GE60" s="382">
        <f t="shared" si="421"/>
        <v>607.47131980760082</v>
      </c>
      <c r="GF60" s="382">
        <f t="shared" si="422"/>
        <v>620.57836991976251</v>
      </c>
      <c r="GG60" s="382">
        <f t="shared" si="423"/>
        <v>633.71767211784731</v>
      </c>
      <c r="GH60" s="382">
        <f t="shared" si="424"/>
        <v>646.88729090399261</v>
      </c>
      <c r="GI60" s="382">
        <f t="shared" si="425"/>
        <v>660.0854599302827</v>
      </c>
      <c r="GJ60" s="382">
        <f t="shared" si="426"/>
        <v>673.31057079882055</v>
      </c>
      <c r="GK60" s="382">
        <f t="shared" si="427"/>
        <v>686.56116226981294</v>
      </c>
      <c r="GL60" s="382">
        <f t="shared" si="428"/>
        <v>699.83590993514235</v>
      </c>
      <c r="GM60" s="382">
        <f t="shared" si="429"/>
        <v>713.13361639511845</v>
      </c>
      <c r="GN60" s="382">
        <f t="shared" si="430"/>
        <v>726.45320196012881</v>
      </c>
      <c r="GO60" s="511"/>
      <c r="GP60" s="521"/>
      <c r="GQ60" s="524">
        <v>49000</v>
      </c>
      <c r="GR60" s="583">
        <f t="shared" si="431"/>
        <v>8.8968633444051211</v>
      </c>
      <c r="GS60" s="477">
        <f t="shared" si="432"/>
        <v>4.1564642461379053</v>
      </c>
      <c r="GT60" s="477">
        <f t="shared" si="433"/>
        <v>2.5801599376818736</v>
      </c>
      <c r="GU60" s="477">
        <f t="shared" si="434"/>
        <v>1.7949789304684187</v>
      </c>
      <c r="GV60" s="477">
        <f t="shared" si="435"/>
        <v>1.3263177784350129</v>
      </c>
      <c r="GW60" s="477">
        <f t="shared" si="436"/>
        <v>1.0159674997393844</v>
      </c>
      <c r="GX60" s="477">
        <f t="shared" si="437"/>
        <v>0.79611747845228908</v>
      </c>
      <c r="GY60" s="477">
        <f t="shared" si="438"/>
        <v>0.63285654482337828</v>
      </c>
      <c r="GZ60" s="477">
        <f t="shared" si="439"/>
        <v>0.50734008621439119</v>
      </c>
      <c r="HA60" s="477">
        <f t="shared" si="440"/>
        <v>0.40825695688338687</v>
      </c>
      <c r="HB60" s="477">
        <f t="shared" si="441"/>
        <v>0.32840539484350612</v>
      </c>
      <c r="HC60" s="477">
        <f t="shared" si="442"/>
        <v>0.26298101469631169</v>
      </c>
      <c r="HD60" s="477">
        <f t="shared" si="443"/>
        <v>0.20865497995295476</v>
      </c>
      <c r="HE60" s="477">
        <f t="shared" si="444"/>
        <v>0.16304725685666999</v>
      </c>
      <c r="HF60" s="477">
        <f t="shared" si="445"/>
        <v>0.12441057141634305</v>
      </c>
      <c r="HG60" s="477">
        <f t="shared" si="446"/>
        <v>9.1432881407735131E-2</v>
      </c>
      <c r="HH60" s="477">
        <f t="shared" si="447"/>
        <v>6.3109558734074131E-2</v>
      </c>
      <c r="HI60" s="477">
        <f t="shared" si="448"/>
        <v>3.8658169365744954E-2</v>
      </c>
      <c r="HJ60" s="477">
        <f t="shared" si="449"/>
        <v>1.7460154790790237E-2</v>
      </c>
      <c r="HK60" s="477">
        <f t="shared" si="450"/>
        <v>9.8000197223101194E-4</v>
      </c>
      <c r="HL60" s="477">
        <f t="shared" si="451"/>
        <v>1.7063954765711275E-2</v>
      </c>
      <c r="HM60" s="477">
        <f t="shared" si="452"/>
        <v>3.11207259762003E-2</v>
      </c>
      <c r="HN60" s="477">
        <f t="shared" si="453"/>
        <v>4.3422410000722202E-2</v>
      </c>
      <c r="HO60" s="477">
        <f t="shared" si="454"/>
        <v>5.4195960569339403E-2</v>
      </c>
      <c r="HP60" s="477">
        <f t="shared" si="455"/>
        <v>6.3632157956880181E-2</v>
      </c>
      <c r="HQ60" s="477">
        <f t="shared" si="456"/>
        <v>7.1892514762022033E-2</v>
      </c>
      <c r="HR60" s="477">
        <f t="shared" si="457"/>
        <v>7.9114654073157112E-2</v>
      </c>
      <c r="HS60" s="477">
        <f t="shared" si="458"/>
        <v>8.5416541292274328E-2</v>
      </c>
      <c r="HT60" s="477">
        <f t="shared" si="459"/>
        <v>9.0899845707638829E-2</v>
      </c>
      <c r="HU60" s="477">
        <f t="shared" si="460"/>
        <v>9.5652634298098282E-2</v>
      </c>
      <c r="HV60" s="477">
        <f t="shared" si="461"/>
        <v>9.9751548026024317E-2</v>
      </c>
      <c r="HW60" s="477">
        <f t="shared" si="462"/>
        <v>0.10326357334644</v>
      </c>
      <c r="HX60" s="477">
        <f t="shared" si="463"/>
        <v>0.10624749436995351</v>
      </c>
      <c r="HY60" s="477">
        <f t="shared" si="464"/>
        <v>0.10875509105277639</v>
      </c>
      <c r="HZ60" s="477">
        <f t="shared" si="465"/>
        <v>0.11083213388230483</v>
      </c>
      <c r="IA60" s="477">
        <f t="shared" si="466"/>
        <v>0.11251921434686903</v>
      </c>
      <c r="IB60" s="477">
        <f t="shared" si="467"/>
        <v>0.11385244201610564</v>
      </c>
      <c r="IC60" s="477">
        <f t="shared" si="468"/>
        <v>0.11486403259804349</v>
      </c>
      <c r="ID60" s="477">
        <f t="shared" si="469"/>
        <v>0.11558280636712505</v>
      </c>
      <c r="IE60" s="477">
        <f t="shared" si="470"/>
        <v>0.1160346125016698</v>
      </c>
    </row>
    <row r="61" spans="1:270" ht="36">
      <c r="J61" s="252"/>
      <c r="K61" s="499">
        <v>44000</v>
      </c>
      <c r="L61" s="382">
        <f t="shared" si="476"/>
        <v>13.411199999999999</v>
      </c>
      <c r="M61" s="382">
        <v>440</v>
      </c>
      <c r="N61" s="493">
        <f t="shared" si="477"/>
        <v>154.73810575945834</v>
      </c>
      <c r="O61" s="263">
        <f t="shared" si="478"/>
        <v>0.2488149622431309</v>
      </c>
      <c r="P61" s="383">
        <f t="shared" si="484"/>
        <v>-56.500002288000502</v>
      </c>
      <c r="Q61" s="383">
        <f t="shared" si="479"/>
        <v>216.64999771199948</v>
      </c>
      <c r="R61" s="382">
        <f t="shared" si="480"/>
        <v>573.56933718429855</v>
      </c>
      <c r="S61" s="263">
        <f t="shared" si="481"/>
        <v>0.15271463682157252</v>
      </c>
      <c r="T61" s="492">
        <f>O61/Konstanten!$C$22</f>
        <v>0.20311425489235174</v>
      </c>
      <c r="U61" s="492">
        <f t="shared" si="482"/>
        <v>0.75186533996876448</v>
      </c>
      <c r="V61" s="279"/>
      <c r="X61" s="525">
        <v>50000</v>
      </c>
      <c r="Y61" s="410">
        <f t="shared" ref="Y61:BL61" si="491">SQRT(5*((((1/$S67)*(((1+0.2*(Y$10/661.48)^2)^3.5)-1))+1)^(1/3.5)-1))</f>
        <v>4.467536105868674E-2</v>
      </c>
      <c r="Z61" s="410">
        <f t="shared" si="491"/>
        <v>8.9291658319099659E-2</v>
      </c>
      <c r="AA61" s="410">
        <f t="shared" si="491"/>
        <v>0.13379060733938081</v>
      </c>
      <c r="AB61" s="410">
        <f t="shared" si="491"/>
        <v>0.17811545527177028</v>
      </c>
      <c r="AC61" s="410">
        <f t="shared" si="491"/>
        <v>0.22221168066638758</v>
      </c>
      <c r="AD61" s="410">
        <f t="shared" si="491"/>
        <v>0.26602761894148669</v>
      </c>
      <c r="AE61" s="410">
        <f t="shared" si="491"/>
        <v>0.30951499628517049</v>
      </c>
      <c r="AF61" s="410">
        <f t="shared" si="491"/>
        <v>0.35262936020630253</v>
      </c>
      <c r="AG61" s="410">
        <f t="shared" si="491"/>
        <v>0.39533040067845204</v>
      </c>
      <c r="AH61" s="410">
        <f t="shared" si="491"/>
        <v>0.43758216134162847</v>
      </c>
      <c r="AI61" s="410">
        <f t="shared" si="491"/>
        <v>0.47935314513549593</v>
      </c>
      <c r="AJ61" s="410">
        <f t="shared" si="491"/>
        <v>0.52061632274989267</v>
      </c>
      <c r="AK61" s="410">
        <f t="shared" si="491"/>
        <v>0.56134905523446754</v>
      </c>
      <c r="AL61" s="410">
        <f t="shared" si="491"/>
        <v>0.60153294397597634</v>
      </c>
      <c r="AM61" s="410">
        <f t="shared" si="491"/>
        <v>0.64115362209668758</v>
      </c>
      <c r="AN61" s="410">
        <f t="shared" si="491"/>
        <v>0.68020050129127074</v>
      </c>
      <c r="AO61" s="410">
        <f t="shared" si="491"/>
        <v>0.71866648738520822</v>
      </c>
      <c r="AP61" s="410">
        <f t="shared" si="491"/>
        <v>0.75654767666187472</v>
      </c>
      <c r="AQ61" s="410">
        <f t="shared" si="491"/>
        <v>0.79384304345528023</v>
      </c>
      <c r="AR61" s="410">
        <f t="shared" si="491"/>
        <v>0.83055412780613547</v>
      </c>
      <c r="AS61" s="410">
        <f t="shared" si="491"/>
        <v>0.86668473026234627</v>
      </c>
      <c r="AT61" s="410">
        <f t="shared" si="491"/>
        <v>0.90224061927110555</v>
      </c>
      <c r="AU61" s="410">
        <f t="shared" si="491"/>
        <v>0.93722925512373356</v>
      </c>
      <c r="AV61" s="410">
        <f t="shared" si="491"/>
        <v>0.97165953311586895</v>
      </c>
      <c r="AW61" s="410">
        <f t="shared" si="491"/>
        <v>1.005541547489736</v>
      </c>
      <c r="AX61" s="410">
        <f t="shared" si="491"/>
        <v>1.038886376831655</v>
      </c>
      <c r="AY61" s="410">
        <f t="shared" si="491"/>
        <v>1.0717058908941202</v>
      </c>
      <c r="AZ61" s="410">
        <f t="shared" si="491"/>
        <v>1.1040125782786665</v>
      </c>
      <c r="BA61" s="410">
        <f t="shared" si="491"/>
        <v>1.1358193940298791</v>
      </c>
      <c r="BB61" s="410">
        <f t="shared" si="491"/>
        <v>1.1671396259292244</v>
      </c>
      <c r="BC61" s="410">
        <f t="shared" si="491"/>
        <v>1.1979867781160796</v>
      </c>
      <c r="BD61" s="410">
        <f t="shared" si="491"/>
        <v>1.2283744705820137</v>
      </c>
      <c r="BE61" s="410">
        <f t="shared" si="491"/>
        <v>1.2583163530640973</v>
      </c>
      <c r="BF61" s="410">
        <f t="shared" si="491"/>
        <v>1.2878260318880121</v>
      </c>
      <c r="BG61" s="410">
        <f t="shared" si="491"/>
        <v>1.316917008369219</v>
      </c>
      <c r="BH61" s="410">
        <f t="shared" si="491"/>
        <v>1.3456026274592916</v>
      </c>
      <c r="BI61" s="410">
        <f t="shared" si="491"/>
        <v>1.373896035417036</v>
      </c>
      <c r="BJ61" s="410">
        <f t="shared" si="491"/>
        <v>1.4018101453831491</v>
      </c>
      <c r="BK61" s="410">
        <f t="shared" si="491"/>
        <v>1.4293576098386327</v>
      </c>
      <c r="BL61" s="410">
        <f t="shared" si="491"/>
        <v>1.456550799027164</v>
      </c>
      <c r="BM61" s="253"/>
      <c r="BN61" s="252"/>
      <c r="BO61" s="537">
        <f t="shared" si="308"/>
        <v>500</v>
      </c>
      <c r="BP61" s="525">
        <v>50000</v>
      </c>
      <c r="BQ61" s="382">
        <f t="shared" si="309"/>
        <v>216.73647953317459</v>
      </c>
      <c r="BR61" s="382">
        <f t="shared" si="310"/>
        <v>216.99546780898311</v>
      </c>
      <c r="BS61" s="382">
        <f t="shared" si="311"/>
        <v>217.42560152391684</v>
      </c>
      <c r="BT61" s="382">
        <f t="shared" si="312"/>
        <v>218.02464694805306</v>
      </c>
      <c r="BU61" s="382">
        <f t="shared" si="313"/>
        <v>218.78954777369916</v>
      </c>
      <c r="BV61" s="382">
        <f t="shared" si="314"/>
        <v>219.71649185235398</v>
      </c>
      <c r="BW61" s="382">
        <f t="shared" si="315"/>
        <v>220.80099142981959</v>
      </c>
      <c r="BX61" s="382">
        <f t="shared" si="316"/>
        <v>222.03797334299108</v>
      </c>
      <c r="BY61" s="382">
        <f t="shared" si="317"/>
        <v>223.42187546708931</v>
      </c>
      <c r="BZ61" s="382">
        <f t="shared" si="318"/>
        <v>224.94674577394377</v>
      </c>
      <c r="CA61" s="382">
        <f t="shared" si="319"/>
        <v>226.60634064461587</v>
      </c>
      <c r="CB61" s="382">
        <f t="shared" si="320"/>
        <v>228.39421952237609</v>
      </c>
      <c r="CC61" s="382">
        <f t="shared" si="321"/>
        <v>230.30383353714507</v>
      </c>
      <c r="CD61" s="382">
        <f t="shared" si="322"/>
        <v>232.32860632330917</v>
      </c>
      <c r="CE61" s="382">
        <f t="shared" si="323"/>
        <v>234.46200583953348</v>
      </c>
      <c r="CF61" s="382">
        <f t="shared" si="324"/>
        <v>236.6976065426727</v>
      </c>
      <c r="CG61" s="382">
        <f t="shared" si="325"/>
        <v>239.02914174118291</v>
      </c>
      <c r="CH61" s="382">
        <f t="shared" si="326"/>
        <v>241.45054634150276</v>
      </c>
      <c r="CI61" s="382">
        <f t="shared" si="327"/>
        <v>243.95599049886863</v>
      </c>
      <c r="CJ61" s="382">
        <f t="shared" si="328"/>
        <v>246.53990489515877</v>
      </c>
      <c r="CK61" s="382">
        <f t="shared" si="329"/>
        <v>249.19699849923407</v>
      </c>
      <c r="CL61" s="382">
        <f t="shared" si="330"/>
        <v>251.92226973176267</v>
      </c>
      <c r="CM61" s="382">
        <f t="shared" si="331"/>
        <v>254.71101196971279</v>
      </c>
      <c r="CN61" s="382">
        <f t="shared" si="332"/>
        <v>257.55881429858914</v>
      </c>
      <c r="CO61" s="382">
        <f t="shared" si="333"/>
        <v>260.46155836485025</v>
      </c>
      <c r="CP61" s="382">
        <f t="shared" si="334"/>
        <v>263.41541210698284</v>
      </c>
      <c r="CQ61" s="382">
        <f t="shared" si="335"/>
        <v>266.4168210597096</v>
      </c>
      <c r="CR61" s="382">
        <f t="shared" si="336"/>
        <v>269.46249783823851</v>
      </c>
      <c r="CS61" s="382">
        <f t="shared" si="337"/>
        <v>272.54941032302736</v>
      </c>
      <c r="CT61" s="382">
        <f t="shared" si="338"/>
        <v>275.67476898357751</v>
      </c>
      <c r="CU61" s="382">
        <f t="shared" si="339"/>
        <v>278.83601370430364</v>
      </c>
      <c r="CV61" s="382">
        <f t="shared" si="340"/>
        <v>282.03080040775615</v>
      </c>
      <c r="CW61" s="382">
        <f t="shared" si="341"/>
        <v>285.25698771080874</v>
      </c>
      <c r="CX61" s="382">
        <f t="shared" si="342"/>
        <v>288.51262379780854</v>
      </c>
      <c r="CY61" s="382">
        <f t="shared" si="343"/>
        <v>291.79593365076653</v>
      </c>
      <c r="CZ61" s="382">
        <f t="shared" si="344"/>
        <v>295.10530673977587</v>
      </c>
      <c r="DA61" s="382">
        <f t="shared" si="345"/>
        <v>298.43928524635231</v>
      </c>
      <c r="DB61" s="382">
        <f t="shared" si="346"/>
        <v>301.79655286746555</v>
      </c>
      <c r="DC61" s="382">
        <f t="shared" si="347"/>
        <v>305.1759242279939</v>
      </c>
      <c r="DD61" s="382">
        <f t="shared" si="348"/>
        <v>308.57633491343768</v>
      </c>
      <c r="DE61" s="521"/>
      <c r="DF61" s="252"/>
      <c r="DG61" s="537">
        <f t="shared" si="349"/>
        <v>500</v>
      </c>
      <c r="DH61" s="525">
        <v>50000</v>
      </c>
      <c r="DI61" s="382">
        <f t="shared" si="350"/>
        <v>25.624417230900175</v>
      </c>
      <c r="DJ61" s="382">
        <f t="shared" si="351"/>
        <v>51.214957278172847</v>
      </c>
      <c r="DK61" s="382">
        <f t="shared" si="352"/>
        <v>76.738189973133402</v>
      </c>
      <c r="DL61" s="382">
        <f t="shared" si="353"/>
        <v>102.16156362250885</v>
      </c>
      <c r="DM61" s="382">
        <f t="shared" si="354"/>
        <v>127.45380639442894</v>
      </c>
      <c r="DN61" s="382">
        <f t="shared" si="355"/>
        <v>152.58528506898566</v>
      </c>
      <c r="DO61" s="382">
        <f t="shared" si="356"/>
        <v>177.52831126788587</v>
      </c>
      <c r="DP61" s="382">
        <f t="shared" si="357"/>
        <v>202.25738840525221</v>
      </c>
      <c r="DQ61" s="382">
        <f t="shared" si="358"/>
        <v>226.7493958859429</v>
      </c>
      <c r="DR61" s="382">
        <f t="shared" si="359"/>
        <v>250.98371024439064</v>
      </c>
      <c r="DS61" s="382">
        <f t="shared" si="360"/>
        <v>274.94226573257527</v>
      </c>
      <c r="DT61" s="382">
        <f t="shared" si="361"/>
        <v>298.60955916698276</v>
      </c>
      <c r="DU61" s="382">
        <f t="shared" si="362"/>
        <v>321.97260553986575</v>
      </c>
      <c r="DV61" s="382">
        <f t="shared" si="363"/>
        <v>345.02085197082056</v>
      </c>
      <c r="DW61" s="382">
        <f t="shared" si="364"/>
        <v>367.74605805930935</v>
      </c>
      <c r="DX61" s="382">
        <f t="shared" si="365"/>
        <v>390.1421506780618</v>
      </c>
      <c r="DY61" s="382">
        <f t="shared" si="366"/>
        <v>412.20506082610194</v>
      </c>
      <c r="DZ61" s="382">
        <f t="shared" si="367"/>
        <v>433.93254945127251</v>
      </c>
      <c r="EA61" s="382">
        <f t="shared" si="368"/>
        <v>455.32402826301137</v>
      </c>
      <c r="EB61" s="382">
        <f t="shared" si="369"/>
        <v>476.38038058144832</v>
      </c>
      <c r="EC61" s="382">
        <f t="shared" si="370"/>
        <v>497.10378628432653</v>
      </c>
      <c r="ED61" s="382">
        <f t="shared" si="371"/>
        <v>517.49755397607908</v>
      </c>
      <c r="EE61" s="382">
        <f t="shared" si="372"/>
        <v>537.56596265105372</v>
      </c>
      <c r="EF61" s="382">
        <f t="shared" si="373"/>
        <v>557.3141143780739</v>
      </c>
      <c r="EG61" s="382">
        <f t="shared" si="374"/>
        <v>576.74779890496177</v>
      </c>
      <c r="EH61" s="382">
        <f t="shared" si="375"/>
        <v>595.87337056912975</v>
      </c>
      <c r="EI61" s="382">
        <f t="shared" si="376"/>
        <v>614.69763749664867</v>
      </c>
      <c r="EJ61" s="382">
        <f t="shared" si="377"/>
        <v>633.22776276642321</v>
      </c>
      <c r="EK61" s="382">
        <f t="shared" si="378"/>
        <v>651.4711769947894</v>
      </c>
      <c r="EL61" s="382">
        <f t="shared" si="379"/>
        <v>669.43550164575538</v>
      </c>
      <c r="EM61" s="382">
        <f t="shared" si="380"/>
        <v>687.12848227959307</v>
      </c>
      <c r="EN61" s="382">
        <f t="shared" si="381"/>
        <v>704.55793090583916</v>
      </c>
      <c r="EO61" s="382">
        <f t="shared" si="382"/>
        <v>721.73167659513808</v>
      </c>
      <c r="EP61" s="382">
        <f t="shared" si="383"/>
        <v>738.65752351869241</v>
      </c>
      <c r="EQ61" s="382">
        <f t="shared" si="384"/>
        <v>755.34321561706224</v>
      </c>
      <c r="ER61" s="382">
        <f t="shared" si="385"/>
        <v>771.79640714527648</v>
      </c>
      <c r="ES61" s="382">
        <f t="shared" si="386"/>
        <v>788.02463839428492</v>
      </c>
      <c r="ET61" s="382">
        <f t="shared" si="387"/>
        <v>804.03531594563799</v>
      </c>
      <c r="EU61" s="382">
        <f t="shared" si="388"/>
        <v>819.83569687447778</v>
      </c>
      <c r="EV61" s="382">
        <f t="shared" si="389"/>
        <v>835.43287637327091</v>
      </c>
      <c r="EW61" s="521"/>
      <c r="EX61" s="252"/>
      <c r="EY61" s="515">
        <f t="shared" si="390"/>
        <v>500</v>
      </c>
      <c r="EZ61" s="525">
        <v>50000</v>
      </c>
      <c r="FA61" s="382">
        <f t="shared" si="391"/>
        <v>253.58647953317461</v>
      </c>
      <c r="FB61" s="382">
        <f t="shared" si="392"/>
        <v>263.84546780898313</v>
      </c>
      <c r="FC61" s="382">
        <f t="shared" si="393"/>
        <v>274.27560152391686</v>
      </c>
      <c r="FD61" s="382">
        <f t="shared" si="394"/>
        <v>284.87464694805305</v>
      </c>
      <c r="FE61" s="382">
        <f t="shared" si="395"/>
        <v>295.63954777369918</v>
      </c>
      <c r="FF61" s="382">
        <f t="shared" si="396"/>
        <v>306.56649185235403</v>
      </c>
      <c r="FG61" s="382">
        <f t="shared" si="397"/>
        <v>317.65099142981961</v>
      </c>
      <c r="FH61" s="382">
        <f t="shared" si="398"/>
        <v>328.88797334299113</v>
      </c>
      <c r="FI61" s="382">
        <f t="shared" si="399"/>
        <v>340.27187546708933</v>
      </c>
      <c r="FJ61" s="382">
        <f t="shared" si="400"/>
        <v>351.79674577394383</v>
      </c>
      <c r="FK61" s="382">
        <f t="shared" si="401"/>
        <v>363.45634064461592</v>
      </c>
      <c r="FL61" s="382">
        <f t="shared" si="402"/>
        <v>375.24421952237611</v>
      </c>
      <c r="FM61" s="382">
        <f t="shared" si="403"/>
        <v>387.15383353714509</v>
      </c>
      <c r="FN61" s="382">
        <f t="shared" si="404"/>
        <v>399.17860632330917</v>
      </c>
      <c r="FO61" s="382">
        <f t="shared" si="405"/>
        <v>411.31200583953353</v>
      </c>
      <c r="FP61" s="382">
        <f t="shared" si="406"/>
        <v>423.54760654267272</v>
      </c>
      <c r="FQ61" s="382">
        <f t="shared" si="407"/>
        <v>435.87914174118293</v>
      </c>
      <c r="FR61" s="382">
        <f t="shared" si="408"/>
        <v>448.30054634150281</v>
      </c>
      <c r="FS61" s="382">
        <f t="shared" si="409"/>
        <v>460.80599049886865</v>
      </c>
      <c r="FT61" s="382">
        <f t="shared" si="410"/>
        <v>473.38990489515879</v>
      </c>
      <c r="FU61" s="382">
        <f t="shared" si="411"/>
        <v>486.04699849923406</v>
      </c>
      <c r="FV61" s="382">
        <f t="shared" si="412"/>
        <v>498.77226973176266</v>
      </c>
      <c r="FW61" s="382">
        <f t="shared" si="413"/>
        <v>511.56101196971281</v>
      </c>
      <c r="FX61" s="382">
        <f t="shared" si="414"/>
        <v>524.40881429858916</v>
      </c>
      <c r="FY61" s="382">
        <f t="shared" si="415"/>
        <v>537.31155836485027</v>
      </c>
      <c r="FZ61" s="382">
        <f t="shared" si="416"/>
        <v>550.26541210698292</v>
      </c>
      <c r="GA61" s="382">
        <f t="shared" si="417"/>
        <v>563.26682105970963</v>
      </c>
      <c r="GB61" s="382">
        <f t="shared" si="418"/>
        <v>576.31249783823853</v>
      </c>
      <c r="GC61" s="382">
        <f t="shared" si="419"/>
        <v>589.39941032302738</v>
      </c>
      <c r="GD61" s="382">
        <f t="shared" si="420"/>
        <v>602.52476898357759</v>
      </c>
      <c r="GE61" s="382">
        <f t="shared" si="421"/>
        <v>615.6860137043036</v>
      </c>
      <c r="GF61" s="382">
        <f t="shared" si="422"/>
        <v>628.88080040775617</v>
      </c>
      <c r="GG61" s="382">
        <f t="shared" si="423"/>
        <v>642.10698771080877</v>
      </c>
      <c r="GH61" s="382">
        <f t="shared" si="424"/>
        <v>655.36262379780851</v>
      </c>
      <c r="GI61" s="382">
        <f t="shared" si="425"/>
        <v>668.64593365076655</v>
      </c>
      <c r="GJ61" s="382">
        <f t="shared" si="426"/>
        <v>681.95530673977589</v>
      </c>
      <c r="GK61" s="382">
        <f t="shared" si="427"/>
        <v>695.28928524635239</v>
      </c>
      <c r="GL61" s="382">
        <f t="shared" si="428"/>
        <v>708.64655286746552</v>
      </c>
      <c r="GM61" s="382">
        <f t="shared" si="429"/>
        <v>722.02592422799398</v>
      </c>
      <c r="GN61" s="382">
        <f t="shared" si="430"/>
        <v>735.4263349134377</v>
      </c>
      <c r="GO61" s="511"/>
      <c r="GP61" s="521"/>
      <c r="GQ61" s="525">
        <v>50000</v>
      </c>
      <c r="GR61" s="582">
        <f t="shared" si="431"/>
        <v>8.8962828012095336</v>
      </c>
      <c r="GS61" s="476">
        <f t="shared" si="432"/>
        <v>4.1517267968400837</v>
      </c>
      <c r="GT61" s="476">
        <f t="shared" si="433"/>
        <v>2.5741734541815848</v>
      </c>
      <c r="GU61" s="476">
        <f t="shared" si="434"/>
        <v>1.788471875789573</v>
      </c>
      <c r="GV61" s="476">
        <f t="shared" si="435"/>
        <v>1.3195819421727504</v>
      </c>
      <c r="GW61" s="476">
        <f t="shared" si="436"/>
        <v>1.0091484687645444</v>
      </c>
      <c r="GX61" s="476">
        <f t="shared" si="437"/>
        <v>0.78929765715222766</v>
      </c>
      <c r="GY61" s="476">
        <f t="shared" si="438"/>
        <v>0.62608632463905867</v>
      </c>
      <c r="GZ61" s="476">
        <f t="shared" si="439"/>
        <v>0.50065173994222811</v>
      </c>
      <c r="HA61" s="476">
        <f t="shared" si="440"/>
        <v>0.40167162813629781</v>
      </c>
      <c r="HB61" s="476">
        <f t="shared" si="441"/>
        <v>0.32193695165855135</v>
      </c>
      <c r="HC61" s="476">
        <f t="shared" si="442"/>
        <v>0.25663833592326218</v>
      </c>
      <c r="HD61" s="476">
        <f t="shared" si="443"/>
        <v>0.2024433969715749</v>
      </c>
      <c r="HE61" s="476">
        <f t="shared" si="444"/>
        <v>0.15696951080820151</v>
      </c>
      <c r="HF61" s="476">
        <f t="shared" si="445"/>
        <v>0.11846747728618195</v>
      </c>
      <c r="HG61" s="476">
        <f t="shared" si="446"/>
        <v>8.5623806109011033E-2</v>
      </c>
      <c r="HH61" s="476">
        <f t="shared" si="447"/>
        <v>5.7432775977169385E-2</v>
      </c>
      <c r="HI61" s="476">
        <f t="shared" si="448"/>
        <v>3.3111129617723514E-2</v>
      </c>
      <c r="HJ61" s="476">
        <f t="shared" si="449"/>
        <v>1.203969458139535E-2</v>
      </c>
      <c r="HK61" s="476">
        <f t="shared" si="450"/>
        <v>6.2774954809001349E-3</v>
      </c>
      <c r="HL61" s="476">
        <f t="shared" si="451"/>
        <v>2.2242413134162611E-2</v>
      </c>
      <c r="HM61" s="476">
        <f t="shared" si="452"/>
        <v>3.6184295172884962E-2</v>
      </c>
      <c r="HN61" s="476">
        <f t="shared" si="453"/>
        <v>4.8375366909569978E-2</v>
      </c>
      <c r="HO61" s="476">
        <f t="shared" si="454"/>
        <v>5.9042646203577485E-2</v>
      </c>
      <c r="HP61" s="476">
        <f t="shared" si="455"/>
        <v>6.8376924220581073E-2</v>
      </c>
      <c r="HQ61" s="476">
        <f t="shared" si="456"/>
        <v>7.6539682279451113E-2</v>
      </c>
      <c r="HR61" s="476">
        <f t="shared" si="457"/>
        <v>8.3668479102003118E-2</v>
      </c>
      <c r="HS61" s="476">
        <f t="shared" si="458"/>
        <v>8.9881190110072354E-2</v>
      </c>
      <c r="HT61" s="476">
        <f t="shared" si="459"/>
        <v>9.5279375149176379E-2</v>
      </c>
      <c r="HU61" s="476">
        <f t="shared" si="460"/>
        <v>9.9950977349846148E-2</v>
      </c>
      <c r="HV61" s="476">
        <f t="shared" si="461"/>
        <v>0.10397250356770901</v>
      </c>
      <c r="HW61" s="476">
        <f t="shared" si="462"/>
        <v>0.1074107992806015</v>
      </c>
      <c r="HX61" s="476">
        <f t="shared" si="463"/>
        <v>0.11032450350519325</v>
      </c>
      <c r="HY61" s="476">
        <f t="shared" si="464"/>
        <v>0.11276524921061885</v>
      </c>
      <c r="HZ61" s="476">
        <f t="shared" si="465"/>
        <v>0.11477865978510195</v>
      </c>
      <c r="IA61" s="476">
        <f t="shared" si="466"/>
        <v>0.11640518091786044</v>
      </c>
      <c r="IB61" s="476">
        <f t="shared" si="467"/>
        <v>0.1176807787849049</v>
      </c>
      <c r="IC61" s="476">
        <f t="shared" si="468"/>
        <v>0.11863752895727511</v>
      </c>
      <c r="ID61" s="476">
        <f t="shared" si="469"/>
        <v>0.11930411547017464</v>
      </c>
      <c r="IE61" s="476">
        <f t="shared" si="470"/>
        <v>0.11970625562878896</v>
      </c>
    </row>
    <row r="62" spans="1:270" s="90" customFormat="1">
      <c r="A62" s="173"/>
      <c r="B62" s="182"/>
      <c r="C62" s="91"/>
      <c r="D62" s="189"/>
      <c r="E62" s="91"/>
      <c r="F62" s="116"/>
      <c r="G62" s="116"/>
      <c r="H62" s="116"/>
      <c r="I62" s="116"/>
      <c r="J62" s="252"/>
      <c r="K62" s="499">
        <v>45000</v>
      </c>
      <c r="L62" s="382">
        <f t="shared" si="476"/>
        <v>13.715999999999999</v>
      </c>
      <c r="M62" s="382">
        <v>450</v>
      </c>
      <c r="N62" s="493">
        <f t="shared" si="477"/>
        <v>147.47676068865752</v>
      </c>
      <c r="O62" s="263">
        <f t="shared" si="478"/>
        <v>0.23713890293790568</v>
      </c>
      <c r="P62" s="383">
        <f t="shared" si="484"/>
        <v>-56.500002288000502</v>
      </c>
      <c r="Q62" s="383">
        <f t="shared" si="479"/>
        <v>216.64999771199948</v>
      </c>
      <c r="R62" s="382">
        <f t="shared" si="480"/>
        <v>573.56933718429855</v>
      </c>
      <c r="S62" s="263">
        <f t="shared" si="481"/>
        <v>0.14554824642354555</v>
      </c>
      <c r="T62" s="492">
        <f>O62/Konstanten!$C$22</f>
        <v>0.19358277790849443</v>
      </c>
      <c r="U62" s="492">
        <f t="shared" si="482"/>
        <v>0.75186533996876448</v>
      </c>
      <c r="V62" s="279"/>
      <c r="W62" s="92"/>
      <c r="X62" s="524">
        <v>51000</v>
      </c>
      <c r="Y62" s="410">
        <f t="shared" ref="Y62:BL62" si="492">SQRT(5*((((1/$S68)*(((1+0.2*(Y$10/661.48)^2)^3.5)-1))+1)^(1/3.5)-1))</f>
        <v>4.5761429517609656E-2</v>
      </c>
      <c r="Z62" s="410">
        <f t="shared" si="492"/>
        <v>9.1459005304438526E-2</v>
      </c>
      <c r="AA62" s="410">
        <f t="shared" si="492"/>
        <v>0.13702975782688667</v>
      </c>
      <c r="AB62" s="410">
        <f t="shared" si="492"/>
        <v>0.1824124536323399</v>
      </c>
      <c r="AC62" s="410">
        <f t="shared" si="492"/>
        <v>0.22754838486262516</v>
      </c>
      <c r="AD62" s="410">
        <f t="shared" si="492"/>
        <v>0.27238207060068742</v>
      </c>
      <c r="AE62" s="410">
        <f t="shared" si="492"/>
        <v>0.31686185004574119</v>
      </c>
      <c r="AF62" s="410">
        <f t="shared" si="492"/>
        <v>0.36094035423515874</v>
      </c>
      <c r="AG62" s="410">
        <f t="shared" si="492"/>
        <v>0.40457485002644927</v>
      </c>
      <c r="AH62" s="410">
        <f t="shared" si="492"/>
        <v>0.44772745671406561</v>
      </c>
      <c r="AI62" s="410">
        <f t="shared" si="492"/>
        <v>0.49036524148255184</v>
      </c>
      <c r="AJ62" s="410">
        <f t="shared" si="492"/>
        <v>0.53246020455194665</v>
      </c>
      <c r="AK62" s="410">
        <f t="shared" si="492"/>
        <v>0.57398916818237444</v>
      </c>
      <c r="AL62" s="410">
        <f t="shared" si="492"/>
        <v>0.61493358566152989</v>
      </c>
      <c r="AM62" s="410">
        <f t="shared" si="492"/>
        <v>0.65527928711515393</v>
      </c>
      <c r="AN62" s="410">
        <f t="shared" si="492"/>
        <v>0.69501617865560128</v>
      </c>
      <c r="AO62" s="410">
        <f t="shared" si="492"/>
        <v>0.73413791026069675</v>
      </c>
      <c r="AP62" s="410">
        <f t="shared" si="492"/>
        <v>0.77264152610548109</v>
      </c>
      <c r="AQ62" s="410">
        <f t="shared" si="492"/>
        <v>0.81052710908507875</v>
      </c>
      <c r="AR62" s="410">
        <f t="shared" si="492"/>
        <v>0.84779742916495171</v>
      </c>
      <c r="AS62" s="410">
        <f t="shared" si="492"/>
        <v>0.88445760312759469</v>
      </c>
      <c r="AT62" s="410">
        <f t="shared" si="492"/>
        <v>0.92051477136189819</v>
      </c>
      <c r="AU62" s="410">
        <f t="shared" si="492"/>
        <v>0.95597779563034024</v>
      </c>
      <c r="AV62" s="410">
        <f t="shared" si="492"/>
        <v>0.99085698028557645</v>
      </c>
      <c r="AW62" s="410">
        <f t="shared" si="492"/>
        <v>1.02516381820001</v>
      </c>
      <c r="AX62" s="410">
        <f t="shared" si="492"/>
        <v>1.058910761710504</v>
      </c>
      <c r="AY62" s="410">
        <f t="shared" si="492"/>
        <v>1.0921110181436846</v>
      </c>
      <c r="AZ62" s="410">
        <f t="shared" si="492"/>
        <v>1.1247783689478943</v>
      </c>
      <c r="BA62" s="410">
        <f t="shared" si="492"/>
        <v>1.1569270110845724</v>
      </c>
      <c r="BB62" s="410">
        <f t="shared" si="492"/>
        <v>1.1885714190954615</v>
      </c>
      <c r="BC62" s="410">
        <f t="shared" si="492"/>
        <v>1.2197262261335726</v>
      </c>
      <c r="BD62" s="410">
        <f t="shared" si="492"/>
        <v>1.2504061222011718</v>
      </c>
      <c r="BE62" s="410">
        <f t="shared" si="492"/>
        <v>1.2806257678553323</v>
      </c>
      <c r="BF62" s="410">
        <f t="shared" si="492"/>
        <v>1.3103997217031957</v>
      </c>
      <c r="BG62" s="410">
        <f t="shared" si="492"/>
        <v>1.339742380100897</v>
      </c>
      <c r="BH62" s="410">
        <f t="shared" si="492"/>
        <v>1.3686679275802807</v>
      </c>
      <c r="BI62" s="410">
        <f t="shared" si="492"/>
        <v>1.3971902966480423</v>
      </c>
      <c r="BJ62" s="410">
        <f t="shared" si="492"/>
        <v>1.425323135725594</v>
      </c>
      <c r="BK62" s="410">
        <f t="shared" si="492"/>
        <v>1.4530797841206333</v>
      </c>
      <c r="BL62" s="410">
        <f t="shared" si="492"/>
        <v>1.4804732530394762</v>
      </c>
      <c r="BM62" s="253"/>
      <c r="BN62" s="252"/>
      <c r="BO62" s="537">
        <f t="shared" si="308"/>
        <v>510</v>
      </c>
      <c r="BP62" s="524">
        <v>51000</v>
      </c>
      <c r="BQ62" s="382">
        <f t="shared" si="309"/>
        <v>216.74073542937791</v>
      </c>
      <c r="BR62" s="382">
        <f t="shared" si="310"/>
        <v>217.01244231056162</v>
      </c>
      <c r="BS62" s="382">
        <f t="shared" si="311"/>
        <v>217.46361180919607</v>
      </c>
      <c r="BT62" s="382">
        <f t="shared" si="312"/>
        <v>218.09177325616974</v>
      </c>
      <c r="BU62" s="382">
        <f t="shared" si="313"/>
        <v>218.89355001706977</v>
      </c>
      <c r="BV62" s="382">
        <f t="shared" si="314"/>
        <v>219.86473670807905</v>
      </c>
      <c r="BW62" s="382">
        <f t="shared" si="315"/>
        <v>221.00039171524014</v>
      </c>
      <c r="BX62" s="382">
        <f t="shared" si="316"/>
        <v>222.29494076292065</v>
      </c>
      <c r="BY62" s="382">
        <f t="shared" si="317"/>
        <v>223.74228710293823</v>
      </c>
      <c r="BZ62" s="382">
        <f t="shared" si="318"/>
        <v>225.33592402549533</v>
      </c>
      <c r="CA62" s="382">
        <f t="shared" si="319"/>
        <v>227.06904577741611</v>
      </c>
      <c r="CB62" s="382">
        <f t="shared" si="320"/>
        <v>228.93465354473042</v>
      </c>
      <c r="CC62" s="382">
        <f t="shared" si="321"/>
        <v>230.92565384094968</v>
      </c>
      <c r="CD62" s="382">
        <f t="shared" si="322"/>
        <v>233.03494736814213</v>
      </c>
      <c r="CE62" s="382">
        <f t="shared" si="323"/>
        <v>235.25550712432266</v>
      </c>
      <c r="CF62" s="382">
        <f t="shared" si="324"/>
        <v>237.5804451716931</v>
      </c>
      <c r="CG62" s="382">
        <f t="shared" si="325"/>
        <v>240.00306802601861</v>
      </c>
      <c r="CH62" s="382">
        <f t="shared" si="326"/>
        <v>242.51692106311043</v>
      </c>
      <c r="CI62" s="382">
        <f t="shared" si="327"/>
        <v>245.11582266174062</v>
      </c>
      <c r="CJ62" s="382">
        <f t="shared" si="328"/>
        <v>247.79388902043533</v>
      </c>
      <c r="CK62" s="382">
        <f t="shared" si="329"/>
        <v>250.5455507115048</v>
      </c>
      <c r="CL62" s="382">
        <f t="shared" si="330"/>
        <v>253.36556208557494</v>
      </c>
      <c r="CM62" s="382">
        <f t="shared" si="331"/>
        <v>256.24900463063983</v>
      </c>
      <c r="CN62" s="382">
        <f t="shared" si="332"/>
        <v>259.19128533737245</v>
      </c>
      <c r="CO62" s="382">
        <f t="shared" si="333"/>
        <v>262.18813104124422</v>
      </c>
      <c r="CP62" s="382">
        <f t="shared" si="334"/>
        <v>265.23557961376576</v>
      </c>
      <c r="CQ62" s="382">
        <f t="shared" si="335"/>
        <v>268.32996876916656</v>
      </c>
      <c r="CR62" s="382">
        <f t="shared" si="336"/>
        <v>271.46792314611372</v>
      </c>
      <c r="CS62" s="382">
        <f t="shared" si="337"/>
        <v>274.64634022148783</v>
      </c>
      <c r="CT62" s="382">
        <f t="shared" si="338"/>
        <v>277.86237551807852</v>
      </c>
      <c r="CU62" s="382">
        <f t="shared" si="339"/>
        <v>281.11342748210609</v>
      </c>
      <c r="CV62" s="382">
        <f t="shared" si="340"/>
        <v>284.39712233062062</v>
      </c>
      <c r="CW62" s="382">
        <f t="shared" si="341"/>
        <v>287.71129910312914</v>
      </c>
      <c r="CX62" s="382">
        <f t="shared" si="342"/>
        <v>291.05399509585573</v>
      </c>
      <c r="CY62" s="382">
        <f t="shared" si="343"/>
        <v>294.42343181016321</v>
      </c>
      <c r="CZ62" s="382">
        <f t="shared" si="344"/>
        <v>297.81800150791162</v>
      </c>
      <c r="DA62" s="382">
        <f t="shared" si="345"/>
        <v>301.23625443500543</v>
      </c>
      <c r="DB62" s="382">
        <f t="shared" si="346"/>
        <v>304.67688674906071</v>
      </c>
      <c r="DC62" s="382">
        <f t="shared" si="347"/>
        <v>308.13872916714337</v>
      </c>
      <c r="DD62" s="382">
        <f t="shared" si="348"/>
        <v>311.62073633401707</v>
      </c>
      <c r="DE62" s="521"/>
      <c r="DF62" s="252"/>
      <c r="DG62" s="537">
        <f t="shared" si="349"/>
        <v>510</v>
      </c>
      <c r="DH62" s="524">
        <v>51000</v>
      </c>
      <c r="DI62" s="382">
        <f t="shared" si="350"/>
        <v>26.247352797021364</v>
      </c>
      <c r="DJ62" s="382">
        <f t="shared" si="351"/>
        <v>52.458081052002051</v>
      </c>
      <c r="DK62" s="382">
        <f t="shared" si="352"/>
        <v>78.596067371292335</v>
      </c>
      <c r="DL62" s="382">
        <f t="shared" si="353"/>
        <v>104.62619012406279</v>
      </c>
      <c r="DM62" s="382">
        <f t="shared" si="354"/>
        <v>130.51477628301359</v>
      </c>
      <c r="DN62" s="382">
        <f t="shared" si="355"/>
        <v>156.23000369532309</v>
      </c>
      <c r="DO62" s="382">
        <f t="shared" si="356"/>
        <v>181.74224130972638</v>
      </c>
      <c r="DP62" s="382">
        <f t="shared" si="357"/>
        <v>207.02431974172592</v>
      </c>
      <c r="DQ62" s="382">
        <f t="shared" si="358"/>
        <v>232.0517285711075</v>
      </c>
      <c r="DR62" s="382">
        <f t="shared" si="359"/>
        <v>256.80274058669835</v>
      </c>
      <c r="DS62" s="382">
        <f t="shared" si="360"/>
        <v>281.25846653536576</v>
      </c>
      <c r="DT62" s="382">
        <f t="shared" si="361"/>
        <v>305.40284660187604</v>
      </c>
      <c r="DU62" s="382">
        <f t="shared" si="362"/>
        <v>329.2225867453314</v>
      </c>
      <c r="DV62" s="382">
        <f t="shared" si="363"/>
        <v>352.70704914024776</v>
      </c>
      <c r="DW62" s="382">
        <f t="shared" si="364"/>
        <v>375.84810638123849</v>
      </c>
      <c r="DX62" s="382">
        <f t="shared" si="365"/>
        <v>398.63996892385723</v>
      </c>
      <c r="DY62" s="382">
        <f t="shared" si="366"/>
        <v>421.07899459009388</v>
      </c>
      <c r="DZ62" s="382">
        <f t="shared" si="367"/>
        <v>443.16348800938567</v>
      </c>
      <c r="EA62" s="382">
        <f t="shared" si="368"/>
        <v>464.89349672783425</v>
      </c>
      <c r="EB62" s="382">
        <f t="shared" si="369"/>
        <v>486.27060951269362</v>
      </c>
      <c r="EC62" s="382">
        <f t="shared" si="370"/>
        <v>507.29776119350788</v>
      </c>
      <c r="ED62" s="382">
        <f t="shared" si="371"/>
        <v>527.97904727840012</v>
      </c>
      <c r="EE62" s="382">
        <f t="shared" si="372"/>
        <v>548.31955060260111</v>
      </c>
      <c r="EF62" s="382">
        <f t="shared" si="373"/>
        <v>568.32518142683364</v>
      </c>
      <c r="EG62" s="382">
        <f t="shared" si="374"/>
        <v>588.00253171030442</v>
      </c>
      <c r="EH62" s="382">
        <f t="shared" si="375"/>
        <v>607.35874373161448</v>
      </c>
      <c r="EI62" s="382">
        <f t="shared" si="376"/>
        <v>626.40139280834262</v>
      </c>
      <c r="EJ62" s="382">
        <f t="shared" si="377"/>
        <v>645.13838355668008</v>
      </c>
      <c r="EK62" s="382">
        <f t="shared" si="378"/>
        <v>663.57785891838978</v>
      </c>
      <c r="EL62" s="382">
        <f t="shared" si="379"/>
        <v>681.72812104678496</v>
      </c>
      <c r="EM62" s="382">
        <f t="shared" si="380"/>
        <v>699.59756306973907</v>
      </c>
      <c r="EN62" s="382">
        <f t="shared" si="381"/>
        <v>717.19461072211504</v>
      </c>
      <c r="EO62" s="382">
        <f t="shared" si="382"/>
        <v>734.52767284991637</v>
      </c>
      <c r="EP62" s="382">
        <f t="shared" si="383"/>
        <v>751.60509982379131</v>
      </c>
      <c r="EQ62" s="382">
        <f t="shared" si="384"/>
        <v>768.43514895218607</v>
      </c>
      <c r="ER62" s="382">
        <f t="shared" si="385"/>
        <v>785.02595604762905</v>
      </c>
      <c r="ES62" s="382">
        <f t="shared" si="386"/>
        <v>801.38551236875105</v>
      </c>
      <c r="ET62" s="382">
        <f t="shared" si="387"/>
        <v>817.52164623157489</v>
      </c>
      <c r="EU62" s="382">
        <f t="shared" si="388"/>
        <v>833.44200865397522</v>
      </c>
      <c r="EV62" s="382">
        <f t="shared" si="389"/>
        <v>849.15406246493467</v>
      </c>
      <c r="EW62" s="521"/>
      <c r="EX62" s="252"/>
      <c r="EY62" s="515">
        <f t="shared" si="390"/>
        <v>510</v>
      </c>
      <c r="EZ62" s="524">
        <v>51000</v>
      </c>
      <c r="FA62" s="382">
        <f t="shared" si="391"/>
        <v>259.5907354293779</v>
      </c>
      <c r="FB62" s="382">
        <f t="shared" si="392"/>
        <v>269.86244231056162</v>
      </c>
      <c r="FC62" s="382">
        <f t="shared" si="393"/>
        <v>280.31361180919612</v>
      </c>
      <c r="FD62" s="382">
        <f t="shared" si="394"/>
        <v>290.94177325616977</v>
      </c>
      <c r="FE62" s="382">
        <f t="shared" si="395"/>
        <v>301.74355001706977</v>
      </c>
      <c r="FF62" s="382">
        <f t="shared" si="396"/>
        <v>312.71473670807904</v>
      </c>
      <c r="FG62" s="382">
        <f t="shared" si="397"/>
        <v>323.85039171524016</v>
      </c>
      <c r="FH62" s="382">
        <f t="shared" si="398"/>
        <v>335.14494076292067</v>
      </c>
      <c r="FI62" s="382">
        <f t="shared" si="399"/>
        <v>346.59228710293826</v>
      </c>
      <c r="FJ62" s="382">
        <f t="shared" si="400"/>
        <v>358.18592402549535</v>
      </c>
      <c r="FK62" s="382">
        <f t="shared" si="401"/>
        <v>369.91904577741616</v>
      </c>
      <c r="FL62" s="382">
        <f t="shared" si="402"/>
        <v>381.78465354473042</v>
      </c>
      <c r="FM62" s="382">
        <f t="shared" si="403"/>
        <v>393.7756538409497</v>
      </c>
      <c r="FN62" s="382">
        <f t="shared" si="404"/>
        <v>405.88494736814215</v>
      </c>
      <c r="FO62" s="382">
        <f t="shared" si="405"/>
        <v>418.10550712432268</v>
      </c>
      <c r="FP62" s="382">
        <f t="shared" si="406"/>
        <v>430.43044517169312</v>
      </c>
      <c r="FQ62" s="382">
        <f t="shared" si="407"/>
        <v>442.8530680260186</v>
      </c>
      <c r="FR62" s="382">
        <f t="shared" si="408"/>
        <v>455.36692106311045</v>
      </c>
      <c r="FS62" s="382">
        <f t="shared" si="409"/>
        <v>467.96582266174062</v>
      </c>
      <c r="FT62" s="382">
        <f t="shared" si="410"/>
        <v>480.64388902043538</v>
      </c>
      <c r="FU62" s="382">
        <f t="shared" si="411"/>
        <v>493.39555071150482</v>
      </c>
      <c r="FV62" s="382">
        <f t="shared" si="412"/>
        <v>506.21556208557496</v>
      </c>
      <c r="FW62" s="382">
        <f t="shared" si="413"/>
        <v>519.09900463063991</v>
      </c>
      <c r="FX62" s="382">
        <f t="shared" si="414"/>
        <v>532.04128533737253</v>
      </c>
      <c r="FY62" s="382">
        <f t="shared" si="415"/>
        <v>545.03813104124424</v>
      </c>
      <c r="FZ62" s="382">
        <f t="shared" si="416"/>
        <v>558.08557961376573</v>
      </c>
      <c r="GA62" s="382">
        <f t="shared" si="417"/>
        <v>571.17996876916663</v>
      </c>
      <c r="GB62" s="382">
        <f t="shared" si="418"/>
        <v>584.3179231461138</v>
      </c>
      <c r="GC62" s="382">
        <f t="shared" si="419"/>
        <v>597.4963402214878</v>
      </c>
      <c r="GD62" s="382">
        <f t="shared" si="420"/>
        <v>610.71237551807849</v>
      </c>
      <c r="GE62" s="382">
        <f t="shared" si="421"/>
        <v>623.96342748210611</v>
      </c>
      <c r="GF62" s="382">
        <f t="shared" si="422"/>
        <v>637.24712233062064</v>
      </c>
      <c r="GG62" s="382">
        <f t="shared" si="423"/>
        <v>650.56129910312916</v>
      </c>
      <c r="GH62" s="382">
        <f t="shared" si="424"/>
        <v>663.90399509585575</v>
      </c>
      <c r="GI62" s="382">
        <f t="shared" si="425"/>
        <v>677.27343181016317</v>
      </c>
      <c r="GJ62" s="382">
        <f t="shared" si="426"/>
        <v>690.66800150791164</v>
      </c>
      <c r="GK62" s="382">
        <f t="shared" si="427"/>
        <v>704.08625443500546</v>
      </c>
      <c r="GL62" s="382">
        <f t="shared" si="428"/>
        <v>717.52688674906074</v>
      </c>
      <c r="GM62" s="382">
        <f t="shared" si="429"/>
        <v>730.98872916714345</v>
      </c>
      <c r="GN62" s="382">
        <f t="shared" si="430"/>
        <v>744.47073633401715</v>
      </c>
      <c r="GO62" s="511"/>
      <c r="GP62" s="521"/>
      <c r="GQ62" s="524">
        <v>51000</v>
      </c>
      <c r="GR62" s="583">
        <f t="shared" si="431"/>
        <v>8.8901682557045181</v>
      </c>
      <c r="GS62" s="477">
        <f t="shared" si="432"/>
        <v>4.1443445299313399</v>
      </c>
      <c r="GT62" s="477">
        <f t="shared" si="433"/>
        <v>2.5665093837962467</v>
      </c>
      <c r="GU62" s="477">
        <f t="shared" si="434"/>
        <v>1.7807738474580717</v>
      </c>
      <c r="GV62" s="477">
        <f t="shared" si="435"/>
        <v>1.3119493333287926</v>
      </c>
      <c r="GW62" s="477">
        <f t="shared" si="436"/>
        <v>1.0016304762939752</v>
      </c>
      <c r="GX62" s="477">
        <f t="shared" si="437"/>
        <v>0.7819214145341814</v>
      </c>
      <c r="GY62" s="477">
        <f t="shared" si="438"/>
        <v>0.6188674894864149</v>
      </c>
      <c r="GZ62" s="477">
        <f t="shared" si="439"/>
        <v>0.49359924718997361</v>
      </c>
      <c r="HA62" s="477">
        <f t="shared" si="440"/>
        <v>0.39479011480630732</v>
      </c>
      <c r="HB62" s="477">
        <f t="shared" si="441"/>
        <v>0.31522812569591435</v>
      </c>
      <c r="HC62" s="477">
        <f t="shared" si="442"/>
        <v>0.25010181729715802</v>
      </c>
      <c r="HD62" s="477">
        <f t="shared" si="443"/>
        <v>0.19607727323263222</v>
      </c>
      <c r="HE62" s="477">
        <f t="shared" si="444"/>
        <v>0.15077072703117178</v>
      </c>
      <c r="HF62" s="477">
        <f t="shared" si="445"/>
        <v>0.11243212357765808</v>
      </c>
      <c r="HG62" s="477">
        <f t="shared" si="446"/>
        <v>7.9747337763585072E-2</v>
      </c>
      <c r="HH62" s="477">
        <f t="shared" si="447"/>
        <v>5.1710186724277331E-2</v>
      </c>
      <c r="HI62" s="477">
        <f t="shared" si="448"/>
        <v>2.7537090450615656E-2</v>
      </c>
      <c r="HJ62" s="477">
        <f t="shared" si="449"/>
        <v>6.6086661902801857E-3</v>
      </c>
      <c r="HK62" s="477">
        <f t="shared" si="450"/>
        <v>1.1571171241249701E-2</v>
      </c>
      <c r="HL62" s="477">
        <f t="shared" si="451"/>
        <v>2.7404438863076475E-2</v>
      </c>
      <c r="HM62" s="477">
        <f t="shared" si="452"/>
        <v>4.122035771118282E-2</v>
      </c>
      <c r="HN62" s="477">
        <f t="shared" si="453"/>
        <v>5.3291089000652873E-2</v>
      </c>
      <c r="HO62" s="477">
        <f t="shared" si="454"/>
        <v>6.3843548157354185E-2</v>
      </c>
      <c r="HP62" s="477">
        <f t="shared" si="455"/>
        <v>7.3068394015398178E-2</v>
      </c>
      <c r="HQ62" s="477">
        <f t="shared" si="456"/>
        <v>8.1126952771131994E-2</v>
      </c>
      <c r="HR62" s="477">
        <f t="shared" si="457"/>
        <v>8.8156611197178242E-2</v>
      </c>
      <c r="HS62" s="477">
        <f t="shared" si="458"/>
        <v>9.4275060918341355E-2</v>
      </c>
      <c r="HT62" s="477">
        <f t="shared" si="459"/>
        <v>9.9583670263822088E-2</v>
      </c>
      <c r="HU62" s="477">
        <f t="shared" si="460"/>
        <v>0.10417018652489014</v>
      </c>
      <c r="HV62" s="477">
        <f t="shared" si="461"/>
        <v>0.10811091916295512</v>
      </c>
      <c r="HW62" s="477">
        <f t="shared" si="462"/>
        <v>0.11147251693790396</v>
      </c>
      <c r="HX62" s="477">
        <f t="shared" si="463"/>
        <v>0.11431342459978874</v>
      </c>
      <c r="HY62" s="477">
        <f t="shared" si="464"/>
        <v>0.11668508469207631</v>
      </c>
      <c r="HZ62" s="477">
        <f t="shared" si="465"/>
        <v>0.11863293508414879</v>
      </c>
      <c r="IA62" s="477">
        <f t="shared" si="466"/>
        <v>0.12019724164890229</v>
      </c>
      <c r="IB62" s="477">
        <f t="shared" si="467"/>
        <v>0.12141379702029619</v>
      </c>
      <c r="IC62" s="477">
        <f t="shared" si="468"/>
        <v>0.12231450988906192</v>
      </c>
      <c r="ID62" s="477">
        <f t="shared" si="469"/>
        <v>0.1229279043088982</v>
      </c>
      <c r="IE62" s="477">
        <f t="shared" si="470"/>
        <v>0.12327954461766513</v>
      </c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</row>
    <row r="63" spans="1:270">
      <c r="J63" s="252"/>
      <c r="K63" s="499">
        <v>46000</v>
      </c>
      <c r="L63" s="382">
        <f t="shared" si="476"/>
        <v>14.020799999999999</v>
      </c>
      <c r="M63" s="382">
        <v>460</v>
      </c>
      <c r="N63" s="493">
        <f t="shared" si="477"/>
        <v>140.55616641080749</v>
      </c>
      <c r="O63" s="263">
        <f t="shared" si="478"/>
        <v>0.22601076229347988</v>
      </c>
      <c r="P63" s="383">
        <f t="shared" si="484"/>
        <v>-56.500002288000502</v>
      </c>
      <c r="Q63" s="383">
        <f t="shared" si="479"/>
        <v>216.64999771199948</v>
      </c>
      <c r="R63" s="382">
        <f t="shared" si="480"/>
        <v>573.56933718429855</v>
      </c>
      <c r="S63" s="263">
        <f t="shared" si="481"/>
        <v>0.13871815091123366</v>
      </c>
      <c r="T63" s="492">
        <f>O63/Konstanten!$C$22</f>
        <v>0.1844985814640652</v>
      </c>
      <c r="U63" s="492">
        <f t="shared" si="482"/>
        <v>0.75186533996876448</v>
      </c>
      <c r="V63" s="170"/>
      <c r="X63" s="524">
        <v>52000</v>
      </c>
      <c r="Y63" s="410">
        <f t="shared" ref="Y63:BL63" si="493">SQRT(5*((((1/$S69)*(((1+0.2*(Y$10/661.48)^2)^3.5)-1))+1)^(1/3.5)-1))</f>
        <v>4.6873872254774275E-2</v>
      </c>
      <c r="Z63" s="410">
        <f t="shared" si="493"/>
        <v>9.3678734874176675E-2</v>
      </c>
      <c r="AA63" s="410">
        <f t="shared" si="493"/>
        <v>0.14034658098760158</v>
      </c>
      <c r="AB63" s="410">
        <f t="shared" si="493"/>
        <v>0.18681137077058316</v>
      </c>
      <c r="AC63" s="410">
        <f t="shared" si="493"/>
        <v>0.23300992157998768</v>
      </c>
      <c r="AD63" s="410">
        <f t="shared" si="493"/>
        <v>0.27888269359106788</v>
      </c>
      <c r="AE63" s="410">
        <f t="shared" si="493"/>
        <v>0.32437444776768243</v>
      </c>
      <c r="AF63" s="410">
        <f t="shared" si="493"/>
        <v>0.36943476127467995</v>
      </c>
      <c r="AG63" s="410">
        <f t="shared" si="493"/>
        <v>0.41401839397051793</v>
      </c>
      <c r="AH63" s="410">
        <f t="shared" si="493"/>
        <v>0.45808550763413841</v>
      </c>
      <c r="AI63" s="410">
        <f t="shared" si="493"/>
        <v>0.50160174646941436</v>
      </c>
      <c r="AJ63" s="410">
        <f t="shared" si="493"/>
        <v>0.54453819279717486</v>
      </c>
      <c r="AK63" s="410">
        <f t="shared" si="493"/>
        <v>0.58687121551199428</v>
      </c>
      <c r="AL63" s="410">
        <f t="shared" si="493"/>
        <v>0.62858223087503551</v>
      </c>
      <c r="AM63" s="410">
        <f t="shared" si="493"/>
        <v>0.66965739571278859</v>
      </c>
      <c r="AN63" s="410">
        <f t="shared" si="493"/>
        <v>0.71008725237076209</v>
      </c>
      <c r="AO63" s="410">
        <f t="shared" si="493"/>
        <v>0.74986634315011758</v>
      </c>
      <c r="AP63" s="410">
        <f t="shared" si="493"/>
        <v>0.78899280975163177</v>
      </c>
      <c r="AQ63" s="410">
        <f t="shared" si="493"/>
        <v>0.82746799074856647</v>
      </c>
      <c r="AR63" s="410">
        <f t="shared" si="493"/>
        <v>0.86529602754063151</v>
      </c>
      <c r="AS63" s="410">
        <f t="shared" si="493"/>
        <v>0.9024834867779008</v>
      </c>
      <c r="AT63" s="410">
        <f t="shared" si="493"/>
        <v>0.93903900500395521</v>
      </c>
      <c r="AU63" s="410">
        <f t="shared" si="493"/>
        <v>0.97497295931786576</v>
      </c>
      <c r="AV63" s="410">
        <f t="shared" si="493"/>
        <v>1.0102971662235423</v>
      </c>
      <c r="AW63" s="410">
        <f t="shared" si="493"/>
        <v>1.0450246095201252</v>
      </c>
      <c r="AX63" s="410">
        <f t="shared" si="493"/>
        <v>1.0791691970678312</v>
      </c>
      <c r="AY63" s="410">
        <f t="shared" si="493"/>
        <v>1.1127455455068569</v>
      </c>
      <c r="AZ63" s="410">
        <f t="shared" si="493"/>
        <v>1.1457687914746961</v>
      </c>
      <c r="BA63" s="410">
        <f t="shared" si="493"/>
        <v>1.1782544275198779</v>
      </c>
      <c r="BB63" s="410">
        <f t="shared" si="493"/>
        <v>1.2102181607111486</v>
      </c>
      <c r="BC63" s="410">
        <f t="shared" si="493"/>
        <v>1.2416757918562926</v>
      </c>
      <c r="BD63" s="410">
        <f t="shared" si="493"/>
        <v>1.2726431132458742</v>
      </c>
      <c r="BE63" s="410">
        <f t="shared" si="493"/>
        <v>1.3031358228995604</v>
      </c>
      <c r="BF63" s="410">
        <f t="shared" si="493"/>
        <v>1.3331694533969536</v>
      </c>
      <c r="BG63" s="410">
        <f t="shared" si="493"/>
        <v>1.362759313505679</v>
      </c>
      <c r="BH63" s="410">
        <f t="shared" si="493"/>
        <v>1.3919204409646182</v>
      </c>
      <c r="BI63" s="410">
        <f t="shared" si="493"/>
        <v>1.4206675649312825</v>
      </c>
      <c r="BJ63" s="410">
        <f t="shared" si="493"/>
        <v>1.4490150767524264</v>
      </c>
      <c r="BK63" s="410">
        <f t="shared" si="493"/>
        <v>1.4769770078621907</v>
      </c>
      <c r="BL63" s="410">
        <f t="shared" si="493"/>
        <v>1.504567013749027</v>
      </c>
      <c r="BM63" s="253"/>
      <c r="BN63" s="252"/>
      <c r="BO63" s="537">
        <f t="shared" si="308"/>
        <v>520</v>
      </c>
      <c r="BP63" s="524">
        <v>52000</v>
      </c>
      <c r="BQ63" s="382">
        <f t="shared" si="309"/>
        <v>216.74520064946785</v>
      </c>
      <c r="BR63" s="382">
        <f t="shared" si="310"/>
        <v>217.03024902156295</v>
      </c>
      <c r="BS63" s="382">
        <f t="shared" si="311"/>
        <v>217.50347576688947</v>
      </c>
      <c r="BT63" s="382">
        <f t="shared" si="312"/>
        <v>218.16214919186709</v>
      </c>
      <c r="BU63" s="382">
        <f t="shared" si="313"/>
        <v>219.00254039578039</v>
      </c>
      <c r="BV63" s="382">
        <f t="shared" si="314"/>
        <v>220.02001255188651</v>
      </c>
      <c r="BW63" s="382">
        <f t="shared" si="315"/>
        <v>221.209127503709</v>
      </c>
      <c r="BX63" s="382">
        <f t="shared" si="316"/>
        <v>222.56376456571928</v>
      </c>
      <c r="BY63" s="382">
        <f t="shared" si="317"/>
        <v>224.0772462531167</v>
      </c>
      <c r="BZ63" s="382">
        <f t="shared" si="318"/>
        <v>225.74246587472641</v>
      </c>
      <c r="CA63" s="382">
        <f t="shared" si="319"/>
        <v>227.55201243847566</v>
      </c>
      <c r="CB63" s="382">
        <f t="shared" si="320"/>
        <v>229.4982890514749</v>
      </c>
      <c r="CC63" s="382">
        <f t="shared" si="321"/>
        <v>231.5736218508313</v>
      </c>
      <c r="CD63" s="382">
        <f t="shared" si="322"/>
        <v>233.7703573879042</v>
      </c>
      <c r="CE63" s="382">
        <f t="shared" si="323"/>
        <v>236.08094723412353</v>
      </c>
      <c r="CF63" s="382">
        <f t="shared" si="324"/>
        <v>238.4980193273565</v>
      </c>
      <c r="CG63" s="382">
        <f t="shared" si="325"/>
        <v>241.01443620178682</v>
      </c>
      <c r="CH63" s="382">
        <f t="shared" si="326"/>
        <v>243.62334072801642</v>
      </c>
      <c r="CI63" s="382">
        <f t="shared" si="327"/>
        <v>246.31819033534381</v>
      </c>
      <c r="CJ63" s="382">
        <f t="shared" si="328"/>
        <v>249.09278090735555</v>
      </c>
      <c r="CK63" s="382">
        <f t="shared" si="329"/>
        <v>251.94126165377651</v>
      </c>
      <c r="CL63" s="382">
        <f t="shared" si="330"/>
        <v>254.85814228746273</v>
      </c>
      <c r="CM63" s="382">
        <f t="shared" si="331"/>
        <v>257.83829379682442</v>
      </c>
      <c r="CN63" s="382">
        <f t="shared" si="332"/>
        <v>260.87694402048379</v>
      </c>
      <c r="CO63" s="382">
        <f t="shared" si="333"/>
        <v>263.96966911926677</v>
      </c>
      <c r="CP63" s="382">
        <f t="shared" si="334"/>
        <v>267.11238191422376</v>
      </c>
      <c r="CQ63" s="382">
        <f t="shared" si="335"/>
        <v>270.30131792853291</v>
      </c>
      <c r="CR63" s="382">
        <f t="shared" si="336"/>
        <v>273.53301984327669</v>
      </c>
      <c r="CS63" s="382">
        <f t="shared" si="337"/>
        <v>276.80432095710938</v>
      </c>
      <c r="CT63" s="382">
        <f t="shared" si="338"/>
        <v>280.11232813078379</v>
      </c>
      <c r="CU63" s="382">
        <f t="shared" si="339"/>
        <v>283.45440460080147</v>
      </c>
      <c r="CV63" s="382">
        <f t="shared" si="340"/>
        <v>286.82815296254188</v>
      </c>
      <c r="CW63" s="382">
        <f t="shared" si="341"/>
        <v>290.23139855172178</v>
      </c>
      <c r="CX63" s="382">
        <f t="shared" si="342"/>
        <v>293.66217339311493</v>
      </c>
      <c r="CY63" s="382">
        <f t="shared" si="343"/>
        <v>297.11870083604293</v>
      </c>
      <c r="CZ63" s="382">
        <f t="shared" si="344"/>
        <v>300.59938095596829</v>
      </c>
      <c r="DA63" s="382">
        <f t="shared" si="345"/>
        <v>304.10277676939717</v>
      </c>
      <c r="DB63" s="382">
        <f t="shared" si="346"/>
        <v>307.6276012839794</v>
      </c>
      <c r="DC63" s="382">
        <f t="shared" si="347"/>
        <v>311.17270538614395</v>
      </c>
      <c r="DD63" s="382">
        <f t="shared" si="348"/>
        <v>314.73706655379601</v>
      </c>
      <c r="DE63" s="521"/>
      <c r="DF63" s="252"/>
      <c r="DG63" s="537">
        <f t="shared" si="349"/>
        <v>520</v>
      </c>
      <c r="DH63" s="524">
        <v>52000</v>
      </c>
      <c r="DI63" s="382">
        <f t="shared" si="350"/>
        <v>26.885415840432362</v>
      </c>
      <c r="DJ63" s="382">
        <f t="shared" si="351"/>
        <v>53.731249870045147</v>
      </c>
      <c r="DK63" s="382">
        <f t="shared" si="352"/>
        <v>80.498495433141116</v>
      </c>
      <c r="DL63" s="382">
        <f t="shared" si="353"/>
        <v>107.14927411137363</v>
      </c>
      <c r="DM63" s="382">
        <f t="shared" si="354"/>
        <v>133.64734627799891</v>
      </c>
      <c r="DN63" s="382">
        <f t="shared" si="355"/>
        <v>159.95856171520063</v>
      </c>
      <c r="DO63" s="382">
        <f t="shared" si="356"/>
        <v>186.05123700563249</v>
      </c>
      <c r="DP63" s="382">
        <f t="shared" si="357"/>
        <v>211.89645115715774</v>
      </c>
      <c r="DQ63" s="382">
        <f t="shared" si="358"/>
        <v>237.46825581177777</v>
      </c>
      <c r="DR63" s="382">
        <f t="shared" si="359"/>
        <v>262.7438009874457</v>
      </c>
      <c r="DS63" s="382">
        <f t="shared" si="360"/>
        <v>287.70338125294853</v>
      </c>
      <c r="DT63" s="382">
        <f t="shared" si="361"/>
        <v>312.33041031421135</v>
      </c>
      <c r="DU63" s="382">
        <f t="shared" si="362"/>
        <v>336.61133409375822</v>
      </c>
      <c r="DV63" s="382">
        <f t="shared" si="363"/>
        <v>360.53549352882186</v>
      </c>
      <c r="DW63" s="382">
        <f t="shared" si="364"/>
        <v>384.09494859954771</v>
      </c>
      <c r="DX63" s="382">
        <f t="shared" si="365"/>
        <v>407.28427468531771</v>
      </c>
      <c r="DY63" s="382">
        <f t="shared" si="366"/>
        <v>430.1003414174267</v>
      </c>
      <c r="DZ63" s="382">
        <f t="shared" si="367"/>
        <v>452.54208293242078</v>
      </c>
      <c r="EA63" s="382">
        <f t="shared" si="368"/>
        <v>474.61026699487854</v>
      </c>
      <c r="EB63" s="382">
        <f t="shared" si="369"/>
        <v>496.30726898468657</v>
      </c>
      <c r="EC63" s="382">
        <f t="shared" si="370"/>
        <v>517.63685533097521</v>
      </c>
      <c r="ED63" s="382">
        <f t="shared" si="371"/>
        <v>538.60397969032181</v>
      </c>
      <c r="EE63" s="382">
        <f t="shared" si="372"/>
        <v>559.21459404856239</v>
      </c>
      <c r="EF63" s="382">
        <f t="shared" si="373"/>
        <v>579.47547599001223</v>
      </c>
      <c r="EG63" s="382">
        <f t="shared" si="374"/>
        <v>599.39407262373868</v>
      </c>
      <c r="EH63" s="382">
        <f t="shared" si="375"/>
        <v>618.97836107190756</v>
      </c>
      <c r="EI63" s="382">
        <f t="shared" si="376"/>
        <v>638.23672499114866</v>
      </c>
      <c r="EJ63" s="382">
        <f t="shared" si="377"/>
        <v>657.1778462925962</v>
      </c>
      <c r="EK63" s="382">
        <f t="shared" si="378"/>
        <v>675.81061102704143</v>
      </c>
      <c r="EL63" s="382">
        <f t="shared" si="379"/>
        <v>694.14402828749439</v>
      </c>
      <c r="EM63" s="382">
        <f t="shared" si="380"/>
        <v>712.18716093280284</v>
      </c>
      <c r="EN63" s="382">
        <f t="shared" si="381"/>
        <v>729.94906693659823</v>
      </c>
      <c r="EO63" s="382">
        <f t="shared" si="382"/>
        <v>747.43875020161636</v>
      </c>
      <c r="EP63" s="382">
        <f t="shared" si="383"/>
        <v>764.66511973924423</v>
      </c>
      <c r="EQ63" s="382">
        <f t="shared" si="384"/>
        <v>781.636956189182</v>
      </c>
      <c r="ER63" s="382">
        <f t="shared" si="385"/>
        <v>798.3628847373526</v>
      </c>
      <c r="ES63" s="382">
        <f t="shared" si="386"/>
        <v>814.85135357686715</v>
      </c>
      <c r="ET63" s="382">
        <f t="shared" si="387"/>
        <v>831.11061714294465</v>
      </c>
      <c r="EU63" s="382">
        <f t="shared" si="388"/>
        <v>847.14872343596517</v>
      </c>
      <c r="EV63" s="382">
        <f t="shared" si="389"/>
        <v>862.97350482538877</v>
      </c>
      <c r="EW63" s="521"/>
      <c r="EX63" s="252"/>
      <c r="EY63" s="515">
        <f t="shared" si="390"/>
        <v>520</v>
      </c>
      <c r="EZ63" s="524">
        <v>52000</v>
      </c>
      <c r="FA63" s="382">
        <f t="shared" si="391"/>
        <v>265.59520064946787</v>
      </c>
      <c r="FB63" s="382">
        <f t="shared" si="392"/>
        <v>275.88024902156297</v>
      </c>
      <c r="FC63" s="382">
        <f t="shared" si="393"/>
        <v>286.35347576688946</v>
      </c>
      <c r="FD63" s="382">
        <f t="shared" si="394"/>
        <v>297.01214919186714</v>
      </c>
      <c r="FE63" s="382">
        <f t="shared" si="395"/>
        <v>307.85254039578041</v>
      </c>
      <c r="FF63" s="382">
        <f t="shared" si="396"/>
        <v>318.87001255188653</v>
      </c>
      <c r="FG63" s="382">
        <f t="shared" si="397"/>
        <v>330.05912750370902</v>
      </c>
      <c r="FH63" s="382">
        <f t="shared" si="398"/>
        <v>341.4137645657193</v>
      </c>
      <c r="FI63" s="382">
        <f t="shared" si="399"/>
        <v>352.92724625311672</v>
      </c>
      <c r="FJ63" s="382">
        <f t="shared" si="400"/>
        <v>364.59246587472643</v>
      </c>
      <c r="FK63" s="382">
        <f t="shared" si="401"/>
        <v>376.40201243847571</v>
      </c>
      <c r="FL63" s="382">
        <f t="shared" si="402"/>
        <v>388.34828905147492</v>
      </c>
      <c r="FM63" s="382">
        <f t="shared" si="403"/>
        <v>400.4236218508313</v>
      </c>
      <c r="FN63" s="382">
        <f t="shared" si="404"/>
        <v>412.62035738790422</v>
      </c>
      <c r="FO63" s="382">
        <f t="shared" si="405"/>
        <v>424.93094723412355</v>
      </c>
      <c r="FP63" s="382">
        <f t="shared" si="406"/>
        <v>437.3480193273565</v>
      </c>
      <c r="FQ63" s="382">
        <f t="shared" si="407"/>
        <v>449.86443620178682</v>
      </c>
      <c r="FR63" s="382">
        <f t="shared" si="408"/>
        <v>462.47334072801641</v>
      </c>
      <c r="FS63" s="382">
        <f t="shared" si="409"/>
        <v>475.16819033534387</v>
      </c>
      <c r="FT63" s="382">
        <f t="shared" si="410"/>
        <v>487.94278090735554</v>
      </c>
      <c r="FU63" s="382">
        <f t="shared" si="411"/>
        <v>500.79126165377653</v>
      </c>
      <c r="FV63" s="382">
        <f t="shared" si="412"/>
        <v>513.70814228746281</v>
      </c>
      <c r="FW63" s="382">
        <f t="shared" si="413"/>
        <v>526.68829379682438</v>
      </c>
      <c r="FX63" s="382">
        <f t="shared" si="414"/>
        <v>539.72694402048387</v>
      </c>
      <c r="FY63" s="382">
        <f t="shared" si="415"/>
        <v>552.81966911926679</v>
      </c>
      <c r="FZ63" s="382">
        <f t="shared" si="416"/>
        <v>565.96238191422378</v>
      </c>
      <c r="GA63" s="382">
        <f t="shared" si="417"/>
        <v>579.15131792853299</v>
      </c>
      <c r="GB63" s="382">
        <f t="shared" si="418"/>
        <v>592.38301984327677</v>
      </c>
      <c r="GC63" s="382">
        <f t="shared" si="419"/>
        <v>605.65432095710935</v>
      </c>
      <c r="GD63" s="382">
        <f t="shared" si="420"/>
        <v>618.96232813078382</v>
      </c>
      <c r="GE63" s="382">
        <f t="shared" si="421"/>
        <v>632.30440460080149</v>
      </c>
      <c r="GF63" s="382">
        <f t="shared" si="422"/>
        <v>645.67815296254184</v>
      </c>
      <c r="GG63" s="382">
        <f t="shared" si="423"/>
        <v>659.0813985517218</v>
      </c>
      <c r="GH63" s="382">
        <f t="shared" si="424"/>
        <v>672.51217339311495</v>
      </c>
      <c r="GI63" s="382">
        <f t="shared" si="425"/>
        <v>685.9687008360429</v>
      </c>
      <c r="GJ63" s="382">
        <f t="shared" si="426"/>
        <v>699.44938095596831</v>
      </c>
      <c r="GK63" s="382">
        <f t="shared" si="427"/>
        <v>712.95277676939713</v>
      </c>
      <c r="GL63" s="382">
        <f t="shared" si="428"/>
        <v>726.47760128397942</v>
      </c>
      <c r="GM63" s="382">
        <f t="shared" si="429"/>
        <v>740.02270538614403</v>
      </c>
      <c r="GN63" s="382">
        <f t="shared" si="430"/>
        <v>753.58706655379603</v>
      </c>
      <c r="GO63" s="511"/>
      <c r="GP63" s="521"/>
      <c r="GQ63" s="524">
        <v>52000</v>
      </c>
      <c r="GR63" s="583">
        <f t="shared" si="431"/>
        <v>8.878783435071341</v>
      </c>
      <c r="GS63" s="477">
        <f t="shared" si="432"/>
        <v>4.1344468942898089</v>
      </c>
      <c r="GT63" s="477">
        <f t="shared" si="433"/>
        <v>2.5572525203868364</v>
      </c>
      <c r="GU63" s="477">
        <f t="shared" si="434"/>
        <v>1.7719473757997211</v>
      </c>
      <c r="GV63" s="477">
        <f t="shared" si="435"/>
        <v>1.3034691594655272</v>
      </c>
      <c r="GW63" s="477">
        <f t="shared" si="436"/>
        <v>0.99345386162961968</v>
      </c>
      <c r="GX63" s="477">
        <f t="shared" si="437"/>
        <v>0.77402275209660043</v>
      </c>
      <c r="GY63" s="477">
        <f t="shared" si="438"/>
        <v>0.61122927119011616</v>
      </c>
      <c r="GZ63" s="477">
        <f t="shared" si="439"/>
        <v>0.48620810409646553</v>
      </c>
      <c r="HA63" s="477">
        <f t="shared" si="440"/>
        <v>0.3876348918776098</v>
      </c>
      <c r="HB63" s="477">
        <f t="shared" si="441"/>
        <v>0.30829888338206018</v>
      </c>
      <c r="HC63" s="477">
        <f t="shared" si="442"/>
        <v>0.24338929616487839</v>
      </c>
      <c r="HD63" s="477">
        <f t="shared" si="443"/>
        <v>0.18957260583299043</v>
      </c>
      <c r="HE63" s="477">
        <f t="shared" si="444"/>
        <v>0.14446528786747206</v>
      </c>
      <c r="HF63" s="477">
        <f t="shared" si="445"/>
        <v>0.10631745817920379</v>
      </c>
      <c r="HG63" s="477">
        <f t="shared" si="446"/>
        <v>7.3815137265653336E-2</v>
      </c>
      <c r="HH63" s="477">
        <f t="shared" si="447"/>
        <v>4.5952288061958078E-2</v>
      </c>
      <c r="HI63" s="477">
        <f t="shared" si="448"/>
        <v>2.194549008844043E-2</v>
      </c>
      <c r="HJ63" s="477">
        <f t="shared" si="449"/>
        <v>1.1755399730350605E-3</v>
      </c>
      <c r="HK63" s="477">
        <f t="shared" si="450"/>
        <v>1.6853446644943489E-2</v>
      </c>
      <c r="HL63" s="477">
        <f t="shared" si="451"/>
        <v>3.2543265618959191E-2</v>
      </c>
      <c r="HM63" s="477">
        <f t="shared" si="452"/>
        <v>4.6222899090298634E-2</v>
      </c>
      <c r="HN63" s="477">
        <f t="shared" si="453"/>
        <v>5.8164255006752222E-2</v>
      </c>
      <c r="HO63" s="477">
        <f t="shared" si="454"/>
        <v>6.8593984761166071E-2</v>
      </c>
      <c r="HP63" s="477">
        <f t="shared" si="455"/>
        <v>7.7702475936408402E-2</v>
      </c>
      <c r="HQ63" s="477">
        <f t="shared" si="456"/>
        <v>8.5650779561783158E-2</v>
      </c>
      <c r="HR63" s="477">
        <f t="shared" si="457"/>
        <v>9.2576006282676843E-2</v>
      </c>
      <c r="HS63" s="477">
        <f t="shared" si="458"/>
        <v>9.8595573199633912E-2</v>
      </c>
      <c r="HT63" s="477">
        <f t="shared" si="459"/>
        <v>0.10381057788263241</v>
      </c>
      <c r="HU63" s="477">
        <f t="shared" si="460"/>
        <v>0.10830850240430577</v>
      </c>
      <c r="HV63" s="477">
        <f t="shared" si="461"/>
        <v>0.11216539796557572</v>
      </c>
      <c r="HW63" s="477">
        <f t="shared" si="462"/>
        <v>0.1154476631194543</v>
      </c>
      <c r="HX63" s="477">
        <f t="shared" si="463"/>
        <v>0.11821350127493493</v>
      </c>
      <c r="HY63" s="477">
        <f t="shared" si="464"/>
        <v>0.12051412306808769</v>
      </c>
      <c r="HZ63" s="477">
        <f t="shared" si="465"/>
        <v>0.12239474425513758</v>
      </c>
      <c r="IA63" s="477">
        <f t="shared" si="466"/>
        <v>0.12389541857763729</v>
      </c>
      <c r="IB63" s="477">
        <f t="shared" si="467"/>
        <v>0.12505173656541965</v>
      </c>
      <c r="IC63" s="477">
        <f t="shared" si="468"/>
        <v>0.12589541476278499</v>
      </c>
      <c r="ID63" s="477">
        <f t="shared" si="469"/>
        <v>0.12645479487394712</v>
      </c>
      <c r="IE63" s="477">
        <f t="shared" si="470"/>
        <v>0.12675526845256463</v>
      </c>
    </row>
    <row r="64" spans="1:270">
      <c r="J64" s="252"/>
      <c r="K64" s="499">
        <v>47000</v>
      </c>
      <c r="L64" s="382">
        <f t="shared" si="476"/>
        <v>14.3256</v>
      </c>
      <c r="M64" s="382">
        <v>470</v>
      </c>
      <c r="N64" s="493">
        <f t="shared" si="477"/>
        <v>133.96033262359316</v>
      </c>
      <c r="O64" s="263">
        <f t="shared" si="478"/>
        <v>0.21540482830796978</v>
      </c>
      <c r="P64" s="383">
        <f t="shared" si="484"/>
        <v>-56.500002288000502</v>
      </c>
      <c r="Q64" s="383">
        <f t="shared" si="479"/>
        <v>216.64999771199948</v>
      </c>
      <c r="R64" s="382">
        <f t="shared" si="480"/>
        <v>573.56933718429855</v>
      </c>
      <c r="S64" s="263">
        <f t="shared" si="481"/>
        <v>0.13220856908324025</v>
      </c>
      <c r="T64" s="492">
        <f>O64/Konstanten!$C$22</f>
        <v>0.17584067616977123</v>
      </c>
      <c r="U64" s="492">
        <f t="shared" si="482"/>
        <v>0.75186533996876448</v>
      </c>
      <c r="V64" s="279"/>
      <c r="X64" s="524">
        <v>53000</v>
      </c>
      <c r="Y64" s="410">
        <f t="shared" ref="Y64:BL64" si="494">SQRT(5*((((1/$S70)*(((1+0.2*(Y$10/661.48)^2)^3.5)-1))+1)^(1/3.5)-1))</f>
        <v>4.801332763535552E-2</v>
      </c>
      <c r="Z64" s="410">
        <f t="shared" si="494"/>
        <v>9.595209636253127E-2</v>
      </c>
      <c r="AA64" s="410">
        <f t="shared" si="494"/>
        <v>0.14374288409918445</v>
      </c>
      <c r="AB64" s="410">
        <f t="shared" si="494"/>
        <v>0.19131449660518846</v>
      </c>
      <c r="AC64" s="410">
        <f t="shared" si="494"/>
        <v>0.23859897040437203</v>
      </c>
      <c r="AD64" s="410">
        <f t="shared" si="494"/>
        <v>0.28553245194039556</v>
      </c>
      <c r="AE64" s="410">
        <f t="shared" si="494"/>
        <v>0.33205592619593788</v>
      </c>
      <c r="AF64" s="410">
        <f t="shared" si="494"/>
        <v>0.37811577818202807</v>
      </c>
      <c r="AG64" s="410">
        <f t="shared" si="494"/>
        <v>0.42366418108308779</v>
      </c>
      <c r="AH64" s="410">
        <f t="shared" si="494"/>
        <v>0.46865931446278758</v>
      </c>
      <c r="AI64" s="410">
        <f t="shared" si="494"/>
        <v>0.51306542404754607</v>
      </c>
      <c r="AJ64" s="410">
        <f t="shared" si="494"/>
        <v>0.55685274075084823</v>
      </c>
      <c r="AK64" s="410">
        <f t="shared" si="494"/>
        <v>0.59999728061020086</v>
      </c>
      <c r="AL64" s="410">
        <f t="shared" si="494"/>
        <v>0.64248054926234588</v>
      </c>
      <c r="AM64" s="410">
        <f t="shared" si="494"/>
        <v>0.68428917474698447</v>
      </c>
      <c r="AN64" s="410">
        <f t="shared" si="494"/>
        <v>0.72541449117970913</v>
      </c>
      <c r="AO64" s="410">
        <f t="shared" si="494"/>
        <v>0.76585209358500894</v>
      </c>
      <c r="AP64" s="410">
        <f t="shared" si="494"/>
        <v>0.80560138132668513</v>
      </c>
      <c r="AQ64" s="410">
        <f t="shared" si="494"/>
        <v>0.84466510445804155</v>
      </c>
      <c r="AR64" s="410">
        <f t="shared" si="494"/>
        <v>0.88304892420811221</v>
      </c>
      <c r="AS64" s="410">
        <f t="shared" si="494"/>
        <v>0.92076099591496807</v>
      </c>
      <c r="AT64" s="410">
        <f t="shared" si="494"/>
        <v>0.95781158013521872</v>
      </c>
      <c r="AU64" s="410">
        <f t="shared" si="494"/>
        <v>0.99421268546105446</v>
      </c>
      <c r="AV64" s="410">
        <f t="shared" si="494"/>
        <v>1.0299777447796716</v>
      </c>
      <c r="AW64" s="410">
        <f t="shared" si="494"/>
        <v>1.0651213252980916</v>
      </c>
      <c r="AX64" s="410">
        <f t="shared" si="494"/>
        <v>1.0996588715935773</v>
      </c>
      <c r="AY64" s="410">
        <f t="shared" si="494"/>
        <v>1.1336064801891179</v>
      </c>
      <c r="AZ64" s="410">
        <f t="shared" si="494"/>
        <v>1.1669807036447932</v>
      </c>
      <c r="BA64" s="410">
        <f t="shared" si="494"/>
        <v>1.1997983818497242</v>
      </c>
      <c r="BB64" s="410">
        <f t="shared" si="494"/>
        <v>1.2320764980514924</v>
      </c>
      <c r="BC64" s="410">
        <f t="shared" si="494"/>
        <v>1.2638320571304296</v>
      </c>
      <c r="BD64" s="410">
        <f t="shared" si="494"/>
        <v>1.2950819836827689</v>
      </c>
      <c r="BE64" s="410">
        <f t="shared" si="494"/>
        <v>1.325843037591983</v>
      </c>
      <c r="BF64" s="410">
        <f t="shared" si="494"/>
        <v>1.3561317449206163</v>
      </c>
      <c r="BG64" s="410">
        <f t="shared" si="494"/>
        <v>1.3859643421295156</v>
      </c>
      <c r="BH64" s="410">
        <f t="shared" si="494"/>
        <v>1.4153567318147897</v>
      </c>
      <c r="BI64" s="410">
        <f t="shared" si="494"/>
        <v>1.4443244483370654</v>
      </c>
      <c r="BJ64" s="410">
        <f t="shared" si="494"/>
        <v>1.4728826318957722</v>
      </c>
      <c r="BK64" s="410">
        <f t="shared" si="494"/>
        <v>1.5010460097699287</v>
      </c>
      <c r="BL64" s="410">
        <f t="shared" si="494"/>
        <v>1.5288288836033894</v>
      </c>
      <c r="BM64" s="253"/>
      <c r="BN64" s="252"/>
      <c r="BO64" s="537">
        <f t="shared" si="308"/>
        <v>530</v>
      </c>
      <c r="BP64" s="524">
        <v>53000</v>
      </c>
      <c r="BQ64" s="382">
        <f t="shared" si="309"/>
        <v>216.74988547733935</v>
      </c>
      <c r="BR64" s="382">
        <f t="shared" si="310"/>
        <v>217.0489285596129</v>
      </c>
      <c r="BS64" s="382">
        <f t="shared" si="311"/>
        <v>217.54528288741867</v>
      </c>
      <c r="BT64" s="382">
        <f t="shared" si="312"/>
        <v>218.23592927761823</v>
      </c>
      <c r="BU64" s="382">
        <f t="shared" si="313"/>
        <v>219.11675156376742</v>
      </c>
      <c r="BV64" s="382">
        <f t="shared" si="314"/>
        <v>220.18263976023562</v>
      </c>
      <c r="BW64" s="382">
        <f t="shared" si="315"/>
        <v>221.42761277636339</v>
      </c>
      <c r="BX64" s="382">
        <f t="shared" si="316"/>
        <v>222.84495454887869</v>
      </c>
      <c r="BY64" s="382">
        <f t="shared" si="317"/>
        <v>224.42735731982458</v>
      </c>
      <c r="BZ64" s="382">
        <f t="shared" si="318"/>
        <v>226.16706610439968</v>
      </c>
      <c r="CA64" s="382">
        <f t="shared" si="319"/>
        <v>228.0560190764119</v>
      </c>
      <c r="CB64" s="382">
        <f t="shared" si="320"/>
        <v>230.08597953172998</v>
      </c>
      <c r="CC64" s="382">
        <f t="shared" si="321"/>
        <v>232.24865615019337</v>
      </c>
      <c r="CD64" s="382">
        <f t="shared" si="322"/>
        <v>234.53580935340943</v>
      </c>
      <c r="CE64" s="382">
        <f t="shared" si="323"/>
        <v>236.93934256143461</v>
      </c>
      <c r="CF64" s="382">
        <f t="shared" si="324"/>
        <v>239.45137802450398</v>
      </c>
      <c r="CG64" s="382">
        <f t="shared" si="325"/>
        <v>242.06431761294283</v>
      </c>
      <c r="CH64" s="382">
        <f t="shared" si="326"/>
        <v>244.77088947887137</v>
      </c>
      <c r="CI64" s="382">
        <f t="shared" si="327"/>
        <v>247.56418186491982</v>
      </c>
      <c r="CJ64" s="382">
        <f t="shared" si="328"/>
        <v>250.43766554745355</v>
      </c>
      <c r="CK64" s="382">
        <f t="shared" si="329"/>
        <v>253.38520649060109</v>
      </c>
      <c r="CL64" s="382">
        <f t="shared" si="330"/>
        <v>256.40107028056769</v>
      </c>
      <c r="CM64" s="382">
        <f t="shared" si="331"/>
        <v>259.47991983384037</v>
      </c>
      <c r="CN64" s="382">
        <f t="shared" si="332"/>
        <v>262.61680775149819</v>
      </c>
      <c r="CO64" s="382">
        <f t="shared" si="333"/>
        <v>265.80716454427414</v>
      </c>
      <c r="CP64" s="382">
        <f t="shared" si="334"/>
        <v>269.04678379442703</v>
      </c>
      <c r="CQ64" s="382">
        <f t="shared" si="335"/>
        <v>272.33180516194079</v>
      </c>
      <c r="CR64" s="382">
        <f t="shared" si="336"/>
        <v>275.65869599171344</v>
      </c>
      <c r="CS64" s="382">
        <f t="shared" si="337"/>
        <v>279.02423213995252</v>
      </c>
      <c r="CT64" s="382">
        <f t="shared" si="338"/>
        <v>282.42547851456925</v>
      </c>
      <c r="CU64" s="382">
        <f t="shared" si="339"/>
        <v>285.85976971684892</v>
      </c>
      <c r="CV64" s="382">
        <f t="shared" si="340"/>
        <v>289.3246910799341</v>
      </c>
      <c r="CW64" s="382">
        <f t="shared" si="341"/>
        <v>292.8180603227508</v>
      </c>
      <c r="CX64" s="382">
        <f t="shared" si="342"/>
        <v>296.3379099745938</v>
      </c>
      <c r="CY64" s="382">
        <f t="shared" si="343"/>
        <v>299.88247067416626</v>
      </c>
      <c r="CZ64" s="382">
        <f t="shared" si="344"/>
        <v>303.45015540577396</v>
      </c>
      <c r="DA64" s="382">
        <f t="shared" si="345"/>
        <v>307.03954470315261</v>
      </c>
      <c r="DB64" s="382">
        <f t="shared" si="346"/>
        <v>310.64937282654103</v>
      </c>
      <c r="DC64" s="382">
        <f t="shared" si="347"/>
        <v>314.27851489988768</v>
      </c>
      <c r="DD64" s="382">
        <f t="shared" si="348"/>
        <v>317.9259749813242</v>
      </c>
      <c r="DE64" s="521"/>
      <c r="DF64" s="252"/>
      <c r="DG64" s="537">
        <f t="shared" si="349"/>
        <v>530</v>
      </c>
      <c r="DH64" s="524">
        <v>53000</v>
      </c>
      <c r="DI64" s="382">
        <f t="shared" si="350"/>
        <v>27.538972507823431</v>
      </c>
      <c r="DJ64" s="382">
        <f t="shared" si="351"/>
        <v>55.035180312101005</v>
      </c>
      <c r="DK64" s="382">
        <f t="shared" si="352"/>
        <v>82.446510757728674</v>
      </c>
      <c r="DL64" s="382">
        <f t="shared" si="353"/>
        <v>109.73212901158568</v>
      </c>
      <c r="DM64" s="382">
        <f t="shared" si="354"/>
        <v>136.85305330769174</v>
      </c>
      <c r="DN64" s="382">
        <f t="shared" si="355"/>
        <v>163.77265920406026</v>
      </c>
      <c r="DO64" s="382">
        <f t="shared" si="356"/>
        <v>190.45709749632243</v>
      </c>
      <c r="DP64" s="382">
        <f t="shared" si="357"/>
        <v>216.87561627079108</v>
      </c>
      <c r="DQ64" s="382">
        <f t="shared" si="358"/>
        <v>243.00078353255529</v>
      </c>
      <c r="DR64" s="382">
        <f t="shared" si="359"/>
        <v>268.80861236166879</v>
      </c>
      <c r="DS64" s="382">
        <f t="shared" si="360"/>
        <v>294.27859520313206</v>
      </c>
      <c r="DT64" s="382">
        <f t="shared" si="361"/>
        <v>319.39365742172407</v>
      </c>
      <c r="DU64" s="382">
        <f t="shared" si="362"/>
        <v>344.14004255197449</v>
      </c>
      <c r="DV64" s="382">
        <f t="shared" si="363"/>
        <v>368.50714279420782</v>
      </c>
      <c r="DW64" s="382">
        <f t="shared" si="364"/>
        <v>392.48728840201852</v>
      </c>
      <c r="DX64" s="382">
        <f t="shared" si="365"/>
        <v>416.07550888983093</v>
      </c>
      <c r="DY64" s="382">
        <f t="shared" si="366"/>
        <v>439.26927769876096</v>
      </c>
      <c r="DZ64" s="382">
        <f t="shared" si="367"/>
        <v>462.06825032230211</v>
      </c>
      <c r="EA64" s="382">
        <f t="shared" si="368"/>
        <v>484.47400410670519</v>
      </c>
      <c r="EB64" s="382">
        <f t="shared" si="369"/>
        <v>506.48978615935482</v>
      </c>
      <c r="EC64" s="382">
        <f t="shared" si="370"/>
        <v>528.12027413210285</v>
      </c>
      <c r="ED64" s="382">
        <f t="shared" si="371"/>
        <v>549.37135316560307</v>
      </c>
      <c r="EE64" s="382">
        <f t="shared" si="372"/>
        <v>570.24991102011847</v>
      </c>
      <c r="EF64" s="382">
        <f t="shared" si="373"/>
        <v>590.7636523878549</v>
      </c>
      <c r="EG64" s="382">
        <f t="shared" si="374"/>
        <v>610.92093257208796</v>
      </c>
      <c r="EH64" s="382">
        <f t="shared" si="375"/>
        <v>630.73061010876177</v>
      </c>
      <c r="EI64" s="382">
        <f t="shared" si="376"/>
        <v>650.20191746989804</v>
      </c>
      <c r="EJ64" s="382">
        <f t="shared" si="377"/>
        <v>669.34434869641041</v>
      </c>
      <c r="EK64" s="382">
        <f t="shared" si="378"/>
        <v>688.16756263234026</v>
      </c>
      <c r="EL64" s="382">
        <f t="shared" si="379"/>
        <v>706.68130034774617</v>
      </c>
      <c r="EM64" s="382">
        <f t="shared" si="380"/>
        <v>724.89531532056901</v>
      </c>
      <c r="EN64" s="382">
        <f t="shared" si="381"/>
        <v>742.81931498025233</v>
      </c>
      <c r="EO64" s="382">
        <f t="shared" si="382"/>
        <v>760.46291228205064</v>
      </c>
      <c r="EP64" s="382">
        <f t="shared" si="383"/>
        <v>777.83558606870406</v>
      </c>
      <c r="EQ64" s="382">
        <f t="shared" si="384"/>
        <v>794.94664907629863</v>
      </c>
      <c r="ER64" s="382">
        <f t="shared" si="385"/>
        <v>811.80522254634388</v>
      </c>
      <c r="ES64" s="382">
        <f t="shared" si="386"/>
        <v>828.42021651176822</v>
      </c>
      <c r="ET64" s="382">
        <f t="shared" si="387"/>
        <v>844.80031492672322</v>
      </c>
      <c r="EU64" s="382">
        <f t="shared" si="388"/>
        <v>860.95396490687415</v>
      </c>
      <c r="EV64" s="382">
        <f t="shared" si="389"/>
        <v>876.88936943660724</v>
      </c>
      <c r="EW64" s="521"/>
      <c r="EX64" s="252"/>
      <c r="EY64" s="515">
        <f t="shared" si="390"/>
        <v>530</v>
      </c>
      <c r="EZ64" s="524">
        <v>53000</v>
      </c>
      <c r="FA64" s="382">
        <f t="shared" si="391"/>
        <v>271.5998854773394</v>
      </c>
      <c r="FB64" s="382">
        <f t="shared" si="392"/>
        <v>281.89892855961295</v>
      </c>
      <c r="FC64" s="382">
        <f t="shared" si="393"/>
        <v>292.39528288741872</v>
      </c>
      <c r="FD64" s="382">
        <f t="shared" si="394"/>
        <v>303.08592927761822</v>
      </c>
      <c r="FE64" s="382">
        <f t="shared" si="395"/>
        <v>313.96675156376745</v>
      </c>
      <c r="FF64" s="382">
        <f t="shared" si="396"/>
        <v>325.03263976023561</v>
      </c>
      <c r="FG64" s="382">
        <f t="shared" si="397"/>
        <v>336.27761277636341</v>
      </c>
      <c r="FH64" s="382">
        <f t="shared" si="398"/>
        <v>347.69495454887874</v>
      </c>
      <c r="FI64" s="382">
        <f t="shared" si="399"/>
        <v>359.2773573198246</v>
      </c>
      <c r="FJ64" s="382">
        <f t="shared" si="400"/>
        <v>371.0170661043997</v>
      </c>
      <c r="FK64" s="382">
        <f t="shared" si="401"/>
        <v>382.90601907641189</v>
      </c>
      <c r="FL64" s="382">
        <f t="shared" si="402"/>
        <v>394.93597953173003</v>
      </c>
      <c r="FM64" s="382">
        <f t="shared" si="403"/>
        <v>407.09865615019339</v>
      </c>
      <c r="FN64" s="382">
        <f t="shared" si="404"/>
        <v>419.38580935340946</v>
      </c>
      <c r="FO64" s="382">
        <f t="shared" si="405"/>
        <v>431.78934256143464</v>
      </c>
      <c r="FP64" s="382">
        <f t="shared" si="406"/>
        <v>444.301378024504</v>
      </c>
      <c r="FQ64" s="382">
        <f t="shared" si="407"/>
        <v>456.91431761294285</v>
      </c>
      <c r="FR64" s="382">
        <f t="shared" si="408"/>
        <v>469.62088947887139</v>
      </c>
      <c r="FS64" s="382">
        <f t="shared" si="409"/>
        <v>482.41418186491984</v>
      </c>
      <c r="FT64" s="382">
        <f t="shared" si="410"/>
        <v>495.28766554745357</v>
      </c>
      <c r="FU64" s="382">
        <f t="shared" si="411"/>
        <v>508.23520649060112</v>
      </c>
      <c r="FV64" s="382">
        <f t="shared" si="412"/>
        <v>521.25107028056777</v>
      </c>
      <c r="FW64" s="382">
        <f t="shared" si="413"/>
        <v>534.32991983384045</v>
      </c>
      <c r="FX64" s="382">
        <f t="shared" si="414"/>
        <v>547.46680775149821</v>
      </c>
      <c r="FY64" s="382">
        <f t="shared" si="415"/>
        <v>560.65716454427411</v>
      </c>
      <c r="FZ64" s="382">
        <f t="shared" si="416"/>
        <v>573.89678379442705</v>
      </c>
      <c r="GA64" s="382">
        <f t="shared" si="417"/>
        <v>587.18180516194082</v>
      </c>
      <c r="GB64" s="382">
        <f t="shared" si="418"/>
        <v>600.50869599171347</v>
      </c>
      <c r="GC64" s="382">
        <f t="shared" si="419"/>
        <v>613.87423213995248</v>
      </c>
      <c r="GD64" s="382">
        <f t="shared" si="420"/>
        <v>627.27547851456927</v>
      </c>
      <c r="GE64" s="382">
        <f t="shared" si="421"/>
        <v>640.709769716849</v>
      </c>
      <c r="GF64" s="382">
        <f t="shared" si="422"/>
        <v>654.17469107993406</v>
      </c>
      <c r="GG64" s="382">
        <f t="shared" si="423"/>
        <v>667.66806032275076</v>
      </c>
      <c r="GH64" s="382">
        <f t="shared" si="424"/>
        <v>681.18790997459382</v>
      </c>
      <c r="GI64" s="382">
        <f t="shared" si="425"/>
        <v>694.73247067416628</v>
      </c>
      <c r="GJ64" s="382">
        <f t="shared" si="426"/>
        <v>708.30015540577392</v>
      </c>
      <c r="GK64" s="382">
        <f t="shared" si="427"/>
        <v>721.88954470315264</v>
      </c>
      <c r="GL64" s="382">
        <f t="shared" si="428"/>
        <v>735.49937282654105</v>
      </c>
      <c r="GM64" s="382">
        <f t="shared" si="429"/>
        <v>749.1285148998877</v>
      </c>
      <c r="GN64" s="382">
        <f t="shared" si="430"/>
        <v>762.77597498132423</v>
      </c>
      <c r="GO64" s="511"/>
      <c r="GP64" s="521"/>
      <c r="GQ64" s="524">
        <v>53000</v>
      </c>
      <c r="GR64" s="583">
        <f t="shared" si="431"/>
        <v>8.862382679679925</v>
      </c>
      <c r="GS64" s="477">
        <f t="shared" si="432"/>
        <v>4.1221587166787144</v>
      </c>
      <c r="GT64" s="477">
        <f t="shared" si="433"/>
        <v>2.5464846262157805</v>
      </c>
      <c r="GU64" s="477">
        <f t="shared" si="434"/>
        <v>1.76205275526567</v>
      </c>
      <c r="GV64" s="477">
        <f t="shared" si="435"/>
        <v>1.2941888688289949</v>
      </c>
      <c r="GW64" s="477">
        <f t="shared" si="436"/>
        <v>0.98465752061365674</v>
      </c>
      <c r="GX64" s="477">
        <f t="shared" si="437"/>
        <v>0.76563445099680072</v>
      </c>
      <c r="GY64" s="477">
        <f t="shared" si="438"/>
        <v>0.60319984573437024</v>
      </c>
      <c r="GZ64" s="477">
        <f t="shared" si="439"/>
        <v>0.47850287598637109</v>
      </c>
      <c r="HA64" s="477">
        <f t="shared" si="440"/>
        <v>0.38022760076308287</v>
      </c>
      <c r="HB64" s="477">
        <f t="shared" si="441"/>
        <v>0.30116843466682608</v>
      </c>
      <c r="HC64" s="477">
        <f t="shared" si="442"/>
        <v>0.23651791560237734</v>
      </c>
      <c r="HD64" s="477">
        <f t="shared" si="443"/>
        <v>0.18294474868820429</v>
      </c>
      <c r="HE64" s="477">
        <f t="shared" si="444"/>
        <v>0.13806697523802067</v>
      </c>
      <c r="HF64" s="477">
        <f t="shared" si="445"/>
        <v>0.10013586508605507</v>
      </c>
      <c r="HG64" s="477">
        <f t="shared" si="446"/>
        <v>6.7838333503418877E-2</v>
      </c>
      <c r="HH64" s="477">
        <f t="shared" si="447"/>
        <v>4.016907352733734E-2</v>
      </c>
      <c r="HI64" s="477">
        <f t="shared" si="448"/>
        <v>1.6345289145707726E-2</v>
      </c>
      <c r="HJ64" s="477">
        <f t="shared" si="449"/>
        <v>4.2516672191387174E-3</v>
      </c>
      <c r="HK64" s="477">
        <f t="shared" si="450"/>
        <v>2.2117169818656073E-2</v>
      </c>
      <c r="HL64" s="477">
        <f t="shared" si="451"/>
        <v>3.7652536014036314E-2</v>
      </c>
      <c r="HM64" s="477">
        <f t="shared" si="452"/>
        <v>5.1186292701648546E-2</v>
      </c>
      <c r="HN64" s="477">
        <f t="shared" si="453"/>
        <v>6.2989911076041821E-2</v>
      </c>
      <c r="HO64" s="477">
        <f t="shared" si="454"/>
        <v>7.3289621765577004E-2</v>
      </c>
      <c r="HP64" s="477">
        <f t="shared" si="455"/>
        <v>8.2275406436303086E-2</v>
      </c>
      <c r="HQ64" s="477">
        <f t="shared" si="456"/>
        <v>9.0107924688377528E-2</v>
      </c>
      <c r="HR64" s="477">
        <f t="shared" si="457"/>
        <v>9.6923910272649752E-2</v>
      </c>
      <c r="HS64" s="477">
        <f t="shared" si="458"/>
        <v>0.10284041814763752</v>
      </c>
      <c r="HT64" s="477">
        <f t="shared" si="459"/>
        <v>0.1079581987389889</v>
      </c>
      <c r="HU64" s="477">
        <f t="shared" si="460"/>
        <v>0.11236440216276079</v>
      </c>
      <c r="HV64" s="477">
        <f t="shared" si="461"/>
        <v>0.11613476294365457</v>
      </c>
      <c r="HW64" s="477">
        <f t="shared" si="462"/>
        <v>0.11933537821734598</v>
      </c>
      <c r="HX64" s="477">
        <f t="shared" si="463"/>
        <v>0.12202416509811709</v>
      </c>
      <c r="HY64" s="477">
        <f t="shared" si="464"/>
        <v>0.12425206280749107</v>
      </c>
      <c r="HZ64" s="477">
        <f t="shared" si="465"/>
        <v>0.12606403023218962</v>
      </c>
      <c r="IA64" s="477">
        <f t="shared" si="466"/>
        <v>0.12749987837712035</v>
      </c>
      <c r="IB64" s="477">
        <f t="shared" si="467"/>
        <v>0.12859496869497541</v>
      </c>
      <c r="IC64" s="477">
        <f t="shared" si="468"/>
        <v>0.12938080179298084</v>
      </c>
      <c r="ID64" s="477">
        <f t="shared" si="469"/>
        <v>0.12988551602649526</v>
      </c>
      <c r="IE64" s="477">
        <f t="shared" si="470"/>
        <v>0.13013431161629857</v>
      </c>
    </row>
    <row r="65" spans="1:270">
      <c r="J65" s="252"/>
      <c r="K65" s="499">
        <v>48000</v>
      </c>
      <c r="L65" s="382">
        <f t="shared" si="476"/>
        <v>14.6304</v>
      </c>
      <c r="M65" s="382">
        <v>480</v>
      </c>
      <c r="N65" s="493">
        <f t="shared" si="477"/>
        <v>127.67401939644738</v>
      </c>
      <c r="O65" s="263">
        <f t="shared" si="478"/>
        <v>0.20529659555829255</v>
      </c>
      <c r="P65" s="383">
        <f t="shared" si="484"/>
        <v>-56.500002288000502</v>
      </c>
      <c r="Q65" s="383">
        <f t="shared" si="479"/>
        <v>216.64999771199948</v>
      </c>
      <c r="R65" s="382">
        <f t="shared" si="480"/>
        <v>573.56933718429855</v>
      </c>
      <c r="S65" s="263">
        <f t="shared" si="481"/>
        <v>0.12600446029750542</v>
      </c>
      <c r="T65" s="492">
        <f>O65/Konstanten!$C$22</f>
        <v>0.16758905759860615</v>
      </c>
      <c r="U65" s="492">
        <f t="shared" si="482"/>
        <v>0.75186533996876448</v>
      </c>
      <c r="V65" s="279"/>
      <c r="X65" s="524">
        <v>54000</v>
      </c>
      <c r="Y65" s="410">
        <f t="shared" ref="Y65:BL65" si="495">SQRT(5*((((1/$S71)*(((1+0.2*(Y$10/661.48)^2)^3.5)-1))+1)^(1/3.5)-1))</f>
        <v>4.9180449317912142E-2</v>
      </c>
      <c r="Z65" s="410">
        <f t="shared" si="495"/>
        <v>9.8280367661215201E-2</v>
      </c>
      <c r="AA65" s="410">
        <f t="shared" si="495"/>
        <v>0.14722051242669718</v>
      </c>
      <c r="AB65" s="410">
        <f t="shared" si="495"/>
        <v>0.19592416324922649</v>
      </c>
      <c r="AC65" s="410">
        <f t="shared" si="495"/>
        <v>0.24431825125959739</v>
      </c>
      <c r="AD65" s="410">
        <f t="shared" si="495"/>
        <v>0.2923343418600699</v>
      </c>
      <c r="AE65" s="410">
        <f t="shared" si="495"/>
        <v>0.3399094401606273</v>
      </c>
      <c r="AF65" s="410">
        <f t="shared" si="495"/>
        <v>0.38698660071475222</v>
      </c>
      <c r="AG65" s="410">
        <f t="shared" si="495"/>
        <v>0.43351533579802121</v>
      </c>
      <c r="AH65" s="410">
        <f t="shared" si="495"/>
        <v>0.4794518279828256</v>
      </c>
      <c r="AI65" s="410">
        <f t="shared" si="495"/>
        <v>0.52475896227170626</v>
      </c>
      <c r="AJ65" s="410">
        <f t="shared" si="495"/>
        <v>0.56940620003823594</v>
      </c>
      <c r="AK65" s="410">
        <f t="shared" si="495"/>
        <v>0.61336932133717625</v>
      </c>
      <c r="AL65" s="410">
        <f t="shared" si="495"/>
        <v>0.65663006395081769</v>
      </c>
      <c r="AM65" s="410">
        <f t="shared" si="495"/>
        <v>0.69917568721960965</v>
      </c>
      <c r="AN65" s="410">
        <f t="shared" si="495"/>
        <v>0.74099848676441848</v>
      </c>
      <c r="AO65" s="410">
        <f t="shared" si="495"/>
        <v>0.78209528317462607</v>
      </c>
      <c r="AP65" s="410">
        <f t="shared" si="495"/>
        <v>0.82246690410084433</v>
      </c>
      <c r="AQ65" s="410">
        <f t="shared" si="495"/>
        <v>0.86211767536087336</v>
      </c>
      <c r="AR65" s="410">
        <f t="shared" si="495"/>
        <v>0.90105493295228856</v>
      </c>
      <c r="AS65" s="410">
        <f t="shared" si="495"/>
        <v>0.9392885644732053</v>
      </c>
      <c r="AT65" s="410">
        <f t="shared" si="495"/>
        <v>0.97683058550682</v>
      </c>
      <c r="AU65" s="410">
        <f t="shared" si="495"/>
        <v>1.0136947540751688</v>
      </c>
      <c r="AV65" s="410">
        <f t="shared" si="495"/>
        <v>1.0498962243134837</v>
      </c>
      <c r="AW65" s="410">
        <f t="shared" si="495"/>
        <v>1.0854512390228921</v>
      </c>
      <c r="AX65" s="410">
        <f t="shared" si="495"/>
        <v>1.1203768596718622</v>
      </c>
      <c r="AY65" s="410">
        <f t="shared" si="495"/>
        <v>1.1546907316721546</v>
      </c>
      <c r="AZ65" s="410">
        <f t="shared" si="495"/>
        <v>1.1884108822893016</v>
      </c>
      <c r="BA65" s="410">
        <f t="shared" si="495"/>
        <v>1.2215555483002409</v>
      </c>
      <c r="BB65" s="410">
        <f t="shared" si="495"/>
        <v>1.2541430304292172</v>
      </c>
      <c r="BC65" s="410">
        <f t="shared" si="495"/>
        <v>1.2861915716315668</v>
      </c>
      <c r="BD65" s="410">
        <f t="shared" si="495"/>
        <v>1.3177192564172617</v>
      </c>
      <c r="BE65" s="410">
        <f t="shared" si="495"/>
        <v>1.3487439285823697</v>
      </c>
      <c r="BF65" s="410">
        <f t="shared" si="495"/>
        <v>1.379283124924414</v>
      </c>
      <c r="BG65" s="410">
        <f t="shared" si="495"/>
        <v>1.409354022740378</v>
      </c>
      <c r="BH65" s="410">
        <f t="shared" si="495"/>
        <v>1.4389733991311144</v>
      </c>
      <c r="BI65" s="410">
        <f t="shared" si="495"/>
        <v>1.4681576003553545</v>
      </c>
      <c r="BJ65" s="410">
        <f t="shared" si="495"/>
        <v>1.4969225196841771</v>
      </c>
      <c r="BK65" s="410">
        <f t="shared" si="495"/>
        <v>1.5252835823998618</v>
      </c>
      <c r="BL65" s="410">
        <f t="shared" si="495"/>
        <v>1.5532557367593958</v>
      </c>
      <c r="BM65" s="253"/>
      <c r="BN65" s="252"/>
      <c r="BO65" s="537">
        <f t="shared" si="308"/>
        <v>540</v>
      </c>
      <c r="BP65" s="524">
        <v>54000</v>
      </c>
      <c r="BQ65" s="382">
        <f t="shared" si="309"/>
        <v>216.75480070095887</v>
      </c>
      <c r="BR65" s="382">
        <f t="shared" si="310"/>
        <v>217.06852350640764</v>
      </c>
      <c r="BS65" s="382">
        <f t="shared" si="311"/>
        <v>217.58912689124836</v>
      </c>
      <c r="BT65" s="382">
        <f t="shared" si="312"/>
        <v>218.31327510912084</v>
      </c>
      <c r="BU65" s="382">
        <f t="shared" si="313"/>
        <v>219.23642638892875</v>
      </c>
      <c r="BV65" s="382">
        <f t="shared" si="314"/>
        <v>220.35295206366811</v>
      </c>
      <c r="BW65" s="382">
        <f t="shared" si="315"/>
        <v>221.65627772315085</v>
      </c>
      <c r="BX65" s="382">
        <f t="shared" si="316"/>
        <v>223.13903904379237</v>
      </c>
      <c r="BY65" s="382">
        <f t="shared" si="317"/>
        <v>224.79324485030199</v>
      </c>
      <c r="BZ65" s="382">
        <f t="shared" si="318"/>
        <v>226.61044042538774</v>
      </c>
      <c r="CA65" s="382">
        <f t="shared" si="319"/>
        <v>228.58186498042167</v>
      </c>
      <c r="CB65" s="382">
        <f t="shared" si="320"/>
        <v>230.69859838005195</v>
      </c>
      <c r="CC65" s="382">
        <f t="shared" si="321"/>
        <v>232.95169352225631</v>
      </c>
      <c r="CD65" s="382">
        <f t="shared" si="322"/>
        <v>235.33229207620533</v>
      </c>
      <c r="CE65" s="382">
        <f t="shared" si="323"/>
        <v>237.83172246878846</v>
      </c>
      <c r="CF65" s="382">
        <f t="shared" si="324"/>
        <v>240.44158001832653</v>
      </c>
      <c r="CG65" s="382">
        <f t="shared" si="325"/>
        <v>243.15378990709789</v>
      </c>
      <c r="CH65" s="382">
        <f t="shared" si="326"/>
        <v>245.96065425788044</v>
      </c>
      <c r="CI65" s="382">
        <f t="shared" si="327"/>
        <v>248.85488494961996</v>
      </c>
      <c r="CJ65" s="382">
        <f t="shared" si="328"/>
        <v>251.82962400239828</v>
      </c>
      <c r="CK65" s="382">
        <f t="shared" si="329"/>
        <v>254.87845341675717</v>
      </c>
      <c r="CL65" s="382">
        <f t="shared" si="330"/>
        <v>257.99539630258499</v>
      </c>
      <c r="CM65" s="382">
        <f t="shared" si="331"/>
        <v>261.17491101064439</v>
      </c>
      <c r="CN65" s="382">
        <f t="shared" si="332"/>
        <v>264.41187981318973</v>
      </c>
      <c r="CO65" s="382">
        <f t="shared" si="333"/>
        <v>267.70159349105307</v>
      </c>
      <c r="CP65" s="382">
        <f t="shared" si="334"/>
        <v>271.03973298972852</v>
      </c>
      <c r="CQ65" s="382">
        <f t="shared" si="335"/>
        <v>274.42234911800529</v>
      </c>
      <c r="CR65" s="382">
        <f t="shared" si="336"/>
        <v>277.84584108719525</v>
      </c>
      <c r="CS65" s="382">
        <f t="shared" si="337"/>
        <v>281.30693453124536</v>
      </c>
      <c r="CT65" s="382">
        <f t="shared" si="338"/>
        <v>284.80265950999706</v>
      </c>
      <c r="CU65" s="382">
        <f t="shared" si="339"/>
        <v>288.33032887969711</v>
      </c>
      <c r="CV65" s="382">
        <f t="shared" si="340"/>
        <v>291.88751731572484</v>
      </c>
      <c r="CW65" s="382">
        <f t="shared" si="341"/>
        <v>295.47204119076304</v>
      </c>
      <c r="CX65" s="382">
        <f t="shared" si="342"/>
        <v>299.08193944537646</v>
      </c>
      <c r="CY65" s="382">
        <f t="shared" si="343"/>
        <v>302.71545553516779</v>
      </c>
      <c r="CZ65" s="382">
        <f t="shared" si="344"/>
        <v>306.37102049729566</v>
      </c>
      <c r="DA65" s="382">
        <f t="shared" si="345"/>
        <v>310.04723714736861</v>
      </c>
      <c r="DB65" s="382">
        <f t="shared" si="346"/>
        <v>313.742865393817</v>
      </c>
      <c r="DC65" s="382">
        <f t="shared" si="347"/>
        <v>317.45680863937906</v>
      </c>
      <c r="DD65" s="382">
        <f t="shared" si="348"/>
        <v>321.18810122700484</v>
      </c>
      <c r="DE65" s="521"/>
      <c r="DF65" s="252"/>
      <c r="DG65" s="537">
        <f t="shared" si="349"/>
        <v>540</v>
      </c>
      <c r="DH65" s="524">
        <v>54000</v>
      </c>
      <c r="DI65" s="382">
        <f t="shared" si="350"/>
        <v>28.208397717700855</v>
      </c>
      <c r="DJ65" s="382">
        <f t="shared" si="351"/>
        <v>56.370605337672373</v>
      </c>
      <c r="DK65" s="382">
        <f t="shared" si="352"/>
        <v>84.441171732513482</v>
      </c>
      <c r="DL65" s="382">
        <f t="shared" si="353"/>
        <v>112.37609245324714</v>
      </c>
      <c r="DM65" s="382">
        <f t="shared" si="354"/>
        <v>140.13345743699418</v>
      </c>
      <c r="DN65" s="382">
        <f t="shared" si="355"/>
        <v>167.67401469688843</v>
      </c>
      <c r="DO65" s="382">
        <f t="shared" si="356"/>
        <v>194.96163229561699</v>
      </c>
      <c r="DP65" s="382">
        <f t="shared" si="357"/>
        <v>221.96364807116521</v>
      </c>
      <c r="DQ65" s="382">
        <f t="shared" si="358"/>
        <v>248.65110381289963</v>
      </c>
      <c r="DR65" s="382">
        <f t="shared" si="359"/>
        <v>274.99886718790958</v>
      </c>
      <c r="DS65" s="382">
        <f t="shared" si="360"/>
        <v>300.9856501717029</v>
      </c>
      <c r="DT65" s="382">
        <f t="shared" si="361"/>
        <v>326.59393674456112</v>
      </c>
      <c r="DU65" s="382">
        <f t="shared" si="362"/>
        <v>351.80983508854723</v>
      </c>
      <c r="DV65" s="382">
        <f t="shared" si="363"/>
        <v>376.62287055555407</v>
      </c>
      <c r="DW65" s="382">
        <f t="shared" si="364"/>
        <v>401.02573549392793</v>
      </c>
      <c r="DX65" s="382">
        <f t="shared" si="365"/>
        <v>425.01401090803574</v>
      </c>
      <c r="DY65" s="382">
        <f t="shared" si="366"/>
        <v>448.58587318543653</v>
      </c>
      <c r="DZ65" s="382">
        <f t="shared" si="367"/>
        <v>471.74179704114334</v>
      </c>
      <c r="EA65" s="382">
        <f t="shared" si="368"/>
        <v>494.48426363160439</v>
      </c>
      <c r="EB65" s="382">
        <f t="shared" si="369"/>
        <v>516.81748066008674</v>
      </c>
      <c r="EC65" s="382">
        <f t="shared" si="370"/>
        <v>538.74711934968764</v>
      </c>
      <c r="ED65" s="382">
        <f t="shared" si="371"/>
        <v>560.28007147049698</v>
      </c>
      <c r="EE65" s="382">
        <f t="shared" si="372"/>
        <v>581.42422820209515</v>
      </c>
      <c r="EF65" s="382">
        <f t="shared" si="373"/>
        <v>602.1882814917825</v>
      </c>
      <c r="EG65" s="382">
        <f t="shared" si="374"/>
        <v>622.58154771223587</v>
      </c>
      <c r="EH65" s="382">
        <f t="shared" si="375"/>
        <v>642.61381279861587</v>
      </c>
      <c r="EI65" s="382">
        <f t="shared" si="376"/>
        <v>662.29519761805045</v>
      </c>
      <c r="EJ65" s="382">
        <f t="shared" si="377"/>
        <v>681.63604205728211</v>
      </c>
      <c r="EK65" s="382">
        <f t="shared" si="378"/>
        <v>700.64680617237161</v>
      </c>
      <c r="EL65" s="382">
        <f t="shared" si="379"/>
        <v>719.33798669759369</v>
      </c>
      <c r="EM65" s="382">
        <f t="shared" si="380"/>
        <v>737.72004723274904</v>
      </c>
      <c r="EN65" s="382">
        <f t="shared" si="381"/>
        <v>755.80336049823552</v>
      </c>
      <c r="EO65" s="382">
        <f t="shared" si="382"/>
        <v>773.59816114833666</v>
      </c>
      <c r="EP65" s="382">
        <f t="shared" si="383"/>
        <v>791.11450775238416</v>
      </c>
      <c r="EQ65" s="382">
        <f t="shared" si="384"/>
        <v>808.36225268122348</v>
      </c>
      <c r="ER65" s="382">
        <f t="shared" si="385"/>
        <v>825.35101876547037</v>
      </c>
      <c r="ES65" s="382">
        <f t="shared" si="386"/>
        <v>842.09018171791092</v>
      </c>
      <c r="ET65" s="382">
        <f t="shared" si="387"/>
        <v>858.58885743150358</v>
      </c>
      <c r="EU65" s="382">
        <f t="shared" si="388"/>
        <v>874.85589337518115</v>
      </c>
      <c r="EV65" s="382">
        <f t="shared" si="389"/>
        <v>890.89986341079589</v>
      </c>
      <c r="EW65" s="521"/>
      <c r="EX65" s="252"/>
      <c r="EY65" s="515">
        <f t="shared" si="390"/>
        <v>540</v>
      </c>
      <c r="EZ65" s="524">
        <v>54000</v>
      </c>
      <c r="FA65" s="382">
        <f t="shared" si="391"/>
        <v>277.60480070095889</v>
      </c>
      <c r="FB65" s="382">
        <f t="shared" si="392"/>
        <v>287.91852350640767</v>
      </c>
      <c r="FC65" s="382">
        <f t="shared" si="393"/>
        <v>298.43912689124841</v>
      </c>
      <c r="FD65" s="382">
        <f t="shared" si="394"/>
        <v>309.16327510912083</v>
      </c>
      <c r="FE65" s="382">
        <f t="shared" si="395"/>
        <v>320.08642638892877</v>
      </c>
      <c r="FF65" s="382">
        <f t="shared" si="396"/>
        <v>331.20295206366814</v>
      </c>
      <c r="FG65" s="382">
        <f t="shared" si="397"/>
        <v>342.5062777231509</v>
      </c>
      <c r="FH65" s="382">
        <f t="shared" si="398"/>
        <v>353.98903904379239</v>
      </c>
      <c r="FI65" s="382">
        <f t="shared" si="399"/>
        <v>365.64324485030204</v>
      </c>
      <c r="FJ65" s="382">
        <f t="shared" si="400"/>
        <v>377.46044042538779</v>
      </c>
      <c r="FK65" s="382">
        <f t="shared" si="401"/>
        <v>389.43186498042166</v>
      </c>
      <c r="FL65" s="382">
        <f t="shared" si="402"/>
        <v>401.548598380052</v>
      </c>
      <c r="FM65" s="382">
        <f t="shared" si="403"/>
        <v>413.8016935222563</v>
      </c>
      <c r="FN65" s="382">
        <f t="shared" si="404"/>
        <v>426.18229207620539</v>
      </c>
      <c r="FO65" s="382">
        <f t="shared" si="405"/>
        <v>438.68172246878851</v>
      </c>
      <c r="FP65" s="382">
        <f t="shared" si="406"/>
        <v>451.29158001832656</v>
      </c>
      <c r="FQ65" s="382">
        <f t="shared" si="407"/>
        <v>464.00378990709794</v>
      </c>
      <c r="FR65" s="382">
        <f t="shared" si="408"/>
        <v>476.81065425788046</v>
      </c>
      <c r="FS65" s="382">
        <f t="shared" si="409"/>
        <v>489.70488494962001</v>
      </c>
      <c r="FT65" s="382">
        <f t="shared" si="410"/>
        <v>502.67962400239833</v>
      </c>
      <c r="FU65" s="382">
        <f t="shared" si="411"/>
        <v>515.72845341675725</v>
      </c>
      <c r="FV65" s="382">
        <f t="shared" si="412"/>
        <v>528.84539630258496</v>
      </c>
      <c r="FW65" s="382">
        <f t="shared" si="413"/>
        <v>542.02491101064447</v>
      </c>
      <c r="FX65" s="382">
        <f t="shared" si="414"/>
        <v>555.26187981318981</v>
      </c>
      <c r="FY65" s="382">
        <f t="shared" si="415"/>
        <v>568.55159349105315</v>
      </c>
      <c r="FZ65" s="382">
        <f t="shared" si="416"/>
        <v>581.8897329897286</v>
      </c>
      <c r="GA65" s="382">
        <f t="shared" si="417"/>
        <v>595.27234911800531</v>
      </c>
      <c r="GB65" s="382">
        <f t="shared" si="418"/>
        <v>608.69584108719528</v>
      </c>
      <c r="GC65" s="382">
        <f t="shared" si="419"/>
        <v>622.15693453124538</v>
      </c>
      <c r="GD65" s="382">
        <f t="shared" si="420"/>
        <v>635.65265950999708</v>
      </c>
      <c r="GE65" s="382">
        <f t="shared" si="421"/>
        <v>649.18032887969707</v>
      </c>
      <c r="GF65" s="382">
        <f t="shared" si="422"/>
        <v>662.73751731572486</v>
      </c>
      <c r="GG65" s="382">
        <f t="shared" si="423"/>
        <v>676.322041190763</v>
      </c>
      <c r="GH65" s="382">
        <f t="shared" si="424"/>
        <v>689.93193944537643</v>
      </c>
      <c r="GI65" s="382">
        <f t="shared" si="425"/>
        <v>703.56545553516776</v>
      </c>
      <c r="GJ65" s="382">
        <f t="shared" si="426"/>
        <v>717.22102049729574</v>
      </c>
      <c r="GK65" s="382">
        <f t="shared" si="427"/>
        <v>730.89723714736863</v>
      </c>
      <c r="GL65" s="382">
        <f t="shared" si="428"/>
        <v>744.59286539381696</v>
      </c>
      <c r="GM65" s="382">
        <f t="shared" si="429"/>
        <v>758.30680863937914</v>
      </c>
      <c r="GN65" s="382">
        <f t="shared" si="430"/>
        <v>772.03810122700486</v>
      </c>
      <c r="GO65" s="511"/>
      <c r="GP65" s="521"/>
      <c r="GQ65" s="524">
        <v>54000</v>
      </c>
      <c r="GR65" s="583">
        <f t="shared" si="431"/>
        <v>8.8412112406781986</v>
      </c>
      <c r="GS65" s="477">
        <f t="shared" si="432"/>
        <v>4.1076003491839783</v>
      </c>
      <c r="GT65" s="477">
        <f t="shared" si="433"/>
        <v>2.5342845293125711</v>
      </c>
      <c r="GU65" s="477">
        <f t="shared" si="434"/>
        <v>1.7511481166489649</v>
      </c>
      <c r="GV65" s="477">
        <f t="shared" si="435"/>
        <v>1.2841542073051597</v>
      </c>
      <c r="GW65" s="477">
        <f t="shared" si="436"/>
        <v>0.97527895221211247</v>
      </c>
      <c r="GX65" s="477">
        <f t="shared" si="437"/>
        <v>0.75678811102594012</v>
      </c>
      <c r="GY65" s="477">
        <f t="shared" si="438"/>
        <v>0.59480636635733097</v>
      </c>
      <c r="GZ65" s="477">
        <f t="shared" si="439"/>
        <v>0.47050722576093801</v>
      </c>
      <c r="HA65" s="477">
        <f t="shared" si="440"/>
        <v>0.37258907385776663</v>
      </c>
      <c r="HB65" s="477">
        <f t="shared" si="441"/>
        <v>0.29385525442247151</v>
      </c>
      <c r="HC65" s="477">
        <f t="shared" si="442"/>
        <v>0.22950414322637949</v>
      </c>
      <c r="HD65" s="477">
        <f t="shared" si="443"/>
        <v>0.17620842924447039</v>
      </c>
      <c r="HE65" s="477">
        <f t="shared" si="444"/>
        <v>0.13158898568094529</v>
      </c>
      <c r="HF65" s="477">
        <f t="shared" si="445"/>
        <v>9.3899178137485759E-2</v>
      </c>
      <c r="HG65" s="477">
        <f t="shared" si="446"/>
        <v>6.1827536118513361E-2</v>
      </c>
      <c r="HH65" s="477">
        <f t="shared" si="447"/>
        <v>3.4370045164770387E-2</v>
      </c>
      <c r="HI65" s="477">
        <f t="shared" si="448"/>
        <v>1.0744982209611226E-2</v>
      </c>
      <c r="HJ65" s="477">
        <f t="shared" si="449"/>
        <v>9.6653807481830549E-3</v>
      </c>
      <c r="HK65" s="477">
        <f t="shared" si="450"/>
        <v>2.7355608482188608E-2</v>
      </c>
      <c r="HL65" s="477">
        <f t="shared" si="451"/>
        <v>4.2726290510315533E-2</v>
      </c>
      <c r="HM65" s="477">
        <f t="shared" si="452"/>
        <v>5.6105288709286702E-2</v>
      </c>
      <c r="HN65" s="477">
        <f t="shared" si="453"/>
        <v>6.7763459588333519E-2</v>
      </c>
      <c r="HO65" s="477">
        <f t="shared" si="454"/>
        <v>7.7926461076830267E-2</v>
      </c>
      <c r="HP65" s="477">
        <f t="shared" si="455"/>
        <v>8.6783738483293377E-2</v>
      </c>
      <c r="HQ65" s="477">
        <f t="shared" si="456"/>
        <v>9.4495447498133919E-2</v>
      </c>
      <c r="HR65" s="477">
        <f t="shared" si="457"/>
        <v>0.10119784763817299</v>
      </c>
      <c r="HS65" s="477">
        <f t="shared" si="458"/>
        <v>0.1070075472387612</v>
      </c>
      <c r="HT65" s="477">
        <f t="shared" si="459"/>
        <v>0.11202487608544999</v>
      </c>
      <c r="HU65" s="477">
        <f t="shared" si="460"/>
        <v>0.11633658827304157</v>
      </c>
      <c r="HV65" s="477">
        <f t="shared" si="461"/>
        <v>0.12001804571418659</v>
      </c>
      <c r="HW65" s="477">
        <f t="shared" si="462"/>
        <v>0.12313499522039759</v>
      </c>
      <c r="HX65" s="477">
        <f t="shared" si="463"/>
        <v>0.12574502479837341</v>
      </c>
      <c r="HY65" s="477">
        <f t="shared" si="464"/>
        <v>0.12789876473694689</v>
      </c>
      <c r="HZ65" s="477">
        <f t="shared" si="465"/>
        <v>0.12964088414378522</v>
      </c>
      <c r="IA65" s="477">
        <f t="shared" si="466"/>
        <v>0.13101092239506956</v>
      </c>
      <c r="IB65" s="477">
        <f t="shared" si="467"/>
        <v>0.13204398648099958</v>
      </c>
      <c r="IC65" s="477">
        <f t="shared" si="468"/>
        <v>0.13277133875078384</v>
      </c>
      <c r="ID65" s="477">
        <f t="shared" si="469"/>
        <v>0.13322089457059877</v>
      </c>
      <c r="IE65" s="477">
        <f t="shared" si="470"/>
        <v>0.13341764553507807</v>
      </c>
    </row>
    <row r="66" spans="1:270">
      <c r="J66" s="252"/>
      <c r="K66" s="499">
        <v>49000</v>
      </c>
      <c r="L66" s="382">
        <f t="shared" si="476"/>
        <v>14.935199999999998</v>
      </c>
      <c r="M66" s="382">
        <v>490</v>
      </c>
      <c r="N66" s="493">
        <f t="shared" si="477"/>
        <v>121.68270195809845</v>
      </c>
      <c r="O66" s="263">
        <f t="shared" si="478"/>
        <v>0.19566270857943321</v>
      </c>
      <c r="P66" s="383">
        <f t="shared" si="484"/>
        <v>-56.500002288000502</v>
      </c>
      <c r="Q66" s="383">
        <f t="shared" si="479"/>
        <v>216.64999771199948</v>
      </c>
      <c r="R66" s="382">
        <f t="shared" si="480"/>
        <v>573.56933718429855</v>
      </c>
      <c r="S66" s="263">
        <f t="shared" si="481"/>
        <v>0.1200914897193175</v>
      </c>
      <c r="T66" s="492">
        <f>O66/Konstanten!$C$22</f>
        <v>0.15972466006484343</v>
      </c>
      <c r="U66" s="492">
        <f t="shared" si="482"/>
        <v>0.75186533996876448</v>
      </c>
      <c r="V66" s="279"/>
      <c r="X66" s="524">
        <v>55000</v>
      </c>
      <c r="Y66" s="410">
        <f t="shared" ref="Y66:BL66" si="496">SQRT(5*((((1/$S72)*(((1+0.2*(Y$10/661.48)^2)^3.5)-1))+1)^(1/3.5)-1))</f>
        <v>5.0375906609032302E-2</v>
      </c>
      <c r="Z66" s="410">
        <f t="shared" si="496"/>
        <v>0.10066485577989598</v>
      </c>
      <c r="AA66" s="410">
        <f t="shared" si="496"/>
        <v>0.1507813497195995</v>
      </c>
      <c r="AB66" s="410">
        <f t="shared" si="496"/>
        <v>0.20064274510421073</v>
      </c>
      <c r="AC66" s="410">
        <f t="shared" si="496"/>
        <v>0.25017052375136994</v>
      </c>
      <c r="AD66" s="410">
        <f t="shared" si="496"/>
        <v>0.29929139004644945</v>
      </c>
      <c r="AE66" s="410">
        <f t="shared" si="496"/>
        <v>0.34793815964858493</v>
      </c>
      <c r="AF66" s="410">
        <f t="shared" si="496"/>
        <v>0.39605041932282065</v>
      </c>
      <c r="AG66" s="410">
        <f t="shared" si="496"/>
        <v>0.443574953020274</v>
      </c>
      <c r="AH66" s="410">
        <f t="shared" si="496"/>
        <v>0.49046594305853025</v>
      </c>
      <c r="AI66" s="410">
        <f t="shared" si="496"/>
        <v>0.53668496634863094</v>
      </c>
      <c r="AJ66" s="410">
        <f t="shared" si="496"/>
        <v>0.58220081348973773</v>
      </c>
      <c r="AK66" s="410">
        <f t="shared" si="496"/>
        <v>0.62698916310179753</v>
      </c>
      <c r="AL66" s="410">
        <f t="shared" si="496"/>
        <v>0.67103214527575183</v>
      </c>
      <c r="AM66" s="410">
        <f t="shared" si="496"/>
        <v>0.71431782702983027</v>
      </c>
      <c r="AN66" s="410">
        <f t="shared" si="496"/>
        <v>0.7568396498315384</v>
      </c>
      <c r="AO66" s="410">
        <f t="shared" si="496"/>
        <v>0.79859584524841087</v>
      </c>
      <c r="AP66" s="410">
        <f t="shared" si="496"/>
        <v>0.83958885022439844</v>
      </c>
      <c r="AQ66" s="410">
        <f t="shared" si="496"/>
        <v>0.87982473882238554</v>
      </c>
      <c r="AR66" s="410">
        <f t="shared" si="496"/>
        <v>0.9193126828747693</v>
      </c>
      <c r="AS66" s="410">
        <f t="shared" si="496"/>
        <v>0.95806445006389496</v>
      </c>
      <c r="AT66" s="410">
        <f t="shared" si="496"/>
        <v>0.9960939446281033</v>
      </c>
      <c r="AU66" s="410">
        <f t="shared" si="496"/>
        <v>1.0334167931891245</v>
      </c>
      <c r="AV66" s="410">
        <f t="shared" si="496"/>
        <v>1.0700499760995179</v>
      </c>
      <c r="AW66" s="410">
        <f t="shared" si="496"/>
        <v>1.1060115031547917</v>
      </c>
      <c r="AX66" s="410">
        <f t="shared" si="496"/>
        <v>1.1413201314270363</v>
      </c>
      <c r="AY66" s="410">
        <f t="shared" si="496"/>
        <v>1.1759951222724201</v>
      </c>
      <c r="AZ66" s="410">
        <f t="shared" si="496"/>
        <v>1.210056034164317</v>
      </c>
      <c r="BA66" s="410">
        <f t="shared" si="496"/>
        <v>1.243522547834675</v>
      </c>
      <c r="BB66" s="410">
        <f t="shared" si="496"/>
        <v>1.2764143202074718</v>
      </c>
      <c r="BC66" s="410">
        <f t="shared" si="496"/>
        <v>1.3087508637278751</v>
      </c>
      <c r="BD66" s="410">
        <f t="shared" si="496"/>
        <v>1.3405514478891967</v>
      </c>
      <c r="BE66" s="410">
        <f t="shared" si="496"/>
        <v>1.3718350200049232</v>
      </c>
      <c r="BF66" s="410">
        <f t="shared" si="496"/>
        <v>1.4026201425416625</v>
      </c>
      <c r="BG66" s="410">
        <f t="shared" si="496"/>
        <v>1.4329249446040242</v>
      </c>
      <c r="BH66" s="410">
        <f t="shared" si="496"/>
        <v>1.4627670854318686</v>
      </c>
      <c r="BI66" s="410">
        <f t="shared" si="496"/>
        <v>1.4921637280268527</v>
      </c>
      <c r="BJ66" s="410">
        <f t="shared" si="496"/>
        <v>1.5211315212634009</v>
      </c>
      <c r="BK66" s="410">
        <f t="shared" si="496"/>
        <v>1.5496865890571045</v>
      </c>
      <c r="BL66" s="410">
        <f t="shared" si="496"/>
        <v>1.5778445253598543</v>
      </c>
      <c r="BM66" s="253"/>
      <c r="BN66" s="252"/>
      <c r="BO66" s="537">
        <f t="shared" si="308"/>
        <v>550</v>
      </c>
      <c r="BP66" s="524">
        <v>55000</v>
      </c>
      <c r="BQ66" s="382">
        <f t="shared" si="309"/>
        <v>216.75995763695454</v>
      </c>
      <c r="BR66" s="382">
        <f t="shared" si="310"/>
        <v>217.08907850084992</v>
      </c>
      <c r="BS66" s="382">
        <f t="shared" si="311"/>
        <v>217.63510591988597</v>
      </c>
      <c r="BT66" s="382">
        <f t="shared" si="312"/>
        <v>218.39435565226839</v>
      </c>
      <c r="BU66" s="382">
        <f t="shared" si="313"/>
        <v>219.36181834039877</v>
      </c>
      <c r="BV66" s="382">
        <f t="shared" si="314"/>
        <v>220.53129698664651</v>
      </c>
      <c r="BW66" s="382">
        <f t="shared" si="315"/>
        <v>221.89556918077676</v>
      </c>
      <c r="BX66" s="382">
        <f t="shared" si="316"/>
        <v>223.44656528842393</v>
      </c>
      <c r="BY66" s="382">
        <f t="shared" si="317"/>
        <v>225.17555378053351</v>
      </c>
      <c r="BZ66" s="382">
        <f t="shared" si="318"/>
        <v>227.07332553546235</v>
      </c>
      <c r="CA66" s="382">
        <f t="shared" si="319"/>
        <v>229.13037011222025</v>
      </c>
      <c r="CB66" s="382">
        <f t="shared" si="320"/>
        <v>231.33703847748646</v>
      </c>
      <c r="CC66" s="382">
        <f t="shared" si="321"/>
        <v>233.68368827544833</v>
      </c>
      <c r="CD66" s="382">
        <f t="shared" si="322"/>
        <v>236.16080929186245</v>
      </c>
      <c r="CE66" s="382">
        <f t="shared" si="323"/>
        <v>238.7591281591958</v>
      </c>
      <c r="CF66" s="382">
        <f t="shared" si="324"/>
        <v>241.46969250317352</v>
      </c>
      <c r="CG66" s="382">
        <f t="shared" si="325"/>
        <v>244.28393561116346</v>
      </c>
      <c r="CH66" s="382">
        <f t="shared" si="326"/>
        <v>247.19372331289028</v>
      </c>
      <c r="CI66" s="382">
        <f t="shared" si="327"/>
        <v>250.19138513110636</v>
      </c>
      <c r="CJ66" s="382">
        <f t="shared" si="328"/>
        <v>253.26973192465985</v>
      </c>
      <c r="CK66" s="382">
        <f t="shared" si="329"/>
        <v>256.42206225430925</v>
      </c>
      <c r="CL66" s="382">
        <f t="shared" si="330"/>
        <v>259.64215959688573</v>
      </c>
      <c r="CM66" s="382">
        <f t="shared" si="331"/>
        <v>262.92428235503991</v>
      </c>
      <c r="CN66" s="382">
        <f t="shared" si="332"/>
        <v>266.26314839006477</v>
      </c>
      <c r="CO66" s="382">
        <f t="shared" si="333"/>
        <v>269.6539155688825</v>
      </c>
      <c r="CP66" s="382">
        <f t="shared" si="334"/>
        <v>273.09215958114345</v>
      </c>
      <c r="CQ66" s="382">
        <f t="shared" si="335"/>
        <v>276.57385006043211</v>
      </c>
      <c r="CR66" s="382">
        <f t="shared" si="336"/>
        <v>280.09532584203629</v>
      </c>
      <c r="CS66" s="382">
        <f t="shared" si="337"/>
        <v>283.65327001214087</v>
      </c>
      <c r="CT66" s="382">
        <f t="shared" si="338"/>
        <v>287.24468525073638</v>
      </c>
      <c r="CU66" s="382">
        <f t="shared" si="339"/>
        <v>290.86686984216436</v>
      </c>
      <c r="CV66" s="382">
        <f t="shared" si="340"/>
        <v>294.51739462134714</v>
      </c>
      <c r="CW66" s="382">
        <f t="shared" si="341"/>
        <v>298.19408103793648</v>
      </c>
      <c r="CX66" s="382">
        <f t="shared" si="342"/>
        <v>301.89498045228447</v>
      </c>
      <c r="CY66" s="382">
        <f t="shared" si="343"/>
        <v>305.61835472373087</v>
      </c>
      <c r="CZ66" s="382">
        <f t="shared" si="344"/>
        <v>309.36265811071405</v>
      </c>
      <c r="DA66" s="382">
        <f t="shared" si="345"/>
        <v>313.12652047151443</v>
      </c>
      <c r="DB66" s="382">
        <f t="shared" si="346"/>
        <v>316.90873173201697</v>
      </c>
      <c r="DC66" s="382">
        <f t="shared" si="347"/>
        <v>320.70822757112796</v>
      </c>
      <c r="DD66" s="382">
        <f t="shared" si="348"/>
        <v>324.52407626395666</v>
      </c>
      <c r="DE66" s="521"/>
      <c r="DF66" s="252"/>
      <c r="DG66" s="537">
        <f t="shared" si="349"/>
        <v>550</v>
      </c>
      <c r="DH66" s="524">
        <v>55000</v>
      </c>
      <c r="DI66" s="382">
        <f t="shared" si="350"/>
        <v>28.894075363800781</v>
      </c>
      <c r="DJ66" s="382">
        <f t="shared" si="351"/>
        <v>57.73827460742794</v>
      </c>
      <c r="DK66" s="382">
        <f t="shared" si="352"/>
        <v>86.483558818424598</v>
      </c>
      <c r="DL66" s="382">
        <f t="shared" si="353"/>
        <v>115.08252632026031</v>
      </c>
      <c r="DM66" s="382">
        <f t="shared" si="354"/>
        <v>143.49014149112207</v>
      </c>
      <c r="DN66" s="382">
        <f t="shared" si="355"/>
        <v>171.66436421390938</v>
      </c>
      <c r="DO66" s="382">
        <f t="shared" si="356"/>
        <v>199.56665961076351</v>
      </c>
      <c r="DP66" s="382">
        <f t="shared" si="357"/>
        <v>227.16237650255374</v>
      </c>
      <c r="DQ66" s="382">
        <f t="shared" si="358"/>
        <v>254.42099179539491</v>
      </c>
      <c r="DR66" s="382">
        <f t="shared" si="359"/>
        <v>281.31622587155312</v>
      </c>
      <c r="DS66" s="382">
        <f t="shared" si="360"/>
        <v>307.82604042536184</v>
      </c>
      <c r="DT66" s="382">
        <f t="shared" si="361"/>
        <v>333.93253470146828</v>
      </c>
      <c r="DU66" s="382">
        <f t="shared" si="362"/>
        <v>359.62175870203606</v>
      </c>
      <c r="DV66" s="382">
        <f t="shared" si="363"/>
        <v>384.88346279517089</v>
      </c>
      <c r="DW66" s="382">
        <f t="shared" si="364"/>
        <v>409.71080258842818</v>
      </c>
      <c r="DX66" s="382">
        <f t="shared" si="365"/>
        <v>434.10001630867208</v>
      </c>
      <c r="DY66" s="382">
        <f t="shared" si="366"/>
        <v>458.05008963726567</v>
      </c>
      <c r="DZ66" s="382">
        <f t="shared" si="367"/>
        <v>481.56242033053553</v>
      </c>
      <c r="EA66" s="382">
        <f t="shared" si="368"/>
        <v>504.64049228470424</v>
      </c>
      <c r="EB66" s="382">
        <f t="shared" si="369"/>
        <v>527.28956618160066</v>
      </c>
      <c r="EC66" s="382">
        <f t="shared" si="370"/>
        <v>549.51639160298771</v>
      </c>
      <c r="ED66" s="382">
        <f t="shared" si="371"/>
        <v>571.32894359363456</v>
      </c>
      <c r="EE66" s="382">
        <f t="shared" si="372"/>
        <v>592.73618510460949</v>
      </c>
      <c r="EF66" s="382">
        <f t="shared" si="373"/>
        <v>613.74785554547498</v>
      </c>
      <c r="EG66" s="382">
        <f t="shared" si="374"/>
        <v>634.37428478270363</v>
      </c>
      <c r="EH66" s="382">
        <f t="shared" si="375"/>
        <v>654.62623129770168</v>
      </c>
      <c r="EI66" s="382">
        <f t="shared" si="376"/>
        <v>674.51474281376011</v>
      </c>
      <c r="EJ66" s="382">
        <f t="shared" si="377"/>
        <v>694.05103747148814</v>
      </c>
      <c r="EK66" s="382">
        <f t="shared" si="378"/>
        <v>713.24640353526468</v>
      </c>
      <c r="EL66" s="382">
        <f t="shared" si="379"/>
        <v>732.11211561394657</v>
      </c>
      <c r="EM66" s="382">
        <f t="shared" si="380"/>
        <v>750.65936544777549</v>
      </c>
      <c r="EN66" s="382">
        <f t="shared" si="381"/>
        <v>768.89920542725827</v>
      </c>
      <c r="EO66" s="382">
        <f t="shared" si="382"/>
        <v>786.84250315043278</v>
      </c>
      <c r="EP66" s="382">
        <f t="shared" si="383"/>
        <v>804.49990547896766</v>
      </c>
      <c r="EQ66" s="382">
        <f t="shared" si="384"/>
        <v>821.88181071137785</v>
      </c>
      <c r="ER66" s="382">
        <f t="shared" si="385"/>
        <v>838.99834764616514</v>
      </c>
      <c r="ES66" s="382">
        <f t="shared" si="386"/>
        <v>855.85936045481378</v>
      </c>
      <c r="ET66" s="382">
        <f t="shared" si="387"/>
        <v>872.47439842119263</v>
      </c>
      <c r="EU66" s="382">
        <f t="shared" si="388"/>
        <v>888.85270972887986</v>
      </c>
      <c r="EV66" s="382">
        <f t="shared" si="389"/>
        <v>905.00323859052583</v>
      </c>
      <c r="EW66" s="521"/>
      <c r="EX66" s="252"/>
      <c r="EY66" s="515">
        <f t="shared" si="390"/>
        <v>550</v>
      </c>
      <c r="EZ66" s="524">
        <v>55000</v>
      </c>
      <c r="FA66" s="382">
        <f t="shared" si="391"/>
        <v>283.60995763695456</v>
      </c>
      <c r="FB66" s="382">
        <f t="shared" si="392"/>
        <v>293.93907850084997</v>
      </c>
      <c r="FC66" s="382">
        <f t="shared" si="393"/>
        <v>304.485105919886</v>
      </c>
      <c r="FD66" s="382">
        <f t="shared" si="394"/>
        <v>315.24435565226838</v>
      </c>
      <c r="FE66" s="382">
        <f t="shared" si="395"/>
        <v>326.21181834039879</v>
      </c>
      <c r="FF66" s="382">
        <f t="shared" si="396"/>
        <v>337.38129698664653</v>
      </c>
      <c r="FG66" s="382">
        <f t="shared" si="397"/>
        <v>348.74556918077678</v>
      </c>
      <c r="FH66" s="382">
        <f t="shared" si="398"/>
        <v>360.29656528842395</v>
      </c>
      <c r="FI66" s="382">
        <f t="shared" si="399"/>
        <v>372.02555378053353</v>
      </c>
      <c r="FJ66" s="382">
        <f t="shared" si="400"/>
        <v>383.92332553546237</v>
      </c>
      <c r="FK66" s="382">
        <f t="shared" si="401"/>
        <v>395.98037011222027</v>
      </c>
      <c r="FL66" s="382">
        <f t="shared" si="402"/>
        <v>408.18703847748645</v>
      </c>
      <c r="FM66" s="382">
        <f t="shared" si="403"/>
        <v>420.53368827544836</v>
      </c>
      <c r="FN66" s="382">
        <f t="shared" si="404"/>
        <v>433.01080929186247</v>
      </c>
      <c r="FO66" s="382">
        <f t="shared" si="405"/>
        <v>445.60912815919585</v>
      </c>
      <c r="FP66" s="382">
        <f t="shared" si="406"/>
        <v>458.31969250317354</v>
      </c>
      <c r="FQ66" s="382">
        <f t="shared" si="407"/>
        <v>471.13393561116345</v>
      </c>
      <c r="FR66" s="382">
        <f t="shared" si="408"/>
        <v>484.04372331289028</v>
      </c>
      <c r="FS66" s="382">
        <f t="shared" si="409"/>
        <v>497.04138513110638</v>
      </c>
      <c r="FT66" s="382">
        <f t="shared" si="410"/>
        <v>510.11973192465985</v>
      </c>
      <c r="FU66" s="382">
        <f t="shared" si="411"/>
        <v>523.27206225430928</v>
      </c>
      <c r="FV66" s="382">
        <f t="shared" si="412"/>
        <v>536.49215959688581</v>
      </c>
      <c r="FW66" s="382">
        <f t="shared" si="413"/>
        <v>549.77428235503999</v>
      </c>
      <c r="FX66" s="382">
        <f t="shared" si="414"/>
        <v>563.11314839006479</v>
      </c>
      <c r="FY66" s="382">
        <f t="shared" si="415"/>
        <v>576.50391556888258</v>
      </c>
      <c r="FZ66" s="382">
        <f t="shared" si="416"/>
        <v>589.94215958114341</v>
      </c>
      <c r="GA66" s="382">
        <f t="shared" si="417"/>
        <v>603.42385006043219</v>
      </c>
      <c r="GB66" s="382">
        <f t="shared" si="418"/>
        <v>616.94532584203625</v>
      </c>
      <c r="GC66" s="382">
        <f t="shared" si="419"/>
        <v>630.50327001214089</v>
      </c>
      <c r="GD66" s="382">
        <f t="shared" si="420"/>
        <v>644.09468525073635</v>
      </c>
      <c r="GE66" s="382">
        <f t="shared" si="421"/>
        <v>657.71686984216444</v>
      </c>
      <c r="GF66" s="382">
        <f t="shared" si="422"/>
        <v>671.3673946213471</v>
      </c>
      <c r="GG66" s="382">
        <f t="shared" si="423"/>
        <v>685.04408103793651</v>
      </c>
      <c r="GH66" s="382">
        <f t="shared" si="424"/>
        <v>698.74498045228449</v>
      </c>
      <c r="GI66" s="382">
        <f t="shared" si="425"/>
        <v>712.46835472373095</v>
      </c>
      <c r="GJ66" s="382">
        <f t="shared" si="426"/>
        <v>726.21265811071407</v>
      </c>
      <c r="GK66" s="382">
        <f t="shared" si="427"/>
        <v>739.9765204715145</v>
      </c>
      <c r="GL66" s="382">
        <f t="shared" si="428"/>
        <v>753.75873173201694</v>
      </c>
      <c r="GM66" s="382">
        <f t="shared" si="429"/>
        <v>767.55822757112799</v>
      </c>
      <c r="GN66" s="382">
        <f t="shared" si="430"/>
        <v>781.37407626395668</v>
      </c>
      <c r="GO66" s="511"/>
      <c r="GP66" s="521"/>
      <c r="GQ66" s="524">
        <v>55000</v>
      </c>
      <c r="GR66" s="583">
        <f t="shared" si="431"/>
        <v>8.8155055687391268</v>
      </c>
      <c r="GS66" s="477">
        <f t="shared" si="432"/>
        <v>4.0908878122768702</v>
      </c>
      <c r="GT66" s="477">
        <f t="shared" si="433"/>
        <v>2.520728217939824</v>
      </c>
      <c r="GU66" s="477">
        <f t="shared" si="434"/>
        <v>1.7392894971299351</v>
      </c>
      <c r="GV66" s="477">
        <f t="shared" si="435"/>
        <v>1.2734092736300071</v>
      </c>
      <c r="GW66" s="477">
        <f t="shared" si="436"/>
        <v>0.96535430362377839</v>
      </c>
      <c r="GX66" s="477">
        <f t="shared" si="437"/>
        <v>0.74751418829664773</v>
      </c>
      <c r="GY66" s="477">
        <f t="shared" si="438"/>
        <v>0.5860749954972122</v>
      </c>
      <c r="GZ66" s="477">
        <f t="shared" si="439"/>
        <v>0.46224394125354279</v>
      </c>
      <c r="HA66" s="477">
        <f t="shared" si="440"/>
        <v>0.36473935815831288</v>
      </c>
      <c r="HB66" s="477">
        <f t="shared" si="441"/>
        <v>0.28637710300611519</v>
      </c>
      <c r="HC66" s="477">
        <f t="shared" si="442"/>
        <v>0.22236378926779571</v>
      </c>
      <c r="HD66" s="477">
        <f t="shared" si="443"/>
        <v>0.16937776455256356</v>
      </c>
      <c r="HE66" s="477">
        <f t="shared" si="444"/>
        <v>0.12504394485326129</v>
      </c>
      <c r="HF66" s="477">
        <f t="shared" si="445"/>
        <v>8.7618694317974949E-2</v>
      </c>
      <c r="HG66" s="477">
        <f t="shared" si="446"/>
        <v>5.5792847925810178E-2</v>
      </c>
      <c r="HH66" s="477">
        <f t="shared" si="447"/>
        <v>2.8564225332340848E-2</v>
      </c>
      <c r="HI66" s="477">
        <f t="shared" si="448"/>
        <v>5.1526092518839562E-3</v>
      </c>
      <c r="HJ66" s="477">
        <f t="shared" si="449"/>
        <v>1.5058457000138328E-2</v>
      </c>
      <c r="HK66" s="477">
        <f t="shared" si="450"/>
        <v>3.2562438853621194E-2</v>
      </c>
      <c r="HL66" s="477">
        <f t="shared" si="451"/>
        <v>4.7758956329075855E-2</v>
      </c>
      <c r="HM66" s="477">
        <f t="shared" si="452"/>
        <v>6.097500290747896E-2</v>
      </c>
      <c r="HN66" s="477">
        <f t="shared" si="453"/>
        <v>7.2480647932751635E-2</v>
      </c>
      <c r="HO66" s="477">
        <f t="shared" si="454"/>
        <v>8.2500829449592208E-2</v>
      </c>
      <c r="HP66" s="477">
        <f t="shared" si="455"/>
        <v>9.1224330181737687E-2</v>
      </c>
      <c r="HQ66" s="477">
        <f t="shared" si="456"/>
        <v>9.8810693223110632E-2</v>
      </c>
      <c r="HR66" s="477">
        <f t="shared" si="457"/>
        <v>0.10539560997105854</v>
      </c>
      <c r="HS66" s="477">
        <f t="shared" si="458"/>
        <v>0.11109516082615094</v>
      </c>
      <c r="HT66" s="477">
        <f t="shared" si="459"/>
        <v>0.11600918436181468</v>
      </c>
      <c r="HU66" s="477">
        <f t="shared" si="460"/>
        <v>0.12022397729260241</v>
      </c>
      <c r="HV66" s="477">
        <f t="shared" si="461"/>
        <v>0.12381447549138344</v>
      </c>
      <c r="HW66" s="477">
        <f t="shared" si="462"/>
        <v>0.12684602886501248</v>
      </c>
      <c r="HX66" s="477">
        <f t="shared" si="463"/>
        <v>0.12937585565714402</v>
      </c>
      <c r="HY66" s="477">
        <f t="shared" si="464"/>
        <v>0.13145424170525022</v>
      </c>
      <c r="HZ66" s="477">
        <f t="shared" si="465"/>
        <v>0.13312553527975554</v>
      </c>
      <c r="IA66" s="477">
        <f t="shared" si="466"/>
        <v>0.13442897694837502</v>
      </c>
      <c r="IB66" s="477">
        <f t="shared" si="467"/>
        <v>0.13539939543538762</v>
      </c>
      <c r="IC66" s="477">
        <f t="shared" si="468"/>
        <v>0.13606779397080365</v>
      </c>
      <c r="ID66" s="477">
        <f t="shared" si="469"/>
        <v>0.13646184663682853</v>
      </c>
      <c r="IE66" s="477">
        <f t="shared" si="470"/>
        <v>0.13660632034766221</v>
      </c>
    </row>
    <row r="67" spans="1:270">
      <c r="J67" s="252"/>
      <c r="K67" s="499">
        <v>50000</v>
      </c>
      <c r="L67" s="382">
        <f t="shared" si="476"/>
        <v>15.239999999999998</v>
      </c>
      <c r="M67" s="382">
        <v>500</v>
      </c>
      <c r="N67" s="493">
        <f t="shared" si="477"/>
        <v>115.97253713652115</v>
      </c>
      <c r="O67" s="263">
        <f t="shared" si="478"/>
        <v>0.18648090790073413</v>
      </c>
      <c r="P67" s="383">
        <f t="shared" si="484"/>
        <v>-56.500002288000502</v>
      </c>
      <c r="Q67" s="383">
        <f t="shared" si="479"/>
        <v>216.64999771199948</v>
      </c>
      <c r="R67" s="382">
        <f t="shared" si="480"/>
        <v>573.56933718429855</v>
      </c>
      <c r="S67" s="263">
        <f t="shared" si="481"/>
        <v>0.11445599520011956</v>
      </c>
      <c r="T67" s="492">
        <f>O67/Konstanten!$C$22</f>
        <v>0.15222931257202785</v>
      </c>
      <c r="U67" s="492">
        <f t="shared" si="482"/>
        <v>0.75186533996876448</v>
      </c>
      <c r="V67" s="279"/>
      <c r="X67" s="524">
        <v>56000</v>
      </c>
      <c r="Y67" s="410">
        <f t="shared" ref="Y67:BL67" si="497">SQRT(5*((((1/$S73)*(((1+0.2*(Y$10/661.48)^2)^3.5)-1))+1)^(1/3.5)-1))</f>
        <v>5.1600384825271288E-2</v>
      </c>
      <c r="Z67" s="410">
        <f t="shared" si="497"/>
        <v>0.103106897410583</v>
      </c>
      <c r="AA67" s="410">
        <f t="shared" si="497"/>
        <v>0.15442731869125953</v>
      </c>
      <c r="AB67" s="410">
        <f t="shared" si="497"/>
        <v>0.2054726588960176</v>
      </c>
      <c r="AC67" s="410">
        <f t="shared" si="497"/>
        <v>0.25615858639856681</v>
      </c>
      <c r="AD67" s="410">
        <f t="shared" si="497"/>
        <v>0.30640665181170285</v>
      </c>
      <c r="AE67" s="410">
        <f t="shared" si="497"/>
        <v>0.35614526665715818</v>
      </c>
      <c r="AF67" s="410">
        <f t="shared" si="497"/>
        <v>0.40531041469936296</v>
      </c>
      <c r="AG67" s="410">
        <f t="shared" si="497"/>
        <v>0.45384609250455243</v>
      </c>
      <c r="AH67" s="410">
        <f t="shared" si="497"/>
        <v>0.50170449211315826</v>
      </c>
      <c r="AI67" s="410">
        <f t="shared" si="497"/>
        <v>0.54884595159005511</v>
      </c>
      <c r="AJ67" s="410">
        <f t="shared" si="497"/>
        <v>0.59523870800792589</v>
      </c>
      <c r="AK67" s="410">
        <f t="shared" si="497"/>
        <v>0.64085849209716261</v>
      </c>
      <c r="AL67" s="410">
        <f t="shared" si="497"/>
        <v>0.68568800481347225</v>
      </c>
      <c r="AM67" s="410">
        <f t="shared" si="497"/>
        <v>0.72971631417563831</v>
      </c>
      <c r="AN67" s="410">
        <f t="shared" si="497"/>
        <v>0.77293820677314173</v>
      </c>
      <c r="AO67" s="410">
        <f t="shared" si="497"/>
        <v>0.81535352317543452</v>
      </c>
      <c r="AP67" s="410">
        <f t="shared" si="497"/>
        <v>0.85696650081249559</v>
      </c>
      <c r="AQ67" s="410">
        <f t="shared" si="497"/>
        <v>0.89778514229574757</v>
      </c>
      <c r="AR67" s="410">
        <f t="shared" si="497"/>
        <v>0.93782062199301364</v>
      </c>
      <c r="AS67" s="410">
        <f t="shared" si="497"/>
        <v>0.97708673918620792</v>
      </c>
      <c r="AT67" s="410">
        <f t="shared" si="497"/>
        <v>1.0155994224259464</v>
      </c>
      <c r="AU67" s="410">
        <f t="shared" si="497"/>
        <v>1.0533762867582177</v>
      </c>
      <c r="AV67" s="410">
        <f t="shared" si="497"/>
        <v>1.090436243280777</v>
      </c>
      <c r="AW67" s="410">
        <f t="shared" si="497"/>
        <v>1.1267991589005977</v>
      </c>
      <c r="AX67" s="410">
        <f t="shared" si="497"/>
        <v>1.1624855631050472</v>
      </c>
      <c r="AY67" s="410">
        <f t="shared" si="497"/>
        <v>1.1975163979232675</v>
      </c>
      <c r="AZ67" s="410">
        <f t="shared" si="497"/>
        <v>1.2319128069439753</v>
      </c>
      <c r="BA67" s="410">
        <f t="shared" si="497"/>
        <v>1.265695959186387</v>
      </c>
      <c r="BB67" s="410">
        <f t="shared" si="497"/>
        <v>1.2988869037224111</v>
      </c>
      <c r="BC67" s="410">
        <f t="shared" si="497"/>
        <v>1.3315064511632109</v>
      </c>
      <c r="BD67" s="410">
        <f t="shared" si="497"/>
        <v>1.3635750784084137</v>
      </c>
      <c r="BE67" s="410">
        <f t="shared" si="497"/>
        <v>1.3951128533782424</v>
      </c>
      <c r="BF67" s="410">
        <f t="shared" si="497"/>
        <v>1.4261393767837092</v>
      </c>
      <c r="BG67" s="410">
        <f t="shared" si="497"/>
        <v>1.4566737383214181</v>
      </c>
      <c r="BH67" s="410">
        <f t="shared" si="497"/>
        <v>1.48673448499577</v>
      </c>
      <c r="BI67" s="410">
        <f t="shared" si="497"/>
        <v>1.5163395995663806</v>
      </c>
      <c r="BJ67" s="410">
        <f t="shared" si="497"/>
        <v>1.5455064873879134</v>
      </c>
      <c r="BK67" s="410">
        <f t="shared" si="497"/>
        <v>1.5742519701523854</v>
      </c>
      <c r="BL67" s="410">
        <f t="shared" si="497"/>
        <v>1.6025922852600649</v>
      </c>
      <c r="BM67" s="253"/>
      <c r="BN67" s="252"/>
      <c r="BO67" s="537">
        <f t="shared" si="308"/>
        <v>560</v>
      </c>
      <c r="BP67" s="524">
        <v>56000</v>
      </c>
      <c r="BQ67" s="382">
        <f t="shared" si="309"/>
        <v>216.76536815639372</v>
      </c>
      <c r="BR67" s="382">
        <f t="shared" si="310"/>
        <v>217.11064033641799</v>
      </c>
      <c r="BS67" s="382">
        <f t="shared" si="311"/>
        <v>217.68332273461832</v>
      </c>
      <c r="BT67" s="382">
        <f t="shared" si="312"/>
        <v>218.47934754996618</v>
      </c>
      <c r="BU67" s="382">
        <f t="shared" si="313"/>
        <v>219.49319188461592</v>
      </c>
      <c r="BV67" s="382">
        <f t="shared" si="314"/>
        <v>220.71803629080995</v>
      </c>
      <c r="BW67" s="382">
        <f t="shared" si="315"/>
        <v>222.1459510641541</v>
      </c>
      <c r="BX67" s="382">
        <f t="shared" si="316"/>
        <v>223.76809977981566</v>
      </c>
      <c r="BY67" s="382">
        <f t="shared" si="317"/>
        <v>225.57494964303064</v>
      </c>
      <c r="BZ67" s="382">
        <f t="shared" si="318"/>
        <v>227.55647912644275</v>
      </c>
      <c r="CA67" s="382">
        <f t="shared" si="319"/>
        <v>229.70237487288819</v>
      </c>
      <c r="CB67" s="382">
        <f t="shared" si="320"/>
        <v>232.00221169827682</v>
      </c>
      <c r="CC67" s="382">
        <f t="shared" si="321"/>
        <v>234.44561149073911</v>
      </c>
      <c r="CD67" s="382">
        <f t="shared" si="322"/>
        <v>237.02237866767086</v>
      </c>
      <c r="CE67" s="382">
        <f t="shared" si="323"/>
        <v>239.72261147954671</v>
      </c>
      <c r="CF67" s="382">
        <f t="shared" si="324"/>
        <v>242.5367897582617</v>
      </c>
      <c r="CG67" s="382">
        <f t="shared" si="325"/>
        <v>245.45584067259284</v>
      </c>
      <c r="CH67" s="382">
        <f t="shared" si="326"/>
        <v>248.47118468963865</v>
      </c>
      <c r="CI67" s="382">
        <f t="shared" si="327"/>
        <v>251.5747642907962</v>
      </c>
      <c r="CJ67" s="382">
        <f t="shared" si="328"/>
        <v>254.75905810933901</v>
      </c>
      <c r="CK67" s="382">
        <f t="shared" si="329"/>
        <v>258.0170831021963</v>
      </c>
      <c r="CL67" s="382">
        <f t="shared" si="330"/>
        <v>261.34238719543833</v>
      </c>
      <c r="CM67" s="382">
        <f t="shared" si="331"/>
        <v>264.72903459743696</v>
      </c>
      <c r="CN67" s="382">
        <f t="shared" si="332"/>
        <v>268.17158569250006</v>
      </c>
      <c r="CO67" s="382">
        <f t="shared" si="333"/>
        <v>271.66507313814122</v>
      </c>
      <c r="CP67" s="382">
        <f t="shared" si="334"/>
        <v>275.20497550986164</v>
      </c>
      <c r="CQ67" s="382">
        <f t="shared" si="335"/>
        <v>278.78718958015753</v>
      </c>
      <c r="CR67" s="382">
        <f t="shared" si="336"/>
        <v>282.40800208987366</v>
      </c>
      <c r="CS67" s="382">
        <f t="shared" si="337"/>
        <v>286.06406167242585</v>
      </c>
      <c r="CT67" s="382">
        <f t="shared" si="338"/>
        <v>289.7523514246858</v>
      </c>
      <c r="CU67" s="382">
        <f t="shared" si="339"/>
        <v>293.47016248048504</v>
      </c>
      <c r="CV67" s="382">
        <f t="shared" si="340"/>
        <v>297.21506883096731</v>
      </c>
      <c r="CW67" s="382">
        <f t="shared" si="341"/>
        <v>300.98490354709315</v>
      </c>
      <c r="CX67" s="382">
        <f t="shared" si="342"/>
        <v>304.77773649012317</v>
      </c>
      <c r="CY67" s="382">
        <f t="shared" si="343"/>
        <v>308.59185354274825</v>
      </c>
      <c r="CZ67" s="382">
        <f t="shared" si="344"/>
        <v>312.42573735371099</v>
      </c>
      <c r="DA67" s="382">
        <f t="shared" si="345"/>
        <v>316.27804955981105</v>
      </c>
      <c r="DB67" s="382">
        <f t="shared" si="346"/>
        <v>320.14761442882394</v>
      </c>
      <c r="DC67" s="382">
        <f t="shared" si="347"/>
        <v>324.03340385330034</v>
      </c>
      <c r="DD67" s="382">
        <f t="shared" si="348"/>
        <v>327.93452361688833</v>
      </c>
      <c r="DE67" s="521"/>
      <c r="DF67" s="252"/>
      <c r="DG67" s="537">
        <f t="shared" si="349"/>
        <v>560</v>
      </c>
      <c r="DH67" s="524">
        <v>56000</v>
      </c>
      <c r="DI67" s="382">
        <f t="shared" si="350"/>
        <v>29.59639852268559</v>
      </c>
      <c r="DJ67" s="382">
        <f t="shared" si="351"/>
        <v>59.13895480691756</v>
      </c>
      <c r="DK67" s="382">
        <f t="shared" si="352"/>
        <v>88.574774824894163</v>
      </c>
      <c r="DL67" s="382">
        <f t="shared" si="353"/>
        <v>117.85281677248427</v>
      </c>
      <c r="DM67" s="382">
        <f t="shared" si="354"/>
        <v>146.92471061469283</v>
      </c>
      <c r="DN67" s="382">
        <f t="shared" si="355"/>
        <v>175.74546018849855</v>
      </c>
      <c r="DO67" s="382">
        <f t="shared" si="356"/>
        <v>204.27400453787149</v>
      </c>
      <c r="DP67" s="382">
        <f t="shared" si="357"/>
        <v>232.4736259130068</v>
      </c>
      <c r="DQ67" s="382">
        <f t="shared" si="358"/>
        <v>260.31220246151997</v>
      </c>
      <c r="DR67" s="382">
        <f t="shared" si="359"/>
        <v>287.76231300372933</v>
      </c>
      <c r="DS67" s="382">
        <f t="shared" si="360"/>
        <v>314.80120866979354</v>
      </c>
      <c r="DT67" s="382">
        <f t="shared" si="361"/>
        <v>341.41067121854428</v>
      </c>
      <c r="DU67" s="382">
        <f t="shared" si="362"/>
        <v>367.57678054109857</v>
      </c>
      <c r="DV67" s="382">
        <f t="shared" si="363"/>
        <v>393.28961443608739</v>
      </c>
      <c r="DW67" s="382">
        <f t="shared" si="364"/>
        <v>418.54290265429023</v>
      </c>
      <c r="DX67" s="382">
        <f t="shared" si="365"/>
        <v>443.33365494329121</v>
      </c>
      <c r="DY67" s="382">
        <f t="shared" si="366"/>
        <v>467.66177985861657</v>
      </c>
      <c r="DZ67" s="382">
        <f t="shared" si="367"/>
        <v>491.52970786017073</v>
      </c>
      <c r="EA67" s="382">
        <f t="shared" si="368"/>
        <v>514.9420290004831</v>
      </c>
      <c r="EB67" s="382">
        <f t="shared" si="369"/>
        <v>537.90515255429943</v>
      </c>
      <c r="EC67" s="382">
        <f t="shared" si="370"/>
        <v>560.42699336660087</v>
      </c>
      <c r="ED67" s="382">
        <f t="shared" si="371"/>
        <v>582.5166875656065</v>
      </c>
      <c r="EE67" s="382">
        <f t="shared" si="372"/>
        <v>604.18433860156858</v>
      </c>
      <c r="EF67" s="382">
        <f t="shared" si="373"/>
        <v>625.44079330029183</v>
      </c>
      <c r="EG67" s="382">
        <f t="shared" si="374"/>
        <v>646.29744671044091</v>
      </c>
      <c r="EH67" s="382">
        <f t="shared" si="375"/>
        <v>666.76607391647804</v>
      </c>
      <c r="EI67" s="382">
        <f t="shared" si="376"/>
        <v>686.85868662417727</v>
      </c>
      <c r="EJ67" s="382">
        <f t="shared" si="377"/>
        <v>706.58741214770464</v>
      </c>
      <c r="EK67" s="382">
        <f t="shared" si="378"/>
        <v>725.96439238738094</v>
      </c>
      <c r="EL67" s="382">
        <f t="shared" si="379"/>
        <v>745.00170044542915</v>
      </c>
      <c r="EM67" s="382">
        <f t="shared" si="380"/>
        <v>763.71127265030043</v>
      </c>
      <c r="EN67" s="382">
        <f t="shared" si="381"/>
        <v>782.10485392374176</v>
      </c>
      <c r="EO67" s="382">
        <f t="shared" si="382"/>
        <v>800.19395460945395</v>
      </c>
      <c r="EP67" s="382">
        <f t="shared" si="383"/>
        <v>817.98981707426071</v>
      </c>
      <c r="EQ67" s="382">
        <f t="shared" si="384"/>
        <v>835.50339058279008</v>
      </c>
      <c r="ER67" s="382">
        <f t="shared" si="385"/>
        <v>852.74531312806323</v>
      </c>
      <c r="ES67" s="382">
        <f t="shared" si="386"/>
        <v>869.72589906959365</v>
      </c>
      <c r="ET67" s="382">
        <f t="shared" si="387"/>
        <v>886.45513158511892</v>
      </c>
      <c r="EU67" s="382">
        <f t="shared" si="388"/>
        <v>902.94265908137982</v>
      </c>
      <c r="EV67" s="382">
        <f t="shared" si="389"/>
        <v>919.19779483328568</v>
      </c>
      <c r="EW67" s="521"/>
      <c r="EX67" s="252"/>
      <c r="EY67" s="515">
        <f t="shared" si="390"/>
        <v>560</v>
      </c>
      <c r="EZ67" s="524">
        <v>56000</v>
      </c>
      <c r="FA67" s="382">
        <f t="shared" si="391"/>
        <v>289.61536815639374</v>
      </c>
      <c r="FB67" s="382">
        <f t="shared" si="392"/>
        <v>299.96064033641801</v>
      </c>
      <c r="FC67" s="382">
        <f t="shared" si="393"/>
        <v>310.53332273461831</v>
      </c>
      <c r="FD67" s="382">
        <f t="shared" si="394"/>
        <v>321.3293475499662</v>
      </c>
      <c r="FE67" s="382">
        <f t="shared" si="395"/>
        <v>332.34319188461598</v>
      </c>
      <c r="FF67" s="382">
        <f t="shared" si="396"/>
        <v>343.56803629080997</v>
      </c>
      <c r="FG67" s="382">
        <f t="shared" si="397"/>
        <v>354.99595106415416</v>
      </c>
      <c r="FH67" s="382">
        <f t="shared" si="398"/>
        <v>366.61809977981568</v>
      </c>
      <c r="FI67" s="382">
        <f t="shared" si="399"/>
        <v>378.42494964303069</v>
      </c>
      <c r="FJ67" s="382">
        <f t="shared" si="400"/>
        <v>390.40647912644278</v>
      </c>
      <c r="FK67" s="382">
        <f t="shared" si="401"/>
        <v>402.55237487288821</v>
      </c>
      <c r="FL67" s="382">
        <f t="shared" si="402"/>
        <v>414.85221169827685</v>
      </c>
      <c r="FM67" s="382">
        <f t="shared" si="403"/>
        <v>427.29561149073913</v>
      </c>
      <c r="FN67" s="382">
        <f t="shared" si="404"/>
        <v>439.87237866767089</v>
      </c>
      <c r="FO67" s="382">
        <f t="shared" si="405"/>
        <v>452.57261147954671</v>
      </c>
      <c r="FP67" s="382">
        <f t="shared" si="406"/>
        <v>465.38678975826173</v>
      </c>
      <c r="FQ67" s="382">
        <f t="shared" si="407"/>
        <v>478.30584067259286</v>
      </c>
      <c r="FR67" s="382">
        <f t="shared" si="408"/>
        <v>491.3211846896387</v>
      </c>
      <c r="FS67" s="382">
        <f t="shared" si="409"/>
        <v>504.42476429079625</v>
      </c>
      <c r="FT67" s="382">
        <f t="shared" si="410"/>
        <v>517.609058109339</v>
      </c>
      <c r="FU67" s="382">
        <f t="shared" si="411"/>
        <v>530.86708310219637</v>
      </c>
      <c r="FV67" s="382">
        <f t="shared" si="412"/>
        <v>544.19238719543841</v>
      </c>
      <c r="FW67" s="382">
        <f t="shared" si="413"/>
        <v>557.57903459743693</v>
      </c>
      <c r="FX67" s="382">
        <f t="shared" si="414"/>
        <v>571.02158569250014</v>
      </c>
      <c r="FY67" s="382">
        <f t="shared" si="415"/>
        <v>584.51507313814125</v>
      </c>
      <c r="FZ67" s="382">
        <f t="shared" si="416"/>
        <v>598.05497550986161</v>
      </c>
      <c r="GA67" s="382">
        <f t="shared" si="417"/>
        <v>611.63718958015761</v>
      </c>
      <c r="GB67" s="382">
        <f t="shared" si="418"/>
        <v>625.25800208987368</v>
      </c>
      <c r="GC67" s="382">
        <f t="shared" si="419"/>
        <v>638.91406167242587</v>
      </c>
      <c r="GD67" s="382">
        <f t="shared" si="420"/>
        <v>652.60235142468582</v>
      </c>
      <c r="GE67" s="382">
        <f t="shared" si="421"/>
        <v>666.32016248048512</v>
      </c>
      <c r="GF67" s="382">
        <f t="shared" si="422"/>
        <v>680.06506883096733</v>
      </c>
      <c r="GG67" s="382">
        <f t="shared" si="423"/>
        <v>693.83490354709318</v>
      </c>
      <c r="GH67" s="382">
        <f t="shared" si="424"/>
        <v>707.6277364901232</v>
      </c>
      <c r="GI67" s="382">
        <f t="shared" si="425"/>
        <v>721.44185354274828</v>
      </c>
      <c r="GJ67" s="382">
        <f t="shared" si="426"/>
        <v>735.27573735371107</v>
      </c>
      <c r="GK67" s="382">
        <f t="shared" si="427"/>
        <v>749.12804955981107</v>
      </c>
      <c r="GL67" s="382">
        <f t="shared" si="428"/>
        <v>762.99761442882391</v>
      </c>
      <c r="GM67" s="382">
        <f t="shared" si="429"/>
        <v>776.88340385330036</v>
      </c>
      <c r="GN67" s="382">
        <f t="shared" si="430"/>
        <v>790.78452361688835</v>
      </c>
      <c r="GO67" s="511"/>
      <c r="GP67" s="521"/>
      <c r="GQ67" s="524">
        <v>56000</v>
      </c>
      <c r="GR67" s="583">
        <f t="shared" si="431"/>
        <v>8.785493594242693</v>
      </c>
      <c r="GS67" s="477">
        <f t="shared" si="432"/>
        <v>4.0721329336265377</v>
      </c>
      <c r="GT67" s="477">
        <f t="shared" si="433"/>
        <v>2.5058889322441962</v>
      </c>
      <c r="GU67" s="477">
        <f t="shared" si="434"/>
        <v>1.7265309082115097</v>
      </c>
      <c r="GV67" s="477">
        <f t="shared" si="435"/>
        <v>1.2619965728990237</v>
      </c>
      <c r="GW67" s="477">
        <f t="shared" si="436"/>
        <v>0.95491841395112387</v>
      </c>
      <c r="GX67" s="477">
        <f t="shared" si="437"/>
        <v>0.73784203167339135</v>
      </c>
      <c r="GY67" s="477">
        <f t="shared" si="438"/>
        <v>0.57703093561678542</v>
      </c>
      <c r="GZ67" s="477">
        <f t="shared" si="439"/>
        <v>0.45373496157549681</v>
      </c>
      <c r="HA67" s="477">
        <f t="shared" si="440"/>
        <v>0.35669773797440668</v>
      </c>
      <c r="HB67" s="477">
        <f t="shared" si="441"/>
        <v>0.27875104601374029</v>
      </c>
      <c r="HC67" s="477">
        <f t="shared" si="442"/>
        <v>0.21511202393764975</v>
      </c>
      <c r="HD67" s="477">
        <f t="shared" si="443"/>
        <v>0.16246627673742148</v>
      </c>
      <c r="HE67" s="477">
        <f t="shared" si="444"/>
        <v>0.11844392153191108</v>
      </c>
      <c r="HF67" s="477">
        <f t="shared" si="445"/>
        <v>8.1305186659357778E-2</v>
      </c>
      <c r="HG67" s="477">
        <f t="shared" si="446"/>
        <v>4.9743877030475919E-2</v>
      </c>
      <c r="HH67" s="477">
        <f t="shared" si="447"/>
        <v>2.2760168293406845E-2</v>
      </c>
      <c r="HI67" s="477">
        <f t="shared" si="448"/>
        <v>4.2423309760831936E-4</v>
      </c>
      <c r="HJ67" s="477">
        <f t="shared" si="449"/>
        <v>2.042417227061687E-2</v>
      </c>
      <c r="HK67" s="477">
        <f t="shared" si="450"/>
        <v>3.7731734579195389E-2</v>
      </c>
      <c r="HL67" s="477">
        <f t="shared" si="451"/>
        <v>5.2745336349400297E-2</v>
      </c>
      <c r="HM67" s="477">
        <f t="shared" si="452"/>
        <v>6.5790905545262651E-2</v>
      </c>
      <c r="HN67" s="477">
        <f t="shared" si="453"/>
        <v>7.7137557242882585E-2</v>
      </c>
      <c r="HO67" s="477">
        <f t="shared" si="454"/>
        <v>8.7009367138710908E-2</v>
      </c>
      <c r="HP67" s="477">
        <f t="shared" si="455"/>
        <v>9.5594333362699901E-2</v>
      </c>
      <c r="HQ67" s="477">
        <f t="shared" si="456"/>
        <v>0.10305128154319303</v>
      </c>
      <c r="HR67" s="477">
        <f t="shared" si="457"/>
        <v>0.10951524456030935</v>
      </c>
      <c r="HS67" s="477">
        <f t="shared" si="458"/>
        <v>0.11510169677468002</v>
      </c>
      <c r="HT67" s="477">
        <f t="shared" si="459"/>
        <v>0.11990991793507173</v>
      </c>
      <c r="HU67" s="477">
        <f t="shared" si="460"/>
        <v>0.12402568875413127</v>
      </c>
      <c r="HV67" s="477">
        <f t="shared" si="461"/>
        <v>0.12752346817121057</v>
      </c>
      <c r="HW67" s="477">
        <f t="shared" si="462"/>
        <v>0.13046816495365171</v>
      </c>
      <c r="HX67" s="477">
        <f t="shared" si="463"/>
        <v>0.13291658909654075</v>
      </c>
      <c r="HY67" s="477">
        <f t="shared" si="464"/>
        <v>0.13491864847275764</v>
      </c>
      <c r="HZ67" s="477">
        <f t="shared" si="465"/>
        <v>0.13651834130856161</v>
      </c>
      <c r="IA67" s="477">
        <f t="shared" si="466"/>
        <v>0.13775458389029091</v>
      </c>
      <c r="IB67" s="477">
        <f t="shared" si="467"/>
        <v>0.13866190444460086</v>
      </c>
      <c r="IC67" s="477">
        <f t="shared" si="468"/>
        <v>0.13927102766671773</v>
      </c>
      <c r="ID67" s="477">
        <f t="shared" si="469"/>
        <v>0.13960936938822607</v>
      </c>
      <c r="IE67" s="477">
        <f t="shared" si="470"/>
        <v>0.1397014570076156</v>
      </c>
    </row>
    <row r="68" spans="1:270">
      <c r="J68" s="252"/>
      <c r="K68" s="499">
        <v>51000</v>
      </c>
      <c r="L68" s="382">
        <f t="shared" si="476"/>
        <v>15.544799999999999</v>
      </c>
      <c r="M68" s="382">
        <v>510</v>
      </c>
      <c r="N68" s="493">
        <f t="shared" si="477"/>
        <v>110.53033137374919</v>
      </c>
      <c r="O68" s="263">
        <f t="shared" si="478"/>
        <v>0.17772997861452186</v>
      </c>
      <c r="P68" s="383">
        <f t="shared" si="484"/>
        <v>-56.500002288000502</v>
      </c>
      <c r="Q68" s="382">
        <f t="shared" si="479"/>
        <v>216.64999771199948</v>
      </c>
      <c r="R68" s="382">
        <f t="shared" si="480"/>
        <v>573.56933718429855</v>
      </c>
      <c r="S68" s="263">
        <f t="shared" si="481"/>
        <v>0.10908495571058395</v>
      </c>
      <c r="T68" s="492">
        <f>O68/Konstanten!$C$22</f>
        <v>0.14508569682818109</v>
      </c>
      <c r="U68" s="527">
        <f t="shared" si="482"/>
        <v>0.75186533996876448</v>
      </c>
      <c r="V68" s="279"/>
      <c r="X68" s="524">
        <v>57000</v>
      </c>
      <c r="Y68" s="410">
        <f t="shared" ref="Y68:BL68" si="498">SQRT(5*((((1/$S74)*(((1+0.2*(Y$10/661.48)^2)^3.5)-1))+1)^(1/3.5)-1))</f>
        <v>5.2854585662537812E-2</v>
      </c>
      <c r="Z68" s="410">
        <f t="shared" si="498"/>
        <v>0.10560785949536816</v>
      </c>
      <c r="AA68" s="410">
        <f t="shared" si="498"/>
        <v>0.15816038147869077</v>
      </c>
      <c r="AB68" s="410">
        <f t="shared" si="498"/>
        <v>0.21041636364790672</v>
      </c>
      <c r="AC68" s="410">
        <f t="shared" si="498"/>
        <v>0.26228527574471544</v>
      </c>
      <c r="AD68" s="410">
        <f t="shared" si="498"/>
        <v>0.31368320903633035</v>
      </c>
      <c r="AE68" s="410">
        <f t="shared" si="498"/>
        <v>0.36453395182424519</v>
      </c>
      <c r="AF68" s="410">
        <f t="shared" si="498"/>
        <v>0.41476975308927316</v>
      </c>
      <c r="AG68" s="410">
        <f t="shared" si="498"/>
        <v>0.4643317730102865</v>
      </c>
      <c r="AH68" s="410">
        <f t="shared" si="498"/>
        <v>0.51317023844198861</v>
      </c>
      <c r="AI68" s="410">
        <f t="shared" si="498"/>
        <v>0.56124433629867554</v>
      </c>
      <c r="AJ68" s="410">
        <f t="shared" si="498"/>
        <v>0.60852188749491054</v>
      </c>
      <c r="AK68" s="410">
        <f t="shared" si="498"/>
        <v>0.65497884874186008</v>
      </c>
      <c r="AL68" s="410">
        <f t="shared" si="498"/>
        <v>0.70059868976995421</v>
      </c>
      <c r="AM68" s="410">
        <f t="shared" si="498"/>
        <v>0.74537169045192087</v>
      </c>
      <c r="AN68" s="410">
        <f t="shared" si="498"/>
        <v>0.78929419694490177</v>
      </c>
      <c r="AO68" s="410">
        <f t="shared" si="498"/>
        <v>0.83236786939379537</v>
      </c>
      <c r="AP68" s="410">
        <f t="shared" si="498"/>
        <v>0.87459894679910166</v>
      </c>
      <c r="AQ68" s="410">
        <f t="shared" si="498"/>
        <v>0.91599754798531141</v>
      </c>
      <c r="AR68" s="410">
        <f t="shared" si="498"/>
        <v>0.95657702162333891</v>
      </c>
      <c r="AS68" s="410">
        <f t="shared" si="498"/>
        <v>0.99635335318199225</v>
      </c>
      <c r="AT68" s="410">
        <f t="shared" si="498"/>
        <v>1.0353446325819471</v>
      </c>
      <c r="AU68" s="410">
        <f t="shared" si="498"/>
        <v>1.0735705831685181</v>
      </c>
      <c r="AV68" s="410">
        <f t="shared" si="498"/>
        <v>1.1110521503130757</v>
      </c>
      <c r="AW68" s="410">
        <f t="shared" si="498"/>
        <v>1.1478111463700438</v>
      </c>
      <c r="AX68" s="410">
        <f t="shared" si="498"/>
        <v>1.1838699477221353</v>
      </c>
      <c r="AY68" s="410">
        <f t="shared" si="498"/>
        <v>1.2192512391109114</v>
      </c>
      <c r="AZ68" s="410">
        <f t="shared" si="498"/>
        <v>1.2539778002576729</v>
      </c>
      <c r="BA68" s="410">
        <f t="shared" si="498"/>
        <v>1.2880723298328687</v>
      </c>
      <c r="BB68" s="410">
        <f t="shared" si="498"/>
        <v>1.3215573020522233</v>
      </c>
      <c r="BC68" s="410">
        <f t="shared" si="498"/>
        <v>1.3544548515019592</v>
      </c>
      <c r="BD68" s="410">
        <f t="shared" si="498"/>
        <v>1.3867866821779209</v>
      </c>
      <c r="BE68" s="410">
        <f t="shared" si="498"/>
        <v>1.4185739971296394</v>
      </c>
      <c r="BF68" s="410">
        <f t="shared" si="498"/>
        <v>1.4498374455067127</v>
      </c>
      <c r="BG68" s="410">
        <f t="shared" si="498"/>
        <v>1.4805970841958089</v>
      </c>
      <c r="BH68" s="410">
        <f t="shared" si="498"/>
        <v>1.510872351601674</v>
      </c>
      <c r="BI68" s="410">
        <f t="shared" si="498"/>
        <v>1.540682051459985</v>
      </c>
      <c r="BJ68" s="410">
        <f t="shared" si="498"/>
        <v>1.5700443448707893</v>
      </c>
      <c r="BK68" s="410">
        <f t="shared" si="498"/>
        <v>1.598976749008904</v>
      </c>
      <c r="BL68" s="410">
        <f t="shared" si="498"/>
        <v>1.6274961412029978</v>
      </c>
      <c r="BM68" s="253"/>
      <c r="BN68" s="252"/>
      <c r="BO68" s="537">
        <f t="shared" si="308"/>
        <v>570</v>
      </c>
      <c r="BP68" s="524">
        <v>57000</v>
      </c>
      <c r="BQ68" s="382">
        <f t="shared" si="309"/>
        <v>216.77104471180456</v>
      </c>
      <c r="BR68" s="382">
        <f t="shared" si="310"/>
        <v>217.13325806294094</v>
      </c>
      <c r="BS68" s="382">
        <f t="shared" si="311"/>
        <v>217.73388492320953</v>
      </c>
      <c r="BT68" s="382">
        <f t="shared" si="312"/>
        <v>218.56843543885392</v>
      </c>
      <c r="BU68" s="382">
        <f t="shared" si="313"/>
        <v>219.63082288977415</v>
      </c>
      <c r="BV68" s="382">
        <f t="shared" si="314"/>
        <v>220.91354642047847</v>
      </c>
      <c r="BW68" s="382">
        <f t="shared" si="315"/>
        <v>222.40790478926388</v>
      </c>
      <c r="BX68" s="382">
        <f t="shared" si="316"/>
        <v>224.10422860348504</v>
      </c>
      <c r="BY68" s="382">
        <f t="shared" si="317"/>
        <v>225.99211873518561</v>
      </c>
      <c r="BZ68" s="382">
        <f t="shared" si="318"/>
        <v>228.06067983616094</v>
      </c>
      <c r="CA68" s="382">
        <f t="shared" si="319"/>
        <v>230.29873980169231</v>
      </c>
      <c r="CB68" s="382">
        <f t="shared" si="320"/>
        <v>232.69504834054143</v>
      </c>
      <c r="CC68" s="382">
        <f t="shared" si="321"/>
        <v>235.23845019101515</v>
      </c>
      <c r="CD68" s="382">
        <f t="shared" si="322"/>
        <v>237.91803073696434</v>
      </c>
      <c r="CE68" s="382">
        <f t="shared" si="323"/>
        <v>240.72323366142007</v>
      </c>
      <c r="CF68" s="382">
        <f t="shared" si="324"/>
        <v>243.64395174682912</v>
      </c>
      <c r="CG68" s="382">
        <f t="shared" si="325"/>
        <v>246.67059297402142</v>
      </c>
      <c r="CH68" s="382">
        <f t="shared" si="326"/>
        <v>249.79412471973558</v>
      </c>
      <c r="CI68" s="382">
        <f t="shared" si="327"/>
        <v>253.00609916601081</v>
      </c>
      <c r="CJ68" s="382">
        <f t="shared" si="328"/>
        <v>256.29866308751997</v>
      </c>
      <c r="CK68" s="382">
        <f t="shared" si="329"/>
        <v>259.66455504825268</v>
      </c>
      <c r="CL68" s="382">
        <f t="shared" si="330"/>
        <v>263.09709278249028</v>
      </c>
      <c r="CM68" s="382">
        <f t="shared" si="331"/>
        <v>266.59015321054159</v>
      </c>
      <c r="CN68" s="382">
        <f t="shared" si="332"/>
        <v>270.1381471885154</v>
      </c>
      <c r="CO68" s="382">
        <f t="shared" si="333"/>
        <v>273.73599074272272</v>
      </c>
      <c r="CP68" s="382">
        <f t="shared" si="334"/>
        <v>277.3790742123237</v>
      </c>
      <c r="CQ68" s="382">
        <f t="shared" si="335"/>
        <v>281.06323042964772</v>
      </c>
      <c r="CR68" s="382">
        <f t="shared" si="336"/>
        <v>284.78470281138948</v>
      </c>
      <c r="CS68" s="382">
        <f t="shared" si="337"/>
        <v>288.54011401653821</v>
      </c>
      <c r="CT68" s="382">
        <f t="shared" si="338"/>
        <v>292.32643564677983</v>
      </c>
      <c r="CU68" s="382">
        <f t="shared" si="339"/>
        <v>296.14095931883935</v>
      </c>
      <c r="CV68" s="382">
        <f t="shared" si="340"/>
        <v>299.98126932180912</v>
      </c>
      <c r="CW68" s="382">
        <f t="shared" si="341"/>
        <v>303.84521698159818</v>
      </c>
      <c r="CX68" s="382">
        <f t="shared" si="342"/>
        <v>307.73089678509831</v>
      </c>
      <c r="CY68" s="382">
        <f t="shared" si="343"/>
        <v>311.63662426470654</v>
      </c>
      <c r="CZ68" s="382">
        <f t="shared" si="344"/>
        <v>315.56091560603295</v>
      </c>
      <c r="DA68" s="382">
        <f t="shared" si="345"/>
        <v>319.50246891512234</v>
      </c>
      <c r="DB68" s="382">
        <f t="shared" si="346"/>
        <v>323.46014706381339</v>
      </c>
      <c r="DC68" s="382">
        <f t="shared" si="347"/>
        <v>327.43296202097514</v>
      </c>
      <c r="DD68" s="382">
        <f t="shared" si="348"/>
        <v>331.42006057163007</v>
      </c>
      <c r="DE68" s="521"/>
      <c r="DF68" s="252"/>
      <c r="DG68" s="537">
        <f t="shared" si="349"/>
        <v>570</v>
      </c>
      <c r="DH68" s="524">
        <v>57000</v>
      </c>
      <c r="DI68" s="382">
        <f t="shared" si="350"/>
        <v>30.315769665612542</v>
      </c>
      <c r="DJ68" s="382">
        <f t="shared" si="351"/>
        <v>60.573429972210846</v>
      </c>
      <c r="DK68" s="382">
        <f t="shared" si="352"/>
        <v>90.715945173548477</v>
      </c>
      <c r="DL68" s="382">
        <f t="shared" si="353"/>
        <v>120.68837423026019</v>
      </c>
      <c r="DM68" s="382">
        <f t="shared" si="354"/>
        <v>150.43879176209742</v>
      </c>
      <c r="DN68" s="382">
        <f t="shared" si="355"/>
        <v>179.91907029281177</v>
      </c>
      <c r="DO68" s="382">
        <f t="shared" si="356"/>
        <v>209.08549712900535</v>
      </c>
      <c r="DP68" s="382">
        <f t="shared" si="357"/>
        <v>237.89921236350958</v>
      </c>
      <c r="DQ68" s="382">
        <f t="shared" si="358"/>
        <v>266.32646727912021</v>
      </c>
      <c r="DR68" s="382">
        <f t="shared" si="359"/>
        <v>294.33871352587983</v>
      </c>
      <c r="DS68" s="382">
        <f t="shared" si="360"/>
        <v>321.91254196927287</v>
      </c>
      <c r="DT68" s="382">
        <f t="shared" si="361"/>
        <v>349.02949567259412</v>
      </c>
      <c r="DU68" s="382">
        <f t="shared" si="362"/>
        <v>375.67578414260362</v>
      </c>
      <c r="DV68" s="382">
        <f t="shared" si="363"/>
        <v>401.84192612354065</v>
      </c>
      <c r="DW68" s="382">
        <f t="shared" si="364"/>
        <v>427.52234644844839</v>
      </c>
      <c r="DX68" s="382">
        <f t="shared" si="365"/>
        <v>452.71494938510051</v>
      </c>
      <c r="DY68" s="382">
        <f t="shared" si="366"/>
        <v>477.42068714170597</v>
      </c>
      <c r="DZ68" s="382">
        <f t="shared" si="367"/>
        <v>501.64313821764631</v>
      </c>
      <c r="EA68" s="382">
        <f t="shared" si="368"/>
        <v>525.3881064603778</v>
      </c>
      <c r="EB68" s="382">
        <f t="shared" si="369"/>
        <v>548.66324825822892</v>
      </c>
      <c r="EC68" s="382">
        <f t="shared" si="370"/>
        <v>571.47773238594857</v>
      </c>
      <c r="ED68" s="382">
        <f t="shared" si="371"/>
        <v>593.84193466734848</v>
      </c>
      <c r="EE68" s="382">
        <f t="shared" si="372"/>
        <v>615.7671678085278</v>
      </c>
      <c r="EF68" s="382">
        <f t="shared" si="373"/>
        <v>637.26544543226044</v>
      </c>
      <c r="EG68" s="382">
        <f t="shared" si="374"/>
        <v>658.34927843621585</v>
      </c>
      <c r="EH68" s="382">
        <f t="shared" si="375"/>
        <v>679.03150122739532</v>
      </c>
      <c r="EI68" s="382">
        <f t="shared" si="376"/>
        <v>699.32512507798015</v>
      </c>
      <c r="EJ68" s="382">
        <f t="shared" si="377"/>
        <v>719.24321573761813</v>
      </c>
      <c r="EK68" s="382">
        <f t="shared" si="378"/>
        <v>738.79879246767371</v>
      </c>
      <c r="EL68" s="382">
        <f t="shared" si="379"/>
        <v>758.00474578916351</v>
      </c>
      <c r="EM68" s="382">
        <f t="shared" si="380"/>
        <v>776.87377142203627</v>
      </c>
      <c r="EN68" s="382">
        <f t="shared" si="381"/>
        <v>795.41831811280258</v>
      </c>
      <c r="EO68" s="382">
        <f t="shared" si="382"/>
        <v>813.65054728052826</v>
      </c>
      <c r="EP68" s="382">
        <f t="shared" si="383"/>
        <v>831.58230264426174</v>
      </c>
      <c r="EQ68" s="382">
        <f t="shared" si="384"/>
        <v>849.22508821919519</v>
      </c>
      <c r="ER68" s="382">
        <f t="shared" si="385"/>
        <v>866.59005327825457</v>
      </c>
      <c r="ES68" s="382">
        <f t="shared" si="386"/>
        <v>883.68798306764893</v>
      </c>
      <c r="ET68" s="382">
        <f t="shared" si="387"/>
        <v>900.52929423749481</v>
      </c>
      <c r="EU68" s="382">
        <f t="shared" si="388"/>
        <v>917.12403410214154</v>
      </c>
      <c r="EV68" s="382">
        <f t="shared" si="389"/>
        <v>933.48188297980698</v>
      </c>
      <c r="EW68" s="521"/>
      <c r="EX68" s="252"/>
      <c r="EY68" s="515">
        <f t="shared" si="390"/>
        <v>570</v>
      </c>
      <c r="EZ68" s="524">
        <v>57000</v>
      </c>
      <c r="FA68" s="382">
        <f t="shared" si="391"/>
        <v>295.62104471180459</v>
      </c>
      <c r="FB68" s="382">
        <f t="shared" si="392"/>
        <v>305.98325806294099</v>
      </c>
      <c r="FC68" s="382">
        <f t="shared" si="393"/>
        <v>316.58388492320955</v>
      </c>
      <c r="FD68" s="382">
        <f t="shared" si="394"/>
        <v>327.41843543885398</v>
      </c>
      <c r="FE68" s="382">
        <f t="shared" si="395"/>
        <v>338.48082288977417</v>
      </c>
      <c r="FF68" s="382">
        <f t="shared" si="396"/>
        <v>349.76354642047852</v>
      </c>
      <c r="FG68" s="382">
        <f t="shared" si="397"/>
        <v>361.25790478926388</v>
      </c>
      <c r="FH68" s="382">
        <f t="shared" si="398"/>
        <v>372.95422860348503</v>
      </c>
      <c r="FI68" s="382">
        <f t="shared" si="399"/>
        <v>384.84211873518564</v>
      </c>
      <c r="FJ68" s="382">
        <f t="shared" si="400"/>
        <v>396.91067983616097</v>
      </c>
      <c r="FK68" s="382">
        <f t="shared" si="401"/>
        <v>409.14873980169233</v>
      </c>
      <c r="FL68" s="382">
        <f t="shared" si="402"/>
        <v>421.54504834054148</v>
      </c>
      <c r="FM68" s="382">
        <f t="shared" si="403"/>
        <v>434.08845019101517</v>
      </c>
      <c r="FN68" s="382">
        <f t="shared" si="404"/>
        <v>446.76803073696436</v>
      </c>
      <c r="FO68" s="382">
        <f t="shared" si="405"/>
        <v>459.57323366142009</v>
      </c>
      <c r="FP68" s="382">
        <f t="shared" si="406"/>
        <v>472.49395174682911</v>
      </c>
      <c r="FQ68" s="382">
        <f t="shared" si="407"/>
        <v>485.52059297402144</v>
      </c>
      <c r="FR68" s="382">
        <f t="shared" si="408"/>
        <v>498.6441247197356</v>
      </c>
      <c r="FS68" s="382">
        <f t="shared" si="409"/>
        <v>511.85609916601084</v>
      </c>
      <c r="FT68" s="382">
        <f t="shared" si="410"/>
        <v>525.14866308751994</v>
      </c>
      <c r="FU68" s="382">
        <f t="shared" si="411"/>
        <v>538.51455504825276</v>
      </c>
      <c r="FV68" s="382">
        <f t="shared" si="412"/>
        <v>551.94709278249024</v>
      </c>
      <c r="FW68" s="382">
        <f t="shared" si="413"/>
        <v>565.44015321054167</v>
      </c>
      <c r="FX68" s="382">
        <f t="shared" si="414"/>
        <v>578.98814718851543</v>
      </c>
      <c r="FY68" s="382">
        <f t="shared" si="415"/>
        <v>592.58599074272274</v>
      </c>
      <c r="FZ68" s="382">
        <f t="shared" si="416"/>
        <v>606.22907421232367</v>
      </c>
      <c r="GA68" s="382">
        <f t="shared" si="417"/>
        <v>619.91323042964768</v>
      </c>
      <c r="GB68" s="382">
        <f t="shared" si="418"/>
        <v>633.6347028113895</v>
      </c>
      <c r="GC68" s="382">
        <f t="shared" si="419"/>
        <v>647.39011401653829</v>
      </c>
      <c r="GD68" s="382">
        <f t="shared" si="420"/>
        <v>661.17643564677985</v>
      </c>
      <c r="GE68" s="382">
        <f t="shared" si="421"/>
        <v>674.99095931883937</v>
      </c>
      <c r="GF68" s="382">
        <f t="shared" si="422"/>
        <v>688.83126932180915</v>
      </c>
      <c r="GG68" s="382">
        <f t="shared" si="423"/>
        <v>702.69521698159815</v>
      </c>
      <c r="GH68" s="382">
        <f t="shared" si="424"/>
        <v>716.58089678509828</v>
      </c>
      <c r="GI68" s="382">
        <f t="shared" si="425"/>
        <v>730.48662426470651</v>
      </c>
      <c r="GJ68" s="382">
        <f t="shared" si="426"/>
        <v>744.41091560603297</v>
      </c>
      <c r="GK68" s="382">
        <f t="shared" si="427"/>
        <v>758.35246891512236</v>
      </c>
      <c r="GL68" s="382">
        <f t="shared" si="428"/>
        <v>772.31014706381347</v>
      </c>
      <c r="GM68" s="382">
        <f t="shared" si="429"/>
        <v>786.28296202097522</v>
      </c>
      <c r="GN68" s="382">
        <f t="shared" si="430"/>
        <v>800.2700605716301</v>
      </c>
      <c r="GO68" s="511"/>
      <c r="GP68" s="521"/>
      <c r="GQ68" s="524">
        <v>57000</v>
      </c>
      <c r="GR68" s="583">
        <f t="shared" si="431"/>
        <v>8.7513949991225282</v>
      </c>
      <c r="GS68" s="477">
        <f t="shared" si="432"/>
        <v>4.0514434827830677</v>
      </c>
      <c r="GT68" s="477">
        <f t="shared" si="433"/>
        <v>2.4898372531703616</v>
      </c>
      <c r="GU68" s="477">
        <f t="shared" si="434"/>
        <v>1.7129244016012302</v>
      </c>
      <c r="GV68" s="477">
        <f t="shared" si="435"/>
        <v>1.2499570684205226</v>
      </c>
      <c r="GW68" s="477">
        <f t="shared" si="436"/>
        <v>0.94400485646824994</v>
      </c>
      <c r="GX68" s="477">
        <f t="shared" si="437"/>
        <v>0.7277999179750303</v>
      </c>
      <c r="GY68" s="477">
        <f t="shared" si="438"/>
        <v>0.56769845893231308</v>
      </c>
      <c r="GZ68" s="477">
        <f t="shared" si="439"/>
        <v>0.44500140247742087</v>
      </c>
      <c r="HA68" s="477">
        <f t="shared" si="440"/>
        <v>0.34848275675860924</v>
      </c>
      <c r="HB68" s="477">
        <f t="shared" si="441"/>
        <v>0.27099347325444162</v>
      </c>
      <c r="HC68" s="477">
        <f t="shared" si="442"/>
        <v>0.20776339411718464</v>
      </c>
      <c r="HD68" s="477">
        <f t="shared" si="443"/>
        <v>0.15548690789779135</v>
      </c>
      <c r="HE68" s="477">
        <f t="shared" si="444"/>
        <v>0.11180044115061259</v>
      </c>
      <c r="HF68" s="477">
        <f t="shared" si="445"/>
        <v>7.4968916781140635E-2</v>
      </c>
      <c r="HG68" s="477">
        <f t="shared" si="446"/>
        <v>4.3689748678707001E-2</v>
      </c>
      <c r="HH68" s="477">
        <f t="shared" si="447"/>
        <v>1.6965971627264848E-2</v>
      </c>
      <c r="HI68" s="477">
        <f t="shared" si="448"/>
        <v>5.9783803852401889E-3</v>
      </c>
      <c r="HJ68" s="477">
        <f t="shared" si="449"/>
        <v>2.5756211699450568E-2</v>
      </c>
      <c r="HK68" s="477">
        <f t="shared" si="450"/>
        <v>4.2857955668358927E-2</v>
      </c>
      <c r="HL68" s="477">
        <f t="shared" si="451"/>
        <v>5.7680597982484587E-2</v>
      </c>
      <c r="HM68" s="477">
        <f t="shared" si="452"/>
        <v>7.054881011110542E-2</v>
      </c>
      <c r="HN68" s="477">
        <f t="shared" si="453"/>
        <v>8.1730591088668231E-2</v>
      </c>
      <c r="HO68" s="477">
        <f t="shared" si="454"/>
        <v>9.1449016514955114E-2</v>
      </c>
      <c r="HP68" s="477">
        <f t="shared" si="455"/>
        <v>9.989118215440497E-2</v>
      </c>
      <c r="HQ68" s="477">
        <f t="shared" si="456"/>
        <v>0.10721509515166285</v>
      </c>
      <c r="HR68" s="477">
        <f t="shared" si="457"/>
        <v>0.11355504299874457</v>
      </c>
      <c r="HS68" s="477">
        <f t="shared" si="458"/>
        <v>0.1190258191569218</v>
      </c>
      <c r="HT68" s="477">
        <f t="shared" si="459"/>
        <v>0.12372607993283236</v>
      </c>
      <c r="HU68" s="477">
        <f t="shared" si="460"/>
        <v>0.1277410341825434</v>
      </c>
      <c r="HV68" s="477">
        <f t="shared" si="461"/>
        <v>0.13114461557468274</v>
      </c>
      <c r="HW68" s="477">
        <f t="shared" si="462"/>
        <v>0.13400124986294035</v>
      </c>
      <c r="HX68" s="477">
        <f t="shared" si="463"/>
        <v>0.13636730248603302</v>
      </c>
      <c r="HY68" s="477">
        <f t="shared" si="464"/>
        <v>0.13829227184547158</v>
      </c>
      <c r="HZ68" s="477">
        <f t="shared" si="465"/>
        <v>0.1398197787626369</v>
      </c>
      <c r="IA68" s="477">
        <f t="shared" si="466"/>
        <v>0.14098839146609837</v>
      </c>
      <c r="IB68" s="477">
        <f t="shared" si="467"/>
        <v>0.1418323170101678</v>
      </c>
      <c r="IC68" s="477">
        <f t="shared" si="468"/>
        <v>0.14238198356695142</v>
      </c>
      <c r="ID68" s="477">
        <f t="shared" si="469"/>
        <v>0.14266453305768928</v>
      </c>
      <c r="IE68" s="477">
        <f t="shared" si="470"/>
        <v>0.14270423972551646</v>
      </c>
    </row>
    <row r="69" spans="1:270">
      <c r="J69" s="252"/>
      <c r="K69" s="499">
        <v>52000</v>
      </c>
      <c r="L69" s="382">
        <f t="shared" si="476"/>
        <v>15.849599999999999</v>
      </c>
      <c r="M69" s="382">
        <v>520</v>
      </c>
      <c r="N69" s="493">
        <f t="shared" si="477"/>
        <v>105.34351024164613</v>
      </c>
      <c r="O69" s="263">
        <f t="shared" si="478"/>
        <v>0.16938970135823775</v>
      </c>
      <c r="P69" s="383">
        <f t="shared" si="484"/>
        <v>-56.500002288000502</v>
      </c>
      <c r="Q69" s="383">
        <f t="shared" si="479"/>
        <v>216.64999771199948</v>
      </c>
      <c r="R69" s="382">
        <f t="shared" si="480"/>
        <v>573.56933718429855</v>
      </c>
      <c r="S69" s="263">
        <f t="shared" si="481"/>
        <v>0.10396596125501714</v>
      </c>
      <c r="T69" s="492">
        <f>O69/Konstanten!$C$22</f>
        <v>0.13827730723121448</v>
      </c>
      <c r="U69" s="492">
        <f t="shared" si="482"/>
        <v>0.75186533996876448</v>
      </c>
      <c r="V69" s="279"/>
      <c r="X69" s="524">
        <v>58000</v>
      </c>
      <c r="Y69" s="410">
        <f t="shared" ref="Y69:BL69" si="499">SQRT(5*((((1/$S75)*(((1+0.2*(Y$10/661.48)^2)^3.5)-1))+1)^(1/3.5)-1))</f>
        <v>5.4139227572946952E-2</v>
      </c>
      <c r="Z69" s="410">
        <f t="shared" si="499"/>
        <v>0.10816913979689306</v>
      </c>
      <c r="AA69" s="410">
        <f t="shared" si="499"/>
        <v>0.16198254008002019</v>
      </c>
      <c r="AB69" s="410">
        <f t="shared" si="499"/>
        <v>0.21547636058551745</v>
      </c>
      <c r="AC69" s="410">
        <f t="shared" si="499"/>
        <v>0.26855346534236524</v>
      </c>
      <c r="AD69" s="410">
        <f t="shared" si="499"/>
        <v>0.32112416793555476</v>
      </c>
      <c r="AE69" s="410">
        <f t="shared" si="499"/>
        <v>0.37310741082921012</v>
      </c>
      <c r="AF69" s="410">
        <f t="shared" si="499"/>
        <v>0.42443158135612846</v>
      </c>
      <c r="AG69" s="410">
        <f t="shared" si="499"/>
        <v>0.47503496624233882</v>
      </c>
      <c r="AH69" s="410">
        <f t="shared" si="499"/>
        <v>0.52486586938118884</v>
      </c>
      <c r="AI69" s="410">
        <f t="shared" si="499"/>
        <v>0.57388243461839483</v>
      </c>
      <c r="AJ69" s="410">
        <f t="shared" si="499"/>
        <v>0.62205222588083109</v>
      </c>
      <c r="AK69" s="410">
        <f t="shared" si="499"/>
        <v>0.66935162137404369</v>
      </c>
      <c r="AL69" s="410">
        <f t="shared" si="499"/>
        <v>0.71576507777405907</v>
      </c>
      <c r="AM69" s="410">
        <f t="shared" si="499"/>
        <v>0.76128431569140886</v>
      </c>
      <c r="AN69" s="410">
        <f t="shared" si="499"/>
        <v>0.80590747060087697</v>
      </c>
      <c r="AO69" s="410">
        <f t="shared" si="499"/>
        <v>0.84963824517823394</v>
      </c>
      <c r="AP69" s="410">
        <f t="shared" si="499"/>
        <v>0.89248509057483416</v>
      </c>
      <c r="AQ69" s="410">
        <f t="shared" si="499"/>
        <v>0.9344604363030955</v>
      </c>
      <c r="AR69" s="410">
        <f t="shared" si="499"/>
        <v>0.97557998153230008</v>
      </c>
      <c r="AS69" s="410">
        <f t="shared" si="499"/>
        <v>1.0158620549044226</v>
      </c>
      <c r="AT69" s="410">
        <f t="shared" si="499"/>
        <v>1.0553270455047989</v>
      </c>
      <c r="AU69" s="410">
        <f t="shared" si="499"/>
        <v>1.093996904279706</v>
      </c>
      <c r="AV69" s="410">
        <f t="shared" si="499"/>
        <v>1.1318947128390937</v>
      </c>
      <c r="AW69" s="410">
        <f t="shared" si="499"/>
        <v>1.1690443150467575</v>
      </c>
      <c r="AX69" s="410">
        <f t="shared" si="499"/>
        <v>1.2054700059115477</v>
      </c>
      <c r="AY69" s="410">
        <f t="shared" si="499"/>
        <v>1.2411962718945135</v>
      </c>
      <c r="AZ69" s="410">
        <f t="shared" si="499"/>
        <v>1.2762475767034007</v>
      </c>
      <c r="BA69" s="410">
        <f t="shared" si="499"/>
        <v>1.3106481868461886</v>
      </c>
      <c r="BB69" s="410">
        <f t="shared" si="499"/>
        <v>1.3444220315727922</v>
      </c>
      <c r="BC69" s="410">
        <f t="shared" si="499"/>
        <v>1.3775925922815861</v>
      </c>
      <c r="BD69" s="410">
        <f t="shared" si="499"/>
        <v>1.4101828169571637</v>
      </c>
      <c r="BE69" s="410">
        <f t="shared" si="499"/>
        <v>1.4422150557032083</v>
      </c>
      <c r="BF69" s="410">
        <f t="shared" si="499"/>
        <v>1.4737110139167109</v>
      </c>
      <c r="BG69" s="410">
        <f t="shared" si="499"/>
        <v>1.5046917201029228</v>
      </c>
      <c r="BH69" s="410">
        <f t="shared" si="499"/>
        <v>1.5351775057457206</v>
      </c>
      <c r="BI69" s="410">
        <f t="shared" si="499"/>
        <v>1.5651879950224754</v>
      </c>
      <c r="BJ69" s="410">
        <f t="shared" si="499"/>
        <v>1.5947421024847082</v>
      </c>
      <c r="BK69" s="410">
        <f t="shared" si="499"/>
        <v>1.6238580371177433</v>
      </c>
      <c r="BL69" s="410">
        <f t="shared" si="499"/>
        <v>1.6525533114463418</v>
      </c>
      <c r="BM69" s="253"/>
      <c r="BN69" s="252"/>
      <c r="BO69" s="537">
        <f t="shared" si="308"/>
        <v>580</v>
      </c>
      <c r="BP69" s="524">
        <v>58000</v>
      </c>
      <c r="BQ69" s="382">
        <f t="shared" si="309"/>
        <v>216.77700036550016</v>
      </c>
      <c r="BR69" s="382">
        <f t="shared" si="310"/>
        <v>217.15698309295993</v>
      </c>
      <c r="BS69" s="382">
        <f t="shared" si="311"/>
        <v>217.78690511478212</v>
      </c>
      <c r="BT69" s="382">
        <f t="shared" si="312"/>
        <v>218.66181227596431</v>
      </c>
      <c r="BU69" s="382">
        <f t="shared" si="313"/>
        <v>219.77499903817144</v>
      </c>
      <c r="BV69" s="382">
        <f t="shared" si="314"/>
        <v>221.11821894910707</v>
      </c>
      <c r="BW69" s="382">
        <f t="shared" si="315"/>
        <v>222.68192968517664</v>
      </c>
      <c r="BX69" s="382">
        <f t="shared" si="316"/>
        <v>224.45555773661567</v>
      </c>
      <c r="BY69" s="382">
        <f t="shared" si="317"/>
        <v>226.42776824463166</v>
      </c>
      <c r="BZ69" s="382">
        <f t="shared" si="318"/>
        <v>228.58672714179016</v>
      </c>
      <c r="CA69" s="382">
        <f t="shared" si="319"/>
        <v>230.920345204217</v>
      </c>
      <c r="CB69" s="382">
        <f t="shared" si="320"/>
        <v>233.41649647970203</v>
      </c>
      <c r="CC69" s="382">
        <f t="shared" si="321"/>
        <v>236.06320643323269</v>
      </c>
      <c r="CD69" s="382">
        <f t="shared" si="322"/>
        <v>238.84880776304595</v>
      </c>
      <c r="CE69" s="382">
        <f t="shared" si="323"/>
        <v>241.76206400453313</v>
      </c>
      <c r="CF69" s="382">
        <f t="shared" si="324"/>
        <v>244.79226267600347</v>
      </c>
      <c r="CG69" s="382">
        <f t="shared" si="325"/>
        <v>247.92928083018631</v>
      </c>
      <c r="CH69" s="382">
        <f t="shared" si="326"/>
        <v>251.16362651431379</v>
      </c>
      <c r="CI69" s="382">
        <f t="shared" si="327"/>
        <v>254.48645989540898</v>
      </c>
      <c r="CJ69" s="382">
        <f t="shared" si="328"/>
        <v>257.88959777135886</v>
      </c>
      <c r="CK69" s="382">
        <f t="shared" si="329"/>
        <v>261.36550495315288</v>
      </c>
      <c r="CL69" s="382">
        <f t="shared" si="330"/>
        <v>264.90727564732185</v>
      </c>
      <c r="CM69" s="382">
        <f t="shared" si="331"/>
        <v>268.50860755176353</v>
      </c>
      <c r="CN69" s="382">
        <f t="shared" si="332"/>
        <v>272.16377094822639</v>
      </c>
      <c r="CO69" s="382">
        <f t="shared" si="333"/>
        <v>275.86757466144797</v>
      </c>
      <c r="CP69" s="382">
        <f t="shared" si="334"/>
        <v>279.61533037718721</v>
      </c>
      <c r="CQ69" s="382">
        <f t="shared" si="335"/>
        <v>283.40281647889378</v>
      </c>
      <c r="CR69" s="382">
        <f t="shared" si="336"/>
        <v>287.22624227885649</v>
      </c>
      <c r="CS69" s="382">
        <f t="shared" si="337"/>
        <v>291.08221328330774</v>
      </c>
      <c r="CT69" s="382">
        <f t="shared" si="338"/>
        <v>294.96769793863109</v>
      </c>
      <c r="CU69" s="382">
        <f t="shared" si="339"/>
        <v>298.87999615247702</v>
      </c>
      <c r="CV69" s="382">
        <f t="shared" si="340"/>
        <v>302.81670976387176</v>
      </c>
      <c r="CW69" s="382">
        <f t="shared" si="341"/>
        <v>306.77571504484581</v>
      </c>
      <c r="CX69" s="382">
        <f t="shared" si="342"/>
        <v>310.75513724770559</v>
      </c>
      <c r="CY69" s="382">
        <f t="shared" si="343"/>
        <v>314.75332716237926</v>
      </c>
      <c r="CZ69" s="382">
        <f t="shared" si="344"/>
        <v>318.76883961335903</v>
      </c>
      <c r="DA69" s="382">
        <f t="shared" si="345"/>
        <v>322.80041380247269</v>
      </c>
      <c r="DB69" s="382">
        <f t="shared" si="346"/>
        <v>326.84695538927008</v>
      </c>
      <c r="DC69" s="382">
        <f t="shared" si="347"/>
        <v>330.90752019311316</v>
      </c>
      <c r="DD69" s="382">
        <f t="shared" si="348"/>
        <v>334.98129939829892</v>
      </c>
      <c r="DE69" s="521"/>
      <c r="DF69" s="252"/>
      <c r="DG69" s="537">
        <f t="shared" si="349"/>
        <v>580</v>
      </c>
      <c r="DH69" s="524">
        <v>58000</v>
      </c>
      <c r="DI69" s="382">
        <f t="shared" si="350"/>
        <v>31.052600874685083</v>
      </c>
      <c r="DJ69" s="382">
        <f t="shared" si="351"/>
        <v>62.042501817099684</v>
      </c>
      <c r="DK69" s="382">
        <f t="shared" si="352"/>
        <v>92.908218149126256</v>
      </c>
      <c r="DL69" s="382">
        <f t="shared" si="353"/>
        <v>123.59063331992016</v>
      </c>
      <c r="DM69" s="382">
        <f t="shared" si="354"/>
        <v>154.03403311496692</v>
      </c>
      <c r="DN69" s="382">
        <f t="shared" si="355"/>
        <v>184.18697615665553</v>
      </c>
      <c r="DO69" s="382">
        <f t="shared" si="356"/>
        <v>214.00297032785983</v>
      </c>
      <c r="DP69" s="382">
        <f t="shared" si="357"/>
        <v>243.44094079851828</v>
      </c>
      <c r="DQ69" s="382">
        <f t="shared" si="358"/>
        <v>272.46549072698389</v>
      </c>
      <c r="DR69" s="382">
        <f t="shared" si="359"/>
        <v>301.04696881162909</v>
      </c>
      <c r="DS69" s="382">
        <f t="shared" si="360"/>
        <v>329.16136764578425</v>
      </c>
      <c r="DT69" s="382">
        <f t="shared" si="361"/>
        <v>356.79008289248583</v>
      </c>
      <c r="DU69" s="382">
        <f t="shared" si="362"/>
        <v>383.91956581474579</v>
      </c>
      <c r="DV69" s="382">
        <f t="shared" si="363"/>
        <v>410.54090123853496</v>
      </c>
      <c r="DW69" s="382">
        <f t="shared" si="364"/>
        <v>436.64934035992366</v>
      </c>
      <c r="DX69" s="382">
        <f t="shared" si="365"/>
        <v>462.24381374441958</v>
      </c>
      <c r="DY69" s="382">
        <f t="shared" si="366"/>
        <v>487.32644513331019</v>
      </c>
      <c r="DZ69" s="382">
        <f t="shared" si="367"/>
        <v>511.90208184787627</v>
      </c>
      <c r="EA69" s="382">
        <f t="shared" si="368"/>
        <v>535.97785307531694</v>
      </c>
      <c r="EB69" s="382">
        <f t="shared" si="369"/>
        <v>559.56276337775159</v>
      </c>
      <c r="EC69" s="382">
        <f t="shared" si="370"/>
        <v>582.66732550220922</v>
      </c>
      <c r="ED69" s="382">
        <f t="shared" si="371"/>
        <v>605.30323400285158</v>
      </c>
      <c r="EE69" s="382">
        <f t="shared" si="372"/>
        <v>627.48307926938548</v>
      </c>
      <c r="EF69" s="382">
        <f t="shared" si="373"/>
        <v>649.22010020553091</v>
      </c>
      <c r="EG69" s="382">
        <f t="shared" si="374"/>
        <v>670.52797292044102</v>
      </c>
      <c r="EH69" s="382">
        <f t="shared" si="375"/>
        <v>691.42063228623886</v>
      </c>
      <c r="EI69" s="382">
        <f t="shared" si="376"/>
        <v>711.91212298615858</v>
      </c>
      <c r="EJ69" s="382">
        <f t="shared" si="377"/>
        <v>732.01647665283679</v>
      </c>
      <c r="EK69" s="382">
        <f t="shared" si="378"/>
        <v>751.74761181117105</v>
      </c>
      <c r="EL69" s="382">
        <f t="shared" si="379"/>
        <v>771.1192535451745</v>
      </c>
      <c r="EM69" s="382">
        <f t="shared" si="380"/>
        <v>790.14487006494903</v>
      </c>
      <c r="EN69" s="382">
        <f t="shared" si="381"/>
        <v>808.83762363080746</v>
      </c>
      <c r="EO69" s="382">
        <f t="shared" si="382"/>
        <v>827.21033357690544</v>
      </c>
      <c r="EP69" s="382">
        <f t="shared" si="383"/>
        <v>845.27544945340844</v>
      </c>
      <c r="EQ69" s="382">
        <f t="shared" si="384"/>
        <v>863.04503256613555</v>
      </c>
      <c r="ER69" s="382">
        <f t="shared" si="385"/>
        <v>880.53074443081766</v>
      </c>
      <c r="ES69" s="382">
        <f t="shared" si="386"/>
        <v>897.74384087386238</v>
      </c>
      <c r="ET69" s="382">
        <f t="shared" si="387"/>
        <v>914.69517070204881</v>
      </c>
      <c r="EU69" s="382">
        <f t="shared" si="388"/>
        <v>931.39517803102012</v>
      </c>
      <c r="EV69" s="382">
        <f t="shared" si="389"/>
        <v>947.85390750799593</v>
      </c>
      <c r="EW69" s="521"/>
      <c r="EX69" s="252"/>
      <c r="EY69" s="515">
        <f t="shared" si="390"/>
        <v>580</v>
      </c>
      <c r="EZ69" s="524">
        <v>58000</v>
      </c>
      <c r="FA69" s="382">
        <f t="shared" si="391"/>
        <v>301.62700036550018</v>
      </c>
      <c r="FB69" s="382">
        <f t="shared" si="392"/>
        <v>312.00698309295996</v>
      </c>
      <c r="FC69" s="382">
        <f t="shared" si="393"/>
        <v>322.63690511478217</v>
      </c>
      <c r="FD69" s="382">
        <f t="shared" si="394"/>
        <v>333.5118122759643</v>
      </c>
      <c r="FE69" s="382">
        <f t="shared" si="395"/>
        <v>344.6249990381715</v>
      </c>
      <c r="FF69" s="382">
        <f t="shared" si="396"/>
        <v>355.9682189491071</v>
      </c>
      <c r="FG69" s="382">
        <f t="shared" si="397"/>
        <v>367.53192968517669</v>
      </c>
      <c r="FH69" s="382">
        <f t="shared" si="398"/>
        <v>379.3055577366157</v>
      </c>
      <c r="FI69" s="382">
        <f t="shared" si="399"/>
        <v>391.27776824463172</v>
      </c>
      <c r="FJ69" s="382">
        <f t="shared" si="400"/>
        <v>403.43672714179019</v>
      </c>
      <c r="FK69" s="382">
        <f t="shared" si="401"/>
        <v>415.77034520421705</v>
      </c>
      <c r="FL69" s="382">
        <f t="shared" si="402"/>
        <v>428.26649647970203</v>
      </c>
      <c r="FM69" s="382">
        <f t="shared" si="403"/>
        <v>440.91320643323274</v>
      </c>
      <c r="FN69" s="382">
        <f t="shared" si="404"/>
        <v>453.69880776304598</v>
      </c>
      <c r="FO69" s="382">
        <f t="shared" si="405"/>
        <v>466.61206400453318</v>
      </c>
      <c r="FP69" s="382">
        <f t="shared" si="406"/>
        <v>479.6422626760035</v>
      </c>
      <c r="FQ69" s="382">
        <f t="shared" si="407"/>
        <v>492.77928083018634</v>
      </c>
      <c r="FR69" s="382">
        <f t="shared" si="408"/>
        <v>506.01362651431384</v>
      </c>
      <c r="FS69" s="382">
        <f t="shared" si="409"/>
        <v>519.33645989540901</v>
      </c>
      <c r="FT69" s="382">
        <f t="shared" si="410"/>
        <v>532.73959777135883</v>
      </c>
      <c r="FU69" s="382">
        <f t="shared" si="411"/>
        <v>546.21550495315296</v>
      </c>
      <c r="FV69" s="382">
        <f t="shared" si="412"/>
        <v>559.75727564732188</v>
      </c>
      <c r="FW69" s="382">
        <f t="shared" si="413"/>
        <v>573.3586075517635</v>
      </c>
      <c r="FX69" s="382">
        <f t="shared" si="414"/>
        <v>587.01377094822647</v>
      </c>
      <c r="FY69" s="382">
        <f t="shared" si="415"/>
        <v>600.717574661448</v>
      </c>
      <c r="FZ69" s="382">
        <f t="shared" si="416"/>
        <v>614.46533037718723</v>
      </c>
      <c r="GA69" s="382">
        <f t="shared" si="417"/>
        <v>628.25281647889381</v>
      </c>
      <c r="GB69" s="382">
        <f t="shared" si="418"/>
        <v>642.07624227885651</v>
      </c>
      <c r="GC69" s="382">
        <f t="shared" si="419"/>
        <v>655.93221328330776</v>
      </c>
      <c r="GD69" s="382">
        <f t="shared" si="420"/>
        <v>669.81769793863111</v>
      </c>
      <c r="GE69" s="382">
        <f t="shared" si="421"/>
        <v>683.72999615247704</v>
      </c>
      <c r="GF69" s="382">
        <f t="shared" si="422"/>
        <v>697.66670976387172</v>
      </c>
      <c r="GG69" s="382">
        <f t="shared" si="423"/>
        <v>711.62571504484583</v>
      </c>
      <c r="GH69" s="382">
        <f t="shared" si="424"/>
        <v>725.60513724770567</v>
      </c>
      <c r="GI69" s="382">
        <f t="shared" si="425"/>
        <v>739.60332716237929</v>
      </c>
      <c r="GJ69" s="382">
        <f t="shared" si="426"/>
        <v>753.61883961335911</v>
      </c>
      <c r="GK69" s="382">
        <f t="shared" si="427"/>
        <v>767.65041380247271</v>
      </c>
      <c r="GL69" s="382">
        <f t="shared" si="428"/>
        <v>781.6969553892701</v>
      </c>
      <c r="GM69" s="382">
        <f t="shared" si="429"/>
        <v>795.75752019311312</v>
      </c>
      <c r="GN69" s="382">
        <f t="shared" si="430"/>
        <v>809.83129939829894</v>
      </c>
      <c r="GO69" s="511"/>
      <c r="GP69" s="521"/>
      <c r="GQ69" s="524">
        <v>58000</v>
      </c>
      <c r="GR69" s="583">
        <f t="shared" si="431"/>
        <v>8.7134214806269146</v>
      </c>
      <c r="GS69" s="477">
        <f t="shared" si="432"/>
        <v>4.0289233018480077</v>
      </c>
      <c r="GT69" s="477">
        <f t="shared" si="433"/>
        <v>2.4726411887150843</v>
      </c>
      <c r="GU69" s="477">
        <f t="shared" si="434"/>
        <v>1.6985201330966022</v>
      </c>
      <c r="GV69" s="477">
        <f t="shared" si="435"/>
        <v>1.237330231955639</v>
      </c>
      <c r="GW69" s="477">
        <f t="shared" si="436"/>
        <v>0.93264597952000372</v>
      </c>
      <c r="GX69" s="477">
        <f t="shared" si="437"/>
        <v>0.71741508597803705</v>
      </c>
      <c r="GY69" s="477">
        <f t="shared" si="438"/>
        <v>0.5581009360728052</v>
      </c>
      <c r="GZ69" s="477">
        <f t="shared" si="439"/>
        <v>0.43606358075159035</v>
      </c>
      <c r="HA69" s="477">
        <f t="shared" si="440"/>
        <v>0.34011223808145485</v>
      </c>
      <c r="HB69" s="477">
        <f t="shared" si="441"/>
        <v>0.26312011697446247</v>
      </c>
      <c r="HC69" s="477">
        <f t="shared" si="442"/>
        <v>0.2003318394047256</v>
      </c>
      <c r="HD69" s="477">
        <f t="shared" si="443"/>
        <v>0.1484520344711692</v>
      </c>
      <c r="HE69" s="477">
        <f t="shared" si="444"/>
        <v>0.10512449890939161</v>
      </c>
      <c r="HF69" s="477">
        <f t="shared" si="445"/>
        <v>6.8619647106100495E-2</v>
      </c>
      <c r="HG69" s="477">
        <f t="shared" si="446"/>
        <v>3.7639116877838275E-2</v>
      </c>
      <c r="HH69" s="477">
        <f t="shared" si="447"/>
        <v>1.1189287491641263E-2</v>
      </c>
      <c r="HI69" s="477">
        <f t="shared" si="448"/>
        <v>1.150308924766656E-2</v>
      </c>
      <c r="HJ69" s="477">
        <f t="shared" si="449"/>
        <v>3.1048658231722582E-2</v>
      </c>
      <c r="HK69" s="477">
        <f t="shared" si="450"/>
        <v>4.7935937417416905E-2</v>
      </c>
      <c r="HL69" s="477">
        <f t="shared" si="451"/>
        <v>6.2560262011668366E-2</v>
      </c>
      <c r="HM69" s="477">
        <f t="shared" si="452"/>
        <v>7.5244862074064417E-2</v>
      </c>
      <c r="HN69" s="477">
        <f t="shared" si="453"/>
        <v>8.6256464127514337E-2</v>
      </c>
      <c r="HO69" s="477">
        <f t="shared" si="454"/>
        <v>9.5817010652644752E-2</v>
      </c>
      <c r="HP69" s="477">
        <f t="shared" si="455"/>
        <v>0.10411258154516413</v>
      </c>
      <c r="HQ69" s="477">
        <f t="shared" si="456"/>
        <v>0.11130026833968293</v>
      </c>
      <c r="HR69" s="477">
        <f t="shared" si="457"/>
        <v>0.11751352983897892</v>
      </c>
      <c r="HS69" s="477">
        <f t="shared" si="458"/>
        <v>0.12286640703121082</v>
      </c>
      <c r="HT69" s="477">
        <f t="shared" si="459"/>
        <v>0.1274568711924699</v>
      </c>
      <c r="HU69" s="477">
        <f t="shared" si="460"/>
        <v>0.13136950626095195</v>
      </c>
      <c r="HV69" s="477">
        <f t="shared" si="461"/>
        <v>0.13467767487210897</v>
      </c>
      <c r="HW69" s="477">
        <f t="shared" si="462"/>
        <v>0.13744528026267916</v>
      </c>
      <c r="HX69" s="477">
        <f t="shared" si="463"/>
        <v>0.13972820918745663</v>
      </c>
      <c r="HY69" s="477">
        <f t="shared" si="464"/>
        <v>0.14157552107196153</v>
      </c>
      <c r="HZ69" s="477">
        <f t="shared" si="465"/>
        <v>0.14303043380797961</v>
      </c>
      <c r="IA69" s="477">
        <f t="shared" si="466"/>
        <v>0.14413114547124126</v>
      </c>
      <c r="IB69" s="477">
        <f t="shared" si="467"/>
        <v>0.14491152280672506</v>
      </c>
      <c r="IC69" s="477">
        <f t="shared" si="468"/>
        <v>0.14540168087987132</v>
      </c>
      <c r="ID69" s="477">
        <f t="shared" si="469"/>
        <v>0.14562847332390805</v>
      </c>
      <c r="IE69" s="477">
        <f t="shared" si="470"/>
        <v>0.14561590875599428</v>
      </c>
    </row>
    <row r="70" spans="1:270">
      <c r="J70" s="252"/>
      <c r="K70" s="499">
        <v>53000</v>
      </c>
      <c r="L70" s="382">
        <f t="shared" si="476"/>
        <v>16.154399999999999</v>
      </c>
      <c r="M70" s="382">
        <v>530</v>
      </c>
      <c r="N70" s="493">
        <f t="shared" si="477"/>
        <v>100.40008938820016</v>
      </c>
      <c r="O70" s="263">
        <f t="shared" si="478"/>
        <v>0.1614408055968142</v>
      </c>
      <c r="P70" s="383">
        <f t="shared" si="484"/>
        <v>-56.500002288000502</v>
      </c>
      <c r="Q70" s="383">
        <f t="shared" si="479"/>
        <v>216.64999771199948</v>
      </c>
      <c r="R70" s="382">
        <f t="shared" si="480"/>
        <v>573.56933718429855</v>
      </c>
      <c r="S70" s="263">
        <f t="shared" si="481"/>
        <v>9.9087184197582195E-2</v>
      </c>
      <c r="T70" s="492">
        <f>O70/Konstanten!$C$22</f>
        <v>0.13178841273209321</v>
      </c>
      <c r="U70" s="492">
        <f t="shared" si="482"/>
        <v>0.75186533996876448</v>
      </c>
      <c r="V70" s="279"/>
      <c r="X70" s="524">
        <v>59000</v>
      </c>
      <c r="Y70" s="410">
        <f t="shared" ref="Y70:BL70" si="500">SQRT(5*((((1/$S76)*(((1+0.2*(Y$10/661.48)^2)^3.5)-1))+1)^(1/3.5)-1))</f>
        <v>5.5455046149275225E-2</v>
      </c>
      <c r="Z70" s="410">
        <f t="shared" si="500"/>
        <v>0.11079216747076903</v>
      </c>
      <c r="AA70" s="410">
        <f t="shared" si="500"/>
        <v>0.16589583676698225</v>
      </c>
      <c r="AB70" s="410">
        <f t="shared" si="500"/>
        <v>0.22065519296851624</v>
      </c>
      <c r="AC70" s="410">
        <f t="shared" si="500"/>
        <v>0.27496606460287354</v>
      </c>
      <c r="AD70" s="410">
        <f t="shared" si="500"/>
        <v>0.32873265663197304</v>
      </c>
      <c r="AE70" s="410">
        <f t="shared" si="500"/>
        <v>0.38186884056007531</v>
      </c>
      <c r="AF70" s="410">
        <f t="shared" si="500"/>
        <v>0.43429902180944968</v>
      </c>
      <c r="AG70" s="410">
        <f t="shared" si="500"/>
        <v>0.48595859058913266</v>
      </c>
      <c r="AH70" s="410">
        <f t="shared" si="500"/>
        <v>0.53679398935549705</v>
      </c>
      <c r="AI70" s="410">
        <f t="shared" si="500"/>
        <v>0.58676244938294331</v>
      </c>
      <c r="AJ70" s="410">
        <f t="shared" si="500"/>
        <v>0.63583146029651061</v>
      </c>
      <c r="AK70" s="410">
        <f t="shared" si="500"/>
        <v>0.68397804024650666</v>
      </c>
      <c r="AL70" s="410">
        <f t="shared" si="500"/>
        <v>0.731187872124057</v>
      </c>
      <c r="AM70" s="410">
        <f t="shared" si="500"/>
        <v>0.77745436459275996</v>
      </c>
      <c r="AN70" s="410">
        <f t="shared" si="500"/>
        <v>0.82277768752026681</v>
      </c>
      <c r="AO70" s="410">
        <f t="shared" si="500"/>
        <v>0.86716382116895063</v>
      </c>
      <c r="AP70" s="410">
        <f t="shared" si="500"/>
        <v>0.91062364841703569</v>
      </c>
      <c r="AQ70" s="410">
        <f t="shared" si="500"/>
        <v>0.95317211011120306</v>
      </c>
      <c r="AR70" s="410">
        <f t="shared" si="500"/>
        <v>0.99482743583390798</v>
      </c>
      <c r="AS70" s="410">
        <f t="shared" si="500"/>
        <v>1.0356104560639834</v>
      </c>
      <c r="AT70" s="410">
        <f t="shared" si="500"/>
        <v>1.0755439968893834</v>
      </c>
      <c r="AU70" s="410">
        <f t="shared" si="500"/>
        <v>1.1146523549484733</v>
      </c>
      <c r="AV70" s="410">
        <f t="shared" si="500"/>
        <v>1.1529608479275704</v>
      </c>
      <c r="AW70" s="410">
        <f t="shared" si="500"/>
        <v>1.1904954345053265</v>
      </c>
      <c r="AX70" s="410">
        <f t="shared" si="500"/>
        <v>1.2272823968984521</v>
      </c>
      <c r="AY70" s="410">
        <f t="shared" si="500"/>
        <v>1.2633480789415219</v>
      </c>
      <c r="AZ70" s="410">
        <f t="shared" si="500"/>
        <v>1.2987186727712396</v>
      </c>
      <c r="BA70" s="410">
        <f t="shared" si="500"/>
        <v>1.3334200475583233</v>
      </c>
      <c r="BB70" s="410">
        <f t="shared" si="500"/>
        <v>1.3674776142440912</v>
      </c>
      <c r="BC70" s="410">
        <f t="shared" si="500"/>
        <v>1.4009162208234864</v>
      </c>
      <c r="BD70" s="410">
        <f t="shared" si="500"/>
        <v>1.4337600733229303</v>
      </c>
      <c r="BE70" s="410">
        <f t="shared" si="500"/>
        <v>1.4660326782163482</v>
      </c>
      <c r="BF70" s="410">
        <f t="shared" si="500"/>
        <v>1.4977568025848722</v>
      </c>
      <c r="BG70" s="410">
        <f t="shared" si="500"/>
        <v>1.5289544488431515</v>
      </c>
      <c r="BH70" s="410">
        <f t="shared" si="500"/>
        <v>1.5596468413214664</v>
      </c>
      <c r="BI70" s="410">
        <f t="shared" si="500"/>
        <v>1.5898544224071198</v>
      </c>
      <c r="BJ70" s="410">
        <f t="shared" si="500"/>
        <v>1.6195968563114993</v>
      </c>
      <c r="BK70" s="410">
        <f t="shared" si="500"/>
        <v>1.6488930388444214</v>
      </c>
      <c r="BL70" s="410">
        <f t="shared" si="500"/>
        <v>1.6777611118485767</v>
      </c>
      <c r="BM70" s="253"/>
      <c r="BN70" s="252"/>
      <c r="BO70" s="537">
        <f t="shared" si="308"/>
        <v>590.00000000000011</v>
      </c>
      <c r="BP70" s="524">
        <v>59000</v>
      </c>
      <c r="BQ70" s="382">
        <f t="shared" si="309"/>
        <v>216.78324881926656</v>
      </c>
      <c r="BR70" s="382">
        <f t="shared" si="310"/>
        <v>217.18186931285896</v>
      </c>
      <c r="BS70" s="382">
        <f t="shared" si="311"/>
        <v>217.8425012030969</v>
      </c>
      <c r="BT70" s="382">
        <f t="shared" si="312"/>
        <v>218.75967967531108</v>
      </c>
      <c r="BU70" s="382">
        <f t="shared" si="313"/>
        <v>219.9260202458847</v>
      </c>
      <c r="BV70" s="382">
        <f t="shared" si="314"/>
        <v>221.33246102525737</v>
      </c>
      <c r="BW70" s="382">
        <f t="shared" si="315"/>
        <v>222.96854339282936</v>
      </c>
      <c r="BX70" s="382">
        <f t="shared" si="316"/>
        <v>224.82271332182239</v>
      </c>
      <c r="BY70" s="382">
        <f t="shared" si="317"/>
        <v>226.88262632801499</v>
      </c>
      <c r="BZ70" s="382">
        <f t="shared" si="318"/>
        <v>229.13544119120786</v>
      </c>
      <c r="CA70" s="382">
        <f t="shared" si="319"/>
        <v>231.56809070746664</v>
      </c>
      <c r="CB70" s="382">
        <f t="shared" si="320"/>
        <v>234.16752124396817</v>
      </c>
      <c r="CC70" s="382">
        <f t="shared" si="321"/>
        <v>236.92089632476672</v>
      </c>
      <c r="CD70" s="382">
        <f t="shared" si="322"/>
        <v>239.81576253645892</v>
      </c>
      <c r="CE70" s="382">
        <f t="shared" si="323"/>
        <v>242.84017850883413</v>
      </c>
      <c r="CF70" s="382">
        <f t="shared" si="324"/>
        <v>245.98280952532937</v>
      </c>
      <c r="CG70" s="382">
        <f t="shared" si="325"/>
        <v>249.23299147650857</v>
      </c>
      <c r="CH70" s="382">
        <f t="shared" si="326"/>
        <v>252.58076847355304</v>
      </c>
      <c r="CI70" s="382">
        <f t="shared" si="327"/>
        <v>256.01690860408104</v>
      </c>
      <c r="CJ70" s="382">
        <f t="shared" si="328"/>
        <v>259.53290216083838</v>
      </c>
      <c r="CK70" s="382">
        <f t="shared" si="329"/>
        <v>263.12094631523161</v>
      </c>
      <c r="CL70" s="382">
        <f t="shared" si="330"/>
        <v>266.77391973362677</v>
      </c>
      <c r="CM70" s="382">
        <f t="shared" si="331"/>
        <v>270.48535011420734</v>
      </c>
      <c r="CN70" s="382">
        <f t="shared" si="332"/>
        <v>274.24937710498097</v>
      </c>
      <c r="CO70" s="382">
        <f t="shared" si="333"/>
        <v>278.06071258056812</v>
      </c>
      <c r="CP70" s="382">
        <f t="shared" si="334"/>
        <v>281.91459982440807</v>
      </c>
      <c r="CQ70" s="382">
        <f t="shared" si="335"/>
        <v>285.80677279157914</v>
      </c>
      <c r="CR70" s="382">
        <f t="shared" si="336"/>
        <v>289.73341631641222</v>
      </c>
      <c r="CS70" s="382">
        <f t="shared" si="337"/>
        <v>293.69112787495737</v>
      </c>
      <c r="CT70" s="382">
        <f t="shared" si="338"/>
        <v>297.67688130941553</v>
      </c>
      <c r="CU70" s="382">
        <f t="shared" si="339"/>
        <v>301.68799276294533</v>
      </c>
      <c r="CV70" s="382">
        <f t="shared" si="340"/>
        <v>305.72208895188163</v>
      </c>
      <c r="CW70" s="382">
        <f t="shared" si="341"/>
        <v>309.77707781171159</v>
      </c>
      <c r="CX70" s="382">
        <f t="shared" si="342"/>
        <v>313.85112148721203</v>
      </c>
      <c r="CY70" s="382">
        <f t="shared" si="343"/>
        <v>317.94261159085966</v>
      </c>
      <c r="CZ70" s="382">
        <f t="shared" si="344"/>
        <v>322.05014662256372</v>
      </c>
      <c r="DA70" s="382">
        <f t="shared" si="345"/>
        <v>326.17251142446162</v>
      </c>
      <c r="DB70" s="382">
        <f t="shared" si="346"/>
        <v>330.30865853395875</v>
      </c>
      <c r="DC70" s="382">
        <f t="shared" si="347"/>
        <v>334.457691294158</v>
      </c>
      <c r="DD70" s="382">
        <f t="shared" si="348"/>
        <v>338.61884858144037</v>
      </c>
      <c r="DE70" s="521"/>
      <c r="DF70" s="252"/>
      <c r="DG70" s="537">
        <f t="shared" si="349"/>
        <v>590.00000000000011</v>
      </c>
      <c r="DH70" s="524">
        <v>59000</v>
      </c>
      <c r="DI70" s="382">
        <f t="shared" si="350"/>
        <v>31.80731406336448</v>
      </c>
      <c r="DJ70" s="382">
        <f t="shared" si="351"/>
        <v>63.546990061420793</v>
      </c>
      <c r="DK70" s="382">
        <f t="shared" si="352"/>
        <v>95.152765136072588</v>
      </c>
      <c r="DL70" s="382">
        <f t="shared" si="353"/>
        <v>126.56105277722536</v>
      </c>
      <c r="DM70" s="382">
        <f t="shared" si="354"/>
        <v>157.71210342244518</v>
      </c>
      <c r="DN70" s="382">
        <f t="shared" si="355"/>
        <v>188.55097197523438</v>
      </c>
      <c r="DO70" s="382">
        <f t="shared" si="356"/>
        <v>219.02825777137897</v>
      </c>
      <c r="DP70" s="382">
        <f t="shared" si="357"/>
        <v>249.10060207903527</v>
      </c>
      <c r="DQ70" s="382">
        <f t="shared" si="358"/>
        <v>278.73094670322473</v>
      </c>
      <c r="DR70" s="382">
        <f t="shared" si="359"/>
        <v>307.88857267914784</v>
      </c>
      <c r="DS70" s="382">
        <f t="shared" si="360"/>
        <v>336.54894917721032</v>
      </c>
      <c r="DT70" s="382">
        <f t="shared" si="361"/>
        <v>364.6934292431942</v>
      </c>
      <c r="DU70" s="382">
        <f t="shared" si="362"/>
        <v>392.30883119280429</v>
      </c>
      <c r="DV70" s="382">
        <f t="shared" si="363"/>
        <v>419.386943171393</v>
      </c>
      <c r="DW70" s="382">
        <f t="shared" si="364"/>
        <v>445.92398459050929</v>
      </c>
      <c r="DX70" s="382">
        <f t="shared" si="365"/>
        <v>471.92005288102933</v>
      </c>
      <c r="DY70" s="382">
        <f t="shared" si="366"/>
        <v>497.37857813807864</v>
      </c>
      <c r="DZ70" s="382">
        <f t="shared" si="367"/>
        <v>522.30580244690691</v>
      </c>
      <c r="EA70" s="382">
        <f t="shared" si="368"/>
        <v>546.71029541904193</v>
      </c>
      <c r="EB70" s="382">
        <f t="shared" si="369"/>
        <v>570.60251298400988</v>
      </c>
      <c r="EC70" s="382">
        <f t="shared" si="370"/>
        <v>593.99440286574804</v>
      </c>
      <c r="ED70" s="382">
        <f t="shared" si="371"/>
        <v>616.89905740839492</v>
      </c>
      <c r="EE70" s="382">
        <f t="shared" si="372"/>
        <v>639.33041241871331</v>
      </c>
      <c r="EF70" s="382">
        <f t="shared" si="373"/>
        <v>661.30298934526331</v>
      </c>
      <c r="EG70" s="382">
        <f t="shared" si="374"/>
        <v>682.83167729015361</v>
      </c>
      <c r="EH70" s="382">
        <f t="shared" si="375"/>
        <v>703.93155092700238</v>
      </c>
      <c r="EI70" s="382">
        <f t="shared" si="376"/>
        <v>724.61772027154564</v>
      </c>
      <c r="EJ70" s="382">
        <f t="shared" si="377"/>
        <v>744.90520833027188</v>
      </c>
      <c r="EK70" s="382">
        <f t="shared" si="378"/>
        <v>764.80885286628336</v>
      </c>
      <c r="EL70" s="382">
        <f t="shared" si="379"/>
        <v>784.34322881634932</v>
      </c>
      <c r="EM70" s="382">
        <f t="shared" si="380"/>
        <v>803.52258822845954</v>
      </c>
      <c r="EN70" s="382">
        <f t="shared" si="381"/>
        <v>822.36081493714448</v>
      </c>
      <c r="EO70" s="382">
        <f t="shared" si="382"/>
        <v>840.87139153507292</v>
      </c>
      <c r="EP70" s="382">
        <f t="shared" si="383"/>
        <v>859.0673765218794</v>
      </c>
      <c r="EQ70" s="382">
        <f t="shared" si="384"/>
        <v>876.96138980795092</v>
      </c>
      <c r="ER70" s="382">
        <f t="shared" si="385"/>
        <v>894.56560501833826</v>
      </c>
      <c r="ES70" s="382">
        <f t="shared" si="386"/>
        <v>911.89174727957754</v>
      </c>
      <c r="ET70" s="382">
        <f t="shared" si="387"/>
        <v>928.95109538036024</v>
      </c>
      <c r="EU70" s="382">
        <f t="shared" si="388"/>
        <v>945.75448737779857</v>
      </c>
      <c r="EV70" s="382">
        <f t="shared" si="389"/>
        <v>962.31232887657995</v>
      </c>
      <c r="EW70" s="521"/>
      <c r="EX70" s="252"/>
      <c r="EY70" s="515">
        <f t="shared" si="390"/>
        <v>590.00000000000011</v>
      </c>
      <c r="EZ70" s="524">
        <v>59000</v>
      </c>
      <c r="FA70" s="382">
        <f t="shared" si="391"/>
        <v>307.63324881926667</v>
      </c>
      <c r="FB70" s="382">
        <f t="shared" si="392"/>
        <v>318.0318693128591</v>
      </c>
      <c r="FC70" s="382">
        <f t="shared" si="393"/>
        <v>328.69250120309704</v>
      </c>
      <c r="FD70" s="382">
        <f t="shared" si="394"/>
        <v>339.60967967531121</v>
      </c>
      <c r="FE70" s="382">
        <f t="shared" si="395"/>
        <v>350.77602024588487</v>
      </c>
      <c r="FF70" s="382">
        <f t="shared" si="396"/>
        <v>362.18246102525751</v>
      </c>
      <c r="FG70" s="382">
        <f t="shared" si="397"/>
        <v>373.8185433928295</v>
      </c>
      <c r="FH70" s="382">
        <f t="shared" si="398"/>
        <v>385.67271332182253</v>
      </c>
      <c r="FI70" s="382">
        <f t="shared" si="399"/>
        <v>397.73262632801516</v>
      </c>
      <c r="FJ70" s="382">
        <f t="shared" si="400"/>
        <v>409.985441191208</v>
      </c>
      <c r="FK70" s="382">
        <f t="shared" si="401"/>
        <v>422.41809070746677</v>
      </c>
      <c r="FL70" s="382">
        <f t="shared" si="402"/>
        <v>435.0175212439683</v>
      </c>
      <c r="FM70" s="382">
        <f t="shared" si="403"/>
        <v>447.77089632476685</v>
      </c>
      <c r="FN70" s="382">
        <f t="shared" si="404"/>
        <v>460.66576253645906</v>
      </c>
      <c r="FO70" s="382">
        <f t="shared" si="405"/>
        <v>473.69017850883426</v>
      </c>
      <c r="FP70" s="382">
        <f t="shared" si="406"/>
        <v>486.83280952532948</v>
      </c>
      <c r="FQ70" s="382">
        <f t="shared" si="407"/>
        <v>500.08299147650871</v>
      </c>
      <c r="FR70" s="382">
        <f t="shared" si="408"/>
        <v>513.43076847355314</v>
      </c>
      <c r="FS70" s="382">
        <f t="shared" si="409"/>
        <v>526.86690860408112</v>
      </c>
      <c r="FT70" s="382">
        <f t="shared" si="410"/>
        <v>540.38290216083851</v>
      </c>
      <c r="FU70" s="382">
        <f t="shared" si="411"/>
        <v>553.97094631523169</v>
      </c>
      <c r="FV70" s="382">
        <f t="shared" si="412"/>
        <v>567.62391973362696</v>
      </c>
      <c r="FW70" s="382">
        <f t="shared" si="413"/>
        <v>581.33535011420747</v>
      </c>
      <c r="FX70" s="382">
        <f t="shared" si="414"/>
        <v>595.09937710498116</v>
      </c>
      <c r="FY70" s="382">
        <f t="shared" si="415"/>
        <v>608.91071258056832</v>
      </c>
      <c r="FZ70" s="382">
        <f t="shared" si="416"/>
        <v>622.76459982440815</v>
      </c>
      <c r="GA70" s="382">
        <f t="shared" si="417"/>
        <v>636.65677279157921</v>
      </c>
      <c r="GB70" s="382">
        <f t="shared" si="418"/>
        <v>650.58341631641235</v>
      </c>
      <c r="GC70" s="382">
        <f t="shared" si="419"/>
        <v>664.54112787495751</v>
      </c>
      <c r="GD70" s="382">
        <f t="shared" si="420"/>
        <v>678.52688130941567</v>
      </c>
      <c r="GE70" s="382">
        <f t="shared" si="421"/>
        <v>692.53799276294546</v>
      </c>
      <c r="GF70" s="382">
        <f t="shared" si="422"/>
        <v>706.57208895188182</v>
      </c>
      <c r="GG70" s="382">
        <f t="shared" si="423"/>
        <v>720.62707781171173</v>
      </c>
      <c r="GH70" s="382">
        <f t="shared" si="424"/>
        <v>734.70112148721216</v>
      </c>
      <c r="GI70" s="382">
        <f t="shared" si="425"/>
        <v>748.79261159085979</v>
      </c>
      <c r="GJ70" s="382">
        <f t="shared" si="426"/>
        <v>762.90014662256385</v>
      </c>
      <c r="GK70" s="382">
        <f t="shared" si="427"/>
        <v>777.02251142446175</v>
      </c>
      <c r="GL70" s="382">
        <f t="shared" si="428"/>
        <v>791.15865853395894</v>
      </c>
      <c r="GM70" s="382">
        <f t="shared" si="429"/>
        <v>805.30769129415808</v>
      </c>
      <c r="GN70" s="382">
        <f t="shared" si="430"/>
        <v>819.46884858144051</v>
      </c>
      <c r="GO70" s="511"/>
      <c r="GP70" s="521"/>
      <c r="GQ70" s="524">
        <v>59000</v>
      </c>
      <c r="GR70" s="583">
        <f t="shared" si="431"/>
        <v>8.6717770072134854</v>
      </c>
      <c r="GS70" s="477">
        <f t="shared" si="432"/>
        <v>4.0046724322500271</v>
      </c>
      <c r="GT70" s="477">
        <f t="shared" si="433"/>
        <v>2.4543662575969547</v>
      </c>
      <c r="GU70" s="477">
        <f t="shared" si="434"/>
        <v>1.683366424527909</v>
      </c>
      <c r="GV70" s="477">
        <f t="shared" si="435"/>
        <v>1.2241540923863128</v>
      </c>
      <c r="GW70" s="477">
        <f t="shared" si="436"/>
        <v>0.92087294608499359</v>
      </c>
      <c r="GX70" s="477">
        <f t="shared" si="437"/>
        <v>0.70671376924807638</v>
      </c>
      <c r="GY70" s="477">
        <f t="shared" si="438"/>
        <v>0.5482608636949633</v>
      </c>
      <c r="GZ70" s="477">
        <f t="shared" si="439"/>
        <v>0.42694103770076153</v>
      </c>
      <c r="HA70" s="477">
        <f t="shared" si="440"/>
        <v>0.33160330577924951</v>
      </c>
      <c r="HB70" s="477">
        <f t="shared" si="441"/>
        <v>0.25514606936134554</v>
      </c>
      <c r="HC70" s="477">
        <f t="shared" si="442"/>
        <v>0.19283070755266826</v>
      </c>
      <c r="HD70" s="477">
        <f t="shared" si="443"/>
        <v>0.14137348109990711</v>
      </c>
      <c r="HE70" s="477">
        <f t="shared" si="444"/>
        <v>9.8426572493928194E-2</v>
      </c>
      <c r="HF70" s="477">
        <f t="shared" si="445"/>
        <v>6.2266652787969209E-2</v>
      </c>
      <c r="HG70" s="477">
        <f t="shared" si="446"/>
        <v>3.1600175820584678E-2</v>
      </c>
      <c r="HH70" s="477">
        <f t="shared" si="447"/>
        <v>5.4373337680805635E-3</v>
      </c>
      <c r="HI70" s="477">
        <f t="shared" si="448"/>
        <v>1.699202637951916E-2</v>
      </c>
      <c r="HJ70" s="477">
        <f t="shared" si="449"/>
        <v>3.6295981585185384E-2</v>
      </c>
      <c r="HK70" s="477">
        <f t="shared" si="450"/>
        <v>5.2960879308321968E-2</v>
      </c>
      <c r="HL70" s="477">
        <f t="shared" si="451"/>
        <v>6.7380191391403194E-2</v>
      </c>
      <c r="HM70" s="477">
        <f t="shared" si="452"/>
        <v>7.9875527581082365E-2</v>
      </c>
      <c r="HN70" s="477">
        <f t="shared" si="453"/>
        <v>9.0712190720130231E-2</v>
      </c>
      <c r="HO70" s="477">
        <f t="shared" si="454"/>
        <v>0.10011086189982055</v>
      </c>
      <c r="HP70" s="477">
        <f t="shared" si="455"/>
        <v>0.10825649595364961</v>
      </c>
      <c r="HQ70" s="477">
        <f t="shared" si="456"/>
        <v>0.1153051756178652</v>
      </c>
      <c r="HR70" s="477">
        <f t="shared" si="457"/>
        <v>0.12138945131924685</v>
      </c>
      <c r="HS70" s="477">
        <f t="shared" si="458"/>
        <v>0.12662254332371328</v>
      </c>
      <c r="HT70" s="477">
        <f t="shared" si="459"/>
        <v>0.1311016793484428</v>
      </c>
      <c r="HU70" s="477">
        <f t="shared" si="460"/>
        <v>0.13491076816793698</v>
      </c>
      <c r="HV70" s="477">
        <f t="shared" si="461"/>
        <v>0.13812255820984917</v>
      </c>
      <c r="HW70" s="477">
        <f t="shared" si="462"/>
        <v>0.14080039306604455</v>
      </c>
      <c r="HX70" s="477">
        <f t="shared" si="463"/>
        <v>0.14299964885693911</v>
      </c>
      <c r="HY70" s="477">
        <f t="shared" si="464"/>
        <v>0.14476891851974522</v>
      </c>
      <c r="HZ70" s="477">
        <f t="shared" si="465"/>
        <v>0.14615099331244139</v>
      </c>
      <c r="IA70" s="477">
        <f t="shared" si="466"/>
        <v>0.14718368072409324</v>
      </c>
      <c r="IB70" s="477">
        <f t="shared" si="467"/>
        <v>0.14790048956739393</v>
      </c>
      <c r="IC70" s="477">
        <f t="shared" si="468"/>
        <v>0.14833120659595325</v>
      </c>
      <c r="ID70" s="477">
        <f t="shared" si="469"/>
        <v>0.14850238403102231</v>
      </c>
      <c r="IE70" s="477">
        <f t="shared" si="470"/>
        <v>0.14843775353257438</v>
      </c>
    </row>
    <row r="71" spans="1:270" ht="36">
      <c r="J71" s="252"/>
      <c r="K71" s="499">
        <v>54000</v>
      </c>
      <c r="L71" s="382">
        <f t="shared" si="476"/>
        <v>16.459199999999999</v>
      </c>
      <c r="M71" s="382">
        <v>540</v>
      </c>
      <c r="N71" s="493">
        <f t="shared" si="477"/>
        <v>95.688646847212425</v>
      </c>
      <c r="O71" s="263">
        <f t="shared" si="478"/>
        <v>0.15386492509735367</v>
      </c>
      <c r="P71" s="383">
        <f t="shared" si="484"/>
        <v>-56.500002288000502</v>
      </c>
      <c r="Q71" s="383">
        <f t="shared" si="479"/>
        <v>216.64999771199948</v>
      </c>
      <c r="R71" s="382">
        <f t="shared" si="480"/>
        <v>573.56933718429855</v>
      </c>
      <c r="S71" s="263">
        <f t="shared" si="481"/>
        <v>9.4437351934085784E-2</v>
      </c>
      <c r="T71" s="492">
        <f>O71/Konstanten!$C$22</f>
        <v>0.12560402048763564</v>
      </c>
      <c r="U71" s="492">
        <f t="shared" si="482"/>
        <v>0.75186533996876448</v>
      </c>
      <c r="V71" s="279"/>
      <c r="X71" s="525">
        <v>60000</v>
      </c>
      <c r="Y71" s="410">
        <f t="shared" ref="Y71:BL71" si="501">SQRT(5*((((1/$S77)*(((1+0.2*(Y$10/661.48)^2)^3.5)-1))+1)^(1/3.5)-1))</f>
        <v>5.680279451705738E-2</v>
      </c>
      <c r="Z71" s="410">
        <f t="shared" si="501"/>
        <v>0.11347840363923564</v>
      </c>
      <c r="AA71" s="410">
        <f t="shared" si="501"/>
        <v>0.16990235446958912</v>
      </c>
      <c r="AB71" s="410">
        <f t="shared" si="501"/>
        <v>0.22595544584330907</v>
      </c>
      <c r="AC71" s="410">
        <f t="shared" si="501"/>
        <v>0.28152601750398365</v>
      </c>
      <c r="AD71" s="410">
        <f t="shared" si="501"/>
        <v>0.33651182252701034</v>
      </c>
      <c r="AE71" s="410">
        <f t="shared" si="501"/>
        <v>0.39082143504323857</v>
      </c>
      <c r="AF71" s="410">
        <f t="shared" si="501"/>
        <v>0.44437516679596539</v>
      </c>
      <c r="AG71" s="410">
        <f t="shared" si="501"/>
        <v>0.49710550467225029</v>
      </c>
      <c r="AH71" s="410">
        <f t="shared" si="501"/>
        <v>0.54895711283051285</v>
      </c>
      <c r="AI71" s="410">
        <f t="shared" si="501"/>
        <v>0.59988646499964848</v>
      </c>
      <c r="AJ71" s="410">
        <f t="shared" si="501"/>
        <v>0.64986118443522822</v>
      </c>
      <c r="AK71" s="410">
        <f t="shared" si="501"/>
        <v>0.69885917187162894</v>
      </c>
      <c r="AL71" s="410">
        <f t="shared" si="501"/>
        <v>0.74686759753514564</v>
      </c>
      <c r="AM71" s="410">
        <f t="shared" si="501"/>
        <v>0.79388182417730124</v>
      </c>
      <c r="AN71" s="410">
        <f t="shared" si="501"/>
        <v>0.83990431635711138</v>
      </c>
      <c r="AO71" s="410">
        <f t="shared" si="501"/>
        <v>0.88494357867888951</v>
      </c>
      <c r="AP71" s="410">
        <f t="shared" si="501"/>
        <v>0.92901315371379767</v>
      </c>
      <c r="AQ71" s="410">
        <f t="shared" si="501"/>
        <v>0.97213069973592925</v>
      </c>
      <c r="AR71" s="410">
        <f t="shared" si="501"/>
        <v>1.014317159603308</v>
      </c>
      <c r="AS71" s="410">
        <f t="shared" si="501"/>
        <v>1.0555960252090217</v>
      </c>
      <c r="AT71" s="410">
        <f t="shared" si="501"/>
        <v>1.095992696808876</v>
      </c>
      <c r="AU71" s="410">
        <f t="shared" si="501"/>
        <v>1.1355339329706402</v>
      </c>
      <c r="AV71" s="410">
        <f t="shared" si="501"/>
        <v>1.174247384610559</v>
      </c>
      <c r="AW71" s="410">
        <f t="shared" si="501"/>
        <v>1.212161205304912</v>
      </c>
      <c r="AX71" s="410">
        <f t="shared" si="501"/>
        <v>1.2493037295335523</v>
      </c>
      <c r="AY71" s="410">
        <f t="shared" si="501"/>
        <v>1.2857032105110056</v>
      </c>
      <c r="AZ71" s="410">
        <f t="shared" si="501"/>
        <v>1.3213876096137556</v>
      </c>
      <c r="BA71" s="410">
        <f t="shared" si="501"/>
        <v>1.3563844299835424</v>
      </c>
      <c r="BB71" s="410">
        <f t="shared" si="501"/>
        <v>1.3907205875758435</v>
      </c>
      <c r="BC71" s="410">
        <f t="shared" si="501"/>
        <v>1.424422313657618</v>
      </c>
      <c r="BD71" s="410">
        <f t="shared" si="501"/>
        <v>1.4575150834906812</v>
      </c>
      <c r="BE71" s="410">
        <f t="shared" si="501"/>
        <v>1.4900235666348918</v>
      </c>
      <c r="BF71" s="410">
        <f t="shared" si="501"/>
        <v>1.5219715949502475</v>
      </c>
      <c r="BG71" s="410">
        <f t="shared" si="501"/>
        <v>1.5533821449599217</v>
      </c>
      <c r="BH71" s="410">
        <f t="shared" si="501"/>
        <v>1.5842773317536059</v>
      </c>
      <c r="BI71" s="410">
        <f t="shared" si="501"/>
        <v>1.6146784120640316</v>
      </c>
      <c r="BJ71" s="410">
        <f t="shared" si="501"/>
        <v>1.644605794542086</v>
      </c>
      <c r="BK71" s="410">
        <f t="shared" si="501"/>
        <v>1.6740790555931964</v>
      </c>
      <c r="BL71" s="410">
        <f t="shared" si="501"/>
        <v>1.7031169594248514</v>
      </c>
      <c r="BM71" s="253"/>
      <c r="BN71" s="252"/>
      <c r="BO71" s="537">
        <f t="shared" si="308"/>
        <v>600.00000000000011</v>
      </c>
      <c r="BP71" s="525">
        <v>60000</v>
      </c>
      <c r="BQ71" s="382">
        <f t="shared" si="309"/>
        <v>216.78980444547915</v>
      </c>
      <c r="BR71" s="382">
        <f t="shared" si="310"/>
        <v>217.20797319895522</v>
      </c>
      <c r="BS71" s="382">
        <f t="shared" si="311"/>
        <v>217.90079657844328</v>
      </c>
      <c r="BT71" s="382">
        <f t="shared" si="312"/>
        <v>218.86224825436204</v>
      </c>
      <c r="BU71" s="382">
        <f t="shared" si="313"/>
        <v>220.08419908910804</v>
      </c>
      <c r="BV71" s="382">
        <f t="shared" si="314"/>
        <v>221.55669581651125</v>
      </c>
      <c r="BW71" s="382">
        <f t="shared" si="315"/>
        <v>223.26828224799249</v>
      </c>
      <c r="BX71" s="382">
        <f t="shared" si="316"/>
        <v>225.20634190815545</v>
      </c>
      <c r="BY71" s="382">
        <f t="shared" si="317"/>
        <v>227.35744213958051</v>
      </c>
      <c r="BZ71" s="382">
        <f t="shared" si="318"/>
        <v>229.70766256924</v>
      </c>
      <c r="CA71" s="382">
        <f t="shared" si="319"/>
        <v>232.2428947399797</v>
      </c>
      <c r="CB71" s="382">
        <f t="shared" si="320"/>
        <v>234.94910401175673</v>
      </c>
      <c r="CC71" s="382">
        <f t="shared" si="321"/>
        <v>237.81254896609295</v>
      </c>
      <c r="CD71" s="382">
        <f t="shared" si="322"/>
        <v>240.8199571101274</v>
      </c>
      <c r="CE71" s="382">
        <f t="shared" si="323"/>
        <v>243.95865846198868</v>
      </c>
      <c r="CF71" s="382">
        <f t="shared" si="324"/>
        <v>247.21668055251823</v>
      </c>
      <c r="CG71" s="382">
        <f t="shared" si="325"/>
        <v>250.58280955913318</v>
      </c>
      <c r="CH71" s="382">
        <f t="shared" si="326"/>
        <v>254.04662282243584</v>
      </c>
      <c r="CI71" s="382">
        <f t="shared" si="327"/>
        <v>257.59849803855161</v>
      </c>
      <c r="CJ71" s="382">
        <f t="shared" si="328"/>
        <v>261.22960412171625</v>
      </c>
      <c r="CK71" s="382">
        <f t="shared" si="329"/>
        <v>264.93187822448238</v>
      </c>
      <c r="CL71" s="382">
        <f t="shared" si="330"/>
        <v>268.69799279222241</v>
      </c>
      <c r="CM71" s="382">
        <f t="shared" si="331"/>
        <v>272.52131589111309</v>
      </c>
      <c r="CN71" s="382">
        <f t="shared" si="332"/>
        <v>276.3958674361055</v>
      </c>
      <c r="CO71" s="382">
        <f t="shared" si="333"/>
        <v>280.31627338834403</v>
      </c>
      <c r="CP71" s="382">
        <f t="shared" si="334"/>
        <v>284.2777195055794</v>
      </c>
      <c r="CQ71" s="382">
        <f t="shared" si="335"/>
        <v>288.27590581887978</v>
      </c>
      <c r="CR71" s="382">
        <f t="shared" si="336"/>
        <v>292.30700267204975</v>
      </c>
      <c r="CS71" s="382">
        <f t="shared" si="337"/>
        <v>296.36760889012061</v>
      </c>
      <c r="CT71" s="382">
        <f t="shared" si="338"/>
        <v>300.45471243176064</v>
      </c>
      <c r="CU71" s="382">
        <f t="shared" si="339"/>
        <v>304.5656537184276</v>
      </c>
      <c r="CV71" s="382">
        <f t="shared" si="340"/>
        <v>308.69809171195794</v>
      </c>
      <c r="CW71" s="382">
        <f t="shared" si="341"/>
        <v>312.84997272413801</v>
      </c>
      <c r="CX71" s="382">
        <f t="shared" si="342"/>
        <v>317.01950187976365</v>
      </c>
      <c r="CY71" s="382">
        <f t="shared" si="343"/>
        <v>321.20511711299707</v>
      </c>
      <c r="CZ71" s="382">
        <f t="shared" si="344"/>
        <v>325.40546555060087</v>
      </c>
      <c r="DA71" s="382">
        <f t="shared" si="345"/>
        <v>329.61938212107975</v>
      </c>
      <c r="DB71" s="382">
        <f t="shared" si="346"/>
        <v>333.84587022271165</v>
      </c>
      <c r="DC71" s="382">
        <f t="shared" si="347"/>
        <v>338.08408428356034</v>
      </c>
      <c r="DD71" s="382">
        <f t="shared" si="348"/>
        <v>342.33331405091349</v>
      </c>
      <c r="DE71" s="521"/>
      <c r="DF71" s="252"/>
      <c r="DG71" s="537">
        <f t="shared" si="349"/>
        <v>600.00000000000011</v>
      </c>
      <c r="DH71" s="525">
        <v>60000</v>
      </c>
      <c r="DI71" s="382">
        <f t="shared" si="350"/>
        <v>32.580341201364512</v>
      </c>
      <c r="DJ71" s="382">
        <f t="shared" si="351"/>
        <v>65.087732760088684</v>
      </c>
      <c r="DK71" s="382">
        <f t="shared" si="352"/>
        <v>97.450780839173973</v>
      </c>
      <c r="DL71" s="382">
        <f t="shared" si="353"/>
        <v>129.60111530552945</v>
      </c>
      <c r="DM71" s="382">
        <f t="shared" si="354"/>
        <v>161.47469125989514</v>
      </c>
      <c r="DN71" s="382">
        <f t="shared" si="355"/>
        <v>193.01286300149764</v>
      </c>
      <c r="DO71" s="382">
        <f t="shared" si="356"/>
        <v>224.16319145516673</v>
      </c>
      <c r="DP71" s="382">
        <f t="shared" si="357"/>
        <v>254.87996988032398</v>
      </c>
      <c r="DQ71" s="382">
        <f t="shared" si="358"/>
        <v>285.12447482552881</v>
      </c>
      <c r="DR71" s="382">
        <f t="shared" si="359"/>
        <v>314.86496734880348</v>
      </c>
      <c r="DS71" s="382">
        <f t="shared" si="360"/>
        <v>344.07648211568028</v>
      </c>
      <c r="DT71" s="382">
        <f t="shared" si="361"/>
        <v>372.74044881831702</v>
      </c>
      <c r="DU71" s="382">
        <f t="shared" si="362"/>
        <v>400.844191995578</v>
      </c>
      <c r="DV71" s="382">
        <f t="shared" si="363"/>
        <v>428.38035288266292</v>
      </c>
      <c r="DW71" s="382">
        <f t="shared" si="364"/>
        <v>455.34627169603652</v>
      </c>
      <c r="DX71" s="382">
        <f t="shared" si="365"/>
        <v>481.7433620311798</v>
      </c>
      <c r="DY71" s="382">
        <f t="shared" si="366"/>
        <v>507.57650186835178</v>
      </c>
      <c r="DZ71" s="382">
        <f t="shared" si="367"/>
        <v>532.85345881111778</v>
      </c>
      <c r="EA71" s="382">
        <f t="shared" si="368"/>
        <v>557.58436110404534</v>
      </c>
      <c r="EB71" s="382">
        <f t="shared" si="369"/>
        <v>581.78122092832973</v>
      </c>
      <c r="EC71" s="382">
        <f t="shared" si="370"/>
        <v>605.45751251351874</v>
      </c>
      <c r="ED71" s="382">
        <f t="shared" si="371"/>
        <v>628.62780466749894</v>
      </c>
      <c r="EE71" s="382">
        <f t="shared" si="372"/>
        <v>651.30744528424975</v>
      </c>
      <c r="EF71" s="382">
        <f t="shared" si="373"/>
        <v>673.51229408147447</v>
      </c>
      <c r="EG71" s="382">
        <f t="shared" si="374"/>
        <v>695.25849908725877</v>
      </c>
      <c r="EH71" s="382">
        <f t="shared" si="375"/>
        <v>716.56231209043176</v>
      </c>
      <c r="EI71" s="382">
        <f t="shared" si="376"/>
        <v>737.43993826852216</v>
      </c>
      <c r="EJ71" s="382">
        <f t="shared" si="377"/>
        <v>757.90741540970646</v>
      </c>
      <c r="EK71" s="382">
        <f t="shared" si="378"/>
        <v>777.98051847276304</v>
      </c>
      <c r="EL71" s="382">
        <f t="shared" si="379"/>
        <v>797.6746856244348</v>
      </c>
      <c r="EM71" s="382">
        <f t="shared" si="380"/>
        <v>817.00496231512489</v>
      </c>
      <c r="EN71" s="382">
        <f t="shared" si="381"/>
        <v>835.98596037386756</v>
      </c>
      <c r="EO71" s="382">
        <f t="shared" si="382"/>
        <v>854.63182950375938</v>
      </c>
      <c r="EP71" s="382">
        <f t="shared" si="383"/>
        <v>872.95623892894309</v>
      </c>
      <c r="EQ71" s="382">
        <f t="shared" si="384"/>
        <v>890.97236727858626</v>
      </c>
      <c r="ER71" s="382">
        <f t="shared" si="385"/>
        <v>908.69289909002475</v>
      </c>
      <c r="ES71" s="382">
        <f t="shared" si="386"/>
        <v>926.13002657336233</v>
      </c>
      <c r="ET71" s="382">
        <f t="shared" si="387"/>
        <v>943.29545550496096</v>
      </c>
      <c r="EU71" s="382">
        <f t="shared" si="388"/>
        <v>960.20041431070615</v>
      </c>
      <c r="EV71" s="382">
        <f t="shared" si="389"/>
        <v>976.85566556464994</v>
      </c>
      <c r="EW71" s="521"/>
      <c r="EX71" s="252"/>
      <c r="EY71" s="515">
        <f t="shared" si="390"/>
        <v>600.00000000000011</v>
      </c>
      <c r="EZ71" s="525">
        <v>60000</v>
      </c>
      <c r="FA71" s="382">
        <f t="shared" si="391"/>
        <v>313.63980444547929</v>
      </c>
      <c r="FB71" s="382">
        <f t="shared" si="392"/>
        <v>324.05797319895532</v>
      </c>
      <c r="FC71" s="382">
        <f t="shared" si="393"/>
        <v>334.75079657844344</v>
      </c>
      <c r="FD71" s="382">
        <f t="shared" si="394"/>
        <v>345.71224825436218</v>
      </c>
      <c r="FE71" s="382">
        <f t="shared" si="395"/>
        <v>356.93419908910818</v>
      </c>
      <c r="FF71" s="382">
        <f t="shared" si="396"/>
        <v>368.40669581651139</v>
      </c>
      <c r="FG71" s="382">
        <f t="shared" si="397"/>
        <v>380.11828224799262</v>
      </c>
      <c r="FH71" s="382">
        <f t="shared" si="398"/>
        <v>392.05634190815556</v>
      </c>
      <c r="FI71" s="382">
        <f t="shared" si="399"/>
        <v>404.20744213958062</v>
      </c>
      <c r="FJ71" s="382">
        <f t="shared" si="400"/>
        <v>416.55766256924016</v>
      </c>
      <c r="FK71" s="382">
        <f t="shared" si="401"/>
        <v>429.09289473997984</v>
      </c>
      <c r="FL71" s="382">
        <f t="shared" si="402"/>
        <v>441.79910401175687</v>
      </c>
      <c r="FM71" s="382">
        <f t="shared" si="403"/>
        <v>454.66254896609308</v>
      </c>
      <c r="FN71" s="382">
        <f t="shared" si="404"/>
        <v>467.66995711012754</v>
      </c>
      <c r="FO71" s="382">
        <f t="shared" si="405"/>
        <v>480.80865846198878</v>
      </c>
      <c r="FP71" s="382">
        <f t="shared" si="406"/>
        <v>494.06668055251839</v>
      </c>
      <c r="FQ71" s="382">
        <f t="shared" si="407"/>
        <v>507.43280955913332</v>
      </c>
      <c r="FR71" s="382">
        <f t="shared" si="408"/>
        <v>520.89662282243603</v>
      </c>
      <c r="FS71" s="382">
        <f t="shared" si="409"/>
        <v>534.44849803855175</v>
      </c>
      <c r="FT71" s="382">
        <f t="shared" si="410"/>
        <v>548.07960412171633</v>
      </c>
      <c r="FU71" s="382">
        <f t="shared" si="411"/>
        <v>561.78187822448251</v>
      </c>
      <c r="FV71" s="382">
        <f t="shared" si="412"/>
        <v>575.54799279222254</v>
      </c>
      <c r="FW71" s="382">
        <f t="shared" si="413"/>
        <v>589.37131589111323</v>
      </c>
      <c r="FX71" s="382">
        <f t="shared" si="414"/>
        <v>603.24586743610564</v>
      </c>
      <c r="FY71" s="382">
        <f t="shared" si="415"/>
        <v>617.16627338834417</v>
      </c>
      <c r="FZ71" s="382">
        <f t="shared" si="416"/>
        <v>631.12771950557953</v>
      </c>
      <c r="GA71" s="382">
        <f t="shared" si="417"/>
        <v>645.12590581887991</v>
      </c>
      <c r="GB71" s="382">
        <f t="shared" si="418"/>
        <v>659.15700267204988</v>
      </c>
      <c r="GC71" s="382">
        <f t="shared" si="419"/>
        <v>673.2176088901208</v>
      </c>
      <c r="GD71" s="382">
        <f t="shared" si="420"/>
        <v>687.30471243176078</v>
      </c>
      <c r="GE71" s="382">
        <f t="shared" si="421"/>
        <v>701.41565371842773</v>
      </c>
      <c r="GF71" s="382">
        <f t="shared" si="422"/>
        <v>715.54809171195802</v>
      </c>
      <c r="GG71" s="382">
        <f t="shared" si="423"/>
        <v>729.69997272413821</v>
      </c>
      <c r="GH71" s="382">
        <f t="shared" si="424"/>
        <v>743.86950187976379</v>
      </c>
      <c r="GI71" s="382">
        <f t="shared" si="425"/>
        <v>758.05511711299721</v>
      </c>
      <c r="GJ71" s="382">
        <f t="shared" si="426"/>
        <v>772.255465550601</v>
      </c>
      <c r="GK71" s="382">
        <f t="shared" si="427"/>
        <v>786.46938212107989</v>
      </c>
      <c r="GL71" s="382">
        <f t="shared" si="428"/>
        <v>800.69587022271185</v>
      </c>
      <c r="GM71" s="382">
        <f t="shared" si="429"/>
        <v>814.93408428356042</v>
      </c>
      <c r="GN71" s="382">
        <f t="shared" si="430"/>
        <v>829.18331405091362</v>
      </c>
      <c r="GO71" s="511"/>
      <c r="GP71" s="521"/>
      <c r="GQ71" s="525">
        <v>60000</v>
      </c>
      <c r="GR71" s="582">
        <f t="shared" si="431"/>
        <v>8.6266580668082025</v>
      </c>
      <c r="GS71" s="476">
        <f t="shared" si="432"/>
        <v>3.9787872377337639</v>
      </c>
      <c r="GT71" s="476">
        <f t="shared" si="433"/>
        <v>2.4350755704142895</v>
      </c>
      <c r="GU71" s="476">
        <f t="shared" si="434"/>
        <v>1.6675098238110018</v>
      </c>
      <c r="GV71" s="476">
        <f t="shared" si="435"/>
        <v>1.2104652828511622</v>
      </c>
      <c r="GW71" s="476">
        <f t="shared" si="436"/>
        <v>0.90871577203459664</v>
      </c>
      <c r="GX71" s="476">
        <f t="shared" si="437"/>
        <v>0.69572122782708223</v>
      </c>
      <c r="GY71" s="476">
        <f t="shared" si="438"/>
        <v>0.53819989107908794</v>
      </c>
      <c r="GZ71" s="476">
        <f t="shared" si="439"/>
        <v>0.41765256169930748</v>
      </c>
      <c r="HA71" s="476">
        <f t="shared" si="440"/>
        <v>0.32297240330259669</v>
      </c>
      <c r="HB71" s="476">
        <f t="shared" si="441"/>
        <v>0.24708579935933142</v>
      </c>
      <c r="HC71" s="476">
        <f t="shared" si="442"/>
        <v>0.18527276932882794</v>
      </c>
      <c r="HD71" s="476">
        <f t="shared" si="443"/>
        <v>0.13426253403494193</v>
      </c>
      <c r="HE71" s="476">
        <f t="shared" si="444"/>
        <v>9.1716634441977751E-2</v>
      </c>
      <c r="HF71" s="476">
        <f t="shared" si="445"/>
        <v>5.5918733387476847E-2</v>
      </c>
      <c r="HG71" s="476">
        <f t="shared" si="446"/>
        <v>2.5580671146935269E-2</v>
      </c>
      <c r="HH71" s="476">
        <f t="shared" si="447"/>
        <v>2.8309488065256141E-4</v>
      </c>
      <c r="HI71" s="476">
        <f t="shared" si="448"/>
        <v>2.2439257531253302E-2</v>
      </c>
      <c r="HJ71" s="476">
        <f t="shared" si="449"/>
        <v>4.1493027207010272E-2</v>
      </c>
      <c r="HK71" s="476">
        <f t="shared" si="450"/>
        <v>5.7928333872373547E-2</v>
      </c>
      <c r="HL71" s="476">
        <f t="shared" si="451"/>
        <v>7.2136580001657888E-2</v>
      </c>
      <c r="HM71" s="476">
        <f t="shared" si="452"/>
        <v>8.4437582113237861E-2</v>
      </c>
      <c r="HN71" s="476">
        <f t="shared" si="453"/>
        <v>9.509507351955078E-2</v>
      </c>
      <c r="HO71" s="476">
        <f t="shared" si="454"/>
        <v>0.10432835044414011</v>
      </c>
      <c r="HP71" s="476">
        <f t="shared" si="455"/>
        <v>0.11232113782346384</v>
      </c>
      <c r="HQ71" s="476">
        <f t="shared" si="456"/>
        <v>0.11922842039461069</v>
      </c>
      <c r="HR71" s="476">
        <f t="shared" si="457"/>
        <v>0.12518176418054017</v>
      </c>
      <c r="HS71" s="476">
        <f t="shared" si="458"/>
        <v>0.13029350383684329</v>
      </c>
      <c r="HT71" s="476">
        <f t="shared" si="459"/>
        <v>0.13466006808023942</v>
      </c>
      <c r="HU71" s="476">
        <f t="shared" si="460"/>
        <v>0.13836464310795363</v>
      </c>
      <c r="HV71" s="476">
        <f t="shared" si="461"/>
        <v>0.14147932256023862</v>
      </c>
      <c r="HW71" s="476">
        <f t="shared" si="462"/>
        <v>0.14406685563002472</v>
      </c>
      <c r="HX71" s="476">
        <f t="shared" si="463"/>
        <v>0.14618207802085098</v>
      </c>
      <c r="HY71" s="476">
        <f t="shared" si="464"/>
        <v>0.14787309064605553</v>
      </c>
      <c r="HZ71" s="476">
        <f t="shared" si="465"/>
        <v>0.14918223622532273</v>
      </c>
      <c r="IA71" s="476">
        <f t="shared" si="466"/>
        <v>0.1501469128635799</v>
      </c>
      <c r="IB71" s="476">
        <f t="shared" si="467"/>
        <v>0.15080025530434454</v>
      </c>
      <c r="IC71" s="476">
        <f t="shared" si="468"/>
        <v>0.15117170813243588</v>
      </c>
      <c r="ID71" s="476">
        <f t="shared" si="469"/>
        <v>0.15128751025527029</v>
      </c>
      <c r="IE71" s="476">
        <f t="shared" si="470"/>
        <v>0.1511711061514677</v>
      </c>
    </row>
    <row r="72" spans="1:270" s="90" customFormat="1">
      <c r="A72" s="173"/>
      <c r="B72" s="182"/>
      <c r="C72" s="91"/>
      <c r="D72" s="189"/>
      <c r="E72" s="91"/>
      <c r="F72" s="116"/>
      <c r="G72" s="116"/>
      <c r="H72" s="116"/>
      <c r="I72" s="116"/>
      <c r="J72" s="252"/>
      <c r="K72" s="499">
        <v>55000</v>
      </c>
      <c r="L72" s="382">
        <f t="shared" si="476"/>
        <v>16.763999999999999</v>
      </c>
      <c r="M72" s="382">
        <v>550</v>
      </c>
      <c r="N72" s="493">
        <f t="shared" si="477"/>
        <v>91.198296647399829</v>
      </c>
      <c r="O72" s="263">
        <f t="shared" si="478"/>
        <v>0.14664455549323296</v>
      </c>
      <c r="P72" s="383">
        <f t="shared" si="484"/>
        <v>-56.500002288000502</v>
      </c>
      <c r="Q72" s="383">
        <f t="shared" si="479"/>
        <v>216.64999771199948</v>
      </c>
      <c r="R72" s="382">
        <f t="shared" si="480"/>
        <v>573.56933718429855</v>
      </c>
      <c r="S72" s="263">
        <f t="shared" si="481"/>
        <v>9.0005720846187839E-2</v>
      </c>
      <c r="T72" s="492">
        <f>O72/Konstanten!$C$22</f>
        <v>0.11970984121896568</v>
      </c>
      <c r="U72" s="492">
        <f t="shared" si="482"/>
        <v>0.75186533996876448</v>
      </c>
      <c r="V72" s="279"/>
      <c r="W72" s="92"/>
      <c r="X72" s="524">
        <v>61000</v>
      </c>
      <c r="Y72" s="410">
        <f t="shared" ref="Y72:BL72" si="502">SQRT(5*((((1/$S78)*(((1+0.2*(Y$10/661.48)^2)^3.5)-1))+1)^(1/3.5)-1))</f>
        <v>5.8183243734350291E-2</v>
      </c>
      <c r="Z72" s="410">
        <f t="shared" si="502"/>
        <v>0.11622934196517357</v>
      </c>
      <c r="AA72" s="410">
        <f t="shared" si="502"/>
        <v>0.17400421712991987</v>
      </c>
      <c r="AB72" s="410">
        <f t="shared" si="502"/>
        <v>0.231379745710978</v>
      </c>
      <c r="AC72" s="410">
        <f t="shared" si="502"/>
        <v>0.28823630114741078</v>
      </c>
      <c r="AD72" s="410">
        <f t="shared" si="502"/>
        <v>0.34446482946410834</v>
      </c>
      <c r="AE72" s="410">
        <f t="shared" si="502"/>
        <v>0.3999683811329669</v>
      </c>
      <c r="AF72" s="410">
        <f t="shared" si="502"/>
        <v>0.45466307306039</v>
      </c>
      <c r="AG72" s="410">
        <f t="shared" si="502"/>
        <v>0.50847850072408984</v>
      </c>
      <c r="AH72" s="410">
        <f t="shared" si="502"/>
        <v>0.5613576571981892</v>
      </c>
      <c r="AI72" s="410">
        <f t="shared" si="502"/>
        <v>0.61325644040762217</v>
      </c>
      <c r="AJ72" s="410">
        <f t="shared" si="502"/>
        <v>0.66414284215017838</v>
      </c>
      <c r="AK72" s="410">
        <f t="shared" si="502"/>
        <v>0.71399591376526517</v>
      </c>
      <c r="AL72" s="410">
        <f t="shared" si="502"/>
        <v>0.76280459643414344</v>
      </c>
      <c r="AM72" s="410">
        <f t="shared" si="502"/>
        <v>0.81056649191259089</v>
      </c>
      <c r="AN72" s="410">
        <f t="shared" si="502"/>
        <v>0.85728663473897104</v>
      </c>
      <c r="AO72" s="410">
        <f t="shared" si="502"/>
        <v>0.90297631179053484</v>
      </c>
      <c r="AP72" s="410">
        <f t="shared" si="502"/>
        <v>0.94765196097676119</v>
      </c>
      <c r="AQ72" s="410">
        <f t="shared" si="502"/>
        <v>0.99133416873228897</v>
      </c>
      <c r="AR72" s="410">
        <f t="shared" si="502"/>
        <v>1.0340467761708991</v>
      </c>
      <c r="AS72" s="410">
        <f t="shared" si="502"/>
        <v>1.07581609629234</v>
      </c>
      <c r="AT72" s="410">
        <f t="shared" si="502"/>
        <v>1.1166702392815777</v>
      </c>
      <c r="AU72" s="410">
        <f t="shared" si="502"/>
        <v>1.1566385393769349</v>
      </c>
      <c r="AV72" s="410">
        <f t="shared" si="502"/>
        <v>1.1957510746499065</v>
      </c>
      <c r="AW72" s="410">
        <f t="shared" si="502"/>
        <v>1.2340382699895969</v>
      </c>
      <c r="AX72" s="410">
        <f t="shared" si="502"/>
        <v>1.2715305733170406</v>
      </c>
      <c r="AY72" s="410">
        <f t="shared" si="502"/>
        <v>1.3082581953200898</v>
      </c>
      <c r="AZ72" s="410">
        <f t="shared" si="502"/>
        <v>1.3442509036034629</v>
      </c>
      <c r="BA72" s="410">
        <f t="shared" si="502"/>
        <v>1.3795378629441879</v>
      </c>
      <c r="BB72" s="410">
        <f t="shared" si="502"/>
        <v>1.4141475142257496</v>
      </c>
      <c r="BC72" s="410">
        <f t="shared" si="502"/>
        <v>1.4481074855216294</v>
      </c>
      <c r="BD72" s="410">
        <f t="shared" si="502"/>
        <v>1.4814445296645125</v>
      </c>
      <c r="BE72" s="410">
        <f t="shared" si="502"/>
        <v>1.5141844834424258</v>
      </c>
      <c r="BF72" s="410">
        <f t="shared" si="502"/>
        <v>1.5463522442927129</v>
      </c>
      <c r="BG72" s="410">
        <f t="shared" si="502"/>
        <v>1.5779717610135859</v>
      </c>
      <c r="BH72" s="410">
        <f t="shared" si="502"/>
        <v>1.60906603558077</v>
      </c>
      <c r="BI72" s="410">
        <f t="shared" si="502"/>
        <v>1.6396571336482531</v>
      </c>
      <c r="BJ72" s="410">
        <f t="shared" si="502"/>
        <v>1.6697662017327886</v>
      </c>
      <c r="BK72" s="410">
        <f t="shared" si="502"/>
        <v>1.6994134894393946</v>
      </c>
      <c r="BL72" s="410">
        <f t="shared" si="502"/>
        <v>1.7286183753866295</v>
      </c>
      <c r="BM72" s="253"/>
      <c r="BN72" s="252"/>
      <c r="BO72" s="537">
        <f t="shared" si="308"/>
        <v>610.00000000000011</v>
      </c>
      <c r="BP72" s="524">
        <v>61000</v>
      </c>
      <c r="BQ72" s="382">
        <f t="shared" si="309"/>
        <v>216.79668231971374</v>
      </c>
      <c r="BR72" s="382">
        <f t="shared" si="310"/>
        <v>217.235353938743</v>
      </c>
      <c r="BS72" s="382">
        <f t="shared" si="311"/>
        <v>217.96192036834242</v>
      </c>
      <c r="BT72" s="382">
        <f t="shared" si="312"/>
        <v>218.96973799030738</v>
      </c>
      <c r="BU72" s="382">
        <f t="shared" si="313"/>
        <v>220.24986123639377</v>
      </c>
      <c r="BV72" s="382">
        <f t="shared" si="314"/>
        <v>221.79136294960861</v>
      </c>
      <c r="BW72" s="382">
        <f t="shared" si="315"/>
        <v>223.58170164570748</v>
      </c>
      <c r="BX72" s="382">
        <f t="shared" si="316"/>
        <v>225.60711065590948</v>
      </c>
      <c r="BY72" s="382">
        <f t="shared" si="317"/>
        <v>227.85298580600792</v>
      </c>
      <c r="BZ72" s="382">
        <f t="shared" si="318"/>
        <v>230.30425199585349</v>
      </c>
      <c r="CA72" s="382">
        <f t="shared" si="319"/>
        <v>232.9456939354265</v>
      </c>
      <c r="CB72" s="382">
        <f t="shared" si="320"/>
        <v>235.76224153154641</v>
      </c>
      <c r="CC72" s="382">
        <f t="shared" si="321"/>
        <v>238.73920532268801</v>
      </c>
      <c r="CD72" s="382">
        <f t="shared" si="322"/>
        <v>241.86246147767329</v>
      </c>
      <c r="CE72" s="382">
        <f t="shared" si="323"/>
        <v>245.11858898971957</v>
      </c>
      <c r="CF72" s="382">
        <f t="shared" si="324"/>
        <v>248.49496378553337</v>
      </c>
      <c r="CG72" s="382">
        <f t="shared" si="325"/>
        <v>251.9798156365319</v>
      </c>
      <c r="CH72" s="382">
        <f t="shared" si="326"/>
        <v>255.56225418312491</v>
      </c>
      <c r="CI72" s="382">
        <f t="shared" si="327"/>
        <v>259.23227026168166</v>
      </c>
      <c r="CJ72" s="382">
        <f t="shared" si="328"/>
        <v>262.9807182436669</v>
      </c>
      <c r="CK72" s="382">
        <f t="shared" si="329"/>
        <v>266.79928441327854</v>
      </c>
      <c r="CL72" s="382">
        <f t="shared" si="330"/>
        <v>270.68044564286055</v>
      </c>
      <c r="CM72" s="382">
        <f t="shared" si="331"/>
        <v>274.61742185756742</v>
      </c>
      <c r="CN72" s="382">
        <f t="shared" si="332"/>
        <v>278.6041250650826</v>
      </c>
      <c r="CO72" s="382">
        <f t="shared" si="333"/>
        <v>282.63510709159004</v>
      </c>
      <c r="CP72" s="382">
        <f t="shared" si="334"/>
        <v>286.70550762362495</v>
      </c>
      <c r="CQ72" s="382">
        <f t="shared" si="335"/>
        <v>290.81100370740779</v>
      </c>
      <c r="CR72" s="382">
        <f t="shared" si="336"/>
        <v>294.94776149648328</v>
      </c>
      <c r="CS72" s="382">
        <f t="shared" si="337"/>
        <v>299.11239075493182</v>
      </c>
      <c r="CT72" s="382">
        <f t="shared" si="338"/>
        <v>303.30190240584903</v>
      </c>
      <c r="CU72" s="382">
        <f t="shared" si="339"/>
        <v>307.51366925180326</v>
      </c>
      <c r="CV72" s="382">
        <f t="shared" si="340"/>
        <v>311.74538987522578</v>
      </c>
      <c r="CW72" s="382">
        <f t="shared" si="341"/>
        <v>315.99505564290661</v>
      </c>
      <c r="CX72" s="382">
        <f t="shared" si="342"/>
        <v>320.26092068216707</v>
      </c>
      <c r="CY72" s="382">
        <f t="shared" si="343"/>
        <v>324.54147466042281</v>
      </c>
      <c r="CZ72" s="382">
        <f t="shared" si="344"/>
        <v>328.83541817945718</v>
      </c>
      <c r="DA72" s="382">
        <f t="shared" si="345"/>
        <v>333.14164058672259</v>
      </c>
      <c r="DB72" s="382">
        <f t="shared" si="346"/>
        <v>337.45920000505726</v>
      </c>
      <c r="DC72" s="382">
        <f t="shared" si="347"/>
        <v>341.78730538692571</v>
      </c>
      <c r="DD72" s="382">
        <f t="shared" si="348"/>
        <v>346.12530040772918</v>
      </c>
      <c r="DE72" s="521"/>
      <c r="DF72" s="252"/>
      <c r="DG72" s="537">
        <f t="shared" si="349"/>
        <v>610.00000000000011</v>
      </c>
      <c r="DH72" s="524">
        <v>61000</v>
      </c>
      <c r="DI72" s="382">
        <f t="shared" si="350"/>
        <v>33.372124543943791</v>
      </c>
      <c r="DJ72" s="382">
        <f t="shared" si="351"/>
        <v>66.665586632331781</v>
      </c>
      <c r="DK72" s="382">
        <f t="shared" si="352"/>
        <v>99.8034834864809</v>
      </c>
      <c r="DL72" s="382">
        <f t="shared" si="353"/>
        <v>132.7123273853172</v>
      </c>
      <c r="DM72" s="382">
        <f t="shared" si="354"/>
        <v>165.32350420157428</v>
      </c>
      <c r="DN72" s="382">
        <f t="shared" si="355"/>
        <v>197.57446391903105</v>
      </c>
      <c r="DO72" s="382">
        <f t="shared" si="356"/>
        <v>229.40959926111273</v>
      </c>
      <c r="DP72" s="382">
        <f t="shared" si="357"/>
        <v>260.78079745742417</v>
      </c>
      <c r="DQ72" s="382">
        <f t="shared" si="358"/>
        <v>291.64767663278207</v>
      </c>
      <c r="DR72" s="382">
        <f t="shared" si="359"/>
        <v>321.97753936249603</v>
      </c>
      <c r="DS72" s="382">
        <f t="shared" si="360"/>
        <v>351.74509004860215</v>
      </c>
      <c r="DT72" s="382">
        <f t="shared" si="361"/>
        <v>380.93196976777404</v>
      </c>
      <c r="DU72" s="382">
        <f t="shared" si="362"/>
        <v>409.52616301064074</v>
      </c>
      <c r="DV72" s="382">
        <f t="shared" si="363"/>
        <v>437.52132677786801</v>
      </c>
      <c r="DW72" s="382">
        <f t="shared" si="364"/>
        <v>464.91608551010683</v>
      </c>
      <c r="DX72" s="382">
        <f t="shared" si="365"/>
        <v>491.71332686418947</v>
      </c>
      <c r="DY72" s="382">
        <f t="shared" si="366"/>
        <v>517.91952464681958</v>
      </c>
      <c r="DZ72" s="382">
        <f t="shared" si="367"/>
        <v>543.5441071388417</v>
      </c>
      <c r="EA72" s="382">
        <f t="shared" si="368"/>
        <v>568.59888208792654</v>
      </c>
      <c r="EB72" s="382">
        <f t="shared" si="369"/>
        <v>593.09752402590334</v>
      </c>
      <c r="EC72" s="382">
        <f t="shared" si="370"/>
        <v>617.05512528259692</v>
      </c>
      <c r="ED72" s="382">
        <f t="shared" si="371"/>
        <v>640.48780899816654</v>
      </c>
      <c r="EE72" s="382">
        <f t="shared" si="372"/>
        <v>663.41240039224374</v>
      </c>
      <c r="EF72" s="382">
        <f t="shared" si="373"/>
        <v>685.84615132435954</v>
      </c>
      <c r="EG72" s="382">
        <f t="shared" si="374"/>
        <v>707.8065125779915</v>
      </c>
      <c r="EH72" s="382">
        <f t="shared" si="375"/>
        <v>729.31094814702612</v>
      </c>
      <c r="EI72" s="382">
        <f t="shared" si="376"/>
        <v>750.37678595567047</v>
      </c>
      <c r="EJ72" s="382">
        <f t="shared" si="377"/>
        <v>771.02109978923261</v>
      </c>
      <c r="EK72" s="382">
        <f t="shared" si="378"/>
        <v>791.26061766954149</v>
      </c>
      <c r="EL72" s="382">
        <f t="shared" si="379"/>
        <v>811.11165241528658</v>
      </c>
      <c r="EM72" s="382">
        <f t="shared" si="380"/>
        <v>830.59005064226221</v>
      </c>
      <c r="EN72" s="382">
        <f t="shared" si="381"/>
        <v>849.71115695497929</v>
      </c>
      <c r="EO72" s="382">
        <f t="shared" si="382"/>
        <v>868.48979054282165</v>
      </c>
      <c r="EP72" s="382">
        <f t="shared" si="383"/>
        <v>886.9402318124238</v>
      </c>
      <c r="EQ72" s="382">
        <f t="shared" si="384"/>
        <v>905.07621706010286</v>
      </c>
      <c r="ER72" s="382">
        <f t="shared" si="385"/>
        <v>922.91093951382913</v>
      </c>
      <c r="ES72" s="382">
        <f t="shared" si="386"/>
        <v>940.45705535613536</v>
      </c>
      <c r="ET72" s="382">
        <f t="shared" si="387"/>
        <v>957.72669358061921</v>
      </c>
      <c r="EU72" s="382">
        <f t="shared" si="388"/>
        <v>974.73146873980954</v>
      </c>
      <c r="EV72" s="382">
        <f t="shared" si="389"/>
        <v>991.48249581510811</v>
      </c>
      <c r="EW72" s="521"/>
      <c r="EX72" s="252"/>
      <c r="EY72" s="515">
        <f t="shared" si="390"/>
        <v>610.00000000000011</v>
      </c>
      <c r="EZ72" s="524">
        <v>61000</v>
      </c>
      <c r="FA72" s="382">
        <f t="shared" si="391"/>
        <v>319.64668231971388</v>
      </c>
      <c r="FB72" s="382">
        <f t="shared" si="392"/>
        <v>330.08535393874314</v>
      </c>
      <c r="FC72" s="382">
        <f t="shared" si="393"/>
        <v>340.81192036834256</v>
      </c>
      <c r="FD72" s="382">
        <f t="shared" si="394"/>
        <v>351.81973799030754</v>
      </c>
      <c r="FE72" s="382">
        <f t="shared" si="395"/>
        <v>363.09986123639391</v>
      </c>
      <c r="FF72" s="382">
        <f t="shared" si="396"/>
        <v>374.64136294960872</v>
      </c>
      <c r="FG72" s="382">
        <f t="shared" si="397"/>
        <v>386.43170164570762</v>
      </c>
      <c r="FH72" s="382">
        <f t="shared" si="398"/>
        <v>398.45711065590962</v>
      </c>
      <c r="FI72" s="382">
        <f t="shared" si="399"/>
        <v>410.70298580600809</v>
      </c>
      <c r="FJ72" s="382">
        <f t="shared" si="400"/>
        <v>423.15425199585366</v>
      </c>
      <c r="FK72" s="382">
        <f t="shared" si="401"/>
        <v>435.79569393542664</v>
      </c>
      <c r="FL72" s="382">
        <f t="shared" si="402"/>
        <v>448.61224153154654</v>
      </c>
      <c r="FM72" s="382">
        <f t="shared" si="403"/>
        <v>461.58920532268814</v>
      </c>
      <c r="FN72" s="382">
        <f t="shared" si="404"/>
        <v>474.7124614776734</v>
      </c>
      <c r="FO72" s="382">
        <f t="shared" si="405"/>
        <v>487.96858898971971</v>
      </c>
      <c r="FP72" s="382">
        <f t="shared" si="406"/>
        <v>501.34496378553354</v>
      </c>
      <c r="FQ72" s="382">
        <f t="shared" si="407"/>
        <v>514.82981563653198</v>
      </c>
      <c r="FR72" s="382">
        <f t="shared" si="408"/>
        <v>528.41225418312501</v>
      </c>
      <c r="FS72" s="382">
        <f t="shared" si="409"/>
        <v>542.08227026168174</v>
      </c>
      <c r="FT72" s="382">
        <f t="shared" si="410"/>
        <v>555.83071824366698</v>
      </c>
      <c r="FU72" s="382">
        <f t="shared" si="411"/>
        <v>569.64928441327868</v>
      </c>
      <c r="FV72" s="382">
        <f t="shared" si="412"/>
        <v>583.53044564286074</v>
      </c>
      <c r="FW72" s="382">
        <f t="shared" si="413"/>
        <v>597.46742185756762</v>
      </c>
      <c r="FX72" s="382">
        <f t="shared" si="414"/>
        <v>611.45412506508274</v>
      </c>
      <c r="FY72" s="382">
        <f t="shared" si="415"/>
        <v>625.48510709159018</v>
      </c>
      <c r="FZ72" s="382">
        <f t="shared" si="416"/>
        <v>639.55550762362509</v>
      </c>
      <c r="GA72" s="382">
        <f t="shared" si="417"/>
        <v>653.66100370740787</v>
      </c>
      <c r="GB72" s="382">
        <f t="shared" si="418"/>
        <v>667.79776149648342</v>
      </c>
      <c r="GC72" s="382">
        <f t="shared" si="419"/>
        <v>681.9623907549319</v>
      </c>
      <c r="GD72" s="382">
        <f t="shared" si="420"/>
        <v>696.15190240584911</v>
      </c>
      <c r="GE72" s="382">
        <f t="shared" si="421"/>
        <v>710.36366925180346</v>
      </c>
      <c r="GF72" s="382">
        <f t="shared" si="422"/>
        <v>724.59538987522592</v>
      </c>
      <c r="GG72" s="382">
        <f t="shared" si="423"/>
        <v>738.8450556429068</v>
      </c>
      <c r="GH72" s="382">
        <f t="shared" si="424"/>
        <v>753.11092068216726</v>
      </c>
      <c r="GI72" s="382">
        <f t="shared" si="425"/>
        <v>767.391474660423</v>
      </c>
      <c r="GJ72" s="382">
        <f t="shared" si="426"/>
        <v>781.68541817945732</v>
      </c>
      <c r="GK72" s="382">
        <f t="shared" si="427"/>
        <v>795.99164058672272</v>
      </c>
      <c r="GL72" s="382">
        <f t="shared" si="428"/>
        <v>810.30920000505739</v>
      </c>
      <c r="GM72" s="382">
        <f t="shared" si="429"/>
        <v>824.63730538692585</v>
      </c>
      <c r="GN72" s="382">
        <f t="shared" si="430"/>
        <v>838.97530040772926</v>
      </c>
      <c r="GO72" s="511"/>
      <c r="GP72" s="521"/>
      <c r="GQ72" s="524">
        <v>61000</v>
      </c>
      <c r="GR72" s="583">
        <f t="shared" si="431"/>
        <v>8.5782539076530497</v>
      </c>
      <c r="GS72" s="477">
        <f t="shared" si="432"/>
        <v>3.9513605236716964</v>
      </c>
      <c r="GT72" s="477">
        <f t="shared" si="433"/>
        <v>2.4148299083619458</v>
      </c>
      <c r="GU72" s="477">
        <f t="shared" si="434"/>
        <v>1.6509951631609439</v>
      </c>
      <c r="GV72" s="477">
        <f t="shared" si="435"/>
        <v>1.1962990863880825</v>
      </c>
      <c r="GW72" s="477">
        <f t="shared" si="436"/>
        <v>0.89620336311853699</v>
      </c>
      <c r="GX72" s="477">
        <f t="shared" si="437"/>
        <v>0.68446177880234738</v>
      </c>
      <c r="GY72" s="477">
        <f t="shared" si="438"/>
        <v>0.52793884573101235</v>
      </c>
      <c r="GZ72" s="477">
        <f t="shared" si="439"/>
        <v>0.40821620987274426</v>
      </c>
      <c r="HA72" s="477">
        <f t="shared" si="440"/>
        <v>0.31423531229440377</v>
      </c>
      <c r="HB72" s="477">
        <f t="shared" si="441"/>
        <v>0.23895316882805911</v>
      </c>
      <c r="HC72" s="477">
        <f t="shared" si="442"/>
        <v>0.17767023283719702</v>
      </c>
      <c r="HD72" s="477">
        <f t="shared" si="443"/>
        <v>0.12712995411405412</v>
      </c>
      <c r="HE72" s="477">
        <f t="shared" si="444"/>
        <v>8.5004164194006318E-2</v>
      </c>
      <c r="HF72" s="477">
        <f t="shared" si="445"/>
        <v>4.9584224332267682E-2</v>
      </c>
      <c r="HG72" s="477">
        <f t="shared" si="446"/>
        <v>1.9587911075683154E-2</v>
      </c>
      <c r="HH72" s="477">
        <f t="shared" si="447"/>
        <v>5.9656160141762279E-3</v>
      </c>
      <c r="HI72" s="477">
        <f t="shared" si="448"/>
        <v>2.7839236516368732E-2</v>
      </c>
      <c r="HJ72" s="477">
        <f t="shared" si="449"/>
        <v>4.663500520590954E-2</v>
      </c>
      <c r="HK72" s="477">
        <f t="shared" si="450"/>
        <v>6.2834195511847629E-2</v>
      </c>
      <c r="HL72" s="477">
        <f t="shared" si="451"/>
        <v>7.682594135752048E-2</v>
      </c>
      <c r="HM72" s="477">
        <f t="shared" si="452"/>
        <v>8.8928099106830694E-2</v>
      </c>
      <c r="HN72" s="477">
        <f t="shared" si="453"/>
        <v>9.9402692044474966E-2</v>
      </c>
      <c r="HO72" s="477">
        <f t="shared" si="454"/>
        <v>0.10846751288991972</v>
      </c>
      <c r="HP72" s="477">
        <f t="shared" si="455"/>
        <v>0.11630495626067092</v>
      </c>
      <c r="HQ72" s="477">
        <f t="shared" si="456"/>
        <v>0.12306882373210543</v>
      </c>
      <c r="HR72" s="477">
        <f t="shared" si="457"/>
        <v>0.12888962459717698</v>
      </c>
      <c r="HS72" s="477">
        <f t="shared" si="458"/>
        <v>0.13387874640650752</v>
      </c>
      <c r="HT72" s="477">
        <f t="shared" si="459"/>
        <v>0.13813176654301326</v>
      </c>
      <c r="HU72" s="477">
        <f t="shared" si="460"/>
        <v>0.14173110405591663</v>
      </c>
      <c r="HV72" s="477">
        <f t="shared" si="461"/>
        <v>0.14474815981420977</v>
      </c>
      <c r="HW72" s="477">
        <f t="shared" si="462"/>
        <v>0.14724505622371445</v>
      </c>
      <c r="HX72" s="477">
        <f t="shared" si="463"/>
        <v>0.14927606094123982</v>
      </c>
      <c r="HY72" s="477">
        <f t="shared" si="464"/>
        <v>0.15088875927612638</v>
      </c>
      <c r="HZ72" s="477">
        <f t="shared" si="465"/>
        <v>0.15212502527898897</v>
      </c>
      <c r="IA72" s="477">
        <f t="shared" si="466"/>
        <v>0.15302183047994489</v>
      </c>
      <c r="IB72" s="477">
        <f t="shared" si="467"/>
        <v>0.1536119208704389</v>
      </c>
      <c r="IC72" s="477">
        <f t="shared" si="468"/>
        <v>0.1539243863240537</v>
      </c>
      <c r="ID72" s="477">
        <f t="shared" si="469"/>
        <v>0.15398514172004144</v>
      </c>
      <c r="IE72" s="477">
        <f t="shared" si="470"/>
        <v>0.15381733520368515</v>
      </c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</row>
    <row r="73" spans="1:270">
      <c r="J73" s="252"/>
      <c r="K73" s="499">
        <v>56000</v>
      </c>
      <c r="L73" s="382">
        <f t="shared" si="476"/>
        <v>17.0688</v>
      </c>
      <c r="M73" s="382">
        <v>560</v>
      </c>
      <c r="N73" s="493">
        <f t="shared" si="477"/>
        <v>86.918663659934808</v>
      </c>
      <c r="O73" s="263">
        <f t="shared" si="478"/>
        <v>0.13976301383958326</v>
      </c>
      <c r="P73" s="383">
        <f t="shared" si="484"/>
        <v>-56.500002288000502</v>
      </c>
      <c r="Q73" s="383">
        <f t="shared" si="479"/>
        <v>216.64999771199948</v>
      </c>
      <c r="R73" s="382">
        <f t="shared" si="480"/>
        <v>573.56933718429855</v>
      </c>
      <c r="S73" s="263">
        <f t="shared" si="481"/>
        <v>8.5782051477853241E-2</v>
      </c>
      <c r="T73" s="492">
        <f>O73/Konstanten!$C$22</f>
        <v>0.11409225619557815</v>
      </c>
      <c r="U73" s="492">
        <f t="shared" si="482"/>
        <v>0.75186533996876448</v>
      </c>
      <c r="V73" s="279"/>
      <c r="X73" s="524">
        <v>62000</v>
      </c>
      <c r="Y73" s="410">
        <f t="shared" ref="Y73:BL73" si="503">SQRT(5*((((1/$S79)*(((1+0.2*(Y$10/661.48)^2)^3.5)-1))+1)^(1/3.5)-1))</f>
        <v>5.9597183199294954E-2</v>
      </c>
      <c r="Z73" s="410">
        <f t="shared" si="503"/>
        <v>0.11904650922551266</v>
      </c>
      <c r="AA73" s="410">
        <f t="shared" si="503"/>
        <v>0.17820359002180819</v>
      </c>
      <c r="AB73" s="410">
        <f t="shared" si="503"/>
        <v>0.23693076010432892</v>
      </c>
      <c r="AC73" s="410">
        <f t="shared" si="503"/>
        <v>0.29509992415861125</v>
      </c>
      <c r="AD73" s="410">
        <f t="shared" si="503"/>
        <v>0.35259485467690066</v>
      </c>
      <c r="AE73" s="410">
        <f t="shared" si="503"/>
        <v>0.40931285395909589</v>
      </c>
      <c r="AF73" s="410">
        <f t="shared" si="503"/>
        <v>0.46516575588316539</v>
      </c>
      <c r="AG73" s="410">
        <f t="shared" si="503"/>
        <v>0.52008029781276099</v>
      </c>
      <c r="AH73" s="410">
        <f t="shared" si="503"/>
        <v>0.5739979356269036</v>
      </c>
      <c r="AI73" s="410">
        <f t="shared" si="503"/>
        <v>0.62687420215198986</v>
      </c>
      <c r="AJ73" s="410">
        <f t="shared" si="503"/>
        <v>0.67867772133546755</v>
      </c>
      <c r="AK73" s="410">
        <f t="shared" si="503"/>
        <v>0.72938898963831256</v>
      </c>
      <c r="AL73" s="410">
        <f t="shared" si="503"/>
        <v>0.77899902584537584</v>
      </c>
      <c r="AM73" s="410">
        <f t="shared" si="503"/>
        <v>0.82750797453703251</v>
      </c>
      <c r="AN73" s="410">
        <f t="shared" si="503"/>
        <v>0.87492373013510005</v>
      </c>
      <c r="AO73" s="410">
        <f t="shared" si="503"/>
        <v>0.92126063024677673</v>
      </c>
      <c r="AP73" s="410">
        <f t="shared" si="503"/>
        <v>0.96653825063051901</v>
      </c>
      <c r="AQ73" s="410">
        <f t="shared" si="503"/>
        <v>1.010780320370809</v>
      </c>
      <c r="AR73" s="410">
        <f t="shared" si="503"/>
        <v>1.0540137650546102</v>
      </c>
      <c r="AS73" s="410">
        <f t="shared" si="503"/>
        <v>1.0962678777700512</v>
      </c>
      <c r="AT73" s="410">
        <f t="shared" si="503"/>
        <v>1.1375736122502751</v>
      </c>
      <c r="AU73" s="410">
        <f t="shared" si="503"/>
        <v>1.1779629890149939</v>
      </c>
      <c r="AV73" s="410">
        <f t="shared" si="503"/>
        <v>1.2174686034632791</v>
      </c>
      <c r="AW73" s="410">
        <f t="shared" si="503"/>
        <v>1.256123224126235</v>
      </c>
      <c r="AX73" s="410">
        <f t="shared" si="503"/>
        <v>1.2939594693464149</v>
      </c>
      <c r="AY73" s="410">
        <f t="shared" si="503"/>
        <v>1.3310095512316076</v>
      </c>
      <c r="AZ73" s="410">
        <f t="shared" si="503"/>
        <v>1.3673050766214263</v>
      </c>
      <c r="BA73" s="410">
        <f t="shared" si="503"/>
        <v>1.4028768958508298</v>
      </c>
      <c r="BB73" s="410">
        <f t="shared" si="503"/>
        <v>1.4377549911887022</v>
      </c>
      <c r="BC73" s="410">
        <f t="shared" si="503"/>
        <v>1.4719683979005316</v>
      </c>
      <c r="BD73" s="410">
        <f t="shared" si="503"/>
        <v>1.505545151889397</v>
      </c>
      <c r="BE73" s="410">
        <f t="shared" si="503"/>
        <v>1.5385122587847817</v>
      </c>
      <c r="BF73" s="410">
        <f t="shared" si="503"/>
        <v>1.5708956801639826</v>
      </c>
      <c r="BG73" s="410">
        <f t="shared" si="503"/>
        <v>1.6027203333050943</v>
      </c>
      <c r="BH73" s="410">
        <f t="shared" si="503"/>
        <v>1.6340101014874113</v>
      </c>
      <c r="BI73" s="410">
        <f t="shared" si="503"/>
        <v>1.6647878523827144</v>
      </c>
      <c r="BJ73" s="410">
        <f t="shared" si="503"/>
        <v>1.695075462527651</v>
      </c>
      <c r="BK73" s="410">
        <f t="shared" si="503"/>
        <v>1.7248938462432917</v>
      </c>
      <c r="BL73" s="410">
        <f t="shared" si="503"/>
        <v>1.7542629876819111</v>
      </c>
      <c r="BM73" s="253"/>
      <c r="BN73" s="252"/>
      <c r="BO73" s="537">
        <f t="shared" si="308"/>
        <v>620.00000000000011</v>
      </c>
      <c r="BP73" s="524">
        <v>62000</v>
      </c>
      <c r="BQ73" s="382">
        <f t="shared" si="309"/>
        <v>216.80389825492259</v>
      </c>
      <c r="BR73" s="382">
        <f t="shared" si="310"/>
        <v>217.26407355749026</v>
      </c>
      <c r="BS73" s="382">
        <f t="shared" si="311"/>
        <v>218.02600768725799</v>
      </c>
      <c r="BT73" s="382">
        <f t="shared" si="312"/>
        <v>219.0823785859846</v>
      </c>
      <c r="BU73" s="382">
        <f t="shared" si="313"/>
        <v>220.4233458859305</v>
      </c>
      <c r="BV73" s="382">
        <f t="shared" si="314"/>
        <v>222.03691894493778</v>
      </c>
      <c r="BW73" s="382">
        <f t="shared" si="315"/>
        <v>223.90937638332588</v>
      </c>
      <c r="BX73" s="382">
        <f t="shared" si="316"/>
        <v>226.02570750172498</v>
      </c>
      <c r="BY73" s="382">
        <f t="shared" si="317"/>
        <v>228.37004834400273</v>
      </c>
      <c r="BZ73" s="382">
        <f t="shared" si="318"/>
        <v>230.92608995363634</v>
      </c>
      <c r="CA73" s="382">
        <f t="shared" si="319"/>
        <v>233.67744245865143</v>
      </c>
      <c r="CB73" s="382">
        <f t="shared" si="320"/>
        <v>236.60794496533694</v>
      </c>
      <c r="CC73" s="382">
        <f t="shared" si="321"/>
        <v>239.701917029801</v>
      </c>
      <c r="CD73" s="382">
        <f t="shared" si="322"/>
        <v>242.94435220098404</v>
      </c>
      <c r="CE73" s="382">
        <f t="shared" si="323"/>
        <v>246.32105757712571</v>
      </c>
      <c r="CF73" s="382">
        <f t="shared" si="324"/>
        <v>249.81874551058436</v>
      </c>
      <c r="CG73" s="382">
        <f t="shared" si="325"/>
        <v>253.42508470297827</v>
      </c>
      <c r="CH73" s="382">
        <f t="shared" si="326"/>
        <v>257.12871819426061</v>
      </c>
      <c r="CI73" s="382">
        <f t="shared" si="327"/>
        <v>260.91925541707951</v>
      </c>
      <c r="CJ73" s="382">
        <f t="shared" si="328"/>
        <v>264.78724478697364</v>
      </c>
      <c r="CK73" s="382">
        <f t="shared" si="329"/>
        <v>268.72413241050765</v>
      </c>
      <c r="CL73" s="382">
        <f t="shared" si="330"/>
        <v>272.72221154990626</v>
      </c>
      <c r="CM73" s="382">
        <f t="shared" si="331"/>
        <v>276.77456657221938</v>
      </c>
      <c r="CN73" s="382">
        <f t="shared" si="332"/>
        <v>280.87501428587876</v>
      </c>
      <c r="CO73" s="382">
        <f t="shared" si="333"/>
        <v>285.01804485299903</v>
      </c>
      <c r="CP73" s="382">
        <f t="shared" si="334"/>
        <v>289.19876386895208</v>
      </c>
      <c r="CQ73" s="382">
        <f t="shared" si="335"/>
        <v>293.41283671692628</v>
      </c>
      <c r="CR73" s="382">
        <f t="shared" si="336"/>
        <v>297.65643592330167</v>
      </c>
      <c r="CS73" s="382">
        <f t="shared" si="337"/>
        <v>301.92619194565293</v>
      </c>
      <c r="CT73" s="382">
        <f t="shared" si="338"/>
        <v>306.21914760450841</v>
      </c>
      <c r="CU73" s="382">
        <f t="shared" si="339"/>
        <v>310.53271620874722</v>
      </c>
      <c r="CV73" s="382">
        <f t="shared" si="340"/>
        <v>314.8646433104571</v>
      </c>
      <c r="CW73" s="382">
        <f t="shared" si="341"/>
        <v>319.21297194762832</v>
      </c>
      <c r="CX73" s="382">
        <f t="shared" si="342"/>
        <v>323.57601118348776</v>
      </c>
      <c r="CY73" s="382">
        <f t="shared" si="343"/>
        <v>327.95230772254945</v>
      </c>
      <c r="CZ73" s="382">
        <f t="shared" si="344"/>
        <v>332.34062036989872</v>
      </c>
      <c r="DA73" s="382">
        <f t="shared" si="345"/>
        <v>336.73989709755301</v>
      </c>
      <c r="DB73" s="382">
        <f t="shared" si="346"/>
        <v>341.14925448651798</v>
      </c>
      <c r="DC73" s="382">
        <f t="shared" si="347"/>
        <v>345.56795932293039</v>
      </c>
      <c r="DD73" s="382">
        <f t="shared" si="348"/>
        <v>349.99541213952563</v>
      </c>
      <c r="DE73" s="521"/>
      <c r="DF73" s="252"/>
      <c r="DG73" s="537">
        <f t="shared" si="349"/>
        <v>620.00000000000011</v>
      </c>
      <c r="DH73" s="524">
        <v>62000</v>
      </c>
      <c r="DI73" s="382">
        <f t="shared" si="350"/>
        <v>34.183116865670819</v>
      </c>
      <c r="DJ73" s="382">
        <f t="shared" si="351"/>
        <v>68.281427390581783</v>
      </c>
      <c r="DK73" s="382">
        <f t="shared" si="352"/>
        <v>102.21211501267101</v>
      </c>
      <c r="DL73" s="382">
        <f t="shared" si="353"/>
        <v>135.89621903161199</v>
      </c>
      <c r="DM73" s="382">
        <f t="shared" si="354"/>
        <v>169.26026790279141</v>
      </c>
      <c r="DN73" s="382">
        <f t="shared" si="355"/>
        <v>202.23759709162397</v>
      </c>
      <c r="DO73" s="382">
        <f t="shared" si="356"/>
        <v>234.76930234633221</v>
      </c>
      <c r="DP73" s="382">
        <f t="shared" si="357"/>
        <v>266.80481428274038</v>
      </c>
      <c r="DQ73" s="382">
        <f t="shared" si="358"/>
        <v>298.3021116990779</v>
      </c>
      <c r="DR73" s="382">
        <f t="shared" si="359"/>
        <v>329.22761548267874</v>
      </c>
      <c r="DS73" s="382">
        <f t="shared" si="360"/>
        <v>359.5558206262528</v>
      </c>
      <c r="DT73" s="382">
        <f t="shared" si="361"/>
        <v>389.26873078813418</v>
      </c>
      <c r="DU73" s="382">
        <f t="shared" si="362"/>
        <v>418.35515933637214</v>
      </c>
      <c r="DV73" s="382">
        <f t="shared" si="363"/>
        <v>446.80995492134645</v>
      </c>
      <c r="DW73" s="382">
        <f t="shared" si="364"/>
        <v>474.63320046992715</v>
      </c>
      <c r="DX73" s="382">
        <f t="shared" si="365"/>
        <v>501.82942398040342</v>
      </c>
      <c r="DY73" s="382">
        <f t="shared" si="366"/>
        <v>528.40684906463287</v>
      </c>
      <c r="DZ73" s="382">
        <f t="shared" si="367"/>
        <v>554.37670377741824</v>
      </c>
      <c r="EA73" s="382">
        <f t="shared" si="368"/>
        <v>579.75259839401781</v>
      </c>
      <c r="EB73" s="382">
        <f t="shared" si="369"/>
        <v>604.54997660549975</v>
      </c>
      <c r="EC73" s="382">
        <f t="shared" si="370"/>
        <v>628.78564002900589</v>
      </c>
      <c r="ED73" s="382">
        <f t="shared" si="371"/>
        <v>652.47734277673851</v>
      </c>
      <c r="EE73" s="382">
        <f t="shared" si="372"/>
        <v>675.64345083696514</v>
      </c>
      <c r="EF73" s="382">
        <f t="shared" si="373"/>
        <v>698.30265993112664</v>
      </c>
      <c r="EG73" s="382">
        <f t="shared" si="374"/>
        <v>720.47376508388868</v>
      </c>
      <c r="EH73" s="382">
        <f t="shared" si="375"/>
        <v>742.1754751763699</v>
      </c>
      <c r="EI73" s="382">
        <f t="shared" si="376"/>
        <v>763.42626608588387</v>
      </c>
      <c r="EJ73" s="382">
        <f t="shared" si="377"/>
        <v>784.24426652647799</v>
      </c>
      <c r="EK73" s="382">
        <f t="shared" si="378"/>
        <v>804.64717130432666</v>
      </c>
      <c r="EL73" s="382">
        <f t="shared" si="379"/>
        <v>824.6521773295209</v>
      </c>
      <c r="EM73" s="382">
        <f t="shared" si="380"/>
        <v>844.27593834004176</v>
      </c>
      <c r="EN73" s="382">
        <f t="shared" si="381"/>
        <v>863.53453487023546</v>
      </c>
      <c r="EO73" s="382">
        <f t="shared" si="382"/>
        <v>882.44345652110519</v>
      </c>
      <c r="EP73" s="382">
        <f t="shared" si="383"/>
        <v>901.01759405733333</v>
      </c>
      <c r="EQ73" s="382">
        <f t="shared" si="384"/>
        <v>919.27123926560103</v>
      </c>
      <c r="ER73" s="382">
        <f t="shared" si="385"/>
        <v>937.21809086258293</v>
      </c>
      <c r="ES73" s="382">
        <f t="shared" si="386"/>
        <v>954.87126504362539</v>
      </c>
      <c r="ET73" s="382">
        <f t="shared" si="387"/>
        <v>972.24330951935303</v>
      </c>
      <c r="EU73" s="382">
        <f t="shared" si="388"/>
        <v>989.3462201030402</v>
      </c>
      <c r="EV73" s="382">
        <f t="shared" si="389"/>
        <v>1006.191459091661</v>
      </c>
      <c r="EW73" s="521"/>
      <c r="EX73" s="252"/>
      <c r="EY73" s="515">
        <f t="shared" si="390"/>
        <v>620.00000000000011</v>
      </c>
      <c r="EZ73" s="524">
        <v>62000</v>
      </c>
      <c r="FA73" s="382">
        <f t="shared" si="391"/>
        <v>325.65389825492275</v>
      </c>
      <c r="FB73" s="382">
        <f t="shared" si="392"/>
        <v>336.11407355749043</v>
      </c>
      <c r="FC73" s="382">
        <f t="shared" si="393"/>
        <v>346.87600768725815</v>
      </c>
      <c r="FD73" s="382">
        <f t="shared" si="394"/>
        <v>357.93237858598474</v>
      </c>
      <c r="FE73" s="382">
        <f t="shared" si="395"/>
        <v>369.27334588593067</v>
      </c>
      <c r="FF73" s="382">
        <f t="shared" si="396"/>
        <v>380.88691894493792</v>
      </c>
      <c r="FG73" s="382">
        <f t="shared" si="397"/>
        <v>392.75937638332601</v>
      </c>
      <c r="FH73" s="382">
        <f t="shared" si="398"/>
        <v>404.87570750172512</v>
      </c>
      <c r="FI73" s="382">
        <f t="shared" si="399"/>
        <v>417.22004834400286</v>
      </c>
      <c r="FJ73" s="382">
        <f t="shared" si="400"/>
        <v>429.77608995363647</v>
      </c>
      <c r="FK73" s="382">
        <f t="shared" si="401"/>
        <v>442.52744245865154</v>
      </c>
      <c r="FL73" s="382">
        <f t="shared" si="402"/>
        <v>455.45794496533711</v>
      </c>
      <c r="FM73" s="382">
        <f t="shared" si="403"/>
        <v>468.55191702980113</v>
      </c>
      <c r="FN73" s="382">
        <f t="shared" si="404"/>
        <v>481.79435220098418</v>
      </c>
      <c r="FO73" s="382">
        <f t="shared" si="405"/>
        <v>495.17105757712585</v>
      </c>
      <c r="FP73" s="382">
        <f t="shared" si="406"/>
        <v>508.66874551058447</v>
      </c>
      <c r="FQ73" s="382">
        <f t="shared" si="407"/>
        <v>522.27508470297835</v>
      </c>
      <c r="FR73" s="382">
        <f t="shared" si="408"/>
        <v>535.97871819426075</v>
      </c>
      <c r="FS73" s="382">
        <f t="shared" si="409"/>
        <v>549.76925541707965</v>
      </c>
      <c r="FT73" s="382">
        <f t="shared" si="410"/>
        <v>563.63724478697372</v>
      </c>
      <c r="FU73" s="382">
        <f t="shared" si="411"/>
        <v>577.57413241050779</v>
      </c>
      <c r="FV73" s="382">
        <f t="shared" si="412"/>
        <v>591.57221154990634</v>
      </c>
      <c r="FW73" s="382">
        <f t="shared" si="413"/>
        <v>605.62456657221946</v>
      </c>
      <c r="FX73" s="382">
        <f t="shared" si="414"/>
        <v>619.72501428587884</v>
      </c>
      <c r="FY73" s="382">
        <f t="shared" si="415"/>
        <v>633.86804485299922</v>
      </c>
      <c r="FZ73" s="382">
        <f t="shared" si="416"/>
        <v>648.04876386895216</v>
      </c>
      <c r="GA73" s="382">
        <f t="shared" si="417"/>
        <v>662.26283671692636</v>
      </c>
      <c r="GB73" s="382">
        <f t="shared" si="418"/>
        <v>676.50643592330175</v>
      </c>
      <c r="GC73" s="382">
        <f t="shared" si="419"/>
        <v>690.77619194565307</v>
      </c>
      <c r="GD73" s="382">
        <f t="shared" si="420"/>
        <v>705.06914760450854</v>
      </c>
      <c r="GE73" s="382">
        <f t="shared" si="421"/>
        <v>719.3827162087473</v>
      </c>
      <c r="GF73" s="382">
        <f t="shared" si="422"/>
        <v>733.71464331045718</v>
      </c>
      <c r="GG73" s="382">
        <f t="shared" si="423"/>
        <v>748.06297194762851</v>
      </c>
      <c r="GH73" s="382">
        <f t="shared" si="424"/>
        <v>762.42601118348784</v>
      </c>
      <c r="GI73" s="382">
        <f t="shared" si="425"/>
        <v>776.80230772254959</v>
      </c>
      <c r="GJ73" s="382">
        <f t="shared" si="426"/>
        <v>791.19062036989885</v>
      </c>
      <c r="GK73" s="382">
        <f t="shared" si="427"/>
        <v>805.58989709755315</v>
      </c>
      <c r="GL73" s="382">
        <f t="shared" si="428"/>
        <v>819.99925448651811</v>
      </c>
      <c r="GM73" s="382">
        <f t="shared" si="429"/>
        <v>834.41795932293053</v>
      </c>
      <c r="GN73" s="382">
        <f t="shared" si="430"/>
        <v>848.84541213952571</v>
      </c>
      <c r="GO73" s="511"/>
      <c r="GP73" s="521"/>
      <c r="GQ73" s="524">
        <v>62000</v>
      </c>
      <c r="GR73" s="583">
        <f t="shared" si="431"/>
        <v>8.5267467719413315</v>
      </c>
      <c r="GS73" s="477">
        <f t="shared" si="432"/>
        <v>3.9224816528052173</v>
      </c>
      <c r="GT73" s="477">
        <f t="shared" si="433"/>
        <v>2.3936877995749986</v>
      </c>
      <c r="GU73" s="477">
        <f t="shared" si="434"/>
        <v>1.6338656155159328</v>
      </c>
      <c r="GV73" s="477">
        <f t="shared" si="435"/>
        <v>1.1816894801206956</v>
      </c>
      <c r="GW73" s="477">
        <f t="shared" si="436"/>
        <v>0.88336355070702643</v>
      </c>
      <c r="GX73" s="477">
        <f t="shared" si="437"/>
        <v>0.67295882578347699</v>
      </c>
      <c r="GY73" s="477">
        <f t="shared" si="438"/>
        <v>0.51749775801521791</v>
      </c>
      <c r="GZ73" s="477">
        <f t="shared" si="439"/>
        <v>0.39864932892224164</v>
      </c>
      <c r="HA73" s="477">
        <f t="shared" si="440"/>
        <v>0.30540717042689197</v>
      </c>
      <c r="HB73" s="477">
        <f t="shared" si="441"/>
        <v>0.23076144807747442</v>
      </c>
      <c r="HC73" s="477">
        <f t="shared" si="442"/>
        <v>0.17003475733381596</v>
      </c>
      <c r="HD73" s="477">
        <f t="shared" si="443"/>
        <v>0.11998598935185845</v>
      </c>
      <c r="HE73" s="477">
        <f t="shared" si="444"/>
        <v>7.8298159864849393E-2</v>
      </c>
      <c r="HF73" s="477">
        <f t="shared" si="445"/>
        <v>4.3271008195095668E-2</v>
      </c>
      <c r="HG73" s="477">
        <f t="shared" si="446"/>
        <v>1.3628777435832719E-2</v>
      </c>
      <c r="HH73" s="477">
        <f t="shared" si="447"/>
        <v>1.1604248454592802E-2</v>
      </c>
      <c r="HI73" s="477">
        <f t="shared" si="448"/>
        <v>3.3186794210141028E-2</v>
      </c>
      <c r="HJ73" s="477">
        <f t="shared" si="449"/>
        <v>5.1717479248899467E-2</v>
      </c>
      <c r="HK73" s="477">
        <f t="shared" si="450"/>
        <v>6.7674689275893748E-2</v>
      </c>
      <c r="HL73" s="477">
        <f t="shared" si="451"/>
        <v>8.144509727692846E-2</v>
      </c>
      <c r="HM73" s="477">
        <f t="shared" si="452"/>
        <v>9.3344438548071368E-2</v>
      </c>
      <c r="HN73" s="477">
        <f t="shared" si="453"/>
        <v>0.10363289125056797</v>
      </c>
      <c r="HO73" s="477">
        <f t="shared" si="454"/>
        <v>0.11252663086375453</v>
      </c>
      <c r="HP73" s="477">
        <f t="shared" si="455"/>
        <v>0.12020662573439504</v>
      </c>
      <c r="HQ73" s="477">
        <f t="shared" si="456"/>
        <v>0.12682541320170887</v>
      </c>
      <c r="HR73" s="477">
        <f t="shared" si="457"/>
        <v>0.13251237724322265</v>
      </c>
      <c r="HS73" s="477">
        <f t="shared" si="458"/>
        <v>0.1373779002304491</v>
      </c>
      <c r="HT73" s="477">
        <f t="shared" si="459"/>
        <v>0.14151665900234217</v>
      </c>
      <c r="HU73" s="477">
        <f t="shared" si="460"/>
        <v>0.14501026373599016</v>
      </c>
      <c r="HV73" s="477">
        <f t="shared" si="461"/>
        <v>0.14792938713479276</v>
      </c>
      <c r="HW73" s="477">
        <f t="shared" si="462"/>
        <v>0.15033549478051447</v>
      </c>
      <c r="HX73" s="477">
        <f t="shared" si="463"/>
        <v>0.15228226078444804</v>
      </c>
      <c r="HY73" s="477">
        <f t="shared" si="464"/>
        <v>0.15381673320024722</v>
      </c>
      <c r="HZ73" s="477">
        <f t="shared" si="465"/>
        <v>0.15498029902128649</v>
      </c>
      <c r="IA73" s="477">
        <f t="shared" si="466"/>
        <v>0.15580948758499261</v>
      </c>
      <c r="IB73" s="477">
        <f t="shared" si="467"/>
        <v>0.15633664286593857</v>
      </c>
      <c r="IC73" s="477">
        <f t="shared" si="468"/>
        <v>0.156590488761604</v>
      </c>
      <c r="ID73" s="477">
        <f t="shared" si="469"/>
        <v>0.15659660655900007</v>
      </c>
      <c r="IE73" s="477">
        <f t="shared" si="470"/>
        <v>0.15637783995322263</v>
      </c>
    </row>
    <row r="74" spans="1:270">
      <c r="J74" s="252"/>
      <c r="K74" s="499">
        <v>57000</v>
      </c>
      <c r="L74" s="382">
        <f t="shared" si="476"/>
        <v>17.3736</v>
      </c>
      <c r="M74" s="382">
        <v>570</v>
      </c>
      <c r="N74" s="493">
        <f t="shared" si="477"/>
        <v>82.83985962630662</v>
      </c>
      <c r="O74" s="263">
        <f t="shared" si="478"/>
        <v>0.13320440006669693</v>
      </c>
      <c r="P74" s="383">
        <f t="shared" si="484"/>
        <v>-56.500002288000502</v>
      </c>
      <c r="Q74" s="383">
        <f t="shared" si="479"/>
        <v>216.64999771199948</v>
      </c>
      <c r="R74" s="382">
        <f t="shared" si="480"/>
        <v>573.56933718429855</v>
      </c>
      <c r="S74" s="263">
        <f t="shared" si="481"/>
        <v>8.1756584876690463E-2</v>
      </c>
      <c r="T74" s="492">
        <f>O74/Konstanten!$C$22</f>
        <v>0.10873828576873218</v>
      </c>
      <c r="U74" s="492">
        <f t="shared" si="482"/>
        <v>0.75186533996876448</v>
      </c>
      <c r="V74" s="279"/>
      <c r="X74" s="524">
        <v>63000</v>
      </c>
      <c r="Y74" s="410">
        <f t="shared" ref="Y74:BL74" si="504">SQRT(5*((((1/$S80)*(((1+0.2*(Y$10/661.48)^2)^3.5)-1))+1)^(1/3.5)-1))</f>
        <v>6.1045421065422052E-2</v>
      </c>
      <c r="Z74" s="410">
        <f t="shared" si="504"/>
        <v>0.12193146588309572</v>
      </c>
      <c r="AA74" s="410">
        <f t="shared" si="504"/>
        <v>0.18250268003293771</v>
      </c>
      <c r="AB74" s="410">
        <f t="shared" si="504"/>
        <v>0.2426111970676979</v>
      </c>
      <c r="AC74" s="410">
        <f t="shared" si="504"/>
        <v>0.30211992492082235</v>
      </c>
      <c r="AD74" s="410">
        <f t="shared" si="504"/>
        <v>0.36090508551614359</v>
      </c>
      <c r="AE74" s="410">
        <f t="shared" si="504"/>
        <v>0.41885801213259705</v>
      </c>
      <c r="AF74" s="410">
        <f t="shared" si="504"/>
        <v>0.47588618300479324</v>
      </c>
      <c r="AG74" s="410">
        <f t="shared" si="504"/>
        <v>0.53191353493610538</v>
      </c>
      <c r="AH74" s="410">
        <f t="shared" si="504"/>
        <v>0.58688014991023019</v>
      </c>
      <c r="AI74" s="410">
        <f t="shared" si="504"/>
        <v>0.64074143761789659</v>
      </c>
      <c r="AJ74" s="410">
        <f t="shared" si="504"/>
        <v>0.69346694813932119</v>
      </c>
      <c r="AK74" s="410">
        <f t="shared" si="504"/>
        <v>0.74503894508382573</v>
      </c>
      <c r="AL74" s="410">
        <f t="shared" si="504"/>
        <v>0.79545085490898593</v>
      </c>
      <c r="AM74" s="410">
        <f t="shared" si="504"/>
        <v>0.84470568761517761</v>
      </c>
      <c r="AN74" s="410">
        <f t="shared" si="504"/>
        <v>0.89281450150871211</v>
      </c>
      <c r="AO74" s="410">
        <f t="shared" si="504"/>
        <v>0.93979496313356214</v>
      </c>
      <c r="AP74" s="410">
        <f t="shared" si="504"/>
        <v>0.98567003455940794</v>
      </c>
      <c r="AQ74" s="410">
        <f t="shared" si="504"/>
        <v>1.03046680481174</v>
      </c>
      <c r="AR74" s="410">
        <f t="shared" si="504"/>
        <v>1.0742154704822298</v>
      </c>
      <c r="AS74" s="410">
        <f t="shared" si="504"/>
        <v>1.1169484621743464</v>
      </c>
      <c r="AT74" s="410">
        <f t="shared" si="504"/>
        <v>1.1586997079087982</v>
      </c>
      <c r="AU74" s="410">
        <f t="shared" si="504"/>
        <v>1.1995040213485304</v>
      </c>
      <c r="AV74" s="410">
        <f t="shared" si="504"/>
        <v>1.2393966011399755</v>
      </c>
      <c r="AW74" s="410">
        <f t="shared" si="504"/>
        <v>1.2784126273119458</v>
      </c>
      <c r="AX74" s="410">
        <f t="shared" si="504"/>
        <v>1.3165869411242996</v>
      </c>
      <c r="AY74" s="410">
        <f t="shared" si="504"/>
        <v>1.3539537957047076</v>
      </c>
      <c r="AZ74" s="410">
        <f t="shared" si="504"/>
        <v>1.3905466660254853</v>
      </c>
      <c r="BA74" s="410">
        <f t="shared" si="504"/>
        <v>1.4263981080927157</v>
      </c>
      <c r="BB74" s="410">
        <f t="shared" si="504"/>
        <v>1.4615396585406824</v>
      </c>
      <c r="BC74" s="410">
        <f t="shared" si="504"/>
        <v>1.4960017670784098</v>
      </c>
      <c r="BD74" s="410">
        <f t="shared" si="504"/>
        <v>1.5298137553847688</v>
      </c>
      <c r="BE74" s="410">
        <f t="shared" si="504"/>
        <v>1.5630037970759258</v>
      </c>
      <c r="BF74" s="410">
        <f t="shared" si="504"/>
        <v>1.5955989142695544</v>
      </c>
      <c r="BG74" s="410">
        <f t="shared" si="504"/>
        <v>1.6276249870483346</v>
      </c>
      <c r="BH74" s="410">
        <f t="shared" si="504"/>
        <v>1.6591067727890587</v>
      </c>
      <c r="BI74" s="410">
        <f t="shared" si="504"/>
        <v>1.6900679328850348</v>
      </c>
      <c r="BJ74" s="410">
        <f t="shared" si="504"/>
        <v>1.7205310648597958</v>
      </c>
      <c r="BK74" s="410">
        <f t="shared" si="504"/>
        <v>1.7505177382619568</v>
      </c>
      <c r="BL74" s="410">
        <f t="shared" si="504"/>
        <v>1.7800485330552276</v>
      </c>
      <c r="BM74" s="253"/>
      <c r="BN74" s="252"/>
      <c r="BO74" s="537">
        <f t="shared" si="308"/>
        <v>630.00000000000011</v>
      </c>
      <c r="BP74" s="524">
        <v>63000</v>
      </c>
      <c r="BQ74" s="382">
        <f t="shared" si="309"/>
        <v>216.81146883724847</v>
      </c>
      <c r="BR74" s="382">
        <f t="shared" si="310"/>
        <v>217.29419705039231</v>
      </c>
      <c r="BS74" s="382">
        <f t="shared" si="311"/>
        <v>218.09319989549624</v>
      </c>
      <c r="BT74" s="382">
        <f t="shared" si="312"/>
        <v>219.20040984526884</v>
      </c>
      <c r="BU74" s="382">
        <f t="shared" si="313"/>
        <v>220.60500620688165</v>
      </c>
      <c r="BV74" s="382">
        <f t="shared" si="314"/>
        <v>222.29383764335475</v>
      </c>
      <c r="BW74" s="382">
        <f t="shared" si="315"/>
        <v>224.25190097913517</v>
      </c>
      <c r="BX74" s="382">
        <f t="shared" si="316"/>
        <v>226.46284128041503</v>
      </c>
      <c r="BY74" s="382">
        <f t="shared" si="317"/>
        <v>228.90944151725728</v>
      </c>
      <c r="BZ74" s="382">
        <f t="shared" si="318"/>
        <v>231.57407624222952</v>
      </c>
      <c r="CA74" s="382">
        <f t="shared" si="319"/>
        <v>234.43911125366046</v>
      </c>
      <c r="CB74" s="382">
        <f t="shared" si="320"/>
        <v>237.48723885758614</v>
      </c>
      <c r="CC74" s="382">
        <f t="shared" si="321"/>
        <v>240.70174513453131</v>
      </c>
      <c r="CD74" s="382">
        <f t="shared" si="322"/>
        <v>244.06671099385031</v>
      </c>
      <c r="CE74" s="382">
        <f t="shared" si="323"/>
        <v>247.56715256970213</v>
      </c>
      <c r="CF74" s="382">
        <f t="shared" si="324"/>
        <v>251.18910876597548</v>
      </c>
      <c r="CG74" s="382">
        <f t="shared" si="325"/>
        <v>254.91968474428387</v>
      </c>
      <c r="CH74" s="382">
        <f t="shared" si="326"/>
        <v>258.74706018725834</v>
      </c>
      <c r="CI74" s="382">
        <f t="shared" si="327"/>
        <v>262.66047057212506</v>
      </c>
      <c r="CJ74" s="382">
        <f t="shared" si="328"/>
        <v>266.65016872537905</v>
      </c>
      <c r="CK74" s="382">
        <f t="shared" si="329"/>
        <v>270.70737280487663</v>
      </c>
      <c r="CL74" s="382">
        <f t="shared" si="330"/>
        <v>274.82420571559925</v>
      </c>
      <c r="CM74" s="382">
        <f t="shared" si="331"/>
        <v>278.99362990063196</v>
      </c>
      <c r="CN74" s="382">
        <f t="shared" si="332"/>
        <v>283.20938050904579</v>
      </c>
      <c r="CO74" s="382">
        <f t="shared" si="333"/>
        <v>287.46589914703435</v>
      </c>
      <c r="CP74" s="382">
        <f t="shared" si="334"/>
        <v>291.75826976824152</v>
      </c>
      <c r="CQ74" s="382">
        <f t="shared" si="335"/>
        <v>296.08215774266614</v>
      </c>
      <c r="CR74" s="382">
        <f t="shared" si="336"/>
        <v>300.43375274417247</v>
      </c>
      <c r="CS74" s="382">
        <f t="shared" si="337"/>
        <v>304.80971579580586</v>
      </c>
      <c r="CT74" s="382">
        <f t="shared" si="338"/>
        <v>309.20713059172169</v>
      </c>
      <c r="CU74" s="382">
        <f t="shared" si="339"/>
        <v>313.62345905799845</v>
      </c>
      <c r="CV74" s="382">
        <f t="shared" si="340"/>
        <v>318.05650100776978</v>
      </c>
      <c r="CW74" s="382">
        <f t="shared" si="341"/>
        <v>322.50435767705528</v>
      </c>
      <c r="CX74" s="382">
        <f t="shared" si="342"/>
        <v>326.96539888678274</v>
      </c>
      <c r="CY74" s="382">
        <f t="shared" si="343"/>
        <v>331.43823355619122</v>
      </c>
      <c r="CZ74" s="382">
        <f t="shared" si="344"/>
        <v>335.92168328707771</v>
      </c>
      <c r="DA74" s="382">
        <f t="shared" si="345"/>
        <v>340.41475874275631</v>
      </c>
      <c r="DB74" s="382">
        <f t="shared" si="346"/>
        <v>344.91663855664399</v>
      </c>
      <c r="DC74" s="382">
        <f t="shared" si="347"/>
        <v>349.42665052061938</v>
      </c>
      <c r="DD74" s="382">
        <f t="shared" si="348"/>
        <v>353.94425482084978</v>
      </c>
      <c r="DE74" s="521"/>
      <c r="DF74" s="252"/>
      <c r="DG74" s="537">
        <f t="shared" si="349"/>
        <v>630.00000000000011</v>
      </c>
      <c r="DH74" s="524">
        <v>63000</v>
      </c>
      <c r="DI74" s="382">
        <f t="shared" si="350"/>
        <v>35.013781698630545</v>
      </c>
      <c r="DJ74" s="382">
        <f t="shared" si="351"/>
        <v>69.936150068477133</v>
      </c>
      <c r="DK74" s="382">
        <f t="shared" si="352"/>
        <v>104.6779412208502</v>
      </c>
      <c r="DL74" s="382">
        <f t="shared" si="353"/>
        <v>139.15434349560871</v>
      </c>
      <c r="DM74" s="382">
        <f t="shared" si="354"/>
        <v>173.28672508700612</v>
      </c>
      <c r="DN74" s="382">
        <f t="shared" si="355"/>
        <v>207.00409068593706</v>
      </c>
      <c r="DO74" s="382">
        <f t="shared" si="356"/>
        <v>240.24411239322657</v>
      </c>
      <c r="DP74" s="382">
        <f t="shared" si="357"/>
        <v>272.95372256122505</v>
      </c>
      <c r="DQ74" s="382">
        <f t="shared" si="358"/>
        <v>305.08929367265921</v>
      </c>
      <c r="DR74" s="382">
        <f t="shared" si="359"/>
        <v>336.61645859063248</v>
      </c>
      <c r="DS74" s="382">
        <f t="shared" si="360"/>
        <v>367.50964168101154</v>
      </c>
      <c r="DT74" s="382">
        <f t="shared" si="361"/>
        <v>397.75137780348877</v>
      </c>
      <c r="DU74" s="382">
        <f t="shared" si="362"/>
        <v>427.33149390821893</v>
      </c>
      <c r="DV74" s="382">
        <f t="shared" si="363"/>
        <v>456.24621961283071</v>
      </c>
      <c r="DW74" s="382">
        <f t="shared" si="364"/>
        <v>484.49728136124457</v>
      </c>
      <c r="DX74" s="382">
        <f t="shared" si="365"/>
        <v>512.09102185888196</v>
      </c>
      <c r="DY74" s="382">
        <f t="shared" si="366"/>
        <v>539.03757409365949</v>
      </c>
      <c r="DZ74" s="382">
        <f t="shared" si="367"/>
        <v>565.3501084046643</v>
      </c>
      <c r="EA74" s="382">
        <f t="shared" si="368"/>
        <v>591.04416222629163</v>
      </c>
      <c r="EB74" s="382">
        <f t="shared" si="369"/>
        <v>616.1370553976119</v>
      </c>
      <c r="EC74" s="382">
        <f t="shared" si="370"/>
        <v>640.64738911836139</v>
      </c>
      <c r="ED74" s="382">
        <f t="shared" si="371"/>
        <v>664.59462346088969</v>
      </c>
      <c r="EE74" s="382">
        <f t="shared" si="372"/>
        <v>687.9987264747773</v>
      </c>
      <c r="EF74" s="382">
        <f t="shared" si="373"/>
        <v>710.87988702432824</v>
      </c>
      <c r="EG74" s="382">
        <f t="shared" si="374"/>
        <v>733.25828329535045</v>
      </c>
      <c r="EH74" s="382">
        <f t="shared" si="375"/>
        <v>755.15389916616766</v>
      </c>
      <c r="EI74" s="382">
        <f t="shared" si="376"/>
        <v>776.58638118051431</v>
      </c>
      <c r="EJ74" s="382">
        <f t="shared" si="377"/>
        <v>797.5749295560737</v>
      </c>
      <c r="EK74" s="382">
        <f t="shared" si="378"/>
        <v>818.13821741967638</v>
      </c>
      <c r="EL74" s="382">
        <f t="shared" si="379"/>
        <v>838.29433321774525</v>
      </c>
      <c r="EM74" s="382">
        <f t="shared" si="380"/>
        <v>858.06074196970292</v>
      </c>
      <c r="EN74" s="382">
        <f t="shared" si="381"/>
        <v>877.45426169146447</v>
      </c>
      <c r="EO74" s="382">
        <f t="shared" si="382"/>
        <v>896.49105190538069</v>
      </c>
      <c r="EP74" s="382">
        <f t="shared" si="383"/>
        <v>915.18661166957475</v>
      </c>
      <c r="EQ74" s="382">
        <f t="shared" si="384"/>
        <v>933.55578500591582</v>
      </c>
      <c r="ER74" s="382">
        <f t="shared" si="385"/>
        <v>951.61277198660105</v>
      </c>
      <c r="ES74" s="382">
        <f t="shared" si="386"/>
        <v>969.37114406130695</v>
      </c>
      <c r="ET74" s="382">
        <f t="shared" si="387"/>
        <v>986.84386247662849</v>
      </c>
      <c r="EU74" s="382">
        <f t="shared" si="388"/>
        <v>1004.043298864268</v>
      </c>
      <c r="EV74" s="382">
        <f t="shared" si="389"/>
        <v>1020.9812572603698</v>
      </c>
      <c r="EW74" s="521"/>
      <c r="EX74" s="252"/>
      <c r="EY74" s="515">
        <f t="shared" si="390"/>
        <v>630.00000000000011</v>
      </c>
      <c r="EZ74" s="524">
        <v>63000</v>
      </c>
      <c r="FA74" s="382">
        <f t="shared" si="391"/>
        <v>331.66146883724861</v>
      </c>
      <c r="FB74" s="382">
        <f t="shared" si="392"/>
        <v>342.14419705039245</v>
      </c>
      <c r="FC74" s="382">
        <f t="shared" si="393"/>
        <v>352.94319989549638</v>
      </c>
      <c r="FD74" s="382">
        <f t="shared" si="394"/>
        <v>364.05040984526897</v>
      </c>
      <c r="FE74" s="382">
        <f t="shared" si="395"/>
        <v>375.45500620688176</v>
      </c>
      <c r="FF74" s="382">
        <f t="shared" si="396"/>
        <v>387.14383764335491</v>
      </c>
      <c r="FG74" s="382">
        <f t="shared" si="397"/>
        <v>399.10190097913528</v>
      </c>
      <c r="FH74" s="382">
        <f t="shared" si="398"/>
        <v>411.31284128041517</v>
      </c>
      <c r="FI74" s="382">
        <f t="shared" si="399"/>
        <v>423.75944151725741</v>
      </c>
      <c r="FJ74" s="382">
        <f t="shared" si="400"/>
        <v>436.42407624222966</v>
      </c>
      <c r="FK74" s="382">
        <f t="shared" si="401"/>
        <v>449.28911125366062</v>
      </c>
      <c r="FL74" s="382">
        <f t="shared" si="402"/>
        <v>462.33723885758627</v>
      </c>
      <c r="FM74" s="382">
        <f t="shared" si="403"/>
        <v>475.55174513453142</v>
      </c>
      <c r="FN74" s="382">
        <f t="shared" si="404"/>
        <v>488.91671099385042</v>
      </c>
      <c r="FO74" s="382">
        <f t="shared" si="405"/>
        <v>502.41715256970224</v>
      </c>
      <c r="FP74" s="382">
        <f t="shared" si="406"/>
        <v>516.03910876597558</v>
      </c>
      <c r="FQ74" s="382">
        <f t="shared" si="407"/>
        <v>529.76968474428395</v>
      </c>
      <c r="FR74" s="382">
        <f t="shared" si="408"/>
        <v>543.59706018725842</v>
      </c>
      <c r="FS74" s="382">
        <f t="shared" si="409"/>
        <v>557.5104705721252</v>
      </c>
      <c r="FT74" s="382">
        <f t="shared" si="410"/>
        <v>571.50016872537913</v>
      </c>
      <c r="FU74" s="382">
        <f t="shared" si="411"/>
        <v>585.55737280487676</v>
      </c>
      <c r="FV74" s="382">
        <f t="shared" si="412"/>
        <v>599.67420571559933</v>
      </c>
      <c r="FW74" s="382">
        <f t="shared" si="413"/>
        <v>613.8436299006321</v>
      </c>
      <c r="FX74" s="382">
        <f t="shared" si="414"/>
        <v>628.05938050904592</v>
      </c>
      <c r="FY74" s="382">
        <f t="shared" si="415"/>
        <v>642.31589914703454</v>
      </c>
      <c r="FZ74" s="382">
        <f t="shared" si="416"/>
        <v>656.6082697682416</v>
      </c>
      <c r="GA74" s="382">
        <f t="shared" si="417"/>
        <v>670.93215774266628</v>
      </c>
      <c r="GB74" s="382">
        <f t="shared" si="418"/>
        <v>685.2837527441726</v>
      </c>
      <c r="GC74" s="382">
        <f t="shared" si="419"/>
        <v>699.65971579580605</v>
      </c>
      <c r="GD74" s="382">
        <f t="shared" si="420"/>
        <v>714.05713059172183</v>
      </c>
      <c r="GE74" s="382">
        <f t="shared" si="421"/>
        <v>728.47345905799853</v>
      </c>
      <c r="GF74" s="382">
        <f t="shared" si="422"/>
        <v>742.90650100776998</v>
      </c>
      <c r="GG74" s="382">
        <f t="shared" si="423"/>
        <v>757.35435767705542</v>
      </c>
      <c r="GH74" s="382">
        <f t="shared" si="424"/>
        <v>771.81539888678287</v>
      </c>
      <c r="GI74" s="382">
        <f t="shared" si="425"/>
        <v>786.28823355619136</v>
      </c>
      <c r="GJ74" s="382">
        <f t="shared" si="426"/>
        <v>800.77168328707785</v>
      </c>
      <c r="GK74" s="382">
        <f t="shared" si="427"/>
        <v>815.26475874275638</v>
      </c>
      <c r="GL74" s="382">
        <f t="shared" si="428"/>
        <v>829.76663855664412</v>
      </c>
      <c r="GM74" s="382">
        <f t="shared" si="429"/>
        <v>844.27665052061957</v>
      </c>
      <c r="GN74" s="382">
        <f t="shared" si="430"/>
        <v>858.79425482084991</v>
      </c>
      <c r="GO74" s="511"/>
      <c r="GP74" s="521"/>
      <c r="GQ74" s="524">
        <v>63000</v>
      </c>
      <c r="GR74" s="583">
        <f t="shared" si="431"/>
        <v>8.4723121224640661</v>
      </c>
      <c r="GS74" s="477">
        <f t="shared" si="432"/>
        <v>3.8922366575138341</v>
      </c>
      <c r="GT74" s="477">
        <f t="shared" si="433"/>
        <v>2.3717055931665159</v>
      </c>
      <c r="GU74" s="477">
        <f t="shared" si="434"/>
        <v>1.6161627492192314</v>
      </c>
      <c r="GV74" s="477">
        <f t="shared" si="435"/>
        <v>1.1666691780248504</v>
      </c>
      <c r="GW74" s="477">
        <f t="shared" si="436"/>
        <v>0.87022312631841992</v>
      </c>
      <c r="GX74" s="477">
        <f t="shared" si="437"/>
        <v>0.66123488731284108</v>
      </c>
      <c r="GY74" s="477">
        <f t="shared" si="438"/>
        <v>0.50689588484419879</v>
      </c>
      <c r="GZ74" s="477">
        <f t="shared" si="439"/>
        <v>0.38896857512123478</v>
      </c>
      <c r="HA74" s="477">
        <f t="shared" si="440"/>
        <v>0.29650248852797678</v>
      </c>
      <c r="HB74" s="477">
        <f t="shared" si="441"/>
        <v>0.22252333081272313</v>
      </c>
      <c r="HC74" s="477">
        <f t="shared" si="442"/>
        <v>0.16237746657412336</v>
      </c>
      <c r="HD74" s="477">
        <f t="shared" si="443"/>
        <v>0.11284038717883287</v>
      </c>
      <c r="HE74" s="477">
        <f t="shared" si="444"/>
        <v>7.1607149772646428E-2</v>
      </c>
      <c r="HF74" s="477">
        <f t="shared" si="445"/>
        <v>3.6986525823447254E-2</v>
      </c>
      <c r="HG74" s="477">
        <f t="shared" si="446"/>
        <v>7.7097366260438132E-3</v>
      </c>
      <c r="HH74" s="477">
        <f t="shared" si="447"/>
        <v>1.7193401341193355E-2</v>
      </c>
      <c r="HI74" s="477">
        <f t="shared" si="448"/>
        <v>3.8477127525083192E-2</v>
      </c>
      <c r="HJ74" s="477">
        <f t="shared" si="449"/>
        <v>5.6736355415227785E-2</v>
      </c>
      <c r="HK74" s="477">
        <f t="shared" si="450"/>
        <v>7.2446359590281811E-2</v>
      </c>
      <c r="HL74" s="477">
        <f t="shared" si="451"/>
        <v>8.5991166512514414E-2</v>
      </c>
      <c r="HM74" s="477">
        <f t="shared" si="452"/>
        <v>9.7684235552818646E-2</v>
      </c>
      <c r="HN74" s="477">
        <f t="shared" si="453"/>
        <v>0.10778377011554512</v>
      </c>
      <c r="HO74" s="477">
        <f t="shared" si="454"/>
        <v>0.11650421966777065</v>
      </c>
      <c r="HP74" s="477">
        <f t="shared" si="455"/>
        <v>0.12402503486167242</v>
      </c>
      <c r="HQ74" s="477">
        <f t="shared" si="456"/>
        <v>0.13049741186099817</v>
      </c>
      <c r="HR74" s="477">
        <f t="shared" si="457"/>
        <v>0.13604954451717219</v>
      </c>
      <c r="HS74" s="477">
        <f t="shared" si="458"/>
        <v>0.1407907553894677</v>
      </c>
      <c r="HT74" s="477">
        <f t="shared" si="459"/>
        <v>0.14481477469362</v>
      </c>
      <c r="HU74" s="477">
        <f t="shared" si="460"/>
        <v>0.14820236485333971</v>
      </c>
      <c r="HV74" s="477">
        <f t="shared" si="461"/>
        <v>0.15102343758815148</v>
      </c>
      <c r="HW74" s="477">
        <f t="shared" si="462"/>
        <v>0.1533387739485445</v>
      </c>
      <c r="HX74" s="477">
        <f t="shared" si="463"/>
        <v>0.15520143110475834</v>
      </c>
      <c r="HY74" s="477">
        <f t="shared" si="464"/>
        <v>0.15665790009890967</v>
      </c>
      <c r="HZ74" s="477">
        <f t="shared" si="465"/>
        <v>0.15774906418558721</v>
      </c>
      <c r="IA74" s="477">
        <f t="shared" si="466"/>
        <v>0.15851099642623026</v>
      </c>
      <c r="IB74" s="477">
        <f t="shared" si="467"/>
        <v>0.15897562689240136</v>
      </c>
      <c r="IC74" s="477">
        <f t="shared" si="468"/>
        <v>0.15917130347831943</v>
      </c>
      <c r="ID74" s="477">
        <f t="shared" si="469"/>
        <v>0.15912326542527577</v>
      </c>
      <c r="IE74" s="477">
        <f t="shared" si="470"/>
        <v>0.15885404485751409</v>
      </c>
    </row>
    <row r="75" spans="1:270">
      <c r="J75" s="252"/>
      <c r="K75" s="499">
        <v>58000</v>
      </c>
      <c r="L75" s="382">
        <f t="shared" si="476"/>
        <v>17.6784</v>
      </c>
      <c r="M75" s="382">
        <v>580</v>
      </c>
      <c r="N75" s="493">
        <f t="shared" si="477"/>
        <v>78.952460311115345</v>
      </c>
      <c r="O75" s="263">
        <f t="shared" si="478"/>
        <v>0.1269535602422979</v>
      </c>
      <c r="P75" s="383">
        <f t="shared" si="484"/>
        <v>-56.500002288000502</v>
      </c>
      <c r="Q75" s="383">
        <f t="shared" si="479"/>
        <v>216.64999771199948</v>
      </c>
      <c r="R75" s="382">
        <f t="shared" si="480"/>
        <v>573.56933718429855</v>
      </c>
      <c r="S75" s="263">
        <f t="shared" si="481"/>
        <v>7.7920020045512309E-2</v>
      </c>
      <c r="T75" s="492">
        <f>O75/Konstanten!$C$22</f>
        <v>0.10363555938146767</v>
      </c>
      <c r="U75" s="492">
        <f t="shared" si="482"/>
        <v>0.75186533996876448</v>
      </c>
      <c r="V75" s="279"/>
      <c r="X75" s="524">
        <v>64000</v>
      </c>
      <c r="Y75" s="410">
        <f t="shared" ref="Y75:BL75" si="505">SQRT(5*((((1/$S81)*(((1+0.2*(Y$10/661.48)^2)^3.5)-1))+1)^(1/3.5)-1))</f>
        <v>6.2528784664874437E-2</v>
      </c>
      <c r="Z75" s="410">
        <f t="shared" si="505"/>
        <v>0.12488580665579012</v>
      </c>
      <c r="AA75" s="410">
        <f t="shared" si="505"/>
        <v>0.18690373590569739</v>
      </c>
      <c r="AB75" s="410">
        <f t="shared" si="505"/>
        <v>0.24842380453299073</v>
      </c>
      <c r="AC75" s="410">
        <f t="shared" si="505"/>
        <v>0.30929936963547922</v>
      </c>
      <c r="AD75" s="410">
        <f t="shared" si="505"/>
        <v>0.36939871594974572</v>
      </c>
      <c r="AE75" s="410">
        <f t="shared" si="505"/>
        <v>0.4286069927101292</v>
      </c>
      <c r="AF75" s="410">
        <f t="shared" si="505"/>
        <v>0.48682726834857709</v>
      </c>
      <c r="AG75" s="410">
        <f t="shared" si="505"/>
        <v>0.54398076400950712</v>
      </c>
      <c r="AH75" s="410">
        <f t="shared" si="505"/>
        <v>0.6000063833512046</v>
      </c>
      <c r="AI75" s="410">
        <f t="shared" si="505"/>
        <v>0.65485968846985754</v>
      </c>
      <c r="AJ75" s="410">
        <f t="shared" si="505"/>
        <v>0.70851148155855626</v>
      </c>
      <c r="AK75" s="410">
        <f t="shared" si="505"/>
        <v>0.76094614380605285</v>
      </c>
      <c r="AL75" s="410">
        <f t="shared" si="505"/>
        <v>0.81215986306948718</v>
      </c>
      <c r="AM75" s="410">
        <f t="shared" si="505"/>
        <v>0.8621588558482749</v>
      </c>
      <c r="AN75" s="410">
        <f t="shared" si="505"/>
        <v>0.91095766176157922</v>
      </c>
      <c r="AO75" s="410">
        <f t="shared" si="505"/>
        <v>0.958577563345131</v>
      </c>
      <c r="AP75" s="410">
        <f t="shared" si="505"/>
        <v>1.0050451623855354</v>
      </c>
      <c r="AQ75" s="410">
        <f t="shared" si="505"/>
        <v>1.0503911269255022</v>
      </c>
      <c r="AR75" s="410">
        <f t="shared" si="505"/>
        <v>1.0946491104504117</v>
      </c>
      <c r="AS75" s="410">
        <f t="shared" si="505"/>
        <v>1.1378548360979346</v>
      </c>
      <c r="AT75" s="410">
        <f t="shared" si="505"/>
        <v>1.1800453333081549</v>
      </c>
      <c r="AU75" s="410">
        <f t="shared" si="505"/>
        <v>1.221258311403929</v>
      </c>
      <c r="AV75" s="410">
        <f t="shared" si="505"/>
        <v>1.261531653477568</v>
      </c>
      <c r="AW75" s="410">
        <f t="shared" si="505"/>
        <v>1.300903014085504</v>
      </c>
      <c r="AX75" s="410">
        <f t="shared" si="505"/>
        <v>1.3394095051656383</v>
      </c>
      <c r="AY75" s="410">
        <f t="shared" si="505"/>
        <v>1.3770874559543109</v>
      </c>
      <c r="AZ75" s="410">
        <f t="shared" si="505"/>
        <v>1.4139722342513841</v>
      </c>
      <c r="BA75" s="410">
        <f t="shared" si="505"/>
        <v>1.450098117999667</v>
      </c>
      <c r="BB75" s="410">
        <f t="shared" si="505"/>
        <v>1.4854982077064576</v>
      </c>
      <c r="BC75" s="410">
        <f t="shared" si="505"/>
        <v>1.5202043716791087</v>
      </c>
      <c r="BD75" s="410">
        <f t="shared" si="505"/>
        <v>1.55424721734383</v>
      </c>
      <c r="BE75" s="410">
        <f t="shared" si="505"/>
        <v>1.5876560830565478</v>
      </c>
      <c r="BF75" s="410">
        <f t="shared" si="505"/>
        <v>1.6204590457991968</v>
      </c>
      <c r="BG75" s="410">
        <f t="shared" si="505"/>
        <v>1.652682940994366</v>
      </c>
      <c r="BH75" s="410">
        <f t="shared" si="505"/>
        <v>1.6843533913790767</v>
      </c>
      <c r="BI75" s="410">
        <f t="shared" si="505"/>
        <v>1.7154948424705361</v>
      </c>
      <c r="BJ75" s="410">
        <f t="shared" si="505"/>
        <v>1.7461306026477499</v>
      </c>
      <c r="BK75" s="410">
        <f t="shared" si="505"/>
        <v>1.7762828862779378</v>
      </c>
      <c r="BL75" s="410">
        <f t="shared" si="505"/>
        <v>1.8059728586486588</v>
      </c>
      <c r="BM75" s="253"/>
      <c r="BN75" s="252"/>
      <c r="BO75" s="537">
        <f t="shared" si="308"/>
        <v>640.00000000000011</v>
      </c>
      <c r="BP75" s="524">
        <v>64000</v>
      </c>
      <c r="BQ75" s="382">
        <f t="shared" si="309"/>
        <v>216.81941146355283</v>
      </c>
      <c r="BR75" s="382">
        <f t="shared" si="310"/>
        <v>217.32579252048978</v>
      </c>
      <c r="BS75" s="382">
        <f t="shared" si="311"/>
        <v>218.16364486746443</v>
      </c>
      <c r="BT75" s="382">
        <f t="shared" si="312"/>
        <v>219.32408205767808</v>
      </c>
      <c r="BU75" s="382">
        <f t="shared" si="313"/>
        <v>220.79520978368834</v>
      </c>
      <c r="BV75" s="382">
        <f t="shared" si="314"/>
        <v>222.56261062315022</v>
      </c>
      <c r="BW75" s="382">
        <f t="shared" si="315"/>
        <v>224.60988996342343</v>
      </c>
      <c r="BX75" s="382">
        <f t="shared" si="316"/>
        <v>226.91924179991915</v>
      </c>
      <c r="BY75" s="382">
        <f t="shared" si="317"/>
        <v>229.47199762955256</v>
      </c>
      <c r="BZ75" s="382">
        <f t="shared" si="318"/>
        <v>232.24912945775475</v>
      </c>
      <c r="CA75" s="382">
        <f t="shared" si="319"/>
        <v>235.2316872136461</v>
      </c>
      <c r="CB75" s="382">
        <f t="shared" si="320"/>
        <v>238.4011600322375</v>
      </c>
      <c r="CC75" s="382">
        <f t="shared" si="321"/>
        <v>241.73975878042833</v>
      </c>
      <c r="CD75" s="382">
        <f t="shared" si="322"/>
        <v>245.23062326919958</v>
      </c>
      <c r="CE75" s="382">
        <f t="shared" si="323"/>
        <v>248.85796166331102</v>
      </c>
      <c r="CF75" s="382">
        <f t="shared" si="324"/>
        <v>252.60713185201647</v>
      </c>
      <c r="CG75" s="382">
        <f t="shared" si="325"/>
        <v>256.46467533615072</v>
      </c>
      <c r="CH75" s="382">
        <f t="shared" si="326"/>
        <v>260.41831392934017</v>
      </c>
      <c r="CI75" s="382">
        <f t="shared" si="327"/>
        <v>264.45691864808686</v>
      </c>
      <c r="CJ75" s="382">
        <f t="shared" si="328"/>
        <v>268.57045889185508</v>
      </c>
      <c r="CK75" s="382">
        <f t="shared" si="329"/>
        <v>272.74993862214143</v>
      </c>
      <c r="CL75" s="382">
        <f t="shared" si="330"/>
        <v>276.98732489352795</v>
      </c>
      <c r="CM75" s="382">
        <f t="shared" si="331"/>
        <v>281.2754728607955</v>
      </c>
      <c r="CN75" s="382">
        <f t="shared" si="332"/>
        <v>285.60805032815716</v>
      </c>
      <c r="CO75" s="382">
        <f t="shared" si="333"/>
        <v>289.97946403119948</v>
      </c>
      <c r="CP75" s="382">
        <f t="shared" si="334"/>
        <v>294.38478914119759</v>
      </c>
      <c r="CQ75" s="382">
        <f t="shared" si="335"/>
        <v>298.81970293637363</v>
      </c>
      <c r="CR75" s="382">
        <f t="shared" si="336"/>
        <v>303.28042317231433</v>
      </c>
      <c r="CS75" s="382">
        <f t="shared" si="337"/>
        <v>307.76365138039324</v>
      </c>
      <c r="CT75" s="382">
        <f t="shared" si="338"/>
        <v>312.26652110675496</v>
      </c>
      <c r="CU75" s="382">
        <f t="shared" si="339"/>
        <v>316.78655095583548</v>
      </c>
      <c r="CV75" s="382">
        <f t="shared" si="340"/>
        <v>321.32160220545165</v>
      </c>
      <c r="CW75" s="382">
        <f t="shared" si="341"/>
        <v>325.86984070196866</v>
      </c>
      <c r="CX75" s="382">
        <f t="shared" si="342"/>
        <v>330.42970271353528</v>
      </c>
      <c r="CY75" s="382">
        <f t="shared" si="343"/>
        <v>334.99986440878104</v>
      </c>
      <c r="CZ75" s="382">
        <f t="shared" si="344"/>
        <v>339.5792146314518</v>
      </c>
      <c r="DA75" s="382">
        <f t="shared" si="345"/>
        <v>344.16683065366647</v>
      </c>
      <c r="DB75" s="382">
        <f t="shared" si="346"/>
        <v>348.76195660831428</v>
      </c>
      <c r="DC75" s="382">
        <f t="shared" si="347"/>
        <v>353.363984322183</v>
      </c>
      <c r="DD75" s="382">
        <f t="shared" si="348"/>
        <v>357.97243629390852</v>
      </c>
      <c r="DE75" s="521"/>
      <c r="DF75" s="252"/>
      <c r="DG75" s="537">
        <f t="shared" si="349"/>
        <v>640.00000000000011</v>
      </c>
      <c r="DH75" s="524">
        <v>64000</v>
      </c>
      <c r="DI75" s="382">
        <f t="shared" si="350"/>
        <v>35.86459357517176</v>
      </c>
      <c r="DJ75" s="382">
        <f t="shared" si="351"/>
        <v>71.630669347287991</v>
      </c>
      <c r="DK75" s="382">
        <f t="shared" si="352"/>
        <v>107.20225192070004</v>
      </c>
      <c r="DL75" s="382">
        <f t="shared" si="353"/>
        <v>142.48827690678922</v>
      </c>
      <c r="DM75" s="382">
        <f t="shared" si="354"/>
        <v>177.40463443334318</v>
      </c>
      <c r="DN75" s="382">
        <f t="shared" si="355"/>
        <v>211.87577666402663</v>
      </c>
      <c r="DO75" s="382">
        <f t="shared" si="356"/>
        <v>245.8358287213043</v>
      </c>
      <c r="DP75" s="382">
        <f t="shared" si="357"/>
        <v>279.22919362993599</v>
      </c>
      <c r="DQ75" s="382">
        <f t="shared" si="358"/>
        <v>312.01068625394134</v>
      </c>
      <c r="DR75" s="382">
        <f t="shared" si="359"/>
        <v>344.14526360509859</v>
      </c>
      <c r="DS75" s="382">
        <f t="shared" si="360"/>
        <v>375.60743746437242</v>
      </c>
      <c r="DT75" s="382">
        <f t="shared" si="361"/>
        <v>406.38046086500646</v>
      </c>
      <c r="DU75" s="382">
        <f t="shared" si="362"/>
        <v>436.45537533578567</v>
      </c>
      <c r="DV75" s="382">
        <f t="shared" si="363"/>
        <v>465.82999434845641</v>
      </c>
      <c r="DW75" s="382">
        <f t="shared" si="364"/>
        <v>494.50788349646825</v>
      </c>
      <c r="DX75" s="382">
        <f t="shared" si="365"/>
        <v>522.49738225954741</v>
      </c>
      <c r="DY75" s="382">
        <f t="shared" si="366"/>
        <v>549.81069764760673</v>
      </c>
      <c r="DZ75" s="382">
        <f t="shared" si="367"/>
        <v>576.4630876297573</v>
      </c>
      <c r="EA75" s="382">
        <f t="shared" si="368"/>
        <v>602.47214245492864</v>
      </c>
      <c r="EB75" s="382">
        <f t="shared" si="369"/>
        <v>627.85716473042464</v>
      </c>
      <c r="EC75" s="382">
        <f t="shared" si="370"/>
        <v>652.63864415264095</v>
      </c>
      <c r="ED75" s="382">
        <f t="shared" si="371"/>
        <v>676.83781967298307</v>
      </c>
      <c r="EE75" s="382">
        <f t="shared" si="372"/>
        <v>700.47632020276728</v>
      </c>
      <c r="EF75" s="382">
        <f t="shared" si="373"/>
        <v>723.57587432214086</v>
      </c>
      <c r="EG75" s="382">
        <f t="shared" si="374"/>
        <v>746.15807953007868</v>
      </c>
      <c r="EH75" s="382">
        <f t="shared" si="375"/>
        <v>768.24422209620445</v>
      </c>
      <c r="EI75" s="382">
        <f t="shared" si="376"/>
        <v>789.85513935652602</v>
      </c>
      <c r="EJ75" s="382">
        <f t="shared" si="377"/>
        <v>811.01111719656808</v>
      </c>
      <c r="EK75" s="382">
        <f t="shared" si="378"/>
        <v>831.73181639326776</v>
      </c>
      <c r="EL75" s="382">
        <f t="shared" si="379"/>
        <v>852.03622238265632</v>
      </c>
      <c r="EM75" s="382">
        <f t="shared" si="380"/>
        <v>871.94261384865945</v>
      </c>
      <c r="EN75" s="382">
        <f t="shared" si="381"/>
        <v>891.46854627244102</v>
      </c>
      <c r="EO75" s="382">
        <f t="shared" si="382"/>
        <v>910.63084723536383</v>
      </c>
      <c r="EP75" s="382">
        <f t="shared" si="383"/>
        <v>929.4456208333462</v>
      </c>
      <c r="EQ75" s="382">
        <f t="shared" si="384"/>
        <v>947.92825904193569</v>
      </c>
      <c r="ER75" s="382">
        <f t="shared" si="385"/>
        <v>966.09345827742243</v>
      </c>
      <c r="ES75" s="382">
        <f t="shared" si="386"/>
        <v>983.95523973890806</v>
      </c>
      <c r="ET75" s="382">
        <f t="shared" si="387"/>
        <v>1001.5269723978897</v>
      </c>
      <c r="EU75" s="382">
        <f t="shared" si="388"/>
        <v>1018.8213977342496</v>
      </c>
      <c r="EV75" s="382">
        <f t="shared" si="389"/>
        <v>1035.8506555079441</v>
      </c>
      <c r="EW75" s="521"/>
      <c r="EX75" s="252"/>
      <c r="EY75" s="515">
        <f t="shared" si="390"/>
        <v>640.00000000000011</v>
      </c>
      <c r="EZ75" s="524">
        <v>64000</v>
      </c>
      <c r="FA75" s="382">
        <f t="shared" si="391"/>
        <v>337.66941146355293</v>
      </c>
      <c r="FB75" s="382">
        <f t="shared" si="392"/>
        <v>348.17579252048995</v>
      </c>
      <c r="FC75" s="382">
        <f t="shared" si="393"/>
        <v>359.01364486746456</v>
      </c>
      <c r="FD75" s="382">
        <f t="shared" si="394"/>
        <v>370.17408205767822</v>
      </c>
      <c r="FE75" s="382">
        <f t="shared" si="395"/>
        <v>381.64520978368847</v>
      </c>
      <c r="FF75" s="382">
        <f t="shared" si="396"/>
        <v>393.41261062315039</v>
      </c>
      <c r="FG75" s="382">
        <f t="shared" si="397"/>
        <v>405.45988996342356</v>
      </c>
      <c r="FH75" s="382">
        <f t="shared" si="398"/>
        <v>417.76924179991931</v>
      </c>
      <c r="FI75" s="382">
        <f t="shared" si="399"/>
        <v>430.3219976295527</v>
      </c>
      <c r="FJ75" s="382">
        <f t="shared" si="400"/>
        <v>443.09912945775488</v>
      </c>
      <c r="FK75" s="382">
        <f t="shared" si="401"/>
        <v>456.08168721364621</v>
      </c>
      <c r="FL75" s="382">
        <f t="shared" si="402"/>
        <v>469.25116003223764</v>
      </c>
      <c r="FM75" s="382">
        <f t="shared" si="403"/>
        <v>482.5897587804285</v>
      </c>
      <c r="FN75" s="382">
        <f t="shared" si="404"/>
        <v>496.08062326919969</v>
      </c>
      <c r="FO75" s="382">
        <f t="shared" si="405"/>
        <v>509.70796166331115</v>
      </c>
      <c r="FP75" s="382">
        <f t="shared" si="406"/>
        <v>523.45713185201657</v>
      </c>
      <c r="FQ75" s="382">
        <f t="shared" si="407"/>
        <v>537.31467533615091</v>
      </c>
      <c r="FR75" s="382">
        <f t="shared" si="408"/>
        <v>551.26831392934037</v>
      </c>
      <c r="FS75" s="382">
        <f t="shared" si="409"/>
        <v>565.30691864808705</v>
      </c>
      <c r="FT75" s="382">
        <f t="shared" si="410"/>
        <v>579.42045889185522</v>
      </c>
      <c r="FU75" s="382">
        <f t="shared" si="411"/>
        <v>593.59993862214151</v>
      </c>
      <c r="FV75" s="382">
        <f t="shared" si="412"/>
        <v>607.83732489352815</v>
      </c>
      <c r="FW75" s="382">
        <f t="shared" si="413"/>
        <v>622.12547286079564</v>
      </c>
      <c r="FX75" s="382">
        <f t="shared" si="414"/>
        <v>636.45805032815724</v>
      </c>
      <c r="FY75" s="382">
        <f t="shared" si="415"/>
        <v>650.82946403119968</v>
      </c>
      <c r="FZ75" s="382">
        <f t="shared" si="416"/>
        <v>665.23478914119778</v>
      </c>
      <c r="GA75" s="382">
        <f t="shared" si="417"/>
        <v>679.66970293637382</v>
      </c>
      <c r="GB75" s="382">
        <f t="shared" si="418"/>
        <v>694.13042317231452</v>
      </c>
      <c r="GC75" s="382">
        <f t="shared" si="419"/>
        <v>708.61365138039332</v>
      </c>
      <c r="GD75" s="382">
        <f t="shared" si="420"/>
        <v>723.11652110675504</v>
      </c>
      <c r="GE75" s="382">
        <f t="shared" si="421"/>
        <v>737.63655095583567</v>
      </c>
      <c r="GF75" s="382">
        <f t="shared" si="422"/>
        <v>752.17160220545179</v>
      </c>
      <c r="GG75" s="382">
        <f t="shared" si="423"/>
        <v>766.71984070196879</v>
      </c>
      <c r="GH75" s="382">
        <f t="shared" si="424"/>
        <v>781.27970271353547</v>
      </c>
      <c r="GI75" s="382">
        <f t="shared" si="425"/>
        <v>795.84986440878117</v>
      </c>
      <c r="GJ75" s="382">
        <f t="shared" si="426"/>
        <v>810.42921463145194</v>
      </c>
      <c r="GK75" s="382">
        <f t="shared" si="427"/>
        <v>825.0168306536666</v>
      </c>
      <c r="GL75" s="382">
        <f t="shared" si="428"/>
        <v>839.61195660831436</v>
      </c>
      <c r="GM75" s="382">
        <f t="shared" si="429"/>
        <v>854.21398432218314</v>
      </c>
      <c r="GN75" s="382">
        <f t="shared" si="430"/>
        <v>868.82243629390859</v>
      </c>
      <c r="GO75" s="511"/>
      <c r="GP75" s="521"/>
      <c r="GQ75" s="524">
        <v>64000</v>
      </c>
      <c r="GR75" s="583">
        <f t="shared" si="431"/>
        <v>8.4151188624458246</v>
      </c>
      <c r="GS75" s="477">
        <f t="shared" si="432"/>
        <v>3.8607083487161664</v>
      </c>
      <c r="GT75" s="477">
        <f t="shared" si="433"/>
        <v>2.3489375310234637</v>
      </c>
      <c r="GU75" s="477">
        <f t="shared" si="434"/>
        <v>1.5979265810045058</v>
      </c>
      <c r="GV75" s="477">
        <f t="shared" si="435"/>
        <v>1.1512696723099716</v>
      </c>
      <c r="GW75" s="477">
        <f t="shared" si="436"/>
        <v>0.85680787496056421</v>
      </c>
      <c r="GX75" s="477">
        <f t="shared" si="437"/>
        <v>0.64931162423472299</v>
      </c>
      <c r="GY75" s="477">
        <f t="shared" si="438"/>
        <v>0.49615173244954902</v>
      </c>
      <c r="GZ75" s="477">
        <f t="shared" si="439"/>
        <v>0.37918993351182645</v>
      </c>
      <c r="HA75" s="477">
        <f t="shared" si="440"/>
        <v>0.28753516702820103</v>
      </c>
      <c r="HB75" s="477">
        <f t="shared" si="441"/>
        <v>0.21425094852363519</v>
      </c>
      <c r="HC75" s="477">
        <f t="shared" si="442"/>
        <v>0.15470896172863954</v>
      </c>
      <c r="HD75" s="477">
        <f t="shared" si="443"/>
        <v>0.10570240636662905</v>
      </c>
      <c r="HE75" s="477">
        <f t="shared" si="444"/>
        <v>6.4939203760492073E-2</v>
      </c>
      <c r="HF75" s="477">
        <f t="shared" si="445"/>
        <v>3.0737787352082643E-2</v>
      </c>
      <c r="HG75" s="477">
        <f t="shared" si="446"/>
        <v>1.8368505279753075E-3</v>
      </c>
      <c r="HH75" s="477">
        <f t="shared" si="447"/>
        <v>2.2727863180765105E-2</v>
      </c>
      <c r="HI75" s="477">
        <f t="shared" si="448"/>
        <v>4.3705788351532195E-2</v>
      </c>
      <c r="HJ75" s="477">
        <f t="shared" si="449"/>
        <v>6.1687871003300289E-2</v>
      </c>
      <c r="HK75" s="477">
        <f t="shared" si="450"/>
        <v>7.7146058943782375E-2</v>
      </c>
      <c r="HL75" s="477">
        <f t="shared" si="451"/>
        <v>9.0461553356456323E-2</v>
      </c>
      <c r="HM75" s="477">
        <f t="shared" si="452"/>
        <v>0.10194538894530568</v>
      </c>
      <c r="HN75" s="477">
        <f t="shared" si="453"/>
        <v>0.1118536702558216</v>
      </c>
      <c r="HO75" s="477">
        <f t="shared" si="454"/>
        <v>0.12039901700094298</v>
      </c>
      <c r="HP75" s="477">
        <f t="shared" si="455"/>
        <v>0.12775927529849412</v>
      </c>
      <c r="HQ75" s="477">
        <f t="shared" si="456"/>
        <v>0.13408422737490783</v>
      </c>
      <c r="HR75" s="477">
        <f t="shared" si="457"/>
        <v>0.13950081594698155</v>
      </c>
      <c r="HS75" s="477">
        <f t="shared" si="458"/>
        <v>0.14411725258252497</v>
      </c>
      <c r="HT75" s="477">
        <f t="shared" si="459"/>
        <v>0.14802627792545631</v>
      </c>
      <c r="HU75" s="477">
        <f t="shared" si="460"/>
        <v>0.15130777059616884</v>
      </c>
      <c r="HV75" s="477">
        <f t="shared" si="461"/>
        <v>0.15403085106714934</v>
      </c>
      <c r="HW75" s="477">
        <f t="shared" si="462"/>
        <v>0.15625559045177886</v>
      </c>
      <c r="HX75" s="477">
        <f t="shared" si="463"/>
        <v>0.15803440765300525</v>
      </c>
      <c r="HY75" s="477">
        <f t="shared" si="464"/>
        <v>0.15941321880344578</v>
      </c>
      <c r="HZ75" s="477">
        <f t="shared" si="465"/>
        <v>0.16043238840337881</v>
      </c>
      <c r="IA75" s="477">
        <f t="shared" si="466"/>
        <v>0.16112752064745903</v>
      </c>
      <c r="IB75" s="477">
        <f t="shared" si="467"/>
        <v>0.1615301211541042</v>
      </c>
      <c r="IC75" s="477">
        <f t="shared" si="468"/>
        <v>0.16166815298235349</v>
      </c>
      <c r="ID75" s="477">
        <f t="shared" si="469"/>
        <v>0.1615665059431769</v>
      </c>
      <c r="IE75" s="477">
        <f t="shared" si="470"/>
        <v>0.16124739442495295</v>
      </c>
    </row>
    <row r="76" spans="1:270">
      <c r="J76" s="252"/>
      <c r="K76" s="499">
        <v>59000</v>
      </c>
      <c r="L76" s="382">
        <f t="shared" si="476"/>
        <v>17.9832</v>
      </c>
      <c r="M76" s="382">
        <v>590</v>
      </c>
      <c r="N76" s="493">
        <f t="shared" si="477"/>
        <v>75.24748372700931</v>
      </c>
      <c r="O76" s="263">
        <f t="shared" si="478"/>
        <v>0.1209960515577916</v>
      </c>
      <c r="P76" s="383">
        <f t="shared" si="484"/>
        <v>-56.500002288000502</v>
      </c>
      <c r="Q76" s="383">
        <f t="shared" si="479"/>
        <v>216.64999771199948</v>
      </c>
      <c r="R76" s="382">
        <f t="shared" si="480"/>
        <v>573.56933718429855</v>
      </c>
      <c r="S76" s="263">
        <f t="shared" si="481"/>
        <v>7.4263492452020047E-2</v>
      </c>
      <c r="T76" s="492">
        <f>O76/Konstanten!$C$22</f>
        <v>9.8772286985952321E-2</v>
      </c>
      <c r="U76" s="492">
        <f t="shared" si="482"/>
        <v>0.75186533996876448</v>
      </c>
      <c r="V76" s="279"/>
      <c r="X76" s="530">
        <v>65000</v>
      </c>
      <c r="Y76" s="580">
        <f t="shared" ref="Y76:BL76" si="506">SQRT(5*((((1/$S82)*(((1+0.2*(Y$10/661.48)^2)^3.5)-1))+1)^(1/3.5)-1))</f>
        <v>6.404812093938328E-2</v>
      </c>
      <c r="Z76" s="580">
        <f t="shared" si="506"/>
        <v>0.12791116108174863</v>
      </c>
      <c r="AA76" s="580">
        <f t="shared" si="506"/>
        <v>0.19140904843289927</v>
      </c>
      <c r="AB76" s="580">
        <f t="shared" si="506"/>
        <v>0.25437136958502787</v>
      </c>
      <c r="AC76" s="580">
        <f t="shared" si="506"/>
        <v>0.31664135020118517</v>
      </c>
      <c r="AD76" s="580">
        <f t="shared" si="506"/>
        <v>0.378078942830955</v>
      </c>
      <c r="AE76" s="580">
        <f t="shared" si="506"/>
        <v>0.43856290592028241</v>
      </c>
      <c r="AF76" s="580">
        <f t="shared" si="506"/>
        <v>0.49799186555607455</v>
      </c>
      <c r="AG76" s="580">
        <f t="shared" si="506"/>
        <v>0.55628444277492572</v>
      </c>
      <c r="AH76" s="580">
        <f t="shared" si="506"/>
        <v>0.61337859372136905</v>
      </c>
      <c r="AI76" s="580">
        <f t="shared" si="506"/>
        <v>0.6692303443435208</v>
      </c>
      <c r="AJ76" s="580">
        <f t="shared" si="506"/>
        <v>0.72381210846323729</v>
      </c>
      <c r="AK76" s="580">
        <f t="shared" si="506"/>
        <v>0.77711076443570426</v>
      </c>
      <c r="AL76" s="580">
        <f t="shared" si="506"/>
        <v>0.82912563896837932</v>
      </c>
      <c r="AM76" s="580">
        <f t="shared" si="506"/>
        <v>0.87986651415898409</v>
      </c>
      <c r="AN76" s="580">
        <f t="shared" si="506"/>
        <v>0.92935174097254503</v>
      </c>
      <c r="AO76" s="580">
        <f t="shared" si="506"/>
        <v>0.97760651281554989</v>
      </c>
      <c r="AP76" s="580">
        <f t="shared" si="506"/>
        <v>1.0246613284451342</v>
      </c>
      <c r="AQ76" s="580">
        <f t="shared" si="506"/>
        <v>1.0705506547122816</v>
      </c>
      <c r="AR76" s="580">
        <f t="shared" si="506"/>
        <v>1.1153117862623365</v>
      </c>
      <c r="AS76" s="580">
        <f t="shared" si="506"/>
        <v>1.1589838905248</v>
      </c>
      <c r="AT76" s="580">
        <f t="shared" si="506"/>
        <v>1.2016072211730806</v>
      </c>
      <c r="AU76" s="580">
        <f t="shared" si="506"/>
        <v>1.243222480794586</v>
      </c>
      <c r="AV76" s="580">
        <f t="shared" si="506"/>
        <v>1.2838703129719553</v>
      </c>
      <c r="AW76" s="580">
        <f t="shared" si="506"/>
        <v>1.323590904679699</v>
      </c>
      <c r="AX76" s="580">
        <f t="shared" si="506"/>
        <v>1.3624236813474857</v>
      </c>
      <c r="AY76" s="580">
        <f t="shared" si="506"/>
        <v>1.4004070787698795</v>
      </c>
      <c r="AZ76" s="580">
        <f t="shared" si="506"/>
        <v>1.437578378005173</v>
      </c>
      <c r="BA76" s="580">
        <f t="shared" si="506"/>
        <v>1.4739735913419199</v>
      </c>
      <c r="BB76" s="580">
        <f t="shared" si="506"/>
        <v>1.5096273892256513</v>
      </c>
      <c r="BC76" s="580">
        <f t="shared" si="506"/>
        <v>1.5445730596781899</v>
      </c>
      <c r="BD76" s="580">
        <f t="shared" si="506"/>
        <v>1.5788424931880942</v>
      </c>
      <c r="BE76" s="580">
        <f t="shared" si="506"/>
        <v>1.6124661873014592</v>
      </c>
      <c r="BF76" s="580">
        <f t="shared" si="506"/>
        <v>1.6454732662079719</v>
      </c>
      <c r="BG76" s="580">
        <f t="shared" si="506"/>
        <v>1.6778915115147306</v>
      </c>
      <c r="BH76" s="580">
        <f t="shared" si="506"/>
        <v>1.7097474011485698</v>
      </c>
      <c r="BI76" s="580">
        <f t="shared" si="506"/>
        <v>1.7410661539468684</v>
      </c>
      <c r="BJ76" s="580">
        <f t="shared" si="506"/>
        <v>1.7718717780052335</v>
      </c>
      <c r="BK76" s="580">
        <f t="shared" si="506"/>
        <v>1.8021871212657627</v>
      </c>
      <c r="BL76" s="580">
        <f t="shared" si="506"/>
        <v>1.8320339231667593</v>
      </c>
      <c r="BM76" s="253"/>
      <c r="BN76" s="578"/>
      <c r="BO76" s="579">
        <f t="shared" si="308"/>
        <v>650.00000000000011</v>
      </c>
      <c r="BP76" s="530">
        <v>65000</v>
      </c>
      <c r="BQ76" s="497">
        <f t="shared" si="309"/>
        <v>216.82774438073719</v>
      </c>
      <c r="BR76" s="497">
        <f t="shared" si="310"/>
        <v>217.3589313225643</v>
      </c>
      <c r="BS76" s="497">
        <f t="shared" si="311"/>
        <v>218.23749726944092</v>
      </c>
      <c r="BT76" s="497">
        <f t="shared" si="312"/>
        <v>219.45365639187605</v>
      </c>
      <c r="BU76" s="497">
        <f t="shared" si="313"/>
        <v>220.99433906211746</v>
      </c>
      <c r="BV76" s="497">
        <f t="shared" si="314"/>
        <v>222.84374760482586</v>
      </c>
      <c r="BW76" s="497">
        <f t="shared" si="315"/>
        <v>224.98397813871154</v>
      </c>
      <c r="BX76" s="497">
        <f t="shared" si="316"/>
        <v>227.39565986579018</v>
      </c>
      <c r="BY76" s="497">
        <f t="shared" si="317"/>
        <v>230.05856925097086</v>
      </c>
      <c r="BZ76" s="497">
        <f t="shared" si="318"/>
        <v>232.95218639571382</v>
      </c>
      <c r="CA76" s="497">
        <f t="shared" si="319"/>
        <v>236.05617227378156</v>
      </c>
      <c r="CB76" s="497">
        <f t="shared" si="320"/>
        <v>239.35075642121299</v>
      </c>
      <c r="CC76" s="497">
        <f t="shared" si="321"/>
        <v>242.81703384060017</v>
      </c>
      <c r="CD76" s="497">
        <f t="shared" si="322"/>
        <v>246.43717665810996</v>
      </c>
      <c r="CE76" s="497">
        <f t="shared" si="323"/>
        <v>250.19457039279121</v>
      </c>
      <c r="CF76" s="497">
        <f t="shared" si="324"/>
        <v>254.0738868673549</v>
      </c>
      <c r="CG76" s="497">
        <f t="shared" si="325"/>
        <v>258.06110629532458</v>
      </c>
      <c r="CH76" s="497">
        <f t="shared" si="326"/>
        <v>262.14350044256537</v>
      </c>
      <c r="CI76" s="497">
        <f t="shared" si="327"/>
        <v>266.30958744508484</v>
      </c>
      <c r="CJ76" s="497">
        <f t="shared" si="328"/>
        <v>270.54906723312575</v>
      </c>
      <c r="CK76" s="497">
        <f t="shared" si="329"/>
        <v>274.85274481996277</v>
      </c>
      <c r="CL76" s="497">
        <f t="shared" si="330"/>
        <v>279.21244712383844</v>
      </c>
      <c r="CM76" s="497">
        <f t="shared" si="331"/>
        <v>283.62093759024123</v>
      </c>
      <c r="CN76" s="497">
        <f t="shared" si="332"/>
        <v>288.07183170412225</v>
      </c>
      <c r="CO76" s="497">
        <f t="shared" si="333"/>
        <v>292.55951552859233</v>
      </c>
      <c r="CP76" s="497">
        <f t="shared" si="334"/>
        <v>297.07906865982352</v>
      </c>
      <c r="CQ76" s="497">
        <f t="shared" si="335"/>
        <v>301.62619241960817</v>
      </c>
      <c r="CR76" s="497">
        <f t="shared" si="336"/>
        <v>306.19714368701159</v>
      </c>
      <c r="CS76" s="497">
        <f t="shared" si="337"/>
        <v>310.78867446950562</v>
      </c>
      <c r="CT76" s="497">
        <f t="shared" si="338"/>
        <v>315.39797710597043</v>
      </c>
      <c r="CU76" s="497">
        <f t="shared" si="339"/>
        <v>320.02263485680254</v>
      </c>
      <c r="CV76" s="497">
        <f t="shared" si="340"/>
        <v>324.66057755210261</v>
      </c>
      <c r="CW76" s="497">
        <f t="shared" si="341"/>
        <v>329.31004192312218</v>
      </c>
      <c r="CX76" s="497">
        <f t="shared" si="342"/>
        <v>333.9695362236659</v>
      </c>
      <c r="CY76" s="497">
        <f t="shared" si="343"/>
        <v>338.63780874853222</v>
      </c>
      <c r="CZ76" s="497">
        <f t="shared" si="344"/>
        <v>343.31381986889306</v>
      </c>
      <c r="DA76" s="497">
        <f t="shared" si="345"/>
        <v>347.99671722520117</v>
      </c>
      <c r="DB76" s="497">
        <f t="shared" si="346"/>
        <v>352.68581374332001</v>
      </c>
      <c r="DC76" s="497">
        <f t="shared" si="347"/>
        <v>357.38056816680415</v>
      </c>
      <c r="DD76" s="497">
        <f t="shared" si="348"/>
        <v>362.08056782594616</v>
      </c>
      <c r="DE76" s="521"/>
      <c r="DF76" s="578"/>
      <c r="DG76" s="579">
        <f t="shared" si="349"/>
        <v>650.00000000000011</v>
      </c>
      <c r="DH76" s="530">
        <v>65000</v>
      </c>
      <c r="DI76" s="497">
        <f t="shared" si="350"/>
        <v>36.736038275101862</v>
      </c>
      <c r="DJ76" s="497">
        <f t="shared" si="351"/>
        <v>73.365919880132608</v>
      </c>
      <c r="DK76" s="497">
        <f t="shared" si="352"/>
        <v>109.78636104073533</v>
      </c>
      <c r="DL76" s="497">
        <f t="shared" si="353"/>
        <v>145.89961785154668</v>
      </c>
      <c r="DM76" s="497">
        <f t="shared" si="354"/>
        <v>181.61576936003513</v>
      </c>
      <c r="DN76" s="497">
        <f t="shared" si="355"/>
        <v>216.85448864289117</v>
      </c>
      <c r="DO76" s="497">
        <f t="shared" si="356"/>
        <v>251.54623526231626</v>
      </c>
      <c r="DP76" s="497">
        <f t="shared" si="357"/>
        <v>285.63286425016997</v>
      </c>
      <c r="DQ76" s="497">
        <f t="shared" si="358"/>
        <v>319.06769912835102</v>
      </c>
      <c r="DR76" s="497">
        <f t="shared" si="359"/>
        <v>351.81515344380279</v>
      </c>
      <c r="DS76" s="497">
        <f t="shared" si="360"/>
        <v>383.85000502873311</v>
      </c>
      <c r="DT76" s="497">
        <f t="shared" si="361"/>
        <v>415.15643129722861</v>
      </c>
      <c r="DU76" s="497">
        <f t="shared" si="362"/>
        <v>445.72690607617045</v>
      </c>
      <c r="DV76" s="497">
        <f t="shared" si="363"/>
        <v>475.56104318560136</v>
      </c>
      <c r="DW76" s="497">
        <f t="shared" si="364"/>
        <v>504.66445333682776</v>
      </c>
      <c r="DX76" s="497">
        <f t="shared" si="365"/>
        <v>533.04766208069657</v>
      </c>
      <c r="DY76" s="497">
        <f t="shared" si="366"/>
        <v>560.72511958266841</v>
      </c>
      <c r="DZ76" s="497">
        <f t="shared" si="367"/>
        <v>587.71431899465847</v>
      </c>
      <c r="EA76" s="497">
        <f t="shared" si="368"/>
        <v>614.0350294455402</v>
      </c>
      <c r="EB76" s="497">
        <f t="shared" si="369"/>
        <v>639.7086420003244</v>
      </c>
      <c r="EC76" s="497">
        <f t="shared" si="370"/>
        <v>664.75762189558918</v>
      </c>
      <c r="ED76" s="497">
        <f t="shared" si="371"/>
        <v>689.20505740411068</v>
      </c>
      <c r="EE76" s="497">
        <f t="shared" si="372"/>
        <v>713.07429428196997</v>
      </c>
      <c r="EF76" s="497">
        <f t="shared" si="373"/>
        <v>736.38864444192234</v>
      </c>
      <c r="EG76" s="497">
        <f t="shared" si="374"/>
        <v>759.17115790030107</v>
      </c>
      <c r="EH76" s="497">
        <f t="shared" si="375"/>
        <v>781.44444787466932</v>
      </c>
      <c r="EI76" s="497">
        <f t="shared" si="376"/>
        <v>803.2305599582395</v>
      </c>
      <c r="EJ76" s="497">
        <f t="shared" si="377"/>
        <v>824.55087742290607</v>
      </c>
      <c r="EK76" s="497">
        <f t="shared" si="378"/>
        <v>845.42605581314513</v>
      </c>
      <c r="EL76" s="497">
        <f t="shared" si="379"/>
        <v>865.87598103341986</v>
      </c>
      <c r="EM76" s="497">
        <f t="shared" si="380"/>
        <v>885.9197460723434</v>
      </c>
      <c r="EN76" s="497">
        <f t="shared" si="381"/>
        <v>905.57564233630058</v>
      </c>
      <c r="EO76" s="497">
        <f t="shared" si="382"/>
        <v>924.86116228259095</v>
      </c>
      <c r="EP76" s="497">
        <f t="shared" si="383"/>
        <v>943.79301065338927</v>
      </c>
      <c r="EQ76" s="497">
        <f t="shared" si="384"/>
        <v>962.38712212666485</v>
      </c>
      <c r="ER76" s="497">
        <f t="shared" si="385"/>
        <v>980.65868362936214</v>
      </c>
      <c r="ES76" s="497">
        <f t="shared" si="386"/>
        <v>998.62215991332118</v>
      </c>
      <c r="ET76" s="497">
        <f t="shared" si="387"/>
        <v>1016.2913212860263</v>
      </c>
      <c r="EU76" s="497">
        <f t="shared" si="388"/>
        <v>1033.6792726264825</v>
      </c>
      <c r="EV76" s="497">
        <f t="shared" si="389"/>
        <v>1050.7984830099083</v>
      </c>
      <c r="EW76" s="521"/>
      <c r="EX76" s="578"/>
      <c r="EY76" s="516">
        <f t="shared" si="390"/>
        <v>650.00000000000011</v>
      </c>
      <c r="EZ76" s="530">
        <v>65000</v>
      </c>
      <c r="FA76" s="497">
        <f t="shared" si="391"/>
        <v>343.67774438073729</v>
      </c>
      <c r="FB76" s="497">
        <f t="shared" si="392"/>
        <v>354.20893132256447</v>
      </c>
      <c r="FC76" s="497">
        <f t="shared" si="393"/>
        <v>365.08749726944109</v>
      </c>
      <c r="FD76" s="497">
        <f t="shared" si="394"/>
        <v>376.30365639187619</v>
      </c>
      <c r="FE76" s="497">
        <f t="shared" si="395"/>
        <v>387.84433906211757</v>
      </c>
      <c r="FF76" s="497">
        <f t="shared" si="396"/>
        <v>399.693747604826</v>
      </c>
      <c r="FG76" s="497">
        <f t="shared" si="397"/>
        <v>411.8339781387117</v>
      </c>
      <c r="FH76" s="497">
        <f t="shared" si="398"/>
        <v>424.24565986579034</v>
      </c>
      <c r="FI76" s="497">
        <f t="shared" si="399"/>
        <v>436.90856925097103</v>
      </c>
      <c r="FJ76" s="497">
        <f t="shared" si="400"/>
        <v>449.80218639571399</v>
      </c>
      <c r="FK76" s="497">
        <f t="shared" si="401"/>
        <v>462.90617227378169</v>
      </c>
      <c r="FL76" s="497">
        <f t="shared" si="402"/>
        <v>476.2007564212131</v>
      </c>
      <c r="FM76" s="497">
        <f t="shared" si="403"/>
        <v>489.66703384060031</v>
      </c>
      <c r="FN76" s="497">
        <f t="shared" si="404"/>
        <v>503.28717665811007</v>
      </c>
      <c r="FO76" s="497">
        <f t="shared" si="405"/>
        <v>517.04457039279134</v>
      </c>
      <c r="FP76" s="497">
        <f t="shared" si="406"/>
        <v>530.92388686735501</v>
      </c>
      <c r="FQ76" s="497">
        <f t="shared" si="407"/>
        <v>544.91110629532477</v>
      </c>
      <c r="FR76" s="497">
        <f t="shared" si="408"/>
        <v>558.99350044256551</v>
      </c>
      <c r="FS76" s="497">
        <f t="shared" si="409"/>
        <v>573.15958744508498</v>
      </c>
      <c r="FT76" s="497">
        <f t="shared" si="410"/>
        <v>587.39906723312583</v>
      </c>
      <c r="FU76" s="497">
        <f t="shared" si="411"/>
        <v>601.70274481996285</v>
      </c>
      <c r="FV76" s="497">
        <f t="shared" si="412"/>
        <v>616.06244712383864</v>
      </c>
      <c r="FW76" s="497">
        <f t="shared" si="413"/>
        <v>630.47093759024142</v>
      </c>
      <c r="FX76" s="497">
        <f t="shared" si="414"/>
        <v>644.92183170412238</v>
      </c>
      <c r="FY76" s="497">
        <f t="shared" si="415"/>
        <v>659.40951552859246</v>
      </c>
      <c r="FZ76" s="497">
        <f t="shared" si="416"/>
        <v>673.92906865982366</v>
      </c>
      <c r="GA76" s="497">
        <f t="shared" si="417"/>
        <v>688.47619241960831</v>
      </c>
      <c r="GB76" s="497">
        <f t="shared" si="418"/>
        <v>703.04714368701173</v>
      </c>
      <c r="GC76" s="497">
        <f t="shared" si="419"/>
        <v>717.63867446950576</v>
      </c>
      <c r="GD76" s="497">
        <f t="shared" si="420"/>
        <v>732.24797710597056</v>
      </c>
      <c r="GE76" s="497">
        <f t="shared" si="421"/>
        <v>746.87263485680273</v>
      </c>
      <c r="GF76" s="497">
        <f t="shared" si="422"/>
        <v>761.51057755210275</v>
      </c>
      <c r="GG76" s="497">
        <f t="shared" si="423"/>
        <v>776.16004192312232</v>
      </c>
      <c r="GH76" s="497">
        <f t="shared" si="424"/>
        <v>790.81953622366609</v>
      </c>
      <c r="GI76" s="497">
        <f t="shared" si="425"/>
        <v>805.48780874853242</v>
      </c>
      <c r="GJ76" s="497">
        <f t="shared" si="426"/>
        <v>820.16381986889314</v>
      </c>
      <c r="GK76" s="497">
        <f t="shared" si="427"/>
        <v>834.84671722520125</v>
      </c>
      <c r="GL76" s="497">
        <f t="shared" si="428"/>
        <v>849.5358137433202</v>
      </c>
      <c r="GM76" s="497">
        <f t="shared" si="429"/>
        <v>864.23056816680423</v>
      </c>
      <c r="GN76" s="497">
        <f t="shared" si="430"/>
        <v>878.93056782594635</v>
      </c>
      <c r="GO76" s="511"/>
      <c r="GP76" s="521"/>
      <c r="GQ76" s="530">
        <v>65000</v>
      </c>
      <c r="GR76" s="584">
        <f t="shared" si="431"/>
        <v>8.3553295487953463</v>
      </c>
      <c r="GS76" s="581">
        <f t="shared" si="432"/>
        <v>3.8279764214949044</v>
      </c>
      <c r="GT76" s="581">
        <f t="shared" si="433"/>
        <v>2.3254358174234264</v>
      </c>
      <c r="GU76" s="581">
        <f t="shared" si="434"/>
        <v>1.5791956273303358</v>
      </c>
      <c r="GV76" s="581">
        <f t="shared" si="435"/>
        <v>1.1355212734487548</v>
      </c>
      <c r="GW76" s="581">
        <f t="shared" si="436"/>
        <v>0.84314260731318547</v>
      </c>
      <c r="GX76" s="581">
        <f t="shared" si="437"/>
        <v>0.6372098660480644</v>
      </c>
      <c r="GY76" s="581">
        <f t="shared" si="438"/>
        <v>0.48528307826027023</v>
      </c>
      <c r="GZ76" s="581">
        <f t="shared" si="439"/>
        <v>0.36932873632945301</v>
      </c>
      <c r="HA76" s="581">
        <f t="shared" si="440"/>
        <v>0.27851851176036158</v>
      </c>
      <c r="HB76" s="581">
        <f t="shared" si="441"/>
        <v>0.20595588435417847</v>
      </c>
      <c r="HC76" s="581">
        <f t="shared" si="442"/>
        <v>0.1470393339041885</v>
      </c>
      <c r="HD76" s="581">
        <f t="shared" si="443"/>
        <v>9.8580828676563925E-2</v>
      </c>
      <c r="HE76" s="581">
        <f t="shared" si="444"/>
        <v>5.8301944345108575E-2</v>
      </c>
      <c r="HF76" s="581">
        <f t="shared" si="445"/>
        <v>2.4531383128148971E-2</v>
      </c>
      <c r="HG76" s="581">
        <f t="shared" si="446"/>
        <v>3.9842126031500117E-3</v>
      </c>
      <c r="HH76" s="581">
        <f t="shared" si="447"/>
        <v>2.8202790877486561E-2</v>
      </c>
      <c r="HI76" s="581">
        <f t="shared" si="448"/>
        <v>4.8868672455050388E-2</v>
      </c>
      <c r="HJ76" s="581">
        <f t="shared" si="449"/>
        <v>6.6568583289726688E-2</v>
      </c>
      <c r="HK76" s="581">
        <f t="shared" si="450"/>
        <v>8.1770936537030617E-2</v>
      </c>
      <c r="HL76" s="581">
        <f t="shared" si="451"/>
        <v>9.4853936229903221E-2</v>
      </c>
      <c r="HM76" s="581">
        <f t="shared" si="452"/>
        <v>0.10612604985193161</v>
      </c>
      <c r="HN76" s="581">
        <f t="shared" si="453"/>
        <v>0.11584116459408481</v>
      </c>
      <c r="HO76" s="581">
        <f t="shared" si="454"/>
        <v>0.12420997176989165</v>
      </c>
      <c r="HP76" s="581">
        <f t="shared" si="455"/>
        <v>0.13140863075940235</v>
      </c>
      <c r="HQ76" s="581">
        <f t="shared" si="456"/>
        <v>0.13758544130329448</v>
      </c>
      <c r="HR76" s="581">
        <f t="shared" si="457"/>
        <v>0.14286603779691517</v>
      </c>
      <c r="HS76" s="581">
        <f t="shared" si="458"/>
        <v>0.14735747309571531</v>
      </c>
      <c r="HT76" s="581">
        <f t="shared" si="459"/>
        <v>0.15115145844509287</v>
      </c>
      <c r="HU76" s="581">
        <f t="shared" si="460"/>
        <v>0.15432695542376029</v>
      </c>
      <c r="HV76" s="581">
        <f t="shared" si="461"/>
        <v>0.15695226552065836</v>
      </c>
      <c r="HW76" s="581">
        <f t="shared" si="462"/>
        <v>0.15908672677251282</v>
      </c>
      <c r="HX76" s="581">
        <f t="shared" si="463"/>
        <v>0.16078210051816735</v>
      </c>
      <c r="HY76" s="581">
        <f t="shared" si="464"/>
        <v>0.16208371189761134</v>
      </c>
      <c r="HZ76" s="581">
        <f t="shared" si="465"/>
        <v>0.16303139326243196</v>
      </c>
      <c r="IA76" s="581">
        <f t="shared" si="466"/>
        <v>0.16366026879656703</v>
      </c>
      <c r="IB76" s="581">
        <f t="shared" si="467"/>
        <v>0.1640014104056487</v>
      </c>
      <c r="IC76" s="581">
        <f t="shared" si="468"/>
        <v>0.1640823886321216</v>
      </c>
      <c r="ID76" s="581">
        <f t="shared" si="469"/>
        <v>0.16392773749745893</v>
      </c>
      <c r="IE76" s="581">
        <f t="shared" si="470"/>
        <v>0.16355934840300046</v>
      </c>
    </row>
    <row r="77" spans="1:270">
      <c r="J77" s="252"/>
      <c r="K77" s="499">
        <v>60000</v>
      </c>
      <c r="L77" s="382">
        <f t="shared" si="476"/>
        <v>18.288</v>
      </c>
      <c r="M77" s="382">
        <v>600</v>
      </c>
      <c r="N77" s="493">
        <f t="shared" si="477"/>
        <v>71.716369381453944</v>
      </c>
      <c r="O77" s="263">
        <f t="shared" si="478"/>
        <v>0.11531810895759381</v>
      </c>
      <c r="P77" s="383">
        <f t="shared" si="484"/>
        <v>-56.500002288000502</v>
      </c>
      <c r="Q77" s="383">
        <f t="shared" si="479"/>
        <v>216.64999771199948</v>
      </c>
      <c r="R77" s="382">
        <f t="shared" si="480"/>
        <v>573.56933718429855</v>
      </c>
      <c r="S77" s="263">
        <f t="shared" si="481"/>
        <v>7.0778553546956766E-2</v>
      </c>
      <c r="T77" s="492">
        <f>O77/Konstanten!$C$22</f>
        <v>9.4137231802117388E-2</v>
      </c>
      <c r="U77" s="492">
        <f t="shared" si="482"/>
        <v>0.75186533996876448</v>
      </c>
      <c r="V77" s="279"/>
    </row>
    <row r="78" spans="1:270" s="86" customFormat="1">
      <c r="A78" s="173"/>
      <c r="B78" s="182"/>
      <c r="C78" s="91"/>
      <c r="D78" s="189"/>
      <c r="E78" s="151"/>
      <c r="F78" s="176"/>
      <c r="G78" s="176"/>
      <c r="H78" s="176"/>
      <c r="I78" s="176"/>
      <c r="J78" s="252"/>
      <c r="K78" s="499">
        <v>61000</v>
      </c>
      <c r="L78" s="382">
        <f t="shared" si="476"/>
        <v>18.5928</v>
      </c>
      <c r="M78" s="382">
        <v>610</v>
      </c>
      <c r="N78" s="493">
        <f t="shared" si="477"/>
        <v>68.350958497380745</v>
      </c>
      <c r="O78" s="263">
        <f t="shared" si="478"/>
        <v>0.10990661333443436</v>
      </c>
      <c r="P78" s="383">
        <f t="shared" si="484"/>
        <v>-56.500002288000502</v>
      </c>
      <c r="Q78" s="383">
        <f t="shared" si="479"/>
        <v>216.64999771199948</v>
      </c>
      <c r="R78" s="382">
        <f t="shared" si="480"/>
        <v>573.56933718429855</v>
      </c>
      <c r="S78" s="263">
        <f t="shared" si="481"/>
        <v>6.7457151243405622E-2</v>
      </c>
      <c r="T78" s="492">
        <f>O78/Konstanten!$C$22</f>
        <v>8.9719684354640283E-2</v>
      </c>
      <c r="U78" s="492">
        <f t="shared" si="482"/>
        <v>0.75186533996876448</v>
      </c>
      <c r="V78" s="176"/>
      <c r="W78" s="384"/>
      <c r="X78" s="384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2"/>
      <c r="BO78" s="384"/>
      <c r="BP78" s="384"/>
      <c r="BQ78" s="384"/>
      <c r="BR78" s="384"/>
      <c r="BS78" s="384"/>
      <c r="BT78" s="384"/>
      <c r="BU78" s="384"/>
      <c r="BV78" s="384"/>
      <c r="BW78" s="384"/>
      <c r="BX78" s="384"/>
      <c r="BY78" s="384"/>
      <c r="BZ78" s="384"/>
      <c r="CA78" s="384"/>
      <c r="CB78" s="384"/>
      <c r="CC78" s="384"/>
      <c r="CD78" s="384"/>
      <c r="CE78" s="384"/>
      <c r="CF78" s="384"/>
      <c r="CG78" s="384"/>
      <c r="CH78" s="384"/>
      <c r="CI78" s="384"/>
      <c r="CJ78" s="384"/>
      <c r="CK78" s="384"/>
      <c r="CL78" s="384"/>
      <c r="CM78" s="384"/>
      <c r="CN78" s="384"/>
      <c r="CO78" s="384"/>
      <c r="CP78" s="384"/>
      <c r="CQ78" s="384"/>
      <c r="CR78" s="384"/>
      <c r="CS78" s="384"/>
      <c r="CT78" s="384"/>
      <c r="CU78" s="384"/>
      <c r="CV78" s="384"/>
      <c r="CW78" s="384"/>
      <c r="CX78" s="384"/>
      <c r="CY78" s="384"/>
      <c r="CZ78" s="384"/>
      <c r="DA78" s="384"/>
      <c r="DB78" s="384"/>
      <c r="DC78" s="384"/>
      <c r="DD78" s="384"/>
      <c r="DE78" s="384"/>
      <c r="DF78" s="2"/>
      <c r="DG78" s="384"/>
      <c r="DH78" s="384"/>
      <c r="DI78" s="384"/>
      <c r="DJ78" s="384"/>
      <c r="DK78" s="384"/>
      <c r="DL78" s="384"/>
      <c r="DM78" s="384"/>
      <c r="DN78" s="384"/>
      <c r="DO78" s="384"/>
      <c r="DP78" s="384"/>
      <c r="DQ78" s="384"/>
      <c r="DR78" s="384"/>
      <c r="DS78" s="384"/>
      <c r="DT78" s="384"/>
      <c r="DU78" s="384"/>
      <c r="DV78" s="384"/>
      <c r="DW78" s="384"/>
      <c r="DX78" s="384"/>
      <c r="DY78" s="384"/>
      <c r="DZ78" s="384"/>
      <c r="EA78" s="384"/>
      <c r="EB78" s="384"/>
      <c r="EC78" s="384"/>
      <c r="ED78" s="384"/>
      <c r="EE78" s="384"/>
      <c r="EF78" s="384"/>
      <c r="EG78" s="384"/>
      <c r="EH78" s="384"/>
      <c r="EI78" s="384"/>
      <c r="EJ78" s="384"/>
      <c r="EK78" s="384"/>
      <c r="EL78" s="384"/>
      <c r="EM78" s="384"/>
      <c r="EN78" s="384"/>
      <c r="EO78" s="384"/>
      <c r="EP78" s="384"/>
      <c r="EQ78" s="384"/>
      <c r="ER78" s="384"/>
      <c r="ES78" s="384"/>
      <c r="ET78" s="384"/>
      <c r="EU78" s="384"/>
      <c r="EV78" s="384"/>
      <c r="EW78" s="384"/>
      <c r="EX78" s="2"/>
      <c r="EY78" s="384"/>
      <c r="EZ78" s="384"/>
      <c r="FA78" s="384"/>
      <c r="FB78" s="384"/>
      <c r="FC78" s="384"/>
      <c r="FD78" s="384"/>
      <c r="FE78" s="384"/>
      <c r="FF78" s="384"/>
      <c r="FG78" s="384"/>
      <c r="FH78" s="384"/>
      <c r="FI78" s="384"/>
      <c r="FJ78" s="384"/>
      <c r="FK78" s="384"/>
      <c r="FL78" s="384"/>
      <c r="FM78" s="384"/>
      <c r="FN78" s="384"/>
      <c r="FO78" s="384"/>
      <c r="FP78" s="384"/>
      <c r="FQ78" s="384"/>
      <c r="FR78" s="384"/>
      <c r="FS78" s="384"/>
      <c r="FT78" s="384"/>
      <c r="FU78" s="384"/>
      <c r="FV78" s="384"/>
      <c r="FW78" s="384"/>
      <c r="FX78" s="384"/>
      <c r="FY78" s="384"/>
      <c r="FZ78" s="384"/>
      <c r="GA78" s="384"/>
      <c r="GB78" s="384"/>
      <c r="GC78" s="384"/>
      <c r="GD78" s="384"/>
      <c r="GE78" s="384"/>
      <c r="GF78" s="384"/>
      <c r="GG78" s="384"/>
      <c r="GH78" s="384"/>
      <c r="GI78" s="384"/>
      <c r="GJ78" s="384"/>
      <c r="GK78" s="384"/>
      <c r="GL78" s="384"/>
      <c r="GM78" s="384"/>
      <c r="GN78" s="384"/>
      <c r="GO78" s="511"/>
      <c r="GP78" s="521"/>
      <c r="GQ78" s="384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  <c r="IX78" s="176"/>
      <c r="IY78" s="176"/>
      <c r="IZ78" s="176"/>
      <c r="JA78" s="176"/>
      <c r="JB78" s="176"/>
      <c r="JC78"/>
      <c r="JD78"/>
      <c r="JE78"/>
      <c r="JF78"/>
      <c r="JG78"/>
      <c r="JH78"/>
      <c r="JI78"/>
      <c r="JJ78"/>
    </row>
    <row r="79" spans="1:270">
      <c r="J79" s="252"/>
      <c r="K79" s="499">
        <v>62000</v>
      </c>
      <c r="L79" s="382">
        <f t="shared" si="476"/>
        <v>18.897600000000001</v>
      </c>
      <c r="M79" s="382">
        <v>620</v>
      </c>
      <c r="N79" s="493">
        <f t="shared" si="477"/>
        <v>65.143475162015378</v>
      </c>
      <c r="O79" s="263">
        <f t="shared" si="478"/>
        <v>0.10474906121714909</v>
      </c>
      <c r="P79" s="383">
        <f t="shared" si="484"/>
        <v>-56.500002288000502</v>
      </c>
      <c r="Q79" s="383">
        <f t="shared" si="479"/>
        <v>216.64999771199948</v>
      </c>
      <c r="R79" s="382">
        <f t="shared" si="480"/>
        <v>573.56933718429855</v>
      </c>
      <c r="S79" s="263">
        <f t="shared" si="481"/>
        <v>6.4291611312129654E-2</v>
      </c>
      <c r="T79" s="492">
        <f>O79/Konstanten!$C$22</f>
        <v>8.5509437728284968E-2</v>
      </c>
      <c r="U79" s="492">
        <f t="shared" si="482"/>
        <v>0.75186533996876448</v>
      </c>
      <c r="W79" s="522"/>
      <c r="X79" s="521"/>
      <c r="BO79" s="521"/>
      <c r="BP79" s="521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G79" s="522"/>
      <c r="DH79" s="522"/>
      <c r="DI79" s="521"/>
      <c r="DJ79" s="521"/>
      <c r="DK79" s="521"/>
      <c r="DL79" s="521"/>
      <c r="DM79" s="521"/>
      <c r="DN79" s="521"/>
      <c r="DO79" s="521"/>
      <c r="DP79" s="521"/>
      <c r="DQ79" s="521"/>
      <c r="DR79" s="521"/>
      <c r="DS79" s="521"/>
      <c r="DT79" s="521"/>
      <c r="DU79" s="521"/>
      <c r="DV79" s="521"/>
      <c r="DW79" s="521"/>
      <c r="DX79" s="521"/>
      <c r="DY79" s="521"/>
      <c r="DZ79" s="521"/>
      <c r="EA79" s="521"/>
      <c r="EB79" s="521"/>
      <c r="EC79" s="521"/>
      <c r="ED79" s="521"/>
      <c r="EE79" s="521"/>
      <c r="EF79" s="521"/>
      <c r="EG79" s="521"/>
      <c r="EH79" s="521"/>
      <c r="EI79" s="521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1"/>
      <c r="EW79" s="521"/>
      <c r="EY79" s="548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11"/>
      <c r="GP79" s="521"/>
      <c r="GQ79" s="521"/>
    </row>
    <row r="80" spans="1:270">
      <c r="J80" s="252"/>
      <c r="K80" s="499">
        <v>63000</v>
      </c>
      <c r="L80" s="382">
        <f t="shared" si="476"/>
        <v>19.202399999999997</v>
      </c>
      <c r="M80" s="382">
        <v>630</v>
      </c>
      <c r="N80" s="493">
        <f t="shared" si="477"/>
        <v>62.086508360328757</v>
      </c>
      <c r="O80" s="263">
        <f t="shared" si="478"/>
        <v>9.9833535880923571E-2</v>
      </c>
      <c r="P80" s="383">
        <f t="shared" si="484"/>
        <v>-56.500002288000502</v>
      </c>
      <c r="Q80" s="383">
        <f t="shared" si="479"/>
        <v>216.64999771199948</v>
      </c>
      <c r="R80" s="382">
        <f t="shared" si="480"/>
        <v>573.56933718429855</v>
      </c>
      <c r="S80" s="263">
        <f t="shared" si="481"/>
        <v>6.1274619649966701E-2</v>
      </c>
      <c r="T80" s="492">
        <f>O80/Konstanten!$C$22</f>
        <v>8.1496763984427401E-2</v>
      </c>
      <c r="U80" s="492">
        <f t="shared" si="482"/>
        <v>0.75186533996876448</v>
      </c>
      <c r="W80" s="522"/>
      <c r="X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G80" s="522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Y80" s="548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11"/>
      <c r="GP80" s="521"/>
      <c r="GQ80" s="521"/>
    </row>
    <row r="81" spans="10:199" ht="18.75">
      <c r="J81" s="252"/>
      <c r="K81" s="499">
        <v>64000</v>
      </c>
      <c r="L81" s="382">
        <f t="shared" si="476"/>
        <v>19.507199999999997</v>
      </c>
      <c r="M81" s="382">
        <v>640</v>
      </c>
      <c r="N81" s="493">
        <f t="shared" si="477"/>
        <v>59.172994851598531</v>
      </c>
      <c r="O81" s="263">
        <f t="shared" si="478"/>
        <v>9.5148679813236756E-2</v>
      </c>
      <c r="P81" s="383">
        <f t="shared" si="484"/>
        <v>-56.500002288000502</v>
      </c>
      <c r="Q81" s="383">
        <f t="shared" si="479"/>
        <v>216.64999771199948</v>
      </c>
      <c r="R81" s="382">
        <f t="shared" si="480"/>
        <v>573.56933718429855</v>
      </c>
      <c r="S81" s="263">
        <f t="shared" si="481"/>
        <v>5.8399205380309432E-2</v>
      </c>
      <c r="T81" s="492">
        <f>O81/Konstanten!$C$22</f>
        <v>7.7672391684274894E-2</v>
      </c>
      <c r="U81" s="492">
        <f t="shared" si="482"/>
        <v>0.75186533996876448</v>
      </c>
      <c r="W81" s="522"/>
      <c r="X81" s="521"/>
      <c r="BN81" s="509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09"/>
      <c r="DG81" s="522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09"/>
      <c r="EY81" s="548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11"/>
      <c r="GP81" s="521"/>
      <c r="GQ81" s="521"/>
    </row>
    <row r="82" spans="10:199">
      <c r="J82" s="529"/>
      <c r="K82" s="500">
        <v>65000</v>
      </c>
      <c r="L82" s="497">
        <f t="shared" si="476"/>
        <v>19.811999999999998</v>
      </c>
      <c r="M82" s="497">
        <v>650</v>
      </c>
      <c r="N82" s="506">
        <f t="shared" si="477"/>
        <v>56.396202849516555</v>
      </c>
      <c r="O82" s="507">
        <f t="shared" si="478"/>
        <v>9.0683668471886386E-2</v>
      </c>
      <c r="P82" s="496">
        <f t="shared" si="484"/>
        <v>-56.500002288000502</v>
      </c>
      <c r="Q82" s="496">
        <f t="shared" si="479"/>
        <v>216.64999771199948</v>
      </c>
      <c r="R82" s="497">
        <f t="shared" si="480"/>
        <v>573.56933718429855</v>
      </c>
      <c r="S82" s="507">
        <f t="shared" si="481"/>
        <v>5.565872474662379E-2</v>
      </c>
      <c r="T82" s="508">
        <f>O82/Konstanten!$C$22</f>
        <v>7.4027484466846025E-2</v>
      </c>
      <c r="U82" s="508">
        <f t="shared" si="482"/>
        <v>0.75186533996876448</v>
      </c>
      <c r="W82" s="522"/>
      <c r="X82" s="521"/>
      <c r="BN82" s="252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252"/>
      <c r="DG82" s="52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252"/>
      <c r="EY82" s="548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11"/>
      <c r="GP82" s="521"/>
      <c r="GQ82" s="521"/>
    </row>
    <row r="83" spans="10:199">
      <c r="W83" s="522"/>
      <c r="X83" s="521"/>
      <c r="BN83" s="252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252"/>
      <c r="DG83" s="52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252"/>
      <c r="EY83" s="548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11"/>
      <c r="GP83" s="521"/>
      <c r="GQ83" s="521"/>
    </row>
    <row r="84" spans="10:199">
      <c r="W84" s="522"/>
      <c r="X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G84" s="522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Y84" s="548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11"/>
      <c r="GP84" s="521"/>
      <c r="GQ84" s="521"/>
    </row>
    <row r="85" spans="10:199">
      <c r="W85" s="522"/>
      <c r="X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G85" s="522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Y85" s="548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11"/>
      <c r="GP85" s="521"/>
      <c r="GQ85" s="521"/>
    </row>
    <row r="86" spans="10:199">
      <c r="W86" s="522"/>
      <c r="X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G86" s="522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Y86" s="548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11"/>
      <c r="GP86" s="521"/>
      <c r="GQ86" s="521"/>
    </row>
    <row r="87" spans="10:199">
      <c r="W87" s="522"/>
      <c r="X87" s="521"/>
      <c r="BO87" s="521"/>
      <c r="BP87" s="521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G87" s="522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Y87" s="548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11"/>
      <c r="GP87" s="521"/>
      <c r="GQ87" s="521"/>
    </row>
    <row r="88" spans="10:199">
      <c r="W88" s="522"/>
      <c r="X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G88" s="522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Y88" s="548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11"/>
      <c r="GP88" s="521"/>
      <c r="GQ88" s="521"/>
    </row>
    <row r="89" spans="10:199">
      <c r="W89" s="522"/>
      <c r="X89" s="521"/>
      <c r="BO89" s="521"/>
      <c r="BP89" s="521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G89" s="522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Y89" s="548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11"/>
      <c r="GP89" s="521"/>
      <c r="GQ89" s="521"/>
    </row>
    <row r="90" spans="10:199">
      <c r="W90" s="522"/>
      <c r="X90" s="521"/>
      <c r="GO90" s="511"/>
    </row>
    <row r="91" spans="10:199">
      <c r="W91" s="522"/>
      <c r="X91" s="521"/>
      <c r="GO91" s="511"/>
    </row>
    <row r="92" spans="10:199">
      <c r="W92" s="522"/>
      <c r="X92" s="521"/>
      <c r="GO92" s="511"/>
    </row>
    <row r="93" spans="10:199">
      <c r="W93" s="522"/>
      <c r="X93" s="521"/>
      <c r="GO93" s="511"/>
    </row>
    <row r="94" spans="10:199">
      <c r="GO94" s="511"/>
    </row>
    <row r="95" spans="10:199">
      <c r="GO95" s="511"/>
    </row>
    <row r="96" spans="10:199">
      <c r="GO96" s="511"/>
    </row>
    <row r="97" spans="197:197">
      <c r="GO97" s="511"/>
    </row>
    <row r="98" spans="197:197">
      <c r="GO98" s="511"/>
    </row>
    <row r="99" spans="197:197">
      <c r="GO99" s="511"/>
    </row>
    <row r="100" spans="197:197">
      <c r="GO100" s="511"/>
    </row>
    <row r="101" spans="197:197">
      <c r="GO101" s="511"/>
    </row>
  </sheetData>
  <mergeCells count="20">
    <mergeCell ref="J9:J10"/>
    <mergeCell ref="K9:L9"/>
    <mergeCell ref="BQ9:DD9"/>
    <mergeCell ref="P9:Q9"/>
    <mergeCell ref="AG5:AO7"/>
    <mergeCell ref="HA3:HN5"/>
    <mergeCell ref="AX5:BF7"/>
    <mergeCell ref="GR9:IE9"/>
    <mergeCell ref="DG9:DH9"/>
    <mergeCell ref="EY9:EZ9"/>
    <mergeCell ref="DI9:EV9"/>
    <mergeCell ref="FA9:GN9"/>
    <mergeCell ref="HO3:HT5"/>
    <mergeCell ref="FG3:FK5"/>
    <mergeCell ref="BN9:BN10"/>
    <mergeCell ref="Y9:BL9"/>
    <mergeCell ref="BO9:BP9"/>
    <mergeCell ref="DF9:DF10"/>
    <mergeCell ref="EX9:EX10"/>
    <mergeCell ref="GQ9:GQ10"/>
  </mergeCells>
  <conditionalFormatting sqref="Y11:BL76">
    <cfRule type="cellIs" dxfId="8" priority="2" operator="lessThan">
      <formula>$BI$3</formula>
    </cfRule>
    <cfRule type="cellIs" dxfId="7" priority="3" operator="between">
      <formula>$BI$5</formula>
      <formula>$BI$6</formula>
    </cfRule>
  </conditionalFormatting>
  <conditionalFormatting sqref="GQ11:GQ76">
    <cfRule type="expression" dxfId="6" priority="17">
      <formula>MIN(GR11:IE11)&lt;=#REF!</formula>
    </cfRule>
  </conditionalFormatting>
  <conditionalFormatting sqref="GR11:IE76">
    <cfRule type="cellIs" dxfId="5" priority="4024" operator="lessThan">
      <formula>$GQ$5</formula>
    </cfRule>
  </conditionalFormatting>
  <conditionalFormatting sqref="GR11:IE76">
    <cfRule type="colorScale" priority="4025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conditionalFormatting sqref="Y11:BL76">
    <cfRule type="cellIs" dxfId="4" priority="4031" operator="greaterThan">
      <formula>$BI$7</formula>
    </cfRule>
  </conditionalFormatting>
  <dataValidations count="1">
    <dataValidation type="list" allowBlank="1" showInputMessage="1" showErrorMessage="1" sqref="GQ5" xr:uid="{00000000-0002-0000-0A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Y119"/>
  <sheetViews>
    <sheetView showGridLines="0" topLeftCell="GJ4" zoomScale="25" zoomScaleNormal="25" workbookViewId="0">
      <selection activeCell="HW114" sqref="HW114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16.7109375" style="2" bestFit="1" customWidth="1"/>
    <col min="11" max="11" width="19.42578125" style="15" bestFit="1" customWidth="1"/>
    <col min="12" max="12" width="13" style="10" bestFit="1" customWidth="1"/>
    <col min="13" max="13" width="14.28515625" style="178" bestFit="1" customWidth="1"/>
    <col min="14" max="14" width="12.28515625" style="2" bestFit="1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7.42578125" style="155" customWidth="1"/>
    <col min="21" max="21" width="7.42578125" style="155" bestFit="1" customWidth="1"/>
    <col min="22" max="22" width="7.42578125" style="160" customWidth="1"/>
    <col min="23" max="23" width="20.140625" bestFit="1" customWidth="1"/>
    <col min="33" max="33" width="10.85546875" style="90"/>
    <col min="43" max="43" width="10.85546875" style="90"/>
    <col min="53" max="53" width="10.85546875" style="90"/>
    <col min="64" max="64" width="10.85546875" style="90"/>
    <col min="66" max="66" width="20.140625" bestFit="1" customWidth="1"/>
    <col min="67" max="67" width="12.140625" bestFit="1" customWidth="1"/>
    <col min="76" max="76" width="10.85546875" style="90"/>
    <col min="86" max="86" width="10.85546875" style="90"/>
    <col min="96" max="96" width="10.85546875" style="90"/>
    <col min="107" max="107" width="10.85546875" style="90"/>
    <col min="108" max="108" width="24.7109375" style="2" bestFit="1" customWidth="1"/>
    <col min="109" max="109" width="15.42578125" style="92" customWidth="1"/>
    <col min="110" max="110" width="15.85546875" style="55" bestFit="1" customWidth="1"/>
    <col min="120" max="120" width="10.85546875" style="90"/>
    <col min="130" max="130" width="10.85546875" style="90"/>
    <col min="140" max="140" width="10.85546875" style="90"/>
    <col min="146" max="146" width="10.85546875" customWidth="1"/>
    <col min="148" max="148" width="10.85546875" customWidth="1"/>
    <col min="152" max="152" width="24.7109375" style="2" bestFit="1" customWidth="1"/>
    <col min="153" max="153" width="11" style="268" bestFit="1" customWidth="1"/>
    <col min="154" max="154" width="15.85546875" bestFit="1" customWidth="1"/>
    <col min="164" max="164" width="10.85546875" style="90"/>
    <col min="174" max="174" width="10.85546875" style="90"/>
    <col min="184" max="184" width="10.85546875" style="90"/>
    <col min="195" max="195" width="10.85546875" style="89"/>
    <col min="196" max="196" width="10.85546875" style="268"/>
    <col min="197" max="197" width="15.85546875" bestFit="1" customWidth="1"/>
  </cols>
  <sheetData>
    <row r="1" spans="1:311">
      <c r="J1" s="252"/>
    </row>
    <row r="2" spans="1:311">
      <c r="J2" s="252"/>
      <c r="BF2" t="s">
        <v>150</v>
      </c>
      <c r="BG2" t="s">
        <v>148</v>
      </c>
      <c r="BH2">
        <f>BH4</f>
        <v>0.7</v>
      </c>
    </row>
    <row r="3" spans="1:311" ht="15.75">
      <c r="J3" s="252"/>
      <c r="GP3" s="60"/>
    </row>
    <row r="4" spans="1:311" ht="17.45" customHeight="1">
      <c r="I4" s="384"/>
      <c r="J4" s="252"/>
      <c r="K4" s="528"/>
      <c r="L4" s="384"/>
      <c r="M4" s="502"/>
      <c r="N4" s="252"/>
      <c r="O4" s="263"/>
      <c r="P4" s="383"/>
      <c r="Q4" s="383"/>
      <c r="R4" s="382"/>
      <c r="S4" s="505"/>
      <c r="T4" s="514"/>
      <c r="U4" s="514"/>
      <c r="V4" s="514"/>
      <c r="W4" s="521"/>
      <c r="X4" s="2"/>
      <c r="BF4" t="s">
        <v>145</v>
      </c>
      <c r="BG4" t="s">
        <v>146</v>
      </c>
      <c r="BH4" s="609">
        <v>0.7</v>
      </c>
      <c r="BM4" s="90"/>
      <c r="BO4" s="2"/>
      <c r="BS4" t="s">
        <v>74</v>
      </c>
      <c r="BU4" s="93" t="s">
        <v>73</v>
      </c>
      <c r="DG4" s="2"/>
      <c r="GX4" s="668" t="s">
        <v>180</v>
      </c>
      <c r="GY4" s="668"/>
      <c r="GZ4" s="668"/>
      <c r="HA4" s="668"/>
      <c r="HB4" s="668"/>
      <c r="HC4" s="668"/>
      <c r="HD4" s="668"/>
      <c r="HE4" s="668"/>
      <c r="HF4" s="668"/>
      <c r="HG4" s="668"/>
      <c r="HH4" s="668"/>
      <c r="HI4" s="668"/>
      <c r="HJ4" s="668"/>
      <c r="HK4" s="668"/>
      <c r="HL4" s="668"/>
      <c r="HM4" s="668"/>
      <c r="HN4" s="668"/>
      <c r="HO4" s="668"/>
      <c r="HP4" s="668"/>
      <c r="HQ4" s="668"/>
      <c r="HR4" s="668"/>
    </row>
    <row r="5" spans="1:311" ht="17.45" customHeight="1">
      <c r="I5" s="384"/>
      <c r="J5" s="252"/>
      <c r="K5" s="528"/>
      <c r="L5" s="384"/>
      <c r="M5" s="502"/>
      <c r="N5" s="252"/>
      <c r="O5" s="263"/>
      <c r="P5" s="383"/>
      <c r="Q5" s="383"/>
      <c r="R5" s="382"/>
      <c r="S5" s="505"/>
      <c r="T5" s="514"/>
      <c r="U5" s="514"/>
      <c r="V5" s="514"/>
      <c r="W5" s="521"/>
      <c r="AI5" s="667" t="s">
        <v>157</v>
      </c>
      <c r="AJ5" s="667"/>
      <c r="AK5" s="667"/>
      <c r="AL5" s="667"/>
      <c r="AM5" s="667"/>
      <c r="BG5" t="s">
        <v>147</v>
      </c>
      <c r="BH5" s="609">
        <v>0.85</v>
      </c>
      <c r="BM5" s="90"/>
      <c r="BS5" t="s">
        <v>75</v>
      </c>
      <c r="BU5" s="93" t="s">
        <v>73</v>
      </c>
      <c r="GX5" s="668"/>
      <c r="GY5" s="668"/>
      <c r="GZ5" s="668"/>
      <c r="HA5" s="668"/>
      <c r="HB5" s="668"/>
      <c r="HC5" s="668"/>
      <c r="HD5" s="668"/>
      <c r="HE5" s="668"/>
      <c r="HF5" s="668"/>
      <c r="HG5" s="668"/>
      <c r="HH5" s="668"/>
      <c r="HI5" s="668"/>
      <c r="HJ5" s="668"/>
      <c r="HK5" s="668"/>
      <c r="HL5" s="668"/>
      <c r="HM5" s="668"/>
      <c r="HN5" s="668"/>
      <c r="HO5" s="668"/>
      <c r="HP5" s="668"/>
      <c r="HQ5" s="668"/>
      <c r="HR5" s="668"/>
    </row>
    <row r="6" spans="1:311" ht="18.95" customHeight="1">
      <c r="I6" s="384"/>
      <c r="J6" s="252"/>
      <c r="K6" s="528"/>
      <c r="L6" s="384"/>
      <c r="M6" s="502"/>
      <c r="N6" s="252"/>
      <c r="O6" s="263"/>
      <c r="P6" s="383"/>
      <c r="Q6" s="383"/>
      <c r="R6" s="382"/>
      <c r="S6" s="514"/>
      <c r="T6" s="514"/>
      <c r="U6" s="514"/>
      <c r="V6" s="514"/>
      <c r="W6" s="521"/>
      <c r="AI6" s="667"/>
      <c r="AJ6" s="667"/>
      <c r="AK6" s="667"/>
      <c r="AL6" s="667"/>
      <c r="AM6" s="667"/>
      <c r="FA6" s="81"/>
      <c r="GL6" s="1"/>
      <c r="GM6" s="270" t="s">
        <v>57</v>
      </c>
      <c r="GN6" s="189" t="s">
        <v>130</v>
      </c>
      <c r="GX6" s="668"/>
      <c r="GY6" s="668"/>
      <c r="GZ6" s="668"/>
      <c r="HA6" s="668"/>
      <c r="HB6" s="668"/>
      <c r="HC6" s="668"/>
      <c r="HD6" s="668"/>
      <c r="HE6" s="668"/>
      <c r="HF6" s="668"/>
      <c r="HG6" s="668"/>
      <c r="HH6" s="668"/>
      <c r="HI6" s="668"/>
      <c r="HJ6" s="668"/>
      <c r="HK6" s="668"/>
      <c r="HL6" s="668"/>
      <c r="HM6" s="668"/>
      <c r="HN6" s="668"/>
      <c r="HO6" s="668"/>
      <c r="HP6" s="668"/>
      <c r="HQ6" s="668"/>
      <c r="HR6" s="668"/>
    </row>
    <row r="7" spans="1:311" ht="15" customHeight="1">
      <c r="I7" s="384"/>
      <c r="J7" s="252"/>
      <c r="K7" s="528"/>
      <c r="L7" s="384"/>
      <c r="M7" s="502"/>
      <c r="N7" s="252"/>
      <c r="O7" s="263"/>
      <c r="P7" s="383"/>
      <c r="Q7" s="383"/>
      <c r="R7" s="382"/>
      <c r="S7" s="514"/>
      <c r="T7" s="514"/>
      <c r="U7" s="514"/>
      <c r="V7" s="514"/>
      <c r="W7" s="522"/>
      <c r="AI7" s="667"/>
      <c r="AJ7" s="667"/>
      <c r="AK7" s="667"/>
      <c r="AL7" s="667"/>
      <c r="AM7" s="667"/>
      <c r="BF7" t="s">
        <v>149</v>
      </c>
      <c r="BG7" t="s">
        <v>148</v>
      </c>
      <c r="BH7">
        <f>BH5</f>
        <v>0.85</v>
      </c>
      <c r="BN7" s="55"/>
      <c r="CP7" s="76"/>
      <c r="DD7" s="522"/>
      <c r="DG7" s="2"/>
      <c r="EV7" s="522"/>
      <c r="GM7" s="289" t="e">
        <f>#REF!</f>
        <v>#REF!</v>
      </c>
      <c r="GN7" s="547">
        <v>0.06</v>
      </c>
    </row>
    <row r="8" spans="1:311">
      <c r="I8" s="384"/>
      <c r="J8" s="252"/>
      <c r="K8" s="528"/>
      <c r="L8" s="384"/>
      <c r="M8" s="502"/>
      <c r="N8" s="252"/>
      <c r="O8" s="263"/>
      <c r="P8" s="544"/>
      <c r="Q8" s="544"/>
      <c r="R8" s="545"/>
      <c r="S8" s="505"/>
      <c r="T8" s="514"/>
      <c r="U8" s="514"/>
      <c r="V8" s="514"/>
      <c r="W8" s="522"/>
      <c r="BM8" s="521"/>
      <c r="BN8" s="522"/>
      <c r="BO8" s="521"/>
      <c r="BP8" s="521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E8" s="2"/>
      <c r="DG8" s="521"/>
      <c r="DH8" s="521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2"/>
      <c r="EW8" s="548"/>
      <c r="EX8" s="521"/>
      <c r="EY8" s="521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48"/>
      <c r="GO8" s="521"/>
    </row>
    <row r="9" spans="1:311" s="7" customFormat="1" ht="36">
      <c r="A9" s="185"/>
      <c r="B9" s="183"/>
      <c r="C9" s="181"/>
      <c r="D9" s="190"/>
      <c r="E9" s="179"/>
      <c r="F9" s="177"/>
      <c r="G9" s="177"/>
      <c r="H9" s="177"/>
      <c r="I9" s="502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W9" s="588" t="s">
        <v>12</v>
      </c>
      <c r="X9" s="649" t="s">
        <v>165</v>
      </c>
      <c r="Y9" s="650"/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150"/>
      <c r="BM9" s="521"/>
      <c r="BN9" s="588" t="s">
        <v>12</v>
      </c>
      <c r="BO9" s="649" t="s">
        <v>165</v>
      </c>
      <c r="BP9" s="650"/>
      <c r="BQ9" s="650"/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  <c r="CI9" s="650"/>
      <c r="CJ9" s="650"/>
      <c r="CK9" s="650"/>
      <c r="CL9" s="650"/>
      <c r="CM9" s="650"/>
      <c r="CN9" s="650"/>
      <c r="CO9" s="650"/>
      <c r="CP9" s="650"/>
      <c r="CQ9" s="650"/>
      <c r="CR9" s="650"/>
      <c r="CS9" s="650"/>
      <c r="CT9" s="650"/>
      <c r="CU9" s="650"/>
      <c r="CV9" s="650"/>
      <c r="CW9" s="650"/>
      <c r="CX9" s="650"/>
      <c r="CY9" s="650"/>
      <c r="CZ9" s="650"/>
      <c r="DA9" s="650"/>
      <c r="DB9" s="650"/>
      <c r="DC9" s="511"/>
      <c r="DD9" s="2"/>
      <c r="DE9" s="2"/>
      <c r="DF9" s="588" t="s">
        <v>12</v>
      </c>
      <c r="DG9" s="649" t="s">
        <v>165</v>
      </c>
      <c r="DH9" s="650"/>
      <c r="DI9" s="650"/>
      <c r="DJ9" s="650"/>
      <c r="DK9" s="650"/>
      <c r="DL9" s="650"/>
      <c r="DM9" s="650"/>
      <c r="DN9" s="650"/>
      <c r="DO9" s="650"/>
      <c r="DP9" s="650"/>
      <c r="DQ9" s="650"/>
      <c r="DR9" s="650"/>
      <c r="DS9" s="650"/>
      <c r="DT9" s="650"/>
      <c r="DU9" s="650"/>
      <c r="DV9" s="650"/>
      <c r="DW9" s="650"/>
      <c r="DX9" s="650"/>
      <c r="DY9" s="650"/>
      <c r="DZ9" s="650"/>
      <c r="EA9" s="650"/>
      <c r="EB9" s="650"/>
      <c r="EC9" s="650"/>
      <c r="ED9" s="650"/>
      <c r="EE9" s="650"/>
      <c r="EF9" s="650"/>
      <c r="EG9" s="650"/>
      <c r="EH9" s="650"/>
      <c r="EI9" s="650"/>
      <c r="EJ9" s="650"/>
      <c r="EK9" s="650"/>
      <c r="EL9" s="650"/>
      <c r="EM9" s="650"/>
      <c r="EN9" s="650"/>
      <c r="EO9" s="650"/>
      <c r="EP9" s="650"/>
      <c r="EQ9" s="650"/>
      <c r="ER9" s="650"/>
      <c r="ES9" s="650"/>
      <c r="ET9" s="650"/>
      <c r="EU9" s="511"/>
      <c r="EV9" s="522"/>
      <c r="EW9" s="590" t="s">
        <v>2</v>
      </c>
      <c r="EX9" s="599" t="s">
        <v>12</v>
      </c>
      <c r="EY9" s="649" t="s">
        <v>165</v>
      </c>
      <c r="EZ9" s="650"/>
      <c r="FA9" s="650"/>
      <c r="FB9" s="650"/>
      <c r="FC9" s="650"/>
      <c r="FD9" s="650"/>
      <c r="FE9" s="650"/>
      <c r="FF9" s="650"/>
      <c r="FG9" s="650"/>
      <c r="FH9" s="650"/>
      <c r="FI9" s="650"/>
      <c r="FJ9" s="650"/>
      <c r="FK9" s="650"/>
      <c r="FL9" s="650"/>
      <c r="FM9" s="650"/>
      <c r="FN9" s="650"/>
      <c r="FO9" s="650"/>
      <c r="FP9" s="650"/>
      <c r="FQ9" s="650"/>
      <c r="FR9" s="650"/>
      <c r="FS9" s="650"/>
      <c r="FT9" s="650"/>
      <c r="FU9" s="650"/>
      <c r="FV9" s="650"/>
      <c r="FW9" s="650"/>
      <c r="FX9" s="650"/>
      <c r="FY9" s="650"/>
      <c r="FZ9" s="650"/>
      <c r="GA9" s="650"/>
      <c r="GB9" s="650"/>
      <c r="GC9" s="650"/>
      <c r="GD9" s="650"/>
      <c r="GE9" s="650"/>
      <c r="GF9" s="650"/>
      <c r="GG9" s="650"/>
      <c r="GH9" s="650"/>
      <c r="GI9" s="650"/>
      <c r="GJ9" s="650"/>
      <c r="GK9" s="650"/>
      <c r="GL9" s="650"/>
      <c r="GM9" s="511"/>
      <c r="GN9" s="2"/>
      <c r="GO9" s="588" t="s">
        <v>12</v>
      </c>
      <c r="GP9" s="637" t="s">
        <v>174</v>
      </c>
      <c r="GQ9" s="638"/>
      <c r="GR9" s="638"/>
      <c r="GS9" s="638"/>
      <c r="GT9" s="638"/>
      <c r="GU9" s="638"/>
      <c r="GV9" s="638"/>
      <c r="GW9" s="638"/>
      <c r="GX9" s="638"/>
      <c r="GY9" s="638"/>
      <c r="GZ9" s="638"/>
      <c r="HA9" s="638"/>
      <c r="HB9" s="638"/>
      <c r="HC9" s="638"/>
      <c r="HD9" s="638"/>
      <c r="HE9" s="638"/>
      <c r="HF9" s="638"/>
      <c r="HG9" s="638"/>
      <c r="HH9" s="638"/>
      <c r="HI9" s="638"/>
      <c r="HJ9" s="638"/>
      <c r="HK9" s="638"/>
      <c r="HL9" s="638"/>
      <c r="HM9" s="638"/>
      <c r="HN9" s="638"/>
      <c r="HO9" s="638"/>
      <c r="HP9" s="638"/>
      <c r="HQ9" s="638"/>
      <c r="HR9" s="638"/>
      <c r="HS9" s="638"/>
      <c r="HT9" s="638"/>
      <c r="HU9" s="638"/>
      <c r="HV9" s="638"/>
      <c r="HW9" s="638"/>
      <c r="HX9" s="638"/>
      <c r="HY9" s="638"/>
      <c r="HZ9" s="638"/>
      <c r="IA9" s="638"/>
      <c r="IB9" s="638"/>
      <c r="IC9" s="638"/>
    </row>
    <row r="10" spans="1:311" s="8" customFormat="1" ht="31.7" customHeight="1">
      <c r="A10" s="173"/>
      <c r="B10" s="182"/>
      <c r="C10" s="91"/>
      <c r="D10" s="189"/>
      <c r="E10" s="180"/>
      <c r="F10" s="120"/>
      <c r="G10" s="120"/>
      <c r="H10" s="120"/>
      <c r="I10" s="384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46"/>
      <c r="W10" s="589" t="s">
        <v>50</v>
      </c>
      <c r="X10" s="487">
        <v>10</v>
      </c>
      <c r="Y10" s="487">
        <v>20</v>
      </c>
      <c r="Z10" s="487">
        <v>30</v>
      </c>
      <c r="AA10" s="487">
        <v>40</v>
      </c>
      <c r="AB10" s="487">
        <v>50</v>
      </c>
      <c r="AC10" s="487">
        <v>60</v>
      </c>
      <c r="AD10" s="487">
        <v>70</v>
      </c>
      <c r="AE10" s="487">
        <v>80</v>
      </c>
      <c r="AF10" s="487">
        <v>90</v>
      </c>
      <c r="AG10" s="585">
        <v>100</v>
      </c>
      <c r="AH10" s="487">
        <v>110</v>
      </c>
      <c r="AI10" s="487">
        <v>120</v>
      </c>
      <c r="AJ10" s="487">
        <v>130</v>
      </c>
      <c r="AK10" s="487">
        <v>140</v>
      </c>
      <c r="AL10" s="487">
        <v>150</v>
      </c>
      <c r="AM10" s="487">
        <v>160</v>
      </c>
      <c r="AN10" s="487">
        <v>170</v>
      </c>
      <c r="AO10" s="487">
        <v>180</v>
      </c>
      <c r="AP10" s="487">
        <v>190</v>
      </c>
      <c r="AQ10" s="585">
        <v>200</v>
      </c>
      <c r="AR10" s="487">
        <v>210</v>
      </c>
      <c r="AS10" s="487">
        <v>220</v>
      </c>
      <c r="AT10" s="487">
        <v>230</v>
      </c>
      <c r="AU10" s="487">
        <v>240</v>
      </c>
      <c r="AV10" s="487">
        <v>250</v>
      </c>
      <c r="AW10" s="487">
        <v>260</v>
      </c>
      <c r="AX10" s="487">
        <v>270</v>
      </c>
      <c r="AY10" s="487">
        <v>280</v>
      </c>
      <c r="AZ10" s="487">
        <v>290</v>
      </c>
      <c r="BA10" s="585">
        <v>300</v>
      </c>
      <c r="BB10" s="487">
        <v>310</v>
      </c>
      <c r="BC10" s="487">
        <v>320</v>
      </c>
      <c r="BD10" s="487">
        <v>330</v>
      </c>
      <c r="BE10" s="487">
        <v>340</v>
      </c>
      <c r="BF10" s="487">
        <v>350</v>
      </c>
      <c r="BG10" s="487">
        <v>360</v>
      </c>
      <c r="BH10" s="487">
        <v>370</v>
      </c>
      <c r="BI10" s="487">
        <v>380</v>
      </c>
      <c r="BJ10" s="487">
        <v>390</v>
      </c>
      <c r="BK10" s="586">
        <v>400</v>
      </c>
      <c r="BL10" s="148"/>
      <c r="BM10" s="521"/>
      <c r="BN10" s="589" t="s">
        <v>50</v>
      </c>
      <c r="BO10" s="487">
        <v>10</v>
      </c>
      <c r="BP10" s="487">
        <v>20</v>
      </c>
      <c r="BQ10" s="487">
        <v>30</v>
      </c>
      <c r="BR10" s="487">
        <v>40</v>
      </c>
      <c r="BS10" s="487">
        <v>50</v>
      </c>
      <c r="BT10" s="487">
        <v>60</v>
      </c>
      <c r="BU10" s="487">
        <v>70</v>
      </c>
      <c r="BV10" s="487">
        <v>80</v>
      </c>
      <c r="BW10" s="487">
        <v>90</v>
      </c>
      <c r="BX10" s="585">
        <v>100</v>
      </c>
      <c r="BY10" s="487">
        <v>110</v>
      </c>
      <c r="BZ10" s="487">
        <v>120</v>
      </c>
      <c r="CA10" s="487">
        <v>130</v>
      </c>
      <c r="CB10" s="487">
        <v>140</v>
      </c>
      <c r="CC10" s="487">
        <v>150</v>
      </c>
      <c r="CD10" s="487">
        <v>160</v>
      </c>
      <c r="CE10" s="487">
        <v>170</v>
      </c>
      <c r="CF10" s="487">
        <v>180</v>
      </c>
      <c r="CG10" s="487">
        <v>190</v>
      </c>
      <c r="CH10" s="585">
        <v>200</v>
      </c>
      <c r="CI10" s="487">
        <v>210</v>
      </c>
      <c r="CJ10" s="487">
        <v>220</v>
      </c>
      <c r="CK10" s="487">
        <v>230</v>
      </c>
      <c r="CL10" s="487">
        <v>240</v>
      </c>
      <c r="CM10" s="487">
        <v>250</v>
      </c>
      <c r="CN10" s="487">
        <v>260</v>
      </c>
      <c r="CO10" s="487">
        <v>270</v>
      </c>
      <c r="CP10" s="487">
        <v>280</v>
      </c>
      <c r="CQ10" s="487">
        <v>290</v>
      </c>
      <c r="CR10" s="585">
        <v>300</v>
      </c>
      <c r="CS10" s="487">
        <v>310</v>
      </c>
      <c r="CT10" s="487">
        <v>320</v>
      </c>
      <c r="CU10" s="487">
        <v>330</v>
      </c>
      <c r="CV10" s="487">
        <v>340</v>
      </c>
      <c r="CW10" s="487">
        <v>350</v>
      </c>
      <c r="CX10" s="487">
        <v>360</v>
      </c>
      <c r="CY10" s="487">
        <v>370</v>
      </c>
      <c r="CZ10" s="487">
        <v>380</v>
      </c>
      <c r="DA10" s="487">
        <v>390</v>
      </c>
      <c r="DB10" s="586">
        <v>400</v>
      </c>
      <c r="DC10" s="521"/>
      <c r="DD10" s="2"/>
      <c r="DE10" s="2"/>
      <c r="DF10" s="589" t="s">
        <v>50</v>
      </c>
      <c r="DG10" s="487">
        <v>10</v>
      </c>
      <c r="DH10" s="487">
        <v>20</v>
      </c>
      <c r="DI10" s="487">
        <v>30</v>
      </c>
      <c r="DJ10" s="487">
        <v>40</v>
      </c>
      <c r="DK10" s="487">
        <v>50</v>
      </c>
      <c r="DL10" s="487">
        <v>60</v>
      </c>
      <c r="DM10" s="487">
        <v>70</v>
      </c>
      <c r="DN10" s="487">
        <v>80</v>
      </c>
      <c r="DO10" s="487">
        <v>90</v>
      </c>
      <c r="DP10" s="585">
        <v>100</v>
      </c>
      <c r="DQ10" s="487">
        <v>110</v>
      </c>
      <c r="DR10" s="487">
        <v>120</v>
      </c>
      <c r="DS10" s="487">
        <v>130</v>
      </c>
      <c r="DT10" s="487">
        <v>140</v>
      </c>
      <c r="DU10" s="487">
        <v>150</v>
      </c>
      <c r="DV10" s="487">
        <v>160</v>
      </c>
      <c r="DW10" s="487">
        <v>170</v>
      </c>
      <c r="DX10" s="487">
        <v>180</v>
      </c>
      <c r="DY10" s="487">
        <v>190</v>
      </c>
      <c r="DZ10" s="585">
        <v>200</v>
      </c>
      <c r="EA10" s="487">
        <v>210</v>
      </c>
      <c r="EB10" s="487">
        <v>220</v>
      </c>
      <c r="EC10" s="487">
        <v>230</v>
      </c>
      <c r="ED10" s="487">
        <v>240</v>
      </c>
      <c r="EE10" s="487">
        <v>250</v>
      </c>
      <c r="EF10" s="487">
        <v>260</v>
      </c>
      <c r="EG10" s="487">
        <v>270</v>
      </c>
      <c r="EH10" s="487">
        <v>280</v>
      </c>
      <c r="EI10" s="487">
        <v>290</v>
      </c>
      <c r="EJ10" s="585">
        <v>300</v>
      </c>
      <c r="EK10" s="487">
        <v>310</v>
      </c>
      <c r="EL10" s="487">
        <v>320</v>
      </c>
      <c r="EM10" s="487">
        <v>330</v>
      </c>
      <c r="EN10" s="487">
        <v>340</v>
      </c>
      <c r="EO10" s="487">
        <v>350</v>
      </c>
      <c r="EP10" s="487">
        <v>360</v>
      </c>
      <c r="EQ10" s="487">
        <v>370</v>
      </c>
      <c r="ER10" s="487">
        <v>380</v>
      </c>
      <c r="ES10" s="487">
        <v>390</v>
      </c>
      <c r="ET10" s="586">
        <v>400</v>
      </c>
      <c r="EU10" s="521"/>
      <c r="EV10" s="522"/>
      <c r="EW10" s="591"/>
      <c r="EX10" s="600" t="s">
        <v>50</v>
      </c>
      <c r="EY10" s="487">
        <v>10</v>
      </c>
      <c r="EZ10" s="487">
        <v>20</v>
      </c>
      <c r="FA10" s="487">
        <v>30</v>
      </c>
      <c r="FB10" s="487">
        <v>40</v>
      </c>
      <c r="FC10" s="487">
        <v>50</v>
      </c>
      <c r="FD10" s="487">
        <v>60</v>
      </c>
      <c r="FE10" s="487">
        <v>70</v>
      </c>
      <c r="FF10" s="487">
        <v>80</v>
      </c>
      <c r="FG10" s="487">
        <v>90</v>
      </c>
      <c r="FH10" s="585">
        <v>100</v>
      </c>
      <c r="FI10" s="487">
        <v>110</v>
      </c>
      <c r="FJ10" s="487">
        <v>120</v>
      </c>
      <c r="FK10" s="487">
        <v>130</v>
      </c>
      <c r="FL10" s="487">
        <v>140</v>
      </c>
      <c r="FM10" s="487">
        <v>150</v>
      </c>
      <c r="FN10" s="487">
        <v>160</v>
      </c>
      <c r="FO10" s="487">
        <v>170</v>
      </c>
      <c r="FP10" s="487">
        <v>180</v>
      </c>
      <c r="FQ10" s="487">
        <v>190</v>
      </c>
      <c r="FR10" s="585">
        <v>200</v>
      </c>
      <c r="FS10" s="487">
        <v>210</v>
      </c>
      <c r="FT10" s="487">
        <v>220</v>
      </c>
      <c r="FU10" s="487">
        <v>230</v>
      </c>
      <c r="FV10" s="487">
        <v>240</v>
      </c>
      <c r="FW10" s="487">
        <v>250</v>
      </c>
      <c r="FX10" s="487">
        <v>260</v>
      </c>
      <c r="FY10" s="487">
        <v>270</v>
      </c>
      <c r="FZ10" s="487">
        <v>280</v>
      </c>
      <c r="GA10" s="487">
        <v>290</v>
      </c>
      <c r="GB10" s="585">
        <v>300</v>
      </c>
      <c r="GC10" s="487">
        <v>310</v>
      </c>
      <c r="GD10" s="487">
        <v>320</v>
      </c>
      <c r="GE10" s="487">
        <v>330</v>
      </c>
      <c r="GF10" s="487">
        <v>340</v>
      </c>
      <c r="GG10" s="487">
        <v>350</v>
      </c>
      <c r="GH10" s="487">
        <v>360</v>
      </c>
      <c r="GI10" s="487">
        <v>370</v>
      </c>
      <c r="GJ10" s="487">
        <v>380</v>
      </c>
      <c r="GK10" s="487">
        <v>390</v>
      </c>
      <c r="GL10" s="586">
        <v>400</v>
      </c>
      <c r="GM10" s="511"/>
      <c r="GN10" s="2"/>
      <c r="GO10" s="589" t="s">
        <v>50</v>
      </c>
      <c r="GP10" s="487">
        <v>10</v>
      </c>
      <c r="GQ10" s="487">
        <v>20</v>
      </c>
      <c r="GR10" s="487">
        <v>30</v>
      </c>
      <c r="GS10" s="487">
        <v>40</v>
      </c>
      <c r="GT10" s="487">
        <v>50</v>
      </c>
      <c r="GU10" s="487">
        <v>60</v>
      </c>
      <c r="GV10" s="487">
        <v>70</v>
      </c>
      <c r="GW10" s="487">
        <v>80</v>
      </c>
      <c r="GX10" s="487">
        <v>90</v>
      </c>
      <c r="GY10" s="585">
        <v>100</v>
      </c>
      <c r="GZ10" s="487">
        <v>110</v>
      </c>
      <c r="HA10" s="487">
        <v>120</v>
      </c>
      <c r="HB10" s="487">
        <v>130</v>
      </c>
      <c r="HC10" s="487">
        <v>140</v>
      </c>
      <c r="HD10" s="487">
        <v>150</v>
      </c>
      <c r="HE10" s="487">
        <v>160</v>
      </c>
      <c r="HF10" s="487">
        <v>170</v>
      </c>
      <c r="HG10" s="487">
        <v>180</v>
      </c>
      <c r="HH10" s="487">
        <v>190</v>
      </c>
      <c r="HI10" s="585">
        <v>200</v>
      </c>
      <c r="HJ10" s="487">
        <v>210</v>
      </c>
      <c r="HK10" s="487">
        <v>220</v>
      </c>
      <c r="HL10" s="487">
        <v>230</v>
      </c>
      <c r="HM10" s="487">
        <v>240</v>
      </c>
      <c r="HN10" s="487">
        <v>250</v>
      </c>
      <c r="HO10" s="487">
        <v>260</v>
      </c>
      <c r="HP10" s="487">
        <v>270</v>
      </c>
      <c r="HQ10" s="487">
        <v>280</v>
      </c>
      <c r="HR10" s="487">
        <v>290</v>
      </c>
      <c r="HS10" s="585">
        <v>300</v>
      </c>
      <c r="HT10" s="487">
        <v>310</v>
      </c>
      <c r="HU10" s="487">
        <v>320</v>
      </c>
      <c r="HV10" s="487">
        <v>330</v>
      </c>
      <c r="HW10" s="487">
        <v>340</v>
      </c>
      <c r="HX10" s="487">
        <v>350</v>
      </c>
      <c r="HY10" s="487">
        <v>360</v>
      </c>
      <c r="HZ10" s="487">
        <v>370</v>
      </c>
      <c r="IA10" s="487">
        <v>380</v>
      </c>
      <c r="IB10" s="487">
        <v>390</v>
      </c>
      <c r="IC10" s="586">
        <v>400</v>
      </c>
    </row>
    <row r="11" spans="1:311" s="90" customFormat="1" ht="36">
      <c r="A11" s="173"/>
      <c r="B11" s="182"/>
      <c r="C11" s="91"/>
      <c r="D11" s="189"/>
      <c r="E11" s="91"/>
      <c r="F11" s="116"/>
      <c r="G11" s="116"/>
      <c r="H11" s="116"/>
      <c r="I11" s="384"/>
      <c r="J11" s="252"/>
      <c r="K11" s="576">
        <v>0</v>
      </c>
      <c r="L11" s="384">
        <v>0</v>
      </c>
      <c r="M11" s="502">
        <v>0</v>
      </c>
      <c r="N11" s="491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490">
        <f t="shared" ref="R11:R42" si="0">SQRT(RLuft_N*1.4*Q11)*m_s_→_kt</f>
        <v>661.47874478445999</v>
      </c>
      <c r="S11" s="263">
        <f t="shared" ref="S11:S48" si="1">(1-K11*L/(T0))^g_RL</f>
        <v>1</v>
      </c>
      <c r="T11" s="492">
        <f>O11/Konstanten!$C$22</f>
        <v>1</v>
      </c>
      <c r="U11" s="492">
        <f t="shared" ref="U11:U42" si="2">Q11/T0</f>
        <v>1</v>
      </c>
      <c r="V11" s="492"/>
      <c r="W11" s="604">
        <v>0</v>
      </c>
      <c r="X11" s="410">
        <f t="shared" ref="X11:AM26" si="3">SQRT(5*((((1/$S11)*(((1+0.2*(X$10/661.48)^2)^3.5)-1))+1)^(1/3.5)-1))</f>
        <v>1.5117615045052993E-2</v>
      </c>
      <c r="Y11" s="410">
        <f t="shared" si="3"/>
        <v>3.0235230090105987E-2</v>
      </c>
      <c r="Z11" s="410">
        <f t="shared" si="3"/>
        <v>4.5352845135146737E-2</v>
      </c>
      <c r="AA11" s="410">
        <f t="shared" si="3"/>
        <v>6.0470460180202794E-2</v>
      </c>
      <c r="AB11" s="410">
        <f t="shared" si="3"/>
        <v>7.5588075225250281E-2</v>
      </c>
      <c r="AC11" s="410">
        <f t="shared" si="3"/>
        <v>9.0705690270305714E-2</v>
      </c>
      <c r="AD11" s="410">
        <f t="shared" si="3"/>
        <v>0.10582330531535521</v>
      </c>
      <c r="AE11" s="410">
        <f t="shared" si="3"/>
        <v>0.12094092036040559</v>
      </c>
      <c r="AF11" s="410">
        <f>SQRT(5*((((1/$S11)*(((1+0.2*(AF$10/661.48)^2)^3.5)-1))+1)^(1/3.5)-1))</f>
        <v>0.13605853540545246</v>
      </c>
      <c r="AG11" s="410">
        <f>SQRT(5*((((1/$S11)*(((1+0.2*(AG$10/$R$11)^2)^3.5)-1))+1)^(1/3.5)-1))</f>
        <v>0.15117643732087677</v>
      </c>
      <c r="AH11" s="410">
        <f t="shared" ref="AH11:AW26" si="4">SQRT(5*((((1/$S11)*(((1+0.2*(AH$10/661.48)^2)^3.5)-1))+1)^(1/3.5)-1))</f>
        <v>0.16629376549555622</v>
      </c>
      <c r="AI11" s="410">
        <f t="shared" si="4"/>
        <v>0.18141138054060532</v>
      </c>
      <c r="AJ11" s="410">
        <f t="shared" si="4"/>
        <v>0.19652899558565501</v>
      </c>
      <c r="AK11" s="410">
        <f t="shared" si="4"/>
        <v>0.2116466106307078</v>
      </c>
      <c r="AL11" s="410">
        <f t="shared" si="4"/>
        <v>0.22676422567575816</v>
      </c>
      <c r="AM11" s="410">
        <f t="shared" si="4"/>
        <v>0.24188184072080887</v>
      </c>
      <c r="AN11" s="410">
        <f t="shared" si="4"/>
        <v>0.2569994557658577</v>
      </c>
      <c r="AO11" s="410">
        <f t="shared" si="4"/>
        <v>0.27211707081090897</v>
      </c>
      <c r="AP11" s="410">
        <f t="shared" si="4"/>
        <v>0.28723468585595857</v>
      </c>
      <c r="AQ11" s="410">
        <f t="shared" si="4"/>
        <v>0.30235230090101028</v>
      </c>
      <c r="AR11" s="410">
        <f t="shared" si="4"/>
        <v>0.31746991594606039</v>
      </c>
      <c r="AS11" s="410">
        <f t="shared" si="4"/>
        <v>0.33258753099111077</v>
      </c>
      <c r="AT11" s="410">
        <f t="shared" si="4"/>
        <v>0.34770514603616137</v>
      </c>
      <c r="AU11" s="410">
        <f t="shared" si="4"/>
        <v>0.36282276108121214</v>
      </c>
      <c r="AV11" s="410">
        <f t="shared" si="4"/>
        <v>0.37794037612626163</v>
      </c>
      <c r="AW11" s="410">
        <f t="shared" si="4"/>
        <v>0.39305799117131285</v>
      </c>
      <c r="AX11" s="410">
        <f t="shared" ref="AX11:BK26" si="5">SQRT(5*((((1/$S11)*(((1+0.2*(AX$10/661.48)^2)^3.5)-1))+1)^(1/3.5)-1))</f>
        <v>0.40817560621636279</v>
      </c>
      <c r="AY11" s="410">
        <f t="shared" si="5"/>
        <v>0.42329322126141428</v>
      </c>
      <c r="AZ11" s="410">
        <f t="shared" si="5"/>
        <v>0.4384108363064646</v>
      </c>
      <c r="BA11" s="410">
        <f t="shared" si="5"/>
        <v>0.45352845135151509</v>
      </c>
      <c r="BB11" s="410">
        <f t="shared" si="5"/>
        <v>0.46864606639656575</v>
      </c>
      <c r="BC11" s="410">
        <f t="shared" si="5"/>
        <v>0.48376368144161547</v>
      </c>
      <c r="BD11" s="410">
        <f t="shared" si="5"/>
        <v>0.4988812964866664</v>
      </c>
      <c r="BE11" s="410">
        <f t="shared" si="5"/>
        <v>0.5139989115317164</v>
      </c>
      <c r="BF11" s="410">
        <f t="shared" si="5"/>
        <v>0.52911652657676767</v>
      </c>
      <c r="BG11" s="410">
        <f t="shared" si="5"/>
        <v>0.54423414162181794</v>
      </c>
      <c r="BH11" s="410">
        <f t="shared" si="5"/>
        <v>0.55935175666686843</v>
      </c>
      <c r="BI11" s="410">
        <f t="shared" si="5"/>
        <v>0.57446937171191903</v>
      </c>
      <c r="BJ11" s="410">
        <f t="shared" si="5"/>
        <v>0.58958698675696875</v>
      </c>
      <c r="BK11" s="410">
        <f t="shared" si="5"/>
        <v>0.60470460180201968</v>
      </c>
      <c r="BL11" s="253"/>
      <c r="BM11" s="521"/>
      <c r="BN11" s="604">
        <v>0</v>
      </c>
      <c r="BO11" s="382">
        <f t="shared" ref="BO11:BO47" si="6">$Q11*(1+0.2*X11^2)</f>
        <v>288.16317089186435</v>
      </c>
      <c r="BP11" s="382">
        <f t="shared" ref="BP11:BP47" si="7">$Q11*(1+0.2*Y11^2)</f>
        <v>288.2026835674576</v>
      </c>
      <c r="BQ11" s="382">
        <f t="shared" ref="BQ11:BQ47" si="8">$Q11*(1+0.2*Z11^2)</f>
        <v>288.26853802677954</v>
      </c>
      <c r="BR11" s="382">
        <f t="shared" ref="BR11:BR47" si="9">$Q11*(1+0.2*AA11^2)</f>
        <v>288.36073426983035</v>
      </c>
      <c r="BS11" s="382">
        <f t="shared" ref="BS11:BS47" si="10">$Q11*(1+0.2*AB11^2)</f>
        <v>288.47927229660991</v>
      </c>
      <c r="BT11" s="382">
        <f t="shared" ref="BT11:BT47" si="11">$Q11*(1+0.2*AC11^2)</f>
        <v>288.62415210711839</v>
      </c>
      <c r="BU11" s="382">
        <f t="shared" ref="BU11:BU47" si="12">$Q11*(1+0.2*AD11^2)</f>
        <v>288.79537370135557</v>
      </c>
      <c r="BV11" s="382">
        <f t="shared" ref="BV11:BV47" si="13">$Q11*(1+0.2*AE11^2)</f>
        <v>288.99293707932151</v>
      </c>
      <c r="BW11" s="382">
        <f t="shared" ref="BW11:BW47" si="14">$Q11*(1+0.2*AF11^2)</f>
        <v>289.21684224101625</v>
      </c>
      <c r="BX11" s="382">
        <f t="shared" ref="BX11:BX47" si="15">$Q11*(1+0.2*AG11^2)</f>
        <v>289.46709418503553</v>
      </c>
      <c r="BY11" s="382">
        <f t="shared" ref="BY11:BY47" si="16">$Q11*(1+0.2*AH11^2)</f>
        <v>289.74367791559229</v>
      </c>
      <c r="BZ11" s="382">
        <f t="shared" ref="BZ11:BZ47" si="17">$Q11*(1+0.2*AI11^2)</f>
        <v>290.04660842847341</v>
      </c>
      <c r="CA11" s="382">
        <f t="shared" ref="CA11:CA47" si="18">$Q11*(1+0.2*AJ11^2)</f>
        <v>290.37588072508339</v>
      </c>
      <c r="CB11" s="382">
        <f t="shared" ref="CB11:CB47" si="19">$Q11*(1+0.2*AK11^2)</f>
        <v>290.73149480542219</v>
      </c>
      <c r="CC11" s="382">
        <f t="shared" ref="CC11:CC47" si="20">$Q11*(1+0.2*AL11^2)</f>
        <v>291.11345066948974</v>
      </c>
      <c r="CD11" s="382">
        <f t="shared" ref="CD11:CD47" si="21">$Q11*(1+0.2*AM11^2)</f>
        <v>291.52174831728615</v>
      </c>
      <c r="CE11" s="382">
        <f t="shared" ref="CE11:CE47" si="22">$Q11*(1+0.2*AN11^2)</f>
        <v>291.95638774881127</v>
      </c>
      <c r="CF11" s="382">
        <f t="shared" ref="CF11:CF47" si="23">$Q11*(1+0.2*AO11^2)</f>
        <v>292.41736896406525</v>
      </c>
      <c r="CG11" s="382">
        <f t="shared" ref="CG11:CG47" si="24">$Q11*(1+0.2*AP11^2)</f>
        <v>292.90469196304798</v>
      </c>
      <c r="CH11" s="382">
        <f t="shared" ref="CH11:CH47" si="25">$Q11*(1+0.2*AQ11^2)</f>
        <v>293.41835674575958</v>
      </c>
      <c r="CI11" s="382">
        <f t="shared" ref="CI11:CI47" si="26">$Q11*(1+0.2*AR11^2)</f>
        <v>293.95836331219988</v>
      </c>
      <c r="CJ11" s="382">
        <f t="shared" ref="CJ11:CJ47" si="27">$Q11*(1+0.2*AS11^2)</f>
        <v>294.52471166236904</v>
      </c>
      <c r="CK11" s="382">
        <f t="shared" ref="CK11:CK47" si="28">$Q11*(1+0.2*AT11^2)</f>
        <v>295.11740179626702</v>
      </c>
      <c r="CL11" s="382">
        <f t="shared" ref="CL11:CL47" si="29">$Q11*(1+0.2*AU11^2)</f>
        <v>295.73643371389375</v>
      </c>
      <c r="CM11" s="382">
        <f t="shared" ref="CM11:CM47" si="30">$Q11*(1+0.2*AV11^2)</f>
        <v>296.38180741524928</v>
      </c>
      <c r="CN11" s="382">
        <f t="shared" ref="CN11:CN47" si="31">$Q11*(1+0.2*AW11^2)</f>
        <v>297.05352290033363</v>
      </c>
      <c r="CO11" s="382">
        <f t="shared" ref="CO11:CO47" si="32">$Q11*(1+0.2*AX11^2)</f>
        <v>297.75158016914679</v>
      </c>
      <c r="CP11" s="382">
        <f t="shared" ref="CP11:CP47" si="33">$Q11*(1+0.2*AY11^2)</f>
        <v>298.47597922168876</v>
      </c>
      <c r="CQ11" s="382">
        <f t="shared" ref="CQ11:CQ47" si="34">$Q11*(1+0.2*AZ11^2)</f>
        <v>299.22672005795948</v>
      </c>
      <c r="CR11" s="382">
        <f t="shared" ref="CR11:CR47" si="35">$Q11*(1+0.2*BA11^2)</f>
        <v>300.00380267795902</v>
      </c>
      <c r="CS11" s="382">
        <f t="shared" ref="CS11:CS47" si="36">$Q11*(1+0.2*BB11^2)</f>
        <v>300.80722708168736</v>
      </c>
      <c r="CT11" s="382">
        <f t="shared" ref="CT11:CT47" si="37">$Q11*(1+0.2*BC11^2)</f>
        <v>301.63699326914445</v>
      </c>
      <c r="CU11" s="382">
        <f t="shared" ref="CU11:CU47" si="38">$Q11*(1+0.2*BD11^2)</f>
        <v>302.49310124033042</v>
      </c>
      <c r="CV11" s="382">
        <f t="shared" ref="CV11:CV47" si="39">$Q11*(1+0.2*BE11^2)</f>
        <v>303.37555099524513</v>
      </c>
      <c r="CW11" s="382">
        <f t="shared" ref="CW11:CW47" si="40">$Q11*(1+0.2*BF11^2)</f>
        <v>304.28434253388866</v>
      </c>
      <c r="CX11" s="382">
        <f t="shared" ref="CX11:CX47" si="41">$Q11*(1+0.2*BG11^2)</f>
        <v>305.219475856261</v>
      </c>
      <c r="CY11" s="382">
        <f t="shared" ref="CY11:CY47" si="42">$Q11*(1+0.2*BH11^2)</f>
        <v>306.18095096236209</v>
      </c>
      <c r="CZ11" s="382">
        <f t="shared" ref="CZ11:CZ47" si="43">$Q11*(1+0.2*BI11^2)</f>
        <v>307.16876785219205</v>
      </c>
      <c r="DA11" s="382">
        <f t="shared" ref="DA11:DA47" si="44">$Q11*(1+0.2*BJ11^2)</f>
        <v>308.1829265257507</v>
      </c>
      <c r="DB11" s="382">
        <f t="shared" ref="DB11:DB47" si="45">$Q11*(1+0.2*BK11^2)</f>
        <v>309.22342698303822</v>
      </c>
      <c r="DC11" s="521"/>
      <c r="DD11" s="2"/>
      <c r="DE11" s="2"/>
      <c r="DF11" s="604">
        <v>0</v>
      </c>
      <c r="DG11" s="382">
        <f t="shared" ref="DG11:DG47" si="46">X11*$R11</f>
        <v>9.9999810241363214</v>
      </c>
      <c r="DH11" s="382">
        <f t="shared" ref="DH11:DH47" si="47">Y11*$R11</f>
        <v>19.999962048272643</v>
      </c>
      <c r="DI11" s="382">
        <f t="shared" ref="DI11:DI47" si="48">Z11*$R11</f>
        <v>29.999943072400868</v>
      </c>
      <c r="DJ11" s="382">
        <f t="shared" ref="DJ11:DJ47" si="49">AA11*$R11</f>
        <v>39.999924096539218</v>
      </c>
      <c r="DK11" s="382">
        <f t="shared" ref="DK11:DK47" si="50">AB11*$R11</f>
        <v>49.999905120671897</v>
      </c>
      <c r="DL11" s="382">
        <f t="shared" ref="DL11:DL47" si="51">AC11*$R11</f>
        <v>59.999886144809828</v>
      </c>
      <c r="DM11" s="382">
        <f t="shared" ref="DM11:DM47" si="52">AD11*$R11</f>
        <v>69.999867168943837</v>
      </c>
      <c r="DN11" s="382">
        <f t="shared" ref="DN11:DN47" si="53">AE11*$R11</f>
        <v>79.999848193078435</v>
      </c>
      <c r="DO11" s="382">
        <f t="shared" ref="DO11:DO47" si="54">AF11*$R11</f>
        <v>89.999829217210703</v>
      </c>
      <c r="DP11" s="382">
        <f t="shared" ref="DP11:DP47" si="55">AG11*$R11</f>
        <v>100.00000000000016</v>
      </c>
      <c r="DQ11" s="382">
        <f t="shared" ref="DQ11:DQ47" si="56">AH11*$R11</f>
        <v>109.99979126548187</v>
      </c>
      <c r="DR11" s="382">
        <f t="shared" ref="DR11:DR47" si="57">AI11*$R11</f>
        <v>119.99977228961562</v>
      </c>
      <c r="DS11" s="382">
        <f t="shared" ref="DS11:DS47" si="58">AJ11*$R11</f>
        <v>129.99975331374975</v>
      </c>
      <c r="DT11" s="382">
        <f t="shared" ref="DT11:DT47" si="59">AK11*$R11</f>
        <v>139.99973433788594</v>
      </c>
      <c r="DU11" s="382">
        <f t="shared" ref="DU11:DU47" si="60">AL11*$R11</f>
        <v>149.99971536202051</v>
      </c>
      <c r="DV11" s="382">
        <f t="shared" ref="DV11:DV47" si="61">AM11*$R11</f>
        <v>159.99969638615534</v>
      </c>
      <c r="DW11" s="382">
        <f t="shared" ref="DW11:DW47" si="62">AN11*$R11</f>
        <v>169.99967741028891</v>
      </c>
      <c r="DX11" s="382">
        <f t="shared" ref="DX11:DX47" si="63">AO11*$R11</f>
        <v>179.99965843442408</v>
      </c>
      <c r="DY11" s="382">
        <f t="shared" ref="DY11:DY47" si="64">AP11*$R11</f>
        <v>189.99963945855816</v>
      </c>
      <c r="DZ11" s="382">
        <f t="shared" ref="DZ11:DZ47" si="65">AQ11*$R11</f>
        <v>199.99962048269364</v>
      </c>
      <c r="EA11" s="382">
        <f t="shared" ref="EA11:EA47" si="66">AR11*$R11</f>
        <v>209.99960150682804</v>
      </c>
      <c r="EB11" s="382">
        <f t="shared" ref="EB11:EB47" si="67">AS11*$R11</f>
        <v>219.99958253096264</v>
      </c>
      <c r="EC11" s="382">
        <f t="shared" ref="EC11:EC47" si="68">AT11*$R11</f>
        <v>229.99956355509738</v>
      </c>
      <c r="ED11" s="382">
        <f t="shared" ref="ED11:ED47" si="69">AU11*$R11</f>
        <v>239.99954457923224</v>
      </c>
      <c r="EE11" s="382">
        <f t="shared" ref="EE11:EE47" si="70">AV11*$R11</f>
        <v>249.99952560336624</v>
      </c>
      <c r="EF11" s="382">
        <f t="shared" ref="EF11:EF47" si="71">AW11*$R11</f>
        <v>259.99950662750138</v>
      </c>
      <c r="EG11" s="382">
        <f t="shared" ref="EG11:EG47" si="72">AX11*$R11</f>
        <v>269.99948765163566</v>
      </c>
      <c r="EH11" s="382">
        <f t="shared" ref="EH11:EH47" si="73">AY11*$R11</f>
        <v>279.99946867577103</v>
      </c>
      <c r="EI11" s="382">
        <f t="shared" ref="EI11:EI47" si="74">AZ11*$R11</f>
        <v>289.99944969990554</v>
      </c>
      <c r="EJ11" s="382">
        <f t="shared" ref="EJ11:EJ47" si="75">BA11*$R11</f>
        <v>299.99943072404022</v>
      </c>
      <c r="EK11" s="382">
        <f t="shared" ref="EK11:EK47" si="76">BB11*$R11</f>
        <v>309.99941174817502</v>
      </c>
      <c r="EL11" s="382">
        <f t="shared" ref="EL11:EL47" si="77">BC11*$R11</f>
        <v>319.99939277230914</v>
      </c>
      <c r="EM11" s="382">
        <f t="shared" ref="EM11:EM47" si="78">BD11*$R11</f>
        <v>329.9993737964441</v>
      </c>
      <c r="EN11" s="382">
        <f t="shared" ref="EN11:EN47" si="79">BE11*$R11</f>
        <v>339.99935482057845</v>
      </c>
      <c r="EO11" s="382">
        <f t="shared" ref="EO11:EO47" si="80">BF11*$R11</f>
        <v>349.99933584471364</v>
      </c>
      <c r="EP11" s="382">
        <f t="shared" ref="EP11:EP47" si="81">BG11*$R11</f>
        <v>359.99931686884815</v>
      </c>
      <c r="EQ11" s="382">
        <f t="shared" ref="EQ11:EQ47" si="82">BH11*$R11</f>
        <v>369.99929789298284</v>
      </c>
      <c r="ER11" s="382">
        <f t="shared" ref="ER11:ER47" si="83">BI11*$R11</f>
        <v>379.99927891711758</v>
      </c>
      <c r="ES11" s="382">
        <f t="shared" ref="ES11:ES47" si="84">BJ11*$R11</f>
        <v>389.99925994125169</v>
      </c>
      <c r="ET11" s="382">
        <f t="shared" ref="ET11:ET47" si="85">BK11*$R11</f>
        <v>399.99924096538666</v>
      </c>
      <c r="EU11" s="521"/>
      <c r="EV11" s="522"/>
      <c r="EW11" s="523">
        <f>(EX11*288.15)/(100*(288.15+$F11))</f>
        <v>0</v>
      </c>
      <c r="EX11" s="602">
        <v>0</v>
      </c>
      <c r="EY11" s="382">
        <f t="shared" ref="EY11:EY47" si="86">6*$EW11/10+EY$10+(BO11-273.15)</f>
        <v>25.013170891864377</v>
      </c>
      <c r="EZ11" s="382">
        <f t="shared" ref="EZ11:EZ47" si="87">6*$EW11/10+EZ$10+(BP11-273.15)</f>
        <v>35.05268356745762</v>
      </c>
      <c r="FA11" s="382">
        <f t="shared" ref="FA11:FA47" si="88">6*$EW11/10+FA$10+(BQ11-273.15)</f>
        <v>45.118538026779561</v>
      </c>
      <c r="FB11" s="382">
        <f t="shared" ref="FB11:FB47" si="89">6*$EW11/10+FB$10+(BR11-273.15)</f>
        <v>55.210734269830368</v>
      </c>
      <c r="FC11" s="382">
        <f t="shared" ref="FC11:FC47" si="90">6*$EW11/10+FC$10+(BS11-273.15)</f>
        <v>65.329272296609929</v>
      </c>
      <c r="FD11" s="382">
        <f t="shared" ref="FD11:FD47" si="91">6*$EW11/10+FD$10+(BT11-273.15)</f>
        <v>75.474152107118414</v>
      </c>
      <c r="FE11" s="382">
        <f t="shared" ref="FE11:FE47" si="92">6*$EW11/10+FE$10+(BU11-273.15)</f>
        <v>85.645373701355595</v>
      </c>
      <c r="FF11" s="382">
        <f t="shared" ref="FF11:FF47" si="93">6*$EW11/10+FF$10+(BV11-273.15)</f>
        <v>95.84293707932153</v>
      </c>
      <c r="FG11" s="382">
        <f t="shared" ref="FG11:FG47" si="94">6*$EW11/10+FG$10+(BW11-273.15)</f>
        <v>106.06684224101627</v>
      </c>
      <c r="FH11" s="382">
        <f t="shared" ref="FH11:FH47" si="95">6*$EW11/10+FH$10+(BX11-273.15)</f>
        <v>116.31709418503556</v>
      </c>
      <c r="FI11" s="382">
        <f t="shared" ref="FI11:FI47" si="96">6*$EW11/10+FI$10+(BY11-273.15)</f>
        <v>126.59367791559231</v>
      </c>
      <c r="FJ11" s="382">
        <f t="shared" ref="FJ11:FJ47" si="97">6*$EW11/10+FJ$10+(BZ11-273.15)</f>
        <v>136.89660842847343</v>
      </c>
      <c r="FK11" s="382">
        <f t="shared" ref="FK11:FK47" si="98">6*$EW11/10+FK$10+(CA11-273.15)</f>
        <v>147.22588072508341</v>
      </c>
      <c r="FL11" s="382">
        <f t="shared" ref="FL11:FL47" si="99">6*$EW11/10+FL$10+(CB11-273.15)</f>
        <v>157.58149480542221</v>
      </c>
      <c r="FM11" s="382">
        <f t="shared" ref="FM11:FM47" si="100">6*$EW11/10+FM$10+(CC11-273.15)</f>
        <v>167.96345066948976</v>
      </c>
      <c r="FN11" s="382">
        <f t="shared" ref="FN11:FN47" si="101">6*$EW11/10+FN$10+(CD11-273.15)</f>
        <v>178.37174831728618</v>
      </c>
      <c r="FO11" s="382">
        <f t="shared" ref="FO11:FO47" si="102">6*$EW11/10+FO$10+(CE11-273.15)</f>
        <v>188.80638774881129</v>
      </c>
      <c r="FP11" s="382">
        <f t="shared" ref="FP11:FP47" si="103">6*$EW11/10+FP$10+(CF11-273.15)</f>
        <v>199.26736896406527</v>
      </c>
      <c r="FQ11" s="382">
        <f t="shared" ref="FQ11:FQ47" si="104">6*$EW11/10+FQ$10+(CG11-273.15)</f>
        <v>209.754691963048</v>
      </c>
      <c r="FR11" s="382">
        <f t="shared" ref="FR11:FR47" si="105">6*$EW11/10+FR$10+(CH11-273.15)</f>
        <v>220.2683567457596</v>
      </c>
      <c r="FS11" s="382">
        <f t="shared" ref="FS11:FS47" si="106">6*$EW11/10+FS$10+(CI11-273.15)</f>
        <v>230.8083633121999</v>
      </c>
      <c r="FT11" s="382">
        <f t="shared" ref="FT11:FT47" si="107">6*$EW11/10+FT$10+(CJ11-273.15)</f>
        <v>241.37471166236907</v>
      </c>
      <c r="FU11" s="382">
        <f t="shared" ref="FU11:FU47" si="108">6*$EW11/10+FU$10+(CK11-273.15)</f>
        <v>251.96740179626704</v>
      </c>
      <c r="FV11" s="382">
        <f t="shared" ref="FV11:FV47" si="109">6*$EW11/10+FV$10+(CL11-273.15)</f>
        <v>262.58643371389377</v>
      </c>
      <c r="FW11" s="382">
        <f t="shared" ref="FW11:FW47" si="110">6*$EW11/10+FW$10+(CM11-273.15)</f>
        <v>273.23180741524931</v>
      </c>
      <c r="FX11" s="382">
        <f t="shared" ref="FX11:FX47" si="111">6*$EW11/10+FX$10+(CN11-273.15)</f>
        <v>283.90352290033366</v>
      </c>
      <c r="FY11" s="382">
        <f t="shared" ref="FY11:FY47" si="112">6*$EW11/10+FY$10+(CO11-273.15)</f>
        <v>294.60158016914681</v>
      </c>
      <c r="FZ11" s="382">
        <f t="shared" ref="FZ11:FZ47" si="113">6*$EW11/10+FZ$10+(CP11-273.15)</f>
        <v>305.32597922168878</v>
      </c>
      <c r="GA11" s="382">
        <f t="shared" ref="GA11:GA47" si="114">6*$EW11/10+GA$10+(CQ11-273.15)</f>
        <v>316.07672005795951</v>
      </c>
      <c r="GB11" s="382">
        <f t="shared" ref="GB11:GB47" si="115">6*$EW11/10+GB$10+(CR11-273.15)</f>
        <v>326.85380267795904</v>
      </c>
      <c r="GC11" s="382">
        <f t="shared" ref="GC11:GC47" si="116">6*$EW11/10+GC$10+(CS11-273.15)</f>
        <v>337.65722708168738</v>
      </c>
      <c r="GD11" s="382">
        <f t="shared" ref="GD11:GD47" si="117">6*$EW11/10+GD$10+(CT11-273.15)</f>
        <v>348.48699326914448</v>
      </c>
      <c r="GE11" s="382">
        <f t="shared" ref="GE11:GE47" si="118">6*$EW11/10+GE$10+(CU11-273.15)</f>
        <v>359.34310124033044</v>
      </c>
      <c r="GF11" s="382">
        <f t="shared" ref="GF11:GF47" si="119">6*$EW11/10+GF$10+(CV11-273.15)</f>
        <v>370.22555099524516</v>
      </c>
      <c r="GG11" s="382">
        <f t="shared" ref="GG11:GG47" si="120">6*$EW11/10+GG$10+(CW11-273.15)</f>
        <v>381.13434253388868</v>
      </c>
      <c r="GH11" s="382">
        <f t="shared" ref="GH11:GH47" si="121">6*$EW11/10+GH$10+(CX11-273.15)</f>
        <v>392.06947585626102</v>
      </c>
      <c r="GI11" s="382">
        <f t="shared" ref="GI11:GI47" si="122">6*$EW11/10+GI$10+(CY11-273.15)</f>
        <v>403.03095096236211</v>
      </c>
      <c r="GJ11" s="382">
        <f t="shared" ref="GJ11:GJ47" si="123">6*$EW11/10+GJ$10+(CZ11-273.15)</f>
        <v>414.01876785219207</v>
      </c>
      <c r="GK11" s="382">
        <f t="shared" ref="GK11:GK47" si="124">6*$EW11/10+GK$10+(DA11-273.15)</f>
        <v>425.03292652575072</v>
      </c>
      <c r="GL11" s="382">
        <f t="shared" ref="GL11:GL47" si="125">6*$EW11/10+GL$10+(DB11-273.15)</f>
        <v>436.07342698303825</v>
      </c>
      <c r="GM11" s="511"/>
      <c r="GN11" s="2"/>
      <c r="GO11" s="604">
        <v>0</v>
      </c>
      <c r="GP11" s="476">
        <f t="shared" ref="GP11:GP47" si="126">SQRT((EY11-DG11)^2)/DG11</f>
        <v>1.5013218356606546</v>
      </c>
      <c r="GQ11" s="476">
        <f t="shared" ref="GQ11:GQ47" si="127">SQRT((EZ11-DH11)^2)/DH11</f>
        <v>0.75263750415391673</v>
      </c>
      <c r="GR11" s="476">
        <f t="shared" ref="GR11:GR47" si="128">SQRT((FA11-DI11)^2)/DI11</f>
        <v>0.50395412144256335</v>
      </c>
      <c r="GS11" s="476">
        <f t="shared" ref="GS11:GS47" si="129">SQRT((FB11-DJ11)^2)/DJ11</f>
        <v>0.38027097592935649</v>
      </c>
      <c r="GT11" s="476">
        <f t="shared" ref="GT11:GT47" si="130">SQRT((FC11-DK11)^2)/DK11</f>
        <v>0.30658792529588774</v>
      </c>
      <c r="GU11" s="476">
        <f t="shared" ref="GU11:GU47" si="131">SQRT((FD11-DL11)^2)/DL11</f>
        <v>0.2579049221020423</v>
      </c>
      <c r="GV11" s="476">
        <f t="shared" ref="GV11:GV47" si="132">SQRT((FE11-DM11)^2)/DM11</f>
        <v>0.22350766030243338</v>
      </c>
      <c r="GW11" s="476">
        <f t="shared" ref="GW11:GW47" si="133">SQRT((FF11-DN11)^2)/DN11</f>
        <v>0.19803898687415053</v>
      </c>
      <c r="GX11" s="476">
        <f t="shared" ref="GX11:GX47" si="134">SQRT((FG11-DO11)^2)/DO11</f>
        <v>0.17852270569345782</v>
      </c>
      <c r="GY11" s="476">
        <f t="shared" ref="GY11:GY47" si="135">SQRT((FH11-DP11)^2)/DP11</f>
        <v>0.16317094185035375</v>
      </c>
      <c r="GZ11" s="476">
        <f t="shared" ref="GZ11:GZ47" si="136">SQRT((FI11-DQ11)^2)/DQ11</f>
        <v>0.15085380125914497</v>
      </c>
      <c r="HA11" s="476">
        <f t="shared" ref="HA11:HA47" si="137">SQRT((FJ11-DR11)^2)/DR11</f>
        <v>0.14080723501772846</v>
      </c>
      <c r="HB11" s="476">
        <f t="shared" ref="HB11:HB47" si="138">SQRT((FK11-DS11)^2)/DS11</f>
        <v>0.1325089238420247</v>
      </c>
      <c r="HC11" s="476">
        <f t="shared" ref="HC11:HC47" si="139">SQRT((FL11-DT11)^2)/DT11</f>
        <v>0.12558424164651</v>
      </c>
      <c r="HD11" s="476">
        <f t="shared" ref="HD11:HD47" si="140">SQRT((FM11-DU11)^2)/DU11</f>
        <v>0.11975846263517387</v>
      </c>
      <c r="HE11" s="476">
        <f t="shared" ref="HE11:HE47" si="141">SQRT((FN11-DV11)^2)/DV11</f>
        <v>0.11482554246097033</v>
      </c>
      <c r="HF11" s="476">
        <f t="shared" ref="HF11:HF47" si="142">SQRT((FO11-DW11)^2)/DW11</f>
        <v>0.11062791779970836</v>
      </c>
      <c r="HG11" s="476">
        <f t="shared" ref="HG11:HG47" si="143">SQRT((FP11-DX11)^2)/DX11</f>
        <v>0.1070430393992144</v>
      </c>
      <c r="HH11" s="476">
        <f t="shared" ref="HH11:HH47" si="144">SQRT((FQ11-DY11)^2)/DY11</f>
        <v>0.10397415784990854</v>
      </c>
      <c r="HI11" s="476">
        <f t="shared" ref="HI11:HI47" si="145">SQRT((FR11-DZ11)^2)/DZ11</f>
        <v>0.10134387362409947</v>
      </c>
      <c r="HJ11" s="476">
        <f t="shared" ref="HJ11:HJ47" si="146">SQRT((FS11-EA11)^2)/EA11</f>
        <v>9.9089529961299813E-2</v>
      </c>
      <c r="HK11" s="476">
        <f t="shared" ref="HK11:HK47" si="147">SQRT((FT11-EB11)^2)/EB11</f>
        <v>9.7159862239275377E-2</v>
      </c>
      <c r="HL11" s="476">
        <f t="shared" ref="HL11:HL47" si="148">SQRT((FU11-EC11)^2)/EC11</f>
        <v>9.5512521422272914E-2</v>
      </c>
      <c r="HM11" s="476">
        <f t="shared" ref="HM11:HM47" si="149">SQRT((FV11-ED11)^2)/ED11</f>
        <v>9.4112216647164557E-2</v>
      </c>
      <c r="HN11" s="476">
        <f t="shared" ref="HN11:HN47" si="150">SQRT((FW11-EE11)^2)/EE11</f>
        <v>9.2929303588927481E-2</v>
      </c>
      <c r="HO11" s="476">
        <f t="shared" ref="HO11:HO47" si="151">SQRT((FX11-EF11)^2)/EF11</f>
        <v>9.1938698587914314E-2</v>
      </c>
      <c r="HP11" s="476">
        <f t="shared" ref="HP11:HP47" si="152">SQRT((FY11-EG11)^2)/EG11</f>
        <v>9.1119034082219358E-2</v>
      </c>
      <c r="HQ11" s="476">
        <f t="shared" ref="HQ11:HQ47" si="153">SQRT((FZ11-EH11)^2)/EH11</f>
        <v>9.0451995018765247E-2</v>
      </c>
      <c r="HR11" s="476">
        <f t="shared" ref="HR11:HR47" si="154">SQRT((GA11-EI11)^2)/EI11</f>
        <v>8.9921792558706568E-2</v>
      </c>
      <c r="HS11" s="476">
        <f t="shared" ref="HS11:HS47" si="155">SQRT((GB11-EJ11)^2)/EJ11</f>
        <v>8.9514743041700248E-2</v>
      </c>
      <c r="HT11" s="476">
        <f t="shared" ref="HT11:HT47" si="156">SQRT((GC11-EK11)^2)/EK11</f>
        <v>8.9218928440999476E-2</v>
      </c>
      <c r="HU11" s="476">
        <f t="shared" ref="HU11:HU47" si="157">SQRT((GD11-EL11)^2)/EL11</f>
        <v>8.9023920483203151E-2</v>
      </c>
      <c r="HV11" s="476">
        <f t="shared" ref="HV11:HV47" si="158">SQRT((GE11-EM11)^2)/EM11</f>
        <v>8.8920554928042503E-2</v>
      </c>
      <c r="HW11" s="476">
        <f t="shared" ref="HW11:HW47" si="159">SQRT((GF11-EN11)^2)/EN11</f>
        <v>8.8900745681171719E-2</v>
      </c>
      <c r="HX11" s="476">
        <f t="shared" ref="HX11:HX47" si="160">SQRT((GG11-EO11)^2)/EO11</f>
        <v>8.8957330773304394E-2</v>
      </c>
      <c r="HY11" s="476">
        <f t="shared" ref="HY11:HY47" si="161">SQRT((GH11-EP11)^2)/EP11</f>
        <v>8.9083944009528196E-2</v>
      </c>
      <c r="HZ11" s="476">
        <f t="shared" ref="HZ11:HZ47" si="162">SQRT((GI11-EQ11)^2)/EQ11</f>
        <v>8.9274907432211462E-2</v>
      </c>
      <c r="IA11" s="476">
        <f t="shared" ref="IA11:IA47" si="163">SQRT((GJ11-ER11)^2)/ER11</f>
        <v>8.9525140763476424E-2</v>
      </c>
      <c r="IB11" s="476">
        <f t="shared" ref="IB11:IB47" si="164">SQRT((GK11-ES11)^2)/ES11</f>
        <v>8.9830084779587524E-2</v>
      </c>
      <c r="IC11" s="476">
        <f t="shared" ref="IC11:IC47" si="165">SQRT((GL11-ET11)^2)/ET11</f>
        <v>9.0185636179177672E-2</v>
      </c>
    </row>
    <row r="12" spans="1:311">
      <c r="I12" s="384"/>
      <c r="J12" s="252"/>
      <c r="K12" s="499">
        <v>1000</v>
      </c>
      <c r="L12" s="382">
        <f>K12*0.0003048</f>
        <v>0.30479999999999996</v>
      </c>
      <c r="M12" s="502">
        <v>10</v>
      </c>
      <c r="N12" s="491">
        <f t="shared" ref="N12:N48" si="166">pN*(1-(L/T0)*K12)^g_RL</f>
        <v>977.16568723752232</v>
      </c>
      <c r="O12" s="263">
        <f t="shared" ref="O12:O48" si="167">ρN*(1-(L/T0)*K12)^(g_RL-1)</f>
        <v>1.1895536292521396</v>
      </c>
      <c r="P12" s="383">
        <f t="shared" ref="P12:P46" si="168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263">
        <f t="shared" si="1"/>
        <v>0.96438755217125327</v>
      </c>
      <c r="T12" s="492">
        <f>O12/Konstanten!$C$22</f>
        <v>0.97106418714460363</v>
      </c>
      <c r="U12" s="492">
        <f t="shared" si="2"/>
        <v>0.99312441436751686</v>
      </c>
      <c r="V12" s="492"/>
      <c r="W12" s="592">
        <v>1000</v>
      </c>
      <c r="X12" s="410">
        <f t="shared" si="3"/>
        <v>1.539419650969499E-2</v>
      </c>
      <c r="Y12" s="410">
        <f t="shared" si="3"/>
        <v>3.0788295614599948E-2</v>
      </c>
      <c r="Z12" s="410">
        <f t="shared" si="3"/>
        <v>4.6182200048858882E-2</v>
      </c>
      <c r="AA12" s="410">
        <f t="shared" si="3"/>
        <v>6.1575812824390896E-2</v>
      </c>
      <c r="AB12" s="410">
        <f t="shared" si="3"/>
        <v>7.6969037368614768E-2</v>
      </c>
      <c r="AC12" s="410">
        <f t="shared" si="3"/>
        <v>9.2361777661232047E-2</v>
      </c>
      <c r="AD12" s="410">
        <f t="shared" si="3"/>
        <v>0.1077539383693549</v>
      </c>
      <c r="AE12" s="410">
        <f t="shared" si="3"/>
        <v>0.12314542498078168</v>
      </c>
      <c r="AF12" s="410">
        <f t="shared" si="3"/>
        <v>0.13853614393497024</v>
      </c>
      <c r="AG12" s="410">
        <f t="shared" si="3"/>
        <v>0.15392600275139265</v>
      </c>
      <c r="AH12" s="410">
        <f t="shared" si="4"/>
        <v>0.16931491015492273</v>
      </c>
      <c r="AI12" s="410">
        <f t="shared" si="4"/>
        <v>0.18470277619792699</v>
      </c>
      <c r="AJ12" s="410">
        <f t="shared" si="4"/>
        <v>0.20008951237876002</v>
      </c>
      <c r="AK12" s="410">
        <f t="shared" si="4"/>
        <v>0.21547503175633195</v>
      </c>
      <c r="AL12" s="410">
        <f t="shared" si="4"/>
        <v>0.23085924906052988</v>
      </c>
      <c r="AM12" s="410">
        <f t="shared" si="4"/>
        <v>0.24624208079816476</v>
      </c>
      <c r="AN12" s="410">
        <f t="shared" si="4"/>
        <v>0.26162344535425541</v>
      </c>
      <c r="AO12" s="410">
        <f t="shared" si="4"/>
        <v>0.277003263088408</v>
      </c>
      <c r="AP12" s="410">
        <f t="shared" si="4"/>
        <v>0.29238145642607194</v>
      </c>
      <c r="AQ12" s="410">
        <f t="shared" si="4"/>
        <v>0.30775794994454198</v>
      </c>
      <c r="AR12" s="410">
        <f t="shared" si="4"/>
        <v>0.32313267045349087</v>
      </c>
      <c r="AS12" s="410">
        <f t="shared" si="4"/>
        <v>0.33850554706994807</v>
      </c>
      <c r="AT12" s="410">
        <f t="shared" si="4"/>
        <v>0.35387651128758107</v>
      </c>
      <c r="AU12" s="410">
        <f t="shared" si="4"/>
        <v>0.36924549704019144</v>
      </c>
      <c r="AV12" s="410">
        <f t="shared" si="4"/>
        <v>0.38461244075937334</v>
      </c>
      <c r="AW12" s="410">
        <f t="shared" si="4"/>
        <v>0.39997728142627959</v>
      </c>
      <c r="AX12" s="410">
        <f t="shared" si="5"/>
        <v>0.41533996061744666</v>
      </c>
      <c r="AY12" s="410">
        <f t="shared" si="5"/>
        <v>0.43070042254472801</v>
      </c>
      <c r="AZ12" s="410">
        <f t="shared" si="5"/>
        <v>0.44605861408929764</v>
      </c>
      <c r="BA12" s="410">
        <f t="shared" si="5"/>
        <v>0.46141448482979724</v>
      </c>
      <c r="BB12" s="410">
        <f t="shared" si="5"/>
        <v>0.47676798706466988</v>
      </c>
      <c r="BC12" s="410">
        <f t="shared" si="5"/>
        <v>0.49211907582874909</v>
      </c>
      <c r="BD12" s="410">
        <f t="shared" si="5"/>
        <v>0.50746770890421633</v>
      </c>
      <c r="BE12" s="410">
        <f t="shared" si="5"/>
        <v>0.52281384682601317</v>
      </c>
      <c r="BF12" s="410">
        <f t="shared" si="5"/>
        <v>0.53815745288185501</v>
      </c>
      <c r="BG12" s="410">
        <f t="shared" si="5"/>
        <v>0.55349849310695687</v>
      </c>
      <c r="BH12" s="410">
        <f t="shared" si="5"/>
        <v>0.56883693627367293</v>
      </c>
      <c r="BI12" s="410">
        <f t="shared" si="5"/>
        <v>0.5841727538761583</v>
      </c>
      <c r="BJ12" s="410">
        <f t="shared" si="5"/>
        <v>0.59950592011027093</v>
      </c>
      <c r="BK12" s="410">
        <f t="shared" si="5"/>
        <v>0.61483641184889792</v>
      </c>
      <c r="BL12" s="253"/>
      <c r="BM12" s="521"/>
      <c r="BN12" s="592">
        <v>1000</v>
      </c>
      <c r="BO12" s="382">
        <f t="shared" si="6"/>
        <v>286.18236333005763</v>
      </c>
      <c r="BP12" s="382">
        <f t="shared" si="7"/>
        <v>286.22305297695033</v>
      </c>
      <c r="BQ12" s="382">
        <f t="shared" si="8"/>
        <v>286.29086791157687</v>
      </c>
      <c r="BR12" s="382">
        <f t="shared" si="9"/>
        <v>286.38580642123435</v>
      </c>
      <c r="BS12" s="382">
        <f t="shared" si="10"/>
        <v>286.50786611330579</v>
      </c>
      <c r="BT12" s="382">
        <f t="shared" si="11"/>
        <v>286.65704392040442</v>
      </c>
      <c r="BU12" s="382">
        <f t="shared" si="12"/>
        <v>286.83333610695416</v>
      </c>
      <c r="BV12" s="382">
        <f t="shared" si="13"/>
        <v>287.03673827718211</v>
      </c>
      <c r="BW12" s="382">
        <f t="shared" si="14"/>
        <v>287.26724538449321</v>
      </c>
      <c r="BX12" s="382">
        <f t="shared" si="15"/>
        <v>287.52485174219237</v>
      </c>
      <c r="BY12" s="382">
        <f t="shared" si="16"/>
        <v>287.80955103551389</v>
      </c>
      <c r="BZ12" s="382">
        <f t="shared" si="17"/>
        <v>288.1213363349151</v>
      </c>
      <c r="CA12" s="382">
        <f t="shared" si="18"/>
        <v>288.46020011058471</v>
      </c>
      <c r="CB12" s="382">
        <f t="shared" si="19"/>
        <v>288.82613424811353</v>
      </c>
      <c r="CC12" s="382">
        <f t="shared" si="20"/>
        <v>289.219130065272</v>
      </c>
      <c r="CD12" s="382">
        <f t="shared" si="21"/>
        <v>289.63917832983344</v>
      </c>
      <c r="CE12" s="382">
        <f t="shared" si="22"/>
        <v>290.08626927838145</v>
      </c>
      <c r="CF12" s="382">
        <f t="shared" si="23"/>
        <v>290.56039263603498</v>
      </c>
      <c r="CG12" s="382">
        <f t="shared" si="24"/>
        <v>291.06153763702298</v>
      </c>
      <c r="CH12" s="382">
        <f t="shared" si="25"/>
        <v>291.58969304603886</v>
      </c>
      <c r="CI12" s="382">
        <f t="shared" si="26"/>
        <v>292.14484718030275</v>
      </c>
      <c r="CJ12" s="382">
        <f t="shared" si="27"/>
        <v>292.72698793225771</v>
      </c>
      <c r="CK12" s="382">
        <f t="shared" si="28"/>
        <v>293.33610279282686</v>
      </c>
      <c r="CL12" s="382">
        <f t="shared" si="29"/>
        <v>293.97217887515495</v>
      </c>
      <c r="CM12" s="382">
        <f t="shared" si="30"/>
        <v>294.63520293876053</v>
      </c>
      <c r="CN12" s="382">
        <f t="shared" si="31"/>
        <v>295.32516141402357</v>
      </c>
      <c r="CO12" s="382">
        <f t="shared" si="32"/>
        <v>296.04204042693237</v>
      </c>
      <c r="CP12" s="382">
        <f t="shared" si="33"/>
        <v>296.78582582401822</v>
      </c>
      <c r="CQ12" s="382">
        <f t="shared" si="34"/>
        <v>297.55650319740272</v>
      </c>
      <c r="CR12" s="382">
        <f t="shared" si="35"/>
        <v>298.35405790988784</v>
      </c>
      <c r="CS12" s="382">
        <f t="shared" si="36"/>
        <v>299.17847512001805</v>
      </c>
      <c r="CT12" s="382">
        <f t="shared" si="37"/>
        <v>300.02973980704644</v>
      </c>
      <c r="CU12" s="382">
        <f t="shared" si="38"/>
        <v>300.90783679573985</v>
      </c>
      <c r="CV12" s="382">
        <f t="shared" si="39"/>
        <v>301.81275078095865</v>
      </c>
      <c r="CW12" s="382">
        <f t="shared" si="40"/>
        <v>302.7444663519513</v>
      </c>
      <c r="CX12" s="382">
        <f t="shared" si="41"/>
        <v>303.7029680163036</v>
      </c>
      <c r="CY12" s="382">
        <f t="shared" si="42"/>
        <v>304.68824022349122</v>
      </c>
      <c r="CZ12" s="382">
        <f t="shared" si="43"/>
        <v>305.70026738797884</v>
      </c>
      <c r="DA12" s="382">
        <f t="shared" si="44"/>
        <v>306.73903391182023</v>
      </c>
      <c r="DB12" s="382">
        <f t="shared" si="45"/>
        <v>307.80452420671321</v>
      </c>
      <c r="DC12" s="521"/>
      <c r="DE12" s="2"/>
      <c r="DF12" s="592">
        <v>1000</v>
      </c>
      <c r="DG12" s="382">
        <f t="shared" si="46"/>
        <v>10.147866586739584</v>
      </c>
      <c r="DH12" s="382">
        <f t="shared" si="47"/>
        <v>20.295668964164083</v>
      </c>
      <c r="DI12" s="382">
        <f t="shared" si="48"/>
        <v>30.443343014543846</v>
      </c>
      <c r="DJ12" s="382">
        <f t="shared" si="49"/>
        <v>40.590824803258784</v>
      </c>
      <c r="DK12" s="382">
        <f t="shared" si="50"/>
        <v>50.738050669586514</v>
      </c>
      <c r="DL12" s="382">
        <f t="shared" si="51"/>
        <v>60.884957316869908</v>
      </c>
      <c r="DM12" s="382">
        <f t="shared" si="52"/>
        <v>71.031481901593466</v>
      </c>
      <c r="DN12" s="382">
        <f t="shared" si="53"/>
        <v>81.177562121238665</v>
      </c>
      <c r="DO12" s="382">
        <f t="shared" si="54"/>
        <v>91.323136300621684</v>
      </c>
      <c r="DP12" s="382">
        <f t="shared" si="55"/>
        <v>101.46814347650493</v>
      </c>
      <c r="DQ12" s="382">
        <f t="shared" si="56"/>
        <v>111.61252348025262</v>
      </c>
      <c r="DR12" s="382">
        <f t="shared" si="57"/>
        <v>121.75621701831319</v>
      </c>
      <c r="DS12" s="382">
        <f t="shared" si="58"/>
        <v>131.89916575033158</v>
      </c>
      <c r="DT12" s="382">
        <f t="shared" si="59"/>
        <v>142.04131236467214</v>
      </c>
      <c r="DU12" s="382">
        <f t="shared" si="60"/>
        <v>152.18260065120865</v>
      </c>
      <c r="DV12" s="382">
        <f t="shared" si="61"/>
        <v>162.32297557116445</v>
      </c>
      <c r="DW12" s="382">
        <f t="shared" si="62"/>
        <v>172.46238332387904</v>
      </c>
      <c r="DX12" s="382">
        <f t="shared" si="63"/>
        <v>182.60077141034137</v>
      </c>
      <c r="DY12" s="382">
        <f t="shared" si="64"/>
        <v>192.73808869334604</v>
      </c>
      <c r="DZ12" s="382">
        <f t="shared" si="65"/>
        <v>202.87428545418572</v>
      </c>
      <c r="EA12" s="382">
        <f t="shared" si="66"/>
        <v>213.00931344573846</v>
      </c>
      <c r="EB12" s="382">
        <f t="shared" si="67"/>
        <v>223.14312594189369</v>
      </c>
      <c r="EC12" s="382">
        <f t="shared" si="68"/>
        <v>233.27567778322251</v>
      </c>
      <c r="ED12" s="382">
        <f t="shared" si="69"/>
        <v>243.40692541883436</v>
      </c>
      <c r="EE12" s="382">
        <f t="shared" si="70"/>
        <v>253.53682694438552</v>
      </c>
      <c r="EF12" s="382">
        <f t="shared" si="71"/>
        <v>263.66534213620338</v>
      </c>
      <c r="EG12" s="382">
        <f t="shared" si="72"/>
        <v>273.79243248149436</v>
      </c>
      <c r="EH12" s="382">
        <f t="shared" si="73"/>
        <v>283.91806120466782</v>
      </c>
      <c r="EI12" s="382">
        <f t="shared" si="74"/>
        <v>294.04219328975137</v>
      </c>
      <c r="EJ12" s="382">
        <f t="shared" si="75"/>
        <v>304.16479549894558</v>
      </c>
      <c r="EK12" s="382">
        <f t="shared" si="76"/>
        <v>314.28583638734608</v>
      </c>
      <c r="EL12" s="382">
        <f t="shared" si="77"/>
        <v>324.4052863138794</v>
      </c>
      <c r="EM12" s="382">
        <f t="shared" si="78"/>
        <v>334.52311744852602</v>
      </c>
      <c r="EN12" s="382">
        <f t="shared" si="79"/>
        <v>344.63930377588798</v>
      </c>
      <c r="EO12" s="382">
        <f t="shared" si="80"/>
        <v>354.75382109519802</v>
      </c>
      <c r="EP12" s="382">
        <f t="shared" si="81"/>
        <v>364.86664701684293</v>
      </c>
      <c r="EQ12" s="382">
        <f t="shared" si="82"/>
        <v>374.97776095553371</v>
      </c>
      <c r="ER12" s="382">
        <f t="shared" si="83"/>
        <v>385.08714412019475</v>
      </c>
      <c r="ES12" s="382">
        <f t="shared" si="84"/>
        <v>395.19477950071507</v>
      </c>
      <c r="ET12" s="382">
        <f t="shared" si="85"/>
        <v>405.30065185168337</v>
      </c>
      <c r="EU12" s="521"/>
      <c r="EV12" s="522"/>
      <c r="EW12" s="537">
        <f t="shared" ref="EW12:EW47" si="169">(EX12*288.15)/(100*(288.15+$F12))</f>
        <v>10.000000000000002</v>
      </c>
      <c r="EX12" s="601">
        <v>1000</v>
      </c>
      <c r="EY12" s="382">
        <f t="shared" si="86"/>
        <v>29.032363330057649</v>
      </c>
      <c r="EZ12" s="382">
        <f t="shared" si="87"/>
        <v>39.073052976950351</v>
      </c>
      <c r="FA12" s="382">
        <f t="shared" si="88"/>
        <v>49.14086791157689</v>
      </c>
      <c r="FB12" s="382">
        <f t="shared" si="89"/>
        <v>59.235806421234372</v>
      </c>
      <c r="FC12" s="382">
        <f t="shared" si="90"/>
        <v>69.357866113305818</v>
      </c>
      <c r="FD12" s="382">
        <f t="shared" si="91"/>
        <v>79.507043920404442</v>
      </c>
      <c r="FE12" s="382">
        <f t="shared" si="92"/>
        <v>89.683336106954187</v>
      </c>
      <c r="FF12" s="382">
        <f t="shared" si="93"/>
        <v>99.886738277182133</v>
      </c>
      <c r="FG12" s="382">
        <f t="shared" si="94"/>
        <v>110.11724538449323</v>
      </c>
      <c r="FH12" s="382">
        <f t="shared" si="95"/>
        <v>120.37485174219239</v>
      </c>
      <c r="FI12" s="382">
        <f t="shared" si="96"/>
        <v>130.65955103551391</v>
      </c>
      <c r="FJ12" s="382">
        <f t="shared" si="97"/>
        <v>140.97133633491512</v>
      </c>
      <c r="FK12" s="382">
        <f t="shared" si="98"/>
        <v>151.31020011058473</v>
      </c>
      <c r="FL12" s="382">
        <f t="shared" si="99"/>
        <v>161.67613424811356</v>
      </c>
      <c r="FM12" s="382">
        <f t="shared" si="100"/>
        <v>172.06913006527202</v>
      </c>
      <c r="FN12" s="382">
        <f t="shared" si="101"/>
        <v>182.48917832983346</v>
      </c>
      <c r="FO12" s="382">
        <f t="shared" si="102"/>
        <v>192.93626927838147</v>
      </c>
      <c r="FP12" s="382">
        <f t="shared" si="103"/>
        <v>203.410392636035</v>
      </c>
      <c r="FQ12" s="382">
        <f t="shared" si="104"/>
        <v>213.911537637023</v>
      </c>
      <c r="FR12" s="382">
        <f t="shared" si="105"/>
        <v>224.43969304603888</v>
      </c>
      <c r="FS12" s="382">
        <f t="shared" si="106"/>
        <v>234.99484718030277</v>
      </c>
      <c r="FT12" s="382">
        <f t="shared" si="107"/>
        <v>245.57698793225774</v>
      </c>
      <c r="FU12" s="382">
        <f t="shared" si="108"/>
        <v>256.18610279282689</v>
      </c>
      <c r="FV12" s="382">
        <f t="shared" si="109"/>
        <v>266.82217887515498</v>
      </c>
      <c r="FW12" s="382">
        <f t="shared" si="110"/>
        <v>277.48520293876055</v>
      </c>
      <c r="FX12" s="382">
        <f t="shared" si="111"/>
        <v>288.17516141402359</v>
      </c>
      <c r="FY12" s="382">
        <f t="shared" si="112"/>
        <v>298.8920404269324</v>
      </c>
      <c r="FZ12" s="382">
        <f t="shared" si="113"/>
        <v>309.63582582401824</v>
      </c>
      <c r="GA12" s="382">
        <f t="shared" si="114"/>
        <v>320.40650319740274</v>
      </c>
      <c r="GB12" s="382">
        <f t="shared" si="115"/>
        <v>331.20405790988787</v>
      </c>
      <c r="GC12" s="382">
        <f t="shared" si="116"/>
        <v>342.02847512001807</v>
      </c>
      <c r="GD12" s="382">
        <f t="shared" si="117"/>
        <v>352.87973980704646</v>
      </c>
      <c r="GE12" s="382">
        <f t="shared" si="118"/>
        <v>363.75783679573988</v>
      </c>
      <c r="GF12" s="382">
        <f t="shared" si="119"/>
        <v>374.66275078095867</v>
      </c>
      <c r="GG12" s="382">
        <f t="shared" si="120"/>
        <v>385.59446635195133</v>
      </c>
      <c r="GH12" s="382">
        <f t="shared" si="121"/>
        <v>396.55296801630362</v>
      </c>
      <c r="GI12" s="382">
        <f t="shared" si="122"/>
        <v>407.53824022349124</v>
      </c>
      <c r="GJ12" s="382">
        <f t="shared" si="123"/>
        <v>418.55026738797886</v>
      </c>
      <c r="GK12" s="382">
        <f t="shared" si="124"/>
        <v>429.58903391182025</v>
      </c>
      <c r="GL12" s="382">
        <f t="shared" si="125"/>
        <v>440.65452420671323</v>
      </c>
      <c r="GM12" s="511"/>
      <c r="GN12" s="2"/>
      <c r="GO12" s="592">
        <v>1000</v>
      </c>
      <c r="GP12" s="477">
        <f t="shared" si="126"/>
        <v>1.8609326977154794</v>
      </c>
      <c r="GQ12" s="477">
        <f t="shared" si="127"/>
        <v>0.92519167739389918</v>
      </c>
      <c r="GR12" s="477">
        <f t="shared" si="128"/>
        <v>0.61417449746240371</v>
      </c>
      <c r="GS12" s="477">
        <f t="shared" si="129"/>
        <v>0.4593398066766729</v>
      </c>
      <c r="GT12" s="477">
        <f t="shared" si="130"/>
        <v>0.36697932218512336</v>
      </c>
      <c r="GU12" s="477">
        <f t="shared" si="131"/>
        <v>0.30585693780842571</v>
      </c>
      <c r="GV12" s="477">
        <f t="shared" si="132"/>
        <v>0.26258573953449083</v>
      </c>
      <c r="GW12" s="477">
        <f t="shared" si="133"/>
        <v>0.23047225941574001</v>
      </c>
      <c r="GX12" s="477">
        <f t="shared" si="134"/>
        <v>0.20579789355902361</v>
      </c>
      <c r="GY12" s="477">
        <f t="shared" si="135"/>
        <v>0.18633146934500999</v>
      </c>
      <c r="GZ12" s="477">
        <f t="shared" si="136"/>
        <v>0.17065313964190809</v>
      </c>
      <c r="HA12" s="477">
        <f t="shared" si="137"/>
        <v>0.15781632993501932</v>
      </c>
      <c r="HB12" s="477">
        <f t="shared" si="138"/>
        <v>0.14716570988019578</v>
      </c>
      <c r="HC12" s="477">
        <f t="shared" si="139"/>
        <v>0.13823317707056684</v>
      </c>
      <c r="HD12" s="477">
        <f t="shared" si="140"/>
        <v>0.13067544731767228</v>
      </c>
      <c r="HE12" s="477">
        <f t="shared" si="141"/>
        <v>0.12423504859808276</v>
      </c>
      <c r="HF12" s="477">
        <f t="shared" si="142"/>
        <v>0.11871508186253642</v>
      </c>
      <c r="HG12" s="477">
        <f t="shared" si="143"/>
        <v>0.11396239492838806</v>
      </c>
      <c r="HH12" s="477">
        <f t="shared" si="144"/>
        <v>0.10985606989890181</v>
      </c>
      <c r="HI12" s="477">
        <f t="shared" si="145"/>
        <v>0.10629936437520164</v>
      </c>
      <c r="HJ12" s="477">
        <f t="shared" si="146"/>
        <v>0.10321395519715086</v>
      </c>
      <c r="HK12" s="477">
        <f t="shared" si="147"/>
        <v>0.10053575209036827</v>
      </c>
      <c r="HL12" s="477">
        <f t="shared" si="148"/>
        <v>9.8211803422105975E-2</v>
      </c>
      <c r="HM12" s="477">
        <f t="shared" si="149"/>
        <v>9.619797553430165E-2</v>
      </c>
      <c r="HN12" s="477">
        <f t="shared" si="150"/>
        <v>9.4457189052177468E-2</v>
      </c>
      <c r="HO12" s="477">
        <f t="shared" si="151"/>
        <v>9.295806221342133E-2</v>
      </c>
      <c r="HP12" s="477">
        <f t="shared" si="152"/>
        <v>9.1673855694074088E-2</v>
      </c>
      <c r="HQ12" s="477">
        <f t="shared" si="153"/>
        <v>9.0581643556699523E-2</v>
      </c>
      <c r="HR12" s="477">
        <f t="shared" si="154"/>
        <v>8.9661655739561794E-2</v>
      </c>
      <c r="HS12" s="477">
        <f t="shared" si="155"/>
        <v>8.8896752060302189E-2</v>
      </c>
      <c r="HT12" s="477">
        <f t="shared" si="156"/>
        <v>8.8271998037099508E-2</v>
      </c>
      <c r="HU12" s="477">
        <f t="shared" si="157"/>
        <v>8.7774320254499522E-2</v>
      </c>
      <c r="HV12" s="477">
        <f t="shared" si="158"/>
        <v>8.739222440049238E-2</v>
      </c>
      <c r="HW12" s="477">
        <f t="shared" si="159"/>
        <v>8.711556307168708E-2</v>
      </c>
      <c r="HX12" s="477">
        <f t="shared" si="160"/>
        <v>8.6935343392614883E-2</v>
      </c>
      <c r="HY12" s="477">
        <f t="shared" si="161"/>
        <v>8.6843566707257819E-2</v>
      </c>
      <c r="HZ12" s="477">
        <f t="shared" si="162"/>
        <v>8.6833094274672673E-2</v>
      </c>
      <c r="IA12" s="477">
        <f t="shared" si="163"/>
        <v>8.6897534178236507E-2</v>
      </c>
      <c r="IB12" s="477">
        <f t="shared" si="164"/>
        <v>8.7031145640533311E-2</v>
      </c>
      <c r="IC12" s="477">
        <f t="shared" si="165"/>
        <v>8.7228757697550757E-2</v>
      </c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</row>
    <row r="13" spans="1:311">
      <c r="I13" s="384"/>
      <c r="J13" s="252"/>
      <c r="K13" s="499">
        <v>2000</v>
      </c>
      <c r="L13" s="382">
        <f t="shared" ref="L13:L76" si="170">K13*0.0003048</f>
        <v>0.60959999999999992</v>
      </c>
      <c r="M13" s="502">
        <v>20</v>
      </c>
      <c r="N13" s="491">
        <f t="shared" si="166"/>
        <v>942.1290513643055</v>
      </c>
      <c r="O13" s="263">
        <f t="shared" si="167"/>
        <v>1.1548973150473005</v>
      </c>
      <c r="P13" s="383">
        <f t="shared" si="168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263">
        <f t="shared" si="1"/>
        <v>0.92980908104051863</v>
      </c>
      <c r="T13" s="492">
        <f>O13/Konstanten!$C$22</f>
        <v>0.94277331840595957</v>
      </c>
      <c r="U13" s="492">
        <f t="shared" si="2"/>
        <v>0.98624882873503383</v>
      </c>
      <c r="V13" s="492"/>
      <c r="W13" s="592">
        <v>2000</v>
      </c>
      <c r="X13" s="410">
        <f t="shared" si="3"/>
        <v>1.5677812062219288E-2</v>
      </c>
      <c r="Y13" s="410">
        <f t="shared" si="3"/>
        <v>3.135542133757277E-2</v>
      </c>
      <c r="Z13" s="410">
        <f t="shared" si="3"/>
        <v>4.7032625340642439E-2</v>
      </c>
      <c r="AA13" s="410">
        <f t="shared" si="3"/>
        <v>6.2709222188198466E-2</v>
      </c>
      <c r="AB13" s="410">
        <f t="shared" si="3"/>
        <v>7.8385010897851659E-2</v>
      </c>
      <c r="AC13" s="410">
        <f t="shared" si="3"/>
        <v>9.4059791684340838E-2</v>
      </c>
      <c r="AD13" s="410">
        <f t="shared" si="3"/>
        <v>0.10973336625205241</v>
      </c>
      <c r="AE13" s="410">
        <f t="shared" si="3"/>
        <v>0.12540553808327085</v>
      </c>
      <c r="AF13" s="410">
        <f t="shared" si="3"/>
        <v>0.14107611272116946</v>
      </c>
      <c r="AG13" s="410">
        <f t="shared" si="3"/>
        <v>0.15674489804678118</v>
      </c>
      <c r="AH13" s="410">
        <f t="shared" si="4"/>
        <v>0.17241170454915153</v>
      </c>
      <c r="AI13" s="410">
        <f t="shared" si="4"/>
        <v>0.1880763455879878</v>
      </c>
      <c r="AJ13" s="410">
        <f t="shared" si="4"/>
        <v>0.20373863764804695</v>
      </c>
      <c r="AK13" s="410">
        <f t="shared" si="4"/>
        <v>0.21939840058458432</v>
      </c>
      <c r="AL13" s="410">
        <f t="shared" si="4"/>
        <v>0.2350554578593165</v>
      </c>
      <c r="AM13" s="410">
        <f t="shared" si="4"/>
        <v>0.25070963676624425</v>
      </c>
      <c r="AN13" s="410">
        <f t="shared" si="4"/>
        <v>0.26636076864683739</v>
      </c>
      <c r="AO13" s="410">
        <f t="shared" si="4"/>
        <v>0.28200868909410942</v>
      </c>
      <c r="AP13" s="410">
        <f t="shared" si="4"/>
        <v>0.29765323814511713</v>
      </c>
      <c r="AQ13" s="410">
        <f t="shared" si="4"/>
        <v>0.31329426046153686</v>
      </c>
      <c r="AR13" s="410">
        <f t="shared" si="4"/>
        <v>0.32893160549797296</v>
      </c>
      <c r="AS13" s="410">
        <f t="shared" si="4"/>
        <v>0.34456512765773589</v>
      </c>
      <c r="AT13" s="410">
        <f t="shared" si="4"/>
        <v>0.36019468643583696</v>
      </c>
      <c r="AU13" s="410">
        <f t="shared" si="4"/>
        <v>0.3758201465490818</v>
      </c>
      <c r="AV13" s="410">
        <f t="shared" si="4"/>
        <v>0.39144137805308366</v>
      </c>
      <c r="AW13" s="410">
        <f t="shared" si="4"/>
        <v>0.40705825644619653</v>
      </c>
      <c r="AX13" s="410">
        <f t="shared" si="5"/>
        <v>0.42267066276027976</v>
      </c>
      <c r="AY13" s="410">
        <f t="shared" si="5"/>
        <v>0.43827848363840127</v>
      </c>
      <c r="AZ13" s="410">
        <f t="shared" si="5"/>
        <v>0.45388161139950162</v>
      </c>
      <c r="BA13" s="410">
        <f t="shared" si="5"/>
        <v>0.46947994409017962</v>
      </c>
      <c r="BB13" s="410">
        <f t="shared" si="5"/>
        <v>0.48507338552375895</v>
      </c>
      <c r="BC13" s="410">
        <f t="shared" si="5"/>
        <v>0.50066184530683688</v>
      </c>
      <c r="BD13" s="410">
        <f t="shared" si="5"/>
        <v>0.51624523885359963</v>
      </c>
      <c r="BE13" s="410">
        <f t="shared" si="5"/>
        <v>0.53182348738813823</v>
      </c>
      <c r="BF13" s="410">
        <f t="shared" si="5"/>
        <v>0.5473965179351491</v>
      </c>
      <c r="BG13" s="410">
        <f t="shared" si="5"/>
        <v>0.56296426329931448</v>
      </c>
      <c r="BH13" s="410">
        <f t="shared" si="5"/>
        <v>0.57852666203378811</v>
      </c>
      <c r="BI13" s="410">
        <f t="shared" si="5"/>
        <v>0.59408365839816657</v>
      </c>
      <c r="BJ13" s="410">
        <f t="shared" si="5"/>
        <v>0.60963520230638657</v>
      </c>
      <c r="BK13" s="410">
        <f t="shared" si="5"/>
        <v>0.62518124926500551</v>
      </c>
      <c r="BL13" s="253"/>
      <c r="BM13" s="521"/>
      <c r="BN13" s="592">
        <v>2000</v>
      </c>
      <c r="BO13" s="382">
        <f t="shared" si="6"/>
        <v>284.20157030951515</v>
      </c>
      <c r="BP13" s="382">
        <f t="shared" si="7"/>
        <v>284.24348051525919</v>
      </c>
      <c r="BQ13" s="382">
        <f t="shared" si="8"/>
        <v>284.31332845046296</v>
      </c>
      <c r="BR13" s="382">
        <f t="shared" si="9"/>
        <v>284.41111050928953</v>
      </c>
      <c r="BS13" s="382">
        <f t="shared" si="10"/>
        <v>284.53682165497702</v>
      </c>
      <c r="BT13" s="382">
        <f t="shared" si="11"/>
        <v>284.69045543119495</v>
      </c>
      <c r="BU13" s="382">
        <f t="shared" si="12"/>
        <v>284.8720039765654</v>
      </c>
      <c r="BV13" s="382">
        <f t="shared" si="13"/>
        <v>285.08145804229281</v>
      </c>
      <c r="BW13" s="382">
        <f t="shared" si="14"/>
        <v>285.31880701283194</v>
      </c>
      <c r="BX13" s="382">
        <f t="shared" si="15"/>
        <v>285.58403892951208</v>
      </c>
      <c r="BY13" s="382">
        <f t="shared" si="16"/>
        <v>285.87714051702375</v>
      </c>
      <c r="BZ13" s="382">
        <f t="shared" si="17"/>
        <v>286.19809721266637</v>
      </c>
      <c r="CA13" s="382">
        <f t="shared" si="18"/>
        <v>286.54689319824104</v>
      </c>
      <c r="CB13" s="382">
        <f t="shared" si="19"/>
        <v>286.92351143446626</v>
      </c>
      <c r="CC13" s="382">
        <f t="shared" si="20"/>
        <v>287.32793369778636</v>
      </c>
      <c r="CD13" s="382">
        <f t="shared" si="21"/>
        <v>287.76014061943204</v>
      </c>
      <c r="CE13" s="382">
        <f t="shared" si="22"/>
        <v>288.22011172658728</v>
      </c>
      <c r="CF13" s="382">
        <f t="shared" si="23"/>
        <v>288.70782548551119</v>
      </c>
      <c r="CG13" s="382">
        <f t="shared" si="24"/>
        <v>289.22325934645664</v>
      </c>
      <c r="CH13" s="382">
        <f t="shared" si="25"/>
        <v>289.76638979022368</v>
      </c>
      <c r="CI13" s="382">
        <f t="shared" si="26"/>
        <v>290.33719237618402</v>
      </c>
      <c r="CJ13" s="382">
        <f t="shared" si="27"/>
        <v>290.935641791607</v>
      </c>
      <c r="CK13" s="382">
        <f t="shared" si="28"/>
        <v>291.56171190211882</v>
      </c>
      <c r="CL13" s="382">
        <f t="shared" si="29"/>
        <v>292.2153758031248</v>
      </c>
      <c r="CM13" s="382">
        <f t="shared" si="30"/>
        <v>292.89660587202309</v>
      </c>
      <c r="CN13" s="382">
        <f t="shared" si="31"/>
        <v>293.60537382104354</v>
      </c>
      <c r="CO13" s="382">
        <f t="shared" si="32"/>
        <v>294.34165075053977</v>
      </c>
      <c r="CP13" s="382">
        <f t="shared" si="33"/>
        <v>295.1054072025737</v>
      </c>
      <c r="CQ13" s="382">
        <f t="shared" si="34"/>
        <v>295.89661321462739</v>
      </c>
      <c r="CR13" s="382">
        <f t="shared" si="35"/>
        <v>296.71523837328544</v>
      </c>
      <c r="CS13" s="382">
        <f t="shared" si="36"/>
        <v>297.56125186773386</v>
      </c>
      <c r="CT13" s="382">
        <f t="shared" si="37"/>
        <v>298.4346225429266</v>
      </c>
      <c r="CU13" s="382">
        <f t="shared" si="38"/>
        <v>299.33531895227765</v>
      </c>
      <c r="CV13" s="382">
        <f t="shared" si="39"/>
        <v>300.26330940973986</v>
      </c>
      <c r="CW13" s="382">
        <f t="shared" si="40"/>
        <v>301.21856204114266</v>
      </c>
      <c r="CX13" s="382">
        <f t="shared" si="41"/>
        <v>302.20104483466247</v>
      </c>
      <c r="CY13" s="382">
        <f t="shared" si="42"/>
        <v>303.21072569031134</v>
      </c>
      <c r="CZ13" s="382">
        <f t="shared" si="43"/>
        <v>304.24757246833451</v>
      </c>
      <c r="DA13" s="382">
        <f t="shared" si="44"/>
        <v>305.31155303641475</v>
      </c>
      <c r="DB13" s="382">
        <f t="shared" si="45"/>
        <v>306.40263531559208</v>
      </c>
      <c r="DC13" s="521"/>
      <c r="DE13" s="2"/>
      <c r="DF13" s="592">
        <v>2000</v>
      </c>
      <c r="DG13" s="382">
        <f t="shared" si="46"/>
        <v>10.298989085095892</v>
      </c>
      <c r="DH13" s="382">
        <f t="shared" si="47"/>
        <v>20.597844956468514</v>
      </c>
      <c r="DI13" s="382">
        <f t="shared" si="48"/>
        <v>30.896434598420161</v>
      </c>
      <c r="DJ13" s="382">
        <f t="shared" si="49"/>
        <v>41.194625390839541</v>
      </c>
      <c r="DK13" s="382">
        <f t="shared" si="50"/>
        <v>51.49228530539105</v>
      </c>
      <c r="DL13" s="382">
        <f t="shared" si="51"/>
        <v>61.789283100150357</v>
      </c>
      <c r="DM13" s="382">
        <f t="shared" si="52"/>
        <v>72.085488511764893</v>
      </c>
      <c r="DN13" s="382">
        <f t="shared" si="53"/>
        <v>82.380772444809935</v>
      </c>
      <c r="DO13" s="382">
        <f t="shared" si="54"/>
        <v>92.675007157689421</v>
      </c>
      <c r="DP13" s="382">
        <f t="shared" si="55"/>
        <v>102.96806644458219</v>
      </c>
      <c r="DQ13" s="382">
        <f t="shared" si="56"/>
        <v>113.25982581290958</v>
      </c>
      <c r="DR13" s="382">
        <f t="shared" si="57"/>
        <v>123.55016265587355</v>
      </c>
      <c r="DS13" s="382">
        <f t="shared" si="58"/>
        <v>133.83895641956786</v>
      </c>
      <c r="DT13" s="382">
        <f t="shared" si="59"/>
        <v>144.12608876421706</v>
      </c>
      <c r="DU13" s="382">
        <f t="shared" si="60"/>
        <v>154.41144371918404</v>
      </c>
      <c r="DV13" s="382">
        <f t="shared" si="61"/>
        <v>164.69490783131636</v>
      </c>
      <c r="DW13" s="382">
        <f t="shared" si="62"/>
        <v>174.97637030630455</v>
      </c>
      <c r="DX13" s="382">
        <f t="shared" si="63"/>
        <v>185.25572314274177</v>
      </c>
      <c r="DY13" s="382">
        <f t="shared" si="64"/>
        <v>195.53286125857957</v>
      </c>
      <c r="DZ13" s="382">
        <f t="shared" si="65"/>
        <v>205.80768260975128</v>
      </c>
      <c r="EA13" s="382">
        <f t="shared" si="66"/>
        <v>216.08008830073624</v>
      </c>
      <c r="EB13" s="382">
        <f t="shared" si="67"/>
        <v>226.34998268689279</v>
      </c>
      <c r="EC13" s="382">
        <f t="shared" si="68"/>
        <v>236.61727346839368</v>
      </c>
      <c r="ED13" s="382">
        <f t="shared" si="69"/>
        <v>246.88187177568642</v>
      </c>
      <c r="EE13" s="382">
        <f t="shared" si="70"/>
        <v>257.14369224636101</v>
      </c>
      <c r="EF13" s="382">
        <f t="shared" si="71"/>
        <v>267.40265309342527</v>
      </c>
      <c r="EG13" s="382">
        <f t="shared" si="72"/>
        <v>277.65867616492932</v>
      </c>
      <c r="EH13" s="382">
        <f t="shared" si="73"/>
        <v>287.91168699501009</v>
      </c>
      <c r="EI13" s="382">
        <f t="shared" si="74"/>
        <v>298.16161484637007</v>
      </c>
      <c r="EJ13" s="382">
        <f t="shared" si="75"/>
        <v>308.40839274429612</v>
      </c>
      <c r="EK13" s="382">
        <f t="shared" si="76"/>
        <v>318.65195750232283</v>
      </c>
      <c r="EL13" s="382">
        <f t="shared" si="77"/>
        <v>328.89224973967282</v>
      </c>
      <c r="EM13" s="382">
        <f t="shared" si="78"/>
        <v>339.12921389066065</v>
      </c>
      <c r="EN13" s="382">
        <f t="shared" si="79"/>
        <v>349.36279820621422</v>
      </c>
      <c r="EO13" s="382">
        <f t="shared" si="80"/>
        <v>359.59295474776587</v>
      </c>
      <c r="EP13" s="382">
        <f t="shared" si="81"/>
        <v>369.81963937370693</v>
      </c>
      <c r="EQ13" s="382">
        <f t="shared" si="82"/>
        <v>380.04281171868564</v>
      </c>
      <c r="ER13" s="382">
        <f t="shared" si="83"/>
        <v>390.26243516599783</v>
      </c>
      <c r="ES13" s="382">
        <f t="shared" si="84"/>
        <v>400.47847681335992</v>
      </c>
      <c r="ET13" s="382">
        <f t="shared" si="85"/>
        <v>410.69090743236427</v>
      </c>
      <c r="EU13" s="521"/>
      <c r="EV13" s="522"/>
      <c r="EW13" s="537">
        <f t="shared" si="169"/>
        <v>20.000000000000004</v>
      </c>
      <c r="EX13" s="601">
        <v>2000</v>
      </c>
      <c r="EY13" s="382">
        <f t="shared" si="86"/>
        <v>33.051570309515171</v>
      </c>
      <c r="EZ13" s="382">
        <f t="shared" si="87"/>
        <v>43.093480515259216</v>
      </c>
      <c r="FA13" s="382">
        <f t="shared" si="88"/>
        <v>53.163328450462984</v>
      </c>
      <c r="FB13" s="382">
        <f t="shared" si="89"/>
        <v>63.261110509289551</v>
      </c>
      <c r="FC13" s="382">
        <f t="shared" si="90"/>
        <v>73.386821654977041</v>
      </c>
      <c r="FD13" s="382">
        <f t="shared" si="91"/>
        <v>83.540455431194971</v>
      </c>
      <c r="FE13" s="382">
        <f t="shared" si="92"/>
        <v>93.722003976565418</v>
      </c>
      <c r="FF13" s="382">
        <f t="shared" si="93"/>
        <v>103.93145804229283</v>
      </c>
      <c r="FG13" s="382">
        <f t="shared" si="94"/>
        <v>114.16880701283196</v>
      </c>
      <c r="FH13" s="382">
        <f t="shared" si="95"/>
        <v>124.4340389295121</v>
      </c>
      <c r="FI13" s="382">
        <f t="shared" si="96"/>
        <v>134.72714051702377</v>
      </c>
      <c r="FJ13" s="382">
        <f t="shared" si="97"/>
        <v>145.04809721266639</v>
      </c>
      <c r="FK13" s="382">
        <f t="shared" si="98"/>
        <v>155.39689319824106</v>
      </c>
      <c r="FL13" s="382">
        <f t="shared" si="99"/>
        <v>165.77351143446629</v>
      </c>
      <c r="FM13" s="382">
        <f t="shared" si="100"/>
        <v>176.17793369778639</v>
      </c>
      <c r="FN13" s="382">
        <f t="shared" si="101"/>
        <v>186.61014061943206</v>
      </c>
      <c r="FO13" s="382">
        <f t="shared" si="102"/>
        <v>197.0701117265873</v>
      </c>
      <c r="FP13" s="382">
        <f t="shared" si="103"/>
        <v>207.55782548551122</v>
      </c>
      <c r="FQ13" s="382">
        <f t="shared" si="104"/>
        <v>218.07325934645667</v>
      </c>
      <c r="FR13" s="382">
        <f t="shared" si="105"/>
        <v>228.61638979022371</v>
      </c>
      <c r="FS13" s="382">
        <f t="shared" si="106"/>
        <v>239.18719237618404</v>
      </c>
      <c r="FT13" s="382">
        <f t="shared" si="107"/>
        <v>249.78564179160702</v>
      </c>
      <c r="FU13" s="382">
        <f t="shared" si="108"/>
        <v>260.41171190211884</v>
      </c>
      <c r="FV13" s="382">
        <f t="shared" si="109"/>
        <v>271.06537580312482</v>
      </c>
      <c r="FW13" s="382">
        <f t="shared" si="110"/>
        <v>281.74660587202311</v>
      </c>
      <c r="FX13" s="382">
        <f t="shared" si="111"/>
        <v>292.45537382104357</v>
      </c>
      <c r="FY13" s="382">
        <f t="shared" si="112"/>
        <v>303.19165075053979</v>
      </c>
      <c r="FZ13" s="382">
        <f t="shared" si="113"/>
        <v>313.95540720257372</v>
      </c>
      <c r="GA13" s="382">
        <f t="shared" si="114"/>
        <v>324.74661321462742</v>
      </c>
      <c r="GB13" s="382">
        <f t="shared" si="115"/>
        <v>335.56523837328547</v>
      </c>
      <c r="GC13" s="382">
        <f t="shared" si="116"/>
        <v>346.41125186773388</v>
      </c>
      <c r="GD13" s="382">
        <f t="shared" si="117"/>
        <v>357.28462254292663</v>
      </c>
      <c r="GE13" s="382">
        <f t="shared" si="118"/>
        <v>368.18531895227767</v>
      </c>
      <c r="GF13" s="382">
        <f t="shared" si="119"/>
        <v>379.11330940973988</v>
      </c>
      <c r="GG13" s="382">
        <f t="shared" si="120"/>
        <v>390.06856204114268</v>
      </c>
      <c r="GH13" s="382">
        <f t="shared" si="121"/>
        <v>401.05104483466249</v>
      </c>
      <c r="GI13" s="382">
        <f t="shared" si="122"/>
        <v>412.06072569031136</v>
      </c>
      <c r="GJ13" s="382">
        <f t="shared" si="123"/>
        <v>423.09757246833453</v>
      </c>
      <c r="GK13" s="382">
        <f t="shared" si="124"/>
        <v>434.16155303641477</v>
      </c>
      <c r="GL13" s="382">
        <f t="shared" si="125"/>
        <v>445.2526353155921</v>
      </c>
      <c r="GM13" s="511"/>
      <c r="GN13" s="2"/>
      <c r="GO13" s="592">
        <v>2000</v>
      </c>
      <c r="GP13" s="477">
        <f t="shared" si="126"/>
        <v>2.2092052954348222</v>
      </c>
      <c r="GQ13" s="477">
        <f t="shared" si="127"/>
        <v>1.0921353960248259</v>
      </c>
      <c r="GR13" s="477">
        <f t="shared" si="128"/>
        <v>0.72069460898835902</v>
      </c>
      <c r="GS13" s="477">
        <f t="shared" si="129"/>
        <v>0.53566417728262539</v>
      </c>
      <c r="GT13" s="477">
        <f t="shared" si="130"/>
        <v>0.42520032311119266</v>
      </c>
      <c r="GU13" s="477">
        <f t="shared" si="131"/>
        <v>0.35202176234654653</v>
      </c>
      <c r="GV13" s="477">
        <f t="shared" si="132"/>
        <v>0.30015077807607954</v>
      </c>
      <c r="GW13" s="477">
        <f t="shared" si="133"/>
        <v>0.26159848903966681</v>
      </c>
      <c r="GX13" s="477">
        <f t="shared" si="134"/>
        <v>0.23192660582771976</v>
      </c>
      <c r="GY13" s="477">
        <f t="shared" si="135"/>
        <v>0.20847213341121615</v>
      </c>
      <c r="GZ13" s="477">
        <f t="shared" si="136"/>
        <v>0.18954041779629241</v>
      </c>
      <c r="HA13" s="477">
        <f t="shared" si="137"/>
        <v>0.1740016694002372</v>
      </c>
      <c r="HB13" s="477">
        <f t="shared" si="138"/>
        <v>0.16107370645577843</v>
      </c>
      <c r="HC13" s="477">
        <f t="shared" si="139"/>
        <v>0.15019780843191621</v>
      </c>
      <c r="HD13" s="477">
        <f t="shared" si="140"/>
        <v>0.14096422813186926</v>
      </c>
      <c r="HE13" s="477">
        <f t="shared" si="141"/>
        <v>0.13306563679893307</v>
      </c>
      <c r="HF13" s="477">
        <f t="shared" si="142"/>
        <v>0.12626700040472091</v>
      </c>
      <c r="HG13" s="477">
        <f t="shared" si="143"/>
        <v>0.12038549721665227</v>
      </c>
      <c r="HH13" s="477">
        <f t="shared" si="144"/>
        <v>0.11527677722707118</v>
      </c>
      <c r="HI13" s="477">
        <f t="shared" si="145"/>
        <v>0.11082534379302969</v>
      </c>
      <c r="HJ13" s="477">
        <f t="shared" si="146"/>
        <v>0.10693768341712158</v>
      </c>
      <c r="HK13" s="477">
        <f t="shared" si="147"/>
        <v>0.10353726926117109</v>
      </c>
      <c r="HL13" s="477">
        <f t="shared" si="148"/>
        <v>0.10056086812657623</v>
      </c>
      <c r="HM13" s="477">
        <f t="shared" si="149"/>
        <v>9.7955770723462482E-2</v>
      </c>
      <c r="HN13" s="477">
        <f t="shared" si="150"/>
        <v>9.5677686707908216E-2</v>
      </c>
      <c r="HO13" s="477">
        <f t="shared" si="151"/>
        <v>9.3689125510902693E-2</v>
      </c>
      <c r="HP13" s="477">
        <f t="shared" si="152"/>
        <v>9.1958137012955729E-2</v>
      </c>
      <c r="HQ13" s="477">
        <f t="shared" si="153"/>
        <v>9.0457322102436954E-2</v>
      </c>
      <c r="HR13" s="477">
        <f t="shared" si="154"/>
        <v>8.916304797301107E-2</v>
      </c>
      <c r="HS13" s="477">
        <f t="shared" si="155"/>
        <v>8.8054820387152385E-2</v>
      </c>
      <c r="HT13" s="477">
        <f t="shared" si="156"/>
        <v>8.7114777461264142E-2</v>
      </c>
      <c r="HU13" s="477">
        <f t="shared" si="157"/>
        <v>8.6327278388977371E-2</v>
      </c>
      <c r="HV13" s="477">
        <f t="shared" si="158"/>
        <v>8.5678566963520456E-2</v>
      </c>
      <c r="HW13" s="477">
        <f t="shared" si="159"/>
        <v>8.5156494498779406E-2</v>
      </c>
      <c r="HX13" s="477">
        <f t="shared" si="160"/>
        <v>8.475029026848907E-2</v>
      </c>
      <c r="HY13" s="477">
        <f t="shared" si="161"/>
        <v>8.4450370223296517E-2</v>
      </c>
      <c r="HZ13" s="477">
        <f t="shared" si="162"/>
        <v>8.4248176743113717E-2</v>
      </c>
      <c r="IA13" s="477">
        <f t="shared" si="163"/>
        <v>8.4136043707025765E-2</v>
      </c>
      <c r="IB13" s="477">
        <f t="shared" si="164"/>
        <v>8.4107082335794559E-2</v>
      </c>
      <c r="IC13" s="477">
        <f t="shared" si="165"/>
        <v>8.415508417098258E-2</v>
      </c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</row>
    <row r="14" spans="1:311">
      <c r="I14" s="384"/>
      <c r="J14" s="252"/>
      <c r="K14" s="499">
        <v>3000</v>
      </c>
      <c r="L14" s="382">
        <f t="shared" si="170"/>
        <v>0.91439999999999999</v>
      </c>
      <c r="M14" s="502">
        <v>30</v>
      </c>
      <c r="N14" s="491">
        <f t="shared" si="166"/>
        <v>908.11666094614407</v>
      </c>
      <c r="O14" s="263">
        <f t="shared" si="167"/>
        <v>1.1210187721258704</v>
      </c>
      <c r="P14" s="383">
        <f t="shared" si="168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263">
        <f t="shared" si="1"/>
        <v>0.89624146158020634</v>
      </c>
      <c r="T14" s="492">
        <f>O14/Konstanten!$C$22</f>
        <v>0.9151173650007105</v>
      </c>
      <c r="U14" s="492">
        <f t="shared" si="2"/>
        <v>0.97937324310255058</v>
      </c>
      <c r="V14" s="492"/>
      <c r="W14" s="592">
        <v>3000</v>
      </c>
      <c r="X14" s="410">
        <f t="shared" si="3"/>
        <v>1.5968691485787816E-2</v>
      </c>
      <c r="Y14" s="410">
        <f t="shared" si="3"/>
        <v>3.1937066212438268E-2</v>
      </c>
      <c r="Z14" s="410">
        <f t="shared" si="3"/>
        <v>4.7904807911398159E-2</v>
      </c>
      <c r="AA14" s="410">
        <f t="shared" si="3"/>
        <v>6.3871601293821065E-2</v>
      </c>
      <c r="AB14" s="410">
        <f t="shared" si="3"/>
        <v>7.9837132536432542E-2</v>
      </c>
      <c r="AC14" s="410">
        <f t="shared" si="3"/>
        <v>9.5801089763023553E-2</v>
      </c>
      <c r="AD14" s="410">
        <f t="shared" si="3"/>
        <v>0.11176316351964014</v>
      </c>
      <c r="AE14" s="410">
        <f t="shared" si="3"/>
        <v>0.1277230472423371</v>
      </c>
      <c r="AF14" s="410">
        <f t="shared" si="3"/>
        <v>0.14368043771589695</v>
      </c>
      <c r="AG14" s="410">
        <f t="shared" si="3"/>
        <v>0.15963503552222405</v>
      </c>
      <c r="AH14" s="410">
        <f t="shared" si="4"/>
        <v>0.17558654547700026</v>
      </c>
      <c r="AI14" s="410">
        <f t="shared" si="4"/>
        <v>0.19153467705349014</v>
      </c>
      <c r="AJ14" s="410">
        <f t="shared" si="4"/>
        <v>0.20747914479214741</v>
      </c>
      <c r="AK14" s="410">
        <f t="shared" si="4"/>
        <v>0.22341966869502131</v>
      </c>
      <c r="AL14" s="410">
        <f t="shared" si="4"/>
        <v>0.23935597460383812</v>
      </c>
      <c r="AM14" s="410">
        <f t="shared" si="4"/>
        <v>0.25528779456086892</v>
      </c>
      <c r="AN14" s="410">
        <f t="shared" si="4"/>
        <v>0.27121486715165755</v>
      </c>
      <c r="AO14" s="410">
        <f t="shared" si="4"/>
        <v>0.28713693782885563</v>
      </c>
      <c r="AP14" s="410">
        <f t="shared" si="4"/>
        <v>0.30305375921643818</v>
      </c>
      <c r="AQ14" s="410">
        <f t="shared" si="4"/>
        <v>0.31896509139373863</v>
      </c>
      <c r="AR14" s="410">
        <f t="shared" si="4"/>
        <v>0.33487070215876358</v>
      </c>
      <c r="AS14" s="410">
        <f t="shared" si="4"/>
        <v>0.35077036727038402</v>
      </c>
      <c r="AT14" s="410">
        <f t="shared" si="4"/>
        <v>0.36666387066908146</v>
      </c>
      <c r="AU14" s="410">
        <f t="shared" si="4"/>
        <v>0.3825510046760367</v>
      </c>
      <c r="AV14" s="410">
        <f t="shared" si="4"/>
        <v>0.39843157017038344</v>
      </c>
      <c r="AW14" s="410">
        <f t="shared" si="4"/>
        <v>0.41430537674465384</v>
      </c>
      <c r="AX14" s="410">
        <f t="shared" si="5"/>
        <v>0.4301722428383678</v>
      </c>
      <c r="AY14" s="410">
        <f t="shared" si="5"/>
        <v>0.44603199584998432</v>
      </c>
      <c r="AZ14" s="410">
        <f t="shared" si="5"/>
        <v>0.46188447222733919</v>
      </c>
      <c r="BA14" s="410">
        <f t="shared" si="5"/>
        <v>0.47772951753692822</v>
      </c>
      <c r="BB14" s="410">
        <f t="shared" si="5"/>
        <v>0.49356698651233455</v>
      </c>
      <c r="BC14" s="410">
        <f t="shared" si="5"/>
        <v>0.50939674308225857</v>
      </c>
      <c r="BD14" s="410">
        <f t="shared" si="5"/>
        <v>0.52521866037865117</v>
      </c>
      <c r="BE14" s="410">
        <f t="shared" si="5"/>
        <v>0.54103262072545899</v>
      </c>
      <c r="BF14" s="410">
        <f t="shared" si="5"/>
        <v>0.55683851560864617</v>
      </c>
      <c r="BG14" s="410">
        <f t="shared" si="5"/>
        <v>0.57263624562808746</v>
      </c>
      <c r="BH14" s="410">
        <f t="shared" si="5"/>
        <v>0.58842572043208663</v>
      </c>
      <c r="BI14" s="410">
        <f t="shared" si="5"/>
        <v>0.60420685863522072</v>
      </c>
      <c r="BJ14" s="410">
        <f t="shared" si="5"/>
        <v>0.61997958772029771</v>
      </c>
      <c r="BK14" s="410">
        <f t="shared" si="5"/>
        <v>0.63574384392523209</v>
      </c>
      <c r="BL14" s="253"/>
      <c r="BM14" s="521"/>
      <c r="BN14" s="592">
        <v>3000</v>
      </c>
      <c r="BO14" s="382">
        <f t="shared" si="6"/>
        <v>282.2207924760412</v>
      </c>
      <c r="BP14" s="382">
        <f t="shared" si="7"/>
        <v>282.26396876219911</v>
      </c>
      <c r="BQ14" s="382">
        <f t="shared" si="8"/>
        <v>282.33592543528511</v>
      </c>
      <c r="BR14" s="382">
        <f t="shared" si="9"/>
        <v>282.43665679900585</v>
      </c>
      <c r="BS14" s="382">
        <f t="shared" si="10"/>
        <v>282.56615489745235</v>
      </c>
      <c r="BT14" s="382">
        <f t="shared" si="11"/>
        <v>282.72440953390611</v>
      </c>
      <c r="BU14" s="382">
        <f t="shared" si="12"/>
        <v>282.91140829487813</v>
      </c>
      <c r="BV14" s="382">
        <f t="shared" si="13"/>
        <v>283.12713657928145</v>
      </c>
      <c r="BW14" s="382">
        <f t="shared" si="14"/>
        <v>283.37157763261234</v>
      </c>
      <c r="BX14" s="382">
        <f t="shared" si="15"/>
        <v>283.64471258599627</v>
      </c>
      <c r="BY14" s="382">
        <f t="shared" si="16"/>
        <v>283.94652049993437</v>
      </c>
      <c r="BZ14" s="382">
        <f t="shared" si="17"/>
        <v>284.27697841257083</v>
      </c>
      <c r="CA14" s="382">
        <f t="shared" si="18"/>
        <v>284.63606139227875</v>
      </c>
      <c r="CB14" s="382">
        <f t="shared" si="19"/>
        <v>285.02374259435254</v>
      </c>
      <c r="CC14" s="382">
        <f t="shared" si="20"/>
        <v>285.43999332157517</v>
      </c>
      <c r="CD14" s="382">
        <f t="shared" si="21"/>
        <v>285.88478308841911</v>
      </c>
      <c r="CE14" s="382">
        <f t="shared" si="22"/>
        <v>286.35807968862656</v>
      </c>
      <c r="CF14" s="382">
        <f t="shared" si="23"/>
        <v>286.85984926590481</v>
      </c>
      <c r="CG14" s="382">
        <f t="shared" si="24"/>
        <v>287.39005638746471</v>
      </c>
      <c r="CH14" s="382">
        <f t="shared" si="25"/>
        <v>287.94866412012362</v>
      </c>
      <c r="CI14" s="382">
        <f t="shared" si="26"/>
        <v>288.53563410868878</v>
      </c>
      <c r="CJ14" s="382">
        <f t="shared" si="27"/>
        <v>289.15092665633284</v>
      </c>
      <c r="CK14" s="382">
        <f t="shared" si="28"/>
        <v>289.79450080667391</v>
      </c>
      <c r="CL14" s="382">
        <f t="shared" si="29"/>
        <v>290.46631442726977</v>
      </c>
      <c r="CM14" s="382">
        <f t="shared" si="30"/>
        <v>291.16632429423674</v>
      </c>
      <c r="CN14" s="382">
        <f t="shared" si="31"/>
        <v>291.8944861777112</v>
      </c>
      <c r="CO14" s="382">
        <f t="shared" si="32"/>
        <v>292.65075492786769</v>
      </c>
      <c r="CP14" s="382">
        <f t="shared" si="33"/>
        <v>293.43508456122197</v>
      </c>
      <c r="CQ14" s="382">
        <f t="shared" si="34"/>
        <v>294.24742834694604</v>
      </c>
      <c r="CR14" s="382">
        <f t="shared" si="35"/>
        <v>295.08773889293678</v>
      </c>
      <c r="CS14" s="382">
        <f t="shared" si="36"/>
        <v>295.95596823138322</v>
      </c>
      <c r="CT14" s="382">
        <f t="shared" si="37"/>
        <v>296.85206790359064</v>
      </c>
      <c r="CU14" s="382">
        <f t="shared" si="38"/>
        <v>297.77598904382995</v>
      </c>
      <c r="CV14" s="382">
        <f t="shared" si="39"/>
        <v>298.72768246199013</v>
      </c>
      <c r="CW14" s="382">
        <f t="shared" si="40"/>
        <v>299.70709872482763</v>
      </c>
      <c r="CX14" s="382">
        <f t="shared" si="41"/>
        <v>300.71418823561413</v>
      </c>
      <c r="CY14" s="382">
        <f t="shared" si="42"/>
        <v>301.74890131200254</v>
      </c>
      <c r="CZ14" s="382">
        <f t="shared" si="43"/>
        <v>302.81118826194052</v>
      </c>
      <c r="DA14" s="382">
        <f t="shared" si="44"/>
        <v>303.90099945747608</v>
      </c>
      <c r="DB14" s="382">
        <f t="shared" si="45"/>
        <v>305.01828540631436</v>
      </c>
      <c r="DC14" s="521"/>
      <c r="DE14" s="2"/>
      <c r="DF14" s="592">
        <v>3000</v>
      </c>
      <c r="DG14" s="382">
        <f t="shared" si="46"/>
        <v>10.453442661289561</v>
      </c>
      <c r="DH14" s="382">
        <f t="shared" si="47"/>
        <v>20.906677965358725</v>
      </c>
      <c r="DI14" s="382">
        <f t="shared" si="48"/>
        <v>31.359498876133848</v>
      </c>
      <c r="DJ14" s="382">
        <f t="shared" si="49"/>
        <v>41.811698998878036</v>
      </c>
      <c r="DK14" s="382">
        <f t="shared" si="50"/>
        <v>52.263072898248751</v>
      </c>
      <c r="DL14" s="382">
        <f t="shared" si="51"/>
        <v>62.713416413493597</v>
      </c>
      <c r="DM14" s="382">
        <f t="shared" si="52"/>
        <v>73.16252696951949</v>
      </c>
      <c r="DN14" s="382">
        <f t="shared" si="53"/>
        <v>83.61020388309413</v>
      </c>
      <c r="DO14" s="382">
        <f t="shared" si="54"/>
        <v>94.056248663133076</v>
      </c>
      <c r="DP14" s="382">
        <f t="shared" si="55"/>
        <v>104.50046530422804</v>
      </c>
      <c r="DQ14" s="382">
        <f t="shared" si="56"/>
        <v>114.94266057249088</v>
      </c>
      <c r="DR14" s="382">
        <f t="shared" si="57"/>
        <v>125.38264428298548</v>
      </c>
      <c r="DS14" s="382">
        <f t="shared" si="58"/>
        <v>135.82022956786469</v>
      </c>
      <c r="DT14" s="382">
        <f t="shared" si="59"/>
        <v>146.25523313455719</v>
      </c>
      <c r="DU14" s="382">
        <f t="shared" si="60"/>
        <v>156.68747551326754</v>
      </c>
      <c r="DV14" s="382">
        <f t="shared" si="61"/>
        <v>167.11678129320782</v>
      </c>
      <c r="DW14" s="382">
        <f t="shared" si="62"/>
        <v>177.54297934695472</v>
      </c>
      <c r="DX14" s="382">
        <f t="shared" si="63"/>
        <v>187.96590304243864</v>
      </c>
      <c r="DY14" s="382">
        <f t="shared" si="64"/>
        <v>198.38539044208972</v>
      </c>
      <c r="DZ14" s="382">
        <f t="shared" si="65"/>
        <v>208.80128448877315</v>
      </c>
      <c r="EA14" s="382">
        <f t="shared" si="66"/>
        <v>219.21343317816061</v>
      </c>
      <c r="EB14" s="382">
        <f t="shared" si="67"/>
        <v>229.62168971727368</v>
      </c>
      <c r="EC14" s="382">
        <f t="shared" si="68"/>
        <v>240.02591266898898</v>
      </c>
      <c r="ED14" s="382">
        <f t="shared" si="69"/>
        <v>250.42596608236587</v>
      </c>
      <c r="EE14" s="382">
        <f t="shared" si="70"/>
        <v>260.82171960868038</v>
      </c>
      <c r="EF14" s="382">
        <f t="shared" si="71"/>
        <v>271.21304860318321</v>
      </c>
      <c r="EG14" s="382">
        <f t="shared" si="72"/>
        <v>281.59983421254992</v>
      </c>
      <c r="EH14" s="382">
        <f t="shared" si="73"/>
        <v>291.98196344816705</v>
      </c>
      <c r="EI14" s="382">
        <f t="shared" si="74"/>
        <v>302.35932924533404</v>
      </c>
      <c r="EJ14" s="382">
        <f t="shared" si="75"/>
        <v>312.73183050861792</v>
      </c>
      <c r="EK14" s="382">
        <f t="shared" si="76"/>
        <v>323.09937214355449</v>
      </c>
      <c r="EL14" s="382">
        <f t="shared" si="77"/>
        <v>333.4618650749976</v>
      </c>
      <c r="EM14" s="382">
        <f t="shared" si="78"/>
        <v>343.81922625244329</v>
      </c>
      <c r="EN14" s="382">
        <f t="shared" si="79"/>
        <v>354.17137864266192</v>
      </c>
      <c r="EO14" s="382">
        <f t="shared" si="80"/>
        <v>364.51825121007414</v>
      </c>
      <c r="EP14" s="382">
        <f t="shared" si="81"/>
        <v>374.85977888525889</v>
      </c>
      <c r="EQ14" s="382">
        <f t="shared" si="82"/>
        <v>385.19590252208792</v>
      </c>
      <c r="ER14" s="382">
        <f t="shared" si="83"/>
        <v>395.52656884394463</v>
      </c>
      <c r="ES14" s="382">
        <f t="shared" si="84"/>
        <v>405.85173037954382</v>
      </c>
      <c r="ET14" s="382">
        <f t="shared" si="85"/>
        <v>416.1713453888778</v>
      </c>
      <c r="EU14" s="521"/>
      <c r="EV14" s="522"/>
      <c r="EW14" s="537">
        <f t="shared" si="169"/>
        <v>30</v>
      </c>
      <c r="EX14" s="601">
        <v>3000</v>
      </c>
      <c r="EY14" s="382">
        <f t="shared" si="86"/>
        <v>37.07079247604122</v>
      </c>
      <c r="EZ14" s="382">
        <f t="shared" si="87"/>
        <v>47.113968762199136</v>
      </c>
      <c r="FA14" s="382">
        <f t="shared" si="88"/>
        <v>57.185925435285128</v>
      </c>
      <c r="FB14" s="382">
        <f t="shared" si="89"/>
        <v>67.286656799005868</v>
      </c>
      <c r="FC14" s="382">
        <f t="shared" si="90"/>
        <v>77.416154897452373</v>
      </c>
      <c r="FD14" s="382">
        <f t="shared" si="91"/>
        <v>87.574409533906135</v>
      </c>
      <c r="FE14" s="382">
        <f t="shared" si="92"/>
        <v>97.761408294878152</v>
      </c>
      <c r="FF14" s="382">
        <f t="shared" si="93"/>
        <v>107.97713657928148</v>
      </c>
      <c r="FG14" s="382">
        <f t="shared" si="94"/>
        <v>118.22157763261237</v>
      </c>
      <c r="FH14" s="382">
        <f t="shared" si="95"/>
        <v>128.4947125859963</v>
      </c>
      <c r="FI14" s="382">
        <f t="shared" si="96"/>
        <v>138.79652049993439</v>
      </c>
      <c r="FJ14" s="382">
        <f t="shared" si="97"/>
        <v>149.12697841257085</v>
      </c>
      <c r="FK14" s="382">
        <f t="shared" si="98"/>
        <v>159.48606139227877</v>
      </c>
      <c r="FL14" s="382">
        <f t="shared" si="99"/>
        <v>169.87374259435256</v>
      </c>
      <c r="FM14" s="382">
        <f t="shared" si="100"/>
        <v>180.2899933215752</v>
      </c>
      <c r="FN14" s="382">
        <f t="shared" si="101"/>
        <v>190.73478308841914</v>
      </c>
      <c r="FO14" s="382">
        <f t="shared" si="102"/>
        <v>201.20807968862658</v>
      </c>
      <c r="FP14" s="382">
        <f t="shared" si="103"/>
        <v>211.70984926590484</v>
      </c>
      <c r="FQ14" s="382">
        <f t="shared" si="104"/>
        <v>222.24005638746473</v>
      </c>
      <c r="FR14" s="382">
        <f t="shared" si="105"/>
        <v>232.79866412012365</v>
      </c>
      <c r="FS14" s="382">
        <f t="shared" si="106"/>
        <v>243.38563410868881</v>
      </c>
      <c r="FT14" s="382">
        <f t="shared" si="107"/>
        <v>254.00092665633287</v>
      </c>
      <c r="FU14" s="382">
        <f t="shared" si="108"/>
        <v>264.64450080667393</v>
      </c>
      <c r="FV14" s="382">
        <f t="shared" si="109"/>
        <v>275.31631442726979</v>
      </c>
      <c r="FW14" s="382">
        <f t="shared" si="110"/>
        <v>286.01632429423677</v>
      </c>
      <c r="FX14" s="382">
        <f t="shared" si="111"/>
        <v>296.74448617771122</v>
      </c>
      <c r="FY14" s="382">
        <f t="shared" si="112"/>
        <v>307.50075492786772</v>
      </c>
      <c r="FZ14" s="382">
        <f t="shared" si="113"/>
        <v>318.28508456122199</v>
      </c>
      <c r="GA14" s="382">
        <f t="shared" si="114"/>
        <v>329.09742834694606</v>
      </c>
      <c r="GB14" s="382">
        <f t="shared" si="115"/>
        <v>339.93773889293681</v>
      </c>
      <c r="GC14" s="382">
        <f t="shared" si="116"/>
        <v>350.80596823138325</v>
      </c>
      <c r="GD14" s="382">
        <f t="shared" si="117"/>
        <v>361.70206790359066</v>
      </c>
      <c r="GE14" s="382">
        <f t="shared" si="118"/>
        <v>372.62598904382997</v>
      </c>
      <c r="GF14" s="382">
        <f t="shared" si="119"/>
        <v>383.57768246199015</v>
      </c>
      <c r="GG14" s="382">
        <f t="shared" si="120"/>
        <v>394.55709872482765</v>
      </c>
      <c r="GH14" s="382">
        <f t="shared" si="121"/>
        <v>405.56418823561415</v>
      </c>
      <c r="GI14" s="382">
        <f t="shared" si="122"/>
        <v>416.59890131200257</v>
      </c>
      <c r="GJ14" s="382">
        <f t="shared" si="123"/>
        <v>427.66118826194054</v>
      </c>
      <c r="GK14" s="382">
        <f t="shared" si="124"/>
        <v>438.7509994574761</v>
      </c>
      <c r="GL14" s="382">
        <f t="shared" si="125"/>
        <v>449.86828540631438</v>
      </c>
      <c r="GM14" s="511"/>
      <c r="GN14" s="2"/>
      <c r="GO14" s="592">
        <v>3000</v>
      </c>
      <c r="GP14" s="477">
        <f t="shared" si="126"/>
        <v>2.546275966416224</v>
      </c>
      <c r="GQ14" s="477">
        <f t="shared" si="127"/>
        <v>1.2535368287713871</v>
      </c>
      <c r="GR14" s="477">
        <f t="shared" si="128"/>
        <v>0.82355992553205259</v>
      </c>
      <c r="GS14" s="477">
        <f t="shared" si="129"/>
        <v>0.60927822619242089</v>
      </c>
      <c r="GT14" s="477">
        <f t="shared" si="130"/>
        <v>0.48127828319957933</v>
      </c>
      <c r="GU14" s="477">
        <f t="shared" si="131"/>
        <v>0.39642224171769685</v>
      </c>
      <c r="GV14" s="477">
        <f t="shared" si="132"/>
        <v>0.33622241254196827</v>
      </c>
      <c r="GW14" s="477">
        <f t="shared" si="133"/>
        <v>0.29143491541125532</v>
      </c>
      <c r="GX14" s="477">
        <f t="shared" si="134"/>
        <v>0.25692422686374156</v>
      </c>
      <c r="GY14" s="477">
        <f t="shared" si="135"/>
        <v>0.22960899946153115</v>
      </c>
      <c r="GZ14" s="477">
        <f t="shared" si="136"/>
        <v>0.2075283433377601</v>
      </c>
      <c r="HA14" s="477">
        <f t="shared" si="137"/>
        <v>0.18937496704882856</v>
      </c>
      <c r="HB14" s="477">
        <f t="shared" si="138"/>
        <v>0.17424379195728781</v>
      </c>
      <c r="HC14" s="477">
        <f t="shared" si="139"/>
        <v>0.16148830338307255</v>
      </c>
      <c r="HD14" s="477">
        <f t="shared" si="140"/>
        <v>0.1506343613680157</v>
      </c>
      <c r="HE14" s="477">
        <f t="shared" si="141"/>
        <v>0.14132633247509313</v>
      </c>
      <c r="HF14" s="477">
        <f t="shared" si="142"/>
        <v>0.1332922339633914</v>
      </c>
      <c r="HG14" s="477">
        <f t="shared" si="143"/>
        <v>0.12632049663871925</v>
      </c>
      <c r="HH14" s="477">
        <f t="shared" si="144"/>
        <v>0.12024406581662266</v>
      </c>
      <c r="HI14" s="477">
        <f t="shared" si="145"/>
        <v>0.11492927205934306</v>
      </c>
      <c r="HJ14" s="477">
        <f t="shared" si="146"/>
        <v>0.11026788176289724</v>
      </c>
      <c r="HK14" s="477">
        <f t="shared" si="147"/>
        <v>0.10617131582420027</v>
      </c>
      <c r="HL14" s="477">
        <f t="shared" si="148"/>
        <v>0.10256637653800135</v>
      </c>
      <c r="HM14" s="477">
        <f t="shared" si="149"/>
        <v>9.9392042823216661E-2</v>
      </c>
      <c r="HN14" s="477">
        <f t="shared" si="150"/>
        <v>9.6597034646335053E-2</v>
      </c>
      <c r="HO14" s="477">
        <f t="shared" si="151"/>
        <v>9.413793954981689E-2</v>
      </c>
      <c r="HP14" s="477">
        <f t="shared" si="152"/>
        <v>9.1977755554244867E-2</v>
      </c>
      <c r="HQ14" s="477">
        <f t="shared" si="153"/>
        <v>9.0084746339902946E-2</v>
      </c>
      <c r="HR14" s="477">
        <f t="shared" si="154"/>
        <v>8.8431533329394171E-2</v>
      </c>
      <c r="HS14" s="477">
        <f t="shared" si="155"/>
        <v>8.6994369393329718E-2</v>
      </c>
      <c r="HT14" s="477">
        <f t="shared" si="156"/>
        <v>8.5752553166579953E-2</v>
      </c>
      <c r="HU14" s="477">
        <f t="shared" si="157"/>
        <v>8.4687953215404899E-2</v>
      </c>
      <c r="HV14" s="477">
        <f t="shared" si="158"/>
        <v>8.3784618752634335E-2</v>
      </c>
      <c r="HW14" s="477">
        <f t="shared" si="159"/>
        <v>8.3028459081097739E-2</v>
      </c>
      <c r="HX14" s="477">
        <f t="shared" si="160"/>
        <v>8.2406978018343277E-2</v>
      </c>
      <c r="HY14" s="477">
        <f t="shared" si="161"/>
        <v>8.1909052610719277E-2</v>
      </c>
      <c r="HZ14" s="477">
        <f t="shared" si="162"/>
        <v>8.1524747756406724E-2</v>
      </c>
      <c r="IA14" s="477">
        <f t="shared" si="163"/>
        <v>8.1245160121404258E-2</v>
      </c>
      <c r="IB14" s="477">
        <f t="shared" si="164"/>
        <v>8.1062286089468152E-2</v>
      </c>
      <c r="IC14" s="477">
        <f t="shared" si="165"/>
        <v>8.0968909538809253E-2</v>
      </c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  <c r="IX14" s="90"/>
      <c r="IY14" s="90"/>
      <c r="IZ14" s="90"/>
      <c r="JA14" s="90"/>
      <c r="JB14" s="90"/>
      <c r="JC14" s="90"/>
      <c r="JD14" s="90"/>
      <c r="JE14" s="90"/>
      <c r="JF14" s="90"/>
      <c r="JG14" s="90"/>
      <c r="JH14" s="90"/>
      <c r="JI14" s="90"/>
      <c r="JJ14" s="90"/>
      <c r="JK14" s="90"/>
      <c r="JL14" s="90"/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  <c r="KD14" s="90"/>
      <c r="KE14" s="90"/>
      <c r="KF14" s="90"/>
      <c r="KG14" s="90"/>
      <c r="KH14" s="90"/>
      <c r="KI14" s="90"/>
      <c r="KJ14" s="90"/>
      <c r="KK14" s="90"/>
      <c r="KL14" s="90"/>
      <c r="KM14" s="90"/>
      <c r="KN14" s="90"/>
      <c r="KO14" s="90"/>
      <c r="KP14" s="90"/>
      <c r="KQ14" s="90"/>
      <c r="KR14" s="90"/>
      <c r="KS14" s="90"/>
      <c r="KT14" s="90"/>
      <c r="KU14" s="90"/>
      <c r="KV14" s="90"/>
      <c r="KW14" s="90"/>
      <c r="KX14" s="90"/>
      <c r="KY14" s="90"/>
    </row>
    <row r="15" spans="1:311">
      <c r="I15" s="384"/>
      <c r="J15" s="252"/>
      <c r="K15" s="499">
        <v>4000</v>
      </c>
      <c r="L15" s="382">
        <f t="shared" si="170"/>
        <v>1.2191999999999998</v>
      </c>
      <c r="M15" s="502">
        <v>40</v>
      </c>
      <c r="N15" s="491">
        <f t="shared" si="166"/>
        <v>875.10545016230833</v>
      </c>
      <c r="O15" s="263">
        <f t="shared" si="167"/>
        <v>1.0879058223198341</v>
      </c>
      <c r="P15" s="383">
        <f t="shared" si="168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263">
        <f t="shared" si="1"/>
        <v>0.8636619295951723</v>
      </c>
      <c r="T15" s="492">
        <f>O15/Konstanten!$C$22</f>
        <v>0.88808638556721142</v>
      </c>
      <c r="U15" s="492">
        <f t="shared" si="2"/>
        <v>0.97249765747006744</v>
      </c>
      <c r="V15" s="492"/>
      <c r="W15" s="592">
        <v>4000</v>
      </c>
      <c r="X15" s="410">
        <f t="shared" si="3"/>
        <v>1.6267073754916952E-2</v>
      </c>
      <c r="Y15" s="410">
        <f t="shared" si="3"/>
        <v>3.2533707525428328E-2</v>
      </c>
      <c r="Z15" s="410">
        <f t="shared" si="3"/>
        <v>4.8799462037068614E-2</v>
      </c>
      <c r="AA15" s="410">
        <f t="shared" si="3"/>
        <v>6.5063899433023417E-2</v>
      </c>
      <c r="AB15" s="410">
        <f t="shared" si="3"/>
        <v>8.1326583976869496E-2</v>
      </c>
      <c r="AC15" s="410">
        <f t="shared" si="3"/>
        <v>9.7587082748543663E-2</v>
      </c>
      <c r="AD15" s="410">
        <f t="shared" si="3"/>
        <v>0.11384496633075034</v>
      </c>
      <c r="AE15" s="410">
        <f t="shared" si="3"/>
        <v>0.13009980948396443</v>
      </c>
      <c r="AF15" s="410">
        <f t="shared" si="3"/>
        <v>0.14635119180761905</v>
      </c>
      <c r="AG15" s="410">
        <f t="shared" si="3"/>
        <v>0.16259869838550323</v>
      </c>
      <c r="AH15" s="410">
        <f t="shared" si="4"/>
        <v>0.17884192041333197</v>
      </c>
      <c r="AI15" s="410">
        <f t="shared" si="4"/>
        <v>0.19508045580660691</v>
      </c>
      <c r="AJ15" s="410">
        <f t="shared" si="4"/>
        <v>0.21131390978699963</v>
      </c>
      <c r="AK15" s="410">
        <f t="shared" si="4"/>
        <v>0.2275418954455255</v>
      </c>
      <c r="AL15" s="410">
        <f t="shared" si="4"/>
        <v>0.24376403428101889</v>
      </c>
      <c r="AM15" s="410">
        <f t="shared" si="4"/>
        <v>0.25997995671247592</v>
      </c>
      <c r="AN15" s="410">
        <f t="shared" si="4"/>
        <v>0.2761893025640057</v>
      </c>
      <c r="AO15" s="410">
        <f t="shared" si="4"/>
        <v>0.29239172152122417</v>
      </c>
      <c r="AP15" s="410">
        <f t="shared" si="4"/>
        <v>0.30858687355813252</v>
      </c>
      <c r="AQ15" s="410">
        <f t="shared" si="4"/>
        <v>0.32477442933364747</v>
      </c>
      <c r="AR15" s="410">
        <f t="shared" si="4"/>
        <v>0.3409540705570519</v>
      </c>
      <c r="AS15" s="410">
        <f t="shared" si="4"/>
        <v>0.35712549032187729</v>
      </c>
      <c r="AT15" s="410">
        <f t="shared" si="4"/>
        <v>0.37328839340777309</v>
      </c>
      <c r="AU15" s="410">
        <f t="shared" si="4"/>
        <v>0.38944249655015545</v>
      </c>
      <c r="AV15" s="410">
        <f t="shared" si="4"/>
        <v>0.40558752867749337</v>
      </c>
      <c r="AW15" s="410">
        <f t="shared" si="4"/>
        <v>0.42172323111630666</v>
      </c>
      <c r="AX15" s="410">
        <f t="shared" si="5"/>
        <v>0.43784935776398287</v>
      </c>
      <c r="AY15" s="410">
        <f t="shared" si="5"/>
        <v>0.45396567522978282</v>
      </c>
      <c r="AZ15" s="410">
        <f t="shared" si="5"/>
        <v>0.47007196294436759</v>
      </c>
      <c r="BA15" s="410">
        <f t="shared" si="5"/>
        <v>0.48616801323846909</v>
      </c>
      <c r="BB15" s="410">
        <f t="shared" si="5"/>
        <v>0.50225363139126533</v>
      </c>
      <c r="BC15" s="410">
        <f t="shared" si="5"/>
        <v>0.51832863564925569</v>
      </c>
      <c r="BD15" s="410">
        <f t="shared" si="5"/>
        <v>0.53439285721645891</v>
      </c>
      <c r="BE15" s="410">
        <f t="shared" si="5"/>
        <v>0.55044614021683191</v>
      </c>
      <c r="BF15" s="410">
        <f t="shared" si="5"/>
        <v>0.56648834162995843</v>
      </c>
      <c r="BG15" s="410">
        <f t="shared" si="5"/>
        <v>0.5825193312010063</v>
      </c>
      <c r="BH15" s="410">
        <f t="shared" si="5"/>
        <v>0.59853899132614541</v>
      </c>
      <c r="BI15" s="410">
        <f t="shared" si="5"/>
        <v>0.61454721691455572</v>
      </c>
      <c r="BJ15" s="410">
        <f t="shared" si="5"/>
        <v>0.63054391522826769</v>
      </c>
      <c r="BK15" s="410">
        <f t="shared" si="5"/>
        <v>0.64652900570109428</v>
      </c>
      <c r="BL15" s="253"/>
      <c r="BM15" s="521"/>
      <c r="BN15" s="592">
        <v>4000</v>
      </c>
      <c r="BO15" s="382">
        <f t="shared" si="6"/>
        <v>280.2400305089393</v>
      </c>
      <c r="BP15" s="382">
        <f t="shared" si="7"/>
        <v>280.28452043125287</v>
      </c>
      <c r="BQ15" s="382">
        <f t="shared" si="8"/>
        <v>280.35866495741868</v>
      </c>
      <c r="BR15" s="382">
        <f t="shared" si="9"/>
        <v>280.46245608485589</v>
      </c>
      <c r="BS15" s="382">
        <f t="shared" si="10"/>
        <v>280.59588263779261</v>
      </c>
      <c r="BT15" s="382">
        <f t="shared" si="11"/>
        <v>280.7589302949566</v>
      </c>
      <c r="BU15" s="382">
        <f t="shared" si="12"/>
        <v>280.95158162495869</v>
      </c>
      <c r="BV15" s="382">
        <f t="shared" si="13"/>
        <v>281.17381612921236</v>
      </c>
      <c r="BW15" s="382">
        <f t="shared" si="14"/>
        <v>281.42561029219382</v>
      </c>
      <c r="BX15" s="382">
        <f t="shared" si="15"/>
        <v>281.7069376388186</v>
      </c>
      <c r="BY15" s="382">
        <f t="shared" si="16"/>
        <v>282.01776879867879</v>
      </c>
      <c r="BZ15" s="382">
        <f t="shared" si="17"/>
        <v>282.35807157685792</v>
      </c>
      <c r="CA15" s="382">
        <f t="shared" si="18"/>
        <v>282.72781103101403</v>
      </c>
      <c r="CB15" s="382">
        <f t="shared" si="19"/>
        <v>283.12694955439548</v>
      </c>
      <c r="CC15" s="382">
        <f t="shared" si="20"/>
        <v>283.5554469644361</v>
      </c>
      <c r="CD15" s="382">
        <f t="shared" si="21"/>
        <v>284.01326059655253</v>
      </c>
      <c r="CE15" s="382">
        <f t="shared" si="22"/>
        <v>284.50034540275379</v>
      </c>
      <c r="CF15" s="382">
        <f t="shared" si="23"/>
        <v>285.01665405465542</v>
      </c>
      <c r="CG15" s="382">
        <f t="shared" si="24"/>
        <v>285.56213705048168</v>
      </c>
      <c r="CH15" s="382">
        <f t="shared" si="25"/>
        <v>286.13674282562863</v>
      </c>
      <c r="CI15" s="382">
        <f t="shared" si="26"/>
        <v>286.74041786635507</v>
      </c>
      <c r="CJ15" s="382">
        <f t="shared" si="27"/>
        <v>287.37310682616516</v>
      </c>
      <c r="CK15" s="382">
        <f t="shared" si="28"/>
        <v>288.03475264444381</v>
      </c>
      <c r="CL15" s="382">
        <f t="shared" si="29"/>
        <v>288.7252966669098</v>
      </c>
      <c r="CM15" s="382">
        <f t="shared" si="30"/>
        <v>289.44467876745159</v>
      </c>
      <c r="CN15" s="382">
        <f t="shared" si="31"/>
        <v>290.19283747092209</v>
      </c>
      <c r="CO15" s="382">
        <f t="shared" si="32"/>
        <v>290.96971007646914</v>
      </c>
      <c r="CP15" s="382">
        <f t="shared" si="33"/>
        <v>291.77523278099881</v>
      </c>
      <c r="CQ15" s="382">
        <f t="shared" si="34"/>
        <v>292.60934080236831</v>
      </c>
      <c r="CR15" s="382">
        <f t="shared" si="35"/>
        <v>293.47196850193217</v>
      </c>
      <c r="CS15" s="382">
        <f t="shared" si="36"/>
        <v>294.36304950606933</v>
      </c>
      <c r="CT15" s="382">
        <f t="shared" si="37"/>
        <v>295.28251682634198</v>
      </c>
      <c r="CU15" s="382">
        <f t="shared" si="38"/>
        <v>296.2303029779543</v>
      </c>
      <c r="CV15" s="382">
        <f t="shared" si="39"/>
        <v>297.20634009619368</v>
      </c>
      <c r="CW15" s="382">
        <f t="shared" si="40"/>
        <v>298.21056005056465</v>
      </c>
      <c r="CX15" s="382">
        <f t="shared" si="41"/>
        <v>299.24289455633635</v>
      </c>
      <c r="CY15" s="382">
        <f t="shared" si="42"/>
        <v>300.30327528325535</v>
      </c>
      <c r="CZ15" s="382">
        <f t="shared" si="43"/>
        <v>301.3916339611888</v>
      </c>
      <c r="DA15" s="382">
        <f t="shared" si="44"/>
        <v>302.5079024824895</v>
      </c>
      <c r="DB15" s="382">
        <f t="shared" si="45"/>
        <v>303.65201300089404</v>
      </c>
      <c r="DC15" s="521"/>
      <c r="DE15" s="2"/>
      <c r="DF15" s="592">
        <v>4000</v>
      </c>
      <c r="DG15" s="382">
        <f t="shared" si="46"/>
        <v>10.611324881781719</v>
      </c>
      <c r="DH15" s="382">
        <f t="shared" si="47"/>
        <v>21.222362753278684</v>
      </c>
      <c r="DI15" s="382">
        <f t="shared" si="48"/>
        <v>31.832827067313698</v>
      </c>
      <c r="DJ15" s="382">
        <f t="shared" si="49"/>
        <v>42.442432201470623</v>
      </c>
      <c r="DK15" s="382">
        <f t="shared" si="50"/>
        <v>53.050893916505238</v>
      </c>
      <c r="DL15" s="382">
        <f t="shared" si="51"/>
        <v>63.65792981033912</v>
      </c>
      <c r="DM15" s="382">
        <f t="shared" si="52"/>
        <v>74.263259765816471</v>
      </c>
      <c r="DN15" s="382">
        <f t="shared" si="53"/>
        <v>84.866606391021492</v>
      </c>
      <c r="DO15" s="382">
        <f t="shared" si="54"/>
        <v>95.467695450583832</v>
      </c>
      <c r="DP15" s="382">
        <f t="shared" si="55"/>
        <v>106.06625628668394</v>
      </c>
      <c r="DQ15" s="382">
        <f t="shared" si="56"/>
        <v>116.662022228429</v>
      </c>
      <c r="DR15" s="382">
        <f t="shared" si="57"/>
        <v>127.25473098837223</v>
      </c>
      <c r="DS15" s="382">
        <f t="shared" si="58"/>
        <v>137.84412504502191</v>
      </c>
      <c r="DT15" s="382">
        <f t="shared" si="59"/>
        <v>148.42995201021057</v>
      </c>
      <c r="DU15" s="382">
        <f t="shared" si="60"/>
        <v>159.01196498035262</v>
      </c>
      <c r="DV15" s="382">
        <f t="shared" si="61"/>
        <v>169.5899228706555</v>
      </c>
      <c r="DW15" s="382">
        <f t="shared" si="62"/>
        <v>180.16359073146253</v>
      </c>
      <c r="DX15" s="382">
        <f t="shared" si="63"/>
        <v>190.73274004596763</v>
      </c>
      <c r="DY15" s="382">
        <f t="shared" si="64"/>
        <v>201.29714900867603</v>
      </c>
      <c r="DZ15" s="382">
        <f t="shared" si="65"/>
        <v>211.85660278406885</v>
      </c>
      <c r="EA15" s="382">
        <f t="shared" si="66"/>
        <v>222.41089374499339</v>
      </c>
      <c r="EB15" s="382">
        <f t="shared" si="67"/>
        <v>232.95982169046113</v>
      </c>
      <c r="EC15" s="382">
        <f t="shared" si="68"/>
        <v>243.50319404256294</v>
      </c>
      <c r="ED15" s="382">
        <f t="shared" si="69"/>
        <v>254.04082602236613</v>
      </c>
      <c r="EE15" s="382">
        <f t="shared" si="70"/>
        <v>264.57254080470074</v>
      </c>
      <c r="EF15" s="382">
        <f t="shared" si="71"/>
        <v>275.09816965188361</v>
      </c>
      <c r="EG15" s="382">
        <f t="shared" si="72"/>
        <v>285.61755202645031</v>
      </c>
      <c r="EH15" s="382">
        <f t="shared" si="73"/>
        <v>296.13053568313563</v>
      </c>
      <c r="EI15" s="382">
        <f t="shared" si="74"/>
        <v>306.63697674032016</v>
      </c>
      <c r="EJ15" s="382">
        <f t="shared" si="75"/>
        <v>317.13673973134871</v>
      </c>
      <c r="EK15" s="382">
        <f t="shared" si="76"/>
        <v>327.62969763608641</v>
      </c>
      <c r="EL15" s="382">
        <f t="shared" si="77"/>
        <v>338.11573189323121</v>
      </c>
      <c r="EM15" s="382">
        <f t="shared" si="78"/>
        <v>348.59473239392008</v>
      </c>
      <c r="EN15" s="382">
        <f t="shared" si="79"/>
        <v>359.06659745721407</v>
      </c>
      <c r="EO15" s="382">
        <f t="shared" si="80"/>
        <v>369.53123378814666</v>
      </c>
      <c r="EP15" s="382">
        <f t="shared" si="81"/>
        <v>379.98855641898706</v>
      </c>
      <c r="EQ15" s="382">
        <f t="shared" si="82"/>
        <v>390.43848863449654</v>
      </c>
      <c r="ER15" s="382">
        <f t="shared" si="83"/>
        <v>400.88096188191315</v>
      </c>
      <c r="ES15" s="382">
        <f t="shared" si="84"/>
        <v>411.31591566647683</v>
      </c>
      <c r="ET15" s="382">
        <f t="shared" si="85"/>
        <v>421.74329743331526</v>
      </c>
      <c r="EU15" s="521"/>
      <c r="EV15" s="522"/>
      <c r="EW15" s="537">
        <f t="shared" si="169"/>
        <v>40.000000000000007</v>
      </c>
      <c r="EX15" s="601">
        <v>4000</v>
      </c>
      <c r="EY15" s="382">
        <f t="shared" si="86"/>
        <v>41.090030508939329</v>
      </c>
      <c r="EZ15" s="382">
        <f t="shared" si="87"/>
        <v>51.134520431252902</v>
      </c>
      <c r="FA15" s="382">
        <f t="shared" si="88"/>
        <v>61.208664957418712</v>
      </c>
      <c r="FB15" s="382">
        <f t="shared" si="89"/>
        <v>71.31245608485591</v>
      </c>
      <c r="FC15" s="382">
        <f t="shared" si="90"/>
        <v>81.445882637792636</v>
      </c>
      <c r="FD15" s="382">
        <f t="shared" si="91"/>
        <v>91.608930294956622</v>
      </c>
      <c r="FE15" s="382">
        <f t="shared" si="92"/>
        <v>101.80158162495871</v>
      </c>
      <c r="FF15" s="382">
        <f t="shared" si="93"/>
        <v>112.02381612921238</v>
      </c>
      <c r="FG15" s="382">
        <f t="shared" si="94"/>
        <v>122.27561029219385</v>
      </c>
      <c r="FH15" s="382">
        <f t="shared" si="95"/>
        <v>132.55693763881862</v>
      </c>
      <c r="FI15" s="382">
        <f t="shared" si="96"/>
        <v>142.86776879867881</v>
      </c>
      <c r="FJ15" s="382">
        <f t="shared" si="97"/>
        <v>153.20807157685795</v>
      </c>
      <c r="FK15" s="382">
        <f t="shared" si="98"/>
        <v>163.57781103101405</v>
      </c>
      <c r="FL15" s="382">
        <f t="shared" si="99"/>
        <v>173.9769495543955</v>
      </c>
      <c r="FM15" s="382">
        <f t="shared" si="100"/>
        <v>184.40544696443612</v>
      </c>
      <c r="FN15" s="382">
        <f t="shared" si="101"/>
        <v>194.86326059655255</v>
      </c>
      <c r="FO15" s="382">
        <f t="shared" si="102"/>
        <v>205.35034540275382</v>
      </c>
      <c r="FP15" s="382">
        <f t="shared" si="103"/>
        <v>215.86665405465544</v>
      </c>
      <c r="FQ15" s="382">
        <f t="shared" si="104"/>
        <v>226.4121370504817</v>
      </c>
      <c r="FR15" s="382">
        <f t="shared" si="105"/>
        <v>236.98674282562865</v>
      </c>
      <c r="FS15" s="382">
        <f t="shared" si="106"/>
        <v>247.5904178663551</v>
      </c>
      <c r="FT15" s="382">
        <f t="shared" si="107"/>
        <v>258.22310682616518</v>
      </c>
      <c r="FU15" s="382">
        <f t="shared" si="108"/>
        <v>268.88475264444384</v>
      </c>
      <c r="FV15" s="382">
        <f t="shared" si="109"/>
        <v>279.57529666690982</v>
      </c>
      <c r="FW15" s="382">
        <f t="shared" si="110"/>
        <v>290.29467876745161</v>
      </c>
      <c r="FX15" s="382">
        <f t="shared" si="111"/>
        <v>301.04283747092211</v>
      </c>
      <c r="FY15" s="382">
        <f t="shared" si="112"/>
        <v>311.81971007646916</v>
      </c>
      <c r="FZ15" s="382">
        <f t="shared" si="113"/>
        <v>322.62523278099883</v>
      </c>
      <c r="GA15" s="382">
        <f t="shared" si="114"/>
        <v>333.45934080236833</v>
      </c>
      <c r="GB15" s="382">
        <f t="shared" si="115"/>
        <v>344.32196850193219</v>
      </c>
      <c r="GC15" s="382">
        <f t="shared" si="116"/>
        <v>355.21304950606935</v>
      </c>
      <c r="GD15" s="382">
        <f t="shared" si="117"/>
        <v>366.132516826342</v>
      </c>
      <c r="GE15" s="382">
        <f t="shared" si="118"/>
        <v>377.08030297795432</v>
      </c>
      <c r="GF15" s="382">
        <f t="shared" si="119"/>
        <v>388.05634009619371</v>
      </c>
      <c r="GG15" s="382">
        <f t="shared" si="120"/>
        <v>399.06056005056467</v>
      </c>
      <c r="GH15" s="382">
        <f t="shared" si="121"/>
        <v>410.09289455633638</v>
      </c>
      <c r="GI15" s="382">
        <f t="shared" si="122"/>
        <v>421.15327528325537</v>
      </c>
      <c r="GJ15" s="382">
        <f t="shared" si="123"/>
        <v>432.24163396118882</v>
      </c>
      <c r="GK15" s="382">
        <f t="shared" si="124"/>
        <v>443.35790248248952</v>
      </c>
      <c r="GL15" s="382">
        <f t="shared" si="125"/>
        <v>454.50201300089407</v>
      </c>
      <c r="GM15" s="511"/>
      <c r="GN15" s="2"/>
      <c r="GO15" s="592">
        <v>4000</v>
      </c>
      <c r="GP15" s="477">
        <f t="shared" si="126"/>
        <v>2.8722808854420836</v>
      </c>
      <c r="GQ15" s="477">
        <f t="shared" si="127"/>
        <v>1.4094640651335126</v>
      </c>
      <c r="GR15" s="477">
        <f t="shared" si="128"/>
        <v>0.92281586640064561</v>
      </c>
      <c r="GS15" s="477">
        <f t="shared" si="129"/>
        <v>0.68021605704267218</v>
      </c>
      <c r="GT15" s="477">
        <f t="shared" si="130"/>
        <v>0.53524053272273187</v>
      </c>
      <c r="GU15" s="477">
        <f t="shared" si="131"/>
        <v>0.43908120430391046</v>
      </c>
      <c r="GV15" s="477">
        <f t="shared" si="132"/>
        <v>0.37082026759910947</v>
      </c>
      <c r="GW15" s="477">
        <f t="shared" si="133"/>
        <v>0.31999877093075324</v>
      </c>
      <c r="GX15" s="477">
        <f t="shared" si="134"/>
        <v>0.28080613777344587</v>
      </c>
      <c r="GY15" s="477">
        <f t="shared" si="135"/>
        <v>0.24975597593011731</v>
      </c>
      <c r="GZ15" s="477">
        <f t="shared" si="136"/>
        <v>0.22462962727440036</v>
      </c>
      <c r="HA15" s="477">
        <f t="shared" si="137"/>
        <v>0.20394794273587499</v>
      </c>
      <c r="HB15" s="477">
        <f t="shared" si="138"/>
        <v>0.18668685355714029</v>
      </c>
      <c r="HC15" s="477">
        <f t="shared" si="139"/>
        <v>0.17211484069217742</v>
      </c>
      <c r="HD15" s="477">
        <f t="shared" si="140"/>
        <v>0.15969541655070488</v>
      </c>
      <c r="HE15" s="477">
        <f t="shared" si="141"/>
        <v>0.14902617619074435</v>
      </c>
      <c r="HF15" s="477">
        <f t="shared" si="142"/>
        <v>0.1397993599541022</v>
      </c>
      <c r="HG15" s="477">
        <f t="shared" si="143"/>
        <v>0.13177556198600407</v>
      </c>
      <c r="HH15" s="477">
        <f t="shared" si="144"/>
        <v>0.12476574142002976</v>
      </c>
      <c r="HI15" s="477">
        <f t="shared" si="145"/>
        <v>0.11861863029670713</v>
      </c>
      <c r="HJ15" s="477">
        <f t="shared" si="146"/>
        <v>0.11321173930550116</v>
      </c>
      <c r="HK15" s="477">
        <f t="shared" si="147"/>
        <v>0.10844481658846708</v>
      </c>
      <c r="HL15" s="477">
        <f t="shared" si="148"/>
        <v>0.1042350130218183</v>
      </c>
      <c r="HM15" s="477">
        <f t="shared" si="149"/>
        <v>0.10051325625234582</v>
      </c>
      <c r="HN15" s="477">
        <f t="shared" si="150"/>
        <v>9.7221495036925107E-2</v>
      </c>
      <c r="HO15" s="477">
        <f t="shared" si="151"/>
        <v>9.4310579571901768E-2</v>
      </c>
      <c r="HP15" s="477">
        <f t="shared" si="152"/>
        <v>9.1738612925274063E-2</v>
      </c>
      <c r="HQ15" s="477">
        <f t="shared" si="153"/>
        <v>8.9469655794676112E-2</v>
      </c>
      <c r="HR15" s="477">
        <f t="shared" si="154"/>
        <v>8.7472699304503854E-2</v>
      </c>
      <c r="HS15" s="477">
        <f t="shared" si="155"/>
        <v>8.5720843298106975E-2</v>
      </c>
      <c r="HT15" s="477">
        <f t="shared" si="156"/>
        <v>8.4190633721553124E-2</v>
      </c>
      <c r="HU15" s="477">
        <f t="shared" si="157"/>
        <v>8.2861524295940805E-2</v>
      </c>
      <c r="HV15" s="477">
        <f t="shared" si="158"/>
        <v>8.1715436112341722E-2</v>
      </c>
      <c r="HW15" s="477">
        <f t="shared" si="159"/>
        <v>8.0736394987099891E-2</v>
      </c>
      <c r="HX15" s="477">
        <f t="shared" si="160"/>
        <v>7.9910231023522252E-2</v>
      </c>
      <c r="HY15" s="477">
        <f t="shared" si="161"/>
        <v>7.9224328282547926E-2</v>
      </c>
      <c r="HZ15" s="477">
        <f t="shared" si="162"/>
        <v>7.8667415080361208E-2</v>
      </c>
      <c r="IA15" s="477">
        <f t="shared" si="163"/>
        <v>7.8229387427267094E-2</v>
      </c>
      <c r="IB15" s="477">
        <f t="shared" si="164"/>
        <v>7.7901159657518662E-2</v>
      </c>
      <c r="IC15" s="477">
        <f t="shared" si="165"/>
        <v>7.767453748985427E-2</v>
      </c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</row>
    <row r="16" spans="1:311">
      <c r="I16" s="384"/>
      <c r="J16" s="252"/>
      <c r="K16" s="499">
        <v>5000</v>
      </c>
      <c r="L16" s="382">
        <f t="shared" si="170"/>
        <v>1.5239999999999998</v>
      </c>
      <c r="M16" s="502">
        <v>50</v>
      </c>
      <c r="N16" s="491">
        <f t="shared" si="166"/>
        <v>843.07271560736558</v>
      </c>
      <c r="O16" s="263">
        <f t="shared" si="167"/>
        <v>1.0555463943612404</v>
      </c>
      <c r="P16" s="383">
        <f t="shared" si="168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263">
        <f t="shared" si="1"/>
        <v>0.83204807856636132</v>
      </c>
      <c r="T16" s="492">
        <f>O16/Konstanten!$C$22</f>
        <v>0.86167052600917582</v>
      </c>
      <c r="U16" s="492">
        <f t="shared" si="2"/>
        <v>0.96562207183758442</v>
      </c>
      <c r="V16" s="492"/>
      <c r="W16" s="592">
        <v>5000</v>
      </c>
      <c r="X16" s="410">
        <f t="shared" si="3"/>
        <v>1.6573207471326859E-2</v>
      </c>
      <c r="Y16" s="410">
        <f t="shared" si="3"/>
        <v>3.3145841762978981E-2</v>
      </c>
      <c r="Z16" s="410">
        <f t="shared" si="3"/>
        <v>4.971733065897236E-2</v>
      </c>
      <c r="AA16" s="410">
        <f t="shared" si="3"/>
        <v>6.6287103867453831E-2</v>
      </c>
      <c r="AB16" s="410">
        <f t="shared" si="3"/>
        <v>8.2854593974095253E-2</v>
      </c>
      <c r="AC16" s="410">
        <f t="shared" si="3"/>
        <v>9.9419237385700701E-2</v>
      </c>
      <c r="AD16" s="410">
        <f t="shared" si="3"/>
        <v>0.11598047526011553</v>
      </c>
      <c r="AE16" s="410">
        <f t="shared" si="3"/>
        <v>0.13253775441981089</v>
      </c>
      <c r="AF16" s="410">
        <f t="shared" si="3"/>
        <v>0.14909052824564009</v>
      </c>
      <c r="AG16" s="410">
        <f t="shared" si="3"/>
        <v>0.16563825754804509</v>
      </c>
      <c r="AH16" s="410">
        <f t="shared" si="4"/>
        <v>0.1821804114127277</v>
      </c>
      <c r="AI16" s="410">
        <f t="shared" si="4"/>
        <v>0.19871646801824028</v>
      </c>
      <c r="AJ16" s="410">
        <f t="shared" si="4"/>
        <v>0.21524591542287788</v>
      </c>
      <c r="AK16" s="410">
        <f t="shared" si="4"/>
        <v>0.23176825231856696</v>
      </c>
      <c r="AL16" s="410">
        <f t="shared" si="4"/>
        <v>0.24828298874962293</v>
      </c>
      <c r="AM16" s="410">
        <f t="shared" si="4"/>
        <v>0.2647896467944284</v>
      </c>
      <c r="AN16" s="410">
        <f t="shared" si="4"/>
        <v>0.28128776120827126</v>
      </c>
      <c r="AO16" s="410">
        <f t="shared" si="4"/>
        <v>0.29777688002585512</v>
      </c>
      <c r="AP16" s="410">
        <f t="shared" si="4"/>
        <v>0.3142565651221243</v>
      </c>
      <c r="AQ16" s="410">
        <f t="shared" si="4"/>
        <v>0.33072639273038601</v>
      </c>
      <c r="AR16" s="410">
        <f t="shared" si="4"/>
        <v>0.34718595391679047</v>
      </c>
      <c r="AS16" s="410">
        <f t="shared" si="4"/>
        <v>0.36363485501057735</v>
      </c>
      <c r="AT16" s="410">
        <f t="shared" si="4"/>
        <v>0.38007271798963388</v>
      </c>
      <c r="AU16" s="410">
        <f t="shared" si="4"/>
        <v>0.39649918082112801</v>
      </c>
      <c r="AV16" s="410">
        <f t="shared" si="4"/>
        <v>0.41291389775725185</v>
      </c>
      <c r="AW16" s="410">
        <f t="shared" si="4"/>
        <v>0.42931653958621963</v>
      </c>
      <c r="AX16" s="410">
        <f t="shared" si="5"/>
        <v>0.44570679383891132</v>
      </c>
      <c r="AY16" s="410">
        <f t="shared" si="5"/>
        <v>0.46208436495174265</v>
      </c>
      <c r="AZ16" s="410">
        <f t="shared" si="5"/>
        <v>0.4784489743864625</v>
      </c>
      <c r="BA16" s="410">
        <f t="shared" si="5"/>
        <v>0.49480036070780614</v>
      </c>
      <c r="BB16" s="410">
        <f t="shared" si="5"/>
        <v>0.51113827962002223</v>
      </c>
      <c r="BC16" s="410">
        <f t="shared" si="5"/>
        <v>0.52746250396346528</v>
      </c>
      <c r="BD16" s="410">
        <f t="shared" si="5"/>
        <v>0.54377282367258206</v>
      </c>
      <c r="BE16" s="410">
        <f t="shared" si="5"/>
        <v>0.56006904569666405</v>
      </c>
      <c r="BF16" s="410">
        <f t="shared" si="5"/>
        <v>0.5763509938849446</v>
      </c>
      <c r="BG16" s="410">
        <f t="shared" si="5"/>
        <v>0.59261850883759015</v>
      </c>
      <c r="BH16" s="410">
        <f t="shared" si="5"/>
        <v>0.60887144772431967</v>
      </c>
      <c r="BI16" s="410">
        <f t="shared" si="5"/>
        <v>0.62510968407234713</v>
      </c>
      <c r="BJ16" s="410">
        <f t="shared" si="5"/>
        <v>0.64133310752546768</v>
      </c>
      <c r="BK16" s="410">
        <f t="shared" si="5"/>
        <v>0.65754162357611057</v>
      </c>
      <c r="BL16" s="253"/>
      <c r="BM16" s="521"/>
      <c r="BN16" s="592">
        <v>5000</v>
      </c>
      <c r="BO16" s="382">
        <f t="shared" si="6"/>
        <v>278.25928512300209</v>
      </c>
      <c r="BP16" s="382">
        <f t="shared" si="7"/>
        <v>278.30513837750044</v>
      </c>
      <c r="BQ16" s="382">
        <f t="shared" si="8"/>
        <v>278.38155342548538</v>
      </c>
      <c r="BR16" s="382">
        <f t="shared" si="9"/>
        <v>278.48851972196661</v>
      </c>
      <c r="BS16" s="382">
        <f t="shared" si="10"/>
        <v>278.6260225424158</v>
      </c>
      <c r="BT16" s="382">
        <f t="shared" si="11"/>
        <v>278.79404302100323</v>
      </c>
      <c r="BU16" s="382">
        <f t="shared" si="12"/>
        <v>278.99255819943807</v>
      </c>
      <c r="BV16" s="382">
        <f t="shared" si="13"/>
        <v>279.22154108618315</v>
      </c>
      <c r="BW16" s="382">
        <f t="shared" si="14"/>
        <v>279.48096072575635</v>
      </c>
      <c r="BX16" s="382">
        <f t="shared" si="15"/>
        <v>279.77078227779276</v>
      </c>
      <c r="BY16" s="382">
        <f t="shared" si="16"/>
        <v>280.09096710549187</v>
      </c>
      <c r="BZ16" s="382">
        <f t="shared" si="17"/>
        <v>280.44147287303883</v>
      </c>
      <c r="CA16" s="382">
        <f t="shared" si="18"/>
        <v>280.82225365154682</v>
      </c>
      <c r="CB16" s="382">
        <f t="shared" si="19"/>
        <v>281.23326003303555</v>
      </c>
      <c r="CC16" s="382">
        <f t="shared" si="20"/>
        <v>281.67443925192998</v>
      </c>
      <c r="CD16" s="382">
        <f t="shared" si="21"/>
        <v>282.14573531353716</v>
      </c>
      <c r="CE16" s="382">
        <f t="shared" si="22"/>
        <v>282.64708912893389</v>
      </c>
      <c r="CF16" s="382">
        <f t="shared" si="23"/>
        <v>283.1784386556825</v>
      </c>
      <c r="CG16" s="382">
        <f t="shared" si="24"/>
        <v>283.73971904377254</v>
      </c>
      <c r="CH16" s="382">
        <f t="shared" si="25"/>
        <v>284.33086278618015</v>
      </c>
      <c r="CI16" s="382">
        <f t="shared" si="26"/>
        <v>284.95179987342527</v>
      </c>
      <c r="CJ16" s="382">
        <f t="shared" si="27"/>
        <v>285.60245795150763</v>
      </c>
      <c r="CK16" s="382">
        <f t="shared" si="28"/>
        <v>286.28276248260028</v>
      </c>
      <c r="CL16" s="382">
        <f t="shared" si="29"/>
        <v>286.99263690788456</v>
      </c>
      <c r="CM16" s="382">
        <f t="shared" si="30"/>
        <v>287.73200281191998</v>
      </c>
      <c r="CN16" s="382">
        <f t="shared" si="31"/>
        <v>288.50078008795174</v>
      </c>
      <c r="CO16" s="382">
        <f t="shared" si="32"/>
        <v>289.2988871035717</v>
      </c>
      <c r="CP16" s="382">
        <f t="shared" si="33"/>
        <v>290.12624086617092</v>
      </c>
      <c r="CQ16" s="382">
        <f t="shared" si="34"/>
        <v>290.98275718763421</v>
      </c>
      <c r="CR16" s="382">
        <f t="shared" si="35"/>
        <v>291.86835084775697</v>
      </c>
      <c r="CS16" s="382">
        <f t="shared" si="36"/>
        <v>292.78293575588162</v>
      </c>
      <c r="CT16" s="382">
        <f t="shared" si="37"/>
        <v>293.72642511028249</v>
      </c>
      <c r="CU16" s="382">
        <f t="shared" si="38"/>
        <v>294.69873155485345</v>
      </c>
      <c r="CV16" s="382">
        <f t="shared" si="39"/>
        <v>295.69976733267913</v>
      </c>
      <c r="CW16" s="382">
        <f t="shared" si="40"/>
        <v>296.72944443610601</v>
      </c>
      <c r="CX16" s="382">
        <f t="shared" si="41"/>
        <v>297.78767475295336</v>
      </c>
      <c r="CY16" s="382">
        <f t="shared" si="42"/>
        <v>298.87437020854213</v>
      </c>
      <c r="CZ16" s="382">
        <f t="shared" si="43"/>
        <v>299.98944290324465</v>
      </c>
      <c r="DA16" s="382">
        <f t="shared" si="44"/>
        <v>301.13280524529455</v>
      </c>
      <c r="DB16" s="382">
        <f t="shared" si="45"/>
        <v>302.30437007862457</v>
      </c>
      <c r="DC16" s="521"/>
      <c r="DE16" s="2"/>
      <c r="DF16" s="592">
        <v>5000</v>
      </c>
      <c r="DG16" s="382">
        <f t="shared" si="46"/>
        <v>10.772736887187909</v>
      </c>
      <c r="DH16" s="382">
        <f t="shared" si="47"/>
        <v>21.545101202329295</v>
      </c>
      <c r="DI16" s="382">
        <f t="shared" si="48"/>
        <v>32.316720999785453</v>
      </c>
      <c r="DJ16" s="382">
        <f t="shared" si="49"/>
        <v>43.087225584620377</v>
      </c>
      <c r="DK16" s="382">
        <f t="shared" si="50"/>
        <v>53.856246132315711</v>
      </c>
      <c r="DL16" s="382">
        <f t="shared" si="51"/>
        <v>64.623416302124113</v>
      </c>
      <c r="DM16" s="382">
        <f t="shared" si="52"/>
        <v>75.388372841518617</v>
      </c>
      <c r="DN16" s="382">
        <f t="shared" si="53"/>
        <v>86.150756180031053</v>
      </c>
      <c r="DO16" s="382">
        <f t="shared" si="54"/>
        <v>96.910211010201749</v>
      </c>
      <c r="DP16" s="382">
        <f t="shared" si="55"/>
        <v>107.66638685387183</v>
      </c>
      <c r="DQ16" s="382">
        <f t="shared" si="56"/>
        <v>118.41893861187727</v>
      </c>
      <c r="DR16" s="382">
        <f t="shared" si="57"/>
        <v>129.16752709549024</v>
      </c>
      <c r="DS16" s="382">
        <f t="shared" si="58"/>
        <v>139.91181953790641</v>
      </c>
      <c r="DT16" s="382">
        <f t="shared" si="59"/>
        <v>150.65149008427926</v>
      </c>
      <c r="DU16" s="382">
        <f t="shared" si="60"/>
        <v>161.38622025891931</v>
      </c>
      <c r="DV16" s="382">
        <f t="shared" si="61"/>
        <v>172.11569940839118</v>
      </c>
      <c r="DW16" s="382">
        <f t="shared" si="62"/>
        <v>182.83962511936417</v>
      </c>
      <c r="DX16" s="382">
        <f t="shared" si="63"/>
        <v>193.55770361024958</v>
      </c>
      <c r="DY16" s="382">
        <f t="shared" si="64"/>
        <v>204.26965009574221</v>
      </c>
      <c r="DZ16" s="382">
        <f t="shared" si="65"/>
        <v>214.97518912360439</v>
      </c>
      <c r="EA16" s="382">
        <f t="shared" si="66"/>
        <v>225.6740548830825</v>
      </c>
      <c r="EB16" s="382">
        <f t="shared" si="67"/>
        <v>236.36599148457105</v>
      </c>
      <c r="EC16" s="382">
        <f t="shared" si="68"/>
        <v>247.05075321022909</v>
      </c>
      <c r="ED16" s="382">
        <f t="shared" si="69"/>
        <v>257.72810473539471</v>
      </c>
      <c r="EE16" s="382">
        <f t="shared" si="70"/>
        <v>268.39782132082115</v>
      </c>
      <c r="EF16" s="382">
        <f t="shared" si="71"/>
        <v>279.05968897582767</v>
      </c>
      <c r="EG16" s="382">
        <f t="shared" si="72"/>
        <v>289.71350459261993</v>
      </c>
      <c r="EH16" s="382">
        <f t="shared" si="73"/>
        <v>300.35907605215687</v>
      </c>
      <c r="EI16" s="382">
        <f t="shared" si="74"/>
        <v>310.9962223020201</v>
      </c>
      <c r="EJ16" s="382">
        <f t="shared" si="75"/>
        <v>321.62477340688935</v>
      </c>
      <c r="EK16" s="382">
        <f t="shared" si="76"/>
        <v>332.24457057228523</v>
      </c>
      <c r="EL16" s="382">
        <f t="shared" si="77"/>
        <v>342.85546614235443</v>
      </c>
      <c r="EM16" s="382">
        <f t="shared" si="78"/>
        <v>353.45732357256031</v>
      </c>
      <c r="EN16" s="382">
        <f t="shared" si="79"/>
        <v>364.05001737817145</v>
      </c>
      <c r="EO16" s="382">
        <f t="shared" si="80"/>
        <v>374.63343305957358</v>
      </c>
      <c r="EP16" s="382">
        <f t="shared" si="81"/>
        <v>385.20746700541275</v>
      </c>
      <c r="EQ16" s="382">
        <f t="shared" si="82"/>
        <v>395.77202637469605</v>
      </c>
      <c r="ER16" s="382">
        <f t="shared" si="83"/>
        <v>406.32702895895238</v>
      </c>
      <c r="ES16" s="382">
        <f t="shared" si="84"/>
        <v>416.87240302563623</v>
      </c>
      <c r="ET16" s="382">
        <f t="shared" si="85"/>
        <v>427.40808714395968</v>
      </c>
      <c r="EU16" s="521"/>
      <c r="EV16" s="522"/>
      <c r="EW16" s="537">
        <f t="shared" si="169"/>
        <v>50.000000000000007</v>
      </c>
      <c r="EX16" s="601">
        <v>5000</v>
      </c>
      <c r="EY16" s="382">
        <f t="shared" si="86"/>
        <v>45.109285123002117</v>
      </c>
      <c r="EZ16" s="382">
        <f t="shared" si="87"/>
        <v>55.155138377500471</v>
      </c>
      <c r="FA16" s="382">
        <f t="shared" si="88"/>
        <v>65.231553425485401</v>
      </c>
      <c r="FB16" s="382">
        <f t="shared" si="89"/>
        <v>75.338519721966634</v>
      </c>
      <c r="FC16" s="382">
        <f t="shared" si="90"/>
        <v>85.476022542415819</v>
      </c>
      <c r="FD16" s="382">
        <f t="shared" si="91"/>
        <v>95.644043021003256</v>
      </c>
      <c r="FE16" s="382">
        <f t="shared" si="92"/>
        <v>105.84255819943809</v>
      </c>
      <c r="FF16" s="382">
        <f t="shared" si="93"/>
        <v>116.07154108618317</v>
      </c>
      <c r="FG16" s="382">
        <f t="shared" si="94"/>
        <v>126.33096072575637</v>
      </c>
      <c r="FH16" s="382">
        <f t="shared" si="95"/>
        <v>136.62078227779278</v>
      </c>
      <c r="FI16" s="382">
        <f t="shared" si="96"/>
        <v>146.94096710549189</v>
      </c>
      <c r="FJ16" s="382">
        <f t="shared" si="97"/>
        <v>157.29147287303886</v>
      </c>
      <c r="FK16" s="382">
        <f t="shared" si="98"/>
        <v>167.67225365154684</v>
      </c>
      <c r="FL16" s="382">
        <f t="shared" si="99"/>
        <v>178.08326003303557</v>
      </c>
      <c r="FM16" s="382">
        <f t="shared" si="100"/>
        <v>188.52443925193</v>
      </c>
      <c r="FN16" s="382">
        <f t="shared" si="101"/>
        <v>198.99573531353718</v>
      </c>
      <c r="FO16" s="382">
        <f t="shared" si="102"/>
        <v>209.49708912893391</v>
      </c>
      <c r="FP16" s="382">
        <f t="shared" si="103"/>
        <v>220.02843865568252</v>
      </c>
      <c r="FQ16" s="382">
        <f t="shared" si="104"/>
        <v>230.58971904377256</v>
      </c>
      <c r="FR16" s="382">
        <f t="shared" si="105"/>
        <v>241.18086278618017</v>
      </c>
      <c r="FS16" s="382">
        <f t="shared" si="106"/>
        <v>251.8017998734253</v>
      </c>
      <c r="FT16" s="382">
        <f t="shared" si="107"/>
        <v>262.45245795150765</v>
      </c>
      <c r="FU16" s="382">
        <f t="shared" si="108"/>
        <v>273.1327624826003</v>
      </c>
      <c r="FV16" s="382">
        <f t="shared" si="109"/>
        <v>283.84263690788458</v>
      </c>
      <c r="FW16" s="382">
        <f t="shared" si="110"/>
        <v>294.58200281192001</v>
      </c>
      <c r="FX16" s="382">
        <f t="shared" si="111"/>
        <v>305.35078008795176</v>
      </c>
      <c r="FY16" s="382">
        <f t="shared" si="112"/>
        <v>316.14888710357172</v>
      </c>
      <c r="FZ16" s="382">
        <f t="shared" si="113"/>
        <v>326.97624086617094</v>
      </c>
      <c r="GA16" s="382">
        <f t="shared" si="114"/>
        <v>337.83275718763423</v>
      </c>
      <c r="GB16" s="382">
        <f t="shared" si="115"/>
        <v>348.71835084775699</v>
      </c>
      <c r="GC16" s="382">
        <f t="shared" si="116"/>
        <v>359.63293575588165</v>
      </c>
      <c r="GD16" s="382">
        <f t="shared" si="117"/>
        <v>370.57642511028251</v>
      </c>
      <c r="GE16" s="382">
        <f t="shared" si="118"/>
        <v>381.54873155485348</v>
      </c>
      <c r="GF16" s="382">
        <f t="shared" si="119"/>
        <v>392.54976733267915</v>
      </c>
      <c r="GG16" s="382">
        <f t="shared" si="120"/>
        <v>403.57944443610603</v>
      </c>
      <c r="GH16" s="382">
        <f t="shared" si="121"/>
        <v>414.63767475295339</v>
      </c>
      <c r="GI16" s="382">
        <f t="shared" si="122"/>
        <v>425.72437020854215</v>
      </c>
      <c r="GJ16" s="382">
        <f t="shared" si="123"/>
        <v>436.83944290324467</v>
      </c>
      <c r="GK16" s="382">
        <f t="shared" si="124"/>
        <v>447.98280524529457</v>
      </c>
      <c r="GL16" s="382">
        <f t="shared" si="125"/>
        <v>459.15437007862459</v>
      </c>
      <c r="GM16" s="511"/>
      <c r="GN16" s="2"/>
      <c r="GO16" s="592">
        <v>5000</v>
      </c>
      <c r="GP16" s="477">
        <f t="shared" si="126"/>
        <v>3.1873560633093065</v>
      </c>
      <c r="GQ16" s="477">
        <f t="shared" si="127"/>
        <v>1.5599851149242923</v>
      </c>
      <c r="GR16" s="477">
        <f t="shared" si="128"/>
        <v>1.0185078005258785</v>
      </c>
      <c r="GS16" s="477">
        <f t="shared" si="129"/>
        <v>0.74851173868242948</v>
      </c>
      <c r="GT16" s="477">
        <f t="shared" si="130"/>
        <v>0.58711437727047766</v>
      </c>
      <c r="GU16" s="477">
        <f t="shared" si="131"/>
        <v>0.48002146116591987</v>
      </c>
      <c r="GV16" s="477">
        <f t="shared" si="132"/>
        <v>0.40396395637746735</v>
      </c>
      <c r="GW16" s="477">
        <f t="shared" si="133"/>
        <v>0.3473072812457505</v>
      </c>
      <c r="GX16" s="477">
        <f t="shared" si="134"/>
        <v>0.30358771701010429</v>
      </c>
      <c r="GY16" s="477">
        <f t="shared" si="135"/>
        <v>0.2689269721962414</v>
      </c>
      <c r="GZ16" s="477">
        <f t="shared" si="136"/>
        <v>0.24085698476910605</v>
      </c>
      <c r="HA16" s="477">
        <f t="shared" si="137"/>
        <v>0.21773232336295562</v>
      </c>
      <c r="HB16" s="477">
        <f t="shared" si="138"/>
        <v>0.19841378809400212</v>
      </c>
      <c r="HC16" s="477">
        <f t="shared" si="139"/>
        <v>0.18208761117072325</v>
      </c>
      <c r="HD16" s="477">
        <f t="shared" si="140"/>
        <v>0.16815697740161215</v>
      </c>
      <c r="HE16" s="477">
        <f t="shared" si="141"/>
        <v>0.15617422464969816</v>
      </c>
      <c r="HF16" s="477">
        <f t="shared" si="142"/>
        <v>0.14579697367114378</v>
      </c>
      <c r="HG16" s="477">
        <f t="shared" si="143"/>
        <v>0.13675888146893278</v>
      </c>
      <c r="HH16" s="477">
        <f t="shared" si="144"/>
        <v>0.1288496305530166</v>
      </c>
      <c r="HI16" s="477">
        <f t="shared" si="145"/>
        <v>0.12190092154080295</v>
      </c>
      <c r="HJ16" s="477">
        <f t="shared" si="146"/>
        <v>0.11577646798556035</v>
      </c>
      <c r="HK16" s="477">
        <f t="shared" si="147"/>
        <v>0.11036471999669804</v>
      </c>
      <c r="HL16" s="477">
        <f t="shared" si="148"/>
        <v>0.10557348614993532</v>
      </c>
      <c r="HM16" s="477">
        <f t="shared" si="149"/>
        <v>0.10132590001894144</v>
      </c>
      <c r="HN16" s="477">
        <f t="shared" si="150"/>
        <v>9.7557354833370247E-2</v>
      </c>
      <c r="HO16" s="477">
        <f t="shared" si="151"/>
        <v>9.4213145612734639E-2</v>
      </c>
      <c r="HP16" s="477">
        <f t="shared" si="152"/>
        <v>9.1246635354896063E-2</v>
      </c>
      <c r="HQ16" s="477">
        <f t="shared" si="153"/>
        <v>8.8617814263724948E-2</v>
      </c>
      <c r="HR16" s="477">
        <f t="shared" si="154"/>
        <v>8.6292157142513981E-2</v>
      </c>
      <c r="HS16" s="477">
        <f t="shared" si="155"/>
        <v>8.4239709378952005E-2</v>
      </c>
      <c r="HT16" s="477">
        <f t="shared" si="156"/>
        <v>8.2434349902002796E-2</v>
      </c>
      <c r="HU16" s="477">
        <f t="shared" si="157"/>
        <v>8.0853192395708443E-2</v>
      </c>
      <c r="HV16" s="477">
        <f t="shared" si="158"/>
        <v>7.9476095440207659E-2</v>
      </c>
      <c r="HW16" s="477">
        <f t="shared" si="159"/>
        <v>7.8285259151361211E-2</v>
      </c>
      <c r="HX16" s="477">
        <f t="shared" si="160"/>
        <v>7.7264891016626133E-2</v>
      </c>
      <c r="HY16" s="477">
        <f t="shared" si="161"/>
        <v>7.6400927469890134E-2</v>
      </c>
      <c r="HZ16" s="477">
        <f t="shared" si="162"/>
        <v>7.568080065741889E-2</v>
      </c>
      <c r="IA16" s="477">
        <f t="shared" si="163"/>
        <v>7.5093242067769725E-2</v>
      </c>
      <c r="IB16" s="477">
        <f t="shared" si="164"/>
        <v>7.4628116406509057E-2</v>
      </c>
      <c r="IC16" s="477">
        <f t="shared" si="165"/>
        <v>7.427628042043137E-2</v>
      </c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</row>
    <row r="17" spans="1:311">
      <c r="I17" s="384"/>
      <c r="J17" s="252"/>
      <c r="K17" s="499">
        <v>6000</v>
      </c>
      <c r="L17" s="382">
        <f t="shared" si="170"/>
        <v>1.8288</v>
      </c>
      <c r="M17" s="502">
        <v>60</v>
      </c>
      <c r="N17" s="491">
        <f t="shared" si="166"/>
        <v>811.99611309874251</v>
      </c>
      <c r="O17" s="263">
        <f t="shared" si="167"/>
        <v>1.023928523689664</v>
      </c>
      <c r="P17" s="383">
        <f t="shared" si="168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263">
        <f t="shared" si="1"/>
        <v>0.80137785650011595</v>
      </c>
      <c r="T17" s="492">
        <f>O17/Konstanten!$C$22</f>
        <v>0.83586001933850118</v>
      </c>
      <c r="U17" s="492">
        <f t="shared" si="2"/>
        <v>0.95874648620510128</v>
      </c>
      <c r="V17" s="492"/>
      <c r="W17" s="592">
        <v>6000</v>
      </c>
      <c r="X17" s="410">
        <f t="shared" si="3"/>
        <v>1.6887351323878235E-2</v>
      </c>
      <c r="Y17" s="410">
        <f t="shared" si="3"/>
        <v>3.3773985526840959E-2</v>
      </c>
      <c r="Z17" s="410">
        <f t="shared" si="3"/>
        <v>5.0659186744444223E-2</v>
      </c>
      <c r="AA17" s="410">
        <f t="shared" si="3"/>
        <v>6.7542241620694873E-2</v>
      </c>
      <c r="AB17" s="410">
        <f t="shared" si="3"/>
        <v>8.4422440550450034E-2</v>
      </c>
      <c r="AC17" s="410">
        <f t="shared" si="3"/>
        <v>0.10129907890808995</v>
      </c>
      <c r="AD17" s="410">
        <f t="shared" si="3"/>
        <v>0.11817145825759477</v>
      </c>
      <c r="AE17" s="410">
        <f t="shared" si="3"/>
        <v>0.13503888753997481</v>
      </c>
      <c r="AF17" s="410">
        <f t="shared" si="3"/>
        <v>0.15190068423355957</v>
      </c>
      <c r="AG17" s="410">
        <f t="shared" si="3"/>
        <v>0.16875617548326249</v>
      </c>
      <c r="AH17" s="410">
        <f t="shared" si="4"/>
        <v>0.18560469919485104</v>
      </c>
      <c r="AI17" s="410">
        <f t="shared" si="4"/>
        <v>0.20244560509071002</v>
      </c>
      <c r="AJ17" s="410">
        <f t="shared" si="4"/>
        <v>0.21927825572361381</v>
      </c>
      <c r="AK17" s="410">
        <f t="shared" si="4"/>
        <v>0.23610202744539943</v>
      </c>
      <c r="AL17" s="410">
        <f t="shared" si="4"/>
        <v>0.25291631132772918</v>
      </c>
      <c r="AM17" s="410">
        <f t="shared" si="4"/>
        <v>0.26972051403233982</v>
      </c>
      <c r="AN17" s="410">
        <f t="shared" si="4"/>
        <v>0.28651405862852891</v>
      </c>
      <c r="AO17" s="410">
        <f t="shared" si="4"/>
        <v>0.30329638535590736</v>
      </c>
      <c r="AP17" s="410">
        <f t="shared" si="4"/>
        <v>0.32006695233078358</v>
      </c>
      <c r="AQ17" s="410">
        <f t="shared" si="4"/>
        <v>0.33682523619484811</v>
      </c>
      <c r="AR17" s="410">
        <f t="shared" si="4"/>
        <v>0.35357073270511713</v>
      </c>
      <c r="AS17" s="410">
        <f t="shared" si="4"/>
        <v>0.37030295726443618</v>
      </c>
      <c r="AT17" s="410">
        <f t="shared" si="4"/>
        <v>0.38702144539212185</v>
      </c>
      <c r="AU17" s="410">
        <f t="shared" si="4"/>
        <v>0.40372575313464948</v>
      </c>
      <c r="AV17" s="410">
        <f t="shared" si="4"/>
        <v>0.42041545741652203</v>
      </c>
      <c r="AW17" s="410">
        <f t="shared" si="4"/>
        <v>0.43709015633180937</v>
      </c>
      <c r="AX17" s="410">
        <f t="shared" si="5"/>
        <v>0.45374946937702776</v>
      </c>
      <c r="AY17" s="410">
        <f t="shared" si="5"/>
        <v>0.47039303762634371</v>
      </c>
      <c r="AZ17" s="410">
        <f t="shared" si="5"/>
        <v>0.48702052385026651</v>
      </c>
      <c r="BA17" s="410">
        <f t="shared" si="5"/>
        <v>0.50363161257925426</v>
      </c>
      <c r="BB17" s="410">
        <f t="shared" si="5"/>
        <v>0.52022601011380032</v>
      </c>
      <c r="BC17" s="410">
        <f t="shared" si="5"/>
        <v>0.53680344448279904</v>
      </c>
      <c r="BD17" s="410">
        <f t="shared" si="5"/>
        <v>0.55336366535212467</v>
      </c>
      <c r="BE17" s="410">
        <f t="shared" si="5"/>
        <v>0.56990644388546707</v>
      </c>
      <c r="BF17" s="410">
        <f t="shared" si="5"/>
        <v>0.58643157255968181</v>
      </c>
      <c r="BG17" s="410">
        <f t="shared" si="5"/>
        <v>0.60293886493687998</v>
      </c>
      <c r="BH17" s="410">
        <f t="shared" si="5"/>
        <v>0.61942815539571705</v>
      </c>
      <c r="BI17" s="410">
        <f t="shared" si="5"/>
        <v>0.63589929882427298</v>
      </c>
      <c r="BJ17" s="410">
        <f t="shared" si="5"/>
        <v>0.65235217027706183</v>
      </c>
      <c r="BK17" s="410">
        <f t="shared" si="5"/>
        <v>0.66878666459869263</v>
      </c>
      <c r="BL17" s="253"/>
      <c r="BM17" s="521"/>
      <c r="BN17" s="592">
        <v>6000</v>
      </c>
      <c r="BO17" s="382">
        <f t="shared" si="6"/>
        <v>276.27855707063662</v>
      </c>
      <c r="BP17" s="382">
        <f t="shared" si="7"/>
        <v>276.32582560608085</v>
      </c>
      <c r="BQ17" s="382">
        <f t="shared" si="8"/>
        <v>276.404597584253</v>
      </c>
      <c r="BR17" s="382">
        <f t="shared" si="9"/>
        <v>276.51485965937712</v>
      </c>
      <c r="BS17" s="382">
        <f t="shared" si="10"/>
        <v>276.65659319838431</v>
      </c>
      <c r="BT17" s="382">
        <f t="shared" si="11"/>
        <v>276.829774331615</v>
      </c>
      <c r="BU17" s="382">
        <f t="shared" si="12"/>
        <v>277.03437401756003</v>
      </c>
      <c r="BV17" s="382">
        <f t="shared" si="13"/>
        <v>277.27035812131174</v>
      </c>
      <c r="BW17" s="382">
        <f t="shared" si="14"/>
        <v>277.5376875063256</v>
      </c>
      <c r="BX17" s="382">
        <f t="shared" si="15"/>
        <v>277.83631813903213</v>
      </c>
      <c r="BY17" s="382">
        <f t="shared" si="16"/>
        <v>278.16620120577448</v>
      </c>
      <c r="BZ17" s="382">
        <f t="shared" si="17"/>
        <v>278.52728324149587</v>
      </c>
      <c r="CA17" s="382">
        <f t="shared" si="18"/>
        <v>278.91950626954446</v>
      </c>
      <c r="CB17" s="382">
        <f t="shared" si="19"/>
        <v>279.34280795191989</v>
      </c>
      <c r="CC17" s="382">
        <f t="shared" si="20"/>
        <v>279.79712174924413</v>
      </c>
      <c r="CD17" s="382">
        <f t="shared" si="21"/>
        <v>280.2823770897038</v>
      </c>
      <c r="CE17" s="382">
        <f t="shared" si="22"/>
        <v>280.79849954617924</v>
      </c>
      <c r="CF17" s="382">
        <f t="shared" si="23"/>
        <v>281.34541102075542</v>
      </c>
      <c r="CG17" s="382">
        <f t="shared" si="24"/>
        <v>281.92302993578704</v>
      </c>
      <c r="CH17" s="382">
        <f t="shared" si="25"/>
        <v>282.53127143068241</v>
      </c>
      <c r="CI17" s="382">
        <f t="shared" si="26"/>
        <v>283.17004756355948</v>
      </c>
      <c r="CJ17" s="382">
        <f t="shared" si="27"/>
        <v>283.83926751693008</v>
      </c>
      <c r="CK17" s="382">
        <f t="shared" si="28"/>
        <v>284.53883780656957</v>
      </c>
      <c r="CL17" s="382">
        <f t="shared" si="29"/>
        <v>285.26866249274201</v>
      </c>
      <c r="CM17" s="382">
        <f t="shared" si="30"/>
        <v>286.02864339296099</v>
      </c>
      <c r="CN17" s="382">
        <f t="shared" si="31"/>
        <v>286.81868029548974</v>
      </c>
      <c r="CO17" s="382">
        <f t="shared" si="32"/>
        <v>287.63867117280353</v>
      </c>
      <c r="CP17" s="382">
        <f t="shared" si="33"/>
        <v>288.48851239426659</v>
      </c>
      <c r="CQ17" s="382">
        <f t="shared" si="34"/>
        <v>289.36809893730515</v>
      </c>
      <c r="CR17" s="382">
        <f t="shared" si="35"/>
        <v>290.27732459639316</v>
      </c>
      <c r="CS17" s="382">
        <f t="shared" si="36"/>
        <v>291.21608218920056</v>
      </c>
      <c r="CT17" s="382">
        <f t="shared" si="37"/>
        <v>292.18426375929624</v>
      </c>
      <c r="CU17" s="382">
        <f t="shared" si="38"/>
        <v>293.1817607748356</v>
      </c>
      <c r="CV17" s="382">
        <f t="shared" si="39"/>
        <v>294.20846432270355</v>
      </c>
      <c r="CW17" s="382">
        <f t="shared" si="40"/>
        <v>295.26426529763137</v>
      </c>
      <c r="CX17" s="382">
        <f t="shared" si="41"/>
        <v>296.34905458584188</v>
      </c>
      <c r="CY17" s="382">
        <f t="shared" si="42"/>
        <v>297.4627232428295</v>
      </c>
      <c r="CZ17" s="382">
        <f t="shared" si="43"/>
        <v>298.605162664918</v>
      </c>
      <c r="DA17" s="382">
        <f t="shared" si="44"/>
        <v>299.77626475428821</v>
      </c>
      <c r="DB17" s="382">
        <f t="shared" si="45"/>
        <v>300.97592207720663</v>
      </c>
      <c r="DC17" s="521"/>
      <c r="DE17" s="2"/>
      <c r="DF17" s="592">
        <v>6000</v>
      </c>
      <c r="DG17" s="382">
        <f t="shared" si="46"/>
        <v>10.937783549817128</v>
      </c>
      <c r="DH17" s="382">
        <f t="shared" si="47"/>
        <v>21.875102626952753</v>
      </c>
      <c r="DI17" s="382">
        <f t="shared" si="48"/>
        <v>32.811493572530544</v>
      </c>
      <c r="DJ17" s="382">
        <f t="shared" si="49"/>
        <v>43.74649435237491</v>
      </c>
      <c r="DK17" s="382">
        <f t="shared" si="50"/>
        <v>54.679645361701773</v>
      </c>
      <c r="DL17" s="382">
        <f t="shared" si="51"/>
        <v>65.61049022091882</v>
      </c>
      <c r="DM17" s="382">
        <f t="shared" si="52"/>
        <v>76.538576559381184</v>
      </c>
      <c r="DN17" s="382">
        <f t="shared" si="53"/>
        <v>87.463456784479206</v>
      </c>
      <c r="DO17" s="382">
        <f t="shared" si="54"/>
        <v>98.384688833147038</v>
      </c>
      <c r="DP17" s="382">
        <f t="shared" si="55"/>
        <v>109.30183690327719</v>
      </c>
      <c r="DQ17" s="382">
        <f t="shared" si="56"/>
        <v>120.21447216246924</v>
      </c>
      <c r="DR17" s="382">
        <f t="shared" si="57"/>
        <v>131.12217343183809</v>
      </c>
      <c r="DS17" s="382">
        <f t="shared" si="58"/>
        <v>142.02452784262513</v>
      </c>
      <c r="DT17" s="382">
        <f t="shared" si="59"/>
        <v>152.92113146359875</v>
      </c>
      <c r="DU17" s="382">
        <f t="shared" si="60"/>
        <v>163.81158989742411</v>
      </c>
      <c r="DV17" s="382">
        <f t="shared" si="61"/>
        <v>174.6955188443155</v>
      </c>
      <c r="DW17" s="382">
        <f t="shared" si="62"/>
        <v>185.57254463151477</v>
      </c>
      <c r="DX17" s="382">
        <f t="shared" si="63"/>
        <v>196.44230470731929</v>
      </c>
      <c r="DY17" s="382">
        <f t="shared" si="64"/>
        <v>207.30444809860046</v>
      </c>
      <c r="DZ17" s="382">
        <f t="shared" si="65"/>
        <v>218.15863583095089</v>
      </c>
      <c r="EA17" s="382">
        <f t="shared" si="66"/>
        <v>229.00454131078536</v>
      </c>
      <c r="EB17" s="382">
        <f t="shared" si="67"/>
        <v>239.84185066894327</v>
      </c>
      <c r="EC17" s="382">
        <f t="shared" si="68"/>
        <v>250.67026306551904</v>
      </c>
      <c r="ED17" s="382">
        <f t="shared" si="69"/>
        <v>261.48949095586067</v>
      </c>
      <c r="EE17" s="382">
        <f t="shared" si="70"/>
        <v>272.29926031782452</v>
      </c>
      <c r="EF17" s="382">
        <f t="shared" si="71"/>
        <v>283.0993108406023</v>
      </c>
      <c r="EG17" s="382">
        <f t="shared" si="72"/>
        <v>293.88939607555534</v>
      </c>
      <c r="EH17" s="382">
        <f t="shared" si="73"/>
        <v>304.66928354969241</v>
      </c>
      <c r="EI17" s="382">
        <f t="shared" si="74"/>
        <v>315.43875484254562</v>
      </c>
      <c r="EJ17" s="382">
        <f t="shared" si="75"/>
        <v>326.19760562736781</v>
      </c>
      <c r="EK17" s="382">
        <f t="shared" si="76"/>
        <v>336.94564567766508</v>
      </c>
      <c r="EL17" s="382">
        <f t="shared" si="77"/>
        <v>347.6826988402309</v>
      </c>
      <c r="EM17" s="382">
        <f t="shared" si="78"/>
        <v>358.40860297593349</v>
      </c>
      <c r="EN17" s="382">
        <f t="shared" si="79"/>
        <v>369.12320986958025</v>
      </c>
      <c r="EO17" s="382">
        <f t="shared" si="80"/>
        <v>379.82638511032178</v>
      </c>
      <c r="EP17" s="382">
        <f t="shared" si="81"/>
        <v>390.51800794403658</v>
      </c>
      <c r="EQ17" s="382">
        <f t="shared" si="82"/>
        <v>401.19797109928908</v>
      </c>
      <c r="ER17" s="382">
        <f t="shared" si="83"/>
        <v>411.86618058841128</v>
      </c>
      <c r="ES17" s="382">
        <f t="shared" si="84"/>
        <v>422.52255548535049</v>
      </c>
      <c r="ET17" s="382">
        <f t="shared" si="85"/>
        <v>433.1670276819184</v>
      </c>
      <c r="EU17" s="521"/>
      <c r="EV17" s="522"/>
      <c r="EW17" s="537">
        <f t="shared" si="169"/>
        <v>60</v>
      </c>
      <c r="EX17" s="601">
        <v>6000</v>
      </c>
      <c r="EY17" s="382">
        <f t="shared" si="86"/>
        <v>49.128557070636646</v>
      </c>
      <c r="EZ17" s="382">
        <f t="shared" si="87"/>
        <v>59.175825606080878</v>
      </c>
      <c r="FA17" s="382">
        <f t="shared" si="88"/>
        <v>69.25459758425302</v>
      </c>
      <c r="FB17" s="382">
        <f t="shared" si="89"/>
        <v>79.364859659377146</v>
      </c>
      <c r="FC17" s="382">
        <f t="shared" si="90"/>
        <v>89.506593198384337</v>
      </c>
      <c r="FD17" s="382">
        <f t="shared" si="91"/>
        <v>99.679774331615022</v>
      </c>
      <c r="FE17" s="382">
        <f t="shared" si="92"/>
        <v>109.88437401756005</v>
      </c>
      <c r="FF17" s="382">
        <f t="shared" si="93"/>
        <v>120.12035812131177</v>
      </c>
      <c r="FG17" s="382">
        <f t="shared" si="94"/>
        <v>130.38768750632562</v>
      </c>
      <c r="FH17" s="382">
        <f t="shared" si="95"/>
        <v>140.68631813903215</v>
      </c>
      <c r="FI17" s="382">
        <f t="shared" si="96"/>
        <v>151.01620120577451</v>
      </c>
      <c r="FJ17" s="382">
        <f t="shared" si="97"/>
        <v>161.37728324149589</v>
      </c>
      <c r="FK17" s="382">
        <f t="shared" si="98"/>
        <v>171.76950626954448</v>
      </c>
      <c r="FL17" s="382">
        <f t="shared" si="99"/>
        <v>182.19280795191992</v>
      </c>
      <c r="FM17" s="382">
        <f t="shared" si="100"/>
        <v>192.64712174924415</v>
      </c>
      <c r="FN17" s="382">
        <f t="shared" si="101"/>
        <v>203.13237708970382</v>
      </c>
      <c r="FO17" s="382">
        <f t="shared" si="102"/>
        <v>213.64849954617927</v>
      </c>
      <c r="FP17" s="382">
        <f t="shared" si="103"/>
        <v>224.19541102075544</v>
      </c>
      <c r="FQ17" s="382">
        <f t="shared" si="104"/>
        <v>234.77302993578706</v>
      </c>
      <c r="FR17" s="382">
        <f t="shared" si="105"/>
        <v>245.38127143068243</v>
      </c>
      <c r="FS17" s="382">
        <f t="shared" si="106"/>
        <v>256.0200475635595</v>
      </c>
      <c r="FT17" s="382">
        <f t="shared" si="107"/>
        <v>266.6892675169301</v>
      </c>
      <c r="FU17" s="382">
        <f t="shared" si="108"/>
        <v>277.3888378065696</v>
      </c>
      <c r="FV17" s="382">
        <f t="shared" si="109"/>
        <v>288.11866249274203</v>
      </c>
      <c r="FW17" s="382">
        <f t="shared" si="110"/>
        <v>298.87864339296101</v>
      </c>
      <c r="FX17" s="382">
        <f t="shared" si="111"/>
        <v>309.66868029548976</v>
      </c>
      <c r="FY17" s="382">
        <f t="shared" si="112"/>
        <v>320.48867117280355</v>
      </c>
      <c r="FZ17" s="382">
        <f t="shared" si="113"/>
        <v>331.33851239426662</v>
      </c>
      <c r="GA17" s="382">
        <f t="shared" si="114"/>
        <v>342.21809893730517</v>
      </c>
      <c r="GB17" s="382">
        <f t="shared" si="115"/>
        <v>353.12732459639318</v>
      </c>
      <c r="GC17" s="382">
        <f t="shared" si="116"/>
        <v>364.06608218920059</v>
      </c>
      <c r="GD17" s="382">
        <f t="shared" si="117"/>
        <v>375.03426375929627</v>
      </c>
      <c r="GE17" s="382">
        <f t="shared" si="118"/>
        <v>386.03176077483562</v>
      </c>
      <c r="GF17" s="382">
        <f t="shared" si="119"/>
        <v>397.05846432270357</v>
      </c>
      <c r="GG17" s="382">
        <f t="shared" si="120"/>
        <v>408.11426529763139</v>
      </c>
      <c r="GH17" s="382">
        <f t="shared" si="121"/>
        <v>419.19905458584191</v>
      </c>
      <c r="GI17" s="382">
        <f t="shared" si="122"/>
        <v>430.31272324282952</v>
      </c>
      <c r="GJ17" s="382">
        <f t="shared" si="123"/>
        <v>441.45516266491802</v>
      </c>
      <c r="GK17" s="382">
        <f t="shared" si="124"/>
        <v>452.62626475428823</v>
      </c>
      <c r="GL17" s="382">
        <f t="shared" si="125"/>
        <v>463.82592207720666</v>
      </c>
      <c r="GM17" s="511"/>
      <c r="GN17" s="2"/>
      <c r="GO17" s="592">
        <v>6000</v>
      </c>
      <c r="GP17" s="477">
        <f t="shared" si="126"/>
        <v>3.4916373456172516</v>
      </c>
      <c r="GQ17" s="477">
        <f t="shared" si="127"/>
        <v>1.705167907791626</v>
      </c>
      <c r="GR17" s="477">
        <f t="shared" si="128"/>
        <v>1.110681046297517</v>
      </c>
      <c r="GS17" s="477">
        <f t="shared" si="129"/>
        <v>0.81419930520829464</v>
      </c>
      <c r="GT17" s="477">
        <f t="shared" si="130"/>
        <v>0.6369270979411974</v>
      </c>
      <c r="GU17" s="477">
        <f t="shared" si="131"/>
        <v>0.51926580636694852</v>
      </c>
      <c r="GV17" s="477">
        <f t="shared" si="132"/>
        <v>0.43567308091114132</v>
      </c>
      <c r="GW17" s="477">
        <f t="shared" si="133"/>
        <v>0.37337766579822257</v>
      </c>
      <c r="GX17" s="477">
        <f t="shared" si="134"/>
        <v>0.32528434101624532</v>
      </c>
      <c r="GY17" s="477">
        <f t="shared" si="135"/>
        <v>0.28713589931272199</v>
      </c>
      <c r="GZ17" s="477">
        <f t="shared" si="136"/>
        <v>0.25622313594387286</v>
      </c>
      <c r="HA17" s="477">
        <f t="shared" si="137"/>
        <v>0.23073984374874218</v>
      </c>
      <c r="HB17" s="477">
        <f t="shared" si="138"/>
        <v>0.20943550299902586</v>
      </c>
      <c r="HC17" s="477">
        <f t="shared" si="139"/>
        <v>0.19141681864477292</v>
      </c>
      <c r="HD17" s="477">
        <f t="shared" si="140"/>
        <v>0.17602864284435754</v>
      </c>
      <c r="HE17" s="477">
        <f t="shared" si="141"/>
        <v>0.16277955172239178</v>
      </c>
      <c r="HF17" s="477">
        <f t="shared" si="142"/>
        <v>0.15129368932464651</v>
      </c>
      <c r="HG17" s="477">
        <f t="shared" si="143"/>
        <v>0.14127866375211637</v>
      </c>
      <c r="HH17" s="477">
        <f t="shared" si="144"/>
        <v>0.13250358151563488</v>
      </c>
      <c r="HI17" s="477">
        <f t="shared" si="145"/>
        <v>0.12478367173521435</v>
      </c>
      <c r="HJ17" s="477">
        <f t="shared" si="146"/>
        <v>0.11796930356988429</v>
      </c>
      <c r="HK17" s="477">
        <f t="shared" si="147"/>
        <v>0.11193799903188982</v>
      </c>
      <c r="HL17" s="477">
        <f t="shared" si="148"/>
        <v>0.1065885295459517</v>
      </c>
      <c r="HM17" s="477">
        <f t="shared" si="149"/>
        <v>0.10183648849343759</v>
      </c>
      <c r="HN17" s="477">
        <f t="shared" si="150"/>
        <v>9.7610926464189965E-2</v>
      </c>
      <c r="HO17" s="477">
        <f t="shared" si="151"/>
        <v>9.385176310036028E-2</v>
      </c>
      <c r="HP17" s="477">
        <f t="shared" si="152"/>
        <v>9.0507774191382742E-2</v>
      </c>
      <c r="HQ17" s="477">
        <f t="shared" si="153"/>
        <v>8.7535010204677827E-2</v>
      </c>
      <c r="HR17" s="477">
        <f t="shared" si="154"/>
        <v>8.4895542109677438E-2</v>
      </c>
      <c r="HS17" s="477">
        <f t="shared" si="155"/>
        <v>8.2556458123695026E-2</v>
      </c>
      <c r="HT17" s="477">
        <f t="shared" si="156"/>
        <v>8.048905471679528E-2</v>
      </c>
      <c r="HU17" s="477">
        <f t="shared" si="157"/>
        <v>7.8668179378215519E-2</v>
      </c>
      <c r="HV17" s="477">
        <f t="shared" si="158"/>
        <v>7.7071692949170018E-2</v>
      </c>
      <c r="HW17" s="477">
        <f t="shared" si="159"/>
        <v>7.5680026902110786E-2</v>
      </c>
      <c r="HX17" s="477">
        <f t="shared" si="160"/>
        <v>7.4475816573651946E-2</v>
      </c>
      <c r="HY17" s="477">
        <f t="shared" si="161"/>
        <v>7.3443595579119822E-2</v>
      </c>
      <c r="HZ17" s="477">
        <f t="shared" si="162"/>
        <v>7.2569539830337482E-2</v>
      </c>
      <c r="IA17" s="477">
        <f t="shared" si="163"/>
        <v>7.1841252015969206E-2</v>
      </c>
      <c r="IB17" s="477">
        <f t="shared" si="164"/>
        <v>7.1247579278596582E-2</v>
      </c>
      <c r="IC17" s="477">
        <f t="shared" si="165"/>
        <v>7.0778458275918416E-2</v>
      </c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  <c r="IW17" s="90"/>
      <c r="IX17" s="90"/>
      <c r="IY17" s="90"/>
      <c r="IZ17" s="90"/>
      <c r="JA17" s="90"/>
      <c r="JB17" s="90"/>
      <c r="JC17" s="90"/>
      <c r="JD17" s="90"/>
      <c r="JE17" s="90"/>
      <c r="JF17" s="90"/>
      <c r="JG17" s="90"/>
      <c r="JH17" s="90"/>
      <c r="JI17" s="90"/>
      <c r="JJ17" s="90"/>
      <c r="JK17" s="90"/>
      <c r="JL17" s="90"/>
      <c r="JM17" s="90"/>
      <c r="JN17" s="90"/>
      <c r="JO17" s="90"/>
      <c r="JP17" s="90"/>
      <c r="JQ17" s="90"/>
      <c r="JR17" s="90"/>
      <c r="JS17" s="90"/>
      <c r="JT17" s="90"/>
      <c r="JU17" s="90"/>
      <c r="JV17" s="90"/>
      <c r="JW17" s="90"/>
      <c r="JX17" s="90"/>
      <c r="JY17" s="90"/>
      <c r="JZ17" s="90"/>
      <c r="KA17" s="90"/>
      <c r="KB17" s="90"/>
      <c r="KC17" s="90"/>
      <c r="KD17" s="90"/>
      <c r="KE17" s="90"/>
      <c r="KF17" s="90"/>
      <c r="KG17" s="90"/>
      <c r="KH17" s="90"/>
      <c r="KI17" s="90"/>
      <c r="KJ17" s="90"/>
      <c r="KK17" s="90"/>
      <c r="KL17" s="90"/>
      <c r="KM17" s="90"/>
      <c r="KN17" s="90"/>
      <c r="KO17" s="90"/>
      <c r="KP17" s="90"/>
      <c r="KQ17" s="90"/>
      <c r="KR17" s="90"/>
      <c r="KS17" s="90"/>
      <c r="KT17" s="90"/>
      <c r="KU17" s="90"/>
      <c r="KV17" s="90"/>
      <c r="KW17" s="90"/>
      <c r="KX17" s="90"/>
      <c r="KY17" s="90"/>
    </row>
    <row r="18" spans="1:311">
      <c r="I18" s="384"/>
      <c r="J18" s="252"/>
      <c r="K18" s="499">
        <v>7000</v>
      </c>
      <c r="L18" s="382">
        <f t="shared" si="170"/>
        <v>2.1335999999999999</v>
      </c>
      <c r="M18" s="502">
        <v>70</v>
      </c>
      <c r="N18" s="491">
        <f t="shared" si="166"/>
        <v>781.85365449005701</v>
      </c>
      <c r="O18" s="263">
        <f t="shared" si="167"/>
        <v>0.99304035225865461</v>
      </c>
      <c r="P18" s="383">
        <f t="shared" si="168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263">
        <f t="shared" si="1"/>
        <v>0.77162956278317985</v>
      </c>
      <c r="T18" s="492">
        <f>O18/Konstanten!$C$22</f>
        <v>0.81064518551726905</v>
      </c>
      <c r="U18" s="492">
        <f t="shared" si="2"/>
        <v>0.95187090057261803</v>
      </c>
      <c r="V18" s="492"/>
      <c r="W18" s="592">
        <v>7000</v>
      </c>
      <c r="X18" s="410">
        <f t="shared" si="3"/>
        <v>1.7209774573879434E-2</v>
      </c>
      <c r="Y18" s="410">
        <f t="shared" si="3"/>
        <v>3.4418676499419744E-2</v>
      </c>
      <c r="Z18" s="410">
        <f t="shared" si="3"/>
        <v>5.1625834721836121E-2</v>
      </c>
      <c r="AA18" s="410">
        <f t="shared" si="3"/>
        <v>6.8830381367565641E-2</v>
      </c>
      <c r="AB18" s="410">
        <f t="shared" si="3"/>
        <v>8.6031453318929932E-2</v>
      </c>
      <c r="AC18" s="410">
        <f t="shared" si="3"/>
        <v>0.10322819377052903</v>
      </c>
      <c r="AD18" s="410">
        <f t="shared" si="3"/>
        <v>0.12041975376078336</v>
      </c>
      <c r="AE18" s="410">
        <f t="shared" si="3"/>
        <v>0.13760529367308494</v>
      </c>
      <c r="AF18" s="410">
        <f t="shared" si="3"/>
        <v>0.15478398470076987</v>
      </c>
      <c r="AG18" s="410">
        <f t="shared" si="3"/>
        <v>0.17195501027065782</v>
      </c>
      <c r="AH18" s="410">
        <f t="shared" si="3"/>
        <v>0.18911756741993643</v>
      </c>
      <c r="AI18" s="410">
        <f t="shared" si="3"/>
        <v>0.20627086812176471</v>
      </c>
      <c r="AJ18" s="410">
        <f t="shared" si="3"/>
        <v>0.2234141405550234</v>
      </c>
      <c r="AK18" s="410">
        <f t="shared" si="3"/>
        <v>0.24054663031422011</v>
      </c>
      <c r="AL18" s="410">
        <f t="shared" si="3"/>
        <v>0.25766760155583712</v>
      </c>
      <c r="AM18" s="410">
        <f t="shared" si="3"/>
        <v>0.27477633807788643</v>
      </c>
      <c r="AN18" s="410">
        <f t="shared" ref="AH18:AW21" si="171">SQRT(5*((((1/$S18)*(((1+0.2*(AN$10/661.48)^2)^3.5)-1))+1)^(1/3.5)-1))</f>
        <v>0.29187214432975478</v>
      </c>
      <c r="AO18" s="410">
        <f t="shared" si="171"/>
        <v>0.30895434634995017</v>
      </c>
      <c r="AP18" s="410">
        <f t="shared" si="171"/>
        <v>0.32602229262973376</v>
      </c>
      <c r="AQ18" s="410">
        <f t="shared" si="171"/>
        <v>0.34307535490106006</v>
      </c>
      <c r="AR18" s="410">
        <f t="shared" si="171"/>
        <v>0.36011292884769502</v>
      </c>
      <c r="AS18" s="410">
        <f t="shared" si="171"/>
        <v>0.37713443473879149</v>
      </c>
      <c r="AT18" s="410">
        <f t="shared" si="171"/>
        <v>0.394139317984596</v>
      </c>
      <c r="AU18" s="410">
        <f t="shared" si="171"/>
        <v>0.41112704961440005</v>
      </c>
      <c r="AV18" s="410">
        <f t="shared" si="171"/>
        <v>0.42809712667720956</v>
      </c>
      <c r="AW18" s="410">
        <f t="shared" si="171"/>
        <v>0.44504907256595932</v>
      </c>
      <c r="AX18" s="410">
        <f t="shared" si="5"/>
        <v>0.46198243726647259</v>
      </c>
      <c r="AY18" s="410">
        <f t="shared" si="5"/>
        <v>0.47889679753268238</v>
      </c>
      <c r="AZ18" s="410">
        <f t="shared" si="5"/>
        <v>0.4957917569898907</v>
      </c>
      <c r="BA18" s="410">
        <f t="shared" si="5"/>
        <v>0.51266694616820108</v>
      </c>
      <c r="BB18" s="410">
        <f t="shared" si="5"/>
        <v>0.52952202246840885</v>
      </c>
      <c r="BC18" s="410">
        <f t="shared" si="5"/>
        <v>0.54635667006292343</v>
      </c>
      <c r="BD18" s="410">
        <f t="shared" si="5"/>
        <v>0.56317059973448413</v>
      </c>
      <c r="BE18" s="410">
        <f t="shared" si="5"/>
        <v>0.57996354865555044</v>
      </c>
      <c r="BF18" s="410">
        <f t="shared" si="5"/>
        <v>0.59673528011146604</v>
      </c>
      <c r="BG18" s="410">
        <f t="shared" si="5"/>
        <v>0.61348558317054025</v>
      </c>
      <c r="BH18" s="410">
        <f t="shared" si="5"/>
        <v>0.63021427230432558</v>
      </c>
      <c r="BI18" s="410">
        <f t="shared" si="5"/>
        <v>0.64692118696142087</v>
      </c>
      <c r="BJ18" s="410">
        <f t="shared" si="5"/>
        <v>0.66360619109816321</v>
      </c>
      <c r="BK18" s="410">
        <f t="shared" si="5"/>
        <v>0.68026917266962061</v>
      </c>
      <c r="BL18" s="253"/>
      <c r="BM18" s="521"/>
      <c r="BN18" s="592">
        <v>7000</v>
      </c>
      <c r="BO18" s="382">
        <f t="shared" si="6"/>
        <v>274.29784714413182</v>
      </c>
      <c r="BP18" s="382">
        <f t="shared" si="7"/>
        <v>274.34658528122276</v>
      </c>
      <c r="BQ18" s="382">
        <f t="shared" si="8"/>
        <v>274.42780453480162</v>
      </c>
      <c r="BR18" s="382">
        <f t="shared" si="9"/>
        <v>274.54148847551346</v>
      </c>
      <c r="BS18" s="382">
        <f t="shared" si="10"/>
        <v>274.68761416808229</v>
      </c>
      <c r="BT18" s="382">
        <f t="shared" si="11"/>
        <v>274.86615223670253</v>
      </c>
      <c r="BU18" s="382">
        <f t="shared" si="12"/>
        <v>275.07706694850094</v>
      </c>
      <c r="BV18" s="382">
        <f t="shared" si="13"/>
        <v>275.32031631462036</v>
      </c>
      <c r="BW18" s="382">
        <f t="shared" si="14"/>
        <v>275.59585220838125</v>
      </c>
      <c r="BX18" s="382">
        <f t="shared" si="15"/>
        <v>275.90362049989284</v>
      </c>
      <c r="BY18" s="382">
        <f t="shared" si="16"/>
        <v>276.24356120640095</v>
      </c>
      <c r="BZ18" s="382">
        <f t="shared" si="17"/>
        <v>276.61560865758929</v>
      </c>
      <c r="CA18" s="382">
        <f t="shared" si="18"/>
        <v>277.0196916749768</v>
      </c>
      <c r="CB18" s="382">
        <f t="shared" si="19"/>
        <v>277.45573376449664</v>
      </c>
      <c r="CC18" s="382">
        <f t="shared" si="20"/>
        <v>277.92365332128776</v>
      </c>
      <c r="CD18" s="382">
        <f t="shared" si="21"/>
        <v>278.42336384568415</v>
      </c>
      <c r="CE18" s="382">
        <f t="shared" si="22"/>
        <v>278.95477416934858</v>
      </c>
      <c r="CF18" s="382">
        <f t="shared" si="23"/>
        <v>279.51778869047041</v>
      </c>
      <c r="CG18" s="382">
        <f t="shared" si="24"/>
        <v>280.11230761692428</v>
      </c>
      <c r="CH18" s="382">
        <f t="shared" si="25"/>
        <v>280.7382272162742</v>
      </c>
      <c r="CI18" s="382">
        <f t="shared" si="26"/>
        <v>281.39544007150295</v>
      </c>
      <c r="CJ18" s="382">
        <f t="shared" si="27"/>
        <v>282.08383534134953</v>
      </c>
      <c r="CK18" s="382">
        <f t="shared" si="28"/>
        <v>282.8032990241461</v>
      </c>
      <c r="CL18" s="382">
        <f t="shared" si="29"/>
        <v>283.55371422406625</v>
      </c>
      <c r="CM18" s="382">
        <f t="shared" si="30"/>
        <v>284.33496141871717</v>
      </c>
      <c r="CN18" s="382">
        <f t="shared" si="31"/>
        <v>285.1469187270398</v>
      </c>
      <c r="CO18" s="382">
        <f t="shared" si="32"/>
        <v>285.9894621765165</v>
      </c>
      <c r="CP18" s="382">
        <f t="shared" si="33"/>
        <v>286.86246596872684</v>
      </c>
      <c r="CQ18" s="382">
        <f t="shared" si="34"/>
        <v>287.76580274233373</v>
      </c>
      <c r="CR18" s="382">
        <f t="shared" si="35"/>
        <v>288.69934383263785</v>
      </c>
      <c r="CS18" s="382">
        <f t="shared" si="36"/>
        <v>289.66295952688165</v>
      </c>
      <c r="CT18" s="382">
        <f t="shared" si="37"/>
        <v>290.65651931454607</v>
      </c>
      <c r="CU18" s="382">
        <f t="shared" si="38"/>
        <v>291.6798921319367</v>
      </c>
      <c r="CV18" s="382">
        <f t="shared" si="39"/>
        <v>292.73294660041341</v>
      </c>
      <c r="CW18" s="382">
        <f t="shared" si="40"/>
        <v>293.81555125767983</v>
      </c>
      <c r="CX18" s="382">
        <f t="shared" si="41"/>
        <v>294.92757478160553</v>
      </c>
      <c r="CY18" s="382">
        <f t="shared" si="42"/>
        <v>296.06888620611471</v>
      </c>
      <c r="CZ18" s="382">
        <f t="shared" si="43"/>
        <v>297.23935512873538</v>
      </c>
      <c r="DA18" s="382">
        <f t="shared" si="44"/>
        <v>298.4388519094577</v>
      </c>
      <c r="DB18" s="382">
        <f t="shared" si="45"/>
        <v>299.66724786061155</v>
      </c>
      <c r="DC18" s="521"/>
      <c r="DE18" s="2"/>
      <c r="DF18" s="592">
        <v>7000</v>
      </c>
      <c r="DG18" s="382">
        <f t="shared" si="46"/>
        <v>11.106573639281821</v>
      </c>
      <c r="DH18" s="382">
        <f t="shared" si="47"/>
        <v>22.212584102503545</v>
      </c>
      <c r="DI18" s="382">
        <f t="shared" si="48"/>
        <v>33.317469242028096</v>
      </c>
      <c r="DJ18" s="382">
        <f t="shared" si="49"/>
        <v>44.420668963265342</v>
      </c>
      <c r="DK18" s="382">
        <f t="shared" si="50"/>
        <v>55.521626240903124</v>
      </c>
      <c r="DL18" s="382">
        <f t="shared" si="51"/>
        <v>66.619788123348243</v>
      </c>
      <c r="DM18" s="382">
        <f t="shared" si="52"/>
        <v>77.714606721128931</v>
      </c>
      <c r="DN18" s="382">
        <f t="shared" si="53"/>
        <v>88.805540175684214</v>
      </c>
      <c r="DO18" s="382">
        <f t="shared" si="54"/>
        <v>99.892053604804815</v>
      </c>
      <c r="DP18" s="382">
        <f t="shared" si="55"/>
        <v>110.97362002133467</v>
      </c>
      <c r="DQ18" s="382">
        <f t="shared" si="56"/>
        <v>122.04972122176292</v>
      </c>
      <c r="DR18" s="382">
        <f t="shared" si="57"/>
        <v>133.11984864172101</v>
      </c>
      <c r="DS18" s="382">
        <f t="shared" si="58"/>
        <v>144.18350417543419</v>
      </c>
      <c r="DT18" s="382">
        <f t="shared" si="59"/>
        <v>155.24020095655109</v>
      </c>
      <c r="DU18" s="382">
        <f t="shared" si="60"/>
        <v>166.28946409795554</v>
      </c>
      <c r="DV18" s="382">
        <f t="shared" si="61"/>
        <v>177.33083138847297</v>
      </c>
      <c r="DW18" s="382">
        <f t="shared" si="62"/>
        <v>188.36385394458821</v>
      </c>
      <c r="DX18" s="382">
        <f t="shared" si="63"/>
        <v>199.38809681563362</v>
      </c>
      <c r="DY18" s="382">
        <f t="shared" si="64"/>
        <v>210.40313954114623</v>
      </c>
      <c r="DZ18" s="382">
        <f t="shared" si="65"/>
        <v>221.40857665937625</v>
      </c>
      <c r="EA18" s="382">
        <f t="shared" si="66"/>
        <v>232.40401816621724</v>
      </c>
      <c r="EB18" s="382">
        <f t="shared" si="67"/>
        <v>243.38908992409307</v>
      </c>
      <c r="EC18" s="382">
        <f t="shared" si="68"/>
        <v>254.3634340205912</v>
      </c>
      <c r="ED18" s="382">
        <f t="shared" si="69"/>
        <v>265.32670907691545</v>
      </c>
      <c r="EE18" s="382">
        <f t="shared" si="70"/>
        <v>276.27859050646367</v>
      </c>
      <c r="EF18" s="382">
        <f t="shared" si="71"/>
        <v>287.2187707240642</v>
      </c>
      <c r="EG18" s="382">
        <f t="shared" si="72"/>
        <v>298.14695930664539</v>
      </c>
      <c r="EH18" s="382">
        <f t="shared" si="73"/>
        <v>309.06288310631749</v>
      </c>
      <c r="EI18" s="382">
        <f t="shared" si="74"/>
        <v>319.96628631701191</v>
      </c>
      <c r="EJ18" s="382">
        <f t="shared" si="75"/>
        <v>330.85693049605806</v>
      </c>
      <c r="EK18" s="382">
        <f t="shared" si="76"/>
        <v>341.73459454216948</v>
      </c>
      <c r="EL18" s="382">
        <f t="shared" si="77"/>
        <v>352.59907463150324</v>
      </c>
      <c r="EM18" s="382">
        <f t="shared" si="78"/>
        <v>363.45018411357228</v>
      </c>
      <c r="EN18" s="382">
        <f t="shared" si="79"/>
        <v>374.28775336887242</v>
      </c>
      <c r="EO18" s="382">
        <f t="shared" si="80"/>
        <v>385.11162963022167</v>
      </c>
      <c r="EP18" s="382">
        <f t="shared" si="81"/>
        <v>395.92167676984315</v>
      </c>
      <c r="EQ18" s="382">
        <f t="shared" si="82"/>
        <v>406.71777505430526</v>
      </c>
      <c r="ER18" s="382">
        <f t="shared" si="83"/>
        <v>417.49982086947006</v>
      </c>
      <c r="ES18" s="382">
        <f t="shared" si="84"/>
        <v>428.26772641761795</v>
      </c>
      <c r="ET18" s="382">
        <f t="shared" si="85"/>
        <v>439.02141938895295</v>
      </c>
      <c r="EU18" s="521"/>
      <c r="EV18" s="522"/>
      <c r="EW18" s="537">
        <f t="shared" si="169"/>
        <v>70</v>
      </c>
      <c r="EX18" s="601">
        <v>7000</v>
      </c>
      <c r="EY18" s="382">
        <f t="shared" si="86"/>
        <v>53.147847144131845</v>
      </c>
      <c r="EZ18" s="382">
        <f t="shared" si="87"/>
        <v>63.196585281222781</v>
      </c>
      <c r="FA18" s="382">
        <f t="shared" si="88"/>
        <v>73.277804534801646</v>
      </c>
      <c r="FB18" s="382">
        <f t="shared" si="89"/>
        <v>83.391488475513484</v>
      </c>
      <c r="FC18" s="382">
        <f t="shared" si="90"/>
        <v>93.537614168082314</v>
      </c>
      <c r="FD18" s="382">
        <f t="shared" si="91"/>
        <v>103.71615223670256</v>
      </c>
      <c r="FE18" s="382">
        <f t="shared" si="92"/>
        <v>113.92706694850096</v>
      </c>
      <c r="FF18" s="382">
        <f t="shared" si="93"/>
        <v>124.17031631462038</v>
      </c>
      <c r="FG18" s="382">
        <f t="shared" si="94"/>
        <v>134.44585220838127</v>
      </c>
      <c r="FH18" s="382">
        <f t="shared" si="95"/>
        <v>144.75362049989286</v>
      </c>
      <c r="FI18" s="382">
        <f t="shared" si="96"/>
        <v>155.09356120640098</v>
      </c>
      <c r="FJ18" s="382">
        <f t="shared" si="97"/>
        <v>165.46560865758931</v>
      </c>
      <c r="FK18" s="382">
        <f t="shared" si="98"/>
        <v>175.86969167497682</v>
      </c>
      <c r="FL18" s="382">
        <f t="shared" si="99"/>
        <v>186.30573376449667</v>
      </c>
      <c r="FM18" s="382">
        <f t="shared" si="100"/>
        <v>196.77365332128778</v>
      </c>
      <c r="FN18" s="382">
        <f t="shared" si="101"/>
        <v>207.27336384568417</v>
      </c>
      <c r="FO18" s="382">
        <f t="shared" si="102"/>
        <v>217.8047741693486</v>
      </c>
      <c r="FP18" s="382">
        <f t="shared" si="103"/>
        <v>228.36778869047043</v>
      </c>
      <c r="FQ18" s="382">
        <f t="shared" si="104"/>
        <v>238.96230761692431</v>
      </c>
      <c r="FR18" s="382">
        <f t="shared" si="105"/>
        <v>249.58822721627422</v>
      </c>
      <c r="FS18" s="382">
        <f t="shared" si="106"/>
        <v>260.24544007150297</v>
      </c>
      <c r="FT18" s="382">
        <f t="shared" si="107"/>
        <v>270.93383534134955</v>
      </c>
      <c r="FU18" s="382">
        <f t="shared" si="108"/>
        <v>281.65329902414612</v>
      </c>
      <c r="FV18" s="382">
        <f t="shared" si="109"/>
        <v>292.40371422406628</v>
      </c>
      <c r="FW18" s="382">
        <f t="shared" si="110"/>
        <v>303.18496141871719</v>
      </c>
      <c r="FX18" s="382">
        <f t="shared" si="111"/>
        <v>313.99691872703983</v>
      </c>
      <c r="FY18" s="382">
        <f t="shared" si="112"/>
        <v>324.83946217651652</v>
      </c>
      <c r="FZ18" s="382">
        <f t="shared" si="113"/>
        <v>335.71246596872686</v>
      </c>
      <c r="GA18" s="382">
        <f t="shared" si="114"/>
        <v>346.61580274233376</v>
      </c>
      <c r="GB18" s="382">
        <f t="shared" si="115"/>
        <v>357.54934383263787</v>
      </c>
      <c r="GC18" s="382">
        <f t="shared" si="116"/>
        <v>368.51295952688167</v>
      </c>
      <c r="GD18" s="382">
        <f t="shared" si="117"/>
        <v>379.5065193145461</v>
      </c>
      <c r="GE18" s="382">
        <f t="shared" si="118"/>
        <v>390.52989213193672</v>
      </c>
      <c r="GF18" s="382">
        <f t="shared" si="119"/>
        <v>401.58294660041344</v>
      </c>
      <c r="GG18" s="382">
        <f t="shared" si="120"/>
        <v>412.66555125767985</v>
      </c>
      <c r="GH18" s="382">
        <f t="shared" si="121"/>
        <v>423.77757478160555</v>
      </c>
      <c r="GI18" s="382">
        <f t="shared" si="122"/>
        <v>434.91888620611473</v>
      </c>
      <c r="GJ18" s="382">
        <f t="shared" si="123"/>
        <v>446.08935512873541</v>
      </c>
      <c r="GK18" s="382">
        <f t="shared" si="124"/>
        <v>457.28885190945772</v>
      </c>
      <c r="GL18" s="382">
        <f t="shared" si="125"/>
        <v>468.51724786061158</v>
      </c>
      <c r="GM18" s="511"/>
      <c r="GN18" s="2"/>
      <c r="GO18" s="592">
        <v>7000</v>
      </c>
      <c r="GP18" s="477">
        <f t="shared" si="126"/>
        <v>3.7852604115600603</v>
      </c>
      <c r="GQ18" s="477">
        <f t="shared" si="127"/>
        <v>1.8450802927562129</v>
      </c>
      <c r="GR18" s="477">
        <f t="shared" si="128"/>
        <v>1.199380871412822</v>
      </c>
      <c r="GS18" s="477">
        <f t="shared" si="129"/>
        <v>0.87731275601625736</v>
      </c>
      <c r="GT18" s="477">
        <f t="shared" si="130"/>
        <v>0.68470595155537028</v>
      </c>
      <c r="GU18" s="477">
        <f t="shared" si="131"/>
        <v>0.55683701732388347</v>
      </c>
      <c r="GV18" s="477">
        <f t="shared" si="132"/>
        <v>0.46596723261196976</v>
      </c>
      <c r="GW18" s="477">
        <f t="shared" si="133"/>
        <v>0.39822713840796353</v>
      </c>
      <c r="GX18" s="477">
        <f t="shared" si="134"/>
        <v>0.34591138490634066</v>
      </c>
      <c r="GY18" s="477">
        <f t="shared" si="135"/>
        <v>0.30439667077692872</v>
      </c>
      <c r="GZ18" s="477">
        <f t="shared" si="136"/>
        <v>0.27074080672906892</v>
      </c>
      <c r="HA18" s="477">
        <f t="shared" si="137"/>
        <v>0.24298224754539605</v>
      </c>
      <c r="HB18" s="477">
        <f t="shared" si="138"/>
        <v>0.21976291726818276</v>
      </c>
      <c r="HC18" s="477">
        <f t="shared" si="139"/>
        <v>0.20011268097134358</v>
      </c>
      <c r="HD18" s="477">
        <f t="shared" si="140"/>
        <v>0.18332002805285982</v>
      </c>
      <c r="HE18" s="477">
        <f t="shared" si="141"/>
        <v>0.16885124951349861</v>
      </c>
      <c r="HF18" s="477">
        <f t="shared" si="142"/>
        <v>0.1562981411148083</v>
      </c>
      <c r="HG18" s="477">
        <f t="shared" si="143"/>
        <v>0.14534313902215137</v>
      </c>
      <c r="HH18" s="477">
        <f t="shared" si="144"/>
        <v>0.13573546544058612</v>
      </c>
      <c r="HI18" s="477">
        <f t="shared" si="145"/>
        <v>0.12727443074732675</v>
      </c>
      <c r="HJ18" s="477">
        <f t="shared" si="146"/>
        <v>0.11979750662216743</v>
      </c>
      <c r="HK18" s="477">
        <f t="shared" si="147"/>
        <v>0.11317165213053301</v>
      </c>
      <c r="HL18" s="477">
        <f t="shared" si="148"/>
        <v>0.10728690272889521</v>
      </c>
      <c r="HM18" s="477">
        <f t="shared" si="149"/>
        <v>0.10205156217160741</v>
      </c>
      <c r="HN18" s="477">
        <f t="shared" si="150"/>
        <v>9.7388548504354827E-2</v>
      </c>
      <c r="HO18" s="477">
        <f t="shared" si="151"/>
        <v>9.3232583425760268E-2</v>
      </c>
      <c r="HP18" s="477">
        <f t="shared" si="152"/>
        <v>8.9528006362854712E-2</v>
      </c>
      <c r="HQ18" s="477">
        <f t="shared" si="153"/>
        <v>8.6227057078354929E-2</v>
      </c>
      <c r="HR18" s="477">
        <f t="shared" si="154"/>
        <v>8.3288513712092768E-2</v>
      </c>
      <c r="HS18" s="477">
        <f t="shared" si="155"/>
        <v>8.0676603317813345E-2</v>
      </c>
      <c r="HT18" s="477">
        <f t="shared" si="156"/>
        <v>7.8360123360024042E-2</v>
      </c>
      <c r="HU18" s="477">
        <f t="shared" si="157"/>
        <v>7.6311728019035435E-2</v>
      </c>
      <c r="HV18" s="477">
        <f t="shared" si="158"/>
        <v>7.450734434049007E-2</v>
      </c>
      <c r="HW18" s="477">
        <f t="shared" si="159"/>
        <v>7.292569149234425E-2</v>
      </c>
      <c r="HX18" s="477">
        <f t="shared" si="160"/>
        <v>7.1547882503353727E-2</v>
      </c>
      <c r="HY18" s="477">
        <f t="shared" si="161"/>
        <v>7.0357092440673744E-2</v>
      </c>
      <c r="HZ18" s="477">
        <f t="shared" si="162"/>
        <v>6.9338280452689915E-2</v>
      </c>
      <c r="IA18" s="477">
        <f t="shared" si="163"/>
        <v>6.8477955750318203E-2</v>
      </c>
      <c r="IB18" s="477">
        <f t="shared" si="164"/>
        <v>6.7763979636280863E-2</v>
      </c>
      <c r="IC18" s="477">
        <f t="shared" si="165"/>
        <v>6.7185397269937455E-2</v>
      </c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</row>
    <row r="19" spans="1:311">
      <c r="I19" s="384"/>
      <c r="J19" s="252"/>
      <c r="K19" s="499">
        <v>8000</v>
      </c>
      <c r="L19" s="382">
        <f t="shared" si="170"/>
        <v>2.4383999999999997</v>
      </c>
      <c r="M19" s="502">
        <v>80</v>
      </c>
      <c r="N19" s="491">
        <f t="shared" si="166"/>
        <v>752.62370449025218</v>
      </c>
      <c r="O19" s="263">
        <f t="shared" si="167"/>
        <v>0.96287012834115504</v>
      </c>
      <c r="P19" s="383">
        <f t="shared" si="168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263">
        <f t="shared" si="1"/>
        <v>0.74278184504342681</v>
      </c>
      <c r="T19" s="492">
        <f>O19/Konstanten!$C$22</f>
        <v>0.78601643129890197</v>
      </c>
      <c r="U19" s="492">
        <f t="shared" si="2"/>
        <v>0.94499531494013489</v>
      </c>
      <c r="V19" s="492"/>
      <c r="W19" s="592">
        <v>8000</v>
      </c>
      <c r="X19" s="410">
        <f t="shared" si="3"/>
        <v>1.7540757567551125E-2</v>
      </c>
      <c r="Y19" s="410">
        <f t="shared" si="3"/>
        <v>3.5080474462881324E-2</v>
      </c>
      <c r="Z19" s="410">
        <f t="shared" si="3"/>
        <v>5.2618111994922334E-2</v>
      </c>
      <c r="AA19" s="410">
        <f t="shared" si="3"/>
        <v>7.0152635426704676E-2</v>
      </c>
      <c r="AB19" s="410">
        <f t="shared" si="3"/>
        <v>8.7683015931837832E-2</v>
      </c>
      <c r="AC19" s="410">
        <f t="shared" si="3"/>
        <v>0.10520823252667076</v>
      </c>
      <c r="AD19" s="410">
        <f t="shared" si="3"/>
        <v>0.12272727396997926</v>
      </c>
      <c r="AE19" s="410">
        <f t="shared" si="3"/>
        <v>0.14023914062288989</v>
      </c>
      <c r="AF19" s="410">
        <f t="shared" si="3"/>
        <v>0.15774284626142113</v>
      </c>
      <c r="AG19" s="410">
        <f t="shared" si="3"/>
        <v>0.1752374198348734</v>
      </c>
      <c r="AH19" s="410">
        <f t="shared" si="171"/>
        <v>0.19272190716329715</v>
      </c>
      <c r="AI19" s="410">
        <f t="shared" si="171"/>
        <v>0.21019537256808404</v>
      </c>
      <c r="AJ19" s="410">
        <f t="shared" si="171"/>
        <v>0.2276569004298227</v>
      </c>
      <c r="AK19" s="410">
        <f t="shared" si="171"/>
        <v>0.24510559666835005</v>
      </c>
      <c r="AL19" s="410">
        <f t="shared" si="171"/>
        <v>0.26254059014031278</v>
      </c>
      <c r="AM19" s="410">
        <f t="shared" si="171"/>
        <v>0.2799610339501743</v>
      </c>
      <c r="AN19" s="410">
        <f t="shared" si="171"/>
        <v>0.29736610667113034</v>
      </c>
      <c r="AO19" s="410">
        <f t="shared" si="171"/>
        <v>0.31475501347300949</v>
      </c>
      <c r="AP19" s="410">
        <f t="shared" si="171"/>
        <v>0.33212698715477218</v>
      </c>
      <c r="AQ19" s="410">
        <f t="shared" si="171"/>
        <v>0.34948128907988529</v>
      </c>
      <c r="AR19" s="410">
        <f t="shared" si="171"/>
        <v>0.36681721001330403</v>
      </c>
      <c r="AS19" s="410">
        <f t="shared" si="171"/>
        <v>0.38413407085949353</v>
      </c>
      <c r="AT19" s="410">
        <f t="shared" si="171"/>
        <v>0.4014312233013323</v>
      </c>
      <c r="AU19" s="410">
        <f t="shared" si="171"/>
        <v>0.41870805034039021</v>
      </c>
      <c r="AV19" s="410">
        <f t="shared" si="171"/>
        <v>0.43596396673947529</v>
      </c>
      <c r="AW19" s="410">
        <f t="shared" si="171"/>
        <v>0.4531984193688941</v>
      </c>
      <c r="AX19" s="410">
        <f t="shared" si="5"/>
        <v>0.47041088745824733</v>
      </c>
      <c r="AY19" s="410">
        <f t="shared" si="5"/>
        <v>0.48760088275607799</v>
      </c>
      <c r="AZ19" s="410">
        <f t="shared" si="5"/>
        <v>0.50476794959994675</v>
      </c>
      <c r="BA19" s="410">
        <f t="shared" si="5"/>
        <v>0.52191166490000329</v>
      </c>
      <c r="BB19" s="410">
        <f t="shared" si="5"/>
        <v>0.53903163803926601</v>
      </c>
      <c r="BC19" s="410">
        <f t="shared" si="5"/>
        <v>0.55612751069421473</v>
      </c>
      <c r="BD19" s="410">
        <f t="shared" si="5"/>
        <v>0.57319895657947362</v>
      </c>
      <c r="BE19" s="410">
        <f t="shared" si="5"/>
        <v>0.59024568112054387</v>
      </c>
      <c r="BF19" s="410">
        <f t="shared" si="5"/>
        <v>0.60726742105875453</v>
      </c>
      <c r="BG19" s="410">
        <f t="shared" si="5"/>
        <v>0.62426394399264451</v>
      </c>
      <c r="BH19" s="410">
        <f t="shared" si="5"/>
        <v>0.64123504786017138</v>
      </c>
      <c r="BI19" s="410">
        <f t="shared" si="5"/>
        <v>0.65818056036609707</v>
      </c>
      <c r="BJ19" s="410">
        <f t="shared" si="5"/>
        <v>0.67510033835900407</v>
      </c>
      <c r="BK19" s="410">
        <f t="shared" si="5"/>
        <v>0.69199426716235324</v>
      </c>
      <c r="BL19" s="253"/>
      <c r="BM19" s="521"/>
      <c r="BN19" s="592">
        <v>8000</v>
      </c>
      <c r="BO19" s="382">
        <f t="shared" si="6"/>
        <v>272.31715617808146</v>
      </c>
      <c r="BP19" s="382">
        <f t="shared" si="7"/>
        <v>272.36742073588897</v>
      </c>
      <c r="BQ19" s="382">
        <f t="shared" si="8"/>
        <v>272.45118175605484</v>
      </c>
      <c r="BR19" s="382">
        <f t="shared" si="9"/>
        <v>272.56841941604443</v>
      </c>
      <c r="BS19" s="382">
        <f t="shared" si="10"/>
        <v>272.71910604753162</v>
      </c>
      <c r="BT19" s="382">
        <f t="shared" si="11"/>
        <v>272.90320621904453</v>
      </c>
      <c r="BU19" s="382">
        <f t="shared" si="12"/>
        <v>273.1206768414051</v>
      </c>
      <c r="BV19" s="382">
        <f t="shared" si="13"/>
        <v>273.37146729536289</v>
      </c>
      <c r="BW19" s="382">
        <f t="shared" si="14"/>
        <v>273.65551958069511</v>
      </c>
      <c r="BX19" s="382">
        <f t="shared" si="15"/>
        <v>273.9727684859356</v>
      </c>
      <c r="BY19" s="382">
        <f t="shared" si="16"/>
        <v>274.32314177778437</v>
      </c>
      <c r="BZ19" s="382">
        <f t="shared" si="17"/>
        <v>274.70656040915389</v>
      </c>
      <c r="CA19" s="382">
        <f t="shared" si="18"/>
        <v>275.12293874471607</v>
      </c>
      <c r="CB19" s="382">
        <f t="shared" si="19"/>
        <v>275.57218480273849</v>
      </c>
      <c r="CC19" s="382">
        <f t="shared" si="20"/>
        <v>276.0542005119276</v>
      </c>
      <c r="CD19" s="382">
        <f t="shared" si="21"/>
        <v>276.56888198194264</v>
      </c>
      <c r="CE19" s="382">
        <f t="shared" si="22"/>
        <v>277.11611978619476</v>
      </c>
      <c r="CF19" s="382">
        <f t="shared" si="23"/>
        <v>277.69579925551557</v>
      </c>
      <c r="CG19" s="382">
        <f t="shared" si="24"/>
        <v>278.30780078125241</v>
      </c>
      <c r="CH19" s="382">
        <f t="shared" si="25"/>
        <v>278.95200012634001</v>
      </c>
      <c r="CI19" s="382">
        <f t="shared" si="26"/>
        <v>279.6282687428926</v>
      </c>
      <c r="CJ19" s="382">
        <f t="shared" si="27"/>
        <v>280.33647409487503</v>
      </c>
      <c r="CK19" s="382">
        <f t="shared" si="28"/>
        <v>281.07647998442599</v>
      </c>
      <c r="CL19" s="382">
        <f t="shared" si="29"/>
        <v>281.84814688043946</v>
      </c>
      <c r="CM19" s="382">
        <f t="shared" si="30"/>
        <v>282.65133224804384</v>
      </c>
      <c r="CN19" s="382">
        <f t="shared" si="31"/>
        <v>283.485890877668</v>
      </c>
      <c r="CO19" s="382">
        <f t="shared" si="32"/>
        <v>284.35167521242994</v>
      </c>
      <c r="CP19" s="382">
        <f t="shared" si="33"/>
        <v>285.24853567265052</v>
      </c>
      <c r="CQ19" s="382">
        <f t="shared" si="34"/>
        <v>286.17632097634845</v>
      </c>
      <c r="CR19" s="382">
        <f t="shared" si="35"/>
        <v>287.13487845465318</v>
      </c>
      <c r="CS19" s="382">
        <f t="shared" si="36"/>
        <v>288.12405436113363</v>
      </c>
      <c r="CT19" s="382">
        <f t="shared" si="37"/>
        <v>289.1436941741249</v>
      </c>
      <c r="CU19" s="382">
        <f t="shared" si="38"/>
        <v>290.19364289120733</v>
      </c>
      <c r="CV19" s="382">
        <f t="shared" si="39"/>
        <v>291.27374531507297</v>
      </c>
      <c r="CW19" s="382">
        <f t="shared" si="40"/>
        <v>292.38384633009491</v>
      </c>
      <c r="CX19" s="382">
        <f t="shared" si="41"/>
        <v>293.52379116899101</v>
      </c>
      <c r="CY19" s="382">
        <f t="shared" si="42"/>
        <v>294.69342566905749</v>
      </c>
      <c r="CZ19" s="382">
        <f t="shared" si="43"/>
        <v>295.89259651751883</v>
      </c>
      <c r="DA19" s="382">
        <f t="shared" si="44"/>
        <v>297.12115148562117</v>
      </c>
      <c r="DB19" s="382">
        <f t="shared" si="45"/>
        <v>298.37893965116683</v>
      </c>
      <c r="DC19" s="521"/>
      <c r="DE19" s="2"/>
      <c r="DF19" s="592">
        <v>8000</v>
      </c>
      <c r="DG19" s="382">
        <f t="shared" si="46"/>
        <v>11.27921999677894</v>
      </c>
      <c r="DH19" s="382">
        <f t="shared" si="47"/>
        <v>22.557770810891217</v>
      </c>
      <c r="DI19" s="382">
        <f t="shared" si="48"/>
        <v>33.834984533609259</v>
      </c>
      <c r="DJ19" s="382">
        <f t="shared" si="49"/>
        <v>45.110195798806615</v>
      </c>
      <c r="DK19" s="382">
        <f t="shared" si="50"/>
        <v>56.382743041031951</v>
      </c>
      <c r="DL19" s="382">
        <f t="shared" si="51"/>
        <v>67.651969737944711</v>
      </c>
      <c r="DM19" s="382">
        <f t="shared" si="52"/>
        <v>78.917225631869684</v>
      </c>
      <c r="DN19" s="382">
        <f t="shared" si="53"/>
        <v>90.177867925782394</v>
      </c>
      <c r="DO19" s="382">
        <f t="shared" si="54"/>
        <v>101.43326244882618</v>
      </c>
      <c r="DP19" s="382">
        <f t="shared" si="55"/>
        <v>112.6827847870083</v>
      </c>
      <c r="DQ19" s="382">
        <f t="shared" si="56"/>
        <v>123.92582137472154</v>
      </c>
      <c r="DR19" s="382">
        <f t="shared" si="57"/>
        <v>135.16177054326209</v>
      </c>
      <c r="DS19" s="382">
        <f t="shared" si="58"/>
        <v>146.39004352257629</v>
      </c>
      <c r="DT19" s="382">
        <f t="shared" si="59"/>
        <v>157.61006539297691</v>
      </c>
      <c r="DU19" s="382">
        <f t="shared" si="60"/>
        <v>168.82127598381612</v>
      </c>
      <c r="DV19" s="382">
        <f t="shared" si="61"/>
        <v>180.02313071650121</v>
      </c>
      <c r="DW19" s="382">
        <f t="shared" si="62"/>
        <v>191.21510138957896</v>
      </c>
      <c r="DX19" s="382">
        <f t="shared" si="63"/>
        <v>202.39667690400887</v>
      </c>
      <c r="DY19" s="382">
        <f t="shared" si="64"/>
        <v>213.56736392708999</v>
      </c>
      <c r="DZ19" s="382">
        <f t="shared" si="65"/>
        <v>224.72668749393424</v>
      </c>
      <c r="EA19" s="382">
        <f t="shared" si="66"/>
        <v>235.87419154567024</v>
      </c>
      <c r="EB19" s="382">
        <f t="shared" si="67"/>
        <v>247.00943940401277</v>
      </c>
      <c r="EC19" s="382">
        <f t="shared" si="68"/>
        <v>258.13201418209627</v>
      </c>
      <c r="ED19" s="382">
        <f t="shared" si="69"/>
        <v>269.24151913188956</v>
      </c>
      <c r="EE19" s="382">
        <f t="shared" si="70"/>
        <v>280.33757792876617</v>
      </c>
      <c r="EF19" s="382">
        <f t="shared" si="71"/>
        <v>291.41983489416015</v>
      </c>
      <c r="EG19" s="382">
        <f t="shared" si="72"/>
        <v>302.48795515747764</v>
      </c>
      <c r="EH19" s="382">
        <f t="shared" si="73"/>
        <v>313.54162475875569</v>
      </c>
      <c r="EI19" s="382">
        <f t="shared" si="74"/>
        <v>324.58055069372244</v>
      </c>
      <c r="EJ19" s="382">
        <f t="shared" si="75"/>
        <v>335.60446090323336</v>
      </c>
      <c r="EK19" s="382">
        <f t="shared" si="76"/>
        <v>346.61310420914788</v>
      </c>
      <c r="EL19" s="382">
        <f t="shared" si="77"/>
        <v>357.60625019896526</v>
      </c>
      <c r="EM19" s="382">
        <f t="shared" si="78"/>
        <v>368.58368906164856</v>
      </c>
      <c r="EN19" s="382">
        <f t="shared" si="79"/>
        <v>379.54523137718184</v>
      </c>
      <c r="EO19" s="382">
        <f t="shared" si="80"/>
        <v>390.49070786254208</v>
      </c>
      <c r="EP19" s="382">
        <f t="shared" si="81"/>
        <v>401.41996907679464</v>
      </c>
      <c r="EQ19" s="382">
        <f t="shared" si="82"/>
        <v>412.33288508813808</v>
      </c>
      <c r="ER19" s="382">
        <f t="shared" si="83"/>
        <v>423.22934510569638</v>
      </c>
      <c r="ES19" s="382">
        <f t="shared" si="84"/>
        <v>434.10925707892255</v>
      </c>
      <c r="ET19" s="382">
        <f t="shared" si="85"/>
        <v>444.97254726744882</v>
      </c>
      <c r="EU19" s="521"/>
      <c r="EV19" s="522"/>
      <c r="EW19" s="537">
        <f t="shared" si="169"/>
        <v>80.000000000000014</v>
      </c>
      <c r="EX19" s="601">
        <v>8000</v>
      </c>
      <c r="EY19" s="382">
        <f t="shared" si="86"/>
        <v>57.167156178081498</v>
      </c>
      <c r="EZ19" s="382">
        <f t="shared" si="87"/>
        <v>67.217420735889007</v>
      </c>
      <c r="FA19" s="382">
        <f t="shared" si="88"/>
        <v>77.301181756054874</v>
      </c>
      <c r="FB19" s="382">
        <f t="shared" si="89"/>
        <v>87.418419416044472</v>
      </c>
      <c r="FC19" s="382">
        <f t="shared" si="90"/>
        <v>97.569106047531662</v>
      </c>
      <c r="FD19" s="382">
        <f t="shared" si="91"/>
        <v>107.75320621904457</v>
      </c>
      <c r="FE19" s="382">
        <f t="shared" si="92"/>
        <v>117.97067684140514</v>
      </c>
      <c r="FF19" s="382">
        <f t="shared" si="93"/>
        <v>128.22146729536291</v>
      </c>
      <c r="FG19" s="382">
        <f t="shared" si="94"/>
        <v>138.50551958069514</v>
      </c>
      <c r="FH19" s="382">
        <f t="shared" si="95"/>
        <v>148.82276848593563</v>
      </c>
      <c r="FI19" s="382">
        <f t="shared" si="96"/>
        <v>159.17314177778439</v>
      </c>
      <c r="FJ19" s="382">
        <f t="shared" si="97"/>
        <v>169.55656040915392</v>
      </c>
      <c r="FK19" s="382">
        <f t="shared" si="98"/>
        <v>179.97293874471609</v>
      </c>
      <c r="FL19" s="382">
        <f t="shared" si="99"/>
        <v>190.42218480273851</v>
      </c>
      <c r="FM19" s="382">
        <f t="shared" si="100"/>
        <v>200.90420051192763</v>
      </c>
      <c r="FN19" s="382">
        <f t="shared" si="101"/>
        <v>211.41888198194266</v>
      </c>
      <c r="FO19" s="382">
        <f t="shared" si="102"/>
        <v>221.96611978619478</v>
      </c>
      <c r="FP19" s="382">
        <f t="shared" si="103"/>
        <v>232.54579925551559</v>
      </c>
      <c r="FQ19" s="382">
        <f t="shared" si="104"/>
        <v>243.15780078125243</v>
      </c>
      <c r="FR19" s="382">
        <f t="shared" si="105"/>
        <v>253.80200012634003</v>
      </c>
      <c r="FS19" s="382">
        <f t="shared" si="106"/>
        <v>264.47826874289262</v>
      </c>
      <c r="FT19" s="382">
        <f t="shared" si="107"/>
        <v>275.18647409487505</v>
      </c>
      <c r="FU19" s="382">
        <f t="shared" si="108"/>
        <v>285.92647998442601</v>
      </c>
      <c r="FV19" s="382">
        <f t="shared" si="109"/>
        <v>296.69814688043948</v>
      </c>
      <c r="FW19" s="382">
        <f t="shared" si="110"/>
        <v>307.50133224804387</v>
      </c>
      <c r="FX19" s="382">
        <f t="shared" si="111"/>
        <v>318.33589087766802</v>
      </c>
      <c r="FY19" s="382">
        <f t="shared" si="112"/>
        <v>329.20167521242996</v>
      </c>
      <c r="FZ19" s="382">
        <f t="shared" si="113"/>
        <v>340.09853567265054</v>
      </c>
      <c r="GA19" s="382">
        <f t="shared" si="114"/>
        <v>351.02632097634847</v>
      </c>
      <c r="GB19" s="382">
        <f t="shared" si="115"/>
        <v>361.9848784546532</v>
      </c>
      <c r="GC19" s="382">
        <f t="shared" si="116"/>
        <v>372.97405436113365</v>
      </c>
      <c r="GD19" s="382">
        <f t="shared" si="117"/>
        <v>383.99369417412493</v>
      </c>
      <c r="GE19" s="382">
        <f t="shared" si="118"/>
        <v>395.04364289120736</v>
      </c>
      <c r="GF19" s="382">
        <f t="shared" si="119"/>
        <v>406.12374531507299</v>
      </c>
      <c r="GG19" s="382">
        <f t="shared" si="120"/>
        <v>417.23384633009493</v>
      </c>
      <c r="GH19" s="382">
        <f t="shared" si="121"/>
        <v>428.37379116899103</v>
      </c>
      <c r="GI19" s="382">
        <f t="shared" si="122"/>
        <v>439.54342566905751</v>
      </c>
      <c r="GJ19" s="382">
        <f t="shared" si="123"/>
        <v>450.74259651751885</v>
      </c>
      <c r="GK19" s="382">
        <f t="shared" si="124"/>
        <v>461.97115148562119</v>
      </c>
      <c r="GL19" s="382">
        <f t="shared" si="125"/>
        <v>473.22893965116685</v>
      </c>
      <c r="GM19" s="511"/>
      <c r="GN19" s="2"/>
      <c r="GO19" s="592">
        <v>8000</v>
      </c>
      <c r="GP19" s="477">
        <f t="shared" si="126"/>
        <v>4.0683607726781634</v>
      </c>
      <c r="GQ19" s="477">
        <f t="shared" si="127"/>
        <v>1.979790037738812</v>
      </c>
      <c r="GR19" s="477">
        <f t="shared" si="128"/>
        <v>1.2846524927259653</v>
      </c>
      <c r="GS19" s="477">
        <f t="shared" si="129"/>
        <v>0.93788605586937213</v>
      </c>
      <c r="GT19" s="477">
        <f t="shared" si="130"/>
        <v>0.73047817089223144</v>
      </c>
      <c r="GU19" s="477">
        <f t="shared" si="131"/>
        <v>0.59275785518788571</v>
      </c>
      <c r="GV19" s="477">
        <f t="shared" si="132"/>
        <v>0.49486599277717425</v>
      </c>
      <c r="GW19" s="477">
        <f t="shared" si="133"/>
        <v>0.42187290789455034</v>
      </c>
      <c r="GX19" s="477">
        <f t="shared" si="134"/>
        <v>0.36548422319130447</v>
      </c>
      <c r="GY19" s="477">
        <f t="shared" si="135"/>
        <v>0.32072320334679966</v>
      </c>
      <c r="GZ19" s="477">
        <f t="shared" si="136"/>
        <v>0.28442272975930927</v>
      </c>
      <c r="HA19" s="477">
        <f t="shared" si="137"/>
        <v>0.25447128820262727</v>
      </c>
      <c r="HB19" s="477">
        <f t="shared" si="138"/>
        <v>0.22940696248212153</v>
      </c>
      <c r="HC19" s="477">
        <f t="shared" si="139"/>
        <v>0.20818543110143087</v>
      </c>
      <c r="HD19" s="477">
        <f t="shared" si="140"/>
        <v>0.19004076554419067</v>
      </c>
      <c r="HE19" s="477">
        <f t="shared" si="141"/>
        <v>0.17439842947117273</v>
      </c>
      <c r="HF19" s="477">
        <f t="shared" si="142"/>
        <v>0.16081898434352276</v>
      </c>
      <c r="HG19" s="477">
        <f t="shared" si="143"/>
        <v>0.14896056008768174</v>
      </c>
      <c r="HH19" s="477">
        <f t="shared" si="144"/>
        <v>0.13855317736779466</v>
      </c>
      <c r="HI19" s="477">
        <f t="shared" si="145"/>
        <v>0.12938077340365101</v>
      </c>
      <c r="HJ19" s="477">
        <f t="shared" si="146"/>
        <v>0.12126836348555761</v>
      </c>
      <c r="HK19" s="477">
        <f t="shared" si="147"/>
        <v>0.11407270409927718</v>
      </c>
      <c r="HL19" s="477">
        <f t="shared" si="148"/>
        <v>0.10767539195166413</v>
      </c>
      <c r="HM19" s="477">
        <f t="shared" si="149"/>
        <v>0.10197768842293646</v>
      </c>
      <c r="HN19" s="477">
        <f t="shared" si="150"/>
        <v>9.689658632272273E-2</v>
      </c>
      <c r="HO19" s="477">
        <f t="shared" si="151"/>
        <v>9.2361784479369533E-2</v>
      </c>
      <c r="HP19" s="477">
        <f t="shared" si="152"/>
        <v>8.8313334793925738E-2</v>
      </c>
      <c r="HQ19" s="477">
        <f t="shared" si="153"/>
        <v>8.4699793637697057E-2</v>
      </c>
      <c r="HR19" s="477">
        <f t="shared" si="154"/>
        <v>8.1476755850292862E-2</v>
      </c>
      <c r="HS19" s="477">
        <f t="shared" si="155"/>
        <v>7.8605682059232962E-2</v>
      </c>
      <c r="HT19" s="477">
        <f t="shared" si="156"/>
        <v>7.6052953081887698E-2</v>
      </c>
      <c r="HU19" s="477">
        <f t="shared" si="157"/>
        <v>7.3789101729844486E-2</v>
      </c>
      <c r="HV19" s="477">
        <f t="shared" si="158"/>
        <v>7.1788184379296183E-2</v>
      </c>
      <c r="HW19" s="477">
        <f t="shared" si="159"/>
        <v>7.0027263526539069E-2</v>
      </c>
      <c r="HX19" s="477">
        <f t="shared" si="160"/>
        <v>6.8485979125953472E-2</v>
      </c>
      <c r="HY19" s="477">
        <f t="shared" si="161"/>
        <v>6.7146191441811207E-2</v>
      </c>
      <c r="HZ19" s="477">
        <f t="shared" si="162"/>
        <v>6.5991681878836916E-2</v>
      </c>
      <c r="IA19" s="477">
        <f t="shared" si="163"/>
        <v>6.5007901106080831E-2</v>
      </c>
      <c r="IB19" s="477">
        <f t="shared" si="164"/>
        <v>6.4181755980461039E-2</v>
      </c>
      <c r="IC19" s="477">
        <f t="shared" si="165"/>
        <v>6.3501428475169847E-2</v>
      </c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</row>
    <row r="20" spans="1:311">
      <c r="I20" s="384"/>
      <c r="J20" s="252"/>
      <c r="K20" s="499">
        <v>9000</v>
      </c>
      <c r="L20" s="382">
        <f t="shared" si="170"/>
        <v>2.7431999999999999</v>
      </c>
      <c r="M20" s="502">
        <v>90</v>
      </c>
      <c r="N20" s="491">
        <f t="shared" si="166"/>
        <v>724.28497748855852</v>
      </c>
      <c r="O20" s="263">
        <f t="shared" si="167"/>
        <v>0.93340620633387705</v>
      </c>
      <c r="P20" s="383">
        <f t="shared" si="168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263">
        <f t="shared" si="1"/>
        <v>0.71481369601634204</v>
      </c>
      <c r="T20" s="492">
        <f>O20/Konstanten!$C$22</f>
        <v>0.76196425006847102</v>
      </c>
      <c r="U20" s="492">
        <f t="shared" si="2"/>
        <v>0.93811972930765186</v>
      </c>
      <c r="V20" s="492"/>
      <c r="W20" s="592">
        <v>9000</v>
      </c>
      <c r="X20" s="410">
        <f t="shared" si="3"/>
        <v>1.7880592277114367E-2</v>
      </c>
      <c r="Y20" s="410">
        <f t="shared" si="3"/>
        <v>3.5759962375249206E-2</v>
      </c>
      <c r="Z20" s="410">
        <f t="shared" si="3"/>
        <v>5.363689054117482E-2</v>
      </c>
      <c r="AA20" s="410">
        <f t="shared" si="3"/>
        <v>7.151016186267678E-2</v>
      </c>
      <c r="AB20" s="410">
        <f t="shared" si="3"/>
        <v>8.9378568662380434E-2</v>
      </c>
      <c r="AC20" s="410">
        <f t="shared" si="3"/>
        <v>0.10724091286034432</v>
      </c>
      <c r="AD20" s="410">
        <f t="shared" si="3"/>
        <v>0.12509600829468698</v>
      </c>
      <c r="AE20" s="410">
        <f t="shared" si="3"/>
        <v>0.14294268299096452</v>
      </c>
      <c r="AF20" s="410">
        <f t="shared" si="3"/>
        <v>0.16077978137054968</v>
      </c>
      <c r="AG20" s="410">
        <f t="shared" si="3"/>
        <v>0.17860616638928206</v>
      </c>
      <c r="AH20" s="410">
        <f t="shared" si="171"/>
        <v>0.19642072159790527</v>
      </c>
      <c r="AI20" s="410">
        <f t="shared" si="171"/>
        <v>0.21422235311657786</v>
      </c>
      <c r="AJ20" s="410">
        <f t="shared" si="171"/>
        <v>0.23200999151624191</v>
      </c>
      <c r="AK20" s="410">
        <f t="shared" si="171"/>
        <v>0.24978259360041657</v>
      </c>
      <c r="AL20" s="410">
        <f t="shared" si="171"/>
        <v>0.26753914408162649</v>
      </c>
      <c r="AM20" s="410">
        <f t="shared" si="171"/>
        <v>0.28527865714753387</v>
      </c>
      <c r="AN20" s="410">
        <f t="shared" si="171"/>
        <v>0.30300017791246092</v>
      </c>
      <c r="AO20" s="410">
        <f t="shared" si="171"/>
        <v>0.3207027837508663</v>
      </c>
      <c r="AP20" s="410">
        <f t="shared" si="171"/>
        <v>0.33838558551007619</v>
      </c>
      <c r="AQ20" s="410">
        <f t="shared" si="171"/>
        <v>0.35604772860036066</v>
      </c>
      <c r="AR20" s="410">
        <f t="shared" si="171"/>
        <v>0.37368839396114517</v>
      </c>
      <c r="AS20" s="410">
        <f t="shared" si="171"/>
        <v>0.39130679890297437</v>
      </c>
      <c r="AT20" s="410">
        <f t="shared" si="171"/>
        <v>0.40890219782547893</v>
      </c>
      <c r="AU20" s="410">
        <f t="shared" si="171"/>
        <v>0.42647388281230292</v>
      </c>
      <c r="AV20" s="410">
        <f t="shared" si="171"/>
        <v>0.44402118410460345</v>
      </c>
      <c r="AW20" s="410">
        <f t="shared" si="171"/>
        <v>0.46154347045534078</v>
      </c>
      <c r="AX20" s="410">
        <f t="shared" si="5"/>
        <v>0.47904014936707523</v>
      </c>
      <c r="AY20" s="410">
        <f t="shared" si="5"/>
        <v>0.4965106672166244</v>
      </c>
      <c r="AZ20" s="410">
        <f t="shared" si="5"/>
        <v>0.51395450927023523</v>
      </c>
      <c r="BA20" s="410">
        <f t="shared" si="5"/>
        <v>0.53137119959349988</v>
      </c>
      <c r="BB20" s="410">
        <f t="shared" si="5"/>
        <v>0.54876030086048144</v>
      </c>
      <c r="BC20" s="410">
        <f t="shared" si="5"/>
        <v>0.56612141406689975</v>
      </c>
      <c r="BD20" s="410">
        <f t="shared" si="5"/>
        <v>0.58345417815246303</v>
      </c>
      <c r="BE20" s="410">
        <f t="shared" ref="AX20:BK21" si="172">SQRT(5*((((1/$S20)*(((1+0.2*(BE$10/661.48)^2)^3.5)-1))+1)^(1/3.5)-1))</f>
        <v>0.60075826953763756</v>
      </c>
      <c r="BF20" s="410">
        <f t="shared" si="172"/>
        <v>0.61803340158032838</v>
      </c>
      <c r="BG20" s="410">
        <f t="shared" si="172"/>
        <v>0.63527932395803532</v>
      </c>
      <c r="BH20" s="410">
        <f t="shared" si="172"/>
        <v>0.6524958219811523</v>
      </c>
      <c r="BI20" s="410">
        <f t="shared" si="172"/>
        <v>0.66968271584307715</v>
      </c>
      <c r="BJ20" s="410">
        <f t="shared" si="172"/>
        <v>0.6868398598128086</v>
      </c>
      <c r="BK20" s="410">
        <f t="shared" si="172"/>
        <v>0.70396714137567573</v>
      </c>
      <c r="BL20" s="253"/>
      <c r="BM20" s="521"/>
      <c r="BN20" s="592">
        <v>9000</v>
      </c>
      <c r="BO20" s="382">
        <f t="shared" si="6"/>
        <v>270.33648505197226</v>
      </c>
      <c r="BP20" s="382">
        <f t="shared" si="7"/>
        <v>270.38833548208032</v>
      </c>
      <c r="BQ20" s="382">
        <f t="shared" si="8"/>
        <v>270.47473712777304</v>
      </c>
      <c r="BR20" s="382">
        <f t="shared" si="9"/>
        <v>270.59566643429514</v>
      </c>
      <c r="BS20" s="382">
        <f t="shared" si="10"/>
        <v>270.75109052861296</v>
      </c>
      <c r="BT20" s="382">
        <f t="shared" si="11"/>
        <v>270.94096732227922</v>
      </c>
      <c r="BU20" s="382">
        <f t="shared" si="12"/>
        <v>271.16524564260897</v>
      </c>
      <c r="BV20" s="382">
        <f t="shared" si="13"/>
        <v>271.42386539137726</v>
      </c>
      <c r="BW20" s="382">
        <f t="shared" si="14"/>
        <v>271.71675773008434</v>
      </c>
      <c r="BX20" s="382">
        <f t="shared" si="15"/>
        <v>272.04384529068773</v>
      </c>
      <c r="BY20" s="382">
        <f t="shared" si="16"/>
        <v>272.40504241055999</v>
      </c>
      <c r="BZ20" s="382">
        <f t="shared" si="17"/>
        <v>272.80025539030538</v>
      </c>
      <c r="CA20" s="382">
        <f t="shared" si="18"/>
        <v>273.2293827729543</v>
      </c>
      <c r="CB20" s="382">
        <f t="shared" si="19"/>
        <v>273.69231564295558</v>
      </c>
      <c r="CC20" s="382">
        <f t="shared" si="20"/>
        <v>274.18893794330046</v>
      </c>
      <c r="CD20" s="382">
        <f t="shared" si="21"/>
        <v>274.71912680904683</v>
      </c>
      <c r="CE20" s="382">
        <f t="shared" si="22"/>
        <v>275.28275291545185</v>
      </c>
      <c r="CF20" s="382">
        <f t="shared" si="23"/>
        <v>275.87968083888808</v>
      </c>
      <c r="CG20" s="382">
        <f t="shared" si="24"/>
        <v>276.50976942869175</v>
      </c>
      <c r="CH20" s="382">
        <f t="shared" si="25"/>
        <v>277.17287218808463</v>
      </c>
      <c r="CI20" s="382">
        <f t="shared" si="26"/>
        <v>277.86883766231534</v>
      </c>
      <c r="CJ20" s="382">
        <f t="shared" si="27"/>
        <v>278.59750983218908</v>
      </c>
      <c r="CK20" s="382">
        <f t="shared" si="28"/>
        <v>279.35872851118279</v>
      </c>
      <c r="CL20" s="382">
        <f t="shared" si="29"/>
        <v>280.15232974439243</v>
      </c>
      <c r="CM20" s="382">
        <f t="shared" si="30"/>
        <v>280.97814620761102</v>
      </c>
      <c r="CN20" s="382">
        <f t="shared" si="31"/>
        <v>281.83600760490532</v>
      </c>
      <c r="CO20" s="382">
        <f t="shared" si="32"/>
        <v>282.72574106313067</v>
      </c>
      <c r="CP20" s="382">
        <f t="shared" si="33"/>
        <v>283.64717152190974</v>
      </c>
      <c r="CQ20" s="382">
        <f t="shared" si="34"/>
        <v>284.60012211768543</v>
      </c>
      <c r="CR20" s="382">
        <f t="shared" si="35"/>
        <v>285.58441456055755</v>
      </c>
      <c r="CS20" s="382">
        <f t="shared" si="36"/>
        <v>286.5998695027065</v>
      </c>
      <c r="CT20" s="382">
        <f t="shared" si="37"/>
        <v>287.64630689731246</v>
      </c>
      <c r="CU20" s="382">
        <f t="shared" si="38"/>
        <v>288.72354634698019</v>
      </c>
      <c r="CV20" s="382">
        <f t="shared" si="39"/>
        <v>289.8314074407831</v>
      </c>
      <c r="CW20" s="382">
        <f t="shared" si="40"/>
        <v>290.96971007914755</v>
      </c>
      <c r="CX20" s="382">
        <f t="shared" si="41"/>
        <v>292.13827478589667</v>
      </c>
      <c r="CY20" s="382">
        <f t="shared" si="42"/>
        <v>293.3369230068796</v>
      </c>
      <c r="CZ20" s="382">
        <f t="shared" si="43"/>
        <v>294.56547739470682</v>
      </c>
      <c r="DA20" s="382">
        <f t="shared" si="44"/>
        <v>295.82376207920936</v>
      </c>
      <c r="DB20" s="382">
        <f t="shared" si="45"/>
        <v>297.11160292333341</v>
      </c>
      <c r="DC20" s="521"/>
      <c r="DE20" s="2"/>
      <c r="DF20" s="592">
        <v>9000</v>
      </c>
      <c r="DG20" s="382">
        <f t="shared" si="46"/>
        <v>11.455839718392207</v>
      </c>
      <c r="DH20" s="382">
        <f t="shared" si="47"/>
        <v>22.910896404193565</v>
      </c>
      <c r="DI20" s="382">
        <f t="shared" si="48"/>
        <v>34.364388578956444</v>
      </c>
      <c r="DJ20" s="382">
        <f t="shared" si="49"/>
        <v>45.815537865802462</v>
      </c>
      <c r="DK20" s="382">
        <f t="shared" si="50"/>
        <v>57.263570523111575</v>
      </c>
      <c r="DL20" s="382">
        <f t="shared" si="51"/>
        <v>68.707718958201937</v>
      </c>
      <c r="DM20" s="382">
        <f t="shared" si="52"/>
        <v>80.147223214122278</v>
      </c>
      <c r="DN20" s="382">
        <f t="shared" si="53"/>
        <v>91.581332423609609</v>
      </c>
      <c r="DO20" s="382">
        <f t="shared" si="54"/>
        <v>103.00930622396618</v>
      </c>
      <c r="DP20" s="382">
        <f t="shared" si="55"/>
        <v>114.43041612726202</v>
      </c>
      <c r="DQ20" s="382">
        <f t="shared" si="56"/>
        <v>125.84394684042763</v>
      </c>
      <c r="DR20" s="382">
        <f t="shared" si="57"/>
        <v>137.24919753029479</v>
      </c>
      <c r="DS20" s="382">
        <f t="shared" si="58"/>
        <v>148.64548302896259</v>
      </c>
      <c r="DT20" s="382">
        <f t="shared" si="59"/>
        <v>160.032134975367</v>
      </c>
      <c r="DU20" s="382">
        <f t="shared" si="60"/>
        <v>171.40850288934467</v>
      </c>
      <c r="DV20" s="382">
        <f t="shared" si="61"/>
        <v>182.77395517503126</v>
      </c>
      <c r="DW20" s="382">
        <f t="shared" si="62"/>
        <v>194.12788005083112</v>
      </c>
      <c r="DX20" s="382">
        <f t="shared" si="63"/>
        <v>205.46968640375661</v>
      </c>
      <c r="DY20" s="382">
        <f t="shared" si="64"/>
        <v>216.79880456640751</v>
      </c>
      <c r="DZ20" s="382">
        <f t="shared" si="65"/>
        <v>228.11468701536748</v>
      </c>
      <c r="EA20" s="382">
        <f t="shared" si="66"/>
        <v>239.41680899024169</v>
      </c>
      <c r="EB20" s="382">
        <f t="shared" si="67"/>
        <v>250.70466903309131</v>
      </c>
      <c r="EC20" s="382">
        <f t="shared" si="68"/>
        <v>261.97778944842429</v>
      </c>
      <c r="ED20" s="382">
        <f t="shared" si="69"/>
        <v>273.23571668435704</v>
      </c>
      <c r="EE20" s="382">
        <f t="shared" si="70"/>
        <v>284.47802163597873</v>
      </c>
      <c r="EF20" s="382">
        <f t="shared" si="71"/>
        <v>295.70429987233996</v>
      </c>
      <c r="EG20" s="382">
        <f t="shared" si="72"/>
        <v>306.91417178880596</v>
      </c>
      <c r="EH20" s="382">
        <f t="shared" si="73"/>
        <v>318.10728268692242</v>
      </c>
      <c r="EI20" s="382">
        <f t="shared" si="74"/>
        <v>329.28330278413614</v>
      </c>
      <c r="EJ20" s="382">
        <f t="shared" si="75"/>
        <v>340.4419271560796</v>
      </c>
      <c r="EK20" s="382">
        <f t="shared" si="76"/>
        <v>351.58287561428023</v>
      </c>
      <c r="EL20" s="382">
        <f t="shared" si="77"/>
        <v>362.70589252240291</v>
      </c>
      <c r="EM20" s="382">
        <f t="shared" si="78"/>
        <v>373.81074655428301</v>
      </c>
      <c r="EN20" s="382">
        <f t="shared" si="79"/>
        <v>384.89723039714158</v>
      </c>
      <c r="EO20" s="382">
        <f t="shared" si="80"/>
        <v>395.96516040348843</v>
      </c>
      <c r="EP20" s="382">
        <f t="shared" si="81"/>
        <v>407.01437619527809</v>
      </c>
      <c r="EQ20" s="382">
        <f t="shared" si="82"/>
        <v>418.04474022395073</v>
      </c>
      <c r="ER20" s="382">
        <f t="shared" si="83"/>
        <v>429.05613728998821</v>
      </c>
      <c r="ES20" s="382">
        <f t="shared" si="84"/>
        <v>440.04847402562251</v>
      </c>
      <c r="ET20" s="382">
        <f t="shared" si="85"/>
        <v>451.02167834431327</v>
      </c>
      <c r="EU20" s="521"/>
      <c r="EV20" s="522"/>
      <c r="EW20" s="537">
        <f t="shared" si="169"/>
        <v>90.000000000000014</v>
      </c>
      <c r="EX20" s="601">
        <v>9000</v>
      </c>
      <c r="EY20" s="382">
        <f t="shared" si="86"/>
        <v>61.186485051972298</v>
      </c>
      <c r="EZ20" s="382">
        <f t="shared" si="87"/>
        <v>71.238335482080359</v>
      </c>
      <c r="FA20" s="382">
        <f t="shared" si="88"/>
        <v>81.324737127773076</v>
      </c>
      <c r="FB20" s="382">
        <f t="shared" si="89"/>
        <v>91.445666434295177</v>
      </c>
      <c r="FC20" s="382">
        <f t="shared" si="90"/>
        <v>101.601090528613</v>
      </c>
      <c r="FD20" s="382">
        <f t="shared" si="91"/>
        <v>111.79096732227926</v>
      </c>
      <c r="FE20" s="382">
        <f t="shared" si="92"/>
        <v>122.015245642609</v>
      </c>
      <c r="FF20" s="382">
        <f t="shared" si="93"/>
        <v>132.27386539137729</v>
      </c>
      <c r="FG20" s="382">
        <f t="shared" si="94"/>
        <v>142.56675773008436</v>
      </c>
      <c r="FH20" s="382">
        <f t="shared" si="95"/>
        <v>152.89384529068775</v>
      </c>
      <c r="FI20" s="382">
        <f t="shared" si="96"/>
        <v>163.25504241056001</v>
      </c>
      <c r="FJ20" s="382">
        <f t="shared" si="97"/>
        <v>173.6502553903054</v>
      </c>
      <c r="FK20" s="382">
        <f t="shared" si="98"/>
        <v>184.07938277295432</v>
      </c>
      <c r="FL20" s="382">
        <f t="shared" si="99"/>
        <v>194.5423156429556</v>
      </c>
      <c r="FM20" s="382">
        <f t="shared" si="100"/>
        <v>205.03893794330048</v>
      </c>
      <c r="FN20" s="382">
        <f t="shared" si="101"/>
        <v>215.56912680904685</v>
      </c>
      <c r="FO20" s="382">
        <f t="shared" si="102"/>
        <v>226.13275291545187</v>
      </c>
      <c r="FP20" s="382">
        <f t="shared" si="103"/>
        <v>236.7296808388881</v>
      </c>
      <c r="FQ20" s="382">
        <f t="shared" si="104"/>
        <v>247.35976942869178</v>
      </c>
      <c r="FR20" s="382">
        <f t="shared" si="105"/>
        <v>258.02287218808465</v>
      </c>
      <c r="FS20" s="382">
        <f t="shared" si="106"/>
        <v>268.71883766231537</v>
      </c>
      <c r="FT20" s="382">
        <f t="shared" si="107"/>
        <v>279.4475098321891</v>
      </c>
      <c r="FU20" s="382">
        <f t="shared" si="108"/>
        <v>290.20872851118281</v>
      </c>
      <c r="FV20" s="382">
        <f t="shared" si="109"/>
        <v>301.00232974439245</v>
      </c>
      <c r="FW20" s="382">
        <f t="shared" si="110"/>
        <v>311.82814620761104</v>
      </c>
      <c r="FX20" s="382">
        <f t="shared" si="111"/>
        <v>322.68600760490534</v>
      </c>
      <c r="FY20" s="382">
        <f t="shared" si="112"/>
        <v>333.57574106313069</v>
      </c>
      <c r="FZ20" s="382">
        <f t="shared" si="113"/>
        <v>344.49717152190976</v>
      </c>
      <c r="GA20" s="382">
        <f t="shared" si="114"/>
        <v>355.45012211768545</v>
      </c>
      <c r="GB20" s="382">
        <f t="shared" si="115"/>
        <v>366.43441456055757</v>
      </c>
      <c r="GC20" s="382">
        <f t="shared" si="116"/>
        <v>377.44986950270652</v>
      </c>
      <c r="GD20" s="382">
        <f t="shared" si="117"/>
        <v>388.49630689731248</v>
      </c>
      <c r="GE20" s="382">
        <f t="shared" si="118"/>
        <v>399.57354634698021</v>
      </c>
      <c r="GF20" s="382">
        <f t="shared" si="119"/>
        <v>410.68140744078312</v>
      </c>
      <c r="GG20" s="382">
        <f t="shared" si="120"/>
        <v>421.81971007914757</v>
      </c>
      <c r="GH20" s="382">
        <f t="shared" si="121"/>
        <v>432.98827478589669</v>
      </c>
      <c r="GI20" s="382">
        <f t="shared" si="122"/>
        <v>444.18692300687962</v>
      </c>
      <c r="GJ20" s="382">
        <f t="shared" si="123"/>
        <v>455.41547739470684</v>
      </c>
      <c r="GK20" s="382">
        <f t="shared" si="124"/>
        <v>466.67376207920938</v>
      </c>
      <c r="GL20" s="382">
        <f t="shared" si="125"/>
        <v>477.96160292333343</v>
      </c>
      <c r="GM20" s="511"/>
      <c r="GN20" s="2"/>
      <c r="GO20" s="592">
        <v>9000</v>
      </c>
      <c r="GP20" s="477">
        <f t="shared" si="126"/>
        <v>4.341073771636152</v>
      </c>
      <c r="GQ20" s="477">
        <f t="shared" si="127"/>
        <v>2.1093648290880944</v>
      </c>
      <c r="GR20" s="477">
        <f t="shared" si="128"/>
        <v>1.3665410761177785</v>
      </c>
      <c r="GS20" s="477">
        <f t="shared" si="129"/>
        <v>0.9959531349854972</v>
      </c>
      <c r="GT20" s="477">
        <f t="shared" si="130"/>
        <v>0.77427096495156211</v>
      </c>
      <c r="GU20" s="477">
        <f t="shared" si="131"/>
        <v>0.62705106525639198</v>
      </c>
      <c r="GV20" s="477">
        <f t="shared" si="132"/>
        <v>0.52238893313411017</v>
      </c>
      <c r="GW20" s="477">
        <f t="shared" si="133"/>
        <v>0.44433217874079728</v>
      </c>
      <c r="GX20" s="477">
        <f t="shared" si="134"/>
        <v>0.38401823054813211</v>
      </c>
      <c r="GY20" s="477">
        <f t="shared" si="135"/>
        <v>0.33612941790449508</v>
      </c>
      <c r="GZ20" s="477">
        <f t="shared" si="136"/>
        <v>0.29728164531878765</v>
      </c>
      <c r="HA20" s="477">
        <f t="shared" si="137"/>
        <v>0.26521872998183371</v>
      </c>
      <c r="HB20" s="477">
        <f t="shared" si="138"/>
        <v>0.23837858387588992</v>
      </c>
      <c r="HC20" s="477">
        <f t="shared" si="139"/>
        <v>0.21564531819125321</v>
      </c>
      <c r="HD20" s="477">
        <f t="shared" si="140"/>
        <v>0.19620050631715999</v>
      </c>
      <c r="HE20" s="477">
        <f t="shared" si="141"/>
        <v>0.17943022353819335</v>
      </c>
      <c r="HF20" s="477">
        <f t="shared" si="142"/>
        <v>0.164864896563237</v>
      </c>
      <c r="HG20" s="477">
        <f t="shared" si="143"/>
        <v>0.15213920351104387</v>
      </c>
      <c r="HH20" s="477">
        <f t="shared" si="144"/>
        <v>0.14096463734385192</v>
      </c>
      <c r="HI20" s="477">
        <f t="shared" si="145"/>
        <v>0.13111030054238609</v>
      </c>
      <c r="HJ20" s="477">
        <f t="shared" si="146"/>
        <v>0.12238918727409814</v>
      </c>
      <c r="HK20" s="477">
        <f t="shared" si="147"/>
        <v>0.11464820703161269</v>
      </c>
      <c r="HL20" s="477">
        <f t="shared" si="148"/>
        <v>0.10776081102980817</v>
      </c>
      <c r="HM20" s="477">
        <f t="shared" si="149"/>
        <v>0.10162146221941955</v>
      </c>
      <c r="HN20" s="477">
        <f t="shared" si="150"/>
        <v>9.6141432699605289E-2</v>
      </c>
      <c r="HO20" s="477">
        <f t="shared" si="151"/>
        <v>9.1245571147304236E-2</v>
      </c>
      <c r="HP20" s="477">
        <f t="shared" si="152"/>
        <v>8.6869788771667136E-2</v>
      </c>
      <c r="HQ20" s="477">
        <f t="shared" si="153"/>
        <v>8.2959084155768845E-2</v>
      </c>
      <c r="HR20" s="477">
        <f t="shared" si="154"/>
        <v>7.9465976902883373E-2</v>
      </c>
      <c r="HS20" s="477">
        <f t="shared" si="155"/>
        <v>7.6349254692596694E-2</v>
      </c>
      <c r="HT20" s="477">
        <f t="shared" si="156"/>
        <v>7.3572962969916778E-2</v>
      </c>
      <c r="HU20" s="477">
        <f t="shared" si="157"/>
        <v>7.1105584184344622E-2</v>
      </c>
      <c r="HV20" s="477">
        <f t="shared" si="158"/>
        <v>6.8919366364326939E-2</v>
      </c>
      <c r="HW20" s="477">
        <f t="shared" si="159"/>
        <v>6.698977027461879E-2</v>
      </c>
      <c r="HX20" s="477">
        <f t="shared" si="160"/>
        <v>6.5295011433110325E-2</v>
      </c>
      <c r="HY20" s="477">
        <f t="shared" si="161"/>
        <v>6.381567853553359E-2</v>
      </c>
      <c r="HZ20" s="477">
        <f t="shared" si="162"/>
        <v>6.2534413825956217E-2</v>
      </c>
      <c r="IA20" s="477">
        <f t="shared" si="163"/>
        <v>6.1435643995701693E-2</v>
      </c>
      <c r="IB20" s="477">
        <f t="shared" si="164"/>
        <v>6.0505352535404025E-2</v>
      </c>
      <c r="IC20" s="477">
        <f t="shared" si="165"/>
        <v>5.97308862800471E-2</v>
      </c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  <c r="KD20" s="90"/>
      <c r="KE20" s="90"/>
      <c r="KF20" s="90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</row>
    <row r="21" spans="1:311" s="90" customFormat="1" ht="36">
      <c r="A21" s="173"/>
      <c r="B21" s="182"/>
      <c r="C21" s="91"/>
      <c r="D21" s="189"/>
      <c r="E21" s="91"/>
      <c r="F21" s="116"/>
      <c r="G21" s="116"/>
      <c r="H21" s="116"/>
      <c r="I21" s="384"/>
      <c r="J21" s="252"/>
      <c r="K21" s="499">
        <v>10000</v>
      </c>
      <c r="L21" s="382">
        <f t="shared" si="170"/>
        <v>3.0479999999999996</v>
      </c>
      <c r="M21" s="502">
        <v>100</v>
      </c>
      <c r="N21" s="491">
        <f t="shared" si="166"/>
        <v>696.81653438532442</v>
      </c>
      <c r="O21" s="263">
        <f t="shared" si="167"/>
        <v>0.90463704656062904</v>
      </c>
      <c r="P21" s="383">
        <f t="shared" si="168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263">
        <f t="shared" si="1"/>
        <v>0.68770445041729522</v>
      </c>
      <c r="T21" s="492">
        <f>O21/Konstanten!$C$22</f>
        <v>0.73847922168214608</v>
      </c>
      <c r="U21" s="492">
        <f t="shared" si="2"/>
        <v>0.93124414367516872</v>
      </c>
      <c r="V21" s="492"/>
      <c r="W21" s="598">
        <v>10000</v>
      </c>
      <c r="X21" s="410">
        <f t="shared" si="3"/>
        <v>1.8229582872696003E-2</v>
      </c>
      <c r="Y21" s="410">
        <f t="shared" si="3"/>
        <v>3.6457747506958606E-2</v>
      </c>
      <c r="Z21" s="410">
        <f t="shared" si="3"/>
        <v>5.4683078599579084E-2</v>
      </c>
      <c r="AA21" s="410">
        <f t="shared" si="3"/>
        <v>7.2904166704463633E-2</v>
      </c>
      <c r="AB21" s="410">
        <f t="shared" si="3"/>
        <v>9.1119611127208941E-2</v>
      </c>
      <c r="AC21" s="410">
        <f t="shared" si="3"/>
        <v>0.10932802277972048</v>
      </c>
      <c r="AD21" s="410">
        <f t="shared" si="3"/>
        <v>0.12752802698155319</v>
      </c>
      <c r="AE21" s="410">
        <f t="shared" si="3"/>
        <v>0.14571826619584488</v>
      </c>
      <c r="AF21" s="410">
        <f t="shared" si="3"/>
        <v>0.16389740268773792</v>
      </c>
      <c r="AG21" s="410">
        <f t="shared" si="3"/>
        <v>0.18206412109419956</v>
      </c>
      <c r="AH21" s="410">
        <f t="shared" si="171"/>
        <v>0.20021713089453846</v>
      </c>
      <c r="AI21" s="410">
        <f t="shared" si="171"/>
        <v>0.21835516877204567</v>
      </c>
      <c r="AJ21" s="410">
        <f t="shared" si="171"/>
        <v>0.23647700085776172</v>
      </c>
      <c r="AK21" s="410">
        <f t="shared" si="171"/>
        <v>0.25458142484842622</v>
      </c>
      <c r="AL21" s="410">
        <f t="shared" si="171"/>
        <v>0.27266727199162838</v>
      </c>
      <c r="AM21" s="410">
        <f t="shared" si="171"/>
        <v>0.29073340893208732</v>
      </c>
      <c r="AN21" s="410">
        <f t="shared" si="171"/>
        <v>0.30877873941408163</v>
      </c>
      <c r="AO21" s="410">
        <f t="shared" si="171"/>
        <v>0.32680220583599734</v>
      </c>
      <c r="AP21" s="410">
        <f t="shared" si="171"/>
        <v>0.34480279065400454</v>
      </c>
      <c r="AQ21" s="410">
        <f t="shared" si="171"/>
        <v>0.36277951763291677</v>
      </c>
      <c r="AR21" s="410">
        <f t="shared" si="171"/>
        <v>0.38073145294315586</v>
      </c>
      <c r="AS21" s="410">
        <f t="shared" si="171"/>
        <v>0.39865770610385237</v>
      </c>
      <c r="AT21" s="410">
        <f t="shared" si="171"/>
        <v>0.41655743077284363</v>
      </c>
      <c r="AU21" s="410">
        <f t="shared" si="171"/>
        <v>0.43442982538535796</v>
      </c>
      <c r="AV21" s="410">
        <f t="shared" si="171"/>
        <v>0.4522741336438707</v>
      </c>
      <c r="AW21" s="410">
        <f t="shared" si="171"/>
        <v>0.47008964486243016</v>
      </c>
      <c r="AX21" s="410">
        <f t="shared" si="172"/>
        <v>0.48787569416941245</v>
      </c>
      <c r="AY21" s="410">
        <f t="shared" si="172"/>
        <v>0.50563166257331471</v>
      </c>
      <c r="AZ21" s="410">
        <f t="shared" si="172"/>
        <v>0.52335697689672533</v>
      </c>
      <c r="BA21" s="410">
        <f t="shared" si="172"/>
        <v>0.54105110958413516</v>
      </c>
      <c r="BB21" s="410">
        <f t="shared" si="172"/>
        <v>0.55871357838963231</v>
      </c>
      <c r="BC21" s="410">
        <f t="shared" si="172"/>
        <v>0.57634394595090954</v>
      </c>
      <c r="BD21" s="410">
        <f t="shared" si="172"/>
        <v>0.59394181925629308</v>
      </c>
      <c r="BE21" s="410">
        <f t="shared" si="172"/>
        <v>0.6115068490116794</v>
      </c>
      <c r="BF21" s="410">
        <f t="shared" si="172"/>
        <v>0.62903872891450674</v>
      </c>
      <c r="BG21" s="410">
        <f t="shared" si="172"/>
        <v>0.64653719484188599</v>
      </c>
      <c r="BH21" s="410">
        <f t="shared" si="172"/>
        <v>0.66400202396014096</v>
      </c>
      <c r="BI21" s="410">
        <f t="shared" si="172"/>
        <v>0.68143303376294562</v>
      </c>
      <c r="BJ21" s="410">
        <f t="shared" si="172"/>
        <v>0.69883008104519817</v>
      </c>
      <c r="BK21" s="410">
        <f t="shared" si="172"/>
        <v>0.71619306081968404</v>
      </c>
      <c r="BL21" s="253"/>
      <c r="BM21" s="521"/>
      <c r="BN21" s="598">
        <v>10000</v>
      </c>
      <c r="BO21" s="382">
        <f t="shared" si="6"/>
        <v>268.35583469295159</v>
      </c>
      <c r="BP21" s="382">
        <f t="shared" si="7"/>
        <v>268.40933322184878</v>
      </c>
      <c r="BQ21" s="382">
        <f t="shared" si="8"/>
        <v>268.49847895512488</v>
      </c>
      <c r="BR21" s="382">
        <f t="shared" si="9"/>
        <v>268.62324423441032</v>
      </c>
      <c r="BS21" s="382">
        <f t="shared" si="10"/>
        <v>268.78359046548042</v>
      </c>
      <c r="BT21" s="382">
        <f t="shared" si="11"/>
        <v>268.97946824475952</v>
      </c>
      <c r="BU21" s="382">
        <f t="shared" si="12"/>
        <v>269.21081752056938</v>
      </c>
      <c r="BV21" s="382">
        <f t="shared" si="13"/>
        <v>269.47756778809304</v>
      </c>
      <c r="BW21" s="382">
        <f t="shared" si="14"/>
        <v>269.7796383168191</v>
      </c>
      <c r="BX21" s="382">
        <f t="shared" si="15"/>
        <v>270.11693840904053</v>
      </c>
      <c r="BY21" s="382">
        <f t="shared" si="16"/>
        <v>270.48936768780146</v>
      </c>
      <c r="BZ21" s="382">
        <f t="shared" si="17"/>
        <v>270.89681641252906</v>
      </c>
      <c r="CA21" s="382">
        <f t="shared" si="18"/>
        <v>271.33916582044156</v>
      </c>
      <c r="CB21" s="382">
        <f t="shared" si="19"/>
        <v>271.81628849169982</v>
      </c>
      <c r="CC21" s="382">
        <f t="shared" si="20"/>
        <v>272.32804873616914</v>
      </c>
      <c r="CD21" s="382">
        <f t="shared" si="21"/>
        <v>272.87430299957151</v>
      </c>
      <c r="CE21" s="382">
        <f t="shared" si="22"/>
        <v>273.45490028674845</v>
      </c>
      <c r="CF21" s="382">
        <f t="shared" si="23"/>
        <v>274.06968259971046</v>
      </c>
      <c r="CG21" s="382">
        <f t="shared" si="24"/>
        <v>274.71848538812969</v>
      </c>
      <c r="CH21" s="382">
        <f t="shared" si="25"/>
        <v>275.40113800992953</v>
      </c>
      <c r="CI21" s="382">
        <f t="shared" si="26"/>
        <v>276.11746419964089</v>
      </c>
      <c r="CJ21" s="382">
        <f t="shared" si="27"/>
        <v>276.86728254223328</v>
      </c>
      <c r="CK21" s="382">
        <f t="shared" si="28"/>
        <v>277.65040695017467</v>
      </c>
      <c r="CL21" s="382">
        <f t="shared" si="29"/>
        <v>278.46664714154844</v>
      </c>
      <c r="CM21" s="382">
        <f t="shared" si="30"/>
        <v>279.31580911713019</v>
      </c>
      <c r="CN21" s="382">
        <f t="shared" si="31"/>
        <v>280.19769563442532</v>
      </c>
      <c r="CO21" s="382">
        <f t="shared" si="32"/>
        <v>281.11210667676897</v>
      </c>
      <c r="CP21" s="382">
        <f t="shared" si="33"/>
        <v>282.05883991570664</v>
      </c>
      <c r="CQ21" s="382">
        <f t="shared" si="34"/>
        <v>283.03769116499114</v>
      </c>
      <c r="CR21" s="382">
        <f t="shared" si="35"/>
        <v>284.04845482466214</v>
      </c>
      <c r="CS21" s="382">
        <f t="shared" si="36"/>
        <v>285.09092431380122</v>
      </c>
      <c r="CT21" s="382">
        <f t="shared" si="37"/>
        <v>286.16489249069315</v>
      </c>
      <c r="CU21" s="382">
        <f t="shared" si="38"/>
        <v>287.27015205925801</v>
      </c>
      <c r="CV21" s="382">
        <f t="shared" si="39"/>
        <v>288.40649596075082</v>
      </c>
      <c r="CW21" s="382">
        <f t="shared" si="40"/>
        <v>289.57371774986581</v>
      </c>
      <c r="CX21" s="382">
        <f t="shared" si="41"/>
        <v>290.77161195450668</v>
      </c>
      <c r="CY21" s="382">
        <f t="shared" si="42"/>
        <v>291.99997441861825</v>
      </c>
      <c r="CZ21" s="382">
        <f t="shared" si="43"/>
        <v>293.258602627595</v>
      </c>
      <c r="DA21" s="382">
        <f t="shared" si="44"/>
        <v>294.54729601590179</v>
      </c>
      <c r="DB21" s="382">
        <f t="shared" si="45"/>
        <v>295.86585625665657</v>
      </c>
      <c r="DC21" s="521"/>
      <c r="DD21" s="2"/>
      <c r="DE21" s="2"/>
      <c r="DF21" s="598">
        <v>10000</v>
      </c>
      <c r="DG21" s="382">
        <f t="shared" si="46"/>
        <v>11.636554348191654</v>
      </c>
      <c r="DH21" s="382">
        <f t="shared" si="47"/>
        <v>23.272203387209522</v>
      </c>
      <c r="DI21" s="382">
        <f t="shared" si="48"/>
        <v>34.906043681532203</v>
      </c>
      <c r="DJ21" s="382">
        <f t="shared" si="49"/>
        <v>46.537175534431256</v>
      </c>
      <c r="DK21" s="382">
        <f t="shared" si="50"/>
        <v>58.164704835675899</v>
      </c>
      <c r="DL21" s="382">
        <f t="shared" si="51"/>
        <v>69.787744883731648</v>
      </c>
      <c r="DM21" s="382">
        <f t="shared" si="52"/>
        <v>81.405418173950025</v>
      </c>
      <c r="DN21" s="382">
        <f t="shared" si="53"/>
        <v>93.016858145006694</v>
      </c>
      <c r="DO21" s="382">
        <f t="shared" si="54"/>
        <v>104.62121087586115</v>
      </c>
      <c r="DP21" s="382">
        <f t="shared" si="55"/>
        <v>116.21763672615931</v>
      </c>
      <c r="DQ21" s="382">
        <f t="shared" si="56"/>
        <v>127.80531191324707</v>
      </c>
      <c r="DR21" s="382">
        <f t="shared" si="57"/>
        <v>139.38343001968494</v>
      </c>
      <c r="DS21" s="382">
        <f t="shared" si="58"/>
        <v>150.95120342551994</v>
      </c>
      <c r="DT21" s="382">
        <f t="shared" si="59"/>
        <v>162.50786466024383</v>
      </c>
      <c r="DU21" s="382">
        <f t="shared" si="60"/>
        <v>174.05266766998125</v>
      </c>
      <c r="DV21" s="382">
        <f t="shared" si="61"/>
        <v>185.5848889960325</v>
      </c>
      <c r="DW21" s="382">
        <f t="shared" si="62"/>
        <v>197.10382886159132</v>
      </c>
      <c r="DX21" s="382">
        <f t="shared" si="63"/>
        <v>208.60881216406509</v>
      </c>
      <c r="DY21" s="382">
        <f t="shared" si="64"/>
        <v>220.09918937108873</v>
      </c>
      <c r="DZ21" s="382">
        <f t="shared" si="65"/>
        <v>231.57433731899008</v>
      </c>
      <c r="EA21" s="382">
        <f t="shared" si="66"/>
        <v>243.03365991301953</v>
      </c>
      <c r="EB21" s="382">
        <f t="shared" si="67"/>
        <v>254.47658872936262</v>
      </c>
      <c r="EC21" s="382">
        <f t="shared" si="68"/>
        <v>265.90258351942219</v>
      </c>
      <c r="ED21" s="382">
        <f t="shared" si="69"/>
        <v>277.3111326175121</v>
      </c>
      <c r="EE21" s="382">
        <f t="shared" si="70"/>
        <v>288.70175325354859</v>
      </c>
      <c r="EF21" s="382">
        <f t="shared" si="71"/>
        <v>300.07399177284532</v>
      </c>
      <c r="EG21" s="382">
        <f t="shared" si="72"/>
        <v>311.42742376553832</v>
      </c>
      <c r="EH21" s="382">
        <f t="shared" si="73"/>
        <v>322.76165410858431</v>
      </c>
      <c r="EI21" s="382">
        <f t="shared" si="74"/>
        <v>334.07631692361139</v>
      </c>
      <c r="EJ21" s="382">
        <f t="shared" si="75"/>
        <v>345.37107545423862</v>
      </c>
      <c r="EK21" s="382">
        <f t="shared" si="76"/>
        <v>356.64562186672111</v>
      </c>
      <c r="EL21" s="382">
        <f t="shared" si="77"/>
        <v>367.89967697802473</v>
      </c>
      <c r="EM21" s="382">
        <f t="shared" si="78"/>
        <v>379.13298991561265</v>
      </c>
      <c r="EN21" s="382">
        <f t="shared" si="79"/>
        <v>390.34533771333975</v>
      </c>
      <c r="EO21" s="382">
        <f t="shared" si="80"/>
        <v>401.53652484800443</v>
      </c>
      <c r="EP21" s="382">
        <f t="shared" si="81"/>
        <v>412.70638272110529</v>
      </c>
      <c r="EQ21" s="382">
        <f t="shared" si="82"/>
        <v>423.85476909043081</v>
      </c>
      <c r="ER21" s="382">
        <f t="shared" si="83"/>
        <v>434.98156745607002</v>
      </c>
      <c r="ES21" s="382">
        <f t="shared" si="84"/>
        <v>446.08668640540185</v>
      </c>
      <c r="ET21" s="382">
        <f t="shared" si="85"/>
        <v>457.17005892156499</v>
      </c>
      <c r="EU21" s="521"/>
      <c r="EV21" s="522"/>
      <c r="EW21" s="523">
        <f t="shared" si="169"/>
        <v>100.00000000000001</v>
      </c>
      <c r="EX21" s="602">
        <v>10000</v>
      </c>
      <c r="EY21" s="382">
        <f t="shared" si="86"/>
        <v>65.205834692951626</v>
      </c>
      <c r="EZ21" s="382">
        <f t="shared" si="87"/>
        <v>75.25933322184882</v>
      </c>
      <c r="FA21" s="382">
        <f t="shared" si="88"/>
        <v>85.348478955124918</v>
      </c>
      <c r="FB21" s="382">
        <f t="shared" si="89"/>
        <v>95.473244234410359</v>
      </c>
      <c r="FC21" s="382">
        <f t="shared" si="90"/>
        <v>105.63359046548045</v>
      </c>
      <c r="FD21" s="382">
        <f t="shared" si="91"/>
        <v>115.82946824475955</v>
      </c>
      <c r="FE21" s="382">
        <f t="shared" si="92"/>
        <v>126.0608175205694</v>
      </c>
      <c r="FF21" s="382">
        <f t="shared" si="93"/>
        <v>136.32756778809306</v>
      </c>
      <c r="FG21" s="382">
        <f t="shared" si="94"/>
        <v>146.62963831681913</v>
      </c>
      <c r="FH21" s="382">
        <f t="shared" si="95"/>
        <v>156.96693840904055</v>
      </c>
      <c r="FI21" s="382">
        <f t="shared" si="96"/>
        <v>167.33936768780148</v>
      </c>
      <c r="FJ21" s="382">
        <f t="shared" si="97"/>
        <v>177.74681641252909</v>
      </c>
      <c r="FK21" s="382">
        <f t="shared" si="98"/>
        <v>188.18916582044159</v>
      </c>
      <c r="FL21" s="382">
        <f t="shared" si="99"/>
        <v>198.66628849169985</v>
      </c>
      <c r="FM21" s="382">
        <f t="shared" si="100"/>
        <v>209.17804873616916</v>
      </c>
      <c r="FN21" s="382">
        <f t="shared" si="101"/>
        <v>219.72430299957153</v>
      </c>
      <c r="FO21" s="382">
        <f t="shared" si="102"/>
        <v>230.30490028674848</v>
      </c>
      <c r="FP21" s="382">
        <f t="shared" si="103"/>
        <v>240.91968259971048</v>
      </c>
      <c r="FQ21" s="382">
        <f t="shared" si="104"/>
        <v>251.56848538812972</v>
      </c>
      <c r="FR21" s="382">
        <f t="shared" si="105"/>
        <v>262.25113800992955</v>
      </c>
      <c r="FS21" s="382">
        <f t="shared" si="106"/>
        <v>272.96746419964092</v>
      </c>
      <c r="FT21" s="382">
        <f t="shared" si="107"/>
        <v>283.71728254223331</v>
      </c>
      <c r="FU21" s="382">
        <f t="shared" si="108"/>
        <v>294.50040695017469</v>
      </c>
      <c r="FV21" s="382">
        <f t="shared" si="109"/>
        <v>305.31664714154846</v>
      </c>
      <c r="FW21" s="382">
        <f t="shared" si="110"/>
        <v>316.16580911713021</v>
      </c>
      <c r="FX21" s="382">
        <f t="shared" si="111"/>
        <v>327.04769563442534</v>
      </c>
      <c r="FY21" s="382">
        <f t="shared" si="112"/>
        <v>337.962106676769</v>
      </c>
      <c r="FZ21" s="382">
        <f t="shared" si="113"/>
        <v>348.90883991570666</v>
      </c>
      <c r="GA21" s="382">
        <f t="shared" si="114"/>
        <v>359.88769116499117</v>
      </c>
      <c r="GB21" s="382">
        <f t="shared" si="115"/>
        <v>370.89845482466217</v>
      </c>
      <c r="GC21" s="382">
        <f t="shared" si="116"/>
        <v>381.94092431380125</v>
      </c>
      <c r="GD21" s="382">
        <f t="shared" si="117"/>
        <v>393.01489249069317</v>
      </c>
      <c r="GE21" s="382">
        <f t="shared" si="118"/>
        <v>404.12015205925803</v>
      </c>
      <c r="GF21" s="382">
        <f t="shared" si="119"/>
        <v>415.25649596075084</v>
      </c>
      <c r="GG21" s="382">
        <f t="shared" si="120"/>
        <v>426.42371774986583</v>
      </c>
      <c r="GH21" s="382">
        <f t="shared" si="121"/>
        <v>437.6216119545067</v>
      </c>
      <c r="GI21" s="382">
        <f t="shared" si="122"/>
        <v>448.84997441861827</v>
      </c>
      <c r="GJ21" s="382">
        <f t="shared" si="123"/>
        <v>460.10860262759502</v>
      </c>
      <c r="GK21" s="382">
        <f t="shared" si="124"/>
        <v>471.39729601590182</v>
      </c>
      <c r="GL21" s="382">
        <f t="shared" si="125"/>
        <v>482.71585625665659</v>
      </c>
      <c r="GM21" s="511"/>
      <c r="GN21" s="2"/>
      <c r="GO21" s="598">
        <v>10000</v>
      </c>
      <c r="GP21" s="476">
        <f t="shared" si="126"/>
        <v>4.603534580928998</v>
      </c>
      <c r="GQ21" s="476">
        <f t="shared" si="127"/>
        <v>2.2338722711237384</v>
      </c>
      <c r="GR21" s="476">
        <f t="shared" si="128"/>
        <v>1.4450917363711537</v>
      </c>
      <c r="GS21" s="476">
        <f t="shared" si="129"/>
        <v>1.0515478891445182</v>
      </c>
      <c r="GT21" s="476">
        <f t="shared" si="130"/>
        <v>0.81611151924369507</v>
      </c>
      <c r="GU21" s="476">
        <f t="shared" si="131"/>
        <v>0.65973937741840938</v>
      </c>
      <c r="GV21" s="476">
        <f t="shared" si="132"/>
        <v>0.54855561642344386</v>
      </c>
      <c r="GW21" s="476">
        <f t="shared" si="133"/>
        <v>0.46562215179927968</v>
      </c>
      <c r="GX21" s="476">
        <f t="shared" si="134"/>
        <v>0.40152878263666147</v>
      </c>
      <c r="GY21" s="476">
        <f t="shared" si="135"/>
        <v>0.35062924036992588</v>
      </c>
      <c r="GZ21" s="476">
        <f t="shared" si="136"/>
        <v>0.30933030233821368</v>
      </c>
      <c r="HA21" s="476">
        <f t="shared" si="137"/>
        <v>0.27523634902244937</v>
      </c>
      <c r="HB21" s="476">
        <f t="shared" si="138"/>
        <v>0.24668874146005101</v>
      </c>
      <c r="HC21" s="476">
        <f t="shared" si="139"/>
        <v>0.22250260876329064</v>
      </c>
      <c r="HD21" s="476">
        <f t="shared" si="140"/>
        <v>0.20180892103755999</v>
      </c>
      <c r="HE21" s="476">
        <f t="shared" si="141"/>
        <v>0.18395578534558854</v>
      </c>
      <c r="HF21" s="476">
        <f t="shared" si="142"/>
        <v>0.16844457876295921</v>
      </c>
      <c r="HG21" s="476">
        <f t="shared" si="143"/>
        <v>0.15488737077048206</v>
      </c>
      <c r="HH21" s="476">
        <f t="shared" si="144"/>
        <v>0.14297779154462736</v>
      </c>
      <c r="HI21" s="476">
        <f t="shared" si="145"/>
        <v>0.1324706400808249</v>
      </c>
      <c r="HJ21" s="476">
        <f t="shared" si="146"/>
        <v>0.12316731886988219</v>
      </c>
      <c r="HK21" s="476">
        <f t="shared" si="147"/>
        <v>0.11490524122031651</v>
      </c>
      <c r="HL21" s="476">
        <f t="shared" si="148"/>
        <v>0.10755000215582201</v>
      </c>
      <c r="HM21" s="476">
        <f t="shared" si="149"/>
        <v>0.1009895068391056</v>
      </c>
      <c r="HN21" s="476">
        <f t="shared" si="150"/>
        <v>9.5129508408151819E-2</v>
      </c>
      <c r="HO21" s="476">
        <f t="shared" si="151"/>
        <v>8.9890175760380442E-2</v>
      </c>
      <c r="HP21" s="476">
        <f t="shared" si="152"/>
        <v>8.5203424253374724E-2</v>
      </c>
      <c r="HQ21" s="476">
        <f t="shared" si="153"/>
        <v>8.1010818584805772E-2</v>
      </c>
      <c r="HR21" s="476">
        <f t="shared" si="154"/>
        <v>7.7261909730888562E-2</v>
      </c>
      <c r="HS21" s="476">
        <f t="shared" si="155"/>
        <v>7.391290465436183E-2</v>
      </c>
      <c r="HT21" s="476">
        <f t="shared" si="156"/>
        <v>7.0925593631801315E-2</v>
      </c>
      <c r="HU21" s="476">
        <f t="shared" si="157"/>
        <v>6.8266478837296224E-2</v>
      </c>
      <c r="HV21" s="476">
        <f t="shared" si="158"/>
        <v>6.5906061483088071E-2</v>
      </c>
      <c r="HW21" s="476">
        <f t="shared" si="159"/>
        <v>6.3818254864632842E-2</v>
      </c>
      <c r="HX21" s="476">
        <f t="shared" si="160"/>
        <v>6.197989812080499E-2</v>
      </c>
      <c r="HY21" s="476">
        <f t="shared" si="161"/>
        <v>6.0370351117730085E-2</v>
      </c>
      <c r="HZ21" s="476">
        <f t="shared" si="162"/>
        <v>5.8971155100662927E-2</v>
      </c>
      <c r="IA21" s="476">
        <f t="shared" si="163"/>
        <v>5.7765746991250706E-2</v>
      </c>
      <c r="IB21" s="476">
        <f t="shared" si="164"/>
        <v>5.6739217694333481E-2</v>
      </c>
      <c r="IC21" s="476">
        <f t="shared" si="165"/>
        <v>5.5878106705746465E-2</v>
      </c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</row>
    <row r="22" spans="1:311">
      <c r="I22" s="384"/>
      <c r="J22" s="252"/>
      <c r="K22" s="499">
        <v>11000</v>
      </c>
      <c r="L22" s="382">
        <f t="shared" si="170"/>
        <v>3.3527999999999998</v>
      </c>
      <c r="M22" s="502">
        <v>110</v>
      </c>
      <c r="N22" s="491">
        <f t="shared" si="166"/>
        <v>670.19777942873679</v>
      </c>
      <c r="O22" s="263">
        <f t="shared" si="167"/>
        <v>0.87655121507456846</v>
      </c>
      <c r="P22" s="383">
        <f t="shared" si="168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263">
        <f t="shared" si="1"/>
        <v>0.66143378181962675</v>
      </c>
      <c r="T22" s="492">
        <f>O22/Konstanten!$C$22</f>
        <v>0.71555201230577015</v>
      </c>
      <c r="U22" s="492">
        <f t="shared" si="2"/>
        <v>0.92436855804268547</v>
      </c>
      <c r="V22" s="492"/>
      <c r="W22" s="592">
        <v>11000</v>
      </c>
      <c r="X22" s="410">
        <f t="shared" si="3"/>
        <v>1.858804632669896E-2</v>
      </c>
      <c r="Y22" s="410">
        <f t="shared" si="3"/>
        <v>3.7174462642100135E-2</v>
      </c>
      <c r="Z22" s="410">
        <f t="shared" si="3"/>
        <v>5.5757622453407998E-2</v>
      </c>
      <c r="AA22" s="410">
        <f t="shared" si="3"/>
        <v>7.433590628758116E-2</v>
      </c>
      <c r="AB22" s="410">
        <f t="shared" si="3"/>
        <v>9.2907705158600709E-2</v>
      </c>
      <c r="AC22" s="410">
        <f t="shared" si="3"/>
        <v>0.11147142398395191</v>
      </c>
      <c r="AD22" s="410">
        <f t="shared" si="3"/>
        <v>0.13002548493407104</v>
      </c>
      <c r="AE22" s="410">
        <f t="shared" si="3"/>
        <v>0.14856833069927086</v>
      </c>
      <c r="AF22" s="410">
        <f t="shared" si="3"/>
        <v>0.16709842765909216</v>
      </c>
      <c r="AG22" s="410">
        <f t="shared" si="3"/>
        <v>0.18561426894014393</v>
      </c>
      <c r="AH22" s="410">
        <f t="shared" si="4"/>
        <v>0.20411437734925159</v>
      </c>
      <c r="AI22" s="410">
        <f t="shared" si="4"/>
        <v>0.22259730816993142</v>
      </c>
      <c r="AJ22" s="410">
        <f t="shared" si="4"/>
        <v>0.24106165181128222</v>
      </c>
      <c r="AK22" s="410">
        <f t="shared" si="4"/>
        <v>0.25950603629951707</v>
      </c>
      <c r="AL22" s="410">
        <f t="shared" si="4"/>
        <v>0.27792912960375993</v>
      </c>
      <c r="AM22" s="410">
        <f t="shared" si="4"/>
        <v>0.29632964178896187</v>
      </c>
      <c r="AN22" s="410">
        <f t="shared" si="4"/>
        <v>0.3147063269900216</v>
      </c>
      <c r="AO22" s="410">
        <f t="shared" si="4"/>
        <v>0.33305798520266322</v>
      </c>
      <c r="AP22" s="410">
        <f t="shared" si="4"/>
        <v>0.35138346388782482</v>
      </c>
      <c r="AQ22" s="410">
        <f t="shared" si="4"/>
        <v>0.36968165938767589</v>
      </c>
      <c r="AR22" s="410">
        <f t="shared" si="4"/>
        <v>0.38795151815253648</v>
      </c>
      <c r="AS22" s="410">
        <f t="shared" si="4"/>
        <v>0.40619203777933038</v>
      </c>
      <c r="AT22" s="410">
        <f t="shared" si="4"/>
        <v>0.42440226786317875</v>
      </c>
      <c r="AU22" s="410">
        <f t="shared" si="4"/>
        <v>0.44258131066495765</v>
      </c>
      <c r="AV22" s="410">
        <f t="shared" si="4"/>
        <v>0.46072832159858118</v>
      </c>
      <c r="AW22" s="410">
        <f t="shared" si="4"/>
        <v>0.47884250954272517</v>
      </c>
      <c r="AX22" s="410">
        <f t="shared" si="5"/>
        <v>0.49692313698251206</v>
      </c>
      <c r="AY22" s="410">
        <f t="shared" si="5"/>
        <v>0.51496951998749274</v>
      </c>
      <c r="AZ22" s="410">
        <f t="shared" si="5"/>
        <v>0.53298102803282421</v>
      </c>
      <c r="BA22" s="410">
        <f t="shared" si="5"/>
        <v>0.5509570836712232</v>
      </c>
      <c r="BB22" s="410">
        <f t="shared" si="5"/>
        <v>0.56889716206363239</v>
      </c>
      <c r="BC22" s="410">
        <f t="shared" si="5"/>
        <v>0.58680079037701149</v>
      </c>
      <c r="BD22" s="410">
        <f t="shared" si="5"/>
        <v>0.60466754705792936</v>
      </c>
      <c r="BE22" s="410">
        <f t="shared" si="5"/>
        <v>0.62249706099081237</v>
      </c>
      <c r="BF22" s="410">
        <f t="shared" si="5"/>
        <v>0.64028901054991261</v>
      </c>
      <c r="BG22" s="410">
        <f t="shared" si="5"/>
        <v>0.65804312255403252</v>
      </c>
      <c r="BH22" s="410">
        <f t="shared" si="5"/>
        <v>0.67575917113309925</v>
      </c>
      <c r="BI22" s="410">
        <f t="shared" si="5"/>
        <v>0.69343697651555891</v>
      </c>
      <c r="BJ22" s="410">
        <f t="shared" si="5"/>
        <v>0.71107640374544101</v>
      </c>
      <c r="BK22" s="410">
        <f t="shared" si="5"/>
        <v>0.72867736133777694</v>
      </c>
      <c r="BL22" s="253"/>
      <c r="BM22" s="521"/>
      <c r="BN22" s="592">
        <v>11000</v>
      </c>
      <c r="BO22" s="382">
        <f t="shared" si="6"/>
        <v>266.37520607878764</v>
      </c>
      <c r="BP22" s="382">
        <f t="shared" si="7"/>
        <v>266.43041785907536</v>
      </c>
      <c r="BQ22" s="382">
        <f t="shared" si="8"/>
        <v>266.52241599495318</v>
      </c>
      <c r="BR22" s="382">
        <f t="shared" si="9"/>
        <v>266.65116831747525</v>
      </c>
      <c r="BS22" s="382">
        <f t="shared" si="10"/>
        <v>266.81662994548287</v>
      </c>
      <c r="BT22" s="382">
        <f t="shared" si="11"/>
        <v>267.01874343969843</v>
      </c>
      <c r="BU22" s="382">
        <f t="shared" si="12"/>
        <v>267.25743899904393</v>
      </c>
      <c r="BV22" s="382">
        <f t="shared" si="13"/>
        <v>267.53263469786441</v>
      </c>
      <c r="BW22" s="382">
        <f t="shared" si="14"/>
        <v>267.84423676247025</v>
      </c>
      <c r="BX22" s="382">
        <f t="shared" si="15"/>
        <v>268.19213988517009</v>
      </c>
      <c r="BY22" s="382">
        <f t="shared" si="16"/>
        <v>268.57622757373991</v>
      </c>
      <c r="BZ22" s="382">
        <f t="shared" si="17"/>
        <v>268.99637253407525</v>
      </c>
      <c r="CA22" s="382">
        <f t="shared" si="18"/>
        <v>269.45243708359305</v>
      </c>
      <c r="CB22" s="382">
        <f t="shared" si="19"/>
        <v>269.94427359279894</v>
      </c>
      <c r="CC22" s="382">
        <f t="shared" si="20"/>
        <v>270.47172495231155</v>
      </c>
      <c r="CD22" s="382">
        <f t="shared" si="21"/>
        <v>271.03462506253857</v>
      </c>
      <c r="CE22" s="382">
        <f t="shared" si="22"/>
        <v>271.63279934312504</v>
      </c>
      <c r="CF22" s="382">
        <f t="shared" si="23"/>
        <v>272.26606525925666</v>
      </c>
      <c r="CG22" s="382">
        <f t="shared" si="24"/>
        <v>272.93423286187948</v>
      </c>
      <c r="CH22" s="382">
        <f t="shared" si="25"/>
        <v>273.63710533891145</v>
      </c>
      <c r="CI22" s="382">
        <f t="shared" si="26"/>
        <v>274.37447957454862</v>
      </c>
      <c r="CJ22" s="382">
        <f t="shared" si="27"/>
        <v>275.14614671383328</v>
      </c>
      <c r="CK22" s="382">
        <f t="shared" si="28"/>
        <v>275.95189272972124</v>
      </c>
      <c r="CL22" s="382">
        <f t="shared" si="29"/>
        <v>276.7914989899881</v>
      </c>
      <c r="CM22" s="382">
        <f t="shared" si="30"/>
        <v>277.66474282142582</v>
      </c>
      <c r="CN22" s="382">
        <f t="shared" si="31"/>
        <v>278.57139806891183</v>
      </c>
      <c r="CO22" s="382">
        <f t="shared" si="32"/>
        <v>279.51123564707245</v>
      </c>
      <c r="CP22" s="382">
        <f t="shared" si="33"/>
        <v>280.48402408241986</v>
      </c>
      <c r="CQ22" s="382">
        <f t="shared" si="34"/>
        <v>281.48953004399613</v>
      </c>
      <c r="CR22" s="382">
        <f t="shared" si="35"/>
        <v>282.52751886073304</v>
      </c>
      <c r="CS22" s="382">
        <f t="shared" si="36"/>
        <v>283.59775502389994</v>
      </c>
      <c r="CT22" s="382">
        <f t="shared" si="37"/>
        <v>284.70000267319176</v>
      </c>
      <c r="CU22" s="382">
        <f t="shared" si="38"/>
        <v>285.83402606517893</v>
      </c>
      <c r="CV22" s="382">
        <f t="shared" si="39"/>
        <v>286.99959002301443</v>
      </c>
      <c r="CW22" s="382">
        <f t="shared" si="40"/>
        <v>288.19646036646355</v>
      </c>
      <c r="CX22" s="382">
        <f t="shared" si="41"/>
        <v>289.42440432148436</v>
      </c>
      <c r="CY22" s="382">
        <f t="shared" si="42"/>
        <v>290.68319090874797</v>
      </c>
      <c r="CZ22" s="382">
        <f t="shared" si="43"/>
        <v>291.97259131063959</v>
      </c>
      <c r="DA22" s="382">
        <f t="shared" si="44"/>
        <v>293.29237921642471</v>
      </c>
      <c r="DB22" s="382">
        <f t="shared" si="45"/>
        <v>294.64233114540548</v>
      </c>
      <c r="DC22" s="521"/>
      <c r="DE22" s="2"/>
      <c r="DF22" s="592">
        <v>11000</v>
      </c>
      <c r="DG22" s="382">
        <f t="shared" si="46"/>
        <v>11.821490081505456</v>
      </c>
      <c r="DH22" s="382">
        <f t="shared" si="47"/>
        <v>23.64194352031857</v>
      </c>
      <c r="DI22" s="382">
        <f t="shared" si="48"/>
        <v>35.460325911418387</v>
      </c>
      <c r="DJ22" s="382">
        <f t="shared" si="49"/>
        <v>47.275607314155991</v>
      </c>
      <c r="DK22" s="382">
        <f t="shared" si="50"/>
        <v>59.086764457342483</v>
      </c>
      <c r="DL22" s="382">
        <f t="shared" si="51"/>
        <v>70.892782912038115</v>
      </c>
      <c r="DM22" s="382">
        <f t="shared" si="52"/>
        <v>82.69265922170905</v>
      </c>
      <c r="DN22" s="382">
        <f t="shared" si="53"/>
        <v>94.485402979902787</v>
      </c>
      <c r="DO22" s="382">
        <f t="shared" si="54"/>
        <v>106.27003884586921</v>
      </c>
      <c r="DP22" s="382">
        <f t="shared" si="55"/>
        <v>118.04560848926349</v>
      </c>
      <c r="DQ22" s="382">
        <f t="shared" si="56"/>
        <v>129.81117245554827</v>
      </c>
      <c r="DR22" s="382">
        <f t="shared" si="57"/>
        <v>141.56581194447517</v>
      </c>
      <c r="DS22" s="382">
        <f t="shared" si="58"/>
        <v>153.30863049470742</v>
      </c>
      <c r="DT22" s="382">
        <f t="shared" si="59"/>
        <v>165.03875556836616</v>
      </c>
      <c r="DU22" s="382">
        <f t="shared" si="60"/>
        <v>176.7553400301735</v>
      </c>
      <c r="DV22" s="382">
        <f t="shared" si="61"/>
        <v>188.45756351664869</v>
      </c>
      <c r="DW22" s="382">
        <f t="shared" si="62"/>
        <v>200.14463369159455</v>
      </c>
      <c r="DX22" s="382">
        <f t="shared" si="63"/>
        <v>211.81578738504717</v>
      </c>
      <c r="DY22" s="382">
        <f t="shared" si="64"/>
        <v>223.47029161362306</v>
      </c>
      <c r="DZ22" s="382">
        <f t="shared" si="65"/>
        <v>235.10744448106763</v>
      </c>
      <c r="EA22" s="382">
        <f t="shared" si="66"/>
        <v>246.72657595854227</v>
      </c>
      <c r="EB22" s="382">
        <f t="shared" si="67"/>
        <v>258.32704854505232</v>
      </c>
      <c r="EC22" s="382">
        <f t="shared" si="68"/>
        <v>269.9082578090372</v>
      </c>
      <c r="ED22" s="382">
        <f t="shared" si="69"/>
        <v>281.46963281291886</v>
      </c>
      <c r="EE22" s="382">
        <f t="shared" si="70"/>
        <v>293.01063642300073</v>
      </c>
      <c r="EF22" s="382">
        <f t="shared" si="71"/>
        <v>304.53076550771516</v>
      </c>
      <c r="EG22" s="382">
        <f t="shared" si="72"/>
        <v>316.02955102773137</v>
      </c>
      <c r="EH22" s="382">
        <f t="shared" si="73"/>
        <v>327.50655802195234</v>
      </c>
      <c r="EI22" s="382">
        <f t="shared" si="74"/>
        <v>338.9613854937889</v>
      </c>
      <c r="EJ22" s="382">
        <f t="shared" si="75"/>
        <v>350.39366620253094</v>
      </c>
      <c r="EK22" s="382">
        <f t="shared" si="76"/>
        <v>361.80306636486409</v>
      </c>
      <c r="EL22" s="382">
        <f t="shared" si="77"/>
        <v>373.18928527188132</v>
      </c>
      <c r="EM22" s="382">
        <f t="shared" si="78"/>
        <v>384.5520548271071</v>
      </c>
      <c r="EN22" s="382">
        <f t="shared" si="79"/>
        <v>395.89113901116673</v>
      </c>
      <c r="EO22" s="382">
        <f t="shared" si="80"/>
        <v>407.20633327886367</v>
      </c>
      <c r="EP22" s="382">
        <f t="shared" si="81"/>
        <v>418.49746389441304</v>
      </c>
      <c r="EQ22" s="382">
        <f t="shared" si="82"/>
        <v>429.76438721061385</v>
      </c>
      <c r="ER22" s="382">
        <f t="shared" si="83"/>
        <v>441.00698889766505</v>
      </c>
      <c r="ES22" s="382">
        <f t="shared" si="84"/>
        <v>452.22518312725299</v>
      </c>
      <c r="ET22" s="382">
        <f t="shared" si="85"/>
        <v>463.41891171743498</v>
      </c>
      <c r="EU22" s="521"/>
      <c r="EV22" s="522"/>
      <c r="EW22" s="537">
        <f t="shared" si="169"/>
        <v>110</v>
      </c>
      <c r="EX22" s="601">
        <v>11000</v>
      </c>
      <c r="EY22" s="382">
        <f t="shared" si="86"/>
        <v>69.225206078787664</v>
      </c>
      <c r="EZ22" s="382">
        <f t="shared" si="87"/>
        <v>79.280417859075385</v>
      </c>
      <c r="FA22" s="382">
        <f t="shared" si="88"/>
        <v>89.372415994953201</v>
      </c>
      <c r="FB22" s="382">
        <f t="shared" si="89"/>
        <v>99.501168317475276</v>
      </c>
      <c r="FC22" s="382">
        <f t="shared" si="90"/>
        <v>109.6666299454829</v>
      </c>
      <c r="FD22" s="382">
        <f t="shared" si="91"/>
        <v>119.86874343969845</v>
      </c>
      <c r="FE22" s="382">
        <f t="shared" si="92"/>
        <v>130.10743899904395</v>
      </c>
      <c r="FF22" s="382">
        <f t="shared" si="93"/>
        <v>140.38263469786443</v>
      </c>
      <c r="FG22" s="382">
        <f t="shared" si="94"/>
        <v>150.69423676247027</v>
      </c>
      <c r="FH22" s="382">
        <f t="shared" si="95"/>
        <v>161.04213988517012</v>
      </c>
      <c r="FI22" s="382">
        <f t="shared" si="96"/>
        <v>171.42622757373994</v>
      </c>
      <c r="FJ22" s="382">
        <f t="shared" si="97"/>
        <v>181.84637253407527</v>
      </c>
      <c r="FK22" s="382">
        <f t="shared" si="98"/>
        <v>192.30243708359308</v>
      </c>
      <c r="FL22" s="382">
        <f t="shared" si="99"/>
        <v>202.79427359279896</v>
      </c>
      <c r="FM22" s="382">
        <f t="shared" si="100"/>
        <v>213.32172495231157</v>
      </c>
      <c r="FN22" s="382">
        <f t="shared" si="101"/>
        <v>223.88462506253859</v>
      </c>
      <c r="FO22" s="382">
        <f t="shared" si="102"/>
        <v>234.48279934312507</v>
      </c>
      <c r="FP22" s="382">
        <f t="shared" si="103"/>
        <v>245.11606525925669</v>
      </c>
      <c r="FQ22" s="382">
        <f t="shared" si="104"/>
        <v>255.7842328618795</v>
      </c>
      <c r="FR22" s="382">
        <f t="shared" si="105"/>
        <v>266.48710533891148</v>
      </c>
      <c r="FS22" s="382">
        <f t="shared" si="106"/>
        <v>277.22447957454864</v>
      </c>
      <c r="FT22" s="382">
        <f t="shared" si="107"/>
        <v>287.9961467138333</v>
      </c>
      <c r="FU22" s="382">
        <f t="shared" si="108"/>
        <v>298.80189272972126</v>
      </c>
      <c r="FV22" s="382">
        <f t="shared" si="109"/>
        <v>309.64149898998812</v>
      </c>
      <c r="FW22" s="382">
        <f t="shared" si="110"/>
        <v>320.51474282142584</v>
      </c>
      <c r="FX22" s="382">
        <f t="shared" si="111"/>
        <v>331.42139806891186</v>
      </c>
      <c r="FY22" s="382">
        <f t="shared" si="112"/>
        <v>342.36123564707248</v>
      </c>
      <c r="FZ22" s="382">
        <f t="shared" si="113"/>
        <v>353.33402408241989</v>
      </c>
      <c r="GA22" s="382">
        <f t="shared" si="114"/>
        <v>364.33953004399615</v>
      </c>
      <c r="GB22" s="382">
        <f t="shared" si="115"/>
        <v>375.37751886073306</v>
      </c>
      <c r="GC22" s="382">
        <f t="shared" si="116"/>
        <v>386.44775502389996</v>
      </c>
      <c r="GD22" s="382">
        <f t="shared" si="117"/>
        <v>397.55000267319178</v>
      </c>
      <c r="GE22" s="382">
        <f t="shared" si="118"/>
        <v>408.68402606517895</v>
      </c>
      <c r="GF22" s="382">
        <f t="shared" si="119"/>
        <v>419.84959002301446</v>
      </c>
      <c r="GG22" s="382">
        <f t="shared" si="120"/>
        <v>431.04646036646358</v>
      </c>
      <c r="GH22" s="382">
        <f t="shared" si="121"/>
        <v>442.27440432148438</v>
      </c>
      <c r="GI22" s="382">
        <f t="shared" si="122"/>
        <v>453.533190908748</v>
      </c>
      <c r="GJ22" s="382">
        <f t="shared" si="123"/>
        <v>464.82259131063961</v>
      </c>
      <c r="GK22" s="382">
        <f t="shared" si="124"/>
        <v>476.14237921642473</v>
      </c>
      <c r="GL22" s="382">
        <f t="shared" si="125"/>
        <v>487.4923311454055</v>
      </c>
      <c r="GM22" s="511"/>
      <c r="GN22" s="2"/>
      <c r="GO22" s="592">
        <v>11000</v>
      </c>
      <c r="GP22" s="477">
        <f t="shared" si="126"/>
        <v>4.8558782016058588</v>
      </c>
      <c r="GQ22" s="477">
        <f t="shared" si="127"/>
        <v>2.3533798856654702</v>
      </c>
      <c r="GR22" s="477">
        <f t="shared" si="128"/>
        <v>1.5203495370631908</v>
      </c>
      <c r="GS22" s="477">
        <f t="shared" si="129"/>
        <v>1.1047041798166621</v>
      </c>
      <c r="GT22" s="477">
        <f t="shared" si="130"/>
        <v>0.85602699610767141</v>
      </c>
      <c r="GU22" s="477">
        <f t="shared" si="131"/>
        <v>0.69084550663539912</v>
      </c>
      <c r="GV22" s="477">
        <f t="shared" si="132"/>
        <v>0.57338559702391623</v>
      </c>
      <c r="GW22" s="477">
        <f t="shared" si="133"/>
        <v>0.48576002504560484</v>
      </c>
      <c r="GX22" s="477">
        <f t="shared" si="134"/>
        <v>0.41803125696634541</v>
      </c>
      <c r="GY22" s="477">
        <f t="shared" si="135"/>
        <v>0.36423660266715691</v>
      </c>
      <c r="GZ22" s="477">
        <f t="shared" si="136"/>
        <v>0.32058145944596611</v>
      </c>
      <c r="HA22" s="477">
        <f t="shared" si="137"/>
        <v>0.28453593446275649</v>
      </c>
      <c r="HB22" s="477">
        <f t="shared" si="138"/>
        <v>0.25434841119549251</v>
      </c>
      <c r="HC22" s="477">
        <f t="shared" si="139"/>
        <v>0.22876758791841981</v>
      </c>
      <c r="HD22" s="477">
        <f t="shared" si="140"/>
        <v>0.20687570127101057</v>
      </c>
      <c r="HE22" s="477">
        <f t="shared" si="141"/>
        <v>0.1879842914490413</v>
      </c>
      <c r="HF22" s="477">
        <f t="shared" si="142"/>
        <v>0.17156675659084938</v>
      </c>
      <c r="HG22" s="477">
        <f t="shared" si="143"/>
        <v>0.1572133894518209</v>
      </c>
      <c r="HH22" s="477">
        <f t="shared" si="144"/>
        <v>0.14460061341901673</v>
      </c>
      <c r="HI22" s="477">
        <f t="shared" si="145"/>
        <v>0.13346944809470182</v>
      </c>
      <c r="HJ22" s="477">
        <f t="shared" si="146"/>
        <v>0.12361012792205638</v>
      </c>
      <c r="HK22" s="477">
        <f t="shared" si="147"/>
        <v>0.1148509160611831</v>
      </c>
      <c r="HL22" s="477">
        <f t="shared" si="148"/>
        <v>0.10704983669349828</v>
      </c>
      <c r="HM22" s="477">
        <f t="shared" si="149"/>
        <v>0.10008847453818909</v>
      </c>
      <c r="HN22" s="477">
        <f t="shared" si="150"/>
        <v>9.3867262752602557E-2</v>
      </c>
      <c r="HO22" s="477">
        <f t="shared" si="151"/>
        <v>8.8301858488302507E-2</v>
      </c>
      <c r="HP22" s="477">
        <f t="shared" si="152"/>
        <v>8.3320324108015195E-2</v>
      </c>
      <c r="HQ22" s="477">
        <f t="shared" si="153"/>
        <v>7.8860912637774908E-2</v>
      </c>
      <c r="HR22" s="477">
        <f t="shared" si="154"/>
        <v>7.4870311593862302E-2</v>
      </c>
      <c r="HS22" s="477">
        <f t="shared" si="155"/>
        <v>7.1302238219572198E-2</v>
      </c>
      <c r="HT22" s="477">
        <f t="shared" si="156"/>
        <v>6.8116306770553095E-2</v>
      </c>
      <c r="HU22" s="477">
        <f t="shared" si="157"/>
        <v>6.5277108327380942E-2</v>
      </c>
      <c r="HV22" s="477">
        <f t="shared" si="158"/>
        <v>6.2753458043336902E-2</v>
      </c>
      <c r="HW22" s="477">
        <f t="shared" si="159"/>
        <v>6.051777534523687E-2</v>
      </c>
      <c r="HX22" s="477">
        <f t="shared" si="160"/>
        <v>5.8545570486679237E-2</v>
      </c>
      <c r="HY22" s="477">
        <f t="shared" si="161"/>
        <v>5.6815016764522767E-2</v>
      </c>
      <c r="HZ22" s="477">
        <f t="shared" si="162"/>
        <v>5.5306592182766914E-2</v>
      </c>
      <c r="IA22" s="477">
        <f t="shared" si="163"/>
        <v>5.4002777762102376E-2</v>
      </c>
      <c r="IB22" s="477">
        <f t="shared" si="164"/>
        <v>5.2887802319583802E-2</v>
      </c>
      <c r="IC22" s="477">
        <f t="shared" si="165"/>
        <v>5.1947425578197044E-2</v>
      </c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</row>
    <row r="23" spans="1:311">
      <c r="I23" s="384"/>
      <c r="J23" s="252"/>
      <c r="K23" s="499">
        <v>12000</v>
      </c>
      <c r="L23" s="382">
        <f t="shared" si="170"/>
        <v>3.6576</v>
      </c>
      <c r="M23" s="502">
        <v>120</v>
      </c>
      <c r="N23" s="491">
        <f t="shared" si="166"/>
        <v>644.40845705747063</v>
      </c>
      <c r="O23" s="263">
        <f t="shared" si="167"/>
        <v>0.84913738345937728</v>
      </c>
      <c r="P23" s="383">
        <f t="shared" si="168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263">
        <f t="shared" si="1"/>
        <v>0.63598169953858441</v>
      </c>
      <c r="T23" s="492">
        <f>O23/Konstanten!$C$22</f>
        <v>0.69317337425255288</v>
      </c>
      <c r="U23" s="492">
        <f t="shared" si="2"/>
        <v>0.91749297241020233</v>
      </c>
      <c r="V23" s="492"/>
      <c r="W23" s="592">
        <v>12000</v>
      </c>
      <c r="X23" s="410">
        <f t="shared" si="3"/>
        <v>1.8956313052823762E-2</v>
      </c>
      <c r="Y23" s="410">
        <f t="shared" si="3"/>
        <v>3.7910767348257129E-2</v>
      </c>
      <c r="Z23" s="410">
        <f t="shared" si="3"/>
        <v>5.6861508314182609E-2</v>
      </c>
      <c r="AA23" s="410">
        <f t="shared" si="3"/>
        <v>7.5806689727535986E-2</v>
      </c>
      <c r="AB23" s="410">
        <f t="shared" si="3"/>
        <v>9.4744477835392901E-2</v>
      </c>
      <c r="AC23" s="410">
        <f t="shared" si="3"/>
        <v>0.113673055412519</v>
      </c>
      <c r="AD23" s="410">
        <f t="shared" si="3"/>
        <v>0.1325906257350552</v>
      </c>
      <c r="AE23" s="410">
        <f t="shared" si="3"/>
        <v>0.15149541645101025</v>
      </c>
      <c r="AF23" s="410">
        <f t="shared" si="3"/>
        <v>0.17038568332886322</v>
      </c>
      <c r="AG23" s="410">
        <f t="shared" si="3"/>
        <v>0.18925971386708582</v>
      </c>
      <c r="AH23" s="410">
        <f t="shared" si="4"/>
        <v>0.20811583074822879</v>
      </c>
      <c r="AI23" s="410">
        <f t="shared" si="4"/>
        <v>0.22695239512303778</v>
      </c>
      <c r="AJ23" s="410">
        <f t="shared" si="4"/>
        <v>0.24576780971117571</v>
      </c>
      <c r="AK23" s="410">
        <f t="shared" si="4"/>
        <v>0.26456052170691585</v>
      </c>
      <c r="AL23" s="410">
        <f t="shared" si="4"/>
        <v>0.28332902547974476</v>
      </c>
      <c r="AM23" s="410">
        <f t="shared" si="4"/>
        <v>0.30207186506151351</v>
      </c>
      <c r="AN23" s="410">
        <f t="shared" si="4"/>
        <v>0.32078763641340585</v>
      </c>
      <c r="AO23" s="410">
        <f t="shared" si="4"/>
        <v>0.33947498946780225</v>
      </c>
      <c r="AP23" s="410">
        <f t="shared" si="4"/>
        <v>0.35813262994167588</v>
      </c>
      <c r="AQ23" s="410">
        <f t="shared" si="4"/>
        <v>0.37675932091990283</v>
      </c>
      <c r="AR23" s="410">
        <f t="shared" si="4"/>
        <v>0.39535388420838569</v>
      </c>
      <c r="AS23" s="410">
        <f t="shared" si="4"/>
        <v>0.41391520145844862</v>
      </c>
      <c r="AT23" s="410">
        <f t="shared" si="4"/>
        <v>0.43244221506534491</v>
      </c>
      <c r="AU23" s="410">
        <f t="shared" si="4"/>
        <v>0.45093392884511901</v>
      </c>
      <c r="AV23" s="410">
        <f t="shared" si="4"/>
        <v>0.46938940849524963</v>
      </c>
      <c r="AW23" s="410">
        <f t="shared" si="4"/>
        <v>0.48780778184563695</v>
      </c>
      <c r="AX23" s="410">
        <f t="shared" si="5"/>
        <v>0.50618823890750064</v>
      </c>
      <c r="AY23" s="410">
        <f t="shared" si="5"/>
        <v>0.52453003172865498</v>
      </c>
      <c r="AZ23" s="410">
        <f t="shared" si="5"/>
        <v>0.54283247406434554</v>
      </c>
      <c r="BA23" s="410">
        <f t="shared" si="5"/>
        <v>0.56109494087353606</v>
      </c>
      <c r="BB23" s="410">
        <f t="shared" si="5"/>
        <v>0.57931686765098367</v>
      </c>
      <c r="BC23" s="410">
        <f t="shared" si="5"/>
        <v>0.59749774960589452</v>
      </c>
      <c r="BD23" s="410">
        <f t="shared" si="5"/>
        <v>0.61563714069823505</v>
      </c>
      <c r="BE23" s="410">
        <f t="shared" si="5"/>
        <v>0.63373465254391592</v>
      </c>
      <c r="BF23" s="410">
        <f t="shared" si="5"/>
        <v>0.65178995320022237</v>
      </c>
      <c r="BG23" s="410">
        <f t="shared" si="5"/>
        <v>0.66980276584277731</v>
      </c>
      <c r="BH23" s="410">
        <f t="shared" si="5"/>
        <v>0.68777286734529453</v>
      </c>
      <c r="BI23" s="410">
        <f t="shared" si="5"/>
        <v>0.7057000867731521</v>
      </c>
      <c r="BJ23" s="410">
        <f t="shared" si="5"/>
        <v>0.72358430380161221</v>
      </c>
      <c r="BK23" s="410">
        <f t="shared" si="5"/>
        <v>0.74142544706919988</v>
      </c>
      <c r="BL23" s="253"/>
      <c r="BM23" s="521"/>
      <c r="BN23" s="592">
        <v>12000</v>
      </c>
      <c r="BO23" s="382">
        <f t="shared" si="6"/>
        <v>264.39460024103676</v>
      </c>
      <c r="BP23" s="382">
        <f t="shared" si="7"/>
        <v>264.45159351207133</v>
      </c>
      <c r="BQ23" s="382">
        <f t="shared" si="8"/>
        <v>264.54655748386801</v>
      </c>
      <c r="BR23" s="382">
        <f t="shared" si="9"/>
        <v>264.67945503081705</v>
      </c>
      <c r="BS23" s="382">
        <f t="shared" si="10"/>
        <v>264.85023436492764</v>
      </c>
      <c r="BT23" s="382">
        <f t="shared" si="11"/>
        <v>265.05882922206791</v>
      </c>
      <c r="BU23" s="382">
        <f t="shared" si="12"/>
        <v>265.3051590991177</v>
      </c>
      <c r="BV23" s="382">
        <f t="shared" si="13"/>
        <v>265.5891295403527</v>
      </c>
      <c r="BW23" s="382">
        <f t="shared" si="14"/>
        <v>265.91063247104063</v>
      </c>
      <c r="BX23" s="382">
        <f t="shared" si="15"/>
        <v>266.26954657592859</v>
      </c>
      <c r="BY23" s="382">
        <f t="shared" si="16"/>
        <v>266.665737720013</v>
      </c>
      <c r="BZ23" s="382">
        <f t="shared" si="17"/>
        <v>267.09905940874046</v>
      </c>
      <c r="CA23" s="382">
        <f t="shared" si="18"/>
        <v>267.56935328456359</v>
      </c>
      <c r="CB23" s="382">
        <f t="shared" si="19"/>
        <v>268.07644965659568</v>
      </c>
      <c r="CC23" s="382">
        <f t="shared" si="20"/>
        <v>268.6201680599583</v>
      </c>
      <c r="CD23" s="382">
        <f t="shared" si="21"/>
        <v>269.20031784130373</v>
      </c>
      <c r="CE23" s="382">
        <f t="shared" si="22"/>
        <v>269.81669876691734</v>
      </c>
      <c r="CF23" s="382">
        <f t="shared" si="23"/>
        <v>270.46910164976345</v>
      </c>
      <c r="CG23" s="382">
        <f t="shared" si="24"/>
        <v>271.15730899183274</v>
      </c>
      <c r="CH23" s="382">
        <f t="shared" si="25"/>
        <v>271.88109563817397</v>
      </c>
      <c r="CI23" s="382">
        <f t="shared" si="26"/>
        <v>272.64022943905206</v>
      </c>
      <c r="CJ23" s="382">
        <f t="shared" si="27"/>
        <v>273.43447191675983</v>
      </c>
      <c r="CK23" s="382">
        <f t="shared" si="28"/>
        <v>274.26357893372375</v>
      </c>
      <c r="CL23" s="382">
        <f t="shared" si="29"/>
        <v>275.12730135868162</v>
      </c>
      <c r="CM23" s="382">
        <f t="shared" si="30"/>
        <v>276.02538572786744</v>
      </c>
      <c r="CN23" s="382">
        <f t="shared" si="31"/>
        <v>276.95757489831351</v>
      </c>
      <c r="CO23" s="382">
        <f t="shared" si="32"/>
        <v>277.92360869057143</v>
      </c>
      <c r="CP23" s="382">
        <f t="shared" si="33"/>
        <v>278.92322451835611</v>
      </c>
      <c r="CQ23" s="382">
        <f t="shared" si="34"/>
        <v>279.95615800282621</v>
      </c>
      <c r="CR23" s="382">
        <f t="shared" si="35"/>
        <v>281.02214356943495</v>
      </c>
      <c r="CS23" s="382">
        <f t="shared" si="36"/>
        <v>282.12091502550282</v>
      </c>
      <c r="CT23" s="382">
        <f t="shared" si="37"/>
        <v>283.25220611688678</v>
      </c>
      <c r="CU23" s="382">
        <f t="shared" si="38"/>
        <v>284.4157510623408</v>
      </c>
      <c r="CV23" s="382">
        <f t="shared" si="39"/>
        <v>285.61128506437637</v>
      </c>
      <c r="CW23" s="382">
        <f t="shared" si="40"/>
        <v>286.83854479564599</v>
      </c>
      <c r="CX23" s="382">
        <f t="shared" si="41"/>
        <v>288.09726886007149</v>
      </c>
      <c r="CY23" s="382">
        <f t="shared" si="42"/>
        <v>289.38719822813727</v>
      </c>
      <c r="CZ23" s="382">
        <f t="shared" si="43"/>
        <v>290.70807664595094</v>
      </c>
      <c r="DA23" s="382">
        <f t="shared" si="44"/>
        <v>292.05965101784801</v>
      </c>
      <c r="DB23" s="382">
        <f t="shared" si="45"/>
        <v>293.44167176248123</v>
      </c>
      <c r="DC23" s="521"/>
      <c r="DE23" s="2"/>
      <c r="DF23" s="592">
        <v>12000</v>
      </c>
      <c r="DG23" s="382">
        <f t="shared" si="46"/>
        <v>12.010777979036089</v>
      </c>
      <c r="DH23" s="382">
        <f t="shared" si="47"/>
        <v>24.020378243699625</v>
      </c>
      <c r="DI23" s="382">
        <f t="shared" si="48"/>
        <v>36.027625731419775</v>
      </c>
      <c r="DJ23" s="382">
        <f t="shared" si="49"/>
        <v>48.031350669611435</v>
      </c>
      <c r="DK23" s="382">
        <f t="shared" si="50"/>
        <v>60.030391186808259</v>
      </c>
      <c r="DL23" s="382">
        <f t="shared" si="51"/>
        <v>72.023595883538903</v>
      </c>
      <c r="DM23" s="382">
        <f t="shared" si="52"/>
        <v>84.009826350066163</v>
      </c>
      <c r="DN23" s="382">
        <f t="shared" si="53"/>
        <v>95.987959618742863</v>
      </c>
      <c r="DO23" s="382">
        <f t="shared" si="54"/>
        <v>107.95689053913796</v>
      </c>
      <c r="DP23" s="382">
        <f t="shared" si="55"/>
        <v>119.9155340650408</v>
      </c>
      <c r="DQ23" s="382">
        <f t="shared" si="56"/>
        <v>131.862827442981</v>
      </c>
      <c r="DR23" s="382">
        <f t="shared" si="57"/>
        <v>143.79773229305417</v>
      </c>
      <c r="DS23" s="382">
        <f t="shared" si="58"/>
        <v>155.71923657354915</v>
      </c>
      <c r="DT23" s="382">
        <f t="shared" si="59"/>
        <v>167.62635642200408</v>
      </c>
      <c r="DU23" s="382">
        <f t="shared" si="60"/>
        <v>179.51813786631661</v>
      </c>
      <c r="DV23" s="382">
        <f t="shared" si="61"/>
        <v>191.39365840061063</v>
      </c>
      <c r="DW23" s="382">
        <f t="shared" si="62"/>
        <v>203.2520284215941</v>
      </c>
      <c r="DX23" s="382">
        <f t="shared" si="63"/>
        <v>215.09239252229048</v>
      </c>
      <c r="DY23" s="382">
        <f t="shared" si="64"/>
        <v>226.913930641012</v>
      </c>
      <c r="DZ23" s="382">
        <f t="shared" si="65"/>
        <v>238.71585906454965</v>
      </c>
      <c r="EA23" s="382">
        <f t="shared" si="66"/>
        <v>250.49743128551665</v>
      </c>
      <c r="EB23" s="382">
        <f t="shared" si="67"/>
        <v>262.25793871476856</v>
      </c>
      <c r="EC23" s="382">
        <f t="shared" si="68"/>
        <v>273.99671125070029</v>
      </c>
      <c r="ED23" s="382">
        <f t="shared" si="69"/>
        <v>285.71311770810814</v>
      </c>
      <c r="EE23" s="382">
        <f t="shared" si="70"/>
        <v>297.40656611005454</v>
      </c>
      <c r="EF23" s="382">
        <f t="shared" si="71"/>
        <v>309.07650384689435</v>
      </c>
      <c r="EG23" s="382">
        <f t="shared" si="72"/>
        <v>320.72241770725685</v>
      </c>
      <c r="EH23" s="382">
        <f t="shared" si="73"/>
        <v>332.34383378634755</v>
      </c>
      <c r="EI23" s="382">
        <f t="shared" si="74"/>
        <v>343.94031727738928</v>
      </c>
      <c r="EJ23" s="382">
        <f t="shared" si="75"/>
        <v>355.51147215246817</v>
      </c>
      <c r="EK23" s="382">
        <f t="shared" si="76"/>
        <v>367.05694073933421</v>
      </c>
      <c r="EL23" s="382">
        <f t="shared" si="77"/>
        <v>378.57640320099523</v>
      </c>
      <c r="EM23" s="382">
        <f t="shared" si="78"/>
        <v>390.06957692512049</v>
      </c>
      <c r="EN23" s="382">
        <f t="shared" si="79"/>
        <v>401.5362158303621</v>
      </c>
      <c r="EO23" s="382">
        <f t="shared" si="80"/>
        <v>412.97610959679986</v>
      </c>
      <c r="EP23" s="382">
        <f t="shared" si="81"/>
        <v>424.38908282766101</v>
      </c>
      <c r="EQ23" s="382">
        <f t="shared" si="82"/>
        <v>435.77499414944765</v>
      </c>
      <c r="ER23" s="382">
        <f t="shared" si="83"/>
        <v>447.13373525745993</v>
      </c>
      <c r="ES23" s="382">
        <f t="shared" si="84"/>
        <v>458.46522991357574</v>
      </c>
      <c r="ET23" s="382">
        <f t="shared" si="85"/>
        <v>469.76943290294611</v>
      </c>
      <c r="EU23" s="521"/>
      <c r="EV23" s="522"/>
      <c r="EW23" s="537">
        <f t="shared" si="169"/>
        <v>120</v>
      </c>
      <c r="EX23" s="601">
        <v>12000</v>
      </c>
      <c r="EY23" s="382">
        <f t="shared" si="86"/>
        <v>73.244600241036778</v>
      </c>
      <c r="EZ23" s="382">
        <f t="shared" si="87"/>
        <v>83.301593512071349</v>
      </c>
      <c r="FA23" s="382">
        <f t="shared" si="88"/>
        <v>93.396557483868037</v>
      </c>
      <c r="FB23" s="382">
        <f t="shared" si="89"/>
        <v>103.52945503081708</v>
      </c>
      <c r="FC23" s="382">
        <f t="shared" si="90"/>
        <v>113.70023436492767</v>
      </c>
      <c r="FD23" s="382">
        <f t="shared" si="91"/>
        <v>123.90882922206794</v>
      </c>
      <c r="FE23" s="382">
        <f t="shared" si="92"/>
        <v>134.15515909911772</v>
      </c>
      <c r="FF23" s="382">
        <f t="shared" si="93"/>
        <v>144.43912954035272</v>
      </c>
      <c r="FG23" s="382">
        <f t="shared" si="94"/>
        <v>154.76063247104065</v>
      </c>
      <c r="FH23" s="382">
        <f t="shared" si="95"/>
        <v>165.11954657592861</v>
      </c>
      <c r="FI23" s="382">
        <f t="shared" si="96"/>
        <v>175.51573772001302</v>
      </c>
      <c r="FJ23" s="382">
        <f t="shared" si="97"/>
        <v>185.94905940874048</v>
      </c>
      <c r="FK23" s="382">
        <f t="shared" si="98"/>
        <v>196.41935328456361</v>
      </c>
      <c r="FL23" s="382">
        <f t="shared" si="99"/>
        <v>206.92644965659571</v>
      </c>
      <c r="FM23" s="382">
        <f t="shared" si="100"/>
        <v>217.47016805995833</v>
      </c>
      <c r="FN23" s="382">
        <f t="shared" si="101"/>
        <v>228.05031784130375</v>
      </c>
      <c r="FO23" s="382">
        <f t="shared" si="102"/>
        <v>238.66669876691736</v>
      </c>
      <c r="FP23" s="382">
        <f t="shared" si="103"/>
        <v>249.31910164976347</v>
      </c>
      <c r="FQ23" s="382">
        <f t="shared" si="104"/>
        <v>260.00730899183276</v>
      </c>
      <c r="FR23" s="382">
        <f t="shared" si="105"/>
        <v>270.731095638174</v>
      </c>
      <c r="FS23" s="382">
        <f t="shared" si="106"/>
        <v>281.49022943905209</v>
      </c>
      <c r="FT23" s="382">
        <f t="shared" si="107"/>
        <v>292.28447191675986</v>
      </c>
      <c r="FU23" s="382">
        <f t="shared" si="108"/>
        <v>303.11357893372377</v>
      </c>
      <c r="FV23" s="382">
        <f t="shared" si="109"/>
        <v>313.97730135868164</v>
      </c>
      <c r="FW23" s="382">
        <f t="shared" si="110"/>
        <v>324.87538572786747</v>
      </c>
      <c r="FX23" s="382">
        <f t="shared" si="111"/>
        <v>335.80757489831353</v>
      </c>
      <c r="FY23" s="382">
        <f t="shared" si="112"/>
        <v>346.77360869057145</v>
      </c>
      <c r="FZ23" s="382">
        <f t="shared" si="113"/>
        <v>357.77322451835613</v>
      </c>
      <c r="GA23" s="382">
        <f t="shared" si="114"/>
        <v>368.80615800282624</v>
      </c>
      <c r="GB23" s="382">
        <f t="shared" si="115"/>
        <v>379.87214356943497</v>
      </c>
      <c r="GC23" s="382">
        <f t="shared" si="116"/>
        <v>390.97091502550285</v>
      </c>
      <c r="GD23" s="382">
        <f t="shared" si="117"/>
        <v>402.1022061168868</v>
      </c>
      <c r="GE23" s="382">
        <f t="shared" si="118"/>
        <v>413.26575106234083</v>
      </c>
      <c r="GF23" s="382">
        <f t="shared" si="119"/>
        <v>424.4612850643764</v>
      </c>
      <c r="GG23" s="382">
        <f t="shared" si="120"/>
        <v>435.68854479564601</v>
      </c>
      <c r="GH23" s="382">
        <f t="shared" si="121"/>
        <v>446.94726886007152</v>
      </c>
      <c r="GI23" s="382">
        <f t="shared" si="122"/>
        <v>458.23719822813729</v>
      </c>
      <c r="GJ23" s="382">
        <f t="shared" si="123"/>
        <v>469.55807664595096</v>
      </c>
      <c r="GK23" s="382">
        <f t="shared" si="124"/>
        <v>480.90965101784803</v>
      </c>
      <c r="GL23" s="382">
        <f t="shared" si="125"/>
        <v>492.29167176248126</v>
      </c>
      <c r="GM23" s="511"/>
      <c r="GN23" s="2"/>
      <c r="GO23" s="592">
        <v>12000</v>
      </c>
      <c r="GP23" s="477">
        <f t="shared" si="126"/>
        <v>5.0982394619965277</v>
      </c>
      <c r="GQ23" s="477">
        <f t="shared" si="127"/>
        <v>2.4679551115695175</v>
      </c>
      <c r="GR23" s="477">
        <f t="shared" si="128"/>
        <v>1.592359490467802</v>
      </c>
      <c r="GS23" s="477">
        <f t="shared" si="129"/>
        <v>1.1554558343144468</v>
      </c>
      <c r="GT23" s="477">
        <f t="shared" si="130"/>
        <v>0.89404453506065795</v>
      </c>
      <c r="GU23" s="477">
        <f t="shared" si="131"/>
        <v>0.72039215346074492</v>
      </c>
      <c r="GV23" s="477">
        <f t="shared" si="132"/>
        <v>0.59689842162150919</v>
      </c>
      <c r="GW23" s="477">
        <f t="shared" si="133"/>
        <v>0.50476299438027805</v>
      </c>
      <c r="GX23" s="477">
        <f t="shared" si="134"/>
        <v>0.4335410338160377</v>
      </c>
      <c r="GY23" s="477">
        <f t="shared" si="135"/>
        <v>0.37696544374617613</v>
      </c>
      <c r="GZ23" s="477">
        <f t="shared" si="136"/>
        <v>0.33104788607621843</v>
      </c>
      <c r="HA23" s="477">
        <f t="shared" si="137"/>
        <v>0.29312928961761064</v>
      </c>
      <c r="HB23" s="477">
        <f t="shared" si="138"/>
        <v>0.26136858622339199</v>
      </c>
      <c r="HC23" s="477">
        <f t="shared" si="139"/>
        <v>0.23445056060070013</v>
      </c>
      <c r="HD23" s="477">
        <f t="shared" si="140"/>
        <v>0.21141056076408168</v>
      </c>
      <c r="HE23" s="477">
        <f t="shared" si="141"/>
        <v>0.19152494260790079</v>
      </c>
      <c r="HF23" s="477">
        <f t="shared" si="142"/>
        <v>0.1742401816126756</v>
      </c>
      <c r="HG23" s="477">
        <f t="shared" si="143"/>
        <v>0.15912561446786641</v>
      </c>
      <c r="HH23" s="477">
        <f t="shared" si="144"/>
        <v>0.14584110485123086</v>
      </c>
      <c r="HI23" s="477">
        <f t="shared" si="145"/>
        <v>0.13411440990590956</v>
      </c>
      <c r="HJ23" s="477">
        <f t="shared" si="146"/>
        <v>0.12372501384339499</v>
      </c>
      <c r="HK23" s="477">
        <f t="shared" si="147"/>
        <v>0.11449237094267001</v>
      </c>
      <c r="HL23" s="477">
        <f t="shared" si="148"/>
        <v>0.106267215946188</v>
      </c>
      <c r="HM23" s="477">
        <f t="shared" si="149"/>
        <v>9.8925047184739046E-2</v>
      </c>
      <c r="HN23" s="477">
        <f t="shared" si="150"/>
        <v>9.2361174055747508E-2</v>
      </c>
      <c r="HO23" s="477">
        <f t="shared" si="151"/>
        <v>8.6486907670797294E-2</v>
      </c>
      <c r="HP23" s="477">
        <f t="shared" si="152"/>
        <v>8.1226598282547025E-2</v>
      </c>
      <c r="HQ23" s="477">
        <f t="shared" si="153"/>
        <v>7.6515307783192599E-2</v>
      </c>
      <c r="HR23" s="477">
        <f t="shared" si="154"/>
        <v>7.2296963968264738E-2</v>
      </c>
      <c r="HS23" s="477">
        <f t="shared" si="155"/>
        <v>6.8522884140625531E-2</v>
      </c>
      <c r="HT23" s="477">
        <f t="shared" si="156"/>
        <v>6.5150584642264447E-2</v>
      </c>
      <c r="HU23" s="477">
        <f t="shared" si="157"/>
        <v>6.2142813754298275E-2</v>
      </c>
      <c r="HV23" s="477">
        <f t="shared" si="158"/>
        <v>5.9466760571468977E-2</v>
      </c>
      <c r="HW23" s="477">
        <f t="shared" si="159"/>
        <v>5.7093403608952445E-2</v>
      </c>
      <c r="HX23" s="477">
        <f t="shared" si="160"/>
        <v>5.4996971183202188E-2</v>
      </c>
      <c r="HY23" s="477">
        <f t="shared" si="161"/>
        <v>5.3154491821767937E-2</v>
      </c>
      <c r="HZ23" s="477">
        <f t="shared" si="162"/>
        <v>5.1545417658789061E-2</v>
      </c>
      <c r="IA23" s="477">
        <f t="shared" si="163"/>
        <v>5.0151307361273191E-2</v>
      </c>
      <c r="IB23" s="477">
        <f t="shared" si="164"/>
        <v>4.8955557891496464E-2</v>
      </c>
      <c r="IC23" s="477">
        <f t="shared" si="165"/>
        <v>4.7943176550161413E-2</v>
      </c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  <c r="IX23" s="90"/>
      <c r="IY23" s="90"/>
      <c r="IZ23" s="90"/>
      <c r="JA23" s="90"/>
      <c r="JB23" s="90"/>
      <c r="JC23" s="90"/>
      <c r="JD23" s="90"/>
      <c r="JE23" s="90"/>
      <c r="JF23" s="90"/>
      <c r="JG23" s="90"/>
      <c r="JH23" s="90"/>
      <c r="JI23" s="90"/>
      <c r="JJ23" s="90"/>
      <c r="JK23" s="90"/>
      <c r="JL23" s="90"/>
      <c r="JM23" s="90"/>
      <c r="JN23" s="90"/>
      <c r="JO23" s="90"/>
      <c r="JP23" s="90"/>
      <c r="JQ23" s="90"/>
      <c r="JR23" s="90"/>
      <c r="JS23" s="90"/>
      <c r="JT23" s="90"/>
      <c r="JU23" s="90"/>
      <c r="JV23" s="90"/>
      <c r="JW23" s="90"/>
      <c r="JX23" s="90"/>
      <c r="JY23" s="90"/>
      <c r="JZ23" s="90"/>
      <c r="KA23" s="90"/>
      <c r="KB23" s="90"/>
      <c r="KC23" s="90"/>
      <c r="KD23" s="90"/>
      <c r="KE23" s="90"/>
      <c r="KF23" s="90"/>
      <c r="KG23" s="90"/>
      <c r="KH23" s="90"/>
      <c r="KI23" s="90"/>
      <c r="KJ23" s="90"/>
      <c r="KK23" s="90"/>
      <c r="KL23" s="90"/>
      <c r="KM23" s="90"/>
      <c r="KN23" s="90"/>
      <c r="KO23" s="90"/>
      <c r="KP23" s="90"/>
      <c r="KQ23" s="90"/>
      <c r="KR23" s="90"/>
      <c r="KS23" s="90"/>
      <c r="KT23" s="90"/>
      <c r="KU23" s="90"/>
      <c r="KV23" s="90"/>
      <c r="KW23" s="90"/>
      <c r="KX23" s="90"/>
      <c r="KY23" s="90"/>
    </row>
    <row r="24" spans="1:311">
      <c r="I24" s="384"/>
      <c r="J24" s="252"/>
      <c r="K24" s="499">
        <v>13000</v>
      </c>
      <c r="L24" s="382">
        <f t="shared" si="170"/>
        <v>3.9623999999999997</v>
      </c>
      <c r="M24" s="502">
        <v>130</v>
      </c>
      <c r="N24" s="491">
        <f t="shared" si="166"/>
        <v>619.42864874929774</v>
      </c>
      <c r="O24" s="263">
        <f t="shared" si="167"/>
        <v>0.82238432862934097</v>
      </c>
      <c r="P24" s="383">
        <f t="shared" si="168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263">
        <f t="shared" si="1"/>
        <v>0.61132854552114257</v>
      </c>
      <c r="T24" s="492">
        <f>O24/Konstanten!$C$22</f>
        <v>0.67133414581987017</v>
      </c>
      <c r="U24" s="492">
        <f t="shared" si="2"/>
        <v>0.91061738677771931</v>
      </c>
      <c r="V24" s="492"/>
      <c r="W24" s="592">
        <v>13000</v>
      </c>
      <c r="X24" s="410">
        <f t="shared" si="3"/>
        <v>1.9334727582250487E-2</v>
      </c>
      <c r="Y24" s="410">
        <f t="shared" si="3"/>
        <v>3.8667349319333154E-2</v>
      </c>
      <c r="Z24" s="410">
        <f t="shared" si="3"/>
        <v>5.7995764313124767E-2</v>
      </c>
      <c r="AA24" s="410">
        <f t="shared" si="3"/>
        <v>7.7317881532882105E-2</v>
      </c>
      <c r="AB24" s="410">
        <f t="shared" si="3"/>
        <v>9.663162468241282E-2</v>
      </c>
      <c r="AC24" s="410">
        <f t="shared" si="3"/>
        <v>0.11593493698824966</v>
      </c>
      <c r="AD24" s="410">
        <f t="shared" si="3"/>
        <v>0.13522578588360515</v>
      </c>
      <c r="AE24" s="410">
        <f t="shared" si="3"/>
        <v>0.15450216756415047</v>
      </c>
      <c r="AF24" s="410">
        <f t="shared" si="3"/>
        <v>0.17376211139261535</v>
      </c>
      <c r="AG24" s="410">
        <f t="shared" si="3"/>
        <v>0.19300368413098234</v>
      </c>
      <c r="AH24" s="410">
        <f t="shared" si="4"/>
        <v>0.21222499398044531</v>
      </c>
      <c r="AI24" s="410">
        <f t="shared" si="4"/>
        <v>0.23142419441125381</v>
      </c>
      <c r="AJ24" s="410">
        <f t="shared" si="4"/>
        <v>0.25059948776644625</v>
      </c>
      <c r="AK24" s="410">
        <f t="shared" si="4"/>
        <v>0.26974912862545486</v>
      </c>
      <c r="AL24" s="410">
        <f t="shared" si="4"/>
        <v>0.28887142691579731</v>
      </c>
      <c r="AM24" s="410">
        <f t="shared" si="4"/>
        <v>0.307964750763144</v>
      </c>
      <c r="AN24" s="410">
        <f t="shared" si="4"/>
        <v>0.32702752907223892</v>
      </c>
      <c r="AO24" s="410">
        <f t="shared" si="4"/>
        <v>0.34605825383332345</v>
      </c>
      <c r="AP24" s="410">
        <f t="shared" si="4"/>
        <v>0.36505548215083838</v>
      </c>
      <c r="AQ24" s="410">
        <f t="shared" si="4"/>
        <v>0.3840178379932867</v>
      </c>
      <c r="AR24" s="410">
        <f t="shared" si="4"/>
        <v>0.40294401366502292</v>
      </c>
      <c r="AS24" s="410">
        <f t="shared" si="4"/>
        <v>0.42183277100276989</v>
      </c>
      <c r="AT24" s="410">
        <f t="shared" si="4"/>
        <v>0.44068294230129013</v>
      </c>
      <c r="AU24" s="410">
        <f t="shared" si="4"/>
        <v>0.45949343097435419</v>
      </c>
      <c r="AV24" s="410">
        <f t="shared" si="4"/>
        <v>0.47826321195862748</v>
      </c>
      <c r="AW24" s="410">
        <f t="shared" si="4"/>
        <v>0.49699133186943312</v>
      </c>
      <c r="AX24" s="410">
        <f t="shared" si="5"/>
        <v>0.5156769089184976</v>
      </c>
      <c r="AY24" s="410">
        <f t="shared" si="5"/>
        <v>0.53431913260488872</v>
      </c>
      <c r="AZ24" s="410">
        <f t="shared" si="5"/>
        <v>0.55291726319111356</v>
      </c>
      <c r="BA24" s="410">
        <f t="shared" si="5"/>
        <v>0.57147063097716044</v>
      </c>
      <c r="BB24" s="410">
        <f t="shared" si="5"/>
        <v>0.58997863538571171</v>
      </c>
      <c r="BC24" s="410">
        <f t="shared" si="5"/>
        <v>0.60844074387222158</v>
      </c>
      <c r="BD24" s="410">
        <f t="shared" si="5"/>
        <v>0.62685649067381333</v>
      </c>
      <c r="BE24" s="410">
        <f t="shared" si="5"/>
        <v>0.64522547541101005</v>
      </c>
      <c r="BF24" s="410">
        <f t="shared" si="5"/>
        <v>0.66354736155640559</v>
      </c>
      <c r="BG24" s="410">
        <f t="shared" si="5"/>
        <v>0.68182187478418588</v>
      </c>
      <c r="BH24" s="410">
        <f t="shared" si="5"/>
        <v>0.7000488012142666</v>
      </c>
      <c r="BI24" s="410">
        <f t="shared" si="5"/>
        <v>0.71822798556444745</v>
      </c>
      <c r="BJ24" s="410">
        <f t="shared" si="5"/>
        <v>0.73635932922363856</v>
      </c>
      <c r="BK24" s="410">
        <f t="shared" si="5"/>
        <v>0.75444278825874633</v>
      </c>
      <c r="BL24" s="253"/>
      <c r="BM24" s="521"/>
      <c r="BN24" s="592">
        <v>13000</v>
      </c>
      <c r="BO24" s="382">
        <f t="shared" si="6"/>
        <v>262.4140182684352</v>
      </c>
      <c r="BP24" s="382">
        <f t="shared" si="7"/>
        <v>262.47286452706578</v>
      </c>
      <c r="BQ24" s="382">
        <f t="shared" si="8"/>
        <v>262.57091316830537</v>
      </c>
      <c r="BR24" s="382">
        <f t="shared" si="9"/>
        <v>262.70812162073076</v>
      </c>
      <c r="BS24" s="382">
        <f t="shared" si="10"/>
        <v>262.88443051005066</v>
      </c>
      <c r="BT24" s="382">
        <f t="shared" si="11"/>
        <v>263.09976388274839</v>
      </c>
      <c r="BU24" s="382">
        <f t="shared" si="12"/>
        <v>263.35402949071323</v>
      </c>
      <c r="BV24" s="382">
        <f t="shared" si="13"/>
        <v>263.64711913473008</v>
      </c>
      <c r="BW24" s="382">
        <f t="shared" si="14"/>
        <v>263.97890906427881</v>
      </c>
      <c r="BX24" s="382">
        <f t="shared" si="15"/>
        <v>264.34926043071221</v>
      </c>
      <c r="BY24" s="382">
        <f t="shared" si="16"/>
        <v>264.75801979053153</v>
      </c>
      <c r="BZ24" s="382">
        <f t="shared" si="17"/>
        <v>265.20501965517008</v>
      </c>
      <c r="CA24" s="382">
        <f t="shared" si="18"/>
        <v>265.69007908343104</v>
      </c>
      <c r="CB24" s="382">
        <f t="shared" si="19"/>
        <v>266.21300431250353</v>
      </c>
      <c r="CC24" s="382">
        <f t="shared" si="20"/>
        <v>266.77358942330795</v>
      </c>
      <c r="CD24" s="382">
        <f t="shared" si="21"/>
        <v>267.37161703579505</v>
      </c>
      <c r="CE24" s="382">
        <f t="shared" si="22"/>
        <v>268.00685902974146</v>
      </c>
      <c r="CF24" s="382">
        <f t="shared" si="23"/>
        <v>268.6790772865499</v>
      </c>
      <c r="CG24" s="382">
        <f t="shared" si="24"/>
        <v>269.38802444757317</v>
      </c>
      <c r="CH24" s="382">
        <f t="shared" si="25"/>
        <v>270.13344468453249</v>
      </c>
      <c r="CI24" s="382">
        <f t="shared" si="26"/>
        <v>270.91507447768839</v>
      </c>
      <c r="CJ24" s="382">
        <f t="shared" si="27"/>
        <v>271.73264339755633</v>
      </c>
      <c r="CK24" s="382">
        <f t="shared" si="28"/>
        <v>272.58587488611118</v>
      </c>
      <c r="CL24" s="382">
        <f t="shared" si="29"/>
        <v>273.4744870336196</v>
      </c>
      <c r="CM24" s="382">
        <f t="shared" si="30"/>
        <v>274.39819334744925</v>
      </c>
      <c r="CN24" s="382">
        <f t="shared" si="31"/>
        <v>275.35670350944173</v>
      </c>
      <c r="CO24" s="382">
        <f t="shared" si="32"/>
        <v>276.34972411868279</v>
      </c>
      <c r="CP24" s="382">
        <f t="shared" si="33"/>
        <v>277.37695941677384</v>
      </c>
      <c r="CQ24" s="382">
        <f t="shared" si="34"/>
        <v>278.43811199297562</v>
      </c>
      <c r="CR24" s="382">
        <f t="shared" si="35"/>
        <v>279.53288346687975</v>
      </c>
      <c r="CS24" s="382">
        <f t="shared" si="36"/>
        <v>280.66097514653882</v>
      </c>
      <c r="CT24" s="382">
        <f t="shared" si="37"/>
        <v>281.82208866026679</v>
      </c>
      <c r="CU24" s="382">
        <f t="shared" si="38"/>
        <v>283.01592656059881</v>
      </c>
      <c r="CV24" s="382">
        <f t="shared" si="39"/>
        <v>284.24219289916016</v>
      </c>
      <c r="CW24" s="382">
        <f t="shared" si="40"/>
        <v>285.50059377146056</v>
      </c>
      <c r="CX24" s="382">
        <f t="shared" si="41"/>
        <v>286.79083783087054</v>
      </c>
      <c r="CY24" s="382">
        <f t="shared" si="42"/>
        <v>288.11263677127556</v>
      </c>
      <c r="CZ24" s="382">
        <f t="shared" si="43"/>
        <v>289.46570577812099</v>
      </c>
      <c r="DA24" s="382">
        <f t="shared" si="44"/>
        <v>290.84976394776697</v>
      </c>
      <c r="DB24" s="382">
        <f t="shared" si="45"/>
        <v>292.26453467526409</v>
      </c>
      <c r="DC24" s="521"/>
      <c r="DE24" s="2"/>
      <c r="DF24" s="592">
        <v>13000</v>
      </c>
      <c r="DG24" s="382">
        <f t="shared" si="46"/>
        <v>12.204554192641027</v>
      </c>
      <c r="DH24" s="382">
        <f t="shared" si="47"/>
        <v>24.407779124170787</v>
      </c>
      <c r="DI24" s="382">
        <f t="shared" si="48"/>
        <v>36.608348656173881</v>
      </c>
      <c r="DJ24" s="382">
        <f t="shared" si="49"/>
        <v>48.804942878767136</v>
      </c>
      <c r="DK24" s="382">
        <f t="shared" si="50"/>
        <v>60.996251182877238</v>
      </c>
      <c r="DL24" s="382">
        <f t="shared" si="51"/>
        <v>73.180975282653705</v>
      </c>
      <c r="DM24" s="382">
        <f t="shared" si="52"/>
        <v>85.357832172095911</v>
      </c>
      <c r="DN24" s="382">
        <f t="shared" si="53"/>
        <v>97.525557000772551</v>
      </c>
      <c r="DO24" s="382">
        <f t="shared" si="54"/>
        <v>109.68290585411293</v>
      </c>
      <c r="DP24" s="382">
        <f t="shared" si="55"/>
        <v>121.82865842487195</v>
      </c>
      <c r="DQ24" s="382">
        <f t="shared" si="56"/>
        <v>133.96162056325085</v>
      </c>
      <c r="DR24" s="382">
        <f t="shared" si="57"/>
        <v>146.080626694389</v>
      </c>
      <c r="DS24" s="382">
        <f t="shared" si="58"/>
        <v>158.18454209312853</v>
      </c>
      <c r="DT24" s="382">
        <f t="shared" si="59"/>
        <v>170.27226500720437</v>
      </c>
      <c r="DU24" s="382">
        <f t="shared" si="60"/>
        <v>182.34272862142026</v>
      </c>
      <c r="DV24" s="382">
        <f t="shared" si="61"/>
        <v>194.3949028566812</v>
      </c>
      <c r="DW24" s="382">
        <f t="shared" si="62"/>
        <v>206.42779599913379</v>
      </c>
      <c r="DX24" s="382">
        <f t="shared" si="63"/>
        <v>218.4404561560377</v>
      </c>
      <c r="DY24" s="382">
        <f t="shared" si="64"/>
        <v>230.43197253633204</v>
      </c>
      <c r="DZ24" s="382">
        <f t="shared" si="65"/>
        <v>242.40147655519169</v>
      </c>
      <c r="EA24" s="382">
        <f t="shared" si="66"/>
        <v>254.34814276305679</v>
      </c>
      <c r="EB24" s="382">
        <f t="shared" si="67"/>
        <v>266.27118960090348</v>
      </c>
      <c r="EC24" s="382">
        <f t="shared" si="68"/>
        <v>278.16987998455039</v>
      </c>
      <c r="ED24" s="382">
        <f t="shared" si="69"/>
        <v>290.04352172187811</v>
      </c>
      <c r="EE24" s="382">
        <f t="shared" si="70"/>
        <v>301.89146776777227</v>
      </c>
      <c r="EF24" s="382">
        <f t="shared" si="71"/>
        <v>313.71311632244527</v>
      </c>
      <c r="EG24" s="382">
        <f t="shared" si="72"/>
        <v>325.50791077951476</v>
      </c>
      <c r="EH24" s="382">
        <f t="shared" si="73"/>
        <v>337.2753395309166</v>
      </c>
      <c r="EI24" s="382">
        <f t="shared" si="74"/>
        <v>349.01493563620477</v>
      </c>
      <c r="EJ24" s="382">
        <f t="shared" si="75"/>
        <v>360.72627636430894</v>
      </c>
      <c r="EK24" s="382">
        <f t="shared" si="76"/>
        <v>372.4089826160984</v>
      </c>
      <c r="EL24" s="382">
        <f t="shared" si="77"/>
        <v>384.06271823639622</v>
      </c>
      <c r="EM24" s="382">
        <f t="shared" si="78"/>
        <v>395.68718922425285</v>
      </c>
      <c r="EN24" s="382">
        <f t="shared" si="79"/>
        <v>407.28214285032396</v>
      </c>
      <c r="EO24" s="382">
        <f t="shared" si="80"/>
        <v>418.8473666902583</v>
      </c>
      <c r="EP24" s="382">
        <f t="shared" si="81"/>
        <v>430.38268758287467</v>
      </c>
      <c r="EQ24" s="382">
        <f t="shared" si="82"/>
        <v>441.88797052181889</v>
      </c>
      <c r="ER24" s="382">
        <f t="shared" si="83"/>
        <v>453.36311748915824</v>
      </c>
      <c r="ES24" s="382">
        <f t="shared" si="84"/>
        <v>464.80806623915447</v>
      </c>
      <c r="ET24" s="382">
        <f t="shared" si="85"/>
        <v>476.22278904016167</v>
      </c>
      <c r="EU24" s="521"/>
      <c r="EV24" s="522"/>
      <c r="EW24" s="537">
        <f t="shared" si="169"/>
        <v>130</v>
      </c>
      <c r="EX24" s="601">
        <v>13000</v>
      </c>
      <c r="EY24" s="382">
        <f t="shared" si="86"/>
        <v>77.264018268435223</v>
      </c>
      <c r="EZ24" s="382">
        <f t="shared" si="87"/>
        <v>87.322864527065803</v>
      </c>
      <c r="FA24" s="382">
        <f t="shared" si="88"/>
        <v>97.42091316830539</v>
      </c>
      <c r="FB24" s="382">
        <f t="shared" si="89"/>
        <v>107.55812162073079</v>
      </c>
      <c r="FC24" s="382">
        <f t="shared" si="90"/>
        <v>117.73443051005069</v>
      </c>
      <c r="FD24" s="382">
        <f t="shared" si="91"/>
        <v>127.94976388274841</v>
      </c>
      <c r="FE24" s="382">
        <f t="shared" si="92"/>
        <v>138.20402949071325</v>
      </c>
      <c r="FF24" s="382">
        <f t="shared" si="93"/>
        <v>148.4971191347301</v>
      </c>
      <c r="FG24" s="382">
        <f t="shared" si="94"/>
        <v>158.82890906427883</v>
      </c>
      <c r="FH24" s="382">
        <f t="shared" si="95"/>
        <v>169.19926043071223</v>
      </c>
      <c r="FI24" s="382">
        <f t="shared" si="96"/>
        <v>179.60801979053156</v>
      </c>
      <c r="FJ24" s="382">
        <f t="shared" si="97"/>
        <v>190.0550196551701</v>
      </c>
      <c r="FK24" s="382">
        <f t="shared" si="98"/>
        <v>200.54007908343107</v>
      </c>
      <c r="FL24" s="382">
        <f t="shared" si="99"/>
        <v>211.06300431250355</v>
      </c>
      <c r="FM24" s="382">
        <f t="shared" si="100"/>
        <v>221.62358942330798</v>
      </c>
      <c r="FN24" s="382">
        <f t="shared" si="101"/>
        <v>232.22161703579508</v>
      </c>
      <c r="FO24" s="382">
        <f t="shared" si="102"/>
        <v>242.85685902974149</v>
      </c>
      <c r="FP24" s="382">
        <f t="shared" si="103"/>
        <v>253.52907728654992</v>
      </c>
      <c r="FQ24" s="382">
        <f t="shared" si="104"/>
        <v>264.2380244475732</v>
      </c>
      <c r="FR24" s="382">
        <f t="shared" si="105"/>
        <v>274.98344468453251</v>
      </c>
      <c r="FS24" s="382">
        <f t="shared" si="106"/>
        <v>285.76507447768842</v>
      </c>
      <c r="FT24" s="382">
        <f t="shared" si="107"/>
        <v>296.58264339755635</v>
      </c>
      <c r="FU24" s="382">
        <f t="shared" si="108"/>
        <v>307.43587488611121</v>
      </c>
      <c r="FV24" s="382">
        <f t="shared" si="109"/>
        <v>318.32448703361962</v>
      </c>
      <c r="FW24" s="382">
        <f t="shared" si="110"/>
        <v>329.24819334744927</v>
      </c>
      <c r="FX24" s="382">
        <f t="shared" si="111"/>
        <v>340.20670350944175</v>
      </c>
      <c r="FY24" s="382">
        <f t="shared" si="112"/>
        <v>351.19972411868281</v>
      </c>
      <c r="FZ24" s="382">
        <f t="shared" si="113"/>
        <v>362.22695941677387</v>
      </c>
      <c r="GA24" s="382">
        <f t="shared" si="114"/>
        <v>373.28811199297564</v>
      </c>
      <c r="GB24" s="382">
        <f t="shared" si="115"/>
        <v>384.38288346687978</v>
      </c>
      <c r="GC24" s="382">
        <f t="shared" si="116"/>
        <v>395.51097514653884</v>
      </c>
      <c r="GD24" s="382">
        <f t="shared" si="117"/>
        <v>406.67208866026681</v>
      </c>
      <c r="GE24" s="382">
        <f t="shared" si="118"/>
        <v>417.86592656059884</v>
      </c>
      <c r="GF24" s="382">
        <f t="shared" si="119"/>
        <v>429.09219289916018</v>
      </c>
      <c r="GG24" s="382">
        <f t="shared" si="120"/>
        <v>440.35059377146058</v>
      </c>
      <c r="GH24" s="382">
        <f t="shared" si="121"/>
        <v>451.64083783087057</v>
      </c>
      <c r="GI24" s="382">
        <f t="shared" si="122"/>
        <v>462.96263677127558</v>
      </c>
      <c r="GJ24" s="382">
        <f t="shared" si="123"/>
        <v>474.31570577812101</v>
      </c>
      <c r="GK24" s="382">
        <f t="shared" si="124"/>
        <v>485.699763947767</v>
      </c>
      <c r="GL24" s="382">
        <f t="shared" si="125"/>
        <v>497.11453467526411</v>
      </c>
      <c r="GM24" s="511"/>
      <c r="GN24" s="2"/>
      <c r="GO24" s="592">
        <v>13000</v>
      </c>
      <c r="GP24" s="477">
        <f t="shared" si="126"/>
        <v>5.3307530163636017</v>
      </c>
      <c r="GQ24" s="477">
        <f t="shared" si="127"/>
        <v>2.5776653042796025</v>
      </c>
      <c r="GR24" s="477">
        <f t="shared" si="128"/>
        <v>1.6611665574780212</v>
      </c>
      <c r="GS24" s="477">
        <f t="shared" si="129"/>
        <v>1.2038366459706391</v>
      </c>
      <c r="GT24" s="477">
        <f t="shared" si="130"/>
        <v>0.93019125318148888</v>
      </c>
      <c r="GU24" s="477">
        <f t="shared" si="131"/>
        <v>0.74840200459963957</v>
      </c>
      <c r="GV24" s="477">
        <f t="shared" si="132"/>
        <v>0.61911362992525887</v>
      </c>
      <c r="GW24" s="477">
        <f t="shared" si="133"/>
        <v>0.52264825448321994</v>
      </c>
      <c r="GX24" s="477">
        <f t="shared" si="134"/>
        <v>0.44807349720962014</v>
      </c>
      <c r="GY24" s="477">
        <f t="shared" si="135"/>
        <v>0.38882971066329441</v>
      </c>
      <c r="GZ24" s="477">
        <f t="shared" si="136"/>
        <v>0.3407423636363705</v>
      </c>
      <c r="HA24" s="477">
        <f t="shared" si="137"/>
        <v>0.3010282332152</v>
      </c>
      <c r="HB24" s="477">
        <f t="shared" si="138"/>
        <v>0.2677602781526302</v>
      </c>
      <c r="HC24" s="477">
        <f t="shared" si="139"/>
        <v>0.23956185291581863</v>
      </c>
      <c r="HD24" s="477">
        <f t="shared" si="140"/>
        <v>0.21542323677431954</v>
      </c>
      <c r="HE24" s="477">
        <f t="shared" si="141"/>
        <v>0.19458696510680554</v>
      </c>
      <c r="HF24" s="477">
        <f t="shared" si="142"/>
        <v>0.17647363260498386</v>
      </c>
      <c r="HG24" s="477">
        <f t="shared" si="143"/>
        <v>0.16063242930351468</v>
      </c>
      <c r="HH24" s="477">
        <f t="shared" si="144"/>
        <v>0.14670729733874485</v>
      </c>
      <c r="HI24" s="477">
        <f t="shared" si="145"/>
        <v>0.13441324117480088</v>
      </c>
      <c r="HJ24" s="477">
        <f t="shared" si="146"/>
        <v>0.12351940679943835</v>
      </c>
      <c r="HK24" s="477">
        <f t="shared" si="147"/>
        <v>0.1138367761156764</v>
      </c>
      <c r="HL24" s="477">
        <f t="shared" si="148"/>
        <v>0.10520907189227768</v>
      </c>
      <c r="HM24" s="477">
        <f t="shared" si="149"/>
        <v>9.7505936846471089E-2</v>
      </c>
      <c r="HN24" s="477">
        <f t="shared" si="150"/>
        <v>9.0617750087329266E-2</v>
      </c>
      <c r="HO24" s="477">
        <f t="shared" si="151"/>
        <v>8.4451640076678991E-2</v>
      </c>
      <c r="HP24" s="477">
        <f t="shared" si="152"/>
        <v>7.8928383883642678E-2</v>
      </c>
      <c r="HQ24" s="477">
        <f t="shared" si="153"/>
        <v>7.3979971143339582E-2</v>
      </c>
      <c r="HR24" s="477">
        <f t="shared" si="154"/>
        <v>6.9547672257991813E-2</v>
      </c>
      <c r="HS24" s="477">
        <f t="shared" si="155"/>
        <v>6.5580493167842507E-2</v>
      </c>
      <c r="HT24" s="477">
        <f t="shared" si="156"/>
        <v>6.2033929386325695E-2</v>
      </c>
      <c r="HU24" s="477">
        <f t="shared" si="157"/>
        <v>5.8868953820074219E-2</v>
      </c>
      <c r="HV24" s="477">
        <f t="shared" si="158"/>
        <v>5.6051188768146729E-2</v>
      </c>
      <c r="HW24" s="477">
        <f t="shared" si="159"/>
        <v>5.355022416696379E-2</v>
      </c>
      <c r="HX24" s="477">
        <f t="shared" si="160"/>
        <v>5.1339052818026018E-2</v>
      </c>
      <c r="HY24" s="477">
        <f t="shared" si="161"/>
        <v>4.9393599838753785E-2</v>
      </c>
      <c r="HZ24" s="477">
        <f t="shared" si="162"/>
        <v>4.7692328498035237E-2</v>
      </c>
      <c r="IA24" s="477">
        <f t="shared" si="163"/>
        <v>4.6215908354000225E-2</v>
      </c>
      <c r="IB24" s="477">
        <f t="shared" si="164"/>
        <v>4.494693450062303E-2</v>
      </c>
      <c r="IC24" s="477">
        <f t="shared" si="165"/>
        <v>4.3869688968917776E-2</v>
      </c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</row>
    <row r="25" spans="1:311">
      <c r="I25" s="384"/>
      <c r="J25" s="252"/>
      <c r="K25" s="499">
        <v>14000</v>
      </c>
      <c r="L25" s="382">
        <f t="shared" si="170"/>
        <v>4.2671999999999999</v>
      </c>
      <c r="M25" s="502">
        <v>140</v>
      </c>
      <c r="N25" s="491">
        <f t="shared" si="166"/>
        <v>595.23876987568678</v>
      </c>
      <c r="O25" s="263">
        <f t="shared" si="167"/>
        <v>0.79628093262831745</v>
      </c>
      <c r="P25" s="383">
        <f t="shared" si="168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263">
        <f t="shared" si="1"/>
        <v>0.58745499124173384</v>
      </c>
      <c r="T25" s="492">
        <f>O25/Konstanten!$C$22</f>
        <v>0.65002525112515708</v>
      </c>
      <c r="U25" s="492">
        <f t="shared" si="2"/>
        <v>0.90374180114523617</v>
      </c>
      <c r="V25" s="492"/>
      <c r="W25" s="592">
        <v>14000</v>
      </c>
      <c r="X25" s="410">
        <f t="shared" si="3"/>
        <v>1.9723649279053717E-2</v>
      </c>
      <c r="Y25" s="410">
        <f t="shared" si="3"/>
        <v>3.9444925796437699E-2</v>
      </c>
      <c r="Z25" s="410">
        <f t="shared" si="3"/>
        <v>5.9161462607219432E-2</v>
      </c>
      <c r="AA25" s="410">
        <f t="shared" si="3"/>
        <v>7.8870904366814057E-2</v>
      </c>
      <c r="AB25" s="410">
        <f t="shared" si="3"/>
        <v>9.8570913048897174E-2</v>
      </c>
      <c r="AC25" s="410">
        <f t="shared" si="3"/>
        <v>0.11825917356559927</v>
      </c>
      <c r="AD25" s="410">
        <f t="shared" si="3"/>
        <v>0.13793339925887449</v>
      </c>
      <c r="AE25" s="410">
        <f t="shared" si="3"/>
        <v>0.15759133723363156</v>
      </c>
      <c r="AF25" s="410">
        <f t="shared" si="3"/>
        <v>0.17723077350436764</v>
      </c>
      <c r="AG25" s="410">
        <f t="shared" si="3"/>
        <v>0.19684953792942564</v>
      </c>
      <c r="AH25" s="410">
        <f t="shared" si="4"/>
        <v>0.21644550890870434</v>
      </c>
      <c r="AI25" s="410">
        <f t="shared" si="4"/>
        <v>0.23601661782336011</v>
      </c>
      <c r="AJ25" s="410">
        <f t="shared" si="4"/>
        <v>0.2555608531982424</v>
      </c>
      <c r="AK25" s="410">
        <f t="shared" si="4"/>
        <v>0.27507626457053497</v>
      </c>
      <c r="AL25" s="410">
        <f t="shared" si="4"/>
        <v>0.29456096605084142</v>
      </c>
      <c r="AM25" s="410">
        <f t="shared" si="4"/>
        <v>0.31401313956562993</v>
      </c>
      <c r="AN25" s="410">
        <f t="shared" si="4"/>
        <v>0.33343103777270805</v>
      </c>
      <c r="AO25" s="410">
        <f t="shared" si="4"/>
        <v>0.35281298664420813</v>
      </c>
      <c r="AP25" s="410">
        <f t="shared" si="4"/>
        <v>0.37215738771416779</v>
      </c>
      <c r="AQ25" s="410">
        <f t="shared" si="4"/>
        <v>0.39146271999044063</v>
      </c>
      <c r="AR25" s="410">
        <f t="shared" si="4"/>
        <v>0.41072754153307195</v>
      </c>
      <c r="AS25" s="410">
        <f t="shared" si="4"/>
        <v>0.42995049070367458</v>
      </c>
      <c r="AT25" s="410">
        <f t="shared" si="4"/>
        <v>0.44913028709242103</v>
      </c>
      <c r="AU25" s="410">
        <f t="shared" si="4"/>
        <v>0.4682657321313104</v>
      </c>
      <c r="AV25" s="410">
        <f t="shared" si="4"/>
        <v>0.4873557094041</v>
      </c>
      <c r="AW25" s="410">
        <f t="shared" si="4"/>
        <v>0.50639918466492739</v>
      </c>
      <c r="AX25" s="410">
        <f t="shared" si="5"/>
        <v>0.52539520557895181</v>
      </c>
      <c r="AY25" s="410">
        <f t="shared" si="5"/>
        <v>0.54434290119958839</v>
      </c>
      <c r="AZ25" s="410">
        <f t="shared" si="5"/>
        <v>0.56324148119776363</v>
      </c>
      <c r="BA25" s="410">
        <f t="shared" si="5"/>
        <v>0.58209023485949418</v>
      </c>
      <c r="BB25" s="410">
        <f t="shared" si="5"/>
        <v>0.60088852986851204</v>
      </c>
      <c r="BC25" s="410">
        <f t="shared" si="5"/>
        <v>0.61963581089112496</v>
      </c>
      <c r="BD25" s="410">
        <f t="shared" si="5"/>
        <v>0.63833159798066497</v>
      </c>
      <c r="BE25" s="410">
        <f t="shared" si="5"/>
        <v>0.65697548481884493</v>
      </c>
      <c r="BF25" s="410">
        <f t="shared" si="5"/>
        <v>0.6755671368113475</v>
      </c>
      <c r="BG25" s="410">
        <f t="shared" si="5"/>
        <v>0.69410628905454363</v>
      </c>
      <c r="BH25" s="410">
        <f t="shared" si="5"/>
        <v>0.71259274419003427</v>
      </c>
      <c r="BI25" s="410">
        <f t="shared" si="5"/>
        <v>0.73102637016306438</v>
      </c>
      <c r="BJ25" s="410">
        <f t="shared" si="5"/>
        <v>0.74940709790039606</v>
      </c>
      <c r="BK25" s="410">
        <f t="shared" si="5"/>
        <v>0.76773491892252399</v>
      </c>
      <c r="BL25" s="253"/>
      <c r="BM25" s="521"/>
      <c r="BN25" s="592">
        <v>14000</v>
      </c>
      <c r="BO25" s="382">
        <f t="shared" si="6"/>
        <v>260.43346131053198</v>
      </c>
      <c r="BP25" s="382">
        <f t="shared" si="7"/>
        <v>260.49423549265168</v>
      </c>
      <c r="BQ25" s="382">
        <f t="shared" si="8"/>
        <v>260.59549333670702</v>
      </c>
      <c r="BR25" s="382">
        <f t="shared" si="9"/>
        <v>260.7371862888931</v>
      </c>
      <c r="BS25" s="382">
        <f t="shared" si="10"/>
        <v>260.91924664358874</v>
      </c>
      <c r="BT25" s="382">
        <f t="shared" si="11"/>
        <v>261.14158781046899</v>
      </c>
      <c r="BU25" s="382">
        <f t="shared" si="12"/>
        <v>261.40410465427163</v>
      </c>
      <c r="BV25" s="382">
        <f t="shared" si="13"/>
        <v>261.70667390453991</v>
      </c>
      <c r="BW25" s="382">
        <f t="shared" si="14"/>
        <v>262.04915463213996</v>
      </c>
      <c r="BX25" s="382">
        <f t="shared" si="15"/>
        <v>262.43138878887902</v>
      </c>
      <c r="BY25" s="382">
        <f t="shared" si="16"/>
        <v>262.85320180611478</v>
      </c>
      <c r="BZ25" s="382">
        <f t="shared" si="17"/>
        <v>263.31440324787519</v>
      </c>
      <c r="CA25" s="382">
        <f t="shared" si="18"/>
        <v>263.81478751368348</v>
      </c>
      <c r="CB25" s="382">
        <f t="shared" si="19"/>
        <v>264.35413458602181</v>
      </c>
      <c r="CC25" s="382">
        <f t="shared" si="20"/>
        <v>264.93221081716888</v>
      </c>
      <c r="CD25" s="382">
        <f t="shared" si="21"/>
        <v>265.54876975000309</v>
      </c>
      <c r="CE25" s="382">
        <f t="shared" si="22"/>
        <v>266.20355296728377</v>
      </c>
      <c r="CF25" s="382">
        <f t="shared" si="23"/>
        <v>266.89629096390263</v>
      </c>
      <c r="CG25" s="382">
        <f t="shared" si="24"/>
        <v>267.62670403663037</v>
      </c>
      <c r="CH25" s="382">
        <f t="shared" si="25"/>
        <v>268.39450318597289</v>
      </c>
      <c r="CI25" s="382">
        <f t="shared" si="26"/>
        <v>269.19939102488667</v>
      </c>
      <c r="CJ25" s="382">
        <f t="shared" si="27"/>
        <v>270.04106268928604</v>
      </c>
      <c r="CK25" s="382">
        <f t="shared" si="28"/>
        <v>270.91920674549499</v>
      </c>
      <c r="CL25" s="382">
        <f t="shared" si="29"/>
        <v>271.83350609005254</v>
      </c>
      <c r="CM25" s="382">
        <f t="shared" si="30"/>
        <v>272.78363883756606</v>
      </c>
      <c r="CN25" s="382">
        <f t="shared" si="31"/>
        <v>273.76927919261624</v>
      </c>
      <c r="CO25" s="382">
        <f t="shared" si="32"/>
        <v>274.79009830204376</v>
      </c>
      <c r="CP25" s="382">
        <f t="shared" si="33"/>
        <v>275.84576508429109</v>
      </c>
      <c r="CQ25" s="382">
        <f t="shared" si="34"/>
        <v>276.93594703281798</v>
      </c>
      <c r="CR25" s="382">
        <f t="shared" si="35"/>
        <v>278.06031099096748</v>
      </c>
      <c r="CS25" s="382">
        <f t="shared" si="36"/>
        <v>279.21852389600502</v>
      </c>
      <c r="CT25" s="382">
        <f t="shared" si="37"/>
        <v>280.41025349040405</v>
      </c>
      <c r="CU25" s="382">
        <f t="shared" si="38"/>
        <v>281.6351689987913</v>
      </c>
      <c r="CV25" s="382">
        <f t="shared" si="39"/>
        <v>282.89294176928513</v>
      </c>
      <c r="CW25" s="382">
        <f t="shared" si="40"/>
        <v>284.18324587828471</v>
      </c>
      <c r="CX25" s="382">
        <f t="shared" si="41"/>
        <v>285.50575869805073</v>
      </c>
      <c r="CY25" s="382">
        <f t="shared" si="42"/>
        <v>286.86016142671065</v>
      </c>
      <c r="CZ25" s="382">
        <f t="shared" si="43"/>
        <v>288.24613958056875</v>
      </c>
      <c r="DA25" s="382">
        <f t="shared" si="44"/>
        <v>289.66338344884787</v>
      </c>
      <c r="DB25" s="382">
        <f t="shared" si="45"/>
        <v>291.11158851120422</v>
      </c>
      <c r="DC25" s="521"/>
      <c r="DE25" s="2"/>
      <c r="DF25" s="592">
        <v>14000</v>
      </c>
      <c r="DG25" s="382">
        <f t="shared" si="46"/>
        <v>12.402960203260598</v>
      </c>
      <c r="DH25" s="382">
        <f t="shared" si="47"/>
        <v>24.804428326219771</v>
      </c>
      <c r="DI25" s="382">
        <f t="shared" si="48"/>
        <v>37.202915946355596</v>
      </c>
      <c r="DJ25" s="382">
        <f t="shared" si="49"/>
        <v>49.596941935873851</v>
      </c>
      <c r="DK25" s="382">
        <f t="shared" si="50"/>
        <v>61.985036057343031</v>
      </c>
      <c r="DL25" s="382">
        <f t="shared" si="51"/>
        <v>74.365742497880518</v>
      </c>
      <c r="DM25" s="382">
        <f t="shared" si="52"/>
        <v>86.737623322328389</v>
      </c>
      <c r="DN25" s="382">
        <f t="shared" si="53"/>
        <v>99.099261826923353</v>
      </c>
      <c r="DO25" s="382">
        <f t="shared" si="54"/>
        <v>111.44926577569053</v>
      </c>
      <c r="DP25" s="382">
        <f t="shared" si="55"/>
        <v>123.78627050328694</v>
      </c>
      <c r="DQ25" s="382">
        <f t="shared" si="56"/>
        <v>136.10894186909539</v>
      </c>
      <c r="DR25" s="382">
        <f t="shared" si="57"/>
        <v>148.41597904907306</v>
      </c>
      <c r="DS25" s="382">
        <f t="shared" si="58"/>
        <v>160.70611715324509</v>
      </c>
      <c r="DT25" s="382">
        <f t="shared" si="59"/>
        <v>172.97812965844903</v>
      </c>
      <c r="DU25" s="382">
        <f t="shared" si="60"/>
        <v>185.23083064767735</v>
      </c>
      <c r="DV25" s="382">
        <f t="shared" si="61"/>
        <v>197.46307684904647</v>
      </c>
      <c r="DW25" s="382">
        <f t="shared" si="62"/>
        <v>209.67376946915525</v>
      </c>
      <c r="DX25" s="382">
        <f t="shared" si="63"/>
        <v>221.86185581736174</v>
      </c>
      <c r="DY25" s="382">
        <f t="shared" si="64"/>
        <v>234.02633071914485</v>
      </c>
      <c r="DZ25" s="382">
        <f t="shared" si="65"/>
        <v>246.16623771838459</v>
      </c>
      <c r="EA25" s="382">
        <f t="shared" si="66"/>
        <v>258.28067006990312</v>
      </c>
      <c r="EB25" s="382">
        <f t="shared" si="67"/>
        <v>270.36877152511846</v>
      </c>
      <c r="EC25" s="382">
        <f t="shared" si="68"/>
        <v>282.42973691497133</v>
      </c>
      <c r="ED25" s="382">
        <f t="shared" si="69"/>
        <v>294.46281253557027</v>
      </c>
      <c r="EE25" s="382">
        <f t="shared" si="70"/>
        <v>306.46729634308798</v>
      </c>
      <c r="EF25" s="382">
        <f t="shared" si="71"/>
        <v>318.44253796547156</v>
      </c>
      <c r="EG25" s="382">
        <f t="shared" si="72"/>
        <v>330.38793853934828</v>
      </c>
      <c r="EH25" s="382">
        <f t="shared" si="73"/>
        <v>342.302950381291</v>
      </c>
      <c r="EI25" s="382">
        <f t="shared" si="74"/>
        <v>354.18707650314576</v>
      </c>
      <c r="EJ25" s="382">
        <f t="shared" si="75"/>
        <v>366.03986998167204</v>
      </c>
      <c r="EK25" s="382">
        <f t="shared" si="76"/>
        <v>377.86093319301233</v>
      </c>
      <c r="EL25" s="382">
        <f t="shared" si="77"/>
        <v>389.6499169228004</v>
      </c>
      <c r="EM25" s="382">
        <f t="shared" si="78"/>
        <v>401.40651936281921</v>
      </c>
      <c r="EN25" s="382">
        <f t="shared" si="79"/>
        <v>413.13048500510092</v>
      </c>
      <c r="EO25" s="382">
        <f t="shared" si="80"/>
        <v>424.82160344436284</v>
      </c>
      <c r="EP25" s="382">
        <f t="shared" si="81"/>
        <v>436.47970809940483</v>
      </c>
      <c r="EQ25" s="382">
        <f t="shared" si="82"/>
        <v>448.10467486396561</v>
      </c>
      <c r="ER25" s="382">
        <f t="shared" si="83"/>
        <v>459.6964206971308</v>
      </c>
      <c r="ES25" s="382">
        <f t="shared" si="84"/>
        <v>471.25490216309362</v>
      </c>
      <c r="ET25" s="382">
        <f t="shared" si="85"/>
        <v>482.78011392962742</v>
      </c>
      <c r="EU25" s="521"/>
      <c r="EV25" s="522"/>
      <c r="EW25" s="537">
        <f t="shared" si="169"/>
        <v>140</v>
      </c>
      <c r="EX25" s="601">
        <v>14000</v>
      </c>
      <c r="EY25" s="382">
        <f t="shared" si="86"/>
        <v>81.283461310532005</v>
      </c>
      <c r="EZ25" s="382">
        <f t="shared" si="87"/>
        <v>91.344235492651705</v>
      </c>
      <c r="FA25" s="382">
        <f t="shared" si="88"/>
        <v>101.44549333670705</v>
      </c>
      <c r="FB25" s="382">
        <f t="shared" si="89"/>
        <v>111.58718628889312</v>
      </c>
      <c r="FC25" s="382">
        <f t="shared" si="90"/>
        <v>121.76924664358876</v>
      </c>
      <c r="FD25" s="382">
        <f t="shared" si="91"/>
        <v>131.99158781046901</v>
      </c>
      <c r="FE25" s="382">
        <f t="shared" si="92"/>
        <v>142.25410465427166</v>
      </c>
      <c r="FF25" s="382">
        <f t="shared" si="93"/>
        <v>152.55667390453993</v>
      </c>
      <c r="FG25" s="382">
        <f t="shared" si="94"/>
        <v>162.89915463213998</v>
      </c>
      <c r="FH25" s="382">
        <f t="shared" si="95"/>
        <v>173.28138878887904</v>
      </c>
      <c r="FI25" s="382">
        <f t="shared" si="96"/>
        <v>183.70320180611481</v>
      </c>
      <c r="FJ25" s="382">
        <f t="shared" si="97"/>
        <v>194.16440324787521</v>
      </c>
      <c r="FK25" s="382">
        <f t="shared" si="98"/>
        <v>204.66478751368351</v>
      </c>
      <c r="FL25" s="382">
        <f t="shared" si="99"/>
        <v>215.20413458602184</v>
      </c>
      <c r="FM25" s="382">
        <f t="shared" si="100"/>
        <v>225.7822108171689</v>
      </c>
      <c r="FN25" s="382">
        <f t="shared" si="101"/>
        <v>236.39876975000311</v>
      </c>
      <c r="FO25" s="382">
        <f t="shared" si="102"/>
        <v>247.05355296728379</v>
      </c>
      <c r="FP25" s="382">
        <f t="shared" si="103"/>
        <v>257.74629096390265</v>
      </c>
      <c r="FQ25" s="382">
        <f t="shared" si="104"/>
        <v>268.47670403663039</v>
      </c>
      <c r="FR25" s="382">
        <f t="shared" si="105"/>
        <v>279.24450318597292</v>
      </c>
      <c r="FS25" s="382">
        <f t="shared" si="106"/>
        <v>290.04939102488669</v>
      </c>
      <c r="FT25" s="382">
        <f t="shared" si="107"/>
        <v>300.89106268928606</v>
      </c>
      <c r="FU25" s="382">
        <f t="shared" si="108"/>
        <v>311.76920674549501</v>
      </c>
      <c r="FV25" s="382">
        <f t="shared" si="109"/>
        <v>322.68350609005256</v>
      </c>
      <c r="FW25" s="382">
        <f t="shared" si="110"/>
        <v>333.63363883756608</v>
      </c>
      <c r="FX25" s="382">
        <f t="shared" si="111"/>
        <v>344.61927919261626</v>
      </c>
      <c r="FY25" s="382">
        <f t="shared" si="112"/>
        <v>355.64009830204378</v>
      </c>
      <c r="FZ25" s="382">
        <f t="shared" si="113"/>
        <v>366.69576508429111</v>
      </c>
      <c r="GA25" s="382">
        <f t="shared" si="114"/>
        <v>377.785947032818</v>
      </c>
      <c r="GB25" s="382">
        <f t="shared" si="115"/>
        <v>388.9103109909675</v>
      </c>
      <c r="GC25" s="382">
        <f t="shared" si="116"/>
        <v>400.06852389600505</v>
      </c>
      <c r="GD25" s="382">
        <f t="shared" si="117"/>
        <v>411.26025349040407</v>
      </c>
      <c r="GE25" s="382">
        <f t="shared" si="118"/>
        <v>422.48516899879132</v>
      </c>
      <c r="GF25" s="382">
        <f t="shared" si="119"/>
        <v>433.74294176928515</v>
      </c>
      <c r="GG25" s="382">
        <f t="shared" si="120"/>
        <v>445.03324587828473</v>
      </c>
      <c r="GH25" s="382">
        <f t="shared" si="121"/>
        <v>456.35575869805075</v>
      </c>
      <c r="GI25" s="382">
        <f t="shared" si="122"/>
        <v>467.71016142671067</v>
      </c>
      <c r="GJ25" s="382">
        <f t="shared" si="123"/>
        <v>479.09613958056877</v>
      </c>
      <c r="GK25" s="382">
        <f t="shared" si="124"/>
        <v>490.51338344884789</v>
      </c>
      <c r="GL25" s="382">
        <f t="shared" si="125"/>
        <v>501.96158851120424</v>
      </c>
      <c r="GM25" s="511"/>
      <c r="GN25" s="2"/>
      <c r="GO25" s="592">
        <v>14000</v>
      </c>
      <c r="GP25" s="477">
        <f t="shared" si="126"/>
        <v>5.5535533435932098</v>
      </c>
      <c r="GQ25" s="477">
        <f t="shared" si="127"/>
        <v>2.6825777353673317</v>
      </c>
      <c r="GR25" s="477">
        <f t="shared" si="128"/>
        <v>1.7268156475418603</v>
      </c>
      <c r="GS25" s="477">
        <f t="shared" si="129"/>
        <v>1.249880374341815</v>
      </c>
      <c r="GT25" s="477">
        <f t="shared" si="130"/>
        <v>0.96449424552949692</v>
      </c>
      <c r="GU25" s="477">
        <f t="shared" si="131"/>
        <v>0.77489773351258984</v>
      </c>
      <c r="GV25" s="477">
        <f t="shared" si="132"/>
        <v>0.6400507554332765</v>
      </c>
      <c r="GW25" s="477">
        <f t="shared" si="133"/>
        <v>0.53943299972284187</v>
      </c>
      <c r="GX25" s="477">
        <f t="shared" si="134"/>
        <v>0.46164403595085657</v>
      </c>
      <c r="GY25" s="477">
        <f t="shared" si="135"/>
        <v>0.39984335972282026</v>
      </c>
      <c r="GZ25" s="477">
        <f t="shared" si="136"/>
        <v>0.34967768673709798</v>
      </c>
      <c r="HA25" s="477">
        <f t="shared" si="137"/>
        <v>0.30824460069542547</v>
      </c>
      <c r="HB25" s="477">
        <f t="shared" si="138"/>
        <v>0.27353451840616994</v>
      </c>
      <c r="HC25" s="477">
        <f t="shared" si="139"/>
        <v>0.24411181350468655</v>
      </c>
      <c r="HD25" s="477">
        <f t="shared" si="140"/>
        <v>0.21892349144955925</v>
      </c>
      <c r="HE25" s="477">
        <f t="shared" si="141"/>
        <v>0.19717961211918922</v>
      </c>
      <c r="HF25" s="477">
        <f t="shared" si="142"/>
        <v>0.1782759168815698</v>
      </c>
      <c r="HG25" s="477">
        <f t="shared" si="143"/>
        <v>0.16174224728418946</v>
      </c>
      <c r="HH25" s="477">
        <f t="shared" si="144"/>
        <v>0.1472072531822475</v>
      </c>
      <c r="HI25" s="477">
        <f t="shared" si="145"/>
        <v>0.13437368899235494</v>
      </c>
      <c r="HJ25" s="477">
        <f t="shared" si="146"/>
        <v>0.12300076868464616</v>
      </c>
      <c r="HK25" s="477">
        <f t="shared" si="147"/>
        <v>0.11289133353676514</v>
      </c>
      <c r="HL25" s="477">
        <f t="shared" si="148"/>
        <v>0.10388236788025144</v>
      </c>
      <c r="HM25" s="477">
        <f t="shared" si="149"/>
        <v>9.5837886324179958E-2</v>
      </c>
      <c r="HN25" s="477">
        <f t="shared" si="150"/>
        <v>8.8643528424206058E-2</v>
      </c>
      <c r="HO25" s="477">
        <f t="shared" si="151"/>
        <v>8.2202401081174103E-2</v>
      </c>
      <c r="HP25" s="477">
        <f t="shared" si="152"/>
        <v>7.6431845164614071E-2</v>
      </c>
      <c r="HQ25" s="477">
        <f t="shared" si="153"/>
        <v>7.1260895285386747E-2</v>
      </c>
      <c r="HR25" s="477">
        <f t="shared" si="154"/>
        <v>6.6628265386364668E-2</v>
      </c>
      <c r="HS25" s="477">
        <f t="shared" si="155"/>
        <v>6.2480737441089701E-2</v>
      </c>
      <c r="HT25" s="477">
        <f t="shared" si="156"/>
        <v>5.877186221749213E-2</v>
      </c>
      <c r="HU25" s="477">
        <f t="shared" si="157"/>
        <v>5.5460903824304492E-2</v>
      </c>
      <c r="HV25" s="477">
        <f t="shared" si="158"/>
        <v>5.2511976311276E-2</v>
      </c>
      <c r="HW25" s="477">
        <f t="shared" si="159"/>
        <v>4.9893332766110757E-2</v>
      </c>
      <c r="HX25" s="477">
        <f t="shared" si="160"/>
        <v>4.7576776392843995E-2</v>
      </c>
      <c r="HY25" s="477">
        <f t="shared" si="161"/>
        <v>4.5537169838189367E-2</v>
      </c>
      <c r="HZ25" s="477">
        <f t="shared" si="162"/>
        <v>4.3752024164213053E-2</v>
      </c>
      <c r="IA25" s="477">
        <f t="shared" si="163"/>
        <v>4.2201152782565171E-2</v>
      </c>
      <c r="IB25" s="477">
        <f t="shared" si="164"/>
        <v>4.0866378678198291E-2</v>
      </c>
      <c r="IC25" s="477">
        <f t="shared" si="165"/>
        <v>3.9731285585579888E-2</v>
      </c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</row>
    <row r="26" spans="1:311">
      <c r="I26" s="384"/>
      <c r="J26" s="252"/>
      <c r="K26" s="499">
        <v>15000</v>
      </c>
      <c r="L26" s="382">
        <f t="shared" si="170"/>
        <v>4.5720000000000001</v>
      </c>
      <c r="M26" s="502">
        <v>150</v>
      </c>
      <c r="N26" s="491">
        <f t="shared" si="166"/>
        <v>571.81956656243119</v>
      </c>
      <c r="O26" s="263">
        <f t="shared" si="167"/>
        <v>0.77081618242758199</v>
      </c>
      <c r="P26" s="383">
        <f t="shared" si="168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263">
        <f t="shared" si="1"/>
        <v>0.56434203460392918</v>
      </c>
      <c r="T26" s="492">
        <f>O26/Konstanten!$C$22</f>
        <v>0.62923769994088319</v>
      </c>
      <c r="U26" s="492">
        <f t="shared" si="2"/>
        <v>0.89686621551275314</v>
      </c>
      <c r="V26" s="492"/>
      <c r="W26" s="592">
        <v>15000</v>
      </c>
      <c r="X26" s="410">
        <f t="shared" si="3"/>
        <v>2.012345309770611E-2</v>
      </c>
      <c r="Y26" s="410">
        <f t="shared" si="3"/>
        <v>4.0244245071713071E-2</v>
      </c>
      <c r="Z26" s="410">
        <f t="shared" si="3"/>
        <v>6.0359721607213784E-2</v>
      </c>
      <c r="AA26" s="410">
        <f t="shared" si="3"/>
        <v>8.0467241966682007E-2</v>
      </c>
      <c r="AB26" s="410">
        <f t="shared" si="3"/>
        <v>0.10056418567700701</v>
      </c>
      <c r="AC26" s="410">
        <f t="shared" si="3"/>
        <v>0.12064795909655772</v>
      </c>
      <c r="AD26" s="410">
        <f t="shared" si="3"/>
        <v>0.14071600182376393</v>
      </c>
      <c r="AE26" s="410">
        <f t="shared" si="3"/>
        <v>0.16076579291119583</v>
      </c>
      <c r="AF26" s="410">
        <f t="shared" si="3"/>
        <v>0.18079485685077157</v>
      </c>
      <c r="AG26" s="410">
        <f t="shared" si="3"/>
        <v>0.20080076929855512</v>
      </c>
      <c r="AH26" s="410">
        <f t="shared" si="4"/>
        <v>0.22078116251004096</v>
      </c>
      <c r="AI26" s="410">
        <f t="shared" si="4"/>
        <v>0.24073373046009625</v>
      </c>
      <c r="AJ26" s="410">
        <f t="shared" si="4"/>
        <v>0.26065623362470386</v>
      </c>
      <c r="AK26" s="410">
        <f t="shared" si="4"/>
        <v>0.28054650340513854</v>
      </c>
      <c r="AL26" s="410">
        <f t="shared" si="4"/>
        <v>0.30040244617860234</v>
      </c>
      <c r="AM26" s="410">
        <f t="shared" si="4"/>
        <v>0.32022204696289142</v>
      </c>
      <c r="AN26" s="410">
        <f t="shared" si="4"/>
        <v>0.34000337268606906</v>
      </c>
      <c r="AO26" s="410">
        <f t="shared" si="4"/>
        <v>0.35974457505564483</v>
      </c>
      <c r="AP26" s="410">
        <f t="shared" si="4"/>
        <v>0.37944389302504339</v>
      </c>
      <c r="AQ26" s="410">
        <f t="shared" si="4"/>
        <v>0.39909965485843046</v>
      </c>
      <c r="AR26" s="410">
        <f t="shared" si="4"/>
        <v>0.41871027979787201</v>
      </c>
      <c r="AS26" s="410">
        <f t="shared" si="4"/>
        <v>0.43827427933982233</v>
      </c>
      <c r="AT26" s="410">
        <f t="shared" si="4"/>
        <v>0.45779025813035701</v>
      </c>
      <c r="AU26" s="410">
        <f t="shared" si="4"/>
        <v>0.47725691449108221</v>
      </c>
      <c r="AV26" s="410">
        <f t="shared" si="4"/>
        <v>0.49667304058968148</v>
      </c>
      <c r="AW26" s="410">
        <f t="shared" ref="AW26:BA26" si="173">SQRT(5*((((1/$S26)*(((1+0.2*(AW$10/661.48)^2)^3.5)-1))+1)^(1/3.5)-1))</f>
        <v>0.51603752227093092</v>
      </c>
      <c r="AX26" s="410">
        <f t="shared" si="173"/>
        <v>0.53534933856554767</v>
      </c>
      <c r="AY26" s="410">
        <f t="shared" si="173"/>
        <v>0.55460756089558616</v>
      </c>
      <c r="AZ26" s="410">
        <f t="shared" si="173"/>
        <v>0.57381135199606337</v>
      </c>
      <c r="BA26" s="410">
        <f t="shared" si="173"/>
        <v>0.5929599645733068</v>
      </c>
      <c r="BB26" s="410">
        <f t="shared" si="5"/>
        <v>0.61205273972102558</v>
      </c>
      <c r="BC26" s="410">
        <f t="shared" si="5"/>
        <v>0.63108910511537786</v>
      </c>
      <c r="BD26" s="410">
        <f t="shared" si="5"/>
        <v>0.65006857301043219</v>
      </c>
      <c r="BE26" s="410">
        <f t="shared" si="5"/>
        <v>0.66899073805520615</v>
      </c>
      <c r="BF26" s="410">
        <f t="shared" si="5"/>
        <v>0.68785527495328624</v>
      </c>
      <c r="BG26" s="410">
        <f t="shared" si="5"/>
        <v>0.70666193598542937</v>
      </c>
      <c r="BH26" s="410">
        <f t="shared" si="5"/>
        <v>0.72541054841506569</v>
      </c>
      <c r="BI26" s="410">
        <f t="shared" si="5"/>
        <v>0.74410101179582055</v>
      </c>
      <c r="BJ26" s="410">
        <f t="shared" si="5"/>
        <v>0.76273329519939082</v>
      </c>
      <c r="BK26" s="410">
        <f t="shared" si="5"/>
        <v>0.78130743438119543</v>
      </c>
      <c r="BL26" s="253"/>
      <c r="BM26" s="521"/>
      <c r="BN26" s="592">
        <v>15000</v>
      </c>
      <c r="BO26" s="382">
        <f t="shared" si="6"/>
        <v>258.45293058158256</v>
      </c>
      <c r="BP26" s="382">
        <f t="shared" si="7"/>
        <v>258.5157112552638</v>
      </c>
      <c r="BQ26" s="382">
        <f t="shared" si="8"/>
        <v>258.62030885398656</v>
      </c>
      <c r="BR26" s="382">
        <f t="shared" si="9"/>
        <v>258.76666825274896</v>
      </c>
      <c r="BS26" s="382">
        <f t="shared" si="10"/>
        <v>258.95471259737928</v>
      </c>
      <c r="BT26" s="382">
        <f t="shared" si="11"/>
        <v>259.18434362211764</v>
      </c>
      <c r="BU26" s="382">
        <f t="shared" si="12"/>
        <v>259.45544205334369</v>
      </c>
      <c r="BV26" s="382">
        <f t="shared" si="13"/>
        <v>259.76786809610138</v>
      </c>
      <c r="BW26" s="382">
        <f t="shared" si="14"/>
        <v>260.121461999421</v>
      </c>
      <c r="BX26" s="382">
        <f t="shared" si="15"/>
        <v>260.51604469585516</v>
      </c>
      <c r="BY26" s="382">
        <f t="shared" si="16"/>
        <v>260.95141851011147</v>
      </c>
      <c r="BZ26" s="382">
        <f t="shared" si="17"/>
        <v>261.42736793121543</v>
      </c>
      <c r="CA26" s="382">
        <f t="shared" si="18"/>
        <v>261.94366044224626</v>
      </c>
      <c r="CB26" s="382">
        <f t="shared" si="19"/>
        <v>262.50004740138434</v>
      </c>
      <c r="CC26" s="382">
        <f t="shared" si="20"/>
        <v>263.0962649677798</v>
      </c>
      <c r="CD26" s="382">
        <f t="shared" si="21"/>
        <v>263.73203506560156</v>
      </c>
      <c r="CE26" s="382">
        <f t="shared" si="22"/>
        <v>264.40706637954855</v>
      </c>
      <c r="CF26" s="382">
        <f t="shared" si="23"/>
        <v>265.12105537511121</v>
      </c>
      <c r="CG26" s="382">
        <f t="shared" si="24"/>
        <v>265.87368733693745</v>
      </c>
      <c r="CH26" s="382">
        <f t="shared" si="25"/>
        <v>266.66463741880017</v>
      </c>
      <c r="CI26" s="382">
        <f t="shared" si="26"/>
        <v>267.49357169885633</v>
      </c>
      <c r="CJ26" s="382">
        <f t="shared" si="27"/>
        <v>268.36014823414678</v>
      </c>
      <c r="CK26" s="382">
        <f t="shared" si="28"/>
        <v>269.26401810858118</v>
      </c>
      <c r="CL26" s="382">
        <f t="shared" si="29"/>
        <v>270.20482646899836</v>
      </c>
      <c r="CM26" s="382">
        <f t="shared" si="30"/>
        <v>271.18221354426657</v>
      </c>
      <c r="CN26" s="382">
        <f t="shared" si="31"/>
        <v>272.19581564278974</v>
      </c>
      <c r="CO26" s="382">
        <f t="shared" si="32"/>
        <v>273.24526612420811</v>
      </c>
      <c r="CP26" s="382">
        <f t="shared" si="33"/>
        <v>274.33019634151788</v>
      </c>
      <c r="CQ26" s="382">
        <f t="shared" si="34"/>
        <v>275.45023655027205</v>
      </c>
      <c r="CR26" s="382">
        <f t="shared" si="35"/>
        <v>276.60501678196977</v>
      </c>
      <c r="CS26" s="382">
        <f t="shared" si="36"/>
        <v>277.79416767917616</v>
      </c>
      <c r="CT26" s="382">
        <f t="shared" si="37"/>
        <v>279.01732129034139</v>
      </c>
      <c r="CU26" s="382">
        <f t="shared" si="38"/>
        <v>280.27411182270288</v>
      </c>
      <c r="CV26" s="382">
        <f t="shared" si="39"/>
        <v>281.56417635204502</v>
      </c>
      <c r="CW26" s="382">
        <f t="shared" si="40"/>
        <v>282.88715548847239</v>
      </c>
      <c r="CX26" s="382">
        <f t="shared" si="41"/>
        <v>284.2426939976956</v>
      </c>
      <c r="CY26" s="382">
        <f t="shared" si="42"/>
        <v>285.6304413776632</v>
      </c>
      <c r="CZ26" s="382">
        <f t="shared" si="43"/>
        <v>287.05005239066816</v>
      </c>
      <c r="DA26" s="382">
        <f t="shared" si="44"/>
        <v>288.50118755133292</v>
      </c>
      <c r="DB26" s="382">
        <f t="shared" si="45"/>
        <v>289.98351357112347</v>
      </c>
      <c r="DC26" s="521"/>
      <c r="DE26" s="2"/>
      <c r="DF26" s="592">
        <v>15000</v>
      </c>
      <c r="DG26" s="382">
        <f t="shared" si="46"/>
        <v>12.606143071909962</v>
      </c>
      <c r="DH26" s="382">
        <f t="shared" si="47"/>
        <v>25.210619108549157</v>
      </c>
      <c r="DI26" s="382">
        <f t="shared" si="48"/>
        <v>37.811765340011554</v>
      </c>
      <c r="DJ26" s="382">
        <f t="shared" si="49"/>
        <v>50.407927501747757</v>
      </c>
      <c r="DK26" s="382">
        <f t="shared" si="50"/>
        <v>62.997464023655965</v>
      </c>
      <c r="DL26" s="382">
        <f t="shared" si="51"/>
        <v>75.578750143956</v>
      </c>
      <c r="DM26" s="382">
        <f t="shared" si="52"/>
        <v>88.150181923783151</v>
      </c>
      <c r="DN26" s="382">
        <f t="shared" si="53"/>
        <v>100.71018013993836</v>
      </c>
      <c r="DO26" s="382">
        <f t="shared" si="54"/>
        <v>113.25719403426378</v>
      </c>
      <c r="DP26" s="382">
        <f t="shared" si="55"/>
        <v>125.78970489988713</v>
      </c>
      <c r="DQ26" s="382">
        <f t="shared" si="56"/>
        <v>138.30622948610343</v>
      </c>
      <c r="DR26" s="382">
        <f t="shared" si="57"/>
        <v>150.80532320571331</v>
      </c>
      <c r="DS26" s="382">
        <f t="shared" si="58"/>
        <v>163.28558313049982</v>
      </c>
      <c r="DT26" s="382">
        <f t="shared" si="59"/>
        <v>175.74565076271094</v>
      </c>
      <c r="DU26" s="382">
        <f t="shared" si="60"/>
        <v>188.18421457254107</v>
      </c>
      <c r="DV26" s="382">
        <f t="shared" si="61"/>
        <v>200.60001229382618</v>
      </c>
      <c r="DW26" s="382">
        <f t="shared" si="62"/>
        <v>212.99183297229888</v>
      </c>
      <c r="DX26" s="382">
        <f t="shared" si="63"/>
        <v>225.35851876295814</v>
      </c>
      <c r="DY26" s="382">
        <f t="shared" si="64"/>
        <v>237.69896647516478</v>
      </c>
      <c r="DZ26" s="382">
        <f t="shared" si="65"/>
        <v>250.01212886613183</v>
      </c>
      <c r="EA26" s="382">
        <f t="shared" si="66"/>
        <v>262.29701568530038</v>
      </c>
      <c r="EB26" s="382">
        <f t="shared" si="67"/>
        <v>274.55269447398302</v>
      </c>
      <c r="EC26" s="382">
        <f t="shared" si="68"/>
        <v>286.77829112617411</v>
      </c>
      <c r="ED26" s="382">
        <f t="shared" si="69"/>
        <v>298.97299021800052</v>
      </c>
      <c r="EE26" s="382">
        <f t="shared" si="70"/>
        <v>311.13603511455892</v>
      </c>
      <c r="EF26" s="382">
        <f t="shared" si="71"/>
        <v>323.26672786405709</v>
      </c>
      <c r="EG26" s="382">
        <f t="shared" si="72"/>
        <v>335.36442889013659</v>
      </c>
      <c r="EH26" s="382">
        <f t="shared" si="73"/>
        <v>347.4285564941008</v>
      </c>
      <c r="EI26" s="382">
        <f t="shared" si="74"/>
        <v>359.45858617937796</v>
      </c>
      <c r="EJ26" s="382">
        <f t="shared" si="75"/>
        <v>371.45404981105565</v>
      </c>
      <c r="EK26" s="382">
        <f t="shared" si="76"/>
        <v>383.4145346236441</v>
      </c>
      <c r="EL26" s="382">
        <f t="shared" si="77"/>
        <v>395.33968209039352</v>
      </c>
      <c r="EM26" s="382">
        <f t="shared" si="78"/>
        <v>407.22918666757016</v>
      </c>
      <c r="EN26" s="382">
        <f t="shared" si="79"/>
        <v>419.08279442696136</v>
      </c>
      <c r="EO26" s="382">
        <f t="shared" si="80"/>
        <v>430.90030158976685</v>
      </c>
      <c r="EP26" s="382">
        <f t="shared" si="81"/>
        <v>442.68155297465643</v>
      </c>
      <c r="EQ26" s="382">
        <f t="shared" si="82"/>
        <v>454.4264403724722</v>
      </c>
      <c r="ER26" s="382">
        <f t="shared" si="83"/>
        <v>466.13490085955169</v>
      </c>
      <c r="ES26" s="382">
        <f t="shared" si="84"/>
        <v>477.80691506115778</v>
      </c>
      <c r="ET26" s="382">
        <f t="shared" si="85"/>
        <v>489.44250537592779</v>
      </c>
      <c r="EU26" s="521"/>
      <c r="EV26" s="522"/>
      <c r="EW26" s="537">
        <f t="shared" si="169"/>
        <v>150.00000000000003</v>
      </c>
      <c r="EX26" s="601">
        <v>15000</v>
      </c>
      <c r="EY26" s="382">
        <f t="shared" si="86"/>
        <v>85.302930581582615</v>
      </c>
      <c r="EZ26" s="382">
        <f t="shared" si="87"/>
        <v>95.365711255263847</v>
      </c>
      <c r="FA26" s="382">
        <f t="shared" si="88"/>
        <v>105.47030885398661</v>
      </c>
      <c r="FB26" s="382">
        <f t="shared" si="89"/>
        <v>115.61666825274901</v>
      </c>
      <c r="FC26" s="382">
        <f t="shared" si="90"/>
        <v>125.80471259737934</v>
      </c>
      <c r="FD26" s="382">
        <f t="shared" si="91"/>
        <v>136.03434362211769</v>
      </c>
      <c r="FE26" s="382">
        <f t="shared" si="92"/>
        <v>146.30544205334374</v>
      </c>
      <c r="FF26" s="382">
        <f t="shared" si="93"/>
        <v>156.61786809610143</v>
      </c>
      <c r="FG26" s="382">
        <f t="shared" si="94"/>
        <v>166.97146199942105</v>
      </c>
      <c r="FH26" s="382">
        <f t="shared" si="95"/>
        <v>177.36604469585521</v>
      </c>
      <c r="FI26" s="382">
        <f t="shared" si="96"/>
        <v>187.80141851011152</v>
      </c>
      <c r="FJ26" s="382">
        <f t="shared" si="97"/>
        <v>198.27736793121548</v>
      </c>
      <c r="FK26" s="382">
        <f t="shared" si="98"/>
        <v>208.79366044224631</v>
      </c>
      <c r="FL26" s="382">
        <f t="shared" si="99"/>
        <v>219.35004740138439</v>
      </c>
      <c r="FM26" s="382">
        <f t="shared" si="100"/>
        <v>229.94626496777985</v>
      </c>
      <c r="FN26" s="382">
        <f t="shared" si="101"/>
        <v>240.58203506560162</v>
      </c>
      <c r="FO26" s="382">
        <f t="shared" si="102"/>
        <v>251.25706637954858</v>
      </c>
      <c r="FP26" s="382">
        <f t="shared" si="103"/>
        <v>261.97105537511123</v>
      </c>
      <c r="FQ26" s="382">
        <f t="shared" si="104"/>
        <v>272.72368733693747</v>
      </c>
      <c r="FR26" s="382">
        <f t="shared" si="105"/>
        <v>283.51463741880019</v>
      </c>
      <c r="FS26" s="382">
        <f t="shared" si="106"/>
        <v>294.34357169885635</v>
      </c>
      <c r="FT26" s="382">
        <f t="shared" si="107"/>
        <v>305.2101482341468</v>
      </c>
      <c r="FU26" s="382">
        <f t="shared" si="108"/>
        <v>316.11401810858121</v>
      </c>
      <c r="FV26" s="382">
        <f t="shared" si="109"/>
        <v>327.05482646899839</v>
      </c>
      <c r="FW26" s="382">
        <f t="shared" si="110"/>
        <v>338.0322135442666</v>
      </c>
      <c r="FX26" s="382">
        <f t="shared" si="111"/>
        <v>349.04581564278976</v>
      </c>
      <c r="FY26" s="382">
        <f t="shared" si="112"/>
        <v>360.09526612420814</v>
      </c>
      <c r="FZ26" s="382">
        <f t="shared" si="113"/>
        <v>371.1801963415179</v>
      </c>
      <c r="GA26" s="382">
        <f t="shared" si="114"/>
        <v>382.30023655027207</v>
      </c>
      <c r="GB26" s="382">
        <f t="shared" si="115"/>
        <v>393.45501678196979</v>
      </c>
      <c r="GC26" s="382">
        <f t="shared" si="116"/>
        <v>404.64416767917618</v>
      </c>
      <c r="GD26" s="382">
        <f t="shared" si="117"/>
        <v>415.86732129034141</v>
      </c>
      <c r="GE26" s="382">
        <f t="shared" si="118"/>
        <v>427.1241118227029</v>
      </c>
      <c r="GF26" s="382">
        <f t="shared" si="119"/>
        <v>438.41417635204505</v>
      </c>
      <c r="GG26" s="382">
        <f t="shared" si="120"/>
        <v>449.73715548847241</v>
      </c>
      <c r="GH26" s="382">
        <f t="shared" si="121"/>
        <v>461.09269399769562</v>
      </c>
      <c r="GI26" s="382">
        <f t="shared" si="122"/>
        <v>472.48044137766323</v>
      </c>
      <c r="GJ26" s="382">
        <f t="shared" si="123"/>
        <v>483.90005239066818</v>
      </c>
      <c r="GK26" s="382">
        <f t="shared" si="124"/>
        <v>495.35118755133294</v>
      </c>
      <c r="GL26" s="382">
        <f t="shared" si="125"/>
        <v>506.83351357112349</v>
      </c>
      <c r="GM26" s="511"/>
      <c r="GN26" s="2"/>
      <c r="GO26" s="592">
        <v>15000</v>
      </c>
      <c r="GP26" s="477">
        <f t="shared" si="126"/>
        <v>5.7667747458508201</v>
      </c>
      <c r="GQ26" s="477">
        <f t="shared" si="127"/>
        <v>2.782759592084926</v>
      </c>
      <c r="GR26" s="477">
        <f t="shared" si="128"/>
        <v>1.7893516186185654</v>
      </c>
      <c r="GS26" s="477">
        <f t="shared" si="129"/>
        <v>1.2936207454420796</v>
      </c>
      <c r="GT26" s="477">
        <f t="shared" si="130"/>
        <v>0.99698058560164948</v>
      </c>
      <c r="GU26" s="477">
        <f t="shared" si="131"/>
        <v>0.79990200106525966</v>
      </c>
      <c r="GV26" s="477">
        <f t="shared" si="132"/>
        <v>0.65972932625190817</v>
      </c>
      <c r="GW26" s="477">
        <f t="shared" si="133"/>
        <v>0.555134425124436</v>
      </c>
      <c r="GX26" s="477">
        <f t="shared" si="134"/>
        <v>0.47426804472047102</v>
      </c>
      <c r="GY26" s="477">
        <f t="shared" si="135"/>
        <v>0.41002035768361489</v>
      </c>
      <c r="GZ26" s="477">
        <f t="shared" si="136"/>
        <v>0.35786666448730858</v>
      </c>
      <c r="HA26" s="477">
        <f t="shared" si="137"/>
        <v>0.31479024557207197</v>
      </c>
      <c r="HB26" s="477">
        <f t="shared" si="138"/>
        <v>0.27870235962825868</v>
      </c>
      <c r="HC26" s="477">
        <f t="shared" si="139"/>
        <v>0.24811081497286913</v>
      </c>
      <c r="HD26" s="477">
        <f t="shared" si="140"/>
        <v>0.22192111325650216</v>
      </c>
      <c r="HE26" s="477">
        <f t="shared" si="141"/>
        <v>0.19931216511199562</v>
      </c>
      <c r="HF26" s="477">
        <f t="shared" si="142"/>
        <v>0.17965587165131522</v>
      </c>
      <c r="HG26" s="477">
        <f t="shared" si="143"/>
        <v>0.1624635128644227</v>
      </c>
      <c r="HH26" s="477">
        <f t="shared" si="144"/>
        <v>0.14734906668360351</v>
      </c>
      <c r="HI26" s="477">
        <f t="shared" si="145"/>
        <v>0.13400353296702325</v>
      </c>
      <c r="HJ26" s="477">
        <f t="shared" si="146"/>
        <v>0.12217659407915224</v>
      </c>
      <c r="HK26" s="477">
        <f t="shared" si="147"/>
        <v>0.11166327767753492</v>
      </c>
      <c r="HL26" s="477">
        <f t="shared" si="148"/>
        <v>0.10229409927510945</v>
      </c>
      <c r="HM26" s="477">
        <f t="shared" si="149"/>
        <v>9.392766962166578E-2</v>
      </c>
      <c r="HN26" s="477">
        <f t="shared" si="150"/>
        <v>8.6445076732447973E-2</v>
      </c>
      <c r="HO26" s="477">
        <f t="shared" si="151"/>
        <v>7.9745564751017364E-2</v>
      </c>
      <c r="HP26" s="477">
        <f t="shared" si="152"/>
        <v>7.3743173406662102E-2</v>
      </c>
      <c r="HQ26" s="477">
        <f t="shared" si="153"/>
        <v>6.8364097894239695E-2</v>
      </c>
      <c r="HR26" s="477">
        <f t="shared" si="154"/>
        <v>6.3544595258313338E-2</v>
      </c>
      <c r="HS26" s="477">
        <f t="shared" si="155"/>
        <v>5.922930974128611E-2</v>
      </c>
      <c r="HT26" s="477">
        <f t="shared" si="156"/>
        <v>5.5369922468825744E-2</v>
      </c>
      <c r="HU26" s="477">
        <f t="shared" si="157"/>
        <v>5.1924054502715686E-2</v>
      </c>
      <c r="HV26" s="477">
        <f t="shared" si="158"/>
        <v>4.8854369496293959E-2</v>
      </c>
      <c r="HW26" s="477">
        <f t="shared" si="159"/>
        <v>4.6127834838738065E-2</v>
      </c>
      <c r="HX26" s="477">
        <f t="shared" si="160"/>
        <v>4.3715109572234512E-2</v>
      </c>
      <c r="HY26" s="477">
        <f t="shared" si="161"/>
        <v>4.1590034414859006E-2</v>
      </c>
      <c r="HZ26" s="477">
        <f t="shared" si="162"/>
        <v>3.97292045559519E-2</v>
      </c>
      <c r="IA26" s="477">
        <f t="shared" si="163"/>
        <v>3.8111609961746243E-2</v>
      </c>
      <c r="IB26" s="477">
        <f t="shared" si="164"/>
        <v>3.6718331060423326E-2</v>
      </c>
      <c r="IC26" s="477">
        <f t="shared" si="165"/>
        <v>3.5532280102722427E-2</v>
      </c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  <c r="IT26" s="90"/>
      <c r="IU26" s="90"/>
      <c r="IV26" s="90"/>
      <c r="IW26" s="90"/>
      <c r="IX26" s="90"/>
      <c r="IY26" s="90"/>
      <c r="IZ26" s="90"/>
      <c r="JA26" s="90"/>
      <c r="JB26" s="90"/>
      <c r="JC26" s="90"/>
      <c r="JD26" s="90"/>
      <c r="JE26" s="90"/>
      <c r="JF26" s="90"/>
      <c r="JG26" s="90"/>
      <c r="JH26" s="90"/>
      <c r="JI26" s="90"/>
      <c r="JJ26" s="90"/>
      <c r="JK26" s="90"/>
      <c r="JL26" s="90"/>
      <c r="JM26" s="90"/>
      <c r="JN26" s="90"/>
      <c r="JO26" s="90"/>
      <c r="JP26" s="90"/>
      <c r="JQ26" s="90"/>
      <c r="JR26" s="90"/>
      <c r="JS26" s="90"/>
      <c r="JT26" s="90"/>
      <c r="JU26" s="90"/>
      <c r="JV26" s="90"/>
      <c r="JW26" s="90"/>
      <c r="JX26" s="90"/>
      <c r="JY26" s="90"/>
      <c r="JZ26" s="90"/>
      <c r="KA26" s="90"/>
      <c r="KB26" s="90"/>
      <c r="KC26" s="90"/>
      <c r="KD26" s="90"/>
      <c r="KE26" s="90"/>
      <c r="KF26" s="90"/>
      <c r="KG26" s="90"/>
      <c r="KH26" s="90"/>
      <c r="KI26" s="90"/>
      <c r="KJ26" s="90"/>
      <c r="KK26" s="90"/>
      <c r="KL26" s="90"/>
      <c r="KM26" s="90"/>
      <c r="KN26" s="90"/>
      <c r="KO26" s="90"/>
      <c r="KP26" s="90"/>
      <c r="KQ26" s="90"/>
      <c r="KR26" s="90"/>
      <c r="KS26" s="90"/>
      <c r="KT26" s="90"/>
      <c r="KU26" s="90"/>
      <c r="KV26" s="90"/>
      <c r="KW26" s="90"/>
      <c r="KX26" s="90"/>
      <c r="KY26" s="90"/>
    </row>
    <row r="27" spans="1:311">
      <c r="I27" s="384"/>
      <c r="J27" s="252"/>
      <c r="K27" s="499">
        <v>16000</v>
      </c>
      <c r="L27" s="382">
        <f t="shared" si="170"/>
        <v>4.8767999999999994</v>
      </c>
      <c r="M27" s="502">
        <v>160</v>
      </c>
      <c r="N27" s="491">
        <f t="shared" si="166"/>
        <v>549.15211255633392</v>
      </c>
      <c r="O27" s="263">
        <f t="shared" si="167"/>
        <v>0.74597916972253353</v>
      </c>
      <c r="P27" s="383">
        <f t="shared" si="168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263">
        <f t="shared" si="1"/>
        <v>0.54197099684809669</v>
      </c>
      <c r="T27" s="492">
        <f>O27/Konstanten!$C$22</f>
        <v>0.60896258752859878</v>
      </c>
      <c r="U27" s="492">
        <f t="shared" si="2"/>
        <v>0.88999062988026978</v>
      </c>
      <c r="V27" s="492"/>
      <c r="W27" s="592">
        <v>16000</v>
      </c>
      <c r="X27" s="410">
        <f t="shared" ref="X27:AM42" si="174">SQRT(5*((((1/$S27)*(((1+0.2*(X$10/661.48)^2)^3.5)-1))+1)^(1/3.5)-1))</f>
        <v>2.0534530385497775E-2</v>
      </c>
      <c r="Y27" s="410">
        <f t="shared" si="174"/>
        <v>4.1066088080654393E-2</v>
      </c>
      <c r="Z27" s="410">
        <f t="shared" si="174"/>
        <v>6.159170833560286E-2</v>
      </c>
      <c r="AA27" s="410">
        <f t="shared" si="174"/>
        <v>8.2108442231618534E-2</v>
      </c>
      <c r="AB27" s="410">
        <f t="shared" si="174"/>
        <v>0.10261336447226699</v>
      </c>
      <c r="AC27" s="410">
        <f t="shared" si="174"/>
        <v>0.12310358102729627</v>
      </c>
      <c r="AD27" s="410">
        <f t="shared" si="174"/>
        <v>0.14357623658240087</v>
      </c>
      <c r="AE27" s="410">
        <f t="shared" si="174"/>
        <v>0.16402852175092897</v>
      </c>
      <c r="AF27" s="410">
        <f t="shared" si="174"/>
        <v>0.18445768000588811</v>
      </c>
      <c r="AG27" s="410">
        <f t="shared" si="174"/>
        <v>0.20486101429393214</v>
      </c>
      <c r="AH27" s="410">
        <f t="shared" si="174"/>
        <v>0.22523589329657373</v>
      </c>
      <c r="AI27" s="410">
        <f t="shared" si="174"/>
        <v>0.24557975730760323</v>
      </c>
      <c r="AJ27" s="410">
        <f t="shared" si="174"/>
        <v>0.26589012369989257</v>
      </c>
      <c r="AK27" s="410">
        <f t="shared" si="174"/>
        <v>0.28616459195888266</v>
      </c>
      <c r="AL27" s="410">
        <f t="shared" si="174"/>
        <v>0.30640084826457942</v>
      </c>
      <c r="AM27" s="410">
        <f t="shared" si="174"/>
        <v>0.32659666960819234</v>
      </c>
      <c r="AN27" s="410">
        <f t="shared" ref="AN27:BC42" si="175">SQRT(5*((((1/$S27)*(((1+0.2*(AN$10/661.48)^2)^3.5)-1))+1)^(1/3.5)-1))</f>
        <v>0.34674992743394184</v>
      </c>
      <c r="AO27" s="410">
        <f t="shared" si="175"/>
        <v>0.36685859080088518</v>
      </c>
      <c r="AP27" s="410">
        <f t="shared" si="175"/>
        <v>0.38692072906371705</v>
      </c>
      <c r="AQ27" s="410">
        <f t="shared" si="175"/>
        <v>0.40693451407551995</v>
      </c>
      <c r="AR27" s="410">
        <f t="shared" si="175"/>
        <v>0.42689822191905696</v>
      </c>
      <c r="AS27" s="410">
        <f t="shared" si="175"/>
        <v>0.44681023417676269</v>
      </c>
      <c r="AT27" s="410">
        <f t="shared" si="175"/>
        <v>0.46666903875257398</v>
      </c>
      <c r="AU27" s="410">
        <f t="shared" si="175"/>
        <v>0.48647323026168288</v>
      </c>
      <c r="AV27" s="410">
        <f t="shared" si="175"/>
        <v>0.50622151000665849</v>
      </c>
      <c r="AW27" s="410">
        <f t="shared" si="175"/>
        <v>0.5259126855605617</v>
      </c>
      <c r="AX27" s="410">
        <f t="shared" si="175"/>
        <v>0.5455456699793565</v>
      </c>
      <c r="AY27" s="410">
        <f t="shared" si="175"/>
        <v>0.565119480667434</v>
      </c>
      <c r="AZ27" s="410">
        <f t="shared" si="175"/>
        <v>0.58463323792102107</v>
      </c>
      <c r="BA27" s="410">
        <f t="shared" si="175"/>
        <v>0.60408616317509167</v>
      </c>
      <c r="BB27" s="410">
        <f t="shared" si="175"/>
        <v>0.62347757697976891</v>
      </c>
      <c r="BC27" s="410">
        <f t="shared" si="175"/>
        <v>0.64280689673238611</v>
      </c>
      <c r="BD27" s="410">
        <f t="shared" ref="BD27:BK42" si="176">SQRT(5*((((1/$S27)*(((1+0.2*(BD$10/661.48)^2)^3.5)-1))+1)^(1/3.5)-1))</f>
        <v>0.66207363419129361</v>
      </c>
      <c r="BE27" s="410">
        <f t="shared" si="176"/>
        <v>0.68127739279708266</v>
      </c>
      <c r="BF27" s="410">
        <f t="shared" si="176"/>
        <v>0.70041786482644053</v>
      </c>
      <c r="BG27" s="410">
        <f t="shared" si="176"/>
        <v>0.71949482840301782</v>
      </c>
      <c r="BH27" s="410">
        <f t="shared" si="176"/>
        <v>0.73850814438887413</v>
      </c>
      <c r="BI27" s="410">
        <f t="shared" si="176"/>
        <v>0.75745775317898767</v>
      </c>
      <c r="BJ27" s="410">
        <f t="shared" si="176"/>
        <v>0.77634367142020366</v>
      </c>
      <c r="BK27" s="410">
        <f t="shared" si="176"/>
        <v>0.79516598867480281</v>
      </c>
      <c r="BL27" s="253"/>
      <c r="BM27" s="521"/>
      <c r="BN27" s="592">
        <v>16000</v>
      </c>
      <c r="BO27" s="382">
        <f t="shared" si="6"/>
        <v>256.4724273647243</v>
      </c>
      <c r="BP27" s="382">
        <f t="shared" si="7"/>
        <v>256.53729693577134</v>
      </c>
      <c r="BQ27" s="382">
        <f t="shared" si="8"/>
        <v>256.64537119846187</v>
      </c>
      <c r="BR27" s="382">
        <f t="shared" si="9"/>
        <v>256.79658781018082</v>
      </c>
      <c r="BS27" s="382">
        <f t="shared" si="10"/>
        <v>256.99085987144917</v>
      </c>
      <c r="BT27" s="382">
        <f t="shared" si="11"/>
        <v>257.22807630204926</v>
      </c>
      <c r="BU27" s="382">
        <f t="shared" si="12"/>
        <v>257.5081023188871</v>
      </c>
      <c r="BV27" s="382">
        <f t="shared" si="13"/>
        <v>257.83078001141911</v>
      </c>
      <c r="BW27" s="382">
        <f t="shared" si="14"/>
        <v>258.19592900966916</v>
      </c>
      <c r="BX27" s="382">
        <f t="shared" si="15"/>
        <v>258.60334723914133</v>
      </c>
      <c r="BY27" s="382">
        <f t="shared" si="16"/>
        <v>259.05281175628977</v>
      </c>
      <c r="BZ27" s="382">
        <f t="shared" si="17"/>
        <v>259.5440796576566</v>
      </c>
      <c r="CA27" s="382">
        <f t="shared" si="18"/>
        <v>260.07688905533286</v>
      </c>
      <c r="CB27" s="382">
        <f t="shared" si="19"/>
        <v>260.65096011103861</v>
      </c>
      <c r="CC27" s="382">
        <f t="shared" si="20"/>
        <v>261.26599612086346</v>
      </c>
      <c r="CD27" s="382">
        <f t="shared" si="21"/>
        <v>261.92168464255229</v>
      </c>
      <c r="CE27" s="382">
        <f t="shared" si="22"/>
        <v>262.61769865716019</v>
      </c>
      <c r="CF27" s="382">
        <f t="shared" si="23"/>
        <v>263.35369775693766</v>
      </c>
      <c r="CG27" s="382">
        <f t="shared" si="24"/>
        <v>264.1293293514309</v>
      </c>
      <c r="CH27" s="382">
        <f t="shared" si="25"/>
        <v>264.9442298839877</v>
      </c>
      <c r="CI27" s="382">
        <f t="shared" si="26"/>
        <v>265.79802605113923</v>
      </c>
      <c r="CJ27" s="382">
        <f t="shared" si="27"/>
        <v>266.690336017677</v>
      </c>
      <c r="CK27" s="382">
        <f t="shared" si="28"/>
        <v>267.62077062064299</v>
      </c>
      <c r="CL27" s="382">
        <f t="shared" si="29"/>
        <v>268.58893455590612</v>
      </c>
      <c r="CM27" s="382">
        <f t="shared" si="30"/>
        <v>269.59442754148506</v>
      </c>
      <c r="CN27" s="382">
        <f t="shared" si="31"/>
        <v>270.63684545229552</v>
      </c>
      <c r="CO27" s="382">
        <f t="shared" si="32"/>
        <v>271.71578142153629</v>
      </c>
      <c r="CP27" s="382">
        <f t="shared" si="33"/>
        <v>272.83082690448009</v>
      </c>
      <c r="CQ27" s="382">
        <f t="shared" si="34"/>
        <v>273.98157270098204</v>
      </c>
      <c r="CR27" s="382">
        <f t="shared" si="35"/>
        <v>275.16760993357076</v>
      </c>
      <c r="CS27" s="382">
        <f t="shared" si="36"/>
        <v>276.38853097851973</v>
      </c>
      <c r="CT27" s="382">
        <f t="shared" si="37"/>
        <v>277.64393034781665</v>
      </c>
      <c r="CU27" s="382">
        <f t="shared" si="38"/>
        <v>278.93340552045032</v>
      </c>
      <c r="CV27" s="382">
        <f t="shared" si="39"/>
        <v>280.2565577218989</v>
      </c>
      <c r="CW27" s="382">
        <f t="shared" si="40"/>
        <v>281.61299265115559</v>
      </c>
      <c r="CX27" s="382">
        <f t="shared" si="41"/>
        <v>283.0023211550307</v>
      </c>
      <c r="CY27" s="382">
        <f t="shared" si="42"/>
        <v>284.42415984985331</v>
      </c>
      <c r="CZ27" s="382">
        <f t="shared" si="43"/>
        <v>285.87813169103509</v>
      </c>
      <c r="DA27" s="382">
        <f t="shared" si="44"/>
        <v>287.36386649126808</v>
      </c>
      <c r="DB27" s="382">
        <f t="shared" si="45"/>
        <v>288.88100138840372</v>
      </c>
      <c r="DC27" s="521"/>
      <c r="DE27" s="2"/>
      <c r="DF27" s="592">
        <v>16000</v>
      </c>
      <c r="DG27" s="382">
        <f t="shared" si="46"/>
        <v>12.814255704562013</v>
      </c>
      <c r="DH27" s="382">
        <f t="shared" si="47"/>
        <v>25.626656347749506</v>
      </c>
      <c r="DI27" s="382">
        <f t="shared" si="48"/>
        <v>38.435351823317902</v>
      </c>
      <c r="DJ27" s="382">
        <f t="shared" si="49"/>
        <v>51.238501904201847</v>
      </c>
      <c r="DK27" s="382">
        <f t="shared" si="50"/>
        <v>64.034281104460419</v>
      </c>
      <c r="DL27" s="382">
        <f t="shared" si="51"/>
        <v>76.820883449329671</v>
      </c>
      <c r="DM27" s="382">
        <f t="shared" si="52"/>
        <v>89.596527124132564</v>
      </c>
      <c r="DN27" s="382">
        <f t="shared" si="53"/>
        <v>102.35945897463309</v>
      </c>
      <c r="DO27" s="382">
        <f t="shared" si="54"/>
        <v>115.10795883284713</v>
      </c>
      <c r="DP27" s="382">
        <f t="shared" si="55"/>
        <v>127.84034364439859</v>
      </c>
      <c r="DQ27" s="382">
        <f t="shared" si="56"/>
        <v>140.55497137573212</v>
      </c>
      <c r="DR27" s="382">
        <f t="shared" si="57"/>
        <v>153.25024468182525</v>
      </c>
      <c r="DS27" s="382">
        <f t="shared" si="58"/>
        <v>165.9246143176629</v>
      </c>
      <c r="DT27" s="382">
        <f t="shared" si="59"/>
        <v>178.57658227930702</v>
      </c>
      <c r="DU27" s="382">
        <f t="shared" si="60"/>
        <v>191.20470466322038</v>
      </c>
      <c r="DV27" s="382">
        <f t="shared" si="61"/>
        <v>203.80759423519117</v>
      </c>
      <c r="DW27" s="382">
        <f t="shared" si="62"/>
        <v>216.38392270294636</v>
      </c>
      <c r="DX27" s="382">
        <f t="shared" si="63"/>
        <v>228.93242268924027</v>
      </c>
      <c r="DY27" s="382">
        <f t="shared" si="64"/>
        <v>241.45188940476669</v>
      </c>
      <c r="DZ27" s="382">
        <f t="shared" si="65"/>
        <v>253.94118202275104</v>
      </c>
      <c r="EA27" s="382">
        <f t="shared" si="66"/>
        <v>266.39922475933696</v>
      </c>
      <c r="EB27" s="382">
        <f t="shared" si="67"/>
        <v>278.8250076661044</v>
      </c>
      <c r="EC27" s="382">
        <f t="shared" si="68"/>
        <v>291.21758714292031</v>
      </c>
      <c r="ED27" s="382">
        <f t="shared" si="69"/>
        <v>303.57608618115802</v>
      </c>
      <c r="EE27" s="382">
        <f t="shared" si="70"/>
        <v>315.89969434879646</v>
      </c>
      <c r="EF27" s="382">
        <f t="shared" si="71"/>
        <v>328.18766753026932</v>
      </c>
      <c r="EG27" s="382">
        <f t="shared" si="72"/>
        <v>340.43932743498254</v>
      </c>
      <c r="EH27" s="382">
        <f t="shared" si="73"/>
        <v>352.65406088936214</v>
      </c>
      <c r="EI27" s="382">
        <f t="shared" si="74"/>
        <v>364.83131892789089</v>
      </c>
      <c r="EJ27" s="382">
        <f t="shared" si="75"/>
        <v>376.97061569912069</v>
      </c>
      <c r="EK27" s="382">
        <f t="shared" si="76"/>
        <v>389.07152720287718</v>
      </c>
      <c r="EL27" s="382">
        <f t="shared" si="77"/>
        <v>401.13368987498808</v>
      </c>
      <c r="EM27" s="382">
        <f t="shared" si="78"/>
        <v>413.15679903581247</v>
      </c>
      <c r="EN27" s="382">
        <f t="shared" si="79"/>
        <v>425.14060721859204</v>
      </c>
      <c r="EO27" s="382">
        <f t="shared" si="80"/>
        <v>437.08492239335874</v>
      </c>
      <c r="EP27" s="382">
        <f t="shared" si="81"/>
        <v>448.98960610161248</v>
      </c>
      <c r="EQ27" s="382">
        <f t="shared" si="82"/>
        <v>460.8545715164762</v>
      </c>
      <c r="ER27" s="382">
        <f t="shared" si="83"/>
        <v>472.67978144235906</v>
      </c>
      <c r="ES27" s="382">
        <f t="shared" si="84"/>
        <v>484.46524626746697</v>
      </c>
      <c r="ET27" s="382">
        <f t="shared" si="85"/>
        <v>496.21102188175433</v>
      </c>
      <c r="EU27" s="521"/>
      <c r="EV27" s="522"/>
      <c r="EW27" s="537">
        <f t="shared" si="169"/>
        <v>160.00000000000003</v>
      </c>
      <c r="EX27" s="601">
        <v>16000</v>
      </c>
      <c r="EY27" s="382">
        <f t="shared" si="86"/>
        <v>89.322427364724348</v>
      </c>
      <c r="EZ27" s="382">
        <f t="shared" si="87"/>
        <v>99.387296935771388</v>
      </c>
      <c r="FA27" s="382">
        <f t="shared" si="88"/>
        <v>109.49537119846192</v>
      </c>
      <c r="FB27" s="382">
        <f t="shared" si="89"/>
        <v>119.64658781018088</v>
      </c>
      <c r="FC27" s="382">
        <f t="shared" si="90"/>
        <v>129.84085987144923</v>
      </c>
      <c r="FD27" s="382">
        <f t="shared" si="91"/>
        <v>140.07807630204931</v>
      </c>
      <c r="FE27" s="382">
        <f t="shared" si="92"/>
        <v>150.35810231888715</v>
      </c>
      <c r="FF27" s="382">
        <f t="shared" si="93"/>
        <v>160.68078001141916</v>
      </c>
      <c r="FG27" s="382">
        <f t="shared" si="94"/>
        <v>171.04592900966921</v>
      </c>
      <c r="FH27" s="382">
        <f t="shared" si="95"/>
        <v>181.45334723914138</v>
      </c>
      <c r="FI27" s="382">
        <f t="shared" si="96"/>
        <v>191.90281175628982</v>
      </c>
      <c r="FJ27" s="382">
        <f t="shared" si="97"/>
        <v>202.39407965765665</v>
      </c>
      <c r="FK27" s="382">
        <f t="shared" si="98"/>
        <v>212.92688905533291</v>
      </c>
      <c r="FL27" s="382">
        <f t="shared" si="99"/>
        <v>223.50096011103867</v>
      </c>
      <c r="FM27" s="382">
        <f t="shared" si="100"/>
        <v>234.11599612086351</v>
      </c>
      <c r="FN27" s="382">
        <f t="shared" si="101"/>
        <v>244.77168464255232</v>
      </c>
      <c r="FO27" s="382">
        <f t="shared" si="102"/>
        <v>255.46769865716021</v>
      </c>
      <c r="FP27" s="382">
        <f t="shared" si="103"/>
        <v>266.20369775693769</v>
      </c>
      <c r="FQ27" s="382">
        <f t="shared" si="104"/>
        <v>276.97932935143092</v>
      </c>
      <c r="FR27" s="382">
        <f t="shared" si="105"/>
        <v>287.79422988398773</v>
      </c>
      <c r="FS27" s="382">
        <f t="shared" si="106"/>
        <v>298.64802605113925</v>
      </c>
      <c r="FT27" s="382">
        <f t="shared" si="107"/>
        <v>309.54033601767702</v>
      </c>
      <c r="FU27" s="382">
        <f t="shared" si="108"/>
        <v>320.47077062064301</v>
      </c>
      <c r="FV27" s="382">
        <f t="shared" si="109"/>
        <v>331.43893455590614</v>
      </c>
      <c r="FW27" s="382">
        <f t="shared" si="110"/>
        <v>342.44442754148508</v>
      </c>
      <c r="FX27" s="382">
        <f t="shared" si="111"/>
        <v>353.48684545229554</v>
      </c>
      <c r="FY27" s="382">
        <f t="shared" si="112"/>
        <v>364.56578142153631</v>
      </c>
      <c r="FZ27" s="382">
        <f t="shared" si="113"/>
        <v>375.68082690448011</v>
      </c>
      <c r="GA27" s="382">
        <f t="shared" si="114"/>
        <v>386.83157270098206</v>
      </c>
      <c r="GB27" s="382">
        <f t="shared" si="115"/>
        <v>398.01760993357078</v>
      </c>
      <c r="GC27" s="382">
        <f t="shared" si="116"/>
        <v>409.23853097851975</v>
      </c>
      <c r="GD27" s="382">
        <f t="shared" si="117"/>
        <v>420.49393034781667</v>
      </c>
      <c r="GE27" s="382">
        <f t="shared" si="118"/>
        <v>431.78340552045034</v>
      </c>
      <c r="GF27" s="382">
        <f t="shared" si="119"/>
        <v>443.10655772189892</v>
      </c>
      <c r="GG27" s="382">
        <f t="shared" si="120"/>
        <v>454.46299265115562</v>
      </c>
      <c r="GH27" s="382">
        <f t="shared" si="121"/>
        <v>465.85232115503072</v>
      </c>
      <c r="GI27" s="382">
        <f t="shared" si="122"/>
        <v>477.27415984985333</v>
      </c>
      <c r="GJ27" s="382">
        <f t="shared" si="123"/>
        <v>488.72813169103512</v>
      </c>
      <c r="GK27" s="382">
        <f t="shared" si="124"/>
        <v>500.21386649126811</v>
      </c>
      <c r="GL27" s="382">
        <f t="shared" si="125"/>
        <v>511.73100138840374</v>
      </c>
      <c r="GM27" s="511"/>
      <c r="GN27" s="2"/>
      <c r="GO27" s="592">
        <v>16000</v>
      </c>
      <c r="GP27" s="477">
        <f t="shared" si="126"/>
        <v>5.9705513471940943</v>
      </c>
      <c r="GQ27" s="477">
        <f t="shared" si="127"/>
        <v>2.8782779769277016</v>
      </c>
      <c r="GR27" s="477">
        <f t="shared" si="128"/>
        <v>1.8488192771539413</v>
      </c>
      <c r="GS27" s="477">
        <f t="shared" si="129"/>
        <v>1.335091452007678</v>
      </c>
      <c r="GT27" s="477">
        <f t="shared" si="130"/>
        <v>1.0276773258317244</v>
      </c>
      <c r="GU27" s="477">
        <f t="shared" si="131"/>
        <v>0.82343745622820763</v>
      </c>
      <c r="GV27" s="477">
        <f t="shared" si="132"/>
        <v>0.67816886597146497</v>
      </c>
      <c r="GW27" s="477">
        <f t="shared" si="133"/>
        <v>0.56976972739997944</v>
      </c>
      <c r="GX27" s="477">
        <f t="shared" si="134"/>
        <v>0.48596092523933848</v>
      </c>
      <c r="GY27" s="477">
        <f t="shared" si="135"/>
        <v>0.41937468303333902</v>
      </c>
      <c r="GZ27" s="477">
        <f t="shared" si="136"/>
        <v>0.36532212185718027</v>
      </c>
      <c r="HA27" s="477">
        <f t="shared" si="137"/>
        <v>0.32067704086125759</v>
      </c>
      <c r="HB27" s="477">
        <f t="shared" si="138"/>
        <v>0.28327487715405558</v>
      </c>
      <c r="HC27" s="477">
        <f t="shared" si="139"/>
        <v>0.25156925537675812</v>
      </c>
      <c r="HD27" s="477">
        <f t="shared" si="140"/>
        <v>0.22442591845857143</v>
      </c>
      <c r="HE27" s="477">
        <f t="shared" si="141"/>
        <v>0.20099393529020876</v>
      </c>
      <c r="HF27" s="477">
        <f t="shared" si="142"/>
        <v>0.18062236540497686</v>
      </c>
      <c r="HG27" s="477">
        <f t="shared" si="143"/>
        <v>0.16280470293319074</v>
      </c>
      <c r="HH27" s="477">
        <f t="shared" si="144"/>
        <v>0.14714086534691187</v>
      </c>
      <c r="HI27" s="477">
        <f t="shared" si="145"/>
        <v>0.13331058630027065</v>
      </c>
      <c r="HJ27" s="477">
        <f t="shared" si="146"/>
        <v>0.12105441117907012</v>
      </c>
      <c r="HK27" s="477">
        <f t="shared" si="147"/>
        <v>0.11015987629185156</v>
      </c>
      <c r="HL27" s="477">
        <f t="shared" si="148"/>
        <v>0.10045129404690167</v>
      </c>
      <c r="HM27" s="477">
        <f t="shared" si="149"/>
        <v>9.1782092342151955E-2</v>
      </c>
      <c r="HN27" s="477">
        <f t="shared" si="150"/>
        <v>8.4028992960593407E-2</v>
      </c>
      <c r="HO27" s="477">
        <f t="shared" si="151"/>
        <v>7.7087533826032117E-2</v>
      </c>
      <c r="HP27" s="477">
        <f t="shared" si="152"/>
        <v>7.0868586682781134E-2</v>
      </c>
      <c r="HQ27" s="477">
        <f t="shared" si="153"/>
        <v>6.5295621315253016E-2</v>
      </c>
      <c r="HR27" s="477">
        <f t="shared" si="154"/>
        <v>6.0302536080899173E-2</v>
      </c>
      <c r="HS27" s="477">
        <f t="shared" si="155"/>
        <v>5.5831922590085292E-2</v>
      </c>
      <c r="HT27" s="477">
        <f t="shared" si="156"/>
        <v>5.1833666474202574E-2</v>
      </c>
      <c r="HU27" s="477">
        <f t="shared" si="157"/>
        <v>4.8263810698279036E-2</v>
      </c>
      <c r="HV27" s="477">
        <f t="shared" si="158"/>
        <v>4.5083625703623773E-2</v>
      </c>
      <c r="HW27" s="477">
        <f t="shared" si="159"/>
        <v>4.2258843776053219E-2</v>
      </c>
      <c r="HX27" s="477">
        <f t="shared" si="160"/>
        <v>3.9759024774039947E-2</v>
      </c>
      <c r="HY27" s="477">
        <f t="shared" si="161"/>
        <v>3.7557027655562208E-2</v>
      </c>
      <c r="HZ27" s="477">
        <f t="shared" si="162"/>
        <v>3.562856776997407E-2</v>
      </c>
      <c r="IA27" s="477">
        <f t="shared" si="163"/>
        <v>3.395184409983712E-2</v>
      </c>
      <c r="IB27" s="477">
        <f t="shared" si="164"/>
        <v>3.2507223882694225E-2</v>
      </c>
      <c r="IC27" s="477">
        <f t="shared" si="165"/>
        <v>3.127697455770697E-2</v>
      </c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</row>
    <row r="28" spans="1:311">
      <c r="I28" s="384"/>
      <c r="J28" s="252"/>
      <c r="K28" s="499">
        <v>17000</v>
      </c>
      <c r="L28" s="382">
        <f t="shared" si="170"/>
        <v>5.1815999999999995</v>
      </c>
      <c r="M28" s="502">
        <v>170</v>
      </c>
      <c r="N28" s="491">
        <f t="shared" si="166"/>
        <v>527.21780609798805</v>
      </c>
      <c r="O28" s="263">
        <f t="shared" si="167"/>
        <v>0.72175909072824673</v>
      </c>
      <c r="P28" s="383">
        <f t="shared" si="168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263">
        <f t="shared" si="1"/>
        <v>0.52032351946507582</v>
      </c>
      <c r="T28" s="492">
        <f>O28/Konstanten!$C$22</f>
        <v>0.5891910944720381</v>
      </c>
      <c r="U28" s="492">
        <f t="shared" si="2"/>
        <v>0.88311504424778675</v>
      </c>
      <c r="V28" s="492"/>
      <c r="W28" s="592">
        <v>17000</v>
      </c>
      <c r="X28" s="410">
        <f t="shared" si="174"/>
        <v>2.0957289732651124E-2</v>
      </c>
      <c r="Y28" s="410">
        <f t="shared" si="174"/>
        <v>4.1911270088966557E-2</v>
      </c>
      <c r="Z28" s="410">
        <f t="shared" si="174"/>
        <v>6.2858640923110831E-2</v>
      </c>
      <c r="AA28" s="410">
        <f t="shared" si="174"/>
        <v>8.3796120489075657E-2</v>
      </c>
      <c r="AB28" s="410">
        <f t="shared" si="174"/>
        <v>0.10472045448869141</v>
      </c>
      <c r="AC28" s="410">
        <f t="shared" si="174"/>
        <v>0.12562842493955517</v>
      </c>
      <c r="AD28" s="410">
        <f t="shared" si="174"/>
        <v>0.14651685880604437</v>
      </c>
      <c r="AE28" s="410">
        <f t="shared" si="174"/>
        <v>0.16738263634002234</v>
      </c>
      <c r="AF28" s="410">
        <f t="shared" si="174"/>
        <v>0.18822269908080541</v>
      </c>
      <c r="AG28" s="410">
        <f t="shared" si="174"/>
        <v>0.209034057468376</v>
      </c>
      <c r="AH28" s="410">
        <f t="shared" si="174"/>
        <v>0.22981379802810464</v>
      </c>
      <c r="AI28" s="410">
        <f t="shared" si="174"/>
        <v>0.25055909009033306</v>
      </c>
      <c r="AJ28" s="410">
        <f t="shared" si="174"/>
        <v>0.27126719201319149</v>
      </c>
      <c r="AK28" s="410">
        <f t="shared" si="174"/>
        <v>0.29193545688249745</v>
      </c>
      <c r="AL28" s="410">
        <f t="shared" si="174"/>
        <v>0.31256133766809641</v>
      </c>
      <c r="AM28" s="410">
        <f t="shared" si="174"/>
        <v>0.3331423918215487</v>
      </c>
      <c r="AN28" s="410">
        <f t="shared" si="175"/>
        <v>0.35367628530544715</v>
      </c>
      <c r="AO28" s="410">
        <f t="shared" si="175"/>
        <v>0.3741607960500789</v>
      </c>
      <c r="AP28" s="410">
        <f t="shared" si="175"/>
        <v>0.39459381683820155</v>
      </c>
      <c r="AQ28" s="410">
        <f t="shared" si="175"/>
        <v>0.41497335762359006</v>
      </c>
      <c r="AR28" s="410">
        <f t="shared" si="175"/>
        <v>0.43529754729343345</v>
      </c>
      <c r="AS28" s="410">
        <f t="shared" si="175"/>
        <v>0.45556463488890092</v>
      </c>
      <c r="AT28" s="410">
        <f t="shared" si="175"/>
        <v>0.47577299030182307</v>
      </c>
      <c r="AU28" s="410">
        <f t="shared" si="175"/>
        <v>0.49592110446878579</v>
      </c>
      <c r="AV28" s="410">
        <f t="shared" si="175"/>
        <v>0.51600758908673083</v>
      </c>
      <c r="AW28" s="410">
        <f t="shared" si="175"/>
        <v>0.53603117587658777</v>
      </c>
      <c r="AX28" s="410">
        <f t="shared" si="175"/>
        <v>0.55599071542330913</v>
      </c>
      <c r="AY28" s="410">
        <f t="shared" si="175"/>
        <v>0.57588517562230235</v>
      </c>
      <c r="AZ28" s="410">
        <f t="shared" si="175"/>
        <v>0.59571363976315905</v>
      </c>
      <c r="BA28" s="410">
        <f t="shared" si="175"/>
        <v>0.61547530428240182</v>
      </c>
      <c r="BB28" s="410">
        <f t="shared" si="175"/>
        <v>0.63516947621712228</v>
      </c>
      <c r="BC28" s="410">
        <f t="shared" si="175"/>
        <v>0.65479557039141567</v>
      </c>
      <c r="BD28" s="410">
        <f t="shared" si="176"/>
        <v>0.67435310636712309</v>
      </c>
      <c r="BE28" s="410">
        <f t="shared" si="176"/>
        <v>0.69384170518970734</v>
      </c>
      <c r="BF28" s="410">
        <f t="shared" si="176"/>
        <v>0.71326108595927962</v>
      </c>
      <c r="BG28" s="410">
        <f t="shared" si="176"/>
        <v>0.73261106225560124</v>
      </c>
      <c r="BH28" s="410">
        <f t="shared" si="176"/>
        <v>0.75189153844470646</v>
      </c>
      <c r="BI28" s="410">
        <f t="shared" si="176"/>
        <v>0.77110250589331386</v>
      </c>
      <c r="BJ28" s="410">
        <f t="shared" si="176"/>
        <v>0.79024403911571328</v>
      </c>
      <c r="BK28" s="410">
        <f t="shared" si="176"/>
        <v>0.80931629187621468</v>
      </c>
      <c r="BL28" s="253"/>
      <c r="BM28" s="521"/>
      <c r="BN28" s="592">
        <v>17000</v>
      </c>
      <c r="BO28" s="382">
        <f t="shared" si="6"/>
        <v>254.49195301645568</v>
      </c>
      <c r="BP28" s="382">
        <f t="shared" si="7"/>
        <v>254.55899794727594</v>
      </c>
      <c r="BQ28" s="382">
        <f t="shared" si="8"/>
        <v>254.67069250145045</v>
      </c>
      <c r="BR28" s="382">
        <f t="shared" si="9"/>
        <v>254.82696640879681</v>
      </c>
      <c r="BS28" s="382">
        <f t="shared" si="10"/>
        <v>255.02772174009371</v>
      </c>
      <c r="BT28" s="382">
        <f t="shared" si="11"/>
        <v>255.27283335106992</v>
      </c>
      <c r="BU28" s="382">
        <f t="shared" si="12"/>
        <v>255.56214944612751</v>
      </c>
      <c r="BV28" s="382">
        <f t="shared" si="13"/>
        <v>255.89549225662242</v>
      </c>
      <c r="BW28" s="382">
        <f t="shared" si="14"/>
        <v>256.27265882753778</v>
      </c>
      <c r="BX28" s="382">
        <f t="shared" si="15"/>
        <v>256.69342190550583</v>
      </c>
      <c r="BY28" s="382">
        <f t="shared" si="16"/>
        <v>257.15753092035141</v>
      </c>
      <c r="BZ28" s="382">
        <f t="shared" si="17"/>
        <v>257.66471305167437</v>
      </c>
      <c r="CA28" s="382">
        <f t="shared" si="18"/>
        <v>258.21467437144435</v>
      </c>
      <c r="CB28" s="382">
        <f t="shared" si="19"/>
        <v>258.80710105317524</v>
      </c>
      <c r="CC28" s="382">
        <f t="shared" si="20"/>
        <v>259.4416606379616</v>
      </c>
      <c r="CD28" s="382">
        <f t="shared" si="21"/>
        <v>260.11800334750694</v>
      </c>
      <c r="CE28" s="382">
        <f t="shared" si="22"/>
        <v>260.83576343423954</v>
      </c>
      <c r="CF28" s="382">
        <f t="shared" si="23"/>
        <v>261.59456055869998</v>
      </c>
      <c r="CG28" s="382">
        <f t="shared" si="24"/>
        <v>262.39400118458082</v>
      </c>
      <c r="CH28" s="382">
        <f t="shared" si="25"/>
        <v>263.23367998209693</v>
      </c>
      <c r="CI28" s="382">
        <f t="shared" si="26"/>
        <v>264.11318123075091</v>
      </c>
      <c r="CJ28" s="382">
        <f t="shared" si="27"/>
        <v>265.0320802130276</v>
      </c>
      <c r="CK28" s="382">
        <f t="shared" si="28"/>
        <v>265.98994459108246</v>
      </c>
      <c r="CL28" s="382">
        <f t="shared" si="29"/>
        <v>266.98633575907803</v>
      </c>
      <c r="CM28" s="382">
        <f t="shared" si="30"/>
        <v>268.0208101644518</v>
      </c>
      <c r="CN28" s="382">
        <f t="shared" si="31"/>
        <v>269.09292059205927</v>
      </c>
      <c r="CO28" s="382">
        <f t="shared" si="32"/>
        <v>270.20221740581121</v>
      </c>
      <c r="CP28" s="382">
        <f t="shared" si="33"/>
        <v>271.34824974311573</v>
      </c>
      <c r="CQ28" s="382">
        <f t="shared" si="34"/>
        <v>272.53056665811027</v>
      </c>
      <c r="CR28" s="382">
        <f t="shared" si="35"/>
        <v>273.74871821034975</v>
      </c>
      <c r="CS28" s="382">
        <f t="shared" si="36"/>
        <v>275.00225649626032</v>
      </c>
      <c r="CT28" s="382">
        <f t="shared" si="37"/>
        <v>276.29073662130133</v>
      </c>
      <c r="CU28" s="382">
        <f t="shared" si="38"/>
        <v>277.61371761136803</v>
      </c>
      <c r="CV28" s="382">
        <f t="shared" si="39"/>
        <v>278.97076326252613</v>
      </c>
      <c r="CW28" s="382">
        <f t="shared" si="40"/>
        <v>280.36144292868909</v>
      </c>
      <c r="CX28" s="382">
        <f t="shared" si="41"/>
        <v>281.78533224732035</v>
      </c>
      <c r="CY28" s="382">
        <f t="shared" si="42"/>
        <v>283.24201380367901</v>
      </c>
      <c r="CZ28" s="382">
        <f t="shared" si="43"/>
        <v>284.73107773450903</v>
      </c>
      <c r="DA28" s="382">
        <f t="shared" si="44"/>
        <v>286.25212227241821</v>
      </c>
      <c r="DB28" s="382">
        <f t="shared" si="45"/>
        <v>287.80475423248902</v>
      </c>
      <c r="DC28" s="521"/>
      <c r="DE28" s="2"/>
      <c r="DF28" s="592">
        <v>17000</v>
      </c>
      <c r="DG28" s="382">
        <f t="shared" si="46"/>
        <v>13.027457131644805</v>
      </c>
      <c r="DH28" s="382">
        <f t="shared" si="47"/>
        <v>26.052857090873918</v>
      </c>
      <c r="DI28" s="382">
        <f t="shared" si="48"/>
        <v>39.074148443129332</v>
      </c>
      <c r="DJ28" s="382">
        <f t="shared" si="49"/>
        <v>52.089291191541918</v>
      </c>
      <c r="DK28" s="382">
        <f t="shared" si="50"/>
        <v>65.096262401350586</v>
      </c>
      <c r="DL28" s="382">
        <f t="shared" si="51"/>
        <v>78.093061712378102</v>
      </c>
      <c r="DM28" s="382">
        <f t="shared" si="52"/>
        <v>91.077716704236224</v>
      </c>
      <c r="DN28" s="382">
        <f t="shared" si="53"/>
        <v>104.04828808106993</v>
      </c>
      <c r="DO28" s="382">
        <f t="shared" si="54"/>
        <v>117.0028746444917</v>
      </c>
      <c r="DP28" s="382">
        <f t="shared" si="55"/>
        <v>129.93961802610241</v>
      </c>
      <c r="DQ28" s="382">
        <f t="shared" si="56"/>
        <v>142.85670715365347</v>
      </c>
      <c r="DR28" s="382">
        <f t="shared" si="57"/>
        <v>155.75238242806998</v>
      </c>
      <c r="DS28" s="382">
        <f t="shared" si="58"/>
        <v>168.62493959167432</v>
      </c>
      <c r="DT28" s="382">
        <f t="shared" si="59"/>
        <v>181.47273327135363</v>
      </c>
      <c r="DU28" s="382">
        <f t="shared" si="60"/>
        <v>194.29418018384121</v>
      </c>
      <c r="DV28" s="382">
        <f t="shared" si="61"/>
        <v>207.08776199372738</v>
      </c>
      <c r="DW28" s="382">
        <f t="shared" si="62"/>
        <v>219.85202781816173</v>
      </c>
      <c r="DX28" s="382">
        <f t="shared" si="63"/>
        <v>232.58559637558079</v>
      </c>
      <c r="DY28" s="382">
        <f t="shared" si="64"/>
        <v>245.28715777894081</v>
      </c>
      <c r="DZ28" s="382">
        <f t="shared" si="65"/>
        <v>257.95547497697146</v>
      </c>
      <c r="EA28" s="382">
        <f t="shared" si="66"/>
        <v>270.58938484971571</v>
      </c>
      <c r="EB28" s="382">
        <f t="shared" si="67"/>
        <v>283.18779896725738</v>
      </c>
      <c r="EC28" s="382">
        <f t="shared" si="68"/>
        <v>295.7497040227916</v>
      </c>
      <c r="ED28" s="382">
        <f t="shared" si="69"/>
        <v>308.27416195327748</v>
      </c>
      <c r="EE28" s="382">
        <f t="shared" si="70"/>
        <v>320.76030976264974</v>
      </c>
      <c r="EF28" s="382">
        <f t="shared" si="71"/>
        <v>333.20735906407828</v>
      </c>
      <c r="EG28" s="382">
        <f t="shared" si="72"/>
        <v>345.61459535891134</v>
      </c>
      <c r="EH28" s="382">
        <f t="shared" si="73"/>
        <v>357.98137707094776</v>
      </c>
      <c r="EI28" s="382">
        <f t="shared" si="74"/>
        <v>370.30713435524569</v>
      </c>
      <c r="EJ28" s="382">
        <f t="shared" si="75"/>
        <v>382.59136770118675</v>
      </c>
      <c r="EK28" s="382">
        <f t="shared" si="76"/>
        <v>394.83364634960799</v>
      </c>
      <c r="EL28" s="382">
        <f t="shared" si="77"/>
        <v>407.03360654383528</v>
      </c>
      <c r="EM28" s="382">
        <f t="shared" si="78"/>
        <v>419.19094963420531</v>
      </c>
      <c r="EN28" s="382">
        <f t="shared" si="79"/>
        <v>431.30544005523944</v>
      </c>
      <c r="EO28" s="382">
        <f t="shared" si="80"/>
        <v>443.37690319412729</v>
      </c>
      <c r="EP28" s="382">
        <f t="shared" si="81"/>
        <v>455.40522316843845</v>
      </c>
      <c r="EQ28" s="382">
        <f t="shared" si="82"/>
        <v>467.39034053024784</v>
      </c>
      <c r="ER28" s="382">
        <f t="shared" si="83"/>
        <v>479.33224991294054</v>
      </c>
      <c r="ES28" s="382">
        <f t="shared" si="84"/>
        <v>491.23099763604216</v>
      </c>
      <c r="ET28" s="382">
        <f t="shared" si="85"/>
        <v>503.08667928242534</v>
      </c>
      <c r="EU28" s="521"/>
      <c r="EV28" s="522"/>
      <c r="EW28" s="537">
        <f t="shared" si="169"/>
        <v>170.00000000000003</v>
      </c>
      <c r="EX28" s="601">
        <v>17000</v>
      </c>
      <c r="EY28" s="382">
        <f t="shared" si="86"/>
        <v>93.341953016455733</v>
      </c>
      <c r="EZ28" s="382">
        <f t="shared" si="87"/>
        <v>103.40899794727599</v>
      </c>
      <c r="FA28" s="382">
        <f t="shared" si="88"/>
        <v>113.5206925014505</v>
      </c>
      <c r="FB28" s="382">
        <f t="shared" si="89"/>
        <v>123.67696640879686</v>
      </c>
      <c r="FC28" s="382">
        <f t="shared" si="90"/>
        <v>133.87772174009376</v>
      </c>
      <c r="FD28" s="382">
        <f t="shared" si="91"/>
        <v>144.12283335106997</v>
      </c>
      <c r="FE28" s="382">
        <f t="shared" si="92"/>
        <v>154.41214944612756</v>
      </c>
      <c r="FF28" s="382">
        <f t="shared" si="93"/>
        <v>164.74549225662247</v>
      </c>
      <c r="FG28" s="382">
        <f t="shared" si="94"/>
        <v>175.12265882753783</v>
      </c>
      <c r="FH28" s="382">
        <f t="shared" si="95"/>
        <v>185.54342190550588</v>
      </c>
      <c r="FI28" s="382">
        <f t="shared" si="96"/>
        <v>196.00753092035146</v>
      </c>
      <c r="FJ28" s="382">
        <f t="shared" si="97"/>
        <v>206.51471305167442</v>
      </c>
      <c r="FK28" s="382">
        <f t="shared" si="98"/>
        <v>217.0646743714444</v>
      </c>
      <c r="FL28" s="382">
        <f t="shared" si="99"/>
        <v>227.6571010531753</v>
      </c>
      <c r="FM28" s="382">
        <f t="shared" si="100"/>
        <v>238.29166063796166</v>
      </c>
      <c r="FN28" s="382">
        <f t="shared" si="101"/>
        <v>248.96800334750696</v>
      </c>
      <c r="FO28" s="382">
        <f t="shared" si="102"/>
        <v>259.68576343423956</v>
      </c>
      <c r="FP28" s="382">
        <f t="shared" si="103"/>
        <v>270.4445605587</v>
      </c>
      <c r="FQ28" s="382">
        <f t="shared" si="104"/>
        <v>281.24400118458084</v>
      </c>
      <c r="FR28" s="382">
        <f t="shared" si="105"/>
        <v>292.08367998209695</v>
      </c>
      <c r="FS28" s="382">
        <f t="shared" si="106"/>
        <v>302.96318123075093</v>
      </c>
      <c r="FT28" s="382">
        <f t="shared" si="107"/>
        <v>313.88208021302762</v>
      </c>
      <c r="FU28" s="382">
        <f t="shared" si="108"/>
        <v>324.83994459108249</v>
      </c>
      <c r="FV28" s="382">
        <f t="shared" si="109"/>
        <v>335.83633575907805</v>
      </c>
      <c r="FW28" s="382">
        <f t="shared" si="110"/>
        <v>346.87081016445183</v>
      </c>
      <c r="FX28" s="382">
        <f t="shared" si="111"/>
        <v>357.94292059205929</v>
      </c>
      <c r="FY28" s="382">
        <f t="shared" si="112"/>
        <v>369.05221740581123</v>
      </c>
      <c r="FZ28" s="382">
        <f t="shared" si="113"/>
        <v>380.19824974311575</v>
      </c>
      <c r="GA28" s="382">
        <f t="shared" si="114"/>
        <v>391.3805666581103</v>
      </c>
      <c r="GB28" s="382">
        <f t="shared" si="115"/>
        <v>402.59871821034977</v>
      </c>
      <c r="GC28" s="382">
        <f t="shared" si="116"/>
        <v>413.85225649626034</v>
      </c>
      <c r="GD28" s="382">
        <f t="shared" si="117"/>
        <v>425.14073662130136</v>
      </c>
      <c r="GE28" s="382">
        <f t="shared" si="118"/>
        <v>436.46371761136805</v>
      </c>
      <c r="GF28" s="382">
        <f t="shared" si="119"/>
        <v>447.82076326252616</v>
      </c>
      <c r="GG28" s="382">
        <f t="shared" si="120"/>
        <v>459.21144292868911</v>
      </c>
      <c r="GH28" s="382">
        <f t="shared" si="121"/>
        <v>470.63533224732038</v>
      </c>
      <c r="GI28" s="382">
        <f t="shared" si="122"/>
        <v>482.09201380367904</v>
      </c>
      <c r="GJ28" s="382">
        <f t="shared" si="123"/>
        <v>493.58107773450905</v>
      </c>
      <c r="GK28" s="382">
        <f t="shared" si="124"/>
        <v>505.10212227241823</v>
      </c>
      <c r="GL28" s="382">
        <f t="shared" si="125"/>
        <v>516.65475423248904</v>
      </c>
      <c r="GM28" s="511"/>
      <c r="GN28" s="2"/>
      <c r="GO28" s="592">
        <v>17000</v>
      </c>
      <c r="GP28" s="477">
        <f t="shared" si="126"/>
        <v>6.165017092224403</v>
      </c>
      <c r="GQ28" s="477">
        <f t="shared" si="127"/>
        <v>2.9691999071955619</v>
      </c>
      <c r="GR28" s="477">
        <f t="shared" si="128"/>
        <v>1.9052633780791095</v>
      </c>
      <c r="GS28" s="477">
        <f t="shared" si="129"/>
        <v>1.3743261537964468</v>
      </c>
      <c r="GT28" s="477">
        <f t="shared" si="130"/>
        <v>1.0566114981328965</v>
      </c>
      <c r="GU28" s="477">
        <f t="shared" si="131"/>
        <v>0.84552673682950064</v>
      </c>
      <c r="GV28" s="477">
        <f t="shared" si="132"/>
        <v>0.69538889460264119</v>
      </c>
      <c r="GW28" s="477">
        <f t="shared" si="133"/>
        <v>0.58335610604433885</v>
      </c>
      <c r="GX28" s="477">
        <f t="shared" si="134"/>
        <v>0.49673808750118875</v>
      </c>
      <c r="GY28" s="477">
        <f t="shared" si="135"/>
        <v>0.4279203273341447</v>
      </c>
      <c r="GZ28" s="477">
        <f t="shared" si="136"/>
        <v>0.37205690111231632</v>
      </c>
      <c r="HA28" s="477">
        <f t="shared" si="137"/>
        <v>0.32591688057836066</v>
      </c>
      <c r="HB28" s="477">
        <f t="shared" si="138"/>
        <v>0.28726317054326012</v>
      </c>
      <c r="HC28" s="477">
        <f t="shared" si="139"/>
        <v>0.25449755976707988</v>
      </c>
      <c r="HD28" s="477">
        <f t="shared" si="140"/>
        <v>0.22644775264235922</v>
      </c>
      <c r="HE28" s="477">
        <f t="shared" si="141"/>
        <v>0.20223426507959519</v>
      </c>
      <c r="HF28" s="477">
        <f t="shared" si="142"/>
        <v>0.18118429932801924</v>
      </c>
      <c r="HG28" s="477">
        <f t="shared" si="143"/>
        <v>0.16277432813158516</v>
      </c>
      <c r="HH28" s="477">
        <f t="shared" si="144"/>
        <v>0.14659081107721619</v>
      </c>
      <c r="HI28" s="477">
        <f t="shared" si="145"/>
        <v>0.13230269684398918</v>
      </c>
      <c r="HJ28" s="477">
        <f t="shared" si="146"/>
        <v>0.11964178269230887</v>
      </c>
      <c r="HK28" s="477">
        <f t="shared" si="147"/>
        <v>0.10838843113194704</v>
      </c>
      <c r="HL28" s="477">
        <f t="shared" si="148"/>
        <v>9.8361013291323782E-2</v>
      </c>
      <c r="HM28" s="477">
        <f t="shared" si="149"/>
        <v>8.9407992000244046E-2</v>
      </c>
      <c r="HN28" s="477">
        <f t="shared" si="150"/>
        <v>8.1401905432510802E-2</v>
      </c>
      <c r="HO28" s="477">
        <f t="shared" si="151"/>
        <v>7.4234739585160803E-2</v>
      </c>
      <c r="HP28" s="477">
        <f t="shared" si="152"/>
        <v>6.7814329491960715E-2</v>
      </c>
      <c r="HQ28" s="477">
        <f t="shared" si="153"/>
        <v>6.2061531954397918E-2</v>
      </c>
      <c r="HR28" s="477">
        <f t="shared" si="154"/>
        <v>5.6907983529823888E-2</v>
      </c>
      <c r="HS28" s="477">
        <f t="shared" si="155"/>
        <v>5.2294307185700148E-2</v>
      </c>
      <c r="HT28" s="477">
        <f t="shared" si="156"/>
        <v>4.8168666278790739E-2</v>
      </c>
      <c r="HU28" s="477">
        <f t="shared" si="157"/>
        <v>4.4485589853908152E-2</v>
      </c>
      <c r="HV28" s="477">
        <f t="shared" si="158"/>
        <v>4.1205011683184758E-2</v>
      </c>
      <c r="HW28" s="477">
        <f t="shared" si="159"/>
        <v>3.8291479015825795E-2</v>
      </c>
      <c r="HX28" s="477">
        <f t="shared" si="160"/>
        <v>3.5713497073231286E-2</v>
      </c>
      <c r="HY28" s="477">
        <f t="shared" si="161"/>
        <v>3.344298287340644E-2</v>
      </c>
      <c r="HZ28" s="477">
        <f t="shared" si="162"/>
        <v>3.1454807681203581E-2</v>
      </c>
      <c r="IA28" s="477">
        <f t="shared" si="163"/>
        <v>2.972641174082586E-2</v>
      </c>
      <c r="IB28" s="477">
        <f t="shared" si="164"/>
        <v>2.8237478300694122E-2</v>
      </c>
      <c r="IC28" s="477">
        <f t="shared" si="165"/>
        <v>2.6969656539935515E-2</v>
      </c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</row>
    <row r="29" spans="1:311">
      <c r="I29" s="384"/>
      <c r="J29" s="252"/>
      <c r="K29" s="499">
        <v>18000</v>
      </c>
      <c r="L29" s="382">
        <f t="shared" si="170"/>
        <v>5.4863999999999997</v>
      </c>
      <c r="M29" s="502">
        <v>180</v>
      </c>
      <c r="N29" s="491">
        <f t="shared" si="166"/>
        <v>505.99836680068535</v>
      </c>
      <c r="O29" s="263">
        <f t="shared" si="167"/>
        <v>0.69814524597385319</v>
      </c>
      <c r="P29" s="383">
        <f t="shared" si="168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263">
        <f t="shared" si="1"/>
        <v>0.49938156111589965</v>
      </c>
      <c r="T29" s="492">
        <f>O29/Konstanten!$C$22</f>
        <v>0.5699144865092679</v>
      </c>
      <c r="U29" s="492">
        <f t="shared" si="2"/>
        <v>0.87623945861530361</v>
      </c>
      <c r="V29" s="492"/>
      <c r="W29" s="592">
        <v>18000</v>
      </c>
      <c r="X29" s="410">
        <f t="shared" si="174"/>
        <v>2.1392157873663213E-2</v>
      </c>
      <c r="Y29" s="410">
        <f t="shared" si="174"/>
        <v>4.2780642480175442E-2</v>
      </c>
      <c r="Z29" s="410">
        <f t="shared" si="174"/>
        <v>6.4161791252933684E-2</v>
      </c>
      <c r="AA29" s="410">
        <f t="shared" si="174"/>
        <v>8.5531962951968077E-2</v>
      </c>
      <c r="AB29" s="410">
        <f t="shared" si="174"/>
        <v>0.10688754814207055</v>
      </c>
      <c r="AC29" s="410">
        <f t="shared" si="174"/>
        <v>0.12822497945161149</v>
      </c>
      <c r="AD29" s="410">
        <f t="shared" si="174"/>
        <v>0.14954074154303235</v>
      </c>
      <c r="AE29" s="410">
        <f t="shared" si="174"/>
        <v>0.17083138073035264</v>
      </c>
      <c r="AF29" s="410">
        <f t="shared" si="174"/>
        <v>0.19209351418292203</v>
      </c>
      <c r="AG29" s="410">
        <f t="shared" si="174"/>
        <v>0.21332383866021976</v>
      </c>
      <c r="AH29" s="410">
        <f t="shared" si="174"/>
        <v>0.23451913872797839</v>
      </c>
      <c r="AI29" s="410">
        <f t="shared" si="174"/>
        <v>0.25567629441233986</v>
      </c>
      <c r="AJ29" s="410">
        <f t="shared" si="174"/>
        <v>0.27679228825515068</v>
      </c>
      <c r="AK29" s="410">
        <f t="shared" si="174"/>
        <v>0.29786421174037486</v>
      </c>
      <c r="AL29" s="410">
        <f t="shared" si="174"/>
        <v>0.31888927106851395</v>
      </c>
      <c r="AM29" s="410">
        <f t="shared" si="174"/>
        <v>0.33986479226285982</v>
      </c>
      <c r="AN29" s="410">
        <f t="shared" si="175"/>
        <v>0.36078822559810531</v>
      </c>
      <c r="AO29" s="410">
        <f t="shared" si="175"/>
        <v>0.38165714934851469</v>
      </c>
      <c r="AP29" s="410">
        <f t="shared" si="175"/>
        <v>0.4024692728590421</v>
      </c>
      <c r="AQ29" s="410">
        <f t="shared" si="175"/>
        <v>0.42322243894878692</v>
      </c>
      <c r="AR29" s="410">
        <f t="shared" si="175"/>
        <v>0.44391462566141493</v>
      </c>
      <c r="AS29" s="410">
        <f t="shared" si="175"/>
        <v>0.46454394738233817</v>
      </c>
      <c r="AT29" s="410">
        <f t="shared" si="175"/>
        <v>0.48510865534660402</v>
      </c>
      <c r="AU29" s="410">
        <f t="shared" si="175"/>
        <v>0.50560713756542375</v>
      </c>
      <c r="AV29" s="410">
        <f t="shared" si="175"/>
        <v>0.52603791820240031</v>
      </c>
      <c r="AW29" s="410">
        <f t="shared" si="175"/>
        <v>0.54639965643322741</v>
      </c>
      <c r="AX29" s="410">
        <f t="shared" si="175"/>
        <v>0.56669114482463512</v>
      </c>
      <c r="AY29" s="410">
        <f t="shared" si="175"/>
        <v>0.58691130726997098</v>
      </c>
      <c r="AZ29" s="410">
        <f t="shared" si="175"/>
        <v>0.60705919651969209</v>
      </c>
      <c r="BA29" s="410">
        <f t="shared" si="175"/>
        <v>0.62713399134564063</v>
      </c>
      <c r="BB29" s="410">
        <f t="shared" si="175"/>
        <v>0.64713499337793101</v>
      </c>
      <c r="BC29" s="410">
        <f t="shared" si="175"/>
        <v>0.66706162365297572</v>
      </c>
      <c r="BD29" s="410">
        <f t="shared" si="176"/>
        <v>0.68691341891042301</v>
      </c>
      <c r="BE29" s="410">
        <f t="shared" si="176"/>
        <v>0.70669002767567657</v>
      </c>
      <c r="BF29" s="410">
        <f t="shared" si="176"/>
        <v>0.72639120616343755</v>
      </c>
      <c r="BG29" s="410">
        <f t="shared" si="176"/>
        <v>0.74601681403603037</v>
      </c>
      <c r="BH29" s="410">
        <f t="shared" si="176"/>
        <v>0.76556681004864624</v>
      </c>
      <c r="BI29" s="410">
        <f t="shared" si="176"/>
        <v>0.78504124761165772</v>
      </c>
      <c r="BJ29" s="410">
        <f t="shared" si="176"/>
        <v>0.80444027029822784</v>
      </c>
      <c r="BK29" s="410">
        <f t="shared" si="176"/>
        <v>0.82376410732335925</v>
      </c>
      <c r="BL29" s="253"/>
      <c r="BM29" s="521"/>
      <c r="BN29" s="592">
        <v>18000</v>
      </c>
      <c r="BO29" s="382">
        <f t="shared" si="6"/>
        <v>252.5115089714449</v>
      </c>
      <c r="BP29" s="382">
        <f t="shared" si="7"/>
        <v>252.58082001421064</v>
      </c>
      <c r="BQ29" s="382">
        <f t="shared" si="8"/>
        <v>252.69628558974111</v>
      </c>
      <c r="BR29" s="382">
        <f t="shared" si="9"/>
        <v>252.85782672020107</v>
      </c>
      <c r="BS29" s="382">
        <f t="shared" si="10"/>
        <v>253.06533336548557</v>
      </c>
      <c r="BT29" s="382">
        <f t="shared" si="11"/>
        <v>253.31866494582849</v>
      </c>
      <c r="BU29" s="382">
        <f t="shared" si="12"/>
        <v>253.61765100490689</v>
      </c>
      <c r="BV29" s="382">
        <f t="shared" si="13"/>
        <v>253.96209200703609</v>
      </c>
      <c r="BW29" s="382">
        <f t="shared" si="14"/>
        <v>254.35176026084233</v>
      </c>
      <c r="BX29" s="382">
        <f t="shared" si="15"/>
        <v>254.78640096072715</v>
      </c>
      <c r="BY29" s="382">
        <f t="shared" si="16"/>
        <v>255.26573333649492</v>
      </c>
      <c r="BZ29" s="382">
        <f t="shared" si="17"/>
        <v>255.78945190073057</v>
      </c>
      <c r="CA29" s="382">
        <f t="shared" si="18"/>
        <v>256.35722778288226</v>
      </c>
      <c r="CB29" s="382">
        <f t="shared" si="19"/>
        <v>256.96871013853769</v>
      </c>
      <c r="CC29" s="382">
        <f t="shared" si="20"/>
        <v>257.62352762207951</v>
      </c>
      <c r="CD29" s="382">
        <f t="shared" si="21"/>
        <v>258.32128991076479</v>
      </c>
      <c r="CE29" s="382">
        <f t="shared" si="22"/>
        <v>259.06158926828283</v>
      </c>
      <c r="CF29" s="382">
        <f t="shared" si="23"/>
        <v>259.84400213600907</v>
      </c>
      <c r="CG29" s="382">
        <f t="shared" si="24"/>
        <v>260.66809074046569</v>
      </c>
      <c r="CH29" s="382">
        <f t="shared" si="25"/>
        <v>261.53340470592241</v>
      </c>
      <c r="CI29" s="382">
        <f t="shared" si="26"/>
        <v>262.43948266159134</v>
      </c>
      <c r="CJ29" s="382">
        <f t="shared" si="27"/>
        <v>263.38585383349931</v>
      </c>
      <c r="CK29" s="382">
        <f t="shared" si="28"/>
        <v>264.37203961180995</v>
      </c>
      <c r="CL29" s="382">
        <f t="shared" si="29"/>
        <v>265.39755508513338</v>
      </c>
      <c r="CM29" s="382">
        <f t="shared" si="30"/>
        <v>266.46191053416084</v>
      </c>
      <c r="CN29" s="382">
        <f t="shared" si="31"/>
        <v>267.56461287779615</v>
      </c>
      <c r="CO29" s="382">
        <f t="shared" si="32"/>
        <v>268.70516706580344</v>
      </c>
      <c r="CP29" s="382">
        <f t="shared" si="33"/>
        <v>269.88307741284007</v>
      </c>
      <c r="CQ29" s="382">
        <f t="shared" si="34"/>
        <v>271.09784886958204</v>
      </c>
      <c r="CR29" s="382">
        <f t="shared" si="35"/>
        <v>272.34898822746595</v>
      </c>
      <c r="CS29" s="382">
        <f t="shared" si="36"/>
        <v>273.63600525435641</v>
      </c>
      <c r="CT29" s="382">
        <f t="shared" si="37"/>
        <v>274.95841375919559</v>
      </c>
      <c r="CU29" s="382">
        <f t="shared" si="38"/>
        <v>276.31573258439505</v>
      </c>
      <c r="CV29" s="382">
        <f t="shared" si="39"/>
        <v>277.70748652537537</v>
      </c>
      <c r="CW29" s="382">
        <f t="shared" si="40"/>
        <v>279.1332071772664</v>
      </c>
      <c r="CX29" s="382">
        <f t="shared" si="41"/>
        <v>280.59243370931398</v>
      </c>
      <c r="CY29" s="382">
        <f t="shared" si="42"/>
        <v>282.08471356803244</v>
      </c>
      <c r="CZ29" s="382">
        <f t="shared" si="43"/>
        <v>283.60960311056471</v>
      </c>
      <c r="DA29" s="382">
        <f t="shared" si="44"/>
        <v>285.16666817008826</v>
      </c>
      <c r="DB29" s="382">
        <f t="shared" si="45"/>
        <v>286.75548455542287</v>
      </c>
      <c r="DC29" s="521"/>
      <c r="DE29" s="2"/>
      <c r="DF29" s="592">
        <v>18000</v>
      </c>
      <c r="DG29" s="382">
        <f t="shared" si="46"/>
        <v>13.245912803268492</v>
      </c>
      <c r="DH29" s="382">
        <f t="shared" si="47"/>
        <v>26.48955113863747</v>
      </c>
      <c r="DI29" s="382">
        <f t="shared" si="48"/>
        <v>39.728647163931022</v>
      </c>
      <c r="DJ29" s="382">
        <f t="shared" si="49"/>
        <v>52.960946242313476</v>
      </c>
      <c r="DK29" s="382">
        <f t="shared" si="50"/>
        <v>66.184213430292104</v>
      </c>
      <c r="DL29" s="382">
        <f t="shared" si="51"/>
        <v>79.39623982992299</v>
      </c>
      <c r="DM29" s="382">
        <f t="shared" si="52"/>
        <v>92.594848762488212</v>
      </c>
      <c r="DN29" s="382">
        <f t="shared" si="53"/>
        <v>105.77790172360605</v>
      </c>
      <c r="DO29" s="382">
        <f t="shared" si="54"/>
        <v>118.94330408214634</v>
      </c>
      <c r="DP29" s="382">
        <f t="shared" si="55"/>
        <v>132.08901048877297</v>
      </c>
      <c r="DQ29" s="382">
        <f t="shared" si="56"/>
        <v>145.21302996332471</v>
      </c>
      <c r="DR29" s="382">
        <f t="shared" si="57"/>
        <v>158.31343063422901</v>
      </c>
      <c r="DS29" s="382">
        <f t="shared" si="58"/>
        <v>171.38834410710393</v>
      </c>
      <c r="DT29" s="382">
        <f t="shared" si="59"/>
        <v>184.43596944395964</v>
      </c>
      <c r="DU29" s="382">
        <f t="shared" si="60"/>
        <v>197.45457673868913</v>
      </c>
      <c r="DV29" s="382">
        <f t="shared" si="61"/>
        <v>210.44251027883359</v>
      </c>
      <c r="DW29" s="382">
        <f t="shared" si="62"/>
        <v>223.3981912877548</v>
      </c>
      <c r="DX29" s="382">
        <f t="shared" si="63"/>
        <v>236.320120245483</v>
      </c>
      <c r="DY29" s="382">
        <f t="shared" si="64"/>
        <v>249.20687879033721</v>
      </c>
      <c r="DZ29" s="382">
        <f t="shared" si="65"/>
        <v>262.05713120713256</v>
      </c>
      <c r="EA29" s="382">
        <f t="shared" si="66"/>
        <v>274.86962551103176</v>
      </c>
      <c r="EB29" s="382">
        <f t="shared" si="67"/>
        <v>287.64319413929701</v>
      </c>
      <c r="EC29" s="382">
        <f t="shared" si="68"/>
        <v>300.37675426577249</v>
      </c>
      <c r="ED29" s="382">
        <f t="shared" si="69"/>
        <v>313.06930775539104</v>
      </c>
      <c r="EE29" s="382">
        <f t="shared" si="70"/>
        <v>325.71994077793784</v>
      </c>
      <c r="EF29" s="382">
        <f t="shared" si="71"/>
        <v>338.32782310198172</v>
      </c>
      <c r="EG29" s="382">
        <f t="shared" si="72"/>
        <v>350.89220709112692</v>
      </c>
      <c r="EH29" s="382">
        <f t="shared" si="73"/>
        <v>363.41242642573582</v>
      </c>
      <c r="EI29" s="382">
        <f t="shared" si="74"/>
        <v>375.887894573822</v>
      </c>
      <c r="EJ29" s="382">
        <f t="shared" si="75"/>
        <v>388.31810303518489</v>
      </c>
      <c r="EK29" s="382">
        <f t="shared" si="76"/>
        <v>400.70261938282658</v>
      </c>
      <c r="EL29" s="382">
        <f t="shared" si="77"/>
        <v>413.04108512550738</v>
      </c>
      <c r="EM29" s="382">
        <f t="shared" si="78"/>
        <v>425.33321341482883</v>
      </c>
      <c r="EN29" s="382">
        <f t="shared" si="79"/>
        <v>437.57878661955039</v>
      </c>
      <c r="EO29" s="382">
        <f t="shared" si="80"/>
        <v>449.77765378908401</v>
      </c>
      <c r="EP29" s="382">
        <f t="shared" si="81"/>
        <v>461.92972802707152</v>
      </c>
      <c r="EQ29" s="382">
        <f t="shared" si="82"/>
        <v>474.03498379494198</v>
      </c>
      <c r="ER29" s="382">
        <f t="shared" si="83"/>
        <v>486.09345416412003</v>
      </c>
      <c r="ES29" s="382">
        <f t="shared" si="84"/>
        <v>498.10522803436089</v>
      </c>
      <c r="ET29" s="382">
        <f t="shared" si="85"/>
        <v>510.07044733440108</v>
      </c>
      <c r="EU29" s="521"/>
      <c r="EV29" s="522"/>
      <c r="EW29" s="537">
        <f t="shared" si="169"/>
        <v>180.00000000000003</v>
      </c>
      <c r="EX29" s="601">
        <v>18000</v>
      </c>
      <c r="EY29" s="382">
        <f t="shared" si="86"/>
        <v>97.361508971444948</v>
      </c>
      <c r="EZ29" s="382">
        <f t="shared" si="87"/>
        <v>107.4308200142107</v>
      </c>
      <c r="FA29" s="382">
        <f t="shared" si="88"/>
        <v>117.54628558974116</v>
      </c>
      <c r="FB29" s="382">
        <f t="shared" si="89"/>
        <v>127.70782672020113</v>
      </c>
      <c r="FC29" s="382">
        <f t="shared" si="90"/>
        <v>137.91533336548562</v>
      </c>
      <c r="FD29" s="382">
        <f t="shared" si="91"/>
        <v>148.16866494582854</v>
      </c>
      <c r="FE29" s="382">
        <f t="shared" si="92"/>
        <v>158.46765100490694</v>
      </c>
      <c r="FF29" s="382">
        <f t="shared" si="93"/>
        <v>168.81209200703614</v>
      </c>
      <c r="FG29" s="382">
        <f t="shared" si="94"/>
        <v>179.20176026084238</v>
      </c>
      <c r="FH29" s="382">
        <f t="shared" si="95"/>
        <v>189.6364009607272</v>
      </c>
      <c r="FI29" s="382">
        <f t="shared" si="96"/>
        <v>200.11573333649497</v>
      </c>
      <c r="FJ29" s="382">
        <f t="shared" si="97"/>
        <v>210.63945190073062</v>
      </c>
      <c r="FK29" s="382">
        <f t="shared" si="98"/>
        <v>221.20722778288231</v>
      </c>
      <c r="FL29" s="382">
        <f t="shared" si="99"/>
        <v>231.81871013853774</v>
      </c>
      <c r="FM29" s="382">
        <f t="shared" si="100"/>
        <v>242.47352762207953</v>
      </c>
      <c r="FN29" s="382">
        <f t="shared" si="101"/>
        <v>253.17128991076481</v>
      </c>
      <c r="FO29" s="382">
        <f t="shared" si="102"/>
        <v>263.91158926828285</v>
      </c>
      <c r="FP29" s="382">
        <f t="shared" si="103"/>
        <v>274.69400213600909</v>
      </c>
      <c r="FQ29" s="382">
        <f t="shared" si="104"/>
        <v>285.51809074046571</v>
      </c>
      <c r="FR29" s="382">
        <f t="shared" si="105"/>
        <v>296.38340470592243</v>
      </c>
      <c r="FS29" s="382">
        <f t="shared" si="106"/>
        <v>307.28948266159136</v>
      </c>
      <c r="FT29" s="382">
        <f t="shared" si="107"/>
        <v>318.23585383349933</v>
      </c>
      <c r="FU29" s="382">
        <f t="shared" si="108"/>
        <v>329.22203961180998</v>
      </c>
      <c r="FV29" s="382">
        <f t="shared" si="109"/>
        <v>340.2475550851334</v>
      </c>
      <c r="FW29" s="382">
        <f t="shared" si="110"/>
        <v>351.31191053416086</v>
      </c>
      <c r="FX29" s="382">
        <f t="shared" si="111"/>
        <v>362.41461287779617</v>
      </c>
      <c r="FY29" s="382">
        <f t="shared" si="112"/>
        <v>373.55516706580346</v>
      </c>
      <c r="FZ29" s="382">
        <f t="shared" si="113"/>
        <v>384.73307741284009</v>
      </c>
      <c r="GA29" s="382">
        <f t="shared" si="114"/>
        <v>395.94784886958206</v>
      </c>
      <c r="GB29" s="382">
        <f t="shared" si="115"/>
        <v>407.19898822746597</v>
      </c>
      <c r="GC29" s="382">
        <f t="shared" si="116"/>
        <v>418.48600525435643</v>
      </c>
      <c r="GD29" s="382">
        <f t="shared" si="117"/>
        <v>429.80841375919562</v>
      </c>
      <c r="GE29" s="382">
        <f t="shared" si="118"/>
        <v>441.16573258439507</v>
      </c>
      <c r="GF29" s="382">
        <f t="shared" si="119"/>
        <v>452.5574865253754</v>
      </c>
      <c r="GG29" s="382">
        <f t="shared" si="120"/>
        <v>463.98320717726642</v>
      </c>
      <c r="GH29" s="382">
        <f t="shared" si="121"/>
        <v>475.442433709314</v>
      </c>
      <c r="GI29" s="382">
        <f t="shared" si="122"/>
        <v>486.93471356803246</v>
      </c>
      <c r="GJ29" s="382">
        <f t="shared" si="123"/>
        <v>498.45960311056473</v>
      </c>
      <c r="GK29" s="382">
        <f t="shared" si="124"/>
        <v>510.01666817008828</v>
      </c>
      <c r="GL29" s="382">
        <f t="shared" si="125"/>
        <v>521.60548455542289</v>
      </c>
      <c r="GM29" s="511"/>
      <c r="GN29" s="2"/>
      <c r="GO29" s="592">
        <v>18000</v>
      </c>
      <c r="GP29" s="477">
        <f t="shared" si="126"/>
        <v>6.3503057446837889</v>
      </c>
      <c r="GQ29" s="477">
        <f t="shared" si="127"/>
        <v>3.0555923145678703</v>
      </c>
      <c r="GR29" s="477">
        <f t="shared" si="128"/>
        <v>1.9587286248311895</v>
      </c>
      <c r="GS29" s="477">
        <f t="shared" si="129"/>
        <v>1.4113584779225143</v>
      </c>
      <c r="GT29" s="477">
        <f t="shared" si="130"/>
        <v>1.0838101144881573</v>
      </c>
      <c r="GU29" s="477">
        <f t="shared" si="131"/>
        <v>0.86619247036415037</v>
      </c>
      <c r="GV29" s="477">
        <f t="shared" si="132"/>
        <v>0.71140892957649016</v>
      </c>
      <c r="GW29" s="477">
        <f t="shared" si="133"/>
        <v>0.5959107645010413</v>
      </c>
      <c r="GX29" s="477">
        <f t="shared" si="134"/>
        <v>0.50661495107853627</v>
      </c>
      <c r="GY29" s="477">
        <f t="shared" si="135"/>
        <v>0.43567129664314902</v>
      </c>
      <c r="GZ29" s="477">
        <f t="shared" si="136"/>
        <v>0.3780838633216082</v>
      </c>
      <c r="HA29" s="477">
        <f t="shared" si="137"/>
        <v>0.33052168130571852</v>
      </c>
      <c r="HB29" s="477">
        <f t="shared" si="138"/>
        <v>0.2906783651789388</v>
      </c>
      <c r="HC29" s="477">
        <f t="shared" si="139"/>
        <v>0.25690618178996383</v>
      </c>
      <c r="HD29" s="477">
        <f t="shared" si="140"/>
        <v>0.22799649229183663</v>
      </c>
      <c r="HE29" s="477">
        <f t="shared" si="141"/>
        <v>0.20304252964534655</v>
      </c>
      <c r="HF29" s="477">
        <f t="shared" si="142"/>
        <v>0.18135060873587622</v>
      </c>
      <c r="HG29" s="477">
        <f t="shared" si="143"/>
        <v>0.16238093417803079</v>
      </c>
      <c r="HH29" s="477">
        <f t="shared" si="144"/>
        <v>0.1457071013704957</v>
      </c>
      <c r="HI29" s="477">
        <f t="shared" si="145"/>
        <v>0.13098774813213554</v>
      </c>
      <c r="HJ29" s="477">
        <f t="shared" si="146"/>
        <v>0.11794630669098231</v>
      </c>
      <c r="HK29" s="477">
        <f t="shared" si="147"/>
        <v>0.10635627860323096</v>
      </c>
      <c r="HL29" s="477">
        <f t="shared" si="148"/>
        <v>9.6030351671338915E-2</v>
      </c>
      <c r="HM29" s="477">
        <f t="shared" si="149"/>
        <v>8.6812238237602687E-2</v>
      </c>
      <c r="HN29" s="477">
        <f t="shared" si="150"/>
        <v>7.8570472827362306E-2</v>
      </c>
      <c r="HO29" s="477">
        <f t="shared" si="151"/>
        <v>7.1193641583991163E-2</v>
      </c>
      <c r="HP29" s="477">
        <f t="shared" si="152"/>
        <v>6.4586672250577959E-2</v>
      </c>
      <c r="HQ29" s="477">
        <f t="shared" si="153"/>
        <v>5.8667919522727707E-2</v>
      </c>
      <c r="HR29" s="477">
        <f t="shared" si="154"/>
        <v>5.3366853749051549E-2</v>
      </c>
      <c r="HS29" s="477">
        <f t="shared" si="155"/>
        <v>4.8622212162409327E-2</v>
      </c>
      <c r="HT29" s="477">
        <f t="shared" si="156"/>
        <v>4.4380508165682356E-2</v>
      </c>
      <c r="HU29" s="477">
        <f t="shared" si="157"/>
        <v>4.0594820315739986E-2</v>
      </c>
      <c r="HV29" s="477">
        <f t="shared" si="158"/>
        <v>3.7223801645898585E-2</v>
      </c>
      <c r="HW29" s="477">
        <f t="shared" si="159"/>
        <v>3.4230863935477134E-2</v>
      </c>
      <c r="HX29" s="477">
        <f t="shared" si="160"/>
        <v>3.1583501911466402E-2</v>
      </c>
      <c r="HY29" s="477">
        <f t="shared" si="161"/>
        <v>2.9252730150007941E-2</v>
      </c>
      <c r="HZ29" s="477">
        <f t="shared" si="162"/>
        <v>2.7212611334758888E-2</v>
      </c>
      <c r="IA29" s="477">
        <f t="shared" si="163"/>
        <v>2.5439859024041712E-2</v>
      </c>
      <c r="IB29" s="477">
        <f t="shared" si="164"/>
        <v>2.391350153607643E-2</v>
      </c>
      <c r="IC29" s="477">
        <f t="shared" si="165"/>
        <v>2.2614596241172673E-2</v>
      </c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  <c r="IV29" s="90"/>
      <c r="IW29" s="90"/>
      <c r="IX29" s="90"/>
      <c r="IY29" s="90"/>
      <c r="IZ29" s="90"/>
      <c r="JA29" s="90"/>
      <c r="JB29" s="90"/>
      <c r="JC29" s="90"/>
      <c r="JD29" s="90"/>
      <c r="JE29" s="90"/>
      <c r="JF29" s="90"/>
      <c r="JG29" s="90"/>
      <c r="JH29" s="90"/>
      <c r="JI29" s="90"/>
      <c r="JJ29" s="90"/>
      <c r="JK29" s="90"/>
      <c r="JL29" s="90"/>
      <c r="JM29" s="90"/>
      <c r="JN29" s="90"/>
      <c r="JO29" s="90"/>
      <c r="JP29" s="90"/>
      <c r="JQ29" s="90"/>
      <c r="JR29" s="90"/>
      <c r="JS29" s="90"/>
      <c r="JT29" s="90"/>
      <c r="JU29" s="90"/>
      <c r="JV29" s="90"/>
      <c r="JW29" s="90"/>
      <c r="JX29" s="90"/>
      <c r="JY29" s="90"/>
      <c r="JZ29" s="90"/>
      <c r="KA29" s="90"/>
      <c r="KB29" s="90"/>
      <c r="KC29" s="90"/>
      <c r="KD29" s="90"/>
      <c r="KE29" s="90"/>
      <c r="KF29" s="90"/>
      <c r="KG29" s="90"/>
      <c r="KH29" s="90"/>
      <c r="KI29" s="90"/>
      <c r="KJ29" s="90"/>
      <c r="KK29" s="90"/>
      <c r="KL29" s="90"/>
      <c r="KM29" s="90"/>
      <c r="KN29" s="90"/>
      <c r="KO29" s="90"/>
      <c r="KP29" s="90"/>
      <c r="KQ29" s="90"/>
      <c r="KR29" s="90"/>
      <c r="KS29" s="90"/>
      <c r="KT29" s="90"/>
      <c r="KU29" s="90"/>
      <c r="KV29" s="90"/>
      <c r="KW29" s="90"/>
      <c r="KX29" s="90"/>
      <c r="KY29" s="90"/>
    </row>
    <row r="30" spans="1:311">
      <c r="I30" s="384"/>
      <c r="J30" s="252"/>
      <c r="K30" s="499">
        <v>19000</v>
      </c>
      <c r="L30" s="382">
        <f t="shared" si="170"/>
        <v>5.7911999999999999</v>
      </c>
      <c r="M30" s="502">
        <v>190</v>
      </c>
      <c r="N30" s="491">
        <f t="shared" si="166"/>
        <v>485.4758325354876</v>
      </c>
      <c r="O30" s="263">
        <f t="shared" si="167"/>
        <v>0.67512704009573876</v>
      </c>
      <c r="P30" s="383">
        <f t="shared" si="168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263">
        <f t="shared" si="1"/>
        <v>0.4791273945575994</v>
      </c>
      <c r="T30" s="492">
        <f>O30/Konstanten!$C$22</f>
        <v>0.55112411436386832</v>
      </c>
      <c r="U30" s="492">
        <f t="shared" si="2"/>
        <v>0.86936387298282047</v>
      </c>
      <c r="V30" s="492"/>
      <c r="W30" s="592">
        <v>19000</v>
      </c>
      <c r="X30" s="410">
        <f t="shared" si="174"/>
        <v>2.1839580643279833E-2</v>
      </c>
      <c r="Y30" s="410">
        <f t="shared" si="174"/>
        <v>4.367509465085976E-2</v>
      </c>
      <c r="Z30" s="410">
        <f t="shared" si="174"/>
        <v>6.5502487762525444E-2</v>
      </c>
      <c r="AA30" s="410">
        <f t="shared" si="174"/>
        <v>8.7317730378769373E-2</v>
      </c>
      <c r="AB30" s="410">
        <f t="shared" si="174"/>
        <v>0.10911682966588088</v>
      </c>
      <c r="AC30" s="410">
        <f t="shared" si="174"/>
        <v>0.13089584139464153</v>
      </c>
      <c r="AD30" s="410">
        <f t="shared" si="174"/>
        <v>0.15265088142909078</v>
      </c>
      <c r="AE30" s="410">
        <f t="shared" si="174"/>
        <v>0.17437813678715405</v>
      </c>
      <c r="AF30" s="410">
        <f t="shared" si="174"/>
        <v>0.19607387620025135</v>
      </c>
      <c r="AG30" s="410">
        <f t="shared" si="174"/>
        <v>0.21773446010580627</v>
      </c>
      <c r="AH30" s="410">
        <f t="shared" si="174"/>
        <v>0.23935635001367891</v>
      </c>
      <c r="AI30" s="410">
        <f t="shared" si="174"/>
        <v>0.26093611719565013</v>
      </c>
      <c r="AJ30" s="410">
        <f t="shared" si="174"/>
        <v>0.28247045065514631</v>
      </c>
      <c r="AK30" s="410">
        <f t="shared" si="174"/>
        <v>0.30395616434296213</v>
      </c>
      <c r="AL30" s="410">
        <f t="shared" si="174"/>
        <v>0.32539020359353449</v>
      </c>
      <c r="AM30" s="410">
        <f t="shared" si="174"/>
        <v>0.34676965076475058</v>
      </c>
      <c r="AN30" s="410">
        <f t="shared" si="175"/>
        <v>0.36809173007270019</v>
      </c>
      <c r="AO30" s="410">
        <f t="shared" si="175"/>
        <v>0.38935381162093924</v>
      </c>
      <c r="AP30" s="410">
        <f t="shared" si="175"/>
        <v>0.41055341463135597</v>
      </c>
      <c r="AQ30" s="410">
        <f t="shared" si="175"/>
        <v>0.43168820989096118</v>
      </c>
      <c r="AR30" s="410">
        <f t="shared" si="175"/>
        <v>0.45275602143531196</v>
      </c>
      <c r="AS30" s="410">
        <f t="shared" si="175"/>
        <v>0.47375482749521775</v>
      </c>
      <c r="AT30" s="410">
        <f t="shared" si="175"/>
        <v>0.49468276073836964</v>
      </c>
      <c r="AU30" s="410">
        <f t="shared" si="175"/>
        <v>0.5155381078420066</v>
      </c>
      <c r="AV30" s="410">
        <f t="shared" si="175"/>
        <v>0.53631930843631637</v>
      </c>
      <c r="AW30" s="410">
        <f t="shared" si="175"/>
        <v>0.5570249534611319</v>
      </c>
      <c r="AX30" s="410">
        <f t="shared" si="175"/>
        <v>0.57765378298066372</v>
      </c>
      <c r="AY30" s="410">
        <f t="shared" si="175"/>
        <v>0.59820468350251998</v>
      </c>
      <c r="AZ30" s="410">
        <f t="shared" si="175"/>
        <v>0.618676684847977</v>
      </c>
      <c r="BA30" s="410">
        <f t="shared" si="175"/>
        <v>0.63906895662083518</v>
      </c>
      <c r="BB30" s="410">
        <f t="shared" si="175"/>
        <v>0.65938080432174173</v>
      </c>
      <c r="BC30" s="410">
        <f t="shared" si="175"/>
        <v>0.67961166515413973</v>
      </c>
      <c r="BD30" s="410">
        <f t="shared" si="176"/>
        <v>0.69976110356675325</v>
      </c>
      <c r="BE30" s="410">
        <f t="shared" si="176"/>
        <v>0.71982880657588699</v>
      </c>
      <c r="BF30" s="410">
        <f t="shared" si="176"/>
        <v>0.73981457890899893</v>
      </c>
      <c r="BG30" s="410">
        <f t="shared" si="176"/>
        <v>0.75971833800877064</v>
      </c>
      <c r="BH30" s="410">
        <f t="shared" si="176"/>
        <v>0.77954010893465009</v>
      </c>
      <c r="BI30" s="410">
        <f t="shared" si="176"/>
        <v>0.79928001919631275</v>
      </c>
      <c r="BJ30" s="410">
        <f t="shared" si="176"/>
        <v>0.8189382935509526</v>
      </c>
      <c r="BK30" s="410">
        <f t="shared" si="176"/>
        <v>0.8385152487937122</v>
      </c>
      <c r="BL30" s="253"/>
      <c r="BM30" s="521"/>
      <c r="BN30" s="592">
        <v>19000</v>
      </c>
      <c r="BO30" s="382">
        <f t="shared" si="6"/>
        <v>250.53109674769456</v>
      </c>
      <c r="BP30" s="382">
        <f t="shared" si="7"/>
        <v>250.60276919284706</v>
      </c>
      <c r="BQ30" s="382">
        <f t="shared" si="8"/>
        <v>250.72216403117329</v>
      </c>
      <c r="BR30" s="382">
        <f t="shared" si="9"/>
        <v>250.88919271964443</v>
      </c>
      <c r="BS30" s="382">
        <f t="shared" si="10"/>
        <v>251.1037319194028</v>
      </c>
      <c r="BT30" s="382">
        <f t="shared" si="11"/>
        <v>251.36562410940837</v>
      </c>
      <c r="BU30" s="382">
        <f t="shared" si="12"/>
        <v>251.67467836451362</v>
      </c>
      <c r="BV30" s="382">
        <f t="shared" si="13"/>
        <v>252.03067129006442</v>
      </c>
      <c r="BW30" s="382">
        <f t="shared" si="14"/>
        <v>252.43334810365158</v>
      </c>
      <c r="BX30" s="382">
        <f t="shared" si="15"/>
        <v>252.88242385333476</v>
      </c>
      <c r="BY30" s="382">
        <f t="shared" si="16"/>
        <v>253.37758476052812</v>
      </c>
      <c r="BZ30" s="382">
        <f t="shared" si="17"/>
        <v>253.91848967480897</v>
      </c>
      <c r="CA30" s="382">
        <f t="shared" si="18"/>
        <v>254.50477162717502</v>
      </c>
      <c r="CB30" s="382">
        <f t="shared" si="19"/>
        <v>255.13603946775197</v>
      </c>
      <c r="CC30" s="382">
        <f t="shared" si="20"/>
        <v>255.81187957364108</v>
      </c>
      <c r="CD30" s="382">
        <f t="shared" si="21"/>
        <v>256.5318576124788</v>
      </c>
      <c r="CE30" s="382">
        <f t="shared" si="22"/>
        <v>257.2955203473615</v>
      </c>
      <c r="CF30" s="382">
        <f t="shared" si="23"/>
        <v>258.10239746905228</v>
      </c>
      <c r="CG30" s="382">
        <f t="shared" si="24"/>
        <v>258.95200344181256</v>
      </c>
      <c r="CH30" s="382">
        <f t="shared" si="25"/>
        <v>259.84383934978189</v>
      </c>
      <c r="CI30" s="382">
        <f t="shared" si="26"/>
        <v>260.77739473153241</v>
      </c>
      <c r="CJ30" s="382">
        <f t="shared" si="27"/>
        <v>261.75214939124504</v>
      </c>
      <c r="CK30" s="382">
        <f t="shared" si="28"/>
        <v>262.76757517585224</v>
      </c>
      <c r="CL30" s="382">
        <f t="shared" si="29"/>
        <v>263.82313770846775</v>
      </c>
      <c r="CM30" s="382">
        <f t="shared" si="30"/>
        <v>264.91829806943713</v>
      </c>
      <c r="CN30" s="382">
        <f t="shared" si="31"/>
        <v>266.05251441738659</v>
      </c>
      <c r="CO30" s="382">
        <f t="shared" si="32"/>
        <v>267.22524354369835</v>
      </c>
      <c r="CP30" s="382">
        <f t="shared" si="33"/>
        <v>268.43594235488808</v>
      </c>
      <c r="CQ30" s="382">
        <f t="shared" si="34"/>
        <v>269.6840692783714</v>
      </c>
      <c r="CR30" s="382">
        <f t="shared" si="35"/>
        <v>270.96908558810253</v>
      </c>
      <c r="CS30" s="382">
        <f t="shared" si="36"/>
        <v>272.29045664749481</v>
      </c>
      <c r="CT30" s="382">
        <f t="shared" si="37"/>
        <v>273.64765306792236</v>
      </c>
      <c r="CU30" s="382">
        <f t="shared" si="38"/>
        <v>275.04015178192117</v>
      </c>
      <c r="CV30" s="382">
        <f t="shared" si="39"/>
        <v>276.46743703095609</v>
      </c>
      <c r="CW30" s="382">
        <f t="shared" si="40"/>
        <v>277.92900126831137</v>
      </c>
      <c r="CX30" s="382">
        <f t="shared" si="41"/>
        <v>279.42434597826326</v>
      </c>
      <c r="CY30" s="382">
        <f t="shared" si="42"/>
        <v>280.95298241324105</v>
      </c>
      <c r="CZ30" s="382">
        <f t="shared" si="43"/>
        <v>282.5144322511419</v>
      </c>
      <c r="DA30" s="382">
        <f t="shared" si="44"/>
        <v>284.10822817536865</v>
      </c>
      <c r="DB30" s="382">
        <f t="shared" si="45"/>
        <v>285.73391438048901</v>
      </c>
      <c r="DC30" s="521"/>
      <c r="DE30" s="2"/>
      <c r="DF30" s="592">
        <v>19000</v>
      </c>
      <c r="DG30" s="382">
        <f t="shared" si="46"/>
        <v>13.469794901127226</v>
      </c>
      <c r="DH30" s="382">
        <f t="shared" si="47"/>
        <v>26.93708166120037</v>
      </c>
      <c r="DI30" s="382">
        <f t="shared" si="48"/>
        <v>40.399359771878409</v>
      </c>
      <c r="DJ30" s="382">
        <f t="shared" si="49"/>
        <v>53.854143934574971</v>
      </c>
      <c r="DK30" s="382">
        <f t="shared" si="50"/>
        <v>67.298971526402028</v>
      </c>
      <c r="DL30" s="382">
        <f t="shared" si="51"/>
        <v>80.731409901811872</v>
      </c>
      <c r="DM30" s="382">
        <f t="shared" si="52"/>
        <v>94.149063478416252</v>
      </c>
      <c r="DN30" s="382">
        <f t="shared" si="53"/>
        <v>107.54958055874688</v>
      </c>
      <c r="DO30" s="382">
        <f t="shared" si="54"/>
        <v>120.93065984300713</v>
      </c>
      <c r="DP30" s="382">
        <f t="shared" si="55"/>
        <v>134.2900565920587</v>
      </c>
      <c r="DQ30" s="382">
        <f t="shared" si="56"/>
        <v>147.62558840426931</v>
      </c>
      <c r="DR30" s="382">
        <f t="shared" si="57"/>
        <v>160.93514057484504</v>
      </c>
      <c r="DS30" s="382">
        <f t="shared" si="58"/>
        <v>174.21667101124328</v>
      </c>
      <c r="DT30" s="382">
        <f t="shared" si="59"/>
        <v>187.46821468354696</v>
      </c>
      <c r="DU30" s="382">
        <f t="shared" si="60"/>
        <v>200.68788759410529</v>
      </c>
      <c r="DV30" s="382">
        <f t="shared" si="61"/>
        <v>213.87389025594567</v>
      </c>
      <c r="DW30" s="382">
        <f t="shared" si="62"/>
        <v>227.0245106746589</v>
      </c>
      <c r="DX30" s="382">
        <f t="shared" si="63"/>
        <v>240.13812683349056</v>
      </c>
      <c r="DY30" s="382">
        <f t="shared" si="64"/>
        <v>253.21320868601228</v>
      </c>
      <c r="DZ30" s="382">
        <f t="shared" si="65"/>
        <v>266.24831966520571</v>
      </c>
      <c r="EA30" s="382">
        <f t="shared" si="66"/>
        <v>279.24211772173231</v>
      </c>
      <c r="EB30" s="382">
        <f t="shared" si="67"/>
        <v>292.19335590782418</v>
      </c>
      <c r="EC30" s="382">
        <f t="shared" si="68"/>
        <v>305.10088252631169</v>
      </c>
      <c r="ED30" s="382">
        <f t="shared" si="69"/>
        <v>317.96364086706063</v>
      </c>
      <c r="EE30" s="382">
        <f t="shared" si="70"/>
        <v>330.78066855530375</v>
      </c>
      <c r="EF30" s="382">
        <f t="shared" si="71"/>
        <v>343.5510965381153</v>
      </c>
      <c r="EG30" s="382">
        <f t="shared" si="72"/>
        <v>356.27414773662417</v>
      </c>
      <c r="EH30" s="382">
        <f t="shared" si="73"/>
        <v>368.94913539249069</v>
      </c>
      <c r="EI30" s="382">
        <f t="shared" si="74"/>
        <v>381.57546113761242</v>
      </c>
      <c r="EJ30" s="382">
        <f t="shared" si="75"/>
        <v>394.15261281625357</v>
      </c>
      <c r="EK30" s="382">
        <f t="shared" si="76"/>
        <v>406.68016208851174</v>
      </c>
      <c r="EL30" s="382">
        <f t="shared" si="77"/>
        <v>419.1577618435922</v>
      </c>
      <c r="EM30" s="382">
        <f t="shared" si="78"/>
        <v>431.58514345058808</v>
      </c>
      <c r="EN30" s="382">
        <f t="shared" si="79"/>
        <v>443.96211387345841</v>
      </c>
      <c r="EO30" s="382">
        <f t="shared" si="80"/>
        <v>456.28855267577467</v>
      </c>
      <c r="EP30" s="382">
        <f t="shared" si="81"/>
        <v>468.56440893942806</v>
      </c>
      <c r="EQ30" s="382">
        <f t="shared" si="82"/>
        <v>480.78969812010098</v>
      </c>
      <c r="ER30" s="382">
        <f t="shared" si="83"/>
        <v>492.96449886074936</v>
      </c>
      <c r="ES30" s="382">
        <f t="shared" si="84"/>
        <v>505.0889497827759</v>
      </c>
      <c r="ET30" s="382">
        <f t="shared" si="85"/>
        <v>517.16324627297251</v>
      </c>
      <c r="EU30" s="521"/>
      <c r="EV30" s="522"/>
      <c r="EW30" s="537">
        <f t="shared" si="169"/>
        <v>190.00000000000003</v>
      </c>
      <c r="EX30" s="601">
        <v>19000</v>
      </c>
      <c r="EY30" s="382">
        <f t="shared" si="86"/>
        <v>101.38109674769461</v>
      </c>
      <c r="EZ30" s="382">
        <f t="shared" si="87"/>
        <v>111.45276919284711</v>
      </c>
      <c r="FA30" s="382">
        <f t="shared" si="88"/>
        <v>121.57216403117334</v>
      </c>
      <c r="FB30" s="382">
        <f t="shared" si="89"/>
        <v>131.73919271964448</v>
      </c>
      <c r="FC30" s="382">
        <f t="shared" si="90"/>
        <v>141.95373191940286</v>
      </c>
      <c r="FD30" s="382">
        <f t="shared" si="91"/>
        <v>152.21562410940842</v>
      </c>
      <c r="FE30" s="382">
        <f t="shared" si="92"/>
        <v>162.52467836451368</v>
      </c>
      <c r="FF30" s="382">
        <f t="shared" si="93"/>
        <v>172.88067129006447</v>
      </c>
      <c r="FG30" s="382">
        <f t="shared" si="94"/>
        <v>183.28334810365163</v>
      </c>
      <c r="FH30" s="382">
        <f t="shared" si="95"/>
        <v>193.73242385333481</v>
      </c>
      <c r="FI30" s="382">
        <f t="shared" si="96"/>
        <v>204.22758476052817</v>
      </c>
      <c r="FJ30" s="382">
        <f t="shared" si="97"/>
        <v>214.76848967480902</v>
      </c>
      <c r="FK30" s="382">
        <f t="shared" si="98"/>
        <v>225.35477162717507</v>
      </c>
      <c r="FL30" s="382">
        <f t="shared" si="99"/>
        <v>235.98603946775202</v>
      </c>
      <c r="FM30" s="382">
        <f t="shared" si="100"/>
        <v>246.6618795736411</v>
      </c>
      <c r="FN30" s="382">
        <f t="shared" si="101"/>
        <v>257.38185761247883</v>
      </c>
      <c r="FO30" s="382">
        <f t="shared" si="102"/>
        <v>268.14552034736153</v>
      </c>
      <c r="FP30" s="382">
        <f t="shared" si="103"/>
        <v>278.9523974690523</v>
      </c>
      <c r="FQ30" s="382">
        <f t="shared" si="104"/>
        <v>289.80200344181259</v>
      </c>
      <c r="FR30" s="382">
        <f t="shared" si="105"/>
        <v>300.69383934978191</v>
      </c>
      <c r="FS30" s="382">
        <f t="shared" si="106"/>
        <v>311.62739473153243</v>
      </c>
      <c r="FT30" s="382">
        <f t="shared" si="107"/>
        <v>322.60214939124506</v>
      </c>
      <c r="FU30" s="382">
        <f t="shared" si="108"/>
        <v>333.61757517585227</v>
      </c>
      <c r="FV30" s="382">
        <f t="shared" si="109"/>
        <v>344.67313770846778</v>
      </c>
      <c r="FW30" s="382">
        <f t="shared" si="110"/>
        <v>355.76829806943715</v>
      </c>
      <c r="FX30" s="382">
        <f t="shared" si="111"/>
        <v>366.90251441738661</v>
      </c>
      <c r="FY30" s="382">
        <f t="shared" si="112"/>
        <v>378.07524354369838</v>
      </c>
      <c r="FZ30" s="382">
        <f t="shared" si="113"/>
        <v>389.28594235488811</v>
      </c>
      <c r="GA30" s="382">
        <f t="shared" si="114"/>
        <v>400.53406927837142</v>
      </c>
      <c r="GB30" s="382">
        <f t="shared" si="115"/>
        <v>411.81908558810255</v>
      </c>
      <c r="GC30" s="382">
        <f t="shared" si="116"/>
        <v>423.14045664749483</v>
      </c>
      <c r="GD30" s="382">
        <f t="shared" si="117"/>
        <v>434.49765306792239</v>
      </c>
      <c r="GE30" s="382">
        <f t="shared" si="118"/>
        <v>445.89015178192119</v>
      </c>
      <c r="GF30" s="382">
        <f t="shared" si="119"/>
        <v>457.31743703095611</v>
      </c>
      <c r="GG30" s="382">
        <f t="shared" si="120"/>
        <v>468.77900126831139</v>
      </c>
      <c r="GH30" s="382">
        <f t="shared" si="121"/>
        <v>480.27434597826328</v>
      </c>
      <c r="GI30" s="382">
        <f t="shared" si="122"/>
        <v>491.80298241324107</v>
      </c>
      <c r="GJ30" s="382">
        <f t="shared" si="123"/>
        <v>503.36443225114192</v>
      </c>
      <c r="GK30" s="382">
        <f t="shared" si="124"/>
        <v>514.95822817536873</v>
      </c>
      <c r="GL30" s="382">
        <f t="shared" si="125"/>
        <v>526.58391438048898</v>
      </c>
      <c r="GM30" s="511"/>
      <c r="GN30" s="2"/>
      <c r="GO30" s="592">
        <v>19000</v>
      </c>
      <c r="GP30" s="477">
        <f t="shared" si="126"/>
        <v>6.5265508860280033</v>
      </c>
      <c r="GQ30" s="477">
        <f t="shared" si="127"/>
        <v>3.1375220446905887</v>
      </c>
      <c r="GR30" s="477">
        <f t="shared" si="128"/>
        <v>2.0092596694019522</v>
      </c>
      <c r="GS30" s="477">
        <f t="shared" si="129"/>
        <v>1.4462220192319577</v>
      </c>
      <c r="GT30" s="477">
        <f t="shared" si="130"/>
        <v>1.1093001675919083</v>
      </c>
      <c r="GU30" s="477">
        <f t="shared" si="131"/>
        <v>0.88545727486411974</v>
      </c>
      <c r="GV30" s="477">
        <f t="shared" si="132"/>
        <v>0.72624848681338805</v>
      </c>
      <c r="GW30" s="477">
        <f t="shared" si="133"/>
        <v>0.607450911402037</v>
      </c>
      <c r="GX30" s="477">
        <f t="shared" si="134"/>
        <v>0.51560694650629635</v>
      </c>
      <c r="GY30" s="477">
        <f t="shared" si="135"/>
        <v>0.44264161301121419</v>
      </c>
      <c r="GZ30" s="477">
        <f t="shared" si="136"/>
        <v>0.3834158899421663</v>
      </c>
      <c r="HA30" s="477">
        <f t="shared" si="137"/>
        <v>0.33450338383324096</v>
      </c>
      <c r="HB30" s="477">
        <f t="shared" si="138"/>
        <v>0.29353161393281091</v>
      </c>
      <c r="HC30" s="477">
        <f t="shared" si="139"/>
        <v>0.25880560534544417</v>
      </c>
      <c r="HD30" s="477">
        <f t="shared" si="140"/>
        <v>0.2290820464088944</v>
      </c>
      <c r="HE30" s="477">
        <f t="shared" si="141"/>
        <v>0.20342813844395222</v>
      </c>
      <c r="HF30" s="477">
        <f t="shared" si="142"/>
        <v>0.1811302645273917</v>
      </c>
      <c r="HG30" s="477">
        <f t="shared" si="143"/>
        <v>0.16163310319512561</v>
      </c>
      <c r="HH30" s="477">
        <f t="shared" si="144"/>
        <v>0.14449797048767268</v>
      </c>
      <c r="HI30" s="477">
        <f t="shared" si="145"/>
        <v>0.12937366037798759</v>
      </c>
      <c r="HJ30" s="477">
        <f t="shared" si="146"/>
        <v>0.11597561741052397</v>
      </c>
      <c r="HK30" s="477">
        <f t="shared" si="147"/>
        <v>0.10407079034683352</v>
      </c>
      <c r="HL30" s="477">
        <f t="shared" si="148"/>
        <v>9.3466437767781005E-2</v>
      </c>
      <c r="HM30" s="477">
        <f t="shared" si="149"/>
        <v>8.400173292950272E-2</v>
      </c>
      <c r="HN30" s="477">
        <f t="shared" si="150"/>
        <v>7.5541384033316575E-2</v>
      </c>
      <c r="HO30" s="477">
        <f t="shared" si="151"/>
        <v>6.7970727250118337E-2</v>
      </c>
      <c r="HP30" s="477">
        <f t="shared" si="152"/>
        <v>6.1191910627179928E-2</v>
      </c>
      <c r="HQ30" s="477">
        <f t="shared" si="153"/>
        <v>5.512089611150052E-2</v>
      </c>
      <c r="HR30" s="477">
        <f t="shared" si="154"/>
        <v>4.9685082170212495E-2</v>
      </c>
      <c r="HS30" s="477">
        <f t="shared" si="155"/>
        <v>4.482140216100701E-2</v>
      </c>
      <c r="HT30" s="477">
        <f t="shared" si="156"/>
        <v>4.0474790986732713E-2</v>
      </c>
      <c r="HU30" s="477">
        <f t="shared" si="157"/>
        <v>3.6596939436026085E-2</v>
      </c>
      <c r="HV30" s="477">
        <f t="shared" si="158"/>
        <v>3.3145275152342876E-2</v>
      </c>
      <c r="HW30" s="477">
        <f t="shared" si="159"/>
        <v>3.0082123541974908E-2</v>
      </c>
      <c r="HX30" s="477">
        <f t="shared" si="160"/>
        <v>2.7374012605159679E-2</v>
      </c>
      <c r="HY30" s="477">
        <f t="shared" si="161"/>
        <v>2.4991093679821039E-2</v>
      </c>
      <c r="HZ30" s="477">
        <f t="shared" si="162"/>
        <v>2.290665614550871E-2</v>
      </c>
      <c r="IA30" s="477">
        <f t="shared" si="163"/>
        <v>2.1096718758504947E-2</v>
      </c>
      <c r="IB30" s="477">
        <f t="shared" si="164"/>
        <v>1.9539683845463899E-2</v>
      </c>
      <c r="IC30" s="477">
        <f t="shared" si="165"/>
        <v>1.8216043339135478E-2</v>
      </c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</row>
    <row r="31" spans="1:311" s="90" customFormat="1" ht="36">
      <c r="A31" s="173"/>
      <c r="B31" s="182"/>
      <c r="C31" s="91"/>
      <c r="D31" s="189"/>
      <c r="E31" s="91"/>
      <c r="F31" s="116"/>
      <c r="G31" s="116"/>
      <c r="H31" s="116"/>
      <c r="I31" s="384"/>
      <c r="J31" s="252"/>
      <c r="K31" s="499">
        <v>20000</v>
      </c>
      <c r="L31" s="382">
        <f t="shared" si="170"/>
        <v>6.0959999999999992</v>
      </c>
      <c r="M31" s="502">
        <v>200</v>
      </c>
      <c r="N31" s="491">
        <f t="shared" si="166"/>
        <v>465.63255632249945</v>
      </c>
      <c r="O31" s="263">
        <f t="shared" si="167"/>
        <v>0.65269398162953818</v>
      </c>
      <c r="P31" s="383">
        <f t="shared" si="168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263">
        <f t="shared" si="1"/>
        <v>0.45954360357512902</v>
      </c>
      <c r="T31" s="492">
        <f>O31/Konstanten!$C$22</f>
        <v>0.53281141357513317</v>
      </c>
      <c r="U31" s="492">
        <f t="shared" si="2"/>
        <v>0.86248828735033733</v>
      </c>
      <c r="V31" s="492"/>
      <c r="W31" s="598">
        <v>20000</v>
      </c>
      <c r="X31" s="410">
        <f t="shared" si="174"/>
        <v>2.2300023990811001E-2</v>
      </c>
      <c r="Y31" s="410">
        <f t="shared" si="174"/>
        <v>4.4595556020942166E-2</v>
      </c>
      <c r="Z31" s="410">
        <f t="shared" si="174"/>
        <v>6.6882118413601158E-2</v>
      </c>
      <c r="AA31" s="410">
        <f t="shared" si="174"/>
        <v>8.9155261950014109E-2</v>
      </c>
      <c r="AB31" s="410">
        <f t="shared" si="174"/>
        <v>0.11141057982531839</v>
      </c>
      <c r="AC31" s="410">
        <f t="shared" si="174"/>
        <v>0.13364372128131613</v>
      </c>
      <c r="AD31" s="410">
        <f t="shared" si="174"/>
        <v>0.15585040481548382</v>
      </c>
      <c r="AE31" s="410">
        <f t="shared" si="174"/>
        <v>0.17802643087189754</v>
      </c>
      <c r="AF31" s="410">
        <f t="shared" si="174"/>
        <v>0.20016769392685588</v>
      </c>
      <c r="AG31" s="410">
        <f t="shared" si="174"/>
        <v>0.22227019389035457</v>
      </c>
      <c r="AH31" s="410">
        <f t="shared" si="174"/>
        <v>0.2443300467537618</v>
      </c>
      <c r="AI31" s="410">
        <f t="shared" si="174"/>
        <v>0.26634349442410588</v>
      </c>
      <c r="AJ31" s="410">
        <f t="shared" si="174"/>
        <v>0.28830691369557748</v>
      </c>
      <c r="AK31" s="410">
        <f t="shared" si="174"/>
        <v>0.31021682431967318</v>
      </c>
      <c r="AL31" s="410">
        <f t="shared" si="174"/>
        <v>0.33206989614613769</v>
      </c>
      <c r="AM31" s="410">
        <f t="shared" si="174"/>
        <v>0.3538629553175211</v>
      </c>
      <c r="AN31" s="410">
        <f t="shared" si="175"/>
        <v>0.37559298951043013</v>
      </c>
      <c r="AO31" s="410">
        <f t="shared" si="175"/>
        <v>0.39725715222650143</v>
      </c>
      <c r="AP31" s="410">
        <f t="shared" si="175"/>
        <v>0.41885276614535732</v>
      </c>
      <c r="AQ31" s="410">
        <f t="shared" si="175"/>
        <v>0.44037732556038212</v>
      </c>
      <c r="AR31" s="410">
        <f t="shared" si="175"/>
        <v>0.46182849792578873</v>
      </c>
      <c r="AS31" s="410">
        <f t="shared" si="175"/>
        <v>0.48320412455042672</v>
      </c>
      <c r="AT31" s="410">
        <f t="shared" si="175"/>
        <v>0.50450222047954063</v>
      </c>
      <c r="AU31" s="410">
        <f t="shared" si="175"/>
        <v>0.52572097361074754</v>
      </c>
      <c r="AV31" s="410">
        <f t="shared" si="175"/>
        <v>0.54685874309442684</v>
      </c>
      <c r="AW31" s="410">
        <f t="shared" si="175"/>
        <v>0.56791405707184195</v>
      </c>
      <c r="AX31" s="410">
        <f t="shared" si="175"/>
        <v>0.58888560980639038</v>
      </c>
      <c r="AY31" s="410">
        <f t="shared" si="175"/>
        <v>0.60977225826479897</v>
      </c>
      <c r="AZ31" s="410">
        <f t="shared" si="175"/>
        <v>0.63057301820548772</v>
      </c>
      <c r="BA31" s="410">
        <f t="shared" si="175"/>
        <v>0.65128705983125701</v>
      </c>
      <c r="BB31" s="410">
        <f t="shared" si="175"/>
        <v>0.6719137030624962</v>
      </c>
      <c r="BC31" s="410">
        <f t="shared" si="175"/>
        <v>0.69245241248579392</v>
      </c>
      <c r="BD31" s="410">
        <f t="shared" si="176"/>
        <v>0.71290279203092943</v>
      </c>
      <c r="BE31" s="410">
        <f t="shared" si="176"/>
        <v>0.7332645794268936</v>
      </c>
      <c r="BF31" s="410">
        <f t="shared" si="176"/>
        <v>0.75353764048505134</v>
      </c>
      <c r="BG31" s="410">
        <f t="shared" si="176"/>
        <v>0.77372196325459053</v>
      </c>
      <c r="BH31" s="410">
        <f t="shared" si="176"/>
        <v>0.79381765209244648</v>
      </c>
      <c r="BI31" s="410">
        <f t="shared" si="176"/>
        <v>0.81382492168663934</v>
      </c>
      <c r="BJ31" s="410">
        <f t="shared" si="176"/>
        <v>0.83374409106874647</v>
      </c>
      <c r="BK31" s="410">
        <f t="shared" si="176"/>
        <v>0.85357557764799163</v>
      </c>
      <c r="BL31" s="253"/>
      <c r="BM31" s="521"/>
      <c r="BN31" s="598">
        <v>20000</v>
      </c>
      <c r="BO31" s="382">
        <f t="shared" si="6"/>
        <v>248.55071795209182</v>
      </c>
      <c r="BP31" s="382">
        <f t="shared" si="7"/>
        <v>248.62485189332631</v>
      </c>
      <c r="BQ31" s="382">
        <f t="shared" si="8"/>
        <v>248.74834218357756</v>
      </c>
      <c r="BR31" s="382">
        <f t="shared" si="9"/>
        <v>248.92108977148428</v>
      </c>
      <c r="BS31" s="382">
        <f t="shared" si="10"/>
        <v>249.14295671371121</v>
      </c>
      <c r="BT31" s="382">
        <f t="shared" si="11"/>
        <v>249.41376689397427</v>
      </c>
      <c r="BU31" s="382">
        <f t="shared" si="12"/>
        <v>249.73330693406601</v>
      </c>
      <c r="BV31" s="382">
        <f t="shared" si="13"/>
        <v>250.10132728715479</v>
      </c>
      <c r="BW31" s="382">
        <f t="shared" si="14"/>
        <v>250.51754350184146</v>
      </c>
      <c r="BX31" s="382">
        <f t="shared" si="15"/>
        <v>250.98163764387814</v>
      </c>
      <c r="BY31" s="382">
        <f t="shared" si="16"/>
        <v>251.49325986110355</v>
      </c>
      <c r="BZ31" s="382">
        <f t="shared" si="17"/>
        <v>252.05203007605178</v>
      </c>
      <c r="CA31" s="382">
        <f t="shared" si="18"/>
        <v>252.65753978984546</v>
      </c>
      <c r="CB31" s="382">
        <f t="shared" si="19"/>
        <v>253.30935398040762</v>
      </c>
      <c r="CC31" s="382">
        <f t="shared" si="20"/>
        <v>254.0070130777099</v>
      </c>
      <c r="CD31" s="382">
        <f t="shared" si="21"/>
        <v>254.75003499871232</v>
      </c>
      <c r="CE31" s="382">
        <f t="shared" si="22"/>
        <v>255.53791722482558</v>
      </c>
      <c r="CF31" s="382">
        <f t="shared" si="23"/>
        <v>256.3701389051306</v>
      </c>
      <c r="CG31" s="382">
        <f t="shared" si="24"/>
        <v>257.24616296919476</v>
      </c>
      <c r="CH31" s="382">
        <f t="shared" si="25"/>
        <v>258.16543823410723</v>
      </c>
      <c r="CI31" s="382">
        <f t="shared" si="26"/>
        <v>259.12740149129007</v>
      </c>
      <c r="CJ31" s="382">
        <f t="shared" si="27"/>
        <v>260.13147955970726</v>
      </c>
      <c r="CK31" s="382">
        <f t="shared" si="28"/>
        <v>261.17709129324885</v>
      </c>
      <c r="CL31" s="382">
        <f t="shared" si="29"/>
        <v>262.26364953130189</v>
      </c>
      <c r="CM31" s="382">
        <f t="shared" si="30"/>
        <v>263.39056298279235</v>
      </c>
      <c r="CN31" s="382">
        <f t="shared" si="31"/>
        <v>264.55723803528008</v>
      </c>
      <c r="CO31" s="382">
        <f t="shared" si="32"/>
        <v>265.76308048198024</v>
      </c>
      <c r="CP31" s="382">
        <f t="shared" si="33"/>
        <v>267.00749716085863</v>
      </c>
      <c r="CQ31" s="382">
        <f t="shared" si="34"/>
        <v>268.28989750117466</v>
      </c>
      <c r="CR31" s="382">
        <f t="shared" si="35"/>
        <v>269.60969497402914</v>
      </c>
      <c r="CS31" s="382">
        <f t="shared" si="36"/>
        <v>270.96630844457525</v>
      </c>
      <c r="CT31" s="382">
        <f t="shared" si="37"/>
        <v>272.35916342458876</v>
      </c>
      <c r="CU31" s="382">
        <f t="shared" si="38"/>
        <v>273.78769322504138</v>
      </c>
      <c r="CV31" s="382">
        <f t="shared" si="39"/>
        <v>275.25134000917791</v>
      </c>
      <c r="CW31" s="382">
        <f t="shared" si="40"/>
        <v>276.74955574737351</v>
      </c>
      <c r="CX31" s="382">
        <f t="shared" si="41"/>
        <v>278.28180307571716</v>
      </c>
      <c r="CY31" s="382">
        <f t="shared" si="42"/>
        <v>279.84755606086264</v>
      </c>
      <c r="CZ31" s="382">
        <f t="shared" si="43"/>
        <v>281.44630087418182</v>
      </c>
      <c r="DA31" s="382">
        <f t="shared" si="44"/>
        <v>283.07753637867341</v>
      </c>
      <c r="DB31" s="382">
        <f t="shared" si="45"/>
        <v>284.7407746324148</v>
      </c>
      <c r="DC31" s="521"/>
      <c r="DD31" s="2"/>
      <c r="DE31" s="2"/>
      <c r="DF31" s="598">
        <v>20000</v>
      </c>
      <c r="DG31" s="382">
        <f t="shared" si="46"/>
        <v>13.699282668118439</v>
      </c>
      <c r="DH31" s="382">
        <f t="shared" si="47"/>
        <v>27.395805848663571</v>
      </c>
      <c r="DI31" s="382">
        <f t="shared" si="48"/>
        <v>41.086818828896249</v>
      </c>
      <c r="DJ31" s="382">
        <f t="shared" si="49"/>
        <v>54.769588378320371</v>
      </c>
      <c r="DK31" s="382">
        <f t="shared" si="50"/>
        <v>68.441407322024318</v>
      </c>
      <c r="DL31" s="382">
        <f t="shared" si="51"/>
        <v>82.099602915512492</v>
      </c>
      <c r="DM31" s="382">
        <f t="shared" si="52"/>
        <v>95.741544959223759</v>
      </c>
      <c r="DN31" s="382">
        <f t="shared" si="53"/>
        <v>109.36465359478193</v>
      </c>
      <c r="DO31" s="382">
        <f t="shared" si="54"/>
        <v>122.96640672939866</v>
      </c>
      <c r="DP31" s="382">
        <f t="shared" si="55"/>
        <v>136.54434703999266</v>
      </c>
      <c r="DQ31" s="382">
        <f t="shared" si="56"/>
        <v>150.09608851423701</v>
      </c>
      <c r="DR31" s="382">
        <f t="shared" si="57"/>
        <v>163.61932249192878</v>
      </c>
      <c r="DS31" s="382">
        <f t="shared" si="58"/>
        <v>177.11182317633487</v>
      </c>
      <c r="DT31" s="382">
        <f t="shared" si="59"/>
        <v>190.57145259181794</v>
      </c>
      <c r="DU31" s="382">
        <f t="shared" si="60"/>
        <v>203.99616497063835</v>
      </c>
      <c r="DV31" s="382">
        <f t="shared" si="61"/>
        <v>217.38401055837554</v>
      </c>
      <c r="DW31" s="382">
        <f t="shared" si="62"/>
        <v>230.73313883371753</v>
      </c>
      <c r="DX31" s="382">
        <f t="shared" si="63"/>
        <v>244.04180114447857</v>
      </c>
      <c r="DY31" s="382">
        <f t="shared" si="64"/>
        <v>257.30835276737662</v>
      </c>
      <c r="DZ31" s="382">
        <f t="shared" si="65"/>
        <v>270.53125440437219</v>
      </c>
      <c r="EA31" s="382">
        <f t="shared" si="66"/>
        <v>283.7090731330573</v>
      </c>
      <c r="EB31" s="382">
        <f t="shared" si="67"/>
        <v>296.8404828328737</v>
      </c>
      <c r="EC31" s="382">
        <f t="shared" si="68"/>
        <v>309.92426411247504</v>
      </c>
      <c r="ED31" s="382">
        <f t="shared" si="69"/>
        <v>322.95930376665683</v>
      </c>
      <c r="EE31" s="382">
        <f t="shared" si="70"/>
        <v>335.94459379368874</v>
      </c>
      <c r="EF31" s="382">
        <f t="shared" si="71"/>
        <v>348.87923000580452</v>
      </c>
      <c r="EG31" s="382">
        <f t="shared" si="72"/>
        <v>361.76241026688024</v>
      </c>
      <c r="EH31" s="382">
        <f t="shared" si="73"/>
        <v>374.59343239220459</v>
      </c>
      <c r="EI31" s="382">
        <f t="shared" si="74"/>
        <v>387.3716917454945</v>
      </c>
      <c r="EJ31" s="382">
        <f t="shared" si="75"/>
        <v>400.09667856826718</v>
      </c>
      <c r="EK31" s="382">
        <f t="shared" si="76"/>
        <v>412.76797507609223</v>
      </c>
      <c r="EL31" s="382">
        <f t="shared" si="77"/>
        <v>425.38525235543699</v>
      </c>
      <c r="EM31" s="382">
        <f t="shared" si="78"/>
        <v>437.94826709365253</v>
      </c>
      <c r="EN31" s="382">
        <f t="shared" si="79"/>
        <v>450.45685817321311</v>
      </c>
      <c r="EO31" s="382">
        <f t="shared" si="80"/>
        <v>462.91094315976591</v>
      </c>
      <c r="EP31" s="382">
        <f t="shared" si="81"/>
        <v>475.31051471172458</v>
      </c>
      <c r="EQ31" s="382">
        <f t="shared" si="82"/>
        <v>487.65563693732315</v>
      </c>
      <c r="ER31" s="382">
        <f t="shared" si="83"/>
        <v>499.94644172305067</v>
      </c>
      <c r="ES31" s="382">
        <f t="shared" si="84"/>
        <v>512.18312505541212</v>
      </c>
      <c r="ET31" s="382">
        <f t="shared" si="85"/>
        <v>524.36594335596749</v>
      </c>
      <c r="EU31" s="521"/>
      <c r="EV31" s="522"/>
      <c r="EW31" s="523">
        <f t="shared" si="169"/>
        <v>200.00000000000003</v>
      </c>
      <c r="EX31" s="602">
        <v>20000</v>
      </c>
      <c r="EY31" s="382">
        <f t="shared" si="86"/>
        <v>105.40071795209187</v>
      </c>
      <c r="EZ31" s="382">
        <f t="shared" si="87"/>
        <v>115.47485189332636</v>
      </c>
      <c r="FA31" s="382">
        <f t="shared" si="88"/>
        <v>125.59834218357761</v>
      </c>
      <c r="FB31" s="382">
        <f t="shared" si="89"/>
        <v>135.77108977148433</v>
      </c>
      <c r="FC31" s="382">
        <f t="shared" si="90"/>
        <v>145.99295671371127</v>
      </c>
      <c r="FD31" s="382">
        <f t="shared" si="91"/>
        <v>156.26376689397432</v>
      </c>
      <c r="FE31" s="382">
        <f t="shared" si="92"/>
        <v>166.58330693406606</v>
      </c>
      <c r="FF31" s="382">
        <f t="shared" si="93"/>
        <v>176.95132728715484</v>
      </c>
      <c r="FG31" s="382">
        <f t="shared" si="94"/>
        <v>187.36754350184151</v>
      </c>
      <c r="FH31" s="382">
        <f t="shared" si="95"/>
        <v>197.8316376438782</v>
      </c>
      <c r="FI31" s="382">
        <f t="shared" si="96"/>
        <v>208.3432598611036</v>
      </c>
      <c r="FJ31" s="382">
        <f t="shared" si="97"/>
        <v>218.90203007605183</v>
      </c>
      <c r="FK31" s="382">
        <f t="shared" si="98"/>
        <v>229.50753978984551</v>
      </c>
      <c r="FL31" s="382">
        <f t="shared" si="99"/>
        <v>240.15935398040764</v>
      </c>
      <c r="FM31" s="382">
        <f t="shared" si="100"/>
        <v>250.85701307770992</v>
      </c>
      <c r="FN31" s="382">
        <f t="shared" si="101"/>
        <v>261.60003499871232</v>
      </c>
      <c r="FO31" s="382">
        <f t="shared" si="102"/>
        <v>272.38791722482563</v>
      </c>
      <c r="FP31" s="382">
        <f t="shared" si="103"/>
        <v>283.22013890513063</v>
      </c>
      <c r="FQ31" s="382">
        <f t="shared" si="104"/>
        <v>294.09616296919478</v>
      </c>
      <c r="FR31" s="382">
        <f t="shared" si="105"/>
        <v>305.01543823410725</v>
      </c>
      <c r="FS31" s="382">
        <f t="shared" si="106"/>
        <v>315.9774014912901</v>
      </c>
      <c r="FT31" s="382">
        <f t="shared" si="107"/>
        <v>326.98147955970728</v>
      </c>
      <c r="FU31" s="382">
        <f t="shared" si="108"/>
        <v>338.02709129324887</v>
      </c>
      <c r="FV31" s="382">
        <f t="shared" si="109"/>
        <v>349.11364953130192</v>
      </c>
      <c r="FW31" s="382">
        <f t="shared" si="110"/>
        <v>360.24056298279237</v>
      </c>
      <c r="FX31" s="382">
        <f t="shared" si="111"/>
        <v>371.4072380352801</v>
      </c>
      <c r="FY31" s="382">
        <f t="shared" si="112"/>
        <v>382.61308048198026</v>
      </c>
      <c r="FZ31" s="382">
        <f t="shared" si="113"/>
        <v>393.85749716085866</v>
      </c>
      <c r="GA31" s="382">
        <f t="shared" si="114"/>
        <v>405.13989750117469</v>
      </c>
      <c r="GB31" s="382">
        <f t="shared" si="115"/>
        <v>416.45969497402916</v>
      </c>
      <c r="GC31" s="382">
        <f t="shared" si="116"/>
        <v>427.81630844457527</v>
      </c>
      <c r="GD31" s="382">
        <f t="shared" si="117"/>
        <v>439.20916342458878</v>
      </c>
      <c r="GE31" s="382">
        <f t="shared" si="118"/>
        <v>450.6376932250414</v>
      </c>
      <c r="GF31" s="382">
        <f t="shared" si="119"/>
        <v>462.10134000917793</v>
      </c>
      <c r="GG31" s="382">
        <f t="shared" si="120"/>
        <v>473.59955574737353</v>
      </c>
      <c r="GH31" s="382">
        <f t="shared" si="121"/>
        <v>485.13180307571719</v>
      </c>
      <c r="GI31" s="382">
        <f t="shared" si="122"/>
        <v>496.69755606086267</v>
      </c>
      <c r="GJ31" s="382">
        <f t="shared" si="123"/>
        <v>508.29630087418184</v>
      </c>
      <c r="GK31" s="382">
        <f t="shared" si="124"/>
        <v>519.92753637867349</v>
      </c>
      <c r="GL31" s="382">
        <f t="shared" si="125"/>
        <v>531.59077463241488</v>
      </c>
      <c r="GM31" s="511"/>
      <c r="GN31" s="2"/>
      <c r="GO31" s="598">
        <v>20000</v>
      </c>
      <c r="GP31" s="476">
        <f t="shared" si="126"/>
        <v>6.6938859139964286</v>
      </c>
      <c r="GQ31" s="476">
        <f t="shared" si="127"/>
        <v>3.2150558567693852</v>
      </c>
      <c r="GR31" s="476">
        <f t="shared" si="128"/>
        <v>2.0569011124133234</v>
      </c>
      <c r="GS31" s="476">
        <f t="shared" si="129"/>
        <v>1.4789503407191398</v>
      </c>
      <c r="GT31" s="476">
        <f t="shared" si="130"/>
        <v>1.133108631545205</v>
      </c>
      <c r="GU31" s="476">
        <f t="shared" si="131"/>
        <v>0.9033437598325913</v>
      </c>
      <c r="GV31" s="476">
        <f t="shared" si="132"/>
        <v>0.73992708186413481</v>
      </c>
      <c r="GW31" s="476">
        <f t="shared" si="133"/>
        <v>0.61799376188576571</v>
      </c>
      <c r="GX31" s="476">
        <f t="shared" si="134"/>
        <v>0.5237295167465108</v>
      </c>
      <c r="GY31" s="476">
        <f t="shared" si="135"/>
        <v>0.44884531606376221</v>
      </c>
      <c r="GZ31" s="476">
        <f t="shared" si="136"/>
        <v>0.38806588448400303</v>
      </c>
      <c r="HA31" s="476">
        <f t="shared" si="137"/>
        <v>0.3378739548738206</v>
      </c>
      <c r="HB31" s="476">
        <f t="shared" si="138"/>
        <v>0.29583409889776119</v>
      </c>
      <c r="HC31" s="476">
        <f t="shared" si="139"/>
        <v>0.26020634630309114</v>
      </c>
      <c r="HD31" s="476">
        <f t="shared" si="140"/>
        <v>0.22971435817833324</v>
      </c>
      <c r="HE31" s="476">
        <f t="shared" si="141"/>
        <v>0.20340053680472128</v>
      </c>
      <c r="HF31" s="476">
        <f t="shared" si="142"/>
        <v>0.18053227465139912</v>
      </c>
      <c r="HG31" s="476">
        <f t="shared" si="143"/>
        <v>0.16053945503154823</v>
      </c>
      <c r="HH31" s="476">
        <f t="shared" si="144"/>
        <v>0.14297169060452816</v>
      </c>
      <c r="HI31" s="476">
        <f t="shared" si="145"/>
        <v>0.12746839142730024</v>
      </c>
      <c r="HJ31" s="476">
        <f t="shared" si="146"/>
        <v>0.11373738598447715</v>
      </c>
      <c r="HK31" s="476">
        <f t="shared" si="147"/>
        <v>0.10153937373765652</v>
      </c>
      <c r="HL31" s="476">
        <f t="shared" si="148"/>
        <v>9.0676434325822883E-2</v>
      </c>
      <c r="HM31" s="476">
        <f t="shared" si="149"/>
        <v>8.0983410168427944E-2</v>
      </c>
      <c r="HN31" s="476">
        <f t="shared" si="150"/>
        <v>7.2321357860648708E-2</v>
      </c>
      <c r="HO31" s="476">
        <f t="shared" si="151"/>
        <v>6.4572511321756745E-2</v>
      </c>
      <c r="HP31" s="476">
        <f t="shared" si="152"/>
        <v>5.7636364706100937E-2</v>
      </c>
      <c r="HQ31" s="476">
        <f t="shared" si="153"/>
        <v>5.1426595083718177E-2</v>
      </c>
      <c r="HR31" s="476">
        <f t="shared" si="154"/>
        <v>4.5868622138124648E-2</v>
      </c>
      <c r="HS31" s="476">
        <f t="shared" si="155"/>
        <v>4.0897656197288364E-2</v>
      </c>
      <c r="HT31" s="476">
        <f t="shared" si="156"/>
        <v>3.6457124285644835E-2</v>
      </c>
      <c r="HU31" s="476">
        <f t="shared" si="157"/>
        <v>3.2497391464810385E-2</v>
      </c>
      <c r="HV31" s="476">
        <f t="shared" si="158"/>
        <v>2.8974714789030812E-2</v>
      </c>
      <c r="HW31" s="476">
        <f t="shared" si="159"/>
        <v>2.585038195042243E-2</v>
      </c>
      <c r="HX31" s="476">
        <f t="shared" si="160"/>
        <v>2.3089997645440469E-2</v>
      </c>
      <c r="HY31" s="476">
        <f t="shared" si="161"/>
        <v>2.0662888911576489E-2</v>
      </c>
      <c r="HZ31" s="476">
        <f t="shared" si="162"/>
        <v>1.8541606901801577E-2</v>
      </c>
      <c r="IA31" s="476">
        <f t="shared" si="163"/>
        <v>1.6701507310170321E-2</v>
      </c>
      <c r="IB31" s="476">
        <f t="shared" si="164"/>
        <v>1.5120395312562322E-2</v>
      </c>
      <c r="IC31" s="476">
        <f t="shared" si="165"/>
        <v>1.3778223715690074E-2</v>
      </c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</row>
    <row r="32" spans="1:311">
      <c r="I32" s="384"/>
      <c r="J32" s="252"/>
      <c r="K32" s="499">
        <v>21000</v>
      </c>
      <c r="L32" s="382">
        <f t="shared" si="170"/>
        <v>6.4007999999999994</v>
      </c>
      <c r="M32" s="502">
        <v>210</v>
      </c>
      <c r="N32" s="491">
        <f t="shared" si="166"/>
        <v>446.45120322837374</v>
      </c>
      <c r="O32" s="263">
        <f t="shared" si="167"/>
        <v>0.63083568280091162</v>
      </c>
      <c r="P32" s="383">
        <f t="shared" si="168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263">
        <f t="shared" si="1"/>
        <v>0.44061307991944115</v>
      </c>
      <c r="T32" s="492">
        <f>O32/Konstanten!$C$22</f>
        <v>0.51496790432727479</v>
      </c>
      <c r="U32" s="492">
        <f t="shared" si="2"/>
        <v>0.8556127017178542</v>
      </c>
      <c r="V32" s="492"/>
      <c r="W32" s="592">
        <v>21000</v>
      </c>
      <c r="X32" s="410">
        <f t="shared" si="174"/>
        <v>2.2773975056786817E-2</v>
      </c>
      <c r="Y32" s="410">
        <f t="shared" si="174"/>
        <v>4.5542998166908516E-2</v>
      </c>
      <c r="Z32" s="410">
        <f t="shared" si="174"/>
        <v>6.8302133841687207E-2</v>
      </c>
      <c r="AA32" s="410">
        <f t="shared" si="174"/>
        <v>9.1046479375364406E-2</v>
      </c>
      <c r="AB32" s="410">
        <f t="shared" si="174"/>
        <v>0.11377118090583323</v>
      </c>
      <c r="AC32" s="410">
        <f t="shared" si="174"/>
        <v>0.13647144908442874</v>
      </c>
      <c r="AD32" s="410">
        <f t="shared" si="174"/>
        <v>0.15914257423329742</v>
      </c>
      <c r="AE32" s="410">
        <f t="shared" si="174"/>
        <v>0.18177994087729951</v>
      </c>
      <c r="AF32" s="410">
        <f t="shared" si="174"/>
        <v>0.20437904154590972</v>
      </c>
      <c r="AG32" s="410">
        <f t="shared" si="174"/>
        <v>0.22693548975159936</v>
      </c>
      <c r="AH32" s="410">
        <f t="shared" si="174"/>
        <v>0.24944503206260379</v>
      </c>
      <c r="AI32" s="410">
        <f t="shared" si="174"/>
        <v>0.27190355920055709</v>
      </c>
      <c r="AJ32" s="410">
        <f t="shared" si="174"/>
        <v>0.29430711610647575</v>
      </c>
      <c r="AK32" s="410">
        <f t="shared" si="174"/>
        <v>0.31665191093186146</v>
      </c>
      <c r="AL32" s="410">
        <f t="shared" si="174"/>
        <v>0.33893432292514192</v>
      </c>
      <c r="AM32" s="410">
        <f t="shared" si="174"/>
        <v>0.36115090919672638</v>
      </c>
      <c r="AN32" s="410">
        <f t="shared" si="175"/>
        <v>0.38329841035863621</v>
      </c>
      <c r="AO32" s="410">
        <f t="shared" si="175"/>
        <v>0.40537375504669393</v>
      </c>
      <c r="AP32" s="410">
        <f t="shared" si="175"/>
        <v>0.42737406334441008</v>
      </c>
      <c r="AQ32" s="410">
        <f t="shared" si="175"/>
        <v>0.44929664913796413</v>
      </c>
      <c r="AR32" s="410">
        <f t="shared" si="175"/>
        <v>0.47113902144069636</v>
      </c>
      <c r="AS32" s="410">
        <f t="shared" si="175"/>
        <v>0.49289888473359167</v>
      </c>
      <c r="AT32" s="410">
        <f t="shared" si="175"/>
        <v>0.51457413837486476</v>
      </c>
      <c r="AU32" s="410">
        <f t="shared" si="175"/>
        <v>0.53616287513739402</v>
      </c>
      <c r="AV32" s="410">
        <f t="shared" si="175"/>
        <v>0.5576633789369998</v>
      </c>
      <c r="AW32" s="410">
        <f t="shared" si="175"/>
        <v>0.57907412181773821</v>
      </c>
      <c r="AX32" s="410">
        <f t="shared" si="175"/>
        <v>0.60039376026240343</v>
      </c>
      <c r="AY32" s="410">
        <f t="shared" si="175"/>
        <v>0.62162113089749715</v>
      </c>
      <c r="AZ32" s="410">
        <f t="shared" si="175"/>
        <v>0.64275524566186559</v>
      </c>
      <c r="BA32" s="410">
        <f t="shared" si="175"/>
        <v>0.66379528650755104</v>
      </c>
      <c r="BB32" s="410">
        <f t="shared" si="175"/>
        <v>0.68474059969971712</v>
      </c>
      <c r="BC32" s="410">
        <f t="shared" si="175"/>
        <v>0.70559068978041994</v>
      </c>
      <c r="BD32" s="410">
        <f t="shared" si="176"/>
        <v>0.72634521325824131</v>
      </c>
      <c r="BE32" s="410">
        <f t="shared" si="176"/>
        <v>0.74700397208255753</v>
      </c>
      <c r="BF32" s="410">
        <f t="shared" si="176"/>
        <v>0.76756690695784735</v>
      </c>
      <c r="BG32" s="410">
        <f t="shared" si="176"/>
        <v>0.78803409054952478</v>
      </c>
      <c r="BH32" s="410">
        <f t="shared" si="176"/>
        <v>0.80840572062897398</v>
      </c>
      <c r="BI32" s="410">
        <f t="shared" si="176"/>
        <v>0.82868211320137308</v>
      </c>
      <c r="BJ32" s="410">
        <f t="shared" si="176"/>
        <v>0.84886369565587028</v>
      </c>
      <c r="BK32" s="410">
        <f t="shared" si="176"/>
        <v>0.86895099997366776</v>
      </c>
      <c r="BL32" s="253"/>
      <c r="BM32" s="521"/>
      <c r="BN32" s="592">
        <v>21000</v>
      </c>
      <c r="BO32" s="382">
        <f t="shared" si="6"/>
        <v>246.5703742863754</v>
      </c>
      <c r="BP32" s="382">
        <f t="shared" si="7"/>
        <v>246.64707490333936</v>
      </c>
      <c r="BQ32" s="382">
        <f t="shared" si="8"/>
        <v>246.77483524735106</v>
      </c>
      <c r="BR32" s="382">
        <f t="shared" si="9"/>
        <v>246.95354472092166</v>
      </c>
      <c r="BS32" s="382">
        <f t="shared" si="10"/>
        <v>247.18304934029095</v>
      </c>
      <c r="BT32" s="382">
        <f t="shared" si="11"/>
        <v>247.4631525763987</v>
      </c>
      <c r="BU32" s="382">
        <f t="shared" si="12"/>
        <v>247.79361641960222</v>
      </c>
      <c r="BV32" s="382">
        <f t="shared" si="13"/>
        <v>248.17416265619792</v>
      </c>
      <c r="BW32" s="382">
        <f t="shared" si="14"/>
        <v>248.60447434262656</v>
      </c>
      <c r="BX32" s="382">
        <f t="shared" si="15"/>
        <v>249.08419746134334</v>
      </c>
      <c r="BY32" s="382">
        <f t="shared" si="16"/>
        <v>249.61294274072407</v>
      </c>
      <c r="BZ32" s="382">
        <f t="shared" si="17"/>
        <v>250.19028762008978</v>
      </c>
      <c r="CA32" s="382">
        <f t="shared" si="18"/>
        <v>250.81577833997173</v>
      </c>
      <c r="CB32" s="382">
        <f t="shared" si="19"/>
        <v>251.48893213710883</v>
      </c>
      <c r="CC32" s="382">
        <f t="shared" si="20"/>
        <v>252.20923952337446</v>
      </c>
      <c r="CD32" s="382">
        <f t="shared" si="21"/>
        <v>252.97616662784498</v>
      </c>
      <c r="CE32" s="382">
        <f t="shared" si="22"/>
        <v>253.78915758153971</v>
      </c>
      <c r="CF32" s="382">
        <f t="shared" si="23"/>
        <v>254.64763692495231</v>
      </c>
      <c r="CG32" s="382">
        <f t="shared" si="24"/>
        <v>255.55101201932817</v>
      </c>
      <c r="CH32" s="382">
        <f t="shared" si="25"/>
        <v>256.49867544369238</v>
      </c>
      <c r="CI32" s="382">
        <f t="shared" si="26"/>
        <v>257.49000736085623</v>
      </c>
      <c r="CJ32" s="382">
        <f t="shared" si="27"/>
        <v>258.52437783700316</v>
      </c>
      <c r="CK32" s="382">
        <f t="shared" si="28"/>
        <v>259.60114910092562</v>
      </c>
      <c r="CL32" s="382">
        <f t="shared" si="29"/>
        <v>260.7196777305395</v>
      </c>
      <c r="CM32" s="382">
        <f t="shared" si="30"/>
        <v>261.87931675588612</v>
      </c>
      <c r="CN32" s="382">
        <f t="shared" si="31"/>
        <v>263.07941766943105</v>
      </c>
      <c r="CO32" s="382">
        <f t="shared" si="32"/>
        <v>264.31933233604718</v>
      </c>
      <c r="CP32" s="382">
        <f t="shared" si="33"/>
        <v>265.59841479660918</v>
      </c>
      <c r="CQ32" s="382">
        <f t="shared" si="34"/>
        <v>266.91602296059403</v>
      </c>
      <c r="CR32" s="382">
        <f t="shared" si="35"/>
        <v>268.27152018448317</v>
      </c>
      <c r="CS32" s="382">
        <f t="shared" si="36"/>
        <v>269.6642767340544</v>
      </c>
      <c r="CT32" s="382">
        <f t="shared" si="37"/>
        <v>271.09367112985137</v>
      </c>
      <c r="CU32" s="382">
        <f t="shared" si="38"/>
        <v>272.55909137620608</v>
      </c>
      <c r="CV32" s="382">
        <f t="shared" si="39"/>
        <v>274.05993607515194</v>
      </c>
      <c r="CW32" s="382">
        <f t="shared" si="40"/>
        <v>275.5956154274333</v>
      </c>
      <c r="CX32" s="382">
        <f t="shared" si="41"/>
        <v>277.16555212354439</v>
      </c>
      <c r="CY32" s="382">
        <f t="shared" si="42"/>
        <v>278.76918212837018</v>
      </c>
      <c r="CZ32" s="382">
        <f t="shared" si="43"/>
        <v>280.40595536351725</v>
      </c>
      <c r="DA32" s="382">
        <f t="shared" si="44"/>
        <v>282.07533629184621</v>
      </c>
      <c r="DB32" s="382">
        <f t="shared" si="45"/>
        <v>283.77680440904237</v>
      </c>
      <c r="DC32" s="521"/>
      <c r="DE32" s="2"/>
      <c r="DF32" s="592">
        <v>21000</v>
      </c>
      <c r="DG32" s="382">
        <f t="shared" si="46"/>
        <v>13.934562756800377</v>
      </c>
      <c r="DH32" s="382">
        <f t="shared" si="47"/>
        <v>27.866095598471695</v>
      </c>
      <c r="DI32" s="382">
        <f t="shared" si="48"/>
        <v>41.791578679925593</v>
      </c>
      <c r="DJ32" s="382">
        <f t="shared" si="49"/>
        <v>55.708012214743619</v>
      </c>
      <c r="DK32" s="382">
        <f t="shared" si="50"/>
        <v>69.612426302152073</v>
      </c>
      <c r="DL32" s="382">
        <f t="shared" si="51"/>
        <v>83.501890514793885</v>
      </c>
      <c r="DM32" s="382">
        <f t="shared" si="52"/>
        <v>97.373523172968845</v>
      </c>
      <c r="DN32" s="382">
        <f t="shared" si="53"/>
        <v>111.2245002361734</v>
      </c>
      <c r="DO32" s="382">
        <f t="shared" si="54"/>
        <v>125.05206374797909</v>
      </c>
      <c r="DP32" s="382">
        <f t="shared" si="55"/>
        <v>138.85352977703016</v>
      </c>
      <c r="DQ32" s="382">
        <f t="shared" si="56"/>
        <v>152.62629580392854</v>
      </c>
      <c r="DR32" s="382">
        <f t="shared" si="57"/>
        <v>166.36784751147084</v>
      </c>
      <c r="DS32" s="382">
        <f t="shared" si="58"/>
        <v>180.07576494365574</v>
      </c>
      <c r="DT32" s="382">
        <f t="shared" si="59"/>
        <v>193.74772800701109</v>
      </c>
      <c r="DU32" s="382">
        <f t="shared" si="60"/>
        <v>207.38152129601875</v>
      </c>
      <c r="DV32" s="382">
        <f t="shared" si="61"/>
        <v>220.97503823240473</v>
      </c>
      <c r="DW32" s="382">
        <f t="shared" si="62"/>
        <v>234.52628451582297</v>
      </c>
      <c r="DX32" s="382">
        <f t="shared" si="63"/>
        <v>248.03338089081743</v>
      </c>
      <c r="DY32" s="382">
        <f t="shared" si="64"/>
        <v>261.4945652417735</v>
      </c>
      <c r="DZ32" s="382">
        <f t="shared" si="65"/>
        <v>274.90819403384432</v>
      </c>
      <c r="EA32" s="382">
        <f t="shared" si="66"/>
        <v>288.27274312335948</v>
      </c>
      <c r="EB32" s="382">
        <f t="shared" si="67"/>
        <v>301.58680796615408</v>
      </c>
      <c r="EC32" s="382">
        <f t="shared" si="68"/>
        <v>314.84910325631586</v>
      </c>
      <c r="ED32" s="382">
        <f t="shared" si="69"/>
        <v>328.05846203129431</v>
      </c>
      <c r="EE32" s="382">
        <f t="shared" si="70"/>
        <v>341.21383428191723</v>
      </c>
      <c r="EF32" s="382">
        <f t="shared" si="71"/>
        <v>354.31428510780216</v>
      </c>
      <c r="EG32" s="382">
        <f t="shared" si="72"/>
        <v>367.35899245988782</v>
      </c>
      <c r="EH32" s="382">
        <f t="shared" si="73"/>
        <v>380.34724451246154</v>
      </c>
      <c r="EI32" s="382">
        <f t="shared" si="74"/>
        <v>393.27843670702543</v>
      </c>
      <c r="EJ32" s="382">
        <f t="shared" si="75"/>
        <v>406.15206850994059</v>
      </c>
      <c r="EK32" s="382">
        <f t="shared" si="76"/>
        <v>418.96773992476017</v>
      </c>
      <c r="EL32" s="382">
        <f t="shared" si="77"/>
        <v>431.72514779888149</v>
      </c>
      <c r="EM32" s="382">
        <f t="shared" si="78"/>
        <v>444.42408196246322</v>
      </c>
      <c r="EN32" s="382">
        <f t="shared" si="79"/>
        <v>457.06442123556917</v>
      </c>
      <c r="EO32" s="382">
        <f t="shared" si="80"/>
        <v>469.64612933743763</v>
      </c>
      <c r="EP32" s="382">
        <f t="shared" si="81"/>
        <v>482.16925072937892</v>
      </c>
      <c r="EQ32" s="382">
        <f t="shared" si="82"/>
        <v>494.63390642047278</v>
      </c>
      <c r="ER32" s="382">
        <f t="shared" si="83"/>
        <v>507.04028976273503</v>
      </c>
      <c r="ES32" s="382">
        <f t="shared" si="84"/>
        <v>519.38866225996082</v>
      </c>
      <c r="ET32" s="382">
        <f t="shared" si="85"/>
        <v>531.6793494119994</v>
      </c>
      <c r="EU32" s="521"/>
      <c r="EV32" s="522"/>
      <c r="EW32" s="537">
        <f t="shared" si="169"/>
        <v>210</v>
      </c>
      <c r="EX32" s="601">
        <v>21000</v>
      </c>
      <c r="EY32" s="382">
        <f t="shared" si="86"/>
        <v>109.42037428637542</v>
      </c>
      <c r="EZ32" s="382">
        <f t="shared" si="87"/>
        <v>119.49707490333938</v>
      </c>
      <c r="FA32" s="382">
        <f t="shared" si="88"/>
        <v>129.62483524735109</v>
      </c>
      <c r="FB32" s="382">
        <f t="shared" si="89"/>
        <v>139.80354472092168</v>
      </c>
      <c r="FC32" s="382">
        <f t="shared" si="90"/>
        <v>150.03304934029097</v>
      </c>
      <c r="FD32" s="382">
        <f t="shared" si="91"/>
        <v>160.31315257639872</v>
      </c>
      <c r="FE32" s="382">
        <f t="shared" si="92"/>
        <v>170.64361641960224</v>
      </c>
      <c r="FF32" s="382">
        <f t="shared" si="93"/>
        <v>181.02416265619794</v>
      </c>
      <c r="FG32" s="382">
        <f t="shared" si="94"/>
        <v>191.45447434262658</v>
      </c>
      <c r="FH32" s="382">
        <f t="shared" si="95"/>
        <v>201.93419746134336</v>
      </c>
      <c r="FI32" s="382">
        <f t="shared" si="96"/>
        <v>212.46294274072409</v>
      </c>
      <c r="FJ32" s="382">
        <f t="shared" si="97"/>
        <v>223.0402876200898</v>
      </c>
      <c r="FK32" s="382">
        <f t="shared" si="98"/>
        <v>233.66577833997175</v>
      </c>
      <c r="FL32" s="382">
        <f t="shared" si="99"/>
        <v>244.33893213710886</v>
      </c>
      <c r="FM32" s="382">
        <f t="shared" si="100"/>
        <v>255.05923952337449</v>
      </c>
      <c r="FN32" s="382">
        <f t="shared" si="101"/>
        <v>265.826166627845</v>
      </c>
      <c r="FO32" s="382">
        <f t="shared" si="102"/>
        <v>276.63915758153973</v>
      </c>
      <c r="FP32" s="382">
        <f t="shared" si="103"/>
        <v>287.4976369249523</v>
      </c>
      <c r="FQ32" s="382">
        <f t="shared" si="104"/>
        <v>298.40101201932816</v>
      </c>
      <c r="FR32" s="382">
        <f t="shared" si="105"/>
        <v>309.3486754436924</v>
      </c>
      <c r="FS32" s="382">
        <f t="shared" si="106"/>
        <v>320.34000736085625</v>
      </c>
      <c r="FT32" s="382">
        <f t="shared" si="107"/>
        <v>331.37437783700318</v>
      </c>
      <c r="FU32" s="382">
        <f t="shared" si="108"/>
        <v>342.45114910092565</v>
      </c>
      <c r="FV32" s="382">
        <f t="shared" si="109"/>
        <v>353.56967773053952</v>
      </c>
      <c r="FW32" s="382">
        <f t="shared" si="110"/>
        <v>364.72931675588615</v>
      </c>
      <c r="FX32" s="382">
        <f t="shared" si="111"/>
        <v>375.92941766943107</v>
      </c>
      <c r="FY32" s="382">
        <f t="shared" si="112"/>
        <v>387.1693323360472</v>
      </c>
      <c r="FZ32" s="382">
        <f t="shared" si="113"/>
        <v>398.4484147966092</v>
      </c>
      <c r="GA32" s="382">
        <f t="shared" si="114"/>
        <v>409.76602296059406</v>
      </c>
      <c r="GB32" s="382">
        <f t="shared" si="115"/>
        <v>421.12152018448319</v>
      </c>
      <c r="GC32" s="382">
        <f t="shared" si="116"/>
        <v>432.51427673405442</v>
      </c>
      <c r="GD32" s="382">
        <f t="shared" si="117"/>
        <v>443.9436711298514</v>
      </c>
      <c r="GE32" s="382">
        <f t="shared" si="118"/>
        <v>455.40909137620611</v>
      </c>
      <c r="GF32" s="382">
        <f t="shared" si="119"/>
        <v>466.90993607515196</v>
      </c>
      <c r="GG32" s="382">
        <f t="shared" si="120"/>
        <v>478.44561542743332</v>
      </c>
      <c r="GH32" s="382">
        <f t="shared" si="121"/>
        <v>490.01555212354441</v>
      </c>
      <c r="GI32" s="382">
        <f t="shared" si="122"/>
        <v>501.6191821283702</v>
      </c>
      <c r="GJ32" s="382">
        <f t="shared" si="123"/>
        <v>513.25595536351727</v>
      </c>
      <c r="GK32" s="382">
        <f t="shared" si="124"/>
        <v>524.92533629184618</v>
      </c>
      <c r="GL32" s="382">
        <f t="shared" si="125"/>
        <v>536.62680440904239</v>
      </c>
      <c r="GM32" s="511"/>
      <c r="GN32" s="2"/>
      <c r="GO32" s="592">
        <v>21000</v>
      </c>
      <c r="GP32" s="477">
        <f t="shared" si="126"/>
        <v>6.852444041200779</v>
      </c>
      <c r="GQ32" s="477">
        <f t="shared" si="127"/>
        <v>3.2882604231750769</v>
      </c>
      <c r="GR32" s="477">
        <f t="shared" si="128"/>
        <v>2.1016975032248739</v>
      </c>
      <c r="GS32" s="477">
        <f t="shared" si="129"/>
        <v>1.5095769739908513</v>
      </c>
      <c r="GT32" s="477">
        <f t="shared" si="130"/>
        <v>1.1552624626108268</v>
      </c>
      <c r="GU32" s="477">
        <f t="shared" si="131"/>
        <v>0.91987452724793484</v>
      </c>
      <c r="GV32" s="477">
        <f t="shared" si="132"/>
        <v>0.75246423112862548</v>
      </c>
      <c r="GW32" s="477">
        <f t="shared" si="133"/>
        <v>0.62755653899826369</v>
      </c>
      <c r="GX32" s="477">
        <f t="shared" si="134"/>
        <v>0.53099811873932856</v>
      </c>
      <c r="GY32" s="477">
        <f t="shared" si="135"/>
        <v>0.4542964646675357</v>
      </c>
      <c r="GZ32" s="477">
        <f t="shared" si="136"/>
        <v>0.39204677425746298</v>
      </c>
      <c r="HA32" s="477">
        <f t="shared" si="137"/>
        <v>0.34064538885562889</v>
      </c>
      <c r="HB32" s="477">
        <f t="shared" si="138"/>
        <v>0.29759703318813552</v>
      </c>
      <c r="HC32" s="477">
        <f t="shared" si="139"/>
        <v>0.26111895427370913</v>
      </c>
      <c r="HD32" s="477">
        <f t="shared" si="140"/>
        <v>0.2299034066747925</v>
      </c>
      <c r="HE32" s="477">
        <f t="shared" si="141"/>
        <v>0.20296920753677739</v>
      </c>
      <c r="HF32" s="477">
        <f t="shared" si="142"/>
        <v>0.17956568558043867</v>
      </c>
      <c r="HG32" s="477">
        <f t="shared" si="143"/>
        <v>0.15910864857140647</v>
      </c>
      <c r="HH32" s="477">
        <f t="shared" si="144"/>
        <v>0.1411365729281279</v>
      </c>
      <c r="HI32" s="476">
        <f t="shared" si="145"/>
        <v>0.12527993765659842</v>
      </c>
      <c r="HJ32" s="477">
        <f t="shared" si="146"/>
        <v>0.11123932110284304</v>
      </c>
      <c r="HK32" s="477">
        <f t="shared" si="147"/>
        <v>9.8769472284716248E-2</v>
      </c>
      <c r="HL32" s="477">
        <f t="shared" si="148"/>
        <v>8.7667538383106688E-2</v>
      </c>
      <c r="HM32" s="477">
        <f t="shared" si="149"/>
        <v>7.7764236109878593E-2</v>
      </c>
      <c r="HN32" s="477">
        <f t="shared" si="150"/>
        <v>6.8917142599030687E-2</v>
      </c>
      <c r="HO32" s="477">
        <f t="shared" si="151"/>
        <v>6.1005535114262703E-2</v>
      </c>
      <c r="HP32" s="477">
        <f t="shared" si="152"/>
        <v>5.3926377964798274E-2</v>
      </c>
      <c r="HQ32" s="477">
        <f t="shared" si="153"/>
        <v>4.759116976737976E-2</v>
      </c>
      <c r="HR32" s="477">
        <f t="shared" si="154"/>
        <v>4.1923443328399736E-2</v>
      </c>
      <c r="HS32" s="477">
        <f t="shared" si="155"/>
        <v>3.6856765815477359E-2</v>
      </c>
      <c r="HT32" s="477">
        <f t="shared" si="156"/>
        <v>3.2333126201380069E-2</v>
      </c>
      <c r="HU32" s="477">
        <f t="shared" si="157"/>
        <v>2.8301625219807398E-2</v>
      </c>
      <c r="HV32" s="477">
        <f t="shared" si="158"/>
        <v>2.471740362321477E-2</v>
      </c>
      <c r="HW32" s="477">
        <f t="shared" si="159"/>
        <v>2.1540759643832466E-2</v>
      </c>
      <c r="HX32" s="477">
        <f t="shared" si="160"/>
        <v>1.8736417784193691E-2</v>
      </c>
      <c r="HY32" s="477">
        <f t="shared" si="161"/>
        <v>1.6272919482725971E-2</v>
      </c>
      <c r="HZ32" s="477">
        <f t="shared" si="162"/>
        <v>1.4122112570987907E-2</v>
      </c>
      <c r="IA32" s="477">
        <f t="shared" si="163"/>
        <v>1.225872130139956E-2</v>
      </c>
      <c r="IB32" s="477">
        <f t="shared" si="164"/>
        <v>1.0659982464373042E-2</v>
      </c>
      <c r="IC32" s="477">
        <f t="shared" si="165"/>
        <v>9.3053360122309428E-3</v>
      </c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  <c r="IY32" s="90"/>
      <c r="IZ32" s="90"/>
      <c r="JA32" s="90"/>
      <c r="JB32" s="90"/>
      <c r="JC32" s="90"/>
      <c r="JD32" s="90"/>
      <c r="JE32" s="90"/>
      <c r="JF32" s="90"/>
      <c r="JG32" s="90"/>
      <c r="JH32" s="90"/>
      <c r="JI32" s="90"/>
      <c r="JJ32" s="90"/>
      <c r="JK32" s="90"/>
      <c r="JL32" s="90"/>
      <c r="JM32" s="90"/>
      <c r="JN32" s="90"/>
      <c r="JO32" s="90"/>
      <c r="JP32" s="90"/>
      <c r="JQ32" s="90"/>
      <c r="JR32" s="90"/>
      <c r="JS32" s="90"/>
      <c r="JT32" s="90"/>
      <c r="JU32" s="90"/>
      <c r="JV32" s="90"/>
      <c r="JW32" s="90"/>
      <c r="JX32" s="90"/>
      <c r="JY32" s="90"/>
      <c r="JZ32" s="90"/>
      <c r="KA32" s="90"/>
      <c r="KB32" s="90"/>
      <c r="KC32" s="90"/>
      <c r="KD32" s="90"/>
      <c r="KE32" s="90"/>
      <c r="KF32" s="90"/>
      <c r="KG32" s="90"/>
      <c r="KH32" s="90"/>
      <c r="KI32" s="90"/>
      <c r="KJ32" s="90"/>
      <c r="KK32" s="90"/>
      <c r="KL32" s="90"/>
      <c r="KM32" s="90"/>
      <c r="KN32" s="90"/>
      <c r="KO32" s="90"/>
      <c r="KP32" s="90"/>
      <c r="KQ32" s="90"/>
      <c r="KR32" s="90"/>
      <c r="KS32" s="90"/>
      <c r="KT32" s="90"/>
      <c r="KU32" s="90"/>
      <c r="KV32" s="90"/>
      <c r="KW32" s="90"/>
      <c r="KX32" s="90"/>
      <c r="KY32" s="90"/>
    </row>
    <row r="33" spans="1:311">
      <c r="I33" s="384"/>
      <c r="J33" s="252"/>
      <c r="K33" s="499">
        <v>22000</v>
      </c>
      <c r="L33" s="382">
        <f t="shared" si="170"/>
        <v>6.7055999999999996</v>
      </c>
      <c r="M33" s="502">
        <v>220</v>
      </c>
      <c r="N33" s="491">
        <f t="shared" si="166"/>
        <v>427.91474727009285</v>
      </c>
      <c r="O33" s="263">
        <f t="shared" si="167"/>
        <v>0.60954185931508753</v>
      </c>
      <c r="P33" s="383">
        <f t="shared" si="168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263">
        <f t="shared" si="1"/>
        <v>0.42231902025175705</v>
      </c>
      <c r="T33" s="492">
        <f>O33/Konstanten!$C$22</f>
        <v>0.49758519127762246</v>
      </c>
      <c r="U33" s="492">
        <f t="shared" si="2"/>
        <v>0.84873711608537117</v>
      </c>
      <c r="V33" s="492"/>
      <c r="W33" s="592">
        <v>22000</v>
      </c>
      <c r="X33" s="410">
        <f t="shared" si="174"/>
        <v>2.3261943316579096E-2</v>
      </c>
      <c r="Y33" s="410">
        <f t="shared" si="174"/>
        <v>4.6518437086402013E-2</v>
      </c>
      <c r="Z33" s="410">
        <f t="shared" si="174"/>
        <v>6.9764050697508281E-2</v>
      </c>
      <c r="AA33" s="410">
        <f t="shared" si="174"/>
        <v>9.2993391246676521E-2</v>
      </c>
      <c r="AB33" s="410">
        <f t="shared" si="174"/>
        <v>0.11620112199390921</v>
      </c>
      <c r="AC33" s="410">
        <f t="shared" si="174"/>
        <v>0.13938198034460117</v>
      </c>
      <c r="AD33" s="410">
        <f t="shared" si="174"/>
        <v>0.16253079521327579</v>
      </c>
      <c r="AE33" s="410">
        <f t="shared" si="174"/>
        <v>0.18564250363325482</v>
      </c>
      <c r="AF33" s="410">
        <f t="shared" si="174"/>
        <v>0.20871216648767141</v>
      </c>
      <c r="AG33" s="410">
        <f t="shared" si="174"/>
        <v>0.23173498325093778</v>
      </c>
      <c r="AH33" s="410">
        <f t="shared" si="174"/>
        <v>0.25470630564430075</v>
      </c>
      <c r="AI33" s="410">
        <f t="shared" si="174"/>
        <v>0.27762165012481954</v>
      </c>
      <c r="AJ33" s="410">
        <f t="shared" si="174"/>
        <v>0.30047670914339175</v>
      </c>
      <c r="AK33" s="410">
        <f t="shared" si="174"/>
        <v>0.32326736112395471</v>
      </c>
      <c r="AL33" s="410">
        <f t="shared" si="174"/>
        <v>0.34598967913265971</v>
      </c>
      <c r="AM33" s="410">
        <f t="shared" si="174"/>
        <v>0.36863993822184149</v>
      </c>
      <c r="AN33" s="410">
        <f t="shared" si="175"/>
        <v>0.39121462144909103</v>
      </c>
      <c r="AO33" s="410">
        <f t="shared" si="175"/>
        <v>0.41371042458633545</v>
      </c>
      <c r="AP33" s="410">
        <f t="shared" si="175"/>
        <v>0.43612425954717537</v>
      </c>
      <c r="AQ33" s="410">
        <f t="shared" si="175"/>
        <v>0.4584532565729289</v>
      </c>
      <c r="AR33" s="410">
        <f t="shared" si="175"/>
        <v>0.48069476522837978</v>
      </c>
      <c r="AS33" s="410">
        <f t="shared" si="175"/>
        <v>0.50284635426753033</v>
      </c>
      <c r="AT33" s="410">
        <f t="shared" si="175"/>
        <v>0.52490581043716622</v>
      </c>
      <c r="AU33" s="410">
        <f t="shared" si="175"/>
        <v>0.54687113629217299</v>
      </c>
      <c r="AV33" s="410">
        <f t="shared" si="175"/>
        <v>0.56874054710108835</v>
      </c>
      <c r="AW33" s="410">
        <f t="shared" si="175"/>
        <v>0.59051246692346526</v>
      </c>
      <c r="AX33" s="410">
        <f t="shared" si="175"/>
        <v>0.61218552394234604</v>
      </c>
      <c r="AY33" s="410">
        <f t="shared" si="175"/>
        <v>0.63375854513573993</v>
      </c>
      <c r="AZ33" s="410">
        <f t="shared" si="175"/>
        <v>0.65523055037019884</v>
      </c>
      <c r="BA33" s="410">
        <f t="shared" si="175"/>
        <v>0.67660074599812403</v>
      </c>
      <c r="BB33" s="410">
        <f t="shared" si="175"/>
        <v>0.69786851803779626</v>
      </c>
      <c r="BC33" s="410">
        <f t="shared" si="175"/>
        <v>0.71903342501199985</v>
      </c>
      <c r="BD33" s="410">
        <f t="shared" si="176"/>
        <v>0.74009519051726269</v>
      </c>
      <c r="BE33" s="410">
        <f t="shared" si="176"/>
        <v>0.76105369559142666</v>
      </c>
      <c r="BF33" s="410">
        <f t="shared" si="176"/>
        <v>0.78190897094273992</v>
      </c>
      <c r="BG33" s="410">
        <f t="shared" si="176"/>
        <v>0.80266118909870332</v>
      </c>
      <c r="BH33" s="410">
        <f t="shared" si="176"/>
        <v>0.82331065652802193</v>
      </c>
      <c r="BI33" s="410">
        <f t="shared" si="176"/>
        <v>0.8438578057839452</v>
      </c>
      <c r="BJ33" s="410">
        <f t="shared" si="176"/>
        <v>0.8643031877122942</v>
      </c>
      <c r="BK33" s="410">
        <f t="shared" si="176"/>
        <v>0.88464746376264269</v>
      </c>
      <c r="BL33" s="253"/>
      <c r="BM33" s="521"/>
      <c r="BN33" s="592">
        <v>22000</v>
      </c>
      <c r="BO33" s="382">
        <f t="shared" si="6"/>
        <v>244.59006755355634</v>
      </c>
      <c r="BP33" s="382">
        <f t="shared" si="7"/>
        <v>244.66944541359456</v>
      </c>
      <c r="BQ33" s="382">
        <f t="shared" si="8"/>
        <v>244.80165932196883</v>
      </c>
      <c r="BR33" s="382">
        <f t="shared" si="9"/>
        <v>244.98658599252519</v>
      </c>
      <c r="BS33" s="382">
        <f t="shared" si="10"/>
        <v>245.2240538211575</v>
      </c>
      <c r="BT33" s="382">
        <f t="shared" si="11"/>
        <v>245.51384386786913</v>
      </c>
      <c r="BU33" s="382">
        <f t="shared" si="12"/>
        <v>245.85569109912021</v>
      </c>
      <c r="BV33" s="382">
        <f t="shared" si="13"/>
        <v>246.24928587582014</v>
      </c>
      <c r="BW33" s="382">
        <f t="shared" si="14"/>
        <v>246.69427566968912</v>
      </c>
      <c r="BX33" s="382">
        <f t="shared" si="15"/>
        <v>247.19026698843007</v>
      </c>
      <c r="BY33" s="382">
        <f t="shared" si="16"/>
        <v>247.73682748824274</v>
      </c>
      <c r="BZ33" s="382">
        <f t="shared" si="17"/>
        <v>248.33348825071067</v>
      </c>
      <c r="CA33" s="382">
        <f t="shared" si="18"/>
        <v>248.9797462000052</v>
      </c>
      <c r="CB33" s="382">
        <f t="shared" si="19"/>
        <v>249.67506663568477</v>
      </c>
      <c r="CC33" s="382">
        <f t="shared" si="20"/>
        <v>250.41888585611736</v>
      </c>
      <c r="CD33" s="382">
        <f t="shared" si="21"/>
        <v>251.21061384769195</v>
      </c>
      <c r="CE33" s="382">
        <f t="shared" si="22"/>
        <v>252.04963701549238</v>
      </c>
      <c r="CF33" s="382">
        <f t="shared" si="23"/>
        <v>252.93532093194943</v>
      </c>
      <c r="CG33" s="382">
        <f t="shared" si="24"/>
        <v>253.86701308111955</v>
      </c>
      <c r="CH33" s="382">
        <f t="shared" si="25"/>
        <v>254.84404557762852</v>
      </c>
      <c r="CI33" s="382">
        <f t="shared" si="26"/>
        <v>255.86573784090533</v>
      </c>
      <c r="CJ33" s="382">
        <f t="shared" si="27"/>
        <v>256.93139920708717</v>
      </c>
      <c r="CK33" s="382">
        <f t="shared" si="28"/>
        <v>258.04033146283786</v>
      </c>
      <c r="CL33" s="382">
        <f t="shared" si="29"/>
        <v>259.19183128725894</v>
      </c>
      <c r="CM33" s="382">
        <f t="shared" si="30"/>
        <v>260.3851925900355</v>
      </c>
      <c r="CN33" s="382">
        <f t="shared" si="31"/>
        <v>261.61970873591434</v>
      </c>
      <c r="CO33" s="382">
        <f t="shared" si="32"/>
        <v>262.89467464752289</v>
      </c>
      <c r="CP33" s="382">
        <f t="shared" si="33"/>
        <v>264.20938878038805</v>
      </c>
      <c r="CQ33" s="382">
        <f t="shared" si="34"/>
        <v>265.56315496575206</v>
      </c>
      <c r="CR33" s="382">
        <f t="shared" si="35"/>
        <v>266.95528411843065</v>
      </c>
      <c r="CS33" s="382">
        <f t="shared" si="36"/>
        <v>268.38509580845692</v>
      </c>
      <c r="CT33" s="382">
        <f t="shared" si="37"/>
        <v>269.85191969663418</v>
      </c>
      <c r="CU33" s="382">
        <f t="shared" si="38"/>
        <v>271.3550968353432</v>
      </c>
      <c r="CV33" s="382">
        <f t="shared" si="39"/>
        <v>272.89398083703207</v>
      </c>
      <c r="CW33" s="382">
        <f t="shared" si="40"/>
        <v>274.46793891375762</v>
      </c>
      <c r="CX33" s="382">
        <f t="shared" si="41"/>
        <v>276.07635279193562</v>
      </c>
      <c r="CY33" s="382">
        <f t="shared" si="42"/>
        <v>277.71861950712247</v>
      </c>
      <c r="CZ33" s="382">
        <f t="shared" si="43"/>
        <v>279.39415208417762</v>
      </c>
      <c r="DA33" s="382">
        <f t="shared" si="44"/>
        <v>281.10238010856636</v>
      </c>
      <c r="DB33" s="382">
        <f t="shared" si="45"/>
        <v>282.8427501948666</v>
      </c>
      <c r="DC33" s="521"/>
      <c r="DE33" s="2"/>
      <c r="DF33" s="592">
        <v>22000</v>
      </c>
      <c r="DG33" s="382">
        <f t="shared" si="46"/>
        <v>14.175829598083709</v>
      </c>
      <c r="DH33" s="382">
        <f t="shared" si="47"/>
        <v>28.348338242060059</v>
      </c>
      <c r="DI33" s="382">
        <f t="shared" si="48"/>
        <v>42.514216516687284</v>
      </c>
      <c r="DJ33" s="382">
        <f t="shared" si="49"/>
        <v>56.670177986431391</v>
      </c>
      <c r="DK33" s="382">
        <f t="shared" si="50"/>
        <v>70.812970441630256</v>
      </c>
      <c r="DL33" s="382">
        <f t="shared" si="51"/>
        <v>84.939386856828108</v>
      </c>
      <c r="DM33" s="382">
        <f t="shared" si="52"/>
        <v>99.046275972237424</v>
      </c>
      <c r="DN33" s="382">
        <f t="shared" si="53"/>
        <v>113.1305524156726</v>
      </c>
      <c r="DO33" s="382">
        <f t="shared" si="54"/>
        <v>127.18920628903025</v>
      </c>
      <c r="DP33" s="382">
        <f t="shared" si="55"/>
        <v>141.21931215174047</v>
      </c>
      <c r="DQ33" s="382">
        <f t="shared" si="56"/>
        <v>155.21803734246311</v>
      </c>
      <c r="DR33" s="382">
        <f t="shared" si="57"/>
        <v>169.1826495898716</v>
      </c>
      <c r="DS33" s="382">
        <f t="shared" si="58"/>
        <v>183.11052387329462</v>
      </c>
      <c r="DT33" s="382">
        <f t="shared" si="59"/>
        <v>196.99914850404198</v>
      </c>
      <c r="DU33" s="382">
        <f t="shared" si="60"/>
        <v>210.84613040839992</v>
      </c>
      <c r="DV33" s="382">
        <f t="shared" si="61"/>
        <v>224.6491996030465</v>
      </c>
      <c r="DW33" s="382">
        <f t="shared" si="62"/>
        <v>238.4062128630749</v>
      </c>
      <c r="DX33" s="382">
        <f t="shared" si="63"/>
        <v>252.11515659170706</v>
      </c>
      <c r="DY33" s="382">
        <f t="shared" si="64"/>
        <v>265.77414890891316</v>
      </c>
      <c r="DZ33" s="382">
        <f t="shared" si="65"/>
        <v>279.38144098358708</v>
      </c>
      <c r="EA33" s="382">
        <f t="shared" si="66"/>
        <v>292.93541764035518</v>
      </c>
      <c r="EB33" s="382">
        <f t="shared" si="67"/>
        <v>306.43459727776633</v>
      </c>
      <c r="EC33" s="382">
        <f t="shared" si="68"/>
        <v>319.87763113918413</v>
      </c>
      <c r="ED33" s="382">
        <f t="shared" si="69"/>
        <v>333.26330198144069</v>
      </c>
      <c r="EE33" s="382">
        <f t="shared" si="70"/>
        <v>346.59052218908005</v>
      </c>
      <c r="EF33" s="382">
        <f t="shared" si="71"/>
        <v>359.85833138390291</v>
      </c>
      <c r="EG33" s="382">
        <f t="shared" si="72"/>
        <v>373.06589358057619</v>
      </c>
      <c r="EH33" s="382">
        <f t="shared" si="73"/>
        <v>386.21249393943106</v>
      </c>
      <c r="EI33" s="382">
        <f t="shared" si="74"/>
        <v>399.29753516708774</v>
      </c>
      <c r="EJ33" s="382">
        <f t="shared" si="75"/>
        <v>412.32053361465387</v>
      </c>
      <c r="EK33" s="382">
        <f t="shared" si="76"/>
        <v>425.28111512163434</v>
      </c>
      <c r="EL33" s="382">
        <f t="shared" si="77"/>
        <v>438.17901065178842</v>
      </c>
      <c r="EM33" s="382">
        <f t="shared" si="78"/>
        <v>451.01405176482433</v>
      </c>
      <c r="EN33" s="382">
        <f t="shared" si="79"/>
        <v>463.78616596519606</v>
      </c>
      <c r="EO33" s="382">
        <f t="shared" si="80"/>
        <v>476.4953719665117</v>
      </c>
      <c r="EP33" s="382">
        <f t="shared" si="81"/>
        <v>489.14177490704031</v>
      </c>
      <c r="EQ33" s="382">
        <f t="shared" si="82"/>
        <v>501.72556154882847</v>
      </c>
      <c r="ER33" s="382">
        <f t="shared" si="83"/>
        <v>514.2469954898512</v>
      </c>
      <c r="ES33" s="382">
        <f t="shared" si="84"/>
        <v>526.70641241558371</v>
      </c>
      <c r="ET33" s="382">
        <f t="shared" si="85"/>
        <v>539.1042154134343</v>
      </c>
      <c r="EU33" s="521"/>
      <c r="EV33" s="522"/>
      <c r="EW33" s="537">
        <f t="shared" si="169"/>
        <v>220</v>
      </c>
      <c r="EX33" s="601">
        <v>22000</v>
      </c>
      <c r="EY33" s="382">
        <f t="shared" si="86"/>
        <v>113.44006755355636</v>
      </c>
      <c r="EZ33" s="382">
        <f t="shared" si="87"/>
        <v>123.51944541359458</v>
      </c>
      <c r="FA33" s="382">
        <f t="shared" si="88"/>
        <v>133.65165932196885</v>
      </c>
      <c r="FB33" s="382">
        <f t="shared" si="89"/>
        <v>143.83658599252522</v>
      </c>
      <c r="FC33" s="382">
        <f t="shared" si="90"/>
        <v>154.07405382115752</v>
      </c>
      <c r="FD33" s="382">
        <f t="shared" si="91"/>
        <v>164.36384386786915</v>
      </c>
      <c r="FE33" s="382">
        <f t="shared" si="92"/>
        <v>174.70569109912023</v>
      </c>
      <c r="FF33" s="382">
        <f t="shared" si="93"/>
        <v>185.09928587582016</v>
      </c>
      <c r="FG33" s="382">
        <f t="shared" si="94"/>
        <v>195.54427566968914</v>
      </c>
      <c r="FH33" s="382">
        <f t="shared" si="95"/>
        <v>206.04026698843009</v>
      </c>
      <c r="FI33" s="382">
        <f t="shared" si="96"/>
        <v>216.58682748824276</v>
      </c>
      <c r="FJ33" s="382">
        <f t="shared" si="97"/>
        <v>227.1834882507107</v>
      </c>
      <c r="FK33" s="382">
        <f t="shared" si="98"/>
        <v>237.82974620000522</v>
      </c>
      <c r="FL33" s="382">
        <f t="shared" si="99"/>
        <v>248.52506663568479</v>
      </c>
      <c r="FM33" s="382">
        <f t="shared" si="100"/>
        <v>259.26888585611738</v>
      </c>
      <c r="FN33" s="382">
        <f t="shared" si="101"/>
        <v>270.06061384769197</v>
      </c>
      <c r="FO33" s="382">
        <f t="shared" si="102"/>
        <v>280.89963701549243</v>
      </c>
      <c r="FP33" s="382">
        <f t="shared" si="103"/>
        <v>291.78532093194946</v>
      </c>
      <c r="FQ33" s="382">
        <f t="shared" si="104"/>
        <v>302.7170130811196</v>
      </c>
      <c r="FR33" s="382">
        <f t="shared" si="105"/>
        <v>313.69404557762857</v>
      </c>
      <c r="FS33" s="382">
        <f t="shared" si="106"/>
        <v>324.71573784090538</v>
      </c>
      <c r="FT33" s="382">
        <f t="shared" si="107"/>
        <v>335.78139920708719</v>
      </c>
      <c r="FU33" s="382">
        <f t="shared" si="108"/>
        <v>346.89033146283788</v>
      </c>
      <c r="FV33" s="382">
        <f t="shared" si="109"/>
        <v>358.04183128725896</v>
      </c>
      <c r="FW33" s="382">
        <f t="shared" si="110"/>
        <v>369.23519259003552</v>
      </c>
      <c r="FX33" s="382">
        <f t="shared" si="111"/>
        <v>380.46970873591437</v>
      </c>
      <c r="FY33" s="382">
        <f t="shared" si="112"/>
        <v>391.74467464752291</v>
      </c>
      <c r="FZ33" s="382">
        <f t="shared" si="113"/>
        <v>403.05938878038808</v>
      </c>
      <c r="GA33" s="382">
        <f t="shared" si="114"/>
        <v>414.41315496575208</v>
      </c>
      <c r="GB33" s="382">
        <f t="shared" si="115"/>
        <v>425.80528411843068</v>
      </c>
      <c r="GC33" s="382">
        <f t="shared" si="116"/>
        <v>437.23509580845695</v>
      </c>
      <c r="GD33" s="382">
        <f t="shared" si="117"/>
        <v>448.70191969663421</v>
      </c>
      <c r="GE33" s="382">
        <f t="shared" si="118"/>
        <v>460.20509683534323</v>
      </c>
      <c r="GF33" s="382">
        <f t="shared" si="119"/>
        <v>471.7439808370321</v>
      </c>
      <c r="GG33" s="382">
        <f t="shared" si="120"/>
        <v>483.31793891375764</v>
      </c>
      <c r="GH33" s="382">
        <f t="shared" si="121"/>
        <v>494.92635279193564</v>
      </c>
      <c r="GI33" s="382">
        <f t="shared" si="122"/>
        <v>506.56861950712249</v>
      </c>
      <c r="GJ33" s="382">
        <f t="shared" si="123"/>
        <v>518.24415208417759</v>
      </c>
      <c r="GK33" s="382">
        <f t="shared" si="124"/>
        <v>529.95238010856633</v>
      </c>
      <c r="GL33" s="382">
        <f t="shared" si="125"/>
        <v>541.69275019486668</v>
      </c>
      <c r="GM33" s="511"/>
      <c r="GN33" s="2"/>
      <c r="GO33" s="592">
        <v>22000</v>
      </c>
      <c r="GP33" s="477">
        <f t="shared" si="126"/>
        <v>7.0023582936473225</v>
      </c>
      <c r="GQ33" s="477">
        <f t="shared" si="127"/>
        <v>3.3572023290709292</v>
      </c>
      <c r="GR33" s="477">
        <f t="shared" si="128"/>
        <v>2.1436933400738818</v>
      </c>
      <c r="GS33" s="477">
        <f t="shared" si="129"/>
        <v>1.5381354197787096</v>
      </c>
      <c r="GT33" s="477">
        <f t="shared" si="130"/>
        <v>1.1757886000299584</v>
      </c>
      <c r="GU33" s="477">
        <f t="shared" si="131"/>
        <v>0.93507217264138121</v>
      </c>
      <c r="GV33" s="477">
        <f t="shared" si="132"/>
        <v>0.76387945315672512</v>
      </c>
      <c r="GW33" s="477">
        <f t="shared" si="133"/>
        <v>0.63615647518200691</v>
      </c>
      <c r="GX33" s="477">
        <f t="shared" si="134"/>
        <v>0.53742822504392296</v>
      </c>
      <c r="GY33" s="477">
        <f t="shared" si="135"/>
        <v>0.45900913868663629</v>
      </c>
      <c r="GZ33" s="477">
        <f t="shared" si="136"/>
        <v>0.3953715122062747</v>
      </c>
      <c r="HA33" s="477">
        <f t="shared" si="137"/>
        <v>0.34282970979260163</v>
      </c>
      <c r="HB33" s="477">
        <f t="shared" si="138"/>
        <v>0.29883166280805451</v>
      </c>
      <c r="HC33" s="477">
        <f t="shared" si="139"/>
        <v>0.26155401443567972</v>
      </c>
      <c r="HD33" s="477">
        <f t="shared" si="140"/>
        <v>0.2296592086083091</v>
      </c>
      <c r="HE33" s="477">
        <f t="shared" si="141"/>
        <v>0.20214367255653307</v>
      </c>
      <c r="HF33" s="477">
        <f t="shared" si="142"/>
        <v>0.17823958378476909</v>
      </c>
      <c r="HG33" s="477">
        <f t="shared" si="143"/>
        <v>0.15734938302216805</v>
      </c>
      <c r="HH33" s="477">
        <f t="shared" si="144"/>
        <v>0.13900096876941784</v>
      </c>
      <c r="HI33" s="477">
        <f t="shared" si="145"/>
        <v>0.12281633480463458</v>
      </c>
      <c r="HJ33" s="477">
        <f t="shared" si="146"/>
        <v>0.1084891695806062</v>
      </c>
      <c r="HK33" s="477">
        <f t="shared" si="147"/>
        <v>9.5768565919205198E-2</v>
      </c>
      <c r="HL33" s="477">
        <f t="shared" si="148"/>
        <v>8.4446981264219956E-2</v>
      </c>
      <c r="HM33" s="477">
        <f t="shared" si="149"/>
        <v>7.4351208664427668E-2</v>
      </c>
      <c r="HN33" s="477">
        <f t="shared" si="150"/>
        <v>6.5335515402818303E-2</v>
      </c>
      <c r="HO33" s="477">
        <f t="shared" si="151"/>
        <v>5.7276365598502417E-2</v>
      </c>
      <c r="HP33" s="477">
        <f t="shared" si="152"/>
        <v>5.0068316049138951E-2</v>
      </c>
      <c r="HQ33" s="477">
        <f t="shared" si="153"/>
        <v>4.3620791935330513E-2</v>
      </c>
      <c r="HR33" s="477">
        <f t="shared" si="154"/>
        <v>3.7855529942951299E-2</v>
      </c>
      <c r="HS33" s="477">
        <f t="shared" si="155"/>
        <v>3.2704533013578639E-2</v>
      </c>
      <c r="HT33" s="477">
        <f t="shared" si="156"/>
        <v>2.8108421140223109E-2</v>
      </c>
      <c r="HU33" s="477">
        <f t="shared" si="157"/>
        <v>2.4015091524336209E-2</v>
      </c>
      <c r="HV33" s="477">
        <f t="shared" si="158"/>
        <v>2.0378622427736359E-2</v>
      </c>
      <c r="HW33" s="477">
        <f t="shared" si="159"/>
        <v>1.7158370507397182E-2</v>
      </c>
      <c r="HX33" s="477">
        <f t="shared" si="160"/>
        <v>1.4318222901282322E-2</v>
      </c>
      <c r="HY33" s="477">
        <f t="shared" si="161"/>
        <v>1.1825973943842081E-2</v>
      </c>
      <c r="HZ33" s="477">
        <f t="shared" si="162"/>
        <v>9.6528029055236685E-3</v>
      </c>
      <c r="IA33" s="477">
        <f t="shared" si="163"/>
        <v>7.7728341232579335E-3</v>
      </c>
      <c r="IB33" s="477">
        <f t="shared" si="164"/>
        <v>6.1627647138297464E-3</v>
      </c>
      <c r="IC33" s="477">
        <f t="shared" si="165"/>
        <v>4.8015480261960992E-3</v>
      </c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</row>
    <row r="34" spans="1:311">
      <c r="I34" s="384"/>
      <c r="J34" s="252"/>
      <c r="K34" s="499">
        <v>23000</v>
      </c>
      <c r="L34" s="382">
        <f t="shared" si="170"/>
        <v>7.0103999999999997</v>
      </c>
      <c r="M34" s="502">
        <v>230</v>
      </c>
      <c r="N34" s="491">
        <f t="shared" si="166"/>
        <v>410.00646832505618</v>
      </c>
      <c r="O34" s="263">
        <f t="shared" si="167"/>
        <v>0.58880233014515082</v>
      </c>
      <c r="P34" s="383">
        <f t="shared" si="168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263">
        <f t="shared" si="1"/>
        <v>0.40464492309405986</v>
      </c>
      <c r="T34" s="492">
        <f>O34/Konstanten!$C$22</f>
        <v>0.48065496338379654</v>
      </c>
      <c r="U34" s="492">
        <f t="shared" si="2"/>
        <v>0.84186153045288803</v>
      </c>
      <c r="V34" s="492"/>
      <c r="W34" s="592">
        <v>23000</v>
      </c>
      <c r="X34" s="410">
        <f t="shared" si="174"/>
        <v>2.3764461795562727E-2</v>
      </c>
      <c r="Y34" s="410">
        <f t="shared" si="174"/>
        <v>4.7522935603599166E-2</v>
      </c>
      <c r="Z34" s="410">
        <f t="shared" si="174"/>
        <v>7.1269455193353454E-2</v>
      </c>
      <c r="AA34" s="410">
        <f t="shared" si="174"/>
        <v>9.4998097653477692E-2</v>
      </c>
      <c r="AB34" s="410">
        <f t="shared" si="174"/>
        <v>0.11870300456879562</v>
      </c>
      <c r="AC34" s="410">
        <f t="shared" si="174"/>
        <v>0.14237840262728668</v>
      </c>
      <c r="AD34" s="410">
        <f t="shared" si="174"/>
        <v>0.16601862348168372</v>
      </c>
      <c r="AE34" s="410">
        <f t="shared" si="174"/>
        <v>0.18961812270333631</v>
      </c>
      <c r="AF34" s="410">
        <f t="shared" si="174"/>
        <v>0.21317149768004173</v>
      </c>
      <c r="AG34" s="410">
        <f t="shared" si="174"/>
        <v>0.23667350432682685</v>
      </c>
      <c r="AH34" s="410">
        <f t="shared" si="174"/>
        <v>0.26011907249679855</v>
      </c>
      <c r="AI34" s="410">
        <f t="shared" si="174"/>
        <v>0.2835033199989852</v>
      </c>
      <c r="AJ34" s="410">
        <f t="shared" si="174"/>
        <v>0.30682156515029185</v>
      </c>
      <c r="AK34" s="410">
        <f t="shared" si="174"/>
        <v>0.33006933780924469</v>
      </c>
      <c r="AL34" s="410">
        <f t="shared" si="174"/>
        <v>0.35324238885968445</v>
      </c>
      <c r="AM34" s="410">
        <f t="shared" si="174"/>
        <v>0.37633669813226051</v>
      </c>
      <c r="AN34" s="410">
        <f t="shared" si="175"/>
        <v>0.39934848077039503</v>
      </c>
      <c r="AO34" s="410">
        <f t="shared" si="175"/>
        <v>0.42227419206497047</v>
      </c>
      <c r="AP34" s="410">
        <f t="shared" si="175"/>
        <v>0.44511053079794821</v>
      </c>
      <c r="AQ34" s="410">
        <f t="shared" si="175"/>
        <v>0.46785444114948765</v>
      </c>
      <c r="AR34" s="410">
        <f t="shared" si="175"/>
        <v>0.49050311323540979</v>
      </c>
      <c r="AS34" s="410">
        <f t="shared" si="175"/>
        <v>0.51305398235246502</v>
      </c>
      <c r="AT34" s="410">
        <f t="shared" si="175"/>
        <v>0.53550472701721596</v>
      </c>
      <c r="AU34" s="410">
        <f t="shared" si="175"/>
        <v>0.55785326589095219</v>
      </c>
      <c r="AV34" s="410">
        <f t="shared" si="175"/>
        <v>0.58009775368769279</v>
      </c>
      <c r="AW34" s="410">
        <f t="shared" si="175"/>
        <v>0.60223657616518689</v>
      </c>
      <c r="AX34" s="410">
        <f t="shared" si="175"/>
        <v>0.62426834430000477</v>
      </c>
      <c r="AY34" s="410">
        <f t="shared" si="175"/>
        <v>0.6461918877476398</v>
      </c>
      <c r="AZ34" s="410">
        <f t="shared" si="175"/>
        <v>0.66800624768675931</v>
      </c>
      <c r="BA34" s="410">
        <f t="shared" si="175"/>
        <v>0.68971066914415935</v>
      </c>
      <c r="BB34" s="410">
        <f t="shared" si="175"/>
        <v>0.71130459289307457</v>
      </c>
      <c r="BC34" s="410">
        <f t="shared" si="175"/>
        <v>0.73278764701308374</v>
      </c>
      <c r="BD34" s="410">
        <f t="shared" si="176"/>
        <v>0.75415963819460441</v>
      </c>
      <c r="BE34" s="410">
        <f t="shared" si="176"/>
        <v>0.77542054286535245</v>
      </c>
      <c r="BF34" s="410">
        <f t="shared" si="176"/>
        <v>0.79657049821022941</v>
      </c>
      <c r="BG34" s="410">
        <f t="shared" si="176"/>
        <v>0.81760979314987425</v>
      </c>
      <c r="BH34" s="410">
        <f t="shared" si="176"/>
        <v>0.83853885933699823</v>
      </c>
      <c r="BI34" s="410">
        <f t="shared" si="176"/>
        <v>0.85935826222335876</v>
      </c>
      <c r="BJ34" s="410">
        <f t="shared" si="176"/>
        <v>0.8800686922442309</v>
      </c>
      <c r="BK34" s="410">
        <f t="shared" si="176"/>
        <v>0.90067095616135306</v>
      </c>
      <c r="BL34" s="253"/>
      <c r="BM34" s="521"/>
      <c r="BN34" s="592">
        <v>23000</v>
      </c>
      <c r="BO34" s="382">
        <f t="shared" si="6"/>
        <v>242.60979966482878</v>
      </c>
      <c r="BP34" s="382">
        <f t="shared" si="7"/>
        <v>242.69197104522294</v>
      </c>
      <c r="BQ34" s="382">
        <f t="shared" si="8"/>
        <v>242.82883146675701</v>
      </c>
      <c r="BR34" s="382">
        <f t="shared" si="9"/>
        <v>243.02024369609541</v>
      </c>
      <c r="BS34" s="382">
        <f t="shared" si="10"/>
        <v>243.26601676958842</v>
      </c>
      <c r="BT34" s="382">
        <f t="shared" si="11"/>
        <v>243.56590713855763</v>
      </c>
      <c r="BU34" s="382">
        <f t="shared" si="12"/>
        <v>243.91962011690467</v>
      </c>
      <c r="BV34" s="382">
        <f t="shared" si="13"/>
        <v>244.32681161312513</v>
      </c>
      <c r="BW34" s="382">
        <f t="shared" si="14"/>
        <v>244.78709012562328</v>
      </c>
      <c r="BX34" s="382">
        <f t="shared" si="15"/>
        <v>245.30001897749045</v>
      </c>
      <c r="BY34" s="382">
        <f t="shared" si="16"/>
        <v>245.86511876465184</v>
      </c>
      <c r="BZ34" s="382">
        <f t="shared" si="17"/>
        <v>246.48186998954912</v>
      </c>
      <c r="CA34" s="382">
        <f t="shared" si="18"/>
        <v>247.14971585131391</v>
      </c>
      <c r="CB34" s="382">
        <f t="shared" si="19"/>
        <v>247.8680651627013</v>
      </c>
      <c r="CC34" s="382">
        <f t="shared" si="20"/>
        <v>248.63629536388709</v>
      </c>
      <c r="CD34" s="382">
        <f t="shared" si="21"/>
        <v>249.45375560354736</v>
      </c>
      <c r="CE34" s="382">
        <f t="shared" si="22"/>
        <v>250.3197698584062</v>
      </c>
      <c r="CF34" s="382">
        <f t="shared" si="23"/>
        <v>251.23364006360896</v>
      </c>
      <c r="CG34" s="382">
        <f t="shared" si="24"/>
        <v>252.19464922779903</v>
      </c>
      <c r="CH34" s="382">
        <f t="shared" si="25"/>
        <v>253.20206450859283</v>
      </c>
      <c r="CI34" s="382">
        <f t="shared" si="26"/>
        <v>254.25514022619214</v>
      </c>
      <c r="CJ34" s="382">
        <f t="shared" si="27"/>
        <v>255.3531207951018</v>
      </c>
      <c r="CK34" s="382">
        <f t="shared" si="28"/>
        <v>256.49524355625471</v>
      </c>
      <c r="CL34" s="382">
        <f t="shared" si="29"/>
        <v>257.68074149424996</v>
      </c>
      <c r="CM34" s="382">
        <f t="shared" si="30"/>
        <v>258.90884582681991</v>
      </c>
      <c r="CN34" s="382">
        <f t="shared" si="31"/>
        <v>260.17878845601894</v>
      </c>
      <c r="CO34" s="382">
        <f t="shared" si="32"/>
        <v>261.48980427292514</v>
      </c>
      <c r="CP34" s="382">
        <f t="shared" si="33"/>
        <v>262.84113330984769</v>
      </c>
      <c r="CQ34" s="382">
        <f t="shared" si="34"/>
        <v>264.23202273608172</v>
      </c>
      <c r="CR34" s="382">
        <f t="shared" si="35"/>
        <v>265.66172869516845</v>
      </c>
      <c r="CS34" s="382">
        <f t="shared" si="36"/>
        <v>267.129517983342</v>
      </c>
      <c r="CT34" s="382">
        <f t="shared" si="37"/>
        <v>268.63466957040868</v>
      </c>
      <c r="CU34" s="382">
        <f t="shared" si="38"/>
        <v>270.17647596567059</v>
      </c>
      <c r="CV34" s="382">
        <f t="shared" si="39"/>
        <v>271.75424443269469</v>
      </c>
      <c r="CW34" s="382">
        <f t="shared" si="40"/>
        <v>273.36729805774195</v>
      </c>
      <c r="CX34" s="382">
        <f t="shared" si="41"/>
        <v>275.01497667749987</v>
      </c>
      <c r="CY34" s="382">
        <f t="shared" si="42"/>
        <v>276.69663767244089</v>
      </c>
      <c r="CZ34" s="382">
        <f t="shared" si="43"/>
        <v>278.41165663264445</v>
      </c>
      <c r="DA34" s="382">
        <f t="shared" si="44"/>
        <v>280.15942790330303</v>
      </c>
      <c r="DB34" s="382">
        <f t="shared" si="45"/>
        <v>281.93936501738358</v>
      </c>
      <c r="DC34" s="521"/>
      <c r="DE34" s="2"/>
      <c r="DF34" s="592">
        <v>23000</v>
      </c>
      <c r="DG34" s="382">
        <f t="shared" si="46"/>
        <v>14.423285791400028</v>
      </c>
      <c r="DH34" s="382">
        <f t="shared" si="47"/>
        <v>28.8429373134381</v>
      </c>
      <c r="DI34" s="382">
        <f t="shared" si="48"/>
        <v>43.255333501516603</v>
      </c>
      <c r="DJ34" s="382">
        <f t="shared" si="49"/>
        <v>57.656879582742185</v>
      </c>
      <c r="DK34" s="382">
        <f t="shared" si="50"/>
        <v>72.044019928668519</v>
      </c>
      <c r="DL34" s="382">
        <f t="shared" si="51"/>
        <v>86.413250562224633</v>
      </c>
      <c r="DM34" s="382">
        <f t="shared" si="52"/>
        <v>100.7611312122484</v>
      </c>
      <c r="DN34" s="382">
        <f t="shared" si="53"/>
        <v>115.08429681709174</v>
      </c>
      <c r="DO34" s="382">
        <f t="shared" si="54"/>
        <v>129.37946838729175</v>
      </c>
      <c r="DP34" s="382">
        <f t="shared" si="55"/>
        <v>143.64346314778987</v>
      </c>
      <c r="DQ34" s="382">
        <f t="shared" si="56"/>
        <v>157.87320389118827</v>
      </c>
      <c r="DR34" s="382">
        <f t="shared" si="57"/>
        <v>172.06572748555161</v>
      </c>
      <c r="DS34" s="382">
        <f t="shared" si="58"/>
        <v>186.2181924925236</v>
      </c>
      <c r="DT34" s="382">
        <f t="shared" si="59"/>
        <v>200.32788586400071</v>
      </c>
      <c r="DU34" s="382">
        <f t="shared" si="60"/>
        <v>214.39222869803882</v>
      </c>
      <c r="DV34" s="382">
        <f t="shared" si="61"/>
        <v>228.40878104661923</v>
      </c>
      <c r="DW34" s="382">
        <f t="shared" si="62"/>
        <v>242.37524577932211</v>
      </c>
      <c r="DX34" s="382">
        <f t="shared" si="63"/>
        <v>256.28947151762731</v>
      </c>
      <c r="DY34" s="382">
        <f t="shared" si="64"/>
        <v>270.1494546642457</v>
      </c>
      <c r="DZ34" s="382">
        <f t="shared" si="65"/>
        <v>283.95334056060062</v>
      </c>
      <c r="EA34" s="382">
        <f t="shared" si="66"/>
        <v>297.69942381302906</v>
      </c>
      <c r="EB34" s="382">
        <f t="shared" si="67"/>
        <v>311.38614783471405</v>
      </c>
      <c r="EC34" s="382">
        <f t="shared" si="68"/>
        <v>325.01210365543096</v>
      </c>
      <c r="ED34" s="382">
        <f t="shared" si="69"/>
        <v>338.57602805519571</v>
      </c>
      <c r="EE34" s="382">
        <f t="shared" si="70"/>
        <v>352.0768010807227</v>
      </c>
      <c r="EF34" s="382">
        <f t="shared" si="71"/>
        <v>365.51344300532924</v>
      </c>
      <c r="EG34" s="382">
        <f t="shared" si="72"/>
        <v>378.88511079364298</v>
      </c>
      <c r="EH34" s="382">
        <f t="shared" si="73"/>
        <v>392.19109413236339</v>
      </c>
      <c r="EI34" s="382">
        <f t="shared" si="74"/>
        <v>405.4308110872467</v>
      </c>
      <c r="EJ34" s="382">
        <f t="shared" si="75"/>
        <v>418.6038034449162</v>
      </c>
      <c r="EK34" s="382">
        <f t="shared" si="76"/>
        <v>431.70973179573031</v>
      </c>
      <c r="EL34" s="382">
        <f t="shared" si="77"/>
        <v>444.74837041126426</v>
      </c>
      <c r="EM34" s="382">
        <f t="shared" si="78"/>
        <v>457.71960196677588</v>
      </c>
      <c r="EN34" s="382">
        <f t="shared" si="79"/>
        <v>470.62341215561713</v>
      </c>
      <c r="EO34" s="382">
        <f t="shared" si="80"/>
        <v>483.45988423896421</v>
      </c>
      <c r="EP34" s="382">
        <f t="shared" si="81"/>
        <v>496.22919357045998</v>
      </c>
      <c r="EQ34" s="382">
        <f t="shared" si="82"/>
        <v>508.93160213164947</v>
      </c>
      <c r="ER34" s="382">
        <f t="shared" si="83"/>
        <v>521.56745311028783</v>
      </c>
      <c r="ES34" s="382">
        <f t="shared" si="84"/>
        <v>534.13716554996131</v>
      </c>
      <c r="ET34" s="382">
        <f t="shared" si="85"/>
        <v>546.64122909588968</v>
      </c>
      <c r="EU34" s="521"/>
      <c r="EV34" s="522"/>
      <c r="EW34" s="537">
        <f t="shared" si="169"/>
        <v>230</v>
      </c>
      <c r="EX34" s="601">
        <v>23000</v>
      </c>
      <c r="EY34" s="382">
        <f t="shared" si="86"/>
        <v>117.45979966482881</v>
      </c>
      <c r="EZ34" s="382">
        <f t="shared" si="87"/>
        <v>127.54197104522297</v>
      </c>
      <c r="FA34" s="382">
        <f t="shared" si="88"/>
        <v>137.67883146675703</v>
      </c>
      <c r="FB34" s="382">
        <f t="shared" si="89"/>
        <v>147.87024369609543</v>
      </c>
      <c r="FC34" s="382">
        <f t="shared" si="90"/>
        <v>158.11601676958844</v>
      </c>
      <c r="FD34" s="382">
        <f t="shared" si="91"/>
        <v>168.41590713855766</v>
      </c>
      <c r="FE34" s="382">
        <f t="shared" si="92"/>
        <v>178.76962011690469</v>
      </c>
      <c r="FF34" s="382">
        <f t="shared" si="93"/>
        <v>189.17681161312515</v>
      </c>
      <c r="FG34" s="382">
        <f t="shared" si="94"/>
        <v>199.6370901256233</v>
      </c>
      <c r="FH34" s="382">
        <f t="shared" si="95"/>
        <v>210.15001897749048</v>
      </c>
      <c r="FI34" s="382">
        <f t="shared" si="96"/>
        <v>220.71511876465186</v>
      </c>
      <c r="FJ34" s="382">
        <f t="shared" si="97"/>
        <v>231.33186998954915</v>
      </c>
      <c r="FK34" s="382">
        <f t="shared" si="98"/>
        <v>241.99971585131394</v>
      </c>
      <c r="FL34" s="382">
        <f t="shared" si="99"/>
        <v>252.71806516270132</v>
      </c>
      <c r="FM34" s="382">
        <f t="shared" si="100"/>
        <v>263.48629536388711</v>
      </c>
      <c r="FN34" s="382">
        <f t="shared" si="101"/>
        <v>274.30375560354742</v>
      </c>
      <c r="FO34" s="382">
        <f t="shared" si="102"/>
        <v>285.1697698584062</v>
      </c>
      <c r="FP34" s="382">
        <f t="shared" si="103"/>
        <v>296.08364006360898</v>
      </c>
      <c r="FQ34" s="382">
        <f t="shared" si="104"/>
        <v>307.04464922779903</v>
      </c>
      <c r="FR34" s="382">
        <f t="shared" si="105"/>
        <v>318.05206450859282</v>
      </c>
      <c r="FS34" s="382">
        <f t="shared" si="106"/>
        <v>329.10514022619213</v>
      </c>
      <c r="FT34" s="382">
        <f t="shared" si="107"/>
        <v>340.20312079510182</v>
      </c>
      <c r="FU34" s="382">
        <f t="shared" si="108"/>
        <v>351.34524355625473</v>
      </c>
      <c r="FV34" s="382">
        <f t="shared" si="109"/>
        <v>362.53074149424998</v>
      </c>
      <c r="FW34" s="382">
        <f t="shared" si="110"/>
        <v>373.75884582681994</v>
      </c>
      <c r="FX34" s="382">
        <f t="shared" si="111"/>
        <v>385.02878845601896</v>
      </c>
      <c r="FY34" s="382">
        <f t="shared" si="112"/>
        <v>396.33980427292516</v>
      </c>
      <c r="FZ34" s="382">
        <f t="shared" si="113"/>
        <v>407.69113330984771</v>
      </c>
      <c r="GA34" s="382">
        <f t="shared" si="114"/>
        <v>419.08202273608174</v>
      </c>
      <c r="GB34" s="382">
        <f t="shared" si="115"/>
        <v>430.51172869516847</v>
      </c>
      <c r="GC34" s="382">
        <f t="shared" si="116"/>
        <v>441.97951798334202</v>
      </c>
      <c r="GD34" s="382">
        <f t="shared" si="117"/>
        <v>453.4846695704087</v>
      </c>
      <c r="GE34" s="382">
        <f t="shared" si="118"/>
        <v>465.02647596567061</v>
      </c>
      <c r="GF34" s="382">
        <f t="shared" si="119"/>
        <v>476.60424443269471</v>
      </c>
      <c r="GG34" s="382">
        <f t="shared" si="120"/>
        <v>488.21729805774197</v>
      </c>
      <c r="GH34" s="382">
        <f t="shared" si="121"/>
        <v>499.8649766774999</v>
      </c>
      <c r="GI34" s="382">
        <f t="shared" si="122"/>
        <v>511.54663767244091</v>
      </c>
      <c r="GJ34" s="382">
        <f t="shared" si="123"/>
        <v>523.26165663264442</v>
      </c>
      <c r="GK34" s="382">
        <f t="shared" si="124"/>
        <v>535.00942790330305</v>
      </c>
      <c r="GL34" s="382">
        <f t="shared" si="125"/>
        <v>546.7893650173836</v>
      </c>
      <c r="GM34" s="511"/>
      <c r="GN34" s="2"/>
      <c r="GO34" s="592">
        <v>23000</v>
      </c>
      <c r="GP34" s="477">
        <f t="shared" si="126"/>
        <v>7.1437615092439559</v>
      </c>
      <c r="GQ34" s="477">
        <f t="shared" si="127"/>
        <v>3.421948072043286</v>
      </c>
      <c r="GR34" s="477">
        <f t="shared" si="128"/>
        <v>2.1829330702520138</v>
      </c>
      <c r="GS34" s="477">
        <f t="shared" si="129"/>
        <v>1.5646591485043848</v>
      </c>
      <c r="GT34" s="477">
        <f t="shared" si="130"/>
        <v>1.194713966907186</v>
      </c>
      <c r="GU34" s="477">
        <f t="shared" si="131"/>
        <v>0.94895928625303105</v>
      </c>
      <c r="GV34" s="477">
        <f t="shared" si="132"/>
        <v>0.77419227003650071</v>
      </c>
      <c r="GW34" s="477">
        <f t="shared" si="133"/>
        <v>0.64381081385753025</v>
      </c>
      <c r="GX34" s="477">
        <f t="shared" si="134"/>
        <v>0.5430353255743674</v>
      </c>
      <c r="GY34" s="477">
        <f t="shared" si="135"/>
        <v>0.46299744083219624</v>
      </c>
      <c r="GZ34" s="477">
        <f t="shared" si="136"/>
        <v>0.39805307882885838</v>
      </c>
      <c r="HA34" s="477">
        <f t="shared" si="137"/>
        <v>0.34443897323465611</v>
      </c>
      <c r="HB34" s="477">
        <f t="shared" si="138"/>
        <v>0.29954926858733144</v>
      </c>
      <c r="HC34" s="477">
        <f t="shared" si="139"/>
        <v>0.26152214941392354</v>
      </c>
      <c r="HD34" s="477">
        <f t="shared" si="140"/>
        <v>0.22899182010461269</v>
      </c>
      <c r="HE34" s="477">
        <f t="shared" si="141"/>
        <v>0.2009334945295331</v>
      </c>
      <c r="HF34" s="477">
        <f t="shared" si="142"/>
        <v>0.17656309719866217</v>
      </c>
      <c r="HG34" s="477">
        <f t="shared" si="143"/>
        <v>0.15527039917144891</v>
      </c>
      <c r="HH34" s="477">
        <f t="shared" si="144"/>
        <v>0.13657327056021043</v>
      </c>
      <c r="HI34" s="477">
        <f t="shared" si="145"/>
        <v>0.12008565872362023</v>
      </c>
      <c r="HJ34" s="477">
        <f t="shared" si="146"/>
        <v>0.1054947168217817</v>
      </c>
      <c r="HK34" s="477">
        <f t="shared" si="147"/>
        <v>9.254417115460134E-2</v>
      </c>
      <c r="HL34" s="477">
        <f t="shared" si="148"/>
        <v>8.1022028424951986E-2</v>
      </c>
      <c r="HM34" s="477">
        <f t="shared" si="149"/>
        <v>7.0751357019136346E-2</v>
      </c>
      <c r="HN34" s="477">
        <f t="shared" si="150"/>
        <v>6.1583281487285681E-2</v>
      </c>
      <c r="HO34" s="477">
        <f t="shared" si="151"/>
        <v>5.3391594274154193E-2</v>
      </c>
      <c r="HP34" s="477">
        <f t="shared" si="152"/>
        <v>4.6068565330319236E-2</v>
      </c>
      <c r="HQ34" s="477">
        <f t="shared" si="153"/>
        <v>3.9521650056268502E-2</v>
      </c>
      <c r="HR34" s="477">
        <f t="shared" si="154"/>
        <v>3.3670878669103843E-2</v>
      </c>
      <c r="HS34" s="477">
        <f t="shared" si="155"/>
        <v>2.8446767927705254E-2</v>
      </c>
      <c r="HT34" s="477">
        <f t="shared" si="156"/>
        <v>2.378863720512794E-2</v>
      </c>
      <c r="HU34" s="477">
        <f t="shared" si="157"/>
        <v>1.964324040370485E-2</v>
      </c>
      <c r="HV34" s="477">
        <f t="shared" si="158"/>
        <v>1.5963646668173737E-2</v>
      </c>
      <c r="HW34" s="477">
        <f t="shared" si="159"/>
        <v>1.2708318631415536E-2</v>
      </c>
      <c r="HX34" s="477">
        <f t="shared" si="160"/>
        <v>9.8403486491265377E-3</v>
      </c>
      <c r="HY34" s="477">
        <f t="shared" si="161"/>
        <v>7.3268222711360192E-3</v>
      </c>
      <c r="HZ34" s="477">
        <f t="shared" si="162"/>
        <v>5.1382848497488007E-3</v>
      </c>
      <c r="IA34" s="477">
        <f t="shared" si="163"/>
        <v>3.2482922625893624E-3</v>
      </c>
      <c r="IB34" s="477">
        <f t="shared" si="164"/>
        <v>1.6330306325784978E-3</v>
      </c>
      <c r="IC34" s="477">
        <f t="shared" si="165"/>
        <v>2.7099295407872006E-4</v>
      </c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</row>
    <row r="35" spans="1:311">
      <c r="I35" s="384"/>
      <c r="J35" s="252"/>
      <c r="K35" s="499">
        <v>24000</v>
      </c>
      <c r="L35" s="382">
        <f t="shared" si="170"/>
        <v>7.3151999999999999</v>
      </c>
      <c r="M35" s="502">
        <v>240</v>
      </c>
      <c r="N35" s="491">
        <f t="shared" si="166"/>
        <v>392.70994904751649</v>
      </c>
      <c r="O35" s="263">
        <f t="shared" si="167"/>
        <v>0.56860701731906405</v>
      </c>
      <c r="P35" s="383">
        <f t="shared" si="168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263">
        <f t="shared" si="1"/>
        <v>0.38757458578585391</v>
      </c>
      <c r="T35" s="492">
        <f>O35/Konstanten!$C$22</f>
        <v>0.46416899372984816</v>
      </c>
      <c r="U35" s="492">
        <f t="shared" si="2"/>
        <v>0.83498594482040489</v>
      </c>
      <c r="V35" s="492"/>
      <c r="W35" s="592">
        <v>24000</v>
      </c>
      <c r="X35" s="410">
        <f t="shared" si="174"/>
        <v>2.4282088360788625E-2</v>
      </c>
      <c r="Y35" s="410">
        <f t="shared" si="174"/>
        <v>4.8557605924980742E-2</v>
      </c>
      <c r="Z35" s="410">
        <f t="shared" si="174"/>
        <v>7.2820006868550988E-2</v>
      </c>
      <c r="AA35" s="410">
        <f t="shared" si="174"/>
        <v>9.706279507840225E-2</v>
      </c>
      <c r="AB35" s="410">
        <f t="shared" si="174"/>
        <v>0.12127954842536112</v>
      </c>
      <c r="AC35" s="410">
        <f t="shared" si="174"/>
        <v>0.14546394235042387</v>
      </c>
      <c r="AD35" s="410">
        <f t="shared" si="174"/>
        <v>0.16960977255376547</v>
      </c>
      <c r="AE35" s="410">
        <f t="shared" si="174"/>
        <v>0.19371097659233322</v>
      </c>
      <c r="AF35" s="410">
        <f t="shared" si="174"/>
        <v>0.21776165420995047</v>
      </c>
      <c r="AG35" s="410">
        <f t="shared" si="174"/>
        <v>0.24175608624542252</v>
      </c>
      <c r="AH35" s="410">
        <f t="shared" si="174"/>
        <v>0.2656887519869448</v>
      </c>
      <c r="AI35" s="410">
        <f t="shared" si="174"/>
        <v>0.28955434486583481</v>
      </c>
      <c r="AJ35" s="410">
        <f t="shared" si="174"/>
        <v>0.31334778640775096</v>
      </c>
      <c r="AK35" s="410">
        <f t="shared" si="174"/>
        <v>0.33706423838503352</v>
      </c>
      <c r="AL35" s="410">
        <f t="shared" si="174"/>
        <v>0.36069911313889191</v>
      </c>
      <c r="AM35" s="410">
        <f t="shared" si="174"/>
        <v>0.38424808206432143</v>
      </c>
      <c r="AN35" s="410">
        <f t="shared" si="175"/>
        <v>0.40770708227336294</v>
      </c>
      <c r="AO35" s="410">
        <f t="shared" si="175"/>
        <v>0.43107232147346114</v>
      </c>
      <c r="AP35" s="410">
        <f t="shared" si="175"/>
        <v>0.45434028111657726</v>
      </c>
      <c r="AQ35" s="410">
        <f t="shared" si="175"/>
        <v>0.47750771789158009</v>
      </c>
      <c r="AR35" s="410">
        <f t="shared" si="175"/>
        <v>0.50057166364655326</v>
      </c>
      <c r="AS35" s="410">
        <f t="shared" si="175"/>
        <v>0.52352942383964129</v>
      </c>
      <c r="AT35" s="410">
        <f t="shared" si="175"/>
        <v>0.54637857462621486</v>
      </c>
      <c r="AU35" s="410">
        <f t="shared" si="175"/>
        <v>0.56911695869707202</v>
      </c>
      <c r="AV35" s="410">
        <f t="shared" si="175"/>
        <v>0.59174267998690544</v>
      </c>
      <c r="AW35" s="410">
        <f t="shared" si="175"/>
        <v>0.61425409737461245</v>
      </c>
      <c r="AX35" s="410">
        <f t="shared" si="175"/>
        <v>0.63664981749738125</v>
      </c>
      <c r="AY35" s="410">
        <f t="shared" si="175"/>
        <v>0.65892868679914474</v>
      </c>
      <c r="AZ35" s="410">
        <f t="shared" si="175"/>
        <v>0.6810897829309559</v>
      </c>
      <c r="BA35" s="410">
        <f t="shared" si="175"/>
        <v>0.70313240561666679</v>
      </c>
      <c r="BB35" s="410">
        <f t="shared" si="175"/>
        <v>0.72505606709187698</v>
      </c>
      <c r="BC35" s="410">
        <f t="shared" si="175"/>
        <v>0.74686048221796231</v>
      </c>
      <c r="BD35" s="410">
        <f t="shared" si="176"/>
        <v>0.7685455583661398</v>
      </c>
      <c r="BE35" s="410">
        <f t="shared" si="176"/>
        <v>0.79011138515918644</v>
      </c>
      <c r="BF35" s="410">
        <f t="shared" si="176"/>
        <v>0.81155822415095002</v>
      </c>
      <c r="BG35" s="410">
        <f t="shared" si="176"/>
        <v>0.83288649851599827</v>
      </c>
      <c r="BH35" s="410">
        <f t="shared" si="176"/>
        <v>0.85409678281421053</v>
      </c>
      <c r="BI35" s="410">
        <f t="shared" si="176"/>
        <v>0.87518979288750898</v>
      </c>
      <c r="BJ35" s="410">
        <f t="shared" si="176"/>
        <v>0.8961663759387023</v>
      </c>
      <c r="BK35" s="410">
        <f t="shared" si="176"/>
        <v>0.91702750083545193</v>
      </c>
      <c r="BL35" s="253"/>
      <c r="BM35" s="521"/>
      <c r="BN35" s="592">
        <v>24000</v>
      </c>
      <c r="BO35" s="382">
        <f t="shared" si="6"/>
        <v>240.62957264701396</v>
      </c>
      <c r="BP35" s="382">
        <f t="shared" si="7"/>
        <v>240.71465987928462</v>
      </c>
      <c r="BQ35" s="382">
        <f t="shared" si="8"/>
        <v>240.85636976628462</v>
      </c>
      <c r="BR35" s="382">
        <f t="shared" si="9"/>
        <v>241.05454974047166</v>
      </c>
      <c r="BS35" s="382">
        <f t="shared" si="10"/>
        <v>241.30898756313897</v>
      </c>
      <c r="BT35" s="382">
        <f t="shared" si="11"/>
        <v>241.61941265852269</v>
      </c>
      <c r="BU35" s="382">
        <f t="shared" si="12"/>
        <v>241.98549779858263</v>
      </c>
      <c r="BV35" s="382">
        <f t="shared" si="13"/>
        <v>242.40686111655316</v>
      </c>
      <c r="BW35" s="382">
        <f t="shared" si="14"/>
        <v>242.88306842352227</v>
      </c>
      <c r="BX35" s="382">
        <f t="shared" si="15"/>
        <v>243.41363579903108</v>
      </c>
      <c r="BY35" s="382">
        <f t="shared" si="16"/>
        <v>243.99803242402888</v>
      </c>
      <c r="BZ35" s="382">
        <f t="shared" si="17"/>
        <v>244.63568362252056</v>
      </c>
      <c r="CA35" s="382">
        <f t="shared" si="18"/>
        <v>245.3259740769083</v>
      </c>
      <c r="CB35" s="382">
        <f t="shared" si="19"/>
        <v>246.06825118135555</v>
      </c>
      <c r="CC35" s="382">
        <f t="shared" si="20"/>
        <v>246.86182849747078</v>
      </c>
      <c r="CD35" s="382">
        <f t="shared" si="21"/>
        <v>247.70598927717455</v>
      </c>
      <c r="CE35" s="382">
        <f t="shared" si="22"/>
        <v>248.59999001872873</v>
      </c>
      <c r="CF35" s="382">
        <f t="shared" si="23"/>
        <v>249.54306402350852</v>
      </c>
      <c r="CG35" s="382">
        <f t="shared" si="24"/>
        <v>250.53442492311123</v>
      </c>
      <c r="CH35" s="382">
        <f t="shared" si="25"/>
        <v>251.57327014875528</v>
      </c>
      <c r="CI35" s="382">
        <f t="shared" si="26"/>
        <v>252.65878431753299</v>
      </c>
      <c r="CJ35" s="382">
        <f t="shared" si="27"/>
        <v>253.79014251289016</v>
      </c>
      <c r="CK35" s="382">
        <f t="shared" si="28"/>
        <v>254.96651343961568</v>
      </c>
      <c r="CL35" s="382">
        <f t="shared" si="29"/>
        <v>256.18706243658488</v>
      </c>
      <c r="CM35" s="382">
        <f t="shared" si="30"/>
        <v>257.4509543334417</v>
      </c>
      <c r="CN35" s="382">
        <f t="shared" si="31"/>
        <v>258.75735614027167</v>
      </c>
      <c r="CO35" s="382">
        <f t="shared" si="32"/>
        <v>260.1054395620651</v>
      </c>
      <c r="CP35" s="382">
        <f t="shared" si="33"/>
        <v>261.49438333236606</v>
      </c>
      <c r="CQ35" s="382">
        <f t="shared" si="34"/>
        <v>262.92337536290029</v>
      </c>
      <c r="CR35" s="382">
        <f t="shared" si="35"/>
        <v>264.39161470817965</v>
      </c>
      <c r="CS35" s="382">
        <f t="shared" si="36"/>
        <v>265.89831334604645</v>
      </c>
      <c r="CT35" s="382">
        <f t="shared" si="37"/>
        <v>267.44269777687128</v>
      </c>
      <c r="CU35" s="382">
        <f t="shared" si="38"/>
        <v>269.0240104456272</v>
      </c>
      <c r="CV35" s="382">
        <f t="shared" si="39"/>
        <v>270.64151099234687</v>
      </c>
      <c r="CW35" s="382">
        <f t="shared" si="40"/>
        <v>272.2944773375404</v>
      </c>
      <c r="CX35" s="382">
        <f t="shared" si="41"/>
        <v>273.98220661000101</v>
      </c>
      <c r="CY35" s="382">
        <f t="shared" si="42"/>
        <v>275.70401592509677</v>
      </c>
      <c r="CZ35" s="382">
        <f t="shared" si="43"/>
        <v>277.45924302212524</v>
      </c>
      <c r="DA35" s="382">
        <f t="shared" si="44"/>
        <v>279.24724676963393</v>
      </c>
      <c r="DB35" s="382">
        <f t="shared" si="45"/>
        <v>281.06740754778787</v>
      </c>
      <c r="DC35" s="521"/>
      <c r="DE35" s="2"/>
      <c r="DF35" s="592">
        <v>24000</v>
      </c>
      <c r="DG35" s="382">
        <f t="shared" si="46"/>
        <v>14.677142517706857</v>
      </c>
      <c r="DH35" s="382">
        <f t="shared" si="47"/>
        <v>29.350313362274694</v>
      </c>
      <c r="DI35" s="382">
        <f t="shared" si="48"/>
        <v>44.01555595506462</v>
      </c>
      <c r="DJ35" s="382">
        <f t="shared" si="49"/>
        <v>58.668943764868899</v>
      </c>
      <c r="DK35" s="382">
        <f t="shared" si="50"/>
        <v>73.306594979557346</v>
      </c>
      <c r="DL35" s="382">
        <f t="shared" si="51"/>
        <v>87.924686762622656</v>
      </c>
      <c r="DM35" s="382">
        <f t="shared" si="52"/>
        <v>102.51946896739697</v>
      </c>
      <c r="DN35" s="382">
        <f t="shared" si="53"/>
        <v>117.08727719156992</v>
      </c>
      <c r="DO35" s="382">
        <f t="shared" si="54"/>
        <v>131.624545065581</v>
      </c>
      <c r="DP35" s="382">
        <f t="shared" si="55"/>
        <v>146.12781568149506</v>
      </c>
      <c r="DQ35" s="382">
        <f t="shared" si="56"/>
        <v>160.59375208275583</v>
      </c>
      <c r="DR35" s="382">
        <f t="shared" si="57"/>
        <v>175.01914675015513</v>
      </c>
      <c r="DS35" s="382">
        <f t="shared" si="58"/>
        <v>189.40093003455169</v>
      </c>
      <c r="DT35" s="382">
        <f t="shared" si="59"/>
        <v>203.73617750227078</v>
      </c>
      <c r="DU35" s="382">
        <f t="shared" si="60"/>
        <v>218.02211617427986</v>
      </c>
      <c r="DV35" s="382">
        <f t="shared" si="61"/>
        <v>232.25612965483839</v>
      </c>
      <c r="DW35" s="382">
        <f t="shared" si="62"/>
        <v>246.43576215905992</v>
      </c>
      <c r="DX35" s="382">
        <f t="shared" si="63"/>
        <v>260.55872146160215</v>
      </c>
      <c r="DY35" s="382">
        <f t="shared" si="64"/>
        <v>274.62288080012684</v>
      </c>
      <c r="DZ35" s="382">
        <f t="shared" si="65"/>
        <v>288.6262797773652</v>
      </c>
      <c r="EA35" s="382">
        <f t="shared" si="66"/>
        <v>302.56712431415724</v>
      </c>
      <c r="EB35" s="382">
        <f t="shared" si="67"/>
        <v>316.44378571307601</v>
      </c>
      <c r="EC35" s="382">
        <f t="shared" si="68"/>
        <v>330.25479889778472</v>
      </c>
      <c r="ED35" s="382">
        <f t="shared" si="69"/>
        <v>343.99885989746588</v>
      </c>
      <c r="EE35" s="382">
        <f t="shared" si="70"/>
        <v>357.6748226483902</v>
      </c>
      <c r="EF35" s="382">
        <f t="shared" si="71"/>
        <v>371.28169518611247</v>
      </c>
      <c r="EG35" s="382">
        <f t="shared" si="72"/>
        <v>384.81863530199456</v>
      </c>
      <c r="EH35" s="382">
        <f t="shared" si="73"/>
        <v>398.28494573694792</v>
      </c>
      <c r="EI35" s="382">
        <f t="shared" si="74"/>
        <v>411.68006898344902</v>
      </c>
      <c r="EJ35" s="382">
        <f t="shared" si="75"/>
        <v>425.00358176436168</v>
      </c>
      <c r="EK35" s="382">
        <f t="shared" si="76"/>
        <v>438.25518925382426</v>
      </c>
      <c r="EL35" s="382">
        <f t="shared" si="77"/>
        <v>451.43471910174236</v>
      </c>
      <c r="EM35" s="382">
        <f t="shared" si="78"/>
        <v>464.54211531928041</v>
      </c>
      <c r="EN35" s="382">
        <f t="shared" si="79"/>
        <v>477.57743207831419</v>
      </c>
      <c r="EO35" s="382">
        <f t="shared" si="80"/>
        <v>490.54082747328107</v>
      </c>
      <c r="EP35" s="382">
        <f t="shared" si="81"/>
        <v>503.43255728915926</v>
      </c>
      <c r="EQ35" s="382">
        <f t="shared" si="82"/>
        <v>516.2529688147448</v>
      </c>
      <c r="ER35" s="382">
        <f t="shared" si="83"/>
        <v>529.00249473580004</v>
      </c>
      <c r="ES35" s="382">
        <f t="shared" si="84"/>
        <v>541.68164713827809</v>
      </c>
      <c r="ET35" s="382">
        <f t="shared" si="85"/>
        <v>554.29101164762187</v>
      </c>
      <c r="EU35" s="521"/>
      <c r="EV35" s="522"/>
      <c r="EW35" s="537">
        <f t="shared" si="169"/>
        <v>240</v>
      </c>
      <c r="EX35" s="601">
        <v>24000</v>
      </c>
      <c r="EY35" s="382">
        <f t="shared" si="86"/>
        <v>121.47957264701398</v>
      </c>
      <c r="EZ35" s="382">
        <f t="shared" si="87"/>
        <v>131.56465987928465</v>
      </c>
      <c r="FA35" s="382">
        <f t="shared" si="88"/>
        <v>141.70636976628464</v>
      </c>
      <c r="FB35" s="382">
        <f t="shared" si="89"/>
        <v>151.90454974047168</v>
      </c>
      <c r="FC35" s="382">
        <f t="shared" si="90"/>
        <v>162.15898756313899</v>
      </c>
      <c r="FD35" s="382">
        <f t="shared" si="91"/>
        <v>172.46941265852271</v>
      </c>
      <c r="FE35" s="382">
        <f t="shared" si="92"/>
        <v>182.83549779858265</v>
      </c>
      <c r="FF35" s="382">
        <f t="shared" si="93"/>
        <v>193.25686111655318</v>
      </c>
      <c r="FG35" s="382">
        <f t="shared" si="94"/>
        <v>203.7330684235223</v>
      </c>
      <c r="FH35" s="382">
        <f t="shared" si="95"/>
        <v>214.26363579903111</v>
      </c>
      <c r="FI35" s="382">
        <f t="shared" si="96"/>
        <v>224.8480324240289</v>
      </c>
      <c r="FJ35" s="382">
        <f t="shared" si="97"/>
        <v>235.48568362252058</v>
      </c>
      <c r="FK35" s="382">
        <f t="shared" si="98"/>
        <v>246.17597407690832</v>
      </c>
      <c r="FL35" s="382">
        <f t="shared" si="99"/>
        <v>256.91825118135557</v>
      </c>
      <c r="FM35" s="382">
        <f t="shared" si="100"/>
        <v>267.71182849747083</v>
      </c>
      <c r="FN35" s="382">
        <f t="shared" si="101"/>
        <v>278.5559892771746</v>
      </c>
      <c r="FO35" s="382">
        <f t="shared" si="102"/>
        <v>289.44999001872873</v>
      </c>
      <c r="FP35" s="382">
        <f t="shared" si="103"/>
        <v>300.39306402350854</v>
      </c>
      <c r="FQ35" s="382">
        <f t="shared" si="104"/>
        <v>311.38442492311128</v>
      </c>
      <c r="FR35" s="382">
        <f t="shared" si="105"/>
        <v>322.42327014875531</v>
      </c>
      <c r="FS35" s="382">
        <f t="shared" si="106"/>
        <v>333.50878431753301</v>
      </c>
      <c r="FT35" s="382">
        <f t="shared" si="107"/>
        <v>344.64014251289018</v>
      </c>
      <c r="FU35" s="382">
        <f t="shared" si="108"/>
        <v>355.81651343961573</v>
      </c>
      <c r="FV35" s="382">
        <f t="shared" si="109"/>
        <v>367.0370624365849</v>
      </c>
      <c r="FW35" s="382">
        <f t="shared" si="110"/>
        <v>378.30095433344172</v>
      </c>
      <c r="FX35" s="382">
        <f t="shared" si="111"/>
        <v>389.60735614027169</v>
      </c>
      <c r="FY35" s="382">
        <f t="shared" si="112"/>
        <v>400.95543956206512</v>
      </c>
      <c r="FZ35" s="382">
        <f t="shared" si="113"/>
        <v>412.34438333236608</v>
      </c>
      <c r="GA35" s="382">
        <f t="shared" si="114"/>
        <v>423.77337536290031</v>
      </c>
      <c r="GB35" s="382">
        <f t="shared" si="115"/>
        <v>435.24161470817967</v>
      </c>
      <c r="GC35" s="382">
        <f t="shared" si="116"/>
        <v>446.74831334604647</v>
      </c>
      <c r="GD35" s="382">
        <f t="shared" si="117"/>
        <v>458.29269777687131</v>
      </c>
      <c r="GE35" s="382">
        <f t="shared" si="118"/>
        <v>469.87401044562722</v>
      </c>
      <c r="GF35" s="382">
        <f t="shared" si="119"/>
        <v>481.49151099234689</v>
      </c>
      <c r="GG35" s="382">
        <f t="shared" si="120"/>
        <v>493.14447733754042</v>
      </c>
      <c r="GH35" s="382">
        <f t="shared" si="121"/>
        <v>504.83220661000104</v>
      </c>
      <c r="GI35" s="382">
        <f t="shared" si="122"/>
        <v>516.55401592509679</v>
      </c>
      <c r="GJ35" s="382">
        <f t="shared" si="123"/>
        <v>528.3092430221252</v>
      </c>
      <c r="GK35" s="382">
        <f t="shared" si="124"/>
        <v>540.09724676963401</v>
      </c>
      <c r="GL35" s="382">
        <f t="shared" si="125"/>
        <v>551.91740754778789</v>
      </c>
      <c r="GM35" s="511"/>
      <c r="GN35" s="2"/>
      <c r="GO35" s="592">
        <v>24000</v>
      </c>
      <c r="GP35" s="477">
        <f t="shared" si="126"/>
        <v>7.2767863363361167</v>
      </c>
      <c r="GQ35" s="477">
        <f t="shared" si="127"/>
        <v>3.4825640617653764</v>
      </c>
      <c r="GR35" s="477">
        <f t="shared" si="128"/>
        <v>2.219461090323438</v>
      </c>
      <c r="GS35" s="477">
        <f t="shared" si="129"/>
        <v>1.5891816009040285</v>
      </c>
      <c r="GT35" s="477">
        <f t="shared" si="130"/>
        <v>1.2120654711674916</v>
      </c>
      <c r="GU35" s="477">
        <f t="shared" si="131"/>
        <v>0.96155845427294218</v>
      </c>
      <c r="GV35" s="477">
        <f t="shared" si="132"/>
        <v>0.78342220887554159</v>
      </c>
      <c r="GW35" s="477">
        <f t="shared" si="133"/>
        <v>0.65053681110339567</v>
      </c>
      <c r="GX35" s="477">
        <f t="shared" si="134"/>
        <v>0.54783492943518797</v>
      </c>
      <c r="GY35" s="477">
        <f t="shared" si="135"/>
        <v>0.46627549860901973</v>
      </c>
      <c r="GZ35" s="477">
        <f t="shared" si="136"/>
        <v>0.40010448419040673</v>
      </c>
      <c r="HA35" s="477">
        <f t="shared" si="137"/>
        <v>0.34548526829857751</v>
      </c>
      <c r="HB35" s="477">
        <f t="shared" si="138"/>
        <v>0.29976116818433451</v>
      </c>
      <c r="HC35" s="477">
        <f t="shared" si="139"/>
        <v>0.26103402120858993</v>
      </c>
      <c r="HD35" s="477">
        <f t="shared" si="140"/>
        <v>0.22791133851517439</v>
      </c>
      <c r="HE35" s="477">
        <f t="shared" si="141"/>
        <v>0.19934827851968251</v>
      </c>
      <c r="HF35" s="477">
        <f t="shared" si="142"/>
        <v>0.17454539666976432</v>
      </c>
      <c r="HG35" s="477">
        <f t="shared" si="143"/>
        <v>0.15288048060128617</v>
      </c>
      <c r="HH35" s="477">
        <f t="shared" si="144"/>
        <v>0.13386191280157697</v>
      </c>
      <c r="HI35" s="477">
        <f t="shared" si="145"/>
        <v>0.11709602603567409</v>
      </c>
      <c r="HJ35" s="477">
        <f t="shared" si="146"/>
        <v>0.10226378716297302</v>
      </c>
      <c r="HK35" s="477">
        <f t="shared" si="147"/>
        <v>8.9103841101750056E-2</v>
      </c>
      <c r="HL35" s="477">
        <f t="shared" si="148"/>
        <v>7.739997912866807E-2</v>
      </c>
      <c r="HM35" s="477">
        <f t="shared" si="149"/>
        <v>6.6971740970263441E-2</v>
      </c>
      <c r="HN35" s="477">
        <f t="shared" si="150"/>
        <v>5.7667273117873036E-2</v>
      </c>
      <c r="HO35" s="477">
        <f t="shared" si="151"/>
        <v>4.9357835820516574E-2</v>
      </c>
      <c r="HP35" s="477">
        <f t="shared" si="152"/>
        <v>4.193353122674754E-2</v>
      </c>
      <c r="HQ35" s="477">
        <f t="shared" si="153"/>
        <v>3.529994730130695E-2</v>
      </c>
      <c r="HR35" s="477">
        <f t="shared" si="154"/>
        <v>2.9375496388039823E-2</v>
      </c>
      <c r="HS35" s="477">
        <f t="shared" si="155"/>
        <v>2.4089286262755177E-2</v>
      </c>
      <c r="HT35" s="477">
        <f t="shared" si="156"/>
        <v>1.9379403371544004E-2</v>
      </c>
      <c r="HU35" s="477">
        <f t="shared" si="157"/>
        <v>1.5191518031167042E-2</v>
      </c>
      <c r="HV35" s="477">
        <f t="shared" si="158"/>
        <v>1.1477743245479883E-2</v>
      </c>
      <c r="HW35" s="477">
        <f t="shared" si="159"/>
        <v>8.195694878209531E-3</v>
      </c>
      <c r="HX35" s="477">
        <f t="shared" si="160"/>
        <v>5.3077128720772368E-3</v>
      </c>
      <c r="HY35" s="477">
        <f t="shared" si="161"/>
        <v>2.7802121666077517E-3</v>
      </c>
      <c r="HZ35" s="477">
        <f t="shared" si="162"/>
        <v>5.8313874890280216E-4</v>
      </c>
      <c r="IA35" s="477">
        <f t="shared" si="163"/>
        <v>1.3104885526505337E-3</v>
      </c>
      <c r="IB35" s="477">
        <f t="shared" si="164"/>
        <v>2.9249659408150932E-3</v>
      </c>
      <c r="IC35" s="477">
        <f t="shared" si="165"/>
        <v>4.2822345121175248E-3</v>
      </c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  <c r="IZ35" s="90"/>
      <c r="JA35" s="90"/>
      <c r="JB35" s="90"/>
      <c r="JC35" s="90"/>
      <c r="JD35" s="90"/>
      <c r="JE35" s="90"/>
      <c r="JF35" s="90"/>
      <c r="JG35" s="90"/>
      <c r="JH35" s="90"/>
      <c r="JI35" s="90"/>
      <c r="JJ35" s="90"/>
      <c r="JK35" s="90"/>
      <c r="JL35" s="90"/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  <c r="KD35" s="90"/>
      <c r="KE35" s="90"/>
      <c r="KF35" s="90"/>
      <c r="KG35" s="90"/>
      <c r="KH35" s="90"/>
      <c r="KI35" s="90"/>
      <c r="KJ35" s="90"/>
      <c r="KK35" s="90"/>
      <c r="KL35" s="90"/>
      <c r="KM35" s="90"/>
      <c r="KN35" s="90"/>
      <c r="KO35" s="90"/>
      <c r="KP35" s="90"/>
      <c r="KQ35" s="90"/>
      <c r="KR35" s="90"/>
      <c r="KS35" s="90"/>
      <c r="KT35" s="90"/>
      <c r="KU35" s="90"/>
      <c r="KV35" s="90"/>
      <c r="KW35" s="90"/>
      <c r="KX35" s="90"/>
      <c r="KY35" s="90"/>
    </row>
    <row r="36" spans="1:311">
      <c r="I36" s="384"/>
      <c r="J36" s="252"/>
      <c r="K36" s="499">
        <v>25000</v>
      </c>
      <c r="L36" s="382">
        <f t="shared" si="170"/>
        <v>7.6199999999999992</v>
      </c>
      <c r="M36" s="502">
        <v>250</v>
      </c>
      <c r="N36" s="491">
        <f t="shared" si="166"/>
        <v>376.00907179140091</v>
      </c>
      <c r="O36" s="263">
        <f t="shared" si="167"/>
        <v>0.54894594570539845</v>
      </c>
      <c r="P36" s="383">
        <f t="shared" si="168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263">
        <f t="shared" si="1"/>
        <v>0.37109210144722515</v>
      </c>
      <c r="T36" s="492">
        <f>O36/Konstanten!$C$22</f>
        <v>0.44811913935134562</v>
      </c>
      <c r="U36" s="492">
        <f t="shared" si="2"/>
        <v>0.82811035918792175</v>
      </c>
      <c r="V36" s="492"/>
      <c r="W36" s="592">
        <v>25000</v>
      </c>
      <c r="X36" s="410">
        <f t="shared" si="174"/>
        <v>2.4815407094927789E-2</v>
      </c>
      <c r="Y36" s="410">
        <f t="shared" si="174"/>
        <v>4.9623612356505635E-2</v>
      </c>
      <c r="Z36" s="410">
        <f t="shared" si="174"/>
        <v>7.4417442589413782E-2</v>
      </c>
      <c r="AA36" s="410">
        <f t="shared" si="174"/>
        <v>9.9189781591651066E-2</v>
      </c>
      <c r="AB36" s="410">
        <f t="shared" si="174"/>
        <v>0.12393359794953726</v>
      </c>
      <c r="AC36" s="410">
        <f t="shared" si="174"/>
        <v>0.14864197200562795</v>
      </c>
      <c r="AD36" s="410">
        <f t="shared" si="174"/>
        <v>0.17330812174757526</v>
      </c>
      <c r="AE36" s="410">
        <f t="shared" si="174"/>
        <v>0.19792542738625543</v>
      </c>
      <c r="AF36" s="410">
        <f t="shared" si="174"/>
        <v>0.22248745441430115</v>
      </c>
      <c r="AG36" s="410">
        <f t="shared" si="174"/>
        <v>0.24698797496330985</v>
      </c>
      <c r="AH36" s="410">
        <f t="shared" si="174"/>
        <v>0.27142098730657327</v>
      </c>
      <c r="AI36" s="410">
        <f t="shared" si="174"/>
        <v>0.2957807333850081</v>
      </c>
      <c r="AJ36" s="410">
        <f t="shared" si="174"/>
        <v>0.32006171426518054</v>
      </c>
      <c r="AK36" s="410">
        <f t="shared" si="174"/>
        <v>0.34425870346972293</v>
      </c>
      <c r="AL36" s="410">
        <f t="shared" si="174"/>
        <v>0.3683667581512598</v>
      </c>
      <c r="AM36" s="410">
        <f t="shared" si="174"/>
        <v>0.39238122811035236</v>
      </c>
      <c r="AN36" s="410">
        <f t="shared" si="175"/>
        <v>0.41629776268538138</v>
      </c>
      <c r="AO36" s="410">
        <f t="shared" si="175"/>
        <v>0.44011231556756442</v>
      </c>
      <c r="AP36" s="410">
        <f t="shared" si="175"/>
        <v>0.463821147616646</v>
      </c>
      <c r="AQ36" s="410">
        <f t="shared" si="175"/>
        <v>0.48742082777232698</v>
      </c>
      <c r="AR36" s="410">
        <f t="shared" si="175"/>
        <v>0.51090823217272097</v>
      </c>
      <c r="AS36" s="410">
        <f t="shared" si="175"/>
        <v>0.53428054160439409</v>
      </c>
      <c r="AT36" s="410">
        <f t="shared" si="175"/>
        <v>0.55753523741841593</v>
      </c>
      <c r="AU36" s="410">
        <f t="shared" si="175"/>
        <v>0.58067009605391584</v>
      </c>
      <c r="AV36" s="410">
        <f t="shared" si="175"/>
        <v>0.60368318231468288</v>
      </c>
      <c r="AW36" s="410">
        <f t="shared" si="175"/>
        <v>0.62657284154586879</v>
      </c>
      <c r="AX36" s="410">
        <f t="shared" si="175"/>
        <v>0.64933769085691917</v>
      </c>
      <c r="AY36" s="410">
        <f t="shared" si="175"/>
        <v>0.6719766095339933</v>
      </c>
      <c r="AZ36" s="410">
        <f t="shared" si="175"/>
        <v>0.6944887287802809</v>
      </c>
      <c r="BA36" s="410">
        <f t="shared" si="175"/>
        <v>0.71687342091653927</v>
      </c>
      <c r="BB36" s="410">
        <f t="shared" si="175"/>
        <v>0.73913028816670623</v>
      </c>
      <c r="BC36" s="410">
        <f t="shared" si="175"/>
        <v>0.76125915114523002</v>
      </c>
      <c r="BD36" s="410">
        <f t="shared" si="176"/>
        <v>0.78326003715385017</v>
      </c>
      <c r="BE36" s="410">
        <f t="shared" si="176"/>
        <v>0.80513316838620419</v>
      </c>
      <c r="BF36" s="410">
        <f t="shared" si="176"/>
        <v>0.82687895012927604</v>
      </c>
      <c r="BG36" s="410">
        <f t="shared" si="176"/>
        <v>0.8484979590410785</v>
      </c>
      <c r="BH36" s="410">
        <f t="shared" si="176"/>
        <v>0.86999093157478391</v>
      </c>
      <c r="BI36" s="410">
        <f t="shared" si="176"/>
        <v>0.89135875261036346</v>
      </c>
      <c r="BJ36" s="410">
        <f t="shared" si="176"/>
        <v>0.9126024443462365</v>
      </c>
      <c r="BK36" s="410">
        <f t="shared" si="176"/>
        <v>0.93372315549522611</v>
      </c>
      <c r="BL36" s="253"/>
      <c r="BM36" s="521"/>
      <c r="BN36" s="592">
        <v>25000</v>
      </c>
      <c r="BO36" s="382">
        <f t="shared" si="6"/>
        <v>238.64938865058292</v>
      </c>
      <c r="BP36" s="382">
        <f t="shared" si="7"/>
        <v>238.73752048855715</v>
      </c>
      <c r="BQ36" s="382">
        <f t="shared" si="8"/>
        <v>238.8842934007638</v>
      </c>
      <c r="BR36" s="382">
        <f t="shared" si="9"/>
        <v>239.08953795594007</v>
      </c>
      <c r="BS36" s="382">
        <f t="shared" si="10"/>
        <v>239.35301852950468</v>
      </c>
      <c r="BT36" s="382">
        <f t="shared" si="11"/>
        <v>239.67443485610997</v>
      </c>
      <c r="BU36" s="382">
        <f t="shared" si="12"/>
        <v>240.05342398845832</v>
      </c>
      <c r="BV36" s="382">
        <f t="shared" si="13"/>
        <v>240.4895626356427</v>
      </c>
      <c r="BW36" s="382">
        <f t="shared" si="14"/>
        <v>240.9823698496493</v>
      </c>
      <c r="BX36" s="382">
        <f t="shared" si="15"/>
        <v>241.53131002477221</v>
      </c>
      <c r="BY36" s="382">
        <f t="shared" si="16"/>
        <v>242.1357961715737</v>
      </c>
      <c r="BZ36" s="382">
        <f t="shared" si="17"/>
        <v>242.795193424746</v>
      </c>
      <c r="CA36" s="382">
        <f t="shared" si="18"/>
        <v>243.5088227427822</v>
      </c>
      <c r="CB36" s="382">
        <f t="shared" si="19"/>
        <v>244.27596475674659</v>
      </c>
      <c r="CC36" s="382">
        <f t="shared" si="20"/>
        <v>245.09586372561233</v>
      </c>
      <c r="CD36" s="382">
        <f t="shared" si="21"/>
        <v>245.9677315565464</v>
      </c>
      <c r="CE36" s="382">
        <f t="shared" si="22"/>
        <v>246.89075185009676</v>
      </c>
      <c r="CF36" s="382">
        <f t="shared" si="23"/>
        <v>247.86408393239657</v>
      </c>
      <c r="CG36" s="382">
        <f t="shared" si="24"/>
        <v>248.88686683914241</v>
      </c>
      <c r="CH36" s="382">
        <f t="shared" si="25"/>
        <v>249.95822321913656</v>
      </c>
      <c r="CI36" s="382">
        <f t="shared" si="26"/>
        <v>251.07726312849894</v>
      </c>
      <c r="CJ36" s="382">
        <f t="shared" si="27"/>
        <v>252.24308769016986</v>
      </c>
      <c r="CK36" s="382">
        <f t="shared" si="28"/>
        <v>253.4547925969278</v>
      </c>
      <c r="CL36" s="382">
        <f t="shared" si="29"/>
        <v>254.71147143977572</v>
      </c>
      <c r="CM36" s="382">
        <f t="shared" si="30"/>
        <v>256.01221884710731</v>
      </c>
      <c r="CN36" s="382">
        <f t="shared" si="31"/>
        <v>257.35613342350655</v>
      </c>
      <c r="CO36" s="382">
        <f t="shared" si="32"/>
        <v>258.74232048028682</v>
      </c>
      <c r="CP36" s="382">
        <f t="shared" si="33"/>
        <v>260.16989455292008</v>
      </c>
      <c r="CQ36" s="382">
        <f t="shared" si="34"/>
        <v>261.63798170328124</v>
      </c>
      <c r="CR36" s="382">
        <f t="shared" si="35"/>
        <v>263.14572160714937</v>
      </c>
      <c r="CS36" s="382">
        <f t="shared" si="36"/>
        <v>264.69226942962234</v>
      </c>
      <c r="CT36" s="382">
        <f t="shared" si="37"/>
        <v>266.27679749303684</v>
      </c>
      <c r="CU36" s="382">
        <f t="shared" si="38"/>
        <v>267.8984967436262</v>
      </c>
      <c r="CV36" s="382">
        <f t="shared" si="39"/>
        <v>269.55657802451015</v>
      </c>
      <c r="CW36" s="382">
        <f t="shared" si="40"/>
        <v>271.25027316371643</v>
      </c>
      <c r="CX36" s="382">
        <f t="shared" si="41"/>
        <v>272.97883588677649</v>
      </c>
      <c r="CY36" s="382">
        <f t="shared" si="42"/>
        <v>274.7415425640707</v>
      </c>
      <c r="CZ36" s="382">
        <f t="shared" si="43"/>
        <v>276.53769280350849</v>
      </c>
      <c r="DA36" s="382">
        <f t="shared" si="44"/>
        <v>278.36660989936865</v>
      </c>
      <c r="DB36" s="382">
        <f t="shared" si="45"/>
        <v>280.22764114819597</v>
      </c>
      <c r="DC36" s="521"/>
      <c r="DE36" s="2"/>
      <c r="DF36" s="592">
        <v>25000</v>
      </c>
      <c r="DG36" s="382">
        <f t="shared" si="46"/>
        <v>14.937619977028152</v>
      </c>
      <c r="DH36" s="382">
        <f t="shared" si="47"/>
        <v>29.870904814628293</v>
      </c>
      <c r="DI36" s="382">
        <f t="shared" si="48"/>
        <v>44.795536612018161</v>
      </c>
      <c r="DJ36" s="382">
        <f t="shared" si="49"/>
        <v>59.707231775510699</v>
      </c>
      <c r="DK36" s="382">
        <f t="shared" si="50"/>
        <v>74.601757749699743</v>
      </c>
      <c r="DL36" s="382">
        <f t="shared" si="51"/>
        <v>89.47494925078071</v>
      </c>
      <c r="DM36" s="382">
        <f t="shared" si="52"/>
        <v>104.32272385033548</v>
      </c>
      <c r="DN36" s="382">
        <f t="shared" si="53"/>
        <v>119.141096770122</v>
      </c>
      <c r="DO36" s="382">
        <f t="shared" si="54"/>
        <v>133.92619476214466</v>
      </c>
      <c r="DP36" s="382">
        <f t="shared" si="55"/>
        <v>148.67426896461325</v>
      </c>
      <c r="DQ36" s="382">
        <f t="shared" si="56"/>
        <v>163.38170664160009</v>
      </c>
      <c r="DR36" s="382">
        <f t="shared" si="57"/>
        <v>178.04504173276354</v>
      </c>
      <c r="DS36" s="382">
        <f t="shared" si="58"/>
        <v>192.66096415829722</v>
      </c>
      <c r="DT36" s="382">
        <f t="shared" si="59"/>
        <v>207.22632784316642</v>
      </c>
      <c r="DU36" s="382">
        <f t="shared" si="60"/>
        <v>221.73815744324656</v>
      </c>
      <c r="DV36" s="382">
        <f t="shared" si="61"/>
        <v>236.19365377366967</v>
      </c>
      <c r="DW36" s="382">
        <f t="shared" si="62"/>
        <v>250.59019795618522</v>
      </c>
      <c r="DX36" s="382">
        <f t="shared" si="63"/>
        <v>264.92535431755726</v>
      </c>
      <c r="DY36" s="382">
        <f t="shared" si="64"/>
        <v>279.19687208446726</v>
      </c>
      <c r="DZ36" s="382">
        <f t="shared" si="65"/>
        <v>293.40268593214859</v>
      </c>
      <c r="EA36" s="382">
        <f t="shared" si="66"/>
        <v>307.54091545374189</v>
      </c>
      <c r="EB36" s="382">
        <f t="shared" si="67"/>
        <v>321.60986362534794</v>
      </c>
      <c r="EC36" s="382">
        <f t="shared" si="68"/>
        <v>335.60801434769684</v>
      </c>
      <c r="ED36" s="382">
        <f t="shared" si="69"/>
        <v>349.534029149606</v>
      </c>
      <c r="EE36" s="382">
        <f t="shared" si="70"/>
        <v>363.38674314083323</v>
      </c>
      <c r="EF36" s="382">
        <f t="shared" si="71"/>
        <v>377.16516030284771</v>
      </c>
      <c r="EG36" s="382">
        <f t="shared" si="72"/>
        <v>390.8684482054785</v>
      </c>
      <c r="EH36" s="382">
        <f t="shared" si="73"/>
        <v>404.49593223567598</v>
      </c>
      <c r="EI36" s="382">
        <f t="shared" si="74"/>
        <v>418.0470894217018</v>
      </c>
      <c r="EJ36" s="382">
        <f t="shared" si="75"/>
        <v>431.52154193239795</v>
      </c>
      <c r="EK36" s="382">
        <f t="shared" si="76"/>
        <v>444.91905032669359</v>
      </c>
      <c r="EL36" s="382">
        <f t="shared" si="77"/>
        <v>458.23950662355924</v>
      </c>
      <c r="EM36" s="382">
        <f t="shared" si="78"/>
        <v>471.48292725726134</v>
      </c>
      <c r="EN36" s="382">
        <f t="shared" si="79"/>
        <v>484.64944597713162</v>
      </c>
      <c r="EO36" s="382">
        <f t="shared" si="80"/>
        <v>497.73930674543629</v>
      </c>
      <c r="EP36" s="382">
        <f t="shared" si="81"/>
        <v>510.75285668113321</v>
      </c>
      <c r="EQ36" s="382">
        <f t="shared" si="82"/>
        <v>523.69053909178433</v>
      </c>
      <c r="ER36" s="382">
        <f t="shared" si="83"/>
        <v>536.55288663037766</v>
      </c>
      <c r="ES36" s="382">
        <f t="shared" si="84"/>
        <v>549.34051460866158</v>
      </c>
      <c r="ET36" s="382">
        <f t="shared" si="85"/>
        <v>562.05411449365704</v>
      </c>
      <c r="EU36" s="521"/>
      <c r="EV36" s="522"/>
      <c r="EW36" s="537">
        <f t="shared" si="169"/>
        <v>250</v>
      </c>
      <c r="EX36" s="601">
        <v>25000</v>
      </c>
      <c r="EY36" s="382">
        <f t="shared" si="86"/>
        <v>125.49938865058294</v>
      </c>
      <c r="EZ36" s="382">
        <f t="shared" si="87"/>
        <v>135.58752048855717</v>
      </c>
      <c r="FA36" s="382">
        <f t="shared" si="88"/>
        <v>145.73429340076382</v>
      </c>
      <c r="FB36" s="382">
        <f t="shared" si="89"/>
        <v>155.9395379559401</v>
      </c>
      <c r="FC36" s="382">
        <f t="shared" si="90"/>
        <v>166.2030185295047</v>
      </c>
      <c r="FD36" s="382">
        <f t="shared" si="91"/>
        <v>176.52443485610999</v>
      </c>
      <c r="FE36" s="382">
        <f t="shared" si="92"/>
        <v>186.90342398845834</v>
      </c>
      <c r="FF36" s="382">
        <f t="shared" si="93"/>
        <v>197.33956263564272</v>
      </c>
      <c r="FG36" s="382">
        <f t="shared" si="94"/>
        <v>207.83236984964933</v>
      </c>
      <c r="FH36" s="382">
        <f t="shared" si="95"/>
        <v>218.38131002477223</v>
      </c>
      <c r="FI36" s="382">
        <f t="shared" si="96"/>
        <v>228.98579617157372</v>
      </c>
      <c r="FJ36" s="382">
        <f t="shared" si="97"/>
        <v>239.64519342474603</v>
      </c>
      <c r="FK36" s="382">
        <f t="shared" si="98"/>
        <v>250.35882274278222</v>
      </c>
      <c r="FL36" s="382">
        <f t="shared" si="99"/>
        <v>261.12596475674661</v>
      </c>
      <c r="FM36" s="382">
        <f t="shared" si="100"/>
        <v>271.94586372561236</v>
      </c>
      <c r="FN36" s="382">
        <f t="shared" si="101"/>
        <v>282.81773155654639</v>
      </c>
      <c r="FO36" s="382">
        <f t="shared" si="102"/>
        <v>293.74075185009679</v>
      </c>
      <c r="FP36" s="382">
        <f t="shared" si="103"/>
        <v>304.71408393239659</v>
      </c>
      <c r="FQ36" s="382">
        <f t="shared" si="104"/>
        <v>315.73686683914241</v>
      </c>
      <c r="FR36" s="382">
        <f t="shared" si="105"/>
        <v>326.80822321913661</v>
      </c>
      <c r="FS36" s="382">
        <f t="shared" si="106"/>
        <v>337.92726312849896</v>
      </c>
      <c r="FT36" s="382">
        <f t="shared" si="107"/>
        <v>349.09308769016991</v>
      </c>
      <c r="FU36" s="382">
        <f t="shared" si="108"/>
        <v>360.30479259692783</v>
      </c>
      <c r="FV36" s="382">
        <f t="shared" si="109"/>
        <v>371.56147143977574</v>
      </c>
      <c r="FW36" s="382">
        <f t="shared" si="110"/>
        <v>382.86221884710733</v>
      </c>
      <c r="FX36" s="382">
        <f t="shared" si="111"/>
        <v>394.20613342350657</v>
      </c>
      <c r="FY36" s="382">
        <f t="shared" si="112"/>
        <v>405.59232048028684</v>
      </c>
      <c r="FZ36" s="382">
        <f t="shared" si="113"/>
        <v>417.01989455292011</v>
      </c>
      <c r="GA36" s="382">
        <f t="shared" si="114"/>
        <v>428.48798170328126</v>
      </c>
      <c r="GB36" s="382">
        <f t="shared" si="115"/>
        <v>439.99572160714939</v>
      </c>
      <c r="GC36" s="382">
        <f t="shared" si="116"/>
        <v>451.54226942962237</v>
      </c>
      <c r="GD36" s="382">
        <f t="shared" si="117"/>
        <v>463.12679749303686</v>
      </c>
      <c r="GE36" s="382">
        <f t="shared" si="118"/>
        <v>474.74849674362622</v>
      </c>
      <c r="GF36" s="382">
        <f t="shared" si="119"/>
        <v>486.40657802451017</v>
      </c>
      <c r="GG36" s="382">
        <f t="shared" si="120"/>
        <v>498.10027316371645</v>
      </c>
      <c r="GH36" s="382">
        <f t="shared" si="121"/>
        <v>509.82883588677652</v>
      </c>
      <c r="GI36" s="382">
        <f t="shared" si="122"/>
        <v>521.59154256407078</v>
      </c>
      <c r="GJ36" s="382">
        <f t="shared" si="123"/>
        <v>533.38769280350857</v>
      </c>
      <c r="GK36" s="382">
        <f t="shared" si="124"/>
        <v>545.21660989936868</v>
      </c>
      <c r="GL36" s="382">
        <f t="shared" si="125"/>
        <v>557.07764114819599</v>
      </c>
      <c r="GM36" s="511"/>
      <c r="GN36" s="2"/>
      <c r="GO36" s="592">
        <v>25000</v>
      </c>
      <c r="GP36" s="477">
        <f t="shared" si="126"/>
        <v>7.4015652321844057</v>
      </c>
      <c r="GQ36" s="477">
        <f t="shared" si="127"/>
        <v>3.5391166196665611</v>
      </c>
      <c r="GR36" s="477">
        <f t="shared" si="128"/>
        <v>2.2533217463827606</v>
      </c>
      <c r="GS36" s="477">
        <f t="shared" si="129"/>
        <v>1.6117361887123978</v>
      </c>
      <c r="GT36" s="477">
        <f t="shared" si="130"/>
        <v>1.2278700065907446</v>
      </c>
      <c r="GU36" s="477">
        <f t="shared" si="131"/>
        <v>0.97289226017157793</v>
      </c>
      <c r="GV36" s="477">
        <f t="shared" si="132"/>
        <v>0.79158880338089743</v>
      </c>
      <c r="GW36" s="477">
        <f t="shared" si="133"/>
        <v>0.65635173743952968</v>
      </c>
      <c r="GX36" s="477">
        <f t="shared" si="134"/>
        <v>0.55184256686127287</v>
      </c>
      <c r="GY36" s="477">
        <f t="shared" si="135"/>
        <v>0.46885746636326375</v>
      </c>
      <c r="GZ36" s="477">
        <f t="shared" si="136"/>
        <v>0.40153877002818372</v>
      </c>
      <c r="HA36" s="477">
        <f t="shared" si="137"/>
        <v>0.34598071978011696</v>
      </c>
      <c r="HB36" s="477">
        <f t="shared" si="138"/>
        <v>0.29947871815423055</v>
      </c>
      <c r="HC36" s="477">
        <f t="shared" si="139"/>
        <v>0.26010033316988884</v>
      </c>
      <c r="HD36" s="477">
        <f t="shared" si="140"/>
        <v>0.22642790425105952</v>
      </c>
      <c r="HE36" s="477">
        <f t="shared" si="141"/>
        <v>0.19739767363755592</v>
      </c>
      <c r="HF36" s="477">
        <f t="shared" si="142"/>
        <v>0.17219569738101359</v>
      </c>
      <c r="HG36" s="477">
        <f t="shared" si="143"/>
        <v>0.150188454847345</v>
      </c>
      <c r="HH36" s="477">
        <f t="shared" si="144"/>
        <v>0.13087537292903648</v>
      </c>
      <c r="HI36" s="477">
        <f t="shared" si="145"/>
        <v>0.11385559467820715</v>
      </c>
      <c r="HJ36" s="477">
        <f t="shared" si="146"/>
        <v>9.8804244078955966E-2</v>
      </c>
      <c r="HK36" s="477">
        <f t="shared" si="147"/>
        <v>8.5455165320544771E-2</v>
      </c>
      <c r="HL36" s="477">
        <f t="shared" si="148"/>
        <v>7.3588165935884395E-2</v>
      </c>
      <c r="HM36" s="477">
        <f t="shared" si="149"/>
        <v>6.3019450048286019E-2</v>
      </c>
      <c r="HN36" s="477">
        <f t="shared" si="150"/>
        <v>5.3594348373700113E-2</v>
      </c>
      <c r="HO36" s="477">
        <f t="shared" si="151"/>
        <v>4.5181726506699819E-2</v>
      </c>
      <c r="HP36" s="477">
        <f t="shared" si="152"/>
        <v>3.7669636273808531E-2</v>
      </c>
      <c r="HQ36" s="477">
        <f t="shared" si="153"/>
        <v>3.096189929036703E-2</v>
      </c>
      <c r="HR36" s="477">
        <f t="shared" si="154"/>
        <v>2.4975397618537884E-2</v>
      </c>
      <c r="HS36" s="477">
        <f t="shared" si="155"/>
        <v>1.9637906457237776E-2</v>
      </c>
      <c r="HT36" s="477">
        <f t="shared" si="156"/>
        <v>1.4886346399565265E-2</v>
      </c>
      <c r="HU36" s="477">
        <f t="shared" si="157"/>
        <v>1.0665363415495517E-2</v>
      </c>
      <c r="HV36" s="477">
        <f t="shared" si="158"/>
        <v>6.9261669884030539E-3</v>
      </c>
      <c r="HW36" s="477">
        <f t="shared" si="159"/>
        <v>3.6255732095925239E-3</v>
      </c>
      <c r="HX36" s="477">
        <f t="shared" si="160"/>
        <v>7.2521179940640947E-4</v>
      </c>
      <c r="HY36" s="477">
        <f t="shared" si="161"/>
        <v>1.8091348531283221E-3</v>
      </c>
      <c r="HZ36" s="477">
        <f t="shared" si="162"/>
        <v>4.0080856365168607E-3</v>
      </c>
      <c r="IA36" s="477">
        <f t="shared" si="163"/>
        <v>5.8991273847148916E-3</v>
      </c>
      <c r="IB36" s="477">
        <f t="shared" si="164"/>
        <v>7.5070099503414247E-3</v>
      </c>
      <c r="IC36" s="477">
        <f t="shared" si="165"/>
        <v>8.8540822264849845E-3</v>
      </c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</row>
    <row r="37" spans="1:311" ht="16.350000000000001" customHeight="1">
      <c r="I37" s="384"/>
      <c r="J37" s="252"/>
      <c r="K37" s="499">
        <v>26000</v>
      </c>
      <c r="L37" s="382">
        <f t="shared" si="170"/>
        <v>7.9247999999999994</v>
      </c>
      <c r="M37" s="502">
        <v>260</v>
      </c>
      <c r="N37" s="491">
        <f t="shared" si="166"/>
        <v>359.88801553955642</v>
      </c>
      <c r="O37" s="263">
        <f t="shared" si="167"/>
        <v>0.52980924279775987</v>
      </c>
      <c r="P37" s="383">
        <f t="shared" si="168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263">
        <f t="shared" si="1"/>
        <v>0.3551818559482422</v>
      </c>
      <c r="T37" s="492">
        <f>O37/Konstanten!$C$22</f>
        <v>0.4324973410593958</v>
      </c>
      <c r="U37" s="492">
        <f t="shared" si="2"/>
        <v>0.82123477355543861</v>
      </c>
      <c r="V37" s="492"/>
      <c r="W37" s="592">
        <v>26000</v>
      </c>
      <c r="X37" s="410">
        <f t="shared" si="174"/>
        <v>2.5365029758177147E-2</v>
      </c>
      <c r="Y37" s="410">
        <f t="shared" si="174"/>
        <v>5.0722174193488699E-2</v>
      </c>
      <c r="Z37" s="410">
        <f t="shared" si="174"/>
        <v>7.6063580799930391E-2</v>
      </c>
      <c r="AA37" s="410">
        <f t="shared" si="174"/>
        <v>0.10138146236460439</v>
      </c>
      <c r="AB37" s="410">
        <f t="shared" si="174"/>
        <v>0.12666812876928182</v>
      </c>
      <c r="AC37" s="410">
        <f t="shared" si="174"/>
        <v>0.15191601779702957</v>
      </c>
      <c r="AD37" s="410">
        <f t="shared" si="174"/>
        <v>0.1771177246420787</v>
      </c>
      <c r="AE37" s="410">
        <f t="shared" si="174"/>
        <v>0.2022660298469437</v>
      </c>
      <c r="AF37" s="410">
        <f t="shared" si="174"/>
        <v>0.22735392541956548</v>
      </c>
      <c r="AG37" s="410">
        <f t="shared" si="174"/>
        <v>0.25237463891711498</v>
      </c>
      <c r="AH37" s="410">
        <f t="shared" si="174"/>
        <v>0.27732165531905456</v>
      </c>
      <c r="AI37" s="410">
        <f t="shared" si="174"/>
        <v>0.302188736550282</v>
      </c>
      <c r="AJ37" s="410">
        <f t="shared" si="174"/>
        <v>0.32696993855393564</v>
      </c>
      <c r="AK37" s="410">
        <f t="shared" si="174"/>
        <v>0.35165962585209753</v>
      </c>
      <c r="AL37" s="410">
        <f t="shared" si="174"/>
        <v>0.37625248357035124</v>
      </c>
      <c r="AM37" s="410">
        <f t="shared" si="174"/>
        <v>0.40074352693771964</v>
      </c>
      <c r="AN37" s="410">
        <f t="shared" si="175"/>
        <v>0.42512810830660241</v>
      </c>
      <c r="AO37" s="410">
        <f t="shared" si="175"/>
        <v>0.44940192176726523</v>
      </c>
      <c r="AP37" s="410">
        <f t="shared" si="175"/>
        <v>0.47356100545771007</v>
      </c>
      <c r="AQ37" s="410">
        <f t="shared" si="175"/>
        <v>0.49760174169226845</v>
      </c>
      <c r="AR37" s="410">
        <f t="shared" si="175"/>
        <v>0.52152085505059231</v>
      </c>
      <c r="AS37" s="410">
        <f t="shared" si="175"/>
        <v>0.54531540858327743</v>
      </c>
      <c r="AT37" s="410">
        <f t="shared" si="175"/>
        <v>0.56898279830067366</v>
      </c>
      <c r="AU37" s="410">
        <f t="shared" si="175"/>
        <v>0.5925207461183245</v>
      </c>
      <c r="AV37" s="410">
        <f t="shared" si="175"/>
        <v>0.6159272914356716</v>
      </c>
      <c r="AW37" s="410">
        <f t="shared" si="175"/>
        <v>0.63920078152479798</v>
      </c>
      <c r="AX37" s="410">
        <f t="shared" si="175"/>
        <v>0.66233986090332098</v>
      </c>
      <c r="AY37" s="410">
        <f t="shared" si="175"/>
        <v>0.68534345986051648</v>
      </c>
      <c r="AZ37" s="410">
        <f t="shared" si="175"/>
        <v>0.70821078229862233</v>
      </c>
      <c r="BA37" s="410">
        <f t="shared" si="175"/>
        <v>0.73094129304268929</v>
      </c>
      <c r="BB37" s="410">
        <f t="shared" si="175"/>
        <v>0.75353470476231588</v>
      </c>
      <c r="BC37" s="410">
        <f t="shared" si="175"/>
        <v>0.77599096463788597</v>
      </c>
      <c r="BD37" s="410">
        <f t="shared" si="176"/>
        <v>0.79831024089249503</v>
      </c>
      <c r="BE37" s="410">
        <f t="shared" si="176"/>
        <v>0.82049290929904595</v>
      </c>
      <c r="BF37" s="410">
        <f t="shared" si="176"/>
        <v>0.84253953976036089</v>
      </c>
      <c r="BG37" s="410">
        <f t="shared" si="176"/>
        <v>0.86445088304846873</v>
      </c>
      <c r="BH37" s="410">
        <f t="shared" si="176"/>
        <v>0.88622785777815771</v>
      </c>
      <c r="BI37" s="410">
        <f t="shared" si="176"/>
        <v>0.90787153767900974</v>
      </c>
      <c r="BJ37" s="410">
        <f t="shared" si="176"/>
        <v>0.9293831392200731</v>
      </c>
      <c r="BK37" s="410">
        <f t="shared" si="176"/>
        <v>0.95076400963181307</v>
      </c>
      <c r="BL37" s="253"/>
      <c r="BM37" s="521"/>
      <c r="BN37" s="592">
        <v>26000</v>
      </c>
      <c r="BO37" s="382">
        <f t="shared" si="6"/>
        <v>236.669249958308</v>
      </c>
      <c r="BP37" s="382">
        <f t="shared" si="7"/>
        <v>236.76056197180046</v>
      </c>
      <c r="BQ37" s="382">
        <f t="shared" si="8"/>
        <v>236.91262272188257</v>
      </c>
      <c r="BR37" s="382">
        <f t="shared" si="9"/>
        <v>237.12524422595598</v>
      </c>
      <c r="BS37" s="382">
        <f t="shared" si="10"/>
        <v>237.39816514627134</v>
      </c>
      <c r="BT37" s="382">
        <f t="shared" si="11"/>
        <v>237.73105259522066</v>
      </c>
      <c r="BU37" s="382">
        <f t="shared" si="12"/>
        <v>238.12350441079602</v>
      </c>
      <c r="BV37" s="382">
        <f t="shared" si="13"/>
        <v>238.57505186960071</v>
      </c>
      <c r="BW37" s="382">
        <f t="shared" si="14"/>
        <v>239.08516279924746</v>
      </c>
      <c r="BX37" s="382">
        <f t="shared" si="15"/>
        <v>239.65324504735605</v>
      </c>
      <c r="BY37" s="382">
        <f t="shared" si="16"/>
        <v>240.27865026073272</v>
      </c>
      <c r="BZ37" s="382">
        <f t="shared" si="17"/>
        <v>240.96067792573032</v>
      </c>
      <c r="CA37" s="382">
        <f t="shared" si="18"/>
        <v>241.69857961925766</v>
      </c>
      <c r="CB37" s="382">
        <f t="shared" si="19"/>
        <v>242.49156341940503</v>
      </c>
      <c r="CC37" s="382">
        <f t="shared" si="20"/>
        <v>243.33879842513721</v>
      </c>
      <c r="CD37" s="382">
        <f t="shared" si="21"/>
        <v>244.23941933588389</v>
      </c>
      <c r="CE37" s="382">
        <f t="shared" si="22"/>
        <v>245.19253104404095</v>
      </c>
      <c r="CF37" s="382">
        <f t="shared" si="23"/>
        <v>246.19721319627035</v>
      </c>
      <c r="CG37" s="382">
        <f t="shared" si="24"/>
        <v>247.25252468292084</v>
      </c>
      <c r="CH37" s="382">
        <f t="shared" si="25"/>
        <v>248.35750801876853</v>
      </c>
      <c r="CI37" s="382">
        <f t="shared" si="26"/>
        <v>249.51119358245487</v>
      </c>
      <c r="CJ37" s="382">
        <f t="shared" si="27"/>
        <v>250.71260368637411</v>
      </c>
      <c r="CK37" s="382">
        <f t="shared" si="28"/>
        <v>251.96075645319667</v>
      </c>
      <c r="CL37" s="382">
        <f t="shared" si="29"/>
        <v>253.25466947963068</v>
      </c>
      <c r="CM37" s="382">
        <f t="shared" si="30"/>
        <v>254.59336327230903</v>
      </c>
      <c r="CN37" s="382">
        <f t="shared" si="31"/>
        <v>255.97586444478151</v>
      </c>
      <c r="CO37" s="382">
        <f t="shared" si="32"/>
        <v>257.40120866842489</v>
      </c>
      <c r="CP37" s="382">
        <f t="shared" si="33"/>
        <v>258.86844337361543</v>
      </c>
      <c r="CQ37" s="382">
        <f t="shared" si="34"/>
        <v>260.37663020069567</v>
      </c>
      <c r="CR37" s="382">
        <f t="shared" si="35"/>
        <v>261.92484720311001</v>
      </c>
      <c r="CS37" s="382">
        <f t="shared" si="36"/>
        <v>263.51219080754532</v>
      </c>
      <c r="CT37" s="382">
        <f t="shared" si="37"/>
        <v>265.13777753802941</v>
      </c>
      <c r="CU37" s="382">
        <f t="shared" si="38"/>
        <v>266.80074551268609</v>
      </c>
      <c r="CV37" s="382">
        <f t="shared" si="39"/>
        <v>268.50025572326359</v>
      </c>
      <c r="CW37" s="382">
        <f t="shared" si="40"/>
        <v>270.23549310865809</v>
      </c>
      <c r="CX37" s="382">
        <f t="shared" si="41"/>
        <v>272.00566743445324</v>
      </c>
      <c r="CY37" s="382">
        <f t="shared" si="42"/>
        <v>273.81001399105656</v>
      </c>
      <c r="CZ37" s="382">
        <f t="shared" si="43"/>
        <v>275.64779412331239</v>
      </c>
      <c r="DA37" s="382">
        <f t="shared" si="44"/>
        <v>277.5182956045881</v>
      </c>
      <c r="DB37" s="382">
        <f t="shared" si="45"/>
        <v>279.42083286825533</v>
      </c>
      <c r="DC37" s="521"/>
      <c r="DE37" s="2"/>
      <c r="DF37" s="592">
        <v>26000</v>
      </c>
      <c r="DG37" s="382">
        <f t="shared" si="46"/>
        <v>15.204947852034191</v>
      </c>
      <c r="DH37" s="382">
        <f t="shared" si="47"/>
        <v>30.405168884344103</v>
      </c>
      <c r="DI37" s="382">
        <f t="shared" si="48"/>
        <v>45.595955949118725</v>
      </c>
      <c r="DJ37" s="382">
        <f t="shared" si="49"/>
        <v>60.772641038192745</v>
      </c>
      <c r="DK37" s="382">
        <f t="shared" si="50"/>
        <v>75.930614346343759</v>
      </c>
      <c r="DL37" s="382">
        <f t="shared" si="51"/>
        <v>91.065342738179837</v>
      </c>
      <c r="DM37" s="382">
        <f t="shared" si="52"/>
        <v>106.17238743769148</v>
      </c>
      <c r="DN37" s="382">
        <f t="shared" si="53"/>
        <v>121.24742077502638</v>
      </c>
      <c r="DO37" s="382">
        <f t="shared" si="54"/>
        <v>136.28624184228804</v>
      </c>
      <c r="DP37" s="382">
        <f t="shared" si="55"/>
        <v>151.28479093045866</v>
      </c>
      <c r="DQ37" s="382">
        <f t="shared" si="56"/>
        <v>166.23916264110287</v>
      </c>
      <c r="DR37" s="382">
        <f t="shared" si="57"/>
        <v>181.14561758942475</v>
      </c>
      <c r="DS37" s="382">
        <f t="shared" si="58"/>
        <v>196.00059263848053</v>
      </c>
      <c r="DT37" s="382">
        <f t="shared" si="59"/>
        <v>210.80070962752367</v>
      </c>
      <c r="DU37" s="382">
        <f t="shared" si="60"/>
        <v>225.54278258006951</v>
      </c>
      <c r="DV37" s="382">
        <f t="shared" si="61"/>
        <v>240.22382339858839</v>
      </c>
      <c r="DW37" s="382">
        <f t="shared" si="62"/>
        <v>254.84104607257402</v>
      </c>
      <c r="DX37" s="382">
        <f t="shared" si="63"/>
        <v>269.39186944467747</v>
      </c>
      <c r="DY37" s="382">
        <f t="shared" si="64"/>
        <v>283.87391859534807</v>
      </c>
      <c r="DZ37" s="382">
        <f t="shared" si="65"/>
        <v>298.28502491991793</v>
      </c>
      <c r="EA37" s="382">
        <f t="shared" si="66"/>
        <v>312.62322498305656</v>
      </c>
      <c r="EB37" s="382">
        <f t="shared" si="67"/>
        <v>326.88675824424968</v>
      </c>
      <c r="EC37" s="382">
        <f t="shared" si="68"/>
        <v>341.0740637541424</v>
      </c>
      <c r="ED37" s="382">
        <f t="shared" si="69"/>
        <v>355.18377592571619</v>
      </c>
      <c r="EE37" s="382">
        <f t="shared" si="70"/>
        <v>369.21471948618273</v>
      </c>
      <c r="EF37" s="382">
        <f t="shared" si="71"/>
        <v>383.16590371556134</v>
      </c>
      <c r="EG37" s="382">
        <f t="shared" si="72"/>
        <v>397.03651607630974</v>
      </c>
      <c r="EH37" s="382">
        <f t="shared" si="73"/>
        <v>410.82591533536271</v>
      </c>
      <c r="EI37" s="382">
        <f t="shared" si="74"/>
        <v>424.53362427565918</v>
      </c>
      <c r="EJ37" s="382">
        <f t="shared" si="75"/>
        <v>438.15932208909157</v>
      </c>
      <c r="EK37" s="382">
        <f t="shared" si="76"/>
        <v>451.70283653680133</v>
      </c>
      <c r="EL37" s="382">
        <f t="shared" si="77"/>
        <v>465.16413595631792</v>
      </c>
      <c r="EM37" s="382">
        <f t="shared" si="78"/>
        <v>478.54332118818513</v>
      </c>
      <c r="EN37" s="382">
        <f t="shared" si="79"/>
        <v>491.84061748770313</v>
      </c>
      <c r="EO37" s="382">
        <f t="shared" si="80"/>
        <v>505.05636648043969</v>
      </c>
      <c r="EP37" s="382">
        <f t="shared" si="81"/>
        <v>518.19101821315826</v>
      </c>
      <c r="EQ37" s="382">
        <f t="shared" si="82"/>
        <v>531.24512334517533</v>
      </c>
      <c r="ER37" s="382">
        <f t="shared" si="83"/>
        <v>544.21932551864154</v>
      </c>
      <c r="ES37" s="382">
        <f t="shared" si="84"/>
        <v>557.1143539402093</v>
      </c>
      <c r="ET37" s="382">
        <f t="shared" si="85"/>
        <v>569.93101620084803</v>
      </c>
      <c r="EU37" s="521"/>
      <c r="EV37" s="522"/>
      <c r="EW37" s="537">
        <f t="shared" si="169"/>
        <v>260</v>
      </c>
      <c r="EX37" s="601">
        <v>26000</v>
      </c>
      <c r="EY37" s="382">
        <f t="shared" si="86"/>
        <v>129.51924995830802</v>
      </c>
      <c r="EZ37" s="382">
        <f t="shared" si="87"/>
        <v>139.61056197180048</v>
      </c>
      <c r="FA37" s="382">
        <f t="shared" si="88"/>
        <v>149.76262272188259</v>
      </c>
      <c r="FB37" s="382">
        <f t="shared" si="89"/>
        <v>159.975244225956</v>
      </c>
      <c r="FC37" s="382">
        <f t="shared" si="90"/>
        <v>170.24816514627136</v>
      </c>
      <c r="FD37" s="382">
        <f t="shared" si="91"/>
        <v>180.58105259522068</v>
      </c>
      <c r="FE37" s="382">
        <f t="shared" si="92"/>
        <v>190.97350441079604</v>
      </c>
      <c r="FF37" s="382">
        <f t="shared" si="93"/>
        <v>201.42505186960074</v>
      </c>
      <c r="FG37" s="382">
        <f t="shared" si="94"/>
        <v>211.93516279924748</v>
      </c>
      <c r="FH37" s="382">
        <f t="shared" si="95"/>
        <v>222.50324504735607</v>
      </c>
      <c r="FI37" s="382">
        <f t="shared" si="96"/>
        <v>233.12865026073274</v>
      </c>
      <c r="FJ37" s="382">
        <f t="shared" si="97"/>
        <v>243.81067792573035</v>
      </c>
      <c r="FK37" s="382">
        <f t="shared" si="98"/>
        <v>254.54857961925768</v>
      </c>
      <c r="FL37" s="382">
        <f t="shared" si="99"/>
        <v>265.34156341940502</v>
      </c>
      <c r="FM37" s="382">
        <f t="shared" si="100"/>
        <v>276.18879842513724</v>
      </c>
      <c r="FN37" s="382">
        <f t="shared" si="101"/>
        <v>287.08941933588392</v>
      </c>
      <c r="FO37" s="382">
        <f t="shared" si="102"/>
        <v>298.04253104404097</v>
      </c>
      <c r="FP37" s="382">
        <f t="shared" si="103"/>
        <v>309.04721319627038</v>
      </c>
      <c r="FQ37" s="382">
        <f t="shared" si="104"/>
        <v>320.10252468292083</v>
      </c>
      <c r="FR37" s="382">
        <f t="shared" si="105"/>
        <v>331.20750801876852</v>
      </c>
      <c r="FS37" s="382">
        <f t="shared" si="106"/>
        <v>342.36119358245492</v>
      </c>
      <c r="FT37" s="382">
        <f t="shared" si="107"/>
        <v>353.56260368637413</v>
      </c>
      <c r="FU37" s="382">
        <f t="shared" si="108"/>
        <v>364.81075645319669</v>
      </c>
      <c r="FV37" s="382">
        <f t="shared" si="109"/>
        <v>376.10466947963073</v>
      </c>
      <c r="FW37" s="382">
        <f t="shared" si="110"/>
        <v>387.44336327230906</v>
      </c>
      <c r="FX37" s="382">
        <f t="shared" si="111"/>
        <v>398.82586444478153</v>
      </c>
      <c r="FY37" s="382">
        <f t="shared" si="112"/>
        <v>410.25120866842491</v>
      </c>
      <c r="FZ37" s="382">
        <f t="shared" si="113"/>
        <v>421.71844337361546</v>
      </c>
      <c r="GA37" s="382">
        <f t="shared" si="114"/>
        <v>433.22663020069569</v>
      </c>
      <c r="GB37" s="382">
        <f t="shared" si="115"/>
        <v>444.77484720311003</v>
      </c>
      <c r="GC37" s="382">
        <f t="shared" si="116"/>
        <v>456.36219080754535</v>
      </c>
      <c r="GD37" s="382">
        <f t="shared" si="117"/>
        <v>467.98777753802943</v>
      </c>
      <c r="GE37" s="382">
        <f t="shared" si="118"/>
        <v>479.65074551268611</v>
      </c>
      <c r="GF37" s="382">
        <f t="shared" si="119"/>
        <v>491.35025572326361</v>
      </c>
      <c r="GG37" s="382">
        <f t="shared" si="120"/>
        <v>503.08549310865811</v>
      </c>
      <c r="GH37" s="382">
        <f t="shared" si="121"/>
        <v>514.85566743445327</v>
      </c>
      <c r="GI37" s="382">
        <f t="shared" si="122"/>
        <v>526.66001399105653</v>
      </c>
      <c r="GJ37" s="382">
        <f t="shared" si="123"/>
        <v>538.49779412331236</v>
      </c>
      <c r="GK37" s="382">
        <f t="shared" si="124"/>
        <v>550.36829560458818</v>
      </c>
      <c r="GL37" s="382">
        <f t="shared" si="125"/>
        <v>562.27083286825541</v>
      </c>
      <c r="GM37" s="511"/>
      <c r="GN37" s="2"/>
      <c r="GO37" s="592">
        <v>26000</v>
      </c>
      <c r="GP37" s="477">
        <f t="shared" si="126"/>
        <v>7.5182304614731255</v>
      </c>
      <c r="GQ37" s="477">
        <f t="shared" si="127"/>
        <v>3.5916719786314761</v>
      </c>
      <c r="GR37" s="477">
        <f t="shared" si="128"/>
        <v>2.2845593343630117</v>
      </c>
      <c r="GS37" s="477">
        <f t="shared" si="129"/>
        <v>1.632356295416207</v>
      </c>
      <c r="GT37" s="477">
        <f t="shared" si="130"/>
        <v>1.242154453929678</v>
      </c>
      <c r="GU37" s="477">
        <f t="shared" si="131"/>
        <v>0.98298328612681651</v>
      </c>
      <c r="GV37" s="477">
        <f t="shared" si="132"/>
        <v>0.79871159554428495</v>
      </c>
      <c r="GW37" s="477">
        <f t="shared" si="133"/>
        <v>0.66127287972041315</v>
      </c>
      <c r="GX37" s="477">
        <f t="shared" si="134"/>
        <v>0.55507379126721557</v>
      </c>
      <c r="GY37" s="477">
        <f t="shared" si="135"/>
        <v>0.47075752743469457</v>
      </c>
      <c r="GZ37" s="477">
        <f t="shared" si="136"/>
        <v>0.40236901195200891</v>
      </c>
      <c r="HA37" s="477">
        <f t="shared" si="137"/>
        <v>0.34593749034734572</v>
      </c>
      <c r="HB37" s="477">
        <f t="shared" si="138"/>
        <v>0.29871331608046631</v>
      </c>
      <c r="HC37" s="477">
        <f t="shared" si="139"/>
        <v>0.25873183201447864</v>
      </c>
      <c r="HD37" s="477">
        <f t="shared" si="140"/>
        <v>0.2245517026335701</v>
      </c>
      <c r="HE37" s="477">
        <f t="shared" si="141"/>
        <v>0.195091374678249</v>
      </c>
      <c r="HF37" s="477">
        <f t="shared" si="142"/>
        <v>0.16952326023321992</v>
      </c>
      <c r="HG37" s="477">
        <f t="shared" si="143"/>
        <v>0.14720319448889888</v>
      </c>
      <c r="HH37" s="477">
        <f t="shared" si="144"/>
        <v>0.12762217207849699</v>
      </c>
      <c r="HI37" s="477">
        <f t="shared" si="145"/>
        <v>0.11037256432061736</v>
      </c>
      <c r="HJ37" s="477">
        <f t="shared" si="146"/>
        <v>9.5123990231404221E-2</v>
      </c>
      <c r="HK37" s="477">
        <f t="shared" si="147"/>
        <v>8.1605769488503635E-2</v>
      </c>
      <c r="HL37" s="477">
        <f t="shared" si="148"/>
        <v>6.9593953986968909E-2</v>
      </c>
      <c r="HM37" s="477">
        <f t="shared" si="149"/>
        <v>5.8901602415223984E-2</v>
      </c>
      <c r="HN37" s="477">
        <f t="shared" si="150"/>
        <v>4.9371389665867599E-2</v>
      </c>
      <c r="HO37" s="477">
        <f t="shared" si="151"/>
        <v>4.086992234268625E-2</v>
      </c>
      <c r="HP37" s="477">
        <f t="shared" si="152"/>
        <v>3.3283317924277092E-2</v>
      </c>
      <c r="HQ37" s="477">
        <f t="shared" si="153"/>
        <v>2.6513731562822739E-2</v>
      </c>
      <c r="HR37" s="477">
        <f t="shared" si="154"/>
        <v>2.0476601682301501E-2</v>
      </c>
      <c r="HS37" s="477">
        <f t="shared" si="155"/>
        <v>1.5098446570704957E-2</v>
      </c>
      <c r="HT37" s="477">
        <f t="shared" si="156"/>
        <v>1.0315087473143218E-2</v>
      </c>
      <c r="HU37" s="477">
        <f t="shared" si="157"/>
        <v>6.0702048233070832E-3</v>
      </c>
      <c r="HV37" s="477">
        <f t="shared" si="158"/>
        <v>2.314156891274411E-3</v>
      </c>
      <c r="HW37" s="477">
        <f t="shared" si="159"/>
        <v>9.9699322708290267E-4</v>
      </c>
      <c r="HX37" s="477">
        <f t="shared" si="160"/>
        <v>3.9022839876584523E-3</v>
      </c>
      <c r="HY37" s="477">
        <f t="shared" si="161"/>
        <v>6.4365275766570564E-3</v>
      </c>
      <c r="HZ37" s="477">
        <f t="shared" si="162"/>
        <v>8.6308733061811749E-3</v>
      </c>
      <c r="IA37" s="477">
        <f t="shared" si="163"/>
        <v>1.0513282287203886E-2</v>
      </c>
      <c r="IB37" s="477">
        <f t="shared" si="164"/>
        <v>1.2108929321079952E-2</v>
      </c>
      <c r="IC37" s="477">
        <f t="shared" si="165"/>
        <v>1.3440544758653944E-2</v>
      </c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</row>
    <row r="38" spans="1:311">
      <c r="I38" s="384"/>
      <c r="J38" s="252"/>
      <c r="K38" s="499">
        <v>27000</v>
      </c>
      <c r="L38" s="382">
        <f t="shared" si="170"/>
        <v>8.2295999999999996</v>
      </c>
      <c r="M38" s="502">
        <v>270</v>
      </c>
      <c r="N38" s="491">
        <f t="shared" si="166"/>
        <v>344.33125283945822</v>
      </c>
      <c r="O38" s="263">
        <f t="shared" si="167"/>
        <v>0.51118713849788988</v>
      </c>
      <c r="P38" s="383">
        <f t="shared" si="168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263">
        <f t="shared" si="1"/>
        <v>0.33982852488473547</v>
      </c>
      <c r="T38" s="492">
        <f>O38/Konstanten!$C$22</f>
        <v>0.41729562326358355</v>
      </c>
      <c r="U38" s="492">
        <f t="shared" si="2"/>
        <v>0.81435918792295547</v>
      </c>
      <c r="V38" s="492"/>
      <c r="W38" s="592">
        <v>27000</v>
      </c>
      <c r="X38" s="410">
        <f t="shared" si="174"/>
        <v>2.5931597344860047E-2</v>
      </c>
      <c r="Y38" s="410">
        <f t="shared" si="174"/>
        <v>5.1854568795685466E-2</v>
      </c>
      <c r="Z38" s="410">
        <f t="shared" si="174"/>
        <v>7.7760326041040828E-2</v>
      </c>
      <c r="AA38" s="410">
        <f t="shared" si="174"/>
        <v>0.10364035552455023</v>
      </c>
      <c r="AB38" s="410">
        <f t="shared" si="174"/>
        <v>0.12948625480558637</v>
      </c>
      <c r="AC38" s="410">
        <f t="shared" si="174"/>
        <v>0.15528976772349601</v>
      </c>
      <c r="AD38" s="410">
        <f t="shared" si="174"/>
        <v>0.18104281800477948</v>
      </c>
      <c r="AE38" s="410">
        <f t="shared" si="174"/>
        <v>0.20673754098445143</v>
      </c>
      <c r="AF38" s="410">
        <f t="shared" si="174"/>
        <v>0.23236631314947953</v>
      </c>
      <c r="AG38" s="410">
        <f t="shared" si="174"/>
        <v>0.25792177925449189</v>
      </c>
      <c r="AH38" s="410">
        <f t="shared" si="174"/>
        <v>0.2833968768048401</v>
      </c>
      <c r="AI38" s="410">
        <f t="shared" si="174"/>
        <v>0.30878485774973885</v>
      </c>
      <c r="AJ38" s="410">
        <f t="shared" si="174"/>
        <v>0.33407930727598373</v>
      </c>
      <c r="AK38" s="410">
        <f t="shared" si="174"/>
        <v>0.35927415964041221</v>
      </c>
      <c r="AL38" s="410">
        <f t="shared" si="174"/>
        <v>0.38436371102512218</v>
      </c>
      <c r="AM38" s="410">
        <f t="shared" si="174"/>
        <v>0.40934262944262167</v>
      </c>
      <c r="AN38" s="410">
        <f t="shared" si="175"/>
        <v>0.43420596175759657</v>
      </c>
      <c r="AO38" s="410">
        <f t="shared" si="175"/>
        <v>0.45894913792747188</v>
      </c>
      <c r="AP38" s="410">
        <f t="shared" si="175"/>
        <v>0.48356797259451495</v>
      </c>
      <c r="AQ38" s="410">
        <f t="shared" si="175"/>
        <v>0.50805866418805701</v>
      </c>
      <c r="AR38" s="410">
        <f t="shared" si="175"/>
        <v>0.53241779171577697</v>
      </c>
      <c r="AS38" s="410">
        <f t="shared" si="175"/>
        <v>0.55664230943874082</v>
      </c>
      <c r="AT38" s="410">
        <f t="shared" si="175"/>
        <v>0.58072953963533158</v>
      </c>
      <c r="AU38" s="410">
        <f t="shared" si="175"/>
        <v>0.60467716366540247</v>
      </c>
      <c r="AV38" s="410">
        <f t="shared" si="175"/>
        <v>0.62848321154777165</v>
      </c>
      <c r="AW38" s="410">
        <f t="shared" si="175"/>
        <v>0.65214605026238148</v>
      </c>
      <c r="AX38" s="410">
        <f t="shared" si="175"/>
        <v>0.6756643709832495</v>
      </c>
      <c r="AY38" s="410">
        <f t="shared" si="175"/>
        <v>0.69903717544061461</v>
      </c>
      <c r="AZ38" s="410">
        <f t="shared" si="175"/>
        <v>0.72226376160046757</v>
      </c>
      <c r="BA38" s="410">
        <f t="shared" si="175"/>
        <v>0.74534370883801682</v>
      </c>
      <c r="BB38" s="410">
        <f t="shared" si="175"/>
        <v>0.76827686276843266</v>
      </c>
      <c r="BC38" s="410">
        <f t="shared" si="175"/>
        <v>0.79106331988442191</v>
      </c>
      <c r="BD38" s="410">
        <f t="shared" si="176"/>
        <v>0.81370341213576602</v>
      </c>
      <c r="BE38" s="410">
        <f t="shared" si="176"/>
        <v>0.8361976915714624</v>
      </c>
      <c r="BF38" s="410">
        <f t="shared" si="176"/>
        <v>0.85854691515086223</v>
      </c>
      <c r="BG38" s="410">
        <f t="shared" si="176"/>
        <v>0.88075202981613077</v>
      </c>
      <c r="BH38" s="410">
        <f t="shared" si="176"/>
        <v>0.9028141579051574</v>
      </c>
      <c r="BI38" s="410">
        <f t="shared" si="176"/>
        <v>0.92473458297129429</v>
      </c>
      <c r="BJ38" s="410">
        <f t="shared" si="176"/>
        <v>0.94651473606457925</v>
      </c>
      <c r="BK38" s="410">
        <f t="shared" si="176"/>
        <v>0.96815618251819968</v>
      </c>
      <c r="BL38" s="253"/>
      <c r="BM38" s="521"/>
      <c r="BN38" s="592">
        <v>27000</v>
      </c>
      <c r="BO38" s="382">
        <f t="shared" si="6"/>
        <v>234.68915899459853</v>
      </c>
      <c r="BP38" s="382">
        <f t="shared" si="7"/>
        <v>234.783793990715</v>
      </c>
      <c r="BQ38" s="382">
        <f t="shared" si="8"/>
        <v>234.94137933453644</v>
      </c>
      <c r="BR38" s="382">
        <f t="shared" si="9"/>
        <v>235.16170662896349</v>
      </c>
      <c r="BS38" s="382">
        <f t="shared" si="10"/>
        <v>235.44448625568396</v>
      </c>
      <c r="BT38" s="382">
        <f t="shared" si="11"/>
        <v>235.78934947293061</v>
      </c>
      <c r="BU38" s="382">
        <f t="shared" si="12"/>
        <v>236.19585105684823</v>
      </c>
      <c r="BV38" s="382">
        <f t="shared" si="13"/>
        <v>236.66347244672244</v>
      </c>
      <c r="BW38" s="382">
        <f t="shared" si="14"/>
        <v>237.19162534766687</v>
      </c>
      <c r="BX38" s="382">
        <f t="shared" si="15"/>
        <v>237.77965573889259</v>
      </c>
      <c r="BY38" s="382">
        <f t="shared" si="16"/>
        <v>238.42684823146394</v>
      </c>
      <c r="BZ38" s="382">
        <f t="shared" si="17"/>
        <v>239.13243071655739</v>
      </c>
      <c r="CA38" s="382">
        <f t="shared" si="18"/>
        <v>239.89557924365616</v>
      </c>
      <c r="CB38" s="382">
        <f t="shared" si="19"/>
        <v>240.71542306782598</v>
      </c>
      <c r="CC38" s="382">
        <f t="shared" si="20"/>
        <v>241.59104980612884</v>
      </c>
      <c r="CD38" s="382">
        <f t="shared" si="21"/>
        <v>242.52151064524321</v>
      </c>
      <c r="CE38" s="382">
        <f t="shared" si="22"/>
        <v>243.50582554533042</v>
      </c>
      <c r="CF38" s="382">
        <f t="shared" si="23"/>
        <v>244.5429883889737</v>
      </c>
      <c r="CG38" s="382">
        <f t="shared" si="24"/>
        <v>245.63197202844808</v>
      </c>
      <c r="CH38" s="382">
        <f t="shared" si="25"/>
        <v>246.77173318950111</v>
      </c>
      <c r="CI38" s="382">
        <f t="shared" si="26"/>
        <v>247.9612171950543</v>
      </c>
      <c r="CJ38" s="382">
        <f t="shared" si="27"/>
        <v>249.19936247765062</v>
      </c>
      <c r="CK38" s="382">
        <f t="shared" si="28"/>
        <v>250.48510485489652</v>
      </c>
      <c r="CL38" s="382">
        <f t="shared" si="29"/>
        <v>251.81738154748581</v>
      </c>
      <c r="CM38" s="382">
        <f t="shared" si="30"/>
        <v>253.19513492451733</v>
      </c>
      <c r="CN38" s="382">
        <f t="shared" si="31"/>
        <v>254.61731596565696</v>
      </c>
      <c r="CO38" s="382">
        <f t="shared" si="32"/>
        <v>256.08288743416551</v>
      </c>
      <c r="CP38" s="382">
        <f t="shared" si="33"/>
        <v>257.59082675888828</v>
      </c>
      <c r="CQ38" s="382">
        <f t="shared" si="34"/>
        <v>259.14012862691698</v>
      </c>
      <c r="CR38" s="382">
        <f t="shared" si="35"/>
        <v>260.72980729181688</v>
      </c>
      <c r="CS38" s="382">
        <f t="shared" si="36"/>
        <v>262.35889860501186</v>
      </c>
      <c r="CT38" s="382">
        <f t="shared" si="37"/>
        <v>264.02646178019097</v>
      </c>
      <c r="CU38" s="382">
        <f t="shared" si="38"/>
        <v>265.73158090242953</v>
      </c>
      <c r="CV38" s="382">
        <f t="shared" si="39"/>
        <v>267.47336619514675</v>
      </c>
      <c r="CW38" s="382">
        <f t="shared" si="40"/>
        <v>269.25095505908581</v>
      </c>
      <c r="CX38" s="382">
        <f t="shared" si="41"/>
        <v>271.06351289821362</v>
      </c>
      <c r="CY38" s="382">
        <f t="shared" si="42"/>
        <v>272.91023374787113</v>
      </c>
      <c r="CZ38" s="382">
        <f t="shared" si="43"/>
        <v>274.79034072065332</v>
      </c>
      <c r="DA38" s="382">
        <f t="shared" si="44"/>
        <v>276.70308628543751</v>
      </c>
      <c r="DB38" s="382">
        <f t="shared" si="45"/>
        <v>278.64775239472169</v>
      </c>
      <c r="DC38" s="521"/>
      <c r="DE38" s="2"/>
      <c r="DF38" s="592">
        <v>27000</v>
      </c>
      <c r="DG38" s="382">
        <f t="shared" si="46"/>
        <v>15.479365799630299</v>
      </c>
      <c r="DH38" s="382">
        <f t="shared" si="47"/>
        <v>30.95358253854771</v>
      </c>
      <c r="DI38" s="382">
        <f t="shared" si="48"/>
        <v>46.417523590245494</v>
      </c>
      <c r="DJ38" s="382">
        <f t="shared" si="49"/>
        <v>61.866106951804753</v>
      </c>
      <c r="DK38" s="382">
        <f t="shared" si="50"/>
        <v>77.294316948704946</v>
      </c>
      <c r="DL38" s="382">
        <f t="shared" si="51"/>
        <v>92.697225225428568</v>
      </c>
      <c r="DM38" s="382">
        <f t="shared" si="52"/>
        <v>108.07001080661738</v>
      </c>
      <c r="DN38" s="382">
        <f t="shared" si="53"/>
        <v>123.40797903252557</v>
      </c>
      <c r="DO38" s="382">
        <f t="shared" si="54"/>
        <v>138.70657919440441</v>
      </c>
      <c r="DP38" s="382">
        <f t="shared" si="55"/>
        <v>153.96142072069972</v>
      </c>
      <c r="DQ38" s="382">
        <f t="shared" si="56"/>
        <v>169.16828779174298</v>
      </c>
      <c r="DR38" s="382">
        <f t="shared" si="57"/>
        <v>184.32315228905199</v>
      </c>
      <c r="DS38" s="382">
        <f t="shared" si="58"/>
        <v>199.42218501387708</v>
      </c>
      <c r="DT38" s="382">
        <f t="shared" si="59"/>
        <v>214.46176513808302</v>
      </c>
      <c r="DU38" s="382">
        <f t="shared" si="60"/>
        <v>229.43848787782301</v>
      </c>
      <c r="DV38" s="382">
        <f t="shared" si="61"/>
        <v>244.34917040622642</v>
      </c>
      <c r="DW38" s="382">
        <f t="shared" si="62"/>
        <v>259.19085604490732</v>
      </c>
      <c r="DX38" s="382">
        <f t="shared" si="63"/>
        <v>273.96081679528555</v>
      </c>
      <c r="DY38" s="382">
        <f t="shared" si="64"/>
        <v>288.65655428896196</v>
      </c>
      <c r="DZ38" s="382">
        <f t="shared" si="65"/>
        <v>303.27579925180692</v>
      </c>
      <c r="EA38" s="382">
        <f t="shared" si="66"/>
        <v>317.81650958857909</v>
      </c>
      <c r="EB38" s="382">
        <f t="shared" si="67"/>
        <v>332.27686720429347</v>
      </c>
      <c r="EC38" s="382">
        <f t="shared" si="68"/>
        <v>346.65527368478871</v>
      </c>
      <c r="ED38" s="382">
        <f t="shared" si="69"/>
        <v>360.95034496264657</v>
      </c>
      <c r="EE38" s="382">
        <f t="shared" si="70"/>
        <v>375.16090509567857</v>
      </c>
      <c r="EF38" s="382">
        <f t="shared" si="71"/>
        <v>389.2859792841262</v>
      </c>
      <c r="EG38" s="382">
        <f t="shared" si="72"/>
        <v>403.3247862496176</v>
      </c>
      <c r="EH38" s="382">
        <f t="shared" si="73"/>
        <v>417.27673009431476</v>
      </c>
      <c r="EI38" s="382">
        <f t="shared" si="74"/>
        <v>431.14139175258538</v>
      </c>
      <c r="EJ38" s="382">
        <f t="shared" si="75"/>
        <v>444.9185201405906</v>
      </c>
      <c r="EK38" s="382">
        <f t="shared" si="76"/>
        <v>458.60802310129037</v>
      </c>
      <c r="EL38" s="382">
        <f t="shared" si="77"/>
        <v>472.20995823414097</v>
      </c>
      <c r="EM38" s="382">
        <f t="shared" si="78"/>
        <v>485.72452369014803</v>
      </c>
      <c r="EN38" s="382">
        <f t="shared" si="79"/>
        <v>499.15204900429006</v>
      </c>
      <c r="EO38" s="382">
        <f t="shared" si="80"/>
        <v>512.49298602882027</v>
      </c>
      <c r="EP38" s="382">
        <f t="shared" si="81"/>
        <v>525.74790002256066</v>
      </c>
      <c r="EQ38" s="382">
        <f t="shared" si="82"/>
        <v>538.91746094342056</v>
      </c>
      <c r="ER38" s="382">
        <f t="shared" si="83"/>
        <v>552.00243498376335</v>
      </c>
      <c r="ES38" s="382">
        <f t="shared" si="84"/>
        <v>565.0036763812484</v>
      </c>
      <c r="ET38" s="382">
        <f t="shared" si="85"/>
        <v>577.92211953126525</v>
      </c>
      <c r="EU38" s="521"/>
      <c r="EV38" s="522"/>
      <c r="EW38" s="537">
        <f t="shared" si="169"/>
        <v>270</v>
      </c>
      <c r="EX38" s="601">
        <v>27000</v>
      </c>
      <c r="EY38" s="382">
        <f t="shared" si="86"/>
        <v>133.53915899459855</v>
      </c>
      <c r="EZ38" s="382">
        <f t="shared" si="87"/>
        <v>143.63379399071502</v>
      </c>
      <c r="FA38" s="382">
        <f t="shared" si="88"/>
        <v>153.79137933453646</v>
      </c>
      <c r="FB38" s="382">
        <f t="shared" si="89"/>
        <v>164.01170662896351</v>
      </c>
      <c r="FC38" s="382">
        <f t="shared" si="90"/>
        <v>174.29448625568398</v>
      </c>
      <c r="FD38" s="382">
        <f t="shared" si="91"/>
        <v>184.63934947293063</v>
      </c>
      <c r="FE38" s="382">
        <f t="shared" si="92"/>
        <v>195.04585105684825</v>
      </c>
      <c r="FF38" s="382">
        <f t="shared" si="93"/>
        <v>205.51347244672246</v>
      </c>
      <c r="FG38" s="382">
        <f t="shared" si="94"/>
        <v>216.04162534766689</v>
      </c>
      <c r="FH38" s="382">
        <f t="shared" si="95"/>
        <v>226.62965573889261</v>
      </c>
      <c r="FI38" s="382">
        <f t="shared" si="96"/>
        <v>237.27684823146396</v>
      </c>
      <c r="FJ38" s="382">
        <f t="shared" si="97"/>
        <v>247.98243071655742</v>
      </c>
      <c r="FK38" s="382">
        <f t="shared" si="98"/>
        <v>258.74557924365615</v>
      </c>
      <c r="FL38" s="382">
        <f t="shared" si="99"/>
        <v>269.56542306782603</v>
      </c>
      <c r="FM38" s="382">
        <f t="shared" si="100"/>
        <v>280.44104980612883</v>
      </c>
      <c r="FN38" s="382">
        <f t="shared" si="101"/>
        <v>291.37151064524323</v>
      </c>
      <c r="FO38" s="382">
        <f t="shared" si="102"/>
        <v>302.35582554533045</v>
      </c>
      <c r="FP38" s="382">
        <f t="shared" si="103"/>
        <v>313.39298838897372</v>
      </c>
      <c r="FQ38" s="382">
        <f t="shared" si="104"/>
        <v>324.48197202844813</v>
      </c>
      <c r="FR38" s="382">
        <f t="shared" si="105"/>
        <v>335.62173318950113</v>
      </c>
      <c r="FS38" s="382">
        <f t="shared" si="106"/>
        <v>346.81121719505433</v>
      </c>
      <c r="FT38" s="382">
        <f t="shared" si="107"/>
        <v>358.04936247765067</v>
      </c>
      <c r="FU38" s="382">
        <f t="shared" si="108"/>
        <v>369.33510485489654</v>
      </c>
      <c r="FV38" s="382">
        <f t="shared" si="109"/>
        <v>380.66738154748583</v>
      </c>
      <c r="FW38" s="382">
        <f t="shared" si="110"/>
        <v>392.04513492451736</v>
      </c>
      <c r="FX38" s="382">
        <f t="shared" si="111"/>
        <v>403.46731596565701</v>
      </c>
      <c r="FY38" s="382">
        <f t="shared" si="112"/>
        <v>414.93288743416554</v>
      </c>
      <c r="FZ38" s="382">
        <f t="shared" si="113"/>
        <v>426.44082675888831</v>
      </c>
      <c r="GA38" s="382">
        <f t="shared" si="114"/>
        <v>437.990128626917</v>
      </c>
      <c r="GB38" s="382">
        <f t="shared" si="115"/>
        <v>449.57980729181691</v>
      </c>
      <c r="GC38" s="382">
        <f t="shared" si="116"/>
        <v>461.20889860501188</v>
      </c>
      <c r="GD38" s="382">
        <f t="shared" si="117"/>
        <v>472.87646178019099</v>
      </c>
      <c r="GE38" s="382">
        <f t="shared" si="118"/>
        <v>484.58158090242955</v>
      </c>
      <c r="GF38" s="382">
        <f t="shared" si="119"/>
        <v>496.32336619514678</v>
      </c>
      <c r="GG38" s="382">
        <f t="shared" si="120"/>
        <v>508.10095505908583</v>
      </c>
      <c r="GH38" s="382">
        <f t="shared" si="121"/>
        <v>519.91351289821364</v>
      </c>
      <c r="GI38" s="382">
        <f t="shared" si="122"/>
        <v>531.7602337478711</v>
      </c>
      <c r="GJ38" s="382">
        <f t="shared" si="123"/>
        <v>543.64034072065328</v>
      </c>
      <c r="GK38" s="382">
        <f t="shared" si="124"/>
        <v>555.55308628543753</v>
      </c>
      <c r="GL38" s="382">
        <f t="shared" si="125"/>
        <v>567.49775239472172</v>
      </c>
      <c r="GM38" s="511"/>
      <c r="GN38" s="2"/>
      <c r="GO38" s="592">
        <v>27000</v>
      </c>
      <c r="GP38" s="477">
        <f t="shared" si="126"/>
        <v>7.6269140947485026</v>
      </c>
      <c r="GQ38" s="477">
        <f t="shared" si="127"/>
        <v>3.6402962827272813</v>
      </c>
      <c r="GR38" s="477">
        <f t="shared" si="128"/>
        <v>2.3132181003911905</v>
      </c>
      <c r="GS38" s="477">
        <f t="shared" si="129"/>
        <v>1.6510752770775239</v>
      </c>
      <c r="GT38" s="477">
        <f t="shared" si="130"/>
        <v>1.2549456821172447</v>
      </c>
      <c r="GU38" s="477">
        <f t="shared" si="131"/>
        <v>0.99185411455315742</v>
      </c>
      <c r="GV38" s="477">
        <f t="shared" si="132"/>
        <v>0.80481013743828689</v>
      </c>
      <c r="GW38" s="477">
        <f t="shared" si="133"/>
        <v>0.6653175431432764</v>
      </c>
      <c r="GX38" s="477">
        <f t="shared" si="134"/>
        <v>0.55754418141098727</v>
      </c>
      <c r="GY38" s="477">
        <f t="shared" si="135"/>
        <v>0.47198989641710176</v>
      </c>
      <c r="GZ38" s="477">
        <f t="shared" si="136"/>
        <v>0.40260832174152511</v>
      </c>
      <c r="HA38" s="477">
        <f t="shared" si="137"/>
        <v>0.3453677828148044</v>
      </c>
      <c r="HB38" s="477">
        <f t="shared" si="138"/>
        <v>0.29747640276657766</v>
      </c>
      <c r="HC38" s="477">
        <f t="shared" si="139"/>
        <v>0.25693930987774932</v>
      </c>
      <c r="HD38" s="477">
        <f t="shared" si="140"/>
        <v>0.22229296575326504</v>
      </c>
      <c r="HE38" s="477">
        <f t="shared" si="141"/>
        <v>0.19243912373773545</v>
      </c>
      <c r="HF38" s="477">
        <f t="shared" si="142"/>
        <v>0.16653739317464339</v>
      </c>
      <c r="HG38" s="477">
        <f t="shared" si="143"/>
        <v>0.14393361815369918</v>
      </c>
      <c r="HH38" s="477">
        <f t="shared" si="144"/>
        <v>0.1241108757351231</v>
      </c>
      <c r="HI38" s="477">
        <f t="shared" si="145"/>
        <v>0.1066551766329291</v>
      </c>
      <c r="HJ38" s="477">
        <f t="shared" si="146"/>
        <v>9.1230967340273028E-2</v>
      </c>
      <c r="HK38" s="477">
        <f t="shared" si="147"/>
        <v>7.7563314865104732E-2</v>
      </c>
      <c r="HL38" s="477">
        <f t="shared" si="148"/>
        <v>6.5424740056689426E-2</v>
      </c>
      <c r="HM38" s="477">
        <f t="shared" si="149"/>
        <v>5.4625343513329254E-2</v>
      </c>
      <c r="HN38" s="477">
        <f t="shared" si="150"/>
        <v>4.500530199044258E-2</v>
      </c>
      <c r="HO38" s="477">
        <f t="shared" si="151"/>
        <v>3.6429096952347077E-2</v>
      </c>
      <c r="HP38" s="477">
        <f t="shared" si="152"/>
        <v>2.8781026062116806E-2</v>
      </c>
      <c r="HQ38" s="477">
        <f t="shared" si="153"/>
        <v>2.1961676757058173E-2</v>
      </c>
      <c r="HR38" s="477">
        <f t="shared" si="154"/>
        <v>1.5885129577773952E-2</v>
      </c>
      <c r="HS38" s="477">
        <f t="shared" si="155"/>
        <v>1.0476720883080739E-2</v>
      </c>
      <c r="HT38" s="477">
        <f t="shared" si="156"/>
        <v>5.6712385582209255E-3</v>
      </c>
      <c r="HU38" s="477">
        <f t="shared" si="157"/>
        <v>1.4114559306255541E-3</v>
      </c>
      <c r="HV38" s="477">
        <f t="shared" si="158"/>
        <v>2.3530679057242429E-3</v>
      </c>
      <c r="HW38" s="477">
        <f t="shared" si="159"/>
        <v>5.6669762546020849E-3</v>
      </c>
      <c r="HX38" s="477">
        <f t="shared" si="160"/>
        <v>8.5699338126891886E-3</v>
      </c>
      <c r="HY38" s="477">
        <f t="shared" si="161"/>
        <v>1.1097309421676539E-2</v>
      </c>
      <c r="HZ38" s="477">
        <f t="shared" si="162"/>
        <v>1.3280748378462513E-2</v>
      </c>
      <c r="IA38" s="477">
        <f t="shared" si="163"/>
        <v>1.5148654667358541E-2</v>
      </c>
      <c r="IB38" s="477">
        <f t="shared" si="164"/>
        <v>1.672659929638029E-2</v>
      </c>
      <c r="IC38" s="477">
        <f t="shared" si="165"/>
        <v>1.8037667679164832E-2</v>
      </c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  <c r="IW38" s="90"/>
      <c r="IX38" s="90"/>
      <c r="IY38" s="90"/>
      <c r="IZ38" s="90"/>
      <c r="JA38" s="90"/>
      <c r="JB38" s="90"/>
      <c r="JC38" s="90"/>
      <c r="JD38" s="90"/>
      <c r="JE38" s="90"/>
      <c r="JF38" s="90"/>
      <c r="JG38" s="90"/>
      <c r="JH38" s="90"/>
      <c r="JI38" s="90"/>
      <c r="JJ38" s="90"/>
      <c r="JK38" s="90"/>
      <c r="JL38" s="90"/>
      <c r="JM38" s="90"/>
      <c r="JN38" s="90"/>
      <c r="JO38" s="90"/>
      <c r="JP38" s="90"/>
      <c r="JQ38" s="90"/>
      <c r="JR38" s="90"/>
      <c r="JS38" s="90"/>
      <c r="JT38" s="90"/>
      <c r="JU38" s="90"/>
      <c r="JV38" s="90"/>
      <c r="JW38" s="90"/>
      <c r="JX38" s="90"/>
      <c r="JY38" s="90"/>
      <c r="JZ38" s="90"/>
      <c r="KA38" s="90"/>
      <c r="KB38" s="90"/>
      <c r="KC38" s="90"/>
      <c r="KD38" s="90"/>
      <c r="KE38" s="90"/>
      <c r="KF38" s="90"/>
      <c r="KG38" s="90"/>
      <c r="KH38" s="90"/>
      <c r="KI38" s="90"/>
      <c r="KJ38" s="90"/>
      <c r="KK38" s="90"/>
      <c r="KL38" s="90"/>
      <c r="KM38" s="90"/>
      <c r="KN38" s="90"/>
      <c r="KO38" s="90"/>
      <c r="KP38" s="90"/>
      <c r="KQ38" s="90"/>
      <c r="KR38" s="90"/>
      <c r="KS38" s="90"/>
      <c r="KT38" s="90"/>
      <c r="KU38" s="90"/>
      <c r="KV38" s="90"/>
      <c r="KW38" s="90"/>
      <c r="KX38" s="90"/>
      <c r="KY38" s="90"/>
    </row>
    <row r="39" spans="1:311">
      <c r="I39" s="384"/>
      <c r="J39" s="252"/>
      <c r="K39" s="499">
        <v>28000</v>
      </c>
      <c r="L39" s="382">
        <f t="shared" si="170"/>
        <v>8.5343999999999998</v>
      </c>
      <c r="M39" s="502">
        <v>280</v>
      </c>
      <c r="N39" s="491">
        <f t="shared" si="166"/>
        <v>329.32354674542199</v>
      </c>
      <c r="O39" s="263">
        <f t="shared" si="167"/>
        <v>0.49306996489742183</v>
      </c>
      <c r="P39" s="383">
        <f t="shared" si="168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263">
        <f t="shared" si="1"/>
        <v>0.32501707056049545</v>
      </c>
      <c r="T39" s="492">
        <f>O39/Konstanten!$C$22</f>
        <v>0.40250609379381369</v>
      </c>
      <c r="U39" s="492">
        <f t="shared" si="2"/>
        <v>0.80748360229047234</v>
      </c>
      <c r="V39" s="492"/>
      <c r="W39" s="592">
        <v>28000</v>
      </c>
      <c r="X39" s="410">
        <f t="shared" si="174"/>
        <v>2.6515781741395506E-2</v>
      </c>
      <c r="Y39" s="410">
        <f t="shared" si="174"/>
        <v>5.3022134861173062E-2</v>
      </c>
      <c r="Z39" s="410">
        <f t="shared" si="174"/>
        <v>7.9509673757368393E-2</v>
      </c>
      <c r="AA39" s="410">
        <f t="shared" si="174"/>
        <v>0.10596909837382126</v>
      </c>
      <c r="AB39" s="410">
        <f t="shared" si="174"/>
        <v>0.13239123574971437</v>
      </c>
      <c r="AC39" s="410">
        <f t="shared" si="174"/>
        <v>0.1587670801313821</v>
      </c>
      <c r="AD39" s="410">
        <f t="shared" si="174"/>
        <v>0.18508783121522301</v>
      </c>
      <c r="AE39" s="410">
        <f t="shared" si="174"/>
        <v>0.21134493013095978</v>
      </c>
      <c r="AF39" s="410">
        <f t="shared" si="174"/>
        <v>0.23753009282049181</v>
      </c>
      <c r="AG39" s="410">
        <f t="shared" si="174"/>
        <v>0.26363534052053472</v>
      </c>
      <c r="AH39" s="410">
        <f t="shared" si="174"/>
        <v>0.28965302711333368</v>
      </c>
      <c r="AI39" s="410">
        <f t="shared" si="174"/>
        <v>0.31557586316879876</v>
      </c>
      <c r="AJ39" s="410">
        <f t="shared" si="174"/>
        <v>0.34139693656044218</v>
      </c>
      <c r="AK39" s="410">
        <f t="shared" si="174"/>
        <v>0.36710972959591964</v>
      </c>
      <c r="AL39" s="410">
        <f t="shared" si="174"/>
        <v>0.39270813265875942</v>
      </c>
      <c r="AM39" s="410">
        <f t="shared" si="174"/>
        <v>0.4181864544098568</v>
      </c>
      <c r="AN39" s="410">
        <f t="shared" si="175"/>
        <v>0.44353942864449025</v>
      </c>
      <c r="AO39" s="410">
        <f t="shared" si="175"/>
        <v>0.46876221794230499</v>
      </c>
      <c r="AP39" s="410">
        <f t="shared" si="175"/>
        <v>0.49385041428315229</v>
      </c>
      <c r="AQ39" s="410">
        <f t="shared" si="175"/>
        <v>0.51880003683088627</v>
      </c>
      <c r="AR39" s="410">
        <f t="shared" si="175"/>
        <v>0.54360752710967486</v>
      </c>
      <c r="AS39" s="410">
        <f t="shared" si="175"/>
        <v>0.56826974181389645</v>
      </c>
      <c r="AT39" s="410">
        <f t="shared" si="175"/>
        <v>0.59278394350282126</v>
      </c>
      <c r="AU39" s="410">
        <f t="shared" si="175"/>
        <v>0.61714778943612536</v>
      </c>
      <c r="AV39" s="410">
        <f t="shared" si="175"/>
        <v>0.64135931880595309</v>
      </c>
      <c r="AW39" s="410">
        <f t="shared" si="175"/>
        <v>0.66541693861663376</v>
      </c>
      <c r="AX39" s="410">
        <f t="shared" si="175"/>
        <v>0.68931940845468875</v>
      </c>
      <c r="AY39" s="410">
        <f t="shared" si="175"/>
        <v>0.71306582438041433</v>
      </c>
      <c r="AZ39" s="410">
        <f t="shared" si="175"/>
        <v>0.73665560215832704</v>
      </c>
      <c r="BA39" s="410">
        <f t="shared" si="175"/>
        <v>0.76008846002821318</v>
      </c>
      <c r="BB39" s="410">
        <f t="shared" si="175"/>
        <v>0.78336440120150486</v>
      </c>
      <c r="BC39" s="410">
        <f t="shared" si="175"/>
        <v>0.80648369625017857</v>
      </c>
      <c r="BD39" s="410">
        <f t="shared" si="176"/>
        <v>0.82944686553748304</v>
      </c>
      <c r="BE39" s="410">
        <f t="shared" si="176"/>
        <v>0.85225466182199205</v>
      </c>
      <c r="BF39" s="410">
        <f t="shared" si="176"/>
        <v>0.87490805314927778</v>
      </c>
      <c r="BG39" s="410">
        <f t="shared" si="176"/>
        <v>0.89740820612875882</v>
      </c>
      <c r="BH39" s="410">
        <f t="shared" si="176"/>
        <v>0.91975646967768476</v>
      </c>
      <c r="BI39" s="410">
        <f t="shared" si="176"/>
        <v>0.94195435929943083</v>
      </c>
      <c r="BJ39" s="410">
        <f t="shared" si="176"/>
        <v>0.96400354194981008</v>
      </c>
      <c r="BK39" s="410">
        <f t="shared" si="176"/>
        <v>0.98590582153272199</v>
      </c>
      <c r="BL39" s="253"/>
      <c r="BM39" s="521"/>
      <c r="BN39" s="592">
        <v>28000</v>
      </c>
      <c r="BO39" s="382">
        <f t="shared" si="6"/>
        <v>232.7091183355808</v>
      </c>
      <c r="BP39" s="382">
        <f t="shared" si="7"/>
        <v>232.80722680982765</v>
      </c>
      <c r="BQ39" s="382">
        <f t="shared" si="8"/>
        <v>232.97058618496465</v>
      </c>
      <c r="BR39" s="382">
        <f t="shared" si="9"/>
        <v>233.19896559116134</v>
      </c>
      <c r="BS39" s="382">
        <f t="shared" si="10"/>
        <v>233.49204429566333</v>
      </c>
      <c r="BT39" s="382">
        <f t="shared" si="11"/>
        <v>233.84941413906142</v>
      </c>
      <c r="BU39" s="382">
        <f t="shared" si="12"/>
        <v>234.27058259955919</v>
      </c>
      <c r="BV39" s="382">
        <f t="shared" si="13"/>
        <v>234.75497643683286</v>
      </c>
      <c r="BW39" s="382">
        <f t="shared" si="14"/>
        <v>235.301945859109</v>
      </c>
      <c r="BX39" s="382">
        <f t="shared" si="15"/>
        <v>235.91076915062163</v>
      </c>
      <c r="BY39" s="382">
        <f t="shared" si="16"/>
        <v>236.58065769173911</v>
      </c>
      <c r="BZ39" s="382">
        <f t="shared" si="17"/>
        <v>237.31076130084926</v>
      </c>
      <c r="CA39" s="382">
        <f t="shared" si="18"/>
        <v>238.10017382553067</v>
      </c>
      <c r="CB39" s="382">
        <f t="shared" si="19"/>
        <v>238.94793891057481</v>
      </c>
      <c r="CC39" s="382">
        <f t="shared" si="20"/>
        <v>239.85305587193955</v>
      </c>
      <c r="CD39" s="382">
        <f t="shared" si="21"/>
        <v>240.81448560856012</v>
      </c>
      <c r="CE39" s="382">
        <f t="shared" si="22"/>
        <v>241.83115648793523</v>
      </c>
      <c r="CF39" s="382">
        <f t="shared" si="23"/>
        <v>242.90197014635206</v>
      </c>
      <c r="CG39" s="382">
        <f t="shared" si="24"/>
        <v>244.02580715028881</v>
      </c>
      <c r="CH39" s="382">
        <f t="shared" si="25"/>
        <v>245.20153247174241</v>
      </c>
      <c r="CI39" s="382">
        <f t="shared" si="26"/>
        <v>246.42800073674206</v>
      </c>
      <c r="CJ39" s="382">
        <f t="shared" si="27"/>
        <v>247.70406121296784</v>
      </c>
      <c r="CK39" s="382">
        <f t="shared" si="28"/>
        <v>249.02856250898935</v>
      </c>
      <c r="CL39" s="382">
        <f t="shared" si="29"/>
        <v>250.40035696405423</v>
      </c>
      <c r="CM39" s="382">
        <f t="shared" si="30"/>
        <v>251.81830471344492</v>
      </c>
      <c r="CN39" s="382">
        <f t="shared" si="31"/>
        <v>253.28127742009696</v>
      </c>
      <c r="CO39" s="382">
        <f t="shared" si="32"/>
        <v>254.78816166835216</v>
      </c>
      <c r="CP39" s="382">
        <f t="shared" si="33"/>
        <v>256.33786202036794</v>
      </c>
      <c r="CQ39" s="382">
        <f t="shared" si="34"/>
        <v>257.92930373977254</v>
      </c>
      <c r="CR39" s="382">
        <f t="shared" si="35"/>
        <v>259.56143519066251</v>
      </c>
      <c r="CS39" s="382">
        <f t="shared" si="36"/>
        <v>261.2332299229621</v>
      </c>
      <c r="CT39" s="382">
        <f t="shared" si="37"/>
        <v>262.94368845755406</v>
      </c>
      <c r="CU39" s="382">
        <f t="shared" si="38"/>
        <v>264.69183978645748</v>
      </c>
      <c r="CV39" s="382">
        <f t="shared" si="39"/>
        <v>266.47674260471814</v>
      </c>
      <c r="CW39" s="382">
        <f t="shared" si="40"/>
        <v>268.29748629164305</v>
      </c>
      <c r="CX39" s="382">
        <f t="shared" si="41"/>
        <v>270.15319165957771</v>
      </c>
      <c r="CY39" s="382">
        <f t="shared" si="42"/>
        <v>272.04301148867131</v>
      </c>
      <c r="CZ39" s="382">
        <f t="shared" si="43"/>
        <v>273.96613086601769</v>
      </c>
      <c r="DA39" s="382">
        <f t="shared" si="44"/>
        <v>275.92176734727053</v>
      </c>
      <c r="DB39" s="382">
        <f t="shared" si="45"/>
        <v>277.90917095833618</v>
      </c>
      <c r="DC39" s="521"/>
      <c r="DE39" s="2"/>
      <c r="DF39" s="592">
        <v>28000</v>
      </c>
      <c r="DG39" s="382">
        <f t="shared" si="46"/>
        <v>15.761123972307756</v>
      </c>
      <c r="DH39" s="382">
        <f t="shared" si="47"/>
        <v>31.516643520968572</v>
      </c>
      <c r="DI39" s="382">
        <f t="shared" si="48"/>
        <v>47.260979793450161</v>
      </c>
      <c r="DJ39" s="382">
        <f t="shared" si="49"/>
        <v>62.988604786108489</v>
      </c>
      <c r="DK39" s="382">
        <f t="shared" si="50"/>
        <v>78.694066041458242</v>
      </c>
      <c r="DL39" s="382">
        <f t="shared" si="51"/>
        <v>94.372010490848766</v>
      </c>
      <c r="DM39" s="382">
        <f t="shared" si="52"/>
        <v>110.01720718625788</v>
      </c>
      <c r="DN39" s="382">
        <f t="shared" si="53"/>
        <v>125.62456868893612</v>
      </c>
      <c r="DO39" s="382">
        <f t="shared" si="54"/>
        <v>141.18917090997707</v>
      </c>
      <c r="DP39" s="382">
        <f t="shared" si="55"/>
        <v>156.7062712293631</v>
      </c>
      <c r="DQ39" s="382">
        <f t="shared" si="56"/>
        <v>172.17132475337706</v>
      </c>
      <c r="DR39" s="382">
        <f t="shared" si="57"/>
        <v>187.57999860537763</v>
      </c>
      <c r="DS39" s="382">
        <f t="shared" si="58"/>
        <v>202.92818418002364</v>
      </c>
      <c r="DT39" s="382">
        <f t="shared" si="59"/>
        <v>218.21200732576065</v>
      </c>
      <c r="DU39" s="382">
        <f t="shared" si="60"/>
        <v>233.4278364535383</v>
      </c>
      <c r="DV39" s="382">
        <f t="shared" si="61"/>
        <v>248.57228860063373</v>
      </c>
      <c r="DW39" s="382">
        <f t="shared" si="62"/>
        <v>263.64223350649911</v>
      </c>
      <c r="DX39" s="382">
        <f t="shared" si="63"/>
        <v>278.63479578233165</v>
      </c>
      <c r="DY39" s="382">
        <f t="shared" si="64"/>
        <v>293.54735527713166</v>
      </c>
      <c r="DZ39" s="382">
        <f t="shared" si="65"/>
        <v>308.37754576037952</v>
      </c>
      <c r="EA39" s="382">
        <f t="shared" si="66"/>
        <v>323.12325205480869</v>
      </c>
      <c r="EB39" s="382">
        <f t="shared" si="67"/>
        <v>337.78260576256969</v>
      </c>
      <c r="EC39" s="382">
        <f t="shared" si="68"/>
        <v>352.35397973409817</v>
      </c>
      <c r="ED39" s="382">
        <f t="shared" si="69"/>
        <v>366.83598143188414</v>
      </c>
      <c r="EE39" s="382">
        <f t="shared" si="70"/>
        <v>381.22744534114099</v>
      </c>
      <c r="EF39" s="382">
        <f t="shared" si="71"/>
        <v>395.52742457663265</v>
      </c>
      <c r="EG39" s="382">
        <f t="shared" si="72"/>
        <v>409.73518182988363</v>
      </c>
      <c r="EH39" s="382">
        <f t="shared" si="73"/>
        <v>423.85017979424862</v>
      </c>
      <c r="EI39" s="382">
        <f t="shared" si="74"/>
        <v>437.87207119699877</v>
      </c>
      <c r="EJ39" s="382">
        <f t="shared" si="75"/>
        <v>451.80068855834025</v>
      </c>
      <c r="EK39" s="382">
        <f t="shared" si="76"/>
        <v>465.63603378716567</v>
      </c>
      <c r="EL39" s="382">
        <f t="shared" si="77"/>
        <v>479.37826771292015</v>
      </c>
      <c r="EM39" s="382">
        <f t="shared" si="78"/>
        <v>493.02769964233113</v>
      </c>
      <c r="EN39" s="382">
        <f t="shared" si="79"/>
        <v>506.58477701916308</v>
      </c>
      <c r="EO39" s="382">
        <f t="shared" si="80"/>
        <v>520.0500752549359</v>
      </c>
      <c r="EP39" s="382">
        <f t="shared" si="81"/>
        <v>533.42428778859312</v>
      </c>
      <c r="EQ39" s="382">
        <f t="shared" si="82"/>
        <v>546.70821642383805</v>
      </c>
      <c r="ER39" s="382">
        <f t="shared" si="83"/>
        <v>559.90276198406752</v>
      </c>
      <c r="ES39" s="382">
        <f t="shared" si="84"/>
        <v>573.00891531682589</v>
      </c>
      <c r="ET39" s="382">
        <f t="shared" si="85"/>
        <v>586.02774867234029</v>
      </c>
      <c r="EU39" s="521"/>
      <c r="EV39" s="522"/>
      <c r="EW39" s="537">
        <f t="shared" si="169"/>
        <v>280</v>
      </c>
      <c r="EX39" s="601">
        <v>28000</v>
      </c>
      <c r="EY39" s="382">
        <f t="shared" si="86"/>
        <v>137.55911833558082</v>
      </c>
      <c r="EZ39" s="382">
        <f t="shared" si="87"/>
        <v>147.65722680982768</v>
      </c>
      <c r="FA39" s="382">
        <f t="shared" si="88"/>
        <v>157.82058618496467</v>
      </c>
      <c r="FB39" s="382">
        <f t="shared" si="89"/>
        <v>168.04896559116136</v>
      </c>
      <c r="FC39" s="382">
        <f t="shared" si="90"/>
        <v>178.34204429566336</v>
      </c>
      <c r="FD39" s="382">
        <f t="shared" si="91"/>
        <v>188.69941413906145</v>
      </c>
      <c r="FE39" s="382">
        <f t="shared" si="92"/>
        <v>199.12058259955921</v>
      </c>
      <c r="FF39" s="382">
        <f t="shared" si="93"/>
        <v>209.60497643683289</v>
      </c>
      <c r="FG39" s="382">
        <f t="shared" si="94"/>
        <v>220.15194585910902</v>
      </c>
      <c r="FH39" s="382">
        <f t="shared" si="95"/>
        <v>230.76076915062166</v>
      </c>
      <c r="FI39" s="382">
        <f t="shared" si="96"/>
        <v>241.43065769173913</v>
      </c>
      <c r="FJ39" s="382">
        <f t="shared" si="97"/>
        <v>252.16076130084929</v>
      </c>
      <c r="FK39" s="382">
        <f t="shared" si="98"/>
        <v>262.95017382553067</v>
      </c>
      <c r="FL39" s="382">
        <f t="shared" si="99"/>
        <v>273.79793891057483</v>
      </c>
      <c r="FM39" s="382">
        <f t="shared" si="100"/>
        <v>284.70305587193957</v>
      </c>
      <c r="FN39" s="382">
        <f t="shared" si="101"/>
        <v>295.66448560856014</v>
      </c>
      <c r="FO39" s="382">
        <f t="shared" si="102"/>
        <v>306.68115648793525</v>
      </c>
      <c r="FP39" s="382">
        <f t="shared" si="103"/>
        <v>317.75197014635205</v>
      </c>
      <c r="FQ39" s="382">
        <f t="shared" si="104"/>
        <v>328.87580715028884</v>
      </c>
      <c r="FR39" s="382">
        <f t="shared" si="105"/>
        <v>340.05153247174246</v>
      </c>
      <c r="FS39" s="382">
        <f t="shared" si="106"/>
        <v>351.27800073674211</v>
      </c>
      <c r="FT39" s="382">
        <f t="shared" si="107"/>
        <v>362.55406121296789</v>
      </c>
      <c r="FU39" s="382">
        <f t="shared" si="108"/>
        <v>373.87856250898938</v>
      </c>
      <c r="FV39" s="382">
        <f t="shared" si="109"/>
        <v>385.25035696405428</v>
      </c>
      <c r="FW39" s="382">
        <f t="shared" si="110"/>
        <v>396.66830471344497</v>
      </c>
      <c r="FX39" s="382">
        <f t="shared" si="111"/>
        <v>408.13127742009698</v>
      </c>
      <c r="FY39" s="382">
        <f t="shared" si="112"/>
        <v>419.63816166835215</v>
      </c>
      <c r="FZ39" s="382">
        <f t="shared" si="113"/>
        <v>431.18786202036796</v>
      </c>
      <c r="GA39" s="382">
        <f t="shared" si="114"/>
        <v>442.77930373977256</v>
      </c>
      <c r="GB39" s="382">
        <f t="shared" si="115"/>
        <v>454.41143519066253</v>
      </c>
      <c r="GC39" s="382">
        <f t="shared" si="116"/>
        <v>466.08322992296212</v>
      </c>
      <c r="GD39" s="382">
        <f t="shared" si="117"/>
        <v>477.79368845755408</v>
      </c>
      <c r="GE39" s="382">
        <f t="shared" si="118"/>
        <v>489.5418397864575</v>
      </c>
      <c r="GF39" s="382">
        <f t="shared" si="119"/>
        <v>501.32674260471816</v>
      </c>
      <c r="GG39" s="382">
        <f t="shared" si="120"/>
        <v>513.14748629164308</v>
      </c>
      <c r="GH39" s="382">
        <f t="shared" si="121"/>
        <v>525.00319165957774</v>
      </c>
      <c r="GI39" s="382">
        <f t="shared" si="122"/>
        <v>536.89301148867139</v>
      </c>
      <c r="GJ39" s="382">
        <f t="shared" si="123"/>
        <v>548.81613086601772</v>
      </c>
      <c r="GK39" s="382">
        <f t="shared" si="124"/>
        <v>560.7717673472705</v>
      </c>
      <c r="GL39" s="382">
        <f t="shared" si="125"/>
        <v>572.7591709583362</v>
      </c>
      <c r="GM39" s="511"/>
      <c r="GN39" s="2"/>
      <c r="GO39" s="592">
        <v>28000</v>
      </c>
      <c r="GP39" s="477">
        <f t="shared" si="126"/>
        <v>7.72774800688528</v>
      </c>
      <c r="GQ39" s="477">
        <f t="shared" si="127"/>
        <v>3.6850555869500745</v>
      </c>
      <c r="GR39" s="477">
        <f t="shared" si="128"/>
        <v>2.3393422412041662</v>
      </c>
      <c r="GS39" s="477">
        <f t="shared" si="129"/>
        <v>1.6679264632358217</v>
      </c>
      <c r="GT39" s="477">
        <f t="shared" si="130"/>
        <v>1.2662705495698718</v>
      </c>
      <c r="GU39" s="477">
        <f t="shared" si="131"/>
        <v>0.99952732974105274</v>
      </c>
      <c r="GV39" s="477">
        <f t="shared" si="132"/>
        <v>0.80990399313127748</v>
      </c>
      <c r="GW39" s="477">
        <f t="shared" si="133"/>
        <v>0.66850305337838745</v>
      </c>
      <c r="GX39" s="477">
        <f t="shared" si="134"/>
        <v>0.55926934367706582</v>
      </c>
      <c r="GY39" s="477">
        <f t="shared" si="135"/>
        <v>0.47256882153024182</v>
      </c>
      <c r="GZ39" s="477">
        <f t="shared" si="136"/>
        <v>0.40226984974165142</v>
      </c>
      <c r="HA39" s="477">
        <f t="shared" si="137"/>
        <v>0.34428384249716182</v>
      </c>
      <c r="HB39" s="477">
        <f t="shared" si="138"/>
        <v>0.2957794644841435</v>
      </c>
      <c r="HC39" s="477">
        <f t="shared" si="139"/>
        <v>0.25473360639514209</v>
      </c>
      <c r="HD39" s="477">
        <f t="shared" si="140"/>
        <v>0.2196619743275868</v>
      </c>
      <c r="HE39" s="477">
        <f t="shared" si="141"/>
        <v>0.18945071179509732</v>
      </c>
      <c r="HF39" s="477">
        <f t="shared" si="142"/>
        <v>0.16324745246241126</v>
      </c>
      <c r="HG39" s="477">
        <f t="shared" si="143"/>
        <v>0.14038869142021507</v>
      </c>
      <c r="HH39" s="477">
        <f t="shared" si="144"/>
        <v>0.12035009424562643</v>
      </c>
      <c r="HI39" s="477">
        <f t="shared" si="145"/>
        <v>0.10271171538531788</v>
      </c>
      <c r="HJ39" s="477">
        <f t="shared" si="146"/>
        <v>8.7133155855827343E-2</v>
      </c>
      <c r="HK39" s="477">
        <f t="shared" si="147"/>
        <v>7.3335497529468038E-2</v>
      </c>
      <c r="HL39" s="477">
        <f t="shared" si="148"/>
        <v>6.1087951358274988E-2</v>
      </c>
      <c r="HM39" s="477">
        <f t="shared" si="149"/>
        <v>5.0197844443428487E-2</v>
      </c>
      <c r="HN39" s="477">
        <f t="shared" si="150"/>
        <v>4.0503010895468816E-2</v>
      </c>
      <c r="HO39" s="477">
        <f t="shared" si="151"/>
        <v>3.1865939149365745E-2</v>
      </c>
      <c r="HP39" s="477">
        <f t="shared" si="152"/>
        <v>2.4169220212532556E-2</v>
      </c>
      <c r="HQ39" s="477">
        <f t="shared" si="153"/>
        <v>1.7311971484077943E-2</v>
      </c>
      <c r="HR39" s="477">
        <f t="shared" si="154"/>
        <v>1.1207000550089934E-2</v>
      </c>
      <c r="HS39" s="477">
        <f t="shared" si="155"/>
        <v>5.7785361962438752E-3</v>
      </c>
      <c r="HT39" s="477">
        <f t="shared" si="156"/>
        <v>9.6039847294303641E-4</v>
      </c>
      <c r="HU39" s="477">
        <f t="shared" si="157"/>
        <v>3.3054883003478266E-3</v>
      </c>
      <c r="HV39" s="477">
        <f t="shared" si="158"/>
        <v>7.0703123950286327E-3</v>
      </c>
      <c r="HW39" s="477">
        <f t="shared" si="159"/>
        <v>1.0379377061790431E-2</v>
      </c>
      <c r="HX39" s="477">
        <f t="shared" si="160"/>
        <v>1.3272931380519619E-2</v>
      </c>
      <c r="HY39" s="477">
        <f t="shared" si="161"/>
        <v>1.5786862956552954E-2</v>
      </c>
      <c r="HZ39" s="477">
        <f t="shared" si="162"/>
        <v>1.7953278623413588E-2</v>
      </c>
      <c r="IA39" s="477">
        <f t="shared" si="163"/>
        <v>1.980099379892912E-2</v>
      </c>
      <c r="IB39" s="477">
        <f t="shared" si="164"/>
        <v>2.1355946901435691E-2</v>
      </c>
      <c r="IC39" s="477">
        <f t="shared" si="165"/>
        <v>2.264155194709529E-2</v>
      </c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</row>
    <row r="40" spans="1:311">
      <c r="I40" s="384"/>
      <c r="J40" s="252"/>
      <c r="K40" s="499">
        <v>29000</v>
      </c>
      <c r="L40" s="382">
        <f t="shared" si="170"/>
        <v>8.8391999999999999</v>
      </c>
      <c r="M40" s="502">
        <v>290</v>
      </c>
      <c r="N40" s="491">
        <f t="shared" si="166"/>
        <v>314.84994776735959</v>
      </c>
      <c r="O40" s="263">
        <f t="shared" si="167"/>
        <v>0.47544815605827356</v>
      </c>
      <c r="P40" s="383">
        <f t="shared" si="168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263">
        <f t="shared" si="1"/>
        <v>0.31073273897592857</v>
      </c>
      <c r="T40" s="492">
        <f>O40/Konstanten!$C$22</f>
        <v>0.38812094372103961</v>
      </c>
      <c r="U40" s="492">
        <f t="shared" si="2"/>
        <v>0.8006080166579892</v>
      </c>
      <c r="V40" s="492"/>
      <c r="W40" s="592">
        <v>29000</v>
      </c>
      <c r="X40" s="410">
        <f t="shared" si="174"/>
        <v>2.7118287493324289E-2</v>
      </c>
      <c r="Y40" s="410">
        <f t="shared" si="174"/>
        <v>5.4226275913414647E-2</v>
      </c>
      <c r="Z40" s="410">
        <f t="shared" si="174"/>
        <v>8.1313715412237628E-2</v>
      </c>
      <c r="AA40" s="410">
        <f t="shared" si="174"/>
        <v>0.10837045399848444</v>
      </c>
      <c r="AB40" s="410">
        <f t="shared" si="174"/>
        <v>0.13538648499462852</v>
      </c>
      <c r="AC40" s="410">
        <f t="shared" si="174"/>
        <v>0.16235199276673334</v>
      </c>
      <c r="AD40" s="410">
        <f t="shared" si="174"/>
        <v>0.18925739621216794</v>
      </c>
      <c r="AE40" s="410">
        <f t="shared" si="174"/>
        <v>0.21609338954097393</v>
      </c>
      <c r="AF40" s="410">
        <f t="shared" si="174"/>
        <v>0.24285097994476373</v>
      </c>
      <c r="AG40" s="410">
        <f t="shared" si="174"/>
        <v>0.26952152181306754</v>
      </c>
      <c r="AH40" s="410">
        <f t="shared" si="174"/>
        <v>0.29609674722708484</v>
      </c>
      <c r="AI40" s="410">
        <f t="shared" si="174"/>
        <v>0.32256879253394843</v>
      </c>
      <c r="AJ40" s="410">
        <f t="shared" si="174"/>
        <v>0.34893022087739173</v>
      </c>
      <c r="AK40" s="410">
        <f t="shared" si="174"/>
        <v>0.37517404063220028</v>
      </c>
      <c r="AL40" s="410">
        <f t="shared" si="174"/>
        <v>0.40129371975744937</v>
      </c>
      <c r="AM40" s="410">
        <f t="shared" si="174"/>
        <v>0.42728319614603472</v>
      </c>
      <c r="AN40" s="410">
        <f t="shared" si="175"/>
        <v>0.45313688410399655</v>
      </c>
      <c r="AO40" s="410">
        <f t="shared" si="175"/>
        <v>0.47884967714189836</v>
      </c>
      <c r="AP40" s="410">
        <f t="shared" si="175"/>
        <v>0.50441694730125608</v>
      </c>
      <c r="AQ40" s="410">
        <f t="shared" si="175"/>
        <v>0.52983454127168694</v>
      </c>
      <c r="AR40" s="410">
        <f t="shared" si="175"/>
        <v>0.55509877357878545</v>
      </c>
      <c r="AS40" s="410">
        <f t="shared" si="175"/>
        <v>0.58020641713949073</v>
      </c>
      <c r="AT40" s="410">
        <f t="shared" si="175"/>
        <v>0.60515469149084711</v>
      </c>
      <c r="AU40" s="410">
        <f t="shared" si="175"/>
        <v>0.62994124900067183</v>
      </c>
      <c r="AV40" s="410">
        <f t="shared" si="175"/>
        <v>0.65456415936525081</v>
      </c>
      <c r="AW40" s="410">
        <f t="shared" si="175"/>
        <v>0.67902189269070223</v>
      </c>
      <c r="AX40" s="410">
        <f t="shared" si="175"/>
        <v>0.70331330144191762</v>
      </c>
      <c r="AY40" s="410">
        <f t="shared" si="175"/>
        <v>0.72743760152697168</v>
      </c>
      <c r="AZ40" s="410">
        <f t="shared" si="175"/>
        <v>0.75139435276612365</v>
      </c>
      <c r="BA40" s="410">
        <f t="shared" si="175"/>
        <v>0.77518343897426734</v>
      </c>
      <c r="BB40" s="410">
        <f t="shared" si="175"/>
        <v>0.79880504786398721</v>
      </c>
      <c r="BC40" s="410">
        <f t="shared" si="175"/>
        <v>0.82225965095448761</v>
      </c>
      <c r="BD40" s="410">
        <f t="shared" si="176"/>
        <v>0.84554798364963735</v>
      </c>
      <c r="BE40" s="410">
        <f t="shared" si="176"/>
        <v>0.86867102562682008</v>
      </c>
      <c r="BF40" s="410">
        <f t="shared" si="176"/>
        <v>0.89162998165769014</v>
      </c>
      <c r="BG40" s="410">
        <f t="shared" si="176"/>
        <v>0.91442626296221863</v>
      </c>
      <c r="BH40" s="410">
        <f t="shared" si="176"/>
        <v>0.93706146917922983</v>
      </c>
      <c r="BI40" s="410">
        <f t="shared" si="176"/>
        <v>0.95953737101963688</v>
      </c>
      <c r="BJ40" s="410">
        <f t="shared" si="176"/>
        <v>0.9818558936532803</v>
      </c>
      <c r="BK40" s="410">
        <f t="shared" si="176"/>
        <v>1.0040191008664037</v>
      </c>
      <c r="BL40" s="253"/>
      <c r="BM40" s="521"/>
      <c r="BN40" s="592">
        <v>29000</v>
      </c>
      <c r="BO40" s="382">
        <f t="shared" si="6"/>
        <v>230.72913071998869</v>
      </c>
      <c r="BP40" s="382">
        <f t="shared" si="7"/>
        <v>230.8308713395642</v>
      </c>
      <c r="BQ40" s="382">
        <f t="shared" si="8"/>
        <v>231.00026765585059</v>
      </c>
      <c r="BR40" s="382">
        <f t="shared" si="9"/>
        <v>231.23706405114498</v>
      </c>
      <c r="BS40" s="382">
        <f t="shared" si="10"/>
        <v>231.54090554840718</v>
      </c>
      <c r="BT40" s="382">
        <f t="shared" si="11"/>
        <v>231.91134063943969</v>
      </c>
      <c r="BU40" s="382">
        <f t="shared" si="12"/>
        <v>232.34782483802141</v>
      </c>
      <c r="BV40" s="382">
        <f t="shared" si="13"/>
        <v>232.84972489907327</v>
      </c>
      <c r="BW40" s="382">
        <f t="shared" si="14"/>
        <v>233.41632363541555</v>
      </c>
      <c r="BX40" s="382">
        <f t="shared" si="15"/>
        <v>234.04682525606361</v>
      </c>
      <c r="BY40" s="382">
        <f t="shared" si="16"/>
        <v>234.74036114441694</v>
      </c>
      <c r="BZ40" s="382">
        <f t="shared" si="17"/>
        <v>235.49599599120026</v>
      </c>
      <c r="CA40" s="382">
        <f t="shared" si="18"/>
        <v>236.31273419556939</v>
      </c>
      <c r="CB40" s="382">
        <f t="shared" si="19"/>
        <v>237.18952644832567</v>
      </c>
      <c r="CC40" s="382">
        <f t="shared" si="20"/>
        <v>238.1252764135198</v>
      </c>
      <c r="CD40" s="382">
        <f t="shared" si="21"/>
        <v>239.11884742866971</v>
      </c>
      <c r="CE40" s="382">
        <f t="shared" si="22"/>
        <v>240.16906914912025</v>
      </c>
      <c r="CF40" s="382">
        <f t="shared" si="23"/>
        <v>241.27474406847804</v>
      </c>
      <c r="CG40" s="382">
        <f t="shared" si="24"/>
        <v>242.43465385427959</v>
      </c>
      <c r="CH40" s="382">
        <f t="shared" si="25"/>
        <v>243.64756544583216</v>
      </c>
      <c r="CI40" s="382">
        <f t="shared" si="26"/>
        <v>244.91223686923598</v>
      </c>
      <c r="CJ40" s="382">
        <f t="shared" si="27"/>
        <v>246.22742273273394</v>
      </c>
      <c r="CK40" s="382">
        <f t="shared" si="28"/>
        <v>247.5918793735112</v>
      </c>
      <c r="CL40" s="382">
        <f t="shared" si="29"/>
        <v>249.00436963472461</v>
      </c>
      <c r="CM40" s="382">
        <f t="shared" si="30"/>
        <v>250.46366725872664</v>
      </c>
      <c r="CN40" s="382">
        <f t="shared" si="31"/>
        <v>251.96856088905358</v>
      </c>
      <c r="CO40" s="382">
        <f t="shared" si="32"/>
        <v>253.51785767969744</v>
      </c>
      <c r="CP40" s="382">
        <f t="shared" si="33"/>
        <v>255.11038651543453</v>
      </c>
      <c r="CQ40" s="382">
        <f t="shared" si="34"/>
        <v>256.74500085150254</v>
      </c>
      <c r="CR40" s="382">
        <f t="shared" si="35"/>
        <v>258.4205811847371</v>
      </c>
      <c r="CS40" s="382">
        <f t="shared" si="36"/>
        <v>260.13603717138164</v>
      </c>
      <c r="CT40" s="382">
        <f t="shared" si="37"/>
        <v>261.89030940924414</v>
      </c>
      <c r="CU40" s="382">
        <f t="shared" si="38"/>
        <v>263.68237090371662</v>
      </c>
      <c r="CV40" s="382">
        <f t="shared" si="39"/>
        <v>265.51122823845304</v>
      </c>
      <c r="CW40" s="382">
        <f t="shared" si="40"/>
        <v>267.37592247230407</v>
      </c>
      <c r="CX40" s="382">
        <f t="shared" si="41"/>
        <v>269.27552978445226</v>
      </c>
      <c r="CY40" s="382">
        <f t="shared" si="42"/>
        <v>271.20916188968869</v>
      </c>
      <c r="CZ40" s="382">
        <f t="shared" si="43"/>
        <v>273.17596624543614</v>
      </c>
      <c r="DA40" s="382">
        <f t="shared" si="44"/>
        <v>275.17512607154703</v>
      </c>
      <c r="DB40" s="382">
        <f t="shared" si="45"/>
        <v>277.20586020311617</v>
      </c>
      <c r="DC40" s="521"/>
      <c r="DE40" s="2"/>
      <c r="DF40" s="592">
        <v>29000</v>
      </c>
      <c r="DG40" s="382">
        <f t="shared" si="46"/>
        <v>16.050483571425286</v>
      </c>
      <c r="DH40" s="382">
        <f t="shared" si="47"/>
        <v>32.094871436925821</v>
      </c>
      <c r="DI40" s="382">
        <f t="shared" si="48"/>
        <v>48.12709702546497</v>
      </c>
      <c r="DJ40" s="382">
        <f t="shared" si="49"/>
        <v>64.141151684403454</v>
      </c>
      <c r="DK40" s="382">
        <f t="shared" si="50"/>
        <v>80.131112767877894</v>
      </c>
      <c r="DL40" s="382">
        <f t="shared" si="51"/>
        <v>96.091170702873015</v>
      </c>
      <c r="DM40" s="382">
        <f t="shared" si="52"/>
        <v>112.01565472826822</v>
      </c>
      <c r="DN40" s="382">
        <f t="shared" si="53"/>
        <v>127.89905703207933</v>
      </c>
      <c r="DO40" s="382">
        <f t="shared" si="54"/>
        <v>143.73605504652542</v>
      </c>
      <c r="DP40" s="382">
        <f t="shared" si="55"/>
        <v>159.52153169963637</v>
      </c>
      <c r="DQ40" s="382">
        <f t="shared" si="56"/>
        <v>175.25059346357006</v>
      </c>
      <c r="DR40" s="382">
        <f t="shared" si="57"/>
        <v>190.91858608310531</v>
      </c>
      <c r="DS40" s="382">
        <f t="shared" si="58"/>
        <v>206.52110791085343</v>
      </c>
      <c r="DT40" s="382">
        <f t="shared" si="59"/>
        <v>222.05402081804547</v>
      </c>
      <c r="DU40" s="382">
        <f t="shared" si="60"/>
        <v>237.51345868977367</v>
      </c>
      <c r="DV40" s="382">
        <f t="shared" si="61"/>
        <v>252.89583355056172</v>
      </c>
      <c r="DW40" s="382">
        <f t="shared" si="62"/>
        <v>268.19783939927817</v>
      </c>
      <c r="DX40" s="382">
        <f t="shared" si="63"/>
        <v>283.41645386126794</v>
      </c>
      <c r="DY40" s="382">
        <f t="shared" si="64"/>
        <v>298.54893778968648</v>
      </c>
      <c r="DZ40" s="382">
        <f t="shared" si="65"/>
        <v>313.59283296735902</v>
      </c>
      <c r="EA40" s="382">
        <f t="shared" si="66"/>
        <v>328.54595807489312</v>
      </c>
      <c r="EB40" s="382">
        <f t="shared" si="67"/>
        <v>343.40640310069006</v>
      </c>
      <c r="EC40" s="382">
        <f t="shared" si="68"/>
        <v>358.17252237390858</v>
      </c>
      <c r="ED40" s="382">
        <f t="shared" si="69"/>
        <v>372.84292640298179</v>
      </c>
      <c r="EE40" s="382">
        <f t="shared" si="70"/>
        <v>387.41647270027806</v>
      </c>
      <c r="EF40" s="382">
        <f t="shared" si="71"/>
        <v>401.89225576847861</v>
      </c>
      <c r="EG40" s="382">
        <f t="shared" si="72"/>
        <v>416.26959641670862</v>
      </c>
      <c r="EH40" s="382">
        <f t="shared" si="73"/>
        <v>430.548030564979</v>
      </c>
      <c r="EI40" s="382">
        <f t="shared" si="74"/>
        <v>444.72729768438643</v>
      </c>
      <c r="EJ40" s="382">
        <f t="shared" si="75"/>
        <v>458.80732900852604</v>
      </c>
      <c r="EK40" s="382">
        <f t="shared" si="76"/>
        <v>472.78823563872589</v>
      </c>
      <c r="EL40" s="382">
        <f t="shared" si="77"/>
        <v>486.67029665275743</v>
      </c>
      <c r="EM40" s="382">
        <f t="shared" si="78"/>
        <v>500.45394731364092</v>
      </c>
      <c r="EN40" s="382">
        <f t="shared" si="79"/>
        <v>514.13976746240621</v>
      </c>
      <c r="EO40" s="382">
        <f t="shared" si="80"/>
        <v>527.72847016648632</v>
      </c>
      <c r="EP40" s="382">
        <f t="shared" si="81"/>
        <v>541.22089068374771</v>
      </c>
      <c r="EQ40" s="382">
        <f t="shared" si="82"/>
        <v>554.61797579140421</v>
      </c>
      <c r="ER40" s="382">
        <f t="shared" si="83"/>
        <v>567.92077351899775</v>
      </c>
      <c r="ES40" s="382">
        <f t="shared" si="84"/>
        <v>581.13042331557722</v>
      </c>
      <c r="ET40" s="382">
        <f t="shared" si="85"/>
        <v>594.24814667299438</v>
      </c>
      <c r="EU40" s="521"/>
      <c r="EV40" s="522"/>
      <c r="EW40" s="537">
        <f t="shared" si="169"/>
        <v>290</v>
      </c>
      <c r="EX40" s="601">
        <v>29000</v>
      </c>
      <c r="EY40" s="382">
        <f t="shared" si="86"/>
        <v>141.57913071998871</v>
      </c>
      <c r="EZ40" s="382">
        <f t="shared" si="87"/>
        <v>151.68087133956422</v>
      </c>
      <c r="FA40" s="382">
        <f t="shared" si="88"/>
        <v>161.85026765585062</v>
      </c>
      <c r="FB40" s="382">
        <f t="shared" si="89"/>
        <v>172.08706405114501</v>
      </c>
      <c r="FC40" s="382">
        <f t="shared" si="90"/>
        <v>182.3909055484072</v>
      </c>
      <c r="FD40" s="382">
        <f t="shared" si="91"/>
        <v>192.76134063943971</v>
      </c>
      <c r="FE40" s="382">
        <f t="shared" si="92"/>
        <v>203.19782483802143</v>
      </c>
      <c r="FF40" s="382">
        <f t="shared" si="93"/>
        <v>213.69972489907329</v>
      </c>
      <c r="FG40" s="382">
        <f t="shared" si="94"/>
        <v>224.26632363541557</v>
      </c>
      <c r="FH40" s="382">
        <f t="shared" si="95"/>
        <v>234.89682525606364</v>
      </c>
      <c r="FI40" s="382">
        <f t="shared" si="96"/>
        <v>245.59036114441696</v>
      </c>
      <c r="FJ40" s="382">
        <f t="shared" si="97"/>
        <v>256.34599599120031</v>
      </c>
      <c r="FK40" s="382">
        <f t="shared" si="98"/>
        <v>267.16273419556944</v>
      </c>
      <c r="FL40" s="382">
        <f t="shared" si="99"/>
        <v>278.03952644832566</v>
      </c>
      <c r="FM40" s="382">
        <f t="shared" si="100"/>
        <v>288.97527641351985</v>
      </c>
      <c r="FN40" s="382">
        <f t="shared" si="101"/>
        <v>299.96884742866973</v>
      </c>
      <c r="FO40" s="382">
        <f t="shared" si="102"/>
        <v>311.01906914912024</v>
      </c>
      <c r="FP40" s="382">
        <f t="shared" si="103"/>
        <v>322.12474406847809</v>
      </c>
      <c r="FQ40" s="382">
        <f t="shared" si="104"/>
        <v>333.28465385427961</v>
      </c>
      <c r="FR40" s="382">
        <f t="shared" si="105"/>
        <v>344.49756544583215</v>
      </c>
      <c r="FS40" s="382">
        <f t="shared" si="106"/>
        <v>355.76223686923601</v>
      </c>
      <c r="FT40" s="382">
        <f t="shared" si="107"/>
        <v>367.07742273273396</v>
      </c>
      <c r="FU40" s="382">
        <f t="shared" si="108"/>
        <v>378.44187937351126</v>
      </c>
      <c r="FV40" s="382">
        <f t="shared" si="109"/>
        <v>389.85436963472466</v>
      </c>
      <c r="FW40" s="382">
        <f t="shared" si="110"/>
        <v>401.3136672587267</v>
      </c>
      <c r="FX40" s="382">
        <f t="shared" si="111"/>
        <v>412.81856088905363</v>
      </c>
      <c r="FY40" s="382">
        <f t="shared" si="112"/>
        <v>424.36785767969747</v>
      </c>
      <c r="FZ40" s="382">
        <f t="shared" si="113"/>
        <v>435.96038651543455</v>
      </c>
      <c r="GA40" s="382">
        <f t="shared" si="114"/>
        <v>447.59500085150256</v>
      </c>
      <c r="GB40" s="382">
        <f t="shared" si="115"/>
        <v>459.27058118473713</v>
      </c>
      <c r="GC40" s="382">
        <f t="shared" si="116"/>
        <v>470.98603717138167</v>
      </c>
      <c r="GD40" s="382">
        <f t="shared" si="117"/>
        <v>482.74030940924416</v>
      </c>
      <c r="GE40" s="382">
        <f t="shared" si="118"/>
        <v>494.53237090371664</v>
      </c>
      <c r="GF40" s="382">
        <f t="shared" si="119"/>
        <v>506.36122823845307</v>
      </c>
      <c r="GG40" s="382">
        <f t="shared" si="120"/>
        <v>518.22592247230409</v>
      </c>
      <c r="GH40" s="382">
        <f t="shared" si="121"/>
        <v>530.12552978445228</v>
      </c>
      <c r="GI40" s="382">
        <f t="shared" si="122"/>
        <v>542.05916188968877</v>
      </c>
      <c r="GJ40" s="382">
        <f t="shared" si="123"/>
        <v>554.02596624543617</v>
      </c>
      <c r="GK40" s="382">
        <f t="shared" si="124"/>
        <v>566.02512607154699</v>
      </c>
      <c r="GL40" s="382">
        <f t="shared" si="125"/>
        <v>578.05586020311625</v>
      </c>
      <c r="GM40" s="511"/>
      <c r="GN40" s="2"/>
      <c r="GO40" s="592">
        <v>29000</v>
      </c>
      <c r="GP40" s="477">
        <f t="shared" si="126"/>
        <v>7.8208638755309758</v>
      </c>
      <c r="GQ40" s="477">
        <f t="shared" si="127"/>
        <v>3.7260158570086128</v>
      </c>
      <c r="GR40" s="477">
        <f t="shared" si="128"/>
        <v>2.3629759046179855</v>
      </c>
      <c r="GS40" s="477">
        <f t="shared" si="129"/>
        <v>1.6829431578945231</v>
      </c>
      <c r="GT40" s="477">
        <f t="shared" si="130"/>
        <v>1.2761559055937899</v>
      </c>
      <c r="GU40" s="477">
        <f t="shared" si="131"/>
        <v>1.0060255196128687</v>
      </c>
      <c r="GV40" s="477">
        <f t="shared" si="132"/>
        <v>0.81401274072759155</v>
      </c>
      <c r="GW40" s="477">
        <f t="shared" si="133"/>
        <v>0.67084675882695244</v>
      </c>
      <c r="GX40" s="477">
        <f t="shared" si="134"/>
        <v>0.56026491448386828</v>
      </c>
      <c r="GY40" s="477">
        <f t="shared" si="135"/>
        <v>0.47250858710629523</v>
      </c>
      <c r="GZ40" s="477">
        <f t="shared" si="136"/>
        <v>0.4013667873568067</v>
      </c>
      <c r="HA40" s="477">
        <f t="shared" si="137"/>
        <v>0.34269795964032007</v>
      </c>
      <c r="HB40" s="477">
        <f t="shared" si="138"/>
        <v>0.29363403527203852</v>
      </c>
      <c r="HC40" s="477">
        <f t="shared" si="139"/>
        <v>0.2521256108042087</v>
      </c>
      <c r="HD40" s="477">
        <f t="shared" si="140"/>
        <v>0.21666905954564294</v>
      </c>
      <c r="HE40" s="477">
        <f t="shared" si="141"/>
        <v>0.18613598024617775</v>
      </c>
      <c r="HF40" s="477">
        <f t="shared" si="142"/>
        <v>0.15966284383854482</v>
      </c>
      <c r="HG40" s="477">
        <f t="shared" si="143"/>
        <v>0.13657742759761515</v>
      </c>
      <c r="HH40" s="477">
        <f t="shared" si="144"/>
        <v>0.11634848317250686</v>
      </c>
      <c r="HI40" s="477">
        <f t="shared" si="145"/>
        <v>9.8550506355768411E-2</v>
      </c>
      <c r="HJ40" s="477">
        <f t="shared" si="146"/>
        <v>8.2838574407720592E-2</v>
      </c>
      <c r="HK40" s="477">
        <f t="shared" si="147"/>
        <v>6.8930047367530708E-2</v>
      </c>
      <c r="HL40" s="477">
        <f t="shared" si="148"/>
        <v>5.6591044073567437E-2</v>
      </c>
      <c r="HM40" s="477">
        <f t="shared" si="149"/>
        <v>4.5626300050430099E-2</v>
      </c>
      <c r="HN40" s="477">
        <f t="shared" si="150"/>
        <v>3.5871460141035601E-2</v>
      </c>
      <c r="HO40" s="477">
        <f t="shared" si="151"/>
        <v>2.7187150196965802E-2</v>
      </c>
      <c r="HP40" s="477">
        <f t="shared" si="152"/>
        <v>1.9454366431513388E-2</v>
      </c>
      <c r="HQ40" s="477">
        <f t="shared" si="153"/>
        <v>1.2570852881043912E-2</v>
      </c>
      <c r="HR40" s="477">
        <f t="shared" si="154"/>
        <v>6.4482283458823829E-3</v>
      </c>
      <c r="HS40" s="477">
        <f t="shared" si="155"/>
        <v>1.009687829556177E-3</v>
      </c>
      <c r="HT40" s="477">
        <f t="shared" si="156"/>
        <v>3.8118513353224579E-3</v>
      </c>
      <c r="HU40" s="477">
        <f t="shared" si="157"/>
        <v>8.0752560214648553E-3</v>
      </c>
      <c r="HV40" s="477">
        <f t="shared" si="158"/>
        <v>1.1832410238165544E-2</v>
      </c>
      <c r="HW40" s="477">
        <f t="shared" si="159"/>
        <v>1.5129230836091493E-2</v>
      </c>
      <c r="HX40" s="477">
        <f t="shared" si="160"/>
        <v>1.80065094672349E-2</v>
      </c>
      <c r="HY40" s="477">
        <f t="shared" si="161"/>
        <v>2.0500614610936729E-2</v>
      </c>
      <c r="HZ40" s="477">
        <f t="shared" si="162"/>
        <v>2.2644080159491438E-2</v>
      </c>
      <c r="IA40" s="477">
        <f t="shared" si="163"/>
        <v>2.4466101473037211E-2</v>
      </c>
      <c r="IB40" s="477">
        <f t="shared" si="164"/>
        <v>2.5992955519087393E-2</v>
      </c>
      <c r="IC40" s="477">
        <f t="shared" si="165"/>
        <v>2.7248358384512544E-2</v>
      </c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</row>
    <row r="41" spans="1:311" s="90" customFormat="1" ht="36">
      <c r="A41" s="173"/>
      <c r="B41" s="182"/>
      <c r="C41" s="91"/>
      <c r="D41" s="189"/>
      <c r="E41" s="91"/>
      <c r="F41" s="116"/>
      <c r="G41" s="116"/>
      <c r="H41" s="116"/>
      <c r="I41" s="384"/>
      <c r="J41" s="252"/>
      <c r="K41" s="499">
        <v>30000</v>
      </c>
      <c r="L41" s="382">
        <f t="shared" si="170"/>
        <v>9.1440000000000001</v>
      </c>
      <c r="M41" s="502">
        <v>300</v>
      </c>
      <c r="N41" s="491">
        <f t="shared" si="166"/>
        <v>300.89579082611971</v>
      </c>
      <c r="O41" s="263">
        <f t="shared" si="167"/>
        <v>0.45831224779165564</v>
      </c>
      <c r="P41" s="383">
        <f t="shared" si="168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263">
        <f t="shared" si="1"/>
        <v>0.29696105682321217</v>
      </c>
      <c r="T41" s="492">
        <f>O41/Konstanten!$C$22</f>
        <v>0.37413244717686173</v>
      </c>
      <c r="U41" s="492">
        <f t="shared" si="2"/>
        <v>0.79373243102550606</v>
      </c>
      <c r="V41" s="492"/>
      <c r="W41" s="598">
        <v>30000</v>
      </c>
      <c r="X41" s="410">
        <f t="shared" si="174"/>
        <v>2.7739853689554176E-2</v>
      </c>
      <c r="Y41" s="410">
        <f t="shared" si="174"/>
        <v>5.5468464017346363E-2</v>
      </c>
      <c r="Z41" s="410">
        <f t="shared" si="174"/>
        <v>8.3174643932835426E-2</v>
      </c>
      <c r="AA41" s="410">
        <f t="shared" si="174"/>
        <v>0.11084731829365209</v>
      </c>
      <c r="AB41" s="410">
        <f t="shared" si="174"/>
        <v>0.13847557805048563</v>
      </c>
      <c r="AC41" s="410">
        <f t="shared" si="174"/>
        <v>0.16604873235747875</v>
      </c>
      <c r="AD41" s="410">
        <f t="shared" si="174"/>
        <v>0.19355635799342191</v>
      </c>
      <c r="AE41" s="410">
        <f t="shared" si="174"/>
        <v>0.22098834554304045</v>
      </c>
      <c r="AF41" s="410">
        <f t="shared" si="174"/>
        <v>0.24833494186041535</v>
      </c>
      <c r="AG41" s="410">
        <f t="shared" si="174"/>
        <v>0.27558678841933903</v>
      </c>
      <c r="AH41" s="410">
        <f t="shared" si="174"/>
        <v>0.30273495524258143</v>
      </c>
      <c r="AI41" s="410">
        <f t="shared" si="174"/>
        <v>0.32977097019253016</v>
      </c>
      <c r="AJ41" s="410">
        <f t="shared" si="174"/>
        <v>0.35668684349535362</v>
      </c>
      <c r="AK41" s="410">
        <f t="shared" si="174"/>
        <v>0.38347508745796322</v>
      </c>
      <c r="AL41" s="410">
        <f t="shared" si="174"/>
        <v>0.41012873141897321</v>
      </c>
      <c r="AM41" s="410">
        <f t="shared" si="174"/>
        <v>0.4366413320496359</v>
      </c>
      <c r="AN41" s="410">
        <f t="shared" si="175"/>
        <v>0.46300697918684519</v>
      </c>
      <c r="AO41" s="410">
        <f t="shared" si="175"/>
        <v>0.48922029743708922</v>
      </c>
      <c r="AP41" s="410">
        <f t="shared" si="175"/>
        <v>0.51527644383646432</v>
      </c>
      <c r="AQ41" s="410">
        <f t="shared" si="175"/>
        <v>0.54117110188812023</v>
      </c>
      <c r="AR41" s="410">
        <f t="shared" si="175"/>
        <v>0.56690047232411223</v>
      </c>
      <c r="AS41" s="410">
        <f t="shared" si="175"/>
        <v>0.59246126095506568</v>
      </c>
      <c r="AT41" s="410">
        <f t="shared" si="175"/>
        <v>0.61785066397805011</v>
      </c>
      <c r="AU41" s="410">
        <f t="shared" si="175"/>
        <v>0.64306635111248289</v>
      </c>
      <c r="AV41" s="410">
        <f t="shared" si="175"/>
        <v>0.66810644692602494</v>
      </c>
      <c r="AW41" s="410">
        <f t="shared" si="175"/>
        <v>0.69296951069892765</v>
      </c>
      <c r="AX41" s="410">
        <f t="shared" si="175"/>
        <v>0.71765451515693257</v>
      </c>
      <c r="AY41" s="410">
        <f t="shared" si="175"/>
        <v>0.74216082438099673</v>
      </c>
      <c r="AZ41" s="410">
        <f t="shared" si="175"/>
        <v>0.76648817117743206</v>
      </c>
      <c r="BA41" s="410">
        <f t="shared" si="175"/>
        <v>0.79063663416600882</v>
      </c>
      <c r="BB41" s="410">
        <f t="shared" si="175"/>
        <v>0.81460661481634722</v>
      </c>
      <c r="BC41" s="410">
        <f t="shared" si="175"/>
        <v>0.83839881463585431</v>
      </c>
      <c r="BD41" s="410">
        <f t="shared" si="176"/>
        <v>0.86201421268569556</v>
      </c>
      <c r="BE41" s="410">
        <f t="shared" si="176"/>
        <v>0.88545404357545143</v>
      </c>
      <c r="BF41" s="410">
        <f t="shared" si="176"/>
        <v>0.90871977606277521</v>
      </c>
      <c r="BG41" s="410">
        <f t="shared" si="176"/>
        <v>0.93181309236134846</v>
      </c>
      <c r="BH41" s="410">
        <f t="shared" si="176"/>
        <v>0.95473586823947809</v>
      </c>
      <c r="BI41" s="410">
        <f t="shared" si="176"/>
        <v>0.97749015397237926</v>
      </c>
      <c r="BJ41" s="410">
        <f t="shared" si="176"/>
        <v>1.0000781561939915</v>
      </c>
      <c r="BK41" s="410">
        <f t="shared" si="176"/>
        <v>1.0225022206788303</v>
      </c>
      <c r="BL41" s="253"/>
      <c r="BM41" s="521"/>
      <c r="BN41" s="598">
        <v>30000</v>
      </c>
      <c r="BO41" s="382">
        <f t="shared" si="6"/>
        <v>228.7491990609376</v>
      </c>
      <c r="BP41" s="382">
        <f t="shared" si="7"/>
        <v>228.85473918279123</v>
      </c>
      <c r="BQ41" s="382">
        <f t="shared" si="8"/>
        <v>229.03044966899145</v>
      </c>
      <c r="BR41" s="382">
        <f t="shared" si="9"/>
        <v>229.27604763743804</v>
      </c>
      <c r="BS41" s="382">
        <f t="shared" si="10"/>
        <v>229.59114040802842</v>
      </c>
      <c r="BT41" s="382">
        <f t="shared" si="11"/>
        <v>229.97522878471941</v>
      </c>
      <c r="BU41" s="382">
        <f t="shared" si="12"/>
        <v>230.42771117391601</v>
      </c>
      <c r="BV41" s="382">
        <f t="shared" si="13"/>
        <v>230.94788846750035</v>
      </c>
      <c r="BW41" s="382">
        <f t="shared" si="14"/>
        <v>231.53496960745576</v>
      </c>
      <c r="BX41" s="382">
        <f t="shared" si="15"/>
        <v>232.18807774010961</v>
      </c>
      <c r="BY41" s="382">
        <f t="shared" si="16"/>
        <v>232.90625686163906</v>
      </c>
      <c r="BZ41" s="382">
        <f t="shared" si="17"/>
        <v>233.68847885273533</v>
      </c>
      <c r="CA41" s="382">
        <f t="shared" si="18"/>
        <v>234.53365079913098</v>
      </c>
      <c r="CB41" s="382">
        <f t="shared" si="19"/>
        <v>235.44062249593793</v>
      </c>
      <c r="CC41" s="382">
        <f t="shared" si="20"/>
        <v>236.40819403719155</v>
      </c>
      <c r="CD41" s="382">
        <f t="shared" si="21"/>
        <v>237.43512339737316</v>
      </c>
      <c r="CE41" s="382">
        <f t="shared" si="22"/>
        <v>238.52013391865708</v>
      </c>
      <c r="CF41" s="382">
        <f t="shared" si="23"/>
        <v>239.66192162587151</v>
      </c>
      <c r="CG41" s="382">
        <f t="shared" si="24"/>
        <v>240.85916230029525</v>
      </c>
      <c r="CH41" s="382">
        <f t="shared" si="25"/>
        <v>242.11051825312177</v>
      </c>
      <c r="CI41" s="382">
        <f t="shared" si="26"/>
        <v>243.41464474935131</v>
      </c>
      <c r="CJ41" s="382">
        <f t="shared" si="27"/>
        <v>244.77019604277058</v>
      </c>
      <c r="CK41" s="382">
        <f t="shared" si="28"/>
        <v>246.17583099225894</v>
      </c>
      <c r="CL41" s="382">
        <f t="shared" si="29"/>
        <v>247.63021823874996</v>
      </c>
      <c r="CM41" s="382">
        <f t="shared" si="30"/>
        <v>249.13204093058701</v>
      </c>
      <c r="CN41" s="382">
        <f t="shared" si="31"/>
        <v>250.68000099264438</v>
      </c>
      <c r="CO41" s="382">
        <f t="shared" si="32"/>
        <v>252.27282294135179</v>
      </c>
      <c r="CP41" s="382">
        <f t="shared" si="33"/>
        <v>253.90925725363596</v>
      </c>
      <c r="CQ41" s="382">
        <f t="shared" si="34"/>
        <v>255.58808330274809</v>
      </c>
      <c r="CR41" s="382">
        <f t="shared" si="35"/>
        <v>257.30811187803602</v>
      </c>
      <c r="CS41" s="382">
        <f t="shared" si="36"/>
        <v>259.06818730894537</v>
      </c>
      <c r="CT41" s="382">
        <f t="shared" si="37"/>
        <v>260.86718921599169</v>
      </c>
      <c r="CU41" s="382">
        <f t="shared" si="38"/>
        <v>262.70403391317916</v>
      </c>
      <c r="CV41" s="382">
        <f t="shared" si="39"/>
        <v>264.5776754874322</v>
      </c>
      <c r="CW41" s="382">
        <f t="shared" si="40"/>
        <v>266.48710658115016</v>
      </c>
      <c r="CX41" s="382">
        <f t="shared" si="41"/>
        <v>268.43135890404085</v>
      </c>
      <c r="CY41" s="382">
        <f t="shared" si="42"/>
        <v>270.40950350004891</v>
      </c>
      <c r="CZ41" s="382">
        <f t="shared" si="43"/>
        <v>272.42065079450873</v>
      </c>
      <c r="DA41" s="382">
        <f t="shared" si="44"/>
        <v>274.46395044571534</v>
      </c>
      <c r="DB41" s="382">
        <f t="shared" si="45"/>
        <v>276.53859102396325</v>
      </c>
      <c r="DC41" s="521"/>
      <c r="DD41" s="2"/>
      <c r="DE41" s="2"/>
      <c r="DF41" s="598">
        <v>30000</v>
      </c>
      <c r="DG41" s="382">
        <f t="shared" si="46"/>
        <v>16.347717434658808</v>
      </c>
      <c r="DH41" s="382">
        <f t="shared" si="47"/>
        <v>32.688808904265393</v>
      </c>
      <c r="DI41" s="382">
        <f t="shared" si="48"/>
        <v>49.01668162923194</v>
      </c>
      <c r="DJ41" s="382">
        <f t="shared" si="49"/>
        <v>65.324808779964187</v>
      </c>
      <c r="DK41" s="382">
        <f t="shared" si="50"/>
        <v>81.606761409229435</v>
      </c>
      <c r="DL41" s="382">
        <f t="shared" si="51"/>
        <v>97.856239161980099</v>
      </c>
      <c r="DM41" s="382">
        <f t="shared" si="52"/>
        <v>114.06709940037102</v>
      </c>
      <c r="DN41" s="382">
        <f t="shared" si="53"/>
        <v>130.23338441942693</v>
      </c>
      <c r="DO41" s="382">
        <f t="shared" si="54"/>
        <v>146.34934647168788</v>
      </c>
      <c r="DP41" s="382">
        <f t="shared" si="55"/>
        <v>162.40947036793338</v>
      </c>
      <c r="DQ41" s="382">
        <f t="shared" si="56"/>
        <v>178.4084934724593</v>
      </c>
      <c r="DR41" s="382">
        <f t="shared" si="57"/>
        <v>194.34142296470841</v>
      </c>
      <c r="DS41" s="382">
        <f t="shared" si="58"/>
        <v>210.20355029190941</v>
      </c>
      <c r="DT41" s="382">
        <f t="shared" si="59"/>
        <v>225.99046278872453</v>
      </c>
      <c r="DU41" s="382">
        <f t="shared" si="60"/>
        <v>241.69805248818537</v>
      </c>
      <c r="DV41" s="382">
        <f t="shared" si="61"/>
        <v>257.32252219226461</v>
      </c>
      <c r="DW41" s="382">
        <f t="shared" si="62"/>
        <v>272.86038890939602</v>
      </c>
      <c r="DX41" s="382">
        <f t="shared" si="63"/>
        <v>288.30848479971945</v>
      </c>
      <c r="DY41" s="382">
        <f t="shared" si="64"/>
        <v>303.66395579607462</v>
      </c>
      <c r="DZ41" s="382">
        <f t="shared" si="65"/>
        <v>318.92425809013434</v>
      </c>
      <c r="EA41" s="382">
        <f t="shared" si="66"/>
        <v>334.08715268815632</v>
      </c>
      <c r="EB41" s="382">
        <f t="shared" si="67"/>
        <v>349.1506982505187</v>
      </c>
      <c r="EC41" s="382">
        <f t="shared" si="68"/>
        <v>364.11324243332086</v>
      </c>
      <c r="ED41" s="382">
        <f t="shared" si="69"/>
        <v>378.97341194999336</v>
      </c>
      <c r="EE41" s="382">
        <f t="shared" si="70"/>
        <v>393.73010156623008</v>
      </c>
      <c r="EF41" s="382">
        <f t="shared" si="71"/>
        <v>408.38246223359619</v>
      </c>
      <c r="EG41" s="382">
        <f t="shared" si="72"/>
        <v>422.92988855634991</v>
      </c>
      <c r="EH41" s="382">
        <f t="shared" si="73"/>
        <v>437.37200577314815</v>
      </c>
      <c r="EI41" s="382">
        <f t="shared" si="74"/>
        <v>451.70865642076257</v>
      </c>
      <c r="EJ41" s="382">
        <f t="shared" si="75"/>
        <v>465.93988683158574</v>
      </c>
      <c r="EK41" s="382">
        <f t="shared" si="76"/>
        <v>480.06593360066188</v>
      </c>
      <c r="EL41" s="382">
        <f t="shared" si="77"/>
        <v>494.08721014202683</v>
      </c>
      <c r="EM41" s="382">
        <f t="shared" si="78"/>
        <v>508.0042934383664</v>
      </c>
      <c r="EN41" s="382">
        <f t="shared" si="79"/>
        <v>521.81791107277411</v>
      </c>
      <c r="EO41" s="382">
        <f t="shared" si="80"/>
        <v>535.52892861705027</v>
      </c>
      <c r="EP41" s="382">
        <f t="shared" si="81"/>
        <v>549.13833743741611</v>
      </c>
      <c r="EQ41" s="382">
        <f t="shared" si="82"/>
        <v>562.64724296617123</v>
      </c>
      <c r="ER41" s="382">
        <f t="shared" si="83"/>
        <v>576.05685347644692</v>
      </c>
      <c r="ES41" s="382">
        <f t="shared" si="84"/>
        <v>589.36846938707504</v>
      </c>
      <c r="ET41" s="382">
        <f t="shared" si="85"/>
        <v>602.58347311554644</v>
      </c>
      <c r="EU41" s="521"/>
      <c r="EV41" s="522"/>
      <c r="EW41" s="523">
        <f t="shared" si="169"/>
        <v>300.00000000000006</v>
      </c>
      <c r="EX41" s="602">
        <v>30000</v>
      </c>
      <c r="EY41" s="382">
        <f t="shared" si="86"/>
        <v>145.59919906093768</v>
      </c>
      <c r="EZ41" s="382">
        <f t="shared" si="87"/>
        <v>155.70473918279131</v>
      </c>
      <c r="FA41" s="382">
        <f t="shared" si="88"/>
        <v>165.88044966899153</v>
      </c>
      <c r="FB41" s="382">
        <f t="shared" si="89"/>
        <v>176.12604763743812</v>
      </c>
      <c r="FC41" s="382">
        <f t="shared" si="90"/>
        <v>186.4411404080285</v>
      </c>
      <c r="FD41" s="382">
        <f t="shared" si="91"/>
        <v>196.82522878471949</v>
      </c>
      <c r="FE41" s="382">
        <f t="shared" si="92"/>
        <v>207.27771117391609</v>
      </c>
      <c r="FF41" s="382">
        <f t="shared" si="93"/>
        <v>217.79788846750043</v>
      </c>
      <c r="FG41" s="382">
        <f t="shared" si="94"/>
        <v>228.38496960745584</v>
      </c>
      <c r="FH41" s="382">
        <f t="shared" si="95"/>
        <v>239.03807774010969</v>
      </c>
      <c r="FI41" s="382">
        <f t="shared" si="96"/>
        <v>249.75625686163914</v>
      </c>
      <c r="FJ41" s="382">
        <f t="shared" si="97"/>
        <v>260.53847885273541</v>
      </c>
      <c r="FK41" s="382">
        <f t="shared" si="98"/>
        <v>271.38365079913103</v>
      </c>
      <c r="FL41" s="382">
        <f t="shared" si="99"/>
        <v>282.29062249593801</v>
      </c>
      <c r="FM41" s="382">
        <f t="shared" si="100"/>
        <v>293.25819403719163</v>
      </c>
      <c r="FN41" s="382">
        <f t="shared" si="101"/>
        <v>304.28512339737324</v>
      </c>
      <c r="FO41" s="382">
        <f t="shared" si="102"/>
        <v>315.37013391865719</v>
      </c>
      <c r="FP41" s="382">
        <f t="shared" si="103"/>
        <v>326.51192162587159</v>
      </c>
      <c r="FQ41" s="382">
        <f t="shared" si="104"/>
        <v>337.70916230029536</v>
      </c>
      <c r="FR41" s="382">
        <f t="shared" si="105"/>
        <v>348.96051825312185</v>
      </c>
      <c r="FS41" s="382">
        <f t="shared" si="106"/>
        <v>360.26464474935142</v>
      </c>
      <c r="FT41" s="382">
        <f t="shared" si="107"/>
        <v>371.62019604277066</v>
      </c>
      <c r="FU41" s="382">
        <f t="shared" si="108"/>
        <v>383.02583099225899</v>
      </c>
      <c r="FV41" s="382">
        <f t="shared" si="109"/>
        <v>394.48021823875001</v>
      </c>
      <c r="FW41" s="382">
        <f t="shared" si="110"/>
        <v>405.98204093058712</v>
      </c>
      <c r="FX41" s="382">
        <f t="shared" si="111"/>
        <v>417.53000099264443</v>
      </c>
      <c r="FY41" s="382">
        <f t="shared" si="112"/>
        <v>429.12282294135184</v>
      </c>
      <c r="FZ41" s="382">
        <f t="shared" si="113"/>
        <v>440.75925725363606</v>
      </c>
      <c r="GA41" s="382">
        <f t="shared" si="114"/>
        <v>452.43808330274817</v>
      </c>
      <c r="GB41" s="382">
        <f t="shared" si="115"/>
        <v>464.1581118780361</v>
      </c>
      <c r="GC41" s="382">
        <f t="shared" si="116"/>
        <v>475.91818730894545</v>
      </c>
      <c r="GD41" s="382">
        <f t="shared" si="117"/>
        <v>487.71718921599177</v>
      </c>
      <c r="GE41" s="382">
        <f t="shared" si="118"/>
        <v>499.55403391317924</v>
      </c>
      <c r="GF41" s="382">
        <f t="shared" si="119"/>
        <v>511.42767548743223</v>
      </c>
      <c r="GG41" s="382">
        <f t="shared" si="120"/>
        <v>523.33710658115024</v>
      </c>
      <c r="GH41" s="382">
        <f t="shared" si="121"/>
        <v>535.28135890404087</v>
      </c>
      <c r="GI41" s="382">
        <f t="shared" si="122"/>
        <v>547.25950350004894</v>
      </c>
      <c r="GJ41" s="382">
        <f t="shared" si="123"/>
        <v>559.27065079450881</v>
      </c>
      <c r="GK41" s="382">
        <f t="shared" si="124"/>
        <v>571.31395044571536</v>
      </c>
      <c r="GL41" s="382">
        <f t="shared" si="125"/>
        <v>583.38859102396327</v>
      </c>
      <c r="GM41" s="511"/>
      <c r="GN41" s="2"/>
      <c r="GO41" s="598">
        <v>30000</v>
      </c>
      <c r="GP41" s="476">
        <f t="shared" si="126"/>
        <v>7.9063931795305376</v>
      </c>
      <c r="GQ41" s="476">
        <f t="shared" si="127"/>
        <v>3.7632429691396379</v>
      </c>
      <c r="GR41" s="476">
        <f t="shared" si="128"/>
        <v>2.3841631900692737</v>
      </c>
      <c r="GS41" s="476">
        <f t="shared" si="129"/>
        <v>1.6961586405968607</v>
      </c>
      <c r="GT41" s="476">
        <f t="shared" si="130"/>
        <v>1.2846285919017326</v>
      </c>
      <c r="GU41" s="476">
        <f t="shared" si="131"/>
        <v>1.0113712776036423</v>
      </c>
      <c r="GV41" s="476">
        <f t="shared" si="132"/>
        <v>0.81715597454073496</v>
      </c>
      <c r="GW41" s="476">
        <f t="shared" si="133"/>
        <v>0.67236603301397035</v>
      </c>
      <c r="GX41" s="476">
        <f t="shared" si="134"/>
        <v>0.56054656282075177</v>
      </c>
      <c r="GY41" s="476">
        <f t="shared" si="135"/>
        <v>0.47182351619383206</v>
      </c>
      <c r="GZ41" s="476">
        <f t="shared" si="136"/>
        <v>0.39991236964395821</v>
      </c>
      <c r="HA41" s="476">
        <f t="shared" si="137"/>
        <v>0.34062247192688355</v>
      </c>
      <c r="HB41" s="476">
        <f t="shared" si="138"/>
        <v>0.29105169928034469</v>
      </c>
      <c r="HC41" s="476">
        <f t="shared" si="139"/>
        <v>0.24912626405764632</v>
      </c>
      <c r="HD41" s="476">
        <f t="shared" si="140"/>
        <v>0.21332460488702784</v>
      </c>
      <c r="HE41" s="476">
        <f t="shared" si="141"/>
        <v>0.18250482237236665</v>
      </c>
      <c r="HF41" s="476">
        <f t="shared" si="142"/>
        <v>0.15579302360144562</v>
      </c>
      <c r="HG41" s="476">
        <f t="shared" si="143"/>
        <v>0.13250888836203031</v>
      </c>
      <c r="HH41" s="476">
        <f t="shared" si="144"/>
        <v>0.11211474346689926</v>
      </c>
      <c r="HI41" s="476">
        <f t="shared" si="145"/>
        <v>9.4179917021234114E-2</v>
      </c>
      <c r="HJ41" s="476">
        <f t="shared" si="146"/>
        <v>7.8355279005983491E-2</v>
      </c>
      <c r="HK41" s="476">
        <f t="shared" si="147"/>
        <v>6.4354726783704991E-2</v>
      </c>
      <c r="HL41" s="476">
        <f t="shared" si="148"/>
        <v>5.1941501584912939E-2</v>
      </c>
      <c r="HM41" s="476">
        <f t="shared" si="149"/>
        <v>4.0917926692975545E-2</v>
      </c>
      <c r="HN41" s="476">
        <f t="shared" si="150"/>
        <v>3.1117609031211246E-2</v>
      </c>
      <c r="HO41" s="476">
        <f t="shared" si="151"/>
        <v>2.2399440732633179E-2</v>
      </c>
      <c r="HP41" s="476">
        <f t="shared" si="152"/>
        <v>1.4642933858709316E-2</v>
      </c>
      <c r="HQ41" s="476">
        <f t="shared" si="153"/>
        <v>7.7445548315334687E-3</v>
      </c>
      <c r="HR41" s="476">
        <f t="shared" si="154"/>
        <v>1.6148171429022787E-3</v>
      </c>
      <c r="HS41" s="476">
        <f t="shared" si="155"/>
        <v>3.8240446974089318E-3</v>
      </c>
      <c r="HT41" s="476">
        <f t="shared" si="156"/>
        <v>8.6399513096188409E-3</v>
      </c>
      <c r="HU41" s="476">
        <f t="shared" si="157"/>
        <v>1.2892503176117403E-2</v>
      </c>
      <c r="HV41" s="476">
        <f t="shared" si="158"/>
        <v>1.6634228557385985E-2</v>
      </c>
      <c r="HW41" s="476">
        <f t="shared" si="159"/>
        <v>1.9911611627092721E-2</v>
      </c>
      <c r="HX41" s="476">
        <f t="shared" si="160"/>
        <v>2.2765944815314066E-2</v>
      </c>
      <c r="HY41" s="476">
        <f t="shared" si="161"/>
        <v>2.5234039564674328E-2</v>
      </c>
      <c r="HZ41" s="476">
        <f t="shared" si="162"/>
        <v>2.7348822301165129E-2</v>
      </c>
      <c r="IA41" s="476">
        <f t="shared" si="163"/>
        <v>2.9139836772421004E-2</v>
      </c>
      <c r="IB41" s="476">
        <f t="shared" si="164"/>
        <v>3.0633669561820665E-2</v>
      </c>
      <c r="IC41" s="476">
        <f t="shared" si="165"/>
        <v>3.1854312220578468E-2</v>
      </c>
    </row>
    <row r="42" spans="1:311">
      <c r="I42" s="384"/>
      <c r="J42" s="252"/>
      <c r="K42" s="499">
        <v>31000</v>
      </c>
      <c r="L42" s="382">
        <f t="shared" si="170"/>
        <v>9.4488000000000003</v>
      </c>
      <c r="M42" s="502">
        <v>310</v>
      </c>
      <c r="N42" s="491">
        <f t="shared" si="166"/>
        <v>287.44669221545473</v>
      </c>
      <c r="O42" s="263">
        <f t="shared" si="167"/>
        <v>0.44165287743567483</v>
      </c>
      <c r="P42" s="383">
        <f t="shared" si="168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263">
        <f t="shared" si="1"/>
        <v>0.2836878284879889</v>
      </c>
      <c r="T42" s="492">
        <f>O42/Konstanten!$C$22</f>
        <v>0.36053296117197942</v>
      </c>
      <c r="U42" s="492">
        <f t="shared" si="2"/>
        <v>0.78685684539302292</v>
      </c>
      <c r="V42" s="492"/>
      <c r="W42" s="592">
        <v>31000</v>
      </c>
      <c r="X42" s="410">
        <f t="shared" si="174"/>
        <v>2.8381255972581496E-2</v>
      </c>
      <c r="Y42" s="410">
        <f t="shared" si="174"/>
        <v>5.6750243741481327E-2</v>
      </c>
      <c r="Z42" s="410">
        <f t="shared" si="174"/>
        <v>8.509475950974181E-2</v>
      </c>
      <c r="AA42" s="410">
        <f t="shared" si="174"/>
        <v>0.11340272743433721</v>
      </c>
      <c r="AB42" s="410">
        <f t="shared" si="174"/>
        <v>0.14166226147607522</v>
      </c>
      <c r="AC42" s="410">
        <f t="shared" si="174"/>
        <v>0.16986172475790767</v>
      </c>
      <c r="AD42" s="410">
        <f t="shared" si="174"/>
        <v>0.19798978569865516</v>
      </c>
      <c r="AE42" s="410">
        <f t="shared" si="174"/>
        <v>0.22603547026903059</v>
      </c>
      <c r="AF42" s="410">
        <f t="shared" si="174"/>
        <v>0.25398820980862691</v>
      </c>
      <c r="AG42" s="410">
        <f t="shared" si="174"/>
        <v>0.28183788394565512</v>
      </c>
      <c r="AH42" s="410">
        <f t="shared" si="174"/>
        <v>0.30957485826989495</v>
      </c>
      <c r="AI42" s="410">
        <f t="shared" si="174"/>
        <v>0.3371900165210831</v>
      </c>
      <c r="AJ42" s="410">
        <f t="shared" si="174"/>
        <v>0.36467478716516188</v>
      </c>
      <c r="AK42" s="410">
        <f t="shared" si="174"/>
        <v>0.39202116433697981</v>
      </c>
      <c r="AL42" s="410">
        <f t="shared" si="174"/>
        <v>0.41922172322678336</v>
      </c>
      <c r="AM42" s="410">
        <f t="shared" ref="AM42:BB47" si="177">SQRT(5*((((1/$S42)*(((1+0.2*(AM$10/661.48)^2)^3.5)-1))+1)^(1/3.5)-1))</f>
        <v>0.44626963007707915</v>
      </c>
      <c r="AN42" s="410">
        <f t="shared" si="177"/>
        <v>0.47315864703414284</v>
      </c>
      <c r="AO42" s="410">
        <f t="shared" si="177"/>
        <v>0.49988313216398406</v>
      </c>
      <c r="AP42" s="410">
        <f t="shared" si="177"/>
        <v>0.52643803499471364</v>
      </c>
      <c r="AQ42" s="410">
        <f t="shared" si="177"/>
        <v>0.55281888798662893</v>
      </c>
      <c r="AR42" s="410">
        <f t="shared" si="177"/>
        <v>0.57902179435768386</v>
      </c>
      <c r="AS42" s="410">
        <f t="shared" si="177"/>
        <v>0.60504341270686757</v>
      </c>
      <c r="AT42" s="410">
        <f t="shared" si="177"/>
        <v>0.63088093888173324</v>
      </c>
      <c r="AU42" s="410">
        <f t="shared" si="177"/>
        <v>0.65653208553088305</v>
      </c>
      <c r="AV42" s="410">
        <f t="shared" si="177"/>
        <v>0.68199505976846575</v>
      </c>
      <c r="AW42" s="410">
        <f t="shared" si="177"/>
        <v>0.70726853935756184</v>
      </c>
      <c r="AX42" s="410">
        <f t="shared" si="175"/>
        <v>0.73235164779385586</v>
      </c>
      <c r="AY42" s="410">
        <f t="shared" si="175"/>
        <v>0.75724392864187617</v>
      </c>
      <c r="AZ42" s="410">
        <f t="shared" si="175"/>
        <v>0.78194531944420953</v>
      </c>
      <c r="BA42" s="410">
        <f t="shared" si="175"/>
        <v>0.80645612549110834</v>
      </c>
      <c r="BB42" s="410">
        <f t="shared" si="175"/>
        <v>0.8307769937041497</v>
      </c>
      <c r="BC42" s="410">
        <f t="shared" si="175"/>
        <v>0.85490888685454625</v>
      </c>
      <c r="BD42" s="410">
        <f t="shared" si="176"/>
        <v>0.87885305830450067</v>
      </c>
      <c r="BE42" s="410">
        <f t="shared" si="176"/>
        <v>0.90261102742938526</v>
      </c>
      <c r="BF42" s="410">
        <f t="shared" si="176"/>
        <v>0.92618455585001835</v>
      </c>
      <c r="BG42" s="410">
        <f t="shared" si="176"/>
        <v>0.94957562457776445</v>
      </c>
      <c r="BH42" s="410">
        <f t="shared" si="176"/>
        <v>0.97278641215129835</v>
      </c>
      <c r="BI42" s="410">
        <f t="shared" si="176"/>
        <v>0.99581927382220325</v>
      </c>
      <c r="BJ42" s="410">
        <f t="shared" si="176"/>
        <v>1.0186767218274848</v>
      </c>
      <c r="BK42" s="410">
        <f t="shared" si="176"/>
        <v>1.0413614067703583</v>
      </c>
      <c r="BL42" s="253"/>
      <c r="BM42" s="521"/>
      <c r="BN42" s="592">
        <v>31000</v>
      </c>
      <c r="BO42" s="382">
        <f t="shared" si="6"/>
        <v>226.76932645866222</v>
      </c>
      <c r="BP42" s="382">
        <f t="shared" si="7"/>
        <v>226.87884268513932</v>
      </c>
      <c r="BQ42" s="382">
        <f t="shared" si="8"/>
        <v>227.06115979620785</v>
      </c>
      <c r="BR42" s="382">
        <f t="shared" si="9"/>
        <v>227.31596486002113</v>
      </c>
      <c r="BS42" s="382">
        <f t="shared" si="10"/>
        <v>227.64282366881167</v>
      </c>
      <c r="BT42" s="382">
        <f t="shared" si="11"/>
        <v>228.04118454679659</v>
      </c>
      <c r="BU42" s="382">
        <f t="shared" si="12"/>
        <v>228.51038312233283</v>
      </c>
      <c r="BV42" s="382">
        <f t="shared" si="13"/>
        <v>229.0496479771285</v>
      </c>
      <c r="BW42" s="382">
        <f t="shared" si="14"/>
        <v>229.65810707179588</v>
      </c>
      <c r="BX42" s="382">
        <f t="shared" si="15"/>
        <v>230.33479483658306</v>
      </c>
      <c r="BY42" s="382">
        <f t="shared" si="16"/>
        <v>231.0786598089027</v>
      </c>
      <c r="BZ42" s="382">
        <f t="shared" si="17"/>
        <v>231.88857269535211</v>
      </c>
      <c r="CA42" s="382">
        <f t="shared" si="18"/>
        <v>232.76333473517607</v>
      </c>
      <c r="CB42" s="382">
        <f t="shared" si="19"/>
        <v>233.70168624437491</v>
      </c>
      <c r="CC42" s="382">
        <f t="shared" si="20"/>
        <v>234.70231522458877</v>
      </c>
      <c r="CD42" s="382">
        <f t="shared" si="21"/>
        <v>235.76386592812113</v>
      </c>
      <c r="CE42" s="382">
        <f t="shared" si="22"/>
        <v>236.88494727956265</v>
      </c>
      <c r="CF42" s="382">
        <f t="shared" si="23"/>
        <v>238.06414106500901</v>
      </c>
      <c r="CG42" s="382">
        <f t="shared" si="24"/>
        <v>239.30000981135385</v>
      </c>
      <c r="CH42" s="382">
        <f t="shared" si="25"/>
        <v>240.59110429017764</v>
      </c>
      <c r="CI42" s="382">
        <f t="shared" si="26"/>
        <v>241.93597059291267</v>
      </c>
      <c r="CJ42" s="382">
        <f t="shared" si="27"/>
        <v>243.33315673593174</v>
      </c>
      <c r="CK42" s="382">
        <f t="shared" si="28"/>
        <v>244.78121876564728</v>
      </c>
      <c r="CL42" s="382">
        <f t="shared" si="29"/>
        <v>246.27872634441951</v>
      </c>
      <c r="CM42" s="382">
        <f t="shared" si="30"/>
        <v>247.82426780784849</v>
      </c>
      <c r="CN42" s="382">
        <f t="shared" si="31"/>
        <v>249.41645469276483</v>
      </c>
      <c r="CO42" s="382">
        <f t="shared" si="32"/>
        <v>251.05392574285571</v>
      </c>
      <c r="CP42" s="382">
        <f t="shared" si="33"/>
        <v>252.73535040535239</v>
      </c>
      <c r="CQ42" s="382">
        <f t="shared" si="34"/>
        <v>254.4594318375614</v>
      </c>
      <c r="CR42" s="382">
        <f t="shared" si="35"/>
        <v>256.22490944631585</v>
      </c>
      <c r="CS42" s="382">
        <f t="shared" si="36"/>
        <v>258.0305609866864</v>
      </c>
      <c r="CT42" s="382">
        <f t="shared" si="37"/>
        <v>259.87520424865244</v>
      </c>
      <c r="CU42" s="382">
        <f t="shared" si="38"/>
        <v>261.75769836195281</v>
      </c>
      <c r="CV42" s="382">
        <f t="shared" si="39"/>
        <v>263.67694475012939</v>
      </c>
      <c r="CW42" s="382">
        <f t="shared" si="40"/>
        <v>265.63188776496173</v>
      </c>
      <c r="CX42" s="382">
        <f t="shared" si="41"/>
        <v>267.6215150321263</v>
      </c>
      <c r="CY42" s="382">
        <f t="shared" si="42"/>
        <v>269.64485753815285</v>
      </c>
      <c r="CZ42" s="382">
        <f t="shared" si="43"/>
        <v>271.70098948762023</v>
      </c>
      <c r="DA42" s="382">
        <f t="shared" si="44"/>
        <v>273.7890279581639</v>
      </c>
      <c r="DB42" s="382">
        <f t="shared" si="45"/>
        <v>275.90813237929797</v>
      </c>
      <c r="DC42" s="521"/>
      <c r="DE42" s="2"/>
      <c r="DF42" s="592">
        <v>31000</v>
      </c>
      <c r="DG42" s="382">
        <f t="shared" si="46"/>
        <v>16.65311065998058</v>
      </c>
      <c r="DH42" s="382">
        <f t="shared" si="47"/>
        <v>33.299022774776709</v>
      </c>
      <c r="DI42" s="382">
        <f t="shared" si="48"/>
        <v>49.930575590776769</v>
      </c>
      <c r="DJ42" s="382">
        <f t="shared" si="49"/>
        <v>66.540683433181357</v>
      </c>
      <c r="DK42" s="382">
        <f t="shared" si="50"/>
        <v>83.122371997323711</v>
      </c>
      <c r="DL42" s="382">
        <f t="shared" si="51"/>
        <v>99.668813178013295</v>
      </c>
      <c r="DM42" s="382">
        <f t="shared" si="52"/>
        <v>116.17335800680718</v>
      </c>
      <c r="DN42" s="382">
        <f t="shared" si="53"/>
        <v>132.6295673139843</v>
      </c>
      <c r="DO42" s="382">
        <f t="shared" si="54"/>
        <v>149.03123978585171</v>
      </c>
      <c r="DP42" s="382">
        <f t="shared" si="55"/>
        <v>165.37243714851886</v>
      </c>
      <c r="DQ42" s="382">
        <f t="shared" si="56"/>
        <v>181.64750627304397</v>
      </c>
      <c r="DR42" s="382">
        <f t="shared" si="57"/>
        <v>197.85109806243452</v>
      </c>
      <c r="DS42" s="382">
        <f t="shared" si="58"/>
        <v>213.9781830456435</v>
      </c>
      <c r="DT42" s="382">
        <f t="shared" si="59"/>
        <v>230.02406366600098</v>
      </c>
      <c r="DU42" s="382">
        <f t="shared" si="60"/>
        <v>245.9843833094595</v>
      </c>
      <c r="DV42" s="382">
        <f t="shared" si="61"/>
        <v>261.85513217039698</v>
      </c>
      <c r="DW42" s="382">
        <f t="shared" si="62"/>
        <v>277.6326500983094</v>
      </c>
      <c r="DX42" s="382">
        <f t="shared" si="63"/>
        <v>293.31362660717849</v>
      </c>
      <c r="DY42" s="382">
        <f t="shared" si="64"/>
        <v>308.89509825989154</v>
      </c>
      <c r="DZ42" s="382">
        <f t="shared" si="65"/>
        <v>324.37444366319102</v>
      </c>
      <c r="EA42" s="382">
        <f t="shared" si="66"/>
        <v>339.74937632409387</v>
      </c>
      <c r="EB42" s="382">
        <f t="shared" si="67"/>
        <v>355.01793562743757</v>
      </c>
      <c r="EC42" s="382">
        <f t="shared" si="68"/>
        <v>370.17847619639133</v>
      </c>
      <c r="ED42" s="382">
        <f t="shared" si="69"/>
        <v>385.22965589458232</v>
      </c>
      <c r="EE42" s="382">
        <f t="shared" si="70"/>
        <v>400.17042272041812</v>
      </c>
      <c r="EF42" s="382">
        <f t="shared" si="71"/>
        <v>415.0000008323446</v>
      </c>
      <c r="EG42" s="382">
        <f t="shared" si="72"/>
        <v>429.7178759288322</v>
      </c>
      <c r="EH42" s="382">
        <f t="shared" si="73"/>
        <v>444.32378018979477</v>
      </c>
      <c r="EI42" s="382">
        <f t="shared" si="74"/>
        <v>458.81767696744566</v>
      </c>
      <c r="EJ42" s="382">
        <f t="shared" si="75"/>
        <v>473.19974539523696</v>
      </c>
      <c r="EK42" s="382">
        <f t="shared" si="76"/>
        <v>487.47036506372029</v>
      </c>
      <c r="EL42" s="382">
        <f t="shared" si="77"/>
        <v>501.63010089276958</v>
      </c>
      <c r="EM42" s="382">
        <f t="shared" si="78"/>
        <v>515.67968831070687</v>
      </c>
      <c r="EN42" s="382">
        <f t="shared" si="79"/>
        <v>529.62001883291236</v>
      </c>
      <c r="EO42" s="382">
        <f t="shared" si="80"/>
        <v>543.45212611577028</v>
      </c>
      <c r="EP42" s="382">
        <f t="shared" si="81"/>
        <v>557.17717254622733</v>
      </c>
      <c r="EQ42" s="382">
        <f t="shared" si="82"/>
        <v>570.796436413224</v>
      </c>
      <c r="ER42" s="382">
        <f t="shared" si="83"/>
        <v>584.31129969454469</v>
      </c>
      <c r="ES42" s="382">
        <f t="shared" si="84"/>
        <v>597.72323648143106</v>
      </c>
      <c r="ET42" s="382">
        <f t="shared" si="85"/>
        <v>611.03380205349117</v>
      </c>
      <c r="EU42" s="521"/>
      <c r="EV42" s="522"/>
      <c r="EW42" s="537">
        <f t="shared" si="169"/>
        <v>310.00000000000006</v>
      </c>
      <c r="EX42" s="601">
        <v>31000</v>
      </c>
      <c r="EY42" s="382">
        <f t="shared" si="86"/>
        <v>149.6193264586623</v>
      </c>
      <c r="EZ42" s="382">
        <f t="shared" si="87"/>
        <v>159.7288426851394</v>
      </c>
      <c r="FA42" s="382">
        <f t="shared" si="88"/>
        <v>169.91115979620793</v>
      </c>
      <c r="FB42" s="382">
        <f t="shared" si="89"/>
        <v>180.16596486002121</v>
      </c>
      <c r="FC42" s="382">
        <f t="shared" si="90"/>
        <v>190.49282366881175</v>
      </c>
      <c r="FD42" s="382">
        <f t="shared" si="91"/>
        <v>200.89118454679667</v>
      </c>
      <c r="FE42" s="382">
        <f t="shared" si="92"/>
        <v>211.36038312233291</v>
      </c>
      <c r="FF42" s="382">
        <f t="shared" si="93"/>
        <v>221.89964797712858</v>
      </c>
      <c r="FG42" s="382">
        <f t="shared" si="94"/>
        <v>232.50810707179596</v>
      </c>
      <c r="FH42" s="382">
        <f t="shared" si="95"/>
        <v>243.18479483658314</v>
      </c>
      <c r="FI42" s="382">
        <f t="shared" si="96"/>
        <v>253.92865980890278</v>
      </c>
      <c r="FJ42" s="382">
        <f t="shared" si="97"/>
        <v>264.73857269535222</v>
      </c>
      <c r="FK42" s="382">
        <f t="shared" si="98"/>
        <v>275.61333473517618</v>
      </c>
      <c r="FL42" s="382">
        <f t="shared" si="99"/>
        <v>286.55168624437499</v>
      </c>
      <c r="FM42" s="382">
        <f t="shared" si="100"/>
        <v>297.55231522458882</v>
      </c>
      <c r="FN42" s="382">
        <f t="shared" si="101"/>
        <v>308.61386592812119</v>
      </c>
      <c r="FO42" s="382">
        <f t="shared" si="102"/>
        <v>319.73494727956273</v>
      </c>
      <c r="FP42" s="382">
        <f t="shared" si="103"/>
        <v>330.91414106500906</v>
      </c>
      <c r="FQ42" s="382">
        <f t="shared" si="104"/>
        <v>342.15000981135393</v>
      </c>
      <c r="FR42" s="382">
        <f t="shared" si="105"/>
        <v>353.44110429017769</v>
      </c>
      <c r="FS42" s="382">
        <f t="shared" si="106"/>
        <v>364.78597059291275</v>
      </c>
      <c r="FT42" s="382">
        <f t="shared" si="107"/>
        <v>376.18315673593179</v>
      </c>
      <c r="FU42" s="382">
        <f t="shared" si="108"/>
        <v>387.63121876564736</v>
      </c>
      <c r="FV42" s="382">
        <f t="shared" si="109"/>
        <v>399.12872634441959</v>
      </c>
      <c r="FW42" s="382">
        <f t="shared" si="110"/>
        <v>410.67426780784854</v>
      </c>
      <c r="FX42" s="382">
        <f t="shared" si="111"/>
        <v>422.26645469276491</v>
      </c>
      <c r="FY42" s="382">
        <f t="shared" si="112"/>
        <v>433.90392574285579</v>
      </c>
      <c r="FZ42" s="382">
        <f t="shared" si="113"/>
        <v>445.58535040535247</v>
      </c>
      <c r="GA42" s="382">
        <f t="shared" si="114"/>
        <v>457.30943183756148</v>
      </c>
      <c r="GB42" s="382">
        <f t="shared" si="115"/>
        <v>469.07490944631593</v>
      </c>
      <c r="GC42" s="382">
        <f t="shared" si="116"/>
        <v>480.88056098668648</v>
      </c>
      <c r="GD42" s="382">
        <f t="shared" si="117"/>
        <v>492.72520424865252</v>
      </c>
      <c r="GE42" s="382">
        <f t="shared" si="118"/>
        <v>504.60769836195283</v>
      </c>
      <c r="GF42" s="382">
        <f t="shared" si="119"/>
        <v>516.52694475012936</v>
      </c>
      <c r="GG42" s="382">
        <f t="shared" si="120"/>
        <v>528.48188776496181</v>
      </c>
      <c r="GH42" s="382">
        <f t="shared" si="121"/>
        <v>540.47151503212626</v>
      </c>
      <c r="GI42" s="382">
        <f t="shared" si="122"/>
        <v>552.49485753815293</v>
      </c>
      <c r="GJ42" s="382">
        <f t="shared" si="123"/>
        <v>564.5509894876202</v>
      </c>
      <c r="GK42" s="382">
        <f t="shared" si="124"/>
        <v>576.63902795816398</v>
      </c>
      <c r="GL42" s="382">
        <f t="shared" si="125"/>
        <v>588.75813237929799</v>
      </c>
      <c r="GM42" s="511"/>
      <c r="GN42" s="2"/>
      <c r="GO42" s="592">
        <v>31000</v>
      </c>
      <c r="GP42" s="477">
        <f t="shared" si="126"/>
        <v>7.9844671973636414</v>
      </c>
      <c r="GQ42" s="477">
        <f t="shared" si="127"/>
        <v>3.7968027099621238</v>
      </c>
      <c r="GR42" s="477">
        <f t="shared" si="128"/>
        <v>2.4029481492216984</v>
      </c>
      <c r="GS42" s="477">
        <f t="shared" si="129"/>
        <v>1.7076061676003038</v>
      </c>
      <c r="GT42" s="477">
        <f t="shared" si="130"/>
        <v>1.2917154442482108</v>
      </c>
      <c r="GU42" s="477">
        <f t="shared" si="131"/>
        <v>1.0155872046755021</v>
      </c>
      <c r="GV42" s="477">
        <f t="shared" si="132"/>
        <v>0.81935330740760925</v>
      </c>
      <c r="GW42" s="477">
        <f t="shared" si="133"/>
        <v>0.67307827712208601</v>
      </c>
      <c r="GX42" s="477">
        <f t="shared" si="134"/>
        <v>0.56012999291890164</v>
      </c>
      <c r="GY42" s="477">
        <f t="shared" si="135"/>
        <v>0.47052797328119439</v>
      </c>
      <c r="GZ42" s="477">
        <f t="shared" si="136"/>
        <v>0.39791987800377054</v>
      </c>
      <c r="HA42" s="477">
        <f t="shared" si="137"/>
        <v>0.33806976705183855</v>
      </c>
      <c r="HB42" s="477">
        <f t="shared" si="138"/>
        <v>0.28804409315124119</v>
      </c>
      <c r="HC42" s="477">
        <f t="shared" si="139"/>
        <v>0.24574656093569897</v>
      </c>
      <c r="HD42" s="477">
        <f t="shared" si="140"/>
        <v>0.20963904789945353</v>
      </c>
      <c r="HE42" s="477">
        <f t="shared" si="141"/>
        <v>0.1785671847260068</v>
      </c>
      <c r="HF42" s="477">
        <f t="shared" si="142"/>
        <v>0.15164749955145751</v>
      </c>
      <c r="HG42" s="477">
        <f t="shared" si="143"/>
        <v>0.1281921842253419</v>
      </c>
      <c r="HH42" s="477">
        <f t="shared" si="144"/>
        <v>0.10765762143458515</v>
      </c>
      <c r="HI42" s="477">
        <f t="shared" si="145"/>
        <v>8.9608356005899073E-2</v>
      </c>
      <c r="HJ42" s="477">
        <f t="shared" si="146"/>
        <v>7.3691361967169453E-2</v>
      </c>
      <c r="HK42" s="477">
        <f t="shared" si="147"/>
        <v>5.9617329110677381E-2</v>
      </c>
      <c r="HL42" s="477">
        <f t="shared" si="148"/>
        <v>4.7146832383622439E-2</v>
      </c>
      <c r="HM42" s="477">
        <f t="shared" si="149"/>
        <v>3.6079959673823069E-2</v>
      </c>
      <c r="HN42" s="477">
        <f t="shared" si="150"/>
        <v>2.6248429396714824E-2</v>
      </c>
      <c r="HO42" s="477">
        <f t="shared" si="151"/>
        <v>1.7509527339388802E-2</v>
      </c>
      <c r="HP42" s="477">
        <f t="shared" si="152"/>
        <v>9.7413909183449096E-3</v>
      </c>
      <c r="HQ42" s="477">
        <f t="shared" si="153"/>
        <v>2.8393038405885272E-3</v>
      </c>
      <c r="HR42" s="477">
        <f t="shared" si="154"/>
        <v>3.2872428539652832E-3</v>
      </c>
      <c r="HS42" s="477">
        <f t="shared" si="155"/>
        <v>8.7169022998433553E-3</v>
      </c>
      <c r="HT42" s="477">
        <f t="shared" si="156"/>
        <v>1.3518368601078804E-2</v>
      </c>
      <c r="HU42" s="477">
        <f t="shared" si="157"/>
        <v>1.7751918452000161E-2</v>
      </c>
      <c r="HV42" s="477">
        <f t="shared" si="158"/>
        <v>2.1470672977297784E-2</v>
      </c>
      <c r="HW42" s="477">
        <f t="shared" si="159"/>
        <v>2.472163743288126E-2</v>
      </c>
      <c r="HX42" s="477">
        <f t="shared" si="160"/>
        <v>2.7546563223159418E-2</v>
      </c>
      <c r="HY42" s="477">
        <f t="shared" si="161"/>
        <v>2.9982666801940894E-2</v>
      </c>
      <c r="HZ42" s="477">
        <f t="shared" si="162"/>
        <v>3.206323254236608E-2</v>
      </c>
      <c r="IA42" s="477">
        <f t="shared" si="163"/>
        <v>3.3818120952400561E-2</v>
      </c>
      <c r="IB42" s="477">
        <f t="shared" si="164"/>
        <v>3.5274199222004123E-2</v>
      </c>
      <c r="IC42" s="477">
        <f t="shared" si="165"/>
        <v>3.6455707686435197E-2</v>
      </c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</row>
    <row r="43" spans="1:311">
      <c r="I43" s="384"/>
      <c r="J43" s="252"/>
      <c r="K43" s="499">
        <v>32000</v>
      </c>
      <c r="L43" s="382">
        <f t="shared" si="170"/>
        <v>9.7535999999999987</v>
      </c>
      <c r="M43" s="502">
        <v>320</v>
      </c>
      <c r="N43" s="491">
        <f t="shared" si="166"/>
        <v>274.48854657065732</v>
      </c>
      <c r="O43" s="263">
        <f t="shared" si="167"/>
        <v>0.4254607836315123</v>
      </c>
      <c r="P43" s="383">
        <f t="shared" si="168"/>
        <v>-48.398400000000436</v>
      </c>
      <c r="Q43" s="383">
        <f>$Q$11-Konstanten!$C$33*K43</f>
        <v>224.75159999999954</v>
      </c>
      <c r="R43" s="382">
        <f t="shared" ref="R43:R74" si="178">SQRT(RLuft_N*1.4*Q43)*m_s_→_kt</f>
        <v>584.19519116139429</v>
      </c>
      <c r="S43" s="263">
        <f t="shared" si="1"/>
        <v>0.27089913305764352</v>
      </c>
      <c r="T43" s="492">
        <f>O43/Konstanten!$C$22</f>
        <v>0.34731492541347941</v>
      </c>
      <c r="U43" s="492">
        <f t="shared" ref="U43:U77" si="179">Q43/T0</f>
        <v>0.77998125976053989</v>
      </c>
      <c r="V43" s="492"/>
      <c r="W43" s="592">
        <v>32000</v>
      </c>
      <c r="X43" s="410">
        <f t="shared" ref="X43:AM47" si="180">SQRT(5*((((1/$S43)*(((1+0.2*(X$10/661.48)^2)^3.5)-1))+1)^(1/3.5)-1))</f>
        <v>2.904330868443615E-2</v>
      </c>
      <c r="Y43" s="410">
        <f t="shared" si="180"/>
        <v>5.8073236384529089E-2</v>
      </c>
      <c r="Z43" s="410">
        <f t="shared" si="180"/>
        <v>8.707647577640179E-2</v>
      </c>
      <c r="AA43" s="410">
        <f t="shared" si="180"/>
        <v>0.11603986582306555</v>
      </c>
      <c r="AB43" s="410">
        <f t="shared" si="180"/>
        <v>0.14495046236021056</v>
      </c>
      <c r="AC43" s="410">
        <f t="shared" si="180"/>
        <v>0.17379560568970487</v>
      </c>
      <c r="AD43" s="410">
        <f t="shared" si="180"/>
        <v>0.20256298430681571</v>
      </c>
      <c r="AE43" s="410">
        <f t="shared" si="180"/>
        <v>0.23124069398738353</v>
      </c>
      <c r="AF43" s="410">
        <f t="shared" si="180"/>
        <v>0.25981729157663253</v>
      </c>
      <c r="AG43" s="410">
        <f t="shared" si="180"/>
        <v>0.28828184294993359</v>
      </c>
      <c r="AH43" s="410">
        <f t="shared" si="180"/>
        <v>0.31662396475107668</v>
      </c>
      <c r="AI43" s="410">
        <f t="shared" si="180"/>
        <v>0.34483385965147728</v>
      </c>
      <c r="AJ43" s="410">
        <f t="shared" si="180"/>
        <v>0.3729023450090504</v>
      </c>
      <c r="AK43" s="410">
        <f t="shared" si="180"/>
        <v>0.40082087493436186</v>
      </c>
      <c r="AL43" s="410">
        <f t="shared" si="180"/>
        <v>0.42858155589056146</v>
      </c>
      <c r="AM43" s="410">
        <f t="shared" si="180"/>
        <v>0.45617715605946141</v>
      </c>
      <c r="AN43" s="410">
        <f t="shared" si="177"/>
        <v>0.48360110879709001</v>
      </c>
      <c r="AO43" s="410">
        <f t="shared" si="177"/>
        <v>0.51084751057695821</v>
      </c>
      <c r="AP43" s="410">
        <f t="shared" si="177"/>
        <v>0.53791111387742718</v>
      </c>
      <c r="AQ43" s="410">
        <f t="shared" si="177"/>
        <v>0.56478731551146255</v>
      </c>
      <c r="AR43" s="410">
        <f t="shared" si="177"/>
        <v>0.59147214092301181</v>
      </c>
      <c r="AS43" s="410">
        <f t="shared" si="177"/>
        <v>0.61796222498613629</v>
      </c>
      <c r="AT43" s="410">
        <f t="shared" si="177"/>
        <v>0.6442547898416352</v>
      </c>
      <c r="AU43" s="410">
        <f t="shared" si="177"/>
        <v>0.67034762029377282</v>
      </c>
      <c r="AV43" s="410">
        <f t="shared" si="177"/>
        <v>0.69623903726809244</v>
      </c>
      <c r="AW43" s="410">
        <f t="shared" si="177"/>
        <v>0.7219278698024959</v>
      </c>
      <c r="AX43" s="410">
        <f t="shared" si="177"/>
        <v>0.74741342600936267</v>
      </c>
      <c r="AY43" s="410">
        <f t="shared" si="177"/>
        <v>0.77269546340837669</v>
      </c>
      <c r="AZ43" s="410">
        <f t="shared" si="177"/>
        <v>0.79777415898916926</v>
      </c>
      <c r="BA43" s="410">
        <f t="shared" si="177"/>
        <v>0.82265007932160639</v>
      </c>
      <c r="BB43" s="410">
        <f t="shared" si="177"/>
        <v>0.84732415099024128</v>
      </c>
      <c r="BC43" s="410">
        <f t="shared" ref="BC43:BK47" si="181">SQRT(5*((((1/$S43)*(((1+0.2*(BC$10/661.48)^2)^3.5)-1))+1)^(1/3.5)-1))</f>
        <v>0.87179763158941359</v>
      </c>
      <c r="BD43" s="410">
        <f t="shared" si="181"/>
        <v>0.89607208147722595</v>
      </c>
      <c r="BE43" s="410">
        <f t="shared" si="181"/>
        <v>0.9201493364506802</v>
      </c>
      <c r="BF43" s="410">
        <f t="shared" si="181"/>
        <v>0.94403148147124216</v>
      </c>
      <c r="BG43" s="410">
        <f t="shared" si="181"/>
        <v>0.96772082553982053</v>
      </c>
      <c r="BH43" s="410">
        <f t="shared" si="181"/>
        <v>0.99121987779324539</v>
      </c>
      <c r="BI43" s="410">
        <f t="shared" si="181"/>
        <v>1.0145313248702477</v>
      </c>
      <c r="BJ43" s="410">
        <f t="shared" si="181"/>
        <v>1.0376580095741226</v>
      </c>
      <c r="BK43" s="410">
        <f t="shared" si="181"/>
        <v>1.0606029108412121</v>
      </c>
      <c r="BL43" s="253"/>
      <c r="BM43" s="521"/>
      <c r="BN43" s="592">
        <v>32000</v>
      </c>
      <c r="BO43" s="382">
        <f t="shared" si="6"/>
        <v>224.78951621430525</v>
      </c>
      <c r="BP43" s="382">
        <f t="shared" si="7"/>
        <v>224.90319498944839</v>
      </c>
      <c r="BQ43" s="382">
        <f t="shared" si="8"/>
        <v>225.09242737922162</v>
      </c>
      <c r="BR43" s="382">
        <f t="shared" si="9"/>
        <v>225.35686731706724</v>
      </c>
      <c r="BS43" s="382">
        <f t="shared" si="10"/>
        <v>225.69603483580605</v>
      </c>
      <c r="BT43" s="382">
        <f t="shared" si="11"/>
        <v>226.10932048501101</v>
      </c>
      <c r="BU43" s="382">
        <f t="shared" si="12"/>
        <v>226.59599085954076</v>
      </c>
      <c r="BV43" s="382">
        <f t="shared" si="13"/>
        <v>227.15519513320399</v>
      </c>
      <c r="BW43" s="382">
        <f t="shared" si="14"/>
        <v>227.78597247545719</v>
      </c>
      <c r="BX43" s="382">
        <f t="shared" si="15"/>
        <v>228.48726021686298</v>
      </c>
      <c r="BY43" s="382">
        <f t="shared" si="16"/>
        <v>229.2579026209431</v>
      </c>
      <c r="BZ43" s="382">
        <f t="shared" si="17"/>
        <v>230.09666011608252</v>
      </c>
      <c r="CA43" s="382">
        <f t="shared" si="18"/>
        <v>231.00221884112091</v>
      </c>
      <c r="CB43" s="382">
        <f t="shared" si="19"/>
        <v>231.97320036191161</v>
      </c>
      <c r="CC43" s="382">
        <f t="shared" si="20"/>
        <v>233.00817142301591</v>
      </c>
      <c r="CD43" s="382">
        <f t="shared" si="21"/>
        <v>234.10565360831768</v>
      </c>
      <c r="CE43" s="382">
        <f t="shared" si="22"/>
        <v>235.26413279612828</v>
      </c>
      <c r="CF43" s="382">
        <f t="shared" si="23"/>
        <v>236.48206830772409</v>
      </c>
      <c r="CG43" s="382">
        <f t="shared" si="24"/>
        <v>237.75790166263357</v>
      </c>
      <c r="CH43" s="382">
        <f t="shared" si="25"/>
        <v>239.09006486883814</v>
      </c>
      <c r="CI43" s="382">
        <f t="shared" si="26"/>
        <v>240.47698819086133</v>
      </c>
      <c r="CJ43" s="382">
        <f t="shared" si="27"/>
        <v>241.91710735310542</v>
      </c>
      <c r="CK43" s="382">
        <f t="shared" si="28"/>
        <v>243.4088701493678</v>
      </c>
      <c r="CL43" s="382">
        <f t="shared" si="29"/>
        <v>244.95074244200467</v>
      </c>
      <c r="CM43" s="382">
        <f t="shared" si="30"/>
        <v>246.54121354548374</v>
      </c>
      <c r="CN43" s="382">
        <f t="shared" si="31"/>
        <v>248.17880099898198</v>
      </c>
      <c r="CO43" s="382">
        <f t="shared" si="32"/>
        <v>249.86205474117332</v>
      </c>
      <c r="CP43" s="382">
        <f t="shared" si="33"/>
        <v>251.58956070742511</v>
      </c>
      <c r="CQ43" s="382">
        <f t="shared" si="34"/>
        <v>253.35994387530616</v>
      </c>
      <c r="CR43" s="382">
        <f t="shared" si="35"/>
        <v>255.17187078871109</v>
      </c>
      <c r="CS43" s="382">
        <f t="shared" si="36"/>
        <v>257.02405159409631</v>
      </c>
      <c r="CT43" s="382">
        <f t="shared" si="37"/>
        <v>258.91524162445359</v>
      </c>
      <c r="CU43" s="382">
        <f t="shared" si="38"/>
        <v>260.84424256782717</v>
      </c>
      <c r="CV43" s="382">
        <f t="shared" si="39"/>
        <v>262.80990325754561</v>
      </c>
      <c r="CW43" s="382">
        <f t="shared" si="40"/>
        <v>264.81112012103466</v>
      </c>
      <c r="CX43" s="382">
        <f t="shared" si="41"/>
        <v>266.84683732319729</v>
      </c>
      <c r="CY43" s="382">
        <f t="shared" si="42"/>
        <v>268.91604663904411</v>
      </c>
      <c r="CZ43" s="382">
        <f t="shared" si="43"/>
        <v>271.0177870885953</v>
      </c>
      <c r="DA43" s="382">
        <f t="shared" si="44"/>
        <v>273.151144365184</v>
      </c>
      <c r="DB43" s="382">
        <f t="shared" si="45"/>
        <v>275.31525008622458</v>
      </c>
      <c r="DC43" s="521"/>
      <c r="DE43" s="2"/>
      <c r="DF43" s="592">
        <v>32000</v>
      </c>
      <c r="DG43" s="382">
        <f t="shared" si="46"/>
        <v>16.96696126886356</v>
      </c>
      <c r="DH43" s="382">
        <f t="shared" si="47"/>
        <v>33.926105431020808</v>
      </c>
      <c r="DI43" s="382">
        <f t="shared" si="48"/>
        <v>50.869658411855561</v>
      </c>
      <c r="DJ43" s="382">
        <f t="shared" si="49"/>
        <v>67.789931596848319</v>
      </c>
      <c r="DK43" s="382">
        <f t="shared" si="50"/>
        <v>84.679363067455697</v>
      </c>
      <c r="DL43" s="382">
        <f t="shared" si="51"/>
        <v>101.53055708890744</v>
      </c>
      <c r="DM43" s="382">
        <f t="shared" si="52"/>
        <v>118.33632133934272</v>
      </c>
      <c r="DN43" s="382">
        <f t="shared" si="53"/>
        <v>135.08970142825299</v>
      </c>
      <c r="DO43" s="382">
        <f t="shared" si="54"/>
        <v>151.78401231964656</v>
      </c>
      <c r="DP43" s="382">
        <f t="shared" si="55"/>
        <v>168.41286635049551</v>
      </c>
      <c r="DQ43" s="382">
        <f t="shared" si="56"/>
        <v>184.97019761403382</v>
      </c>
      <c r="DR43" s="382">
        <f t="shared" si="57"/>
        <v>201.45028255801617</v>
      </c>
      <c r="DS43" s="382">
        <f t="shared" si="58"/>
        <v>217.84775672709441</v>
      </c>
      <c r="DT43" s="382">
        <f t="shared" si="59"/>
        <v>234.15762765375683</v>
      </c>
      <c r="DU43" s="382">
        <f t="shared" si="60"/>
        <v>250.37528397173435</v>
      </c>
      <c r="DV43" s="382">
        <f t="shared" si="61"/>
        <v>266.49650088761825</v>
      </c>
      <c r="DW43" s="382">
        <f t="shared" si="62"/>
        <v>282.51744219957823</v>
      </c>
      <c r="DX43" s="382">
        <f t="shared" si="63"/>
        <v>298.43465909582847</v>
      </c>
      <c r="DY43" s="382">
        <f t="shared" si="64"/>
        <v>314.24508599946211</v>
      </c>
      <c r="DZ43" s="382">
        <f t="shared" si="65"/>
        <v>329.94603375074956</v>
      </c>
      <c r="EA43" s="382">
        <f t="shared" si="66"/>
        <v>345.53518043315802</v>
      </c>
      <c r="EB43" s="382">
        <f t="shared" si="67"/>
        <v>361.01056015629644</v>
      </c>
      <c r="EC43" s="382">
        <f t="shared" si="68"/>
        <v>376.37055010817801</v>
      </c>
      <c r="ED43" s="382">
        <f t="shared" si="69"/>
        <v>391.61385618210636</v>
      </c>
      <c r="EE43" s="382">
        <f t="shared" si="70"/>
        <v>406.7394974708584</v>
      </c>
      <c r="EF43" s="382">
        <f t="shared" si="71"/>
        <v>421.74678990400724</v>
      </c>
      <c r="EG43" s="382">
        <f t="shared" si="72"/>
        <v>436.63532928413224</v>
      </c>
      <c r="EH43" s="382">
        <f t="shared" si="73"/>
        <v>451.40497395539876</v>
      </c>
      <c r="EI43" s="382">
        <f t="shared" si="74"/>
        <v>466.05582731429831</v>
      </c>
      <c r="EJ43" s="382">
        <f t="shared" si="75"/>
        <v>480.58822034822202</v>
      </c>
      <c r="EK43" s="382">
        <f t="shared" si="76"/>
        <v>495.00269436341011</v>
      </c>
      <c r="EL43" s="382">
        <f t="shared" si="77"/>
        <v>509.29998404042828</v>
      </c>
      <c r="EM43" s="382">
        <f t="shared" si="78"/>
        <v>523.48100093297649</v>
      </c>
      <c r="EN43" s="382">
        <f t="shared" si="79"/>
        <v>537.54681750483519</v>
      </c>
      <c r="EO43" s="382">
        <f t="shared" si="80"/>
        <v>551.49865178046662</v>
      </c>
      <c r="EP43" s="382">
        <f t="shared" si="81"/>
        <v>565.33785266709776</v>
      </c>
      <c r="EQ43" s="382">
        <f t="shared" si="82"/>
        <v>579.0658859903989</v>
      </c>
      <c r="ER43" s="382">
        <f t="shared" si="83"/>
        <v>592.68432127179699</v>
      </c>
      <c r="ES43" s="382">
        <f t="shared" si="84"/>
        <v>606.1948192633065</v>
      </c>
      <c r="ET43" s="382">
        <f t="shared" si="85"/>
        <v>619.59912024521316</v>
      </c>
      <c r="EU43" s="521"/>
      <c r="EV43" s="522"/>
      <c r="EW43" s="537">
        <f t="shared" si="169"/>
        <v>320.00000000000006</v>
      </c>
      <c r="EX43" s="601">
        <v>32000</v>
      </c>
      <c r="EY43" s="382">
        <f t="shared" si="86"/>
        <v>153.63951621430533</v>
      </c>
      <c r="EZ43" s="382">
        <f t="shared" si="87"/>
        <v>163.75319498944847</v>
      </c>
      <c r="FA43" s="382">
        <f t="shared" si="88"/>
        <v>173.9424273792217</v>
      </c>
      <c r="FB43" s="382">
        <f t="shared" si="89"/>
        <v>184.20686731706732</v>
      </c>
      <c r="FC43" s="382">
        <f t="shared" si="90"/>
        <v>194.54603483580613</v>
      </c>
      <c r="FD43" s="382">
        <f t="shared" si="91"/>
        <v>204.95932048501109</v>
      </c>
      <c r="FE43" s="382">
        <f t="shared" si="92"/>
        <v>215.44599085954084</v>
      </c>
      <c r="FF43" s="382">
        <f t="shared" si="93"/>
        <v>226.00519513320407</v>
      </c>
      <c r="FG43" s="382">
        <f t="shared" si="94"/>
        <v>236.63597247545727</v>
      </c>
      <c r="FH43" s="382">
        <f t="shared" si="95"/>
        <v>247.33726021686306</v>
      </c>
      <c r="FI43" s="382">
        <f t="shared" si="96"/>
        <v>258.10790262094315</v>
      </c>
      <c r="FJ43" s="382">
        <f t="shared" si="97"/>
        <v>268.94666011608263</v>
      </c>
      <c r="FK43" s="382">
        <f t="shared" si="98"/>
        <v>279.85221884112099</v>
      </c>
      <c r="FL43" s="382">
        <f t="shared" si="99"/>
        <v>290.82320036191169</v>
      </c>
      <c r="FM43" s="382">
        <f t="shared" si="100"/>
        <v>301.85817142301596</v>
      </c>
      <c r="FN43" s="382">
        <f t="shared" si="101"/>
        <v>312.95565360831779</v>
      </c>
      <c r="FO43" s="382">
        <f t="shared" si="102"/>
        <v>324.11413279612839</v>
      </c>
      <c r="FP43" s="382">
        <f t="shared" si="103"/>
        <v>335.33206830772417</v>
      </c>
      <c r="FQ43" s="382">
        <f t="shared" si="104"/>
        <v>346.60790166263365</v>
      </c>
      <c r="FR43" s="382">
        <f t="shared" si="105"/>
        <v>357.94006486883825</v>
      </c>
      <c r="FS43" s="382">
        <f t="shared" si="106"/>
        <v>369.32698819086141</v>
      </c>
      <c r="FT43" s="382">
        <f t="shared" si="107"/>
        <v>380.76710735310553</v>
      </c>
      <c r="FU43" s="382">
        <f t="shared" si="108"/>
        <v>392.25887014936791</v>
      </c>
      <c r="FV43" s="382">
        <f t="shared" si="109"/>
        <v>403.80074244200478</v>
      </c>
      <c r="FW43" s="382">
        <f t="shared" si="110"/>
        <v>415.39121354548382</v>
      </c>
      <c r="FX43" s="382">
        <f t="shared" si="111"/>
        <v>427.02880099898209</v>
      </c>
      <c r="FY43" s="382">
        <f t="shared" si="112"/>
        <v>438.7120547411734</v>
      </c>
      <c r="FZ43" s="382">
        <f t="shared" si="113"/>
        <v>450.43956070742519</v>
      </c>
      <c r="GA43" s="382">
        <f t="shared" si="114"/>
        <v>462.20994387530624</v>
      </c>
      <c r="GB43" s="382">
        <f t="shared" si="115"/>
        <v>474.02187078871117</v>
      </c>
      <c r="GC43" s="382">
        <f t="shared" si="116"/>
        <v>485.87405159409639</v>
      </c>
      <c r="GD43" s="382">
        <f t="shared" si="117"/>
        <v>497.76524162445361</v>
      </c>
      <c r="GE43" s="382">
        <f t="shared" si="118"/>
        <v>509.69424256782719</v>
      </c>
      <c r="GF43" s="382">
        <f t="shared" si="119"/>
        <v>521.65990325754569</v>
      </c>
      <c r="GG43" s="382">
        <f t="shared" si="120"/>
        <v>533.66112012103463</v>
      </c>
      <c r="GH43" s="382">
        <f t="shared" si="121"/>
        <v>545.69683732319731</v>
      </c>
      <c r="GI43" s="382">
        <f t="shared" si="122"/>
        <v>557.76604663904413</v>
      </c>
      <c r="GJ43" s="382">
        <f t="shared" si="123"/>
        <v>569.86778708859538</v>
      </c>
      <c r="GK43" s="382">
        <f t="shared" si="124"/>
        <v>582.00114436518402</v>
      </c>
      <c r="GL43" s="382">
        <f t="shared" si="125"/>
        <v>594.16525008622466</v>
      </c>
      <c r="GM43" s="511"/>
      <c r="GN43" s="2"/>
      <c r="GO43" s="592">
        <v>32000</v>
      </c>
      <c r="GP43" s="477">
        <f t="shared" si="126"/>
        <v>8.0552170055490446</v>
      </c>
      <c r="GQ43" s="477">
        <f t="shared" si="127"/>
        <v>3.8267607763701181</v>
      </c>
      <c r="GR43" s="477">
        <f t="shared" si="128"/>
        <v>2.4193747866544171</v>
      </c>
      <c r="GS43" s="477">
        <f t="shared" si="129"/>
        <v>1.7173189731560585</v>
      </c>
      <c r="GT43" s="477">
        <f t="shared" si="130"/>
        <v>1.2974432941923582</v>
      </c>
      <c r="GU43" s="477">
        <f t="shared" si="131"/>
        <v>1.0186959114735674</v>
      </c>
      <c r="GV43" s="477">
        <f t="shared" si="132"/>
        <v>0.82062437315188475</v>
      </c>
      <c r="GW43" s="477">
        <f t="shared" si="133"/>
        <v>0.67300092267386402</v>
      </c>
      <c r="GX43" s="477">
        <f t="shared" si="134"/>
        <v>0.55903094706126477</v>
      </c>
      <c r="GY43" s="477">
        <f t="shared" si="135"/>
        <v>0.46863636714140716</v>
      </c>
      <c r="GZ43" s="477">
        <f t="shared" si="136"/>
        <v>0.39540264296803845</v>
      </c>
      <c r="HA43" s="477">
        <f t="shared" si="137"/>
        <v>0.33505228536290588</v>
      </c>
      <c r="HB43" s="477">
        <f t="shared" si="138"/>
        <v>0.2846229084272911</v>
      </c>
      <c r="HC43" s="477">
        <f t="shared" si="139"/>
        <v>0.24199755214442492</v>
      </c>
      <c r="HD43" s="477">
        <f t="shared" si="140"/>
        <v>0.20562288191790398</v>
      </c>
      <c r="HE43" s="477">
        <f t="shared" si="141"/>
        <v>0.17433306841162388</v>
      </c>
      <c r="HF43" s="477">
        <f t="shared" si="142"/>
        <v>0.14723583178685687</v>
      </c>
      <c r="HG43" s="477">
        <f t="shared" si="143"/>
        <v>0.12363647481054743</v>
      </c>
      <c r="HH43" s="477">
        <f t="shared" si="144"/>
        <v>0.10298590846772045</v>
      </c>
      <c r="HI43" s="477">
        <f t="shared" si="145"/>
        <v>8.4844272258281353E-2</v>
      </c>
      <c r="HJ43" s="477">
        <f t="shared" si="146"/>
        <v>6.8854950537535195E-2</v>
      </c>
      <c r="HK43" s="477">
        <f t="shared" si="147"/>
        <v>5.4725676690054903E-2</v>
      </c>
      <c r="HL43" s="477">
        <f t="shared" si="148"/>
        <v>4.2214567629223945E-2</v>
      </c>
      <c r="HM43" s="477">
        <f t="shared" si="149"/>
        <v>3.1119650307345939E-2</v>
      </c>
      <c r="HN43" s="477">
        <f t="shared" si="150"/>
        <v>2.1270902207487962E-2</v>
      </c>
      <c r="HO43" s="477">
        <f t="shared" si="151"/>
        <v>1.2524128746011496E-2</v>
      </c>
      <c r="HP43" s="477">
        <f t="shared" si="152"/>
        <v>4.7562011540522265E-3</v>
      </c>
      <c r="HQ43" s="477">
        <f t="shared" si="153"/>
        <v>2.1386854458297576E-3</v>
      </c>
      <c r="HR43" s="477">
        <f t="shared" si="154"/>
        <v>8.2519801568718323E-3</v>
      </c>
      <c r="HS43" s="477">
        <f t="shared" si="155"/>
        <v>1.3663151283135996E-2</v>
      </c>
      <c r="HT43" s="477">
        <f t="shared" si="156"/>
        <v>1.8441602183708244E-2</v>
      </c>
      <c r="HU43" s="477">
        <f t="shared" si="157"/>
        <v>2.2648228504674461E-2</v>
      </c>
      <c r="HV43" s="477">
        <f t="shared" si="158"/>
        <v>2.6336692908773732E-2</v>
      </c>
      <c r="HW43" s="477">
        <f t="shared" si="159"/>
        <v>2.9554475498585933E-2</v>
      </c>
      <c r="HX43" s="477">
        <f t="shared" si="160"/>
        <v>3.2343744815776121E-2</v>
      </c>
      <c r="HY43" s="477">
        <f t="shared" si="161"/>
        <v>3.47420843151399E-2</v>
      </c>
      <c r="HZ43" s="477">
        <f t="shared" si="162"/>
        <v>3.6783101658500947E-2</v>
      </c>
      <c r="IA43" s="477">
        <f t="shared" si="163"/>
        <v>3.8496942409816604E-2</v>
      </c>
      <c r="IB43" s="477">
        <f t="shared" si="164"/>
        <v>3.9910725280569791E-2</v>
      </c>
      <c r="IC43" s="477">
        <f t="shared" si="165"/>
        <v>4.1048912640358114E-2</v>
      </c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</row>
    <row r="44" spans="1:311">
      <c r="I44" s="384"/>
      <c r="J44" s="252"/>
      <c r="K44" s="499">
        <v>33000</v>
      </c>
      <c r="L44" s="382">
        <f t="shared" si="170"/>
        <v>10.058399999999999</v>
      </c>
      <c r="M44" s="502">
        <v>330</v>
      </c>
      <c r="N44" s="491">
        <f t="shared" si="166"/>
        <v>262.00752384390734</v>
      </c>
      <c r="O44" s="263">
        <f t="shared" si="167"/>
        <v>0.40972680609815321</v>
      </c>
      <c r="P44" s="383">
        <f t="shared" si="168"/>
        <v>-50.379600000000465</v>
      </c>
      <c r="Q44" s="383">
        <f>$Q$11-Konstanten!$C$33*K44</f>
        <v>222.77039999999951</v>
      </c>
      <c r="R44" s="382">
        <f t="shared" si="178"/>
        <v>581.61463228481489</v>
      </c>
      <c r="S44" s="263">
        <f t="shared" si="1"/>
        <v>0.25858132133620265</v>
      </c>
      <c r="T44" s="492">
        <f>O44/Konstanten!$C$22</f>
        <v>0.33447086212094135</v>
      </c>
      <c r="U44" s="492">
        <f t="shared" si="179"/>
        <v>0.77310567412805664</v>
      </c>
      <c r="V44" s="492"/>
      <c r="W44" s="592">
        <v>33000</v>
      </c>
      <c r="X44" s="410">
        <f t="shared" si="180"/>
        <v>2.9726867158723792E-2</v>
      </c>
      <c r="Y44" s="410">
        <f t="shared" si="180"/>
        <v>5.9439144486430201E-2</v>
      </c>
      <c r="Z44" s="410">
        <f t="shared" si="180"/>
        <v>8.9122326396623222E-2</v>
      </c>
      <c r="AA44" s="410">
        <f t="shared" si="180"/>
        <v>0.11876207454770767</v>
      </c>
      <c r="AB44" s="410">
        <f t="shared" si="180"/>
        <v>0.14834429838941768</v>
      </c>
      <c r="AC44" s="410">
        <f t="shared" si="180"/>
        <v>0.17785523211557294</v>
      </c>
      <c r="AD44" s="410">
        <f t="shared" si="180"/>
        <v>0.20728150698104475</v>
      </c>
      <c r="AE44" s="410">
        <f t="shared" si="180"/>
        <v>0.23661021806724178</v>
      </c>
      <c r="AF44" s="410">
        <f t="shared" si="180"/>
        <v>0.26582898472512995</v>
      </c>
      <c r="AG44" s="410">
        <f t="shared" si="180"/>
        <v>0.29492600408552666</v>
      </c>
      <c r="AH44" s="410">
        <f t="shared" si="180"/>
        <v>0.32389009719431194</v>
      </c>
      <c r="AI44" s="410">
        <f t="shared" si="180"/>
        <v>0.35271074750033171</v>
      </c>
      <c r="AJ44" s="410">
        <f t="shared" si="180"/>
        <v>0.38137813158932093</v>
      </c>
      <c r="AK44" s="410">
        <f t="shared" si="180"/>
        <v>0.40988314221354416</v>
      </c>
      <c r="AL44" s="410">
        <f t="shared" si="180"/>
        <v>0.43821740380933649</v>
      </c>
      <c r="AM44" s="410">
        <f t="shared" si="180"/>
        <v>0.4663732808198971</v>
      </c>
      <c r="AN44" s="410">
        <f t="shared" si="177"/>
        <v>0.49434387924638734</v>
      </c>
      <c r="AO44" s="410">
        <f t="shared" si="177"/>
        <v>0.52212304193538484</v>
      </c>
      <c r="AP44" s="410">
        <f t="shared" si="177"/>
        <v>0.54970533817452183</v>
      </c>
      <c r="AQ44" s="410">
        <f t="shared" si="177"/>
        <v>0.57708604821165721</v>
      </c>
      <c r="AR44" s="410">
        <f t="shared" si="177"/>
        <v>0.60426114333685643</v>
      </c>
      <c r="AS44" s="410">
        <f t="shared" si="177"/>
        <v>0.63122726217336567</v>
      </c>
      <c r="AT44" s="410">
        <f t="shared" si="177"/>
        <v>0.65798168381504341</v>
      </c>
      <c r="AU44" s="410">
        <f t="shared" si="177"/>
        <v>0.6845222984264252</v>
      </c>
      <c r="AV44" s="410">
        <f t="shared" si="177"/>
        <v>0.71084757588968284</v>
      </c>
      <c r="AW44" s="410">
        <f t="shared" si="177"/>
        <v>0.73695653304303199</v>
      </c>
      <c r="AX44" s="410">
        <f t="shared" si="177"/>
        <v>0.76284870000953264</v>
      </c>
      <c r="AY44" s="410">
        <f t="shared" si="177"/>
        <v>0.78852408606630542</v>
      </c>
      <c r="AZ44" s="410">
        <f t="shared" si="177"/>
        <v>0.8139831454530998</v>
      </c>
      <c r="BA44" s="410">
        <f t="shared" si="177"/>
        <v>0.83922674346828674</v>
      </c>
      <c r="BB44" s="410">
        <f t="shared" si="177"/>
        <v>0.86425612315015266</v>
      </c>
      <c r="BC44" s="410">
        <f t="shared" si="181"/>
        <v>0.88907287279359482</v>
      </c>
      <c r="BD44" s="410">
        <f t="shared" si="181"/>
        <v>0.91367889450720652</v>
      </c>
      <c r="BE44" s="410">
        <f t="shared" si="181"/>
        <v>0.93807637397405796</v>
      </c>
      <c r="BF44" s="410">
        <f t="shared" si="181"/>
        <v>0.96226775154163036</v>
      </c>
      <c r="BG44" s="410">
        <f t="shared" si="181"/>
        <v>0.98625569473223751</v>
      </c>
      <c r="BH44" s="410">
        <f t="shared" si="181"/>
        <v>1.0100430722352851</v>
      </c>
      <c r="BI44" s="410">
        <f t="shared" si="181"/>
        <v>1.0336329294163877</v>
      </c>
      <c r="BJ44" s="410">
        <f t="shared" si="181"/>
        <v>1.0570284653559123</v>
      </c>
      <c r="BK44" s="410">
        <f t="shared" si="181"/>
        <v>1.0802330114104017</v>
      </c>
      <c r="BL44" s="253"/>
      <c r="BM44" s="521"/>
      <c r="BN44" s="592">
        <v>33000</v>
      </c>
      <c r="BO44" s="382">
        <f t="shared" si="6"/>
        <v>222.80977184485525</v>
      </c>
      <c r="BP44" s="382">
        <f t="shared" si="7"/>
        <v>222.92781009471182</v>
      </c>
      <c r="BQ44" s="382">
        <f t="shared" si="8"/>
        <v>223.1242836593064</v>
      </c>
      <c r="BR44" s="382">
        <f t="shared" si="9"/>
        <v>223.39880991820684</v>
      </c>
      <c r="BS44" s="382">
        <f t="shared" si="10"/>
        <v>223.75085845962553</v>
      </c>
      <c r="BT44" s="382">
        <f t="shared" si="11"/>
        <v>224.17975620450645</v>
      </c>
      <c r="BU44" s="382">
        <f t="shared" si="12"/>
        <v>224.68469381046555</v>
      </c>
      <c r="BV44" s="382">
        <f t="shared" si="13"/>
        <v>225.26473322667232</v>
      </c>
      <c r="BW44" s="382">
        <f t="shared" si="14"/>
        <v>225.91881625169563</v>
      </c>
      <c r="BX44" s="382">
        <f t="shared" si="15"/>
        <v>226.64577393221376</v>
      </c>
      <c r="BY44" s="382">
        <f t="shared" si="16"/>
        <v>227.44433663151045</v>
      </c>
      <c r="BZ44" s="382">
        <f t="shared" si="17"/>
        <v>228.31314459284474</v>
      </c>
      <c r="CA44" s="382">
        <f t="shared" si="18"/>
        <v>229.25075882384957</v>
      </c>
      <c r="CB44" s="382">
        <f t="shared" si="19"/>
        <v>230.2556721336621</v>
      </c>
      <c r="CC44" s="382">
        <f t="shared" si="20"/>
        <v>231.32632016394308</v>
      </c>
      <c r="CD44" s="382">
        <f t="shared" si="21"/>
        <v>232.46109226761465</v>
      </c>
      <c r="CE44" s="382">
        <f t="shared" si="22"/>
        <v>233.6583421043027</v>
      </c>
      <c r="CF44" s="382">
        <f t="shared" si="23"/>
        <v>234.91639783836058</v>
      </c>
      <c r="CG44" s="382">
        <f t="shared" si="24"/>
        <v>236.23357184323399</v>
      </c>
      <c r="CH44" s="382">
        <f t="shared" si="25"/>
        <v>237.60816983414858</v>
      </c>
      <c r="CI44" s="382">
        <f t="shared" si="26"/>
        <v>239.03849936903759</v>
      </c>
      <c r="CJ44" s="382">
        <f t="shared" si="27"/>
        <v>240.52287767481386</v>
      </c>
      <c r="CK44" s="382">
        <f t="shared" si="28"/>
        <v>242.05963877209348</v>
      </c>
      <c r="CL44" s="382">
        <f t="shared" si="29"/>
        <v>243.64713988603526</v>
      </c>
      <c r="CM44" s="382">
        <f t="shared" si="30"/>
        <v>245.28376714385018</v>
      </c>
      <c r="CN44" s="382">
        <f t="shared" si="31"/>
        <v>246.96794057066896</v>
      </c>
      <c r="CO44" s="382">
        <f t="shared" si="32"/>
        <v>248.69811840478974</v>
      </c>
      <c r="CP44" s="382">
        <f t="shared" si="33"/>
        <v>250.472800760919</v>
      </c>
      <c r="CQ44" s="382">
        <f t="shared" si="34"/>
        <v>252.29053267591939</v>
      </c>
      <c r="CR44" s="382">
        <f t="shared" si="35"/>
        <v>254.1499065759582</v>
      </c>
      <c r="CS44" s="382">
        <f t="shared" si="36"/>
        <v>256.04956420690957</v>
      </c>
      <c r="CT44" s="382">
        <f t="shared" si="37"/>
        <v>257.98819807161146</v>
      </c>
      <c r="CU44" s="382">
        <f t="shared" si="38"/>
        <v>259.96455241825373</v>
      </c>
      <c r="CV44" s="382">
        <f t="shared" si="39"/>
        <v>261.97742382395626</v>
      </c>
      <c r="CW44" s="382">
        <f t="shared" si="40"/>
        <v>264.02566141665875</v>
      </c>
      <c r="CX44" s="382">
        <f t="shared" si="41"/>
        <v>266.10816677690792</v>
      </c>
      <c r="CY44" s="382">
        <f t="shared" si="42"/>
        <v>268.22389355916658</v>
      </c>
      <c r="CZ44" s="382">
        <f t="shared" si="43"/>
        <v>270.37184686997051</v>
      </c>
      <c r="DA44" s="382">
        <f t="shared" si="44"/>
        <v>272.55108243775248</v>
      </c>
      <c r="DB44" s="382">
        <f t="shared" si="45"/>
        <v>274.76070560651584</v>
      </c>
      <c r="DC44" s="521"/>
      <c r="DE44" s="2"/>
      <c r="DF44" s="592">
        <v>33000</v>
      </c>
      <c r="DG44" s="382">
        <f t="shared" si="46"/>
        <v>17.289580911500678</v>
      </c>
      <c r="DH44" s="382">
        <f t="shared" si="47"/>
        <v>34.570676163799085</v>
      </c>
      <c r="DI44" s="382">
        <f t="shared" si="48"/>
        <v>51.834849095539269</v>
      </c>
      <c r="DJ44" s="382">
        <f t="shared" si="49"/>
        <v>69.073760317446769</v>
      </c>
      <c r="DK44" s="382">
        <f t="shared" si="50"/>
        <v>86.27921455931002</v>
      </c>
      <c r="DL44" s="382">
        <f t="shared" si="51"/>
        <v>103.44320542682935</v>
      </c>
      <c r="DM44" s="382">
        <f t="shared" si="52"/>
        <v>120.55795746222263</v>
      </c>
      <c r="DN44" s="382">
        <f t="shared" si="53"/>
        <v>137.61596497600868</v>
      </c>
      <c r="DO44" s="382">
        <f t="shared" si="54"/>
        <v>154.61002720155213</v>
      </c>
      <c r="DP44" s="382">
        <f t="shared" si="55"/>
        <v>171.53327941743339</v>
      </c>
      <c r="DQ44" s="382">
        <f t="shared" si="56"/>
        <v>188.37921978036269</v>
      </c>
      <c r="DR44" s="382">
        <f t="shared" si="57"/>
        <v>205.14173171030762</v>
      </c>
      <c r="DS44" s="382">
        <f t="shared" si="58"/>
        <v>221.81510176579263</v>
      </c>
      <c r="DT44" s="382">
        <f t="shared" si="59"/>
        <v>238.39403303827498</v>
      </c>
      <c r="DU44" s="382">
        <f t="shared" si="60"/>
        <v>254.87365417737348</v>
      </c>
      <c r="DV44" s="382">
        <f t="shared" si="61"/>
        <v>271.24952423152718</v>
      </c>
      <c r="DW44" s="382">
        <f t="shared" si="62"/>
        <v>287.51763355013651</v>
      </c>
      <c r="DX44" s="382">
        <f t="shared" si="63"/>
        <v>303.67440104267786</v>
      </c>
      <c r="DY44" s="382">
        <f t="shared" si="64"/>
        <v>319.71666812737431</v>
      </c>
      <c r="DZ44" s="382">
        <f t="shared" si="65"/>
        <v>335.64168972731994</v>
      </c>
      <c r="EA44" s="382">
        <f t="shared" si="66"/>
        <v>351.44712268586755</v>
      </c>
      <c r="EB44" s="382">
        <f t="shared" si="67"/>
        <v>367.13101197711251</v>
      </c>
      <c r="EC44" s="382">
        <f t="shared" si="68"/>
        <v>382.69177508222981</v>
      </c>
      <c r="ED44" s="382">
        <f t="shared" si="69"/>
        <v>398.12818489004161</v>
      </c>
      <c r="EE44" s="382">
        <f t="shared" si="70"/>
        <v>413.43935146162994</v>
      </c>
      <c r="EF44" s="382">
        <f t="shared" si="71"/>
        <v>428.62470297571508</v>
      </c>
      <c r="EG44" s="382">
        <f t="shared" si="72"/>
        <v>443.68396614499341</v>
      </c>
      <c r="EH44" s="382">
        <f t="shared" si="73"/>
        <v>458.61714636517394</v>
      </c>
      <c r="EI44" s="382">
        <f t="shared" si="74"/>
        <v>473.42450782874164</v>
      </c>
      <c r="EJ44" s="382">
        <f t="shared" si="75"/>
        <v>488.10655380589026</v>
      </c>
      <c r="EK44" s="382">
        <f t="shared" si="76"/>
        <v>502.66400726587574</v>
      </c>
      <c r="EL44" s="382">
        <f t="shared" si="77"/>
        <v>517.09779198425065</v>
      </c>
      <c r="EM44" s="382">
        <f t="shared" si="78"/>
        <v>531.40901425520508</v>
      </c>
      <c r="EN44" s="382">
        <f t="shared" si="79"/>
        <v>545.59894530399424</v>
      </c>
      <c r="EO44" s="382">
        <f t="shared" si="80"/>
        <v>559.66900447242097</v>
      </c>
      <c r="EP44" s="382">
        <f t="shared" si="81"/>
        <v>573.62074323049501</v>
      </c>
      <c r="EQ44" s="382">
        <f t="shared" si="82"/>
        <v>587.45583004995012</v>
      </c>
      <c r="ER44" s="382">
        <f t="shared" si="83"/>
        <v>601.17603615998837</v>
      </c>
      <c r="ES44" s="382">
        <f t="shared" si="84"/>
        <v>614.7832221925612</v>
      </c>
      <c r="ET44" s="382">
        <f t="shared" si="85"/>
        <v>628.27932571337908</v>
      </c>
      <c r="EU44" s="521"/>
      <c r="EV44" s="522"/>
      <c r="EW44" s="537">
        <f t="shared" si="169"/>
        <v>330.00000000000006</v>
      </c>
      <c r="EX44" s="601">
        <v>33000</v>
      </c>
      <c r="EY44" s="382">
        <f t="shared" si="86"/>
        <v>157.65977184485533</v>
      </c>
      <c r="EZ44" s="382">
        <f t="shared" si="87"/>
        <v>167.7778100947119</v>
      </c>
      <c r="FA44" s="382">
        <f t="shared" si="88"/>
        <v>177.97428365930648</v>
      </c>
      <c r="FB44" s="382">
        <f t="shared" si="89"/>
        <v>188.24880991820692</v>
      </c>
      <c r="FC44" s="382">
        <f t="shared" si="90"/>
        <v>198.60085845962561</v>
      </c>
      <c r="FD44" s="382">
        <f t="shared" si="91"/>
        <v>209.02975620450653</v>
      </c>
      <c r="FE44" s="382">
        <f t="shared" si="92"/>
        <v>219.53469381046563</v>
      </c>
      <c r="FF44" s="382">
        <f t="shared" si="93"/>
        <v>230.1147332266724</v>
      </c>
      <c r="FG44" s="382">
        <f t="shared" si="94"/>
        <v>240.76881625169571</v>
      </c>
      <c r="FH44" s="382">
        <f t="shared" si="95"/>
        <v>251.49577393221384</v>
      </c>
      <c r="FI44" s="382">
        <f t="shared" si="96"/>
        <v>262.29433663151053</v>
      </c>
      <c r="FJ44" s="382">
        <f t="shared" si="97"/>
        <v>273.16314459284479</v>
      </c>
      <c r="FK44" s="382">
        <f t="shared" si="98"/>
        <v>284.10075882384967</v>
      </c>
      <c r="FL44" s="382">
        <f t="shared" si="99"/>
        <v>295.10567213366221</v>
      </c>
      <c r="FM44" s="382">
        <f t="shared" si="100"/>
        <v>306.17632016394316</v>
      </c>
      <c r="FN44" s="382">
        <f t="shared" si="101"/>
        <v>317.31109226761475</v>
      </c>
      <c r="FO44" s="382">
        <f t="shared" si="102"/>
        <v>328.50834210430276</v>
      </c>
      <c r="FP44" s="382">
        <f t="shared" si="103"/>
        <v>339.76639783836066</v>
      </c>
      <c r="FQ44" s="382">
        <f t="shared" si="104"/>
        <v>351.08357184323404</v>
      </c>
      <c r="FR44" s="382">
        <f t="shared" si="105"/>
        <v>362.45816983414863</v>
      </c>
      <c r="FS44" s="382">
        <f t="shared" si="106"/>
        <v>373.88849936903767</v>
      </c>
      <c r="FT44" s="382">
        <f t="shared" si="107"/>
        <v>385.37287767481394</v>
      </c>
      <c r="FU44" s="382">
        <f t="shared" si="108"/>
        <v>396.90963877209356</v>
      </c>
      <c r="FV44" s="382">
        <f t="shared" si="109"/>
        <v>408.49713988603537</v>
      </c>
      <c r="FW44" s="382">
        <f t="shared" si="110"/>
        <v>420.13376714385026</v>
      </c>
      <c r="FX44" s="382">
        <f t="shared" si="111"/>
        <v>431.81794057066907</v>
      </c>
      <c r="FY44" s="382">
        <f t="shared" si="112"/>
        <v>443.54811840478982</v>
      </c>
      <c r="FZ44" s="382">
        <f t="shared" si="113"/>
        <v>455.32280076091911</v>
      </c>
      <c r="GA44" s="382">
        <f t="shared" si="114"/>
        <v>467.14053267591947</v>
      </c>
      <c r="GB44" s="382">
        <f t="shared" si="115"/>
        <v>478.99990657595828</v>
      </c>
      <c r="GC44" s="382">
        <f t="shared" si="116"/>
        <v>490.89956420690964</v>
      </c>
      <c r="GD44" s="382">
        <f t="shared" si="117"/>
        <v>502.83819807161149</v>
      </c>
      <c r="GE44" s="382">
        <f t="shared" si="118"/>
        <v>514.8145524182537</v>
      </c>
      <c r="GF44" s="382">
        <f t="shared" si="119"/>
        <v>526.82742382395622</v>
      </c>
      <c r="GG44" s="382">
        <f t="shared" si="120"/>
        <v>538.87566141665877</v>
      </c>
      <c r="GH44" s="382">
        <f t="shared" si="121"/>
        <v>550.958166776908</v>
      </c>
      <c r="GI44" s="382">
        <f t="shared" si="122"/>
        <v>563.07389355916666</v>
      </c>
      <c r="GJ44" s="382">
        <f t="shared" si="123"/>
        <v>575.22184686997048</v>
      </c>
      <c r="GK44" s="382">
        <f t="shared" si="124"/>
        <v>587.40108243775251</v>
      </c>
      <c r="GL44" s="382">
        <f t="shared" si="125"/>
        <v>599.61070560651592</v>
      </c>
      <c r="GM44" s="511"/>
      <c r="GN44" s="2"/>
      <c r="GO44" s="592">
        <v>33000</v>
      </c>
      <c r="GP44" s="477">
        <f t="shared" si="126"/>
        <v>8.1187734770357132</v>
      </c>
      <c r="GQ44" s="477">
        <f t="shared" si="127"/>
        <v>3.8531827754761001</v>
      </c>
      <c r="GR44" s="477">
        <f t="shared" si="128"/>
        <v>2.4334870606312298</v>
      </c>
      <c r="GS44" s="477">
        <f t="shared" si="129"/>
        <v>1.7253302709025775</v>
      </c>
      <c r="GT44" s="477">
        <f t="shared" si="130"/>
        <v>1.3018389709969311</v>
      </c>
      <c r="GU44" s="477">
        <f t="shared" si="131"/>
        <v>1.0207200206335825</v>
      </c>
      <c r="GV44" s="477">
        <f t="shared" si="132"/>
        <v>0.82098882920488925</v>
      </c>
      <c r="GW44" s="477">
        <f t="shared" si="133"/>
        <v>0.67215143436874869</v>
      </c>
      <c r="GX44" s="477">
        <f t="shared" si="134"/>
        <v>0.55726520853544381</v>
      </c>
      <c r="GY44" s="477">
        <f t="shared" si="135"/>
        <v>0.46616315379937662</v>
      </c>
      <c r="GZ44" s="477">
        <f t="shared" si="136"/>
        <v>0.3923740470808183</v>
      </c>
      <c r="HA44" s="477">
        <f t="shared" si="137"/>
        <v>0.33158252255856985</v>
      </c>
      <c r="HB44" s="477">
        <f t="shared" si="138"/>
        <v>0.28079989397576027</v>
      </c>
      <c r="HC44" s="477">
        <f t="shared" si="139"/>
        <v>0.23789034638413947</v>
      </c>
      <c r="HD44" s="477">
        <f t="shared" si="140"/>
        <v>0.20128665770557347</v>
      </c>
      <c r="HE44" s="477">
        <f t="shared" si="141"/>
        <v>0.16981253023976317</v>
      </c>
      <c r="HF44" s="477">
        <f t="shared" si="142"/>
        <v>0.1425676333240215</v>
      </c>
      <c r="HG44" s="477">
        <f t="shared" si="143"/>
        <v>0.11885096890537869</v>
      </c>
      <c r="HH44" s="477">
        <f t="shared" si="144"/>
        <v>9.8108440512595485E-2</v>
      </c>
      <c r="HI44" s="477">
        <f t="shared" si="145"/>
        <v>7.9896153927167923E-2</v>
      </c>
      <c r="HJ44" s="477">
        <f t="shared" si="146"/>
        <v>6.3854205183602533E-2</v>
      </c>
      <c r="HK44" s="477">
        <f t="shared" si="147"/>
        <v>4.968761859550741E-2</v>
      </c>
      <c r="HL44" s="477">
        <f t="shared" si="148"/>
        <v>3.7152258333246709E-2</v>
      </c>
      <c r="HM44" s="477">
        <f t="shared" si="149"/>
        <v>2.6044262600643422E-2</v>
      </c>
      <c r="HN44" s="477">
        <f t="shared" si="150"/>
        <v>1.619201379489783E-2</v>
      </c>
      <c r="HO44" s="477">
        <f t="shared" si="151"/>
        <v>7.4499616395999144E-3</v>
      </c>
      <c r="HP44" s="477">
        <f t="shared" si="152"/>
        <v>3.0618131501103894E-4</v>
      </c>
      <c r="HQ44" s="477">
        <f t="shared" si="153"/>
        <v>7.183215085533907E-3</v>
      </c>
      <c r="HR44" s="477">
        <f t="shared" si="154"/>
        <v>1.3273447083764734E-2</v>
      </c>
      <c r="HS44" s="477">
        <f t="shared" si="155"/>
        <v>1.8657088619124549E-2</v>
      </c>
      <c r="HT44" s="477">
        <f t="shared" si="156"/>
        <v>2.3404188262764334E-2</v>
      </c>
      <c r="HU44" s="477">
        <f t="shared" si="157"/>
        <v>2.7576203444847562E-2</v>
      </c>
      <c r="HV44" s="477">
        <f t="shared" si="158"/>
        <v>3.1227287064765557E-2</v>
      </c>
      <c r="HW44" s="477">
        <f t="shared" si="159"/>
        <v>3.440534781382136E-2</v>
      </c>
      <c r="HX44" s="477">
        <f t="shared" si="160"/>
        <v>3.7152929480815722E-2</v>
      </c>
      <c r="HY44" s="477">
        <f t="shared" si="161"/>
        <v>3.9507944440706225E-2</v>
      </c>
      <c r="HZ44" s="477">
        <f t="shared" si="162"/>
        <v>4.1504288907491672E-2</v>
      </c>
      <c r="IA44" s="477">
        <f t="shared" si="163"/>
        <v>4.317236171920668E-2</v>
      </c>
      <c r="IB44" s="477">
        <f t="shared" si="164"/>
        <v>4.4539503952552746E-2</v>
      </c>
      <c r="IC44" s="477">
        <f t="shared" si="165"/>
        <v>4.5630373201141716E-2</v>
      </c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  <c r="IT44" s="90"/>
      <c r="IU44" s="90"/>
      <c r="IV44" s="90"/>
      <c r="IW44" s="90"/>
      <c r="IX44" s="90"/>
      <c r="IY44" s="90"/>
      <c r="IZ44" s="90"/>
      <c r="JA44" s="90"/>
      <c r="JB44" s="90"/>
      <c r="JC44" s="90"/>
      <c r="JD44" s="90"/>
      <c r="JE44" s="90"/>
      <c r="JF44" s="90"/>
      <c r="JG44" s="90"/>
      <c r="JH44" s="90"/>
      <c r="JI44" s="90"/>
      <c r="JJ44" s="90"/>
      <c r="JK44" s="90"/>
      <c r="JL44" s="90"/>
      <c r="JM44" s="90"/>
      <c r="JN44" s="90"/>
      <c r="JO44" s="90"/>
      <c r="JP44" s="90"/>
      <c r="JQ44" s="90"/>
      <c r="JR44" s="90"/>
      <c r="JS44" s="90"/>
      <c r="JT44" s="90"/>
      <c r="JU44" s="90"/>
      <c r="JV44" s="90"/>
      <c r="JW44" s="90"/>
      <c r="JX44" s="90"/>
      <c r="JY44" s="90"/>
      <c r="JZ44" s="90"/>
      <c r="KA44" s="90"/>
      <c r="KB44" s="90"/>
      <c r="KC44" s="90"/>
      <c r="KD44" s="90"/>
      <c r="KE44" s="90"/>
      <c r="KF44" s="90"/>
      <c r="KG44" s="90"/>
      <c r="KH44" s="90"/>
      <c r="KI44" s="90"/>
      <c r="KJ44" s="90"/>
      <c r="KK44" s="90"/>
      <c r="KL44" s="90"/>
      <c r="KM44" s="90"/>
      <c r="KN44" s="90"/>
      <c r="KO44" s="90"/>
      <c r="KP44" s="90"/>
      <c r="KQ44" s="90"/>
      <c r="KR44" s="90"/>
      <c r="KS44" s="90"/>
      <c r="KT44" s="90"/>
      <c r="KU44" s="90"/>
      <c r="KV44" s="90"/>
      <c r="KW44" s="90"/>
      <c r="KX44" s="90"/>
      <c r="KY44" s="90"/>
    </row>
    <row r="45" spans="1:311">
      <c r="I45" s="384"/>
      <c r="J45" s="252"/>
      <c r="K45" s="499">
        <v>34000</v>
      </c>
      <c r="L45" s="382">
        <f t="shared" si="170"/>
        <v>10.363199999999999</v>
      </c>
      <c r="M45" s="502">
        <v>340</v>
      </c>
      <c r="N45" s="491">
        <f t="shared" si="166"/>
        <v>249.99006628637568</v>
      </c>
      <c r="O45" s="263">
        <f t="shared" si="167"/>
        <v>0.39444188540564801</v>
      </c>
      <c r="P45" s="383">
        <f t="shared" si="168"/>
        <v>-52.360800000000495</v>
      </c>
      <c r="Q45" s="383">
        <f>$Q$11-Konstanten!$C$33*K45</f>
        <v>220.78919999999948</v>
      </c>
      <c r="R45" s="382">
        <f t="shared" si="178"/>
        <v>579.02257261656268</v>
      </c>
      <c r="S45" s="263">
        <f t="shared" si="1"/>
        <v>0.24672101286590248</v>
      </c>
      <c r="T45" s="492">
        <f>O45/Konstanten!$C$22</f>
        <v>0.3219933758413453</v>
      </c>
      <c r="U45" s="492">
        <f t="shared" si="179"/>
        <v>0.7662300884955735</v>
      </c>
      <c r="V45" s="492"/>
      <c r="W45" s="592">
        <v>34000</v>
      </c>
      <c r="X45" s="410">
        <f t="shared" si="180"/>
        <v>3.0432830169957823E-2</v>
      </c>
      <c r="Y45" s="410">
        <f t="shared" si="180"/>
        <v>6.0849756645511496E-2</v>
      </c>
      <c r="Z45" s="410">
        <f t="shared" si="180"/>
        <v>9.1234972090135036E-2</v>
      </c>
      <c r="AA45" s="410">
        <f t="shared" si="180"/>
        <v>0.12157286038552534</v>
      </c>
      <c r="AB45" s="410">
        <f t="shared" si="180"/>
        <v>0.15184808854059512</v>
      </c>
      <c r="AC45" s="410">
        <f t="shared" si="180"/>
        <v>0.18204569428352474</v>
      </c>
      <c r="AD45" s="410">
        <f t="shared" si="180"/>
        <v>0.21215116809512968</v>
      </c>
      <c r="AE45" s="410">
        <f t="shared" si="180"/>
        <v>0.24215052860049013</v>
      </c>
      <c r="AF45" s="410">
        <f t="shared" si="180"/>
        <v>0.27203039041761828</v>
      </c>
      <c r="AG45" s="410">
        <f t="shared" si="180"/>
        <v>0.30177802376243607</v>
      </c>
      <c r="AH45" s="410">
        <f t="shared" si="180"/>
        <v>0.33138140531767102</v>
      </c>
      <c r="AI45" s="410">
        <f t="shared" si="180"/>
        <v>0.36082926008300181</v>
      </c>
      <c r="AJ45" s="410">
        <f t="shared" si="180"/>
        <v>0.39011109412606926</v>
      </c>
      <c r="AK45" s="410">
        <f t="shared" si="180"/>
        <v>0.41921721834308079</v>
      </c>
      <c r="AL45" s="410">
        <f t="shared" si="180"/>
        <v>0.44813876350799314</v>
      </c>
      <c r="AM45" s="410">
        <f t="shared" si="180"/>
        <v>0.47686768703656773</v>
      </c>
      <c r="AN45" s="410">
        <f t="shared" si="177"/>
        <v>0.50539677201350941</v>
      </c>
      <c r="AO45" s="410">
        <f t="shared" si="177"/>
        <v>0.53371961912633603</v>
      </c>
      <c r="AP45" s="410">
        <f t="shared" si="177"/>
        <v>0.56183063221836615</v>
      </c>
      <c r="AQ45" s="410">
        <f t="shared" si="177"/>
        <v>0.58972499821670299</v>
      </c>
      <c r="AR45" s="410">
        <f t="shared" si="177"/>
        <v>0.61739866221084916</v>
      </c>
      <c r="AS45" s="410">
        <f t="shared" si="177"/>
        <v>0.64484829845683855</v>
      </c>
      <c r="AT45" s="410">
        <f t="shared" si="177"/>
        <v>0.67207127806274336</v>
      </c>
      <c r="AU45" s="410">
        <f t="shared" si="177"/>
        <v>0.6990656340779845</v>
      </c>
      <c r="AV45" s="410">
        <f t="shared" si="177"/>
        <v>0.72583002466374558</v>
      </c>
      <c r="AW45" s="410">
        <f t="shared" si="177"/>
        <v>0.75236369496829258</v>
      </c>
      <c r="AX45" s="410">
        <f t="shared" si="177"/>
        <v>0.77866643827178139</v>
      </c>
      <c r="AY45" s="410">
        <f t="shared" si="177"/>
        <v>0.8047385569030151</v>
      </c>
      <c r="AZ45" s="410">
        <f t="shared" si="177"/>
        <v>0.83058082336723993</v>
      </c>
      <c r="BA45" s="410">
        <f t="shared" si="177"/>
        <v>0.85619444206192896</v>
      </c>
      <c r="BB45" s="410">
        <f t="shared" si="177"/>
        <v>0.88158101189729388</v>
      </c>
      <c r="BC45" s="410">
        <f t="shared" si="181"/>
        <v>0.90674249008172891</v>
      </c>
      <c r="BD45" s="410">
        <f t="shared" si="181"/>
        <v>0.93168115727984868</v>
      </c>
      <c r="BE45" s="410">
        <f t="shared" si="181"/>
        <v>0.9563995843028793</v>
      </c>
      <c r="BF45" s="410">
        <f t="shared" si="181"/>
        <v>0.98090060044836169</v>
      </c>
      <c r="BG45" s="410">
        <f t="shared" si="181"/>
        <v>1.0051872635680168</v>
      </c>
      <c r="BH45" s="410">
        <f t="shared" si="181"/>
        <v>1.0292628319097634</v>
      </c>
      <c r="BI45" s="410">
        <f t="shared" si="181"/>
        <v>1.0531307377514212</v>
      </c>
      <c r="BJ45" s="410">
        <f t="shared" si="181"/>
        <v>1.0767945628198305</v>
      </c>
      <c r="BK45" s="410">
        <f t="shared" si="181"/>
        <v>1.100258015469308</v>
      </c>
      <c r="BL45" s="253"/>
      <c r="BM45" s="521"/>
      <c r="BN45" s="592">
        <v>34000</v>
      </c>
      <c r="BO45" s="382">
        <f t="shared" si="6"/>
        <v>220.83009709933913</v>
      </c>
      <c r="BP45" s="382">
        <f t="shared" si="7"/>
        <v>220.95270291993225</v>
      </c>
      <c r="BQ45" s="382">
        <f t="shared" si="8"/>
        <v>221.15676191758982</v>
      </c>
      <c r="BR45" s="382">
        <f t="shared" si="9"/>
        <v>221.44185112576824</v>
      </c>
      <c r="BS45" s="382">
        <f t="shared" si="10"/>
        <v>221.80738449749074</v>
      </c>
      <c r="BT45" s="382">
        <f t="shared" si="11"/>
        <v>222.25261884931294</v>
      </c>
      <c r="BU45" s="382">
        <f t="shared" si="12"/>
        <v>222.77666127882583</v>
      </c>
      <c r="BV45" s="382">
        <f t="shared" si="13"/>
        <v>223.37847789896801</v>
      </c>
      <c r="BW45" s="382">
        <f t="shared" si="14"/>
        <v>224.05690370985076</v>
      </c>
      <c r="BX45" s="382">
        <f t="shared" si="15"/>
        <v>224.81065341249459</v>
      </c>
      <c r="BY45" s="382">
        <f t="shared" si="16"/>
        <v>225.63833295904647</v>
      </c>
      <c r="BZ45" s="382">
        <f t="shared" si="17"/>
        <v>226.53845163064798</v>
      </c>
      <c r="CA45" s="382">
        <f t="shared" si="18"/>
        <v>227.50943443677357</v>
      </c>
      <c r="CB45" s="382">
        <f t="shared" si="19"/>
        <v>228.54963463797347</v>
      </c>
      <c r="CC45" s="382">
        <f t="shared" si="20"/>
        <v>229.6573462067507</v>
      </c>
      <c r="CD45" s="382">
        <f t="shared" si="21"/>
        <v>230.83081605786401</v>
      </c>
      <c r="CE45" s="382">
        <f t="shared" si="22"/>
        <v>232.06825589872116</v>
      </c>
      <c r="CF45" s="382">
        <f t="shared" si="23"/>
        <v>233.36785357174503</v>
      </c>
      <c r="CG45" s="382">
        <f t="shared" si="24"/>
        <v>234.72778378273429</v>
      </c>
      <c r="CH45" s="382">
        <f t="shared" si="25"/>
        <v>236.14621813147849</v>
      </c>
      <c r="CI45" s="382">
        <f t="shared" si="26"/>
        <v>237.62133438249074</v>
      </c>
      <c r="CJ45" s="382">
        <f t="shared" si="27"/>
        <v>239.15132493413245</v>
      </c>
      <c r="CK45" s="382">
        <f t="shared" si="28"/>
        <v>240.73440446313603</v>
      </c>
      <c r="CL45" s="382">
        <f t="shared" si="29"/>
        <v>242.36881673830564</v>
      </c>
      <c r="CM45" s="382">
        <f t="shared" si="30"/>
        <v>244.05284061177505</v>
      </c>
      <c r="CN45" s="382">
        <f t="shared" si="31"/>
        <v>245.78479520855976</v>
      </c>
      <c r="CO45" s="382">
        <f t="shared" si="32"/>
        <v>247.56304434526015</v>
      </c>
      <c r="CP45" s="382">
        <f t="shared" si="33"/>
        <v>249.38600021676018</v>
      </c>
      <c r="CQ45" s="382">
        <f t="shared" si="34"/>
        <v>251.25212639573141</v>
      </c>
      <c r="CR45" s="382">
        <f t="shared" si="35"/>
        <v>253.15994019392585</v>
      </c>
      <c r="CS45" s="382">
        <f t="shared" si="36"/>
        <v>255.10801443677718</v>
      </c>
      <c r="CT45" s="382">
        <f t="shared" si="37"/>
        <v>257.09497870399599</v>
      </c>
      <c r="CU45" s="382">
        <f t="shared" si="38"/>
        <v>259.11952008882395</v>
      </c>
      <c r="CV45" s="382">
        <f t="shared" si="39"/>
        <v>261.18038352762773</v>
      </c>
      <c r="CW45" s="382">
        <f t="shared" si="40"/>
        <v>263.27637174977707</v>
      </c>
      <c r="CX45" s="382">
        <f t="shared" si="41"/>
        <v>265.40634489540616</v>
      </c>
      <c r="CY45" s="382">
        <f t="shared" si="42"/>
        <v>267.56921984591276</v>
      </c>
      <c r="CZ45" s="382">
        <f t="shared" si="43"/>
        <v>269.76396930899068</v>
      </c>
      <c r="DA45" s="382">
        <f t="shared" si="44"/>
        <v>271.98962069678379</v>
      </c>
      <c r="DB45" s="382">
        <f t="shared" si="45"/>
        <v>274.24525483245901</v>
      </c>
      <c r="DC45" s="521"/>
      <c r="DE45" s="2"/>
      <c r="DF45" s="592">
        <v>34000</v>
      </c>
      <c r="DG45" s="382">
        <f t="shared" si="46"/>
        <v>17.621295617011924</v>
      </c>
      <c r="DH45" s="382">
        <f t="shared" si="47"/>
        <v>35.23338263597585</v>
      </c>
      <c r="DI45" s="382">
        <f t="shared" si="48"/>
        <v>52.827108252230282</v>
      </c>
      <c r="DJ45" s="382">
        <f t="shared" si="49"/>
        <v>70.393430380781083</v>
      </c>
      <c r="DK45" s="382">
        <f t="shared" si="50"/>
        <v>87.923470873682973</v>
      </c>
      <c r="DL45" s="382">
        <f t="shared" si="51"/>
        <v>105.40856623781477</v>
      </c>
      <c r="DM45" s="382">
        <f t="shared" si="52"/>
        <v>122.84031513405083</v>
      </c>
      <c r="DN45" s="382">
        <f t="shared" si="53"/>
        <v>140.21062203071634</v>
      </c>
      <c r="DO45" s="382">
        <f t="shared" si="54"/>
        <v>157.51173648949728</v>
      </c>
      <c r="DP45" s="382">
        <f t="shared" si="55"/>
        <v>174.73628767806792</v>
      </c>
      <c r="DQ45" s="382">
        <f t="shared" si="56"/>
        <v>191.87731382432975</v>
      </c>
      <c r="DR45" s="382">
        <f t="shared" si="57"/>
        <v>208.92828644859051</v>
      </c>
      <c r="DS45" s="382">
        <f t="shared" si="58"/>
        <v>225.88312932713865</v>
      </c>
      <c r="DT45" s="382">
        <f t="shared" si="59"/>
        <v>242.73623225016991</v>
      </c>
      <c r="DU45" s="382">
        <f t="shared" si="60"/>
        <v>259.48245973560358</v>
      </c>
      <c r="DV45" s="382">
        <f t="shared" si="61"/>
        <v>276.11715494562333</v>
      </c>
      <c r="DW45" s="382">
        <f t="shared" si="62"/>
        <v>292.63613912336865</v>
      </c>
      <c r="DX45" s="382">
        <f t="shared" si="63"/>
        <v>309.03570692246308</v>
      </c>
      <c r="DY45" s="382">
        <f t="shared" si="64"/>
        <v>325.31261804186823</v>
      </c>
      <c r="DZ45" s="382">
        <f t="shared" si="65"/>
        <v>341.46408560373322</v>
      </c>
      <c r="EA45" s="382">
        <f t="shared" si="66"/>
        <v>357.48776172335005</v>
      </c>
      <c r="EB45" s="382">
        <f t="shared" si="67"/>
        <v>373.38172071989169</v>
      </c>
      <c r="EC45" s="382">
        <f t="shared" si="68"/>
        <v>389.1444404055909</v>
      </c>
      <c r="ED45" s="382">
        <f t="shared" si="69"/>
        <v>404.77478187166321</v>
      </c>
      <c r="EE45" s="382">
        <f t="shared" si="70"/>
        <v>420.27196816314512</v>
      </c>
      <c r="EF45" s="382">
        <f t="shared" si="71"/>
        <v>435.63556220384362</v>
      </c>
      <c r="EG45" s="382">
        <f t="shared" si="72"/>
        <v>450.86544429830275</v>
      </c>
      <c r="EH45" s="382">
        <f t="shared" si="73"/>
        <v>465.9617895017239</v>
      </c>
      <c r="EI45" s="382">
        <f t="shared" si="74"/>
        <v>480.9250451120821</v>
      </c>
      <c r="EJ45" s="382">
        <f t="shared" si="75"/>
        <v>495.75590850270061</v>
      </c>
      <c r="EK45" s="382">
        <f t="shared" si="76"/>
        <v>510.45530547868367</v>
      </c>
      <c r="EL45" s="382">
        <f t="shared" si="77"/>
        <v>525.02436930787076</v>
      </c>
      <c r="EM45" s="382">
        <f t="shared" si="78"/>
        <v>539.46442054655438</v>
      </c>
      <c r="EN45" s="382">
        <f t="shared" si="79"/>
        <v>553.77694775246425</v>
      </c>
      <c r="EO45" s="382">
        <f t="shared" si="80"/>
        <v>567.96358915274141</v>
      </c>
      <c r="EP45" s="382">
        <f t="shared" si="81"/>
        <v>582.02611531255593</v>
      </c>
      <c r="EQ45" s="382">
        <f t="shared" si="82"/>
        <v>595.96641283099996</v>
      </c>
      <c r="ER45" s="382">
        <f t="shared" si="83"/>
        <v>609.78646907440645</v>
      </c>
      <c r="ES45" s="382">
        <f t="shared" si="84"/>
        <v>623.48835794346519</v>
      </c>
      <c r="ET45" s="382">
        <f t="shared" si="85"/>
        <v>637.07422665903255</v>
      </c>
      <c r="EU45" s="521"/>
      <c r="EV45" s="522"/>
      <c r="EW45" s="537">
        <f t="shared" si="169"/>
        <v>340.00000000000006</v>
      </c>
      <c r="EX45" s="601">
        <v>34000</v>
      </c>
      <c r="EY45" s="382">
        <f t="shared" si="86"/>
        <v>161.68009709933921</v>
      </c>
      <c r="EZ45" s="382">
        <f t="shared" si="87"/>
        <v>171.80270291993233</v>
      </c>
      <c r="FA45" s="382">
        <f t="shared" si="88"/>
        <v>182.0067619175899</v>
      </c>
      <c r="FB45" s="382">
        <f t="shared" si="89"/>
        <v>192.29185112576832</v>
      </c>
      <c r="FC45" s="382">
        <f t="shared" si="90"/>
        <v>202.65738449749082</v>
      </c>
      <c r="FD45" s="382">
        <f t="shared" si="91"/>
        <v>213.10261884931302</v>
      </c>
      <c r="FE45" s="382">
        <f t="shared" si="92"/>
        <v>223.62666127882591</v>
      </c>
      <c r="FF45" s="382">
        <f t="shared" si="93"/>
        <v>234.22847789896809</v>
      </c>
      <c r="FG45" s="382">
        <f t="shared" si="94"/>
        <v>244.90690370985084</v>
      </c>
      <c r="FH45" s="382">
        <f t="shared" si="95"/>
        <v>255.66065341249467</v>
      </c>
      <c r="FI45" s="382">
        <f t="shared" si="96"/>
        <v>266.48833295904655</v>
      </c>
      <c r="FJ45" s="382">
        <f t="shared" si="97"/>
        <v>277.38845163064809</v>
      </c>
      <c r="FK45" s="382">
        <f t="shared" si="98"/>
        <v>288.35943443677365</v>
      </c>
      <c r="FL45" s="382">
        <f t="shared" si="99"/>
        <v>299.39963463797358</v>
      </c>
      <c r="FM45" s="382">
        <f t="shared" si="100"/>
        <v>310.50734620675075</v>
      </c>
      <c r="FN45" s="382">
        <f t="shared" si="101"/>
        <v>321.68081605786409</v>
      </c>
      <c r="FO45" s="382">
        <f t="shared" si="102"/>
        <v>332.91825589872121</v>
      </c>
      <c r="FP45" s="382">
        <f t="shared" si="103"/>
        <v>344.21785357174508</v>
      </c>
      <c r="FQ45" s="382">
        <f t="shared" si="104"/>
        <v>355.5777837827344</v>
      </c>
      <c r="FR45" s="382">
        <f t="shared" si="105"/>
        <v>366.9962181314786</v>
      </c>
      <c r="FS45" s="382">
        <f t="shared" si="106"/>
        <v>378.4713343824908</v>
      </c>
      <c r="FT45" s="382">
        <f t="shared" si="107"/>
        <v>390.00132493413253</v>
      </c>
      <c r="FU45" s="382">
        <f t="shared" si="108"/>
        <v>401.58440446313614</v>
      </c>
      <c r="FV45" s="382">
        <f t="shared" si="109"/>
        <v>413.21881673830569</v>
      </c>
      <c r="FW45" s="382">
        <f t="shared" si="110"/>
        <v>424.9028406117751</v>
      </c>
      <c r="FX45" s="382">
        <f t="shared" si="111"/>
        <v>436.63479520855981</v>
      </c>
      <c r="FY45" s="382">
        <f t="shared" si="112"/>
        <v>448.41304434526023</v>
      </c>
      <c r="FZ45" s="382">
        <f t="shared" si="113"/>
        <v>460.23600021676026</v>
      </c>
      <c r="GA45" s="382">
        <f t="shared" si="114"/>
        <v>472.10212639573149</v>
      </c>
      <c r="GB45" s="382">
        <f t="shared" si="115"/>
        <v>484.0099401939259</v>
      </c>
      <c r="GC45" s="382">
        <f t="shared" si="116"/>
        <v>495.9580144367772</v>
      </c>
      <c r="GD45" s="382">
        <f t="shared" si="117"/>
        <v>507.94497870399601</v>
      </c>
      <c r="GE45" s="382">
        <f t="shared" si="118"/>
        <v>519.96952008882397</v>
      </c>
      <c r="GF45" s="382">
        <f t="shared" si="119"/>
        <v>532.03038352762769</v>
      </c>
      <c r="GG45" s="382">
        <f t="shared" si="120"/>
        <v>544.12637174977704</v>
      </c>
      <c r="GH45" s="382">
        <f t="shared" si="121"/>
        <v>556.25634489540619</v>
      </c>
      <c r="GI45" s="382">
        <f t="shared" si="122"/>
        <v>568.41921984591272</v>
      </c>
      <c r="GJ45" s="382">
        <f t="shared" si="123"/>
        <v>580.6139693089907</v>
      </c>
      <c r="GK45" s="382">
        <f t="shared" si="124"/>
        <v>592.83962069678387</v>
      </c>
      <c r="GL45" s="382">
        <f t="shared" si="125"/>
        <v>605.09525483245898</v>
      </c>
      <c r="GM45" s="511"/>
      <c r="GN45" s="2"/>
      <c r="GO45" s="592">
        <v>34000</v>
      </c>
      <c r="GP45" s="477">
        <f t="shared" si="126"/>
        <v>8.1752672796233128</v>
      </c>
      <c r="GQ45" s="477">
        <f t="shared" si="127"/>
        <v>3.8761342246063326</v>
      </c>
      <c r="GR45" s="477">
        <f t="shared" si="128"/>
        <v>2.4453288839618783</v>
      </c>
      <c r="GS45" s="477">
        <f t="shared" si="129"/>
        <v>1.731673255381913</v>
      </c>
      <c r="GT45" s="477">
        <f t="shared" si="130"/>
        <v>1.304929303674131</v>
      </c>
      <c r="GU45" s="477">
        <f t="shared" si="131"/>
        <v>1.0216821692510942</v>
      </c>
      <c r="GV45" s="477">
        <f t="shared" si="132"/>
        <v>0.82046635939341972</v>
      </c>
      <c r="GW45" s="477">
        <f t="shared" si="133"/>
        <v>0.67054731308199322</v>
      </c>
      <c r="GX45" s="477">
        <f t="shared" si="134"/>
        <v>0.55484860473353348</v>
      </c>
      <c r="GY45" s="477">
        <f t="shared" si="135"/>
        <v>0.4631228396217324</v>
      </c>
      <c r="GZ45" s="477">
        <f t="shared" si="136"/>
        <v>0.38884752786890553</v>
      </c>
      <c r="HA45" s="477">
        <f t="shared" si="137"/>
        <v>0.32767303243499812</v>
      </c>
      <c r="HB45" s="477">
        <f t="shared" si="138"/>
        <v>0.27658685841540986</v>
      </c>
      <c r="HC45" s="477">
        <f t="shared" si="139"/>
        <v>0.23343611236992828</v>
      </c>
      <c r="HD45" s="477">
        <f t="shared" si="140"/>
        <v>0.19664098499427801</v>
      </c>
      <c r="HE45" s="477">
        <f t="shared" si="141"/>
        <v>0.16501568372748796</v>
      </c>
      <c r="HF45" s="477">
        <f t="shared" si="142"/>
        <v>0.1376525705130717</v>
      </c>
      <c r="HG45" s="477">
        <f t="shared" si="143"/>
        <v>0.11384492426342561</v>
      </c>
      <c r="HH45" s="477">
        <f t="shared" si="144"/>
        <v>9.3034097241721472E-2</v>
      </c>
      <c r="HI45" s="477">
        <f t="shared" si="145"/>
        <v>7.4772526904557809E-2</v>
      </c>
      <c r="HJ45" s="477">
        <f t="shared" si="146"/>
        <v>5.8697317519303939E-2</v>
      </c>
      <c r="HK45" s="477">
        <f t="shared" si="147"/>
        <v>4.451102796944028E-2</v>
      </c>
      <c r="HL45" s="477">
        <f t="shared" si="148"/>
        <v>3.1967472141139992E-2</v>
      </c>
      <c r="HM45" s="477">
        <f t="shared" si="149"/>
        <v>2.0861069525126012E-2</v>
      </c>
      <c r="HN45" s="477">
        <f t="shared" si="150"/>
        <v>1.1018751664237408E-2</v>
      </c>
      <c r="HO45" s="477">
        <f t="shared" si="151"/>
        <v>2.2937360753129358E-3</v>
      </c>
      <c r="HP45" s="477">
        <f t="shared" si="152"/>
        <v>5.4393167275422257E-3</v>
      </c>
      <c r="HQ45" s="477">
        <f t="shared" si="153"/>
        <v>1.2288109055222126E-2</v>
      </c>
      <c r="HR45" s="477">
        <f t="shared" si="154"/>
        <v>1.8345725193609715E-2</v>
      </c>
      <c r="HS45" s="477">
        <f t="shared" si="155"/>
        <v>2.3693047540775242E-2</v>
      </c>
      <c r="HT45" s="477">
        <f t="shared" si="156"/>
        <v>2.8400705970352311E-2</v>
      </c>
      <c r="HU45" s="477">
        <f t="shared" si="157"/>
        <v>3.2530662579320205E-2</v>
      </c>
      <c r="HV45" s="477">
        <f t="shared" si="158"/>
        <v>3.6137509194729273E-2</v>
      </c>
      <c r="HW45" s="477">
        <f t="shared" si="159"/>
        <v>3.9269536792920418E-2</v>
      </c>
      <c r="HX45" s="477">
        <f t="shared" si="160"/>
        <v>4.1969622451543932E-2</v>
      </c>
      <c r="HY45" s="477">
        <f t="shared" si="161"/>
        <v>4.4275969306482109E-2</v>
      </c>
      <c r="HZ45" s="477">
        <f t="shared" si="162"/>
        <v>4.6222727308122442E-2</v>
      </c>
      <c r="IA45" s="477">
        <f t="shared" si="163"/>
        <v>4.7840516713492549E-2</v>
      </c>
      <c r="IB45" s="477">
        <f t="shared" si="164"/>
        <v>4.9156871746208926E-2</v>
      </c>
      <c r="IC45" s="477">
        <f t="shared" si="165"/>
        <v>5.0196618366244131E-2</v>
      </c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</row>
    <row r="46" spans="1:311" s="80" customFormat="1">
      <c r="A46" s="173"/>
      <c r="B46" s="182"/>
      <c r="C46" s="91"/>
      <c r="D46" s="189"/>
      <c r="E46" s="91"/>
      <c r="F46" s="116"/>
      <c r="G46" s="116"/>
      <c r="H46" s="116"/>
      <c r="I46" s="384"/>
      <c r="J46" s="252"/>
      <c r="K46" s="499">
        <v>35000</v>
      </c>
      <c r="L46" s="382">
        <f t="shared" si="170"/>
        <v>10.667999999999999</v>
      </c>
      <c r="M46" s="502">
        <v>350</v>
      </c>
      <c r="N46" s="491">
        <f t="shared" si="166"/>
        <v>238.42288543712669</v>
      </c>
      <c r="O46" s="263">
        <f t="shared" si="167"/>
        <v>0.37959706274688054</v>
      </c>
      <c r="P46" s="383">
        <f t="shared" si="168"/>
        <v>-54.342000000000496</v>
      </c>
      <c r="Q46" s="383">
        <f>$Q$11-Konstanten!$C$33*K46</f>
        <v>218.80799999999948</v>
      </c>
      <c r="R46" s="382">
        <f t="shared" si="178"/>
        <v>576.4188570052205</v>
      </c>
      <c r="S46" s="263">
        <f t="shared" si="1"/>
        <v>0.23530509295546675</v>
      </c>
      <c r="T46" s="492">
        <f>O46/Konstanten!$C$22</f>
        <v>0.30987515326275961</v>
      </c>
      <c r="U46" s="492">
        <f t="shared" si="179"/>
        <v>0.75935450286309036</v>
      </c>
      <c r="V46" s="492"/>
      <c r="W46" s="592">
        <v>35000</v>
      </c>
      <c r="X46" s="410">
        <f t="shared" si="180"/>
        <v>3.1162142552730792E-2</v>
      </c>
      <c r="Y46" s="410">
        <f t="shared" si="180"/>
        <v>6.230695266539394E-2</v>
      </c>
      <c r="Z46" s="410">
        <f t="shared" si="180"/>
        <v>9.3417208128779031E-2</v>
      </c>
      <c r="AA46" s="410">
        <f t="shared" si="180"/>
        <v>0.12447590539210712</v>
      </c>
      <c r="AB46" s="410">
        <f t="shared" si="180"/>
        <v>0.15546636443993439</v>
      </c>
      <c r="AC46" s="410">
        <f t="shared" si="180"/>
        <v>0.18637232848201279</v>
      </c>
      <c r="AD46" s="410">
        <f t="shared" si="180"/>
        <v>0.21717805697681292</v>
      </c>
      <c r="AE46" s="410">
        <f t="shared" si="180"/>
        <v>0.24786841070879045</v>
      </c>
      <c r="AF46" s="410">
        <f t="shared" si="180"/>
        <v>0.27842892786787043</v>
      </c>
      <c r="AG46" s="410">
        <f t="shared" si="180"/>
        <v>0.30884589032952015</v>
      </c>
      <c r="AH46" s="410">
        <f t="shared" si="180"/>
        <v>0.3391063795924244</v>
      </c>
      <c r="AI46" s="410">
        <f t="shared" si="180"/>
        <v>0.3691983220886379</v>
      </c>
      <c r="AJ46" s="410">
        <f t="shared" si="180"/>
        <v>0.39911052382800083</v>
      </c>
      <c r="AK46" s="410">
        <f t="shared" si="180"/>
        <v>0.42883269456669515</v>
      </c>
      <c r="AL46" s="410">
        <f t="shared" si="180"/>
        <v>0.45835546189249082</v>
      </c>
      <c r="AM46" s="410">
        <f t="shared" si="180"/>
        <v>0.48767037579165817</v>
      </c>
      <c r="AN46" s="410">
        <f t="shared" si="177"/>
        <v>0.51676990440207138</v>
      </c>
      <c r="AO46" s="410">
        <f t="shared" si="177"/>
        <v>0.5456474217627626</v>
      </c>
      <c r="AP46" s="410">
        <f t="shared" si="177"/>
        <v>0.57429718844261213</v>
      </c>
      <c r="AQ46" s="410">
        <f t="shared" si="177"/>
        <v>0.60271432597197827</v>
      </c>
      <c r="AR46" s="410">
        <f t="shared" si="177"/>
        <v>0.63089478601364946</v>
      </c>
      <c r="AS46" s="410">
        <f t="shared" si="177"/>
        <v>0.65883531519754579</v>
      </c>
      <c r="AT46" s="410">
        <f t="shared" si="177"/>
        <v>0.68653341651059241</v>
      </c>
      <c r="AU46" s="410">
        <f t="shared" si="177"/>
        <v>0.71398730808389954</v>
      </c>
      <c r="AV46" s="410">
        <f t="shared" si="177"/>
        <v>0.74119588015737981</v>
      </c>
      <c r="AW46" s="410">
        <f t="shared" si="177"/>
        <v>0.76815865093145252</v>
      </c>
      <c r="AX46" s="410">
        <f t="shared" si="177"/>
        <v>0.79487572193964884</v>
      </c>
      <c r="AY46" s="410">
        <f t="shared" si="177"/>
        <v>0.82134773349811274</v>
      </c>
      <c r="AZ46" s="410">
        <f t="shared" si="177"/>
        <v>0.84757582071025184</v>
      </c>
      <c r="BA46" s="410">
        <f t="shared" si="177"/>
        <v>0.8735615704297035</v>
      </c>
      <c r="BB46" s="410">
        <f t="shared" si="177"/>
        <v>0.89930697951329241</v>
      </c>
      <c r="BC46" s="410">
        <f t="shared" si="181"/>
        <v>0.92481441462948522</v>
      </c>
      <c r="BD46" s="410">
        <f t="shared" si="181"/>
        <v>0.95008657382726314</v>
      </c>
      <c r="BE46" s="410">
        <f t="shared" si="181"/>
        <v>0.97512645001595744</v>
      </c>
      <c r="BF46" s="410">
        <f t="shared" si="181"/>
        <v>0.99993729645867779</v>
      </c>
      <c r="BG46" s="410">
        <f t="shared" si="181"/>
        <v>1.0245225943400673</v>
      </c>
      <c r="BH46" s="410">
        <f t="shared" si="181"/>
        <v>1.0488860224335055</v>
      </c>
      <c r="BI46" s="410">
        <f t="shared" si="181"/>
        <v>1.0730314288627036</v>
      </c>
      <c r="BJ46" s="410">
        <f t="shared" si="181"/>
        <v>1.0969628049278364</v>
      </c>
      <c r="BK46" s="410">
        <f t="shared" si="181"/>
        <v>1.1206842609462779</v>
      </c>
      <c r="BL46" s="253"/>
      <c r="BM46" s="521"/>
      <c r="BN46" s="592">
        <v>35000</v>
      </c>
      <c r="BO46" s="382">
        <f t="shared" si="6"/>
        <v>218.85049597638823</v>
      </c>
      <c r="BP46" s="382">
        <f t="shared" si="7"/>
        <v>218.97788937334522</v>
      </c>
      <c r="BQ46" s="382">
        <f t="shared" si="8"/>
        <v>219.18989762697456</v>
      </c>
      <c r="BR46" s="382">
        <f t="shared" si="9"/>
        <v>219.48605321557568</v>
      </c>
      <c r="BS46" s="382">
        <f t="shared" si="10"/>
        <v>219.86570870272641</v>
      </c>
      <c r="BT46" s="382">
        <f t="shared" si="11"/>
        <v>220.32804363292101</v>
      </c>
      <c r="BU46" s="382">
        <f t="shared" si="12"/>
        <v>220.87207312308709</v>
      </c>
      <c r="BV46" s="382">
        <f t="shared" si="13"/>
        <v>221.49665795943264</v>
      </c>
      <c r="BW46" s="382">
        <f t="shared" si="14"/>
        <v>222.20051598241906</v>
      </c>
      <c r="BX46" s="382">
        <f t="shared" si="15"/>
        <v>222.98223452393131</v>
      </c>
      <c r="BY46" s="382">
        <f t="shared" si="16"/>
        <v>223.84028365014728</v>
      </c>
      <c r="BZ46" s="382">
        <f t="shared" si="17"/>
        <v>224.77302996104808</v>
      </c>
      <c r="CA46" s="382">
        <f t="shared" si="18"/>
        <v>225.77875070241205</v>
      </c>
      <c r="CB46" s="382">
        <f t="shared" si="19"/>
        <v>226.85564795767493</v>
      </c>
      <c r="CC46" s="382">
        <f t="shared" si="20"/>
        <v>228.00186270415324</v>
      </c>
      <c r="CD46" s="382">
        <f t="shared" si="21"/>
        <v>229.2154885396204</v>
      </c>
      <c r="CE46" s="382">
        <f t="shared" si="22"/>
        <v>230.49458490984298</v>
      </c>
      <c r="CF46" s="382">
        <f t="shared" si="23"/>
        <v>231.83718969420272</v>
      </c>
      <c r="CG46" s="382">
        <f t="shared" si="24"/>
        <v>233.24133103379566</v>
      </c>
      <c r="CH46" s="382">
        <f t="shared" si="25"/>
        <v>234.70503831339943</v>
      </c>
      <c r="CI46" s="382">
        <f t="shared" si="26"/>
        <v>236.22635223456965</v>
      </c>
      <c r="CJ46" s="382">
        <f t="shared" si="27"/>
        <v>237.80333394120694</v>
      </c>
      <c r="CK46" s="382">
        <f t="shared" si="28"/>
        <v>239.43407318070513</v>
      </c>
      <c r="CL46" s="382">
        <f t="shared" si="29"/>
        <v>241.11669550295133</v>
      </c>
      <c r="CM46" s="382">
        <f t="shared" si="30"/>
        <v>242.84936851580892</v>
      </c>
      <c r="CN46" s="382">
        <f t="shared" si="31"/>
        <v>244.63030722925652</v>
      </c>
      <c r="CO46" s="382">
        <f t="shared" si="32"/>
        <v>246.4577785311412</v>
      </c>
      <c r="CP46" s="382">
        <f t="shared" si="33"/>
        <v>248.33010484571037</v>
      </c>
      <c r="CQ46" s="382">
        <f t="shared" si="34"/>
        <v>250.24566703190663</v>
      </c>
      <c r="CR46" s="382">
        <f t="shared" si="35"/>
        <v>252.20290658213838</v>
      </c>
      <c r="CS46" s="382">
        <f t="shared" si="36"/>
        <v>254.20032718411065</v>
      </c>
      <c r="CT46" s="382">
        <f t="shared" si="37"/>
        <v>256.23649570864524</v>
      </c>
      <c r="CU46" s="382">
        <f t="shared" si="38"/>
        <v>258.31004268547218</v>
      </c>
      <c r="CV46" s="382">
        <f t="shared" si="39"/>
        <v>260.41966232701589</v>
      </c>
      <c r="CW46" s="382">
        <f t="shared" si="40"/>
        <v>262.5641121574705</v>
      </c>
      <c r="CX46" s="382">
        <f t="shared" si="41"/>
        <v>264.74221230114358</v>
      </c>
      <c r="CY46" s="382">
        <f t="shared" si="42"/>
        <v>266.95284448036745</v>
      </c>
      <c r="CZ46" s="382">
        <f t="shared" si="43"/>
        <v>269.19495076935056</v>
      </c>
      <c r="DA46" s="382">
        <f t="shared" si="44"/>
        <v>271.46753214632361</v>
      </c>
      <c r="DB46" s="382">
        <f t="shared" si="45"/>
        <v>273.76964688232289</v>
      </c>
      <c r="DC46" s="521"/>
      <c r="DD46" s="2"/>
      <c r="DE46" s="2"/>
      <c r="DF46" s="592">
        <v>35000</v>
      </c>
      <c r="DG46" s="382">
        <f t="shared" si="46"/>
        <v>17.962446592078827</v>
      </c>
      <c r="DH46" s="382">
        <f t="shared" si="47"/>
        <v>35.91490243886475</v>
      </c>
      <c r="DI46" s="382">
        <f t="shared" si="48"/>
        <v>53.847440334209601</v>
      </c>
      <c r="DJ46" s="382">
        <f t="shared" si="49"/>
        <v>71.750259110808358</v>
      </c>
      <c r="DK46" s="382">
        <f t="shared" si="50"/>
        <v>89.613744093224042</v>
      </c>
      <c r="DL46" s="382">
        <f t="shared" si="51"/>
        <v>107.42852456100331</v>
      </c>
      <c r="DM46" s="382">
        <f t="shared" si="52"/>
        <v>125.18552736918916</v>
      </c>
      <c r="DN46" s="382">
        <f t="shared" si="53"/>
        <v>142.87602598846155</v>
      </c>
      <c r="DO46" s="382">
        <f t="shared" si="54"/>
        <v>160.49168435878687</v>
      </c>
      <c r="DP46" s="382">
        <f t="shared" si="55"/>
        <v>178.02459509450168</v>
      </c>
      <c r="DQ46" s="382">
        <f t="shared" si="56"/>
        <v>195.46731172784371</v>
      </c>
      <c r="DR46" s="382">
        <f t="shared" si="57"/>
        <v>212.81287482657791</v>
      </c>
      <c r="DS46" s="382">
        <f t="shared" si="58"/>
        <v>230.05483196369107</v>
      </c>
      <c r="DT46" s="382">
        <f t="shared" si="59"/>
        <v>247.18725164860325</v>
      </c>
      <c r="DU46" s="382">
        <f t="shared" si="60"/>
        <v>264.20473144616949</v>
      </c>
      <c r="DV46" s="382">
        <f t="shared" si="61"/>
        <v>281.10240060913395</v>
      </c>
      <c r="DW46" s="382">
        <f t="shared" si="62"/>
        <v>297.87591763013904</v>
      </c>
      <c r="DX46" s="382">
        <f t="shared" si="63"/>
        <v>314.52146318033709</v>
      </c>
      <c r="DY46" s="382">
        <f t="shared" si="64"/>
        <v>331.03572894340221</v>
      </c>
      <c r="DZ46" s="382">
        <f t="shared" si="65"/>
        <v>347.41590287743958</v>
      </c>
      <c r="EA46" s="382">
        <f t="shared" si="66"/>
        <v>363.659651444541</v>
      </c>
      <c r="EB46" s="382">
        <f t="shared" si="67"/>
        <v>379.76509934084351</v>
      </c>
      <c r="EC46" s="382">
        <f t="shared" si="68"/>
        <v>395.73080724092466</v>
      </c>
      <c r="ED46" s="382">
        <f t="shared" si="69"/>
        <v>411.55574804195561</v>
      </c>
      <c r="EE46" s="382">
        <f t="shared" si="70"/>
        <v>427.23928205729527</v>
      </c>
      <c r="EF46" s="382">
        <f t="shared" si="71"/>
        <v>442.78113156858001</v>
      </c>
      <c r="EG46" s="382">
        <f t="shared" si="72"/>
        <v>458.18135510165183</v>
      </c>
      <c r="EH46" s="382">
        <f t="shared" si="73"/>
        <v>473.44032174681058</v>
      </c>
      <c r="EI46" s="382">
        <f t="shared" si="74"/>
        <v>488.55868579906507</v>
      </c>
      <c r="EJ46" s="382">
        <f t="shared" si="75"/>
        <v>503.53736195077511</v>
      </c>
      <c r="EK46" s="382">
        <f t="shared" si="76"/>
        <v>518.37750122786929</v>
      </c>
      <c r="EL46" s="382">
        <f t="shared" si="77"/>
        <v>533.08046782267991</v>
      </c>
      <c r="EM46" s="382">
        <f t="shared" si="78"/>
        <v>547.64781694151702</v>
      </c>
      <c r="EN46" s="382">
        <f t="shared" si="79"/>
        <v>562.08127375375648</v>
      </c>
      <c r="EO46" s="382">
        <f t="shared" si="80"/>
        <v>576.38271350160142</v>
      </c>
      <c r="EP46" s="382">
        <f t="shared" si="81"/>
        <v>590.55414280552475</v>
      </c>
      <c r="EQ46" s="382">
        <f t="shared" si="82"/>
        <v>604.59768217987335</v>
      </c>
      <c r="ER46" s="382">
        <f t="shared" si="83"/>
        <v>618.51554975571821</v>
      </c>
      <c r="ES46" s="382">
        <f t="shared" si="84"/>
        <v>632.31004619374414</v>
      </c>
      <c r="ET46" s="382">
        <f t="shared" si="85"/>
        <v>645.98354075839381</v>
      </c>
      <c r="EU46" s="521"/>
      <c r="EV46" s="522"/>
      <c r="EW46" s="537">
        <f t="shared" si="169"/>
        <v>350.00000000000006</v>
      </c>
      <c r="EX46" s="601">
        <v>35000</v>
      </c>
      <c r="EY46" s="382">
        <f t="shared" si="86"/>
        <v>165.70049597638831</v>
      </c>
      <c r="EZ46" s="382">
        <f t="shared" si="87"/>
        <v>175.8278893733453</v>
      </c>
      <c r="FA46" s="382">
        <f t="shared" si="88"/>
        <v>186.03989762697464</v>
      </c>
      <c r="FB46" s="382">
        <f t="shared" si="89"/>
        <v>196.33605321557576</v>
      </c>
      <c r="FC46" s="382">
        <f t="shared" si="90"/>
        <v>206.71570870272649</v>
      </c>
      <c r="FD46" s="382">
        <f t="shared" si="91"/>
        <v>217.17804363292109</v>
      </c>
      <c r="FE46" s="382">
        <f t="shared" si="92"/>
        <v>227.72207312308717</v>
      </c>
      <c r="FF46" s="382">
        <f t="shared" si="93"/>
        <v>238.34665795943272</v>
      </c>
      <c r="FG46" s="382">
        <f t="shared" si="94"/>
        <v>249.05051598241914</v>
      </c>
      <c r="FH46" s="382">
        <f t="shared" si="95"/>
        <v>259.83223452393139</v>
      </c>
      <c r="FI46" s="382">
        <f t="shared" si="96"/>
        <v>270.69028365014736</v>
      </c>
      <c r="FJ46" s="382">
        <f t="shared" si="97"/>
        <v>281.62302996104813</v>
      </c>
      <c r="FK46" s="382">
        <f t="shared" si="98"/>
        <v>292.62875070241216</v>
      </c>
      <c r="FL46" s="382">
        <f t="shared" si="99"/>
        <v>303.70564795767501</v>
      </c>
      <c r="FM46" s="382">
        <f t="shared" si="100"/>
        <v>314.85186270415329</v>
      </c>
      <c r="FN46" s="382">
        <f t="shared" si="101"/>
        <v>326.06548853962045</v>
      </c>
      <c r="FO46" s="382">
        <f t="shared" si="102"/>
        <v>337.34458490984309</v>
      </c>
      <c r="FP46" s="382">
        <f t="shared" si="103"/>
        <v>348.6871896942028</v>
      </c>
      <c r="FQ46" s="382">
        <f t="shared" si="104"/>
        <v>360.09133103379577</v>
      </c>
      <c r="FR46" s="382">
        <f t="shared" si="105"/>
        <v>371.55503831339951</v>
      </c>
      <c r="FS46" s="382">
        <f t="shared" si="106"/>
        <v>383.07635223456975</v>
      </c>
      <c r="FT46" s="382">
        <f t="shared" si="107"/>
        <v>394.65333394120705</v>
      </c>
      <c r="FU46" s="382">
        <f t="shared" si="108"/>
        <v>406.28407318070521</v>
      </c>
      <c r="FV46" s="382">
        <f t="shared" si="109"/>
        <v>417.96669550295144</v>
      </c>
      <c r="FW46" s="382">
        <f t="shared" si="110"/>
        <v>429.699368515809</v>
      </c>
      <c r="FX46" s="382">
        <f t="shared" si="111"/>
        <v>441.4803072292566</v>
      </c>
      <c r="FY46" s="382">
        <f t="shared" si="112"/>
        <v>453.30777853114125</v>
      </c>
      <c r="FZ46" s="382">
        <f t="shared" si="113"/>
        <v>465.18010484571045</v>
      </c>
      <c r="GA46" s="382">
        <f t="shared" si="114"/>
        <v>477.09566703190671</v>
      </c>
      <c r="GB46" s="382">
        <f t="shared" si="115"/>
        <v>489.05290658213846</v>
      </c>
      <c r="GC46" s="382">
        <f t="shared" si="116"/>
        <v>501.05032718411064</v>
      </c>
      <c r="GD46" s="382">
        <f t="shared" si="117"/>
        <v>513.08649570864532</v>
      </c>
      <c r="GE46" s="382">
        <f t="shared" si="118"/>
        <v>525.16004268547226</v>
      </c>
      <c r="GF46" s="382">
        <f t="shared" si="119"/>
        <v>537.26966232701591</v>
      </c>
      <c r="GG46" s="382">
        <f t="shared" si="120"/>
        <v>549.41411215747053</v>
      </c>
      <c r="GH46" s="382">
        <f t="shared" si="121"/>
        <v>561.5922123011436</v>
      </c>
      <c r="GI46" s="382">
        <f t="shared" si="122"/>
        <v>573.80284448036741</v>
      </c>
      <c r="GJ46" s="382">
        <f t="shared" si="123"/>
        <v>586.04495076935063</v>
      </c>
      <c r="GK46" s="382">
        <f t="shared" si="124"/>
        <v>598.31753214632363</v>
      </c>
      <c r="GL46" s="382">
        <f t="shared" si="125"/>
        <v>610.61964688232297</v>
      </c>
      <c r="GM46" s="511"/>
      <c r="GN46" s="2"/>
      <c r="GO46" s="592">
        <v>35000</v>
      </c>
      <c r="GP46" s="477">
        <f t="shared" si="126"/>
        <v>8.2248288743394102</v>
      </c>
      <c r="GQ46" s="477">
        <f t="shared" si="127"/>
        <v>3.8956805513433861</v>
      </c>
      <c r="GR46" s="477">
        <f t="shared" si="128"/>
        <v>2.4549441249630277</v>
      </c>
      <c r="GS46" s="477">
        <f t="shared" si="129"/>
        <v>1.7363811036885854</v>
      </c>
      <c r="GT46" s="477">
        <f t="shared" si="130"/>
        <v>1.306741123188456</v>
      </c>
      <c r="GU46" s="477">
        <f t="shared" si="131"/>
        <v>1.0216050115218374</v>
      </c>
      <c r="GV46" s="477">
        <f t="shared" si="132"/>
        <v>0.81907667690294406</v>
      </c>
      <c r="GW46" s="477">
        <f t="shared" si="133"/>
        <v>0.66820609903218631</v>
      </c>
      <c r="GX46" s="477">
        <f t="shared" si="134"/>
        <v>0.55179701040245022</v>
      </c>
      <c r="GY46" s="477">
        <f t="shared" si="135"/>
        <v>0.45952998452828026</v>
      </c>
      <c r="GZ46" s="477">
        <f t="shared" si="136"/>
        <v>0.38483658089614164</v>
      </c>
      <c r="HA46" s="477">
        <f t="shared" si="137"/>
        <v>0.32333642967110848</v>
      </c>
      <c r="HB46" s="477">
        <f t="shared" si="138"/>
        <v>0.27199567252991652</v>
      </c>
      <c r="HC46" s="477">
        <f t="shared" si="139"/>
        <v>0.22864608078339432</v>
      </c>
      <c r="HD46" s="477">
        <f t="shared" si="140"/>
        <v>0.19169653389913996</v>
      </c>
      <c r="HE46" s="477">
        <f t="shared" si="141"/>
        <v>0.15995269991666339</v>
      </c>
      <c r="HF46" s="477">
        <f t="shared" si="142"/>
        <v>0.13250036321738087</v>
      </c>
      <c r="HG46" s="477">
        <f t="shared" si="143"/>
        <v>0.10862764711951028</v>
      </c>
      <c r="HH46" s="477">
        <f t="shared" si="144"/>
        <v>8.7771800896335433E-2</v>
      </c>
      <c r="HI46" s="477">
        <f t="shared" si="145"/>
        <v>6.9481953002236821E-2</v>
      </c>
      <c r="HJ46" s="477">
        <f t="shared" si="146"/>
        <v>5.3392507837757334E-2</v>
      </c>
      <c r="HK46" s="477">
        <f t="shared" si="147"/>
        <v>3.9203798943623268E-2</v>
      </c>
      <c r="HL46" s="477">
        <f t="shared" si="148"/>
        <v>2.6667789686021629E-2</v>
      </c>
      <c r="HM46" s="477">
        <f t="shared" si="149"/>
        <v>1.5577348856131809E-2</v>
      </c>
      <c r="HN46" s="477">
        <f t="shared" si="150"/>
        <v>5.7580998794577532E-3</v>
      </c>
      <c r="HO46" s="477">
        <f t="shared" si="151"/>
        <v>2.9378495301169687E-3</v>
      </c>
      <c r="HP46" s="477">
        <f t="shared" si="152"/>
        <v>1.0636785011536164E-2</v>
      </c>
      <c r="HQ46" s="477">
        <f t="shared" si="153"/>
        <v>1.7447218839796219E-2</v>
      </c>
      <c r="HR46" s="477">
        <f t="shared" si="154"/>
        <v>2.3462931067144883E-2</v>
      </c>
      <c r="HS46" s="477">
        <f t="shared" si="155"/>
        <v>2.8765403449948206E-2</v>
      </c>
      <c r="HT46" s="477">
        <f t="shared" si="156"/>
        <v>3.3425783338814193E-2</v>
      </c>
      <c r="HU46" s="477">
        <f t="shared" si="157"/>
        <v>3.7506480392534743E-2</v>
      </c>
      <c r="HV46" s="477">
        <f t="shared" si="158"/>
        <v>4.1062474021413317E-2</v>
      </c>
      <c r="HW46" s="477">
        <f t="shared" si="159"/>
        <v>4.4142391119065011E-2</v>
      </c>
      <c r="HX46" s="477">
        <f t="shared" si="160"/>
        <v>4.6789400015647693E-2</v>
      </c>
      <c r="HY46" s="477">
        <f t="shared" si="161"/>
        <v>4.904195636795082E-2</v>
      </c>
      <c r="HZ46" s="477">
        <f t="shared" si="162"/>
        <v>5.0934428971800436E-2</v>
      </c>
      <c r="IA46" s="477">
        <f t="shared" si="163"/>
        <v>5.249762758461253E-2</v>
      </c>
      <c r="IB46" s="477">
        <f t="shared" si="164"/>
        <v>5.3759250310890953E-2</v>
      </c>
      <c r="IC46" s="477">
        <f t="shared" si="165"/>
        <v>5.4744264590012831E-2</v>
      </c>
      <c r="ID46"/>
      <c r="IE46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</row>
    <row r="47" spans="1:311">
      <c r="I47" s="384"/>
      <c r="J47" s="252"/>
      <c r="K47" s="499">
        <v>36000</v>
      </c>
      <c r="L47" s="382">
        <f t="shared" si="170"/>
        <v>10.972799999999999</v>
      </c>
      <c r="M47" s="502">
        <v>360</v>
      </c>
      <c r="N47" s="491">
        <f t="shared" si="166"/>
        <v>227.29295911886553</v>
      </c>
      <c r="O47" s="263">
        <f t="shared" si="167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178"/>
        <v>573.80332677922593</v>
      </c>
      <c r="S47" s="263">
        <f t="shared" si="1"/>
        <v>0.22432070971513993</v>
      </c>
      <c r="T47" s="492">
        <f>O47/Konstanten!$C$22</f>
        <v>0.29810896302679246</v>
      </c>
      <c r="U47" s="492">
        <f t="shared" si="179"/>
        <v>0.75247891723060734</v>
      </c>
      <c r="V47" s="492"/>
      <c r="W47" s="592">
        <v>36000</v>
      </c>
      <c r="X47" s="410">
        <f t="shared" si="180"/>
        <v>3.1915798003890626E-2</v>
      </c>
      <c r="Y47" s="410">
        <f t="shared" si="180"/>
        <v>6.381270905691562E-2</v>
      </c>
      <c r="Z47" s="410">
        <f t="shared" si="180"/>
        <v>9.5671972338590067E-2</v>
      </c>
      <c r="AA47" s="410">
        <f t="shared" si="180"/>
        <v>0.12747507711675871</v>
      </c>
      <c r="AB47" s="410">
        <f t="shared" si="180"/>
        <v>0.15920388243205494</v>
      </c>
      <c r="AC47" s="410">
        <f t="shared" si="180"/>
        <v>0.19084073054793646</v>
      </c>
      <c r="AD47" s="410">
        <f t="shared" si="180"/>
        <v>0.2223685524041514</v>
      </c>
      <c r="AE47" s="410">
        <f t="shared" si="180"/>
        <v>0.25377096356247791</v>
      </c>
      <c r="AF47" s="410">
        <f t="shared" si="180"/>
        <v>0.28503234942015315</v>
      </c>
      <c r="AG47" s="410">
        <f t="shared" si="180"/>
        <v>0.31613793877811142</v>
      </c>
      <c r="AH47" s="410">
        <f t="shared" si="180"/>
        <v>0.34707386517154898</v>
      </c>
      <c r="AI47" s="410">
        <f t="shared" si="180"/>
        <v>0.37782721568748545</v>
      </c>
      <c r="AJ47" s="410">
        <f t="shared" si="180"/>
        <v>0.40838606729445126</v>
      </c>
      <c r="AK47" s="410">
        <f t="shared" si="180"/>
        <v>0.4387395109839089</v>
      </c>
      <c r="AL47" s="410">
        <f t="shared" si="180"/>
        <v>0.46887766426331939</v>
      </c>
      <c r="AM47" s="410">
        <f t="shared" si="180"/>
        <v>0.49879167274131386</v>
      </c>
      <c r="AN47" s="410">
        <f t="shared" si="177"/>
        <v>0.52847370170369135</v>
      </c>
      <c r="AO47" s="410">
        <f t="shared" si="177"/>
        <v>0.55791691869437077</v>
      </c>
      <c r="AP47" s="410">
        <f t="shared" si="177"/>
        <v>0.58711546818923122</v>
      </c>
      <c r="AQ47" s="410">
        <f t="shared" si="177"/>
        <v>0.61606443948635614</v>
      </c>
      <c r="AR47" s="410">
        <f t="shared" si="177"/>
        <v>0.64475982893743233</v>
      </c>
      <c r="AS47" s="410">
        <f t="shared" si="177"/>
        <v>0.67319849761741679</v>
      </c>
      <c r="AT47" s="410">
        <f t="shared" si="177"/>
        <v>0.70137812547795986</v>
      </c>
      <c r="AU47" s="410">
        <f t="shared" si="177"/>
        <v>0.72929716296028979</v>
      </c>
      <c r="AV47" s="410">
        <f t="shared" si="177"/>
        <v>0.75695478096022473</v>
      </c>
      <c r="AW47" s="410">
        <f t="shared" si="177"/>
        <v>0.78435081994654898</v>
      </c>
      <c r="AX47" s="410">
        <f t="shared" si="177"/>
        <v>0.81148573893824949</v>
      </c>
      <c r="AY47" s="410">
        <f t="shared" si="177"/>
        <v>0.8383605649498056</v>
      </c>
      <c r="AZ47" s="410">
        <f t="shared" si="177"/>
        <v>0.86497684341931724</v>
      </c>
      <c r="BA47" s="410">
        <f t="shared" si="177"/>
        <v>0.89133659004452681</v>
      </c>
      <c r="BB47" s="410">
        <f t="shared" si="177"/>
        <v>0.9174422443677952</v>
      </c>
      <c r="BC47" s="410">
        <f t="shared" si="181"/>
        <v>0.94329662537441061</v>
      </c>
      <c r="BD47" s="410">
        <f t="shared" si="181"/>
        <v>0.9689028892995929</v>
      </c>
      <c r="BE47" s="410">
        <f t="shared" si="181"/>
        <v>0.9942644897784908</v>
      </c>
      <c r="BF47" s="410">
        <f t="shared" si="181"/>
        <v>1.019385140420574</v>
      </c>
      <c r="BG47" s="410">
        <f t="shared" si="181"/>
        <v>1.0442687798443453</v>
      </c>
      <c r="BH47" s="410">
        <f t="shared" si="181"/>
        <v>1.0689195391703756</v>
      </c>
      <c r="BI47" s="410">
        <f t="shared" si="181"/>
        <v>1.0933417119392075</v>
      </c>
      <c r="BJ47" s="410">
        <f t="shared" si="181"/>
        <v>1.1175397263954359</v>
      </c>
      <c r="BK47" s="410">
        <f t="shared" si="181"/>
        <v>1.1415181200594626</v>
      </c>
      <c r="BL47" s="253"/>
      <c r="BM47" s="521"/>
      <c r="BN47" s="592">
        <v>36000</v>
      </c>
      <c r="BO47" s="382">
        <f t="shared" si="6"/>
        <v>216.87097274330691</v>
      </c>
      <c r="BP47" s="382">
        <f t="shared" si="7"/>
        <v>217.00338642751117</v>
      </c>
      <c r="BQ47" s="382">
        <f t="shared" si="8"/>
        <v>217.22372861674091</v>
      </c>
      <c r="BR47" s="382">
        <f t="shared" si="9"/>
        <v>217.53148255903585</v>
      </c>
      <c r="BS47" s="382">
        <f t="shared" si="10"/>
        <v>217.92593304512303</v>
      </c>
      <c r="BT47" s="382">
        <f t="shared" si="11"/>
        <v>218.40617440933605</v>
      </c>
      <c r="BU47" s="382">
        <f t="shared" si="12"/>
        <v>218.97112048160633</v>
      </c>
      <c r="BV47" s="382">
        <f t="shared" si="13"/>
        <v>219.61951625884242</v>
      </c>
      <c r="BW47" s="382">
        <f t="shared" si="14"/>
        <v>220.3499510326036</v>
      </c>
      <c r="BX47" s="382">
        <f t="shared" si="15"/>
        <v>221.1608726886119</v>
      </c>
      <c r="BY47" s="382">
        <f t="shared" si="16"/>
        <v>222.05060288253406</v>
      </c>
      <c r="BZ47" s="382">
        <f t="shared" si="17"/>
        <v>223.01735279532767</v>
      </c>
      <c r="CA47" s="382">
        <f t="shared" si="18"/>
        <v>224.05923917947953</v>
      </c>
      <c r="CB47" s="382">
        <f t="shared" si="19"/>
        <v>225.17430042353161</v>
      </c>
      <c r="CC47" s="382">
        <f t="shared" si="20"/>
        <v>226.36051238496708</v>
      </c>
      <c r="CD47" s="382">
        <f t="shared" si="21"/>
        <v>227.61580376922919</v>
      </c>
      <c r="CE47" s="382">
        <f t="shared" si="22"/>
        <v>228.93807086376418</v>
      </c>
      <c r="CF47" s="382">
        <f t="shared" si="23"/>
        <v>230.32519146895669</v>
      </c>
      <c r="CG47" s="382">
        <f t="shared" si="24"/>
        <v>231.77503790122958</v>
      </c>
      <c r="CH47" s="382">
        <f t="shared" si="25"/>
        <v>233.28548897618944</v>
      </c>
      <c r="CI47" s="382">
        <f t="shared" si="26"/>
        <v>234.85444091048529</v>
      </c>
      <c r="CJ47" s="382">
        <f t="shared" si="27"/>
        <v>236.4798171092705</v>
      </c>
      <c r="CK47" s="382">
        <f t="shared" si="28"/>
        <v>238.15957683125251</v>
      </c>
      <c r="CL47" s="382">
        <f t="shared" si="29"/>
        <v>239.89172274499319</v>
      </c>
      <c r="CM47" s="382">
        <f t="shared" si="30"/>
        <v>241.67430740824403</v>
      </c>
      <c r="CN47" s="382">
        <f t="shared" si="31"/>
        <v>243.50543871671402</v>
      </c>
      <c r="CO47" s="382">
        <f t="shared" si="32"/>
        <v>245.38328437992632</v>
      </c>
      <c r="CP47" s="382">
        <f t="shared" si="33"/>
        <v>247.30607548999882</v>
      </c>
      <c r="CQ47" s="382">
        <f t="shared" si="34"/>
        <v>249.27210925457132</v>
      </c>
      <c r="CR47" s="382">
        <f t="shared" si="35"/>
        <v>251.27975096808879</v>
      </c>
      <c r="CS47" s="382">
        <f t="shared" si="36"/>
        <v>253.32743529656273</v>
      </c>
      <c r="CT47" s="382">
        <f t="shared" si="37"/>
        <v>255.41366695016274</v>
      </c>
      <c r="CU47" s="382">
        <f t="shared" si="38"/>
        <v>257.53702081585982</v>
      </c>
      <c r="CV47" s="382">
        <f t="shared" si="39"/>
        <v>259.69614161916394</v>
      </c>
      <c r="CW47" s="382">
        <f t="shared" si="40"/>
        <v>261.88974318007058</v>
      </c>
      <c r="CX47" s="382">
        <f t="shared" si="41"/>
        <v>264.11660732386201</v>
      </c>
      <c r="CY47" s="382">
        <f t="shared" si="42"/>
        <v>266.37558250264692</v>
      </c>
      <c r="CZ47" s="382">
        <f t="shared" si="43"/>
        <v>268.66558217859892</v>
      </c>
      <c r="DA47" s="382">
        <f t="shared" si="44"/>
        <v>270.98558301493546</v>
      </c>
      <c r="DB47" s="382">
        <f t="shared" si="45"/>
        <v>273.33462291586261</v>
      </c>
      <c r="DC47" s="521"/>
      <c r="DE47" s="2"/>
      <c r="DF47" s="592">
        <v>36000</v>
      </c>
      <c r="DG47" s="382">
        <f t="shared" si="46"/>
        <v>18.313391071446219</v>
      </c>
      <c r="DH47" s="382">
        <f t="shared" si="47"/>
        <v>36.615944747653025</v>
      </c>
      <c r="DI47" s="382">
        <f t="shared" si="48"/>
        <v>54.896896007413062</v>
      </c>
      <c r="DJ47" s="382">
        <f t="shared" si="49"/>
        <v>73.145623331034514</v>
      </c>
      <c r="DK47" s="382">
        <f t="shared" si="50"/>
        <v>91.351717375681886</v>
      </c>
      <c r="DL47" s="382">
        <f t="shared" si="51"/>
        <v>109.5050460733838</v>
      </c>
      <c r="DM47" s="382">
        <f t="shared" si="52"/>
        <v>127.59581514058272</v>
      </c>
      <c r="DN47" s="382">
        <f t="shared" si="53"/>
        <v>145.61462313211956</v>
      </c>
      <c r="DO47" s="382">
        <f t="shared" si="54"/>
        <v>163.55251033698264</v>
      </c>
      <c r="DP47" s="382">
        <f t="shared" si="55"/>
        <v>181.4010009920076</v>
      </c>
      <c r="DQ47" s="382">
        <f t="shared" si="56"/>
        <v>199.15213847355932</v>
      </c>
      <c r="DR47" s="382">
        <f t="shared" si="57"/>
        <v>216.7985133092113</v>
      </c>
      <c r="DS47" s="382">
        <f t="shared" si="58"/>
        <v>234.33328402384097</v>
      </c>
      <c r="DT47" s="382">
        <f t="shared" si="59"/>
        <v>251.75019099205767</v>
      </c>
      <c r="DU47" s="382">
        <f t="shared" si="60"/>
        <v>269.04356360676564</v>
      </c>
      <c r="DV47" s="382">
        <f t="shared" si="61"/>
        <v>286.20832118874085</v>
      </c>
      <c r="DW47" s="382">
        <f t="shared" si="62"/>
        <v>303.23996815291036</v>
      </c>
      <c r="DX47" s="382">
        <f t="shared" si="63"/>
        <v>320.13458401324488</v>
      </c>
      <c r="DY47" s="382">
        <f t="shared" si="64"/>
        <v>336.88880885052367</v>
      </c>
      <c r="DZ47" s="382">
        <f t="shared" si="65"/>
        <v>353.49982488765028</v>
      </c>
      <c r="EA47" s="382">
        <f t="shared" si="66"/>
        <v>369.96533481790328</v>
      </c>
      <c r="EB47" s="382">
        <f t="shared" si="67"/>
        <v>386.28353751565055</v>
      </c>
      <c r="EC47" s="382">
        <f t="shared" si="68"/>
        <v>402.45310172943073</v>
      </c>
      <c r="ED47" s="382">
        <f t="shared" si="69"/>
        <v>418.47313831726552</v>
      </c>
      <c r="EE47" s="382">
        <f t="shared" si="70"/>
        <v>434.34317153641723</v>
      </c>
      <c r="EF47" s="382">
        <f t="shared" si="71"/>
        <v>450.06310984734347</v>
      </c>
      <c r="EG47" s="382">
        <f t="shared" si="72"/>
        <v>465.63321663666602</v>
      </c>
      <c r="EH47" s="382">
        <f t="shared" si="73"/>
        <v>481.05408120870976</v>
      </c>
      <c r="EI47" s="382">
        <f t="shared" si="74"/>
        <v>496.32659034099783</v>
      </c>
      <c r="EJ47" s="382">
        <f t="shared" si="75"/>
        <v>511.45190064760055</v>
      </c>
      <c r="EK47" s="382">
        <f t="shared" si="76"/>
        <v>526.43141194604038</v>
      </c>
      <c r="EL47" s="382">
        <f t="shared" si="77"/>
        <v>541.26674177945404</v>
      </c>
      <c r="EM47" s="382">
        <f t="shared" si="78"/>
        <v>555.95970120611048</v>
      </c>
      <c r="EN47" s="382">
        <f t="shared" si="79"/>
        <v>570.51227193334773</v>
      </c>
      <c r="EO47" s="382">
        <f t="shared" si="80"/>
        <v>584.9265848426337</v>
      </c>
      <c r="EP47" s="382">
        <f t="shared" si="81"/>
        <v>599.2048999263684</v>
      </c>
      <c r="EQ47" s="382">
        <f t="shared" si="82"/>
        <v>613.34958763527868</v>
      </c>
      <c r="ER47" s="382">
        <f t="shared" si="83"/>
        <v>627.36311161721142</v>
      </c>
      <c r="ES47" s="382">
        <f t="shared" si="84"/>
        <v>641.24801281364705</v>
      </c>
      <c r="ET47" s="382">
        <f t="shared" si="85"/>
        <v>655.00689486888746</v>
      </c>
      <c r="EU47" s="521"/>
      <c r="EV47" s="522"/>
      <c r="EW47" s="537">
        <f t="shared" si="169"/>
        <v>360.00000000000006</v>
      </c>
      <c r="EX47" s="601">
        <v>36000</v>
      </c>
      <c r="EY47" s="382">
        <f t="shared" si="86"/>
        <v>169.72097274330699</v>
      </c>
      <c r="EZ47" s="382">
        <f t="shared" si="87"/>
        <v>179.85338642751125</v>
      </c>
      <c r="FA47" s="382">
        <f t="shared" si="88"/>
        <v>190.07372861674099</v>
      </c>
      <c r="FB47" s="382">
        <f t="shared" si="89"/>
        <v>200.38148255903593</v>
      </c>
      <c r="FC47" s="382">
        <f t="shared" si="90"/>
        <v>210.77593304512311</v>
      </c>
      <c r="FD47" s="382">
        <f t="shared" si="91"/>
        <v>221.25617440933613</v>
      </c>
      <c r="FE47" s="382">
        <f t="shared" si="92"/>
        <v>231.82112048160641</v>
      </c>
      <c r="FF47" s="382">
        <f t="shared" si="93"/>
        <v>242.4695162588425</v>
      </c>
      <c r="FG47" s="382">
        <f t="shared" si="94"/>
        <v>253.19995103260368</v>
      </c>
      <c r="FH47" s="382">
        <f t="shared" si="95"/>
        <v>264.01087268861198</v>
      </c>
      <c r="FI47" s="382">
        <f t="shared" si="96"/>
        <v>274.90060288253414</v>
      </c>
      <c r="FJ47" s="382">
        <f t="shared" si="97"/>
        <v>285.86735279532775</v>
      </c>
      <c r="FK47" s="382">
        <f t="shared" si="98"/>
        <v>296.90923917947964</v>
      </c>
      <c r="FL47" s="382">
        <f t="shared" si="99"/>
        <v>308.02430042353171</v>
      </c>
      <c r="FM47" s="382">
        <f t="shared" si="100"/>
        <v>319.21051238496716</v>
      </c>
      <c r="FN47" s="382">
        <f t="shared" si="101"/>
        <v>330.4658037692293</v>
      </c>
      <c r="FO47" s="382">
        <f t="shared" si="102"/>
        <v>341.78807086376423</v>
      </c>
      <c r="FP47" s="382">
        <f t="shared" si="103"/>
        <v>353.17519146895677</v>
      </c>
      <c r="FQ47" s="382">
        <f t="shared" si="104"/>
        <v>364.62503790122969</v>
      </c>
      <c r="FR47" s="382">
        <f t="shared" si="105"/>
        <v>376.13548897618955</v>
      </c>
      <c r="FS47" s="382">
        <f t="shared" si="106"/>
        <v>387.70444091048535</v>
      </c>
      <c r="FT47" s="382">
        <f t="shared" si="107"/>
        <v>399.32981710927061</v>
      </c>
      <c r="FU47" s="382">
        <f t="shared" si="108"/>
        <v>411.00957683125262</v>
      </c>
      <c r="FV47" s="382">
        <f t="shared" si="109"/>
        <v>422.74172274499324</v>
      </c>
      <c r="FW47" s="382">
        <f t="shared" si="110"/>
        <v>434.52430740824411</v>
      </c>
      <c r="FX47" s="382">
        <f t="shared" si="111"/>
        <v>446.3554387167141</v>
      </c>
      <c r="FY47" s="382">
        <f t="shared" si="112"/>
        <v>458.23328437992643</v>
      </c>
      <c r="FZ47" s="382">
        <f t="shared" si="113"/>
        <v>470.1560754899989</v>
      </c>
      <c r="GA47" s="382">
        <f t="shared" si="114"/>
        <v>482.1221092545714</v>
      </c>
      <c r="GB47" s="382">
        <f t="shared" si="115"/>
        <v>494.12975096808884</v>
      </c>
      <c r="GC47" s="382">
        <f t="shared" si="116"/>
        <v>506.17743529656275</v>
      </c>
      <c r="GD47" s="382">
        <f t="shared" si="117"/>
        <v>518.26366695016281</v>
      </c>
      <c r="GE47" s="382">
        <f t="shared" si="118"/>
        <v>530.38702081585984</v>
      </c>
      <c r="GF47" s="382">
        <f t="shared" si="119"/>
        <v>542.54614161916402</v>
      </c>
      <c r="GG47" s="382">
        <f t="shared" si="120"/>
        <v>554.7397431800706</v>
      </c>
      <c r="GH47" s="382">
        <f t="shared" si="121"/>
        <v>566.96660732386204</v>
      </c>
      <c r="GI47" s="382">
        <f t="shared" si="122"/>
        <v>579.22558250264694</v>
      </c>
      <c r="GJ47" s="382">
        <f t="shared" si="123"/>
        <v>591.51558217859895</v>
      </c>
      <c r="GK47" s="382">
        <f t="shared" si="124"/>
        <v>603.83558301493554</v>
      </c>
      <c r="GL47" s="382">
        <f t="shared" si="125"/>
        <v>616.18462291586263</v>
      </c>
      <c r="GM47" s="511"/>
      <c r="GN47" s="2"/>
      <c r="GO47" s="592">
        <v>36000</v>
      </c>
      <c r="GP47" s="477">
        <f t="shared" si="126"/>
        <v>8.2675885138461158</v>
      </c>
      <c r="GQ47" s="477">
        <f t="shared" si="127"/>
        <v>3.9118870936421577</v>
      </c>
      <c r="GR47" s="477">
        <f t="shared" si="128"/>
        <v>2.4623766085258114</v>
      </c>
      <c r="GS47" s="477">
        <f t="shared" si="129"/>
        <v>1.7394869772613899</v>
      </c>
      <c r="GT47" s="477">
        <f t="shared" si="130"/>
        <v>1.3073012648280253</v>
      </c>
      <c r="GU47" s="477">
        <f t="shared" si="131"/>
        <v>1.020511221565656</v>
      </c>
      <c r="GV47" s="477">
        <f t="shared" si="132"/>
        <v>0.81683952742642996</v>
      </c>
      <c r="GW47" s="477">
        <f t="shared" si="133"/>
        <v>0.66514537512378979</v>
      </c>
      <c r="GX47" s="477">
        <f t="shared" si="134"/>
        <v>0.54812635104720786</v>
      </c>
      <c r="GY47" s="477">
        <f t="shared" si="135"/>
        <v>0.45539920532326128</v>
      </c>
      <c r="GZ47" s="477">
        <f t="shared" si="136"/>
        <v>0.38035476289415626</v>
      </c>
      <c r="HA47" s="477">
        <f t="shared" si="137"/>
        <v>0.31858539263876889</v>
      </c>
      <c r="HB47" s="477">
        <f t="shared" si="138"/>
        <v>0.26703827164933264</v>
      </c>
      <c r="HC47" s="477">
        <f t="shared" si="139"/>
        <v>0.22353154613197257</v>
      </c>
      <c r="HD47" s="477">
        <f t="shared" si="140"/>
        <v>0.1864640361793809</v>
      </c>
      <c r="HE47" s="477">
        <f t="shared" si="141"/>
        <v>0.15463380797828979</v>
      </c>
      <c r="HF47" s="477">
        <f t="shared" si="142"/>
        <v>0.12712078472259891</v>
      </c>
      <c r="HG47" s="477">
        <f t="shared" si="143"/>
        <v>0.10320849138356419</v>
      </c>
      <c r="HH47" s="477">
        <f t="shared" si="144"/>
        <v>8.2330514763440776E-2</v>
      </c>
      <c r="HI47" s="477">
        <f t="shared" si="145"/>
        <v>6.4033027727052952E-2</v>
      </c>
      <c r="HJ47" s="477">
        <f t="shared" si="146"/>
        <v>4.7948022214873834E-2</v>
      </c>
      <c r="HK47" s="477">
        <f t="shared" si="147"/>
        <v>3.3773843114117894E-2</v>
      </c>
      <c r="HL47" s="477">
        <f t="shared" si="148"/>
        <v>2.1260800488436558E-2</v>
      </c>
      <c r="HM47" s="477">
        <f t="shared" si="149"/>
        <v>1.0200378559283985E-2</v>
      </c>
      <c r="HN47" s="477">
        <f t="shared" si="150"/>
        <v>4.1703400374902598E-4</v>
      </c>
      <c r="HO47" s="477">
        <f t="shared" si="151"/>
        <v>8.2381138322733596E-3</v>
      </c>
      <c r="HP47" s="477">
        <f t="shared" si="152"/>
        <v>1.5892191519733787E-2</v>
      </c>
      <c r="HQ47" s="477">
        <f t="shared" si="153"/>
        <v>2.2654429396645453E-2</v>
      </c>
      <c r="HR47" s="477">
        <f t="shared" si="154"/>
        <v>2.8619222429060943E-2</v>
      </c>
      <c r="HS47" s="477">
        <f t="shared" si="155"/>
        <v>3.386858012958481E-2</v>
      </c>
      <c r="HT47" s="477">
        <f t="shared" si="156"/>
        <v>3.8474103539159026E-2</v>
      </c>
      <c r="HU47" s="477">
        <f t="shared" si="157"/>
        <v>4.2498592752377377E-2</v>
      </c>
      <c r="HV47" s="477">
        <f t="shared" si="158"/>
        <v>4.5997363360640593E-2</v>
      </c>
      <c r="HW47" s="477">
        <f t="shared" si="159"/>
        <v>4.9019331730432901E-2</v>
      </c>
      <c r="HX47" s="477">
        <f t="shared" si="160"/>
        <v>5.1607915326133527E-2</v>
      </c>
      <c r="HY47" s="477">
        <f t="shared" si="161"/>
        <v>5.3801784008221352E-2</v>
      </c>
      <c r="HZ47" s="477">
        <f t="shared" si="162"/>
        <v>5.5635490461800371E-2</v>
      </c>
      <c r="IA47" s="477">
        <f t="shared" si="163"/>
        <v>5.7140001977809954E-2</v>
      </c>
      <c r="IB47" s="477">
        <f t="shared" si="164"/>
        <v>5.8343151247447114E-2</v>
      </c>
      <c r="IC47" s="477">
        <f t="shared" si="165"/>
        <v>5.9270020296192251E-2</v>
      </c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  <c r="IX47" s="90"/>
      <c r="IY47" s="90"/>
      <c r="IZ47" s="90"/>
      <c r="JA47" s="90"/>
      <c r="JB47" s="90"/>
      <c r="JC47" s="90"/>
      <c r="JD47" s="90"/>
      <c r="JE47" s="90"/>
      <c r="JF47" s="90"/>
      <c r="JG47" s="90"/>
      <c r="JH47" s="90"/>
      <c r="JI47" s="90"/>
      <c r="JJ47" s="90"/>
      <c r="JK47" s="90"/>
      <c r="JL47" s="90"/>
      <c r="JM47" s="90"/>
      <c r="JN47" s="90"/>
      <c r="JO47" s="90"/>
      <c r="JP47" s="90"/>
      <c r="JQ47" s="90"/>
      <c r="JR47" s="90"/>
      <c r="JS47" s="90"/>
      <c r="JT47" s="90"/>
      <c r="JU47" s="90"/>
      <c r="JV47" s="90"/>
      <c r="JW47" s="90"/>
      <c r="JX47" s="90"/>
      <c r="JY47" s="90"/>
      <c r="JZ47" s="90"/>
      <c r="KA47" s="90"/>
      <c r="KB47" s="90"/>
      <c r="KC47" s="90"/>
      <c r="KD47" s="90"/>
      <c r="KE47" s="90"/>
      <c r="KF47" s="90"/>
      <c r="KG47" s="90"/>
      <c r="KH47" s="90"/>
      <c r="KI47" s="90"/>
      <c r="KJ47" s="90"/>
      <c r="KK47" s="90"/>
      <c r="KL47" s="90"/>
      <c r="KM47" s="90"/>
      <c r="KN47" s="90"/>
      <c r="KO47" s="90"/>
      <c r="KP47" s="90"/>
      <c r="KQ47" s="90"/>
      <c r="KR47" s="90"/>
      <c r="KS47" s="90"/>
      <c r="KT47" s="90"/>
      <c r="KU47" s="90"/>
      <c r="KV47" s="90"/>
      <c r="KW47" s="90"/>
      <c r="KX47" s="90"/>
      <c r="KY47" s="90"/>
    </row>
    <row r="48" spans="1:311" s="82" customFormat="1">
      <c r="A48" s="173"/>
      <c r="B48" s="182"/>
      <c r="C48" s="91"/>
      <c r="D48" s="189"/>
      <c r="E48" s="151"/>
      <c r="F48" s="176"/>
      <c r="G48" s="176"/>
      <c r="H48" s="176"/>
      <c r="I48" s="384"/>
      <c r="J48" s="252"/>
      <c r="K48" s="515">
        <f>Konstanten!F15</f>
        <v>36089.238845</v>
      </c>
      <c r="L48" s="384">
        <f t="shared" si="170"/>
        <v>10.999999999956</v>
      </c>
      <c r="M48" s="384">
        <v>360.89240000000001</v>
      </c>
      <c r="N48" s="552">
        <f t="shared" si="166"/>
        <v>226.32055458908465</v>
      </c>
      <c r="O48" s="263">
        <f t="shared" si="167"/>
        <v>0.36391788976458667</v>
      </c>
      <c r="P48" s="252">
        <f>Q48-273.15</f>
        <v>-56.499999999714504</v>
      </c>
      <c r="Q48" s="552">
        <f>$Q$11-Konstanten!$C$33*K48</f>
        <v>216.65000000028547</v>
      </c>
      <c r="R48" s="552">
        <f t="shared" si="178"/>
        <v>573.56934021335621</v>
      </c>
      <c r="S48" s="263">
        <f t="shared" si="1"/>
        <v>0.22336102106003913</v>
      </c>
      <c r="T48" s="492">
        <f>O48/Konstanten!$C$22</f>
        <v>0.29707582837925439</v>
      </c>
      <c r="U48" s="527">
        <f t="shared" si="179"/>
        <v>0.75186534791006587</v>
      </c>
      <c r="V48" s="492"/>
      <c r="W48" s="592">
        <v>37000</v>
      </c>
      <c r="X48" s="410">
        <f t="shared" ref="X48:X76" si="182">SQRT(5*((((1/$S49)*(((1+0.2*(X$10/661.48)^2)^3.5)-1))+1)^(1/3.5)-1))</f>
        <v>3.2691845464205838E-2</v>
      </c>
      <c r="Y48" s="410">
        <f t="shared" ref="Y48:Y76" si="183">SQRT(5*((((1/$S49)*(((1+0.2*(Y$10/661.48)^2)^3.5)-1))+1)^(1/3.5)-1))</f>
        <v>6.5363118364940173E-2</v>
      </c>
      <c r="Z48" s="410">
        <f t="shared" ref="Z48:Z76" si="184">SQRT(5*((((1/$S49)*(((1+0.2*(Z$10/661.48)^2)^3.5)-1))+1)^(1/3.5)-1))</f>
        <v>9.7993390430988495E-2</v>
      </c>
      <c r="AA48" s="410">
        <f t="shared" ref="AA48:AA76" si="185">SQRT(5*((((1/$S49)*(((1+0.2*(AA$10/661.48)^2)^3.5)-1))+1)^(1/3.5)-1))</f>
        <v>0.13056251935922783</v>
      </c>
      <c r="AB48" s="410">
        <f t="shared" ref="AB48:AB76" si="186">SQRT(5*((((1/$S49)*(((1+0.2*(AB$10/661.48)^2)^3.5)-1))+1)^(1/3.5)-1))</f>
        <v>0.16305078534793946</v>
      </c>
      <c r="AC48" s="410">
        <f t="shared" ref="AC48:AC76" si="187">SQRT(5*((((1/$S49)*(((1+0.2*(AC$10/661.48)^2)^3.5)-1))+1)^(1/3.5)-1))</f>
        <v>0.19543902013908471</v>
      </c>
      <c r="AD48" s="410">
        <f t="shared" ref="AD48:AD76" si="188">SQRT(5*((((1/$S49)*(((1+0.2*(AD$10/661.48)^2)^3.5)-1))+1)^(1/3.5)-1))</f>
        <v>0.22770872647224569</v>
      </c>
      <c r="AE48" s="410">
        <f t="shared" ref="AE48:AE76" si="189">SQRT(5*((((1/$S49)*(((1+0.2*(AE$10/661.48)^2)^3.5)-1))+1)^(1/3.5)-1))</f>
        <v>0.25984218616872606</v>
      </c>
      <c r="AF48" s="410">
        <f t="shared" ref="AF48:AF76" si="190">SQRT(5*((((1/$S49)*(((1+0.2*(AF$10/661.48)^2)^3.5)-1))+1)^(1/3.5)-1))</f>
        <v>0.29182255542350655</v>
      </c>
      <c r="AG48" s="410">
        <f t="shared" ref="AG48:AG76" si="191">SQRT(5*((((1/$S49)*(((1+0.2*(AG$10/661.48)^2)^3.5)-1))+1)^(1/3.5)-1))</f>
        <v>0.32363394627119363</v>
      </c>
      <c r="AH48" s="410">
        <f t="shared" ref="AH48:AH76" si="192">SQRT(5*((((1/$S49)*(((1+0.2*(AH$10/661.48)^2)^3.5)-1))+1)^(1/3.5)-1))</f>
        <v>0.35526149358848497</v>
      </c>
      <c r="AI48" s="410">
        <f t="shared" ref="AI48:AI76" si="193">SQRT(5*((((1/$S49)*(((1+0.2*(AI$10/661.48)^2)^3.5)-1))+1)^(1/3.5)-1))</f>
        <v>0.3866914073847153</v>
      </c>
      <c r="AJ48" s="410">
        <f t="shared" ref="AJ48:AJ76" si="194">SQRT(5*((((1/$S49)*(((1+0.2*(AJ$10/661.48)^2)^3.5)-1))+1)^(1/3.5)-1))</f>
        <v>0.41791101049685164</v>
      </c>
      <c r="AK48" s="410">
        <f t="shared" ref="AK48:AK76" si="195">SQRT(5*((((1/$S49)*(((1+0.2*(AK$10/661.48)^2)^3.5)-1))+1)^(1/3.5)-1))</f>
        <v>0.44890876213436315</v>
      </c>
      <c r="AL48" s="410">
        <f t="shared" ref="AL48:AL76" si="196">SQRT(5*((((1/$S49)*(((1+0.2*(AL$10/661.48)^2)^3.5)-1))+1)^(1/3.5)-1))</f>
        <v>0.47967426800273949</v>
      </c>
      <c r="AM48" s="410">
        <f t="shared" ref="AM48:AM76" si="197">SQRT(5*((((1/$S49)*(((1+0.2*(AM$10/661.48)^2)^3.5)-1))+1)^(1/3.5)-1))</f>
        <v>0.51019827796610673</v>
      </c>
      <c r="AN48" s="410">
        <f t="shared" ref="AN48:AN76" si="198">SQRT(5*((((1/$S49)*(((1+0.2*(AN$10/661.48)^2)^3.5)-1))+1)^(1/3.5)-1))</f>
        <v>0.54047267238680274</v>
      </c>
      <c r="AO48" s="410">
        <f t="shared" ref="AO48:AO76" si="199">SQRT(5*((((1/$S49)*(((1+0.2*(AO$10/661.48)^2)^3.5)-1))+1)^(1/3.5)-1))</f>
        <v>0.57049043840317559</v>
      </c>
      <c r="AP48" s="410">
        <f t="shared" ref="AP48:AP76" si="200">SQRT(5*((((1/$S49)*(((1+0.2*(AP$10/661.48)^2)^3.5)-1))+1)^(1/3.5)-1))</f>
        <v>0.60024563747882376</v>
      </c>
      <c r="AQ48" s="410">
        <f t="shared" ref="AQ48:AQ76" si="201">SQRT(5*((((1/$S49)*(((1+0.2*(AQ$10/661.48)^2)^3.5)-1))+1)^(1/3.5)-1))</f>
        <v>0.6297333655820101</v>
      </c>
      <c r="AR48" s="410">
        <f t="shared" ref="AR48:AR76" si="202">SQRT(5*((((1/$S49)*(((1+0.2*(AR$10/661.48)^2)^3.5)-1))+1)^(1/3.5)-1))</f>
        <v>0.65894970733851144</v>
      </c>
      <c r="AS48" s="410">
        <f t="shared" ref="AS48:AS76" si="203">SQRT(5*((((1/$S49)*(((1+0.2*(AS$10/661.48)^2)^3.5)-1))+1)^(1/3.5)-1))</f>
        <v>0.68789168545233204</v>
      </c>
      <c r="AT48" s="410">
        <f t="shared" ref="AT48:AT76" si="204">SQRT(5*((((1/$S49)*(((1+0.2*(AT$10/661.48)^2)^3.5)-1))+1)^(1/3.5)-1))</f>
        <v>0.71655720661260469</v>
      </c>
      <c r="AU48" s="410">
        <f t="shared" ref="AU48:AU76" si="205">SQRT(5*((((1/$S49)*(((1+0.2*(AU$10/661.48)^2)^3.5)-1))+1)^(1/3.5)-1))</f>
        <v>0.74494500500950234</v>
      </c>
      <c r="AV48" s="410">
        <f t="shared" ref="AV48:AV76" si="206">SQRT(5*((((1/$S49)*(((1+0.2*(AV$10/661.48)^2)^3.5)-1))+1)^(1/3.5)-1))</f>
        <v>0.77305458447278963</v>
      </c>
      <c r="AW48" s="410">
        <f t="shared" ref="AW48:AW76" si="207">SQRT(5*((((1/$S49)*(((1+0.2*(AW$10/661.48)^2)^3.5)-1))+1)^(1/3.5)-1))</f>
        <v>0.80088616013007863</v>
      </c>
      <c r="AX48" s="410">
        <f t="shared" ref="AX48:AX76" si="208">SQRT(5*((((1/$S49)*(((1+0.2*(AX$10/661.48)^2)^3.5)-1))+1)^(1/3.5)-1))</f>
        <v>0.82844060036243894</v>
      </c>
      <c r="AY48" s="410">
        <f t="shared" ref="AY48:AY76" si="209">SQRT(5*((((1/$S49)*(((1+0.2*(AY$10/661.48)^2)^3.5)-1))+1)^(1/3.5)-1))</f>
        <v>0.8557193697173231</v>
      </c>
      <c r="AZ48" s="410">
        <f t="shared" ref="AZ48:AZ76" si="210">SQRT(5*((((1/$S49)*(((1+0.2*(AZ$10/661.48)^2)^3.5)-1))+1)^(1/3.5)-1))</f>
        <v>0.88272447332536297</v>
      </c>
      <c r="BA48" s="410">
        <f t="shared" ref="BA48:BA76" si="211">SQRT(5*((((1/$S49)*(((1+0.2*(BA$10/661.48)^2)^3.5)-1))+1)^(1/3.5)-1))</f>
        <v>0.9094584032616031</v>
      </c>
      <c r="BB48" s="410">
        <f t="shared" ref="BB48:BB76" si="212">SQRT(5*((((1/$S49)*(((1+0.2*(BB$10/661.48)^2)^3.5)-1))+1)^(1/3.5)-1))</f>
        <v>0.93592408719405429</v>
      </c>
      <c r="BC48" s="410">
        <f t="shared" ref="BC48:BC76" si="213">SQRT(5*((((1/$S49)*(((1+0.2*(BC$10/661.48)^2)^3.5)-1))+1)^(1/3.5)-1))</f>
        <v>0.96212483957470585</v>
      </c>
      <c r="BD48" s="410">
        <f t="shared" ref="BD48:BD76" si="214">SQRT(5*((((1/$S49)*(((1+0.2*(BD$10/661.48)^2)^3.5)-1))+1)^(1/3.5)-1))</f>
        <v>0.98806431555036911</v>
      </c>
      <c r="BE48" s="410">
        <f t="shared" ref="BE48:BE76" si="215">SQRT(5*((((1/$S49)*(((1+0.2*(BE$10/661.48)^2)^3.5)-1))+1)^(1/3.5)-1))</f>
        <v>1.0137464677030918</v>
      </c>
      <c r="BF48" s="410">
        <f t="shared" ref="BF48:BF76" si="216">SQRT(5*((((1/$S49)*(((1+0.2*(BF$10/661.48)^2)^3.5)-1))+1)^(1/3.5)-1))</f>
        <v>1.0391755056722771</v>
      </c>
      <c r="BG48" s="410">
        <f t="shared" ref="BG48:BG76" si="217">SQRT(5*((((1/$S49)*(((1+0.2*(BG$10/661.48)^2)^3.5)-1))+1)^(1/3.5)-1))</f>
        <v>1.0643558586620807</v>
      </c>
      <c r="BH48" s="410">
        <f t="shared" ref="BH48:BH76" si="218">SQRT(5*((((1/$S49)*(((1+0.2*(BH$10/661.48)^2)^3.5)-1))+1)^(1/3.5)-1))</f>
        <v>1.0892921407980172</v>
      </c>
      <c r="BI48" s="410">
        <f t="shared" ref="BI48:BI76" si="219">SQRT(5*((((1/$S49)*(((1+0.2*(BI$10/661.48)^2)^3.5)-1))+1)^(1/3.5)-1))</f>
        <v>1.113989119264605</v>
      </c>
      <c r="BJ48" s="410">
        <f t="shared" ref="BJ48:BJ76" si="220">SQRT(5*((((1/$S49)*(((1+0.2*(BJ$10/661.48)^2)^3.5)-1))+1)^(1/3.5)-1))</f>
        <v>1.1384516851309308</v>
      </c>
      <c r="BK48" s="410">
        <f t="shared" ref="BK48:BK76" si="221">SQRT(5*((((1/$S49)*(((1+0.2*(BK$10/661.48)^2)^3.5)-1))+1)^(1/3.5)-1))</f>
        <v>1.162684826752117</v>
      </c>
      <c r="BL48" s="253"/>
      <c r="BM48" s="521"/>
      <c r="BN48" s="592">
        <v>37000</v>
      </c>
      <c r="BO48" s="382">
        <f t="shared" ref="BO48:BO76" si="222">$Q49*(1+0.2*X48^2)</f>
        <v>216.69630694191494</v>
      </c>
      <c r="BP48" s="382">
        <f t="shared" ref="BP48:BP76" si="223">$Q49*(1+0.2*Y48^2)</f>
        <v>216.83511808275716</v>
      </c>
      <c r="BQ48" s="382">
        <f t="shared" ref="BQ48:BQ76" si="224">$Q49*(1+0.2*Z48^2)</f>
        <v>217.06608289654366</v>
      </c>
      <c r="BR48" s="382">
        <f t="shared" ref="BR48:BR76" si="225">$Q49*(1+0.2*AA48^2)</f>
        <v>217.38862564562268</v>
      </c>
      <c r="BS48" s="382">
        <f t="shared" ref="BS48:BS76" si="226">$Q49*(1+0.2*AB48^2)</f>
        <v>217.80194995408371</v>
      </c>
      <c r="BT48" s="382">
        <f t="shared" ref="BT48:BT76" si="227">$Q49*(1+0.2*AC48^2)</f>
        <v>218.30504816551226</v>
      </c>
      <c r="BU48" s="382">
        <f t="shared" ref="BU48:BU76" si="228">$Q49*(1+0.2*AD48^2)</f>
        <v>218.89671296222849</v>
      </c>
      <c r="BV48" s="382">
        <f t="shared" ref="BV48:BV76" si="229">$Q49*(1+0.2*AE48^2)</f>
        <v>219.57555096212508</v>
      </c>
      <c r="BW48" s="382">
        <f t="shared" ref="BW48:BW76" si="230">$Q49*(1+0.2*AF48^2)</f>
        <v>220.3399979720198</v>
      </c>
      <c r="BX48" s="382">
        <f t="shared" ref="BX48:BX76" si="231">$Q49*(1+0.2*AG48^2)</f>
        <v>221.18833555205984</v>
      </c>
      <c r="BY48" s="382">
        <f t="shared" ref="BY48:BY76" si="232">$Q49*(1+0.2*AH48^2)</f>
        <v>222.11870853430725</v>
      </c>
      <c r="BZ48" s="382">
        <f t="shared" ref="BZ48:BZ76" si="233">$Q49*(1+0.2*AI48^2)</f>
        <v>223.12914313971672</v>
      </c>
      <c r="CA48" s="382">
        <f t="shared" ref="CA48:CA76" si="234">$Q49*(1+0.2*AJ48^2)</f>
        <v>224.21756535013247</v>
      </c>
      <c r="CB48" s="382">
        <f t="shared" ref="CB48:CB76" si="235">$Q49*(1+0.2*AK48^2)</f>
        <v>225.38181921410552</v>
      </c>
      <c r="CC48" s="382">
        <f t="shared" ref="CC48:CC76" si="236">$Q49*(1+0.2*AL48^2)</f>
        <v>226.6196847953386</v>
      </c>
      <c r="CD48" s="382">
        <f t="shared" ref="CD48:CD76" si="237">$Q49*(1+0.2*AM48^2)</f>
        <v>227.92889550832416</v>
      </c>
      <c r="CE48" s="382">
        <f t="shared" ref="CE48:CE76" si="238">$Q49*(1+0.2*AN48^2)</f>
        <v>229.30715462516466</v>
      </c>
      <c r="CF48" s="382">
        <f t="shared" ref="CF48:CF76" si="239">$Q49*(1+0.2*AO48^2)</f>
        <v>230.75215077867762</v>
      </c>
      <c r="CG48" s="382">
        <f t="shared" ref="CG48:CG76" si="240">$Q49*(1+0.2*AP48^2)</f>
        <v>232.26157232791306</v>
      </c>
      <c r="CH48" s="382">
        <f t="shared" ref="CH48:CH76" si="241">$Q49*(1+0.2*AQ48^2)</f>
        <v>233.83312049167324</v>
      </c>
      <c r="CI48" s="382">
        <f t="shared" ref="CI48:CI76" si="242">$Q49*(1+0.2*AR48^2)</f>
        <v>235.46452119231219</v>
      </c>
      <c r="CJ48" s="382">
        <f t="shared" ref="CJ48:CJ76" si="243">$Q49*(1+0.2*AS48^2)</f>
        <v>237.15353558518854</v>
      </c>
      <c r="CK48" s="382">
        <f t="shared" ref="CK48:CK76" si="244">$Q49*(1+0.2*AT48^2)</f>
        <v>238.8979692780415</v>
      </c>
      <c r="CL48" s="382">
        <f t="shared" ref="CL48:CL76" si="245">$Q49*(1+0.2*AU48^2)</f>
        <v>240.69568026902883</v>
      </c>
      <c r="CM48" s="382">
        <f t="shared" ref="CM48:CM76" si="246">$Q49*(1+0.2*AV48^2)</f>
        <v>242.54458565212016</v>
      </c>
      <c r="CN48" s="382">
        <f t="shared" ref="CN48:CN76" si="247">$Q49*(1+0.2*AW48^2)</f>
        <v>244.44266715415702</v>
      </c>
      <c r="CO48" s="382">
        <f t="shared" ref="CO48:CO76" si="248">$Q49*(1+0.2*AX48^2)</f>
        <v>246.38797557943249</v>
      </c>
      <c r="CP48" s="382">
        <f t="shared" ref="CP48:CP76" si="249">$Q49*(1+0.2*AY48^2)</f>
        <v>248.37863424552808</v>
      </c>
      <c r="CQ48" s="382">
        <f t="shared" ref="CQ48:CQ76" si="250">$Q49*(1+0.2*AZ48^2)</f>
        <v>250.41284149877703</v>
      </c>
      <c r="CR48" s="382">
        <f t="shared" ref="CR48:CR76" si="251">$Q49*(1+0.2*BA48^2)</f>
        <v>252.4888723996238</v>
      </c>
      <c r="CS48" s="382">
        <f t="shared" ref="CS48:CS76" si="252">$Q49*(1+0.2*BB48^2)</f>
        <v>254.6050796677406</v>
      </c>
      <c r="CT48" s="382">
        <f t="shared" ref="CT48:CT76" si="253">$Q49*(1+0.2*BC48^2)</f>
        <v>256.75989397453816</v>
      </c>
      <c r="CU48" s="382">
        <f t="shared" ref="CU48:CU76" si="254">$Q49*(1+0.2*BD48^2)</f>
        <v>258.95182366705967</v>
      </c>
      <c r="CV48" s="382">
        <f t="shared" ref="CV48:CV76" si="255">$Q49*(1+0.2*BE48^2)</f>
        <v>261.17945400255104</v>
      </c>
      <c r="CW48" s="382">
        <f t="shared" ref="CW48:CW76" si="256">$Q49*(1+0.2*BF48^2)</f>
        <v>263.44144596760509</v>
      </c>
      <c r="CX48" s="382">
        <f t="shared" ref="CX48:CX76" si="257">$Q49*(1+0.2*BG48^2)</f>
        <v>265.73653474991886</v>
      </c>
      <c r="CY48" s="382">
        <f t="shared" ref="CY48:CY76" si="258">$Q49*(1+0.2*BH48^2)</f>
        <v>268.06352792465822</v>
      </c>
      <c r="CZ48" s="382">
        <f t="shared" ref="CZ48:CZ76" si="259">$Q49*(1+0.2*BI48^2)</f>
        <v>270.42130341133486</v>
      </c>
      <c r="DA48" s="382">
        <f t="shared" ref="DA48:DA76" si="260">$Q49*(1+0.2*BJ48^2)</f>
        <v>272.80880725114184</v>
      </c>
      <c r="DB48" s="382">
        <f t="shared" ref="DB48:DB76" si="261">$Q49*(1+0.2*BK48^2)</f>
        <v>275.22505124896065</v>
      </c>
      <c r="DC48" s="521"/>
      <c r="DD48" s="2"/>
      <c r="DE48" s="2"/>
      <c r="DF48" s="592">
        <v>37000</v>
      </c>
      <c r="DG48" s="382">
        <f t="shared" ref="DG48:DG76" si="262">X48*$R49</f>
        <v>18.75104013423606</v>
      </c>
      <c r="DH48" s="382">
        <f t="shared" ref="DH48:DH76" si="263">Y48*$R49</f>
        <v>37.490280476877587</v>
      </c>
      <c r="DI48" s="382">
        <f t="shared" ref="DI48:DI76" si="264">Z48*$R49</f>
        <v>56.206003997944258</v>
      </c>
      <c r="DJ48" s="382">
        <f t="shared" ref="DJ48:DJ76" si="265">AA48*$R49</f>
        <v>74.88665768998446</v>
      </c>
      <c r="DK48" s="382">
        <f t="shared" ref="DK48:DK76" si="266">AB48*$R49</f>
        <v>93.520930879396971</v>
      </c>
      <c r="DL48" s="382">
        <f t="shared" ref="DL48:DL76" si="267">AC48*$R49</f>
        <v>112.09782924112359</v>
      </c>
      <c r="DM48" s="382">
        <f t="shared" ref="DM48:DM76" si="268">AD48*$R49</f>
        <v>130.60674331376669</v>
      </c>
      <c r="DN48" s="382">
        <f t="shared" ref="DN48:DN76" si="269">AE48*$R49</f>
        <v>149.03751049331532</v>
      </c>
      <c r="DO48" s="382">
        <f t="shared" ref="DO48:DO76" si="270">AF48*$R49</f>
        <v>167.38046968968888</v>
      </c>
      <c r="DP48" s="382">
        <f t="shared" ref="DP48:DP76" si="271">AG48*$R49</f>
        <v>185.62650805310741</v>
      </c>
      <c r="DQ48" s="382">
        <f t="shared" ref="DQ48:DQ76" si="272">AH48*$R49</f>
        <v>203.76709940465125</v>
      </c>
      <c r="DR48" s="382">
        <f t="shared" ref="DR48:DR76" si="273">AI48*$R49</f>
        <v>221.79433422851471</v>
      </c>
      <c r="DS48" s="382">
        <f t="shared" ref="DS48:DS76" si="274">AJ48*$R49</f>
        <v>239.70094129269964</v>
      </c>
      <c r="DT48" s="382">
        <f t="shared" ref="DT48:DT76" si="275">AK48*$R49</f>
        <v>257.48030115363059</v>
      </c>
      <c r="DU48" s="382">
        <f t="shared" ref="DU48:DU76" si="276">AL48*$R49</f>
        <v>275.12645196269489</v>
      </c>
      <c r="DV48" s="382">
        <f t="shared" ref="DV48:DV76" si="277">AM48*$R49</f>
        <v>292.63408812559032</v>
      </c>
      <c r="DW48" s="382">
        <f t="shared" ref="DW48:DW76" si="278">AN48*$R49</f>
        <v>309.99855246712497</v>
      </c>
      <c r="DX48" s="382">
        <f t="shared" ref="DX48:DX76" si="279">AO48*$R49</f>
        <v>327.21582262488931</v>
      </c>
      <c r="DY48" s="382">
        <f t="shared" ref="DY48:DY76" si="280">AP48*$R49</f>
        <v>344.28249243649572</v>
      </c>
      <c r="DZ48" s="382">
        <f t="shared" ref="DZ48:DZ76" si="281">AQ48*$R49</f>
        <v>361.19574909971112</v>
      </c>
      <c r="EA48" s="382">
        <f t="shared" ref="EA48:EA76" si="282">AR48*$R49</f>
        <v>377.95334687593754</v>
      </c>
      <c r="EB48" s="382">
        <f t="shared" ref="EB48:EB76" si="283">AS48*$R49</f>
        <v>394.55357807948405</v>
      </c>
      <c r="EC48" s="382">
        <f t="shared" ref="EC48:EC76" si="284">AT48*$R49</f>
        <v>410.99524205142416</v>
      </c>
      <c r="ED48" s="382">
        <f t="shared" ref="ED48:ED76" si="285">AU48*$R49</f>
        <v>427.27761276205422</v>
      </c>
      <c r="EE48" s="382">
        <f t="shared" ref="EE48:EE76" si="286">AV48*$R49</f>
        <v>443.40040562334127</v>
      </c>
      <c r="EF48" s="382">
        <f t="shared" ref="EF48:EF76" si="287">AW48*$R49</f>
        <v>459.36374402588717</v>
      </c>
      <c r="EG48" s="382">
        <f t="shared" ref="EG48:EG76" si="288">AX48*$R49</f>
        <v>475.16812604644645</v>
      </c>
      <c r="EH48" s="382">
        <f t="shared" ref="EH48:EH76" si="289">AY48*$R49</f>
        <v>490.81439170453075</v>
      </c>
      <c r="EI48" s="382">
        <f t="shared" ref="EI48:EI76" si="290">AZ48*$R49</f>
        <v>506.30369108158749</v>
      </c>
      <c r="EJ48" s="382">
        <f t="shared" ref="EJ48:EJ76" si="291">BA48*$R49</f>
        <v>521.63745355544813</v>
      </c>
      <c r="EK48" s="382">
        <f t="shared" ref="EK48:EK76" si="292">BB48*$R49</f>
        <v>536.81735834671338</v>
      </c>
      <c r="EL48" s="382">
        <f t="shared" ref="EL48:EL76" si="293">BC48*$R49</f>
        <v>551.84530652341357</v>
      </c>
      <c r="EM48" s="382">
        <f t="shared" ref="EM48:EM76" si="294">BD48*$R49</f>
        <v>566.72339456568284</v>
      </c>
      <c r="EN48" s="382">
        <f t="shared" ref="EN48:EN76" si="295">BE48*$R49</f>
        <v>581.45388955338626</v>
      </c>
      <c r="EO48" s="382">
        <f t="shared" ref="EO48:EO76" si="296">BF48*$R49</f>
        <v>596.03920600660626</v>
      </c>
      <c r="EP48" s="382">
        <f t="shared" ref="EP48:EP76" si="297">BG48*$R49</f>
        <v>610.48188438103455</v>
      </c>
      <c r="EQ48" s="382">
        <f t="shared" ref="EQ48:EQ76" si="298">BH48*$R49</f>
        <v>624.78457119758434</v>
      </c>
      <c r="ER48" s="382">
        <f t="shared" ref="ER48:ER76" si="299">BI48*$R49</f>
        <v>638.95000076711995</v>
      </c>
      <c r="ES48" s="382">
        <f t="shared" ref="ES48:ES76" si="300">BJ48*$R49</f>
        <v>652.98097845689574</v>
      </c>
      <c r="ET48" s="382">
        <f t="shared" ref="ET48:ET76" si="301">BK48*$R49</f>
        <v>666.88036543445276</v>
      </c>
      <c r="EU48" s="521"/>
      <c r="EV48" s="522"/>
      <c r="EW48" s="537">
        <f t="shared" ref="EW48:EW76" si="302">(EX48*288.15)/(100*(288.15+$F49))</f>
        <v>370.00000000000006</v>
      </c>
      <c r="EX48" s="601">
        <v>37000</v>
      </c>
      <c r="EY48" s="382">
        <f t="shared" ref="EY48:EY76" si="303">6*$EW48/10+EY$10+(BO48-273.15)</f>
        <v>175.54630694191502</v>
      </c>
      <c r="EZ48" s="382">
        <f t="shared" ref="EZ48:EZ76" si="304">6*$EW48/10+EZ$10+(BP48-273.15)</f>
        <v>185.68511808275724</v>
      </c>
      <c r="FA48" s="382">
        <f t="shared" ref="FA48:FA76" si="305">6*$EW48/10+FA$10+(BQ48-273.15)</f>
        <v>195.91608289654374</v>
      </c>
      <c r="FB48" s="382">
        <f t="shared" ref="FB48:FB76" si="306">6*$EW48/10+FB$10+(BR48-273.15)</f>
        <v>206.23862564562276</v>
      </c>
      <c r="FC48" s="382">
        <f t="shared" ref="FC48:FC76" si="307">6*$EW48/10+FC$10+(BS48-273.15)</f>
        <v>216.65194995408379</v>
      </c>
      <c r="FD48" s="382">
        <f t="shared" ref="FD48:FD76" si="308">6*$EW48/10+FD$10+(BT48-273.15)</f>
        <v>227.15504816551234</v>
      </c>
      <c r="FE48" s="382">
        <f t="shared" ref="FE48:FE76" si="309">6*$EW48/10+FE$10+(BU48-273.15)</f>
        <v>237.74671296222857</v>
      </c>
      <c r="FF48" s="382">
        <f t="shared" ref="FF48:FF76" si="310">6*$EW48/10+FF$10+(BV48-273.15)</f>
        <v>248.42555096212516</v>
      </c>
      <c r="FG48" s="382">
        <f t="shared" ref="FG48:FG76" si="311">6*$EW48/10+FG$10+(BW48-273.15)</f>
        <v>259.18999797201991</v>
      </c>
      <c r="FH48" s="382">
        <f t="shared" ref="FH48:FH76" si="312">6*$EW48/10+FH$10+(BX48-273.15)</f>
        <v>270.03833555205995</v>
      </c>
      <c r="FI48" s="382">
        <f t="shared" ref="FI48:FI76" si="313">6*$EW48/10+FI$10+(BY48-273.15)</f>
        <v>280.96870853430732</v>
      </c>
      <c r="FJ48" s="382">
        <f t="shared" ref="FJ48:FJ76" si="314">6*$EW48/10+FJ$10+(BZ48-273.15)</f>
        <v>291.97914313971683</v>
      </c>
      <c r="FK48" s="382">
        <f t="shared" ref="FK48:FK76" si="315">6*$EW48/10+FK$10+(CA48-273.15)</f>
        <v>303.06756535013255</v>
      </c>
      <c r="FL48" s="382">
        <f t="shared" ref="FL48:FL76" si="316">6*$EW48/10+FL$10+(CB48-273.15)</f>
        <v>314.2318192141056</v>
      </c>
      <c r="FM48" s="382">
        <f t="shared" ref="FM48:FM76" si="317">6*$EW48/10+FM$10+(CC48-273.15)</f>
        <v>325.46968479533871</v>
      </c>
      <c r="FN48" s="382">
        <f t="shared" ref="FN48:FN76" si="318">6*$EW48/10+FN$10+(CD48-273.15)</f>
        <v>336.77889550832424</v>
      </c>
      <c r="FO48" s="382">
        <f t="shared" ref="FO48:FO76" si="319">6*$EW48/10+FO$10+(CE48-273.15)</f>
        <v>348.15715462516471</v>
      </c>
      <c r="FP48" s="382">
        <f t="shared" ref="FP48:FP76" si="320">6*$EW48/10+FP$10+(CF48-273.15)</f>
        <v>359.6021507786777</v>
      </c>
      <c r="FQ48" s="382">
        <f t="shared" ref="FQ48:FQ76" si="321">6*$EW48/10+FQ$10+(CG48-273.15)</f>
        <v>371.11157232791311</v>
      </c>
      <c r="FR48" s="382">
        <f t="shared" ref="FR48:FR76" si="322">6*$EW48/10+FR$10+(CH48-273.15)</f>
        <v>382.68312049167332</v>
      </c>
      <c r="FS48" s="382">
        <f t="shared" ref="FS48:FS76" si="323">6*$EW48/10+FS$10+(CI48-273.15)</f>
        <v>394.31452119231227</v>
      </c>
      <c r="FT48" s="382">
        <f t="shared" ref="FT48:FT76" si="324">6*$EW48/10+FT$10+(CJ48-273.15)</f>
        <v>406.00353558518862</v>
      </c>
      <c r="FU48" s="382">
        <f t="shared" ref="FU48:FU76" si="325">6*$EW48/10+FU$10+(CK48-273.15)</f>
        <v>417.74796927804158</v>
      </c>
      <c r="FV48" s="382">
        <f t="shared" ref="FV48:FV76" si="326">6*$EW48/10+FV$10+(CL48-273.15)</f>
        <v>429.54568026902894</v>
      </c>
      <c r="FW48" s="382">
        <f t="shared" ref="FW48:FW76" si="327">6*$EW48/10+FW$10+(CM48-273.15)</f>
        <v>441.39458565212021</v>
      </c>
      <c r="FX48" s="382">
        <f t="shared" ref="FX48:FX76" si="328">6*$EW48/10+FX$10+(CN48-273.15)</f>
        <v>453.29266715415713</v>
      </c>
      <c r="FY48" s="382">
        <f t="shared" ref="FY48:FY76" si="329">6*$EW48/10+FY$10+(CO48-273.15)</f>
        <v>465.2379755794326</v>
      </c>
      <c r="FZ48" s="382">
        <f t="shared" ref="FZ48:FZ76" si="330">6*$EW48/10+FZ$10+(CP48-273.15)</f>
        <v>477.22863424552816</v>
      </c>
      <c r="GA48" s="382">
        <f t="shared" ref="GA48:GA76" si="331">6*$EW48/10+GA$10+(CQ48-273.15)</f>
        <v>489.26284149877705</v>
      </c>
      <c r="GB48" s="382">
        <f t="shared" ref="GB48:GB76" si="332">6*$EW48/10+GB$10+(CR48-273.15)</f>
        <v>501.33887239962382</v>
      </c>
      <c r="GC48" s="382">
        <f t="shared" ref="GC48:GC76" si="333">6*$EW48/10+GC$10+(CS48-273.15)</f>
        <v>513.45507966774062</v>
      </c>
      <c r="GD48" s="382">
        <f t="shared" ref="GD48:GD76" si="334">6*$EW48/10+GD$10+(CT48-273.15)</f>
        <v>525.60989397453818</v>
      </c>
      <c r="GE48" s="382">
        <f t="shared" ref="GE48:GE76" si="335">6*$EW48/10+GE$10+(CU48-273.15)</f>
        <v>537.80182366705969</v>
      </c>
      <c r="GF48" s="382">
        <f t="shared" ref="GF48:GF76" si="336">6*$EW48/10+GF$10+(CV48-273.15)</f>
        <v>550.02945400255112</v>
      </c>
      <c r="GG48" s="382">
        <f t="shared" ref="GG48:GG76" si="337">6*$EW48/10+GG$10+(CW48-273.15)</f>
        <v>562.29144596760511</v>
      </c>
      <c r="GH48" s="382">
        <f t="shared" ref="GH48:GH76" si="338">6*$EW48/10+GH$10+(CX48-273.15)</f>
        <v>574.58653474991888</v>
      </c>
      <c r="GI48" s="382">
        <f t="shared" ref="GI48:GI76" si="339">6*$EW48/10+GI$10+(CY48-273.15)</f>
        <v>586.91352792465818</v>
      </c>
      <c r="GJ48" s="382">
        <f t="shared" ref="GJ48:GJ76" si="340">6*$EW48/10+GJ$10+(CZ48-273.15)</f>
        <v>599.27130341133488</v>
      </c>
      <c r="GK48" s="382">
        <f t="shared" ref="GK48:GK76" si="341">6*$EW48/10+GK$10+(DA48-273.15)</f>
        <v>611.65880725114187</v>
      </c>
      <c r="GL48" s="382">
        <f t="shared" ref="GL48:GL76" si="342">6*$EW48/10+GL$10+(DB48-273.15)</f>
        <v>624.07505124896068</v>
      </c>
      <c r="GM48" s="511"/>
      <c r="GN48" s="2"/>
      <c r="GO48" s="592">
        <v>37000</v>
      </c>
      <c r="GP48" s="477">
        <f t="shared" ref="GP48:GP76" si="343">SQRT((EY48-DG48)^2)/DG48</f>
        <v>8.361950360364208</v>
      </c>
      <c r="GQ48" s="477">
        <f t="shared" ref="GQ48:GQ76" si="344">SQRT((EZ48-DH48)^2)/DH48</f>
        <v>3.9528868741667575</v>
      </c>
      <c r="GR48" s="477">
        <f t="shared" ref="GR48:GR76" si="345">SQRT((FA48-DI48)^2)/DI48</f>
        <v>2.4856789125892917</v>
      </c>
      <c r="GS48" s="477">
        <f t="shared" ref="GS48:GS76" si="346">SQRT((FB48-DJ48)^2)/DJ48</f>
        <v>1.7540102871116074</v>
      </c>
      <c r="GT48" s="477">
        <f t="shared" ref="GT48:GT76" si="347">SQRT((FC48-DK48)^2)/DK48</f>
        <v>1.3166145580124147</v>
      </c>
      <c r="GU48" s="477">
        <f t="shared" ref="GU48:GU76" si="348">SQRT((FD48-DL48)^2)/DL48</f>
        <v>1.0264000623678402</v>
      </c>
      <c r="GV48" s="477">
        <f t="shared" ref="GV48:GV76" si="349">SQRT((FE48-DM48)^2)/DM48</f>
        <v>0.82032494594150662</v>
      </c>
      <c r="GW48" s="477">
        <f t="shared" ref="GW48:GW76" si="350">SQRT((FF48-DN48)^2)/DN48</f>
        <v>0.66686594629657092</v>
      </c>
      <c r="GX48" s="477">
        <f t="shared" ref="GX48:GX76" si="351">SQRT((FG48-DO48)^2)/DO48</f>
        <v>0.54850800964138269</v>
      </c>
      <c r="GY48" s="477">
        <f t="shared" ref="GY48:GY76" si="352">SQRT((FH48-DP48)^2)/DP48</f>
        <v>0.45474015744993951</v>
      </c>
      <c r="GZ48" s="477">
        <f t="shared" ref="GZ48:GZ76" si="353">SQRT((FI48-DQ48)^2)/DQ48</f>
        <v>0.37887180685801064</v>
      </c>
      <c r="HA48" s="477">
        <f t="shared" ref="HA48:HA76" si="354">SQRT((FJ48-DR48)^2)/DR48</f>
        <v>0.31644094586695215</v>
      </c>
      <c r="HB48" s="477">
        <f t="shared" ref="HB48:HB76" si="355">SQRT((FK48-DS48)^2)/DS48</f>
        <v>0.26435700967922238</v>
      </c>
      <c r="HC48" s="477">
        <f t="shared" ref="HC48:HC76" si="356">SQRT((FL48-DT48)^2)/DT48</f>
        <v>0.22041110642717915</v>
      </c>
      <c r="HD48" s="477">
        <f t="shared" ref="HD48:HD76" si="357">SQRT((FM48-DU48)^2)/DU48</f>
        <v>0.18298216137890658</v>
      </c>
      <c r="HE48" s="477">
        <f t="shared" ref="HE48:HE76" si="358">SQRT((FN48-DV48)^2)/DV48</f>
        <v>0.15085326410704486</v>
      </c>
      <c r="HF48" s="477">
        <f t="shared" ref="HF48:HF76" si="359">SQRT((FO48-DW48)^2)/DW48</f>
        <v>0.12309283980313561</v>
      </c>
      <c r="HG48" s="477">
        <f t="shared" ref="HG48:HG76" si="360">SQRT((FP48-DX48)^2)/DX48</f>
        <v>9.8975434298955417E-2</v>
      </c>
      <c r="HH48" s="477">
        <f t="shared" ref="HH48:HH76" si="361">SQRT((FQ48-DY48)^2)/DY48</f>
        <v>7.7927517317384717E-2</v>
      </c>
      <c r="HI48" s="477">
        <f t="shared" ref="HI48:HI76" si="362">SQRT((FR48-DZ48)^2)/DZ48</f>
        <v>5.9489546722296636E-2</v>
      </c>
      <c r="HJ48" s="477">
        <f t="shared" ref="HJ48:HJ76" si="363">SQRT((FS48-EA48)^2)/EA48</f>
        <v>4.3288872691859645E-2</v>
      </c>
      <c r="HK48" s="477">
        <f t="shared" ref="HK48:HK76" si="364">SQRT((FT48-EB48)^2)/EB48</f>
        <v>2.9020032111831288E-2</v>
      </c>
      <c r="HL48" s="477">
        <f t="shared" ref="HL48:HL76" si="365">SQRT((FU48-EC48)^2)/EC48</f>
        <v>1.6430183456412166E-2</v>
      </c>
      <c r="HM48" s="477">
        <f t="shared" ref="HM48:HM76" si="366">SQRT((FV48-ED48)^2)/ED48</f>
        <v>5.3081824070145616E-3</v>
      </c>
      <c r="HN48" s="477">
        <f t="shared" ref="HN48:HN76" si="367">SQRT((FW48-EE48)^2)/EE48</f>
        <v>4.5237215523094426E-3</v>
      </c>
      <c r="HO48" s="477">
        <f t="shared" ref="HO48:HO76" si="368">SQRT((FX48-EF48)^2)/EF48</f>
        <v>1.3216273488462143E-2</v>
      </c>
      <c r="HP48" s="477">
        <f t="shared" ref="HP48:HP76" si="369">SQRT((FY48-EG48)^2)/EG48</f>
        <v>2.0898183027628414E-2</v>
      </c>
      <c r="HQ48" s="477">
        <f t="shared" ref="HQ48:HQ76" si="370">SQRT((FZ48-EH48)^2)/EH48</f>
        <v>2.7680030758309937E-2</v>
      </c>
      <c r="HR48" s="477">
        <f t="shared" ref="HR48:HR76" si="371">SQRT((GA48-EI48)^2)/EI48</f>
        <v>3.3657367866323569E-2</v>
      </c>
      <c r="HS48" s="477">
        <f t="shared" ref="HS48:HS76" si="372">SQRT((GB48-EJ48)^2)/EJ48</f>
        <v>3.8913197312559621E-2</v>
      </c>
      <c r="HT48" s="477">
        <f t="shared" ref="HT48:HT76" si="373">SQRT((GC48-EK48)^2)/EK48</f>
        <v>4.3519976237213626E-2</v>
      </c>
      <c r="HU48" s="477">
        <f t="shared" ref="HU48:HU76" si="374">SQRT((GD48-EL48)^2)/EL48</f>
        <v>4.7541244328336563E-2</v>
      </c>
      <c r="HV48" s="477">
        <f t="shared" ref="HV48:HV76" si="375">SQRT((GE48-EM48)^2)/EM48</f>
        <v>5.1032957481467009E-2</v>
      </c>
      <c r="HW48" s="477">
        <f t="shared" ref="HW48:HW76" si="376">SQRT((GF48-EN48)^2)/EN48</f>
        <v>5.4044587396211582E-2</v>
      </c>
      <c r="HX48" s="477">
        <f t="shared" ref="HX48:HX76" si="377">SQRT((GG48-EO48)^2)/EO48</f>
        <v>5.6620033881843508E-2</v>
      </c>
      <c r="HY48" s="477">
        <f t="shared" ref="HY48:HY76" si="378">SQRT((GH48-EP48)^2)/EP48</f>
        <v>5.87983862412393E-2</v>
      </c>
      <c r="HZ48" s="477">
        <f t="shared" ref="HZ48:HZ76" si="379">SQRT((GI48-EQ48)^2)/EQ48</f>
        <v>6.0614562232763056E-2</v>
      </c>
      <c r="IA48" s="477">
        <f t="shared" ref="IA48:IA76" si="380">SQRT((GJ48-ER48)^2)/ER48</f>
        <v>6.2099847105637422E-2</v>
      </c>
      <c r="IB48" s="477">
        <f t="shared" ref="IB48:IB76" si="381">SQRT((GK48-ES48)^2)/ES48</f>
        <v>6.328235058761611E-2</v>
      </c>
      <c r="IC48" s="477">
        <f t="shared" ref="IC48:IC76" si="382">SQRT((GL48-ET48)^2)/ET48</f>
        <v>6.4187396127048504E-2</v>
      </c>
      <c r="ID48"/>
      <c r="IE48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</row>
    <row r="49" spans="1:311">
      <c r="I49" s="384"/>
      <c r="J49" s="252"/>
      <c r="K49" s="499">
        <v>37000</v>
      </c>
      <c r="L49" s="382">
        <f t="shared" si="170"/>
        <v>11.2776</v>
      </c>
      <c r="M49" s="502">
        <v>370</v>
      </c>
      <c r="N49" s="493">
        <f t="shared" ref="N49:N77" si="383">$N$48*EXP(-KB*(K49-HTropopause))</f>
        <v>216.62724680577548</v>
      </c>
      <c r="O49" s="263">
        <f t="shared" ref="O49:O77" si="384">100*N49/(RLuft_N*TT_ISA)</f>
        <v>0.34833113647261899</v>
      </c>
      <c r="P49" s="383">
        <f>Q49-273.15</f>
        <v>-56.500002288000502</v>
      </c>
      <c r="Q49" s="383">
        <f t="shared" ref="Q49:Q77" si="385">$Q$11-L*H_ISA_tropospause</f>
        <v>216.64999771199948</v>
      </c>
      <c r="R49" s="382">
        <f t="shared" si="178"/>
        <v>573.56933718429855</v>
      </c>
      <c r="S49" s="263">
        <f t="shared" ref="S49:S77" si="386">$S$48*EXP(-KB*(K49-HTropopause))</f>
        <v>0.21379447007725191</v>
      </c>
      <c r="T49" s="492">
        <f>O49/Konstanten!$C$22</f>
        <v>0.28435194814091341</v>
      </c>
      <c r="U49" s="492">
        <f t="shared" si="179"/>
        <v>0.75186533996876448</v>
      </c>
      <c r="V49" s="492"/>
      <c r="W49" s="592">
        <v>38000</v>
      </c>
      <c r="X49" s="410">
        <f t="shared" si="182"/>
        <v>3.3486782758138323E-2</v>
      </c>
      <c r="Y49" s="410">
        <f t="shared" si="183"/>
        <v>6.6951174832461255E-2</v>
      </c>
      <c r="Z49" s="410">
        <f t="shared" si="184"/>
        <v>0.10037095046547891</v>
      </c>
      <c r="AA49" s="410">
        <f t="shared" si="185"/>
        <v>0.1337242106044341</v>
      </c>
      <c r="AB49" s="410">
        <f t="shared" si="186"/>
        <v>0.16698953849868522</v>
      </c>
      <c r="AC49" s="410">
        <f t="shared" si="187"/>
        <v>0.20014614630689695</v>
      </c>
      <c r="AD49" s="410">
        <f t="shared" si="188"/>
        <v>0.23317401022231354</v>
      </c>
      <c r="AE49" s="410">
        <f t="shared" si="189"/>
        <v>0.26605399202085311</v>
      </c>
      <c r="AF49" s="410">
        <f t="shared" si="190"/>
        <v>0.29876794538634671</v>
      </c>
      <c r="AG49" s="410">
        <f t="shared" si="191"/>
        <v>0.33129880584986415</v>
      </c>
      <c r="AH49" s="410">
        <f t="shared" si="192"/>
        <v>0.36363066366947405</v>
      </c>
      <c r="AI49" s="410">
        <f t="shared" si="193"/>
        <v>0.39574881945231238</v>
      </c>
      <c r="AJ49" s="410">
        <f t="shared" si="194"/>
        <v>0.42763982276220924</v>
      </c>
      <c r="AK49" s="410">
        <f t="shared" si="195"/>
        <v>0.45929149434848371</v>
      </c>
      <c r="AL49" s="410">
        <f t="shared" si="196"/>
        <v>0.49069293296366184</v>
      </c>
      <c r="AM49" s="410">
        <f t="shared" si="197"/>
        <v>0.5218345080030351</v>
      </c>
      <c r="AN49" s="410">
        <f t="shared" si="198"/>
        <v>0.55270783939503332</v>
      </c>
      <c r="AO49" s="410">
        <f t="shared" si="199"/>
        <v>0.58330576630001973</v>
      </c>
      <c r="AP49" s="410">
        <f t="shared" si="200"/>
        <v>0.61362230624047553</v>
      </c>
      <c r="AQ49" s="410">
        <f t="shared" si="201"/>
        <v>0.64365260629502519</v>
      </c>
      <c r="AR49" s="410">
        <f t="shared" si="202"/>
        <v>0.67339288794998797</v>
      </c>
      <c r="AS49" s="410">
        <f t="shared" si="203"/>
        <v>0.70284038712509544</v>
      </c>
      <c r="AT49" s="410">
        <f t="shared" si="204"/>
        <v>0.73199329078289632</v>
      </c>
      <c r="AU49" s="410">
        <f t="shared" si="205"/>
        <v>0.7608506714037383</v>
      </c>
      <c r="AV49" s="410">
        <f t="shared" si="206"/>
        <v>0.78941242046750948</v>
      </c>
      <c r="AW49" s="410">
        <f t="shared" si="207"/>
        <v>0.81767918193676781</v>
      </c>
      <c r="AX49" s="410">
        <f t="shared" si="208"/>
        <v>0.84565228658906588</v>
      </c>
      <c r="AY49" s="410">
        <f t="shared" si="209"/>
        <v>0.87333368790410393</v>
      </c>
      <c r="AZ49" s="410">
        <f t="shared" si="210"/>
        <v>0.90072590007682451</v>
      </c>
      <c r="BA49" s="410">
        <f t="shared" si="211"/>
        <v>0.92783193860378199</v>
      </c>
      <c r="BB49" s="410">
        <f t="shared" si="212"/>
        <v>0.95465526377790766</v>
      </c>
      <c r="BC49" s="410">
        <f t="shared" si="213"/>
        <v>0.98119972732760452</v>
      </c>
      <c r="BD49" s="410">
        <f t="shared" si="214"/>
        <v>1.0074695223496579</v>
      </c>
      <c r="BE49" s="410">
        <f t="shared" si="215"/>
        <v>1.0334691366115918</v>
      </c>
      <c r="BF49" s="410">
        <f t="shared" si="216"/>
        <v>1.0592033092373525</v>
      </c>
      <c r="BG49" s="410">
        <f t="shared" si="217"/>
        <v>1.0846769907393017</v>
      </c>
      <c r="BH49" s="410">
        <f t="shared" si="218"/>
        <v>1.1098953063189219</v>
      </c>
      <c r="BI49" s="410">
        <f t="shared" si="219"/>
        <v>1.1348635223267518</v>
      </c>
      <c r="BJ49" s="410">
        <f t="shared" si="220"/>
        <v>1.1595870157482504</v>
      </c>
      <c r="BK49" s="410">
        <f t="shared" si="221"/>
        <v>1.1840712465650975</v>
      </c>
      <c r="BL49" s="253"/>
      <c r="BM49" s="521"/>
      <c r="BN49" s="592">
        <v>38000</v>
      </c>
      <c r="BO49" s="382">
        <f t="shared" si="222"/>
        <v>216.69858644044888</v>
      </c>
      <c r="BP49" s="382">
        <f t="shared" si="223"/>
        <v>216.8442226935783</v>
      </c>
      <c r="BQ49" s="382">
        <f t="shared" si="224"/>
        <v>217.08651832651537</v>
      </c>
      <c r="BR49" s="382">
        <f t="shared" si="225"/>
        <v>217.42483189167868</v>
      </c>
      <c r="BS49" s="382">
        <f t="shared" si="226"/>
        <v>217.85827667283266</v>
      </c>
      <c r="BT49" s="382">
        <f t="shared" si="227"/>
        <v>218.38573162693419</v>
      </c>
      <c r="BU49" s="382">
        <f t="shared" si="228"/>
        <v>219.00585494525964</v>
      </c>
      <c r="BV49" s="382">
        <f t="shared" si="229"/>
        <v>219.71709988622953</v>
      </c>
      <c r="BW49" s="382">
        <f t="shared" si="230"/>
        <v>220.51773248845217</v>
      </c>
      <c r="BX49" s="382">
        <f t="shared" si="231"/>
        <v>221.40585074493825</v>
      </c>
      <c r="BY49" s="382">
        <f t="shared" si="232"/>
        <v>222.3794048082575</v>
      </c>
      <c r="BZ49" s="382">
        <f t="shared" si="233"/>
        <v>223.43621780081341</v>
      </c>
      <c r="CA49" s="382">
        <f t="shared" si="234"/>
        <v>224.57400682277949</v>
      </c>
      <c r="CB49" s="382">
        <f t="shared" si="235"/>
        <v>225.79040378038414</v>
      </c>
      <c r="CC49" s="382">
        <f t="shared" si="236"/>
        <v>227.08297569659135</v>
      </c>
      <c r="CD49" s="382">
        <f t="shared" si="237"/>
        <v>228.44924421206403</v>
      </c>
      <c r="CE49" s="382">
        <f t="shared" si="238"/>
        <v>229.88670403393476</v>
      </c>
      <c r="CF49" s="382">
        <f t="shared" si="239"/>
        <v>231.39284014086337</v>
      </c>
      <c r="CG49" s="382">
        <f t="shared" si="240"/>
        <v>232.96514360293733</v>
      </c>
      <c r="CH49" s="382">
        <f t="shared" si="241"/>
        <v>234.60112592241205</v>
      </c>
      <c r="CI49" s="382">
        <f t="shared" si="242"/>
        <v>236.29833184469567</v>
      </c>
      <c r="CJ49" s="382">
        <f t="shared" si="243"/>
        <v>238.05435062746616</v>
      </c>
      <c r="CK49" s="382">
        <f t="shared" si="244"/>
        <v>239.86682578876921</v>
      </c>
      <c r="CL49" s="382">
        <f t="shared" si="245"/>
        <v>241.73346338222288</v>
      </c>
      <c r="CM49" s="382">
        <f t="shared" si="246"/>
        <v>243.65203886910007</v>
      </c>
      <c r="CN49" s="382">
        <f t="shared" si="247"/>
        <v>245.62040267338702</v>
      </c>
      <c r="CO49" s="382">
        <f t="shared" si="248"/>
        <v>247.6364845173679</v>
      </c>
      <c r="CP49" s="382">
        <f t="shared" si="249"/>
        <v>249.69829664243568</v>
      </c>
      <c r="CQ49" s="382">
        <f t="shared" si="250"/>
        <v>251.80393602325393</v>
      </c>
      <c r="CR49" s="382">
        <f t="shared" si="251"/>
        <v>253.95158568375092</v>
      </c>
      <c r="CS49" s="382">
        <f t="shared" si="252"/>
        <v>256.13951522126666</v>
      </c>
      <c r="CT49" s="382">
        <f t="shared" si="253"/>
        <v>258.36608064109714</v>
      </c>
      <c r="CU49" s="382">
        <f t="shared" si="254"/>
        <v>260.62972359815893</v>
      </c>
      <c r="CV49" s="382">
        <f t="shared" si="255"/>
        <v>262.92897013597877</v>
      </c>
      <c r="CW49" s="382">
        <f t="shared" si="256"/>
        <v>265.26242900608378</v>
      </c>
      <c r="CX49" s="382">
        <f t="shared" si="257"/>
        <v>267.62878964340933</v>
      </c>
      <c r="CY49" s="382">
        <f t="shared" si="258"/>
        <v>270.02681986584031</v>
      </c>
      <c r="CZ49" s="382">
        <f t="shared" si="259"/>
        <v>272.45536335860987</v>
      </c>
      <c r="DA49" s="382">
        <f t="shared" si="260"/>
        <v>274.91333699718456</v>
      </c>
      <c r="DB49" s="382">
        <f t="shared" si="261"/>
        <v>277.39972805553936</v>
      </c>
      <c r="DC49" s="521"/>
      <c r="DE49" s="2"/>
      <c r="DF49" s="592">
        <v>38000</v>
      </c>
      <c r="DG49" s="382">
        <f t="shared" si="262"/>
        <v>19.206991791019995</v>
      </c>
      <c r="DH49" s="382">
        <f t="shared" si="263"/>
        <v>38.401140972364892</v>
      </c>
      <c r="DI49" s="382">
        <f t="shared" si="264"/>
        <v>57.569699531042801</v>
      </c>
      <c r="DJ49" s="382">
        <f t="shared" si="265"/>
        <v>76.700106841878807</v>
      </c>
      <c r="DK49" s="382">
        <f t="shared" si="266"/>
        <v>95.780078913402789</v>
      </c>
      <c r="DL49" s="382">
        <f t="shared" si="267"/>
        <v>114.79769247723853</v>
      </c>
      <c r="DM49" s="382">
        <f t="shared" si="268"/>
        <v>133.74146249181723</v>
      </c>
      <c r="DN49" s="382">
        <f t="shared" si="269"/>
        <v>152.60041185863739</v>
      </c>
      <c r="DO49" s="382">
        <f t="shared" si="270"/>
        <v>171.36413240716158</v>
      </c>
      <c r="DP49" s="382">
        <f t="shared" si="271"/>
        <v>190.02283648125621</v>
      </c>
      <c r="DQ49" s="382">
        <f t="shared" si="272"/>
        <v>208.56739874078681</v>
      </c>
      <c r="DR49" s="382">
        <f t="shared" si="273"/>
        <v>226.98938806473146</v>
      </c>
      <c r="DS49" s="382">
        <f t="shared" si="274"/>
        <v>245.28108969533127</v>
      </c>
      <c r="DT49" s="382">
        <f t="shared" si="275"/>
        <v>263.4355179878458</v>
      </c>
      <c r="DU49" s="382">
        <f t="shared" si="276"/>
        <v>281.44642032098699</v>
      </c>
      <c r="DV49" s="382">
        <f t="shared" si="277"/>
        <v>299.30827287519537</v>
      </c>
      <c r="DW49" s="382">
        <f t="shared" si="278"/>
        <v>317.01626909837501</v>
      </c>
      <c r="DX49" s="382">
        <f t="shared" si="279"/>
        <v>334.56630175248165</v>
      </c>
      <c r="DY49" s="382">
        <f t="shared" si="280"/>
        <v>351.9549394718502</v>
      </c>
      <c r="DZ49" s="382">
        <f t="shared" si="281"/>
        <v>369.17939876958388</v>
      </c>
      <c r="EA49" s="382">
        <f t="shared" si="282"/>
        <v>386.23751240609522</v>
      </c>
      <c r="EB49" s="382">
        <f t="shared" si="283"/>
        <v>403.12769498969681</v>
      </c>
      <c r="EC49" s="382">
        <f t="shared" si="284"/>
        <v>419.84890661769936</v>
      </c>
      <c r="ED49" s="382">
        <f t="shared" si="285"/>
        <v>436.40061529327073</v>
      </c>
      <c r="EE49" s="382">
        <f t="shared" si="286"/>
        <v>452.78275877260222</v>
      </c>
      <c r="EF49" s="382">
        <f t="shared" si="287"/>
        <v>468.99570641287136</v>
      </c>
      <c r="EG49" s="382">
        <f t="shared" si="288"/>
        <v>485.04022150727701</v>
      </c>
      <c r="EH49" s="382">
        <f t="shared" si="289"/>
        <v>500.91742451187594</v>
      </c>
      <c r="EI49" s="382">
        <f t="shared" si="290"/>
        <v>516.628757491795</v>
      </c>
      <c r="EJ49" s="382">
        <f t="shared" si="291"/>
        <v>532.17595004339398</v>
      </c>
      <c r="EK49" s="382">
        <f t="shared" si="292"/>
        <v>547.56098688459622</v>
      </c>
      <c r="EL49" s="382">
        <f t="shared" si="293"/>
        <v>562.78607724870858</v>
      </c>
      <c r="EM49" s="382">
        <f t="shared" si="294"/>
        <v>577.85362616747511</v>
      </c>
      <c r="EN49" s="382">
        <f t="shared" si="295"/>
        <v>592.76620768674002</v>
      </c>
      <c r="EO49" s="382">
        <f t="shared" si="296"/>
        <v>607.52654002268389</v>
      </c>
      <c r="EP49" s="382">
        <f t="shared" si="297"/>
        <v>622.13746263740074</v>
      </c>
      <c r="EQ49" s="382">
        <f t="shared" si="298"/>
        <v>636.60191518930799</v>
      </c>
      <c r="ER49" s="382">
        <f t="shared" si="299"/>
        <v>650.92291829559338</v>
      </c>
      <c r="ES49" s="382">
        <f t="shared" si="300"/>
        <v>665.10355603024277</v>
      </c>
      <c r="ET49" s="382">
        <f t="shared" si="301"/>
        <v>679.14696007132909</v>
      </c>
      <c r="EU49" s="521"/>
      <c r="EV49" s="522"/>
      <c r="EW49" s="537">
        <f t="shared" si="302"/>
        <v>380.00000000000006</v>
      </c>
      <c r="EX49" s="601">
        <v>38000</v>
      </c>
      <c r="EY49" s="382">
        <f t="shared" si="303"/>
        <v>181.54858644044896</v>
      </c>
      <c r="EZ49" s="382">
        <f t="shared" si="304"/>
        <v>191.69422269357838</v>
      </c>
      <c r="FA49" s="382">
        <f t="shared" si="305"/>
        <v>201.93651832651545</v>
      </c>
      <c r="FB49" s="382">
        <f t="shared" si="306"/>
        <v>212.27483189167876</v>
      </c>
      <c r="FC49" s="382">
        <f t="shared" si="307"/>
        <v>222.70827667283274</v>
      </c>
      <c r="FD49" s="382">
        <f t="shared" si="308"/>
        <v>233.23573162693427</v>
      </c>
      <c r="FE49" s="382">
        <f t="shared" si="309"/>
        <v>243.85585494525972</v>
      </c>
      <c r="FF49" s="382">
        <f t="shared" si="310"/>
        <v>254.56709988622961</v>
      </c>
      <c r="FG49" s="382">
        <f t="shared" si="311"/>
        <v>265.36773248845225</v>
      </c>
      <c r="FH49" s="382">
        <f t="shared" si="312"/>
        <v>276.25585074493836</v>
      </c>
      <c r="FI49" s="382">
        <f t="shared" si="313"/>
        <v>287.22940480825758</v>
      </c>
      <c r="FJ49" s="382">
        <f t="shared" si="314"/>
        <v>298.28621780081346</v>
      </c>
      <c r="FK49" s="382">
        <f t="shared" si="315"/>
        <v>309.42400682277957</v>
      </c>
      <c r="FL49" s="382">
        <f t="shared" si="316"/>
        <v>320.64040378038419</v>
      </c>
      <c r="FM49" s="382">
        <f t="shared" si="317"/>
        <v>331.93297569659143</v>
      </c>
      <c r="FN49" s="382">
        <f t="shared" si="318"/>
        <v>343.29924421206408</v>
      </c>
      <c r="FO49" s="382">
        <f t="shared" si="319"/>
        <v>354.73670403393487</v>
      </c>
      <c r="FP49" s="382">
        <f t="shared" si="320"/>
        <v>366.24284014086345</v>
      </c>
      <c r="FQ49" s="382">
        <f t="shared" si="321"/>
        <v>377.81514360293738</v>
      </c>
      <c r="FR49" s="382">
        <f t="shared" si="322"/>
        <v>389.45112592241213</v>
      </c>
      <c r="FS49" s="382">
        <f t="shared" si="323"/>
        <v>401.14833184469575</v>
      </c>
      <c r="FT49" s="382">
        <f t="shared" si="324"/>
        <v>412.90435062746621</v>
      </c>
      <c r="FU49" s="382">
        <f t="shared" si="325"/>
        <v>424.71682578876926</v>
      </c>
      <c r="FV49" s="382">
        <f t="shared" si="326"/>
        <v>436.58346338222293</v>
      </c>
      <c r="FW49" s="382">
        <f t="shared" si="327"/>
        <v>448.50203886910015</v>
      </c>
      <c r="FX49" s="382">
        <f t="shared" si="328"/>
        <v>460.47040267338707</v>
      </c>
      <c r="FY49" s="382">
        <f t="shared" si="329"/>
        <v>472.48648451736801</v>
      </c>
      <c r="FZ49" s="382">
        <f t="shared" si="330"/>
        <v>484.54829664243573</v>
      </c>
      <c r="GA49" s="382">
        <f t="shared" si="331"/>
        <v>496.65393602325395</v>
      </c>
      <c r="GB49" s="382">
        <f t="shared" si="332"/>
        <v>508.80158568375094</v>
      </c>
      <c r="GC49" s="382">
        <f t="shared" si="333"/>
        <v>520.98951522126663</v>
      </c>
      <c r="GD49" s="382">
        <f t="shared" si="334"/>
        <v>533.21608064109716</v>
      </c>
      <c r="GE49" s="382">
        <f t="shared" si="335"/>
        <v>545.4797235981589</v>
      </c>
      <c r="GF49" s="382">
        <f t="shared" si="336"/>
        <v>557.77897013597885</v>
      </c>
      <c r="GG49" s="382">
        <f t="shared" si="337"/>
        <v>570.11242900608386</v>
      </c>
      <c r="GH49" s="382">
        <f t="shared" si="338"/>
        <v>582.4787896434093</v>
      </c>
      <c r="GI49" s="382">
        <f t="shared" si="339"/>
        <v>594.87681986584039</v>
      </c>
      <c r="GJ49" s="382">
        <f t="shared" si="340"/>
        <v>607.30536335860984</v>
      </c>
      <c r="GK49" s="382">
        <f t="shared" si="341"/>
        <v>619.76333699718452</v>
      </c>
      <c r="GL49" s="382">
        <f t="shared" si="342"/>
        <v>632.24972805553944</v>
      </c>
      <c r="GM49" s="511"/>
      <c r="GN49" s="2"/>
      <c r="GO49" s="592">
        <v>38000</v>
      </c>
      <c r="GP49" s="477">
        <f t="shared" si="343"/>
        <v>8.452213465584439</v>
      </c>
      <c r="GQ49" s="477">
        <f t="shared" si="344"/>
        <v>3.9918887262107594</v>
      </c>
      <c r="GR49" s="477">
        <f t="shared" si="345"/>
        <v>2.5076875504209815</v>
      </c>
      <c r="GS49" s="477">
        <f t="shared" si="346"/>
        <v>1.7675949960447146</v>
      </c>
      <c r="GT49" s="477">
        <f t="shared" si="347"/>
        <v>1.3252045644500769</v>
      </c>
      <c r="GU49" s="477">
        <f t="shared" si="348"/>
        <v>1.0317109742704889</v>
      </c>
      <c r="GV49" s="477">
        <f t="shared" si="349"/>
        <v>0.82333773238183094</v>
      </c>
      <c r="GW49" s="477">
        <f t="shared" si="350"/>
        <v>0.66819405521690123</v>
      </c>
      <c r="GX49" s="477">
        <f t="shared" si="351"/>
        <v>0.5485605345810517</v>
      </c>
      <c r="GY49" s="477">
        <f t="shared" si="352"/>
        <v>0.45380342626444348</v>
      </c>
      <c r="GZ49" s="477">
        <f t="shared" si="353"/>
        <v>0.37715389146332517</v>
      </c>
      <c r="HA49" s="477">
        <f t="shared" si="354"/>
        <v>0.31409763400811497</v>
      </c>
      <c r="HB49" s="477">
        <f t="shared" si="355"/>
        <v>0.26150779583995465</v>
      </c>
      <c r="HC49" s="477">
        <f t="shared" si="356"/>
        <v>0.21714948018200669</v>
      </c>
      <c r="HD49" s="477">
        <f t="shared" si="357"/>
        <v>0.17938247471055058</v>
      </c>
      <c r="HE49" s="477">
        <f t="shared" si="358"/>
        <v>0.14697546083269114</v>
      </c>
      <c r="HF49" s="477">
        <f t="shared" si="359"/>
        <v>0.11898580171560418</v>
      </c>
      <c r="HG49" s="477">
        <f t="shared" si="360"/>
        <v>9.4679405016159374E-2</v>
      </c>
      <c r="HH49" s="477">
        <f t="shared" si="361"/>
        <v>7.3475894868512054E-2</v>
      </c>
      <c r="HI49" s="477">
        <f t="shared" si="362"/>
        <v>5.4910233941521884E-2</v>
      </c>
      <c r="HJ49" s="477">
        <f t="shared" si="363"/>
        <v>3.8605311394308832E-2</v>
      </c>
      <c r="HK49" s="477">
        <f t="shared" si="364"/>
        <v>2.4252006893297873E-2</v>
      </c>
      <c r="HL49" s="477">
        <f t="shared" si="365"/>
        <v>1.1594454801099358E-2</v>
      </c>
      <c r="HM49" s="477">
        <f t="shared" si="366"/>
        <v>4.1899136377092523E-4</v>
      </c>
      <c r="HN49" s="477">
        <f t="shared" si="367"/>
        <v>9.4542467012352586E-3</v>
      </c>
      <c r="HO49" s="477">
        <f t="shared" si="368"/>
        <v>1.8177786327065432E-2</v>
      </c>
      <c r="HP49" s="477">
        <f t="shared" si="369"/>
        <v>2.5881847387620525E-2</v>
      </c>
      <c r="HQ49" s="477">
        <f t="shared" si="370"/>
        <v>3.2678295999368098E-2</v>
      </c>
      <c r="HR49" s="477">
        <f t="shared" si="371"/>
        <v>3.8663781639871816E-2</v>
      </c>
      <c r="HS49" s="477">
        <f t="shared" si="372"/>
        <v>4.3922248567860082E-2</v>
      </c>
      <c r="HT49" s="477">
        <f t="shared" si="373"/>
        <v>4.8526962840268577E-2</v>
      </c>
      <c r="HU49" s="477">
        <f t="shared" si="374"/>
        <v>5.2542160872511651E-2</v>
      </c>
      <c r="HV49" s="477">
        <f t="shared" si="375"/>
        <v>5.6024399784476771E-2</v>
      </c>
      <c r="HW49" s="477">
        <f t="shared" si="376"/>
        <v>5.9023670879111451E-2</v>
      </c>
      <c r="HX49" s="477">
        <f t="shared" si="377"/>
        <v>6.1584323567498891E-2</v>
      </c>
      <c r="HY49" s="477">
        <f t="shared" si="378"/>
        <v>6.3745836532441119E-2</v>
      </c>
      <c r="HZ49" s="477">
        <f t="shared" si="379"/>
        <v>6.5543464962809134E-2</v>
      </c>
      <c r="IA49" s="477">
        <f t="shared" si="380"/>
        <v>6.7008786618227789E-2</v>
      </c>
      <c r="IB49" s="477">
        <f t="shared" si="381"/>
        <v>6.8170164814149017E-2</v>
      </c>
      <c r="IC49" s="477">
        <f t="shared" si="382"/>
        <v>6.9053142799702968E-2</v>
      </c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</row>
    <row r="50" spans="1:311">
      <c r="I50" s="384"/>
      <c r="J50" s="252"/>
      <c r="K50" s="499">
        <v>38000</v>
      </c>
      <c r="L50" s="382">
        <f t="shared" si="170"/>
        <v>11.5824</v>
      </c>
      <c r="M50" s="502">
        <v>380</v>
      </c>
      <c r="N50" s="493">
        <f t="shared" si="383"/>
        <v>206.46165001839125</v>
      </c>
      <c r="O50" s="263">
        <f t="shared" si="384"/>
        <v>0.33198511382733858</v>
      </c>
      <c r="P50" s="383">
        <f>P49</f>
        <v>-56.500002288000502</v>
      </c>
      <c r="Q50" s="383">
        <f t="shared" si="385"/>
        <v>216.64999771199948</v>
      </c>
      <c r="R50" s="382">
        <f t="shared" si="178"/>
        <v>573.56933718429855</v>
      </c>
      <c r="S50" s="263">
        <f t="shared" si="386"/>
        <v>0.20376180608772884</v>
      </c>
      <c r="T50" s="492">
        <f>O50/Konstanten!$C$22</f>
        <v>0.2710082561855825</v>
      </c>
      <c r="U50" s="492">
        <f t="shared" si="179"/>
        <v>0.75186533996876448</v>
      </c>
      <c r="V50" s="492"/>
      <c r="W50" s="592">
        <v>39000</v>
      </c>
      <c r="X50" s="410">
        <f t="shared" si="182"/>
        <v>3.4301038706684314E-2</v>
      </c>
      <c r="Y50" s="410">
        <f t="shared" si="183"/>
        <v>6.8577726133689565E-2</v>
      </c>
      <c r="Z50" s="410">
        <f t="shared" si="184"/>
        <v>0.10280589935910081</v>
      </c>
      <c r="AA50" s="410">
        <f t="shared" si="185"/>
        <v>0.13696176839328814</v>
      </c>
      <c r="AB50" s="410">
        <f t="shared" si="186"/>
        <v>0.17102209333189325</v>
      </c>
      <c r="AC50" s="410">
        <f t="shared" si="187"/>
        <v>0.20496435073195776</v>
      </c>
      <c r="AD50" s="410">
        <f t="shared" si="188"/>
        <v>0.23876688625580827</v>
      </c>
      <c r="AE50" s="410">
        <f t="shared" si="189"/>
        <v>0.27240905112445563</v>
      </c>
      <c r="AF50" s="410">
        <f t="shared" si="190"/>
        <v>0.30587132048373328</v>
      </c>
      <c r="AG50" s="410">
        <f t="shared" si="191"/>
        <v>0.33913539238496138</v>
      </c>
      <c r="AH50" s="410">
        <f t="shared" si="192"/>
        <v>0.3721842666842467</v>
      </c>
      <c r="AI50" s="410">
        <f t="shared" si="193"/>
        <v>0.40500230374419888</v>
      </c>
      <c r="AJ50" s="410">
        <f t="shared" si="194"/>
        <v>0.43757526335348601</v>
      </c>
      <c r="AK50" s="410">
        <f t="shared" si="195"/>
        <v>0.46989032474529147</v>
      </c>
      <c r="AL50" s="410">
        <f t="shared" si="196"/>
        <v>0.50193608898229358</v>
      </c>
      <c r="AM50" s="410">
        <f t="shared" si="197"/>
        <v>0.53370256527624604</v>
      </c>
      <c r="AN50" s="410">
        <f t="shared" si="198"/>
        <v>0.56518114302335354</v>
      </c>
      <c r="AO50" s="410">
        <f t="shared" si="199"/>
        <v>0.59636455146604517</v>
      </c>
      <c r="AP50" s="410">
        <f t="shared" si="200"/>
        <v>0.62724680894414198</v>
      </c>
      <c r="AQ50" s="410">
        <f t="shared" si="201"/>
        <v>0.65782316368411142</v>
      </c>
      <c r="AR50" s="410">
        <f t="shared" si="202"/>
        <v>0.68809002800474062</v>
      </c>
      <c r="AS50" s="410">
        <f t="shared" si="203"/>
        <v>0.71804490770390794</v>
      </c>
      <c r="AT50" s="410">
        <f t="shared" si="204"/>
        <v>0.74768632824502934</v>
      </c>
      <c r="AU50" s="410">
        <f t="shared" si="205"/>
        <v>0.77701375919487048</v>
      </c>
      <c r="AV50" s="410">
        <f t="shared" si="206"/>
        <v>0.80602753818590633</v>
      </c>
      <c r="AW50" s="410">
        <f t="shared" si="207"/>
        <v>0.83472879549473622</v>
      </c>
      <c r="AX50" s="410">
        <f t="shared" si="208"/>
        <v>0.86311938014975265</v>
      </c>
      <c r="AY50" s="410">
        <f t="shared" si="209"/>
        <v>0.89120178831158192</v>
      </c>
      <c r="AZ50" s="410">
        <f t="shared" si="210"/>
        <v>0.91897909451206694</v>
      </c>
      <c r="BA50" s="410">
        <f t="shared" si="211"/>
        <v>0.94645488619468543</v>
      </c>
      <c r="BB50" s="410">
        <f t="shared" si="212"/>
        <v>0.97363320187199576</v>
      </c>
      <c r="BC50" s="410">
        <f t="shared" si="213"/>
        <v>1.000518473104975</v>
      </c>
      <c r="BD50" s="410">
        <f t="shared" si="214"/>
        <v>1.0271154704143435</v>
      </c>
      <c r="BE50" s="410">
        <f t="shared" si="215"/>
        <v>1.0534292531545555</v>
      </c>
      <c r="BF50" s="410">
        <f t="shared" si="216"/>
        <v>1.0794651233160943</v>
      </c>
      <c r="BG50" s="410">
        <f t="shared" si="217"/>
        <v>1.1052285831694495</v>
      </c>
      <c r="BH50" s="410">
        <f t="shared" si="218"/>
        <v>1.1307252966236547</v>
      </c>
      <c r="BI50" s="410">
        <f t="shared" si="219"/>
        <v>1.1559610541416592</v>
      </c>
      <c r="BJ50" s="410">
        <f t="shared" si="220"/>
        <v>1.1809417410330554</v>
      </c>
      <c r="BK50" s="410">
        <f t="shared" si="221"/>
        <v>1.205673308930227</v>
      </c>
      <c r="BL50" s="253"/>
      <c r="BM50" s="521"/>
      <c r="BN50" s="592">
        <v>39000</v>
      </c>
      <c r="BO50" s="382">
        <f t="shared" si="222"/>
        <v>216.70097811069905</v>
      </c>
      <c r="BP50" s="382">
        <f t="shared" si="223"/>
        <v>216.85377456277126</v>
      </c>
      <c r="BQ50" s="382">
        <f t="shared" si="224"/>
        <v>217.10795477118472</v>
      </c>
      <c r="BR50" s="382">
        <f t="shared" si="225"/>
        <v>217.46280463505695</v>
      </c>
      <c r="BS50" s="382">
        <f t="shared" si="226"/>
        <v>217.91733764775762</v>
      </c>
      <c r="BT50" s="382">
        <f t="shared" si="227"/>
        <v>218.47030767790079</v>
      </c>
      <c r="BU50" s="382">
        <f t="shared" si="228"/>
        <v>219.12022477929136</v>
      </c>
      <c r="BV50" s="382">
        <f t="shared" si="229"/>
        <v>219.86537360490152</v>
      </c>
      <c r="BW50" s="382">
        <f t="shared" si="230"/>
        <v>220.70383394839874</v>
      </c>
      <c r="BX50" s="382">
        <f t="shared" si="231"/>
        <v>221.63350290593945</v>
      </c>
      <c r="BY50" s="382">
        <f t="shared" si="232"/>
        <v>222.6521181407669</v>
      </c>
      <c r="BZ50" s="382">
        <f t="shared" si="233"/>
        <v>223.75728174237199</v>
      </c>
      <c r="CA50" s="382">
        <f t="shared" si="234"/>
        <v>224.94648419829596</v>
      </c>
      <c r="CB50" s="382">
        <f t="shared" si="235"/>
        <v>226.21712803710537</v>
      </c>
      <c r="CC50" s="382">
        <f t="shared" si="236"/>
        <v>227.56655075224347</v>
      </c>
      <c r="CD50" s="382">
        <f t="shared" si="237"/>
        <v>228.99204667480274</v>
      </c>
      <c r="CE50" s="382">
        <f t="shared" si="238"/>
        <v>230.49088752534496</v>
      </c>
      <c r="CF50" s="382">
        <f t="shared" si="239"/>
        <v>232.06034143762241</v>
      </c>
      <c r="CG50" s="382">
        <f t="shared" si="240"/>
        <v>233.69769030775723</v>
      </c>
      <c r="CH50" s="382">
        <f t="shared" si="241"/>
        <v>235.40024537903881</v>
      </c>
      <c r="CI50" s="382">
        <f t="shared" si="242"/>
        <v>237.16536102343287</v>
      </c>
      <c r="CJ50" s="382">
        <f t="shared" si="243"/>
        <v>238.99044672521345</v>
      </c>
      <c r="CK50" s="382">
        <f t="shared" si="244"/>
        <v>240.87297730929672</v>
      </c>
      <c r="CL50" s="382">
        <f t="shared" si="245"/>
        <v>242.81050148683622</v>
      </c>
      <c r="CM50" s="382">
        <f t="shared" si="246"/>
        <v>244.80064881367269</v>
      </c>
      <c r="CN50" s="382">
        <f t="shared" si="247"/>
        <v>246.84113517383375</v>
      </c>
      <c r="CO50" s="382">
        <f t="shared" si="248"/>
        <v>248.92976691112153</v>
      </c>
      <c r="CP50" s="382">
        <f t="shared" si="249"/>
        <v>251.06444373768625</v>
      </c>
      <c r="CQ50" s="382">
        <f t="shared" si="250"/>
        <v>253.24316055013483</v>
      </c>
      <c r="CR50" s="382">
        <f t="shared" si="251"/>
        <v>255.46400828199768</v>
      </c>
      <c r="CS50" s="382">
        <f t="shared" si="252"/>
        <v>257.72517391696516</v>
      </c>
      <c r="CT50" s="382">
        <f t="shared" si="253"/>
        <v>260.02493978092815</v>
      </c>
      <c r="CU50" s="382">
        <f t="shared" si="254"/>
        <v>262.36168222307566</v>
      </c>
      <c r="CV50" s="382">
        <f t="shared" si="255"/>
        <v>264.73386978763307</v>
      </c>
      <c r="CW50" s="382">
        <f t="shared" si="256"/>
        <v>267.1400609686944</v>
      </c>
      <c r="CX50" s="382">
        <f t="shared" si="257"/>
        <v>269.57890163132936</v>
      </c>
      <c r="CY50" s="382">
        <f t="shared" si="258"/>
        <v>272.04912217301973</v>
      </c>
      <c r="CZ50" s="382">
        <f t="shared" si="259"/>
        <v>274.54953449067034</v>
      </c>
      <c r="DA50" s="382">
        <f t="shared" si="260"/>
        <v>277.07902881011523</v>
      </c>
      <c r="DB50" s="382">
        <f t="shared" si="261"/>
        <v>279.63657042727675</v>
      </c>
      <c r="DC50" s="521"/>
      <c r="DE50" s="2"/>
      <c r="DF50" s="592">
        <v>39000</v>
      </c>
      <c r="DG50" s="382">
        <f t="shared" si="262"/>
        <v>19.674024035725893</v>
      </c>
      <c r="DH50" s="382">
        <f t="shared" si="263"/>
        <v>39.334080924106672</v>
      </c>
      <c r="DI50" s="382">
        <f t="shared" si="264"/>
        <v>58.966311554035158</v>
      </c>
      <c r="DJ50" s="382">
        <f t="shared" si="265"/>
        <v>78.557070716927683</v>
      </c>
      <c r="DK50" s="382">
        <f t="shared" si="266"/>
        <v>98.093028716245257</v>
      </c>
      <c r="DL50" s="382">
        <f t="shared" si="267"/>
        <v>117.56126679573912</v>
      </c>
      <c r="DM50" s="382">
        <f t="shared" si="268"/>
        <v>136.94936469130275</v>
      </c>
      <c r="DN50" s="382">
        <f t="shared" si="269"/>
        <v>156.24547889645771</v>
      </c>
      <c r="DO50" s="382">
        <f t="shared" si="270"/>
        <v>175.43841055354105</v>
      </c>
      <c r="DP50" s="382">
        <f t="shared" si="271"/>
        <v>194.51766222597931</v>
      </c>
      <c r="DQ50" s="382">
        <f t="shared" si="272"/>
        <v>213.47348315250758</v>
      </c>
      <c r="DR50" s="382">
        <f t="shared" si="273"/>
        <v>232.2969029166741</v>
      </c>
      <c r="DS50" s="382">
        <f t="shared" si="274"/>
        <v>250.97975376990385</v>
      </c>
      <c r="DT50" s="382">
        <f t="shared" si="275"/>
        <v>269.51468211347162</v>
      </c>
      <c r="DU50" s="382">
        <f t="shared" si="276"/>
        <v>287.89514986645321</v>
      </c>
      <c r="DV50" s="382">
        <f t="shared" si="277"/>
        <v>306.11542661905628</v>
      </c>
      <c r="DW50" s="382">
        <f t="shared" si="278"/>
        <v>324.17057359296911</v>
      </c>
      <c r="DX50" s="382">
        <f t="shared" si="279"/>
        <v>342.05642050459102</v>
      </c>
      <c r="DY50" s="382">
        <f t="shared" si="280"/>
        <v>359.76953645705788</v>
      </c>
      <c r="DZ50" s="382">
        <f t="shared" si="281"/>
        <v>377.30719597877413</v>
      </c>
      <c r="EA50" s="382">
        <f t="shared" si="282"/>
        <v>394.66734128580453</v>
      </c>
      <c r="EB50" s="382">
        <f t="shared" si="283"/>
        <v>411.84854178029133</v>
      </c>
      <c r="EC50" s="382">
        <f t="shared" si="284"/>
        <v>428.84995171326335</v>
      </c>
      <c r="ED50" s="382">
        <f t="shared" si="285"/>
        <v>445.67126684448203</v>
      </c>
      <c r="EE50" s="382">
        <f t="shared" si="286"/>
        <v>462.31268082958218</v>
      </c>
      <c r="EF50" s="382">
        <f t="shared" si="287"/>
        <v>478.77484196056372</v>
      </c>
      <c r="EG50" s="382">
        <f t="shared" si="288"/>
        <v>495.05881078341622</v>
      </c>
      <c r="EH50" s="382">
        <f t="shared" si="289"/>
        <v>511.16601901933558</v>
      </c>
      <c r="EI50" s="382">
        <f t="shared" si="290"/>
        <v>527.09823012551306</v>
      </c>
      <c r="EJ50" s="382">
        <f t="shared" si="291"/>
        <v>542.85750174952648</v>
      </c>
      <c r="EK50" s="382">
        <f t="shared" si="292"/>
        <v>558.44615025834696</v>
      </c>
      <c r="EL50" s="382">
        <f t="shared" si="293"/>
        <v>573.86671745946694</v>
      </c>
      <c r="EM50" s="382">
        <f t="shared" si="294"/>
        <v>589.12193957729403</v>
      </c>
      <c r="EN50" s="382">
        <f t="shared" si="295"/>
        <v>604.21471850240903</v>
      </c>
      <c r="EO50" s="382">
        <f t="shared" si="296"/>
        <v>619.14809529397928</v>
      </c>
      <c r="EP50" s="382">
        <f t="shared" si="297"/>
        <v>633.92522588564248</v>
      </c>
      <c r="EQ50" s="382">
        <f t="shared" si="298"/>
        <v>648.54935892194896</v>
      </c>
      <c r="ER50" s="382">
        <f t="shared" si="299"/>
        <v>663.0238156348945</v>
      </c>
      <c r="ES50" s="382">
        <f t="shared" si="300"/>
        <v>677.3519716576011</v>
      </c>
      <c r="ET50" s="382">
        <f t="shared" si="301"/>
        <v>691.53724066391032</v>
      </c>
      <c r="EU50" s="521"/>
      <c r="EV50" s="522"/>
      <c r="EW50" s="537">
        <f t="shared" si="302"/>
        <v>390.00000000000006</v>
      </c>
      <c r="EX50" s="601">
        <v>39000</v>
      </c>
      <c r="EY50" s="382">
        <f t="shared" si="303"/>
        <v>187.55097811069913</v>
      </c>
      <c r="EZ50" s="382">
        <f t="shared" si="304"/>
        <v>197.70377456277134</v>
      </c>
      <c r="FA50" s="382">
        <f t="shared" si="305"/>
        <v>207.9579547711848</v>
      </c>
      <c r="FB50" s="382">
        <f t="shared" si="306"/>
        <v>218.31280463505703</v>
      </c>
      <c r="FC50" s="382">
        <f t="shared" si="307"/>
        <v>228.7673376477577</v>
      </c>
      <c r="FD50" s="382">
        <f t="shared" si="308"/>
        <v>239.32030767790087</v>
      </c>
      <c r="FE50" s="382">
        <f t="shared" si="309"/>
        <v>249.97022477929144</v>
      </c>
      <c r="FF50" s="382">
        <f t="shared" si="310"/>
        <v>260.71537360490163</v>
      </c>
      <c r="FG50" s="382">
        <f t="shared" si="311"/>
        <v>271.55383394839885</v>
      </c>
      <c r="FH50" s="382">
        <f t="shared" si="312"/>
        <v>282.48350290593953</v>
      </c>
      <c r="FI50" s="382">
        <f t="shared" si="313"/>
        <v>293.50211814076698</v>
      </c>
      <c r="FJ50" s="382">
        <f t="shared" si="314"/>
        <v>304.60728174237204</v>
      </c>
      <c r="FK50" s="382">
        <f t="shared" si="315"/>
        <v>315.79648419829607</v>
      </c>
      <c r="FL50" s="382">
        <f t="shared" si="316"/>
        <v>327.06712803710548</v>
      </c>
      <c r="FM50" s="382">
        <f t="shared" si="317"/>
        <v>338.41655075224355</v>
      </c>
      <c r="FN50" s="382">
        <f t="shared" si="318"/>
        <v>349.84204667480282</v>
      </c>
      <c r="FO50" s="382">
        <f t="shared" si="319"/>
        <v>361.34088752534501</v>
      </c>
      <c r="FP50" s="382">
        <f t="shared" si="320"/>
        <v>372.91034143762249</v>
      </c>
      <c r="FQ50" s="382">
        <f t="shared" si="321"/>
        <v>384.54769030775731</v>
      </c>
      <c r="FR50" s="382">
        <f t="shared" si="322"/>
        <v>396.25024537903892</v>
      </c>
      <c r="FS50" s="382">
        <f t="shared" si="323"/>
        <v>408.01536102343294</v>
      </c>
      <c r="FT50" s="382">
        <f t="shared" si="324"/>
        <v>419.8404467252135</v>
      </c>
      <c r="FU50" s="382">
        <f t="shared" si="325"/>
        <v>431.72297730929677</v>
      </c>
      <c r="FV50" s="382">
        <f t="shared" si="326"/>
        <v>443.66050148683632</v>
      </c>
      <c r="FW50" s="382">
        <f t="shared" si="327"/>
        <v>455.65064881367277</v>
      </c>
      <c r="FX50" s="382">
        <f t="shared" si="328"/>
        <v>467.6911351738338</v>
      </c>
      <c r="FY50" s="382">
        <f t="shared" si="329"/>
        <v>479.77976691112161</v>
      </c>
      <c r="FZ50" s="382">
        <f t="shared" si="330"/>
        <v>491.91444373768627</v>
      </c>
      <c r="GA50" s="382">
        <f t="shared" si="331"/>
        <v>504.09316055013483</v>
      </c>
      <c r="GB50" s="382">
        <f t="shared" si="332"/>
        <v>516.31400828199776</v>
      </c>
      <c r="GC50" s="382">
        <f t="shared" si="333"/>
        <v>528.57517391696524</v>
      </c>
      <c r="GD50" s="382">
        <f t="shared" si="334"/>
        <v>540.87493978092812</v>
      </c>
      <c r="GE50" s="382">
        <f t="shared" si="335"/>
        <v>553.21168222307574</v>
      </c>
      <c r="GF50" s="382">
        <f t="shared" si="336"/>
        <v>565.58386978763315</v>
      </c>
      <c r="GG50" s="382">
        <f t="shared" si="337"/>
        <v>577.99006096869448</v>
      </c>
      <c r="GH50" s="382">
        <f t="shared" si="338"/>
        <v>590.42890163132938</v>
      </c>
      <c r="GI50" s="382">
        <f t="shared" si="339"/>
        <v>602.8991221730198</v>
      </c>
      <c r="GJ50" s="382">
        <f t="shared" si="340"/>
        <v>615.39953449067036</v>
      </c>
      <c r="GK50" s="382">
        <f t="shared" si="341"/>
        <v>627.92902881011526</v>
      </c>
      <c r="GL50" s="382">
        <f t="shared" si="342"/>
        <v>640.48657042727677</v>
      </c>
      <c r="GM50" s="511"/>
      <c r="GN50" s="2"/>
      <c r="GO50" s="592">
        <v>39000</v>
      </c>
      <c r="GP50" s="477">
        <f t="shared" si="343"/>
        <v>8.5329241120233927</v>
      </c>
      <c r="GQ50" s="477">
        <f t="shared" si="344"/>
        <v>4.0262716178428528</v>
      </c>
      <c r="GR50" s="477">
        <f t="shared" si="345"/>
        <v>2.5267248245740737</v>
      </c>
      <c r="GS50" s="477">
        <f t="shared" si="346"/>
        <v>1.7790344349998073</v>
      </c>
      <c r="GT50" s="477">
        <f t="shared" si="347"/>
        <v>1.3321467452036311</v>
      </c>
      <c r="GU50" s="477">
        <f t="shared" si="348"/>
        <v>1.035707118516477</v>
      </c>
      <c r="GV50" s="477">
        <f t="shared" si="349"/>
        <v>0.82527480388644925</v>
      </c>
      <c r="GW50" s="477">
        <f t="shared" si="350"/>
        <v>0.66862667288872435</v>
      </c>
      <c r="GX50" s="477">
        <f t="shared" si="351"/>
        <v>0.54785849399567421</v>
      </c>
      <c r="GY50" s="477">
        <f t="shared" si="352"/>
        <v>0.45222546720598888</v>
      </c>
      <c r="GZ50" s="477">
        <f t="shared" si="353"/>
        <v>0.37488794301953721</v>
      </c>
      <c r="HA50" s="477">
        <f t="shared" si="354"/>
        <v>0.3112843000392303</v>
      </c>
      <c r="HB50" s="477">
        <f t="shared" si="355"/>
        <v>0.25825481719061555</v>
      </c>
      <c r="HC50" s="477">
        <f t="shared" si="356"/>
        <v>0.21354104152071021</v>
      </c>
      <c r="HD50" s="477">
        <f t="shared" si="357"/>
        <v>0.17548541859501926</v>
      </c>
      <c r="HE50" s="477">
        <f t="shared" si="358"/>
        <v>0.14284356897230763</v>
      </c>
      <c r="HF50" s="477">
        <f t="shared" si="359"/>
        <v>0.11466282556246829</v>
      </c>
      <c r="HG50" s="477">
        <f t="shared" si="360"/>
        <v>9.0201262375127267E-2</v>
      </c>
      <c r="HH50" s="477">
        <f t="shared" si="361"/>
        <v>6.8872295566517333E-2</v>
      </c>
      <c r="HI50" s="477">
        <f t="shared" si="362"/>
        <v>5.0205905432374652E-2</v>
      </c>
      <c r="HJ50" s="477">
        <f t="shared" si="363"/>
        <v>3.3820938145379106E-2</v>
      </c>
      <c r="HK50" s="477">
        <f t="shared" si="364"/>
        <v>1.9404961130554656E-2</v>
      </c>
      <c r="HL50" s="477">
        <f t="shared" si="365"/>
        <v>6.6993725533968825E-3</v>
      </c>
      <c r="HM50" s="477">
        <f t="shared" si="366"/>
        <v>4.5117679941152023E-3</v>
      </c>
      <c r="HN50" s="477">
        <f t="shared" si="367"/>
        <v>1.441022989885316E-2</v>
      </c>
      <c r="HO50" s="477">
        <f t="shared" si="368"/>
        <v>2.315014452585392E-2</v>
      </c>
      <c r="HP50" s="477">
        <f t="shared" si="369"/>
        <v>3.086308846441085E-2</v>
      </c>
      <c r="HQ50" s="477">
        <f t="shared" si="370"/>
        <v>3.7662079569731909E-2</v>
      </c>
      <c r="HR50" s="477">
        <f t="shared" si="371"/>
        <v>4.3644748285154064E-2</v>
      </c>
      <c r="HS50" s="477">
        <f t="shared" si="372"/>
        <v>4.889587669320971E-2</v>
      </c>
      <c r="HT50" s="477">
        <f t="shared" si="373"/>
        <v>5.3489448047162443E-2</v>
      </c>
      <c r="HU50" s="477">
        <f t="shared" si="374"/>
        <v>5.7490313821639397E-2</v>
      </c>
      <c r="HV50" s="477">
        <f t="shared" si="375"/>
        <v>6.0955559353271696E-2</v>
      </c>
      <c r="HW50" s="477">
        <f t="shared" si="376"/>
        <v>6.393563005304688E-2</v>
      </c>
      <c r="HX50" s="477">
        <f t="shared" si="377"/>
        <v>6.6475265995516716E-2</v>
      </c>
      <c r="HY50" s="477">
        <f t="shared" si="378"/>
        <v>6.8614282060704204E-2</v>
      </c>
      <c r="HZ50" s="477">
        <f t="shared" si="379"/>
        <v>7.0388222763509103E-2</v>
      </c>
      <c r="IA50" s="477">
        <f t="shared" si="380"/>
        <v>7.1828914770761823E-2</v>
      </c>
      <c r="IB50" s="477">
        <f t="shared" si="381"/>
        <v>7.2964935388818736E-2</v>
      </c>
      <c r="IC50" s="477">
        <f t="shared" si="382"/>
        <v>7.3822011649903846E-2</v>
      </c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  <c r="IX50" s="90"/>
      <c r="IY50" s="90"/>
      <c r="IZ50" s="90"/>
      <c r="JA50" s="90"/>
      <c r="JB50" s="90"/>
      <c r="JC50" s="90"/>
      <c r="JD50" s="90"/>
      <c r="JE50" s="90"/>
      <c r="JF50" s="90"/>
      <c r="JG50" s="90"/>
      <c r="JH50" s="90"/>
      <c r="JI50" s="90"/>
      <c r="JJ50" s="90"/>
      <c r="JK50" s="90"/>
      <c r="JL50" s="90"/>
      <c r="JM50" s="90"/>
      <c r="JN50" s="90"/>
      <c r="JO50" s="90"/>
      <c r="JP50" s="90"/>
      <c r="JQ50" s="90"/>
      <c r="JR50" s="90"/>
      <c r="JS50" s="90"/>
      <c r="JT50" s="90"/>
      <c r="JU50" s="90"/>
      <c r="JV50" s="90"/>
      <c r="JW50" s="90"/>
      <c r="JX50" s="90"/>
      <c r="JY50" s="90"/>
      <c r="JZ50" s="90"/>
      <c r="KA50" s="90"/>
      <c r="KB50" s="90"/>
      <c r="KC50" s="90"/>
      <c r="KD50" s="90"/>
      <c r="KE50" s="90"/>
      <c r="KF50" s="90"/>
      <c r="KG50" s="90"/>
      <c r="KH50" s="90"/>
      <c r="KI50" s="90"/>
      <c r="KJ50" s="90"/>
      <c r="KK50" s="90"/>
      <c r="KL50" s="90"/>
      <c r="KM50" s="90"/>
      <c r="KN50" s="90"/>
      <c r="KO50" s="90"/>
      <c r="KP50" s="90"/>
      <c r="KQ50" s="90"/>
      <c r="KR50" s="90"/>
      <c r="KS50" s="90"/>
      <c r="KT50" s="90"/>
      <c r="KU50" s="90"/>
      <c r="KV50" s="90"/>
      <c r="KW50" s="90"/>
      <c r="KX50" s="90"/>
      <c r="KY50" s="90"/>
    </row>
    <row r="51" spans="1:311" ht="36">
      <c r="I51" s="384"/>
      <c r="J51" s="252"/>
      <c r="K51" s="499">
        <v>39000</v>
      </c>
      <c r="L51" s="382">
        <f t="shared" si="170"/>
        <v>11.8872</v>
      </c>
      <c r="M51" s="502">
        <v>390</v>
      </c>
      <c r="N51" s="493">
        <f t="shared" si="383"/>
        <v>196.77309090547985</v>
      </c>
      <c r="O51" s="263">
        <f t="shared" si="384"/>
        <v>0.31640615570297853</v>
      </c>
      <c r="P51" s="383">
        <f t="shared" ref="P51:P77" si="387">P50</f>
        <v>-56.500002288000502</v>
      </c>
      <c r="Q51" s="383">
        <f t="shared" si="385"/>
        <v>216.64999771199948</v>
      </c>
      <c r="R51" s="382">
        <f t="shared" si="178"/>
        <v>573.56933718429855</v>
      </c>
      <c r="S51" s="263">
        <f t="shared" si="386"/>
        <v>0.19419994167824312</v>
      </c>
      <c r="T51" s="492">
        <f>O51/Konstanten!$C$22</f>
        <v>0.25829073934937019</v>
      </c>
      <c r="U51" s="492">
        <f t="shared" si="179"/>
        <v>0.75186533996876448</v>
      </c>
      <c r="V51" s="492"/>
      <c r="W51" s="598">
        <v>40000</v>
      </c>
      <c r="X51" s="410">
        <f t="shared" si="182"/>
        <v>3.513508196493316E-2</v>
      </c>
      <c r="Y51" s="410">
        <f t="shared" si="183"/>
        <v>7.0243698800878746E-2</v>
      </c>
      <c r="Z51" s="410">
        <f t="shared" si="184"/>
        <v>0.10529960033366548</v>
      </c>
      <c r="AA51" s="410">
        <f t="shared" si="185"/>
        <v>0.14027696175622284</v>
      </c>
      <c r="AB51" s="410">
        <f t="shared" si="186"/>
        <v>0.17515058513891105</v>
      </c>
      <c r="AC51" s="410">
        <f t="shared" si="187"/>
        <v>0.20989608803541665</v>
      </c>
      <c r="AD51" s="410">
        <f t="shared" si="188"/>
        <v>0.24449007568469325</v>
      </c>
      <c r="AE51" s="410">
        <f t="shared" si="189"/>
        <v>0.27891029393207667</v>
      </c>
      <c r="AF51" s="410">
        <f t="shared" si="190"/>
        <v>0.31313576069247845</v>
      </c>
      <c r="AG51" s="410">
        <f t="shared" si="191"/>
        <v>0.34714687451923093</v>
      </c>
      <c r="AH51" s="410">
        <f t="shared" si="192"/>
        <v>0.38092549958161875</v>
      </c>
      <c r="AI51" s="410">
        <f t="shared" si="193"/>
        <v>0.41445502705831594</v>
      </c>
      <c r="AJ51" s="410">
        <f t="shared" si="194"/>
        <v>0.44772041359173415</v>
      </c>
      <c r="AK51" s="410">
        <f t="shared" si="195"/>
        <v>0.48070819799793157</v>
      </c>
      <c r="AL51" s="410">
        <f t="shared" si="196"/>
        <v>0.51340649787321579</v>
      </c>
      <c r="AM51" s="410">
        <f t="shared" si="197"/>
        <v>0.54580498807517652</v>
      </c>
      <c r="AN51" s="410">
        <f t="shared" si="198"/>
        <v>0.57789486328277451</v>
      </c>
      <c r="AO51" s="410">
        <f t="shared" si="199"/>
        <v>0.60966878696399274</v>
      </c>
      <c r="AP51" s="410">
        <f t="shared" si="200"/>
        <v>0.64112082911034818</v>
      </c>
      <c r="AQ51" s="410">
        <f t="shared" si="201"/>
        <v>0.67224639504965022</v>
      </c>
      <c r="AR51" s="410">
        <f t="shared" si="202"/>
        <v>0.70304214753614613</v>
      </c>
      <c r="AS51" s="410">
        <f t="shared" si="203"/>
        <v>0.73350592415689597</v>
      </c>
      <c r="AT51" s="410">
        <f t="shared" si="204"/>
        <v>0.76363665189882235</v>
      </c>
      <c r="AU51" s="410">
        <f t="shared" si="205"/>
        <v>0.79343426050656252</v>
      </c>
      <c r="AV51" s="410">
        <f t="shared" si="206"/>
        <v>0.82289959603799323</v>
      </c>
      <c r="AW51" s="410">
        <f t="shared" si="207"/>
        <v>0.85203433580204535</v>
      </c>
      <c r="AX51" s="410">
        <f t="shared" si="208"/>
        <v>0.8808409056493266</v>
      </c>
      <c r="AY51" s="410">
        <f t="shared" si="209"/>
        <v>0.90932240038598366</v>
      </c>
      <c r="AZ51" s="410">
        <f t="shared" si="210"/>
        <v>0.93748250789829124</v>
      </c>
      <c r="BA51" s="410">
        <f t="shared" si="211"/>
        <v>0.96532543741256027</v>
      </c>
      <c r="BB51" s="410">
        <f t="shared" si="212"/>
        <v>0.99285585217224914</v>
      </c>
      <c r="BC51" s="410">
        <f t="shared" si="213"/>
        <v>1.0200788066922317</v>
      </c>
      <c r="BD51" s="410">
        <f t="shared" si="214"/>
        <v>1.0469996886478232</v>
      </c>
      <c r="BE51" s="410">
        <f t="shared" si="215"/>
        <v>1.0736241653721454</v>
      </c>
      <c r="BF51" s="410">
        <f t="shared" si="216"/>
        <v>1.0999581348682981</v>
      </c>
      <c r="BG51" s="410">
        <f t="shared" si="217"/>
        <v>1.1260076811903985</v>
      </c>
      <c r="BH51" s="410">
        <f t="shared" si="218"/>
        <v>1.1517790340084182</v>
      </c>
      <c r="BI51" s="410">
        <f t="shared" si="219"/>
        <v>1.1772785321436214</v>
      </c>
      <c r="BJ51" s="410">
        <f t="shared" si="220"/>
        <v>1.2025125908429124</v>
      </c>
      <c r="BK51" s="410">
        <f t="shared" si="221"/>
        <v>1.2274876725496726</v>
      </c>
      <c r="BL51" s="253"/>
      <c r="BM51" s="521"/>
      <c r="BN51" s="598">
        <v>40000</v>
      </c>
      <c r="BO51" s="382">
        <f t="shared" si="222"/>
        <v>216.70348746919089</v>
      </c>
      <c r="BP51" s="382">
        <f t="shared" si="223"/>
        <v>216.86379560873743</v>
      </c>
      <c r="BQ51" s="382">
        <f t="shared" si="224"/>
        <v>217.13044099955812</v>
      </c>
      <c r="BR51" s="382">
        <f t="shared" si="225"/>
        <v>217.50262923755579</v>
      </c>
      <c r="BS51" s="382">
        <f t="shared" si="226"/>
        <v>217.97926362943156</v>
      </c>
      <c r="BT51" s="382">
        <f t="shared" si="227"/>
        <v>218.55896010742478</v>
      </c>
      <c r="BU51" s="382">
        <f t="shared" si="228"/>
        <v>219.24006564134919</v>
      </c>
      <c r="BV51" s="382">
        <f t="shared" si="229"/>
        <v>220.02067962921748</v>
      </c>
      <c r="BW51" s="382">
        <f t="shared" si="230"/>
        <v>220.89867768750767</v>
      </c>
      <c r="BX51" s="382">
        <f t="shared" si="231"/>
        <v>221.87173722817909</v>
      </c>
      <c r="BY51" s="382">
        <f t="shared" si="232"/>
        <v>222.93736420151092</v>
      </c>
      <c r="BZ51" s="382">
        <f t="shared" si="233"/>
        <v>224.09292039983404</v>
      </c>
      <c r="CA51" s="382">
        <f t="shared" si="234"/>
        <v>225.33565075406872</v>
      </c>
      <c r="CB51" s="382">
        <f t="shared" si="235"/>
        <v>226.66271010865648</v>
      </c>
      <c r="CC51" s="382">
        <f t="shared" si="236"/>
        <v>228.0711890264746</v>
      </c>
      <c r="CD51" s="382">
        <f t="shared" si="237"/>
        <v>229.55813824906451</v>
      </c>
      <c r="CE51" s="382">
        <f t="shared" si="238"/>
        <v>231.12059151464157</v>
      </c>
      <c r="CF51" s="382">
        <f t="shared" si="239"/>
        <v>232.75558651306503</v>
      </c>
      <c r="CG51" s="382">
        <f t="shared" si="240"/>
        <v>234.46018383001373</v>
      </c>
      <c r="CH51" s="263">
        <f t="shared" si="241"/>
        <v>236.23148379963169</v>
      </c>
      <c r="CI51" s="382">
        <f t="shared" si="242"/>
        <v>238.06664124414846</v>
      </c>
      <c r="CJ51" s="382">
        <f t="shared" si="243"/>
        <v>239.96287812950189</v>
      </c>
      <c r="CK51" s="382">
        <f t="shared" si="244"/>
        <v>241.91749420737423</v>
      </c>
      <c r="CL51" s="382">
        <f t="shared" si="245"/>
        <v>243.92787574647951</v>
      </c>
      <c r="CM51" s="382">
        <f t="shared" si="246"/>
        <v>245.99150247989007</v>
      </c>
      <c r="CN51" s="382">
        <f t="shared" si="247"/>
        <v>248.10595291147843</v>
      </c>
      <c r="CO51" s="382">
        <f t="shared" si="248"/>
        <v>250.2689081341083</v>
      </c>
      <c r="CP51" s="382">
        <f t="shared" si="249"/>
        <v>252.47815431609365</v>
      </c>
      <c r="CQ51" s="382">
        <f t="shared" si="250"/>
        <v>254.73158401164653</v>
      </c>
      <c r="CR51" s="382">
        <f t="shared" si="251"/>
        <v>257.02719644659885</v>
      </c>
      <c r="CS51" s="382">
        <f t="shared" si="252"/>
        <v>259.36309692345327</v>
      </c>
      <c r="CT51" s="382">
        <f t="shared" si="253"/>
        <v>261.73749548064728</v>
      </c>
      <c r="CU51" s="382">
        <f t="shared" si="254"/>
        <v>264.14870493045532</v>
      </c>
      <c r="CV51" s="382">
        <f t="shared" si="255"/>
        <v>266.59513838878809</v>
      </c>
      <c r="CW51" s="382">
        <f t="shared" si="256"/>
        <v>269.07530639874489</v>
      </c>
      <c r="CX51" s="382">
        <f t="shared" si="257"/>
        <v>271.58781373847478</v>
      </c>
      <c r="CY51" s="382">
        <f t="shared" si="258"/>
        <v>274.13135599299801</v>
      </c>
      <c r="CZ51" s="382">
        <f t="shared" si="259"/>
        <v>276.70471595930229</v>
      </c>
      <c r="DA51" s="382">
        <f t="shared" si="260"/>
        <v>279.30675994440435</v>
      </c>
      <c r="DB51" s="382">
        <f t="shared" si="261"/>
        <v>281.93643400722851</v>
      </c>
      <c r="DC51" s="521"/>
      <c r="DE51" s="2"/>
      <c r="DF51" s="598">
        <v>40000</v>
      </c>
      <c r="DG51" s="382">
        <f t="shared" si="262"/>
        <v>20.152405674542713</v>
      </c>
      <c r="DH51" s="382">
        <f t="shared" si="263"/>
        <v>40.28963176259353</v>
      </c>
      <c r="DI51" s="382">
        <f t="shared" si="264"/>
        <v>60.396621969152051</v>
      </c>
      <c r="DJ51" s="382">
        <f t="shared" si="265"/>
        <v>80.458563976743932</v>
      </c>
      <c r="DK51" s="382">
        <f t="shared" si="266"/>
        <v>100.46100502556726</v>
      </c>
      <c r="DL51" s="382">
        <f t="shared" si="267"/>
        <v>120.3899600920511</v>
      </c>
      <c r="DM51" s="382">
        <f t="shared" si="268"/>
        <v>140.23201065860849</v>
      </c>
      <c r="DN51" s="382">
        <f t="shared" si="269"/>
        <v>159.97439242449909</v>
      </c>
      <c r="DO51" s="382">
        <f t="shared" si="270"/>
        <v>179.60507070908599</v>
      </c>
      <c r="DP51" s="382">
        <f t="shared" si="271"/>
        <v>199.11280272359613</v>
      </c>
      <c r="DQ51" s="382">
        <f t="shared" si="272"/>
        <v>218.48718631162686</v>
      </c>
      <c r="DR51" s="382">
        <f t="shared" si="273"/>
        <v>237.71869516253878</v>
      </c>
      <c r="DS51" s="382">
        <f t="shared" si="274"/>
        <v>256.79870086769097</v>
      </c>
      <c r="DT51" s="382">
        <f t="shared" si="275"/>
        <v>275.71948250473218</v>
      </c>
      <c r="DU51" s="382">
        <f t="shared" si="276"/>
        <v>294.47422469125235</v>
      </c>
      <c r="DV51" s="382">
        <f t="shared" si="277"/>
        <v>313.05700524216297</v>
      </c>
      <c r="DW51" s="382">
        <f t="shared" si="278"/>
        <v>331.4627736953118</v>
      </c>
      <c r="DX51" s="382">
        <f t="shared" si="279"/>
        <v>349.68732204089264</v>
      </c>
      <c r="DY51" s="382">
        <f t="shared" si="280"/>
        <v>367.72724900787034</v>
      </c>
      <c r="DZ51" s="382">
        <f t="shared" si="281"/>
        <v>385.579919233162</v>
      </c>
      <c r="EA51" s="382">
        <f t="shared" si="282"/>
        <v>403.24341857493317</v>
      </c>
      <c r="EB51" s="382">
        <f t="shared" si="283"/>
        <v>420.71650673942719</v>
      </c>
      <c r="EC51" s="382">
        <f t="shared" si="284"/>
        <v>437.99856827924447</v>
      </c>
      <c r="ED51" s="382">
        <f t="shared" si="285"/>
        <v>455.08956289806315</v>
      </c>
      <c r="EE51" s="382">
        <f t="shared" si="286"/>
        <v>471.98997586873878</v>
      </c>
      <c r="EF51" s="382">
        <f t="shared" si="287"/>
        <v>488.70076924424319</v>
      </c>
      <c r="EG51" s="382">
        <f t="shared" si="288"/>
        <v>505.2233344181015</v>
      </c>
      <c r="EH51" s="382">
        <f t="shared" si="289"/>
        <v>521.55944647622402</v>
      </c>
      <c r="EI51" s="382">
        <f t="shared" si="290"/>
        <v>537.71122067709689</v>
      </c>
      <c r="EJ51" s="382">
        <f t="shared" si="291"/>
        <v>553.68107130386522</v>
      </c>
      <c r="EK51" s="382">
        <f t="shared" si="292"/>
        <v>569.47167304998879</v>
      </c>
      <c r="EL51" s="382">
        <f t="shared" si="293"/>
        <v>585.0859250302135</v>
      </c>
      <c r="EM51" s="382">
        <f t="shared" si="294"/>
        <v>600.52691744989886</v>
      </c>
      <c r="EN51" s="382">
        <f t="shared" si="295"/>
        <v>615.79790091754717</v>
      </c>
      <c r="EO51" s="382">
        <f t="shared" si="296"/>
        <v>630.90225834688704</v>
      </c>
      <c r="EP51" s="382">
        <f t="shared" si="297"/>
        <v>645.84347936480583</v>
      </c>
      <c r="EQ51" s="382">
        <f t="shared" si="298"/>
        <v>660.62513711898009</v>
      </c>
      <c r="ER51" s="382">
        <f t="shared" si="299"/>
        <v>675.25086736292087</v>
      </c>
      <c r="ES51" s="382">
        <f t="shared" si="300"/>
        <v>689.72434968554285</v>
      </c>
      <c r="ET51" s="382">
        <f t="shared" si="301"/>
        <v>704.04929074621305</v>
      </c>
      <c r="EU51" s="521"/>
      <c r="EV51" s="522"/>
      <c r="EW51" s="523">
        <f t="shared" si="302"/>
        <v>400.00000000000006</v>
      </c>
      <c r="EX51" s="602">
        <v>40000</v>
      </c>
      <c r="EY51" s="382">
        <f t="shared" si="303"/>
        <v>193.55348746919097</v>
      </c>
      <c r="EZ51" s="382">
        <f t="shared" si="304"/>
        <v>203.71379560873751</v>
      </c>
      <c r="FA51" s="382">
        <f t="shared" si="305"/>
        <v>213.9804409995582</v>
      </c>
      <c r="FB51" s="382">
        <f t="shared" si="306"/>
        <v>224.35262923755587</v>
      </c>
      <c r="FC51" s="382">
        <f t="shared" si="307"/>
        <v>234.82926362943164</v>
      </c>
      <c r="FD51" s="382">
        <f t="shared" si="308"/>
        <v>245.40896010742486</v>
      </c>
      <c r="FE51" s="382">
        <f t="shared" si="309"/>
        <v>256.09006564134927</v>
      </c>
      <c r="FF51" s="382">
        <f t="shared" si="310"/>
        <v>266.87067962921753</v>
      </c>
      <c r="FG51" s="382">
        <f t="shared" si="311"/>
        <v>277.74867768750778</v>
      </c>
      <c r="FH51" s="382">
        <f t="shared" si="312"/>
        <v>288.72173722817917</v>
      </c>
      <c r="FI51" s="382">
        <f t="shared" si="313"/>
        <v>299.78736420151097</v>
      </c>
      <c r="FJ51" s="382">
        <f t="shared" si="314"/>
        <v>310.94292039983412</v>
      </c>
      <c r="FK51" s="382">
        <f t="shared" si="315"/>
        <v>322.18565075406877</v>
      </c>
      <c r="FL51" s="382">
        <f t="shared" si="316"/>
        <v>333.51271010865656</v>
      </c>
      <c r="FM51" s="382">
        <f t="shared" si="317"/>
        <v>344.92118902647468</v>
      </c>
      <c r="FN51" s="382">
        <f t="shared" si="318"/>
        <v>356.40813824906456</v>
      </c>
      <c r="FO51" s="382">
        <f t="shared" si="319"/>
        <v>367.97059151464168</v>
      </c>
      <c r="FP51" s="382">
        <f t="shared" si="320"/>
        <v>379.60558651306508</v>
      </c>
      <c r="FQ51" s="382">
        <f t="shared" si="321"/>
        <v>391.31018383001378</v>
      </c>
      <c r="FR51" s="382">
        <f t="shared" si="322"/>
        <v>403.08148379963177</v>
      </c>
      <c r="FS51" s="382">
        <f t="shared" si="323"/>
        <v>414.91664124414854</v>
      </c>
      <c r="FT51" s="382">
        <f t="shared" si="324"/>
        <v>426.812878129502</v>
      </c>
      <c r="FU51" s="382">
        <f t="shared" si="325"/>
        <v>438.76749420737428</v>
      </c>
      <c r="FV51" s="382">
        <f t="shared" si="326"/>
        <v>450.77787574647959</v>
      </c>
      <c r="FW51" s="382">
        <f t="shared" si="327"/>
        <v>462.84150247989015</v>
      </c>
      <c r="FX51" s="382">
        <f t="shared" si="328"/>
        <v>474.95595291147851</v>
      </c>
      <c r="FY51" s="382">
        <f t="shared" si="329"/>
        <v>487.11890813410838</v>
      </c>
      <c r="FZ51" s="382">
        <f t="shared" si="330"/>
        <v>499.32815431609367</v>
      </c>
      <c r="GA51" s="382">
        <f t="shared" si="331"/>
        <v>511.58158401164656</v>
      </c>
      <c r="GB51" s="382">
        <f t="shared" si="332"/>
        <v>523.87719644659887</v>
      </c>
      <c r="GC51" s="382">
        <f t="shared" si="333"/>
        <v>536.21309692345335</v>
      </c>
      <c r="GD51" s="382">
        <f t="shared" si="334"/>
        <v>548.58749548064725</v>
      </c>
      <c r="GE51" s="382">
        <f t="shared" si="335"/>
        <v>560.99870493045535</v>
      </c>
      <c r="GF51" s="382">
        <f t="shared" si="336"/>
        <v>573.44513838878811</v>
      </c>
      <c r="GG51" s="382">
        <f t="shared" si="337"/>
        <v>585.92530639874485</v>
      </c>
      <c r="GH51" s="382">
        <f t="shared" si="338"/>
        <v>598.4378137384748</v>
      </c>
      <c r="GI51" s="382">
        <f t="shared" si="339"/>
        <v>610.98135599299803</v>
      </c>
      <c r="GJ51" s="382">
        <f t="shared" si="340"/>
        <v>623.55471595930226</v>
      </c>
      <c r="GK51" s="382">
        <f t="shared" si="341"/>
        <v>636.15675994440437</v>
      </c>
      <c r="GL51" s="382">
        <f t="shared" si="342"/>
        <v>648.78643400722854</v>
      </c>
      <c r="GM51" s="511"/>
      <c r="GN51" s="2"/>
      <c r="GO51" s="598">
        <v>40000</v>
      </c>
      <c r="GP51" s="476">
        <f t="shared" si="343"/>
        <v>8.6044854691316139</v>
      </c>
      <c r="GQ51" s="476">
        <f t="shared" si="344"/>
        <v>4.0562337429421076</v>
      </c>
      <c r="GR51" s="476">
        <f t="shared" si="345"/>
        <v>2.5429206803792774</v>
      </c>
      <c r="GS51" s="476">
        <f t="shared" si="346"/>
        <v>1.7884244777523455</v>
      </c>
      <c r="GT51" s="476">
        <f t="shared" si="347"/>
        <v>1.3375165674449279</v>
      </c>
      <c r="GU51" s="476">
        <f t="shared" si="348"/>
        <v>1.0384503817409962</v>
      </c>
      <c r="GV51" s="476">
        <f t="shared" si="349"/>
        <v>0.82618836055053424</v>
      </c>
      <c r="GW51" s="476">
        <f t="shared" si="350"/>
        <v>0.66820874006550024</v>
      </c>
      <c r="GX51" s="476">
        <f t="shared" si="351"/>
        <v>0.54644118114788187</v>
      </c>
      <c r="GY51" s="476">
        <f t="shared" si="352"/>
        <v>0.45004104848534587</v>
      </c>
      <c r="GZ51" s="476">
        <f t="shared" si="353"/>
        <v>0.37210501568694376</v>
      </c>
      <c r="HA51" s="476">
        <f t="shared" si="354"/>
        <v>0.30802888761958208</v>
      </c>
      <c r="HB51" s="476">
        <f t="shared" si="355"/>
        <v>0.25462336711768169</v>
      </c>
      <c r="HC51" s="476">
        <f t="shared" si="356"/>
        <v>0.2096087918014008</v>
      </c>
      <c r="HD51" s="476">
        <f t="shared" si="357"/>
        <v>0.17131198626336314</v>
      </c>
      <c r="HE51" s="476">
        <f t="shared" si="358"/>
        <v>0.13847680224682288</v>
      </c>
      <c r="HF51" s="476">
        <f t="shared" si="359"/>
        <v>0.11014153237276869</v>
      </c>
      <c r="HG51" s="476">
        <f t="shared" si="360"/>
        <v>8.555718948447831E-2</v>
      </c>
      <c r="HH51" s="476">
        <f t="shared" si="361"/>
        <v>6.4131594505901585E-2</v>
      </c>
      <c r="HI51" s="478">
        <f t="shared" si="362"/>
        <v>4.5390238685864989E-2</v>
      </c>
      <c r="HJ51" s="476">
        <f t="shared" si="363"/>
        <v>2.8948327812686105E-2</v>
      </c>
      <c r="HK51" s="476">
        <f t="shared" si="364"/>
        <v>1.4490449726638904E-2</v>
      </c>
      <c r="HL51" s="476">
        <f t="shared" si="365"/>
        <v>1.7555443871670184E-3</v>
      </c>
      <c r="HM51" s="476">
        <f t="shared" si="366"/>
        <v>9.4743705483514747E-3</v>
      </c>
      <c r="HN51" s="476">
        <f t="shared" si="367"/>
        <v>1.9382770517551912E-2</v>
      </c>
      <c r="HO51" s="476">
        <f t="shared" si="368"/>
        <v>2.8125219352571333E-2</v>
      </c>
      <c r="HP51" s="476">
        <f t="shared" si="369"/>
        <v>3.5834501398960841E-2</v>
      </c>
      <c r="HQ51" s="476">
        <f t="shared" si="370"/>
        <v>4.2624656326963474E-2</v>
      </c>
      <c r="HR51" s="476">
        <f t="shared" si="371"/>
        <v>4.8594181524699014E-2</v>
      </c>
      <c r="HS51" s="476">
        <f t="shared" si="372"/>
        <v>5.3828596283924092E-2</v>
      </c>
      <c r="HT51" s="476">
        <f t="shared" si="373"/>
        <v>5.8402511837697631E-2</v>
      </c>
      <c r="HU51" s="476">
        <f t="shared" si="374"/>
        <v>6.2381315270370753E-2</v>
      </c>
      <c r="HV51" s="476">
        <f t="shared" si="375"/>
        <v>6.5822549116195603E-2</v>
      </c>
      <c r="HW51" s="476">
        <f t="shared" si="376"/>
        <v>6.8777049200156204E-2</v>
      </c>
      <c r="HX51" s="476">
        <f t="shared" si="377"/>
        <v>7.1289888969477494E-2</v>
      </c>
      <c r="HY51" s="476">
        <f t="shared" si="378"/>
        <v>7.3401167838614736E-2</v>
      </c>
      <c r="HZ51" s="476">
        <f t="shared" si="379"/>
        <v>7.5146672956589444E-2</v>
      </c>
      <c r="IA51" s="476">
        <f t="shared" si="380"/>
        <v>7.6558437615207031E-2</v>
      </c>
      <c r="IB51" s="476">
        <f t="shared" si="381"/>
        <v>7.7665214756534054E-2</v>
      </c>
      <c r="IC51" s="476">
        <f t="shared" si="382"/>
        <v>7.8492880349914279E-2</v>
      </c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</row>
    <row r="52" spans="1:311" s="90" customFormat="1">
      <c r="A52" s="173"/>
      <c r="B52" s="182"/>
      <c r="C52" s="91"/>
      <c r="D52" s="189"/>
      <c r="E52" s="91"/>
      <c r="F52" s="116"/>
      <c r="G52" s="116"/>
      <c r="H52" s="116"/>
      <c r="I52" s="384"/>
      <c r="J52" s="252"/>
      <c r="K52" s="499">
        <v>40000</v>
      </c>
      <c r="L52" s="382">
        <f t="shared" si="170"/>
        <v>12.191999999999998</v>
      </c>
      <c r="M52" s="502">
        <v>400</v>
      </c>
      <c r="N52" s="493">
        <f t="shared" si="383"/>
        <v>187.53918367429083</v>
      </c>
      <c r="O52" s="263">
        <f t="shared" si="384"/>
        <v>0.30155826631071464</v>
      </c>
      <c r="P52" s="383">
        <f t="shared" si="387"/>
        <v>-56.500002288000502</v>
      </c>
      <c r="Q52" s="383">
        <f t="shared" si="385"/>
        <v>216.64999771199948</v>
      </c>
      <c r="R52" s="382">
        <f t="shared" si="178"/>
        <v>573.56933718429855</v>
      </c>
      <c r="S52" s="263">
        <f t="shared" si="386"/>
        <v>0.18508678378908544</v>
      </c>
      <c r="T52" s="492">
        <f>O52/Konstanten!$C$22</f>
        <v>0.24617001331486907</v>
      </c>
      <c r="U52" s="492">
        <f t="shared" si="179"/>
        <v>0.75186533996876448</v>
      </c>
      <c r="V52" s="492"/>
      <c r="W52" s="592">
        <v>41000</v>
      </c>
      <c r="X52" s="410">
        <f t="shared" si="182"/>
        <v>3.5989392495207558E-2</v>
      </c>
      <c r="Y52" s="410">
        <f t="shared" si="183"/>
        <v>7.1950041176168669E-2</v>
      </c>
      <c r="Z52" s="410">
        <f t="shared" si="184"/>
        <v>0.10785344736182996</v>
      </c>
      <c r="AA52" s="410">
        <f t="shared" si="185"/>
        <v>0.14367159718809605</v>
      </c>
      <c r="AB52" s="410">
        <f t="shared" si="186"/>
        <v>0.17937719062440216</v>
      </c>
      <c r="AC52" s="410">
        <f t="shared" si="187"/>
        <v>0.21494385505402314</v>
      </c>
      <c r="AD52" s="410">
        <f t="shared" si="188"/>
        <v>0.25034633928165356</v>
      </c>
      <c r="AE52" s="410">
        <f t="shared" si="189"/>
        <v>0.28556068460990364</v>
      </c>
      <c r="AF52" s="410">
        <f t="shared" si="190"/>
        <v>0.32056437049701952</v>
      </c>
      <c r="AG52" s="410">
        <f t="shared" si="191"/>
        <v>0.35533643322270825</v>
      </c>
      <c r="AH52" s="410">
        <f t="shared" si="192"/>
        <v>0.38985755689422169</v>
      </c>
      <c r="AI52" s="410">
        <f t="shared" si="193"/>
        <v>0.42411013697757793</v>
      </c>
      <c r="AJ52" s="410">
        <f t="shared" si="194"/>
        <v>0.45807831730056653</v>
      </c>
      <c r="AK52" s="410">
        <f t="shared" si="195"/>
        <v>0.49174800211924707</v>
      </c>
      <c r="AL52" s="410">
        <f t="shared" si="196"/>
        <v>0.52510684535121588</v>
      </c>
      <c r="AM52" s="410">
        <f t="shared" si="197"/>
        <v>0.55814421945084969</v>
      </c>
      <c r="AN52" s="410">
        <f t="shared" si="198"/>
        <v>0.59085116663723758</v>
      </c>
      <c r="AO52" s="410">
        <f t="shared" si="199"/>
        <v>0.62322033529476661</v>
      </c>
      <c r="AP52" s="410">
        <f t="shared" si="200"/>
        <v>0.65524590436444652</v>
      </c>
      <c r="AQ52" s="410">
        <f t="shared" si="201"/>
        <v>0.68692349845013001</v>
      </c>
      <c r="AR52" s="410">
        <f t="shared" si="202"/>
        <v>0.71825009619710345</v>
      </c>
      <c r="AS52" s="410">
        <f t="shared" si="203"/>
        <v>0.7492239342817163</v>
      </c>
      <c r="AT52" s="410">
        <f t="shared" si="204"/>
        <v>0.77984440909726249</v>
      </c>
      <c r="AU52" s="410">
        <f t="shared" si="205"/>
        <v>0.81011197795036971</v>
      </c>
      <c r="AV52" s="410">
        <f t="shared" si="206"/>
        <v>0.84002806130663843</v>
      </c>
      <c r="AW52" s="410">
        <f t="shared" si="207"/>
        <v>0.86959494735557619</v>
      </c>
      <c r="AX52" s="410">
        <f t="shared" si="208"/>
        <v>0.898815699910819</v>
      </c>
      <c r="AY52" s="410">
        <f t="shared" si="209"/>
        <v>0.92769407042826391</v>
      </c>
      <c r="AZ52" s="410">
        <f t="shared" si="210"/>
        <v>0.95623441471510573</v>
      </c>
      <c r="BA52" s="410">
        <f t="shared" si="211"/>
        <v>0.98444161471920211</v>
      </c>
      <c r="BB52" s="410">
        <f t="shared" si="212"/>
        <v>1.0123210056303091</v>
      </c>
      <c r="BC52" s="410">
        <f t="shared" si="213"/>
        <v>1.0398783083923659</v>
      </c>
      <c r="BD52" s="410">
        <f t="shared" si="214"/>
        <v>1.0671195676171752</v>
      </c>
      <c r="BE52" s="410">
        <f t="shared" si="215"/>
        <v>1.0940510948026534</v>
      </c>
      <c r="BF52" s="410">
        <f t="shared" si="216"/>
        <v>1.120679416691122</v>
      </c>
      <c r="BG52" s="410">
        <f t="shared" si="217"/>
        <v>1.1470112285521004</v>
      </c>
      <c r="BH52" s="410">
        <f t="shared" si="218"/>
        <v>1.1730533521378197</v>
      </c>
      <c r="BI52" s="410">
        <f t="shared" si="219"/>
        <v>1.198812698035445</v>
      </c>
      <c r="BJ52" s="410">
        <f t="shared" si="220"/>
        <v>1.2242962321260462</v>
      </c>
      <c r="BK52" s="410">
        <f t="shared" si="221"/>
        <v>1.2495109458545324</v>
      </c>
      <c r="BL52" s="253"/>
      <c r="BM52" s="521"/>
      <c r="BN52" s="592">
        <v>41000</v>
      </c>
      <c r="BO52" s="382">
        <f t="shared" si="222"/>
        <v>216.70612030341309</v>
      </c>
      <c r="BP52" s="382">
        <f t="shared" si="223"/>
        <v>216.87430881869676</v>
      </c>
      <c r="BQ52" s="382">
        <f t="shared" si="224"/>
        <v>217.15402813012881</v>
      </c>
      <c r="BR52" s="382">
        <f t="shared" si="225"/>
        <v>217.54439510379953</v>
      </c>
      <c r="BS52" s="382">
        <f t="shared" si="226"/>
        <v>218.04419142572706</v>
      </c>
      <c r="BT52" s="382">
        <f t="shared" si="227"/>
        <v>218.65188099042621</v>
      </c>
      <c r="BU52" s="382">
        <f t="shared" si="228"/>
        <v>219.3656313213296</v>
      </c>
      <c r="BV52" s="382">
        <f t="shared" si="229"/>
        <v>220.18333839078053</v>
      </c>
      <c r="BW52" s="382">
        <f t="shared" si="230"/>
        <v>221.10265413731688</v>
      </c>
      <c r="BX52" s="382">
        <f t="shared" si="231"/>
        <v>222.12101594122072</v>
      </c>
      <c r="BY52" s="382">
        <f t="shared" si="232"/>
        <v>223.23567731499347</v>
      </c>
      <c r="BZ52" s="382">
        <f t="shared" si="233"/>
        <v>224.44373909077299</v>
      </c>
      <c r="CA52" s="382">
        <f t="shared" si="234"/>
        <v>225.7421804373358</v>
      </c>
      <c r="CB52" s="382">
        <f t="shared" si="235"/>
        <v>227.12788910984418</v>
      </c>
      <c r="CC52" s="382">
        <f t="shared" si="236"/>
        <v>228.5976904199959</v>
      </c>
      <c r="CD52" s="382">
        <f t="shared" si="237"/>
        <v>230.14837450682384</v>
      </c>
      <c r="CE52" s="382">
        <f t="shared" si="238"/>
        <v>231.77672158363055</v>
      </c>
      <c r="CF52" s="382">
        <f t="shared" si="239"/>
        <v>233.47952492972479</v>
      </c>
      <c r="CG52" s="382">
        <f t="shared" si="240"/>
        <v>235.25361148295607</v>
      </c>
      <c r="CH52" s="382">
        <f t="shared" si="241"/>
        <v>237.09585996776062</v>
      </c>
      <c r="CI52" s="382">
        <f t="shared" si="242"/>
        <v>239.00321656170541</v>
      </c>
      <c r="CJ52" s="382">
        <f t="shared" si="243"/>
        <v>240.97270816047768</v>
      </c>
      <c r="CK52" s="382">
        <f t="shared" si="244"/>
        <v>243.00145334670984</v>
      </c>
      <c r="CL52" s="382">
        <f t="shared" si="245"/>
        <v>245.08667120243757</v>
      </c>
      <c r="CM52" s="382">
        <f t="shared" si="246"/>
        <v>247.22568812919488</v>
      </c>
      <c r="CN52" s="382">
        <f t="shared" si="247"/>
        <v>249.41594285493122</v>
      </c>
      <c r="CO52" s="382">
        <f t="shared" si="248"/>
        <v>251.65498981437781</v>
      </c>
      <c r="CP52" s="382">
        <f t="shared" si="249"/>
        <v>253.94050109055664</v>
      </c>
      <c r="CQ52" s="382">
        <f t="shared" si="250"/>
        <v>256.2702671010976</v>
      </c>
      <c r="CR52" s="382">
        <f t="shared" si="251"/>
        <v>258.64219620515951</v>
      </c>
      <c r="CS52" s="382">
        <f t="shared" si="252"/>
        <v>261.05431339607452</v>
      </c>
      <c r="CT52" s="382">
        <f t="shared" si="253"/>
        <v>263.50475823233609</v>
      </c>
      <c r="CU52" s="382">
        <f t="shared" si="254"/>
        <v>265.99178214596827</v>
      </c>
      <c r="CV52" s="382">
        <f t="shared" si="255"/>
        <v>268.5137452533009</v>
      </c>
      <c r="CW52" s="382">
        <f t="shared" si="256"/>
        <v>271.06911277922927</v>
      </c>
      <c r="CX52" s="382">
        <f t="shared" si="257"/>
        <v>273.65645119250274</v>
      </c>
      <c r="CY52" s="382">
        <f t="shared" si="258"/>
        <v>276.27442413677068</v>
      </c>
      <c r="CZ52" s="382">
        <f t="shared" si="259"/>
        <v>278.92178823015303</v>
      </c>
      <c r="DA52" s="382">
        <f t="shared" si="260"/>
        <v>281.59738879513691</v>
      </c>
      <c r="DB52" s="382">
        <f t="shared" si="261"/>
        <v>284.30015557065849</v>
      </c>
      <c r="DC52" s="521"/>
      <c r="DD52" s="2"/>
      <c r="DE52" s="2"/>
      <c r="DF52" s="592">
        <v>41000</v>
      </c>
      <c r="DG52" s="382">
        <f t="shared" si="262"/>
        <v>20.642411999141768</v>
      </c>
      <c r="DH52" s="382">
        <f t="shared" si="263"/>
        <v>41.268337427798052</v>
      </c>
      <c r="DI52" s="382">
        <f t="shared" si="264"/>
        <v>61.861430316366445</v>
      </c>
      <c r="DJ52" s="382">
        <f t="shared" si="265"/>
        <v>82.405622771385779</v>
      </c>
      <c r="DK52" s="382">
        <f t="shared" si="266"/>
        <v>102.88525633241991</v>
      </c>
      <c r="DL52" s="382">
        <f t="shared" si="267"/>
        <v>123.28520447517398</v>
      </c>
      <c r="DM52" s="382">
        <f t="shared" si="268"/>
        <v>143.59098388829355</v>
      </c>
      <c r="DN52" s="382">
        <f t="shared" si="269"/>
        <v>163.78885259759696</v>
      </c>
      <c r="DO52" s="382">
        <f t="shared" si="270"/>
        <v>183.86589351087738</v>
      </c>
      <c r="DP52" s="382">
        <f t="shared" si="271"/>
        <v>203.81008248098152</v>
      </c>
      <c r="DQ52" s="382">
        <f t="shared" si="272"/>
        <v>223.61034050410871</v>
      </c>
      <c r="DR52" s="382">
        <f t="shared" si="273"/>
        <v>243.25657015937145</v>
      </c>
      <c r="DS52" s="382">
        <f t="shared" si="274"/>
        <v>262.73967683258473</v>
      </c>
      <c r="DT52" s="382">
        <f t="shared" si="275"/>
        <v>282.05157563723958</v>
      </c>
      <c r="DU52" s="382">
        <f t="shared" si="276"/>
        <v>301.18518523903487</v>
      </c>
      <c r="DV52" s="382">
        <f t="shared" si="277"/>
        <v>320.13441000367152</v>
      </c>
      <c r="DW52" s="382">
        <f t="shared" si="278"/>
        <v>338.89411202268991</v>
      </c>
      <c r="DX52" s="382">
        <f t="shared" si="279"/>
        <v>357.4600746347956</v>
      </c>
      <c r="DY52" s="382">
        <f t="shared" si="280"/>
        <v>375.82895905904189</v>
      </c>
      <c r="DZ52" s="382">
        <f t="shared" si="281"/>
        <v>393.99825570236061</v>
      </c>
      <c r="EA52" s="382">
        <f t="shared" si="282"/>
        <v>411.96623160833127</v>
      </c>
      <c r="EB52" s="382">
        <f t="shared" si="283"/>
        <v>429.7318753885765</v>
      </c>
      <c r="EC52" s="382">
        <f t="shared" si="284"/>
        <v>447.29484083279783</v>
      </c>
      <c r="ED52" s="382">
        <f t="shared" si="285"/>
        <v>464.65539023805462</v>
      </c>
      <c r="EE52" s="382">
        <f t="shared" si="286"/>
        <v>481.81433833985989</v>
      </c>
      <c r="EF52" s="382">
        <f t="shared" si="287"/>
        <v>498.7729975735528</v>
      </c>
      <c r="EG52" s="382">
        <f t="shared" si="288"/>
        <v>515.53312524868988</v>
      </c>
      <c r="EH52" s="382">
        <f t="shared" si="289"/>
        <v>532.0968730853433</v>
      </c>
      <c r="EI52" s="382">
        <f t="shared" si="290"/>
        <v>548.4667394409588</v>
      </c>
      <c r="EJ52" s="382">
        <f t="shared" si="291"/>
        <v>564.64552445113338</v>
      </c>
      <c r="EK52" s="382">
        <f t="shared" si="292"/>
        <v>580.63628821711893</v>
      </c>
      <c r="EL52" s="382">
        <f t="shared" si="293"/>
        <v>596.44231209693896</v>
      </c>
      <c r="EM52" s="382">
        <f t="shared" si="294"/>
        <v>612.06706309457843</v>
      </c>
      <c r="EN52" s="382">
        <f t="shared" si="295"/>
        <v>627.51416129171412</v>
      </c>
      <c r="EO52" s="382">
        <f t="shared" si="296"/>
        <v>642.78735022761316</v>
      </c>
      <c r="EP52" s="382">
        <f t="shared" si="297"/>
        <v>657.89047010357615</v>
      </c>
      <c r="EQ52" s="382">
        <f t="shared" si="298"/>
        <v>672.82743366750879</v>
      </c>
      <c r="ER52" s="382">
        <f t="shared" si="299"/>
        <v>687.60220462031077</v>
      </c>
      <c r="ES52" s="382">
        <f t="shared" si="300"/>
        <v>702.21877837777049</v>
      </c>
      <c r="ET52" s="382">
        <f t="shared" si="301"/>
        <v>716.68116501831014</v>
      </c>
      <c r="EU52" s="521"/>
      <c r="EV52" s="522"/>
      <c r="EW52" s="537">
        <f t="shared" si="302"/>
        <v>410</v>
      </c>
      <c r="EX52" s="601">
        <v>41000</v>
      </c>
      <c r="EY52" s="382">
        <f t="shared" si="303"/>
        <v>199.55612030341311</v>
      </c>
      <c r="EZ52" s="382">
        <f t="shared" si="304"/>
        <v>209.72430881869678</v>
      </c>
      <c r="FA52" s="382">
        <f t="shared" si="305"/>
        <v>220.00402813012883</v>
      </c>
      <c r="FB52" s="382">
        <f t="shared" si="306"/>
        <v>230.39439510379955</v>
      </c>
      <c r="FC52" s="382">
        <f t="shared" si="307"/>
        <v>240.89419142572709</v>
      </c>
      <c r="FD52" s="382">
        <f t="shared" si="308"/>
        <v>251.50188099042623</v>
      </c>
      <c r="FE52" s="382">
        <f t="shared" si="309"/>
        <v>262.21563132132962</v>
      </c>
      <c r="FF52" s="382">
        <f t="shared" si="310"/>
        <v>273.03333839078056</v>
      </c>
      <c r="FG52" s="382">
        <f t="shared" si="311"/>
        <v>283.95265413731693</v>
      </c>
      <c r="FH52" s="382">
        <f t="shared" si="312"/>
        <v>294.97101594122074</v>
      </c>
      <c r="FI52" s="382">
        <f t="shared" si="313"/>
        <v>306.08567731499352</v>
      </c>
      <c r="FJ52" s="382">
        <f t="shared" si="314"/>
        <v>317.29373909077299</v>
      </c>
      <c r="FK52" s="382">
        <f t="shared" si="315"/>
        <v>328.59218043733586</v>
      </c>
      <c r="FL52" s="382">
        <f t="shared" si="316"/>
        <v>339.97788910984423</v>
      </c>
      <c r="FM52" s="382">
        <f t="shared" si="317"/>
        <v>351.44769041999592</v>
      </c>
      <c r="FN52" s="382">
        <f t="shared" si="318"/>
        <v>362.99837450682389</v>
      </c>
      <c r="FO52" s="382">
        <f t="shared" si="319"/>
        <v>374.62672158363057</v>
      </c>
      <c r="FP52" s="382">
        <f t="shared" si="320"/>
        <v>386.32952492972481</v>
      </c>
      <c r="FQ52" s="382">
        <f t="shared" si="321"/>
        <v>398.10361148295613</v>
      </c>
      <c r="FR52" s="382">
        <f t="shared" si="322"/>
        <v>409.94585996776061</v>
      </c>
      <c r="FS52" s="382">
        <f t="shared" si="323"/>
        <v>421.85321656170544</v>
      </c>
      <c r="FT52" s="382">
        <f t="shared" si="324"/>
        <v>433.8227081604777</v>
      </c>
      <c r="FU52" s="382">
        <f t="shared" si="325"/>
        <v>445.85145334670983</v>
      </c>
      <c r="FV52" s="382">
        <f t="shared" si="326"/>
        <v>457.93667120243759</v>
      </c>
      <c r="FW52" s="382">
        <f t="shared" si="327"/>
        <v>470.07568812919487</v>
      </c>
      <c r="FX52" s="382">
        <f t="shared" si="328"/>
        <v>482.26594285493127</v>
      </c>
      <c r="FY52" s="382">
        <f t="shared" si="329"/>
        <v>494.50498981437784</v>
      </c>
      <c r="FZ52" s="382">
        <f t="shared" si="330"/>
        <v>506.79050109055663</v>
      </c>
      <c r="GA52" s="382">
        <f t="shared" si="331"/>
        <v>519.12026710109762</v>
      </c>
      <c r="GB52" s="382">
        <f t="shared" si="332"/>
        <v>531.49219620515953</v>
      </c>
      <c r="GC52" s="382">
        <f t="shared" si="333"/>
        <v>543.90431339607449</v>
      </c>
      <c r="GD52" s="382">
        <f t="shared" si="334"/>
        <v>556.35475823233605</v>
      </c>
      <c r="GE52" s="382">
        <f t="shared" si="335"/>
        <v>568.8417821459683</v>
      </c>
      <c r="GF52" s="382">
        <f t="shared" si="336"/>
        <v>581.36374525330098</v>
      </c>
      <c r="GG52" s="382">
        <f t="shared" si="337"/>
        <v>593.91911277922929</v>
      </c>
      <c r="GH52" s="382">
        <f t="shared" si="338"/>
        <v>606.50645119250271</v>
      </c>
      <c r="GI52" s="382">
        <f t="shared" si="339"/>
        <v>619.1244241367707</v>
      </c>
      <c r="GJ52" s="382">
        <f t="shared" si="340"/>
        <v>631.77178823015311</v>
      </c>
      <c r="GK52" s="382">
        <f t="shared" si="341"/>
        <v>644.44738879513693</v>
      </c>
      <c r="GL52" s="382">
        <f t="shared" si="342"/>
        <v>657.15015557065851</v>
      </c>
      <c r="GM52" s="511"/>
      <c r="GN52" s="2"/>
      <c r="GO52" s="592">
        <v>41000</v>
      </c>
      <c r="GP52" s="477">
        <f t="shared" si="343"/>
        <v>8.6672869581185523</v>
      </c>
      <c r="GQ52" s="477">
        <f t="shared" si="344"/>
        <v>4.0819665121141515</v>
      </c>
      <c r="GR52" s="477">
        <f t="shared" si="345"/>
        <v>2.5564006038173224</v>
      </c>
      <c r="GS52" s="477">
        <f t="shared" si="346"/>
        <v>1.7958577018824597</v>
      </c>
      <c r="GT52" s="477">
        <f t="shared" si="347"/>
        <v>1.3413869004457106</v>
      </c>
      <c r="GU52" s="477">
        <f t="shared" si="348"/>
        <v>1.040000517994609</v>
      </c>
      <c r="GV52" s="477">
        <f t="shared" si="349"/>
        <v>0.82612880155010282</v>
      </c>
      <c r="GW52" s="477">
        <f t="shared" si="350"/>
        <v>0.66698364425068568</v>
      </c>
      <c r="GX52" s="477">
        <f t="shared" si="351"/>
        <v>0.54434652732655109</v>
      </c>
      <c r="GY52" s="477">
        <f t="shared" si="352"/>
        <v>0.44728372782414177</v>
      </c>
      <c r="GZ52" s="477">
        <f t="shared" si="353"/>
        <v>0.3688350754484423</v>
      </c>
      <c r="HA52" s="477">
        <f t="shared" si="354"/>
        <v>0.3043583525118993</v>
      </c>
      <c r="HB52" s="477">
        <f t="shared" si="355"/>
        <v>0.25063783437136417</v>
      </c>
      <c r="HC52" s="477">
        <f t="shared" si="356"/>
        <v>0.20537489762902986</v>
      </c>
      <c r="HD52" s="477">
        <f t="shared" si="357"/>
        <v>0.16688239543080563</v>
      </c>
      <c r="HE52" s="477">
        <f t="shared" si="358"/>
        <v>0.13389364955382579</v>
      </c>
      <c r="HF52" s="477">
        <f t="shared" si="359"/>
        <v>0.10543886214980407</v>
      </c>
      <c r="HG52" s="477">
        <f t="shared" si="360"/>
        <v>8.0762726646952429E-2</v>
      </c>
      <c r="HH52" s="477">
        <f t="shared" si="361"/>
        <v>5.9268057681566087E-2</v>
      </c>
      <c r="HI52" s="477">
        <f t="shared" si="362"/>
        <v>4.0476332152717329E-2</v>
      </c>
      <c r="HJ52" s="477">
        <f t="shared" si="363"/>
        <v>2.399950334466739E-2</v>
      </c>
      <c r="HK52" s="477">
        <f t="shared" si="364"/>
        <v>9.5195004284989344E-3</v>
      </c>
      <c r="HL52" s="477">
        <f t="shared" si="365"/>
        <v>3.2269263007832201E-3</v>
      </c>
      <c r="HM52" s="477">
        <f t="shared" si="366"/>
        <v>1.4459574077414359E-2</v>
      </c>
      <c r="HN52" s="477">
        <f t="shared" si="367"/>
        <v>2.4363430634114631E-2</v>
      </c>
      <c r="HO52" s="477">
        <f t="shared" si="368"/>
        <v>3.309532552669369E-2</v>
      </c>
      <c r="HP52" s="477">
        <f t="shared" si="369"/>
        <v>4.0789106275505013E-2</v>
      </c>
      <c r="HQ52" s="477">
        <f t="shared" si="370"/>
        <v>4.7559708156239756E-2</v>
      </c>
      <c r="HR52" s="477">
        <f t="shared" si="371"/>
        <v>5.3506384671153352E-2</v>
      </c>
      <c r="HS52" s="477">
        <f t="shared" si="372"/>
        <v>5.871529448179142E-2</v>
      </c>
      <c r="HT52" s="477">
        <f t="shared" si="373"/>
        <v>6.3261590028815345E-2</v>
      </c>
      <c r="HU52" s="477">
        <f t="shared" si="374"/>
        <v>6.7211116735942655E-2</v>
      </c>
      <c r="HV52" s="477">
        <f t="shared" si="375"/>
        <v>7.0621805280724342E-2</v>
      </c>
      <c r="HW52" s="477">
        <f t="shared" si="376"/>
        <v>7.3544819998028824E-2</v>
      </c>
      <c r="HX52" s="477">
        <f t="shared" si="377"/>
        <v>7.6025512062549858E-2</v>
      </c>
      <c r="HY52" s="477">
        <f t="shared" si="378"/>
        <v>7.8104215285233883E-2</v>
      </c>
      <c r="HZ52" s="477">
        <f t="shared" si="379"/>
        <v>7.9816914179626788E-2</v>
      </c>
      <c r="IA52" s="477">
        <f t="shared" si="380"/>
        <v>8.1195807714122784E-2</v>
      </c>
      <c r="IB52" s="477">
        <f t="shared" si="381"/>
        <v>8.2269787367540981E-2</v>
      </c>
      <c r="IC52" s="477">
        <f t="shared" si="382"/>
        <v>8.3064844387435097E-2</v>
      </c>
      <c r="ID52"/>
      <c r="IE52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</row>
    <row r="53" spans="1:311">
      <c r="I53" s="384"/>
      <c r="J53" s="252"/>
      <c r="K53" s="499">
        <v>41000</v>
      </c>
      <c r="L53" s="382">
        <f t="shared" si="170"/>
        <v>12.496799999999999</v>
      </c>
      <c r="M53" s="502">
        <v>410</v>
      </c>
      <c r="N53" s="493">
        <f t="shared" si="383"/>
        <v>178.7385930229342</v>
      </c>
      <c r="O53" s="263">
        <f t="shared" si="384"/>
        <v>0.28740713902446952</v>
      </c>
      <c r="P53" s="383">
        <f t="shared" si="387"/>
        <v>-56.500002288000502</v>
      </c>
      <c r="Q53" s="383">
        <f t="shared" si="385"/>
        <v>216.64999771199948</v>
      </c>
      <c r="R53" s="382">
        <f t="shared" si="178"/>
        <v>573.56933718429855</v>
      </c>
      <c r="S53" s="263">
        <f t="shared" si="386"/>
        <v>0.17640127611441814</v>
      </c>
      <c r="T53" s="492">
        <f>O53/Konstanten!$C$22</f>
        <v>0.23461807267303633</v>
      </c>
      <c r="U53" s="492">
        <f t="shared" si="179"/>
        <v>0.75186533996876448</v>
      </c>
      <c r="V53" s="492"/>
      <c r="W53" s="592">
        <v>42000</v>
      </c>
      <c r="X53" s="410">
        <f t="shared" si="182"/>
        <v>3.686446183531162E-2</v>
      </c>
      <c r="Y53" s="410">
        <f t="shared" si="183"/>
        <v>7.3697723888424632E-2</v>
      </c>
      <c r="Z53" s="410">
        <f t="shared" si="184"/>
        <v>0.1104688657393003</v>
      </c>
      <c r="AA53" s="410">
        <f t="shared" si="185"/>
        <v>0.14714751916070312</v>
      </c>
      <c r="AB53" s="410">
        <f t="shared" si="186"/>
        <v>0.18370412817747389</v>
      </c>
      <c r="AC53" s="410">
        <f t="shared" si="187"/>
        <v>0.22011019067967919</v>
      </c>
      <c r="AD53" s="410">
        <f t="shared" si="188"/>
        <v>0.25633847670792798</v>
      </c>
      <c r="AE53" s="410">
        <f t="shared" si="189"/>
        <v>0.29236321950097255</v>
      </c>
      <c r="AF53" s="410">
        <f t="shared" si="190"/>
        <v>0.32816027647675106</v>
      </c>
      <c r="AG53" s="410">
        <f t="shared" si="191"/>
        <v>0.36370725844484653</v>
      </c>
      <c r="AH53" s="410">
        <f t="shared" si="192"/>
        <v>0.39898362645372071</v>
      </c>
      <c r="AI53" s="410">
        <f t="shared" si="193"/>
        <v>0.43397075670497898</v>
      </c>
      <c r="AJ53" s="410">
        <f t="shared" si="194"/>
        <v>0.46865197487285132</v>
      </c>
      <c r="AK53" s="410">
        <f t="shared" si="195"/>
        <v>0.50301256191941657</v>
      </c>
      <c r="AL53" s="410">
        <f t="shared" si="196"/>
        <v>0.53703973407675065</v>
      </c>
      <c r="AM53" s="410">
        <f t="shared" si="197"/>
        <v>0.57072260007190323</v>
      </c>
      <c r="AN53" s="410">
        <f t="shared" si="198"/>
        <v>0.60405209890637601</v>
      </c>
      <c r="AO53" s="410">
        <f t="shared" si="199"/>
        <v>0.63702092158447154</v>
      </c>
      <c r="AP53" s="410">
        <f t="shared" si="200"/>
        <v>0.66962342013588616</v>
      </c>
      <c r="AQ53" s="410">
        <f t="shared" si="201"/>
        <v>0.70185550712268741</v>
      </c>
      <c r="AR53" s="410">
        <f t="shared" si="202"/>
        <v>0.73371454858463503</v>
      </c>
      <c r="AS53" s="410">
        <f t="shared" si="203"/>
        <v>0.76519925308553949</v>
      </c>
      <c r="AT53" s="410">
        <f t="shared" si="204"/>
        <v>0.79630955919861535</v>
      </c>
      <c r="AU53" s="410">
        <f t="shared" si="205"/>
        <v>0.82704652343098628</v>
      </c>
      <c r="AV53" s="410">
        <f t="shared" si="206"/>
        <v>0.85741221025169478</v>
      </c>
      <c r="AW53" s="410">
        <f t="shared" si="207"/>
        <v>0.88740958556642402</v>
      </c>
      <c r="AX53" s="410">
        <f t="shared" si="208"/>
        <v>0.9170424146840449</v>
      </c>
      <c r="AY53" s="410">
        <f t="shared" si="209"/>
        <v>0.94631516555100448</v>
      </c>
      <c r="AZ53" s="410">
        <f t="shared" si="210"/>
        <v>0.97523291779214283</v>
      </c>
      <c r="BA53" s="410">
        <f t="shared" si="211"/>
        <v>1.0038012778922238</v>
      </c>
      <c r="BB53" s="410">
        <f t="shared" si="212"/>
        <v>1.0320263006801769</v>
      </c>
      <c r="BC53" s="410">
        <f t="shared" si="213"/>
        <v>1.0599144171365096</v>
      </c>
      <c r="BD53" s="410">
        <f t="shared" si="214"/>
        <v>1.0874723684307321</v>
      </c>
      <c r="BE53" s="410">
        <f t="shared" si="215"/>
        <v>1.1147071460070859</v>
      </c>
      <c r="BF53" s="410">
        <f t="shared" si="216"/>
        <v>1.141625937470492</v>
      </c>
      <c r="BG53" s="410">
        <f t="shared" si="217"/>
        <v>1.1682360779768728</v>
      </c>
      <c r="BH53" s="410">
        <f t="shared" si="218"/>
        <v>1.1945450068003909</v>
      </c>
      <c r="BI53" s="410">
        <f t="shared" si="219"/>
        <v>1.2205602287314066</v>
      </c>
      <c r="BJ53" s="410">
        <f t="shared" si="220"/>
        <v>1.2462892799510141</v>
      </c>
      <c r="BK53" s="410">
        <f t="shared" si="221"/>
        <v>1.2717396980283784</v>
      </c>
      <c r="BL53" s="253"/>
      <c r="BM53" s="521"/>
      <c r="BN53" s="592">
        <v>42000</v>
      </c>
      <c r="BO53" s="382">
        <f t="shared" si="222"/>
        <v>216.70888268509341</v>
      </c>
      <c r="BP53" s="382">
        <f t="shared" si="223"/>
        <v>216.88533830027356</v>
      </c>
      <c r="BQ53" s="382">
        <f t="shared" si="224"/>
        <v>217.17876974141575</v>
      </c>
      <c r="BR53" s="382">
        <f t="shared" si="225"/>
        <v>217.58819586457315</v>
      </c>
      <c r="BS53" s="382">
        <f t="shared" si="226"/>
        <v>218.11226416327705</v>
      </c>
      <c r="BT53" s="382">
        <f t="shared" si="227"/>
        <v>218.74927102328792</v>
      </c>
      <c r="BU53" s="382">
        <f t="shared" si="228"/>
        <v>219.49718661832281</v>
      </c>
      <c r="BV53" s="382">
        <f t="shared" si="229"/>
        <v>220.35368367711402</v>
      </c>
      <c r="BW53" s="382">
        <f t="shared" si="230"/>
        <v>221.31616927131361</v>
      </c>
      <c r="BX53" s="382">
        <f t="shared" si="231"/>
        <v>222.38181873487082</v>
      </c>
      <c r="BY53" s="382">
        <f t="shared" si="232"/>
        <v>223.54761082709481</v>
      </c>
      <c r="BZ53" s="382">
        <f t="shared" si="233"/>
        <v>224.81036328968111</v>
      </c>
      <c r="CA53" s="382">
        <f t="shared" si="234"/>
        <v>226.16676801651246</v>
      </c>
      <c r="CB53" s="382">
        <f t="shared" si="235"/>
        <v>227.61342514687044</v>
      </c>
      <c r="CC53" s="382">
        <f t="shared" si="236"/>
        <v>229.1468755001155</v>
      </c>
      <c r="CD53" s="382">
        <f t="shared" si="237"/>
        <v>230.76363088541669</v>
      </c>
      <c r="CE53" s="382">
        <f t="shared" si="238"/>
        <v>232.46020193694213</v>
      </c>
      <c r="CF53" s="382">
        <f t="shared" si="239"/>
        <v>234.2331232373665</v>
      </c>
      <c r="CG53" s="382">
        <f t="shared" si="240"/>
        <v>236.07897559615853</v>
      </c>
      <c r="CH53" s="382">
        <f t="shared" si="241"/>
        <v>237.99440544080815</v>
      </c>
      <c r="CI53" s="382">
        <f t="shared" si="242"/>
        <v>239.97614135706641</v>
      </c>
      <c r="CJ53" s="382">
        <f t="shared" si="243"/>
        <v>242.02100787772011</v>
      </c>
      <c r="CK53" s="382">
        <f t="shared" si="244"/>
        <v>244.12593666853164</v>
      </c>
      <c r="CL53" s="382">
        <f t="shared" si="245"/>
        <v>246.28797529566071</v>
      </c>
      <c r="CM53" s="382">
        <f t="shared" si="246"/>
        <v>248.50429378244138</v>
      </c>
      <c r="CN53" s="382">
        <f t="shared" si="247"/>
        <v>250.77218917645695</v>
      </c>
      <c r="CO53" s="382">
        <f t="shared" si="248"/>
        <v>253.08908835215212</v>
      </c>
      <c r="CP53" s="382">
        <f t="shared" si="249"/>
        <v>255.45254927148349</v>
      </c>
      <c r="CQ53" s="382">
        <f t="shared" si="250"/>
        <v>257.86026091693867</v>
      </c>
      <c r="CR53" s="382">
        <f t="shared" si="251"/>
        <v>260.31004209914482</v>
      </c>
      <c r="CS53" s="382">
        <f t="shared" si="252"/>
        <v>262.79983932647838</v>
      </c>
      <c r="CT53" s="382">
        <f t="shared" si="253"/>
        <v>265.32772390768332</v>
      </c>
      <c r="CU53" s="382">
        <f t="shared" si="254"/>
        <v>267.89188844135134</v>
      </c>
      <c r="CV53" s="382">
        <f t="shared" si="255"/>
        <v>270.49064282889526</v>
      </c>
      <c r="CW53" s="382">
        <f t="shared" si="256"/>
        <v>273.12240993090086</v>
      </c>
      <c r="CX53" s="382">
        <f t="shared" si="257"/>
        <v>275.78572097079251</v>
      </c>
      <c r="CY53" s="382">
        <f t="shared" si="258"/>
        <v>278.47921077489735</v>
      </c>
      <c r="CZ53" s="382">
        <f t="shared" si="259"/>
        <v>281.20161292434602</v>
      </c>
      <c r="DA53" s="382">
        <f t="shared" si="260"/>
        <v>283.9517548819091</v>
      </c>
      <c r="DB53" s="382">
        <f t="shared" si="261"/>
        <v>286.72855314583779</v>
      </c>
      <c r="DC53" s="521"/>
      <c r="DE53" s="2"/>
      <c r="DF53" s="592">
        <v>42000</v>
      </c>
      <c r="DG53" s="382">
        <f t="shared" si="262"/>
        <v>21.144324940535554</v>
      </c>
      <c r="DH53" s="382">
        <f t="shared" si="263"/>
        <v>42.270754642675165</v>
      </c>
      <c r="DI53" s="382">
        <f t="shared" si="264"/>
        <v>63.361554101591743</v>
      </c>
      <c r="DJ53" s="382">
        <f t="shared" si="265"/>
        <v>84.399305033318356</v>
      </c>
      <c r="DK53" s="382">
        <f t="shared" si="266"/>
        <v>105.36705503677312</v>
      </c>
      <c r="DL53" s="382">
        <f t="shared" si="267"/>
        <v>126.24845617565316</v>
      </c>
      <c r="DM53" s="382">
        <f t="shared" si="268"/>
        <v>147.02789018019899</v>
      </c>
      <c r="DN53" s="382">
        <f t="shared" si="269"/>
        <v>167.69057802624042</v>
      </c>
      <c r="DO53" s="382">
        <f t="shared" si="270"/>
        <v>188.22267226898626</v>
      </c>
      <c r="DP53" s="382">
        <f t="shared" si="271"/>
        <v>208.611331155329</v>
      </c>
      <c r="DQ53" s="382">
        <f t="shared" si="272"/>
        <v>228.84477417244835</v>
      </c>
      <c r="DR53" s="382">
        <f t="shared" si="273"/>
        <v>248.91231928064329</v>
      </c>
      <c r="DS53" s="382">
        <f t="shared" si="274"/>
        <v>268.80440259793386</v>
      </c>
      <c r="DT53" s="382">
        <f t="shared" si="275"/>
        <v>288.5125817354957</v>
      </c>
      <c r="DU53" s="382">
        <f t="shared" si="276"/>
        <v>308.02952431603381</v>
      </c>
      <c r="DV53" s="382">
        <f t="shared" si="277"/>
        <v>327.34898343934105</v>
      </c>
      <c r="DW53" s="382">
        <f t="shared" si="278"/>
        <v>346.46576199451442</v>
      </c>
      <c r="DX53" s="382">
        <f t="shared" si="279"/>
        <v>365.37566776573635</v>
      </c>
      <c r="DY53" s="382">
        <f t="shared" si="280"/>
        <v>384.0754612504233</v>
      </c>
      <c r="DZ53" s="382">
        <f t="shared" si="281"/>
        <v>402.56279801950956</v>
      </c>
      <c r="EA53" s="382">
        <f t="shared" si="282"/>
        <v>420.83616731416595</v>
      </c>
      <c r="EB53" s="382">
        <f t="shared" si="283"/>
        <v>438.8948284061932</v>
      </c>
      <c r="EC53" s="382">
        <f t="shared" si="284"/>
        <v>456.73874606307078</v>
      </c>
      <c r="ED53" s="382">
        <f t="shared" si="285"/>
        <v>474.36852626488923</v>
      </c>
      <c r="EE53" s="382">
        <f t="shared" si="286"/>
        <v>491.78535312778899</v>
      </c>
      <c r="EF53" s="382">
        <f t="shared" si="287"/>
        <v>508.99092780432687</v>
      </c>
      <c r="EG53" s="382">
        <f t="shared" si="288"/>
        <v>525.98740996021627</v>
      </c>
      <c r="EH53" s="382">
        <f t="shared" si="289"/>
        <v>542.77736227253934</v>
      </c>
      <c r="EI53" s="382">
        <f t="shared" si="290"/>
        <v>559.3636982583489</v>
      </c>
      <c r="EJ53" s="382">
        <f t="shared" si="291"/>
        <v>575.74963362539472</v>
      </c>
      <c r="EK53" s="382">
        <f t="shared" si="292"/>
        <v>591.93864123789263</v>
      </c>
      <c r="EL53" s="382">
        <f t="shared" si="293"/>
        <v>607.93440970906988</v>
      </c>
      <c r="EM53" s="382">
        <f t="shared" si="294"/>
        <v>623.74080556705439</v>
      </c>
      <c r="EN53" s="382">
        <f t="shared" si="295"/>
        <v>639.36183888988535</v>
      </c>
      <c r="EO53" s="382">
        <f t="shared" si="296"/>
        <v>654.80163226735351</v>
      </c>
      <c r="EP53" s="382">
        <f t="shared" si="297"/>
        <v>670.06439291997947</v>
      </c>
      <c r="EQ53" s="382">
        <f t="shared" si="298"/>
        <v>685.15438778731357</v>
      </c>
      <c r="ER53" s="382">
        <f t="shared" si="299"/>
        <v>700.07592138698874</v>
      </c>
      <c r="ES53" s="382">
        <f t="shared" si="300"/>
        <v>714.83331624139987</v>
      </c>
      <c r="ET53" s="382">
        <f t="shared" si="301"/>
        <v>729.43089566909703</v>
      </c>
      <c r="EU53" s="521"/>
      <c r="EV53" s="522"/>
      <c r="EW53" s="537">
        <f t="shared" si="302"/>
        <v>420</v>
      </c>
      <c r="EX53" s="601">
        <v>42000</v>
      </c>
      <c r="EY53" s="382">
        <f t="shared" si="303"/>
        <v>205.55888268509344</v>
      </c>
      <c r="EZ53" s="382">
        <f t="shared" si="304"/>
        <v>215.73533830027358</v>
      </c>
      <c r="FA53" s="382">
        <f t="shared" si="305"/>
        <v>226.02876974141577</v>
      </c>
      <c r="FB53" s="382">
        <f t="shared" si="306"/>
        <v>236.43819586457317</v>
      </c>
      <c r="FC53" s="382">
        <f t="shared" si="307"/>
        <v>246.96226416327707</v>
      </c>
      <c r="FD53" s="382">
        <f t="shared" si="308"/>
        <v>257.59927102328794</v>
      </c>
      <c r="FE53" s="382">
        <f t="shared" si="309"/>
        <v>268.34718661832284</v>
      </c>
      <c r="FF53" s="382">
        <f t="shared" si="310"/>
        <v>279.20368367711404</v>
      </c>
      <c r="FG53" s="382">
        <f t="shared" si="311"/>
        <v>290.16616927131361</v>
      </c>
      <c r="FH53" s="382">
        <f t="shared" si="312"/>
        <v>301.23181873487084</v>
      </c>
      <c r="FI53" s="382">
        <f t="shared" si="313"/>
        <v>312.39761082709481</v>
      </c>
      <c r="FJ53" s="382">
        <f t="shared" si="314"/>
        <v>323.66036328968113</v>
      </c>
      <c r="FK53" s="382">
        <f t="shared" si="315"/>
        <v>335.01676801651251</v>
      </c>
      <c r="FL53" s="382">
        <f t="shared" si="316"/>
        <v>346.46342514687046</v>
      </c>
      <c r="FM53" s="382">
        <f t="shared" si="317"/>
        <v>357.99687550011549</v>
      </c>
      <c r="FN53" s="382">
        <f t="shared" si="318"/>
        <v>369.61363088541668</v>
      </c>
      <c r="FO53" s="382">
        <f t="shared" si="319"/>
        <v>381.31020193694212</v>
      </c>
      <c r="FP53" s="382">
        <f t="shared" si="320"/>
        <v>393.08312323736652</v>
      </c>
      <c r="FQ53" s="382">
        <f t="shared" si="321"/>
        <v>404.92897559615858</v>
      </c>
      <c r="FR53" s="382">
        <f t="shared" si="322"/>
        <v>416.84440544080815</v>
      </c>
      <c r="FS53" s="382">
        <f t="shared" si="323"/>
        <v>428.82614135706643</v>
      </c>
      <c r="FT53" s="382">
        <f t="shared" si="324"/>
        <v>440.8710078777201</v>
      </c>
      <c r="FU53" s="382">
        <f t="shared" si="325"/>
        <v>452.97593666853163</v>
      </c>
      <c r="FV53" s="382">
        <f t="shared" si="326"/>
        <v>465.13797529566074</v>
      </c>
      <c r="FW53" s="382">
        <f t="shared" si="327"/>
        <v>477.3542937824414</v>
      </c>
      <c r="FX53" s="382">
        <f t="shared" si="328"/>
        <v>489.62218917645697</v>
      </c>
      <c r="FY53" s="382">
        <f t="shared" si="329"/>
        <v>501.93908835215211</v>
      </c>
      <c r="FZ53" s="382">
        <f t="shared" si="330"/>
        <v>514.30254927148349</v>
      </c>
      <c r="GA53" s="382">
        <f t="shared" si="331"/>
        <v>526.71026091693875</v>
      </c>
      <c r="GB53" s="382">
        <f t="shared" si="332"/>
        <v>539.1600420991449</v>
      </c>
      <c r="GC53" s="382">
        <f t="shared" si="333"/>
        <v>551.6498393264784</v>
      </c>
      <c r="GD53" s="382">
        <f t="shared" si="334"/>
        <v>564.17772390768334</v>
      </c>
      <c r="GE53" s="382">
        <f t="shared" si="335"/>
        <v>576.74188844135142</v>
      </c>
      <c r="GF53" s="382">
        <f t="shared" si="336"/>
        <v>589.34064282889528</v>
      </c>
      <c r="GG53" s="382">
        <f t="shared" si="337"/>
        <v>601.97240993090088</v>
      </c>
      <c r="GH53" s="382">
        <f t="shared" si="338"/>
        <v>614.63572097079259</v>
      </c>
      <c r="GI53" s="382">
        <f t="shared" si="339"/>
        <v>627.32921077489732</v>
      </c>
      <c r="GJ53" s="382">
        <f t="shared" si="340"/>
        <v>640.05161292434605</v>
      </c>
      <c r="GK53" s="382">
        <f t="shared" si="341"/>
        <v>652.80175488190912</v>
      </c>
      <c r="GL53" s="382">
        <f t="shared" si="342"/>
        <v>665.57855314583776</v>
      </c>
      <c r="GM53" s="511"/>
      <c r="GN53" s="2"/>
      <c r="GO53" s="592">
        <v>42000</v>
      </c>
      <c r="GP53" s="477">
        <f t="shared" si="343"/>
        <v>8.7217046778835083</v>
      </c>
      <c r="GQ53" s="477">
        <f t="shared" si="344"/>
        <v>4.1036547637707486</v>
      </c>
      <c r="GR53" s="477">
        <f t="shared" si="345"/>
        <v>2.5672857609996278</v>
      </c>
      <c r="GS53" s="477">
        <f t="shared" si="346"/>
        <v>1.8014234924237156</v>
      </c>
      <c r="GT53" s="477">
        <f t="shared" si="347"/>
        <v>1.343828097663802</v>
      </c>
      <c r="GU53" s="477">
        <f t="shared" si="348"/>
        <v>1.0404152163641713</v>
      </c>
      <c r="GV53" s="477">
        <f t="shared" si="349"/>
        <v>0.8251447823228204</v>
      </c>
      <c r="GW53" s="477">
        <f t="shared" si="350"/>
        <v>0.66499326893264044</v>
      </c>
      <c r="GX53" s="477">
        <f t="shared" si="351"/>
        <v>0.54161114478622108</v>
      </c>
      <c r="GY53" s="477">
        <f t="shared" si="352"/>
        <v>0.44398589025146462</v>
      </c>
      <c r="GZ53" s="477">
        <f t="shared" si="353"/>
        <v>0.3651070336073497</v>
      </c>
      <c r="HA53" s="477">
        <f t="shared" si="354"/>
        <v>0.30029869242735641</v>
      </c>
      <c r="HB53" s="477">
        <f t="shared" si="355"/>
        <v>0.24632172977321462</v>
      </c>
      <c r="HC53" s="477">
        <f t="shared" si="356"/>
        <v>0.20086071485264823</v>
      </c>
      <c r="HD53" s="477">
        <f t="shared" si="357"/>
        <v>0.16221610994930441</v>
      </c>
      <c r="HE53" s="477">
        <f t="shared" si="358"/>
        <v>0.12911189459645112</v>
      </c>
      <c r="HF53" s="477">
        <f t="shared" si="359"/>
        <v>0.10057109176340313</v>
      </c>
      <c r="HG53" s="477">
        <f t="shared" si="360"/>
        <v>7.5832787774458579E-2</v>
      </c>
      <c r="HH53" s="477">
        <f t="shared" si="361"/>
        <v>5.4295357161957436E-2</v>
      </c>
      <c r="HI53" s="477">
        <f t="shared" si="362"/>
        <v>3.5476719387782206E-2</v>
      </c>
      <c r="HJ53" s="477">
        <f t="shared" si="363"/>
        <v>1.8985949078221088E-2</v>
      </c>
      <c r="HK53" s="477">
        <f t="shared" si="364"/>
        <v>4.502626469086504E-3</v>
      </c>
      <c r="HL53" s="477">
        <f t="shared" si="365"/>
        <v>8.2384282633633683E-3</v>
      </c>
      <c r="HM53" s="477">
        <f t="shared" si="366"/>
        <v>1.9458607513252499E-2</v>
      </c>
      <c r="HN53" s="477">
        <f t="shared" si="367"/>
        <v>2.9344223559252126E-2</v>
      </c>
      <c r="HO53" s="477">
        <f t="shared" si="368"/>
        <v>3.8053209929344543E-2</v>
      </c>
      <c r="HP53" s="477">
        <f t="shared" si="369"/>
        <v>4.572033693712E-2</v>
      </c>
      <c r="HQ53" s="477">
        <f t="shared" si="370"/>
        <v>5.2461312833378779E-2</v>
      </c>
      <c r="HR53" s="477">
        <f t="shared" si="371"/>
        <v>5.8376039494663037E-2</v>
      </c>
      <c r="HS53" s="477">
        <f t="shared" si="372"/>
        <v>6.3551219817286828E-2</v>
      </c>
      <c r="HT53" s="477">
        <f t="shared" si="373"/>
        <v>6.8062463074145998E-2</v>
      </c>
      <c r="HU53" s="477">
        <f t="shared" si="374"/>
        <v>7.1975997907942943E-2</v>
      </c>
      <c r="HV53" s="477">
        <f t="shared" si="375"/>
        <v>7.5350076035149538E-2</v>
      </c>
      <c r="HW53" s="477">
        <f t="shared" si="376"/>
        <v>7.8236130182309821E-2</v>
      </c>
      <c r="HX53" s="477">
        <f t="shared" si="377"/>
        <v>8.0679735255886814E-2</v>
      </c>
      <c r="HY53" s="477">
        <f t="shared" si="378"/>
        <v>8.2721410859696712E-2</v>
      </c>
      <c r="HZ53" s="477">
        <f t="shared" si="379"/>
        <v>8.4397295037635239E-2</v>
      </c>
      <c r="IA53" s="477">
        <f t="shared" si="380"/>
        <v>8.5739712835320309E-2</v>
      </c>
      <c r="IB53" s="477">
        <f t="shared" si="381"/>
        <v>8.6777658441625619E-2</v>
      </c>
      <c r="IC53" s="477">
        <f t="shared" si="382"/>
        <v>8.7537205926393316E-2</v>
      </c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0"/>
      <c r="IY53" s="90"/>
      <c r="IZ53" s="90"/>
      <c r="JA53" s="90"/>
      <c r="JB53" s="90"/>
      <c r="JC53" s="90"/>
      <c r="JD53" s="90"/>
      <c r="JE53" s="90"/>
      <c r="JF53" s="90"/>
      <c r="JG53" s="90"/>
      <c r="JH53" s="90"/>
      <c r="JI53" s="90"/>
      <c r="JJ53" s="90"/>
      <c r="JK53" s="90"/>
      <c r="JL53" s="90"/>
      <c r="JM53" s="90"/>
      <c r="JN53" s="90"/>
      <c r="JO53" s="90"/>
      <c r="JP53" s="90"/>
      <c r="JQ53" s="90"/>
      <c r="JR53" s="90"/>
      <c r="JS53" s="90"/>
      <c r="JT53" s="90"/>
      <c r="JU53" s="90"/>
      <c r="JV53" s="90"/>
      <c r="JW53" s="90"/>
      <c r="JX53" s="90"/>
      <c r="JY53" s="90"/>
      <c r="JZ53" s="90"/>
      <c r="KA53" s="90"/>
      <c r="KB53" s="90"/>
      <c r="KC53" s="90"/>
      <c r="KD53" s="90"/>
      <c r="KE53" s="90"/>
      <c r="KF53" s="90"/>
      <c r="KG53" s="90"/>
      <c r="KH53" s="90"/>
      <c r="KI53" s="90"/>
      <c r="KJ53" s="90"/>
      <c r="KK53" s="90"/>
      <c r="KL53" s="90"/>
      <c r="KM53" s="90"/>
      <c r="KN53" s="90"/>
      <c r="KO53" s="90"/>
      <c r="KP53" s="90"/>
      <c r="KQ53" s="90"/>
      <c r="KR53" s="90"/>
      <c r="KS53" s="90"/>
      <c r="KT53" s="90"/>
      <c r="KU53" s="90"/>
      <c r="KV53" s="90"/>
      <c r="KW53" s="90"/>
      <c r="KX53" s="90"/>
      <c r="KY53" s="90"/>
    </row>
    <row r="54" spans="1:311">
      <c r="I54" s="384"/>
      <c r="J54" s="252"/>
      <c r="K54" s="499">
        <v>42000</v>
      </c>
      <c r="L54" s="382">
        <f t="shared" si="170"/>
        <v>12.801599999999999</v>
      </c>
      <c r="M54" s="502">
        <v>420</v>
      </c>
      <c r="N54" s="493">
        <f t="shared" si="383"/>
        <v>170.35098484433513</v>
      </c>
      <c r="O54" s="263">
        <f t="shared" si="384"/>
        <v>0.27392007711411825</v>
      </c>
      <c r="P54" s="383">
        <f t="shared" si="387"/>
        <v>-56.500002288000502</v>
      </c>
      <c r="Q54" s="383">
        <f t="shared" si="385"/>
        <v>216.64999771199948</v>
      </c>
      <c r="R54" s="382">
        <f t="shared" si="178"/>
        <v>573.56933718429855</v>
      </c>
      <c r="S54" s="263">
        <f t="shared" si="386"/>
        <v>0.16812335045086121</v>
      </c>
      <c r="T54" s="492">
        <f>O54/Konstanten!$C$22</f>
        <v>0.22360822621560672</v>
      </c>
      <c r="U54" s="492">
        <f t="shared" si="179"/>
        <v>0.75186533996876448</v>
      </c>
      <c r="V54" s="492"/>
      <c r="W54" s="592">
        <v>43000</v>
      </c>
      <c r="X54" s="410">
        <f t="shared" si="182"/>
        <v>3.7760793372714978E-2</v>
      </c>
      <c r="Y54" s="410">
        <f t="shared" si="183"/>
        <v>7.5487740337580628E-2</v>
      </c>
      <c r="Z54" s="410">
        <f t="shared" si="184"/>
        <v>0.11314731265843213</v>
      </c>
      <c r="AA54" s="410">
        <f t="shared" si="185"/>
        <v>0.1507066106200842</v>
      </c>
      <c r="AB54" s="410">
        <f t="shared" si="186"/>
        <v>0.18813365810049248</v>
      </c>
      <c r="AC54" s="410">
        <f t="shared" si="187"/>
        <v>0.22539767562063401</v>
      </c>
      <c r="AD54" s="410">
        <f t="shared" si="188"/>
        <v>0.26246932562111375</v>
      </c>
      <c r="AE54" s="410">
        <f t="shared" si="189"/>
        <v>0.29932092542579308</v>
      </c>
      <c r="AF54" s="410">
        <f t="shared" si="190"/>
        <v>0.33592662469270973</v>
      </c>
      <c r="AG54" s="410">
        <f t="shared" si="191"/>
        <v>0.37226254553800436</v>
      </c>
      <c r="AH54" s="410">
        <f t="shared" si="192"/>
        <v>0.40830688486433053</v>
      </c>
      <c r="AI54" s="410">
        <f t="shared" si="193"/>
        <v>0.44403997966254499</v>
      </c>
      <c r="AJ54" s="410">
        <f t="shared" si="194"/>
        <v>0.47944433712761697</v>
      </c>
      <c r="AK54" s="410">
        <f t="shared" si="195"/>
        <v>0.51450463230132037</v>
      </c>
      <c r="AL54" s="410">
        <f t="shared" si="196"/>
        <v>0.54920767660658598</v>
      </c>
      <c r="AM54" s="410">
        <f t="shared" si="197"/>
        <v>0.58354236107029178</v>
      </c>
      <c r="AN54" s="410">
        <f t="shared" si="198"/>
        <v>0.61749957825550605</v>
      </c>
      <c r="AO54" s="410">
        <f t="shared" si="199"/>
        <v>0.65107212696449224</v>
      </c>
      <c r="AP54" s="410">
        <f t="shared" si="200"/>
        <v>0.68425460365939805</v>
      </c>
      <c r="AQ54" s="410">
        <f t="shared" si="201"/>
        <v>0.71704328431234732</v>
      </c>
      <c r="AR54" s="410">
        <f t="shared" si="202"/>
        <v>0.74943600007310085</v>
      </c>
      <c r="AS54" s="410">
        <f t="shared" si="203"/>
        <v>0.78143200976255278</v>
      </c>
      <c r="AT54" s="410">
        <f t="shared" si="204"/>
        <v>0.81303187179063918</v>
      </c>
      <c r="AU54" s="410">
        <f t="shared" si="205"/>
        <v>0.84423731768144195</v>
      </c>
      <c r="AV54" s="410">
        <f t="shared" si="206"/>
        <v>0.87505112898375226</v>
      </c>
      <c r="AW54" s="410">
        <f t="shared" si="207"/>
        <v>0.90547701896582888</v>
      </c>
      <c r="AX54" s="410">
        <f t="shared" si="208"/>
        <v>0.93551952014711404</v>
      </c>
      <c r="AY54" s="410">
        <f t="shared" si="209"/>
        <v>0.96518387841301101</v>
      </c>
      <c r="AZ54" s="410">
        <f t="shared" si="210"/>
        <v>0.99447595419298151</v>
      </c>
      <c r="BA54" s="410">
        <f t="shared" si="211"/>
        <v>1.0234021309579464</v>
      </c>
      <c r="BB54" s="410">
        <f t="shared" si="212"/>
        <v>1.0519692311075923</v>
      </c>
      <c r="BC54" s="410">
        <f t="shared" si="213"/>
        <v>1.080184439169414</v>
      </c>
      <c r="BD54" s="410">
        <f t="shared" si="214"/>
        <v>1.1080552321151087</v>
      </c>
      <c r="BE54" s="410">
        <f t="shared" si="215"/>
        <v>1.1355893165123037</v>
      </c>
      <c r="BF54" s="410">
        <f t="shared" si="216"/>
        <v>1.1627945721668329</v>
      </c>
      <c r="BG54" s="410">
        <f t="shared" si="217"/>
        <v>1.189679001868408</v>
      </c>
      <c r="BH54" s="410">
        <f t="shared" si="218"/>
        <v>1.2162506868275476</v>
      </c>
      <c r="BI54" s="410">
        <f t="shared" si="219"/>
        <v>1.2425177473801803</v>
      </c>
      <c r="BJ54" s="410">
        <f t="shared" si="220"/>
        <v>1.2684883085359366</v>
      </c>
      <c r="BK54" s="410">
        <f t="shared" si="221"/>
        <v>1.2941704699540575</v>
      </c>
      <c r="BL54" s="253"/>
      <c r="BM54" s="521"/>
      <c r="BN54" s="592">
        <v>43000</v>
      </c>
      <c r="BO54" s="382">
        <f t="shared" si="222"/>
        <v>216.71178098412119</v>
      </c>
      <c r="BP54" s="382">
        <f t="shared" si="223"/>
        <v>216.89690933551728</v>
      </c>
      <c r="BQ54" s="382">
        <f t="shared" si="224"/>
        <v>217.204721987439</v>
      </c>
      <c r="BR54" s="382">
        <f t="shared" si="225"/>
        <v>217.63412956766368</v>
      </c>
      <c r="BS54" s="382">
        <f t="shared" si="226"/>
        <v>218.18363155833717</v>
      </c>
      <c r="BT54" s="382">
        <f t="shared" si="227"/>
        <v>218.85133986930225</v>
      </c>
      <c r="BU54" s="382">
        <f t="shared" si="228"/>
        <v>219.63500774530578</v>
      </c>
      <c r="BV54" s="382">
        <f t="shared" si="229"/>
        <v>220.53206307151635</v>
      </c>
      <c r="BW54" s="382">
        <f t="shared" si="230"/>
        <v>221.53964504905915</v>
      </c>
      <c r="BX54" s="382">
        <f t="shared" si="231"/>
        <v>222.65464317236166</v>
      </c>
      <c r="BY54" s="382">
        <f t="shared" si="232"/>
        <v>223.87373745053341</v>
      </c>
      <c r="BZ54" s="382">
        <f t="shared" si="233"/>
        <v>225.19343887010623</v>
      </c>
      <c r="CA54" s="382">
        <f t="shared" si="234"/>
        <v>226.61012918806642</v>
      </c>
      <c r="CB54" s="382">
        <f t="shared" si="235"/>
        <v>228.12009926272273</v>
      </c>
      <c r="CC54" s="382">
        <f t="shared" si="236"/>
        <v>229.71958526562335</v>
      </c>
      <c r="CD54" s="382">
        <f t="shared" si="237"/>
        <v>231.40480226097077</v>
      </c>
      <c r="CE54" s="382">
        <f t="shared" si="238"/>
        <v>233.17197478139832</v>
      </c>
      <c r="CF54" s="382">
        <f t="shared" si="239"/>
        <v>235.01736416374635</v>
      </c>
      <c r="CG54" s="382">
        <f t="shared" si="240"/>
        <v>236.93729253046715</v>
      </c>
      <c r="CH54" s="382">
        <f t="shared" si="241"/>
        <v>238.92816340817427</v>
      </c>
      <c r="CI54" s="382">
        <f t="shared" si="242"/>
        <v>240.98647906283369</v>
      </c>
      <c r="CJ54" s="382">
        <f t="shared" si="243"/>
        <v>243.10885470081962</v>
      </c>
      <c r="CK54" s="382">
        <f t="shared" si="244"/>
        <v>245.29202973715471</v>
      </c>
      <c r="CL54" s="382">
        <f t="shared" si="245"/>
        <v>247.53287636821398</v>
      </c>
      <c r="CM54" s="382">
        <f t="shared" si="246"/>
        <v>249.82840570789605</v>
      </c>
      <c r="CN54" s="382">
        <f t="shared" si="247"/>
        <v>252.17577175597268</v>
      </c>
      <c r="CO54" s="382">
        <f t="shared" si="248"/>
        <v>254.57227346723982</v>
      </c>
      <c r="CP54" s="382">
        <f t="shared" si="249"/>
        <v>257.0153551824078</v>
      </c>
      <c r="CQ54" s="382">
        <f t="shared" si="250"/>
        <v>259.50260566831122</v>
      </c>
      <c r="CR54" s="382">
        <f t="shared" si="251"/>
        <v>262.03175599779382</v>
      </c>
      <c r="CS54" s="382">
        <f t="shared" si="252"/>
        <v>264.60067647993151</v>
      </c>
      <c r="CT54" s="382">
        <f t="shared" si="253"/>
        <v>267.20737283035913</v>
      </c>
      <c r="CU54" s="382">
        <f t="shared" si="254"/>
        <v>269.84998175027181</v>
      </c>
      <c r="CV54" s="382">
        <f t="shared" si="255"/>
        <v>272.52676606190755</v>
      </c>
      <c r="CW54" s="382">
        <f t="shared" si="256"/>
        <v>275.23610952852027</v>
      </c>
      <c r="CX54" s="382">
        <f t="shared" si="257"/>
        <v>277.97651146833641</v>
      </c>
      <c r="CY54" s="382">
        <f t="shared" si="258"/>
        <v>280.74658125501082</v>
      </c>
      <c r="CZ54" s="382">
        <f t="shared" si="259"/>
        <v>283.54503278172933</v>
      </c>
      <c r="DA54" s="382">
        <f t="shared" si="260"/>
        <v>286.37067895239829</v>
      </c>
      <c r="DB54" s="382">
        <f t="shared" si="261"/>
        <v>289.22242625127245</v>
      </c>
      <c r="DC54" s="521"/>
      <c r="DE54" s="2"/>
      <c r="DF54" s="592">
        <v>43000</v>
      </c>
      <c r="DG54" s="382">
        <f t="shared" si="262"/>
        <v>21.658433226341383</v>
      </c>
      <c r="DH54" s="382">
        <f t="shared" si="263"/>
        <v>43.297453190966557</v>
      </c>
      <c r="DI54" s="382">
        <f t="shared" si="264"/>
        <v>64.897829125681511</v>
      </c>
      <c r="DJ54" s="382">
        <f t="shared" si="265"/>
        <v>86.440690762653858</v>
      </c>
      <c r="DK54" s="382">
        <f t="shared" si="266"/>
        <v>107.90769757875691</v>
      </c>
      <c r="DL54" s="382">
        <f t="shared" si="267"/>
        <v>129.28119540860857</v>
      </c>
      <c r="DM54" s="382">
        <f t="shared" si="268"/>
        <v>150.54435712771203</v>
      </c>
      <c r="DN54" s="382">
        <f t="shared" si="269"/>
        <v>171.68130480186301</v>
      </c>
      <c r="DO54" s="382">
        <f t="shared" si="270"/>
        <v>192.67721146755613</v>
      </c>
      <c r="DP54" s="382">
        <f t="shared" si="271"/>
        <v>213.51838150277291</v>
      </c>
      <c r="DQ54" s="382">
        <f t="shared" si="272"/>
        <v>234.19230931941976</v>
      </c>
      <c r="DR54" s="382">
        <f t="shared" si="273"/>
        <v>254.68771681837535</v>
      </c>
      <c r="DS54" s="382">
        <f t="shared" si="274"/>
        <v>274.99457066305263</v>
      </c>
      <c r="DT54" s="382">
        <f t="shared" si="275"/>
        <v>295.10408092731956</v>
      </c>
      <c r="DU54" s="382">
        <f t="shared" si="276"/>
        <v>315.0086830477681</v>
      </c>
      <c r="DV54" s="382">
        <f t="shared" si="277"/>
        <v>334.7020052580479</v>
      </c>
      <c r="DW54" s="382">
        <f t="shared" si="278"/>
        <v>354.1788238115945</v>
      </c>
      <c r="DX54" s="382">
        <f t="shared" si="279"/>
        <v>373.4350083221953</v>
      </c>
      <c r="DY54" s="382">
        <f t="shared" si="280"/>
        <v>392.46745948622583</v>
      </c>
      <c r="DZ54" s="382">
        <f t="shared" si="281"/>
        <v>411.27404131548559</v>
      </c>
      <c r="EA54" s="382">
        <f t="shared" si="282"/>
        <v>429.85350982398035</v>
      </c>
      <c r="EB54" s="382">
        <f t="shared" si="283"/>
        <v>448.20543989410169</v>
      </c>
      <c r="EC54" s="382">
        <f t="shared" si="284"/>
        <v>466.33015181266649</v>
      </c>
      <c r="ED54" s="382">
        <f t="shared" si="285"/>
        <v>484.22863872879475</v>
      </c>
      <c r="EE54" s="382">
        <f t="shared" si="286"/>
        <v>501.90249605358292</v>
      </c>
      <c r="EF54" s="382">
        <f t="shared" si="287"/>
        <v>519.35385360384498</v>
      </c>
      <c r="EG54" s="382">
        <f t="shared" si="288"/>
        <v>536.58531109375326</v>
      </c>
      <c r="EH54" s="382">
        <f t="shared" si="289"/>
        <v>553.59987740232134</v>
      </c>
      <c r="EI54" s="382">
        <f t="shared" si="290"/>
        <v>570.40091389219128</v>
      </c>
      <c r="EJ54" s="382">
        <f t="shared" si="291"/>
        <v>586.99208192654805</v>
      </c>
      <c r="EK54" s="382">
        <f t="shared" si="292"/>
        <v>603.37729462465791</v>
      </c>
      <c r="EL54" s="382">
        <f t="shared" si="293"/>
        <v>619.56067281119408</v>
      </c>
      <c r="EM54" s="382">
        <f t="shared" si="294"/>
        <v>635.54650504785695</v>
      </c>
      <c r="EN54" s="382">
        <f t="shared" si="295"/>
        <v>651.33921158553267</v>
      </c>
      <c r="EO54" s="382">
        <f t="shared" si="296"/>
        <v>666.94331203923036</v>
      </c>
      <c r="EP54" s="382">
        <f t="shared" si="297"/>
        <v>682.36339656374071</v>
      </c>
      <c r="EQ54" s="382">
        <f t="shared" si="298"/>
        <v>697.60410029362436</v>
      </c>
      <c r="ER54" s="382">
        <f t="shared" si="299"/>
        <v>712.67008080457765</v>
      </c>
      <c r="ES54" s="382">
        <f t="shared" si="300"/>
        <v>727.56599835298914</v>
      </c>
      <c r="ET54" s="382">
        <f t="shared" si="301"/>
        <v>742.29649865504086</v>
      </c>
      <c r="EU54" s="521"/>
      <c r="EV54" s="522"/>
      <c r="EW54" s="537">
        <f t="shared" si="302"/>
        <v>430</v>
      </c>
      <c r="EX54" s="601">
        <v>43000</v>
      </c>
      <c r="EY54" s="382">
        <f t="shared" si="303"/>
        <v>211.56178098412121</v>
      </c>
      <c r="EZ54" s="382">
        <f t="shared" si="304"/>
        <v>221.7469093355173</v>
      </c>
      <c r="FA54" s="382">
        <f t="shared" si="305"/>
        <v>232.05472198743902</v>
      </c>
      <c r="FB54" s="382">
        <f t="shared" si="306"/>
        <v>242.4841295676637</v>
      </c>
      <c r="FC54" s="382">
        <f t="shared" si="307"/>
        <v>253.03363155833719</v>
      </c>
      <c r="FD54" s="382">
        <f t="shared" si="308"/>
        <v>263.70133986930227</v>
      </c>
      <c r="FE54" s="382">
        <f t="shared" si="309"/>
        <v>274.48500774530578</v>
      </c>
      <c r="FF54" s="382">
        <f t="shared" si="310"/>
        <v>285.38206307151637</v>
      </c>
      <c r="FG54" s="382">
        <f t="shared" si="311"/>
        <v>296.38964504905914</v>
      </c>
      <c r="FH54" s="382">
        <f t="shared" si="312"/>
        <v>307.50464317236168</v>
      </c>
      <c r="FI54" s="382">
        <f t="shared" si="313"/>
        <v>318.72373745053346</v>
      </c>
      <c r="FJ54" s="382">
        <f t="shared" si="314"/>
        <v>330.04343887010623</v>
      </c>
      <c r="FK54" s="382">
        <f t="shared" si="315"/>
        <v>341.46012918806645</v>
      </c>
      <c r="FL54" s="382">
        <f t="shared" si="316"/>
        <v>352.97009926272278</v>
      </c>
      <c r="FM54" s="382">
        <f t="shared" si="317"/>
        <v>364.56958526562335</v>
      </c>
      <c r="FN54" s="382">
        <f t="shared" si="318"/>
        <v>376.25480226097079</v>
      </c>
      <c r="FO54" s="382">
        <f t="shared" si="319"/>
        <v>388.02197478139834</v>
      </c>
      <c r="FP54" s="382">
        <f t="shared" si="320"/>
        <v>399.8673641637464</v>
      </c>
      <c r="FQ54" s="382">
        <f t="shared" si="321"/>
        <v>411.7872925304672</v>
      </c>
      <c r="FR54" s="382">
        <f t="shared" si="322"/>
        <v>423.77816340817429</v>
      </c>
      <c r="FS54" s="382">
        <f t="shared" si="323"/>
        <v>435.83647906283375</v>
      </c>
      <c r="FT54" s="382">
        <f t="shared" si="324"/>
        <v>447.95885470081964</v>
      </c>
      <c r="FU54" s="382">
        <f t="shared" si="325"/>
        <v>460.14202973715476</v>
      </c>
      <c r="FV54" s="382">
        <f t="shared" si="326"/>
        <v>472.382876368214</v>
      </c>
      <c r="FW54" s="382">
        <f t="shared" si="327"/>
        <v>484.6784057078961</v>
      </c>
      <c r="FX54" s="382">
        <f t="shared" si="328"/>
        <v>497.0257717559727</v>
      </c>
      <c r="FY54" s="382">
        <f t="shared" si="329"/>
        <v>509.42227346723985</v>
      </c>
      <c r="FZ54" s="382">
        <f t="shared" si="330"/>
        <v>521.86535518240782</v>
      </c>
      <c r="GA54" s="382">
        <f t="shared" si="331"/>
        <v>534.3526056683113</v>
      </c>
      <c r="GB54" s="382">
        <f t="shared" si="332"/>
        <v>546.88175599779379</v>
      </c>
      <c r="GC54" s="382">
        <f t="shared" si="333"/>
        <v>559.45067647993153</v>
      </c>
      <c r="GD54" s="382">
        <f t="shared" si="334"/>
        <v>572.0573728303591</v>
      </c>
      <c r="GE54" s="382">
        <f t="shared" si="335"/>
        <v>584.69998175027183</v>
      </c>
      <c r="GF54" s="382">
        <f t="shared" si="336"/>
        <v>597.37676606190757</v>
      </c>
      <c r="GG54" s="382">
        <f t="shared" si="337"/>
        <v>610.0861095285203</v>
      </c>
      <c r="GH54" s="382">
        <f t="shared" si="338"/>
        <v>622.82651146833643</v>
      </c>
      <c r="GI54" s="382">
        <f t="shared" si="339"/>
        <v>635.59658125501085</v>
      </c>
      <c r="GJ54" s="382">
        <f t="shared" si="340"/>
        <v>648.39503278172936</v>
      </c>
      <c r="GK54" s="382">
        <f t="shared" si="341"/>
        <v>661.22067895239832</v>
      </c>
      <c r="GL54" s="382">
        <f t="shared" si="342"/>
        <v>674.07242625127242</v>
      </c>
      <c r="GM54" s="511"/>
      <c r="GN54" s="2"/>
      <c r="GO54" s="592">
        <v>43000</v>
      </c>
      <c r="GP54" s="477">
        <f t="shared" si="343"/>
        <v>8.7681018185016217</v>
      </c>
      <c r="GQ54" s="477">
        <f t="shared" si="344"/>
        <v>4.1214769690375661</v>
      </c>
      <c r="GR54" s="477">
        <f t="shared" si="345"/>
        <v>2.5756931335567561</v>
      </c>
      <c r="GS54" s="477">
        <f t="shared" si="346"/>
        <v>1.8052081424646296</v>
      </c>
      <c r="GT54" s="477">
        <f t="shared" si="347"/>
        <v>1.344908076401681</v>
      </c>
      <c r="GU54" s="477">
        <f t="shared" si="348"/>
        <v>1.0397501665717344</v>
      </c>
      <c r="GV54" s="477">
        <f t="shared" si="349"/>
        <v>0.82328327000958634</v>
      </c>
      <c r="GW54" s="477">
        <f t="shared" si="350"/>
        <v>0.66227804128629586</v>
      </c>
      <c r="GX54" s="477">
        <f t="shared" si="351"/>
        <v>0.53827036830957342</v>
      </c>
      <c r="GY54" s="477">
        <f t="shared" si="352"/>
        <v>0.44017878464654903</v>
      </c>
      <c r="GZ54" s="477">
        <f t="shared" si="353"/>
        <v>0.3609487791327064</v>
      </c>
      <c r="HA54" s="477">
        <f t="shared" si="354"/>
        <v>0.29587497580603411</v>
      </c>
      <c r="HB54" s="477">
        <f t="shared" si="355"/>
        <v>0.24169771193938672</v>
      </c>
      <c r="HC54" s="477">
        <f t="shared" si="356"/>
        <v>0.19608681165495268</v>
      </c>
      <c r="HD54" s="477">
        <f t="shared" si="357"/>
        <v>0.15733186062791735</v>
      </c>
      <c r="HE54" s="477">
        <f t="shared" si="358"/>
        <v>0.12414863475612162</v>
      </c>
      <c r="HF54" s="477">
        <f t="shared" si="359"/>
        <v>9.5553852163128519E-2</v>
      </c>
      <c r="HG54" s="477">
        <f t="shared" si="360"/>
        <v>7.0781676201995436E-2</v>
      </c>
      <c r="HH54" s="477">
        <f t="shared" si="361"/>
        <v>4.9226585739191503E-2</v>
      </c>
      <c r="HI54" s="477">
        <f t="shared" si="362"/>
        <v>3.0403382748625446E-2</v>
      </c>
      <c r="HJ54" s="477">
        <f t="shared" si="363"/>
        <v>1.3918623675547866E-2</v>
      </c>
      <c r="HK54" s="477">
        <f t="shared" si="364"/>
        <v>5.5016108983484298E-4</v>
      </c>
      <c r="HL54" s="477">
        <f t="shared" si="365"/>
        <v>1.326983050840258E-2</v>
      </c>
      <c r="HM54" s="477">
        <f t="shared" si="366"/>
        <v>2.4463159369669762E-2</v>
      </c>
      <c r="HN54" s="477">
        <f t="shared" si="367"/>
        <v>3.4317602484782182E-2</v>
      </c>
      <c r="HO54" s="477">
        <f t="shared" si="368"/>
        <v>4.2992040384288353E-2</v>
      </c>
      <c r="HP54" s="477">
        <f t="shared" si="369"/>
        <v>5.0622029833700448E-2</v>
      </c>
      <c r="HQ54" s="477">
        <f t="shared" si="370"/>
        <v>5.732393288962178E-2</v>
      </c>
      <c r="HR54" s="477">
        <f t="shared" si="371"/>
        <v>6.3198195069325044E-2</v>
      </c>
      <c r="HS54" s="477">
        <f t="shared" si="372"/>
        <v>6.8331971015877152E-2</v>
      </c>
      <c r="HT54" s="477">
        <f t="shared" si="373"/>
        <v>7.2801244819879651E-2</v>
      </c>
      <c r="HU54" s="477">
        <f t="shared" si="374"/>
        <v>7.6672555353285335E-2</v>
      </c>
      <c r="HV54" s="477">
        <f t="shared" si="375"/>
        <v>8.0004410210321827E-2</v>
      </c>
      <c r="HW54" s="477">
        <f t="shared" si="376"/>
        <v>8.284845217941994E-2</v>
      </c>
      <c r="HX54" s="477">
        <f t="shared" si="377"/>
        <v>8.5250427561624098E-2</v>
      </c>
      <c r="HY54" s="477">
        <f t="shared" si="378"/>
        <v>8.7250994697578022E-2</v>
      </c>
      <c r="HZ54" s="477">
        <f t="shared" si="379"/>
        <v>8.8886402778473206E-2</v>
      </c>
      <c r="IA54" s="477">
        <f t="shared" si="380"/>
        <v>9.0189064693559445E-2</v>
      </c>
      <c r="IB54" s="477">
        <f t="shared" si="381"/>
        <v>9.1188042804059732E-2</v>
      </c>
      <c r="IC54" s="477">
        <f t="shared" si="382"/>
        <v>9.1909462765058056E-2</v>
      </c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</row>
    <row r="55" spans="1:311">
      <c r="I55" s="384"/>
      <c r="J55" s="252"/>
      <c r="K55" s="499">
        <v>43000</v>
      </c>
      <c r="L55" s="382">
        <f t="shared" si="170"/>
        <v>13.106399999999999</v>
      </c>
      <c r="M55" s="502">
        <v>430</v>
      </c>
      <c r="N55" s="493">
        <f t="shared" si="383"/>
        <v>162.35697924348869</v>
      </c>
      <c r="O55" s="263">
        <f t="shared" si="384"/>
        <v>0.2610659181984214</v>
      </c>
      <c r="P55" s="383">
        <f t="shared" si="387"/>
        <v>-56.500002288000502</v>
      </c>
      <c r="Q55" s="383">
        <f t="shared" si="385"/>
        <v>216.64999771199948</v>
      </c>
      <c r="R55" s="382">
        <f t="shared" si="178"/>
        <v>573.56933718429855</v>
      </c>
      <c r="S55" s="263">
        <f t="shared" si="386"/>
        <v>0.16023388032912775</v>
      </c>
      <c r="T55" s="492">
        <f>O55/Konstanten!$C$22</f>
        <v>0.21311503526401746</v>
      </c>
      <c r="U55" s="492">
        <f t="shared" si="179"/>
        <v>0.75186533996876448</v>
      </c>
      <c r="V55" s="492"/>
      <c r="W55" s="592">
        <v>44000</v>
      </c>
      <c r="X55" s="410">
        <f t="shared" si="182"/>
        <v>3.8678902624874667E-2</v>
      </c>
      <c r="Y55" s="410">
        <f t="shared" si="183"/>
        <v>7.7321107186690829E-2</v>
      </c>
      <c r="Z55" s="410">
        <f t="shared" si="184"/>
        <v>0.11589027778218369</v>
      </c>
      <c r="AA55" s="410">
        <f t="shared" si="185"/>
        <v>0.15435079346642708</v>
      </c>
      <c r="AB55" s="410">
        <f t="shared" si="186"/>
        <v>0.19266808279167874</v>
      </c>
      <c r="AC55" s="410">
        <f t="shared" si="187"/>
        <v>0.23080893207852454</v>
      </c>
      <c r="AD55" s="410">
        <f t="shared" si="188"/>
        <v>0.26874176065566069</v>
      </c>
      <c r="AE55" s="410">
        <f t="shared" si="189"/>
        <v>0.30643685781246605</v>
      </c>
      <c r="AF55" s="410">
        <f t="shared" si="190"/>
        <v>0.34386657786651664</v>
      </c>
      <c r="AG55" s="410">
        <f t="shared" si="191"/>
        <v>0.38100549144762935</v>
      </c>
      <c r="AH55" s="410">
        <f t="shared" si="192"/>
        <v>0.41783049273417566</v>
      </c>
      <c r="AI55" s="410">
        <f t="shared" si="193"/>
        <v>0.45432086385960196</v>
      </c>
      <c r="AJ55" s="410">
        <f t="shared" si="194"/>
        <v>0.49045829896978338</v>
      </c>
      <c r="AK55" s="410">
        <f t="shared" si="195"/>
        <v>0.52622689141422996</v>
      </c>
      <c r="AL55" s="410">
        <f t="shared" si="196"/>
        <v>0.56161308827824297</v>
      </c>
      <c r="AM55" s="410">
        <f t="shared" si="197"/>
        <v>0.59660561691275649</v>
      </c>
      <c r="AN55" s="410">
        <f t="shared" si="198"/>
        <v>0.63119538831514921</v>
      </c>
      <c r="AO55" s="410">
        <f t="shared" si="199"/>
        <v>0.66537538219130421</v>
      </c>
      <c r="AP55" s="410">
        <f t="shared" si="200"/>
        <v>0.69914051832696489</v>
      </c>
      <c r="AQ55" s="410">
        <f t="shared" si="201"/>
        <v>0.73248751855857686</v>
      </c>
      <c r="AR55" s="410">
        <f t="shared" si="202"/>
        <v>0.76541476320189206</v>
      </c>
      <c r="AS55" s="410">
        <f t="shared" si="203"/>
        <v>0.79792214530974437</v>
      </c>
      <c r="AT55" s="410">
        <f t="shared" si="204"/>
        <v>0.83001092562048118</v>
      </c>
      <c r="AU55" s="410">
        <f t="shared" si="205"/>
        <v>0.86168359055295374</v>
      </c>
      <c r="AV55" s="410">
        <f t="shared" si="206"/>
        <v>0.89294371512206805</v>
      </c>
      <c r="AW55" s="410">
        <f t="shared" si="207"/>
        <v>0.92379583220525874</v>
      </c>
      <c r="AX55" s="410">
        <f t="shared" si="208"/>
        <v>0.95424530919325257</v>
      </c>
      <c r="AY55" s="410">
        <f t="shared" si="209"/>
        <v>0.98429823271290451</v>
      </c>
      <c r="AZ55" s="410">
        <f t="shared" si="210"/>
        <v>1.0139613018161235</v>
      </c>
      <c r="BA55" s="410">
        <f t="shared" si="211"/>
        <v>1.0432417297859513</v>
      </c>
      <c r="BB55" s="410">
        <f t="shared" si="212"/>
        <v>1.0721471545146237</v>
      </c>
      <c r="BC55" s="410">
        <f t="shared" si="213"/>
        <v>1.1006855572550434</v>
      </c>
      <c r="BD55" s="410">
        <f t="shared" si="214"/>
        <v>1.1288651894310009</v>
      </c>
      <c r="BE55" s="410">
        <f t="shared" si="215"/>
        <v>1.1566945071076469</v>
      </c>
      <c r="BF55" s="410">
        <f t="shared" si="216"/>
        <v>1.1841821126671437</v>
      </c>
      <c r="BG55" s="410">
        <f t="shared" si="217"/>
        <v>1.2113367031999727</v>
      </c>
      <c r="BH55" s="410">
        <f t="shared" si="218"/>
        <v>1.2381670251062198</v>
      </c>
      <c r="BI55" s="410">
        <f t="shared" si="219"/>
        <v>1.2646818343989372</v>
      </c>
      <c r="BJ55" s="410">
        <f t="shared" si="220"/>
        <v>1.2908898622105243</v>
      </c>
      <c r="BK55" s="410">
        <f t="shared" si="221"/>
        <v>1.3167997850199038</v>
      </c>
      <c r="BL55" s="253"/>
      <c r="BM55" s="521"/>
      <c r="BN55" s="592">
        <v>44000</v>
      </c>
      <c r="BO55" s="382">
        <f t="shared" si="222"/>
        <v>216.71482188314798</v>
      </c>
      <c r="BP55" s="382">
        <f t="shared" si="223"/>
        <v>216.90904843746992</v>
      </c>
      <c r="BQ55" s="382">
        <f t="shared" si="224"/>
        <v>217.23194371832409</v>
      </c>
      <c r="BR55" s="382">
        <f t="shared" si="225"/>
        <v>217.68229887643372</v>
      </c>
      <c r="BS55" s="382">
        <f t="shared" si="226"/>
        <v>218.25845019719941</v>
      </c>
      <c r="BT55" s="382">
        <f t="shared" si="227"/>
        <v>218.9583065139247</v>
      </c>
      <c r="BU55" s="382">
        <f t="shared" si="228"/>
        <v>219.7793827417174</v>
      </c>
      <c r="BV55" s="382">
        <f t="shared" si="229"/>
        <v>220.71883839632881</v>
      </c>
      <c r="BW55" s="382">
        <f t="shared" si="230"/>
        <v>221.77351985667025</v>
      </c>
      <c r="BX55" s="382">
        <f t="shared" si="231"/>
        <v>222.94000509053097</v>
      </c>
      <c r="BY55" s="382">
        <f t="shared" si="232"/>
        <v>224.2146495862427</v>
      </c>
      <c r="BZ55" s="382">
        <f t="shared" si="233"/>
        <v>225.59363231070878</v>
      </c>
      <c r="CA55" s="382">
        <f t="shared" si="234"/>
        <v>227.07300063534177</v>
      </c>
      <c r="CB55" s="382">
        <f t="shared" si="235"/>
        <v>228.64871332353673</v>
      </c>
      <c r="CC55" s="382">
        <f t="shared" si="236"/>
        <v>230.31668084356684</v>
      </c>
      <c r="CD55" s="382">
        <f t="shared" si="237"/>
        <v>232.07280244729517</v>
      </c>
      <c r="CE55" s="382">
        <f t="shared" si="238"/>
        <v>233.91299962760752</v>
      </c>
      <c r="CF55" s="382">
        <f t="shared" si="239"/>
        <v>235.83324572788104</v>
      </c>
      <c r="CG55" s="382">
        <f t="shared" si="240"/>
        <v>237.82959161932604</v>
      </c>
      <c r="CH55" s="382">
        <f t="shared" si="241"/>
        <v>239.89818748317455</v>
      </c>
      <c r="CI55" s="382">
        <f t="shared" si="242"/>
        <v>242.0353008328986</v>
      </c>
      <c r="CJ55" s="382">
        <f t="shared" si="243"/>
        <v>244.23733098710204</v>
      </c>
      <c r="CK55" s="382">
        <f t="shared" si="244"/>
        <v>246.50082025776757</v>
      </c>
      <c r="CL55" s="382">
        <f t="shared" si="245"/>
        <v>248.82246215342127</v>
      </c>
      <c r="CM55" s="382">
        <f t="shared" si="246"/>
        <v>251.19910691516486</v>
      </c>
      <c r="CN55" s="382">
        <f t="shared" si="247"/>
        <v>253.62776470834373</v>
      </c>
      <c r="CO55" s="382">
        <f t="shared" si="248"/>
        <v>256.10560678669981</v>
      </c>
      <c r="CP55" s="382">
        <f t="shared" si="249"/>
        <v>258.6299649318961</v>
      </c>
      <c r="CQ55" s="382">
        <f t="shared" si="250"/>
        <v>261.19832945162227</v>
      </c>
      <c r="CR55" s="382">
        <f t="shared" si="251"/>
        <v>263.80834599617361</v>
      </c>
      <c r="CS55" s="382">
        <f t="shared" si="252"/>
        <v>266.45781142805009</v>
      </c>
      <c r="CT55" s="382">
        <f t="shared" si="253"/>
        <v>269.14466895311978</v>
      </c>
      <c r="CU55" s="382">
        <f t="shared" si="254"/>
        <v>271.86700269620377</v>
      </c>
      <c r="CV55" s="382">
        <f t="shared" si="255"/>
        <v>274.62303187931116</v>
      </c>
      <c r="CW55" s="382">
        <f t="shared" si="256"/>
        <v>277.41110473769498</v>
      </c>
      <c r="CX55" s="382">
        <f t="shared" si="257"/>
        <v>280.22969228769074</v>
      </c>
      <c r="CY55" s="382">
        <f t="shared" si="258"/>
        <v>283.07738204114872</v>
      </c>
      <c r="CZ55" s="382">
        <f t="shared" si="259"/>
        <v>285.9528717441724</v>
      </c>
      <c r="DA55" s="382">
        <f t="shared" si="260"/>
        <v>288.85496320284426</v>
      </c>
      <c r="DB55" s="382">
        <f t="shared" si="261"/>
        <v>291.78255624552583</v>
      </c>
      <c r="DC55" s="521"/>
      <c r="DE55" s="2"/>
      <c r="DF55" s="592">
        <v>44000</v>
      </c>
      <c r="DG55" s="382">
        <f t="shared" si="262"/>
        <v>22.185032541565388</v>
      </c>
      <c r="DH55" s="382">
        <f t="shared" si="263"/>
        <v>44.349016199426359</v>
      </c>
      <c r="DI55" s="382">
        <f t="shared" si="264"/>
        <v>66.471109813631344</v>
      </c>
      <c r="DJ55" s="382">
        <f t="shared" si="265"/>
        <v>88.53088230240914</v>
      </c>
      <c r="DK55" s="382">
        <f t="shared" si="266"/>
        <v>110.50850454339273</v>
      </c>
      <c r="DL55" s="382">
        <f t="shared" si="267"/>
        <v>132.38492618849511</v>
      </c>
      <c r="DM55" s="382">
        <f t="shared" si="268"/>
        <v>154.14203353300871</v>
      </c>
      <c r="DN55" s="382">
        <f t="shared" si="269"/>
        <v>175.76278542433528</v>
      </c>
      <c r="DO55" s="382">
        <f t="shared" si="270"/>
        <v>197.23132514673094</v>
      </c>
      <c r="DP55" s="382">
        <f t="shared" si="271"/>
        <v>218.53306719319468</v>
      </c>
      <c r="DQ55" s="382">
        <f t="shared" si="272"/>
        <v>239.65475877292999</v>
      </c>
      <c r="DR55" s="382">
        <f t="shared" si="273"/>
        <v>260.58451675294981</v>
      </c>
      <c r="DS55" s="382">
        <f t="shared" si="274"/>
        <v>281.31184145663718</v>
      </c>
      <c r="DT55" s="382">
        <f t="shared" si="275"/>
        <v>301.8276093170137</v>
      </c>
      <c r="DU55" s="382">
        <f t="shared" si="276"/>
        <v>322.12404679777876</v>
      </c>
      <c r="DV55" s="382">
        <f t="shared" si="277"/>
        <v>342.19468825307928</v>
      </c>
      <c r="DW55" s="382">
        <f t="shared" si="278"/>
        <v>362.03432050970605</v>
      </c>
      <c r="DX55" s="382">
        <f t="shared" si="279"/>
        <v>381.6389169422157</v>
      </c>
      <c r="DY55" s="382">
        <f t="shared" si="280"/>
        <v>401.00556369548417</v>
      </c>
      <c r="DZ55" s="382">
        <f t="shared" si="281"/>
        <v>420.13238051541452</v>
      </c>
      <c r="EA55" s="382">
        <f t="shared" si="282"/>
        <v>439.01843840078607</v>
      </c>
      <c r="EB55" s="382">
        <f t="shared" si="283"/>
        <v>457.66367600998365</v>
      </c>
      <c r="EC55" s="382">
        <f t="shared" si="284"/>
        <v>476.06881646386552</v>
      </c>
      <c r="ED55" s="382">
        <f t="shared" si="285"/>
        <v>494.23528589604416</v>
      </c>
      <c r="EE55" s="382">
        <f t="shared" si="286"/>
        <v>512.16513482544963</v>
      </c>
      <c r="EF55" s="382">
        <f t="shared" si="287"/>
        <v>529.86096317158774</v>
      </c>
      <c r="EG55" s="382">
        <f t="shared" si="288"/>
        <v>547.32584950519993</v>
      </c>
      <c r="EH55" s="382">
        <f t="shared" si="289"/>
        <v>564.5632849288171</v>
      </c>
      <c r="EI55" s="382">
        <f t="shared" si="290"/>
        <v>581.57711181320246</v>
      </c>
      <c r="EJ55" s="382">
        <f t="shared" si="291"/>
        <v>598.37146747632914</v>
      </c>
      <c r="EK55" s="382">
        <f t="shared" si="292"/>
        <v>614.9507327789845</v>
      </c>
      <c r="EL55" s="382">
        <f t="shared" si="293"/>
        <v>631.31948552310553</v>
      </c>
      <c r="EM55" s="382">
        <f t="shared" si="294"/>
        <v>647.48245847236683</v>
      </c>
      <c r="EN55" s="382">
        <f t="shared" si="295"/>
        <v>663.44450176645194</v>
      </c>
      <c r="EO55" s="382">
        <f t="shared" si="296"/>
        <v>679.21054946799597</v>
      </c>
      <c r="EP55" s="382">
        <f t="shared" si="297"/>
        <v>694.78558996142169</v>
      </c>
      <c r="EQ55" s="382">
        <f t="shared" si="298"/>
        <v>710.17463991362922</v>
      </c>
      <c r="ER55" s="382">
        <f t="shared" si="299"/>
        <v>725.38272150522118</v>
      </c>
      <c r="ES55" s="382">
        <f t="shared" si="300"/>
        <v>740.41484264602093</v>
      </c>
      <c r="ET55" s="382">
        <f t="shared" si="301"/>
        <v>755.27597989829303</v>
      </c>
      <c r="EU55" s="521"/>
      <c r="EV55" s="522"/>
      <c r="EW55" s="537">
        <f t="shared" si="302"/>
        <v>440</v>
      </c>
      <c r="EX55" s="601">
        <v>44000</v>
      </c>
      <c r="EY55" s="382">
        <f t="shared" si="303"/>
        <v>217.564821883148</v>
      </c>
      <c r="EZ55" s="382">
        <f t="shared" si="304"/>
        <v>227.75904843746994</v>
      </c>
      <c r="FA55" s="382">
        <f t="shared" si="305"/>
        <v>238.08194371832411</v>
      </c>
      <c r="FB55" s="382">
        <f t="shared" si="306"/>
        <v>248.53229887643374</v>
      </c>
      <c r="FC55" s="382">
        <f t="shared" si="307"/>
        <v>259.10845019719943</v>
      </c>
      <c r="FD55" s="382">
        <f t="shared" si="308"/>
        <v>269.80830651392472</v>
      </c>
      <c r="FE55" s="382">
        <f t="shared" si="309"/>
        <v>280.62938274171745</v>
      </c>
      <c r="FF55" s="382">
        <f t="shared" si="310"/>
        <v>291.56883839632883</v>
      </c>
      <c r="FG55" s="382">
        <f t="shared" si="311"/>
        <v>302.62351985667027</v>
      </c>
      <c r="FH55" s="382">
        <f t="shared" si="312"/>
        <v>313.790005090531</v>
      </c>
      <c r="FI55" s="382">
        <f t="shared" si="313"/>
        <v>325.06464958624269</v>
      </c>
      <c r="FJ55" s="382">
        <f t="shared" si="314"/>
        <v>336.44363231070884</v>
      </c>
      <c r="FK55" s="382">
        <f t="shared" si="315"/>
        <v>347.92300063534179</v>
      </c>
      <c r="FL55" s="382">
        <f t="shared" si="316"/>
        <v>359.49871332353678</v>
      </c>
      <c r="FM55" s="382">
        <f t="shared" si="317"/>
        <v>371.16668084356684</v>
      </c>
      <c r="FN55" s="382">
        <f t="shared" si="318"/>
        <v>382.92280244729523</v>
      </c>
      <c r="FO55" s="382">
        <f t="shared" si="319"/>
        <v>394.76299962760754</v>
      </c>
      <c r="FP55" s="382">
        <f t="shared" si="320"/>
        <v>406.68324572788106</v>
      </c>
      <c r="FQ55" s="382">
        <f t="shared" si="321"/>
        <v>418.67959161932606</v>
      </c>
      <c r="FR55" s="382">
        <f t="shared" si="322"/>
        <v>430.74818748317455</v>
      </c>
      <c r="FS55" s="382">
        <f t="shared" si="323"/>
        <v>442.88530083289862</v>
      </c>
      <c r="FT55" s="382">
        <f t="shared" si="324"/>
        <v>455.08733098710206</v>
      </c>
      <c r="FU55" s="382">
        <f t="shared" si="325"/>
        <v>467.35082025776762</v>
      </c>
      <c r="FV55" s="382">
        <f t="shared" si="326"/>
        <v>479.67246215342129</v>
      </c>
      <c r="FW55" s="382">
        <f t="shared" si="327"/>
        <v>492.04910691516488</v>
      </c>
      <c r="FX55" s="382">
        <f t="shared" si="328"/>
        <v>504.47776470834378</v>
      </c>
      <c r="FY55" s="382">
        <f t="shared" si="329"/>
        <v>516.95560678669983</v>
      </c>
      <c r="FZ55" s="382">
        <f t="shared" si="330"/>
        <v>529.47996493189612</v>
      </c>
      <c r="GA55" s="382">
        <f t="shared" si="331"/>
        <v>542.04832945162229</v>
      </c>
      <c r="GB55" s="382">
        <f t="shared" si="332"/>
        <v>554.65834599617369</v>
      </c>
      <c r="GC55" s="382">
        <f t="shared" si="333"/>
        <v>567.30781142805017</v>
      </c>
      <c r="GD55" s="382">
        <f t="shared" si="334"/>
        <v>579.9946689531198</v>
      </c>
      <c r="GE55" s="382">
        <f t="shared" si="335"/>
        <v>592.71700269620374</v>
      </c>
      <c r="GF55" s="382">
        <f t="shared" si="336"/>
        <v>605.47303187931118</v>
      </c>
      <c r="GG55" s="382">
        <f t="shared" si="337"/>
        <v>618.26110473769495</v>
      </c>
      <c r="GH55" s="382">
        <f t="shared" si="338"/>
        <v>631.0796922876907</v>
      </c>
      <c r="GI55" s="382">
        <f t="shared" si="339"/>
        <v>643.9273820411488</v>
      </c>
      <c r="GJ55" s="382">
        <f t="shared" si="340"/>
        <v>656.80287174417242</v>
      </c>
      <c r="GK55" s="382">
        <f t="shared" si="341"/>
        <v>669.70496320284428</v>
      </c>
      <c r="GL55" s="382">
        <f t="shared" si="342"/>
        <v>682.63255624552585</v>
      </c>
      <c r="GM55" s="511"/>
      <c r="GN55" s="2"/>
      <c r="GO55" s="592">
        <v>44000</v>
      </c>
      <c r="GP55" s="477">
        <f t="shared" si="343"/>
        <v>8.8068290625908858</v>
      </c>
      <c r="GQ55" s="477">
        <f t="shared" si="344"/>
        <v>4.1356054306434862</v>
      </c>
      <c r="GR55" s="477">
        <f t="shared" si="345"/>
        <v>2.5817356500568045</v>
      </c>
      <c r="GS55" s="477">
        <f t="shared" si="346"/>
        <v>1.8072949507888343</v>
      </c>
      <c r="GT55" s="477">
        <f t="shared" si="347"/>
        <v>1.3446923951039154</v>
      </c>
      <c r="GU55" s="477">
        <f t="shared" si="348"/>
        <v>1.0380591226055489</v>
      </c>
      <c r="GV55" s="477">
        <f t="shared" si="349"/>
        <v>0.82058959720174007</v>
      </c>
      <c r="GW55" s="477">
        <f t="shared" si="350"/>
        <v>0.65887697837974524</v>
      </c>
      <c r="GX55" s="477">
        <f t="shared" si="351"/>
        <v>0.53435829542559954</v>
      </c>
      <c r="GY55" s="477">
        <f t="shared" si="352"/>
        <v>0.43589255905663093</v>
      </c>
      <c r="GZ55" s="477">
        <f t="shared" si="353"/>
        <v>0.35638720987901412</v>
      </c>
      <c r="HA55" s="477">
        <f t="shared" si="354"/>
        <v>0.29111136955876066</v>
      </c>
      <c r="HB55" s="477">
        <f t="shared" si="355"/>
        <v>0.23678761204573179</v>
      </c>
      <c r="HC55" s="477">
        <f t="shared" si="356"/>
        <v>0.19107299076126044</v>
      </c>
      <c r="HD55" s="477">
        <f t="shared" si="357"/>
        <v>0.15224766524982777</v>
      </c>
      <c r="HE55" s="477">
        <f t="shared" si="358"/>
        <v>0.11902029923998814</v>
      </c>
      <c r="HF55" s="477">
        <f t="shared" si="359"/>
        <v>9.0402144945327209E-2</v>
      </c>
      <c r="HG55" s="477">
        <f t="shared" si="360"/>
        <v>6.5623099935212689E-2</v>
      </c>
      <c r="HH55" s="477">
        <f t="shared" si="361"/>
        <v>4.4074271092316326E-2</v>
      </c>
      <c r="HI55" s="477">
        <f t="shared" si="362"/>
        <v>2.5267766685197292E-2</v>
      </c>
      <c r="HJ55" s="477">
        <f t="shared" si="363"/>
        <v>8.8079727270644666E-3</v>
      </c>
      <c r="HK55" s="477">
        <f t="shared" si="364"/>
        <v>5.6293412781690403E-3</v>
      </c>
      <c r="HL55" s="477">
        <f t="shared" si="365"/>
        <v>1.8312470602156329E-2</v>
      </c>
      <c r="HM55" s="477">
        <f t="shared" si="366"/>
        <v>2.9465366310745294E-2</v>
      </c>
      <c r="HN55" s="477">
        <f t="shared" si="367"/>
        <v>3.9276449220114251E-2</v>
      </c>
      <c r="HO55" s="477">
        <f t="shared" si="368"/>
        <v>4.7905394485579379E-2</v>
      </c>
      <c r="HP55" s="477">
        <f t="shared" si="369"/>
        <v>5.5488412882299942E-2</v>
      </c>
      <c r="HQ55" s="477">
        <f t="shared" si="370"/>
        <v>6.2142404462848577E-2</v>
      </c>
      <c r="HR55" s="477">
        <f t="shared" si="371"/>
        <v>6.7968256588262152E-2</v>
      </c>
      <c r="HS55" s="477">
        <f t="shared" si="372"/>
        <v>7.3053485762812856E-2</v>
      </c>
      <c r="HT55" s="477">
        <f t="shared" si="373"/>
        <v>7.7474371216104176E-2</v>
      </c>
      <c r="HU55" s="477">
        <f t="shared" si="374"/>
        <v>8.1297691180018714E-2</v>
      </c>
      <c r="HV55" s="477">
        <f t="shared" si="375"/>
        <v>8.4582145909209011E-2</v>
      </c>
      <c r="HW55" s="477">
        <f t="shared" si="376"/>
        <v>8.7379531720873427E-2</v>
      </c>
      <c r="HX55" s="477">
        <f t="shared" si="377"/>
        <v>8.9735715645230751E-2</v>
      </c>
      <c r="HY55" s="477">
        <f t="shared" si="378"/>
        <v>9.169144926749026E-2</v>
      </c>
      <c r="HZ55" s="477">
        <f t="shared" si="379"/>
        <v>9.328305201173806E-2</v>
      </c>
      <c r="IA55" s="477">
        <f t="shared" si="380"/>
        <v>9.4542987760641239E-2</v>
      </c>
      <c r="IB55" s="477">
        <f t="shared" si="381"/>
        <v>9.5500353815815883E-2</v>
      </c>
      <c r="IC55" s="477">
        <f t="shared" si="382"/>
        <v>9.6181297414687394E-2</v>
      </c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</row>
    <row r="56" spans="1:311">
      <c r="I56" s="384"/>
      <c r="J56" s="252"/>
      <c r="K56" s="499">
        <v>44000</v>
      </c>
      <c r="L56" s="382">
        <f t="shared" si="170"/>
        <v>13.411199999999999</v>
      </c>
      <c r="M56" s="502">
        <v>440</v>
      </c>
      <c r="N56" s="493">
        <f t="shared" si="383"/>
        <v>154.73810575945834</v>
      </c>
      <c r="O56" s="263">
        <f t="shared" si="384"/>
        <v>0.2488149622431309</v>
      </c>
      <c r="P56" s="383">
        <f t="shared" si="387"/>
        <v>-56.500002288000502</v>
      </c>
      <c r="Q56" s="383">
        <f t="shared" si="385"/>
        <v>216.64999771199948</v>
      </c>
      <c r="R56" s="382">
        <f t="shared" si="178"/>
        <v>573.56933718429855</v>
      </c>
      <c r="S56" s="263">
        <f t="shared" si="386"/>
        <v>0.15271463682157252</v>
      </c>
      <c r="T56" s="492">
        <f>O56/Konstanten!$C$22</f>
        <v>0.20311425489235174</v>
      </c>
      <c r="U56" s="492">
        <f t="shared" si="179"/>
        <v>0.75186533996876448</v>
      </c>
      <c r="V56" s="492"/>
      <c r="W56" s="592">
        <v>45000</v>
      </c>
      <c r="X56" s="410">
        <f t="shared" si="182"/>
        <v>3.9619317525774321E-2</v>
      </c>
      <c r="Y56" s="410">
        <f t="shared" si="183"/>
        <v>7.9198864861303522E-2</v>
      </c>
      <c r="Z56" s="410">
        <f t="shared" si="184"/>
        <v>0.11869928381770935</v>
      </c>
      <c r="AA56" s="410">
        <f t="shared" si="185"/>
        <v>0.15808202901425666</v>
      </c>
      <c r="AB56" s="410">
        <f t="shared" si="186"/>
        <v>0.1973097468772691</v>
      </c>
      <c r="AC56" s="410">
        <f t="shared" si="187"/>
        <v>0.23634662333519063</v>
      </c>
      <c r="AD56" s="410">
        <f t="shared" si="188"/>
        <v>0.2751586922685415</v>
      </c>
      <c r="AE56" s="410">
        <f t="shared" si="189"/>
        <v>0.31371409864844491</v>
      </c>
      <c r="AF56" s="410">
        <f t="shared" si="190"/>
        <v>0.35198331234477243</v>
      </c>
      <c r="AG56" s="410">
        <f t="shared" si="191"/>
        <v>0.38993929066527705</v>
      </c>
      <c r="AH56" s="410">
        <f t="shared" si="192"/>
        <v>0.42755758966544433</v>
      </c>
      <c r="AI56" s="410">
        <f t="shared" si="193"/>
        <v>0.46481642603771922</v>
      </c>
      <c r="AJ56" s="410">
        <f t="shared" si="194"/>
        <v>0.50169669286778185</v>
      </c>
      <c r="AK56" s="410">
        <f t="shared" si="195"/>
        <v>0.53818193368915057</v>
      </c>
      <c r="AL56" s="410">
        <f t="shared" si="196"/>
        <v>0.57425828005968382</v>
      </c>
      <c r="AM56" s="410">
        <f t="shared" si="197"/>
        <v>0.60991435833674379</v>
      </c>
      <c r="AN56" s="410">
        <f t="shared" si="198"/>
        <v>0.64514117147444883</v>
      </c>
      <c r="AO56" s="410">
        <f t="shared" si="199"/>
        <v>0.67993196155395674</v>
      </c>
      <c r="AP56" s="410">
        <f t="shared" si="200"/>
        <v>0.71428205843965464</v>
      </c>
      <c r="AQ56" s="410">
        <f t="shared" si="201"/>
        <v>0.74818871948675592</v>
      </c>
      <c r="AR56" s="410">
        <f t="shared" si="202"/>
        <v>0.78165096466120976</v>
      </c>
      <c r="AS56" s="410">
        <f t="shared" si="203"/>
        <v>0.81466941081824107</v>
      </c>
      <c r="AT56" s="410">
        <f t="shared" si="204"/>
        <v>0.84724610825919699</v>
      </c>
      <c r="AU56" s="410">
        <f t="shared" si="205"/>
        <v>0.87938438207851566</v>
      </c>
      <c r="AV56" s="410">
        <f t="shared" si="206"/>
        <v>0.91108868024485445</v>
      </c>
      <c r="AW56" s="410">
        <f t="shared" si="207"/>
        <v>0.94236442984744662</v>
      </c>
      <c r="AX56" s="410">
        <f t="shared" si="208"/>
        <v>0.97321790248828532</v>
      </c>
      <c r="AY56" s="410">
        <f t="shared" si="209"/>
        <v>1.0036560894160365</v>
      </c>
      <c r="AZ56" s="410">
        <f t="shared" si="210"/>
        <v>1.0336865866771248</v>
      </c>
      <c r="BA56" s="410">
        <f t="shared" si="211"/>
        <v>1.0633174903002587</v>
      </c>
      <c r="BB56" s="410">
        <f t="shared" si="212"/>
        <v>1.0925573013265915</v>
      </c>
      <c r="BC56" s="410">
        <f t="shared" si="213"/>
        <v>1.1214148403430224</v>
      </c>
      <c r="BD56" s="410">
        <f t="shared" si="214"/>
        <v>1.1498991710636532</v>
      </c>
      <c r="BE56" s="410">
        <f t="shared" si="215"/>
        <v>1.1780195324275944</v>
      </c>
      <c r="BF56" s="410">
        <f t="shared" si="216"/>
        <v>1.2057852786340715</v>
      </c>
      <c r="BG56" s="410">
        <f t="shared" si="217"/>
        <v>1.2332058265119792</v>
      </c>
      <c r="BH56" s="410">
        <f t="shared" si="218"/>
        <v>1.2602906096161217</v>
      </c>
      <c r="BI56" s="410">
        <f t="shared" si="219"/>
        <v>1.2870490384514743</v>
      </c>
      <c r="BJ56" s="410">
        <f t="shared" si="220"/>
        <v>1.3134904662466249</v>
      </c>
      <c r="BK56" s="410">
        <f t="shared" si="221"/>
        <v>1.3396241597247815</v>
      </c>
      <c r="BL56" s="253"/>
      <c r="BM56" s="521"/>
      <c r="BN56" s="592">
        <v>45000</v>
      </c>
      <c r="BO56" s="382">
        <f t="shared" si="222"/>
        <v>216.71801239289914</v>
      </c>
      <c r="BP56" s="382">
        <f t="shared" si="223"/>
        <v>216.92178340939236</v>
      </c>
      <c r="BQ56" s="382">
        <f t="shared" si="224"/>
        <v>217.26049660623511</v>
      </c>
      <c r="BR56" s="382">
        <f t="shared" si="225"/>
        <v>217.73281127635255</v>
      </c>
      <c r="BS56" s="382">
        <f t="shared" si="226"/>
        <v>218.33688382628398</v>
      </c>
      <c r="BT56" s="382">
        <f t="shared" si="227"/>
        <v>219.0703996297012</v>
      </c>
      <c r="BU56" s="382">
        <f t="shared" si="228"/>
        <v>219.93061189334088</v>
      </c>
      <c r="BV56" s="382">
        <f t="shared" si="229"/>
        <v>220.91438615844669</v>
      </c>
      <c r="BW56" s="382">
        <f t="shared" si="230"/>
        <v>222.01824894179771</v>
      </c>
      <c r="BX56" s="382">
        <f t="shared" si="231"/>
        <v>223.23843898444886</v>
      </c>
      <c r="BY56" s="382">
        <f t="shared" si="232"/>
        <v>224.57095961752879</v>
      </c>
      <c r="BZ56" s="382">
        <f t="shared" si="233"/>
        <v>226.01163086172735</v>
      </c>
      <c r="CA56" s="382">
        <f t="shared" si="234"/>
        <v>227.55614003574328</v>
      </c>
      <c r="CB56" s="382">
        <f t="shared" si="235"/>
        <v>229.20008984262148</v>
      </c>
      <c r="CC56" s="382">
        <f t="shared" si="236"/>
        <v>230.93904311526273</v>
      </c>
      <c r="CD56" s="382">
        <f t="shared" si="237"/>
        <v>232.76856361858989</v>
      </c>
      <c r="CE56" s="382">
        <f t="shared" si="238"/>
        <v>234.68425251346767</v>
      </c>
      <c r="CF56" s="382">
        <f t="shared" si="239"/>
        <v>236.68178027705287</v>
      </c>
      <c r="CG56" s="382">
        <f t="shared" si="240"/>
        <v>238.7569140393833</v>
      </c>
      <c r="CH56" s="382">
        <f t="shared" si="241"/>
        <v>240.90554043322132</v>
      </c>
      <c r="CI56" s="382">
        <f t="shared" si="242"/>
        <v>243.12368416239858</v>
      </c>
      <c r="CJ56" s="382">
        <f t="shared" si="243"/>
        <v>245.40752257412757</v>
      </c>
      <c r="CK56" s="382">
        <f t="shared" si="244"/>
        <v>247.75339657524441</v>
      </c>
      <c r="CL56" s="382">
        <f t="shared" si="245"/>
        <v>250.15781826438132</v>
      </c>
      <c r="CM56" s="382">
        <f t="shared" si="246"/>
        <v>252.61747566525617</v>
      </c>
      <c r="CN56" s="382">
        <f t="shared" si="247"/>
        <v>255.12923494437237</v>
      </c>
      <c r="CO56" s="382">
        <f t="shared" si="248"/>
        <v>257.69014048298993</v>
      </c>
      <c r="CP56" s="382">
        <f t="shared" si="249"/>
        <v>260.29741315150972</v>
      </c>
      <c r="CQ56" s="382">
        <f t="shared" si="250"/>
        <v>262.9484471071541</v>
      </c>
      <c r="CR56" s="382">
        <f t="shared" si="251"/>
        <v>265.64080540539845</v>
      </c>
      <c r="CS56" s="382">
        <f t="shared" si="252"/>
        <v>268.37221468380369</v>
      </c>
      <c r="CT56" s="382">
        <f t="shared" si="253"/>
        <v>271.14055914518883</v>
      </c>
      <c r="CU56" s="382">
        <f t="shared" si="254"/>
        <v>273.94387403647539</v>
      </c>
      <c r="CV56" s="382">
        <f t="shared" si="255"/>
        <v>276.78033879075167</v>
      </c>
      <c r="CW56" s="382">
        <f t="shared" si="256"/>
        <v>279.64826997362047</v>
      </c>
      <c r="CX56" s="382">
        <f t="shared" si="257"/>
        <v>282.54611415091506</v>
      </c>
      <c r="CY56" s="382">
        <f t="shared" si="258"/>
        <v>285.47244077352769</v>
      </c>
      <c r="CZ56" s="382">
        <f t="shared" si="259"/>
        <v>288.4259351563133</v>
      </c>
      <c r="DA56" s="382">
        <f t="shared" si="260"/>
        <v>291.40539161173882</v>
      </c>
      <c r="DB56" s="382">
        <f t="shared" si="261"/>
        <v>294.40970678495671</v>
      </c>
      <c r="DC56" s="521"/>
      <c r="DE56" s="2"/>
      <c r="DF56" s="592">
        <v>45000</v>
      </c>
      <c r="DG56" s="382">
        <f t="shared" si="262"/>
        <v>22.724425692952639</v>
      </c>
      <c r="DH56" s="382">
        <f t="shared" si="263"/>
        <v>45.426040424246693</v>
      </c>
      <c r="DI56" s="382">
        <f t="shared" si="264"/>
        <v>68.082269543574483</v>
      </c>
      <c r="DJ56" s="382">
        <f t="shared" si="265"/>
        <v>90.67100460245625</v>
      </c>
      <c r="DK56" s="382">
        <f t="shared" si="266"/>
        <v>113.17082073639696</v>
      </c>
      <c r="DL56" s="382">
        <f t="shared" si="267"/>
        <v>135.56117609211236</v>
      </c>
      <c r="DM56" s="382">
        <f t="shared" si="268"/>
        <v>157.82258874496571</v>
      </c>
      <c r="DN56" s="382">
        <f t="shared" si="269"/>
        <v>179.9367876271582</v>
      </c>
      <c r="DO56" s="382">
        <f t="shared" si="270"/>
        <v>201.88683516152506</v>
      </c>
      <c r="DP56" s="382">
        <f t="shared" si="271"/>
        <v>223.65722048899849</v>
      </c>
      <c r="DQ56" s="382">
        <f t="shared" si="272"/>
        <v>245.23392331252521</v>
      </c>
      <c r="DR56" s="382">
        <f t="shared" si="273"/>
        <v>266.60444939482915</v>
      </c>
      <c r="DS56" s="382">
        <f t="shared" si="274"/>
        <v>287.75783959572823</v>
      </c>
      <c r="DT56" s="382">
        <f t="shared" si="275"/>
        <v>308.68465499065019</v>
      </c>
      <c r="DU56" s="382">
        <f t="shared" si="276"/>
        <v>329.37694106642812</v>
      </c>
      <c r="DV56" s="382">
        <f t="shared" si="277"/>
        <v>349.82817425039286</v>
      </c>
      <c r="DW56" s="382">
        <f t="shared" si="278"/>
        <v>370.03319411290153</v>
      </c>
      <c r="DX56" s="382">
        <f t="shared" si="279"/>
        <v>389.98812451892292</v>
      </c>
      <c r="DY56" s="382">
        <f t="shared" si="280"/>
        <v>409.69028682186911</v>
      </c>
      <c r="DZ56" s="382">
        <f t="shared" si="281"/>
        <v>429.13810792478768</v>
      </c>
      <c r="EA56" s="382">
        <f t="shared" si="282"/>
        <v>448.33102571019765</v>
      </c>
      <c r="EB56" s="382">
        <f t="shared" si="283"/>
        <v>467.26939398734157</v>
      </c>
      <c r="EC56" s="382">
        <f t="shared" si="284"/>
        <v>485.95438874620407</v>
      </c>
      <c r="ED56" s="382">
        <f t="shared" si="285"/>
        <v>504.38791715899816</v>
      </c>
      <c r="EE56" s="382">
        <f t="shared" si="286"/>
        <v>522.57253044415847</v>
      </c>
      <c r="EF56" s="382">
        <f t="shared" si="287"/>
        <v>540.51134141365935</v>
      </c>
      <c r="EG56" s="382">
        <f t="shared" si="288"/>
        <v>558.20794726609915</v>
      </c>
      <c r="EH56" s="382">
        <f t="shared" si="289"/>
        <v>575.66635796734113</v>
      </c>
      <c r="EI56" s="382">
        <f t="shared" si="290"/>
        <v>592.89093037669841</v>
      </c>
      <c r="EJ56" s="382">
        <f t="shared" si="291"/>
        <v>609.88630812799113</v>
      </c>
      <c r="EK56" s="382">
        <f t="shared" si="292"/>
        <v>626.65736715775904</v>
      </c>
      <c r="EL56" s="382">
        <f t="shared" si="293"/>
        <v>643.20916668418329</v>
      </c>
      <c r="EM56" s="382">
        <f t="shared" si="294"/>
        <v>659.54690537575391</v>
      </c>
      <c r="EN56" s="382">
        <f t="shared" si="295"/>
        <v>675.67588240465261</v>
      </c>
      <c r="EO56" s="382">
        <f t="shared" si="296"/>
        <v>691.60146305272917</v>
      </c>
      <c r="EP56" s="382">
        <f t="shared" si="297"/>
        <v>707.32904852429101</v>
      </c>
      <c r="EQ56" s="382">
        <f t="shared" si="298"/>
        <v>722.86404961711446</v>
      </c>
      <c r="ER56" s="382">
        <f t="shared" si="299"/>
        <v>738.21186390830087</v>
      </c>
      <c r="ES56" s="382">
        <f t="shared" si="300"/>
        <v>753.37785612297193</v>
      </c>
      <c r="ET56" s="382">
        <f t="shared" si="301"/>
        <v>768.36734136941584</v>
      </c>
      <c r="EU56" s="521"/>
      <c r="EV56" s="522"/>
      <c r="EW56" s="537">
        <f t="shared" si="302"/>
        <v>450</v>
      </c>
      <c r="EX56" s="601">
        <v>45000</v>
      </c>
      <c r="EY56" s="382">
        <f t="shared" si="303"/>
        <v>223.56801239289916</v>
      </c>
      <c r="EZ56" s="382">
        <f t="shared" si="304"/>
        <v>233.77178340939238</v>
      </c>
      <c r="FA56" s="382">
        <f t="shared" si="305"/>
        <v>244.11049660623513</v>
      </c>
      <c r="FB56" s="382">
        <f t="shared" si="306"/>
        <v>254.58281127635257</v>
      </c>
      <c r="FC56" s="382">
        <f t="shared" si="307"/>
        <v>265.18688382628397</v>
      </c>
      <c r="FD56" s="382">
        <f t="shared" si="308"/>
        <v>275.92039962970125</v>
      </c>
      <c r="FE56" s="382">
        <f t="shared" si="309"/>
        <v>286.7806118933409</v>
      </c>
      <c r="FF56" s="382">
        <f t="shared" si="310"/>
        <v>297.76438615844671</v>
      </c>
      <c r="FG56" s="382">
        <f t="shared" si="311"/>
        <v>308.86824894179773</v>
      </c>
      <c r="FH56" s="382">
        <f t="shared" si="312"/>
        <v>320.08843898444889</v>
      </c>
      <c r="FI56" s="382">
        <f t="shared" si="313"/>
        <v>331.42095961752881</v>
      </c>
      <c r="FJ56" s="382">
        <f t="shared" si="314"/>
        <v>342.86163086172735</v>
      </c>
      <c r="FK56" s="382">
        <f t="shared" si="315"/>
        <v>354.40614003574331</v>
      </c>
      <c r="FL56" s="382">
        <f t="shared" si="316"/>
        <v>366.0500898426215</v>
      </c>
      <c r="FM56" s="382">
        <f t="shared" si="317"/>
        <v>377.78904311526276</v>
      </c>
      <c r="FN56" s="382">
        <f t="shared" si="318"/>
        <v>389.61856361858992</v>
      </c>
      <c r="FO56" s="382">
        <f t="shared" si="319"/>
        <v>401.53425251346766</v>
      </c>
      <c r="FP56" s="382">
        <f t="shared" si="320"/>
        <v>413.53178027705292</v>
      </c>
      <c r="FQ56" s="382">
        <f t="shared" si="321"/>
        <v>425.60691403938335</v>
      </c>
      <c r="FR56" s="382">
        <f t="shared" si="322"/>
        <v>437.75554043322131</v>
      </c>
      <c r="FS56" s="382">
        <f t="shared" si="323"/>
        <v>449.97368416239863</v>
      </c>
      <c r="FT56" s="382">
        <f t="shared" si="324"/>
        <v>462.25752257412762</v>
      </c>
      <c r="FU56" s="382">
        <f t="shared" si="325"/>
        <v>474.60339657524446</v>
      </c>
      <c r="FV56" s="382">
        <f t="shared" si="326"/>
        <v>487.00781826438134</v>
      </c>
      <c r="FW56" s="382">
        <f t="shared" si="327"/>
        <v>499.46747566525619</v>
      </c>
      <c r="FX56" s="382">
        <f t="shared" si="328"/>
        <v>511.97923494437237</v>
      </c>
      <c r="FY56" s="382">
        <f t="shared" si="329"/>
        <v>524.54014048298995</v>
      </c>
      <c r="FZ56" s="382">
        <f t="shared" si="330"/>
        <v>537.14741315150968</v>
      </c>
      <c r="GA56" s="382">
        <f t="shared" si="331"/>
        <v>549.79844710715406</v>
      </c>
      <c r="GB56" s="382">
        <f t="shared" si="332"/>
        <v>562.49080540539853</v>
      </c>
      <c r="GC56" s="382">
        <f t="shared" si="333"/>
        <v>575.22221468380371</v>
      </c>
      <c r="GD56" s="382">
        <f t="shared" si="334"/>
        <v>587.99055914518885</v>
      </c>
      <c r="GE56" s="382">
        <f t="shared" si="335"/>
        <v>600.79387403647547</v>
      </c>
      <c r="GF56" s="382">
        <f t="shared" si="336"/>
        <v>613.63033879075169</v>
      </c>
      <c r="GG56" s="382">
        <f t="shared" si="337"/>
        <v>626.49826997362049</v>
      </c>
      <c r="GH56" s="382">
        <f t="shared" si="338"/>
        <v>639.39611415091508</v>
      </c>
      <c r="GI56" s="382">
        <f t="shared" si="339"/>
        <v>652.32244077352766</v>
      </c>
      <c r="GJ56" s="382">
        <f t="shared" si="340"/>
        <v>665.27593515631338</v>
      </c>
      <c r="GK56" s="382">
        <f t="shared" si="341"/>
        <v>678.25539161173879</v>
      </c>
      <c r="GL56" s="382">
        <f t="shared" si="342"/>
        <v>691.25970678495673</v>
      </c>
      <c r="GM56" s="511"/>
      <c r="GN56" s="2"/>
      <c r="GO56" s="592">
        <v>45000</v>
      </c>
      <c r="GP56" s="477">
        <f t="shared" si="343"/>
        <v>8.8382249749102648</v>
      </c>
      <c r="GQ56" s="477">
        <f t="shared" si="344"/>
        <v>4.1462064759801054</v>
      </c>
      <c r="GR56" s="477">
        <f t="shared" si="345"/>
        <v>2.5855223135591543</v>
      </c>
      <c r="GS56" s="477">
        <f t="shared" si="346"/>
        <v>1.8077643166364121</v>
      </c>
      <c r="GT56" s="477">
        <f t="shared" si="347"/>
        <v>1.3432443283589</v>
      </c>
      <c r="GU56" s="477">
        <f t="shared" si="348"/>
        <v>1.0353939644357784</v>
      </c>
      <c r="GV56" s="477">
        <f t="shared" si="349"/>
        <v>0.81710751403758575</v>
      </c>
      <c r="GW56" s="477">
        <f t="shared" si="350"/>
        <v>0.65482773192236632</v>
      </c>
      <c r="GX56" s="477">
        <f t="shared" si="351"/>
        <v>0.52990782531550051</v>
      </c>
      <c r="GY56" s="477">
        <f t="shared" si="352"/>
        <v>0.43115629481854251</v>
      </c>
      <c r="GZ56" s="477">
        <f t="shared" si="353"/>
        <v>0.35144826270697943</v>
      </c>
      <c r="HA56" s="477">
        <f t="shared" si="354"/>
        <v>0.28603116579635457</v>
      </c>
      <c r="HB56" s="477">
        <f t="shared" si="355"/>
        <v>0.23161245766109953</v>
      </c>
      <c r="HC56" s="477">
        <f t="shared" si="356"/>
        <v>0.18583831079555563</v>
      </c>
      <c r="HD56" s="477">
        <f t="shared" si="357"/>
        <v>0.14698084781554571</v>
      </c>
      <c r="HE56" s="477">
        <f t="shared" si="358"/>
        <v>0.11374266653467625</v>
      </c>
      <c r="HF56" s="477">
        <f t="shared" si="359"/>
        <v>8.5130358307678719E-2</v>
      </c>
      <c r="HG56" s="477">
        <f t="shared" si="360"/>
        <v>6.0370186367014932E-2</v>
      </c>
      <c r="HH56" s="477">
        <f t="shared" si="361"/>
        <v>3.8850389500287817E-2</v>
      </c>
      <c r="HI56" s="477">
        <f t="shared" si="362"/>
        <v>2.0080790657593991E-2</v>
      </c>
      <c r="HJ56" s="477">
        <f t="shared" si="363"/>
        <v>3.663941056943034E-3</v>
      </c>
      <c r="HK56" s="477">
        <f t="shared" si="364"/>
        <v>1.0725871366079083E-2</v>
      </c>
      <c r="HL56" s="477">
        <f t="shared" si="365"/>
        <v>2.3358143138177967E-2</v>
      </c>
      <c r="HM56" s="477">
        <f t="shared" si="366"/>
        <v>3.4457801829416337E-2</v>
      </c>
      <c r="HN56" s="477">
        <f t="shared" si="367"/>
        <v>4.4214062991914702E-2</v>
      </c>
      <c r="HO56" s="477">
        <f t="shared" si="368"/>
        <v>5.2787248450076547E-2</v>
      </c>
      <c r="HP56" s="477">
        <f t="shared" si="369"/>
        <v>6.0314094322737523E-2</v>
      </c>
      <c r="HQ56" s="477">
        <f t="shared" si="370"/>
        <v>6.6911926123042115E-2</v>
      </c>
      <c r="HR56" s="477">
        <f t="shared" si="371"/>
        <v>7.2681974140108976E-2</v>
      </c>
      <c r="HS56" s="477">
        <f t="shared" si="372"/>
        <v>7.7712029424090862E-2</v>
      </c>
      <c r="HT56" s="477">
        <f t="shared" si="373"/>
        <v>8.207858898594371E-2</v>
      </c>
      <c r="HU56" s="477">
        <f t="shared" si="374"/>
        <v>8.5848601666628388E-2</v>
      </c>
      <c r="HV56" s="477">
        <f t="shared" si="375"/>
        <v>8.9080899114833897E-2</v>
      </c>
      <c r="HW56" s="477">
        <f t="shared" si="376"/>
        <v>9.1827376453171572E-2</v>
      </c>
      <c r="HX56" s="477">
        <f t="shared" si="377"/>
        <v>9.4133972464059218E-2</v>
      </c>
      <c r="HY56" s="477">
        <f t="shared" si="378"/>
        <v>9.6041488067124092E-2</v>
      </c>
      <c r="HZ56" s="477">
        <f t="shared" si="379"/>
        <v>9.7586273492161035E-2</v>
      </c>
      <c r="IA56" s="477">
        <f t="shared" si="380"/>
        <v>9.8800808166160062E-2</v>
      </c>
      <c r="IB56" s="477">
        <f t="shared" si="381"/>
        <v>9.9714192421088491E-2</v>
      </c>
      <c r="IC56" s="477">
        <f t="shared" si="382"/>
        <v>0.10035256632203382</v>
      </c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  <c r="IX56" s="90"/>
      <c r="IY56" s="90"/>
      <c r="IZ56" s="90"/>
      <c r="JA56" s="90"/>
      <c r="JB56" s="90"/>
      <c r="JC56" s="90"/>
      <c r="JD56" s="90"/>
      <c r="JE56" s="90"/>
      <c r="JF56" s="90"/>
      <c r="JG56" s="90"/>
      <c r="JH56" s="90"/>
      <c r="JI56" s="90"/>
      <c r="JJ56" s="90"/>
      <c r="JK56" s="90"/>
      <c r="JL56" s="90"/>
      <c r="JM56" s="90"/>
      <c r="JN56" s="90"/>
      <c r="JO56" s="90"/>
      <c r="JP56" s="90"/>
      <c r="JQ56" s="90"/>
      <c r="JR56" s="90"/>
      <c r="JS56" s="90"/>
      <c r="JT56" s="90"/>
      <c r="JU56" s="90"/>
      <c r="JV56" s="90"/>
      <c r="JW56" s="90"/>
      <c r="JX56" s="90"/>
      <c r="JY56" s="90"/>
      <c r="JZ56" s="90"/>
      <c r="KA56" s="90"/>
      <c r="KB56" s="90"/>
      <c r="KC56" s="90"/>
      <c r="KD56" s="90"/>
      <c r="KE56" s="90"/>
      <c r="KF56" s="90"/>
      <c r="KG56" s="90"/>
      <c r="KH56" s="90"/>
      <c r="KI56" s="90"/>
      <c r="KJ56" s="90"/>
      <c r="KK56" s="90"/>
      <c r="KL56" s="90"/>
      <c r="KM56" s="90"/>
      <c r="KN56" s="90"/>
      <c r="KO56" s="90"/>
      <c r="KP56" s="90"/>
      <c r="KQ56" s="90"/>
      <c r="KR56" s="90"/>
      <c r="KS56" s="90"/>
      <c r="KT56" s="90"/>
      <c r="KU56" s="90"/>
      <c r="KV56" s="90"/>
      <c r="KW56" s="90"/>
      <c r="KX56" s="90"/>
      <c r="KY56" s="90"/>
    </row>
    <row r="57" spans="1:311">
      <c r="I57" s="384"/>
      <c r="J57" s="252"/>
      <c r="K57" s="499">
        <v>45000</v>
      </c>
      <c r="L57" s="382">
        <f t="shared" si="170"/>
        <v>13.715999999999999</v>
      </c>
      <c r="M57" s="502">
        <v>450</v>
      </c>
      <c r="N57" s="493">
        <f t="shared" si="383"/>
        <v>147.47676068865752</v>
      </c>
      <c r="O57" s="263">
        <f t="shared" si="384"/>
        <v>0.23713890293790568</v>
      </c>
      <c r="P57" s="383">
        <f t="shared" si="387"/>
        <v>-56.500002288000502</v>
      </c>
      <c r="Q57" s="383">
        <f t="shared" si="385"/>
        <v>216.64999771199948</v>
      </c>
      <c r="R57" s="382">
        <f t="shared" si="178"/>
        <v>573.56933718429855</v>
      </c>
      <c r="S57" s="263">
        <f t="shared" si="386"/>
        <v>0.14554824642354555</v>
      </c>
      <c r="T57" s="492">
        <f>O57/Konstanten!$C$22</f>
        <v>0.19358277790849443</v>
      </c>
      <c r="U57" s="492">
        <f t="shared" si="179"/>
        <v>0.75186533996876448</v>
      </c>
      <c r="V57" s="492"/>
      <c r="W57" s="592">
        <v>46000</v>
      </c>
      <c r="X57" s="410">
        <f t="shared" si="182"/>
        <v>4.0582578718862047E-2</v>
      </c>
      <c r="Y57" s="410">
        <f t="shared" si="183"/>
        <v>8.1122078056146352E-2</v>
      </c>
      <c r="Z57" s="410">
        <f t="shared" si="184"/>
        <v>0.12157588708843699</v>
      </c>
      <c r="AA57" s="410">
        <f t="shared" si="185"/>
        <v>0.16190231843036421</v>
      </c>
      <c r="AB57" s="410">
        <f t="shared" si="186"/>
        <v>0.20206103728884031</v>
      </c>
      <c r="AC57" s="410">
        <f t="shared" si="187"/>
        <v>0.24201345324291543</v>
      </c>
      <c r="AD57" s="410">
        <f t="shared" si="188"/>
        <v>0.28172306544248477</v>
      </c>
      <c r="AE57" s="410">
        <f t="shared" si="189"/>
        <v>0.32115575424613041</v>
      </c>
      <c r="AF57" s="410">
        <f t="shared" si="190"/>
        <v>0.36028001484267047</v>
      </c>
      <c r="AG57" s="410">
        <f t="shared" si="191"/>
        <v>0.39906713094164731</v>
      </c>
      <c r="AH57" s="410">
        <f t="shared" si="192"/>
        <v>0.43749128900586992</v>
      </c>
      <c r="AI57" s="410">
        <f t="shared" si="193"/>
        <v>0.47552963560188877</v>
      </c>
      <c r="AJ57" s="410">
        <f t="shared" si="194"/>
        <v>0.51316228216671989</v>
      </c>
      <c r="AK57" s="410">
        <f t="shared" si="195"/>
        <v>0.55037226278190943</v>
      </c>
      <c r="AL57" s="410">
        <f t="shared" si="196"/>
        <v>0.58714545139844587</v>
      </c>
      <c r="AM57" s="410">
        <f t="shared" si="197"/>
        <v>0.62347044539182583</v>
      </c>
      <c r="AN57" s="410">
        <f t="shared" si="198"/>
        <v>0.65933842239453588</v>
      </c>
      <c r="AO57" s="410">
        <f t="shared" si="199"/>
        <v>0.69474297711795263</v>
      </c>
      <c r="AP57" s="410">
        <f t="shared" si="200"/>
        <v>0.72967994440803841</v>
      </c>
      <c r="AQ57" s="410">
        <f t="shared" si="201"/>
        <v>0.76414721415059961</v>
      </c>
      <c r="AR57" s="410">
        <f t="shared" si="202"/>
        <v>0.79814454291665782</v>
      </c>
      <c r="AS57" s="410">
        <f t="shared" si="203"/>
        <v>0.83167336647335766</v>
      </c>
      <c r="AT57" s="410">
        <f t="shared" si="204"/>
        <v>0.86473661652465039</v>
      </c>
      <c r="AU57" s="410">
        <f t="shared" si="205"/>
        <v>0.89733854432324289</v>
      </c>
      <c r="AV57" s="410">
        <f t="shared" si="206"/>
        <v>0.92948455313347922</v>
      </c>
      <c r="AW57" s="410">
        <f t="shared" si="207"/>
        <v>0.96118104093816703</v>
      </c>
      <c r="AX57" s="410">
        <f t="shared" si="208"/>
        <v>0.9924352542771222</v>
      </c>
      <c r="AY57" s="410">
        <f t="shared" si="209"/>
        <v>1.0232551536822923</v>
      </c>
      <c r="AZ57" s="410">
        <f t="shared" si="210"/>
        <v>1.0536492908296984</v>
      </c>
      <c r="BA57" s="410">
        <f t="shared" si="211"/>
        <v>1.0836266972565218</v>
      </c>
      <c r="BB57" s="410">
        <f t="shared" si="212"/>
        <v>1.1131967842837465</v>
      </c>
      <c r="BC57" s="410">
        <f t="shared" si="213"/>
        <v>1.1423692536329759</v>
      </c>
      <c r="BD57" s="410">
        <f t="shared" si="214"/>
        <v>1.1711540181212146</v>
      </c>
      <c r="BE57" s="410">
        <f t="shared" si="215"/>
        <v>1.1995611317514208</v>
      </c>
      <c r="BF57" s="410">
        <f t="shared" si="216"/>
        <v>1.2276007284821744</v>
      </c>
      <c r="BG57" s="410">
        <f t="shared" si="217"/>
        <v>1.2552829689496645</v>
      </c>
      <c r="BH57" s="410">
        <f t="shared" si="218"/>
        <v>1.2826179944241496</v>
      </c>
      <c r="BI57" s="410">
        <f t="shared" si="219"/>
        <v>1.3096158873056469</v>
      </c>
      <c r="BJ57" s="410">
        <f t="shared" si="220"/>
        <v>1.3362866374962092</v>
      </c>
      <c r="BK57" s="410">
        <f t="shared" si="221"/>
        <v>1.3626401140252109</v>
      </c>
      <c r="BL57" s="253"/>
      <c r="BM57" s="521"/>
      <c r="BN57" s="592">
        <v>46000</v>
      </c>
      <c r="BO57" s="382">
        <f t="shared" si="222"/>
        <v>216.72135986823065</v>
      </c>
      <c r="BP57" s="382">
        <f t="shared" si="223"/>
        <v>216.93514340676933</v>
      </c>
      <c r="BQ57" s="382">
        <f t="shared" si="224"/>
        <v>217.29044527683951</v>
      </c>
      <c r="BR57" s="382">
        <f t="shared" si="225"/>
        <v>217.78577928970449</v>
      </c>
      <c r="BS57" s="382">
        <f t="shared" si="226"/>
        <v>218.41910365201747</v>
      </c>
      <c r="BT57" s="382">
        <f t="shared" si="227"/>
        <v>219.18785795068339</v>
      </c>
      <c r="BU57" s="382">
        <f t="shared" si="228"/>
        <v>220.08900815882885</v>
      </c>
      <c r="BV57" s="382">
        <f t="shared" si="229"/>
        <v>221.11909799577455</v>
      </c>
      <c r="BW57" s="382">
        <f t="shared" si="230"/>
        <v>222.27430484109007</v>
      </c>
      <c r="BX57" s="382">
        <f t="shared" si="231"/>
        <v>223.5504983737878</v>
      </c>
      <c r="BY57" s="382">
        <f t="shared" si="232"/>
        <v>224.94330017374969</v>
      </c>
      <c r="BZ57" s="382">
        <f t="shared" si="233"/>
        <v>226.44814266828746</v>
      </c>
      <c r="CA57" s="382">
        <f t="shared" si="234"/>
        <v>228.06032601274177</v>
      </c>
      <c r="CB57" s="382">
        <f t="shared" si="235"/>
        <v>229.77507173901529</v>
      </c>
      <c r="CC57" s="382">
        <f t="shared" si="236"/>
        <v>231.58757226921787</v>
      </c>
      <c r="CD57" s="382">
        <f t="shared" si="237"/>
        <v>233.49303565480923</v>
      </c>
      <c r="CE57" s="382">
        <f t="shared" si="238"/>
        <v>235.48672514986512</v>
      </c>
      <c r="CF57" s="382">
        <f t="shared" si="239"/>
        <v>237.5639934494875</v>
      </c>
      <c r="CG57" s="382">
        <f t="shared" si="240"/>
        <v>239.72031161404436</v>
      </c>
      <c r="CH57" s="382">
        <f t="shared" si="241"/>
        <v>241.95129285365951</v>
      </c>
      <c r="CI57" s="382">
        <f t="shared" si="242"/>
        <v>244.2527114649188</v>
      </c>
      <c r="CJ57" s="382">
        <f t="shared" si="243"/>
        <v>246.62051729524023</v>
      </c>
      <c r="CK57" s="382">
        <f t="shared" si="244"/>
        <v>249.05084616330191</v>
      </c>
      <c r="CL57" s="382">
        <f t="shared" si="245"/>
        <v>251.54002669087535</v>
      </c>
      <c r="CM57" s="382">
        <f t="shared" si="246"/>
        <v>254.08458400714025</v>
      </c>
      <c r="CN57" s="382">
        <f t="shared" si="247"/>
        <v>256.68124077581444</v>
      </c>
      <c r="CO57" s="382">
        <f t="shared" si="248"/>
        <v>259.32691597257417</v>
      </c>
      <c r="CP57" s="382">
        <f t="shared" si="249"/>
        <v>262.01872180912306</v>
      </c>
      <c r="CQ57" s="382">
        <f t="shared" si="250"/>
        <v>264.75395916407905</v>
      </c>
      <c r="CR57" s="382">
        <f t="shared" si="251"/>
        <v>267.53011184224067</v>
      </c>
      <c r="CS57" s="382">
        <f t="shared" si="252"/>
        <v>270.34483994472225</v>
      </c>
      <c r="CT57" s="382">
        <f t="shared" si="253"/>
        <v>273.19597259444748</v>
      </c>
      <c r="CU57" s="382">
        <f t="shared" si="254"/>
        <v>276.08150022557072</v>
      </c>
      <c r="CV57" s="382">
        <f t="shared" si="255"/>
        <v>278.99956661222035</v>
      </c>
      <c r="CW57" s="382">
        <f t="shared" si="256"/>
        <v>281.94846078193109</v>
      </c>
      <c r="CX57" s="382">
        <f t="shared" si="257"/>
        <v>284.92660893235603</v>
      </c>
      <c r="CY57" s="382">
        <f t="shared" si="258"/>
        <v>287.93256644635926</v>
      </c>
      <c r="CZ57" s="382">
        <f t="shared" si="259"/>
        <v>290.96501008021022</v>
      </c>
      <c r="DA57" s="382">
        <f t="shared" si="260"/>
        <v>294.02273038216197</v>
      </c>
      <c r="DB57" s="382">
        <f t="shared" si="261"/>
        <v>297.10462438392625</v>
      </c>
      <c r="DC57" s="521"/>
      <c r="DE57" s="2"/>
      <c r="DF57" s="592">
        <v>46000</v>
      </c>
      <c r="DG57" s="382">
        <f t="shared" si="262"/>
        <v>23.276922777007325</v>
      </c>
      <c r="DH57" s="382">
        <f t="shared" si="263"/>
        <v>46.529136541676792</v>
      </c>
      <c r="DI57" s="382">
        <f t="shared" si="264"/>
        <v>69.732200974907926</v>
      </c>
      <c r="DJ57" s="382">
        <f t="shared" si="265"/>
        <v>92.862205470705234</v>
      </c>
      <c r="DK57" s="382">
        <f t="shared" si="266"/>
        <v>115.89601522853197</v>
      </c>
      <c r="DL57" s="382">
        <f t="shared" si="267"/>
        <v>138.81149596622222</v>
      </c>
      <c r="DM57" s="382">
        <f t="shared" si="268"/>
        <v>161.58771191537474</v>
      </c>
      <c r="DN57" s="382">
        <f t="shared" si="269"/>
        <v>184.20509309587649</v>
      </c>
      <c r="DO57" s="382">
        <f t="shared" si="270"/>
        <v>206.64556931405974</v>
      </c>
      <c r="DP57" s="382">
        <f t="shared" si="271"/>
        <v>228.89266978624033</v>
      </c>
      <c r="DQ57" s="382">
        <f t="shared" si="272"/>
        <v>250.93158865900122</v>
      </c>
      <c r="DR57" s="382">
        <f t="shared" si="273"/>
        <v>272.74921790366636</v>
      </c>
      <c r="DS57" s="382">
        <f t="shared" si="274"/>
        <v>294.33415005034749</v>
      </c>
      <c r="DT57" s="382">
        <f t="shared" si="275"/>
        <v>315.67665396844239</v>
      </c>
      <c r="DU57" s="382">
        <f t="shared" si="276"/>
        <v>336.7686273893824</v>
      </c>
      <c r="DV57" s="382">
        <f t="shared" si="277"/>
        <v>357.60353011738897</v>
      </c>
      <c r="DW57" s="382">
        <f t="shared" si="278"/>
        <v>378.17630191297502</v>
      </c>
      <c r="DX57" s="382">
        <f t="shared" si="279"/>
        <v>398.48326889899039</v>
      </c>
      <c r="DY57" s="382">
        <f t="shared" si="280"/>
        <v>418.52204207079438</v>
      </c>
      <c r="DZ57" s="382">
        <f t="shared" si="281"/>
        <v>438.29141113158767</v>
      </c>
      <c r="EA57" s="382">
        <f t="shared" si="282"/>
        <v>457.79123645797233</v>
      </c>
      <c r="EB57" s="382">
        <f t="shared" si="283"/>
        <v>477.02234156195794</v>
      </c>
      <c r="EC57" s="382">
        <f t="shared" si="284"/>
        <v>495.9864079790367</v>
      </c>
      <c r="ED57" s="382">
        <f t="shared" si="285"/>
        <v>514.68587409740576</v>
      </c>
      <c r="EE57" s="382">
        <f t="shared" si="286"/>
        <v>533.12383906381365</v>
      </c>
      <c r="EF57" s="382">
        <f t="shared" si="287"/>
        <v>551.30397256501863</v>
      </c>
      <c r="EG57" s="382">
        <f t="shared" si="288"/>
        <v>569.23043099405982</v>
      </c>
      <c r="EH57" s="382">
        <f t="shared" si="289"/>
        <v>586.90778026796988</v>
      </c>
      <c r="EI57" s="382">
        <f t="shared" si="290"/>
        <v>604.34092536589628</v>
      </c>
      <c r="EJ57" s="382">
        <f t="shared" si="291"/>
        <v>621.53504650063383</v>
      </c>
      <c r="EK57" s="382">
        <f t="shared" si="292"/>
        <v>638.49554171732098</v>
      </c>
      <c r="EL57" s="382">
        <f t="shared" si="293"/>
        <v>655.22797562598782</v>
      </c>
      <c r="EM57" s="382">
        <f t="shared" si="294"/>
        <v>671.73803391451304</v>
      </c>
      <c r="EN57" s="382">
        <f t="shared" si="295"/>
        <v>688.03148325070947</v>
      </c>
      <c r="EO57" s="382">
        <f t="shared" si="296"/>
        <v>704.11413616248285</v>
      </c>
      <c r="EP57" s="382">
        <f t="shared" si="297"/>
        <v>719.99182047919749</v>
      </c>
      <c r="EQ57" s="382">
        <f t="shared" si="298"/>
        <v>735.67035292251376</v>
      </c>
      <c r="ER57" s="382">
        <f t="shared" si="299"/>
        <v>751.15551644792697</v>
      </c>
      <c r="ES57" s="382">
        <f t="shared" si="300"/>
        <v>766.45304095693575</v>
      </c>
      <c r="ET57" s="382">
        <f t="shared" si="301"/>
        <v>781.56858702217721</v>
      </c>
      <c r="EU57" s="521"/>
      <c r="EV57" s="522"/>
      <c r="EW57" s="537">
        <f t="shared" si="302"/>
        <v>460</v>
      </c>
      <c r="EX57" s="601">
        <v>46000</v>
      </c>
      <c r="EY57" s="382">
        <f t="shared" si="303"/>
        <v>229.57135986823067</v>
      </c>
      <c r="EZ57" s="382">
        <f t="shared" si="304"/>
        <v>239.78514340676935</v>
      </c>
      <c r="FA57" s="382">
        <f t="shared" si="305"/>
        <v>250.14044527683953</v>
      </c>
      <c r="FB57" s="382">
        <f t="shared" si="306"/>
        <v>260.63577928970449</v>
      </c>
      <c r="FC57" s="382">
        <f t="shared" si="307"/>
        <v>271.26910365201752</v>
      </c>
      <c r="FD57" s="382">
        <f t="shared" si="308"/>
        <v>282.03785795068342</v>
      </c>
      <c r="FE57" s="382">
        <f t="shared" si="309"/>
        <v>292.93900815882887</v>
      </c>
      <c r="FF57" s="382">
        <f t="shared" si="310"/>
        <v>303.96909799577458</v>
      </c>
      <c r="FG57" s="382">
        <f t="shared" si="311"/>
        <v>315.12430484109007</v>
      </c>
      <c r="FH57" s="382">
        <f t="shared" si="312"/>
        <v>326.40049837378785</v>
      </c>
      <c r="FI57" s="382">
        <f t="shared" si="313"/>
        <v>337.79330017374969</v>
      </c>
      <c r="FJ57" s="382">
        <f t="shared" si="314"/>
        <v>349.29814266828748</v>
      </c>
      <c r="FK57" s="382">
        <f t="shared" si="315"/>
        <v>360.91032601274179</v>
      </c>
      <c r="FL57" s="382">
        <f t="shared" si="316"/>
        <v>372.62507173901531</v>
      </c>
      <c r="FM57" s="382">
        <f t="shared" si="317"/>
        <v>384.43757226921787</v>
      </c>
      <c r="FN57" s="382">
        <f t="shared" si="318"/>
        <v>396.34303565480923</v>
      </c>
      <c r="FO57" s="382">
        <f t="shared" si="319"/>
        <v>408.33672514986517</v>
      </c>
      <c r="FP57" s="382">
        <f t="shared" si="320"/>
        <v>420.41399344948752</v>
      </c>
      <c r="FQ57" s="382">
        <f t="shared" si="321"/>
        <v>432.57031161404439</v>
      </c>
      <c r="FR57" s="382">
        <f t="shared" si="322"/>
        <v>444.80129285365956</v>
      </c>
      <c r="FS57" s="382">
        <f t="shared" si="323"/>
        <v>457.1027114649188</v>
      </c>
      <c r="FT57" s="382">
        <f t="shared" si="324"/>
        <v>469.47051729524026</v>
      </c>
      <c r="FU57" s="382">
        <f t="shared" si="325"/>
        <v>481.90084616330194</v>
      </c>
      <c r="FV57" s="382">
        <f t="shared" si="326"/>
        <v>494.3900266908754</v>
      </c>
      <c r="FW57" s="382">
        <f t="shared" si="327"/>
        <v>506.9345840071403</v>
      </c>
      <c r="FX57" s="382">
        <f t="shared" si="328"/>
        <v>519.53124077581447</v>
      </c>
      <c r="FY57" s="382">
        <f t="shared" si="329"/>
        <v>532.17691597257419</v>
      </c>
      <c r="FZ57" s="382">
        <f t="shared" si="330"/>
        <v>544.86872180912314</v>
      </c>
      <c r="GA57" s="382">
        <f t="shared" si="331"/>
        <v>557.60395916407901</v>
      </c>
      <c r="GB57" s="382">
        <f t="shared" si="332"/>
        <v>570.38011184224069</v>
      </c>
      <c r="GC57" s="382">
        <f t="shared" si="333"/>
        <v>583.19483994472228</v>
      </c>
      <c r="GD57" s="382">
        <f t="shared" si="334"/>
        <v>596.04597259444745</v>
      </c>
      <c r="GE57" s="382">
        <f t="shared" si="335"/>
        <v>608.93150022557074</v>
      </c>
      <c r="GF57" s="382">
        <f t="shared" si="336"/>
        <v>621.84956661222031</v>
      </c>
      <c r="GG57" s="382">
        <f t="shared" si="337"/>
        <v>634.79846078193111</v>
      </c>
      <c r="GH57" s="382">
        <f t="shared" si="338"/>
        <v>647.77660893235611</v>
      </c>
      <c r="GI57" s="382">
        <f t="shared" si="339"/>
        <v>660.78256644635928</v>
      </c>
      <c r="GJ57" s="382">
        <f t="shared" si="340"/>
        <v>673.81501008021019</v>
      </c>
      <c r="GK57" s="382">
        <f t="shared" si="341"/>
        <v>686.87273038216199</v>
      </c>
      <c r="GL57" s="382">
        <f t="shared" si="342"/>
        <v>699.95462438392633</v>
      </c>
      <c r="GM57" s="511"/>
      <c r="GN57" s="2"/>
      <c r="GO57" s="592">
        <v>46000</v>
      </c>
      <c r="GP57" s="477">
        <f t="shared" si="343"/>
        <v>8.8626163805036384</v>
      </c>
      <c r="GQ57" s="477">
        <f t="shared" si="344"/>
        <v>4.1534406444871479</v>
      </c>
      <c r="GR57" s="477">
        <f t="shared" si="345"/>
        <v>2.5871583254176755</v>
      </c>
      <c r="GS57" s="477">
        <f t="shared" si="346"/>
        <v>1.8066938316678889</v>
      </c>
      <c r="GT57" s="477">
        <f t="shared" si="347"/>
        <v>1.3406249396677696</v>
      </c>
      <c r="GU57" s="477">
        <f t="shared" si="348"/>
        <v>1.0318047578661156</v>
      </c>
      <c r="GV57" s="477">
        <f t="shared" si="349"/>
        <v>0.81287923869015632</v>
      </c>
      <c r="GW57" s="477">
        <f t="shared" si="350"/>
        <v>0.65016663159016119</v>
      </c>
      <c r="GX57" s="477">
        <f t="shared" si="351"/>
        <v>0.52495069643697245</v>
      </c>
      <c r="GY57" s="477">
        <f t="shared" si="352"/>
        <v>0.42599803951174459</v>
      </c>
      <c r="GZ57" s="477">
        <f t="shared" si="353"/>
        <v>0.34615694253140666</v>
      </c>
      <c r="HA57" s="477">
        <f t="shared" si="354"/>
        <v>0.28065680757206724</v>
      </c>
      <c r="HB57" s="477">
        <f t="shared" si="355"/>
        <v>0.22619249567542901</v>
      </c>
      <c r="HC57" s="477">
        <f t="shared" si="356"/>
        <v>0.18040110681186433</v>
      </c>
      <c r="HD57" s="477">
        <f t="shared" si="357"/>
        <v>0.14154805704249626</v>
      </c>
      <c r="HE57" s="477">
        <f t="shared" si="358"/>
        <v>0.1083308811988053</v>
      </c>
      <c r="HF57" s="477">
        <f t="shared" si="359"/>
        <v>7.9752282425752302E-2</v>
      </c>
      <c r="HG57" s="477">
        <f t="shared" si="360"/>
        <v>5.5035496499242595E-2</v>
      </c>
      <c r="HH57" s="477">
        <f t="shared" si="361"/>
        <v>3.3566379141564281E-2</v>
      </c>
      <c r="HI57" s="477">
        <f t="shared" si="362"/>
        <v>1.4852861718792482E-2</v>
      </c>
      <c r="HJ57" s="477">
        <f t="shared" si="363"/>
        <v>1.5040152327528097E-3</v>
      </c>
      <c r="HK57" s="477">
        <f t="shared" si="364"/>
        <v>1.5831175206574306E-2</v>
      </c>
      <c r="HL57" s="477">
        <f t="shared" si="365"/>
        <v>2.839908834019924E-2</v>
      </c>
      <c r="HM57" s="477">
        <f t="shared" si="366"/>
        <v>3.9433465008385502E-2</v>
      </c>
      <c r="HN57" s="477">
        <f t="shared" si="367"/>
        <v>4.9124149283331066E-2</v>
      </c>
      <c r="HO57" s="477">
        <f t="shared" si="368"/>
        <v>5.763196597582472E-2</v>
      </c>
      <c r="HP57" s="477">
        <f t="shared" si="369"/>
        <v>6.5094051554443852E-2</v>
      </c>
      <c r="HQ57" s="477">
        <f t="shared" si="370"/>
        <v>7.1628047663046104E-2</v>
      </c>
      <c r="HR57" s="477">
        <f t="shared" si="371"/>
        <v>7.7335431442973224E-2</v>
      </c>
      <c r="HS57" s="477">
        <f t="shared" si="372"/>
        <v>8.230418372448281E-2</v>
      </c>
      <c r="HT57" s="477">
        <f t="shared" si="373"/>
        <v>8.6610944257903361E-2</v>
      </c>
      <c r="HU57" s="477">
        <f t="shared" si="374"/>
        <v>9.0322765866337473E-2</v>
      </c>
      <c r="HV57" s="477">
        <f t="shared" si="375"/>
        <v>9.3498552289708825E-2</v>
      </c>
      <c r="HW57" s="477">
        <f t="shared" si="376"/>
        <v>9.6190244559453325E-2</v>
      </c>
      <c r="HX57" s="477">
        <f t="shared" si="377"/>
        <v>9.8443805940797519E-2</v>
      </c>
      <c r="HY57" s="477">
        <f t="shared" si="378"/>
        <v>0.10030004437936231</v>
      </c>
      <c r="HZ57" s="477">
        <f t="shared" si="379"/>
        <v>0.10179530298952011</v>
      </c>
      <c r="IA57" s="477">
        <f t="shared" si="380"/>
        <v>0.10296204271180152</v>
      </c>
      <c r="IB57" s="477">
        <f t="shared" si="381"/>
        <v>0.1038293363353556</v>
      </c>
      <c r="IC57" s="477">
        <f t="shared" si="382"/>
        <v>0.10442328925885434</v>
      </c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</row>
    <row r="58" spans="1:311">
      <c r="I58" s="384"/>
      <c r="J58" s="252"/>
      <c r="K58" s="499">
        <v>46000</v>
      </c>
      <c r="L58" s="382">
        <f t="shared" si="170"/>
        <v>14.020799999999999</v>
      </c>
      <c r="M58" s="502">
        <v>460</v>
      </c>
      <c r="N58" s="493">
        <f t="shared" si="383"/>
        <v>140.55616641080749</v>
      </c>
      <c r="O58" s="263">
        <f t="shared" si="384"/>
        <v>0.22601076229347988</v>
      </c>
      <c r="P58" s="383">
        <f t="shared" si="387"/>
        <v>-56.500002288000502</v>
      </c>
      <c r="Q58" s="383">
        <f t="shared" si="385"/>
        <v>216.64999771199948</v>
      </c>
      <c r="R58" s="382">
        <f t="shared" si="178"/>
        <v>573.56933718429855</v>
      </c>
      <c r="S58" s="263">
        <f t="shared" si="386"/>
        <v>0.13871815091123366</v>
      </c>
      <c r="T58" s="492">
        <f>O58/Konstanten!$C$22</f>
        <v>0.1844985814640652</v>
      </c>
      <c r="U58" s="492">
        <f t="shared" si="179"/>
        <v>0.75186533996876448</v>
      </c>
      <c r="V58" s="492"/>
      <c r="W58" s="592">
        <v>47000</v>
      </c>
      <c r="X58" s="410">
        <f t="shared" si="182"/>
        <v>4.1569239856296486E-2</v>
      </c>
      <c r="Y58" s="410">
        <f t="shared" si="183"/>
        <v>8.3091836248968196E-2</v>
      </c>
      <c r="Z58" s="410">
        <f t="shared" si="184"/>
        <v>0.12452167810358092</v>
      </c>
      <c r="AA58" s="410">
        <f t="shared" si="185"/>
        <v>0.16581370314687813</v>
      </c>
      <c r="AB58" s="410">
        <f t="shared" si="186"/>
        <v>0.20692438328112728</v>
      </c>
      <c r="AC58" s="410">
        <f t="shared" si="187"/>
        <v>0.24781216561156935</v>
      </c>
      <c r="AD58" s="410">
        <f t="shared" si="188"/>
        <v>0.28843785823900009</v>
      </c>
      <c r="AE58" s="410">
        <f t="shared" si="189"/>
        <v>0.32876495281468093</v>
      </c>
      <c r="AF58" s="410">
        <f t="shared" si="190"/>
        <v>0.36875987896110235</v>
      </c>
      <c r="AG58" s="410">
        <f t="shared" si="191"/>
        <v>0.40839218875791378</v>
      </c>
      <c r="AH58" s="410">
        <f t="shared" si="192"/>
        <v>0.4476346723657581</v>
      </c>
      <c r="AI58" s="410">
        <f t="shared" si="193"/>
        <v>0.48646340834970436</v>
      </c>
      <c r="AJ58" s="410">
        <f t="shared" si="194"/>
        <v>0.52485775425732673</v>
      </c>
      <c r="AK58" s="410">
        <f t="shared" si="195"/>
        <v>0.56280028445292307</v>
      </c>
      <c r="AL58" s="410">
        <f t="shared" si="196"/>
        <v>0.60027668310701621</v>
      </c>
      <c r="AM58" s="410">
        <f t="shared" si="197"/>
        <v>0.63727560062985245</v>
      </c>
      <c r="AN58" s="410">
        <f t="shared" si="198"/>
        <v>0.67378848178931816</v>
      </c>
      <c r="AO58" s="410">
        <f t="shared" si="199"/>
        <v>0.70980937335458394</v>
      </c>
      <c r="AP58" s="410">
        <f t="shared" si="200"/>
        <v>0.74533471844904498</v>
      </c>
      <c r="AQ58" s="410">
        <f t="shared" si="201"/>
        <v>0.78036314396932238</v>
      </c>
      <c r="AR58" s="410">
        <f t="shared" si="202"/>
        <v>0.81489524650985079</v>
      </c>
      <c r="AS58" s="410">
        <f t="shared" si="203"/>
        <v>0.8489333812918004</v>
      </c>
      <c r="AT58" s="410">
        <f t="shared" si="204"/>
        <v>0.88248145768084674</v>
      </c>
      <c r="AU58" s="410">
        <f t="shared" si="205"/>
        <v>0.91554474402809038</v>
      </c>
      <c r="AV58" s="410">
        <f t="shared" si="206"/>
        <v>0.94812968380521645</v>
      </c>
      <c r="AW58" s="410">
        <f t="shared" si="207"/>
        <v>0.98024372434154783</v>
      </c>
      <c r="AX58" s="410">
        <f t="shared" si="208"/>
        <v>1.0118951589107041</v>
      </c>
      <c r="AY58" s="410">
        <f t="shared" si="209"/>
        <v>1.0430929824558741</v>
      </c>
      <c r="AZ58" s="410">
        <f t="shared" si="210"/>
        <v>1.073846760877798</v>
      </c>
      <c r="BA58" s="410">
        <f t="shared" si="211"/>
        <v>1.1041665135296248</v>
      </c>
      <c r="BB58" s="410">
        <f t="shared" si="212"/>
        <v>1.1340626083561214</v>
      </c>
      <c r="BC58" s="410">
        <f t="shared" si="213"/>
        <v>1.1635456689708328</v>
      </c>
      <c r="BD58" s="410">
        <f t="shared" si="214"/>
        <v>1.1926264928723536</v>
      </c>
      <c r="BE58" s="410">
        <f t="shared" si="215"/>
        <v>1.2213159799500797</v>
      </c>
      <c r="BF58" s="410">
        <f t="shared" si="216"/>
        <v>1.2496250704118799</v>
      </c>
      <c r="BG58" s="410">
        <f t="shared" si="217"/>
        <v>1.2775646912729453</v>
      </c>
      <c r="BH58" s="410">
        <f t="shared" si="218"/>
        <v>1.3051457105706274</v>
      </c>
      <c r="BI58" s="410">
        <f t="shared" si="219"/>
        <v>1.3323788985084206</v>
      </c>
      <c r="BJ58" s="410">
        <f t="shared" si="220"/>
        <v>1.3592748947794437</v>
      </c>
      <c r="BK58" s="410">
        <f t="shared" si="221"/>
        <v>1.3858441813721265</v>
      </c>
      <c r="BL58" s="253"/>
      <c r="BM58" s="521"/>
      <c r="BN58" s="592">
        <v>47000</v>
      </c>
      <c r="BO58" s="382">
        <f t="shared" si="222"/>
        <v>216.72487202496637</v>
      </c>
      <c r="BP58" s="382">
        <f t="shared" si="223"/>
        <v>216.94915900221568</v>
      </c>
      <c r="BQ58" s="382">
        <f t="shared" si="224"/>
        <v>217.32185744651142</v>
      </c>
      <c r="BR58" s="382">
        <f t="shared" si="225"/>
        <v>217.84132069869315</v>
      </c>
      <c r="BS58" s="382">
        <f t="shared" si="226"/>
        <v>218.50528865057669</v>
      </c>
      <c r="BT58" s="382">
        <f t="shared" si="227"/>
        <v>219.31093065608727</v>
      </c>
      <c r="BU58" s="382">
        <f t="shared" si="228"/>
        <v>220.25489760210698</v>
      </c>
      <c r="BV58" s="382">
        <f t="shared" si="229"/>
        <v>221.33338112319217</v>
      </c>
      <c r="BW58" s="382">
        <f t="shared" si="230"/>
        <v>222.54217779797312</v>
      </c>
      <c r="BX58" s="382">
        <f t="shared" si="231"/>
        <v>223.87675614808035</v>
      </c>
      <c r="BY58" s="382">
        <f t="shared" si="232"/>
        <v>225.33232436014734</v>
      </c>
      <c r="BZ58" s="382">
        <f t="shared" si="233"/>
        <v>226.90389684695688</v>
      </c>
      <c r="CA58" s="382">
        <f t="shared" si="234"/>
        <v>228.58635802924303</v>
      </c>
      <c r="CB58" s="382">
        <f t="shared" si="235"/>
        <v>230.37452202766934</v>
      </c>
      <c r="CC58" s="382">
        <f t="shared" si="236"/>
        <v>232.26318727900886</v>
      </c>
      <c r="CD58" s="382">
        <f t="shared" si="237"/>
        <v>234.24718540904101</v>
      </c>
      <c r="CE58" s="382">
        <f t="shared" si="238"/>
        <v>236.32142398951058</v>
      </c>
      <c r="CF58" s="382">
        <f t="shared" si="239"/>
        <v>238.48092306537995</v>
      </c>
      <c r="CG58" s="382">
        <f t="shared" si="240"/>
        <v>240.72084555442237</v>
      </c>
      <c r="CH58" s="382">
        <f t="shared" si="241"/>
        <v>243.03652179139442</v>
      </c>
      <c r="CI58" s="382">
        <f t="shared" si="242"/>
        <v>245.42346861457409</v>
      </c>
      <c r="CJ58" s="382">
        <f t="shared" si="243"/>
        <v>247.87740347702598</v>
      </c>
      <c r="CK58" s="382">
        <f t="shared" si="244"/>
        <v>250.39425411374432</v>
      </c>
      <c r="CL58" s="382">
        <f t="shared" si="245"/>
        <v>252.97016431492452</v>
      </c>
      <c r="CM58" s="382">
        <f t="shared" si="246"/>
        <v>255.60149635119399</v>
      </c>
      <c r="CN58" s="382">
        <f t="shared" si="247"/>
        <v>258.28483057458084</v>
      </c>
      <c r="CO58" s="382">
        <f t="shared" si="248"/>
        <v>261.0169626845726</v>
      </c>
      <c r="CP58" s="382">
        <f t="shared" si="249"/>
        <v>263.79489910632066</v>
      </c>
      <c r="CQ58" s="382">
        <f t="shared" si="250"/>
        <v>266.61585088150184</v>
      </c>
      <c r="CR58" s="382">
        <f t="shared" si="251"/>
        <v>269.47722642447616</v>
      </c>
      <c r="CS58" s="382">
        <f t="shared" si="252"/>
        <v>272.37662344924655</v>
      </c>
      <c r="CT58" s="382">
        <f t="shared" si="253"/>
        <v>275.31182032790412</v>
      </c>
      <c r="CU58" s="382">
        <f t="shared" si="254"/>
        <v>278.28076709966706</v>
      </c>
      <c r="CV58" s="382">
        <f t="shared" si="255"/>
        <v>281.28157631188941</v>
      </c>
      <c r="CW58" s="382">
        <f t="shared" si="256"/>
        <v>284.31251384078831</v>
      </c>
      <c r="CX58" s="382">
        <f t="shared" si="257"/>
        <v>287.3719898101009</v>
      </c>
      <c r="CY58" s="382">
        <f t="shared" si="258"/>
        <v>290.45854970034094</v>
      </c>
      <c r="CZ58" s="382">
        <f t="shared" si="259"/>
        <v>293.5708657194773</v>
      </c>
      <c r="DA58" s="382">
        <f t="shared" si="260"/>
        <v>296.70772848742496</v>
      </c>
      <c r="DB58" s="382">
        <f t="shared" si="261"/>
        <v>299.86803907136141</v>
      </c>
      <c r="DC58" s="521"/>
      <c r="DE58" s="2"/>
      <c r="DF58" s="592">
        <v>47000</v>
      </c>
      <c r="DG58" s="382">
        <f t="shared" si="262"/>
        <v>23.842841351631101</v>
      </c>
      <c r="DH58" s="382">
        <f t="shared" si="263"/>
        <v>47.65892944274696</v>
      </c>
      <c r="DI58" s="382">
        <f t="shared" si="264"/>
        <v>71.421816374947483</v>
      </c>
      <c r="DJ58" s="382">
        <f t="shared" si="265"/>
        <v>95.105655810028921</v>
      </c>
      <c r="DK58" s="382">
        <f t="shared" si="266"/>
        <v>118.68548136582592</v>
      </c>
      <c r="DL58" s="382">
        <f t="shared" si="267"/>
        <v>142.13745957603345</v>
      </c>
      <c r="DM58" s="382">
        <f t="shared" si="268"/>
        <v>165.43911116900193</v>
      </c>
      <c r="DN58" s="382">
        <f t="shared" si="269"/>
        <v>188.56949607534372</v>
      </c>
      <c r="DO58" s="382">
        <f t="shared" si="270"/>
        <v>211.50935935588163</v>
      </c>
      <c r="DP58" s="382">
        <f t="shared" si="271"/>
        <v>234.24123701712153</v>
      </c>
      <c r="DQ58" s="382">
        <f t="shared" si="272"/>
        <v>256.74952232953854</v>
      </c>
      <c r="DR58" s="382">
        <f t="shared" si="273"/>
        <v>279.02049469155469</v>
      </c>
      <c r="DS58" s="382">
        <f t="shared" si="274"/>
        <v>301.04231422541432</v>
      </c>
      <c r="DT58" s="382">
        <f t="shared" si="275"/>
        <v>322.80498612079776</v>
      </c>
      <c r="DU58" s="382">
        <f t="shared" si="276"/>
        <v>344.30029925688052</v>
      </c>
      <c r="DV58" s="382">
        <f t="shared" si="277"/>
        <v>365.52174385699021</v>
      </c>
      <c r="DW58" s="382">
        <f t="shared" si="278"/>
        <v>386.46441290231405</v>
      </c>
      <c r="DX58" s="382">
        <f t="shared" si="279"/>
        <v>407.12489180219103</v>
      </c>
      <c r="DY58" s="382">
        <f t="shared" si="280"/>
        <v>427.50114044126451</v>
      </c>
      <c r="DZ58" s="382">
        <f t="shared" si="281"/>
        <v>447.59237124953955</v>
      </c>
      <c r="EA58" s="382">
        <f t="shared" si="282"/>
        <v>467.3989264152907</v>
      </c>
      <c r="EB58" s="382">
        <f t="shared" si="283"/>
        <v>486.92215682116336</v>
      </c>
      <c r="EC58" s="382">
        <f t="shared" si="284"/>
        <v>506.16430475943685</v>
      </c>
      <c r="ED58" s="382">
        <f t="shared" si="285"/>
        <v>525.12839199476002</v>
      </c>
      <c r="EE58" s="382">
        <f t="shared" si="286"/>
        <v>543.81811430491655</v>
      </c>
      <c r="EF58" s="382">
        <f t="shared" si="287"/>
        <v>562.23774324964984</v>
      </c>
      <c r="EG58" s="382">
        <f t="shared" si="288"/>
        <v>580.39203559641305</v>
      </c>
      <c r="EH58" s="382">
        <f t="shared" si="289"/>
        <v>598.28615056880892</v>
      </c>
      <c r="EI58" s="382">
        <f t="shared" si="290"/>
        <v>615.92557487418446</v>
      </c>
      <c r="EJ58" s="382">
        <f t="shared" si="291"/>
        <v>633.31605530628474</v>
      </c>
      <c r="EK58" s="382">
        <f t="shared" si="292"/>
        <v>650.46353860031729</v>
      </c>
      <c r="EL58" s="382">
        <f t="shared" si="293"/>
        <v>667.37411813526182</v>
      </c>
      <c r="EM58" s="382">
        <f t="shared" si="294"/>
        <v>684.05398702523041</v>
      </c>
      <c r="EN58" s="382">
        <f t="shared" si="295"/>
        <v>700.50939711255921</v>
      </c>
      <c r="EO58" s="382">
        <f t="shared" si="296"/>
        <v>716.74662336502433</v>
      </c>
      <c r="EP58" s="382">
        <f t="shared" si="297"/>
        <v>732.77193318348623</v>
      </c>
      <c r="EQ58" s="382">
        <f t="shared" si="298"/>
        <v>748.59156014092514</v>
      </c>
      <c r="ER58" s="382">
        <f t="shared" si="299"/>
        <v>764.21168169582063</v>
      </c>
      <c r="ES58" s="382">
        <f t="shared" si="300"/>
        <v>779.63840044990275</v>
      </c>
      <c r="ET58" s="382">
        <f t="shared" si="301"/>
        <v>794.87772855032745</v>
      </c>
      <c r="EU58" s="521"/>
      <c r="EV58" s="522"/>
      <c r="EW58" s="537">
        <f t="shared" si="302"/>
        <v>470</v>
      </c>
      <c r="EX58" s="601">
        <v>47000</v>
      </c>
      <c r="EY58" s="382">
        <f t="shared" si="303"/>
        <v>235.5748720249664</v>
      </c>
      <c r="EZ58" s="382">
        <f t="shared" si="304"/>
        <v>245.7991590022157</v>
      </c>
      <c r="FA58" s="382">
        <f t="shared" si="305"/>
        <v>256.17185744651147</v>
      </c>
      <c r="FB58" s="382">
        <f t="shared" si="306"/>
        <v>266.69132069869318</v>
      </c>
      <c r="FC58" s="382">
        <f t="shared" si="307"/>
        <v>277.35528865057671</v>
      </c>
      <c r="FD58" s="382">
        <f t="shared" si="308"/>
        <v>288.16093065608732</v>
      </c>
      <c r="FE58" s="382">
        <f t="shared" si="309"/>
        <v>299.10489760210703</v>
      </c>
      <c r="FF58" s="382">
        <f t="shared" si="310"/>
        <v>310.18338112319219</v>
      </c>
      <c r="FG58" s="382">
        <f t="shared" si="311"/>
        <v>321.39217779797315</v>
      </c>
      <c r="FH58" s="382">
        <f t="shared" si="312"/>
        <v>332.72675614808037</v>
      </c>
      <c r="FI58" s="382">
        <f t="shared" si="313"/>
        <v>344.18232436014739</v>
      </c>
      <c r="FJ58" s="382">
        <f t="shared" si="314"/>
        <v>355.75389684695688</v>
      </c>
      <c r="FK58" s="382">
        <f t="shared" si="315"/>
        <v>367.43635802924302</v>
      </c>
      <c r="FL58" s="382">
        <f t="shared" si="316"/>
        <v>379.22452202766937</v>
      </c>
      <c r="FM58" s="382">
        <f t="shared" si="317"/>
        <v>391.11318727900891</v>
      </c>
      <c r="FN58" s="382">
        <f t="shared" si="318"/>
        <v>403.097185409041</v>
      </c>
      <c r="FO58" s="382">
        <f t="shared" si="319"/>
        <v>415.17142398951057</v>
      </c>
      <c r="FP58" s="382">
        <f t="shared" si="320"/>
        <v>427.33092306537998</v>
      </c>
      <c r="FQ58" s="382">
        <f t="shared" si="321"/>
        <v>439.57084555442236</v>
      </c>
      <c r="FR58" s="382">
        <f t="shared" si="322"/>
        <v>451.88652179139444</v>
      </c>
      <c r="FS58" s="382">
        <f t="shared" si="323"/>
        <v>464.27346861457409</v>
      </c>
      <c r="FT58" s="382">
        <f t="shared" si="324"/>
        <v>476.72740347702597</v>
      </c>
      <c r="FU58" s="382">
        <f t="shared" si="325"/>
        <v>489.24425411374432</v>
      </c>
      <c r="FV58" s="382">
        <f t="shared" si="326"/>
        <v>501.82016431492457</v>
      </c>
      <c r="FW58" s="382">
        <f t="shared" si="327"/>
        <v>514.45149635119401</v>
      </c>
      <c r="FX58" s="382">
        <f t="shared" si="328"/>
        <v>527.13483057458086</v>
      </c>
      <c r="FY58" s="382">
        <f t="shared" si="329"/>
        <v>539.86696268457263</v>
      </c>
      <c r="FZ58" s="382">
        <f t="shared" si="330"/>
        <v>552.64489910632074</v>
      </c>
      <c r="GA58" s="382">
        <f t="shared" si="331"/>
        <v>565.46585088150186</v>
      </c>
      <c r="GB58" s="382">
        <f t="shared" si="332"/>
        <v>578.32722642447618</v>
      </c>
      <c r="GC58" s="382">
        <f t="shared" si="333"/>
        <v>591.22662344924652</v>
      </c>
      <c r="GD58" s="382">
        <f t="shared" si="334"/>
        <v>604.16182032790414</v>
      </c>
      <c r="GE58" s="382">
        <f t="shared" si="335"/>
        <v>617.13076709966708</v>
      </c>
      <c r="GF58" s="382">
        <f t="shared" si="336"/>
        <v>630.13157631188938</v>
      </c>
      <c r="GG58" s="382">
        <f t="shared" si="337"/>
        <v>643.16251384078828</v>
      </c>
      <c r="GH58" s="382">
        <f t="shared" si="338"/>
        <v>656.22198981010092</v>
      </c>
      <c r="GI58" s="382">
        <f t="shared" si="339"/>
        <v>669.30854970034102</v>
      </c>
      <c r="GJ58" s="382">
        <f t="shared" si="340"/>
        <v>682.42086571947732</v>
      </c>
      <c r="GK58" s="382">
        <f t="shared" si="341"/>
        <v>695.55772848742504</v>
      </c>
      <c r="GL58" s="382">
        <f t="shared" si="342"/>
        <v>708.71803907136143</v>
      </c>
      <c r="GM58" s="511"/>
      <c r="GN58" s="2"/>
      <c r="GO58" s="592">
        <v>47000</v>
      </c>
      <c r="GP58" s="477">
        <f t="shared" si="343"/>
        <v>8.8803187317626726</v>
      </c>
      <c r="GQ58" s="477">
        <f t="shared" si="344"/>
        <v>4.1574628695236662</v>
      </c>
      <c r="GR58" s="477">
        <f t="shared" si="345"/>
        <v>2.5867452054379352</v>
      </c>
      <c r="GS58" s="477">
        <f t="shared" si="346"/>
        <v>1.8041583692078438</v>
      </c>
      <c r="GT58" s="477">
        <f t="shared" si="347"/>
        <v>1.3368931520417449</v>
      </c>
      <c r="GU58" s="477">
        <f t="shared" si="348"/>
        <v>1.0273398125702513</v>
      </c>
      <c r="GV58" s="477">
        <f t="shared" si="349"/>
        <v>0.80794550628696704</v>
      </c>
      <c r="GW58" s="477">
        <f t="shared" si="350"/>
        <v>0.64492872696258963</v>
      </c>
      <c r="GX58" s="477">
        <f t="shared" si="351"/>
        <v>0.51951752289696451</v>
      </c>
      <c r="GY58" s="477">
        <f t="shared" si="352"/>
        <v>0.42044483877004191</v>
      </c>
      <c r="GZ58" s="477">
        <f t="shared" si="353"/>
        <v>0.34053735032226728</v>
      </c>
      <c r="HA58" s="477">
        <f t="shared" si="354"/>
        <v>0.27500991366325156</v>
      </c>
      <c r="HB58" s="477">
        <f t="shared" si="355"/>
        <v>0.22054721434978808</v>
      </c>
      <c r="HC58" s="477">
        <f t="shared" si="356"/>
        <v>0.17477901002978524</v>
      </c>
      <c r="HD58" s="477">
        <f t="shared" si="357"/>
        <v>0.1359652841521394</v>
      </c>
      <c r="HE58" s="477">
        <f t="shared" si="358"/>
        <v>0.10279947002756729</v>
      </c>
      <c r="HF58" s="477">
        <f t="shared" si="359"/>
        <v>7.4281124286734113E-2</v>
      </c>
      <c r="HG58" s="477">
        <f t="shared" si="360"/>
        <v>4.9631038705946803E-2</v>
      </c>
      <c r="HH58" s="477">
        <f t="shared" si="361"/>
        <v>2.8233153017321926E-2</v>
      </c>
      <c r="HI58" s="477">
        <f t="shared" si="362"/>
        <v>9.5938867989795017E-3</v>
      </c>
      <c r="HJ58" s="477">
        <f t="shared" si="363"/>
        <v>6.6869169441343621E-3</v>
      </c>
      <c r="HK58" s="477">
        <f t="shared" si="364"/>
        <v>2.0937131739276568E-2</v>
      </c>
      <c r="HL58" s="477">
        <f t="shared" si="365"/>
        <v>3.3427980769473793E-2</v>
      </c>
      <c r="HM58" s="477">
        <f t="shared" si="366"/>
        <v>4.438576933784992E-2</v>
      </c>
      <c r="HN58" s="477">
        <f t="shared" si="367"/>
        <v>5.4000808691813451E-2</v>
      </c>
      <c r="HO58" s="477">
        <f t="shared" si="368"/>
        <v>6.2434287090331941E-2</v>
      </c>
      <c r="HP58" s="477">
        <f t="shared" si="369"/>
        <v>6.9823619943710474E-2</v>
      </c>
      <c r="HQ58" s="477">
        <f t="shared" si="370"/>
        <v>7.6286658848939842E-2</v>
      </c>
      <c r="HR58" s="477">
        <f t="shared" si="371"/>
        <v>8.1925034535203445E-2</v>
      </c>
      <c r="HS58" s="477">
        <f t="shared" si="372"/>
        <v>8.6826835386661444E-2</v>
      </c>
      <c r="HT58" s="477">
        <f t="shared" si="373"/>
        <v>9.1068771169769427E-2</v>
      </c>
      <c r="HU58" s="477">
        <f t="shared" si="374"/>
        <v>9.4717934198559922E-2</v>
      </c>
      <c r="HV58" s="477">
        <f t="shared" si="375"/>
        <v>9.7833242982172636E-2</v>
      </c>
      <c r="HW58" s="477">
        <f t="shared" si="376"/>
        <v>0.10046663341100247</v>
      </c>
      <c r="HX58" s="477">
        <f t="shared" si="377"/>
        <v>0.10266404769201289</v>
      </c>
      <c r="HY58" s="477">
        <f t="shared" si="378"/>
        <v>0.10446626011017972</v>
      </c>
      <c r="HZ58" s="477">
        <f t="shared" si="379"/>
        <v>0.10590957026774227</v>
      </c>
      <c r="IA58" s="477">
        <f t="shared" si="380"/>
        <v>0.10702638802228952</v>
      </c>
      <c r="IB58" s="477">
        <f t="shared" si="381"/>
        <v>0.10784572939706102</v>
      </c>
      <c r="IC58" s="477">
        <f t="shared" si="382"/>
        <v>0.10839363890104368</v>
      </c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</row>
    <row r="59" spans="1:311">
      <c r="I59" s="384"/>
      <c r="J59" s="252"/>
      <c r="K59" s="499">
        <v>47000</v>
      </c>
      <c r="L59" s="382">
        <f t="shared" si="170"/>
        <v>14.3256</v>
      </c>
      <c r="M59" s="502">
        <v>470</v>
      </c>
      <c r="N59" s="493">
        <f t="shared" si="383"/>
        <v>133.96033262359316</v>
      </c>
      <c r="O59" s="263">
        <f t="shared" si="384"/>
        <v>0.21540482830796978</v>
      </c>
      <c r="P59" s="383">
        <f t="shared" si="387"/>
        <v>-56.500002288000502</v>
      </c>
      <c r="Q59" s="383">
        <f t="shared" si="385"/>
        <v>216.64999771199948</v>
      </c>
      <c r="R59" s="382">
        <f t="shared" si="178"/>
        <v>573.56933718429855</v>
      </c>
      <c r="S59" s="263">
        <f t="shared" si="386"/>
        <v>0.13220856908324025</v>
      </c>
      <c r="T59" s="492">
        <f>O59/Konstanten!$C$22</f>
        <v>0.17584067616977123</v>
      </c>
      <c r="U59" s="492">
        <f t="shared" si="179"/>
        <v>0.75186533996876448</v>
      </c>
      <c r="V59" s="492"/>
      <c r="W59" s="592">
        <v>48000</v>
      </c>
      <c r="X59" s="410">
        <f t="shared" si="182"/>
        <v>4.2579867904957207E-2</v>
      </c>
      <c r="Y59" s="410">
        <f t="shared" si="183"/>
        <v>8.5109254221218261E-2</v>
      </c>
      <c r="Z59" s="410">
        <f t="shared" si="184"/>
        <v>0.12753828212394014</v>
      </c>
      <c r="AA59" s="410">
        <f t="shared" si="185"/>
        <v>0.16981826524651089</v>
      </c>
      <c r="AB59" s="410">
        <f t="shared" si="186"/>
        <v>0.21190225638543853</v>
      </c>
      <c r="AC59" s="410">
        <f t="shared" si="187"/>
        <v>0.25374554348582778</v>
      </c>
      <c r="AD59" s="410">
        <f t="shared" si="188"/>
        <v>0.29530608019332255</v>
      </c>
      <c r="AE59" s="410">
        <f t="shared" si="189"/>
        <v>0.33654484183061689</v>
      </c>
      <c r="AF59" s="410">
        <f t="shared" si="190"/>
        <v>0.37742610147225991</v>
      </c>
      <c r="AG59" s="410">
        <f t="shared" si="191"/>
        <v>0.41791762455488485</v>
      </c>
      <c r="AH59" s="410">
        <f t="shared" si="192"/>
        <v>0.45799078390669079</v>
      </c>
      <c r="AI59" s="410">
        <f t="shared" si="193"/>
        <v>0.49762060001271735</v>
      </c>
      <c r="AJ59" s="410">
        <f t="shared" si="194"/>
        <v>0.53678571362371397</v>
      </c>
      <c r="AK59" s="410">
        <f t="shared" si="195"/>
        <v>0.57546829941532907</v>
      </c>
      <c r="AL59" s="410">
        <f t="shared" si="196"/>
        <v>0.61365393032384075</v>
      </c>
      <c r="AM59" s="410">
        <f t="shared" si="197"/>
        <v>0.65133140248899335</v>
      </c>
      <c r="AN59" s="410">
        <f t="shared" si="198"/>
        <v>0.68849253052213188</v>
      </c>
      <c r="AO59" s="410">
        <f t="shared" si="199"/>
        <v>0.72513192220461864</v>
      </c>
      <c r="AP59" s="410">
        <f t="shared" si="200"/>
        <v>0.76124674082558041</v>
      </c>
      <c r="AQ59" s="410">
        <f t="shared" si="201"/>
        <v>0.7968364623005264</v>
      </c>
      <c r="AR59" s="410">
        <f t="shared" si="202"/>
        <v>0.83190263306814816</v>
      </c>
      <c r="AS59" s="410">
        <f t="shared" si="203"/>
        <v>0.86644863361927138</v>
      </c>
      <c r="AT59" s="410">
        <f t="shared" si="204"/>
        <v>0.90047945142565755</v>
      </c>
      <c r="AU59" s="410">
        <f t="shared" si="205"/>
        <v>0.93400146604680923</v>
      </c>
      <c r="AV59" s="410">
        <f t="shared" si="206"/>
        <v>0.96702224832219674</v>
      </c>
      <c r="AW59" s="410">
        <f t="shared" si="207"/>
        <v>0.99955037481468756</v>
      </c>
      <c r="AX59" s="410">
        <f t="shared" si="208"/>
        <v>1.0315952580581815</v>
      </c>
      <c r="AY59" s="410">
        <f t="shared" si="209"/>
        <v>1.0631669926720637</v>
      </c>
      <c r="AZ59" s="410">
        <f t="shared" si="210"/>
        <v>1.0942762170253868</v>
      </c>
      <c r="BA59" s="410">
        <f t="shared" si="211"/>
        <v>1.1249339898517594</v>
      </c>
      <c r="BB59" s="410">
        <f t="shared" si="212"/>
        <v>1.1551516810166924</v>
      </c>
      <c r="BC59" s="410">
        <f t="shared" si="213"/>
        <v>1.1849408755090309</v>
      </c>
      <c r="BD59" s="410">
        <f t="shared" si="214"/>
        <v>1.2143132896535205</v>
      </c>
      <c r="BE59" s="410">
        <f t="shared" si="215"/>
        <v>1.2432806985106624</v>
      </c>
      <c r="BF59" s="410">
        <f t="shared" si="216"/>
        <v>1.2718548734328046</v>
      </c>
      <c r="BG59" s="410">
        <f t="shared" si="217"/>
        <v>1.3000475287726165</v>
      </c>
      <c r="BH59" s="410">
        <f t="shared" si="218"/>
        <v>1.3278702767850794</v>
      </c>
      <c r="BI59" s="410">
        <f t="shared" si="219"/>
        <v>1.3553345898205145</v>
      </c>
      <c r="BJ59" s="410">
        <f t="shared" si="220"/>
        <v>1.3824517689697584</v>
      </c>
      <c r="BK59" s="410">
        <f t="shared" si="221"/>
        <v>1.4092329183895691</v>
      </c>
      <c r="BL59" s="253"/>
      <c r="BM59" s="521"/>
      <c r="BN59" s="592">
        <v>48000</v>
      </c>
      <c r="BO59" s="382">
        <f t="shared" si="222"/>
        <v>216.72855695755413</v>
      </c>
      <c r="BP59" s="382">
        <f t="shared" si="223"/>
        <v>216.96386225341161</v>
      </c>
      <c r="BQ59" s="382">
        <f t="shared" si="224"/>
        <v>217.35480406548692</v>
      </c>
      <c r="BR59" s="382">
        <f t="shared" si="225"/>
        <v>217.89955877715022</v>
      </c>
      <c r="BS59" s="382">
        <f t="shared" si="226"/>
        <v>218.59562588755159</v>
      </c>
      <c r="BT59" s="382">
        <f t="shared" si="227"/>
        <v>219.4398777628864</v>
      </c>
      <c r="BU59" s="382">
        <f t="shared" si="228"/>
        <v>220.4286198297871</v>
      </c>
      <c r="BV59" s="382">
        <f t="shared" si="229"/>
        <v>221.55765877645649</v>
      </c>
      <c r="BW59" s="382">
        <f t="shared" si="230"/>
        <v>222.82237616841766</v>
      </c>
      <c r="BX59" s="382">
        <f t="shared" si="231"/>
        <v>224.21780488786345</v>
      </c>
      <c r="BY59" s="382">
        <f t="shared" si="232"/>
        <v>225.73870595037167</v>
      </c>
      <c r="BZ59" s="382">
        <f t="shared" si="233"/>
        <v>227.3796435119512</v>
      </c>
      <c r="CA59" s="382">
        <f t="shared" si="234"/>
        <v>229.13505621899512</v>
      </c>
      <c r="CB59" s="382">
        <f t="shared" si="235"/>
        <v>230.99932343863219</v>
      </c>
      <c r="CC59" s="382">
        <f t="shared" si="236"/>
        <v>232.96682530460868</v>
      </c>
      <c r="CD59" s="382">
        <f t="shared" si="237"/>
        <v>235.03199589684314</v>
      </c>
      <c r="CE59" s="382">
        <f t="shared" si="238"/>
        <v>237.18936922054502</v>
      </c>
      <c r="CF59" s="382">
        <f t="shared" si="239"/>
        <v>239.43361794971105</v>
      </c>
      <c r="CG59" s="382">
        <f t="shared" si="240"/>
        <v>241.759585142915</v>
      </c>
      <c r="CH59" s="382">
        <f t="shared" si="241"/>
        <v>244.16230932519167</v>
      </c>
      <c r="CI59" s="382">
        <f t="shared" si="242"/>
        <v>246.63704346125658</v>
      </c>
      <c r="CJ59" s="382">
        <f t="shared" si="243"/>
        <v>249.1792684280453</v>
      </c>
      <c r="CK59" s="382">
        <f t="shared" si="244"/>
        <v>251.78470163586721</v>
      </c>
      <c r="CL59" s="382">
        <f t="shared" si="245"/>
        <v>254.44930145537495</v>
      </c>
      <c r="CM59" s="382">
        <f t="shared" si="246"/>
        <v>257.16926808982549</v>
      </c>
      <c r="CN59" s="382">
        <f t="shared" si="247"/>
        <v>259.94104149596603</v>
      </c>
      <c r="CO59" s="382">
        <f t="shared" si="248"/>
        <v>262.76129690852389</v>
      </c>
      <c r="CP59" s="382">
        <f t="shared" si="249"/>
        <v>265.62693846790097</v>
      </c>
      <c r="CQ59" s="382">
        <f t="shared" si="250"/>
        <v>268.53509139230709</v>
      </c>
      <c r="CR59" s="382">
        <f t="shared" si="251"/>
        <v>271.48309307734348</v>
      </c>
      <c r="CS59" s="382">
        <f t="shared" si="252"/>
        <v>274.46848345011517</v>
      </c>
      <c r="CT59" s="382">
        <f t="shared" si="253"/>
        <v>277.48899485281999</v>
      </c>
      <c r="CU59" s="382">
        <f t="shared" si="254"/>
        <v>280.54254168328742</v>
      </c>
      <c r="CV59" s="382">
        <f t="shared" si="255"/>
        <v>283.62720997754485</v>
      </c>
      <c r="CW59" s="382">
        <f t="shared" si="256"/>
        <v>286.74124708228879</v>
      </c>
      <c r="CX59" s="382">
        <f t="shared" si="257"/>
        <v>289.88305153294596</v>
      </c>
      <c r="CY59" s="382">
        <f t="shared" si="258"/>
        <v>293.05116322556995</v>
      </c>
      <c r="CZ59" s="382">
        <f t="shared" si="259"/>
        <v>296.24425394768889</v>
      </c>
      <c r="DA59" s="382">
        <f t="shared" si="260"/>
        <v>299.4611183139981</v>
      </c>
      <c r="DB59" s="382">
        <f t="shared" si="261"/>
        <v>302.70066513699396</v>
      </c>
      <c r="DC59" s="521"/>
      <c r="DE59" s="2"/>
      <c r="DF59" s="592">
        <v>48000</v>
      </c>
      <c r="DG59" s="382">
        <f t="shared" si="262"/>
        <v>24.422506611641293</v>
      </c>
      <c r="DH59" s="382">
        <f t="shared" si="263"/>
        <v>48.816058531914123</v>
      </c>
      <c r="DI59" s="382">
        <f t="shared" si="264"/>
        <v>73.152047943452416</v>
      </c>
      <c r="DJ59" s="382">
        <f t="shared" si="265"/>
        <v>97.402549839228655</v>
      </c>
      <c r="DK59" s="382">
        <f t="shared" si="266"/>
        <v>121.54063674285327</v>
      </c>
      <c r="DL59" s="382">
        <f t="shared" si="267"/>
        <v>145.54066319063585</v>
      </c>
      <c r="DM59" s="382">
        <f t="shared" si="268"/>
        <v>169.37851268297732</v>
      </c>
      <c r="DN59" s="382">
        <f t="shared" si="269"/>
        <v>193.03180186158153</v>
      </c>
      <c r="DO59" s="382">
        <f t="shared" si="270"/>
        <v>216.48003885749793</v>
      </c>
      <c r="DP59" s="382">
        <f t="shared" si="271"/>
        <v>239.70473491358183</v>
      </c>
      <c r="DQ59" s="382">
        <f t="shared" si="272"/>
        <v>262.68947036187797</v>
      </c>
      <c r="DR59" s="382">
        <f t="shared" si="273"/>
        <v>285.41991771854725</v>
      </c>
      <c r="DS59" s="382">
        <f t="shared" si="274"/>
        <v>307.88382597315433</v>
      </c>
      <c r="DT59" s="382">
        <f t="shared" si="275"/>
        <v>330.07097106622575</v>
      </c>
      <c r="DU59" s="382">
        <f t="shared" si="276"/>
        <v>351.97307807638504</v>
      </c>
      <c r="DV59" s="382">
        <f t="shared" si="277"/>
        <v>373.58372081293152</v>
      </c>
      <c r="DW59" s="382">
        <f t="shared" si="278"/>
        <v>394.89820438791963</v>
      </c>
      <c r="DX59" s="382">
        <f t="shared" si="279"/>
        <v>415.91343599007945</v>
      </c>
      <c r="DY59" s="382">
        <f t="shared" si="280"/>
        <v>436.62778856903566</v>
      </c>
      <c r="DZ59" s="382">
        <f t="shared" si="281"/>
        <v>457.04096152599425</v>
      </c>
      <c r="EA59" s="382">
        <f t="shared" si="282"/>
        <v>477.15384185077045</v>
      </c>
      <c r="EB59" s="382">
        <f t="shared" si="283"/>
        <v>496.96836848924664</v>
      </c>
      <c r="EC59" s="382">
        <f t="shared" si="284"/>
        <v>516.48740210229516</v>
      </c>
      <c r="ED59" s="382">
        <f t="shared" si="285"/>
        <v>535.71460180963152</v>
      </c>
      <c r="EE59" s="382">
        <f t="shared" si="286"/>
        <v>554.65431001263255</v>
      </c>
      <c r="EF59" s="382">
        <f t="shared" si="287"/>
        <v>573.31144596477748</v>
      </c>
      <c r="EG59" s="382">
        <f t="shared" si="288"/>
        <v>591.69140840689658</v>
      </c>
      <c r="EH59" s="382">
        <f t="shared" si="289"/>
        <v>609.79998730313957</v>
      </c>
      <c r="EI59" s="382">
        <f t="shared" si="290"/>
        <v>627.64328449579273</v>
      </c>
      <c r="EJ59" s="382">
        <f t="shared" si="291"/>
        <v>645.22764293536204</v>
      </c>
      <c r="EK59" s="382">
        <f t="shared" si="292"/>
        <v>662.55958402807255</v>
      </c>
      <c r="EL59" s="382">
        <f t="shared" si="293"/>
        <v>679.64575256829733</v>
      </c>
      <c r="EM59" s="382">
        <f t="shared" si="294"/>
        <v>696.49286868065485</v>
      </c>
      <c r="EN59" s="382">
        <f t="shared" si="295"/>
        <v>713.10768617879228</v>
      </c>
      <c r="EO59" s="382">
        <f t="shared" si="296"/>
        <v>729.49695674947361</v>
      </c>
      <c r="EP59" s="382">
        <f t="shared" si="297"/>
        <v>745.66739938619492</v>
      </c>
      <c r="EQ59" s="382">
        <f t="shared" si="298"/>
        <v>761.62567452234907</v>
      </c>
      <c r="ER59" s="382">
        <f t="shared" si="299"/>
        <v>777.37836234630561</v>
      </c>
      <c r="ES59" s="382">
        <f t="shared" si="300"/>
        <v>792.93194481724538</v>
      </c>
      <c r="ET59" s="382">
        <f t="shared" si="301"/>
        <v>808.29279093899981</v>
      </c>
      <c r="EU59" s="521"/>
      <c r="EV59" s="522"/>
      <c r="EW59" s="537">
        <f t="shared" si="302"/>
        <v>480</v>
      </c>
      <c r="EX59" s="601">
        <v>48000</v>
      </c>
      <c r="EY59" s="382">
        <f t="shared" si="303"/>
        <v>241.57855695755416</v>
      </c>
      <c r="EZ59" s="382">
        <f t="shared" si="304"/>
        <v>251.81386225341163</v>
      </c>
      <c r="FA59" s="382">
        <f t="shared" si="305"/>
        <v>262.20480406548694</v>
      </c>
      <c r="FB59" s="382">
        <f t="shared" si="306"/>
        <v>272.74955877715024</v>
      </c>
      <c r="FC59" s="382">
        <f t="shared" si="307"/>
        <v>283.44562588755161</v>
      </c>
      <c r="FD59" s="382">
        <f t="shared" si="308"/>
        <v>294.28987776288642</v>
      </c>
      <c r="FE59" s="382">
        <f t="shared" si="309"/>
        <v>305.27861982978709</v>
      </c>
      <c r="FF59" s="382">
        <f t="shared" si="310"/>
        <v>316.40765877645651</v>
      </c>
      <c r="FG59" s="382">
        <f t="shared" si="311"/>
        <v>327.67237616841771</v>
      </c>
      <c r="FH59" s="382">
        <f t="shared" si="312"/>
        <v>339.06780488786347</v>
      </c>
      <c r="FI59" s="382">
        <f t="shared" si="313"/>
        <v>350.58870595037172</v>
      </c>
      <c r="FJ59" s="382">
        <f t="shared" si="314"/>
        <v>362.22964351195122</v>
      </c>
      <c r="FK59" s="382">
        <f t="shared" si="315"/>
        <v>373.98505621899517</v>
      </c>
      <c r="FL59" s="382">
        <f t="shared" si="316"/>
        <v>385.84932343863221</v>
      </c>
      <c r="FM59" s="382">
        <f t="shared" si="317"/>
        <v>397.8168253046087</v>
      </c>
      <c r="FN59" s="382">
        <f t="shared" si="318"/>
        <v>409.88199589684314</v>
      </c>
      <c r="FO59" s="382">
        <f t="shared" si="319"/>
        <v>422.03936922054504</v>
      </c>
      <c r="FP59" s="382">
        <f t="shared" si="320"/>
        <v>434.28361794971107</v>
      </c>
      <c r="FQ59" s="382">
        <f t="shared" si="321"/>
        <v>446.60958514291502</v>
      </c>
      <c r="FR59" s="382">
        <f t="shared" si="322"/>
        <v>459.01230932519172</v>
      </c>
      <c r="FS59" s="382">
        <f t="shared" si="323"/>
        <v>471.48704346125658</v>
      </c>
      <c r="FT59" s="382">
        <f t="shared" si="324"/>
        <v>484.02926842804533</v>
      </c>
      <c r="FU59" s="382">
        <f t="shared" si="325"/>
        <v>496.63470163586726</v>
      </c>
      <c r="FV59" s="382">
        <f t="shared" si="326"/>
        <v>509.29930145537497</v>
      </c>
      <c r="FW59" s="382">
        <f t="shared" si="327"/>
        <v>522.01926808982557</v>
      </c>
      <c r="FX59" s="382">
        <f t="shared" si="328"/>
        <v>534.79104149596606</v>
      </c>
      <c r="FY59" s="382">
        <f t="shared" si="329"/>
        <v>547.61129690852385</v>
      </c>
      <c r="FZ59" s="382">
        <f t="shared" si="330"/>
        <v>560.47693846790094</v>
      </c>
      <c r="GA59" s="382">
        <f t="shared" si="331"/>
        <v>573.38509139230712</v>
      </c>
      <c r="GB59" s="382">
        <f t="shared" si="332"/>
        <v>586.33309307734351</v>
      </c>
      <c r="GC59" s="382">
        <f t="shared" si="333"/>
        <v>599.3184834501152</v>
      </c>
      <c r="GD59" s="382">
        <f t="shared" si="334"/>
        <v>612.33899485281995</v>
      </c>
      <c r="GE59" s="382">
        <f t="shared" si="335"/>
        <v>625.39254168328739</v>
      </c>
      <c r="GF59" s="382">
        <f t="shared" si="336"/>
        <v>638.47720997754482</v>
      </c>
      <c r="GG59" s="382">
        <f t="shared" si="337"/>
        <v>651.59124708228887</v>
      </c>
      <c r="GH59" s="382">
        <f t="shared" si="338"/>
        <v>664.73305153294598</v>
      </c>
      <c r="GI59" s="382">
        <f t="shared" si="339"/>
        <v>677.90116322556992</v>
      </c>
      <c r="GJ59" s="382">
        <f t="shared" si="340"/>
        <v>691.09425394768891</v>
      </c>
      <c r="GK59" s="382">
        <f t="shared" si="341"/>
        <v>704.31111831399812</v>
      </c>
      <c r="GL59" s="382">
        <f t="shared" si="342"/>
        <v>717.55066513699398</v>
      </c>
      <c r="GM59" s="511"/>
      <c r="GN59" s="2"/>
      <c r="GO59" s="592">
        <v>48000</v>
      </c>
      <c r="GP59" s="477">
        <f t="shared" si="343"/>
        <v>8.8916364646372017</v>
      </c>
      <c r="GQ59" s="477">
        <f t="shared" si="344"/>
        <v>4.1584226548889669</v>
      </c>
      <c r="GR59" s="477">
        <f t="shared" si="345"/>
        <v>2.5843809084904228</v>
      </c>
      <c r="GS59" s="477">
        <f t="shared" si="346"/>
        <v>1.8002301708461126</v>
      </c>
      <c r="GT59" s="477">
        <f t="shared" si="347"/>
        <v>1.3321058164870816</v>
      </c>
      <c r="GU59" s="477">
        <f t="shared" si="348"/>
        <v>1.0220457383611892</v>
      </c>
      <c r="GV59" s="477">
        <f t="shared" si="349"/>
        <v>0.8023456163012338</v>
      </c>
      <c r="GW59" s="477">
        <f t="shared" si="350"/>
        <v>0.63914782810422532</v>
      </c>
      <c r="GX59" s="477">
        <f t="shared" si="351"/>
        <v>0.51363782960199045</v>
      </c>
      <c r="GY59" s="477">
        <f t="shared" si="352"/>
        <v>0.41452276697873297</v>
      </c>
      <c r="GZ59" s="477">
        <f t="shared" si="353"/>
        <v>0.33461271008466681</v>
      </c>
      <c r="HA59" s="477">
        <f t="shared" si="354"/>
        <v>0.26911130241844611</v>
      </c>
      <c r="HB59" s="477">
        <f t="shared" si="355"/>
        <v>0.21469536451584981</v>
      </c>
      <c r="HC59" s="477">
        <f t="shared" si="356"/>
        <v>0.16898896680379397</v>
      </c>
      <c r="HD59" s="477">
        <f t="shared" si="357"/>
        <v>0.13024787997641873</v>
      </c>
      <c r="HE59" s="477">
        <f t="shared" si="358"/>
        <v>9.716235762341377E-2</v>
      </c>
      <c r="HF59" s="477">
        <f t="shared" si="359"/>
        <v>6.8729522016169706E-2</v>
      </c>
      <c r="HG59" s="477">
        <f t="shared" si="360"/>
        <v>4.416828207509458E-2</v>
      </c>
      <c r="HH59" s="477">
        <f t="shared" si="361"/>
        <v>2.286111153527997E-2</v>
      </c>
      <c r="HI59" s="477">
        <f t="shared" si="362"/>
        <v>4.3132847275120078E-3</v>
      </c>
      <c r="HJ59" s="477">
        <f t="shared" si="363"/>
        <v>1.1876250157671703E-2</v>
      </c>
      <c r="HK59" s="477">
        <f t="shared" si="364"/>
        <v>2.6036063624200845E-2</v>
      </c>
      <c r="HL59" s="477">
        <f t="shared" si="365"/>
        <v>3.8437918109173727E-2</v>
      </c>
      <c r="HM59" s="477">
        <f t="shared" si="366"/>
        <v>4.9308531567043852E-2</v>
      </c>
      <c r="HN59" s="477">
        <f t="shared" si="367"/>
        <v>5.8838525787465165E-2</v>
      </c>
      <c r="HO59" s="477">
        <f t="shared" si="368"/>
        <v>6.7189316975851898E-2</v>
      </c>
      <c r="HP59" s="477">
        <f t="shared" si="369"/>
        <v>7.4498481593735691E-2</v>
      </c>
      <c r="HQ59" s="477">
        <f t="shared" si="370"/>
        <v>8.0883978127601217E-2</v>
      </c>
      <c r="HR59" s="477">
        <f t="shared" si="371"/>
        <v>8.6447500425457541E-2</v>
      </c>
      <c r="HS59" s="477">
        <f t="shared" si="372"/>
        <v>9.127716473845883E-2</v>
      </c>
      <c r="HT59" s="477">
        <f t="shared" si="373"/>
        <v>9.5449680455120908E-2</v>
      </c>
      <c r="HU59" s="477">
        <f t="shared" si="374"/>
        <v>9.9032117042052351E-2</v>
      </c>
      <c r="HV59" s="477">
        <f t="shared" si="375"/>
        <v>0.10208335245707632</v>
      </c>
      <c r="HW59" s="477">
        <f t="shared" si="376"/>
        <v>0.10465526826832702</v>
      </c>
      <c r="HX59" s="477">
        <f t="shared" si="377"/>
        <v>0.10679374183316763</v>
      </c>
      <c r="HY59" s="477">
        <f t="shared" si="378"/>
        <v>0.10853947473078616</v>
      </c>
      <c r="HZ59" s="477">
        <f t="shared" si="379"/>
        <v>0.10992868819618863</v>
      </c>
      <c r="IA59" s="477">
        <f t="shared" si="380"/>
        <v>0.11099370985602369</v>
      </c>
      <c r="IB59" s="477">
        <f t="shared" si="381"/>
        <v>0.11176347110554682</v>
      </c>
      <c r="IC59" s="477">
        <f t="shared" si="382"/>
        <v>0.11226393061923765</v>
      </c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  <c r="IW59" s="90"/>
      <c r="IX59" s="90"/>
      <c r="IY59" s="90"/>
      <c r="IZ59" s="90"/>
      <c r="JA59" s="90"/>
      <c r="JB59" s="90"/>
      <c r="JC59" s="90"/>
      <c r="JD59" s="90"/>
      <c r="JE59" s="90"/>
      <c r="JF59" s="90"/>
      <c r="JG59" s="90"/>
      <c r="JH59" s="90"/>
      <c r="JI59" s="90"/>
      <c r="JJ59" s="90"/>
      <c r="JK59" s="90"/>
      <c r="JL59" s="90"/>
      <c r="JM59" s="90"/>
      <c r="JN59" s="90"/>
      <c r="JO59" s="90"/>
      <c r="JP59" s="90"/>
      <c r="JQ59" s="90"/>
      <c r="JR59" s="90"/>
      <c r="JS59" s="90"/>
      <c r="JT59" s="90"/>
      <c r="JU59" s="90"/>
      <c r="JV59" s="90"/>
      <c r="JW59" s="90"/>
      <c r="JX59" s="90"/>
      <c r="JY59" s="90"/>
      <c r="JZ59" s="90"/>
      <c r="KA59" s="90"/>
      <c r="KB59" s="90"/>
      <c r="KC59" s="90"/>
      <c r="KD59" s="90"/>
      <c r="KE59" s="90"/>
      <c r="KF59" s="90"/>
      <c r="KG59" s="90"/>
      <c r="KH59" s="90"/>
      <c r="KI59" s="90"/>
      <c r="KJ59" s="90"/>
      <c r="KK59" s="90"/>
      <c r="KL59" s="90"/>
      <c r="KM59" s="90"/>
      <c r="KN59" s="90"/>
      <c r="KO59" s="90"/>
      <c r="KP59" s="90"/>
      <c r="KQ59" s="90"/>
      <c r="KR59" s="90"/>
      <c r="KS59" s="90"/>
      <c r="KT59" s="90"/>
      <c r="KU59" s="90"/>
      <c r="KV59" s="90"/>
      <c r="KW59" s="90"/>
      <c r="KX59" s="90"/>
      <c r="KY59" s="90"/>
    </row>
    <row r="60" spans="1:311">
      <c r="I60" s="384"/>
      <c r="J60" s="252"/>
      <c r="K60" s="499">
        <v>48000</v>
      </c>
      <c r="L60" s="382">
        <f t="shared" si="170"/>
        <v>14.6304</v>
      </c>
      <c r="M60" s="502">
        <v>480</v>
      </c>
      <c r="N60" s="493">
        <f t="shared" si="383"/>
        <v>127.67401939644738</v>
      </c>
      <c r="O60" s="263">
        <f t="shared" si="384"/>
        <v>0.20529659555829255</v>
      </c>
      <c r="P60" s="383">
        <f t="shared" si="387"/>
        <v>-56.500002288000502</v>
      </c>
      <c r="Q60" s="383">
        <f t="shared" si="385"/>
        <v>216.64999771199948</v>
      </c>
      <c r="R60" s="382">
        <f t="shared" si="178"/>
        <v>573.56933718429855</v>
      </c>
      <c r="S60" s="263">
        <f t="shared" si="386"/>
        <v>0.12600446029750542</v>
      </c>
      <c r="T60" s="492">
        <f>O60/Konstanten!$C$22</f>
        <v>0.16758905759860615</v>
      </c>
      <c r="U60" s="492">
        <f t="shared" si="179"/>
        <v>0.75186533996876448</v>
      </c>
      <c r="V60" s="492"/>
      <c r="W60" s="592">
        <v>49000</v>
      </c>
      <c r="X60" s="410">
        <f t="shared" si="182"/>
        <v>4.3615043458893762E-2</v>
      </c>
      <c r="Y60" s="410">
        <f t="shared" si="183"/>
        <v>8.7175472585441297E-2</v>
      </c>
      <c r="Z60" s="410">
        <f t="shared" si="184"/>
        <v>0.1306273597226324</v>
      </c>
      <c r="AA60" s="410">
        <f t="shared" si="185"/>
        <v>0.17391812781705099</v>
      </c>
      <c r="AB60" s="410">
        <f t="shared" si="186"/>
        <v>0.21699717029351515</v>
      </c>
      <c r="AC60" s="410">
        <f t="shared" si="187"/>
        <v>0.25981640830546687</v>
      </c>
      <c r="AD60" s="410">
        <f t="shared" si="188"/>
        <v>0.302330770543427</v>
      </c>
      <c r="AE60" s="410">
        <f t="shared" si="189"/>
        <v>0.344498585200124</v>
      </c>
      <c r="AF60" s="410">
        <f t="shared" si="190"/>
        <v>0.38628187836953387</v>
      </c>
      <c r="AG60" s="410">
        <f t="shared" si="191"/>
        <v>0.42764657772099401</v>
      </c>
      <c r="AH60" s="410">
        <f t="shared" si="192"/>
        <v>0.46856262441002289</v>
      </c>
      <c r="AI60" s="410">
        <f t="shared" si="193"/>
        <v>0.50900399962666576</v>
      </c>
      <c r="AJ60" s="410">
        <f t="shared" si="194"/>
        <v>0.54894867479572773</v>
      </c>
      <c r="AK60" s="410">
        <f t="shared" si="195"/>
        <v>0.58837849618592242</v>
      </c>
      <c r="AL60" s="410">
        <f t="shared" si="196"/>
        <v>0.62727901559161592</v>
      </c>
      <c r="AM60" s="410">
        <f t="shared" si="197"/>
        <v>0.66563927891837338</v>
      </c>
      <c r="AN60" s="410">
        <f t="shared" si="198"/>
        <v>0.70345158406723929</v>
      </c>
      <c r="AO60" s="410">
        <f t="shared" si="199"/>
        <v>0.74071121862449496</v>
      </c>
      <c r="AP60" s="410">
        <f t="shared" si="200"/>
        <v>0.77741618667319035</v>
      </c>
      <c r="AQ60" s="410">
        <f t="shared" si="201"/>
        <v>0.81356693268632374</v>
      </c>
      <c r="AR60" s="410">
        <f t="shared" si="202"/>
        <v>0.84916606905189973</v>
      </c>
      <c r="AS60" s="410">
        <f t="shared" si="203"/>
        <v>0.88421811240593795</v>
      </c>
      <c r="AT60" s="410">
        <f t="shared" si="204"/>
        <v>0.91872923267236439</v>
      </c>
      <c r="AU60" s="410">
        <f t="shared" si="205"/>
        <v>0.95270701756909615</v>
      </c>
      <c r="AV60" s="410">
        <f t="shared" si="206"/>
        <v>0.9861602543571677</v>
      </c>
      <c r="AW60" s="410">
        <f t="shared" si="207"/>
        <v>1.0190987297905654</v>
      </c>
      <c r="AX60" s="410">
        <f t="shared" si="208"/>
        <v>1.0515330485628058</v>
      </c>
      <c r="AY60" s="410">
        <f t="shared" si="209"/>
        <v>1.0834744700303947</v>
      </c>
      <c r="AZ60" s="410">
        <f t="shared" si="210"/>
        <v>1.1149347626059527</v>
      </c>
      <c r="BA60" s="410">
        <f t="shared" si="211"/>
        <v>1.1459260749374569</v>
      </c>
      <c r="BB60" s="410">
        <f t="shared" si="212"/>
        <v>1.1764608228055418</v>
      </c>
      <c r="BC60" s="410">
        <f t="shared" si="213"/>
        <v>1.2065515905612756</v>
      </c>
      <c r="BD60" s="410">
        <f t="shared" si="214"/>
        <v>1.2362110458760691</v>
      </c>
      <c r="BE60" s="410">
        <f t="shared" si="215"/>
        <v>1.2654518665696646</v>
      </c>
      <c r="BF60" s="410">
        <f t="shared" si="216"/>
        <v>1.2942866783099873</v>
      </c>
      <c r="BG60" s="410">
        <f t="shared" si="217"/>
        <v>1.3227280020298404</v>
      </c>
      <c r="BH60" s="410">
        <f t="shared" si="218"/>
        <v>1.3507882099727304</v>
      </c>
      <c r="BI60" s="410">
        <f t="shared" si="219"/>
        <v>1.3784794893567924</v>
      </c>
      <c r="BJ60" s="410">
        <f t="shared" si="220"/>
        <v>1.4058138127274831</v>
      </c>
      <c r="BK60" s="410">
        <f t="shared" si="221"/>
        <v>1.4328029141526191</v>
      </c>
      <c r="BL60" s="253"/>
      <c r="BM60" s="521"/>
      <c r="BN60" s="592">
        <v>49000</v>
      </c>
      <c r="BO60" s="382">
        <f t="shared" si="222"/>
        <v>216.73242315757886</v>
      </c>
      <c r="BP60" s="382">
        <f t="shared" si="223"/>
        <v>216.97928677419998</v>
      </c>
      <c r="BQ60" s="382">
        <f t="shared" si="224"/>
        <v>217.38935946718544</v>
      </c>
      <c r="BR60" s="382">
        <f t="shared" si="225"/>
        <v>217.96062253105441</v>
      </c>
      <c r="BS60" s="382">
        <f t="shared" si="226"/>
        <v>218.69031084754607</v>
      </c>
      <c r="BT60" s="382">
        <f t="shared" si="227"/>
        <v>219.57497052696192</v>
      </c>
      <c r="BU60" s="382">
        <f t="shared" si="228"/>
        <v>220.61052843261021</v>
      </c>
      <c r="BV60" s="382">
        <f t="shared" si="229"/>
        <v>221.79237065231959</v>
      </c>
      <c r="BW60" s="382">
        <f t="shared" si="230"/>
        <v>223.11542681221087</v>
      </c>
      <c r="BX60" s="382">
        <f t="shared" si="231"/>
        <v>224.57425715857545</v>
      </c>
      <c r="BY60" s="382">
        <f t="shared" si="232"/>
        <v>226.16313953816331</v>
      </c>
      <c r="BZ60" s="382">
        <f t="shared" si="233"/>
        <v>227.87615374742751</v>
      </c>
      <c r="CA60" s="382">
        <f t="shared" si="234"/>
        <v>229.70726115287832</v>
      </c>
      <c r="CB60" s="382">
        <f t="shared" si="235"/>
        <v>231.65037796294098</v>
      </c>
      <c r="CC60" s="382">
        <f t="shared" si="236"/>
        <v>233.69944101613422</v>
      </c>
      <c r="CD60" s="382">
        <f t="shared" si="237"/>
        <v>235.84846540810466</v>
      </c>
      <c r="CE60" s="382">
        <f t="shared" si="238"/>
        <v>238.09159368727902</v>
      </c>
      <c r="CF60" s="382">
        <f t="shared" si="239"/>
        <v>240.42313669107241</v>
      </c>
      <c r="CG60" s="382">
        <f t="shared" si="240"/>
        <v>242.83760636541032</v>
      </c>
      <c r="CH60" s="382">
        <f t="shared" si="241"/>
        <v>245.32974111023225</v>
      </c>
      <c r="CI60" s="382">
        <f t="shared" si="242"/>
        <v>247.89452432791481</v>
      </c>
      <c r="CJ60" s="382">
        <f t="shared" si="243"/>
        <v>250.52719692861882</v>
      </c>
      <c r="CK60" s="382">
        <f t="shared" si="244"/>
        <v>253.22326457630533</v>
      </c>
      <c r="CL60" s="382">
        <f t="shared" si="245"/>
        <v>255.9785004518881</v>
      </c>
      <c r="CM60" s="382">
        <f t="shared" si="246"/>
        <v>258.78894427535135</v>
      </c>
      <c r="CN60" s="382">
        <f t="shared" si="247"/>
        <v>261.65089827531534</v>
      </c>
      <c r="CO60" s="382">
        <f t="shared" si="248"/>
        <v>264.56092072970449</v>
      </c>
      <c r="CP60" s="382">
        <f t="shared" si="249"/>
        <v>267.51581763072221</v>
      </c>
      <c r="CQ60" s="382">
        <f t="shared" si="250"/>
        <v>270.51263295566162</v>
      </c>
      <c r="CR60" s="382">
        <f t="shared" si="251"/>
        <v>273.54863795547391</v>
      </c>
      <c r="CS60" s="382">
        <f t="shared" si="252"/>
        <v>276.6213198076008</v>
      </c>
      <c r="CT60" s="382">
        <f t="shared" si="253"/>
        <v>279.72836991976243</v>
      </c>
      <c r="CU60" s="382">
        <f t="shared" si="254"/>
        <v>282.86767211784723</v>
      </c>
      <c r="CV60" s="382">
        <f t="shared" si="255"/>
        <v>286.03729090399253</v>
      </c>
      <c r="CW60" s="382">
        <f t="shared" si="256"/>
        <v>289.23545993028267</v>
      </c>
      <c r="CX60" s="382">
        <f t="shared" si="257"/>
        <v>292.46057079882053</v>
      </c>
      <c r="CY60" s="382">
        <f t="shared" si="258"/>
        <v>295.71116226981292</v>
      </c>
      <c r="CZ60" s="382">
        <f t="shared" si="259"/>
        <v>298.98590993514227</v>
      </c>
      <c r="DA60" s="382">
        <f t="shared" si="260"/>
        <v>302.28361639511843</v>
      </c>
      <c r="DB60" s="382">
        <f t="shared" si="261"/>
        <v>305.60320196012873</v>
      </c>
      <c r="DC60" s="521"/>
      <c r="DE60" s="2"/>
      <c r="DF60" s="592">
        <v>49000</v>
      </c>
      <c r="DG60" s="382">
        <f t="shared" si="262"/>
        <v>25.016251567982071</v>
      </c>
      <c r="DH60" s="382">
        <f t="shared" si="263"/>
        <v>50.001178029559554</v>
      </c>
      <c r="DI60" s="382">
        <f t="shared" si="264"/>
        <v>74.923848134245205</v>
      </c>
      <c r="DJ60" s="382">
        <f t="shared" si="265"/>
        <v>99.754105296360052</v>
      </c>
      <c r="DK60" s="382">
        <f t="shared" si="266"/>
        <v>124.46292313611984</v>
      </c>
      <c r="DL60" s="382">
        <f t="shared" si="267"/>
        <v>149.02272510137172</v>
      </c>
      <c r="DM60" s="382">
        <f t="shared" si="268"/>
        <v>173.40765967101169</v>
      </c>
      <c r="DN60" s="382">
        <f t="shared" si="269"/>
        <v>197.59382517416373</v>
      </c>
      <c r="DO60" s="382">
        <f t="shared" si="270"/>
        <v>221.55944094271936</v>
      </c>
      <c r="DP60" s="382">
        <f t="shared" si="271"/>
        <v>245.28496413256414</v>
      </c>
      <c r="DQ60" s="382">
        <f t="shared" si="272"/>
        <v>268.75315391219226</v>
      </c>
      <c r="DR60" s="382">
        <f t="shared" si="273"/>
        <v>291.94908669002365</v>
      </c>
      <c r="DS60" s="382">
        <f t="shared" si="274"/>
        <v>314.86012755078463</v>
      </c>
      <c r="DT60" s="382">
        <f t="shared" si="275"/>
        <v>337.47586407085385</v>
      </c>
      <c r="DU60" s="382">
        <f t="shared" si="276"/>
        <v>359.78800920250239</v>
      </c>
      <c r="DV60" s="382">
        <f t="shared" si="277"/>
        <v>381.79028001304584</v>
      </c>
      <c r="DW60" s="382">
        <f t="shared" si="278"/>
        <v>403.47825881469129</v>
      </c>
      <c r="DX60" s="382">
        <f t="shared" si="279"/>
        <v>424.84924271142563</v>
      </c>
      <c r="DY60" s="382">
        <f t="shared" si="280"/>
        <v>445.90208690648672</v>
      </c>
      <c r="DZ60" s="382">
        <f t="shared" si="281"/>
        <v>466.63704633595756</v>
      </c>
      <c r="EA60" s="382">
        <f t="shared" si="282"/>
        <v>487.05561938549442</v>
      </c>
      <c r="EB60" s="382">
        <f t="shared" si="283"/>
        <v>507.16039665902542</v>
      </c>
      <c r="EC60" s="382">
        <f t="shared" si="284"/>
        <v>526.95491703572725</v>
      </c>
      <c r="ED60" s="382">
        <f t="shared" si="285"/>
        <v>546.44353259793638</v>
      </c>
      <c r="EE60" s="382">
        <f t="shared" si="286"/>
        <v>565.63128344913991</v>
      </c>
      <c r="EF60" s="382">
        <f t="shared" si="287"/>
        <v>584.52378297133509</v>
      </c>
      <c r="EG60" s="382">
        <f t="shared" si="288"/>
        <v>603.1271136915534</v>
      </c>
      <c r="EH60" s="382">
        <f t="shared" si="289"/>
        <v>621.44773363144259</v>
      </c>
      <c r="EI60" s="382">
        <f t="shared" si="290"/>
        <v>639.49239279162953</v>
      </c>
      <c r="EJ60" s="382">
        <f t="shared" si="291"/>
        <v>657.26805926408201</v>
      </c>
      <c r="EK60" s="382">
        <f t="shared" si="292"/>
        <v>674.78185435986904</v>
      </c>
      <c r="EL60" s="382">
        <f t="shared" si="293"/>
        <v>692.04099607689204</v>
      </c>
      <c r="EM60" s="382">
        <f t="shared" si="294"/>
        <v>709.05275020304543</v>
      </c>
      <c r="EN60" s="382">
        <f t="shared" si="295"/>
        <v>725.82438834699587</v>
      </c>
      <c r="EO60" s="382">
        <f t="shared" si="296"/>
        <v>742.36315220472682</v>
      </c>
      <c r="EP60" s="382">
        <f t="shared" si="297"/>
        <v>758.67622339936702</v>
      </c>
      <c r="EQ60" s="382">
        <f t="shared" si="298"/>
        <v>774.77069827042408</v>
      </c>
      <c r="ER60" s="382">
        <f t="shared" si="299"/>
        <v>790.65356703252576</v>
      </c>
      <c r="ES60" s="382">
        <f t="shared" si="300"/>
        <v>806.33169677063404</v>
      </c>
      <c r="ET60" s="382">
        <f t="shared" si="301"/>
        <v>821.81181778624909</v>
      </c>
      <c r="EU60" s="521"/>
      <c r="EV60" s="522"/>
      <c r="EW60" s="537">
        <f t="shared" si="302"/>
        <v>490</v>
      </c>
      <c r="EX60" s="601">
        <v>49000</v>
      </c>
      <c r="EY60" s="382">
        <f t="shared" si="303"/>
        <v>247.58242315757889</v>
      </c>
      <c r="EZ60" s="382">
        <f t="shared" si="304"/>
        <v>257.8292867742</v>
      </c>
      <c r="FA60" s="382">
        <f t="shared" si="305"/>
        <v>268.23935946718547</v>
      </c>
      <c r="FB60" s="382">
        <f t="shared" si="306"/>
        <v>278.81062253105443</v>
      </c>
      <c r="FC60" s="382">
        <f t="shared" si="307"/>
        <v>289.5403108475461</v>
      </c>
      <c r="FD60" s="382">
        <f t="shared" si="308"/>
        <v>300.42497052696194</v>
      </c>
      <c r="FE60" s="382">
        <f t="shared" si="309"/>
        <v>311.4605284326102</v>
      </c>
      <c r="FF60" s="382">
        <f t="shared" si="310"/>
        <v>322.64237065231964</v>
      </c>
      <c r="FG60" s="382">
        <f t="shared" si="311"/>
        <v>333.96542681221092</v>
      </c>
      <c r="FH60" s="382">
        <f t="shared" si="312"/>
        <v>345.42425715857547</v>
      </c>
      <c r="FI60" s="382">
        <f t="shared" si="313"/>
        <v>357.01313953816333</v>
      </c>
      <c r="FJ60" s="382">
        <f t="shared" si="314"/>
        <v>368.72615374742753</v>
      </c>
      <c r="FK60" s="382">
        <f t="shared" si="315"/>
        <v>380.55726115287837</v>
      </c>
      <c r="FL60" s="382">
        <f t="shared" si="316"/>
        <v>392.500377962941</v>
      </c>
      <c r="FM60" s="382">
        <f t="shared" si="317"/>
        <v>404.54944101613421</v>
      </c>
      <c r="FN60" s="382">
        <f t="shared" si="318"/>
        <v>416.69846540810465</v>
      </c>
      <c r="FO60" s="382">
        <f t="shared" si="319"/>
        <v>428.94159368727901</v>
      </c>
      <c r="FP60" s="382">
        <f t="shared" si="320"/>
        <v>441.27313669107241</v>
      </c>
      <c r="FQ60" s="382">
        <f t="shared" si="321"/>
        <v>453.68760636541037</v>
      </c>
      <c r="FR60" s="382">
        <f t="shared" si="322"/>
        <v>466.17974111023227</v>
      </c>
      <c r="FS60" s="382">
        <f t="shared" si="323"/>
        <v>478.74452432791486</v>
      </c>
      <c r="FT60" s="382">
        <f t="shared" si="324"/>
        <v>491.37719692861884</v>
      </c>
      <c r="FU60" s="382">
        <f t="shared" si="325"/>
        <v>504.07326457630535</v>
      </c>
      <c r="FV60" s="382">
        <f t="shared" si="326"/>
        <v>516.82850045188809</v>
      </c>
      <c r="FW60" s="382">
        <f t="shared" si="327"/>
        <v>529.63894427535138</v>
      </c>
      <c r="FX60" s="382">
        <f t="shared" si="328"/>
        <v>542.50089827531542</v>
      </c>
      <c r="FY60" s="382">
        <f t="shared" si="329"/>
        <v>555.41092072970446</v>
      </c>
      <c r="FZ60" s="382">
        <f t="shared" si="330"/>
        <v>568.36581763072218</v>
      </c>
      <c r="GA60" s="382">
        <f t="shared" si="331"/>
        <v>581.36263295566164</v>
      </c>
      <c r="GB60" s="382">
        <f t="shared" si="332"/>
        <v>594.39863795547399</v>
      </c>
      <c r="GC60" s="382">
        <f t="shared" si="333"/>
        <v>607.47131980760082</v>
      </c>
      <c r="GD60" s="382">
        <f t="shared" si="334"/>
        <v>620.57836991976251</v>
      </c>
      <c r="GE60" s="382">
        <f t="shared" si="335"/>
        <v>633.71767211784731</v>
      </c>
      <c r="GF60" s="382">
        <f t="shared" si="336"/>
        <v>646.88729090399261</v>
      </c>
      <c r="GG60" s="382">
        <f t="shared" si="337"/>
        <v>660.0854599302827</v>
      </c>
      <c r="GH60" s="382">
        <f t="shared" si="338"/>
        <v>673.31057079882055</v>
      </c>
      <c r="GI60" s="382">
        <f t="shared" si="339"/>
        <v>686.56116226981294</v>
      </c>
      <c r="GJ60" s="382">
        <f t="shared" si="340"/>
        <v>699.83590993514235</v>
      </c>
      <c r="GK60" s="382">
        <f t="shared" si="341"/>
        <v>713.13361639511845</v>
      </c>
      <c r="GL60" s="382">
        <f t="shared" si="342"/>
        <v>726.45320196012881</v>
      </c>
      <c r="GM60" s="511"/>
      <c r="GN60" s="2"/>
      <c r="GO60" s="592">
        <v>49000</v>
      </c>
      <c r="GP60" s="477">
        <f t="shared" si="343"/>
        <v>8.8968633444051211</v>
      </c>
      <c r="GQ60" s="477">
        <f t="shared" si="344"/>
        <v>4.1564642461379053</v>
      </c>
      <c r="GR60" s="477">
        <f t="shared" si="345"/>
        <v>2.5801599376818736</v>
      </c>
      <c r="GS60" s="477">
        <f t="shared" si="346"/>
        <v>1.7949789304684187</v>
      </c>
      <c r="GT60" s="477">
        <f t="shared" si="347"/>
        <v>1.3263177784350129</v>
      </c>
      <c r="GU60" s="477">
        <f t="shared" si="348"/>
        <v>1.0159674997393844</v>
      </c>
      <c r="GV60" s="477">
        <f t="shared" si="349"/>
        <v>0.79611747845228908</v>
      </c>
      <c r="GW60" s="477">
        <f t="shared" si="350"/>
        <v>0.63285654482337828</v>
      </c>
      <c r="GX60" s="477">
        <f t="shared" si="351"/>
        <v>0.50734008621439119</v>
      </c>
      <c r="GY60" s="477">
        <f t="shared" si="352"/>
        <v>0.40825695688338687</v>
      </c>
      <c r="GZ60" s="477">
        <f t="shared" si="353"/>
        <v>0.32840539484350612</v>
      </c>
      <c r="HA60" s="477">
        <f t="shared" si="354"/>
        <v>0.26298101469631169</v>
      </c>
      <c r="HB60" s="477">
        <f t="shared" si="355"/>
        <v>0.20865497995295476</v>
      </c>
      <c r="HC60" s="477">
        <f t="shared" si="356"/>
        <v>0.16304725685666999</v>
      </c>
      <c r="HD60" s="477">
        <f t="shared" si="357"/>
        <v>0.12441057141634305</v>
      </c>
      <c r="HE60" s="477">
        <f t="shared" si="358"/>
        <v>9.1432881407735131E-2</v>
      </c>
      <c r="HF60" s="477">
        <f t="shared" si="359"/>
        <v>6.3109558734074131E-2</v>
      </c>
      <c r="HG60" s="477">
        <f t="shared" si="360"/>
        <v>3.8658169365744954E-2</v>
      </c>
      <c r="HH60" s="477">
        <f t="shared" si="361"/>
        <v>1.7460154790790237E-2</v>
      </c>
      <c r="HI60" s="477">
        <f t="shared" si="362"/>
        <v>9.8000197223101194E-4</v>
      </c>
      <c r="HJ60" s="477">
        <f t="shared" si="363"/>
        <v>1.7063954765711275E-2</v>
      </c>
      <c r="HK60" s="477">
        <f t="shared" si="364"/>
        <v>3.11207259762003E-2</v>
      </c>
      <c r="HL60" s="477">
        <f t="shared" si="365"/>
        <v>4.3422410000722202E-2</v>
      </c>
      <c r="HM60" s="477">
        <f t="shared" si="366"/>
        <v>5.4195960569339403E-2</v>
      </c>
      <c r="HN60" s="477">
        <f t="shared" si="367"/>
        <v>6.3632157956880181E-2</v>
      </c>
      <c r="HO60" s="477">
        <f t="shared" si="368"/>
        <v>7.1892514762022033E-2</v>
      </c>
      <c r="HP60" s="477">
        <f t="shared" si="369"/>
        <v>7.9114654073157112E-2</v>
      </c>
      <c r="HQ60" s="477">
        <f t="shared" si="370"/>
        <v>8.5416541292274328E-2</v>
      </c>
      <c r="HR60" s="477">
        <f t="shared" si="371"/>
        <v>9.0899845707638829E-2</v>
      </c>
      <c r="HS60" s="477">
        <f t="shared" si="372"/>
        <v>9.5652634298098282E-2</v>
      </c>
      <c r="HT60" s="477">
        <f t="shared" si="373"/>
        <v>9.9751548026024317E-2</v>
      </c>
      <c r="HU60" s="477">
        <f t="shared" si="374"/>
        <v>0.10326357334644</v>
      </c>
      <c r="HV60" s="477">
        <f t="shared" si="375"/>
        <v>0.10624749436995351</v>
      </c>
      <c r="HW60" s="477">
        <f t="shared" si="376"/>
        <v>0.10875509105277639</v>
      </c>
      <c r="HX60" s="477">
        <f t="shared" si="377"/>
        <v>0.11083213388230483</v>
      </c>
      <c r="HY60" s="477">
        <f t="shared" si="378"/>
        <v>0.11251921434686903</v>
      </c>
      <c r="HZ60" s="477">
        <f t="shared" si="379"/>
        <v>0.11385244201610564</v>
      </c>
      <c r="IA60" s="477">
        <f t="shared" si="380"/>
        <v>0.11486403259804349</v>
      </c>
      <c r="IB60" s="477">
        <f t="shared" si="381"/>
        <v>0.11558280636712505</v>
      </c>
      <c r="IC60" s="477">
        <f t="shared" si="382"/>
        <v>0.1160346125016698</v>
      </c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</row>
    <row r="61" spans="1:311" ht="36">
      <c r="I61" s="384"/>
      <c r="J61" s="252"/>
      <c r="K61" s="499">
        <v>49000</v>
      </c>
      <c r="L61" s="382">
        <f t="shared" si="170"/>
        <v>14.935199999999998</v>
      </c>
      <c r="M61" s="502">
        <v>490</v>
      </c>
      <c r="N61" s="493">
        <f t="shared" si="383"/>
        <v>121.68270195809845</v>
      </c>
      <c r="O61" s="263">
        <f t="shared" si="384"/>
        <v>0.19566270857943321</v>
      </c>
      <c r="P61" s="383">
        <f t="shared" si="387"/>
        <v>-56.500002288000502</v>
      </c>
      <c r="Q61" s="383">
        <f t="shared" si="385"/>
        <v>216.64999771199948</v>
      </c>
      <c r="R61" s="382">
        <f t="shared" si="178"/>
        <v>573.56933718429855</v>
      </c>
      <c r="S61" s="263">
        <f t="shared" si="386"/>
        <v>0.1200914897193175</v>
      </c>
      <c r="T61" s="492">
        <f>O61/Konstanten!$C$22</f>
        <v>0.15972466006484343</v>
      </c>
      <c r="U61" s="492">
        <f t="shared" si="179"/>
        <v>0.75186533996876448</v>
      </c>
      <c r="V61" s="492"/>
      <c r="W61" s="598">
        <v>50000</v>
      </c>
      <c r="X61" s="410">
        <f t="shared" si="182"/>
        <v>4.467536105868674E-2</v>
      </c>
      <c r="Y61" s="410">
        <f t="shared" si="183"/>
        <v>8.9291658319099659E-2</v>
      </c>
      <c r="Z61" s="410">
        <f t="shared" si="184"/>
        <v>0.13379060733938081</v>
      </c>
      <c r="AA61" s="410">
        <f t="shared" si="185"/>
        <v>0.17811545527177028</v>
      </c>
      <c r="AB61" s="410">
        <f t="shared" si="186"/>
        <v>0.22221168066638758</v>
      </c>
      <c r="AC61" s="410">
        <f t="shared" si="187"/>
        <v>0.26602761894148669</v>
      </c>
      <c r="AD61" s="410">
        <f t="shared" si="188"/>
        <v>0.30951499628517049</v>
      </c>
      <c r="AE61" s="410">
        <f t="shared" si="189"/>
        <v>0.35262936020630253</v>
      </c>
      <c r="AF61" s="410">
        <f t="shared" si="190"/>
        <v>0.39533040067845204</v>
      </c>
      <c r="AG61" s="410">
        <f t="shared" si="191"/>
        <v>0.43758216134162847</v>
      </c>
      <c r="AH61" s="410">
        <f t="shared" si="192"/>
        <v>0.47935314513549593</v>
      </c>
      <c r="AI61" s="410">
        <f t="shared" si="193"/>
        <v>0.52061632274989267</v>
      </c>
      <c r="AJ61" s="410">
        <f t="shared" si="194"/>
        <v>0.56134905523446754</v>
      </c>
      <c r="AK61" s="410">
        <f t="shared" si="195"/>
        <v>0.60153294397597634</v>
      </c>
      <c r="AL61" s="410">
        <f t="shared" si="196"/>
        <v>0.64115362209668758</v>
      </c>
      <c r="AM61" s="410">
        <f t="shared" si="197"/>
        <v>0.68020050129127074</v>
      </c>
      <c r="AN61" s="410">
        <f t="shared" si="198"/>
        <v>0.71866648738520822</v>
      </c>
      <c r="AO61" s="410">
        <f t="shared" si="199"/>
        <v>0.75654767666187472</v>
      </c>
      <c r="AP61" s="410">
        <f t="shared" si="200"/>
        <v>0.79384304345528023</v>
      </c>
      <c r="AQ61" s="410">
        <f t="shared" si="201"/>
        <v>0.83055412780613547</v>
      </c>
      <c r="AR61" s="410">
        <f t="shared" si="202"/>
        <v>0.86668473026234627</v>
      </c>
      <c r="AS61" s="410">
        <f t="shared" si="203"/>
        <v>0.90224061927110555</v>
      </c>
      <c r="AT61" s="410">
        <f t="shared" si="204"/>
        <v>0.93722925512373356</v>
      </c>
      <c r="AU61" s="410">
        <f t="shared" si="205"/>
        <v>0.97165953311586895</v>
      </c>
      <c r="AV61" s="410">
        <f t="shared" si="206"/>
        <v>1.005541547489736</v>
      </c>
      <c r="AW61" s="410">
        <f t="shared" si="207"/>
        <v>1.038886376831655</v>
      </c>
      <c r="AX61" s="410">
        <f t="shared" si="208"/>
        <v>1.0717058908941202</v>
      </c>
      <c r="AY61" s="410">
        <f t="shared" si="209"/>
        <v>1.1040125782786665</v>
      </c>
      <c r="AZ61" s="410">
        <f t="shared" si="210"/>
        <v>1.1358193940298791</v>
      </c>
      <c r="BA61" s="410">
        <f t="shared" si="211"/>
        <v>1.1671396259292244</v>
      </c>
      <c r="BB61" s="410">
        <f t="shared" si="212"/>
        <v>1.1979867781160796</v>
      </c>
      <c r="BC61" s="410">
        <f t="shared" si="213"/>
        <v>1.2283744705820137</v>
      </c>
      <c r="BD61" s="410">
        <f t="shared" si="214"/>
        <v>1.2583163530640973</v>
      </c>
      <c r="BE61" s="410">
        <f t="shared" si="215"/>
        <v>1.2878260318880121</v>
      </c>
      <c r="BF61" s="410">
        <f t="shared" si="216"/>
        <v>1.316917008369219</v>
      </c>
      <c r="BG61" s="410">
        <f t="shared" si="217"/>
        <v>1.3456026274592916</v>
      </c>
      <c r="BH61" s="410">
        <f t="shared" si="218"/>
        <v>1.373896035417036</v>
      </c>
      <c r="BI61" s="410">
        <f t="shared" si="219"/>
        <v>1.4018101453831491</v>
      </c>
      <c r="BJ61" s="410">
        <f t="shared" si="220"/>
        <v>1.4293576098386327</v>
      </c>
      <c r="BK61" s="410">
        <f t="shared" si="221"/>
        <v>1.456550799027164</v>
      </c>
      <c r="BL61" s="253"/>
      <c r="BM61" s="521"/>
      <c r="BN61" s="598">
        <v>50000</v>
      </c>
      <c r="BO61" s="382">
        <f t="shared" si="222"/>
        <v>216.73647953317459</v>
      </c>
      <c r="BP61" s="382">
        <f t="shared" si="223"/>
        <v>216.99546780898311</v>
      </c>
      <c r="BQ61" s="382">
        <f t="shared" si="224"/>
        <v>217.42560152391684</v>
      </c>
      <c r="BR61" s="382">
        <f t="shared" si="225"/>
        <v>218.02464694805306</v>
      </c>
      <c r="BS61" s="382">
        <f t="shared" si="226"/>
        <v>218.78954777369916</v>
      </c>
      <c r="BT61" s="382">
        <f t="shared" si="227"/>
        <v>219.71649185235398</v>
      </c>
      <c r="BU61" s="382">
        <f t="shared" si="228"/>
        <v>220.80099142981959</v>
      </c>
      <c r="BV61" s="382">
        <f t="shared" si="229"/>
        <v>222.03797334299108</v>
      </c>
      <c r="BW61" s="382">
        <f t="shared" si="230"/>
        <v>223.42187546708931</v>
      </c>
      <c r="BX61" s="382">
        <f t="shared" si="231"/>
        <v>224.94674577394377</v>
      </c>
      <c r="BY61" s="382">
        <f t="shared" si="232"/>
        <v>226.60634064461587</v>
      </c>
      <c r="BZ61" s="382">
        <f t="shared" si="233"/>
        <v>228.39421952237609</v>
      </c>
      <c r="CA61" s="382">
        <f t="shared" si="234"/>
        <v>230.30383353714507</v>
      </c>
      <c r="CB61" s="382">
        <f t="shared" si="235"/>
        <v>232.32860632330917</v>
      </c>
      <c r="CC61" s="382">
        <f t="shared" si="236"/>
        <v>234.46200583953348</v>
      </c>
      <c r="CD61" s="382">
        <f t="shared" si="237"/>
        <v>236.6976065426727</v>
      </c>
      <c r="CE61" s="382">
        <f t="shared" si="238"/>
        <v>239.02914174118291</v>
      </c>
      <c r="CF61" s="382">
        <f t="shared" si="239"/>
        <v>241.45054634150276</v>
      </c>
      <c r="CG61" s="382">
        <f t="shared" si="240"/>
        <v>243.95599049886863</v>
      </c>
      <c r="CH61" s="382">
        <f t="shared" si="241"/>
        <v>246.53990489515877</v>
      </c>
      <c r="CI61" s="382">
        <f t="shared" si="242"/>
        <v>249.19699849923407</v>
      </c>
      <c r="CJ61" s="382">
        <f t="shared" si="243"/>
        <v>251.92226973176267</v>
      </c>
      <c r="CK61" s="382">
        <f t="shared" si="244"/>
        <v>254.71101196971279</v>
      </c>
      <c r="CL61" s="382">
        <f t="shared" si="245"/>
        <v>257.55881429858914</v>
      </c>
      <c r="CM61" s="382">
        <f t="shared" si="246"/>
        <v>260.46155836485025</v>
      </c>
      <c r="CN61" s="382">
        <f t="shared" si="247"/>
        <v>263.41541210698284</v>
      </c>
      <c r="CO61" s="382">
        <f t="shared" si="248"/>
        <v>266.4168210597096</v>
      </c>
      <c r="CP61" s="382">
        <f t="shared" si="249"/>
        <v>269.46249783823851</v>
      </c>
      <c r="CQ61" s="382">
        <f t="shared" si="250"/>
        <v>272.54941032302736</v>
      </c>
      <c r="CR61" s="382">
        <f t="shared" si="251"/>
        <v>275.67476898357751</v>
      </c>
      <c r="CS61" s="382">
        <f t="shared" si="252"/>
        <v>278.83601370430364</v>
      </c>
      <c r="CT61" s="382">
        <f t="shared" si="253"/>
        <v>282.03080040775615</v>
      </c>
      <c r="CU61" s="382">
        <f t="shared" si="254"/>
        <v>285.25698771080874</v>
      </c>
      <c r="CV61" s="382">
        <f t="shared" si="255"/>
        <v>288.51262379780854</v>
      </c>
      <c r="CW61" s="382">
        <f t="shared" si="256"/>
        <v>291.79593365076653</v>
      </c>
      <c r="CX61" s="382">
        <f t="shared" si="257"/>
        <v>295.10530673977587</v>
      </c>
      <c r="CY61" s="382">
        <f t="shared" si="258"/>
        <v>298.43928524635231</v>
      </c>
      <c r="CZ61" s="382">
        <f t="shared" si="259"/>
        <v>301.79655286746555</v>
      </c>
      <c r="DA61" s="382">
        <f t="shared" si="260"/>
        <v>305.1759242279939</v>
      </c>
      <c r="DB61" s="382">
        <f t="shared" si="261"/>
        <v>308.57633491343768</v>
      </c>
      <c r="DC61" s="521"/>
      <c r="DE61" s="2"/>
      <c r="DF61" s="598">
        <v>50000</v>
      </c>
      <c r="DG61" s="382">
        <f t="shared" si="262"/>
        <v>25.624417230900175</v>
      </c>
      <c r="DH61" s="382">
        <f t="shared" si="263"/>
        <v>51.214957278172847</v>
      </c>
      <c r="DI61" s="382">
        <f t="shared" si="264"/>
        <v>76.738189973133402</v>
      </c>
      <c r="DJ61" s="382">
        <f t="shared" si="265"/>
        <v>102.16156362250885</v>
      </c>
      <c r="DK61" s="382">
        <f t="shared" si="266"/>
        <v>127.45380639442894</v>
      </c>
      <c r="DL61" s="382">
        <f t="shared" si="267"/>
        <v>152.58528506898566</v>
      </c>
      <c r="DM61" s="382">
        <f t="shared" si="268"/>
        <v>177.52831126788587</v>
      </c>
      <c r="DN61" s="382">
        <f t="shared" si="269"/>
        <v>202.25738840525221</v>
      </c>
      <c r="DO61" s="382">
        <f t="shared" si="270"/>
        <v>226.7493958859429</v>
      </c>
      <c r="DP61" s="382">
        <f t="shared" si="271"/>
        <v>250.98371024439064</v>
      </c>
      <c r="DQ61" s="382">
        <f t="shared" si="272"/>
        <v>274.94226573257527</v>
      </c>
      <c r="DR61" s="382">
        <f t="shared" si="273"/>
        <v>298.60955916698276</v>
      </c>
      <c r="DS61" s="382">
        <f t="shared" si="274"/>
        <v>321.97260553986575</v>
      </c>
      <c r="DT61" s="382">
        <f t="shared" si="275"/>
        <v>345.02085197082056</v>
      </c>
      <c r="DU61" s="382">
        <f t="shared" si="276"/>
        <v>367.74605805930935</v>
      </c>
      <c r="DV61" s="382">
        <f t="shared" si="277"/>
        <v>390.1421506780618</v>
      </c>
      <c r="DW61" s="382">
        <f t="shared" si="278"/>
        <v>412.20506082610194</v>
      </c>
      <c r="DX61" s="382">
        <f t="shared" si="279"/>
        <v>433.93254945127251</v>
      </c>
      <c r="DY61" s="382">
        <f t="shared" si="280"/>
        <v>455.32402826301137</v>
      </c>
      <c r="DZ61" s="382">
        <f t="shared" si="281"/>
        <v>476.38038058144832</v>
      </c>
      <c r="EA61" s="382">
        <f t="shared" si="282"/>
        <v>497.10378628432653</v>
      </c>
      <c r="EB61" s="382">
        <f t="shared" si="283"/>
        <v>517.49755397607908</v>
      </c>
      <c r="EC61" s="382">
        <f t="shared" si="284"/>
        <v>537.56596265105372</v>
      </c>
      <c r="ED61" s="382">
        <f t="shared" si="285"/>
        <v>557.3141143780739</v>
      </c>
      <c r="EE61" s="382">
        <f t="shared" si="286"/>
        <v>576.74779890496177</v>
      </c>
      <c r="EF61" s="382">
        <f t="shared" si="287"/>
        <v>595.87337056912975</v>
      </c>
      <c r="EG61" s="382">
        <f t="shared" si="288"/>
        <v>614.69763749664867</v>
      </c>
      <c r="EH61" s="382">
        <f t="shared" si="289"/>
        <v>633.22776276642321</v>
      </c>
      <c r="EI61" s="382">
        <f t="shared" si="290"/>
        <v>651.4711769947894</v>
      </c>
      <c r="EJ61" s="382">
        <f t="shared" si="291"/>
        <v>669.43550164575538</v>
      </c>
      <c r="EK61" s="382">
        <f t="shared" si="292"/>
        <v>687.12848227959307</v>
      </c>
      <c r="EL61" s="382">
        <f t="shared" si="293"/>
        <v>704.55793090583916</v>
      </c>
      <c r="EM61" s="382">
        <f t="shared" si="294"/>
        <v>721.73167659513808</v>
      </c>
      <c r="EN61" s="382">
        <f t="shared" si="295"/>
        <v>738.65752351869241</v>
      </c>
      <c r="EO61" s="382">
        <f t="shared" si="296"/>
        <v>755.34321561706224</v>
      </c>
      <c r="EP61" s="382">
        <f t="shared" si="297"/>
        <v>771.79640714527648</v>
      </c>
      <c r="EQ61" s="382">
        <f t="shared" si="298"/>
        <v>788.02463839428492</v>
      </c>
      <c r="ER61" s="382">
        <f t="shared" si="299"/>
        <v>804.03531594563799</v>
      </c>
      <c r="ES61" s="382">
        <f t="shared" si="300"/>
        <v>819.83569687447778</v>
      </c>
      <c r="ET61" s="382">
        <f t="shared" si="301"/>
        <v>835.43287637327091</v>
      </c>
      <c r="EU61" s="521"/>
      <c r="EV61" s="522"/>
      <c r="EW61" s="523">
        <f t="shared" si="302"/>
        <v>500</v>
      </c>
      <c r="EX61" s="602">
        <v>50000</v>
      </c>
      <c r="EY61" s="382">
        <f t="shared" si="303"/>
        <v>253.58647953317461</v>
      </c>
      <c r="EZ61" s="382">
        <f t="shared" si="304"/>
        <v>263.84546780898313</v>
      </c>
      <c r="FA61" s="382">
        <f t="shared" si="305"/>
        <v>274.27560152391686</v>
      </c>
      <c r="FB61" s="382">
        <f t="shared" si="306"/>
        <v>284.87464694805305</v>
      </c>
      <c r="FC61" s="382">
        <f t="shared" si="307"/>
        <v>295.63954777369918</v>
      </c>
      <c r="FD61" s="382">
        <f t="shared" si="308"/>
        <v>306.56649185235403</v>
      </c>
      <c r="FE61" s="382">
        <f t="shared" si="309"/>
        <v>317.65099142981961</v>
      </c>
      <c r="FF61" s="382">
        <f t="shared" si="310"/>
        <v>328.88797334299113</v>
      </c>
      <c r="FG61" s="382">
        <f t="shared" si="311"/>
        <v>340.27187546708933</v>
      </c>
      <c r="FH61" s="382">
        <f t="shared" si="312"/>
        <v>351.79674577394383</v>
      </c>
      <c r="FI61" s="382">
        <f t="shared" si="313"/>
        <v>363.45634064461592</v>
      </c>
      <c r="FJ61" s="382">
        <f t="shared" si="314"/>
        <v>375.24421952237611</v>
      </c>
      <c r="FK61" s="382">
        <f t="shared" si="315"/>
        <v>387.15383353714509</v>
      </c>
      <c r="FL61" s="382">
        <f t="shared" si="316"/>
        <v>399.17860632330917</v>
      </c>
      <c r="FM61" s="382">
        <f t="shared" si="317"/>
        <v>411.31200583953353</v>
      </c>
      <c r="FN61" s="382">
        <f t="shared" si="318"/>
        <v>423.54760654267272</v>
      </c>
      <c r="FO61" s="382">
        <f t="shared" si="319"/>
        <v>435.87914174118293</v>
      </c>
      <c r="FP61" s="382">
        <f t="shared" si="320"/>
        <v>448.30054634150281</v>
      </c>
      <c r="FQ61" s="382">
        <f t="shared" si="321"/>
        <v>460.80599049886865</v>
      </c>
      <c r="FR61" s="382">
        <f t="shared" si="322"/>
        <v>473.38990489515879</v>
      </c>
      <c r="FS61" s="382">
        <f t="shared" si="323"/>
        <v>486.04699849923406</v>
      </c>
      <c r="FT61" s="382">
        <f t="shared" si="324"/>
        <v>498.77226973176266</v>
      </c>
      <c r="FU61" s="382">
        <f t="shared" si="325"/>
        <v>511.56101196971281</v>
      </c>
      <c r="FV61" s="382">
        <f t="shared" si="326"/>
        <v>524.40881429858916</v>
      </c>
      <c r="FW61" s="382">
        <f t="shared" si="327"/>
        <v>537.31155836485027</v>
      </c>
      <c r="FX61" s="382">
        <f t="shared" si="328"/>
        <v>550.26541210698292</v>
      </c>
      <c r="FY61" s="382">
        <f t="shared" si="329"/>
        <v>563.26682105970963</v>
      </c>
      <c r="FZ61" s="382">
        <f t="shared" si="330"/>
        <v>576.31249783823853</v>
      </c>
      <c r="GA61" s="382">
        <f t="shared" si="331"/>
        <v>589.39941032302738</v>
      </c>
      <c r="GB61" s="382">
        <f t="shared" si="332"/>
        <v>602.52476898357759</v>
      </c>
      <c r="GC61" s="382">
        <f t="shared" si="333"/>
        <v>615.6860137043036</v>
      </c>
      <c r="GD61" s="382">
        <f t="shared" si="334"/>
        <v>628.88080040775617</v>
      </c>
      <c r="GE61" s="382">
        <f t="shared" si="335"/>
        <v>642.10698771080877</v>
      </c>
      <c r="GF61" s="382">
        <f t="shared" si="336"/>
        <v>655.36262379780851</v>
      </c>
      <c r="GG61" s="382">
        <f t="shared" si="337"/>
        <v>668.64593365076655</v>
      </c>
      <c r="GH61" s="382">
        <f t="shared" si="338"/>
        <v>681.95530673977589</v>
      </c>
      <c r="GI61" s="382">
        <f t="shared" si="339"/>
        <v>695.28928524635239</v>
      </c>
      <c r="GJ61" s="382">
        <f t="shared" si="340"/>
        <v>708.64655286746552</v>
      </c>
      <c r="GK61" s="382">
        <f t="shared" si="341"/>
        <v>722.02592422799398</v>
      </c>
      <c r="GL61" s="382">
        <f t="shared" si="342"/>
        <v>735.4263349134377</v>
      </c>
      <c r="GM61" s="511"/>
      <c r="GN61" s="2"/>
      <c r="GO61" s="598">
        <v>50000</v>
      </c>
      <c r="GP61" s="476">
        <f t="shared" si="343"/>
        <v>8.8962828012095336</v>
      </c>
      <c r="GQ61" s="476">
        <f t="shared" si="344"/>
        <v>4.1517267968400837</v>
      </c>
      <c r="GR61" s="476">
        <f t="shared" si="345"/>
        <v>2.5741734541815848</v>
      </c>
      <c r="GS61" s="476">
        <f t="shared" si="346"/>
        <v>1.788471875789573</v>
      </c>
      <c r="GT61" s="476">
        <f t="shared" si="347"/>
        <v>1.3195819421727504</v>
      </c>
      <c r="GU61" s="476">
        <f t="shared" si="348"/>
        <v>1.0091484687645444</v>
      </c>
      <c r="GV61" s="476">
        <f t="shared" si="349"/>
        <v>0.78929765715222766</v>
      </c>
      <c r="GW61" s="476">
        <f t="shared" si="350"/>
        <v>0.62608632463905867</v>
      </c>
      <c r="GX61" s="476">
        <f t="shared" si="351"/>
        <v>0.50065173994222811</v>
      </c>
      <c r="GY61" s="476">
        <f t="shared" si="352"/>
        <v>0.40167162813629781</v>
      </c>
      <c r="GZ61" s="476">
        <f t="shared" si="353"/>
        <v>0.32193695165855135</v>
      </c>
      <c r="HA61" s="476">
        <f t="shared" si="354"/>
        <v>0.25663833592326218</v>
      </c>
      <c r="HB61" s="476">
        <f t="shared" si="355"/>
        <v>0.2024433969715749</v>
      </c>
      <c r="HC61" s="476">
        <f t="shared" si="356"/>
        <v>0.15696951080820151</v>
      </c>
      <c r="HD61" s="476">
        <f t="shared" si="357"/>
        <v>0.11846747728618195</v>
      </c>
      <c r="HE61" s="476">
        <f t="shared" si="358"/>
        <v>8.5623806109011033E-2</v>
      </c>
      <c r="HF61" s="476">
        <f t="shared" si="359"/>
        <v>5.7432775977169385E-2</v>
      </c>
      <c r="HG61" s="476">
        <f t="shared" si="360"/>
        <v>3.3111129617723514E-2</v>
      </c>
      <c r="HH61" s="476">
        <f t="shared" si="361"/>
        <v>1.203969458139535E-2</v>
      </c>
      <c r="HI61" s="476">
        <f t="shared" si="362"/>
        <v>6.2774954809001349E-3</v>
      </c>
      <c r="HJ61" s="476">
        <f t="shared" si="363"/>
        <v>2.2242413134162611E-2</v>
      </c>
      <c r="HK61" s="476">
        <f t="shared" si="364"/>
        <v>3.6184295172884962E-2</v>
      </c>
      <c r="HL61" s="476">
        <f t="shared" si="365"/>
        <v>4.8375366909569978E-2</v>
      </c>
      <c r="HM61" s="476">
        <f t="shared" si="366"/>
        <v>5.9042646203577485E-2</v>
      </c>
      <c r="HN61" s="476">
        <f t="shared" si="367"/>
        <v>6.8376924220581073E-2</v>
      </c>
      <c r="HO61" s="476">
        <f t="shared" si="368"/>
        <v>7.6539682279451113E-2</v>
      </c>
      <c r="HP61" s="476">
        <f t="shared" si="369"/>
        <v>8.3668479102003118E-2</v>
      </c>
      <c r="HQ61" s="476">
        <f t="shared" si="370"/>
        <v>8.9881190110072354E-2</v>
      </c>
      <c r="HR61" s="476">
        <f t="shared" si="371"/>
        <v>9.5279375149176379E-2</v>
      </c>
      <c r="HS61" s="476">
        <f t="shared" si="372"/>
        <v>9.9950977349846148E-2</v>
      </c>
      <c r="HT61" s="476">
        <f t="shared" si="373"/>
        <v>0.10397250356770901</v>
      </c>
      <c r="HU61" s="476">
        <f t="shared" si="374"/>
        <v>0.1074107992806015</v>
      </c>
      <c r="HV61" s="476">
        <f t="shared" si="375"/>
        <v>0.11032450350519325</v>
      </c>
      <c r="HW61" s="476">
        <f t="shared" si="376"/>
        <v>0.11276524921061885</v>
      </c>
      <c r="HX61" s="476">
        <f t="shared" si="377"/>
        <v>0.11477865978510195</v>
      </c>
      <c r="HY61" s="476">
        <f t="shared" si="378"/>
        <v>0.11640518091786044</v>
      </c>
      <c r="HZ61" s="476">
        <f t="shared" si="379"/>
        <v>0.1176807787849049</v>
      </c>
      <c r="IA61" s="476">
        <f t="shared" si="380"/>
        <v>0.11863752895727511</v>
      </c>
      <c r="IB61" s="476">
        <f t="shared" si="381"/>
        <v>0.11930411547017464</v>
      </c>
      <c r="IC61" s="476">
        <f t="shared" si="382"/>
        <v>0.11970625562878896</v>
      </c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</row>
    <row r="62" spans="1:311" s="90" customFormat="1">
      <c r="A62" s="173"/>
      <c r="B62" s="182"/>
      <c r="C62" s="91"/>
      <c r="D62" s="189"/>
      <c r="E62" s="91"/>
      <c r="F62" s="116"/>
      <c r="G62" s="116"/>
      <c r="H62" s="116"/>
      <c r="I62" s="384"/>
      <c r="J62" s="252"/>
      <c r="K62" s="499">
        <v>50000</v>
      </c>
      <c r="L62" s="382">
        <f t="shared" si="170"/>
        <v>15.239999999999998</v>
      </c>
      <c r="M62" s="502">
        <v>500</v>
      </c>
      <c r="N62" s="493">
        <f t="shared" si="383"/>
        <v>115.97253713652115</v>
      </c>
      <c r="O62" s="263">
        <f t="shared" si="384"/>
        <v>0.18648090790073413</v>
      </c>
      <c r="P62" s="383">
        <f t="shared" si="387"/>
        <v>-56.500002288000502</v>
      </c>
      <c r="Q62" s="383">
        <f t="shared" si="385"/>
        <v>216.64999771199948</v>
      </c>
      <c r="R62" s="382">
        <f t="shared" si="178"/>
        <v>573.56933718429855</v>
      </c>
      <c r="S62" s="263">
        <f t="shared" si="386"/>
        <v>0.11445599520011956</v>
      </c>
      <c r="T62" s="492">
        <f>O62/Konstanten!$C$22</f>
        <v>0.15222931257202785</v>
      </c>
      <c r="U62" s="492">
        <f t="shared" si="179"/>
        <v>0.75186533996876448</v>
      </c>
      <c r="V62" s="492"/>
      <c r="W62" s="592">
        <v>51000</v>
      </c>
      <c r="X62" s="410">
        <f t="shared" si="182"/>
        <v>4.5761429517609656E-2</v>
      </c>
      <c r="Y62" s="410">
        <f t="shared" si="183"/>
        <v>9.1459005304438526E-2</v>
      </c>
      <c r="Z62" s="410">
        <f t="shared" si="184"/>
        <v>0.13702975782688667</v>
      </c>
      <c r="AA62" s="410">
        <f t="shared" si="185"/>
        <v>0.1824124536323399</v>
      </c>
      <c r="AB62" s="410">
        <f t="shared" si="186"/>
        <v>0.22754838486262516</v>
      </c>
      <c r="AC62" s="410">
        <f t="shared" si="187"/>
        <v>0.27238207060068742</v>
      </c>
      <c r="AD62" s="410">
        <f t="shared" si="188"/>
        <v>0.31686185004574119</v>
      </c>
      <c r="AE62" s="410">
        <f t="shared" si="189"/>
        <v>0.36094035423515874</v>
      </c>
      <c r="AF62" s="410">
        <f t="shared" si="190"/>
        <v>0.40457485002644927</v>
      </c>
      <c r="AG62" s="410">
        <f t="shared" si="191"/>
        <v>0.44772745671406561</v>
      </c>
      <c r="AH62" s="410">
        <f t="shared" si="192"/>
        <v>0.49036524148255184</v>
      </c>
      <c r="AI62" s="410">
        <f t="shared" si="193"/>
        <v>0.53246020455194665</v>
      </c>
      <c r="AJ62" s="410">
        <f t="shared" si="194"/>
        <v>0.57398916818237444</v>
      </c>
      <c r="AK62" s="410">
        <f t="shared" si="195"/>
        <v>0.61493358566152989</v>
      </c>
      <c r="AL62" s="410">
        <f t="shared" si="196"/>
        <v>0.65527928711515393</v>
      </c>
      <c r="AM62" s="410">
        <f t="shared" si="197"/>
        <v>0.69501617865560128</v>
      </c>
      <c r="AN62" s="410">
        <f t="shared" si="198"/>
        <v>0.73413791026069675</v>
      </c>
      <c r="AO62" s="410">
        <f t="shared" si="199"/>
        <v>0.77264152610548109</v>
      </c>
      <c r="AP62" s="410">
        <f t="shared" si="200"/>
        <v>0.81052710908507875</v>
      </c>
      <c r="AQ62" s="410">
        <f t="shared" si="201"/>
        <v>0.84779742916495171</v>
      </c>
      <c r="AR62" s="410">
        <f t="shared" si="202"/>
        <v>0.88445760312759469</v>
      </c>
      <c r="AS62" s="410">
        <f t="shared" si="203"/>
        <v>0.92051477136189819</v>
      </c>
      <c r="AT62" s="410">
        <f t="shared" si="204"/>
        <v>0.95597779563034024</v>
      </c>
      <c r="AU62" s="410">
        <f t="shared" si="205"/>
        <v>0.99085698028557645</v>
      </c>
      <c r="AV62" s="410">
        <f t="shared" si="206"/>
        <v>1.02516381820001</v>
      </c>
      <c r="AW62" s="410">
        <f t="shared" si="207"/>
        <v>1.058910761710504</v>
      </c>
      <c r="AX62" s="410">
        <f t="shared" si="208"/>
        <v>1.0921110181436846</v>
      </c>
      <c r="AY62" s="410">
        <f t="shared" si="209"/>
        <v>1.1247783689478943</v>
      </c>
      <c r="AZ62" s="410">
        <f t="shared" si="210"/>
        <v>1.1569270110845724</v>
      </c>
      <c r="BA62" s="410">
        <f t="shared" si="211"/>
        <v>1.1885714190954615</v>
      </c>
      <c r="BB62" s="410">
        <f t="shared" si="212"/>
        <v>1.2197262261335726</v>
      </c>
      <c r="BC62" s="410">
        <f t="shared" si="213"/>
        <v>1.2504061222011718</v>
      </c>
      <c r="BD62" s="410">
        <f t="shared" si="214"/>
        <v>1.2806257678553323</v>
      </c>
      <c r="BE62" s="410">
        <f t="shared" si="215"/>
        <v>1.3103997217031957</v>
      </c>
      <c r="BF62" s="410">
        <f t="shared" si="216"/>
        <v>1.339742380100897</v>
      </c>
      <c r="BG62" s="410">
        <f t="shared" si="217"/>
        <v>1.3686679275802807</v>
      </c>
      <c r="BH62" s="410">
        <f t="shared" si="218"/>
        <v>1.3971902966480423</v>
      </c>
      <c r="BI62" s="410">
        <f t="shared" si="219"/>
        <v>1.425323135725594</v>
      </c>
      <c r="BJ62" s="410">
        <f t="shared" si="220"/>
        <v>1.4530797841206333</v>
      </c>
      <c r="BK62" s="410">
        <f t="shared" si="221"/>
        <v>1.4804732530394762</v>
      </c>
      <c r="BL62" s="253"/>
      <c r="BM62" s="521"/>
      <c r="BN62" s="592">
        <v>51000</v>
      </c>
      <c r="BO62" s="382">
        <f t="shared" si="222"/>
        <v>216.74073542937791</v>
      </c>
      <c r="BP62" s="382">
        <f t="shared" si="223"/>
        <v>217.01244231056162</v>
      </c>
      <c r="BQ62" s="382">
        <f t="shared" si="224"/>
        <v>217.46361180919607</v>
      </c>
      <c r="BR62" s="382">
        <f t="shared" si="225"/>
        <v>218.09177325616974</v>
      </c>
      <c r="BS62" s="382">
        <f t="shared" si="226"/>
        <v>218.89355001706977</v>
      </c>
      <c r="BT62" s="382">
        <f t="shared" si="227"/>
        <v>219.86473670807905</v>
      </c>
      <c r="BU62" s="382">
        <f t="shared" si="228"/>
        <v>221.00039171524014</v>
      </c>
      <c r="BV62" s="382">
        <f t="shared" si="229"/>
        <v>222.29494076292065</v>
      </c>
      <c r="BW62" s="382">
        <f t="shared" si="230"/>
        <v>223.74228710293823</v>
      </c>
      <c r="BX62" s="382">
        <f t="shared" si="231"/>
        <v>225.33592402549533</v>
      </c>
      <c r="BY62" s="382">
        <f t="shared" si="232"/>
        <v>227.06904577741611</v>
      </c>
      <c r="BZ62" s="382">
        <f t="shared" si="233"/>
        <v>228.93465354473042</v>
      </c>
      <c r="CA62" s="382">
        <f t="shared" si="234"/>
        <v>230.92565384094968</v>
      </c>
      <c r="CB62" s="382">
        <f t="shared" si="235"/>
        <v>233.03494736814213</v>
      </c>
      <c r="CC62" s="382">
        <f t="shared" si="236"/>
        <v>235.25550712432266</v>
      </c>
      <c r="CD62" s="382">
        <f t="shared" si="237"/>
        <v>237.5804451716931</v>
      </c>
      <c r="CE62" s="382">
        <f t="shared" si="238"/>
        <v>240.00306802601861</v>
      </c>
      <c r="CF62" s="382">
        <f t="shared" si="239"/>
        <v>242.51692106311043</v>
      </c>
      <c r="CG62" s="382">
        <f t="shared" si="240"/>
        <v>245.11582266174062</v>
      </c>
      <c r="CH62" s="382">
        <f t="shared" si="241"/>
        <v>247.79388902043533</v>
      </c>
      <c r="CI62" s="382">
        <f t="shared" si="242"/>
        <v>250.5455507115048</v>
      </c>
      <c r="CJ62" s="382">
        <f t="shared" si="243"/>
        <v>253.36556208557494</v>
      </c>
      <c r="CK62" s="382">
        <f t="shared" si="244"/>
        <v>256.24900463063983</v>
      </c>
      <c r="CL62" s="382">
        <f t="shared" si="245"/>
        <v>259.19128533737245</v>
      </c>
      <c r="CM62" s="382">
        <f t="shared" si="246"/>
        <v>262.18813104124422</v>
      </c>
      <c r="CN62" s="382">
        <f t="shared" si="247"/>
        <v>265.23557961376576</v>
      </c>
      <c r="CO62" s="382">
        <f t="shared" si="248"/>
        <v>268.32996876916656</v>
      </c>
      <c r="CP62" s="382">
        <f t="shared" si="249"/>
        <v>271.46792314611372</v>
      </c>
      <c r="CQ62" s="382">
        <f t="shared" si="250"/>
        <v>274.64634022148783</v>
      </c>
      <c r="CR62" s="382">
        <f t="shared" si="251"/>
        <v>277.86237551807852</v>
      </c>
      <c r="CS62" s="382">
        <f t="shared" si="252"/>
        <v>281.11342748210609</v>
      </c>
      <c r="CT62" s="382">
        <f t="shared" si="253"/>
        <v>284.39712233062062</v>
      </c>
      <c r="CU62" s="382">
        <f t="shared" si="254"/>
        <v>287.71129910312914</v>
      </c>
      <c r="CV62" s="382">
        <f t="shared" si="255"/>
        <v>291.05399509585573</v>
      </c>
      <c r="CW62" s="382">
        <f t="shared" si="256"/>
        <v>294.42343181016321</v>
      </c>
      <c r="CX62" s="382">
        <f t="shared" si="257"/>
        <v>297.81800150791162</v>
      </c>
      <c r="CY62" s="382">
        <f t="shared" si="258"/>
        <v>301.23625443500543</v>
      </c>
      <c r="CZ62" s="382">
        <f t="shared" si="259"/>
        <v>304.67688674906071</v>
      </c>
      <c r="DA62" s="382">
        <f t="shared" si="260"/>
        <v>308.13872916714337</v>
      </c>
      <c r="DB62" s="382">
        <f t="shared" si="261"/>
        <v>311.62073633401707</v>
      </c>
      <c r="DC62" s="521"/>
      <c r="DD62" s="2"/>
      <c r="DE62" s="2"/>
      <c r="DF62" s="592">
        <v>51000</v>
      </c>
      <c r="DG62" s="382">
        <f t="shared" si="262"/>
        <v>26.247352797021364</v>
      </c>
      <c r="DH62" s="382">
        <f t="shared" si="263"/>
        <v>52.458081052002051</v>
      </c>
      <c r="DI62" s="382">
        <f t="shared" si="264"/>
        <v>78.596067371292335</v>
      </c>
      <c r="DJ62" s="382">
        <f t="shared" si="265"/>
        <v>104.62619012406279</v>
      </c>
      <c r="DK62" s="382">
        <f t="shared" si="266"/>
        <v>130.51477628301359</v>
      </c>
      <c r="DL62" s="382">
        <f t="shared" si="267"/>
        <v>156.23000369532309</v>
      </c>
      <c r="DM62" s="382">
        <f t="shared" si="268"/>
        <v>181.74224130972638</v>
      </c>
      <c r="DN62" s="382">
        <f t="shared" si="269"/>
        <v>207.02431974172592</v>
      </c>
      <c r="DO62" s="382">
        <f t="shared" si="270"/>
        <v>232.0517285711075</v>
      </c>
      <c r="DP62" s="382">
        <f t="shared" si="271"/>
        <v>256.80274058669835</v>
      </c>
      <c r="DQ62" s="382">
        <f t="shared" si="272"/>
        <v>281.25846653536576</v>
      </c>
      <c r="DR62" s="382">
        <f t="shared" si="273"/>
        <v>305.40284660187604</v>
      </c>
      <c r="DS62" s="382">
        <f t="shared" si="274"/>
        <v>329.2225867453314</v>
      </c>
      <c r="DT62" s="382">
        <f t="shared" si="275"/>
        <v>352.70704914024776</v>
      </c>
      <c r="DU62" s="382">
        <f t="shared" si="276"/>
        <v>375.84810638123849</v>
      </c>
      <c r="DV62" s="382">
        <f t="shared" si="277"/>
        <v>398.63996892385723</v>
      </c>
      <c r="DW62" s="382">
        <f t="shared" si="278"/>
        <v>421.07899459009388</v>
      </c>
      <c r="DX62" s="382">
        <f t="shared" si="279"/>
        <v>443.16348800938567</v>
      </c>
      <c r="DY62" s="382">
        <f t="shared" si="280"/>
        <v>464.89349672783425</v>
      </c>
      <c r="DZ62" s="382">
        <f t="shared" si="281"/>
        <v>486.27060951269362</v>
      </c>
      <c r="EA62" s="382">
        <f t="shared" si="282"/>
        <v>507.29776119350788</v>
      </c>
      <c r="EB62" s="382">
        <f t="shared" si="283"/>
        <v>527.97904727840012</v>
      </c>
      <c r="EC62" s="382">
        <f t="shared" si="284"/>
        <v>548.31955060260111</v>
      </c>
      <c r="ED62" s="382">
        <f t="shared" si="285"/>
        <v>568.32518142683364</v>
      </c>
      <c r="EE62" s="382">
        <f t="shared" si="286"/>
        <v>588.00253171030442</v>
      </c>
      <c r="EF62" s="382">
        <f t="shared" si="287"/>
        <v>607.35874373161448</v>
      </c>
      <c r="EG62" s="382">
        <f t="shared" si="288"/>
        <v>626.40139280834262</v>
      </c>
      <c r="EH62" s="382">
        <f t="shared" si="289"/>
        <v>645.13838355668008</v>
      </c>
      <c r="EI62" s="382">
        <f t="shared" si="290"/>
        <v>663.57785891838978</v>
      </c>
      <c r="EJ62" s="382">
        <f t="shared" si="291"/>
        <v>681.72812104678496</v>
      </c>
      <c r="EK62" s="382">
        <f t="shared" si="292"/>
        <v>699.59756306973907</v>
      </c>
      <c r="EL62" s="382">
        <f t="shared" si="293"/>
        <v>717.19461072211504</v>
      </c>
      <c r="EM62" s="382">
        <f t="shared" si="294"/>
        <v>734.52767284991637</v>
      </c>
      <c r="EN62" s="382">
        <f t="shared" si="295"/>
        <v>751.60509982379131</v>
      </c>
      <c r="EO62" s="382">
        <f t="shared" si="296"/>
        <v>768.43514895218607</v>
      </c>
      <c r="EP62" s="382">
        <f t="shared" si="297"/>
        <v>785.02595604762905</v>
      </c>
      <c r="EQ62" s="382">
        <f t="shared" si="298"/>
        <v>801.38551236875105</v>
      </c>
      <c r="ER62" s="382">
        <f t="shared" si="299"/>
        <v>817.52164623157489</v>
      </c>
      <c r="ES62" s="382">
        <f t="shared" si="300"/>
        <v>833.44200865397522</v>
      </c>
      <c r="ET62" s="382">
        <f t="shared" si="301"/>
        <v>849.15406246493467</v>
      </c>
      <c r="EU62" s="521"/>
      <c r="EV62" s="522"/>
      <c r="EW62" s="537">
        <f t="shared" si="302"/>
        <v>510</v>
      </c>
      <c r="EX62" s="601">
        <v>51000</v>
      </c>
      <c r="EY62" s="382">
        <f t="shared" si="303"/>
        <v>259.5907354293779</v>
      </c>
      <c r="EZ62" s="382">
        <f t="shared" si="304"/>
        <v>269.86244231056162</v>
      </c>
      <c r="FA62" s="382">
        <f t="shared" si="305"/>
        <v>280.31361180919612</v>
      </c>
      <c r="FB62" s="382">
        <f t="shared" si="306"/>
        <v>290.94177325616977</v>
      </c>
      <c r="FC62" s="382">
        <f t="shared" si="307"/>
        <v>301.74355001706977</v>
      </c>
      <c r="FD62" s="382">
        <f t="shared" si="308"/>
        <v>312.71473670807904</v>
      </c>
      <c r="FE62" s="382">
        <f t="shared" si="309"/>
        <v>323.85039171524016</v>
      </c>
      <c r="FF62" s="382">
        <f t="shared" si="310"/>
        <v>335.14494076292067</v>
      </c>
      <c r="FG62" s="382">
        <f t="shared" si="311"/>
        <v>346.59228710293826</v>
      </c>
      <c r="FH62" s="382">
        <f t="shared" si="312"/>
        <v>358.18592402549535</v>
      </c>
      <c r="FI62" s="382">
        <f t="shared" si="313"/>
        <v>369.91904577741616</v>
      </c>
      <c r="FJ62" s="382">
        <f t="shared" si="314"/>
        <v>381.78465354473042</v>
      </c>
      <c r="FK62" s="382">
        <f t="shared" si="315"/>
        <v>393.7756538409497</v>
      </c>
      <c r="FL62" s="382">
        <f t="shared" si="316"/>
        <v>405.88494736814215</v>
      </c>
      <c r="FM62" s="382">
        <f t="shared" si="317"/>
        <v>418.10550712432268</v>
      </c>
      <c r="FN62" s="382">
        <f t="shared" si="318"/>
        <v>430.43044517169312</v>
      </c>
      <c r="FO62" s="382">
        <f t="shared" si="319"/>
        <v>442.8530680260186</v>
      </c>
      <c r="FP62" s="382">
        <f t="shared" si="320"/>
        <v>455.36692106311045</v>
      </c>
      <c r="FQ62" s="382">
        <f t="shared" si="321"/>
        <v>467.96582266174062</v>
      </c>
      <c r="FR62" s="382">
        <f t="shared" si="322"/>
        <v>480.64388902043538</v>
      </c>
      <c r="FS62" s="382">
        <f t="shared" si="323"/>
        <v>493.39555071150482</v>
      </c>
      <c r="FT62" s="382">
        <f t="shared" si="324"/>
        <v>506.21556208557496</v>
      </c>
      <c r="FU62" s="382">
        <f t="shared" si="325"/>
        <v>519.09900463063991</v>
      </c>
      <c r="FV62" s="382">
        <f t="shared" si="326"/>
        <v>532.04128533737253</v>
      </c>
      <c r="FW62" s="382">
        <f t="shared" si="327"/>
        <v>545.03813104124424</v>
      </c>
      <c r="FX62" s="382">
        <f t="shared" si="328"/>
        <v>558.08557961376573</v>
      </c>
      <c r="FY62" s="382">
        <f t="shared" si="329"/>
        <v>571.17996876916663</v>
      </c>
      <c r="FZ62" s="382">
        <f t="shared" si="330"/>
        <v>584.3179231461138</v>
      </c>
      <c r="GA62" s="382">
        <f t="shared" si="331"/>
        <v>597.4963402214878</v>
      </c>
      <c r="GB62" s="382">
        <f t="shared" si="332"/>
        <v>610.71237551807849</v>
      </c>
      <c r="GC62" s="382">
        <f t="shared" si="333"/>
        <v>623.96342748210611</v>
      </c>
      <c r="GD62" s="382">
        <f t="shared" si="334"/>
        <v>637.24712233062064</v>
      </c>
      <c r="GE62" s="382">
        <f t="shared" si="335"/>
        <v>650.56129910312916</v>
      </c>
      <c r="GF62" s="382">
        <f t="shared" si="336"/>
        <v>663.90399509585575</v>
      </c>
      <c r="GG62" s="382">
        <f t="shared" si="337"/>
        <v>677.27343181016317</v>
      </c>
      <c r="GH62" s="382">
        <f t="shared" si="338"/>
        <v>690.66800150791164</v>
      </c>
      <c r="GI62" s="382">
        <f t="shared" si="339"/>
        <v>704.08625443500546</v>
      </c>
      <c r="GJ62" s="382">
        <f t="shared" si="340"/>
        <v>717.52688674906074</v>
      </c>
      <c r="GK62" s="382">
        <f t="shared" si="341"/>
        <v>730.98872916714345</v>
      </c>
      <c r="GL62" s="382">
        <f t="shared" si="342"/>
        <v>744.47073633401715</v>
      </c>
      <c r="GM62" s="511"/>
      <c r="GN62" s="2"/>
      <c r="GO62" s="592">
        <v>51000</v>
      </c>
      <c r="GP62" s="477">
        <f t="shared" si="343"/>
        <v>8.8901682557045181</v>
      </c>
      <c r="GQ62" s="477">
        <f t="shared" si="344"/>
        <v>4.1443445299313399</v>
      </c>
      <c r="GR62" s="477">
        <f t="shared" si="345"/>
        <v>2.5665093837962467</v>
      </c>
      <c r="GS62" s="477">
        <f t="shared" si="346"/>
        <v>1.7807738474580717</v>
      </c>
      <c r="GT62" s="477">
        <f t="shared" si="347"/>
        <v>1.3119493333287926</v>
      </c>
      <c r="GU62" s="477">
        <f t="shared" si="348"/>
        <v>1.0016304762939752</v>
      </c>
      <c r="GV62" s="477">
        <f t="shared" si="349"/>
        <v>0.7819214145341814</v>
      </c>
      <c r="GW62" s="477">
        <f t="shared" si="350"/>
        <v>0.6188674894864149</v>
      </c>
      <c r="GX62" s="477">
        <f t="shared" si="351"/>
        <v>0.49359924718997361</v>
      </c>
      <c r="GY62" s="477">
        <f t="shared" si="352"/>
        <v>0.39479011480630732</v>
      </c>
      <c r="GZ62" s="477">
        <f t="shared" si="353"/>
        <v>0.31522812569591435</v>
      </c>
      <c r="HA62" s="477">
        <f t="shared" si="354"/>
        <v>0.25010181729715802</v>
      </c>
      <c r="HB62" s="477">
        <f t="shared" si="355"/>
        <v>0.19607727323263222</v>
      </c>
      <c r="HC62" s="477">
        <f t="shared" si="356"/>
        <v>0.15077072703117178</v>
      </c>
      <c r="HD62" s="477">
        <f t="shared" si="357"/>
        <v>0.11243212357765808</v>
      </c>
      <c r="HE62" s="477">
        <f t="shared" si="358"/>
        <v>7.9747337763585072E-2</v>
      </c>
      <c r="HF62" s="477">
        <f t="shared" si="359"/>
        <v>5.1710186724277331E-2</v>
      </c>
      <c r="HG62" s="477">
        <f t="shared" si="360"/>
        <v>2.7537090450615656E-2</v>
      </c>
      <c r="HH62" s="477">
        <f t="shared" si="361"/>
        <v>6.6086661902801857E-3</v>
      </c>
      <c r="HI62" s="477">
        <f t="shared" si="362"/>
        <v>1.1571171241249701E-2</v>
      </c>
      <c r="HJ62" s="477">
        <f t="shared" si="363"/>
        <v>2.7404438863076475E-2</v>
      </c>
      <c r="HK62" s="477">
        <f t="shared" si="364"/>
        <v>4.122035771118282E-2</v>
      </c>
      <c r="HL62" s="477">
        <f t="shared" si="365"/>
        <v>5.3291089000652873E-2</v>
      </c>
      <c r="HM62" s="477">
        <f t="shared" si="366"/>
        <v>6.3843548157354185E-2</v>
      </c>
      <c r="HN62" s="477">
        <f t="shared" si="367"/>
        <v>7.3068394015398178E-2</v>
      </c>
      <c r="HO62" s="477">
        <f t="shared" si="368"/>
        <v>8.1126952771131994E-2</v>
      </c>
      <c r="HP62" s="477">
        <f t="shared" si="369"/>
        <v>8.8156611197178242E-2</v>
      </c>
      <c r="HQ62" s="477">
        <f t="shared" si="370"/>
        <v>9.4275060918341355E-2</v>
      </c>
      <c r="HR62" s="477">
        <f t="shared" si="371"/>
        <v>9.9583670263822088E-2</v>
      </c>
      <c r="HS62" s="477">
        <f t="shared" si="372"/>
        <v>0.10417018652489014</v>
      </c>
      <c r="HT62" s="477">
        <f t="shared" si="373"/>
        <v>0.10811091916295512</v>
      </c>
      <c r="HU62" s="477">
        <f t="shared" si="374"/>
        <v>0.11147251693790396</v>
      </c>
      <c r="HV62" s="477">
        <f t="shared" si="375"/>
        <v>0.11431342459978874</v>
      </c>
      <c r="HW62" s="477">
        <f t="shared" si="376"/>
        <v>0.11668508469207631</v>
      </c>
      <c r="HX62" s="477">
        <f t="shared" si="377"/>
        <v>0.11863293508414879</v>
      </c>
      <c r="HY62" s="477">
        <f t="shared" si="378"/>
        <v>0.12019724164890229</v>
      </c>
      <c r="HZ62" s="477">
        <f t="shared" si="379"/>
        <v>0.12141379702029619</v>
      </c>
      <c r="IA62" s="477">
        <f t="shared" si="380"/>
        <v>0.12231450988906192</v>
      </c>
      <c r="IB62" s="477">
        <f t="shared" si="381"/>
        <v>0.1229279043088982</v>
      </c>
      <c r="IC62" s="477">
        <f t="shared" si="382"/>
        <v>0.12327954461766513</v>
      </c>
    </row>
    <row r="63" spans="1:311">
      <c r="I63" s="384"/>
      <c r="J63" s="252"/>
      <c r="K63" s="499">
        <v>51000</v>
      </c>
      <c r="L63" s="382">
        <f t="shared" si="170"/>
        <v>15.544799999999999</v>
      </c>
      <c r="M63" s="502">
        <v>510</v>
      </c>
      <c r="N63" s="493">
        <f t="shared" si="383"/>
        <v>110.53033137374919</v>
      </c>
      <c r="O63" s="263">
        <f t="shared" si="384"/>
        <v>0.17772997861452186</v>
      </c>
      <c r="P63" s="383">
        <f t="shared" si="387"/>
        <v>-56.500002288000502</v>
      </c>
      <c r="Q63" s="382">
        <f t="shared" si="385"/>
        <v>216.64999771199948</v>
      </c>
      <c r="R63" s="382">
        <f t="shared" si="178"/>
        <v>573.56933718429855</v>
      </c>
      <c r="S63" s="263">
        <f t="shared" si="386"/>
        <v>0.10908495571058395</v>
      </c>
      <c r="T63" s="492">
        <f>O63/Konstanten!$C$22</f>
        <v>0.14508569682818109</v>
      </c>
      <c r="U63" s="527">
        <f t="shared" si="179"/>
        <v>0.75186533996876448</v>
      </c>
      <c r="V63" s="492"/>
      <c r="W63" s="592">
        <v>52000</v>
      </c>
      <c r="X63" s="410">
        <f t="shared" si="182"/>
        <v>4.6873872254774275E-2</v>
      </c>
      <c r="Y63" s="410">
        <f t="shared" si="183"/>
        <v>9.3678734874176675E-2</v>
      </c>
      <c r="Z63" s="410">
        <f t="shared" si="184"/>
        <v>0.14034658098760158</v>
      </c>
      <c r="AA63" s="410">
        <f t="shared" si="185"/>
        <v>0.18681137077058316</v>
      </c>
      <c r="AB63" s="410">
        <f t="shared" si="186"/>
        <v>0.23300992157998768</v>
      </c>
      <c r="AC63" s="410">
        <f t="shared" si="187"/>
        <v>0.27888269359106788</v>
      </c>
      <c r="AD63" s="410">
        <f t="shared" si="188"/>
        <v>0.32437444776768243</v>
      </c>
      <c r="AE63" s="410">
        <f t="shared" si="189"/>
        <v>0.36943476127467995</v>
      </c>
      <c r="AF63" s="410">
        <f t="shared" si="190"/>
        <v>0.41401839397051793</v>
      </c>
      <c r="AG63" s="410">
        <f t="shared" si="191"/>
        <v>0.45808550763413841</v>
      </c>
      <c r="AH63" s="410">
        <f t="shared" si="192"/>
        <v>0.50160174646941436</v>
      </c>
      <c r="AI63" s="410">
        <f t="shared" si="193"/>
        <v>0.54453819279717486</v>
      </c>
      <c r="AJ63" s="410">
        <f t="shared" si="194"/>
        <v>0.58687121551199428</v>
      </c>
      <c r="AK63" s="410">
        <f t="shared" si="195"/>
        <v>0.62858223087503551</v>
      </c>
      <c r="AL63" s="410">
        <f t="shared" si="196"/>
        <v>0.66965739571278859</v>
      </c>
      <c r="AM63" s="410">
        <f t="shared" si="197"/>
        <v>0.71008725237076209</v>
      </c>
      <c r="AN63" s="410">
        <f t="shared" si="198"/>
        <v>0.74986634315011758</v>
      </c>
      <c r="AO63" s="410">
        <f t="shared" si="199"/>
        <v>0.78899280975163177</v>
      </c>
      <c r="AP63" s="410">
        <f t="shared" si="200"/>
        <v>0.82746799074856647</v>
      </c>
      <c r="AQ63" s="410">
        <f t="shared" si="201"/>
        <v>0.86529602754063151</v>
      </c>
      <c r="AR63" s="410">
        <f t="shared" si="202"/>
        <v>0.9024834867779008</v>
      </c>
      <c r="AS63" s="410">
        <f t="shared" si="203"/>
        <v>0.93903900500395521</v>
      </c>
      <c r="AT63" s="410">
        <f t="shared" si="204"/>
        <v>0.97497295931786576</v>
      </c>
      <c r="AU63" s="410">
        <f t="shared" si="205"/>
        <v>1.0102971662235423</v>
      </c>
      <c r="AV63" s="410">
        <f t="shared" si="206"/>
        <v>1.0450246095201252</v>
      </c>
      <c r="AW63" s="410">
        <f t="shared" si="207"/>
        <v>1.0791691970678312</v>
      </c>
      <c r="AX63" s="410">
        <f t="shared" si="208"/>
        <v>1.1127455455068569</v>
      </c>
      <c r="AY63" s="410">
        <f t="shared" si="209"/>
        <v>1.1457687914746961</v>
      </c>
      <c r="AZ63" s="410">
        <f t="shared" si="210"/>
        <v>1.1782544275198779</v>
      </c>
      <c r="BA63" s="410">
        <f t="shared" si="211"/>
        <v>1.2102181607111486</v>
      </c>
      <c r="BB63" s="410">
        <f t="shared" si="212"/>
        <v>1.2416757918562926</v>
      </c>
      <c r="BC63" s="410">
        <f t="shared" si="213"/>
        <v>1.2726431132458742</v>
      </c>
      <c r="BD63" s="410">
        <f t="shared" si="214"/>
        <v>1.3031358228995604</v>
      </c>
      <c r="BE63" s="410">
        <f t="shared" si="215"/>
        <v>1.3331694533969536</v>
      </c>
      <c r="BF63" s="410">
        <f t="shared" si="216"/>
        <v>1.362759313505679</v>
      </c>
      <c r="BG63" s="410">
        <f t="shared" si="217"/>
        <v>1.3919204409646182</v>
      </c>
      <c r="BH63" s="410">
        <f t="shared" si="218"/>
        <v>1.4206675649312825</v>
      </c>
      <c r="BI63" s="410">
        <f t="shared" si="219"/>
        <v>1.4490150767524264</v>
      </c>
      <c r="BJ63" s="410">
        <f t="shared" si="220"/>
        <v>1.4769770078621907</v>
      </c>
      <c r="BK63" s="410">
        <f t="shared" si="221"/>
        <v>1.504567013749027</v>
      </c>
      <c r="BL63" s="253"/>
      <c r="BM63" s="521"/>
      <c r="BN63" s="592">
        <v>52000</v>
      </c>
      <c r="BO63" s="382">
        <f t="shared" si="222"/>
        <v>216.74520064946785</v>
      </c>
      <c r="BP63" s="382">
        <f t="shared" si="223"/>
        <v>217.03024902156295</v>
      </c>
      <c r="BQ63" s="382">
        <f t="shared" si="224"/>
        <v>217.50347576688947</v>
      </c>
      <c r="BR63" s="382">
        <f t="shared" si="225"/>
        <v>218.16214919186709</v>
      </c>
      <c r="BS63" s="382">
        <f t="shared" si="226"/>
        <v>219.00254039578039</v>
      </c>
      <c r="BT63" s="382">
        <f t="shared" si="227"/>
        <v>220.02001255188651</v>
      </c>
      <c r="BU63" s="382">
        <f t="shared" si="228"/>
        <v>221.209127503709</v>
      </c>
      <c r="BV63" s="382">
        <f t="shared" si="229"/>
        <v>222.56376456571928</v>
      </c>
      <c r="BW63" s="382">
        <f t="shared" si="230"/>
        <v>224.0772462531167</v>
      </c>
      <c r="BX63" s="382">
        <f t="shared" si="231"/>
        <v>225.74246587472641</v>
      </c>
      <c r="BY63" s="382">
        <f t="shared" si="232"/>
        <v>227.55201243847566</v>
      </c>
      <c r="BZ63" s="382">
        <f t="shared" si="233"/>
        <v>229.4982890514749</v>
      </c>
      <c r="CA63" s="382">
        <f t="shared" si="234"/>
        <v>231.5736218508313</v>
      </c>
      <c r="CB63" s="382">
        <f t="shared" si="235"/>
        <v>233.7703573879042</v>
      </c>
      <c r="CC63" s="382">
        <f t="shared" si="236"/>
        <v>236.08094723412353</v>
      </c>
      <c r="CD63" s="382">
        <f t="shared" si="237"/>
        <v>238.4980193273565</v>
      </c>
      <c r="CE63" s="382">
        <f t="shared" si="238"/>
        <v>241.01443620178682</v>
      </c>
      <c r="CF63" s="382">
        <f t="shared" si="239"/>
        <v>243.62334072801642</v>
      </c>
      <c r="CG63" s="382">
        <f t="shared" si="240"/>
        <v>246.31819033534381</v>
      </c>
      <c r="CH63" s="382">
        <f t="shared" si="241"/>
        <v>249.09278090735555</v>
      </c>
      <c r="CI63" s="382">
        <f t="shared" si="242"/>
        <v>251.94126165377651</v>
      </c>
      <c r="CJ63" s="382">
        <f t="shared" si="243"/>
        <v>254.85814228746273</v>
      </c>
      <c r="CK63" s="382">
        <f t="shared" si="244"/>
        <v>257.83829379682442</v>
      </c>
      <c r="CL63" s="382">
        <f t="shared" si="245"/>
        <v>260.87694402048379</v>
      </c>
      <c r="CM63" s="382">
        <f t="shared" si="246"/>
        <v>263.96966911926677</v>
      </c>
      <c r="CN63" s="382">
        <f t="shared" si="247"/>
        <v>267.11238191422376</v>
      </c>
      <c r="CO63" s="382">
        <f t="shared" si="248"/>
        <v>270.30131792853291</v>
      </c>
      <c r="CP63" s="382">
        <f t="shared" si="249"/>
        <v>273.53301984327669</v>
      </c>
      <c r="CQ63" s="382">
        <f t="shared" si="250"/>
        <v>276.80432095710938</v>
      </c>
      <c r="CR63" s="382">
        <f t="shared" si="251"/>
        <v>280.11232813078379</v>
      </c>
      <c r="CS63" s="382">
        <f t="shared" si="252"/>
        <v>283.45440460080147</v>
      </c>
      <c r="CT63" s="382">
        <f t="shared" si="253"/>
        <v>286.82815296254188</v>
      </c>
      <c r="CU63" s="382">
        <f t="shared" si="254"/>
        <v>290.23139855172178</v>
      </c>
      <c r="CV63" s="382">
        <f t="shared" si="255"/>
        <v>293.66217339311493</v>
      </c>
      <c r="CW63" s="382">
        <f t="shared" si="256"/>
        <v>297.11870083604293</v>
      </c>
      <c r="CX63" s="382">
        <f t="shared" si="257"/>
        <v>300.59938095596829</v>
      </c>
      <c r="CY63" s="382">
        <f t="shared" si="258"/>
        <v>304.10277676939717</v>
      </c>
      <c r="CZ63" s="382">
        <f t="shared" si="259"/>
        <v>307.6276012839794</v>
      </c>
      <c r="DA63" s="382">
        <f t="shared" si="260"/>
        <v>311.17270538614395</v>
      </c>
      <c r="DB63" s="382">
        <f t="shared" si="261"/>
        <v>314.73706655379601</v>
      </c>
      <c r="DC63" s="521"/>
      <c r="DE63" s="2"/>
      <c r="DF63" s="592">
        <v>52000</v>
      </c>
      <c r="DG63" s="382">
        <f t="shared" si="262"/>
        <v>26.885415840432362</v>
      </c>
      <c r="DH63" s="382">
        <f t="shared" si="263"/>
        <v>53.731249870045147</v>
      </c>
      <c r="DI63" s="382">
        <f t="shared" si="264"/>
        <v>80.498495433141116</v>
      </c>
      <c r="DJ63" s="382">
        <f t="shared" si="265"/>
        <v>107.14927411137363</v>
      </c>
      <c r="DK63" s="382">
        <f t="shared" si="266"/>
        <v>133.64734627799891</v>
      </c>
      <c r="DL63" s="382">
        <f t="shared" si="267"/>
        <v>159.95856171520063</v>
      </c>
      <c r="DM63" s="382">
        <f t="shared" si="268"/>
        <v>186.05123700563249</v>
      </c>
      <c r="DN63" s="382">
        <f t="shared" si="269"/>
        <v>211.89645115715774</v>
      </c>
      <c r="DO63" s="382">
        <f t="shared" si="270"/>
        <v>237.46825581177777</v>
      </c>
      <c r="DP63" s="382">
        <f t="shared" si="271"/>
        <v>262.7438009874457</v>
      </c>
      <c r="DQ63" s="382">
        <f t="shared" si="272"/>
        <v>287.70338125294853</v>
      </c>
      <c r="DR63" s="382">
        <f t="shared" si="273"/>
        <v>312.33041031421135</v>
      </c>
      <c r="DS63" s="382">
        <f t="shared" si="274"/>
        <v>336.61133409375822</v>
      </c>
      <c r="DT63" s="382">
        <f t="shared" si="275"/>
        <v>360.53549352882186</v>
      </c>
      <c r="DU63" s="382">
        <f t="shared" si="276"/>
        <v>384.09494859954771</v>
      </c>
      <c r="DV63" s="382">
        <f t="shared" si="277"/>
        <v>407.28427468531771</v>
      </c>
      <c r="DW63" s="382">
        <f t="shared" si="278"/>
        <v>430.1003414174267</v>
      </c>
      <c r="DX63" s="382">
        <f t="shared" si="279"/>
        <v>452.54208293242078</v>
      </c>
      <c r="DY63" s="382">
        <f t="shared" si="280"/>
        <v>474.61026699487854</v>
      </c>
      <c r="DZ63" s="382">
        <f t="shared" si="281"/>
        <v>496.30726898468657</v>
      </c>
      <c r="EA63" s="382">
        <f t="shared" si="282"/>
        <v>517.63685533097521</v>
      </c>
      <c r="EB63" s="382">
        <f t="shared" si="283"/>
        <v>538.60397969032181</v>
      </c>
      <c r="EC63" s="382">
        <f t="shared" si="284"/>
        <v>559.21459404856239</v>
      </c>
      <c r="ED63" s="382">
        <f t="shared" si="285"/>
        <v>579.47547599001223</v>
      </c>
      <c r="EE63" s="382">
        <f t="shared" si="286"/>
        <v>599.39407262373868</v>
      </c>
      <c r="EF63" s="382">
        <f t="shared" si="287"/>
        <v>618.97836107190756</v>
      </c>
      <c r="EG63" s="382">
        <f t="shared" si="288"/>
        <v>638.23672499114866</v>
      </c>
      <c r="EH63" s="382">
        <f t="shared" si="289"/>
        <v>657.1778462925962</v>
      </c>
      <c r="EI63" s="382">
        <f t="shared" si="290"/>
        <v>675.81061102704143</v>
      </c>
      <c r="EJ63" s="382">
        <f t="shared" si="291"/>
        <v>694.14402828749439</v>
      </c>
      <c r="EK63" s="382">
        <f t="shared" si="292"/>
        <v>712.18716093280284</v>
      </c>
      <c r="EL63" s="382">
        <f t="shared" si="293"/>
        <v>729.94906693659823</v>
      </c>
      <c r="EM63" s="382">
        <f t="shared" si="294"/>
        <v>747.43875020161636</v>
      </c>
      <c r="EN63" s="382">
        <f t="shared" si="295"/>
        <v>764.66511973924423</v>
      </c>
      <c r="EO63" s="382">
        <f t="shared" si="296"/>
        <v>781.636956189182</v>
      </c>
      <c r="EP63" s="382">
        <f t="shared" si="297"/>
        <v>798.3628847373526</v>
      </c>
      <c r="EQ63" s="382">
        <f t="shared" si="298"/>
        <v>814.85135357686715</v>
      </c>
      <c r="ER63" s="382">
        <f t="shared" si="299"/>
        <v>831.11061714294465</v>
      </c>
      <c r="ES63" s="382">
        <f t="shared" si="300"/>
        <v>847.14872343596517</v>
      </c>
      <c r="ET63" s="382">
        <f t="shared" si="301"/>
        <v>862.97350482538877</v>
      </c>
      <c r="EU63" s="521"/>
      <c r="EV63" s="522"/>
      <c r="EW63" s="537">
        <f t="shared" si="302"/>
        <v>520</v>
      </c>
      <c r="EX63" s="601">
        <v>52000</v>
      </c>
      <c r="EY63" s="382">
        <f t="shared" si="303"/>
        <v>265.59520064946787</v>
      </c>
      <c r="EZ63" s="382">
        <f t="shared" si="304"/>
        <v>275.88024902156297</v>
      </c>
      <c r="FA63" s="382">
        <f t="shared" si="305"/>
        <v>286.35347576688946</v>
      </c>
      <c r="FB63" s="382">
        <f t="shared" si="306"/>
        <v>297.01214919186714</v>
      </c>
      <c r="FC63" s="382">
        <f t="shared" si="307"/>
        <v>307.85254039578041</v>
      </c>
      <c r="FD63" s="382">
        <f t="shared" si="308"/>
        <v>318.87001255188653</v>
      </c>
      <c r="FE63" s="382">
        <f t="shared" si="309"/>
        <v>330.05912750370902</v>
      </c>
      <c r="FF63" s="382">
        <f t="shared" si="310"/>
        <v>341.4137645657193</v>
      </c>
      <c r="FG63" s="382">
        <f t="shared" si="311"/>
        <v>352.92724625311672</v>
      </c>
      <c r="FH63" s="382">
        <f t="shared" si="312"/>
        <v>364.59246587472643</v>
      </c>
      <c r="FI63" s="382">
        <f t="shared" si="313"/>
        <v>376.40201243847571</v>
      </c>
      <c r="FJ63" s="382">
        <f t="shared" si="314"/>
        <v>388.34828905147492</v>
      </c>
      <c r="FK63" s="382">
        <f t="shared" si="315"/>
        <v>400.4236218508313</v>
      </c>
      <c r="FL63" s="382">
        <f t="shared" si="316"/>
        <v>412.62035738790422</v>
      </c>
      <c r="FM63" s="382">
        <f t="shared" si="317"/>
        <v>424.93094723412355</v>
      </c>
      <c r="FN63" s="382">
        <f t="shared" si="318"/>
        <v>437.3480193273565</v>
      </c>
      <c r="FO63" s="382">
        <f t="shared" si="319"/>
        <v>449.86443620178682</v>
      </c>
      <c r="FP63" s="382">
        <f t="shared" si="320"/>
        <v>462.47334072801641</v>
      </c>
      <c r="FQ63" s="382">
        <f t="shared" si="321"/>
        <v>475.16819033534387</v>
      </c>
      <c r="FR63" s="382">
        <f t="shared" si="322"/>
        <v>487.94278090735554</v>
      </c>
      <c r="FS63" s="382">
        <f t="shared" si="323"/>
        <v>500.79126165377653</v>
      </c>
      <c r="FT63" s="382">
        <f t="shared" si="324"/>
        <v>513.70814228746281</v>
      </c>
      <c r="FU63" s="382">
        <f t="shared" si="325"/>
        <v>526.68829379682438</v>
      </c>
      <c r="FV63" s="382">
        <f t="shared" si="326"/>
        <v>539.72694402048387</v>
      </c>
      <c r="FW63" s="382">
        <f t="shared" si="327"/>
        <v>552.81966911926679</v>
      </c>
      <c r="FX63" s="382">
        <f t="shared" si="328"/>
        <v>565.96238191422378</v>
      </c>
      <c r="FY63" s="382">
        <f t="shared" si="329"/>
        <v>579.15131792853299</v>
      </c>
      <c r="FZ63" s="382">
        <f t="shared" si="330"/>
        <v>592.38301984327677</v>
      </c>
      <c r="GA63" s="382">
        <f t="shared" si="331"/>
        <v>605.65432095710935</v>
      </c>
      <c r="GB63" s="382">
        <f t="shared" si="332"/>
        <v>618.96232813078382</v>
      </c>
      <c r="GC63" s="382">
        <f t="shared" si="333"/>
        <v>632.30440460080149</v>
      </c>
      <c r="GD63" s="382">
        <f t="shared" si="334"/>
        <v>645.67815296254184</v>
      </c>
      <c r="GE63" s="382">
        <f t="shared" si="335"/>
        <v>659.0813985517218</v>
      </c>
      <c r="GF63" s="382">
        <f t="shared" si="336"/>
        <v>672.51217339311495</v>
      </c>
      <c r="GG63" s="382">
        <f t="shared" si="337"/>
        <v>685.9687008360429</v>
      </c>
      <c r="GH63" s="382">
        <f t="shared" si="338"/>
        <v>699.44938095596831</v>
      </c>
      <c r="GI63" s="382">
        <f t="shared" si="339"/>
        <v>712.95277676939713</v>
      </c>
      <c r="GJ63" s="382">
        <f t="shared" si="340"/>
        <v>726.47760128397942</v>
      </c>
      <c r="GK63" s="382">
        <f t="shared" si="341"/>
        <v>740.02270538614403</v>
      </c>
      <c r="GL63" s="382">
        <f t="shared" si="342"/>
        <v>753.58706655379603</v>
      </c>
      <c r="GM63" s="511"/>
      <c r="GN63" s="2"/>
      <c r="GO63" s="592">
        <v>52000</v>
      </c>
      <c r="GP63" s="477">
        <f t="shared" si="343"/>
        <v>8.878783435071341</v>
      </c>
      <c r="GQ63" s="477">
        <f t="shared" si="344"/>
        <v>4.1344468942898089</v>
      </c>
      <c r="GR63" s="477">
        <f t="shared" si="345"/>
        <v>2.5572525203868364</v>
      </c>
      <c r="GS63" s="477">
        <f t="shared" si="346"/>
        <v>1.7719473757997211</v>
      </c>
      <c r="GT63" s="477">
        <f t="shared" si="347"/>
        <v>1.3034691594655272</v>
      </c>
      <c r="GU63" s="477">
        <f t="shared" si="348"/>
        <v>0.99345386162961968</v>
      </c>
      <c r="GV63" s="477">
        <f t="shared" si="349"/>
        <v>0.77402275209660043</v>
      </c>
      <c r="GW63" s="477">
        <f t="shared" si="350"/>
        <v>0.61122927119011616</v>
      </c>
      <c r="GX63" s="477">
        <f t="shared" si="351"/>
        <v>0.48620810409646553</v>
      </c>
      <c r="GY63" s="477">
        <f t="shared" si="352"/>
        <v>0.3876348918776098</v>
      </c>
      <c r="GZ63" s="477">
        <f t="shared" si="353"/>
        <v>0.30829888338206018</v>
      </c>
      <c r="HA63" s="477">
        <f t="shared" si="354"/>
        <v>0.24338929616487839</v>
      </c>
      <c r="HB63" s="477">
        <f t="shared" si="355"/>
        <v>0.18957260583299043</v>
      </c>
      <c r="HC63" s="477">
        <f t="shared" si="356"/>
        <v>0.14446528786747206</v>
      </c>
      <c r="HD63" s="477">
        <f t="shared" si="357"/>
        <v>0.10631745817920379</v>
      </c>
      <c r="HE63" s="477">
        <f t="shared" si="358"/>
        <v>7.3815137265653336E-2</v>
      </c>
      <c r="HF63" s="477">
        <f t="shared" si="359"/>
        <v>4.5952288061958078E-2</v>
      </c>
      <c r="HG63" s="477">
        <f t="shared" si="360"/>
        <v>2.194549008844043E-2</v>
      </c>
      <c r="HH63" s="477">
        <f t="shared" si="361"/>
        <v>1.1755399730350605E-3</v>
      </c>
      <c r="HI63" s="477">
        <f t="shared" si="362"/>
        <v>1.6853446644943489E-2</v>
      </c>
      <c r="HJ63" s="477">
        <f t="shared" si="363"/>
        <v>3.2543265618959191E-2</v>
      </c>
      <c r="HK63" s="477">
        <f t="shared" si="364"/>
        <v>4.6222899090298634E-2</v>
      </c>
      <c r="HL63" s="477">
        <f t="shared" si="365"/>
        <v>5.8164255006752222E-2</v>
      </c>
      <c r="HM63" s="477">
        <f t="shared" si="366"/>
        <v>6.8593984761166071E-2</v>
      </c>
      <c r="HN63" s="477">
        <f t="shared" si="367"/>
        <v>7.7702475936408402E-2</v>
      </c>
      <c r="HO63" s="477">
        <f t="shared" si="368"/>
        <v>8.5650779561783158E-2</v>
      </c>
      <c r="HP63" s="477">
        <f t="shared" si="369"/>
        <v>9.2576006282676843E-2</v>
      </c>
      <c r="HQ63" s="477">
        <f t="shared" si="370"/>
        <v>9.8595573199633912E-2</v>
      </c>
      <c r="HR63" s="477">
        <f t="shared" si="371"/>
        <v>0.10381057788263241</v>
      </c>
      <c r="HS63" s="477">
        <f t="shared" si="372"/>
        <v>0.10830850240430577</v>
      </c>
      <c r="HT63" s="477">
        <f t="shared" si="373"/>
        <v>0.11216539796557572</v>
      </c>
      <c r="HU63" s="477">
        <f t="shared" si="374"/>
        <v>0.1154476631194543</v>
      </c>
      <c r="HV63" s="477">
        <f t="shared" si="375"/>
        <v>0.11821350127493493</v>
      </c>
      <c r="HW63" s="477">
        <f t="shared" si="376"/>
        <v>0.12051412306808769</v>
      </c>
      <c r="HX63" s="477">
        <f t="shared" si="377"/>
        <v>0.12239474425513758</v>
      </c>
      <c r="HY63" s="477">
        <f t="shared" si="378"/>
        <v>0.12389541857763729</v>
      </c>
      <c r="HZ63" s="477">
        <f t="shared" si="379"/>
        <v>0.12505173656541965</v>
      </c>
      <c r="IA63" s="477">
        <f t="shared" si="380"/>
        <v>0.12589541476278499</v>
      </c>
      <c r="IB63" s="477">
        <f t="shared" si="381"/>
        <v>0.12645479487394712</v>
      </c>
      <c r="IC63" s="477">
        <f t="shared" si="382"/>
        <v>0.12675526845256463</v>
      </c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</row>
    <row r="64" spans="1:311">
      <c r="I64" s="384"/>
      <c r="J64" s="252"/>
      <c r="K64" s="499">
        <v>52000</v>
      </c>
      <c r="L64" s="382">
        <f t="shared" si="170"/>
        <v>15.849599999999999</v>
      </c>
      <c r="M64" s="502">
        <v>520</v>
      </c>
      <c r="N64" s="493">
        <f t="shared" si="383"/>
        <v>105.34351024164613</v>
      </c>
      <c r="O64" s="263">
        <f t="shared" si="384"/>
        <v>0.16938970135823775</v>
      </c>
      <c r="P64" s="383">
        <f t="shared" si="387"/>
        <v>-56.500002288000502</v>
      </c>
      <c r="Q64" s="383">
        <f t="shared" si="385"/>
        <v>216.64999771199948</v>
      </c>
      <c r="R64" s="382">
        <f t="shared" si="178"/>
        <v>573.56933718429855</v>
      </c>
      <c r="S64" s="263">
        <f t="shared" si="386"/>
        <v>0.10396596125501714</v>
      </c>
      <c r="T64" s="492">
        <f>O64/Konstanten!$C$22</f>
        <v>0.13827730723121448</v>
      </c>
      <c r="U64" s="492">
        <f t="shared" si="179"/>
        <v>0.75186533996876448</v>
      </c>
      <c r="V64" s="492"/>
      <c r="W64" s="592">
        <v>53000</v>
      </c>
      <c r="X64" s="410">
        <f t="shared" si="182"/>
        <v>4.801332763535552E-2</v>
      </c>
      <c r="Y64" s="410">
        <f t="shared" si="183"/>
        <v>9.595209636253127E-2</v>
      </c>
      <c r="Z64" s="410">
        <f t="shared" si="184"/>
        <v>0.14374288409918445</v>
      </c>
      <c r="AA64" s="410">
        <f t="shared" si="185"/>
        <v>0.19131449660518846</v>
      </c>
      <c r="AB64" s="410">
        <f t="shared" si="186"/>
        <v>0.23859897040437203</v>
      </c>
      <c r="AC64" s="410">
        <f t="shared" si="187"/>
        <v>0.28553245194039556</v>
      </c>
      <c r="AD64" s="410">
        <f t="shared" si="188"/>
        <v>0.33205592619593788</v>
      </c>
      <c r="AE64" s="410">
        <f t="shared" si="189"/>
        <v>0.37811577818202807</v>
      </c>
      <c r="AF64" s="410">
        <f t="shared" si="190"/>
        <v>0.42366418108308779</v>
      </c>
      <c r="AG64" s="410">
        <f t="shared" si="191"/>
        <v>0.46865931446278758</v>
      </c>
      <c r="AH64" s="410">
        <f t="shared" si="192"/>
        <v>0.51306542404754607</v>
      </c>
      <c r="AI64" s="410">
        <f t="shared" si="193"/>
        <v>0.55685274075084823</v>
      </c>
      <c r="AJ64" s="410">
        <f t="shared" si="194"/>
        <v>0.59999728061020086</v>
      </c>
      <c r="AK64" s="410">
        <f t="shared" si="195"/>
        <v>0.64248054926234588</v>
      </c>
      <c r="AL64" s="410">
        <f t="shared" si="196"/>
        <v>0.68428917474698447</v>
      </c>
      <c r="AM64" s="410">
        <f t="shared" si="197"/>
        <v>0.72541449117970913</v>
      </c>
      <c r="AN64" s="410">
        <f t="shared" si="198"/>
        <v>0.76585209358500894</v>
      </c>
      <c r="AO64" s="410">
        <f t="shared" si="199"/>
        <v>0.80560138132668513</v>
      </c>
      <c r="AP64" s="410">
        <f t="shared" si="200"/>
        <v>0.84466510445804155</v>
      </c>
      <c r="AQ64" s="410">
        <f t="shared" si="201"/>
        <v>0.88304892420811221</v>
      </c>
      <c r="AR64" s="410">
        <f t="shared" si="202"/>
        <v>0.92076099591496807</v>
      </c>
      <c r="AS64" s="410">
        <f t="shared" si="203"/>
        <v>0.95781158013521872</v>
      </c>
      <c r="AT64" s="410">
        <f t="shared" si="204"/>
        <v>0.99421268546105446</v>
      </c>
      <c r="AU64" s="410">
        <f t="shared" si="205"/>
        <v>1.0299777447796716</v>
      </c>
      <c r="AV64" s="410">
        <f t="shared" si="206"/>
        <v>1.0651213252980916</v>
      </c>
      <c r="AW64" s="410">
        <f t="shared" si="207"/>
        <v>1.0996588715935773</v>
      </c>
      <c r="AX64" s="410">
        <f t="shared" si="208"/>
        <v>1.1336064801891179</v>
      </c>
      <c r="AY64" s="410">
        <f t="shared" si="209"/>
        <v>1.1669807036447932</v>
      </c>
      <c r="AZ64" s="410">
        <f t="shared" si="210"/>
        <v>1.1997983818497242</v>
      </c>
      <c r="BA64" s="410">
        <f t="shared" si="211"/>
        <v>1.2320764980514924</v>
      </c>
      <c r="BB64" s="410">
        <f t="shared" si="212"/>
        <v>1.2638320571304296</v>
      </c>
      <c r="BC64" s="410">
        <f t="shared" si="213"/>
        <v>1.2950819836827689</v>
      </c>
      <c r="BD64" s="410">
        <f t="shared" si="214"/>
        <v>1.325843037591983</v>
      </c>
      <c r="BE64" s="410">
        <f t="shared" si="215"/>
        <v>1.3561317449206163</v>
      </c>
      <c r="BF64" s="410">
        <f t="shared" si="216"/>
        <v>1.3859643421295156</v>
      </c>
      <c r="BG64" s="410">
        <f t="shared" si="217"/>
        <v>1.4153567318147897</v>
      </c>
      <c r="BH64" s="410">
        <f t="shared" si="218"/>
        <v>1.4443244483370654</v>
      </c>
      <c r="BI64" s="410">
        <f t="shared" si="219"/>
        <v>1.4728826318957722</v>
      </c>
      <c r="BJ64" s="410">
        <f t="shared" si="220"/>
        <v>1.5010460097699287</v>
      </c>
      <c r="BK64" s="410">
        <f t="shared" si="221"/>
        <v>1.5288288836033894</v>
      </c>
      <c r="BL64" s="253"/>
      <c r="BM64" s="521"/>
      <c r="BN64" s="592">
        <v>53000</v>
      </c>
      <c r="BO64" s="382">
        <f t="shared" si="222"/>
        <v>216.74988547733935</v>
      </c>
      <c r="BP64" s="382">
        <f t="shared" si="223"/>
        <v>217.0489285596129</v>
      </c>
      <c r="BQ64" s="382">
        <f t="shared" si="224"/>
        <v>217.54528288741867</v>
      </c>
      <c r="BR64" s="382">
        <f t="shared" si="225"/>
        <v>218.23592927761823</v>
      </c>
      <c r="BS64" s="382">
        <f t="shared" si="226"/>
        <v>219.11675156376742</v>
      </c>
      <c r="BT64" s="382">
        <f t="shared" si="227"/>
        <v>220.18263976023562</v>
      </c>
      <c r="BU64" s="382">
        <f t="shared" si="228"/>
        <v>221.42761277636339</v>
      </c>
      <c r="BV64" s="382">
        <f t="shared" si="229"/>
        <v>222.84495454887869</v>
      </c>
      <c r="BW64" s="382">
        <f t="shared" si="230"/>
        <v>224.42735731982458</v>
      </c>
      <c r="BX64" s="382">
        <f t="shared" si="231"/>
        <v>226.16706610439968</v>
      </c>
      <c r="BY64" s="382">
        <f t="shared" si="232"/>
        <v>228.0560190764119</v>
      </c>
      <c r="BZ64" s="382">
        <f t="shared" si="233"/>
        <v>230.08597953172998</v>
      </c>
      <c r="CA64" s="382">
        <f t="shared" si="234"/>
        <v>232.24865615019337</v>
      </c>
      <c r="CB64" s="382">
        <f t="shared" si="235"/>
        <v>234.53580935340943</v>
      </c>
      <c r="CC64" s="382">
        <f t="shared" si="236"/>
        <v>236.93934256143461</v>
      </c>
      <c r="CD64" s="382">
        <f t="shared" si="237"/>
        <v>239.45137802450398</v>
      </c>
      <c r="CE64" s="382">
        <f t="shared" si="238"/>
        <v>242.06431761294283</v>
      </c>
      <c r="CF64" s="382">
        <f t="shared" si="239"/>
        <v>244.77088947887137</v>
      </c>
      <c r="CG64" s="382">
        <f t="shared" si="240"/>
        <v>247.56418186491982</v>
      </c>
      <c r="CH64" s="382">
        <f t="shared" si="241"/>
        <v>250.43766554745355</v>
      </c>
      <c r="CI64" s="382">
        <f t="shared" si="242"/>
        <v>253.38520649060109</v>
      </c>
      <c r="CJ64" s="382">
        <f t="shared" si="243"/>
        <v>256.40107028056769</v>
      </c>
      <c r="CK64" s="382">
        <f t="shared" si="244"/>
        <v>259.47991983384037</v>
      </c>
      <c r="CL64" s="382">
        <f t="shared" si="245"/>
        <v>262.61680775149819</v>
      </c>
      <c r="CM64" s="382">
        <f t="shared" si="246"/>
        <v>265.80716454427414</v>
      </c>
      <c r="CN64" s="382">
        <f t="shared" si="247"/>
        <v>269.04678379442703</v>
      </c>
      <c r="CO64" s="382">
        <f t="shared" si="248"/>
        <v>272.33180516194079</v>
      </c>
      <c r="CP64" s="382">
        <f t="shared" si="249"/>
        <v>275.65869599171344</v>
      </c>
      <c r="CQ64" s="382">
        <f t="shared" si="250"/>
        <v>279.02423213995252</v>
      </c>
      <c r="CR64" s="382">
        <f t="shared" si="251"/>
        <v>282.42547851456925</v>
      </c>
      <c r="CS64" s="382">
        <f t="shared" si="252"/>
        <v>285.85976971684892</v>
      </c>
      <c r="CT64" s="382">
        <f t="shared" si="253"/>
        <v>289.3246910799341</v>
      </c>
      <c r="CU64" s="382">
        <f t="shared" si="254"/>
        <v>292.8180603227508</v>
      </c>
      <c r="CV64" s="382">
        <f t="shared" si="255"/>
        <v>296.3379099745938</v>
      </c>
      <c r="CW64" s="382">
        <f t="shared" si="256"/>
        <v>299.88247067416626</v>
      </c>
      <c r="CX64" s="382">
        <f t="shared" si="257"/>
        <v>303.45015540577396</v>
      </c>
      <c r="CY64" s="382">
        <f t="shared" si="258"/>
        <v>307.03954470315261</v>
      </c>
      <c r="CZ64" s="382">
        <f t="shared" si="259"/>
        <v>310.64937282654103</v>
      </c>
      <c r="DA64" s="382">
        <f t="shared" si="260"/>
        <v>314.27851489988768</v>
      </c>
      <c r="DB64" s="382">
        <f t="shared" si="261"/>
        <v>317.9259749813242</v>
      </c>
      <c r="DC64" s="521"/>
      <c r="DE64" s="2"/>
      <c r="DF64" s="592">
        <v>53000</v>
      </c>
      <c r="DG64" s="382">
        <f t="shared" si="262"/>
        <v>27.538972507823431</v>
      </c>
      <c r="DH64" s="382">
        <f t="shared" si="263"/>
        <v>55.035180312101005</v>
      </c>
      <c r="DI64" s="382">
        <f t="shared" si="264"/>
        <v>82.446510757728674</v>
      </c>
      <c r="DJ64" s="382">
        <f t="shared" si="265"/>
        <v>109.73212901158568</v>
      </c>
      <c r="DK64" s="382">
        <f t="shared" si="266"/>
        <v>136.85305330769174</v>
      </c>
      <c r="DL64" s="382">
        <f t="shared" si="267"/>
        <v>163.77265920406026</v>
      </c>
      <c r="DM64" s="382">
        <f t="shared" si="268"/>
        <v>190.45709749632243</v>
      </c>
      <c r="DN64" s="382">
        <f t="shared" si="269"/>
        <v>216.87561627079108</v>
      </c>
      <c r="DO64" s="382">
        <f t="shared" si="270"/>
        <v>243.00078353255529</v>
      </c>
      <c r="DP64" s="382">
        <f t="shared" si="271"/>
        <v>268.80861236166879</v>
      </c>
      <c r="DQ64" s="382">
        <f t="shared" si="272"/>
        <v>294.27859520313206</v>
      </c>
      <c r="DR64" s="382">
        <f t="shared" si="273"/>
        <v>319.39365742172407</v>
      </c>
      <c r="DS64" s="382">
        <f t="shared" si="274"/>
        <v>344.14004255197449</v>
      </c>
      <c r="DT64" s="382">
        <f t="shared" si="275"/>
        <v>368.50714279420782</v>
      </c>
      <c r="DU64" s="382">
        <f t="shared" si="276"/>
        <v>392.48728840201852</v>
      </c>
      <c r="DV64" s="382">
        <f t="shared" si="277"/>
        <v>416.07550888983093</v>
      </c>
      <c r="DW64" s="382">
        <f t="shared" si="278"/>
        <v>439.26927769876096</v>
      </c>
      <c r="DX64" s="382">
        <f t="shared" si="279"/>
        <v>462.06825032230211</v>
      </c>
      <c r="DY64" s="382">
        <f t="shared" si="280"/>
        <v>484.47400410670519</v>
      </c>
      <c r="DZ64" s="382">
        <f t="shared" si="281"/>
        <v>506.48978615935482</v>
      </c>
      <c r="EA64" s="382">
        <f t="shared" si="282"/>
        <v>528.12027413210285</v>
      </c>
      <c r="EB64" s="382">
        <f t="shared" si="283"/>
        <v>549.37135316560307</v>
      </c>
      <c r="EC64" s="382">
        <f t="shared" si="284"/>
        <v>570.24991102011847</v>
      </c>
      <c r="ED64" s="382">
        <f t="shared" si="285"/>
        <v>590.7636523878549</v>
      </c>
      <c r="EE64" s="382">
        <f t="shared" si="286"/>
        <v>610.92093257208796</v>
      </c>
      <c r="EF64" s="382">
        <f t="shared" si="287"/>
        <v>630.73061010876177</v>
      </c>
      <c r="EG64" s="382">
        <f t="shared" si="288"/>
        <v>650.20191746989804</v>
      </c>
      <c r="EH64" s="382">
        <f t="shared" si="289"/>
        <v>669.34434869641041</v>
      </c>
      <c r="EI64" s="382">
        <f t="shared" si="290"/>
        <v>688.16756263234026</v>
      </c>
      <c r="EJ64" s="382">
        <f t="shared" si="291"/>
        <v>706.68130034774617</v>
      </c>
      <c r="EK64" s="382">
        <f t="shared" si="292"/>
        <v>724.89531532056901</v>
      </c>
      <c r="EL64" s="382">
        <f t="shared" si="293"/>
        <v>742.81931498025233</v>
      </c>
      <c r="EM64" s="382">
        <f t="shared" si="294"/>
        <v>760.46291228205064</v>
      </c>
      <c r="EN64" s="382">
        <f t="shared" si="295"/>
        <v>777.83558606870406</v>
      </c>
      <c r="EO64" s="382">
        <f t="shared" si="296"/>
        <v>794.94664907629863</v>
      </c>
      <c r="EP64" s="382">
        <f t="shared" si="297"/>
        <v>811.80522254634388</v>
      </c>
      <c r="EQ64" s="382">
        <f t="shared" si="298"/>
        <v>828.42021651176822</v>
      </c>
      <c r="ER64" s="382">
        <f t="shared" si="299"/>
        <v>844.80031492672322</v>
      </c>
      <c r="ES64" s="382">
        <f t="shared" si="300"/>
        <v>860.95396490687415</v>
      </c>
      <c r="ET64" s="382">
        <f t="shared" si="301"/>
        <v>876.88936943660724</v>
      </c>
      <c r="EU64" s="521"/>
      <c r="EV64" s="522"/>
      <c r="EW64" s="537">
        <f t="shared" si="302"/>
        <v>530</v>
      </c>
      <c r="EX64" s="601">
        <v>53000</v>
      </c>
      <c r="EY64" s="382">
        <f t="shared" si="303"/>
        <v>271.5998854773394</v>
      </c>
      <c r="EZ64" s="382">
        <f t="shared" si="304"/>
        <v>281.89892855961295</v>
      </c>
      <c r="FA64" s="382">
        <f t="shared" si="305"/>
        <v>292.39528288741872</v>
      </c>
      <c r="FB64" s="382">
        <f t="shared" si="306"/>
        <v>303.08592927761822</v>
      </c>
      <c r="FC64" s="382">
        <f t="shared" si="307"/>
        <v>313.96675156376745</v>
      </c>
      <c r="FD64" s="382">
        <f t="shared" si="308"/>
        <v>325.03263976023561</v>
      </c>
      <c r="FE64" s="382">
        <f t="shared" si="309"/>
        <v>336.27761277636341</v>
      </c>
      <c r="FF64" s="382">
        <f t="shared" si="310"/>
        <v>347.69495454887874</v>
      </c>
      <c r="FG64" s="382">
        <f t="shared" si="311"/>
        <v>359.2773573198246</v>
      </c>
      <c r="FH64" s="382">
        <f t="shared" si="312"/>
        <v>371.0170661043997</v>
      </c>
      <c r="FI64" s="382">
        <f t="shared" si="313"/>
        <v>382.90601907641189</v>
      </c>
      <c r="FJ64" s="382">
        <f t="shared" si="314"/>
        <v>394.93597953173003</v>
      </c>
      <c r="FK64" s="382">
        <f t="shared" si="315"/>
        <v>407.09865615019339</v>
      </c>
      <c r="FL64" s="382">
        <f t="shared" si="316"/>
        <v>419.38580935340946</v>
      </c>
      <c r="FM64" s="382">
        <f t="shared" si="317"/>
        <v>431.78934256143464</v>
      </c>
      <c r="FN64" s="382">
        <f t="shared" si="318"/>
        <v>444.301378024504</v>
      </c>
      <c r="FO64" s="382">
        <f t="shared" si="319"/>
        <v>456.91431761294285</v>
      </c>
      <c r="FP64" s="382">
        <f t="shared" si="320"/>
        <v>469.62088947887139</v>
      </c>
      <c r="FQ64" s="382">
        <f t="shared" si="321"/>
        <v>482.41418186491984</v>
      </c>
      <c r="FR64" s="382">
        <f t="shared" si="322"/>
        <v>495.28766554745357</v>
      </c>
      <c r="FS64" s="382">
        <f t="shared" si="323"/>
        <v>508.23520649060112</v>
      </c>
      <c r="FT64" s="382">
        <f t="shared" si="324"/>
        <v>521.25107028056777</v>
      </c>
      <c r="FU64" s="382">
        <f t="shared" si="325"/>
        <v>534.32991983384045</v>
      </c>
      <c r="FV64" s="382">
        <f t="shared" si="326"/>
        <v>547.46680775149821</v>
      </c>
      <c r="FW64" s="382">
        <f t="shared" si="327"/>
        <v>560.65716454427411</v>
      </c>
      <c r="FX64" s="382">
        <f t="shared" si="328"/>
        <v>573.89678379442705</v>
      </c>
      <c r="FY64" s="382">
        <f t="shared" si="329"/>
        <v>587.18180516194082</v>
      </c>
      <c r="FZ64" s="382">
        <f t="shared" si="330"/>
        <v>600.50869599171347</v>
      </c>
      <c r="GA64" s="382">
        <f t="shared" si="331"/>
        <v>613.87423213995248</v>
      </c>
      <c r="GB64" s="382">
        <f t="shared" si="332"/>
        <v>627.27547851456927</v>
      </c>
      <c r="GC64" s="382">
        <f t="shared" si="333"/>
        <v>640.709769716849</v>
      </c>
      <c r="GD64" s="382">
        <f t="shared" si="334"/>
        <v>654.17469107993406</v>
      </c>
      <c r="GE64" s="382">
        <f t="shared" si="335"/>
        <v>667.66806032275076</v>
      </c>
      <c r="GF64" s="382">
        <f t="shared" si="336"/>
        <v>681.18790997459382</v>
      </c>
      <c r="GG64" s="382">
        <f t="shared" si="337"/>
        <v>694.73247067416628</v>
      </c>
      <c r="GH64" s="382">
        <f t="shared" si="338"/>
        <v>708.30015540577392</v>
      </c>
      <c r="GI64" s="382">
        <f t="shared" si="339"/>
        <v>721.88954470315264</v>
      </c>
      <c r="GJ64" s="382">
        <f t="shared" si="340"/>
        <v>735.49937282654105</v>
      </c>
      <c r="GK64" s="382">
        <f t="shared" si="341"/>
        <v>749.1285148998877</v>
      </c>
      <c r="GL64" s="382">
        <f t="shared" si="342"/>
        <v>762.77597498132423</v>
      </c>
      <c r="GM64" s="511"/>
      <c r="GN64" s="2"/>
      <c r="GO64" s="592">
        <v>53000</v>
      </c>
      <c r="GP64" s="477">
        <f t="shared" si="343"/>
        <v>8.862382679679925</v>
      </c>
      <c r="GQ64" s="477">
        <f t="shared" si="344"/>
        <v>4.1221587166787144</v>
      </c>
      <c r="GR64" s="477">
        <f t="shared" si="345"/>
        <v>2.5464846262157805</v>
      </c>
      <c r="GS64" s="477">
        <f t="shared" si="346"/>
        <v>1.76205275526567</v>
      </c>
      <c r="GT64" s="477">
        <f t="shared" si="347"/>
        <v>1.2941888688289949</v>
      </c>
      <c r="GU64" s="477">
        <f t="shared" si="348"/>
        <v>0.98465752061365674</v>
      </c>
      <c r="GV64" s="477">
        <f t="shared" si="349"/>
        <v>0.76563445099680072</v>
      </c>
      <c r="GW64" s="477">
        <f t="shared" si="350"/>
        <v>0.60319984573437024</v>
      </c>
      <c r="GX64" s="477">
        <f t="shared" si="351"/>
        <v>0.47850287598637109</v>
      </c>
      <c r="GY64" s="477">
        <f t="shared" si="352"/>
        <v>0.38022760076308287</v>
      </c>
      <c r="GZ64" s="477">
        <f t="shared" si="353"/>
        <v>0.30116843466682608</v>
      </c>
      <c r="HA64" s="477">
        <f t="shared" si="354"/>
        <v>0.23651791560237734</v>
      </c>
      <c r="HB64" s="477">
        <f t="shared" si="355"/>
        <v>0.18294474868820429</v>
      </c>
      <c r="HC64" s="477">
        <f t="shared" si="356"/>
        <v>0.13806697523802067</v>
      </c>
      <c r="HD64" s="477">
        <f t="shared" si="357"/>
        <v>0.10013586508605507</v>
      </c>
      <c r="HE64" s="477">
        <f t="shared" si="358"/>
        <v>6.7838333503418877E-2</v>
      </c>
      <c r="HF64" s="477">
        <f t="shared" si="359"/>
        <v>4.016907352733734E-2</v>
      </c>
      <c r="HG64" s="477">
        <f t="shared" si="360"/>
        <v>1.6345289145707726E-2</v>
      </c>
      <c r="HH64" s="477">
        <f t="shared" si="361"/>
        <v>4.2516672191387174E-3</v>
      </c>
      <c r="HI64" s="477">
        <f t="shared" si="362"/>
        <v>2.2117169818656073E-2</v>
      </c>
      <c r="HJ64" s="477">
        <f t="shared" si="363"/>
        <v>3.7652536014036314E-2</v>
      </c>
      <c r="HK64" s="477">
        <f t="shared" si="364"/>
        <v>5.1186292701648546E-2</v>
      </c>
      <c r="HL64" s="477">
        <f t="shared" si="365"/>
        <v>6.2989911076041821E-2</v>
      </c>
      <c r="HM64" s="477">
        <f t="shared" si="366"/>
        <v>7.3289621765577004E-2</v>
      </c>
      <c r="HN64" s="477">
        <f t="shared" si="367"/>
        <v>8.2275406436303086E-2</v>
      </c>
      <c r="HO64" s="477">
        <f t="shared" si="368"/>
        <v>9.0107924688377528E-2</v>
      </c>
      <c r="HP64" s="477">
        <f t="shared" si="369"/>
        <v>9.6923910272649752E-2</v>
      </c>
      <c r="HQ64" s="477">
        <f t="shared" si="370"/>
        <v>0.10284041814763752</v>
      </c>
      <c r="HR64" s="477">
        <f t="shared" si="371"/>
        <v>0.1079581987389889</v>
      </c>
      <c r="HS64" s="477">
        <f t="shared" si="372"/>
        <v>0.11236440216276079</v>
      </c>
      <c r="HT64" s="477">
        <f t="shared" si="373"/>
        <v>0.11613476294365457</v>
      </c>
      <c r="HU64" s="477">
        <f t="shared" si="374"/>
        <v>0.11933537821734598</v>
      </c>
      <c r="HV64" s="477">
        <f t="shared" si="375"/>
        <v>0.12202416509811709</v>
      </c>
      <c r="HW64" s="477">
        <f t="shared" si="376"/>
        <v>0.12425206280749107</v>
      </c>
      <c r="HX64" s="477">
        <f t="shared" si="377"/>
        <v>0.12606403023218962</v>
      </c>
      <c r="HY64" s="477">
        <f t="shared" si="378"/>
        <v>0.12749987837712035</v>
      </c>
      <c r="HZ64" s="477">
        <f t="shared" si="379"/>
        <v>0.12859496869497541</v>
      </c>
      <c r="IA64" s="477">
        <f t="shared" si="380"/>
        <v>0.12938080179298084</v>
      </c>
      <c r="IB64" s="477">
        <f t="shared" si="381"/>
        <v>0.12988551602649526</v>
      </c>
      <c r="IC64" s="477">
        <f t="shared" si="382"/>
        <v>0.13013431161629857</v>
      </c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</row>
    <row r="65" spans="1:311">
      <c r="I65" s="384"/>
      <c r="J65" s="252"/>
      <c r="K65" s="499">
        <v>53000</v>
      </c>
      <c r="L65" s="382">
        <f t="shared" si="170"/>
        <v>16.154399999999999</v>
      </c>
      <c r="M65" s="502">
        <v>530</v>
      </c>
      <c r="N65" s="493">
        <f t="shared" si="383"/>
        <v>100.40008938820016</v>
      </c>
      <c r="O65" s="263">
        <f t="shared" si="384"/>
        <v>0.1614408055968142</v>
      </c>
      <c r="P65" s="383">
        <f t="shared" si="387"/>
        <v>-56.500002288000502</v>
      </c>
      <c r="Q65" s="383">
        <f t="shared" si="385"/>
        <v>216.64999771199948</v>
      </c>
      <c r="R65" s="382">
        <f t="shared" si="178"/>
        <v>573.56933718429855</v>
      </c>
      <c r="S65" s="263">
        <f t="shared" si="386"/>
        <v>9.9087184197582195E-2</v>
      </c>
      <c r="T65" s="492">
        <f>O65/Konstanten!$C$22</f>
        <v>0.13178841273209321</v>
      </c>
      <c r="U65" s="492">
        <f t="shared" si="179"/>
        <v>0.75186533996876448</v>
      </c>
      <c r="V65" s="492"/>
      <c r="W65" s="592">
        <v>54000</v>
      </c>
      <c r="X65" s="410">
        <f t="shared" si="182"/>
        <v>4.9180449317912142E-2</v>
      </c>
      <c r="Y65" s="410">
        <f t="shared" si="183"/>
        <v>9.8280367661215201E-2</v>
      </c>
      <c r="Z65" s="410">
        <f t="shared" si="184"/>
        <v>0.14722051242669718</v>
      </c>
      <c r="AA65" s="410">
        <f t="shared" si="185"/>
        <v>0.19592416324922649</v>
      </c>
      <c r="AB65" s="410">
        <f t="shared" si="186"/>
        <v>0.24431825125959739</v>
      </c>
      <c r="AC65" s="410">
        <f t="shared" si="187"/>
        <v>0.2923343418600699</v>
      </c>
      <c r="AD65" s="410">
        <f t="shared" si="188"/>
        <v>0.3399094401606273</v>
      </c>
      <c r="AE65" s="410">
        <f t="shared" si="189"/>
        <v>0.38698660071475222</v>
      </c>
      <c r="AF65" s="410">
        <f t="shared" si="190"/>
        <v>0.43351533579802121</v>
      </c>
      <c r="AG65" s="410">
        <f t="shared" si="191"/>
        <v>0.4794518279828256</v>
      </c>
      <c r="AH65" s="410">
        <f t="shared" si="192"/>
        <v>0.52475896227170626</v>
      </c>
      <c r="AI65" s="410">
        <f t="shared" si="193"/>
        <v>0.56940620003823594</v>
      </c>
      <c r="AJ65" s="410">
        <f t="shared" si="194"/>
        <v>0.61336932133717625</v>
      </c>
      <c r="AK65" s="410">
        <f t="shared" si="195"/>
        <v>0.65663006395081769</v>
      </c>
      <c r="AL65" s="410">
        <f t="shared" si="196"/>
        <v>0.69917568721960965</v>
      </c>
      <c r="AM65" s="410">
        <f t="shared" si="197"/>
        <v>0.74099848676441848</v>
      </c>
      <c r="AN65" s="410">
        <f t="shared" si="198"/>
        <v>0.78209528317462607</v>
      </c>
      <c r="AO65" s="410">
        <f t="shared" si="199"/>
        <v>0.82246690410084433</v>
      </c>
      <c r="AP65" s="410">
        <f t="shared" si="200"/>
        <v>0.86211767536087336</v>
      </c>
      <c r="AQ65" s="410">
        <f t="shared" si="201"/>
        <v>0.90105493295228856</v>
      </c>
      <c r="AR65" s="410">
        <f t="shared" si="202"/>
        <v>0.9392885644732053</v>
      </c>
      <c r="AS65" s="410">
        <f t="shared" si="203"/>
        <v>0.97683058550682</v>
      </c>
      <c r="AT65" s="410">
        <f t="shared" si="204"/>
        <v>1.0136947540751688</v>
      </c>
      <c r="AU65" s="410">
        <f t="shared" si="205"/>
        <v>1.0498962243134837</v>
      </c>
      <c r="AV65" s="410">
        <f t="shared" si="206"/>
        <v>1.0854512390228921</v>
      </c>
      <c r="AW65" s="410">
        <f t="shared" si="207"/>
        <v>1.1203768596718622</v>
      </c>
      <c r="AX65" s="410">
        <f t="shared" si="208"/>
        <v>1.1546907316721546</v>
      </c>
      <c r="AY65" s="410">
        <f t="shared" si="209"/>
        <v>1.1884108822893016</v>
      </c>
      <c r="AZ65" s="410">
        <f t="shared" si="210"/>
        <v>1.2215555483002409</v>
      </c>
      <c r="BA65" s="410">
        <f t="shared" si="211"/>
        <v>1.2541430304292172</v>
      </c>
      <c r="BB65" s="410">
        <f t="shared" si="212"/>
        <v>1.2861915716315668</v>
      </c>
      <c r="BC65" s="410">
        <f t="shared" si="213"/>
        <v>1.3177192564172617</v>
      </c>
      <c r="BD65" s="410">
        <f t="shared" si="214"/>
        <v>1.3487439285823697</v>
      </c>
      <c r="BE65" s="410">
        <f t="shared" si="215"/>
        <v>1.379283124924414</v>
      </c>
      <c r="BF65" s="410">
        <f t="shared" si="216"/>
        <v>1.409354022740378</v>
      </c>
      <c r="BG65" s="410">
        <f t="shared" si="217"/>
        <v>1.4389733991311144</v>
      </c>
      <c r="BH65" s="410">
        <f t="shared" si="218"/>
        <v>1.4681576003553545</v>
      </c>
      <c r="BI65" s="410">
        <f t="shared" si="219"/>
        <v>1.4969225196841771</v>
      </c>
      <c r="BJ65" s="410">
        <f t="shared" si="220"/>
        <v>1.5252835823998618</v>
      </c>
      <c r="BK65" s="410">
        <f t="shared" si="221"/>
        <v>1.5532557367593958</v>
      </c>
      <c r="BL65" s="253"/>
      <c r="BM65" s="521"/>
      <c r="BN65" s="592">
        <v>54000</v>
      </c>
      <c r="BO65" s="382">
        <f t="shared" si="222"/>
        <v>216.75480070095887</v>
      </c>
      <c r="BP65" s="382">
        <f t="shared" si="223"/>
        <v>217.06852350640764</v>
      </c>
      <c r="BQ65" s="382">
        <f t="shared" si="224"/>
        <v>217.58912689124836</v>
      </c>
      <c r="BR65" s="382">
        <f t="shared" si="225"/>
        <v>218.31327510912084</v>
      </c>
      <c r="BS65" s="382">
        <f t="shared" si="226"/>
        <v>219.23642638892875</v>
      </c>
      <c r="BT65" s="382">
        <f t="shared" si="227"/>
        <v>220.35295206366811</v>
      </c>
      <c r="BU65" s="382">
        <f t="shared" si="228"/>
        <v>221.65627772315085</v>
      </c>
      <c r="BV65" s="382">
        <f t="shared" si="229"/>
        <v>223.13903904379237</v>
      </c>
      <c r="BW65" s="382">
        <f t="shared" si="230"/>
        <v>224.79324485030199</v>
      </c>
      <c r="BX65" s="382">
        <f t="shared" si="231"/>
        <v>226.61044042538774</v>
      </c>
      <c r="BY65" s="382">
        <f t="shared" si="232"/>
        <v>228.58186498042167</v>
      </c>
      <c r="BZ65" s="382">
        <f t="shared" si="233"/>
        <v>230.69859838005195</v>
      </c>
      <c r="CA65" s="382">
        <f t="shared" si="234"/>
        <v>232.95169352225631</v>
      </c>
      <c r="CB65" s="382">
        <f t="shared" si="235"/>
        <v>235.33229207620533</v>
      </c>
      <c r="CC65" s="382">
        <f t="shared" si="236"/>
        <v>237.83172246878846</v>
      </c>
      <c r="CD65" s="382">
        <f t="shared" si="237"/>
        <v>240.44158001832653</v>
      </c>
      <c r="CE65" s="382">
        <f t="shared" si="238"/>
        <v>243.15378990709789</v>
      </c>
      <c r="CF65" s="382">
        <f t="shared" si="239"/>
        <v>245.96065425788044</v>
      </c>
      <c r="CG65" s="382">
        <f t="shared" si="240"/>
        <v>248.85488494961996</v>
      </c>
      <c r="CH65" s="382">
        <f t="shared" si="241"/>
        <v>251.82962400239828</v>
      </c>
      <c r="CI65" s="382">
        <f t="shared" si="242"/>
        <v>254.87845341675717</v>
      </c>
      <c r="CJ65" s="382">
        <f t="shared" si="243"/>
        <v>257.99539630258499</v>
      </c>
      <c r="CK65" s="382">
        <f t="shared" si="244"/>
        <v>261.17491101064439</v>
      </c>
      <c r="CL65" s="382">
        <f t="shared" si="245"/>
        <v>264.41187981318973</v>
      </c>
      <c r="CM65" s="382">
        <f t="shared" si="246"/>
        <v>267.70159349105307</v>
      </c>
      <c r="CN65" s="382">
        <f t="shared" si="247"/>
        <v>271.03973298972852</v>
      </c>
      <c r="CO65" s="382">
        <f t="shared" si="248"/>
        <v>274.42234911800529</v>
      </c>
      <c r="CP65" s="382">
        <f t="shared" si="249"/>
        <v>277.84584108719525</v>
      </c>
      <c r="CQ65" s="382">
        <f t="shared" si="250"/>
        <v>281.30693453124536</v>
      </c>
      <c r="CR65" s="382">
        <f t="shared" si="251"/>
        <v>284.80265950999706</v>
      </c>
      <c r="CS65" s="382">
        <f t="shared" si="252"/>
        <v>288.33032887969711</v>
      </c>
      <c r="CT65" s="382">
        <f t="shared" si="253"/>
        <v>291.88751731572484</v>
      </c>
      <c r="CU65" s="382">
        <f t="shared" si="254"/>
        <v>295.47204119076304</v>
      </c>
      <c r="CV65" s="382">
        <f t="shared" si="255"/>
        <v>299.08193944537646</v>
      </c>
      <c r="CW65" s="382">
        <f t="shared" si="256"/>
        <v>302.71545553516779</v>
      </c>
      <c r="CX65" s="382">
        <f t="shared" si="257"/>
        <v>306.37102049729566</v>
      </c>
      <c r="CY65" s="382">
        <f t="shared" si="258"/>
        <v>310.04723714736861</v>
      </c>
      <c r="CZ65" s="382">
        <f t="shared" si="259"/>
        <v>313.742865393817</v>
      </c>
      <c r="DA65" s="382">
        <f t="shared" si="260"/>
        <v>317.45680863937906</v>
      </c>
      <c r="DB65" s="382">
        <f t="shared" si="261"/>
        <v>321.18810122700484</v>
      </c>
      <c r="DC65" s="521"/>
      <c r="DE65" s="2"/>
      <c r="DF65" s="592">
        <v>54000</v>
      </c>
      <c r="DG65" s="382">
        <f t="shared" si="262"/>
        <v>28.208397717700855</v>
      </c>
      <c r="DH65" s="382">
        <f t="shared" si="263"/>
        <v>56.370605337672373</v>
      </c>
      <c r="DI65" s="382">
        <f t="shared" si="264"/>
        <v>84.441171732513482</v>
      </c>
      <c r="DJ65" s="382">
        <f t="shared" si="265"/>
        <v>112.37609245324714</v>
      </c>
      <c r="DK65" s="382">
        <f t="shared" si="266"/>
        <v>140.13345743699418</v>
      </c>
      <c r="DL65" s="382">
        <f t="shared" si="267"/>
        <v>167.67401469688843</v>
      </c>
      <c r="DM65" s="382">
        <f t="shared" si="268"/>
        <v>194.96163229561699</v>
      </c>
      <c r="DN65" s="382">
        <f t="shared" si="269"/>
        <v>221.96364807116521</v>
      </c>
      <c r="DO65" s="382">
        <f t="shared" si="270"/>
        <v>248.65110381289963</v>
      </c>
      <c r="DP65" s="382">
        <f t="shared" si="271"/>
        <v>274.99886718790958</v>
      </c>
      <c r="DQ65" s="382">
        <f t="shared" si="272"/>
        <v>300.9856501717029</v>
      </c>
      <c r="DR65" s="382">
        <f t="shared" si="273"/>
        <v>326.59393674456112</v>
      </c>
      <c r="DS65" s="382">
        <f t="shared" si="274"/>
        <v>351.80983508854723</v>
      </c>
      <c r="DT65" s="382">
        <f t="shared" si="275"/>
        <v>376.62287055555407</v>
      </c>
      <c r="DU65" s="382">
        <f t="shared" si="276"/>
        <v>401.02573549392793</v>
      </c>
      <c r="DV65" s="382">
        <f t="shared" si="277"/>
        <v>425.01401090803574</v>
      </c>
      <c r="DW65" s="382">
        <f t="shared" si="278"/>
        <v>448.58587318543653</v>
      </c>
      <c r="DX65" s="382">
        <f t="shared" si="279"/>
        <v>471.74179704114334</v>
      </c>
      <c r="DY65" s="382">
        <f t="shared" si="280"/>
        <v>494.48426363160439</v>
      </c>
      <c r="DZ65" s="382">
        <f t="shared" si="281"/>
        <v>516.81748066008674</v>
      </c>
      <c r="EA65" s="382">
        <f t="shared" si="282"/>
        <v>538.74711934968764</v>
      </c>
      <c r="EB65" s="382">
        <f t="shared" si="283"/>
        <v>560.28007147049698</v>
      </c>
      <c r="EC65" s="382">
        <f t="shared" si="284"/>
        <v>581.42422820209515</v>
      </c>
      <c r="ED65" s="382">
        <f t="shared" si="285"/>
        <v>602.1882814917825</v>
      </c>
      <c r="EE65" s="382">
        <f t="shared" si="286"/>
        <v>622.58154771223587</v>
      </c>
      <c r="EF65" s="382">
        <f t="shared" si="287"/>
        <v>642.61381279861587</v>
      </c>
      <c r="EG65" s="382">
        <f t="shared" si="288"/>
        <v>662.29519761805045</v>
      </c>
      <c r="EH65" s="382">
        <f t="shared" si="289"/>
        <v>681.63604205728211</v>
      </c>
      <c r="EI65" s="382">
        <f t="shared" si="290"/>
        <v>700.64680617237161</v>
      </c>
      <c r="EJ65" s="382">
        <f t="shared" si="291"/>
        <v>719.33798669759369</v>
      </c>
      <c r="EK65" s="382">
        <f t="shared" si="292"/>
        <v>737.72004723274904</v>
      </c>
      <c r="EL65" s="382">
        <f t="shared" si="293"/>
        <v>755.80336049823552</v>
      </c>
      <c r="EM65" s="382">
        <f t="shared" si="294"/>
        <v>773.59816114833666</v>
      </c>
      <c r="EN65" s="382">
        <f t="shared" si="295"/>
        <v>791.11450775238416</v>
      </c>
      <c r="EO65" s="382">
        <f t="shared" si="296"/>
        <v>808.36225268122348</v>
      </c>
      <c r="EP65" s="382">
        <f t="shared" si="297"/>
        <v>825.35101876547037</v>
      </c>
      <c r="EQ65" s="382">
        <f t="shared" si="298"/>
        <v>842.09018171791092</v>
      </c>
      <c r="ER65" s="382">
        <f t="shared" si="299"/>
        <v>858.58885743150358</v>
      </c>
      <c r="ES65" s="382">
        <f t="shared" si="300"/>
        <v>874.85589337518115</v>
      </c>
      <c r="ET65" s="382">
        <f t="shared" si="301"/>
        <v>890.89986341079589</v>
      </c>
      <c r="EU65" s="521"/>
      <c r="EV65" s="522"/>
      <c r="EW65" s="537">
        <f t="shared" si="302"/>
        <v>540</v>
      </c>
      <c r="EX65" s="601">
        <v>54000</v>
      </c>
      <c r="EY65" s="382">
        <f t="shared" si="303"/>
        <v>277.60480070095889</v>
      </c>
      <c r="EZ65" s="382">
        <f t="shared" si="304"/>
        <v>287.91852350640767</v>
      </c>
      <c r="FA65" s="382">
        <f t="shared" si="305"/>
        <v>298.43912689124841</v>
      </c>
      <c r="FB65" s="382">
        <f t="shared" si="306"/>
        <v>309.16327510912083</v>
      </c>
      <c r="FC65" s="382">
        <f t="shared" si="307"/>
        <v>320.08642638892877</v>
      </c>
      <c r="FD65" s="382">
        <f t="shared" si="308"/>
        <v>331.20295206366814</v>
      </c>
      <c r="FE65" s="382">
        <f t="shared" si="309"/>
        <v>342.5062777231509</v>
      </c>
      <c r="FF65" s="382">
        <f t="shared" si="310"/>
        <v>353.98903904379239</v>
      </c>
      <c r="FG65" s="382">
        <f t="shared" si="311"/>
        <v>365.64324485030204</v>
      </c>
      <c r="FH65" s="382">
        <f t="shared" si="312"/>
        <v>377.46044042538779</v>
      </c>
      <c r="FI65" s="382">
        <f t="shared" si="313"/>
        <v>389.43186498042166</v>
      </c>
      <c r="FJ65" s="382">
        <f t="shared" si="314"/>
        <v>401.548598380052</v>
      </c>
      <c r="FK65" s="382">
        <f t="shared" si="315"/>
        <v>413.8016935222563</v>
      </c>
      <c r="FL65" s="382">
        <f t="shared" si="316"/>
        <v>426.18229207620539</v>
      </c>
      <c r="FM65" s="382">
        <f t="shared" si="317"/>
        <v>438.68172246878851</v>
      </c>
      <c r="FN65" s="382">
        <f t="shared" si="318"/>
        <v>451.29158001832656</v>
      </c>
      <c r="FO65" s="382">
        <f t="shared" si="319"/>
        <v>464.00378990709794</v>
      </c>
      <c r="FP65" s="382">
        <f t="shared" si="320"/>
        <v>476.81065425788046</v>
      </c>
      <c r="FQ65" s="382">
        <f t="shared" si="321"/>
        <v>489.70488494962001</v>
      </c>
      <c r="FR65" s="382">
        <f t="shared" si="322"/>
        <v>502.67962400239833</v>
      </c>
      <c r="FS65" s="382">
        <f t="shared" si="323"/>
        <v>515.72845341675725</v>
      </c>
      <c r="FT65" s="382">
        <f t="shared" si="324"/>
        <v>528.84539630258496</v>
      </c>
      <c r="FU65" s="382">
        <f t="shared" si="325"/>
        <v>542.02491101064447</v>
      </c>
      <c r="FV65" s="382">
        <f t="shared" si="326"/>
        <v>555.26187981318981</v>
      </c>
      <c r="FW65" s="382">
        <f t="shared" si="327"/>
        <v>568.55159349105315</v>
      </c>
      <c r="FX65" s="382">
        <f t="shared" si="328"/>
        <v>581.8897329897286</v>
      </c>
      <c r="FY65" s="382">
        <f t="shared" si="329"/>
        <v>595.27234911800531</v>
      </c>
      <c r="FZ65" s="382">
        <f t="shared" si="330"/>
        <v>608.69584108719528</v>
      </c>
      <c r="GA65" s="382">
        <f t="shared" si="331"/>
        <v>622.15693453124538</v>
      </c>
      <c r="GB65" s="382">
        <f t="shared" si="332"/>
        <v>635.65265950999708</v>
      </c>
      <c r="GC65" s="382">
        <f t="shared" si="333"/>
        <v>649.18032887969707</v>
      </c>
      <c r="GD65" s="382">
        <f t="shared" si="334"/>
        <v>662.73751731572486</v>
      </c>
      <c r="GE65" s="382">
        <f t="shared" si="335"/>
        <v>676.322041190763</v>
      </c>
      <c r="GF65" s="382">
        <f t="shared" si="336"/>
        <v>689.93193944537643</v>
      </c>
      <c r="GG65" s="382">
        <f t="shared" si="337"/>
        <v>703.56545553516776</v>
      </c>
      <c r="GH65" s="382">
        <f t="shared" si="338"/>
        <v>717.22102049729574</v>
      </c>
      <c r="GI65" s="382">
        <f t="shared" si="339"/>
        <v>730.89723714736863</v>
      </c>
      <c r="GJ65" s="382">
        <f t="shared" si="340"/>
        <v>744.59286539381696</v>
      </c>
      <c r="GK65" s="382">
        <f t="shared" si="341"/>
        <v>758.30680863937914</v>
      </c>
      <c r="GL65" s="382">
        <f t="shared" si="342"/>
        <v>772.03810122700486</v>
      </c>
      <c r="GM65" s="511"/>
      <c r="GN65" s="2"/>
      <c r="GO65" s="592">
        <v>54000</v>
      </c>
      <c r="GP65" s="477">
        <f t="shared" si="343"/>
        <v>8.8412112406781986</v>
      </c>
      <c r="GQ65" s="477">
        <f t="shared" si="344"/>
        <v>4.1076003491839783</v>
      </c>
      <c r="GR65" s="477">
        <f t="shared" si="345"/>
        <v>2.5342845293125711</v>
      </c>
      <c r="GS65" s="477">
        <f t="shared" si="346"/>
        <v>1.7511481166489649</v>
      </c>
      <c r="GT65" s="477">
        <f t="shared" si="347"/>
        <v>1.2841542073051597</v>
      </c>
      <c r="GU65" s="477">
        <f t="shared" si="348"/>
        <v>0.97527895221211247</v>
      </c>
      <c r="GV65" s="477">
        <f t="shared" si="349"/>
        <v>0.75678811102594012</v>
      </c>
      <c r="GW65" s="477">
        <f t="shared" si="350"/>
        <v>0.59480636635733097</v>
      </c>
      <c r="GX65" s="477">
        <f t="shared" si="351"/>
        <v>0.47050722576093801</v>
      </c>
      <c r="GY65" s="477">
        <f t="shared" si="352"/>
        <v>0.37258907385776663</v>
      </c>
      <c r="GZ65" s="477">
        <f t="shared" si="353"/>
        <v>0.29385525442247151</v>
      </c>
      <c r="HA65" s="477">
        <f t="shared" si="354"/>
        <v>0.22950414322637949</v>
      </c>
      <c r="HB65" s="477">
        <f t="shared" si="355"/>
        <v>0.17620842924447039</v>
      </c>
      <c r="HC65" s="477">
        <f t="shared" si="356"/>
        <v>0.13158898568094529</v>
      </c>
      <c r="HD65" s="477">
        <f t="shared" si="357"/>
        <v>9.3899178137485759E-2</v>
      </c>
      <c r="HE65" s="477">
        <f t="shared" si="358"/>
        <v>6.1827536118513361E-2</v>
      </c>
      <c r="HF65" s="477">
        <f t="shared" si="359"/>
        <v>3.4370045164770387E-2</v>
      </c>
      <c r="HG65" s="477">
        <f t="shared" si="360"/>
        <v>1.0744982209611226E-2</v>
      </c>
      <c r="HH65" s="477">
        <f t="shared" si="361"/>
        <v>9.6653807481830549E-3</v>
      </c>
      <c r="HI65" s="477">
        <f t="shared" si="362"/>
        <v>2.7355608482188608E-2</v>
      </c>
      <c r="HJ65" s="477">
        <f t="shared" si="363"/>
        <v>4.2726290510315533E-2</v>
      </c>
      <c r="HK65" s="477">
        <f t="shared" si="364"/>
        <v>5.6105288709286702E-2</v>
      </c>
      <c r="HL65" s="477">
        <f t="shared" si="365"/>
        <v>6.7763459588333519E-2</v>
      </c>
      <c r="HM65" s="477">
        <f t="shared" si="366"/>
        <v>7.7926461076830267E-2</v>
      </c>
      <c r="HN65" s="477">
        <f t="shared" si="367"/>
        <v>8.6783738483293377E-2</v>
      </c>
      <c r="HO65" s="477">
        <f t="shared" si="368"/>
        <v>9.4495447498133919E-2</v>
      </c>
      <c r="HP65" s="477">
        <f t="shared" si="369"/>
        <v>0.10119784763817299</v>
      </c>
      <c r="HQ65" s="477">
        <f t="shared" si="370"/>
        <v>0.1070075472387612</v>
      </c>
      <c r="HR65" s="477">
        <f t="shared" si="371"/>
        <v>0.11202487608544999</v>
      </c>
      <c r="HS65" s="477">
        <f t="shared" si="372"/>
        <v>0.11633658827304157</v>
      </c>
      <c r="HT65" s="477">
        <f t="shared" si="373"/>
        <v>0.12001804571418659</v>
      </c>
      <c r="HU65" s="477">
        <f t="shared" si="374"/>
        <v>0.12313499522039759</v>
      </c>
      <c r="HV65" s="477">
        <f t="shared" si="375"/>
        <v>0.12574502479837341</v>
      </c>
      <c r="HW65" s="477">
        <f t="shared" si="376"/>
        <v>0.12789876473694689</v>
      </c>
      <c r="HX65" s="477">
        <f t="shared" si="377"/>
        <v>0.12964088414378522</v>
      </c>
      <c r="HY65" s="477">
        <f t="shared" si="378"/>
        <v>0.13101092239506956</v>
      </c>
      <c r="HZ65" s="477">
        <f t="shared" si="379"/>
        <v>0.13204398648099958</v>
      </c>
      <c r="IA65" s="477">
        <f t="shared" si="380"/>
        <v>0.13277133875078384</v>
      </c>
      <c r="IB65" s="477">
        <f t="shared" si="381"/>
        <v>0.13322089457059877</v>
      </c>
      <c r="IC65" s="477">
        <f t="shared" si="382"/>
        <v>0.13341764553507807</v>
      </c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  <c r="IZ65" s="90"/>
      <c r="JA65" s="90"/>
      <c r="JB65" s="90"/>
      <c r="JC65" s="90"/>
      <c r="JD65" s="90"/>
      <c r="JE65" s="90"/>
      <c r="JF65" s="90"/>
      <c r="JG65" s="90"/>
      <c r="JH65" s="90"/>
      <c r="JI65" s="90"/>
      <c r="JJ65" s="90"/>
      <c r="JK65" s="90"/>
      <c r="JL65" s="90"/>
      <c r="JM65" s="90"/>
      <c r="JN65" s="90"/>
      <c r="JO65" s="90"/>
      <c r="JP65" s="90"/>
      <c r="JQ65" s="90"/>
      <c r="JR65" s="90"/>
      <c r="JS65" s="90"/>
      <c r="JT65" s="90"/>
      <c r="JU65" s="90"/>
      <c r="JV65" s="90"/>
      <c r="JW65" s="90"/>
      <c r="JX65" s="90"/>
      <c r="JY65" s="90"/>
      <c r="JZ65" s="90"/>
      <c r="KA65" s="90"/>
      <c r="KB65" s="90"/>
      <c r="KC65" s="90"/>
      <c r="KD65" s="90"/>
      <c r="KE65" s="90"/>
      <c r="KF65" s="90"/>
      <c r="KG65" s="90"/>
      <c r="KH65" s="90"/>
      <c r="KI65" s="90"/>
      <c r="KJ65" s="90"/>
      <c r="KK65" s="90"/>
      <c r="KL65" s="90"/>
      <c r="KM65" s="90"/>
      <c r="KN65" s="90"/>
      <c r="KO65" s="90"/>
      <c r="KP65" s="90"/>
      <c r="KQ65" s="90"/>
      <c r="KR65" s="90"/>
      <c r="KS65" s="90"/>
      <c r="KT65" s="90"/>
      <c r="KU65" s="90"/>
      <c r="KV65" s="90"/>
      <c r="KW65" s="90"/>
      <c r="KX65" s="90"/>
      <c r="KY65" s="90"/>
    </row>
    <row r="66" spans="1:311">
      <c r="I66" s="384"/>
      <c r="J66" s="252"/>
      <c r="K66" s="499">
        <v>54000</v>
      </c>
      <c r="L66" s="382">
        <f t="shared" si="170"/>
        <v>16.459199999999999</v>
      </c>
      <c r="M66" s="502">
        <v>540</v>
      </c>
      <c r="N66" s="493">
        <f t="shared" si="383"/>
        <v>95.688646847212425</v>
      </c>
      <c r="O66" s="263">
        <f t="shared" si="384"/>
        <v>0.15386492509735367</v>
      </c>
      <c r="P66" s="383">
        <f t="shared" si="387"/>
        <v>-56.500002288000502</v>
      </c>
      <c r="Q66" s="383">
        <f t="shared" si="385"/>
        <v>216.64999771199948</v>
      </c>
      <c r="R66" s="382">
        <f t="shared" si="178"/>
        <v>573.56933718429855</v>
      </c>
      <c r="S66" s="263">
        <f t="shared" si="386"/>
        <v>9.4437351934085784E-2</v>
      </c>
      <c r="T66" s="492">
        <f>O66/Konstanten!$C$22</f>
        <v>0.12560402048763564</v>
      </c>
      <c r="U66" s="492">
        <f t="shared" si="179"/>
        <v>0.75186533996876448</v>
      </c>
      <c r="V66" s="492"/>
      <c r="W66" s="592">
        <v>55000</v>
      </c>
      <c r="X66" s="410">
        <f t="shared" si="182"/>
        <v>5.0375906609032302E-2</v>
      </c>
      <c r="Y66" s="410">
        <f t="shared" si="183"/>
        <v>0.10066485577989598</v>
      </c>
      <c r="Z66" s="410">
        <f t="shared" si="184"/>
        <v>0.1507813497195995</v>
      </c>
      <c r="AA66" s="410">
        <f t="shared" si="185"/>
        <v>0.20064274510421073</v>
      </c>
      <c r="AB66" s="410">
        <f t="shared" si="186"/>
        <v>0.25017052375136994</v>
      </c>
      <c r="AC66" s="410">
        <f t="shared" si="187"/>
        <v>0.29929139004644945</v>
      </c>
      <c r="AD66" s="410">
        <f t="shared" si="188"/>
        <v>0.34793815964858493</v>
      </c>
      <c r="AE66" s="410">
        <f t="shared" si="189"/>
        <v>0.39605041932282065</v>
      </c>
      <c r="AF66" s="410">
        <f t="shared" si="190"/>
        <v>0.443574953020274</v>
      </c>
      <c r="AG66" s="410">
        <f t="shared" si="191"/>
        <v>0.49046594305853025</v>
      </c>
      <c r="AH66" s="410">
        <f t="shared" si="192"/>
        <v>0.53668496634863094</v>
      </c>
      <c r="AI66" s="410">
        <f t="shared" si="193"/>
        <v>0.58220081348973773</v>
      </c>
      <c r="AJ66" s="410">
        <f t="shared" si="194"/>
        <v>0.62698916310179753</v>
      </c>
      <c r="AK66" s="410">
        <f t="shared" si="195"/>
        <v>0.67103214527575183</v>
      </c>
      <c r="AL66" s="410">
        <f t="shared" si="196"/>
        <v>0.71431782702983027</v>
      </c>
      <c r="AM66" s="410">
        <f t="shared" si="197"/>
        <v>0.7568396498315384</v>
      </c>
      <c r="AN66" s="410">
        <f t="shared" si="198"/>
        <v>0.79859584524841087</v>
      </c>
      <c r="AO66" s="410">
        <f t="shared" si="199"/>
        <v>0.83958885022439844</v>
      </c>
      <c r="AP66" s="410">
        <f t="shared" si="200"/>
        <v>0.87982473882238554</v>
      </c>
      <c r="AQ66" s="410">
        <f t="shared" si="201"/>
        <v>0.9193126828747693</v>
      </c>
      <c r="AR66" s="410">
        <f t="shared" si="202"/>
        <v>0.95806445006389496</v>
      </c>
      <c r="AS66" s="410">
        <f t="shared" si="203"/>
        <v>0.9960939446281033</v>
      </c>
      <c r="AT66" s="410">
        <f t="shared" si="204"/>
        <v>1.0334167931891245</v>
      </c>
      <c r="AU66" s="410">
        <f t="shared" si="205"/>
        <v>1.0700499760995179</v>
      </c>
      <c r="AV66" s="410">
        <f t="shared" si="206"/>
        <v>1.1060115031547917</v>
      </c>
      <c r="AW66" s="410">
        <f t="shared" si="207"/>
        <v>1.1413201314270363</v>
      </c>
      <c r="AX66" s="410">
        <f t="shared" si="208"/>
        <v>1.1759951222724201</v>
      </c>
      <c r="AY66" s="410">
        <f t="shared" si="209"/>
        <v>1.210056034164317</v>
      </c>
      <c r="AZ66" s="410">
        <f t="shared" si="210"/>
        <v>1.243522547834675</v>
      </c>
      <c r="BA66" s="410">
        <f t="shared" si="211"/>
        <v>1.2764143202074718</v>
      </c>
      <c r="BB66" s="410">
        <f t="shared" si="212"/>
        <v>1.3087508637278751</v>
      </c>
      <c r="BC66" s="410">
        <f t="shared" si="213"/>
        <v>1.3405514478891967</v>
      </c>
      <c r="BD66" s="410">
        <f t="shared" si="214"/>
        <v>1.3718350200049232</v>
      </c>
      <c r="BE66" s="410">
        <f t="shared" si="215"/>
        <v>1.4026201425416625</v>
      </c>
      <c r="BF66" s="410">
        <f t="shared" si="216"/>
        <v>1.4329249446040242</v>
      </c>
      <c r="BG66" s="410">
        <f t="shared" si="217"/>
        <v>1.4627670854318686</v>
      </c>
      <c r="BH66" s="410">
        <f t="shared" si="218"/>
        <v>1.4921637280268527</v>
      </c>
      <c r="BI66" s="410">
        <f t="shared" si="219"/>
        <v>1.5211315212634009</v>
      </c>
      <c r="BJ66" s="410">
        <f t="shared" si="220"/>
        <v>1.5496865890571045</v>
      </c>
      <c r="BK66" s="410">
        <f t="shared" si="221"/>
        <v>1.5778445253598543</v>
      </c>
      <c r="BL66" s="253"/>
      <c r="BM66" s="521"/>
      <c r="BN66" s="592">
        <v>55000</v>
      </c>
      <c r="BO66" s="382">
        <f t="shared" si="222"/>
        <v>216.75995763695454</v>
      </c>
      <c r="BP66" s="382">
        <f t="shared" si="223"/>
        <v>217.08907850084992</v>
      </c>
      <c r="BQ66" s="382">
        <f t="shared" si="224"/>
        <v>217.63510591988597</v>
      </c>
      <c r="BR66" s="382">
        <f t="shared" si="225"/>
        <v>218.39435565226839</v>
      </c>
      <c r="BS66" s="382">
        <f t="shared" si="226"/>
        <v>219.36181834039877</v>
      </c>
      <c r="BT66" s="382">
        <f t="shared" si="227"/>
        <v>220.53129698664651</v>
      </c>
      <c r="BU66" s="382">
        <f t="shared" si="228"/>
        <v>221.89556918077676</v>
      </c>
      <c r="BV66" s="382">
        <f t="shared" si="229"/>
        <v>223.44656528842393</v>
      </c>
      <c r="BW66" s="382">
        <f t="shared" si="230"/>
        <v>225.17555378053351</v>
      </c>
      <c r="BX66" s="382">
        <f t="shared" si="231"/>
        <v>227.07332553546235</v>
      </c>
      <c r="BY66" s="382">
        <f t="shared" si="232"/>
        <v>229.13037011222025</v>
      </c>
      <c r="BZ66" s="382">
        <f t="shared" si="233"/>
        <v>231.33703847748646</v>
      </c>
      <c r="CA66" s="382">
        <f t="shared" si="234"/>
        <v>233.68368827544833</v>
      </c>
      <c r="CB66" s="382">
        <f t="shared" si="235"/>
        <v>236.16080929186245</v>
      </c>
      <c r="CC66" s="382">
        <f t="shared" si="236"/>
        <v>238.7591281591958</v>
      </c>
      <c r="CD66" s="382">
        <f t="shared" si="237"/>
        <v>241.46969250317352</v>
      </c>
      <c r="CE66" s="382">
        <f t="shared" si="238"/>
        <v>244.28393561116346</v>
      </c>
      <c r="CF66" s="382">
        <f t="shared" si="239"/>
        <v>247.19372331289028</v>
      </c>
      <c r="CG66" s="382">
        <f t="shared" si="240"/>
        <v>250.19138513110636</v>
      </c>
      <c r="CH66" s="382">
        <f t="shared" si="241"/>
        <v>253.26973192465985</v>
      </c>
      <c r="CI66" s="382">
        <f t="shared" si="242"/>
        <v>256.42206225430925</v>
      </c>
      <c r="CJ66" s="382">
        <f t="shared" si="243"/>
        <v>259.64215959688573</v>
      </c>
      <c r="CK66" s="382">
        <f t="shared" si="244"/>
        <v>262.92428235503991</v>
      </c>
      <c r="CL66" s="382">
        <f t="shared" si="245"/>
        <v>266.26314839006477</v>
      </c>
      <c r="CM66" s="382">
        <f t="shared" si="246"/>
        <v>269.6539155688825</v>
      </c>
      <c r="CN66" s="382">
        <f t="shared" si="247"/>
        <v>273.09215958114345</v>
      </c>
      <c r="CO66" s="382">
        <f t="shared" si="248"/>
        <v>276.57385006043211</v>
      </c>
      <c r="CP66" s="382">
        <f t="shared" si="249"/>
        <v>280.09532584203629</v>
      </c>
      <c r="CQ66" s="382">
        <f t="shared" si="250"/>
        <v>283.65327001214087</v>
      </c>
      <c r="CR66" s="382">
        <f t="shared" si="251"/>
        <v>287.24468525073638</v>
      </c>
      <c r="CS66" s="382">
        <f t="shared" si="252"/>
        <v>290.86686984216436</v>
      </c>
      <c r="CT66" s="382">
        <f t="shared" si="253"/>
        <v>294.51739462134714</v>
      </c>
      <c r="CU66" s="382">
        <f t="shared" si="254"/>
        <v>298.19408103793648</v>
      </c>
      <c r="CV66" s="382">
        <f t="shared" si="255"/>
        <v>301.89498045228447</v>
      </c>
      <c r="CW66" s="382">
        <f t="shared" si="256"/>
        <v>305.61835472373087</v>
      </c>
      <c r="CX66" s="382">
        <f t="shared" si="257"/>
        <v>309.36265811071405</v>
      </c>
      <c r="CY66" s="382">
        <f t="shared" si="258"/>
        <v>313.12652047151443</v>
      </c>
      <c r="CZ66" s="382">
        <f t="shared" si="259"/>
        <v>316.90873173201697</v>
      </c>
      <c r="DA66" s="382">
        <f t="shared" si="260"/>
        <v>320.70822757112796</v>
      </c>
      <c r="DB66" s="382">
        <f t="shared" si="261"/>
        <v>324.52407626395666</v>
      </c>
      <c r="DC66" s="521"/>
      <c r="DE66" s="2"/>
      <c r="DF66" s="592">
        <v>55000</v>
      </c>
      <c r="DG66" s="382">
        <f t="shared" si="262"/>
        <v>28.894075363800781</v>
      </c>
      <c r="DH66" s="382">
        <f t="shared" si="263"/>
        <v>57.73827460742794</v>
      </c>
      <c r="DI66" s="382">
        <f t="shared" si="264"/>
        <v>86.483558818424598</v>
      </c>
      <c r="DJ66" s="382">
        <f t="shared" si="265"/>
        <v>115.08252632026031</v>
      </c>
      <c r="DK66" s="382">
        <f t="shared" si="266"/>
        <v>143.49014149112207</v>
      </c>
      <c r="DL66" s="382">
        <f t="shared" si="267"/>
        <v>171.66436421390938</v>
      </c>
      <c r="DM66" s="382">
        <f t="shared" si="268"/>
        <v>199.56665961076351</v>
      </c>
      <c r="DN66" s="382">
        <f t="shared" si="269"/>
        <v>227.16237650255374</v>
      </c>
      <c r="DO66" s="382">
        <f t="shared" si="270"/>
        <v>254.42099179539491</v>
      </c>
      <c r="DP66" s="382">
        <f t="shared" si="271"/>
        <v>281.31622587155312</v>
      </c>
      <c r="DQ66" s="382">
        <f t="shared" si="272"/>
        <v>307.82604042536184</v>
      </c>
      <c r="DR66" s="382">
        <f t="shared" si="273"/>
        <v>333.93253470146828</v>
      </c>
      <c r="DS66" s="382">
        <f t="shared" si="274"/>
        <v>359.62175870203606</v>
      </c>
      <c r="DT66" s="382">
        <f t="shared" si="275"/>
        <v>384.88346279517089</v>
      </c>
      <c r="DU66" s="382">
        <f t="shared" si="276"/>
        <v>409.71080258842818</v>
      </c>
      <c r="DV66" s="382">
        <f t="shared" si="277"/>
        <v>434.10001630867208</v>
      </c>
      <c r="DW66" s="382">
        <f t="shared" si="278"/>
        <v>458.05008963726567</v>
      </c>
      <c r="DX66" s="382">
        <f t="shared" si="279"/>
        <v>481.56242033053553</v>
      </c>
      <c r="DY66" s="382">
        <f t="shared" si="280"/>
        <v>504.64049228470424</v>
      </c>
      <c r="DZ66" s="382">
        <f t="shared" si="281"/>
        <v>527.28956618160066</v>
      </c>
      <c r="EA66" s="382">
        <f t="shared" si="282"/>
        <v>549.51639160298771</v>
      </c>
      <c r="EB66" s="382">
        <f t="shared" si="283"/>
        <v>571.32894359363456</v>
      </c>
      <c r="EC66" s="382">
        <f t="shared" si="284"/>
        <v>592.73618510460949</v>
      </c>
      <c r="ED66" s="382">
        <f t="shared" si="285"/>
        <v>613.74785554547498</v>
      </c>
      <c r="EE66" s="382">
        <f t="shared" si="286"/>
        <v>634.37428478270363</v>
      </c>
      <c r="EF66" s="382">
        <f t="shared" si="287"/>
        <v>654.62623129770168</v>
      </c>
      <c r="EG66" s="382">
        <f t="shared" si="288"/>
        <v>674.51474281376011</v>
      </c>
      <c r="EH66" s="382">
        <f t="shared" si="289"/>
        <v>694.05103747148814</v>
      </c>
      <c r="EI66" s="382">
        <f t="shared" si="290"/>
        <v>713.24640353526468</v>
      </c>
      <c r="EJ66" s="382">
        <f t="shared" si="291"/>
        <v>732.11211561394657</v>
      </c>
      <c r="EK66" s="382">
        <f t="shared" si="292"/>
        <v>750.65936544777549</v>
      </c>
      <c r="EL66" s="382">
        <f t="shared" si="293"/>
        <v>768.89920542725827</v>
      </c>
      <c r="EM66" s="382">
        <f t="shared" si="294"/>
        <v>786.84250315043278</v>
      </c>
      <c r="EN66" s="382">
        <f t="shared" si="295"/>
        <v>804.49990547896766</v>
      </c>
      <c r="EO66" s="382">
        <f t="shared" si="296"/>
        <v>821.88181071137785</v>
      </c>
      <c r="EP66" s="382">
        <f t="shared" si="297"/>
        <v>838.99834764616514</v>
      </c>
      <c r="EQ66" s="382">
        <f t="shared" si="298"/>
        <v>855.85936045481378</v>
      </c>
      <c r="ER66" s="382">
        <f t="shared" si="299"/>
        <v>872.47439842119263</v>
      </c>
      <c r="ES66" s="382">
        <f t="shared" si="300"/>
        <v>888.85270972887986</v>
      </c>
      <c r="ET66" s="382">
        <f t="shared" si="301"/>
        <v>905.00323859052583</v>
      </c>
      <c r="EU66" s="521"/>
      <c r="EV66" s="522"/>
      <c r="EW66" s="537">
        <f t="shared" si="302"/>
        <v>550</v>
      </c>
      <c r="EX66" s="601">
        <v>55000</v>
      </c>
      <c r="EY66" s="382">
        <f t="shared" si="303"/>
        <v>283.60995763695456</v>
      </c>
      <c r="EZ66" s="382">
        <f t="shared" si="304"/>
        <v>293.93907850084997</v>
      </c>
      <c r="FA66" s="382">
        <f t="shared" si="305"/>
        <v>304.485105919886</v>
      </c>
      <c r="FB66" s="382">
        <f t="shared" si="306"/>
        <v>315.24435565226838</v>
      </c>
      <c r="FC66" s="382">
        <f t="shared" si="307"/>
        <v>326.21181834039879</v>
      </c>
      <c r="FD66" s="382">
        <f t="shared" si="308"/>
        <v>337.38129698664653</v>
      </c>
      <c r="FE66" s="382">
        <f t="shared" si="309"/>
        <v>348.74556918077678</v>
      </c>
      <c r="FF66" s="382">
        <f t="shared" si="310"/>
        <v>360.29656528842395</v>
      </c>
      <c r="FG66" s="382">
        <f t="shared" si="311"/>
        <v>372.02555378053353</v>
      </c>
      <c r="FH66" s="382">
        <f t="shared" si="312"/>
        <v>383.92332553546237</v>
      </c>
      <c r="FI66" s="382">
        <f t="shared" si="313"/>
        <v>395.98037011222027</v>
      </c>
      <c r="FJ66" s="382">
        <f t="shared" si="314"/>
        <v>408.18703847748645</v>
      </c>
      <c r="FK66" s="382">
        <f t="shared" si="315"/>
        <v>420.53368827544836</v>
      </c>
      <c r="FL66" s="382">
        <f t="shared" si="316"/>
        <v>433.01080929186247</v>
      </c>
      <c r="FM66" s="382">
        <f t="shared" si="317"/>
        <v>445.60912815919585</v>
      </c>
      <c r="FN66" s="382">
        <f t="shared" si="318"/>
        <v>458.31969250317354</v>
      </c>
      <c r="FO66" s="382">
        <f t="shared" si="319"/>
        <v>471.13393561116345</v>
      </c>
      <c r="FP66" s="382">
        <f t="shared" si="320"/>
        <v>484.04372331289028</v>
      </c>
      <c r="FQ66" s="382">
        <f t="shared" si="321"/>
        <v>497.04138513110638</v>
      </c>
      <c r="FR66" s="382">
        <f t="shared" si="322"/>
        <v>510.11973192465985</v>
      </c>
      <c r="FS66" s="382">
        <f t="shared" si="323"/>
        <v>523.27206225430928</v>
      </c>
      <c r="FT66" s="382">
        <f t="shared" si="324"/>
        <v>536.49215959688581</v>
      </c>
      <c r="FU66" s="382">
        <f t="shared" si="325"/>
        <v>549.77428235503999</v>
      </c>
      <c r="FV66" s="382">
        <f t="shared" si="326"/>
        <v>563.11314839006479</v>
      </c>
      <c r="FW66" s="382">
        <f t="shared" si="327"/>
        <v>576.50391556888258</v>
      </c>
      <c r="FX66" s="382">
        <f t="shared" si="328"/>
        <v>589.94215958114341</v>
      </c>
      <c r="FY66" s="382">
        <f t="shared" si="329"/>
        <v>603.42385006043219</v>
      </c>
      <c r="FZ66" s="382">
        <f t="shared" si="330"/>
        <v>616.94532584203625</v>
      </c>
      <c r="GA66" s="382">
        <f t="shared" si="331"/>
        <v>630.50327001214089</v>
      </c>
      <c r="GB66" s="382">
        <f t="shared" si="332"/>
        <v>644.09468525073635</v>
      </c>
      <c r="GC66" s="382">
        <f t="shared" si="333"/>
        <v>657.71686984216444</v>
      </c>
      <c r="GD66" s="382">
        <f t="shared" si="334"/>
        <v>671.3673946213471</v>
      </c>
      <c r="GE66" s="382">
        <f t="shared" si="335"/>
        <v>685.04408103793651</v>
      </c>
      <c r="GF66" s="382">
        <f t="shared" si="336"/>
        <v>698.74498045228449</v>
      </c>
      <c r="GG66" s="382">
        <f t="shared" si="337"/>
        <v>712.46835472373095</v>
      </c>
      <c r="GH66" s="382">
        <f t="shared" si="338"/>
        <v>726.21265811071407</v>
      </c>
      <c r="GI66" s="382">
        <f t="shared" si="339"/>
        <v>739.9765204715145</v>
      </c>
      <c r="GJ66" s="382">
        <f t="shared" si="340"/>
        <v>753.75873173201694</v>
      </c>
      <c r="GK66" s="382">
        <f t="shared" si="341"/>
        <v>767.55822757112799</v>
      </c>
      <c r="GL66" s="382">
        <f t="shared" si="342"/>
        <v>781.37407626395668</v>
      </c>
      <c r="GM66" s="511"/>
      <c r="GN66" s="2"/>
      <c r="GO66" s="592">
        <v>55000</v>
      </c>
      <c r="GP66" s="477">
        <f t="shared" si="343"/>
        <v>8.8155055687391268</v>
      </c>
      <c r="GQ66" s="477">
        <f t="shared" si="344"/>
        <v>4.0908878122768702</v>
      </c>
      <c r="GR66" s="477">
        <f t="shared" si="345"/>
        <v>2.520728217939824</v>
      </c>
      <c r="GS66" s="477">
        <f t="shared" si="346"/>
        <v>1.7392894971299351</v>
      </c>
      <c r="GT66" s="477">
        <f t="shared" si="347"/>
        <v>1.2734092736300071</v>
      </c>
      <c r="GU66" s="477">
        <f t="shared" si="348"/>
        <v>0.96535430362377839</v>
      </c>
      <c r="GV66" s="477">
        <f t="shared" si="349"/>
        <v>0.74751418829664773</v>
      </c>
      <c r="GW66" s="477">
        <f t="shared" si="350"/>
        <v>0.5860749954972122</v>
      </c>
      <c r="GX66" s="477">
        <f t="shared" si="351"/>
        <v>0.46224394125354279</v>
      </c>
      <c r="GY66" s="477">
        <f t="shared" si="352"/>
        <v>0.36473935815831288</v>
      </c>
      <c r="GZ66" s="477">
        <f t="shared" si="353"/>
        <v>0.28637710300611519</v>
      </c>
      <c r="HA66" s="477">
        <f t="shared" si="354"/>
        <v>0.22236378926779571</v>
      </c>
      <c r="HB66" s="477">
        <f t="shared" si="355"/>
        <v>0.16937776455256356</v>
      </c>
      <c r="HC66" s="477">
        <f t="shared" si="356"/>
        <v>0.12504394485326129</v>
      </c>
      <c r="HD66" s="477">
        <f t="shared" si="357"/>
        <v>8.7618694317974949E-2</v>
      </c>
      <c r="HE66" s="477">
        <f t="shared" si="358"/>
        <v>5.5792847925810178E-2</v>
      </c>
      <c r="HF66" s="477">
        <f t="shared" si="359"/>
        <v>2.8564225332340848E-2</v>
      </c>
      <c r="HG66" s="477">
        <f t="shared" si="360"/>
        <v>5.1526092518839562E-3</v>
      </c>
      <c r="HH66" s="477">
        <f t="shared" si="361"/>
        <v>1.5058457000138328E-2</v>
      </c>
      <c r="HI66" s="477">
        <f t="shared" si="362"/>
        <v>3.2562438853621194E-2</v>
      </c>
      <c r="HJ66" s="477">
        <f t="shared" si="363"/>
        <v>4.7758956329075855E-2</v>
      </c>
      <c r="HK66" s="477">
        <f t="shared" si="364"/>
        <v>6.097500290747896E-2</v>
      </c>
      <c r="HL66" s="477">
        <f t="shared" si="365"/>
        <v>7.2480647932751635E-2</v>
      </c>
      <c r="HM66" s="477">
        <f t="shared" si="366"/>
        <v>8.2500829449592208E-2</v>
      </c>
      <c r="HN66" s="477">
        <f t="shared" si="367"/>
        <v>9.1224330181737687E-2</v>
      </c>
      <c r="HO66" s="477">
        <f t="shared" si="368"/>
        <v>9.8810693223110632E-2</v>
      </c>
      <c r="HP66" s="477">
        <f t="shared" si="369"/>
        <v>0.10539560997105854</v>
      </c>
      <c r="HQ66" s="477">
        <f t="shared" si="370"/>
        <v>0.11109516082615094</v>
      </c>
      <c r="HR66" s="477">
        <f t="shared" si="371"/>
        <v>0.11600918436181468</v>
      </c>
      <c r="HS66" s="477">
        <f t="shared" si="372"/>
        <v>0.12022397729260241</v>
      </c>
      <c r="HT66" s="477">
        <f t="shared" si="373"/>
        <v>0.12381447549138344</v>
      </c>
      <c r="HU66" s="477">
        <f t="shared" si="374"/>
        <v>0.12684602886501248</v>
      </c>
      <c r="HV66" s="477">
        <f t="shared" si="375"/>
        <v>0.12937585565714402</v>
      </c>
      <c r="HW66" s="477">
        <f t="shared" si="376"/>
        <v>0.13145424170525022</v>
      </c>
      <c r="HX66" s="477">
        <f t="shared" si="377"/>
        <v>0.13312553527975554</v>
      </c>
      <c r="HY66" s="477">
        <f t="shared" si="378"/>
        <v>0.13442897694837502</v>
      </c>
      <c r="HZ66" s="477">
        <f t="shared" si="379"/>
        <v>0.13539939543538762</v>
      </c>
      <c r="IA66" s="477">
        <f t="shared" si="380"/>
        <v>0.13606779397080365</v>
      </c>
      <c r="IB66" s="477">
        <f t="shared" si="381"/>
        <v>0.13646184663682853</v>
      </c>
      <c r="IC66" s="477">
        <f t="shared" si="382"/>
        <v>0.13660632034766221</v>
      </c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</row>
    <row r="67" spans="1:311">
      <c r="I67" s="384"/>
      <c r="J67" s="252"/>
      <c r="K67" s="499">
        <v>55000</v>
      </c>
      <c r="L67" s="382">
        <f t="shared" si="170"/>
        <v>16.763999999999999</v>
      </c>
      <c r="M67" s="502">
        <v>550</v>
      </c>
      <c r="N67" s="493">
        <f t="shared" si="383"/>
        <v>91.198296647399829</v>
      </c>
      <c r="O67" s="263">
        <f t="shared" si="384"/>
        <v>0.14664455549323296</v>
      </c>
      <c r="P67" s="383">
        <f t="shared" si="387"/>
        <v>-56.500002288000502</v>
      </c>
      <c r="Q67" s="383">
        <f t="shared" si="385"/>
        <v>216.64999771199948</v>
      </c>
      <c r="R67" s="382">
        <f t="shared" si="178"/>
        <v>573.56933718429855</v>
      </c>
      <c r="S67" s="263">
        <f t="shared" si="386"/>
        <v>9.0005720846187839E-2</v>
      </c>
      <c r="T67" s="492">
        <f>O67/Konstanten!$C$22</f>
        <v>0.11970984121896568</v>
      </c>
      <c r="U67" s="492">
        <f t="shared" si="179"/>
        <v>0.75186533996876448</v>
      </c>
      <c r="V67" s="492"/>
      <c r="W67" s="592">
        <v>56000</v>
      </c>
      <c r="X67" s="410">
        <f t="shared" si="182"/>
        <v>5.1600384825271288E-2</v>
      </c>
      <c r="Y67" s="410">
        <f t="shared" si="183"/>
        <v>0.103106897410583</v>
      </c>
      <c r="Z67" s="410">
        <f t="shared" si="184"/>
        <v>0.15442731869125953</v>
      </c>
      <c r="AA67" s="410">
        <f t="shared" si="185"/>
        <v>0.2054726588960176</v>
      </c>
      <c r="AB67" s="410">
        <f t="shared" si="186"/>
        <v>0.25615858639856681</v>
      </c>
      <c r="AC67" s="410">
        <f t="shared" si="187"/>
        <v>0.30640665181170285</v>
      </c>
      <c r="AD67" s="410">
        <f t="shared" si="188"/>
        <v>0.35614526665715818</v>
      </c>
      <c r="AE67" s="410">
        <f t="shared" si="189"/>
        <v>0.40531041469936296</v>
      </c>
      <c r="AF67" s="410">
        <f t="shared" si="190"/>
        <v>0.45384609250455243</v>
      </c>
      <c r="AG67" s="410">
        <f t="shared" si="191"/>
        <v>0.50170449211315826</v>
      </c>
      <c r="AH67" s="410">
        <f t="shared" si="192"/>
        <v>0.54884595159005511</v>
      </c>
      <c r="AI67" s="410">
        <f t="shared" si="193"/>
        <v>0.59523870800792589</v>
      </c>
      <c r="AJ67" s="410">
        <f t="shared" si="194"/>
        <v>0.64085849209716261</v>
      </c>
      <c r="AK67" s="410">
        <f t="shared" si="195"/>
        <v>0.68568800481347225</v>
      </c>
      <c r="AL67" s="410">
        <f t="shared" si="196"/>
        <v>0.72971631417563831</v>
      </c>
      <c r="AM67" s="410">
        <f t="shared" si="197"/>
        <v>0.77293820677314173</v>
      </c>
      <c r="AN67" s="410">
        <f t="shared" si="198"/>
        <v>0.81535352317543452</v>
      </c>
      <c r="AO67" s="410">
        <f t="shared" si="199"/>
        <v>0.85696650081249559</v>
      </c>
      <c r="AP67" s="410">
        <f t="shared" si="200"/>
        <v>0.89778514229574757</v>
      </c>
      <c r="AQ67" s="410">
        <f t="shared" si="201"/>
        <v>0.93782062199301364</v>
      </c>
      <c r="AR67" s="410">
        <f t="shared" si="202"/>
        <v>0.97708673918620792</v>
      </c>
      <c r="AS67" s="410">
        <f t="shared" si="203"/>
        <v>1.0155994224259464</v>
      </c>
      <c r="AT67" s="410">
        <f t="shared" si="204"/>
        <v>1.0533762867582177</v>
      </c>
      <c r="AU67" s="410">
        <f t="shared" si="205"/>
        <v>1.090436243280777</v>
      </c>
      <c r="AV67" s="410">
        <f t="shared" si="206"/>
        <v>1.1267991589005977</v>
      </c>
      <c r="AW67" s="410">
        <f t="shared" si="207"/>
        <v>1.1624855631050472</v>
      </c>
      <c r="AX67" s="410">
        <f t="shared" si="208"/>
        <v>1.1975163979232675</v>
      </c>
      <c r="AY67" s="410">
        <f t="shared" si="209"/>
        <v>1.2319128069439753</v>
      </c>
      <c r="AZ67" s="410">
        <f t="shared" si="210"/>
        <v>1.265695959186387</v>
      </c>
      <c r="BA67" s="410">
        <f t="shared" si="211"/>
        <v>1.2988869037224111</v>
      </c>
      <c r="BB67" s="410">
        <f t="shared" si="212"/>
        <v>1.3315064511632109</v>
      </c>
      <c r="BC67" s="410">
        <f t="shared" si="213"/>
        <v>1.3635750784084137</v>
      </c>
      <c r="BD67" s="410">
        <f t="shared" si="214"/>
        <v>1.3951128533782424</v>
      </c>
      <c r="BE67" s="410">
        <f t="shared" si="215"/>
        <v>1.4261393767837092</v>
      </c>
      <c r="BF67" s="410">
        <f t="shared" si="216"/>
        <v>1.4566737383214181</v>
      </c>
      <c r="BG67" s="410">
        <f t="shared" si="217"/>
        <v>1.48673448499577</v>
      </c>
      <c r="BH67" s="410">
        <f t="shared" si="218"/>
        <v>1.5163395995663806</v>
      </c>
      <c r="BI67" s="410">
        <f t="shared" si="219"/>
        <v>1.5455064873879134</v>
      </c>
      <c r="BJ67" s="410">
        <f t="shared" si="220"/>
        <v>1.5742519701523854</v>
      </c>
      <c r="BK67" s="410">
        <f t="shared" si="221"/>
        <v>1.6025922852600649</v>
      </c>
      <c r="BL67" s="253"/>
      <c r="BM67" s="521"/>
      <c r="BN67" s="592">
        <v>56000</v>
      </c>
      <c r="BO67" s="382">
        <f t="shared" si="222"/>
        <v>216.76536815639372</v>
      </c>
      <c r="BP67" s="382">
        <f t="shared" si="223"/>
        <v>217.11064033641799</v>
      </c>
      <c r="BQ67" s="382">
        <f t="shared" si="224"/>
        <v>217.68332273461832</v>
      </c>
      <c r="BR67" s="382">
        <f t="shared" si="225"/>
        <v>218.47934754996618</v>
      </c>
      <c r="BS67" s="382">
        <f t="shared" si="226"/>
        <v>219.49319188461592</v>
      </c>
      <c r="BT67" s="382">
        <f t="shared" si="227"/>
        <v>220.71803629080995</v>
      </c>
      <c r="BU67" s="382">
        <f t="shared" si="228"/>
        <v>222.1459510641541</v>
      </c>
      <c r="BV67" s="382">
        <f t="shared" si="229"/>
        <v>223.76809977981566</v>
      </c>
      <c r="BW67" s="382">
        <f t="shared" si="230"/>
        <v>225.57494964303064</v>
      </c>
      <c r="BX67" s="382">
        <f t="shared" si="231"/>
        <v>227.55647912644275</v>
      </c>
      <c r="BY67" s="382">
        <f t="shared" si="232"/>
        <v>229.70237487288819</v>
      </c>
      <c r="BZ67" s="382">
        <f t="shared" si="233"/>
        <v>232.00221169827682</v>
      </c>
      <c r="CA67" s="382">
        <f t="shared" si="234"/>
        <v>234.44561149073911</v>
      </c>
      <c r="CB67" s="382">
        <f t="shared" si="235"/>
        <v>237.02237866767086</v>
      </c>
      <c r="CC67" s="382">
        <f t="shared" si="236"/>
        <v>239.72261147954671</v>
      </c>
      <c r="CD67" s="382">
        <f t="shared" si="237"/>
        <v>242.5367897582617</v>
      </c>
      <c r="CE67" s="382">
        <f t="shared" si="238"/>
        <v>245.45584067259284</v>
      </c>
      <c r="CF67" s="382">
        <f t="shared" si="239"/>
        <v>248.47118468963865</v>
      </c>
      <c r="CG67" s="382">
        <f t="shared" si="240"/>
        <v>251.5747642907962</v>
      </c>
      <c r="CH67" s="382">
        <f t="shared" si="241"/>
        <v>254.75905810933901</v>
      </c>
      <c r="CI67" s="382">
        <f t="shared" si="242"/>
        <v>258.0170831021963</v>
      </c>
      <c r="CJ67" s="382">
        <f t="shared" si="243"/>
        <v>261.34238719543833</v>
      </c>
      <c r="CK67" s="382">
        <f t="shared" si="244"/>
        <v>264.72903459743696</v>
      </c>
      <c r="CL67" s="382">
        <f t="shared" si="245"/>
        <v>268.17158569250006</v>
      </c>
      <c r="CM67" s="382">
        <f t="shared" si="246"/>
        <v>271.66507313814122</v>
      </c>
      <c r="CN67" s="382">
        <f t="shared" si="247"/>
        <v>275.20497550986164</v>
      </c>
      <c r="CO67" s="382">
        <f t="shared" si="248"/>
        <v>278.78718958015753</v>
      </c>
      <c r="CP67" s="382">
        <f t="shared" si="249"/>
        <v>282.40800208987366</v>
      </c>
      <c r="CQ67" s="382">
        <f t="shared" si="250"/>
        <v>286.06406167242585</v>
      </c>
      <c r="CR67" s="382">
        <f t="shared" si="251"/>
        <v>289.7523514246858</v>
      </c>
      <c r="CS67" s="382">
        <f t="shared" si="252"/>
        <v>293.47016248048504</v>
      </c>
      <c r="CT67" s="382">
        <f t="shared" si="253"/>
        <v>297.21506883096731</v>
      </c>
      <c r="CU67" s="382">
        <f t="shared" si="254"/>
        <v>300.98490354709315</v>
      </c>
      <c r="CV67" s="382">
        <f t="shared" si="255"/>
        <v>304.77773649012317</v>
      </c>
      <c r="CW67" s="382">
        <f t="shared" si="256"/>
        <v>308.59185354274825</v>
      </c>
      <c r="CX67" s="382">
        <f t="shared" si="257"/>
        <v>312.42573735371099</v>
      </c>
      <c r="CY67" s="382">
        <f t="shared" si="258"/>
        <v>316.27804955981105</v>
      </c>
      <c r="CZ67" s="382">
        <f t="shared" si="259"/>
        <v>320.14761442882394</v>
      </c>
      <c r="DA67" s="382">
        <f t="shared" si="260"/>
        <v>324.03340385330034</v>
      </c>
      <c r="DB67" s="382">
        <f t="shared" si="261"/>
        <v>327.93452361688833</v>
      </c>
      <c r="DC67" s="521"/>
      <c r="DE67" s="2"/>
      <c r="DF67" s="592">
        <v>56000</v>
      </c>
      <c r="DG67" s="382">
        <f t="shared" si="262"/>
        <v>29.59639852268559</v>
      </c>
      <c r="DH67" s="382">
        <f t="shared" si="263"/>
        <v>59.13895480691756</v>
      </c>
      <c r="DI67" s="382">
        <f t="shared" si="264"/>
        <v>88.574774824894163</v>
      </c>
      <c r="DJ67" s="382">
        <f t="shared" si="265"/>
        <v>117.85281677248427</v>
      </c>
      <c r="DK67" s="382">
        <f t="shared" si="266"/>
        <v>146.92471061469283</v>
      </c>
      <c r="DL67" s="382">
        <f t="shared" si="267"/>
        <v>175.74546018849855</v>
      </c>
      <c r="DM67" s="382">
        <f t="shared" si="268"/>
        <v>204.27400453787149</v>
      </c>
      <c r="DN67" s="382">
        <f t="shared" si="269"/>
        <v>232.4736259130068</v>
      </c>
      <c r="DO67" s="382">
        <f t="shared" si="270"/>
        <v>260.31220246151997</v>
      </c>
      <c r="DP67" s="382">
        <f t="shared" si="271"/>
        <v>287.76231300372933</v>
      </c>
      <c r="DQ67" s="382">
        <f t="shared" si="272"/>
        <v>314.80120866979354</v>
      </c>
      <c r="DR67" s="382">
        <f t="shared" si="273"/>
        <v>341.41067121854428</v>
      </c>
      <c r="DS67" s="382">
        <f t="shared" si="274"/>
        <v>367.57678054109857</v>
      </c>
      <c r="DT67" s="382">
        <f t="shared" si="275"/>
        <v>393.28961443608739</v>
      </c>
      <c r="DU67" s="382">
        <f t="shared" si="276"/>
        <v>418.54290265429023</v>
      </c>
      <c r="DV67" s="382">
        <f t="shared" si="277"/>
        <v>443.33365494329121</v>
      </c>
      <c r="DW67" s="382">
        <f t="shared" si="278"/>
        <v>467.66177985861657</v>
      </c>
      <c r="DX67" s="382">
        <f t="shared" si="279"/>
        <v>491.52970786017073</v>
      </c>
      <c r="DY67" s="382">
        <f t="shared" si="280"/>
        <v>514.9420290004831</v>
      </c>
      <c r="DZ67" s="382">
        <f t="shared" si="281"/>
        <v>537.90515255429943</v>
      </c>
      <c r="EA67" s="382">
        <f t="shared" si="282"/>
        <v>560.42699336660087</v>
      </c>
      <c r="EB67" s="382">
        <f t="shared" si="283"/>
        <v>582.5166875656065</v>
      </c>
      <c r="EC67" s="382">
        <f t="shared" si="284"/>
        <v>604.18433860156858</v>
      </c>
      <c r="ED67" s="382">
        <f t="shared" si="285"/>
        <v>625.44079330029183</v>
      </c>
      <c r="EE67" s="382">
        <f t="shared" si="286"/>
        <v>646.29744671044091</v>
      </c>
      <c r="EF67" s="382">
        <f t="shared" si="287"/>
        <v>666.76607391647804</v>
      </c>
      <c r="EG67" s="382">
        <f t="shared" si="288"/>
        <v>686.85868662417727</v>
      </c>
      <c r="EH67" s="382">
        <f t="shared" si="289"/>
        <v>706.58741214770464</v>
      </c>
      <c r="EI67" s="382">
        <f t="shared" si="290"/>
        <v>725.96439238738094</v>
      </c>
      <c r="EJ67" s="382">
        <f t="shared" si="291"/>
        <v>745.00170044542915</v>
      </c>
      <c r="EK67" s="382">
        <f t="shared" si="292"/>
        <v>763.71127265030043</v>
      </c>
      <c r="EL67" s="382">
        <f t="shared" si="293"/>
        <v>782.10485392374176</v>
      </c>
      <c r="EM67" s="382">
        <f t="shared" si="294"/>
        <v>800.19395460945395</v>
      </c>
      <c r="EN67" s="382">
        <f t="shared" si="295"/>
        <v>817.98981707426071</v>
      </c>
      <c r="EO67" s="382">
        <f t="shared" si="296"/>
        <v>835.50339058279008</v>
      </c>
      <c r="EP67" s="382">
        <f t="shared" si="297"/>
        <v>852.74531312806323</v>
      </c>
      <c r="EQ67" s="382">
        <f t="shared" si="298"/>
        <v>869.72589906959365</v>
      </c>
      <c r="ER67" s="382">
        <f t="shared" si="299"/>
        <v>886.45513158511892</v>
      </c>
      <c r="ES67" s="382">
        <f t="shared" si="300"/>
        <v>902.94265908137982</v>
      </c>
      <c r="ET67" s="382">
        <f t="shared" si="301"/>
        <v>919.19779483328568</v>
      </c>
      <c r="EU67" s="521"/>
      <c r="EV67" s="522"/>
      <c r="EW67" s="537">
        <f t="shared" si="302"/>
        <v>560</v>
      </c>
      <c r="EX67" s="601">
        <v>56000</v>
      </c>
      <c r="EY67" s="382">
        <f t="shared" si="303"/>
        <v>289.61536815639374</v>
      </c>
      <c r="EZ67" s="382">
        <f t="shared" si="304"/>
        <v>299.96064033641801</v>
      </c>
      <c r="FA67" s="382">
        <f t="shared" si="305"/>
        <v>310.53332273461831</v>
      </c>
      <c r="FB67" s="382">
        <f t="shared" si="306"/>
        <v>321.3293475499662</v>
      </c>
      <c r="FC67" s="382">
        <f t="shared" si="307"/>
        <v>332.34319188461598</v>
      </c>
      <c r="FD67" s="382">
        <f t="shared" si="308"/>
        <v>343.56803629080997</v>
      </c>
      <c r="FE67" s="382">
        <f t="shared" si="309"/>
        <v>354.99595106415416</v>
      </c>
      <c r="FF67" s="382">
        <f t="shared" si="310"/>
        <v>366.61809977981568</v>
      </c>
      <c r="FG67" s="382">
        <f t="shared" si="311"/>
        <v>378.42494964303069</v>
      </c>
      <c r="FH67" s="382">
        <f t="shared" si="312"/>
        <v>390.40647912644278</v>
      </c>
      <c r="FI67" s="382">
        <f t="shared" si="313"/>
        <v>402.55237487288821</v>
      </c>
      <c r="FJ67" s="382">
        <f t="shared" si="314"/>
        <v>414.85221169827685</v>
      </c>
      <c r="FK67" s="382">
        <f t="shared" si="315"/>
        <v>427.29561149073913</v>
      </c>
      <c r="FL67" s="382">
        <f t="shared" si="316"/>
        <v>439.87237866767089</v>
      </c>
      <c r="FM67" s="382">
        <f t="shared" si="317"/>
        <v>452.57261147954671</v>
      </c>
      <c r="FN67" s="382">
        <f t="shared" si="318"/>
        <v>465.38678975826173</v>
      </c>
      <c r="FO67" s="382">
        <f t="shared" si="319"/>
        <v>478.30584067259286</v>
      </c>
      <c r="FP67" s="382">
        <f t="shared" si="320"/>
        <v>491.3211846896387</v>
      </c>
      <c r="FQ67" s="382">
        <f t="shared" si="321"/>
        <v>504.42476429079625</v>
      </c>
      <c r="FR67" s="382">
        <f t="shared" si="322"/>
        <v>517.609058109339</v>
      </c>
      <c r="FS67" s="382">
        <f t="shared" si="323"/>
        <v>530.86708310219637</v>
      </c>
      <c r="FT67" s="382">
        <f t="shared" si="324"/>
        <v>544.19238719543841</v>
      </c>
      <c r="FU67" s="382">
        <f t="shared" si="325"/>
        <v>557.57903459743693</v>
      </c>
      <c r="FV67" s="382">
        <f t="shared" si="326"/>
        <v>571.02158569250014</v>
      </c>
      <c r="FW67" s="382">
        <f t="shared" si="327"/>
        <v>584.51507313814125</v>
      </c>
      <c r="FX67" s="382">
        <f t="shared" si="328"/>
        <v>598.05497550986161</v>
      </c>
      <c r="FY67" s="382">
        <f t="shared" si="329"/>
        <v>611.63718958015761</v>
      </c>
      <c r="FZ67" s="382">
        <f t="shared" si="330"/>
        <v>625.25800208987368</v>
      </c>
      <c r="GA67" s="382">
        <f t="shared" si="331"/>
        <v>638.91406167242587</v>
      </c>
      <c r="GB67" s="382">
        <f t="shared" si="332"/>
        <v>652.60235142468582</v>
      </c>
      <c r="GC67" s="382">
        <f t="shared" si="333"/>
        <v>666.32016248048512</v>
      </c>
      <c r="GD67" s="382">
        <f t="shared" si="334"/>
        <v>680.06506883096733</v>
      </c>
      <c r="GE67" s="382">
        <f t="shared" si="335"/>
        <v>693.83490354709318</v>
      </c>
      <c r="GF67" s="382">
        <f t="shared" si="336"/>
        <v>707.6277364901232</v>
      </c>
      <c r="GG67" s="382">
        <f t="shared" si="337"/>
        <v>721.44185354274828</v>
      </c>
      <c r="GH67" s="382">
        <f t="shared" si="338"/>
        <v>735.27573735371107</v>
      </c>
      <c r="GI67" s="382">
        <f t="shared" si="339"/>
        <v>749.12804955981107</v>
      </c>
      <c r="GJ67" s="382">
        <f t="shared" si="340"/>
        <v>762.99761442882391</v>
      </c>
      <c r="GK67" s="382">
        <f t="shared" si="341"/>
        <v>776.88340385330036</v>
      </c>
      <c r="GL67" s="382">
        <f t="shared" si="342"/>
        <v>790.78452361688835</v>
      </c>
      <c r="GM67" s="511"/>
      <c r="GN67" s="2"/>
      <c r="GO67" s="592">
        <v>56000</v>
      </c>
      <c r="GP67" s="477">
        <f t="shared" si="343"/>
        <v>8.785493594242693</v>
      </c>
      <c r="GQ67" s="477">
        <f t="shared" si="344"/>
        <v>4.0721329336265377</v>
      </c>
      <c r="GR67" s="477">
        <f t="shared" si="345"/>
        <v>2.5058889322441962</v>
      </c>
      <c r="GS67" s="477">
        <f t="shared" si="346"/>
        <v>1.7265309082115097</v>
      </c>
      <c r="GT67" s="477">
        <f t="shared" si="347"/>
        <v>1.2619965728990237</v>
      </c>
      <c r="GU67" s="477">
        <f t="shared" si="348"/>
        <v>0.95491841395112387</v>
      </c>
      <c r="GV67" s="477">
        <f t="shared" si="349"/>
        <v>0.73784203167339135</v>
      </c>
      <c r="GW67" s="477">
        <f t="shared" si="350"/>
        <v>0.57703093561678542</v>
      </c>
      <c r="GX67" s="477">
        <f t="shared" si="351"/>
        <v>0.45373496157549681</v>
      </c>
      <c r="GY67" s="477">
        <f t="shared" si="352"/>
        <v>0.35669773797440668</v>
      </c>
      <c r="GZ67" s="477">
        <f t="shared" si="353"/>
        <v>0.27875104601374029</v>
      </c>
      <c r="HA67" s="477">
        <f t="shared" si="354"/>
        <v>0.21511202393764975</v>
      </c>
      <c r="HB67" s="477">
        <f t="shared" si="355"/>
        <v>0.16246627673742148</v>
      </c>
      <c r="HC67" s="477">
        <f t="shared" si="356"/>
        <v>0.11844392153191108</v>
      </c>
      <c r="HD67" s="477">
        <f t="shared" si="357"/>
        <v>8.1305186659357778E-2</v>
      </c>
      <c r="HE67" s="477">
        <f t="shared" si="358"/>
        <v>4.9743877030475919E-2</v>
      </c>
      <c r="HF67" s="477">
        <f t="shared" si="359"/>
        <v>2.2760168293406845E-2</v>
      </c>
      <c r="HG67" s="477">
        <f t="shared" si="360"/>
        <v>4.2423309760831936E-4</v>
      </c>
      <c r="HH67" s="477">
        <f t="shared" si="361"/>
        <v>2.042417227061687E-2</v>
      </c>
      <c r="HI67" s="477">
        <f t="shared" si="362"/>
        <v>3.7731734579195389E-2</v>
      </c>
      <c r="HJ67" s="477">
        <f t="shared" si="363"/>
        <v>5.2745336349400297E-2</v>
      </c>
      <c r="HK67" s="477">
        <f t="shared" si="364"/>
        <v>6.5790905545262651E-2</v>
      </c>
      <c r="HL67" s="477">
        <f t="shared" si="365"/>
        <v>7.7137557242882585E-2</v>
      </c>
      <c r="HM67" s="477">
        <f t="shared" si="366"/>
        <v>8.7009367138710908E-2</v>
      </c>
      <c r="HN67" s="477">
        <f t="shared" si="367"/>
        <v>9.5594333362699901E-2</v>
      </c>
      <c r="HO67" s="477">
        <f t="shared" si="368"/>
        <v>0.10305128154319303</v>
      </c>
      <c r="HP67" s="477">
        <f t="shared" si="369"/>
        <v>0.10951524456030935</v>
      </c>
      <c r="HQ67" s="477">
        <f t="shared" si="370"/>
        <v>0.11510169677468002</v>
      </c>
      <c r="HR67" s="477">
        <f t="shared" si="371"/>
        <v>0.11990991793507173</v>
      </c>
      <c r="HS67" s="477">
        <f t="shared" si="372"/>
        <v>0.12402568875413127</v>
      </c>
      <c r="HT67" s="477">
        <f t="shared" si="373"/>
        <v>0.12752346817121057</v>
      </c>
      <c r="HU67" s="477">
        <f t="shared" si="374"/>
        <v>0.13046816495365171</v>
      </c>
      <c r="HV67" s="477">
        <f t="shared" si="375"/>
        <v>0.13291658909654075</v>
      </c>
      <c r="HW67" s="477">
        <f t="shared" si="376"/>
        <v>0.13491864847275764</v>
      </c>
      <c r="HX67" s="477">
        <f t="shared" si="377"/>
        <v>0.13651834130856161</v>
      </c>
      <c r="HY67" s="477">
        <f t="shared" si="378"/>
        <v>0.13775458389029091</v>
      </c>
      <c r="HZ67" s="477">
        <f t="shared" si="379"/>
        <v>0.13866190444460086</v>
      </c>
      <c r="IA67" s="477">
        <f t="shared" si="380"/>
        <v>0.13927102766671773</v>
      </c>
      <c r="IB67" s="477">
        <f t="shared" si="381"/>
        <v>0.13960936938822607</v>
      </c>
      <c r="IC67" s="477">
        <f t="shared" si="382"/>
        <v>0.1397014570076156</v>
      </c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</row>
    <row r="68" spans="1:311">
      <c r="I68" s="384"/>
      <c r="J68" s="252"/>
      <c r="K68" s="499">
        <v>56000</v>
      </c>
      <c r="L68" s="382">
        <f t="shared" si="170"/>
        <v>17.0688</v>
      </c>
      <c r="M68" s="502">
        <v>560</v>
      </c>
      <c r="N68" s="493">
        <f t="shared" si="383"/>
        <v>86.918663659934808</v>
      </c>
      <c r="O68" s="263">
        <f t="shared" si="384"/>
        <v>0.13976301383958326</v>
      </c>
      <c r="P68" s="383">
        <f t="shared" si="387"/>
        <v>-56.500002288000502</v>
      </c>
      <c r="Q68" s="383">
        <f t="shared" si="385"/>
        <v>216.64999771199948</v>
      </c>
      <c r="R68" s="382">
        <f t="shared" si="178"/>
        <v>573.56933718429855</v>
      </c>
      <c r="S68" s="263">
        <f t="shared" si="386"/>
        <v>8.5782051477853241E-2</v>
      </c>
      <c r="T68" s="492">
        <f>O68/Konstanten!$C$22</f>
        <v>0.11409225619557815</v>
      </c>
      <c r="U68" s="492">
        <f t="shared" si="179"/>
        <v>0.75186533996876448</v>
      </c>
      <c r="V68" s="492"/>
      <c r="W68" s="592">
        <v>57000</v>
      </c>
      <c r="X68" s="410">
        <f t="shared" si="182"/>
        <v>5.2854585662537812E-2</v>
      </c>
      <c r="Y68" s="410">
        <f t="shared" si="183"/>
        <v>0.10560785949536816</v>
      </c>
      <c r="Z68" s="410">
        <f t="shared" si="184"/>
        <v>0.15816038147869077</v>
      </c>
      <c r="AA68" s="410">
        <f t="shared" si="185"/>
        <v>0.21041636364790672</v>
      </c>
      <c r="AB68" s="410">
        <f t="shared" si="186"/>
        <v>0.26228527574471544</v>
      </c>
      <c r="AC68" s="410">
        <f t="shared" si="187"/>
        <v>0.31368320903633035</v>
      </c>
      <c r="AD68" s="410">
        <f t="shared" si="188"/>
        <v>0.36453395182424519</v>
      </c>
      <c r="AE68" s="410">
        <f t="shared" si="189"/>
        <v>0.41476975308927316</v>
      </c>
      <c r="AF68" s="410">
        <f t="shared" si="190"/>
        <v>0.4643317730102865</v>
      </c>
      <c r="AG68" s="410">
        <f t="shared" si="191"/>
        <v>0.51317023844198861</v>
      </c>
      <c r="AH68" s="410">
        <f t="shared" si="192"/>
        <v>0.56124433629867554</v>
      </c>
      <c r="AI68" s="410">
        <f t="shared" si="193"/>
        <v>0.60852188749491054</v>
      </c>
      <c r="AJ68" s="410">
        <f t="shared" si="194"/>
        <v>0.65497884874186008</v>
      </c>
      <c r="AK68" s="410">
        <f t="shared" si="195"/>
        <v>0.70059868976995421</v>
      </c>
      <c r="AL68" s="410">
        <f t="shared" si="196"/>
        <v>0.74537169045192087</v>
      </c>
      <c r="AM68" s="410">
        <f t="shared" si="197"/>
        <v>0.78929419694490177</v>
      </c>
      <c r="AN68" s="410">
        <f t="shared" si="198"/>
        <v>0.83236786939379537</v>
      </c>
      <c r="AO68" s="410">
        <f t="shared" si="199"/>
        <v>0.87459894679910166</v>
      </c>
      <c r="AP68" s="410">
        <f t="shared" si="200"/>
        <v>0.91599754798531141</v>
      </c>
      <c r="AQ68" s="410">
        <f t="shared" si="201"/>
        <v>0.95657702162333891</v>
      </c>
      <c r="AR68" s="410">
        <f t="shared" si="202"/>
        <v>0.99635335318199225</v>
      </c>
      <c r="AS68" s="410">
        <f t="shared" si="203"/>
        <v>1.0353446325819471</v>
      </c>
      <c r="AT68" s="410">
        <f t="shared" si="204"/>
        <v>1.0735705831685181</v>
      </c>
      <c r="AU68" s="410">
        <f t="shared" si="205"/>
        <v>1.1110521503130757</v>
      </c>
      <c r="AV68" s="410">
        <f t="shared" si="206"/>
        <v>1.1478111463700438</v>
      </c>
      <c r="AW68" s="410">
        <f t="shared" si="207"/>
        <v>1.1838699477221353</v>
      </c>
      <c r="AX68" s="410">
        <f t="shared" si="208"/>
        <v>1.2192512391109114</v>
      </c>
      <c r="AY68" s="410">
        <f t="shared" si="209"/>
        <v>1.2539778002576729</v>
      </c>
      <c r="AZ68" s="410">
        <f t="shared" si="210"/>
        <v>1.2880723298328687</v>
      </c>
      <c r="BA68" s="410">
        <f t="shared" si="211"/>
        <v>1.3215573020522233</v>
      </c>
      <c r="BB68" s="410">
        <f t="shared" si="212"/>
        <v>1.3544548515019592</v>
      </c>
      <c r="BC68" s="410">
        <f t="shared" si="213"/>
        <v>1.3867866821779209</v>
      </c>
      <c r="BD68" s="410">
        <f t="shared" si="214"/>
        <v>1.4185739971296394</v>
      </c>
      <c r="BE68" s="410">
        <f t="shared" si="215"/>
        <v>1.4498374455067127</v>
      </c>
      <c r="BF68" s="410">
        <f t="shared" si="216"/>
        <v>1.4805970841958089</v>
      </c>
      <c r="BG68" s="410">
        <f t="shared" si="217"/>
        <v>1.510872351601674</v>
      </c>
      <c r="BH68" s="410">
        <f t="shared" si="218"/>
        <v>1.540682051459985</v>
      </c>
      <c r="BI68" s="410">
        <f t="shared" si="219"/>
        <v>1.5700443448707893</v>
      </c>
      <c r="BJ68" s="410">
        <f t="shared" si="220"/>
        <v>1.598976749008904</v>
      </c>
      <c r="BK68" s="410">
        <f t="shared" si="221"/>
        <v>1.6274961412029978</v>
      </c>
      <c r="BL68" s="253"/>
      <c r="BM68" s="521"/>
      <c r="BN68" s="592">
        <v>57000</v>
      </c>
      <c r="BO68" s="382">
        <f t="shared" si="222"/>
        <v>216.77104471180456</v>
      </c>
      <c r="BP68" s="382">
        <f t="shared" si="223"/>
        <v>217.13325806294094</v>
      </c>
      <c r="BQ68" s="382">
        <f t="shared" si="224"/>
        <v>217.73388492320953</v>
      </c>
      <c r="BR68" s="382">
        <f t="shared" si="225"/>
        <v>218.56843543885392</v>
      </c>
      <c r="BS68" s="382">
        <f t="shared" si="226"/>
        <v>219.63082288977415</v>
      </c>
      <c r="BT68" s="382">
        <f t="shared" si="227"/>
        <v>220.91354642047847</v>
      </c>
      <c r="BU68" s="382">
        <f t="shared" si="228"/>
        <v>222.40790478926388</v>
      </c>
      <c r="BV68" s="382">
        <f t="shared" si="229"/>
        <v>224.10422860348504</v>
      </c>
      <c r="BW68" s="382">
        <f t="shared" si="230"/>
        <v>225.99211873518561</v>
      </c>
      <c r="BX68" s="382">
        <f t="shared" si="231"/>
        <v>228.06067983616094</v>
      </c>
      <c r="BY68" s="382">
        <f t="shared" si="232"/>
        <v>230.29873980169231</v>
      </c>
      <c r="BZ68" s="382">
        <f t="shared" si="233"/>
        <v>232.69504834054143</v>
      </c>
      <c r="CA68" s="382">
        <f t="shared" si="234"/>
        <v>235.23845019101515</v>
      </c>
      <c r="CB68" s="382">
        <f t="shared" si="235"/>
        <v>237.91803073696434</v>
      </c>
      <c r="CC68" s="382">
        <f t="shared" si="236"/>
        <v>240.72323366142007</v>
      </c>
      <c r="CD68" s="382">
        <f t="shared" si="237"/>
        <v>243.64395174682912</v>
      </c>
      <c r="CE68" s="382">
        <f t="shared" si="238"/>
        <v>246.67059297402142</v>
      </c>
      <c r="CF68" s="382">
        <f t="shared" si="239"/>
        <v>249.79412471973558</v>
      </c>
      <c r="CG68" s="382">
        <f t="shared" si="240"/>
        <v>253.00609916601081</v>
      </c>
      <c r="CH68" s="382">
        <f t="shared" si="241"/>
        <v>256.29866308751997</v>
      </c>
      <c r="CI68" s="382">
        <f t="shared" si="242"/>
        <v>259.66455504825268</v>
      </c>
      <c r="CJ68" s="382">
        <f t="shared" si="243"/>
        <v>263.09709278249028</v>
      </c>
      <c r="CK68" s="382">
        <f t="shared" si="244"/>
        <v>266.59015321054159</v>
      </c>
      <c r="CL68" s="382">
        <f t="shared" si="245"/>
        <v>270.1381471885154</v>
      </c>
      <c r="CM68" s="382">
        <f t="shared" si="246"/>
        <v>273.73599074272272</v>
      </c>
      <c r="CN68" s="382">
        <f t="shared" si="247"/>
        <v>277.3790742123237</v>
      </c>
      <c r="CO68" s="382">
        <f t="shared" si="248"/>
        <v>281.06323042964772</v>
      </c>
      <c r="CP68" s="382">
        <f t="shared" si="249"/>
        <v>284.78470281138948</v>
      </c>
      <c r="CQ68" s="382">
        <f t="shared" si="250"/>
        <v>288.54011401653821</v>
      </c>
      <c r="CR68" s="382">
        <f t="shared" si="251"/>
        <v>292.32643564677983</v>
      </c>
      <c r="CS68" s="382">
        <f t="shared" si="252"/>
        <v>296.14095931883935</v>
      </c>
      <c r="CT68" s="382">
        <f t="shared" si="253"/>
        <v>299.98126932180912</v>
      </c>
      <c r="CU68" s="382">
        <f t="shared" si="254"/>
        <v>303.84521698159818</v>
      </c>
      <c r="CV68" s="382">
        <f t="shared" si="255"/>
        <v>307.73089678509831</v>
      </c>
      <c r="CW68" s="382">
        <f t="shared" si="256"/>
        <v>311.63662426470654</v>
      </c>
      <c r="CX68" s="382">
        <f t="shared" si="257"/>
        <v>315.56091560603295</v>
      </c>
      <c r="CY68" s="382">
        <f t="shared" si="258"/>
        <v>319.50246891512234</v>
      </c>
      <c r="CZ68" s="382">
        <f t="shared" si="259"/>
        <v>323.46014706381339</v>
      </c>
      <c r="DA68" s="382">
        <f t="shared" si="260"/>
        <v>327.43296202097514</v>
      </c>
      <c r="DB68" s="382">
        <f t="shared" si="261"/>
        <v>331.42006057163007</v>
      </c>
      <c r="DC68" s="521"/>
      <c r="DE68" s="2"/>
      <c r="DF68" s="592">
        <v>57000</v>
      </c>
      <c r="DG68" s="382">
        <f t="shared" si="262"/>
        <v>30.315769665612542</v>
      </c>
      <c r="DH68" s="382">
        <f t="shared" si="263"/>
        <v>60.573429972210846</v>
      </c>
      <c r="DI68" s="382">
        <f t="shared" si="264"/>
        <v>90.715945173548477</v>
      </c>
      <c r="DJ68" s="382">
        <f t="shared" si="265"/>
        <v>120.68837423026019</v>
      </c>
      <c r="DK68" s="382">
        <f t="shared" si="266"/>
        <v>150.43879176209742</v>
      </c>
      <c r="DL68" s="382">
        <f t="shared" si="267"/>
        <v>179.91907029281177</v>
      </c>
      <c r="DM68" s="382">
        <f t="shared" si="268"/>
        <v>209.08549712900535</v>
      </c>
      <c r="DN68" s="382">
        <f t="shared" si="269"/>
        <v>237.89921236350958</v>
      </c>
      <c r="DO68" s="382">
        <f t="shared" si="270"/>
        <v>266.32646727912021</v>
      </c>
      <c r="DP68" s="382">
        <f t="shared" si="271"/>
        <v>294.33871352587983</v>
      </c>
      <c r="DQ68" s="382">
        <f t="shared" si="272"/>
        <v>321.91254196927287</v>
      </c>
      <c r="DR68" s="382">
        <f t="shared" si="273"/>
        <v>349.02949567259412</v>
      </c>
      <c r="DS68" s="382">
        <f t="shared" si="274"/>
        <v>375.67578414260362</v>
      </c>
      <c r="DT68" s="382">
        <f t="shared" si="275"/>
        <v>401.84192612354065</v>
      </c>
      <c r="DU68" s="382">
        <f t="shared" si="276"/>
        <v>427.52234644844839</v>
      </c>
      <c r="DV68" s="382">
        <f t="shared" si="277"/>
        <v>452.71494938510051</v>
      </c>
      <c r="DW68" s="382">
        <f t="shared" si="278"/>
        <v>477.42068714170597</v>
      </c>
      <c r="DX68" s="382">
        <f t="shared" si="279"/>
        <v>501.64313821764631</v>
      </c>
      <c r="DY68" s="382">
        <f t="shared" si="280"/>
        <v>525.3881064603778</v>
      </c>
      <c r="DZ68" s="382">
        <f t="shared" si="281"/>
        <v>548.66324825822892</v>
      </c>
      <c r="EA68" s="382">
        <f t="shared" si="282"/>
        <v>571.47773238594857</v>
      </c>
      <c r="EB68" s="382">
        <f t="shared" si="283"/>
        <v>593.84193466734848</v>
      </c>
      <c r="EC68" s="382">
        <f t="shared" si="284"/>
        <v>615.7671678085278</v>
      </c>
      <c r="ED68" s="382">
        <f t="shared" si="285"/>
        <v>637.26544543226044</v>
      </c>
      <c r="EE68" s="382">
        <f t="shared" si="286"/>
        <v>658.34927843621585</v>
      </c>
      <c r="EF68" s="382">
        <f t="shared" si="287"/>
        <v>679.03150122739532</v>
      </c>
      <c r="EG68" s="382">
        <f t="shared" si="288"/>
        <v>699.32512507798015</v>
      </c>
      <c r="EH68" s="382">
        <f t="shared" si="289"/>
        <v>719.24321573761813</v>
      </c>
      <c r="EI68" s="382">
        <f t="shared" si="290"/>
        <v>738.79879246767371</v>
      </c>
      <c r="EJ68" s="382">
        <f t="shared" si="291"/>
        <v>758.00474578916351</v>
      </c>
      <c r="EK68" s="382">
        <f t="shared" si="292"/>
        <v>776.87377142203627</v>
      </c>
      <c r="EL68" s="382">
        <f t="shared" si="293"/>
        <v>795.41831811280258</v>
      </c>
      <c r="EM68" s="382">
        <f t="shared" si="294"/>
        <v>813.65054728052826</v>
      </c>
      <c r="EN68" s="382">
        <f t="shared" si="295"/>
        <v>831.58230264426174</v>
      </c>
      <c r="EO68" s="382">
        <f t="shared" si="296"/>
        <v>849.22508821919519</v>
      </c>
      <c r="EP68" s="382">
        <f t="shared" si="297"/>
        <v>866.59005327825457</v>
      </c>
      <c r="EQ68" s="382">
        <f t="shared" si="298"/>
        <v>883.68798306764893</v>
      </c>
      <c r="ER68" s="382">
        <f t="shared" si="299"/>
        <v>900.52929423749481</v>
      </c>
      <c r="ES68" s="382">
        <f t="shared" si="300"/>
        <v>917.12403410214154</v>
      </c>
      <c r="ET68" s="382">
        <f t="shared" si="301"/>
        <v>933.48188297980698</v>
      </c>
      <c r="EU68" s="521"/>
      <c r="EV68" s="522"/>
      <c r="EW68" s="537">
        <f t="shared" si="302"/>
        <v>570</v>
      </c>
      <c r="EX68" s="601">
        <v>57000</v>
      </c>
      <c r="EY68" s="382">
        <f t="shared" si="303"/>
        <v>295.62104471180459</v>
      </c>
      <c r="EZ68" s="382">
        <f t="shared" si="304"/>
        <v>305.98325806294099</v>
      </c>
      <c r="FA68" s="382">
        <f t="shared" si="305"/>
        <v>316.58388492320955</v>
      </c>
      <c r="FB68" s="382">
        <f t="shared" si="306"/>
        <v>327.41843543885398</v>
      </c>
      <c r="FC68" s="382">
        <f t="shared" si="307"/>
        <v>338.48082288977417</v>
      </c>
      <c r="FD68" s="382">
        <f t="shared" si="308"/>
        <v>349.76354642047852</v>
      </c>
      <c r="FE68" s="382">
        <f t="shared" si="309"/>
        <v>361.25790478926388</v>
      </c>
      <c r="FF68" s="382">
        <f t="shared" si="310"/>
        <v>372.95422860348503</v>
      </c>
      <c r="FG68" s="382">
        <f t="shared" si="311"/>
        <v>384.84211873518564</v>
      </c>
      <c r="FH68" s="382">
        <f t="shared" si="312"/>
        <v>396.91067983616097</v>
      </c>
      <c r="FI68" s="382">
        <f t="shared" si="313"/>
        <v>409.14873980169233</v>
      </c>
      <c r="FJ68" s="382">
        <f t="shared" si="314"/>
        <v>421.54504834054148</v>
      </c>
      <c r="FK68" s="382">
        <f t="shared" si="315"/>
        <v>434.08845019101517</v>
      </c>
      <c r="FL68" s="382">
        <f t="shared" si="316"/>
        <v>446.76803073696436</v>
      </c>
      <c r="FM68" s="382">
        <f t="shared" si="317"/>
        <v>459.57323366142009</v>
      </c>
      <c r="FN68" s="382">
        <f t="shared" si="318"/>
        <v>472.49395174682911</v>
      </c>
      <c r="FO68" s="382">
        <f t="shared" si="319"/>
        <v>485.52059297402144</v>
      </c>
      <c r="FP68" s="382">
        <f t="shared" si="320"/>
        <v>498.6441247197356</v>
      </c>
      <c r="FQ68" s="382">
        <f t="shared" si="321"/>
        <v>511.85609916601084</v>
      </c>
      <c r="FR68" s="382">
        <f t="shared" si="322"/>
        <v>525.14866308751994</v>
      </c>
      <c r="FS68" s="382">
        <f t="shared" si="323"/>
        <v>538.51455504825276</v>
      </c>
      <c r="FT68" s="382">
        <f t="shared" si="324"/>
        <v>551.94709278249024</v>
      </c>
      <c r="FU68" s="382">
        <f t="shared" si="325"/>
        <v>565.44015321054167</v>
      </c>
      <c r="FV68" s="382">
        <f t="shared" si="326"/>
        <v>578.98814718851543</v>
      </c>
      <c r="FW68" s="382">
        <f t="shared" si="327"/>
        <v>592.58599074272274</v>
      </c>
      <c r="FX68" s="382">
        <f t="shared" si="328"/>
        <v>606.22907421232367</v>
      </c>
      <c r="FY68" s="382">
        <f t="shared" si="329"/>
        <v>619.91323042964768</v>
      </c>
      <c r="FZ68" s="382">
        <f t="shared" si="330"/>
        <v>633.6347028113895</v>
      </c>
      <c r="GA68" s="382">
        <f t="shared" si="331"/>
        <v>647.39011401653829</v>
      </c>
      <c r="GB68" s="382">
        <f t="shared" si="332"/>
        <v>661.17643564677985</v>
      </c>
      <c r="GC68" s="382">
        <f t="shared" si="333"/>
        <v>674.99095931883937</v>
      </c>
      <c r="GD68" s="382">
        <f t="shared" si="334"/>
        <v>688.83126932180915</v>
      </c>
      <c r="GE68" s="382">
        <f t="shared" si="335"/>
        <v>702.69521698159815</v>
      </c>
      <c r="GF68" s="382">
        <f t="shared" si="336"/>
        <v>716.58089678509828</v>
      </c>
      <c r="GG68" s="382">
        <f t="shared" si="337"/>
        <v>730.48662426470651</v>
      </c>
      <c r="GH68" s="382">
        <f t="shared" si="338"/>
        <v>744.41091560603297</v>
      </c>
      <c r="GI68" s="382">
        <f t="shared" si="339"/>
        <v>758.35246891512236</v>
      </c>
      <c r="GJ68" s="382">
        <f t="shared" si="340"/>
        <v>772.31014706381347</v>
      </c>
      <c r="GK68" s="382">
        <f t="shared" si="341"/>
        <v>786.28296202097522</v>
      </c>
      <c r="GL68" s="382">
        <f t="shared" si="342"/>
        <v>800.2700605716301</v>
      </c>
      <c r="GM68" s="511"/>
      <c r="GN68" s="2"/>
      <c r="GO68" s="592">
        <v>57000</v>
      </c>
      <c r="GP68" s="477">
        <f t="shared" si="343"/>
        <v>8.7513949991225282</v>
      </c>
      <c r="GQ68" s="477">
        <f t="shared" si="344"/>
        <v>4.0514434827830677</v>
      </c>
      <c r="GR68" s="477">
        <f t="shared" si="345"/>
        <v>2.4898372531703616</v>
      </c>
      <c r="GS68" s="477">
        <f t="shared" si="346"/>
        <v>1.7129244016012302</v>
      </c>
      <c r="GT68" s="477">
        <f t="shared" si="347"/>
        <v>1.2499570684205226</v>
      </c>
      <c r="GU68" s="477">
        <f t="shared" si="348"/>
        <v>0.94400485646824994</v>
      </c>
      <c r="GV68" s="477">
        <f t="shared" si="349"/>
        <v>0.7277999179750303</v>
      </c>
      <c r="GW68" s="477">
        <f t="shared" si="350"/>
        <v>0.56769845893231308</v>
      </c>
      <c r="GX68" s="477">
        <f t="shared" si="351"/>
        <v>0.44500140247742087</v>
      </c>
      <c r="GY68" s="477">
        <f t="shared" si="352"/>
        <v>0.34848275675860924</v>
      </c>
      <c r="GZ68" s="477">
        <f t="shared" si="353"/>
        <v>0.27099347325444162</v>
      </c>
      <c r="HA68" s="477">
        <f t="shared" si="354"/>
        <v>0.20776339411718464</v>
      </c>
      <c r="HB68" s="477">
        <f t="shared" si="355"/>
        <v>0.15548690789779135</v>
      </c>
      <c r="HC68" s="477">
        <f t="shared" si="356"/>
        <v>0.11180044115061259</v>
      </c>
      <c r="HD68" s="477">
        <f t="shared" si="357"/>
        <v>7.4968916781140635E-2</v>
      </c>
      <c r="HE68" s="477">
        <f t="shared" si="358"/>
        <v>4.3689748678707001E-2</v>
      </c>
      <c r="HF68" s="477">
        <f t="shared" si="359"/>
        <v>1.6965971627264848E-2</v>
      </c>
      <c r="HG68" s="477">
        <f t="shared" si="360"/>
        <v>5.9783803852401889E-3</v>
      </c>
      <c r="HH68" s="477">
        <f t="shared" si="361"/>
        <v>2.5756211699450568E-2</v>
      </c>
      <c r="HI68" s="477">
        <f t="shared" si="362"/>
        <v>4.2857955668358927E-2</v>
      </c>
      <c r="HJ68" s="477">
        <f t="shared" si="363"/>
        <v>5.7680597982484587E-2</v>
      </c>
      <c r="HK68" s="477">
        <f t="shared" si="364"/>
        <v>7.054881011110542E-2</v>
      </c>
      <c r="HL68" s="477">
        <f t="shared" si="365"/>
        <v>8.1730591088668231E-2</v>
      </c>
      <c r="HM68" s="477">
        <f t="shared" si="366"/>
        <v>9.1449016514955114E-2</v>
      </c>
      <c r="HN68" s="477">
        <f t="shared" si="367"/>
        <v>9.989118215440497E-2</v>
      </c>
      <c r="HO68" s="477">
        <f t="shared" si="368"/>
        <v>0.10721509515166285</v>
      </c>
      <c r="HP68" s="477">
        <f t="shared" si="369"/>
        <v>0.11355504299874457</v>
      </c>
      <c r="HQ68" s="477">
        <f t="shared" si="370"/>
        <v>0.1190258191569218</v>
      </c>
      <c r="HR68" s="477">
        <f t="shared" si="371"/>
        <v>0.12372607993283236</v>
      </c>
      <c r="HS68" s="477">
        <f t="shared" si="372"/>
        <v>0.1277410341825434</v>
      </c>
      <c r="HT68" s="477">
        <f t="shared" si="373"/>
        <v>0.13114461557468274</v>
      </c>
      <c r="HU68" s="477">
        <f t="shared" si="374"/>
        <v>0.13400124986294035</v>
      </c>
      <c r="HV68" s="477">
        <f t="shared" si="375"/>
        <v>0.13636730248603302</v>
      </c>
      <c r="HW68" s="477">
        <f t="shared" si="376"/>
        <v>0.13829227184547158</v>
      </c>
      <c r="HX68" s="477">
        <f t="shared" si="377"/>
        <v>0.1398197787626369</v>
      </c>
      <c r="HY68" s="477">
        <f t="shared" si="378"/>
        <v>0.14098839146609837</v>
      </c>
      <c r="HZ68" s="477">
        <f t="shared" si="379"/>
        <v>0.1418323170101678</v>
      </c>
      <c r="IA68" s="477">
        <f t="shared" si="380"/>
        <v>0.14238198356695142</v>
      </c>
      <c r="IB68" s="477">
        <f t="shared" si="381"/>
        <v>0.14266453305768928</v>
      </c>
      <c r="IC68" s="477">
        <f t="shared" si="382"/>
        <v>0.14270423972551646</v>
      </c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  <c r="IX68" s="90"/>
      <c r="IY68" s="90"/>
      <c r="IZ68" s="90"/>
      <c r="JA68" s="90"/>
      <c r="JB68" s="90"/>
      <c r="JC68" s="90"/>
      <c r="JD68" s="90"/>
      <c r="JE68" s="90"/>
      <c r="JF68" s="90"/>
      <c r="JG68" s="90"/>
      <c r="JH68" s="90"/>
      <c r="JI68" s="90"/>
      <c r="JJ68" s="90"/>
      <c r="JK68" s="90"/>
      <c r="JL68" s="90"/>
      <c r="JM68" s="90"/>
      <c r="JN68" s="90"/>
      <c r="JO68" s="90"/>
      <c r="JP68" s="90"/>
      <c r="JQ68" s="90"/>
      <c r="JR68" s="90"/>
      <c r="JS68" s="90"/>
      <c r="JT68" s="90"/>
      <c r="JU68" s="90"/>
      <c r="JV68" s="90"/>
      <c r="JW68" s="90"/>
      <c r="JX68" s="90"/>
      <c r="JY68" s="90"/>
      <c r="JZ68" s="90"/>
      <c r="KA68" s="90"/>
      <c r="KB68" s="90"/>
      <c r="KC68" s="90"/>
      <c r="KD68" s="90"/>
      <c r="KE68" s="90"/>
      <c r="KF68" s="90"/>
      <c r="KG68" s="90"/>
      <c r="KH68" s="90"/>
      <c r="KI68" s="90"/>
      <c r="KJ68" s="90"/>
      <c r="KK68" s="90"/>
      <c r="KL68" s="90"/>
      <c r="KM68" s="90"/>
      <c r="KN68" s="90"/>
      <c r="KO68" s="90"/>
      <c r="KP68" s="90"/>
      <c r="KQ68" s="90"/>
      <c r="KR68" s="90"/>
      <c r="KS68" s="90"/>
      <c r="KT68" s="90"/>
      <c r="KU68" s="90"/>
      <c r="KV68" s="90"/>
      <c r="KW68" s="90"/>
      <c r="KX68" s="90"/>
      <c r="KY68" s="90"/>
    </row>
    <row r="69" spans="1:311">
      <c r="I69" s="384"/>
      <c r="J69" s="252"/>
      <c r="K69" s="499">
        <v>57000</v>
      </c>
      <c r="L69" s="382">
        <f t="shared" si="170"/>
        <v>17.3736</v>
      </c>
      <c r="M69" s="502">
        <v>570</v>
      </c>
      <c r="N69" s="493">
        <f t="shared" si="383"/>
        <v>82.83985962630662</v>
      </c>
      <c r="O69" s="263">
        <f t="shared" si="384"/>
        <v>0.13320440006669693</v>
      </c>
      <c r="P69" s="383">
        <f t="shared" si="387"/>
        <v>-56.500002288000502</v>
      </c>
      <c r="Q69" s="383">
        <f t="shared" si="385"/>
        <v>216.64999771199948</v>
      </c>
      <c r="R69" s="382">
        <f t="shared" si="178"/>
        <v>573.56933718429855</v>
      </c>
      <c r="S69" s="263">
        <f t="shared" si="386"/>
        <v>8.1756584876690463E-2</v>
      </c>
      <c r="T69" s="492">
        <f>O69/Konstanten!$C$22</f>
        <v>0.10873828576873218</v>
      </c>
      <c r="U69" s="492">
        <f t="shared" si="179"/>
        <v>0.75186533996876448</v>
      </c>
      <c r="V69" s="492"/>
      <c r="W69" s="592">
        <v>58000</v>
      </c>
      <c r="X69" s="410">
        <f t="shared" si="182"/>
        <v>5.4139227572946952E-2</v>
      </c>
      <c r="Y69" s="410">
        <f t="shared" si="183"/>
        <v>0.10816913979689306</v>
      </c>
      <c r="Z69" s="410">
        <f t="shared" si="184"/>
        <v>0.16198254008002019</v>
      </c>
      <c r="AA69" s="410">
        <f t="shared" si="185"/>
        <v>0.21547636058551745</v>
      </c>
      <c r="AB69" s="410">
        <f t="shared" si="186"/>
        <v>0.26855346534236524</v>
      </c>
      <c r="AC69" s="410">
        <f t="shared" si="187"/>
        <v>0.32112416793555476</v>
      </c>
      <c r="AD69" s="410">
        <f t="shared" si="188"/>
        <v>0.37310741082921012</v>
      </c>
      <c r="AE69" s="410">
        <f t="shared" si="189"/>
        <v>0.42443158135612846</v>
      </c>
      <c r="AF69" s="410">
        <f t="shared" si="190"/>
        <v>0.47503496624233882</v>
      </c>
      <c r="AG69" s="410">
        <f t="shared" si="191"/>
        <v>0.52486586938118884</v>
      </c>
      <c r="AH69" s="410">
        <f t="shared" si="192"/>
        <v>0.57388243461839483</v>
      </c>
      <c r="AI69" s="410">
        <f t="shared" si="193"/>
        <v>0.62205222588083109</v>
      </c>
      <c r="AJ69" s="410">
        <f t="shared" si="194"/>
        <v>0.66935162137404369</v>
      </c>
      <c r="AK69" s="410">
        <f t="shared" si="195"/>
        <v>0.71576507777405907</v>
      </c>
      <c r="AL69" s="410">
        <f t="shared" si="196"/>
        <v>0.76128431569140886</v>
      </c>
      <c r="AM69" s="410">
        <f t="shared" si="197"/>
        <v>0.80590747060087697</v>
      </c>
      <c r="AN69" s="410">
        <f t="shared" si="198"/>
        <v>0.84963824517823394</v>
      </c>
      <c r="AO69" s="410">
        <f t="shared" si="199"/>
        <v>0.89248509057483416</v>
      </c>
      <c r="AP69" s="410">
        <f t="shared" si="200"/>
        <v>0.9344604363030955</v>
      </c>
      <c r="AQ69" s="410">
        <f t="shared" si="201"/>
        <v>0.97557998153230008</v>
      </c>
      <c r="AR69" s="410">
        <f t="shared" si="202"/>
        <v>1.0158620549044226</v>
      </c>
      <c r="AS69" s="410">
        <f t="shared" si="203"/>
        <v>1.0553270455047989</v>
      </c>
      <c r="AT69" s="410">
        <f t="shared" si="204"/>
        <v>1.093996904279706</v>
      </c>
      <c r="AU69" s="410">
        <f t="shared" si="205"/>
        <v>1.1318947128390937</v>
      </c>
      <c r="AV69" s="410">
        <f t="shared" si="206"/>
        <v>1.1690443150467575</v>
      </c>
      <c r="AW69" s="410">
        <f t="shared" si="207"/>
        <v>1.2054700059115477</v>
      </c>
      <c r="AX69" s="410">
        <f t="shared" si="208"/>
        <v>1.2411962718945135</v>
      </c>
      <c r="AY69" s="410">
        <f t="shared" si="209"/>
        <v>1.2762475767034007</v>
      </c>
      <c r="AZ69" s="410">
        <f t="shared" si="210"/>
        <v>1.3106481868461886</v>
      </c>
      <c r="BA69" s="410">
        <f t="shared" si="211"/>
        <v>1.3444220315727922</v>
      </c>
      <c r="BB69" s="410">
        <f t="shared" si="212"/>
        <v>1.3775925922815861</v>
      </c>
      <c r="BC69" s="410">
        <f t="shared" si="213"/>
        <v>1.4101828169571637</v>
      </c>
      <c r="BD69" s="410">
        <f t="shared" si="214"/>
        <v>1.4422150557032083</v>
      </c>
      <c r="BE69" s="410">
        <f t="shared" si="215"/>
        <v>1.4737110139167109</v>
      </c>
      <c r="BF69" s="410">
        <f t="shared" si="216"/>
        <v>1.5046917201029228</v>
      </c>
      <c r="BG69" s="410">
        <f t="shared" si="217"/>
        <v>1.5351775057457206</v>
      </c>
      <c r="BH69" s="410">
        <f t="shared" si="218"/>
        <v>1.5651879950224754</v>
      </c>
      <c r="BI69" s="410">
        <f t="shared" si="219"/>
        <v>1.5947421024847082</v>
      </c>
      <c r="BJ69" s="410">
        <f t="shared" si="220"/>
        <v>1.6238580371177433</v>
      </c>
      <c r="BK69" s="410">
        <f t="shared" si="221"/>
        <v>1.6525533114463418</v>
      </c>
      <c r="BL69" s="253"/>
      <c r="BM69" s="521"/>
      <c r="BN69" s="592">
        <v>58000</v>
      </c>
      <c r="BO69" s="382">
        <f t="shared" si="222"/>
        <v>216.77700036550016</v>
      </c>
      <c r="BP69" s="382">
        <f t="shared" si="223"/>
        <v>217.15698309295993</v>
      </c>
      <c r="BQ69" s="382">
        <f t="shared" si="224"/>
        <v>217.78690511478212</v>
      </c>
      <c r="BR69" s="382">
        <f t="shared" si="225"/>
        <v>218.66181227596431</v>
      </c>
      <c r="BS69" s="382">
        <f t="shared" si="226"/>
        <v>219.77499903817144</v>
      </c>
      <c r="BT69" s="382">
        <f t="shared" si="227"/>
        <v>221.11821894910707</v>
      </c>
      <c r="BU69" s="382">
        <f t="shared" si="228"/>
        <v>222.68192968517664</v>
      </c>
      <c r="BV69" s="382">
        <f t="shared" si="229"/>
        <v>224.45555773661567</v>
      </c>
      <c r="BW69" s="382">
        <f t="shared" si="230"/>
        <v>226.42776824463166</v>
      </c>
      <c r="BX69" s="382">
        <f t="shared" si="231"/>
        <v>228.58672714179016</v>
      </c>
      <c r="BY69" s="382">
        <f t="shared" si="232"/>
        <v>230.920345204217</v>
      </c>
      <c r="BZ69" s="382">
        <f t="shared" si="233"/>
        <v>233.41649647970203</v>
      </c>
      <c r="CA69" s="382">
        <f t="shared" si="234"/>
        <v>236.06320643323269</v>
      </c>
      <c r="CB69" s="382">
        <f t="shared" si="235"/>
        <v>238.84880776304595</v>
      </c>
      <c r="CC69" s="382">
        <f t="shared" si="236"/>
        <v>241.76206400453313</v>
      </c>
      <c r="CD69" s="382">
        <f t="shared" si="237"/>
        <v>244.79226267600347</v>
      </c>
      <c r="CE69" s="382">
        <f t="shared" si="238"/>
        <v>247.92928083018631</v>
      </c>
      <c r="CF69" s="382">
        <f t="shared" si="239"/>
        <v>251.16362651431379</v>
      </c>
      <c r="CG69" s="382">
        <f t="shared" si="240"/>
        <v>254.48645989540898</v>
      </c>
      <c r="CH69" s="382">
        <f t="shared" si="241"/>
        <v>257.88959777135886</v>
      </c>
      <c r="CI69" s="382">
        <f t="shared" si="242"/>
        <v>261.36550495315288</v>
      </c>
      <c r="CJ69" s="382">
        <f t="shared" si="243"/>
        <v>264.90727564732185</v>
      </c>
      <c r="CK69" s="382">
        <f t="shared" si="244"/>
        <v>268.50860755176353</v>
      </c>
      <c r="CL69" s="382">
        <f t="shared" si="245"/>
        <v>272.16377094822639</v>
      </c>
      <c r="CM69" s="382">
        <f t="shared" si="246"/>
        <v>275.86757466144797</v>
      </c>
      <c r="CN69" s="382">
        <f t="shared" si="247"/>
        <v>279.61533037718721</v>
      </c>
      <c r="CO69" s="382">
        <f t="shared" si="248"/>
        <v>283.40281647889378</v>
      </c>
      <c r="CP69" s="382">
        <f t="shared" si="249"/>
        <v>287.22624227885649</v>
      </c>
      <c r="CQ69" s="382">
        <f t="shared" si="250"/>
        <v>291.08221328330774</v>
      </c>
      <c r="CR69" s="382">
        <f t="shared" si="251"/>
        <v>294.96769793863109</v>
      </c>
      <c r="CS69" s="382">
        <f t="shared" si="252"/>
        <v>298.87999615247702</v>
      </c>
      <c r="CT69" s="382">
        <f t="shared" si="253"/>
        <v>302.81670976387176</v>
      </c>
      <c r="CU69" s="382">
        <f t="shared" si="254"/>
        <v>306.77571504484581</v>
      </c>
      <c r="CV69" s="382">
        <f t="shared" si="255"/>
        <v>310.75513724770559</v>
      </c>
      <c r="CW69" s="382">
        <f t="shared" si="256"/>
        <v>314.75332716237926</v>
      </c>
      <c r="CX69" s="382">
        <f t="shared" si="257"/>
        <v>318.76883961335903</v>
      </c>
      <c r="CY69" s="382">
        <f t="shared" si="258"/>
        <v>322.80041380247269</v>
      </c>
      <c r="CZ69" s="382">
        <f t="shared" si="259"/>
        <v>326.84695538927008</v>
      </c>
      <c r="DA69" s="382">
        <f t="shared" si="260"/>
        <v>330.90752019311316</v>
      </c>
      <c r="DB69" s="382">
        <f t="shared" si="261"/>
        <v>334.98129939829892</v>
      </c>
      <c r="DC69" s="521"/>
      <c r="DE69" s="2"/>
      <c r="DF69" s="592">
        <v>58000</v>
      </c>
      <c r="DG69" s="382">
        <f t="shared" si="262"/>
        <v>31.052600874685083</v>
      </c>
      <c r="DH69" s="382">
        <f t="shared" si="263"/>
        <v>62.042501817099684</v>
      </c>
      <c r="DI69" s="382">
        <f t="shared" si="264"/>
        <v>92.908218149126256</v>
      </c>
      <c r="DJ69" s="382">
        <f t="shared" si="265"/>
        <v>123.59063331992016</v>
      </c>
      <c r="DK69" s="382">
        <f t="shared" si="266"/>
        <v>154.03403311496692</v>
      </c>
      <c r="DL69" s="382">
        <f t="shared" si="267"/>
        <v>184.18697615665553</v>
      </c>
      <c r="DM69" s="382">
        <f t="shared" si="268"/>
        <v>214.00297032785983</v>
      </c>
      <c r="DN69" s="382">
        <f t="shared" si="269"/>
        <v>243.44094079851828</v>
      </c>
      <c r="DO69" s="382">
        <f t="shared" si="270"/>
        <v>272.46549072698389</v>
      </c>
      <c r="DP69" s="382">
        <f t="shared" si="271"/>
        <v>301.04696881162909</v>
      </c>
      <c r="DQ69" s="382">
        <f t="shared" si="272"/>
        <v>329.16136764578425</v>
      </c>
      <c r="DR69" s="382">
        <f t="shared" si="273"/>
        <v>356.79008289248583</v>
      </c>
      <c r="DS69" s="382">
        <f t="shared" si="274"/>
        <v>383.91956581474579</v>
      </c>
      <c r="DT69" s="382">
        <f t="shared" si="275"/>
        <v>410.54090123853496</v>
      </c>
      <c r="DU69" s="382">
        <f t="shared" si="276"/>
        <v>436.64934035992366</v>
      </c>
      <c r="DV69" s="382">
        <f t="shared" si="277"/>
        <v>462.24381374441958</v>
      </c>
      <c r="DW69" s="382">
        <f t="shared" si="278"/>
        <v>487.32644513331019</v>
      </c>
      <c r="DX69" s="382">
        <f t="shared" si="279"/>
        <v>511.90208184787627</v>
      </c>
      <c r="DY69" s="382">
        <f t="shared" si="280"/>
        <v>535.97785307531694</v>
      </c>
      <c r="DZ69" s="382">
        <f t="shared" si="281"/>
        <v>559.56276337775159</v>
      </c>
      <c r="EA69" s="382">
        <f t="shared" si="282"/>
        <v>582.66732550220922</v>
      </c>
      <c r="EB69" s="382">
        <f t="shared" si="283"/>
        <v>605.30323400285158</v>
      </c>
      <c r="EC69" s="382">
        <f t="shared" si="284"/>
        <v>627.48307926938548</v>
      </c>
      <c r="ED69" s="382">
        <f t="shared" si="285"/>
        <v>649.22010020553091</v>
      </c>
      <c r="EE69" s="382">
        <f t="shared" si="286"/>
        <v>670.52797292044102</v>
      </c>
      <c r="EF69" s="382">
        <f t="shared" si="287"/>
        <v>691.42063228623886</v>
      </c>
      <c r="EG69" s="382">
        <f t="shared" si="288"/>
        <v>711.91212298615858</v>
      </c>
      <c r="EH69" s="382">
        <f t="shared" si="289"/>
        <v>732.01647665283679</v>
      </c>
      <c r="EI69" s="382">
        <f t="shared" si="290"/>
        <v>751.74761181117105</v>
      </c>
      <c r="EJ69" s="382">
        <f t="shared" si="291"/>
        <v>771.1192535451745</v>
      </c>
      <c r="EK69" s="382">
        <f t="shared" si="292"/>
        <v>790.14487006494903</v>
      </c>
      <c r="EL69" s="382">
        <f t="shared" si="293"/>
        <v>808.83762363080746</v>
      </c>
      <c r="EM69" s="382">
        <f t="shared" si="294"/>
        <v>827.21033357690544</v>
      </c>
      <c r="EN69" s="382">
        <f t="shared" si="295"/>
        <v>845.27544945340844</v>
      </c>
      <c r="EO69" s="382">
        <f t="shared" si="296"/>
        <v>863.04503256613555</v>
      </c>
      <c r="EP69" s="382">
        <f t="shared" si="297"/>
        <v>880.53074443081766</v>
      </c>
      <c r="EQ69" s="382">
        <f t="shared" si="298"/>
        <v>897.74384087386238</v>
      </c>
      <c r="ER69" s="382">
        <f t="shared" si="299"/>
        <v>914.69517070204881</v>
      </c>
      <c r="ES69" s="382">
        <f t="shared" si="300"/>
        <v>931.39517803102012</v>
      </c>
      <c r="ET69" s="382">
        <f t="shared" si="301"/>
        <v>947.85390750799593</v>
      </c>
      <c r="EU69" s="521"/>
      <c r="EV69" s="522"/>
      <c r="EW69" s="537">
        <f t="shared" si="302"/>
        <v>580</v>
      </c>
      <c r="EX69" s="601">
        <v>58000</v>
      </c>
      <c r="EY69" s="382">
        <f t="shared" si="303"/>
        <v>301.62700036550018</v>
      </c>
      <c r="EZ69" s="382">
        <f t="shared" si="304"/>
        <v>312.00698309295996</v>
      </c>
      <c r="FA69" s="382">
        <f t="shared" si="305"/>
        <v>322.63690511478217</v>
      </c>
      <c r="FB69" s="382">
        <f t="shared" si="306"/>
        <v>333.5118122759643</v>
      </c>
      <c r="FC69" s="382">
        <f t="shared" si="307"/>
        <v>344.6249990381715</v>
      </c>
      <c r="FD69" s="382">
        <f t="shared" si="308"/>
        <v>355.9682189491071</v>
      </c>
      <c r="FE69" s="382">
        <f t="shared" si="309"/>
        <v>367.53192968517669</v>
      </c>
      <c r="FF69" s="382">
        <f t="shared" si="310"/>
        <v>379.3055577366157</v>
      </c>
      <c r="FG69" s="382">
        <f t="shared" si="311"/>
        <v>391.27776824463172</v>
      </c>
      <c r="FH69" s="382">
        <f t="shared" si="312"/>
        <v>403.43672714179019</v>
      </c>
      <c r="FI69" s="382">
        <f t="shared" si="313"/>
        <v>415.77034520421705</v>
      </c>
      <c r="FJ69" s="382">
        <f t="shared" si="314"/>
        <v>428.26649647970203</v>
      </c>
      <c r="FK69" s="382">
        <f t="shared" si="315"/>
        <v>440.91320643323274</v>
      </c>
      <c r="FL69" s="382">
        <f t="shared" si="316"/>
        <v>453.69880776304598</v>
      </c>
      <c r="FM69" s="382">
        <f t="shared" si="317"/>
        <v>466.61206400453318</v>
      </c>
      <c r="FN69" s="382">
        <f t="shared" si="318"/>
        <v>479.6422626760035</v>
      </c>
      <c r="FO69" s="382">
        <f t="shared" si="319"/>
        <v>492.77928083018634</v>
      </c>
      <c r="FP69" s="382">
        <f t="shared" si="320"/>
        <v>506.01362651431384</v>
      </c>
      <c r="FQ69" s="382">
        <f t="shared" si="321"/>
        <v>519.33645989540901</v>
      </c>
      <c r="FR69" s="382">
        <f t="shared" si="322"/>
        <v>532.73959777135883</v>
      </c>
      <c r="FS69" s="382">
        <f t="shared" si="323"/>
        <v>546.21550495315296</v>
      </c>
      <c r="FT69" s="382">
        <f t="shared" si="324"/>
        <v>559.75727564732188</v>
      </c>
      <c r="FU69" s="382">
        <f t="shared" si="325"/>
        <v>573.3586075517635</v>
      </c>
      <c r="FV69" s="382">
        <f t="shared" si="326"/>
        <v>587.01377094822647</v>
      </c>
      <c r="FW69" s="382">
        <f t="shared" si="327"/>
        <v>600.717574661448</v>
      </c>
      <c r="FX69" s="382">
        <f t="shared" si="328"/>
        <v>614.46533037718723</v>
      </c>
      <c r="FY69" s="382">
        <f t="shared" si="329"/>
        <v>628.25281647889381</v>
      </c>
      <c r="FZ69" s="382">
        <f t="shared" si="330"/>
        <v>642.07624227885651</v>
      </c>
      <c r="GA69" s="382">
        <f t="shared" si="331"/>
        <v>655.93221328330776</v>
      </c>
      <c r="GB69" s="382">
        <f t="shared" si="332"/>
        <v>669.81769793863111</v>
      </c>
      <c r="GC69" s="382">
        <f t="shared" si="333"/>
        <v>683.72999615247704</v>
      </c>
      <c r="GD69" s="382">
        <f t="shared" si="334"/>
        <v>697.66670976387172</v>
      </c>
      <c r="GE69" s="382">
        <f t="shared" si="335"/>
        <v>711.62571504484583</v>
      </c>
      <c r="GF69" s="382">
        <f t="shared" si="336"/>
        <v>725.60513724770567</v>
      </c>
      <c r="GG69" s="382">
        <f t="shared" si="337"/>
        <v>739.60332716237929</v>
      </c>
      <c r="GH69" s="382">
        <f t="shared" si="338"/>
        <v>753.61883961335911</v>
      </c>
      <c r="GI69" s="382">
        <f t="shared" si="339"/>
        <v>767.65041380247271</v>
      </c>
      <c r="GJ69" s="382">
        <f t="shared" si="340"/>
        <v>781.6969553892701</v>
      </c>
      <c r="GK69" s="382">
        <f t="shared" si="341"/>
        <v>795.75752019311312</v>
      </c>
      <c r="GL69" s="382">
        <f t="shared" si="342"/>
        <v>809.83129939829894</v>
      </c>
      <c r="GM69" s="511"/>
      <c r="GN69" s="2"/>
      <c r="GO69" s="592">
        <v>58000</v>
      </c>
      <c r="GP69" s="477">
        <f t="shared" si="343"/>
        <v>8.7134214806269146</v>
      </c>
      <c r="GQ69" s="477">
        <f t="shared" si="344"/>
        <v>4.0289233018480077</v>
      </c>
      <c r="GR69" s="477">
        <f t="shared" si="345"/>
        <v>2.4726411887150843</v>
      </c>
      <c r="GS69" s="477">
        <f t="shared" si="346"/>
        <v>1.6985201330966022</v>
      </c>
      <c r="GT69" s="477">
        <f t="shared" si="347"/>
        <v>1.237330231955639</v>
      </c>
      <c r="GU69" s="477">
        <f t="shared" si="348"/>
        <v>0.93264597952000372</v>
      </c>
      <c r="GV69" s="477">
        <f t="shared" si="349"/>
        <v>0.71741508597803705</v>
      </c>
      <c r="GW69" s="477">
        <f t="shared" si="350"/>
        <v>0.5581009360728052</v>
      </c>
      <c r="GX69" s="477">
        <f t="shared" si="351"/>
        <v>0.43606358075159035</v>
      </c>
      <c r="GY69" s="477">
        <f t="shared" si="352"/>
        <v>0.34011223808145485</v>
      </c>
      <c r="GZ69" s="477">
        <f t="shared" si="353"/>
        <v>0.26312011697446247</v>
      </c>
      <c r="HA69" s="477">
        <f t="shared" si="354"/>
        <v>0.2003318394047256</v>
      </c>
      <c r="HB69" s="477">
        <f t="shared" si="355"/>
        <v>0.1484520344711692</v>
      </c>
      <c r="HC69" s="477">
        <f t="shared" si="356"/>
        <v>0.10512449890939161</v>
      </c>
      <c r="HD69" s="477">
        <f t="shared" si="357"/>
        <v>6.8619647106100495E-2</v>
      </c>
      <c r="HE69" s="477">
        <f t="shared" si="358"/>
        <v>3.7639116877838275E-2</v>
      </c>
      <c r="HF69" s="477">
        <f t="shared" si="359"/>
        <v>1.1189287491641263E-2</v>
      </c>
      <c r="HG69" s="477">
        <f t="shared" si="360"/>
        <v>1.150308924766656E-2</v>
      </c>
      <c r="HH69" s="477">
        <f t="shared" si="361"/>
        <v>3.1048658231722582E-2</v>
      </c>
      <c r="HI69" s="477">
        <f t="shared" si="362"/>
        <v>4.7935937417416905E-2</v>
      </c>
      <c r="HJ69" s="477">
        <f t="shared" si="363"/>
        <v>6.2560262011668366E-2</v>
      </c>
      <c r="HK69" s="477">
        <f t="shared" si="364"/>
        <v>7.5244862074064417E-2</v>
      </c>
      <c r="HL69" s="477">
        <f t="shared" si="365"/>
        <v>8.6256464127514337E-2</v>
      </c>
      <c r="HM69" s="477">
        <f t="shared" si="366"/>
        <v>9.5817010652644752E-2</v>
      </c>
      <c r="HN69" s="477">
        <f t="shared" si="367"/>
        <v>0.10411258154516413</v>
      </c>
      <c r="HO69" s="477">
        <f t="shared" si="368"/>
        <v>0.11130026833968293</v>
      </c>
      <c r="HP69" s="477">
        <f t="shared" si="369"/>
        <v>0.11751352983897892</v>
      </c>
      <c r="HQ69" s="477">
        <f t="shared" si="370"/>
        <v>0.12286640703121082</v>
      </c>
      <c r="HR69" s="477">
        <f t="shared" si="371"/>
        <v>0.1274568711924699</v>
      </c>
      <c r="HS69" s="477">
        <f t="shared" si="372"/>
        <v>0.13136950626095195</v>
      </c>
      <c r="HT69" s="477">
        <f t="shared" si="373"/>
        <v>0.13467767487210897</v>
      </c>
      <c r="HU69" s="477">
        <f t="shared" si="374"/>
        <v>0.13744528026267916</v>
      </c>
      <c r="HV69" s="477">
        <f t="shared" si="375"/>
        <v>0.13972820918745663</v>
      </c>
      <c r="HW69" s="477">
        <f t="shared" si="376"/>
        <v>0.14157552107196153</v>
      </c>
      <c r="HX69" s="477">
        <f t="shared" si="377"/>
        <v>0.14303043380797961</v>
      </c>
      <c r="HY69" s="477">
        <f t="shared" si="378"/>
        <v>0.14413114547124126</v>
      </c>
      <c r="HZ69" s="477">
        <f t="shared" si="379"/>
        <v>0.14491152280672506</v>
      </c>
      <c r="IA69" s="477">
        <f t="shared" si="380"/>
        <v>0.14540168087987132</v>
      </c>
      <c r="IB69" s="477">
        <f t="shared" si="381"/>
        <v>0.14562847332390805</v>
      </c>
      <c r="IC69" s="477">
        <f t="shared" si="382"/>
        <v>0.14561590875599428</v>
      </c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</row>
    <row r="70" spans="1:311">
      <c r="I70" s="384"/>
      <c r="J70" s="252"/>
      <c r="K70" s="499">
        <v>58000</v>
      </c>
      <c r="L70" s="382">
        <f t="shared" si="170"/>
        <v>17.6784</v>
      </c>
      <c r="M70" s="502">
        <v>580</v>
      </c>
      <c r="N70" s="493">
        <f t="shared" si="383"/>
        <v>78.952460311115345</v>
      </c>
      <c r="O70" s="263">
        <f t="shared" si="384"/>
        <v>0.1269535602422979</v>
      </c>
      <c r="P70" s="383">
        <f t="shared" si="387"/>
        <v>-56.500002288000502</v>
      </c>
      <c r="Q70" s="383">
        <f t="shared" si="385"/>
        <v>216.64999771199948</v>
      </c>
      <c r="R70" s="382">
        <f t="shared" si="178"/>
        <v>573.56933718429855</v>
      </c>
      <c r="S70" s="263">
        <f t="shared" si="386"/>
        <v>7.7920020045512309E-2</v>
      </c>
      <c r="T70" s="492">
        <f>O70/Konstanten!$C$22</f>
        <v>0.10363555938146767</v>
      </c>
      <c r="U70" s="492">
        <f t="shared" si="179"/>
        <v>0.75186533996876448</v>
      </c>
      <c r="V70" s="492"/>
      <c r="W70" s="592">
        <v>59000</v>
      </c>
      <c r="X70" s="410">
        <f t="shared" si="182"/>
        <v>5.5455046149275225E-2</v>
      </c>
      <c r="Y70" s="410">
        <f t="shared" si="183"/>
        <v>0.11079216747076903</v>
      </c>
      <c r="Z70" s="410">
        <f t="shared" si="184"/>
        <v>0.16589583676698225</v>
      </c>
      <c r="AA70" s="410">
        <f t="shared" si="185"/>
        <v>0.22065519296851624</v>
      </c>
      <c r="AB70" s="410">
        <f t="shared" si="186"/>
        <v>0.27496606460287354</v>
      </c>
      <c r="AC70" s="410">
        <f t="shared" si="187"/>
        <v>0.32873265663197304</v>
      </c>
      <c r="AD70" s="410">
        <f t="shared" si="188"/>
        <v>0.38186884056007531</v>
      </c>
      <c r="AE70" s="410">
        <f t="shared" si="189"/>
        <v>0.43429902180944968</v>
      </c>
      <c r="AF70" s="410">
        <f t="shared" si="190"/>
        <v>0.48595859058913266</v>
      </c>
      <c r="AG70" s="410">
        <f t="shared" si="191"/>
        <v>0.53679398935549705</v>
      </c>
      <c r="AH70" s="410">
        <f t="shared" si="192"/>
        <v>0.58676244938294331</v>
      </c>
      <c r="AI70" s="410">
        <f t="shared" si="193"/>
        <v>0.63583146029651061</v>
      </c>
      <c r="AJ70" s="410">
        <f t="shared" si="194"/>
        <v>0.68397804024650666</v>
      </c>
      <c r="AK70" s="410">
        <f t="shared" si="195"/>
        <v>0.731187872124057</v>
      </c>
      <c r="AL70" s="410">
        <f t="shared" si="196"/>
        <v>0.77745436459275996</v>
      </c>
      <c r="AM70" s="410">
        <f t="shared" si="197"/>
        <v>0.82277768752026681</v>
      </c>
      <c r="AN70" s="410">
        <f t="shared" si="198"/>
        <v>0.86716382116895063</v>
      </c>
      <c r="AO70" s="410">
        <f t="shared" si="199"/>
        <v>0.91062364841703569</v>
      </c>
      <c r="AP70" s="410">
        <f t="shared" si="200"/>
        <v>0.95317211011120306</v>
      </c>
      <c r="AQ70" s="410">
        <f t="shared" si="201"/>
        <v>0.99482743583390798</v>
      </c>
      <c r="AR70" s="410">
        <f t="shared" si="202"/>
        <v>1.0356104560639834</v>
      </c>
      <c r="AS70" s="410">
        <f t="shared" si="203"/>
        <v>1.0755439968893834</v>
      </c>
      <c r="AT70" s="410">
        <f t="shared" si="204"/>
        <v>1.1146523549484733</v>
      </c>
      <c r="AU70" s="410">
        <f t="shared" si="205"/>
        <v>1.1529608479275704</v>
      </c>
      <c r="AV70" s="410">
        <f t="shared" si="206"/>
        <v>1.1904954345053265</v>
      </c>
      <c r="AW70" s="410">
        <f t="shared" si="207"/>
        <v>1.2272823968984521</v>
      </c>
      <c r="AX70" s="410">
        <f t="shared" si="208"/>
        <v>1.2633480789415219</v>
      </c>
      <c r="AY70" s="410">
        <f t="shared" si="209"/>
        <v>1.2987186727712396</v>
      </c>
      <c r="AZ70" s="410">
        <f t="shared" si="210"/>
        <v>1.3334200475583233</v>
      </c>
      <c r="BA70" s="410">
        <f t="shared" si="211"/>
        <v>1.3674776142440912</v>
      </c>
      <c r="BB70" s="410">
        <f t="shared" si="212"/>
        <v>1.4009162208234864</v>
      </c>
      <c r="BC70" s="410">
        <f t="shared" si="213"/>
        <v>1.4337600733229303</v>
      </c>
      <c r="BD70" s="410">
        <f t="shared" si="214"/>
        <v>1.4660326782163482</v>
      </c>
      <c r="BE70" s="410">
        <f t="shared" si="215"/>
        <v>1.4977568025848722</v>
      </c>
      <c r="BF70" s="410">
        <f t="shared" si="216"/>
        <v>1.5289544488431515</v>
      </c>
      <c r="BG70" s="410">
        <f t="shared" si="217"/>
        <v>1.5596468413214664</v>
      </c>
      <c r="BH70" s="410">
        <f t="shared" si="218"/>
        <v>1.5898544224071198</v>
      </c>
      <c r="BI70" s="410">
        <f t="shared" si="219"/>
        <v>1.6195968563114993</v>
      </c>
      <c r="BJ70" s="410">
        <f t="shared" si="220"/>
        <v>1.6488930388444214</v>
      </c>
      <c r="BK70" s="410">
        <f t="shared" si="221"/>
        <v>1.6777611118485767</v>
      </c>
      <c r="BL70" s="253"/>
      <c r="BM70" s="521"/>
      <c r="BN70" s="592">
        <v>59000</v>
      </c>
      <c r="BO70" s="382">
        <f t="shared" si="222"/>
        <v>216.78324881926656</v>
      </c>
      <c r="BP70" s="382">
        <f t="shared" si="223"/>
        <v>217.18186931285896</v>
      </c>
      <c r="BQ70" s="382">
        <f t="shared" si="224"/>
        <v>217.8425012030969</v>
      </c>
      <c r="BR70" s="382">
        <f t="shared" si="225"/>
        <v>218.75967967531108</v>
      </c>
      <c r="BS70" s="382">
        <f t="shared" si="226"/>
        <v>219.9260202458847</v>
      </c>
      <c r="BT70" s="382">
        <f t="shared" si="227"/>
        <v>221.33246102525737</v>
      </c>
      <c r="BU70" s="382">
        <f t="shared" si="228"/>
        <v>222.96854339282936</v>
      </c>
      <c r="BV70" s="382">
        <f t="shared" si="229"/>
        <v>224.82271332182239</v>
      </c>
      <c r="BW70" s="382">
        <f t="shared" si="230"/>
        <v>226.88262632801499</v>
      </c>
      <c r="BX70" s="382">
        <f t="shared" si="231"/>
        <v>229.13544119120786</v>
      </c>
      <c r="BY70" s="382">
        <f t="shared" si="232"/>
        <v>231.56809070746664</v>
      </c>
      <c r="BZ70" s="382">
        <f t="shared" si="233"/>
        <v>234.16752124396817</v>
      </c>
      <c r="CA70" s="382">
        <f t="shared" si="234"/>
        <v>236.92089632476672</v>
      </c>
      <c r="CB70" s="382">
        <f t="shared" si="235"/>
        <v>239.81576253645892</v>
      </c>
      <c r="CC70" s="382">
        <f t="shared" si="236"/>
        <v>242.84017850883413</v>
      </c>
      <c r="CD70" s="382">
        <f t="shared" si="237"/>
        <v>245.98280952532937</v>
      </c>
      <c r="CE70" s="382">
        <f t="shared" si="238"/>
        <v>249.23299147650857</v>
      </c>
      <c r="CF70" s="382">
        <f t="shared" si="239"/>
        <v>252.58076847355304</v>
      </c>
      <c r="CG70" s="382">
        <f t="shared" si="240"/>
        <v>256.01690860408104</v>
      </c>
      <c r="CH70" s="382">
        <f t="shared" si="241"/>
        <v>259.53290216083838</v>
      </c>
      <c r="CI70" s="382">
        <f t="shared" si="242"/>
        <v>263.12094631523161</v>
      </c>
      <c r="CJ70" s="382">
        <f t="shared" si="243"/>
        <v>266.77391973362677</v>
      </c>
      <c r="CK70" s="382">
        <f t="shared" si="244"/>
        <v>270.48535011420734</v>
      </c>
      <c r="CL70" s="382">
        <f t="shared" si="245"/>
        <v>274.24937710498097</v>
      </c>
      <c r="CM70" s="382">
        <f t="shared" si="246"/>
        <v>278.06071258056812</v>
      </c>
      <c r="CN70" s="382">
        <f t="shared" si="247"/>
        <v>281.91459982440807</v>
      </c>
      <c r="CO70" s="382">
        <f t="shared" si="248"/>
        <v>285.80677279157914</v>
      </c>
      <c r="CP70" s="382">
        <f t="shared" si="249"/>
        <v>289.73341631641222</v>
      </c>
      <c r="CQ70" s="382">
        <f t="shared" si="250"/>
        <v>293.69112787495737</v>
      </c>
      <c r="CR70" s="382">
        <f t="shared" si="251"/>
        <v>297.67688130941553</v>
      </c>
      <c r="CS70" s="382">
        <f t="shared" si="252"/>
        <v>301.68799276294533</v>
      </c>
      <c r="CT70" s="382">
        <f t="shared" si="253"/>
        <v>305.72208895188163</v>
      </c>
      <c r="CU70" s="382">
        <f t="shared" si="254"/>
        <v>309.77707781171159</v>
      </c>
      <c r="CV70" s="382">
        <f t="shared" si="255"/>
        <v>313.85112148721203</v>
      </c>
      <c r="CW70" s="382">
        <f t="shared" si="256"/>
        <v>317.94261159085966</v>
      </c>
      <c r="CX70" s="382">
        <f t="shared" si="257"/>
        <v>322.05014662256372</v>
      </c>
      <c r="CY70" s="382">
        <f t="shared" si="258"/>
        <v>326.17251142446162</v>
      </c>
      <c r="CZ70" s="382">
        <f t="shared" si="259"/>
        <v>330.30865853395875</v>
      </c>
      <c r="DA70" s="382">
        <f t="shared" si="260"/>
        <v>334.457691294158</v>
      </c>
      <c r="DB70" s="382">
        <f t="shared" si="261"/>
        <v>338.61884858144037</v>
      </c>
      <c r="DC70" s="521"/>
      <c r="DE70" s="2"/>
      <c r="DF70" s="592">
        <v>59000</v>
      </c>
      <c r="DG70" s="382">
        <f t="shared" si="262"/>
        <v>31.80731406336448</v>
      </c>
      <c r="DH70" s="382">
        <f t="shared" si="263"/>
        <v>63.546990061420793</v>
      </c>
      <c r="DI70" s="382">
        <f t="shared" si="264"/>
        <v>95.152765136072588</v>
      </c>
      <c r="DJ70" s="382">
        <f t="shared" si="265"/>
        <v>126.56105277722536</v>
      </c>
      <c r="DK70" s="382">
        <f t="shared" si="266"/>
        <v>157.71210342244518</v>
      </c>
      <c r="DL70" s="382">
        <f t="shared" si="267"/>
        <v>188.55097197523438</v>
      </c>
      <c r="DM70" s="382">
        <f t="shared" si="268"/>
        <v>219.02825777137897</v>
      </c>
      <c r="DN70" s="382">
        <f t="shared" si="269"/>
        <v>249.10060207903527</v>
      </c>
      <c r="DO70" s="382">
        <f t="shared" si="270"/>
        <v>278.73094670322473</v>
      </c>
      <c r="DP70" s="382">
        <f t="shared" si="271"/>
        <v>307.88857267914784</v>
      </c>
      <c r="DQ70" s="382">
        <f t="shared" si="272"/>
        <v>336.54894917721032</v>
      </c>
      <c r="DR70" s="382">
        <f t="shared" si="273"/>
        <v>364.6934292431942</v>
      </c>
      <c r="DS70" s="382">
        <f t="shared" si="274"/>
        <v>392.30883119280429</v>
      </c>
      <c r="DT70" s="382">
        <f t="shared" si="275"/>
        <v>419.386943171393</v>
      </c>
      <c r="DU70" s="382">
        <f t="shared" si="276"/>
        <v>445.92398459050929</v>
      </c>
      <c r="DV70" s="382">
        <f t="shared" si="277"/>
        <v>471.92005288102933</v>
      </c>
      <c r="DW70" s="382">
        <f t="shared" si="278"/>
        <v>497.37857813807864</v>
      </c>
      <c r="DX70" s="382">
        <f t="shared" si="279"/>
        <v>522.30580244690691</v>
      </c>
      <c r="DY70" s="382">
        <f t="shared" si="280"/>
        <v>546.71029541904193</v>
      </c>
      <c r="DZ70" s="382">
        <f t="shared" si="281"/>
        <v>570.60251298400988</v>
      </c>
      <c r="EA70" s="382">
        <f t="shared" si="282"/>
        <v>593.99440286574804</v>
      </c>
      <c r="EB70" s="382">
        <f t="shared" si="283"/>
        <v>616.89905740839492</v>
      </c>
      <c r="EC70" s="382">
        <f t="shared" si="284"/>
        <v>639.33041241871331</v>
      </c>
      <c r="ED70" s="382">
        <f t="shared" si="285"/>
        <v>661.30298934526331</v>
      </c>
      <c r="EE70" s="382">
        <f t="shared" si="286"/>
        <v>682.83167729015361</v>
      </c>
      <c r="EF70" s="382">
        <f t="shared" si="287"/>
        <v>703.93155092700238</v>
      </c>
      <c r="EG70" s="382">
        <f t="shared" si="288"/>
        <v>724.61772027154564</v>
      </c>
      <c r="EH70" s="382">
        <f t="shared" si="289"/>
        <v>744.90520833027188</v>
      </c>
      <c r="EI70" s="382">
        <f t="shared" si="290"/>
        <v>764.80885286628336</v>
      </c>
      <c r="EJ70" s="382">
        <f t="shared" si="291"/>
        <v>784.34322881634932</v>
      </c>
      <c r="EK70" s="382">
        <f t="shared" si="292"/>
        <v>803.52258822845954</v>
      </c>
      <c r="EL70" s="382">
        <f t="shared" si="293"/>
        <v>822.36081493714448</v>
      </c>
      <c r="EM70" s="382">
        <f t="shared" si="294"/>
        <v>840.87139153507292</v>
      </c>
      <c r="EN70" s="382">
        <f t="shared" si="295"/>
        <v>859.0673765218794</v>
      </c>
      <c r="EO70" s="382">
        <f t="shared" si="296"/>
        <v>876.96138980795092</v>
      </c>
      <c r="EP70" s="382">
        <f t="shared" si="297"/>
        <v>894.56560501833826</v>
      </c>
      <c r="EQ70" s="382">
        <f t="shared" si="298"/>
        <v>911.89174727957754</v>
      </c>
      <c r="ER70" s="382">
        <f t="shared" si="299"/>
        <v>928.95109538036024</v>
      </c>
      <c r="ES70" s="382">
        <f t="shared" si="300"/>
        <v>945.75448737779857</v>
      </c>
      <c r="ET70" s="382">
        <f t="shared" si="301"/>
        <v>962.31232887657995</v>
      </c>
      <c r="EU70" s="521"/>
      <c r="EV70" s="522"/>
      <c r="EW70" s="537">
        <f t="shared" si="302"/>
        <v>590.00000000000011</v>
      </c>
      <c r="EX70" s="601">
        <v>59000</v>
      </c>
      <c r="EY70" s="382">
        <f t="shared" si="303"/>
        <v>307.63324881926667</v>
      </c>
      <c r="EZ70" s="382">
        <f t="shared" si="304"/>
        <v>318.0318693128591</v>
      </c>
      <c r="FA70" s="382">
        <f t="shared" si="305"/>
        <v>328.69250120309704</v>
      </c>
      <c r="FB70" s="382">
        <f t="shared" si="306"/>
        <v>339.60967967531121</v>
      </c>
      <c r="FC70" s="382">
        <f t="shared" si="307"/>
        <v>350.77602024588487</v>
      </c>
      <c r="FD70" s="382">
        <f t="shared" si="308"/>
        <v>362.18246102525751</v>
      </c>
      <c r="FE70" s="382">
        <f t="shared" si="309"/>
        <v>373.8185433928295</v>
      </c>
      <c r="FF70" s="382">
        <f t="shared" si="310"/>
        <v>385.67271332182253</v>
      </c>
      <c r="FG70" s="382">
        <f t="shared" si="311"/>
        <v>397.73262632801516</v>
      </c>
      <c r="FH70" s="382">
        <f t="shared" si="312"/>
        <v>409.985441191208</v>
      </c>
      <c r="FI70" s="382">
        <f t="shared" si="313"/>
        <v>422.41809070746677</v>
      </c>
      <c r="FJ70" s="382">
        <f t="shared" si="314"/>
        <v>435.0175212439683</v>
      </c>
      <c r="FK70" s="382">
        <f t="shared" si="315"/>
        <v>447.77089632476685</v>
      </c>
      <c r="FL70" s="382">
        <f t="shared" si="316"/>
        <v>460.66576253645906</v>
      </c>
      <c r="FM70" s="382">
        <f t="shared" si="317"/>
        <v>473.69017850883426</v>
      </c>
      <c r="FN70" s="382">
        <f t="shared" si="318"/>
        <v>486.83280952532948</v>
      </c>
      <c r="FO70" s="382">
        <f t="shared" si="319"/>
        <v>500.08299147650871</v>
      </c>
      <c r="FP70" s="382">
        <f t="shared" si="320"/>
        <v>513.43076847355314</v>
      </c>
      <c r="FQ70" s="382">
        <f t="shared" si="321"/>
        <v>526.86690860408112</v>
      </c>
      <c r="FR70" s="382">
        <f t="shared" si="322"/>
        <v>540.38290216083851</v>
      </c>
      <c r="FS70" s="382">
        <f t="shared" si="323"/>
        <v>553.97094631523169</v>
      </c>
      <c r="FT70" s="382">
        <f t="shared" si="324"/>
        <v>567.62391973362696</v>
      </c>
      <c r="FU70" s="382">
        <f t="shared" si="325"/>
        <v>581.33535011420747</v>
      </c>
      <c r="FV70" s="382">
        <f t="shared" si="326"/>
        <v>595.09937710498116</v>
      </c>
      <c r="FW70" s="382">
        <f t="shared" si="327"/>
        <v>608.91071258056832</v>
      </c>
      <c r="FX70" s="382">
        <f t="shared" si="328"/>
        <v>622.76459982440815</v>
      </c>
      <c r="FY70" s="382">
        <f t="shared" si="329"/>
        <v>636.65677279157921</v>
      </c>
      <c r="FZ70" s="382">
        <f t="shared" si="330"/>
        <v>650.58341631641235</v>
      </c>
      <c r="GA70" s="382">
        <f t="shared" si="331"/>
        <v>664.54112787495751</v>
      </c>
      <c r="GB70" s="382">
        <f t="shared" si="332"/>
        <v>678.52688130941567</v>
      </c>
      <c r="GC70" s="382">
        <f t="shared" si="333"/>
        <v>692.53799276294546</v>
      </c>
      <c r="GD70" s="382">
        <f t="shared" si="334"/>
        <v>706.57208895188182</v>
      </c>
      <c r="GE70" s="382">
        <f t="shared" si="335"/>
        <v>720.62707781171173</v>
      </c>
      <c r="GF70" s="382">
        <f t="shared" si="336"/>
        <v>734.70112148721216</v>
      </c>
      <c r="GG70" s="382">
        <f t="shared" si="337"/>
        <v>748.79261159085979</v>
      </c>
      <c r="GH70" s="382">
        <f t="shared" si="338"/>
        <v>762.90014662256385</v>
      </c>
      <c r="GI70" s="382">
        <f t="shared" si="339"/>
        <v>777.02251142446175</v>
      </c>
      <c r="GJ70" s="382">
        <f t="shared" si="340"/>
        <v>791.15865853395894</v>
      </c>
      <c r="GK70" s="382">
        <f t="shared" si="341"/>
        <v>805.30769129415808</v>
      </c>
      <c r="GL70" s="382">
        <f t="shared" si="342"/>
        <v>819.46884858144051</v>
      </c>
      <c r="GM70" s="511"/>
      <c r="GN70" s="2"/>
      <c r="GO70" s="592">
        <v>59000</v>
      </c>
      <c r="GP70" s="477">
        <f t="shared" si="343"/>
        <v>8.6717770072134854</v>
      </c>
      <c r="GQ70" s="477">
        <f t="shared" si="344"/>
        <v>4.0046724322500271</v>
      </c>
      <c r="GR70" s="477">
        <f t="shared" si="345"/>
        <v>2.4543662575969547</v>
      </c>
      <c r="GS70" s="477">
        <f t="shared" si="346"/>
        <v>1.683366424527909</v>
      </c>
      <c r="GT70" s="477">
        <f t="shared" si="347"/>
        <v>1.2241540923863128</v>
      </c>
      <c r="GU70" s="477">
        <f t="shared" si="348"/>
        <v>0.92087294608499359</v>
      </c>
      <c r="GV70" s="477">
        <f t="shared" si="349"/>
        <v>0.70671376924807638</v>
      </c>
      <c r="GW70" s="477">
        <f t="shared" si="350"/>
        <v>0.5482608636949633</v>
      </c>
      <c r="GX70" s="477">
        <f t="shared" si="351"/>
        <v>0.42694103770076153</v>
      </c>
      <c r="GY70" s="477">
        <f t="shared" si="352"/>
        <v>0.33160330577924951</v>
      </c>
      <c r="GZ70" s="477">
        <f t="shared" si="353"/>
        <v>0.25514606936134554</v>
      </c>
      <c r="HA70" s="477">
        <f t="shared" si="354"/>
        <v>0.19283070755266826</v>
      </c>
      <c r="HB70" s="477">
        <f t="shared" si="355"/>
        <v>0.14137348109990711</v>
      </c>
      <c r="HC70" s="477">
        <f t="shared" si="356"/>
        <v>9.8426572493928194E-2</v>
      </c>
      <c r="HD70" s="477">
        <f t="shared" si="357"/>
        <v>6.2266652787969209E-2</v>
      </c>
      <c r="HE70" s="477">
        <f t="shared" si="358"/>
        <v>3.1600175820584678E-2</v>
      </c>
      <c r="HF70" s="477">
        <f t="shared" si="359"/>
        <v>5.4373337680805635E-3</v>
      </c>
      <c r="HG70" s="477">
        <f t="shared" si="360"/>
        <v>1.699202637951916E-2</v>
      </c>
      <c r="HH70" s="477">
        <f t="shared" si="361"/>
        <v>3.6295981585185384E-2</v>
      </c>
      <c r="HI70" s="477">
        <f t="shared" si="362"/>
        <v>5.2960879308321968E-2</v>
      </c>
      <c r="HJ70" s="477">
        <f t="shared" si="363"/>
        <v>6.7380191391403194E-2</v>
      </c>
      <c r="HK70" s="477">
        <f t="shared" si="364"/>
        <v>7.9875527581082365E-2</v>
      </c>
      <c r="HL70" s="477">
        <f t="shared" si="365"/>
        <v>9.0712190720130231E-2</v>
      </c>
      <c r="HM70" s="477">
        <f t="shared" si="366"/>
        <v>0.10011086189982055</v>
      </c>
      <c r="HN70" s="477">
        <f t="shared" si="367"/>
        <v>0.10825649595364961</v>
      </c>
      <c r="HO70" s="477">
        <f t="shared" si="368"/>
        <v>0.1153051756178652</v>
      </c>
      <c r="HP70" s="477">
        <f t="shared" si="369"/>
        <v>0.12138945131924685</v>
      </c>
      <c r="HQ70" s="477">
        <f t="shared" si="370"/>
        <v>0.12662254332371328</v>
      </c>
      <c r="HR70" s="477">
        <f t="shared" si="371"/>
        <v>0.1311016793484428</v>
      </c>
      <c r="HS70" s="477">
        <f t="shared" si="372"/>
        <v>0.13491076816793698</v>
      </c>
      <c r="HT70" s="477">
        <f t="shared" si="373"/>
        <v>0.13812255820984917</v>
      </c>
      <c r="HU70" s="477">
        <f t="shared" si="374"/>
        <v>0.14080039306604455</v>
      </c>
      <c r="HV70" s="477">
        <f t="shared" si="375"/>
        <v>0.14299964885693911</v>
      </c>
      <c r="HW70" s="477">
        <f t="shared" si="376"/>
        <v>0.14476891851974522</v>
      </c>
      <c r="HX70" s="477">
        <f t="shared" si="377"/>
        <v>0.14615099331244139</v>
      </c>
      <c r="HY70" s="477">
        <f t="shared" si="378"/>
        <v>0.14718368072409324</v>
      </c>
      <c r="HZ70" s="477">
        <f t="shared" si="379"/>
        <v>0.14790048956739393</v>
      </c>
      <c r="IA70" s="477">
        <f t="shared" si="380"/>
        <v>0.14833120659595325</v>
      </c>
      <c r="IB70" s="477">
        <f t="shared" si="381"/>
        <v>0.14850238403102231</v>
      </c>
      <c r="IC70" s="477">
        <f t="shared" si="382"/>
        <v>0.14843775353257438</v>
      </c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</row>
    <row r="71" spans="1:311" ht="36">
      <c r="I71" s="384"/>
      <c r="J71" s="252"/>
      <c r="K71" s="499">
        <v>59000</v>
      </c>
      <c r="L71" s="382">
        <f t="shared" si="170"/>
        <v>17.9832</v>
      </c>
      <c r="M71" s="502">
        <v>590</v>
      </c>
      <c r="N71" s="493">
        <f t="shared" si="383"/>
        <v>75.24748372700931</v>
      </c>
      <c r="O71" s="263">
        <f t="shared" si="384"/>
        <v>0.1209960515577916</v>
      </c>
      <c r="P71" s="383">
        <f t="shared" si="387"/>
        <v>-56.500002288000502</v>
      </c>
      <c r="Q71" s="383">
        <f t="shared" si="385"/>
        <v>216.64999771199948</v>
      </c>
      <c r="R71" s="382">
        <f t="shared" si="178"/>
        <v>573.56933718429855</v>
      </c>
      <c r="S71" s="263">
        <f t="shared" si="386"/>
        <v>7.4263492452020047E-2</v>
      </c>
      <c r="T71" s="492">
        <f>O71/Konstanten!$C$22</f>
        <v>9.8772286985952321E-2</v>
      </c>
      <c r="U71" s="492">
        <f t="shared" si="179"/>
        <v>0.75186533996876448</v>
      </c>
      <c r="V71" s="492"/>
      <c r="W71" s="598">
        <v>60000</v>
      </c>
      <c r="X71" s="410">
        <f t="shared" si="182"/>
        <v>5.680279451705738E-2</v>
      </c>
      <c r="Y71" s="410">
        <f t="shared" si="183"/>
        <v>0.11347840363923564</v>
      </c>
      <c r="Z71" s="410">
        <f t="shared" si="184"/>
        <v>0.16990235446958912</v>
      </c>
      <c r="AA71" s="410">
        <f t="shared" si="185"/>
        <v>0.22595544584330907</v>
      </c>
      <c r="AB71" s="410">
        <f t="shared" si="186"/>
        <v>0.28152601750398365</v>
      </c>
      <c r="AC71" s="410">
        <f t="shared" si="187"/>
        <v>0.33651182252701034</v>
      </c>
      <c r="AD71" s="410">
        <f t="shared" si="188"/>
        <v>0.39082143504323857</v>
      </c>
      <c r="AE71" s="410">
        <f t="shared" si="189"/>
        <v>0.44437516679596539</v>
      </c>
      <c r="AF71" s="410">
        <f t="shared" si="190"/>
        <v>0.49710550467225029</v>
      </c>
      <c r="AG71" s="410">
        <f t="shared" si="191"/>
        <v>0.54895711283051285</v>
      </c>
      <c r="AH71" s="410">
        <f t="shared" si="192"/>
        <v>0.59988646499964848</v>
      </c>
      <c r="AI71" s="410">
        <f t="shared" si="193"/>
        <v>0.64986118443522822</v>
      </c>
      <c r="AJ71" s="410">
        <f t="shared" si="194"/>
        <v>0.69885917187162894</v>
      </c>
      <c r="AK71" s="410">
        <f t="shared" si="195"/>
        <v>0.74686759753514564</v>
      </c>
      <c r="AL71" s="410">
        <f t="shared" si="196"/>
        <v>0.79388182417730124</v>
      </c>
      <c r="AM71" s="410">
        <f t="shared" si="197"/>
        <v>0.83990431635711138</v>
      </c>
      <c r="AN71" s="410">
        <f t="shared" si="198"/>
        <v>0.88494357867888951</v>
      </c>
      <c r="AO71" s="410">
        <f t="shared" si="199"/>
        <v>0.92901315371379767</v>
      </c>
      <c r="AP71" s="410">
        <f t="shared" si="200"/>
        <v>0.97213069973592925</v>
      </c>
      <c r="AQ71" s="410">
        <f t="shared" si="201"/>
        <v>1.014317159603308</v>
      </c>
      <c r="AR71" s="410">
        <f t="shared" si="202"/>
        <v>1.0555960252090217</v>
      </c>
      <c r="AS71" s="410">
        <f t="shared" si="203"/>
        <v>1.095992696808876</v>
      </c>
      <c r="AT71" s="410">
        <f t="shared" si="204"/>
        <v>1.1355339329706402</v>
      </c>
      <c r="AU71" s="410">
        <f t="shared" si="205"/>
        <v>1.174247384610559</v>
      </c>
      <c r="AV71" s="410">
        <f t="shared" si="206"/>
        <v>1.212161205304912</v>
      </c>
      <c r="AW71" s="410">
        <f t="shared" si="207"/>
        <v>1.2493037295335523</v>
      </c>
      <c r="AX71" s="410">
        <f t="shared" si="208"/>
        <v>1.2857032105110056</v>
      </c>
      <c r="AY71" s="410">
        <f t="shared" si="209"/>
        <v>1.3213876096137556</v>
      </c>
      <c r="AZ71" s="410">
        <f t="shared" si="210"/>
        <v>1.3563844299835424</v>
      </c>
      <c r="BA71" s="410">
        <f t="shared" si="211"/>
        <v>1.3907205875758435</v>
      </c>
      <c r="BB71" s="410">
        <f t="shared" si="212"/>
        <v>1.424422313657618</v>
      </c>
      <c r="BC71" s="410">
        <f t="shared" si="213"/>
        <v>1.4575150834906812</v>
      </c>
      <c r="BD71" s="410">
        <f t="shared" si="214"/>
        <v>1.4900235666348918</v>
      </c>
      <c r="BE71" s="410">
        <f t="shared" si="215"/>
        <v>1.5219715949502475</v>
      </c>
      <c r="BF71" s="410">
        <f t="shared" si="216"/>
        <v>1.5533821449599217</v>
      </c>
      <c r="BG71" s="410">
        <f t="shared" si="217"/>
        <v>1.5842773317536059</v>
      </c>
      <c r="BH71" s="410">
        <f t="shared" si="218"/>
        <v>1.6146784120640316</v>
      </c>
      <c r="BI71" s="410">
        <f t="shared" si="219"/>
        <v>1.644605794542086</v>
      </c>
      <c r="BJ71" s="410">
        <f t="shared" si="220"/>
        <v>1.6740790555931964</v>
      </c>
      <c r="BK71" s="410">
        <f t="shared" si="221"/>
        <v>1.7031169594248514</v>
      </c>
      <c r="BL71" s="253"/>
      <c r="BM71" s="521"/>
      <c r="BN71" s="598">
        <v>60000</v>
      </c>
      <c r="BO71" s="382">
        <f t="shared" si="222"/>
        <v>216.78980444547915</v>
      </c>
      <c r="BP71" s="382">
        <f t="shared" si="223"/>
        <v>217.20797319895522</v>
      </c>
      <c r="BQ71" s="382">
        <f t="shared" si="224"/>
        <v>217.90079657844328</v>
      </c>
      <c r="BR71" s="382">
        <f t="shared" si="225"/>
        <v>218.86224825436204</v>
      </c>
      <c r="BS71" s="382">
        <f t="shared" si="226"/>
        <v>220.08419908910804</v>
      </c>
      <c r="BT71" s="382">
        <f t="shared" si="227"/>
        <v>221.55669581651125</v>
      </c>
      <c r="BU71" s="382">
        <f t="shared" si="228"/>
        <v>223.26828224799249</v>
      </c>
      <c r="BV71" s="382">
        <f t="shared" si="229"/>
        <v>225.20634190815545</v>
      </c>
      <c r="BW71" s="382">
        <f t="shared" si="230"/>
        <v>227.35744213958051</v>
      </c>
      <c r="BX71" s="382">
        <f t="shared" si="231"/>
        <v>229.70766256924</v>
      </c>
      <c r="BY71" s="382">
        <f t="shared" si="232"/>
        <v>232.2428947399797</v>
      </c>
      <c r="BZ71" s="382">
        <f t="shared" si="233"/>
        <v>234.94910401175673</v>
      </c>
      <c r="CA71" s="382">
        <f t="shared" si="234"/>
        <v>237.81254896609295</v>
      </c>
      <c r="CB71" s="382">
        <f t="shared" si="235"/>
        <v>240.8199571101274</v>
      </c>
      <c r="CC71" s="382">
        <f t="shared" si="236"/>
        <v>243.95865846198868</v>
      </c>
      <c r="CD71" s="382">
        <f t="shared" si="237"/>
        <v>247.21668055251823</v>
      </c>
      <c r="CE71" s="382">
        <f t="shared" si="238"/>
        <v>250.58280955913318</v>
      </c>
      <c r="CF71" s="382">
        <f t="shared" si="239"/>
        <v>254.04662282243584</v>
      </c>
      <c r="CG71" s="382">
        <f t="shared" si="240"/>
        <v>257.59849803855161</v>
      </c>
      <c r="CH71" s="382">
        <f t="shared" si="241"/>
        <v>261.22960412171625</v>
      </c>
      <c r="CI71" s="382">
        <f t="shared" si="242"/>
        <v>264.93187822448238</v>
      </c>
      <c r="CJ71" s="382">
        <f t="shared" si="243"/>
        <v>268.69799279222241</v>
      </c>
      <c r="CK71" s="382">
        <f t="shared" si="244"/>
        <v>272.52131589111309</v>
      </c>
      <c r="CL71" s="382">
        <f t="shared" si="245"/>
        <v>276.3958674361055</v>
      </c>
      <c r="CM71" s="382">
        <f t="shared" si="246"/>
        <v>280.31627338834403</v>
      </c>
      <c r="CN71" s="382">
        <f t="shared" si="247"/>
        <v>284.2777195055794</v>
      </c>
      <c r="CO71" s="382">
        <f t="shared" si="248"/>
        <v>288.27590581887978</v>
      </c>
      <c r="CP71" s="382">
        <f t="shared" si="249"/>
        <v>292.30700267204975</v>
      </c>
      <c r="CQ71" s="382">
        <f t="shared" si="250"/>
        <v>296.36760889012061</v>
      </c>
      <c r="CR71" s="382">
        <f t="shared" si="251"/>
        <v>300.45471243176064</v>
      </c>
      <c r="CS71" s="382">
        <f t="shared" si="252"/>
        <v>304.5656537184276</v>
      </c>
      <c r="CT71" s="382">
        <f t="shared" si="253"/>
        <v>308.69809171195794</v>
      </c>
      <c r="CU71" s="382">
        <f t="shared" si="254"/>
        <v>312.84997272413801</v>
      </c>
      <c r="CV71" s="382">
        <f t="shared" si="255"/>
        <v>317.01950187976365</v>
      </c>
      <c r="CW71" s="382">
        <f t="shared" si="256"/>
        <v>321.20511711299707</v>
      </c>
      <c r="CX71" s="382">
        <f t="shared" si="257"/>
        <v>325.40546555060087</v>
      </c>
      <c r="CY71" s="382">
        <f t="shared" si="258"/>
        <v>329.61938212107975</v>
      </c>
      <c r="CZ71" s="382">
        <f t="shared" si="259"/>
        <v>333.84587022271165</v>
      </c>
      <c r="DA71" s="382">
        <f t="shared" si="260"/>
        <v>338.08408428356034</v>
      </c>
      <c r="DB71" s="382">
        <f t="shared" si="261"/>
        <v>342.33331405091349</v>
      </c>
      <c r="DC71" s="521"/>
      <c r="DE71" s="2"/>
      <c r="DF71" s="598">
        <v>60000</v>
      </c>
      <c r="DG71" s="382">
        <f t="shared" si="262"/>
        <v>32.580341201364512</v>
      </c>
      <c r="DH71" s="382">
        <f t="shared" si="263"/>
        <v>65.087732760088684</v>
      </c>
      <c r="DI71" s="382">
        <f t="shared" si="264"/>
        <v>97.450780839173973</v>
      </c>
      <c r="DJ71" s="382">
        <f t="shared" si="265"/>
        <v>129.60111530552945</v>
      </c>
      <c r="DK71" s="382">
        <f t="shared" si="266"/>
        <v>161.47469125989514</v>
      </c>
      <c r="DL71" s="382">
        <f t="shared" si="267"/>
        <v>193.01286300149764</v>
      </c>
      <c r="DM71" s="382">
        <f t="shared" si="268"/>
        <v>224.16319145516673</v>
      </c>
      <c r="DN71" s="382">
        <f t="shared" si="269"/>
        <v>254.87996988032398</v>
      </c>
      <c r="DO71" s="382">
        <f t="shared" si="270"/>
        <v>285.12447482552881</v>
      </c>
      <c r="DP71" s="382">
        <f t="shared" si="271"/>
        <v>314.86496734880348</v>
      </c>
      <c r="DQ71" s="382">
        <f t="shared" si="272"/>
        <v>344.07648211568028</v>
      </c>
      <c r="DR71" s="382">
        <f t="shared" si="273"/>
        <v>372.74044881831702</v>
      </c>
      <c r="DS71" s="382">
        <f t="shared" si="274"/>
        <v>400.844191995578</v>
      </c>
      <c r="DT71" s="382">
        <f t="shared" si="275"/>
        <v>428.38035288266292</v>
      </c>
      <c r="DU71" s="382">
        <f t="shared" si="276"/>
        <v>455.34627169603652</v>
      </c>
      <c r="DV71" s="382">
        <f t="shared" si="277"/>
        <v>481.7433620311798</v>
      </c>
      <c r="DW71" s="382">
        <f t="shared" si="278"/>
        <v>507.57650186835178</v>
      </c>
      <c r="DX71" s="382">
        <f t="shared" si="279"/>
        <v>532.85345881111778</v>
      </c>
      <c r="DY71" s="382">
        <f t="shared" si="280"/>
        <v>557.58436110404534</v>
      </c>
      <c r="DZ71" s="382">
        <f t="shared" si="281"/>
        <v>581.78122092832973</v>
      </c>
      <c r="EA71" s="382">
        <f t="shared" si="282"/>
        <v>605.45751251351874</v>
      </c>
      <c r="EB71" s="382">
        <f t="shared" si="283"/>
        <v>628.62780466749894</v>
      </c>
      <c r="EC71" s="382">
        <f t="shared" si="284"/>
        <v>651.30744528424975</v>
      </c>
      <c r="ED71" s="382">
        <f t="shared" si="285"/>
        <v>673.51229408147447</v>
      </c>
      <c r="EE71" s="382">
        <f t="shared" si="286"/>
        <v>695.25849908725877</v>
      </c>
      <c r="EF71" s="382">
        <f t="shared" si="287"/>
        <v>716.56231209043176</v>
      </c>
      <c r="EG71" s="382">
        <f t="shared" si="288"/>
        <v>737.43993826852216</v>
      </c>
      <c r="EH71" s="382">
        <f t="shared" si="289"/>
        <v>757.90741540970646</v>
      </c>
      <c r="EI71" s="382">
        <f t="shared" si="290"/>
        <v>777.98051847276304</v>
      </c>
      <c r="EJ71" s="382">
        <f t="shared" si="291"/>
        <v>797.6746856244348</v>
      </c>
      <c r="EK71" s="382">
        <f t="shared" si="292"/>
        <v>817.00496231512489</v>
      </c>
      <c r="EL71" s="382">
        <f t="shared" si="293"/>
        <v>835.98596037386756</v>
      </c>
      <c r="EM71" s="382">
        <f t="shared" si="294"/>
        <v>854.63182950375938</v>
      </c>
      <c r="EN71" s="382">
        <f t="shared" si="295"/>
        <v>872.95623892894309</v>
      </c>
      <c r="EO71" s="382">
        <f t="shared" si="296"/>
        <v>890.97236727858626</v>
      </c>
      <c r="EP71" s="382">
        <f t="shared" si="297"/>
        <v>908.69289909002475</v>
      </c>
      <c r="EQ71" s="382">
        <f t="shared" si="298"/>
        <v>926.13002657336233</v>
      </c>
      <c r="ER71" s="382">
        <f t="shared" si="299"/>
        <v>943.29545550496096</v>
      </c>
      <c r="ES71" s="382">
        <f t="shared" si="300"/>
        <v>960.20041431070615</v>
      </c>
      <c r="ET71" s="382">
        <f t="shared" si="301"/>
        <v>976.85566556464994</v>
      </c>
      <c r="EU71" s="521"/>
      <c r="EV71" s="522"/>
      <c r="EW71" s="523">
        <f t="shared" si="302"/>
        <v>600.00000000000011</v>
      </c>
      <c r="EX71" s="602">
        <v>60000</v>
      </c>
      <c r="EY71" s="382">
        <f t="shared" si="303"/>
        <v>313.63980444547929</v>
      </c>
      <c r="EZ71" s="382">
        <f t="shared" si="304"/>
        <v>324.05797319895532</v>
      </c>
      <c r="FA71" s="382">
        <f t="shared" si="305"/>
        <v>334.75079657844344</v>
      </c>
      <c r="FB71" s="382">
        <f t="shared" si="306"/>
        <v>345.71224825436218</v>
      </c>
      <c r="FC71" s="382">
        <f t="shared" si="307"/>
        <v>356.93419908910818</v>
      </c>
      <c r="FD71" s="382">
        <f t="shared" si="308"/>
        <v>368.40669581651139</v>
      </c>
      <c r="FE71" s="382">
        <f t="shared" si="309"/>
        <v>380.11828224799262</v>
      </c>
      <c r="FF71" s="382">
        <f t="shared" si="310"/>
        <v>392.05634190815556</v>
      </c>
      <c r="FG71" s="382">
        <f t="shared" si="311"/>
        <v>404.20744213958062</v>
      </c>
      <c r="FH71" s="382">
        <f t="shared" si="312"/>
        <v>416.55766256924016</v>
      </c>
      <c r="FI71" s="382">
        <f t="shared" si="313"/>
        <v>429.09289473997984</v>
      </c>
      <c r="FJ71" s="382">
        <f t="shared" si="314"/>
        <v>441.79910401175687</v>
      </c>
      <c r="FK71" s="382">
        <f t="shared" si="315"/>
        <v>454.66254896609308</v>
      </c>
      <c r="FL71" s="382">
        <f t="shared" si="316"/>
        <v>467.66995711012754</v>
      </c>
      <c r="FM71" s="382">
        <f t="shared" si="317"/>
        <v>480.80865846198878</v>
      </c>
      <c r="FN71" s="382">
        <f t="shared" si="318"/>
        <v>494.06668055251839</v>
      </c>
      <c r="FO71" s="382">
        <f t="shared" si="319"/>
        <v>507.43280955913332</v>
      </c>
      <c r="FP71" s="382">
        <f t="shared" si="320"/>
        <v>520.89662282243603</v>
      </c>
      <c r="FQ71" s="382">
        <f t="shared" si="321"/>
        <v>534.44849803855175</v>
      </c>
      <c r="FR71" s="382">
        <f t="shared" si="322"/>
        <v>548.07960412171633</v>
      </c>
      <c r="FS71" s="382">
        <f t="shared" si="323"/>
        <v>561.78187822448251</v>
      </c>
      <c r="FT71" s="382">
        <f t="shared" si="324"/>
        <v>575.54799279222254</v>
      </c>
      <c r="FU71" s="382">
        <f t="shared" si="325"/>
        <v>589.37131589111323</v>
      </c>
      <c r="FV71" s="382">
        <f t="shared" si="326"/>
        <v>603.24586743610564</v>
      </c>
      <c r="FW71" s="382">
        <f t="shared" si="327"/>
        <v>617.16627338834417</v>
      </c>
      <c r="FX71" s="382">
        <f t="shared" si="328"/>
        <v>631.12771950557953</v>
      </c>
      <c r="FY71" s="382">
        <f t="shared" si="329"/>
        <v>645.12590581887991</v>
      </c>
      <c r="FZ71" s="382">
        <f t="shared" si="330"/>
        <v>659.15700267204988</v>
      </c>
      <c r="GA71" s="382">
        <f t="shared" si="331"/>
        <v>673.2176088901208</v>
      </c>
      <c r="GB71" s="382">
        <f t="shared" si="332"/>
        <v>687.30471243176078</v>
      </c>
      <c r="GC71" s="382">
        <f t="shared" si="333"/>
        <v>701.41565371842773</v>
      </c>
      <c r="GD71" s="382">
        <f t="shared" si="334"/>
        <v>715.54809171195802</v>
      </c>
      <c r="GE71" s="382">
        <f t="shared" si="335"/>
        <v>729.69997272413821</v>
      </c>
      <c r="GF71" s="382">
        <f t="shared" si="336"/>
        <v>743.86950187976379</v>
      </c>
      <c r="GG71" s="382">
        <f t="shared" si="337"/>
        <v>758.05511711299721</v>
      </c>
      <c r="GH71" s="382">
        <f t="shared" si="338"/>
        <v>772.255465550601</v>
      </c>
      <c r="GI71" s="382">
        <f t="shared" si="339"/>
        <v>786.46938212107989</v>
      </c>
      <c r="GJ71" s="382">
        <f t="shared" si="340"/>
        <v>800.69587022271185</v>
      </c>
      <c r="GK71" s="382">
        <f t="shared" si="341"/>
        <v>814.93408428356042</v>
      </c>
      <c r="GL71" s="382">
        <f t="shared" si="342"/>
        <v>829.18331405091362</v>
      </c>
      <c r="GM71" s="511"/>
      <c r="GN71" s="2"/>
      <c r="GO71" s="598">
        <v>60000</v>
      </c>
      <c r="GP71" s="476">
        <f t="shared" si="343"/>
        <v>8.6266580668082025</v>
      </c>
      <c r="GQ71" s="476">
        <f t="shared" si="344"/>
        <v>3.9787872377337639</v>
      </c>
      <c r="GR71" s="476">
        <f t="shared" si="345"/>
        <v>2.4350755704142895</v>
      </c>
      <c r="GS71" s="476">
        <f t="shared" si="346"/>
        <v>1.6675098238110018</v>
      </c>
      <c r="GT71" s="476">
        <f t="shared" si="347"/>
        <v>1.2104652828511622</v>
      </c>
      <c r="GU71" s="476">
        <f t="shared" si="348"/>
        <v>0.90871577203459664</v>
      </c>
      <c r="GV71" s="476">
        <f t="shared" si="349"/>
        <v>0.69572122782708223</v>
      </c>
      <c r="GW71" s="476">
        <f t="shared" si="350"/>
        <v>0.53819989107908794</v>
      </c>
      <c r="GX71" s="476">
        <f t="shared" si="351"/>
        <v>0.41765256169930748</v>
      </c>
      <c r="GY71" s="476">
        <f t="shared" si="352"/>
        <v>0.32297240330259669</v>
      </c>
      <c r="GZ71" s="476">
        <f t="shared" si="353"/>
        <v>0.24708579935933142</v>
      </c>
      <c r="HA71" s="476">
        <f t="shared" si="354"/>
        <v>0.18527276932882794</v>
      </c>
      <c r="HB71" s="476">
        <f t="shared" si="355"/>
        <v>0.13426253403494193</v>
      </c>
      <c r="HC71" s="476">
        <f t="shared" si="356"/>
        <v>9.1716634441977751E-2</v>
      </c>
      <c r="HD71" s="476">
        <f t="shared" si="357"/>
        <v>5.5918733387476847E-2</v>
      </c>
      <c r="HE71" s="476">
        <f t="shared" si="358"/>
        <v>2.5580671146935269E-2</v>
      </c>
      <c r="HF71" s="476">
        <f t="shared" si="359"/>
        <v>2.8309488065256141E-4</v>
      </c>
      <c r="HG71" s="476">
        <f t="shared" si="360"/>
        <v>2.2439257531253302E-2</v>
      </c>
      <c r="HH71" s="476">
        <f t="shared" si="361"/>
        <v>4.1493027207010272E-2</v>
      </c>
      <c r="HI71" s="476">
        <f t="shared" si="362"/>
        <v>5.7928333872373547E-2</v>
      </c>
      <c r="HJ71" s="476">
        <f t="shared" si="363"/>
        <v>7.2136580001657888E-2</v>
      </c>
      <c r="HK71" s="476">
        <f t="shared" si="364"/>
        <v>8.4437582113237861E-2</v>
      </c>
      <c r="HL71" s="476">
        <f t="shared" si="365"/>
        <v>9.509507351955078E-2</v>
      </c>
      <c r="HM71" s="476">
        <f t="shared" si="366"/>
        <v>0.10432835044414011</v>
      </c>
      <c r="HN71" s="476">
        <f t="shared" si="367"/>
        <v>0.11232113782346384</v>
      </c>
      <c r="HO71" s="476">
        <f t="shared" si="368"/>
        <v>0.11922842039461069</v>
      </c>
      <c r="HP71" s="476">
        <f t="shared" si="369"/>
        <v>0.12518176418054017</v>
      </c>
      <c r="HQ71" s="476">
        <f t="shared" si="370"/>
        <v>0.13029350383684329</v>
      </c>
      <c r="HR71" s="476">
        <f t="shared" si="371"/>
        <v>0.13466006808023942</v>
      </c>
      <c r="HS71" s="476">
        <f t="shared" si="372"/>
        <v>0.13836464310795363</v>
      </c>
      <c r="HT71" s="476">
        <f t="shared" si="373"/>
        <v>0.14147932256023862</v>
      </c>
      <c r="HU71" s="476">
        <f t="shared" si="374"/>
        <v>0.14406685563002472</v>
      </c>
      <c r="HV71" s="476">
        <f t="shared" si="375"/>
        <v>0.14618207802085098</v>
      </c>
      <c r="HW71" s="476">
        <f t="shared" si="376"/>
        <v>0.14787309064605553</v>
      </c>
      <c r="HX71" s="476">
        <f t="shared" si="377"/>
        <v>0.14918223622532273</v>
      </c>
      <c r="HY71" s="476">
        <f t="shared" si="378"/>
        <v>0.1501469128635799</v>
      </c>
      <c r="HZ71" s="476">
        <f t="shared" si="379"/>
        <v>0.15080025530434454</v>
      </c>
      <c r="IA71" s="476">
        <f t="shared" si="380"/>
        <v>0.15117170813243588</v>
      </c>
      <c r="IB71" s="476">
        <f t="shared" si="381"/>
        <v>0.15128751025527029</v>
      </c>
      <c r="IC71" s="476">
        <f t="shared" si="382"/>
        <v>0.1511711061514677</v>
      </c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  <c r="IX71" s="90"/>
      <c r="IY71" s="90"/>
      <c r="IZ71" s="90"/>
      <c r="JA71" s="90"/>
      <c r="JB71" s="90"/>
      <c r="JC71" s="90"/>
      <c r="JD71" s="90"/>
      <c r="JE71" s="90"/>
      <c r="JF71" s="90"/>
      <c r="JG71" s="90"/>
      <c r="JH71" s="90"/>
      <c r="JI71" s="90"/>
      <c r="JJ71" s="90"/>
      <c r="JK71" s="90"/>
      <c r="JL71" s="90"/>
      <c r="JM71" s="90"/>
      <c r="JN71" s="90"/>
      <c r="JO71" s="90"/>
      <c r="JP71" s="90"/>
      <c r="JQ71" s="90"/>
      <c r="JR71" s="90"/>
      <c r="JS71" s="90"/>
      <c r="JT71" s="90"/>
      <c r="JU71" s="90"/>
      <c r="JV71" s="90"/>
      <c r="JW71" s="90"/>
      <c r="JX71" s="90"/>
      <c r="JY71" s="90"/>
      <c r="JZ71" s="90"/>
      <c r="KA71" s="90"/>
      <c r="KB71" s="90"/>
      <c r="KC71" s="90"/>
      <c r="KD71" s="90"/>
      <c r="KE71" s="90"/>
      <c r="KF71" s="90"/>
      <c r="KG71" s="90"/>
      <c r="KH71" s="90"/>
      <c r="KI71" s="90"/>
      <c r="KJ71" s="90"/>
      <c r="KK71" s="90"/>
      <c r="KL71" s="90"/>
      <c r="KM71" s="90"/>
      <c r="KN71" s="90"/>
      <c r="KO71" s="90"/>
      <c r="KP71" s="90"/>
      <c r="KQ71" s="90"/>
      <c r="KR71" s="90"/>
      <c r="KS71" s="90"/>
      <c r="KT71" s="90"/>
      <c r="KU71" s="90"/>
      <c r="KV71" s="90"/>
      <c r="KW71" s="90"/>
      <c r="KX71" s="90"/>
      <c r="KY71" s="90"/>
    </row>
    <row r="72" spans="1:311" s="90" customFormat="1">
      <c r="A72" s="173"/>
      <c r="B72" s="182"/>
      <c r="C72" s="91"/>
      <c r="D72" s="189"/>
      <c r="E72" s="91"/>
      <c r="F72" s="116"/>
      <c r="G72" s="116"/>
      <c r="H72" s="116"/>
      <c r="I72" s="384"/>
      <c r="J72" s="252"/>
      <c r="K72" s="499">
        <v>60000</v>
      </c>
      <c r="L72" s="382">
        <f t="shared" si="170"/>
        <v>18.288</v>
      </c>
      <c r="M72" s="502">
        <v>600</v>
      </c>
      <c r="N72" s="493">
        <f t="shared" si="383"/>
        <v>71.716369381453944</v>
      </c>
      <c r="O72" s="263">
        <f t="shared" si="384"/>
        <v>0.11531810895759381</v>
      </c>
      <c r="P72" s="383">
        <f t="shared" si="387"/>
        <v>-56.500002288000502</v>
      </c>
      <c r="Q72" s="383">
        <f t="shared" si="385"/>
        <v>216.64999771199948</v>
      </c>
      <c r="R72" s="382">
        <f t="shared" si="178"/>
        <v>573.56933718429855</v>
      </c>
      <c r="S72" s="263">
        <f t="shared" si="386"/>
        <v>7.0778553546956766E-2</v>
      </c>
      <c r="T72" s="492">
        <f>O72/Konstanten!$C$22</f>
        <v>9.4137231802117388E-2</v>
      </c>
      <c r="U72" s="492">
        <f t="shared" si="179"/>
        <v>0.75186533996876448</v>
      </c>
      <c r="V72" s="492"/>
      <c r="W72" s="592">
        <v>61000</v>
      </c>
      <c r="X72" s="410">
        <f t="shared" si="182"/>
        <v>5.8183243734350291E-2</v>
      </c>
      <c r="Y72" s="410">
        <f t="shared" si="183"/>
        <v>0.11622934196517357</v>
      </c>
      <c r="Z72" s="410">
        <f t="shared" si="184"/>
        <v>0.17400421712991987</v>
      </c>
      <c r="AA72" s="410">
        <f t="shared" si="185"/>
        <v>0.231379745710978</v>
      </c>
      <c r="AB72" s="410">
        <f t="shared" si="186"/>
        <v>0.28823630114741078</v>
      </c>
      <c r="AC72" s="410">
        <f t="shared" si="187"/>
        <v>0.34446482946410834</v>
      </c>
      <c r="AD72" s="410">
        <f t="shared" si="188"/>
        <v>0.3999683811329669</v>
      </c>
      <c r="AE72" s="410">
        <f t="shared" si="189"/>
        <v>0.45466307306039</v>
      </c>
      <c r="AF72" s="410">
        <f t="shared" si="190"/>
        <v>0.50847850072408984</v>
      </c>
      <c r="AG72" s="410">
        <f t="shared" si="191"/>
        <v>0.5613576571981892</v>
      </c>
      <c r="AH72" s="410">
        <f t="shared" si="192"/>
        <v>0.61325644040762217</v>
      </c>
      <c r="AI72" s="410">
        <f t="shared" si="193"/>
        <v>0.66414284215017838</v>
      </c>
      <c r="AJ72" s="410">
        <f t="shared" si="194"/>
        <v>0.71399591376526517</v>
      </c>
      <c r="AK72" s="410">
        <f t="shared" si="195"/>
        <v>0.76280459643414344</v>
      </c>
      <c r="AL72" s="410">
        <f t="shared" si="196"/>
        <v>0.81056649191259089</v>
      </c>
      <c r="AM72" s="410">
        <f t="shared" si="197"/>
        <v>0.85728663473897104</v>
      </c>
      <c r="AN72" s="410">
        <f t="shared" si="198"/>
        <v>0.90297631179053484</v>
      </c>
      <c r="AO72" s="410">
        <f t="shared" si="199"/>
        <v>0.94765196097676119</v>
      </c>
      <c r="AP72" s="410">
        <f t="shared" si="200"/>
        <v>0.99133416873228897</v>
      </c>
      <c r="AQ72" s="410">
        <f t="shared" si="201"/>
        <v>1.0340467761708991</v>
      </c>
      <c r="AR72" s="410">
        <f t="shared" si="202"/>
        <v>1.07581609629234</v>
      </c>
      <c r="AS72" s="410">
        <f t="shared" si="203"/>
        <v>1.1166702392815777</v>
      </c>
      <c r="AT72" s="410">
        <f t="shared" si="204"/>
        <v>1.1566385393769349</v>
      </c>
      <c r="AU72" s="410">
        <f t="shared" si="205"/>
        <v>1.1957510746499065</v>
      </c>
      <c r="AV72" s="410">
        <f t="shared" si="206"/>
        <v>1.2340382699895969</v>
      </c>
      <c r="AW72" s="410">
        <f t="shared" si="207"/>
        <v>1.2715305733170406</v>
      </c>
      <c r="AX72" s="410">
        <f t="shared" si="208"/>
        <v>1.3082581953200898</v>
      </c>
      <c r="AY72" s="410">
        <f t="shared" si="209"/>
        <v>1.3442509036034629</v>
      </c>
      <c r="AZ72" s="410">
        <f t="shared" si="210"/>
        <v>1.3795378629441879</v>
      </c>
      <c r="BA72" s="410">
        <f t="shared" si="211"/>
        <v>1.4141475142257496</v>
      </c>
      <c r="BB72" s="410">
        <f t="shared" si="212"/>
        <v>1.4481074855216294</v>
      </c>
      <c r="BC72" s="410">
        <f t="shared" si="213"/>
        <v>1.4814445296645125</v>
      </c>
      <c r="BD72" s="410">
        <f t="shared" si="214"/>
        <v>1.5141844834424258</v>
      </c>
      <c r="BE72" s="410">
        <f t="shared" si="215"/>
        <v>1.5463522442927129</v>
      </c>
      <c r="BF72" s="410">
        <f t="shared" si="216"/>
        <v>1.5779717610135859</v>
      </c>
      <c r="BG72" s="410">
        <f t="shared" si="217"/>
        <v>1.60906603558077</v>
      </c>
      <c r="BH72" s="410">
        <f t="shared" si="218"/>
        <v>1.6396571336482531</v>
      </c>
      <c r="BI72" s="410">
        <f t="shared" si="219"/>
        <v>1.6697662017327886</v>
      </c>
      <c r="BJ72" s="410">
        <f t="shared" si="220"/>
        <v>1.6994134894393946</v>
      </c>
      <c r="BK72" s="410">
        <f t="shared" si="221"/>
        <v>1.7286183753866295</v>
      </c>
      <c r="BL72" s="253"/>
      <c r="BM72" s="521"/>
      <c r="BN72" s="592">
        <v>61000</v>
      </c>
      <c r="BO72" s="382">
        <f t="shared" si="222"/>
        <v>216.79668231971374</v>
      </c>
      <c r="BP72" s="382">
        <f t="shared" si="223"/>
        <v>217.235353938743</v>
      </c>
      <c r="BQ72" s="382">
        <f t="shared" si="224"/>
        <v>217.96192036834242</v>
      </c>
      <c r="BR72" s="382">
        <f t="shared" si="225"/>
        <v>218.96973799030738</v>
      </c>
      <c r="BS72" s="382">
        <f t="shared" si="226"/>
        <v>220.24986123639377</v>
      </c>
      <c r="BT72" s="382">
        <f t="shared" si="227"/>
        <v>221.79136294960861</v>
      </c>
      <c r="BU72" s="382">
        <f t="shared" si="228"/>
        <v>223.58170164570748</v>
      </c>
      <c r="BV72" s="382">
        <f t="shared" si="229"/>
        <v>225.60711065590948</v>
      </c>
      <c r="BW72" s="382">
        <f t="shared" si="230"/>
        <v>227.85298580600792</v>
      </c>
      <c r="BX72" s="382">
        <f t="shared" si="231"/>
        <v>230.30425199585349</v>
      </c>
      <c r="BY72" s="382">
        <f t="shared" si="232"/>
        <v>232.9456939354265</v>
      </c>
      <c r="BZ72" s="382">
        <f t="shared" si="233"/>
        <v>235.76224153154641</v>
      </c>
      <c r="CA72" s="382">
        <f t="shared" si="234"/>
        <v>238.73920532268801</v>
      </c>
      <c r="CB72" s="382">
        <f t="shared" si="235"/>
        <v>241.86246147767329</v>
      </c>
      <c r="CC72" s="382">
        <f t="shared" si="236"/>
        <v>245.11858898971957</v>
      </c>
      <c r="CD72" s="382">
        <f t="shared" si="237"/>
        <v>248.49496378553337</v>
      </c>
      <c r="CE72" s="382">
        <f t="shared" si="238"/>
        <v>251.9798156365319</v>
      </c>
      <c r="CF72" s="382">
        <f t="shared" si="239"/>
        <v>255.56225418312491</v>
      </c>
      <c r="CG72" s="382">
        <f t="shared" si="240"/>
        <v>259.23227026168166</v>
      </c>
      <c r="CH72" s="382">
        <f t="shared" si="241"/>
        <v>262.9807182436669</v>
      </c>
      <c r="CI72" s="382">
        <f t="shared" si="242"/>
        <v>266.79928441327854</v>
      </c>
      <c r="CJ72" s="382">
        <f t="shared" si="243"/>
        <v>270.68044564286055</v>
      </c>
      <c r="CK72" s="382">
        <f t="shared" si="244"/>
        <v>274.61742185756742</v>
      </c>
      <c r="CL72" s="382">
        <f t="shared" si="245"/>
        <v>278.6041250650826</v>
      </c>
      <c r="CM72" s="382">
        <f t="shared" si="246"/>
        <v>282.63510709159004</v>
      </c>
      <c r="CN72" s="382">
        <f t="shared" si="247"/>
        <v>286.70550762362495</v>
      </c>
      <c r="CO72" s="382">
        <f t="shared" si="248"/>
        <v>290.81100370740779</v>
      </c>
      <c r="CP72" s="382">
        <f t="shared" si="249"/>
        <v>294.94776149648328</v>
      </c>
      <c r="CQ72" s="382">
        <f t="shared" si="250"/>
        <v>299.11239075493182</v>
      </c>
      <c r="CR72" s="382">
        <f t="shared" si="251"/>
        <v>303.30190240584903</v>
      </c>
      <c r="CS72" s="382">
        <f t="shared" si="252"/>
        <v>307.51366925180326</v>
      </c>
      <c r="CT72" s="382">
        <f t="shared" si="253"/>
        <v>311.74538987522578</v>
      </c>
      <c r="CU72" s="382">
        <f t="shared" si="254"/>
        <v>315.99505564290661</v>
      </c>
      <c r="CV72" s="382">
        <f t="shared" si="255"/>
        <v>320.26092068216707</v>
      </c>
      <c r="CW72" s="382">
        <f t="shared" si="256"/>
        <v>324.54147466042281</v>
      </c>
      <c r="CX72" s="382">
        <f t="shared" si="257"/>
        <v>328.83541817945718</v>
      </c>
      <c r="CY72" s="382">
        <f t="shared" si="258"/>
        <v>333.14164058672259</v>
      </c>
      <c r="CZ72" s="382">
        <f t="shared" si="259"/>
        <v>337.45920000505726</v>
      </c>
      <c r="DA72" s="382">
        <f t="shared" si="260"/>
        <v>341.78730538692571</v>
      </c>
      <c r="DB72" s="382">
        <f t="shared" si="261"/>
        <v>346.12530040772918</v>
      </c>
      <c r="DC72" s="521"/>
      <c r="DD72" s="2"/>
      <c r="DE72" s="2"/>
      <c r="DF72" s="592">
        <v>61000</v>
      </c>
      <c r="DG72" s="382">
        <f t="shared" si="262"/>
        <v>33.372124543943791</v>
      </c>
      <c r="DH72" s="382">
        <f t="shared" si="263"/>
        <v>66.665586632331781</v>
      </c>
      <c r="DI72" s="382">
        <f t="shared" si="264"/>
        <v>99.8034834864809</v>
      </c>
      <c r="DJ72" s="382">
        <f t="shared" si="265"/>
        <v>132.7123273853172</v>
      </c>
      <c r="DK72" s="382">
        <f t="shared" si="266"/>
        <v>165.32350420157428</v>
      </c>
      <c r="DL72" s="382">
        <f t="shared" si="267"/>
        <v>197.57446391903105</v>
      </c>
      <c r="DM72" s="382">
        <f t="shared" si="268"/>
        <v>229.40959926111273</v>
      </c>
      <c r="DN72" s="382">
        <f t="shared" si="269"/>
        <v>260.78079745742417</v>
      </c>
      <c r="DO72" s="382">
        <f t="shared" si="270"/>
        <v>291.64767663278207</v>
      </c>
      <c r="DP72" s="382">
        <f t="shared" si="271"/>
        <v>321.97753936249603</v>
      </c>
      <c r="DQ72" s="382">
        <f t="shared" si="272"/>
        <v>351.74509004860215</v>
      </c>
      <c r="DR72" s="382">
        <f t="shared" si="273"/>
        <v>380.93196976777404</v>
      </c>
      <c r="DS72" s="382">
        <f t="shared" si="274"/>
        <v>409.52616301064074</v>
      </c>
      <c r="DT72" s="382">
        <f t="shared" si="275"/>
        <v>437.52132677786801</v>
      </c>
      <c r="DU72" s="382">
        <f t="shared" si="276"/>
        <v>464.91608551010683</v>
      </c>
      <c r="DV72" s="382">
        <f t="shared" si="277"/>
        <v>491.71332686418947</v>
      </c>
      <c r="DW72" s="382">
        <f t="shared" si="278"/>
        <v>517.91952464681958</v>
      </c>
      <c r="DX72" s="382">
        <f t="shared" si="279"/>
        <v>543.5441071388417</v>
      </c>
      <c r="DY72" s="382">
        <f t="shared" si="280"/>
        <v>568.59888208792654</v>
      </c>
      <c r="DZ72" s="382">
        <f t="shared" si="281"/>
        <v>593.09752402590334</v>
      </c>
      <c r="EA72" s="382">
        <f t="shared" si="282"/>
        <v>617.05512528259692</v>
      </c>
      <c r="EB72" s="382">
        <f t="shared" si="283"/>
        <v>640.48780899816654</v>
      </c>
      <c r="EC72" s="382">
        <f t="shared" si="284"/>
        <v>663.41240039224374</v>
      </c>
      <c r="ED72" s="382">
        <f t="shared" si="285"/>
        <v>685.84615132435954</v>
      </c>
      <c r="EE72" s="382">
        <f t="shared" si="286"/>
        <v>707.8065125779915</v>
      </c>
      <c r="EF72" s="382">
        <f t="shared" si="287"/>
        <v>729.31094814702612</v>
      </c>
      <c r="EG72" s="382">
        <f t="shared" si="288"/>
        <v>750.37678595567047</v>
      </c>
      <c r="EH72" s="382">
        <f t="shared" si="289"/>
        <v>771.02109978923261</v>
      </c>
      <c r="EI72" s="382">
        <f t="shared" si="290"/>
        <v>791.26061766954149</v>
      </c>
      <c r="EJ72" s="382">
        <f t="shared" si="291"/>
        <v>811.11165241528658</v>
      </c>
      <c r="EK72" s="382">
        <f t="shared" si="292"/>
        <v>830.59005064226221</v>
      </c>
      <c r="EL72" s="382">
        <f t="shared" si="293"/>
        <v>849.71115695497929</v>
      </c>
      <c r="EM72" s="382">
        <f t="shared" si="294"/>
        <v>868.48979054282165</v>
      </c>
      <c r="EN72" s="382">
        <f t="shared" si="295"/>
        <v>886.9402318124238</v>
      </c>
      <c r="EO72" s="382">
        <f t="shared" si="296"/>
        <v>905.07621706010286</v>
      </c>
      <c r="EP72" s="382">
        <f t="shared" si="297"/>
        <v>922.91093951382913</v>
      </c>
      <c r="EQ72" s="382">
        <f t="shared" si="298"/>
        <v>940.45705535613536</v>
      </c>
      <c r="ER72" s="382">
        <f t="shared" si="299"/>
        <v>957.72669358061921</v>
      </c>
      <c r="ES72" s="382">
        <f t="shared" si="300"/>
        <v>974.73146873980954</v>
      </c>
      <c r="ET72" s="382">
        <f t="shared" si="301"/>
        <v>991.48249581510811</v>
      </c>
      <c r="EU72" s="521"/>
      <c r="EV72" s="522"/>
      <c r="EW72" s="537">
        <f t="shared" si="302"/>
        <v>610.00000000000011</v>
      </c>
      <c r="EX72" s="601">
        <v>61000</v>
      </c>
      <c r="EY72" s="382">
        <f t="shared" si="303"/>
        <v>319.64668231971388</v>
      </c>
      <c r="EZ72" s="382">
        <f t="shared" si="304"/>
        <v>330.08535393874314</v>
      </c>
      <c r="FA72" s="382">
        <f t="shared" si="305"/>
        <v>340.81192036834256</v>
      </c>
      <c r="FB72" s="382">
        <f t="shared" si="306"/>
        <v>351.81973799030754</v>
      </c>
      <c r="FC72" s="382">
        <f t="shared" si="307"/>
        <v>363.09986123639391</v>
      </c>
      <c r="FD72" s="382">
        <f t="shared" si="308"/>
        <v>374.64136294960872</v>
      </c>
      <c r="FE72" s="382">
        <f t="shared" si="309"/>
        <v>386.43170164570762</v>
      </c>
      <c r="FF72" s="382">
        <f t="shared" si="310"/>
        <v>398.45711065590962</v>
      </c>
      <c r="FG72" s="382">
        <f t="shared" si="311"/>
        <v>410.70298580600809</v>
      </c>
      <c r="FH72" s="382">
        <f t="shared" si="312"/>
        <v>423.15425199585366</v>
      </c>
      <c r="FI72" s="382">
        <f t="shared" si="313"/>
        <v>435.79569393542664</v>
      </c>
      <c r="FJ72" s="382">
        <f t="shared" si="314"/>
        <v>448.61224153154654</v>
      </c>
      <c r="FK72" s="382">
        <f t="shared" si="315"/>
        <v>461.58920532268814</v>
      </c>
      <c r="FL72" s="382">
        <f t="shared" si="316"/>
        <v>474.7124614776734</v>
      </c>
      <c r="FM72" s="382">
        <f t="shared" si="317"/>
        <v>487.96858898971971</v>
      </c>
      <c r="FN72" s="382">
        <f t="shared" si="318"/>
        <v>501.34496378553354</v>
      </c>
      <c r="FO72" s="382">
        <f t="shared" si="319"/>
        <v>514.82981563653198</v>
      </c>
      <c r="FP72" s="382">
        <f t="shared" si="320"/>
        <v>528.41225418312501</v>
      </c>
      <c r="FQ72" s="382">
        <f t="shared" si="321"/>
        <v>542.08227026168174</v>
      </c>
      <c r="FR72" s="382">
        <f t="shared" si="322"/>
        <v>555.83071824366698</v>
      </c>
      <c r="FS72" s="382">
        <f t="shared" si="323"/>
        <v>569.64928441327868</v>
      </c>
      <c r="FT72" s="382">
        <f t="shared" si="324"/>
        <v>583.53044564286074</v>
      </c>
      <c r="FU72" s="382">
        <f t="shared" si="325"/>
        <v>597.46742185756762</v>
      </c>
      <c r="FV72" s="382">
        <f t="shared" si="326"/>
        <v>611.45412506508274</v>
      </c>
      <c r="FW72" s="382">
        <f t="shared" si="327"/>
        <v>625.48510709159018</v>
      </c>
      <c r="FX72" s="382">
        <f t="shared" si="328"/>
        <v>639.55550762362509</v>
      </c>
      <c r="FY72" s="382">
        <f t="shared" si="329"/>
        <v>653.66100370740787</v>
      </c>
      <c r="FZ72" s="382">
        <f t="shared" si="330"/>
        <v>667.79776149648342</v>
      </c>
      <c r="GA72" s="382">
        <f t="shared" si="331"/>
        <v>681.9623907549319</v>
      </c>
      <c r="GB72" s="382">
        <f t="shared" si="332"/>
        <v>696.15190240584911</v>
      </c>
      <c r="GC72" s="382">
        <f t="shared" si="333"/>
        <v>710.36366925180346</v>
      </c>
      <c r="GD72" s="382">
        <f t="shared" si="334"/>
        <v>724.59538987522592</v>
      </c>
      <c r="GE72" s="382">
        <f t="shared" si="335"/>
        <v>738.8450556429068</v>
      </c>
      <c r="GF72" s="382">
        <f t="shared" si="336"/>
        <v>753.11092068216726</v>
      </c>
      <c r="GG72" s="382">
        <f t="shared" si="337"/>
        <v>767.391474660423</v>
      </c>
      <c r="GH72" s="382">
        <f t="shared" si="338"/>
        <v>781.68541817945732</v>
      </c>
      <c r="GI72" s="382">
        <f t="shared" si="339"/>
        <v>795.99164058672272</v>
      </c>
      <c r="GJ72" s="382">
        <f t="shared" si="340"/>
        <v>810.30920000505739</v>
      </c>
      <c r="GK72" s="382">
        <f t="shared" si="341"/>
        <v>824.63730538692585</v>
      </c>
      <c r="GL72" s="382">
        <f t="shared" si="342"/>
        <v>838.97530040772926</v>
      </c>
      <c r="GM72" s="511"/>
      <c r="GN72" s="2"/>
      <c r="GO72" s="592">
        <v>61000</v>
      </c>
      <c r="GP72" s="477">
        <f t="shared" si="343"/>
        <v>8.5782539076530497</v>
      </c>
      <c r="GQ72" s="477">
        <f t="shared" si="344"/>
        <v>3.9513605236716964</v>
      </c>
      <c r="GR72" s="477">
        <f t="shared" si="345"/>
        <v>2.4148299083619458</v>
      </c>
      <c r="GS72" s="477">
        <f t="shared" si="346"/>
        <v>1.6509951631609439</v>
      </c>
      <c r="GT72" s="477">
        <f t="shared" si="347"/>
        <v>1.1962990863880825</v>
      </c>
      <c r="GU72" s="477">
        <f t="shared" si="348"/>
        <v>0.89620336311853699</v>
      </c>
      <c r="GV72" s="477">
        <f t="shared" si="349"/>
        <v>0.68446177880234738</v>
      </c>
      <c r="GW72" s="477">
        <f t="shared" si="350"/>
        <v>0.52793884573101235</v>
      </c>
      <c r="GX72" s="477">
        <f t="shared" si="351"/>
        <v>0.40821620987274426</v>
      </c>
      <c r="GY72" s="477">
        <f t="shared" si="352"/>
        <v>0.31423531229440377</v>
      </c>
      <c r="GZ72" s="477">
        <f t="shared" si="353"/>
        <v>0.23895316882805911</v>
      </c>
      <c r="HA72" s="477">
        <f t="shared" si="354"/>
        <v>0.17767023283719702</v>
      </c>
      <c r="HB72" s="477">
        <f t="shared" si="355"/>
        <v>0.12712995411405412</v>
      </c>
      <c r="HC72" s="477">
        <f t="shared" si="356"/>
        <v>8.5004164194006318E-2</v>
      </c>
      <c r="HD72" s="477">
        <f t="shared" si="357"/>
        <v>4.9584224332267682E-2</v>
      </c>
      <c r="HE72" s="477">
        <f t="shared" si="358"/>
        <v>1.9587911075683154E-2</v>
      </c>
      <c r="HF72" s="477">
        <f t="shared" si="359"/>
        <v>5.9656160141762279E-3</v>
      </c>
      <c r="HG72" s="477">
        <f t="shared" si="360"/>
        <v>2.7839236516368732E-2</v>
      </c>
      <c r="HH72" s="477">
        <f t="shared" si="361"/>
        <v>4.663500520590954E-2</v>
      </c>
      <c r="HI72" s="477">
        <f t="shared" si="362"/>
        <v>6.2834195511847629E-2</v>
      </c>
      <c r="HJ72" s="477">
        <f t="shared" si="363"/>
        <v>7.682594135752048E-2</v>
      </c>
      <c r="HK72" s="477">
        <f t="shared" si="364"/>
        <v>8.8928099106830694E-2</v>
      </c>
      <c r="HL72" s="477">
        <f t="shared" si="365"/>
        <v>9.9402692044474966E-2</v>
      </c>
      <c r="HM72" s="477">
        <f t="shared" si="366"/>
        <v>0.10846751288991972</v>
      </c>
      <c r="HN72" s="477">
        <f t="shared" si="367"/>
        <v>0.11630495626067092</v>
      </c>
      <c r="HO72" s="477">
        <f t="shared" si="368"/>
        <v>0.12306882373210543</v>
      </c>
      <c r="HP72" s="477">
        <f t="shared" si="369"/>
        <v>0.12888962459717698</v>
      </c>
      <c r="HQ72" s="477">
        <f t="shared" si="370"/>
        <v>0.13387874640650752</v>
      </c>
      <c r="HR72" s="477">
        <f t="shared" si="371"/>
        <v>0.13813176654301326</v>
      </c>
      <c r="HS72" s="477">
        <f t="shared" si="372"/>
        <v>0.14173110405591663</v>
      </c>
      <c r="HT72" s="477">
        <f t="shared" si="373"/>
        <v>0.14474815981420977</v>
      </c>
      <c r="HU72" s="477">
        <f t="shared" si="374"/>
        <v>0.14724505622371445</v>
      </c>
      <c r="HV72" s="477">
        <f t="shared" si="375"/>
        <v>0.14927606094123982</v>
      </c>
      <c r="HW72" s="477">
        <f t="shared" si="376"/>
        <v>0.15088875927612638</v>
      </c>
      <c r="HX72" s="477">
        <f t="shared" si="377"/>
        <v>0.15212502527898897</v>
      </c>
      <c r="HY72" s="477">
        <f t="shared" si="378"/>
        <v>0.15302183047994489</v>
      </c>
      <c r="HZ72" s="477">
        <f t="shared" si="379"/>
        <v>0.1536119208704389</v>
      </c>
      <c r="IA72" s="477">
        <f t="shared" si="380"/>
        <v>0.1539243863240537</v>
      </c>
      <c r="IB72" s="477">
        <f t="shared" si="381"/>
        <v>0.15398514172004144</v>
      </c>
      <c r="IC72" s="477">
        <f t="shared" si="382"/>
        <v>0.15381733520368515</v>
      </c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</row>
    <row r="73" spans="1:311">
      <c r="I73" s="384"/>
      <c r="J73" s="252"/>
      <c r="K73" s="499">
        <v>61000</v>
      </c>
      <c r="L73" s="382">
        <f t="shared" si="170"/>
        <v>18.5928</v>
      </c>
      <c r="M73" s="502">
        <v>610</v>
      </c>
      <c r="N73" s="493">
        <f t="shared" si="383"/>
        <v>68.350958497380745</v>
      </c>
      <c r="O73" s="263">
        <f t="shared" si="384"/>
        <v>0.10990661333443436</v>
      </c>
      <c r="P73" s="383">
        <f t="shared" si="387"/>
        <v>-56.500002288000502</v>
      </c>
      <c r="Q73" s="383">
        <f t="shared" si="385"/>
        <v>216.64999771199948</v>
      </c>
      <c r="R73" s="382">
        <f t="shared" si="178"/>
        <v>573.56933718429855</v>
      </c>
      <c r="S73" s="263">
        <f t="shared" si="386"/>
        <v>6.7457151243405622E-2</v>
      </c>
      <c r="T73" s="492">
        <f>O73/Konstanten!$C$22</f>
        <v>8.9719684354640283E-2</v>
      </c>
      <c r="U73" s="492">
        <f t="shared" si="179"/>
        <v>0.75186533996876448</v>
      </c>
      <c r="V73" s="492"/>
      <c r="W73" s="592">
        <v>62000</v>
      </c>
      <c r="X73" s="410">
        <f t="shared" si="182"/>
        <v>5.9597183199294954E-2</v>
      </c>
      <c r="Y73" s="410">
        <f t="shared" si="183"/>
        <v>0.11904650922551266</v>
      </c>
      <c r="Z73" s="410">
        <f t="shared" si="184"/>
        <v>0.17820359002180819</v>
      </c>
      <c r="AA73" s="410">
        <f t="shared" si="185"/>
        <v>0.23693076010432892</v>
      </c>
      <c r="AB73" s="410">
        <f t="shared" si="186"/>
        <v>0.29509992415861125</v>
      </c>
      <c r="AC73" s="410">
        <f t="shared" si="187"/>
        <v>0.35259485467690066</v>
      </c>
      <c r="AD73" s="410">
        <f t="shared" si="188"/>
        <v>0.40931285395909589</v>
      </c>
      <c r="AE73" s="410">
        <f t="shared" si="189"/>
        <v>0.46516575588316539</v>
      </c>
      <c r="AF73" s="410">
        <f t="shared" si="190"/>
        <v>0.52008029781276099</v>
      </c>
      <c r="AG73" s="410">
        <f t="shared" si="191"/>
        <v>0.5739979356269036</v>
      </c>
      <c r="AH73" s="410">
        <f t="shared" si="192"/>
        <v>0.62687420215198986</v>
      </c>
      <c r="AI73" s="410">
        <f t="shared" si="193"/>
        <v>0.67867772133546755</v>
      </c>
      <c r="AJ73" s="410">
        <f t="shared" si="194"/>
        <v>0.72938898963831256</v>
      </c>
      <c r="AK73" s="410">
        <f t="shared" si="195"/>
        <v>0.77899902584537584</v>
      </c>
      <c r="AL73" s="410">
        <f t="shared" si="196"/>
        <v>0.82750797453703251</v>
      </c>
      <c r="AM73" s="410">
        <f t="shared" si="197"/>
        <v>0.87492373013510005</v>
      </c>
      <c r="AN73" s="410">
        <f t="shared" si="198"/>
        <v>0.92126063024677673</v>
      </c>
      <c r="AO73" s="410">
        <f t="shared" si="199"/>
        <v>0.96653825063051901</v>
      </c>
      <c r="AP73" s="410">
        <f t="shared" si="200"/>
        <v>1.010780320370809</v>
      </c>
      <c r="AQ73" s="410">
        <f t="shared" si="201"/>
        <v>1.0540137650546102</v>
      </c>
      <c r="AR73" s="410">
        <f t="shared" si="202"/>
        <v>1.0962678777700512</v>
      </c>
      <c r="AS73" s="410">
        <f t="shared" si="203"/>
        <v>1.1375736122502751</v>
      </c>
      <c r="AT73" s="410">
        <f t="shared" si="204"/>
        <v>1.1779629890149939</v>
      </c>
      <c r="AU73" s="410">
        <f t="shared" si="205"/>
        <v>1.2174686034632791</v>
      </c>
      <c r="AV73" s="410">
        <f t="shared" si="206"/>
        <v>1.256123224126235</v>
      </c>
      <c r="AW73" s="410">
        <f t="shared" si="207"/>
        <v>1.2939594693464149</v>
      </c>
      <c r="AX73" s="410">
        <f t="shared" si="208"/>
        <v>1.3310095512316076</v>
      </c>
      <c r="AY73" s="410">
        <f t="shared" si="209"/>
        <v>1.3673050766214263</v>
      </c>
      <c r="AZ73" s="410">
        <f t="shared" si="210"/>
        <v>1.4028768958508298</v>
      </c>
      <c r="BA73" s="410">
        <f t="shared" si="211"/>
        <v>1.4377549911887022</v>
      </c>
      <c r="BB73" s="410">
        <f t="shared" si="212"/>
        <v>1.4719683979005316</v>
      </c>
      <c r="BC73" s="410">
        <f t="shared" si="213"/>
        <v>1.505545151889397</v>
      </c>
      <c r="BD73" s="410">
        <f t="shared" si="214"/>
        <v>1.5385122587847817</v>
      </c>
      <c r="BE73" s="410">
        <f t="shared" si="215"/>
        <v>1.5708956801639826</v>
      </c>
      <c r="BF73" s="410">
        <f t="shared" si="216"/>
        <v>1.6027203333050943</v>
      </c>
      <c r="BG73" s="410">
        <f t="shared" si="217"/>
        <v>1.6340101014874113</v>
      </c>
      <c r="BH73" s="410">
        <f t="shared" si="218"/>
        <v>1.6647878523827144</v>
      </c>
      <c r="BI73" s="410">
        <f t="shared" si="219"/>
        <v>1.695075462527651</v>
      </c>
      <c r="BJ73" s="410">
        <f t="shared" si="220"/>
        <v>1.7248938462432917</v>
      </c>
      <c r="BK73" s="410">
        <f t="shared" si="221"/>
        <v>1.7542629876819111</v>
      </c>
      <c r="BL73" s="253"/>
      <c r="BM73" s="521"/>
      <c r="BN73" s="592">
        <v>62000</v>
      </c>
      <c r="BO73" s="382">
        <f t="shared" si="222"/>
        <v>216.80389825492259</v>
      </c>
      <c r="BP73" s="382">
        <f t="shared" si="223"/>
        <v>217.26407355749026</v>
      </c>
      <c r="BQ73" s="382">
        <f t="shared" si="224"/>
        <v>218.02600768725799</v>
      </c>
      <c r="BR73" s="382">
        <f t="shared" si="225"/>
        <v>219.0823785859846</v>
      </c>
      <c r="BS73" s="382">
        <f t="shared" si="226"/>
        <v>220.4233458859305</v>
      </c>
      <c r="BT73" s="382">
        <f t="shared" si="227"/>
        <v>222.03691894493778</v>
      </c>
      <c r="BU73" s="382">
        <f t="shared" si="228"/>
        <v>223.90937638332588</v>
      </c>
      <c r="BV73" s="382">
        <f t="shared" si="229"/>
        <v>226.02570750172498</v>
      </c>
      <c r="BW73" s="382">
        <f t="shared" si="230"/>
        <v>228.37004834400273</v>
      </c>
      <c r="BX73" s="382">
        <f t="shared" si="231"/>
        <v>230.92608995363634</v>
      </c>
      <c r="BY73" s="382">
        <f t="shared" si="232"/>
        <v>233.67744245865143</v>
      </c>
      <c r="BZ73" s="382">
        <f t="shared" si="233"/>
        <v>236.60794496533694</v>
      </c>
      <c r="CA73" s="382">
        <f t="shared" si="234"/>
        <v>239.701917029801</v>
      </c>
      <c r="CB73" s="382">
        <f t="shared" si="235"/>
        <v>242.94435220098404</v>
      </c>
      <c r="CC73" s="382">
        <f t="shared" si="236"/>
        <v>246.32105757712571</v>
      </c>
      <c r="CD73" s="382">
        <f t="shared" si="237"/>
        <v>249.81874551058436</v>
      </c>
      <c r="CE73" s="382">
        <f t="shared" si="238"/>
        <v>253.42508470297827</v>
      </c>
      <c r="CF73" s="382">
        <f t="shared" si="239"/>
        <v>257.12871819426061</v>
      </c>
      <c r="CG73" s="382">
        <f t="shared" si="240"/>
        <v>260.91925541707951</v>
      </c>
      <c r="CH73" s="382">
        <f t="shared" si="241"/>
        <v>264.78724478697364</v>
      </c>
      <c r="CI73" s="382">
        <f t="shared" si="242"/>
        <v>268.72413241050765</v>
      </c>
      <c r="CJ73" s="382">
        <f t="shared" si="243"/>
        <v>272.72221154990626</v>
      </c>
      <c r="CK73" s="382">
        <f t="shared" si="244"/>
        <v>276.77456657221938</v>
      </c>
      <c r="CL73" s="382">
        <f t="shared" si="245"/>
        <v>280.87501428587876</v>
      </c>
      <c r="CM73" s="382">
        <f t="shared" si="246"/>
        <v>285.01804485299903</v>
      </c>
      <c r="CN73" s="382">
        <f t="shared" si="247"/>
        <v>289.19876386895208</v>
      </c>
      <c r="CO73" s="382">
        <f t="shared" si="248"/>
        <v>293.41283671692628</v>
      </c>
      <c r="CP73" s="382">
        <f t="shared" si="249"/>
        <v>297.65643592330167</v>
      </c>
      <c r="CQ73" s="382">
        <f t="shared" si="250"/>
        <v>301.92619194565293</v>
      </c>
      <c r="CR73" s="382">
        <f t="shared" si="251"/>
        <v>306.21914760450841</v>
      </c>
      <c r="CS73" s="382">
        <f t="shared" si="252"/>
        <v>310.53271620874722</v>
      </c>
      <c r="CT73" s="382">
        <f t="shared" si="253"/>
        <v>314.8646433104571</v>
      </c>
      <c r="CU73" s="382">
        <f t="shared" si="254"/>
        <v>319.21297194762832</v>
      </c>
      <c r="CV73" s="382">
        <f t="shared" si="255"/>
        <v>323.57601118348776</v>
      </c>
      <c r="CW73" s="382">
        <f t="shared" si="256"/>
        <v>327.95230772254945</v>
      </c>
      <c r="CX73" s="382">
        <f t="shared" si="257"/>
        <v>332.34062036989872</v>
      </c>
      <c r="CY73" s="382">
        <f t="shared" si="258"/>
        <v>336.73989709755301</v>
      </c>
      <c r="CZ73" s="382">
        <f t="shared" si="259"/>
        <v>341.14925448651798</v>
      </c>
      <c r="DA73" s="382">
        <f t="shared" si="260"/>
        <v>345.56795932293039</v>
      </c>
      <c r="DB73" s="382">
        <f t="shared" si="261"/>
        <v>349.99541213952563</v>
      </c>
      <c r="DC73" s="521"/>
      <c r="DE73" s="2"/>
      <c r="DF73" s="592">
        <v>62000</v>
      </c>
      <c r="DG73" s="382">
        <f t="shared" si="262"/>
        <v>34.183116865670819</v>
      </c>
      <c r="DH73" s="382">
        <f t="shared" si="263"/>
        <v>68.281427390581783</v>
      </c>
      <c r="DI73" s="382">
        <f t="shared" si="264"/>
        <v>102.21211501267101</v>
      </c>
      <c r="DJ73" s="382">
        <f t="shared" si="265"/>
        <v>135.89621903161199</v>
      </c>
      <c r="DK73" s="382">
        <f t="shared" si="266"/>
        <v>169.26026790279141</v>
      </c>
      <c r="DL73" s="382">
        <f t="shared" si="267"/>
        <v>202.23759709162397</v>
      </c>
      <c r="DM73" s="382">
        <f t="shared" si="268"/>
        <v>234.76930234633221</v>
      </c>
      <c r="DN73" s="382">
        <f t="shared" si="269"/>
        <v>266.80481428274038</v>
      </c>
      <c r="DO73" s="382">
        <f t="shared" si="270"/>
        <v>298.3021116990779</v>
      </c>
      <c r="DP73" s="382">
        <f t="shared" si="271"/>
        <v>329.22761548267874</v>
      </c>
      <c r="DQ73" s="382">
        <f t="shared" si="272"/>
        <v>359.5558206262528</v>
      </c>
      <c r="DR73" s="382">
        <f t="shared" si="273"/>
        <v>389.26873078813418</v>
      </c>
      <c r="DS73" s="382">
        <f t="shared" si="274"/>
        <v>418.35515933637214</v>
      </c>
      <c r="DT73" s="382">
        <f t="shared" si="275"/>
        <v>446.80995492134645</v>
      </c>
      <c r="DU73" s="382">
        <f t="shared" si="276"/>
        <v>474.63320046992715</v>
      </c>
      <c r="DV73" s="382">
        <f t="shared" si="277"/>
        <v>501.82942398040342</v>
      </c>
      <c r="DW73" s="382">
        <f t="shared" si="278"/>
        <v>528.40684906463287</v>
      </c>
      <c r="DX73" s="382">
        <f t="shared" si="279"/>
        <v>554.37670377741824</v>
      </c>
      <c r="DY73" s="382">
        <f t="shared" si="280"/>
        <v>579.75259839401781</v>
      </c>
      <c r="DZ73" s="382">
        <f t="shared" si="281"/>
        <v>604.54997660549975</v>
      </c>
      <c r="EA73" s="382">
        <f t="shared" si="282"/>
        <v>628.78564002900589</v>
      </c>
      <c r="EB73" s="382">
        <f t="shared" si="283"/>
        <v>652.47734277673851</v>
      </c>
      <c r="EC73" s="382">
        <f t="shared" si="284"/>
        <v>675.64345083696514</v>
      </c>
      <c r="ED73" s="382">
        <f t="shared" si="285"/>
        <v>698.30265993112664</v>
      </c>
      <c r="EE73" s="382">
        <f t="shared" si="286"/>
        <v>720.47376508388868</v>
      </c>
      <c r="EF73" s="382">
        <f t="shared" si="287"/>
        <v>742.1754751763699</v>
      </c>
      <c r="EG73" s="382">
        <f t="shared" si="288"/>
        <v>763.42626608588387</v>
      </c>
      <c r="EH73" s="382">
        <f t="shared" si="289"/>
        <v>784.24426652647799</v>
      </c>
      <c r="EI73" s="382">
        <f t="shared" si="290"/>
        <v>804.64717130432666</v>
      </c>
      <c r="EJ73" s="382">
        <f t="shared" si="291"/>
        <v>824.6521773295209</v>
      </c>
      <c r="EK73" s="382">
        <f t="shared" si="292"/>
        <v>844.27593834004176</v>
      </c>
      <c r="EL73" s="382">
        <f t="shared" si="293"/>
        <v>863.53453487023546</v>
      </c>
      <c r="EM73" s="382">
        <f t="shared" si="294"/>
        <v>882.44345652110519</v>
      </c>
      <c r="EN73" s="382">
        <f t="shared" si="295"/>
        <v>901.01759405733333</v>
      </c>
      <c r="EO73" s="382">
        <f t="shared" si="296"/>
        <v>919.27123926560103</v>
      </c>
      <c r="EP73" s="382">
        <f t="shared" si="297"/>
        <v>937.21809086258293</v>
      </c>
      <c r="EQ73" s="382">
        <f t="shared" si="298"/>
        <v>954.87126504362539</v>
      </c>
      <c r="ER73" s="382">
        <f t="shared" si="299"/>
        <v>972.24330951935303</v>
      </c>
      <c r="ES73" s="382">
        <f t="shared" si="300"/>
        <v>989.3462201030402</v>
      </c>
      <c r="ET73" s="382">
        <f t="shared" si="301"/>
        <v>1006.191459091661</v>
      </c>
      <c r="EU73" s="521"/>
      <c r="EV73" s="522"/>
      <c r="EW73" s="537">
        <f t="shared" si="302"/>
        <v>620.00000000000011</v>
      </c>
      <c r="EX73" s="601">
        <v>62000</v>
      </c>
      <c r="EY73" s="382">
        <f t="shared" si="303"/>
        <v>325.65389825492275</v>
      </c>
      <c r="EZ73" s="382">
        <f t="shared" si="304"/>
        <v>336.11407355749043</v>
      </c>
      <c r="FA73" s="382">
        <f t="shared" si="305"/>
        <v>346.87600768725815</v>
      </c>
      <c r="FB73" s="382">
        <f t="shared" si="306"/>
        <v>357.93237858598474</v>
      </c>
      <c r="FC73" s="382">
        <f t="shared" si="307"/>
        <v>369.27334588593067</v>
      </c>
      <c r="FD73" s="382">
        <f t="shared" si="308"/>
        <v>380.88691894493792</v>
      </c>
      <c r="FE73" s="382">
        <f t="shared" si="309"/>
        <v>392.75937638332601</v>
      </c>
      <c r="FF73" s="382">
        <f t="shared" si="310"/>
        <v>404.87570750172512</v>
      </c>
      <c r="FG73" s="382">
        <f t="shared" si="311"/>
        <v>417.22004834400286</v>
      </c>
      <c r="FH73" s="382">
        <f t="shared" si="312"/>
        <v>429.77608995363647</v>
      </c>
      <c r="FI73" s="382">
        <f t="shared" si="313"/>
        <v>442.52744245865154</v>
      </c>
      <c r="FJ73" s="382">
        <f t="shared" si="314"/>
        <v>455.45794496533711</v>
      </c>
      <c r="FK73" s="382">
        <f t="shared" si="315"/>
        <v>468.55191702980113</v>
      </c>
      <c r="FL73" s="382">
        <f t="shared" si="316"/>
        <v>481.79435220098418</v>
      </c>
      <c r="FM73" s="382">
        <f t="shared" si="317"/>
        <v>495.17105757712585</v>
      </c>
      <c r="FN73" s="382">
        <f t="shared" si="318"/>
        <v>508.66874551058447</v>
      </c>
      <c r="FO73" s="382">
        <f t="shared" si="319"/>
        <v>522.27508470297835</v>
      </c>
      <c r="FP73" s="382">
        <f t="shared" si="320"/>
        <v>535.97871819426075</v>
      </c>
      <c r="FQ73" s="382">
        <f t="shared" si="321"/>
        <v>549.76925541707965</v>
      </c>
      <c r="FR73" s="382">
        <f t="shared" si="322"/>
        <v>563.63724478697372</v>
      </c>
      <c r="FS73" s="382">
        <f t="shared" si="323"/>
        <v>577.57413241050779</v>
      </c>
      <c r="FT73" s="382">
        <f t="shared" si="324"/>
        <v>591.57221154990634</v>
      </c>
      <c r="FU73" s="382">
        <f t="shared" si="325"/>
        <v>605.62456657221946</v>
      </c>
      <c r="FV73" s="382">
        <f t="shared" si="326"/>
        <v>619.72501428587884</v>
      </c>
      <c r="FW73" s="382">
        <f t="shared" si="327"/>
        <v>633.86804485299922</v>
      </c>
      <c r="FX73" s="382">
        <f t="shared" si="328"/>
        <v>648.04876386895216</v>
      </c>
      <c r="FY73" s="382">
        <f t="shared" si="329"/>
        <v>662.26283671692636</v>
      </c>
      <c r="FZ73" s="382">
        <f t="shared" si="330"/>
        <v>676.50643592330175</v>
      </c>
      <c r="GA73" s="382">
        <f t="shared" si="331"/>
        <v>690.77619194565307</v>
      </c>
      <c r="GB73" s="382">
        <f t="shared" si="332"/>
        <v>705.06914760450854</v>
      </c>
      <c r="GC73" s="382">
        <f t="shared" si="333"/>
        <v>719.3827162087473</v>
      </c>
      <c r="GD73" s="382">
        <f t="shared" si="334"/>
        <v>733.71464331045718</v>
      </c>
      <c r="GE73" s="382">
        <f t="shared" si="335"/>
        <v>748.06297194762851</v>
      </c>
      <c r="GF73" s="382">
        <f t="shared" si="336"/>
        <v>762.42601118348784</v>
      </c>
      <c r="GG73" s="382">
        <f t="shared" si="337"/>
        <v>776.80230772254959</v>
      </c>
      <c r="GH73" s="382">
        <f t="shared" si="338"/>
        <v>791.19062036989885</v>
      </c>
      <c r="GI73" s="382">
        <f t="shared" si="339"/>
        <v>805.58989709755315</v>
      </c>
      <c r="GJ73" s="382">
        <f t="shared" si="340"/>
        <v>819.99925448651811</v>
      </c>
      <c r="GK73" s="382">
        <f t="shared" si="341"/>
        <v>834.41795932293053</v>
      </c>
      <c r="GL73" s="382">
        <f t="shared" si="342"/>
        <v>848.84541213952571</v>
      </c>
      <c r="GM73" s="511"/>
      <c r="GN73" s="2"/>
      <c r="GO73" s="592">
        <v>62000</v>
      </c>
      <c r="GP73" s="477">
        <f t="shared" si="343"/>
        <v>8.5267467719413315</v>
      </c>
      <c r="GQ73" s="477">
        <f t="shared" si="344"/>
        <v>3.9224816528052173</v>
      </c>
      <c r="GR73" s="477">
        <f t="shared" si="345"/>
        <v>2.3936877995749986</v>
      </c>
      <c r="GS73" s="477">
        <f t="shared" si="346"/>
        <v>1.6338656155159328</v>
      </c>
      <c r="GT73" s="477">
        <f t="shared" si="347"/>
        <v>1.1816894801206956</v>
      </c>
      <c r="GU73" s="477">
        <f t="shared" si="348"/>
        <v>0.88336355070702643</v>
      </c>
      <c r="GV73" s="477">
        <f t="shared" si="349"/>
        <v>0.67295882578347699</v>
      </c>
      <c r="GW73" s="477">
        <f t="shared" si="350"/>
        <v>0.51749775801521791</v>
      </c>
      <c r="GX73" s="477">
        <f t="shared" si="351"/>
        <v>0.39864932892224164</v>
      </c>
      <c r="GY73" s="477">
        <f t="shared" si="352"/>
        <v>0.30540717042689197</v>
      </c>
      <c r="GZ73" s="477">
        <f t="shared" si="353"/>
        <v>0.23076144807747442</v>
      </c>
      <c r="HA73" s="477">
        <f t="shared" si="354"/>
        <v>0.17003475733381596</v>
      </c>
      <c r="HB73" s="477">
        <f t="shared" si="355"/>
        <v>0.11998598935185845</v>
      </c>
      <c r="HC73" s="477">
        <f t="shared" si="356"/>
        <v>7.8298159864849393E-2</v>
      </c>
      <c r="HD73" s="477">
        <f t="shared" si="357"/>
        <v>4.3271008195095668E-2</v>
      </c>
      <c r="HE73" s="477">
        <f t="shared" si="358"/>
        <v>1.3628777435832719E-2</v>
      </c>
      <c r="HF73" s="477">
        <f t="shared" si="359"/>
        <v>1.1604248454592802E-2</v>
      </c>
      <c r="HG73" s="477">
        <f t="shared" si="360"/>
        <v>3.3186794210141028E-2</v>
      </c>
      <c r="HH73" s="477">
        <f t="shared" si="361"/>
        <v>5.1717479248899467E-2</v>
      </c>
      <c r="HI73" s="477">
        <f t="shared" si="362"/>
        <v>6.7674689275893748E-2</v>
      </c>
      <c r="HJ73" s="477">
        <f t="shared" si="363"/>
        <v>8.144509727692846E-2</v>
      </c>
      <c r="HK73" s="477">
        <f t="shared" si="364"/>
        <v>9.3344438548071368E-2</v>
      </c>
      <c r="HL73" s="477">
        <f t="shared" si="365"/>
        <v>0.10363289125056797</v>
      </c>
      <c r="HM73" s="477">
        <f t="shared" si="366"/>
        <v>0.11252663086375453</v>
      </c>
      <c r="HN73" s="477">
        <f t="shared" si="367"/>
        <v>0.12020662573439504</v>
      </c>
      <c r="HO73" s="477">
        <f t="shared" si="368"/>
        <v>0.12682541320170887</v>
      </c>
      <c r="HP73" s="477">
        <f t="shared" si="369"/>
        <v>0.13251237724322265</v>
      </c>
      <c r="HQ73" s="477">
        <f t="shared" si="370"/>
        <v>0.1373779002304491</v>
      </c>
      <c r="HR73" s="477">
        <f t="shared" si="371"/>
        <v>0.14151665900234217</v>
      </c>
      <c r="HS73" s="477">
        <f t="shared" si="372"/>
        <v>0.14501026373599016</v>
      </c>
      <c r="HT73" s="477">
        <f t="shared" si="373"/>
        <v>0.14792938713479276</v>
      </c>
      <c r="HU73" s="477">
        <f t="shared" si="374"/>
        <v>0.15033549478051447</v>
      </c>
      <c r="HV73" s="477">
        <f t="shared" si="375"/>
        <v>0.15228226078444804</v>
      </c>
      <c r="HW73" s="477">
        <f t="shared" si="376"/>
        <v>0.15381673320024722</v>
      </c>
      <c r="HX73" s="477">
        <f t="shared" si="377"/>
        <v>0.15498029902128649</v>
      </c>
      <c r="HY73" s="477">
        <f t="shared" si="378"/>
        <v>0.15580948758499261</v>
      </c>
      <c r="HZ73" s="477">
        <f t="shared" si="379"/>
        <v>0.15633664286593857</v>
      </c>
      <c r="IA73" s="477">
        <f t="shared" si="380"/>
        <v>0.156590488761604</v>
      </c>
      <c r="IB73" s="477">
        <f t="shared" si="381"/>
        <v>0.15659660655900007</v>
      </c>
      <c r="IC73" s="477">
        <f t="shared" si="382"/>
        <v>0.15637783995322263</v>
      </c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</row>
    <row r="74" spans="1:311">
      <c r="I74" s="384"/>
      <c r="J74" s="252"/>
      <c r="K74" s="499">
        <v>62000</v>
      </c>
      <c r="L74" s="382">
        <f t="shared" si="170"/>
        <v>18.897600000000001</v>
      </c>
      <c r="M74" s="502">
        <v>620</v>
      </c>
      <c r="N74" s="493">
        <f t="shared" si="383"/>
        <v>65.143475162015378</v>
      </c>
      <c r="O74" s="263">
        <f t="shared" si="384"/>
        <v>0.10474906121714909</v>
      </c>
      <c r="P74" s="383">
        <f t="shared" si="387"/>
        <v>-56.500002288000502</v>
      </c>
      <c r="Q74" s="383">
        <f t="shared" si="385"/>
        <v>216.64999771199948</v>
      </c>
      <c r="R74" s="382">
        <f t="shared" si="178"/>
        <v>573.56933718429855</v>
      </c>
      <c r="S74" s="263">
        <f t="shared" si="386"/>
        <v>6.4291611312129654E-2</v>
      </c>
      <c r="T74" s="492">
        <f>O74/Konstanten!$C$22</f>
        <v>8.5509437728284968E-2</v>
      </c>
      <c r="U74" s="492">
        <f t="shared" si="179"/>
        <v>0.75186533996876448</v>
      </c>
      <c r="V74" s="492"/>
      <c r="W74" s="592">
        <v>63000</v>
      </c>
      <c r="X74" s="410">
        <f t="shared" si="182"/>
        <v>6.1045421065422052E-2</v>
      </c>
      <c r="Y74" s="410">
        <f t="shared" si="183"/>
        <v>0.12193146588309572</v>
      </c>
      <c r="Z74" s="410">
        <f t="shared" si="184"/>
        <v>0.18250268003293771</v>
      </c>
      <c r="AA74" s="410">
        <f t="shared" si="185"/>
        <v>0.2426111970676979</v>
      </c>
      <c r="AB74" s="410">
        <f t="shared" si="186"/>
        <v>0.30211992492082235</v>
      </c>
      <c r="AC74" s="410">
        <f t="shared" si="187"/>
        <v>0.36090508551614359</v>
      </c>
      <c r="AD74" s="410">
        <f t="shared" si="188"/>
        <v>0.41885801213259705</v>
      </c>
      <c r="AE74" s="410">
        <f t="shared" si="189"/>
        <v>0.47588618300479324</v>
      </c>
      <c r="AF74" s="410">
        <f t="shared" si="190"/>
        <v>0.53191353493610538</v>
      </c>
      <c r="AG74" s="410">
        <f t="shared" si="191"/>
        <v>0.58688014991023019</v>
      </c>
      <c r="AH74" s="410">
        <f t="shared" si="192"/>
        <v>0.64074143761789659</v>
      </c>
      <c r="AI74" s="410">
        <f t="shared" si="193"/>
        <v>0.69346694813932119</v>
      </c>
      <c r="AJ74" s="410">
        <f t="shared" si="194"/>
        <v>0.74503894508382573</v>
      </c>
      <c r="AK74" s="410">
        <f t="shared" si="195"/>
        <v>0.79545085490898593</v>
      </c>
      <c r="AL74" s="410">
        <f t="shared" si="196"/>
        <v>0.84470568761517761</v>
      </c>
      <c r="AM74" s="410">
        <f t="shared" si="197"/>
        <v>0.89281450150871211</v>
      </c>
      <c r="AN74" s="410">
        <f t="shared" si="198"/>
        <v>0.93979496313356214</v>
      </c>
      <c r="AO74" s="410">
        <f t="shared" si="199"/>
        <v>0.98567003455940794</v>
      </c>
      <c r="AP74" s="410">
        <f t="shared" si="200"/>
        <v>1.03046680481174</v>
      </c>
      <c r="AQ74" s="410">
        <f t="shared" si="201"/>
        <v>1.0742154704822298</v>
      </c>
      <c r="AR74" s="410">
        <f t="shared" si="202"/>
        <v>1.1169484621743464</v>
      </c>
      <c r="AS74" s="410">
        <f t="shared" si="203"/>
        <v>1.1586997079087982</v>
      </c>
      <c r="AT74" s="410">
        <f t="shared" si="204"/>
        <v>1.1995040213485304</v>
      </c>
      <c r="AU74" s="410">
        <f t="shared" si="205"/>
        <v>1.2393966011399755</v>
      </c>
      <c r="AV74" s="410">
        <f t="shared" si="206"/>
        <v>1.2784126273119458</v>
      </c>
      <c r="AW74" s="410">
        <f t="shared" si="207"/>
        <v>1.3165869411242996</v>
      </c>
      <c r="AX74" s="410">
        <f t="shared" si="208"/>
        <v>1.3539537957047076</v>
      </c>
      <c r="AY74" s="410">
        <f t="shared" si="209"/>
        <v>1.3905466660254853</v>
      </c>
      <c r="AZ74" s="410">
        <f t="shared" si="210"/>
        <v>1.4263981080927157</v>
      </c>
      <c r="BA74" s="410">
        <f t="shared" si="211"/>
        <v>1.4615396585406824</v>
      </c>
      <c r="BB74" s="410">
        <f t="shared" si="212"/>
        <v>1.4960017670784098</v>
      </c>
      <c r="BC74" s="410">
        <f t="shared" si="213"/>
        <v>1.5298137553847688</v>
      </c>
      <c r="BD74" s="410">
        <f t="shared" si="214"/>
        <v>1.5630037970759258</v>
      </c>
      <c r="BE74" s="410">
        <f t="shared" si="215"/>
        <v>1.5955989142695544</v>
      </c>
      <c r="BF74" s="410">
        <f t="shared" si="216"/>
        <v>1.6276249870483346</v>
      </c>
      <c r="BG74" s="410">
        <f t="shared" si="217"/>
        <v>1.6591067727890587</v>
      </c>
      <c r="BH74" s="410">
        <f t="shared" si="218"/>
        <v>1.6900679328850348</v>
      </c>
      <c r="BI74" s="410">
        <f t="shared" si="219"/>
        <v>1.7205310648597958</v>
      </c>
      <c r="BJ74" s="410">
        <f t="shared" si="220"/>
        <v>1.7505177382619568</v>
      </c>
      <c r="BK74" s="410">
        <f t="shared" si="221"/>
        <v>1.7800485330552276</v>
      </c>
      <c r="BL74" s="253"/>
      <c r="BM74" s="521"/>
      <c r="BN74" s="592">
        <v>63000</v>
      </c>
      <c r="BO74" s="382">
        <f t="shared" si="222"/>
        <v>216.81146883724847</v>
      </c>
      <c r="BP74" s="382">
        <f t="shared" si="223"/>
        <v>217.29419705039231</v>
      </c>
      <c r="BQ74" s="382">
        <f t="shared" si="224"/>
        <v>218.09319989549624</v>
      </c>
      <c r="BR74" s="382">
        <f t="shared" si="225"/>
        <v>219.20040984526884</v>
      </c>
      <c r="BS74" s="382">
        <f t="shared" si="226"/>
        <v>220.60500620688165</v>
      </c>
      <c r="BT74" s="382">
        <f t="shared" si="227"/>
        <v>222.29383764335475</v>
      </c>
      <c r="BU74" s="382">
        <f t="shared" si="228"/>
        <v>224.25190097913517</v>
      </c>
      <c r="BV74" s="382">
        <f t="shared" si="229"/>
        <v>226.46284128041503</v>
      </c>
      <c r="BW74" s="382">
        <f t="shared" si="230"/>
        <v>228.90944151725728</v>
      </c>
      <c r="BX74" s="382">
        <f t="shared" si="231"/>
        <v>231.57407624222952</v>
      </c>
      <c r="BY74" s="382">
        <f t="shared" si="232"/>
        <v>234.43911125366046</v>
      </c>
      <c r="BZ74" s="382">
        <f t="shared" si="233"/>
        <v>237.48723885758614</v>
      </c>
      <c r="CA74" s="382">
        <f t="shared" si="234"/>
        <v>240.70174513453131</v>
      </c>
      <c r="CB74" s="382">
        <f t="shared" si="235"/>
        <v>244.06671099385031</v>
      </c>
      <c r="CC74" s="382">
        <f t="shared" si="236"/>
        <v>247.56715256970213</v>
      </c>
      <c r="CD74" s="382">
        <f t="shared" si="237"/>
        <v>251.18910876597548</v>
      </c>
      <c r="CE74" s="382">
        <f t="shared" si="238"/>
        <v>254.91968474428387</v>
      </c>
      <c r="CF74" s="382">
        <f t="shared" si="239"/>
        <v>258.74706018725834</v>
      </c>
      <c r="CG74" s="382">
        <f t="shared" si="240"/>
        <v>262.66047057212506</v>
      </c>
      <c r="CH74" s="382">
        <f t="shared" si="241"/>
        <v>266.65016872537905</v>
      </c>
      <c r="CI74" s="382">
        <f t="shared" si="242"/>
        <v>270.70737280487663</v>
      </c>
      <c r="CJ74" s="382">
        <f t="shared" si="243"/>
        <v>274.82420571559925</v>
      </c>
      <c r="CK74" s="382">
        <f t="shared" si="244"/>
        <v>278.99362990063196</v>
      </c>
      <c r="CL74" s="382">
        <f t="shared" si="245"/>
        <v>283.20938050904579</v>
      </c>
      <c r="CM74" s="382">
        <f t="shared" si="246"/>
        <v>287.46589914703435</v>
      </c>
      <c r="CN74" s="382">
        <f t="shared" si="247"/>
        <v>291.75826976824152</v>
      </c>
      <c r="CO74" s="382">
        <f t="shared" si="248"/>
        <v>296.08215774266614</v>
      </c>
      <c r="CP74" s="382">
        <f t="shared" si="249"/>
        <v>300.43375274417247</v>
      </c>
      <c r="CQ74" s="382">
        <f t="shared" si="250"/>
        <v>304.80971579580586</v>
      </c>
      <c r="CR74" s="382">
        <f t="shared" si="251"/>
        <v>309.20713059172169</v>
      </c>
      <c r="CS74" s="382">
        <f t="shared" si="252"/>
        <v>313.62345905799845</v>
      </c>
      <c r="CT74" s="382">
        <f t="shared" si="253"/>
        <v>318.05650100776978</v>
      </c>
      <c r="CU74" s="382">
        <f t="shared" si="254"/>
        <v>322.50435767705528</v>
      </c>
      <c r="CV74" s="382">
        <f t="shared" si="255"/>
        <v>326.96539888678274</v>
      </c>
      <c r="CW74" s="382">
        <f t="shared" si="256"/>
        <v>331.43823355619122</v>
      </c>
      <c r="CX74" s="382">
        <f t="shared" si="257"/>
        <v>335.92168328707771</v>
      </c>
      <c r="CY74" s="382">
        <f t="shared" si="258"/>
        <v>340.41475874275631</v>
      </c>
      <c r="CZ74" s="382">
        <f t="shared" si="259"/>
        <v>344.91663855664399</v>
      </c>
      <c r="DA74" s="382">
        <f t="shared" si="260"/>
        <v>349.42665052061938</v>
      </c>
      <c r="DB74" s="382">
        <f t="shared" si="261"/>
        <v>353.94425482084978</v>
      </c>
      <c r="DC74" s="521"/>
      <c r="DE74" s="2"/>
      <c r="DF74" s="592">
        <v>63000</v>
      </c>
      <c r="DG74" s="382">
        <f t="shared" si="262"/>
        <v>35.013781698630545</v>
      </c>
      <c r="DH74" s="382">
        <f t="shared" si="263"/>
        <v>69.936150068477133</v>
      </c>
      <c r="DI74" s="382">
        <f t="shared" si="264"/>
        <v>104.6779412208502</v>
      </c>
      <c r="DJ74" s="382">
        <f t="shared" si="265"/>
        <v>139.15434349560871</v>
      </c>
      <c r="DK74" s="382">
        <f t="shared" si="266"/>
        <v>173.28672508700612</v>
      </c>
      <c r="DL74" s="382">
        <f t="shared" si="267"/>
        <v>207.00409068593706</v>
      </c>
      <c r="DM74" s="382">
        <f t="shared" si="268"/>
        <v>240.24411239322657</v>
      </c>
      <c r="DN74" s="382">
        <f t="shared" si="269"/>
        <v>272.95372256122505</v>
      </c>
      <c r="DO74" s="382">
        <f t="shared" si="270"/>
        <v>305.08929367265921</v>
      </c>
      <c r="DP74" s="382">
        <f t="shared" si="271"/>
        <v>336.61645859063248</v>
      </c>
      <c r="DQ74" s="382">
        <f t="shared" si="272"/>
        <v>367.50964168101154</v>
      </c>
      <c r="DR74" s="382">
        <f t="shared" si="273"/>
        <v>397.75137780348877</v>
      </c>
      <c r="DS74" s="382">
        <f t="shared" si="274"/>
        <v>427.33149390821893</v>
      </c>
      <c r="DT74" s="382">
        <f t="shared" si="275"/>
        <v>456.24621961283071</v>
      </c>
      <c r="DU74" s="382">
        <f t="shared" si="276"/>
        <v>484.49728136124457</v>
      </c>
      <c r="DV74" s="382">
        <f t="shared" si="277"/>
        <v>512.09102185888196</v>
      </c>
      <c r="DW74" s="382">
        <f t="shared" si="278"/>
        <v>539.03757409365949</v>
      </c>
      <c r="DX74" s="382">
        <f t="shared" si="279"/>
        <v>565.3501084046643</v>
      </c>
      <c r="DY74" s="382">
        <f t="shared" si="280"/>
        <v>591.04416222629163</v>
      </c>
      <c r="DZ74" s="382">
        <f t="shared" si="281"/>
        <v>616.1370553976119</v>
      </c>
      <c r="EA74" s="382">
        <f t="shared" si="282"/>
        <v>640.64738911836139</v>
      </c>
      <c r="EB74" s="382">
        <f t="shared" si="283"/>
        <v>664.59462346088969</v>
      </c>
      <c r="EC74" s="382">
        <f t="shared" si="284"/>
        <v>687.9987264747773</v>
      </c>
      <c r="ED74" s="382">
        <f t="shared" si="285"/>
        <v>710.87988702432824</v>
      </c>
      <c r="EE74" s="382">
        <f t="shared" si="286"/>
        <v>733.25828329535045</v>
      </c>
      <c r="EF74" s="382">
        <f t="shared" si="287"/>
        <v>755.15389916616766</v>
      </c>
      <c r="EG74" s="382">
        <f t="shared" si="288"/>
        <v>776.58638118051431</v>
      </c>
      <c r="EH74" s="382">
        <f t="shared" si="289"/>
        <v>797.5749295560737</v>
      </c>
      <c r="EI74" s="382">
        <f t="shared" si="290"/>
        <v>818.13821741967638</v>
      </c>
      <c r="EJ74" s="382">
        <f t="shared" si="291"/>
        <v>838.29433321774525</v>
      </c>
      <c r="EK74" s="382">
        <f t="shared" si="292"/>
        <v>858.06074196970292</v>
      </c>
      <c r="EL74" s="382">
        <f t="shared" si="293"/>
        <v>877.45426169146447</v>
      </c>
      <c r="EM74" s="382">
        <f t="shared" si="294"/>
        <v>896.49105190538069</v>
      </c>
      <c r="EN74" s="382">
        <f t="shared" si="295"/>
        <v>915.18661166957475</v>
      </c>
      <c r="EO74" s="382">
        <f t="shared" si="296"/>
        <v>933.55578500591582</v>
      </c>
      <c r="EP74" s="382">
        <f t="shared" si="297"/>
        <v>951.61277198660105</v>
      </c>
      <c r="EQ74" s="382">
        <f t="shared" si="298"/>
        <v>969.37114406130695</v>
      </c>
      <c r="ER74" s="382">
        <f t="shared" si="299"/>
        <v>986.84386247662849</v>
      </c>
      <c r="ES74" s="382">
        <f t="shared" si="300"/>
        <v>1004.043298864268</v>
      </c>
      <c r="ET74" s="382">
        <f t="shared" si="301"/>
        <v>1020.9812572603698</v>
      </c>
      <c r="EU74" s="521"/>
      <c r="EV74" s="522"/>
      <c r="EW74" s="537">
        <f t="shared" si="302"/>
        <v>630.00000000000011</v>
      </c>
      <c r="EX74" s="601">
        <v>63000</v>
      </c>
      <c r="EY74" s="382">
        <f t="shared" si="303"/>
        <v>331.66146883724861</v>
      </c>
      <c r="EZ74" s="382">
        <f t="shared" si="304"/>
        <v>342.14419705039245</v>
      </c>
      <c r="FA74" s="382">
        <f t="shared" si="305"/>
        <v>352.94319989549638</v>
      </c>
      <c r="FB74" s="382">
        <f t="shared" si="306"/>
        <v>364.05040984526897</v>
      </c>
      <c r="FC74" s="382">
        <f t="shared" si="307"/>
        <v>375.45500620688176</v>
      </c>
      <c r="FD74" s="382">
        <f t="shared" si="308"/>
        <v>387.14383764335491</v>
      </c>
      <c r="FE74" s="382">
        <f t="shared" si="309"/>
        <v>399.10190097913528</v>
      </c>
      <c r="FF74" s="382">
        <f t="shared" si="310"/>
        <v>411.31284128041517</v>
      </c>
      <c r="FG74" s="382">
        <f t="shared" si="311"/>
        <v>423.75944151725741</v>
      </c>
      <c r="FH74" s="382">
        <f t="shared" si="312"/>
        <v>436.42407624222966</v>
      </c>
      <c r="FI74" s="382">
        <f t="shared" si="313"/>
        <v>449.28911125366062</v>
      </c>
      <c r="FJ74" s="382">
        <f t="shared" si="314"/>
        <v>462.33723885758627</v>
      </c>
      <c r="FK74" s="382">
        <f t="shared" si="315"/>
        <v>475.55174513453142</v>
      </c>
      <c r="FL74" s="382">
        <f t="shared" si="316"/>
        <v>488.91671099385042</v>
      </c>
      <c r="FM74" s="382">
        <f t="shared" si="317"/>
        <v>502.41715256970224</v>
      </c>
      <c r="FN74" s="382">
        <f t="shared" si="318"/>
        <v>516.03910876597558</v>
      </c>
      <c r="FO74" s="382">
        <f t="shared" si="319"/>
        <v>529.76968474428395</v>
      </c>
      <c r="FP74" s="382">
        <f t="shared" si="320"/>
        <v>543.59706018725842</v>
      </c>
      <c r="FQ74" s="382">
        <f t="shared" si="321"/>
        <v>557.5104705721252</v>
      </c>
      <c r="FR74" s="382">
        <f t="shared" si="322"/>
        <v>571.50016872537913</v>
      </c>
      <c r="FS74" s="382">
        <f t="shared" si="323"/>
        <v>585.55737280487676</v>
      </c>
      <c r="FT74" s="382">
        <f t="shared" si="324"/>
        <v>599.67420571559933</v>
      </c>
      <c r="FU74" s="382">
        <f t="shared" si="325"/>
        <v>613.8436299006321</v>
      </c>
      <c r="FV74" s="382">
        <f t="shared" si="326"/>
        <v>628.05938050904592</v>
      </c>
      <c r="FW74" s="382">
        <f t="shared" si="327"/>
        <v>642.31589914703454</v>
      </c>
      <c r="FX74" s="382">
        <f t="shared" si="328"/>
        <v>656.6082697682416</v>
      </c>
      <c r="FY74" s="382">
        <f t="shared" si="329"/>
        <v>670.93215774266628</v>
      </c>
      <c r="FZ74" s="382">
        <f t="shared" si="330"/>
        <v>685.2837527441726</v>
      </c>
      <c r="GA74" s="382">
        <f t="shared" si="331"/>
        <v>699.65971579580605</v>
      </c>
      <c r="GB74" s="382">
        <f t="shared" si="332"/>
        <v>714.05713059172183</v>
      </c>
      <c r="GC74" s="382">
        <f t="shared" si="333"/>
        <v>728.47345905799853</v>
      </c>
      <c r="GD74" s="382">
        <f t="shared" si="334"/>
        <v>742.90650100776998</v>
      </c>
      <c r="GE74" s="382">
        <f t="shared" si="335"/>
        <v>757.35435767705542</v>
      </c>
      <c r="GF74" s="382">
        <f t="shared" si="336"/>
        <v>771.81539888678287</v>
      </c>
      <c r="GG74" s="382">
        <f t="shared" si="337"/>
        <v>786.28823355619136</v>
      </c>
      <c r="GH74" s="382">
        <f t="shared" si="338"/>
        <v>800.77168328707785</v>
      </c>
      <c r="GI74" s="382">
        <f t="shared" si="339"/>
        <v>815.26475874275638</v>
      </c>
      <c r="GJ74" s="382">
        <f t="shared" si="340"/>
        <v>829.76663855664412</v>
      </c>
      <c r="GK74" s="382">
        <f t="shared" si="341"/>
        <v>844.27665052061957</v>
      </c>
      <c r="GL74" s="382">
        <f t="shared" si="342"/>
        <v>858.79425482084991</v>
      </c>
      <c r="GM74" s="511"/>
      <c r="GN74" s="2"/>
      <c r="GO74" s="592">
        <v>63000</v>
      </c>
      <c r="GP74" s="477">
        <f t="shared" si="343"/>
        <v>8.4723121224640661</v>
      </c>
      <c r="GQ74" s="477">
        <f t="shared" si="344"/>
        <v>3.8922366575138341</v>
      </c>
      <c r="GR74" s="477">
        <f t="shared" si="345"/>
        <v>2.3717055931665159</v>
      </c>
      <c r="GS74" s="477">
        <f t="shared" si="346"/>
        <v>1.6161627492192314</v>
      </c>
      <c r="GT74" s="477">
        <f t="shared" si="347"/>
        <v>1.1666691780248504</v>
      </c>
      <c r="GU74" s="477">
        <f t="shared" si="348"/>
        <v>0.87022312631841992</v>
      </c>
      <c r="GV74" s="477">
        <f t="shared" si="349"/>
        <v>0.66123488731284108</v>
      </c>
      <c r="GW74" s="477">
        <f t="shared" si="350"/>
        <v>0.50689588484419879</v>
      </c>
      <c r="GX74" s="477">
        <f t="shared" si="351"/>
        <v>0.38896857512123478</v>
      </c>
      <c r="GY74" s="477">
        <f t="shared" si="352"/>
        <v>0.29650248852797678</v>
      </c>
      <c r="GZ74" s="477">
        <f t="shared" si="353"/>
        <v>0.22252333081272313</v>
      </c>
      <c r="HA74" s="477">
        <f t="shared" si="354"/>
        <v>0.16237746657412336</v>
      </c>
      <c r="HB74" s="477">
        <f t="shared" si="355"/>
        <v>0.11284038717883287</v>
      </c>
      <c r="HC74" s="477">
        <f t="shared" si="356"/>
        <v>7.1607149772646428E-2</v>
      </c>
      <c r="HD74" s="477">
        <f t="shared" si="357"/>
        <v>3.6986525823447254E-2</v>
      </c>
      <c r="HE74" s="477">
        <f t="shared" si="358"/>
        <v>7.7097366260438132E-3</v>
      </c>
      <c r="HF74" s="477">
        <f t="shared" si="359"/>
        <v>1.7193401341193355E-2</v>
      </c>
      <c r="HG74" s="477">
        <f t="shared" si="360"/>
        <v>3.8477127525083192E-2</v>
      </c>
      <c r="HH74" s="477">
        <f t="shared" si="361"/>
        <v>5.6736355415227785E-2</v>
      </c>
      <c r="HI74" s="477">
        <f t="shared" si="362"/>
        <v>7.2446359590281811E-2</v>
      </c>
      <c r="HJ74" s="477">
        <f t="shared" si="363"/>
        <v>8.5991166512514414E-2</v>
      </c>
      <c r="HK74" s="477">
        <f t="shared" si="364"/>
        <v>9.7684235552818646E-2</v>
      </c>
      <c r="HL74" s="477">
        <f t="shared" si="365"/>
        <v>0.10778377011554512</v>
      </c>
      <c r="HM74" s="477">
        <f t="shared" si="366"/>
        <v>0.11650421966777065</v>
      </c>
      <c r="HN74" s="477">
        <f t="shared" si="367"/>
        <v>0.12402503486167242</v>
      </c>
      <c r="HO74" s="477">
        <f t="shared" si="368"/>
        <v>0.13049741186099817</v>
      </c>
      <c r="HP74" s="477">
        <f t="shared" si="369"/>
        <v>0.13604954451717219</v>
      </c>
      <c r="HQ74" s="477">
        <f t="shared" si="370"/>
        <v>0.1407907553894677</v>
      </c>
      <c r="HR74" s="477">
        <f t="shared" si="371"/>
        <v>0.14481477469362</v>
      </c>
      <c r="HS74" s="477">
        <f t="shared" si="372"/>
        <v>0.14820236485333971</v>
      </c>
      <c r="HT74" s="477">
        <f t="shared" si="373"/>
        <v>0.15102343758815148</v>
      </c>
      <c r="HU74" s="477">
        <f t="shared" si="374"/>
        <v>0.1533387739485445</v>
      </c>
      <c r="HV74" s="477">
        <f t="shared" si="375"/>
        <v>0.15520143110475834</v>
      </c>
      <c r="HW74" s="477">
        <f t="shared" si="376"/>
        <v>0.15665790009890967</v>
      </c>
      <c r="HX74" s="477">
        <f t="shared" si="377"/>
        <v>0.15774906418558721</v>
      </c>
      <c r="HY74" s="477">
        <f t="shared" si="378"/>
        <v>0.15851099642623026</v>
      </c>
      <c r="HZ74" s="477">
        <f t="shared" si="379"/>
        <v>0.15897562689240136</v>
      </c>
      <c r="IA74" s="477">
        <f t="shared" si="380"/>
        <v>0.15917130347831943</v>
      </c>
      <c r="IB74" s="477">
        <f t="shared" si="381"/>
        <v>0.15912326542527577</v>
      </c>
      <c r="IC74" s="477">
        <f t="shared" si="382"/>
        <v>0.15885404485751409</v>
      </c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  <c r="IX74" s="90"/>
      <c r="IY74" s="90"/>
      <c r="IZ74" s="90"/>
      <c r="JA74" s="90"/>
      <c r="JB74" s="90"/>
      <c r="JC74" s="90"/>
      <c r="JD74" s="90"/>
      <c r="JE74" s="90"/>
      <c r="JF74" s="90"/>
      <c r="JG74" s="90"/>
      <c r="JH74" s="90"/>
      <c r="JI74" s="90"/>
      <c r="JJ74" s="90"/>
      <c r="JK74" s="90"/>
      <c r="JL74" s="90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  <c r="KD74" s="90"/>
      <c r="KE74" s="90"/>
      <c r="KF74" s="90"/>
      <c r="KG74" s="90"/>
      <c r="KH74" s="90"/>
      <c r="KI74" s="90"/>
      <c r="KJ74" s="90"/>
      <c r="KK74" s="90"/>
      <c r="KL74" s="90"/>
      <c r="KM74" s="90"/>
      <c r="KN74" s="90"/>
      <c r="KO74" s="90"/>
      <c r="KP74" s="90"/>
      <c r="KQ74" s="90"/>
      <c r="KR74" s="90"/>
      <c r="KS74" s="90"/>
      <c r="KT74" s="90"/>
      <c r="KU74" s="90"/>
      <c r="KV74" s="90"/>
      <c r="KW74" s="90"/>
      <c r="KX74" s="90"/>
      <c r="KY74" s="90"/>
    </row>
    <row r="75" spans="1:311">
      <c r="I75" s="384"/>
      <c r="J75" s="252"/>
      <c r="K75" s="499">
        <v>63000</v>
      </c>
      <c r="L75" s="382">
        <f t="shared" si="170"/>
        <v>19.202399999999997</v>
      </c>
      <c r="M75" s="502">
        <v>630</v>
      </c>
      <c r="N75" s="493">
        <f t="shared" si="383"/>
        <v>62.086508360328757</v>
      </c>
      <c r="O75" s="263">
        <f t="shared" si="384"/>
        <v>9.9833535880923571E-2</v>
      </c>
      <c r="P75" s="383">
        <f t="shared" si="387"/>
        <v>-56.500002288000502</v>
      </c>
      <c r="Q75" s="383">
        <f t="shared" si="385"/>
        <v>216.64999771199948</v>
      </c>
      <c r="R75" s="382">
        <f t="shared" ref="R75:R77" si="388">SQRT(RLuft_N*1.4*Q75)*m_s_→_kt</f>
        <v>573.56933718429855</v>
      </c>
      <c r="S75" s="263">
        <f t="shared" si="386"/>
        <v>6.1274619649966701E-2</v>
      </c>
      <c r="T75" s="492">
        <f>O75/Konstanten!$C$22</f>
        <v>8.1496763984427401E-2</v>
      </c>
      <c r="U75" s="492">
        <f t="shared" si="179"/>
        <v>0.75186533996876448</v>
      </c>
      <c r="V75" s="492"/>
      <c r="W75" s="592">
        <v>64000</v>
      </c>
      <c r="X75" s="410">
        <f t="shared" si="182"/>
        <v>6.2528784664874437E-2</v>
      </c>
      <c r="Y75" s="410">
        <f t="shared" si="183"/>
        <v>0.12488580665579012</v>
      </c>
      <c r="Z75" s="410">
        <f t="shared" si="184"/>
        <v>0.18690373590569739</v>
      </c>
      <c r="AA75" s="410">
        <f t="shared" si="185"/>
        <v>0.24842380453299073</v>
      </c>
      <c r="AB75" s="410">
        <f t="shared" si="186"/>
        <v>0.30929936963547922</v>
      </c>
      <c r="AC75" s="410">
        <f t="shared" si="187"/>
        <v>0.36939871594974572</v>
      </c>
      <c r="AD75" s="410">
        <f t="shared" si="188"/>
        <v>0.4286069927101292</v>
      </c>
      <c r="AE75" s="410">
        <f t="shared" si="189"/>
        <v>0.48682726834857709</v>
      </c>
      <c r="AF75" s="410">
        <f t="shared" si="190"/>
        <v>0.54398076400950712</v>
      </c>
      <c r="AG75" s="410">
        <f t="shared" si="191"/>
        <v>0.6000063833512046</v>
      </c>
      <c r="AH75" s="410">
        <f t="shared" si="192"/>
        <v>0.65485968846985754</v>
      </c>
      <c r="AI75" s="410">
        <f t="shared" si="193"/>
        <v>0.70851148155855626</v>
      </c>
      <c r="AJ75" s="410">
        <f t="shared" si="194"/>
        <v>0.76094614380605285</v>
      </c>
      <c r="AK75" s="410">
        <f t="shared" si="195"/>
        <v>0.81215986306948718</v>
      </c>
      <c r="AL75" s="410">
        <f t="shared" si="196"/>
        <v>0.8621588558482749</v>
      </c>
      <c r="AM75" s="410">
        <f t="shared" si="197"/>
        <v>0.91095766176157922</v>
      </c>
      <c r="AN75" s="410">
        <f t="shared" si="198"/>
        <v>0.958577563345131</v>
      </c>
      <c r="AO75" s="410">
        <f t="shared" si="199"/>
        <v>1.0050451623855354</v>
      </c>
      <c r="AP75" s="410">
        <f t="shared" si="200"/>
        <v>1.0503911269255022</v>
      </c>
      <c r="AQ75" s="410">
        <f t="shared" si="201"/>
        <v>1.0946491104504117</v>
      </c>
      <c r="AR75" s="410">
        <f t="shared" si="202"/>
        <v>1.1378548360979346</v>
      </c>
      <c r="AS75" s="410">
        <f t="shared" si="203"/>
        <v>1.1800453333081549</v>
      </c>
      <c r="AT75" s="410">
        <f t="shared" si="204"/>
        <v>1.221258311403929</v>
      </c>
      <c r="AU75" s="410">
        <f t="shared" si="205"/>
        <v>1.261531653477568</v>
      </c>
      <c r="AV75" s="410">
        <f t="shared" si="206"/>
        <v>1.300903014085504</v>
      </c>
      <c r="AW75" s="410">
        <f t="shared" si="207"/>
        <v>1.3394095051656383</v>
      </c>
      <c r="AX75" s="410">
        <f t="shared" si="208"/>
        <v>1.3770874559543109</v>
      </c>
      <c r="AY75" s="410">
        <f t="shared" si="209"/>
        <v>1.4139722342513841</v>
      </c>
      <c r="AZ75" s="410">
        <f t="shared" si="210"/>
        <v>1.450098117999667</v>
      </c>
      <c r="BA75" s="410">
        <f t="shared" si="211"/>
        <v>1.4854982077064576</v>
      </c>
      <c r="BB75" s="410">
        <f t="shared" si="212"/>
        <v>1.5202043716791087</v>
      </c>
      <c r="BC75" s="410">
        <f t="shared" si="213"/>
        <v>1.55424721734383</v>
      </c>
      <c r="BD75" s="410">
        <f t="shared" si="214"/>
        <v>1.5876560830565478</v>
      </c>
      <c r="BE75" s="410">
        <f t="shared" si="215"/>
        <v>1.6204590457991968</v>
      </c>
      <c r="BF75" s="410">
        <f t="shared" si="216"/>
        <v>1.652682940994366</v>
      </c>
      <c r="BG75" s="410">
        <f t="shared" si="217"/>
        <v>1.6843533913790767</v>
      </c>
      <c r="BH75" s="410">
        <f t="shared" si="218"/>
        <v>1.7154948424705361</v>
      </c>
      <c r="BI75" s="410">
        <f t="shared" si="219"/>
        <v>1.7461306026477499</v>
      </c>
      <c r="BJ75" s="410">
        <f t="shared" si="220"/>
        <v>1.7762828862779378</v>
      </c>
      <c r="BK75" s="410">
        <f t="shared" si="221"/>
        <v>1.8059728586486588</v>
      </c>
      <c r="BL75" s="253"/>
      <c r="BM75" s="521"/>
      <c r="BN75" s="592">
        <v>64000</v>
      </c>
      <c r="BO75" s="382">
        <f t="shared" si="222"/>
        <v>216.81941146355283</v>
      </c>
      <c r="BP75" s="382">
        <f t="shared" si="223"/>
        <v>217.32579252048978</v>
      </c>
      <c r="BQ75" s="382">
        <f t="shared" si="224"/>
        <v>218.16364486746443</v>
      </c>
      <c r="BR75" s="382">
        <f t="shared" si="225"/>
        <v>219.32408205767808</v>
      </c>
      <c r="BS75" s="382">
        <f t="shared" si="226"/>
        <v>220.79520978368834</v>
      </c>
      <c r="BT75" s="382">
        <f t="shared" si="227"/>
        <v>222.56261062315022</v>
      </c>
      <c r="BU75" s="382">
        <f t="shared" si="228"/>
        <v>224.60988996342343</v>
      </c>
      <c r="BV75" s="382">
        <f t="shared" si="229"/>
        <v>226.91924179991915</v>
      </c>
      <c r="BW75" s="382">
        <f t="shared" si="230"/>
        <v>229.47199762955256</v>
      </c>
      <c r="BX75" s="382">
        <f t="shared" si="231"/>
        <v>232.24912945775475</v>
      </c>
      <c r="BY75" s="382">
        <f t="shared" si="232"/>
        <v>235.2316872136461</v>
      </c>
      <c r="BZ75" s="382">
        <f t="shared" si="233"/>
        <v>238.4011600322375</v>
      </c>
      <c r="CA75" s="382">
        <f t="shared" si="234"/>
        <v>241.73975878042833</v>
      </c>
      <c r="CB75" s="382">
        <f t="shared" si="235"/>
        <v>245.23062326919958</v>
      </c>
      <c r="CC75" s="382">
        <f t="shared" si="236"/>
        <v>248.85796166331102</v>
      </c>
      <c r="CD75" s="382">
        <f t="shared" si="237"/>
        <v>252.60713185201647</v>
      </c>
      <c r="CE75" s="382">
        <f t="shared" si="238"/>
        <v>256.46467533615072</v>
      </c>
      <c r="CF75" s="382">
        <f t="shared" si="239"/>
        <v>260.41831392934017</v>
      </c>
      <c r="CG75" s="382">
        <f t="shared" si="240"/>
        <v>264.45691864808686</v>
      </c>
      <c r="CH75" s="382">
        <f t="shared" si="241"/>
        <v>268.57045889185508</v>
      </c>
      <c r="CI75" s="382">
        <f t="shared" si="242"/>
        <v>272.74993862214143</v>
      </c>
      <c r="CJ75" s="382">
        <f t="shared" si="243"/>
        <v>276.98732489352795</v>
      </c>
      <c r="CK75" s="382">
        <f t="shared" si="244"/>
        <v>281.2754728607955</v>
      </c>
      <c r="CL75" s="382">
        <f t="shared" si="245"/>
        <v>285.60805032815716</v>
      </c>
      <c r="CM75" s="382">
        <f t="shared" si="246"/>
        <v>289.97946403119948</v>
      </c>
      <c r="CN75" s="382">
        <f t="shared" si="247"/>
        <v>294.38478914119759</v>
      </c>
      <c r="CO75" s="382">
        <f t="shared" si="248"/>
        <v>298.81970293637363</v>
      </c>
      <c r="CP75" s="382">
        <f t="shared" si="249"/>
        <v>303.28042317231433</v>
      </c>
      <c r="CQ75" s="382">
        <f t="shared" si="250"/>
        <v>307.76365138039324</v>
      </c>
      <c r="CR75" s="382">
        <f t="shared" si="251"/>
        <v>312.26652110675496</v>
      </c>
      <c r="CS75" s="382">
        <f t="shared" si="252"/>
        <v>316.78655095583548</v>
      </c>
      <c r="CT75" s="382">
        <f t="shared" si="253"/>
        <v>321.32160220545165</v>
      </c>
      <c r="CU75" s="382">
        <f t="shared" si="254"/>
        <v>325.86984070196866</v>
      </c>
      <c r="CV75" s="382">
        <f t="shared" si="255"/>
        <v>330.42970271353528</v>
      </c>
      <c r="CW75" s="382">
        <f t="shared" si="256"/>
        <v>334.99986440878104</v>
      </c>
      <c r="CX75" s="382">
        <f t="shared" si="257"/>
        <v>339.5792146314518</v>
      </c>
      <c r="CY75" s="382">
        <f t="shared" si="258"/>
        <v>344.16683065366647</v>
      </c>
      <c r="CZ75" s="382">
        <f t="shared" si="259"/>
        <v>348.76195660831428</v>
      </c>
      <c r="DA75" s="382">
        <f t="shared" si="260"/>
        <v>353.363984322183</v>
      </c>
      <c r="DB75" s="382">
        <f t="shared" si="261"/>
        <v>357.97243629390852</v>
      </c>
      <c r="DC75" s="521"/>
      <c r="DE75" s="2"/>
      <c r="DF75" s="592">
        <v>64000</v>
      </c>
      <c r="DG75" s="382">
        <f t="shared" si="262"/>
        <v>35.86459357517176</v>
      </c>
      <c r="DH75" s="382">
        <f t="shared" si="263"/>
        <v>71.630669347287991</v>
      </c>
      <c r="DI75" s="382">
        <f t="shared" si="264"/>
        <v>107.20225192070004</v>
      </c>
      <c r="DJ75" s="382">
        <f t="shared" si="265"/>
        <v>142.48827690678922</v>
      </c>
      <c r="DK75" s="382">
        <f t="shared" si="266"/>
        <v>177.40463443334318</v>
      </c>
      <c r="DL75" s="382">
        <f t="shared" si="267"/>
        <v>211.87577666402663</v>
      </c>
      <c r="DM75" s="382">
        <f t="shared" si="268"/>
        <v>245.8358287213043</v>
      </c>
      <c r="DN75" s="382">
        <f t="shared" si="269"/>
        <v>279.22919362993599</v>
      </c>
      <c r="DO75" s="382">
        <f t="shared" si="270"/>
        <v>312.01068625394134</v>
      </c>
      <c r="DP75" s="382">
        <f t="shared" si="271"/>
        <v>344.14526360509859</v>
      </c>
      <c r="DQ75" s="382">
        <f t="shared" si="272"/>
        <v>375.60743746437242</v>
      </c>
      <c r="DR75" s="382">
        <f t="shared" si="273"/>
        <v>406.38046086500646</v>
      </c>
      <c r="DS75" s="382">
        <f t="shared" si="274"/>
        <v>436.45537533578567</v>
      </c>
      <c r="DT75" s="382">
        <f t="shared" si="275"/>
        <v>465.82999434845641</v>
      </c>
      <c r="DU75" s="382">
        <f t="shared" si="276"/>
        <v>494.50788349646825</v>
      </c>
      <c r="DV75" s="382">
        <f t="shared" si="277"/>
        <v>522.49738225954741</v>
      </c>
      <c r="DW75" s="382">
        <f t="shared" si="278"/>
        <v>549.81069764760673</v>
      </c>
      <c r="DX75" s="382">
        <f t="shared" si="279"/>
        <v>576.4630876297573</v>
      </c>
      <c r="DY75" s="382">
        <f t="shared" si="280"/>
        <v>602.47214245492864</v>
      </c>
      <c r="DZ75" s="382">
        <f t="shared" si="281"/>
        <v>627.85716473042464</v>
      </c>
      <c r="EA75" s="382">
        <f t="shared" si="282"/>
        <v>652.63864415264095</v>
      </c>
      <c r="EB75" s="382">
        <f t="shared" si="283"/>
        <v>676.83781967298307</v>
      </c>
      <c r="EC75" s="382">
        <f t="shared" si="284"/>
        <v>700.47632020276728</v>
      </c>
      <c r="ED75" s="382">
        <f t="shared" si="285"/>
        <v>723.57587432214086</v>
      </c>
      <c r="EE75" s="382">
        <f t="shared" si="286"/>
        <v>746.15807953007868</v>
      </c>
      <c r="EF75" s="382">
        <f t="shared" si="287"/>
        <v>768.24422209620445</v>
      </c>
      <c r="EG75" s="382">
        <f t="shared" si="288"/>
        <v>789.85513935652602</v>
      </c>
      <c r="EH75" s="382">
        <f t="shared" si="289"/>
        <v>811.01111719656808</v>
      </c>
      <c r="EI75" s="382">
        <f t="shared" si="290"/>
        <v>831.73181639326776</v>
      </c>
      <c r="EJ75" s="382">
        <f t="shared" si="291"/>
        <v>852.03622238265632</v>
      </c>
      <c r="EK75" s="382">
        <f t="shared" si="292"/>
        <v>871.94261384865945</v>
      </c>
      <c r="EL75" s="382">
        <f t="shared" si="293"/>
        <v>891.46854627244102</v>
      </c>
      <c r="EM75" s="382">
        <f t="shared" si="294"/>
        <v>910.63084723536383</v>
      </c>
      <c r="EN75" s="382">
        <f t="shared" si="295"/>
        <v>929.4456208333462</v>
      </c>
      <c r="EO75" s="382">
        <f t="shared" si="296"/>
        <v>947.92825904193569</v>
      </c>
      <c r="EP75" s="382">
        <f t="shared" si="297"/>
        <v>966.09345827742243</v>
      </c>
      <c r="EQ75" s="382">
        <f t="shared" si="298"/>
        <v>983.95523973890806</v>
      </c>
      <c r="ER75" s="382">
        <f t="shared" si="299"/>
        <v>1001.5269723978897</v>
      </c>
      <c r="ES75" s="382">
        <f t="shared" si="300"/>
        <v>1018.8213977342496</v>
      </c>
      <c r="ET75" s="382">
        <f t="shared" si="301"/>
        <v>1035.8506555079441</v>
      </c>
      <c r="EU75" s="521"/>
      <c r="EV75" s="522"/>
      <c r="EW75" s="537">
        <f t="shared" si="302"/>
        <v>640.00000000000011</v>
      </c>
      <c r="EX75" s="601">
        <v>64000</v>
      </c>
      <c r="EY75" s="382">
        <f t="shared" si="303"/>
        <v>337.66941146355293</v>
      </c>
      <c r="EZ75" s="382">
        <f t="shared" si="304"/>
        <v>348.17579252048995</v>
      </c>
      <c r="FA75" s="382">
        <f t="shared" si="305"/>
        <v>359.01364486746456</v>
      </c>
      <c r="FB75" s="382">
        <f t="shared" si="306"/>
        <v>370.17408205767822</v>
      </c>
      <c r="FC75" s="382">
        <f t="shared" si="307"/>
        <v>381.64520978368847</v>
      </c>
      <c r="FD75" s="382">
        <f t="shared" si="308"/>
        <v>393.41261062315039</v>
      </c>
      <c r="FE75" s="382">
        <f t="shared" si="309"/>
        <v>405.45988996342356</v>
      </c>
      <c r="FF75" s="382">
        <f t="shared" si="310"/>
        <v>417.76924179991931</v>
      </c>
      <c r="FG75" s="382">
        <f t="shared" si="311"/>
        <v>430.3219976295527</v>
      </c>
      <c r="FH75" s="382">
        <f t="shared" si="312"/>
        <v>443.09912945775488</v>
      </c>
      <c r="FI75" s="382">
        <f t="shared" si="313"/>
        <v>456.08168721364621</v>
      </c>
      <c r="FJ75" s="382">
        <f t="shared" si="314"/>
        <v>469.25116003223764</v>
      </c>
      <c r="FK75" s="382">
        <f t="shared" si="315"/>
        <v>482.5897587804285</v>
      </c>
      <c r="FL75" s="382">
        <f t="shared" si="316"/>
        <v>496.08062326919969</v>
      </c>
      <c r="FM75" s="382">
        <f t="shared" si="317"/>
        <v>509.70796166331115</v>
      </c>
      <c r="FN75" s="382">
        <f t="shared" si="318"/>
        <v>523.45713185201657</v>
      </c>
      <c r="FO75" s="382">
        <f t="shared" si="319"/>
        <v>537.31467533615091</v>
      </c>
      <c r="FP75" s="382">
        <f t="shared" si="320"/>
        <v>551.26831392934037</v>
      </c>
      <c r="FQ75" s="382">
        <f t="shared" si="321"/>
        <v>565.30691864808705</v>
      </c>
      <c r="FR75" s="382">
        <f t="shared" si="322"/>
        <v>579.42045889185522</v>
      </c>
      <c r="FS75" s="382">
        <f t="shared" si="323"/>
        <v>593.59993862214151</v>
      </c>
      <c r="FT75" s="382">
        <f t="shared" si="324"/>
        <v>607.83732489352815</v>
      </c>
      <c r="FU75" s="382">
        <f t="shared" si="325"/>
        <v>622.12547286079564</v>
      </c>
      <c r="FV75" s="382">
        <f t="shared" si="326"/>
        <v>636.45805032815724</v>
      </c>
      <c r="FW75" s="382">
        <f t="shared" si="327"/>
        <v>650.82946403119968</v>
      </c>
      <c r="FX75" s="382">
        <f t="shared" si="328"/>
        <v>665.23478914119778</v>
      </c>
      <c r="FY75" s="382">
        <f t="shared" si="329"/>
        <v>679.66970293637382</v>
      </c>
      <c r="FZ75" s="382">
        <f t="shared" si="330"/>
        <v>694.13042317231452</v>
      </c>
      <c r="GA75" s="382">
        <f t="shared" si="331"/>
        <v>708.61365138039332</v>
      </c>
      <c r="GB75" s="382">
        <f t="shared" si="332"/>
        <v>723.11652110675504</v>
      </c>
      <c r="GC75" s="382">
        <f t="shared" si="333"/>
        <v>737.63655095583567</v>
      </c>
      <c r="GD75" s="382">
        <f t="shared" si="334"/>
        <v>752.17160220545179</v>
      </c>
      <c r="GE75" s="382">
        <f t="shared" si="335"/>
        <v>766.71984070196879</v>
      </c>
      <c r="GF75" s="382">
        <f t="shared" si="336"/>
        <v>781.27970271353547</v>
      </c>
      <c r="GG75" s="382">
        <f t="shared" si="337"/>
        <v>795.84986440878117</v>
      </c>
      <c r="GH75" s="382">
        <f t="shared" si="338"/>
        <v>810.42921463145194</v>
      </c>
      <c r="GI75" s="382">
        <f t="shared" si="339"/>
        <v>825.0168306536666</v>
      </c>
      <c r="GJ75" s="382">
        <f t="shared" si="340"/>
        <v>839.61195660831436</v>
      </c>
      <c r="GK75" s="382">
        <f t="shared" si="341"/>
        <v>854.21398432218314</v>
      </c>
      <c r="GL75" s="382">
        <f t="shared" si="342"/>
        <v>868.82243629390859</v>
      </c>
      <c r="GM75" s="511"/>
      <c r="GN75" s="2"/>
      <c r="GO75" s="592">
        <v>64000</v>
      </c>
      <c r="GP75" s="477">
        <f t="shared" si="343"/>
        <v>8.4151188624458246</v>
      </c>
      <c r="GQ75" s="477">
        <f t="shared" si="344"/>
        <v>3.8607083487161664</v>
      </c>
      <c r="GR75" s="477">
        <f t="shared" si="345"/>
        <v>2.3489375310234637</v>
      </c>
      <c r="GS75" s="477">
        <f t="shared" si="346"/>
        <v>1.5979265810045058</v>
      </c>
      <c r="GT75" s="477">
        <f t="shared" si="347"/>
        <v>1.1512696723099716</v>
      </c>
      <c r="GU75" s="477">
        <f t="shared" si="348"/>
        <v>0.85680787496056421</v>
      </c>
      <c r="GV75" s="477">
        <f t="shared" si="349"/>
        <v>0.64931162423472299</v>
      </c>
      <c r="GW75" s="477">
        <f t="shared" si="350"/>
        <v>0.49615173244954902</v>
      </c>
      <c r="GX75" s="477">
        <f t="shared" si="351"/>
        <v>0.37918993351182645</v>
      </c>
      <c r="GY75" s="477">
        <f t="shared" si="352"/>
        <v>0.28753516702820103</v>
      </c>
      <c r="GZ75" s="477">
        <f t="shared" si="353"/>
        <v>0.21425094852363519</v>
      </c>
      <c r="HA75" s="477">
        <f t="shared" si="354"/>
        <v>0.15470896172863954</v>
      </c>
      <c r="HB75" s="477">
        <f t="shared" si="355"/>
        <v>0.10570240636662905</v>
      </c>
      <c r="HC75" s="477">
        <f t="shared" si="356"/>
        <v>6.4939203760492073E-2</v>
      </c>
      <c r="HD75" s="477">
        <f t="shared" si="357"/>
        <v>3.0737787352082643E-2</v>
      </c>
      <c r="HE75" s="477">
        <f t="shared" si="358"/>
        <v>1.8368505279753075E-3</v>
      </c>
      <c r="HF75" s="477">
        <f t="shared" si="359"/>
        <v>2.2727863180765105E-2</v>
      </c>
      <c r="HG75" s="477">
        <f t="shared" si="360"/>
        <v>4.3705788351532195E-2</v>
      </c>
      <c r="HH75" s="477">
        <f t="shared" si="361"/>
        <v>6.1687871003300289E-2</v>
      </c>
      <c r="HI75" s="477">
        <f t="shared" si="362"/>
        <v>7.7146058943782375E-2</v>
      </c>
      <c r="HJ75" s="477">
        <f t="shared" si="363"/>
        <v>9.0461553356456323E-2</v>
      </c>
      <c r="HK75" s="477">
        <f t="shared" si="364"/>
        <v>0.10194538894530568</v>
      </c>
      <c r="HL75" s="477">
        <f t="shared" si="365"/>
        <v>0.1118536702558216</v>
      </c>
      <c r="HM75" s="477">
        <f t="shared" si="366"/>
        <v>0.12039901700094298</v>
      </c>
      <c r="HN75" s="477">
        <f t="shared" si="367"/>
        <v>0.12775927529849412</v>
      </c>
      <c r="HO75" s="477">
        <f t="shared" si="368"/>
        <v>0.13408422737490783</v>
      </c>
      <c r="HP75" s="477">
        <f t="shared" si="369"/>
        <v>0.13950081594698155</v>
      </c>
      <c r="HQ75" s="477">
        <f t="shared" si="370"/>
        <v>0.14411725258252497</v>
      </c>
      <c r="HR75" s="477">
        <f t="shared" si="371"/>
        <v>0.14802627792545631</v>
      </c>
      <c r="HS75" s="477">
        <f t="shared" si="372"/>
        <v>0.15130777059616884</v>
      </c>
      <c r="HT75" s="477">
        <f t="shared" si="373"/>
        <v>0.15403085106714934</v>
      </c>
      <c r="HU75" s="477">
        <f t="shared" si="374"/>
        <v>0.15625559045177886</v>
      </c>
      <c r="HV75" s="477">
        <f t="shared" si="375"/>
        <v>0.15803440765300525</v>
      </c>
      <c r="HW75" s="477">
        <f t="shared" si="376"/>
        <v>0.15941321880344578</v>
      </c>
      <c r="HX75" s="477">
        <f t="shared" si="377"/>
        <v>0.16043238840337881</v>
      </c>
      <c r="HY75" s="477">
        <f t="shared" si="378"/>
        <v>0.16112752064745903</v>
      </c>
      <c r="HZ75" s="477">
        <f t="shared" si="379"/>
        <v>0.1615301211541042</v>
      </c>
      <c r="IA75" s="477">
        <f t="shared" si="380"/>
        <v>0.16166815298235349</v>
      </c>
      <c r="IB75" s="477">
        <f t="shared" si="381"/>
        <v>0.1615665059431769</v>
      </c>
      <c r="IC75" s="477">
        <f t="shared" si="382"/>
        <v>0.16124739442495295</v>
      </c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</row>
    <row r="76" spans="1:311">
      <c r="I76" s="384"/>
      <c r="J76" s="252"/>
      <c r="K76" s="499">
        <v>64000</v>
      </c>
      <c r="L76" s="382">
        <f t="shared" si="170"/>
        <v>19.507199999999997</v>
      </c>
      <c r="M76" s="502">
        <v>640</v>
      </c>
      <c r="N76" s="493">
        <f t="shared" si="383"/>
        <v>59.172994851598531</v>
      </c>
      <c r="O76" s="263">
        <f t="shared" si="384"/>
        <v>9.5148679813236756E-2</v>
      </c>
      <c r="P76" s="383">
        <f t="shared" si="387"/>
        <v>-56.500002288000502</v>
      </c>
      <c r="Q76" s="383">
        <f t="shared" si="385"/>
        <v>216.64999771199948</v>
      </c>
      <c r="R76" s="382">
        <f t="shared" si="388"/>
        <v>573.56933718429855</v>
      </c>
      <c r="S76" s="263">
        <f t="shared" si="386"/>
        <v>5.8399205380309432E-2</v>
      </c>
      <c r="T76" s="492">
        <f>O76/Konstanten!$C$22</f>
        <v>7.7672391684274894E-2</v>
      </c>
      <c r="U76" s="492">
        <f t="shared" si="179"/>
        <v>0.75186533996876448</v>
      </c>
      <c r="V76" s="492"/>
      <c r="W76" s="593">
        <v>65000</v>
      </c>
      <c r="X76" s="580">
        <f t="shared" si="182"/>
        <v>6.404812093938328E-2</v>
      </c>
      <c r="Y76" s="580">
        <f t="shared" si="183"/>
        <v>0.12791116108174863</v>
      </c>
      <c r="Z76" s="580">
        <f t="shared" si="184"/>
        <v>0.19140904843289927</v>
      </c>
      <c r="AA76" s="580">
        <f t="shared" si="185"/>
        <v>0.25437136958502787</v>
      </c>
      <c r="AB76" s="580">
        <f t="shared" si="186"/>
        <v>0.31664135020118517</v>
      </c>
      <c r="AC76" s="580">
        <f t="shared" si="187"/>
        <v>0.378078942830955</v>
      </c>
      <c r="AD76" s="580">
        <f t="shared" si="188"/>
        <v>0.43856290592028241</v>
      </c>
      <c r="AE76" s="580">
        <f t="shared" si="189"/>
        <v>0.49799186555607455</v>
      </c>
      <c r="AF76" s="580">
        <f t="shared" si="190"/>
        <v>0.55628444277492572</v>
      </c>
      <c r="AG76" s="580">
        <f t="shared" si="191"/>
        <v>0.61337859372136905</v>
      </c>
      <c r="AH76" s="580">
        <f t="shared" si="192"/>
        <v>0.6692303443435208</v>
      </c>
      <c r="AI76" s="580">
        <f t="shared" si="193"/>
        <v>0.72381210846323729</v>
      </c>
      <c r="AJ76" s="580">
        <f t="shared" si="194"/>
        <v>0.77711076443570426</v>
      </c>
      <c r="AK76" s="580">
        <f t="shared" si="195"/>
        <v>0.82912563896837932</v>
      </c>
      <c r="AL76" s="580">
        <f t="shared" si="196"/>
        <v>0.87986651415898409</v>
      </c>
      <c r="AM76" s="580">
        <f t="shared" si="197"/>
        <v>0.92935174097254503</v>
      </c>
      <c r="AN76" s="580">
        <f t="shared" si="198"/>
        <v>0.97760651281554989</v>
      </c>
      <c r="AO76" s="580">
        <f t="shared" si="199"/>
        <v>1.0246613284451342</v>
      </c>
      <c r="AP76" s="580">
        <f t="shared" si="200"/>
        <v>1.0705506547122816</v>
      </c>
      <c r="AQ76" s="580">
        <f t="shared" si="201"/>
        <v>1.1153117862623365</v>
      </c>
      <c r="AR76" s="580">
        <f t="shared" si="202"/>
        <v>1.1589838905248</v>
      </c>
      <c r="AS76" s="580">
        <f t="shared" si="203"/>
        <v>1.2016072211730806</v>
      </c>
      <c r="AT76" s="580">
        <f t="shared" si="204"/>
        <v>1.243222480794586</v>
      </c>
      <c r="AU76" s="580">
        <f t="shared" si="205"/>
        <v>1.2838703129719553</v>
      </c>
      <c r="AV76" s="580">
        <f t="shared" si="206"/>
        <v>1.323590904679699</v>
      </c>
      <c r="AW76" s="580">
        <f t="shared" si="207"/>
        <v>1.3624236813474857</v>
      </c>
      <c r="AX76" s="580">
        <f t="shared" si="208"/>
        <v>1.4004070787698795</v>
      </c>
      <c r="AY76" s="580">
        <f t="shared" si="209"/>
        <v>1.437578378005173</v>
      </c>
      <c r="AZ76" s="580">
        <f t="shared" si="210"/>
        <v>1.4739735913419199</v>
      </c>
      <c r="BA76" s="580">
        <f t="shared" si="211"/>
        <v>1.5096273892256513</v>
      </c>
      <c r="BB76" s="580">
        <f t="shared" si="212"/>
        <v>1.5445730596781899</v>
      </c>
      <c r="BC76" s="580">
        <f t="shared" si="213"/>
        <v>1.5788424931880942</v>
      </c>
      <c r="BD76" s="580">
        <f t="shared" si="214"/>
        <v>1.6124661873014592</v>
      </c>
      <c r="BE76" s="580">
        <f t="shared" si="215"/>
        <v>1.6454732662079719</v>
      </c>
      <c r="BF76" s="580">
        <f t="shared" si="216"/>
        <v>1.6778915115147306</v>
      </c>
      <c r="BG76" s="580">
        <f t="shared" si="217"/>
        <v>1.7097474011485698</v>
      </c>
      <c r="BH76" s="580">
        <f t="shared" si="218"/>
        <v>1.7410661539468684</v>
      </c>
      <c r="BI76" s="580">
        <f t="shared" si="219"/>
        <v>1.7718717780052335</v>
      </c>
      <c r="BJ76" s="580">
        <f t="shared" si="220"/>
        <v>1.8021871212657627</v>
      </c>
      <c r="BK76" s="580">
        <f t="shared" si="221"/>
        <v>1.8320339231667593</v>
      </c>
      <c r="BL76" s="253"/>
      <c r="BM76" s="521"/>
      <c r="BN76" s="593">
        <v>65000</v>
      </c>
      <c r="BO76" s="497">
        <f t="shared" si="222"/>
        <v>216.82774438073719</v>
      </c>
      <c r="BP76" s="497">
        <f t="shared" si="223"/>
        <v>217.3589313225643</v>
      </c>
      <c r="BQ76" s="497">
        <f t="shared" si="224"/>
        <v>218.23749726944092</v>
      </c>
      <c r="BR76" s="497">
        <f t="shared" si="225"/>
        <v>219.45365639187605</v>
      </c>
      <c r="BS76" s="497">
        <f t="shared" si="226"/>
        <v>220.99433906211746</v>
      </c>
      <c r="BT76" s="497">
        <f t="shared" si="227"/>
        <v>222.84374760482586</v>
      </c>
      <c r="BU76" s="497">
        <f t="shared" si="228"/>
        <v>224.98397813871154</v>
      </c>
      <c r="BV76" s="497">
        <f t="shared" si="229"/>
        <v>227.39565986579018</v>
      </c>
      <c r="BW76" s="497">
        <f t="shared" si="230"/>
        <v>230.05856925097086</v>
      </c>
      <c r="BX76" s="497">
        <f t="shared" si="231"/>
        <v>232.95218639571382</v>
      </c>
      <c r="BY76" s="497">
        <f t="shared" si="232"/>
        <v>236.05617227378156</v>
      </c>
      <c r="BZ76" s="497">
        <f t="shared" si="233"/>
        <v>239.35075642121299</v>
      </c>
      <c r="CA76" s="497">
        <f t="shared" si="234"/>
        <v>242.81703384060017</v>
      </c>
      <c r="CB76" s="497">
        <f t="shared" si="235"/>
        <v>246.43717665810996</v>
      </c>
      <c r="CC76" s="497">
        <f t="shared" si="236"/>
        <v>250.19457039279121</v>
      </c>
      <c r="CD76" s="497">
        <f t="shared" si="237"/>
        <v>254.0738868673549</v>
      </c>
      <c r="CE76" s="497">
        <f t="shared" si="238"/>
        <v>258.06110629532458</v>
      </c>
      <c r="CF76" s="497">
        <f t="shared" si="239"/>
        <v>262.14350044256537</v>
      </c>
      <c r="CG76" s="497">
        <f t="shared" si="240"/>
        <v>266.30958744508484</v>
      </c>
      <c r="CH76" s="497">
        <f t="shared" si="241"/>
        <v>270.54906723312575</v>
      </c>
      <c r="CI76" s="497">
        <f t="shared" si="242"/>
        <v>274.85274481996277</v>
      </c>
      <c r="CJ76" s="497">
        <f t="shared" si="243"/>
        <v>279.21244712383844</v>
      </c>
      <c r="CK76" s="497">
        <f t="shared" si="244"/>
        <v>283.62093759024123</v>
      </c>
      <c r="CL76" s="497">
        <f t="shared" si="245"/>
        <v>288.07183170412225</v>
      </c>
      <c r="CM76" s="497">
        <f t="shared" si="246"/>
        <v>292.55951552859233</v>
      </c>
      <c r="CN76" s="497">
        <f t="shared" si="247"/>
        <v>297.07906865982352</v>
      </c>
      <c r="CO76" s="497">
        <f t="shared" si="248"/>
        <v>301.62619241960817</v>
      </c>
      <c r="CP76" s="497">
        <f t="shared" si="249"/>
        <v>306.19714368701159</v>
      </c>
      <c r="CQ76" s="497">
        <f t="shared" si="250"/>
        <v>310.78867446950562</v>
      </c>
      <c r="CR76" s="497">
        <f t="shared" si="251"/>
        <v>315.39797710597043</v>
      </c>
      <c r="CS76" s="497">
        <f t="shared" si="252"/>
        <v>320.02263485680254</v>
      </c>
      <c r="CT76" s="497">
        <f t="shared" si="253"/>
        <v>324.66057755210261</v>
      </c>
      <c r="CU76" s="497">
        <f t="shared" si="254"/>
        <v>329.31004192312218</v>
      </c>
      <c r="CV76" s="497">
        <f t="shared" si="255"/>
        <v>333.9695362236659</v>
      </c>
      <c r="CW76" s="497">
        <f t="shared" si="256"/>
        <v>338.63780874853222</v>
      </c>
      <c r="CX76" s="497">
        <f t="shared" si="257"/>
        <v>343.31381986889306</v>
      </c>
      <c r="CY76" s="497">
        <f t="shared" si="258"/>
        <v>347.99671722520117</v>
      </c>
      <c r="CZ76" s="497">
        <f t="shared" si="259"/>
        <v>352.68581374332001</v>
      </c>
      <c r="DA76" s="497">
        <f t="shared" si="260"/>
        <v>357.38056816680415</v>
      </c>
      <c r="DB76" s="497">
        <f t="shared" si="261"/>
        <v>362.08056782594616</v>
      </c>
      <c r="DC76" s="521"/>
      <c r="DE76" s="2"/>
      <c r="DF76" s="593">
        <v>65000</v>
      </c>
      <c r="DG76" s="594">
        <f t="shared" si="262"/>
        <v>36.736038275101862</v>
      </c>
      <c r="DH76" s="497">
        <f t="shared" si="263"/>
        <v>73.365919880132608</v>
      </c>
      <c r="DI76" s="497">
        <f t="shared" si="264"/>
        <v>109.78636104073533</v>
      </c>
      <c r="DJ76" s="497">
        <f t="shared" si="265"/>
        <v>145.89961785154668</v>
      </c>
      <c r="DK76" s="497">
        <f t="shared" si="266"/>
        <v>181.61576936003513</v>
      </c>
      <c r="DL76" s="497">
        <f t="shared" si="267"/>
        <v>216.85448864289117</v>
      </c>
      <c r="DM76" s="497">
        <f t="shared" si="268"/>
        <v>251.54623526231626</v>
      </c>
      <c r="DN76" s="497">
        <f t="shared" si="269"/>
        <v>285.63286425016997</v>
      </c>
      <c r="DO76" s="497">
        <f t="shared" si="270"/>
        <v>319.06769912835102</v>
      </c>
      <c r="DP76" s="497">
        <f t="shared" si="271"/>
        <v>351.81515344380279</v>
      </c>
      <c r="DQ76" s="497">
        <f t="shared" si="272"/>
        <v>383.85000502873311</v>
      </c>
      <c r="DR76" s="497">
        <f t="shared" si="273"/>
        <v>415.15643129722861</v>
      </c>
      <c r="DS76" s="497">
        <f t="shared" si="274"/>
        <v>445.72690607617045</v>
      </c>
      <c r="DT76" s="497">
        <f t="shared" si="275"/>
        <v>475.56104318560136</v>
      </c>
      <c r="DU76" s="497">
        <f t="shared" si="276"/>
        <v>504.66445333682776</v>
      </c>
      <c r="DV76" s="497">
        <f t="shared" si="277"/>
        <v>533.04766208069657</v>
      </c>
      <c r="DW76" s="497">
        <f t="shared" si="278"/>
        <v>560.72511958266841</v>
      </c>
      <c r="DX76" s="497">
        <f t="shared" si="279"/>
        <v>587.71431899465847</v>
      </c>
      <c r="DY76" s="497">
        <f t="shared" si="280"/>
        <v>614.0350294455402</v>
      </c>
      <c r="DZ76" s="497">
        <f t="shared" si="281"/>
        <v>639.7086420003244</v>
      </c>
      <c r="EA76" s="497">
        <f t="shared" si="282"/>
        <v>664.75762189558918</v>
      </c>
      <c r="EB76" s="497">
        <f t="shared" si="283"/>
        <v>689.20505740411068</v>
      </c>
      <c r="EC76" s="497">
        <f t="shared" si="284"/>
        <v>713.07429428196997</v>
      </c>
      <c r="ED76" s="497">
        <f t="shared" si="285"/>
        <v>736.38864444192234</v>
      </c>
      <c r="EE76" s="497">
        <f t="shared" si="286"/>
        <v>759.17115790030107</v>
      </c>
      <c r="EF76" s="497">
        <f t="shared" si="287"/>
        <v>781.44444787466932</v>
      </c>
      <c r="EG76" s="497">
        <f t="shared" si="288"/>
        <v>803.2305599582395</v>
      </c>
      <c r="EH76" s="497">
        <f t="shared" si="289"/>
        <v>824.55087742290607</v>
      </c>
      <c r="EI76" s="497">
        <f t="shared" si="290"/>
        <v>845.42605581314513</v>
      </c>
      <c r="EJ76" s="497">
        <f t="shared" si="291"/>
        <v>865.87598103341986</v>
      </c>
      <c r="EK76" s="497">
        <f t="shared" si="292"/>
        <v>885.9197460723434</v>
      </c>
      <c r="EL76" s="497">
        <f t="shared" si="293"/>
        <v>905.57564233630058</v>
      </c>
      <c r="EM76" s="497">
        <f t="shared" si="294"/>
        <v>924.86116228259095</v>
      </c>
      <c r="EN76" s="497">
        <f t="shared" si="295"/>
        <v>943.79301065338927</v>
      </c>
      <c r="EO76" s="497">
        <f t="shared" si="296"/>
        <v>962.38712212666485</v>
      </c>
      <c r="EP76" s="497">
        <f t="shared" si="297"/>
        <v>980.65868362936214</v>
      </c>
      <c r="EQ76" s="497">
        <f t="shared" si="298"/>
        <v>998.62215991332118</v>
      </c>
      <c r="ER76" s="497">
        <f t="shared" si="299"/>
        <v>1016.2913212860263</v>
      </c>
      <c r="ES76" s="497">
        <f t="shared" si="300"/>
        <v>1033.6792726264825</v>
      </c>
      <c r="ET76" s="497">
        <f t="shared" si="301"/>
        <v>1050.7984830099083</v>
      </c>
      <c r="EU76" s="521"/>
      <c r="EV76" s="522"/>
      <c r="EW76" s="579">
        <f t="shared" si="302"/>
        <v>650.00000000000011</v>
      </c>
      <c r="EX76" s="603">
        <v>65000</v>
      </c>
      <c r="EY76" s="497">
        <f t="shared" si="303"/>
        <v>343.67774438073729</v>
      </c>
      <c r="EZ76" s="497">
        <f t="shared" si="304"/>
        <v>354.20893132256447</v>
      </c>
      <c r="FA76" s="497">
        <f t="shared" si="305"/>
        <v>365.08749726944109</v>
      </c>
      <c r="FB76" s="497">
        <f t="shared" si="306"/>
        <v>376.30365639187619</v>
      </c>
      <c r="FC76" s="497">
        <f t="shared" si="307"/>
        <v>387.84433906211757</v>
      </c>
      <c r="FD76" s="497">
        <f t="shared" si="308"/>
        <v>399.693747604826</v>
      </c>
      <c r="FE76" s="497">
        <f t="shared" si="309"/>
        <v>411.8339781387117</v>
      </c>
      <c r="FF76" s="497">
        <f t="shared" si="310"/>
        <v>424.24565986579034</v>
      </c>
      <c r="FG76" s="497">
        <f t="shared" si="311"/>
        <v>436.90856925097103</v>
      </c>
      <c r="FH76" s="497">
        <f t="shared" si="312"/>
        <v>449.80218639571399</v>
      </c>
      <c r="FI76" s="497">
        <f t="shared" si="313"/>
        <v>462.90617227378169</v>
      </c>
      <c r="FJ76" s="497">
        <f t="shared" si="314"/>
        <v>476.2007564212131</v>
      </c>
      <c r="FK76" s="497">
        <f t="shared" si="315"/>
        <v>489.66703384060031</v>
      </c>
      <c r="FL76" s="497">
        <f t="shared" si="316"/>
        <v>503.28717665811007</v>
      </c>
      <c r="FM76" s="497">
        <f t="shared" si="317"/>
        <v>517.04457039279134</v>
      </c>
      <c r="FN76" s="497">
        <f t="shared" si="318"/>
        <v>530.92388686735501</v>
      </c>
      <c r="FO76" s="497">
        <f t="shared" si="319"/>
        <v>544.91110629532477</v>
      </c>
      <c r="FP76" s="497">
        <f t="shared" si="320"/>
        <v>558.99350044256551</v>
      </c>
      <c r="FQ76" s="497">
        <f t="shared" si="321"/>
        <v>573.15958744508498</v>
      </c>
      <c r="FR76" s="497">
        <f t="shared" si="322"/>
        <v>587.39906723312583</v>
      </c>
      <c r="FS76" s="497">
        <f t="shared" si="323"/>
        <v>601.70274481996285</v>
      </c>
      <c r="FT76" s="497">
        <f t="shared" si="324"/>
        <v>616.06244712383864</v>
      </c>
      <c r="FU76" s="497">
        <f t="shared" si="325"/>
        <v>630.47093759024142</v>
      </c>
      <c r="FV76" s="497">
        <f t="shared" si="326"/>
        <v>644.92183170412238</v>
      </c>
      <c r="FW76" s="497">
        <f t="shared" si="327"/>
        <v>659.40951552859246</v>
      </c>
      <c r="FX76" s="497">
        <f t="shared" si="328"/>
        <v>673.92906865982366</v>
      </c>
      <c r="FY76" s="497">
        <f t="shared" si="329"/>
        <v>688.47619241960831</v>
      </c>
      <c r="FZ76" s="497">
        <f t="shared" si="330"/>
        <v>703.04714368701173</v>
      </c>
      <c r="GA76" s="497">
        <f t="shared" si="331"/>
        <v>717.63867446950576</v>
      </c>
      <c r="GB76" s="497">
        <f t="shared" si="332"/>
        <v>732.24797710597056</v>
      </c>
      <c r="GC76" s="497">
        <f t="shared" si="333"/>
        <v>746.87263485680273</v>
      </c>
      <c r="GD76" s="497">
        <f t="shared" si="334"/>
        <v>761.51057755210275</v>
      </c>
      <c r="GE76" s="497">
        <f t="shared" si="335"/>
        <v>776.16004192312232</v>
      </c>
      <c r="GF76" s="497">
        <f t="shared" si="336"/>
        <v>790.81953622366609</v>
      </c>
      <c r="GG76" s="497">
        <f t="shared" si="337"/>
        <v>805.48780874853242</v>
      </c>
      <c r="GH76" s="497">
        <f t="shared" si="338"/>
        <v>820.16381986889314</v>
      </c>
      <c r="GI76" s="497">
        <f t="shared" si="339"/>
        <v>834.84671722520125</v>
      </c>
      <c r="GJ76" s="497">
        <f t="shared" si="340"/>
        <v>849.5358137433202</v>
      </c>
      <c r="GK76" s="497">
        <f t="shared" si="341"/>
        <v>864.23056816680423</v>
      </c>
      <c r="GL76" s="497">
        <f t="shared" si="342"/>
        <v>878.93056782594635</v>
      </c>
      <c r="GM76" s="511"/>
      <c r="GN76" s="2"/>
      <c r="GO76" s="593">
        <v>65000</v>
      </c>
      <c r="GP76" s="581">
        <f t="shared" si="343"/>
        <v>8.3553295487953463</v>
      </c>
      <c r="GQ76" s="581">
        <f t="shared" si="344"/>
        <v>3.8279764214949044</v>
      </c>
      <c r="GR76" s="581">
        <f t="shared" si="345"/>
        <v>2.3254358174234264</v>
      </c>
      <c r="GS76" s="581">
        <f t="shared" si="346"/>
        <v>1.5791956273303358</v>
      </c>
      <c r="GT76" s="581">
        <f t="shared" si="347"/>
        <v>1.1355212734487548</v>
      </c>
      <c r="GU76" s="581">
        <f t="shared" si="348"/>
        <v>0.84314260731318547</v>
      </c>
      <c r="GV76" s="581">
        <f t="shared" si="349"/>
        <v>0.6372098660480644</v>
      </c>
      <c r="GW76" s="581">
        <f t="shared" si="350"/>
        <v>0.48528307826027023</v>
      </c>
      <c r="GX76" s="581">
        <f t="shared" si="351"/>
        <v>0.36932873632945301</v>
      </c>
      <c r="GY76" s="581">
        <f t="shared" si="352"/>
        <v>0.27851851176036158</v>
      </c>
      <c r="GZ76" s="581">
        <f t="shared" si="353"/>
        <v>0.20595588435417847</v>
      </c>
      <c r="HA76" s="581">
        <f t="shared" si="354"/>
        <v>0.1470393339041885</v>
      </c>
      <c r="HB76" s="581">
        <f t="shared" si="355"/>
        <v>9.8580828676563925E-2</v>
      </c>
      <c r="HC76" s="581">
        <f t="shared" si="356"/>
        <v>5.8301944345108575E-2</v>
      </c>
      <c r="HD76" s="581">
        <f t="shared" si="357"/>
        <v>2.4531383128148971E-2</v>
      </c>
      <c r="HE76" s="581">
        <f t="shared" si="358"/>
        <v>3.9842126031500117E-3</v>
      </c>
      <c r="HF76" s="581">
        <f t="shared" si="359"/>
        <v>2.8202790877486561E-2</v>
      </c>
      <c r="HG76" s="581">
        <f t="shared" si="360"/>
        <v>4.8868672455050388E-2</v>
      </c>
      <c r="HH76" s="581">
        <f t="shared" si="361"/>
        <v>6.6568583289726688E-2</v>
      </c>
      <c r="HI76" s="581">
        <f t="shared" si="362"/>
        <v>8.1770936537030617E-2</v>
      </c>
      <c r="HJ76" s="581">
        <f t="shared" si="363"/>
        <v>9.4853936229903221E-2</v>
      </c>
      <c r="HK76" s="581">
        <f t="shared" si="364"/>
        <v>0.10612604985193161</v>
      </c>
      <c r="HL76" s="581">
        <f t="shared" si="365"/>
        <v>0.11584116459408481</v>
      </c>
      <c r="HM76" s="581">
        <f t="shared" si="366"/>
        <v>0.12420997176989165</v>
      </c>
      <c r="HN76" s="581">
        <f t="shared" si="367"/>
        <v>0.13140863075940235</v>
      </c>
      <c r="HO76" s="581">
        <f t="shared" si="368"/>
        <v>0.13758544130329448</v>
      </c>
      <c r="HP76" s="581">
        <f t="shared" si="369"/>
        <v>0.14286603779691517</v>
      </c>
      <c r="HQ76" s="581">
        <f t="shared" si="370"/>
        <v>0.14735747309571531</v>
      </c>
      <c r="HR76" s="581">
        <f t="shared" si="371"/>
        <v>0.15115145844509287</v>
      </c>
      <c r="HS76" s="581">
        <f t="shared" si="372"/>
        <v>0.15432695542376029</v>
      </c>
      <c r="HT76" s="581">
        <f t="shared" si="373"/>
        <v>0.15695226552065836</v>
      </c>
      <c r="HU76" s="581">
        <f t="shared" si="374"/>
        <v>0.15908672677251282</v>
      </c>
      <c r="HV76" s="581">
        <f t="shared" si="375"/>
        <v>0.16078210051816735</v>
      </c>
      <c r="HW76" s="581">
        <f t="shared" si="376"/>
        <v>0.16208371189761134</v>
      </c>
      <c r="HX76" s="581">
        <f t="shared" si="377"/>
        <v>0.16303139326243196</v>
      </c>
      <c r="HY76" s="581">
        <f t="shared" si="378"/>
        <v>0.16366026879656703</v>
      </c>
      <c r="HZ76" s="581">
        <f t="shared" si="379"/>
        <v>0.1640014104056487</v>
      </c>
      <c r="IA76" s="581">
        <f t="shared" si="380"/>
        <v>0.1640823886321216</v>
      </c>
      <c r="IB76" s="581">
        <f t="shared" si="381"/>
        <v>0.16392773749745893</v>
      </c>
      <c r="IC76" s="581">
        <f t="shared" si="382"/>
        <v>0.16355934840300046</v>
      </c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</row>
    <row r="77" spans="1:311">
      <c r="I77" s="384"/>
      <c r="J77" s="529"/>
      <c r="K77" s="500">
        <v>65000</v>
      </c>
      <c r="L77" s="497">
        <f>K77*0.0003048</f>
        <v>19.811999999999998</v>
      </c>
      <c r="M77" s="587">
        <v>650</v>
      </c>
      <c r="N77" s="506">
        <f t="shared" si="383"/>
        <v>56.396202849516555</v>
      </c>
      <c r="O77" s="507">
        <f t="shared" si="384"/>
        <v>9.0683668471886386E-2</v>
      </c>
      <c r="P77" s="496">
        <f t="shared" si="387"/>
        <v>-56.500002288000502</v>
      </c>
      <c r="Q77" s="496">
        <f t="shared" si="385"/>
        <v>216.64999771199948</v>
      </c>
      <c r="R77" s="497">
        <f t="shared" si="388"/>
        <v>573.56933718429855</v>
      </c>
      <c r="S77" s="507">
        <f t="shared" si="386"/>
        <v>5.565872474662379E-2</v>
      </c>
      <c r="T77" s="508">
        <f>O77/Konstanten!$C$22</f>
        <v>7.4027484466846025E-2</v>
      </c>
      <c r="U77" s="508">
        <f t="shared" si="179"/>
        <v>0.75186533996876448</v>
      </c>
      <c r="BM77" s="521"/>
      <c r="DE77" s="2"/>
      <c r="EV77" s="522"/>
      <c r="GN77" s="2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  <c r="IW77" s="90"/>
      <c r="IX77" s="90"/>
      <c r="IY77" s="90"/>
      <c r="IZ77" s="90"/>
      <c r="JA77" s="90"/>
      <c r="JB77" s="90"/>
      <c r="JC77" s="90"/>
      <c r="JD77" s="90"/>
      <c r="JE77" s="90"/>
      <c r="JF77" s="90"/>
      <c r="JG77" s="90"/>
      <c r="JH77" s="90"/>
      <c r="JI77" s="90"/>
      <c r="JJ77" s="90"/>
      <c r="JK77" s="90"/>
      <c r="JL77" s="90"/>
      <c r="JM77" s="90"/>
      <c r="JN77" s="90"/>
      <c r="JO77" s="90"/>
      <c r="JP77" s="90"/>
      <c r="JQ77" s="90"/>
      <c r="JR77" s="90"/>
      <c r="JS77" s="90"/>
      <c r="JT77" s="90"/>
      <c r="JU77" s="90"/>
      <c r="JV77" s="90"/>
      <c r="JW77" s="90"/>
      <c r="JX77" s="90"/>
      <c r="JY77" s="90"/>
      <c r="JZ77" s="90"/>
      <c r="KA77" s="90"/>
      <c r="KB77" s="90"/>
      <c r="KC77" s="90"/>
      <c r="KD77" s="90"/>
      <c r="KE77" s="90"/>
      <c r="KF77" s="90"/>
      <c r="KG77" s="90"/>
      <c r="KH77" s="90"/>
      <c r="KI77" s="90"/>
      <c r="KJ77" s="90"/>
      <c r="KK77" s="90"/>
      <c r="KL77" s="90"/>
      <c r="KM77" s="90"/>
      <c r="KN77" s="90"/>
      <c r="KO77" s="90"/>
      <c r="KP77" s="90"/>
      <c r="KQ77" s="90"/>
      <c r="KR77" s="90"/>
      <c r="KS77" s="90"/>
      <c r="KT77" s="90"/>
      <c r="KU77" s="90"/>
      <c r="KV77" s="90"/>
      <c r="KW77" s="90"/>
      <c r="KX77" s="90"/>
      <c r="KY77" s="90"/>
    </row>
    <row r="78" spans="1:311" s="86" customFormat="1" ht="18.75">
      <c r="A78" s="173"/>
      <c r="B78" s="182"/>
      <c r="C78" s="91"/>
      <c r="D78" s="189"/>
      <c r="E78" s="151"/>
      <c r="F78" s="176"/>
      <c r="G78" s="176"/>
      <c r="H78" s="176"/>
      <c r="I78" s="384"/>
      <c r="J78" s="509"/>
      <c r="K78" s="510"/>
      <c r="L78" s="510"/>
      <c r="M78" s="511"/>
      <c r="N78" s="510"/>
      <c r="O78" s="512"/>
      <c r="P78" s="510"/>
      <c r="Q78" s="510"/>
      <c r="R78" s="513"/>
      <c r="S78" s="505"/>
      <c r="T78" s="514"/>
      <c r="U78" s="514"/>
      <c r="V78" s="514"/>
      <c r="W78" s="521"/>
      <c r="X78" s="521"/>
      <c r="Y78" s="521"/>
      <c r="Z78" s="521"/>
      <c r="AA78" s="521"/>
      <c r="AB78" s="521"/>
      <c r="AC78" s="521"/>
      <c r="AD78" s="521"/>
      <c r="AE78" s="521"/>
      <c r="AF78" s="521"/>
      <c r="AG78" s="521"/>
      <c r="AH78" s="521"/>
      <c r="AI78" s="521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521"/>
      <c r="AZ78" s="521"/>
      <c r="BA78" s="521"/>
      <c r="BB78" s="521"/>
      <c r="BC78" s="521"/>
      <c r="BD78" s="521"/>
      <c r="BE78" s="521"/>
      <c r="BF78" s="521"/>
      <c r="BG78" s="521"/>
      <c r="BH78" s="521"/>
      <c r="BI78" s="521"/>
      <c r="BJ78" s="521"/>
      <c r="BK78" s="521"/>
      <c r="BL78" s="89"/>
      <c r="BM78" s="521"/>
      <c r="BN78" s="521"/>
      <c r="BO78" s="521"/>
      <c r="BP78" s="521"/>
      <c r="BQ78" s="521"/>
      <c r="BR78" s="521"/>
      <c r="BS78" s="521"/>
      <c r="BT78" s="521"/>
      <c r="BU78" s="521"/>
      <c r="BV78" s="521"/>
      <c r="BW78" s="521"/>
      <c r="BX78" s="521"/>
      <c r="BY78" s="521"/>
      <c r="BZ78" s="521"/>
      <c r="CA78" s="521"/>
      <c r="CB78" s="521"/>
      <c r="CC78" s="521"/>
      <c r="CD78" s="521"/>
      <c r="CE78" s="521"/>
      <c r="CF78" s="521"/>
      <c r="CG78" s="521"/>
      <c r="CH78" s="521"/>
      <c r="CI78" s="521"/>
      <c r="CJ78" s="521"/>
      <c r="CK78" s="521"/>
      <c r="CL78" s="521"/>
      <c r="CM78" s="521"/>
      <c r="CN78" s="521"/>
      <c r="CO78" s="521"/>
      <c r="CP78" s="521"/>
      <c r="CQ78" s="521"/>
      <c r="CR78" s="521"/>
      <c r="CS78" s="521"/>
      <c r="CT78" s="521"/>
      <c r="CU78" s="521"/>
      <c r="CV78" s="521"/>
      <c r="CW78" s="521"/>
      <c r="CX78" s="521"/>
      <c r="CY78" s="521"/>
      <c r="CZ78" s="521"/>
      <c r="DA78" s="521"/>
      <c r="DB78" s="521"/>
      <c r="DC78" s="521"/>
      <c r="DD78" s="2"/>
      <c r="DE78" s="2"/>
      <c r="DF78" s="521"/>
      <c r="DG78" s="521"/>
      <c r="DH78" s="521"/>
      <c r="DI78" s="521"/>
      <c r="DJ78" s="521"/>
      <c r="DK78" s="521"/>
      <c r="DL78" s="521"/>
      <c r="DM78" s="521"/>
      <c r="DN78" s="521"/>
      <c r="DO78" s="521"/>
      <c r="DP78" s="521"/>
      <c r="DQ78" s="521"/>
      <c r="DR78" s="521"/>
      <c r="DS78" s="521"/>
      <c r="DT78" s="521"/>
      <c r="DU78" s="521"/>
      <c r="DV78" s="521"/>
      <c r="DW78" s="521"/>
      <c r="DX78" s="521"/>
      <c r="DY78" s="521"/>
      <c r="DZ78" s="521"/>
      <c r="EA78" s="521"/>
      <c r="EB78" s="521"/>
      <c r="EC78" s="521"/>
      <c r="ED78" s="521"/>
      <c r="EE78" s="521"/>
      <c r="EF78" s="521"/>
      <c r="EG78" s="521"/>
      <c r="EH78" s="521"/>
      <c r="EI78" s="521"/>
      <c r="EJ78" s="521"/>
      <c r="EK78" s="521"/>
      <c r="EL78" s="521"/>
      <c r="EM78" s="521"/>
      <c r="EN78" s="521"/>
      <c r="EO78" s="521"/>
      <c r="EP78" s="521"/>
      <c r="EQ78" s="521"/>
      <c r="ER78" s="521"/>
      <c r="ES78" s="521"/>
      <c r="ET78" s="521"/>
      <c r="EU78" s="521"/>
      <c r="EV78" s="522"/>
      <c r="EW78" s="521"/>
      <c r="EX78" s="521"/>
      <c r="EY78" s="521"/>
      <c r="EZ78" s="521"/>
      <c r="FA78" s="521"/>
      <c r="FB78" s="521"/>
      <c r="FC78" s="521"/>
      <c r="FD78" s="521"/>
      <c r="FE78" s="521"/>
      <c r="FF78" s="521"/>
      <c r="FG78" s="521"/>
      <c r="FH78" s="521"/>
      <c r="FI78" s="521"/>
      <c r="FJ78" s="521"/>
      <c r="FK78" s="521"/>
      <c r="FL78" s="521"/>
      <c r="FM78" s="521"/>
      <c r="FN78" s="521"/>
      <c r="FO78" s="521"/>
      <c r="FP78" s="521"/>
      <c r="FQ78" s="521"/>
      <c r="FR78" s="521"/>
      <c r="FS78" s="521"/>
      <c r="FT78" s="521"/>
      <c r="FU78" s="521"/>
      <c r="FV78" s="521"/>
      <c r="FW78" s="521"/>
      <c r="FX78" s="521"/>
      <c r="FY78" s="521"/>
      <c r="FZ78" s="521"/>
      <c r="GA78" s="521"/>
      <c r="GB78" s="521"/>
      <c r="GC78" s="521"/>
      <c r="GD78" s="521"/>
      <c r="GE78" s="521"/>
      <c r="GF78" s="521"/>
      <c r="GG78" s="521"/>
      <c r="GH78" s="521"/>
      <c r="GI78" s="521"/>
      <c r="GJ78" s="521"/>
      <c r="GK78" s="521"/>
      <c r="GL78" s="521"/>
      <c r="GM78" s="511"/>
      <c r="GN78" s="2"/>
      <c r="GO78" s="521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</row>
    <row r="79" spans="1:311">
      <c r="I79" s="384"/>
      <c r="J79" s="252"/>
      <c r="K79" s="528"/>
      <c r="L79" s="384"/>
      <c r="M79" s="502"/>
      <c r="N79" s="252"/>
      <c r="O79" s="263"/>
      <c r="P79" s="383"/>
      <c r="Q79" s="383"/>
      <c r="R79" s="382"/>
      <c r="S79" s="505"/>
      <c r="T79" s="514"/>
      <c r="U79" s="514"/>
      <c r="V79" s="514"/>
      <c r="W79" s="521"/>
      <c r="BM79" s="521"/>
      <c r="BN79" s="521"/>
      <c r="BO79" s="521"/>
      <c r="BP79" s="521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E79" s="522"/>
      <c r="DF79" s="522"/>
      <c r="DG79" s="521"/>
      <c r="DH79" s="521"/>
      <c r="DI79" s="521"/>
      <c r="DJ79" s="521"/>
      <c r="DK79" s="521"/>
      <c r="DL79" s="521"/>
      <c r="DM79" s="521"/>
      <c r="DN79" s="521"/>
      <c r="DO79" s="521"/>
      <c r="DP79" s="521"/>
      <c r="DQ79" s="521"/>
      <c r="DR79" s="521"/>
      <c r="DS79" s="521"/>
      <c r="DT79" s="521"/>
      <c r="DU79" s="521"/>
      <c r="DV79" s="521"/>
      <c r="DW79" s="521"/>
      <c r="DX79" s="521"/>
      <c r="DY79" s="521"/>
      <c r="DZ79" s="521"/>
      <c r="EA79" s="521"/>
      <c r="EB79" s="521"/>
      <c r="EC79" s="521"/>
      <c r="ED79" s="521"/>
      <c r="EE79" s="521"/>
      <c r="EF79" s="521"/>
      <c r="EG79" s="521"/>
      <c r="EH79" s="521"/>
      <c r="EI79" s="521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2"/>
      <c r="EW79" s="548"/>
      <c r="EX79" s="521"/>
      <c r="EY79" s="521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11"/>
      <c r="GN79" s="2"/>
      <c r="GO79" s="521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</row>
    <row r="80" spans="1:311">
      <c r="I80" s="384"/>
      <c r="J80" s="252"/>
      <c r="K80" s="528"/>
      <c r="L80" s="384"/>
      <c r="M80" s="502"/>
      <c r="N80" s="252"/>
      <c r="O80" s="263"/>
      <c r="P80" s="383"/>
      <c r="Q80" s="383"/>
      <c r="R80" s="382"/>
      <c r="S80" s="505"/>
      <c r="T80" s="514"/>
      <c r="U80" s="514"/>
      <c r="V80" s="514"/>
      <c r="W80" s="521"/>
      <c r="BM80" s="521"/>
      <c r="BN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E80" s="522"/>
      <c r="DF80" s="522"/>
      <c r="DG80" s="521"/>
      <c r="DH80" s="521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2"/>
      <c r="EW80" s="548"/>
      <c r="EX80" s="521"/>
      <c r="EY80" s="521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11"/>
      <c r="GN80" s="548"/>
      <c r="GO80" s="521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  <c r="IS80" s="90"/>
      <c r="IT80" s="90"/>
      <c r="IU80" s="90"/>
      <c r="IV80" s="90"/>
      <c r="IW80" s="90"/>
      <c r="IX80" s="90"/>
      <c r="IY80" s="90"/>
      <c r="IZ80" s="90"/>
      <c r="JA80" s="90"/>
      <c r="JB80" s="90"/>
      <c r="JC80" s="90"/>
      <c r="JD80" s="90"/>
      <c r="JE80" s="90"/>
      <c r="JF80" s="90"/>
      <c r="JG80" s="90"/>
      <c r="JH80" s="90"/>
      <c r="JI80" s="90"/>
      <c r="JJ80" s="90"/>
      <c r="JK80" s="90"/>
      <c r="JL80" s="90"/>
      <c r="JM80" s="90"/>
      <c r="JN80" s="90"/>
      <c r="JO80" s="90"/>
      <c r="JP80" s="90"/>
      <c r="JQ80" s="90"/>
      <c r="JR80" s="90"/>
      <c r="JS80" s="90"/>
      <c r="JT80" s="90"/>
      <c r="JU80" s="90"/>
      <c r="JV80" s="90"/>
      <c r="JW80" s="90"/>
      <c r="JX80" s="90"/>
      <c r="JY80" s="90"/>
      <c r="JZ80" s="90"/>
      <c r="KA80" s="90"/>
      <c r="KB80" s="90"/>
      <c r="KC80" s="90"/>
      <c r="KD80" s="90"/>
      <c r="KE80" s="90"/>
      <c r="KF80" s="90"/>
      <c r="KG80" s="90"/>
      <c r="KH80" s="90"/>
      <c r="KI80" s="90"/>
      <c r="KJ80" s="90"/>
      <c r="KK80" s="90"/>
      <c r="KL80" s="90"/>
      <c r="KM80" s="90"/>
      <c r="KN80" s="90"/>
      <c r="KO80" s="90"/>
      <c r="KP80" s="90"/>
      <c r="KQ80" s="90"/>
      <c r="KR80" s="90"/>
      <c r="KS80" s="90"/>
      <c r="KT80" s="90"/>
      <c r="KU80" s="90"/>
      <c r="KV80" s="90"/>
      <c r="KW80" s="90"/>
      <c r="KX80" s="90"/>
      <c r="KY80" s="90"/>
    </row>
    <row r="81" spans="9:311" ht="18.75">
      <c r="I81" s="384"/>
      <c r="J81" s="252"/>
      <c r="K81" s="528"/>
      <c r="L81" s="384"/>
      <c r="M81" s="502"/>
      <c r="N81" s="252"/>
      <c r="O81" s="263"/>
      <c r="P81" s="383"/>
      <c r="Q81" s="383"/>
      <c r="R81" s="382"/>
      <c r="S81" s="505"/>
      <c r="T81" s="514"/>
      <c r="U81" s="514"/>
      <c r="V81" s="514"/>
      <c r="W81" s="521"/>
      <c r="BM81" s="521"/>
      <c r="BN81" s="521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09"/>
      <c r="DE81" s="522"/>
      <c r="DF81" s="522"/>
      <c r="DG81" s="521"/>
      <c r="DH81" s="521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2"/>
      <c r="EW81" s="548"/>
      <c r="EX81" s="521"/>
      <c r="EY81" s="521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11"/>
      <c r="GN81" s="548"/>
      <c r="GO81" s="521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</row>
    <row r="82" spans="9:311">
      <c r="I82" s="384"/>
      <c r="J82" s="252"/>
      <c r="K82" s="528"/>
      <c r="L82" s="384"/>
      <c r="M82" s="502"/>
      <c r="N82" s="252"/>
      <c r="O82" s="263"/>
      <c r="P82" s="383"/>
      <c r="Q82" s="383"/>
      <c r="R82" s="382"/>
      <c r="S82" s="505"/>
      <c r="T82" s="514"/>
      <c r="U82" s="514"/>
      <c r="V82" s="514"/>
      <c r="W82" s="521"/>
      <c r="BM82" s="521"/>
      <c r="BN82" s="521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252"/>
      <c r="DE82" s="522"/>
      <c r="DF82" s="522"/>
      <c r="DG82" s="521"/>
      <c r="DH82" s="521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2"/>
      <c r="EW82" s="548"/>
      <c r="EX82" s="521"/>
      <c r="EY82" s="521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11"/>
      <c r="GN82" s="548"/>
      <c r="GO82" s="521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</row>
    <row r="83" spans="9:311">
      <c r="I83" s="384"/>
      <c r="J83" s="252"/>
      <c r="K83" s="528"/>
      <c r="L83" s="384"/>
      <c r="M83" s="502"/>
      <c r="N83" s="252"/>
      <c r="O83" s="263"/>
      <c r="P83" s="383"/>
      <c r="Q83" s="383"/>
      <c r="R83" s="382"/>
      <c r="S83" s="505"/>
      <c r="T83" s="514"/>
      <c r="U83" s="514"/>
      <c r="V83" s="514"/>
      <c r="W83" s="521"/>
      <c r="BM83" s="521"/>
      <c r="BN83" s="521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252"/>
      <c r="DE83" s="522"/>
      <c r="DF83" s="522"/>
      <c r="DG83" s="521"/>
      <c r="DH83" s="521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2"/>
      <c r="EW83" s="548"/>
      <c r="EX83" s="521"/>
      <c r="EY83" s="521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11"/>
      <c r="GN83" s="548"/>
      <c r="GO83" s="521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  <c r="IV83" s="90"/>
      <c r="IW83" s="90"/>
      <c r="IX83" s="90"/>
      <c r="IY83" s="90"/>
      <c r="IZ83" s="90"/>
      <c r="JA83" s="90"/>
      <c r="JB83" s="90"/>
      <c r="JC83" s="90"/>
      <c r="JD83" s="90"/>
      <c r="JE83" s="90"/>
      <c r="JF83" s="90"/>
      <c r="JG83" s="90"/>
      <c r="JH83" s="90"/>
      <c r="JI83" s="90"/>
      <c r="JJ83" s="90"/>
      <c r="JK83" s="90"/>
      <c r="JL83" s="90"/>
      <c r="JM83" s="90"/>
      <c r="JN83" s="90"/>
      <c r="JO83" s="90"/>
      <c r="JP83" s="90"/>
      <c r="JQ83" s="90"/>
      <c r="JR83" s="90"/>
      <c r="JS83" s="90"/>
      <c r="JT83" s="90"/>
      <c r="JU83" s="90"/>
      <c r="JV83" s="90"/>
      <c r="JW83" s="90"/>
      <c r="JX83" s="90"/>
      <c r="JY83" s="90"/>
      <c r="JZ83" s="90"/>
      <c r="KA83" s="90"/>
      <c r="KB83" s="90"/>
      <c r="KC83" s="90"/>
      <c r="KD83" s="90"/>
      <c r="KE83" s="90"/>
      <c r="KF83" s="90"/>
      <c r="KG83" s="90"/>
      <c r="KH83" s="90"/>
      <c r="KI83" s="90"/>
      <c r="KJ83" s="90"/>
      <c r="KK83" s="90"/>
      <c r="KL83" s="90"/>
      <c r="KM83" s="90"/>
      <c r="KN83" s="90"/>
      <c r="KO83" s="90"/>
      <c r="KP83" s="90"/>
      <c r="KQ83" s="90"/>
      <c r="KR83" s="90"/>
      <c r="KS83" s="90"/>
      <c r="KT83" s="90"/>
      <c r="KU83" s="90"/>
      <c r="KV83" s="90"/>
      <c r="KW83" s="90"/>
      <c r="KX83" s="90"/>
      <c r="KY83" s="90"/>
    </row>
    <row r="84" spans="9:311">
      <c r="I84" s="384"/>
      <c r="J84" s="252"/>
      <c r="K84" s="528"/>
      <c r="L84" s="384"/>
      <c r="M84" s="502"/>
      <c r="N84" s="252"/>
      <c r="O84" s="263"/>
      <c r="P84" s="383"/>
      <c r="Q84" s="383"/>
      <c r="R84" s="382"/>
      <c r="S84" s="505"/>
      <c r="T84" s="514"/>
      <c r="U84" s="514"/>
      <c r="V84" s="514"/>
      <c r="W84" s="521"/>
      <c r="BM84" s="521"/>
      <c r="BN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E84" s="522"/>
      <c r="DF84" s="522"/>
      <c r="DG84" s="521"/>
      <c r="DH84" s="521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2"/>
      <c r="EW84" s="548"/>
      <c r="EX84" s="521"/>
      <c r="EY84" s="521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11"/>
      <c r="GN84" s="548"/>
      <c r="GO84" s="521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</row>
    <row r="85" spans="9:311">
      <c r="I85" s="384"/>
      <c r="J85" s="252"/>
      <c r="K85" s="528"/>
      <c r="L85" s="384"/>
      <c r="M85" s="502"/>
      <c r="N85" s="252"/>
      <c r="O85" s="263"/>
      <c r="P85" s="383"/>
      <c r="Q85" s="383"/>
      <c r="R85" s="382"/>
      <c r="S85" s="505"/>
      <c r="T85" s="514"/>
      <c r="U85" s="514"/>
      <c r="V85" s="514"/>
      <c r="W85" s="521"/>
      <c r="BM85" s="521"/>
      <c r="BN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E85" s="522"/>
      <c r="DF85" s="522"/>
      <c r="DG85" s="521"/>
      <c r="DH85" s="521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2"/>
      <c r="EW85" s="548"/>
      <c r="EX85" s="521"/>
      <c r="EY85" s="521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11"/>
      <c r="GN85" s="548"/>
      <c r="GO85" s="521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</row>
    <row r="86" spans="9:311">
      <c r="I86" s="384"/>
      <c r="J86" s="252"/>
      <c r="K86" s="528"/>
      <c r="L86" s="384"/>
      <c r="M86" s="502"/>
      <c r="N86" s="252"/>
      <c r="O86" s="263"/>
      <c r="P86" s="383"/>
      <c r="Q86" s="383"/>
      <c r="R86" s="382"/>
      <c r="S86" s="505"/>
      <c r="T86" s="514"/>
      <c r="U86" s="514"/>
      <c r="V86" s="514"/>
      <c r="W86" s="521"/>
      <c r="BM86" s="521"/>
      <c r="BN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E86" s="522"/>
      <c r="DF86" s="522"/>
      <c r="DG86" s="521"/>
      <c r="DH86" s="521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2"/>
      <c r="EW86" s="548"/>
      <c r="EX86" s="521"/>
      <c r="EY86" s="521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11"/>
      <c r="GN86" s="548"/>
      <c r="GO86" s="521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  <c r="IS86" s="90"/>
      <c r="IT86" s="90"/>
      <c r="IU86" s="90"/>
      <c r="IV86" s="90"/>
      <c r="IW86" s="90"/>
      <c r="IX86" s="90"/>
      <c r="IY86" s="90"/>
      <c r="IZ86" s="90"/>
      <c r="JA86" s="90"/>
      <c r="JB86" s="90"/>
      <c r="JC86" s="90"/>
      <c r="JD86" s="90"/>
      <c r="JE86" s="90"/>
      <c r="JF86" s="90"/>
      <c r="JG86" s="90"/>
      <c r="JH86" s="90"/>
      <c r="JI86" s="90"/>
      <c r="JJ86" s="90"/>
      <c r="JK86" s="90"/>
      <c r="JL86" s="90"/>
      <c r="JM86" s="90"/>
      <c r="JN86" s="90"/>
      <c r="JO86" s="90"/>
      <c r="JP86" s="90"/>
      <c r="JQ86" s="90"/>
      <c r="JR86" s="90"/>
      <c r="JS86" s="90"/>
      <c r="JT86" s="90"/>
      <c r="JU86" s="90"/>
      <c r="JV86" s="90"/>
      <c r="JW86" s="90"/>
      <c r="JX86" s="90"/>
      <c r="JY86" s="90"/>
      <c r="JZ86" s="90"/>
      <c r="KA86" s="90"/>
      <c r="KB86" s="90"/>
      <c r="KC86" s="90"/>
      <c r="KD86" s="90"/>
      <c r="KE86" s="90"/>
      <c r="KF86" s="90"/>
      <c r="KG86" s="90"/>
      <c r="KH86" s="90"/>
      <c r="KI86" s="90"/>
      <c r="KJ86" s="90"/>
      <c r="KK86" s="90"/>
      <c r="KL86" s="90"/>
      <c r="KM86" s="90"/>
      <c r="KN86" s="90"/>
      <c r="KO86" s="90"/>
      <c r="KP86" s="90"/>
      <c r="KQ86" s="90"/>
      <c r="KR86" s="90"/>
      <c r="KS86" s="90"/>
      <c r="KT86" s="90"/>
      <c r="KU86" s="90"/>
      <c r="KV86" s="90"/>
      <c r="KW86" s="90"/>
      <c r="KX86" s="90"/>
      <c r="KY86" s="90"/>
    </row>
    <row r="87" spans="9:311">
      <c r="I87" s="384"/>
      <c r="J87" s="252"/>
      <c r="K87" s="528"/>
      <c r="L87" s="384"/>
      <c r="M87" s="502"/>
      <c r="N87" s="252"/>
      <c r="O87" s="263"/>
      <c r="P87" s="383"/>
      <c r="Q87" s="383"/>
      <c r="R87" s="382"/>
      <c r="S87" s="505"/>
      <c r="T87" s="514"/>
      <c r="U87" s="514"/>
      <c r="V87" s="514"/>
      <c r="W87" s="521"/>
      <c r="BM87" s="521"/>
      <c r="BN87" s="521"/>
      <c r="BO87" s="521"/>
      <c r="BP87" s="521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E87" s="522"/>
      <c r="DF87" s="522"/>
      <c r="DG87" s="521"/>
      <c r="DH87" s="521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2"/>
      <c r="EW87" s="548"/>
      <c r="EX87" s="521"/>
      <c r="EY87" s="521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11"/>
      <c r="GN87" s="548"/>
      <c r="GO87" s="521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</row>
    <row r="88" spans="9:311">
      <c r="J88" s="252"/>
      <c r="BM88" s="521"/>
      <c r="BN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E88" s="522"/>
      <c r="DF88" s="522"/>
      <c r="DG88" s="521"/>
      <c r="DH88" s="521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2"/>
      <c r="EW88" s="548"/>
      <c r="EX88" s="521"/>
      <c r="EY88" s="521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11"/>
      <c r="GN88" s="548"/>
      <c r="GO88" s="521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</row>
    <row r="89" spans="9:311">
      <c r="J89" s="252"/>
      <c r="BM89" s="521"/>
      <c r="BN89" s="521"/>
      <c r="BO89" s="521"/>
      <c r="BP89" s="521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E89" s="522"/>
      <c r="DF89" s="522"/>
      <c r="DG89" s="521"/>
      <c r="DH89" s="521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2"/>
      <c r="EW89" s="548"/>
      <c r="EX89" s="521"/>
      <c r="EY89" s="521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48"/>
      <c r="GO89" s="521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  <c r="IX89" s="90"/>
      <c r="IY89" s="90"/>
      <c r="IZ89" s="90"/>
      <c r="JA89" s="90"/>
      <c r="JB89" s="90"/>
      <c r="JC89" s="90"/>
      <c r="JD89" s="90"/>
      <c r="JE89" s="90"/>
      <c r="JF89" s="90"/>
      <c r="JG89" s="90"/>
      <c r="JH89" s="90"/>
      <c r="JI89" s="90"/>
      <c r="JJ89" s="90"/>
      <c r="JK89" s="90"/>
      <c r="JL89" s="90"/>
      <c r="JM89" s="90"/>
      <c r="JN89" s="90"/>
      <c r="JO89" s="90"/>
      <c r="JP89" s="90"/>
      <c r="JQ89" s="90"/>
      <c r="JR89" s="90"/>
      <c r="JS89" s="90"/>
      <c r="JT89" s="90"/>
      <c r="JU89" s="90"/>
      <c r="JV89" s="90"/>
      <c r="JW89" s="90"/>
      <c r="JX89" s="90"/>
      <c r="JY89" s="90"/>
      <c r="JZ89" s="90"/>
      <c r="KA89" s="90"/>
      <c r="KB89" s="90"/>
      <c r="KC89" s="90"/>
      <c r="KD89" s="90"/>
      <c r="KE89" s="90"/>
      <c r="KF89" s="90"/>
      <c r="KG89" s="90"/>
      <c r="KH89" s="90"/>
      <c r="KI89" s="90"/>
      <c r="KJ89" s="90"/>
      <c r="KK89" s="90"/>
      <c r="KL89" s="90"/>
      <c r="KM89" s="90"/>
      <c r="KN89" s="90"/>
      <c r="KO89" s="90"/>
      <c r="KP89" s="90"/>
      <c r="KQ89" s="90"/>
      <c r="KR89" s="90"/>
      <c r="KS89" s="90"/>
      <c r="KT89" s="90"/>
      <c r="KU89" s="90"/>
      <c r="KV89" s="90"/>
      <c r="KW89" s="90"/>
      <c r="KX89" s="90"/>
      <c r="KY89" s="90"/>
    </row>
    <row r="90" spans="9:311">
      <c r="J90" s="252"/>
      <c r="BM90" s="521"/>
      <c r="BN90" s="521"/>
      <c r="BO90" s="521"/>
      <c r="BP90" s="521"/>
      <c r="BQ90" s="521"/>
      <c r="BR90" s="521"/>
      <c r="BS90" s="521"/>
      <c r="BT90" s="521"/>
      <c r="BU90" s="521"/>
      <c r="BV90" s="521"/>
      <c r="BW90" s="521"/>
      <c r="BX90" s="521"/>
      <c r="BY90" s="521"/>
      <c r="BZ90" s="521"/>
      <c r="CA90" s="521"/>
      <c r="CB90" s="521"/>
      <c r="CC90" s="521"/>
      <c r="CD90" s="521"/>
      <c r="CE90" s="521"/>
      <c r="CF90" s="521"/>
      <c r="CG90" s="521"/>
      <c r="CH90" s="521"/>
      <c r="CI90" s="521"/>
      <c r="CJ90" s="521"/>
      <c r="CK90" s="521"/>
      <c r="CL90" s="521"/>
      <c r="CM90" s="521"/>
      <c r="CN90" s="521"/>
      <c r="CO90" s="521"/>
      <c r="CP90" s="521"/>
      <c r="CQ90" s="521"/>
      <c r="CR90" s="521"/>
      <c r="CS90" s="521"/>
      <c r="CT90" s="521"/>
      <c r="CU90" s="521"/>
      <c r="CV90" s="521"/>
      <c r="CW90" s="521"/>
      <c r="CX90" s="521"/>
      <c r="CY90" s="521"/>
      <c r="CZ90" s="521"/>
      <c r="DA90" s="521"/>
      <c r="DB90" s="521"/>
      <c r="DC90" s="521"/>
      <c r="DE90" s="522"/>
      <c r="DF90" s="522"/>
      <c r="DG90" s="521"/>
      <c r="DH90" s="521"/>
      <c r="DI90" s="521"/>
      <c r="DJ90" s="521"/>
      <c r="DK90" s="521"/>
      <c r="DL90" s="521"/>
      <c r="DM90" s="521"/>
      <c r="DN90" s="521"/>
      <c r="DO90" s="521"/>
      <c r="DP90" s="521"/>
      <c r="DQ90" s="521"/>
      <c r="DR90" s="521"/>
      <c r="DS90" s="521"/>
      <c r="DT90" s="521"/>
      <c r="DU90" s="521"/>
      <c r="DV90" s="521"/>
      <c r="DW90" s="521"/>
      <c r="DX90" s="521"/>
      <c r="DY90" s="521"/>
      <c r="DZ90" s="521"/>
      <c r="EA90" s="521"/>
      <c r="EB90" s="521"/>
      <c r="EC90" s="521"/>
      <c r="ED90" s="521"/>
      <c r="EE90" s="521"/>
      <c r="EF90" s="521"/>
      <c r="EG90" s="521"/>
      <c r="EH90" s="521"/>
      <c r="EI90" s="521"/>
      <c r="EJ90" s="521"/>
      <c r="EK90" s="521"/>
      <c r="EL90" s="521"/>
      <c r="EM90" s="521"/>
      <c r="EN90" s="521"/>
      <c r="EO90" s="521"/>
      <c r="EP90" s="521"/>
      <c r="EQ90" s="521"/>
      <c r="ER90" s="521"/>
      <c r="ES90" s="521"/>
      <c r="ET90" s="521"/>
      <c r="EU90" s="521"/>
      <c r="EV90" s="522"/>
      <c r="EW90" s="548"/>
      <c r="EX90" s="521"/>
      <c r="EY90" s="521"/>
      <c r="EZ90" s="521"/>
      <c r="FA90" s="521"/>
      <c r="FB90" s="521"/>
      <c r="FC90" s="521"/>
      <c r="FD90" s="521"/>
      <c r="FE90" s="521"/>
      <c r="FF90" s="521"/>
      <c r="FG90" s="521"/>
      <c r="FH90" s="521"/>
      <c r="FI90" s="521"/>
      <c r="FJ90" s="521"/>
      <c r="FK90" s="521"/>
      <c r="FL90" s="521"/>
      <c r="FM90" s="521"/>
      <c r="FN90" s="521"/>
      <c r="FO90" s="521"/>
      <c r="FP90" s="521"/>
      <c r="FQ90" s="521"/>
      <c r="FR90" s="521"/>
      <c r="FS90" s="521"/>
      <c r="FT90" s="521"/>
      <c r="FU90" s="521"/>
      <c r="FV90" s="521"/>
      <c r="FW90" s="521"/>
      <c r="FX90" s="521"/>
      <c r="FY90" s="521"/>
      <c r="FZ90" s="521"/>
      <c r="GA90" s="521"/>
      <c r="GB90" s="521"/>
      <c r="GC90" s="521"/>
      <c r="GD90" s="521"/>
      <c r="GE90" s="521"/>
      <c r="GF90" s="521"/>
      <c r="GG90" s="521"/>
      <c r="GH90" s="521"/>
      <c r="GI90" s="521"/>
      <c r="GJ90" s="521"/>
      <c r="GK90" s="521"/>
      <c r="GL90" s="521"/>
      <c r="GM90" s="521"/>
      <c r="GN90" s="548"/>
      <c r="GO90" s="521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</row>
    <row r="91" spans="9:311">
      <c r="BM91" s="521"/>
      <c r="BN91" s="521"/>
      <c r="BO91" s="521"/>
      <c r="BP91" s="521"/>
      <c r="BQ91" s="521"/>
      <c r="BR91" s="521"/>
      <c r="BS91" s="521"/>
      <c r="BT91" s="521"/>
      <c r="BU91" s="521"/>
      <c r="BV91" s="521"/>
      <c r="BW91" s="521"/>
      <c r="BX91" s="521"/>
      <c r="BY91" s="521"/>
      <c r="BZ91" s="521"/>
      <c r="CA91" s="521"/>
      <c r="CB91" s="521"/>
      <c r="CC91" s="521"/>
      <c r="CD91" s="521"/>
      <c r="CE91" s="521"/>
      <c r="CF91" s="521"/>
      <c r="CG91" s="521"/>
      <c r="CH91" s="521"/>
      <c r="CI91" s="521"/>
      <c r="CJ91" s="521"/>
      <c r="CK91" s="521"/>
      <c r="CL91" s="521"/>
      <c r="CM91" s="521"/>
      <c r="CN91" s="521"/>
      <c r="CO91" s="521"/>
      <c r="CP91" s="521"/>
      <c r="CQ91" s="521"/>
      <c r="CR91" s="521"/>
      <c r="CS91" s="521"/>
      <c r="CT91" s="521"/>
      <c r="CU91" s="521"/>
      <c r="CV91" s="521"/>
      <c r="CW91" s="521"/>
      <c r="CX91" s="521"/>
      <c r="CY91" s="521"/>
      <c r="CZ91" s="521"/>
      <c r="DA91" s="521"/>
      <c r="DB91" s="521"/>
      <c r="DC91" s="521"/>
      <c r="DE91" s="522"/>
      <c r="DF91" s="522"/>
      <c r="DG91" s="521"/>
      <c r="DH91" s="521"/>
      <c r="DI91" s="521"/>
      <c r="DJ91" s="521"/>
      <c r="DK91" s="521"/>
      <c r="DL91" s="521"/>
      <c r="DM91" s="521"/>
      <c r="DN91" s="521"/>
      <c r="DO91" s="521"/>
      <c r="DP91" s="521"/>
      <c r="DQ91" s="521"/>
      <c r="DR91" s="521"/>
      <c r="DS91" s="521"/>
      <c r="DT91" s="521"/>
      <c r="DU91" s="521"/>
      <c r="DV91" s="521"/>
      <c r="DW91" s="521"/>
      <c r="DX91" s="521"/>
      <c r="DY91" s="521"/>
      <c r="DZ91" s="521"/>
      <c r="EA91" s="521"/>
      <c r="EB91" s="521"/>
      <c r="EC91" s="521"/>
      <c r="ED91" s="521"/>
      <c r="EE91" s="521"/>
      <c r="EF91" s="521"/>
      <c r="EG91" s="521"/>
      <c r="EH91" s="521"/>
      <c r="EI91" s="521"/>
      <c r="EJ91" s="521"/>
      <c r="EK91" s="521"/>
      <c r="EL91" s="521"/>
      <c r="EM91" s="521"/>
      <c r="EN91" s="521"/>
      <c r="EO91" s="521"/>
      <c r="EP91" s="521"/>
      <c r="EQ91" s="521"/>
      <c r="ER91" s="521"/>
      <c r="ES91" s="521"/>
      <c r="ET91" s="521"/>
      <c r="EU91" s="521"/>
      <c r="EV91" s="522"/>
      <c r="EW91" s="548"/>
      <c r="EX91" s="521"/>
      <c r="EY91" s="521"/>
      <c r="EZ91" s="521"/>
      <c r="FA91" s="521"/>
      <c r="FB91" s="521"/>
      <c r="FC91" s="521"/>
      <c r="FD91" s="521"/>
      <c r="FE91" s="521"/>
      <c r="FF91" s="521"/>
      <c r="FG91" s="521"/>
      <c r="FH91" s="521"/>
      <c r="FI91" s="521"/>
      <c r="FJ91" s="521"/>
      <c r="FK91" s="521"/>
      <c r="FL91" s="521"/>
      <c r="FM91" s="521"/>
      <c r="FN91" s="521"/>
      <c r="FO91" s="521"/>
      <c r="FP91" s="521"/>
      <c r="FQ91" s="521"/>
      <c r="FR91" s="521"/>
      <c r="FS91" s="521"/>
      <c r="FT91" s="521"/>
      <c r="FU91" s="521"/>
      <c r="FV91" s="521"/>
      <c r="FW91" s="521"/>
      <c r="FX91" s="521"/>
      <c r="FY91" s="521"/>
      <c r="FZ91" s="521"/>
      <c r="GA91" s="521"/>
      <c r="GB91" s="521"/>
      <c r="GC91" s="521"/>
      <c r="GD91" s="521"/>
      <c r="GE91" s="521"/>
      <c r="GF91" s="521"/>
      <c r="GG91" s="521"/>
      <c r="GH91" s="521"/>
      <c r="GI91" s="521"/>
      <c r="GJ91" s="521"/>
      <c r="GK91" s="521"/>
      <c r="GL91" s="521"/>
      <c r="GM91" s="521"/>
      <c r="GN91" s="548"/>
      <c r="GO91" s="521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</row>
    <row r="92" spans="9:311">
      <c r="BM92" s="521"/>
      <c r="BN92" s="521"/>
      <c r="BO92" s="521"/>
      <c r="BP92" s="521"/>
      <c r="BQ92" s="521"/>
      <c r="BR92" s="521"/>
      <c r="BS92" s="521"/>
      <c r="BT92" s="521"/>
      <c r="BU92" s="521"/>
      <c r="BV92" s="521"/>
      <c r="BW92" s="521"/>
      <c r="BX92" s="521"/>
      <c r="BY92" s="521"/>
      <c r="BZ92" s="521"/>
      <c r="CA92" s="521"/>
      <c r="CB92" s="521"/>
      <c r="CC92" s="521"/>
      <c r="CD92" s="521"/>
      <c r="CE92" s="521"/>
      <c r="CF92" s="521"/>
      <c r="CG92" s="521"/>
      <c r="CH92" s="521"/>
      <c r="CI92" s="521"/>
      <c r="CJ92" s="521"/>
      <c r="CK92" s="521"/>
      <c r="CL92" s="521"/>
      <c r="CM92" s="521"/>
      <c r="CN92" s="521"/>
      <c r="CO92" s="521"/>
      <c r="CP92" s="521"/>
      <c r="CQ92" s="521"/>
      <c r="CR92" s="521"/>
      <c r="CS92" s="521"/>
      <c r="CT92" s="521"/>
      <c r="CU92" s="521"/>
      <c r="CV92" s="521"/>
      <c r="CW92" s="521"/>
      <c r="CX92" s="521"/>
      <c r="CY92" s="521"/>
      <c r="CZ92" s="521"/>
      <c r="DA92" s="521"/>
      <c r="DB92" s="521"/>
      <c r="DC92" s="521"/>
      <c r="DE92" s="522"/>
      <c r="DF92" s="522"/>
      <c r="DG92" s="521"/>
      <c r="DH92" s="521"/>
      <c r="DI92" s="521"/>
      <c r="DJ92" s="521"/>
      <c r="DK92" s="521"/>
      <c r="DL92" s="521"/>
      <c r="DM92" s="521"/>
      <c r="DN92" s="521"/>
      <c r="DO92" s="521"/>
      <c r="DP92" s="521"/>
      <c r="DQ92" s="521"/>
      <c r="DR92" s="521"/>
      <c r="DS92" s="521"/>
      <c r="DT92" s="521"/>
      <c r="DU92" s="521"/>
      <c r="DV92" s="521"/>
      <c r="DW92" s="521"/>
      <c r="DX92" s="521"/>
      <c r="DY92" s="521"/>
      <c r="DZ92" s="521"/>
      <c r="EA92" s="521"/>
      <c r="EB92" s="521"/>
      <c r="EC92" s="521"/>
      <c r="ED92" s="521"/>
      <c r="EE92" s="521"/>
      <c r="EF92" s="521"/>
      <c r="EG92" s="521"/>
      <c r="EH92" s="521"/>
      <c r="EI92" s="521"/>
      <c r="EJ92" s="521"/>
      <c r="EK92" s="521"/>
      <c r="EL92" s="521"/>
      <c r="EM92" s="521"/>
      <c r="EN92" s="521"/>
      <c r="EO92" s="521"/>
      <c r="EP92" s="521"/>
      <c r="EQ92" s="521"/>
      <c r="ER92" s="521"/>
      <c r="ES92" s="521"/>
      <c r="ET92" s="521"/>
      <c r="EU92" s="521"/>
      <c r="EV92" s="522"/>
      <c r="EW92" s="548"/>
      <c r="EX92" s="521"/>
      <c r="EY92" s="521"/>
      <c r="EZ92" s="521"/>
      <c r="FA92" s="521"/>
      <c r="FB92" s="521"/>
      <c r="FC92" s="521"/>
      <c r="FD92" s="521"/>
      <c r="FE92" s="521"/>
      <c r="FF92" s="521"/>
      <c r="FG92" s="521"/>
      <c r="FH92" s="521"/>
      <c r="FI92" s="521"/>
      <c r="FJ92" s="521"/>
      <c r="FK92" s="521"/>
      <c r="FL92" s="521"/>
      <c r="FM92" s="521"/>
      <c r="FN92" s="521"/>
      <c r="FO92" s="521"/>
      <c r="FP92" s="521"/>
      <c r="FQ92" s="521"/>
      <c r="FR92" s="521"/>
      <c r="FS92" s="521"/>
      <c r="FT92" s="521"/>
      <c r="FU92" s="521"/>
      <c r="FV92" s="521"/>
      <c r="FW92" s="521"/>
      <c r="FX92" s="521"/>
      <c r="FY92" s="521"/>
      <c r="FZ92" s="521"/>
      <c r="GA92" s="521"/>
      <c r="GB92" s="521"/>
      <c r="GC92" s="521"/>
      <c r="GD92" s="521"/>
      <c r="GE92" s="521"/>
      <c r="GF92" s="521"/>
      <c r="GG92" s="521"/>
      <c r="GH92" s="521"/>
      <c r="GI92" s="521"/>
      <c r="GJ92" s="521"/>
      <c r="GK92" s="521"/>
      <c r="GL92" s="521"/>
      <c r="GM92" s="521"/>
      <c r="GN92" s="548"/>
      <c r="GO92" s="521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  <c r="IX92" s="90"/>
      <c r="IY92" s="90"/>
      <c r="IZ92" s="90"/>
      <c r="JA92" s="90"/>
      <c r="JB92" s="90"/>
      <c r="JC92" s="90"/>
      <c r="JD92" s="90"/>
      <c r="JE92" s="90"/>
      <c r="JF92" s="90"/>
      <c r="JG92" s="90"/>
      <c r="JH92" s="90"/>
      <c r="JI92" s="90"/>
      <c r="JJ92" s="90"/>
      <c r="JK92" s="90"/>
      <c r="JL92" s="90"/>
      <c r="JM92" s="90"/>
      <c r="JN92" s="90"/>
      <c r="JO92" s="90"/>
      <c r="JP92" s="90"/>
      <c r="JQ92" s="90"/>
      <c r="JR92" s="90"/>
      <c r="JS92" s="90"/>
      <c r="JT92" s="90"/>
      <c r="JU92" s="90"/>
      <c r="JV92" s="90"/>
      <c r="JW92" s="90"/>
      <c r="JX92" s="90"/>
      <c r="JY92" s="90"/>
      <c r="JZ92" s="90"/>
      <c r="KA92" s="90"/>
      <c r="KB92" s="90"/>
      <c r="KC92" s="90"/>
      <c r="KD92" s="90"/>
      <c r="KE92" s="90"/>
      <c r="KF92" s="90"/>
      <c r="KG92" s="90"/>
      <c r="KH92" s="90"/>
      <c r="KI92" s="90"/>
      <c r="KJ92" s="90"/>
      <c r="KK92" s="90"/>
      <c r="KL92" s="90"/>
      <c r="KM92" s="90"/>
      <c r="KN92" s="90"/>
      <c r="KO92" s="90"/>
      <c r="KP92" s="90"/>
      <c r="KQ92" s="90"/>
      <c r="KR92" s="90"/>
      <c r="KS92" s="90"/>
      <c r="KT92" s="90"/>
      <c r="KU92" s="90"/>
      <c r="KV92" s="90"/>
      <c r="KW92" s="90"/>
      <c r="KX92" s="90"/>
      <c r="KY92" s="90"/>
    </row>
    <row r="93" spans="9:311">
      <c r="BM93" s="521"/>
      <c r="BN93" s="521"/>
      <c r="BO93" s="521"/>
      <c r="BP93" s="521"/>
      <c r="BQ93" s="521"/>
      <c r="BR93" s="521"/>
      <c r="BS93" s="521"/>
      <c r="BT93" s="521"/>
      <c r="BU93" s="521"/>
      <c r="BV93" s="521"/>
      <c r="BW93" s="521"/>
      <c r="BX93" s="521"/>
      <c r="BY93" s="521"/>
      <c r="BZ93" s="521"/>
      <c r="CA93" s="521"/>
      <c r="CB93" s="521"/>
      <c r="CC93" s="521"/>
      <c r="CD93" s="521"/>
      <c r="CE93" s="521"/>
      <c r="CF93" s="521"/>
      <c r="CG93" s="521"/>
      <c r="CH93" s="521"/>
      <c r="CI93" s="521"/>
      <c r="CJ93" s="521"/>
      <c r="CK93" s="521"/>
      <c r="CL93" s="521"/>
      <c r="CM93" s="521"/>
      <c r="CN93" s="521"/>
      <c r="CO93" s="521"/>
      <c r="CP93" s="521"/>
      <c r="CQ93" s="521"/>
      <c r="CR93" s="521"/>
      <c r="CS93" s="521"/>
      <c r="CT93" s="521"/>
      <c r="CU93" s="521"/>
      <c r="CV93" s="521"/>
      <c r="CW93" s="521"/>
      <c r="CX93" s="521"/>
      <c r="CY93" s="521"/>
      <c r="CZ93" s="521"/>
      <c r="DA93" s="521"/>
      <c r="DB93" s="521"/>
      <c r="DC93" s="521"/>
      <c r="DE93" s="522"/>
      <c r="DF93" s="522"/>
      <c r="DG93" s="521"/>
      <c r="DH93" s="521"/>
      <c r="DI93" s="521"/>
      <c r="DJ93" s="521"/>
      <c r="DK93" s="521"/>
      <c r="DL93" s="521"/>
      <c r="DM93" s="521"/>
      <c r="DN93" s="521"/>
      <c r="DO93" s="521"/>
      <c r="DP93" s="521"/>
      <c r="DQ93" s="521"/>
      <c r="DR93" s="521"/>
      <c r="DS93" s="521"/>
      <c r="DT93" s="521"/>
      <c r="DU93" s="521"/>
      <c r="DV93" s="521"/>
      <c r="DW93" s="521"/>
      <c r="DX93" s="521"/>
      <c r="DY93" s="521"/>
      <c r="DZ93" s="521"/>
      <c r="EA93" s="521"/>
      <c r="EB93" s="521"/>
      <c r="EC93" s="521"/>
      <c r="ED93" s="521"/>
      <c r="EE93" s="521"/>
      <c r="EF93" s="521"/>
      <c r="EG93" s="521"/>
      <c r="EH93" s="521"/>
      <c r="EI93" s="521"/>
      <c r="EJ93" s="521"/>
      <c r="EK93" s="521"/>
      <c r="EL93" s="521"/>
      <c r="EM93" s="521"/>
      <c r="EN93" s="521"/>
      <c r="EO93" s="521"/>
      <c r="EP93" s="521"/>
      <c r="EQ93" s="521"/>
      <c r="ER93" s="521"/>
      <c r="ES93" s="521"/>
      <c r="ET93" s="521"/>
      <c r="EU93" s="521"/>
      <c r="EV93" s="522"/>
      <c r="EW93" s="548"/>
      <c r="EX93" s="521"/>
      <c r="EY93" s="521"/>
      <c r="EZ93" s="521"/>
      <c r="FA93" s="521"/>
      <c r="FB93" s="521"/>
      <c r="FC93" s="521"/>
      <c r="FD93" s="521"/>
      <c r="FE93" s="521"/>
      <c r="FF93" s="521"/>
      <c r="FG93" s="521"/>
      <c r="FH93" s="521"/>
      <c r="FI93" s="521"/>
      <c r="FJ93" s="521"/>
      <c r="FK93" s="521"/>
      <c r="FL93" s="521"/>
      <c r="FM93" s="521"/>
      <c r="FN93" s="521"/>
      <c r="FO93" s="521"/>
      <c r="FP93" s="521"/>
      <c r="FQ93" s="521"/>
      <c r="FR93" s="521"/>
      <c r="FS93" s="521"/>
      <c r="FT93" s="521"/>
      <c r="FU93" s="521"/>
      <c r="FV93" s="521"/>
      <c r="FW93" s="521"/>
      <c r="FX93" s="521"/>
      <c r="FY93" s="521"/>
      <c r="FZ93" s="521"/>
      <c r="GA93" s="521"/>
      <c r="GB93" s="521"/>
      <c r="GC93" s="521"/>
      <c r="GD93" s="521"/>
      <c r="GE93" s="521"/>
      <c r="GF93" s="521"/>
      <c r="GG93" s="521"/>
      <c r="GH93" s="521"/>
      <c r="GI93" s="521"/>
      <c r="GJ93" s="521"/>
      <c r="GK93" s="521"/>
      <c r="GL93" s="521"/>
      <c r="GM93" s="521"/>
      <c r="GN93" s="548"/>
      <c r="GO93" s="521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</row>
    <row r="94" spans="9:311">
      <c r="BM94" s="521"/>
      <c r="BN94" s="521"/>
      <c r="BO94" s="521"/>
      <c r="BP94" s="521"/>
      <c r="BQ94" s="521"/>
      <c r="BR94" s="521"/>
      <c r="BS94" s="521"/>
      <c r="BT94" s="521"/>
      <c r="BU94" s="521"/>
      <c r="BV94" s="521"/>
      <c r="BW94" s="521"/>
      <c r="BX94" s="521"/>
      <c r="BY94" s="521"/>
      <c r="BZ94" s="521"/>
      <c r="CA94" s="521"/>
      <c r="CB94" s="521"/>
      <c r="CC94" s="521"/>
      <c r="CD94" s="521"/>
      <c r="CE94" s="521"/>
      <c r="CF94" s="521"/>
      <c r="CG94" s="521"/>
      <c r="CH94" s="521"/>
      <c r="CI94" s="521"/>
      <c r="CJ94" s="521"/>
      <c r="CK94" s="521"/>
      <c r="CL94" s="521"/>
      <c r="CM94" s="521"/>
      <c r="CN94" s="521"/>
      <c r="CO94" s="521"/>
      <c r="CP94" s="521"/>
      <c r="CQ94" s="521"/>
      <c r="CR94" s="521"/>
      <c r="CS94" s="521"/>
      <c r="CT94" s="521"/>
      <c r="CU94" s="521"/>
      <c r="CV94" s="521"/>
      <c r="CW94" s="521"/>
      <c r="CX94" s="521"/>
      <c r="CY94" s="521"/>
      <c r="CZ94" s="521"/>
      <c r="DA94" s="521"/>
      <c r="DB94" s="521"/>
      <c r="DC94" s="521"/>
      <c r="DE94" s="522"/>
      <c r="DF94" s="522"/>
      <c r="DG94" s="521"/>
      <c r="DH94" s="521"/>
      <c r="DI94" s="521"/>
      <c r="DJ94" s="521"/>
      <c r="DK94" s="521"/>
      <c r="DL94" s="521"/>
      <c r="DM94" s="521"/>
      <c r="DN94" s="521"/>
      <c r="DO94" s="521"/>
      <c r="DP94" s="521"/>
      <c r="DQ94" s="521"/>
      <c r="DR94" s="521"/>
      <c r="DS94" s="521"/>
      <c r="DT94" s="521"/>
      <c r="DU94" s="521"/>
      <c r="DV94" s="521"/>
      <c r="DW94" s="521"/>
      <c r="DX94" s="521"/>
      <c r="DY94" s="521"/>
      <c r="DZ94" s="521"/>
      <c r="EA94" s="521"/>
      <c r="EB94" s="521"/>
      <c r="EC94" s="521"/>
      <c r="ED94" s="521"/>
      <c r="EE94" s="521"/>
      <c r="EF94" s="521"/>
      <c r="EG94" s="521"/>
      <c r="EH94" s="521"/>
      <c r="EI94" s="521"/>
      <c r="EJ94" s="521"/>
      <c r="EK94" s="521"/>
      <c r="EL94" s="521"/>
      <c r="EM94" s="521"/>
      <c r="EN94" s="521"/>
      <c r="EO94" s="521"/>
      <c r="EP94" s="521"/>
      <c r="EQ94" s="521"/>
      <c r="ER94" s="521"/>
      <c r="ES94" s="521"/>
      <c r="ET94" s="521"/>
      <c r="EU94" s="521"/>
      <c r="EV94" s="522"/>
      <c r="EW94" s="548"/>
      <c r="EX94" s="521"/>
      <c r="EY94" s="521"/>
      <c r="EZ94" s="521"/>
      <c r="FA94" s="521"/>
      <c r="FB94" s="521"/>
      <c r="FC94" s="521"/>
      <c r="FD94" s="521"/>
      <c r="FE94" s="521"/>
      <c r="FF94" s="521"/>
      <c r="FG94" s="521"/>
      <c r="FH94" s="521"/>
      <c r="FI94" s="521"/>
      <c r="FJ94" s="521"/>
      <c r="FK94" s="521"/>
      <c r="FL94" s="521"/>
      <c r="FM94" s="521"/>
      <c r="FN94" s="521"/>
      <c r="FO94" s="521"/>
      <c r="FP94" s="521"/>
      <c r="FQ94" s="521"/>
      <c r="FR94" s="521"/>
      <c r="FS94" s="521"/>
      <c r="FT94" s="521"/>
      <c r="FU94" s="521"/>
      <c r="FV94" s="521"/>
      <c r="FW94" s="521"/>
      <c r="FX94" s="521"/>
      <c r="FY94" s="521"/>
      <c r="FZ94" s="521"/>
      <c r="GA94" s="521"/>
      <c r="GB94" s="521"/>
      <c r="GC94" s="521"/>
      <c r="GD94" s="521"/>
      <c r="GE94" s="521"/>
      <c r="GF94" s="521"/>
      <c r="GG94" s="521"/>
      <c r="GH94" s="521"/>
      <c r="GI94" s="521"/>
      <c r="GJ94" s="521"/>
      <c r="GK94" s="521"/>
      <c r="GL94" s="521"/>
      <c r="GM94" s="521"/>
      <c r="GN94" s="548"/>
      <c r="GO94" s="521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</row>
    <row r="95" spans="9:311">
      <c r="BM95" s="521"/>
      <c r="BN95" s="521"/>
      <c r="BO95" s="521"/>
      <c r="BP95" s="521"/>
      <c r="BQ95" s="521"/>
      <c r="BR95" s="521"/>
      <c r="BS95" s="521"/>
      <c r="BT95" s="521"/>
      <c r="BU95" s="521"/>
      <c r="BV95" s="521"/>
      <c r="BW95" s="521"/>
      <c r="BX95" s="521"/>
      <c r="BY95" s="521"/>
      <c r="BZ95" s="521"/>
      <c r="CA95" s="521"/>
      <c r="CB95" s="521"/>
      <c r="CC95" s="521"/>
      <c r="CD95" s="521"/>
      <c r="CE95" s="521"/>
      <c r="CF95" s="521"/>
      <c r="CG95" s="521"/>
      <c r="CH95" s="521"/>
      <c r="CI95" s="521"/>
      <c r="CJ95" s="521"/>
      <c r="CK95" s="521"/>
      <c r="CL95" s="521"/>
      <c r="CM95" s="521"/>
      <c r="CN95" s="521"/>
      <c r="CO95" s="521"/>
      <c r="CP95" s="521"/>
      <c r="CQ95" s="521"/>
      <c r="CR95" s="521"/>
      <c r="CS95" s="521"/>
      <c r="CT95" s="521"/>
      <c r="CU95" s="521"/>
      <c r="CV95" s="521"/>
      <c r="CW95" s="521"/>
      <c r="CX95" s="521"/>
      <c r="CY95" s="521"/>
      <c r="CZ95" s="521"/>
      <c r="DA95" s="521"/>
      <c r="DB95" s="521"/>
      <c r="DC95" s="521"/>
      <c r="DE95" s="522"/>
      <c r="DF95" s="522"/>
      <c r="DG95" s="521"/>
      <c r="DH95" s="521"/>
      <c r="DI95" s="521"/>
      <c r="DJ95" s="521"/>
      <c r="DK95" s="521"/>
      <c r="DL95" s="521"/>
      <c r="DM95" s="521"/>
      <c r="DN95" s="521"/>
      <c r="DO95" s="521"/>
      <c r="DP95" s="521"/>
      <c r="DQ95" s="521"/>
      <c r="DR95" s="521"/>
      <c r="DS95" s="521"/>
      <c r="DT95" s="521"/>
      <c r="DU95" s="521"/>
      <c r="DV95" s="521"/>
      <c r="DW95" s="521"/>
      <c r="DX95" s="521"/>
      <c r="DY95" s="521"/>
      <c r="DZ95" s="521"/>
      <c r="EA95" s="521"/>
      <c r="EB95" s="521"/>
      <c r="EC95" s="521"/>
      <c r="ED95" s="521"/>
      <c r="EE95" s="521"/>
      <c r="EF95" s="521"/>
      <c r="EG95" s="521"/>
      <c r="EH95" s="521"/>
      <c r="EI95" s="521"/>
      <c r="EJ95" s="521"/>
      <c r="EK95" s="521"/>
      <c r="EL95" s="521"/>
      <c r="EM95" s="521"/>
      <c r="EN95" s="521"/>
      <c r="EO95" s="521"/>
      <c r="EP95" s="521"/>
      <c r="EQ95" s="521"/>
      <c r="ER95" s="521"/>
      <c r="ES95" s="521"/>
      <c r="ET95" s="521"/>
      <c r="EU95" s="521"/>
      <c r="EV95" s="522"/>
      <c r="EW95" s="548"/>
      <c r="EX95" s="521"/>
      <c r="EY95" s="521"/>
      <c r="EZ95" s="521"/>
      <c r="FA95" s="521"/>
      <c r="FB95" s="521"/>
      <c r="FC95" s="521"/>
      <c r="FD95" s="521"/>
      <c r="FE95" s="521"/>
      <c r="FF95" s="521"/>
      <c r="FG95" s="521"/>
      <c r="FH95" s="521"/>
      <c r="FI95" s="521"/>
      <c r="FJ95" s="521"/>
      <c r="FK95" s="521"/>
      <c r="FL95" s="521"/>
      <c r="FM95" s="521"/>
      <c r="FN95" s="521"/>
      <c r="FO95" s="521"/>
      <c r="FP95" s="521"/>
      <c r="FQ95" s="521"/>
      <c r="FR95" s="521"/>
      <c r="FS95" s="521"/>
      <c r="FT95" s="521"/>
      <c r="FU95" s="521"/>
      <c r="FV95" s="521"/>
      <c r="FW95" s="521"/>
      <c r="FX95" s="521"/>
      <c r="FY95" s="521"/>
      <c r="FZ95" s="521"/>
      <c r="GA95" s="521"/>
      <c r="GB95" s="521"/>
      <c r="GC95" s="521"/>
      <c r="GD95" s="521"/>
      <c r="GE95" s="521"/>
      <c r="GF95" s="521"/>
      <c r="GG95" s="521"/>
      <c r="GH95" s="521"/>
      <c r="GI95" s="521"/>
      <c r="GJ95" s="521"/>
      <c r="GK95" s="521"/>
      <c r="GL95" s="521"/>
      <c r="GM95" s="521"/>
      <c r="GN95" s="548"/>
      <c r="GO95" s="521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  <c r="IT95" s="90"/>
      <c r="IU95" s="90"/>
      <c r="IV95" s="90"/>
      <c r="IW95" s="90"/>
      <c r="IX95" s="90"/>
      <c r="IY95" s="90"/>
      <c r="IZ95" s="90"/>
      <c r="JA95" s="90"/>
      <c r="JB95" s="90"/>
      <c r="JC95" s="90"/>
      <c r="JD95" s="90"/>
      <c r="JE95" s="90"/>
      <c r="JF95" s="90"/>
      <c r="JG95" s="90"/>
      <c r="JH95" s="90"/>
      <c r="JI95" s="90"/>
      <c r="JJ95" s="90"/>
      <c r="JK95" s="90"/>
      <c r="JL95" s="90"/>
      <c r="JM95" s="90"/>
      <c r="JN95" s="90"/>
      <c r="JO95" s="90"/>
      <c r="JP95" s="90"/>
      <c r="JQ95" s="90"/>
      <c r="JR95" s="90"/>
      <c r="JS95" s="90"/>
      <c r="JT95" s="90"/>
      <c r="JU95" s="90"/>
      <c r="JV95" s="90"/>
      <c r="JW95" s="90"/>
      <c r="JX95" s="90"/>
      <c r="JY95" s="90"/>
      <c r="JZ95" s="90"/>
      <c r="KA95" s="90"/>
      <c r="KB95" s="90"/>
      <c r="KC95" s="90"/>
      <c r="KD95" s="90"/>
      <c r="KE95" s="90"/>
      <c r="KF95" s="90"/>
      <c r="KG95" s="90"/>
      <c r="KH95" s="90"/>
      <c r="KI95" s="90"/>
      <c r="KJ95" s="90"/>
      <c r="KK95" s="90"/>
      <c r="KL95" s="90"/>
      <c r="KM95" s="90"/>
      <c r="KN95" s="90"/>
      <c r="KO95" s="90"/>
      <c r="KP95" s="90"/>
      <c r="KQ95" s="90"/>
      <c r="KR95" s="90"/>
      <c r="KS95" s="90"/>
      <c r="KT95" s="90"/>
      <c r="KU95" s="90"/>
      <c r="KV95" s="90"/>
      <c r="KW95" s="90"/>
      <c r="KX95" s="90"/>
      <c r="KY95" s="90"/>
    </row>
    <row r="96" spans="9:311">
      <c r="BM96" s="521"/>
      <c r="BN96" s="521"/>
      <c r="BO96" s="521"/>
      <c r="BP96" s="521"/>
      <c r="BQ96" s="521"/>
      <c r="BR96" s="521"/>
      <c r="BS96" s="521"/>
      <c r="BT96" s="521"/>
      <c r="BU96" s="521"/>
      <c r="BV96" s="521"/>
      <c r="BW96" s="521"/>
      <c r="BX96" s="521"/>
      <c r="BY96" s="521"/>
      <c r="BZ96" s="521"/>
      <c r="CA96" s="521"/>
      <c r="CB96" s="521"/>
      <c r="CC96" s="521"/>
      <c r="CD96" s="521"/>
      <c r="CE96" s="521"/>
      <c r="CF96" s="521"/>
      <c r="CG96" s="521"/>
      <c r="CH96" s="521"/>
      <c r="CI96" s="521"/>
      <c r="CJ96" s="521"/>
      <c r="CK96" s="521"/>
      <c r="CL96" s="521"/>
      <c r="CM96" s="521"/>
      <c r="CN96" s="521"/>
      <c r="CO96" s="521"/>
      <c r="CP96" s="521"/>
      <c r="CQ96" s="521"/>
      <c r="CR96" s="521"/>
      <c r="CS96" s="521"/>
      <c r="CT96" s="521"/>
      <c r="CU96" s="521"/>
      <c r="CV96" s="521"/>
      <c r="CW96" s="521"/>
      <c r="CX96" s="521"/>
      <c r="CY96" s="521"/>
      <c r="CZ96" s="521"/>
      <c r="DA96" s="521"/>
      <c r="DB96" s="521"/>
      <c r="DC96" s="521"/>
      <c r="DE96" s="522"/>
      <c r="DF96" s="522"/>
      <c r="DG96" s="521"/>
      <c r="DH96" s="521"/>
      <c r="DI96" s="521"/>
      <c r="DJ96" s="521"/>
      <c r="DK96" s="521"/>
      <c r="DL96" s="521"/>
      <c r="DM96" s="521"/>
      <c r="DN96" s="521"/>
      <c r="DO96" s="521"/>
      <c r="DP96" s="521"/>
      <c r="DQ96" s="521"/>
      <c r="DR96" s="521"/>
      <c r="DS96" s="521"/>
      <c r="DT96" s="521"/>
      <c r="DU96" s="521"/>
      <c r="DV96" s="521"/>
      <c r="DW96" s="521"/>
      <c r="DX96" s="521"/>
      <c r="DY96" s="521"/>
      <c r="DZ96" s="521"/>
      <c r="EA96" s="521"/>
      <c r="EB96" s="521"/>
      <c r="EC96" s="521"/>
      <c r="ED96" s="521"/>
      <c r="EE96" s="521"/>
      <c r="EF96" s="521"/>
      <c r="EG96" s="521"/>
      <c r="EH96" s="521"/>
      <c r="EI96" s="521"/>
      <c r="EJ96" s="521"/>
      <c r="EK96" s="521"/>
      <c r="EL96" s="521"/>
      <c r="EM96" s="521"/>
      <c r="EN96" s="521"/>
      <c r="EO96" s="521"/>
      <c r="EP96" s="521"/>
      <c r="EQ96" s="521"/>
      <c r="ER96" s="521"/>
      <c r="ES96" s="521"/>
      <c r="ET96" s="521"/>
      <c r="EU96" s="521"/>
      <c r="EW96" s="548"/>
      <c r="EX96" s="521"/>
      <c r="EY96" s="521"/>
      <c r="EZ96" s="521"/>
      <c r="FA96" s="521"/>
      <c r="FB96" s="521"/>
      <c r="FC96" s="521"/>
      <c r="FD96" s="521"/>
      <c r="FE96" s="521"/>
      <c r="FF96" s="521"/>
      <c r="FG96" s="521"/>
      <c r="FH96" s="521"/>
      <c r="FI96" s="521"/>
      <c r="FJ96" s="521"/>
      <c r="FK96" s="521"/>
      <c r="FL96" s="521"/>
      <c r="FM96" s="521"/>
      <c r="FN96" s="521"/>
      <c r="FO96" s="521"/>
      <c r="FP96" s="521"/>
      <c r="FQ96" s="521"/>
      <c r="FR96" s="521"/>
      <c r="FS96" s="521"/>
      <c r="FT96" s="521"/>
      <c r="FU96" s="521"/>
      <c r="FV96" s="521"/>
      <c r="FW96" s="521"/>
      <c r="FX96" s="521"/>
      <c r="FY96" s="521"/>
      <c r="FZ96" s="521"/>
      <c r="GA96" s="521"/>
      <c r="GB96" s="521"/>
      <c r="GC96" s="521"/>
      <c r="GD96" s="521"/>
      <c r="GE96" s="521"/>
      <c r="GF96" s="521"/>
      <c r="GG96" s="521"/>
      <c r="GH96" s="521"/>
      <c r="GI96" s="521"/>
      <c r="GJ96" s="521"/>
      <c r="GK96" s="521"/>
      <c r="GL96" s="521"/>
      <c r="GM96" s="521"/>
      <c r="GN96" s="548"/>
      <c r="GO96" s="521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</row>
    <row r="97" spans="240:311"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</row>
    <row r="98" spans="240:311"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  <c r="IV98" s="90"/>
      <c r="IW98" s="90"/>
      <c r="IX98" s="90"/>
      <c r="IY98" s="90"/>
      <c r="IZ98" s="90"/>
      <c r="JA98" s="90"/>
      <c r="JB98" s="90"/>
      <c r="JC98" s="90"/>
      <c r="JD98" s="90"/>
      <c r="JE98" s="90"/>
      <c r="JF98" s="90"/>
      <c r="JG98" s="90"/>
      <c r="JH98" s="90"/>
      <c r="JI98" s="90"/>
      <c r="JJ98" s="90"/>
      <c r="JK98" s="90"/>
      <c r="JL98" s="90"/>
      <c r="JM98" s="90"/>
      <c r="JN98" s="90"/>
      <c r="JO98" s="90"/>
      <c r="JP98" s="90"/>
      <c r="JQ98" s="90"/>
      <c r="JR98" s="90"/>
      <c r="JS98" s="90"/>
      <c r="JT98" s="90"/>
      <c r="JU98" s="90"/>
      <c r="JV98" s="90"/>
      <c r="JW98" s="90"/>
      <c r="JX98" s="90"/>
      <c r="JY98" s="90"/>
      <c r="JZ98" s="90"/>
      <c r="KA98" s="90"/>
      <c r="KB98" s="90"/>
      <c r="KC98" s="90"/>
      <c r="KD98" s="90"/>
      <c r="KE98" s="90"/>
      <c r="KF98" s="90"/>
      <c r="KG98" s="90"/>
      <c r="KH98" s="90"/>
      <c r="KI98" s="90"/>
      <c r="KJ98" s="90"/>
      <c r="KK98" s="90"/>
      <c r="KL98" s="90"/>
      <c r="KM98" s="90"/>
      <c r="KN98" s="90"/>
      <c r="KO98" s="90"/>
      <c r="KP98" s="90"/>
      <c r="KQ98" s="90"/>
      <c r="KR98" s="90"/>
      <c r="KS98" s="90"/>
      <c r="KT98" s="90"/>
      <c r="KU98" s="90"/>
      <c r="KV98" s="90"/>
      <c r="KW98" s="90"/>
      <c r="KX98" s="90"/>
      <c r="KY98" s="90"/>
    </row>
    <row r="99" spans="240:311"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</row>
    <row r="100" spans="240:311"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</row>
    <row r="101" spans="240:311"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  <c r="IT101" s="90"/>
      <c r="IU101" s="90"/>
      <c r="IV101" s="90"/>
      <c r="IW101" s="90"/>
      <c r="IX101" s="90"/>
      <c r="IY101" s="90"/>
      <c r="IZ101" s="90"/>
      <c r="JA101" s="90"/>
      <c r="JB101" s="90"/>
      <c r="JC101" s="90"/>
      <c r="JD101" s="90"/>
      <c r="JE101" s="90"/>
      <c r="JF101" s="90"/>
      <c r="JG101" s="90"/>
      <c r="JH101" s="90"/>
      <c r="JI101" s="90"/>
      <c r="JJ101" s="90"/>
      <c r="JK101" s="90"/>
      <c r="JL101" s="90"/>
      <c r="JM101" s="90"/>
      <c r="JN101" s="90"/>
      <c r="JO101" s="90"/>
      <c r="JP101" s="90"/>
      <c r="JQ101" s="90"/>
      <c r="JR101" s="90"/>
      <c r="JS101" s="90"/>
      <c r="JT101" s="90"/>
      <c r="JU101" s="90"/>
      <c r="JV101" s="90"/>
      <c r="JW101" s="90"/>
      <c r="JX101" s="90"/>
      <c r="JY101" s="90"/>
      <c r="JZ101" s="90"/>
      <c r="KA101" s="90"/>
      <c r="KB101" s="90"/>
      <c r="KC101" s="90"/>
      <c r="KD101" s="90"/>
      <c r="KE101" s="90"/>
      <c r="KF101" s="90"/>
      <c r="KG101" s="90"/>
      <c r="KH101" s="90"/>
      <c r="KI101" s="90"/>
      <c r="KJ101" s="90"/>
      <c r="KK101" s="90"/>
      <c r="KL101" s="90"/>
      <c r="KM101" s="90"/>
      <c r="KN101" s="90"/>
      <c r="KO101" s="90"/>
      <c r="KP101" s="90"/>
      <c r="KQ101" s="90"/>
      <c r="KR101" s="90"/>
      <c r="KS101" s="90"/>
      <c r="KT101" s="90"/>
      <c r="KU101" s="90"/>
      <c r="KV101" s="90"/>
      <c r="KW101" s="90"/>
      <c r="KX101" s="90"/>
      <c r="KY101" s="90"/>
    </row>
    <row r="102" spans="240:311"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</row>
    <row r="103" spans="240:311"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</row>
    <row r="104" spans="240:311"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  <c r="IX104" s="90"/>
      <c r="IY104" s="90"/>
      <c r="IZ104" s="90"/>
      <c r="JA104" s="90"/>
      <c r="JB104" s="90"/>
      <c r="JC104" s="90"/>
      <c r="JD104" s="90"/>
      <c r="JE104" s="90"/>
      <c r="JF104" s="90"/>
      <c r="JG104" s="90"/>
      <c r="JH104" s="90"/>
      <c r="JI104" s="90"/>
      <c r="JJ104" s="90"/>
      <c r="JK104" s="90"/>
      <c r="JL104" s="90"/>
      <c r="JM104" s="90"/>
      <c r="JN104" s="90"/>
      <c r="JO104" s="90"/>
      <c r="JP104" s="90"/>
      <c r="JQ104" s="90"/>
      <c r="JR104" s="90"/>
      <c r="JS104" s="90"/>
      <c r="JT104" s="90"/>
      <c r="JU104" s="90"/>
      <c r="JV104" s="90"/>
      <c r="JW104" s="90"/>
      <c r="JX104" s="90"/>
      <c r="JY104" s="90"/>
      <c r="JZ104" s="90"/>
      <c r="KA104" s="90"/>
      <c r="KB104" s="90"/>
      <c r="KC104" s="90"/>
      <c r="KD104" s="90"/>
      <c r="KE104" s="90"/>
      <c r="KF104" s="90"/>
      <c r="KG104" s="90"/>
      <c r="KH104" s="90"/>
      <c r="KI104" s="90"/>
      <c r="KJ104" s="90"/>
      <c r="KK104" s="90"/>
      <c r="KL104" s="90"/>
      <c r="KM104" s="90"/>
      <c r="KN104" s="90"/>
      <c r="KO104" s="90"/>
      <c r="KP104" s="90"/>
      <c r="KQ104" s="90"/>
      <c r="KR104" s="90"/>
      <c r="KS104" s="90"/>
      <c r="KT104" s="90"/>
      <c r="KU104" s="90"/>
      <c r="KV104" s="90"/>
      <c r="KW104" s="90"/>
      <c r="KX104" s="90"/>
      <c r="KY104" s="90"/>
    </row>
    <row r="105" spans="240:311"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</row>
    <row r="106" spans="240:311"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</row>
    <row r="107" spans="240:311"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  <c r="IY107" s="90"/>
      <c r="IZ107" s="90"/>
      <c r="JA107" s="90"/>
      <c r="JB107" s="90"/>
      <c r="JC107" s="90"/>
      <c r="JD107" s="90"/>
      <c r="JE107" s="90"/>
      <c r="JF107" s="90"/>
      <c r="JG107" s="90"/>
      <c r="JH107" s="90"/>
      <c r="JI107" s="90"/>
      <c r="JJ107" s="90"/>
      <c r="JK107" s="90"/>
      <c r="JL107" s="90"/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  <c r="KD107" s="90"/>
      <c r="KE107" s="90"/>
      <c r="KF107" s="90"/>
      <c r="KG107" s="90"/>
      <c r="KH107" s="90"/>
      <c r="KI107" s="90"/>
      <c r="KJ107" s="90"/>
      <c r="KK107" s="90"/>
      <c r="KL107" s="90"/>
      <c r="KM107" s="90"/>
      <c r="KN107" s="90"/>
      <c r="KO107" s="90"/>
      <c r="KP107" s="90"/>
      <c r="KQ107" s="90"/>
      <c r="KR107" s="90"/>
      <c r="KS107" s="90"/>
      <c r="KT107" s="90"/>
      <c r="KU107" s="90"/>
      <c r="KV107" s="90"/>
      <c r="KW107" s="90"/>
      <c r="KX107" s="90"/>
      <c r="KY107" s="90"/>
    </row>
    <row r="108" spans="240:311"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</row>
    <row r="109" spans="240:311"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</row>
    <row r="110" spans="240:311"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  <c r="IX110" s="90"/>
      <c r="IY110" s="90"/>
      <c r="IZ110" s="90"/>
      <c r="JA110" s="90"/>
      <c r="JB110" s="90"/>
      <c r="JC110" s="90"/>
      <c r="JD110" s="90"/>
      <c r="JE110" s="90"/>
      <c r="JF110" s="90"/>
      <c r="JG110" s="90"/>
      <c r="JH110" s="90"/>
      <c r="JI110" s="90"/>
      <c r="JJ110" s="90"/>
      <c r="JK110" s="90"/>
      <c r="JL110" s="90"/>
      <c r="JM110" s="90"/>
      <c r="JN110" s="90"/>
      <c r="JO110" s="90"/>
      <c r="JP110" s="90"/>
      <c r="JQ110" s="90"/>
      <c r="JR110" s="90"/>
      <c r="JS110" s="90"/>
      <c r="JT110" s="90"/>
      <c r="JU110" s="90"/>
      <c r="JV110" s="90"/>
      <c r="JW110" s="90"/>
      <c r="JX110" s="90"/>
      <c r="JY110" s="90"/>
      <c r="JZ110" s="90"/>
      <c r="KA110" s="90"/>
      <c r="KB110" s="90"/>
      <c r="KC110" s="90"/>
      <c r="KD110" s="90"/>
      <c r="KE110" s="90"/>
      <c r="KF110" s="90"/>
      <c r="KG110" s="90"/>
      <c r="KH110" s="90"/>
      <c r="KI110" s="90"/>
      <c r="KJ110" s="90"/>
      <c r="KK110" s="90"/>
      <c r="KL110" s="90"/>
      <c r="KM110" s="90"/>
      <c r="KN110" s="90"/>
      <c r="KO110" s="90"/>
      <c r="KP110" s="90"/>
      <c r="KQ110" s="90"/>
      <c r="KR110" s="90"/>
      <c r="KS110" s="90"/>
      <c r="KT110" s="90"/>
      <c r="KU110" s="90"/>
      <c r="KV110" s="90"/>
      <c r="KW110" s="90"/>
      <c r="KX110" s="90"/>
      <c r="KY110" s="90"/>
    </row>
    <row r="111" spans="240:311"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</row>
    <row r="112" spans="240:311"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</row>
    <row r="113" spans="240:311"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  <c r="IX113" s="90"/>
      <c r="IY113" s="90"/>
      <c r="IZ113" s="90"/>
      <c r="JA113" s="90"/>
      <c r="JB113" s="90"/>
      <c r="JC113" s="90"/>
      <c r="JD113" s="90"/>
      <c r="JE113" s="90"/>
      <c r="JF113" s="90"/>
      <c r="JG113" s="90"/>
      <c r="JH113" s="90"/>
      <c r="JI113" s="90"/>
      <c r="JJ113" s="90"/>
      <c r="JK113" s="90"/>
      <c r="JL113" s="90"/>
      <c r="JM113" s="90"/>
      <c r="JN113" s="90"/>
      <c r="JO113" s="90"/>
      <c r="JP113" s="90"/>
      <c r="JQ113" s="90"/>
      <c r="JR113" s="90"/>
      <c r="JS113" s="90"/>
      <c r="JT113" s="90"/>
      <c r="JU113" s="90"/>
      <c r="JV113" s="90"/>
      <c r="JW113" s="90"/>
      <c r="JX113" s="90"/>
      <c r="JY113" s="90"/>
      <c r="JZ113" s="90"/>
      <c r="KA113" s="90"/>
      <c r="KB113" s="90"/>
      <c r="KC113" s="90"/>
      <c r="KD113" s="90"/>
      <c r="KE113" s="90"/>
      <c r="KF113" s="90"/>
      <c r="KG113" s="90"/>
      <c r="KH113" s="90"/>
      <c r="KI113" s="90"/>
      <c r="KJ113" s="90"/>
      <c r="KK113" s="90"/>
      <c r="KL113" s="90"/>
      <c r="KM113" s="90"/>
      <c r="KN113" s="90"/>
      <c r="KO113" s="90"/>
      <c r="KP113" s="90"/>
      <c r="KQ113" s="90"/>
      <c r="KR113" s="90"/>
      <c r="KS113" s="90"/>
      <c r="KT113" s="90"/>
      <c r="KU113" s="90"/>
      <c r="KV113" s="90"/>
      <c r="KW113" s="90"/>
      <c r="KX113" s="90"/>
      <c r="KY113" s="90"/>
    </row>
    <row r="114" spans="240:311"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</row>
    <row r="115" spans="240:311"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</row>
    <row r="116" spans="240:311"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  <c r="IV116" s="90"/>
      <c r="IW116" s="90"/>
      <c r="IX116" s="90"/>
      <c r="IY116" s="90"/>
      <c r="IZ116" s="90"/>
      <c r="JA116" s="90"/>
      <c r="JB116" s="90"/>
      <c r="JC116" s="90"/>
      <c r="JD116" s="90"/>
      <c r="JE116" s="90"/>
      <c r="JF116" s="90"/>
      <c r="JG116" s="90"/>
      <c r="JH116" s="90"/>
      <c r="JI116" s="90"/>
      <c r="JJ116" s="90"/>
      <c r="JK116" s="90"/>
      <c r="JL116" s="90"/>
      <c r="JM116" s="90"/>
      <c r="JN116" s="90"/>
      <c r="JO116" s="90"/>
      <c r="JP116" s="90"/>
      <c r="JQ116" s="90"/>
      <c r="JR116" s="90"/>
      <c r="JS116" s="90"/>
      <c r="JT116" s="90"/>
      <c r="JU116" s="90"/>
      <c r="JV116" s="90"/>
      <c r="JW116" s="90"/>
      <c r="JX116" s="90"/>
      <c r="JY116" s="90"/>
      <c r="JZ116" s="90"/>
      <c r="KA116" s="90"/>
      <c r="KB116" s="90"/>
      <c r="KC116" s="90"/>
      <c r="KD116" s="90"/>
      <c r="KE116" s="90"/>
      <c r="KF116" s="90"/>
      <c r="KG116" s="90"/>
      <c r="KH116" s="90"/>
      <c r="KI116" s="90"/>
      <c r="KJ116" s="90"/>
      <c r="KK116" s="90"/>
      <c r="KL116" s="90"/>
      <c r="KM116" s="90"/>
      <c r="KN116" s="90"/>
      <c r="KO116" s="90"/>
      <c r="KP116" s="90"/>
      <c r="KQ116" s="90"/>
      <c r="KR116" s="90"/>
      <c r="KS116" s="90"/>
      <c r="KT116" s="90"/>
      <c r="KU116" s="90"/>
      <c r="KV116" s="90"/>
      <c r="KW116" s="90"/>
      <c r="KX116" s="90"/>
      <c r="KY116" s="90"/>
    </row>
    <row r="117" spans="240:311"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</row>
    <row r="118" spans="240:311"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</row>
    <row r="119" spans="240:311"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</row>
  </sheetData>
  <mergeCells count="10">
    <mergeCell ref="AI5:AM7"/>
    <mergeCell ref="GX4:HR6"/>
    <mergeCell ref="P9:Q9"/>
    <mergeCell ref="J9:J10"/>
    <mergeCell ref="K9:L9"/>
    <mergeCell ref="GP9:IC9"/>
    <mergeCell ref="X9:BK9"/>
    <mergeCell ref="BO9:DB9"/>
    <mergeCell ref="DG9:ET9"/>
    <mergeCell ref="EY9:GL9"/>
  </mergeCells>
  <conditionalFormatting sqref="GP11:IC76">
    <cfRule type="cellIs" dxfId="3" priority="4020" operator="lessThan">
      <formula>$GN$7</formula>
    </cfRule>
  </conditionalFormatting>
  <conditionalFormatting sqref="GP11:IC76">
    <cfRule type="colorScale" priority="4026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conditionalFormatting sqref="X11:BK76">
    <cfRule type="cellIs" dxfId="2" priority="4028" operator="greaterThan">
      <formula>$BH$7</formula>
    </cfRule>
  </conditionalFormatting>
  <conditionalFormatting sqref="X11:BK76">
    <cfRule type="cellIs" dxfId="1" priority="4029" operator="lessThan">
      <formula>$BH$2</formula>
    </cfRule>
    <cfRule type="cellIs" dxfId="0" priority="4030" operator="between">
      <formula>$BH$4</formula>
      <formula>$BH$5</formula>
    </cfRule>
  </conditionalFormatting>
  <dataValidations count="1">
    <dataValidation type="list" allowBlank="1" showInputMessage="1" showErrorMessage="1" sqref="GN7" xr:uid="{00000000-0002-0000-0B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78"/>
  <sheetViews>
    <sheetView zoomScale="70" zoomScaleNormal="70" workbookViewId="0">
      <selection activeCell="F33" sqref="F33"/>
    </sheetView>
  </sheetViews>
  <sheetFormatPr baseColWidth="10" defaultColWidth="10.85546875" defaultRowHeight="15"/>
  <cols>
    <col min="2" max="2" width="9.28515625" bestFit="1" customWidth="1"/>
    <col min="3" max="3" width="20.28515625" bestFit="1" customWidth="1"/>
    <col min="4" max="4" width="17.42578125" customWidth="1"/>
    <col min="5" max="5" width="14.42578125" bestFit="1" customWidth="1"/>
    <col min="6" max="6" width="13.7109375" bestFit="1" customWidth="1"/>
    <col min="7" max="7" width="14" bestFit="1" customWidth="1"/>
  </cols>
  <sheetData>
    <row r="3" spans="2:7" ht="18.75">
      <c r="B3" s="11"/>
      <c r="C3" s="22" t="s">
        <v>13</v>
      </c>
      <c r="D3" s="23"/>
      <c r="E3" s="24"/>
      <c r="F3" s="25" t="s">
        <v>22</v>
      </c>
      <c r="G3" s="24"/>
    </row>
    <row r="4" spans="2:7" ht="18.75">
      <c r="B4" s="11"/>
      <c r="C4" s="22"/>
      <c r="D4" s="23"/>
      <c r="E4" s="24"/>
      <c r="F4" s="24"/>
      <c r="G4" s="25"/>
    </row>
    <row r="5" spans="2:7">
      <c r="B5" s="11"/>
      <c r="C5" s="16"/>
      <c r="D5" s="12"/>
      <c r="E5" s="17"/>
      <c r="F5" s="17"/>
      <c r="G5" s="18"/>
    </row>
    <row r="6" spans="2:7">
      <c r="B6" s="11"/>
      <c r="C6" s="16"/>
      <c r="D6" s="12"/>
      <c r="E6" s="17"/>
      <c r="F6" s="17"/>
      <c r="G6" s="18"/>
    </row>
    <row r="7" spans="2:7">
      <c r="B7" s="11"/>
      <c r="C7" s="16"/>
      <c r="D7" s="12"/>
      <c r="E7" s="17"/>
      <c r="F7" s="17"/>
      <c r="G7" s="18"/>
    </row>
    <row r="8" spans="2:7">
      <c r="B8" s="11"/>
      <c r="C8" s="16"/>
      <c r="D8" s="12"/>
      <c r="E8" s="17"/>
      <c r="F8" s="17"/>
      <c r="G8" s="18"/>
    </row>
    <row r="9" spans="2:7">
      <c r="B9" s="11"/>
      <c r="C9" s="16"/>
      <c r="D9" s="12"/>
      <c r="E9" s="17"/>
      <c r="F9" s="17"/>
      <c r="G9" s="18"/>
    </row>
    <row r="10" spans="2:7">
      <c r="B10" s="11"/>
      <c r="C10" s="16"/>
      <c r="D10" s="12"/>
      <c r="E10" s="17"/>
      <c r="F10" s="17"/>
      <c r="G10" s="18"/>
    </row>
    <row r="11" spans="2:7">
      <c r="B11" s="11"/>
      <c r="C11" s="16"/>
      <c r="D11" s="12"/>
      <c r="E11" s="17"/>
      <c r="F11" s="17"/>
      <c r="G11" s="18"/>
    </row>
    <row r="12" spans="2:7">
      <c r="B12" s="11"/>
      <c r="C12" s="16"/>
      <c r="D12" s="12"/>
      <c r="E12" s="17"/>
      <c r="F12" s="17"/>
      <c r="G12" s="18"/>
    </row>
    <row r="13" spans="2:7">
      <c r="B13" s="11"/>
      <c r="C13" s="16"/>
      <c r="D13" s="12"/>
      <c r="E13" s="49"/>
      <c r="F13" s="50">
        <v>11</v>
      </c>
      <c r="G13" s="34" t="s">
        <v>49</v>
      </c>
    </row>
    <row r="14" spans="2:7" ht="18">
      <c r="B14" s="11"/>
      <c r="C14" s="16"/>
      <c r="D14" s="12"/>
      <c r="E14" s="51" t="s">
        <v>48</v>
      </c>
      <c r="F14" s="52">
        <f>F13*1000</f>
        <v>11000</v>
      </c>
      <c r="G14" s="34" t="s">
        <v>17</v>
      </c>
    </row>
    <row r="15" spans="2:7" ht="18">
      <c r="B15" s="29" t="s">
        <v>46</v>
      </c>
      <c r="C15" s="14">
        <v>0</v>
      </c>
      <c r="D15" s="33" t="s">
        <v>47</v>
      </c>
      <c r="E15" s="48"/>
      <c r="F15" s="50">
        <f>F14*m_→_ft</f>
        <v>36089.238845</v>
      </c>
      <c r="G15" s="34" t="s">
        <v>50</v>
      </c>
    </row>
    <row r="16" spans="2:7" ht="18">
      <c r="B16" s="29" t="s">
        <v>36</v>
      </c>
      <c r="C16" s="14">
        <v>287.053</v>
      </c>
      <c r="D16" s="33" t="s">
        <v>183</v>
      </c>
      <c r="E16" s="48" t="s">
        <v>36</v>
      </c>
      <c r="F16" s="21">
        <v>287.053</v>
      </c>
      <c r="G16" s="34" t="s">
        <v>182</v>
      </c>
    </row>
    <row r="17" spans="2:7" ht="17.25">
      <c r="B17" s="29"/>
      <c r="C17" s="474">
        <f>RLuft_N*m_→_ft^2</f>
        <v>3089.8127768230579</v>
      </c>
      <c r="D17" s="33" t="s">
        <v>144</v>
      </c>
      <c r="E17" s="48"/>
      <c r="F17" s="21">
        <f>RLuft_N*m_→_ft^2</f>
        <v>3089.8127768230579</v>
      </c>
      <c r="G17" s="34" t="s">
        <v>144</v>
      </c>
    </row>
    <row r="18" spans="2:7" ht="18">
      <c r="B18" s="29" t="s">
        <v>40</v>
      </c>
      <c r="C18" s="14">
        <v>9.8066499999999994</v>
      </c>
      <c r="D18" s="33" t="s">
        <v>38</v>
      </c>
      <c r="E18" s="27" t="s">
        <v>40</v>
      </c>
      <c r="F18" s="21">
        <v>9.8066499999999994</v>
      </c>
      <c r="G18" s="34" t="s">
        <v>38</v>
      </c>
    </row>
    <row r="19" spans="2:7" ht="17.25">
      <c r="B19" s="29"/>
      <c r="C19" s="14">
        <f>g0*m_→_ft</f>
        <v>32.174048556301749</v>
      </c>
      <c r="D19" s="33" t="s">
        <v>137</v>
      </c>
      <c r="E19" s="471"/>
      <c r="F19" s="21">
        <f>F18*m_→_ft</f>
        <v>32.174048556301749</v>
      </c>
      <c r="G19" s="34" t="s">
        <v>137</v>
      </c>
    </row>
    <row r="20" spans="2:7" ht="18">
      <c r="B20" s="30" t="s">
        <v>134</v>
      </c>
      <c r="C20" s="14">
        <v>1013.25</v>
      </c>
      <c r="D20" s="33" t="s">
        <v>142</v>
      </c>
      <c r="E20" s="28" t="s">
        <v>34</v>
      </c>
      <c r="F20" s="21">
        <f>22632/100</f>
        <v>226.32</v>
      </c>
      <c r="G20" s="32" t="s">
        <v>143</v>
      </c>
    </row>
    <row r="21" spans="2:7" ht="17.25">
      <c r="B21" s="30"/>
      <c r="C21" s="14">
        <f>pN*10^2*m_→_ft^-2</f>
        <v>9413.4005280753045</v>
      </c>
      <c r="D21" s="33" t="s">
        <v>140</v>
      </c>
      <c r="E21" s="28"/>
      <c r="F21" s="21">
        <f>pT*10^2*m_→_ft^-2</f>
        <v>2102.5816012968203</v>
      </c>
      <c r="G21" s="32" t="s">
        <v>141</v>
      </c>
    </row>
    <row r="22" spans="2:7" ht="18">
      <c r="B22" s="30" t="s">
        <v>135</v>
      </c>
      <c r="C22" s="14">
        <v>1.2250000000000001</v>
      </c>
      <c r="D22" s="33" t="s">
        <v>39</v>
      </c>
      <c r="E22" s="28" t="s">
        <v>35</v>
      </c>
      <c r="F22" s="21">
        <v>0.3639</v>
      </c>
      <c r="G22" s="32" t="s">
        <v>37</v>
      </c>
    </row>
    <row r="23" spans="2:7" ht="17.25">
      <c r="B23" s="58"/>
      <c r="C23" s="14">
        <f>ρN*m_→_ft^-3</f>
        <v>3.468813707561625E-2</v>
      </c>
      <c r="D23" s="33" t="s">
        <v>138</v>
      </c>
      <c r="E23" s="472"/>
      <c r="F23" s="21">
        <f>F22*m_→_ft^-3</f>
        <v>1.0304500474952452E-2</v>
      </c>
      <c r="G23" s="32" t="s">
        <v>139</v>
      </c>
    </row>
    <row r="24" spans="2:7" ht="18">
      <c r="B24" s="58" t="s">
        <v>136</v>
      </c>
      <c r="C24" s="14">
        <v>288.14999999999998</v>
      </c>
      <c r="D24" s="33" t="s">
        <v>26</v>
      </c>
      <c r="E24" s="70" t="s">
        <v>133</v>
      </c>
      <c r="F24" s="21">
        <f>F25+273.15</f>
        <v>216.64999999999998</v>
      </c>
      <c r="G24" s="32" t="s">
        <v>26</v>
      </c>
    </row>
    <row r="25" spans="2:7">
      <c r="B25" s="57"/>
      <c r="C25" s="14">
        <f>C24-273.15</f>
        <v>15</v>
      </c>
      <c r="D25" s="33" t="s">
        <v>6</v>
      </c>
      <c r="E25" s="71"/>
      <c r="F25" s="21">
        <v>-56.5</v>
      </c>
      <c r="G25" s="32" t="s">
        <v>6</v>
      </c>
    </row>
    <row r="26" spans="2:7">
      <c r="C26" s="15"/>
      <c r="D26" s="10"/>
    </row>
    <row r="27" spans="2:7" ht="18">
      <c r="B27" s="58" t="s">
        <v>42</v>
      </c>
      <c r="C27" s="35">
        <f>2.2558*10^(-2)</f>
        <v>2.2557999999999998E-2</v>
      </c>
      <c r="D27" s="13" t="s">
        <v>44</v>
      </c>
      <c r="E27" s="45" t="s">
        <v>33</v>
      </c>
      <c r="F27" s="43">
        <f>F28*10^(3)</f>
        <v>0.15768845285431268</v>
      </c>
      <c r="G27" s="31" t="s">
        <v>44</v>
      </c>
    </row>
    <row r="28" spans="2:7">
      <c r="B28" s="37"/>
      <c r="C28" s="35">
        <f>2.2558*10^(-5)</f>
        <v>2.2558E-5</v>
      </c>
      <c r="D28" s="13" t="s">
        <v>43</v>
      </c>
      <c r="E28" s="46"/>
      <c r="F28" s="42">
        <f>F18/(F16*F24)</f>
        <v>1.5768845285431268E-4</v>
      </c>
      <c r="G28" s="31" t="s">
        <v>43</v>
      </c>
    </row>
    <row r="29" spans="2:7">
      <c r="B29" s="38"/>
      <c r="C29" s="36">
        <f>C27/3280.84</f>
        <v>6.8756781799782975E-6</v>
      </c>
      <c r="D29" s="13" t="s">
        <v>45</v>
      </c>
      <c r="E29" s="47"/>
      <c r="F29" s="44">
        <f>F27/3280.84</f>
        <v>4.8063438891964462E-5</v>
      </c>
      <c r="G29" s="21" t="s">
        <v>45</v>
      </c>
    </row>
    <row r="30" spans="2:7">
      <c r="C30" s="15"/>
      <c r="D30" s="10"/>
    </row>
    <row r="31" spans="2:7">
      <c r="B31" s="41" t="s">
        <v>9</v>
      </c>
      <c r="C31" s="39">
        <f>C32*1000</f>
        <v>6.5</v>
      </c>
      <c r="D31" s="33" t="s">
        <v>41</v>
      </c>
    </row>
    <row r="32" spans="2:7">
      <c r="B32" s="37"/>
      <c r="C32" s="39">
        <v>6.4999999999999997E-3</v>
      </c>
      <c r="D32" s="33" t="s">
        <v>10</v>
      </c>
      <c r="E32" s="2"/>
      <c r="F32" s="2"/>
      <c r="G32" s="9"/>
    </row>
    <row r="33" spans="1:7">
      <c r="B33" s="38"/>
      <c r="C33" s="40">
        <f>C31/3280.8398950131</f>
        <v>1.9812000000000141E-3</v>
      </c>
      <c r="D33" s="13" t="s">
        <v>11</v>
      </c>
      <c r="E33" s="2"/>
      <c r="F33" s="2"/>
      <c r="G33" s="9"/>
    </row>
    <row r="34" spans="1:7">
      <c r="C34" s="15"/>
      <c r="D34" s="10"/>
      <c r="E34" s="2"/>
      <c r="F34" s="2"/>
      <c r="G34" s="9"/>
    </row>
    <row r="35" spans="1:7">
      <c r="B35" s="30" t="s">
        <v>175</v>
      </c>
      <c r="C35" s="473">
        <f>(C18*1000)/(C16*C31)</f>
        <v>5.2558774324441293</v>
      </c>
      <c r="D35" s="33"/>
      <c r="E35" s="2"/>
      <c r="F35" s="2"/>
      <c r="G35" s="9"/>
    </row>
    <row r="36" spans="1:7">
      <c r="A36" s="1"/>
      <c r="C36" s="15"/>
      <c r="D36" s="10"/>
      <c r="E36" s="2"/>
      <c r="F36" s="2"/>
      <c r="G36" s="9"/>
    </row>
    <row r="37" spans="1:7">
      <c r="C37" s="15"/>
      <c r="D37" s="10"/>
      <c r="E37" s="2"/>
      <c r="F37" s="2"/>
      <c r="G37" s="9"/>
    </row>
    <row r="38" spans="1:7" ht="18">
      <c r="B38" s="73" t="s">
        <v>53</v>
      </c>
      <c r="C38" s="377">
        <v>661.48</v>
      </c>
      <c r="D38" s="53" t="s">
        <v>5</v>
      </c>
      <c r="F38" s="2"/>
      <c r="G38" s="9"/>
    </row>
    <row r="39" spans="1:7">
      <c r="B39" s="56"/>
      <c r="C39" s="378">
        <v>340.29399999999998</v>
      </c>
      <c r="D39" s="2" t="s">
        <v>51</v>
      </c>
      <c r="F39" s="2"/>
      <c r="G39" s="9"/>
    </row>
    <row r="40" spans="1:7">
      <c r="B40" s="56"/>
      <c r="C40" s="76">
        <v>1225.06</v>
      </c>
      <c r="D40" s="2" t="s">
        <v>52</v>
      </c>
      <c r="F40" s="2"/>
      <c r="G40" s="9"/>
    </row>
    <row r="42" spans="1:7" ht="18">
      <c r="B42" t="s">
        <v>77</v>
      </c>
      <c r="C42">
        <v>36089.24</v>
      </c>
      <c r="D42" t="s">
        <v>50</v>
      </c>
    </row>
    <row r="44" spans="1:7" ht="18">
      <c r="B44" s="3" t="s">
        <v>28</v>
      </c>
      <c r="C44" s="2">
        <v>287.053</v>
      </c>
      <c r="D44" s="2" t="s">
        <v>176</v>
      </c>
    </row>
    <row r="45" spans="1:7">
      <c r="B45" s="3" t="s">
        <v>9</v>
      </c>
      <c r="C45" s="2">
        <v>6.4999999999999997E-3</v>
      </c>
      <c r="D45" s="2" t="s">
        <v>26</v>
      </c>
    </row>
    <row r="46" spans="1:7" ht="18">
      <c r="B46" s="3" t="s">
        <v>58</v>
      </c>
      <c r="C46" s="2">
        <v>9.8066499999999994</v>
      </c>
      <c r="D46" s="2" t="s">
        <v>25</v>
      </c>
    </row>
    <row r="47" spans="1:7">
      <c r="B47" s="4" t="s">
        <v>27</v>
      </c>
      <c r="C47" s="155">
        <v>5.2558769999999999</v>
      </c>
      <c r="D47" s="2"/>
      <c r="E47" s="55"/>
    </row>
    <row r="48" spans="1:7" ht="18">
      <c r="B48" s="4" t="s">
        <v>30</v>
      </c>
      <c r="C48" s="2">
        <v>1013.25</v>
      </c>
      <c r="D48" s="2" t="s">
        <v>4</v>
      </c>
    </row>
    <row r="49" spans="2:5" ht="18">
      <c r="B49" s="4" t="s">
        <v>29</v>
      </c>
      <c r="C49" s="2">
        <v>288.14999999999998</v>
      </c>
      <c r="D49" s="2" t="s">
        <v>26</v>
      </c>
    </row>
    <row r="50" spans="2:5">
      <c r="B50" s="3"/>
      <c r="C50" s="2">
        <f>C49-273.15</f>
        <v>15</v>
      </c>
      <c r="D50" s="2" t="s">
        <v>6</v>
      </c>
    </row>
    <row r="51" spans="2:5">
      <c r="B51" s="3"/>
      <c r="C51" s="2"/>
      <c r="D51" s="2"/>
    </row>
    <row r="52" spans="2:5" ht="18">
      <c r="B52" s="4" t="s">
        <v>63</v>
      </c>
      <c r="C52" s="2">
        <v>1.4</v>
      </c>
      <c r="D52" s="2"/>
    </row>
    <row r="53" spans="2:5" ht="18">
      <c r="B53" s="4" t="s">
        <v>64</v>
      </c>
      <c r="C53" s="2">
        <v>1.4</v>
      </c>
      <c r="D53" s="2"/>
    </row>
    <row r="54" spans="2:5">
      <c r="B54" s="3"/>
      <c r="C54" s="2"/>
      <c r="D54" s="2"/>
    </row>
    <row r="55" spans="2:5">
      <c r="B55" s="3" t="s">
        <v>65</v>
      </c>
      <c r="C55" s="475">
        <v>1.9438444940999999</v>
      </c>
      <c r="D55" s="2">
        <f>m_s_→_kt^2</f>
        <v>3.7785314172428848</v>
      </c>
      <c r="E55">
        <f>m_s_→_kt^-2</f>
        <v>0.26465308596790205</v>
      </c>
    </row>
    <row r="56" spans="2:5">
      <c r="B56" s="3" t="s">
        <v>66</v>
      </c>
      <c r="C56" s="2">
        <v>0.53995680392000001</v>
      </c>
      <c r="D56" s="2"/>
    </row>
    <row r="57" spans="2:5">
      <c r="B57" s="3" t="s">
        <v>67</v>
      </c>
      <c r="C57" s="2">
        <v>0.51444444440000003</v>
      </c>
      <c r="D57" s="2"/>
    </row>
    <row r="58" spans="2:5">
      <c r="B58" s="3" t="s">
        <v>68</v>
      </c>
      <c r="C58" s="20">
        <v>1.8519999984</v>
      </c>
      <c r="D58" s="2"/>
    </row>
    <row r="59" spans="2:5">
      <c r="C59" s="2"/>
    </row>
    <row r="60" spans="2:5">
      <c r="B60" s="3" t="s">
        <v>69</v>
      </c>
      <c r="C60" s="2">
        <v>3.0480000000000004E-4</v>
      </c>
    </row>
    <row r="61" spans="2:5">
      <c r="B61" s="3" t="s">
        <v>70</v>
      </c>
      <c r="C61" s="2">
        <v>0.30480000000000002</v>
      </c>
    </row>
    <row r="62" spans="2:5">
      <c r="B62" s="3" t="s">
        <v>71</v>
      </c>
      <c r="C62" s="2">
        <v>3280.8398950000001</v>
      </c>
    </row>
    <row r="63" spans="2:5">
      <c r="B63" s="3" t="s">
        <v>72</v>
      </c>
      <c r="C63" s="2">
        <f>C62/1000</f>
        <v>3.2808398950000002</v>
      </c>
    </row>
    <row r="65" spans="1:4" ht="18">
      <c r="B65" s="3" t="s">
        <v>89</v>
      </c>
      <c r="C65" s="10">
        <f>C66*km_→_ft</f>
        <v>20902230.971044999</v>
      </c>
      <c r="D65" s="6" t="s">
        <v>7</v>
      </c>
    </row>
    <row r="66" spans="1:4">
      <c r="B66" s="3"/>
      <c r="C66" s="10">
        <v>6371</v>
      </c>
      <c r="D66" s="6" t="s">
        <v>20</v>
      </c>
    </row>
    <row r="67" spans="1:4">
      <c r="B67" s="3"/>
    </row>
    <row r="68" spans="1:4">
      <c r="B68" s="3"/>
    </row>
    <row r="69" spans="1:4">
      <c r="A69" t="s">
        <v>95</v>
      </c>
      <c r="B69" s="3">
        <v>36089.24</v>
      </c>
      <c r="C69" t="s">
        <v>7</v>
      </c>
    </row>
    <row r="70" spans="1:4">
      <c r="A70" t="s">
        <v>95</v>
      </c>
      <c r="B70">
        <v>11.000000351999999</v>
      </c>
      <c r="C70" t="s">
        <v>100</v>
      </c>
    </row>
    <row r="71" spans="1:4">
      <c r="A71" t="s">
        <v>97</v>
      </c>
      <c r="B71">
        <v>226.32054202529008</v>
      </c>
      <c r="C71" t="s">
        <v>18</v>
      </c>
    </row>
    <row r="72" spans="1:4" ht="17.25">
      <c r="A72" s="79" t="s">
        <v>96</v>
      </c>
      <c r="B72">
        <v>0.36391787340606258</v>
      </c>
      <c r="C72" t="s">
        <v>101</v>
      </c>
    </row>
    <row r="73" spans="1:4">
      <c r="A73" s="79" t="s">
        <v>76</v>
      </c>
      <c r="B73">
        <v>-56.500002288000502</v>
      </c>
      <c r="C73" t="s">
        <v>19</v>
      </c>
    </row>
    <row r="74" spans="1:4">
      <c r="A74" s="79" t="s">
        <v>76</v>
      </c>
      <c r="B74">
        <v>216.64999771199948</v>
      </c>
      <c r="C74" t="s">
        <v>32</v>
      </c>
    </row>
    <row r="75" spans="1:4">
      <c r="A75" s="79" t="s">
        <v>102</v>
      </c>
      <c r="B75">
        <v>573.56933718429855</v>
      </c>
      <c r="C75" t="s">
        <v>55</v>
      </c>
    </row>
    <row r="76" spans="1:4">
      <c r="A76" s="79" t="s">
        <v>88</v>
      </c>
      <c r="B76">
        <v>0.22336100866053796</v>
      </c>
    </row>
    <row r="77" spans="1:4">
      <c r="A77" s="79" t="s">
        <v>98</v>
      </c>
      <c r="B77">
        <v>0.29707581502535718</v>
      </c>
    </row>
    <row r="78" spans="1:4">
      <c r="A78" s="79" t="s">
        <v>99</v>
      </c>
      <c r="B78">
        <v>0.75186533996876448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K82"/>
  <sheetViews>
    <sheetView showGridLines="0" zoomScale="40" zoomScaleNormal="40" workbookViewId="0">
      <pane ySplit="10" topLeftCell="A11" activePane="bottomLeft" state="frozen"/>
      <selection pane="bottomLeft" activeCell="R49" sqref="R49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24.7109375" style="2" bestFit="1" customWidth="1"/>
    <col min="11" max="11" width="20.140625" style="15" customWidth="1"/>
    <col min="12" max="12" width="10.7109375" style="10" customWidth="1"/>
    <col min="13" max="13" width="14.7109375" style="178" customWidth="1"/>
    <col min="14" max="14" width="10.7109375" style="2" customWidth="1"/>
    <col min="15" max="15" width="14.7109375" style="20" customWidth="1"/>
    <col min="16" max="17" width="10.7109375" style="9" customWidth="1"/>
    <col min="18" max="18" width="10.7109375" style="56" customWidth="1"/>
    <col min="19" max="19" width="10.7109375" style="154" customWidth="1"/>
    <col min="20" max="21" width="10.7109375" style="155" customWidth="1"/>
    <col min="22" max="24" width="7.42578125" style="160" customWidth="1"/>
    <col min="25" max="25" width="24.7109375" style="2" bestFit="1" customWidth="1"/>
    <col min="26" max="26" width="13.140625" style="92" bestFit="1" customWidth="1"/>
    <col min="27" max="27" width="20.140625" customWidth="1"/>
    <col min="37" max="37" width="11.85546875" style="90" bestFit="1" customWidth="1"/>
    <col min="47" max="47" width="11.85546875" style="90" bestFit="1" customWidth="1"/>
    <col min="57" max="57" width="11.85546875" style="90" bestFit="1" customWidth="1"/>
    <col min="67" max="67" width="11.85546875" bestFit="1" customWidth="1"/>
    <col min="68" max="68" width="10.85546875" style="90"/>
    <col min="69" max="69" width="24.7109375" style="2" bestFit="1" customWidth="1"/>
    <col min="71" max="71" width="20.140625" customWidth="1"/>
    <col min="72" max="72" width="12.140625" bestFit="1" customWidth="1"/>
    <col min="81" max="81" width="11.85546875" style="90" bestFit="1" customWidth="1"/>
    <col min="91" max="91" width="11.85546875" style="90" customWidth="1"/>
    <col min="101" max="101" width="11.85546875" style="90" customWidth="1"/>
    <col min="111" max="111" width="11.85546875" customWidth="1"/>
    <col min="112" max="112" width="10.85546875" style="90"/>
    <col min="113" max="113" width="24.7109375" style="2" bestFit="1" customWidth="1"/>
    <col min="114" max="114" width="15.42578125" style="92" customWidth="1"/>
    <col min="115" max="115" width="20.140625" style="55" bestFit="1" customWidth="1"/>
    <col min="125" max="125" width="11.85546875" style="90" bestFit="1" customWidth="1"/>
    <col min="135" max="135" width="11.85546875" style="90" bestFit="1" customWidth="1"/>
    <col min="145" max="145" width="11.85546875" style="90" bestFit="1" customWidth="1"/>
    <col min="151" max="151" width="10.85546875" customWidth="1"/>
    <col min="153" max="153" width="10.85546875" customWidth="1"/>
    <col min="155" max="155" width="11.85546875" bestFit="1" customWidth="1"/>
    <col min="157" max="375" width="10.85546875" style="90"/>
  </cols>
  <sheetData>
    <row r="2" spans="1:155">
      <c r="Z2" s="644" t="s">
        <v>166</v>
      </c>
      <c r="AA2" s="644"/>
    </row>
    <row r="3" spans="1:155" ht="14.45" customHeight="1">
      <c r="Z3" s="644"/>
      <c r="AA3" s="644"/>
      <c r="AG3" s="488"/>
      <c r="AH3" s="488"/>
      <c r="AI3" s="488"/>
      <c r="AJ3" s="488"/>
      <c r="AK3" s="488"/>
      <c r="AL3" s="488"/>
      <c r="AM3" s="488"/>
      <c r="AN3" s="488"/>
      <c r="AO3" s="488"/>
      <c r="AP3" s="488"/>
      <c r="AQ3" s="488"/>
      <c r="AR3" s="488"/>
      <c r="AS3" s="488"/>
      <c r="AT3" s="488"/>
      <c r="AU3" s="488"/>
      <c r="AV3" s="488"/>
      <c r="AW3" s="488"/>
      <c r="AX3" s="488"/>
      <c r="AY3" s="488"/>
      <c r="AZ3" s="488"/>
      <c r="BA3" s="488"/>
      <c r="BB3" s="488"/>
      <c r="BC3" s="488"/>
      <c r="BD3" s="488"/>
      <c r="BE3" s="488"/>
      <c r="BF3" s="488"/>
      <c r="BG3" s="488"/>
      <c r="BH3" s="488"/>
      <c r="BI3" s="488"/>
      <c r="BJ3" s="488"/>
      <c r="BK3" s="488"/>
      <c r="BL3" s="488"/>
      <c r="BM3" s="488"/>
      <c r="BN3" s="488"/>
      <c r="BR3" s="644" t="s">
        <v>127</v>
      </c>
      <c r="BS3" s="644"/>
      <c r="CC3" s="488"/>
      <c r="CD3" s="488"/>
      <c r="CE3" s="488"/>
      <c r="CF3" s="488"/>
      <c r="CG3" s="488"/>
      <c r="CH3" s="488"/>
      <c r="CI3" s="488"/>
      <c r="CJ3" s="488"/>
      <c r="CK3" s="488"/>
      <c r="CL3" s="488"/>
      <c r="CM3" s="488"/>
      <c r="CN3" s="488"/>
      <c r="CO3" s="488"/>
      <c r="CP3" s="488"/>
      <c r="CQ3" s="488"/>
      <c r="CR3" s="488"/>
      <c r="CS3" s="488"/>
      <c r="CT3" s="488"/>
      <c r="CU3" s="488"/>
      <c r="CV3" s="488"/>
      <c r="CW3" s="488"/>
      <c r="CX3" s="488"/>
      <c r="CY3" s="488"/>
      <c r="CZ3" s="488"/>
      <c r="DA3" s="488"/>
      <c r="DB3" s="488"/>
      <c r="DC3" s="488"/>
      <c r="DD3" s="488"/>
      <c r="DE3" s="488"/>
      <c r="DF3" s="488"/>
      <c r="DJ3" s="645" t="s">
        <v>118</v>
      </c>
      <c r="DK3" s="645"/>
    </row>
    <row r="4" spans="1:155" ht="17.45" customHeight="1">
      <c r="Z4" s="644"/>
      <c r="AA4" s="644"/>
      <c r="AB4" s="2"/>
      <c r="AF4" s="488"/>
      <c r="AG4" s="488"/>
      <c r="AH4" s="488"/>
      <c r="AI4" s="488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  <c r="AU4" s="488"/>
      <c r="AV4" s="488"/>
      <c r="AW4" s="488"/>
      <c r="AX4" s="488"/>
      <c r="AY4" s="488"/>
      <c r="AZ4" s="488"/>
      <c r="BA4" s="488"/>
      <c r="BB4" s="488"/>
      <c r="BC4" s="488"/>
      <c r="BD4" s="488"/>
      <c r="BE4" s="488"/>
      <c r="BF4" s="488"/>
      <c r="BG4" s="488"/>
      <c r="BH4" s="488"/>
      <c r="BI4" s="488"/>
      <c r="BJ4" s="488"/>
      <c r="BK4" s="488"/>
      <c r="BL4" s="488"/>
      <c r="BM4" s="488"/>
      <c r="BN4" s="488"/>
      <c r="BR4" s="644"/>
      <c r="BS4" s="644"/>
      <c r="BT4" s="2"/>
      <c r="BZ4" s="93" t="s">
        <v>73</v>
      </c>
      <c r="CB4" s="488"/>
      <c r="CC4" s="488"/>
      <c r="CD4" s="488"/>
      <c r="CE4" s="488"/>
      <c r="CF4" s="488"/>
      <c r="CG4" s="488"/>
      <c r="CH4" s="488"/>
      <c r="CI4" s="488"/>
      <c r="CJ4" s="488"/>
      <c r="CK4" s="488"/>
      <c r="CL4" s="488"/>
      <c r="CM4" s="488"/>
      <c r="CN4" s="488"/>
      <c r="CO4" s="488"/>
      <c r="CP4" s="488"/>
      <c r="CQ4" s="488"/>
      <c r="CR4" s="488"/>
      <c r="CS4" s="488"/>
      <c r="CT4" s="488"/>
      <c r="CU4" s="488"/>
      <c r="CV4" s="488"/>
      <c r="CW4" s="488"/>
      <c r="CX4" s="488"/>
      <c r="CY4" s="488"/>
      <c r="CZ4" s="488"/>
      <c r="DA4" s="488"/>
      <c r="DB4" s="488"/>
      <c r="DC4" s="488"/>
      <c r="DD4" s="488"/>
      <c r="DE4" s="488"/>
      <c r="DF4" s="488"/>
      <c r="DJ4" s="645"/>
      <c r="DK4" s="645"/>
      <c r="DL4" s="2"/>
    </row>
    <row r="5" spans="1:155" ht="17.45" customHeight="1">
      <c r="AF5" s="488"/>
      <c r="AG5" s="488"/>
      <c r="AH5" s="488"/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R5" s="644"/>
      <c r="BS5" s="644"/>
      <c r="BZ5" s="93" t="s">
        <v>73</v>
      </c>
      <c r="CB5" s="488"/>
      <c r="CC5" s="488"/>
      <c r="CD5" s="488"/>
      <c r="CE5" s="488"/>
      <c r="CF5" s="488"/>
      <c r="CG5" s="488"/>
      <c r="CH5" s="488"/>
      <c r="CI5" s="488"/>
      <c r="CJ5" s="488"/>
      <c r="CK5" s="488"/>
      <c r="CL5" s="488"/>
      <c r="CM5" s="488"/>
      <c r="CN5" s="488"/>
      <c r="CO5" s="488"/>
      <c r="CP5" s="488"/>
      <c r="CQ5" s="488"/>
      <c r="CR5" s="488"/>
      <c r="CS5" s="488"/>
      <c r="CT5" s="488"/>
      <c r="CU5" s="488"/>
      <c r="CV5" s="488"/>
      <c r="CW5" s="488"/>
      <c r="CX5" s="488"/>
      <c r="CY5" s="488"/>
      <c r="CZ5" s="488"/>
      <c r="DA5" s="488"/>
      <c r="DB5" s="488"/>
      <c r="DC5" s="488"/>
      <c r="DD5" s="488"/>
      <c r="DE5" s="488"/>
      <c r="DF5" s="488"/>
      <c r="DJ5" s="645"/>
      <c r="DK5" s="645"/>
    </row>
    <row r="6" spans="1:155" ht="14.45" customHeight="1">
      <c r="K6" s="2"/>
      <c r="S6" s="155"/>
      <c r="AF6" s="488"/>
      <c r="AG6" s="488"/>
      <c r="AH6" s="488"/>
      <c r="AI6" s="488"/>
      <c r="AJ6" s="488"/>
      <c r="AK6" s="488"/>
      <c r="AL6" s="488"/>
      <c r="AM6" s="488"/>
      <c r="AN6" s="488"/>
      <c r="AO6" s="488"/>
      <c r="AP6" s="488"/>
      <c r="AQ6" s="488"/>
      <c r="AR6" s="488"/>
      <c r="AS6" s="488"/>
      <c r="AT6" s="488"/>
      <c r="AU6" s="488"/>
      <c r="AV6" s="488"/>
      <c r="AW6" s="488"/>
      <c r="AX6" s="488"/>
      <c r="AY6" s="488"/>
      <c r="AZ6" s="488"/>
      <c r="BA6" s="488"/>
      <c r="BB6" s="488"/>
      <c r="BC6" s="488"/>
      <c r="BD6" s="488"/>
      <c r="BE6" s="488"/>
      <c r="BF6" s="488"/>
      <c r="BG6" s="488"/>
      <c r="BH6" s="488"/>
      <c r="BI6" s="488"/>
      <c r="BJ6" s="488"/>
      <c r="BK6" s="488"/>
      <c r="BL6" s="488"/>
      <c r="BM6" s="488"/>
      <c r="BN6" s="488"/>
    </row>
    <row r="7" spans="1:155">
      <c r="K7" s="2"/>
      <c r="S7" s="155"/>
      <c r="AA7" s="55"/>
      <c r="BS7" s="55"/>
      <c r="CU7" s="76"/>
    </row>
    <row r="8" spans="1:155">
      <c r="P8" s="19"/>
      <c r="Q8" s="19"/>
      <c r="R8" s="74"/>
      <c r="AA8" s="55"/>
      <c r="BS8" s="55"/>
    </row>
    <row r="9" spans="1:155" s="511" customFormat="1" ht="36">
      <c r="A9" s="517"/>
      <c r="B9" s="503"/>
      <c r="C9" s="124"/>
      <c r="D9" s="504"/>
      <c r="E9" s="124"/>
      <c r="F9" s="502"/>
      <c r="G9" s="502"/>
      <c r="H9" s="502"/>
      <c r="I9" s="502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W9" s="518"/>
      <c r="X9" s="518"/>
      <c r="Y9" s="641" t="s">
        <v>168</v>
      </c>
      <c r="Z9" s="647" t="s">
        <v>164</v>
      </c>
      <c r="AA9" s="648"/>
      <c r="AB9" s="649" t="s">
        <v>165</v>
      </c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650"/>
      <c r="BN9" s="650"/>
      <c r="BO9" s="650"/>
      <c r="BQ9" s="641" t="s">
        <v>168</v>
      </c>
      <c r="BR9" s="647" t="s">
        <v>164</v>
      </c>
      <c r="BS9" s="648"/>
      <c r="BT9" s="637" t="s">
        <v>160</v>
      </c>
      <c r="BU9" s="638"/>
      <c r="BV9" s="638"/>
      <c r="BW9" s="638"/>
      <c r="BX9" s="638"/>
      <c r="BY9" s="638"/>
      <c r="BZ9" s="638"/>
      <c r="CA9" s="638"/>
      <c r="CB9" s="638"/>
      <c r="CC9" s="638"/>
      <c r="CD9" s="638"/>
      <c r="CE9" s="638"/>
      <c r="CF9" s="638"/>
      <c r="CG9" s="638"/>
      <c r="CH9" s="638"/>
      <c r="CI9" s="638"/>
      <c r="CJ9" s="638"/>
      <c r="CK9" s="638"/>
      <c r="CL9" s="638"/>
      <c r="CM9" s="638"/>
      <c r="CN9" s="638"/>
      <c r="CO9" s="638"/>
      <c r="CP9" s="638"/>
      <c r="CQ9" s="638"/>
      <c r="CR9" s="638"/>
      <c r="CS9" s="638"/>
      <c r="CT9" s="638"/>
      <c r="CU9" s="638"/>
      <c r="CV9" s="638"/>
      <c r="CW9" s="638"/>
      <c r="CX9" s="638"/>
      <c r="CY9" s="638"/>
      <c r="CZ9" s="638"/>
      <c r="DA9" s="638"/>
      <c r="DB9" s="638"/>
      <c r="DC9" s="638"/>
      <c r="DD9" s="638"/>
      <c r="DE9" s="638"/>
      <c r="DF9" s="638"/>
      <c r="DG9" s="638"/>
      <c r="DI9" s="641" t="s">
        <v>168</v>
      </c>
      <c r="DJ9" s="647" t="s">
        <v>164</v>
      </c>
      <c r="DK9" s="648"/>
      <c r="DL9" s="637" t="s">
        <v>160</v>
      </c>
      <c r="DM9" s="638"/>
      <c r="DN9" s="638"/>
      <c r="DO9" s="638"/>
      <c r="DP9" s="638"/>
      <c r="DQ9" s="638"/>
      <c r="DR9" s="638"/>
      <c r="DS9" s="638"/>
      <c r="DT9" s="638"/>
      <c r="DU9" s="638"/>
      <c r="DV9" s="638"/>
      <c r="DW9" s="638"/>
      <c r="DX9" s="638"/>
      <c r="DY9" s="638"/>
      <c r="DZ9" s="638"/>
      <c r="EA9" s="638"/>
      <c r="EB9" s="638"/>
      <c r="EC9" s="638"/>
      <c r="ED9" s="638"/>
      <c r="EE9" s="638"/>
      <c r="EF9" s="638"/>
      <c r="EG9" s="638"/>
      <c r="EH9" s="638"/>
      <c r="EI9" s="638"/>
      <c r="EJ9" s="638"/>
      <c r="EK9" s="638"/>
      <c r="EL9" s="638"/>
      <c r="EM9" s="638"/>
      <c r="EN9" s="638"/>
      <c r="EO9" s="638"/>
      <c r="EP9" s="638"/>
      <c r="EQ9" s="638"/>
      <c r="ER9" s="638"/>
      <c r="ES9" s="638"/>
      <c r="ET9" s="638"/>
      <c r="EU9" s="638"/>
      <c r="EV9" s="638"/>
      <c r="EW9" s="638"/>
      <c r="EX9" s="638"/>
      <c r="EY9" s="638"/>
    </row>
    <row r="10" spans="1:155" s="521" customFormat="1" ht="36">
      <c r="A10" s="519"/>
      <c r="B10" s="263"/>
      <c r="C10" s="382"/>
      <c r="D10" s="252"/>
      <c r="E10" s="382"/>
      <c r="F10" s="384"/>
      <c r="G10" s="384"/>
      <c r="H10" s="384"/>
      <c r="I10" s="384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46"/>
      <c r="W10" s="520"/>
      <c r="X10" s="520"/>
      <c r="Y10" s="643"/>
      <c r="Z10" s="534" t="s">
        <v>2</v>
      </c>
      <c r="AA10" s="534" t="s">
        <v>12</v>
      </c>
      <c r="AB10" s="535">
        <v>10</v>
      </c>
      <c r="AC10" s="535">
        <v>20</v>
      </c>
      <c r="AD10" s="535">
        <v>30</v>
      </c>
      <c r="AE10" s="535">
        <v>40</v>
      </c>
      <c r="AF10" s="535">
        <v>50</v>
      </c>
      <c r="AG10" s="535">
        <v>60</v>
      </c>
      <c r="AH10" s="535">
        <v>70</v>
      </c>
      <c r="AI10" s="535">
        <v>80</v>
      </c>
      <c r="AJ10" s="535">
        <v>90</v>
      </c>
      <c r="AK10" s="536">
        <v>100</v>
      </c>
      <c r="AL10" s="535">
        <v>110</v>
      </c>
      <c r="AM10" s="535">
        <v>120</v>
      </c>
      <c r="AN10" s="535">
        <v>130</v>
      </c>
      <c r="AO10" s="535">
        <v>140</v>
      </c>
      <c r="AP10" s="535">
        <v>150</v>
      </c>
      <c r="AQ10" s="535">
        <v>160</v>
      </c>
      <c r="AR10" s="535">
        <v>170</v>
      </c>
      <c r="AS10" s="535">
        <v>180</v>
      </c>
      <c r="AT10" s="535">
        <v>190</v>
      </c>
      <c r="AU10" s="536">
        <v>200</v>
      </c>
      <c r="AV10" s="535">
        <v>210</v>
      </c>
      <c r="AW10" s="535">
        <v>220</v>
      </c>
      <c r="AX10" s="535">
        <v>230</v>
      </c>
      <c r="AY10" s="535">
        <v>240</v>
      </c>
      <c r="AZ10" s="535">
        <v>250</v>
      </c>
      <c r="BA10" s="535">
        <v>260</v>
      </c>
      <c r="BB10" s="535">
        <v>270</v>
      </c>
      <c r="BC10" s="535">
        <v>280</v>
      </c>
      <c r="BD10" s="535">
        <v>290</v>
      </c>
      <c r="BE10" s="536">
        <v>300</v>
      </c>
      <c r="BF10" s="535">
        <v>310</v>
      </c>
      <c r="BG10" s="535">
        <v>320</v>
      </c>
      <c r="BH10" s="535">
        <v>330</v>
      </c>
      <c r="BI10" s="535">
        <v>340</v>
      </c>
      <c r="BJ10" s="535">
        <v>350</v>
      </c>
      <c r="BK10" s="535">
        <v>360</v>
      </c>
      <c r="BL10" s="535">
        <v>370</v>
      </c>
      <c r="BM10" s="535">
        <v>380</v>
      </c>
      <c r="BN10" s="535">
        <v>390</v>
      </c>
      <c r="BO10" s="540">
        <v>400</v>
      </c>
      <c r="BQ10" s="643"/>
      <c r="BR10" s="534" t="s">
        <v>2</v>
      </c>
      <c r="BS10" s="534" t="s">
        <v>12</v>
      </c>
      <c r="BT10" s="535">
        <v>10</v>
      </c>
      <c r="BU10" s="535">
        <v>20</v>
      </c>
      <c r="BV10" s="535">
        <v>30</v>
      </c>
      <c r="BW10" s="535">
        <v>40</v>
      </c>
      <c r="BX10" s="535">
        <v>50</v>
      </c>
      <c r="BY10" s="535">
        <v>60</v>
      </c>
      <c r="BZ10" s="535">
        <v>70</v>
      </c>
      <c r="CA10" s="535">
        <v>80</v>
      </c>
      <c r="CB10" s="535">
        <v>90</v>
      </c>
      <c r="CC10" s="536">
        <v>100</v>
      </c>
      <c r="CD10" s="535">
        <v>110</v>
      </c>
      <c r="CE10" s="535">
        <v>120</v>
      </c>
      <c r="CF10" s="535">
        <v>130</v>
      </c>
      <c r="CG10" s="535">
        <v>140</v>
      </c>
      <c r="CH10" s="535">
        <v>150</v>
      </c>
      <c r="CI10" s="535">
        <v>160</v>
      </c>
      <c r="CJ10" s="535">
        <v>170</v>
      </c>
      <c r="CK10" s="535">
        <v>180</v>
      </c>
      <c r="CL10" s="535">
        <v>190</v>
      </c>
      <c r="CM10" s="536">
        <v>200</v>
      </c>
      <c r="CN10" s="535">
        <v>210</v>
      </c>
      <c r="CO10" s="535">
        <v>220</v>
      </c>
      <c r="CP10" s="535">
        <v>230</v>
      </c>
      <c r="CQ10" s="535">
        <v>240</v>
      </c>
      <c r="CR10" s="535">
        <v>250</v>
      </c>
      <c r="CS10" s="535">
        <v>260</v>
      </c>
      <c r="CT10" s="535">
        <v>270</v>
      </c>
      <c r="CU10" s="535">
        <v>280</v>
      </c>
      <c r="CV10" s="535">
        <v>290</v>
      </c>
      <c r="CW10" s="536">
        <v>300</v>
      </c>
      <c r="CX10" s="535">
        <v>310</v>
      </c>
      <c r="CY10" s="535">
        <v>320</v>
      </c>
      <c r="CZ10" s="535">
        <v>330</v>
      </c>
      <c r="DA10" s="535">
        <v>340</v>
      </c>
      <c r="DB10" s="535">
        <v>350</v>
      </c>
      <c r="DC10" s="535">
        <v>360</v>
      </c>
      <c r="DD10" s="535">
        <v>370</v>
      </c>
      <c r="DE10" s="535">
        <v>380</v>
      </c>
      <c r="DF10" s="535">
        <v>390</v>
      </c>
      <c r="DG10" s="540">
        <v>400</v>
      </c>
      <c r="DI10" s="643"/>
      <c r="DJ10" s="534" t="s">
        <v>2</v>
      </c>
      <c r="DK10" s="534" t="s">
        <v>12</v>
      </c>
      <c r="DL10" s="535">
        <v>10</v>
      </c>
      <c r="DM10" s="535">
        <v>20</v>
      </c>
      <c r="DN10" s="535">
        <v>30</v>
      </c>
      <c r="DO10" s="535">
        <v>40</v>
      </c>
      <c r="DP10" s="535">
        <v>50</v>
      </c>
      <c r="DQ10" s="535">
        <v>60</v>
      </c>
      <c r="DR10" s="535">
        <v>70</v>
      </c>
      <c r="DS10" s="535">
        <v>80</v>
      </c>
      <c r="DT10" s="535">
        <v>90</v>
      </c>
      <c r="DU10" s="536">
        <v>100</v>
      </c>
      <c r="DV10" s="535">
        <v>110</v>
      </c>
      <c r="DW10" s="535">
        <v>120</v>
      </c>
      <c r="DX10" s="535">
        <v>130</v>
      </c>
      <c r="DY10" s="535">
        <v>140</v>
      </c>
      <c r="DZ10" s="535">
        <v>150</v>
      </c>
      <c r="EA10" s="535">
        <v>160</v>
      </c>
      <c r="EB10" s="535">
        <v>170</v>
      </c>
      <c r="EC10" s="535">
        <v>180</v>
      </c>
      <c r="ED10" s="535">
        <v>190</v>
      </c>
      <c r="EE10" s="536">
        <v>200</v>
      </c>
      <c r="EF10" s="535">
        <v>210</v>
      </c>
      <c r="EG10" s="535">
        <v>220</v>
      </c>
      <c r="EH10" s="535">
        <v>230</v>
      </c>
      <c r="EI10" s="535">
        <v>240</v>
      </c>
      <c r="EJ10" s="535">
        <v>250</v>
      </c>
      <c r="EK10" s="535">
        <v>260</v>
      </c>
      <c r="EL10" s="535">
        <v>270</v>
      </c>
      <c r="EM10" s="535">
        <v>280</v>
      </c>
      <c r="EN10" s="535">
        <v>290</v>
      </c>
      <c r="EO10" s="536">
        <v>300</v>
      </c>
      <c r="EP10" s="535">
        <v>310</v>
      </c>
      <c r="EQ10" s="535">
        <v>320</v>
      </c>
      <c r="ER10" s="535">
        <v>330</v>
      </c>
      <c r="ES10" s="535">
        <v>340</v>
      </c>
      <c r="ET10" s="535">
        <v>350</v>
      </c>
      <c r="EU10" s="535">
        <v>360</v>
      </c>
      <c r="EV10" s="535">
        <v>370</v>
      </c>
      <c r="EW10" s="535">
        <v>380</v>
      </c>
      <c r="EX10" s="535">
        <v>390</v>
      </c>
      <c r="EY10" s="540">
        <v>400</v>
      </c>
    </row>
    <row r="11" spans="1:155" s="521" customFormat="1" ht="36">
      <c r="A11" s="519"/>
      <c r="B11" s="263"/>
      <c r="C11" s="382"/>
      <c r="D11" s="252"/>
      <c r="E11" s="382"/>
      <c r="F11" s="384"/>
      <c r="G11" s="384"/>
      <c r="H11" s="384"/>
      <c r="I11" s="384"/>
      <c r="J11" s="252"/>
      <c r="K11" s="501">
        <v>0</v>
      </c>
      <c r="L11" s="384">
        <v>0</v>
      </c>
      <c r="M11" s="384">
        <v>0</v>
      </c>
      <c r="N11" s="615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490">
        <f t="shared" ref="R11:R47" si="0">SQRT(RLuft_N*1.4*Q11)*m_s_→_kt</f>
        <v>661.47874478445999</v>
      </c>
      <c r="S11" s="490">
        <f t="shared" ref="S11:S47" si="1">(1-K11*L/(T0))^g_RL</f>
        <v>1</v>
      </c>
      <c r="T11" s="527">
        <f>O11/Konstanten!$C$22</f>
        <v>1</v>
      </c>
      <c r="U11" s="527">
        <f t="shared" ref="U11:U47" si="2">Q11/T0</f>
        <v>1</v>
      </c>
      <c r="V11" s="492"/>
      <c r="W11" s="492"/>
      <c r="X11" s="492"/>
      <c r="Y11" s="498"/>
      <c r="Z11" s="541">
        <f t="shared" ref="Z11:Z47" si="3">(AA11*(T0/(T0+F11)))/100</f>
        <v>0</v>
      </c>
      <c r="AA11" s="531">
        <v>0</v>
      </c>
      <c r="AB11" s="612">
        <f t="shared" ref="AB11:AK26" si="4">SQRT(5*((((1/$S11)*(((1+0.2*(AB$10/661.48)^2)^3.5)-1))+1)^(1/3.5)-1))</f>
        <v>1.5117615045052993E-2</v>
      </c>
      <c r="AC11" s="495">
        <f t="shared" si="4"/>
        <v>3.0235230090105987E-2</v>
      </c>
      <c r="AD11" s="495">
        <f t="shared" si="4"/>
        <v>4.5352845135146737E-2</v>
      </c>
      <c r="AE11" s="495">
        <f t="shared" si="4"/>
        <v>6.0470460180202794E-2</v>
      </c>
      <c r="AF11" s="495">
        <f t="shared" si="4"/>
        <v>7.5588075225250281E-2</v>
      </c>
      <c r="AG11" s="495">
        <f t="shared" si="4"/>
        <v>9.0705690270305714E-2</v>
      </c>
      <c r="AH11" s="495">
        <f t="shared" si="4"/>
        <v>0.10582330531535521</v>
      </c>
      <c r="AI11" s="495">
        <f t="shared" si="4"/>
        <v>0.12094092036040559</v>
      </c>
      <c r="AJ11" s="495">
        <f>SQRT(5*((((1/$S11)*(((1+0.2*(AJ$10/661.48)^2)^3.5)-1))+1)^(1/3.5)-1))</f>
        <v>0.13605853540545246</v>
      </c>
      <c r="AK11" s="495">
        <f>SQRT(5*((((1/$S11)*(((1+0.2*(AK$10/$R$11)^2)^3.5)-1))+1)^(1/3.5)-1))</f>
        <v>0.15117643732087677</v>
      </c>
      <c r="AL11" s="495">
        <f t="shared" ref="AL11:BA26" si="5">SQRT(5*((((1/$S11)*(((1+0.2*(AL$10/661.48)^2)^3.5)-1))+1)^(1/3.5)-1))</f>
        <v>0.16629376549555622</v>
      </c>
      <c r="AM11" s="495">
        <f t="shared" si="5"/>
        <v>0.18141138054060532</v>
      </c>
      <c r="AN11" s="495">
        <f t="shared" si="5"/>
        <v>0.19652899558565501</v>
      </c>
      <c r="AO11" s="495">
        <f t="shared" si="5"/>
        <v>0.2116466106307078</v>
      </c>
      <c r="AP11" s="495">
        <f t="shared" si="5"/>
        <v>0.22676422567575816</v>
      </c>
      <c r="AQ11" s="495">
        <f t="shared" si="5"/>
        <v>0.24188184072080887</v>
      </c>
      <c r="AR11" s="495">
        <f t="shared" si="5"/>
        <v>0.2569994557658577</v>
      </c>
      <c r="AS11" s="495">
        <f t="shared" si="5"/>
        <v>0.27211707081090897</v>
      </c>
      <c r="AT11" s="495">
        <f t="shared" si="5"/>
        <v>0.28723468585595857</v>
      </c>
      <c r="AU11" s="495">
        <f t="shared" si="5"/>
        <v>0.30235230090101028</v>
      </c>
      <c r="AV11" s="495">
        <f t="shared" si="5"/>
        <v>0.31746991594606039</v>
      </c>
      <c r="AW11" s="495">
        <f t="shared" si="5"/>
        <v>0.33258753099111077</v>
      </c>
      <c r="AX11" s="495">
        <f t="shared" si="5"/>
        <v>0.34770514603616137</v>
      </c>
      <c r="AY11" s="495">
        <f t="shared" si="5"/>
        <v>0.36282276108121214</v>
      </c>
      <c r="AZ11" s="495">
        <f t="shared" si="5"/>
        <v>0.37794037612626163</v>
      </c>
      <c r="BA11" s="495">
        <f t="shared" si="5"/>
        <v>0.39305799117131285</v>
      </c>
      <c r="BB11" s="495">
        <f t="shared" ref="BB11:BO26" si="6">SQRT(5*((((1/$S11)*(((1+0.2*(BB$10/661.48)^2)^3.5)-1))+1)^(1/3.5)-1))</f>
        <v>0.40817560621636279</v>
      </c>
      <c r="BC11" s="495">
        <f t="shared" si="6"/>
        <v>0.42329322126141428</v>
      </c>
      <c r="BD11" s="495">
        <f t="shared" si="6"/>
        <v>0.4384108363064646</v>
      </c>
      <c r="BE11" s="495">
        <f t="shared" si="6"/>
        <v>0.45352845135151509</v>
      </c>
      <c r="BF11" s="495">
        <f t="shared" si="6"/>
        <v>0.46864606639656575</v>
      </c>
      <c r="BG11" s="495">
        <f t="shared" si="6"/>
        <v>0.48376368144161547</v>
      </c>
      <c r="BH11" s="495">
        <f t="shared" si="6"/>
        <v>0.4988812964866664</v>
      </c>
      <c r="BI11" s="495">
        <f t="shared" si="6"/>
        <v>0.5139989115317164</v>
      </c>
      <c r="BJ11" s="495">
        <f t="shared" si="6"/>
        <v>0.52911652657676767</v>
      </c>
      <c r="BK11" s="495">
        <f t="shared" si="6"/>
        <v>0.54423414162181794</v>
      </c>
      <c r="BL11" s="495">
        <f t="shared" si="6"/>
        <v>0.55935175666686843</v>
      </c>
      <c r="BM11" s="495">
        <f t="shared" si="6"/>
        <v>0.57446937171191903</v>
      </c>
      <c r="BN11" s="495">
        <f t="shared" si="6"/>
        <v>0.58958698675696875</v>
      </c>
      <c r="BO11" s="495">
        <f t="shared" si="6"/>
        <v>0.60470460180201968</v>
      </c>
      <c r="BP11" s="527"/>
      <c r="BQ11" s="498"/>
      <c r="BR11" s="541">
        <f t="shared" ref="BR11:BR47" si="7">(BS11*(T0/(T0+AW11)))/100</f>
        <v>0</v>
      </c>
      <c r="BS11" s="531">
        <v>0</v>
      </c>
      <c r="BT11" s="610">
        <f t="shared" ref="BT11:BT31" si="8">$Q11*(1+0.2*AB11^2)</f>
        <v>288.16317089186435</v>
      </c>
      <c r="BU11" s="494">
        <f t="shared" ref="BU11:BU31" si="9">$Q11*(1+0.2*AC11^2)</f>
        <v>288.2026835674576</v>
      </c>
      <c r="BV11" s="494">
        <f t="shared" ref="BV11:BV31" si="10">$Q11*(1+0.2*AD11^2)</f>
        <v>288.26853802677954</v>
      </c>
      <c r="BW11" s="494">
        <f t="shared" ref="BW11:BW31" si="11">$Q11*(1+0.2*AE11^2)</f>
        <v>288.36073426983035</v>
      </c>
      <c r="BX11" s="494">
        <f t="shared" ref="BX11:BX31" si="12">$Q11*(1+0.2*AF11^2)</f>
        <v>288.47927229660991</v>
      </c>
      <c r="BY11" s="494">
        <f t="shared" ref="BY11:BY31" si="13">$Q11*(1+0.2*AG11^2)</f>
        <v>288.62415210711839</v>
      </c>
      <c r="BZ11" s="494">
        <f t="shared" ref="BZ11:BZ31" si="14">$Q11*(1+0.2*AH11^2)</f>
        <v>288.79537370135557</v>
      </c>
      <c r="CA11" s="494">
        <f t="shared" ref="CA11:CA31" si="15">$Q11*(1+0.2*AI11^2)</f>
        <v>288.99293707932151</v>
      </c>
      <c r="CB11" s="494">
        <f t="shared" ref="CB11:CB31" si="16">$Q11*(1+0.2*AJ11^2)</f>
        <v>289.21684224101625</v>
      </c>
      <c r="CC11" s="494">
        <f t="shared" ref="CC11:CC31" si="17">$Q11*(1+0.2*AK11^2)</f>
        <v>289.46709418503553</v>
      </c>
      <c r="CD11" s="494">
        <f t="shared" ref="CD11:CD31" si="18">$Q11*(1+0.2*AL11^2)</f>
        <v>289.74367791559229</v>
      </c>
      <c r="CE11" s="494">
        <f t="shared" ref="CE11:CE31" si="19">$Q11*(1+0.2*AM11^2)</f>
        <v>290.04660842847341</v>
      </c>
      <c r="CF11" s="494">
        <f t="shared" ref="CF11:CF31" si="20">$Q11*(1+0.2*AN11^2)</f>
        <v>290.37588072508339</v>
      </c>
      <c r="CG11" s="494">
        <f t="shared" ref="CG11:CG31" si="21">$Q11*(1+0.2*AO11^2)</f>
        <v>290.73149480542219</v>
      </c>
      <c r="CH11" s="494">
        <f t="shared" ref="CH11:CH31" si="22">$Q11*(1+0.2*AP11^2)</f>
        <v>291.11345066948974</v>
      </c>
      <c r="CI11" s="494">
        <f t="shared" ref="CI11:CI31" si="23">$Q11*(1+0.2*AQ11^2)</f>
        <v>291.52174831728615</v>
      </c>
      <c r="CJ11" s="494">
        <f t="shared" ref="CJ11:CJ31" si="24">$Q11*(1+0.2*AR11^2)</f>
        <v>291.95638774881127</v>
      </c>
      <c r="CK11" s="494">
        <f t="shared" ref="CK11:CK31" si="25">$Q11*(1+0.2*AS11^2)</f>
        <v>292.41736896406525</v>
      </c>
      <c r="CL11" s="494">
        <f t="shared" ref="CL11:CL31" si="26">$Q11*(1+0.2*AT11^2)</f>
        <v>292.90469196304798</v>
      </c>
      <c r="CM11" s="494">
        <f t="shared" ref="CM11:CM31" si="27">$Q11*(1+0.2*AU11^2)</f>
        <v>293.41835674575958</v>
      </c>
      <c r="CN11" s="494">
        <f t="shared" ref="CN11:CN31" si="28">$Q11*(1+0.2*AV11^2)</f>
        <v>293.95836331219988</v>
      </c>
      <c r="CO11" s="494">
        <f t="shared" ref="CO11:CO31" si="29">$Q11*(1+0.2*AW11^2)</f>
        <v>294.52471166236904</v>
      </c>
      <c r="CP11" s="494">
        <f t="shared" ref="CP11:CP31" si="30">$Q11*(1+0.2*AX11^2)</f>
        <v>295.11740179626702</v>
      </c>
      <c r="CQ11" s="494">
        <f t="shared" ref="CQ11:CQ31" si="31">$Q11*(1+0.2*AY11^2)</f>
        <v>295.73643371389375</v>
      </c>
      <c r="CR11" s="494">
        <f t="shared" ref="CR11:CR31" si="32">$Q11*(1+0.2*AZ11^2)</f>
        <v>296.38180741524928</v>
      </c>
      <c r="CS11" s="494">
        <f t="shared" ref="CS11:CS31" si="33">$Q11*(1+0.2*BA11^2)</f>
        <v>297.05352290033363</v>
      </c>
      <c r="CT11" s="494">
        <f t="shared" ref="CT11:CT31" si="34">$Q11*(1+0.2*BB11^2)</f>
        <v>297.75158016914679</v>
      </c>
      <c r="CU11" s="494">
        <f t="shared" ref="CU11:CU31" si="35">$Q11*(1+0.2*BC11^2)</f>
        <v>298.47597922168876</v>
      </c>
      <c r="CV11" s="494">
        <f t="shared" ref="CV11:CV31" si="36">$Q11*(1+0.2*BD11^2)</f>
        <v>299.22672005795948</v>
      </c>
      <c r="CW11" s="494">
        <f t="shared" ref="CW11:CW31" si="37">$Q11*(1+0.2*BE11^2)</f>
        <v>300.00380267795902</v>
      </c>
      <c r="CX11" s="494">
        <f t="shared" ref="CX11:CX31" si="38">$Q11*(1+0.2*BF11^2)</f>
        <v>300.80722708168736</v>
      </c>
      <c r="CY11" s="494">
        <f t="shared" ref="CY11:CY31" si="39">$Q11*(1+0.2*BG11^2)</f>
        <v>301.63699326914445</v>
      </c>
      <c r="CZ11" s="494">
        <f t="shared" ref="CZ11:CZ31" si="40">$Q11*(1+0.2*BH11^2)</f>
        <v>302.49310124033042</v>
      </c>
      <c r="DA11" s="494">
        <f t="shared" ref="DA11:DA31" si="41">$Q11*(1+0.2*BI11^2)</f>
        <v>303.37555099524513</v>
      </c>
      <c r="DB11" s="494">
        <f t="shared" ref="DB11:DB31" si="42">$Q11*(1+0.2*BJ11^2)</f>
        <v>304.28434253388866</v>
      </c>
      <c r="DC11" s="494">
        <f t="shared" ref="DC11:DC31" si="43">$Q11*(1+0.2*BK11^2)</f>
        <v>305.219475856261</v>
      </c>
      <c r="DD11" s="494">
        <f t="shared" ref="DD11:DD31" si="44">$Q11*(1+0.2*BL11^2)</f>
        <v>306.18095096236209</v>
      </c>
      <c r="DE11" s="494">
        <f t="shared" ref="DE11:DE31" si="45">$Q11*(1+0.2*BM11^2)</f>
        <v>307.16876785219205</v>
      </c>
      <c r="DF11" s="494">
        <f t="shared" ref="DF11:DF31" si="46">$Q11*(1+0.2*BN11^2)</f>
        <v>308.1829265257507</v>
      </c>
      <c r="DG11" s="494">
        <f t="shared" ref="DG11:DG31" si="47">$Q11*(1+0.2*BO11^2)</f>
        <v>309.22342698303822</v>
      </c>
      <c r="DI11" s="498"/>
      <c r="DJ11" s="541">
        <f t="shared" ref="DJ11:DJ47" si="48">(DK11*(T0/(T0+CO11)))/100</f>
        <v>0</v>
      </c>
      <c r="DK11" s="531">
        <v>0</v>
      </c>
      <c r="DL11" s="610">
        <f t="shared" ref="DL11:DL31" si="49">AB11*$R11</f>
        <v>9.9999810241363214</v>
      </c>
      <c r="DM11" s="494">
        <f t="shared" ref="DM11:DM31" si="50">AC11*$R11</f>
        <v>19.999962048272643</v>
      </c>
      <c r="DN11" s="494">
        <f t="shared" ref="DN11:DN31" si="51">AD11*$R11</f>
        <v>29.999943072400868</v>
      </c>
      <c r="DO11" s="494">
        <f t="shared" ref="DO11:DO31" si="52">AE11*$R11</f>
        <v>39.999924096539218</v>
      </c>
      <c r="DP11" s="494">
        <f t="shared" ref="DP11:DP31" si="53">AF11*$R11</f>
        <v>49.999905120671897</v>
      </c>
      <c r="DQ11" s="494">
        <f t="shared" ref="DQ11:DQ31" si="54">AG11*$R11</f>
        <v>59.999886144809828</v>
      </c>
      <c r="DR11" s="494">
        <f t="shared" ref="DR11:DR31" si="55">AH11*$R11</f>
        <v>69.999867168943837</v>
      </c>
      <c r="DS11" s="494">
        <f t="shared" ref="DS11:DS31" si="56">AI11*$R11</f>
        <v>79.999848193078435</v>
      </c>
      <c r="DT11" s="494">
        <f t="shared" ref="DT11:DT31" si="57">AJ11*$R11</f>
        <v>89.999829217210703</v>
      </c>
      <c r="DU11" s="494">
        <f t="shared" ref="DU11:DU31" si="58">AK11*$R11</f>
        <v>100.00000000000016</v>
      </c>
      <c r="DV11" s="494">
        <f t="shared" ref="DV11:DV31" si="59">AL11*$R11</f>
        <v>109.99979126548187</v>
      </c>
      <c r="DW11" s="494">
        <f t="shared" ref="DW11:DW31" si="60">AM11*$R11</f>
        <v>119.99977228961562</v>
      </c>
      <c r="DX11" s="494">
        <f t="shared" ref="DX11:DX31" si="61">AN11*$R11</f>
        <v>129.99975331374975</v>
      </c>
      <c r="DY11" s="494">
        <f t="shared" ref="DY11:DY31" si="62">AO11*$R11</f>
        <v>139.99973433788594</v>
      </c>
      <c r="DZ11" s="494">
        <f t="shared" ref="DZ11:DZ31" si="63">AP11*$R11</f>
        <v>149.99971536202051</v>
      </c>
      <c r="EA11" s="494">
        <f t="shared" ref="EA11:EA31" si="64">AQ11*$R11</f>
        <v>159.99969638615534</v>
      </c>
      <c r="EB11" s="494">
        <f t="shared" ref="EB11:EB31" si="65">AR11*$R11</f>
        <v>169.99967741028891</v>
      </c>
      <c r="EC11" s="494">
        <f t="shared" ref="EC11:EC31" si="66">AS11*$R11</f>
        <v>179.99965843442408</v>
      </c>
      <c r="ED11" s="494">
        <f t="shared" ref="ED11:ED31" si="67">AT11*$R11</f>
        <v>189.99963945855816</v>
      </c>
      <c r="EE11" s="494">
        <f t="shared" ref="EE11:EE31" si="68">AU11*$R11</f>
        <v>199.99962048269364</v>
      </c>
      <c r="EF11" s="494">
        <f t="shared" ref="EF11:EF31" si="69">AV11*$R11</f>
        <v>209.99960150682804</v>
      </c>
      <c r="EG11" s="494">
        <f t="shared" ref="EG11:EG31" si="70">AW11*$R11</f>
        <v>219.99958253096264</v>
      </c>
      <c r="EH11" s="494">
        <f t="shared" ref="EH11:EH31" si="71">AX11*$R11</f>
        <v>229.99956355509738</v>
      </c>
      <c r="EI11" s="494">
        <f t="shared" ref="EI11:EI31" si="72">AY11*$R11</f>
        <v>239.99954457923224</v>
      </c>
      <c r="EJ11" s="494">
        <f t="shared" ref="EJ11:EJ31" si="73">AZ11*$R11</f>
        <v>249.99952560336624</v>
      </c>
      <c r="EK11" s="494">
        <f t="shared" ref="EK11:EK31" si="74">BA11*$R11</f>
        <v>259.99950662750138</v>
      </c>
      <c r="EL11" s="494">
        <f t="shared" ref="EL11:EL31" si="75">BB11*$R11</f>
        <v>269.99948765163566</v>
      </c>
      <c r="EM11" s="494">
        <f t="shared" ref="EM11:EM31" si="76">BC11*$R11</f>
        <v>279.99946867577103</v>
      </c>
      <c r="EN11" s="494">
        <f t="shared" ref="EN11:EN31" si="77">BD11*$R11</f>
        <v>289.99944969990554</v>
      </c>
      <c r="EO11" s="494">
        <f t="shared" ref="EO11:EO31" si="78">BE11*$R11</f>
        <v>299.99943072404022</v>
      </c>
      <c r="EP11" s="494">
        <f t="shared" ref="EP11:EP31" si="79">BF11*$R11</f>
        <v>309.99941174817502</v>
      </c>
      <c r="EQ11" s="494">
        <f t="shared" ref="EQ11:EQ31" si="80">BG11*$R11</f>
        <v>319.99939277230914</v>
      </c>
      <c r="ER11" s="494">
        <f t="shared" ref="ER11:ER31" si="81">BH11*$R11</f>
        <v>329.9993737964441</v>
      </c>
      <c r="ES11" s="494">
        <f t="shared" ref="ES11:ES31" si="82">BI11*$R11</f>
        <v>339.99935482057845</v>
      </c>
      <c r="ET11" s="494">
        <f t="shared" ref="ET11:ET31" si="83">BJ11*$R11</f>
        <v>349.99933584471364</v>
      </c>
      <c r="EU11" s="494">
        <f t="shared" ref="EU11:EU31" si="84">BK11*$R11</f>
        <v>359.99931686884815</v>
      </c>
      <c r="EV11" s="494">
        <f t="shared" ref="EV11:EV31" si="85">BL11*$R11</f>
        <v>369.99929789298284</v>
      </c>
      <c r="EW11" s="494">
        <f t="shared" ref="EW11:EW31" si="86">BM11*$R11</f>
        <v>379.99927891711758</v>
      </c>
      <c r="EX11" s="494">
        <f t="shared" ref="EX11:EX31" si="87">BN11*$R11</f>
        <v>389.99925994125169</v>
      </c>
      <c r="EY11" s="494">
        <f t="shared" ref="EY11:EY31" si="88">BO11*$R11</f>
        <v>399.99924096538666</v>
      </c>
    </row>
    <row r="12" spans="1:155" s="521" customFormat="1">
      <c r="A12" s="519"/>
      <c r="B12" s="263"/>
      <c r="C12" s="382"/>
      <c r="D12" s="252"/>
      <c r="E12" s="382"/>
      <c r="F12" s="384"/>
      <c r="G12" s="384"/>
      <c r="H12" s="384"/>
      <c r="I12" s="384"/>
      <c r="J12" s="252"/>
      <c r="K12" s="499">
        <v>1000</v>
      </c>
      <c r="L12" s="382">
        <f>K12*0.0003048</f>
        <v>0.30479999999999996</v>
      </c>
      <c r="M12" s="382">
        <v>10</v>
      </c>
      <c r="N12" s="616">
        <f t="shared" ref="N12:N47" si="89">pN*(1-(L/T0)*K12)^g_RL</f>
        <v>977.16568723752232</v>
      </c>
      <c r="O12" s="263">
        <f t="shared" ref="O12:O47" si="90">ρN*(1-(L/T0)*K12)^(g_RL-1)</f>
        <v>1.1895536292521396</v>
      </c>
      <c r="P12" s="383">
        <f t="shared" ref="P12:P46" si="91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490">
        <f t="shared" si="1"/>
        <v>0.96438755217125327</v>
      </c>
      <c r="T12" s="527">
        <f>O12/Konstanten!$C$22</f>
        <v>0.97106418714460363</v>
      </c>
      <c r="U12" s="527">
        <f t="shared" si="2"/>
        <v>0.99312441436751686</v>
      </c>
      <c r="V12" s="492"/>
      <c r="W12" s="492"/>
      <c r="X12" s="492"/>
      <c r="Y12" s="252"/>
      <c r="Z12" s="515">
        <f t="shared" si="3"/>
        <v>10</v>
      </c>
      <c r="AA12" s="524">
        <v>1000</v>
      </c>
      <c r="AB12" s="613">
        <f t="shared" si="4"/>
        <v>1.539419650969499E-2</v>
      </c>
      <c r="AC12" s="490">
        <f t="shared" si="4"/>
        <v>3.0788295614599948E-2</v>
      </c>
      <c r="AD12" s="490">
        <f t="shared" si="4"/>
        <v>4.6182200048858882E-2</v>
      </c>
      <c r="AE12" s="490">
        <f t="shared" si="4"/>
        <v>6.1575812824390896E-2</v>
      </c>
      <c r="AF12" s="490">
        <f t="shared" si="4"/>
        <v>7.6969037368614768E-2</v>
      </c>
      <c r="AG12" s="490">
        <f t="shared" si="4"/>
        <v>9.2361777661232047E-2</v>
      </c>
      <c r="AH12" s="490">
        <f t="shared" si="4"/>
        <v>0.1077539383693549</v>
      </c>
      <c r="AI12" s="490">
        <f t="shared" si="4"/>
        <v>0.12314542498078168</v>
      </c>
      <c r="AJ12" s="490">
        <f t="shared" si="4"/>
        <v>0.13853614393497024</v>
      </c>
      <c r="AK12" s="490">
        <f t="shared" si="4"/>
        <v>0.15392600275139265</v>
      </c>
      <c r="AL12" s="490">
        <f t="shared" si="5"/>
        <v>0.16931491015492273</v>
      </c>
      <c r="AM12" s="490">
        <f t="shared" si="5"/>
        <v>0.18470277619792699</v>
      </c>
      <c r="AN12" s="490">
        <f t="shared" si="5"/>
        <v>0.20008951237876002</v>
      </c>
      <c r="AO12" s="490">
        <f t="shared" si="5"/>
        <v>0.21547503175633195</v>
      </c>
      <c r="AP12" s="490">
        <f t="shared" si="5"/>
        <v>0.23085924906052988</v>
      </c>
      <c r="AQ12" s="490">
        <f t="shared" si="5"/>
        <v>0.24624208079816476</v>
      </c>
      <c r="AR12" s="490">
        <f t="shared" si="5"/>
        <v>0.26162344535425541</v>
      </c>
      <c r="AS12" s="490">
        <f t="shared" si="5"/>
        <v>0.277003263088408</v>
      </c>
      <c r="AT12" s="490">
        <f t="shared" si="5"/>
        <v>0.29238145642607194</v>
      </c>
      <c r="AU12" s="490">
        <f t="shared" si="5"/>
        <v>0.30775794994454198</v>
      </c>
      <c r="AV12" s="490">
        <f t="shared" si="5"/>
        <v>0.32313267045349087</v>
      </c>
      <c r="AW12" s="490">
        <f t="shared" si="5"/>
        <v>0.33850554706994807</v>
      </c>
      <c r="AX12" s="490">
        <f t="shared" si="5"/>
        <v>0.35387651128758107</v>
      </c>
      <c r="AY12" s="490">
        <f t="shared" si="5"/>
        <v>0.36924549704019144</v>
      </c>
      <c r="AZ12" s="490">
        <f t="shared" si="5"/>
        <v>0.38461244075937334</v>
      </c>
      <c r="BA12" s="490">
        <f t="shared" si="5"/>
        <v>0.39997728142627959</v>
      </c>
      <c r="BB12" s="490">
        <f t="shared" si="6"/>
        <v>0.41533996061744666</v>
      </c>
      <c r="BC12" s="490">
        <f t="shared" si="6"/>
        <v>0.43070042254472801</v>
      </c>
      <c r="BD12" s="490">
        <f t="shared" si="6"/>
        <v>0.44605861408929764</v>
      </c>
      <c r="BE12" s="490">
        <f t="shared" si="6"/>
        <v>0.46141448482979724</v>
      </c>
      <c r="BF12" s="490">
        <f t="shared" si="6"/>
        <v>0.47676798706466988</v>
      </c>
      <c r="BG12" s="490">
        <f t="shared" si="6"/>
        <v>0.49211907582874909</v>
      </c>
      <c r="BH12" s="490">
        <f t="shared" si="6"/>
        <v>0.50746770890421633</v>
      </c>
      <c r="BI12" s="490">
        <f t="shared" si="6"/>
        <v>0.52281384682601317</v>
      </c>
      <c r="BJ12" s="490">
        <f t="shared" si="6"/>
        <v>0.53815745288185501</v>
      </c>
      <c r="BK12" s="490">
        <f t="shared" si="6"/>
        <v>0.55349849310695687</v>
      </c>
      <c r="BL12" s="490">
        <f t="shared" si="6"/>
        <v>0.56883693627367293</v>
      </c>
      <c r="BM12" s="490">
        <f t="shared" si="6"/>
        <v>0.5841727538761583</v>
      </c>
      <c r="BN12" s="490">
        <f t="shared" si="6"/>
        <v>0.59950592011027093</v>
      </c>
      <c r="BO12" s="490">
        <f t="shared" si="6"/>
        <v>0.61483641184889792</v>
      </c>
      <c r="BP12" s="527"/>
      <c r="BQ12" s="252"/>
      <c r="BR12" s="515">
        <f t="shared" si="7"/>
        <v>9.9882662379761715</v>
      </c>
      <c r="BS12" s="524">
        <v>1000</v>
      </c>
      <c r="BT12" s="611">
        <f t="shared" si="8"/>
        <v>286.18236333005763</v>
      </c>
      <c r="BU12" s="382">
        <f t="shared" si="9"/>
        <v>286.22305297695033</v>
      </c>
      <c r="BV12" s="382">
        <f t="shared" si="10"/>
        <v>286.29086791157687</v>
      </c>
      <c r="BW12" s="382">
        <f t="shared" si="11"/>
        <v>286.38580642123435</v>
      </c>
      <c r="BX12" s="382">
        <f t="shared" si="12"/>
        <v>286.50786611330579</v>
      </c>
      <c r="BY12" s="382">
        <f t="shared" si="13"/>
        <v>286.65704392040442</v>
      </c>
      <c r="BZ12" s="382">
        <f t="shared" si="14"/>
        <v>286.83333610695416</v>
      </c>
      <c r="CA12" s="382">
        <f t="shared" si="15"/>
        <v>287.03673827718211</v>
      </c>
      <c r="CB12" s="382">
        <f t="shared" si="16"/>
        <v>287.26724538449321</v>
      </c>
      <c r="CC12" s="382">
        <f t="shared" si="17"/>
        <v>287.52485174219237</v>
      </c>
      <c r="CD12" s="382">
        <f t="shared" si="18"/>
        <v>287.80955103551389</v>
      </c>
      <c r="CE12" s="382">
        <f t="shared" si="19"/>
        <v>288.1213363349151</v>
      </c>
      <c r="CF12" s="382">
        <f t="shared" si="20"/>
        <v>288.46020011058471</v>
      </c>
      <c r="CG12" s="382">
        <f t="shared" si="21"/>
        <v>288.82613424811353</v>
      </c>
      <c r="CH12" s="382">
        <f t="shared" si="22"/>
        <v>289.219130065272</v>
      </c>
      <c r="CI12" s="382">
        <f t="shared" si="23"/>
        <v>289.63917832983344</v>
      </c>
      <c r="CJ12" s="382">
        <f t="shared" si="24"/>
        <v>290.08626927838145</v>
      </c>
      <c r="CK12" s="382">
        <f t="shared" si="25"/>
        <v>290.56039263603498</v>
      </c>
      <c r="CL12" s="382">
        <f t="shared" si="26"/>
        <v>291.06153763702298</v>
      </c>
      <c r="CM12" s="382">
        <f t="shared" si="27"/>
        <v>291.58969304603886</v>
      </c>
      <c r="CN12" s="382">
        <f t="shared" si="28"/>
        <v>292.14484718030275</v>
      </c>
      <c r="CO12" s="382">
        <f t="shared" si="29"/>
        <v>292.72698793225771</v>
      </c>
      <c r="CP12" s="382">
        <f t="shared" si="30"/>
        <v>293.33610279282686</v>
      </c>
      <c r="CQ12" s="382">
        <f t="shared" si="31"/>
        <v>293.97217887515495</v>
      </c>
      <c r="CR12" s="382">
        <f t="shared" si="32"/>
        <v>294.63520293876053</v>
      </c>
      <c r="CS12" s="382">
        <f t="shared" si="33"/>
        <v>295.32516141402357</v>
      </c>
      <c r="CT12" s="382">
        <f t="shared" si="34"/>
        <v>296.04204042693237</v>
      </c>
      <c r="CU12" s="382">
        <f t="shared" si="35"/>
        <v>296.78582582401822</v>
      </c>
      <c r="CV12" s="382">
        <f t="shared" si="36"/>
        <v>297.55650319740272</v>
      </c>
      <c r="CW12" s="382">
        <f t="shared" si="37"/>
        <v>298.35405790988784</v>
      </c>
      <c r="CX12" s="382">
        <f t="shared" si="38"/>
        <v>299.17847512001805</v>
      </c>
      <c r="CY12" s="382">
        <f t="shared" si="39"/>
        <v>300.02973980704644</v>
      </c>
      <c r="CZ12" s="382">
        <f t="shared" si="40"/>
        <v>300.90783679573985</v>
      </c>
      <c r="DA12" s="382">
        <f t="shared" si="41"/>
        <v>301.81275078095865</v>
      </c>
      <c r="DB12" s="382">
        <f t="shared" si="42"/>
        <v>302.7444663519513</v>
      </c>
      <c r="DC12" s="382">
        <f t="shared" si="43"/>
        <v>303.7029680163036</v>
      </c>
      <c r="DD12" s="382">
        <f t="shared" si="44"/>
        <v>304.68824022349122</v>
      </c>
      <c r="DE12" s="382">
        <f t="shared" si="45"/>
        <v>305.70026738797884</v>
      </c>
      <c r="DF12" s="382">
        <f t="shared" si="46"/>
        <v>306.73903391182023</v>
      </c>
      <c r="DG12" s="382">
        <f t="shared" si="47"/>
        <v>307.80452420671321</v>
      </c>
      <c r="DI12" s="252"/>
      <c r="DJ12" s="515">
        <f t="shared" si="48"/>
        <v>4.9606027779775683</v>
      </c>
      <c r="DK12" s="524">
        <v>1000</v>
      </c>
      <c r="DL12" s="611">
        <f t="shared" si="49"/>
        <v>10.147866586739584</v>
      </c>
      <c r="DM12" s="382">
        <f t="shared" si="50"/>
        <v>20.295668964164083</v>
      </c>
      <c r="DN12" s="382">
        <f t="shared" si="51"/>
        <v>30.443343014543846</v>
      </c>
      <c r="DO12" s="382">
        <f t="shared" si="52"/>
        <v>40.590824803258784</v>
      </c>
      <c r="DP12" s="382">
        <f t="shared" si="53"/>
        <v>50.738050669586514</v>
      </c>
      <c r="DQ12" s="382">
        <f t="shared" si="54"/>
        <v>60.884957316869908</v>
      </c>
      <c r="DR12" s="382">
        <f t="shared" si="55"/>
        <v>71.031481901593466</v>
      </c>
      <c r="DS12" s="382">
        <f t="shared" si="56"/>
        <v>81.177562121238665</v>
      </c>
      <c r="DT12" s="382">
        <f t="shared" si="57"/>
        <v>91.323136300621684</v>
      </c>
      <c r="DU12" s="382">
        <f t="shared" si="58"/>
        <v>101.46814347650493</v>
      </c>
      <c r="DV12" s="382">
        <f t="shared" si="59"/>
        <v>111.61252348025262</v>
      </c>
      <c r="DW12" s="382">
        <f t="shared" si="60"/>
        <v>121.75621701831319</v>
      </c>
      <c r="DX12" s="382">
        <f t="shared" si="61"/>
        <v>131.89916575033158</v>
      </c>
      <c r="DY12" s="382">
        <f t="shared" si="62"/>
        <v>142.04131236467214</v>
      </c>
      <c r="DZ12" s="382">
        <f t="shared" si="63"/>
        <v>152.18260065120865</v>
      </c>
      <c r="EA12" s="382">
        <f t="shared" si="64"/>
        <v>162.32297557116445</v>
      </c>
      <c r="EB12" s="382">
        <f t="shared" si="65"/>
        <v>172.46238332387904</v>
      </c>
      <c r="EC12" s="382">
        <f t="shared" si="66"/>
        <v>182.60077141034137</v>
      </c>
      <c r="ED12" s="382">
        <f t="shared" si="67"/>
        <v>192.73808869334604</v>
      </c>
      <c r="EE12" s="382">
        <f t="shared" si="68"/>
        <v>202.87428545418572</v>
      </c>
      <c r="EF12" s="382">
        <f t="shared" si="69"/>
        <v>213.00931344573846</v>
      </c>
      <c r="EG12" s="382">
        <f t="shared" si="70"/>
        <v>223.14312594189369</v>
      </c>
      <c r="EH12" s="382">
        <f t="shared" si="71"/>
        <v>233.27567778322251</v>
      </c>
      <c r="EI12" s="382">
        <f t="shared" si="72"/>
        <v>243.40692541883436</v>
      </c>
      <c r="EJ12" s="382">
        <f t="shared" si="73"/>
        <v>253.53682694438552</v>
      </c>
      <c r="EK12" s="382">
        <f t="shared" si="74"/>
        <v>263.66534213620338</v>
      </c>
      <c r="EL12" s="382">
        <f t="shared" si="75"/>
        <v>273.79243248149436</v>
      </c>
      <c r="EM12" s="382">
        <f t="shared" si="76"/>
        <v>283.91806120466782</v>
      </c>
      <c r="EN12" s="382">
        <f t="shared" si="77"/>
        <v>294.04219328975137</v>
      </c>
      <c r="EO12" s="382">
        <f t="shared" si="78"/>
        <v>304.16479549894558</v>
      </c>
      <c r="EP12" s="382">
        <f t="shared" si="79"/>
        <v>314.28583638734608</v>
      </c>
      <c r="EQ12" s="382">
        <f t="shared" si="80"/>
        <v>324.4052863138794</v>
      </c>
      <c r="ER12" s="382">
        <f t="shared" si="81"/>
        <v>334.52311744852602</v>
      </c>
      <c r="ES12" s="382">
        <f t="shared" si="82"/>
        <v>344.63930377588798</v>
      </c>
      <c r="ET12" s="382">
        <f t="shared" si="83"/>
        <v>354.75382109519802</v>
      </c>
      <c r="EU12" s="382">
        <f t="shared" si="84"/>
        <v>364.86664701684293</v>
      </c>
      <c r="EV12" s="382">
        <f t="shared" si="85"/>
        <v>374.97776095553371</v>
      </c>
      <c r="EW12" s="382">
        <f t="shared" si="86"/>
        <v>385.08714412019475</v>
      </c>
      <c r="EX12" s="382">
        <f t="shared" si="87"/>
        <v>395.19477950071507</v>
      </c>
      <c r="EY12" s="382">
        <f t="shared" si="88"/>
        <v>405.30065185168337</v>
      </c>
    </row>
    <row r="13" spans="1:155" s="521" customFormat="1">
      <c r="A13" s="519"/>
      <c r="B13" s="263"/>
      <c r="C13" s="382"/>
      <c r="D13" s="252"/>
      <c r="E13" s="382"/>
      <c r="F13" s="384"/>
      <c r="G13" s="384"/>
      <c r="H13" s="384"/>
      <c r="I13" s="384"/>
      <c r="J13" s="252"/>
      <c r="K13" s="499">
        <v>2000</v>
      </c>
      <c r="L13" s="382">
        <f t="shared" ref="L13:L47" si="92">K13*0.0003048</f>
        <v>0.60959999999999992</v>
      </c>
      <c r="M13" s="382">
        <v>20</v>
      </c>
      <c r="N13" s="616">
        <f t="shared" si="89"/>
        <v>942.1290513643055</v>
      </c>
      <c r="O13" s="263">
        <f t="shared" si="90"/>
        <v>1.1548973150473005</v>
      </c>
      <c r="P13" s="383">
        <f t="shared" si="91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490">
        <f t="shared" si="1"/>
        <v>0.92980908104051863</v>
      </c>
      <c r="T13" s="527">
        <f>O13/Konstanten!$C$22</f>
        <v>0.94277331840595957</v>
      </c>
      <c r="U13" s="527">
        <f t="shared" si="2"/>
        <v>0.98624882873503383</v>
      </c>
      <c r="V13" s="492"/>
      <c r="W13" s="492"/>
      <c r="X13" s="492"/>
      <c r="Y13" s="252"/>
      <c r="Z13" s="515">
        <f t="shared" si="3"/>
        <v>20</v>
      </c>
      <c r="AA13" s="524">
        <v>2000</v>
      </c>
      <c r="AB13" s="613">
        <f t="shared" si="4"/>
        <v>1.5677812062219288E-2</v>
      </c>
      <c r="AC13" s="490">
        <f t="shared" si="4"/>
        <v>3.135542133757277E-2</v>
      </c>
      <c r="AD13" s="490">
        <f t="shared" si="4"/>
        <v>4.7032625340642439E-2</v>
      </c>
      <c r="AE13" s="490">
        <f t="shared" si="4"/>
        <v>6.2709222188198466E-2</v>
      </c>
      <c r="AF13" s="490">
        <f t="shared" si="4"/>
        <v>7.8385010897851659E-2</v>
      </c>
      <c r="AG13" s="490">
        <f t="shared" si="4"/>
        <v>9.4059791684340838E-2</v>
      </c>
      <c r="AH13" s="490">
        <f t="shared" si="4"/>
        <v>0.10973336625205241</v>
      </c>
      <c r="AI13" s="490">
        <f t="shared" si="4"/>
        <v>0.12540553808327085</v>
      </c>
      <c r="AJ13" s="490">
        <f t="shared" si="4"/>
        <v>0.14107611272116946</v>
      </c>
      <c r="AK13" s="490">
        <f t="shared" si="4"/>
        <v>0.15674489804678118</v>
      </c>
      <c r="AL13" s="490">
        <f t="shared" si="5"/>
        <v>0.17241170454915153</v>
      </c>
      <c r="AM13" s="490">
        <f t="shared" si="5"/>
        <v>0.1880763455879878</v>
      </c>
      <c r="AN13" s="490">
        <f t="shared" si="5"/>
        <v>0.20373863764804695</v>
      </c>
      <c r="AO13" s="490">
        <f t="shared" si="5"/>
        <v>0.21939840058458432</v>
      </c>
      <c r="AP13" s="490">
        <f t="shared" si="5"/>
        <v>0.2350554578593165</v>
      </c>
      <c r="AQ13" s="490">
        <f t="shared" si="5"/>
        <v>0.25070963676624425</v>
      </c>
      <c r="AR13" s="490">
        <f t="shared" si="5"/>
        <v>0.26636076864683739</v>
      </c>
      <c r="AS13" s="490">
        <f t="shared" si="5"/>
        <v>0.28200868909410942</v>
      </c>
      <c r="AT13" s="490">
        <f t="shared" si="5"/>
        <v>0.29765323814511713</v>
      </c>
      <c r="AU13" s="490">
        <f t="shared" si="5"/>
        <v>0.31329426046153686</v>
      </c>
      <c r="AV13" s="490">
        <f t="shared" si="5"/>
        <v>0.32893160549797296</v>
      </c>
      <c r="AW13" s="490">
        <f t="shared" si="5"/>
        <v>0.34456512765773589</v>
      </c>
      <c r="AX13" s="490">
        <f t="shared" si="5"/>
        <v>0.36019468643583696</v>
      </c>
      <c r="AY13" s="490">
        <f t="shared" si="5"/>
        <v>0.3758201465490818</v>
      </c>
      <c r="AZ13" s="490">
        <f t="shared" si="5"/>
        <v>0.39144137805308366</v>
      </c>
      <c r="BA13" s="490">
        <f t="shared" si="5"/>
        <v>0.40705825644619653</v>
      </c>
      <c r="BB13" s="490">
        <f t="shared" si="6"/>
        <v>0.42267066276027976</v>
      </c>
      <c r="BC13" s="490">
        <f t="shared" si="6"/>
        <v>0.43827848363840127</v>
      </c>
      <c r="BD13" s="490">
        <f t="shared" si="6"/>
        <v>0.45388161139950162</v>
      </c>
      <c r="BE13" s="490">
        <f t="shared" si="6"/>
        <v>0.46947994409017962</v>
      </c>
      <c r="BF13" s="490">
        <f t="shared" si="6"/>
        <v>0.48507338552375895</v>
      </c>
      <c r="BG13" s="490">
        <f t="shared" si="6"/>
        <v>0.50066184530683688</v>
      </c>
      <c r="BH13" s="490">
        <f t="shared" si="6"/>
        <v>0.51624523885359963</v>
      </c>
      <c r="BI13" s="490">
        <f t="shared" si="6"/>
        <v>0.53182348738813823</v>
      </c>
      <c r="BJ13" s="490">
        <f t="shared" si="6"/>
        <v>0.5473965179351491</v>
      </c>
      <c r="BK13" s="490">
        <f t="shared" si="6"/>
        <v>0.56296426329931448</v>
      </c>
      <c r="BL13" s="490">
        <f t="shared" si="6"/>
        <v>0.57852666203378811</v>
      </c>
      <c r="BM13" s="490">
        <f t="shared" si="6"/>
        <v>0.59408365839816657</v>
      </c>
      <c r="BN13" s="490">
        <f t="shared" si="6"/>
        <v>0.60963520230638657</v>
      </c>
      <c r="BO13" s="490">
        <f t="shared" si="6"/>
        <v>0.62518124926500551</v>
      </c>
      <c r="BP13" s="527"/>
      <c r="BQ13" s="252"/>
      <c r="BR13" s="515">
        <f t="shared" si="7"/>
        <v>19.976112886043087</v>
      </c>
      <c r="BS13" s="524">
        <v>2000</v>
      </c>
      <c r="BT13" s="611">
        <f t="shared" si="8"/>
        <v>284.20157030951515</v>
      </c>
      <c r="BU13" s="382">
        <f t="shared" si="9"/>
        <v>284.24348051525919</v>
      </c>
      <c r="BV13" s="382">
        <f t="shared" si="10"/>
        <v>284.31332845046296</v>
      </c>
      <c r="BW13" s="382">
        <f t="shared" si="11"/>
        <v>284.41111050928953</v>
      </c>
      <c r="BX13" s="382">
        <f t="shared" si="12"/>
        <v>284.53682165497702</v>
      </c>
      <c r="BY13" s="382">
        <f t="shared" si="13"/>
        <v>284.69045543119495</v>
      </c>
      <c r="BZ13" s="382">
        <f t="shared" si="14"/>
        <v>284.8720039765654</v>
      </c>
      <c r="CA13" s="382">
        <f t="shared" si="15"/>
        <v>285.08145804229281</v>
      </c>
      <c r="CB13" s="382">
        <f t="shared" si="16"/>
        <v>285.31880701283194</v>
      </c>
      <c r="CC13" s="382">
        <f t="shared" si="17"/>
        <v>285.58403892951208</v>
      </c>
      <c r="CD13" s="382">
        <f t="shared" si="18"/>
        <v>285.87714051702375</v>
      </c>
      <c r="CE13" s="382">
        <f t="shared" si="19"/>
        <v>286.19809721266637</v>
      </c>
      <c r="CF13" s="382">
        <f t="shared" si="20"/>
        <v>286.54689319824104</v>
      </c>
      <c r="CG13" s="382">
        <f t="shared" si="21"/>
        <v>286.92351143446626</v>
      </c>
      <c r="CH13" s="382">
        <f t="shared" si="22"/>
        <v>287.32793369778636</v>
      </c>
      <c r="CI13" s="382">
        <f t="shared" si="23"/>
        <v>287.76014061943204</v>
      </c>
      <c r="CJ13" s="382">
        <f t="shared" si="24"/>
        <v>288.22011172658728</v>
      </c>
      <c r="CK13" s="382">
        <f t="shared" si="25"/>
        <v>288.70782548551119</v>
      </c>
      <c r="CL13" s="382">
        <f t="shared" si="26"/>
        <v>289.22325934645664</v>
      </c>
      <c r="CM13" s="382">
        <f t="shared" si="27"/>
        <v>289.76638979022368</v>
      </c>
      <c r="CN13" s="382">
        <f t="shared" si="28"/>
        <v>290.33719237618402</v>
      </c>
      <c r="CO13" s="382">
        <f t="shared" si="29"/>
        <v>290.935641791607</v>
      </c>
      <c r="CP13" s="382">
        <f t="shared" si="30"/>
        <v>291.56171190211882</v>
      </c>
      <c r="CQ13" s="382">
        <f t="shared" si="31"/>
        <v>292.2153758031248</v>
      </c>
      <c r="CR13" s="382">
        <f t="shared" si="32"/>
        <v>292.89660587202309</v>
      </c>
      <c r="CS13" s="382">
        <f t="shared" si="33"/>
        <v>293.60537382104354</v>
      </c>
      <c r="CT13" s="382">
        <f t="shared" si="34"/>
        <v>294.34165075053977</v>
      </c>
      <c r="CU13" s="382">
        <f t="shared" si="35"/>
        <v>295.1054072025737</v>
      </c>
      <c r="CV13" s="382">
        <f t="shared" si="36"/>
        <v>295.89661321462739</v>
      </c>
      <c r="CW13" s="382">
        <f t="shared" si="37"/>
        <v>296.71523837328544</v>
      </c>
      <c r="CX13" s="382">
        <f t="shared" si="38"/>
        <v>297.56125186773386</v>
      </c>
      <c r="CY13" s="382">
        <f t="shared" si="39"/>
        <v>298.4346225429266</v>
      </c>
      <c r="CZ13" s="382">
        <f t="shared" si="40"/>
        <v>299.33531895227765</v>
      </c>
      <c r="DA13" s="382">
        <f t="shared" si="41"/>
        <v>300.26330940973986</v>
      </c>
      <c r="DB13" s="382">
        <f t="shared" si="42"/>
        <v>301.21856204114266</v>
      </c>
      <c r="DC13" s="382">
        <f t="shared" si="43"/>
        <v>302.20104483466247</v>
      </c>
      <c r="DD13" s="382">
        <f t="shared" si="44"/>
        <v>303.21072569031134</v>
      </c>
      <c r="DE13" s="382">
        <f t="shared" si="45"/>
        <v>304.24757246833451</v>
      </c>
      <c r="DF13" s="382">
        <f t="shared" si="46"/>
        <v>305.31155303641475</v>
      </c>
      <c r="DG13" s="382">
        <f t="shared" si="47"/>
        <v>306.40263531559208</v>
      </c>
      <c r="DI13" s="252"/>
      <c r="DJ13" s="515">
        <f t="shared" si="48"/>
        <v>9.9518958580463384</v>
      </c>
      <c r="DK13" s="524">
        <v>2000</v>
      </c>
      <c r="DL13" s="611">
        <f t="shared" si="49"/>
        <v>10.298989085095892</v>
      </c>
      <c r="DM13" s="382">
        <f t="shared" si="50"/>
        <v>20.597844956468514</v>
      </c>
      <c r="DN13" s="382">
        <f t="shared" si="51"/>
        <v>30.896434598420161</v>
      </c>
      <c r="DO13" s="382">
        <f t="shared" si="52"/>
        <v>41.194625390839541</v>
      </c>
      <c r="DP13" s="382">
        <f t="shared" si="53"/>
        <v>51.49228530539105</v>
      </c>
      <c r="DQ13" s="382">
        <f t="shared" si="54"/>
        <v>61.789283100150357</v>
      </c>
      <c r="DR13" s="382">
        <f t="shared" si="55"/>
        <v>72.085488511764893</v>
      </c>
      <c r="DS13" s="382">
        <f t="shared" si="56"/>
        <v>82.380772444809935</v>
      </c>
      <c r="DT13" s="382">
        <f t="shared" si="57"/>
        <v>92.675007157689421</v>
      </c>
      <c r="DU13" s="382">
        <f t="shared" si="58"/>
        <v>102.96806644458219</v>
      </c>
      <c r="DV13" s="382">
        <f t="shared" si="59"/>
        <v>113.25982581290958</v>
      </c>
      <c r="DW13" s="382">
        <f t="shared" si="60"/>
        <v>123.55016265587355</v>
      </c>
      <c r="DX13" s="382">
        <f t="shared" si="61"/>
        <v>133.83895641956786</v>
      </c>
      <c r="DY13" s="382">
        <f t="shared" si="62"/>
        <v>144.12608876421706</v>
      </c>
      <c r="DZ13" s="382">
        <f t="shared" si="63"/>
        <v>154.41144371918404</v>
      </c>
      <c r="EA13" s="382">
        <f t="shared" si="64"/>
        <v>164.69490783131636</v>
      </c>
      <c r="EB13" s="382">
        <f t="shared" si="65"/>
        <v>174.97637030630455</v>
      </c>
      <c r="EC13" s="382">
        <f t="shared" si="66"/>
        <v>185.25572314274177</v>
      </c>
      <c r="ED13" s="382">
        <f t="shared" si="67"/>
        <v>195.53286125857957</v>
      </c>
      <c r="EE13" s="382">
        <f t="shared" si="68"/>
        <v>205.80768260975128</v>
      </c>
      <c r="EF13" s="382">
        <f t="shared" si="69"/>
        <v>216.08008830073624</v>
      </c>
      <c r="EG13" s="382">
        <f t="shared" si="70"/>
        <v>226.34998268689279</v>
      </c>
      <c r="EH13" s="382">
        <f t="shared" si="71"/>
        <v>236.61727346839368</v>
      </c>
      <c r="EI13" s="382">
        <f t="shared" si="72"/>
        <v>246.88187177568642</v>
      </c>
      <c r="EJ13" s="382">
        <f t="shared" si="73"/>
        <v>257.14369224636101</v>
      </c>
      <c r="EK13" s="382">
        <f t="shared" si="74"/>
        <v>267.40265309342527</v>
      </c>
      <c r="EL13" s="382">
        <f t="shared" si="75"/>
        <v>277.65867616492932</v>
      </c>
      <c r="EM13" s="382">
        <f t="shared" si="76"/>
        <v>287.91168699501009</v>
      </c>
      <c r="EN13" s="382">
        <f t="shared" si="77"/>
        <v>298.16161484637007</v>
      </c>
      <c r="EO13" s="382">
        <f t="shared" si="78"/>
        <v>308.40839274429612</v>
      </c>
      <c r="EP13" s="382">
        <f t="shared" si="79"/>
        <v>318.65195750232283</v>
      </c>
      <c r="EQ13" s="382">
        <f t="shared" si="80"/>
        <v>328.89224973967282</v>
      </c>
      <c r="ER13" s="382">
        <f t="shared" si="81"/>
        <v>339.12921389066065</v>
      </c>
      <c r="ES13" s="382">
        <f t="shared" si="82"/>
        <v>349.36279820621422</v>
      </c>
      <c r="ET13" s="382">
        <f t="shared" si="83"/>
        <v>359.59295474776587</v>
      </c>
      <c r="EU13" s="382">
        <f t="shared" si="84"/>
        <v>369.81963937370693</v>
      </c>
      <c r="EV13" s="382">
        <f t="shared" si="85"/>
        <v>380.04281171868564</v>
      </c>
      <c r="EW13" s="382">
        <f t="shared" si="86"/>
        <v>390.26243516599783</v>
      </c>
      <c r="EX13" s="382">
        <f t="shared" si="87"/>
        <v>400.47847681335992</v>
      </c>
      <c r="EY13" s="382">
        <f t="shared" si="88"/>
        <v>410.69090743236427</v>
      </c>
    </row>
    <row r="14" spans="1:155" s="521" customFormat="1">
      <c r="A14" s="519"/>
      <c r="B14" s="263"/>
      <c r="C14" s="382"/>
      <c r="D14" s="252"/>
      <c r="E14" s="382"/>
      <c r="F14" s="384"/>
      <c r="G14" s="384"/>
      <c r="H14" s="384"/>
      <c r="I14" s="384"/>
      <c r="J14" s="252"/>
      <c r="K14" s="499">
        <v>3000</v>
      </c>
      <c r="L14" s="382">
        <f t="shared" si="92"/>
        <v>0.91439999999999999</v>
      </c>
      <c r="M14" s="382">
        <v>30</v>
      </c>
      <c r="N14" s="616">
        <f t="shared" si="89"/>
        <v>908.11666094614407</v>
      </c>
      <c r="O14" s="263">
        <f t="shared" si="90"/>
        <v>1.1210187721258704</v>
      </c>
      <c r="P14" s="383">
        <f t="shared" si="91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490">
        <f t="shared" si="1"/>
        <v>0.89624146158020634</v>
      </c>
      <c r="T14" s="527">
        <f>O14/Konstanten!$C$22</f>
        <v>0.9151173650007105</v>
      </c>
      <c r="U14" s="527">
        <f t="shared" si="2"/>
        <v>0.97937324310255058</v>
      </c>
      <c r="V14" s="492"/>
      <c r="W14" s="492"/>
      <c r="X14" s="492"/>
      <c r="Y14" s="252"/>
      <c r="Z14" s="515">
        <f t="shared" si="3"/>
        <v>30</v>
      </c>
      <c r="AA14" s="524">
        <v>3000</v>
      </c>
      <c r="AB14" s="613">
        <f t="shared" si="4"/>
        <v>1.5968691485787816E-2</v>
      </c>
      <c r="AC14" s="490">
        <f t="shared" si="4"/>
        <v>3.1937066212438268E-2</v>
      </c>
      <c r="AD14" s="490">
        <f t="shared" si="4"/>
        <v>4.7904807911398159E-2</v>
      </c>
      <c r="AE14" s="490">
        <f t="shared" si="4"/>
        <v>6.3871601293821065E-2</v>
      </c>
      <c r="AF14" s="490">
        <f t="shared" si="4"/>
        <v>7.9837132536432542E-2</v>
      </c>
      <c r="AG14" s="490">
        <f t="shared" si="4"/>
        <v>9.5801089763023553E-2</v>
      </c>
      <c r="AH14" s="490">
        <f t="shared" si="4"/>
        <v>0.11176316351964014</v>
      </c>
      <c r="AI14" s="490">
        <f t="shared" si="4"/>
        <v>0.1277230472423371</v>
      </c>
      <c r="AJ14" s="490">
        <f t="shared" si="4"/>
        <v>0.14368043771589695</v>
      </c>
      <c r="AK14" s="490">
        <f t="shared" si="4"/>
        <v>0.15963503552222405</v>
      </c>
      <c r="AL14" s="490">
        <f t="shared" si="5"/>
        <v>0.17558654547700026</v>
      </c>
      <c r="AM14" s="490">
        <f t="shared" si="5"/>
        <v>0.19153467705349014</v>
      </c>
      <c r="AN14" s="490">
        <f t="shared" si="5"/>
        <v>0.20747914479214741</v>
      </c>
      <c r="AO14" s="490">
        <f t="shared" si="5"/>
        <v>0.22341966869502131</v>
      </c>
      <c r="AP14" s="490">
        <f t="shared" si="5"/>
        <v>0.23935597460383812</v>
      </c>
      <c r="AQ14" s="490">
        <f t="shared" si="5"/>
        <v>0.25528779456086892</v>
      </c>
      <c r="AR14" s="490">
        <f t="shared" si="5"/>
        <v>0.27121486715165755</v>
      </c>
      <c r="AS14" s="490">
        <f t="shared" si="5"/>
        <v>0.28713693782885563</v>
      </c>
      <c r="AT14" s="490">
        <f t="shared" si="5"/>
        <v>0.30305375921643818</v>
      </c>
      <c r="AU14" s="490">
        <f t="shared" si="5"/>
        <v>0.31896509139373863</v>
      </c>
      <c r="AV14" s="490">
        <f t="shared" si="5"/>
        <v>0.33487070215876358</v>
      </c>
      <c r="AW14" s="490">
        <f t="shared" si="5"/>
        <v>0.35077036727038402</v>
      </c>
      <c r="AX14" s="490">
        <f t="shared" si="5"/>
        <v>0.36666387066908146</v>
      </c>
      <c r="AY14" s="490">
        <f t="shared" si="5"/>
        <v>0.3825510046760367</v>
      </c>
      <c r="AZ14" s="490">
        <f t="shared" si="5"/>
        <v>0.39843157017038344</v>
      </c>
      <c r="BA14" s="490">
        <f t="shared" si="5"/>
        <v>0.41430537674465384</v>
      </c>
      <c r="BB14" s="490">
        <f t="shared" si="6"/>
        <v>0.4301722428383678</v>
      </c>
      <c r="BC14" s="490">
        <f t="shared" si="6"/>
        <v>0.44603199584998432</v>
      </c>
      <c r="BD14" s="490">
        <f t="shared" si="6"/>
        <v>0.46188447222733919</v>
      </c>
      <c r="BE14" s="490">
        <f t="shared" si="6"/>
        <v>0.47772951753692822</v>
      </c>
      <c r="BF14" s="490">
        <f t="shared" si="6"/>
        <v>0.49356698651233455</v>
      </c>
      <c r="BG14" s="490">
        <f t="shared" si="6"/>
        <v>0.50939674308225857</v>
      </c>
      <c r="BH14" s="490">
        <f t="shared" si="6"/>
        <v>0.52521866037865117</v>
      </c>
      <c r="BI14" s="490">
        <f t="shared" si="6"/>
        <v>0.54103262072545899</v>
      </c>
      <c r="BJ14" s="490">
        <f t="shared" si="6"/>
        <v>0.55683851560864617</v>
      </c>
      <c r="BK14" s="490">
        <f t="shared" si="6"/>
        <v>0.57263624562808746</v>
      </c>
      <c r="BL14" s="490">
        <f t="shared" si="6"/>
        <v>0.58842572043208663</v>
      </c>
      <c r="BM14" s="490">
        <f t="shared" si="6"/>
        <v>0.60420685863522072</v>
      </c>
      <c r="BN14" s="490">
        <f t="shared" si="6"/>
        <v>0.61997958772029771</v>
      </c>
      <c r="BO14" s="490">
        <f t="shared" si="6"/>
        <v>0.63574384392523209</v>
      </c>
      <c r="BP14" s="527"/>
      <c r="BQ14" s="252"/>
      <c r="BR14" s="515">
        <f t="shared" si="7"/>
        <v>29.963524842568994</v>
      </c>
      <c r="BS14" s="524">
        <v>3000</v>
      </c>
      <c r="BT14" s="611">
        <f t="shared" si="8"/>
        <v>282.2207924760412</v>
      </c>
      <c r="BU14" s="382">
        <f t="shared" si="9"/>
        <v>282.26396876219911</v>
      </c>
      <c r="BV14" s="382">
        <f t="shared" si="10"/>
        <v>282.33592543528511</v>
      </c>
      <c r="BW14" s="382">
        <f t="shared" si="11"/>
        <v>282.43665679900585</v>
      </c>
      <c r="BX14" s="382">
        <f t="shared" si="12"/>
        <v>282.56615489745235</v>
      </c>
      <c r="BY14" s="382">
        <f t="shared" si="13"/>
        <v>282.72440953390611</v>
      </c>
      <c r="BZ14" s="382">
        <f t="shared" si="14"/>
        <v>282.91140829487813</v>
      </c>
      <c r="CA14" s="382">
        <f t="shared" si="15"/>
        <v>283.12713657928145</v>
      </c>
      <c r="CB14" s="382">
        <f t="shared" si="16"/>
        <v>283.37157763261234</v>
      </c>
      <c r="CC14" s="382">
        <f t="shared" si="17"/>
        <v>283.64471258599627</v>
      </c>
      <c r="CD14" s="382">
        <f t="shared" si="18"/>
        <v>283.94652049993437</v>
      </c>
      <c r="CE14" s="382">
        <f t="shared" si="19"/>
        <v>284.27697841257083</v>
      </c>
      <c r="CF14" s="382">
        <f t="shared" si="20"/>
        <v>284.63606139227875</v>
      </c>
      <c r="CG14" s="382">
        <f t="shared" si="21"/>
        <v>285.02374259435254</v>
      </c>
      <c r="CH14" s="382">
        <f t="shared" si="22"/>
        <v>285.43999332157517</v>
      </c>
      <c r="CI14" s="382">
        <f t="shared" si="23"/>
        <v>285.88478308841911</v>
      </c>
      <c r="CJ14" s="382">
        <f t="shared" si="24"/>
        <v>286.35807968862656</v>
      </c>
      <c r="CK14" s="382">
        <f t="shared" si="25"/>
        <v>286.85984926590481</v>
      </c>
      <c r="CL14" s="382">
        <f t="shared" si="26"/>
        <v>287.39005638746471</v>
      </c>
      <c r="CM14" s="382">
        <f t="shared" si="27"/>
        <v>287.94866412012362</v>
      </c>
      <c r="CN14" s="382">
        <f t="shared" si="28"/>
        <v>288.53563410868878</v>
      </c>
      <c r="CO14" s="382">
        <f t="shared" si="29"/>
        <v>289.15092665633284</v>
      </c>
      <c r="CP14" s="382">
        <f t="shared" si="30"/>
        <v>289.79450080667391</v>
      </c>
      <c r="CQ14" s="382">
        <f t="shared" si="31"/>
        <v>290.46631442726977</v>
      </c>
      <c r="CR14" s="382">
        <f t="shared" si="32"/>
        <v>291.16632429423674</v>
      </c>
      <c r="CS14" s="382">
        <f t="shared" si="33"/>
        <v>291.8944861777112</v>
      </c>
      <c r="CT14" s="382">
        <f t="shared" si="34"/>
        <v>292.65075492786769</v>
      </c>
      <c r="CU14" s="382">
        <f t="shared" si="35"/>
        <v>293.43508456122197</v>
      </c>
      <c r="CV14" s="382">
        <f t="shared" si="36"/>
        <v>294.24742834694604</v>
      </c>
      <c r="CW14" s="382">
        <f t="shared" si="37"/>
        <v>295.08773889293678</v>
      </c>
      <c r="CX14" s="382">
        <f t="shared" si="38"/>
        <v>295.95596823138322</v>
      </c>
      <c r="CY14" s="382">
        <f t="shared" si="39"/>
        <v>296.85206790359064</v>
      </c>
      <c r="CZ14" s="382">
        <f t="shared" si="40"/>
        <v>297.77598904382995</v>
      </c>
      <c r="DA14" s="382">
        <f t="shared" si="41"/>
        <v>298.72768246199013</v>
      </c>
      <c r="DB14" s="382">
        <f t="shared" si="42"/>
        <v>299.70709872482763</v>
      </c>
      <c r="DC14" s="382">
        <f t="shared" si="43"/>
        <v>300.71418823561413</v>
      </c>
      <c r="DD14" s="382">
        <f t="shared" si="44"/>
        <v>301.74890131200254</v>
      </c>
      <c r="DE14" s="382">
        <f t="shared" si="45"/>
        <v>302.81118826194052</v>
      </c>
      <c r="DF14" s="382">
        <f t="shared" si="46"/>
        <v>303.90099945747608</v>
      </c>
      <c r="DG14" s="382">
        <f t="shared" si="47"/>
        <v>305.01828540631436</v>
      </c>
      <c r="DI14" s="252"/>
      <c r="DJ14" s="515">
        <f t="shared" si="48"/>
        <v>14.973992939987204</v>
      </c>
      <c r="DK14" s="524">
        <v>3000</v>
      </c>
      <c r="DL14" s="611">
        <f t="shared" si="49"/>
        <v>10.453442661289561</v>
      </c>
      <c r="DM14" s="382">
        <f t="shared" si="50"/>
        <v>20.906677965358725</v>
      </c>
      <c r="DN14" s="382">
        <f t="shared" si="51"/>
        <v>31.359498876133848</v>
      </c>
      <c r="DO14" s="382">
        <f t="shared" si="52"/>
        <v>41.811698998878036</v>
      </c>
      <c r="DP14" s="382">
        <f t="shared" si="53"/>
        <v>52.263072898248751</v>
      </c>
      <c r="DQ14" s="382">
        <f t="shared" si="54"/>
        <v>62.713416413493597</v>
      </c>
      <c r="DR14" s="382">
        <f t="shared" si="55"/>
        <v>73.16252696951949</v>
      </c>
      <c r="DS14" s="382">
        <f t="shared" si="56"/>
        <v>83.61020388309413</v>
      </c>
      <c r="DT14" s="382">
        <f t="shared" si="57"/>
        <v>94.056248663133076</v>
      </c>
      <c r="DU14" s="382">
        <f t="shared" si="58"/>
        <v>104.50046530422804</v>
      </c>
      <c r="DV14" s="382">
        <f t="shared" si="59"/>
        <v>114.94266057249088</v>
      </c>
      <c r="DW14" s="382">
        <f t="shared" si="60"/>
        <v>125.38264428298548</v>
      </c>
      <c r="DX14" s="382">
        <f t="shared" si="61"/>
        <v>135.82022956786469</v>
      </c>
      <c r="DY14" s="382">
        <f t="shared" si="62"/>
        <v>146.25523313455719</v>
      </c>
      <c r="DZ14" s="382">
        <f t="shared" si="63"/>
        <v>156.68747551326754</v>
      </c>
      <c r="EA14" s="382">
        <f t="shared" si="64"/>
        <v>167.11678129320782</v>
      </c>
      <c r="EB14" s="382">
        <f t="shared" si="65"/>
        <v>177.54297934695472</v>
      </c>
      <c r="EC14" s="382">
        <f t="shared" si="66"/>
        <v>187.96590304243864</v>
      </c>
      <c r="ED14" s="382">
        <f t="shared" si="67"/>
        <v>198.38539044208972</v>
      </c>
      <c r="EE14" s="382">
        <f t="shared" si="68"/>
        <v>208.80128448877315</v>
      </c>
      <c r="EF14" s="382">
        <f t="shared" si="69"/>
        <v>219.21343317816061</v>
      </c>
      <c r="EG14" s="382">
        <f t="shared" si="70"/>
        <v>229.62168971727368</v>
      </c>
      <c r="EH14" s="382">
        <f t="shared" si="71"/>
        <v>240.02591266898898</v>
      </c>
      <c r="EI14" s="382">
        <f t="shared" si="72"/>
        <v>250.42596608236587</v>
      </c>
      <c r="EJ14" s="382">
        <f t="shared" si="73"/>
        <v>260.82171960868038</v>
      </c>
      <c r="EK14" s="382">
        <f t="shared" si="74"/>
        <v>271.21304860318321</v>
      </c>
      <c r="EL14" s="382">
        <f t="shared" si="75"/>
        <v>281.59983421254992</v>
      </c>
      <c r="EM14" s="382">
        <f t="shared" si="76"/>
        <v>291.98196344816705</v>
      </c>
      <c r="EN14" s="382">
        <f t="shared" si="77"/>
        <v>302.35932924533404</v>
      </c>
      <c r="EO14" s="382">
        <f t="shared" si="78"/>
        <v>312.73183050861792</v>
      </c>
      <c r="EP14" s="382">
        <f t="shared" si="79"/>
        <v>323.09937214355449</v>
      </c>
      <c r="EQ14" s="382">
        <f t="shared" si="80"/>
        <v>333.4618650749976</v>
      </c>
      <c r="ER14" s="382">
        <f t="shared" si="81"/>
        <v>343.81922625244329</v>
      </c>
      <c r="ES14" s="382">
        <f t="shared" si="82"/>
        <v>354.17137864266192</v>
      </c>
      <c r="ET14" s="382">
        <f t="shared" si="83"/>
        <v>364.51825121007414</v>
      </c>
      <c r="EU14" s="382">
        <f t="shared" si="84"/>
        <v>374.85977888525889</v>
      </c>
      <c r="EV14" s="382">
        <f t="shared" si="85"/>
        <v>385.19590252208792</v>
      </c>
      <c r="EW14" s="382">
        <f t="shared" si="86"/>
        <v>395.52656884394463</v>
      </c>
      <c r="EX14" s="382">
        <f t="shared" si="87"/>
        <v>405.85173037954382</v>
      </c>
      <c r="EY14" s="382">
        <f t="shared" si="88"/>
        <v>416.1713453888778</v>
      </c>
    </row>
    <row r="15" spans="1:155" s="521" customFormat="1">
      <c r="A15" s="519"/>
      <c r="B15" s="263"/>
      <c r="C15" s="382"/>
      <c r="D15" s="252"/>
      <c r="E15" s="382"/>
      <c r="F15" s="384"/>
      <c r="G15" s="384"/>
      <c r="H15" s="384"/>
      <c r="I15" s="384"/>
      <c r="J15" s="252"/>
      <c r="K15" s="499">
        <v>4000</v>
      </c>
      <c r="L15" s="382">
        <f t="shared" si="92"/>
        <v>1.2191999999999998</v>
      </c>
      <c r="M15" s="382">
        <v>40</v>
      </c>
      <c r="N15" s="616">
        <f t="shared" si="89"/>
        <v>875.10545016230833</v>
      </c>
      <c r="O15" s="263">
        <f t="shared" si="90"/>
        <v>1.0879058223198341</v>
      </c>
      <c r="P15" s="383">
        <f t="shared" si="91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490">
        <f t="shared" si="1"/>
        <v>0.8636619295951723</v>
      </c>
      <c r="T15" s="527">
        <f>O15/Konstanten!$C$22</f>
        <v>0.88808638556721142</v>
      </c>
      <c r="U15" s="527">
        <f t="shared" si="2"/>
        <v>0.97249765747006744</v>
      </c>
      <c r="V15" s="492"/>
      <c r="W15" s="492"/>
      <c r="X15" s="492"/>
      <c r="Y15" s="252"/>
      <c r="Z15" s="515">
        <f t="shared" si="3"/>
        <v>40</v>
      </c>
      <c r="AA15" s="524">
        <v>4000</v>
      </c>
      <c r="AB15" s="613">
        <f t="shared" si="4"/>
        <v>1.6267073754916952E-2</v>
      </c>
      <c r="AC15" s="490">
        <f t="shared" si="4"/>
        <v>3.2533707525428328E-2</v>
      </c>
      <c r="AD15" s="490">
        <f t="shared" si="4"/>
        <v>4.8799462037068614E-2</v>
      </c>
      <c r="AE15" s="490">
        <f t="shared" si="4"/>
        <v>6.5063899433023417E-2</v>
      </c>
      <c r="AF15" s="490">
        <f t="shared" si="4"/>
        <v>8.1326583976869496E-2</v>
      </c>
      <c r="AG15" s="490">
        <f t="shared" si="4"/>
        <v>9.7587082748543663E-2</v>
      </c>
      <c r="AH15" s="490">
        <f t="shared" si="4"/>
        <v>0.11384496633075034</v>
      </c>
      <c r="AI15" s="490">
        <f t="shared" si="4"/>
        <v>0.13009980948396443</v>
      </c>
      <c r="AJ15" s="490">
        <f t="shared" si="4"/>
        <v>0.14635119180761905</v>
      </c>
      <c r="AK15" s="490">
        <f t="shared" si="4"/>
        <v>0.16259869838550323</v>
      </c>
      <c r="AL15" s="490">
        <f t="shared" si="5"/>
        <v>0.17884192041333197</v>
      </c>
      <c r="AM15" s="490">
        <f t="shared" si="5"/>
        <v>0.19508045580660691</v>
      </c>
      <c r="AN15" s="490">
        <f t="shared" si="5"/>
        <v>0.21131390978699963</v>
      </c>
      <c r="AO15" s="490">
        <f t="shared" si="5"/>
        <v>0.2275418954455255</v>
      </c>
      <c r="AP15" s="490">
        <f t="shared" si="5"/>
        <v>0.24376403428101889</v>
      </c>
      <c r="AQ15" s="490">
        <f t="shared" si="5"/>
        <v>0.25997995671247592</v>
      </c>
      <c r="AR15" s="490">
        <f t="shared" si="5"/>
        <v>0.2761893025640057</v>
      </c>
      <c r="AS15" s="490">
        <f t="shared" si="5"/>
        <v>0.29239172152122417</v>
      </c>
      <c r="AT15" s="490">
        <f t="shared" si="5"/>
        <v>0.30858687355813252</v>
      </c>
      <c r="AU15" s="490">
        <f t="shared" si="5"/>
        <v>0.32477442933364747</v>
      </c>
      <c r="AV15" s="490">
        <f t="shared" si="5"/>
        <v>0.3409540705570519</v>
      </c>
      <c r="AW15" s="490">
        <f t="shared" si="5"/>
        <v>0.35712549032187729</v>
      </c>
      <c r="AX15" s="490">
        <f t="shared" si="5"/>
        <v>0.37328839340777309</v>
      </c>
      <c r="AY15" s="490">
        <f t="shared" si="5"/>
        <v>0.38944249655015545</v>
      </c>
      <c r="AZ15" s="490">
        <f t="shared" si="5"/>
        <v>0.40558752867749337</v>
      </c>
      <c r="BA15" s="490">
        <f t="shared" si="5"/>
        <v>0.42172323111630666</v>
      </c>
      <c r="BB15" s="490">
        <f t="shared" si="6"/>
        <v>0.43784935776398287</v>
      </c>
      <c r="BC15" s="490">
        <f t="shared" si="6"/>
        <v>0.45396567522978282</v>
      </c>
      <c r="BD15" s="490">
        <f t="shared" si="6"/>
        <v>0.47007196294436759</v>
      </c>
      <c r="BE15" s="490">
        <f t="shared" si="6"/>
        <v>0.48616801323846909</v>
      </c>
      <c r="BF15" s="490">
        <f t="shared" si="6"/>
        <v>0.50225363139126533</v>
      </c>
      <c r="BG15" s="490">
        <f t="shared" si="6"/>
        <v>0.51832863564925569</v>
      </c>
      <c r="BH15" s="490">
        <f t="shared" si="6"/>
        <v>0.53439285721645891</v>
      </c>
      <c r="BI15" s="490">
        <f t="shared" si="6"/>
        <v>0.55044614021683191</v>
      </c>
      <c r="BJ15" s="490">
        <f t="shared" si="6"/>
        <v>0.56648834162995843</v>
      </c>
      <c r="BK15" s="490">
        <f t="shared" si="6"/>
        <v>0.5825193312010063</v>
      </c>
      <c r="BL15" s="490">
        <f t="shared" si="6"/>
        <v>0.59853899132614541</v>
      </c>
      <c r="BM15" s="490">
        <f t="shared" si="6"/>
        <v>0.61454721691455572</v>
      </c>
      <c r="BN15" s="490">
        <f t="shared" si="6"/>
        <v>0.63054391522826769</v>
      </c>
      <c r="BO15" s="490">
        <f t="shared" si="6"/>
        <v>0.64652900570109428</v>
      </c>
      <c r="BP15" s="527"/>
      <c r="BQ15" s="252"/>
      <c r="BR15" s="515">
        <f t="shared" si="7"/>
        <v>39.950486423555056</v>
      </c>
      <c r="BS15" s="524">
        <v>4000</v>
      </c>
      <c r="BT15" s="611">
        <f t="shared" si="8"/>
        <v>280.2400305089393</v>
      </c>
      <c r="BU15" s="382">
        <f t="shared" si="9"/>
        <v>280.28452043125287</v>
      </c>
      <c r="BV15" s="382">
        <f t="shared" si="10"/>
        <v>280.35866495741868</v>
      </c>
      <c r="BW15" s="382">
        <f t="shared" si="11"/>
        <v>280.46245608485589</v>
      </c>
      <c r="BX15" s="382">
        <f t="shared" si="12"/>
        <v>280.59588263779261</v>
      </c>
      <c r="BY15" s="382">
        <f t="shared" si="13"/>
        <v>280.7589302949566</v>
      </c>
      <c r="BZ15" s="382">
        <f t="shared" si="14"/>
        <v>280.95158162495869</v>
      </c>
      <c r="CA15" s="382">
        <f t="shared" si="15"/>
        <v>281.17381612921236</v>
      </c>
      <c r="CB15" s="382">
        <f t="shared" si="16"/>
        <v>281.42561029219382</v>
      </c>
      <c r="CC15" s="382">
        <f t="shared" si="17"/>
        <v>281.7069376388186</v>
      </c>
      <c r="CD15" s="382">
        <f t="shared" si="18"/>
        <v>282.01776879867879</v>
      </c>
      <c r="CE15" s="382">
        <f t="shared" si="19"/>
        <v>282.35807157685792</v>
      </c>
      <c r="CF15" s="382">
        <f t="shared" si="20"/>
        <v>282.72781103101403</v>
      </c>
      <c r="CG15" s="382">
        <f t="shared" si="21"/>
        <v>283.12694955439548</v>
      </c>
      <c r="CH15" s="382">
        <f t="shared" si="22"/>
        <v>283.5554469644361</v>
      </c>
      <c r="CI15" s="382">
        <f t="shared" si="23"/>
        <v>284.01326059655253</v>
      </c>
      <c r="CJ15" s="382">
        <f t="shared" si="24"/>
        <v>284.50034540275379</v>
      </c>
      <c r="CK15" s="382">
        <f t="shared" si="25"/>
        <v>285.01665405465542</v>
      </c>
      <c r="CL15" s="382">
        <f t="shared" si="26"/>
        <v>285.56213705048168</v>
      </c>
      <c r="CM15" s="382">
        <f t="shared" si="27"/>
        <v>286.13674282562863</v>
      </c>
      <c r="CN15" s="382">
        <f t="shared" si="28"/>
        <v>286.74041786635507</v>
      </c>
      <c r="CO15" s="382">
        <f t="shared" si="29"/>
        <v>287.37310682616516</v>
      </c>
      <c r="CP15" s="382">
        <f t="shared" si="30"/>
        <v>288.03475264444381</v>
      </c>
      <c r="CQ15" s="382">
        <f t="shared" si="31"/>
        <v>288.7252966669098</v>
      </c>
      <c r="CR15" s="382">
        <f t="shared" si="32"/>
        <v>289.44467876745159</v>
      </c>
      <c r="CS15" s="382">
        <f t="shared" si="33"/>
        <v>290.19283747092209</v>
      </c>
      <c r="CT15" s="382">
        <f t="shared" si="34"/>
        <v>290.96971007646914</v>
      </c>
      <c r="CU15" s="382">
        <f t="shared" si="35"/>
        <v>291.77523278099881</v>
      </c>
      <c r="CV15" s="382">
        <f t="shared" si="36"/>
        <v>292.60934080236831</v>
      </c>
      <c r="CW15" s="382">
        <f t="shared" si="37"/>
        <v>293.47196850193217</v>
      </c>
      <c r="CX15" s="382">
        <f t="shared" si="38"/>
        <v>294.36304950606933</v>
      </c>
      <c r="CY15" s="382">
        <f t="shared" si="39"/>
        <v>295.28251682634198</v>
      </c>
      <c r="CZ15" s="382">
        <f t="shared" si="40"/>
        <v>296.2303029779543</v>
      </c>
      <c r="DA15" s="382">
        <f t="shared" si="41"/>
        <v>297.20634009619368</v>
      </c>
      <c r="DB15" s="382">
        <f t="shared" si="42"/>
        <v>298.21056005056465</v>
      </c>
      <c r="DC15" s="382">
        <f t="shared" si="43"/>
        <v>299.24289455633635</v>
      </c>
      <c r="DD15" s="382">
        <f t="shared" si="44"/>
        <v>300.30327528325535</v>
      </c>
      <c r="DE15" s="382">
        <f t="shared" si="45"/>
        <v>301.3916339611888</v>
      </c>
      <c r="DF15" s="382">
        <f t="shared" si="46"/>
        <v>302.5079024824895</v>
      </c>
      <c r="DG15" s="382">
        <f t="shared" si="47"/>
        <v>303.65201300089404</v>
      </c>
      <c r="DI15" s="252"/>
      <c r="DJ15" s="515">
        <f t="shared" si="48"/>
        <v>20.026997809979139</v>
      </c>
      <c r="DK15" s="524">
        <v>4000</v>
      </c>
      <c r="DL15" s="611">
        <f t="shared" si="49"/>
        <v>10.611324881781719</v>
      </c>
      <c r="DM15" s="382">
        <f t="shared" si="50"/>
        <v>21.222362753278684</v>
      </c>
      <c r="DN15" s="382">
        <f t="shared" si="51"/>
        <v>31.832827067313698</v>
      </c>
      <c r="DO15" s="382">
        <f t="shared" si="52"/>
        <v>42.442432201470623</v>
      </c>
      <c r="DP15" s="382">
        <f t="shared" si="53"/>
        <v>53.050893916505238</v>
      </c>
      <c r="DQ15" s="382">
        <f t="shared" si="54"/>
        <v>63.65792981033912</v>
      </c>
      <c r="DR15" s="382">
        <f t="shared" si="55"/>
        <v>74.263259765816471</v>
      </c>
      <c r="DS15" s="382">
        <f t="shared" si="56"/>
        <v>84.866606391021492</v>
      </c>
      <c r="DT15" s="382">
        <f t="shared" si="57"/>
        <v>95.467695450583832</v>
      </c>
      <c r="DU15" s="382">
        <f t="shared" si="58"/>
        <v>106.06625628668394</v>
      </c>
      <c r="DV15" s="382">
        <f t="shared" si="59"/>
        <v>116.662022228429</v>
      </c>
      <c r="DW15" s="382">
        <f t="shared" si="60"/>
        <v>127.25473098837223</v>
      </c>
      <c r="DX15" s="382">
        <f t="shared" si="61"/>
        <v>137.84412504502191</v>
      </c>
      <c r="DY15" s="382">
        <f t="shared" si="62"/>
        <v>148.42995201021057</v>
      </c>
      <c r="DZ15" s="382">
        <f t="shared" si="63"/>
        <v>159.01196498035262</v>
      </c>
      <c r="EA15" s="382">
        <f t="shared" si="64"/>
        <v>169.5899228706555</v>
      </c>
      <c r="EB15" s="382">
        <f t="shared" si="65"/>
        <v>180.16359073146253</v>
      </c>
      <c r="EC15" s="382">
        <f t="shared" si="66"/>
        <v>190.73274004596763</v>
      </c>
      <c r="ED15" s="382">
        <f t="shared" si="67"/>
        <v>201.29714900867603</v>
      </c>
      <c r="EE15" s="382">
        <f t="shared" si="68"/>
        <v>211.85660278406885</v>
      </c>
      <c r="EF15" s="382">
        <f t="shared" si="69"/>
        <v>222.41089374499339</v>
      </c>
      <c r="EG15" s="382">
        <f t="shared" si="70"/>
        <v>232.95982169046113</v>
      </c>
      <c r="EH15" s="382">
        <f t="shared" si="71"/>
        <v>243.50319404256294</v>
      </c>
      <c r="EI15" s="382">
        <f t="shared" si="72"/>
        <v>254.04082602236613</v>
      </c>
      <c r="EJ15" s="382">
        <f t="shared" si="73"/>
        <v>264.57254080470074</v>
      </c>
      <c r="EK15" s="382">
        <f t="shared" si="74"/>
        <v>275.09816965188361</v>
      </c>
      <c r="EL15" s="382">
        <f t="shared" si="75"/>
        <v>285.61755202645031</v>
      </c>
      <c r="EM15" s="382">
        <f t="shared" si="76"/>
        <v>296.13053568313563</v>
      </c>
      <c r="EN15" s="382">
        <f t="shared" si="77"/>
        <v>306.63697674032016</v>
      </c>
      <c r="EO15" s="382">
        <f t="shared" si="78"/>
        <v>317.13673973134871</v>
      </c>
      <c r="EP15" s="382">
        <f t="shared" si="79"/>
        <v>327.62969763608641</v>
      </c>
      <c r="EQ15" s="382">
        <f t="shared" si="80"/>
        <v>338.11573189323121</v>
      </c>
      <c r="ER15" s="382">
        <f t="shared" si="81"/>
        <v>348.59473239392008</v>
      </c>
      <c r="ES15" s="382">
        <f t="shared" si="82"/>
        <v>359.06659745721407</v>
      </c>
      <c r="ET15" s="382">
        <f t="shared" si="83"/>
        <v>369.53123378814666</v>
      </c>
      <c r="EU15" s="382">
        <f t="shared" si="84"/>
        <v>379.98855641898706</v>
      </c>
      <c r="EV15" s="382">
        <f t="shared" si="85"/>
        <v>390.43848863449654</v>
      </c>
      <c r="EW15" s="382">
        <f t="shared" si="86"/>
        <v>400.88096188191315</v>
      </c>
      <c r="EX15" s="382">
        <f t="shared" si="87"/>
        <v>411.31591566647683</v>
      </c>
      <c r="EY15" s="382">
        <f t="shared" si="88"/>
        <v>421.74329743331526</v>
      </c>
    </row>
    <row r="16" spans="1:155" s="521" customFormat="1">
      <c r="A16" s="519"/>
      <c r="B16" s="263"/>
      <c r="C16" s="382"/>
      <c r="D16" s="252"/>
      <c r="E16" s="382"/>
      <c r="F16" s="384"/>
      <c r="G16" s="384"/>
      <c r="H16" s="384"/>
      <c r="I16" s="384"/>
      <c r="J16" s="252"/>
      <c r="K16" s="499">
        <v>5000</v>
      </c>
      <c r="L16" s="382">
        <f t="shared" si="92"/>
        <v>1.5239999999999998</v>
      </c>
      <c r="M16" s="382">
        <v>50</v>
      </c>
      <c r="N16" s="616">
        <f t="shared" si="89"/>
        <v>843.07271560736558</v>
      </c>
      <c r="O16" s="263">
        <f t="shared" si="90"/>
        <v>1.0555463943612404</v>
      </c>
      <c r="P16" s="383">
        <f t="shared" si="91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490">
        <f t="shared" si="1"/>
        <v>0.83204807856636132</v>
      </c>
      <c r="T16" s="527">
        <f>O16/Konstanten!$C$22</f>
        <v>0.86167052600917582</v>
      </c>
      <c r="U16" s="527">
        <f t="shared" si="2"/>
        <v>0.96562207183758442</v>
      </c>
      <c r="V16" s="492"/>
      <c r="W16" s="492"/>
      <c r="X16" s="492"/>
      <c r="Y16" s="252"/>
      <c r="Z16" s="515">
        <f t="shared" si="3"/>
        <v>50</v>
      </c>
      <c r="AA16" s="524">
        <v>5000</v>
      </c>
      <c r="AB16" s="613">
        <f t="shared" si="4"/>
        <v>1.6573207471326859E-2</v>
      </c>
      <c r="AC16" s="490">
        <f t="shared" si="4"/>
        <v>3.3145841762978981E-2</v>
      </c>
      <c r="AD16" s="490">
        <f t="shared" si="4"/>
        <v>4.971733065897236E-2</v>
      </c>
      <c r="AE16" s="490">
        <f t="shared" si="4"/>
        <v>6.6287103867453831E-2</v>
      </c>
      <c r="AF16" s="490">
        <f t="shared" si="4"/>
        <v>8.2854593974095253E-2</v>
      </c>
      <c r="AG16" s="490">
        <f t="shared" si="4"/>
        <v>9.9419237385700701E-2</v>
      </c>
      <c r="AH16" s="490">
        <f t="shared" si="4"/>
        <v>0.11598047526011553</v>
      </c>
      <c r="AI16" s="490">
        <f t="shared" si="4"/>
        <v>0.13253775441981089</v>
      </c>
      <c r="AJ16" s="490">
        <f t="shared" si="4"/>
        <v>0.14909052824564009</v>
      </c>
      <c r="AK16" s="490">
        <f t="shared" si="4"/>
        <v>0.16563825754804509</v>
      </c>
      <c r="AL16" s="490">
        <f t="shared" si="5"/>
        <v>0.1821804114127277</v>
      </c>
      <c r="AM16" s="490">
        <f t="shared" si="5"/>
        <v>0.19871646801824028</v>
      </c>
      <c r="AN16" s="490">
        <f t="shared" si="5"/>
        <v>0.21524591542287788</v>
      </c>
      <c r="AO16" s="490">
        <f t="shared" si="5"/>
        <v>0.23176825231856696</v>
      </c>
      <c r="AP16" s="490">
        <f t="shared" si="5"/>
        <v>0.24828298874962293</v>
      </c>
      <c r="AQ16" s="490">
        <f t="shared" si="5"/>
        <v>0.2647896467944284</v>
      </c>
      <c r="AR16" s="490">
        <f t="shared" si="5"/>
        <v>0.28128776120827126</v>
      </c>
      <c r="AS16" s="490">
        <f t="shared" si="5"/>
        <v>0.29777688002585512</v>
      </c>
      <c r="AT16" s="490">
        <f t="shared" si="5"/>
        <v>0.3142565651221243</v>
      </c>
      <c r="AU16" s="490">
        <f t="shared" si="5"/>
        <v>0.33072639273038601</v>
      </c>
      <c r="AV16" s="490">
        <f t="shared" si="5"/>
        <v>0.34718595391679047</v>
      </c>
      <c r="AW16" s="490">
        <f t="shared" si="5"/>
        <v>0.36363485501057735</v>
      </c>
      <c r="AX16" s="490">
        <f t="shared" si="5"/>
        <v>0.38007271798963388</v>
      </c>
      <c r="AY16" s="490">
        <f t="shared" si="5"/>
        <v>0.39649918082112801</v>
      </c>
      <c r="AZ16" s="490">
        <f t="shared" si="5"/>
        <v>0.41291389775725185</v>
      </c>
      <c r="BA16" s="490">
        <f t="shared" si="5"/>
        <v>0.42931653958621963</v>
      </c>
      <c r="BB16" s="490">
        <f t="shared" si="6"/>
        <v>0.44570679383891132</v>
      </c>
      <c r="BC16" s="490">
        <f t="shared" si="6"/>
        <v>0.46208436495174265</v>
      </c>
      <c r="BD16" s="490">
        <f t="shared" si="6"/>
        <v>0.4784489743864625</v>
      </c>
      <c r="BE16" s="490">
        <f t="shared" si="6"/>
        <v>0.49480036070780614</v>
      </c>
      <c r="BF16" s="490">
        <f t="shared" si="6"/>
        <v>0.51113827962002223</v>
      </c>
      <c r="BG16" s="490">
        <f t="shared" si="6"/>
        <v>0.52746250396346528</v>
      </c>
      <c r="BH16" s="490">
        <f t="shared" si="6"/>
        <v>0.54377282367258206</v>
      </c>
      <c r="BI16" s="490">
        <f t="shared" si="6"/>
        <v>0.56006904569666405</v>
      </c>
      <c r="BJ16" s="490">
        <f t="shared" si="6"/>
        <v>0.5763509938849446</v>
      </c>
      <c r="BK16" s="490">
        <f t="shared" si="6"/>
        <v>0.59261850883759015</v>
      </c>
      <c r="BL16" s="490">
        <f t="shared" si="6"/>
        <v>0.60887144772431967</v>
      </c>
      <c r="BM16" s="490">
        <f t="shared" si="6"/>
        <v>0.62510968407234713</v>
      </c>
      <c r="BN16" s="490">
        <f t="shared" si="6"/>
        <v>0.64133310752546768</v>
      </c>
      <c r="BO16" s="490">
        <f t="shared" si="6"/>
        <v>0.65754162357611057</v>
      </c>
      <c r="BP16" s="527"/>
      <c r="BQ16" s="252"/>
      <c r="BR16" s="515">
        <f t="shared" si="7"/>
        <v>49.936981339687236</v>
      </c>
      <c r="BS16" s="524">
        <v>5000</v>
      </c>
      <c r="BT16" s="611">
        <f t="shared" si="8"/>
        <v>278.25928512300209</v>
      </c>
      <c r="BU16" s="382">
        <f t="shared" si="9"/>
        <v>278.30513837750044</v>
      </c>
      <c r="BV16" s="382">
        <f t="shared" si="10"/>
        <v>278.38155342548538</v>
      </c>
      <c r="BW16" s="382">
        <f t="shared" si="11"/>
        <v>278.48851972196661</v>
      </c>
      <c r="BX16" s="382">
        <f t="shared" si="12"/>
        <v>278.6260225424158</v>
      </c>
      <c r="BY16" s="382">
        <f t="shared" si="13"/>
        <v>278.79404302100323</v>
      </c>
      <c r="BZ16" s="382">
        <f t="shared" si="14"/>
        <v>278.99255819943807</v>
      </c>
      <c r="CA16" s="382">
        <f t="shared" si="15"/>
        <v>279.22154108618315</v>
      </c>
      <c r="CB16" s="382">
        <f t="shared" si="16"/>
        <v>279.48096072575635</v>
      </c>
      <c r="CC16" s="382">
        <f t="shared" si="17"/>
        <v>279.77078227779276</v>
      </c>
      <c r="CD16" s="382">
        <f t="shared" si="18"/>
        <v>280.09096710549187</v>
      </c>
      <c r="CE16" s="382">
        <f t="shared" si="19"/>
        <v>280.44147287303883</v>
      </c>
      <c r="CF16" s="382">
        <f t="shared" si="20"/>
        <v>280.82225365154682</v>
      </c>
      <c r="CG16" s="382">
        <f t="shared" si="21"/>
        <v>281.23326003303555</v>
      </c>
      <c r="CH16" s="382">
        <f t="shared" si="22"/>
        <v>281.67443925192998</v>
      </c>
      <c r="CI16" s="382">
        <f t="shared" si="23"/>
        <v>282.14573531353716</v>
      </c>
      <c r="CJ16" s="382">
        <f t="shared" si="24"/>
        <v>282.64708912893389</v>
      </c>
      <c r="CK16" s="382">
        <f t="shared" si="25"/>
        <v>283.1784386556825</v>
      </c>
      <c r="CL16" s="382">
        <f t="shared" si="26"/>
        <v>283.73971904377254</v>
      </c>
      <c r="CM16" s="382">
        <f t="shared" si="27"/>
        <v>284.33086278618015</v>
      </c>
      <c r="CN16" s="382">
        <f t="shared" si="28"/>
        <v>284.95179987342527</v>
      </c>
      <c r="CO16" s="382">
        <f t="shared" si="29"/>
        <v>285.60245795150763</v>
      </c>
      <c r="CP16" s="382">
        <f t="shared" si="30"/>
        <v>286.28276248260028</v>
      </c>
      <c r="CQ16" s="382">
        <f t="shared" si="31"/>
        <v>286.99263690788456</v>
      </c>
      <c r="CR16" s="382">
        <f t="shared" si="32"/>
        <v>287.73200281191998</v>
      </c>
      <c r="CS16" s="382">
        <f t="shared" si="33"/>
        <v>288.50078008795174</v>
      </c>
      <c r="CT16" s="382">
        <f t="shared" si="34"/>
        <v>289.2988871035717</v>
      </c>
      <c r="CU16" s="382">
        <f t="shared" si="35"/>
        <v>290.12624086617092</v>
      </c>
      <c r="CV16" s="382">
        <f t="shared" si="36"/>
        <v>290.98275718763421</v>
      </c>
      <c r="CW16" s="382">
        <f t="shared" si="37"/>
        <v>291.86835084775697</v>
      </c>
      <c r="CX16" s="382">
        <f t="shared" si="38"/>
        <v>292.78293575588162</v>
      </c>
      <c r="CY16" s="382">
        <f t="shared" si="39"/>
        <v>293.72642511028249</v>
      </c>
      <c r="CZ16" s="382">
        <f t="shared" si="40"/>
        <v>294.69873155485345</v>
      </c>
      <c r="DA16" s="382">
        <f t="shared" si="41"/>
        <v>295.69976733267913</v>
      </c>
      <c r="DB16" s="382">
        <f t="shared" si="42"/>
        <v>296.72944443610601</v>
      </c>
      <c r="DC16" s="382">
        <f t="shared" si="43"/>
        <v>297.78767475295336</v>
      </c>
      <c r="DD16" s="382">
        <f t="shared" si="44"/>
        <v>298.87437020854213</v>
      </c>
      <c r="DE16" s="382">
        <f t="shared" si="45"/>
        <v>299.98944290324465</v>
      </c>
      <c r="DF16" s="382">
        <f t="shared" si="46"/>
        <v>301.13280524529455</v>
      </c>
      <c r="DG16" s="382">
        <f t="shared" si="47"/>
        <v>302.30437007862457</v>
      </c>
      <c r="DI16" s="252"/>
      <c r="DJ16" s="515">
        <f t="shared" si="48"/>
        <v>25.111003535287146</v>
      </c>
      <c r="DK16" s="524">
        <v>5000</v>
      </c>
      <c r="DL16" s="611">
        <f t="shared" si="49"/>
        <v>10.772736887187909</v>
      </c>
      <c r="DM16" s="382">
        <f t="shared" si="50"/>
        <v>21.545101202329295</v>
      </c>
      <c r="DN16" s="382">
        <f t="shared" si="51"/>
        <v>32.316720999785453</v>
      </c>
      <c r="DO16" s="382">
        <f t="shared" si="52"/>
        <v>43.087225584620377</v>
      </c>
      <c r="DP16" s="382">
        <f t="shared" si="53"/>
        <v>53.856246132315711</v>
      </c>
      <c r="DQ16" s="382">
        <f t="shared" si="54"/>
        <v>64.623416302124113</v>
      </c>
      <c r="DR16" s="382">
        <f t="shared" si="55"/>
        <v>75.388372841518617</v>
      </c>
      <c r="DS16" s="382">
        <f t="shared" si="56"/>
        <v>86.150756180031053</v>
      </c>
      <c r="DT16" s="382">
        <f t="shared" si="57"/>
        <v>96.910211010201749</v>
      </c>
      <c r="DU16" s="382">
        <f t="shared" si="58"/>
        <v>107.66638685387183</v>
      </c>
      <c r="DV16" s="382">
        <f t="shared" si="59"/>
        <v>118.41893861187727</v>
      </c>
      <c r="DW16" s="382">
        <f t="shared" si="60"/>
        <v>129.16752709549024</v>
      </c>
      <c r="DX16" s="382">
        <f t="shared" si="61"/>
        <v>139.91181953790641</v>
      </c>
      <c r="DY16" s="382">
        <f t="shared" si="62"/>
        <v>150.65149008427926</v>
      </c>
      <c r="DZ16" s="382">
        <f t="shared" si="63"/>
        <v>161.38622025891931</v>
      </c>
      <c r="EA16" s="382">
        <f t="shared" si="64"/>
        <v>172.11569940839118</v>
      </c>
      <c r="EB16" s="382">
        <f t="shared" si="65"/>
        <v>182.83962511936417</v>
      </c>
      <c r="EC16" s="382">
        <f t="shared" si="66"/>
        <v>193.55770361024958</v>
      </c>
      <c r="ED16" s="382">
        <f t="shared" si="67"/>
        <v>204.26965009574221</v>
      </c>
      <c r="EE16" s="382">
        <f t="shared" si="68"/>
        <v>214.97518912360439</v>
      </c>
      <c r="EF16" s="382">
        <f t="shared" si="69"/>
        <v>225.6740548830825</v>
      </c>
      <c r="EG16" s="382">
        <f t="shared" si="70"/>
        <v>236.36599148457105</v>
      </c>
      <c r="EH16" s="382">
        <f t="shared" si="71"/>
        <v>247.05075321022909</v>
      </c>
      <c r="EI16" s="382">
        <f t="shared" si="72"/>
        <v>257.72810473539471</v>
      </c>
      <c r="EJ16" s="382">
        <f t="shared" si="73"/>
        <v>268.39782132082115</v>
      </c>
      <c r="EK16" s="382">
        <f t="shared" si="74"/>
        <v>279.05968897582767</v>
      </c>
      <c r="EL16" s="382">
        <f t="shared" si="75"/>
        <v>289.71350459261993</v>
      </c>
      <c r="EM16" s="382">
        <f t="shared" si="76"/>
        <v>300.35907605215687</v>
      </c>
      <c r="EN16" s="382">
        <f t="shared" si="77"/>
        <v>310.9962223020201</v>
      </c>
      <c r="EO16" s="382">
        <f t="shared" si="78"/>
        <v>321.62477340688935</v>
      </c>
      <c r="EP16" s="382">
        <f t="shared" si="79"/>
        <v>332.24457057228523</v>
      </c>
      <c r="EQ16" s="382">
        <f t="shared" si="80"/>
        <v>342.85546614235443</v>
      </c>
      <c r="ER16" s="382">
        <f t="shared" si="81"/>
        <v>353.45732357256031</v>
      </c>
      <c r="ES16" s="382">
        <f t="shared" si="82"/>
        <v>364.05001737817145</v>
      </c>
      <c r="ET16" s="382">
        <f t="shared" si="83"/>
        <v>374.63343305957358</v>
      </c>
      <c r="EU16" s="382">
        <f t="shared" si="84"/>
        <v>385.20746700541275</v>
      </c>
      <c r="EV16" s="382">
        <f t="shared" si="85"/>
        <v>395.77202637469605</v>
      </c>
      <c r="EW16" s="382">
        <f t="shared" si="86"/>
        <v>406.32702895895238</v>
      </c>
      <c r="EX16" s="382">
        <f t="shared" si="87"/>
        <v>416.87240302563623</v>
      </c>
      <c r="EY16" s="382">
        <f t="shared" si="88"/>
        <v>427.40808714395968</v>
      </c>
    </row>
    <row r="17" spans="1:155" s="521" customFormat="1">
      <c r="A17" s="519"/>
      <c r="B17" s="263"/>
      <c r="C17" s="382"/>
      <c r="D17" s="252"/>
      <c r="E17" s="382"/>
      <c r="F17" s="384"/>
      <c r="G17" s="384"/>
      <c r="H17" s="384"/>
      <c r="I17" s="384"/>
      <c r="J17" s="252"/>
      <c r="K17" s="499">
        <v>6000</v>
      </c>
      <c r="L17" s="382">
        <f t="shared" si="92"/>
        <v>1.8288</v>
      </c>
      <c r="M17" s="382">
        <v>60</v>
      </c>
      <c r="N17" s="616">
        <f t="shared" si="89"/>
        <v>811.99611309874251</v>
      </c>
      <c r="O17" s="263">
        <f t="shared" si="90"/>
        <v>1.023928523689664</v>
      </c>
      <c r="P17" s="383">
        <f t="shared" si="91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490">
        <f t="shared" si="1"/>
        <v>0.80137785650011595</v>
      </c>
      <c r="T17" s="527">
        <f>O17/Konstanten!$C$22</f>
        <v>0.83586001933850118</v>
      </c>
      <c r="U17" s="527">
        <f t="shared" si="2"/>
        <v>0.95874648620510128</v>
      </c>
      <c r="V17" s="492"/>
      <c r="W17" s="492"/>
      <c r="X17" s="492"/>
      <c r="Y17" s="252"/>
      <c r="Z17" s="515">
        <f t="shared" si="3"/>
        <v>60</v>
      </c>
      <c r="AA17" s="524">
        <v>6000</v>
      </c>
      <c r="AB17" s="613">
        <f t="shared" si="4"/>
        <v>1.6887351323878235E-2</v>
      </c>
      <c r="AC17" s="490">
        <f t="shared" si="4"/>
        <v>3.3773985526840959E-2</v>
      </c>
      <c r="AD17" s="490">
        <f t="shared" si="4"/>
        <v>5.0659186744444223E-2</v>
      </c>
      <c r="AE17" s="490">
        <f t="shared" si="4"/>
        <v>6.7542241620694873E-2</v>
      </c>
      <c r="AF17" s="490">
        <f t="shared" si="4"/>
        <v>8.4422440550450034E-2</v>
      </c>
      <c r="AG17" s="490">
        <f t="shared" si="4"/>
        <v>0.10129907890808995</v>
      </c>
      <c r="AH17" s="490">
        <f t="shared" si="4"/>
        <v>0.11817145825759477</v>
      </c>
      <c r="AI17" s="490">
        <f t="shared" si="4"/>
        <v>0.13503888753997481</v>
      </c>
      <c r="AJ17" s="490">
        <f t="shared" si="4"/>
        <v>0.15190068423355957</v>
      </c>
      <c r="AK17" s="490">
        <f t="shared" si="4"/>
        <v>0.16875617548326249</v>
      </c>
      <c r="AL17" s="490">
        <f t="shared" si="5"/>
        <v>0.18560469919485104</v>
      </c>
      <c r="AM17" s="490">
        <f t="shared" si="5"/>
        <v>0.20244560509071002</v>
      </c>
      <c r="AN17" s="490">
        <f t="shared" si="5"/>
        <v>0.21927825572361381</v>
      </c>
      <c r="AO17" s="490">
        <f t="shared" si="5"/>
        <v>0.23610202744539943</v>
      </c>
      <c r="AP17" s="490">
        <f t="shared" si="5"/>
        <v>0.25291631132772918</v>
      </c>
      <c r="AQ17" s="490">
        <f t="shared" si="5"/>
        <v>0.26972051403233982</v>
      </c>
      <c r="AR17" s="490">
        <f t="shared" si="5"/>
        <v>0.28651405862852891</v>
      </c>
      <c r="AS17" s="490">
        <f t="shared" si="5"/>
        <v>0.30329638535590736</v>
      </c>
      <c r="AT17" s="490">
        <f t="shared" si="5"/>
        <v>0.32006695233078358</v>
      </c>
      <c r="AU17" s="490">
        <f t="shared" si="5"/>
        <v>0.33682523619484811</v>
      </c>
      <c r="AV17" s="490">
        <f t="shared" si="5"/>
        <v>0.35357073270511713</v>
      </c>
      <c r="AW17" s="490">
        <f t="shared" si="5"/>
        <v>0.37030295726443618</v>
      </c>
      <c r="AX17" s="490">
        <f t="shared" si="5"/>
        <v>0.38702144539212185</v>
      </c>
      <c r="AY17" s="490">
        <f t="shared" si="5"/>
        <v>0.40372575313464948</v>
      </c>
      <c r="AZ17" s="490">
        <f t="shared" si="5"/>
        <v>0.42041545741652203</v>
      </c>
      <c r="BA17" s="490">
        <f t="shared" si="5"/>
        <v>0.43709015633180937</v>
      </c>
      <c r="BB17" s="490">
        <f t="shared" si="6"/>
        <v>0.45374946937702776</v>
      </c>
      <c r="BC17" s="490">
        <f t="shared" si="6"/>
        <v>0.47039303762634371</v>
      </c>
      <c r="BD17" s="490">
        <f t="shared" si="6"/>
        <v>0.48702052385026651</v>
      </c>
      <c r="BE17" s="490">
        <f t="shared" si="6"/>
        <v>0.50363161257925426</v>
      </c>
      <c r="BF17" s="490">
        <f t="shared" si="6"/>
        <v>0.52022601011380032</v>
      </c>
      <c r="BG17" s="490">
        <f t="shared" si="6"/>
        <v>0.53680344448279904</v>
      </c>
      <c r="BH17" s="490">
        <f t="shared" si="6"/>
        <v>0.55336366535212467</v>
      </c>
      <c r="BI17" s="490">
        <f t="shared" si="6"/>
        <v>0.56990644388546707</v>
      </c>
      <c r="BJ17" s="490">
        <f t="shared" si="6"/>
        <v>0.58643157255968181</v>
      </c>
      <c r="BK17" s="490">
        <f t="shared" si="6"/>
        <v>0.60293886493687998</v>
      </c>
      <c r="BL17" s="490">
        <f t="shared" si="6"/>
        <v>0.61942815539571705</v>
      </c>
      <c r="BM17" s="490">
        <f t="shared" si="6"/>
        <v>0.63589929882427298</v>
      </c>
      <c r="BN17" s="490">
        <f t="shared" si="6"/>
        <v>0.65235217027706183</v>
      </c>
      <c r="BO17" s="490">
        <f t="shared" si="6"/>
        <v>0.66878666459869263</v>
      </c>
      <c r="BP17" s="527"/>
      <c r="BQ17" s="252"/>
      <c r="BR17" s="515">
        <f t="shared" si="7"/>
        <v>59.922992672584449</v>
      </c>
      <c r="BS17" s="524">
        <v>6000</v>
      </c>
      <c r="BT17" s="611">
        <f t="shared" si="8"/>
        <v>276.27855707063662</v>
      </c>
      <c r="BU17" s="382">
        <f t="shared" si="9"/>
        <v>276.32582560608085</v>
      </c>
      <c r="BV17" s="382">
        <f t="shared" si="10"/>
        <v>276.404597584253</v>
      </c>
      <c r="BW17" s="382">
        <f t="shared" si="11"/>
        <v>276.51485965937712</v>
      </c>
      <c r="BX17" s="382">
        <f t="shared" si="12"/>
        <v>276.65659319838431</v>
      </c>
      <c r="BY17" s="382">
        <f t="shared" si="13"/>
        <v>276.829774331615</v>
      </c>
      <c r="BZ17" s="382">
        <f t="shared" si="14"/>
        <v>277.03437401756003</v>
      </c>
      <c r="CA17" s="382">
        <f t="shared" si="15"/>
        <v>277.27035812131174</v>
      </c>
      <c r="CB17" s="382">
        <f t="shared" si="16"/>
        <v>277.5376875063256</v>
      </c>
      <c r="CC17" s="382">
        <f t="shared" si="17"/>
        <v>277.83631813903213</v>
      </c>
      <c r="CD17" s="382">
        <f t="shared" si="18"/>
        <v>278.16620120577448</v>
      </c>
      <c r="CE17" s="382">
        <f t="shared" si="19"/>
        <v>278.52728324149587</v>
      </c>
      <c r="CF17" s="382">
        <f t="shared" si="20"/>
        <v>278.91950626954446</v>
      </c>
      <c r="CG17" s="382">
        <f t="shared" si="21"/>
        <v>279.34280795191989</v>
      </c>
      <c r="CH17" s="382">
        <f t="shared" si="22"/>
        <v>279.79712174924413</v>
      </c>
      <c r="CI17" s="382">
        <f t="shared" si="23"/>
        <v>280.2823770897038</v>
      </c>
      <c r="CJ17" s="382">
        <f t="shared" si="24"/>
        <v>280.79849954617924</v>
      </c>
      <c r="CK17" s="382">
        <f t="shared" si="25"/>
        <v>281.34541102075542</v>
      </c>
      <c r="CL17" s="382">
        <f t="shared" si="26"/>
        <v>281.92302993578704</v>
      </c>
      <c r="CM17" s="382">
        <f t="shared" si="27"/>
        <v>282.53127143068241</v>
      </c>
      <c r="CN17" s="382">
        <f t="shared" si="28"/>
        <v>283.17004756355948</v>
      </c>
      <c r="CO17" s="382">
        <f t="shared" si="29"/>
        <v>283.83926751693008</v>
      </c>
      <c r="CP17" s="382">
        <f t="shared" si="30"/>
        <v>284.53883780656957</v>
      </c>
      <c r="CQ17" s="382">
        <f t="shared" si="31"/>
        <v>285.26866249274201</v>
      </c>
      <c r="CR17" s="382">
        <f t="shared" si="32"/>
        <v>286.02864339296099</v>
      </c>
      <c r="CS17" s="382">
        <f t="shared" si="33"/>
        <v>286.81868029548974</v>
      </c>
      <c r="CT17" s="382">
        <f t="shared" si="34"/>
        <v>287.63867117280353</v>
      </c>
      <c r="CU17" s="382">
        <f t="shared" si="35"/>
        <v>288.48851239426659</v>
      </c>
      <c r="CV17" s="382">
        <f t="shared" si="36"/>
        <v>289.36809893730515</v>
      </c>
      <c r="CW17" s="382">
        <f t="shared" si="37"/>
        <v>290.27732459639316</v>
      </c>
      <c r="CX17" s="382">
        <f t="shared" si="38"/>
        <v>291.21608218920056</v>
      </c>
      <c r="CY17" s="382">
        <f t="shared" si="39"/>
        <v>292.18426375929624</v>
      </c>
      <c r="CZ17" s="382">
        <f t="shared" si="40"/>
        <v>293.1817607748356</v>
      </c>
      <c r="DA17" s="382">
        <f t="shared" si="41"/>
        <v>294.20846432270355</v>
      </c>
      <c r="DB17" s="382">
        <f t="shared" si="42"/>
        <v>295.26426529763137</v>
      </c>
      <c r="DC17" s="382">
        <f t="shared" si="43"/>
        <v>296.34905458584188</v>
      </c>
      <c r="DD17" s="382">
        <f t="shared" si="44"/>
        <v>297.4627232428295</v>
      </c>
      <c r="DE17" s="382">
        <f t="shared" si="45"/>
        <v>298.605162664918</v>
      </c>
      <c r="DF17" s="382">
        <f t="shared" si="46"/>
        <v>299.77626475428821</v>
      </c>
      <c r="DG17" s="382">
        <f t="shared" si="47"/>
        <v>300.97592207720663</v>
      </c>
      <c r="DI17" s="252"/>
      <c r="DJ17" s="515">
        <f t="shared" si="48"/>
        <v>30.226091610168659</v>
      </c>
      <c r="DK17" s="524">
        <v>6000</v>
      </c>
      <c r="DL17" s="611">
        <f t="shared" si="49"/>
        <v>10.937783549817128</v>
      </c>
      <c r="DM17" s="382">
        <f t="shared" si="50"/>
        <v>21.875102626952753</v>
      </c>
      <c r="DN17" s="382">
        <f t="shared" si="51"/>
        <v>32.811493572530544</v>
      </c>
      <c r="DO17" s="382">
        <f t="shared" si="52"/>
        <v>43.74649435237491</v>
      </c>
      <c r="DP17" s="382">
        <f t="shared" si="53"/>
        <v>54.679645361701773</v>
      </c>
      <c r="DQ17" s="382">
        <f t="shared" si="54"/>
        <v>65.61049022091882</v>
      </c>
      <c r="DR17" s="382">
        <f t="shared" si="55"/>
        <v>76.538576559381184</v>
      </c>
      <c r="DS17" s="382">
        <f t="shared" si="56"/>
        <v>87.463456784479206</v>
      </c>
      <c r="DT17" s="382">
        <f t="shared" si="57"/>
        <v>98.384688833147038</v>
      </c>
      <c r="DU17" s="382">
        <f t="shared" si="58"/>
        <v>109.30183690327719</v>
      </c>
      <c r="DV17" s="382">
        <f t="shared" si="59"/>
        <v>120.21447216246924</v>
      </c>
      <c r="DW17" s="382">
        <f t="shared" si="60"/>
        <v>131.12217343183809</v>
      </c>
      <c r="DX17" s="382">
        <f t="shared" si="61"/>
        <v>142.02452784262513</v>
      </c>
      <c r="DY17" s="382">
        <f t="shared" si="62"/>
        <v>152.92113146359875</v>
      </c>
      <c r="DZ17" s="382">
        <f t="shared" si="63"/>
        <v>163.81158989742411</v>
      </c>
      <c r="EA17" s="382">
        <f t="shared" si="64"/>
        <v>174.6955188443155</v>
      </c>
      <c r="EB17" s="382">
        <f t="shared" si="65"/>
        <v>185.57254463151477</v>
      </c>
      <c r="EC17" s="382">
        <f t="shared" si="66"/>
        <v>196.44230470731929</v>
      </c>
      <c r="ED17" s="382">
        <f t="shared" si="67"/>
        <v>207.30444809860046</v>
      </c>
      <c r="EE17" s="382">
        <f t="shared" si="68"/>
        <v>218.15863583095089</v>
      </c>
      <c r="EF17" s="382">
        <f t="shared" si="69"/>
        <v>229.00454131078536</v>
      </c>
      <c r="EG17" s="382">
        <f t="shared" si="70"/>
        <v>239.84185066894327</v>
      </c>
      <c r="EH17" s="382">
        <f t="shared" si="71"/>
        <v>250.67026306551904</v>
      </c>
      <c r="EI17" s="382">
        <f t="shared" si="72"/>
        <v>261.48949095586067</v>
      </c>
      <c r="EJ17" s="382">
        <f t="shared" si="73"/>
        <v>272.29926031782452</v>
      </c>
      <c r="EK17" s="382">
        <f t="shared" si="74"/>
        <v>283.0993108406023</v>
      </c>
      <c r="EL17" s="382">
        <f t="shared" si="75"/>
        <v>293.88939607555534</v>
      </c>
      <c r="EM17" s="382">
        <f t="shared" si="76"/>
        <v>304.66928354969241</v>
      </c>
      <c r="EN17" s="382">
        <f t="shared" si="77"/>
        <v>315.43875484254562</v>
      </c>
      <c r="EO17" s="382">
        <f t="shared" si="78"/>
        <v>326.19760562736781</v>
      </c>
      <c r="EP17" s="382">
        <f t="shared" si="79"/>
        <v>336.94564567766508</v>
      </c>
      <c r="EQ17" s="382">
        <f t="shared" si="80"/>
        <v>347.6826988402309</v>
      </c>
      <c r="ER17" s="382">
        <f t="shared" si="81"/>
        <v>358.40860297593349</v>
      </c>
      <c r="ES17" s="382">
        <f t="shared" si="82"/>
        <v>369.12320986958025</v>
      </c>
      <c r="ET17" s="382">
        <f t="shared" si="83"/>
        <v>379.82638511032178</v>
      </c>
      <c r="EU17" s="382">
        <f t="shared" si="84"/>
        <v>390.51800794403658</v>
      </c>
      <c r="EV17" s="382">
        <f t="shared" si="85"/>
        <v>401.19797109928908</v>
      </c>
      <c r="EW17" s="382">
        <f t="shared" si="86"/>
        <v>411.86618058841128</v>
      </c>
      <c r="EX17" s="382">
        <f t="shared" si="87"/>
        <v>422.52255548535049</v>
      </c>
      <c r="EY17" s="382">
        <f t="shared" si="88"/>
        <v>433.1670276819184</v>
      </c>
    </row>
    <row r="18" spans="1:155" s="521" customFormat="1">
      <c r="A18" s="519"/>
      <c r="B18" s="263"/>
      <c r="C18" s="382"/>
      <c r="D18" s="252"/>
      <c r="E18" s="382"/>
      <c r="F18" s="384"/>
      <c r="G18" s="384"/>
      <c r="H18" s="384"/>
      <c r="I18" s="384"/>
      <c r="J18" s="252"/>
      <c r="K18" s="499">
        <v>7000</v>
      </c>
      <c r="L18" s="382">
        <f t="shared" si="92"/>
        <v>2.1335999999999999</v>
      </c>
      <c r="M18" s="382">
        <v>70</v>
      </c>
      <c r="N18" s="616">
        <f t="shared" si="89"/>
        <v>781.85365449005701</v>
      </c>
      <c r="O18" s="263">
        <f t="shared" si="90"/>
        <v>0.99304035225865461</v>
      </c>
      <c r="P18" s="383">
        <f t="shared" si="91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490">
        <f t="shared" si="1"/>
        <v>0.77162956278317985</v>
      </c>
      <c r="T18" s="527">
        <f>O18/Konstanten!$C$22</f>
        <v>0.81064518551726905</v>
      </c>
      <c r="U18" s="527">
        <f t="shared" si="2"/>
        <v>0.95187090057261803</v>
      </c>
      <c r="V18" s="492"/>
      <c r="W18" s="492"/>
      <c r="X18" s="492"/>
      <c r="Y18" s="252"/>
      <c r="Z18" s="515">
        <f t="shared" si="3"/>
        <v>70</v>
      </c>
      <c r="AA18" s="524">
        <v>7000</v>
      </c>
      <c r="AB18" s="613">
        <f t="shared" si="4"/>
        <v>1.7209774573879434E-2</v>
      </c>
      <c r="AC18" s="490">
        <f t="shared" si="4"/>
        <v>3.4418676499419744E-2</v>
      </c>
      <c r="AD18" s="490">
        <f t="shared" si="4"/>
        <v>5.1625834721836121E-2</v>
      </c>
      <c r="AE18" s="490">
        <f t="shared" si="4"/>
        <v>6.8830381367565641E-2</v>
      </c>
      <c r="AF18" s="490">
        <f t="shared" si="4"/>
        <v>8.6031453318929932E-2</v>
      </c>
      <c r="AG18" s="490">
        <f t="shared" si="4"/>
        <v>0.10322819377052903</v>
      </c>
      <c r="AH18" s="490">
        <f t="shared" si="4"/>
        <v>0.12041975376078336</v>
      </c>
      <c r="AI18" s="490">
        <f t="shared" si="4"/>
        <v>0.13760529367308494</v>
      </c>
      <c r="AJ18" s="490">
        <f t="shared" si="4"/>
        <v>0.15478398470076987</v>
      </c>
      <c r="AK18" s="490">
        <f t="shared" si="4"/>
        <v>0.17195501027065782</v>
      </c>
      <c r="AL18" s="490">
        <f t="shared" si="5"/>
        <v>0.18911756741993643</v>
      </c>
      <c r="AM18" s="490">
        <f t="shared" si="5"/>
        <v>0.20627086812176471</v>
      </c>
      <c r="AN18" s="490">
        <f t="shared" si="5"/>
        <v>0.2234141405550234</v>
      </c>
      <c r="AO18" s="490">
        <f t="shared" si="5"/>
        <v>0.24054663031422011</v>
      </c>
      <c r="AP18" s="490">
        <f t="shared" si="5"/>
        <v>0.25766760155583712</v>
      </c>
      <c r="AQ18" s="490">
        <f t="shared" si="5"/>
        <v>0.27477633807788643</v>
      </c>
      <c r="AR18" s="490">
        <f t="shared" si="5"/>
        <v>0.29187214432975478</v>
      </c>
      <c r="AS18" s="490">
        <f t="shared" si="5"/>
        <v>0.30895434634995017</v>
      </c>
      <c r="AT18" s="490">
        <f t="shared" si="5"/>
        <v>0.32602229262973376</v>
      </c>
      <c r="AU18" s="490">
        <f t="shared" si="5"/>
        <v>0.34307535490106006</v>
      </c>
      <c r="AV18" s="490">
        <f t="shared" si="5"/>
        <v>0.36011292884769502</v>
      </c>
      <c r="AW18" s="490">
        <f t="shared" si="5"/>
        <v>0.37713443473879149</v>
      </c>
      <c r="AX18" s="490">
        <f t="shared" si="5"/>
        <v>0.394139317984596</v>
      </c>
      <c r="AY18" s="490">
        <f t="shared" si="5"/>
        <v>0.41112704961440005</v>
      </c>
      <c r="AZ18" s="490">
        <f t="shared" si="5"/>
        <v>0.42809712667720956</v>
      </c>
      <c r="BA18" s="490">
        <f t="shared" si="5"/>
        <v>0.44504907256595932</v>
      </c>
      <c r="BB18" s="490">
        <f t="shared" si="6"/>
        <v>0.46198243726647259</v>
      </c>
      <c r="BC18" s="490">
        <f t="shared" si="6"/>
        <v>0.47889679753268238</v>
      </c>
      <c r="BD18" s="490">
        <f t="shared" si="6"/>
        <v>0.4957917569898907</v>
      </c>
      <c r="BE18" s="490">
        <f t="shared" si="6"/>
        <v>0.51266694616820108</v>
      </c>
      <c r="BF18" s="490">
        <f t="shared" si="6"/>
        <v>0.52952202246840885</v>
      </c>
      <c r="BG18" s="490">
        <f t="shared" si="6"/>
        <v>0.54635667006292343</v>
      </c>
      <c r="BH18" s="490">
        <f t="shared" si="6"/>
        <v>0.56317059973448413</v>
      </c>
      <c r="BI18" s="490">
        <f t="shared" si="6"/>
        <v>0.57996354865555044</v>
      </c>
      <c r="BJ18" s="490">
        <f t="shared" si="6"/>
        <v>0.59673528011146604</v>
      </c>
      <c r="BK18" s="490">
        <f t="shared" si="6"/>
        <v>0.61348558317054025</v>
      </c>
      <c r="BL18" s="490">
        <f t="shared" si="6"/>
        <v>0.63021427230432558</v>
      </c>
      <c r="BM18" s="490">
        <f t="shared" si="6"/>
        <v>0.64692118696142087</v>
      </c>
      <c r="BN18" s="490">
        <f t="shared" si="6"/>
        <v>0.66360619109816321</v>
      </c>
      <c r="BO18" s="490">
        <f t="shared" si="6"/>
        <v>0.68026917266962061</v>
      </c>
      <c r="BP18" s="527"/>
      <c r="BQ18" s="252"/>
      <c r="BR18" s="515">
        <f t="shared" si="7"/>
        <v>69.908502850231287</v>
      </c>
      <c r="BS18" s="524">
        <v>7000</v>
      </c>
      <c r="BT18" s="611">
        <f t="shared" si="8"/>
        <v>274.29784714413182</v>
      </c>
      <c r="BU18" s="382">
        <f t="shared" si="9"/>
        <v>274.34658528122276</v>
      </c>
      <c r="BV18" s="382">
        <f t="shared" si="10"/>
        <v>274.42780453480162</v>
      </c>
      <c r="BW18" s="382">
        <f t="shared" si="11"/>
        <v>274.54148847551346</v>
      </c>
      <c r="BX18" s="382">
        <f t="shared" si="12"/>
        <v>274.68761416808229</v>
      </c>
      <c r="BY18" s="382">
        <f t="shared" si="13"/>
        <v>274.86615223670253</v>
      </c>
      <c r="BZ18" s="382">
        <f t="shared" si="14"/>
        <v>275.07706694850094</v>
      </c>
      <c r="CA18" s="382">
        <f t="shared" si="15"/>
        <v>275.32031631462036</v>
      </c>
      <c r="CB18" s="382">
        <f t="shared" si="16"/>
        <v>275.59585220838125</v>
      </c>
      <c r="CC18" s="382">
        <f t="shared" si="17"/>
        <v>275.90362049989284</v>
      </c>
      <c r="CD18" s="382">
        <f t="shared" si="18"/>
        <v>276.24356120640095</v>
      </c>
      <c r="CE18" s="382">
        <f t="shared" si="19"/>
        <v>276.61560865758929</v>
      </c>
      <c r="CF18" s="382">
        <f t="shared" si="20"/>
        <v>277.0196916749768</v>
      </c>
      <c r="CG18" s="382">
        <f t="shared" si="21"/>
        <v>277.45573376449664</v>
      </c>
      <c r="CH18" s="382">
        <f t="shared" si="22"/>
        <v>277.92365332128776</v>
      </c>
      <c r="CI18" s="382">
        <f t="shared" si="23"/>
        <v>278.42336384568415</v>
      </c>
      <c r="CJ18" s="382">
        <f t="shared" si="24"/>
        <v>278.95477416934858</v>
      </c>
      <c r="CK18" s="382">
        <f t="shared" si="25"/>
        <v>279.51778869047041</v>
      </c>
      <c r="CL18" s="382">
        <f t="shared" si="26"/>
        <v>280.11230761692428</v>
      </c>
      <c r="CM18" s="382">
        <f t="shared" si="27"/>
        <v>280.7382272162742</v>
      </c>
      <c r="CN18" s="382">
        <f t="shared" si="28"/>
        <v>281.39544007150295</v>
      </c>
      <c r="CO18" s="382">
        <f t="shared" si="29"/>
        <v>282.08383534134953</v>
      </c>
      <c r="CP18" s="382">
        <f t="shared" si="30"/>
        <v>282.8032990241461</v>
      </c>
      <c r="CQ18" s="382">
        <f t="shared" si="31"/>
        <v>283.55371422406625</v>
      </c>
      <c r="CR18" s="382">
        <f t="shared" si="32"/>
        <v>284.33496141871717</v>
      </c>
      <c r="CS18" s="382">
        <f t="shared" si="33"/>
        <v>285.1469187270398</v>
      </c>
      <c r="CT18" s="382">
        <f t="shared" si="34"/>
        <v>285.9894621765165</v>
      </c>
      <c r="CU18" s="382">
        <f t="shared" si="35"/>
        <v>286.86246596872684</v>
      </c>
      <c r="CV18" s="382">
        <f t="shared" si="36"/>
        <v>287.76580274233373</v>
      </c>
      <c r="CW18" s="382">
        <f t="shared" si="37"/>
        <v>288.69934383263785</v>
      </c>
      <c r="CX18" s="382">
        <f t="shared" si="38"/>
        <v>289.66295952688165</v>
      </c>
      <c r="CY18" s="382">
        <f t="shared" si="39"/>
        <v>290.65651931454607</v>
      </c>
      <c r="CZ18" s="382">
        <f t="shared" si="40"/>
        <v>291.6798921319367</v>
      </c>
      <c r="DA18" s="382">
        <f t="shared" si="41"/>
        <v>292.73294660041341</v>
      </c>
      <c r="DB18" s="382">
        <f t="shared" si="42"/>
        <v>293.81555125767983</v>
      </c>
      <c r="DC18" s="382">
        <f t="shared" si="43"/>
        <v>294.92757478160553</v>
      </c>
      <c r="DD18" s="382">
        <f t="shared" si="44"/>
        <v>296.06888620611471</v>
      </c>
      <c r="DE18" s="382">
        <f t="shared" si="45"/>
        <v>297.23935512873538</v>
      </c>
      <c r="DF18" s="382">
        <f t="shared" si="46"/>
        <v>298.4388519094577</v>
      </c>
      <c r="DG18" s="382">
        <f t="shared" si="47"/>
        <v>299.66724786061155</v>
      </c>
      <c r="DI18" s="252"/>
      <c r="DJ18" s="515">
        <f t="shared" si="48"/>
        <v>35.37233105069199</v>
      </c>
      <c r="DK18" s="524">
        <v>7000</v>
      </c>
      <c r="DL18" s="611">
        <f t="shared" si="49"/>
        <v>11.106573639281821</v>
      </c>
      <c r="DM18" s="382">
        <f t="shared" si="50"/>
        <v>22.212584102503545</v>
      </c>
      <c r="DN18" s="382">
        <f t="shared" si="51"/>
        <v>33.317469242028096</v>
      </c>
      <c r="DO18" s="382">
        <f t="shared" si="52"/>
        <v>44.420668963265342</v>
      </c>
      <c r="DP18" s="382">
        <f t="shared" si="53"/>
        <v>55.521626240903124</v>
      </c>
      <c r="DQ18" s="382">
        <f t="shared" si="54"/>
        <v>66.619788123348243</v>
      </c>
      <c r="DR18" s="382">
        <f t="shared" si="55"/>
        <v>77.714606721128931</v>
      </c>
      <c r="DS18" s="382">
        <f t="shared" si="56"/>
        <v>88.805540175684214</v>
      </c>
      <c r="DT18" s="382">
        <f t="shared" si="57"/>
        <v>99.892053604804815</v>
      </c>
      <c r="DU18" s="382">
        <f t="shared" si="58"/>
        <v>110.97362002133467</v>
      </c>
      <c r="DV18" s="382">
        <f t="shared" si="59"/>
        <v>122.04972122176292</v>
      </c>
      <c r="DW18" s="382">
        <f t="shared" si="60"/>
        <v>133.11984864172101</v>
      </c>
      <c r="DX18" s="382">
        <f t="shared" si="61"/>
        <v>144.18350417543419</v>
      </c>
      <c r="DY18" s="382">
        <f t="shared" si="62"/>
        <v>155.24020095655109</v>
      </c>
      <c r="DZ18" s="382">
        <f t="shared" si="63"/>
        <v>166.28946409795554</v>
      </c>
      <c r="EA18" s="382">
        <f t="shared" si="64"/>
        <v>177.33083138847297</v>
      </c>
      <c r="EB18" s="382">
        <f t="shared" si="65"/>
        <v>188.36385394458821</v>
      </c>
      <c r="EC18" s="382">
        <f t="shared" si="66"/>
        <v>199.38809681563362</v>
      </c>
      <c r="ED18" s="382">
        <f t="shared" si="67"/>
        <v>210.40313954114623</v>
      </c>
      <c r="EE18" s="382">
        <f t="shared" si="68"/>
        <v>221.40857665937625</v>
      </c>
      <c r="EF18" s="382">
        <f t="shared" si="69"/>
        <v>232.40401816621724</v>
      </c>
      <c r="EG18" s="382">
        <f t="shared" si="70"/>
        <v>243.38908992409307</v>
      </c>
      <c r="EH18" s="382">
        <f t="shared" si="71"/>
        <v>254.3634340205912</v>
      </c>
      <c r="EI18" s="382">
        <f t="shared" si="72"/>
        <v>265.32670907691545</v>
      </c>
      <c r="EJ18" s="382">
        <f t="shared" si="73"/>
        <v>276.27859050646367</v>
      </c>
      <c r="EK18" s="382">
        <f t="shared" si="74"/>
        <v>287.2187707240642</v>
      </c>
      <c r="EL18" s="382">
        <f t="shared" si="75"/>
        <v>298.14695930664539</v>
      </c>
      <c r="EM18" s="382">
        <f t="shared" si="76"/>
        <v>309.06288310631749</v>
      </c>
      <c r="EN18" s="382">
        <f t="shared" si="77"/>
        <v>319.96628631701191</v>
      </c>
      <c r="EO18" s="382">
        <f t="shared" si="78"/>
        <v>330.85693049605806</v>
      </c>
      <c r="EP18" s="382">
        <f t="shared" si="79"/>
        <v>341.73459454216948</v>
      </c>
      <c r="EQ18" s="382">
        <f t="shared" si="80"/>
        <v>352.59907463150324</v>
      </c>
      <c r="ER18" s="382">
        <f t="shared" si="81"/>
        <v>363.45018411357228</v>
      </c>
      <c r="ES18" s="382">
        <f t="shared" si="82"/>
        <v>374.28775336887242</v>
      </c>
      <c r="ET18" s="382">
        <f t="shared" si="83"/>
        <v>385.11162963022167</v>
      </c>
      <c r="EU18" s="382">
        <f t="shared" si="84"/>
        <v>395.92167676984315</v>
      </c>
      <c r="EV18" s="382">
        <f t="shared" si="85"/>
        <v>406.71777505430526</v>
      </c>
      <c r="EW18" s="382">
        <f t="shared" si="86"/>
        <v>417.49982086947006</v>
      </c>
      <c r="EX18" s="382">
        <f t="shared" si="87"/>
        <v>428.26772641761795</v>
      </c>
      <c r="EY18" s="382">
        <f t="shared" si="88"/>
        <v>439.02141938895295</v>
      </c>
    </row>
    <row r="19" spans="1:155" s="521" customFormat="1">
      <c r="A19" s="519"/>
      <c r="B19" s="263"/>
      <c r="C19" s="382"/>
      <c r="D19" s="252"/>
      <c r="E19" s="382"/>
      <c r="F19" s="384"/>
      <c r="G19" s="384"/>
      <c r="H19" s="384"/>
      <c r="I19" s="384"/>
      <c r="J19" s="252"/>
      <c r="K19" s="499">
        <v>8000</v>
      </c>
      <c r="L19" s="382">
        <f t="shared" si="92"/>
        <v>2.4383999999999997</v>
      </c>
      <c r="M19" s="382">
        <v>80</v>
      </c>
      <c r="N19" s="616">
        <f t="shared" si="89"/>
        <v>752.62370449025218</v>
      </c>
      <c r="O19" s="263">
        <f t="shared" si="90"/>
        <v>0.96287012834115504</v>
      </c>
      <c r="P19" s="383">
        <f t="shared" si="91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490">
        <f t="shared" si="1"/>
        <v>0.74278184504342681</v>
      </c>
      <c r="T19" s="527">
        <f>O19/Konstanten!$C$22</f>
        <v>0.78601643129890197</v>
      </c>
      <c r="U19" s="527">
        <f t="shared" si="2"/>
        <v>0.94499531494013489</v>
      </c>
      <c r="V19" s="492"/>
      <c r="W19" s="492"/>
      <c r="X19" s="492"/>
      <c r="Y19" s="252"/>
      <c r="Z19" s="515">
        <f t="shared" si="3"/>
        <v>80</v>
      </c>
      <c r="AA19" s="524">
        <v>8000</v>
      </c>
      <c r="AB19" s="613">
        <f t="shared" si="4"/>
        <v>1.7540757567551125E-2</v>
      </c>
      <c r="AC19" s="490">
        <f t="shared" si="4"/>
        <v>3.5080474462881324E-2</v>
      </c>
      <c r="AD19" s="490">
        <f t="shared" si="4"/>
        <v>5.2618111994922334E-2</v>
      </c>
      <c r="AE19" s="490">
        <f t="shared" si="4"/>
        <v>7.0152635426704676E-2</v>
      </c>
      <c r="AF19" s="490">
        <f t="shared" si="4"/>
        <v>8.7683015931837832E-2</v>
      </c>
      <c r="AG19" s="490">
        <f t="shared" si="4"/>
        <v>0.10520823252667076</v>
      </c>
      <c r="AH19" s="490">
        <f t="shared" si="4"/>
        <v>0.12272727396997926</v>
      </c>
      <c r="AI19" s="490">
        <f t="shared" si="4"/>
        <v>0.14023914062288989</v>
      </c>
      <c r="AJ19" s="490">
        <f t="shared" si="4"/>
        <v>0.15774284626142113</v>
      </c>
      <c r="AK19" s="490">
        <f t="shared" si="4"/>
        <v>0.1752374198348734</v>
      </c>
      <c r="AL19" s="490">
        <f t="shared" si="5"/>
        <v>0.19272190716329715</v>
      </c>
      <c r="AM19" s="490">
        <f t="shared" si="5"/>
        <v>0.21019537256808404</v>
      </c>
      <c r="AN19" s="490">
        <f t="shared" si="5"/>
        <v>0.2276569004298227</v>
      </c>
      <c r="AO19" s="490">
        <f t="shared" si="5"/>
        <v>0.24510559666835005</v>
      </c>
      <c r="AP19" s="490">
        <f t="shared" si="5"/>
        <v>0.26254059014031278</v>
      </c>
      <c r="AQ19" s="490">
        <f t="shared" si="5"/>
        <v>0.2799610339501743</v>
      </c>
      <c r="AR19" s="490">
        <f t="shared" si="5"/>
        <v>0.29736610667113034</v>
      </c>
      <c r="AS19" s="490">
        <f t="shared" si="5"/>
        <v>0.31475501347300949</v>
      </c>
      <c r="AT19" s="490">
        <f t="shared" si="5"/>
        <v>0.33212698715477218</v>
      </c>
      <c r="AU19" s="490">
        <f t="shared" si="5"/>
        <v>0.34948128907988529</v>
      </c>
      <c r="AV19" s="490">
        <f t="shared" si="5"/>
        <v>0.36681721001330403</v>
      </c>
      <c r="AW19" s="490">
        <f t="shared" si="5"/>
        <v>0.38413407085949353</v>
      </c>
      <c r="AX19" s="490">
        <f t="shared" si="5"/>
        <v>0.4014312233013323</v>
      </c>
      <c r="AY19" s="490">
        <f t="shared" si="5"/>
        <v>0.41870805034039021</v>
      </c>
      <c r="AZ19" s="490">
        <f t="shared" si="5"/>
        <v>0.43596396673947529</v>
      </c>
      <c r="BA19" s="490">
        <f t="shared" si="5"/>
        <v>0.4531984193688941</v>
      </c>
      <c r="BB19" s="490">
        <f t="shared" si="6"/>
        <v>0.47041088745824733</v>
      </c>
      <c r="BC19" s="490">
        <f t="shared" si="6"/>
        <v>0.48760088275607799</v>
      </c>
      <c r="BD19" s="490">
        <f t="shared" si="6"/>
        <v>0.50476794959994675</v>
      </c>
      <c r="BE19" s="490">
        <f t="shared" si="6"/>
        <v>0.52191166490000329</v>
      </c>
      <c r="BF19" s="490">
        <f t="shared" si="6"/>
        <v>0.53903163803926601</v>
      </c>
      <c r="BG19" s="490">
        <f t="shared" si="6"/>
        <v>0.55612751069421473</v>
      </c>
      <c r="BH19" s="490">
        <f t="shared" si="6"/>
        <v>0.57319895657947362</v>
      </c>
      <c r="BI19" s="490">
        <f t="shared" si="6"/>
        <v>0.59024568112054387</v>
      </c>
      <c r="BJ19" s="490">
        <f t="shared" si="6"/>
        <v>0.60726742105875453</v>
      </c>
      <c r="BK19" s="490">
        <f t="shared" si="6"/>
        <v>0.62426394399264451</v>
      </c>
      <c r="BL19" s="490">
        <f t="shared" si="6"/>
        <v>0.64123504786017138</v>
      </c>
      <c r="BM19" s="490">
        <f t="shared" si="6"/>
        <v>0.65818056036609707</v>
      </c>
      <c r="BN19" s="490">
        <f t="shared" si="6"/>
        <v>0.67510033835900407</v>
      </c>
      <c r="BO19" s="490">
        <f t="shared" si="6"/>
        <v>0.69199426716235324</v>
      </c>
      <c r="BP19" s="527"/>
      <c r="BQ19" s="252"/>
      <c r="BR19" s="515">
        <f t="shared" si="7"/>
        <v>79.893493621585819</v>
      </c>
      <c r="BS19" s="524">
        <v>8000</v>
      </c>
      <c r="BT19" s="611">
        <f t="shared" si="8"/>
        <v>272.31715617808146</v>
      </c>
      <c r="BU19" s="382">
        <f t="shared" si="9"/>
        <v>272.36742073588897</v>
      </c>
      <c r="BV19" s="382">
        <f t="shared" si="10"/>
        <v>272.45118175605484</v>
      </c>
      <c r="BW19" s="382">
        <f t="shared" si="11"/>
        <v>272.56841941604443</v>
      </c>
      <c r="BX19" s="382">
        <f t="shared" si="12"/>
        <v>272.71910604753162</v>
      </c>
      <c r="BY19" s="382">
        <f t="shared" si="13"/>
        <v>272.90320621904453</v>
      </c>
      <c r="BZ19" s="382">
        <f t="shared" si="14"/>
        <v>273.1206768414051</v>
      </c>
      <c r="CA19" s="382">
        <f t="shared" si="15"/>
        <v>273.37146729536289</v>
      </c>
      <c r="CB19" s="382">
        <f t="shared" si="16"/>
        <v>273.65551958069511</v>
      </c>
      <c r="CC19" s="382">
        <f t="shared" si="17"/>
        <v>273.9727684859356</v>
      </c>
      <c r="CD19" s="382">
        <f t="shared" si="18"/>
        <v>274.32314177778437</v>
      </c>
      <c r="CE19" s="382">
        <f t="shared" si="19"/>
        <v>274.70656040915389</v>
      </c>
      <c r="CF19" s="382">
        <f t="shared" si="20"/>
        <v>275.12293874471607</v>
      </c>
      <c r="CG19" s="382">
        <f t="shared" si="21"/>
        <v>275.57218480273849</v>
      </c>
      <c r="CH19" s="382">
        <f t="shared" si="22"/>
        <v>276.0542005119276</v>
      </c>
      <c r="CI19" s="382">
        <f t="shared" si="23"/>
        <v>276.56888198194264</v>
      </c>
      <c r="CJ19" s="382">
        <f t="shared" si="24"/>
        <v>277.11611978619476</v>
      </c>
      <c r="CK19" s="382">
        <f t="shared" si="25"/>
        <v>277.69579925551557</v>
      </c>
      <c r="CL19" s="382">
        <f t="shared" si="26"/>
        <v>278.30780078125241</v>
      </c>
      <c r="CM19" s="382">
        <f t="shared" si="27"/>
        <v>278.95200012634001</v>
      </c>
      <c r="CN19" s="382">
        <f t="shared" si="28"/>
        <v>279.6282687428926</v>
      </c>
      <c r="CO19" s="382">
        <f t="shared" si="29"/>
        <v>280.33647409487503</v>
      </c>
      <c r="CP19" s="382">
        <f t="shared" si="30"/>
        <v>281.07647998442599</v>
      </c>
      <c r="CQ19" s="382">
        <f t="shared" si="31"/>
        <v>281.84814688043946</v>
      </c>
      <c r="CR19" s="382">
        <f t="shared" si="32"/>
        <v>282.65133224804384</v>
      </c>
      <c r="CS19" s="382">
        <f t="shared" si="33"/>
        <v>283.485890877668</v>
      </c>
      <c r="CT19" s="382">
        <f t="shared" si="34"/>
        <v>284.35167521242994</v>
      </c>
      <c r="CU19" s="382">
        <f t="shared" si="35"/>
        <v>285.24853567265052</v>
      </c>
      <c r="CV19" s="382">
        <f t="shared" si="36"/>
        <v>286.17632097634845</v>
      </c>
      <c r="CW19" s="382">
        <f t="shared" si="37"/>
        <v>287.13487845465318</v>
      </c>
      <c r="CX19" s="382">
        <f t="shared" si="38"/>
        <v>288.12405436113363</v>
      </c>
      <c r="CY19" s="382">
        <f t="shared" si="39"/>
        <v>289.1436941741249</v>
      </c>
      <c r="CZ19" s="382">
        <f t="shared" si="40"/>
        <v>290.19364289120733</v>
      </c>
      <c r="DA19" s="382">
        <f t="shared" si="41"/>
        <v>291.27374531507297</v>
      </c>
      <c r="DB19" s="382">
        <f t="shared" si="42"/>
        <v>292.38384633009491</v>
      </c>
      <c r="DC19" s="382">
        <f t="shared" si="43"/>
        <v>293.52379116899101</v>
      </c>
      <c r="DD19" s="382">
        <f t="shared" si="44"/>
        <v>294.69342566905749</v>
      </c>
      <c r="DE19" s="382">
        <f t="shared" si="45"/>
        <v>295.89259651751883</v>
      </c>
      <c r="DF19" s="382">
        <f t="shared" si="46"/>
        <v>297.12115148562117</v>
      </c>
      <c r="DG19" s="382">
        <f t="shared" si="47"/>
        <v>298.37893965116683</v>
      </c>
      <c r="DI19" s="252"/>
      <c r="DJ19" s="515">
        <f t="shared" si="48"/>
        <v>40.549777436134455</v>
      </c>
      <c r="DK19" s="524">
        <v>8000</v>
      </c>
      <c r="DL19" s="611">
        <f t="shared" si="49"/>
        <v>11.27921999677894</v>
      </c>
      <c r="DM19" s="382">
        <f t="shared" si="50"/>
        <v>22.557770810891217</v>
      </c>
      <c r="DN19" s="382">
        <f t="shared" si="51"/>
        <v>33.834984533609259</v>
      </c>
      <c r="DO19" s="382">
        <f t="shared" si="52"/>
        <v>45.110195798806615</v>
      </c>
      <c r="DP19" s="382">
        <f t="shared" si="53"/>
        <v>56.382743041031951</v>
      </c>
      <c r="DQ19" s="382">
        <f t="shared" si="54"/>
        <v>67.651969737944711</v>
      </c>
      <c r="DR19" s="382">
        <f t="shared" si="55"/>
        <v>78.917225631869684</v>
      </c>
      <c r="DS19" s="382">
        <f t="shared" si="56"/>
        <v>90.177867925782394</v>
      </c>
      <c r="DT19" s="382">
        <f t="shared" si="57"/>
        <v>101.43326244882618</v>
      </c>
      <c r="DU19" s="382">
        <f t="shared" si="58"/>
        <v>112.6827847870083</v>
      </c>
      <c r="DV19" s="382">
        <f t="shared" si="59"/>
        <v>123.92582137472154</v>
      </c>
      <c r="DW19" s="382">
        <f t="shared" si="60"/>
        <v>135.16177054326209</v>
      </c>
      <c r="DX19" s="382">
        <f t="shared" si="61"/>
        <v>146.39004352257629</v>
      </c>
      <c r="DY19" s="382">
        <f t="shared" si="62"/>
        <v>157.61006539297691</v>
      </c>
      <c r="DZ19" s="382">
        <f t="shared" si="63"/>
        <v>168.82127598381612</v>
      </c>
      <c r="EA19" s="382">
        <f t="shared" si="64"/>
        <v>180.02313071650121</v>
      </c>
      <c r="EB19" s="382">
        <f t="shared" si="65"/>
        <v>191.21510138957896</v>
      </c>
      <c r="EC19" s="382">
        <f t="shared" si="66"/>
        <v>202.39667690400887</v>
      </c>
      <c r="ED19" s="382">
        <f t="shared" si="67"/>
        <v>213.56736392708999</v>
      </c>
      <c r="EE19" s="382">
        <f t="shared" si="68"/>
        <v>224.72668749393424</v>
      </c>
      <c r="EF19" s="382">
        <f t="shared" si="69"/>
        <v>235.87419154567024</v>
      </c>
      <c r="EG19" s="382">
        <f t="shared" si="70"/>
        <v>247.00943940401277</v>
      </c>
      <c r="EH19" s="382">
        <f t="shared" si="71"/>
        <v>258.13201418209627</v>
      </c>
      <c r="EI19" s="382">
        <f t="shared" si="72"/>
        <v>269.24151913188956</v>
      </c>
      <c r="EJ19" s="382">
        <f t="shared" si="73"/>
        <v>280.33757792876617</v>
      </c>
      <c r="EK19" s="382">
        <f t="shared" si="74"/>
        <v>291.41983489416015</v>
      </c>
      <c r="EL19" s="382">
        <f t="shared" si="75"/>
        <v>302.48795515747764</v>
      </c>
      <c r="EM19" s="382">
        <f t="shared" si="76"/>
        <v>313.54162475875569</v>
      </c>
      <c r="EN19" s="382">
        <f t="shared" si="77"/>
        <v>324.58055069372244</v>
      </c>
      <c r="EO19" s="382">
        <f t="shared" si="78"/>
        <v>335.60446090323336</v>
      </c>
      <c r="EP19" s="382">
        <f t="shared" si="79"/>
        <v>346.61310420914788</v>
      </c>
      <c r="EQ19" s="382">
        <f t="shared" si="80"/>
        <v>357.60625019896526</v>
      </c>
      <c r="ER19" s="382">
        <f t="shared" si="81"/>
        <v>368.58368906164856</v>
      </c>
      <c r="ES19" s="382">
        <f t="shared" si="82"/>
        <v>379.54523137718184</v>
      </c>
      <c r="ET19" s="382">
        <f t="shared" si="83"/>
        <v>390.49070786254208</v>
      </c>
      <c r="EU19" s="382">
        <f t="shared" si="84"/>
        <v>401.41996907679464</v>
      </c>
      <c r="EV19" s="382">
        <f t="shared" si="85"/>
        <v>412.33288508813808</v>
      </c>
      <c r="EW19" s="382">
        <f t="shared" si="86"/>
        <v>423.22934510569638</v>
      </c>
      <c r="EX19" s="382">
        <f t="shared" si="87"/>
        <v>434.10925707892255</v>
      </c>
      <c r="EY19" s="382">
        <f t="shared" si="88"/>
        <v>444.97254726744882</v>
      </c>
    </row>
    <row r="20" spans="1:155" s="521" customFormat="1">
      <c r="A20" s="519"/>
      <c r="B20" s="263"/>
      <c r="C20" s="382"/>
      <c r="D20" s="252"/>
      <c r="E20" s="382"/>
      <c r="F20" s="384"/>
      <c r="G20" s="384"/>
      <c r="H20" s="384"/>
      <c r="I20" s="384"/>
      <c r="J20" s="252"/>
      <c r="K20" s="499">
        <v>9000</v>
      </c>
      <c r="L20" s="382">
        <f t="shared" si="92"/>
        <v>2.7431999999999999</v>
      </c>
      <c r="M20" s="382">
        <v>90</v>
      </c>
      <c r="N20" s="616">
        <f t="shared" si="89"/>
        <v>724.28497748855852</v>
      </c>
      <c r="O20" s="263">
        <f t="shared" si="90"/>
        <v>0.93340620633387705</v>
      </c>
      <c r="P20" s="383">
        <f t="shared" si="91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490">
        <f t="shared" si="1"/>
        <v>0.71481369601634204</v>
      </c>
      <c r="T20" s="527">
        <f>O20/Konstanten!$C$22</f>
        <v>0.76196425006847102</v>
      </c>
      <c r="U20" s="527">
        <f t="shared" si="2"/>
        <v>0.93811972930765186</v>
      </c>
      <c r="V20" s="492"/>
      <c r="W20" s="492"/>
      <c r="X20" s="492"/>
      <c r="Y20" s="252"/>
      <c r="Z20" s="515">
        <f t="shared" si="3"/>
        <v>90</v>
      </c>
      <c r="AA20" s="524">
        <v>9000</v>
      </c>
      <c r="AB20" s="613">
        <f t="shared" si="4"/>
        <v>1.7880592277114367E-2</v>
      </c>
      <c r="AC20" s="490">
        <f t="shared" si="4"/>
        <v>3.5759962375249206E-2</v>
      </c>
      <c r="AD20" s="490">
        <f t="shared" si="4"/>
        <v>5.363689054117482E-2</v>
      </c>
      <c r="AE20" s="490">
        <f t="shared" si="4"/>
        <v>7.151016186267678E-2</v>
      </c>
      <c r="AF20" s="490">
        <f t="shared" si="4"/>
        <v>8.9378568662380434E-2</v>
      </c>
      <c r="AG20" s="490">
        <f t="shared" si="4"/>
        <v>0.10724091286034432</v>
      </c>
      <c r="AH20" s="490">
        <f t="shared" si="4"/>
        <v>0.12509600829468698</v>
      </c>
      <c r="AI20" s="490">
        <f t="shared" si="4"/>
        <v>0.14294268299096452</v>
      </c>
      <c r="AJ20" s="490">
        <f t="shared" si="4"/>
        <v>0.16077978137054968</v>
      </c>
      <c r="AK20" s="490">
        <f t="shared" si="4"/>
        <v>0.17860616638928206</v>
      </c>
      <c r="AL20" s="490">
        <f t="shared" si="5"/>
        <v>0.19642072159790527</v>
      </c>
      <c r="AM20" s="490">
        <f t="shared" si="5"/>
        <v>0.21422235311657786</v>
      </c>
      <c r="AN20" s="490">
        <f t="shared" si="5"/>
        <v>0.23200999151624191</v>
      </c>
      <c r="AO20" s="490">
        <f t="shared" si="5"/>
        <v>0.24978259360041657</v>
      </c>
      <c r="AP20" s="490">
        <f t="shared" si="5"/>
        <v>0.26753914408162649</v>
      </c>
      <c r="AQ20" s="490">
        <f t="shared" si="5"/>
        <v>0.28527865714753387</v>
      </c>
      <c r="AR20" s="490">
        <f t="shared" si="5"/>
        <v>0.30300017791246092</v>
      </c>
      <c r="AS20" s="490">
        <f t="shared" si="5"/>
        <v>0.3207027837508663</v>
      </c>
      <c r="AT20" s="490">
        <f t="shared" si="5"/>
        <v>0.33838558551007619</v>
      </c>
      <c r="AU20" s="490">
        <f t="shared" si="5"/>
        <v>0.35604772860036066</v>
      </c>
      <c r="AV20" s="490">
        <f t="shared" si="5"/>
        <v>0.37368839396114517</v>
      </c>
      <c r="AW20" s="490">
        <f t="shared" si="5"/>
        <v>0.39130679890297437</v>
      </c>
      <c r="AX20" s="490">
        <f t="shared" si="5"/>
        <v>0.40890219782547893</v>
      </c>
      <c r="AY20" s="490">
        <f t="shared" si="5"/>
        <v>0.42647388281230292</v>
      </c>
      <c r="AZ20" s="490">
        <f t="shared" si="5"/>
        <v>0.44402118410460345</v>
      </c>
      <c r="BA20" s="490">
        <f t="shared" si="5"/>
        <v>0.46154347045534078</v>
      </c>
      <c r="BB20" s="490">
        <f t="shared" si="6"/>
        <v>0.47904014936707523</v>
      </c>
      <c r="BC20" s="490">
        <f t="shared" si="6"/>
        <v>0.4965106672166244</v>
      </c>
      <c r="BD20" s="490">
        <f t="shared" si="6"/>
        <v>0.51395450927023523</v>
      </c>
      <c r="BE20" s="490">
        <f t="shared" si="6"/>
        <v>0.53137119959349988</v>
      </c>
      <c r="BF20" s="490">
        <f t="shared" si="6"/>
        <v>0.54876030086048144</v>
      </c>
      <c r="BG20" s="490">
        <f t="shared" si="6"/>
        <v>0.56612141406689975</v>
      </c>
      <c r="BH20" s="490">
        <f t="shared" si="6"/>
        <v>0.58345417815246303</v>
      </c>
      <c r="BI20" s="490">
        <f t="shared" si="6"/>
        <v>0.60075826953763756</v>
      </c>
      <c r="BJ20" s="490">
        <f t="shared" si="6"/>
        <v>0.61803340158032838</v>
      </c>
      <c r="BK20" s="490">
        <f t="shared" si="6"/>
        <v>0.63527932395803532</v>
      </c>
      <c r="BL20" s="490">
        <f t="shared" si="6"/>
        <v>0.6524958219811523</v>
      </c>
      <c r="BM20" s="490">
        <f t="shared" si="6"/>
        <v>0.66968271584307715</v>
      </c>
      <c r="BN20" s="490">
        <f t="shared" si="6"/>
        <v>0.6868398598128086</v>
      </c>
      <c r="BO20" s="490">
        <f t="shared" si="6"/>
        <v>0.70396714137567573</v>
      </c>
      <c r="BP20" s="527"/>
      <c r="BQ20" s="252"/>
      <c r="BR20" s="515">
        <f t="shared" si="7"/>
        <v>89.877946030355318</v>
      </c>
      <c r="BS20" s="524">
        <v>9000</v>
      </c>
      <c r="BT20" s="611">
        <f t="shared" si="8"/>
        <v>270.33648505197226</v>
      </c>
      <c r="BU20" s="382">
        <f t="shared" si="9"/>
        <v>270.38833548208032</v>
      </c>
      <c r="BV20" s="382">
        <f t="shared" si="10"/>
        <v>270.47473712777304</v>
      </c>
      <c r="BW20" s="382">
        <f t="shared" si="11"/>
        <v>270.59566643429514</v>
      </c>
      <c r="BX20" s="382">
        <f t="shared" si="12"/>
        <v>270.75109052861296</v>
      </c>
      <c r="BY20" s="382">
        <f t="shared" si="13"/>
        <v>270.94096732227922</v>
      </c>
      <c r="BZ20" s="382">
        <f t="shared" si="14"/>
        <v>271.16524564260897</v>
      </c>
      <c r="CA20" s="382">
        <f t="shared" si="15"/>
        <v>271.42386539137726</v>
      </c>
      <c r="CB20" s="382">
        <f t="shared" si="16"/>
        <v>271.71675773008434</v>
      </c>
      <c r="CC20" s="382">
        <f t="shared" si="17"/>
        <v>272.04384529068773</v>
      </c>
      <c r="CD20" s="382">
        <f t="shared" si="18"/>
        <v>272.40504241055999</v>
      </c>
      <c r="CE20" s="382">
        <f t="shared" si="19"/>
        <v>272.80025539030538</v>
      </c>
      <c r="CF20" s="382">
        <f t="shared" si="20"/>
        <v>273.2293827729543</v>
      </c>
      <c r="CG20" s="382">
        <f t="shared" si="21"/>
        <v>273.69231564295558</v>
      </c>
      <c r="CH20" s="382">
        <f t="shared" si="22"/>
        <v>274.18893794330046</v>
      </c>
      <c r="CI20" s="382">
        <f t="shared" si="23"/>
        <v>274.71912680904683</v>
      </c>
      <c r="CJ20" s="382">
        <f t="shared" si="24"/>
        <v>275.28275291545185</v>
      </c>
      <c r="CK20" s="382">
        <f t="shared" si="25"/>
        <v>275.87968083888808</v>
      </c>
      <c r="CL20" s="382">
        <f t="shared" si="26"/>
        <v>276.50976942869175</v>
      </c>
      <c r="CM20" s="382">
        <f t="shared" si="27"/>
        <v>277.17287218808463</v>
      </c>
      <c r="CN20" s="382">
        <f t="shared" si="28"/>
        <v>277.86883766231534</v>
      </c>
      <c r="CO20" s="382">
        <f t="shared" si="29"/>
        <v>278.59750983218908</v>
      </c>
      <c r="CP20" s="382">
        <f t="shared" si="30"/>
        <v>279.35872851118279</v>
      </c>
      <c r="CQ20" s="382">
        <f t="shared" si="31"/>
        <v>280.15232974439243</v>
      </c>
      <c r="CR20" s="382">
        <f t="shared" si="32"/>
        <v>280.97814620761102</v>
      </c>
      <c r="CS20" s="382">
        <f t="shared" si="33"/>
        <v>281.83600760490532</v>
      </c>
      <c r="CT20" s="382">
        <f t="shared" si="34"/>
        <v>282.72574106313067</v>
      </c>
      <c r="CU20" s="382">
        <f t="shared" si="35"/>
        <v>283.64717152190974</v>
      </c>
      <c r="CV20" s="382">
        <f t="shared" si="36"/>
        <v>284.60012211768543</v>
      </c>
      <c r="CW20" s="382">
        <f t="shared" si="37"/>
        <v>285.58441456055755</v>
      </c>
      <c r="CX20" s="382">
        <f t="shared" si="38"/>
        <v>286.5998695027065</v>
      </c>
      <c r="CY20" s="382">
        <f t="shared" si="39"/>
        <v>287.64630689731246</v>
      </c>
      <c r="CZ20" s="382">
        <f t="shared" si="40"/>
        <v>288.72354634698019</v>
      </c>
      <c r="DA20" s="382">
        <f t="shared" si="41"/>
        <v>289.8314074407831</v>
      </c>
      <c r="DB20" s="382">
        <f t="shared" si="42"/>
        <v>290.96971007914755</v>
      </c>
      <c r="DC20" s="382">
        <f t="shared" si="43"/>
        <v>292.13827478589667</v>
      </c>
      <c r="DD20" s="382">
        <f t="shared" si="44"/>
        <v>293.3369230068796</v>
      </c>
      <c r="DE20" s="382">
        <f t="shared" si="45"/>
        <v>294.56547739470682</v>
      </c>
      <c r="DF20" s="382">
        <f t="shared" si="46"/>
        <v>295.82376207920936</v>
      </c>
      <c r="DG20" s="382">
        <f t="shared" si="47"/>
        <v>297.11160292333341</v>
      </c>
      <c r="DI20" s="252"/>
      <c r="DJ20" s="515">
        <f t="shared" si="48"/>
        <v>45.758471894616306</v>
      </c>
      <c r="DK20" s="524">
        <v>9000</v>
      </c>
      <c r="DL20" s="611">
        <f t="shared" si="49"/>
        <v>11.455839718392207</v>
      </c>
      <c r="DM20" s="382">
        <f t="shared" si="50"/>
        <v>22.910896404193565</v>
      </c>
      <c r="DN20" s="382">
        <f t="shared" si="51"/>
        <v>34.364388578956444</v>
      </c>
      <c r="DO20" s="382">
        <f t="shared" si="52"/>
        <v>45.815537865802462</v>
      </c>
      <c r="DP20" s="382">
        <f t="shared" si="53"/>
        <v>57.263570523111575</v>
      </c>
      <c r="DQ20" s="382">
        <f t="shared" si="54"/>
        <v>68.707718958201937</v>
      </c>
      <c r="DR20" s="382">
        <f t="shared" si="55"/>
        <v>80.147223214122278</v>
      </c>
      <c r="DS20" s="382">
        <f t="shared" si="56"/>
        <v>91.581332423609609</v>
      </c>
      <c r="DT20" s="382">
        <f t="shared" si="57"/>
        <v>103.00930622396618</v>
      </c>
      <c r="DU20" s="382">
        <f t="shared" si="58"/>
        <v>114.43041612726202</v>
      </c>
      <c r="DV20" s="382">
        <f t="shared" si="59"/>
        <v>125.84394684042763</v>
      </c>
      <c r="DW20" s="382">
        <f t="shared" si="60"/>
        <v>137.24919753029479</v>
      </c>
      <c r="DX20" s="382">
        <f t="shared" si="61"/>
        <v>148.64548302896259</v>
      </c>
      <c r="DY20" s="382">
        <f t="shared" si="62"/>
        <v>160.032134975367</v>
      </c>
      <c r="DZ20" s="382">
        <f t="shared" si="63"/>
        <v>171.40850288934467</v>
      </c>
      <c r="EA20" s="382">
        <f t="shared" si="64"/>
        <v>182.77395517503126</v>
      </c>
      <c r="EB20" s="382">
        <f t="shared" si="65"/>
        <v>194.12788005083112</v>
      </c>
      <c r="EC20" s="382">
        <f t="shared" si="66"/>
        <v>205.46968640375661</v>
      </c>
      <c r="ED20" s="382">
        <f t="shared" si="67"/>
        <v>216.79880456640751</v>
      </c>
      <c r="EE20" s="382">
        <f t="shared" si="68"/>
        <v>228.11468701536748</v>
      </c>
      <c r="EF20" s="382">
        <f t="shared" si="69"/>
        <v>239.41680899024169</v>
      </c>
      <c r="EG20" s="382">
        <f t="shared" si="70"/>
        <v>250.70466903309131</v>
      </c>
      <c r="EH20" s="382">
        <f t="shared" si="71"/>
        <v>261.97778944842429</v>
      </c>
      <c r="EI20" s="382">
        <f t="shared" si="72"/>
        <v>273.23571668435704</v>
      </c>
      <c r="EJ20" s="382">
        <f t="shared" si="73"/>
        <v>284.47802163597873</v>
      </c>
      <c r="EK20" s="382">
        <f t="shared" si="74"/>
        <v>295.70429987233996</v>
      </c>
      <c r="EL20" s="382">
        <f t="shared" si="75"/>
        <v>306.91417178880596</v>
      </c>
      <c r="EM20" s="382">
        <f t="shared" si="76"/>
        <v>318.10728268692242</v>
      </c>
      <c r="EN20" s="382">
        <f t="shared" si="77"/>
        <v>329.28330278413614</v>
      </c>
      <c r="EO20" s="382">
        <f t="shared" si="78"/>
        <v>340.4419271560796</v>
      </c>
      <c r="EP20" s="382">
        <f t="shared" si="79"/>
        <v>351.58287561428023</v>
      </c>
      <c r="EQ20" s="382">
        <f t="shared" si="80"/>
        <v>362.70589252240291</v>
      </c>
      <c r="ER20" s="382">
        <f t="shared" si="81"/>
        <v>373.81074655428301</v>
      </c>
      <c r="ES20" s="382">
        <f t="shared" si="82"/>
        <v>384.89723039714158</v>
      </c>
      <c r="ET20" s="382">
        <f t="shared" si="83"/>
        <v>395.96516040348843</v>
      </c>
      <c r="EU20" s="382">
        <f t="shared" si="84"/>
        <v>407.01437619527809</v>
      </c>
      <c r="EV20" s="382">
        <f t="shared" si="85"/>
        <v>418.04474022395073</v>
      </c>
      <c r="EW20" s="382">
        <f t="shared" si="86"/>
        <v>429.05613728998821</v>
      </c>
      <c r="EX20" s="382">
        <f t="shared" si="87"/>
        <v>440.04847402562251</v>
      </c>
      <c r="EY20" s="382">
        <f t="shared" si="88"/>
        <v>451.02167834431327</v>
      </c>
    </row>
    <row r="21" spans="1:155" s="521" customFormat="1" ht="36">
      <c r="A21" s="519"/>
      <c r="B21" s="263"/>
      <c r="C21" s="382"/>
      <c r="D21" s="252"/>
      <c r="E21" s="382"/>
      <c r="F21" s="384"/>
      <c r="G21" s="384"/>
      <c r="H21" s="384"/>
      <c r="I21" s="384"/>
      <c r="J21" s="252"/>
      <c r="K21" s="501">
        <v>10000</v>
      </c>
      <c r="L21" s="382">
        <f t="shared" si="92"/>
        <v>3.0479999999999996</v>
      </c>
      <c r="M21" s="382">
        <v>100</v>
      </c>
      <c r="N21" s="616">
        <f t="shared" si="89"/>
        <v>696.81653438532442</v>
      </c>
      <c r="O21" s="263">
        <f t="shared" si="90"/>
        <v>0.90463704656062904</v>
      </c>
      <c r="P21" s="383">
        <f t="shared" si="91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490">
        <f t="shared" si="1"/>
        <v>0.68770445041729522</v>
      </c>
      <c r="T21" s="527">
        <f>O21/Konstanten!$C$22</f>
        <v>0.73847922168214608</v>
      </c>
      <c r="U21" s="527">
        <f t="shared" si="2"/>
        <v>0.93124414367516872</v>
      </c>
      <c r="V21" s="492"/>
      <c r="W21" s="492"/>
      <c r="X21" s="492"/>
      <c r="Y21" s="252"/>
      <c r="Z21" s="515">
        <f t="shared" si="3"/>
        <v>100</v>
      </c>
      <c r="AA21" s="525">
        <v>10000</v>
      </c>
      <c r="AB21" s="613">
        <f t="shared" si="4"/>
        <v>1.8229582872696003E-2</v>
      </c>
      <c r="AC21" s="490">
        <f t="shared" si="4"/>
        <v>3.6457747506958606E-2</v>
      </c>
      <c r="AD21" s="490">
        <f t="shared" si="4"/>
        <v>5.4683078599579084E-2</v>
      </c>
      <c r="AE21" s="490">
        <f t="shared" si="4"/>
        <v>7.2904166704463633E-2</v>
      </c>
      <c r="AF21" s="490">
        <f t="shared" si="4"/>
        <v>9.1119611127208941E-2</v>
      </c>
      <c r="AG21" s="490">
        <f t="shared" si="4"/>
        <v>0.10932802277972048</v>
      </c>
      <c r="AH21" s="490">
        <f t="shared" si="4"/>
        <v>0.12752802698155319</v>
      </c>
      <c r="AI21" s="490">
        <f t="shared" si="4"/>
        <v>0.14571826619584488</v>
      </c>
      <c r="AJ21" s="490">
        <f t="shared" si="4"/>
        <v>0.16389740268773792</v>
      </c>
      <c r="AK21" s="490">
        <f t="shared" si="4"/>
        <v>0.18206412109419956</v>
      </c>
      <c r="AL21" s="490">
        <f>SQRT(5*((((1/$S21)*(((1+0.2*(AL$10/661.48)^2)^3.5)-1))+1)^(1/3.5)-1))</f>
        <v>0.20021713089453846</v>
      </c>
      <c r="AM21" s="490">
        <f t="shared" si="5"/>
        <v>0.21835516877204567</v>
      </c>
      <c r="AN21" s="490">
        <f t="shared" si="5"/>
        <v>0.23647700085776172</v>
      </c>
      <c r="AO21" s="490">
        <f t="shared" si="5"/>
        <v>0.25458142484842622</v>
      </c>
      <c r="AP21" s="490">
        <f t="shared" si="5"/>
        <v>0.27266727199162838</v>
      </c>
      <c r="AQ21" s="490">
        <f t="shared" si="5"/>
        <v>0.29073340893208732</v>
      </c>
      <c r="AR21" s="490">
        <f t="shared" si="5"/>
        <v>0.30877873941408163</v>
      </c>
      <c r="AS21" s="490">
        <f t="shared" si="5"/>
        <v>0.32680220583599734</v>
      </c>
      <c r="AT21" s="490">
        <f t="shared" si="5"/>
        <v>0.34480279065400454</v>
      </c>
      <c r="AU21" s="490">
        <f t="shared" si="5"/>
        <v>0.36277951763291677</v>
      </c>
      <c r="AV21" s="490">
        <f t="shared" si="5"/>
        <v>0.38073145294315586</v>
      </c>
      <c r="AW21" s="490">
        <f t="shared" si="5"/>
        <v>0.39865770610385237</v>
      </c>
      <c r="AX21" s="490">
        <f t="shared" si="5"/>
        <v>0.41655743077284363</v>
      </c>
      <c r="AY21" s="490">
        <f t="shared" si="5"/>
        <v>0.43442982538535796</v>
      </c>
      <c r="AZ21" s="490">
        <f t="shared" si="5"/>
        <v>0.4522741336438707</v>
      </c>
      <c r="BA21" s="490">
        <f t="shared" si="5"/>
        <v>0.47008964486243016</v>
      </c>
      <c r="BB21" s="490">
        <f t="shared" si="6"/>
        <v>0.48787569416941245</v>
      </c>
      <c r="BC21" s="490">
        <f t="shared" si="6"/>
        <v>0.50563166257331471</v>
      </c>
      <c r="BD21" s="490">
        <f t="shared" si="6"/>
        <v>0.52335697689672533</v>
      </c>
      <c r="BE21" s="490">
        <f t="shared" si="6"/>
        <v>0.54105110958413516</v>
      </c>
      <c r="BF21" s="490">
        <f t="shared" si="6"/>
        <v>0.55871357838963231</v>
      </c>
      <c r="BG21" s="490">
        <f t="shared" si="6"/>
        <v>0.57634394595090954</v>
      </c>
      <c r="BH21" s="490">
        <f t="shared" si="6"/>
        <v>0.59394181925629308</v>
      </c>
      <c r="BI21" s="490">
        <f t="shared" si="6"/>
        <v>0.6115068490116794</v>
      </c>
      <c r="BJ21" s="490">
        <f t="shared" si="6"/>
        <v>0.62903872891450674</v>
      </c>
      <c r="BK21" s="490">
        <f t="shared" si="6"/>
        <v>0.64653719484188599</v>
      </c>
      <c r="BL21" s="490">
        <f t="shared" si="6"/>
        <v>0.66400202396014096</v>
      </c>
      <c r="BM21" s="490">
        <f t="shared" si="6"/>
        <v>0.68143303376294562</v>
      </c>
      <c r="BN21" s="490">
        <f t="shared" si="6"/>
        <v>0.69883008104519817</v>
      </c>
      <c r="BO21" s="490">
        <f t="shared" si="6"/>
        <v>0.71619306081968404</v>
      </c>
      <c r="BP21" s="527"/>
      <c r="BQ21" s="252"/>
      <c r="BR21" s="515">
        <f t="shared" si="7"/>
        <v>99.861840387935572</v>
      </c>
      <c r="BS21" s="525">
        <v>10000</v>
      </c>
      <c r="BT21" s="611">
        <f t="shared" si="8"/>
        <v>268.35583469295159</v>
      </c>
      <c r="BU21" s="382">
        <f t="shared" si="9"/>
        <v>268.40933322184878</v>
      </c>
      <c r="BV21" s="382">
        <f t="shared" si="10"/>
        <v>268.49847895512488</v>
      </c>
      <c r="BW21" s="382">
        <f t="shared" si="11"/>
        <v>268.62324423441032</v>
      </c>
      <c r="BX21" s="382">
        <f t="shared" si="12"/>
        <v>268.78359046548042</v>
      </c>
      <c r="BY21" s="382">
        <f>$Q21*(1+0.2*AG21^2)</f>
        <v>268.97946824475952</v>
      </c>
      <c r="BZ21" s="382">
        <f t="shared" si="14"/>
        <v>269.21081752056938</v>
      </c>
      <c r="CA21" s="382">
        <f t="shared" si="15"/>
        <v>269.47756778809304</v>
      </c>
      <c r="CB21" s="382">
        <f t="shared" si="16"/>
        <v>269.7796383168191</v>
      </c>
      <c r="CC21" s="382">
        <f t="shared" si="17"/>
        <v>270.11693840904053</v>
      </c>
      <c r="CD21" s="382">
        <f t="shared" si="18"/>
        <v>270.48936768780146</v>
      </c>
      <c r="CE21" s="382">
        <f t="shared" si="19"/>
        <v>270.89681641252906</v>
      </c>
      <c r="CF21" s="382">
        <f t="shared" si="20"/>
        <v>271.33916582044156</v>
      </c>
      <c r="CG21" s="382">
        <f t="shared" si="21"/>
        <v>271.81628849169982</v>
      </c>
      <c r="CH21" s="382">
        <f t="shared" si="22"/>
        <v>272.32804873616914</v>
      </c>
      <c r="CI21" s="382">
        <f t="shared" si="23"/>
        <v>272.87430299957151</v>
      </c>
      <c r="CJ21" s="382">
        <f t="shared" si="24"/>
        <v>273.45490028674845</v>
      </c>
      <c r="CK21" s="382">
        <f t="shared" si="25"/>
        <v>274.06968259971046</v>
      </c>
      <c r="CL21" s="382">
        <f t="shared" si="26"/>
        <v>274.71848538812969</v>
      </c>
      <c r="CM21" s="382">
        <f t="shared" si="27"/>
        <v>275.40113800992953</v>
      </c>
      <c r="CN21" s="382">
        <f t="shared" si="28"/>
        <v>276.11746419964089</v>
      </c>
      <c r="CO21" s="382">
        <f t="shared" si="29"/>
        <v>276.86728254223328</v>
      </c>
      <c r="CP21" s="382">
        <f t="shared" si="30"/>
        <v>277.65040695017467</v>
      </c>
      <c r="CQ21" s="382">
        <f t="shared" si="31"/>
        <v>278.46664714154844</v>
      </c>
      <c r="CR21" s="382">
        <f t="shared" si="32"/>
        <v>279.31580911713019</v>
      </c>
      <c r="CS21" s="382">
        <f t="shared" si="33"/>
        <v>280.19769563442532</v>
      </c>
      <c r="CT21" s="382">
        <f t="shared" si="34"/>
        <v>281.11210667676897</v>
      </c>
      <c r="CU21" s="382">
        <f t="shared" si="35"/>
        <v>282.05883991570664</v>
      </c>
      <c r="CV21" s="382">
        <f t="shared" si="36"/>
        <v>283.03769116499114</v>
      </c>
      <c r="CW21" s="382">
        <f t="shared" si="37"/>
        <v>284.04845482466214</v>
      </c>
      <c r="CX21" s="382">
        <f t="shared" si="38"/>
        <v>285.09092431380122</v>
      </c>
      <c r="CY21" s="382">
        <f t="shared" si="39"/>
        <v>286.16489249069315</v>
      </c>
      <c r="CZ21" s="382">
        <f t="shared" si="40"/>
        <v>287.27015205925801</v>
      </c>
      <c r="DA21" s="382">
        <f t="shared" si="41"/>
        <v>288.40649596075082</v>
      </c>
      <c r="DB21" s="382">
        <f t="shared" si="42"/>
        <v>289.57371774986581</v>
      </c>
      <c r="DC21" s="382">
        <f t="shared" si="43"/>
        <v>290.77161195450668</v>
      </c>
      <c r="DD21" s="382">
        <f t="shared" si="44"/>
        <v>291.99997441861825</v>
      </c>
      <c r="DE21" s="382">
        <f t="shared" si="45"/>
        <v>293.258602627595</v>
      </c>
      <c r="DF21" s="382">
        <f t="shared" si="46"/>
        <v>294.54729601590179</v>
      </c>
      <c r="DG21" s="382">
        <f t="shared" si="47"/>
        <v>295.86585625665657</v>
      </c>
      <c r="DI21" s="252"/>
      <c r="DJ21" s="515">
        <f t="shared" si="48"/>
        <v>50.99844003063069</v>
      </c>
      <c r="DK21" s="525">
        <v>10000</v>
      </c>
      <c r="DL21" s="611">
        <f t="shared" si="49"/>
        <v>11.636554348191654</v>
      </c>
      <c r="DM21" s="382">
        <f t="shared" si="50"/>
        <v>23.272203387209522</v>
      </c>
      <c r="DN21" s="382">
        <f t="shared" si="51"/>
        <v>34.906043681532203</v>
      </c>
      <c r="DO21" s="382">
        <f t="shared" si="52"/>
        <v>46.537175534431256</v>
      </c>
      <c r="DP21" s="382">
        <f t="shared" si="53"/>
        <v>58.164704835675899</v>
      </c>
      <c r="DQ21" s="382">
        <f t="shared" si="54"/>
        <v>69.787744883731648</v>
      </c>
      <c r="DR21" s="382">
        <f t="shared" si="55"/>
        <v>81.405418173950025</v>
      </c>
      <c r="DS21" s="382">
        <f t="shared" si="56"/>
        <v>93.016858145006694</v>
      </c>
      <c r="DT21" s="382">
        <f t="shared" si="57"/>
        <v>104.62121087586115</v>
      </c>
      <c r="DU21" s="382">
        <f t="shared" si="58"/>
        <v>116.21763672615931</v>
      </c>
      <c r="DV21" s="382">
        <f t="shared" si="59"/>
        <v>127.80531191324707</v>
      </c>
      <c r="DW21" s="382">
        <f t="shared" si="60"/>
        <v>139.38343001968494</v>
      </c>
      <c r="DX21" s="382">
        <f t="shared" si="61"/>
        <v>150.95120342551994</v>
      </c>
      <c r="DY21" s="382">
        <f t="shared" si="62"/>
        <v>162.50786466024383</v>
      </c>
      <c r="DZ21" s="382">
        <f t="shared" si="63"/>
        <v>174.05266766998125</v>
      </c>
      <c r="EA21" s="382">
        <f t="shared" si="64"/>
        <v>185.5848889960325</v>
      </c>
      <c r="EB21" s="382">
        <f t="shared" si="65"/>
        <v>197.10382886159132</v>
      </c>
      <c r="EC21" s="382">
        <f t="shared" si="66"/>
        <v>208.60881216406509</v>
      </c>
      <c r="ED21" s="382">
        <f t="shared" si="67"/>
        <v>220.09918937108873</v>
      </c>
      <c r="EE21" s="382">
        <f t="shared" si="68"/>
        <v>231.57433731899008</v>
      </c>
      <c r="EF21" s="382">
        <f t="shared" si="69"/>
        <v>243.03365991301953</v>
      </c>
      <c r="EG21" s="382">
        <f t="shared" si="70"/>
        <v>254.47658872936262</v>
      </c>
      <c r="EH21" s="382">
        <f t="shared" si="71"/>
        <v>265.90258351942219</v>
      </c>
      <c r="EI21" s="382">
        <f t="shared" si="72"/>
        <v>277.3111326175121</v>
      </c>
      <c r="EJ21" s="382">
        <f t="shared" si="73"/>
        <v>288.70175325354859</v>
      </c>
      <c r="EK21" s="382">
        <f t="shared" si="74"/>
        <v>300.07399177284532</v>
      </c>
      <c r="EL21" s="382">
        <f t="shared" si="75"/>
        <v>311.42742376553832</v>
      </c>
      <c r="EM21" s="382">
        <f t="shared" si="76"/>
        <v>322.76165410858431</v>
      </c>
      <c r="EN21" s="382">
        <f t="shared" si="77"/>
        <v>334.07631692361139</v>
      </c>
      <c r="EO21" s="382">
        <f t="shared" si="78"/>
        <v>345.37107545423862</v>
      </c>
      <c r="EP21" s="382">
        <f t="shared" si="79"/>
        <v>356.64562186672111</v>
      </c>
      <c r="EQ21" s="382">
        <f t="shared" si="80"/>
        <v>367.89967697802473</v>
      </c>
      <c r="ER21" s="382">
        <f t="shared" si="81"/>
        <v>379.13298991561265</v>
      </c>
      <c r="ES21" s="382">
        <f t="shared" si="82"/>
        <v>390.34533771333975</v>
      </c>
      <c r="ET21" s="382">
        <f t="shared" si="83"/>
        <v>401.53652484800443</v>
      </c>
      <c r="EU21" s="382">
        <f t="shared" si="84"/>
        <v>412.70638272110529</v>
      </c>
      <c r="EV21" s="382">
        <f t="shared" si="85"/>
        <v>423.85476909043081</v>
      </c>
      <c r="EW21" s="382">
        <f t="shared" si="86"/>
        <v>434.98156745607002</v>
      </c>
      <c r="EX21" s="382">
        <f t="shared" si="87"/>
        <v>446.08668640540185</v>
      </c>
      <c r="EY21" s="382">
        <f t="shared" si="88"/>
        <v>457.17005892156499</v>
      </c>
    </row>
    <row r="22" spans="1:155" s="521" customFormat="1">
      <c r="A22" s="519"/>
      <c r="B22" s="263"/>
      <c r="C22" s="382"/>
      <c r="D22" s="252"/>
      <c r="E22" s="382"/>
      <c r="F22" s="384"/>
      <c r="G22" s="384"/>
      <c r="H22" s="384"/>
      <c r="I22" s="384"/>
      <c r="J22" s="252"/>
      <c r="K22" s="499">
        <v>11000</v>
      </c>
      <c r="L22" s="382">
        <f t="shared" si="92"/>
        <v>3.3527999999999998</v>
      </c>
      <c r="M22" s="382">
        <v>110</v>
      </c>
      <c r="N22" s="616">
        <f t="shared" si="89"/>
        <v>670.19777942873679</v>
      </c>
      <c r="O22" s="263">
        <f t="shared" si="90"/>
        <v>0.87655121507456846</v>
      </c>
      <c r="P22" s="383">
        <f t="shared" si="91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490">
        <f t="shared" si="1"/>
        <v>0.66143378181962675</v>
      </c>
      <c r="T22" s="527">
        <f>O22/Konstanten!$C$22</f>
        <v>0.71555201230577015</v>
      </c>
      <c r="U22" s="527">
        <f t="shared" si="2"/>
        <v>0.92436855804268547</v>
      </c>
      <c r="V22" s="492"/>
      <c r="W22" s="492"/>
      <c r="X22" s="492"/>
      <c r="Y22" s="252"/>
      <c r="Z22" s="515">
        <f t="shared" si="3"/>
        <v>110</v>
      </c>
      <c r="AA22" s="524">
        <v>11000</v>
      </c>
      <c r="AB22" s="613">
        <f t="shared" si="4"/>
        <v>1.858804632669896E-2</v>
      </c>
      <c r="AC22" s="490">
        <f t="shared" si="4"/>
        <v>3.7174462642100135E-2</v>
      </c>
      <c r="AD22" s="490">
        <f t="shared" si="4"/>
        <v>5.5757622453407998E-2</v>
      </c>
      <c r="AE22" s="490">
        <f t="shared" si="4"/>
        <v>7.433590628758116E-2</v>
      </c>
      <c r="AF22" s="490">
        <f t="shared" si="4"/>
        <v>9.2907705158600709E-2</v>
      </c>
      <c r="AG22" s="490">
        <f t="shared" si="4"/>
        <v>0.11147142398395191</v>
      </c>
      <c r="AH22" s="490">
        <f t="shared" si="4"/>
        <v>0.13002548493407104</v>
      </c>
      <c r="AI22" s="490">
        <f t="shared" si="4"/>
        <v>0.14856833069927086</v>
      </c>
      <c r="AJ22" s="490">
        <f t="shared" si="4"/>
        <v>0.16709842765909216</v>
      </c>
      <c r="AK22" s="490">
        <f t="shared" si="4"/>
        <v>0.18561426894014393</v>
      </c>
      <c r="AL22" s="490">
        <f t="shared" si="5"/>
        <v>0.20411437734925159</v>
      </c>
      <c r="AM22" s="490">
        <f t="shared" si="5"/>
        <v>0.22259730816993142</v>
      </c>
      <c r="AN22" s="490">
        <f t="shared" si="5"/>
        <v>0.24106165181128222</v>
      </c>
      <c r="AO22" s="490">
        <f t="shared" si="5"/>
        <v>0.25950603629951707</v>
      </c>
      <c r="AP22" s="490">
        <f t="shared" si="5"/>
        <v>0.27792912960375993</v>
      </c>
      <c r="AQ22" s="490">
        <f t="shared" si="5"/>
        <v>0.29632964178896187</v>
      </c>
      <c r="AR22" s="490">
        <f t="shared" si="5"/>
        <v>0.3147063269900216</v>
      </c>
      <c r="AS22" s="490">
        <f t="shared" si="5"/>
        <v>0.33305798520266322</v>
      </c>
      <c r="AT22" s="490">
        <f t="shared" si="5"/>
        <v>0.35138346388782482</v>
      </c>
      <c r="AU22" s="490">
        <f t="shared" si="5"/>
        <v>0.36968165938767589</v>
      </c>
      <c r="AV22" s="490">
        <f t="shared" si="5"/>
        <v>0.38795151815253648</v>
      </c>
      <c r="AW22" s="490">
        <f t="shared" si="5"/>
        <v>0.40619203777933038</v>
      </c>
      <c r="AX22" s="490">
        <f t="shared" si="5"/>
        <v>0.42440226786317875</v>
      </c>
      <c r="AY22" s="490">
        <f t="shared" si="5"/>
        <v>0.44258131066495765</v>
      </c>
      <c r="AZ22" s="490">
        <f t="shared" si="5"/>
        <v>0.46072832159858118</v>
      </c>
      <c r="BA22" s="490">
        <f t="shared" si="5"/>
        <v>0.47884250954272517</v>
      </c>
      <c r="BB22" s="490">
        <f t="shared" si="6"/>
        <v>0.49692313698251206</v>
      </c>
      <c r="BC22" s="490">
        <f t="shared" si="6"/>
        <v>0.51496951998749274</v>
      </c>
      <c r="BD22" s="490">
        <f t="shared" si="6"/>
        <v>0.53298102803282421</v>
      </c>
      <c r="BE22" s="490">
        <f t="shared" si="6"/>
        <v>0.5509570836712232</v>
      </c>
      <c r="BF22" s="490">
        <f t="shared" si="6"/>
        <v>0.56889716206363239</v>
      </c>
      <c r="BG22" s="490">
        <f t="shared" si="6"/>
        <v>0.58680079037701149</v>
      </c>
      <c r="BH22" s="490">
        <f t="shared" si="6"/>
        <v>0.60466754705792936</v>
      </c>
      <c r="BI22" s="490">
        <f t="shared" si="6"/>
        <v>0.62249706099081237</v>
      </c>
      <c r="BJ22" s="490">
        <f t="shared" si="6"/>
        <v>0.64028901054991261</v>
      </c>
      <c r="BK22" s="490">
        <f t="shared" si="6"/>
        <v>0.65804312255403252</v>
      </c>
      <c r="BL22" s="490">
        <f t="shared" si="6"/>
        <v>0.67575917113309925</v>
      </c>
      <c r="BM22" s="490">
        <f t="shared" si="6"/>
        <v>0.69343697651555891</v>
      </c>
      <c r="BN22" s="490">
        <f t="shared" si="6"/>
        <v>0.71107640374544101</v>
      </c>
      <c r="BO22" s="490">
        <f t="shared" si="6"/>
        <v>0.72867736133777694</v>
      </c>
      <c r="BP22" s="527"/>
      <c r="BQ22" s="252"/>
      <c r="BR22" s="515">
        <f t="shared" si="7"/>
        <v>109.84515624551257</v>
      </c>
      <c r="BS22" s="524">
        <v>11000</v>
      </c>
      <c r="BT22" s="611">
        <f t="shared" si="8"/>
        <v>266.37520607878764</v>
      </c>
      <c r="BU22" s="382">
        <f t="shared" si="9"/>
        <v>266.43041785907536</v>
      </c>
      <c r="BV22" s="382">
        <f t="shared" si="10"/>
        <v>266.52241599495318</v>
      </c>
      <c r="BW22" s="382">
        <f t="shared" si="11"/>
        <v>266.65116831747525</v>
      </c>
      <c r="BX22" s="382">
        <f t="shared" si="12"/>
        <v>266.81662994548287</v>
      </c>
      <c r="BY22" s="382">
        <f t="shared" si="13"/>
        <v>267.01874343969843</v>
      </c>
      <c r="BZ22" s="382">
        <f t="shared" si="14"/>
        <v>267.25743899904393</v>
      </c>
      <c r="CA22" s="382">
        <f t="shared" si="15"/>
        <v>267.53263469786441</v>
      </c>
      <c r="CB22" s="382">
        <f t="shared" si="16"/>
        <v>267.84423676247025</v>
      </c>
      <c r="CC22" s="382">
        <f t="shared" si="17"/>
        <v>268.19213988517009</v>
      </c>
      <c r="CD22" s="382">
        <f t="shared" si="18"/>
        <v>268.57622757373991</v>
      </c>
      <c r="CE22" s="382">
        <f t="shared" si="19"/>
        <v>268.99637253407525</v>
      </c>
      <c r="CF22" s="382">
        <f t="shared" si="20"/>
        <v>269.45243708359305</v>
      </c>
      <c r="CG22" s="382">
        <f t="shared" si="21"/>
        <v>269.94427359279894</v>
      </c>
      <c r="CH22" s="382">
        <f t="shared" si="22"/>
        <v>270.47172495231155</v>
      </c>
      <c r="CI22" s="382">
        <f t="shared" si="23"/>
        <v>271.03462506253857</v>
      </c>
      <c r="CJ22" s="382">
        <f t="shared" si="24"/>
        <v>271.63279934312504</v>
      </c>
      <c r="CK22" s="382">
        <f t="shared" si="25"/>
        <v>272.26606525925666</v>
      </c>
      <c r="CL22" s="382">
        <f t="shared" si="26"/>
        <v>272.93423286187948</v>
      </c>
      <c r="CM22" s="382">
        <f t="shared" si="27"/>
        <v>273.63710533891145</v>
      </c>
      <c r="CN22" s="382">
        <f t="shared" si="28"/>
        <v>274.37447957454862</v>
      </c>
      <c r="CO22" s="382">
        <f t="shared" si="29"/>
        <v>275.14614671383328</v>
      </c>
      <c r="CP22" s="382">
        <f t="shared" si="30"/>
        <v>275.95189272972124</v>
      </c>
      <c r="CQ22" s="382">
        <f t="shared" si="31"/>
        <v>276.7914989899881</v>
      </c>
      <c r="CR22" s="382">
        <f t="shared" si="32"/>
        <v>277.66474282142582</v>
      </c>
      <c r="CS22" s="382">
        <f t="shared" si="33"/>
        <v>278.57139806891183</v>
      </c>
      <c r="CT22" s="382">
        <f t="shared" si="34"/>
        <v>279.51123564707245</v>
      </c>
      <c r="CU22" s="382">
        <f t="shared" si="35"/>
        <v>280.48402408241986</v>
      </c>
      <c r="CV22" s="382">
        <f t="shared" si="36"/>
        <v>281.48953004399613</v>
      </c>
      <c r="CW22" s="382">
        <f t="shared" si="37"/>
        <v>282.52751886073304</v>
      </c>
      <c r="CX22" s="382">
        <f t="shared" si="38"/>
        <v>283.59775502389994</v>
      </c>
      <c r="CY22" s="382">
        <f t="shared" si="39"/>
        <v>284.70000267319176</v>
      </c>
      <c r="CZ22" s="382">
        <f t="shared" si="40"/>
        <v>285.83402606517893</v>
      </c>
      <c r="DA22" s="382">
        <f t="shared" si="41"/>
        <v>286.99959002301443</v>
      </c>
      <c r="DB22" s="382">
        <f t="shared" si="42"/>
        <v>288.19646036646355</v>
      </c>
      <c r="DC22" s="382">
        <f t="shared" si="43"/>
        <v>289.42440432148436</v>
      </c>
      <c r="DD22" s="382">
        <f t="shared" si="44"/>
        <v>290.68319090874797</v>
      </c>
      <c r="DE22" s="382">
        <f t="shared" si="45"/>
        <v>291.97259131063959</v>
      </c>
      <c r="DF22" s="382">
        <f t="shared" si="46"/>
        <v>293.29237921642471</v>
      </c>
      <c r="DG22" s="382">
        <f t="shared" si="47"/>
        <v>294.64233114540548</v>
      </c>
      <c r="DI22" s="252"/>
      <c r="DJ22" s="515">
        <f t="shared" si="48"/>
        <v>56.269690792155394</v>
      </c>
      <c r="DK22" s="524">
        <v>11000</v>
      </c>
      <c r="DL22" s="611">
        <f t="shared" si="49"/>
        <v>11.821490081505456</v>
      </c>
      <c r="DM22" s="382">
        <f t="shared" si="50"/>
        <v>23.64194352031857</v>
      </c>
      <c r="DN22" s="382">
        <f t="shared" si="51"/>
        <v>35.460325911418387</v>
      </c>
      <c r="DO22" s="382">
        <f t="shared" si="52"/>
        <v>47.275607314155991</v>
      </c>
      <c r="DP22" s="382">
        <f t="shared" si="53"/>
        <v>59.086764457342483</v>
      </c>
      <c r="DQ22" s="382">
        <f t="shared" si="54"/>
        <v>70.892782912038115</v>
      </c>
      <c r="DR22" s="382">
        <f t="shared" si="55"/>
        <v>82.69265922170905</v>
      </c>
      <c r="DS22" s="382">
        <f t="shared" si="56"/>
        <v>94.485402979902787</v>
      </c>
      <c r="DT22" s="382">
        <f t="shared" si="57"/>
        <v>106.27003884586921</v>
      </c>
      <c r="DU22" s="382">
        <f t="shared" si="58"/>
        <v>118.04560848926349</v>
      </c>
      <c r="DV22" s="382">
        <f t="shared" si="59"/>
        <v>129.81117245554827</v>
      </c>
      <c r="DW22" s="382">
        <f t="shared" si="60"/>
        <v>141.56581194447517</v>
      </c>
      <c r="DX22" s="382">
        <f t="shared" si="61"/>
        <v>153.30863049470742</v>
      </c>
      <c r="DY22" s="382">
        <f t="shared" si="62"/>
        <v>165.03875556836616</v>
      </c>
      <c r="DZ22" s="382">
        <f t="shared" si="63"/>
        <v>176.7553400301735</v>
      </c>
      <c r="EA22" s="382">
        <f t="shared" si="64"/>
        <v>188.45756351664869</v>
      </c>
      <c r="EB22" s="382">
        <f t="shared" si="65"/>
        <v>200.14463369159455</v>
      </c>
      <c r="EC22" s="382">
        <f t="shared" si="66"/>
        <v>211.81578738504717</v>
      </c>
      <c r="ED22" s="382">
        <f t="shared" si="67"/>
        <v>223.47029161362306</v>
      </c>
      <c r="EE22" s="382">
        <f t="shared" si="68"/>
        <v>235.10744448106763</v>
      </c>
      <c r="EF22" s="382">
        <f t="shared" si="69"/>
        <v>246.72657595854227</v>
      </c>
      <c r="EG22" s="382">
        <f t="shared" si="70"/>
        <v>258.32704854505232</v>
      </c>
      <c r="EH22" s="382">
        <f t="shared" si="71"/>
        <v>269.9082578090372</v>
      </c>
      <c r="EI22" s="382">
        <f t="shared" si="72"/>
        <v>281.46963281291886</v>
      </c>
      <c r="EJ22" s="382">
        <f t="shared" si="73"/>
        <v>293.01063642300073</v>
      </c>
      <c r="EK22" s="382">
        <f t="shared" si="74"/>
        <v>304.53076550771516</v>
      </c>
      <c r="EL22" s="382">
        <f t="shared" si="75"/>
        <v>316.02955102773137</v>
      </c>
      <c r="EM22" s="382">
        <f t="shared" si="76"/>
        <v>327.50655802195234</v>
      </c>
      <c r="EN22" s="382">
        <f t="shared" si="77"/>
        <v>338.9613854937889</v>
      </c>
      <c r="EO22" s="382">
        <f t="shared" si="78"/>
        <v>350.39366620253094</v>
      </c>
      <c r="EP22" s="382">
        <f t="shared" si="79"/>
        <v>361.80306636486409</v>
      </c>
      <c r="EQ22" s="382">
        <f t="shared" si="80"/>
        <v>373.18928527188132</v>
      </c>
      <c r="ER22" s="382">
        <f t="shared" si="81"/>
        <v>384.5520548271071</v>
      </c>
      <c r="ES22" s="382">
        <f t="shared" si="82"/>
        <v>395.89113901116673</v>
      </c>
      <c r="ET22" s="382">
        <f t="shared" si="83"/>
        <v>407.20633327886367</v>
      </c>
      <c r="EU22" s="382">
        <f t="shared" si="84"/>
        <v>418.49746389441304</v>
      </c>
      <c r="EV22" s="382">
        <f t="shared" si="85"/>
        <v>429.76438721061385</v>
      </c>
      <c r="EW22" s="382">
        <f t="shared" si="86"/>
        <v>441.00698889766505</v>
      </c>
      <c r="EX22" s="382">
        <f t="shared" si="87"/>
        <v>452.22518312725299</v>
      </c>
      <c r="EY22" s="382">
        <f t="shared" si="88"/>
        <v>463.41891171743498</v>
      </c>
    </row>
    <row r="23" spans="1:155" s="521" customFormat="1">
      <c r="A23" s="519"/>
      <c r="B23" s="263"/>
      <c r="C23" s="382"/>
      <c r="D23" s="252"/>
      <c r="E23" s="382"/>
      <c r="F23" s="384"/>
      <c r="G23" s="384"/>
      <c r="H23" s="384"/>
      <c r="I23" s="384"/>
      <c r="J23" s="252"/>
      <c r="K23" s="499">
        <v>12000</v>
      </c>
      <c r="L23" s="382">
        <f t="shared" si="92"/>
        <v>3.6576</v>
      </c>
      <c r="M23" s="382">
        <v>120</v>
      </c>
      <c r="N23" s="616">
        <f t="shared" si="89"/>
        <v>644.40845705747063</v>
      </c>
      <c r="O23" s="263">
        <f t="shared" si="90"/>
        <v>0.84913738345937728</v>
      </c>
      <c r="P23" s="383">
        <f t="shared" si="91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490">
        <f t="shared" si="1"/>
        <v>0.63598169953858441</v>
      </c>
      <c r="T23" s="527">
        <f>O23/Konstanten!$C$22</f>
        <v>0.69317337425255288</v>
      </c>
      <c r="U23" s="527">
        <f t="shared" si="2"/>
        <v>0.91749297241020233</v>
      </c>
      <c r="V23" s="492"/>
      <c r="W23" s="492"/>
      <c r="X23" s="492"/>
      <c r="Y23" s="252"/>
      <c r="Z23" s="515">
        <f t="shared" si="3"/>
        <v>120</v>
      </c>
      <c r="AA23" s="524">
        <v>12000</v>
      </c>
      <c r="AB23" s="613">
        <f t="shared" si="4"/>
        <v>1.8956313052823762E-2</v>
      </c>
      <c r="AC23" s="490">
        <f t="shared" si="4"/>
        <v>3.7910767348257129E-2</v>
      </c>
      <c r="AD23" s="490">
        <f t="shared" si="4"/>
        <v>5.6861508314182609E-2</v>
      </c>
      <c r="AE23" s="490">
        <f t="shared" si="4"/>
        <v>7.5806689727535986E-2</v>
      </c>
      <c r="AF23" s="490">
        <f t="shared" si="4"/>
        <v>9.4744477835392901E-2</v>
      </c>
      <c r="AG23" s="490">
        <f t="shared" si="4"/>
        <v>0.113673055412519</v>
      </c>
      <c r="AH23" s="490">
        <f t="shared" si="4"/>
        <v>0.1325906257350552</v>
      </c>
      <c r="AI23" s="490">
        <f t="shared" si="4"/>
        <v>0.15149541645101025</v>
      </c>
      <c r="AJ23" s="490">
        <f t="shared" si="4"/>
        <v>0.17038568332886322</v>
      </c>
      <c r="AK23" s="490">
        <f t="shared" si="4"/>
        <v>0.18925971386708582</v>
      </c>
      <c r="AL23" s="490">
        <f t="shared" si="5"/>
        <v>0.20811583074822879</v>
      </c>
      <c r="AM23" s="490">
        <f t="shared" si="5"/>
        <v>0.22695239512303778</v>
      </c>
      <c r="AN23" s="490">
        <f t="shared" si="5"/>
        <v>0.24576780971117571</v>
      </c>
      <c r="AO23" s="490">
        <f t="shared" si="5"/>
        <v>0.26456052170691585</v>
      </c>
      <c r="AP23" s="490">
        <f t="shared" si="5"/>
        <v>0.28332902547974476</v>
      </c>
      <c r="AQ23" s="490">
        <f t="shared" si="5"/>
        <v>0.30207186506151351</v>
      </c>
      <c r="AR23" s="490">
        <f t="shared" si="5"/>
        <v>0.32078763641340585</v>
      </c>
      <c r="AS23" s="490">
        <f t="shared" si="5"/>
        <v>0.33947498946780225</v>
      </c>
      <c r="AT23" s="490">
        <f t="shared" si="5"/>
        <v>0.35813262994167588</v>
      </c>
      <c r="AU23" s="490">
        <f t="shared" si="5"/>
        <v>0.37675932091990283</v>
      </c>
      <c r="AV23" s="490">
        <f t="shared" si="5"/>
        <v>0.39535388420838569</v>
      </c>
      <c r="AW23" s="490">
        <f t="shared" si="5"/>
        <v>0.41391520145844862</v>
      </c>
      <c r="AX23" s="490">
        <f t="shared" si="5"/>
        <v>0.43244221506534491</v>
      </c>
      <c r="AY23" s="490">
        <f t="shared" si="5"/>
        <v>0.45093392884511901</v>
      </c>
      <c r="AZ23" s="490">
        <f t="shared" si="5"/>
        <v>0.46938940849524963</v>
      </c>
      <c r="BA23" s="490">
        <f t="shared" si="5"/>
        <v>0.48780778184563695</v>
      </c>
      <c r="BB23" s="490">
        <f t="shared" si="6"/>
        <v>0.50618823890750064</v>
      </c>
      <c r="BC23" s="490">
        <f t="shared" si="6"/>
        <v>0.52453003172865498</v>
      </c>
      <c r="BD23" s="490">
        <f t="shared" si="6"/>
        <v>0.54283247406434554</v>
      </c>
      <c r="BE23" s="490">
        <f t="shared" si="6"/>
        <v>0.56109494087353606</v>
      </c>
      <c r="BF23" s="490">
        <f t="shared" si="6"/>
        <v>0.57931686765098367</v>
      </c>
      <c r="BG23" s="490">
        <f t="shared" si="6"/>
        <v>0.59749774960589452</v>
      </c>
      <c r="BH23" s="490">
        <f t="shared" si="6"/>
        <v>0.61563714069823505</v>
      </c>
      <c r="BI23" s="490">
        <f t="shared" si="6"/>
        <v>0.63373465254391592</v>
      </c>
      <c r="BJ23" s="490">
        <f t="shared" si="6"/>
        <v>0.65178995320022237</v>
      </c>
      <c r="BK23" s="490">
        <f t="shared" si="6"/>
        <v>0.66980276584277731</v>
      </c>
      <c r="BL23" s="490">
        <f t="shared" si="6"/>
        <v>0.68777286734529453</v>
      </c>
      <c r="BM23" s="490">
        <f t="shared" si="6"/>
        <v>0.7057000867731521</v>
      </c>
      <c r="BN23" s="490">
        <f t="shared" si="6"/>
        <v>0.72358430380161221</v>
      </c>
      <c r="BO23" s="490">
        <f t="shared" si="6"/>
        <v>0.74142544706919988</v>
      </c>
      <c r="BP23" s="527"/>
      <c r="BQ23" s="252"/>
      <c r="BR23" s="515">
        <f t="shared" si="7"/>
        <v>119.82787236532906</v>
      </c>
      <c r="BS23" s="524">
        <v>12000</v>
      </c>
      <c r="BT23" s="611">
        <f t="shared" si="8"/>
        <v>264.39460024103676</v>
      </c>
      <c r="BU23" s="382">
        <f t="shared" si="9"/>
        <v>264.45159351207133</v>
      </c>
      <c r="BV23" s="382">
        <f t="shared" si="10"/>
        <v>264.54655748386801</v>
      </c>
      <c r="BW23" s="382">
        <f t="shared" si="11"/>
        <v>264.67945503081705</v>
      </c>
      <c r="BX23" s="382">
        <f t="shared" si="12"/>
        <v>264.85023436492764</v>
      </c>
      <c r="BY23" s="382">
        <f t="shared" si="13"/>
        <v>265.05882922206791</v>
      </c>
      <c r="BZ23" s="382">
        <f t="shared" si="14"/>
        <v>265.3051590991177</v>
      </c>
      <c r="CA23" s="382">
        <f t="shared" si="15"/>
        <v>265.5891295403527</v>
      </c>
      <c r="CB23" s="382">
        <f t="shared" si="16"/>
        <v>265.91063247104063</v>
      </c>
      <c r="CC23" s="382">
        <f t="shared" si="17"/>
        <v>266.26954657592859</v>
      </c>
      <c r="CD23" s="382">
        <f t="shared" si="18"/>
        <v>266.665737720013</v>
      </c>
      <c r="CE23" s="382">
        <f t="shared" si="19"/>
        <v>267.09905940874046</v>
      </c>
      <c r="CF23" s="382">
        <f t="shared" si="20"/>
        <v>267.56935328456359</v>
      </c>
      <c r="CG23" s="382">
        <f t="shared" si="21"/>
        <v>268.07644965659568</v>
      </c>
      <c r="CH23" s="382">
        <f t="shared" si="22"/>
        <v>268.6201680599583</v>
      </c>
      <c r="CI23" s="382">
        <f t="shared" si="23"/>
        <v>269.20031784130373</v>
      </c>
      <c r="CJ23" s="382">
        <f t="shared" si="24"/>
        <v>269.81669876691734</v>
      </c>
      <c r="CK23" s="382">
        <f t="shared" si="25"/>
        <v>270.46910164976345</v>
      </c>
      <c r="CL23" s="382">
        <f t="shared" si="26"/>
        <v>271.15730899183274</v>
      </c>
      <c r="CM23" s="382">
        <f t="shared" si="27"/>
        <v>271.88109563817397</v>
      </c>
      <c r="CN23" s="382">
        <f t="shared" si="28"/>
        <v>272.64022943905206</v>
      </c>
      <c r="CO23" s="382">
        <f t="shared" si="29"/>
        <v>273.43447191675983</v>
      </c>
      <c r="CP23" s="382">
        <f t="shared" si="30"/>
        <v>274.26357893372375</v>
      </c>
      <c r="CQ23" s="382">
        <f t="shared" si="31"/>
        <v>275.12730135868162</v>
      </c>
      <c r="CR23" s="382">
        <f t="shared" si="32"/>
        <v>276.02538572786744</v>
      </c>
      <c r="CS23" s="382">
        <f t="shared" si="33"/>
        <v>276.95757489831351</v>
      </c>
      <c r="CT23" s="382">
        <f t="shared" si="34"/>
        <v>277.92360869057143</v>
      </c>
      <c r="CU23" s="382">
        <f t="shared" si="35"/>
        <v>278.92322451835611</v>
      </c>
      <c r="CV23" s="382">
        <f t="shared" si="36"/>
        <v>279.95615800282621</v>
      </c>
      <c r="CW23" s="382">
        <f t="shared" si="37"/>
        <v>281.02214356943495</v>
      </c>
      <c r="CX23" s="382">
        <f t="shared" si="38"/>
        <v>282.12091502550282</v>
      </c>
      <c r="CY23" s="382">
        <f t="shared" si="39"/>
        <v>283.25220611688678</v>
      </c>
      <c r="CZ23" s="382">
        <f t="shared" si="40"/>
        <v>284.4157510623408</v>
      </c>
      <c r="DA23" s="382">
        <f t="shared" si="41"/>
        <v>285.61128506437637</v>
      </c>
      <c r="DB23" s="382">
        <f t="shared" si="42"/>
        <v>286.83854479564599</v>
      </c>
      <c r="DC23" s="382">
        <f t="shared" si="43"/>
        <v>288.09726886007149</v>
      </c>
      <c r="DD23" s="382">
        <f t="shared" si="44"/>
        <v>289.38719822813727</v>
      </c>
      <c r="DE23" s="382">
        <f t="shared" si="45"/>
        <v>290.70807664595094</v>
      </c>
      <c r="DF23" s="382">
        <f t="shared" si="46"/>
        <v>292.05965101784801</v>
      </c>
      <c r="DG23" s="382">
        <f t="shared" si="47"/>
        <v>293.44167176248123</v>
      </c>
      <c r="DI23" s="252"/>
      <c r="DJ23" s="515">
        <f t="shared" si="48"/>
        <v>61.57221527507847</v>
      </c>
      <c r="DK23" s="524">
        <v>12000</v>
      </c>
      <c r="DL23" s="611">
        <f t="shared" si="49"/>
        <v>12.010777979036089</v>
      </c>
      <c r="DM23" s="382">
        <f t="shared" si="50"/>
        <v>24.020378243699625</v>
      </c>
      <c r="DN23" s="382">
        <f t="shared" si="51"/>
        <v>36.027625731419775</v>
      </c>
      <c r="DO23" s="382">
        <f t="shared" si="52"/>
        <v>48.031350669611435</v>
      </c>
      <c r="DP23" s="382">
        <f t="shared" si="53"/>
        <v>60.030391186808259</v>
      </c>
      <c r="DQ23" s="382">
        <f t="shared" si="54"/>
        <v>72.023595883538903</v>
      </c>
      <c r="DR23" s="382">
        <f t="shared" si="55"/>
        <v>84.009826350066163</v>
      </c>
      <c r="DS23" s="382">
        <f t="shared" si="56"/>
        <v>95.987959618742863</v>
      </c>
      <c r="DT23" s="382">
        <f t="shared" si="57"/>
        <v>107.95689053913796</v>
      </c>
      <c r="DU23" s="382">
        <f t="shared" si="58"/>
        <v>119.9155340650408</v>
      </c>
      <c r="DV23" s="382">
        <f t="shared" si="59"/>
        <v>131.862827442981</v>
      </c>
      <c r="DW23" s="382">
        <f t="shared" si="60"/>
        <v>143.79773229305417</v>
      </c>
      <c r="DX23" s="382">
        <f t="shared" si="61"/>
        <v>155.71923657354915</v>
      </c>
      <c r="DY23" s="382">
        <f t="shared" si="62"/>
        <v>167.62635642200408</v>
      </c>
      <c r="DZ23" s="382">
        <f t="shared" si="63"/>
        <v>179.51813786631661</v>
      </c>
      <c r="EA23" s="382">
        <f t="shared" si="64"/>
        <v>191.39365840061063</v>
      </c>
      <c r="EB23" s="382">
        <f t="shared" si="65"/>
        <v>203.2520284215941</v>
      </c>
      <c r="EC23" s="382">
        <f t="shared" si="66"/>
        <v>215.09239252229048</v>
      </c>
      <c r="ED23" s="382">
        <f t="shared" si="67"/>
        <v>226.913930641012</v>
      </c>
      <c r="EE23" s="382">
        <f t="shared" si="68"/>
        <v>238.71585906454965</v>
      </c>
      <c r="EF23" s="382">
        <f t="shared" si="69"/>
        <v>250.49743128551665</v>
      </c>
      <c r="EG23" s="382">
        <f t="shared" si="70"/>
        <v>262.25793871476856</v>
      </c>
      <c r="EH23" s="382">
        <f t="shared" si="71"/>
        <v>273.99671125070029</v>
      </c>
      <c r="EI23" s="382">
        <f t="shared" si="72"/>
        <v>285.71311770810814</v>
      </c>
      <c r="EJ23" s="382">
        <f t="shared" si="73"/>
        <v>297.40656611005454</v>
      </c>
      <c r="EK23" s="382">
        <f t="shared" si="74"/>
        <v>309.07650384689435</v>
      </c>
      <c r="EL23" s="382">
        <f t="shared" si="75"/>
        <v>320.72241770725685</v>
      </c>
      <c r="EM23" s="382">
        <f t="shared" si="76"/>
        <v>332.34383378634755</v>
      </c>
      <c r="EN23" s="382">
        <f t="shared" si="77"/>
        <v>343.94031727738928</v>
      </c>
      <c r="EO23" s="382">
        <f t="shared" si="78"/>
        <v>355.51147215246817</v>
      </c>
      <c r="EP23" s="382">
        <f t="shared" si="79"/>
        <v>367.05694073933421</v>
      </c>
      <c r="EQ23" s="382">
        <f t="shared" si="80"/>
        <v>378.57640320099523</v>
      </c>
      <c r="ER23" s="382">
        <f t="shared" si="81"/>
        <v>390.06957692512049</v>
      </c>
      <c r="ES23" s="382">
        <f t="shared" si="82"/>
        <v>401.5362158303621</v>
      </c>
      <c r="ET23" s="382">
        <f t="shared" si="83"/>
        <v>412.97610959679986</v>
      </c>
      <c r="EU23" s="382">
        <f t="shared" si="84"/>
        <v>424.38908282766101</v>
      </c>
      <c r="EV23" s="382">
        <f t="shared" si="85"/>
        <v>435.77499414944765</v>
      </c>
      <c r="EW23" s="382">
        <f t="shared" si="86"/>
        <v>447.13373525745993</v>
      </c>
      <c r="EX23" s="382">
        <f t="shared" si="87"/>
        <v>458.46522991357574</v>
      </c>
      <c r="EY23" s="382">
        <f t="shared" si="88"/>
        <v>469.76943290294611</v>
      </c>
    </row>
    <row r="24" spans="1:155" s="521" customFormat="1">
      <c r="A24" s="519"/>
      <c r="B24" s="263"/>
      <c r="C24" s="382"/>
      <c r="D24" s="252"/>
      <c r="E24" s="382"/>
      <c r="F24" s="384"/>
      <c r="G24" s="384"/>
      <c r="H24" s="384"/>
      <c r="I24" s="384"/>
      <c r="J24" s="252"/>
      <c r="K24" s="499">
        <v>13000</v>
      </c>
      <c r="L24" s="382">
        <f t="shared" si="92"/>
        <v>3.9623999999999997</v>
      </c>
      <c r="M24" s="382">
        <v>130</v>
      </c>
      <c r="N24" s="616">
        <f t="shared" si="89"/>
        <v>619.42864874929774</v>
      </c>
      <c r="O24" s="263">
        <f t="shared" si="90"/>
        <v>0.82238432862934097</v>
      </c>
      <c r="P24" s="383">
        <f t="shared" si="91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490">
        <f t="shared" si="1"/>
        <v>0.61132854552114257</v>
      </c>
      <c r="T24" s="527">
        <f>O24/Konstanten!$C$22</f>
        <v>0.67133414581987017</v>
      </c>
      <c r="U24" s="527">
        <f t="shared" si="2"/>
        <v>0.91061738677771931</v>
      </c>
      <c r="V24" s="492"/>
      <c r="W24" s="492"/>
      <c r="X24" s="492"/>
      <c r="Y24" s="252"/>
      <c r="Z24" s="515">
        <f t="shared" si="3"/>
        <v>130</v>
      </c>
      <c r="AA24" s="524">
        <v>13000</v>
      </c>
      <c r="AB24" s="613">
        <f t="shared" si="4"/>
        <v>1.9334727582250487E-2</v>
      </c>
      <c r="AC24" s="490">
        <f t="shared" si="4"/>
        <v>3.8667349319333154E-2</v>
      </c>
      <c r="AD24" s="490">
        <f t="shared" si="4"/>
        <v>5.7995764313124767E-2</v>
      </c>
      <c r="AE24" s="490">
        <f t="shared" si="4"/>
        <v>7.7317881532882105E-2</v>
      </c>
      <c r="AF24" s="490">
        <f t="shared" si="4"/>
        <v>9.663162468241282E-2</v>
      </c>
      <c r="AG24" s="490">
        <f t="shared" si="4"/>
        <v>0.11593493698824966</v>
      </c>
      <c r="AH24" s="490">
        <f t="shared" si="4"/>
        <v>0.13522578588360515</v>
      </c>
      <c r="AI24" s="490">
        <f t="shared" si="4"/>
        <v>0.15450216756415047</v>
      </c>
      <c r="AJ24" s="490">
        <f t="shared" si="4"/>
        <v>0.17376211139261535</v>
      </c>
      <c r="AK24" s="490">
        <f t="shared" si="4"/>
        <v>0.19300368413098234</v>
      </c>
      <c r="AL24" s="490">
        <f t="shared" si="5"/>
        <v>0.21222499398044531</v>
      </c>
      <c r="AM24" s="490">
        <f t="shared" si="5"/>
        <v>0.23142419441125381</v>
      </c>
      <c r="AN24" s="490">
        <f t="shared" si="5"/>
        <v>0.25059948776644625</v>
      </c>
      <c r="AO24" s="490">
        <f t="shared" si="5"/>
        <v>0.26974912862545486</v>
      </c>
      <c r="AP24" s="490">
        <f t="shared" si="5"/>
        <v>0.28887142691579731</v>
      </c>
      <c r="AQ24" s="490">
        <f t="shared" si="5"/>
        <v>0.307964750763144</v>
      </c>
      <c r="AR24" s="490">
        <f t="shared" si="5"/>
        <v>0.32702752907223892</v>
      </c>
      <c r="AS24" s="490">
        <f t="shared" si="5"/>
        <v>0.34605825383332345</v>
      </c>
      <c r="AT24" s="490">
        <f t="shared" si="5"/>
        <v>0.36505548215083838</v>
      </c>
      <c r="AU24" s="490">
        <f t="shared" si="5"/>
        <v>0.3840178379932867</v>
      </c>
      <c r="AV24" s="490">
        <f t="shared" si="5"/>
        <v>0.40294401366502292</v>
      </c>
      <c r="AW24" s="490">
        <f t="shared" si="5"/>
        <v>0.42183277100276989</v>
      </c>
      <c r="AX24" s="490">
        <f t="shared" si="5"/>
        <v>0.44068294230129013</v>
      </c>
      <c r="AY24" s="490">
        <f t="shared" si="5"/>
        <v>0.45949343097435419</v>
      </c>
      <c r="AZ24" s="490">
        <f t="shared" si="5"/>
        <v>0.47826321195862748</v>
      </c>
      <c r="BA24" s="490">
        <f t="shared" si="5"/>
        <v>0.49699133186943312</v>
      </c>
      <c r="BB24" s="490">
        <f t="shared" si="6"/>
        <v>0.5156769089184976</v>
      </c>
      <c r="BC24" s="490">
        <f t="shared" si="6"/>
        <v>0.53431913260488872</v>
      </c>
      <c r="BD24" s="490">
        <f t="shared" si="6"/>
        <v>0.55291726319111356</v>
      </c>
      <c r="BE24" s="490">
        <f t="shared" si="6"/>
        <v>0.57147063097716044</v>
      </c>
      <c r="BF24" s="490">
        <f t="shared" si="6"/>
        <v>0.58997863538571171</v>
      </c>
      <c r="BG24" s="490">
        <f t="shared" si="6"/>
        <v>0.60844074387222158</v>
      </c>
      <c r="BH24" s="490">
        <f t="shared" si="6"/>
        <v>0.62685649067381333</v>
      </c>
      <c r="BI24" s="490">
        <f t="shared" si="6"/>
        <v>0.64522547541101005</v>
      </c>
      <c r="BJ24" s="490">
        <f t="shared" si="6"/>
        <v>0.66354736155640559</v>
      </c>
      <c r="BK24" s="490">
        <f t="shared" si="6"/>
        <v>0.68182187478418588</v>
      </c>
      <c r="BL24" s="490">
        <f t="shared" si="6"/>
        <v>0.7000488012142666</v>
      </c>
      <c r="BM24" s="490">
        <f t="shared" si="6"/>
        <v>0.71822798556444745</v>
      </c>
      <c r="BN24" s="490">
        <f t="shared" si="6"/>
        <v>0.73635932922363856</v>
      </c>
      <c r="BO24" s="490">
        <f t="shared" si="6"/>
        <v>0.75444278825874633</v>
      </c>
      <c r="BP24" s="527"/>
      <c r="BQ24" s="252"/>
      <c r="BR24" s="515">
        <f t="shared" si="7"/>
        <v>129.80996669112236</v>
      </c>
      <c r="BS24" s="524">
        <v>13000</v>
      </c>
      <c r="BT24" s="611">
        <f t="shared" si="8"/>
        <v>262.4140182684352</v>
      </c>
      <c r="BU24" s="382">
        <f t="shared" si="9"/>
        <v>262.47286452706578</v>
      </c>
      <c r="BV24" s="382">
        <f t="shared" si="10"/>
        <v>262.57091316830537</v>
      </c>
      <c r="BW24" s="382">
        <f t="shared" si="11"/>
        <v>262.70812162073076</v>
      </c>
      <c r="BX24" s="382">
        <f t="shared" si="12"/>
        <v>262.88443051005066</v>
      </c>
      <c r="BY24" s="382">
        <f t="shared" si="13"/>
        <v>263.09976388274839</v>
      </c>
      <c r="BZ24" s="382">
        <f t="shared" si="14"/>
        <v>263.35402949071323</v>
      </c>
      <c r="CA24" s="382">
        <f t="shared" si="15"/>
        <v>263.64711913473008</v>
      </c>
      <c r="CB24" s="382">
        <f t="shared" si="16"/>
        <v>263.97890906427881</v>
      </c>
      <c r="CC24" s="382">
        <f t="shared" si="17"/>
        <v>264.34926043071221</v>
      </c>
      <c r="CD24" s="382">
        <f t="shared" si="18"/>
        <v>264.75801979053153</v>
      </c>
      <c r="CE24" s="382">
        <f t="shared" si="19"/>
        <v>265.20501965517008</v>
      </c>
      <c r="CF24" s="382">
        <f t="shared" si="20"/>
        <v>265.69007908343104</v>
      </c>
      <c r="CG24" s="382">
        <f t="shared" si="21"/>
        <v>266.21300431250353</v>
      </c>
      <c r="CH24" s="382">
        <f t="shared" si="22"/>
        <v>266.77358942330795</v>
      </c>
      <c r="CI24" s="382">
        <f t="shared" si="23"/>
        <v>267.37161703579505</v>
      </c>
      <c r="CJ24" s="382">
        <f t="shared" si="24"/>
        <v>268.00685902974146</v>
      </c>
      <c r="CK24" s="382">
        <f t="shared" si="25"/>
        <v>268.6790772865499</v>
      </c>
      <c r="CL24" s="382">
        <f t="shared" si="26"/>
        <v>269.38802444757317</v>
      </c>
      <c r="CM24" s="382">
        <f t="shared" si="27"/>
        <v>270.13344468453249</v>
      </c>
      <c r="CN24" s="382">
        <f t="shared" si="28"/>
        <v>270.91507447768839</v>
      </c>
      <c r="CO24" s="382">
        <f t="shared" si="29"/>
        <v>271.73264339755633</v>
      </c>
      <c r="CP24" s="382">
        <f t="shared" si="30"/>
        <v>272.58587488611118</v>
      </c>
      <c r="CQ24" s="382">
        <f t="shared" si="31"/>
        <v>273.4744870336196</v>
      </c>
      <c r="CR24" s="382">
        <f t="shared" si="32"/>
        <v>274.39819334744925</v>
      </c>
      <c r="CS24" s="382">
        <f t="shared" si="33"/>
        <v>275.35670350944173</v>
      </c>
      <c r="CT24" s="382">
        <f t="shared" si="34"/>
        <v>276.34972411868279</v>
      </c>
      <c r="CU24" s="382">
        <f t="shared" si="35"/>
        <v>277.37695941677384</v>
      </c>
      <c r="CV24" s="382">
        <f t="shared" si="36"/>
        <v>278.43811199297562</v>
      </c>
      <c r="CW24" s="382">
        <f t="shared" si="37"/>
        <v>279.53288346687975</v>
      </c>
      <c r="CX24" s="382">
        <f t="shared" si="38"/>
        <v>280.66097514653882</v>
      </c>
      <c r="CY24" s="382">
        <f t="shared" si="39"/>
        <v>281.82208866026679</v>
      </c>
      <c r="CZ24" s="382">
        <f t="shared" si="40"/>
        <v>283.01592656059881</v>
      </c>
      <c r="DA24" s="382">
        <f t="shared" si="41"/>
        <v>284.24219289916016</v>
      </c>
      <c r="DB24" s="382">
        <f t="shared" si="42"/>
        <v>285.50059377146056</v>
      </c>
      <c r="DC24" s="382">
        <f t="shared" si="43"/>
        <v>286.79083783087054</v>
      </c>
      <c r="DD24" s="382">
        <f t="shared" si="44"/>
        <v>288.11263677127556</v>
      </c>
      <c r="DE24" s="382">
        <f t="shared" si="45"/>
        <v>289.46570577812099</v>
      </c>
      <c r="DF24" s="382">
        <f t="shared" si="46"/>
        <v>290.84976394776697</v>
      </c>
      <c r="DG24" s="382">
        <f t="shared" si="47"/>
        <v>292.26453467526409</v>
      </c>
      <c r="DI24" s="252"/>
      <c r="DJ24" s="515">
        <f t="shared" si="48"/>
        <v>66.905985462744724</v>
      </c>
      <c r="DK24" s="524">
        <v>13000</v>
      </c>
      <c r="DL24" s="611">
        <f t="shared" si="49"/>
        <v>12.204554192641027</v>
      </c>
      <c r="DM24" s="382">
        <f t="shared" si="50"/>
        <v>24.407779124170787</v>
      </c>
      <c r="DN24" s="382">
        <f t="shared" si="51"/>
        <v>36.608348656173881</v>
      </c>
      <c r="DO24" s="382">
        <f t="shared" si="52"/>
        <v>48.804942878767136</v>
      </c>
      <c r="DP24" s="382">
        <f t="shared" si="53"/>
        <v>60.996251182877238</v>
      </c>
      <c r="DQ24" s="382">
        <f t="shared" si="54"/>
        <v>73.180975282653705</v>
      </c>
      <c r="DR24" s="382">
        <f t="shared" si="55"/>
        <v>85.357832172095911</v>
      </c>
      <c r="DS24" s="382">
        <f t="shared" si="56"/>
        <v>97.525557000772551</v>
      </c>
      <c r="DT24" s="382">
        <f t="shared" si="57"/>
        <v>109.68290585411293</v>
      </c>
      <c r="DU24" s="382">
        <f t="shared" si="58"/>
        <v>121.82865842487195</v>
      </c>
      <c r="DV24" s="382">
        <f t="shared" si="59"/>
        <v>133.96162056325085</v>
      </c>
      <c r="DW24" s="382">
        <f t="shared" si="60"/>
        <v>146.080626694389</v>
      </c>
      <c r="DX24" s="382">
        <f t="shared" si="61"/>
        <v>158.18454209312853</v>
      </c>
      <c r="DY24" s="382">
        <f t="shared" si="62"/>
        <v>170.27226500720437</v>
      </c>
      <c r="DZ24" s="382">
        <f t="shared" si="63"/>
        <v>182.34272862142026</v>
      </c>
      <c r="EA24" s="382">
        <f t="shared" si="64"/>
        <v>194.3949028566812</v>
      </c>
      <c r="EB24" s="382">
        <f t="shared" si="65"/>
        <v>206.42779599913379</v>
      </c>
      <c r="EC24" s="382">
        <f t="shared" si="66"/>
        <v>218.4404561560377</v>
      </c>
      <c r="ED24" s="382">
        <f t="shared" si="67"/>
        <v>230.43197253633204</v>
      </c>
      <c r="EE24" s="382">
        <f t="shared" si="68"/>
        <v>242.40147655519169</v>
      </c>
      <c r="EF24" s="382">
        <f t="shared" si="69"/>
        <v>254.34814276305679</v>
      </c>
      <c r="EG24" s="382">
        <f t="shared" si="70"/>
        <v>266.27118960090348</v>
      </c>
      <c r="EH24" s="382">
        <f t="shared" si="71"/>
        <v>278.16987998455039</v>
      </c>
      <c r="EI24" s="382">
        <f t="shared" si="72"/>
        <v>290.04352172187811</v>
      </c>
      <c r="EJ24" s="382">
        <f t="shared" si="73"/>
        <v>301.89146776777227</v>
      </c>
      <c r="EK24" s="382">
        <f t="shared" si="74"/>
        <v>313.71311632244527</v>
      </c>
      <c r="EL24" s="382">
        <f t="shared" si="75"/>
        <v>325.50791077951476</v>
      </c>
      <c r="EM24" s="382">
        <f t="shared" si="76"/>
        <v>337.2753395309166</v>
      </c>
      <c r="EN24" s="382">
        <f t="shared" si="77"/>
        <v>349.01493563620477</v>
      </c>
      <c r="EO24" s="382">
        <f t="shared" si="78"/>
        <v>360.72627636430894</v>
      </c>
      <c r="EP24" s="382">
        <f t="shared" si="79"/>
        <v>372.4089826160984</v>
      </c>
      <c r="EQ24" s="382">
        <f t="shared" si="80"/>
        <v>384.06271823639622</v>
      </c>
      <c r="ER24" s="382">
        <f t="shared" si="81"/>
        <v>395.68718922425285</v>
      </c>
      <c r="ES24" s="382">
        <f t="shared" si="82"/>
        <v>407.28214285032396</v>
      </c>
      <c r="ET24" s="382">
        <f t="shared" si="83"/>
        <v>418.8473666902583</v>
      </c>
      <c r="EU24" s="382">
        <f t="shared" si="84"/>
        <v>430.38268758287467</v>
      </c>
      <c r="EV24" s="382">
        <f t="shared" si="85"/>
        <v>441.88797052181889</v>
      </c>
      <c r="EW24" s="382">
        <f t="shared" si="86"/>
        <v>453.36311748915824</v>
      </c>
      <c r="EX24" s="382">
        <f t="shared" si="87"/>
        <v>464.80806623915447</v>
      </c>
      <c r="EY24" s="382">
        <f t="shared" si="88"/>
        <v>476.22278904016167</v>
      </c>
    </row>
    <row r="25" spans="1:155" s="521" customFormat="1">
      <c r="A25" s="519"/>
      <c r="B25" s="263"/>
      <c r="C25" s="382"/>
      <c r="D25" s="252"/>
      <c r="E25" s="382"/>
      <c r="F25" s="384"/>
      <c r="G25" s="384"/>
      <c r="H25" s="384"/>
      <c r="I25" s="384"/>
      <c r="J25" s="252"/>
      <c r="K25" s="499">
        <v>14000</v>
      </c>
      <c r="L25" s="382">
        <f t="shared" si="92"/>
        <v>4.2671999999999999</v>
      </c>
      <c r="M25" s="382">
        <v>140</v>
      </c>
      <c r="N25" s="616">
        <f t="shared" si="89"/>
        <v>595.23876987568678</v>
      </c>
      <c r="O25" s="263">
        <f t="shared" si="90"/>
        <v>0.79628093262831745</v>
      </c>
      <c r="P25" s="383">
        <f t="shared" si="91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490">
        <f t="shared" si="1"/>
        <v>0.58745499124173384</v>
      </c>
      <c r="T25" s="527">
        <f>O25/Konstanten!$C$22</f>
        <v>0.65002525112515708</v>
      </c>
      <c r="U25" s="527">
        <f t="shared" si="2"/>
        <v>0.90374180114523617</v>
      </c>
      <c r="V25" s="492"/>
      <c r="W25" s="492"/>
      <c r="X25" s="492"/>
      <c r="Y25" s="252"/>
      <c r="Z25" s="515">
        <f t="shared" si="3"/>
        <v>140</v>
      </c>
      <c r="AA25" s="524">
        <v>14000</v>
      </c>
      <c r="AB25" s="613">
        <f t="shared" si="4"/>
        <v>1.9723649279053717E-2</v>
      </c>
      <c r="AC25" s="490">
        <f t="shared" si="4"/>
        <v>3.9444925796437699E-2</v>
      </c>
      <c r="AD25" s="490">
        <f t="shared" si="4"/>
        <v>5.9161462607219432E-2</v>
      </c>
      <c r="AE25" s="490">
        <f t="shared" si="4"/>
        <v>7.8870904366814057E-2</v>
      </c>
      <c r="AF25" s="490">
        <f t="shared" si="4"/>
        <v>9.8570913048897174E-2</v>
      </c>
      <c r="AG25" s="490">
        <f t="shared" si="4"/>
        <v>0.11825917356559927</v>
      </c>
      <c r="AH25" s="490">
        <f t="shared" si="4"/>
        <v>0.13793339925887449</v>
      </c>
      <c r="AI25" s="490">
        <f t="shared" si="4"/>
        <v>0.15759133723363156</v>
      </c>
      <c r="AJ25" s="490">
        <f t="shared" si="4"/>
        <v>0.17723077350436764</v>
      </c>
      <c r="AK25" s="490">
        <f t="shared" si="4"/>
        <v>0.19684953792942564</v>
      </c>
      <c r="AL25" s="490">
        <f t="shared" si="5"/>
        <v>0.21644550890870434</v>
      </c>
      <c r="AM25" s="490">
        <f t="shared" si="5"/>
        <v>0.23601661782336011</v>
      </c>
      <c r="AN25" s="490">
        <f t="shared" si="5"/>
        <v>0.2555608531982424</v>
      </c>
      <c r="AO25" s="490">
        <f t="shared" si="5"/>
        <v>0.27507626457053497</v>
      </c>
      <c r="AP25" s="490">
        <f t="shared" si="5"/>
        <v>0.29456096605084142</v>
      </c>
      <c r="AQ25" s="490">
        <f t="shared" si="5"/>
        <v>0.31401313956562993</v>
      </c>
      <c r="AR25" s="490">
        <f t="shared" si="5"/>
        <v>0.33343103777270805</v>
      </c>
      <c r="AS25" s="490">
        <f t="shared" si="5"/>
        <v>0.35281298664420813</v>
      </c>
      <c r="AT25" s="490">
        <f t="shared" si="5"/>
        <v>0.37215738771416779</v>
      </c>
      <c r="AU25" s="490">
        <f t="shared" si="5"/>
        <v>0.39146271999044063</v>
      </c>
      <c r="AV25" s="490">
        <f t="shared" si="5"/>
        <v>0.41072754153307195</v>
      </c>
      <c r="AW25" s="490">
        <f t="shared" si="5"/>
        <v>0.42995049070367458</v>
      </c>
      <c r="AX25" s="490">
        <f t="shared" si="5"/>
        <v>0.44913028709242103</v>
      </c>
      <c r="AY25" s="490">
        <f t="shared" si="5"/>
        <v>0.4682657321313104</v>
      </c>
      <c r="AZ25" s="490">
        <f t="shared" si="5"/>
        <v>0.4873557094041</v>
      </c>
      <c r="BA25" s="490">
        <f t="shared" si="5"/>
        <v>0.50639918466492739</v>
      </c>
      <c r="BB25" s="490">
        <f t="shared" si="6"/>
        <v>0.52539520557895181</v>
      </c>
      <c r="BC25" s="490">
        <f t="shared" si="6"/>
        <v>0.54434290119958839</v>
      </c>
      <c r="BD25" s="490">
        <f t="shared" si="6"/>
        <v>0.56324148119776363</v>
      </c>
      <c r="BE25" s="490">
        <f t="shared" si="6"/>
        <v>0.58209023485949418</v>
      </c>
      <c r="BF25" s="490">
        <f t="shared" si="6"/>
        <v>0.60088852986851204</v>
      </c>
      <c r="BG25" s="490">
        <f t="shared" si="6"/>
        <v>0.61963581089112496</v>
      </c>
      <c r="BH25" s="490">
        <f t="shared" si="6"/>
        <v>0.63833159798066497</v>
      </c>
      <c r="BI25" s="490">
        <f t="shared" si="6"/>
        <v>0.65697548481884493</v>
      </c>
      <c r="BJ25" s="490">
        <f t="shared" si="6"/>
        <v>0.6755671368113475</v>
      </c>
      <c r="BK25" s="490">
        <f t="shared" si="6"/>
        <v>0.69410628905454363</v>
      </c>
      <c r="BL25" s="490">
        <f t="shared" si="6"/>
        <v>0.71259274419003427</v>
      </c>
      <c r="BM25" s="490">
        <f t="shared" si="6"/>
        <v>0.73102637016306438</v>
      </c>
      <c r="BN25" s="490">
        <f t="shared" si="6"/>
        <v>0.74940709790039606</v>
      </c>
      <c r="BO25" s="490">
        <f t="shared" si="6"/>
        <v>0.76773491892252399</v>
      </c>
      <c r="BP25" s="527"/>
      <c r="BQ25" s="252"/>
      <c r="BR25" s="515">
        <f t="shared" si="7"/>
        <v>139.79141631774431</v>
      </c>
      <c r="BS25" s="524">
        <v>14000</v>
      </c>
      <c r="BT25" s="611">
        <f t="shared" si="8"/>
        <v>260.43346131053198</v>
      </c>
      <c r="BU25" s="382">
        <f t="shared" si="9"/>
        <v>260.49423549265168</v>
      </c>
      <c r="BV25" s="382">
        <f t="shared" si="10"/>
        <v>260.59549333670702</v>
      </c>
      <c r="BW25" s="382">
        <f t="shared" si="11"/>
        <v>260.7371862888931</v>
      </c>
      <c r="BX25" s="382">
        <f t="shared" si="12"/>
        <v>260.91924664358874</v>
      </c>
      <c r="BY25" s="382">
        <f t="shared" si="13"/>
        <v>261.14158781046899</v>
      </c>
      <c r="BZ25" s="382">
        <f t="shared" si="14"/>
        <v>261.40410465427163</v>
      </c>
      <c r="CA25" s="382">
        <f t="shared" si="15"/>
        <v>261.70667390453991</v>
      </c>
      <c r="CB25" s="382">
        <f t="shared" si="16"/>
        <v>262.04915463213996</v>
      </c>
      <c r="CC25" s="382">
        <f t="shared" si="17"/>
        <v>262.43138878887902</v>
      </c>
      <c r="CD25" s="382">
        <f t="shared" si="18"/>
        <v>262.85320180611478</v>
      </c>
      <c r="CE25" s="382">
        <f t="shared" si="19"/>
        <v>263.31440324787519</v>
      </c>
      <c r="CF25" s="382">
        <f t="shared" si="20"/>
        <v>263.81478751368348</v>
      </c>
      <c r="CG25" s="382">
        <f t="shared" si="21"/>
        <v>264.35413458602181</v>
      </c>
      <c r="CH25" s="382">
        <f t="shared" si="22"/>
        <v>264.93221081716888</v>
      </c>
      <c r="CI25" s="382">
        <f t="shared" si="23"/>
        <v>265.54876975000309</v>
      </c>
      <c r="CJ25" s="382">
        <f t="shared" si="24"/>
        <v>266.20355296728377</v>
      </c>
      <c r="CK25" s="382">
        <f t="shared" si="25"/>
        <v>266.89629096390263</v>
      </c>
      <c r="CL25" s="382">
        <f t="shared" si="26"/>
        <v>267.62670403663037</v>
      </c>
      <c r="CM25" s="382">
        <f t="shared" si="27"/>
        <v>268.39450318597289</v>
      </c>
      <c r="CN25" s="382">
        <f t="shared" si="28"/>
        <v>269.19939102488667</v>
      </c>
      <c r="CO25" s="382">
        <f t="shared" si="29"/>
        <v>270.04106268928604</v>
      </c>
      <c r="CP25" s="382">
        <f t="shared" si="30"/>
        <v>270.91920674549499</v>
      </c>
      <c r="CQ25" s="382">
        <f t="shared" si="31"/>
        <v>271.83350609005254</v>
      </c>
      <c r="CR25" s="382">
        <f t="shared" si="32"/>
        <v>272.78363883756606</v>
      </c>
      <c r="CS25" s="382">
        <f t="shared" si="33"/>
        <v>273.76927919261624</v>
      </c>
      <c r="CT25" s="382">
        <f t="shared" si="34"/>
        <v>274.79009830204376</v>
      </c>
      <c r="CU25" s="382">
        <f t="shared" si="35"/>
        <v>275.84576508429109</v>
      </c>
      <c r="CV25" s="382">
        <f t="shared" si="36"/>
        <v>276.93594703281798</v>
      </c>
      <c r="CW25" s="382">
        <f t="shared" si="37"/>
        <v>278.06031099096748</v>
      </c>
      <c r="CX25" s="382">
        <f t="shared" si="38"/>
        <v>279.21852389600502</v>
      </c>
      <c r="CY25" s="382">
        <f t="shared" si="39"/>
        <v>280.41025349040405</v>
      </c>
      <c r="CZ25" s="382">
        <f t="shared" si="40"/>
        <v>281.6351689987913</v>
      </c>
      <c r="DA25" s="382">
        <f t="shared" si="41"/>
        <v>282.89294176928513</v>
      </c>
      <c r="DB25" s="382">
        <f t="shared" si="42"/>
        <v>284.18324587828471</v>
      </c>
      <c r="DC25" s="382">
        <f t="shared" si="43"/>
        <v>285.50575869805073</v>
      </c>
      <c r="DD25" s="382">
        <f t="shared" si="44"/>
        <v>286.86016142671065</v>
      </c>
      <c r="DE25" s="382">
        <f t="shared" si="45"/>
        <v>288.24613958056875</v>
      </c>
      <c r="DF25" s="382">
        <f t="shared" si="46"/>
        <v>289.66338344884787</v>
      </c>
      <c r="DG25" s="382">
        <f t="shared" si="47"/>
        <v>291.11158851120422</v>
      </c>
      <c r="DI25" s="252"/>
      <c r="DJ25" s="515">
        <f t="shared" si="48"/>
        <v>72.270952898533949</v>
      </c>
      <c r="DK25" s="524">
        <v>14000</v>
      </c>
      <c r="DL25" s="611">
        <f t="shared" si="49"/>
        <v>12.402960203260598</v>
      </c>
      <c r="DM25" s="382">
        <f t="shared" si="50"/>
        <v>24.804428326219771</v>
      </c>
      <c r="DN25" s="382">
        <f t="shared" si="51"/>
        <v>37.202915946355596</v>
      </c>
      <c r="DO25" s="382">
        <f t="shared" si="52"/>
        <v>49.596941935873851</v>
      </c>
      <c r="DP25" s="382">
        <f t="shared" si="53"/>
        <v>61.985036057343031</v>
      </c>
      <c r="DQ25" s="382">
        <f t="shared" si="54"/>
        <v>74.365742497880518</v>
      </c>
      <c r="DR25" s="382">
        <f t="shared" si="55"/>
        <v>86.737623322328389</v>
      </c>
      <c r="DS25" s="382">
        <f t="shared" si="56"/>
        <v>99.099261826923353</v>
      </c>
      <c r="DT25" s="382">
        <f t="shared" si="57"/>
        <v>111.44926577569053</v>
      </c>
      <c r="DU25" s="382">
        <f t="shared" si="58"/>
        <v>123.78627050328694</v>
      </c>
      <c r="DV25" s="382">
        <f t="shared" si="59"/>
        <v>136.10894186909539</v>
      </c>
      <c r="DW25" s="382">
        <f t="shared" si="60"/>
        <v>148.41597904907306</v>
      </c>
      <c r="DX25" s="382">
        <f t="shared" si="61"/>
        <v>160.70611715324509</v>
      </c>
      <c r="DY25" s="382">
        <f t="shared" si="62"/>
        <v>172.97812965844903</v>
      </c>
      <c r="DZ25" s="382">
        <f t="shared" si="63"/>
        <v>185.23083064767735</v>
      </c>
      <c r="EA25" s="382">
        <f t="shared" si="64"/>
        <v>197.46307684904647</v>
      </c>
      <c r="EB25" s="382">
        <f t="shared" si="65"/>
        <v>209.67376946915525</v>
      </c>
      <c r="EC25" s="382">
        <f t="shared" si="66"/>
        <v>221.86185581736174</v>
      </c>
      <c r="ED25" s="382">
        <f t="shared" si="67"/>
        <v>234.02633071914485</v>
      </c>
      <c r="EE25" s="382">
        <f t="shared" si="68"/>
        <v>246.16623771838459</v>
      </c>
      <c r="EF25" s="382">
        <f t="shared" si="69"/>
        <v>258.28067006990312</v>
      </c>
      <c r="EG25" s="382">
        <f t="shared" si="70"/>
        <v>270.36877152511846</v>
      </c>
      <c r="EH25" s="382">
        <f t="shared" si="71"/>
        <v>282.42973691497133</v>
      </c>
      <c r="EI25" s="382">
        <f t="shared" si="72"/>
        <v>294.46281253557027</v>
      </c>
      <c r="EJ25" s="382">
        <f t="shared" si="73"/>
        <v>306.46729634308798</v>
      </c>
      <c r="EK25" s="382">
        <f t="shared" si="74"/>
        <v>318.44253796547156</v>
      </c>
      <c r="EL25" s="382">
        <f t="shared" si="75"/>
        <v>330.38793853934828</v>
      </c>
      <c r="EM25" s="382">
        <f t="shared" si="76"/>
        <v>342.302950381291</v>
      </c>
      <c r="EN25" s="382">
        <f t="shared" si="77"/>
        <v>354.18707650314576</v>
      </c>
      <c r="EO25" s="382">
        <f t="shared" si="78"/>
        <v>366.03986998167204</v>
      </c>
      <c r="EP25" s="382">
        <f t="shared" si="79"/>
        <v>377.86093319301233</v>
      </c>
      <c r="EQ25" s="382">
        <f t="shared" si="80"/>
        <v>389.6499169228004</v>
      </c>
      <c r="ER25" s="382">
        <f t="shared" si="81"/>
        <v>401.40651936281921</v>
      </c>
      <c r="ES25" s="382">
        <f t="shared" si="82"/>
        <v>413.13048500510092</v>
      </c>
      <c r="ET25" s="382">
        <f t="shared" si="83"/>
        <v>424.82160344436284</v>
      </c>
      <c r="EU25" s="382">
        <f t="shared" si="84"/>
        <v>436.47970809940483</v>
      </c>
      <c r="EV25" s="382">
        <f t="shared" si="85"/>
        <v>448.10467486396561</v>
      </c>
      <c r="EW25" s="382">
        <f t="shared" si="86"/>
        <v>459.6964206971308</v>
      </c>
      <c r="EX25" s="382">
        <f t="shared" si="87"/>
        <v>471.25490216309362</v>
      </c>
      <c r="EY25" s="382">
        <f t="shared" si="88"/>
        <v>482.78011392962742</v>
      </c>
    </row>
    <row r="26" spans="1:155" s="521" customFormat="1">
      <c r="A26" s="519"/>
      <c r="B26" s="263"/>
      <c r="C26" s="382"/>
      <c r="D26" s="252"/>
      <c r="E26" s="382"/>
      <c r="F26" s="384"/>
      <c r="G26" s="384"/>
      <c r="H26" s="384"/>
      <c r="I26" s="384"/>
      <c r="J26" s="252"/>
      <c r="K26" s="499">
        <v>15000</v>
      </c>
      <c r="L26" s="382">
        <f t="shared" si="92"/>
        <v>4.5720000000000001</v>
      </c>
      <c r="M26" s="382">
        <v>150</v>
      </c>
      <c r="N26" s="616">
        <f t="shared" si="89"/>
        <v>571.81956656243119</v>
      </c>
      <c r="O26" s="263">
        <f t="shared" si="90"/>
        <v>0.77081618242758199</v>
      </c>
      <c r="P26" s="383">
        <f t="shared" si="91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490">
        <f t="shared" si="1"/>
        <v>0.56434203460392918</v>
      </c>
      <c r="T26" s="527">
        <f>O26/Konstanten!$C$22</f>
        <v>0.62923769994088319</v>
      </c>
      <c r="U26" s="527">
        <f t="shared" si="2"/>
        <v>0.89686621551275314</v>
      </c>
      <c r="V26" s="492"/>
      <c r="W26" s="492"/>
      <c r="X26" s="492"/>
      <c r="Y26" s="252"/>
      <c r="Z26" s="515">
        <f t="shared" si="3"/>
        <v>150</v>
      </c>
      <c r="AA26" s="524">
        <v>15000</v>
      </c>
      <c r="AB26" s="613">
        <f t="shared" si="4"/>
        <v>2.012345309770611E-2</v>
      </c>
      <c r="AC26" s="490">
        <f t="shared" si="4"/>
        <v>4.0244245071713071E-2</v>
      </c>
      <c r="AD26" s="490">
        <f t="shared" si="4"/>
        <v>6.0359721607213784E-2</v>
      </c>
      <c r="AE26" s="490">
        <f t="shared" si="4"/>
        <v>8.0467241966682007E-2</v>
      </c>
      <c r="AF26" s="490">
        <f t="shared" si="4"/>
        <v>0.10056418567700701</v>
      </c>
      <c r="AG26" s="490">
        <f t="shared" si="4"/>
        <v>0.12064795909655772</v>
      </c>
      <c r="AH26" s="490">
        <f t="shared" si="4"/>
        <v>0.14071600182376393</v>
      </c>
      <c r="AI26" s="490">
        <f t="shared" si="4"/>
        <v>0.16076579291119583</v>
      </c>
      <c r="AJ26" s="490">
        <f t="shared" si="4"/>
        <v>0.18079485685077157</v>
      </c>
      <c r="AK26" s="490">
        <f t="shared" si="4"/>
        <v>0.20080076929855512</v>
      </c>
      <c r="AL26" s="490">
        <f t="shared" si="5"/>
        <v>0.22078116251004096</v>
      </c>
      <c r="AM26" s="490">
        <f t="shared" si="5"/>
        <v>0.24073373046009625</v>
      </c>
      <c r="AN26" s="490">
        <f t="shared" si="5"/>
        <v>0.26065623362470386</v>
      </c>
      <c r="AO26" s="490">
        <f t="shared" si="5"/>
        <v>0.28054650340513854</v>
      </c>
      <c r="AP26" s="490">
        <f t="shared" si="5"/>
        <v>0.30040244617860234</v>
      </c>
      <c r="AQ26" s="490">
        <f t="shared" si="5"/>
        <v>0.32022204696289142</v>
      </c>
      <c r="AR26" s="490">
        <f t="shared" si="5"/>
        <v>0.34000337268606906</v>
      </c>
      <c r="AS26" s="490">
        <f t="shared" si="5"/>
        <v>0.35974457505564483</v>
      </c>
      <c r="AT26" s="490">
        <f t="shared" si="5"/>
        <v>0.37944389302504339</v>
      </c>
      <c r="AU26" s="490">
        <f t="shared" si="5"/>
        <v>0.39909965485843046</v>
      </c>
      <c r="AV26" s="490">
        <f t="shared" si="5"/>
        <v>0.41871027979787201</v>
      </c>
      <c r="AW26" s="490">
        <f t="shared" si="5"/>
        <v>0.43827427933982233</v>
      </c>
      <c r="AX26" s="490">
        <f t="shared" si="5"/>
        <v>0.45779025813035701</v>
      </c>
      <c r="AY26" s="490">
        <f t="shared" si="5"/>
        <v>0.47725691449108221</v>
      </c>
      <c r="AZ26" s="490">
        <f t="shared" si="5"/>
        <v>0.49667304058968148</v>
      </c>
      <c r="BA26" s="490">
        <f t="shared" ref="AV26:BK41" si="93">SQRT(5*((((1/$S26)*(((1+0.2*(BA$10/661.48)^2)^3.5)-1))+1)^(1/3.5)-1))</f>
        <v>0.51603752227093092</v>
      </c>
      <c r="BB26" s="490">
        <f t="shared" si="93"/>
        <v>0.53534933856554767</v>
      </c>
      <c r="BC26" s="490">
        <f t="shared" si="93"/>
        <v>0.55460756089558616</v>
      </c>
      <c r="BD26" s="490">
        <f t="shared" si="93"/>
        <v>0.57381135199606337</v>
      </c>
      <c r="BE26" s="490">
        <f t="shared" si="93"/>
        <v>0.5929599645733068</v>
      </c>
      <c r="BF26" s="490">
        <f t="shared" si="6"/>
        <v>0.61205273972102558</v>
      </c>
      <c r="BG26" s="490">
        <f t="shared" si="6"/>
        <v>0.63108910511537786</v>
      </c>
      <c r="BH26" s="490">
        <f t="shared" si="6"/>
        <v>0.65006857301043219</v>
      </c>
      <c r="BI26" s="490">
        <f t="shared" si="6"/>
        <v>0.66899073805520615</v>
      </c>
      <c r="BJ26" s="490">
        <f t="shared" si="6"/>
        <v>0.68785527495328624</v>
      </c>
      <c r="BK26" s="490">
        <f t="shared" si="6"/>
        <v>0.70666193598542937</v>
      </c>
      <c r="BL26" s="490">
        <f t="shared" si="6"/>
        <v>0.72541054841506569</v>
      </c>
      <c r="BM26" s="490">
        <f t="shared" si="6"/>
        <v>0.74410101179582055</v>
      </c>
      <c r="BN26" s="490">
        <f t="shared" si="6"/>
        <v>0.76273329519939082</v>
      </c>
      <c r="BO26" s="490">
        <f t="shared" si="6"/>
        <v>0.78130743438119543</v>
      </c>
      <c r="BP26" s="527"/>
      <c r="BQ26" s="252"/>
      <c r="BR26" s="515">
        <f t="shared" si="7"/>
        <v>149.77219745997945</v>
      </c>
      <c r="BS26" s="524">
        <v>15000</v>
      </c>
      <c r="BT26" s="611">
        <f t="shared" si="8"/>
        <v>258.45293058158256</v>
      </c>
      <c r="BU26" s="382">
        <f t="shared" si="9"/>
        <v>258.5157112552638</v>
      </c>
      <c r="BV26" s="382">
        <f t="shared" si="10"/>
        <v>258.62030885398656</v>
      </c>
      <c r="BW26" s="382">
        <f t="shared" si="11"/>
        <v>258.76666825274896</v>
      </c>
      <c r="BX26" s="382">
        <f t="shared" si="12"/>
        <v>258.95471259737928</v>
      </c>
      <c r="BY26" s="382">
        <f t="shared" si="13"/>
        <v>259.18434362211764</v>
      </c>
      <c r="BZ26" s="382">
        <f t="shared" si="14"/>
        <v>259.45544205334369</v>
      </c>
      <c r="CA26" s="382">
        <f t="shared" si="15"/>
        <v>259.76786809610138</v>
      </c>
      <c r="CB26" s="382">
        <f t="shared" si="16"/>
        <v>260.121461999421</v>
      </c>
      <c r="CC26" s="382">
        <f t="shared" si="17"/>
        <v>260.51604469585516</v>
      </c>
      <c r="CD26" s="382">
        <f t="shared" si="18"/>
        <v>260.95141851011147</v>
      </c>
      <c r="CE26" s="382">
        <f t="shared" si="19"/>
        <v>261.42736793121543</v>
      </c>
      <c r="CF26" s="382">
        <f t="shared" si="20"/>
        <v>261.94366044224626</v>
      </c>
      <c r="CG26" s="382">
        <f t="shared" si="21"/>
        <v>262.50004740138434</v>
      </c>
      <c r="CH26" s="382">
        <f t="shared" si="22"/>
        <v>263.0962649677798</v>
      </c>
      <c r="CI26" s="382">
        <f t="shared" si="23"/>
        <v>263.73203506560156</v>
      </c>
      <c r="CJ26" s="382">
        <f t="shared" si="24"/>
        <v>264.40706637954855</v>
      </c>
      <c r="CK26" s="382">
        <f t="shared" si="25"/>
        <v>265.12105537511121</v>
      </c>
      <c r="CL26" s="382">
        <f t="shared" si="26"/>
        <v>265.87368733693745</v>
      </c>
      <c r="CM26" s="382">
        <f t="shared" si="27"/>
        <v>266.66463741880017</v>
      </c>
      <c r="CN26" s="382">
        <f t="shared" si="28"/>
        <v>267.49357169885633</v>
      </c>
      <c r="CO26" s="382">
        <f t="shared" si="29"/>
        <v>268.36014823414678</v>
      </c>
      <c r="CP26" s="382">
        <f t="shared" si="30"/>
        <v>269.26401810858118</v>
      </c>
      <c r="CQ26" s="382">
        <f t="shared" si="31"/>
        <v>270.20482646899836</v>
      </c>
      <c r="CR26" s="382">
        <f t="shared" si="32"/>
        <v>271.18221354426657</v>
      </c>
      <c r="CS26" s="382">
        <f t="shared" si="33"/>
        <v>272.19581564278974</v>
      </c>
      <c r="CT26" s="382">
        <f t="shared" si="34"/>
        <v>273.24526612420811</v>
      </c>
      <c r="CU26" s="382">
        <f t="shared" si="35"/>
        <v>274.33019634151788</v>
      </c>
      <c r="CV26" s="382">
        <f t="shared" si="36"/>
        <v>275.45023655027205</v>
      </c>
      <c r="CW26" s="382">
        <f t="shared" si="37"/>
        <v>276.60501678196977</v>
      </c>
      <c r="CX26" s="382">
        <f t="shared" si="38"/>
        <v>277.79416767917616</v>
      </c>
      <c r="CY26" s="382">
        <f t="shared" si="39"/>
        <v>279.01732129034139</v>
      </c>
      <c r="CZ26" s="382">
        <f t="shared" si="40"/>
        <v>280.27411182270288</v>
      </c>
      <c r="DA26" s="382">
        <f t="shared" si="41"/>
        <v>281.56417635204502</v>
      </c>
      <c r="DB26" s="382">
        <f t="shared" si="42"/>
        <v>282.88715548847239</v>
      </c>
      <c r="DC26" s="382">
        <f t="shared" si="43"/>
        <v>284.2426939976956</v>
      </c>
      <c r="DD26" s="382">
        <f t="shared" si="44"/>
        <v>285.6304413776632</v>
      </c>
      <c r="DE26" s="382">
        <f t="shared" si="45"/>
        <v>287.05005239066816</v>
      </c>
      <c r="DF26" s="382">
        <f t="shared" si="46"/>
        <v>288.50118755133292</v>
      </c>
      <c r="DG26" s="382">
        <f t="shared" si="47"/>
        <v>289.98351357112347</v>
      </c>
      <c r="DI26" s="252"/>
      <c r="DJ26" s="515">
        <f t="shared" si="48"/>
        <v>77.667047289521321</v>
      </c>
      <c r="DK26" s="524">
        <v>15000</v>
      </c>
      <c r="DL26" s="611">
        <f t="shared" si="49"/>
        <v>12.606143071909962</v>
      </c>
      <c r="DM26" s="382">
        <f t="shared" si="50"/>
        <v>25.210619108549157</v>
      </c>
      <c r="DN26" s="382">
        <f t="shared" si="51"/>
        <v>37.811765340011554</v>
      </c>
      <c r="DO26" s="382">
        <f t="shared" si="52"/>
        <v>50.407927501747757</v>
      </c>
      <c r="DP26" s="382">
        <f t="shared" si="53"/>
        <v>62.997464023655965</v>
      </c>
      <c r="DQ26" s="382">
        <f t="shared" si="54"/>
        <v>75.578750143956</v>
      </c>
      <c r="DR26" s="382">
        <f t="shared" si="55"/>
        <v>88.150181923783151</v>
      </c>
      <c r="DS26" s="382">
        <f t="shared" si="56"/>
        <v>100.71018013993836</v>
      </c>
      <c r="DT26" s="382">
        <f t="shared" si="57"/>
        <v>113.25719403426378</v>
      </c>
      <c r="DU26" s="382">
        <f t="shared" si="58"/>
        <v>125.78970489988713</v>
      </c>
      <c r="DV26" s="382">
        <f t="shared" si="59"/>
        <v>138.30622948610343</v>
      </c>
      <c r="DW26" s="382">
        <f t="shared" si="60"/>
        <v>150.80532320571331</v>
      </c>
      <c r="DX26" s="382">
        <f t="shared" si="61"/>
        <v>163.28558313049982</v>
      </c>
      <c r="DY26" s="382">
        <f t="shared" si="62"/>
        <v>175.74565076271094</v>
      </c>
      <c r="DZ26" s="382">
        <f t="shared" si="63"/>
        <v>188.18421457254107</v>
      </c>
      <c r="EA26" s="382">
        <f t="shared" si="64"/>
        <v>200.60001229382618</v>
      </c>
      <c r="EB26" s="382">
        <f t="shared" si="65"/>
        <v>212.99183297229888</v>
      </c>
      <c r="EC26" s="382">
        <f t="shared" si="66"/>
        <v>225.35851876295814</v>
      </c>
      <c r="ED26" s="382">
        <f t="shared" si="67"/>
        <v>237.69896647516478</v>
      </c>
      <c r="EE26" s="382">
        <f t="shared" si="68"/>
        <v>250.01212886613183</v>
      </c>
      <c r="EF26" s="382">
        <f t="shared" si="69"/>
        <v>262.29701568530038</v>
      </c>
      <c r="EG26" s="382">
        <f t="shared" si="70"/>
        <v>274.55269447398302</v>
      </c>
      <c r="EH26" s="382">
        <f t="shared" si="71"/>
        <v>286.77829112617411</v>
      </c>
      <c r="EI26" s="382">
        <f t="shared" si="72"/>
        <v>298.97299021800052</v>
      </c>
      <c r="EJ26" s="382">
        <f t="shared" si="73"/>
        <v>311.13603511455892</v>
      </c>
      <c r="EK26" s="382">
        <f t="shared" si="74"/>
        <v>323.26672786405709</v>
      </c>
      <c r="EL26" s="382">
        <f t="shared" si="75"/>
        <v>335.36442889013659</v>
      </c>
      <c r="EM26" s="382">
        <f t="shared" si="76"/>
        <v>347.4285564941008</v>
      </c>
      <c r="EN26" s="382">
        <f t="shared" si="77"/>
        <v>359.45858617937796</v>
      </c>
      <c r="EO26" s="382">
        <f t="shared" si="78"/>
        <v>371.45404981105565</v>
      </c>
      <c r="EP26" s="382">
        <f t="shared" si="79"/>
        <v>383.4145346236441</v>
      </c>
      <c r="EQ26" s="382">
        <f t="shared" si="80"/>
        <v>395.33968209039352</v>
      </c>
      <c r="ER26" s="382">
        <f t="shared" si="81"/>
        <v>407.22918666757016</v>
      </c>
      <c r="ES26" s="382">
        <f t="shared" si="82"/>
        <v>419.08279442696136</v>
      </c>
      <c r="ET26" s="382">
        <f t="shared" si="83"/>
        <v>430.90030158976685</v>
      </c>
      <c r="EU26" s="382">
        <f t="shared" si="84"/>
        <v>442.68155297465643</v>
      </c>
      <c r="EV26" s="382">
        <f t="shared" si="85"/>
        <v>454.4264403724722</v>
      </c>
      <c r="EW26" s="382">
        <f t="shared" si="86"/>
        <v>466.13490085955169</v>
      </c>
      <c r="EX26" s="382">
        <f t="shared" si="87"/>
        <v>477.80691506115778</v>
      </c>
      <c r="EY26" s="382">
        <f t="shared" si="88"/>
        <v>489.44250537592779</v>
      </c>
    </row>
    <row r="27" spans="1:155" s="521" customFormat="1">
      <c r="A27" s="519"/>
      <c r="B27" s="263"/>
      <c r="C27" s="382"/>
      <c r="D27" s="252"/>
      <c r="E27" s="382"/>
      <c r="F27" s="384"/>
      <c r="G27" s="384"/>
      <c r="H27" s="384"/>
      <c r="I27" s="384"/>
      <c r="J27" s="252"/>
      <c r="K27" s="499">
        <v>16000</v>
      </c>
      <c r="L27" s="382">
        <f t="shared" si="92"/>
        <v>4.8767999999999994</v>
      </c>
      <c r="M27" s="382">
        <v>160</v>
      </c>
      <c r="N27" s="616">
        <f t="shared" si="89"/>
        <v>549.15211255633392</v>
      </c>
      <c r="O27" s="263">
        <f t="shared" si="90"/>
        <v>0.74597916972253353</v>
      </c>
      <c r="P27" s="383">
        <f t="shared" si="91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490">
        <f t="shared" si="1"/>
        <v>0.54197099684809669</v>
      </c>
      <c r="T27" s="527">
        <f>O27/Konstanten!$C$22</f>
        <v>0.60896258752859878</v>
      </c>
      <c r="U27" s="527">
        <f t="shared" si="2"/>
        <v>0.88999062988026978</v>
      </c>
      <c r="V27" s="492"/>
      <c r="W27" s="492"/>
      <c r="X27" s="492"/>
      <c r="Y27" s="252"/>
      <c r="Z27" s="515">
        <f t="shared" si="3"/>
        <v>160</v>
      </c>
      <c r="AA27" s="524">
        <v>16000</v>
      </c>
      <c r="AB27" s="613">
        <f t="shared" ref="AB27:AQ42" si="94">SQRT(5*((((1/$S27)*(((1+0.2*(AB$10/661.48)^2)^3.5)-1))+1)^(1/3.5)-1))</f>
        <v>2.0534530385497775E-2</v>
      </c>
      <c r="AC27" s="490">
        <f t="shared" si="94"/>
        <v>4.1066088080654393E-2</v>
      </c>
      <c r="AD27" s="490">
        <f t="shared" si="94"/>
        <v>6.159170833560286E-2</v>
      </c>
      <c r="AE27" s="490">
        <f t="shared" si="94"/>
        <v>8.2108442231618534E-2</v>
      </c>
      <c r="AF27" s="490">
        <f t="shared" si="94"/>
        <v>0.10261336447226699</v>
      </c>
      <c r="AG27" s="490">
        <f t="shared" si="94"/>
        <v>0.12310358102729627</v>
      </c>
      <c r="AH27" s="490">
        <f t="shared" si="94"/>
        <v>0.14357623658240087</v>
      </c>
      <c r="AI27" s="490">
        <f t="shared" si="94"/>
        <v>0.16402852175092897</v>
      </c>
      <c r="AJ27" s="490">
        <f t="shared" si="94"/>
        <v>0.18445768000588811</v>
      </c>
      <c r="AK27" s="490">
        <f t="shared" si="94"/>
        <v>0.20486101429393214</v>
      </c>
      <c r="AL27" s="490">
        <f t="shared" si="94"/>
        <v>0.22523589329657373</v>
      </c>
      <c r="AM27" s="490">
        <f t="shared" si="94"/>
        <v>0.24557975730760323</v>
      </c>
      <c r="AN27" s="490">
        <f t="shared" si="94"/>
        <v>0.26589012369989257</v>
      </c>
      <c r="AO27" s="490">
        <f t="shared" si="94"/>
        <v>0.28616459195888266</v>
      </c>
      <c r="AP27" s="490">
        <f t="shared" si="94"/>
        <v>0.30640084826457942</v>
      </c>
      <c r="AQ27" s="490">
        <f t="shared" si="94"/>
        <v>0.32659666960819234</v>
      </c>
      <c r="AR27" s="490">
        <f t="shared" ref="AL27:BA42" si="95">SQRT(5*((((1/$S27)*(((1+0.2*(AR$10/661.48)^2)^3.5)-1))+1)^(1/3.5)-1))</f>
        <v>0.34674992743394184</v>
      </c>
      <c r="AS27" s="490">
        <f t="shared" si="95"/>
        <v>0.36685859080088518</v>
      </c>
      <c r="AT27" s="490">
        <f t="shared" si="95"/>
        <v>0.38692072906371705</v>
      </c>
      <c r="AU27" s="490">
        <f t="shared" si="95"/>
        <v>0.40693451407551995</v>
      </c>
      <c r="AV27" s="490">
        <f t="shared" si="93"/>
        <v>0.42689822191905696</v>
      </c>
      <c r="AW27" s="490">
        <f t="shared" si="93"/>
        <v>0.44681023417676269</v>
      </c>
      <c r="AX27" s="490">
        <f t="shared" si="93"/>
        <v>0.46666903875257398</v>
      </c>
      <c r="AY27" s="490">
        <f t="shared" si="93"/>
        <v>0.48647323026168288</v>
      </c>
      <c r="AZ27" s="490">
        <f t="shared" si="93"/>
        <v>0.50622151000665849</v>
      </c>
      <c r="BA27" s="490">
        <f t="shared" si="93"/>
        <v>0.5259126855605617</v>
      </c>
      <c r="BB27" s="490">
        <f t="shared" si="93"/>
        <v>0.5455456699793565</v>
      </c>
      <c r="BC27" s="490">
        <f t="shared" si="93"/>
        <v>0.565119480667434</v>
      </c>
      <c r="BD27" s="490">
        <f t="shared" si="93"/>
        <v>0.58463323792102107</v>
      </c>
      <c r="BE27" s="490">
        <f t="shared" si="93"/>
        <v>0.60408616317509167</v>
      </c>
      <c r="BF27" s="490">
        <f t="shared" si="93"/>
        <v>0.62347757697976891</v>
      </c>
      <c r="BG27" s="490">
        <f t="shared" si="93"/>
        <v>0.64280689673238611</v>
      </c>
      <c r="BH27" s="490">
        <f t="shared" si="93"/>
        <v>0.66207363419129361</v>
      </c>
      <c r="BI27" s="490">
        <f t="shared" si="93"/>
        <v>0.68127739279708266</v>
      </c>
      <c r="BJ27" s="490">
        <f t="shared" si="93"/>
        <v>0.70041786482644053</v>
      </c>
      <c r="BK27" s="490">
        <f t="shared" si="93"/>
        <v>0.71949482840301782</v>
      </c>
      <c r="BL27" s="490">
        <f t="shared" ref="BF27:BO42" si="96">SQRT(5*((((1/$S27)*(((1+0.2*(BL$10/661.48)^2)^3.5)-1))+1)^(1/3.5)-1))</f>
        <v>0.73850814438887413</v>
      </c>
      <c r="BM27" s="490">
        <f t="shared" si="96"/>
        <v>0.75745775317898767</v>
      </c>
      <c r="BN27" s="490">
        <f t="shared" si="96"/>
        <v>0.77634367142020366</v>
      </c>
      <c r="BO27" s="490">
        <f t="shared" si="96"/>
        <v>0.79516598867480281</v>
      </c>
      <c r="BP27" s="527"/>
      <c r="BQ27" s="252"/>
      <c r="BR27" s="515">
        <f t="shared" si="7"/>
        <v>159.75228542058289</v>
      </c>
      <c r="BS27" s="524">
        <v>16000</v>
      </c>
      <c r="BT27" s="611">
        <f t="shared" si="8"/>
        <v>256.4724273647243</v>
      </c>
      <c r="BU27" s="382">
        <f t="shared" si="9"/>
        <v>256.53729693577134</v>
      </c>
      <c r="BV27" s="382">
        <f t="shared" si="10"/>
        <v>256.64537119846187</v>
      </c>
      <c r="BW27" s="382">
        <f t="shared" si="11"/>
        <v>256.79658781018082</v>
      </c>
      <c r="BX27" s="382">
        <f t="shared" si="12"/>
        <v>256.99085987144917</v>
      </c>
      <c r="BY27" s="382">
        <f t="shared" si="13"/>
        <v>257.22807630204926</v>
      </c>
      <c r="BZ27" s="382">
        <f t="shared" si="14"/>
        <v>257.5081023188871</v>
      </c>
      <c r="CA27" s="382">
        <f t="shared" si="15"/>
        <v>257.83078001141911</v>
      </c>
      <c r="CB27" s="382">
        <f t="shared" si="16"/>
        <v>258.19592900966916</v>
      </c>
      <c r="CC27" s="382">
        <f t="shared" si="17"/>
        <v>258.60334723914133</v>
      </c>
      <c r="CD27" s="382">
        <f t="shared" si="18"/>
        <v>259.05281175628977</v>
      </c>
      <c r="CE27" s="382">
        <f t="shared" si="19"/>
        <v>259.5440796576566</v>
      </c>
      <c r="CF27" s="382">
        <f t="shared" si="20"/>
        <v>260.07688905533286</v>
      </c>
      <c r="CG27" s="382">
        <f t="shared" si="21"/>
        <v>260.65096011103861</v>
      </c>
      <c r="CH27" s="382">
        <f t="shared" si="22"/>
        <v>261.26599612086346</v>
      </c>
      <c r="CI27" s="382">
        <f t="shared" si="23"/>
        <v>261.92168464255229</v>
      </c>
      <c r="CJ27" s="382">
        <f t="shared" si="24"/>
        <v>262.61769865716019</v>
      </c>
      <c r="CK27" s="382">
        <f t="shared" si="25"/>
        <v>263.35369775693766</v>
      </c>
      <c r="CL27" s="382">
        <f t="shared" si="26"/>
        <v>264.1293293514309</v>
      </c>
      <c r="CM27" s="382">
        <f t="shared" si="27"/>
        <v>264.9442298839877</v>
      </c>
      <c r="CN27" s="382">
        <f t="shared" si="28"/>
        <v>265.79802605113923</v>
      </c>
      <c r="CO27" s="382">
        <f t="shared" si="29"/>
        <v>266.690336017677</v>
      </c>
      <c r="CP27" s="382">
        <f t="shared" si="30"/>
        <v>267.62077062064299</v>
      </c>
      <c r="CQ27" s="382">
        <f t="shared" si="31"/>
        <v>268.58893455590612</v>
      </c>
      <c r="CR27" s="382">
        <f t="shared" si="32"/>
        <v>269.59442754148506</v>
      </c>
      <c r="CS27" s="382">
        <f t="shared" si="33"/>
        <v>270.63684545229552</v>
      </c>
      <c r="CT27" s="382">
        <f t="shared" si="34"/>
        <v>271.71578142153629</v>
      </c>
      <c r="CU27" s="382">
        <f t="shared" si="35"/>
        <v>272.83082690448009</v>
      </c>
      <c r="CV27" s="382">
        <f t="shared" si="36"/>
        <v>273.98157270098204</v>
      </c>
      <c r="CW27" s="382">
        <f t="shared" si="37"/>
        <v>275.16760993357076</v>
      </c>
      <c r="CX27" s="382">
        <f t="shared" si="38"/>
        <v>276.38853097851973</v>
      </c>
      <c r="CY27" s="382">
        <f t="shared" si="39"/>
        <v>277.64393034781665</v>
      </c>
      <c r="CZ27" s="382">
        <f t="shared" si="40"/>
        <v>278.93340552045032</v>
      </c>
      <c r="DA27" s="382">
        <f t="shared" si="41"/>
        <v>280.2565577218989</v>
      </c>
      <c r="DB27" s="382">
        <f t="shared" si="42"/>
        <v>281.61299265115559</v>
      </c>
      <c r="DC27" s="382">
        <f t="shared" si="43"/>
        <v>283.0023211550307</v>
      </c>
      <c r="DD27" s="382">
        <f t="shared" si="44"/>
        <v>284.42415984985331</v>
      </c>
      <c r="DE27" s="382">
        <f t="shared" si="45"/>
        <v>285.87813169103509</v>
      </c>
      <c r="DF27" s="382">
        <f t="shared" si="46"/>
        <v>287.36386649126808</v>
      </c>
      <c r="DG27" s="382">
        <f t="shared" si="47"/>
        <v>288.88100138840372</v>
      </c>
      <c r="DI27" s="252"/>
      <c r="DJ27" s="515">
        <f t="shared" si="48"/>
        <v>83.094175039449823</v>
      </c>
      <c r="DK27" s="524">
        <v>16000</v>
      </c>
      <c r="DL27" s="611">
        <f t="shared" si="49"/>
        <v>12.814255704562013</v>
      </c>
      <c r="DM27" s="382">
        <f t="shared" si="50"/>
        <v>25.626656347749506</v>
      </c>
      <c r="DN27" s="382">
        <f t="shared" si="51"/>
        <v>38.435351823317902</v>
      </c>
      <c r="DO27" s="382">
        <f t="shared" si="52"/>
        <v>51.238501904201847</v>
      </c>
      <c r="DP27" s="382">
        <f t="shared" si="53"/>
        <v>64.034281104460419</v>
      </c>
      <c r="DQ27" s="382">
        <f t="shared" si="54"/>
        <v>76.820883449329671</v>
      </c>
      <c r="DR27" s="382">
        <f t="shared" si="55"/>
        <v>89.596527124132564</v>
      </c>
      <c r="DS27" s="382">
        <f t="shared" si="56"/>
        <v>102.35945897463309</v>
      </c>
      <c r="DT27" s="382">
        <f t="shared" si="57"/>
        <v>115.10795883284713</v>
      </c>
      <c r="DU27" s="382">
        <f t="shared" si="58"/>
        <v>127.84034364439859</v>
      </c>
      <c r="DV27" s="382">
        <f t="shared" si="59"/>
        <v>140.55497137573212</v>
      </c>
      <c r="DW27" s="382">
        <f t="shared" si="60"/>
        <v>153.25024468182525</v>
      </c>
      <c r="DX27" s="382">
        <f t="shared" si="61"/>
        <v>165.9246143176629</v>
      </c>
      <c r="DY27" s="382">
        <f t="shared" si="62"/>
        <v>178.57658227930702</v>
      </c>
      <c r="DZ27" s="382">
        <f t="shared" si="63"/>
        <v>191.20470466322038</v>
      </c>
      <c r="EA27" s="382">
        <f t="shared" si="64"/>
        <v>203.80759423519117</v>
      </c>
      <c r="EB27" s="382">
        <f t="shared" si="65"/>
        <v>216.38392270294636</v>
      </c>
      <c r="EC27" s="382">
        <f t="shared" si="66"/>
        <v>228.93242268924027</v>
      </c>
      <c r="ED27" s="382">
        <f t="shared" si="67"/>
        <v>241.45188940476669</v>
      </c>
      <c r="EE27" s="382">
        <f t="shared" si="68"/>
        <v>253.94118202275104</v>
      </c>
      <c r="EF27" s="382">
        <f t="shared" si="69"/>
        <v>266.39922475933696</v>
      </c>
      <c r="EG27" s="382">
        <f t="shared" si="70"/>
        <v>278.8250076661044</v>
      </c>
      <c r="EH27" s="382">
        <f t="shared" si="71"/>
        <v>291.21758714292031</v>
      </c>
      <c r="EI27" s="382">
        <f t="shared" si="72"/>
        <v>303.57608618115802</v>
      </c>
      <c r="EJ27" s="382">
        <f t="shared" si="73"/>
        <v>315.89969434879646</v>
      </c>
      <c r="EK27" s="382">
        <f t="shared" si="74"/>
        <v>328.18766753026932</v>
      </c>
      <c r="EL27" s="382">
        <f t="shared" si="75"/>
        <v>340.43932743498254</v>
      </c>
      <c r="EM27" s="382">
        <f t="shared" si="76"/>
        <v>352.65406088936214</v>
      </c>
      <c r="EN27" s="382">
        <f t="shared" si="77"/>
        <v>364.83131892789089</v>
      </c>
      <c r="EO27" s="382">
        <f t="shared" si="78"/>
        <v>376.97061569912069</v>
      </c>
      <c r="EP27" s="382">
        <f t="shared" si="79"/>
        <v>389.07152720287718</v>
      </c>
      <c r="EQ27" s="382">
        <f t="shared" si="80"/>
        <v>401.13368987498808</v>
      </c>
      <c r="ER27" s="382">
        <f t="shared" si="81"/>
        <v>413.15679903581247</v>
      </c>
      <c r="ES27" s="382">
        <f t="shared" si="82"/>
        <v>425.14060721859204</v>
      </c>
      <c r="ET27" s="382">
        <f t="shared" si="83"/>
        <v>437.08492239335874</v>
      </c>
      <c r="EU27" s="382">
        <f t="shared" si="84"/>
        <v>448.98960610161248</v>
      </c>
      <c r="EV27" s="382">
        <f t="shared" si="85"/>
        <v>460.8545715164762</v>
      </c>
      <c r="EW27" s="382">
        <f t="shared" si="86"/>
        <v>472.67978144235906</v>
      </c>
      <c r="EX27" s="382">
        <f t="shared" si="87"/>
        <v>484.46524626746697</v>
      </c>
      <c r="EY27" s="382">
        <f t="shared" si="88"/>
        <v>496.21102188175433</v>
      </c>
    </row>
    <row r="28" spans="1:155" s="521" customFormat="1">
      <c r="A28" s="519"/>
      <c r="B28" s="263"/>
      <c r="C28" s="382"/>
      <c r="D28" s="252"/>
      <c r="E28" s="382"/>
      <c r="F28" s="384"/>
      <c r="G28" s="384"/>
      <c r="H28" s="384"/>
      <c r="I28" s="384"/>
      <c r="J28" s="252"/>
      <c r="K28" s="499">
        <v>17000</v>
      </c>
      <c r="L28" s="382">
        <f t="shared" si="92"/>
        <v>5.1815999999999995</v>
      </c>
      <c r="M28" s="382">
        <v>170</v>
      </c>
      <c r="N28" s="616">
        <f t="shared" si="89"/>
        <v>527.21780609798805</v>
      </c>
      <c r="O28" s="263">
        <f t="shared" si="90"/>
        <v>0.72175909072824673</v>
      </c>
      <c r="P28" s="383">
        <f t="shared" si="91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490">
        <f t="shared" si="1"/>
        <v>0.52032351946507582</v>
      </c>
      <c r="T28" s="527">
        <f>O28/Konstanten!$C$22</f>
        <v>0.5891910944720381</v>
      </c>
      <c r="U28" s="527">
        <f t="shared" si="2"/>
        <v>0.88311504424778675</v>
      </c>
      <c r="V28" s="492"/>
      <c r="W28" s="492"/>
      <c r="X28" s="492"/>
      <c r="Y28" s="252"/>
      <c r="Z28" s="515">
        <f t="shared" si="3"/>
        <v>170</v>
      </c>
      <c r="AA28" s="524">
        <v>17000</v>
      </c>
      <c r="AB28" s="613">
        <f t="shared" si="94"/>
        <v>2.0957289732651124E-2</v>
      </c>
      <c r="AC28" s="490">
        <f t="shared" si="94"/>
        <v>4.1911270088966557E-2</v>
      </c>
      <c r="AD28" s="490">
        <f t="shared" si="94"/>
        <v>6.2858640923110831E-2</v>
      </c>
      <c r="AE28" s="490">
        <f t="shared" si="94"/>
        <v>8.3796120489075657E-2</v>
      </c>
      <c r="AF28" s="490">
        <f t="shared" si="94"/>
        <v>0.10472045448869141</v>
      </c>
      <c r="AG28" s="490">
        <f t="shared" si="94"/>
        <v>0.12562842493955517</v>
      </c>
      <c r="AH28" s="490">
        <f t="shared" si="94"/>
        <v>0.14651685880604437</v>
      </c>
      <c r="AI28" s="490">
        <f t="shared" si="94"/>
        <v>0.16738263634002234</v>
      </c>
      <c r="AJ28" s="490">
        <f t="shared" si="94"/>
        <v>0.18822269908080541</v>
      </c>
      <c r="AK28" s="490">
        <f t="shared" si="94"/>
        <v>0.209034057468376</v>
      </c>
      <c r="AL28" s="490">
        <f t="shared" si="95"/>
        <v>0.22981379802810464</v>
      </c>
      <c r="AM28" s="490">
        <f t="shared" si="95"/>
        <v>0.25055909009033306</v>
      </c>
      <c r="AN28" s="490">
        <f t="shared" si="95"/>
        <v>0.27126719201319149</v>
      </c>
      <c r="AO28" s="490">
        <f t="shared" si="95"/>
        <v>0.29193545688249745</v>
      </c>
      <c r="AP28" s="490">
        <f t="shared" si="95"/>
        <v>0.31256133766809641</v>
      </c>
      <c r="AQ28" s="490">
        <f t="shared" si="95"/>
        <v>0.3331423918215487</v>
      </c>
      <c r="AR28" s="490">
        <f t="shared" si="95"/>
        <v>0.35367628530544715</v>
      </c>
      <c r="AS28" s="490">
        <f t="shared" si="95"/>
        <v>0.3741607960500789</v>
      </c>
      <c r="AT28" s="490">
        <f t="shared" si="95"/>
        <v>0.39459381683820155</v>
      </c>
      <c r="AU28" s="490">
        <f t="shared" si="95"/>
        <v>0.41497335762359006</v>
      </c>
      <c r="AV28" s="490">
        <f t="shared" si="93"/>
        <v>0.43529754729343345</v>
      </c>
      <c r="AW28" s="490">
        <f t="shared" si="93"/>
        <v>0.45556463488890092</v>
      </c>
      <c r="AX28" s="490">
        <f t="shared" si="93"/>
        <v>0.47577299030182307</v>
      </c>
      <c r="AY28" s="490">
        <f t="shared" si="93"/>
        <v>0.49592110446878579</v>
      </c>
      <c r="AZ28" s="490">
        <f t="shared" si="93"/>
        <v>0.51600758908673083</v>
      </c>
      <c r="BA28" s="490">
        <f t="shared" si="93"/>
        <v>0.53603117587658777</v>
      </c>
      <c r="BB28" s="490">
        <f t="shared" si="93"/>
        <v>0.55599071542330913</v>
      </c>
      <c r="BC28" s="490">
        <f t="shared" si="93"/>
        <v>0.57588517562230235</v>
      </c>
      <c r="BD28" s="490">
        <f t="shared" si="93"/>
        <v>0.59571363976315905</v>
      </c>
      <c r="BE28" s="490">
        <f t="shared" si="93"/>
        <v>0.61547530428240182</v>
      </c>
      <c r="BF28" s="490">
        <f t="shared" si="96"/>
        <v>0.63516947621712228</v>
      </c>
      <c r="BG28" s="490">
        <f t="shared" si="96"/>
        <v>0.65479557039141567</v>
      </c>
      <c r="BH28" s="490">
        <f t="shared" si="96"/>
        <v>0.67435310636712309</v>
      </c>
      <c r="BI28" s="490">
        <f t="shared" si="96"/>
        <v>0.69384170518970734</v>
      </c>
      <c r="BJ28" s="490">
        <f t="shared" si="96"/>
        <v>0.71326108595927962</v>
      </c>
      <c r="BK28" s="490">
        <f t="shared" si="96"/>
        <v>0.73261106225560124</v>
      </c>
      <c r="BL28" s="490">
        <f t="shared" si="96"/>
        <v>0.75189153844470646</v>
      </c>
      <c r="BM28" s="490">
        <f t="shared" si="96"/>
        <v>0.77110250589331386</v>
      </c>
      <c r="BN28" s="490">
        <f t="shared" si="96"/>
        <v>0.79024403911571328</v>
      </c>
      <c r="BO28" s="490">
        <f t="shared" si="96"/>
        <v>0.80931629187621468</v>
      </c>
      <c r="BP28" s="527"/>
      <c r="BQ28" s="252"/>
      <c r="BR28" s="515">
        <f t="shared" si="7"/>
        <v>169.73165455756512</v>
      </c>
      <c r="BS28" s="524">
        <v>17000</v>
      </c>
      <c r="BT28" s="611">
        <f t="shared" si="8"/>
        <v>254.49195301645568</v>
      </c>
      <c r="BU28" s="382">
        <f t="shared" si="9"/>
        <v>254.55899794727594</v>
      </c>
      <c r="BV28" s="382">
        <f t="shared" si="10"/>
        <v>254.67069250145045</v>
      </c>
      <c r="BW28" s="382">
        <f t="shared" si="11"/>
        <v>254.82696640879681</v>
      </c>
      <c r="BX28" s="382">
        <f t="shared" si="12"/>
        <v>255.02772174009371</v>
      </c>
      <c r="BY28" s="382">
        <f t="shared" si="13"/>
        <v>255.27283335106992</v>
      </c>
      <c r="BZ28" s="382">
        <f t="shared" si="14"/>
        <v>255.56214944612751</v>
      </c>
      <c r="CA28" s="382">
        <f t="shared" si="15"/>
        <v>255.89549225662242</v>
      </c>
      <c r="CB28" s="382">
        <f t="shared" si="16"/>
        <v>256.27265882753778</v>
      </c>
      <c r="CC28" s="382">
        <f t="shared" si="17"/>
        <v>256.69342190550583</v>
      </c>
      <c r="CD28" s="382">
        <f t="shared" si="18"/>
        <v>257.15753092035141</v>
      </c>
      <c r="CE28" s="382">
        <f t="shared" si="19"/>
        <v>257.66471305167437</v>
      </c>
      <c r="CF28" s="382">
        <f t="shared" si="20"/>
        <v>258.21467437144435</v>
      </c>
      <c r="CG28" s="382">
        <f t="shared" si="21"/>
        <v>258.80710105317524</v>
      </c>
      <c r="CH28" s="382">
        <f t="shared" si="22"/>
        <v>259.4416606379616</v>
      </c>
      <c r="CI28" s="382">
        <f t="shared" si="23"/>
        <v>260.11800334750694</v>
      </c>
      <c r="CJ28" s="382">
        <f t="shared" si="24"/>
        <v>260.83576343423954</v>
      </c>
      <c r="CK28" s="382">
        <f t="shared" si="25"/>
        <v>261.59456055869998</v>
      </c>
      <c r="CL28" s="382">
        <f t="shared" si="26"/>
        <v>262.39400118458082</v>
      </c>
      <c r="CM28" s="382">
        <f t="shared" si="27"/>
        <v>263.23367998209693</v>
      </c>
      <c r="CN28" s="382">
        <f t="shared" si="28"/>
        <v>264.11318123075091</v>
      </c>
      <c r="CO28" s="382">
        <f t="shared" si="29"/>
        <v>265.0320802130276</v>
      </c>
      <c r="CP28" s="382">
        <f t="shared" si="30"/>
        <v>265.98994459108246</v>
      </c>
      <c r="CQ28" s="382">
        <f t="shared" si="31"/>
        <v>266.98633575907803</v>
      </c>
      <c r="CR28" s="382">
        <f t="shared" si="32"/>
        <v>268.0208101644518</v>
      </c>
      <c r="CS28" s="382">
        <f t="shared" si="33"/>
        <v>269.09292059205927</v>
      </c>
      <c r="CT28" s="382">
        <f t="shared" si="34"/>
        <v>270.20221740581121</v>
      </c>
      <c r="CU28" s="382">
        <f t="shared" si="35"/>
        <v>271.34824974311573</v>
      </c>
      <c r="CV28" s="382">
        <f t="shared" si="36"/>
        <v>272.53056665811027</v>
      </c>
      <c r="CW28" s="382">
        <f t="shared" si="37"/>
        <v>273.74871821034975</v>
      </c>
      <c r="CX28" s="382">
        <f t="shared" si="38"/>
        <v>275.00225649626032</v>
      </c>
      <c r="CY28" s="382">
        <f t="shared" si="39"/>
        <v>276.29073662130133</v>
      </c>
      <c r="CZ28" s="382">
        <f t="shared" si="40"/>
        <v>277.61371761136803</v>
      </c>
      <c r="DA28" s="382">
        <f t="shared" si="41"/>
        <v>278.97076326252613</v>
      </c>
      <c r="DB28" s="382">
        <f t="shared" si="42"/>
        <v>280.36144292868909</v>
      </c>
      <c r="DC28" s="382">
        <f t="shared" si="43"/>
        <v>281.78533224732035</v>
      </c>
      <c r="DD28" s="382">
        <f t="shared" si="44"/>
        <v>283.24201380367901</v>
      </c>
      <c r="DE28" s="382">
        <f t="shared" si="45"/>
        <v>284.73107773450903</v>
      </c>
      <c r="DF28" s="382">
        <f t="shared" si="46"/>
        <v>286.25212227241821</v>
      </c>
      <c r="DG28" s="382">
        <f t="shared" si="47"/>
        <v>287.80475423248902</v>
      </c>
      <c r="DI28" s="252"/>
      <c r="DJ28" s="515">
        <f t="shared" si="48"/>
        <v>88.552217709467257</v>
      </c>
      <c r="DK28" s="524">
        <v>17000</v>
      </c>
      <c r="DL28" s="611">
        <f t="shared" si="49"/>
        <v>13.027457131644805</v>
      </c>
      <c r="DM28" s="382">
        <f t="shared" si="50"/>
        <v>26.052857090873918</v>
      </c>
      <c r="DN28" s="382">
        <f t="shared" si="51"/>
        <v>39.074148443129332</v>
      </c>
      <c r="DO28" s="382">
        <f t="shared" si="52"/>
        <v>52.089291191541918</v>
      </c>
      <c r="DP28" s="382">
        <f t="shared" si="53"/>
        <v>65.096262401350586</v>
      </c>
      <c r="DQ28" s="382">
        <f t="shared" si="54"/>
        <v>78.093061712378102</v>
      </c>
      <c r="DR28" s="382">
        <f t="shared" si="55"/>
        <v>91.077716704236224</v>
      </c>
      <c r="DS28" s="382">
        <f t="shared" si="56"/>
        <v>104.04828808106993</v>
      </c>
      <c r="DT28" s="382">
        <f t="shared" si="57"/>
        <v>117.0028746444917</v>
      </c>
      <c r="DU28" s="382">
        <f t="shared" si="58"/>
        <v>129.93961802610241</v>
      </c>
      <c r="DV28" s="382">
        <f t="shared" si="59"/>
        <v>142.85670715365347</v>
      </c>
      <c r="DW28" s="382">
        <f t="shared" si="60"/>
        <v>155.75238242806998</v>
      </c>
      <c r="DX28" s="382">
        <f t="shared" si="61"/>
        <v>168.62493959167432</v>
      </c>
      <c r="DY28" s="382">
        <f t="shared" si="62"/>
        <v>181.47273327135363</v>
      </c>
      <c r="DZ28" s="382">
        <f t="shared" si="63"/>
        <v>194.29418018384121</v>
      </c>
      <c r="EA28" s="382">
        <f t="shared" si="64"/>
        <v>207.08776199372738</v>
      </c>
      <c r="EB28" s="382">
        <f t="shared" si="65"/>
        <v>219.85202781816173</v>
      </c>
      <c r="EC28" s="382">
        <f t="shared" si="66"/>
        <v>232.58559637558079</v>
      </c>
      <c r="ED28" s="382">
        <f t="shared" si="67"/>
        <v>245.28715777894081</v>
      </c>
      <c r="EE28" s="382">
        <f t="shared" si="68"/>
        <v>257.95547497697146</v>
      </c>
      <c r="EF28" s="382">
        <f t="shared" si="69"/>
        <v>270.58938484971571</v>
      </c>
      <c r="EG28" s="382">
        <f t="shared" si="70"/>
        <v>283.18779896725738</v>
      </c>
      <c r="EH28" s="382">
        <f t="shared" si="71"/>
        <v>295.7497040227916</v>
      </c>
      <c r="EI28" s="382">
        <f t="shared" si="72"/>
        <v>308.27416195327748</v>
      </c>
      <c r="EJ28" s="382">
        <f t="shared" si="73"/>
        <v>320.76030976264974</v>
      </c>
      <c r="EK28" s="382">
        <f t="shared" si="74"/>
        <v>333.20735906407828</v>
      </c>
      <c r="EL28" s="382">
        <f t="shared" si="75"/>
        <v>345.61459535891134</v>
      </c>
      <c r="EM28" s="382">
        <f t="shared" si="76"/>
        <v>357.98137707094776</v>
      </c>
      <c r="EN28" s="382">
        <f t="shared" si="77"/>
        <v>370.30713435524569</v>
      </c>
      <c r="EO28" s="382">
        <f t="shared" si="78"/>
        <v>382.59136770118675</v>
      </c>
      <c r="EP28" s="382">
        <f t="shared" si="79"/>
        <v>394.83364634960799</v>
      </c>
      <c r="EQ28" s="382">
        <f t="shared" si="80"/>
        <v>407.03360654383528</v>
      </c>
      <c r="ER28" s="382">
        <f t="shared" si="81"/>
        <v>419.19094963420531</v>
      </c>
      <c r="ES28" s="382">
        <f t="shared" si="82"/>
        <v>431.30544005523944</v>
      </c>
      <c r="ET28" s="382">
        <f t="shared" si="83"/>
        <v>443.37690319412729</v>
      </c>
      <c r="EU28" s="382">
        <f t="shared" si="84"/>
        <v>455.40522316843845</v>
      </c>
      <c r="EV28" s="382">
        <f t="shared" si="85"/>
        <v>467.39034053024784</v>
      </c>
      <c r="EW28" s="382">
        <f t="shared" si="86"/>
        <v>479.33224991294054</v>
      </c>
      <c r="EX28" s="382">
        <f t="shared" si="87"/>
        <v>491.23099763604216</v>
      </c>
      <c r="EY28" s="382">
        <f t="shared" si="88"/>
        <v>503.08667928242534</v>
      </c>
    </row>
    <row r="29" spans="1:155" s="521" customFormat="1">
      <c r="A29" s="519"/>
      <c r="B29" s="263"/>
      <c r="C29" s="382"/>
      <c r="D29" s="252"/>
      <c r="E29" s="382"/>
      <c r="F29" s="384"/>
      <c r="G29" s="384"/>
      <c r="H29" s="384"/>
      <c r="I29" s="384"/>
      <c r="J29" s="252"/>
      <c r="K29" s="499">
        <v>18000</v>
      </c>
      <c r="L29" s="382">
        <f t="shared" si="92"/>
        <v>5.4863999999999997</v>
      </c>
      <c r="M29" s="382">
        <v>180</v>
      </c>
      <c r="N29" s="616">
        <f t="shared" si="89"/>
        <v>505.99836680068535</v>
      </c>
      <c r="O29" s="263">
        <f t="shared" si="90"/>
        <v>0.69814524597385319</v>
      </c>
      <c r="P29" s="383">
        <f t="shared" si="91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490">
        <f t="shared" si="1"/>
        <v>0.49938156111589965</v>
      </c>
      <c r="T29" s="527">
        <f>O29/Konstanten!$C$22</f>
        <v>0.5699144865092679</v>
      </c>
      <c r="U29" s="527">
        <f t="shared" si="2"/>
        <v>0.87623945861530361</v>
      </c>
      <c r="V29" s="492"/>
      <c r="W29" s="492"/>
      <c r="X29" s="492"/>
      <c r="Y29" s="252"/>
      <c r="Z29" s="515">
        <f t="shared" si="3"/>
        <v>180</v>
      </c>
      <c r="AA29" s="524">
        <v>18000</v>
      </c>
      <c r="AB29" s="613">
        <f t="shared" si="94"/>
        <v>2.1392157873663213E-2</v>
      </c>
      <c r="AC29" s="490">
        <f t="shared" si="94"/>
        <v>4.2780642480175442E-2</v>
      </c>
      <c r="AD29" s="490">
        <f t="shared" si="94"/>
        <v>6.4161791252933684E-2</v>
      </c>
      <c r="AE29" s="490">
        <f t="shared" si="94"/>
        <v>8.5531962951968077E-2</v>
      </c>
      <c r="AF29" s="490">
        <f t="shared" si="94"/>
        <v>0.10688754814207055</v>
      </c>
      <c r="AG29" s="490">
        <f t="shared" si="94"/>
        <v>0.12822497945161149</v>
      </c>
      <c r="AH29" s="490">
        <f t="shared" si="94"/>
        <v>0.14954074154303235</v>
      </c>
      <c r="AI29" s="490">
        <f t="shared" si="94"/>
        <v>0.17083138073035264</v>
      </c>
      <c r="AJ29" s="490">
        <f t="shared" si="94"/>
        <v>0.19209351418292203</v>
      </c>
      <c r="AK29" s="490">
        <f t="shared" si="94"/>
        <v>0.21332383866021976</v>
      </c>
      <c r="AL29" s="490">
        <f t="shared" si="95"/>
        <v>0.23451913872797839</v>
      </c>
      <c r="AM29" s="490">
        <f t="shared" si="95"/>
        <v>0.25567629441233986</v>
      </c>
      <c r="AN29" s="490">
        <f t="shared" si="95"/>
        <v>0.27679228825515068</v>
      </c>
      <c r="AO29" s="490">
        <f t="shared" si="95"/>
        <v>0.29786421174037486</v>
      </c>
      <c r="AP29" s="490">
        <f t="shared" si="95"/>
        <v>0.31888927106851395</v>
      </c>
      <c r="AQ29" s="490">
        <f t="shared" si="95"/>
        <v>0.33986479226285982</v>
      </c>
      <c r="AR29" s="490">
        <f t="shared" si="95"/>
        <v>0.36078822559810531</v>
      </c>
      <c r="AS29" s="490">
        <f t="shared" si="95"/>
        <v>0.38165714934851469</v>
      </c>
      <c r="AT29" s="490">
        <f t="shared" si="95"/>
        <v>0.4024692728590421</v>
      </c>
      <c r="AU29" s="490">
        <f t="shared" si="95"/>
        <v>0.42322243894878692</v>
      </c>
      <c r="AV29" s="490">
        <f t="shared" si="93"/>
        <v>0.44391462566141493</v>
      </c>
      <c r="AW29" s="490">
        <f t="shared" si="93"/>
        <v>0.46454394738233817</v>
      </c>
      <c r="AX29" s="490">
        <f t="shared" si="93"/>
        <v>0.48510865534660402</v>
      </c>
      <c r="AY29" s="490">
        <f t="shared" si="93"/>
        <v>0.50560713756542375</v>
      </c>
      <c r="AZ29" s="490">
        <f t="shared" si="93"/>
        <v>0.52603791820240031</v>
      </c>
      <c r="BA29" s="490">
        <f t="shared" si="93"/>
        <v>0.54639965643322741</v>
      </c>
      <c r="BB29" s="490">
        <f t="shared" si="93"/>
        <v>0.56669114482463512</v>
      </c>
      <c r="BC29" s="490">
        <f t="shared" si="93"/>
        <v>0.58691130726997098</v>
      </c>
      <c r="BD29" s="490">
        <f t="shared" si="93"/>
        <v>0.60705919651969209</v>
      </c>
      <c r="BE29" s="490">
        <f t="shared" si="93"/>
        <v>0.62713399134564063</v>
      </c>
      <c r="BF29" s="490">
        <f t="shared" si="96"/>
        <v>0.64713499337793101</v>
      </c>
      <c r="BG29" s="490">
        <f t="shared" si="96"/>
        <v>0.66706162365297572</v>
      </c>
      <c r="BH29" s="490">
        <f t="shared" si="96"/>
        <v>0.68691341891042301</v>
      </c>
      <c r="BI29" s="490">
        <f t="shared" si="96"/>
        <v>0.70669002767567657</v>
      </c>
      <c r="BJ29" s="490">
        <f t="shared" si="96"/>
        <v>0.72639120616343755</v>
      </c>
      <c r="BK29" s="490">
        <f t="shared" si="96"/>
        <v>0.74601681403603037</v>
      </c>
      <c r="BL29" s="490">
        <f t="shared" si="96"/>
        <v>0.76556681004864624</v>
      </c>
      <c r="BM29" s="490">
        <f t="shared" si="96"/>
        <v>0.78504124761165772</v>
      </c>
      <c r="BN29" s="490">
        <f t="shared" si="96"/>
        <v>0.80444027029822784</v>
      </c>
      <c r="BO29" s="490">
        <f t="shared" si="96"/>
        <v>0.82376410732335925</v>
      </c>
      <c r="BP29" s="527"/>
      <c r="BQ29" s="252"/>
      <c r="BR29" s="515">
        <f t="shared" si="7"/>
        <v>179.71027825075905</v>
      </c>
      <c r="BS29" s="524">
        <v>18000</v>
      </c>
      <c r="BT29" s="611">
        <f t="shared" si="8"/>
        <v>252.5115089714449</v>
      </c>
      <c r="BU29" s="382">
        <f t="shared" si="9"/>
        <v>252.58082001421064</v>
      </c>
      <c r="BV29" s="382">
        <f t="shared" si="10"/>
        <v>252.69628558974111</v>
      </c>
      <c r="BW29" s="382">
        <f t="shared" si="11"/>
        <v>252.85782672020107</v>
      </c>
      <c r="BX29" s="382">
        <f t="shared" si="12"/>
        <v>253.06533336548557</v>
      </c>
      <c r="BY29" s="382">
        <f t="shared" si="13"/>
        <v>253.31866494582849</v>
      </c>
      <c r="BZ29" s="382">
        <f t="shared" si="14"/>
        <v>253.61765100490689</v>
      </c>
      <c r="CA29" s="382">
        <f t="shared" si="15"/>
        <v>253.96209200703609</v>
      </c>
      <c r="CB29" s="382">
        <f t="shared" si="16"/>
        <v>254.35176026084233</v>
      </c>
      <c r="CC29" s="382">
        <f t="shared" si="17"/>
        <v>254.78640096072715</v>
      </c>
      <c r="CD29" s="382">
        <f t="shared" si="18"/>
        <v>255.26573333649492</v>
      </c>
      <c r="CE29" s="382">
        <f t="shared" si="19"/>
        <v>255.78945190073057</v>
      </c>
      <c r="CF29" s="382">
        <f t="shared" si="20"/>
        <v>256.35722778288226</v>
      </c>
      <c r="CG29" s="382">
        <f t="shared" si="21"/>
        <v>256.96871013853769</v>
      </c>
      <c r="CH29" s="382">
        <f t="shared" si="22"/>
        <v>257.62352762207951</v>
      </c>
      <c r="CI29" s="382">
        <f t="shared" si="23"/>
        <v>258.32128991076479</v>
      </c>
      <c r="CJ29" s="382">
        <f t="shared" si="24"/>
        <v>259.06158926828283</v>
      </c>
      <c r="CK29" s="382">
        <f t="shared" si="25"/>
        <v>259.84400213600907</v>
      </c>
      <c r="CL29" s="382">
        <f t="shared" si="26"/>
        <v>260.66809074046569</v>
      </c>
      <c r="CM29" s="382">
        <f t="shared" si="27"/>
        <v>261.53340470592241</v>
      </c>
      <c r="CN29" s="382">
        <f t="shared" si="28"/>
        <v>262.43948266159134</v>
      </c>
      <c r="CO29" s="382">
        <f t="shared" si="29"/>
        <v>263.38585383349931</v>
      </c>
      <c r="CP29" s="382">
        <f t="shared" si="30"/>
        <v>264.37203961180995</v>
      </c>
      <c r="CQ29" s="382">
        <f t="shared" si="31"/>
        <v>265.39755508513338</v>
      </c>
      <c r="CR29" s="382">
        <f t="shared" si="32"/>
        <v>266.46191053416084</v>
      </c>
      <c r="CS29" s="382">
        <f t="shared" si="33"/>
        <v>267.56461287779615</v>
      </c>
      <c r="CT29" s="382">
        <f t="shared" si="34"/>
        <v>268.70516706580344</v>
      </c>
      <c r="CU29" s="382">
        <f t="shared" si="35"/>
        <v>269.88307741284007</v>
      </c>
      <c r="CV29" s="382">
        <f t="shared" si="36"/>
        <v>271.09784886958204</v>
      </c>
      <c r="CW29" s="382">
        <f t="shared" si="37"/>
        <v>272.34898822746595</v>
      </c>
      <c r="CX29" s="382">
        <f t="shared" si="38"/>
        <v>273.63600525435641</v>
      </c>
      <c r="CY29" s="382">
        <f t="shared" si="39"/>
        <v>274.95841375919559</v>
      </c>
      <c r="CZ29" s="382">
        <f t="shared" si="40"/>
        <v>276.31573258439505</v>
      </c>
      <c r="DA29" s="382">
        <f t="shared" si="41"/>
        <v>277.70748652537537</v>
      </c>
      <c r="DB29" s="382">
        <f t="shared" si="42"/>
        <v>279.1332071772664</v>
      </c>
      <c r="DC29" s="382">
        <f t="shared" si="43"/>
        <v>280.59243370931398</v>
      </c>
      <c r="DD29" s="382">
        <f t="shared" si="44"/>
        <v>282.08471356803244</v>
      </c>
      <c r="DE29" s="382">
        <f t="shared" si="45"/>
        <v>283.60960311056471</v>
      </c>
      <c r="DF29" s="382">
        <f t="shared" si="46"/>
        <v>285.16666817008826</v>
      </c>
      <c r="DG29" s="382">
        <f t="shared" si="47"/>
        <v>286.75548455542287</v>
      </c>
      <c r="DI29" s="252"/>
      <c r="DJ29" s="515">
        <f t="shared" si="48"/>
        <v>94.041030405355855</v>
      </c>
      <c r="DK29" s="524">
        <v>18000</v>
      </c>
      <c r="DL29" s="611">
        <f t="shared" si="49"/>
        <v>13.245912803268492</v>
      </c>
      <c r="DM29" s="382">
        <f t="shared" si="50"/>
        <v>26.48955113863747</v>
      </c>
      <c r="DN29" s="382">
        <f t="shared" si="51"/>
        <v>39.728647163931022</v>
      </c>
      <c r="DO29" s="382">
        <f t="shared" si="52"/>
        <v>52.960946242313476</v>
      </c>
      <c r="DP29" s="382">
        <f t="shared" si="53"/>
        <v>66.184213430292104</v>
      </c>
      <c r="DQ29" s="382">
        <f t="shared" si="54"/>
        <v>79.39623982992299</v>
      </c>
      <c r="DR29" s="382">
        <f t="shared" si="55"/>
        <v>92.594848762488212</v>
      </c>
      <c r="DS29" s="382">
        <f t="shared" si="56"/>
        <v>105.77790172360605</v>
      </c>
      <c r="DT29" s="382">
        <f t="shared" si="57"/>
        <v>118.94330408214634</v>
      </c>
      <c r="DU29" s="382">
        <f t="shared" si="58"/>
        <v>132.08901048877297</v>
      </c>
      <c r="DV29" s="382">
        <f t="shared" si="59"/>
        <v>145.21302996332471</v>
      </c>
      <c r="DW29" s="382">
        <f t="shared" si="60"/>
        <v>158.31343063422901</v>
      </c>
      <c r="DX29" s="382">
        <f t="shared" si="61"/>
        <v>171.38834410710393</v>
      </c>
      <c r="DY29" s="382">
        <f t="shared" si="62"/>
        <v>184.43596944395964</v>
      </c>
      <c r="DZ29" s="382">
        <f t="shared" si="63"/>
        <v>197.45457673868913</v>
      </c>
      <c r="EA29" s="382">
        <f t="shared" si="64"/>
        <v>210.44251027883359</v>
      </c>
      <c r="EB29" s="382">
        <f t="shared" si="65"/>
        <v>223.3981912877548</v>
      </c>
      <c r="EC29" s="382">
        <f t="shared" si="66"/>
        <v>236.320120245483</v>
      </c>
      <c r="ED29" s="382">
        <f t="shared" si="67"/>
        <v>249.20687879033721</v>
      </c>
      <c r="EE29" s="382">
        <f t="shared" si="68"/>
        <v>262.05713120713256</v>
      </c>
      <c r="EF29" s="382">
        <f t="shared" si="69"/>
        <v>274.86962551103176</v>
      </c>
      <c r="EG29" s="382">
        <f t="shared" si="70"/>
        <v>287.64319413929701</v>
      </c>
      <c r="EH29" s="382">
        <f t="shared" si="71"/>
        <v>300.37675426577249</v>
      </c>
      <c r="EI29" s="382">
        <f t="shared" si="72"/>
        <v>313.06930775539104</v>
      </c>
      <c r="EJ29" s="382">
        <f t="shared" si="73"/>
        <v>325.71994077793784</v>
      </c>
      <c r="EK29" s="382">
        <f t="shared" si="74"/>
        <v>338.32782310198172</v>
      </c>
      <c r="EL29" s="382">
        <f t="shared" si="75"/>
        <v>350.89220709112692</v>
      </c>
      <c r="EM29" s="382">
        <f t="shared" si="76"/>
        <v>363.41242642573582</v>
      </c>
      <c r="EN29" s="382">
        <f t="shared" si="77"/>
        <v>375.887894573822</v>
      </c>
      <c r="EO29" s="382">
        <f t="shared" si="78"/>
        <v>388.31810303518489</v>
      </c>
      <c r="EP29" s="382">
        <f t="shared" si="79"/>
        <v>400.70261938282658</v>
      </c>
      <c r="EQ29" s="382">
        <f t="shared" si="80"/>
        <v>413.04108512550738</v>
      </c>
      <c r="ER29" s="382">
        <f t="shared" si="81"/>
        <v>425.33321341482883</v>
      </c>
      <c r="ES29" s="382">
        <f t="shared" si="82"/>
        <v>437.57878661955039</v>
      </c>
      <c r="ET29" s="382">
        <f t="shared" si="83"/>
        <v>449.77765378908401</v>
      </c>
      <c r="EU29" s="382">
        <f t="shared" si="84"/>
        <v>461.92972802707152</v>
      </c>
      <c r="EV29" s="382">
        <f t="shared" si="85"/>
        <v>474.03498379494198</v>
      </c>
      <c r="EW29" s="382">
        <f t="shared" si="86"/>
        <v>486.09345416412003</v>
      </c>
      <c r="EX29" s="382">
        <f t="shared" si="87"/>
        <v>498.10522803436089</v>
      </c>
      <c r="EY29" s="382">
        <f t="shared" si="88"/>
        <v>510.07044733440108</v>
      </c>
    </row>
    <row r="30" spans="1:155" s="521" customFormat="1">
      <c r="A30" s="519"/>
      <c r="B30" s="263"/>
      <c r="C30" s="382"/>
      <c r="D30" s="252"/>
      <c r="E30" s="382"/>
      <c r="F30" s="384"/>
      <c r="G30" s="384"/>
      <c r="H30" s="384"/>
      <c r="I30" s="384"/>
      <c r="J30" s="252"/>
      <c r="K30" s="499">
        <v>19000</v>
      </c>
      <c r="L30" s="382">
        <f t="shared" si="92"/>
        <v>5.7911999999999999</v>
      </c>
      <c r="M30" s="382">
        <v>190</v>
      </c>
      <c r="N30" s="616">
        <f t="shared" si="89"/>
        <v>485.4758325354876</v>
      </c>
      <c r="O30" s="263">
        <f t="shared" si="90"/>
        <v>0.67512704009573876</v>
      </c>
      <c r="P30" s="383">
        <f t="shared" si="91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490">
        <f t="shared" si="1"/>
        <v>0.4791273945575994</v>
      </c>
      <c r="T30" s="527">
        <f>O30/Konstanten!$C$22</f>
        <v>0.55112411436386832</v>
      </c>
      <c r="U30" s="527">
        <f t="shared" si="2"/>
        <v>0.86936387298282047</v>
      </c>
      <c r="V30" s="492"/>
      <c r="W30" s="492"/>
      <c r="X30" s="492"/>
      <c r="Y30" s="252"/>
      <c r="Z30" s="515">
        <f t="shared" si="3"/>
        <v>190</v>
      </c>
      <c r="AA30" s="524">
        <v>19000</v>
      </c>
      <c r="AB30" s="613">
        <f t="shared" si="94"/>
        <v>2.1839580643279833E-2</v>
      </c>
      <c r="AC30" s="490">
        <f t="shared" si="94"/>
        <v>4.367509465085976E-2</v>
      </c>
      <c r="AD30" s="490">
        <f t="shared" si="94"/>
        <v>6.5502487762525444E-2</v>
      </c>
      <c r="AE30" s="490">
        <f t="shared" si="94"/>
        <v>8.7317730378769373E-2</v>
      </c>
      <c r="AF30" s="490">
        <f t="shared" si="94"/>
        <v>0.10911682966588088</v>
      </c>
      <c r="AG30" s="490">
        <f t="shared" si="94"/>
        <v>0.13089584139464153</v>
      </c>
      <c r="AH30" s="490">
        <f t="shared" si="94"/>
        <v>0.15265088142909078</v>
      </c>
      <c r="AI30" s="490">
        <f t="shared" si="94"/>
        <v>0.17437813678715405</v>
      </c>
      <c r="AJ30" s="490">
        <f t="shared" si="94"/>
        <v>0.19607387620025135</v>
      </c>
      <c r="AK30" s="490">
        <f t="shared" si="94"/>
        <v>0.21773446010580627</v>
      </c>
      <c r="AL30" s="490">
        <f t="shared" si="95"/>
        <v>0.23935635001367891</v>
      </c>
      <c r="AM30" s="490">
        <f t="shared" si="95"/>
        <v>0.26093611719565013</v>
      </c>
      <c r="AN30" s="490">
        <f t="shared" si="95"/>
        <v>0.28247045065514631</v>
      </c>
      <c r="AO30" s="490">
        <f t="shared" si="95"/>
        <v>0.30395616434296213</v>
      </c>
      <c r="AP30" s="490">
        <f t="shared" si="95"/>
        <v>0.32539020359353449</v>
      </c>
      <c r="AQ30" s="490">
        <f t="shared" si="95"/>
        <v>0.34676965076475058</v>
      </c>
      <c r="AR30" s="490">
        <f t="shared" si="95"/>
        <v>0.36809173007270019</v>
      </c>
      <c r="AS30" s="490">
        <f t="shared" si="95"/>
        <v>0.38935381162093924</v>
      </c>
      <c r="AT30" s="490">
        <f t="shared" si="95"/>
        <v>0.41055341463135597</v>
      </c>
      <c r="AU30" s="490">
        <f t="shared" si="95"/>
        <v>0.43168820989096118</v>
      </c>
      <c r="AV30" s="490">
        <f t="shared" si="93"/>
        <v>0.45275602143531196</v>
      </c>
      <c r="AW30" s="490">
        <f t="shared" si="93"/>
        <v>0.47375482749521775</v>
      </c>
      <c r="AX30" s="490">
        <f t="shared" si="93"/>
        <v>0.49468276073836964</v>
      </c>
      <c r="AY30" s="490">
        <f t="shared" si="93"/>
        <v>0.5155381078420066</v>
      </c>
      <c r="AZ30" s="490">
        <f t="shared" si="93"/>
        <v>0.53631930843631637</v>
      </c>
      <c r="BA30" s="490">
        <f t="shared" si="93"/>
        <v>0.5570249534611319</v>
      </c>
      <c r="BB30" s="490">
        <f t="shared" si="93"/>
        <v>0.57765378298066372</v>
      </c>
      <c r="BC30" s="490">
        <f t="shared" si="93"/>
        <v>0.59820468350251998</v>
      </c>
      <c r="BD30" s="490">
        <f t="shared" si="93"/>
        <v>0.618676684847977</v>
      </c>
      <c r="BE30" s="490">
        <f t="shared" si="93"/>
        <v>0.63906895662083518</v>
      </c>
      <c r="BF30" s="490">
        <f t="shared" si="96"/>
        <v>0.65938080432174173</v>
      </c>
      <c r="BG30" s="490">
        <f t="shared" si="96"/>
        <v>0.67961166515413973</v>
      </c>
      <c r="BH30" s="490">
        <f t="shared" si="96"/>
        <v>0.69976110356675325</v>
      </c>
      <c r="BI30" s="490">
        <f t="shared" si="96"/>
        <v>0.71982880657588699</v>
      </c>
      <c r="BJ30" s="490">
        <f t="shared" si="96"/>
        <v>0.73981457890899893</v>
      </c>
      <c r="BK30" s="490">
        <f t="shared" si="96"/>
        <v>0.75971833800877064</v>
      </c>
      <c r="BL30" s="490">
        <f t="shared" si="96"/>
        <v>0.77954010893465009</v>
      </c>
      <c r="BM30" s="490">
        <f t="shared" si="96"/>
        <v>0.79928001919631275</v>
      </c>
      <c r="BN30" s="490">
        <f t="shared" si="96"/>
        <v>0.8189382935509526</v>
      </c>
      <c r="BO30" s="490">
        <f t="shared" si="96"/>
        <v>0.8385152487937122</v>
      </c>
      <c r="BP30" s="527"/>
      <c r="BQ30" s="252"/>
      <c r="BR30" s="515">
        <f t="shared" si="7"/>
        <v>189.68812886770914</v>
      </c>
      <c r="BS30" s="524">
        <v>19000</v>
      </c>
      <c r="BT30" s="611">
        <f t="shared" si="8"/>
        <v>250.53109674769456</v>
      </c>
      <c r="BU30" s="382">
        <f t="shared" si="9"/>
        <v>250.60276919284706</v>
      </c>
      <c r="BV30" s="382">
        <f t="shared" si="10"/>
        <v>250.72216403117329</v>
      </c>
      <c r="BW30" s="382">
        <f t="shared" si="11"/>
        <v>250.88919271964443</v>
      </c>
      <c r="BX30" s="382">
        <f t="shared" si="12"/>
        <v>251.1037319194028</v>
      </c>
      <c r="BY30" s="382">
        <f t="shared" si="13"/>
        <v>251.36562410940837</v>
      </c>
      <c r="BZ30" s="382">
        <f t="shared" si="14"/>
        <v>251.67467836451362</v>
      </c>
      <c r="CA30" s="382">
        <f t="shared" si="15"/>
        <v>252.03067129006442</v>
      </c>
      <c r="CB30" s="382">
        <f t="shared" si="16"/>
        <v>252.43334810365158</v>
      </c>
      <c r="CC30" s="382">
        <f t="shared" si="17"/>
        <v>252.88242385333476</v>
      </c>
      <c r="CD30" s="382">
        <f t="shared" si="18"/>
        <v>253.37758476052812</v>
      </c>
      <c r="CE30" s="382">
        <f t="shared" si="19"/>
        <v>253.91848967480897</v>
      </c>
      <c r="CF30" s="382">
        <f t="shared" si="20"/>
        <v>254.50477162717502</v>
      </c>
      <c r="CG30" s="382">
        <f t="shared" si="21"/>
        <v>255.13603946775197</v>
      </c>
      <c r="CH30" s="382">
        <f t="shared" si="22"/>
        <v>255.81187957364108</v>
      </c>
      <c r="CI30" s="382">
        <f t="shared" si="23"/>
        <v>256.5318576124788</v>
      </c>
      <c r="CJ30" s="382">
        <f t="shared" si="24"/>
        <v>257.2955203473615</v>
      </c>
      <c r="CK30" s="382">
        <f t="shared" si="25"/>
        <v>258.10239746905228</v>
      </c>
      <c r="CL30" s="382">
        <f t="shared" si="26"/>
        <v>258.95200344181256</v>
      </c>
      <c r="CM30" s="382">
        <f t="shared" si="27"/>
        <v>259.84383934978189</v>
      </c>
      <c r="CN30" s="382">
        <f t="shared" si="28"/>
        <v>260.77739473153241</v>
      </c>
      <c r="CO30" s="382">
        <f t="shared" si="29"/>
        <v>261.75214939124504</v>
      </c>
      <c r="CP30" s="382">
        <f t="shared" si="30"/>
        <v>262.76757517585224</v>
      </c>
      <c r="CQ30" s="382">
        <f t="shared" si="31"/>
        <v>263.82313770846775</v>
      </c>
      <c r="CR30" s="382">
        <f t="shared" si="32"/>
        <v>264.91829806943713</v>
      </c>
      <c r="CS30" s="382">
        <f t="shared" si="33"/>
        <v>266.05251441738659</v>
      </c>
      <c r="CT30" s="382">
        <f t="shared" si="34"/>
        <v>267.22524354369835</v>
      </c>
      <c r="CU30" s="382">
        <f t="shared" si="35"/>
        <v>268.43594235488808</v>
      </c>
      <c r="CV30" s="382">
        <f t="shared" si="36"/>
        <v>269.6840692783714</v>
      </c>
      <c r="CW30" s="382">
        <f t="shared" si="37"/>
        <v>270.96908558810253</v>
      </c>
      <c r="CX30" s="382">
        <f t="shared" si="38"/>
        <v>272.29045664749481</v>
      </c>
      <c r="CY30" s="382">
        <f t="shared" si="39"/>
        <v>273.64765306792236</v>
      </c>
      <c r="CZ30" s="382">
        <f t="shared" si="40"/>
        <v>275.04015178192117</v>
      </c>
      <c r="DA30" s="382">
        <f t="shared" si="41"/>
        <v>276.46743703095609</v>
      </c>
      <c r="DB30" s="382">
        <f t="shared" si="42"/>
        <v>277.92900126831137</v>
      </c>
      <c r="DC30" s="382">
        <f t="shared" si="43"/>
        <v>279.42434597826326</v>
      </c>
      <c r="DD30" s="382">
        <f t="shared" si="44"/>
        <v>280.95298241324105</v>
      </c>
      <c r="DE30" s="382">
        <f t="shared" si="45"/>
        <v>282.5144322511419</v>
      </c>
      <c r="DF30" s="382">
        <f t="shared" si="46"/>
        <v>284.10822817536865</v>
      </c>
      <c r="DG30" s="382">
        <f t="shared" si="47"/>
        <v>285.73391438048901</v>
      </c>
      <c r="DI30" s="252"/>
      <c r="DJ30" s="515">
        <f t="shared" si="48"/>
        <v>99.560440090310436</v>
      </c>
      <c r="DK30" s="524">
        <v>19000</v>
      </c>
      <c r="DL30" s="611">
        <f t="shared" si="49"/>
        <v>13.469794901127226</v>
      </c>
      <c r="DM30" s="382">
        <f t="shared" si="50"/>
        <v>26.93708166120037</v>
      </c>
      <c r="DN30" s="382">
        <f t="shared" si="51"/>
        <v>40.399359771878409</v>
      </c>
      <c r="DO30" s="382">
        <f t="shared" si="52"/>
        <v>53.854143934574971</v>
      </c>
      <c r="DP30" s="382">
        <f t="shared" si="53"/>
        <v>67.298971526402028</v>
      </c>
      <c r="DQ30" s="382">
        <f t="shared" si="54"/>
        <v>80.731409901811872</v>
      </c>
      <c r="DR30" s="382">
        <f t="shared" si="55"/>
        <v>94.149063478416252</v>
      </c>
      <c r="DS30" s="382">
        <f t="shared" si="56"/>
        <v>107.54958055874688</v>
      </c>
      <c r="DT30" s="382">
        <f t="shared" si="57"/>
        <v>120.93065984300713</v>
      </c>
      <c r="DU30" s="382">
        <f t="shared" si="58"/>
        <v>134.2900565920587</v>
      </c>
      <c r="DV30" s="382">
        <f t="shared" si="59"/>
        <v>147.62558840426931</v>
      </c>
      <c r="DW30" s="382">
        <f t="shared" si="60"/>
        <v>160.93514057484504</v>
      </c>
      <c r="DX30" s="382">
        <f t="shared" si="61"/>
        <v>174.21667101124328</v>
      </c>
      <c r="DY30" s="382">
        <f t="shared" si="62"/>
        <v>187.46821468354696</v>
      </c>
      <c r="DZ30" s="382">
        <f t="shared" si="63"/>
        <v>200.68788759410529</v>
      </c>
      <c r="EA30" s="382">
        <f t="shared" si="64"/>
        <v>213.87389025594567</v>
      </c>
      <c r="EB30" s="382">
        <f t="shared" si="65"/>
        <v>227.0245106746589</v>
      </c>
      <c r="EC30" s="382">
        <f t="shared" si="66"/>
        <v>240.13812683349056</v>
      </c>
      <c r="ED30" s="382">
        <f t="shared" si="67"/>
        <v>253.21320868601228</v>
      </c>
      <c r="EE30" s="382">
        <f t="shared" si="68"/>
        <v>266.24831966520571</v>
      </c>
      <c r="EF30" s="382">
        <f t="shared" si="69"/>
        <v>279.24211772173231</v>
      </c>
      <c r="EG30" s="382">
        <f t="shared" si="70"/>
        <v>292.19335590782418</v>
      </c>
      <c r="EH30" s="382">
        <f t="shared" si="71"/>
        <v>305.10088252631169</v>
      </c>
      <c r="EI30" s="382">
        <f t="shared" si="72"/>
        <v>317.96364086706063</v>
      </c>
      <c r="EJ30" s="382">
        <f t="shared" si="73"/>
        <v>330.78066855530375</v>
      </c>
      <c r="EK30" s="382">
        <f t="shared" si="74"/>
        <v>343.5510965381153</v>
      </c>
      <c r="EL30" s="382">
        <f t="shared" si="75"/>
        <v>356.27414773662417</v>
      </c>
      <c r="EM30" s="382">
        <f t="shared" si="76"/>
        <v>368.94913539249069</v>
      </c>
      <c r="EN30" s="382">
        <f t="shared" si="77"/>
        <v>381.57546113761242</v>
      </c>
      <c r="EO30" s="382">
        <f t="shared" si="78"/>
        <v>394.15261281625357</v>
      </c>
      <c r="EP30" s="382">
        <f t="shared" si="79"/>
        <v>406.68016208851174</v>
      </c>
      <c r="EQ30" s="382">
        <f t="shared" si="80"/>
        <v>419.1577618435922</v>
      </c>
      <c r="ER30" s="382">
        <f t="shared" si="81"/>
        <v>431.58514345058808</v>
      </c>
      <c r="ES30" s="382">
        <f t="shared" si="82"/>
        <v>443.96211387345841</v>
      </c>
      <c r="ET30" s="382">
        <f t="shared" si="83"/>
        <v>456.28855267577467</v>
      </c>
      <c r="EU30" s="382">
        <f t="shared" si="84"/>
        <v>468.56440893942806</v>
      </c>
      <c r="EV30" s="382">
        <f t="shared" si="85"/>
        <v>480.78969812010098</v>
      </c>
      <c r="EW30" s="382">
        <f t="shared" si="86"/>
        <v>492.96449886074936</v>
      </c>
      <c r="EX30" s="382">
        <f t="shared" si="87"/>
        <v>505.0889497827759</v>
      </c>
      <c r="EY30" s="382">
        <f t="shared" si="88"/>
        <v>517.16324627297251</v>
      </c>
    </row>
    <row r="31" spans="1:155" s="521" customFormat="1" ht="36">
      <c r="A31" s="519"/>
      <c r="B31" s="263"/>
      <c r="C31" s="382"/>
      <c r="D31" s="252"/>
      <c r="E31" s="382"/>
      <c r="F31" s="384"/>
      <c r="G31" s="384"/>
      <c r="H31" s="384"/>
      <c r="I31" s="384"/>
      <c r="J31" s="252"/>
      <c r="K31" s="501">
        <v>20000</v>
      </c>
      <c r="L31" s="382">
        <f t="shared" si="92"/>
        <v>6.0959999999999992</v>
      </c>
      <c r="M31" s="382">
        <v>200</v>
      </c>
      <c r="N31" s="616">
        <f t="shared" si="89"/>
        <v>465.63255632249945</v>
      </c>
      <c r="O31" s="263">
        <f t="shared" si="90"/>
        <v>0.65269398162953818</v>
      </c>
      <c r="P31" s="383">
        <f t="shared" si="91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490">
        <f t="shared" si="1"/>
        <v>0.45954360357512902</v>
      </c>
      <c r="T31" s="527">
        <f>O31/Konstanten!$C$22</f>
        <v>0.53281141357513317</v>
      </c>
      <c r="U31" s="527">
        <f t="shared" si="2"/>
        <v>0.86248828735033733</v>
      </c>
      <c r="V31" s="492"/>
      <c r="W31" s="492"/>
      <c r="X31" s="492"/>
      <c r="Y31" s="252"/>
      <c r="Z31" s="515">
        <f t="shared" si="3"/>
        <v>200</v>
      </c>
      <c r="AA31" s="525">
        <v>20000</v>
      </c>
      <c r="AB31" s="613">
        <f t="shared" si="94"/>
        <v>2.2300023990811001E-2</v>
      </c>
      <c r="AC31" s="490">
        <f t="shared" si="94"/>
        <v>4.4595556020942166E-2</v>
      </c>
      <c r="AD31" s="490">
        <f t="shared" si="94"/>
        <v>6.6882118413601158E-2</v>
      </c>
      <c r="AE31" s="490">
        <f t="shared" si="94"/>
        <v>8.9155261950014109E-2</v>
      </c>
      <c r="AF31" s="490">
        <f t="shared" si="94"/>
        <v>0.11141057982531839</v>
      </c>
      <c r="AG31" s="490">
        <f t="shared" si="94"/>
        <v>0.13364372128131613</v>
      </c>
      <c r="AH31" s="490">
        <f t="shared" si="94"/>
        <v>0.15585040481548382</v>
      </c>
      <c r="AI31" s="490">
        <f t="shared" si="94"/>
        <v>0.17802643087189754</v>
      </c>
      <c r="AJ31" s="490">
        <f t="shared" si="94"/>
        <v>0.20016769392685588</v>
      </c>
      <c r="AK31" s="490">
        <f t="shared" si="94"/>
        <v>0.22227019389035457</v>
      </c>
      <c r="AL31" s="490">
        <f t="shared" si="95"/>
        <v>0.2443300467537618</v>
      </c>
      <c r="AM31" s="490">
        <f t="shared" si="95"/>
        <v>0.26634349442410588</v>
      </c>
      <c r="AN31" s="490">
        <f t="shared" si="95"/>
        <v>0.28830691369557748</v>
      </c>
      <c r="AO31" s="490">
        <f t="shared" si="95"/>
        <v>0.31021682431967318</v>
      </c>
      <c r="AP31" s="490">
        <f t="shared" si="95"/>
        <v>0.33206989614613769</v>
      </c>
      <c r="AQ31" s="490">
        <f t="shared" si="95"/>
        <v>0.3538629553175211</v>
      </c>
      <c r="AR31" s="490">
        <f t="shared" si="95"/>
        <v>0.37559298951043013</v>
      </c>
      <c r="AS31" s="490">
        <f t="shared" si="95"/>
        <v>0.39725715222650143</v>
      </c>
      <c r="AT31" s="490">
        <f t="shared" si="95"/>
        <v>0.41885276614535732</v>
      </c>
      <c r="AU31" s="490">
        <f t="shared" si="95"/>
        <v>0.44037732556038212</v>
      </c>
      <c r="AV31" s="490">
        <f t="shared" si="93"/>
        <v>0.46182849792578873</v>
      </c>
      <c r="AW31" s="490">
        <f t="shared" si="93"/>
        <v>0.48320412455042672</v>
      </c>
      <c r="AX31" s="490">
        <f t="shared" si="93"/>
        <v>0.50450222047954063</v>
      </c>
      <c r="AY31" s="490">
        <f t="shared" si="93"/>
        <v>0.52572097361074754</v>
      </c>
      <c r="AZ31" s="490">
        <f t="shared" si="93"/>
        <v>0.54685874309442684</v>
      </c>
      <c r="BA31" s="490">
        <f t="shared" si="93"/>
        <v>0.56791405707184195</v>
      </c>
      <c r="BB31" s="490">
        <f t="shared" si="93"/>
        <v>0.58888560980639038</v>
      </c>
      <c r="BC31" s="490">
        <f t="shared" si="93"/>
        <v>0.60977225826479897</v>
      </c>
      <c r="BD31" s="490">
        <f t="shared" si="93"/>
        <v>0.63057301820548772</v>
      </c>
      <c r="BE31" s="490">
        <f t="shared" si="93"/>
        <v>0.65128705983125701</v>
      </c>
      <c r="BF31" s="490">
        <f t="shared" si="96"/>
        <v>0.6719137030624962</v>
      </c>
      <c r="BG31" s="490">
        <f t="shared" si="96"/>
        <v>0.69245241248579392</v>
      </c>
      <c r="BH31" s="490">
        <f t="shared" si="96"/>
        <v>0.71290279203092943</v>
      </c>
      <c r="BI31" s="490">
        <f t="shared" si="96"/>
        <v>0.7332645794268936</v>
      </c>
      <c r="BJ31" s="490">
        <f t="shared" si="96"/>
        <v>0.75353764048505134</v>
      </c>
      <c r="BK31" s="490">
        <f t="shared" si="96"/>
        <v>0.77372196325459053</v>
      </c>
      <c r="BL31" s="490">
        <f t="shared" si="96"/>
        <v>0.79381765209244648</v>
      </c>
      <c r="BM31" s="490">
        <f t="shared" si="96"/>
        <v>0.81382492168663934</v>
      </c>
      <c r="BN31" s="490">
        <f t="shared" si="96"/>
        <v>0.83374409106874647</v>
      </c>
      <c r="BO31" s="490">
        <f t="shared" si="96"/>
        <v>0.85357557764799163</v>
      </c>
      <c r="BP31" s="527"/>
      <c r="BQ31" s="252"/>
      <c r="BR31" s="515">
        <f t="shared" si="7"/>
        <v>199.66517772893386</v>
      </c>
      <c r="BS31" s="525">
        <v>20000</v>
      </c>
      <c r="BT31" s="611">
        <f t="shared" si="8"/>
        <v>248.55071795209182</v>
      </c>
      <c r="BU31" s="382">
        <f t="shared" si="9"/>
        <v>248.62485189332631</v>
      </c>
      <c r="BV31" s="382">
        <f t="shared" si="10"/>
        <v>248.74834218357756</v>
      </c>
      <c r="BW31" s="382">
        <f t="shared" si="11"/>
        <v>248.92108977148428</v>
      </c>
      <c r="BX31" s="382">
        <f t="shared" si="12"/>
        <v>249.14295671371121</v>
      </c>
      <c r="BY31" s="382">
        <f t="shared" si="13"/>
        <v>249.41376689397427</v>
      </c>
      <c r="BZ31" s="382">
        <f t="shared" si="14"/>
        <v>249.73330693406601</v>
      </c>
      <c r="CA31" s="382">
        <f t="shared" si="15"/>
        <v>250.10132728715479</v>
      </c>
      <c r="CB31" s="382">
        <f t="shared" si="16"/>
        <v>250.51754350184146</v>
      </c>
      <c r="CC31" s="382">
        <f t="shared" si="17"/>
        <v>250.98163764387814</v>
      </c>
      <c r="CD31" s="382">
        <f t="shared" si="18"/>
        <v>251.49325986110355</v>
      </c>
      <c r="CE31" s="382">
        <f t="shared" si="19"/>
        <v>252.05203007605178</v>
      </c>
      <c r="CF31" s="382">
        <f t="shared" si="20"/>
        <v>252.65753978984546</v>
      </c>
      <c r="CG31" s="382">
        <f t="shared" si="21"/>
        <v>253.30935398040762</v>
      </c>
      <c r="CH31" s="382">
        <f t="shared" si="22"/>
        <v>254.0070130777099</v>
      </c>
      <c r="CI31" s="382">
        <f t="shared" si="23"/>
        <v>254.75003499871232</v>
      </c>
      <c r="CJ31" s="382">
        <f t="shared" si="24"/>
        <v>255.53791722482558</v>
      </c>
      <c r="CK31" s="382">
        <f t="shared" si="25"/>
        <v>256.3701389051306</v>
      </c>
      <c r="CL31" s="382">
        <f t="shared" si="26"/>
        <v>257.24616296919476</v>
      </c>
      <c r="CM31" s="382">
        <f t="shared" si="27"/>
        <v>258.16543823410723</v>
      </c>
      <c r="CN31" s="382">
        <f t="shared" si="28"/>
        <v>259.12740149129007</v>
      </c>
      <c r="CO31" s="382">
        <f t="shared" si="29"/>
        <v>260.13147955970726</v>
      </c>
      <c r="CP31" s="382">
        <f t="shared" si="30"/>
        <v>261.17709129324885</v>
      </c>
      <c r="CQ31" s="382">
        <f t="shared" si="31"/>
        <v>262.26364953130189</v>
      </c>
      <c r="CR31" s="382">
        <f t="shared" si="32"/>
        <v>263.39056298279235</v>
      </c>
      <c r="CS31" s="382">
        <f t="shared" si="33"/>
        <v>264.55723803528008</v>
      </c>
      <c r="CT31" s="382">
        <f t="shared" si="34"/>
        <v>265.76308048198024</v>
      </c>
      <c r="CU31" s="382">
        <f t="shared" si="35"/>
        <v>267.00749716085863</v>
      </c>
      <c r="CV31" s="382">
        <f t="shared" si="36"/>
        <v>268.28989750117466</v>
      </c>
      <c r="CW31" s="382">
        <f t="shared" si="37"/>
        <v>269.60969497402914</v>
      </c>
      <c r="CX31" s="382">
        <f t="shared" si="38"/>
        <v>270.96630844457525</v>
      </c>
      <c r="CY31" s="382">
        <f t="shared" si="39"/>
        <v>272.35916342458876</v>
      </c>
      <c r="CZ31" s="382">
        <f t="shared" si="40"/>
        <v>273.78769322504138</v>
      </c>
      <c r="DA31" s="382">
        <f t="shared" si="41"/>
        <v>275.25134000917791</v>
      </c>
      <c r="DB31" s="382">
        <f t="shared" si="42"/>
        <v>276.74955574737351</v>
      </c>
      <c r="DC31" s="382">
        <f t="shared" si="43"/>
        <v>278.28180307571716</v>
      </c>
      <c r="DD31" s="382">
        <f t="shared" si="44"/>
        <v>279.84755606086264</v>
      </c>
      <c r="DE31" s="382">
        <f t="shared" si="45"/>
        <v>281.44630087418182</v>
      </c>
      <c r="DF31" s="382">
        <f t="shared" si="46"/>
        <v>283.07753637867341</v>
      </c>
      <c r="DG31" s="382">
        <f t="shared" si="47"/>
        <v>284.7407746324148</v>
      </c>
      <c r="DI31" s="252"/>
      <c r="DJ31" s="515">
        <f t="shared" si="48"/>
        <v>105.11024382271543</v>
      </c>
      <c r="DK31" s="525">
        <v>20000</v>
      </c>
      <c r="DL31" s="611">
        <f t="shared" si="49"/>
        <v>13.699282668118439</v>
      </c>
      <c r="DM31" s="382">
        <f t="shared" si="50"/>
        <v>27.395805848663571</v>
      </c>
      <c r="DN31" s="382">
        <f t="shared" si="51"/>
        <v>41.086818828896249</v>
      </c>
      <c r="DO31" s="382">
        <f t="shared" si="52"/>
        <v>54.769588378320371</v>
      </c>
      <c r="DP31" s="382">
        <f t="shared" si="53"/>
        <v>68.441407322024318</v>
      </c>
      <c r="DQ31" s="382">
        <f t="shared" si="54"/>
        <v>82.099602915512492</v>
      </c>
      <c r="DR31" s="382">
        <f t="shared" si="55"/>
        <v>95.741544959223759</v>
      </c>
      <c r="DS31" s="382">
        <f t="shared" si="56"/>
        <v>109.36465359478193</v>
      </c>
      <c r="DT31" s="382">
        <f t="shared" si="57"/>
        <v>122.96640672939866</v>
      </c>
      <c r="DU31" s="382">
        <f t="shared" si="58"/>
        <v>136.54434703999266</v>
      </c>
      <c r="DV31" s="382">
        <f t="shared" si="59"/>
        <v>150.09608851423701</v>
      </c>
      <c r="DW31" s="382">
        <f t="shared" si="60"/>
        <v>163.61932249192878</v>
      </c>
      <c r="DX31" s="382">
        <f t="shared" si="61"/>
        <v>177.11182317633487</v>
      </c>
      <c r="DY31" s="382">
        <f t="shared" si="62"/>
        <v>190.57145259181794</v>
      </c>
      <c r="DZ31" s="382">
        <f t="shared" si="63"/>
        <v>203.99616497063835</v>
      </c>
      <c r="EA31" s="382">
        <f t="shared" si="64"/>
        <v>217.38401055837554</v>
      </c>
      <c r="EB31" s="382">
        <f t="shared" si="65"/>
        <v>230.73313883371753</v>
      </c>
      <c r="EC31" s="382">
        <f t="shared" si="66"/>
        <v>244.04180114447857</v>
      </c>
      <c r="ED31" s="382">
        <f t="shared" si="67"/>
        <v>257.30835276737662</v>
      </c>
      <c r="EE31" s="382">
        <f t="shared" si="68"/>
        <v>270.53125440437219</v>
      </c>
      <c r="EF31" s="382">
        <f t="shared" si="69"/>
        <v>283.7090731330573</v>
      </c>
      <c r="EG31" s="382">
        <f t="shared" si="70"/>
        <v>296.8404828328737</v>
      </c>
      <c r="EH31" s="382">
        <f t="shared" si="71"/>
        <v>309.92426411247504</v>
      </c>
      <c r="EI31" s="382">
        <f t="shared" si="72"/>
        <v>322.95930376665683</v>
      </c>
      <c r="EJ31" s="382">
        <f t="shared" si="73"/>
        <v>335.94459379368874</v>
      </c>
      <c r="EK31" s="382">
        <f t="shared" si="74"/>
        <v>348.87923000580452</v>
      </c>
      <c r="EL31" s="382">
        <f t="shared" si="75"/>
        <v>361.76241026688024</v>
      </c>
      <c r="EM31" s="382">
        <f t="shared" si="76"/>
        <v>374.59343239220459</v>
      </c>
      <c r="EN31" s="382">
        <f t="shared" si="77"/>
        <v>387.3716917454945</v>
      </c>
      <c r="EO31" s="382">
        <f t="shared" si="78"/>
        <v>400.09667856826718</v>
      </c>
      <c r="EP31" s="382">
        <f t="shared" si="79"/>
        <v>412.76797507609223</v>
      </c>
      <c r="EQ31" s="382">
        <f t="shared" si="80"/>
        <v>425.38525235543699</v>
      </c>
      <c r="ER31" s="382">
        <f t="shared" si="81"/>
        <v>437.94826709365253</v>
      </c>
      <c r="ES31" s="382">
        <f t="shared" si="82"/>
        <v>450.45685817321311</v>
      </c>
      <c r="ET31" s="382">
        <f t="shared" si="83"/>
        <v>462.91094315976591</v>
      </c>
      <c r="EU31" s="382">
        <f t="shared" si="84"/>
        <v>475.31051471172458</v>
      </c>
      <c r="EV31" s="382">
        <f t="shared" si="85"/>
        <v>487.65563693732315</v>
      </c>
      <c r="EW31" s="382">
        <f t="shared" si="86"/>
        <v>499.94644172305067</v>
      </c>
      <c r="EX31" s="382">
        <f t="shared" si="87"/>
        <v>512.18312505541212</v>
      </c>
      <c r="EY31" s="382">
        <f t="shared" si="88"/>
        <v>524.36594335596749</v>
      </c>
    </row>
    <row r="32" spans="1:155" s="521" customFormat="1">
      <c r="A32" s="519"/>
      <c r="B32" s="263"/>
      <c r="C32" s="382"/>
      <c r="D32" s="252"/>
      <c r="E32" s="382"/>
      <c r="F32" s="384"/>
      <c r="G32" s="384"/>
      <c r="H32" s="384"/>
      <c r="I32" s="384"/>
      <c r="J32" s="252"/>
      <c r="K32" s="499">
        <v>21000</v>
      </c>
      <c r="L32" s="382">
        <f t="shared" si="92"/>
        <v>6.4007999999999994</v>
      </c>
      <c r="M32" s="382">
        <v>210</v>
      </c>
      <c r="N32" s="616">
        <f t="shared" si="89"/>
        <v>446.45120322837374</v>
      </c>
      <c r="O32" s="263">
        <f t="shared" si="90"/>
        <v>0.63083568280091162</v>
      </c>
      <c r="P32" s="383">
        <f t="shared" si="91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490">
        <f t="shared" si="1"/>
        <v>0.44061307991944115</v>
      </c>
      <c r="T32" s="527">
        <f>O32/Konstanten!$C$22</f>
        <v>0.51496790432727479</v>
      </c>
      <c r="U32" s="527">
        <f t="shared" si="2"/>
        <v>0.8556127017178542</v>
      </c>
      <c r="V32" s="492"/>
      <c r="W32" s="492"/>
      <c r="X32" s="492"/>
      <c r="Y32" s="252"/>
      <c r="Z32" s="515">
        <f t="shared" si="3"/>
        <v>210</v>
      </c>
      <c r="AA32" s="524">
        <v>21000</v>
      </c>
      <c r="AB32" s="613">
        <f t="shared" si="94"/>
        <v>2.2773975056786817E-2</v>
      </c>
      <c r="AC32" s="490">
        <f t="shared" si="94"/>
        <v>4.5542998166908516E-2</v>
      </c>
      <c r="AD32" s="490">
        <f t="shared" si="94"/>
        <v>6.8302133841687207E-2</v>
      </c>
      <c r="AE32" s="490">
        <f t="shared" si="94"/>
        <v>9.1046479375364406E-2</v>
      </c>
      <c r="AF32" s="490">
        <f t="shared" si="94"/>
        <v>0.11377118090583323</v>
      </c>
      <c r="AG32" s="490">
        <f t="shared" si="94"/>
        <v>0.13647144908442874</v>
      </c>
      <c r="AH32" s="490">
        <f t="shared" si="94"/>
        <v>0.15914257423329742</v>
      </c>
      <c r="AI32" s="490">
        <f t="shared" si="94"/>
        <v>0.18177994087729951</v>
      </c>
      <c r="AJ32" s="490">
        <f t="shared" si="94"/>
        <v>0.20437904154590972</v>
      </c>
      <c r="AK32" s="490">
        <f t="shared" si="94"/>
        <v>0.22693548975159936</v>
      </c>
      <c r="AL32" s="490">
        <f t="shared" si="95"/>
        <v>0.24944503206260379</v>
      </c>
      <c r="AM32" s="490">
        <f t="shared" si="95"/>
        <v>0.27190355920055709</v>
      </c>
      <c r="AN32" s="490">
        <f t="shared" si="95"/>
        <v>0.29430711610647575</v>
      </c>
      <c r="AO32" s="490">
        <f t="shared" si="95"/>
        <v>0.31665191093186146</v>
      </c>
      <c r="AP32" s="490">
        <f t="shared" si="95"/>
        <v>0.33893432292514192</v>
      </c>
      <c r="AQ32" s="490">
        <f t="shared" si="95"/>
        <v>0.36115090919672638</v>
      </c>
      <c r="AR32" s="490">
        <f t="shared" si="95"/>
        <v>0.38329841035863621</v>
      </c>
      <c r="AS32" s="490">
        <f t="shared" si="95"/>
        <v>0.40537375504669393</v>
      </c>
      <c r="AT32" s="490">
        <f t="shared" si="95"/>
        <v>0.42737406334441008</v>
      </c>
      <c r="AU32" s="490">
        <f t="shared" si="95"/>
        <v>0.44929664913796413</v>
      </c>
      <c r="AV32" s="490">
        <f t="shared" si="93"/>
        <v>0.47113902144069636</v>
      </c>
      <c r="AW32" s="490">
        <f t="shared" si="93"/>
        <v>0.49289888473359167</v>
      </c>
      <c r="AX32" s="490">
        <f t="shared" si="93"/>
        <v>0.51457413837486476</v>
      </c>
      <c r="AY32" s="490">
        <f t="shared" si="93"/>
        <v>0.53616287513739402</v>
      </c>
      <c r="AZ32" s="490">
        <f t="shared" si="93"/>
        <v>0.5576633789369998</v>
      </c>
      <c r="BA32" s="490">
        <f t="shared" si="93"/>
        <v>0.57907412181773821</v>
      </c>
      <c r="BB32" s="490">
        <f t="shared" si="93"/>
        <v>0.60039376026240343</v>
      </c>
      <c r="BC32" s="490">
        <f t="shared" si="93"/>
        <v>0.62162113089749715</v>
      </c>
      <c r="BD32" s="490">
        <f t="shared" si="93"/>
        <v>0.64275524566186559</v>
      </c>
      <c r="BE32" s="490">
        <f t="shared" si="93"/>
        <v>0.66379528650755104</v>
      </c>
      <c r="BF32" s="490">
        <f t="shared" si="96"/>
        <v>0.68474059969971712</v>
      </c>
      <c r="BG32" s="490">
        <f t="shared" si="96"/>
        <v>0.70559068978041994</v>
      </c>
      <c r="BH32" s="490">
        <f t="shared" si="96"/>
        <v>0.72634521325824131</v>
      </c>
      <c r="BI32" s="490">
        <f t="shared" si="96"/>
        <v>0.74700397208255753</v>
      </c>
      <c r="BJ32" s="490">
        <f t="shared" si="96"/>
        <v>0.76756690695784735</v>
      </c>
      <c r="BK32" s="490">
        <f t="shared" si="96"/>
        <v>0.78803409054952478</v>
      </c>
      <c r="BL32" s="490">
        <f t="shared" si="96"/>
        <v>0.80840572062897398</v>
      </c>
      <c r="BM32" s="490">
        <f t="shared" si="96"/>
        <v>0.82868211320137308</v>
      </c>
      <c r="BN32" s="490">
        <f t="shared" si="96"/>
        <v>0.84886369565587028</v>
      </c>
      <c r="BO32" s="490">
        <f t="shared" si="96"/>
        <v>0.86895099997366776</v>
      </c>
      <c r="BP32" s="527"/>
      <c r="BQ32" s="252"/>
      <c r="BR32" s="515">
        <f t="shared" si="7"/>
        <v>209.64139507261743</v>
      </c>
      <c r="BS32" s="524">
        <v>21000</v>
      </c>
      <c r="BT32" s="611">
        <f t="shared" ref="BT32:BT47" si="97">$Q32*(1+0.2*AB32^2)</f>
        <v>246.5703742863754</v>
      </c>
      <c r="BU32" s="382">
        <f t="shared" ref="BU32:BU47" si="98">$Q32*(1+0.2*AC32^2)</f>
        <v>246.64707490333936</v>
      </c>
      <c r="BV32" s="382">
        <f t="shared" ref="BV32:BV47" si="99">$Q32*(1+0.2*AD32^2)</f>
        <v>246.77483524735106</v>
      </c>
      <c r="BW32" s="382">
        <f t="shared" ref="BW32:BW47" si="100">$Q32*(1+0.2*AE32^2)</f>
        <v>246.95354472092166</v>
      </c>
      <c r="BX32" s="382">
        <f t="shared" ref="BX32:BX47" si="101">$Q32*(1+0.2*AF32^2)</f>
        <v>247.18304934029095</v>
      </c>
      <c r="BY32" s="382">
        <f t="shared" ref="BY32:BY47" si="102">$Q32*(1+0.2*AG32^2)</f>
        <v>247.4631525763987</v>
      </c>
      <c r="BZ32" s="382">
        <f t="shared" ref="BZ32:BZ47" si="103">$Q32*(1+0.2*AH32^2)</f>
        <v>247.79361641960222</v>
      </c>
      <c r="CA32" s="382">
        <f t="shared" ref="CA32:CA47" si="104">$Q32*(1+0.2*AI32^2)</f>
        <v>248.17416265619792</v>
      </c>
      <c r="CB32" s="382">
        <f t="shared" ref="CB32:CB47" si="105">$Q32*(1+0.2*AJ32^2)</f>
        <v>248.60447434262656</v>
      </c>
      <c r="CC32" s="382">
        <f t="shared" ref="CC32:CC47" si="106">$Q32*(1+0.2*AK32^2)</f>
        <v>249.08419746134334</v>
      </c>
      <c r="CD32" s="382">
        <f t="shared" ref="CD32:CD47" si="107">$Q32*(1+0.2*AL32^2)</f>
        <v>249.61294274072407</v>
      </c>
      <c r="CE32" s="382">
        <f t="shared" ref="CE32:CE47" si="108">$Q32*(1+0.2*AM32^2)</f>
        <v>250.19028762008978</v>
      </c>
      <c r="CF32" s="382">
        <f t="shared" ref="CF32:CF47" si="109">$Q32*(1+0.2*AN32^2)</f>
        <v>250.81577833997173</v>
      </c>
      <c r="CG32" s="382">
        <f t="shared" ref="CG32:CG47" si="110">$Q32*(1+0.2*AO32^2)</f>
        <v>251.48893213710883</v>
      </c>
      <c r="CH32" s="382">
        <f t="shared" ref="CH32:CH47" si="111">$Q32*(1+0.2*AP32^2)</f>
        <v>252.20923952337446</v>
      </c>
      <c r="CI32" s="382">
        <f t="shared" ref="CI32:CI47" si="112">$Q32*(1+0.2*AQ32^2)</f>
        <v>252.97616662784498</v>
      </c>
      <c r="CJ32" s="382">
        <f t="shared" ref="CJ32:CJ47" si="113">$Q32*(1+0.2*AR32^2)</f>
        <v>253.78915758153971</v>
      </c>
      <c r="CK32" s="382">
        <f t="shared" ref="CK32:CK47" si="114">$Q32*(1+0.2*AS32^2)</f>
        <v>254.64763692495231</v>
      </c>
      <c r="CL32" s="382">
        <f t="shared" ref="CL32:CL47" si="115">$Q32*(1+0.2*AT32^2)</f>
        <v>255.55101201932817</v>
      </c>
      <c r="CM32" s="382">
        <f t="shared" ref="CM32:CM47" si="116">$Q32*(1+0.2*AU32^2)</f>
        <v>256.49867544369238</v>
      </c>
      <c r="CN32" s="382">
        <f t="shared" ref="CN32:CN47" si="117">$Q32*(1+0.2*AV32^2)</f>
        <v>257.49000736085623</v>
      </c>
      <c r="CO32" s="382">
        <f t="shared" ref="CO32:CO47" si="118">$Q32*(1+0.2*AW32^2)</f>
        <v>258.52437783700316</v>
      </c>
      <c r="CP32" s="382">
        <f t="shared" ref="CP32:CP47" si="119">$Q32*(1+0.2*AX32^2)</f>
        <v>259.60114910092562</v>
      </c>
      <c r="CQ32" s="382">
        <f t="shared" ref="CQ32:CQ47" si="120">$Q32*(1+0.2*AY32^2)</f>
        <v>260.7196777305395</v>
      </c>
      <c r="CR32" s="382">
        <f t="shared" ref="CR32:CR47" si="121">$Q32*(1+0.2*AZ32^2)</f>
        <v>261.87931675588612</v>
      </c>
      <c r="CS32" s="382">
        <f t="shared" ref="CS32:CS47" si="122">$Q32*(1+0.2*BA32^2)</f>
        <v>263.07941766943105</v>
      </c>
      <c r="CT32" s="382">
        <f t="shared" ref="CT32:CT47" si="123">$Q32*(1+0.2*BB32^2)</f>
        <v>264.31933233604718</v>
      </c>
      <c r="CU32" s="382">
        <f t="shared" ref="CU32:CU47" si="124">$Q32*(1+0.2*BC32^2)</f>
        <v>265.59841479660918</v>
      </c>
      <c r="CV32" s="382">
        <f t="shared" ref="CV32:CV47" si="125">$Q32*(1+0.2*BD32^2)</f>
        <v>266.91602296059403</v>
      </c>
      <c r="CW32" s="382">
        <f t="shared" ref="CW32:CW47" si="126">$Q32*(1+0.2*BE32^2)</f>
        <v>268.27152018448317</v>
      </c>
      <c r="CX32" s="382">
        <f t="shared" ref="CX32:CX47" si="127">$Q32*(1+0.2*BF32^2)</f>
        <v>269.6642767340544</v>
      </c>
      <c r="CY32" s="382">
        <f t="shared" ref="CY32:CY47" si="128">$Q32*(1+0.2*BG32^2)</f>
        <v>271.09367112985137</v>
      </c>
      <c r="CZ32" s="382">
        <f t="shared" ref="CZ32:CZ47" si="129">$Q32*(1+0.2*BH32^2)</f>
        <v>272.55909137620608</v>
      </c>
      <c r="DA32" s="382">
        <f t="shared" ref="DA32:DA47" si="130">$Q32*(1+0.2*BI32^2)</f>
        <v>274.05993607515194</v>
      </c>
      <c r="DB32" s="382">
        <f t="shared" ref="DB32:DB47" si="131">$Q32*(1+0.2*BJ32^2)</f>
        <v>275.5956154274333</v>
      </c>
      <c r="DC32" s="382">
        <f t="shared" ref="DC32:DC47" si="132">$Q32*(1+0.2*BK32^2)</f>
        <v>277.16555212354439</v>
      </c>
      <c r="DD32" s="382">
        <f t="shared" ref="DD32:DD47" si="133">$Q32*(1+0.2*BL32^2)</f>
        <v>278.76918212837018</v>
      </c>
      <c r="DE32" s="382">
        <f t="shared" ref="DE32:DE47" si="134">$Q32*(1+0.2*BM32^2)</f>
        <v>280.40595536351725</v>
      </c>
      <c r="DF32" s="382">
        <f t="shared" ref="DF32:DF47" si="135">$Q32*(1+0.2*BN32^2)</f>
        <v>282.07533629184621</v>
      </c>
      <c r="DG32" s="382">
        <f t="shared" ref="DG32:DG47" si="136">$Q32*(1+0.2*BO32^2)</f>
        <v>283.77680440904237</v>
      </c>
      <c r="DI32" s="252"/>
      <c r="DJ32" s="515">
        <f t="shared" si="48"/>
        <v>110.69020691882902</v>
      </c>
      <c r="DK32" s="524">
        <v>21000</v>
      </c>
      <c r="DL32" s="611">
        <f t="shared" ref="DL32:DL47" si="137">AB32*$R32</f>
        <v>13.934562756800377</v>
      </c>
      <c r="DM32" s="382">
        <f t="shared" ref="DM32:DM47" si="138">AC32*$R32</f>
        <v>27.866095598471695</v>
      </c>
      <c r="DN32" s="382">
        <f t="shared" ref="DN32:DN47" si="139">AD32*$R32</f>
        <v>41.791578679925593</v>
      </c>
      <c r="DO32" s="382">
        <f t="shared" ref="DO32:DO47" si="140">AE32*$R32</f>
        <v>55.708012214743619</v>
      </c>
      <c r="DP32" s="382">
        <f t="shared" ref="DP32:DP47" si="141">AF32*$R32</f>
        <v>69.612426302152073</v>
      </c>
      <c r="DQ32" s="382">
        <f t="shared" ref="DQ32:DQ47" si="142">AG32*$R32</f>
        <v>83.501890514793885</v>
      </c>
      <c r="DR32" s="382">
        <f t="shared" ref="DR32:DR47" si="143">AH32*$R32</f>
        <v>97.373523172968845</v>
      </c>
      <c r="DS32" s="382">
        <f t="shared" ref="DS32:DS47" si="144">AI32*$R32</f>
        <v>111.2245002361734</v>
      </c>
      <c r="DT32" s="382">
        <f t="shared" ref="DT32:DT47" si="145">AJ32*$R32</f>
        <v>125.05206374797909</v>
      </c>
      <c r="DU32" s="382">
        <f t="shared" ref="DU32:DU47" si="146">AK32*$R32</f>
        <v>138.85352977703016</v>
      </c>
      <c r="DV32" s="382">
        <f t="shared" ref="DV32:DV47" si="147">AL32*$R32</f>
        <v>152.62629580392854</v>
      </c>
      <c r="DW32" s="382">
        <f t="shared" ref="DW32:DW47" si="148">AM32*$R32</f>
        <v>166.36784751147084</v>
      </c>
      <c r="DX32" s="382">
        <f t="shared" ref="DX32:DX47" si="149">AN32*$R32</f>
        <v>180.07576494365574</v>
      </c>
      <c r="DY32" s="382">
        <f t="shared" ref="DY32:DY47" si="150">AO32*$R32</f>
        <v>193.74772800701109</v>
      </c>
      <c r="DZ32" s="382">
        <f t="shared" ref="DZ32:DZ47" si="151">AP32*$R32</f>
        <v>207.38152129601875</v>
      </c>
      <c r="EA32" s="382">
        <f t="shared" ref="EA32:EA47" si="152">AQ32*$R32</f>
        <v>220.97503823240473</v>
      </c>
      <c r="EB32" s="382">
        <f t="shared" ref="EB32:EB47" si="153">AR32*$R32</f>
        <v>234.52628451582297</v>
      </c>
      <c r="EC32" s="382">
        <f t="shared" ref="EC32:EC47" si="154">AS32*$R32</f>
        <v>248.03338089081743</v>
      </c>
      <c r="ED32" s="382">
        <f t="shared" ref="ED32:ED47" si="155">AT32*$R32</f>
        <v>261.4945652417735</v>
      </c>
      <c r="EE32" s="382">
        <f t="shared" ref="EE32:EE47" si="156">AU32*$R32</f>
        <v>274.90819403384432</v>
      </c>
      <c r="EF32" s="382">
        <f t="shared" ref="EF32:EF47" si="157">AV32*$R32</f>
        <v>288.27274312335948</v>
      </c>
      <c r="EG32" s="382">
        <f t="shared" ref="EG32:EG47" si="158">AW32*$R32</f>
        <v>301.58680796615408</v>
      </c>
      <c r="EH32" s="382">
        <f t="shared" ref="EH32:EH47" si="159">AX32*$R32</f>
        <v>314.84910325631586</v>
      </c>
      <c r="EI32" s="382">
        <f t="shared" ref="EI32:EI47" si="160">AY32*$R32</f>
        <v>328.05846203129431</v>
      </c>
      <c r="EJ32" s="382">
        <f t="shared" ref="EJ32:EJ47" si="161">AZ32*$R32</f>
        <v>341.21383428191723</v>
      </c>
      <c r="EK32" s="382">
        <f t="shared" ref="EK32:EK47" si="162">BA32*$R32</f>
        <v>354.31428510780216</v>
      </c>
      <c r="EL32" s="382">
        <f t="shared" ref="EL32:EL47" si="163">BB32*$R32</f>
        <v>367.35899245988782</v>
      </c>
      <c r="EM32" s="382">
        <f t="shared" ref="EM32:EM47" si="164">BC32*$R32</f>
        <v>380.34724451246154</v>
      </c>
      <c r="EN32" s="382">
        <f t="shared" ref="EN32:EN47" si="165">BD32*$R32</f>
        <v>393.27843670702543</v>
      </c>
      <c r="EO32" s="382">
        <f t="shared" ref="EO32:EO47" si="166">BE32*$R32</f>
        <v>406.15206850994059</v>
      </c>
      <c r="EP32" s="382">
        <f t="shared" ref="EP32:EP47" si="167">BF32*$R32</f>
        <v>418.96773992476017</v>
      </c>
      <c r="EQ32" s="382">
        <f t="shared" ref="EQ32:EQ47" si="168">BG32*$R32</f>
        <v>431.72514779888149</v>
      </c>
      <c r="ER32" s="382">
        <f t="shared" ref="ER32:ER47" si="169">BH32*$R32</f>
        <v>444.42408196246322</v>
      </c>
      <c r="ES32" s="382">
        <f t="shared" ref="ES32:ES47" si="170">BI32*$R32</f>
        <v>457.06442123556917</v>
      </c>
      <c r="ET32" s="382">
        <f t="shared" ref="ET32:ET47" si="171">BJ32*$R32</f>
        <v>469.64612933743763</v>
      </c>
      <c r="EU32" s="382">
        <f t="shared" ref="EU32:EU47" si="172">BK32*$R32</f>
        <v>482.16925072937892</v>
      </c>
      <c r="EV32" s="382">
        <f t="shared" ref="EV32:EV47" si="173">BL32*$R32</f>
        <v>494.63390642047278</v>
      </c>
      <c r="EW32" s="382">
        <f t="shared" ref="EW32:EW47" si="174">BM32*$R32</f>
        <v>507.04028976273503</v>
      </c>
      <c r="EX32" s="382">
        <f t="shared" ref="EX32:EX47" si="175">BN32*$R32</f>
        <v>519.38866225996082</v>
      </c>
      <c r="EY32" s="382">
        <f t="shared" ref="EY32:EY47" si="176">BO32*$R32</f>
        <v>531.6793494119994</v>
      </c>
    </row>
    <row r="33" spans="1:155" s="521" customFormat="1">
      <c r="A33" s="519"/>
      <c r="B33" s="263"/>
      <c r="C33" s="382"/>
      <c r="D33" s="252"/>
      <c r="E33" s="382"/>
      <c r="F33" s="384"/>
      <c r="G33" s="384"/>
      <c r="H33" s="384"/>
      <c r="I33" s="384"/>
      <c r="J33" s="252"/>
      <c r="K33" s="499">
        <v>22000</v>
      </c>
      <c r="L33" s="382">
        <f t="shared" si="92"/>
        <v>6.7055999999999996</v>
      </c>
      <c r="M33" s="382">
        <v>220</v>
      </c>
      <c r="N33" s="616">
        <f t="shared" si="89"/>
        <v>427.91474727009285</v>
      </c>
      <c r="O33" s="263">
        <f t="shared" si="90"/>
        <v>0.60954185931508753</v>
      </c>
      <c r="P33" s="383">
        <f t="shared" si="91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490">
        <f t="shared" si="1"/>
        <v>0.42231902025175705</v>
      </c>
      <c r="T33" s="527">
        <f>O33/Konstanten!$C$22</f>
        <v>0.49758519127762246</v>
      </c>
      <c r="U33" s="527">
        <f t="shared" si="2"/>
        <v>0.84873711608537117</v>
      </c>
      <c r="V33" s="492"/>
      <c r="W33" s="492"/>
      <c r="X33" s="492"/>
      <c r="Y33" s="252"/>
      <c r="Z33" s="515">
        <f t="shared" si="3"/>
        <v>220</v>
      </c>
      <c r="AA33" s="524">
        <v>22000</v>
      </c>
      <c r="AB33" s="613">
        <f t="shared" si="94"/>
        <v>2.3261943316579096E-2</v>
      </c>
      <c r="AC33" s="490">
        <f t="shared" si="94"/>
        <v>4.6518437086402013E-2</v>
      </c>
      <c r="AD33" s="490">
        <f t="shared" si="94"/>
        <v>6.9764050697508281E-2</v>
      </c>
      <c r="AE33" s="490">
        <f t="shared" si="94"/>
        <v>9.2993391246676521E-2</v>
      </c>
      <c r="AF33" s="490">
        <f t="shared" si="94"/>
        <v>0.11620112199390921</v>
      </c>
      <c r="AG33" s="490">
        <f t="shared" si="94"/>
        <v>0.13938198034460117</v>
      </c>
      <c r="AH33" s="490">
        <f t="shared" si="94"/>
        <v>0.16253079521327579</v>
      </c>
      <c r="AI33" s="490">
        <f t="shared" si="94"/>
        <v>0.18564250363325482</v>
      </c>
      <c r="AJ33" s="490">
        <f t="shared" si="94"/>
        <v>0.20871216648767141</v>
      </c>
      <c r="AK33" s="490">
        <f t="shared" si="94"/>
        <v>0.23173498325093778</v>
      </c>
      <c r="AL33" s="490">
        <f t="shared" si="95"/>
        <v>0.25470630564430075</v>
      </c>
      <c r="AM33" s="490">
        <f t="shared" si="95"/>
        <v>0.27762165012481954</v>
      </c>
      <c r="AN33" s="490">
        <f t="shared" si="95"/>
        <v>0.30047670914339175</v>
      </c>
      <c r="AO33" s="490">
        <f t="shared" si="95"/>
        <v>0.32326736112395471</v>
      </c>
      <c r="AP33" s="490">
        <f t="shared" si="95"/>
        <v>0.34598967913265971</v>
      </c>
      <c r="AQ33" s="490">
        <f t="shared" si="95"/>
        <v>0.36863993822184149</v>
      </c>
      <c r="AR33" s="490">
        <f t="shared" si="95"/>
        <v>0.39121462144909103</v>
      </c>
      <c r="AS33" s="490">
        <f t="shared" si="95"/>
        <v>0.41371042458633545</v>
      </c>
      <c r="AT33" s="490">
        <f t="shared" si="95"/>
        <v>0.43612425954717537</v>
      </c>
      <c r="AU33" s="490">
        <f t="shared" si="95"/>
        <v>0.4584532565729289</v>
      </c>
      <c r="AV33" s="490">
        <f t="shared" si="93"/>
        <v>0.48069476522837978</v>
      </c>
      <c r="AW33" s="490">
        <f t="shared" si="93"/>
        <v>0.50284635426753033</v>
      </c>
      <c r="AX33" s="490">
        <f t="shared" si="93"/>
        <v>0.52490581043716622</v>
      </c>
      <c r="AY33" s="490">
        <f t="shared" si="93"/>
        <v>0.54687113629217299</v>
      </c>
      <c r="AZ33" s="490">
        <f t="shared" si="93"/>
        <v>0.56874054710108835</v>
      </c>
      <c r="BA33" s="490">
        <f t="shared" si="93"/>
        <v>0.59051246692346526</v>
      </c>
      <c r="BB33" s="490">
        <f t="shared" si="93"/>
        <v>0.61218552394234604</v>
      </c>
      <c r="BC33" s="490">
        <f t="shared" si="93"/>
        <v>0.63375854513573993</v>
      </c>
      <c r="BD33" s="490">
        <f t="shared" si="93"/>
        <v>0.65523055037019884</v>
      </c>
      <c r="BE33" s="490">
        <f t="shared" si="93"/>
        <v>0.67660074599812403</v>
      </c>
      <c r="BF33" s="490">
        <f t="shared" si="96"/>
        <v>0.69786851803779626</v>
      </c>
      <c r="BG33" s="490">
        <f t="shared" si="96"/>
        <v>0.71903342501199985</v>
      </c>
      <c r="BH33" s="490">
        <f t="shared" si="96"/>
        <v>0.74009519051726269</v>
      </c>
      <c r="BI33" s="490">
        <f t="shared" si="96"/>
        <v>0.76105369559142666</v>
      </c>
      <c r="BJ33" s="490">
        <f t="shared" si="96"/>
        <v>0.78190897094273992</v>
      </c>
      <c r="BK33" s="490">
        <f t="shared" si="96"/>
        <v>0.80266118909870332</v>
      </c>
      <c r="BL33" s="490">
        <f t="shared" si="96"/>
        <v>0.82331065652802193</v>
      </c>
      <c r="BM33" s="490">
        <f t="shared" si="96"/>
        <v>0.8438578057839452</v>
      </c>
      <c r="BN33" s="490">
        <f t="shared" si="96"/>
        <v>0.8643031877122942</v>
      </c>
      <c r="BO33" s="490">
        <f t="shared" si="96"/>
        <v>0.88464746376264269</v>
      </c>
      <c r="BP33" s="527"/>
      <c r="BQ33" s="252"/>
      <c r="BR33" s="515">
        <f t="shared" si="7"/>
        <v>219.61675001879911</v>
      </c>
      <c r="BS33" s="524">
        <v>22000</v>
      </c>
      <c r="BT33" s="611">
        <f t="shared" si="97"/>
        <v>244.59006755355634</v>
      </c>
      <c r="BU33" s="382">
        <f t="shared" si="98"/>
        <v>244.66944541359456</v>
      </c>
      <c r="BV33" s="382">
        <f t="shared" si="99"/>
        <v>244.80165932196883</v>
      </c>
      <c r="BW33" s="382">
        <f t="shared" si="100"/>
        <v>244.98658599252519</v>
      </c>
      <c r="BX33" s="382">
        <f t="shared" si="101"/>
        <v>245.2240538211575</v>
      </c>
      <c r="BY33" s="382">
        <f t="shared" si="102"/>
        <v>245.51384386786913</v>
      </c>
      <c r="BZ33" s="382">
        <f t="shared" si="103"/>
        <v>245.85569109912021</v>
      </c>
      <c r="CA33" s="382">
        <f t="shared" si="104"/>
        <v>246.24928587582014</v>
      </c>
      <c r="CB33" s="382">
        <f t="shared" si="105"/>
        <v>246.69427566968912</v>
      </c>
      <c r="CC33" s="382">
        <f t="shared" si="106"/>
        <v>247.19026698843007</v>
      </c>
      <c r="CD33" s="382">
        <f t="shared" si="107"/>
        <v>247.73682748824274</v>
      </c>
      <c r="CE33" s="382">
        <f t="shared" si="108"/>
        <v>248.33348825071067</v>
      </c>
      <c r="CF33" s="382">
        <f t="shared" si="109"/>
        <v>248.9797462000052</v>
      </c>
      <c r="CG33" s="382">
        <f t="shared" si="110"/>
        <v>249.67506663568477</v>
      </c>
      <c r="CH33" s="382">
        <f t="shared" si="111"/>
        <v>250.41888585611736</v>
      </c>
      <c r="CI33" s="382">
        <f t="shared" si="112"/>
        <v>251.21061384769195</v>
      </c>
      <c r="CJ33" s="382">
        <f t="shared" si="113"/>
        <v>252.04963701549238</v>
      </c>
      <c r="CK33" s="382">
        <f t="shared" si="114"/>
        <v>252.93532093194943</v>
      </c>
      <c r="CL33" s="382">
        <f t="shared" si="115"/>
        <v>253.86701308111955</v>
      </c>
      <c r="CM33" s="382">
        <f t="shared" si="116"/>
        <v>254.84404557762852</v>
      </c>
      <c r="CN33" s="382">
        <f t="shared" si="117"/>
        <v>255.86573784090533</v>
      </c>
      <c r="CO33" s="382">
        <f t="shared" si="118"/>
        <v>256.93139920708717</v>
      </c>
      <c r="CP33" s="382">
        <f t="shared" si="119"/>
        <v>258.04033146283786</v>
      </c>
      <c r="CQ33" s="382">
        <f t="shared" si="120"/>
        <v>259.19183128725894</v>
      </c>
      <c r="CR33" s="382">
        <f t="shared" si="121"/>
        <v>260.3851925900355</v>
      </c>
      <c r="CS33" s="382">
        <f t="shared" si="122"/>
        <v>261.61970873591434</v>
      </c>
      <c r="CT33" s="382">
        <f t="shared" si="123"/>
        <v>262.89467464752289</v>
      </c>
      <c r="CU33" s="382">
        <f t="shared" si="124"/>
        <v>264.20938878038805</v>
      </c>
      <c r="CV33" s="382">
        <f t="shared" si="125"/>
        <v>265.56315496575206</v>
      </c>
      <c r="CW33" s="382">
        <f t="shared" si="126"/>
        <v>266.95528411843065</v>
      </c>
      <c r="CX33" s="382">
        <f t="shared" si="127"/>
        <v>268.38509580845692</v>
      </c>
      <c r="CY33" s="382">
        <f t="shared" si="128"/>
        <v>269.85191969663418</v>
      </c>
      <c r="CZ33" s="382">
        <f t="shared" si="129"/>
        <v>271.3550968353432</v>
      </c>
      <c r="DA33" s="382">
        <f t="shared" si="130"/>
        <v>272.89398083703207</v>
      </c>
      <c r="DB33" s="382">
        <f t="shared" si="131"/>
        <v>274.46793891375762</v>
      </c>
      <c r="DC33" s="382">
        <f t="shared" si="132"/>
        <v>276.07635279193562</v>
      </c>
      <c r="DD33" s="382">
        <f t="shared" si="133"/>
        <v>277.71861950712247</v>
      </c>
      <c r="DE33" s="382">
        <f t="shared" si="134"/>
        <v>279.39415208417762</v>
      </c>
      <c r="DF33" s="382">
        <f t="shared" si="135"/>
        <v>281.10238010856636</v>
      </c>
      <c r="DG33" s="382">
        <f t="shared" si="136"/>
        <v>282.8427501948666</v>
      </c>
      <c r="DI33" s="252"/>
      <c r="DJ33" s="515">
        <f t="shared" si="48"/>
        <v>116.30006104082035</v>
      </c>
      <c r="DK33" s="524">
        <v>22000</v>
      </c>
      <c r="DL33" s="611">
        <f t="shared" si="137"/>
        <v>14.175829598083709</v>
      </c>
      <c r="DM33" s="382">
        <f t="shared" si="138"/>
        <v>28.348338242060059</v>
      </c>
      <c r="DN33" s="382">
        <f t="shared" si="139"/>
        <v>42.514216516687284</v>
      </c>
      <c r="DO33" s="382">
        <f t="shared" si="140"/>
        <v>56.670177986431391</v>
      </c>
      <c r="DP33" s="382">
        <f t="shared" si="141"/>
        <v>70.812970441630256</v>
      </c>
      <c r="DQ33" s="382">
        <f t="shared" si="142"/>
        <v>84.939386856828108</v>
      </c>
      <c r="DR33" s="382">
        <f t="shared" si="143"/>
        <v>99.046275972237424</v>
      </c>
      <c r="DS33" s="382">
        <f t="shared" si="144"/>
        <v>113.1305524156726</v>
      </c>
      <c r="DT33" s="382">
        <f t="shared" si="145"/>
        <v>127.18920628903025</v>
      </c>
      <c r="DU33" s="382">
        <f t="shared" si="146"/>
        <v>141.21931215174047</v>
      </c>
      <c r="DV33" s="382">
        <f t="shared" si="147"/>
        <v>155.21803734246311</v>
      </c>
      <c r="DW33" s="382">
        <f t="shared" si="148"/>
        <v>169.1826495898716</v>
      </c>
      <c r="DX33" s="382">
        <f t="shared" si="149"/>
        <v>183.11052387329462</v>
      </c>
      <c r="DY33" s="382">
        <f t="shared" si="150"/>
        <v>196.99914850404198</v>
      </c>
      <c r="DZ33" s="382">
        <f t="shared" si="151"/>
        <v>210.84613040839992</v>
      </c>
      <c r="EA33" s="382">
        <f t="shared" si="152"/>
        <v>224.6491996030465</v>
      </c>
      <c r="EB33" s="382">
        <f t="shared" si="153"/>
        <v>238.4062128630749</v>
      </c>
      <c r="EC33" s="382">
        <f t="shared" si="154"/>
        <v>252.11515659170706</v>
      </c>
      <c r="ED33" s="382">
        <f t="shared" si="155"/>
        <v>265.77414890891316</v>
      </c>
      <c r="EE33" s="382">
        <f t="shared" si="156"/>
        <v>279.38144098358708</v>
      </c>
      <c r="EF33" s="382">
        <f t="shared" si="157"/>
        <v>292.93541764035518</v>
      </c>
      <c r="EG33" s="382">
        <f t="shared" si="158"/>
        <v>306.43459727776633</v>
      </c>
      <c r="EH33" s="382">
        <f t="shared" si="159"/>
        <v>319.87763113918413</v>
      </c>
      <c r="EI33" s="382">
        <f t="shared" si="160"/>
        <v>333.26330198144069</v>
      </c>
      <c r="EJ33" s="382">
        <f t="shared" si="161"/>
        <v>346.59052218908005</v>
      </c>
      <c r="EK33" s="382">
        <f t="shared" si="162"/>
        <v>359.85833138390291</v>
      </c>
      <c r="EL33" s="382">
        <f t="shared" si="163"/>
        <v>373.06589358057619</v>
      </c>
      <c r="EM33" s="382">
        <f t="shared" si="164"/>
        <v>386.21249393943106</v>
      </c>
      <c r="EN33" s="382">
        <f t="shared" si="165"/>
        <v>399.29753516708774</v>
      </c>
      <c r="EO33" s="382">
        <f t="shared" si="166"/>
        <v>412.32053361465387</v>
      </c>
      <c r="EP33" s="382">
        <f t="shared" si="167"/>
        <v>425.28111512163434</v>
      </c>
      <c r="EQ33" s="382">
        <f t="shared" si="168"/>
        <v>438.17901065178842</v>
      </c>
      <c r="ER33" s="382">
        <f t="shared" si="169"/>
        <v>451.01405176482433</v>
      </c>
      <c r="ES33" s="382">
        <f t="shared" si="170"/>
        <v>463.78616596519606</v>
      </c>
      <c r="ET33" s="382">
        <f t="shared" si="171"/>
        <v>476.4953719665117</v>
      </c>
      <c r="EU33" s="382">
        <f t="shared" si="172"/>
        <v>489.14177490704031</v>
      </c>
      <c r="EV33" s="382">
        <f t="shared" si="173"/>
        <v>501.72556154882847</v>
      </c>
      <c r="EW33" s="382">
        <f t="shared" si="174"/>
        <v>514.2469954898512</v>
      </c>
      <c r="EX33" s="382">
        <f t="shared" si="175"/>
        <v>526.70641241558371</v>
      </c>
      <c r="EY33" s="382">
        <f t="shared" si="176"/>
        <v>539.1042154134343</v>
      </c>
    </row>
    <row r="34" spans="1:155" s="521" customFormat="1">
      <c r="A34" s="519"/>
      <c r="B34" s="263"/>
      <c r="C34" s="382"/>
      <c r="D34" s="252"/>
      <c r="E34" s="382"/>
      <c r="F34" s="384"/>
      <c r="G34" s="384"/>
      <c r="H34" s="384"/>
      <c r="I34" s="384"/>
      <c r="J34" s="252"/>
      <c r="K34" s="499">
        <v>23000</v>
      </c>
      <c r="L34" s="382">
        <f t="shared" si="92"/>
        <v>7.0103999999999997</v>
      </c>
      <c r="M34" s="382">
        <v>230</v>
      </c>
      <c r="N34" s="616">
        <f t="shared" si="89"/>
        <v>410.00646832505618</v>
      </c>
      <c r="O34" s="263">
        <f t="shared" si="90"/>
        <v>0.58880233014515082</v>
      </c>
      <c r="P34" s="383">
        <f t="shared" si="91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490">
        <f t="shared" si="1"/>
        <v>0.40464492309405986</v>
      </c>
      <c r="T34" s="527">
        <f>O34/Konstanten!$C$22</f>
        <v>0.48065496338379654</v>
      </c>
      <c r="U34" s="527">
        <f t="shared" si="2"/>
        <v>0.84186153045288803</v>
      </c>
      <c r="V34" s="492"/>
      <c r="W34" s="492"/>
      <c r="X34" s="492"/>
      <c r="Y34" s="252"/>
      <c r="Z34" s="515">
        <f t="shared" si="3"/>
        <v>230</v>
      </c>
      <c r="AA34" s="524">
        <v>23000</v>
      </c>
      <c r="AB34" s="613">
        <f t="shared" si="94"/>
        <v>2.3764461795562727E-2</v>
      </c>
      <c r="AC34" s="490">
        <f t="shared" si="94"/>
        <v>4.7522935603599166E-2</v>
      </c>
      <c r="AD34" s="490">
        <f t="shared" si="94"/>
        <v>7.1269455193353454E-2</v>
      </c>
      <c r="AE34" s="490">
        <f t="shared" si="94"/>
        <v>9.4998097653477692E-2</v>
      </c>
      <c r="AF34" s="490">
        <f t="shared" si="94"/>
        <v>0.11870300456879562</v>
      </c>
      <c r="AG34" s="490">
        <f t="shared" si="94"/>
        <v>0.14237840262728668</v>
      </c>
      <c r="AH34" s="490">
        <f t="shared" si="94"/>
        <v>0.16601862348168372</v>
      </c>
      <c r="AI34" s="490">
        <f t="shared" si="94"/>
        <v>0.18961812270333631</v>
      </c>
      <c r="AJ34" s="490">
        <f t="shared" si="94"/>
        <v>0.21317149768004173</v>
      </c>
      <c r="AK34" s="490">
        <f t="shared" si="94"/>
        <v>0.23667350432682685</v>
      </c>
      <c r="AL34" s="490">
        <f t="shared" si="95"/>
        <v>0.26011907249679855</v>
      </c>
      <c r="AM34" s="490">
        <f t="shared" si="95"/>
        <v>0.2835033199989852</v>
      </c>
      <c r="AN34" s="490">
        <f t="shared" si="95"/>
        <v>0.30682156515029185</v>
      </c>
      <c r="AO34" s="490">
        <f t="shared" si="95"/>
        <v>0.33006933780924469</v>
      </c>
      <c r="AP34" s="490">
        <f t="shared" si="95"/>
        <v>0.35324238885968445</v>
      </c>
      <c r="AQ34" s="490">
        <f t="shared" si="95"/>
        <v>0.37633669813226051</v>
      </c>
      <c r="AR34" s="490">
        <f t="shared" si="95"/>
        <v>0.39934848077039503</v>
      </c>
      <c r="AS34" s="490">
        <f t="shared" si="95"/>
        <v>0.42227419206497047</v>
      </c>
      <c r="AT34" s="490">
        <f t="shared" si="95"/>
        <v>0.44511053079794821</v>
      </c>
      <c r="AU34" s="490">
        <f t="shared" si="95"/>
        <v>0.46785444114948765</v>
      </c>
      <c r="AV34" s="490">
        <f t="shared" si="93"/>
        <v>0.49050311323540979</v>
      </c>
      <c r="AW34" s="490">
        <f t="shared" si="93"/>
        <v>0.51305398235246502</v>
      </c>
      <c r="AX34" s="490">
        <f t="shared" si="93"/>
        <v>0.53550472701721596</v>
      </c>
      <c r="AY34" s="490">
        <f t="shared" si="93"/>
        <v>0.55785326589095219</v>
      </c>
      <c r="AZ34" s="490">
        <f t="shared" si="93"/>
        <v>0.58009775368769279</v>
      </c>
      <c r="BA34" s="490">
        <f t="shared" si="93"/>
        <v>0.60223657616518689</v>
      </c>
      <c r="BB34" s="490">
        <f t="shared" si="93"/>
        <v>0.62426834430000477</v>
      </c>
      <c r="BC34" s="490">
        <f t="shared" si="93"/>
        <v>0.6461918877476398</v>
      </c>
      <c r="BD34" s="490">
        <f t="shared" si="93"/>
        <v>0.66800624768675931</v>
      </c>
      <c r="BE34" s="490">
        <f t="shared" si="93"/>
        <v>0.68971066914415935</v>
      </c>
      <c r="BF34" s="490">
        <f t="shared" si="96"/>
        <v>0.71130459289307457</v>
      </c>
      <c r="BG34" s="490">
        <f t="shared" si="96"/>
        <v>0.73278764701308374</v>
      </c>
      <c r="BH34" s="490">
        <f t="shared" si="96"/>
        <v>0.75415963819460441</v>
      </c>
      <c r="BI34" s="490">
        <f t="shared" si="96"/>
        <v>0.77542054286535245</v>
      </c>
      <c r="BJ34" s="490">
        <f t="shared" si="96"/>
        <v>0.79657049821022941</v>
      </c>
      <c r="BK34" s="490">
        <f t="shared" si="96"/>
        <v>0.81760979314987425</v>
      </c>
      <c r="BL34" s="490">
        <f t="shared" si="96"/>
        <v>0.83853885933699823</v>
      </c>
      <c r="BM34" s="490">
        <f t="shared" si="96"/>
        <v>0.85935826222335876</v>
      </c>
      <c r="BN34" s="490">
        <f t="shared" si="96"/>
        <v>0.8800686922442309</v>
      </c>
      <c r="BO34" s="490">
        <f t="shared" si="96"/>
        <v>0.90067095616135306</v>
      </c>
      <c r="BP34" s="527"/>
      <c r="BQ34" s="252"/>
      <c r="BR34" s="515">
        <f t="shared" si="7"/>
        <v>229.59121053313498</v>
      </c>
      <c r="BS34" s="524">
        <v>23000</v>
      </c>
      <c r="BT34" s="611">
        <f t="shared" si="97"/>
        <v>242.60979966482878</v>
      </c>
      <c r="BU34" s="382">
        <f t="shared" si="98"/>
        <v>242.69197104522294</v>
      </c>
      <c r="BV34" s="382">
        <f t="shared" si="99"/>
        <v>242.82883146675701</v>
      </c>
      <c r="BW34" s="382">
        <f t="shared" si="100"/>
        <v>243.02024369609541</v>
      </c>
      <c r="BX34" s="382">
        <f t="shared" si="101"/>
        <v>243.26601676958842</v>
      </c>
      <c r="BY34" s="382">
        <f t="shared" si="102"/>
        <v>243.56590713855763</v>
      </c>
      <c r="BZ34" s="382">
        <f t="shared" si="103"/>
        <v>243.91962011690467</v>
      </c>
      <c r="CA34" s="382">
        <f t="shared" si="104"/>
        <v>244.32681161312513</v>
      </c>
      <c r="CB34" s="382">
        <f t="shared" si="105"/>
        <v>244.78709012562328</v>
      </c>
      <c r="CC34" s="382">
        <f t="shared" si="106"/>
        <v>245.30001897749045</v>
      </c>
      <c r="CD34" s="382">
        <f t="shared" si="107"/>
        <v>245.86511876465184</v>
      </c>
      <c r="CE34" s="382">
        <f t="shared" si="108"/>
        <v>246.48186998954912</v>
      </c>
      <c r="CF34" s="382">
        <f t="shared" si="109"/>
        <v>247.14971585131391</v>
      </c>
      <c r="CG34" s="382">
        <f t="shared" si="110"/>
        <v>247.8680651627013</v>
      </c>
      <c r="CH34" s="382">
        <f t="shared" si="111"/>
        <v>248.63629536388709</v>
      </c>
      <c r="CI34" s="382">
        <f t="shared" si="112"/>
        <v>249.45375560354736</v>
      </c>
      <c r="CJ34" s="382">
        <f t="shared" si="113"/>
        <v>250.3197698584062</v>
      </c>
      <c r="CK34" s="382">
        <f t="shared" si="114"/>
        <v>251.23364006360896</v>
      </c>
      <c r="CL34" s="382">
        <f t="shared" si="115"/>
        <v>252.19464922779903</v>
      </c>
      <c r="CM34" s="382">
        <f t="shared" si="116"/>
        <v>253.20206450859283</v>
      </c>
      <c r="CN34" s="382">
        <f t="shared" si="117"/>
        <v>254.25514022619214</v>
      </c>
      <c r="CO34" s="382">
        <f t="shared" si="118"/>
        <v>255.3531207951018</v>
      </c>
      <c r="CP34" s="382">
        <f t="shared" si="119"/>
        <v>256.49524355625471</v>
      </c>
      <c r="CQ34" s="382">
        <f t="shared" si="120"/>
        <v>257.68074149424996</v>
      </c>
      <c r="CR34" s="382">
        <f t="shared" si="121"/>
        <v>258.90884582681991</v>
      </c>
      <c r="CS34" s="382">
        <f t="shared" si="122"/>
        <v>260.17878845601894</v>
      </c>
      <c r="CT34" s="382">
        <f t="shared" si="123"/>
        <v>261.48980427292514</v>
      </c>
      <c r="CU34" s="382">
        <f t="shared" si="124"/>
        <v>262.84113330984769</v>
      </c>
      <c r="CV34" s="382">
        <f t="shared" si="125"/>
        <v>264.23202273608172</v>
      </c>
      <c r="CW34" s="382">
        <f t="shared" si="126"/>
        <v>265.66172869516845</v>
      </c>
      <c r="CX34" s="382">
        <f t="shared" si="127"/>
        <v>267.129517983342</v>
      </c>
      <c r="CY34" s="382">
        <f t="shared" si="128"/>
        <v>268.63466957040868</v>
      </c>
      <c r="CZ34" s="382">
        <f t="shared" si="129"/>
        <v>270.17647596567059</v>
      </c>
      <c r="DA34" s="382">
        <f t="shared" si="130"/>
        <v>271.75424443269469</v>
      </c>
      <c r="DB34" s="382">
        <f t="shared" si="131"/>
        <v>273.36729805774195</v>
      </c>
      <c r="DC34" s="382">
        <f t="shared" si="132"/>
        <v>275.01497667749987</v>
      </c>
      <c r="DD34" s="382">
        <f t="shared" si="133"/>
        <v>276.69663767244089</v>
      </c>
      <c r="DE34" s="382">
        <f t="shared" si="134"/>
        <v>278.41165663264445</v>
      </c>
      <c r="DF34" s="382">
        <f t="shared" si="135"/>
        <v>280.15942790330303</v>
      </c>
      <c r="DG34" s="382">
        <f t="shared" si="136"/>
        <v>281.93936501738358</v>
      </c>
      <c r="DI34" s="252"/>
      <c r="DJ34" s="515">
        <f t="shared" si="48"/>
        <v>121.93950221122131</v>
      </c>
      <c r="DK34" s="524">
        <v>23000</v>
      </c>
      <c r="DL34" s="611">
        <f t="shared" si="137"/>
        <v>14.423285791400028</v>
      </c>
      <c r="DM34" s="382">
        <f t="shared" si="138"/>
        <v>28.8429373134381</v>
      </c>
      <c r="DN34" s="382">
        <f t="shared" si="139"/>
        <v>43.255333501516603</v>
      </c>
      <c r="DO34" s="382">
        <f t="shared" si="140"/>
        <v>57.656879582742185</v>
      </c>
      <c r="DP34" s="382">
        <f t="shared" si="141"/>
        <v>72.044019928668519</v>
      </c>
      <c r="DQ34" s="382">
        <f t="shared" si="142"/>
        <v>86.413250562224633</v>
      </c>
      <c r="DR34" s="382">
        <f t="shared" si="143"/>
        <v>100.7611312122484</v>
      </c>
      <c r="DS34" s="382">
        <f t="shared" si="144"/>
        <v>115.08429681709174</v>
      </c>
      <c r="DT34" s="382">
        <f t="shared" si="145"/>
        <v>129.37946838729175</v>
      </c>
      <c r="DU34" s="382">
        <f t="shared" si="146"/>
        <v>143.64346314778987</v>
      </c>
      <c r="DV34" s="382">
        <f t="shared" si="147"/>
        <v>157.87320389118827</v>
      </c>
      <c r="DW34" s="382">
        <f t="shared" si="148"/>
        <v>172.06572748555161</v>
      </c>
      <c r="DX34" s="382">
        <f t="shared" si="149"/>
        <v>186.2181924925236</v>
      </c>
      <c r="DY34" s="382">
        <f t="shared" si="150"/>
        <v>200.32788586400071</v>
      </c>
      <c r="DZ34" s="382">
        <f t="shared" si="151"/>
        <v>214.39222869803882</v>
      </c>
      <c r="EA34" s="382">
        <f t="shared" si="152"/>
        <v>228.40878104661923</v>
      </c>
      <c r="EB34" s="382">
        <f t="shared" si="153"/>
        <v>242.37524577932211</v>
      </c>
      <c r="EC34" s="382">
        <f t="shared" si="154"/>
        <v>256.28947151762731</v>
      </c>
      <c r="ED34" s="382">
        <f t="shared" si="155"/>
        <v>270.1494546642457</v>
      </c>
      <c r="EE34" s="382">
        <f t="shared" si="156"/>
        <v>283.95334056060062</v>
      </c>
      <c r="EF34" s="382">
        <f t="shared" si="157"/>
        <v>297.69942381302906</v>
      </c>
      <c r="EG34" s="382">
        <f t="shared" si="158"/>
        <v>311.38614783471405</v>
      </c>
      <c r="EH34" s="382">
        <f t="shared" si="159"/>
        <v>325.01210365543096</v>
      </c>
      <c r="EI34" s="382">
        <f t="shared" si="160"/>
        <v>338.57602805519571</v>
      </c>
      <c r="EJ34" s="382">
        <f t="shared" si="161"/>
        <v>352.0768010807227</v>
      </c>
      <c r="EK34" s="382">
        <f t="shared" si="162"/>
        <v>365.51344300532924</v>
      </c>
      <c r="EL34" s="382">
        <f t="shared" si="163"/>
        <v>378.88511079364298</v>
      </c>
      <c r="EM34" s="382">
        <f t="shared" si="164"/>
        <v>392.19109413236339</v>
      </c>
      <c r="EN34" s="382">
        <f t="shared" si="165"/>
        <v>405.4308110872467</v>
      </c>
      <c r="EO34" s="382">
        <f t="shared" si="166"/>
        <v>418.6038034449162</v>
      </c>
      <c r="EP34" s="382">
        <f t="shared" si="167"/>
        <v>431.70973179573031</v>
      </c>
      <c r="EQ34" s="382">
        <f t="shared" si="168"/>
        <v>444.74837041126426</v>
      </c>
      <c r="ER34" s="382">
        <f t="shared" si="169"/>
        <v>457.71960196677588</v>
      </c>
      <c r="ES34" s="382">
        <f t="shared" si="170"/>
        <v>470.62341215561713</v>
      </c>
      <c r="ET34" s="382">
        <f t="shared" si="171"/>
        <v>483.45988423896421</v>
      </c>
      <c r="EU34" s="382">
        <f t="shared" si="172"/>
        <v>496.22919357045998</v>
      </c>
      <c r="EV34" s="382">
        <f t="shared" si="173"/>
        <v>508.93160213164947</v>
      </c>
      <c r="EW34" s="382">
        <f t="shared" si="174"/>
        <v>521.56745311028783</v>
      </c>
      <c r="EX34" s="382">
        <f t="shared" si="175"/>
        <v>534.13716554996131</v>
      </c>
      <c r="EY34" s="382">
        <f t="shared" si="176"/>
        <v>546.64122909588968</v>
      </c>
    </row>
    <row r="35" spans="1:155" s="521" customFormat="1">
      <c r="A35" s="519"/>
      <c r="B35" s="263"/>
      <c r="C35" s="382"/>
      <c r="D35" s="252"/>
      <c r="E35" s="382"/>
      <c r="F35" s="384"/>
      <c r="G35" s="384"/>
      <c r="H35" s="384"/>
      <c r="I35" s="384"/>
      <c r="J35" s="252"/>
      <c r="K35" s="499">
        <v>24000</v>
      </c>
      <c r="L35" s="382">
        <f t="shared" si="92"/>
        <v>7.3151999999999999</v>
      </c>
      <c r="M35" s="382">
        <v>240</v>
      </c>
      <c r="N35" s="616">
        <f t="shared" si="89"/>
        <v>392.70994904751649</v>
      </c>
      <c r="O35" s="263">
        <f t="shared" si="90"/>
        <v>0.56860701731906405</v>
      </c>
      <c r="P35" s="383">
        <f t="shared" si="91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490">
        <f t="shared" si="1"/>
        <v>0.38757458578585391</v>
      </c>
      <c r="T35" s="527">
        <f>O35/Konstanten!$C$22</f>
        <v>0.46416899372984816</v>
      </c>
      <c r="U35" s="527">
        <f t="shared" si="2"/>
        <v>0.83498594482040489</v>
      </c>
      <c r="V35" s="492"/>
      <c r="W35" s="492"/>
      <c r="X35" s="492"/>
      <c r="Y35" s="252"/>
      <c r="Z35" s="515">
        <f t="shared" si="3"/>
        <v>240</v>
      </c>
      <c r="AA35" s="524">
        <v>24000</v>
      </c>
      <c r="AB35" s="613">
        <f t="shared" si="94"/>
        <v>2.4282088360788625E-2</v>
      </c>
      <c r="AC35" s="490">
        <f t="shared" si="94"/>
        <v>4.8557605924980742E-2</v>
      </c>
      <c r="AD35" s="490">
        <f t="shared" si="94"/>
        <v>7.2820006868550988E-2</v>
      </c>
      <c r="AE35" s="490">
        <f t="shared" si="94"/>
        <v>9.706279507840225E-2</v>
      </c>
      <c r="AF35" s="490">
        <f t="shared" si="94"/>
        <v>0.12127954842536112</v>
      </c>
      <c r="AG35" s="490">
        <f t="shared" si="94"/>
        <v>0.14546394235042387</v>
      </c>
      <c r="AH35" s="490">
        <f t="shared" si="94"/>
        <v>0.16960977255376547</v>
      </c>
      <c r="AI35" s="490">
        <f t="shared" si="94"/>
        <v>0.19371097659233322</v>
      </c>
      <c r="AJ35" s="490">
        <f t="shared" si="94"/>
        <v>0.21776165420995047</v>
      </c>
      <c r="AK35" s="490">
        <f t="shared" si="94"/>
        <v>0.24175608624542252</v>
      </c>
      <c r="AL35" s="490">
        <f t="shared" si="95"/>
        <v>0.2656887519869448</v>
      </c>
      <c r="AM35" s="490">
        <f t="shared" si="95"/>
        <v>0.28955434486583481</v>
      </c>
      <c r="AN35" s="490">
        <f t="shared" si="95"/>
        <v>0.31334778640775096</v>
      </c>
      <c r="AO35" s="490">
        <f t="shared" si="95"/>
        <v>0.33706423838503352</v>
      </c>
      <c r="AP35" s="490">
        <f t="shared" si="95"/>
        <v>0.36069911313889191</v>
      </c>
      <c r="AQ35" s="490">
        <f t="shared" si="95"/>
        <v>0.38424808206432143</v>
      </c>
      <c r="AR35" s="490">
        <f t="shared" si="95"/>
        <v>0.40770708227336294</v>
      </c>
      <c r="AS35" s="490">
        <f t="shared" si="95"/>
        <v>0.43107232147346114</v>
      </c>
      <c r="AT35" s="490">
        <f t="shared" si="95"/>
        <v>0.45434028111657726</v>
      </c>
      <c r="AU35" s="490">
        <f t="shared" si="95"/>
        <v>0.47750771789158009</v>
      </c>
      <c r="AV35" s="490">
        <f t="shared" si="93"/>
        <v>0.50057166364655326</v>
      </c>
      <c r="AW35" s="490">
        <f t="shared" si="93"/>
        <v>0.52352942383964129</v>
      </c>
      <c r="AX35" s="490">
        <f t="shared" si="93"/>
        <v>0.54637857462621486</v>
      </c>
      <c r="AY35" s="490">
        <f t="shared" si="93"/>
        <v>0.56911695869707202</v>
      </c>
      <c r="AZ35" s="490">
        <f t="shared" si="93"/>
        <v>0.59174267998690544</v>
      </c>
      <c r="BA35" s="490">
        <f t="shared" si="93"/>
        <v>0.61425409737461245</v>
      </c>
      <c r="BB35" s="490">
        <f t="shared" si="93"/>
        <v>0.63664981749738125</v>
      </c>
      <c r="BC35" s="490">
        <f t="shared" si="93"/>
        <v>0.65892868679914474</v>
      </c>
      <c r="BD35" s="490">
        <f t="shared" si="93"/>
        <v>0.6810897829309559</v>
      </c>
      <c r="BE35" s="490">
        <f t="shared" si="93"/>
        <v>0.70313240561666679</v>
      </c>
      <c r="BF35" s="490">
        <f t="shared" si="96"/>
        <v>0.72505606709187698</v>
      </c>
      <c r="BG35" s="490">
        <f t="shared" si="96"/>
        <v>0.74686048221796231</v>
      </c>
      <c r="BH35" s="490">
        <f t="shared" si="96"/>
        <v>0.7685455583661398</v>
      </c>
      <c r="BI35" s="490">
        <f t="shared" si="96"/>
        <v>0.79011138515918644</v>
      </c>
      <c r="BJ35" s="490">
        <f t="shared" si="96"/>
        <v>0.81155822415095002</v>
      </c>
      <c r="BK35" s="490">
        <f t="shared" si="96"/>
        <v>0.83288649851599827</v>
      </c>
      <c r="BL35" s="490">
        <f t="shared" si="96"/>
        <v>0.85409678281421053</v>
      </c>
      <c r="BM35" s="490">
        <f t="shared" si="96"/>
        <v>0.87518979288750898</v>
      </c>
      <c r="BN35" s="490">
        <f t="shared" si="96"/>
        <v>0.8961663759387023</v>
      </c>
      <c r="BO35" s="490">
        <f t="shared" si="96"/>
        <v>0.91702750083545193</v>
      </c>
      <c r="BP35" s="527"/>
      <c r="BQ35" s="252"/>
      <c r="BR35" s="515">
        <f t="shared" si="7"/>
        <v>239.56474339031953</v>
      </c>
      <c r="BS35" s="524">
        <v>24000</v>
      </c>
      <c r="BT35" s="611">
        <f t="shared" si="97"/>
        <v>240.62957264701396</v>
      </c>
      <c r="BU35" s="382">
        <f t="shared" si="98"/>
        <v>240.71465987928462</v>
      </c>
      <c r="BV35" s="382">
        <f t="shared" si="99"/>
        <v>240.85636976628462</v>
      </c>
      <c r="BW35" s="382">
        <f t="shared" si="100"/>
        <v>241.05454974047166</v>
      </c>
      <c r="BX35" s="382">
        <f t="shared" si="101"/>
        <v>241.30898756313897</v>
      </c>
      <c r="BY35" s="382">
        <f t="shared" si="102"/>
        <v>241.61941265852269</v>
      </c>
      <c r="BZ35" s="382">
        <f t="shared" si="103"/>
        <v>241.98549779858263</v>
      </c>
      <c r="CA35" s="382">
        <f t="shared" si="104"/>
        <v>242.40686111655316</v>
      </c>
      <c r="CB35" s="382">
        <f t="shared" si="105"/>
        <v>242.88306842352227</v>
      </c>
      <c r="CC35" s="382">
        <f t="shared" si="106"/>
        <v>243.41363579903108</v>
      </c>
      <c r="CD35" s="382">
        <f t="shared" si="107"/>
        <v>243.99803242402888</v>
      </c>
      <c r="CE35" s="382">
        <f t="shared" si="108"/>
        <v>244.63568362252056</v>
      </c>
      <c r="CF35" s="382">
        <f t="shared" si="109"/>
        <v>245.3259740769083</v>
      </c>
      <c r="CG35" s="382">
        <f t="shared" si="110"/>
        <v>246.06825118135555</v>
      </c>
      <c r="CH35" s="382">
        <f t="shared" si="111"/>
        <v>246.86182849747078</v>
      </c>
      <c r="CI35" s="382">
        <f t="shared" si="112"/>
        <v>247.70598927717455</v>
      </c>
      <c r="CJ35" s="382">
        <f t="shared" si="113"/>
        <v>248.59999001872873</v>
      </c>
      <c r="CK35" s="382">
        <f t="shared" si="114"/>
        <v>249.54306402350852</v>
      </c>
      <c r="CL35" s="382">
        <f t="shared" si="115"/>
        <v>250.53442492311123</v>
      </c>
      <c r="CM35" s="382">
        <f t="shared" si="116"/>
        <v>251.57327014875528</v>
      </c>
      <c r="CN35" s="382">
        <f t="shared" si="117"/>
        <v>252.65878431753299</v>
      </c>
      <c r="CO35" s="382">
        <f t="shared" si="118"/>
        <v>253.79014251289016</v>
      </c>
      <c r="CP35" s="382">
        <f t="shared" si="119"/>
        <v>254.96651343961568</v>
      </c>
      <c r="CQ35" s="382">
        <f t="shared" si="120"/>
        <v>256.18706243658488</v>
      </c>
      <c r="CR35" s="382">
        <f t="shared" si="121"/>
        <v>257.4509543334417</v>
      </c>
      <c r="CS35" s="382">
        <f t="shared" si="122"/>
        <v>258.75735614027167</v>
      </c>
      <c r="CT35" s="382">
        <f t="shared" si="123"/>
        <v>260.1054395620651</v>
      </c>
      <c r="CU35" s="382">
        <f t="shared" si="124"/>
        <v>261.49438333236606</v>
      </c>
      <c r="CV35" s="382">
        <f t="shared" si="125"/>
        <v>262.92337536290029</v>
      </c>
      <c r="CW35" s="382">
        <f t="shared" si="126"/>
        <v>264.39161470817965</v>
      </c>
      <c r="CX35" s="382">
        <f t="shared" si="127"/>
        <v>265.89831334604645</v>
      </c>
      <c r="CY35" s="382">
        <f t="shared" si="128"/>
        <v>267.44269777687128</v>
      </c>
      <c r="CZ35" s="382">
        <f t="shared" si="129"/>
        <v>269.0240104456272</v>
      </c>
      <c r="DA35" s="382">
        <f t="shared" si="130"/>
        <v>270.64151099234687</v>
      </c>
      <c r="DB35" s="382">
        <f t="shared" si="131"/>
        <v>272.2944773375404</v>
      </c>
      <c r="DC35" s="382">
        <f t="shared" si="132"/>
        <v>273.98220661000101</v>
      </c>
      <c r="DD35" s="382">
        <f t="shared" si="133"/>
        <v>275.70401592509677</v>
      </c>
      <c r="DE35" s="382">
        <f t="shared" si="134"/>
        <v>277.45924302212524</v>
      </c>
      <c r="DF35" s="382">
        <f t="shared" si="135"/>
        <v>279.24724676963393</v>
      </c>
      <c r="DG35" s="382">
        <f t="shared" si="136"/>
        <v>281.06740754778787</v>
      </c>
      <c r="DI35" s="252"/>
      <c r="DJ35" s="515">
        <f t="shared" si="48"/>
        <v>127.60818875556006</v>
      </c>
      <c r="DK35" s="524">
        <v>24000</v>
      </c>
      <c r="DL35" s="611">
        <f t="shared" si="137"/>
        <v>14.677142517706857</v>
      </c>
      <c r="DM35" s="382">
        <f t="shared" si="138"/>
        <v>29.350313362274694</v>
      </c>
      <c r="DN35" s="382">
        <f t="shared" si="139"/>
        <v>44.01555595506462</v>
      </c>
      <c r="DO35" s="382">
        <f t="shared" si="140"/>
        <v>58.668943764868899</v>
      </c>
      <c r="DP35" s="382">
        <f t="shared" si="141"/>
        <v>73.306594979557346</v>
      </c>
      <c r="DQ35" s="382">
        <f t="shared" si="142"/>
        <v>87.924686762622656</v>
      </c>
      <c r="DR35" s="382">
        <f t="shared" si="143"/>
        <v>102.51946896739697</v>
      </c>
      <c r="DS35" s="382">
        <f t="shared" si="144"/>
        <v>117.08727719156992</v>
      </c>
      <c r="DT35" s="382">
        <f t="shared" si="145"/>
        <v>131.624545065581</v>
      </c>
      <c r="DU35" s="382">
        <f t="shared" si="146"/>
        <v>146.12781568149506</v>
      </c>
      <c r="DV35" s="382">
        <f t="shared" si="147"/>
        <v>160.59375208275583</v>
      </c>
      <c r="DW35" s="382">
        <f t="shared" si="148"/>
        <v>175.01914675015513</v>
      </c>
      <c r="DX35" s="382">
        <f t="shared" si="149"/>
        <v>189.40093003455169</v>
      </c>
      <c r="DY35" s="382">
        <f t="shared" si="150"/>
        <v>203.73617750227078</v>
      </c>
      <c r="DZ35" s="382">
        <f t="shared" si="151"/>
        <v>218.02211617427986</v>
      </c>
      <c r="EA35" s="382">
        <f t="shared" si="152"/>
        <v>232.25612965483839</v>
      </c>
      <c r="EB35" s="382">
        <f t="shared" si="153"/>
        <v>246.43576215905992</v>
      </c>
      <c r="EC35" s="382">
        <f t="shared" si="154"/>
        <v>260.55872146160215</v>
      </c>
      <c r="ED35" s="382">
        <f t="shared" si="155"/>
        <v>274.62288080012684</v>
      </c>
      <c r="EE35" s="382">
        <f t="shared" si="156"/>
        <v>288.6262797773652</v>
      </c>
      <c r="EF35" s="382">
        <f t="shared" si="157"/>
        <v>302.56712431415724</v>
      </c>
      <c r="EG35" s="382">
        <f t="shared" si="158"/>
        <v>316.44378571307601</v>
      </c>
      <c r="EH35" s="382">
        <f t="shared" si="159"/>
        <v>330.25479889778472</v>
      </c>
      <c r="EI35" s="382">
        <f t="shared" si="160"/>
        <v>343.99885989746588</v>
      </c>
      <c r="EJ35" s="382">
        <f t="shared" si="161"/>
        <v>357.6748226483902</v>
      </c>
      <c r="EK35" s="382">
        <f t="shared" si="162"/>
        <v>371.28169518611247</v>
      </c>
      <c r="EL35" s="382">
        <f t="shared" si="163"/>
        <v>384.81863530199456</v>
      </c>
      <c r="EM35" s="382">
        <f t="shared" si="164"/>
        <v>398.28494573694792</v>
      </c>
      <c r="EN35" s="382">
        <f t="shared" si="165"/>
        <v>411.68006898344902</v>
      </c>
      <c r="EO35" s="382">
        <f t="shared" si="166"/>
        <v>425.00358176436168</v>
      </c>
      <c r="EP35" s="382">
        <f t="shared" si="167"/>
        <v>438.25518925382426</v>
      </c>
      <c r="EQ35" s="382">
        <f t="shared" si="168"/>
        <v>451.43471910174236</v>
      </c>
      <c r="ER35" s="382">
        <f t="shared" si="169"/>
        <v>464.54211531928041</v>
      </c>
      <c r="ES35" s="382">
        <f t="shared" si="170"/>
        <v>477.57743207831419</v>
      </c>
      <c r="ET35" s="382">
        <f t="shared" si="171"/>
        <v>490.54082747328107</v>
      </c>
      <c r="EU35" s="382">
        <f t="shared" si="172"/>
        <v>503.43255728915926</v>
      </c>
      <c r="EV35" s="382">
        <f t="shared" si="173"/>
        <v>516.2529688147448</v>
      </c>
      <c r="EW35" s="382">
        <f t="shared" si="174"/>
        <v>529.00249473580004</v>
      </c>
      <c r="EX35" s="382">
        <f t="shared" si="175"/>
        <v>541.68164713827809</v>
      </c>
      <c r="EY35" s="382">
        <f t="shared" si="176"/>
        <v>554.29101164762187</v>
      </c>
    </row>
    <row r="36" spans="1:155" s="521" customFormat="1">
      <c r="A36" s="519"/>
      <c r="B36" s="263"/>
      <c r="C36" s="382"/>
      <c r="D36" s="252"/>
      <c r="E36" s="382"/>
      <c r="F36" s="384"/>
      <c r="G36" s="384"/>
      <c r="H36" s="384"/>
      <c r="I36" s="384"/>
      <c r="J36" s="252"/>
      <c r="K36" s="499">
        <v>25000</v>
      </c>
      <c r="L36" s="382">
        <f t="shared" si="92"/>
        <v>7.6199999999999992</v>
      </c>
      <c r="M36" s="382">
        <v>250</v>
      </c>
      <c r="N36" s="616">
        <f t="shared" si="89"/>
        <v>376.00907179140091</v>
      </c>
      <c r="O36" s="263">
        <f t="shared" si="90"/>
        <v>0.54894594570539845</v>
      </c>
      <c r="P36" s="383">
        <f t="shared" si="91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490">
        <f t="shared" si="1"/>
        <v>0.37109210144722515</v>
      </c>
      <c r="T36" s="527">
        <f>O36/Konstanten!$C$22</f>
        <v>0.44811913935134562</v>
      </c>
      <c r="U36" s="527">
        <f t="shared" si="2"/>
        <v>0.82811035918792175</v>
      </c>
      <c r="V36" s="492"/>
      <c r="W36" s="492"/>
      <c r="X36" s="492"/>
      <c r="Y36" s="252"/>
      <c r="Z36" s="515">
        <f t="shared" si="3"/>
        <v>250</v>
      </c>
      <c r="AA36" s="524">
        <v>25000</v>
      </c>
      <c r="AB36" s="613">
        <f t="shared" si="94"/>
        <v>2.4815407094927789E-2</v>
      </c>
      <c r="AC36" s="490">
        <f t="shared" si="94"/>
        <v>4.9623612356505635E-2</v>
      </c>
      <c r="AD36" s="490">
        <f t="shared" si="94"/>
        <v>7.4417442589413782E-2</v>
      </c>
      <c r="AE36" s="490">
        <f t="shared" si="94"/>
        <v>9.9189781591651066E-2</v>
      </c>
      <c r="AF36" s="490">
        <f t="shared" si="94"/>
        <v>0.12393359794953726</v>
      </c>
      <c r="AG36" s="490">
        <f t="shared" si="94"/>
        <v>0.14864197200562795</v>
      </c>
      <c r="AH36" s="490">
        <f t="shared" si="94"/>
        <v>0.17330812174757526</v>
      </c>
      <c r="AI36" s="490">
        <f t="shared" si="94"/>
        <v>0.19792542738625543</v>
      </c>
      <c r="AJ36" s="490">
        <f t="shared" si="94"/>
        <v>0.22248745441430115</v>
      </c>
      <c r="AK36" s="490">
        <f t="shared" si="94"/>
        <v>0.24698797496330985</v>
      </c>
      <c r="AL36" s="490">
        <f t="shared" si="95"/>
        <v>0.27142098730657327</v>
      </c>
      <c r="AM36" s="490">
        <f t="shared" si="95"/>
        <v>0.2957807333850081</v>
      </c>
      <c r="AN36" s="490">
        <f t="shared" si="95"/>
        <v>0.32006171426518054</v>
      </c>
      <c r="AO36" s="490">
        <f t="shared" si="95"/>
        <v>0.34425870346972293</v>
      </c>
      <c r="AP36" s="490">
        <f t="shared" si="95"/>
        <v>0.3683667581512598</v>
      </c>
      <c r="AQ36" s="490">
        <f t="shared" si="95"/>
        <v>0.39238122811035236</v>
      </c>
      <c r="AR36" s="490">
        <f t="shared" si="95"/>
        <v>0.41629776268538138</v>
      </c>
      <c r="AS36" s="490">
        <f t="shared" si="95"/>
        <v>0.44011231556756442</v>
      </c>
      <c r="AT36" s="490">
        <f t="shared" si="95"/>
        <v>0.463821147616646</v>
      </c>
      <c r="AU36" s="490">
        <f t="shared" si="95"/>
        <v>0.48742082777232698</v>
      </c>
      <c r="AV36" s="490">
        <f t="shared" si="93"/>
        <v>0.51090823217272097</v>
      </c>
      <c r="AW36" s="490">
        <f t="shared" si="93"/>
        <v>0.53428054160439409</v>
      </c>
      <c r="AX36" s="490">
        <f t="shared" si="93"/>
        <v>0.55753523741841593</v>
      </c>
      <c r="AY36" s="490">
        <f t="shared" si="93"/>
        <v>0.58067009605391584</v>
      </c>
      <c r="AZ36" s="490">
        <f t="shared" si="93"/>
        <v>0.60368318231468288</v>
      </c>
      <c r="BA36" s="490">
        <f t="shared" si="93"/>
        <v>0.62657284154586879</v>
      </c>
      <c r="BB36" s="490">
        <f t="shared" si="93"/>
        <v>0.64933769085691917</v>
      </c>
      <c r="BC36" s="490">
        <f t="shared" si="93"/>
        <v>0.6719766095339933</v>
      </c>
      <c r="BD36" s="490">
        <f t="shared" si="93"/>
        <v>0.6944887287802809</v>
      </c>
      <c r="BE36" s="490">
        <f t="shared" si="93"/>
        <v>0.71687342091653927</v>
      </c>
      <c r="BF36" s="490">
        <f t="shared" si="96"/>
        <v>0.73913028816670623</v>
      </c>
      <c r="BG36" s="490">
        <f t="shared" si="96"/>
        <v>0.76125915114523002</v>
      </c>
      <c r="BH36" s="490">
        <f t="shared" si="96"/>
        <v>0.78326003715385017</v>
      </c>
      <c r="BI36" s="490">
        <f t="shared" si="96"/>
        <v>0.80513316838620419</v>
      </c>
      <c r="BJ36" s="490">
        <f t="shared" si="96"/>
        <v>0.82687895012927604</v>
      </c>
      <c r="BK36" s="490">
        <f t="shared" si="96"/>
        <v>0.8484979590410785</v>
      </c>
      <c r="BL36" s="490">
        <f t="shared" si="96"/>
        <v>0.86999093157478391</v>
      </c>
      <c r="BM36" s="490">
        <f t="shared" si="96"/>
        <v>0.89135875261036346</v>
      </c>
      <c r="BN36" s="490">
        <f t="shared" si="96"/>
        <v>0.9126024443462365</v>
      </c>
      <c r="BO36" s="490">
        <f t="shared" si="96"/>
        <v>0.93372315549522611</v>
      </c>
      <c r="BP36" s="527"/>
      <c r="BQ36" s="252"/>
      <c r="BR36" s="515">
        <f t="shared" si="7"/>
        <v>249.53731413726265</v>
      </c>
      <c r="BS36" s="524">
        <v>25000</v>
      </c>
      <c r="BT36" s="611">
        <f t="shared" si="97"/>
        <v>238.64938865058292</v>
      </c>
      <c r="BU36" s="382">
        <f t="shared" si="98"/>
        <v>238.73752048855715</v>
      </c>
      <c r="BV36" s="382">
        <f t="shared" si="99"/>
        <v>238.8842934007638</v>
      </c>
      <c r="BW36" s="382">
        <f t="shared" si="100"/>
        <v>239.08953795594007</v>
      </c>
      <c r="BX36" s="382">
        <f t="shared" si="101"/>
        <v>239.35301852950468</v>
      </c>
      <c r="BY36" s="382">
        <f t="shared" si="102"/>
        <v>239.67443485610997</v>
      </c>
      <c r="BZ36" s="382">
        <f t="shared" si="103"/>
        <v>240.05342398845832</v>
      </c>
      <c r="CA36" s="382">
        <f t="shared" si="104"/>
        <v>240.4895626356427</v>
      </c>
      <c r="CB36" s="382">
        <f t="shared" si="105"/>
        <v>240.9823698496493</v>
      </c>
      <c r="CC36" s="382">
        <f t="shared" si="106"/>
        <v>241.53131002477221</v>
      </c>
      <c r="CD36" s="382">
        <f t="shared" si="107"/>
        <v>242.1357961715737</v>
      </c>
      <c r="CE36" s="382">
        <f t="shared" si="108"/>
        <v>242.795193424746</v>
      </c>
      <c r="CF36" s="382">
        <f t="shared" si="109"/>
        <v>243.5088227427822</v>
      </c>
      <c r="CG36" s="382">
        <f t="shared" si="110"/>
        <v>244.27596475674659</v>
      </c>
      <c r="CH36" s="382">
        <f t="shared" si="111"/>
        <v>245.09586372561233</v>
      </c>
      <c r="CI36" s="382">
        <f t="shared" si="112"/>
        <v>245.9677315565464</v>
      </c>
      <c r="CJ36" s="382">
        <f t="shared" si="113"/>
        <v>246.89075185009676</v>
      </c>
      <c r="CK36" s="382">
        <f t="shared" si="114"/>
        <v>247.86408393239657</v>
      </c>
      <c r="CL36" s="382">
        <f t="shared" si="115"/>
        <v>248.88686683914241</v>
      </c>
      <c r="CM36" s="382">
        <f t="shared" si="116"/>
        <v>249.95822321913656</v>
      </c>
      <c r="CN36" s="382">
        <f t="shared" si="117"/>
        <v>251.07726312849894</v>
      </c>
      <c r="CO36" s="382">
        <f t="shared" si="118"/>
        <v>252.24308769016986</v>
      </c>
      <c r="CP36" s="382">
        <f t="shared" si="119"/>
        <v>253.4547925969278</v>
      </c>
      <c r="CQ36" s="382">
        <f t="shared" si="120"/>
        <v>254.71147143977572</v>
      </c>
      <c r="CR36" s="382">
        <f t="shared" si="121"/>
        <v>256.01221884710731</v>
      </c>
      <c r="CS36" s="382">
        <f t="shared" si="122"/>
        <v>257.35613342350655</v>
      </c>
      <c r="CT36" s="382">
        <f t="shared" si="123"/>
        <v>258.74232048028682</v>
      </c>
      <c r="CU36" s="382">
        <f t="shared" si="124"/>
        <v>260.16989455292008</v>
      </c>
      <c r="CV36" s="382">
        <f t="shared" si="125"/>
        <v>261.63798170328124</v>
      </c>
      <c r="CW36" s="382">
        <f t="shared" si="126"/>
        <v>263.14572160714937</v>
      </c>
      <c r="CX36" s="382">
        <f t="shared" si="127"/>
        <v>264.69226942962234</v>
      </c>
      <c r="CY36" s="382">
        <f t="shared" si="128"/>
        <v>266.27679749303684</v>
      </c>
      <c r="CZ36" s="382">
        <f t="shared" si="129"/>
        <v>267.8984967436262</v>
      </c>
      <c r="DA36" s="382">
        <f t="shared" si="130"/>
        <v>269.55657802451015</v>
      </c>
      <c r="DB36" s="382">
        <f t="shared" si="131"/>
        <v>271.25027316371643</v>
      </c>
      <c r="DC36" s="382">
        <f t="shared" si="132"/>
        <v>272.97883588677649</v>
      </c>
      <c r="DD36" s="382">
        <f t="shared" si="133"/>
        <v>274.7415425640707</v>
      </c>
      <c r="DE36" s="382">
        <f t="shared" si="134"/>
        <v>276.53769280350849</v>
      </c>
      <c r="DF36" s="382">
        <f t="shared" si="135"/>
        <v>278.36660989936865</v>
      </c>
      <c r="DG36" s="382">
        <f t="shared" si="136"/>
        <v>280.22764114819597</v>
      </c>
      <c r="DI36" s="252"/>
      <c r="DJ36" s="515">
        <f t="shared" si="48"/>
        <v>133.30573917574262</v>
      </c>
      <c r="DK36" s="524">
        <v>25000</v>
      </c>
      <c r="DL36" s="611">
        <f t="shared" si="137"/>
        <v>14.937619977028152</v>
      </c>
      <c r="DM36" s="382">
        <f t="shared" si="138"/>
        <v>29.870904814628293</v>
      </c>
      <c r="DN36" s="382">
        <f t="shared" si="139"/>
        <v>44.795536612018161</v>
      </c>
      <c r="DO36" s="382">
        <f t="shared" si="140"/>
        <v>59.707231775510699</v>
      </c>
      <c r="DP36" s="382">
        <f t="shared" si="141"/>
        <v>74.601757749699743</v>
      </c>
      <c r="DQ36" s="382">
        <f t="shared" si="142"/>
        <v>89.47494925078071</v>
      </c>
      <c r="DR36" s="382">
        <f t="shared" si="143"/>
        <v>104.32272385033548</v>
      </c>
      <c r="DS36" s="382">
        <f t="shared" si="144"/>
        <v>119.141096770122</v>
      </c>
      <c r="DT36" s="382">
        <f t="shared" si="145"/>
        <v>133.92619476214466</v>
      </c>
      <c r="DU36" s="382">
        <f t="shared" si="146"/>
        <v>148.67426896461325</v>
      </c>
      <c r="DV36" s="382">
        <f t="shared" si="147"/>
        <v>163.38170664160009</v>
      </c>
      <c r="DW36" s="382">
        <f t="shared" si="148"/>
        <v>178.04504173276354</v>
      </c>
      <c r="DX36" s="382">
        <f t="shared" si="149"/>
        <v>192.66096415829722</v>
      </c>
      <c r="DY36" s="382">
        <f t="shared" si="150"/>
        <v>207.22632784316642</v>
      </c>
      <c r="DZ36" s="382">
        <f t="shared" si="151"/>
        <v>221.73815744324656</v>
      </c>
      <c r="EA36" s="382">
        <f t="shared" si="152"/>
        <v>236.19365377366967</v>
      </c>
      <c r="EB36" s="382">
        <f t="shared" si="153"/>
        <v>250.59019795618522</v>
      </c>
      <c r="EC36" s="382">
        <f t="shared" si="154"/>
        <v>264.92535431755726</v>
      </c>
      <c r="ED36" s="382">
        <f t="shared" si="155"/>
        <v>279.19687208446726</v>
      </c>
      <c r="EE36" s="382">
        <f t="shared" si="156"/>
        <v>293.40268593214859</v>
      </c>
      <c r="EF36" s="382">
        <f t="shared" si="157"/>
        <v>307.54091545374189</v>
      </c>
      <c r="EG36" s="382">
        <f t="shared" si="158"/>
        <v>321.60986362534794</v>
      </c>
      <c r="EH36" s="382">
        <f t="shared" si="159"/>
        <v>335.60801434769684</v>
      </c>
      <c r="EI36" s="382">
        <f t="shared" si="160"/>
        <v>349.534029149606</v>
      </c>
      <c r="EJ36" s="382">
        <f t="shared" si="161"/>
        <v>363.38674314083323</v>
      </c>
      <c r="EK36" s="382">
        <f t="shared" si="162"/>
        <v>377.16516030284771</v>
      </c>
      <c r="EL36" s="382">
        <f t="shared" si="163"/>
        <v>390.8684482054785</v>
      </c>
      <c r="EM36" s="382">
        <f t="shared" si="164"/>
        <v>404.49593223567598</v>
      </c>
      <c r="EN36" s="382">
        <f t="shared" si="165"/>
        <v>418.0470894217018</v>
      </c>
      <c r="EO36" s="382">
        <f t="shared" si="166"/>
        <v>431.52154193239795</v>
      </c>
      <c r="EP36" s="382">
        <f t="shared" si="167"/>
        <v>444.91905032669359</v>
      </c>
      <c r="EQ36" s="382">
        <f t="shared" si="168"/>
        <v>458.23950662355924</v>
      </c>
      <c r="ER36" s="382">
        <f t="shared" si="169"/>
        <v>471.48292725726134</v>
      </c>
      <c r="ES36" s="382">
        <f t="shared" si="170"/>
        <v>484.64944597713162</v>
      </c>
      <c r="ET36" s="382">
        <f t="shared" si="171"/>
        <v>497.73930674543629</v>
      </c>
      <c r="EU36" s="382">
        <f t="shared" si="172"/>
        <v>510.75285668113321</v>
      </c>
      <c r="EV36" s="382">
        <f t="shared" si="173"/>
        <v>523.69053909178433</v>
      </c>
      <c r="EW36" s="382">
        <f t="shared" si="174"/>
        <v>536.55288663037766</v>
      </c>
      <c r="EX36" s="382">
        <f t="shared" si="175"/>
        <v>549.34051460866158</v>
      </c>
      <c r="EY36" s="382">
        <f t="shared" si="176"/>
        <v>562.05411449365704</v>
      </c>
    </row>
    <row r="37" spans="1:155" s="521" customFormat="1" ht="16.350000000000001" customHeight="1">
      <c r="A37" s="519"/>
      <c r="B37" s="263"/>
      <c r="C37" s="382"/>
      <c r="D37" s="252"/>
      <c r="E37" s="382"/>
      <c r="F37" s="384"/>
      <c r="G37" s="384"/>
      <c r="H37" s="384"/>
      <c r="I37" s="384"/>
      <c r="J37" s="252"/>
      <c r="K37" s="499">
        <v>26000</v>
      </c>
      <c r="L37" s="382">
        <f t="shared" si="92"/>
        <v>7.9247999999999994</v>
      </c>
      <c r="M37" s="382">
        <v>260</v>
      </c>
      <c r="N37" s="616">
        <f t="shared" si="89"/>
        <v>359.88801553955642</v>
      </c>
      <c r="O37" s="263">
        <f t="shared" si="90"/>
        <v>0.52980924279775987</v>
      </c>
      <c r="P37" s="383">
        <f t="shared" si="91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490">
        <f t="shared" si="1"/>
        <v>0.3551818559482422</v>
      </c>
      <c r="T37" s="527">
        <f>O37/Konstanten!$C$22</f>
        <v>0.4324973410593958</v>
      </c>
      <c r="U37" s="527">
        <f t="shared" si="2"/>
        <v>0.82123477355543861</v>
      </c>
      <c r="V37" s="492"/>
      <c r="W37" s="492"/>
      <c r="X37" s="492"/>
      <c r="Y37" s="252"/>
      <c r="Z37" s="515">
        <f t="shared" si="3"/>
        <v>260</v>
      </c>
      <c r="AA37" s="524">
        <v>26000</v>
      </c>
      <c r="AB37" s="613">
        <f t="shared" si="94"/>
        <v>2.5365029758177147E-2</v>
      </c>
      <c r="AC37" s="490">
        <f t="shared" si="94"/>
        <v>5.0722174193488699E-2</v>
      </c>
      <c r="AD37" s="490">
        <f t="shared" si="94"/>
        <v>7.6063580799930391E-2</v>
      </c>
      <c r="AE37" s="490">
        <f t="shared" si="94"/>
        <v>0.10138146236460439</v>
      </c>
      <c r="AF37" s="490">
        <f t="shared" si="94"/>
        <v>0.12666812876928182</v>
      </c>
      <c r="AG37" s="490">
        <f t="shared" si="94"/>
        <v>0.15191601779702957</v>
      </c>
      <c r="AH37" s="490">
        <f t="shared" si="94"/>
        <v>0.1771177246420787</v>
      </c>
      <c r="AI37" s="490">
        <f t="shared" si="94"/>
        <v>0.2022660298469437</v>
      </c>
      <c r="AJ37" s="490">
        <f t="shared" si="94"/>
        <v>0.22735392541956548</v>
      </c>
      <c r="AK37" s="490">
        <f t="shared" si="94"/>
        <v>0.25237463891711498</v>
      </c>
      <c r="AL37" s="490">
        <f t="shared" si="95"/>
        <v>0.27732165531905456</v>
      </c>
      <c r="AM37" s="490">
        <f t="shared" si="95"/>
        <v>0.302188736550282</v>
      </c>
      <c r="AN37" s="490">
        <f t="shared" si="95"/>
        <v>0.32696993855393564</v>
      </c>
      <c r="AO37" s="490">
        <f t="shared" si="95"/>
        <v>0.35165962585209753</v>
      </c>
      <c r="AP37" s="490">
        <f t="shared" si="95"/>
        <v>0.37625248357035124</v>
      </c>
      <c r="AQ37" s="490">
        <f t="shared" si="95"/>
        <v>0.40074352693771964</v>
      </c>
      <c r="AR37" s="490">
        <f t="shared" si="95"/>
        <v>0.42512810830660241</v>
      </c>
      <c r="AS37" s="490">
        <f t="shared" si="95"/>
        <v>0.44940192176726523</v>
      </c>
      <c r="AT37" s="490">
        <f t="shared" si="95"/>
        <v>0.47356100545771007</v>
      </c>
      <c r="AU37" s="490">
        <f t="shared" si="95"/>
        <v>0.49760174169226845</v>
      </c>
      <c r="AV37" s="490">
        <f t="shared" si="93"/>
        <v>0.52152085505059231</v>
      </c>
      <c r="AW37" s="490">
        <f t="shared" si="93"/>
        <v>0.54531540858327743</v>
      </c>
      <c r="AX37" s="490">
        <f t="shared" si="93"/>
        <v>0.56898279830067366</v>
      </c>
      <c r="AY37" s="490">
        <f t="shared" si="93"/>
        <v>0.5925207461183245</v>
      </c>
      <c r="AZ37" s="490">
        <f t="shared" si="93"/>
        <v>0.6159272914356716</v>
      </c>
      <c r="BA37" s="490">
        <f t="shared" si="93"/>
        <v>0.63920078152479798</v>
      </c>
      <c r="BB37" s="490">
        <f t="shared" si="93"/>
        <v>0.66233986090332098</v>
      </c>
      <c r="BC37" s="490">
        <f t="shared" si="93"/>
        <v>0.68534345986051648</v>
      </c>
      <c r="BD37" s="490">
        <f t="shared" si="93"/>
        <v>0.70821078229862233</v>
      </c>
      <c r="BE37" s="490">
        <f t="shared" si="93"/>
        <v>0.73094129304268929</v>
      </c>
      <c r="BF37" s="490">
        <f t="shared" si="96"/>
        <v>0.75353470476231588</v>
      </c>
      <c r="BG37" s="490">
        <f t="shared" si="96"/>
        <v>0.77599096463788597</v>
      </c>
      <c r="BH37" s="490">
        <f t="shared" si="96"/>
        <v>0.79831024089249503</v>
      </c>
      <c r="BI37" s="490">
        <f t="shared" si="96"/>
        <v>0.82049290929904595</v>
      </c>
      <c r="BJ37" s="490">
        <f t="shared" si="96"/>
        <v>0.84253953976036089</v>
      </c>
      <c r="BK37" s="490">
        <f t="shared" si="96"/>
        <v>0.86445088304846873</v>
      </c>
      <c r="BL37" s="490">
        <f t="shared" si="96"/>
        <v>0.88622785777815771</v>
      </c>
      <c r="BM37" s="490">
        <f t="shared" si="96"/>
        <v>0.90787153767900974</v>
      </c>
      <c r="BN37" s="490">
        <f t="shared" si="96"/>
        <v>0.9293831392200731</v>
      </c>
      <c r="BO37" s="490">
        <f t="shared" si="96"/>
        <v>0.95076400963181307</v>
      </c>
      <c r="BP37" s="527"/>
      <c r="BQ37" s="252"/>
      <c r="BR37" s="515">
        <f t="shared" si="7"/>
        <v>259.50888705613045</v>
      </c>
      <c r="BS37" s="524">
        <v>26000</v>
      </c>
      <c r="BT37" s="611">
        <f t="shared" si="97"/>
        <v>236.669249958308</v>
      </c>
      <c r="BU37" s="382">
        <f t="shared" si="98"/>
        <v>236.76056197180046</v>
      </c>
      <c r="BV37" s="382">
        <f t="shared" si="99"/>
        <v>236.91262272188257</v>
      </c>
      <c r="BW37" s="382">
        <f t="shared" si="100"/>
        <v>237.12524422595598</v>
      </c>
      <c r="BX37" s="382">
        <f t="shared" si="101"/>
        <v>237.39816514627134</v>
      </c>
      <c r="BY37" s="382">
        <f t="shared" si="102"/>
        <v>237.73105259522066</v>
      </c>
      <c r="BZ37" s="382">
        <f t="shared" si="103"/>
        <v>238.12350441079602</v>
      </c>
      <c r="CA37" s="382">
        <f t="shared" si="104"/>
        <v>238.57505186960071</v>
      </c>
      <c r="CB37" s="382">
        <f t="shared" si="105"/>
        <v>239.08516279924746</v>
      </c>
      <c r="CC37" s="382">
        <f t="shared" si="106"/>
        <v>239.65324504735605</v>
      </c>
      <c r="CD37" s="382">
        <f t="shared" si="107"/>
        <v>240.27865026073272</v>
      </c>
      <c r="CE37" s="382">
        <f t="shared" si="108"/>
        <v>240.96067792573032</v>
      </c>
      <c r="CF37" s="382">
        <f t="shared" si="109"/>
        <v>241.69857961925766</v>
      </c>
      <c r="CG37" s="382">
        <f t="shared" si="110"/>
        <v>242.49156341940503</v>
      </c>
      <c r="CH37" s="382">
        <f t="shared" si="111"/>
        <v>243.33879842513721</v>
      </c>
      <c r="CI37" s="382">
        <f t="shared" si="112"/>
        <v>244.23941933588389</v>
      </c>
      <c r="CJ37" s="382">
        <f t="shared" si="113"/>
        <v>245.19253104404095</v>
      </c>
      <c r="CK37" s="382">
        <f t="shared" si="114"/>
        <v>246.19721319627035</v>
      </c>
      <c r="CL37" s="382">
        <f t="shared" si="115"/>
        <v>247.25252468292084</v>
      </c>
      <c r="CM37" s="382">
        <f t="shared" si="116"/>
        <v>248.35750801876853</v>
      </c>
      <c r="CN37" s="382">
        <f t="shared" si="117"/>
        <v>249.51119358245487</v>
      </c>
      <c r="CO37" s="382">
        <f t="shared" si="118"/>
        <v>250.71260368637411</v>
      </c>
      <c r="CP37" s="382">
        <f t="shared" si="119"/>
        <v>251.96075645319667</v>
      </c>
      <c r="CQ37" s="382">
        <f t="shared" si="120"/>
        <v>253.25466947963068</v>
      </c>
      <c r="CR37" s="382">
        <f t="shared" si="121"/>
        <v>254.59336327230903</v>
      </c>
      <c r="CS37" s="382">
        <f t="shared" si="122"/>
        <v>255.97586444478151</v>
      </c>
      <c r="CT37" s="382">
        <f t="shared" si="123"/>
        <v>257.40120866842489</v>
      </c>
      <c r="CU37" s="382">
        <f t="shared" si="124"/>
        <v>258.86844337361543</v>
      </c>
      <c r="CV37" s="382">
        <f t="shared" si="125"/>
        <v>260.37663020069567</v>
      </c>
      <c r="CW37" s="382">
        <f t="shared" si="126"/>
        <v>261.92484720311001</v>
      </c>
      <c r="CX37" s="382">
        <f t="shared" si="127"/>
        <v>263.51219080754532</v>
      </c>
      <c r="CY37" s="382">
        <f t="shared" si="128"/>
        <v>265.13777753802941</v>
      </c>
      <c r="CZ37" s="382">
        <f t="shared" si="129"/>
        <v>266.80074551268609</v>
      </c>
      <c r="DA37" s="382">
        <f t="shared" si="130"/>
        <v>268.50025572326359</v>
      </c>
      <c r="DB37" s="382">
        <f t="shared" si="131"/>
        <v>270.23549310865809</v>
      </c>
      <c r="DC37" s="382">
        <f t="shared" si="132"/>
        <v>272.00566743445324</v>
      </c>
      <c r="DD37" s="382">
        <f t="shared" si="133"/>
        <v>273.81001399105656</v>
      </c>
      <c r="DE37" s="382">
        <f t="shared" si="134"/>
        <v>275.64779412331239</v>
      </c>
      <c r="DF37" s="382">
        <f t="shared" si="135"/>
        <v>277.5182956045881</v>
      </c>
      <c r="DG37" s="382">
        <f t="shared" si="136"/>
        <v>279.42083286825533</v>
      </c>
      <c r="DI37" s="252"/>
      <c r="DJ37" s="515">
        <f t="shared" si="48"/>
        <v>139.03172995764976</v>
      </c>
      <c r="DK37" s="524">
        <v>26000</v>
      </c>
      <c r="DL37" s="611">
        <f t="shared" si="137"/>
        <v>15.204947852034191</v>
      </c>
      <c r="DM37" s="382">
        <f t="shared" si="138"/>
        <v>30.405168884344103</v>
      </c>
      <c r="DN37" s="382">
        <f t="shared" si="139"/>
        <v>45.595955949118725</v>
      </c>
      <c r="DO37" s="382">
        <f t="shared" si="140"/>
        <v>60.772641038192745</v>
      </c>
      <c r="DP37" s="382">
        <f t="shared" si="141"/>
        <v>75.930614346343759</v>
      </c>
      <c r="DQ37" s="382">
        <f t="shared" si="142"/>
        <v>91.065342738179837</v>
      </c>
      <c r="DR37" s="382">
        <f t="shared" si="143"/>
        <v>106.17238743769148</v>
      </c>
      <c r="DS37" s="382">
        <f t="shared" si="144"/>
        <v>121.24742077502638</v>
      </c>
      <c r="DT37" s="382">
        <f t="shared" si="145"/>
        <v>136.28624184228804</v>
      </c>
      <c r="DU37" s="382">
        <f t="shared" si="146"/>
        <v>151.28479093045866</v>
      </c>
      <c r="DV37" s="382">
        <f t="shared" si="147"/>
        <v>166.23916264110287</v>
      </c>
      <c r="DW37" s="382">
        <f t="shared" si="148"/>
        <v>181.14561758942475</v>
      </c>
      <c r="DX37" s="382">
        <f t="shared" si="149"/>
        <v>196.00059263848053</v>
      </c>
      <c r="DY37" s="382">
        <f t="shared" si="150"/>
        <v>210.80070962752367</v>
      </c>
      <c r="DZ37" s="382">
        <f t="shared" si="151"/>
        <v>225.54278258006951</v>
      </c>
      <c r="EA37" s="382">
        <f t="shared" si="152"/>
        <v>240.22382339858839</v>
      </c>
      <c r="EB37" s="382">
        <f t="shared" si="153"/>
        <v>254.84104607257402</v>
      </c>
      <c r="EC37" s="382">
        <f t="shared" si="154"/>
        <v>269.39186944467747</v>
      </c>
      <c r="ED37" s="382">
        <f t="shared" si="155"/>
        <v>283.87391859534807</v>
      </c>
      <c r="EE37" s="382">
        <f t="shared" si="156"/>
        <v>298.28502491991793</v>
      </c>
      <c r="EF37" s="382">
        <f t="shared" si="157"/>
        <v>312.62322498305656</v>
      </c>
      <c r="EG37" s="382">
        <f t="shared" si="158"/>
        <v>326.88675824424968</v>
      </c>
      <c r="EH37" s="382">
        <f t="shared" si="159"/>
        <v>341.0740637541424</v>
      </c>
      <c r="EI37" s="382">
        <f t="shared" si="160"/>
        <v>355.18377592571619</v>
      </c>
      <c r="EJ37" s="382">
        <f t="shared" si="161"/>
        <v>369.21471948618273</v>
      </c>
      <c r="EK37" s="382">
        <f t="shared" si="162"/>
        <v>383.16590371556134</v>
      </c>
      <c r="EL37" s="382">
        <f t="shared" si="163"/>
        <v>397.03651607630974</v>
      </c>
      <c r="EM37" s="382">
        <f t="shared" si="164"/>
        <v>410.82591533536271</v>
      </c>
      <c r="EN37" s="382">
        <f t="shared" si="165"/>
        <v>424.53362427565918</v>
      </c>
      <c r="EO37" s="382">
        <f t="shared" si="166"/>
        <v>438.15932208909157</v>
      </c>
      <c r="EP37" s="382">
        <f t="shared" si="167"/>
        <v>451.70283653680133</v>
      </c>
      <c r="EQ37" s="382">
        <f t="shared" si="168"/>
        <v>465.16413595631792</v>
      </c>
      <c r="ER37" s="382">
        <f t="shared" si="169"/>
        <v>478.54332118818513</v>
      </c>
      <c r="ES37" s="382">
        <f t="shared" si="170"/>
        <v>491.84061748770313</v>
      </c>
      <c r="ET37" s="382">
        <f t="shared" si="171"/>
        <v>505.05636648043969</v>
      </c>
      <c r="EU37" s="382">
        <f t="shared" si="172"/>
        <v>518.19101821315826</v>
      </c>
      <c r="EV37" s="382">
        <f t="shared" si="173"/>
        <v>531.24512334517533</v>
      </c>
      <c r="EW37" s="382">
        <f t="shared" si="174"/>
        <v>544.21932551864154</v>
      </c>
      <c r="EX37" s="382">
        <f t="shared" si="175"/>
        <v>557.1143539402093</v>
      </c>
      <c r="EY37" s="382">
        <f t="shared" si="176"/>
        <v>569.93101620084803</v>
      </c>
    </row>
    <row r="38" spans="1:155" s="521" customFormat="1">
      <c r="A38" s="519"/>
      <c r="B38" s="263"/>
      <c r="C38" s="382"/>
      <c r="D38" s="252"/>
      <c r="E38" s="382"/>
      <c r="F38" s="384"/>
      <c r="G38" s="384"/>
      <c r="H38" s="384"/>
      <c r="I38" s="384"/>
      <c r="J38" s="252"/>
      <c r="K38" s="499">
        <v>27000</v>
      </c>
      <c r="L38" s="382">
        <f t="shared" si="92"/>
        <v>8.2295999999999996</v>
      </c>
      <c r="M38" s="382">
        <v>270</v>
      </c>
      <c r="N38" s="616">
        <f t="shared" si="89"/>
        <v>344.33125283945822</v>
      </c>
      <c r="O38" s="263">
        <f t="shared" si="90"/>
        <v>0.51118713849788988</v>
      </c>
      <c r="P38" s="383">
        <f t="shared" si="91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490">
        <f t="shared" si="1"/>
        <v>0.33982852488473547</v>
      </c>
      <c r="T38" s="527">
        <f>O38/Konstanten!$C$22</f>
        <v>0.41729562326358355</v>
      </c>
      <c r="U38" s="527">
        <f t="shared" si="2"/>
        <v>0.81435918792295547</v>
      </c>
      <c r="V38" s="492"/>
      <c r="W38" s="492"/>
      <c r="X38" s="492"/>
      <c r="Y38" s="252"/>
      <c r="Z38" s="515">
        <f t="shared" si="3"/>
        <v>270</v>
      </c>
      <c r="AA38" s="524">
        <v>27000</v>
      </c>
      <c r="AB38" s="613">
        <f t="shared" si="94"/>
        <v>2.5931597344860047E-2</v>
      </c>
      <c r="AC38" s="490">
        <f t="shared" si="94"/>
        <v>5.1854568795685466E-2</v>
      </c>
      <c r="AD38" s="490">
        <f t="shared" si="94"/>
        <v>7.7760326041040828E-2</v>
      </c>
      <c r="AE38" s="490">
        <f t="shared" si="94"/>
        <v>0.10364035552455023</v>
      </c>
      <c r="AF38" s="490">
        <f t="shared" si="94"/>
        <v>0.12948625480558637</v>
      </c>
      <c r="AG38" s="490">
        <f t="shared" si="94"/>
        <v>0.15528976772349601</v>
      </c>
      <c r="AH38" s="490">
        <f t="shared" si="94"/>
        <v>0.18104281800477948</v>
      </c>
      <c r="AI38" s="490">
        <f t="shared" si="94"/>
        <v>0.20673754098445143</v>
      </c>
      <c r="AJ38" s="490">
        <f t="shared" si="94"/>
        <v>0.23236631314947953</v>
      </c>
      <c r="AK38" s="490">
        <f t="shared" si="94"/>
        <v>0.25792177925449189</v>
      </c>
      <c r="AL38" s="490">
        <f t="shared" si="95"/>
        <v>0.2833968768048401</v>
      </c>
      <c r="AM38" s="490">
        <f t="shared" si="95"/>
        <v>0.30878485774973885</v>
      </c>
      <c r="AN38" s="490">
        <f t="shared" si="95"/>
        <v>0.33407930727598373</v>
      </c>
      <c r="AO38" s="490">
        <f t="shared" si="95"/>
        <v>0.35927415964041221</v>
      </c>
      <c r="AP38" s="490">
        <f t="shared" si="95"/>
        <v>0.38436371102512218</v>
      </c>
      <c r="AQ38" s="490">
        <f t="shared" si="95"/>
        <v>0.40934262944262167</v>
      </c>
      <c r="AR38" s="490">
        <f t="shared" si="95"/>
        <v>0.43420596175759657</v>
      </c>
      <c r="AS38" s="490">
        <f t="shared" si="95"/>
        <v>0.45894913792747188</v>
      </c>
      <c r="AT38" s="490">
        <f t="shared" si="95"/>
        <v>0.48356797259451495</v>
      </c>
      <c r="AU38" s="490">
        <f t="shared" si="95"/>
        <v>0.50805866418805701</v>
      </c>
      <c r="AV38" s="490">
        <f t="shared" si="93"/>
        <v>0.53241779171577697</v>
      </c>
      <c r="AW38" s="490">
        <f t="shared" si="93"/>
        <v>0.55664230943874082</v>
      </c>
      <c r="AX38" s="490">
        <f t="shared" si="93"/>
        <v>0.58072953963533158</v>
      </c>
      <c r="AY38" s="490">
        <f t="shared" si="93"/>
        <v>0.60467716366540247</v>
      </c>
      <c r="AZ38" s="490">
        <f t="shared" si="93"/>
        <v>0.62848321154777165</v>
      </c>
      <c r="BA38" s="490">
        <f t="shared" si="93"/>
        <v>0.65214605026238148</v>
      </c>
      <c r="BB38" s="490">
        <f t="shared" si="93"/>
        <v>0.6756643709832495</v>
      </c>
      <c r="BC38" s="490">
        <f t="shared" si="93"/>
        <v>0.69903717544061461</v>
      </c>
      <c r="BD38" s="490">
        <f t="shared" si="93"/>
        <v>0.72226376160046757</v>
      </c>
      <c r="BE38" s="490">
        <f t="shared" si="93"/>
        <v>0.74534370883801682</v>
      </c>
      <c r="BF38" s="490">
        <f t="shared" si="96"/>
        <v>0.76827686276843266</v>
      </c>
      <c r="BG38" s="490">
        <f t="shared" si="96"/>
        <v>0.79106331988442191</v>
      </c>
      <c r="BH38" s="490">
        <f t="shared" si="96"/>
        <v>0.81370341213576602</v>
      </c>
      <c r="BI38" s="490">
        <f t="shared" si="96"/>
        <v>0.8361976915714624</v>
      </c>
      <c r="BJ38" s="490">
        <f t="shared" si="96"/>
        <v>0.85854691515086223</v>
      </c>
      <c r="BK38" s="490">
        <f t="shared" si="96"/>
        <v>0.88075202981613077</v>
      </c>
      <c r="BL38" s="490">
        <f t="shared" si="96"/>
        <v>0.9028141579051574</v>
      </c>
      <c r="BM38" s="490">
        <f t="shared" si="96"/>
        <v>0.92473458297129429</v>
      </c>
      <c r="BN38" s="490">
        <f t="shared" si="96"/>
        <v>0.94651473606457925</v>
      </c>
      <c r="BO38" s="490">
        <f t="shared" si="96"/>
        <v>0.96815618251819968</v>
      </c>
      <c r="BP38" s="527"/>
      <c r="BQ38" s="252"/>
      <c r="BR38" s="515">
        <f t="shared" si="7"/>
        <v>269.47942512736722</v>
      </c>
      <c r="BS38" s="524">
        <v>27000</v>
      </c>
      <c r="BT38" s="611">
        <f t="shared" si="97"/>
        <v>234.68915899459853</v>
      </c>
      <c r="BU38" s="382">
        <f t="shared" si="98"/>
        <v>234.783793990715</v>
      </c>
      <c r="BV38" s="382">
        <f t="shared" si="99"/>
        <v>234.94137933453644</v>
      </c>
      <c r="BW38" s="382">
        <f t="shared" si="100"/>
        <v>235.16170662896349</v>
      </c>
      <c r="BX38" s="382">
        <f t="shared" si="101"/>
        <v>235.44448625568396</v>
      </c>
      <c r="BY38" s="382">
        <f t="shared" si="102"/>
        <v>235.78934947293061</v>
      </c>
      <c r="BZ38" s="382">
        <f t="shared" si="103"/>
        <v>236.19585105684823</v>
      </c>
      <c r="CA38" s="382">
        <f t="shared" si="104"/>
        <v>236.66347244672244</v>
      </c>
      <c r="CB38" s="382">
        <f t="shared" si="105"/>
        <v>237.19162534766687</v>
      </c>
      <c r="CC38" s="382">
        <f t="shared" si="106"/>
        <v>237.77965573889259</v>
      </c>
      <c r="CD38" s="382">
        <f t="shared" si="107"/>
        <v>238.42684823146394</v>
      </c>
      <c r="CE38" s="382">
        <f t="shared" si="108"/>
        <v>239.13243071655739</v>
      </c>
      <c r="CF38" s="382">
        <f t="shared" si="109"/>
        <v>239.89557924365616</v>
      </c>
      <c r="CG38" s="382">
        <f t="shared" si="110"/>
        <v>240.71542306782598</v>
      </c>
      <c r="CH38" s="382">
        <f t="shared" si="111"/>
        <v>241.59104980612884</v>
      </c>
      <c r="CI38" s="382">
        <f t="shared" si="112"/>
        <v>242.52151064524321</v>
      </c>
      <c r="CJ38" s="382">
        <f t="shared" si="113"/>
        <v>243.50582554533042</v>
      </c>
      <c r="CK38" s="382">
        <f t="shared" si="114"/>
        <v>244.5429883889737</v>
      </c>
      <c r="CL38" s="382">
        <f t="shared" si="115"/>
        <v>245.63197202844808</v>
      </c>
      <c r="CM38" s="382">
        <f t="shared" si="116"/>
        <v>246.77173318950111</v>
      </c>
      <c r="CN38" s="382">
        <f t="shared" si="117"/>
        <v>247.9612171950543</v>
      </c>
      <c r="CO38" s="382">
        <f t="shared" si="118"/>
        <v>249.19936247765062</v>
      </c>
      <c r="CP38" s="382">
        <f t="shared" si="119"/>
        <v>250.48510485489652</v>
      </c>
      <c r="CQ38" s="382">
        <f t="shared" si="120"/>
        <v>251.81738154748581</v>
      </c>
      <c r="CR38" s="382">
        <f t="shared" si="121"/>
        <v>253.19513492451733</v>
      </c>
      <c r="CS38" s="382">
        <f t="shared" si="122"/>
        <v>254.61731596565696</v>
      </c>
      <c r="CT38" s="382">
        <f t="shared" si="123"/>
        <v>256.08288743416551</v>
      </c>
      <c r="CU38" s="382">
        <f t="shared" si="124"/>
        <v>257.59082675888828</v>
      </c>
      <c r="CV38" s="382">
        <f t="shared" si="125"/>
        <v>259.14012862691698</v>
      </c>
      <c r="CW38" s="382">
        <f t="shared" si="126"/>
        <v>260.72980729181688</v>
      </c>
      <c r="CX38" s="382">
        <f t="shared" si="127"/>
        <v>262.35889860501186</v>
      </c>
      <c r="CY38" s="382">
        <f t="shared" si="128"/>
        <v>264.02646178019097</v>
      </c>
      <c r="CZ38" s="382">
        <f t="shared" si="129"/>
        <v>265.73158090242953</v>
      </c>
      <c r="DA38" s="382">
        <f t="shared" si="130"/>
        <v>267.47336619514675</v>
      </c>
      <c r="DB38" s="382">
        <f t="shared" si="131"/>
        <v>269.25095505908581</v>
      </c>
      <c r="DC38" s="382">
        <f t="shared" si="132"/>
        <v>271.06351289821362</v>
      </c>
      <c r="DD38" s="382">
        <f t="shared" si="133"/>
        <v>272.91023374787113</v>
      </c>
      <c r="DE38" s="382">
        <f t="shared" si="134"/>
        <v>274.79034072065332</v>
      </c>
      <c r="DF38" s="382">
        <f t="shared" si="135"/>
        <v>276.70308628543751</v>
      </c>
      <c r="DG38" s="382">
        <f t="shared" si="136"/>
        <v>278.64775239472169</v>
      </c>
      <c r="DI38" s="252"/>
      <c r="DJ38" s="515">
        <f t="shared" si="48"/>
        <v>144.78569331741946</v>
      </c>
      <c r="DK38" s="524">
        <v>27000</v>
      </c>
      <c r="DL38" s="611">
        <f t="shared" si="137"/>
        <v>15.479365799630299</v>
      </c>
      <c r="DM38" s="382">
        <f t="shared" si="138"/>
        <v>30.95358253854771</v>
      </c>
      <c r="DN38" s="382">
        <f t="shared" si="139"/>
        <v>46.417523590245494</v>
      </c>
      <c r="DO38" s="382">
        <f t="shared" si="140"/>
        <v>61.866106951804753</v>
      </c>
      <c r="DP38" s="382">
        <f t="shared" si="141"/>
        <v>77.294316948704946</v>
      </c>
      <c r="DQ38" s="382">
        <f t="shared" si="142"/>
        <v>92.697225225428568</v>
      </c>
      <c r="DR38" s="382">
        <f t="shared" si="143"/>
        <v>108.07001080661738</v>
      </c>
      <c r="DS38" s="382">
        <f t="shared" si="144"/>
        <v>123.40797903252557</v>
      </c>
      <c r="DT38" s="382">
        <f t="shared" si="145"/>
        <v>138.70657919440441</v>
      </c>
      <c r="DU38" s="382">
        <f t="shared" si="146"/>
        <v>153.96142072069972</v>
      </c>
      <c r="DV38" s="382">
        <f t="shared" si="147"/>
        <v>169.16828779174298</v>
      </c>
      <c r="DW38" s="382">
        <f t="shared" si="148"/>
        <v>184.32315228905199</v>
      </c>
      <c r="DX38" s="382">
        <f t="shared" si="149"/>
        <v>199.42218501387708</v>
      </c>
      <c r="DY38" s="382">
        <f t="shared" si="150"/>
        <v>214.46176513808302</v>
      </c>
      <c r="DZ38" s="382">
        <f t="shared" si="151"/>
        <v>229.43848787782301</v>
      </c>
      <c r="EA38" s="382">
        <f t="shared" si="152"/>
        <v>244.34917040622642</v>
      </c>
      <c r="EB38" s="382">
        <f t="shared" si="153"/>
        <v>259.19085604490732</v>
      </c>
      <c r="EC38" s="382">
        <f t="shared" si="154"/>
        <v>273.96081679528555</v>
      </c>
      <c r="ED38" s="382">
        <f t="shared" si="155"/>
        <v>288.65655428896196</v>
      </c>
      <c r="EE38" s="382">
        <f t="shared" si="156"/>
        <v>303.27579925180692</v>
      </c>
      <c r="EF38" s="382">
        <f t="shared" si="157"/>
        <v>317.81650958857909</v>
      </c>
      <c r="EG38" s="382">
        <f t="shared" si="158"/>
        <v>332.27686720429347</v>
      </c>
      <c r="EH38" s="382">
        <f t="shared" si="159"/>
        <v>346.65527368478871</v>
      </c>
      <c r="EI38" s="382">
        <f t="shared" si="160"/>
        <v>360.95034496264657</v>
      </c>
      <c r="EJ38" s="382">
        <f t="shared" si="161"/>
        <v>375.16090509567857</v>
      </c>
      <c r="EK38" s="382">
        <f t="shared" si="162"/>
        <v>389.2859792841262</v>
      </c>
      <c r="EL38" s="382">
        <f t="shared" si="163"/>
        <v>403.3247862496176</v>
      </c>
      <c r="EM38" s="382">
        <f t="shared" si="164"/>
        <v>417.27673009431476</v>
      </c>
      <c r="EN38" s="382">
        <f t="shared" si="165"/>
        <v>431.14139175258538</v>
      </c>
      <c r="EO38" s="382">
        <f t="shared" si="166"/>
        <v>444.9185201405906</v>
      </c>
      <c r="EP38" s="382">
        <f t="shared" si="167"/>
        <v>458.60802310129037</v>
      </c>
      <c r="EQ38" s="382">
        <f t="shared" si="168"/>
        <v>472.20995823414097</v>
      </c>
      <c r="ER38" s="382">
        <f t="shared" si="169"/>
        <v>485.72452369014803</v>
      </c>
      <c r="ES38" s="382">
        <f t="shared" si="170"/>
        <v>499.15204900429006</v>
      </c>
      <c r="ET38" s="382">
        <f t="shared" si="171"/>
        <v>512.49298602882027</v>
      </c>
      <c r="EU38" s="382">
        <f t="shared" si="172"/>
        <v>525.74790002256066</v>
      </c>
      <c r="EV38" s="382">
        <f t="shared" si="173"/>
        <v>538.91746094342056</v>
      </c>
      <c r="EW38" s="382">
        <f t="shared" si="174"/>
        <v>552.00243498376335</v>
      </c>
      <c r="EX38" s="382">
        <f t="shared" si="175"/>
        <v>565.0036763812484</v>
      </c>
      <c r="EY38" s="382">
        <f t="shared" si="176"/>
        <v>577.92211953126525</v>
      </c>
    </row>
    <row r="39" spans="1:155" s="521" customFormat="1">
      <c r="A39" s="519"/>
      <c r="B39" s="263"/>
      <c r="C39" s="382"/>
      <c r="D39" s="252"/>
      <c r="E39" s="382"/>
      <c r="F39" s="384"/>
      <c r="G39" s="384"/>
      <c r="H39" s="384"/>
      <c r="I39" s="384"/>
      <c r="J39" s="252"/>
      <c r="K39" s="499">
        <v>28000</v>
      </c>
      <c r="L39" s="382">
        <f t="shared" si="92"/>
        <v>8.5343999999999998</v>
      </c>
      <c r="M39" s="382">
        <v>280</v>
      </c>
      <c r="N39" s="616">
        <f t="shared" si="89"/>
        <v>329.32354674542199</v>
      </c>
      <c r="O39" s="263">
        <f t="shared" si="90"/>
        <v>0.49306996489742183</v>
      </c>
      <c r="P39" s="383">
        <f t="shared" si="91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490">
        <f t="shared" si="1"/>
        <v>0.32501707056049545</v>
      </c>
      <c r="T39" s="527">
        <f>O39/Konstanten!$C$22</f>
        <v>0.40250609379381369</v>
      </c>
      <c r="U39" s="527">
        <f t="shared" si="2"/>
        <v>0.80748360229047234</v>
      </c>
      <c r="V39" s="492"/>
      <c r="W39" s="492"/>
      <c r="X39" s="492"/>
      <c r="Y39" s="252"/>
      <c r="Z39" s="515">
        <f t="shared" si="3"/>
        <v>280</v>
      </c>
      <c r="AA39" s="524">
        <v>28000</v>
      </c>
      <c r="AB39" s="613">
        <f t="shared" si="94"/>
        <v>2.6515781741395506E-2</v>
      </c>
      <c r="AC39" s="490">
        <f t="shared" si="94"/>
        <v>5.3022134861173062E-2</v>
      </c>
      <c r="AD39" s="490">
        <f t="shared" si="94"/>
        <v>7.9509673757368393E-2</v>
      </c>
      <c r="AE39" s="490">
        <f t="shared" si="94"/>
        <v>0.10596909837382126</v>
      </c>
      <c r="AF39" s="490">
        <f t="shared" si="94"/>
        <v>0.13239123574971437</v>
      </c>
      <c r="AG39" s="490">
        <f t="shared" si="94"/>
        <v>0.1587670801313821</v>
      </c>
      <c r="AH39" s="490">
        <f t="shared" si="94"/>
        <v>0.18508783121522301</v>
      </c>
      <c r="AI39" s="490">
        <f t="shared" si="94"/>
        <v>0.21134493013095978</v>
      </c>
      <c r="AJ39" s="490">
        <f t="shared" si="94"/>
        <v>0.23753009282049181</v>
      </c>
      <c r="AK39" s="490">
        <f t="shared" si="94"/>
        <v>0.26363534052053472</v>
      </c>
      <c r="AL39" s="490">
        <f t="shared" si="95"/>
        <v>0.28965302711333368</v>
      </c>
      <c r="AM39" s="490">
        <f t="shared" si="95"/>
        <v>0.31557586316879876</v>
      </c>
      <c r="AN39" s="490">
        <f t="shared" si="95"/>
        <v>0.34139693656044218</v>
      </c>
      <c r="AO39" s="490">
        <f t="shared" si="95"/>
        <v>0.36710972959591964</v>
      </c>
      <c r="AP39" s="490">
        <f t="shared" si="95"/>
        <v>0.39270813265875942</v>
      </c>
      <c r="AQ39" s="490">
        <f t="shared" si="95"/>
        <v>0.4181864544098568</v>
      </c>
      <c r="AR39" s="490">
        <f t="shared" si="95"/>
        <v>0.44353942864449025</v>
      </c>
      <c r="AS39" s="490">
        <f t="shared" si="95"/>
        <v>0.46876221794230499</v>
      </c>
      <c r="AT39" s="490">
        <f t="shared" si="95"/>
        <v>0.49385041428315229</v>
      </c>
      <c r="AU39" s="490">
        <f t="shared" si="95"/>
        <v>0.51880003683088627</v>
      </c>
      <c r="AV39" s="490">
        <f t="shared" si="93"/>
        <v>0.54360752710967486</v>
      </c>
      <c r="AW39" s="490">
        <f t="shared" si="93"/>
        <v>0.56826974181389645</v>
      </c>
      <c r="AX39" s="490">
        <f t="shared" si="93"/>
        <v>0.59278394350282126</v>
      </c>
      <c r="AY39" s="490">
        <f t="shared" si="93"/>
        <v>0.61714778943612536</v>
      </c>
      <c r="AZ39" s="490">
        <f t="shared" si="93"/>
        <v>0.64135931880595309</v>
      </c>
      <c r="BA39" s="490">
        <f t="shared" si="93"/>
        <v>0.66541693861663376</v>
      </c>
      <c r="BB39" s="490">
        <f t="shared" si="93"/>
        <v>0.68931940845468875</v>
      </c>
      <c r="BC39" s="490">
        <f t="shared" si="93"/>
        <v>0.71306582438041433</v>
      </c>
      <c r="BD39" s="490">
        <f t="shared" si="93"/>
        <v>0.73665560215832704</v>
      </c>
      <c r="BE39" s="490">
        <f t="shared" si="93"/>
        <v>0.76008846002821318</v>
      </c>
      <c r="BF39" s="490">
        <f t="shared" si="96"/>
        <v>0.78336440120150486</v>
      </c>
      <c r="BG39" s="490">
        <f t="shared" si="96"/>
        <v>0.80648369625017857</v>
      </c>
      <c r="BH39" s="490">
        <f t="shared" si="96"/>
        <v>0.82944686553748304</v>
      </c>
      <c r="BI39" s="490">
        <f t="shared" si="96"/>
        <v>0.85225466182199205</v>
      </c>
      <c r="BJ39" s="490">
        <f t="shared" si="96"/>
        <v>0.87490805314927778</v>
      </c>
      <c r="BK39" s="490">
        <f t="shared" si="96"/>
        <v>0.89740820612875882</v>
      </c>
      <c r="BL39" s="490">
        <f t="shared" si="96"/>
        <v>0.91975646967768476</v>
      </c>
      <c r="BM39" s="490">
        <f t="shared" si="96"/>
        <v>0.94195435929943083</v>
      </c>
      <c r="BN39" s="490">
        <f t="shared" si="96"/>
        <v>0.96400354194981008</v>
      </c>
      <c r="BO39" s="490">
        <f t="shared" si="96"/>
        <v>0.98590582153272199</v>
      </c>
      <c r="BP39" s="527"/>
      <c r="BQ39" s="252"/>
      <c r="BR39" s="515">
        <f t="shared" si="7"/>
        <v>279.44888999282875</v>
      </c>
      <c r="BS39" s="524">
        <v>28000</v>
      </c>
      <c r="BT39" s="611">
        <f t="shared" si="97"/>
        <v>232.7091183355808</v>
      </c>
      <c r="BU39" s="382">
        <f t="shared" si="98"/>
        <v>232.80722680982765</v>
      </c>
      <c r="BV39" s="382">
        <f t="shared" si="99"/>
        <v>232.97058618496465</v>
      </c>
      <c r="BW39" s="382">
        <f t="shared" si="100"/>
        <v>233.19896559116134</v>
      </c>
      <c r="BX39" s="382">
        <f t="shared" si="101"/>
        <v>233.49204429566333</v>
      </c>
      <c r="BY39" s="382">
        <f t="shared" si="102"/>
        <v>233.84941413906142</v>
      </c>
      <c r="BZ39" s="382">
        <f t="shared" si="103"/>
        <v>234.27058259955919</v>
      </c>
      <c r="CA39" s="382">
        <f t="shared" si="104"/>
        <v>234.75497643683286</v>
      </c>
      <c r="CB39" s="382">
        <f t="shared" si="105"/>
        <v>235.301945859109</v>
      </c>
      <c r="CC39" s="382">
        <f t="shared" si="106"/>
        <v>235.91076915062163</v>
      </c>
      <c r="CD39" s="382">
        <f t="shared" si="107"/>
        <v>236.58065769173911</v>
      </c>
      <c r="CE39" s="382">
        <f t="shared" si="108"/>
        <v>237.31076130084926</v>
      </c>
      <c r="CF39" s="382">
        <f t="shared" si="109"/>
        <v>238.10017382553067</v>
      </c>
      <c r="CG39" s="382">
        <f t="shared" si="110"/>
        <v>238.94793891057481</v>
      </c>
      <c r="CH39" s="382">
        <f t="shared" si="111"/>
        <v>239.85305587193955</v>
      </c>
      <c r="CI39" s="382">
        <f t="shared" si="112"/>
        <v>240.81448560856012</v>
      </c>
      <c r="CJ39" s="382">
        <f t="shared" si="113"/>
        <v>241.83115648793523</v>
      </c>
      <c r="CK39" s="382">
        <f t="shared" si="114"/>
        <v>242.90197014635206</v>
      </c>
      <c r="CL39" s="382">
        <f t="shared" si="115"/>
        <v>244.02580715028881</v>
      </c>
      <c r="CM39" s="382">
        <f t="shared" si="116"/>
        <v>245.20153247174241</v>
      </c>
      <c r="CN39" s="382">
        <f t="shared" si="117"/>
        <v>246.42800073674206</v>
      </c>
      <c r="CO39" s="382">
        <f t="shared" si="118"/>
        <v>247.70406121296784</v>
      </c>
      <c r="CP39" s="382">
        <f t="shared" si="119"/>
        <v>249.02856250898935</v>
      </c>
      <c r="CQ39" s="382">
        <f t="shared" si="120"/>
        <v>250.40035696405423</v>
      </c>
      <c r="CR39" s="382">
        <f t="shared" si="121"/>
        <v>251.81830471344492</v>
      </c>
      <c r="CS39" s="382">
        <f t="shared" si="122"/>
        <v>253.28127742009696</v>
      </c>
      <c r="CT39" s="382">
        <f t="shared" si="123"/>
        <v>254.78816166835216</v>
      </c>
      <c r="CU39" s="382">
        <f t="shared" si="124"/>
        <v>256.33786202036794</v>
      </c>
      <c r="CV39" s="382">
        <f t="shared" si="125"/>
        <v>257.92930373977254</v>
      </c>
      <c r="CW39" s="382">
        <f t="shared" si="126"/>
        <v>259.56143519066251</v>
      </c>
      <c r="CX39" s="382">
        <f t="shared" si="127"/>
        <v>261.2332299229621</v>
      </c>
      <c r="CY39" s="382">
        <f t="shared" si="128"/>
        <v>262.94368845755406</v>
      </c>
      <c r="CZ39" s="382">
        <f t="shared" si="129"/>
        <v>264.69183978645748</v>
      </c>
      <c r="DA39" s="382">
        <f t="shared" si="130"/>
        <v>266.47674260471814</v>
      </c>
      <c r="DB39" s="382">
        <f t="shared" si="131"/>
        <v>268.29748629164305</v>
      </c>
      <c r="DC39" s="382">
        <f t="shared" si="132"/>
        <v>270.15319165957771</v>
      </c>
      <c r="DD39" s="382">
        <f t="shared" si="133"/>
        <v>272.04301148867131</v>
      </c>
      <c r="DE39" s="382">
        <f t="shared" si="134"/>
        <v>273.96613086601769</v>
      </c>
      <c r="DF39" s="382">
        <f t="shared" si="135"/>
        <v>275.92176734727053</v>
      </c>
      <c r="DG39" s="382">
        <f t="shared" si="136"/>
        <v>277.90917095833618</v>
      </c>
      <c r="DI39" s="252"/>
      <c r="DJ39" s="515">
        <f t="shared" si="48"/>
        <v>150.56711489200421</v>
      </c>
      <c r="DK39" s="524">
        <v>28000</v>
      </c>
      <c r="DL39" s="611">
        <f t="shared" si="137"/>
        <v>15.761123972307756</v>
      </c>
      <c r="DM39" s="382">
        <f t="shared" si="138"/>
        <v>31.516643520968572</v>
      </c>
      <c r="DN39" s="382">
        <f t="shared" si="139"/>
        <v>47.260979793450161</v>
      </c>
      <c r="DO39" s="382">
        <f t="shared" si="140"/>
        <v>62.988604786108489</v>
      </c>
      <c r="DP39" s="382">
        <f t="shared" si="141"/>
        <v>78.694066041458242</v>
      </c>
      <c r="DQ39" s="382">
        <f t="shared" si="142"/>
        <v>94.372010490848766</v>
      </c>
      <c r="DR39" s="382">
        <f t="shared" si="143"/>
        <v>110.01720718625788</v>
      </c>
      <c r="DS39" s="382">
        <f t="shared" si="144"/>
        <v>125.62456868893612</v>
      </c>
      <c r="DT39" s="382">
        <f t="shared" si="145"/>
        <v>141.18917090997707</v>
      </c>
      <c r="DU39" s="382">
        <f t="shared" si="146"/>
        <v>156.7062712293631</v>
      </c>
      <c r="DV39" s="382">
        <f t="shared" si="147"/>
        <v>172.17132475337706</v>
      </c>
      <c r="DW39" s="382">
        <f t="shared" si="148"/>
        <v>187.57999860537763</v>
      </c>
      <c r="DX39" s="382">
        <f t="shared" si="149"/>
        <v>202.92818418002364</v>
      </c>
      <c r="DY39" s="382">
        <f t="shared" si="150"/>
        <v>218.21200732576065</v>
      </c>
      <c r="DZ39" s="382">
        <f t="shared" si="151"/>
        <v>233.4278364535383</v>
      </c>
      <c r="EA39" s="382">
        <f t="shared" si="152"/>
        <v>248.57228860063373</v>
      </c>
      <c r="EB39" s="382">
        <f t="shared" si="153"/>
        <v>263.64223350649911</v>
      </c>
      <c r="EC39" s="382">
        <f t="shared" si="154"/>
        <v>278.63479578233165</v>
      </c>
      <c r="ED39" s="382">
        <f t="shared" si="155"/>
        <v>293.54735527713166</v>
      </c>
      <c r="EE39" s="382">
        <f t="shared" si="156"/>
        <v>308.37754576037952</v>
      </c>
      <c r="EF39" s="382">
        <f t="shared" si="157"/>
        <v>323.12325205480869</v>
      </c>
      <c r="EG39" s="382">
        <f t="shared" si="158"/>
        <v>337.78260576256969</v>
      </c>
      <c r="EH39" s="382">
        <f t="shared" si="159"/>
        <v>352.35397973409817</v>
      </c>
      <c r="EI39" s="382">
        <f t="shared" si="160"/>
        <v>366.83598143188414</v>
      </c>
      <c r="EJ39" s="382">
        <f t="shared" si="161"/>
        <v>381.22744534114099</v>
      </c>
      <c r="EK39" s="382">
        <f t="shared" si="162"/>
        <v>395.52742457663265</v>
      </c>
      <c r="EL39" s="382">
        <f t="shared" si="163"/>
        <v>409.73518182988363</v>
      </c>
      <c r="EM39" s="382">
        <f t="shared" si="164"/>
        <v>423.85017979424862</v>
      </c>
      <c r="EN39" s="382">
        <f t="shared" si="165"/>
        <v>437.87207119699877</v>
      </c>
      <c r="EO39" s="382">
        <f t="shared" si="166"/>
        <v>451.80068855834025</v>
      </c>
      <c r="EP39" s="382">
        <f t="shared" si="167"/>
        <v>465.63603378716567</v>
      </c>
      <c r="EQ39" s="382">
        <f t="shared" si="168"/>
        <v>479.37826771292015</v>
      </c>
      <c r="ER39" s="382">
        <f t="shared" si="169"/>
        <v>493.02769964233113</v>
      </c>
      <c r="ES39" s="382">
        <f t="shared" si="170"/>
        <v>506.58477701916308</v>
      </c>
      <c r="ET39" s="382">
        <f t="shared" si="171"/>
        <v>520.0500752549359</v>
      </c>
      <c r="EU39" s="382">
        <f t="shared" si="172"/>
        <v>533.42428778859312</v>
      </c>
      <c r="EV39" s="382">
        <f t="shared" si="173"/>
        <v>546.70821642383805</v>
      </c>
      <c r="EW39" s="382">
        <f t="shared" si="174"/>
        <v>559.90276198406752</v>
      </c>
      <c r="EX39" s="382">
        <f t="shared" si="175"/>
        <v>573.00891531682589</v>
      </c>
      <c r="EY39" s="382">
        <f t="shared" si="176"/>
        <v>586.02774867234029</v>
      </c>
    </row>
    <row r="40" spans="1:155" s="521" customFormat="1">
      <c r="A40" s="519"/>
      <c r="B40" s="263"/>
      <c r="C40" s="382"/>
      <c r="D40" s="252"/>
      <c r="E40" s="382"/>
      <c r="F40" s="384"/>
      <c r="G40" s="384"/>
      <c r="H40" s="384"/>
      <c r="I40" s="384"/>
      <c r="J40" s="252"/>
      <c r="K40" s="499">
        <v>29000</v>
      </c>
      <c r="L40" s="382">
        <f t="shared" si="92"/>
        <v>8.8391999999999999</v>
      </c>
      <c r="M40" s="382">
        <v>290</v>
      </c>
      <c r="N40" s="616">
        <f t="shared" si="89"/>
        <v>314.84994776735959</v>
      </c>
      <c r="O40" s="263">
        <f t="shared" si="90"/>
        <v>0.47544815605827356</v>
      </c>
      <c r="P40" s="383">
        <f t="shared" si="91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490">
        <f t="shared" si="1"/>
        <v>0.31073273897592857</v>
      </c>
      <c r="T40" s="527">
        <f>O40/Konstanten!$C$22</f>
        <v>0.38812094372103961</v>
      </c>
      <c r="U40" s="527">
        <f t="shared" si="2"/>
        <v>0.8006080166579892</v>
      </c>
      <c r="V40" s="492"/>
      <c r="W40" s="492"/>
      <c r="X40" s="492"/>
      <c r="Y40" s="252"/>
      <c r="Z40" s="515">
        <f t="shared" si="3"/>
        <v>290</v>
      </c>
      <c r="AA40" s="524">
        <v>29000</v>
      </c>
      <c r="AB40" s="613">
        <f t="shared" si="94"/>
        <v>2.7118287493324289E-2</v>
      </c>
      <c r="AC40" s="490">
        <f t="shared" si="94"/>
        <v>5.4226275913414647E-2</v>
      </c>
      <c r="AD40" s="490">
        <f t="shared" si="94"/>
        <v>8.1313715412237628E-2</v>
      </c>
      <c r="AE40" s="490">
        <f t="shared" si="94"/>
        <v>0.10837045399848444</v>
      </c>
      <c r="AF40" s="490">
        <f t="shared" si="94"/>
        <v>0.13538648499462852</v>
      </c>
      <c r="AG40" s="490">
        <f t="shared" si="94"/>
        <v>0.16235199276673334</v>
      </c>
      <c r="AH40" s="490">
        <f t="shared" si="94"/>
        <v>0.18925739621216794</v>
      </c>
      <c r="AI40" s="490">
        <f t="shared" si="94"/>
        <v>0.21609338954097393</v>
      </c>
      <c r="AJ40" s="490">
        <f t="shared" si="94"/>
        <v>0.24285097994476373</v>
      </c>
      <c r="AK40" s="490">
        <f t="shared" si="94"/>
        <v>0.26952152181306754</v>
      </c>
      <c r="AL40" s="490">
        <f t="shared" si="95"/>
        <v>0.29609674722708484</v>
      </c>
      <c r="AM40" s="490">
        <f t="shared" si="95"/>
        <v>0.32256879253394843</v>
      </c>
      <c r="AN40" s="490">
        <f t="shared" si="95"/>
        <v>0.34893022087739173</v>
      </c>
      <c r="AO40" s="490">
        <f t="shared" si="95"/>
        <v>0.37517404063220028</v>
      </c>
      <c r="AP40" s="490">
        <f t="shared" si="95"/>
        <v>0.40129371975744937</v>
      </c>
      <c r="AQ40" s="490">
        <f t="shared" si="95"/>
        <v>0.42728319614603472</v>
      </c>
      <c r="AR40" s="490">
        <f t="shared" si="95"/>
        <v>0.45313688410399655</v>
      </c>
      <c r="AS40" s="490">
        <f t="shared" si="95"/>
        <v>0.47884967714189836</v>
      </c>
      <c r="AT40" s="490">
        <f t="shared" si="95"/>
        <v>0.50441694730125608</v>
      </c>
      <c r="AU40" s="490">
        <f t="shared" si="95"/>
        <v>0.52983454127168694</v>
      </c>
      <c r="AV40" s="490">
        <f t="shared" si="93"/>
        <v>0.55509877357878545</v>
      </c>
      <c r="AW40" s="490">
        <f t="shared" si="93"/>
        <v>0.58020641713949073</v>
      </c>
      <c r="AX40" s="490">
        <f t="shared" si="93"/>
        <v>0.60515469149084711</v>
      </c>
      <c r="AY40" s="490">
        <f t="shared" si="93"/>
        <v>0.62994124900067183</v>
      </c>
      <c r="AZ40" s="490">
        <f t="shared" si="93"/>
        <v>0.65456415936525081</v>
      </c>
      <c r="BA40" s="490">
        <f t="shared" si="93"/>
        <v>0.67902189269070223</v>
      </c>
      <c r="BB40" s="490">
        <f t="shared" si="93"/>
        <v>0.70331330144191762</v>
      </c>
      <c r="BC40" s="490">
        <f t="shared" si="93"/>
        <v>0.72743760152697168</v>
      </c>
      <c r="BD40" s="490">
        <f t="shared" si="93"/>
        <v>0.75139435276612365</v>
      </c>
      <c r="BE40" s="490">
        <f t="shared" si="93"/>
        <v>0.77518343897426734</v>
      </c>
      <c r="BF40" s="490">
        <f t="shared" si="96"/>
        <v>0.79880504786398721</v>
      </c>
      <c r="BG40" s="490">
        <f t="shared" si="96"/>
        <v>0.82225965095448761</v>
      </c>
      <c r="BH40" s="490">
        <f t="shared" si="96"/>
        <v>0.84554798364963735</v>
      </c>
      <c r="BI40" s="490">
        <f t="shared" si="96"/>
        <v>0.86867102562682008</v>
      </c>
      <c r="BJ40" s="490">
        <f t="shared" si="96"/>
        <v>0.89162998165769014</v>
      </c>
      <c r="BK40" s="490">
        <f t="shared" si="96"/>
        <v>0.91442626296221863</v>
      </c>
      <c r="BL40" s="490">
        <f t="shared" si="96"/>
        <v>0.93706146917922983</v>
      </c>
      <c r="BM40" s="490">
        <f t="shared" si="96"/>
        <v>0.95953737101963688</v>
      </c>
      <c r="BN40" s="490">
        <f t="shared" si="96"/>
        <v>0.9818558936532803</v>
      </c>
      <c r="BO40" s="490">
        <f t="shared" si="96"/>
        <v>1.0040191008664037</v>
      </c>
      <c r="BP40" s="527"/>
      <c r="BQ40" s="252"/>
      <c r="BR40" s="515">
        <f t="shared" si="7"/>
        <v>289.41724191916603</v>
      </c>
      <c r="BS40" s="524">
        <v>29000</v>
      </c>
      <c r="BT40" s="611">
        <f t="shared" si="97"/>
        <v>230.72913071998869</v>
      </c>
      <c r="BU40" s="382">
        <f t="shared" si="98"/>
        <v>230.8308713395642</v>
      </c>
      <c r="BV40" s="382">
        <f t="shared" si="99"/>
        <v>231.00026765585059</v>
      </c>
      <c r="BW40" s="382">
        <f t="shared" si="100"/>
        <v>231.23706405114498</v>
      </c>
      <c r="BX40" s="382">
        <f t="shared" si="101"/>
        <v>231.54090554840718</v>
      </c>
      <c r="BY40" s="382">
        <f t="shared" si="102"/>
        <v>231.91134063943969</v>
      </c>
      <c r="BZ40" s="382">
        <f t="shared" si="103"/>
        <v>232.34782483802141</v>
      </c>
      <c r="CA40" s="382">
        <f t="shared" si="104"/>
        <v>232.84972489907327</v>
      </c>
      <c r="CB40" s="382">
        <f t="shared" si="105"/>
        <v>233.41632363541555</v>
      </c>
      <c r="CC40" s="382">
        <f t="shared" si="106"/>
        <v>234.04682525606361</v>
      </c>
      <c r="CD40" s="382">
        <f t="shared" si="107"/>
        <v>234.74036114441694</v>
      </c>
      <c r="CE40" s="382">
        <f t="shared" si="108"/>
        <v>235.49599599120026</v>
      </c>
      <c r="CF40" s="382">
        <f t="shared" si="109"/>
        <v>236.31273419556939</v>
      </c>
      <c r="CG40" s="382">
        <f t="shared" si="110"/>
        <v>237.18952644832567</v>
      </c>
      <c r="CH40" s="382">
        <f t="shared" si="111"/>
        <v>238.1252764135198</v>
      </c>
      <c r="CI40" s="382">
        <f t="shared" si="112"/>
        <v>239.11884742866971</v>
      </c>
      <c r="CJ40" s="382">
        <f t="shared" si="113"/>
        <v>240.16906914912025</v>
      </c>
      <c r="CK40" s="382">
        <f t="shared" si="114"/>
        <v>241.27474406847804</v>
      </c>
      <c r="CL40" s="382">
        <f t="shared" si="115"/>
        <v>242.43465385427959</v>
      </c>
      <c r="CM40" s="382">
        <f t="shared" si="116"/>
        <v>243.64756544583216</v>
      </c>
      <c r="CN40" s="382">
        <f t="shared" si="117"/>
        <v>244.91223686923598</v>
      </c>
      <c r="CO40" s="382">
        <f t="shared" si="118"/>
        <v>246.22742273273394</v>
      </c>
      <c r="CP40" s="382">
        <f t="shared" si="119"/>
        <v>247.5918793735112</v>
      </c>
      <c r="CQ40" s="382">
        <f t="shared" si="120"/>
        <v>249.00436963472461</v>
      </c>
      <c r="CR40" s="382">
        <f t="shared" si="121"/>
        <v>250.46366725872664</v>
      </c>
      <c r="CS40" s="382">
        <f t="shared" si="122"/>
        <v>251.96856088905358</v>
      </c>
      <c r="CT40" s="382">
        <f t="shared" si="123"/>
        <v>253.51785767969744</v>
      </c>
      <c r="CU40" s="382">
        <f t="shared" si="124"/>
        <v>255.11038651543453</v>
      </c>
      <c r="CV40" s="382">
        <f t="shared" si="125"/>
        <v>256.74500085150254</v>
      </c>
      <c r="CW40" s="382">
        <f t="shared" si="126"/>
        <v>258.4205811847371</v>
      </c>
      <c r="CX40" s="382">
        <f t="shared" si="127"/>
        <v>260.13603717138164</v>
      </c>
      <c r="CY40" s="382">
        <f t="shared" si="128"/>
        <v>261.89030940924414</v>
      </c>
      <c r="CZ40" s="382">
        <f t="shared" si="129"/>
        <v>263.68237090371662</v>
      </c>
      <c r="DA40" s="382">
        <f t="shared" si="130"/>
        <v>265.51122823845304</v>
      </c>
      <c r="DB40" s="382">
        <f t="shared" si="131"/>
        <v>267.37592247230407</v>
      </c>
      <c r="DC40" s="382">
        <f t="shared" si="132"/>
        <v>269.27552978445226</v>
      </c>
      <c r="DD40" s="382">
        <f t="shared" si="133"/>
        <v>271.20916188968869</v>
      </c>
      <c r="DE40" s="382">
        <f t="shared" si="134"/>
        <v>273.17596624543614</v>
      </c>
      <c r="DF40" s="382">
        <f t="shared" si="135"/>
        <v>275.17512607154703</v>
      </c>
      <c r="DG40" s="382">
        <f t="shared" si="136"/>
        <v>277.20586020311617</v>
      </c>
      <c r="DI40" s="252"/>
      <c r="DJ40" s="515">
        <f t="shared" si="48"/>
        <v>156.37543138081611</v>
      </c>
      <c r="DK40" s="524">
        <v>29000</v>
      </c>
      <c r="DL40" s="611">
        <f t="shared" si="137"/>
        <v>16.050483571425286</v>
      </c>
      <c r="DM40" s="382">
        <f t="shared" si="138"/>
        <v>32.094871436925821</v>
      </c>
      <c r="DN40" s="382">
        <f t="shared" si="139"/>
        <v>48.12709702546497</v>
      </c>
      <c r="DO40" s="382">
        <f t="shared" si="140"/>
        <v>64.141151684403454</v>
      </c>
      <c r="DP40" s="382">
        <f t="shared" si="141"/>
        <v>80.131112767877894</v>
      </c>
      <c r="DQ40" s="382">
        <f t="shared" si="142"/>
        <v>96.091170702873015</v>
      </c>
      <c r="DR40" s="382">
        <f t="shared" si="143"/>
        <v>112.01565472826822</v>
      </c>
      <c r="DS40" s="382">
        <f t="shared" si="144"/>
        <v>127.89905703207933</v>
      </c>
      <c r="DT40" s="382">
        <f t="shared" si="145"/>
        <v>143.73605504652542</v>
      </c>
      <c r="DU40" s="382">
        <f t="shared" si="146"/>
        <v>159.52153169963637</v>
      </c>
      <c r="DV40" s="382">
        <f t="shared" si="147"/>
        <v>175.25059346357006</v>
      </c>
      <c r="DW40" s="382">
        <f t="shared" si="148"/>
        <v>190.91858608310531</v>
      </c>
      <c r="DX40" s="382">
        <f t="shared" si="149"/>
        <v>206.52110791085343</v>
      </c>
      <c r="DY40" s="382">
        <f t="shared" si="150"/>
        <v>222.05402081804547</v>
      </c>
      <c r="DZ40" s="382">
        <f t="shared" si="151"/>
        <v>237.51345868977367</v>
      </c>
      <c r="EA40" s="382">
        <f t="shared" si="152"/>
        <v>252.89583355056172</v>
      </c>
      <c r="EB40" s="382">
        <f t="shared" si="153"/>
        <v>268.19783939927817</v>
      </c>
      <c r="EC40" s="382">
        <f t="shared" si="154"/>
        <v>283.41645386126794</v>
      </c>
      <c r="ED40" s="382">
        <f t="shared" si="155"/>
        <v>298.54893778968648</v>
      </c>
      <c r="EE40" s="382">
        <f t="shared" si="156"/>
        <v>313.59283296735902</v>
      </c>
      <c r="EF40" s="382">
        <f t="shared" si="157"/>
        <v>328.54595807489312</v>
      </c>
      <c r="EG40" s="382">
        <f t="shared" si="158"/>
        <v>343.40640310069006</v>
      </c>
      <c r="EH40" s="382">
        <f t="shared" si="159"/>
        <v>358.17252237390858</v>
      </c>
      <c r="EI40" s="382">
        <f t="shared" si="160"/>
        <v>372.84292640298179</v>
      </c>
      <c r="EJ40" s="382">
        <f t="shared" si="161"/>
        <v>387.41647270027806</v>
      </c>
      <c r="EK40" s="382">
        <f t="shared" si="162"/>
        <v>401.89225576847861</v>
      </c>
      <c r="EL40" s="382">
        <f t="shared" si="163"/>
        <v>416.26959641670862</v>
      </c>
      <c r="EM40" s="382">
        <f t="shared" si="164"/>
        <v>430.548030564979</v>
      </c>
      <c r="EN40" s="382">
        <f t="shared" si="165"/>
        <v>444.72729768438643</v>
      </c>
      <c r="EO40" s="382">
        <f t="shared" si="166"/>
        <v>458.80732900852604</v>
      </c>
      <c r="EP40" s="382">
        <f t="shared" si="167"/>
        <v>472.78823563872589</v>
      </c>
      <c r="EQ40" s="382">
        <f t="shared" si="168"/>
        <v>486.67029665275743</v>
      </c>
      <c r="ER40" s="382">
        <f t="shared" si="169"/>
        <v>500.45394731364092</v>
      </c>
      <c r="ES40" s="382">
        <f t="shared" si="170"/>
        <v>514.13976746240621</v>
      </c>
      <c r="ET40" s="382">
        <f t="shared" si="171"/>
        <v>527.72847016648632</v>
      </c>
      <c r="EU40" s="382">
        <f t="shared" si="172"/>
        <v>541.22089068374771</v>
      </c>
      <c r="EV40" s="382">
        <f t="shared" si="173"/>
        <v>554.61797579140421</v>
      </c>
      <c r="EW40" s="382">
        <f t="shared" si="174"/>
        <v>567.92077351899775</v>
      </c>
      <c r="EX40" s="382">
        <f t="shared" si="175"/>
        <v>581.13042331557722</v>
      </c>
      <c r="EY40" s="382">
        <f t="shared" si="176"/>
        <v>594.24814667299438</v>
      </c>
    </row>
    <row r="41" spans="1:155" s="521" customFormat="1" ht="36">
      <c r="A41" s="519"/>
      <c r="B41" s="263"/>
      <c r="C41" s="382"/>
      <c r="D41" s="252"/>
      <c r="E41" s="382"/>
      <c r="F41" s="384"/>
      <c r="G41" s="384"/>
      <c r="H41" s="384"/>
      <c r="I41" s="384"/>
      <c r="J41" s="252"/>
      <c r="K41" s="501">
        <v>30000</v>
      </c>
      <c r="L41" s="382">
        <f t="shared" si="92"/>
        <v>9.1440000000000001</v>
      </c>
      <c r="M41" s="382">
        <v>300</v>
      </c>
      <c r="N41" s="616">
        <f t="shared" si="89"/>
        <v>300.89579082611971</v>
      </c>
      <c r="O41" s="263">
        <f t="shared" si="90"/>
        <v>0.45831224779165564</v>
      </c>
      <c r="P41" s="383">
        <f t="shared" si="91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490">
        <f t="shared" si="1"/>
        <v>0.29696105682321217</v>
      </c>
      <c r="T41" s="527">
        <f>O41/Konstanten!$C$22</f>
        <v>0.37413244717686173</v>
      </c>
      <c r="U41" s="527">
        <f t="shared" si="2"/>
        <v>0.79373243102550606</v>
      </c>
      <c r="V41" s="492"/>
      <c r="W41" s="492"/>
      <c r="X41" s="492"/>
      <c r="Y41" s="252"/>
      <c r="Z41" s="515">
        <f t="shared" si="3"/>
        <v>300</v>
      </c>
      <c r="AA41" s="525">
        <v>30000</v>
      </c>
      <c r="AB41" s="613">
        <f t="shared" si="94"/>
        <v>2.7739853689554176E-2</v>
      </c>
      <c r="AC41" s="490">
        <f t="shared" si="94"/>
        <v>5.5468464017346363E-2</v>
      </c>
      <c r="AD41" s="490">
        <f t="shared" si="94"/>
        <v>8.3174643932835426E-2</v>
      </c>
      <c r="AE41" s="490">
        <f t="shared" si="94"/>
        <v>0.11084731829365209</v>
      </c>
      <c r="AF41" s="490">
        <f t="shared" si="94"/>
        <v>0.13847557805048563</v>
      </c>
      <c r="AG41" s="490">
        <f t="shared" si="94"/>
        <v>0.16604873235747875</v>
      </c>
      <c r="AH41" s="490">
        <f t="shared" si="94"/>
        <v>0.19355635799342191</v>
      </c>
      <c r="AI41" s="490">
        <f t="shared" si="94"/>
        <v>0.22098834554304045</v>
      </c>
      <c r="AJ41" s="490">
        <f t="shared" si="94"/>
        <v>0.24833494186041535</v>
      </c>
      <c r="AK41" s="490">
        <f t="shared" si="94"/>
        <v>0.27558678841933903</v>
      </c>
      <c r="AL41" s="490">
        <f t="shared" si="95"/>
        <v>0.30273495524258143</v>
      </c>
      <c r="AM41" s="490">
        <f t="shared" si="95"/>
        <v>0.32977097019253016</v>
      </c>
      <c r="AN41" s="490">
        <f t="shared" si="95"/>
        <v>0.35668684349535362</v>
      </c>
      <c r="AO41" s="490">
        <f t="shared" si="95"/>
        <v>0.38347508745796322</v>
      </c>
      <c r="AP41" s="490">
        <f t="shared" si="95"/>
        <v>0.41012873141897321</v>
      </c>
      <c r="AQ41" s="490">
        <f t="shared" si="95"/>
        <v>0.4366413320496359</v>
      </c>
      <c r="AR41" s="490">
        <f t="shared" si="95"/>
        <v>0.46300697918684519</v>
      </c>
      <c r="AS41" s="490">
        <f t="shared" si="95"/>
        <v>0.48922029743708922</v>
      </c>
      <c r="AT41" s="490">
        <f t="shared" si="95"/>
        <v>0.51527644383646432</v>
      </c>
      <c r="AU41" s="490">
        <f t="shared" si="95"/>
        <v>0.54117110188812023</v>
      </c>
      <c r="AV41" s="490">
        <f t="shared" si="93"/>
        <v>0.56690047232411223</v>
      </c>
      <c r="AW41" s="490">
        <f t="shared" si="93"/>
        <v>0.59246126095506568</v>
      </c>
      <c r="AX41" s="490">
        <f t="shared" si="93"/>
        <v>0.61785066397805011</v>
      </c>
      <c r="AY41" s="490">
        <f t="shared" si="93"/>
        <v>0.64306635111248289</v>
      </c>
      <c r="AZ41" s="490">
        <f t="shared" si="93"/>
        <v>0.66810644692602494</v>
      </c>
      <c r="BA41" s="490">
        <f t="shared" si="93"/>
        <v>0.69296951069892765</v>
      </c>
      <c r="BB41" s="490">
        <f t="shared" si="93"/>
        <v>0.71765451515693257</v>
      </c>
      <c r="BC41" s="490">
        <f t="shared" si="93"/>
        <v>0.74216082438099673</v>
      </c>
      <c r="BD41" s="490">
        <f t="shared" si="93"/>
        <v>0.76648817117743206</v>
      </c>
      <c r="BE41" s="490">
        <f t="shared" si="93"/>
        <v>0.79063663416600882</v>
      </c>
      <c r="BF41" s="490">
        <f t="shared" si="96"/>
        <v>0.81460661481634722</v>
      </c>
      <c r="BG41" s="490">
        <f t="shared" si="96"/>
        <v>0.83839881463585431</v>
      </c>
      <c r="BH41" s="490">
        <f t="shared" si="96"/>
        <v>0.86201421268569556</v>
      </c>
      <c r="BI41" s="490">
        <f t="shared" si="96"/>
        <v>0.88545404357545143</v>
      </c>
      <c r="BJ41" s="490">
        <f t="shared" si="96"/>
        <v>0.90871977606277521</v>
      </c>
      <c r="BK41" s="490">
        <f t="shared" si="96"/>
        <v>0.93181309236134846</v>
      </c>
      <c r="BL41" s="490">
        <f t="shared" si="96"/>
        <v>0.95473586823947809</v>
      </c>
      <c r="BM41" s="490">
        <f t="shared" si="96"/>
        <v>0.97749015397237926</v>
      </c>
      <c r="BN41" s="490">
        <f t="shared" si="96"/>
        <v>1.0000781561939915</v>
      </c>
      <c r="BO41" s="490">
        <f t="shared" si="96"/>
        <v>1.0225022206788303</v>
      </c>
      <c r="BP41" s="527"/>
      <c r="BQ41" s="252"/>
      <c r="BR41" s="515">
        <f t="shared" si="7"/>
        <v>299.38443976161199</v>
      </c>
      <c r="BS41" s="525">
        <v>30000</v>
      </c>
      <c r="BT41" s="611">
        <f t="shared" si="97"/>
        <v>228.7491990609376</v>
      </c>
      <c r="BU41" s="382">
        <f t="shared" si="98"/>
        <v>228.85473918279123</v>
      </c>
      <c r="BV41" s="382">
        <f t="shared" si="99"/>
        <v>229.03044966899145</v>
      </c>
      <c r="BW41" s="382">
        <f t="shared" si="100"/>
        <v>229.27604763743804</v>
      </c>
      <c r="BX41" s="382">
        <f t="shared" si="101"/>
        <v>229.59114040802842</v>
      </c>
      <c r="BY41" s="382">
        <f t="shared" si="102"/>
        <v>229.97522878471941</v>
      </c>
      <c r="BZ41" s="382">
        <f t="shared" si="103"/>
        <v>230.42771117391601</v>
      </c>
      <c r="CA41" s="382">
        <f t="shared" si="104"/>
        <v>230.94788846750035</v>
      </c>
      <c r="CB41" s="382">
        <f t="shared" si="105"/>
        <v>231.53496960745576</v>
      </c>
      <c r="CC41" s="382">
        <f t="shared" si="106"/>
        <v>232.18807774010961</v>
      </c>
      <c r="CD41" s="382">
        <f t="shared" si="107"/>
        <v>232.90625686163906</v>
      </c>
      <c r="CE41" s="382">
        <f t="shared" si="108"/>
        <v>233.68847885273533</v>
      </c>
      <c r="CF41" s="382">
        <f t="shared" si="109"/>
        <v>234.53365079913098</v>
      </c>
      <c r="CG41" s="382">
        <f t="shared" si="110"/>
        <v>235.44062249593793</v>
      </c>
      <c r="CH41" s="382">
        <f t="shared" si="111"/>
        <v>236.40819403719155</v>
      </c>
      <c r="CI41" s="382">
        <f t="shared" si="112"/>
        <v>237.43512339737316</v>
      </c>
      <c r="CJ41" s="382">
        <f t="shared" si="113"/>
        <v>238.52013391865708</v>
      </c>
      <c r="CK41" s="382">
        <f t="shared" si="114"/>
        <v>239.66192162587151</v>
      </c>
      <c r="CL41" s="382">
        <f t="shared" si="115"/>
        <v>240.85916230029525</v>
      </c>
      <c r="CM41" s="382">
        <f t="shared" si="116"/>
        <v>242.11051825312177</v>
      </c>
      <c r="CN41" s="382">
        <f t="shared" si="117"/>
        <v>243.41464474935131</v>
      </c>
      <c r="CO41" s="382">
        <f t="shared" si="118"/>
        <v>244.77019604277058</v>
      </c>
      <c r="CP41" s="382">
        <f t="shared" si="119"/>
        <v>246.17583099225894</v>
      </c>
      <c r="CQ41" s="382">
        <f t="shared" si="120"/>
        <v>247.63021823874996</v>
      </c>
      <c r="CR41" s="382">
        <f t="shared" si="121"/>
        <v>249.13204093058701</v>
      </c>
      <c r="CS41" s="382">
        <f t="shared" si="122"/>
        <v>250.68000099264438</v>
      </c>
      <c r="CT41" s="382">
        <f t="shared" si="123"/>
        <v>252.27282294135179</v>
      </c>
      <c r="CU41" s="382">
        <f t="shared" si="124"/>
        <v>253.90925725363596</v>
      </c>
      <c r="CV41" s="382">
        <f t="shared" si="125"/>
        <v>255.58808330274809</v>
      </c>
      <c r="CW41" s="382">
        <f t="shared" si="126"/>
        <v>257.30811187803602</v>
      </c>
      <c r="CX41" s="382">
        <f t="shared" si="127"/>
        <v>259.06818730894537</v>
      </c>
      <c r="CY41" s="382">
        <f t="shared" si="128"/>
        <v>260.86718921599169</v>
      </c>
      <c r="CZ41" s="382">
        <f t="shared" si="129"/>
        <v>262.70403391317916</v>
      </c>
      <c r="DA41" s="382">
        <f t="shared" si="130"/>
        <v>264.5776754874322</v>
      </c>
      <c r="DB41" s="382">
        <f t="shared" si="131"/>
        <v>266.48710658115016</v>
      </c>
      <c r="DC41" s="382">
        <f t="shared" si="132"/>
        <v>268.43135890404085</v>
      </c>
      <c r="DD41" s="382">
        <f t="shared" si="133"/>
        <v>270.40950350004891</v>
      </c>
      <c r="DE41" s="382">
        <f t="shared" si="134"/>
        <v>272.42065079450873</v>
      </c>
      <c r="DF41" s="382">
        <f t="shared" si="135"/>
        <v>274.46395044571534</v>
      </c>
      <c r="DG41" s="382">
        <f t="shared" si="136"/>
        <v>276.53859102396325</v>
      </c>
      <c r="DI41" s="252"/>
      <c r="DJ41" s="515">
        <f t="shared" si="48"/>
        <v>162.21002814661986</v>
      </c>
      <c r="DK41" s="525">
        <v>30000</v>
      </c>
      <c r="DL41" s="611">
        <f t="shared" si="137"/>
        <v>16.347717434658808</v>
      </c>
      <c r="DM41" s="382">
        <f t="shared" si="138"/>
        <v>32.688808904265393</v>
      </c>
      <c r="DN41" s="382">
        <f t="shared" si="139"/>
        <v>49.01668162923194</v>
      </c>
      <c r="DO41" s="382">
        <f t="shared" si="140"/>
        <v>65.324808779964187</v>
      </c>
      <c r="DP41" s="382">
        <f t="shared" si="141"/>
        <v>81.606761409229435</v>
      </c>
      <c r="DQ41" s="382">
        <f t="shared" si="142"/>
        <v>97.856239161980099</v>
      </c>
      <c r="DR41" s="382">
        <f t="shared" si="143"/>
        <v>114.06709940037102</v>
      </c>
      <c r="DS41" s="382">
        <f t="shared" si="144"/>
        <v>130.23338441942693</v>
      </c>
      <c r="DT41" s="382">
        <f t="shared" si="145"/>
        <v>146.34934647168788</v>
      </c>
      <c r="DU41" s="382">
        <f t="shared" si="146"/>
        <v>162.40947036793338</v>
      </c>
      <c r="DV41" s="382">
        <f t="shared" si="147"/>
        <v>178.4084934724593</v>
      </c>
      <c r="DW41" s="382">
        <f t="shared" si="148"/>
        <v>194.34142296470841</v>
      </c>
      <c r="DX41" s="382">
        <f t="shared" si="149"/>
        <v>210.20355029190941</v>
      </c>
      <c r="DY41" s="382">
        <f t="shared" si="150"/>
        <v>225.99046278872453</v>
      </c>
      <c r="DZ41" s="382">
        <f t="shared" si="151"/>
        <v>241.69805248818537</v>
      </c>
      <c r="EA41" s="382">
        <f t="shared" si="152"/>
        <v>257.32252219226461</v>
      </c>
      <c r="EB41" s="382">
        <f t="shared" si="153"/>
        <v>272.86038890939602</v>
      </c>
      <c r="EC41" s="382">
        <f t="shared" si="154"/>
        <v>288.30848479971945</v>
      </c>
      <c r="ED41" s="382">
        <f t="shared" si="155"/>
        <v>303.66395579607462</v>
      </c>
      <c r="EE41" s="382">
        <f t="shared" si="156"/>
        <v>318.92425809013434</v>
      </c>
      <c r="EF41" s="382">
        <f t="shared" si="157"/>
        <v>334.08715268815632</v>
      </c>
      <c r="EG41" s="382">
        <f t="shared" si="158"/>
        <v>349.1506982505187</v>
      </c>
      <c r="EH41" s="382">
        <f t="shared" si="159"/>
        <v>364.11324243332086</v>
      </c>
      <c r="EI41" s="382">
        <f t="shared" si="160"/>
        <v>378.97341194999336</v>
      </c>
      <c r="EJ41" s="382">
        <f t="shared" si="161"/>
        <v>393.73010156623008</v>
      </c>
      <c r="EK41" s="382">
        <f t="shared" si="162"/>
        <v>408.38246223359619</v>
      </c>
      <c r="EL41" s="382">
        <f t="shared" si="163"/>
        <v>422.92988855634991</v>
      </c>
      <c r="EM41" s="382">
        <f t="shared" si="164"/>
        <v>437.37200577314815</v>
      </c>
      <c r="EN41" s="382">
        <f t="shared" si="165"/>
        <v>451.70865642076257</v>
      </c>
      <c r="EO41" s="382">
        <f t="shared" si="166"/>
        <v>465.93988683158574</v>
      </c>
      <c r="EP41" s="382">
        <f t="shared" si="167"/>
        <v>480.06593360066188</v>
      </c>
      <c r="EQ41" s="382">
        <f t="shared" si="168"/>
        <v>494.08721014202683</v>
      </c>
      <c r="ER41" s="382">
        <f t="shared" si="169"/>
        <v>508.0042934383664</v>
      </c>
      <c r="ES41" s="382">
        <f t="shared" si="170"/>
        <v>521.81791107277411</v>
      </c>
      <c r="ET41" s="382">
        <f t="shared" si="171"/>
        <v>535.52892861705027</v>
      </c>
      <c r="EU41" s="382">
        <f t="shared" si="172"/>
        <v>549.13833743741611</v>
      </c>
      <c r="EV41" s="382">
        <f t="shared" si="173"/>
        <v>562.64724296617123</v>
      </c>
      <c r="EW41" s="382">
        <f t="shared" si="174"/>
        <v>576.05685347644692</v>
      </c>
      <c r="EX41" s="382">
        <f t="shared" si="175"/>
        <v>589.36846938707504</v>
      </c>
      <c r="EY41" s="382">
        <f t="shared" si="176"/>
        <v>602.58347311554644</v>
      </c>
    </row>
    <row r="42" spans="1:155" s="521" customFormat="1">
      <c r="A42" s="519"/>
      <c r="B42" s="263"/>
      <c r="C42" s="382"/>
      <c r="D42" s="252"/>
      <c r="E42" s="382"/>
      <c r="F42" s="384"/>
      <c r="G42" s="384"/>
      <c r="H42" s="384"/>
      <c r="I42" s="384"/>
      <c r="J42" s="252"/>
      <c r="K42" s="499">
        <v>31000</v>
      </c>
      <c r="L42" s="382">
        <f t="shared" si="92"/>
        <v>9.4488000000000003</v>
      </c>
      <c r="M42" s="382">
        <v>310</v>
      </c>
      <c r="N42" s="616">
        <f t="shared" si="89"/>
        <v>287.44669221545473</v>
      </c>
      <c r="O42" s="263">
        <f t="shared" si="90"/>
        <v>0.44165287743567483</v>
      </c>
      <c r="P42" s="383">
        <f t="shared" si="91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490">
        <f t="shared" si="1"/>
        <v>0.2836878284879889</v>
      </c>
      <c r="T42" s="527">
        <f>O42/Konstanten!$C$22</f>
        <v>0.36053296117197942</v>
      </c>
      <c r="U42" s="527">
        <f t="shared" si="2"/>
        <v>0.78685684539302292</v>
      </c>
      <c r="V42" s="492"/>
      <c r="W42" s="492"/>
      <c r="X42" s="492"/>
      <c r="Y42" s="252"/>
      <c r="Z42" s="515">
        <f t="shared" si="3"/>
        <v>310</v>
      </c>
      <c r="AA42" s="524">
        <v>31000</v>
      </c>
      <c r="AB42" s="613">
        <f t="shared" si="94"/>
        <v>2.8381255972581496E-2</v>
      </c>
      <c r="AC42" s="490">
        <f t="shared" si="94"/>
        <v>5.6750243741481327E-2</v>
      </c>
      <c r="AD42" s="490">
        <f t="shared" si="94"/>
        <v>8.509475950974181E-2</v>
      </c>
      <c r="AE42" s="490">
        <f t="shared" si="94"/>
        <v>0.11340272743433721</v>
      </c>
      <c r="AF42" s="490">
        <f t="shared" si="94"/>
        <v>0.14166226147607522</v>
      </c>
      <c r="AG42" s="490">
        <f t="shared" si="94"/>
        <v>0.16986172475790767</v>
      </c>
      <c r="AH42" s="490">
        <f t="shared" si="94"/>
        <v>0.19798978569865516</v>
      </c>
      <c r="AI42" s="490">
        <f t="shared" si="94"/>
        <v>0.22603547026903059</v>
      </c>
      <c r="AJ42" s="490">
        <f t="shared" si="94"/>
        <v>0.25398820980862691</v>
      </c>
      <c r="AK42" s="490">
        <f t="shared" si="94"/>
        <v>0.28183788394565512</v>
      </c>
      <c r="AL42" s="490">
        <f t="shared" si="95"/>
        <v>0.30957485826989495</v>
      </c>
      <c r="AM42" s="490">
        <f t="shared" si="95"/>
        <v>0.3371900165210831</v>
      </c>
      <c r="AN42" s="490">
        <f t="shared" si="95"/>
        <v>0.36467478716516188</v>
      </c>
      <c r="AO42" s="490">
        <f t="shared" si="95"/>
        <v>0.39202116433697981</v>
      </c>
      <c r="AP42" s="490">
        <f t="shared" si="95"/>
        <v>0.41922172322678336</v>
      </c>
      <c r="AQ42" s="490">
        <f t="shared" si="95"/>
        <v>0.44626963007707915</v>
      </c>
      <c r="AR42" s="490">
        <f t="shared" si="95"/>
        <v>0.47315864703414284</v>
      </c>
      <c r="AS42" s="490">
        <f t="shared" si="95"/>
        <v>0.49988313216398406</v>
      </c>
      <c r="AT42" s="490">
        <f t="shared" si="95"/>
        <v>0.52643803499471364</v>
      </c>
      <c r="AU42" s="490">
        <f t="shared" si="95"/>
        <v>0.55281888798662893</v>
      </c>
      <c r="AV42" s="490">
        <f t="shared" si="95"/>
        <v>0.57902179435768386</v>
      </c>
      <c r="AW42" s="490">
        <f t="shared" si="95"/>
        <v>0.60504341270686757</v>
      </c>
      <c r="AX42" s="490">
        <f t="shared" si="95"/>
        <v>0.63088093888173324</v>
      </c>
      <c r="AY42" s="490">
        <f t="shared" si="95"/>
        <v>0.65653208553088305</v>
      </c>
      <c r="AZ42" s="490">
        <f t="shared" si="95"/>
        <v>0.68199505976846575</v>
      </c>
      <c r="BA42" s="490">
        <f t="shared" si="95"/>
        <v>0.70726853935756184</v>
      </c>
      <c r="BB42" s="490">
        <f t="shared" ref="AV42:BK47" si="177">SQRT(5*((((1/$S42)*(((1+0.2*(BB$10/661.48)^2)^3.5)-1))+1)^(1/3.5)-1))</f>
        <v>0.73235164779385586</v>
      </c>
      <c r="BC42" s="490">
        <f t="shared" si="177"/>
        <v>0.75724392864187617</v>
      </c>
      <c r="BD42" s="490">
        <f t="shared" si="177"/>
        <v>0.78194531944420953</v>
      </c>
      <c r="BE42" s="490">
        <f t="shared" si="177"/>
        <v>0.80645612549110834</v>
      </c>
      <c r="BF42" s="490">
        <f t="shared" si="96"/>
        <v>0.8307769937041497</v>
      </c>
      <c r="BG42" s="490">
        <f t="shared" si="96"/>
        <v>0.85490888685454625</v>
      </c>
      <c r="BH42" s="490">
        <f t="shared" si="96"/>
        <v>0.87885305830450067</v>
      </c>
      <c r="BI42" s="490">
        <f t="shared" si="96"/>
        <v>0.90261102742938526</v>
      </c>
      <c r="BJ42" s="490">
        <f t="shared" si="96"/>
        <v>0.92618455585001835</v>
      </c>
      <c r="BK42" s="490">
        <f t="shared" si="96"/>
        <v>0.94957562457776445</v>
      </c>
      <c r="BL42" s="490">
        <f t="shared" si="96"/>
        <v>0.97278641215129835</v>
      </c>
      <c r="BM42" s="490">
        <f t="shared" si="96"/>
        <v>0.99581927382220325</v>
      </c>
      <c r="BN42" s="490">
        <f t="shared" si="96"/>
        <v>1.0186767218274848</v>
      </c>
      <c r="BO42" s="490">
        <f t="shared" si="96"/>
        <v>1.0413614067703583</v>
      </c>
      <c r="BP42" s="527"/>
      <c r="BQ42" s="252"/>
      <c r="BR42" s="515">
        <f t="shared" si="7"/>
        <v>309.35044092833022</v>
      </c>
      <c r="BS42" s="524">
        <v>31000</v>
      </c>
      <c r="BT42" s="611">
        <f t="shared" si="97"/>
        <v>226.76932645866222</v>
      </c>
      <c r="BU42" s="382">
        <f t="shared" si="98"/>
        <v>226.87884268513932</v>
      </c>
      <c r="BV42" s="382">
        <f t="shared" si="99"/>
        <v>227.06115979620785</v>
      </c>
      <c r="BW42" s="382">
        <f t="shared" si="100"/>
        <v>227.31596486002113</v>
      </c>
      <c r="BX42" s="382">
        <f t="shared" si="101"/>
        <v>227.64282366881167</v>
      </c>
      <c r="BY42" s="382">
        <f t="shared" si="102"/>
        <v>228.04118454679659</v>
      </c>
      <c r="BZ42" s="382">
        <f t="shared" si="103"/>
        <v>228.51038312233283</v>
      </c>
      <c r="CA42" s="382">
        <f t="shared" si="104"/>
        <v>229.0496479771285</v>
      </c>
      <c r="CB42" s="382">
        <f t="shared" si="105"/>
        <v>229.65810707179588</v>
      </c>
      <c r="CC42" s="382">
        <f t="shared" si="106"/>
        <v>230.33479483658306</v>
      </c>
      <c r="CD42" s="382">
        <f t="shared" si="107"/>
        <v>231.0786598089027</v>
      </c>
      <c r="CE42" s="382">
        <f t="shared" si="108"/>
        <v>231.88857269535211</v>
      </c>
      <c r="CF42" s="382">
        <f t="shared" si="109"/>
        <v>232.76333473517607</v>
      </c>
      <c r="CG42" s="382">
        <f t="shared" si="110"/>
        <v>233.70168624437491</v>
      </c>
      <c r="CH42" s="382">
        <f t="shared" si="111"/>
        <v>234.70231522458877</v>
      </c>
      <c r="CI42" s="382">
        <f t="shared" si="112"/>
        <v>235.76386592812113</v>
      </c>
      <c r="CJ42" s="382">
        <f t="shared" si="113"/>
        <v>236.88494727956265</v>
      </c>
      <c r="CK42" s="382">
        <f t="shared" si="114"/>
        <v>238.06414106500901</v>
      </c>
      <c r="CL42" s="382">
        <f t="shared" si="115"/>
        <v>239.30000981135385</v>
      </c>
      <c r="CM42" s="382">
        <f t="shared" si="116"/>
        <v>240.59110429017764</v>
      </c>
      <c r="CN42" s="382">
        <f t="shared" si="117"/>
        <v>241.93597059291267</v>
      </c>
      <c r="CO42" s="382">
        <f t="shared" si="118"/>
        <v>243.33315673593174</v>
      </c>
      <c r="CP42" s="382">
        <f t="shared" si="119"/>
        <v>244.78121876564728</v>
      </c>
      <c r="CQ42" s="382">
        <f t="shared" si="120"/>
        <v>246.27872634441951</v>
      </c>
      <c r="CR42" s="382">
        <f t="shared" si="121"/>
        <v>247.82426780784849</v>
      </c>
      <c r="CS42" s="382">
        <f t="shared" si="122"/>
        <v>249.41645469276483</v>
      </c>
      <c r="CT42" s="382">
        <f t="shared" si="123"/>
        <v>251.05392574285571</v>
      </c>
      <c r="CU42" s="382">
        <f t="shared" si="124"/>
        <v>252.73535040535239</v>
      </c>
      <c r="CV42" s="382">
        <f t="shared" si="125"/>
        <v>254.4594318375614</v>
      </c>
      <c r="CW42" s="382">
        <f t="shared" si="126"/>
        <v>256.22490944631585</v>
      </c>
      <c r="CX42" s="382">
        <f t="shared" si="127"/>
        <v>258.0305609866864</v>
      </c>
      <c r="CY42" s="382">
        <f t="shared" si="128"/>
        <v>259.87520424865244</v>
      </c>
      <c r="CZ42" s="382">
        <f t="shared" si="129"/>
        <v>261.75769836195281</v>
      </c>
      <c r="DA42" s="382">
        <f t="shared" si="130"/>
        <v>263.67694475012939</v>
      </c>
      <c r="DB42" s="382">
        <f t="shared" si="131"/>
        <v>265.63188776496173</v>
      </c>
      <c r="DC42" s="382">
        <f t="shared" si="132"/>
        <v>267.6215150321263</v>
      </c>
      <c r="DD42" s="382">
        <f t="shared" si="133"/>
        <v>269.64485753815285</v>
      </c>
      <c r="DE42" s="382">
        <f t="shared" si="134"/>
        <v>271.70098948762023</v>
      </c>
      <c r="DF42" s="382">
        <f t="shared" si="135"/>
        <v>273.7890279581639</v>
      </c>
      <c r="DG42" s="382">
        <f t="shared" si="136"/>
        <v>275.90813237929797</v>
      </c>
      <c r="DI42" s="252"/>
      <c r="DJ42" s="515">
        <f t="shared" si="48"/>
        <v>168.07023678528728</v>
      </c>
      <c r="DK42" s="524">
        <v>31000</v>
      </c>
      <c r="DL42" s="611">
        <f t="shared" si="137"/>
        <v>16.65311065998058</v>
      </c>
      <c r="DM42" s="382">
        <f t="shared" si="138"/>
        <v>33.299022774776709</v>
      </c>
      <c r="DN42" s="382">
        <f t="shared" si="139"/>
        <v>49.930575590776769</v>
      </c>
      <c r="DO42" s="382">
        <f t="shared" si="140"/>
        <v>66.540683433181357</v>
      </c>
      <c r="DP42" s="382">
        <f t="shared" si="141"/>
        <v>83.122371997323711</v>
      </c>
      <c r="DQ42" s="382">
        <f t="shared" si="142"/>
        <v>99.668813178013295</v>
      </c>
      <c r="DR42" s="382">
        <f t="shared" si="143"/>
        <v>116.17335800680718</v>
      </c>
      <c r="DS42" s="382">
        <f t="shared" si="144"/>
        <v>132.6295673139843</v>
      </c>
      <c r="DT42" s="382">
        <f t="shared" si="145"/>
        <v>149.03123978585171</v>
      </c>
      <c r="DU42" s="382">
        <f t="shared" si="146"/>
        <v>165.37243714851886</v>
      </c>
      <c r="DV42" s="382">
        <f t="shared" si="147"/>
        <v>181.64750627304397</v>
      </c>
      <c r="DW42" s="382">
        <f t="shared" si="148"/>
        <v>197.85109806243452</v>
      </c>
      <c r="DX42" s="382">
        <f t="shared" si="149"/>
        <v>213.9781830456435</v>
      </c>
      <c r="DY42" s="382">
        <f t="shared" si="150"/>
        <v>230.02406366600098</v>
      </c>
      <c r="DZ42" s="382">
        <f t="shared" si="151"/>
        <v>245.9843833094595</v>
      </c>
      <c r="EA42" s="382">
        <f t="shared" si="152"/>
        <v>261.85513217039698</v>
      </c>
      <c r="EB42" s="382">
        <f t="shared" si="153"/>
        <v>277.6326500983094</v>
      </c>
      <c r="EC42" s="382">
        <f t="shared" si="154"/>
        <v>293.31362660717849</v>
      </c>
      <c r="ED42" s="382">
        <f t="shared" si="155"/>
        <v>308.89509825989154</v>
      </c>
      <c r="EE42" s="382">
        <f t="shared" si="156"/>
        <v>324.37444366319102</v>
      </c>
      <c r="EF42" s="382">
        <f t="shared" si="157"/>
        <v>339.74937632409387</v>
      </c>
      <c r="EG42" s="382">
        <f t="shared" si="158"/>
        <v>355.01793562743757</v>
      </c>
      <c r="EH42" s="382">
        <f t="shared" si="159"/>
        <v>370.17847619639133</v>
      </c>
      <c r="EI42" s="382">
        <f t="shared" si="160"/>
        <v>385.22965589458232</v>
      </c>
      <c r="EJ42" s="382">
        <f t="shared" si="161"/>
        <v>400.17042272041812</v>
      </c>
      <c r="EK42" s="382">
        <f t="shared" si="162"/>
        <v>415.0000008323446</v>
      </c>
      <c r="EL42" s="382">
        <f t="shared" si="163"/>
        <v>429.7178759288322</v>
      </c>
      <c r="EM42" s="382">
        <f t="shared" si="164"/>
        <v>444.32378018979477</v>
      </c>
      <c r="EN42" s="382">
        <f t="shared" si="165"/>
        <v>458.81767696744566</v>
      </c>
      <c r="EO42" s="382">
        <f t="shared" si="166"/>
        <v>473.19974539523696</v>
      </c>
      <c r="EP42" s="382">
        <f t="shared" si="167"/>
        <v>487.47036506372029</v>
      </c>
      <c r="EQ42" s="382">
        <f t="shared" si="168"/>
        <v>501.63010089276958</v>
      </c>
      <c r="ER42" s="382">
        <f t="shared" si="169"/>
        <v>515.67968831070687</v>
      </c>
      <c r="ES42" s="382">
        <f t="shared" si="170"/>
        <v>529.62001883291236</v>
      </c>
      <c r="ET42" s="382">
        <f t="shared" si="171"/>
        <v>543.45212611577028</v>
      </c>
      <c r="EU42" s="382">
        <f t="shared" si="172"/>
        <v>557.17717254622733</v>
      </c>
      <c r="EV42" s="382">
        <f t="shared" si="173"/>
        <v>570.796436413224</v>
      </c>
      <c r="EW42" s="382">
        <f t="shared" si="174"/>
        <v>584.31129969454469</v>
      </c>
      <c r="EX42" s="382">
        <f t="shared" si="175"/>
        <v>597.72323648143106</v>
      </c>
      <c r="EY42" s="382">
        <f t="shared" si="176"/>
        <v>611.03380205349117</v>
      </c>
    </row>
    <row r="43" spans="1:155" s="521" customFormat="1">
      <c r="A43" s="519"/>
      <c r="B43" s="263"/>
      <c r="C43" s="382"/>
      <c r="D43" s="252"/>
      <c r="E43" s="382"/>
      <c r="F43" s="384"/>
      <c r="G43" s="384"/>
      <c r="H43" s="384"/>
      <c r="I43" s="384"/>
      <c r="J43" s="252"/>
      <c r="K43" s="499">
        <v>32000</v>
      </c>
      <c r="L43" s="382">
        <f t="shared" si="92"/>
        <v>9.7535999999999987</v>
      </c>
      <c r="M43" s="382">
        <v>320</v>
      </c>
      <c r="N43" s="616">
        <f t="shared" si="89"/>
        <v>274.48854657065732</v>
      </c>
      <c r="O43" s="263">
        <f t="shared" si="90"/>
        <v>0.4254607836315123</v>
      </c>
      <c r="P43" s="383">
        <f t="shared" si="91"/>
        <v>-48.398400000000436</v>
      </c>
      <c r="Q43" s="383">
        <f>$Q$11-Konstanten!$C$33*K43</f>
        <v>224.75159999999954</v>
      </c>
      <c r="R43" s="382">
        <f t="shared" si="0"/>
        <v>584.19519116139429</v>
      </c>
      <c r="S43" s="490">
        <f t="shared" si="1"/>
        <v>0.27089913305764352</v>
      </c>
      <c r="T43" s="527">
        <f>O43/Konstanten!$C$22</f>
        <v>0.34731492541347941</v>
      </c>
      <c r="U43" s="527">
        <f t="shared" si="2"/>
        <v>0.77998125976053989</v>
      </c>
      <c r="V43" s="492"/>
      <c r="W43" s="492"/>
      <c r="X43" s="492"/>
      <c r="Y43" s="252"/>
      <c r="Z43" s="515">
        <f t="shared" si="3"/>
        <v>320</v>
      </c>
      <c r="AA43" s="524">
        <v>32000</v>
      </c>
      <c r="AB43" s="613">
        <f t="shared" ref="AB43:AQ47" si="178">SQRT(5*((((1/$S43)*(((1+0.2*(AB$10/661.48)^2)^3.5)-1))+1)^(1/3.5)-1))</f>
        <v>2.904330868443615E-2</v>
      </c>
      <c r="AC43" s="490">
        <f t="shared" si="178"/>
        <v>5.8073236384529089E-2</v>
      </c>
      <c r="AD43" s="490">
        <f t="shared" si="178"/>
        <v>8.707647577640179E-2</v>
      </c>
      <c r="AE43" s="490">
        <f t="shared" si="178"/>
        <v>0.11603986582306555</v>
      </c>
      <c r="AF43" s="490">
        <f t="shared" si="178"/>
        <v>0.14495046236021056</v>
      </c>
      <c r="AG43" s="490">
        <f t="shared" si="178"/>
        <v>0.17379560568970487</v>
      </c>
      <c r="AH43" s="490">
        <f t="shared" si="178"/>
        <v>0.20256298430681571</v>
      </c>
      <c r="AI43" s="490">
        <f t="shared" si="178"/>
        <v>0.23124069398738353</v>
      </c>
      <c r="AJ43" s="490">
        <f t="shared" si="178"/>
        <v>0.25981729157663253</v>
      </c>
      <c r="AK43" s="490">
        <f t="shared" si="178"/>
        <v>0.28828184294993359</v>
      </c>
      <c r="AL43" s="490">
        <f t="shared" si="178"/>
        <v>0.31662396475107668</v>
      </c>
      <c r="AM43" s="490">
        <f t="shared" si="178"/>
        <v>0.34483385965147728</v>
      </c>
      <c r="AN43" s="490">
        <f t="shared" si="178"/>
        <v>0.3729023450090504</v>
      </c>
      <c r="AO43" s="490">
        <f t="shared" si="178"/>
        <v>0.40082087493436186</v>
      </c>
      <c r="AP43" s="490">
        <f t="shared" si="178"/>
        <v>0.42858155589056146</v>
      </c>
      <c r="AQ43" s="490">
        <f t="shared" si="178"/>
        <v>0.45617715605946141</v>
      </c>
      <c r="AR43" s="490">
        <f t="shared" ref="AL43:AU47" si="179">SQRT(5*((((1/$S43)*(((1+0.2*(AR$10/661.48)^2)^3.5)-1))+1)^(1/3.5)-1))</f>
        <v>0.48360110879709001</v>
      </c>
      <c r="AS43" s="490">
        <f t="shared" si="179"/>
        <v>0.51084751057695821</v>
      </c>
      <c r="AT43" s="490">
        <f t="shared" si="179"/>
        <v>0.53791111387742718</v>
      </c>
      <c r="AU43" s="490">
        <f t="shared" si="179"/>
        <v>0.56478731551146255</v>
      </c>
      <c r="AV43" s="490">
        <f t="shared" si="177"/>
        <v>0.59147214092301181</v>
      </c>
      <c r="AW43" s="490">
        <f t="shared" si="177"/>
        <v>0.61796222498613629</v>
      </c>
      <c r="AX43" s="490">
        <f t="shared" si="177"/>
        <v>0.6442547898416352</v>
      </c>
      <c r="AY43" s="490">
        <f t="shared" si="177"/>
        <v>0.67034762029377282</v>
      </c>
      <c r="AZ43" s="490">
        <f t="shared" si="177"/>
        <v>0.69623903726809244</v>
      </c>
      <c r="BA43" s="490">
        <f t="shared" si="177"/>
        <v>0.7219278698024959</v>
      </c>
      <c r="BB43" s="490">
        <f t="shared" si="177"/>
        <v>0.74741342600936267</v>
      </c>
      <c r="BC43" s="490">
        <f t="shared" si="177"/>
        <v>0.77269546340837669</v>
      </c>
      <c r="BD43" s="490">
        <f t="shared" si="177"/>
        <v>0.79777415898916926</v>
      </c>
      <c r="BE43" s="490">
        <f t="shared" si="177"/>
        <v>0.82265007932160639</v>
      </c>
      <c r="BF43" s="490">
        <f t="shared" si="177"/>
        <v>0.84732415099024128</v>
      </c>
      <c r="BG43" s="490">
        <f t="shared" si="177"/>
        <v>0.87179763158941359</v>
      </c>
      <c r="BH43" s="490">
        <f t="shared" si="177"/>
        <v>0.89607208147722595</v>
      </c>
      <c r="BI43" s="490">
        <f t="shared" si="177"/>
        <v>0.9201493364506802</v>
      </c>
      <c r="BJ43" s="490">
        <f t="shared" si="177"/>
        <v>0.94403148147124216</v>
      </c>
      <c r="BK43" s="490">
        <f t="shared" si="177"/>
        <v>0.96772082553982053</v>
      </c>
      <c r="BL43" s="490">
        <f t="shared" ref="BF43:BO47" si="180">SQRT(5*((((1/$S43)*(((1+0.2*(BL$10/661.48)^2)^3.5)-1))+1)^(1/3.5)-1))</f>
        <v>0.99121987779324539</v>
      </c>
      <c r="BM43" s="490">
        <f t="shared" si="180"/>
        <v>1.0145313248702477</v>
      </c>
      <c r="BN43" s="490">
        <f t="shared" si="180"/>
        <v>1.0376580095741226</v>
      </c>
      <c r="BO43" s="490">
        <f t="shared" si="180"/>
        <v>1.0606029108412121</v>
      </c>
      <c r="BP43" s="527"/>
      <c r="BQ43" s="252"/>
      <c r="BR43" s="515">
        <f t="shared" si="7"/>
        <v>319.31520134549589</v>
      </c>
      <c r="BS43" s="524">
        <v>32000</v>
      </c>
      <c r="BT43" s="611">
        <f t="shared" si="97"/>
        <v>224.78951621430525</v>
      </c>
      <c r="BU43" s="382">
        <f t="shared" si="98"/>
        <v>224.90319498944839</v>
      </c>
      <c r="BV43" s="382">
        <f t="shared" si="99"/>
        <v>225.09242737922162</v>
      </c>
      <c r="BW43" s="382">
        <f t="shared" si="100"/>
        <v>225.35686731706724</v>
      </c>
      <c r="BX43" s="382">
        <f t="shared" si="101"/>
        <v>225.69603483580605</v>
      </c>
      <c r="BY43" s="382">
        <f t="shared" si="102"/>
        <v>226.10932048501101</v>
      </c>
      <c r="BZ43" s="382">
        <f t="shared" si="103"/>
        <v>226.59599085954076</v>
      </c>
      <c r="CA43" s="382">
        <f t="shared" si="104"/>
        <v>227.15519513320399</v>
      </c>
      <c r="CB43" s="382">
        <f t="shared" si="105"/>
        <v>227.78597247545719</v>
      </c>
      <c r="CC43" s="382">
        <f t="shared" si="106"/>
        <v>228.48726021686298</v>
      </c>
      <c r="CD43" s="382">
        <f t="shared" si="107"/>
        <v>229.2579026209431</v>
      </c>
      <c r="CE43" s="382">
        <f t="shared" si="108"/>
        <v>230.09666011608252</v>
      </c>
      <c r="CF43" s="382">
        <f t="shared" si="109"/>
        <v>231.00221884112091</v>
      </c>
      <c r="CG43" s="382">
        <f t="shared" si="110"/>
        <v>231.97320036191161</v>
      </c>
      <c r="CH43" s="382">
        <f t="shared" si="111"/>
        <v>233.00817142301591</v>
      </c>
      <c r="CI43" s="382">
        <f t="shared" si="112"/>
        <v>234.10565360831768</v>
      </c>
      <c r="CJ43" s="382">
        <f t="shared" si="113"/>
        <v>235.26413279612828</v>
      </c>
      <c r="CK43" s="382">
        <f t="shared" si="114"/>
        <v>236.48206830772409</v>
      </c>
      <c r="CL43" s="382">
        <f t="shared" si="115"/>
        <v>237.75790166263357</v>
      </c>
      <c r="CM43" s="382">
        <f t="shared" si="116"/>
        <v>239.09006486883814</v>
      </c>
      <c r="CN43" s="382">
        <f t="shared" si="117"/>
        <v>240.47698819086133</v>
      </c>
      <c r="CO43" s="382">
        <f t="shared" si="118"/>
        <v>241.91710735310542</v>
      </c>
      <c r="CP43" s="382">
        <f t="shared" si="119"/>
        <v>243.4088701493678</v>
      </c>
      <c r="CQ43" s="382">
        <f t="shared" si="120"/>
        <v>244.95074244200467</v>
      </c>
      <c r="CR43" s="382">
        <f t="shared" si="121"/>
        <v>246.54121354548374</v>
      </c>
      <c r="CS43" s="382">
        <f t="shared" si="122"/>
        <v>248.17880099898198</v>
      </c>
      <c r="CT43" s="382">
        <f t="shared" si="123"/>
        <v>249.86205474117332</v>
      </c>
      <c r="CU43" s="382">
        <f t="shared" si="124"/>
        <v>251.58956070742511</v>
      </c>
      <c r="CV43" s="382">
        <f t="shared" si="125"/>
        <v>253.35994387530616</v>
      </c>
      <c r="CW43" s="382">
        <f t="shared" si="126"/>
        <v>255.17187078871109</v>
      </c>
      <c r="CX43" s="382">
        <f t="shared" si="127"/>
        <v>257.02405159409631</v>
      </c>
      <c r="CY43" s="382">
        <f t="shared" si="128"/>
        <v>258.91524162445359</v>
      </c>
      <c r="CZ43" s="382">
        <f t="shared" si="129"/>
        <v>260.84424256782717</v>
      </c>
      <c r="DA43" s="382">
        <f t="shared" si="130"/>
        <v>262.80990325754561</v>
      </c>
      <c r="DB43" s="382">
        <f t="shared" si="131"/>
        <v>264.81112012103466</v>
      </c>
      <c r="DC43" s="382">
        <f t="shared" si="132"/>
        <v>266.84683732319729</v>
      </c>
      <c r="DD43" s="382">
        <f t="shared" si="133"/>
        <v>268.91604663904411</v>
      </c>
      <c r="DE43" s="382">
        <f t="shared" si="134"/>
        <v>271.0177870885953</v>
      </c>
      <c r="DF43" s="382">
        <f t="shared" si="135"/>
        <v>273.151144365184</v>
      </c>
      <c r="DG43" s="382">
        <f t="shared" si="136"/>
        <v>275.31525008622458</v>
      </c>
      <c r="DI43" s="252"/>
      <c r="DJ43" s="515">
        <f t="shared" si="48"/>
        <v>173.95533267559543</v>
      </c>
      <c r="DK43" s="524">
        <v>32000</v>
      </c>
      <c r="DL43" s="611">
        <f t="shared" si="137"/>
        <v>16.96696126886356</v>
      </c>
      <c r="DM43" s="382">
        <f t="shared" si="138"/>
        <v>33.926105431020808</v>
      </c>
      <c r="DN43" s="382">
        <f t="shared" si="139"/>
        <v>50.869658411855561</v>
      </c>
      <c r="DO43" s="382">
        <f t="shared" si="140"/>
        <v>67.789931596848319</v>
      </c>
      <c r="DP43" s="382">
        <f t="shared" si="141"/>
        <v>84.679363067455697</v>
      </c>
      <c r="DQ43" s="382">
        <f t="shared" si="142"/>
        <v>101.53055708890744</v>
      </c>
      <c r="DR43" s="382">
        <f t="shared" si="143"/>
        <v>118.33632133934272</v>
      </c>
      <c r="DS43" s="382">
        <f t="shared" si="144"/>
        <v>135.08970142825299</v>
      </c>
      <c r="DT43" s="382">
        <f t="shared" si="145"/>
        <v>151.78401231964656</v>
      </c>
      <c r="DU43" s="382">
        <f t="shared" si="146"/>
        <v>168.41286635049551</v>
      </c>
      <c r="DV43" s="382">
        <f t="shared" si="147"/>
        <v>184.97019761403382</v>
      </c>
      <c r="DW43" s="382">
        <f t="shared" si="148"/>
        <v>201.45028255801617</v>
      </c>
      <c r="DX43" s="382">
        <f t="shared" si="149"/>
        <v>217.84775672709441</v>
      </c>
      <c r="DY43" s="382">
        <f t="shared" si="150"/>
        <v>234.15762765375683</v>
      </c>
      <c r="DZ43" s="382">
        <f t="shared" si="151"/>
        <v>250.37528397173435</v>
      </c>
      <c r="EA43" s="382">
        <f t="shared" si="152"/>
        <v>266.49650088761825</v>
      </c>
      <c r="EB43" s="382">
        <f t="shared" si="153"/>
        <v>282.51744219957823</v>
      </c>
      <c r="EC43" s="382">
        <f t="shared" si="154"/>
        <v>298.43465909582847</v>
      </c>
      <c r="ED43" s="382">
        <f t="shared" si="155"/>
        <v>314.24508599946211</v>
      </c>
      <c r="EE43" s="382">
        <f t="shared" si="156"/>
        <v>329.94603375074956</v>
      </c>
      <c r="EF43" s="382">
        <f t="shared" si="157"/>
        <v>345.53518043315802</v>
      </c>
      <c r="EG43" s="382">
        <f t="shared" si="158"/>
        <v>361.01056015629644</v>
      </c>
      <c r="EH43" s="382">
        <f t="shared" si="159"/>
        <v>376.37055010817801</v>
      </c>
      <c r="EI43" s="382">
        <f t="shared" si="160"/>
        <v>391.61385618210636</v>
      </c>
      <c r="EJ43" s="382">
        <f t="shared" si="161"/>
        <v>406.7394974708584</v>
      </c>
      <c r="EK43" s="382">
        <f t="shared" si="162"/>
        <v>421.74678990400724</v>
      </c>
      <c r="EL43" s="382">
        <f t="shared" si="163"/>
        <v>436.63532928413224</v>
      </c>
      <c r="EM43" s="382">
        <f t="shared" si="164"/>
        <v>451.40497395539876</v>
      </c>
      <c r="EN43" s="382">
        <f t="shared" si="165"/>
        <v>466.05582731429831</v>
      </c>
      <c r="EO43" s="382">
        <f t="shared" si="166"/>
        <v>480.58822034822202</v>
      </c>
      <c r="EP43" s="382">
        <f t="shared" si="167"/>
        <v>495.00269436341011</v>
      </c>
      <c r="EQ43" s="382">
        <f t="shared" si="168"/>
        <v>509.29998404042828</v>
      </c>
      <c r="ER43" s="382">
        <f t="shared" si="169"/>
        <v>523.48100093297649</v>
      </c>
      <c r="ES43" s="382">
        <f t="shared" si="170"/>
        <v>537.54681750483519</v>
      </c>
      <c r="ET43" s="382">
        <f t="shared" si="171"/>
        <v>551.49865178046662</v>
      </c>
      <c r="EU43" s="382">
        <f t="shared" si="172"/>
        <v>565.33785266709776</v>
      </c>
      <c r="EV43" s="382">
        <f t="shared" si="173"/>
        <v>579.0658859903989</v>
      </c>
      <c r="EW43" s="382">
        <f t="shared" si="174"/>
        <v>592.68432127179699</v>
      </c>
      <c r="EX43" s="382">
        <f t="shared" si="175"/>
        <v>606.1948192633065</v>
      </c>
      <c r="EY43" s="382">
        <f t="shared" si="176"/>
        <v>619.59912024521316</v>
      </c>
    </row>
    <row r="44" spans="1:155" s="521" customFormat="1">
      <c r="A44" s="519"/>
      <c r="B44" s="263"/>
      <c r="C44" s="382"/>
      <c r="D44" s="252"/>
      <c r="E44" s="382"/>
      <c r="F44" s="384"/>
      <c r="G44" s="384"/>
      <c r="H44" s="384"/>
      <c r="I44" s="384"/>
      <c r="J44" s="252"/>
      <c r="K44" s="499">
        <v>33000</v>
      </c>
      <c r="L44" s="382">
        <f t="shared" si="92"/>
        <v>10.058399999999999</v>
      </c>
      <c r="M44" s="382">
        <v>330</v>
      </c>
      <c r="N44" s="616">
        <f t="shared" si="89"/>
        <v>262.00752384390734</v>
      </c>
      <c r="O44" s="263">
        <f t="shared" si="90"/>
        <v>0.40972680609815321</v>
      </c>
      <c r="P44" s="383">
        <f t="shared" si="91"/>
        <v>-50.379600000000465</v>
      </c>
      <c r="Q44" s="383">
        <f>$Q$11-Konstanten!$C$33*K44</f>
        <v>222.77039999999951</v>
      </c>
      <c r="R44" s="382">
        <f t="shared" si="0"/>
        <v>581.61463228481489</v>
      </c>
      <c r="S44" s="490">
        <f t="shared" si="1"/>
        <v>0.25858132133620265</v>
      </c>
      <c r="T44" s="527">
        <f>O44/Konstanten!$C$22</f>
        <v>0.33447086212094135</v>
      </c>
      <c r="U44" s="527">
        <f t="shared" si="2"/>
        <v>0.77310567412805664</v>
      </c>
      <c r="V44" s="492"/>
      <c r="W44" s="492"/>
      <c r="X44" s="492"/>
      <c r="Y44" s="252"/>
      <c r="Z44" s="515">
        <f t="shared" si="3"/>
        <v>330</v>
      </c>
      <c r="AA44" s="524">
        <v>33000</v>
      </c>
      <c r="AB44" s="613">
        <f t="shared" si="178"/>
        <v>2.9726867158723792E-2</v>
      </c>
      <c r="AC44" s="490">
        <f t="shared" si="178"/>
        <v>5.9439144486430201E-2</v>
      </c>
      <c r="AD44" s="490">
        <f t="shared" si="178"/>
        <v>8.9122326396623222E-2</v>
      </c>
      <c r="AE44" s="490">
        <f t="shared" si="178"/>
        <v>0.11876207454770767</v>
      </c>
      <c r="AF44" s="490">
        <f t="shared" si="178"/>
        <v>0.14834429838941768</v>
      </c>
      <c r="AG44" s="490">
        <f t="shared" si="178"/>
        <v>0.17785523211557294</v>
      </c>
      <c r="AH44" s="490">
        <f t="shared" si="178"/>
        <v>0.20728150698104475</v>
      </c>
      <c r="AI44" s="490">
        <f t="shared" si="178"/>
        <v>0.23661021806724178</v>
      </c>
      <c r="AJ44" s="490">
        <f t="shared" si="178"/>
        <v>0.26582898472512995</v>
      </c>
      <c r="AK44" s="490">
        <f t="shared" si="178"/>
        <v>0.29492600408552666</v>
      </c>
      <c r="AL44" s="490">
        <f t="shared" si="179"/>
        <v>0.32389009719431194</v>
      </c>
      <c r="AM44" s="490">
        <f t="shared" si="179"/>
        <v>0.35271074750033171</v>
      </c>
      <c r="AN44" s="490">
        <f t="shared" si="179"/>
        <v>0.38137813158932093</v>
      </c>
      <c r="AO44" s="490">
        <f t="shared" si="179"/>
        <v>0.40988314221354416</v>
      </c>
      <c r="AP44" s="490">
        <f t="shared" si="179"/>
        <v>0.43821740380933649</v>
      </c>
      <c r="AQ44" s="490">
        <f t="shared" si="179"/>
        <v>0.4663732808198971</v>
      </c>
      <c r="AR44" s="490">
        <f t="shared" si="179"/>
        <v>0.49434387924638734</v>
      </c>
      <c r="AS44" s="490">
        <f t="shared" si="179"/>
        <v>0.52212304193538484</v>
      </c>
      <c r="AT44" s="490">
        <f t="shared" si="179"/>
        <v>0.54970533817452183</v>
      </c>
      <c r="AU44" s="490">
        <f t="shared" si="179"/>
        <v>0.57708604821165721</v>
      </c>
      <c r="AV44" s="490">
        <f t="shared" si="177"/>
        <v>0.60426114333685643</v>
      </c>
      <c r="AW44" s="490">
        <f t="shared" si="177"/>
        <v>0.63122726217336567</v>
      </c>
      <c r="AX44" s="490">
        <f t="shared" si="177"/>
        <v>0.65798168381504341</v>
      </c>
      <c r="AY44" s="490">
        <f t="shared" si="177"/>
        <v>0.6845222984264252</v>
      </c>
      <c r="AZ44" s="490">
        <f t="shared" si="177"/>
        <v>0.71084757588968284</v>
      </c>
      <c r="BA44" s="490">
        <f t="shared" si="177"/>
        <v>0.73695653304303199</v>
      </c>
      <c r="BB44" s="490">
        <f t="shared" si="177"/>
        <v>0.76284870000953264</v>
      </c>
      <c r="BC44" s="490">
        <f t="shared" si="177"/>
        <v>0.78852408606630542</v>
      </c>
      <c r="BD44" s="490">
        <f t="shared" si="177"/>
        <v>0.8139831454530998</v>
      </c>
      <c r="BE44" s="490">
        <f t="shared" si="177"/>
        <v>0.83922674346828674</v>
      </c>
      <c r="BF44" s="490">
        <f t="shared" si="180"/>
        <v>0.86425612315015266</v>
      </c>
      <c r="BG44" s="490">
        <f t="shared" si="180"/>
        <v>0.88907287279359482</v>
      </c>
      <c r="BH44" s="490">
        <f t="shared" si="180"/>
        <v>0.91367889450720652</v>
      </c>
      <c r="BI44" s="490">
        <f t="shared" si="180"/>
        <v>0.93807637397405796</v>
      </c>
      <c r="BJ44" s="490">
        <f t="shared" si="180"/>
        <v>0.96226775154163036</v>
      </c>
      <c r="BK44" s="490">
        <f t="shared" si="180"/>
        <v>0.98625569473223751</v>
      </c>
      <c r="BL44" s="490">
        <f t="shared" si="180"/>
        <v>1.0100430722352851</v>
      </c>
      <c r="BM44" s="490">
        <f t="shared" si="180"/>
        <v>1.0336329294163877</v>
      </c>
      <c r="BN44" s="490">
        <f t="shared" si="180"/>
        <v>1.0570284653559123</v>
      </c>
      <c r="BO44" s="490">
        <f t="shared" si="180"/>
        <v>1.0802330114104017</v>
      </c>
      <c r="BP44" s="527"/>
      <c r="BQ44" s="252"/>
      <c r="BR44" s="515">
        <f t="shared" si="7"/>
        <v>329.27867542328823</v>
      </c>
      <c r="BS44" s="524">
        <v>33000</v>
      </c>
      <c r="BT44" s="611">
        <f t="shared" si="97"/>
        <v>222.80977184485525</v>
      </c>
      <c r="BU44" s="382">
        <f t="shared" si="98"/>
        <v>222.92781009471182</v>
      </c>
      <c r="BV44" s="382">
        <f t="shared" si="99"/>
        <v>223.1242836593064</v>
      </c>
      <c r="BW44" s="382">
        <f t="shared" si="100"/>
        <v>223.39880991820684</v>
      </c>
      <c r="BX44" s="382">
        <f t="shared" si="101"/>
        <v>223.75085845962553</v>
      </c>
      <c r="BY44" s="382">
        <f t="shared" si="102"/>
        <v>224.17975620450645</v>
      </c>
      <c r="BZ44" s="382">
        <f t="shared" si="103"/>
        <v>224.68469381046555</v>
      </c>
      <c r="CA44" s="382">
        <f t="shared" si="104"/>
        <v>225.26473322667232</v>
      </c>
      <c r="CB44" s="382">
        <f t="shared" si="105"/>
        <v>225.91881625169563</v>
      </c>
      <c r="CC44" s="382">
        <f t="shared" si="106"/>
        <v>226.64577393221376</v>
      </c>
      <c r="CD44" s="382">
        <f t="shared" si="107"/>
        <v>227.44433663151045</v>
      </c>
      <c r="CE44" s="382">
        <f t="shared" si="108"/>
        <v>228.31314459284474</v>
      </c>
      <c r="CF44" s="382">
        <f t="shared" si="109"/>
        <v>229.25075882384957</v>
      </c>
      <c r="CG44" s="382">
        <f t="shared" si="110"/>
        <v>230.2556721336621</v>
      </c>
      <c r="CH44" s="382">
        <f t="shared" si="111"/>
        <v>231.32632016394308</v>
      </c>
      <c r="CI44" s="382">
        <f t="shared" si="112"/>
        <v>232.46109226761465</v>
      </c>
      <c r="CJ44" s="382">
        <f t="shared" si="113"/>
        <v>233.6583421043027</v>
      </c>
      <c r="CK44" s="382">
        <f t="shared" si="114"/>
        <v>234.91639783836058</v>
      </c>
      <c r="CL44" s="382">
        <f t="shared" si="115"/>
        <v>236.23357184323399</v>
      </c>
      <c r="CM44" s="382">
        <f t="shared" si="116"/>
        <v>237.60816983414858</v>
      </c>
      <c r="CN44" s="382">
        <f t="shared" si="117"/>
        <v>239.03849936903759</v>
      </c>
      <c r="CO44" s="382">
        <f t="shared" si="118"/>
        <v>240.52287767481386</v>
      </c>
      <c r="CP44" s="382">
        <f t="shared" si="119"/>
        <v>242.05963877209348</v>
      </c>
      <c r="CQ44" s="382">
        <f t="shared" si="120"/>
        <v>243.64713988603526</v>
      </c>
      <c r="CR44" s="382">
        <f t="shared" si="121"/>
        <v>245.28376714385018</v>
      </c>
      <c r="CS44" s="382">
        <f t="shared" si="122"/>
        <v>246.96794057066896</v>
      </c>
      <c r="CT44" s="382">
        <f t="shared" si="123"/>
        <v>248.69811840478974</v>
      </c>
      <c r="CU44" s="382">
        <f t="shared" si="124"/>
        <v>250.472800760919</v>
      </c>
      <c r="CV44" s="382">
        <f t="shared" si="125"/>
        <v>252.29053267591939</v>
      </c>
      <c r="CW44" s="382">
        <f t="shared" si="126"/>
        <v>254.1499065759582</v>
      </c>
      <c r="CX44" s="382">
        <f t="shared" si="127"/>
        <v>256.04956420690957</v>
      </c>
      <c r="CY44" s="382">
        <f t="shared" si="128"/>
        <v>257.98819807161146</v>
      </c>
      <c r="CZ44" s="382">
        <f t="shared" si="129"/>
        <v>259.96455241825373</v>
      </c>
      <c r="DA44" s="382">
        <f t="shared" si="130"/>
        <v>261.97742382395626</v>
      </c>
      <c r="DB44" s="382">
        <f t="shared" si="131"/>
        <v>264.02566141665875</v>
      </c>
      <c r="DC44" s="382">
        <f t="shared" si="132"/>
        <v>266.10816677690792</v>
      </c>
      <c r="DD44" s="382">
        <f t="shared" si="133"/>
        <v>268.22389355916658</v>
      </c>
      <c r="DE44" s="382">
        <f t="shared" si="134"/>
        <v>270.37184686997051</v>
      </c>
      <c r="DF44" s="382">
        <f t="shared" si="135"/>
        <v>272.55108243775248</v>
      </c>
      <c r="DG44" s="382">
        <f t="shared" si="136"/>
        <v>274.76070560651584</v>
      </c>
      <c r="DI44" s="252"/>
      <c r="DJ44" s="515">
        <f t="shared" si="48"/>
        <v>179.86453252192265</v>
      </c>
      <c r="DK44" s="524">
        <v>33000</v>
      </c>
      <c r="DL44" s="611">
        <f t="shared" si="137"/>
        <v>17.289580911500678</v>
      </c>
      <c r="DM44" s="382">
        <f t="shared" si="138"/>
        <v>34.570676163799085</v>
      </c>
      <c r="DN44" s="382">
        <f t="shared" si="139"/>
        <v>51.834849095539269</v>
      </c>
      <c r="DO44" s="382">
        <f t="shared" si="140"/>
        <v>69.073760317446769</v>
      </c>
      <c r="DP44" s="382">
        <f t="shared" si="141"/>
        <v>86.27921455931002</v>
      </c>
      <c r="DQ44" s="382">
        <f t="shared" si="142"/>
        <v>103.44320542682935</v>
      </c>
      <c r="DR44" s="382">
        <f t="shared" si="143"/>
        <v>120.55795746222263</v>
      </c>
      <c r="DS44" s="382">
        <f t="shared" si="144"/>
        <v>137.61596497600868</v>
      </c>
      <c r="DT44" s="382">
        <f t="shared" si="145"/>
        <v>154.61002720155213</v>
      </c>
      <c r="DU44" s="382">
        <f t="shared" si="146"/>
        <v>171.53327941743339</v>
      </c>
      <c r="DV44" s="382">
        <f t="shared" si="147"/>
        <v>188.37921978036269</v>
      </c>
      <c r="DW44" s="382">
        <f t="shared" si="148"/>
        <v>205.14173171030762</v>
      </c>
      <c r="DX44" s="382">
        <f t="shared" si="149"/>
        <v>221.81510176579263</v>
      </c>
      <c r="DY44" s="382">
        <f t="shared" si="150"/>
        <v>238.39403303827498</v>
      </c>
      <c r="DZ44" s="382">
        <f t="shared" si="151"/>
        <v>254.87365417737348</v>
      </c>
      <c r="EA44" s="382">
        <f t="shared" si="152"/>
        <v>271.24952423152718</v>
      </c>
      <c r="EB44" s="382">
        <f t="shared" si="153"/>
        <v>287.51763355013651</v>
      </c>
      <c r="EC44" s="382">
        <f t="shared" si="154"/>
        <v>303.67440104267786</v>
      </c>
      <c r="ED44" s="382">
        <f t="shared" si="155"/>
        <v>319.71666812737431</v>
      </c>
      <c r="EE44" s="382">
        <f t="shared" si="156"/>
        <v>335.64168972731994</v>
      </c>
      <c r="EF44" s="382">
        <f t="shared" si="157"/>
        <v>351.44712268586755</v>
      </c>
      <c r="EG44" s="382">
        <f t="shared" si="158"/>
        <v>367.13101197711251</v>
      </c>
      <c r="EH44" s="382">
        <f t="shared" si="159"/>
        <v>382.69177508222981</v>
      </c>
      <c r="EI44" s="382">
        <f t="shared" si="160"/>
        <v>398.12818489004161</v>
      </c>
      <c r="EJ44" s="382">
        <f t="shared" si="161"/>
        <v>413.43935146162994</v>
      </c>
      <c r="EK44" s="382">
        <f t="shared" si="162"/>
        <v>428.62470297571508</v>
      </c>
      <c r="EL44" s="382">
        <f t="shared" si="163"/>
        <v>443.68396614499341</v>
      </c>
      <c r="EM44" s="382">
        <f t="shared" si="164"/>
        <v>458.61714636517394</v>
      </c>
      <c r="EN44" s="382">
        <f t="shared" si="165"/>
        <v>473.42450782874164</v>
      </c>
      <c r="EO44" s="382">
        <f t="shared" si="166"/>
        <v>488.10655380589026</v>
      </c>
      <c r="EP44" s="382">
        <f t="shared" si="167"/>
        <v>502.66400726587574</v>
      </c>
      <c r="EQ44" s="382">
        <f t="shared" si="168"/>
        <v>517.09779198425065</v>
      </c>
      <c r="ER44" s="382">
        <f t="shared" si="169"/>
        <v>531.40901425520508</v>
      </c>
      <c r="ES44" s="382">
        <f t="shared" si="170"/>
        <v>545.59894530399424</v>
      </c>
      <c r="ET44" s="382">
        <f t="shared" si="171"/>
        <v>559.66900447242097</v>
      </c>
      <c r="EU44" s="382">
        <f t="shared" si="172"/>
        <v>573.62074323049501</v>
      </c>
      <c r="EV44" s="382">
        <f t="shared" si="173"/>
        <v>587.45583004995012</v>
      </c>
      <c r="EW44" s="382">
        <f t="shared" si="174"/>
        <v>601.17603615998837</v>
      </c>
      <c r="EX44" s="382">
        <f t="shared" si="175"/>
        <v>614.7832221925612</v>
      </c>
      <c r="EY44" s="382">
        <f t="shared" si="176"/>
        <v>628.27932571337908</v>
      </c>
    </row>
    <row r="45" spans="1:155" s="521" customFormat="1">
      <c r="A45" s="519"/>
      <c r="B45" s="263"/>
      <c r="C45" s="382"/>
      <c r="D45" s="252"/>
      <c r="E45" s="382"/>
      <c r="F45" s="384"/>
      <c r="G45" s="384"/>
      <c r="H45" s="384"/>
      <c r="I45" s="384"/>
      <c r="J45" s="252"/>
      <c r="K45" s="499">
        <v>34000</v>
      </c>
      <c r="L45" s="382">
        <f t="shared" si="92"/>
        <v>10.363199999999999</v>
      </c>
      <c r="M45" s="382">
        <v>340</v>
      </c>
      <c r="N45" s="616">
        <f t="shared" si="89"/>
        <v>249.99006628637568</v>
      </c>
      <c r="O45" s="263">
        <f t="shared" si="90"/>
        <v>0.39444188540564801</v>
      </c>
      <c r="P45" s="383">
        <f t="shared" si="91"/>
        <v>-52.360800000000495</v>
      </c>
      <c r="Q45" s="383">
        <f>$Q$11-Konstanten!$C$33*K45</f>
        <v>220.78919999999948</v>
      </c>
      <c r="R45" s="382">
        <f t="shared" si="0"/>
        <v>579.02257261656268</v>
      </c>
      <c r="S45" s="490">
        <f t="shared" si="1"/>
        <v>0.24672101286590248</v>
      </c>
      <c r="T45" s="527">
        <f>O45/Konstanten!$C$22</f>
        <v>0.3219933758413453</v>
      </c>
      <c r="U45" s="527">
        <f t="shared" si="2"/>
        <v>0.7662300884955735</v>
      </c>
      <c r="V45" s="492"/>
      <c r="W45" s="492"/>
      <c r="X45" s="492"/>
      <c r="Y45" s="252"/>
      <c r="Z45" s="515">
        <f t="shared" si="3"/>
        <v>340</v>
      </c>
      <c r="AA45" s="524">
        <v>34000</v>
      </c>
      <c r="AB45" s="613">
        <f t="shared" si="178"/>
        <v>3.0432830169957823E-2</v>
      </c>
      <c r="AC45" s="490">
        <f t="shared" si="178"/>
        <v>6.0849756645511496E-2</v>
      </c>
      <c r="AD45" s="490">
        <f t="shared" si="178"/>
        <v>9.1234972090135036E-2</v>
      </c>
      <c r="AE45" s="490">
        <f t="shared" si="178"/>
        <v>0.12157286038552534</v>
      </c>
      <c r="AF45" s="490">
        <f t="shared" si="178"/>
        <v>0.15184808854059512</v>
      </c>
      <c r="AG45" s="490">
        <f t="shared" si="178"/>
        <v>0.18204569428352474</v>
      </c>
      <c r="AH45" s="490">
        <f t="shared" si="178"/>
        <v>0.21215116809512968</v>
      </c>
      <c r="AI45" s="490">
        <f t="shared" si="178"/>
        <v>0.24215052860049013</v>
      </c>
      <c r="AJ45" s="490">
        <f t="shared" si="178"/>
        <v>0.27203039041761828</v>
      </c>
      <c r="AK45" s="490">
        <f t="shared" si="178"/>
        <v>0.30177802376243607</v>
      </c>
      <c r="AL45" s="490">
        <f t="shared" si="179"/>
        <v>0.33138140531767102</v>
      </c>
      <c r="AM45" s="490">
        <f t="shared" si="179"/>
        <v>0.36082926008300181</v>
      </c>
      <c r="AN45" s="490">
        <f t="shared" si="179"/>
        <v>0.39011109412606926</v>
      </c>
      <c r="AO45" s="490">
        <f t="shared" si="179"/>
        <v>0.41921721834308079</v>
      </c>
      <c r="AP45" s="490">
        <f t="shared" si="179"/>
        <v>0.44813876350799314</v>
      </c>
      <c r="AQ45" s="490">
        <f t="shared" si="179"/>
        <v>0.47686768703656773</v>
      </c>
      <c r="AR45" s="490">
        <f t="shared" si="179"/>
        <v>0.50539677201350941</v>
      </c>
      <c r="AS45" s="490">
        <f t="shared" si="179"/>
        <v>0.53371961912633603</v>
      </c>
      <c r="AT45" s="490">
        <f t="shared" si="179"/>
        <v>0.56183063221836615</v>
      </c>
      <c r="AU45" s="490">
        <f t="shared" si="179"/>
        <v>0.58972499821670299</v>
      </c>
      <c r="AV45" s="490">
        <f t="shared" si="177"/>
        <v>0.61739866221084916</v>
      </c>
      <c r="AW45" s="490">
        <f t="shared" si="177"/>
        <v>0.64484829845683855</v>
      </c>
      <c r="AX45" s="490">
        <f t="shared" si="177"/>
        <v>0.67207127806274336</v>
      </c>
      <c r="AY45" s="490">
        <f t="shared" si="177"/>
        <v>0.6990656340779845</v>
      </c>
      <c r="AZ45" s="490">
        <f t="shared" si="177"/>
        <v>0.72583002466374558</v>
      </c>
      <c r="BA45" s="490">
        <f t="shared" si="177"/>
        <v>0.75236369496829258</v>
      </c>
      <c r="BB45" s="490">
        <f t="shared" si="177"/>
        <v>0.77866643827178139</v>
      </c>
      <c r="BC45" s="490">
        <f t="shared" si="177"/>
        <v>0.8047385569030151</v>
      </c>
      <c r="BD45" s="490">
        <f t="shared" si="177"/>
        <v>0.83058082336723993</v>
      </c>
      <c r="BE45" s="490">
        <f t="shared" si="177"/>
        <v>0.85619444206192896</v>
      </c>
      <c r="BF45" s="490">
        <f t="shared" si="180"/>
        <v>0.88158101189729388</v>
      </c>
      <c r="BG45" s="490">
        <f t="shared" si="180"/>
        <v>0.90674249008172891</v>
      </c>
      <c r="BH45" s="490">
        <f t="shared" si="180"/>
        <v>0.93168115727984868</v>
      </c>
      <c r="BI45" s="490">
        <f t="shared" si="180"/>
        <v>0.9563995843028793</v>
      </c>
      <c r="BJ45" s="490">
        <f t="shared" si="180"/>
        <v>0.98090060044836169</v>
      </c>
      <c r="BK45" s="490">
        <f t="shared" si="180"/>
        <v>1.0051872635680168</v>
      </c>
      <c r="BL45" s="490">
        <f t="shared" si="180"/>
        <v>1.0292628319097634</v>
      </c>
      <c r="BM45" s="490">
        <f t="shared" si="180"/>
        <v>1.0531307377514212</v>
      </c>
      <c r="BN45" s="490">
        <f t="shared" si="180"/>
        <v>1.0767945628198305</v>
      </c>
      <c r="BO45" s="490">
        <f t="shared" si="180"/>
        <v>1.100258015469308</v>
      </c>
      <c r="BP45" s="527"/>
      <c r="BQ45" s="252"/>
      <c r="BR45" s="515">
        <f t="shared" si="7"/>
        <v>339.24081602297576</v>
      </c>
      <c r="BS45" s="524">
        <v>34000</v>
      </c>
      <c r="BT45" s="611">
        <f t="shared" si="97"/>
        <v>220.83009709933913</v>
      </c>
      <c r="BU45" s="382">
        <f t="shared" si="98"/>
        <v>220.95270291993225</v>
      </c>
      <c r="BV45" s="382">
        <f t="shared" si="99"/>
        <v>221.15676191758982</v>
      </c>
      <c r="BW45" s="382">
        <f t="shared" si="100"/>
        <v>221.44185112576824</v>
      </c>
      <c r="BX45" s="382">
        <f t="shared" si="101"/>
        <v>221.80738449749074</v>
      </c>
      <c r="BY45" s="382">
        <f t="shared" si="102"/>
        <v>222.25261884931294</v>
      </c>
      <c r="BZ45" s="382">
        <f t="shared" si="103"/>
        <v>222.77666127882583</v>
      </c>
      <c r="CA45" s="382">
        <f t="shared" si="104"/>
        <v>223.37847789896801</v>
      </c>
      <c r="CB45" s="382">
        <f t="shared" si="105"/>
        <v>224.05690370985076</v>
      </c>
      <c r="CC45" s="382">
        <f t="shared" si="106"/>
        <v>224.81065341249459</v>
      </c>
      <c r="CD45" s="382">
        <f t="shared" si="107"/>
        <v>225.63833295904647</v>
      </c>
      <c r="CE45" s="382">
        <f t="shared" si="108"/>
        <v>226.53845163064798</v>
      </c>
      <c r="CF45" s="382">
        <f t="shared" si="109"/>
        <v>227.50943443677357</v>
      </c>
      <c r="CG45" s="382">
        <f t="shared" si="110"/>
        <v>228.54963463797347</v>
      </c>
      <c r="CH45" s="382">
        <f t="shared" si="111"/>
        <v>229.6573462067507</v>
      </c>
      <c r="CI45" s="382">
        <f t="shared" si="112"/>
        <v>230.83081605786401</v>
      </c>
      <c r="CJ45" s="382">
        <f t="shared" si="113"/>
        <v>232.06825589872116</v>
      </c>
      <c r="CK45" s="382">
        <f t="shared" si="114"/>
        <v>233.36785357174503</v>
      </c>
      <c r="CL45" s="382">
        <f t="shared" si="115"/>
        <v>234.72778378273429</v>
      </c>
      <c r="CM45" s="382">
        <f t="shared" si="116"/>
        <v>236.14621813147849</v>
      </c>
      <c r="CN45" s="382">
        <f t="shared" si="117"/>
        <v>237.62133438249074</v>
      </c>
      <c r="CO45" s="382">
        <f t="shared" si="118"/>
        <v>239.15132493413245</v>
      </c>
      <c r="CP45" s="382">
        <f t="shared" si="119"/>
        <v>240.73440446313603</v>
      </c>
      <c r="CQ45" s="382">
        <f t="shared" si="120"/>
        <v>242.36881673830564</v>
      </c>
      <c r="CR45" s="382">
        <f t="shared" si="121"/>
        <v>244.05284061177505</v>
      </c>
      <c r="CS45" s="382">
        <f t="shared" si="122"/>
        <v>245.78479520855976</v>
      </c>
      <c r="CT45" s="382">
        <f t="shared" si="123"/>
        <v>247.56304434526015</v>
      </c>
      <c r="CU45" s="382">
        <f t="shared" si="124"/>
        <v>249.38600021676018</v>
      </c>
      <c r="CV45" s="382">
        <f t="shared" si="125"/>
        <v>251.25212639573141</v>
      </c>
      <c r="CW45" s="382">
        <f t="shared" si="126"/>
        <v>253.15994019392585</v>
      </c>
      <c r="CX45" s="382">
        <f t="shared" si="127"/>
        <v>255.10801443677718</v>
      </c>
      <c r="CY45" s="382">
        <f t="shared" si="128"/>
        <v>257.09497870399599</v>
      </c>
      <c r="CZ45" s="382">
        <f t="shared" si="129"/>
        <v>259.11952008882395</v>
      </c>
      <c r="DA45" s="382">
        <f t="shared" si="130"/>
        <v>261.18038352762773</v>
      </c>
      <c r="DB45" s="382">
        <f t="shared" si="131"/>
        <v>263.27637174977707</v>
      </c>
      <c r="DC45" s="382">
        <f t="shared" si="132"/>
        <v>265.40634489540616</v>
      </c>
      <c r="DD45" s="382">
        <f t="shared" si="133"/>
        <v>267.56921984591276</v>
      </c>
      <c r="DE45" s="382">
        <f t="shared" si="134"/>
        <v>269.76396930899068</v>
      </c>
      <c r="DF45" s="382">
        <f t="shared" si="135"/>
        <v>271.98962069678379</v>
      </c>
      <c r="DG45" s="382">
        <f t="shared" si="136"/>
        <v>274.24525483245901</v>
      </c>
      <c r="DI45" s="252"/>
      <c r="DJ45" s="515">
        <f t="shared" si="48"/>
        <v>185.79699190446371</v>
      </c>
      <c r="DK45" s="524">
        <v>34000</v>
      </c>
      <c r="DL45" s="611">
        <f t="shared" si="137"/>
        <v>17.621295617011924</v>
      </c>
      <c r="DM45" s="382">
        <f t="shared" si="138"/>
        <v>35.23338263597585</v>
      </c>
      <c r="DN45" s="382">
        <f t="shared" si="139"/>
        <v>52.827108252230282</v>
      </c>
      <c r="DO45" s="382">
        <f t="shared" si="140"/>
        <v>70.393430380781083</v>
      </c>
      <c r="DP45" s="382">
        <f t="shared" si="141"/>
        <v>87.923470873682973</v>
      </c>
      <c r="DQ45" s="382">
        <f t="shared" si="142"/>
        <v>105.40856623781477</v>
      </c>
      <c r="DR45" s="382">
        <f t="shared" si="143"/>
        <v>122.84031513405083</v>
      </c>
      <c r="DS45" s="382">
        <f t="shared" si="144"/>
        <v>140.21062203071634</v>
      </c>
      <c r="DT45" s="382">
        <f t="shared" si="145"/>
        <v>157.51173648949728</v>
      </c>
      <c r="DU45" s="382">
        <f t="shared" si="146"/>
        <v>174.73628767806792</v>
      </c>
      <c r="DV45" s="382">
        <f t="shared" si="147"/>
        <v>191.87731382432975</v>
      </c>
      <c r="DW45" s="382">
        <f t="shared" si="148"/>
        <v>208.92828644859051</v>
      </c>
      <c r="DX45" s="382">
        <f t="shared" si="149"/>
        <v>225.88312932713865</v>
      </c>
      <c r="DY45" s="382">
        <f t="shared" si="150"/>
        <v>242.73623225016991</v>
      </c>
      <c r="DZ45" s="382">
        <f t="shared" si="151"/>
        <v>259.48245973560358</v>
      </c>
      <c r="EA45" s="382">
        <f t="shared" si="152"/>
        <v>276.11715494562333</v>
      </c>
      <c r="EB45" s="382">
        <f t="shared" si="153"/>
        <v>292.63613912336865</v>
      </c>
      <c r="EC45" s="382">
        <f t="shared" si="154"/>
        <v>309.03570692246308</v>
      </c>
      <c r="ED45" s="382">
        <f t="shared" si="155"/>
        <v>325.31261804186823</v>
      </c>
      <c r="EE45" s="382">
        <f t="shared" si="156"/>
        <v>341.46408560373322</v>
      </c>
      <c r="EF45" s="382">
        <f t="shared" si="157"/>
        <v>357.48776172335005</v>
      </c>
      <c r="EG45" s="382">
        <f t="shared" si="158"/>
        <v>373.38172071989169</v>
      </c>
      <c r="EH45" s="382">
        <f t="shared" si="159"/>
        <v>389.1444404055909</v>
      </c>
      <c r="EI45" s="382">
        <f t="shared" si="160"/>
        <v>404.77478187166321</v>
      </c>
      <c r="EJ45" s="382">
        <f t="shared" si="161"/>
        <v>420.27196816314512</v>
      </c>
      <c r="EK45" s="382">
        <f t="shared" si="162"/>
        <v>435.63556220384362</v>
      </c>
      <c r="EL45" s="382">
        <f t="shared" si="163"/>
        <v>450.86544429830275</v>
      </c>
      <c r="EM45" s="382">
        <f t="shared" si="164"/>
        <v>465.9617895017239</v>
      </c>
      <c r="EN45" s="382">
        <f t="shared" si="165"/>
        <v>480.9250451120821</v>
      </c>
      <c r="EO45" s="382">
        <f t="shared" si="166"/>
        <v>495.75590850270061</v>
      </c>
      <c r="EP45" s="382">
        <f t="shared" si="167"/>
        <v>510.45530547868367</v>
      </c>
      <c r="EQ45" s="382">
        <f t="shared" si="168"/>
        <v>525.02436930787076</v>
      </c>
      <c r="ER45" s="382">
        <f t="shared" si="169"/>
        <v>539.46442054655438</v>
      </c>
      <c r="ES45" s="382">
        <f t="shared" si="170"/>
        <v>553.77694775246425</v>
      </c>
      <c r="ET45" s="382">
        <f t="shared" si="171"/>
        <v>567.96358915274141</v>
      </c>
      <c r="EU45" s="382">
        <f t="shared" si="172"/>
        <v>582.02611531255593</v>
      </c>
      <c r="EV45" s="382">
        <f t="shared" si="173"/>
        <v>595.96641283099996</v>
      </c>
      <c r="EW45" s="382">
        <f t="shared" si="174"/>
        <v>609.78646907440645</v>
      </c>
      <c r="EX45" s="382">
        <f t="shared" si="175"/>
        <v>623.48835794346519</v>
      </c>
      <c r="EY45" s="382">
        <f t="shared" si="176"/>
        <v>637.07422665903255</v>
      </c>
    </row>
    <row r="46" spans="1:155" s="521" customFormat="1">
      <c r="A46" s="519"/>
      <c r="B46" s="263"/>
      <c r="C46" s="382"/>
      <c r="D46" s="252"/>
      <c r="E46" s="382"/>
      <c r="F46" s="384"/>
      <c r="G46" s="384"/>
      <c r="H46" s="384"/>
      <c r="I46" s="384"/>
      <c r="J46" s="252"/>
      <c r="K46" s="499">
        <v>35000</v>
      </c>
      <c r="L46" s="382">
        <f t="shared" si="92"/>
        <v>10.667999999999999</v>
      </c>
      <c r="M46" s="382">
        <v>350</v>
      </c>
      <c r="N46" s="616">
        <f t="shared" si="89"/>
        <v>238.42288543712669</v>
      </c>
      <c r="O46" s="263">
        <f t="shared" si="90"/>
        <v>0.37959706274688054</v>
      </c>
      <c r="P46" s="383">
        <f t="shared" si="91"/>
        <v>-54.342000000000496</v>
      </c>
      <c r="Q46" s="383">
        <f>$Q$11-Konstanten!$C$33*K46</f>
        <v>218.80799999999948</v>
      </c>
      <c r="R46" s="382">
        <f t="shared" si="0"/>
        <v>576.4188570052205</v>
      </c>
      <c r="S46" s="490">
        <f t="shared" si="1"/>
        <v>0.23530509295546675</v>
      </c>
      <c r="T46" s="527">
        <f>O46/Konstanten!$C$22</f>
        <v>0.30987515326275961</v>
      </c>
      <c r="U46" s="527">
        <f t="shared" si="2"/>
        <v>0.75935450286309036</v>
      </c>
      <c r="V46" s="492"/>
      <c r="W46" s="492"/>
      <c r="X46" s="492"/>
      <c r="Y46" s="252"/>
      <c r="Z46" s="515">
        <f t="shared" si="3"/>
        <v>350</v>
      </c>
      <c r="AA46" s="524">
        <v>35000</v>
      </c>
      <c r="AB46" s="613">
        <f t="shared" si="178"/>
        <v>3.1162142552730792E-2</v>
      </c>
      <c r="AC46" s="490">
        <f t="shared" si="178"/>
        <v>6.230695266539394E-2</v>
      </c>
      <c r="AD46" s="490">
        <f t="shared" si="178"/>
        <v>9.3417208128779031E-2</v>
      </c>
      <c r="AE46" s="490">
        <f t="shared" si="178"/>
        <v>0.12447590539210712</v>
      </c>
      <c r="AF46" s="490">
        <f t="shared" si="178"/>
        <v>0.15546636443993439</v>
      </c>
      <c r="AG46" s="490">
        <f t="shared" si="178"/>
        <v>0.18637232848201279</v>
      </c>
      <c r="AH46" s="490">
        <f t="shared" si="178"/>
        <v>0.21717805697681292</v>
      </c>
      <c r="AI46" s="490">
        <f t="shared" si="178"/>
        <v>0.24786841070879045</v>
      </c>
      <c r="AJ46" s="490">
        <f t="shared" si="178"/>
        <v>0.27842892786787043</v>
      </c>
      <c r="AK46" s="490">
        <f t="shared" si="178"/>
        <v>0.30884589032952015</v>
      </c>
      <c r="AL46" s="490">
        <f t="shared" si="179"/>
        <v>0.3391063795924244</v>
      </c>
      <c r="AM46" s="490">
        <f t="shared" si="179"/>
        <v>0.3691983220886379</v>
      </c>
      <c r="AN46" s="490">
        <f t="shared" si="179"/>
        <v>0.39911052382800083</v>
      </c>
      <c r="AO46" s="490">
        <f t="shared" si="179"/>
        <v>0.42883269456669515</v>
      </c>
      <c r="AP46" s="490">
        <f t="shared" si="179"/>
        <v>0.45835546189249082</v>
      </c>
      <c r="AQ46" s="490">
        <f t="shared" si="179"/>
        <v>0.48767037579165817</v>
      </c>
      <c r="AR46" s="490">
        <f t="shared" si="179"/>
        <v>0.51676990440207138</v>
      </c>
      <c r="AS46" s="490">
        <f t="shared" si="179"/>
        <v>0.5456474217627626</v>
      </c>
      <c r="AT46" s="490">
        <f t="shared" si="179"/>
        <v>0.57429718844261213</v>
      </c>
      <c r="AU46" s="490">
        <f t="shared" si="179"/>
        <v>0.60271432597197827</v>
      </c>
      <c r="AV46" s="490">
        <f t="shared" si="177"/>
        <v>0.63089478601364946</v>
      </c>
      <c r="AW46" s="490">
        <f t="shared" si="177"/>
        <v>0.65883531519754579</v>
      </c>
      <c r="AX46" s="490">
        <f t="shared" si="177"/>
        <v>0.68653341651059241</v>
      </c>
      <c r="AY46" s="490">
        <f t="shared" si="177"/>
        <v>0.71398730808389954</v>
      </c>
      <c r="AZ46" s="490">
        <f t="shared" si="177"/>
        <v>0.74119588015737981</v>
      </c>
      <c r="BA46" s="490">
        <f t="shared" si="177"/>
        <v>0.76815865093145252</v>
      </c>
      <c r="BB46" s="490">
        <f t="shared" si="177"/>
        <v>0.79487572193964884</v>
      </c>
      <c r="BC46" s="490">
        <f t="shared" si="177"/>
        <v>0.82134773349811274</v>
      </c>
      <c r="BD46" s="490">
        <f t="shared" si="177"/>
        <v>0.84757582071025184</v>
      </c>
      <c r="BE46" s="490">
        <f t="shared" si="177"/>
        <v>0.8735615704297035</v>
      </c>
      <c r="BF46" s="490">
        <f t="shared" si="180"/>
        <v>0.89930697951329241</v>
      </c>
      <c r="BG46" s="490">
        <f t="shared" si="180"/>
        <v>0.92481441462948522</v>
      </c>
      <c r="BH46" s="490">
        <f t="shared" si="180"/>
        <v>0.95008657382726314</v>
      </c>
      <c r="BI46" s="490">
        <f t="shared" si="180"/>
        <v>0.97512645001595744</v>
      </c>
      <c r="BJ46" s="490">
        <f t="shared" si="180"/>
        <v>0.99993729645867779</v>
      </c>
      <c r="BK46" s="490">
        <f t="shared" si="180"/>
        <v>1.0245225943400673</v>
      </c>
      <c r="BL46" s="490">
        <f t="shared" si="180"/>
        <v>1.0488860224335055</v>
      </c>
      <c r="BM46" s="490">
        <f t="shared" si="180"/>
        <v>1.0730314288627036</v>
      </c>
      <c r="BN46" s="490">
        <f t="shared" si="180"/>
        <v>1.0969628049278364</v>
      </c>
      <c r="BO46" s="490">
        <f t="shared" si="180"/>
        <v>1.1206842609462779</v>
      </c>
      <c r="BP46" s="527"/>
      <c r="BQ46" s="252"/>
      <c r="BR46" s="515">
        <f t="shared" si="7"/>
        <v>349.20157442528557</v>
      </c>
      <c r="BS46" s="524">
        <v>35000</v>
      </c>
      <c r="BT46" s="611">
        <f t="shared" si="97"/>
        <v>218.85049597638823</v>
      </c>
      <c r="BU46" s="382">
        <f t="shared" si="98"/>
        <v>218.97788937334522</v>
      </c>
      <c r="BV46" s="382">
        <f t="shared" si="99"/>
        <v>219.18989762697456</v>
      </c>
      <c r="BW46" s="382">
        <f t="shared" si="100"/>
        <v>219.48605321557568</v>
      </c>
      <c r="BX46" s="382">
        <f t="shared" si="101"/>
        <v>219.86570870272641</v>
      </c>
      <c r="BY46" s="382">
        <f t="shared" si="102"/>
        <v>220.32804363292101</v>
      </c>
      <c r="BZ46" s="382">
        <f t="shared" si="103"/>
        <v>220.87207312308709</v>
      </c>
      <c r="CA46" s="382">
        <f t="shared" si="104"/>
        <v>221.49665795943264</v>
      </c>
      <c r="CB46" s="382">
        <f t="shared" si="105"/>
        <v>222.20051598241906</v>
      </c>
      <c r="CC46" s="382">
        <f t="shared" si="106"/>
        <v>222.98223452393131</v>
      </c>
      <c r="CD46" s="382">
        <f t="shared" si="107"/>
        <v>223.84028365014728</v>
      </c>
      <c r="CE46" s="382">
        <f t="shared" si="108"/>
        <v>224.77302996104808</v>
      </c>
      <c r="CF46" s="382">
        <f t="shared" si="109"/>
        <v>225.77875070241205</v>
      </c>
      <c r="CG46" s="382">
        <f t="shared" si="110"/>
        <v>226.85564795767493</v>
      </c>
      <c r="CH46" s="382">
        <f t="shared" si="111"/>
        <v>228.00186270415324</v>
      </c>
      <c r="CI46" s="382">
        <f t="shared" si="112"/>
        <v>229.2154885396204</v>
      </c>
      <c r="CJ46" s="382">
        <f t="shared" si="113"/>
        <v>230.49458490984298</v>
      </c>
      <c r="CK46" s="382">
        <f t="shared" si="114"/>
        <v>231.83718969420272</v>
      </c>
      <c r="CL46" s="382">
        <f t="shared" si="115"/>
        <v>233.24133103379566</v>
      </c>
      <c r="CM46" s="382">
        <f t="shared" si="116"/>
        <v>234.70503831339943</v>
      </c>
      <c r="CN46" s="382">
        <f t="shared" si="117"/>
        <v>236.22635223456965</v>
      </c>
      <c r="CO46" s="382">
        <f t="shared" si="118"/>
        <v>237.80333394120694</v>
      </c>
      <c r="CP46" s="382">
        <f t="shared" si="119"/>
        <v>239.43407318070513</v>
      </c>
      <c r="CQ46" s="382">
        <f t="shared" si="120"/>
        <v>241.11669550295133</v>
      </c>
      <c r="CR46" s="382">
        <f t="shared" si="121"/>
        <v>242.84936851580892</v>
      </c>
      <c r="CS46" s="382">
        <f t="shared" si="122"/>
        <v>244.63030722925652</v>
      </c>
      <c r="CT46" s="382">
        <f t="shared" si="123"/>
        <v>246.4577785311412</v>
      </c>
      <c r="CU46" s="382">
        <f t="shared" si="124"/>
        <v>248.33010484571037</v>
      </c>
      <c r="CV46" s="382">
        <f t="shared" si="125"/>
        <v>250.24566703190663</v>
      </c>
      <c r="CW46" s="382">
        <f t="shared" si="126"/>
        <v>252.20290658213838</v>
      </c>
      <c r="CX46" s="382">
        <f t="shared" si="127"/>
        <v>254.20032718411065</v>
      </c>
      <c r="CY46" s="382">
        <f t="shared" si="128"/>
        <v>256.23649570864524</v>
      </c>
      <c r="CZ46" s="382">
        <f t="shared" si="129"/>
        <v>258.31004268547218</v>
      </c>
      <c r="DA46" s="382">
        <f t="shared" si="130"/>
        <v>260.41966232701589</v>
      </c>
      <c r="DB46" s="382">
        <f t="shared" si="131"/>
        <v>262.5641121574705</v>
      </c>
      <c r="DC46" s="382">
        <f t="shared" si="132"/>
        <v>264.74221230114358</v>
      </c>
      <c r="DD46" s="382">
        <f t="shared" si="133"/>
        <v>266.95284448036745</v>
      </c>
      <c r="DE46" s="382">
        <f t="shared" si="134"/>
        <v>269.19495076935056</v>
      </c>
      <c r="DF46" s="382">
        <f t="shared" si="135"/>
        <v>271.46753214632361</v>
      </c>
      <c r="DG46" s="382">
        <f t="shared" si="136"/>
        <v>273.76964688232289</v>
      </c>
      <c r="DI46" s="252"/>
      <c r="DJ46" s="515">
        <f t="shared" si="48"/>
        <v>191.75180285343274</v>
      </c>
      <c r="DK46" s="524">
        <v>35000</v>
      </c>
      <c r="DL46" s="611">
        <f t="shared" si="137"/>
        <v>17.962446592078827</v>
      </c>
      <c r="DM46" s="382">
        <f t="shared" si="138"/>
        <v>35.91490243886475</v>
      </c>
      <c r="DN46" s="382">
        <f t="shared" si="139"/>
        <v>53.847440334209601</v>
      </c>
      <c r="DO46" s="382">
        <f t="shared" si="140"/>
        <v>71.750259110808358</v>
      </c>
      <c r="DP46" s="382">
        <f t="shared" si="141"/>
        <v>89.613744093224042</v>
      </c>
      <c r="DQ46" s="382">
        <f t="shared" si="142"/>
        <v>107.42852456100331</v>
      </c>
      <c r="DR46" s="382">
        <f t="shared" si="143"/>
        <v>125.18552736918916</v>
      </c>
      <c r="DS46" s="382">
        <f t="shared" si="144"/>
        <v>142.87602598846155</v>
      </c>
      <c r="DT46" s="382">
        <f t="shared" si="145"/>
        <v>160.49168435878687</v>
      </c>
      <c r="DU46" s="382">
        <f t="shared" si="146"/>
        <v>178.02459509450168</v>
      </c>
      <c r="DV46" s="382">
        <f t="shared" si="147"/>
        <v>195.46731172784371</v>
      </c>
      <c r="DW46" s="382">
        <f t="shared" si="148"/>
        <v>212.81287482657791</v>
      </c>
      <c r="DX46" s="382">
        <f t="shared" si="149"/>
        <v>230.05483196369107</v>
      </c>
      <c r="DY46" s="382">
        <f t="shared" si="150"/>
        <v>247.18725164860325</v>
      </c>
      <c r="DZ46" s="382">
        <f t="shared" si="151"/>
        <v>264.20473144616949</v>
      </c>
      <c r="EA46" s="382">
        <f t="shared" si="152"/>
        <v>281.10240060913395</v>
      </c>
      <c r="EB46" s="382">
        <f t="shared" si="153"/>
        <v>297.87591763013904</v>
      </c>
      <c r="EC46" s="382">
        <f t="shared" si="154"/>
        <v>314.52146318033709</v>
      </c>
      <c r="ED46" s="382">
        <f t="shared" si="155"/>
        <v>331.03572894340221</v>
      </c>
      <c r="EE46" s="382">
        <f t="shared" si="156"/>
        <v>347.41590287743958</v>
      </c>
      <c r="EF46" s="382">
        <f t="shared" si="157"/>
        <v>363.659651444541</v>
      </c>
      <c r="EG46" s="382">
        <f t="shared" si="158"/>
        <v>379.76509934084351</v>
      </c>
      <c r="EH46" s="382">
        <f t="shared" si="159"/>
        <v>395.73080724092466</v>
      </c>
      <c r="EI46" s="382">
        <f t="shared" si="160"/>
        <v>411.55574804195561</v>
      </c>
      <c r="EJ46" s="382">
        <f t="shared" si="161"/>
        <v>427.23928205729527</v>
      </c>
      <c r="EK46" s="382">
        <f t="shared" si="162"/>
        <v>442.78113156858001</v>
      </c>
      <c r="EL46" s="382">
        <f t="shared" si="163"/>
        <v>458.18135510165183</v>
      </c>
      <c r="EM46" s="382">
        <f t="shared" si="164"/>
        <v>473.44032174681058</v>
      </c>
      <c r="EN46" s="382">
        <f t="shared" si="165"/>
        <v>488.55868579906507</v>
      </c>
      <c r="EO46" s="382">
        <f t="shared" si="166"/>
        <v>503.53736195077511</v>
      </c>
      <c r="EP46" s="382">
        <f t="shared" si="167"/>
        <v>518.37750122786929</v>
      </c>
      <c r="EQ46" s="382">
        <f t="shared" si="168"/>
        <v>533.08046782267991</v>
      </c>
      <c r="ER46" s="382">
        <f t="shared" si="169"/>
        <v>547.64781694151702</v>
      </c>
      <c r="ES46" s="382">
        <f t="shared" si="170"/>
        <v>562.08127375375648</v>
      </c>
      <c r="ET46" s="382">
        <f t="shared" si="171"/>
        <v>576.38271350160142</v>
      </c>
      <c r="EU46" s="382">
        <f t="shared" si="172"/>
        <v>590.55414280552475</v>
      </c>
      <c r="EV46" s="382">
        <f t="shared" si="173"/>
        <v>604.59768217987335</v>
      </c>
      <c r="EW46" s="382">
        <f t="shared" si="174"/>
        <v>618.51554975571821</v>
      </c>
      <c r="EX46" s="382">
        <f t="shared" si="175"/>
        <v>632.31004619374414</v>
      </c>
      <c r="EY46" s="382">
        <f t="shared" si="176"/>
        <v>645.98354075839381</v>
      </c>
    </row>
    <row r="47" spans="1:155" s="521" customFormat="1">
      <c r="A47" s="519"/>
      <c r="B47" s="263"/>
      <c r="C47" s="382"/>
      <c r="D47" s="252"/>
      <c r="E47" s="382"/>
      <c r="F47" s="384"/>
      <c r="G47" s="384"/>
      <c r="H47" s="384"/>
      <c r="I47" s="384"/>
      <c r="J47" s="252"/>
      <c r="K47" s="499">
        <v>36000</v>
      </c>
      <c r="L47" s="382">
        <f t="shared" si="92"/>
        <v>10.972799999999999</v>
      </c>
      <c r="M47" s="382">
        <v>360</v>
      </c>
      <c r="N47" s="616">
        <f t="shared" si="89"/>
        <v>227.29295911886553</v>
      </c>
      <c r="O47" s="263">
        <f t="shared" si="90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0"/>
        <v>573.80332677922593</v>
      </c>
      <c r="S47" s="490">
        <f t="shared" si="1"/>
        <v>0.22432070971513993</v>
      </c>
      <c r="T47" s="527">
        <f>O47/Konstanten!$C$22</f>
        <v>0.29810896302679246</v>
      </c>
      <c r="U47" s="527">
        <f t="shared" si="2"/>
        <v>0.75247891723060734</v>
      </c>
      <c r="V47" s="492"/>
      <c r="W47" s="492"/>
      <c r="X47" s="492"/>
      <c r="Y47" s="252"/>
      <c r="Z47" s="515">
        <f t="shared" si="3"/>
        <v>360</v>
      </c>
      <c r="AA47" s="524">
        <v>36000</v>
      </c>
      <c r="AB47" s="613">
        <f t="shared" si="178"/>
        <v>3.1915798003890626E-2</v>
      </c>
      <c r="AC47" s="490">
        <f t="shared" si="178"/>
        <v>6.381270905691562E-2</v>
      </c>
      <c r="AD47" s="490">
        <f t="shared" si="178"/>
        <v>9.5671972338590067E-2</v>
      </c>
      <c r="AE47" s="490">
        <f t="shared" si="178"/>
        <v>0.12747507711675871</v>
      </c>
      <c r="AF47" s="490">
        <f t="shared" si="178"/>
        <v>0.15920388243205494</v>
      </c>
      <c r="AG47" s="490">
        <f t="shared" si="178"/>
        <v>0.19084073054793646</v>
      </c>
      <c r="AH47" s="490">
        <f t="shared" si="178"/>
        <v>0.2223685524041514</v>
      </c>
      <c r="AI47" s="490">
        <f t="shared" si="178"/>
        <v>0.25377096356247791</v>
      </c>
      <c r="AJ47" s="490">
        <f t="shared" si="178"/>
        <v>0.28503234942015315</v>
      </c>
      <c r="AK47" s="490">
        <f t="shared" si="178"/>
        <v>0.31613793877811142</v>
      </c>
      <c r="AL47" s="490">
        <f t="shared" si="179"/>
        <v>0.34707386517154898</v>
      </c>
      <c r="AM47" s="490">
        <f t="shared" si="179"/>
        <v>0.37782721568748545</v>
      </c>
      <c r="AN47" s="490">
        <f t="shared" si="179"/>
        <v>0.40838606729445126</v>
      </c>
      <c r="AO47" s="490">
        <f t="shared" si="179"/>
        <v>0.4387395109839089</v>
      </c>
      <c r="AP47" s="490">
        <f t="shared" si="179"/>
        <v>0.46887766426331939</v>
      </c>
      <c r="AQ47" s="490">
        <f t="shared" si="179"/>
        <v>0.49879167274131386</v>
      </c>
      <c r="AR47" s="490">
        <f t="shared" si="179"/>
        <v>0.52847370170369135</v>
      </c>
      <c r="AS47" s="490">
        <f t="shared" si="179"/>
        <v>0.55791691869437077</v>
      </c>
      <c r="AT47" s="490">
        <f t="shared" si="179"/>
        <v>0.58711546818923122</v>
      </c>
      <c r="AU47" s="490">
        <f t="shared" si="179"/>
        <v>0.61606443948635614</v>
      </c>
      <c r="AV47" s="490">
        <f t="shared" si="177"/>
        <v>0.64475982893743233</v>
      </c>
      <c r="AW47" s="490">
        <f t="shared" si="177"/>
        <v>0.67319849761741679</v>
      </c>
      <c r="AX47" s="490">
        <f t="shared" si="177"/>
        <v>0.70137812547795986</v>
      </c>
      <c r="AY47" s="490">
        <f t="shared" si="177"/>
        <v>0.72929716296028979</v>
      </c>
      <c r="AZ47" s="490">
        <f t="shared" si="177"/>
        <v>0.75695478096022473</v>
      </c>
      <c r="BA47" s="490">
        <f t="shared" si="177"/>
        <v>0.78435081994654898</v>
      </c>
      <c r="BB47" s="490">
        <f t="shared" si="177"/>
        <v>0.81148573893824949</v>
      </c>
      <c r="BC47" s="490">
        <f t="shared" si="177"/>
        <v>0.8383605649498056</v>
      </c>
      <c r="BD47" s="490">
        <f t="shared" si="177"/>
        <v>0.86497684341931724</v>
      </c>
      <c r="BE47" s="490">
        <f t="shared" si="177"/>
        <v>0.89133659004452681</v>
      </c>
      <c r="BF47" s="490">
        <f t="shared" si="180"/>
        <v>0.9174422443677952</v>
      </c>
      <c r="BG47" s="490">
        <f t="shared" si="180"/>
        <v>0.94329662537441061</v>
      </c>
      <c r="BH47" s="490">
        <f t="shared" si="180"/>
        <v>0.9689028892995929</v>
      </c>
      <c r="BI47" s="490">
        <f t="shared" si="180"/>
        <v>0.9942644897784908</v>
      </c>
      <c r="BJ47" s="490">
        <f t="shared" si="180"/>
        <v>1.019385140420574</v>
      </c>
      <c r="BK47" s="490">
        <f t="shared" si="180"/>
        <v>1.0442687798443453</v>
      </c>
      <c r="BL47" s="490">
        <f t="shared" si="180"/>
        <v>1.0689195391703756</v>
      </c>
      <c r="BM47" s="490">
        <f t="shared" si="180"/>
        <v>1.0933417119392075</v>
      </c>
      <c r="BN47" s="490">
        <f t="shared" si="180"/>
        <v>1.1175397263954359</v>
      </c>
      <c r="BO47" s="490">
        <f t="shared" si="180"/>
        <v>1.1415181200594626</v>
      </c>
      <c r="BP47" s="527"/>
      <c r="BQ47" s="252"/>
      <c r="BR47" s="515">
        <f t="shared" si="7"/>
        <v>359.16090030024282</v>
      </c>
      <c r="BS47" s="524">
        <v>36000</v>
      </c>
      <c r="BT47" s="611">
        <f t="shared" si="97"/>
        <v>216.87097274330691</v>
      </c>
      <c r="BU47" s="382">
        <f t="shared" si="98"/>
        <v>217.00338642751117</v>
      </c>
      <c r="BV47" s="382">
        <f t="shared" si="99"/>
        <v>217.22372861674091</v>
      </c>
      <c r="BW47" s="382">
        <f t="shared" si="100"/>
        <v>217.53148255903585</v>
      </c>
      <c r="BX47" s="382">
        <f t="shared" si="101"/>
        <v>217.92593304512303</v>
      </c>
      <c r="BY47" s="382">
        <f t="shared" si="102"/>
        <v>218.40617440933605</v>
      </c>
      <c r="BZ47" s="382">
        <f t="shared" si="103"/>
        <v>218.97112048160633</v>
      </c>
      <c r="CA47" s="382">
        <f t="shared" si="104"/>
        <v>219.61951625884242</v>
      </c>
      <c r="CB47" s="382">
        <f t="shared" si="105"/>
        <v>220.3499510326036</v>
      </c>
      <c r="CC47" s="382">
        <f t="shared" si="106"/>
        <v>221.1608726886119</v>
      </c>
      <c r="CD47" s="382">
        <f t="shared" si="107"/>
        <v>222.05060288253406</v>
      </c>
      <c r="CE47" s="382">
        <f t="shared" si="108"/>
        <v>223.01735279532767</v>
      </c>
      <c r="CF47" s="382">
        <f t="shared" si="109"/>
        <v>224.05923917947953</v>
      </c>
      <c r="CG47" s="382">
        <f t="shared" si="110"/>
        <v>225.17430042353161</v>
      </c>
      <c r="CH47" s="382">
        <f t="shared" si="111"/>
        <v>226.36051238496708</v>
      </c>
      <c r="CI47" s="382">
        <f t="shared" si="112"/>
        <v>227.61580376922919</v>
      </c>
      <c r="CJ47" s="382">
        <f t="shared" si="113"/>
        <v>228.93807086376418</v>
      </c>
      <c r="CK47" s="382">
        <f t="shared" si="114"/>
        <v>230.32519146895669</v>
      </c>
      <c r="CL47" s="382">
        <f t="shared" si="115"/>
        <v>231.77503790122958</v>
      </c>
      <c r="CM47" s="382">
        <f t="shared" si="116"/>
        <v>233.28548897618944</v>
      </c>
      <c r="CN47" s="382">
        <f t="shared" si="117"/>
        <v>234.85444091048529</v>
      </c>
      <c r="CO47" s="382">
        <f t="shared" si="118"/>
        <v>236.4798171092705</v>
      </c>
      <c r="CP47" s="382">
        <f t="shared" si="119"/>
        <v>238.15957683125251</v>
      </c>
      <c r="CQ47" s="382">
        <f t="shared" si="120"/>
        <v>239.89172274499319</v>
      </c>
      <c r="CR47" s="382">
        <f t="shared" si="121"/>
        <v>241.67430740824403</v>
      </c>
      <c r="CS47" s="382">
        <f t="shared" si="122"/>
        <v>243.50543871671402</v>
      </c>
      <c r="CT47" s="382">
        <f t="shared" si="123"/>
        <v>245.38328437992632</v>
      </c>
      <c r="CU47" s="382">
        <f t="shared" si="124"/>
        <v>247.30607548999882</v>
      </c>
      <c r="CV47" s="382">
        <f t="shared" si="125"/>
        <v>249.27210925457132</v>
      </c>
      <c r="CW47" s="382">
        <f t="shared" si="126"/>
        <v>251.27975096808879</v>
      </c>
      <c r="CX47" s="382">
        <f t="shared" si="127"/>
        <v>253.32743529656273</v>
      </c>
      <c r="CY47" s="382">
        <f t="shared" si="128"/>
        <v>255.41366695016274</v>
      </c>
      <c r="CZ47" s="382">
        <f t="shared" si="129"/>
        <v>257.53702081585982</v>
      </c>
      <c r="DA47" s="382">
        <f t="shared" si="130"/>
        <v>259.69614161916394</v>
      </c>
      <c r="DB47" s="382">
        <f t="shared" si="131"/>
        <v>261.88974318007058</v>
      </c>
      <c r="DC47" s="382">
        <f t="shared" si="132"/>
        <v>264.11660732386201</v>
      </c>
      <c r="DD47" s="382">
        <f t="shared" si="133"/>
        <v>266.37558250264692</v>
      </c>
      <c r="DE47" s="382">
        <f t="shared" si="134"/>
        <v>268.66558217859892</v>
      </c>
      <c r="DF47" s="382">
        <f t="shared" si="135"/>
        <v>270.98558301493546</v>
      </c>
      <c r="DG47" s="382">
        <f t="shared" si="136"/>
        <v>273.33462291586261</v>
      </c>
      <c r="DI47" s="252"/>
      <c r="DJ47" s="515">
        <f t="shared" si="48"/>
        <v>197.72799146563597</v>
      </c>
      <c r="DK47" s="524">
        <v>36000</v>
      </c>
      <c r="DL47" s="611">
        <f t="shared" si="137"/>
        <v>18.313391071446219</v>
      </c>
      <c r="DM47" s="382">
        <f t="shared" si="138"/>
        <v>36.615944747653025</v>
      </c>
      <c r="DN47" s="382">
        <f t="shared" si="139"/>
        <v>54.896896007413062</v>
      </c>
      <c r="DO47" s="382">
        <f t="shared" si="140"/>
        <v>73.145623331034514</v>
      </c>
      <c r="DP47" s="382">
        <f t="shared" si="141"/>
        <v>91.351717375681886</v>
      </c>
      <c r="DQ47" s="382">
        <f t="shared" si="142"/>
        <v>109.5050460733838</v>
      </c>
      <c r="DR47" s="382">
        <f t="shared" si="143"/>
        <v>127.59581514058272</v>
      </c>
      <c r="DS47" s="382">
        <f t="shared" si="144"/>
        <v>145.61462313211956</v>
      </c>
      <c r="DT47" s="382">
        <f t="shared" si="145"/>
        <v>163.55251033698264</v>
      </c>
      <c r="DU47" s="382">
        <f t="shared" si="146"/>
        <v>181.4010009920076</v>
      </c>
      <c r="DV47" s="382">
        <f t="shared" si="147"/>
        <v>199.15213847355932</v>
      </c>
      <c r="DW47" s="382">
        <f t="shared" si="148"/>
        <v>216.7985133092113</v>
      </c>
      <c r="DX47" s="382">
        <f t="shared" si="149"/>
        <v>234.33328402384097</v>
      </c>
      <c r="DY47" s="382">
        <f t="shared" si="150"/>
        <v>251.75019099205767</v>
      </c>
      <c r="DZ47" s="382">
        <f t="shared" si="151"/>
        <v>269.04356360676564</v>
      </c>
      <c r="EA47" s="382">
        <f t="shared" si="152"/>
        <v>286.20832118874085</v>
      </c>
      <c r="EB47" s="382">
        <f t="shared" si="153"/>
        <v>303.23996815291036</v>
      </c>
      <c r="EC47" s="382">
        <f t="shared" si="154"/>
        <v>320.13458401324488</v>
      </c>
      <c r="ED47" s="382">
        <f t="shared" si="155"/>
        <v>336.88880885052367</v>
      </c>
      <c r="EE47" s="382">
        <f t="shared" si="156"/>
        <v>353.49982488765028</v>
      </c>
      <c r="EF47" s="382">
        <f t="shared" si="157"/>
        <v>369.96533481790328</v>
      </c>
      <c r="EG47" s="382">
        <f t="shared" si="158"/>
        <v>386.28353751565055</v>
      </c>
      <c r="EH47" s="382">
        <f t="shared" si="159"/>
        <v>402.45310172943073</v>
      </c>
      <c r="EI47" s="382">
        <f t="shared" si="160"/>
        <v>418.47313831726552</v>
      </c>
      <c r="EJ47" s="382">
        <f t="shared" si="161"/>
        <v>434.34317153641723</v>
      </c>
      <c r="EK47" s="382">
        <f t="shared" si="162"/>
        <v>450.06310984734347</v>
      </c>
      <c r="EL47" s="382">
        <f t="shared" si="163"/>
        <v>465.63321663666602</v>
      </c>
      <c r="EM47" s="382">
        <f t="shared" si="164"/>
        <v>481.05408120870976</v>
      </c>
      <c r="EN47" s="382">
        <f t="shared" si="165"/>
        <v>496.32659034099783</v>
      </c>
      <c r="EO47" s="382">
        <f t="shared" si="166"/>
        <v>511.45190064760055</v>
      </c>
      <c r="EP47" s="382">
        <f t="shared" si="167"/>
        <v>526.43141194604038</v>
      </c>
      <c r="EQ47" s="382">
        <f t="shared" si="168"/>
        <v>541.26674177945404</v>
      </c>
      <c r="ER47" s="382">
        <f t="shared" si="169"/>
        <v>555.95970120611048</v>
      </c>
      <c r="ES47" s="382">
        <f t="shared" si="170"/>
        <v>570.51227193334773</v>
      </c>
      <c r="ET47" s="382">
        <f t="shared" si="171"/>
        <v>584.9265848426337</v>
      </c>
      <c r="EU47" s="382">
        <f t="shared" si="172"/>
        <v>599.2048999263684</v>
      </c>
      <c r="EV47" s="382">
        <f t="shared" si="173"/>
        <v>613.34958763527868</v>
      </c>
      <c r="EW47" s="382">
        <f t="shared" si="174"/>
        <v>627.36311161721142</v>
      </c>
      <c r="EX47" s="382">
        <f t="shared" si="175"/>
        <v>641.24801281364705</v>
      </c>
      <c r="EY47" s="382">
        <f t="shared" si="176"/>
        <v>655.00689486888746</v>
      </c>
    </row>
    <row r="48" spans="1:155" s="521" customFormat="1">
      <c r="A48" s="519"/>
      <c r="B48" s="263"/>
      <c r="C48" s="382"/>
      <c r="D48" s="252"/>
      <c r="E48" s="382"/>
      <c r="F48" s="384"/>
      <c r="G48" s="384"/>
      <c r="H48" s="384"/>
      <c r="K48" s="539"/>
      <c r="N48" s="539"/>
      <c r="S48" s="628"/>
      <c r="T48" s="628"/>
      <c r="U48" s="628"/>
      <c r="Z48" s="539"/>
      <c r="AB48" s="539"/>
      <c r="BR48" s="539"/>
      <c r="BT48" s="539"/>
      <c r="DJ48" s="539"/>
      <c r="DL48" s="539"/>
    </row>
    <row r="49" spans="1:155" s="521" customFormat="1" ht="49.7" customHeight="1">
      <c r="A49" s="519"/>
      <c r="B49" s="263"/>
      <c r="C49" s="382"/>
      <c r="D49" s="252"/>
      <c r="E49" s="382"/>
      <c r="F49" s="384"/>
      <c r="G49" s="384"/>
      <c r="H49" s="384"/>
      <c r="I49" s="384"/>
      <c r="J49" s="526" t="s">
        <v>169</v>
      </c>
      <c r="K49" s="532">
        <f>Konstanten!F15</f>
        <v>36089.238845</v>
      </c>
      <c r="L49" s="384">
        <f>K49*0.0003048</f>
        <v>10.999999999956</v>
      </c>
      <c r="M49" s="384">
        <f>K49/100</f>
        <v>360.89238845</v>
      </c>
      <c r="N49" s="620">
        <f>pN*(1-(L/T0)*K49)^g_RL</f>
        <v>226.32055458908465</v>
      </c>
      <c r="O49" s="263">
        <f>ρN*(1-(L/T0)*K49)^(g_RL-1)</f>
        <v>0.36391788976458667</v>
      </c>
      <c r="P49" s="252">
        <f>Q49-273.15</f>
        <v>-56.499999999714504</v>
      </c>
      <c r="Q49" s="552">
        <f>$Q$11-Konstanten!$C$33*K49</f>
        <v>216.65000000028547</v>
      </c>
      <c r="R49" s="552">
        <f>SQRT(RLuft_N*1.4*Q49)*m_s_→_kt</f>
        <v>573.56934021335621</v>
      </c>
      <c r="S49" s="490">
        <f>(1-K49*L/(T0))^g_RL</f>
        <v>0.22336102106003913</v>
      </c>
      <c r="T49" s="527">
        <f>O49/Konstanten!$C$22</f>
        <v>0.29707582837925439</v>
      </c>
      <c r="U49" s="527">
        <f>Q49/T0</f>
        <v>0.75186534791006587</v>
      </c>
      <c r="V49" s="505"/>
      <c r="W49" s="505"/>
      <c r="X49" s="505"/>
      <c r="Y49" s="526" t="s">
        <v>169</v>
      </c>
      <c r="Z49" s="489">
        <v>360.89238845</v>
      </c>
      <c r="AA49" s="523">
        <v>36089.238845</v>
      </c>
      <c r="AB49" s="613">
        <f t="shared" ref="AB49:BO49" si="181">SQRT(5*((((1/$S49)*(((1+0.2*(AB$10/661.48)^2)^3.5)-1))+1)^(1/3.5)-1))</f>
        <v>3.1984271422290302E-2</v>
      </c>
      <c r="AC49" s="490">
        <f t="shared" si="181"/>
        <v>6.3949510661290843E-2</v>
      </c>
      <c r="AD49" s="490">
        <f t="shared" si="181"/>
        <v>9.5876813191532198E-2</v>
      </c>
      <c r="AE49" s="490">
        <f t="shared" si="181"/>
        <v>0.12774752759436447</v>
      </c>
      <c r="AF49" s="490">
        <f t="shared" si="181"/>
        <v>0.15954337666205551</v>
      </c>
      <c r="AG49" s="490">
        <f t="shared" si="181"/>
        <v>0.19124657216421792</v>
      </c>
      <c r="AH49" s="490">
        <f t="shared" si="181"/>
        <v>0.22283992148662027</v>
      </c>
      <c r="AI49" s="490">
        <f t="shared" si="181"/>
        <v>0.25430692460882132</v>
      </c>
      <c r="AJ49" s="490">
        <f t="shared" si="181"/>
        <v>0.28563186017932957</v>
      </c>
      <c r="AK49" s="490">
        <f t="shared" si="181"/>
        <v>0.31679985976500963</v>
      </c>
      <c r="AL49" s="490">
        <f t="shared" si="181"/>
        <v>0.34779696967798646</v>
      </c>
      <c r="AM49" s="490">
        <f t="shared" si="181"/>
        <v>0.37861020010634289</v>
      </c>
      <c r="AN49" s="490">
        <f t="shared" si="181"/>
        <v>0.40922756158064227</v>
      </c>
      <c r="AO49" s="490">
        <f t="shared" si="181"/>
        <v>0.43963808908734747</v>
      </c>
      <c r="AP49" s="490">
        <f t="shared" si="181"/>
        <v>0.46983185438407948</v>
      </c>
      <c r="AQ49" s="490">
        <f t="shared" si="181"/>
        <v>0.49979996727494352</v>
      </c>
      <c r="AR49" s="490">
        <f t="shared" si="181"/>
        <v>0.52953456676404054</v>
      </c>
      <c r="AS49" s="490">
        <f t="shared" si="181"/>
        <v>0.55902880312156233</v>
      </c>
      <c r="AT49" s="490">
        <f t="shared" si="181"/>
        <v>0.58827681197058224</v>
      </c>
      <c r="AU49" s="490">
        <f t="shared" si="181"/>
        <v>0.61727368153761397</v>
      </c>
      <c r="AV49" s="490">
        <f t="shared" si="181"/>
        <v>0.64601541420993058</v>
      </c>
      <c r="AW49" s="490">
        <f t="shared" si="181"/>
        <v>0.67449888351338716</v>
      </c>
      <c r="AX49" s="490">
        <f t="shared" si="181"/>
        <v>0.70272178757090731</v>
      </c>
      <c r="AY49" s="490">
        <f t="shared" si="181"/>
        <v>0.73068260002995611</v>
      </c>
      <c r="AZ49" s="490">
        <f t="shared" si="181"/>
        <v>0.75838051936214013</v>
      </c>
      <c r="BA49" s="490">
        <f t="shared" si="181"/>
        <v>0.78581541734460836</v>
      </c>
      <c r="BB49" s="490">
        <f t="shared" si="181"/>
        <v>0.81298778743519728</v>
      </c>
      <c r="BC49" s="490">
        <f t="shared" si="181"/>
        <v>0.83989869365519165</v>
      </c>
      <c r="BD49" s="490">
        <f t="shared" si="181"/>
        <v>0.86654972049755163</v>
      </c>
      <c r="BE49" s="490">
        <f t="shared" si="181"/>
        <v>0.89294292428733424</v>
      </c>
      <c r="BF49" s="490">
        <f t="shared" si="181"/>
        <v>0.91908078633588464</v>
      </c>
      <c r="BG49" s="490">
        <f t="shared" si="181"/>
        <v>0.94496616815268808</v>
      </c>
      <c r="BH49" s="490">
        <f t="shared" si="181"/>
        <v>0.97060226890901846</v>
      </c>
      <c r="BI49" s="490">
        <f t="shared" si="181"/>
        <v>0.99599258528583845</v>
      </c>
      <c r="BJ49" s="490">
        <f t="shared" si="181"/>
        <v>1.0211408737850811</v>
      </c>
      <c r="BK49" s="490">
        <f t="shared" si="181"/>
        <v>1.0460511155376626</v>
      </c>
      <c r="BL49" s="490">
        <f t="shared" si="181"/>
        <v>1.0707274836034864</v>
      </c>
      <c r="BM49" s="490">
        <f t="shared" si="181"/>
        <v>1.0951743127271303</v>
      </c>
      <c r="BN49" s="490">
        <f t="shared" si="181"/>
        <v>1.1193960714876983</v>
      </c>
      <c r="BO49" s="490">
        <f t="shared" si="181"/>
        <v>1.1433973367615227</v>
      </c>
      <c r="BP49" s="527"/>
      <c r="BQ49" s="526" t="s">
        <v>169</v>
      </c>
      <c r="BR49" s="489">
        <v>360.89238845</v>
      </c>
      <c r="BS49" s="523">
        <v>36089.238845</v>
      </c>
      <c r="BT49" s="611">
        <f t="shared" ref="BT49:DG49" si="182">$Q49*(1+0.2*AB49^2)</f>
        <v>216.69432631377146</v>
      </c>
      <c r="BU49" s="382">
        <f t="shared" si="182"/>
        <v>216.82719976475147</v>
      </c>
      <c r="BV49" s="382">
        <f t="shared" si="182"/>
        <v>217.0483051024114</v>
      </c>
      <c r="BW49" s="382">
        <f t="shared" si="182"/>
        <v>217.35712093713087</v>
      </c>
      <c r="BX49" s="382">
        <f t="shared" si="182"/>
        <v>217.75292567824846</v>
      </c>
      <c r="BY49" s="382">
        <f t="shared" si="182"/>
        <v>218.23480564191411</v>
      </c>
      <c r="BZ49" s="382">
        <f t="shared" si="182"/>
        <v>218.80166513454</v>
      </c>
      <c r="CA49" s="382">
        <f t="shared" si="182"/>
        <v>219.45223827608933</v>
      </c>
      <c r="CB49" s="382">
        <f t="shared" si="182"/>
        <v>220.18510229557015</v>
      </c>
      <c r="CC49" s="382">
        <f t="shared" si="182"/>
        <v>220.99869200949632</v>
      </c>
      <c r="CD49" s="382">
        <f t="shared" si="182"/>
        <v>221.89131518293024</v>
      </c>
      <c r="CE49" s="382">
        <f t="shared" si="182"/>
        <v>222.86116847174605</v>
      </c>
      <c r="CF49" s="382">
        <f t="shared" si="182"/>
        <v>223.90635365311817</v>
      </c>
      <c r="CG49" s="382">
        <f t="shared" si="182"/>
        <v>225.02489386777481</v>
      </c>
      <c r="CH49" s="382">
        <f t="shared" si="182"/>
        <v>226.21474962079935</v>
      </c>
      <c r="CI49" s="382">
        <f t="shared" si="182"/>
        <v>227.47383431609029</v>
      </c>
      <c r="CJ49" s="382">
        <f t="shared" si="182"/>
        <v>228.80002913135596</v>
      </c>
      <c r="CK49" s="382">
        <f t="shared" si="182"/>
        <v>230.1911970741404</v>
      </c>
      <c r="CL49" s="382">
        <f t="shared" si="182"/>
        <v>231.64519609337867</v>
      </c>
      <c r="CM49" s="382">
        <f t="shared" si="182"/>
        <v>233.15989115413748</v>
      </c>
      <c r="CN49" s="382">
        <f t="shared" si="182"/>
        <v>234.73316521445386</v>
      </c>
      <c r="CO49" s="382">
        <f t="shared" si="182"/>
        <v>236.36292907180015</v>
      </c>
      <c r="CP49" s="382">
        <f t="shared" si="182"/>
        <v>238.04713007210813</v>
      </c>
      <c r="CQ49" s="382">
        <f t="shared" si="182"/>
        <v>239.78375969619259</v>
      </c>
      <c r="CR49" s="382">
        <f t="shared" si="182"/>
        <v>241.57086005669069</v>
      </c>
      <c r="CS49" s="382">
        <f t="shared" si="182"/>
        <v>243.40652935333446</v>
      </c>
      <c r="CT49" s="382">
        <f t="shared" si="182"/>
        <v>245.28892634566185</v>
      </c>
      <c r="CU49" s="382">
        <f t="shared" si="182"/>
        <v>247.21627391043396</v>
      </c>
      <c r="CV49" s="382">
        <f t="shared" si="182"/>
        <v>249.18686175635804</v>
      </c>
      <c r="CW49" s="382">
        <f t="shared" si="182"/>
        <v>251.19904837161957</v>
      </c>
      <c r="CX49" s="382">
        <f t="shared" si="182"/>
        <v>253.25126228053847</v>
      </c>
      <c r="CY49" s="382">
        <f t="shared" si="182"/>
        <v>255.3420026847775</v>
      </c>
      <c r="CZ49" s="382">
        <f t="shared" si="182"/>
        <v>257.4698395622824</v>
      </c>
      <c r="DA49" s="382">
        <f t="shared" si="182"/>
        <v>259.63341329383161</v>
      </c>
      <c r="DB49" s="382">
        <f t="shared" si="182"/>
        <v>261.83143388302886</v>
      </c>
      <c r="DC49" s="382">
        <f t="shared" si="182"/>
        <v>264.06267983098905</v>
      </c>
      <c r="DD49" s="382">
        <f t="shared" si="182"/>
        <v>266.32599672210415</v>
      </c>
      <c r="DE49" s="382">
        <f t="shared" si="182"/>
        <v>268.62029557225458</v>
      </c>
      <c r="DF49" s="382">
        <f t="shared" si="182"/>
        <v>270.94455098583148</v>
      </c>
      <c r="DG49" s="382">
        <f t="shared" si="182"/>
        <v>273.29779916303926</v>
      </c>
      <c r="DI49" s="526" t="s">
        <v>169</v>
      </c>
      <c r="DJ49" s="489">
        <v>360.89238845</v>
      </c>
      <c r="DK49" s="523">
        <v>36089.238845</v>
      </c>
      <c r="DL49" s="611">
        <f t="shared" ref="DL49:EY49" si="183">AB49*$R49</f>
        <v>18.345197456887952</v>
      </c>
      <c r="DM49" s="382">
        <f t="shared" si="183"/>
        <v>36.67947863696358</v>
      </c>
      <c r="DN49" s="382">
        <f t="shared" si="183"/>
        <v>54.992000484026327</v>
      </c>
      <c r="DO49" s="382">
        <f t="shared" si="183"/>
        <v>73.27206511618715</v>
      </c>
      <c r="DP49" s="382">
        <f t="shared" si="183"/>
        <v>91.509189287466157</v>
      </c>
      <c r="DQ49" s="382">
        <f t="shared" si="183"/>
        <v>109.69317021429649</v>
      </c>
      <c r="DR49" s="382">
        <f t="shared" si="183"/>
        <v>127.81414674027688</v>
      </c>
      <c r="DS49" s="382">
        <f t="shared" si="183"/>
        <v>145.86265495956937</v>
      </c>
      <c r="DT49" s="382">
        <f t="shared" si="183"/>
        <v>163.82967758697168</v>
      </c>
      <c r="DU49" s="382">
        <f t="shared" si="183"/>
        <v>181.70668654510035</v>
      </c>
      <c r="DV49" s="382">
        <f t="shared" si="183"/>
        <v>199.48567842640736</v>
      </c>
      <c r="DW49" s="382">
        <f t="shared" si="183"/>
        <v>217.15920267304185</v>
      </c>
      <c r="DX49" s="382">
        <f t="shared" si="183"/>
        <v>234.72038249292959</v>
      </c>
      <c r="DY49" s="382">
        <f t="shared" si="183"/>
        <v>252.16292869049062</v>
      </c>
      <c r="DZ49" s="382">
        <f t="shared" si="183"/>
        <v>269.48114673029414</v>
      </c>
      <c r="EA49" s="382">
        <f t="shared" si="183"/>
        <v>286.66993746854638</v>
      </c>
      <c r="EB49" s="382">
        <f t="shared" si="183"/>
        <v>303.72479207901614</v>
      </c>
      <c r="EC49" s="382">
        <f t="shared" si="183"/>
        <v>320.64178176669674</v>
      </c>
      <c r="ED49" s="382">
        <f t="shared" si="183"/>
        <v>337.41754290478349</v>
      </c>
      <c r="EE49" s="382">
        <f t="shared" si="183"/>
        <v>354.0492582505986</v>
      </c>
      <c r="EF49" s="382">
        <f t="shared" si="183"/>
        <v>370.53463489604792</v>
      </c>
      <c r="EG49" s="382">
        <f t="shared" si="183"/>
        <v>386.87187959141886</v>
      </c>
      <c r="EH49" s="382">
        <f t="shared" si="183"/>
        <v>403.05967205059557</v>
      </c>
      <c r="EI49" s="382">
        <f t="shared" si="183"/>
        <v>419.09713680456156</v>
      </c>
      <c r="EJ49" s="382">
        <f t="shared" si="183"/>
        <v>434.98381412120511</v>
      </c>
      <c r="EK49" s="382">
        <f t="shared" si="183"/>
        <v>450.71963045583016</v>
      </c>
      <c r="EL49" s="382">
        <f t="shared" si="183"/>
        <v>466.30486884072241</v>
      </c>
      <c r="EM49" s="382">
        <f t="shared" si="183"/>
        <v>481.74013956586805</v>
      </c>
      <c r="EN49" s="382">
        <f t="shared" si="183"/>
        <v>497.02635144784892</v>
      </c>
      <c r="EO49" s="382">
        <f t="shared" si="183"/>
        <v>512.16468393167122</v>
      </c>
      <c r="EP49" s="382">
        <f t="shared" si="183"/>
        <v>527.15656022144594</v>
      </c>
      <c r="EQ49" s="382">
        <f t="shared" si="183"/>
        <v>542.00362159128076</v>
      </c>
      <c r="ER49" s="382">
        <f t="shared" si="183"/>
        <v>556.70770298773232</v>
      </c>
      <c r="ES49" s="382">
        <f t="shared" si="183"/>
        <v>571.2708099997933</v>
      </c>
      <c r="ET49" s="382">
        <f t="shared" si="183"/>
        <v>585.69509724179898</v>
      </c>
      <c r="EU49" s="382">
        <f t="shared" si="183"/>
        <v>599.98284816838236</v>
      </c>
      <c r="EV49" s="382">
        <f t="shared" si="183"/>
        <v>614.13645631875886</v>
      </c>
      <c r="EW49" s="382">
        <f t="shared" si="183"/>
        <v>628.15840796951591</v>
      </c>
      <c r="EX49" s="382">
        <f t="shared" si="183"/>
        <v>642.05126616062205</v>
      </c>
      <c r="EY49" s="382">
        <f t="shared" si="183"/>
        <v>655.81765604801524</v>
      </c>
    </row>
    <row r="50" spans="1:155">
      <c r="K50" s="533"/>
      <c r="M50" s="575"/>
      <c r="N50" s="617"/>
      <c r="S50" s="629"/>
      <c r="T50" s="72"/>
      <c r="U50" s="72"/>
      <c r="Z50" s="542"/>
      <c r="AB50" s="543"/>
      <c r="BR50" s="543"/>
      <c r="BT50" s="543"/>
      <c r="DJ50" s="542"/>
      <c r="DL50" s="543"/>
    </row>
    <row r="51" spans="1:155" s="521" customFormat="1">
      <c r="A51" s="519"/>
      <c r="B51" s="263"/>
      <c r="C51" s="382"/>
      <c r="D51" s="252"/>
      <c r="E51" s="382"/>
      <c r="F51" s="384"/>
      <c r="G51" s="384"/>
      <c r="H51" s="384"/>
      <c r="I51" s="384"/>
      <c r="J51" s="252"/>
      <c r="K51" s="499">
        <v>37000</v>
      </c>
      <c r="L51" s="382">
        <f t="shared" ref="L51:L79" si="184">K51*0.0003048</f>
        <v>11.2776</v>
      </c>
      <c r="M51" s="382">
        <v>370</v>
      </c>
      <c r="N51" s="618">
        <f t="shared" ref="N51:N79" si="185">$N$49*EXP(-KB*(K51-HTropopause))</f>
        <v>216.62724680577548</v>
      </c>
      <c r="O51" s="263">
        <f t="shared" ref="O51:O79" si="186">100*N51/(RLuft_N*TT_ISA)</f>
        <v>0.34833113647261899</v>
      </c>
      <c r="P51" s="383">
        <f>Q51-273.15</f>
        <v>-56.500002288000502</v>
      </c>
      <c r="Q51" s="383">
        <f t="shared" ref="Q51:Q79" si="187">$Q$11-L*H_ISA_tropospause</f>
        <v>216.64999771199948</v>
      </c>
      <c r="R51" s="382">
        <f t="shared" ref="R51:R79" si="188">SQRT(RLuft_N*1.4*Q51)*m_s_→_kt</f>
        <v>573.56933718429855</v>
      </c>
      <c r="S51" s="490">
        <f t="shared" ref="S51:S79" si="189">$S$49*EXP(-KB*(K51-HTropopause))</f>
        <v>0.21379447007725191</v>
      </c>
      <c r="T51" s="527">
        <f>O51/Konstanten!$C$22</f>
        <v>0.28435194814091341</v>
      </c>
      <c r="U51" s="527">
        <f t="shared" ref="U51:U79" si="190">Q51/T0</f>
        <v>0.75186533996876448</v>
      </c>
      <c r="V51" s="492"/>
      <c r="W51" s="492"/>
      <c r="X51" s="492"/>
      <c r="Y51" s="252"/>
      <c r="Z51" s="515">
        <f>(AA51*(T0/(T0+F49)))/100</f>
        <v>370</v>
      </c>
      <c r="AA51" s="524">
        <v>37000</v>
      </c>
      <c r="AB51" s="613">
        <f t="shared" ref="AB51:AK60" si="191">SQRT(5*((((1/$S51)*(((1+0.2*(AB$10/661.48)^2)^3.5)-1))+1)^(1/3.5)-1))</f>
        <v>3.2691845464205838E-2</v>
      </c>
      <c r="AC51" s="490">
        <f t="shared" si="191"/>
        <v>6.5363118364940173E-2</v>
      </c>
      <c r="AD51" s="490">
        <f t="shared" si="191"/>
        <v>9.7993390430988495E-2</v>
      </c>
      <c r="AE51" s="490">
        <f t="shared" si="191"/>
        <v>0.13056251935922783</v>
      </c>
      <c r="AF51" s="490">
        <f t="shared" si="191"/>
        <v>0.16305078534793946</v>
      </c>
      <c r="AG51" s="490">
        <f t="shared" si="191"/>
        <v>0.19543902013908471</v>
      </c>
      <c r="AH51" s="490">
        <f t="shared" si="191"/>
        <v>0.22770872647224569</v>
      </c>
      <c r="AI51" s="490">
        <f t="shared" si="191"/>
        <v>0.25984218616872606</v>
      </c>
      <c r="AJ51" s="490">
        <f t="shared" si="191"/>
        <v>0.29182255542350655</v>
      </c>
      <c r="AK51" s="490">
        <f t="shared" si="191"/>
        <v>0.32363394627119363</v>
      </c>
      <c r="AL51" s="490">
        <f t="shared" ref="AL51:AU60" si="192">SQRT(5*((((1/$S51)*(((1+0.2*(AL$10/661.48)^2)^3.5)-1))+1)^(1/3.5)-1))</f>
        <v>0.35526149358848497</v>
      </c>
      <c r="AM51" s="490">
        <f t="shared" si="192"/>
        <v>0.3866914073847153</v>
      </c>
      <c r="AN51" s="490">
        <f t="shared" si="192"/>
        <v>0.41791101049685164</v>
      </c>
      <c r="AO51" s="490">
        <f t="shared" si="192"/>
        <v>0.44890876213436315</v>
      </c>
      <c r="AP51" s="490">
        <f t="shared" si="192"/>
        <v>0.47967426800273949</v>
      </c>
      <c r="AQ51" s="490">
        <f t="shared" si="192"/>
        <v>0.51019827796610673</v>
      </c>
      <c r="AR51" s="490">
        <f t="shared" si="192"/>
        <v>0.54047267238680274</v>
      </c>
      <c r="AS51" s="490">
        <f t="shared" si="192"/>
        <v>0.57049043840317559</v>
      </c>
      <c r="AT51" s="490">
        <f t="shared" si="192"/>
        <v>0.60024563747882376</v>
      </c>
      <c r="AU51" s="490">
        <f t="shared" si="192"/>
        <v>0.6297333655820101</v>
      </c>
      <c r="AV51" s="490">
        <f t="shared" ref="AV51:BE60" si="193">SQRT(5*((((1/$S51)*(((1+0.2*(AV$10/661.48)^2)^3.5)-1))+1)^(1/3.5)-1))</f>
        <v>0.65894970733851144</v>
      </c>
      <c r="AW51" s="490">
        <f t="shared" si="193"/>
        <v>0.68789168545233204</v>
      </c>
      <c r="AX51" s="490">
        <f t="shared" si="193"/>
        <v>0.71655720661260469</v>
      </c>
      <c r="AY51" s="490">
        <f t="shared" si="193"/>
        <v>0.74494500500950234</v>
      </c>
      <c r="AZ51" s="490">
        <f t="shared" si="193"/>
        <v>0.77305458447278963</v>
      </c>
      <c r="BA51" s="490">
        <f t="shared" si="193"/>
        <v>0.80088616013007863</v>
      </c>
      <c r="BB51" s="490">
        <f t="shared" si="193"/>
        <v>0.82844060036243894</v>
      </c>
      <c r="BC51" s="490">
        <f t="shared" si="193"/>
        <v>0.8557193697173231</v>
      </c>
      <c r="BD51" s="490">
        <f t="shared" si="193"/>
        <v>0.88272447332536297</v>
      </c>
      <c r="BE51" s="490">
        <f t="shared" si="193"/>
        <v>0.9094584032616031</v>
      </c>
      <c r="BF51" s="490">
        <f t="shared" ref="BF51:BO60" si="194">SQRT(5*((((1/$S51)*(((1+0.2*(BF$10/661.48)^2)^3.5)-1))+1)^(1/3.5)-1))</f>
        <v>0.93592408719405429</v>
      </c>
      <c r="BG51" s="490">
        <f t="shared" si="194"/>
        <v>0.96212483957470585</v>
      </c>
      <c r="BH51" s="490">
        <f t="shared" si="194"/>
        <v>0.98806431555036911</v>
      </c>
      <c r="BI51" s="490">
        <f t="shared" si="194"/>
        <v>1.0137464677030918</v>
      </c>
      <c r="BJ51" s="490">
        <f t="shared" si="194"/>
        <v>1.0391755056722771</v>
      </c>
      <c r="BK51" s="490">
        <f t="shared" si="194"/>
        <v>1.0643558586620807</v>
      </c>
      <c r="BL51" s="490">
        <f t="shared" si="194"/>
        <v>1.0892921407980172</v>
      </c>
      <c r="BM51" s="490">
        <f t="shared" si="194"/>
        <v>1.113989119264605</v>
      </c>
      <c r="BN51" s="490">
        <f t="shared" si="194"/>
        <v>1.1384516851309308</v>
      </c>
      <c r="BO51" s="490">
        <f t="shared" si="194"/>
        <v>1.162684826752117</v>
      </c>
      <c r="BP51" s="527"/>
      <c r="BQ51" s="252"/>
      <c r="BR51" s="515">
        <f t="shared" ref="BR51:BR79" si="195">(BS51*(T0/(T0+AW51)))/100</f>
        <v>369.11881394046969</v>
      </c>
      <c r="BS51" s="524">
        <v>37000</v>
      </c>
      <c r="BT51" s="611">
        <f t="shared" ref="BT51:BT79" si="196">$Q51*(1+0.2*AB51^2)</f>
        <v>216.69630694191494</v>
      </c>
      <c r="BU51" s="382">
        <f t="shared" ref="BU51:BU79" si="197">$Q51*(1+0.2*AC51^2)</f>
        <v>216.83511808275716</v>
      </c>
      <c r="BV51" s="382">
        <f t="shared" ref="BV51:BV79" si="198">$Q51*(1+0.2*AD51^2)</f>
        <v>217.06608289654366</v>
      </c>
      <c r="BW51" s="382">
        <f t="shared" ref="BW51:BW79" si="199">$Q51*(1+0.2*AE51^2)</f>
        <v>217.38862564562268</v>
      </c>
      <c r="BX51" s="382">
        <f t="shared" ref="BX51:BX79" si="200">$Q51*(1+0.2*AF51^2)</f>
        <v>217.80194995408371</v>
      </c>
      <c r="BY51" s="382">
        <f t="shared" ref="BY51:BY79" si="201">$Q51*(1+0.2*AG51^2)</f>
        <v>218.30504816551226</v>
      </c>
      <c r="BZ51" s="382">
        <f t="shared" ref="BZ51:BZ79" si="202">$Q51*(1+0.2*AH51^2)</f>
        <v>218.89671296222849</v>
      </c>
      <c r="CA51" s="382">
        <f t="shared" ref="CA51:CA79" si="203">$Q51*(1+0.2*AI51^2)</f>
        <v>219.57555096212508</v>
      </c>
      <c r="CB51" s="382">
        <f t="shared" ref="CB51:CB79" si="204">$Q51*(1+0.2*AJ51^2)</f>
        <v>220.3399979720198</v>
      </c>
      <c r="CC51" s="382">
        <f t="shared" ref="CC51:CC79" si="205">$Q51*(1+0.2*AK51^2)</f>
        <v>221.18833555205984</v>
      </c>
      <c r="CD51" s="382">
        <f t="shared" ref="CD51:CD79" si="206">$Q51*(1+0.2*AL51^2)</f>
        <v>222.11870853430725</v>
      </c>
      <c r="CE51" s="382">
        <f t="shared" ref="CE51:CE79" si="207">$Q51*(1+0.2*AM51^2)</f>
        <v>223.12914313971672</v>
      </c>
      <c r="CF51" s="382">
        <f t="shared" ref="CF51:CF79" si="208">$Q51*(1+0.2*AN51^2)</f>
        <v>224.21756535013247</v>
      </c>
      <c r="CG51" s="382">
        <f t="shared" ref="CG51:CG79" si="209">$Q51*(1+0.2*AO51^2)</f>
        <v>225.38181921410552</v>
      </c>
      <c r="CH51" s="382">
        <f t="shared" ref="CH51:CH79" si="210">$Q51*(1+0.2*AP51^2)</f>
        <v>226.6196847953386</v>
      </c>
      <c r="CI51" s="382">
        <f t="shared" ref="CI51:CI79" si="211">$Q51*(1+0.2*AQ51^2)</f>
        <v>227.92889550832416</v>
      </c>
      <c r="CJ51" s="382">
        <f t="shared" ref="CJ51:CJ79" si="212">$Q51*(1+0.2*AR51^2)</f>
        <v>229.30715462516466</v>
      </c>
      <c r="CK51" s="382">
        <f t="shared" ref="CK51:CK79" si="213">$Q51*(1+0.2*AS51^2)</f>
        <v>230.75215077867762</v>
      </c>
      <c r="CL51" s="382">
        <f t="shared" ref="CL51:CL79" si="214">$Q51*(1+0.2*AT51^2)</f>
        <v>232.26157232791306</v>
      </c>
      <c r="CM51" s="382">
        <f t="shared" ref="CM51:CM79" si="215">$Q51*(1+0.2*AU51^2)</f>
        <v>233.83312049167324</v>
      </c>
      <c r="CN51" s="382">
        <f t="shared" ref="CN51:CN79" si="216">$Q51*(1+0.2*AV51^2)</f>
        <v>235.46452119231219</v>
      </c>
      <c r="CO51" s="382">
        <f t="shared" ref="CO51:CO79" si="217">$Q51*(1+0.2*AW51^2)</f>
        <v>237.15353558518854</v>
      </c>
      <c r="CP51" s="382">
        <f t="shared" ref="CP51:CP79" si="218">$Q51*(1+0.2*AX51^2)</f>
        <v>238.8979692780415</v>
      </c>
      <c r="CQ51" s="382">
        <f t="shared" ref="CQ51:CQ79" si="219">$Q51*(1+0.2*AY51^2)</f>
        <v>240.69568026902883</v>
      </c>
      <c r="CR51" s="382">
        <f t="shared" ref="CR51:CR79" si="220">$Q51*(1+0.2*AZ51^2)</f>
        <v>242.54458565212016</v>
      </c>
      <c r="CS51" s="382">
        <f t="shared" ref="CS51:CS79" si="221">$Q51*(1+0.2*BA51^2)</f>
        <v>244.44266715415702</v>
      </c>
      <c r="CT51" s="382">
        <f t="shared" ref="CT51:CT79" si="222">$Q51*(1+0.2*BB51^2)</f>
        <v>246.38797557943249</v>
      </c>
      <c r="CU51" s="382">
        <f t="shared" ref="CU51:CU79" si="223">$Q51*(1+0.2*BC51^2)</f>
        <v>248.37863424552808</v>
      </c>
      <c r="CV51" s="382">
        <f t="shared" ref="CV51:CV79" si="224">$Q51*(1+0.2*BD51^2)</f>
        <v>250.41284149877703</v>
      </c>
      <c r="CW51" s="382">
        <f t="shared" ref="CW51:CW79" si="225">$Q51*(1+0.2*BE51^2)</f>
        <v>252.4888723996238</v>
      </c>
      <c r="CX51" s="382">
        <f t="shared" ref="CX51:CX79" si="226">$Q51*(1+0.2*BF51^2)</f>
        <v>254.6050796677406</v>
      </c>
      <c r="CY51" s="382">
        <f t="shared" ref="CY51:CY79" si="227">$Q51*(1+0.2*BG51^2)</f>
        <v>256.75989397453816</v>
      </c>
      <c r="CZ51" s="382">
        <f t="shared" ref="CZ51:CZ79" si="228">$Q51*(1+0.2*BH51^2)</f>
        <v>258.95182366705967</v>
      </c>
      <c r="DA51" s="382">
        <f t="shared" ref="DA51:DA79" si="229">$Q51*(1+0.2*BI51^2)</f>
        <v>261.17945400255104</v>
      </c>
      <c r="DB51" s="382">
        <f t="shared" ref="DB51:DB79" si="230">$Q51*(1+0.2*BJ51^2)</f>
        <v>263.44144596760509</v>
      </c>
      <c r="DC51" s="382">
        <f t="shared" ref="DC51:DC79" si="231">$Q51*(1+0.2*BK51^2)</f>
        <v>265.73653474991886</v>
      </c>
      <c r="DD51" s="382">
        <f t="shared" ref="DD51:DD79" si="232">$Q51*(1+0.2*BL51^2)</f>
        <v>268.06352792465822</v>
      </c>
      <c r="DE51" s="382">
        <f t="shared" ref="DE51:DE79" si="233">$Q51*(1+0.2*BM51^2)</f>
        <v>270.42130341133486</v>
      </c>
      <c r="DF51" s="382">
        <f t="shared" ref="DF51:DF79" si="234">$Q51*(1+0.2*BN51^2)</f>
        <v>272.80880725114184</v>
      </c>
      <c r="DG51" s="382">
        <f t="shared" ref="DG51:DG79" si="235">$Q51*(1+0.2*BO51^2)</f>
        <v>275.22505124896065</v>
      </c>
      <c r="DI51" s="252"/>
      <c r="DJ51" s="515">
        <f t="shared" ref="DJ51:DJ79" si="236">(DK51*(T0/(T0+CO51)))/100</f>
        <v>202.95979900693084</v>
      </c>
      <c r="DK51" s="524">
        <v>37000</v>
      </c>
      <c r="DL51" s="611">
        <f t="shared" ref="DL51:DL79" si="237">AB51*$R51</f>
        <v>18.75104013423606</v>
      </c>
      <c r="DM51" s="382">
        <f t="shared" ref="DM51:DM79" si="238">AC51*$R51</f>
        <v>37.490280476877587</v>
      </c>
      <c r="DN51" s="382">
        <f t="shared" ref="DN51:DN79" si="239">AD51*$R51</f>
        <v>56.206003997944258</v>
      </c>
      <c r="DO51" s="382">
        <f t="shared" ref="DO51:DO79" si="240">AE51*$R51</f>
        <v>74.88665768998446</v>
      </c>
      <c r="DP51" s="382">
        <f t="shared" ref="DP51:DP79" si="241">AF51*$R51</f>
        <v>93.520930879396971</v>
      </c>
      <c r="DQ51" s="382">
        <f t="shared" ref="DQ51:DQ79" si="242">AG51*$R51</f>
        <v>112.09782924112359</v>
      </c>
      <c r="DR51" s="382">
        <f t="shared" ref="DR51:DR79" si="243">AH51*$R51</f>
        <v>130.60674331376669</v>
      </c>
      <c r="DS51" s="382">
        <f t="shared" ref="DS51:DS79" si="244">AI51*$R51</f>
        <v>149.03751049331532</v>
      </c>
      <c r="DT51" s="382">
        <f t="shared" ref="DT51:DT79" si="245">AJ51*$R51</f>
        <v>167.38046968968888</v>
      </c>
      <c r="DU51" s="382">
        <f t="shared" ref="DU51:DU79" si="246">AK51*$R51</f>
        <v>185.62650805310741</v>
      </c>
      <c r="DV51" s="382">
        <f t="shared" ref="DV51:DV79" si="247">AL51*$R51</f>
        <v>203.76709940465125</v>
      </c>
      <c r="DW51" s="382">
        <f t="shared" ref="DW51:DW79" si="248">AM51*$R51</f>
        <v>221.79433422851471</v>
      </c>
      <c r="DX51" s="382">
        <f t="shared" ref="DX51:DX79" si="249">AN51*$R51</f>
        <v>239.70094129269964</v>
      </c>
      <c r="DY51" s="382">
        <f t="shared" ref="DY51:DY79" si="250">AO51*$R51</f>
        <v>257.48030115363059</v>
      </c>
      <c r="DZ51" s="382">
        <f t="shared" ref="DZ51:DZ79" si="251">AP51*$R51</f>
        <v>275.12645196269489</v>
      </c>
      <c r="EA51" s="382">
        <f t="shared" ref="EA51:EA79" si="252">AQ51*$R51</f>
        <v>292.63408812559032</v>
      </c>
      <c r="EB51" s="382">
        <f t="shared" ref="EB51:EB79" si="253">AR51*$R51</f>
        <v>309.99855246712497</v>
      </c>
      <c r="EC51" s="382">
        <f t="shared" ref="EC51:EC79" si="254">AS51*$R51</f>
        <v>327.21582262488931</v>
      </c>
      <c r="ED51" s="382">
        <f t="shared" ref="ED51:ED79" si="255">AT51*$R51</f>
        <v>344.28249243649572</v>
      </c>
      <c r="EE51" s="382">
        <f t="shared" ref="EE51:EE79" si="256">AU51*$R51</f>
        <v>361.19574909971112</v>
      </c>
      <c r="EF51" s="382">
        <f t="shared" ref="EF51:EF79" si="257">AV51*$R51</f>
        <v>377.95334687593754</v>
      </c>
      <c r="EG51" s="382">
        <f t="shared" ref="EG51:EG79" si="258">AW51*$R51</f>
        <v>394.55357807948405</v>
      </c>
      <c r="EH51" s="382">
        <f t="shared" ref="EH51:EH79" si="259">AX51*$R51</f>
        <v>410.99524205142416</v>
      </c>
      <c r="EI51" s="382">
        <f t="shared" ref="EI51:EI79" si="260">AY51*$R51</f>
        <v>427.27761276205422</v>
      </c>
      <c r="EJ51" s="382">
        <f t="shared" ref="EJ51:EJ79" si="261">AZ51*$R51</f>
        <v>443.40040562334127</v>
      </c>
      <c r="EK51" s="382">
        <f t="shared" ref="EK51:EK79" si="262">BA51*$R51</f>
        <v>459.36374402588717</v>
      </c>
      <c r="EL51" s="382">
        <f t="shared" ref="EL51:EL79" si="263">BB51*$R51</f>
        <v>475.16812604644645</v>
      </c>
      <c r="EM51" s="382">
        <f t="shared" ref="EM51:EM79" si="264">BC51*$R51</f>
        <v>490.81439170453075</v>
      </c>
      <c r="EN51" s="382">
        <f t="shared" ref="EN51:EN79" si="265">BD51*$R51</f>
        <v>506.30369108158749</v>
      </c>
      <c r="EO51" s="382">
        <f t="shared" ref="EO51:EO79" si="266">BE51*$R51</f>
        <v>521.63745355544813</v>
      </c>
      <c r="EP51" s="382">
        <f t="shared" ref="EP51:EP79" si="267">BF51*$R51</f>
        <v>536.81735834671338</v>
      </c>
      <c r="EQ51" s="382">
        <f t="shared" ref="EQ51:EQ79" si="268">BG51*$R51</f>
        <v>551.84530652341357</v>
      </c>
      <c r="ER51" s="382">
        <f t="shared" ref="ER51:ER79" si="269">BH51*$R51</f>
        <v>566.72339456568284</v>
      </c>
      <c r="ES51" s="382">
        <f t="shared" ref="ES51:ES79" si="270">BI51*$R51</f>
        <v>581.45388955338626</v>
      </c>
      <c r="ET51" s="382">
        <f t="shared" ref="ET51:ET79" si="271">BJ51*$R51</f>
        <v>596.03920600660626</v>
      </c>
      <c r="EU51" s="382">
        <f t="shared" ref="EU51:EU79" si="272">BK51*$R51</f>
        <v>610.48188438103455</v>
      </c>
      <c r="EV51" s="382">
        <f t="shared" ref="EV51:EV79" si="273">BL51*$R51</f>
        <v>624.78457119758434</v>
      </c>
      <c r="EW51" s="382">
        <f t="shared" ref="EW51:EW79" si="274">BM51*$R51</f>
        <v>638.95000076711995</v>
      </c>
      <c r="EX51" s="382">
        <f t="shared" ref="EX51:EX79" si="275">BN51*$R51</f>
        <v>652.98097845689574</v>
      </c>
      <c r="EY51" s="382">
        <f t="shared" ref="EY51:EY79" si="276">BO51*$R51</f>
        <v>666.88036543445276</v>
      </c>
    </row>
    <row r="52" spans="1:155" s="521" customFormat="1">
      <c r="A52" s="519"/>
      <c r="B52" s="263"/>
      <c r="C52" s="382"/>
      <c r="D52" s="252"/>
      <c r="E52" s="382"/>
      <c r="F52" s="384"/>
      <c r="G52" s="384"/>
      <c r="H52" s="384"/>
      <c r="I52" s="384"/>
      <c r="J52" s="252"/>
      <c r="K52" s="499">
        <v>38000</v>
      </c>
      <c r="L52" s="382">
        <f t="shared" si="184"/>
        <v>11.5824</v>
      </c>
      <c r="M52" s="382">
        <v>380</v>
      </c>
      <c r="N52" s="618">
        <f t="shared" si="185"/>
        <v>206.46165001839125</v>
      </c>
      <c r="O52" s="263">
        <f t="shared" si="186"/>
        <v>0.33198511382733858</v>
      </c>
      <c r="P52" s="383">
        <f>P51</f>
        <v>-56.500002288000502</v>
      </c>
      <c r="Q52" s="383">
        <f t="shared" si="187"/>
        <v>216.64999771199948</v>
      </c>
      <c r="R52" s="382">
        <f t="shared" si="188"/>
        <v>573.56933718429855</v>
      </c>
      <c r="S52" s="490">
        <f t="shared" si="189"/>
        <v>0.20376180608772884</v>
      </c>
      <c r="T52" s="527">
        <f>O52/Konstanten!$C$22</f>
        <v>0.2710082561855825</v>
      </c>
      <c r="U52" s="527">
        <f t="shared" si="190"/>
        <v>0.75186533996876448</v>
      </c>
      <c r="V52" s="492"/>
      <c r="W52" s="492"/>
      <c r="X52" s="492"/>
      <c r="Y52" s="252"/>
      <c r="Z52" s="515">
        <f t="shared" ref="Z52:Z79" si="277">(AA52*(T0/(T0+F51)))/100</f>
        <v>380</v>
      </c>
      <c r="AA52" s="524">
        <v>38000</v>
      </c>
      <c r="AB52" s="613">
        <f t="shared" si="191"/>
        <v>3.3486782758138323E-2</v>
      </c>
      <c r="AC52" s="490">
        <f t="shared" si="191"/>
        <v>6.6951174832461255E-2</v>
      </c>
      <c r="AD52" s="490">
        <f t="shared" si="191"/>
        <v>0.10037095046547891</v>
      </c>
      <c r="AE52" s="490">
        <f t="shared" si="191"/>
        <v>0.1337242106044341</v>
      </c>
      <c r="AF52" s="490">
        <f t="shared" si="191"/>
        <v>0.16698953849868522</v>
      </c>
      <c r="AG52" s="490">
        <f t="shared" si="191"/>
        <v>0.20014614630689695</v>
      </c>
      <c r="AH52" s="490">
        <f t="shared" si="191"/>
        <v>0.23317401022231354</v>
      </c>
      <c r="AI52" s="490">
        <f t="shared" si="191"/>
        <v>0.26605399202085311</v>
      </c>
      <c r="AJ52" s="490">
        <f t="shared" si="191"/>
        <v>0.29876794538634671</v>
      </c>
      <c r="AK52" s="490">
        <f t="shared" si="191"/>
        <v>0.33129880584986415</v>
      </c>
      <c r="AL52" s="490">
        <f t="shared" si="192"/>
        <v>0.36363066366947405</v>
      </c>
      <c r="AM52" s="490">
        <f t="shared" si="192"/>
        <v>0.39574881945231238</v>
      </c>
      <c r="AN52" s="490">
        <f t="shared" si="192"/>
        <v>0.42763982276220924</v>
      </c>
      <c r="AO52" s="490">
        <f t="shared" si="192"/>
        <v>0.45929149434848371</v>
      </c>
      <c r="AP52" s="490">
        <f t="shared" si="192"/>
        <v>0.49069293296366184</v>
      </c>
      <c r="AQ52" s="490">
        <f t="shared" si="192"/>
        <v>0.5218345080030351</v>
      </c>
      <c r="AR52" s="490">
        <f t="shared" si="192"/>
        <v>0.55270783939503332</v>
      </c>
      <c r="AS52" s="490">
        <f t="shared" si="192"/>
        <v>0.58330576630001973</v>
      </c>
      <c r="AT52" s="490">
        <f t="shared" si="192"/>
        <v>0.61362230624047553</v>
      </c>
      <c r="AU52" s="490">
        <f t="shared" si="192"/>
        <v>0.64365260629502519</v>
      </c>
      <c r="AV52" s="490">
        <f t="shared" si="193"/>
        <v>0.67339288794998797</v>
      </c>
      <c r="AW52" s="490">
        <f t="shared" si="193"/>
        <v>0.70284038712509544</v>
      </c>
      <c r="AX52" s="490">
        <f t="shared" si="193"/>
        <v>0.73199329078289632</v>
      </c>
      <c r="AY52" s="490">
        <f t="shared" si="193"/>
        <v>0.7608506714037383</v>
      </c>
      <c r="AZ52" s="490">
        <f t="shared" si="193"/>
        <v>0.78941242046750948</v>
      </c>
      <c r="BA52" s="490">
        <f t="shared" si="193"/>
        <v>0.81767918193676781</v>
      </c>
      <c r="BB52" s="490">
        <f t="shared" si="193"/>
        <v>0.84565228658906588</v>
      </c>
      <c r="BC52" s="490">
        <f t="shared" si="193"/>
        <v>0.87333368790410393</v>
      </c>
      <c r="BD52" s="490">
        <f t="shared" si="193"/>
        <v>0.90072590007682451</v>
      </c>
      <c r="BE52" s="490">
        <f t="shared" si="193"/>
        <v>0.92783193860378199</v>
      </c>
      <c r="BF52" s="490">
        <f t="shared" si="194"/>
        <v>0.95465526377790766</v>
      </c>
      <c r="BG52" s="490">
        <f t="shared" si="194"/>
        <v>0.98119972732760452</v>
      </c>
      <c r="BH52" s="490">
        <f t="shared" si="194"/>
        <v>1.0074695223496579</v>
      </c>
      <c r="BI52" s="490">
        <f t="shared" si="194"/>
        <v>1.0334691366115918</v>
      </c>
      <c r="BJ52" s="490">
        <f t="shared" si="194"/>
        <v>1.0592033092373525</v>
      </c>
      <c r="BK52" s="490">
        <f t="shared" si="194"/>
        <v>1.0846769907393017</v>
      </c>
      <c r="BL52" s="490">
        <f t="shared" si="194"/>
        <v>1.1098953063189219</v>
      </c>
      <c r="BM52" s="490">
        <f t="shared" si="194"/>
        <v>1.1348635223267518</v>
      </c>
      <c r="BN52" s="490">
        <f t="shared" si="194"/>
        <v>1.1595870157482504</v>
      </c>
      <c r="BO52" s="490">
        <f t="shared" si="194"/>
        <v>1.1840712465650975</v>
      </c>
      <c r="BP52" s="527"/>
      <c r="BQ52" s="252"/>
      <c r="BR52" s="515">
        <f t="shared" si="195"/>
        <v>379.07537919049156</v>
      </c>
      <c r="BS52" s="524">
        <v>38000</v>
      </c>
      <c r="BT52" s="611">
        <f t="shared" si="196"/>
        <v>216.69858644044888</v>
      </c>
      <c r="BU52" s="382">
        <f t="shared" si="197"/>
        <v>216.8442226935783</v>
      </c>
      <c r="BV52" s="382">
        <f t="shared" si="198"/>
        <v>217.08651832651537</v>
      </c>
      <c r="BW52" s="382">
        <f t="shared" si="199"/>
        <v>217.42483189167868</v>
      </c>
      <c r="BX52" s="382">
        <f t="shared" si="200"/>
        <v>217.85827667283266</v>
      </c>
      <c r="BY52" s="382">
        <f t="shared" si="201"/>
        <v>218.38573162693419</v>
      </c>
      <c r="BZ52" s="382">
        <f t="shared" si="202"/>
        <v>219.00585494525964</v>
      </c>
      <c r="CA52" s="382">
        <f t="shared" si="203"/>
        <v>219.71709988622953</v>
      </c>
      <c r="CB52" s="382">
        <f t="shared" si="204"/>
        <v>220.51773248845217</v>
      </c>
      <c r="CC52" s="382">
        <f t="shared" si="205"/>
        <v>221.40585074493825</v>
      </c>
      <c r="CD52" s="382">
        <f t="shared" si="206"/>
        <v>222.3794048082575</v>
      </c>
      <c r="CE52" s="382">
        <f t="shared" si="207"/>
        <v>223.43621780081341</v>
      </c>
      <c r="CF52" s="382">
        <f t="shared" si="208"/>
        <v>224.57400682277949</v>
      </c>
      <c r="CG52" s="382">
        <f t="shared" si="209"/>
        <v>225.79040378038414</v>
      </c>
      <c r="CH52" s="382">
        <f t="shared" si="210"/>
        <v>227.08297569659135</v>
      </c>
      <c r="CI52" s="382">
        <f t="shared" si="211"/>
        <v>228.44924421206403</v>
      </c>
      <c r="CJ52" s="382">
        <f t="shared" si="212"/>
        <v>229.88670403393476</v>
      </c>
      <c r="CK52" s="382">
        <f t="shared" si="213"/>
        <v>231.39284014086337</v>
      </c>
      <c r="CL52" s="382">
        <f t="shared" si="214"/>
        <v>232.96514360293733</v>
      </c>
      <c r="CM52" s="382">
        <f t="shared" si="215"/>
        <v>234.60112592241205</v>
      </c>
      <c r="CN52" s="382">
        <f t="shared" si="216"/>
        <v>236.29833184469567</v>
      </c>
      <c r="CO52" s="382">
        <f t="shared" si="217"/>
        <v>238.05435062746616</v>
      </c>
      <c r="CP52" s="382">
        <f t="shared" si="218"/>
        <v>239.86682578876921</v>
      </c>
      <c r="CQ52" s="382">
        <f t="shared" si="219"/>
        <v>241.73346338222288</v>
      </c>
      <c r="CR52" s="382">
        <f t="shared" si="220"/>
        <v>243.65203886910007</v>
      </c>
      <c r="CS52" s="382">
        <f t="shared" si="221"/>
        <v>245.62040267338702</v>
      </c>
      <c r="CT52" s="382">
        <f t="shared" si="222"/>
        <v>247.6364845173679</v>
      </c>
      <c r="CU52" s="382">
        <f t="shared" si="223"/>
        <v>249.69829664243568</v>
      </c>
      <c r="CV52" s="382">
        <f t="shared" si="224"/>
        <v>251.80393602325393</v>
      </c>
      <c r="CW52" s="382">
        <f t="shared" si="225"/>
        <v>253.95158568375092</v>
      </c>
      <c r="CX52" s="382">
        <f t="shared" si="226"/>
        <v>256.13951522126666</v>
      </c>
      <c r="CY52" s="382">
        <f t="shared" si="227"/>
        <v>258.36608064109714</v>
      </c>
      <c r="CZ52" s="382">
        <f t="shared" si="228"/>
        <v>260.62972359815893</v>
      </c>
      <c r="DA52" s="382">
        <f t="shared" si="229"/>
        <v>262.92897013597877</v>
      </c>
      <c r="DB52" s="382">
        <f t="shared" si="230"/>
        <v>265.26242900608378</v>
      </c>
      <c r="DC52" s="382">
        <f t="shared" si="231"/>
        <v>267.62878964340933</v>
      </c>
      <c r="DD52" s="382">
        <f t="shared" si="232"/>
        <v>270.02681986584031</v>
      </c>
      <c r="DE52" s="382">
        <f t="shared" si="233"/>
        <v>272.45536335860987</v>
      </c>
      <c r="DF52" s="382">
        <f t="shared" si="234"/>
        <v>274.91333699718456</v>
      </c>
      <c r="DG52" s="382">
        <f t="shared" si="235"/>
        <v>277.39972805553936</v>
      </c>
      <c r="DI52" s="252"/>
      <c r="DJ52" s="515">
        <f t="shared" si="236"/>
        <v>208.08835934068497</v>
      </c>
      <c r="DK52" s="524">
        <v>38000</v>
      </c>
      <c r="DL52" s="611">
        <f t="shared" si="237"/>
        <v>19.206991791019995</v>
      </c>
      <c r="DM52" s="382">
        <f t="shared" si="238"/>
        <v>38.401140972364892</v>
      </c>
      <c r="DN52" s="382">
        <f t="shared" si="239"/>
        <v>57.569699531042801</v>
      </c>
      <c r="DO52" s="382">
        <f t="shared" si="240"/>
        <v>76.700106841878807</v>
      </c>
      <c r="DP52" s="382">
        <f t="shared" si="241"/>
        <v>95.780078913402789</v>
      </c>
      <c r="DQ52" s="382">
        <f t="shared" si="242"/>
        <v>114.79769247723853</v>
      </c>
      <c r="DR52" s="382">
        <f t="shared" si="243"/>
        <v>133.74146249181723</v>
      </c>
      <c r="DS52" s="382">
        <f t="shared" si="244"/>
        <v>152.60041185863739</v>
      </c>
      <c r="DT52" s="382">
        <f t="shared" si="245"/>
        <v>171.36413240716158</v>
      </c>
      <c r="DU52" s="382">
        <f t="shared" si="246"/>
        <v>190.02283648125621</v>
      </c>
      <c r="DV52" s="382">
        <f t="shared" si="247"/>
        <v>208.56739874078681</v>
      </c>
      <c r="DW52" s="382">
        <f t="shared" si="248"/>
        <v>226.98938806473146</v>
      </c>
      <c r="DX52" s="382">
        <f t="shared" si="249"/>
        <v>245.28108969533127</v>
      </c>
      <c r="DY52" s="382">
        <f t="shared" si="250"/>
        <v>263.4355179878458</v>
      </c>
      <c r="DZ52" s="382">
        <f t="shared" si="251"/>
        <v>281.44642032098699</v>
      </c>
      <c r="EA52" s="382">
        <f t="shared" si="252"/>
        <v>299.30827287519537</v>
      </c>
      <c r="EB52" s="382">
        <f t="shared" si="253"/>
        <v>317.01626909837501</v>
      </c>
      <c r="EC52" s="382">
        <f t="shared" si="254"/>
        <v>334.56630175248165</v>
      </c>
      <c r="ED52" s="382">
        <f t="shared" si="255"/>
        <v>351.9549394718502</v>
      </c>
      <c r="EE52" s="382">
        <f t="shared" si="256"/>
        <v>369.17939876958388</v>
      </c>
      <c r="EF52" s="382">
        <f t="shared" si="257"/>
        <v>386.23751240609522</v>
      </c>
      <c r="EG52" s="382">
        <f t="shared" si="258"/>
        <v>403.12769498969681</v>
      </c>
      <c r="EH52" s="382">
        <f t="shared" si="259"/>
        <v>419.84890661769936</v>
      </c>
      <c r="EI52" s="382">
        <f t="shared" si="260"/>
        <v>436.40061529327073</v>
      </c>
      <c r="EJ52" s="382">
        <f t="shared" si="261"/>
        <v>452.78275877260222</v>
      </c>
      <c r="EK52" s="382">
        <f t="shared" si="262"/>
        <v>468.99570641287136</v>
      </c>
      <c r="EL52" s="382">
        <f t="shared" si="263"/>
        <v>485.04022150727701</v>
      </c>
      <c r="EM52" s="382">
        <f t="shared" si="264"/>
        <v>500.91742451187594</v>
      </c>
      <c r="EN52" s="382">
        <f t="shared" si="265"/>
        <v>516.628757491795</v>
      </c>
      <c r="EO52" s="382">
        <f t="shared" si="266"/>
        <v>532.17595004339398</v>
      </c>
      <c r="EP52" s="382">
        <f t="shared" si="267"/>
        <v>547.56098688459622</v>
      </c>
      <c r="EQ52" s="382">
        <f t="shared" si="268"/>
        <v>562.78607724870858</v>
      </c>
      <c r="ER52" s="382">
        <f t="shared" si="269"/>
        <v>577.85362616747511</v>
      </c>
      <c r="ES52" s="382">
        <f t="shared" si="270"/>
        <v>592.76620768674002</v>
      </c>
      <c r="ET52" s="382">
        <f t="shared" si="271"/>
        <v>607.52654002268389</v>
      </c>
      <c r="EU52" s="382">
        <f t="shared" si="272"/>
        <v>622.13746263740074</v>
      </c>
      <c r="EV52" s="382">
        <f t="shared" si="273"/>
        <v>636.60191518930799</v>
      </c>
      <c r="EW52" s="382">
        <f t="shared" si="274"/>
        <v>650.92291829559338</v>
      </c>
      <c r="EX52" s="382">
        <f t="shared" si="275"/>
        <v>665.10355603024277</v>
      </c>
      <c r="EY52" s="382">
        <f t="shared" si="276"/>
        <v>679.14696007132909</v>
      </c>
    </row>
    <row r="53" spans="1:155" s="521" customFormat="1">
      <c r="A53" s="519"/>
      <c r="B53" s="263"/>
      <c r="C53" s="382"/>
      <c r="D53" s="252"/>
      <c r="E53" s="382"/>
      <c r="F53" s="384"/>
      <c r="G53" s="384"/>
      <c r="H53" s="384"/>
      <c r="I53" s="384"/>
      <c r="J53" s="252"/>
      <c r="K53" s="499">
        <v>39000</v>
      </c>
      <c r="L53" s="382">
        <f t="shared" si="184"/>
        <v>11.8872</v>
      </c>
      <c r="M53" s="382">
        <v>390</v>
      </c>
      <c r="N53" s="618">
        <f t="shared" si="185"/>
        <v>196.77309090547985</v>
      </c>
      <c r="O53" s="263">
        <f t="shared" si="186"/>
        <v>0.31640615570297853</v>
      </c>
      <c r="P53" s="383">
        <f t="shared" ref="P53:P79" si="278">P52</f>
        <v>-56.500002288000502</v>
      </c>
      <c r="Q53" s="383">
        <f t="shared" si="187"/>
        <v>216.64999771199948</v>
      </c>
      <c r="R53" s="382">
        <f t="shared" si="188"/>
        <v>573.56933718429855</v>
      </c>
      <c r="S53" s="490">
        <f t="shared" si="189"/>
        <v>0.19419994167824312</v>
      </c>
      <c r="T53" s="527">
        <f>O53/Konstanten!$C$22</f>
        <v>0.25829073934937019</v>
      </c>
      <c r="U53" s="527">
        <f t="shared" si="190"/>
        <v>0.75186533996876448</v>
      </c>
      <c r="V53" s="492"/>
      <c r="W53" s="492"/>
      <c r="X53" s="492"/>
      <c r="Y53" s="252"/>
      <c r="Z53" s="515">
        <f t="shared" si="277"/>
        <v>390</v>
      </c>
      <c r="AA53" s="524">
        <v>39000</v>
      </c>
      <c r="AB53" s="613">
        <f t="shared" si="191"/>
        <v>3.4301038706684314E-2</v>
      </c>
      <c r="AC53" s="490">
        <f t="shared" si="191"/>
        <v>6.8577726133689565E-2</v>
      </c>
      <c r="AD53" s="490">
        <f t="shared" si="191"/>
        <v>0.10280589935910081</v>
      </c>
      <c r="AE53" s="490">
        <f t="shared" si="191"/>
        <v>0.13696176839328814</v>
      </c>
      <c r="AF53" s="490">
        <f t="shared" si="191"/>
        <v>0.17102209333189325</v>
      </c>
      <c r="AG53" s="490">
        <f t="shared" si="191"/>
        <v>0.20496435073195776</v>
      </c>
      <c r="AH53" s="490">
        <f t="shared" si="191"/>
        <v>0.23876688625580827</v>
      </c>
      <c r="AI53" s="490">
        <f t="shared" si="191"/>
        <v>0.27240905112445563</v>
      </c>
      <c r="AJ53" s="490">
        <f t="shared" si="191"/>
        <v>0.30587132048373328</v>
      </c>
      <c r="AK53" s="490">
        <f t="shared" si="191"/>
        <v>0.33913539238496138</v>
      </c>
      <c r="AL53" s="490">
        <f t="shared" si="192"/>
        <v>0.3721842666842467</v>
      </c>
      <c r="AM53" s="490">
        <f t="shared" si="192"/>
        <v>0.40500230374419888</v>
      </c>
      <c r="AN53" s="490">
        <f t="shared" si="192"/>
        <v>0.43757526335348601</v>
      </c>
      <c r="AO53" s="490">
        <f t="shared" si="192"/>
        <v>0.46989032474529147</v>
      </c>
      <c r="AP53" s="490">
        <f t="shared" si="192"/>
        <v>0.50193608898229358</v>
      </c>
      <c r="AQ53" s="490">
        <f t="shared" si="192"/>
        <v>0.53370256527624604</v>
      </c>
      <c r="AR53" s="490">
        <f t="shared" si="192"/>
        <v>0.56518114302335354</v>
      </c>
      <c r="AS53" s="490">
        <f t="shared" si="192"/>
        <v>0.59636455146604517</v>
      </c>
      <c r="AT53" s="490">
        <f t="shared" si="192"/>
        <v>0.62724680894414198</v>
      </c>
      <c r="AU53" s="490">
        <f t="shared" si="192"/>
        <v>0.65782316368411142</v>
      </c>
      <c r="AV53" s="490">
        <f t="shared" si="193"/>
        <v>0.68809002800474062</v>
      </c>
      <c r="AW53" s="490">
        <f t="shared" si="193"/>
        <v>0.71804490770390794</v>
      </c>
      <c r="AX53" s="490">
        <f t="shared" si="193"/>
        <v>0.74768632824502934</v>
      </c>
      <c r="AY53" s="490">
        <f t="shared" si="193"/>
        <v>0.77701375919487048</v>
      </c>
      <c r="AZ53" s="490">
        <f t="shared" si="193"/>
        <v>0.80602753818590633</v>
      </c>
      <c r="BA53" s="490">
        <f t="shared" si="193"/>
        <v>0.83472879549473622</v>
      </c>
      <c r="BB53" s="490">
        <f t="shared" si="193"/>
        <v>0.86311938014975265</v>
      </c>
      <c r="BC53" s="490">
        <f t="shared" si="193"/>
        <v>0.89120178831158192</v>
      </c>
      <c r="BD53" s="490">
        <f t="shared" si="193"/>
        <v>0.91897909451206694</v>
      </c>
      <c r="BE53" s="490">
        <f t="shared" si="193"/>
        <v>0.94645488619468543</v>
      </c>
      <c r="BF53" s="490">
        <f t="shared" si="194"/>
        <v>0.97363320187199576</v>
      </c>
      <c r="BG53" s="490">
        <f t="shared" si="194"/>
        <v>1.000518473104975</v>
      </c>
      <c r="BH53" s="490">
        <f t="shared" si="194"/>
        <v>1.0271154704143435</v>
      </c>
      <c r="BI53" s="490">
        <f t="shared" si="194"/>
        <v>1.0534292531545555</v>
      </c>
      <c r="BJ53" s="490">
        <f t="shared" si="194"/>
        <v>1.0794651233160943</v>
      </c>
      <c r="BK53" s="490">
        <f t="shared" si="194"/>
        <v>1.1052285831694495</v>
      </c>
      <c r="BL53" s="490">
        <f t="shared" si="194"/>
        <v>1.1307252966236547</v>
      </c>
      <c r="BM53" s="490">
        <f t="shared" si="194"/>
        <v>1.1559610541416592</v>
      </c>
      <c r="BN53" s="490">
        <f t="shared" si="194"/>
        <v>1.1809417410330554</v>
      </c>
      <c r="BO53" s="490">
        <f t="shared" si="194"/>
        <v>1.205673308930227</v>
      </c>
      <c r="BP53" s="527"/>
      <c r="BQ53" s="252"/>
      <c r="BR53" s="515">
        <f t="shared" si="195"/>
        <v>389.03056942800993</v>
      </c>
      <c r="BS53" s="524">
        <v>39000</v>
      </c>
      <c r="BT53" s="611">
        <f t="shared" si="196"/>
        <v>216.70097811069905</v>
      </c>
      <c r="BU53" s="382">
        <f t="shared" si="197"/>
        <v>216.85377456277126</v>
      </c>
      <c r="BV53" s="382">
        <f t="shared" si="198"/>
        <v>217.10795477118472</v>
      </c>
      <c r="BW53" s="382">
        <f t="shared" si="199"/>
        <v>217.46280463505695</v>
      </c>
      <c r="BX53" s="382">
        <f t="shared" si="200"/>
        <v>217.91733764775762</v>
      </c>
      <c r="BY53" s="382">
        <f t="shared" si="201"/>
        <v>218.47030767790079</v>
      </c>
      <c r="BZ53" s="382">
        <f t="shared" si="202"/>
        <v>219.12022477929136</v>
      </c>
      <c r="CA53" s="382">
        <f t="shared" si="203"/>
        <v>219.86537360490152</v>
      </c>
      <c r="CB53" s="382">
        <f t="shared" si="204"/>
        <v>220.70383394839874</v>
      </c>
      <c r="CC53" s="382">
        <f t="shared" si="205"/>
        <v>221.63350290593945</v>
      </c>
      <c r="CD53" s="382">
        <f t="shared" si="206"/>
        <v>222.6521181407669</v>
      </c>
      <c r="CE53" s="382">
        <f t="shared" si="207"/>
        <v>223.75728174237199</v>
      </c>
      <c r="CF53" s="382">
        <f t="shared" si="208"/>
        <v>224.94648419829596</v>
      </c>
      <c r="CG53" s="382">
        <f t="shared" si="209"/>
        <v>226.21712803710537</v>
      </c>
      <c r="CH53" s="382">
        <f t="shared" si="210"/>
        <v>227.56655075224347</v>
      </c>
      <c r="CI53" s="382">
        <f t="shared" si="211"/>
        <v>228.99204667480274</v>
      </c>
      <c r="CJ53" s="382">
        <f t="shared" si="212"/>
        <v>230.49088752534496</v>
      </c>
      <c r="CK53" s="382">
        <f t="shared" si="213"/>
        <v>232.06034143762241</v>
      </c>
      <c r="CL53" s="382">
        <f t="shared" si="214"/>
        <v>233.69769030775723</v>
      </c>
      <c r="CM53" s="382">
        <f t="shared" si="215"/>
        <v>235.40024537903881</v>
      </c>
      <c r="CN53" s="382">
        <f t="shared" si="216"/>
        <v>237.16536102343287</v>
      </c>
      <c r="CO53" s="382">
        <f t="shared" si="217"/>
        <v>238.99044672521345</v>
      </c>
      <c r="CP53" s="382">
        <f t="shared" si="218"/>
        <v>240.87297730929672</v>
      </c>
      <c r="CQ53" s="382">
        <f t="shared" si="219"/>
        <v>242.81050148683622</v>
      </c>
      <c r="CR53" s="382">
        <f t="shared" si="220"/>
        <v>244.80064881367269</v>
      </c>
      <c r="CS53" s="382">
        <f t="shared" si="221"/>
        <v>246.84113517383375</v>
      </c>
      <c r="CT53" s="382">
        <f t="shared" si="222"/>
        <v>248.92976691112153</v>
      </c>
      <c r="CU53" s="382">
        <f t="shared" si="223"/>
        <v>251.06444373768625</v>
      </c>
      <c r="CV53" s="382">
        <f t="shared" si="224"/>
        <v>253.24316055013483</v>
      </c>
      <c r="CW53" s="382">
        <f t="shared" si="225"/>
        <v>255.46400828199768</v>
      </c>
      <c r="CX53" s="382">
        <f t="shared" si="226"/>
        <v>257.72517391696516</v>
      </c>
      <c r="CY53" s="382">
        <f t="shared" si="227"/>
        <v>260.02493978092815</v>
      </c>
      <c r="CZ53" s="382">
        <f t="shared" si="228"/>
        <v>262.36168222307566</v>
      </c>
      <c r="DA53" s="382">
        <f t="shared" si="229"/>
        <v>264.73386978763307</v>
      </c>
      <c r="DB53" s="382">
        <f t="shared" si="230"/>
        <v>267.1400609686944</v>
      </c>
      <c r="DC53" s="382">
        <f t="shared" si="231"/>
        <v>269.57890163132936</v>
      </c>
      <c r="DD53" s="382">
        <f t="shared" si="232"/>
        <v>272.04912217301973</v>
      </c>
      <c r="DE53" s="382">
        <f t="shared" si="233"/>
        <v>274.54953449067034</v>
      </c>
      <c r="DF53" s="382">
        <f t="shared" si="234"/>
        <v>277.07902881011523</v>
      </c>
      <c r="DG53" s="382">
        <f t="shared" si="235"/>
        <v>279.63657042727675</v>
      </c>
      <c r="DI53" s="252"/>
      <c r="DJ53" s="515">
        <f t="shared" si="236"/>
        <v>213.18512115345303</v>
      </c>
      <c r="DK53" s="524">
        <v>39000</v>
      </c>
      <c r="DL53" s="611">
        <f t="shared" si="237"/>
        <v>19.674024035725893</v>
      </c>
      <c r="DM53" s="382">
        <f t="shared" si="238"/>
        <v>39.334080924106672</v>
      </c>
      <c r="DN53" s="382">
        <f t="shared" si="239"/>
        <v>58.966311554035158</v>
      </c>
      <c r="DO53" s="382">
        <f t="shared" si="240"/>
        <v>78.557070716927683</v>
      </c>
      <c r="DP53" s="382">
        <f t="shared" si="241"/>
        <v>98.093028716245257</v>
      </c>
      <c r="DQ53" s="382">
        <f t="shared" si="242"/>
        <v>117.56126679573912</v>
      </c>
      <c r="DR53" s="382">
        <f t="shared" si="243"/>
        <v>136.94936469130275</v>
      </c>
      <c r="DS53" s="382">
        <f t="shared" si="244"/>
        <v>156.24547889645771</v>
      </c>
      <c r="DT53" s="382">
        <f t="shared" si="245"/>
        <v>175.43841055354105</v>
      </c>
      <c r="DU53" s="382">
        <f t="shared" si="246"/>
        <v>194.51766222597931</v>
      </c>
      <c r="DV53" s="382">
        <f t="shared" si="247"/>
        <v>213.47348315250758</v>
      </c>
      <c r="DW53" s="382">
        <f t="shared" si="248"/>
        <v>232.2969029166741</v>
      </c>
      <c r="DX53" s="382">
        <f t="shared" si="249"/>
        <v>250.97975376990385</v>
      </c>
      <c r="DY53" s="382">
        <f t="shared" si="250"/>
        <v>269.51468211347162</v>
      </c>
      <c r="DZ53" s="382">
        <f t="shared" si="251"/>
        <v>287.89514986645321</v>
      </c>
      <c r="EA53" s="382">
        <f t="shared" si="252"/>
        <v>306.11542661905628</v>
      </c>
      <c r="EB53" s="382">
        <f t="shared" si="253"/>
        <v>324.17057359296911</v>
      </c>
      <c r="EC53" s="382">
        <f t="shared" si="254"/>
        <v>342.05642050459102</v>
      </c>
      <c r="ED53" s="382">
        <f t="shared" si="255"/>
        <v>359.76953645705788</v>
      </c>
      <c r="EE53" s="382">
        <f t="shared" si="256"/>
        <v>377.30719597877413</v>
      </c>
      <c r="EF53" s="382">
        <f t="shared" si="257"/>
        <v>394.66734128580453</v>
      </c>
      <c r="EG53" s="382">
        <f t="shared" si="258"/>
        <v>411.84854178029133</v>
      </c>
      <c r="EH53" s="382">
        <f t="shared" si="259"/>
        <v>428.84995171326335</v>
      </c>
      <c r="EI53" s="382">
        <f t="shared" si="260"/>
        <v>445.67126684448203</v>
      </c>
      <c r="EJ53" s="382">
        <f t="shared" si="261"/>
        <v>462.31268082958218</v>
      </c>
      <c r="EK53" s="382">
        <f t="shared" si="262"/>
        <v>478.77484196056372</v>
      </c>
      <c r="EL53" s="382">
        <f t="shared" si="263"/>
        <v>495.05881078341622</v>
      </c>
      <c r="EM53" s="382">
        <f t="shared" si="264"/>
        <v>511.16601901933558</v>
      </c>
      <c r="EN53" s="382">
        <f t="shared" si="265"/>
        <v>527.09823012551306</v>
      </c>
      <c r="EO53" s="382">
        <f t="shared" si="266"/>
        <v>542.85750174952648</v>
      </c>
      <c r="EP53" s="382">
        <f t="shared" si="267"/>
        <v>558.44615025834696</v>
      </c>
      <c r="EQ53" s="382">
        <f t="shared" si="268"/>
        <v>573.86671745946694</v>
      </c>
      <c r="ER53" s="382">
        <f t="shared" si="269"/>
        <v>589.12193957729403</v>
      </c>
      <c r="ES53" s="382">
        <f t="shared" si="270"/>
        <v>604.21471850240903</v>
      </c>
      <c r="ET53" s="382">
        <f t="shared" si="271"/>
        <v>619.14809529397928</v>
      </c>
      <c r="EU53" s="382">
        <f t="shared" si="272"/>
        <v>633.92522588564248</v>
      </c>
      <c r="EV53" s="382">
        <f t="shared" si="273"/>
        <v>648.54935892194896</v>
      </c>
      <c r="EW53" s="382">
        <f t="shared" si="274"/>
        <v>663.0238156348945</v>
      </c>
      <c r="EX53" s="382">
        <f t="shared" si="275"/>
        <v>677.3519716576011</v>
      </c>
      <c r="EY53" s="382">
        <f t="shared" si="276"/>
        <v>691.53724066391032</v>
      </c>
    </row>
    <row r="54" spans="1:155" s="521" customFormat="1" ht="36">
      <c r="A54" s="519"/>
      <c r="B54" s="263"/>
      <c r="C54" s="382"/>
      <c r="D54" s="252"/>
      <c r="E54" s="382"/>
      <c r="F54" s="384"/>
      <c r="G54" s="384"/>
      <c r="H54" s="384"/>
      <c r="I54" s="384"/>
      <c r="J54" s="252"/>
      <c r="K54" s="501">
        <v>40000</v>
      </c>
      <c r="L54" s="382">
        <f t="shared" si="184"/>
        <v>12.191999999999998</v>
      </c>
      <c r="M54" s="382">
        <v>400</v>
      </c>
      <c r="N54" s="618">
        <f t="shared" si="185"/>
        <v>187.53918367429083</v>
      </c>
      <c r="O54" s="263">
        <f t="shared" si="186"/>
        <v>0.30155826631071464</v>
      </c>
      <c r="P54" s="383">
        <f t="shared" si="278"/>
        <v>-56.500002288000502</v>
      </c>
      <c r="Q54" s="383">
        <f t="shared" si="187"/>
        <v>216.64999771199948</v>
      </c>
      <c r="R54" s="382">
        <f t="shared" si="188"/>
        <v>573.56933718429855</v>
      </c>
      <c r="S54" s="490">
        <f t="shared" si="189"/>
        <v>0.18508678378908544</v>
      </c>
      <c r="T54" s="527">
        <f>O54/Konstanten!$C$22</f>
        <v>0.24617001331486907</v>
      </c>
      <c r="U54" s="527">
        <f t="shared" si="190"/>
        <v>0.75186533996876448</v>
      </c>
      <c r="V54" s="492"/>
      <c r="W54" s="492"/>
      <c r="X54" s="492"/>
      <c r="Y54" s="252"/>
      <c r="Z54" s="515">
        <f t="shared" si="277"/>
        <v>400</v>
      </c>
      <c r="AA54" s="525">
        <v>40000</v>
      </c>
      <c r="AB54" s="613">
        <f t="shared" si="191"/>
        <v>3.513508196493316E-2</v>
      </c>
      <c r="AC54" s="490">
        <f t="shared" si="191"/>
        <v>7.0243698800878746E-2</v>
      </c>
      <c r="AD54" s="490">
        <f t="shared" si="191"/>
        <v>0.10529960033366548</v>
      </c>
      <c r="AE54" s="490">
        <f t="shared" si="191"/>
        <v>0.14027696175622284</v>
      </c>
      <c r="AF54" s="490">
        <f t="shared" si="191"/>
        <v>0.17515058513891105</v>
      </c>
      <c r="AG54" s="490">
        <f t="shared" si="191"/>
        <v>0.20989608803541665</v>
      </c>
      <c r="AH54" s="490">
        <f t="shared" si="191"/>
        <v>0.24449007568469325</v>
      </c>
      <c r="AI54" s="490">
        <f t="shared" si="191"/>
        <v>0.27891029393207667</v>
      </c>
      <c r="AJ54" s="490">
        <f t="shared" si="191"/>
        <v>0.31313576069247845</v>
      </c>
      <c r="AK54" s="490">
        <f t="shared" si="191"/>
        <v>0.34714687451923093</v>
      </c>
      <c r="AL54" s="490">
        <f t="shared" si="192"/>
        <v>0.38092549958161875</v>
      </c>
      <c r="AM54" s="490">
        <f t="shared" si="192"/>
        <v>0.41445502705831594</v>
      </c>
      <c r="AN54" s="490">
        <f t="shared" si="192"/>
        <v>0.44772041359173415</v>
      </c>
      <c r="AO54" s="490">
        <f t="shared" si="192"/>
        <v>0.48070819799793157</v>
      </c>
      <c r="AP54" s="490">
        <f t="shared" si="192"/>
        <v>0.51340649787321579</v>
      </c>
      <c r="AQ54" s="490">
        <f t="shared" si="192"/>
        <v>0.54580498807517652</v>
      </c>
      <c r="AR54" s="490">
        <f t="shared" si="192"/>
        <v>0.57789486328277451</v>
      </c>
      <c r="AS54" s="490">
        <f t="shared" si="192"/>
        <v>0.60966878696399274</v>
      </c>
      <c r="AT54" s="490">
        <f t="shared" si="192"/>
        <v>0.64112082911034818</v>
      </c>
      <c r="AU54" s="490">
        <f t="shared" si="192"/>
        <v>0.67224639504965022</v>
      </c>
      <c r="AV54" s="490">
        <f t="shared" si="193"/>
        <v>0.70304214753614613</v>
      </c>
      <c r="AW54" s="490">
        <f t="shared" si="193"/>
        <v>0.73350592415689597</v>
      </c>
      <c r="AX54" s="490">
        <f t="shared" si="193"/>
        <v>0.76363665189882235</v>
      </c>
      <c r="AY54" s="490">
        <f t="shared" si="193"/>
        <v>0.79343426050656252</v>
      </c>
      <c r="AZ54" s="490">
        <f t="shared" si="193"/>
        <v>0.82289959603799323</v>
      </c>
      <c r="BA54" s="490">
        <f t="shared" si="193"/>
        <v>0.85203433580204535</v>
      </c>
      <c r="BB54" s="490">
        <f t="shared" si="193"/>
        <v>0.8808409056493266</v>
      </c>
      <c r="BC54" s="490">
        <f t="shared" si="193"/>
        <v>0.90932240038598366</v>
      </c>
      <c r="BD54" s="490">
        <f t="shared" si="193"/>
        <v>0.93748250789829124</v>
      </c>
      <c r="BE54" s="490">
        <f t="shared" si="193"/>
        <v>0.96532543741256027</v>
      </c>
      <c r="BF54" s="490">
        <f t="shared" si="194"/>
        <v>0.99285585217224914</v>
      </c>
      <c r="BG54" s="490">
        <f t="shared" si="194"/>
        <v>1.0200788066922317</v>
      </c>
      <c r="BH54" s="490">
        <f t="shared" si="194"/>
        <v>1.0469996886478232</v>
      </c>
      <c r="BI54" s="490">
        <f t="shared" si="194"/>
        <v>1.0736241653721454</v>
      </c>
      <c r="BJ54" s="490">
        <f t="shared" si="194"/>
        <v>1.0999581348682981</v>
      </c>
      <c r="BK54" s="490">
        <f t="shared" si="194"/>
        <v>1.1260076811903985</v>
      </c>
      <c r="BL54" s="490">
        <f t="shared" si="194"/>
        <v>1.1517790340084182</v>
      </c>
      <c r="BM54" s="490">
        <f t="shared" si="194"/>
        <v>1.1772785321436214</v>
      </c>
      <c r="BN54" s="490">
        <f t="shared" si="194"/>
        <v>1.2025125908429124</v>
      </c>
      <c r="BO54" s="490">
        <f t="shared" si="194"/>
        <v>1.2274876725496726</v>
      </c>
      <c r="BP54" s="527"/>
      <c r="BQ54" s="252"/>
      <c r="BR54" s="515">
        <f t="shared" si="195"/>
        <v>398.98435748789416</v>
      </c>
      <c r="BS54" s="525">
        <v>40000</v>
      </c>
      <c r="BT54" s="611">
        <f t="shared" si="196"/>
        <v>216.70348746919089</v>
      </c>
      <c r="BU54" s="382">
        <f t="shared" si="197"/>
        <v>216.86379560873743</v>
      </c>
      <c r="BV54" s="382">
        <f t="shared" si="198"/>
        <v>217.13044099955812</v>
      </c>
      <c r="BW54" s="382">
        <f t="shared" si="199"/>
        <v>217.50262923755579</v>
      </c>
      <c r="BX54" s="382">
        <f t="shared" si="200"/>
        <v>217.97926362943156</v>
      </c>
      <c r="BY54" s="382">
        <f t="shared" si="201"/>
        <v>218.55896010742478</v>
      </c>
      <c r="BZ54" s="382">
        <f t="shared" si="202"/>
        <v>219.24006564134919</v>
      </c>
      <c r="CA54" s="382">
        <f t="shared" si="203"/>
        <v>220.02067962921748</v>
      </c>
      <c r="CB54" s="382">
        <f t="shared" si="204"/>
        <v>220.89867768750767</v>
      </c>
      <c r="CC54" s="382">
        <f t="shared" si="205"/>
        <v>221.87173722817909</v>
      </c>
      <c r="CD54" s="382">
        <f t="shared" si="206"/>
        <v>222.93736420151092</v>
      </c>
      <c r="CE54" s="382">
        <f t="shared" si="207"/>
        <v>224.09292039983404</v>
      </c>
      <c r="CF54" s="382">
        <f t="shared" si="208"/>
        <v>225.33565075406872</v>
      </c>
      <c r="CG54" s="382">
        <f t="shared" si="209"/>
        <v>226.66271010865648</v>
      </c>
      <c r="CH54" s="382">
        <f t="shared" si="210"/>
        <v>228.0711890264746</v>
      </c>
      <c r="CI54" s="382">
        <f t="shared" si="211"/>
        <v>229.55813824906451</v>
      </c>
      <c r="CJ54" s="382">
        <f t="shared" si="212"/>
        <v>231.12059151464157</v>
      </c>
      <c r="CK54" s="382">
        <f t="shared" si="213"/>
        <v>232.75558651306503</v>
      </c>
      <c r="CL54" s="382">
        <f t="shared" si="214"/>
        <v>234.46018383001373</v>
      </c>
      <c r="CM54" s="263">
        <f t="shared" si="215"/>
        <v>236.23148379963169</v>
      </c>
      <c r="CN54" s="382">
        <f t="shared" si="216"/>
        <v>238.06664124414846</v>
      </c>
      <c r="CO54" s="382">
        <f t="shared" si="217"/>
        <v>239.96287812950189</v>
      </c>
      <c r="CP54" s="382">
        <f t="shared" si="218"/>
        <v>241.91749420737423</v>
      </c>
      <c r="CQ54" s="382">
        <f t="shared" si="219"/>
        <v>243.92787574647951</v>
      </c>
      <c r="CR54" s="382">
        <f t="shared" si="220"/>
        <v>245.99150247989007</v>
      </c>
      <c r="CS54" s="382">
        <f t="shared" si="221"/>
        <v>248.10595291147843</v>
      </c>
      <c r="CT54" s="382">
        <f t="shared" si="222"/>
        <v>250.2689081341083</v>
      </c>
      <c r="CU54" s="382">
        <f t="shared" si="223"/>
        <v>252.47815431609365</v>
      </c>
      <c r="CV54" s="382">
        <f t="shared" si="224"/>
        <v>254.73158401164653</v>
      </c>
      <c r="CW54" s="382">
        <f t="shared" si="225"/>
        <v>257.02719644659885</v>
      </c>
      <c r="CX54" s="382">
        <f t="shared" si="226"/>
        <v>259.36309692345327</v>
      </c>
      <c r="CY54" s="382">
        <f t="shared" si="227"/>
        <v>261.73749548064728</v>
      </c>
      <c r="CZ54" s="382">
        <f t="shared" si="228"/>
        <v>264.14870493045532</v>
      </c>
      <c r="DA54" s="382">
        <f t="shared" si="229"/>
        <v>266.59513838878809</v>
      </c>
      <c r="DB54" s="382">
        <f t="shared" si="230"/>
        <v>269.07530639874489</v>
      </c>
      <c r="DC54" s="382">
        <f t="shared" si="231"/>
        <v>271.58781373847478</v>
      </c>
      <c r="DD54" s="382">
        <f t="shared" si="232"/>
        <v>274.13135599299801</v>
      </c>
      <c r="DE54" s="382">
        <f t="shared" si="233"/>
        <v>276.70471595930229</v>
      </c>
      <c r="DF54" s="382">
        <f t="shared" si="234"/>
        <v>279.30675994440435</v>
      </c>
      <c r="DG54" s="382">
        <f t="shared" si="235"/>
        <v>281.93643400722851</v>
      </c>
      <c r="DI54" s="252"/>
      <c r="DJ54" s="515">
        <f t="shared" si="236"/>
        <v>218.24879637140069</v>
      </c>
      <c r="DK54" s="525">
        <v>40000</v>
      </c>
      <c r="DL54" s="611">
        <f t="shared" si="237"/>
        <v>20.152405674542713</v>
      </c>
      <c r="DM54" s="382">
        <f t="shared" si="238"/>
        <v>40.28963176259353</v>
      </c>
      <c r="DN54" s="382">
        <f t="shared" si="239"/>
        <v>60.396621969152051</v>
      </c>
      <c r="DO54" s="382">
        <f t="shared" si="240"/>
        <v>80.458563976743932</v>
      </c>
      <c r="DP54" s="382">
        <f t="shared" si="241"/>
        <v>100.46100502556726</v>
      </c>
      <c r="DQ54" s="382">
        <f t="shared" si="242"/>
        <v>120.3899600920511</v>
      </c>
      <c r="DR54" s="382">
        <f t="shared" si="243"/>
        <v>140.23201065860849</v>
      </c>
      <c r="DS54" s="382">
        <f t="shared" si="244"/>
        <v>159.97439242449909</v>
      </c>
      <c r="DT54" s="382">
        <f t="shared" si="245"/>
        <v>179.60507070908599</v>
      </c>
      <c r="DU54" s="382">
        <f t="shared" si="246"/>
        <v>199.11280272359613</v>
      </c>
      <c r="DV54" s="382">
        <f t="shared" si="247"/>
        <v>218.48718631162686</v>
      </c>
      <c r="DW54" s="382">
        <f t="shared" si="248"/>
        <v>237.71869516253878</v>
      </c>
      <c r="DX54" s="382">
        <f t="shared" si="249"/>
        <v>256.79870086769097</v>
      </c>
      <c r="DY54" s="382">
        <f t="shared" si="250"/>
        <v>275.71948250473218</v>
      </c>
      <c r="DZ54" s="382">
        <f t="shared" si="251"/>
        <v>294.47422469125235</v>
      </c>
      <c r="EA54" s="382">
        <f t="shared" si="252"/>
        <v>313.05700524216297</v>
      </c>
      <c r="EB54" s="382">
        <f t="shared" si="253"/>
        <v>331.4627736953118</v>
      </c>
      <c r="EC54" s="382">
        <f t="shared" si="254"/>
        <v>349.68732204089264</v>
      </c>
      <c r="ED54" s="382">
        <f t="shared" si="255"/>
        <v>367.72724900787034</v>
      </c>
      <c r="EE54" s="382">
        <f t="shared" si="256"/>
        <v>385.579919233162</v>
      </c>
      <c r="EF54" s="382">
        <f t="shared" si="257"/>
        <v>403.24341857493317</v>
      </c>
      <c r="EG54" s="382">
        <f t="shared" si="258"/>
        <v>420.71650673942719</v>
      </c>
      <c r="EH54" s="382">
        <f t="shared" si="259"/>
        <v>437.99856827924447</v>
      </c>
      <c r="EI54" s="382">
        <f t="shared" si="260"/>
        <v>455.08956289806315</v>
      </c>
      <c r="EJ54" s="382">
        <f t="shared" si="261"/>
        <v>471.98997586873878</v>
      </c>
      <c r="EK54" s="382">
        <f t="shared" si="262"/>
        <v>488.70076924424319</v>
      </c>
      <c r="EL54" s="382">
        <f t="shared" si="263"/>
        <v>505.2233344181015</v>
      </c>
      <c r="EM54" s="382">
        <f t="shared" si="264"/>
        <v>521.55944647622402</v>
      </c>
      <c r="EN54" s="382">
        <f t="shared" si="265"/>
        <v>537.71122067709689</v>
      </c>
      <c r="EO54" s="382">
        <f t="shared" si="266"/>
        <v>553.68107130386522</v>
      </c>
      <c r="EP54" s="382">
        <f t="shared" si="267"/>
        <v>569.47167304998879</v>
      </c>
      <c r="EQ54" s="382">
        <f t="shared" si="268"/>
        <v>585.0859250302135</v>
      </c>
      <c r="ER54" s="382">
        <f t="shared" si="269"/>
        <v>600.52691744989886</v>
      </c>
      <c r="ES54" s="382">
        <f t="shared" si="270"/>
        <v>615.79790091754717</v>
      </c>
      <c r="ET54" s="382">
        <f t="shared" si="271"/>
        <v>630.90225834688704</v>
      </c>
      <c r="EU54" s="382">
        <f t="shared" si="272"/>
        <v>645.84347936480583</v>
      </c>
      <c r="EV54" s="382">
        <f t="shared" si="273"/>
        <v>660.62513711898009</v>
      </c>
      <c r="EW54" s="382">
        <f t="shared" si="274"/>
        <v>675.25086736292087</v>
      </c>
      <c r="EX54" s="382">
        <f t="shared" si="275"/>
        <v>689.72434968554285</v>
      </c>
      <c r="EY54" s="382">
        <f t="shared" si="276"/>
        <v>704.04929074621305</v>
      </c>
    </row>
    <row r="55" spans="1:155" s="521" customFormat="1">
      <c r="A55" s="519"/>
      <c r="B55" s="263"/>
      <c r="C55" s="382"/>
      <c r="D55" s="252"/>
      <c r="E55" s="382"/>
      <c r="F55" s="384"/>
      <c r="G55" s="384"/>
      <c r="H55" s="384"/>
      <c r="I55" s="384"/>
      <c r="J55" s="252"/>
      <c r="K55" s="499">
        <v>41000</v>
      </c>
      <c r="L55" s="382">
        <f t="shared" si="184"/>
        <v>12.496799999999999</v>
      </c>
      <c r="M55" s="382">
        <v>410</v>
      </c>
      <c r="N55" s="618">
        <f t="shared" si="185"/>
        <v>178.7385930229342</v>
      </c>
      <c r="O55" s="263">
        <f t="shared" si="186"/>
        <v>0.28740713902446952</v>
      </c>
      <c r="P55" s="383">
        <f t="shared" si="278"/>
        <v>-56.500002288000502</v>
      </c>
      <c r="Q55" s="383">
        <f t="shared" si="187"/>
        <v>216.64999771199948</v>
      </c>
      <c r="R55" s="382">
        <f t="shared" si="188"/>
        <v>573.56933718429855</v>
      </c>
      <c r="S55" s="490">
        <f t="shared" si="189"/>
        <v>0.17640127611441814</v>
      </c>
      <c r="T55" s="527">
        <f>O55/Konstanten!$C$22</f>
        <v>0.23461807267303633</v>
      </c>
      <c r="U55" s="527">
        <f t="shared" si="190"/>
        <v>0.75186533996876448</v>
      </c>
      <c r="V55" s="492"/>
      <c r="W55" s="492"/>
      <c r="X55" s="492"/>
      <c r="Y55" s="252"/>
      <c r="Z55" s="515">
        <f t="shared" si="277"/>
        <v>410</v>
      </c>
      <c r="AA55" s="524">
        <v>41000</v>
      </c>
      <c r="AB55" s="613">
        <f t="shared" si="191"/>
        <v>3.5989392495207558E-2</v>
      </c>
      <c r="AC55" s="490">
        <f t="shared" si="191"/>
        <v>7.1950041176168669E-2</v>
      </c>
      <c r="AD55" s="490">
        <f t="shared" si="191"/>
        <v>0.10785344736182996</v>
      </c>
      <c r="AE55" s="490">
        <f t="shared" si="191"/>
        <v>0.14367159718809605</v>
      </c>
      <c r="AF55" s="490">
        <f t="shared" si="191"/>
        <v>0.17937719062440216</v>
      </c>
      <c r="AG55" s="490">
        <f t="shared" si="191"/>
        <v>0.21494385505402314</v>
      </c>
      <c r="AH55" s="490">
        <f t="shared" si="191"/>
        <v>0.25034633928165356</v>
      </c>
      <c r="AI55" s="490">
        <f t="shared" si="191"/>
        <v>0.28556068460990364</v>
      </c>
      <c r="AJ55" s="490">
        <f t="shared" si="191"/>
        <v>0.32056437049701952</v>
      </c>
      <c r="AK55" s="490">
        <f t="shared" si="191"/>
        <v>0.35533643322270825</v>
      </c>
      <c r="AL55" s="490">
        <f t="shared" si="192"/>
        <v>0.38985755689422169</v>
      </c>
      <c r="AM55" s="490">
        <f t="shared" si="192"/>
        <v>0.42411013697757793</v>
      </c>
      <c r="AN55" s="490">
        <f t="shared" si="192"/>
        <v>0.45807831730056653</v>
      </c>
      <c r="AO55" s="490">
        <f t="shared" si="192"/>
        <v>0.49174800211924707</v>
      </c>
      <c r="AP55" s="490">
        <f t="shared" si="192"/>
        <v>0.52510684535121588</v>
      </c>
      <c r="AQ55" s="490">
        <f t="shared" si="192"/>
        <v>0.55814421945084969</v>
      </c>
      <c r="AR55" s="490">
        <f t="shared" si="192"/>
        <v>0.59085116663723758</v>
      </c>
      <c r="AS55" s="490">
        <f t="shared" si="192"/>
        <v>0.62322033529476661</v>
      </c>
      <c r="AT55" s="490">
        <f t="shared" si="192"/>
        <v>0.65524590436444652</v>
      </c>
      <c r="AU55" s="490">
        <f t="shared" si="192"/>
        <v>0.68692349845013001</v>
      </c>
      <c r="AV55" s="490">
        <f t="shared" si="193"/>
        <v>0.71825009619710345</v>
      </c>
      <c r="AW55" s="490">
        <f t="shared" si="193"/>
        <v>0.7492239342817163</v>
      </c>
      <c r="AX55" s="490">
        <f t="shared" si="193"/>
        <v>0.77984440909726249</v>
      </c>
      <c r="AY55" s="490">
        <f t="shared" si="193"/>
        <v>0.81011197795036971</v>
      </c>
      <c r="AZ55" s="490">
        <f t="shared" si="193"/>
        <v>0.84002806130663843</v>
      </c>
      <c r="BA55" s="490">
        <f t="shared" si="193"/>
        <v>0.86959494735557619</v>
      </c>
      <c r="BB55" s="490">
        <f t="shared" si="193"/>
        <v>0.898815699910819</v>
      </c>
      <c r="BC55" s="490">
        <f t="shared" si="193"/>
        <v>0.92769407042826391</v>
      </c>
      <c r="BD55" s="490">
        <f t="shared" si="193"/>
        <v>0.95623441471510573</v>
      </c>
      <c r="BE55" s="490">
        <f t="shared" si="193"/>
        <v>0.98444161471920211</v>
      </c>
      <c r="BF55" s="490">
        <f t="shared" si="194"/>
        <v>1.0123210056303091</v>
      </c>
      <c r="BG55" s="490">
        <f t="shared" si="194"/>
        <v>1.0398783083923659</v>
      </c>
      <c r="BH55" s="490">
        <f t="shared" si="194"/>
        <v>1.0671195676171752</v>
      </c>
      <c r="BI55" s="490">
        <f t="shared" si="194"/>
        <v>1.0940510948026534</v>
      </c>
      <c r="BJ55" s="490">
        <f t="shared" si="194"/>
        <v>1.120679416691122</v>
      </c>
      <c r="BK55" s="490">
        <f t="shared" si="194"/>
        <v>1.1470112285521004</v>
      </c>
      <c r="BL55" s="490">
        <f t="shared" si="194"/>
        <v>1.1730533521378197</v>
      </c>
      <c r="BM55" s="490">
        <f t="shared" si="194"/>
        <v>1.198812698035445</v>
      </c>
      <c r="BN55" s="490">
        <f t="shared" si="194"/>
        <v>1.2242962321260462</v>
      </c>
      <c r="BO55" s="490">
        <f t="shared" si="194"/>
        <v>1.2495109458545324</v>
      </c>
      <c r="BP55" s="527"/>
      <c r="BQ55" s="252"/>
      <c r="BR55" s="515">
        <f t="shared" si="195"/>
        <v>408.93671637856193</v>
      </c>
      <c r="BS55" s="524">
        <v>41000</v>
      </c>
      <c r="BT55" s="611">
        <f t="shared" si="196"/>
        <v>216.70612030341309</v>
      </c>
      <c r="BU55" s="382">
        <f t="shared" si="197"/>
        <v>216.87430881869676</v>
      </c>
      <c r="BV55" s="382">
        <f t="shared" si="198"/>
        <v>217.15402813012881</v>
      </c>
      <c r="BW55" s="382">
        <f t="shared" si="199"/>
        <v>217.54439510379953</v>
      </c>
      <c r="BX55" s="382">
        <f t="shared" si="200"/>
        <v>218.04419142572706</v>
      </c>
      <c r="BY55" s="382">
        <f t="shared" si="201"/>
        <v>218.65188099042621</v>
      </c>
      <c r="BZ55" s="382">
        <f t="shared" si="202"/>
        <v>219.3656313213296</v>
      </c>
      <c r="CA55" s="382">
        <f t="shared" si="203"/>
        <v>220.18333839078053</v>
      </c>
      <c r="CB55" s="382">
        <f t="shared" si="204"/>
        <v>221.10265413731688</v>
      </c>
      <c r="CC55" s="382">
        <f t="shared" si="205"/>
        <v>222.12101594122072</v>
      </c>
      <c r="CD55" s="382">
        <f t="shared" si="206"/>
        <v>223.23567731499347</v>
      </c>
      <c r="CE55" s="382">
        <f t="shared" si="207"/>
        <v>224.44373909077299</v>
      </c>
      <c r="CF55" s="382">
        <f t="shared" si="208"/>
        <v>225.7421804373358</v>
      </c>
      <c r="CG55" s="382">
        <f t="shared" si="209"/>
        <v>227.12788910984418</v>
      </c>
      <c r="CH55" s="382">
        <f t="shared" si="210"/>
        <v>228.5976904199959</v>
      </c>
      <c r="CI55" s="382">
        <f t="shared" si="211"/>
        <v>230.14837450682384</v>
      </c>
      <c r="CJ55" s="382">
        <f t="shared" si="212"/>
        <v>231.77672158363055</v>
      </c>
      <c r="CK55" s="382">
        <f t="shared" si="213"/>
        <v>233.47952492972479</v>
      </c>
      <c r="CL55" s="382">
        <f t="shared" si="214"/>
        <v>235.25361148295607</v>
      </c>
      <c r="CM55" s="382">
        <f t="shared" si="215"/>
        <v>237.09585996776062</v>
      </c>
      <c r="CN55" s="382">
        <f t="shared" si="216"/>
        <v>239.00321656170541</v>
      </c>
      <c r="CO55" s="382">
        <f t="shared" si="217"/>
        <v>240.97270816047768</v>
      </c>
      <c r="CP55" s="382">
        <f t="shared" si="218"/>
        <v>243.00145334670984</v>
      </c>
      <c r="CQ55" s="382">
        <f t="shared" si="219"/>
        <v>245.08667120243757</v>
      </c>
      <c r="CR55" s="382">
        <f t="shared" si="220"/>
        <v>247.22568812919488</v>
      </c>
      <c r="CS55" s="382">
        <f t="shared" si="221"/>
        <v>249.41594285493122</v>
      </c>
      <c r="CT55" s="382">
        <f t="shared" si="222"/>
        <v>251.65498981437781</v>
      </c>
      <c r="CU55" s="382">
        <f t="shared" si="223"/>
        <v>253.94050109055664</v>
      </c>
      <c r="CV55" s="382">
        <f t="shared" si="224"/>
        <v>256.2702671010976</v>
      </c>
      <c r="CW55" s="382">
        <f t="shared" si="225"/>
        <v>258.64219620515951</v>
      </c>
      <c r="CX55" s="382">
        <f t="shared" si="226"/>
        <v>261.05431339607452</v>
      </c>
      <c r="CY55" s="382">
        <f t="shared" si="227"/>
        <v>263.50475823233609</v>
      </c>
      <c r="CZ55" s="382">
        <f t="shared" si="228"/>
        <v>265.99178214596827</v>
      </c>
      <c r="DA55" s="382">
        <f t="shared" si="229"/>
        <v>268.5137452533009</v>
      </c>
      <c r="DB55" s="382">
        <f t="shared" si="230"/>
        <v>271.06911277922927</v>
      </c>
      <c r="DC55" s="382">
        <f t="shared" si="231"/>
        <v>273.65645119250274</v>
      </c>
      <c r="DD55" s="382">
        <f t="shared" si="232"/>
        <v>276.27442413677068</v>
      </c>
      <c r="DE55" s="382">
        <f t="shared" si="233"/>
        <v>278.92178823015303</v>
      </c>
      <c r="DF55" s="382">
        <f t="shared" si="234"/>
        <v>281.59738879513691</v>
      </c>
      <c r="DG55" s="382">
        <f t="shared" si="235"/>
        <v>284.30015557065849</v>
      </c>
      <c r="DI55" s="252"/>
      <c r="DJ55" s="515">
        <f t="shared" si="236"/>
        <v>223.27807553511545</v>
      </c>
      <c r="DK55" s="524">
        <v>41000</v>
      </c>
      <c r="DL55" s="611">
        <f t="shared" si="237"/>
        <v>20.642411999141768</v>
      </c>
      <c r="DM55" s="382">
        <f t="shared" si="238"/>
        <v>41.268337427798052</v>
      </c>
      <c r="DN55" s="382">
        <f t="shared" si="239"/>
        <v>61.861430316366445</v>
      </c>
      <c r="DO55" s="382">
        <f t="shared" si="240"/>
        <v>82.405622771385779</v>
      </c>
      <c r="DP55" s="382">
        <f t="shared" si="241"/>
        <v>102.88525633241991</v>
      </c>
      <c r="DQ55" s="382">
        <f t="shared" si="242"/>
        <v>123.28520447517398</v>
      </c>
      <c r="DR55" s="382">
        <f t="shared" si="243"/>
        <v>143.59098388829355</v>
      </c>
      <c r="DS55" s="382">
        <f t="shared" si="244"/>
        <v>163.78885259759696</v>
      </c>
      <c r="DT55" s="382">
        <f t="shared" si="245"/>
        <v>183.86589351087738</v>
      </c>
      <c r="DU55" s="382">
        <f t="shared" si="246"/>
        <v>203.81008248098152</v>
      </c>
      <c r="DV55" s="382">
        <f t="shared" si="247"/>
        <v>223.61034050410871</v>
      </c>
      <c r="DW55" s="382">
        <f t="shared" si="248"/>
        <v>243.25657015937145</v>
      </c>
      <c r="DX55" s="382">
        <f t="shared" si="249"/>
        <v>262.73967683258473</v>
      </c>
      <c r="DY55" s="382">
        <f t="shared" si="250"/>
        <v>282.05157563723958</v>
      </c>
      <c r="DZ55" s="382">
        <f t="shared" si="251"/>
        <v>301.18518523903487</v>
      </c>
      <c r="EA55" s="382">
        <f t="shared" si="252"/>
        <v>320.13441000367152</v>
      </c>
      <c r="EB55" s="382">
        <f t="shared" si="253"/>
        <v>338.89411202268991</v>
      </c>
      <c r="EC55" s="382">
        <f t="shared" si="254"/>
        <v>357.4600746347956</v>
      </c>
      <c r="ED55" s="382">
        <f t="shared" si="255"/>
        <v>375.82895905904189</v>
      </c>
      <c r="EE55" s="382">
        <f t="shared" si="256"/>
        <v>393.99825570236061</v>
      </c>
      <c r="EF55" s="382">
        <f t="shared" si="257"/>
        <v>411.96623160833127</v>
      </c>
      <c r="EG55" s="382">
        <f t="shared" si="258"/>
        <v>429.7318753885765</v>
      </c>
      <c r="EH55" s="382">
        <f t="shared" si="259"/>
        <v>447.29484083279783</v>
      </c>
      <c r="EI55" s="382">
        <f t="shared" si="260"/>
        <v>464.65539023805462</v>
      </c>
      <c r="EJ55" s="382">
        <f t="shared" si="261"/>
        <v>481.81433833985989</v>
      </c>
      <c r="EK55" s="382">
        <f t="shared" si="262"/>
        <v>498.7729975735528</v>
      </c>
      <c r="EL55" s="382">
        <f t="shared" si="263"/>
        <v>515.53312524868988</v>
      </c>
      <c r="EM55" s="382">
        <f t="shared" si="264"/>
        <v>532.0968730853433</v>
      </c>
      <c r="EN55" s="382">
        <f t="shared" si="265"/>
        <v>548.4667394409588</v>
      </c>
      <c r="EO55" s="382">
        <f t="shared" si="266"/>
        <v>564.64552445113338</v>
      </c>
      <c r="EP55" s="382">
        <f t="shared" si="267"/>
        <v>580.63628821711893</v>
      </c>
      <c r="EQ55" s="382">
        <f t="shared" si="268"/>
        <v>596.44231209693896</v>
      </c>
      <c r="ER55" s="382">
        <f t="shared" si="269"/>
        <v>612.06706309457843</v>
      </c>
      <c r="ES55" s="382">
        <f t="shared" si="270"/>
        <v>627.51416129171412</v>
      </c>
      <c r="ET55" s="382">
        <f t="shared" si="271"/>
        <v>642.78735022761316</v>
      </c>
      <c r="EU55" s="382">
        <f t="shared" si="272"/>
        <v>657.89047010357615</v>
      </c>
      <c r="EV55" s="382">
        <f t="shared" si="273"/>
        <v>672.82743366750879</v>
      </c>
      <c r="EW55" s="382">
        <f t="shared" si="274"/>
        <v>687.60220462031077</v>
      </c>
      <c r="EX55" s="382">
        <f t="shared" si="275"/>
        <v>702.21877837777049</v>
      </c>
      <c r="EY55" s="382">
        <f t="shared" si="276"/>
        <v>716.68116501831014</v>
      </c>
    </row>
    <row r="56" spans="1:155" s="521" customFormat="1">
      <c r="A56" s="519"/>
      <c r="B56" s="263"/>
      <c r="C56" s="382"/>
      <c r="D56" s="252"/>
      <c r="E56" s="382"/>
      <c r="F56" s="384"/>
      <c r="G56" s="384"/>
      <c r="H56" s="384"/>
      <c r="I56" s="384"/>
      <c r="J56" s="252"/>
      <c r="K56" s="499">
        <v>42000</v>
      </c>
      <c r="L56" s="382">
        <f t="shared" si="184"/>
        <v>12.801599999999999</v>
      </c>
      <c r="M56" s="382">
        <v>420</v>
      </c>
      <c r="N56" s="618">
        <f t="shared" si="185"/>
        <v>170.35098484433513</v>
      </c>
      <c r="O56" s="263">
        <f t="shared" si="186"/>
        <v>0.27392007711411825</v>
      </c>
      <c r="P56" s="383">
        <f t="shared" si="278"/>
        <v>-56.500002288000502</v>
      </c>
      <c r="Q56" s="383">
        <f t="shared" si="187"/>
        <v>216.64999771199948</v>
      </c>
      <c r="R56" s="382">
        <f t="shared" si="188"/>
        <v>573.56933718429855</v>
      </c>
      <c r="S56" s="490">
        <f t="shared" si="189"/>
        <v>0.16812335045086121</v>
      </c>
      <c r="T56" s="527">
        <f>O56/Konstanten!$C$22</f>
        <v>0.22360822621560672</v>
      </c>
      <c r="U56" s="527">
        <f t="shared" si="190"/>
        <v>0.75186533996876448</v>
      </c>
      <c r="V56" s="492"/>
      <c r="W56" s="492"/>
      <c r="X56" s="492"/>
      <c r="Y56" s="252"/>
      <c r="Z56" s="515">
        <f t="shared" si="277"/>
        <v>420</v>
      </c>
      <c r="AA56" s="524">
        <v>42000</v>
      </c>
      <c r="AB56" s="613">
        <f t="shared" si="191"/>
        <v>3.686446183531162E-2</v>
      </c>
      <c r="AC56" s="490">
        <f t="shared" si="191"/>
        <v>7.3697723888424632E-2</v>
      </c>
      <c r="AD56" s="490">
        <f t="shared" si="191"/>
        <v>0.1104688657393003</v>
      </c>
      <c r="AE56" s="490">
        <f t="shared" si="191"/>
        <v>0.14714751916070312</v>
      </c>
      <c r="AF56" s="490">
        <f t="shared" si="191"/>
        <v>0.18370412817747389</v>
      </c>
      <c r="AG56" s="490">
        <f t="shared" si="191"/>
        <v>0.22011019067967919</v>
      </c>
      <c r="AH56" s="490">
        <f t="shared" si="191"/>
        <v>0.25633847670792798</v>
      </c>
      <c r="AI56" s="490">
        <f t="shared" si="191"/>
        <v>0.29236321950097255</v>
      </c>
      <c r="AJ56" s="490">
        <f t="shared" si="191"/>
        <v>0.32816027647675106</v>
      </c>
      <c r="AK56" s="490">
        <f t="shared" si="191"/>
        <v>0.36370725844484653</v>
      </c>
      <c r="AL56" s="490">
        <f t="shared" si="192"/>
        <v>0.39898362645372071</v>
      </c>
      <c r="AM56" s="490">
        <f t="shared" si="192"/>
        <v>0.43397075670497898</v>
      </c>
      <c r="AN56" s="490">
        <f t="shared" si="192"/>
        <v>0.46865197487285132</v>
      </c>
      <c r="AO56" s="490">
        <f t="shared" si="192"/>
        <v>0.50301256191941657</v>
      </c>
      <c r="AP56" s="490">
        <f t="shared" si="192"/>
        <v>0.53703973407675065</v>
      </c>
      <c r="AQ56" s="490">
        <f t="shared" si="192"/>
        <v>0.57072260007190323</v>
      </c>
      <c r="AR56" s="490">
        <f t="shared" si="192"/>
        <v>0.60405209890637601</v>
      </c>
      <c r="AS56" s="490">
        <f t="shared" si="192"/>
        <v>0.63702092158447154</v>
      </c>
      <c r="AT56" s="490">
        <f t="shared" si="192"/>
        <v>0.66962342013588616</v>
      </c>
      <c r="AU56" s="490">
        <f t="shared" si="192"/>
        <v>0.70185550712268741</v>
      </c>
      <c r="AV56" s="490">
        <f t="shared" si="193"/>
        <v>0.73371454858463503</v>
      </c>
      <c r="AW56" s="490">
        <f t="shared" si="193"/>
        <v>0.76519925308553949</v>
      </c>
      <c r="AX56" s="490">
        <f t="shared" si="193"/>
        <v>0.79630955919861535</v>
      </c>
      <c r="AY56" s="490">
        <f t="shared" si="193"/>
        <v>0.82704652343098628</v>
      </c>
      <c r="AZ56" s="490">
        <f t="shared" si="193"/>
        <v>0.85741221025169478</v>
      </c>
      <c r="BA56" s="490">
        <f t="shared" si="193"/>
        <v>0.88740958556642402</v>
      </c>
      <c r="BB56" s="490">
        <f t="shared" si="193"/>
        <v>0.9170424146840449</v>
      </c>
      <c r="BC56" s="490">
        <f t="shared" si="193"/>
        <v>0.94631516555100448</v>
      </c>
      <c r="BD56" s="490">
        <f t="shared" si="193"/>
        <v>0.97523291779214283</v>
      </c>
      <c r="BE56" s="490">
        <f t="shared" si="193"/>
        <v>1.0038012778922238</v>
      </c>
      <c r="BF56" s="490">
        <f t="shared" si="194"/>
        <v>1.0320263006801769</v>
      </c>
      <c r="BG56" s="490">
        <f t="shared" si="194"/>
        <v>1.0599144171365096</v>
      </c>
      <c r="BH56" s="490">
        <f t="shared" si="194"/>
        <v>1.0874723684307321</v>
      </c>
      <c r="BI56" s="490">
        <f t="shared" si="194"/>
        <v>1.1147071460070859</v>
      </c>
      <c r="BJ56" s="490">
        <f t="shared" si="194"/>
        <v>1.141625937470492</v>
      </c>
      <c r="BK56" s="490">
        <f t="shared" si="194"/>
        <v>1.1682360779768728</v>
      </c>
      <c r="BL56" s="490">
        <f t="shared" si="194"/>
        <v>1.1945450068003909</v>
      </c>
      <c r="BM56" s="490">
        <f t="shared" si="194"/>
        <v>1.2205602287314066</v>
      </c>
      <c r="BN56" s="490">
        <f t="shared" si="194"/>
        <v>1.2462892799510141</v>
      </c>
      <c r="BO56" s="490">
        <f t="shared" si="194"/>
        <v>1.2717396980283784</v>
      </c>
      <c r="BP56" s="527"/>
      <c r="BQ56" s="252"/>
      <c r="BR56" s="515">
        <f t="shared" si="195"/>
        <v>418.88761931830936</v>
      </c>
      <c r="BS56" s="524">
        <v>42000</v>
      </c>
      <c r="BT56" s="611">
        <f t="shared" si="196"/>
        <v>216.70888268509341</v>
      </c>
      <c r="BU56" s="382">
        <f t="shared" si="197"/>
        <v>216.88533830027356</v>
      </c>
      <c r="BV56" s="382">
        <f t="shared" si="198"/>
        <v>217.17876974141575</v>
      </c>
      <c r="BW56" s="382">
        <f t="shared" si="199"/>
        <v>217.58819586457315</v>
      </c>
      <c r="BX56" s="382">
        <f t="shared" si="200"/>
        <v>218.11226416327705</v>
      </c>
      <c r="BY56" s="382">
        <f t="shared" si="201"/>
        <v>218.74927102328792</v>
      </c>
      <c r="BZ56" s="382">
        <f t="shared" si="202"/>
        <v>219.49718661832281</v>
      </c>
      <c r="CA56" s="382">
        <f t="shared" si="203"/>
        <v>220.35368367711402</v>
      </c>
      <c r="CB56" s="382">
        <f t="shared" si="204"/>
        <v>221.31616927131361</v>
      </c>
      <c r="CC56" s="382">
        <f t="shared" si="205"/>
        <v>222.38181873487082</v>
      </c>
      <c r="CD56" s="382">
        <f t="shared" si="206"/>
        <v>223.54761082709481</v>
      </c>
      <c r="CE56" s="382">
        <f t="shared" si="207"/>
        <v>224.81036328968111</v>
      </c>
      <c r="CF56" s="382">
        <f t="shared" si="208"/>
        <v>226.16676801651246</v>
      </c>
      <c r="CG56" s="382">
        <f t="shared" si="209"/>
        <v>227.61342514687044</v>
      </c>
      <c r="CH56" s="382">
        <f t="shared" si="210"/>
        <v>229.1468755001155</v>
      </c>
      <c r="CI56" s="382">
        <f t="shared" si="211"/>
        <v>230.76363088541669</v>
      </c>
      <c r="CJ56" s="382">
        <f t="shared" si="212"/>
        <v>232.46020193694213</v>
      </c>
      <c r="CK56" s="382">
        <f t="shared" si="213"/>
        <v>234.2331232373665</v>
      </c>
      <c r="CL56" s="382">
        <f t="shared" si="214"/>
        <v>236.07897559615853</v>
      </c>
      <c r="CM56" s="382">
        <f t="shared" si="215"/>
        <v>237.99440544080815</v>
      </c>
      <c r="CN56" s="382">
        <f t="shared" si="216"/>
        <v>239.97614135706641</v>
      </c>
      <c r="CO56" s="382">
        <f t="shared" si="217"/>
        <v>242.02100787772011</v>
      </c>
      <c r="CP56" s="382">
        <f t="shared" si="218"/>
        <v>244.12593666853164</v>
      </c>
      <c r="CQ56" s="382">
        <f t="shared" si="219"/>
        <v>246.28797529566071</v>
      </c>
      <c r="CR56" s="382">
        <f t="shared" si="220"/>
        <v>248.50429378244138</v>
      </c>
      <c r="CS56" s="382">
        <f t="shared" si="221"/>
        <v>250.77218917645695</v>
      </c>
      <c r="CT56" s="382">
        <f t="shared" si="222"/>
        <v>253.08908835215212</v>
      </c>
      <c r="CU56" s="382">
        <f t="shared" si="223"/>
        <v>255.45254927148349</v>
      </c>
      <c r="CV56" s="382">
        <f t="shared" si="224"/>
        <v>257.86026091693867</v>
      </c>
      <c r="CW56" s="382">
        <f t="shared" si="225"/>
        <v>260.31004209914482</v>
      </c>
      <c r="CX56" s="382">
        <f t="shared" si="226"/>
        <v>262.79983932647838</v>
      </c>
      <c r="CY56" s="382">
        <f t="shared" si="227"/>
        <v>265.32772390768332</v>
      </c>
      <c r="CZ56" s="382">
        <f t="shared" si="228"/>
        <v>267.89188844135134</v>
      </c>
      <c r="DA56" s="382">
        <f t="shared" si="229"/>
        <v>270.49064282889526</v>
      </c>
      <c r="DB56" s="382">
        <f t="shared" si="230"/>
        <v>273.12240993090086</v>
      </c>
      <c r="DC56" s="382">
        <f t="shared" si="231"/>
        <v>275.78572097079251</v>
      </c>
      <c r="DD56" s="382">
        <f t="shared" si="232"/>
        <v>278.47921077489735</v>
      </c>
      <c r="DE56" s="382">
        <f t="shared" si="233"/>
        <v>281.20161292434602</v>
      </c>
      <c r="DF56" s="382">
        <f t="shared" si="234"/>
        <v>283.9517548819091</v>
      </c>
      <c r="DG56" s="382">
        <f t="shared" si="235"/>
        <v>286.72855314583779</v>
      </c>
      <c r="DI56" s="252"/>
      <c r="DJ56" s="515">
        <f t="shared" si="236"/>
        <v>228.27162972274982</v>
      </c>
      <c r="DK56" s="524">
        <v>42000</v>
      </c>
      <c r="DL56" s="611">
        <f t="shared" si="237"/>
        <v>21.144324940535554</v>
      </c>
      <c r="DM56" s="382">
        <f t="shared" si="238"/>
        <v>42.270754642675165</v>
      </c>
      <c r="DN56" s="382">
        <f t="shared" si="239"/>
        <v>63.361554101591743</v>
      </c>
      <c r="DO56" s="382">
        <f t="shared" si="240"/>
        <v>84.399305033318356</v>
      </c>
      <c r="DP56" s="382">
        <f t="shared" si="241"/>
        <v>105.36705503677312</v>
      </c>
      <c r="DQ56" s="382">
        <f t="shared" si="242"/>
        <v>126.24845617565316</v>
      </c>
      <c r="DR56" s="382">
        <f t="shared" si="243"/>
        <v>147.02789018019899</v>
      </c>
      <c r="DS56" s="382">
        <f t="shared" si="244"/>
        <v>167.69057802624042</v>
      </c>
      <c r="DT56" s="382">
        <f t="shared" si="245"/>
        <v>188.22267226898626</v>
      </c>
      <c r="DU56" s="382">
        <f t="shared" si="246"/>
        <v>208.611331155329</v>
      </c>
      <c r="DV56" s="382">
        <f t="shared" si="247"/>
        <v>228.84477417244835</v>
      </c>
      <c r="DW56" s="382">
        <f t="shared" si="248"/>
        <v>248.91231928064329</v>
      </c>
      <c r="DX56" s="382">
        <f t="shared" si="249"/>
        <v>268.80440259793386</v>
      </c>
      <c r="DY56" s="382">
        <f t="shared" si="250"/>
        <v>288.5125817354957</v>
      </c>
      <c r="DZ56" s="382">
        <f t="shared" si="251"/>
        <v>308.02952431603381</v>
      </c>
      <c r="EA56" s="382">
        <f t="shared" si="252"/>
        <v>327.34898343934105</v>
      </c>
      <c r="EB56" s="382">
        <f t="shared" si="253"/>
        <v>346.46576199451442</v>
      </c>
      <c r="EC56" s="382">
        <f t="shared" si="254"/>
        <v>365.37566776573635</v>
      </c>
      <c r="ED56" s="382">
        <f t="shared" si="255"/>
        <v>384.0754612504233</v>
      </c>
      <c r="EE56" s="382">
        <f t="shared" si="256"/>
        <v>402.56279801950956</v>
      </c>
      <c r="EF56" s="382">
        <f t="shared" si="257"/>
        <v>420.83616731416595</v>
      </c>
      <c r="EG56" s="382">
        <f t="shared" si="258"/>
        <v>438.8948284061932</v>
      </c>
      <c r="EH56" s="382">
        <f t="shared" si="259"/>
        <v>456.73874606307078</v>
      </c>
      <c r="EI56" s="382">
        <f t="shared" si="260"/>
        <v>474.36852626488923</v>
      </c>
      <c r="EJ56" s="382">
        <f t="shared" si="261"/>
        <v>491.78535312778899</v>
      </c>
      <c r="EK56" s="382">
        <f t="shared" si="262"/>
        <v>508.99092780432687</v>
      </c>
      <c r="EL56" s="382">
        <f t="shared" si="263"/>
        <v>525.98740996021627</v>
      </c>
      <c r="EM56" s="382">
        <f t="shared" si="264"/>
        <v>542.77736227253934</v>
      </c>
      <c r="EN56" s="382">
        <f t="shared" si="265"/>
        <v>559.3636982583489</v>
      </c>
      <c r="EO56" s="382">
        <f t="shared" si="266"/>
        <v>575.74963362539472</v>
      </c>
      <c r="EP56" s="382">
        <f t="shared" si="267"/>
        <v>591.93864123789263</v>
      </c>
      <c r="EQ56" s="382">
        <f t="shared" si="268"/>
        <v>607.93440970906988</v>
      </c>
      <c r="ER56" s="382">
        <f t="shared" si="269"/>
        <v>623.74080556705439</v>
      </c>
      <c r="ES56" s="382">
        <f t="shared" si="270"/>
        <v>639.36183888988535</v>
      </c>
      <c r="ET56" s="382">
        <f t="shared" si="271"/>
        <v>654.80163226735351</v>
      </c>
      <c r="EU56" s="382">
        <f t="shared" si="272"/>
        <v>670.06439291997947</v>
      </c>
      <c r="EV56" s="382">
        <f t="shared" si="273"/>
        <v>685.15438778731357</v>
      </c>
      <c r="EW56" s="382">
        <f t="shared" si="274"/>
        <v>700.07592138698874</v>
      </c>
      <c r="EX56" s="382">
        <f t="shared" si="275"/>
        <v>714.83331624139987</v>
      </c>
      <c r="EY56" s="382">
        <f t="shared" si="276"/>
        <v>729.43089566909703</v>
      </c>
    </row>
    <row r="57" spans="1:155" s="521" customFormat="1">
      <c r="A57" s="519"/>
      <c r="B57" s="263"/>
      <c r="C57" s="382"/>
      <c r="D57" s="252"/>
      <c r="E57" s="382"/>
      <c r="F57" s="384"/>
      <c r="G57" s="384"/>
      <c r="H57" s="384"/>
      <c r="I57" s="384"/>
      <c r="J57" s="252"/>
      <c r="K57" s="499">
        <v>43000</v>
      </c>
      <c r="L57" s="382">
        <f t="shared" si="184"/>
        <v>13.106399999999999</v>
      </c>
      <c r="M57" s="382">
        <v>430</v>
      </c>
      <c r="N57" s="618">
        <f t="shared" si="185"/>
        <v>162.35697924348869</v>
      </c>
      <c r="O57" s="263">
        <f t="shared" si="186"/>
        <v>0.2610659181984214</v>
      </c>
      <c r="P57" s="383">
        <f t="shared" si="278"/>
        <v>-56.500002288000502</v>
      </c>
      <c r="Q57" s="383">
        <f t="shared" si="187"/>
        <v>216.64999771199948</v>
      </c>
      <c r="R57" s="382">
        <f t="shared" si="188"/>
        <v>573.56933718429855</v>
      </c>
      <c r="S57" s="490">
        <f t="shared" si="189"/>
        <v>0.16023388032912775</v>
      </c>
      <c r="T57" s="527">
        <f>O57/Konstanten!$C$22</f>
        <v>0.21311503526401746</v>
      </c>
      <c r="U57" s="527">
        <f t="shared" si="190"/>
        <v>0.75186533996876448</v>
      </c>
      <c r="V57" s="492"/>
      <c r="W57" s="492"/>
      <c r="X57" s="492"/>
      <c r="Y57" s="252"/>
      <c r="Z57" s="515">
        <f t="shared" si="277"/>
        <v>430</v>
      </c>
      <c r="AA57" s="524">
        <v>43000</v>
      </c>
      <c r="AB57" s="613">
        <f t="shared" si="191"/>
        <v>3.7760793372714978E-2</v>
      </c>
      <c r="AC57" s="490">
        <f t="shared" si="191"/>
        <v>7.5487740337580628E-2</v>
      </c>
      <c r="AD57" s="490">
        <f t="shared" si="191"/>
        <v>0.11314731265843213</v>
      </c>
      <c r="AE57" s="490">
        <f t="shared" si="191"/>
        <v>0.1507066106200842</v>
      </c>
      <c r="AF57" s="490">
        <f t="shared" si="191"/>
        <v>0.18813365810049248</v>
      </c>
      <c r="AG57" s="490">
        <f t="shared" si="191"/>
        <v>0.22539767562063401</v>
      </c>
      <c r="AH57" s="490">
        <f t="shared" si="191"/>
        <v>0.26246932562111375</v>
      </c>
      <c r="AI57" s="490">
        <f t="shared" si="191"/>
        <v>0.29932092542579308</v>
      </c>
      <c r="AJ57" s="490">
        <f t="shared" si="191"/>
        <v>0.33592662469270973</v>
      </c>
      <c r="AK57" s="490">
        <f t="shared" si="191"/>
        <v>0.37226254553800436</v>
      </c>
      <c r="AL57" s="490">
        <f t="shared" si="192"/>
        <v>0.40830688486433053</v>
      </c>
      <c r="AM57" s="490">
        <f t="shared" si="192"/>
        <v>0.44403997966254499</v>
      </c>
      <c r="AN57" s="490">
        <f t="shared" si="192"/>
        <v>0.47944433712761697</v>
      </c>
      <c r="AO57" s="490">
        <f t="shared" si="192"/>
        <v>0.51450463230132037</v>
      </c>
      <c r="AP57" s="490">
        <f t="shared" si="192"/>
        <v>0.54920767660658598</v>
      </c>
      <c r="AQ57" s="490">
        <f t="shared" si="192"/>
        <v>0.58354236107029178</v>
      </c>
      <c r="AR57" s="490">
        <f t="shared" si="192"/>
        <v>0.61749957825550605</v>
      </c>
      <c r="AS57" s="490">
        <f t="shared" si="192"/>
        <v>0.65107212696449224</v>
      </c>
      <c r="AT57" s="490">
        <f t="shared" si="192"/>
        <v>0.68425460365939805</v>
      </c>
      <c r="AU57" s="490">
        <f t="shared" si="192"/>
        <v>0.71704328431234732</v>
      </c>
      <c r="AV57" s="490">
        <f t="shared" si="193"/>
        <v>0.74943600007310085</v>
      </c>
      <c r="AW57" s="490">
        <f t="shared" si="193"/>
        <v>0.78143200976255278</v>
      </c>
      <c r="AX57" s="490">
        <f t="shared" si="193"/>
        <v>0.81303187179063918</v>
      </c>
      <c r="AY57" s="490">
        <f t="shared" si="193"/>
        <v>0.84423731768144195</v>
      </c>
      <c r="AZ57" s="490">
        <f t="shared" si="193"/>
        <v>0.87505112898375226</v>
      </c>
      <c r="BA57" s="490">
        <f t="shared" si="193"/>
        <v>0.90547701896582888</v>
      </c>
      <c r="BB57" s="490">
        <f t="shared" si="193"/>
        <v>0.93551952014711404</v>
      </c>
      <c r="BC57" s="490">
        <f t="shared" si="193"/>
        <v>0.96518387841301101</v>
      </c>
      <c r="BD57" s="490">
        <f t="shared" si="193"/>
        <v>0.99447595419298151</v>
      </c>
      <c r="BE57" s="490">
        <f t="shared" si="193"/>
        <v>1.0234021309579464</v>
      </c>
      <c r="BF57" s="490">
        <f t="shared" si="194"/>
        <v>1.0519692311075923</v>
      </c>
      <c r="BG57" s="490">
        <f t="shared" si="194"/>
        <v>1.080184439169414</v>
      </c>
      <c r="BH57" s="490">
        <f t="shared" si="194"/>
        <v>1.1080552321151087</v>
      </c>
      <c r="BI57" s="490">
        <f t="shared" si="194"/>
        <v>1.1355893165123037</v>
      </c>
      <c r="BJ57" s="490">
        <f t="shared" si="194"/>
        <v>1.1627945721668329</v>
      </c>
      <c r="BK57" s="490">
        <f t="shared" si="194"/>
        <v>1.189679001868408</v>
      </c>
      <c r="BL57" s="490">
        <f t="shared" si="194"/>
        <v>1.2162506868275476</v>
      </c>
      <c r="BM57" s="490">
        <f t="shared" si="194"/>
        <v>1.2425177473801803</v>
      </c>
      <c r="BN57" s="490">
        <f t="shared" si="194"/>
        <v>1.2684883085359366</v>
      </c>
      <c r="BO57" s="490">
        <f t="shared" si="194"/>
        <v>1.2941704699540575</v>
      </c>
      <c r="BP57" s="527"/>
      <c r="BQ57" s="252"/>
      <c r="BR57" s="515">
        <f t="shared" si="195"/>
        <v>428.83703977147582</v>
      </c>
      <c r="BS57" s="524">
        <v>43000</v>
      </c>
      <c r="BT57" s="611">
        <f t="shared" si="196"/>
        <v>216.71178098412119</v>
      </c>
      <c r="BU57" s="382">
        <f t="shared" si="197"/>
        <v>216.89690933551728</v>
      </c>
      <c r="BV57" s="382">
        <f t="shared" si="198"/>
        <v>217.204721987439</v>
      </c>
      <c r="BW57" s="382">
        <f t="shared" si="199"/>
        <v>217.63412956766368</v>
      </c>
      <c r="BX57" s="382">
        <f t="shared" si="200"/>
        <v>218.18363155833717</v>
      </c>
      <c r="BY57" s="382">
        <f t="shared" si="201"/>
        <v>218.85133986930225</v>
      </c>
      <c r="BZ57" s="382">
        <f t="shared" si="202"/>
        <v>219.63500774530578</v>
      </c>
      <c r="CA57" s="382">
        <f t="shared" si="203"/>
        <v>220.53206307151635</v>
      </c>
      <c r="CB57" s="382">
        <f t="shared" si="204"/>
        <v>221.53964504905915</v>
      </c>
      <c r="CC57" s="382">
        <f t="shared" si="205"/>
        <v>222.65464317236166</v>
      </c>
      <c r="CD57" s="382">
        <f t="shared" si="206"/>
        <v>223.87373745053341</v>
      </c>
      <c r="CE57" s="382">
        <f t="shared" si="207"/>
        <v>225.19343887010623</v>
      </c>
      <c r="CF57" s="382">
        <f t="shared" si="208"/>
        <v>226.61012918806642</v>
      </c>
      <c r="CG57" s="382">
        <f t="shared" si="209"/>
        <v>228.12009926272273</v>
      </c>
      <c r="CH57" s="382">
        <f t="shared" si="210"/>
        <v>229.71958526562335</v>
      </c>
      <c r="CI57" s="382">
        <f t="shared" si="211"/>
        <v>231.40480226097077</v>
      </c>
      <c r="CJ57" s="382">
        <f t="shared" si="212"/>
        <v>233.17197478139832</v>
      </c>
      <c r="CK57" s="382">
        <f t="shared" si="213"/>
        <v>235.01736416374635</v>
      </c>
      <c r="CL57" s="382">
        <f t="shared" si="214"/>
        <v>236.93729253046715</v>
      </c>
      <c r="CM57" s="382">
        <f t="shared" si="215"/>
        <v>238.92816340817427</v>
      </c>
      <c r="CN57" s="382">
        <f t="shared" si="216"/>
        <v>240.98647906283369</v>
      </c>
      <c r="CO57" s="382">
        <f t="shared" si="217"/>
        <v>243.10885470081962</v>
      </c>
      <c r="CP57" s="382">
        <f t="shared" si="218"/>
        <v>245.29202973715471</v>
      </c>
      <c r="CQ57" s="382">
        <f t="shared" si="219"/>
        <v>247.53287636821398</v>
      </c>
      <c r="CR57" s="382">
        <f t="shared" si="220"/>
        <v>249.82840570789605</v>
      </c>
      <c r="CS57" s="382">
        <f t="shared" si="221"/>
        <v>252.17577175597268</v>
      </c>
      <c r="CT57" s="382">
        <f t="shared" si="222"/>
        <v>254.57227346723982</v>
      </c>
      <c r="CU57" s="382">
        <f t="shared" si="223"/>
        <v>257.0153551824078</v>
      </c>
      <c r="CV57" s="382">
        <f t="shared" si="224"/>
        <v>259.50260566831122</v>
      </c>
      <c r="CW57" s="382">
        <f t="shared" si="225"/>
        <v>262.03175599779382</v>
      </c>
      <c r="CX57" s="382">
        <f t="shared" si="226"/>
        <v>264.60067647993151</v>
      </c>
      <c r="CY57" s="382">
        <f t="shared" si="227"/>
        <v>267.20737283035913</v>
      </c>
      <c r="CZ57" s="382">
        <f t="shared" si="228"/>
        <v>269.84998175027181</v>
      </c>
      <c r="DA57" s="382">
        <f t="shared" si="229"/>
        <v>272.52676606190755</v>
      </c>
      <c r="DB57" s="382">
        <f t="shared" si="230"/>
        <v>275.23610952852027</v>
      </c>
      <c r="DC57" s="382">
        <f t="shared" si="231"/>
        <v>277.97651146833641</v>
      </c>
      <c r="DD57" s="382">
        <f t="shared" si="232"/>
        <v>280.74658125501082</v>
      </c>
      <c r="DE57" s="382">
        <f t="shared" si="233"/>
        <v>283.54503278172933</v>
      </c>
      <c r="DF57" s="382">
        <f t="shared" si="234"/>
        <v>286.37067895239829</v>
      </c>
      <c r="DG57" s="382">
        <f t="shared" si="235"/>
        <v>289.22242625127245</v>
      </c>
      <c r="DI57" s="252"/>
      <c r="DJ57" s="515">
        <f t="shared" si="236"/>
        <v>233.22811263028692</v>
      </c>
      <c r="DK57" s="524">
        <v>43000</v>
      </c>
      <c r="DL57" s="611">
        <f t="shared" si="237"/>
        <v>21.658433226341383</v>
      </c>
      <c r="DM57" s="382">
        <f t="shared" si="238"/>
        <v>43.297453190966557</v>
      </c>
      <c r="DN57" s="382">
        <f t="shared" si="239"/>
        <v>64.897829125681511</v>
      </c>
      <c r="DO57" s="382">
        <f t="shared" si="240"/>
        <v>86.440690762653858</v>
      </c>
      <c r="DP57" s="382">
        <f t="shared" si="241"/>
        <v>107.90769757875691</v>
      </c>
      <c r="DQ57" s="382">
        <f t="shared" si="242"/>
        <v>129.28119540860857</v>
      </c>
      <c r="DR57" s="382">
        <f t="shared" si="243"/>
        <v>150.54435712771203</v>
      </c>
      <c r="DS57" s="382">
        <f t="shared" si="244"/>
        <v>171.68130480186301</v>
      </c>
      <c r="DT57" s="382">
        <f t="shared" si="245"/>
        <v>192.67721146755613</v>
      </c>
      <c r="DU57" s="382">
        <f t="shared" si="246"/>
        <v>213.51838150277291</v>
      </c>
      <c r="DV57" s="382">
        <f t="shared" si="247"/>
        <v>234.19230931941976</v>
      </c>
      <c r="DW57" s="382">
        <f t="shared" si="248"/>
        <v>254.68771681837535</v>
      </c>
      <c r="DX57" s="382">
        <f t="shared" si="249"/>
        <v>274.99457066305263</v>
      </c>
      <c r="DY57" s="382">
        <f t="shared" si="250"/>
        <v>295.10408092731956</v>
      </c>
      <c r="DZ57" s="382">
        <f t="shared" si="251"/>
        <v>315.0086830477681</v>
      </c>
      <c r="EA57" s="382">
        <f t="shared" si="252"/>
        <v>334.7020052580479</v>
      </c>
      <c r="EB57" s="382">
        <f t="shared" si="253"/>
        <v>354.1788238115945</v>
      </c>
      <c r="EC57" s="382">
        <f t="shared" si="254"/>
        <v>373.4350083221953</v>
      </c>
      <c r="ED57" s="382">
        <f t="shared" si="255"/>
        <v>392.46745948622583</v>
      </c>
      <c r="EE57" s="382">
        <f t="shared" si="256"/>
        <v>411.27404131548559</v>
      </c>
      <c r="EF57" s="382">
        <f t="shared" si="257"/>
        <v>429.85350982398035</v>
      </c>
      <c r="EG57" s="382">
        <f t="shared" si="258"/>
        <v>448.20543989410169</v>
      </c>
      <c r="EH57" s="382">
        <f t="shared" si="259"/>
        <v>466.33015181266649</v>
      </c>
      <c r="EI57" s="382">
        <f t="shared" si="260"/>
        <v>484.22863872879475</v>
      </c>
      <c r="EJ57" s="382">
        <f t="shared" si="261"/>
        <v>501.90249605358292</v>
      </c>
      <c r="EK57" s="382">
        <f t="shared" si="262"/>
        <v>519.35385360384498</v>
      </c>
      <c r="EL57" s="382">
        <f t="shared" si="263"/>
        <v>536.58531109375326</v>
      </c>
      <c r="EM57" s="382">
        <f t="shared" si="264"/>
        <v>553.59987740232134</v>
      </c>
      <c r="EN57" s="382">
        <f t="shared" si="265"/>
        <v>570.40091389219128</v>
      </c>
      <c r="EO57" s="382">
        <f t="shared" si="266"/>
        <v>586.99208192654805</v>
      </c>
      <c r="EP57" s="382">
        <f t="shared" si="267"/>
        <v>603.37729462465791</v>
      </c>
      <c r="EQ57" s="382">
        <f t="shared" si="268"/>
        <v>619.56067281119408</v>
      </c>
      <c r="ER57" s="382">
        <f t="shared" si="269"/>
        <v>635.54650504785695</v>
      </c>
      <c r="ES57" s="382">
        <f t="shared" si="270"/>
        <v>651.33921158553267</v>
      </c>
      <c r="ET57" s="382">
        <f t="shared" si="271"/>
        <v>666.94331203923036</v>
      </c>
      <c r="EU57" s="382">
        <f t="shared" si="272"/>
        <v>682.36339656374071</v>
      </c>
      <c r="EV57" s="382">
        <f t="shared" si="273"/>
        <v>697.60410029362436</v>
      </c>
      <c r="EW57" s="382">
        <f t="shared" si="274"/>
        <v>712.67008080457765</v>
      </c>
      <c r="EX57" s="382">
        <f t="shared" si="275"/>
        <v>727.56599835298914</v>
      </c>
      <c r="EY57" s="382">
        <f t="shared" si="276"/>
        <v>742.29649865504086</v>
      </c>
    </row>
    <row r="58" spans="1:155" s="521" customFormat="1">
      <c r="A58" s="519"/>
      <c r="B58" s="263"/>
      <c r="C58" s="382"/>
      <c r="D58" s="252"/>
      <c r="E58" s="382"/>
      <c r="F58" s="384"/>
      <c r="G58" s="384"/>
      <c r="H58" s="384"/>
      <c r="I58" s="384"/>
      <c r="J58" s="252"/>
      <c r="K58" s="499">
        <v>44000</v>
      </c>
      <c r="L58" s="382">
        <f t="shared" si="184"/>
        <v>13.411199999999999</v>
      </c>
      <c r="M58" s="382">
        <v>440</v>
      </c>
      <c r="N58" s="618">
        <f t="shared" si="185"/>
        <v>154.73810575945834</v>
      </c>
      <c r="O58" s="263">
        <f t="shared" si="186"/>
        <v>0.2488149622431309</v>
      </c>
      <c r="P58" s="383">
        <f t="shared" si="278"/>
        <v>-56.500002288000502</v>
      </c>
      <c r="Q58" s="383">
        <f t="shared" si="187"/>
        <v>216.64999771199948</v>
      </c>
      <c r="R58" s="382">
        <f t="shared" si="188"/>
        <v>573.56933718429855</v>
      </c>
      <c r="S58" s="490">
        <f t="shared" si="189"/>
        <v>0.15271463682157252</v>
      </c>
      <c r="T58" s="527">
        <f>O58/Konstanten!$C$22</f>
        <v>0.20311425489235174</v>
      </c>
      <c r="U58" s="527">
        <f t="shared" si="190"/>
        <v>0.75186533996876448</v>
      </c>
      <c r="V58" s="492"/>
      <c r="W58" s="492"/>
      <c r="X58" s="492"/>
      <c r="Y58" s="252"/>
      <c r="Z58" s="515">
        <f t="shared" si="277"/>
        <v>440</v>
      </c>
      <c r="AA58" s="524">
        <v>44000</v>
      </c>
      <c r="AB58" s="613">
        <f t="shared" si="191"/>
        <v>3.8678902624874667E-2</v>
      </c>
      <c r="AC58" s="490">
        <f t="shared" si="191"/>
        <v>7.7321107186690829E-2</v>
      </c>
      <c r="AD58" s="490">
        <f t="shared" si="191"/>
        <v>0.11589027778218369</v>
      </c>
      <c r="AE58" s="490">
        <f t="shared" si="191"/>
        <v>0.15435079346642708</v>
      </c>
      <c r="AF58" s="490">
        <f t="shared" si="191"/>
        <v>0.19266808279167874</v>
      </c>
      <c r="AG58" s="490">
        <f t="shared" si="191"/>
        <v>0.23080893207852454</v>
      </c>
      <c r="AH58" s="490">
        <f t="shared" si="191"/>
        <v>0.26874176065566069</v>
      </c>
      <c r="AI58" s="490">
        <f t="shared" si="191"/>
        <v>0.30643685781246605</v>
      </c>
      <c r="AJ58" s="490">
        <f t="shared" si="191"/>
        <v>0.34386657786651664</v>
      </c>
      <c r="AK58" s="490">
        <f t="shared" si="191"/>
        <v>0.38100549144762935</v>
      </c>
      <c r="AL58" s="490">
        <f t="shared" si="192"/>
        <v>0.41783049273417566</v>
      </c>
      <c r="AM58" s="490">
        <f t="shared" si="192"/>
        <v>0.45432086385960196</v>
      </c>
      <c r="AN58" s="490">
        <f t="shared" si="192"/>
        <v>0.49045829896978338</v>
      </c>
      <c r="AO58" s="490">
        <f t="shared" si="192"/>
        <v>0.52622689141422996</v>
      </c>
      <c r="AP58" s="490">
        <f t="shared" si="192"/>
        <v>0.56161308827824297</v>
      </c>
      <c r="AQ58" s="490">
        <f t="shared" si="192"/>
        <v>0.59660561691275649</v>
      </c>
      <c r="AR58" s="490">
        <f t="shared" si="192"/>
        <v>0.63119538831514921</v>
      </c>
      <c r="AS58" s="490">
        <f t="shared" si="192"/>
        <v>0.66537538219130421</v>
      </c>
      <c r="AT58" s="490">
        <f t="shared" si="192"/>
        <v>0.69914051832696489</v>
      </c>
      <c r="AU58" s="490">
        <f t="shared" si="192"/>
        <v>0.73248751855857686</v>
      </c>
      <c r="AV58" s="490">
        <f t="shared" si="193"/>
        <v>0.76541476320189206</v>
      </c>
      <c r="AW58" s="490">
        <f t="shared" si="193"/>
        <v>0.79792214530974437</v>
      </c>
      <c r="AX58" s="490">
        <f t="shared" si="193"/>
        <v>0.83001092562048118</v>
      </c>
      <c r="AY58" s="490">
        <f t="shared" si="193"/>
        <v>0.86168359055295374</v>
      </c>
      <c r="AZ58" s="490">
        <f t="shared" si="193"/>
        <v>0.89294371512206805</v>
      </c>
      <c r="BA58" s="490">
        <f t="shared" si="193"/>
        <v>0.92379583220525874</v>
      </c>
      <c r="BB58" s="490">
        <f t="shared" si="193"/>
        <v>0.95424530919325257</v>
      </c>
      <c r="BC58" s="490">
        <f t="shared" si="193"/>
        <v>0.98429823271290451</v>
      </c>
      <c r="BD58" s="490">
        <f t="shared" si="193"/>
        <v>1.0139613018161235</v>
      </c>
      <c r="BE58" s="490">
        <f t="shared" si="193"/>
        <v>1.0432417297859513</v>
      </c>
      <c r="BF58" s="490">
        <f t="shared" si="194"/>
        <v>1.0721471545146237</v>
      </c>
      <c r="BG58" s="490">
        <f t="shared" si="194"/>
        <v>1.1006855572550434</v>
      </c>
      <c r="BH58" s="490">
        <f t="shared" si="194"/>
        <v>1.1288651894310009</v>
      </c>
      <c r="BI58" s="490">
        <f t="shared" si="194"/>
        <v>1.1566945071076469</v>
      </c>
      <c r="BJ58" s="490">
        <f t="shared" si="194"/>
        <v>1.1841821126671437</v>
      </c>
      <c r="BK58" s="490">
        <f t="shared" si="194"/>
        <v>1.2113367031999727</v>
      </c>
      <c r="BL58" s="490">
        <f t="shared" si="194"/>
        <v>1.2381670251062198</v>
      </c>
      <c r="BM58" s="490">
        <f t="shared" si="194"/>
        <v>1.2646818343989372</v>
      </c>
      <c r="BN58" s="490">
        <f t="shared" si="194"/>
        <v>1.2908898622105243</v>
      </c>
      <c r="BO58" s="490">
        <f t="shared" si="194"/>
        <v>1.3167997850199038</v>
      </c>
      <c r="BP58" s="527"/>
      <c r="BQ58" s="252"/>
      <c r="BR58" s="515">
        <f t="shared" si="195"/>
        <v>438.78495148423411</v>
      </c>
      <c r="BS58" s="524">
        <v>44000</v>
      </c>
      <c r="BT58" s="611">
        <f t="shared" si="196"/>
        <v>216.71482188314798</v>
      </c>
      <c r="BU58" s="382">
        <f t="shared" si="197"/>
        <v>216.90904843746992</v>
      </c>
      <c r="BV58" s="382">
        <f t="shared" si="198"/>
        <v>217.23194371832409</v>
      </c>
      <c r="BW58" s="382">
        <f t="shared" si="199"/>
        <v>217.68229887643372</v>
      </c>
      <c r="BX58" s="382">
        <f t="shared" si="200"/>
        <v>218.25845019719941</v>
      </c>
      <c r="BY58" s="382">
        <f t="shared" si="201"/>
        <v>218.9583065139247</v>
      </c>
      <c r="BZ58" s="382">
        <f t="shared" si="202"/>
        <v>219.7793827417174</v>
      </c>
      <c r="CA58" s="382">
        <f t="shared" si="203"/>
        <v>220.71883839632881</v>
      </c>
      <c r="CB58" s="382">
        <f t="shared" si="204"/>
        <v>221.77351985667025</v>
      </c>
      <c r="CC58" s="382">
        <f t="shared" si="205"/>
        <v>222.94000509053097</v>
      </c>
      <c r="CD58" s="382">
        <f t="shared" si="206"/>
        <v>224.2146495862427</v>
      </c>
      <c r="CE58" s="382">
        <f t="shared" si="207"/>
        <v>225.59363231070878</v>
      </c>
      <c r="CF58" s="382">
        <f t="shared" si="208"/>
        <v>227.07300063534177</v>
      </c>
      <c r="CG58" s="382">
        <f t="shared" si="209"/>
        <v>228.64871332353673</v>
      </c>
      <c r="CH58" s="382">
        <f t="shared" si="210"/>
        <v>230.31668084356684</v>
      </c>
      <c r="CI58" s="382">
        <f t="shared" si="211"/>
        <v>232.07280244729517</v>
      </c>
      <c r="CJ58" s="382">
        <f t="shared" si="212"/>
        <v>233.91299962760752</v>
      </c>
      <c r="CK58" s="382">
        <f t="shared" si="213"/>
        <v>235.83324572788104</v>
      </c>
      <c r="CL58" s="382">
        <f t="shared" si="214"/>
        <v>237.82959161932604</v>
      </c>
      <c r="CM58" s="382">
        <f t="shared" si="215"/>
        <v>239.89818748317455</v>
      </c>
      <c r="CN58" s="382">
        <f t="shared" si="216"/>
        <v>242.0353008328986</v>
      </c>
      <c r="CO58" s="382">
        <f t="shared" si="217"/>
        <v>244.23733098710204</v>
      </c>
      <c r="CP58" s="382">
        <f t="shared" si="218"/>
        <v>246.50082025776757</v>
      </c>
      <c r="CQ58" s="382">
        <f t="shared" si="219"/>
        <v>248.82246215342127</v>
      </c>
      <c r="CR58" s="382">
        <f t="shared" si="220"/>
        <v>251.19910691516486</v>
      </c>
      <c r="CS58" s="382">
        <f t="shared" si="221"/>
        <v>253.62776470834373</v>
      </c>
      <c r="CT58" s="382">
        <f t="shared" si="222"/>
        <v>256.10560678669981</v>
      </c>
      <c r="CU58" s="382">
        <f t="shared" si="223"/>
        <v>258.6299649318961</v>
      </c>
      <c r="CV58" s="382">
        <f t="shared" si="224"/>
        <v>261.19832945162227</v>
      </c>
      <c r="CW58" s="382">
        <f t="shared" si="225"/>
        <v>263.80834599617361</v>
      </c>
      <c r="CX58" s="382">
        <f t="shared" si="226"/>
        <v>266.45781142805009</v>
      </c>
      <c r="CY58" s="382">
        <f t="shared" si="227"/>
        <v>269.14466895311978</v>
      </c>
      <c r="CZ58" s="382">
        <f t="shared" si="228"/>
        <v>271.86700269620377</v>
      </c>
      <c r="DA58" s="382">
        <f t="shared" si="229"/>
        <v>274.62303187931116</v>
      </c>
      <c r="DB58" s="382">
        <f t="shared" si="230"/>
        <v>277.41110473769498</v>
      </c>
      <c r="DC58" s="382">
        <f t="shared" si="231"/>
        <v>280.22969228769074</v>
      </c>
      <c r="DD58" s="382">
        <f t="shared" si="232"/>
        <v>283.07738204114872</v>
      </c>
      <c r="DE58" s="382">
        <f t="shared" si="233"/>
        <v>285.9528717441724</v>
      </c>
      <c r="DF58" s="382">
        <f t="shared" si="234"/>
        <v>288.85496320284426</v>
      </c>
      <c r="DG58" s="382">
        <f t="shared" si="235"/>
        <v>291.78255624552583</v>
      </c>
      <c r="DI58" s="252"/>
      <c r="DJ58" s="515">
        <f t="shared" si="236"/>
        <v>238.14616280392215</v>
      </c>
      <c r="DK58" s="524">
        <v>44000</v>
      </c>
      <c r="DL58" s="611">
        <f t="shared" si="237"/>
        <v>22.185032541565388</v>
      </c>
      <c r="DM58" s="382">
        <f t="shared" si="238"/>
        <v>44.349016199426359</v>
      </c>
      <c r="DN58" s="382">
        <f t="shared" si="239"/>
        <v>66.471109813631344</v>
      </c>
      <c r="DO58" s="382">
        <f t="shared" si="240"/>
        <v>88.53088230240914</v>
      </c>
      <c r="DP58" s="382">
        <f t="shared" si="241"/>
        <v>110.50850454339273</v>
      </c>
      <c r="DQ58" s="382">
        <f t="shared" si="242"/>
        <v>132.38492618849511</v>
      </c>
      <c r="DR58" s="382">
        <f t="shared" si="243"/>
        <v>154.14203353300871</v>
      </c>
      <c r="DS58" s="382">
        <f t="shared" si="244"/>
        <v>175.76278542433528</v>
      </c>
      <c r="DT58" s="382">
        <f t="shared" si="245"/>
        <v>197.23132514673094</v>
      </c>
      <c r="DU58" s="382">
        <f t="shared" si="246"/>
        <v>218.53306719319468</v>
      </c>
      <c r="DV58" s="382">
        <f t="shared" si="247"/>
        <v>239.65475877292999</v>
      </c>
      <c r="DW58" s="382">
        <f t="shared" si="248"/>
        <v>260.58451675294981</v>
      </c>
      <c r="DX58" s="382">
        <f t="shared" si="249"/>
        <v>281.31184145663718</v>
      </c>
      <c r="DY58" s="382">
        <f t="shared" si="250"/>
        <v>301.8276093170137</v>
      </c>
      <c r="DZ58" s="382">
        <f t="shared" si="251"/>
        <v>322.12404679777876</v>
      </c>
      <c r="EA58" s="382">
        <f t="shared" si="252"/>
        <v>342.19468825307928</v>
      </c>
      <c r="EB58" s="382">
        <f t="shared" si="253"/>
        <v>362.03432050970605</v>
      </c>
      <c r="EC58" s="382">
        <f t="shared" si="254"/>
        <v>381.6389169422157</v>
      </c>
      <c r="ED58" s="382">
        <f t="shared" si="255"/>
        <v>401.00556369548417</v>
      </c>
      <c r="EE58" s="382">
        <f t="shared" si="256"/>
        <v>420.13238051541452</v>
      </c>
      <c r="EF58" s="382">
        <f t="shared" si="257"/>
        <v>439.01843840078607</v>
      </c>
      <c r="EG58" s="382">
        <f t="shared" si="258"/>
        <v>457.66367600998365</v>
      </c>
      <c r="EH58" s="382">
        <f t="shared" si="259"/>
        <v>476.06881646386552</v>
      </c>
      <c r="EI58" s="382">
        <f t="shared" si="260"/>
        <v>494.23528589604416</v>
      </c>
      <c r="EJ58" s="382">
        <f t="shared" si="261"/>
        <v>512.16513482544963</v>
      </c>
      <c r="EK58" s="382">
        <f t="shared" si="262"/>
        <v>529.86096317158774</v>
      </c>
      <c r="EL58" s="382">
        <f t="shared" si="263"/>
        <v>547.32584950519993</v>
      </c>
      <c r="EM58" s="382">
        <f t="shared" si="264"/>
        <v>564.5632849288171</v>
      </c>
      <c r="EN58" s="382">
        <f t="shared" si="265"/>
        <v>581.57711181320246</v>
      </c>
      <c r="EO58" s="382">
        <f t="shared" si="266"/>
        <v>598.37146747632914</v>
      </c>
      <c r="EP58" s="382">
        <f t="shared" si="267"/>
        <v>614.9507327789845</v>
      </c>
      <c r="EQ58" s="382">
        <f t="shared" si="268"/>
        <v>631.31948552310553</v>
      </c>
      <c r="ER58" s="382">
        <f t="shared" si="269"/>
        <v>647.48245847236683</v>
      </c>
      <c r="ES58" s="382">
        <f t="shared" si="270"/>
        <v>663.44450176645194</v>
      </c>
      <c r="ET58" s="382">
        <f t="shared" si="271"/>
        <v>679.21054946799597</v>
      </c>
      <c r="EU58" s="382">
        <f t="shared" si="272"/>
        <v>694.78558996142169</v>
      </c>
      <c r="EV58" s="382">
        <f t="shared" si="273"/>
        <v>710.17463991362922</v>
      </c>
      <c r="EW58" s="382">
        <f t="shared" si="274"/>
        <v>725.38272150522118</v>
      </c>
      <c r="EX58" s="382">
        <f t="shared" si="275"/>
        <v>740.41484264602093</v>
      </c>
      <c r="EY58" s="382">
        <f t="shared" si="276"/>
        <v>755.27597989829303</v>
      </c>
    </row>
    <row r="59" spans="1:155" s="521" customFormat="1">
      <c r="A59" s="519"/>
      <c r="B59" s="263"/>
      <c r="C59" s="382"/>
      <c r="D59" s="252"/>
      <c r="E59" s="382"/>
      <c r="F59" s="384"/>
      <c r="G59" s="384"/>
      <c r="H59" s="384"/>
      <c r="I59" s="384"/>
      <c r="J59" s="252"/>
      <c r="K59" s="499">
        <v>45000</v>
      </c>
      <c r="L59" s="382">
        <f t="shared" si="184"/>
        <v>13.715999999999999</v>
      </c>
      <c r="M59" s="382">
        <v>450</v>
      </c>
      <c r="N59" s="618">
        <f t="shared" si="185"/>
        <v>147.47676068865752</v>
      </c>
      <c r="O59" s="263">
        <f t="shared" si="186"/>
        <v>0.23713890293790568</v>
      </c>
      <c r="P59" s="383">
        <f t="shared" si="278"/>
        <v>-56.500002288000502</v>
      </c>
      <c r="Q59" s="383">
        <f t="shared" si="187"/>
        <v>216.64999771199948</v>
      </c>
      <c r="R59" s="382">
        <f t="shared" si="188"/>
        <v>573.56933718429855</v>
      </c>
      <c r="S59" s="490">
        <f t="shared" si="189"/>
        <v>0.14554824642354555</v>
      </c>
      <c r="T59" s="527">
        <f>O59/Konstanten!$C$22</f>
        <v>0.19358277790849443</v>
      </c>
      <c r="U59" s="527">
        <f t="shared" si="190"/>
        <v>0.75186533996876448</v>
      </c>
      <c r="V59" s="492"/>
      <c r="W59" s="492"/>
      <c r="X59" s="492"/>
      <c r="Y59" s="252"/>
      <c r="Z59" s="515">
        <f t="shared" si="277"/>
        <v>450</v>
      </c>
      <c r="AA59" s="524">
        <v>45000</v>
      </c>
      <c r="AB59" s="613">
        <f t="shared" si="191"/>
        <v>3.9619317525774321E-2</v>
      </c>
      <c r="AC59" s="490">
        <f t="shared" si="191"/>
        <v>7.9198864861303522E-2</v>
      </c>
      <c r="AD59" s="490">
        <f t="shared" si="191"/>
        <v>0.11869928381770935</v>
      </c>
      <c r="AE59" s="490">
        <f t="shared" si="191"/>
        <v>0.15808202901425666</v>
      </c>
      <c r="AF59" s="490">
        <f t="shared" si="191"/>
        <v>0.1973097468772691</v>
      </c>
      <c r="AG59" s="490">
        <f t="shared" si="191"/>
        <v>0.23634662333519063</v>
      </c>
      <c r="AH59" s="490">
        <f t="shared" si="191"/>
        <v>0.2751586922685415</v>
      </c>
      <c r="AI59" s="490">
        <f t="shared" si="191"/>
        <v>0.31371409864844491</v>
      </c>
      <c r="AJ59" s="490">
        <f t="shared" si="191"/>
        <v>0.35198331234477243</v>
      </c>
      <c r="AK59" s="490">
        <f t="shared" si="191"/>
        <v>0.38993929066527705</v>
      </c>
      <c r="AL59" s="490">
        <f t="shared" si="192"/>
        <v>0.42755758966544433</v>
      </c>
      <c r="AM59" s="490">
        <f t="shared" si="192"/>
        <v>0.46481642603771922</v>
      </c>
      <c r="AN59" s="490">
        <f t="shared" si="192"/>
        <v>0.50169669286778185</v>
      </c>
      <c r="AO59" s="490">
        <f t="shared" si="192"/>
        <v>0.53818193368915057</v>
      </c>
      <c r="AP59" s="490">
        <f t="shared" si="192"/>
        <v>0.57425828005968382</v>
      </c>
      <c r="AQ59" s="490">
        <f t="shared" si="192"/>
        <v>0.60991435833674379</v>
      </c>
      <c r="AR59" s="490">
        <f t="shared" si="192"/>
        <v>0.64514117147444883</v>
      </c>
      <c r="AS59" s="490">
        <f t="shared" si="192"/>
        <v>0.67993196155395674</v>
      </c>
      <c r="AT59" s="490">
        <f t="shared" si="192"/>
        <v>0.71428205843965464</v>
      </c>
      <c r="AU59" s="490">
        <f t="shared" si="192"/>
        <v>0.74818871948675592</v>
      </c>
      <c r="AV59" s="490">
        <f t="shared" si="193"/>
        <v>0.78165096466120976</v>
      </c>
      <c r="AW59" s="490">
        <f t="shared" si="193"/>
        <v>0.81466941081824107</v>
      </c>
      <c r="AX59" s="490">
        <f t="shared" si="193"/>
        <v>0.84724610825919699</v>
      </c>
      <c r="AY59" s="490">
        <f t="shared" si="193"/>
        <v>0.87938438207851566</v>
      </c>
      <c r="AZ59" s="490">
        <f t="shared" si="193"/>
        <v>0.91108868024485445</v>
      </c>
      <c r="BA59" s="490">
        <f t="shared" si="193"/>
        <v>0.94236442984744662</v>
      </c>
      <c r="BB59" s="490">
        <f t="shared" si="193"/>
        <v>0.97321790248828532</v>
      </c>
      <c r="BC59" s="490">
        <f t="shared" si="193"/>
        <v>1.0036560894160365</v>
      </c>
      <c r="BD59" s="490">
        <f t="shared" si="193"/>
        <v>1.0336865866771248</v>
      </c>
      <c r="BE59" s="490">
        <f t="shared" si="193"/>
        <v>1.0633174903002587</v>
      </c>
      <c r="BF59" s="490">
        <f t="shared" si="194"/>
        <v>1.0925573013265915</v>
      </c>
      <c r="BG59" s="490">
        <f t="shared" si="194"/>
        <v>1.1214148403430224</v>
      </c>
      <c r="BH59" s="490">
        <f t="shared" si="194"/>
        <v>1.1498991710636532</v>
      </c>
      <c r="BI59" s="490">
        <f t="shared" si="194"/>
        <v>1.1780195324275944</v>
      </c>
      <c r="BJ59" s="490">
        <f t="shared" si="194"/>
        <v>1.2057852786340715</v>
      </c>
      <c r="BK59" s="490">
        <f t="shared" si="194"/>
        <v>1.2332058265119792</v>
      </c>
      <c r="BL59" s="490">
        <f t="shared" si="194"/>
        <v>1.2602906096161217</v>
      </c>
      <c r="BM59" s="490">
        <f t="shared" si="194"/>
        <v>1.2870490384514743</v>
      </c>
      <c r="BN59" s="490">
        <f t="shared" si="194"/>
        <v>1.3134904662466249</v>
      </c>
      <c r="BO59" s="490">
        <f t="shared" si="194"/>
        <v>1.3396241597247815</v>
      </c>
      <c r="BP59" s="527"/>
      <c r="BQ59" s="252"/>
      <c r="BR59" s="515">
        <f t="shared" si="195"/>
        <v>448.73132851979557</v>
      </c>
      <c r="BS59" s="524">
        <v>45000</v>
      </c>
      <c r="BT59" s="611">
        <f t="shared" si="196"/>
        <v>216.71801239289914</v>
      </c>
      <c r="BU59" s="382">
        <f t="shared" si="197"/>
        <v>216.92178340939236</v>
      </c>
      <c r="BV59" s="382">
        <f t="shared" si="198"/>
        <v>217.26049660623511</v>
      </c>
      <c r="BW59" s="382">
        <f t="shared" si="199"/>
        <v>217.73281127635255</v>
      </c>
      <c r="BX59" s="382">
        <f t="shared" si="200"/>
        <v>218.33688382628398</v>
      </c>
      <c r="BY59" s="382">
        <f t="shared" si="201"/>
        <v>219.0703996297012</v>
      </c>
      <c r="BZ59" s="382">
        <f t="shared" si="202"/>
        <v>219.93061189334088</v>
      </c>
      <c r="CA59" s="382">
        <f t="shared" si="203"/>
        <v>220.91438615844669</v>
      </c>
      <c r="CB59" s="382">
        <f t="shared" si="204"/>
        <v>222.01824894179771</v>
      </c>
      <c r="CC59" s="382">
        <f t="shared" si="205"/>
        <v>223.23843898444886</v>
      </c>
      <c r="CD59" s="382">
        <f t="shared" si="206"/>
        <v>224.57095961752879</v>
      </c>
      <c r="CE59" s="382">
        <f t="shared" si="207"/>
        <v>226.01163086172735</v>
      </c>
      <c r="CF59" s="382">
        <f t="shared" si="208"/>
        <v>227.55614003574328</v>
      </c>
      <c r="CG59" s="382">
        <f t="shared" si="209"/>
        <v>229.20008984262148</v>
      </c>
      <c r="CH59" s="382">
        <f t="shared" si="210"/>
        <v>230.93904311526273</v>
      </c>
      <c r="CI59" s="382">
        <f t="shared" si="211"/>
        <v>232.76856361858989</v>
      </c>
      <c r="CJ59" s="382">
        <f t="shared" si="212"/>
        <v>234.68425251346767</v>
      </c>
      <c r="CK59" s="382">
        <f t="shared" si="213"/>
        <v>236.68178027705287</v>
      </c>
      <c r="CL59" s="382">
        <f t="shared" si="214"/>
        <v>238.7569140393833</v>
      </c>
      <c r="CM59" s="382">
        <f t="shared" si="215"/>
        <v>240.90554043322132</v>
      </c>
      <c r="CN59" s="382">
        <f t="shared" si="216"/>
        <v>243.12368416239858</v>
      </c>
      <c r="CO59" s="382">
        <f t="shared" si="217"/>
        <v>245.40752257412757</v>
      </c>
      <c r="CP59" s="382">
        <f t="shared" si="218"/>
        <v>247.75339657524441</v>
      </c>
      <c r="CQ59" s="382">
        <f t="shared" si="219"/>
        <v>250.15781826438132</v>
      </c>
      <c r="CR59" s="382">
        <f t="shared" si="220"/>
        <v>252.61747566525617</v>
      </c>
      <c r="CS59" s="382">
        <f t="shared" si="221"/>
        <v>255.12923494437237</v>
      </c>
      <c r="CT59" s="382">
        <f t="shared" si="222"/>
        <v>257.69014048298993</v>
      </c>
      <c r="CU59" s="382">
        <f t="shared" si="223"/>
        <v>260.29741315150972</v>
      </c>
      <c r="CV59" s="382">
        <f t="shared" si="224"/>
        <v>262.9484471071541</v>
      </c>
      <c r="CW59" s="382">
        <f t="shared" si="225"/>
        <v>265.64080540539845</v>
      </c>
      <c r="CX59" s="382">
        <f t="shared" si="226"/>
        <v>268.37221468380369</v>
      </c>
      <c r="CY59" s="382">
        <f t="shared" si="227"/>
        <v>271.14055914518883</v>
      </c>
      <c r="CZ59" s="382">
        <f t="shared" si="228"/>
        <v>273.94387403647539</v>
      </c>
      <c r="DA59" s="382">
        <f t="shared" si="229"/>
        <v>276.78033879075167</v>
      </c>
      <c r="DB59" s="382">
        <f t="shared" si="230"/>
        <v>279.64826997362047</v>
      </c>
      <c r="DC59" s="382">
        <f t="shared" si="231"/>
        <v>282.54611415091506</v>
      </c>
      <c r="DD59" s="382">
        <f t="shared" si="232"/>
        <v>285.47244077352769</v>
      </c>
      <c r="DE59" s="382">
        <f t="shared" si="233"/>
        <v>288.4259351563133</v>
      </c>
      <c r="DF59" s="382">
        <f t="shared" si="234"/>
        <v>291.40539161173882</v>
      </c>
      <c r="DG59" s="382">
        <f t="shared" si="235"/>
        <v>294.40970678495671</v>
      </c>
      <c r="DI59" s="252"/>
      <c r="DJ59" s="515">
        <f t="shared" si="236"/>
        <v>243.02440601797568</v>
      </c>
      <c r="DK59" s="524">
        <v>45000</v>
      </c>
      <c r="DL59" s="611">
        <f t="shared" si="237"/>
        <v>22.724425692952639</v>
      </c>
      <c r="DM59" s="382">
        <f t="shared" si="238"/>
        <v>45.426040424246693</v>
      </c>
      <c r="DN59" s="382">
        <f t="shared" si="239"/>
        <v>68.082269543574483</v>
      </c>
      <c r="DO59" s="382">
        <f t="shared" si="240"/>
        <v>90.67100460245625</v>
      </c>
      <c r="DP59" s="382">
        <f t="shared" si="241"/>
        <v>113.17082073639696</v>
      </c>
      <c r="DQ59" s="382">
        <f t="shared" si="242"/>
        <v>135.56117609211236</v>
      </c>
      <c r="DR59" s="382">
        <f t="shared" si="243"/>
        <v>157.82258874496571</v>
      </c>
      <c r="DS59" s="382">
        <f t="shared" si="244"/>
        <v>179.9367876271582</v>
      </c>
      <c r="DT59" s="382">
        <f t="shared" si="245"/>
        <v>201.88683516152506</v>
      </c>
      <c r="DU59" s="382">
        <f t="shared" si="246"/>
        <v>223.65722048899849</v>
      </c>
      <c r="DV59" s="382">
        <f t="shared" si="247"/>
        <v>245.23392331252521</v>
      </c>
      <c r="DW59" s="382">
        <f t="shared" si="248"/>
        <v>266.60444939482915</v>
      </c>
      <c r="DX59" s="382">
        <f t="shared" si="249"/>
        <v>287.75783959572823</v>
      </c>
      <c r="DY59" s="382">
        <f t="shared" si="250"/>
        <v>308.68465499065019</v>
      </c>
      <c r="DZ59" s="382">
        <f t="shared" si="251"/>
        <v>329.37694106642812</v>
      </c>
      <c r="EA59" s="382">
        <f t="shared" si="252"/>
        <v>349.82817425039286</v>
      </c>
      <c r="EB59" s="382">
        <f t="shared" si="253"/>
        <v>370.03319411290153</v>
      </c>
      <c r="EC59" s="382">
        <f t="shared" si="254"/>
        <v>389.98812451892292</v>
      </c>
      <c r="ED59" s="382">
        <f t="shared" si="255"/>
        <v>409.69028682186911</v>
      </c>
      <c r="EE59" s="382">
        <f t="shared" si="256"/>
        <v>429.13810792478768</v>
      </c>
      <c r="EF59" s="382">
        <f t="shared" si="257"/>
        <v>448.33102571019765</v>
      </c>
      <c r="EG59" s="382">
        <f t="shared" si="258"/>
        <v>467.26939398734157</v>
      </c>
      <c r="EH59" s="382">
        <f t="shared" si="259"/>
        <v>485.95438874620407</v>
      </c>
      <c r="EI59" s="382">
        <f t="shared" si="260"/>
        <v>504.38791715899816</v>
      </c>
      <c r="EJ59" s="382">
        <f t="shared" si="261"/>
        <v>522.57253044415847</v>
      </c>
      <c r="EK59" s="382">
        <f t="shared" si="262"/>
        <v>540.51134141365935</v>
      </c>
      <c r="EL59" s="382">
        <f t="shared" si="263"/>
        <v>558.20794726609915</v>
      </c>
      <c r="EM59" s="382">
        <f t="shared" si="264"/>
        <v>575.66635796734113</v>
      </c>
      <c r="EN59" s="382">
        <f t="shared" si="265"/>
        <v>592.89093037669841</v>
      </c>
      <c r="EO59" s="382">
        <f t="shared" si="266"/>
        <v>609.88630812799113</v>
      </c>
      <c r="EP59" s="382">
        <f t="shared" si="267"/>
        <v>626.65736715775904</v>
      </c>
      <c r="EQ59" s="382">
        <f t="shared" si="268"/>
        <v>643.20916668418329</v>
      </c>
      <c r="ER59" s="382">
        <f t="shared" si="269"/>
        <v>659.54690537575391</v>
      </c>
      <c r="ES59" s="382">
        <f t="shared" si="270"/>
        <v>675.67588240465261</v>
      </c>
      <c r="ET59" s="382">
        <f t="shared" si="271"/>
        <v>691.60146305272917</v>
      </c>
      <c r="EU59" s="382">
        <f t="shared" si="272"/>
        <v>707.32904852429101</v>
      </c>
      <c r="EV59" s="382">
        <f t="shared" si="273"/>
        <v>722.86404961711446</v>
      </c>
      <c r="EW59" s="382">
        <f t="shared" si="274"/>
        <v>738.21186390830087</v>
      </c>
      <c r="EX59" s="382">
        <f t="shared" si="275"/>
        <v>753.37785612297193</v>
      </c>
      <c r="EY59" s="382">
        <f t="shared" si="276"/>
        <v>768.36734136941584</v>
      </c>
    </row>
    <row r="60" spans="1:155" s="521" customFormat="1">
      <c r="A60" s="519"/>
      <c r="B60" s="263"/>
      <c r="C60" s="382"/>
      <c r="D60" s="252"/>
      <c r="E60" s="382"/>
      <c r="F60" s="384"/>
      <c r="G60" s="384"/>
      <c r="H60" s="384"/>
      <c r="I60" s="384"/>
      <c r="J60" s="252"/>
      <c r="K60" s="499">
        <v>46000</v>
      </c>
      <c r="L60" s="382">
        <f t="shared" si="184"/>
        <v>14.020799999999999</v>
      </c>
      <c r="M60" s="382">
        <v>460</v>
      </c>
      <c r="N60" s="618">
        <f t="shared" si="185"/>
        <v>140.55616641080749</v>
      </c>
      <c r="O60" s="263">
        <f t="shared" si="186"/>
        <v>0.22601076229347988</v>
      </c>
      <c r="P60" s="383">
        <f t="shared" si="278"/>
        <v>-56.500002288000502</v>
      </c>
      <c r="Q60" s="383">
        <f t="shared" si="187"/>
        <v>216.64999771199948</v>
      </c>
      <c r="R60" s="382">
        <f t="shared" si="188"/>
        <v>573.56933718429855</v>
      </c>
      <c r="S60" s="490">
        <f t="shared" si="189"/>
        <v>0.13871815091123366</v>
      </c>
      <c r="T60" s="527">
        <f>O60/Konstanten!$C$22</f>
        <v>0.1844985814640652</v>
      </c>
      <c r="U60" s="527">
        <f t="shared" si="190"/>
        <v>0.75186533996876448</v>
      </c>
      <c r="V60" s="492"/>
      <c r="W60" s="492"/>
      <c r="X60" s="492"/>
      <c r="Y60" s="252"/>
      <c r="Z60" s="515">
        <f t="shared" si="277"/>
        <v>460</v>
      </c>
      <c r="AA60" s="524">
        <v>46000</v>
      </c>
      <c r="AB60" s="613">
        <f t="shared" si="191"/>
        <v>4.0582578718862047E-2</v>
      </c>
      <c r="AC60" s="490">
        <f t="shared" si="191"/>
        <v>8.1122078056146352E-2</v>
      </c>
      <c r="AD60" s="490">
        <f t="shared" si="191"/>
        <v>0.12157588708843699</v>
      </c>
      <c r="AE60" s="490">
        <f t="shared" si="191"/>
        <v>0.16190231843036421</v>
      </c>
      <c r="AF60" s="490">
        <f t="shared" si="191"/>
        <v>0.20206103728884031</v>
      </c>
      <c r="AG60" s="490">
        <f t="shared" si="191"/>
        <v>0.24201345324291543</v>
      </c>
      <c r="AH60" s="490">
        <f t="shared" si="191"/>
        <v>0.28172306544248477</v>
      </c>
      <c r="AI60" s="490">
        <f t="shared" si="191"/>
        <v>0.32115575424613041</v>
      </c>
      <c r="AJ60" s="490">
        <f t="shared" si="191"/>
        <v>0.36028001484267047</v>
      </c>
      <c r="AK60" s="490">
        <f t="shared" si="191"/>
        <v>0.39906713094164731</v>
      </c>
      <c r="AL60" s="490">
        <f t="shared" si="192"/>
        <v>0.43749128900586992</v>
      </c>
      <c r="AM60" s="490">
        <f t="shared" si="192"/>
        <v>0.47552963560188877</v>
      </c>
      <c r="AN60" s="490">
        <f t="shared" si="192"/>
        <v>0.51316228216671989</v>
      </c>
      <c r="AO60" s="490">
        <f t="shared" si="192"/>
        <v>0.55037226278190943</v>
      </c>
      <c r="AP60" s="490">
        <f t="shared" si="192"/>
        <v>0.58714545139844587</v>
      </c>
      <c r="AQ60" s="490">
        <f t="shared" si="192"/>
        <v>0.62347044539182583</v>
      </c>
      <c r="AR60" s="490">
        <f t="shared" si="192"/>
        <v>0.65933842239453588</v>
      </c>
      <c r="AS60" s="490">
        <f t="shared" si="192"/>
        <v>0.69474297711795263</v>
      </c>
      <c r="AT60" s="490">
        <f t="shared" si="192"/>
        <v>0.72967994440803841</v>
      </c>
      <c r="AU60" s="490">
        <f t="shared" si="192"/>
        <v>0.76414721415059961</v>
      </c>
      <c r="AV60" s="490">
        <f t="shared" si="193"/>
        <v>0.79814454291665782</v>
      </c>
      <c r="AW60" s="490">
        <f t="shared" si="193"/>
        <v>0.83167336647335766</v>
      </c>
      <c r="AX60" s="490">
        <f t="shared" si="193"/>
        <v>0.86473661652465039</v>
      </c>
      <c r="AY60" s="490">
        <f t="shared" si="193"/>
        <v>0.89733854432324289</v>
      </c>
      <c r="AZ60" s="490">
        <f t="shared" si="193"/>
        <v>0.92948455313347922</v>
      </c>
      <c r="BA60" s="490">
        <f t="shared" si="193"/>
        <v>0.96118104093816703</v>
      </c>
      <c r="BB60" s="490">
        <f t="shared" si="193"/>
        <v>0.9924352542771222</v>
      </c>
      <c r="BC60" s="490">
        <f t="shared" si="193"/>
        <v>1.0232551536822923</v>
      </c>
      <c r="BD60" s="490">
        <f t="shared" si="193"/>
        <v>1.0536492908296984</v>
      </c>
      <c r="BE60" s="490">
        <f t="shared" si="193"/>
        <v>1.0836266972565218</v>
      </c>
      <c r="BF60" s="490">
        <f t="shared" si="194"/>
        <v>1.1131967842837465</v>
      </c>
      <c r="BG60" s="490">
        <f t="shared" si="194"/>
        <v>1.1423692536329759</v>
      </c>
      <c r="BH60" s="490">
        <f t="shared" si="194"/>
        <v>1.1711540181212146</v>
      </c>
      <c r="BI60" s="490">
        <f t="shared" si="194"/>
        <v>1.1995611317514208</v>
      </c>
      <c r="BJ60" s="490">
        <f t="shared" si="194"/>
        <v>1.2276007284821744</v>
      </c>
      <c r="BK60" s="490">
        <f t="shared" si="194"/>
        <v>1.2552829689496645</v>
      </c>
      <c r="BL60" s="490">
        <f t="shared" si="194"/>
        <v>1.2826179944241496</v>
      </c>
      <c r="BM60" s="490">
        <f t="shared" si="194"/>
        <v>1.3096158873056469</v>
      </c>
      <c r="BN60" s="490">
        <f t="shared" si="194"/>
        <v>1.3362866374962092</v>
      </c>
      <c r="BO60" s="490">
        <f t="shared" si="194"/>
        <v>1.3626401140252109</v>
      </c>
      <c r="BP60" s="527"/>
      <c r="BQ60" s="252"/>
      <c r="BR60" s="515">
        <f t="shared" si="195"/>
        <v>458.6761452928103</v>
      </c>
      <c r="BS60" s="524">
        <v>46000</v>
      </c>
      <c r="BT60" s="611">
        <f t="shared" si="196"/>
        <v>216.72135986823065</v>
      </c>
      <c r="BU60" s="382">
        <f t="shared" si="197"/>
        <v>216.93514340676933</v>
      </c>
      <c r="BV60" s="382">
        <f t="shared" si="198"/>
        <v>217.29044527683951</v>
      </c>
      <c r="BW60" s="382">
        <f t="shared" si="199"/>
        <v>217.78577928970449</v>
      </c>
      <c r="BX60" s="382">
        <f t="shared" si="200"/>
        <v>218.41910365201747</v>
      </c>
      <c r="BY60" s="382">
        <f t="shared" si="201"/>
        <v>219.18785795068339</v>
      </c>
      <c r="BZ60" s="382">
        <f t="shared" si="202"/>
        <v>220.08900815882885</v>
      </c>
      <c r="CA60" s="382">
        <f t="shared" si="203"/>
        <v>221.11909799577455</v>
      </c>
      <c r="CB60" s="382">
        <f t="shared" si="204"/>
        <v>222.27430484109007</v>
      </c>
      <c r="CC60" s="382">
        <f t="shared" si="205"/>
        <v>223.5504983737878</v>
      </c>
      <c r="CD60" s="382">
        <f t="shared" si="206"/>
        <v>224.94330017374969</v>
      </c>
      <c r="CE60" s="382">
        <f t="shared" si="207"/>
        <v>226.44814266828746</v>
      </c>
      <c r="CF60" s="382">
        <f t="shared" si="208"/>
        <v>228.06032601274177</v>
      </c>
      <c r="CG60" s="382">
        <f t="shared" si="209"/>
        <v>229.77507173901529</v>
      </c>
      <c r="CH60" s="382">
        <f t="shared" si="210"/>
        <v>231.58757226921787</v>
      </c>
      <c r="CI60" s="382">
        <f t="shared" si="211"/>
        <v>233.49303565480923</v>
      </c>
      <c r="CJ60" s="382">
        <f t="shared" si="212"/>
        <v>235.48672514986512</v>
      </c>
      <c r="CK60" s="382">
        <f t="shared" si="213"/>
        <v>237.5639934494875</v>
      </c>
      <c r="CL60" s="382">
        <f t="shared" si="214"/>
        <v>239.72031161404436</v>
      </c>
      <c r="CM60" s="382">
        <f t="shared" si="215"/>
        <v>241.95129285365951</v>
      </c>
      <c r="CN60" s="382">
        <f t="shared" si="216"/>
        <v>244.2527114649188</v>
      </c>
      <c r="CO60" s="382">
        <f t="shared" si="217"/>
        <v>246.62051729524023</v>
      </c>
      <c r="CP60" s="382">
        <f t="shared" si="218"/>
        <v>249.05084616330191</v>
      </c>
      <c r="CQ60" s="382">
        <f t="shared" si="219"/>
        <v>251.54002669087535</v>
      </c>
      <c r="CR60" s="382">
        <f t="shared" si="220"/>
        <v>254.08458400714025</v>
      </c>
      <c r="CS60" s="382">
        <f t="shared" si="221"/>
        <v>256.68124077581444</v>
      </c>
      <c r="CT60" s="382">
        <f t="shared" si="222"/>
        <v>259.32691597257417</v>
      </c>
      <c r="CU60" s="382">
        <f t="shared" si="223"/>
        <v>262.01872180912306</v>
      </c>
      <c r="CV60" s="382">
        <f t="shared" si="224"/>
        <v>264.75395916407905</v>
      </c>
      <c r="CW60" s="382">
        <f t="shared" si="225"/>
        <v>267.53011184224067</v>
      </c>
      <c r="CX60" s="382">
        <f t="shared" si="226"/>
        <v>270.34483994472225</v>
      </c>
      <c r="CY60" s="382">
        <f t="shared" si="227"/>
        <v>273.19597259444748</v>
      </c>
      <c r="CZ60" s="382">
        <f t="shared" si="228"/>
        <v>276.08150022557072</v>
      </c>
      <c r="DA60" s="382">
        <f t="shared" si="229"/>
        <v>278.99956661222035</v>
      </c>
      <c r="DB60" s="382">
        <f t="shared" si="230"/>
        <v>281.94846078193109</v>
      </c>
      <c r="DC60" s="382">
        <f t="shared" si="231"/>
        <v>284.92660893235603</v>
      </c>
      <c r="DD60" s="382">
        <f t="shared" si="232"/>
        <v>287.93256644635926</v>
      </c>
      <c r="DE60" s="382">
        <f t="shared" si="233"/>
        <v>290.96501008021022</v>
      </c>
      <c r="DF60" s="382">
        <f t="shared" si="234"/>
        <v>294.02273038216197</v>
      </c>
      <c r="DG60" s="382">
        <f t="shared" si="235"/>
        <v>297.10462438392625</v>
      </c>
      <c r="DI60" s="252"/>
      <c r="DJ60" s="515">
        <f t="shared" si="236"/>
        <v>247.86145779016707</v>
      </c>
      <c r="DK60" s="524">
        <v>46000</v>
      </c>
      <c r="DL60" s="611">
        <f t="shared" si="237"/>
        <v>23.276922777007325</v>
      </c>
      <c r="DM60" s="382">
        <f t="shared" si="238"/>
        <v>46.529136541676792</v>
      </c>
      <c r="DN60" s="382">
        <f t="shared" si="239"/>
        <v>69.732200974907926</v>
      </c>
      <c r="DO60" s="382">
        <f t="shared" si="240"/>
        <v>92.862205470705234</v>
      </c>
      <c r="DP60" s="382">
        <f t="shared" si="241"/>
        <v>115.89601522853197</v>
      </c>
      <c r="DQ60" s="382">
        <f t="shared" si="242"/>
        <v>138.81149596622222</v>
      </c>
      <c r="DR60" s="382">
        <f t="shared" si="243"/>
        <v>161.58771191537474</v>
      </c>
      <c r="DS60" s="382">
        <f t="shared" si="244"/>
        <v>184.20509309587649</v>
      </c>
      <c r="DT60" s="382">
        <f t="shared" si="245"/>
        <v>206.64556931405974</v>
      </c>
      <c r="DU60" s="382">
        <f t="shared" si="246"/>
        <v>228.89266978624033</v>
      </c>
      <c r="DV60" s="382">
        <f t="shared" si="247"/>
        <v>250.93158865900122</v>
      </c>
      <c r="DW60" s="382">
        <f t="shared" si="248"/>
        <v>272.74921790366636</v>
      </c>
      <c r="DX60" s="382">
        <f t="shared" si="249"/>
        <v>294.33415005034749</v>
      </c>
      <c r="DY60" s="382">
        <f t="shared" si="250"/>
        <v>315.67665396844239</v>
      </c>
      <c r="DZ60" s="382">
        <f t="shared" si="251"/>
        <v>336.7686273893824</v>
      </c>
      <c r="EA60" s="382">
        <f t="shared" si="252"/>
        <v>357.60353011738897</v>
      </c>
      <c r="EB60" s="382">
        <f t="shared" si="253"/>
        <v>378.17630191297502</v>
      </c>
      <c r="EC60" s="382">
        <f t="shared" si="254"/>
        <v>398.48326889899039</v>
      </c>
      <c r="ED60" s="382">
        <f t="shared" si="255"/>
        <v>418.52204207079438</v>
      </c>
      <c r="EE60" s="382">
        <f t="shared" si="256"/>
        <v>438.29141113158767</v>
      </c>
      <c r="EF60" s="382">
        <f t="shared" si="257"/>
        <v>457.79123645797233</v>
      </c>
      <c r="EG60" s="382">
        <f t="shared" si="258"/>
        <v>477.02234156195794</v>
      </c>
      <c r="EH60" s="382">
        <f t="shared" si="259"/>
        <v>495.9864079790367</v>
      </c>
      <c r="EI60" s="382">
        <f t="shared" si="260"/>
        <v>514.68587409740576</v>
      </c>
      <c r="EJ60" s="382">
        <f t="shared" si="261"/>
        <v>533.12383906381365</v>
      </c>
      <c r="EK60" s="382">
        <f t="shared" si="262"/>
        <v>551.30397256501863</v>
      </c>
      <c r="EL60" s="382">
        <f t="shared" si="263"/>
        <v>569.23043099405982</v>
      </c>
      <c r="EM60" s="382">
        <f t="shared" si="264"/>
        <v>586.90778026796988</v>
      </c>
      <c r="EN60" s="382">
        <f t="shared" si="265"/>
        <v>604.34092536589628</v>
      </c>
      <c r="EO60" s="382">
        <f t="shared" si="266"/>
        <v>621.53504650063383</v>
      </c>
      <c r="EP60" s="382">
        <f t="shared" si="267"/>
        <v>638.49554171732098</v>
      </c>
      <c r="EQ60" s="382">
        <f t="shared" si="268"/>
        <v>655.22797562598782</v>
      </c>
      <c r="ER60" s="382">
        <f t="shared" si="269"/>
        <v>671.73803391451304</v>
      </c>
      <c r="ES60" s="382">
        <f t="shared" si="270"/>
        <v>688.03148325070947</v>
      </c>
      <c r="ET60" s="382">
        <f t="shared" si="271"/>
        <v>704.11413616248285</v>
      </c>
      <c r="EU60" s="382">
        <f t="shared" si="272"/>
        <v>719.99182047919749</v>
      </c>
      <c r="EV60" s="382">
        <f t="shared" si="273"/>
        <v>735.67035292251376</v>
      </c>
      <c r="EW60" s="382">
        <f t="shared" si="274"/>
        <v>751.15551644792697</v>
      </c>
      <c r="EX60" s="382">
        <f t="shared" si="275"/>
        <v>766.45304095693575</v>
      </c>
      <c r="EY60" s="382">
        <f t="shared" si="276"/>
        <v>781.56858702217721</v>
      </c>
    </row>
    <row r="61" spans="1:155" s="521" customFormat="1">
      <c r="A61" s="519"/>
      <c r="B61" s="263"/>
      <c r="C61" s="382"/>
      <c r="D61" s="252"/>
      <c r="E61" s="382"/>
      <c r="F61" s="384"/>
      <c r="G61" s="384"/>
      <c r="H61" s="384"/>
      <c r="I61" s="384"/>
      <c r="J61" s="252"/>
      <c r="K61" s="499">
        <v>47000</v>
      </c>
      <c r="L61" s="382">
        <f t="shared" si="184"/>
        <v>14.3256</v>
      </c>
      <c r="M61" s="382">
        <v>470</v>
      </c>
      <c r="N61" s="618">
        <f t="shared" si="185"/>
        <v>133.96033262359316</v>
      </c>
      <c r="O61" s="263">
        <f t="shared" si="186"/>
        <v>0.21540482830796978</v>
      </c>
      <c r="P61" s="383">
        <f t="shared" si="278"/>
        <v>-56.500002288000502</v>
      </c>
      <c r="Q61" s="383">
        <f t="shared" si="187"/>
        <v>216.64999771199948</v>
      </c>
      <c r="R61" s="382">
        <f t="shared" si="188"/>
        <v>573.56933718429855</v>
      </c>
      <c r="S61" s="490">
        <f t="shared" si="189"/>
        <v>0.13220856908324025</v>
      </c>
      <c r="T61" s="527">
        <f>O61/Konstanten!$C$22</f>
        <v>0.17584067616977123</v>
      </c>
      <c r="U61" s="527">
        <f t="shared" si="190"/>
        <v>0.75186533996876448</v>
      </c>
      <c r="V61" s="492"/>
      <c r="W61" s="492"/>
      <c r="X61" s="492"/>
      <c r="Y61" s="252"/>
      <c r="Z61" s="515">
        <f t="shared" si="277"/>
        <v>470</v>
      </c>
      <c r="AA61" s="524">
        <v>47000</v>
      </c>
      <c r="AB61" s="613">
        <f t="shared" ref="AB61:AK70" si="279">SQRT(5*((((1/$S61)*(((1+0.2*(AB$10/661.48)^2)^3.5)-1))+1)^(1/3.5)-1))</f>
        <v>4.1569239856296486E-2</v>
      </c>
      <c r="AC61" s="490">
        <f t="shared" si="279"/>
        <v>8.3091836248968196E-2</v>
      </c>
      <c r="AD61" s="490">
        <f t="shared" si="279"/>
        <v>0.12452167810358092</v>
      </c>
      <c r="AE61" s="490">
        <f t="shared" si="279"/>
        <v>0.16581370314687813</v>
      </c>
      <c r="AF61" s="490">
        <f t="shared" si="279"/>
        <v>0.20692438328112728</v>
      </c>
      <c r="AG61" s="490">
        <f t="shared" si="279"/>
        <v>0.24781216561156935</v>
      </c>
      <c r="AH61" s="490">
        <f t="shared" si="279"/>
        <v>0.28843785823900009</v>
      </c>
      <c r="AI61" s="490">
        <f t="shared" si="279"/>
        <v>0.32876495281468093</v>
      </c>
      <c r="AJ61" s="490">
        <f t="shared" si="279"/>
        <v>0.36875987896110235</v>
      </c>
      <c r="AK61" s="490">
        <f t="shared" si="279"/>
        <v>0.40839218875791378</v>
      </c>
      <c r="AL61" s="490">
        <f t="shared" ref="AL61:AU70" si="280">SQRT(5*((((1/$S61)*(((1+0.2*(AL$10/661.48)^2)^3.5)-1))+1)^(1/3.5)-1))</f>
        <v>0.4476346723657581</v>
      </c>
      <c r="AM61" s="490">
        <f t="shared" si="280"/>
        <v>0.48646340834970436</v>
      </c>
      <c r="AN61" s="490">
        <f t="shared" si="280"/>
        <v>0.52485775425732673</v>
      </c>
      <c r="AO61" s="490">
        <f t="shared" si="280"/>
        <v>0.56280028445292307</v>
      </c>
      <c r="AP61" s="490">
        <f t="shared" si="280"/>
        <v>0.60027668310701621</v>
      </c>
      <c r="AQ61" s="490">
        <f t="shared" si="280"/>
        <v>0.63727560062985245</v>
      </c>
      <c r="AR61" s="490">
        <f t="shared" si="280"/>
        <v>0.67378848178931816</v>
      </c>
      <c r="AS61" s="490">
        <f t="shared" si="280"/>
        <v>0.70980937335458394</v>
      </c>
      <c r="AT61" s="490">
        <f t="shared" si="280"/>
        <v>0.74533471844904498</v>
      </c>
      <c r="AU61" s="490">
        <f t="shared" si="280"/>
        <v>0.78036314396932238</v>
      </c>
      <c r="AV61" s="490">
        <f t="shared" ref="AV61:BE70" si="281">SQRT(5*((((1/$S61)*(((1+0.2*(AV$10/661.48)^2)^3.5)-1))+1)^(1/3.5)-1))</f>
        <v>0.81489524650985079</v>
      </c>
      <c r="AW61" s="490">
        <f t="shared" si="281"/>
        <v>0.8489333812918004</v>
      </c>
      <c r="AX61" s="490">
        <f t="shared" si="281"/>
        <v>0.88248145768084674</v>
      </c>
      <c r="AY61" s="490">
        <f t="shared" si="281"/>
        <v>0.91554474402809038</v>
      </c>
      <c r="AZ61" s="490">
        <f t="shared" si="281"/>
        <v>0.94812968380521645</v>
      </c>
      <c r="BA61" s="490">
        <f t="shared" si="281"/>
        <v>0.98024372434154783</v>
      </c>
      <c r="BB61" s="490">
        <f t="shared" si="281"/>
        <v>1.0118951589107041</v>
      </c>
      <c r="BC61" s="490">
        <f t="shared" si="281"/>
        <v>1.0430929824558741</v>
      </c>
      <c r="BD61" s="490">
        <f t="shared" si="281"/>
        <v>1.073846760877798</v>
      </c>
      <c r="BE61" s="490">
        <f t="shared" si="281"/>
        <v>1.1041665135296248</v>
      </c>
      <c r="BF61" s="490">
        <f t="shared" ref="BF61:BO70" si="282">SQRT(5*((((1/$S61)*(((1+0.2*(BF$10/661.48)^2)^3.5)-1))+1)^(1/3.5)-1))</f>
        <v>1.1340626083561214</v>
      </c>
      <c r="BG61" s="490">
        <f t="shared" si="282"/>
        <v>1.1635456689708328</v>
      </c>
      <c r="BH61" s="490">
        <f t="shared" si="282"/>
        <v>1.1926264928723536</v>
      </c>
      <c r="BI61" s="490">
        <f t="shared" si="282"/>
        <v>1.2213159799500797</v>
      </c>
      <c r="BJ61" s="490">
        <f t="shared" si="282"/>
        <v>1.2496250704118799</v>
      </c>
      <c r="BK61" s="490">
        <f t="shared" si="282"/>
        <v>1.2775646912729453</v>
      </c>
      <c r="BL61" s="490">
        <f t="shared" si="282"/>
        <v>1.3051457105706274</v>
      </c>
      <c r="BM61" s="490">
        <f t="shared" si="282"/>
        <v>1.3323788985084206</v>
      </c>
      <c r="BN61" s="490">
        <f t="shared" si="282"/>
        <v>1.3592748947794437</v>
      </c>
      <c r="BO61" s="490">
        <f t="shared" si="282"/>
        <v>1.3858441813721265</v>
      </c>
      <c r="BP61" s="527"/>
      <c r="BQ61" s="252"/>
      <c r="BR61" s="515">
        <f t="shared" si="195"/>
        <v>468.61937660274782</v>
      </c>
      <c r="BS61" s="524">
        <v>47000</v>
      </c>
      <c r="BT61" s="611">
        <f t="shared" si="196"/>
        <v>216.72487202496637</v>
      </c>
      <c r="BU61" s="382">
        <f t="shared" si="197"/>
        <v>216.94915900221568</v>
      </c>
      <c r="BV61" s="382">
        <f t="shared" si="198"/>
        <v>217.32185744651142</v>
      </c>
      <c r="BW61" s="382">
        <f t="shared" si="199"/>
        <v>217.84132069869315</v>
      </c>
      <c r="BX61" s="382">
        <f t="shared" si="200"/>
        <v>218.50528865057669</v>
      </c>
      <c r="BY61" s="382">
        <f t="shared" si="201"/>
        <v>219.31093065608727</v>
      </c>
      <c r="BZ61" s="382">
        <f t="shared" si="202"/>
        <v>220.25489760210698</v>
      </c>
      <c r="CA61" s="382">
        <f t="shared" si="203"/>
        <v>221.33338112319217</v>
      </c>
      <c r="CB61" s="382">
        <f t="shared" si="204"/>
        <v>222.54217779797312</v>
      </c>
      <c r="CC61" s="382">
        <f t="shared" si="205"/>
        <v>223.87675614808035</v>
      </c>
      <c r="CD61" s="382">
        <f t="shared" si="206"/>
        <v>225.33232436014734</v>
      </c>
      <c r="CE61" s="382">
        <f t="shared" si="207"/>
        <v>226.90389684695688</v>
      </c>
      <c r="CF61" s="382">
        <f t="shared" si="208"/>
        <v>228.58635802924303</v>
      </c>
      <c r="CG61" s="382">
        <f t="shared" si="209"/>
        <v>230.37452202766934</v>
      </c>
      <c r="CH61" s="382">
        <f t="shared" si="210"/>
        <v>232.26318727900886</v>
      </c>
      <c r="CI61" s="382">
        <f t="shared" si="211"/>
        <v>234.24718540904101</v>
      </c>
      <c r="CJ61" s="382">
        <f t="shared" si="212"/>
        <v>236.32142398951058</v>
      </c>
      <c r="CK61" s="382">
        <f t="shared" si="213"/>
        <v>238.48092306537995</v>
      </c>
      <c r="CL61" s="382">
        <f t="shared" si="214"/>
        <v>240.72084555442237</v>
      </c>
      <c r="CM61" s="382">
        <f t="shared" si="215"/>
        <v>243.03652179139442</v>
      </c>
      <c r="CN61" s="382">
        <f t="shared" si="216"/>
        <v>245.42346861457409</v>
      </c>
      <c r="CO61" s="382">
        <f t="shared" si="217"/>
        <v>247.87740347702598</v>
      </c>
      <c r="CP61" s="382">
        <f t="shared" si="218"/>
        <v>250.39425411374432</v>
      </c>
      <c r="CQ61" s="382">
        <f t="shared" si="219"/>
        <v>252.97016431492452</v>
      </c>
      <c r="CR61" s="382">
        <f t="shared" si="220"/>
        <v>255.60149635119399</v>
      </c>
      <c r="CS61" s="382">
        <f t="shared" si="221"/>
        <v>258.28483057458084</v>
      </c>
      <c r="CT61" s="382">
        <f t="shared" si="222"/>
        <v>261.0169626845726</v>
      </c>
      <c r="CU61" s="382">
        <f t="shared" si="223"/>
        <v>263.79489910632066</v>
      </c>
      <c r="CV61" s="382">
        <f t="shared" si="224"/>
        <v>266.61585088150184</v>
      </c>
      <c r="CW61" s="382">
        <f t="shared" si="225"/>
        <v>269.47722642447616</v>
      </c>
      <c r="CX61" s="382">
        <f t="shared" si="226"/>
        <v>272.37662344924655</v>
      </c>
      <c r="CY61" s="382">
        <f t="shared" si="227"/>
        <v>275.31182032790412</v>
      </c>
      <c r="CZ61" s="382">
        <f t="shared" si="228"/>
        <v>278.28076709966706</v>
      </c>
      <c r="DA61" s="382">
        <f t="shared" si="229"/>
        <v>281.28157631188941</v>
      </c>
      <c r="DB61" s="382">
        <f t="shared" si="230"/>
        <v>284.31251384078831</v>
      </c>
      <c r="DC61" s="382">
        <f t="shared" si="231"/>
        <v>287.3719898101009</v>
      </c>
      <c r="DD61" s="382">
        <f t="shared" si="232"/>
        <v>290.45854970034094</v>
      </c>
      <c r="DE61" s="382">
        <f t="shared" si="233"/>
        <v>293.5708657194773</v>
      </c>
      <c r="DF61" s="382">
        <f t="shared" si="234"/>
        <v>296.70772848742496</v>
      </c>
      <c r="DG61" s="382">
        <f t="shared" si="235"/>
        <v>299.86803907136141</v>
      </c>
      <c r="DI61" s="252"/>
      <c r="DJ61" s="515">
        <f t="shared" si="236"/>
        <v>252.65592602450693</v>
      </c>
      <c r="DK61" s="524">
        <v>47000</v>
      </c>
      <c r="DL61" s="611">
        <f t="shared" si="237"/>
        <v>23.842841351631101</v>
      </c>
      <c r="DM61" s="382">
        <f t="shared" si="238"/>
        <v>47.65892944274696</v>
      </c>
      <c r="DN61" s="382">
        <f t="shared" si="239"/>
        <v>71.421816374947483</v>
      </c>
      <c r="DO61" s="382">
        <f t="shared" si="240"/>
        <v>95.105655810028921</v>
      </c>
      <c r="DP61" s="382">
        <f t="shared" si="241"/>
        <v>118.68548136582592</v>
      </c>
      <c r="DQ61" s="382">
        <f t="shared" si="242"/>
        <v>142.13745957603345</v>
      </c>
      <c r="DR61" s="382">
        <f t="shared" si="243"/>
        <v>165.43911116900193</v>
      </c>
      <c r="DS61" s="382">
        <f t="shared" si="244"/>
        <v>188.56949607534372</v>
      </c>
      <c r="DT61" s="382">
        <f t="shared" si="245"/>
        <v>211.50935935588163</v>
      </c>
      <c r="DU61" s="382">
        <f t="shared" si="246"/>
        <v>234.24123701712153</v>
      </c>
      <c r="DV61" s="382">
        <f t="shared" si="247"/>
        <v>256.74952232953854</v>
      </c>
      <c r="DW61" s="382">
        <f t="shared" si="248"/>
        <v>279.02049469155469</v>
      </c>
      <c r="DX61" s="382">
        <f t="shared" si="249"/>
        <v>301.04231422541432</v>
      </c>
      <c r="DY61" s="382">
        <f t="shared" si="250"/>
        <v>322.80498612079776</v>
      </c>
      <c r="DZ61" s="382">
        <f t="shared" si="251"/>
        <v>344.30029925688052</v>
      </c>
      <c r="EA61" s="382">
        <f t="shared" si="252"/>
        <v>365.52174385699021</v>
      </c>
      <c r="EB61" s="382">
        <f t="shared" si="253"/>
        <v>386.46441290231405</v>
      </c>
      <c r="EC61" s="382">
        <f t="shared" si="254"/>
        <v>407.12489180219103</v>
      </c>
      <c r="ED61" s="382">
        <f t="shared" si="255"/>
        <v>427.50114044126451</v>
      </c>
      <c r="EE61" s="382">
        <f t="shared" si="256"/>
        <v>447.59237124953955</v>
      </c>
      <c r="EF61" s="382">
        <f t="shared" si="257"/>
        <v>467.3989264152907</v>
      </c>
      <c r="EG61" s="382">
        <f t="shared" si="258"/>
        <v>486.92215682116336</v>
      </c>
      <c r="EH61" s="382">
        <f t="shared" si="259"/>
        <v>506.16430475943685</v>
      </c>
      <c r="EI61" s="382">
        <f t="shared" si="260"/>
        <v>525.12839199476002</v>
      </c>
      <c r="EJ61" s="382">
        <f t="shared" si="261"/>
        <v>543.81811430491655</v>
      </c>
      <c r="EK61" s="382">
        <f t="shared" si="262"/>
        <v>562.23774324964984</v>
      </c>
      <c r="EL61" s="382">
        <f t="shared" si="263"/>
        <v>580.39203559641305</v>
      </c>
      <c r="EM61" s="382">
        <f t="shared" si="264"/>
        <v>598.28615056880892</v>
      </c>
      <c r="EN61" s="382">
        <f t="shared" si="265"/>
        <v>615.92557487418446</v>
      </c>
      <c r="EO61" s="382">
        <f t="shared" si="266"/>
        <v>633.31605530628474</v>
      </c>
      <c r="EP61" s="382">
        <f t="shared" si="267"/>
        <v>650.46353860031729</v>
      </c>
      <c r="EQ61" s="382">
        <f t="shared" si="268"/>
        <v>667.37411813526182</v>
      </c>
      <c r="ER61" s="382">
        <f t="shared" si="269"/>
        <v>684.05398702523041</v>
      </c>
      <c r="ES61" s="382">
        <f t="shared" si="270"/>
        <v>700.50939711255921</v>
      </c>
      <c r="ET61" s="382">
        <f t="shared" si="271"/>
        <v>716.74662336502433</v>
      </c>
      <c r="EU61" s="382">
        <f t="shared" si="272"/>
        <v>732.77193318348623</v>
      </c>
      <c r="EV61" s="382">
        <f t="shared" si="273"/>
        <v>748.59156014092514</v>
      </c>
      <c r="EW61" s="382">
        <f t="shared" si="274"/>
        <v>764.21168169582063</v>
      </c>
      <c r="EX61" s="382">
        <f t="shared" si="275"/>
        <v>779.63840044990275</v>
      </c>
      <c r="EY61" s="382">
        <f t="shared" si="276"/>
        <v>794.87772855032745</v>
      </c>
    </row>
    <row r="62" spans="1:155" s="521" customFormat="1">
      <c r="A62" s="519"/>
      <c r="B62" s="263"/>
      <c r="C62" s="382"/>
      <c r="D62" s="252"/>
      <c r="E62" s="382"/>
      <c r="F62" s="384"/>
      <c r="G62" s="384"/>
      <c r="H62" s="384"/>
      <c r="I62" s="384"/>
      <c r="J62" s="252"/>
      <c r="K62" s="499">
        <v>48000</v>
      </c>
      <c r="L62" s="382">
        <f t="shared" si="184"/>
        <v>14.6304</v>
      </c>
      <c r="M62" s="382">
        <v>480</v>
      </c>
      <c r="N62" s="618">
        <f t="shared" si="185"/>
        <v>127.67401939644738</v>
      </c>
      <c r="O62" s="263">
        <f t="shared" si="186"/>
        <v>0.20529659555829255</v>
      </c>
      <c r="P62" s="383">
        <f t="shared" si="278"/>
        <v>-56.500002288000502</v>
      </c>
      <c r="Q62" s="383">
        <f t="shared" si="187"/>
        <v>216.64999771199948</v>
      </c>
      <c r="R62" s="382">
        <f t="shared" si="188"/>
        <v>573.56933718429855</v>
      </c>
      <c r="S62" s="490">
        <f t="shared" si="189"/>
        <v>0.12600446029750542</v>
      </c>
      <c r="T62" s="527">
        <f>O62/Konstanten!$C$22</f>
        <v>0.16758905759860615</v>
      </c>
      <c r="U62" s="527">
        <f t="shared" si="190"/>
        <v>0.75186533996876448</v>
      </c>
      <c r="V62" s="492"/>
      <c r="W62" s="492"/>
      <c r="X62" s="492"/>
      <c r="Y62" s="252"/>
      <c r="Z62" s="515">
        <f t="shared" si="277"/>
        <v>480</v>
      </c>
      <c r="AA62" s="524">
        <v>48000</v>
      </c>
      <c r="AB62" s="613">
        <f t="shared" si="279"/>
        <v>4.2579867904957207E-2</v>
      </c>
      <c r="AC62" s="490">
        <f t="shared" si="279"/>
        <v>8.5109254221218261E-2</v>
      </c>
      <c r="AD62" s="490">
        <f t="shared" si="279"/>
        <v>0.12753828212394014</v>
      </c>
      <c r="AE62" s="490">
        <f t="shared" si="279"/>
        <v>0.16981826524651089</v>
      </c>
      <c r="AF62" s="490">
        <f t="shared" si="279"/>
        <v>0.21190225638543853</v>
      </c>
      <c r="AG62" s="490">
        <f t="shared" si="279"/>
        <v>0.25374554348582778</v>
      </c>
      <c r="AH62" s="490">
        <f t="shared" si="279"/>
        <v>0.29530608019332255</v>
      </c>
      <c r="AI62" s="490">
        <f t="shared" si="279"/>
        <v>0.33654484183061689</v>
      </c>
      <c r="AJ62" s="490">
        <f t="shared" si="279"/>
        <v>0.37742610147225991</v>
      </c>
      <c r="AK62" s="490">
        <f t="shared" si="279"/>
        <v>0.41791762455488485</v>
      </c>
      <c r="AL62" s="490">
        <f t="shared" si="280"/>
        <v>0.45799078390669079</v>
      </c>
      <c r="AM62" s="490">
        <f t="shared" si="280"/>
        <v>0.49762060001271735</v>
      </c>
      <c r="AN62" s="490">
        <f t="shared" si="280"/>
        <v>0.53678571362371397</v>
      </c>
      <c r="AO62" s="490">
        <f t="shared" si="280"/>
        <v>0.57546829941532907</v>
      </c>
      <c r="AP62" s="490">
        <f t="shared" si="280"/>
        <v>0.61365393032384075</v>
      </c>
      <c r="AQ62" s="490">
        <f t="shared" si="280"/>
        <v>0.65133140248899335</v>
      </c>
      <c r="AR62" s="490">
        <f t="shared" si="280"/>
        <v>0.68849253052213188</v>
      </c>
      <c r="AS62" s="490">
        <f t="shared" si="280"/>
        <v>0.72513192220461864</v>
      </c>
      <c r="AT62" s="490">
        <f t="shared" si="280"/>
        <v>0.76124674082558041</v>
      </c>
      <c r="AU62" s="490">
        <f t="shared" si="280"/>
        <v>0.7968364623005264</v>
      </c>
      <c r="AV62" s="490">
        <f t="shared" si="281"/>
        <v>0.83190263306814816</v>
      </c>
      <c r="AW62" s="490">
        <f t="shared" si="281"/>
        <v>0.86644863361927138</v>
      </c>
      <c r="AX62" s="490">
        <f t="shared" si="281"/>
        <v>0.90047945142565755</v>
      </c>
      <c r="AY62" s="490">
        <f t="shared" si="281"/>
        <v>0.93400146604680923</v>
      </c>
      <c r="AZ62" s="490">
        <f t="shared" si="281"/>
        <v>0.96702224832219674</v>
      </c>
      <c r="BA62" s="490">
        <f t="shared" si="281"/>
        <v>0.99955037481468756</v>
      </c>
      <c r="BB62" s="490">
        <f t="shared" si="281"/>
        <v>1.0315952580581815</v>
      </c>
      <c r="BC62" s="490">
        <f t="shared" si="281"/>
        <v>1.0631669926720637</v>
      </c>
      <c r="BD62" s="490">
        <f t="shared" si="281"/>
        <v>1.0942762170253868</v>
      </c>
      <c r="BE62" s="490">
        <f t="shared" si="281"/>
        <v>1.1249339898517594</v>
      </c>
      <c r="BF62" s="490">
        <f t="shared" si="282"/>
        <v>1.1551516810166924</v>
      </c>
      <c r="BG62" s="490">
        <f t="shared" si="282"/>
        <v>1.1849408755090309</v>
      </c>
      <c r="BH62" s="490">
        <f t="shared" si="282"/>
        <v>1.2143132896535205</v>
      </c>
      <c r="BI62" s="490">
        <f t="shared" si="282"/>
        <v>1.2432806985106624</v>
      </c>
      <c r="BJ62" s="490">
        <f t="shared" si="282"/>
        <v>1.2718548734328046</v>
      </c>
      <c r="BK62" s="490">
        <f t="shared" si="282"/>
        <v>1.3000475287726165</v>
      </c>
      <c r="BL62" s="490">
        <f t="shared" si="282"/>
        <v>1.3278702767850794</v>
      </c>
      <c r="BM62" s="490">
        <f t="shared" si="282"/>
        <v>1.3553345898205145</v>
      </c>
      <c r="BN62" s="490">
        <f t="shared" si="282"/>
        <v>1.3824517689697584</v>
      </c>
      <c r="BO62" s="490">
        <f t="shared" si="282"/>
        <v>1.4092329183895691</v>
      </c>
      <c r="BP62" s="527"/>
      <c r="BQ62" s="252"/>
      <c r="BR62" s="515">
        <f t="shared" si="195"/>
        <v>478.56099766603779</v>
      </c>
      <c r="BS62" s="524">
        <v>48000</v>
      </c>
      <c r="BT62" s="611">
        <f t="shared" si="196"/>
        <v>216.72855695755413</v>
      </c>
      <c r="BU62" s="382">
        <f t="shared" si="197"/>
        <v>216.96386225341161</v>
      </c>
      <c r="BV62" s="382">
        <f t="shared" si="198"/>
        <v>217.35480406548692</v>
      </c>
      <c r="BW62" s="382">
        <f t="shared" si="199"/>
        <v>217.89955877715022</v>
      </c>
      <c r="BX62" s="382">
        <f t="shared" si="200"/>
        <v>218.59562588755159</v>
      </c>
      <c r="BY62" s="382">
        <f t="shared" si="201"/>
        <v>219.4398777628864</v>
      </c>
      <c r="BZ62" s="382">
        <f t="shared" si="202"/>
        <v>220.4286198297871</v>
      </c>
      <c r="CA62" s="382">
        <f t="shared" si="203"/>
        <v>221.55765877645649</v>
      </c>
      <c r="CB62" s="382">
        <f t="shared" si="204"/>
        <v>222.82237616841766</v>
      </c>
      <c r="CC62" s="382">
        <f t="shared" si="205"/>
        <v>224.21780488786345</v>
      </c>
      <c r="CD62" s="382">
        <f t="shared" si="206"/>
        <v>225.73870595037167</v>
      </c>
      <c r="CE62" s="382">
        <f t="shared" si="207"/>
        <v>227.3796435119512</v>
      </c>
      <c r="CF62" s="382">
        <f t="shared" si="208"/>
        <v>229.13505621899512</v>
      </c>
      <c r="CG62" s="382">
        <f t="shared" si="209"/>
        <v>230.99932343863219</v>
      </c>
      <c r="CH62" s="382">
        <f t="shared" si="210"/>
        <v>232.96682530460868</v>
      </c>
      <c r="CI62" s="382">
        <f t="shared" si="211"/>
        <v>235.03199589684314</v>
      </c>
      <c r="CJ62" s="382">
        <f t="shared" si="212"/>
        <v>237.18936922054502</v>
      </c>
      <c r="CK62" s="382">
        <f t="shared" si="213"/>
        <v>239.43361794971105</v>
      </c>
      <c r="CL62" s="382">
        <f t="shared" si="214"/>
        <v>241.759585142915</v>
      </c>
      <c r="CM62" s="382">
        <f t="shared" si="215"/>
        <v>244.16230932519167</v>
      </c>
      <c r="CN62" s="382">
        <f t="shared" si="216"/>
        <v>246.63704346125658</v>
      </c>
      <c r="CO62" s="382">
        <f t="shared" si="217"/>
        <v>249.1792684280453</v>
      </c>
      <c r="CP62" s="382">
        <f t="shared" si="218"/>
        <v>251.78470163586721</v>
      </c>
      <c r="CQ62" s="382">
        <f t="shared" si="219"/>
        <v>254.44930145537495</v>
      </c>
      <c r="CR62" s="382">
        <f t="shared" si="220"/>
        <v>257.16926808982549</v>
      </c>
      <c r="CS62" s="382">
        <f t="shared" si="221"/>
        <v>259.94104149596603</v>
      </c>
      <c r="CT62" s="382">
        <f t="shared" si="222"/>
        <v>262.76129690852389</v>
      </c>
      <c r="CU62" s="382">
        <f t="shared" si="223"/>
        <v>265.62693846790097</v>
      </c>
      <c r="CV62" s="382">
        <f t="shared" si="224"/>
        <v>268.53509139230709</v>
      </c>
      <c r="CW62" s="382">
        <f t="shared" si="225"/>
        <v>271.48309307734348</v>
      </c>
      <c r="CX62" s="382">
        <f t="shared" si="226"/>
        <v>274.46848345011517</v>
      </c>
      <c r="CY62" s="382">
        <f t="shared" si="227"/>
        <v>277.48899485281999</v>
      </c>
      <c r="CZ62" s="382">
        <f t="shared" si="228"/>
        <v>280.54254168328742</v>
      </c>
      <c r="DA62" s="382">
        <f t="shared" si="229"/>
        <v>283.62720997754485</v>
      </c>
      <c r="DB62" s="382">
        <f t="shared" si="230"/>
        <v>286.74124708228879</v>
      </c>
      <c r="DC62" s="382">
        <f t="shared" si="231"/>
        <v>289.88305153294596</v>
      </c>
      <c r="DD62" s="382">
        <f t="shared" si="232"/>
        <v>293.05116322556995</v>
      </c>
      <c r="DE62" s="382">
        <f t="shared" si="233"/>
        <v>296.24425394768889</v>
      </c>
      <c r="DF62" s="382">
        <f t="shared" si="234"/>
        <v>299.4611183139981</v>
      </c>
      <c r="DG62" s="382">
        <f t="shared" si="235"/>
        <v>302.70066513699396</v>
      </c>
      <c r="DI62" s="252"/>
      <c r="DJ62" s="515">
        <f t="shared" si="236"/>
        <v>257.40641377051963</v>
      </c>
      <c r="DK62" s="524">
        <v>48000</v>
      </c>
      <c r="DL62" s="611">
        <f t="shared" si="237"/>
        <v>24.422506611641293</v>
      </c>
      <c r="DM62" s="382">
        <f t="shared" si="238"/>
        <v>48.816058531914123</v>
      </c>
      <c r="DN62" s="382">
        <f t="shared" si="239"/>
        <v>73.152047943452416</v>
      </c>
      <c r="DO62" s="382">
        <f t="shared" si="240"/>
        <v>97.402549839228655</v>
      </c>
      <c r="DP62" s="382">
        <f t="shared" si="241"/>
        <v>121.54063674285327</v>
      </c>
      <c r="DQ62" s="382">
        <f t="shared" si="242"/>
        <v>145.54066319063585</v>
      </c>
      <c r="DR62" s="382">
        <f t="shared" si="243"/>
        <v>169.37851268297732</v>
      </c>
      <c r="DS62" s="382">
        <f t="shared" si="244"/>
        <v>193.03180186158153</v>
      </c>
      <c r="DT62" s="382">
        <f t="shared" si="245"/>
        <v>216.48003885749793</v>
      </c>
      <c r="DU62" s="382">
        <f t="shared" si="246"/>
        <v>239.70473491358183</v>
      </c>
      <c r="DV62" s="382">
        <f t="shared" si="247"/>
        <v>262.68947036187797</v>
      </c>
      <c r="DW62" s="382">
        <f t="shared" si="248"/>
        <v>285.41991771854725</v>
      </c>
      <c r="DX62" s="382">
        <f t="shared" si="249"/>
        <v>307.88382597315433</v>
      </c>
      <c r="DY62" s="382">
        <f t="shared" si="250"/>
        <v>330.07097106622575</v>
      </c>
      <c r="DZ62" s="382">
        <f t="shared" si="251"/>
        <v>351.97307807638504</v>
      </c>
      <c r="EA62" s="382">
        <f t="shared" si="252"/>
        <v>373.58372081293152</v>
      </c>
      <c r="EB62" s="382">
        <f t="shared" si="253"/>
        <v>394.89820438791963</v>
      </c>
      <c r="EC62" s="382">
        <f t="shared" si="254"/>
        <v>415.91343599007945</v>
      </c>
      <c r="ED62" s="382">
        <f t="shared" si="255"/>
        <v>436.62778856903566</v>
      </c>
      <c r="EE62" s="382">
        <f t="shared" si="256"/>
        <v>457.04096152599425</v>
      </c>
      <c r="EF62" s="382">
        <f t="shared" si="257"/>
        <v>477.15384185077045</v>
      </c>
      <c r="EG62" s="382">
        <f t="shared" si="258"/>
        <v>496.96836848924664</v>
      </c>
      <c r="EH62" s="382">
        <f t="shared" si="259"/>
        <v>516.48740210229516</v>
      </c>
      <c r="EI62" s="382">
        <f t="shared" si="260"/>
        <v>535.71460180963152</v>
      </c>
      <c r="EJ62" s="382">
        <f t="shared" si="261"/>
        <v>554.65431001263255</v>
      </c>
      <c r="EK62" s="382">
        <f t="shared" si="262"/>
        <v>573.31144596477748</v>
      </c>
      <c r="EL62" s="382">
        <f t="shared" si="263"/>
        <v>591.69140840689658</v>
      </c>
      <c r="EM62" s="382">
        <f t="shared" si="264"/>
        <v>609.79998730313957</v>
      </c>
      <c r="EN62" s="382">
        <f t="shared" si="265"/>
        <v>627.64328449579273</v>
      </c>
      <c r="EO62" s="382">
        <f t="shared" si="266"/>
        <v>645.22764293536204</v>
      </c>
      <c r="EP62" s="382">
        <f t="shared" si="267"/>
        <v>662.55958402807255</v>
      </c>
      <c r="EQ62" s="382">
        <f t="shared" si="268"/>
        <v>679.64575256829733</v>
      </c>
      <c r="ER62" s="382">
        <f t="shared" si="269"/>
        <v>696.49286868065485</v>
      </c>
      <c r="ES62" s="382">
        <f t="shared" si="270"/>
        <v>713.10768617879228</v>
      </c>
      <c r="ET62" s="382">
        <f t="shared" si="271"/>
        <v>729.49695674947361</v>
      </c>
      <c r="EU62" s="382">
        <f t="shared" si="272"/>
        <v>745.66739938619492</v>
      </c>
      <c r="EV62" s="382">
        <f t="shared" si="273"/>
        <v>761.62567452234907</v>
      </c>
      <c r="EW62" s="382">
        <f t="shared" si="274"/>
        <v>777.37836234630561</v>
      </c>
      <c r="EX62" s="382">
        <f t="shared" si="275"/>
        <v>792.93194481724538</v>
      </c>
      <c r="EY62" s="382">
        <f t="shared" si="276"/>
        <v>808.29279093899981</v>
      </c>
    </row>
    <row r="63" spans="1:155" s="521" customFormat="1">
      <c r="A63" s="519"/>
      <c r="B63" s="263"/>
      <c r="C63" s="382"/>
      <c r="D63" s="252"/>
      <c r="E63" s="382"/>
      <c r="F63" s="384"/>
      <c r="G63" s="384"/>
      <c r="H63" s="384"/>
      <c r="I63" s="384"/>
      <c r="J63" s="252"/>
      <c r="K63" s="499">
        <v>49000</v>
      </c>
      <c r="L63" s="382">
        <f t="shared" si="184"/>
        <v>14.935199999999998</v>
      </c>
      <c r="M63" s="382">
        <v>490</v>
      </c>
      <c r="N63" s="618">
        <f t="shared" si="185"/>
        <v>121.68270195809845</v>
      </c>
      <c r="O63" s="263">
        <f t="shared" si="186"/>
        <v>0.19566270857943321</v>
      </c>
      <c r="P63" s="383">
        <f t="shared" si="278"/>
        <v>-56.500002288000502</v>
      </c>
      <c r="Q63" s="383">
        <f t="shared" si="187"/>
        <v>216.64999771199948</v>
      </c>
      <c r="R63" s="382">
        <f t="shared" si="188"/>
        <v>573.56933718429855</v>
      </c>
      <c r="S63" s="490">
        <f t="shared" si="189"/>
        <v>0.1200914897193175</v>
      </c>
      <c r="T63" s="527">
        <f>O63/Konstanten!$C$22</f>
        <v>0.15972466006484343</v>
      </c>
      <c r="U63" s="527">
        <f t="shared" si="190"/>
        <v>0.75186533996876448</v>
      </c>
      <c r="V63" s="492"/>
      <c r="W63" s="492"/>
      <c r="X63" s="492"/>
      <c r="Y63" s="252"/>
      <c r="Z63" s="515">
        <f t="shared" si="277"/>
        <v>490</v>
      </c>
      <c r="AA63" s="524">
        <v>49000</v>
      </c>
      <c r="AB63" s="613">
        <f t="shared" si="279"/>
        <v>4.3615043458893762E-2</v>
      </c>
      <c r="AC63" s="490">
        <f t="shared" si="279"/>
        <v>8.7175472585441297E-2</v>
      </c>
      <c r="AD63" s="490">
        <f t="shared" si="279"/>
        <v>0.1306273597226324</v>
      </c>
      <c r="AE63" s="490">
        <f t="shared" si="279"/>
        <v>0.17391812781705099</v>
      </c>
      <c r="AF63" s="490">
        <f t="shared" si="279"/>
        <v>0.21699717029351515</v>
      </c>
      <c r="AG63" s="490">
        <f t="shared" si="279"/>
        <v>0.25981640830546687</v>
      </c>
      <c r="AH63" s="490">
        <f t="shared" si="279"/>
        <v>0.302330770543427</v>
      </c>
      <c r="AI63" s="490">
        <f t="shared" si="279"/>
        <v>0.344498585200124</v>
      </c>
      <c r="AJ63" s="490">
        <f t="shared" si="279"/>
        <v>0.38628187836953387</v>
      </c>
      <c r="AK63" s="490">
        <f t="shared" si="279"/>
        <v>0.42764657772099401</v>
      </c>
      <c r="AL63" s="490">
        <f t="shared" si="280"/>
        <v>0.46856262441002289</v>
      </c>
      <c r="AM63" s="490">
        <f t="shared" si="280"/>
        <v>0.50900399962666576</v>
      </c>
      <c r="AN63" s="490">
        <f t="shared" si="280"/>
        <v>0.54894867479572773</v>
      </c>
      <c r="AO63" s="490">
        <f t="shared" si="280"/>
        <v>0.58837849618592242</v>
      </c>
      <c r="AP63" s="490">
        <f t="shared" si="280"/>
        <v>0.62727901559161592</v>
      </c>
      <c r="AQ63" s="490">
        <f t="shared" si="280"/>
        <v>0.66563927891837338</v>
      </c>
      <c r="AR63" s="490">
        <f t="shared" si="280"/>
        <v>0.70345158406723929</v>
      </c>
      <c r="AS63" s="490">
        <f t="shared" si="280"/>
        <v>0.74071121862449496</v>
      </c>
      <c r="AT63" s="490">
        <f t="shared" si="280"/>
        <v>0.77741618667319035</v>
      </c>
      <c r="AU63" s="490">
        <f t="shared" si="280"/>
        <v>0.81356693268632374</v>
      </c>
      <c r="AV63" s="490">
        <f t="shared" si="281"/>
        <v>0.84916606905189973</v>
      </c>
      <c r="AW63" s="490">
        <f t="shared" si="281"/>
        <v>0.88421811240593795</v>
      </c>
      <c r="AX63" s="490">
        <f t="shared" si="281"/>
        <v>0.91872923267236439</v>
      </c>
      <c r="AY63" s="490">
        <f t="shared" si="281"/>
        <v>0.95270701756909615</v>
      </c>
      <c r="AZ63" s="490">
        <f t="shared" si="281"/>
        <v>0.9861602543571677</v>
      </c>
      <c r="BA63" s="490">
        <f t="shared" si="281"/>
        <v>1.0190987297905654</v>
      </c>
      <c r="BB63" s="490">
        <f t="shared" si="281"/>
        <v>1.0515330485628058</v>
      </c>
      <c r="BC63" s="490">
        <f t="shared" si="281"/>
        <v>1.0834744700303947</v>
      </c>
      <c r="BD63" s="490">
        <f t="shared" si="281"/>
        <v>1.1149347626059527</v>
      </c>
      <c r="BE63" s="490">
        <f t="shared" si="281"/>
        <v>1.1459260749374569</v>
      </c>
      <c r="BF63" s="490">
        <f t="shared" si="282"/>
        <v>1.1764608228055418</v>
      </c>
      <c r="BG63" s="490">
        <f t="shared" si="282"/>
        <v>1.2065515905612756</v>
      </c>
      <c r="BH63" s="490">
        <f t="shared" si="282"/>
        <v>1.2362110458760691</v>
      </c>
      <c r="BI63" s="490">
        <f t="shared" si="282"/>
        <v>1.2654518665696646</v>
      </c>
      <c r="BJ63" s="490">
        <f t="shared" si="282"/>
        <v>1.2942866783099873</v>
      </c>
      <c r="BK63" s="490">
        <f t="shared" si="282"/>
        <v>1.3227280020298404</v>
      </c>
      <c r="BL63" s="490">
        <f t="shared" si="282"/>
        <v>1.3507882099727304</v>
      </c>
      <c r="BM63" s="490">
        <f t="shared" si="282"/>
        <v>1.3784794893567924</v>
      </c>
      <c r="BN63" s="490">
        <f t="shared" si="282"/>
        <v>1.4058138127274831</v>
      </c>
      <c r="BO63" s="490">
        <f t="shared" si="282"/>
        <v>1.4328029141526191</v>
      </c>
      <c r="BP63" s="527"/>
      <c r="BQ63" s="252"/>
      <c r="BR63" s="515">
        <f t="shared" si="195"/>
        <v>488.50098414676143</v>
      </c>
      <c r="BS63" s="524">
        <v>49000</v>
      </c>
      <c r="BT63" s="611">
        <f t="shared" si="196"/>
        <v>216.73242315757886</v>
      </c>
      <c r="BU63" s="382">
        <f t="shared" si="197"/>
        <v>216.97928677419998</v>
      </c>
      <c r="BV63" s="382">
        <f t="shared" si="198"/>
        <v>217.38935946718544</v>
      </c>
      <c r="BW63" s="382">
        <f t="shared" si="199"/>
        <v>217.96062253105441</v>
      </c>
      <c r="BX63" s="382">
        <f t="shared" si="200"/>
        <v>218.69031084754607</v>
      </c>
      <c r="BY63" s="382">
        <f t="shared" si="201"/>
        <v>219.57497052696192</v>
      </c>
      <c r="BZ63" s="382">
        <f t="shared" si="202"/>
        <v>220.61052843261021</v>
      </c>
      <c r="CA63" s="382">
        <f t="shared" si="203"/>
        <v>221.79237065231959</v>
      </c>
      <c r="CB63" s="382">
        <f t="shared" si="204"/>
        <v>223.11542681221087</v>
      </c>
      <c r="CC63" s="382">
        <f t="shared" si="205"/>
        <v>224.57425715857545</v>
      </c>
      <c r="CD63" s="382">
        <f t="shared" si="206"/>
        <v>226.16313953816331</v>
      </c>
      <c r="CE63" s="382">
        <f t="shared" si="207"/>
        <v>227.87615374742751</v>
      </c>
      <c r="CF63" s="382">
        <f t="shared" si="208"/>
        <v>229.70726115287832</v>
      </c>
      <c r="CG63" s="382">
        <f t="shared" si="209"/>
        <v>231.65037796294098</v>
      </c>
      <c r="CH63" s="382">
        <f t="shared" si="210"/>
        <v>233.69944101613422</v>
      </c>
      <c r="CI63" s="382">
        <f t="shared" si="211"/>
        <v>235.84846540810466</v>
      </c>
      <c r="CJ63" s="382">
        <f t="shared" si="212"/>
        <v>238.09159368727902</v>
      </c>
      <c r="CK63" s="382">
        <f t="shared" si="213"/>
        <v>240.42313669107241</v>
      </c>
      <c r="CL63" s="382">
        <f t="shared" si="214"/>
        <v>242.83760636541032</v>
      </c>
      <c r="CM63" s="382">
        <f t="shared" si="215"/>
        <v>245.32974111023225</v>
      </c>
      <c r="CN63" s="382">
        <f t="shared" si="216"/>
        <v>247.89452432791481</v>
      </c>
      <c r="CO63" s="382">
        <f t="shared" si="217"/>
        <v>250.52719692861882</v>
      </c>
      <c r="CP63" s="382">
        <f t="shared" si="218"/>
        <v>253.22326457630533</v>
      </c>
      <c r="CQ63" s="382">
        <f t="shared" si="219"/>
        <v>255.9785004518881</v>
      </c>
      <c r="CR63" s="382">
        <f t="shared" si="220"/>
        <v>258.78894427535135</v>
      </c>
      <c r="CS63" s="382">
        <f t="shared" si="221"/>
        <v>261.65089827531534</v>
      </c>
      <c r="CT63" s="382">
        <f t="shared" si="222"/>
        <v>264.56092072970449</v>
      </c>
      <c r="CU63" s="382">
        <f t="shared" si="223"/>
        <v>267.51581763072221</v>
      </c>
      <c r="CV63" s="382">
        <f t="shared" si="224"/>
        <v>270.51263295566162</v>
      </c>
      <c r="CW63" s="382">
        <f t="shared" si="225"/>
        <v>273.54863795547391</v>
      </c>
      <c r="CX63" s="382">
        <f t="shared" si="226"/>
        <v>276.6213198076008</v>
      </c>
      <c r="CY63" s="382">
        <f t="shared" si="227"/>
        <v>279.72836991976243</v>
      </c>
      <c r="CZ63" s="382">
        <f t="shared" si="228"/>
        <v>282.86767211784723</v>
      </c>
      <c r="DA63" s="382">
        <f t="shared" si="229"/>
        <v>286.03729090399253</v>
      </c>
      <c r="DB63" s="382">
        <f t="shared" si="230"/>
        <v>289.23545993028267</v>
      </c>
      <c r="DC63" s="382">
        <f t="shared" si="231"/>
        <v>292.46057079882053</v>
      </c>
      <c r="DD63" s="382">
        <f t="shared" si="232"/>
        <v>295.71116226981292</v>
      </c>
      <c r="DE63" s="382">
        <f t="shared" si="233"/>
        <v>298.98590993514227</v>
      </c>
      <c r="DF63" s="382">
        <f t="shared" si="234"/>
        <v>302.28361639511843</v>
      </c>
      <c r="DG63" s="382">
        <f t="shared" si="235"/>
        <v>305.60320196012873</v>
      </c>
      <c r="DI63" s="252"/>
      <c r="DJ63" s="515">
        <f t="shared" si="236"/>
        <v>262.1115220860367</v>
      </c>
      <c r="DK63" s="524">
        <v>49000</v>
      </c>
      <c r="DL63" s="611">
        <f t="shared" si="237"/>
        <v>25.016251567982071</v>
      </c>
      <c r="DM63" s="382">
        <f t="shared" si="238"/>
        <v>50.001178029559554</v>
      </c>
      <c r="DN63" s="382">
        <f t="shared" si="239"/>
        <v>74.923848134245205</v>
      </c>
      <c r="DO63" s="382">
        <f t="shared" si="240"/>
        <v>99.754105296360052</v>
      </c>
      <c r="DP63" s="382">
        <f t="shared" si="241"/>
        <v>124.46292313611984</v>
      </c>
      <c r="DQ63" s="382">
        <f t="shared" si="242"/>
        <v>149.02272510137172</v>
      </c>
      <c r="DR63" s="382">
        <f t="shared" si="243"/>
        <v>173.40765967101169</v>
      </c>
      <c r="DS63" s="382">
        <f t="shared" si="244"/>
        <v>197.59382517416373</v>
      </c>
      <c r="DT63" s="382">
        <f t="shared" si="245"/>
        <v>221.55944094271936</v>
      </c>
      <c r="DU63" s="382">
        <f t="shared" si="246"/>
        <v>245.28496413256414</v>
      </c>
      <c r="DV63" s="382">
        <f t="shared" si="247"/>
        <v>268.75315391219226</v>
      </c>
      <c r="DW63" s="382">
        <f t="shared" si="248"/>
        <v>291.94908669002365</v>
      </c>
      <c r="DX63" s="382">
        <f t="shared" si="249"/>
        <v>314.86012755078463</v>
      </c>
      <c r="DY63" s="382">
        <f t="shared" si="250"/>
        <v>337.47586407085385</v>
      </c>
      <c r="DZ63" s="382">
        <f t="shared" si="251"/>
        <v>359.78800920250239</v>
      </c>
      <c r="EA63" s="382">
        <f t="shared" si="252"/>
        <v>381.79028001304584</v>
      </c>
      <c r="EB63" s="382">
        <f t="shared" si="253"/>
        <v>403.47825881469129</v>
      </c>
      <c r="EC63" s="382">
        <f t="shared" si="254"/>
        <v>424.84924271142563</v>
      </c>
      <c r="ED63" s="382">
        <f t="shared" si="255"/>
        <v>445.90208690648672</v>
      </c>
      <c r="EE63" s="382">
        <f t="shared" si="256"/>
        <v>466.63704633595756</v>
      </c>
      <c r="EF63" s="382">
        <f t="shared" si="257"/>
        <v>487.05561938549442</v>
      </c>
      <c r="EG63" s="382">
        <f t="shared" si="258"/>
        <v>507.16039665902542</v>
      </c>
      <c r="EH63" s="382">
        <f t="shared" si="259"/>
        <v>526.95491703572725</v>
      </c>
      <c r="EI63" s="382">
        <f t="shared" si="260"/>
        <v>546.44353259793638</v>
      </c>
      <c r="EJ63" s="382">
        <f t="shared" si="261"/>
        <v>565.63128344913991</v>
      </c>
      <c r="EK63" s="382">
        <f t="shared" si="262"/>
        <v>584.52378297133509</v>
      </c>
      <c r="EL63" s="382">
        <f t="shared" si="263"/>
        <v>603.1271136915534</v>
      </c>
      <c r="EM63" s="382">
        <f t="shared" si="264"/>
        <v>621.44773363144259</v>
      </c>
      <c r="EN63" s="382">
        <f t="shared" si="265"/>
        <v>639.49239279162953</v>
      </c>
      <c r="EO63" s="382">
        <f t="shared" si="266"/>
        <v>657.26805926408201</v>
      </c>
      <c r="EP63" s="382">
        <f t="shared" si="267"/>
        <v>674.78185435986904</v>
      </c>
      <c r="EQ63" s="382">
        <f t="shared" si="268"/>
        <v>692.04099607689204</v>
      </c>
      <c r="ER63" s="382">
        <f t="shared" si="269"/>
        <v>709.05275020304543</v>
      </c>
      <c r="ES63" s="382">
        <f t="shared" si="270"/>
        <v>725.82438834699587</v>
      </c>
      <c r="ET63" s="382">
        <f t="shared" si="271"/>
        <v>742.36315220472682</v>
      </c>
      <c r="EU63" s="382">
        <f t="shared" si="272"/>
        <v>758.67622339936702</v>
      </c>
      <c r="EV63" s="382">
        <f t="shared" si="273"/>
        <v>774.77069827042408</v>
      </c>
      <c r="EW63" s="382">
        <f t="shared" si="274"/>
        <v>790.65356703252576</v>
      </c>
      <c r="EX63" s="382">
        <f t="shared" si="275"/>
        <v>806.33169677063404</v>
      </c>
      <c r="EY63" s="382">
        <f t="shared" si="276"/>
        <v>821.81181778624909</v>
      </c>
    </row>
    <row r="64" spans="1:155" s="521" customFormat="1" ht="36">
      <c r="A64" s="519"/>
      <c r="B64" s="263"/>
      <c r="C64" s="382"/>
      <c r="D64" s="252"/>
      <c r="E64" s="382"/>
      <c r="F64" s="384"/>
      <c r="G64" s="384"/>
      <c r="H64" s="384"/>
      <c r="I64" s="384"/>
      <c r="J64" s="252"/>
      <c r="K64" s="501">
        <v>50000</v>
      </c>
      <c r="L64" s="382">
        <f t="shared" si="184"/>
        <v>15.239999999999998</v>
      </c>
      <c r="M64" s="382">
        <v>500</v>
      </c>
      <c r="N64" s="618">
        <f t="shared" si="185"/>
        <v>115.97253713652115</v>
      </c>
      <c r="O64" s="263">
        <f t="shared" si="186"/>
        <v>0.18648090790073413</v>
      </c>
      <c r="P64" s="383">
        <f t="shared" si="278"/>
        <v>-56.500002288000502</v>
      </c>
      <c r="Q64" s="383">
        <f t="shared" si="187"/>
        <v>216.64999771199948</v>
      </c>
      <c r="R64" s="382">
        <f t="shared" si="188"/>
        <v>573.56933718429855</v>
      </c>
      <c r="S64" s="490">
        <f t="shared" si="189"/>
        <v>0.11445599520011956</v>
      </c>
      <c r="T64" s="527">
        <f>O64/Konstanten!$C$22</f>
        <v>0.15222931257202785</v>
      </c>
      <c r="U64" s="527">
        <f t="shared" si="190"/>
        <v>0.75186533996876448</v>
      </c>
      <c r="V64" s="492"/>
      <c r="W64" s="492"/>
      <c r="X64" s="492"/>
      <c r="Y64" s="252"/>
      <c r="Z64" s="515">
        <f t="shared" si="277"/>
        <v>500</v>
      </c>
      <c r="AA64" s="525">
        <v>50000</v>
      </c>
      <c r="AB64" s="613">
        <f t="shared" si="279"/>
        <v>4.467536105868674E-2</v>
      </c>
      <c r="AC64" s="490">
        <f t="shared" si="279"/>
        <v>8.9291658319099659E-2</v>
      </c>
      <c r="AD64" s="490">
        <f t="shared" si="279"/>
        <v>0.13379060733938081</v>
      </c>
      <c r="AE64" s="490">
        <f t="shared" si="279"/>
        <v>0.17811545527177028</v>
      </c>
      <c r="AF64" s="490">
        <f t="shared" si="279"/>
        <v>0.22221168066638758</v>
      </c>
      <c r="AG64" s="490">
        <f t="shared" si="279"/>
        <v>0.26602761894148669</v>
      </c>
      <c r="AH64" s="490">
        <f t="shared" si="279"/>
        <v>0.30951499628517049</v>
      </c>
      <c r="AI64" s="490">
        <f t="shared" si="279"/>
        <v>0.35262936020630253</v>
      </c>
      <c r="AJ64" s="490">
        <f t="shared" si="279"/>
        <v>0.39533040067845204</v>
      </c>
      <c r="AK64" s="490">
        <f t="shared" si="279"/>
        <v>0.43758216134162847</v>
      </c>
      <c r="AL64" s="490">
        <f t="shared" si="280"/>
        <v>0.47935314513549593</v>
      </c>
      <c r="AM64" s="490">
        <f t="shared" si="280"/>
        <v>0.52061632274989267</v>
      </c>
      <c r="AN64" s="490">
        <f t="shared" si="280"/>
        <v>0.56134905523446754</v>
      </c>
      <c r="AO64" s="490">
        <f t="shared" si="280"/>
        <v>0.60153294397597634</v>
      </c>
      <c r="AP64" s="490">
        <f t="shared" si="280"/>
        <v>0.64115362209668758</v>
      </c>
      <c r="AQ64" s="490">
        <f t="shared" si="280"/>
        <v>0.68020050129127074</v>
      </c>
      <c r="AR64" s="490">
        <f t="shared" si="280"/>
        <v>0.71866648738520822</v>
      </c>
      <c r="AS64" s="490">
        <f t="shared" si="280"/>
        <v>0.75654767666187472</v>
      </c>
      <c r="AT64" s="490">
        <f t="shared" si="280"/>
        <v>0.79384304345528023</v>
      </c>
      <c r="AU64" s="490">
        <f t="shared" si="280"/>
        <v>0.83055412780613547</v>
      </c>
      <c r="AV64" s="490">
        <f t="shared" si="281"/>
        <v>0.86668473026234627</v>
      </c>
      <c r="AW64" s="490">
        <f t="shared" si="281"/>
        <v>0.90224061927110555</v>
      </c>
      <c r="AX64" s="490">
        <f t="shared" si="281"/>
        <v>0.93722925512373356</v>
      </c>
      <c r="AY64" s="490">
        <f t="shared" si="281"/>
        <v>0.97165953311586895</v>
      </c>
      <c r="AZ64" s="490">
        <f t="shared" si="281"/>
        <v>1.005541547489736</v>
      </c>
      <c r="BA64" s="490">
        <f t="shared" si="281"/>
        <v>1.038886376831655</v>
      </c>
      <c r="BB64" s="490">
        <f t="shared" si="281"/>
        <v>1.0717058908941202</v>
      </c>
      <c r="BC64" s="490">
        <f t="shared" si="281"/>
        <v>1.1040125782786665</v>
      </c>
      <c r="BD64" s="490">
        <f t="shared" si="281"/>
        <v>1.1358193940298791</v>
      </c>
      <c r="BE64" s="490">
        <f t="shared" si="281"/>
        <v>1.1671396259292244</v>
      </c>
      <c r="BF64" s="490">
        <f t="shared" si="282"/>
        <v>1.1979867781160796</v>
      </c>
      <c r="BG64" s="490">
        <f t="shared" si="282"/>
        <v>1.2283744705820137</v>
      </c>
      <c r="BH64" s="490">
        <f t="shared" si="282"/>
        <v>1.2583163530640973</v>
      </c>
      <c r="BI64" s="490">
        <f t="shared" si="282"/>
        <v>1.2878260318880121</v>
      </c>
      <c r="BJ64" s="490">
        <f t="shared" si="282"/>
        <v>1.316917008369219</v>
      </c>
      <c r="BK64" s="490">
        <f t="shared" si="282"/>
        <v>1.3456026274592916</v>
      </c>
      <c r="BL64" s="490">
        <f t="shared" si="282"/>
        <v>1.373896035417036</v>
      </c>
      <c r="BM64" s="490">
        <f t="shared" si="282"/>
        <v>1.4018101453831491</v>
      </c>
      <c r="BN64" s="490">
        <f t="shared" si="282"/>
        <v>1.4293576098386327</v>
      </c>
      <c r="BO64" s="490">
        <f t="shared" si="282"/>
        <v>1.456550799027164</v>
      </c>
      <c r="BP64" s="527"/>
      <c r="BQ64" s="252"/>
      <c r="BR64" s="515">
        <f t="shared" si="195"/>
        <v>498.43931218568292</v>
      </c>
      <c r="BS64" s="525">
        <v>50000</v>
      </c>
      <c r="BT64" s="611">
        <f t="shared" si="196"/>
        <v>216.73647953317459</v>
      </c>
      <c r="BU64" s="382">
        <f t="shared" si="197"/>
        <v>216.99546780898311</v>
      </c>
      <c r="BV64" s="382">
        <f t="shared" si="198"/>
        <v>217.42560152391684</v>
      </c>
      <c r="BW64" s="382">
        <f t="shared" si="199"/>
        <v>218.02464694805306</v>
      </c>
      <c r="BX64" s="382">
        <f t="shared" si="200"/>
        <v>218.78954777369916</v>
      </c>
      <c r="BY64" s="382">
        <f t="shared" si="201"/>
        <v>219.71649185235398</v>
      </c>
      <c r="BZ64" s="382">
        <f t="shared" si="202"/>
        <v>220.80099142981959</v>
      </c>
      <c r="CA64" s="382">
        <f t="shared" si="203"/>
        <v>222.03797334299108</v>
      </c>
      <c r="CB64" s="382">
        <f t="shared" si="204"/>
        <v>223.42187546708931</v>
      </c>
      <c r="CC64" s="382">
        <f t="shared" si="205"/>
        <v>224.94674577394377</v>
      </c>
      <c r="CD64" s="382">
        <f t="shared" si="206"/>
        <v>226.60634064461587</v>
      </c>
      <c r="CE64" s="382">
        <f t="shared" si="207"/>
        <v>228.39421952237609</v>
      </c>
      <c r="CF64" s="382">
        <f t="shared" si="208"/>
        <v>230.30383353714507</v>
      </c>
      <c r="CG64" s="382">
        <f t="shared" si="209"/>
        <v>232.32860632330917</v>
      </c>
      <c r="CH64" s="382">
        <f t="shared" si="210"/>
        <v>234.46200583953348</v>
      </c>
      <c r="CI64" s="382">
        <f t="shared" si="211"/>
        <v>236.6976065426727</v>
      </c>
      <c r="CJ64" s="382">
        <f t="shared" si="212"/>
        <v>239.02914174118291</v>
      </c>
      <c r="CK64" s="382">
        <f t="shared" si="213"/>
        <v>241.45054634150276</v>
      </c>
      <c r="CL64" s="382">
        <f t="shared" si="214"/>
        <v>243.95599049886863</v>
      </c>
      <c r="CM64" s="382">
        <f t="shared" si="215"/>
        <v>246.53990489515877</v>
      </c>
      <c r="CN64" s="382">
        <f t="shared" si="216"/>
        <v>249.19699849923407</v>
      </c>
      <c r="CO64" s="382">
        <f t="shared" si="217"/>
        <v>251.92226973176267</v>
      </c>
      <c r="CP64" s="382">
        <f t="shared" si="218"/>
        <v>254.71101196971279</v>
      </c>
      <c r="CQ64" s="382">
        <f t="shared" si="219"/>
        <v>257.55881429858914</v>
      </c>
      <c r="CR64" s="382">
        <f t="shared" si="220"/>
        <v>260.46155836485025</v>
      </c>
      <c r="CS64" s="382">
        <f t="shared" si="221"/>
        <v>263.41541210698284</v>
      </c>
      <c r="CT64" s="382">
        <f t="shared" si="222"/>
        <v>266.4168210597096</v>
      </c>
      <c r="CU64" s="382">
        <f t="shared" si="223"/>
        <v>269.46249783823851</v>
      </c>
      <c r="CV64" s="382">
        <f t="shared" si="224"/>
        <v>272.54941032302736</v>
      </c>
      <c r="CW64" s="382">
        <f t="shared" si="225"/>
        <v>275.67476898357751</v>
      </c>
      <c r="CX64" s="382">
        <f t="shared" si="226"/>
        <v>278.83601370430364</v>
      </c>
      <c r="CY64" s="382">
        <f t="shared" si="227"/>
        <v>282.03080040775615</v>
      </c>
      <c r="CZ64" s="382">
        <f t="shared" si="228"/>
        <v>285.25698771080874</v>
      </c>
      <c r="DA64" s="382">
        <f t="shared" si="229"/>
        <v>288.51262379780854</v>
      </c>
      <c r="DB64" s="382">
        <f t="shared" si="230"/>
        <v>291.79593365076653</v>
      </c>
      <c r="DC64" s="382">
        <f t="shared" si="231"/>
        <v>295.10530673977587</v>
      </c>
      <c r="DD64" s="382">
        <f t="shared" si="232"/>
        <v>298.43928524635231</v>
      </c>
      <c r="DE64" s="382">
        <f t="shared" si="233"/>
        <v>301.79655286746555</v>
      </c>
      <c r="DF64" s="382">
        <f t="shared" si="234"/>
        <v>305.1759242279939</v>
      </c>
      <c r="DG64" s="382">
        <f t="shared" si="235"/>
        <v>308.57633491343768</v>
      </c>
      <c r="DI64" s="252"/>
      <c r="DJ64" s="515">
        <f t="shared" si="236"/>
        <v>266.76985298941128</v>
      </c>
      <c r="DK64" s="525">
        <v>50000</v>
      </c>
      <c r="DL64" s="611">
        <f t="shared" si="237"/>
        <v>25.624417230900175</v>
      </c>
      <c r="DM64" s="382">
        <f t="shared" si="238"/>
        <v>51.214957278172847</v>
      </c>
      <c r="DN64" s="382">
        <f t="shared" si="239"/>
        <v>76.738189973133402</v>
      </c>
      <c r="DO64" s="382">
        <f t="shared" si="240"/>
        <v>102.16156362250885</v>
      </c>
      <c r="DP64" s="382">
        <f t="shared" si="241"/>
        <v>127.45380639442894</v>
      </c>
      <c r="DQ64" s="382">
        <f t="shared" si="242"/>
        <v>152.58528506898566</v>
      </c>
      <c r="DR64" s="382">
        <f t="shared" si="243"/>
        <v>177.52831126788587</v>
      </c>
      <c r="DS64" s="382">
        <f t="shared" si="244"/>
        <v>202.25738840525221</v>
      </c>
      <c r="DT64" s="382">
        <f t="shared" si="245"/>
        <v>226.7493958859429</v>
      </c>
      <c r="DU64" s="382">
        <f t="shared" si="246"/>
        <v>250.98371024439064</v>
      </c>
      <c r="DV64" s="382">
        <f t="shared" si="247"/>
        <v>274.94226573257527</v>
      </c>
      <c r="DW64" s="382">
        <f t="shared" si="248"/>
        <v>298.60955916698276</v>
      </c>
      <c r="DX64" s="382">
        <f t="shared" si="249"/>
        <v>321.97260553986575</v>
      </c>
      <c r="DY64" s="382">
        <f t="shared" si="250"/>
        <v>345.02085197082056</v>
      </c>
      <c r="DZ64" s="382">
        <f t="shared" si="251"/>
        <v>367.74605805930935</v>
      </c>
      <c r="EA64" s="382">
        <f t="shared" si="252"/>
        <v>390.1421506780618</v>
      </c>
      <c r="EB64" s="382">
        <f t="shared" si="253"/>
        <v>412.20506082610194</v>
      </c>
      <c r="EC64" s="382">
        <f t="shared" si="254"/>
        <v>433.93254945127251</v>
      </c>
      <c r="ED64" s="382">
        <f t="shared" si="255"/>
        <v>455.32402826301137</v>
      </c>
      <c r="EE64" s="382">
        <f t="shared" si="256"/>
        <v>476.38038058144832</v>
      </c>
      <c r="EF64" s="382">
        <f t="shared" si="257"/>
        <v>497.10378628432653</v>
      </c>
      <c r="EG64" s="382">
        <f t="shared" si="258"/>
        <v>517.49755397607908</v>
      </c>
      <c r="EH64" s="382">
        <f t="shared" si="259"/>
        <v>537.56596265105372</v>
      </c>
      <c r="EI64" s="382">
        <f t="shared" si="260"/>
        <v>557.3141143780739</v>
      </c>
      <c r="EJ64" s="382">
        <f t="shared" si="261"/>
        <v>576.74779890496177</v>
      </c>
      <c r="EK64" s="382">
        <f t="shared" si="262"/>
        <v>595.87337056912975</v>
      </c>
      <c r="EL64" s="382">
        <f t="shared" si="263"/>
        <v>614.69763749664867</v>
      </c>
      <c r="EM64" s="382">
        <f t="shared" si="264"/>
        <v>633.22776276642321</v>
      </c>
      <c r="EN64" s="382">
        <f t="shared" si="265"/>
        <v>651.4711769947894</v>
      </c>
      <c r="EO64" s="382">
        <f t="shared" si="266"/>
        <v>669.43550164575538</v>
      </c>
      <c r="EP64" s="382">
        <f t="shared" si="267"/>
        <v>687.12848227959307</v>
      </c>
      <c r="EQ64" s="382">
        <f t="shared" si="268"/>
        <v>704.55793090583916</v>
      </c>
      <c r="ER64" s="382">
        <f t="shared" si="269"/>
        <v>721.73167659513808</v>
      </c>
      <c r="ES64" s="382">
        <f t="shared" si="270"/>
        <v>738.65752351869241</v>
      </c>
      <c r="ET64" s="382">
        <f t="shared" si="271"/>
        <v>755.34321561706224</v>
      </c>
      <c r="EU64" s="382">
        <f t="shared" si="272"/>
        <v>771.79640714527648</v>
      </c>
      <c r="EV64" s="382">
        <f t="shared" si="273"/>
        <v>788.02463839428492</v>
      </c>
      <c r="EW64" s="382">
        <f t="shared" si="274"/>
        <v>804.03531594563799</v>
      </c>
      <c r="EX64" s="382">
        <f t="shared" si="275"/>
        <v>819.83569687447778</v>
      </c>
      <c r="EY64" s="382">
        <f t="shared" si="276"/>
        <v>835.43287637327091</v>
      </c>
    </row>
    <row r="65" spans="1:181" s="521" customFormat="1">
      <c r="A65" s="519"/>
      <c r="B65" s="263"/>
      <c r="C65" s="382"/>
      <c r="D65" s="252"/>
      <c r="E65" s="382"/>
      <c r="F65" s="384"/>
      <c r="G65" s="384"/>
      <c r="H65" s="384"/>
      <c r="I65" s="384"/>
      <c r="J65" s="252"/>
      <c r="K65" s="499">
        <v>51000</v>
      </c>
      <c r="L65" s="382">
        <f t="shared" si="184"/>
        <v>15.544799999999999</v>
      </c>
      <c r="M65" s="382">
        <v>510</v>
      </c>
      <c r="N65" s="618">
        <f t="shared" si="185"/>
        <v>110.53033137374919</v>
      </c>
      <c r="O65" s="263">
        <f t="shared" si="186"/>
        <v>0.17772997861452186</v>
      </c>
      <c r="P65" s="383">
        <f t="shared" si="278"/>
        <v>-56.500002288000502</v>
      </c>
      <c r="Q65" s="382">
        <f t="shared" si="187"/>
        <v>216.64999771199948</v>
      </c>
      <c r="R65" s="382">
        <f t="shared" si="188"/>
        <v>573.56933718429855</v>
      </c>
      <c r="S65" s="490">
        <f t="shared" si="189"/>
        <v>0.10908495571058395</v>
      </c>
      <c r="T65" s="527">
        <f>O65/Konstanten!$C$22</f>
        <v>0.14508569682818109</v>
      </c>
      <c r="U65" s="527">
        <f t="shared" si="190"/>
        <v>0.75186533996876448</v>
      </c>
      <c r="V65" s="492"/>
      <c r="W65" s="492"/>
      <c r="X65" s="492"/>
      <c r="Y65" s="252"/>
      <c r="Z65" s="515">
        <f t="shared" si="277"/>
        <v>510</v>
      </c>
      <c r="AA65" s="524">
        <v>51000</v>
      </c>
      <c r="AB65" s="613">
        <f t="shared" si="279"/>
        <v>4.5761429517609656E-2</v>
      </c>
      <c r="AC65" s="490">
        <f t="shared" si="279"/>
        <v>9.1459005304438526E-2</v>
      </c>
      <c r="AD65" s="490">
        <f t="shared" si="279"/>
        <v>0.13702975782688667</v>
      </c>
      <c r="AE65" s="490">
        <f t="shared" si="279"/>
        <v>0.1824124536323399</v>
      </c>
      <c r="AF65" s="490">
        <f t="shared" si="279"/>
        <v>0.22754838486262516</v>
      </c>
      <c r="AG65" s="490">
        <f t="shared" si="279"/>
        <v>0.27238207060068742</v>
      </c>
      <c r="AH65" s="490">
        <f t="shared" si="279"/>
        <v>0.31686185004574119</v>
      </c>
      <c r="AI65" s="490">
        <f t="shared" si="279"/>
        <v>0.36094035423515874</v>
      </c>
      <c r="AJ65" s="490">
        <f t="shared" si="279"/>
        <v>0.40457485002644927</v>
      </c>
      <c r="AK65" s="490">
        <f t="shared" si="279"/>
        <v>0.44772745671406561</v>
      </c>
      <c r="AL65" s="490">
        <f t="shared" si="280"/>
        <v>0.49036524148255184</v>
      </c>
      <c r="AM65" s="490">
        <f t="shared" si="280"/>
        <v>0.53246020455194665</v>
      </c>
      <c r="AN65" s="490">
        <f t="shared" si="280"/>
        <v>0.57398916818237444</v>
      </c>
      <c r="AO65" s="490">
        <f t="shared" si="280"/>
        <v>0.61493358566152989</v>
      </c>
      <c r="AP65" s="490">
        <f t="shared" si="280"/>
        <v>0.65527928711515393</v>
      </c>
      <c r="AQ65" s="490">
        <f t="shared" si="280"/>
        <v>0.69501617865560128</v>
      </c>
      <c r="AR65" s="490">
        <f t="shared" si="280"/>
        <v>0.73413791026069675</v>
      </c>
      <c r="AS65" s="490">
        <f t="shared" si="280"/>
        <v>0.77264152610548109</v>
      </c>
      <c r="AT65" s="490">
        <f t="shared" si="280"/>
        <v>0.81052710908507875</v>
      </c>
      <c r="AU65" s="490">
        <f t="shared" si="280"/>
        <v>0.84779742916495171</v>
      </c>
      <c r="AV65" s="490">
        <f t="shared" si="281"/>
        <v>0.88445760312759469</v>
      </c>
      <c r="AW65" s="490">
        <f t="shared" si="281"/>
        <v>0.92051477136189819</v>
      </c>
      <c r="AX65" s="490">
        <f t="shared" si="281"/>
        <v>0.95597779563034024</v>
      </c>
      <c r="AY65" s="490">
        <f t="shared" si="281"/>
        <v>0.99085698028557645</v>
      </c>
      <c r="AZ65" s="490">
        <f t="shared" si="281"/>
        <v>1.02516381820001</v>
      </c>
      <c r="BA65" s="490">
        <f t="shared" si="281"/>
        <v>1.058910761710504</v>
      </c>
      <c r="BB65" s="490">
        <f t="shared" si="281"/>
        <v>1.0921110181436846</v>
      </c>
      <c r="BC65" s="490">
        <f t="shared" si="281"/>
        <v>1.1247783689478943</v>
      </c>
      <c r="BD65" s="490">
        <f t="shared" si="281"/>
        <v>1.1569270110845724</v>
      </c>
      <c r="BE65" s="490">
        <f t="shared" si="281"/>
        <v>1.1885714190954615</v>
      </c>
      <c r="BF65" s="490">
        <f t="shared" si="282"/>
        <v>1.2197262261335726</v>
      </c>
      <c r="BG65" s="490">
        <f t="shared" si="282"/>
        <v>1.2504061222011718</v>
      </c>
      <c r="BH65" s="490">
        <f t="shared" si="282"/>
        <v>1.2806257678553323</v>
      </c>
      <c r="BI65" s="490">
        <f t="shared" si="282"/>
        <v>1.3103997217031957</v>
      </c>
      <c r="BJ65" s="490">
        <f t="shared" si="282"/>
        <v>1.339742380100897</v>
      </c>
      <c r="BK65" s="490">
        <f t="shared" si="282"/>
        <v>1.3686679275802807</v>
      </c>
      <c r="BL65" s="490">
        <f t="shared" si="282"/>
        <v>1.3971902966480423</v>
      </c>
      <c r="BM65" s="490">
        <f t="shared" si="282"/>
        <v>1.425323135725594</v>
      </c>
      <c r="BN65" s="490">
        <f t="shared" si="282"/>
        <v>1.4530797841206333</v>
      </c>
      <c r="BO65" s="490">
        <f t="shared" si="282"/>
        <v>1.4804732530394762</v>
      </c>
      <c r="BP65" s="527"/>
      <c r="BQ65" s="252"/>
      <c r="BR65" s="515">
        <f t="shared" si="195"/>
        <v>508.37595842742417</v>
      </c>
      <c r="BS65" s="524">
        <v>51000</v>
      </c>
      <c r="BT65" s="611">
        <f t="shared" si="196"/>
        <v>216.74073542937791</v>
      </c>
      <c r="BU65" s="382">
        <f t="shared" si="197"/>
        <v>217.01244231056162</v>
      </c>
      <c r="BV65" s="382">
        <f t="shared" si="198"/>
        <v>217.46361180919607</v>
      </c>
      <c r="BW65" s="382">
        <f t="shared" si="199"/>
        <v>218.09177325616974</v>
      </c>
      <c r="BX65" s="382">
        <f t="shared" si="200"/>
        <v>218.89355001706977</v>
      </c>
      <c r="BY65" s="382">
        <f t="shared" si="201"/>
        <v>219.86473670807905</v>
      </c>
      <c r="BZ65" s="382">
        <f t="shared" si="202"/>
        <v>221.00039171524014</v>
      </c>
      <c r="CA65" s="382">
        <f t="shared" si="203"/>
        <v>222.29494076292065</v>
      </c>
      <c r="CB65" s="382">
        <f t="shared" si="204"/>
        <v>223.74228710293823</v>
      </c>
      <c r="CC65" s="382">
        <f t="shared" si="205"/>
        <v>225.33592402549533</v>
      </c>
      <c r="CD65" s="382">
        <f t="shared" si="206"/>
        <v>227.06904577741611</v>
      </c>
      <c r="CE65" s="382">
        <f t="shared" si="207"/>
        <v>228.93465354473042</v>
      </c>
      <c r="CF65" s="382">
        <f t="shared" si="208"/>
        <v>230.92565384094968</v>
      </c>
      <c r="CG65" s="382">
        <f t="shared" si="209"/>
        <v>233.03494736814213</v>
      </c>
      <c r="CH65" s="382">
        <f t="shared" si="210"/>
        <v>235.25550712432266</v>
      </c>
      <c r="CI65" s="382">
        <f t="shared" si="211"/>
        <v>237.5804451716931</v>
      </c>
      <c r="CJ65" s="382">
        <f t="shared" si="212"/>
        <v>240.00306802601861</v>
      </c>
      <c r="CK65" s="382">
        <f t="shared" si="213"/>
        <v>242.51692106311043</v>
      </c>
      <c r="CL65" s="382">
        <f t="shared" si="214"/>
        <v>245.11582266174062</v>
      </c>
      <c r="CM65" s="382">
        <f t="shared" si="215"/>
        <v>247.79388902043533</v>
      </c>
      <c r="CN65" s="382">
        <f t="shared" si="216"/>
        <v>250.5455507115048</v>
      </c>
      <c r="CO65" s="382">
        <f t="shared" si="217"/>
        <v>253.36556208557494</v>
      </c>
      <c r="CP65" s="382">
        <f t="shared" si="218"/>
        <v>256.24900463063983</v>
      </c>
      <c r="CQ65" s="382">
        <f t="shared" si="219"/>
        <v>259.19128533737245</v>
      </c>
      <c r="CR65" s="382">
        <f t="shared" si="220"/>
        <v>262.18813104124422</v>
      </c>
      <c r="CS65" s="382">
        <f t="shared" si="221"/>
        <v>265.23557961376576</v>
      </c>
      <c r="CT65" s="382">
        <f t="shared" si="222"/>
        <v>268.32996876916656</v>
      </c>
      <c r="CU65" s="382">
        <f t="shared" si="223"/>
        <v>271.46792314611372</v>
      </c>
      <c r="CV65" s="382">
        <f t="shared" si="224"/>
        <v>274.64634022148783</v>
      </c>
      <c r="CW65" s="382">
        <f t="shared" si="225"/>
        <v>277.86237551807852</v>
      </c>
      <c r="CX65" s="382">
        <f t="shared" si="226"/>
        <v>281.11342748210609</v>
      </c>
      <c r="CY65" s="382">
        <f t="shared" si="227"/>
        <v>284.39712233062062</v>
      </c>
      <c r="CZ65" s="382">
        <f t="shared" si="228"/>
        <v>287.71129910312914</v>
      </c>
      <c r="DA65" s="382">
        <f t="shared" si="229"/>
        <v>291.05399509585573</v>
      </c>
      <c r="DB65" s="382">
        <f t="shared" si="230"/>
        <v>294.42343181016321</v>
      </c>
      <c r="DC65" s="382">
        <f t="shared" si="231"/>
        <v>297.81800150791162</v>
      </c>
      <c r="DD65" s="382">
        <f t="shared" si="232"/>
        <v>301.23625443500543</v>
      </c>
      <c r="DE65" s="382">
        <f t="shared" si="233"/>
        <v>304.67688674906071</v>
      </c>
      <c r="DF65" s="382">
        <f t="shared" si="234"/>
        <v>308.13872916714337</v>
      </c>
      <c r="DG65" s="382">
        <f t="shared" si="235"/>
        <v>311.62073633401707</v>
      </c>
      <c r="DI65" s="252"/>
      <c r="DJ65" s="515">
        <f t="shared" si="236"/>
        <v>271.38001248572925</v>
      </c>
      <c r="DK65" s="524">
        <v>51000</v>
      </c>
      <c r="DL65" s="611">
        <f t="shared" si="237"/>
        <v>26.247352797021364</v>
      </c>
      <c r="DM65" s="382">
        <f t="shared" si="238"/>
        <v>52.458081052002051</v>
      </c>
      <c r="DN65" s="382">
        <f t="shared" si="239"/>
        <v>78.596067371292335</v>
      </c>
      <c r="DO65" s="382">
        <f t="shared" si="240"/>
        <v>104.62619012406279</v>
      </c>
      <c r="DP65" s="382">
        <f t="shared" si="241"/>
        <v>130.51477628301359</v>
      </c>
      <c r="DQ65" s="382">
        <f t="shared" si="242"/>
        <v>156.23000369532309</v>
      </c>
      <c r="DR65" s="382">
        <f t="shared" si="243"/>
        <v>181.74224130972638</v>
      </c>
      <c r="DS65" s="382">
        <f t="shared" si="244"/>
        <v>207.02431974172592</v>
      </c>
      <c r="DT65" s="382">
        <f t="shared" si="245"/>
        <v>232.0517285711075</v>
      </c>
      <c r="DU65" s="382">
        <f t="shared" si="246"/>
        <v>256.80274058669835</v>
      </c>
      <c r="DV65" s="382">
        <f t="shared" si="247"/>
        <v>281.25846653536576</v>
      </c>
      <c r="DW65" s="382">
        <f t="shared" si="248"/>
        <v>305.40284660187604</v>
      </c>
      <c r="DX65" s="382">
        <f t="shared" si="249"/>
        <v>329.2225867453314</v>
      </c>
      <c r="DY65" s="382">
        <f t="shared" si="250"/>
        <v>352.70704914024776</v>
      </c>
      <c r="DZ65" s="382">
        <f t="shared" si="251"/>
        <v>375.84810638123849</v>
      </c>
      <c r="EA65" s="382">
        <f t="shared" si="252"/>
        <v>398.63996892385723</v>
      </c>
      <c r="EB65" s="382">
        <f t="shared" si="253"/>
        <v>421.07899459009388</v>
      </c>
      <c r="EC65" s="382">
        <f t="shared" si="254"/>
        <v>443.16348800938567</v>
      </c>
      <c r="ED65" s="382">
        <f t="shared" si="255"/>
        <v>464.89349672783425</v>
      </c>
      <c r="EE65" s="382">
        <f t="shared" si="256"/>
        <v>486.27060951269362</v>
      </c>
      <c r="EF65" s="382">
        <f t="shared" si="257"/>
        <v>507.29776119350788</v>
      </c>
      <c r="EG65" s="382">
        <f t="shared" si="258"/>
        <v>527.97904727840012</v>
      </c>
      <c r="EH65" s="382">
        <f t="shared" si="259"/>
        <v>548.31955060260111</v>
      </c>
      <c r="EI65" s="382">
        <f t="shared" si="260"/>
        <v>568.32518142683364</v>
      </c>
      <c r="EJ65" s="382">
        <f t="shared" si="261"/>
        <v>588.00253171030442</v>
      </c>
      <c r="EK65" s="382">
        <f t="shared" si="262"/>
        <v>607.35874373161448</v>
      </c>
      <c r="EL65" s="382">
        <f t="shared" si="263"/>
        <v>626.40139280834262</v>
      </c>
      <c r="EM65" s="382">
        <f t="shared" si="264"/>
        <v>645.13838355668008</v>
      </c>
      <c r="EN65" s="382">
        <f t="shared" si="265"/>
        <v>663.57785891838978</v>
      </c>
      <c r="EO65" s="382">
        <f t="shared" si="266"/>
        <v>681.72812104678496</v>
      </c>
      <c r="EP65" s="382">
        <f t="shared" si="267"/>
        <v>699.59756306973907</v>
      </c>
      <c r="EQ65" s="382">
        <f t="shared" si="268"/>
        <v>717.19461072211504</v>
      </c>
      <c r="ER65" s="382">
        <f t="shared" si="269"/>
        <v>734.52767284991637</v>
      </c>
      <c r="ES65" s="382">
        <f t="shared" si="270"/>
        <v>751.60509982379131</v>
      </c>
      <c r="ET65" s="382">
        <f t="shared" si="271"/>
        <v>768.43514895218607</v>
      </c>
      <c r="EU65" s="382">
        <f t="shared" si="272"/>
        <v>785.02595604762905</v>
      </c>
      <c r="EV65" s="382">
        <f t="shared" si="273"/>
        <v>801.38551236875105</v>
      </c>
      <c r="EW65" s="382">
        <f t="shared" si="274"/>
        <v>817.52164623157489</v>
      </c>
      <c r="EX65" s="382">
        <f t="shared" si="275"/>
        <v>833.44200865397522</v>
      </c>
      <c r="EY65" s="382">
        <f t="shared" si="276"/>
        <v>849.15406246493467</v>
      </c>
    </row>
    <row r="66" spans="1:181" s="521" customFormat="1">
      <c r="A66" s="519"/>
      <c r="B66" s="263"/>
      <c r="C66" s="382"/>
      <c r="D66" s="252"/>
      <c r="E66" s="382"/>
      <c r="F66" s="384"/>
      <c r="G66" s="384"/>
      <c r="H66" s="384"/>
      <c r="I66" s="384"/>
      <c r="J66" s="252"/>
      <c r="K66" s="499">
        <v>52000</v>
      </c>
      <c r="L66" s="382">
        <f t="shared" si="184"/>
        <v>15.849599999999999</v>
      </c>
      <c r="M66" s="382">
        <v>520</v>
      </c>
      <c r="N66" s="618">
        <f t="shared" si="185"/>
        <v>105.34351024164613</v>
      </c>
      <c r="O66" s="263">
        <f t="shared" si="186"/>
        <v>0.16938970135823775</v>
      </c>
      <c r="P66" s="383">
        <f t="shared" si="278"/>
        <v>-56.500002288000502</v>
      </c>
      <c r="Q66" s="383">
        <f t="shared" si="187"/>
        <v>216.64999771199948</v>
      </c>
      <c r="R66" s="382">
        <f t="shared" si="188"/>
        <v>573.56933718429855</v>
      </c>
      <c r="S66" s="490">
        <f t="shared" si="189"/>
        <v>0.10396596125501714</v>
      </c>
      <c r="T66" s="527">
        <f>O66/Konstanten!$C$22</f>
        <v>0.13827730723121448</v>
      </c>
      <c r="U66" s="527">
        <f t="shared" si="190"/>
        <v>0.75186533996876448</v>
      </c>
      <c r="V66" s="492"/>
      <c r="W66" s="492"/>
      <c r="X66" s="492"/>
      <c r="Y66" s="252"/>
      <c r="Z66" s="515">
        <f t="shared" si="277"/>
        <v>520</v>
      </c>
      <c r="AA66" s="524">
        <v>52000</v>
      </c>
      <c r="AB66" s="613">
        <f t="shared" si="279"/>
        <v>4.6873872254774275E-2</v>
      </c>
      <c r="AC66" s="490">
        <f t="shared" si="279"/>
        <v>9.3678734874176675E-2</v>
      </c>
      <c r="AD66" s="490">
        <f t="shared" si="279"/>
        <v>0.14034658098760158</v>
      </c>
      <c r="AE66" s="490">
        <f t="shared" si="279"/>
        <v>0.18681137077058316</v>
      </c>
      <c r="AF66" s="490">
        <f t="shared" si="279"/>
        <v>0.23300992157998768</v>
      </c>
      <c r="AG66" s="490">
        <f t="shared" si="279"/>
        <v>0.27888269359106788</v>
      </c>
      <c r="AH66" s="490">
        <f t="shared" si="279"/>
        <v>0.32437444776768243</v>
      </c>
      <c r="AI66" s="490">
        <f t="shared" si="279"/>
        <v>0.36943476127467995</v>
      </c>
      <c r="AJ66" s="490">
        <f t="shared" si="279"/>
        <v>0.41401839397051793</v>
      </c>
      <c r="AK66" s="490">
        <f t="shared" si="279"/>
        <v>0.45808550763413841</v>
      </c>
      <c r="AL66" s="490">
        <f t="shared" si="280"/>
        <v>0.50160174646941436</v>
      </c>
      <c r="AM66" s="490">
        <f t="shared" si="280"/>
        <v>0.54453819279717486</v>
      </c>
      <c r="AN66" s="490">
        <f t="shared" si="280"/>
        <v>0.58687121551199428</v>
      </c>
      <c r="AO66" s="490">
        <f t="shared" si="280"/>
        <v>0.62858223087503551</v>
      </c>
      <c r="AP66" s="490">
        <f t="shared" si="280"/>
        <v>0.66965739571278859</v>
      </c>
      <c r="AQ66" s="490">
        <f t="shared" si="280"/>
        <v>0.71008725237076209</v>
      </c>
      <c r="AR66" s="490">
        <f t="shared" si="280"/>
        <v>0.74986634315011758</v>
      </c>
      <c r="AS66" s="490">
        <f t="shared" si="280"/>
        <v>0.78899280975163177</v>
      </c>
      <c r="AT66" s="490">
        <f t="shared" si="280"/>
        <v>0.82746799074856647</v>
      </c>
      <c r="AU66" s="490">
        <f t="shared" si="280"/>
        <v>0.86529602754063151</v>
      </c>
      <c r="AV66" s="490">
        <f t="shared" si="281"/>
        <v>0.9024834867779008</v>
      </c>
      <c r="AW66" s="490">
        <f t="shared" si="281"/>
        <v>0.93903900500395521</v>
      </c>
      <c r="AX66" s="490">
        <f t="shared" si="281"/>
        <v>0.97497295931786576</v>
      </c>
      <c r="AY66" s="490">
        <f t="shared" si="281"/>
        <v>1.0102971662235423</v>
      </c>
      <c r="AZ66" s="490">
        <f t="shared" si="281"/>
        <v>1.0450246095201252</v>
      </c>
      <c r="BA66" s="490">
        <f t="shared" si="281"/>
        <v>1.0791691970678312</v>
      </c>
      <c r="BB66" s="490">
        <f t="shared" si="281"/>
        <v>1.1127455455068569</v>
      </c>
      <c r="BC66" s="490">
        <f t="shared" si="281"/>
        <v>1.1457687914746961</v>
      </c>
      <c r="BD66" s="490">
        <f t="shared" si="281"/>
        <v>1.1782544275198779</v>
      </c>
      <c r="BE66" s="490">
        <f t="shared" si="281"/>
        <v>1.2102181607111486</v>
      </c>
      <c r="BF66" s="490">
        <f t="shared" si="282"/>
        <v>1.2416757918562926</v>
      </c>
      <c r="BG66" s="490">
        <f t="shared" si="282"/>
        <v>1.2726431132458742</v>
      </c>
      <c r="BH66" s="490">
        <f t="shared" si="282"/>
        <v>1.3031358228995604</v>
      </c>
      <c r="BI66" s="490">
        <f t="shared" si="282"/>
        <v>1.3331694533969536</v>
      </c>
      <c r="BJ66" s="490">
        <f t="shared" si="282"/>
        <v>1.362759313505679</v>
      </c>
      <c r="BK66" s="490">
        <f t="shared" si="282"/>
        <v>1.3919204409646182</v>
      </c>
      <c r="BL66" s="490">
        <f t="shared" si="282"/>
        <v>1.4206675649312825</v>
      </c>
      <c r="BM66" s="490">
        <f t="shared" si="282"/>
        <v>1.4490150767524264</v>
      </c>
      <c r="BN66" s="490">
        <f t="shared" si="282"/>
        <v>1.4769770078621907</v>
      </c>
      <c r="BO66" s="490">
        <f t="shared" si="282"/>
        <v>1.504567013749027</v>
      </c>
      <c r="BP66" s="527"/>
      <c r="BQ66" s="252"/>
      <c r="BR66" s="515">
        <f t="shared" si="195"/>
        <v>518.31090004559587</v>
      </c>
      <c r="BS66" s="524">
        <v>52000</v>
      </c>
      <c r="BT66" s="611">
        <f t="shared" si="196"/>
        <v>216.74520064946785</v>
      </c>
      <c r="BU66" s="382">
        <f t="shared" si="197"/>
        <v>217.03024902156295</v>
      </c>
      <c r="BV66" s="382">
        <f t="shared" si="198"/>
        <v>217.50347576688947</v>
      </c>
      <c r="BW66" s="382">
        <f t="shared" si="199"/>
        <v>218.16214919186709</v>
      </c>
      <c r="BX66" s="382">
        <f t="shared" si="200"/>
        <v>219.00254039578039</v>
      </c>
      <c r="BY66" s="382">
        <f t="shared" si="201"/>
        <v>220.02001255188651</v>
      </c>
      <c r="BZ66" s="382">
        <f t="shared" si="202"/>
        <v>221.209127503709</v>
      </c>
      <c r="CA66" s="382">
        <f t="shared" si="203"/>
        <v>222.56376456571928</v>
      </c>
      <c r="CB66" s="382">
        <f t="shared" si="204"/>
        <v>224.0772462531167</v>
      </c>
      <c r="CC66" s="382">
        <f t="shared" si="205"/>
        <v>225.74246587472641</v>
      </c>
      <c r="CD66" s="382">
        <f t="shared" si="206"/>
        <v>227.55201243847566</v>
      </c>
      <c r="CE66" s="382">
        <f t="shared" si="207"/>
        <v>229.4982890514749</v>
      </c>
      <c r="CF66" s="382">
        <f t="shared" si="208"/>
        <v>231.5736218508313</v>
      </c>
      <c r="CG66" s="382">
        <f t="shared" si="209"/>
        <v>233.7703573879042</v>
      </c>
      <c r="CH66" s="382">
        <f t="shared" si="210"/>
        <v>236.08094723412353</v>
      </c>
      <c r="CI66" s="382">
        <f t="shared" si="211"/>
        <v>238.4980193273565</v>
      </c>
      <c r="CJ66" s="382">
        <f t="shared" si="212"/>
        <v>241.01443620178682</v>
      </c>
      <c r="CK66" s="382">
        <f t="shared" si="213"/>
        <v>243.62334072801642</v>
      </c>
      <c r="CL66" s="382">
        <f t="shared" si="214"/>
        <v>246.31819033534381</v>
      </c>
      <c r="CM66" s="382">
        <f t="shared" si="215"/>
        <v>249.09278090735555</v>
      </c>
      <c r="CN66" s="382">
        <f t="shared" si="216"/>
        <v>251.94126165377651</v>
      </c>
      <c r="CO66" s="382">
        <f t="shared" si="217"/>
        <v>254.85814228746273</v>
      </c>
      <c r="CP66" s="382">
        <f t="shared" si="218"/>
        <v>257.83829379682442</v>
      </c>
      <c r="CQ66" s="382">
        <f t="shared" si="219"/>
        <v>260.87694402048379</v>
      </c>
      <c r="CR66" s="382">
        <f t="shared" si="220"/>
        <v>263.96966911926677</v>
      </c>
      <c r="CS66" s="382">
        <f t="shared" si="221"/>
        <v>267.11238191422376</v>
      </c>
      <c r="CT66" s="382">
        <f t="shared" si="222"/>
        <v>270.30131792853291</v>
      </c>
      <c r="CU66" s="382">
        <f t="shared" si="223"/>
        <v>273.53301984327669</v>
      </c>
      <c r="CV66" s="382">
        <f t="shared" si="224"/>
        <v>276.80432095710938</v>
      </c>
      <c r="CW66" s="382">
        <f t="shared" si="225"/>
        <v>280.11232813078379</v>
      </c>
      <c r="CX66" s="382">
        <f t="shared" si="226"/>
        <v>283.45440460080147</v>
      </c>
      <c r="CY66" s="382">
        <f t="shared" si="227"/>
        <v>286.82815296254188</v>
      </c>
      <c r="CZ66" s="382">
        <f t="shared" si="228"/>
        <v>290.23139855172178</v>
      </c>
      <c r="DA66" s="382">
        <f t="shared" si="229"/>
        <v>293.66217339311493</v>
      </c>
      <c r="DB66" s="382">
        <f t="shared" si="230"/>
        <v>297.11870083604293</v>
      </c>
      <c r="DC66" s="382">
        <f t="shared" si="231"/>
        <v>300.59938095596829</v>
      </c>
      <c r="DD66" s="382">
        <f t="shared" si="232"/>
        <v>304.10277676939717</v>
      </c>
      <c r="DE66" s="382">
        <f t="shared" si="233"/>
        <v>307.6276012839794</v>
      </c>
      <c r="DF66" s="382">
        <f t="shared" si="234"/>
        <v>311.17270538614395</v>
      </c>
      <c r="DG66" s="382">
        <f t="shared" si="235"/>
        <v>314.73706655379601</v>
      </c>
      <c r="DI66" s="252"/>
      <c r="DJ66" s="515">
        <f t="shared" si="236"/>
        <v>275.94061365046224</v>
      </c>
      <c r="DK66" s="524">
        <v>52000</v>
      </c>
      <c r="DL66" s="611">
        <f t="shared" si="237"/>
        <v>26.885415840432362</v>
      </c>
      <c r="DM66" s="382">
        <f t="shared" si="238"/>
        <v>53.731249870045147</v>
      </c>
      <c r="DN66" s="382">
        <f t="shared" si="239"/>
        <v>80.498495433141116</v>
      </c>
      <c r="DO66" s="382">
        <f t="shared" si="240"/>
        <v>107.14927411137363</v>
      </c>
      <c r="DP66" s="382">
        <f t="shared" si="241"/>
        <v>133.64734627799891</v>
      </c>
      <c r="DQ66" s="382">
        <f t="shared" si="242"/>
        <v>159.95856171520063</v>
      </c>
      <c r="DR66" s="382">
        <f t="shared" si="243"/>
        <v>186.05123700563249</v>
      </c>
      <c r="DS66" s="382">
        <f t="shared" si="244"/>
        <v>211.89645115715774</v>
      </c>
      <c r="DT66" s="382">
        <f t="shared" si="245"/>
        <v>237.46825581177777</v>
      </c>
      <c r="DU66" s="382">
        <f t="shared" si="246"/>
        <v>262.7438009874457</v>
      </c>
      <c r="DV66" s="382">
        <f t="shared" si="247"/>
        <v>287.70338125294853</v>
      </c>
      <c r="DW66" s="382">
        <f t="shared" si="248"/>
        <v>312.33041031421135</v>
      </c>
      <c r="DX66" s="382">
        <f t="shared" si="249"/>
        <v>336.61133409375822</v>
      </c>
      <c r="DY66" s="382">
        <f t="shared" si="250"/>
        <v>360.53549352882186</v>
      </c>
      <c r="DZ66" s="382">
        <f t="shared" si="251"/>
        <v>384.09494859954771</v>
      </c>
      <c r="EA66" s="382">
        <f t="shared" si="252"/>
        <v>407.28427468531771</v>
      </c>
      <c r="EB66" s="382">
        <f t="shared" si="253"/>
        <v>430.1003414174267</v>
      </c>
      <c r="EC66" s="382">
        <f t="shared" si="254"/>
        <v>452.54208293242078</v>
      </c>
      <c r="ED66" s="382">
        <f t="shared" si="255"/>
        <v>474.61026699487854</v>
      </c>
      <c r="EE66" s="382">
        <f t="shared" si="256"/>
        <v>496.30726898468657</v>
      </c>
      <c r="EF66" s="382">
        <f t="shared" si="257"/>
        <v>517.63685533097521</v>
      </c>
      <c r="EG66" s="382">
        <f t="shared" si="258"/>
        <v>538.60397969032181</v>
      </c>
      <c r="EH66" s="382">
        <f t="shared" si="259"/>
        <v>559.21459404856239</v>
      </c>
      <c r="EI66" s="382">
        <f t="shared" si="260"/>
        <v>579.47547599001223</v>
      </c>
      <c r="EJ66" s="382">
        <f t="shared" si="261"/>
        <v>599.39407262373868</v>
      </c>
      <c r="EK66" s="382">
        <f t="shared" si="262"/>
        <v>618.97836107190756</v>
      </c>
      <c r="EL66" s="382">
        <f t="shared" si="263"/>
        <v>638.23672499114866</v>
      </c>
      <c r="EM66" s="382">
        <f t="shared" si="264"/>
        <v>657.1778462925962</v>
      </c>
      <c r="EN66" s="382">
        <f t="shared" si="265"/>
        <v>675.81061102704143</v>
      </c>
      <c r="EO66" s="382">
        <f t="shared" si="266"/>
        <v>694.14402828749439</v>
      </c>
      <c r="EP66" s="382">
        <f t="shared" si="267"/>
        <v>712.18716093280284</v>
      </c>
      <c r="EQ66" s="382">
        <f t="shared" si="268"/>
        <v>729.94906693659823</v>
      </c>
      <c r="ER66" s="382">
        <f t="shared" si="269"/>
        <v>747.43875020161636</v>
      </c>
      <c r="ES66" s="382">
        <f t="shared" si="270"/>
        <v>764.66511973924423</v>
      </c>
      <c r="ET66" s="382">
        <f t="shared" si="271"/>
        <v>781.636956189182</v>
      </c>
      <c r="EU66" s="382">
        <f t="shared" si="272"/>
        <v>798.3628847373526</v>
      </c>
      <c r="EV66" s="382">
        <f t="shared" si="273"/>
        <v>814.85135357686715</v>
      </c>
      <c r="EW66" s="382">
        <f t="shared" si="274"/>
        <v>831.11061714294465</v>
      </c>
      <c r="EX66" s="382">
        <f t="shared" si="275"/>
        <v>847.14872343596517</v>
      </c>
      <c r="EY66" s="382">
        <f t="shared" si="276"/>
        <v>862.97350482538877</v>
      </c>
    </row>
    <row r="67" spans="1:181" s="521" customFormat="1">
      <c r="A67" s="519"/>
      <c r="B67" s="263"/>
      <c r="C67" s="382"/>
      <c r="D67" s="252"/>
      <c r="E67" s="382"/>
      <c r="F67" s="384"/>
      <c r="G67" s="384"/>
      <c r="H67" s="384"/>
      <c r="I67" s="384"/>
      <c r="J67" s="252"/>
      <c r="K67" s="499">
        <v>53000</v>
      </c>
      <c r="L67" s="382">
        <f t="shared" si="184"/>
        <v>16.154399999999999</v>
      </c>
      <c r="M67" s="382">
        <v>530</v>
      </c>
      <c r="N67" s="618">
        <f t="shared" si="185"/>
        <v>100.40008938820016</v>
      </c>
      <c r="O67" s="263">
        <f t="shared" si="186"/>
        <v>0.1614408055968142</v>
      </c>
      <c r="P67" s="383">
        <f t="shared" si="278"/>
        <v>-56.500002288000502</v>
      </c>
      <c r="Q67" s="383">
        <f t="shared" si="187"/>
        <v>216.64999771199948</v>
      </c>
      <c r="R67" s="382">
        <f t="shared" si="188"/>
        <v>573.56933718429855</v>
      </c>
      <c r="S67" s="490">
        <f t="shared" si="189"/>
        <v>9.9087184197582195E-2</v>
      </c>
      <c r="T67" s="527">
        <f>O67/Konstanten!$C$22</f>
        <v>0.13178841273209321</v>
      </c>
      <c r="U67" s="527">
        <f t="shared" si="190"/>
        <v>0.75186533996876448</v>
      </c>
      <c r="V67" s="492"/>
      <c r="W67" s="492"/>
      <c r="X67" s="492"/>
      <c r="Y67" s="252"/>
      <c r="Z67" s="515">
        <f t="shared" si="277"/>
        <v>530</v>
      </c>
      <c r="AA67" s="524">
        <v>53000</v>
      </c>
      <c r="AB67" s="613">
        <f t="shared" si="279"/>
        <v>4.801332763535552E-2</v>
      </c>
      <c r="AC67" s="490">
        <f t="shared" si="279"/>
        <v>9.595209636253127E-2</v>
      </c>
      <c r="AD67" s="490">
        <f t="shared" si="279"/>
        <v>0.14374288409918445</v>
      </c>
      <c r="AE67" s="490">
        <f t="shared" si="279"/>
        <v>0.19131449660518846</v>
      </c>
      <c r="AF67" s="490">
        <f t="shared" si="279"/>
        <v>0.23859897040437203</v>
      </c>
      <c r="AG67" s="490">
        <f t="shared" si="279"/>
        <v>0.28553245194039556</v>
      </c>
      <c r="AH67" s="490">
        <f t="shared" si="279"/>
        <v>0.33205592619593788</v>
      </c>
      <c r="AI67" s="490">
        <f t="shared" si="279"/>
        <v>0.37811577818202807</v>
      </c>
      <c r="AJ67" s="490">
        <f t="shared" si="279"/>
        <v>0.42366418108308779</v>
      </c>
      <c r="AK67" s="490">
        <f t="shared" si="279"/>
        <v>0.46865931446278758</v>
      </c>
      <c r="AL67" s="490">
        <f t="shared" si="280"/>
        <v>0.51306542404754607</v>
      </c>
      <c r="AM67" s="490">
        <f t="shared" si="280"/>
        <v>0.55685274075084823</v>
      </c>
      <c r="AN67" s="490">
        <f t="shared" si="280"/>
        <v>0.59999728061020086</v>
      </c>
      <c r="AO67" s="490">
        <f t="shared" si="280"/>
        <v>0.64248054926234588</v>
      </c>
      <c r="AP67" s="490">
        <f t="shared" si="280"/>
        <v>0.68428917474698447</v>
      </c>
      <c r="AQ67" s="490">
        <f t="shared" si="280"/>
        <v>0.72541449117970913</v>
      </c>
      <c r="AR67" s="490">
        <f t="shared" si="280"/>
        <v>0.76585209358500894</v>
      </c>
      <c r="AS67" s="490">
        <f t="shared" si="280"/>
        <v>0.80560138132668513</v>
      </c>
      <c r="AT67" s="490">
        <f t="shared" si="280"/>
        <v>0.84466510445804155</v>
      </c>
      <c r="AU67" s="490">
        <f t="shared" si="280"/>
        <v>0.88304892420811221</v>
      </c>
      <c r="AV67" s="490">
        <f t="shared" si="281"/>
        <v>0.92076099591496807</v>
      </c>
      <c r="AW67" s="490">
        <f t="shared" si="281"/>
        <v>0.95781158013521872</v>
      </c>
      <c r="AX67" s="490">
        <f t="shared" si="281"/>
        <v>0.99421268546105446</v>
      </c>
      <c r="AY67" s="490">
        <f t="shared" si="281"/>
        <v>1.0299777447796716</v>
      </c>
      <c r="AZ67" s="490">
        <f t="shared" si="281"/>
        <v>1.0651213252980916</v>
      </c>
      <c r="BA67" s="490">
        <f t="shared" si="281"/>
        <v>1.0996588715935773</v>
      </c>
      <c r="BB67" s="490">
        <f t="shared" si="281"/>
        <v>1.1336064801891179</v>
      </c>
      <c r="BC67" s="490">
        <f t="shared" si="281"/>
        <v>1.1669807036447932</v>
      </c>
      <c r="BD67" s="490">
        <f t="shared" si="281"/>
        <v>1.1997983818497242</v>
      </c>
      <c r="BE67" s="490">
        <f t="shared" si="281"/>
        <v>1.2320764980514924</v>
      </c>
      <c r="BF67" s="490">
        <f t="shared" si="282"/>
        <v>1.2638320571304296</v>
      </c>
      <c r="BG67" s="490">
        <f t="shared" si="282"/>
        <v>1.2950819836827689</v>
      </c>
      <c r="BH67" s="490">
        <f t="shared" si="282"/>
        <v>1.325843037591983</v>
      </c>
      <c r="BI67" s="490">
        <f t="shared" si="282"/>
        <v>1.3561317449206163</v>
      </c>
      <c r="BJ67" s="490">
        <f t="shared" si="282"/>
        <v>1.3859643421295156</v>
      </c>
      <c r="BK67" s="490">
        <f t="shared" si="282"/>
        <v>1.4153567318147897</v>
      </c>
      <c r="BL67" s="490">
        <f t="shared" si="282"/>
        <v>1.4443244483370654</v>
      </c>
      <c r="BM67" s="490">
        <f t="shared" si="282"/>
        <v>1.4728826318957722</v>
      </c>
      <c r="BN67" s="490">
        <f t="shared" si="282"/>
        <v>1.5010460097699287</v>
      </c>
      <c r="BO67" s="490">
        <f t="shared" si="282"/>
        <v>1.5288288836033894</v>
      </c>
      <c r="BP67" s="527"/>
      <c r="BQ67" s="252"/>
      <c r="BR67" s="515">
        <f t="shared" si="195"/>
        <v>528.24411476570924</v>
      </c>
      <c r="BS67" s="524">
        <v>53000</v>
      </c>
      <c r="BT67" s="611">
        <f t="shared" si="196"/>
        <v>216.74988547733935</v>
      </c>
      <c r="BU67" s="382">
        <f t="shared" si="197"/>
        <v>217.0489285596129</v>
      </c>
      <c r="BV67" s="382">
        <f t="shared" si="198"/>
        <v>217.54528288741867</v>
      </c>
      <c r="BW67" s="382">
        <f t="shared" si="199"/>
        <v>218.23592927761823</v>
      </c>
      <c r="BX67" s="382">
        <f t="shared" si="200"/>
        <v>219.11675156376742</v>
      </c>
      <c r="BY67" s="382">
        <f t="shared" si="201"/>
        <v>220.18263976023562</v>
      </c>
      <c r="BZ67" s="382">
        <f t="shared" si="202"/>
        <v>221.42761277636339</v>
      </c>
      <c r="CA67" s="382">
        <f t="shared" si="203"/>
        <v>222.84495454887869</v>
      </c>
      <c r="CB67" s="382">
        <f t="shared" si="204"/>
        <v>224.42735731982458</v>
      </c>
      <c r="CC67" s="382">
        <f t="shared" si="205"/>
        <v>226.16706610439968</v>
      </c>
      <c r="CD67" s="382">
        <f t="shared" si="206"/>
        <v>228.0560190764119</v>
      </c>
      <c r="CE67" s="382">
        <f t="shared" si="207"/>
        <v>230.08597953172998</v>
      </c>
      <c r="CF67" s="382">
        <f t="shared" si="208"/>
        <v>232.24865615019337</v>
      </c>
      <c r="CG67" s="382">
        <f t="shared" si="209"/>
        <v>234.53580935340943</v>
      </c>
      <c r="CH67" s="382">
        <f t="shared" si="210"/>
        <v>236.93934256143461</v>
      </c>
      <c r="CI67" s="382">
        <f t="shared" si="211"/>
        <v>239.45137802450398</v>
      </c>
      <c r="CJ67" s="382">
        <f t="shared" si="212"/>
        <v>242.06431761294283</v>
      </c>
      <c r="CK67" s="382">
        <f t="shared" si="213"/>
        <v>244.77088947887137</v>
      </c>
      <c r="CL67" s="382">
        <f t="shared" si="214"/>
        <v>247.56418186491982</v>
      </c>
      <c r="CM67" s="382">
        <f t="shared" si="215"/>
        <v>250.43766554745355</v>
      </c>
      <c r="CN67" s="382">
        <f t="shared" si="216"/>
        <v>253.38520649060109</v>
      </c>
      <c r="CO67" s="382">
        <f t="shared" si="217"/>
        <v>256.40107028056769</v>
      </c>
      <c r="CP67" s="382">
        <f t="shared" si="218"/>
        <v>259.47991983384037</v>
      </c>
      <c r="CQ67" s="382">
        <f t="shared" si="219"/>
        <v>262.61680775149819</v>
      </c>
      <c r="CR67" s="382">
        <f t="shared" si="220"/>
        <v>265.80716454427414</v>
      </c>
      <c r="CS67" s="382">
        <f t="shared" si="221"/>
        <v>269.04678379442703</v>
      </c>
      <c r="CT67" s="382">
        <f t="shared" si="222"/>
        <v>272.33180516194079</v>
      </c>
      <c r="CU67" s="382">
        <f t="shared" si="223"/>
        <v>275.65869599171344</v>
      </c>
      <c r="CV67" s="382">
        <f t="shared" si="224"/>
        <v>279.02423213995252</v>
      </c>
      <c r="CW67" s="382">
        <f t="shared" si="225"/>
        <v>282.42547851456925</v>
      </c>
      <c r="CX67" s="382">
        <f t="shared" si="226"/>
        <v>285.85976971684892</v>
      </c>
      <c r="CY67" s="382">
        <f t="shared" si="227"/>
        <v>289.3246910799341</v>
      </c>
      <c r="CZ67" s="382">
        <f t="shared" si="228"/>
        <v>292.8180603227508</v>
      </c>
      <c r="DA67" s="382">
        <f t="shared" si="229"/>
        <v>296.3379099745938</v>
      </c>
      <c r="DB67" s="382">
        <f t="shared" si="230"/>
        <v>299.88247067416626</v>
      </c>
      <c r="DC67" s="382">
        <f t="shared" si="231"/>
        <v>303.45015540577396</v>
      </c>
      <c r="DD67" s="382">
        <f t="shared" si="232"/>
        <v>307.03954470315261</v>
      </c>
      <c r="DE67" s="382">
        <f t="shared" si="233"/>
        <v>310.64937282654103</v>
      </c>
      <c r="DF67" s="382">
        <f t="shared" si="234"/>
        <v>314.27851489988768</v>
      </c>
      <c r="DG67" s="382">
        <f t="shared" si="235"/>
        <v>317.9259749813242</v>
      </c>
      <c r="DI67" s="252"/>
      <c r="DJ67" s="515">
        <f t="shared" si="236"/>
        <v>280.45027975303526</v>
      </c>
      <c r="DK67" s="524">
        <v>53000</v>
      </c>
      <c r="DL67" s="611">
        <f t="shared" si="237"/>
        <v>27.538972507823431</v>
      </c>
      <c r="DM67" s="382">
        <f t="shared" si="238"/>
        <v>55.035180312101005</v>
      </c>
      <c r="DN67" s="382">
        <f t="shared" si="239"/>
        <v>82.446510757728674</v>
      </c>
      <c r="DO67" s="382">
        <f t="shared" si="240"/>
        <v>109.73212901158568</v>
      </c>
      <c r="DP67" s="382">
        <f t="shared" si="241"/>
        <v>136.85305330769174</v>
      </c>
      <c r="DQ67" s="382">
        <f t="shared" si="242"/>
        <v>163.77265920406026</v>
      </c>
      <c r="DR67" s="382">
        <f t="shared" si="243"/>
        <v>190.45709749632243</v>
      </c>
      <c r="DS67" s="382">
        <f t="shared" si="244"/>
        <v>216.87561627079108</v>
      </c>
      <c r="DT67" s="382">
        <f t="shared" si="245"/>
        <v>243.00078353255529</v>
      </c>
      <c r="DU67" s="382">
        <f t="shared" si="246"/>
        <v>268.80861236166879</v>
      </c>
      <c r="DV67" s="382">
        <f t="shared" si="247"/>
        <v>294.27859520313206</v>
      </c>
      <c r="DW67" s="382">
        <f t="shared" si="248"/>
        <v>319.39365742172407</v>
      </c>
      <c r="DX67" s="382">
        <f t="shared" si="249"/>
        <v>344.14004255197449</v>
      </c>
      <c r="DY67" s="382">
        <f t="shared" si="250"/>
        <v>368.50714279420782</v>
      </c>
      <c r="DZ67" s="382">
        <f t="shared" si="251"/>
        <v>392.48728840201852</v>
      </c>
      <c r="EA67" s="382">
        <f t="shared" si="252"/>
        <v>416.07550888983093</v>
      </c>
      <c r="EB67" s="382">
        <f t="shared" si="253"/>
        <v>439.26927769876096</v>
      </c>
      <c r="EC67" s="382">
        <f t="shared" si="254"/>
        <v>462.06825032230211</v>
      </c>
      <c r="ED67" s="382">
        <f t="shared" si="255"/>
        <v>484.47400410670519</v>
      </c>
      <c r="EE67" s="382">
        <f t="shared" si="256"/>
        <v>506.48978615935482</v>
      </c>
      <c r="EF67" s="382">
        <f t="shared" si="257"/>
        <v>528.12027413210285</v>
      </c>
      <c r="EG67" s="382">
        <f t="shared" si="258"/>
        <v>549.37135316560307</v>
      </c>
      <c r="EH67" s="382">
        <f t="shared" si="259"/>
        <v>570.24991102011847</v>
      </c>
      <c r="EI67" s="382">
        <f t="shared" si="260"/>
        <v>590.7636523878549</v>
      </c>
      <c r="EJ67" s="382">
        <f t="shared" si="261"/>
        <v>610.92093257208796</v>
      </c>
      <c r="EK67" s="382">
        <f t="shared" si="262"/>
        <v>630.73061010876177</v>
      </c>
      <c r="EL67" s="382">
        <f t="shared" si="263"/>
        <v>650.20191746989804</v>
      </c>
      <c r="EM67" s="382">
        <f t="shared" si="264"/>
        <v>669.34434869641041</v>
      </c>
      <c r="EN67" s="382">
        <f t="shared" si="265"/>
        <v>688.16756263234026</v>
      </c>
      <c r="EO67" s="382">
        <f t="shared" si="266"/>
        <v>706.68130034774617</v>
      </c>
      <c r="EP67" s="382">
        <f t="shared" si="267"/>
        <v>724.89531532056901</v>
      </c>
      <c r="EQ67" s="382">
        <f t="shared" si="268"/>
        <v>742.81931498025233</v>
      </c>
      <c r="ER67" s="382">
        <f t="shared" si="269"/>
        <v>760.46291228205064</v>
      </c>
      <c r="ES67" s="382">
        <f t="shared" si="270"/>
        <v>777.83558606870406</v>
      </c>
      <c r="ET67" s="382">
        <f t="shared" si="271"/>
        <v>794.94664907629863</v>
      </c>
      <c r="EU67" s="382">
        <f t="shared" si="272"/>
        <v>811.80522254634388</v>
      </c>
      <c r="EV67" s="382">
        <f t="shared" si="273"/>
        <v>828.42021651176822</v>
      </c>
      <c r="EW67" s="382">
        <f t="shared" si="274"/>
        <v>844.80031492672322</v>
      </c>
      <c r="EX67" s="382">
        <f t="shared" si="275"/>
        <v>860.95396490687415</v>
      </c>
      <c r="EY67" s="382">
        <f t="shared" si="276"/>
        <v>876.88936943660724</v>
      </c>
    </row>
    <row r="68" spans="1:181" s="521" customFormat="1">
      <c r="A68" s="519"/>
      <c r="B68" s="263"/>
      <c r="C68" s="382"/>
      <c r="D68" s="252"/>
      <c r="E68" s="382"/>
      <c r="F68" s="384"/>
      <c r="G68" s="384"/>
      <c r="H68" s="384"/>
      <c r="I68" s="384"/>
      <c r="J68" s="252"/>
      <c r="K68" s="499">
        <v>54000</v>
      </c>
      <c r="L68" s="382">
        <f t="shared" si="184"/>
        <v>16.459199999999999</v>
      </c>
      <c r="M68" s="382">
        <v>540</v>
      </c>
      <c r="N68" s="618">
        <f t="shared" si="185"/>
        <v>95.688646847212425</v>
      </c>
      <c r="O68" s="263">
        <f t="shared" si="186"/>
        <v>0.15386492509735367</v>
      </c>
      <c r="P68" s="383">
        <f t="shared" si="278"/>
        <v>-56.500002288000502</v>
      </c>
      <c r="Q68" s="383">
        <f t="shared" si="187"/>
        <v>216.64999771199948</v>
      </c>
      <c r="R68" s="382">
        <f t="shared" si="188"/>
        <v>573.56933718429855</v>
      </c>
      <c r="S68" s="490">
        <f t="shared" si="189"/>
        <v>9.4437351934085784E-2</v>
      </c>
      <c r="T68" s="527">
        <f>O68/Konstanten!$C$22</f>
        <v>0.12560402048763564</v>
      </c>
      <c r="U68" s="527">
        <f t="shared" si="190"/>
        <v>0.75186533996876448</v>
      </c>
      <c r="V68" s="492"/>
      <c r="W68" s="492"/>
      <c r="X68" s="492"/>
      <c r="Y68" s="252"/>
      <c r="Z68" s="515">
        <f t="shared" si="277"/>
        <v>540</v>
      </c>
      <c r="AA68" s="524">
        <v>54000</v>
      </c>
      <c r="AB68" s="613">
        <f t="shared" si="279"/>
        <v>4.9180449317912142E-2</v>
      </c>
      <c r="AC68" s="490">
        <f t="shared" si="279"/>
        <v>9.8280367661215201E-2</v>
      </c>
      <c r="AD68" s="490">
        <f t="shared" si="279"/>
        <v>0.14722051242669718</v>
      </c>
      <c r="AE68" s="490">
        <f t="shared" si="279"/>
        <v>0.19592416324922649</v>
      </c>
      <c r="AF68" s="490">
        <f t="shared" si="279"/>
        <v>0.24431825125959739</v>
      </c>
      <c r="AG68" s="490">
        <f t="shared" si="279"/>
        <v>0.2923343418600699</v>
      </c>
      <c r="AH68" s="490">
        <f t="shared" si="279"/>
        <v>0.3399094401606273</v>
      </c>
      <c r="AI68" s="490">
        <f t="shared" si="279"/>
        <v>0.38698660071475222</v>
      </c>
      <c r="AJ68" s="490">
        <f t="shared" si="279"/>
        <v>0.43351533579802121</v>
      </c>
      <c r="AK68" s="490">
        <f t="shared" si="279"/>
        <v>0.4794518279828256</v>
      </c>
      <c r="AL68" s="490">
        <f t="shared" si="280"/>
        <v>0.52475896227170626</v>
      </c>
      <c r="AM68" s="490">
        <f t="shared" si="280"/>
        <v>0.56940620003823594</v>
      </c>
      <c r="AN68" s="490">
        <f t="shared" si="280"/>
        <v>0.61336932133717625</v>
      </c>
      <c r="AO68" s="490">
        <f t="shared" si="280"/>
        <v>0.65663006395081769</v>
      </c>
      <c r="AP68" s="490">
        <f t="shared" si="280"/>
        <v>0.69917568721960965</v>
      </c>
      <c r="AQ68" s="490">
        <f t="shared" si="280"/>
        <v>0.74099848676441848</v>
      </c>
      <c r="AR68" s="490">
        <f t="shared" si="280"/>
        <v>0.78209528317462607</v>
      </c>
      <c r="AS68" s="490">
        <f t="shared" si="280"/>
        <v>0.82246690410084433</v>
      </c>
      <c r="AT68" s="490">
        <f t="shared" si="280"/>
        <v>0.86211767536087336</v>
      </c>
      <c r="AU68" s="490">
        <f t="shared" si="280"/>
        <v>0.90105493295228856</v>
      </c>
      <c r="AV68" s="490">
        <f t="shared" si="281"/>
        <v>0.9392885644732053</v>
      </c>
      <c r="AW68" s="490">
        <f t="shared" si="281"/>
        <v>0.97683058550682</v>
      </c>
      <c r="AX68" s="490">
        <f t="shared" si="281"/>
        <v>1.0136947540751688</v>
      </c>
      <c r="AY68" s="490">
        <f t="shared" si="281"/>
        <v>1.0498962243134837</v>
      </c>
      <c r="AZ68" s="490">
        <f t="shared" si="281"/>
        <v>1.0854512390228921</v>
      </c>
      <c r="BA68" s="490">
        <f t="shared" si="281"/>
        <v>1.1203768596718622</v>
      </c>
      <c r="BB68" s="490">
        <f t="shared" si="281"/>
        <v>1.1546907316721546</v>
      </c>
      <c r="BC68" s="490">
        <f t="shared" si="281"/>
        <v>1.1884108822893016</v>
      </c>
      <c r="BD68" s="490">
        <f t="shared" si="281"/>
        <v>1.2215555483002409</v>
      </c>
      <c r="BE68" s="490">
        <f t="shared" si="281"/>
        <v>1.2541430304292172</v>
      </c>
      <c r="BF68" s="490">
        <f t="shared" si="282"/>
        <v>1.2861915716315668</v>
      </c>
      <c r="BG68" s="490">
        <f t="shared" si="282"/>
        <v>1.3177192564172617</v>
      </c>
      <c r="BH68" s="490">
        <f t="shared" si="282"/>
        <v>1.3487439285823697</v>
      </c>
      <c r="BI68" s="490">
        <f t="shared" si="282"/>
        <v>1.379283124924414</v>
      </c>
      <c r="BJ68" s="490">
        <f t="shared" si="282"/>
        <v>1.409354022740378</v>
      </c>
      <c r="BK68" s="490">
        <f t="shared" si="282"/>
        <v>1.4389733991311144</v>
      </c>
      <c r="BL68" s="490">
        <f t="shared" si="282"/>
        <v>1.4681576003553545</v>
      </c>
      <c r="BM68" s="490">
        <f t="shared" si="282"/>
        <v>1.4969225196841771</v>
      </c>
      <c r="BN68" s="490">
        <f t="shared" si="282"/>
        <v>1.5252835823998618</v>
      </c>
      <c r="BO68" s="490">
        <f t="shared" si="282"/>
        <v>1.5532557367593958</v>
      </c>
      <c r="BP68" s="527"/>
      <c r="BQ68" s="252"/>
      <c r="BR68" s="515">
        <f t="shared" si="195"/>
        <v>538.17558088571207</v>
      </c>
      <c r="BS68" s="524">
        <v>54000</v>
      </c>
      <c r="BT68" s="611">
        <f t="shared" si="196"/>
        <v>216.75480070095887</v>
      </c>
      <c r="BU68" s="382">
        <f t="shared" si="197"/>
        <v>217.06852350640764</v>
      </c>
      <c r="BV68" s="382">
        <f t="shared" si="198"/>
        <v>217.58912689124836</v>
      </c>
      <c r="BW68" s="382">
        <f t="shared" si="199"/>
        <v>218.31327510912084</v>
      </c>
      <c r="BX68" s="382">
        <f t="shared" si="200"/>
        <v>219.23642638892875</v>
      </c>
      <c r="BY68" s="382">
        <f t="shared" si="201"/>
        <v>220.35295206366811</v>
      </c>
      <c r="BZ68" s="382">
        <f t="shared" si="202"/>
        <v>221.65627772315085</v>
      </c>
      <c r="CA68" s="382">
        <f t="shared" si="203"/>
        <v>223.13903904379237</v>
      </c>
      <c r="CB68" s="382">
        <f t="shared" si="204"/>
        <v>224.79324485030199</v>
      </c>
      <c r="CC68" s="382">
        <f t="shared" si="205"/>
        <v>226.61044042538774</v>
      </c>
      <c r="CD68" s="382">
        <f t="shared" si="206"/>
        <v>228.58186498042167</v>
      </c>
      <c r="CE68" s="382">
        <f t="shared" si="207"/>
        <v>230.69859838005195</v>
      </c>
      <c r="CF68" s="382">
        <f t="shared" si="208"/>
        <v>232.95169352225631</v>
      </c>
      <c r="CG68" s="382">
        <f t="shared" si="209"/>
        <v>235.33229207620533</v>
      </c>
      <c r="CH68" s="382">
        <f t="shared" si="210"/>
        <v>237.83172246878846</v>
      </c>
      <c r="CI68" s="382">
        <f t="shared" si="211"/>
        <v>240.44158001832653</v>
      </c>
      <c r="CJ68" s="382">
        <f t="shared" si="212"/>
        <v>243.15378990709789</v>
      </c>
      <c r="CK68" s="382">
        <f t="shared" si="213"/>
        <v>245.96065425788044</v>
      </c>
      <c r="CL68" s="382">
        <f t="shared" si="214"/>
        <v>248.85488494961996</v>
      </c>
      <c r="CM68" s="382">
        <f t="shared" si="215"/>
        <v>251.82962400239828</v>
      </c>
      <c r="CN68" s="382">
        <f t="shared" si="216"/>
        <v>254.87845341675717</v>
      </c>
      <c r="CO68" s="382">
        <f t="shared" si="217"/>
        <v>257.99539630258499</v>
      </c>
      <c r="CP68" s="382">
        <f t="shared" si="218"/>
        <v>261.17491101064439</v>
      </c>
      <c r="CQ68" s="382">
        <f t="shared" si="219"/>
        <v>264.41187981318973</v>
      </c>
      <c r="CR68" s="382">
        <f t="shared" si="220"/>
        <v>267.70159349105307</v>
      </c>
      <c r="CS68" s="382">
        <f t="shared" si="221"/>
        <v>271.03973298972852</v>
      </c>
      <c r="CT68" s="382">
        <f t="shared" si="222"/>
        <v>274.42234911800529</v>
      </c>
      <c r="CU68" s="382">
        <f t="shared" si="223"/>
        <v>277.84584108719525</v>
      </c>
      <c r="CV68" s="382">
        <f t="shared" si="224"/>
        <v>281.30693453124536</v>
      </c>
      <c r="CW68" s="382">
        <f t="shared" si="225"/>
        <v>284.80265950999706</v>
      </c>
      <c r="CX68" s="382">
        <f t="shared" si="226"/>
        <v>288.33032887969711</v>
      </c>
      <c r="CY68" s="382">
        <f t="shared" si="227"/>
        <v>291.88751731572484</v>
      </c>
      <c r="CZ68" s="382">
        <f t="shared" si="228"/>
        <v>295.47204119076304</v>
      </c>
      <c r="DA68" s="382">
        <f t="shared" si="229"/>
        <v>299.08193944537646</v>
      </c>
      <c r="DB68" s="382">
        <f t="shared" si="230"/>
        <v>302.71545553516779</v>
      </c>
      <c r="DC68" s="382">
        <f t="shared" si="231"/>
        <v>306.37102049729566</v>
      </c>
      <c r="DD68" s="382">
        <f t="shared" si="232"/>
        <v>310.04723714736861</v>
      </c>
      <c r="DE68" s="382">
        <f t="shared" si="233"/>
        <v>313.742865393817</v>
      </c>
      <c r="DF68" s="382">
        <f t="shared" si="234"/>
        <v>317.45680863937906</v>
      </c>
      <c r="DG68" s="382">
        <f t="shared" si="235"/>
        <v>321.18810122700484</v>
      </c>
      <c r="DI68" s="252"/>
      <c r="DJ68" s="515">
        <f t="shared" si="236"/>
        <v>284.90764740199552</v>
      </c>
      <c r="DK68" s="524">
        <v>54000</v>
      </c>
      <c r="DL68" s="611">
        <f t="shared" si="237"/>
        <v>28.208397717700855</v>
      </c>
      <c r="DM68" s="382">
        <f t="shared" si="238"/>
        <v>56.370605337672373</v>
      </c>
      <c r="DN68" s="382">
        <f t="shared" si="239"/>
        <v>84.441171732513482</v>
      </c>
      <c r="DO68" s="382">
        <f t="shared" si="240"/>
        <v>112.37609245324714</v>
      </c>
      <c r="DP68" s="382">
        <f t="shared" si="241"/>
        <v>140.13345743699418</v>
      </c>
      <c r="DQ68" s="382">
        <f t="shared" si="242"/>
        <v>167.67401469688843</v>
      </c>
      <c r="DR68" s="382">
        <f t="shared" si="243"/>
        <v>194.96163229561699</v>
      </c>
      <c r="DS68" s="382">
        <f t="shared" si="244"/>
        <v>221.96364807116521</v>
      </c>
      <c r="DT68" s="382">
        <f t="shared" si="245"/>
        <v>248.65110381289963</v>
      </c>
      <c r="DU68" s="382">
        <f t="shared" si="246"/>
        <v>274.99886718790958</v>
      </c>
      <c r="DV68" s="382">
        <f t="shared" si="247"/>
        <v>300.9856501717029</v>
      </c>
      <c r="DW68" s="382">
        <f t="shared" si="248"/>
        <v>326.59393674456112</v>
      </c>
      <c r="DX68" s="382">
        <f t="shared" si="249"/>
        <v>351.80983508854723</v>
      </c>
      <c r="DY68" s="382">
        <f t="shared" si="250"/>
        <v>376.62287055555407</v>
      </c>
      <c r="DZ68" s="382">
        <f t="shared" si="251"/>
        <v>401.02573549392793</v>
      </c>
      <c r="EA68" s="382">
        <f t="shared" si="252"/>
        <v>425.01401090803574</v>
      </c>
      <c r="EB68" s="382">
        <f t="shared" si="253"/>
        <v>448.58587318543653</v>
      </c>
      <c r="EC68" s="382">
        <f t="shared" si="254"/>
        <v>471.74179704114334</v>
      </c>
      <c r="ED68" s="382">
        <f t="shared" si="255"/>
        <v>494.48426363160439</v>
      </c>
      <c r="EE68" s="382">
        <f t="shared" si="256"/>
        <v>516.81748066008674</v>
      </c>
      <c r="EF68" s="382">
        <f t="shared" si="257"/>
        <v>538.74711934968764</v>
      </c>
      <c r="EG68" s="382">
        <f t="shared" si="258"/>
        <v>560.28007147049698</v>
      </c>
      <c r="EH68" s="382">
        <f t="shared" si="259"/>
        <v>581.42422820209515</v>
      </c>
      <c r="EI68" s="382">
        <f t="shared" si="260"/>
        <v>602.1882814917825</v>
      </c>
      <c r="EJ68" s="382">
        <f t="shared" si="261"/>
        <v>622.58154771223587</v>
      </c>
      <c r="EK68" s="382">
        <f t="shared" si="262"/>
        <v>642.61381279861587</v>
      </c>
      <c r="EL68" s="382">
        <f t="shared" si="263"/>
        <v>662.29519761805045</v>
      </c>
      <c r="EM68" s="382">
        <f t="shared" si="264"/>
        <v>681.63604205728211</v>
      </c>
      <c r="EN68" s="382">
        <f t="shared" si="265"/>
        <v>700.64680617237161</v>
      </c>
      <c r="EO68" s="382">
        <f t="shared" si="266"/>
        <v>719.33798669759369</v>
      </c>
      <c r="EP68" s="382">
        <f t="shared" si="267"/>
        <v>737.72004723274904</v>
      </c>
      <c r="EQ68" s="382">
        <f t="shared" si="268"/>
        <v>755.80336049823552</v>
      </c>
      <c r="ER68" s="382">
        <f t="shared" si="269"/>
        <v>773.59816114833666</v>
      </c>
      <c r="ES68" s="382">
        <f t="shared" si="270"/>
        <v>791.11450775238416</v>
      </c>
      <c r="ET68" s="382">
        <f t="shared" si="271"/>
        <v>808.36225268122348</v>
      </c>
      <c r="EU68" s="382">
        <f t="shared" si="272"/>
        <v>825.35101876547037</v>
      </c>
      <c r="EV68" s="382">
        <f t="shared" si="273"/>
        <v>842.09018171791092</v>
      </c>
      <c r="EW68" s="382">
        <f t="shared" si="274"/>
        <v>858.58885743150358</v>
      </c>
      <c r="EX68" s="382">
        <f t="shared" si="275"/>
        <v>874.85589337518115</v>
      </c>
      <c r="EY68" s="382">
        <f t="shared" si="276"/>
        <v>890.89986341079589</v>
      </c>
    </row>
    <row r="69" spans="1:181" s="521" customFormat="1">
      <c r="A69" s="519"/>
      <c r="B69" s="263"/>
      <c r="C69" s="382"/>
      <c r="D69" s="252"/>
      <c r="E69" s="382"/>
      <c r="F69" s="384"/>
      <c r="G69" s="384"/>
      <c r="H69" s="384"/>
      <c r="I69" s="384"/>
      <c r="J69" s="252"/>
      <c r="K69" s="499">
        <v>55000</v>
      </c>
      <c r="L69" s="382">
        <f t="shared" si="184"/>
        <v>16.763999999999999</v>
      </c>
      <c r="M69" s="382">
        <v>550</v>
      </c>
      <c r="N69" s="618">
        <f t="shared" si="185"/>
        <v>91.198296647399829</v>
      </c>
      <c r="O69" s="263">
        <f t="shared" si="186"/>
        <v>0.14664455549323296</v>
      </c>
      <c r="P69" s="383">
        <f t="shared" si="278"/>
        <v>-56.500002288000502</v>
      </c>
      <c r="Q69" s="383">
        <f t="shared" si="187"/>
        <v>216.64999771199948</v>
      </c>
      <c r="R69" s="382">
        <f t="shared" si="188"/>
        <v>573.56933718429855</v>
      </c>
      <c r="S69" s="490">
        <f t="shared" si="189"/>
        <v>9.0005720846187839E-2</v>
      </c>
      <c r="T69" s="527">
        <f>O69/Konstanten!$C$22</f>
        <v>0.11970984121896568</v>
      </c>
      <c r="U69" s="527">
        <f t="shared" si="190"/>
        <v>0.75186533996876448</v>
      </c>
      <c r="V69" s="492"/>
      <c r="W69" s="492"/>
      <c r="X69" s="492"/>
      <c r="Y69" s="252"/>
      <c r="Z69" s="515">
        <f t="shared" si="277"/>
        <v>550</v>
      </c>
      <c r="AA69" s="524">
        <v>55000</v>
      </c>
      <c r="AB69" s="613">
        <f t="shared" si="279"/>
        <v>5.0375906609032302E-2</v>
      </c>
      <c r="AC69" s="490">
        <f t="shared" si="279"/>
        <v>0.10066485577989598</v>
      </c>
      <c r="AD69" s="490">
        <f t="shared" si="279"/>
        <v>0.1507813497195995</v>
      </c>
      <c r="AE69" s="490">
        <f t="shared" si="279"/>
        <v>0.20064274510421073</v>
      </c>
      <c r="AF69" s="490">
        <f t="shared" si="279"/>
        <v>0.25017052375136994</v>
      </c>
      <c r="AG69" s="490">
        <f t="shared" si="279"/>
        <v>0.29929139004644945</v>
      </c>
      <c r="AH69" s="490">
        <f t="shared" si="279"/>
        <v>0.34793815964858493</v>
      </c>
      <c r="AI69" s="490">
        <f t="shared" si="279"/>
        <v>0.39605041932282065</v>
      </c>
      <c r="AJ69" s="490">
        <f t="shared" si="279"/>
        <v>0.443574953020274</v>
      </c>
      <c r="AK69" s="490">
        <f t="shared" si="279"/>
        <v>0.49046594305853025</v>
      </c>
      <c r="AL69" s="490">
        <f t="shared" si="280"/>
        <v>0.53668496634863094</v>
      </c>
      <c r="AM69" s="490">
        <f t="shared" si="280"/>
        <v>0.58220081348973773</v>
      </c>
      <c r="AN69" s="490">
        <f t="shared" si="280"/>
        <v>0.62698916310179753</v>
      </c>
      <c r="AO69" s="490">
        <f t="shared" si="280"/>
        <v>0.67103214527575183</v>
      </c>
      <c r="AP69" s="490">
        <f t="shared" si="280"/>
        <v>0.71431782702983027</v>
      </c>
      <c r="AQ69" s="490">
        <f t="shared" si="280"/>
        <v>0.7568396498315384</v>
      </c>
      <c r="AR69" s="490">
        <f t="shared" si="280"/>
        <v>0.79859584524841087</v>
      </c>
      <c r="AS69" s="490">
        <f t="shared" si="280"/>
        <v>0.83958885022439844</v>
      </c>
      <c r="AT69" s="490">
        <f t="shared" si="280"/>
        <v>0.87982473882238554</v>
      </c>
      <c r="AU69" s="490">
        <f t="shared" si="280"/>
        <v>0.9193126828747693</v>
      </c>
      <c r="AV69" s="490">
        <f t="shared" si="281"/>
        <v>0.95806445006389496</v>
      </c>
      <c r="AW69" s="490">
        <f t="shared" si="281"/>
        <v>0.9960939446281033</v>
      </c>
      <c r="AX69" s="490">
        <f t="shared" si="281"/>
        <v>1.0334167931891245</v>
      </c>
      <c r="AY69" s="490">
        <f t="shared" si="281"/>
        <v>1.0700499760995179</v>
      </c>
      <c r="AZ69" s="490">
        <f t="shared" si="281"/>
        <v>1.1060115031547917</v>
      </c>
      <c r="BA69" s="490">
        <f t="shared" si="281"/>
        <v>1.1413201314270363</v>
      </c>
      <c r="BB69" s="490">
        <f t="shared" si="281"/>
        <v>1.1759951222724201</v>
      </c>
      <c r="BC69" s="490">
        <f t="shared" si="281"/>
        <v>1.210056034164317</v>
      </c>
      <c r="BD69" s="490">
        <f t="shared" si="281"/>
        <v>1.243522547834675</v>
      </c>
      <c r="BE69" s="490">
        <f t="shared" si="281"/>
        <v>1.2764143202074718</v>
      </c>
      <c r="BF69" s="490">
        <f t="shared" si="282"/>
        <v>1.3087508637278751</v>
      </c>
      <c r="BG69" s="490">
        <f t="shared" si="282"/>
        <v>1.3405514478891967</v>
      </c>
      <c r="BH69" s="490">
        <f t="shared" si="282"/>
        <v>1.3718350200049232</v>
      </c>
      <c r="BI69" s="490">
        <f t="shared" si="282"/>
        <v>1.4026201425416625</v>
      </c>
      <c r="BJ69" s="490">
        <f t="shared" si="282"/>
        <v>1.4329249446040242</v>
      </c>
      <c r="BK69" s="490">
        <f t="shared" si="282"/>
        <v>1.4627670854318686</v>
      </c>
      <c r="BL69" s="490">
        <f t="shared" si="282"/>
        <v>1.4921637280268527</v>
      </c>
      <c r="BM69" s="490">
        <f t="shared" si="282"/>
        <v>1.5211315212634009</v>
      </c>
      <c r="BN69" s="490">
        <f t="shared" si="282"/>
        <v>1.5496865890571045</v>
      </c>
      <c r="BO69" s="490">
        <f t="shared" si="282"/>
        <v>1.5778445253598543</v>
      </c>
      <c r="BP69" s="527"/>
      <c r="BQ69" s="252"/>
      <c r="BR69" s="515">
        <f t="shared" si="195"/>
        <v>548.10527729400917</v>
      </c>
      <c r="BS69" s="524">
        <v>55000</v>
      </c>
      <c r="BT69" s="611">
        <f t="shared" si="196"/>
        <v>216.75995763695454</v>
      </c>
      <c r="BU69" s="382">
        <f t="shared" si="197"/>
        <v>217.08907850084992</v>
      </c>
      <c r="BV69" s="382">
        <f t="shared" si="198"/>
        <v>217.63510591988597</v>
      </c>
      <c r="BW69" s="382">
        <f t="shared" si="199"/>
        <v>218.39435565226839</v>
      </c>
      <c r="BX69" s="382">
        <f t="shared" si="200"/>
        <v>219.36181834039877</v>
      </c>
      <c r="BY69" s="382">
        <f t="shared" si="201"/>
        <v>220.53129698664651</v>
      </c>
      <c r="BZ69" s="382">
        <f t="shared" si="202"/>
        <v>221.89556918077676</v>
      </c>
      <c r="CA69" s="382">
        <f t="shared" si="203"/>
        <v>223.44656528842393</v>
      </c>
      <c r="CB69" s="382">
        <f t="shared" si="204"/>
        <v>225.17555378053351</v>
      </c>
      <c r="CC69" s="382">
        <f t="shared" si="205"/>
        <v>227.07332553546235</v>
      </c>
      <c r="CD69" s="382">
        <f t="shared" si="206"/>
        <v>229.13037011222025</v>
      </c>
      <c r="CE69" s="382">
        <f t="shared" si="207"/>
        <v>231.33703847748646</v>
      </c>
      <c r="CF69" s="382">
        <f t="shared" si="208"/>
        <v>233.68368827544833</v>
      </c>
      <c r="CG69" s="382">
        <f t="shared" si="209"/>
        <v>236.16080929186245</v>
      </c>
      <c r="CH69" s="382">
        <f t="shared" si="210"/>
        <v>238.7591281591958</v>
      </c>
      <c r="CI69" s="382">
        <f t="shared" si="211"/>
        <v>241.46969250317352</v>
      </c>
      <c r="CJ69" s="382">
        <f t="shared" si="212"/>
        <v>244.28393561116346</v>
      </c>
      <c r="CK69" s="382">
        <f t="shared" si="213"/>
        <v>247.19372331289028</v>
      </c>
      <c r="CL69" s="382">
        <f t="shared" si="214"/>
        <v>250.19138513110636</v>
      </c>
      <c r="CM69" s="382">
        <f t="shared" si="215"/>
        <v>253.26973192465985</v>
      </c>
      <c r="CN69" s="382">
        <f t="shared" si="216"/>
        <v>256.42206225430925</v>
      </c>
      <c r="CO69" s="382">
        <f t="shared" si="217"/>
        <v>259.64215959688573</v>
      </c>
      <c r="CP69" s="382">
        <f t="shared" si="218"/>
        <v>262.92428235503991</v>
      </c>
      <c r="CQ69" s="382">
        <f t="shared" si="219"/>
        <v>266.26314839006477</v>
      </c>
      <c r="CR69" s="382">
        <f t="shared" si="220"/>
        <v>269.6539155688825</v>
      </c>
      <c r="CS69" s="382">
        <f t="shared" si="221"/>
        <v>273.09215958114345</v>
      </c>
      <c r="CT69" s="382">
        <f t="shared" si="222"/>
        <v>276.57385006043211</v>
      </c>
      <c r="CU69" s="382">
        <f t="shared" si="223"/>
        <v>280.09532584203629</v>
      </c>
      <c r="CV69" s="382">
        <f t="shared" si="224"/>
        <v>283.65327001214087</v>
      </c>
      <c r="CW69" s="382">
        <f t="shared" si="225"/>
        <v>287.24468525073638</v>
      </c>
      <c r="CX69" s="382">
        <f t="shared" si="226"/>
        <v>290.86686984216436</v>
      </c>
      <c r="CY69" s="382">
        <f t="shared" si="227"/>
        <v>294.51739462134714</v>
      </c>
      <c r="CZ69" s="382">
        <f t="shared" si="228"/>
        <v>298.19408103793648</v>
      </c>
      <c r="DA69" s="382">
        <f t="shared" si="229"/>
        <v>301.89498045228447</v>
      </c>
      <c r="DB69" s="382">
        <f t="shared" si="230"/>
        <v>305.61835472373087</v>
      </c>
      <c r="DC69" s="382">
        <f t="shared" si="231"/>
        <v>309.36265811071405</v>
      </c>
      <c r="DD69" s="382">
        <f t="shared" si="232"/>
        <v>313.12652047151443</v>
      </c>
      <c r="DE69" s="382">
        <f t="shared" si="233"/>
        <v>316.90873173201697</v>
      </c>
      <c r="DF69" s="382">
        <f t="shared" si="234"/>
        <v>320.70822757112796</v>
      </c>
      <c r="DG69" s="382">
        <f t="shared" si="235"/>
        <v>324.52407626395666</v>
      </c>
      <c r="DI69" s="252"/>
      <c r="DJ69" s="515">
        <f t="shared" si="236"/>
        <v>289.31136969288775</v>
      </c>
      <c r="DK69" s="524">
        <v>55000</v>
      </c>
      <c r="DL69" s="611">
        <f t="shared" si="237"/>
        <v>28.894075363800781</v>
      </c>
      <c r="DM69" s="382">
        <f t="shared" si="238"/>
        <v>57.73827460742794</v>
      </c>
      <c r="DN69" s="382">
        <f t="shared" si="239"/>
        <v>86.483558818424598</v>
      </c>
      <c r="DO69" s="382">
        <f t="shared" si="240"/>
        <v>115.08252632026031</v>
      </c>
      <c r="DP69" s="382">
        <f t="shared" si="241"/>
        <v>143.49014149112207</v>
      </c>
      <c r="DQ69" s="382">
        <f t="shared" si="242"/>
        <v>171.66436421390938</v>
      </c>
      <c r="DR69" s="382">
        <f t="shared" si="243"/>
        <v>199.56665961076351</v>
      </c>
      <c r="DS69" s="382">
        <f t="shared" si="244"/>
        <v>227.16237650255374</v>
      </c>
      <c r="DT69" s="382">
        <f t="shared" si="245"/>
        <v>254.42099179539491</v>
      </c>
      <c r="DU69" s="382">
        <f t="shared" si="246"/>
        <v>281.31622587155312</v>
      </c>
      <c r="DV69" s="382">
        <f t="shared" si="247"/>
        <v>307.82604042536184</v>
      </c>
      <c r="DW69" s="382">
        <f t="shared" si="248"/>
        <v>333.93253470146828</v>
      </c>
      <c r="DX69" s="382">
        <f t="shared" si="249"/>
        <v>359.62175870203606</v>
      </c>
      <c r="DY69" s="382">
        <f t="shared" si="250"/>
        <v>384.88346279517089</v>
      </c>
      <c r="DZ69" s="382">
        <f t="shared" si="251"/>
        <v>409.71080258842818</v>
      </c>
      <c r="EA69" s="382">
        <f t="shared" si="252"/>
        <v>434.10001630867208</v>
      </c>
      <c r="EB69" s="382">
        <f t="shared" si="253"/>
        <v>458.05008963726567</v>
      </c>
      <c r="EC69" s="382">
        <f t="shared" si="254"/>
        <v>481.56242033053553</v>
      </c>
      <c r="ED69" s="382">
        <f t="shared" si="255"/>
        <v>504.64049228470424</v>
      </c>
      <c r="EE69" s="382">
        <f t="shared" si="256"/>
        <v>527.28956618160066</v>
      </c>
      <c r="EF69" s="382">
        <f t="shared" si="257"/>
        <v>549.51639160298771</v>
      </c>
      <c r="EG69" s="382">
        <f t="shared" si="258"/>
        <v>571.32894359363456</v>
      </c>
      <c r="EH69" s="382">
        <f t="shared" si="259"/>
        <v>592.73618510460949</v>
      </c>
      <c r="EI69" s="382">
        <f t="shared" si="260"/>
        <v>613.74785554547498</v>
      </c>
      <c r="EJ69" s="382">
        <f t="shared" si="261"/>
        <v>634.37428478270363</v>
      </c>
      <c r="EK69" s="382">
        <f t="shared" si="262"/>
        <v>654.62623129770168</v>
      </c>
      <c r="EL69" s="382">
        <f t="shared" si="263"/>
        <v>674.51474281376011</v>
      </c>
      <c r="EM69" s="382">
        <f t="shared" si="264"/>
        <v>694.05103747148814</v>
      </c>
      <c r="EN69" s="382">
        <f t="shared" si="265"/>
        <v>713.24640353526468</v>
      </c>
      <c r="EO69" s="382">
        <f t="shared" si="266"/>
        <v>732.11211561394657</v>
      </c>
      <c r="EP69" s="382">
        <f t="shared" si="267"/>
        <v>750.65936544777549</v>
      </c>
      <c r="EQ69" s="382">
        <f t="shared" si="268"/>
        <v>768.89920542725827</v>
      </c>
      <c r="ER69" s="382">
        <f t="shared" si="269"/>
        <v>786.84250315043278</v>
      </c>
      <c r="ES69" s="382">
        <f t="shared" si="270"/>
        <v>804.49990547896766</v>
      </c>
      <c r="ET69" s="382">
        <f t="shared" si="271"/>
        <v>821.88181071137785</v>
      </c>
      <c r="EU69" s="382">
        <f t="shared" si="272"/>
        <v>838.99834764616514</v>
      </c>
      <c r="EV69" s="382">
        <f t="shared" si="273"/>
        <v>855.85936045481378</v>
      </c>
      <c r="EW69" s="382">
        <f t="shared" si="274"/>
        <v>872.47439842119263</v>
      </c>
      <c r="EX69" s="382">
        <f t="shared" si="275"/>
        <v>888.85270972887986</v>
      </c>
      <c r="EY69" s="382">
        <f t="shared" si="276"/>
        <v>905.00323859052583</v>
      </c>
    </row>
    <row r="70" spans="1:181" s="521" customFormat="1">
      <c r="A70" s="519"/>
      <c r="B70" s="263"/>
      <c r="C70" s="382"/>
      <c r="D70" s="252"/>
      <c r="E70" s="382"/>
      <c r="F70" s="384"/>
      <c r="G70" s="384"/>
      <c r="H70" s="384"/>
      <c r="I70" s="384"/>
      <c r="J70" s="252"/>
      <c r="K70" s="499">
        <v>56000</v>
      </c>
      <c r="L70" s="382">
        <f t="shared" si="184"/>
        <v>17.0688</v>
      </c>
      <c r="M70" s="382">
        <v>560</v>
      </c>
      <c r="N70" s="618">
        <f t="shared" si="185"/>
        <v>86.918663659934808</v>
      </c>
      <c r="O70" s="263">
        <f t="shared" si="186"/>
        <v>0.13976301383958326</v>
      </c>
      <c r="P70" s="383">
        <f t="shared" si="278"/>
        <v>-56.500002288000502</v>
      </c>
      <c r="Q70" s="383">
        <f t="shared" si="187"/>
        <v>216.64999771199948</v>
      </c>
      <c r="R70" s="382">
        <f t="shared" si="188"/>
        <v>573.56933718429855</v>
      </c>
      <c r="S70" s="490">
        <f t="shared" si="189"/>
        <v>8.5782051477853241E-2</v>
      </c>
      <c r="T70" s="527">
        <f>O70/Konstanten!$C$22</f>
        <v>0.11409225619557815</v>
      </c>
      <c r="U70" s="527">
        <f t="shared" si="190"/>
        <v>0.75186533996876448</v>
      </c>
      <c r="V70" s="492"/>
      <c r="W70" s="492"/>
      <c r="X70" s="492"/>
      <c r="Y70" s="252"/>
      <c r="Z70" s="515">
        <f t="shared" si="277"/>
        <v>560</v>
      </c>
      <c r="AA70" s="524">
        <v>56000</v>
      </c>
      <c r="AB70" s="613">
        <f t="shared" si="279"/>
        <v>5.1600384825271288E-2</v>
      </c>
      <c r="AC70" s="490">
        <f t="shared" si="279"/>
        <v>0.103106897410583</v>
      </c>
      <c r="AD70" s="490">
        <f t="shared" si="279"/>
        <v>0.15442731869125953</v>
      </c>
      <c r="AE70" s="490">
        <f t="shared" si="279"/>
        <v>0.2054726588960176</v>
      </c>
      <c r="AF70" s="490">
        <f t="shared" si="279"/>
        <v>0.25615858639856681</v>
      </c>
      <c r="AG70" s="490">
        <f t="shared" si="279"/>
        <v>0.30640665181170285</v>
      </c>
      <c r="AH70" s="490">
        <f t="shared" si="279"/>
        <v>0.35614526665715818</v>
      </c>
      <c r="AI70" s="490">
        <f t="shared" si="279"/>
        <v>0.40531041469936296</v>
      </c>
      <c r="AJ70" s="490">
        <f t="shared" si="279"/>
        <v>0.45384609250455243</v>
      </c>
      <c r="AK70" s="490">
        <f t="shared" si="279"/>
        <v>0.50170449211315826</v>
      </c>
      <c r="AL70" s="490">
        <f t="shared" si="280"/>
        <v>0.54884595159005511</v>
      </c>
      <c r="AM70" s="490">
        <f t="shared" si="280"/>
        <v>0.59523870800792589</v>
      </c>
      <c r="AN70" s="490">
        <f t="shared" si="280"/>
        <v>0.64085849209716261</v>
      </c>
      <c r="AO70" s="490">
        <f t="shared" si="280"/>
        <v>0.68568800481347225</v>
      </c>
      <c r="AP70" s="490">
        <f t="shared" si="280"/>
        <v>0.72971631417563831</v>
      </c>
      <c r="AQ70" s="490">
        <f t="shared" si="280"/>
        <v>0.77293820677314173</v>
      </c>
      <c r="AR70" s="490">
        <f t="shared" si="280"/>
        <v>0.81535352317543452</v>
      </c>
      <c r="AS70" s="490">
        <f t="shared" si="280"/>
        <v>0.85696650081249559</v>
      </c>
      <c r="AT70" s="490">
        <f t="shared" si="280"/>
        <v>0.89778514229574757</v>
      </c>
      <c r="AU70" s="490">
        <f t="shared" si="280"/>
        <v>0.93782062199301364</v>
      </c>
      <c r="AV70" s="490">
        <f t="shared" si="281"/>
        <v>0.97708673918620792</v>
      </c>
      <c r="AW70" s="490">
        <f t="shared" si="281"/>
        <v>1.0155994224259464</v>
      </c>
      <c r="AX70" s="490">
        <f t="shared" si="281"/>
        <v>1.0533762867582177</v>
      </c>
      <c r="AY70" s="490">
        <f t="shared" si="281"/>
        <v>1.090436243280777</v>
      </c>
      <c r="AZ70" s="490">
        <f t="shared" si="281"/>
        <v>1.1267991589005977</v>
      </c>
      <c r="BA70" s="490">
        <f t="shared" si="281"/>
        <v>1.1624855631050472</v>
      </c>
      <c r="BB70" s="490">
        <f t="shared" si="281"/>
        <v>1.1975163979232675</v>
      </c>
      <c r="BC70" s="490">
        <f t="shared" si="281"/>
        <v>1.2319128069439753</v>
      </c>
      <c r="BD70" s="490">
        <f t="shared" si="281"/>
        <v>1.265695959186387</v>
      </c>
      <c r="BE70" s="490">
        <f t="shared" si="281"/>
        <v>1.2988869037224111</v>
      </c>
      <c r="BF70" s="490">
        <f t="shared" si="282"/>
        <v>1.3315064511632109</v>
      </c>
      <c r="BG70" s="490">
        <f t="shared" si="282"/>
        <v>1.3635750784084137</v>
      </c>
      <c r="BH70" s="490">
        <f t="shared" si="282"/>
        <v>1.3951128533782424</v>
      </c>
      <c r="BI70" s="490">
        <f t="shared" si="282"/>
        <v>1.4261393767837092</v>
      </c>
      <c r="BJ70" s="490">
        <f t="shared" si="282"/>
        <v>1.4566737383214181</v>
      </c>
      <c r="BK70" s="490">
        <f t="shared" si="282"/>
        <v>1.48673448499577</v>
      </c>
      <c r="BL70" s="490">
        <f t="shared" si="282"/>
        <v>1.5163395995663806</v>
      </c>
      <c r="BM70" s="490">
        <f t="shared" si="282"/>
        <v>1.5455064873879134</v>
      </c>
      <c r="BN70" s="490">
        <f t="shared" si="282"/>
        <v>1.5742519701523854</v>
      </c>
      <c r="BO70" s="490">
        <f t="shared" si="282"/>
        <v>1.6025922852600649</v>
      </c>
      <c r="BP70" s="527"/>
      <c r="BQ70" s="252"/>
      <c r="BR70" s="515">
        <f t="shared" si="195"/>
        <v>558.03318348484561</v>
      </c>
      <c r="BS70" s="524">
        <v>56000</v>
      </c>
      <c r="BT70" s="611">
        <f t="shared" si="196"/>
        <v>216.76536815639372</v>
      </c>
      <c r="BU70" s="382">
        <f t="shared" si="197"/>
        <v>217.11064033641799</v>
      </c>
      <c r="BV70" s="382">
        <f t="shared" si="198"/>
        <v>217.68332273461832</v>
      </c>
      <c r="BW70" s="382">
        <f t="shared" si="199"/>
        <v>218.47934754996618</v>
      </c>
      <c r="BX70" s="382">
        <f t="shared" si="200"/>
        <v>219.49319188461592</v>
      </c>
      <c r="BY70" s="382">
        <f t="shared" si="201"/>
        <v>220.71803629080995</v>
      </c>
      <c r="BZ70" s="382">
        <f t="shared" si="202"/>
        <v>222.1459510641541</v>
      </c>
      <c r="CA70" s="382">
        <f t="shared" si="203"/>
        <v>223.76809977981566</v>
      </c>
      <c r="CB70" s="382">
        <f t="shared" si="204"/>
        <v>225.57494964303064</v>
      </c>
      <c r="CC70" s="382">
        <f t="shared" si="205"/>
        <v>227.55647912644275</v>
      </c>
      <c r="CD70" s="382">
        <f t="shared" si="206"/>
        <v>229.70237487288819</v>
      </c>
      <c r="CE70" s="382">
        <f t="shared" si="207"/>
        <v>232.00221169827682</v>
      </c>
      <c r="CF70" s="382">
        <f t="shared" si="208"/>
        <v>234.44561149073911</v>
      </c>
      <c r="CG70" s="382">
        <f t="shared" si="209"/>
        <v>237.02237866767086</v>
      </c>
      <c r="CH70" s="382">
        <f t="shared" si="210"/>
        <v>239.72261147954671</v>
      </c>
      <c r="CI70" s="382">
        <f t="shared" si="211"/>
        <v>242.5367897582617</v>
      </c>
      <c r="CJ70" s="382">
        <f t="shared" si="212"/>
        <v>245.45584067259284</v>
      </c>
      <c r="CK70" s="382">
        <f t="shared" si="213"/>
        <v>248.47118468963865</v>
      </c>
      <c r="CL70" s="382">
        <f t="shared" si="214"/>
        <v>251.5747642907962</v>
      </c>
      <c r="CM70" s="382">
        <f t="shared" si="215"/>
        <v>254.75905810933901</v>
      </c>
      <c r="CN70" s="382">
        <f t="shared" si="216"/>
        <v>258.0170831021963</v>
      </c>
      <c r="CO70" s="382">
        <f t="shared" si="217"/>
        <v>261.34238719543833</v>
      </c>
      <c r="CP70" s="382">
        <f t="shared" si="218"/>
        <v>264.72903459743696</v>
      </c>
      <c r="CQ70" s="382">
        <f t="shared" si="219"/>
        <v>268.17158569250006</v>
      </c>
      <c r="CR70" s="382">
        <f t="shared" si="220"/>
        <v>271.66507313814122</v>
      </c>
      <c r="CS70" s="382">
        <f t="shared" si="221"/>
        <v>275.20497550986164</v>
      </c>
      <c r="CT70" s="382">
        <f t="shared" si="222"/>
        <v>278.78718958015753</v>
      </c>
      <c r="CU70" s="382">
        <f t="shared" si="223"/>
        <v>282.40800208987366</v>
      </c>
      <c r="CV70" s="382">
        <f t="shared" si="224"/>
        <v>286.06406167242585</v>
      </c>
      <c r="CW70" s="382">
        <f t="shared" si="225"/>
        <v>289.7523514246858</v>
      </c>
      <c r="CX70" s="382">
        <f t="shared" si="226"/>
        <v>293.47016248048504</v>
      </c>
      <c r="CY70" s="382">
        <f t="shared" si="227"/>
        <v>297.21506883096731</v>
      </c>
      <c r="CZ70" s="382">
        <f t="shared" si="228"/>
        <v>300.98490354709315</v>
      </c>
      <c r="DA70" s="382">
        <f t="shared" si="229"/>
        <v>304.77773649012317</v>
      </c>
      <c r="DB70" s="382">
        <f t="shared" si="230"/>
        <v>308.59185354274825</v>
      </c>
      <c r="DC70" s="382">
        <f t="shared" si="231"/>
        <v>312.42573735371099</v>
      </c>
      <c r="DD70" s="382">
        <f t="shared" si="232"/>
        <v>316.27804955981105</v>
      </c>
      <c r="DE70" s="382">
        <f t="shared" si="233"/>
        <v>320.14761442882394</v>
      </c>
      <c r="DF70" s="382">
        <f t="shared" si="234"/>
        <v>324.03340385330034</v>
      </c>
      <c r="DG70" s="382">
        <f t="shared" si="235"/>
        <v>327.93452361688833</v>
      </c>
      <c r="DI70" s="252"/>
      <c r="DJ70" s="515">
        <f t="shared" si="236"/>
        <v>293.66011933957429</v>
      </c>
      <c r="DK70" s="524">
        <v>56000</v>
      </c>
      <c r="DL70" s="611">
        <f t="shared" si="237"/>
        <v>29.59639852268559</v>
      </c>
      <c r="DM70" s="382">
        <f t="shared" si="238"/>
        <v>59.13895480691756</v>
      </c>
      <c r="DN70" s="382">
        <f t="shared" si="239"/>
        <v>88.574774824894163</v>
      </c>
      <c r="DO70" s="382">
        <f t="shared" si="240"/>
        <v>117.85281677248427</v>
      </c>
      <c r="DP70" s="382">
        <f t="shared" si="241"/>
        <v>146.92471061469283</v>
      </c>
      <c r="DQ70" s="382">
        <f t="shared" si="242"/>
        <v>175.74546018849855</v>
      </c>
      <c r="DR70" s="382">
        <f t="shared" si="243"/>
        <v>204.27400453787149</v>
      </c>
      <c r="DS70" s="382">
        <f t="shared" si="244"/>
        <v>232.4736259130068</v>
      </c>
      <c r="DT70" s="382">
        <f t="shared" si="245"/>
        <v>260.31220246151997</v>
      </c>
      <c r="DU70" s="382">
        <f t="shared" si="246"/>
        <v>287.76231300372933</v>
      </c>
      <c r="DV70" s="382">
        <f t="shared" si="247"/>
        <v>314.80120866979354</v>
      </c>
      <c r="DW70" s="382">
        <f t="shared" si="248"/>
        <v>341.41067121854428</v>
      </c>
      <c r="DX70" s="382">
        <f t="shared" si="249"/>
        <v>367.57678054109857</v>
      </c>
      <c r="DY70" s="382">
        <f t="shared" si="250"/>
        <v>393.28961443608739</v>
      </c>
      <c r="DZ70" s="382">
        <f t="shared" si="251"/>
        <v>418.54290265429023</v>
      </c>
      <c r="EA70" s="382">
        <f t="shared" si="252"/>
        <v>443.33365494329121</v>
      </c>
      <c r="EB70" s="382">
        <f t="shared" si="253"/>
        <v>467.66177985861657</v>
      </c>
      <c r="EC70" s="382">
        <f t="shared" si="254"/>
        <v>491.52970786017073</v>
      </c>
      <c r="ED70" s="382">
        <f t="shared" si="255"/>
        <v>514.9420290004831</v>
      </c>
      <c r="EE70" s="382">
        <f t="shared" si="256"/>
        <v>537.90515255429943</v>
      </c>
      <c r="EF70" s="382">
        <f t="shared" si="257"/>
        <v>560.42699336660087</v>
      </c>
      <c r="EG70" s="382">
        <f t="shared" si="258"/>
        <v>582.5166875656065</v>
      </c>
      <c r="EH70" s="382">
        <f t="shared" si="259"/>
        <v>604.18433860156858</v>
      </c>
      <c r="EI70" s="382">
        <f t="shared" si="260"/>
        <v>625.44079330029183</v>
      </c>
      <c r="EJ70" s="382">
        <f t="shared" si="261"/>
        <v>646.29744671044091</v>
      </c>
      <c r="EK70" s="382">
        <f t="shared" si="262"/>
        <v>666.76607391647804</v>
      </c>
      <c r="EL70" s="382">
        <f t="shared" si="263"/>
        <v>686.85868662417727</v>
      </c>
      <c r="EM70" s="382">
        <f t="shared" si="264"/>
        <v>706.58741214770464</v>
      </c>
      <c r="EN70" s="382">
        <f t="shared" si="265"/>
        <v>725.96439238738094</v>
      </c>
      <c r="EO70" s="382">
        <f t="shared" si="266"/>
        <v>745.00170044542915</v>
      </c>
      <c r="EP70" s="382">
        <f t="shared" si="267"/>
        <v>763.71127265030043</v>
      </c>
      <c r="EQ70" s="382">
        <f t="shared" si="268"/>
        <v>782.10485392374176</v>
      </c>
      <c r="ER70" s="382">
        <f t="shared" si="269"/>
        <v>800.19395460945395</v>
      </c>
      <c r="ES70" s="382">
        <f t="shared" si="270"/>
        <v>817.98981707426071</v>
      </c>
      <c r="ET70" s="382">
        <f t="shared" si="271"/>
        <v>835.50339058279008</v>
      </c>
      <c r="EU70" s="382">
        <f t="shared" si="272"/>
        <v>852.74531312806323</v>
      </c>
      <c r="EV70" s="382">
        <f t="shared" si="273"/>
        <v>869.72589906959365</v>
      </c>
      <c r="EW70" s="382">
        <f t="shared" si="274"/>
        <v>886.45513158511892</v>
      </c>
      <c r="EX70" s="382">
        <f t="shared" si="275"/>
        <v>902.94265908137982</v>
      </c>
      <c r="EY70" s="382">
        <f t="shared" si="276"/>
        <v>919.19779483328568</v>
      </c>
    </row>
    <row r="71" spans="1:181" s="521" customFormat="1">
      <c r="A71" s="519"/>
      <c r="B71" s="263"/>
      <c r="C71" s="382"/>
      <c r="D71" s="252"/>
      <c r="E71" s="382"/>
      <c r="F71" s="384"/>
      <c r="G71" s="384"/>
      <c r="H71" s="384"/>
      <c r="I71" s="384"/>
      <c r="J71" s="252"/>
      <c r="K71" s="499">
        <v>57000</v>
      </c>
      <c r="L71" s="382">
        <f t="shared" si="184"/>
        <v>17.3736</v>
      </c>
      <c r="M71" s="382">
        <v>570</v>
      </c>
      <c r="N71" s="618">
        <f t="shared" si="185"/>
        <v>82.83985962630662</v>
      </c>
      <c r="O71" s="263">
        <f t="shared" si="186"/>
        <v>0.13320440006669693</v>
      </c>
      <c r="P71" s="383">
        <f t="shared" si="278"/>
        <v>-56.500002288000502</v>
      </c>
      <c r="Q71" s="383">
        <f t="shared" si="187"/>
        <v>216.64999771199948</v>
      </c>
      <c r="R71" s="382">
        <f t="shared" si="188"/>
        <v>573.56933718429855</v>
      </c>
      <c r="S71" s="490">
        <f t="shared" si="189"/>
        <v>8.1756584876690463E-2</v>
      </c>
      <c r="T71" s="527">
        <f>O71/Konstanten!$C$22</f>
        <v>0.10873828576873218</v>
      </c>
      <c r="U71" s="527">
        <f t="shared" si="190"/>
        <v>0.75186533996876448</v>
      </c>
      <c r="V71" s="492"/>
      <c r="W71" s="492"/>
      <c r="X71" s="492"/>
      <c r="Y71" s="252"/>
      <c r="Z71" s="515">
        <f t="shared" si="277"/>
        <v>570</v>
      </c>
      <c r="AA71" s="524">
        <v>57000</v>
      </c>
      <c r="AB71" s="613">
        <f t="shared" ref="AB71:AK79" si="283">SQRT(5*((((1/$S71)*(((1+0.2*(AB$10/661.48)^2)^3.5)-1))+1)^(1/3.5)-1))</f>
        <v>5.2854585662537812E-2</v>
      </c>
      <c r="AC71" s="490">
        <f t="shared" si="283"/>
        <v>0.10560785949536816</v>
      </c>
      <c r="AD71" s="490">
        <f t="shared" si="283"/>
        <v>0.15816038147869077</v>
      </c>
      <c r="AE71" s="490">
        <f t="shared" si="283"/>
        <v>0.21041636364790672</v>
      </c>
      <c r="AF71" s="490">
        <f t="shared" si="283"/>
        <v>0.26228527574471544</v>
      </c>
      <c r="AG71" s="490">
        <f t="shared" si="283"/>
        <v>0.31368320903633035</v>
      </c>
      <c r="AH71" s="490">
        <f t="shared" si="283"/>
        <v>0.36453395182424519</v>
      </c>
      <c r="AI71" s="490">
        <f t="shared" si="283"/>
        <v>0.41476975308927316</v>
      </c>
      <c r="AJ71" s="490">
        <f t="shared" si="283"/>
        <v>0.4643317730102865</v>
      </c>
      <c r="AK71" s="490">
        <f t="shared" si="283"/>
        <v>0.51317023844198861</v>
      </c>
      <c r="AL71" s="490">
        <f t="shared" ref="AL71:AU79" si="284">SQRT(5*((((1/$S71)*(((1+0.2*(AL$10/661.48)^2)^3.5)-1))+1)^(1/3.5)-1))</f>
        <v>0.56124433629867554</v>
      </c>
      <c r="AM71" s="490">
        <f t="shared" si="284"/>
        <v>0.60852188749491054</v>
      </c>
      <c r="AN71" s="490">
        <f t="shared" si="284"/>
        <v>0.65497884874186008</v>
      </c>
      <c r="AO71" s="490">
        <f t="shared" si="284"/>
        <v>0.70059868976995421</v>
      </c>
      <c r="AP71" s="490">
        <f t="shared" si="284"/>
        <v>0.74537169045192087</v>
      </c>
      <c r="AQ71" s="490">
        <f t="shared" si="284"/>
        <v>0.78929419694490177</v>
      </c>
      <c r="AR71" s="490">
        <f t="shared" si="284"/>
        <v>0.83236786939379537</v>
      </c>
      <c r="AS71" s="490">
        <f t="shared" si="284"/>
        <v>0.87459894679910166</v>
      </c>
      <c r="AT71" s="490">
        <f t="shared" si="284"/>
        <v>0.91599754798531141</v>
      </c>
      <c r="AU71" s="490">
        <f t="shared" si="284"/>
        <v>0.95657702162333891</v>
      </c>
      <c r="AV71" s="490">
        <f t="shared" ref="AV71:BE79" si="285">SQRT(5*((((1/$S71)*(((1+0.2*(AV$10/661.48)^2)^3.5)-1))+1)^(1/3.5)-1))</f>
        <v>0.99635335318199225</v>
      </c>
      <c r="AW71" s="490">
        <f t="shared" si="285"/>
        <v>1.0353446325819471</v>
      </c>
      <c r="AX71" s="490">
        <f t="shared" si="285"/>
        <v>1.0735705831685181</v>
      </c>
      <c r="AY71" s="490">
        <f t="shared" si="285"/>
        <v>1.1110521503130757</v>
      </c>
      <c r="AZ71" s="490">
        <f t="shared" si="285"/>
        <v>1.1478111463700438</v>
      </c>
      <c r="BA71" s="490">
        <f t="shared" si="285"/>
        <v>1.1838699477221353</v>
      </c>
      <c r="BB71" s="490">
        <f t="shared" si="285"/>
        <v>1.2192512391109114</v>
      </c>
      <c r="BC71" s="490">
        <f t="shared" si="285"/>
        <v>1.2539778002576729</v>
      </c>
      <c r="BD71" s="490">
        <f t="shared" si="285"/>
        <v>1.2880723298328687</v>
      </c>
      <c r="BE71" s="490">
        <f t="shared" si="285"/>
        <v>1.3215573020522233</v>
      </c>
      <c r="BF71" s="490">
        <f t="shared" ref="BF71:BO79" si="286">SQRT(5*((((1/$S71)*(((1+0.2*(BF$10/661.48)^2)^3.5)-1))+1)^(1/3.5)-1))</f>
        <v>1.3544548515019592</v>
      </c>
      <c r="BG71" s="490">
        <f t="shared" si="286"/>
        <v>1.3867866821779209</v>
      </c>
      <c r="BH71" s="490">
        <f t="shared" si="286"/>
        <v>1.4185739971296394</v>
      </c>
      <c r="BI71" s="490">
        <f t="shared" si="286"/>
        <v>1.4498374455067127</v>
      </c>
      <c r="BJ71" s="490">
        <f t="shared" si="286"/>
        <v>1.4805970841958089</v>
      </c>
      <c r="BK71" s="490">
        <f t="shared" si="286"/>
        <v>1.510872351601674</v>
      </c>
      <c r="BL71" s="490">
        <f t="shared" si="286"/>
        <v>1.540682051459985</v>
      </c>
      <c r="BM71" s="490">
        <f t="shared" si="286"/>
        <v>1.5700443448707893</v>
      </c>
      <c r="BN71" s="490">
        <f t="shared" si="286"/>
        <v>1.598976749008904</v>
      </c>
      <c r="BO71" s="490">
        <f t="shared" si="286"/>
        <v>1.6274961412029978</v>
      </c>
      <c r="BP71" s="527"/>
      <c r="BQ71" s="252"/>
      <c r="BR71" s="515">
        <f t="shared" si="195"/>
        <v>567.95927957095648</v>
      </c>
      <c r="BS71" s="524">
        <v>57000</v>
      </c>
      <c r="BT71" s="611">
        <f t="shared" si="196"/>
        <v>216.77104471180456</v>
      </c>
      <c r="BU71" s="382">
        <f t="shared" si="197"/>
        <v>217.13325806294094</v>
      </c>
      <c r="BV71" s="382">
        <f t="shared" si="198"/>
        <v>217.73388492320953</v>
      </c>
      <c r="BW71" s="382">
        <f t="shared" si="199"/>
        <v>218.56843543885392</v>
      </c>
      <c r="BX71" s="382">
        <f t="shared" si="200"/>
        <v>219.63082288977415</v>
      </c>
      <c r="BY71" s="382">
        <f t="shared" si="201"/>
        <v>220.91354642047847</v>
      </c>
      <c r="BZ71" s="382">
        <f t="shared" si="202"/>
        <v>222.40790478926388</v>
      </c>
      <c r="CA71" s="382">
        <f t="shared" si="203"/>
        <v>224.10422860348504</v>
      </c>
      <c r="CB71" s="382">
        <f t="shared" si="204"/>
        <v>225.99211873518561</v>
      </c>
      <c r="CC71" s="382">
        <f t="shared" si="205"/>
        <v>228.06067983616094</v>
      </c>
      <c r="CD71" s="382">
        <f t="shared" si="206"/>
        <v>230.29873980169231</v>
      </c>
      <c r="CE71" s="382">
        <f t="shared" si="207"/>
        <v>232.69504834054143</v>
      </c>
      <c r="CF71" s="382">
        <f t="shared" si="208"/>
        <v>235.23845019101515</v>
      </c>
      <c r="CG71" s="382">
        <f t="shared" si="209"/>
        <v>237.91803073696434</v>
      </c>
      <c r="CH71" s="382">
        <f t="shared" si="210"/>
        <v>240.72323366142007</v>
      </c>
      <c r="CI71" s="382">
        <f t="shared" si="211"/>
        <v>243.64395174682912</v>
      </c>
      <c r="CJ71" s="382">
        <f t="shared" si="212"/>
        <v>246.67059297402142</v>
      </c>
      <c r="CK71" s="382">
        <f t="shared" si="213"/>
        <v>249.79412471973558</v>
      </c>
      <c r="CL71" s="382">
        <f t="shared" si="214"/>
        <v>253.00609916601081</v>
      </c>
      <c r="CM71" s="382">
        <f t="shared" si="215"/>
        <v>256.29866308751997</v>
      </c>
      <c r="CN71" s="382">
        <f t="shared" si="216"/>
        <v>259.66455504825268</v>
      </c>
      <c r="CO71" s="382">
        <f t="shared" si="217"/>
        <v>263.09709278249028</v>
      </c>
      <c r="CP71" s="382">
        <f t="shared" si="218"/>
        <v>266.59015321054159</v>
      </c>
      <c r="CQ71" s="382">
        <f t="shared" si="219"/>
        <v>270.1381471885154</v>
      </c>
      <c r="CR71" s="382">
        <f t="shared" si="220"/>
        <v>273.73599074272272</v>
      </c>
      <c r="CS71" s="382">
        <f t="shared" si="221"/>
        <v>277.3790742123237</v>
      </c>
      <c r="CT71" s="382">
        <f t="shared" si="222"/>
        <v>281.06323042964772</v>
      </c>
      <c r="CU71" s="382">
        <f t="shared" si="223"/>
        <v>284.78470281138948</v>
      </c>
      <c r="CV71" s="382">
        <f t="shared" si="224"/>
        <v>288.54011401653821</v>
      </c>
      <c r="CW71" s="382">
        <f t="shared" si="225"/>
        <v>292.32643564677983</v>
      </c>
      <c r="CX71" s="382">
        <f t="shared" si="226"/>
        <v>296.14095931883935</v>
      </c>
      <c r="CY71" s="382">
        <f t="shared" si="227"/>
        <v>299.98126932180912</v>
      </c>
      <c r="CZ71" s="382">
        <f t="shared" si="228"/>
        <v>303.84521698159818</v>
      </c>
      <c r="DA71" s="382">
        <f t="shared" si="229"/>
        <v>307.73089678509831</v>
      </c>
      <c r="DB71" s="382">
        <f t="shared" si="230"/>
        <v>311.63662426470654</v>
      </c>
      <c r="DC71" s="382">
        <f t="shared" si="231"/>
        <v>315.56091560603295</v>
      </c>
      <c r="DD71" s="382">
        <f t="shared" si="232"/>
        <v>319.50246891512234</v>
      </c>
      <c r="DE71" s="382">
        <f t="shared" si="233"/>
        <v>323.46014706381339</v>
      </c>
      <c r="DF71" s="382">
        <f t="shared" si="234"/>
        <v>327.43296202097514</v>
      </c>
      <c r="DG71" s="382">
        <f t="shared" si="235"/>
        <v>331.42006057163007</v>
      </c>
      <c r="DI71" s="252"/>
      <c r="DJ71" s="515">
        <f t="shared" si="236"/>
        <v>297.95259176959979</v>
      </c>
      <c r="DK71" s="524">
        <v>57000</v>
      </c>
      <c r="DL71" s="611">
        <f t="shared" si="237"/>
        <v>30.315769665612542</v>
      </c>
      <c r="DM71" s="382">
        <f t="shared" si="238"/>
        <v>60.573429972210846</v>
      </c>
      <c r="DN71" s="382">
        <f t="shared" si="239"/>
        <v>90.715945173548477</v>
      </c>
      <c r="DO71" s="382">
        <f t="shared" si="240"/>
        <v>120.68837423026019</v>
      </c>
      <c r="DP71" s="382">
        <f t="shared" si="241"/>
        <v>150.43879176209742</v>
      </c>
      <c r="DQ71" s="382">
        <f t="shared" si="242"/>
        <v>179.91907029281177</v>
      </c>
      <c r="DR71" s="382">
        <f t="shared" si="243"/>
        <v>209.08549712900535</v>
      </c>
      <c r="DS71" s="382">
        <f t="shared" si="244"/>
        <v>237.89921236350958</v>
      </c>
      <c r="DT71" s="382">
        <f t="shared" si="245"/>
        <v>266.32646727912021</v>
      </c>
      <c r="DU71" s="382">
        <f t="shared" si="246"/>
        <v>294.33871352587983</v>
      </c>
      <c r="DV71" s="382">
        <f t="shared" si="247"/>
        <v>321.91254196927287</v>
      </c>
      <c r="DW71" s="382">
        <f t="shared" si="248"/>
        <v>349.02949567259412</v>
      </c>
      <c r="DX71" s="382">
        <f t="shared" si="249"/>
        <v>375.67578414260362</v>
      </c>
      <c r="DY71" s="382">
        <f t="shared" si="250"/>
        <v>401.84192612354065</v>
      </c>
      <c r="DZ71" s="382">
        <f t="shared" si="251"/>
        <v>427.52234644844839</v>
      </c>
      <c r="EA71" s="382">
        <f t="shared" si="252"/>
        <v>452.71494938510051</v>
      </c>
      <c r="EB71" s="382">
        <f t="shared" si="253"/>
        <v>477.42068714170597</v>
      </c>
      <c r="EC71" s="382">
        <f t="shared" si="254"/>
        <v>501.64313821764631</v>
      </c>
      <c r="ED71" s="382">
        <f t="shared" si="255"/>
        <v>525.3881064603778</v>
      </c>
      <c r="EE71" s="382">
        <f t="shared" si="256"/>
        <v>548.66324825822892</v>
      </c>
      <c r="EF71" s="382">
        <f t="shared" si="257"/>
        <v>571.47773238594857</v>
      </c>
      <c r="EG71" s="382">
        <f t="shared" si="258"/>
        <v>593.84193466734848</v>
      </c>
      <c r="EH71" s="382">
        <f t="shared" si="259"/>
        <v>615.7671678085278</v>
      </c>
      <c r="EI71" s="382">
        <f t="shared" si="260"/>
        <v>637.26544543226044</v>
      </c>
      <c r="EJ71" s="382">
        <f t="shared" si="261"/>
        <v>658.34927843621585</v>
      </c>
      <c r="EK71" s="382">
        <f t="shared" si="262"/>
        <v>679.03150122739532</v>
      </c>
      <c r="EL71" s="382">
        <f t="shared" si="263"/>
        <v>699.32512507798015</v>
      </c>
      <c r="EM71" s="382">
        <f t="shared" si="264"/>
        <v>719.24321573761813</v>
      </c>
      <c r="EN71" s="382">
        <f t="shared" si="265"/>
        <v>738.79879246767371</v>
      </c>
      <c r="EO71" s="382">
        <f t="shared" si="266"/>
        <v>758.00474578916351</v>
      </c>
      <c r="EP71" s="382">
        <f t="shared" si="267"/>
        <v>776.87377142203627</v>
      </c>
      <c r="EQ71" s="382">
        <f t="shared" si="268"/>
        <v>795.41831811280258</v>
      </c>
      <c r="ER71" s="382">
        <f t="shared" si="269"/>
        <v>813.65054728052826</v>
      </c>
      <c r="ES71" s="382">
        <f t="shared" si="270"/>
        <v>831.58230264426174</v>
      </c>
      <c r="ET71" s="382">
        <f t="shared" si="271"/>
        <v>849.22508821919519</v>
      </c>
      <c r="EU71" s="382">
        <f t="shared" si="272"/>
        <v>866.59005327825457</v>
      </c>
      <c r="EV71" s="382">
        <f t="shared" si="273"/>
        <v>883.68798306764893</v>
      </c>
      <c r="EW71" s="382">
        <f t="shared" si="274"/>
        <v>900.52929423749481</v>
      </c>
      <c r="EX71" s="382">
        <f t="shared" si="275"/>
        <v>917.12403410214154</v>
      </c>
      <c r="EY71" s="382">
        <f t="shared" si="276"/>
        <v>933.48188297980698</v>
      </c>
    </row>
    <row r="72" spans="1:181" s="521" customFormat="1">
      <c r="A72" s="519"/>
      <c r="B72" s="263"/>
      <c r="C72" s="382"/>
      <c r="D72" s="252"/>
      <c r="E72" s="382"/>
      <c r="F72" s="384"/>
      <c r="G72" s="384"/>
      <c r="H72" s="384"/>
      <c r="I72" s="384"/>
      <c r="J72" s="252"/>
      <c r="K72" s="499">
        <v>58000</v>
      </c>
      <c r="L72" s="382">
        <f t="shared" si="184"/>
        <v>17.6784</v>
      </c>
      <c r="M72" s="382">
        <v>580</v>
      </c>
      <c r="N72" s="618">
        <f t="shared" si="185"/>
        <v>78.952460311115345</v>
      </c>
      <c r="O72" s="263">
        <f t="shared" si="186"/>
        <v>0.1269535602422979</v>
      </c>
      <c r="P72" s="383">
        <f t="shared" si="278"/>
        <v>-56.500002288000502</v>
      </c>
      <c r="Q72" s="383">
        <f t="shared" si="187"/>
        <v>216.64999771199948</v>
      </c>
      <c r="R72" s="382">
        <f t="shared" si="188"/>
        <v>573.56933718429855</v>
      </c>
      <c r="S72" s="490">
        <f t="shared" si="189"/>
        <v>7.7920020045512309E-2</v>
      </c>
      <c r="T72" s="527">
        <f>O72/Konstanten!$C$22</f>
        <v>0.10363555938146767</v>
      </c>
      <c r="U72" s="527">
        <f t="shared" si="190"/>
        <v>0.75186533996876448</v>
      </c>
      <c r="V72" s="492"/>
      <c r="W72" s="492"/>
      <c r="X72" s="492"/>
      <c r="Y72" s="252"/>
      <c r="Z72" s="515">
        <f t="shared" si="277"/>
        <v>580</v>
      </c>
      <c r="AA72" s="524">
        <v>58000</v>
      </c>
      <c r="AB72" s="613">
        <f t="shared" si="283"/>
        <v>5.4139227572946952E-2</v>
      </c>
      <c r="AC72" s="490">
        <f t="shared" si="283"/>
        <v>0.10816913979689306</v>
      </c>
      <c r="AD72" s="490">
        <f t="shared" si="283"/>
        <v>0.16198254008002019</v>
      </c>
      <c r="AE72" s="490">
        <f t="shared" si="283"/>
        <v>0.21547636058551745</v>
      </c>
      <c r="AF72" s="490">
        <f t="shared" si="283"/>
        <v>0.26855346534236524</v>
      </c>
      <c r="AG72" s="490">
        <f t="shared" si="283"/>
        <v>0.32112416793555476</v>
      </c>
      <c r="AH72" s="490">
        <f t="shared" si="283"/>
        <v>0.37310741082921012</v>
      </c>
      <c r="AI72" s="490">
        <f t="shared" si="283"/>
        <v>0.42443158135612846</v>
      </c>
      <c r="AJ72" s="490">
        <f t="shared" si="283"/>
        <v>0.47503496624233882</v>
      </c>
      <c r="AK72" s="490">
        <f t="shared" si="283"/>
        <v>0.52486586938118884</v>
      </c>
      <c r="AL72" s="490">
        <f t="shared" si="284"/>
        <v>0.57388243461839483</v>
      </c>
      <c r="AM72" s="490">
        <f t="shared" si="284"/>
        <v>0.62205222588083109</v>
      </c>
      <c r="AN72" s="490">
        <f t="shared" si="284"/>
        <v>0.66935162137404369</v>
      </c>
      <c r="AO72" s="490">
        <f t="shared" si="284"/>
        <v>0.71576507777405907</v>
      </c>
      <c r="AP72" s="490">
        <f t="shared" si="284"/>
        <v>0.76128431569140886</v>
      </c>
      <c r="AQ72" s="490">
        <f t="shared" si="284"/>
        <v>0.80590747060087697</v>
      </c>
      <c r="AR72" s="490">
        <f t="shared" si="284"/>
        <v>0.84963824517823394</v>
      </c>
      <c r="AS72" s="490">
        <f t="shared" si="284"/>
        <v>0.89248509057483416</v>
      </c>
      <c r="AT72" s="490">
        <f t="shared" si="284"/>
        <v>0.9344604363030955</v>
      </c>
      <c r="AU72" s="490">
        <f t="shared" si="284"/>
        <v>0.97557998153230008</v>
      </c>
      <c r="AV72" s="490">
        <f t="shared" si="285"/>
        <v>1.0158620549044226</v>
      </c>
      <c r="AW72" s="490">
        <f t="shared" si="285"/>
        <v>1.0553270455047989</v>
      </c>
      <c r="AX72" s="490">
        <f t="shared" si="285"/>
        <v>1.093996904279706</v>
      </c>
      <c r="AY72" s="490">
        <f t="shared" si="285"/>
        <v>1.1318947128390937</v>
      </c>
      <c r="AZ72" s="490">
        <f t="shared" si="285"/>
        <v>1.1690443150467575</v>
      </c>
      <c r="BA72" s="490">
        <f t="shared" si="285"/>
        <v>1.2054700059115477</v>
      </c>
      <c r="BB72" s="490">
        <f t="shared" si="285"/>
        <v>1.2411962718945135</v>
      </c>
      <c r="BC72" s="490">
        <f t="shared" si="285"/>
        <v>1.2762475767034007</v>
      </c>
      <c r="BD72" s="490">
        <f t="shared" si="285"/>
        <v>1.3106481868461886</v>
      </c>
      <c r="BE72" s="490">
        <f t="shared" si="285"/>
        <v>1.3444220315727922</v>
      </c>
      <c r="BF72" s="490">
        <f t="shared" si="286"/>
        <v>1.3775925922815861</v>
      </c>
      <c r="BG72" s="490">
        <f t="shared" si="286"/>
        <v>1.4101828169571637</v>
      </c>
      <c r="BH72" s="490">
        <f t="shared" si="286"/>
        <v>1.4422150557032083</v>
      </c>
      <c r="BI72" s="490">
        <f t="shared" si="286"/>
        <v>1.4737110139167109</v>
      </c>
      <c r="BJ72" s="490">
        <f t="shared" si="286"/>
        <v>1.5046917201029228</v>
      </c>
      <c r="BK72" s="490">
        <f t="shared" si="286"/>
        <v>1.5351775057457206</v>
      </c>
      <c r="BL72" s="490">
        <f t="shared" si="286"/>
        <v>1.5651879950224754</v>
      </c>
      <c r="BM72" s="490">
        <f t="shared" si="286"/>
        <v>1.5947421024847082</v>
      </c>
      <c r="BN72" s="490">
        <f t="shared" si="286"/>
        <v>1.6238580371177433</v>
      </c>
      <c r="BO72" s="490">
        <f t="shared" si="286"/>
        <v>1.6525533114463418</v>
      </c>
      <c r="BP72" s="527"/>
      <c r="BQ72" s="252"/>
      <c r="BR72" s="515">
        <f t="shared" si="195"/>
        <v>577.88354629340404</v>
      </c>
      <c r="BS72" s="524">
        <v>58000</v>
      </c>
      <c r="BT72" s="611">
        <f t="shared" si="196"/>
        <v>216.77700036550016</v>
      </c>
      <c r="BU72" s="382">
        <f t="shared" si="197"/>
        <v>217.15698309295993</v>
      </c>
      <c r="BV72" s="382">
        <f t="shared" si="198"/>
        <v>217.78690511478212</v>
      </c>
      <c r="BW72" s="382">
        <f t="shared" si="199"/>
        <v>218.66181227596431</v>
      </c>
      <c r="BX72" s="382">
        <f t="shared" si="200"/>
        <v>219.77499903817144</v>
      </c>
      <c r="BY72" s="382">
        <f t="shared" si="201"/>
        <v>221.11821894910707</v>
      </c>
      <c r="BZ72" s="382">
        <f t="shared" si="202"/>
        <v>222.68192968517664</v>
      </c>
      <c r="CA72" s="382">
        <f t="shared" si="203"/>
        <v>224.45555773661567</v>
      </c>
      <c r="CB72" s="382">
        <f t="shared" si="204"/>
        <v>226.42776824463166</v>
      </c>
      <c r="CC72" s="382">
        <f t="shared" si="205"/>
        <v>228.58672714179016</v>
      </c>
      <c r="CD72" s="382">
        <f t="shared" si="206"/>
        <v>230.920345204217</v>
      </c>
      <c r="CE72" s="382">
        <f t="shared" si="207"/>
        <v>233.41649647970203</v>
      </c>
      <c r="CF72" s="382">
        <f t="shared" si="208"/>
        <v>236.06320643323269</v>
      </c>
      <c r="CG72" s="382">
        <f t="shared" si="209"/>
        <v>238.84880776304595</v>
      </c>
      <c r="CH72" s="382">
        <f t="shared" si="210"/>
        <v>241.76206400453313</v>
      </c>
      <c r="CI72" s="382">
        <f t="shared" si="211"/>
        <v>244.79226267600347</v>
      </c>
      <c r="CJ72" s="382">
        <f t="shared" si="212"/>
        <v>247.92928083018631</v>
      </c>
      <c r="CK72" s="382">
        <f t="shared" si="213"/>
        <v>251.16362651431379</v>
      </c>
      <c r="CL72" s="382">
        <f t="shared" si="214"/>
        <v>254.48645989540898</v>
      </c>
      <c r="CM72" s="382">
        <f t="shared" si="215"/>
        <v>257.88959777135886</v>
      </c>
      <c r="CN72" s="382">
        <f t="shared" si="216"/>
        <v>261.36550495315288</v>
      </c>
      <c r="CO72" s="382">
        <f t="shared" si="217"/>
        <v>264.90727564732185</v>
      </c>
      <c r="CP72" s="382">
        <f t="shared" si="218"/>
        <v>268.50860755176353</v>
      </c>
      <c r="CQ72" s="382">
        <f t="shared" si="219"/>
        <v>272.16377094822639</v>
      </c>
      <c r="CR72" s="382">
        <f t="shared" si="220"/>
        <v>275.86757466144797</v>
      </c>
      <c r="CS72" s="382">
        <f t="shared" si="221"/>
        <v>279.61533037718721</v>
      </c>
      <c r="CT72" s="382">
        <f t="shared" si="222"/>
        <v>283.40281647889378</v>
      </c>
      <c r="CU72" s="382">
        <f t="shared" si="223"/>
        <v>287.22624227885649</v>
      </c>
      <c r="CV72" s="382">
        <f t="shared" si="224"/>
        <v>291.08221328330774</v>
      </c>
      <c r="CW72" s="382">
        <f t="shared" si="225"/>
        <v>294.96769793863109</v>
      </c>
      <c r="CX72" s="382">
        <f t="shared" si="226"/>
        <v>298.87999615247702</v>
      </c>
      <c r="CY72" s="382">
        <f t="shared" si="227"/>
        <v>302.81670976387176</v>
      </c>
      <c r="CZ72" s="382">
        <f t="shared" si="228"/>
        <v>306.77571504484581</v>
      </c>
      <c r="DA72" s="382">
        <f t="shared" si="229"/>
        <v>310.75513724770559</v>
      </c>
      <c r="DB72" s="382">
        <f t="shared" si="230"/>
        <v>314.75332716237926</v>
      </c>
      <c r="DC72" s="382">
        <f t="shared" si="231"/>
        <v>318.76883961335903</v>
      </c>
      <c r="DD72" s="382">
        <f t="shared" si="232"/>
        <v>322.80041380247269</v>
      </c>
      <c r="DE72" s="382">
        <f t="shared" si="233"/>
        <v>326.84695538927008</v>
      </c>
      <c r="DF72" s="382">
        <f t="shared" si="234"/>
        <v>330.90752019311316</v>
      </c>
      <c r="DG72" s="382">
        <f t="shared" si="235"/>
        <v>334.98129939829892</v>
      </c>
      <c r="DI72" s="252"/>
      <c r="DJ72" s="515">
        <f t="shared" si="236"/>
        <v>302.18750816429895</v>
      </c>
      <c r="DK72" s="524">
        <v>58000</v>
      </c>
      <c r="DL72" s="611">
        <f t="shared" si="237"/>
        <v>31.052600874685083</v>
      </c>
      <c r="DM72" s="382">
        <f t="shared" si="238"/>
        <v>62.042501817099684</v>
      </c>
      <c r="DN72" s="382">
        <f t="shared" si="239"/>
        <v>92.908218149126256</v>
      </c>
      <c r="DO72" s="382">
        <f t="shared" si="240"/>
        <v>123.59063331992016</v>
      </c>
      <c r="DP72" s="382">
        <f t="shared" si="241"/>
        <v>154.03403311496692</v>
      </c>
      <c r="DQ72" s="382">
        <f t="shared" si="242"/>
        <v>184.18697615665553</v>
      </c>
      <c r="DR72" s="382">
        <f t="shared" si="243"/>
        <v>214.00297032785983</v>
      </c>
      <c r="DS72" s="382">
        <f t="shared" si="244"/>
        <v>243.44094079851828</v>
      </c>
      <c r="DT72" s="382">
        <f t="shared" si="245"/>
        <v>272.46549072698389</v>
      </c>
      <c r="DU72" s="382">
        <f t="shared" si="246"/>
        <v>301.04696881162909</v>
      </c>
      <c r="DV72" s="382">
        <f t="shared" si="247"/>
        <v>329.16136764578425</v>
      </c>
      <c r="DW72" s="382">
        <f t="shared" si="248"/>
        <v>356.79008289248583</v>
      </c>
      <c r="DX72" s="382">
        <f t="shared" si="249"/>
        <v>383.91956581474579</v>
      </c>
      <c r="DY72" s="382">
        <f t="shared" si="250"/>
        <v>410.54090123853496</v>
      </c>
      <c r="DZ72" s="382">
        <f t="shared" si="251"/>
        <v>436.64934035992366</v>
      </c>
      <c r="EA72" s="382">
        <f t="shared" si="252"/>
        <v>462.24381374441958</v>
      </c>
      <c r="EB72" s="382">
        <f t="shared" si="253"/>
        <v>487.32644513331019</v>
      </c>
      <c r="EC72" s="382">
        <f t="shared" si="254"/>
        <v>511.90208184787627</v>
      </c>
      <c r="ED72" s="382">
        <f t="shared" si="255"/>
        <v>535.97785307531694</v>
      </c>
      <c r="EE72" s="382">
        <f t="shared" si="256"/>
        <v>559.56276337775159</v>
      </c>
      <c r="EF72" s="382">
        <f t="shared" si="257"/>
        <v>582.66732550220922</v>
      </c>
      <c r="EG72" s="382">
        <f t="shared" si="258"/>
        <v>605.30323400285158</v>
      </c>
      <c r="EH72" s="382">
        <f t="shared" si="259"/>
        <v>627.48307926938548</v>
      </c>
      <c r="EI72" s="382">
        <f t="shared" si="260"/>
        <v>649.22010020553091</v>
      </c>
      <c r="EJ72" s="382">
        <f t="shared" si="261"/>
        <v>670.52797292044102</v>
      </c>
      <c r="EK72" s="382">
        <f t="shared" si="262"/>
        <v>691.42063228623886</v>
      </c>
      <c r="EL72" s="382">
        <f t="shared" si="263"/>
        <v>711.91212298615858</v>
      </c>
      <c r="EM72" s="382">
        <f t="shared" si="264"/>
        <v>732.01647665283679</v>
      </c>
      <c r="EN72" s="382">
        <f t="shared" si="265"/>
        <v>751.74761181117105</v>
      </c>
      <c r="EO72" s="382">
        <f t="shared" si="266"/>
        <v>771.1192535451745</v>
      </c>
      <c r="EP72" s="382">
        <f t="shared" si="267"/>
        <v>790.14487006494903</v>
      </c>
      <c r="EQ72" s="382">
        <f t="shared" si="268"/>
        <v>808.83762363080746</v>
      </c>
      <c r="ER72" s="382">
        <f t="shared" si="269"/>
        <v>827.21033357690544</v>
      </c>
      <c r="ES72" s="382">
        <f t="shared" si="270"/>
        <v>845.27544945340844</v>
      </c>
      <c r="ET72" s="382">
        <f t="shared" si="271"/>
        <v>863.04503256613555</v>
      </c>
      <c r="EU72" s="382">
        <f t="shared" si="272"/>
        <v>880.53074443081766</v>
      </c>
      <c r="EV72" s="382">
        <f t="shared" si="273"/>
        <v>897.74384087386238</v>
      </c>
      <c r="EW72" s="382">
        <f t="shared" si="274"/>
        <v>914.69517070204881</v>
      </c>
      <c r="EX72" s="382">
        <f t="shared" si="275"/>
        <v>931.39517803102012</v>
      </c>
      <c r="EY72" s="382">
        <f t="shared" si="276"/>
        <v>947.85390750799593</v>
      </c>
    </row>
    <row r="73" spans="1:181" s="521" customFormat="1">
      <c r="A73" s="519"/>
      <c r="B73" s="263"/>
      <c r="C73" s="382"/>
      <c r="D73" s="252"/>
      <c r="E73" s="382"/>
      <c r="F73" s="384"/>
      <c r="G73" s="384"/>
      <c r="H73" s="384"/>
      <c r="I73" s="384"/>
      <c r="J73" s="252"/>
      <c r="K73" s="499">
        <v>59000</v>
      </c>
      <c r="L73" s="382">
        <f t="shared" si="184"/>
        <v>17.9832</v>
      </c>
      <c r="M73" s="382">
        <v>590</v>
      </c>
      <c r="N73" s="618">
        <f t="shared" si="185"/>
        <v>75.24748372700931</v>
      </c>
      <c r="O73" s="263">
        <f t="shared" si="186"/>
        <v>0.1209960515577916</v>
      </c>
      <c r="P73" s="383">
        <f t="shared" si="278"/>
        <v>-56.500002288000502</v>
      </c>
      <c r="Q73" s="383">
        <f t="shared" si="187"/>
        <v>216.64999771199948</v>
      </c>
      <c r="R73" s="382">
        <f t="shared" si="188"/>
        <v>573.56933718429855</v>
      </c>
      <c r="S73" s="490">
        <f t="shared" si="189"/>
        <v>7.4263492452020047E-2</v>
      </c>
      <c r="T73" s="527">
        <f>O73/Konstanten!$C$22</f>
        <v>9.8772286985952321E-2</v>
      </c>
      <c r="U73" s="527">
        <f t="shared" si="190"/>
        <v>0.75186533996876448</v>
      </c>
      <c r="V73" s="492"/>
      <c r="W73" s="492"/>
      <c r="X73" s="492"/>
      <c r="Y73" s="252"/>
      <c r="Z73" s="515">
        <f t="shared" si="277"/>
        <v>590</v>
      </c>
      <c r="AA73" s="524">
        <v>59000</v>
      </c>
      <c r="AB73" s="613">
        <f t="shared" si="283"/>
        <v>5.5455046149275225E-2</v>
      </c>
      <c r="AC73" s="490">
        <f t="shared" si="283"/>
        <v>0.11079216747076903</v>
      </c>
      <c r="AD73" s="490">
        <f t="shared" si="283"/>
        <v>0.16589583676698225</v>
      </c>
      <c r="AE73" s="490">
        <f t="shared" si="283"/>
        <v>0.22065519296851624</v>
      </c>
      <c r="AF73" s="490">
        <f t="shared" si="283"/>
        <v>0.27496606460287354</v>
      </c>
      <c r="AG73" s="490">
        <f t="shared" si="283"/>
        <v>0.32873265663197304</v>
      </c>
      <c r="AH73" s="490">
        <f t="shared" si="283"/>
        <v>0.38186884056007531</v>
      </c>
      <c r="AI73" s="490">
        <f t="shared" si="283"/>
        <v>0.43429902180944968</v>
      </c>
      <c r="AJ73" s="490">
        <f t="shared" si="283"/>
        <v>0.48595859058913266</v>
      </c>
      <c r="AK73" s="490">
        <f t="shared" si="283"/>
        <v>0.53679398935549705</v>
      </c>
      <c r="AL73" s="490">
        <f t="shared" si="284"/>
        <v>0.58676244938294331</v>
      </c>
      <c r="AM73" s="490">
        <f t="shared" si="284"/>
        <v>0.63583146029651061</v>
      </c>
      <c r="AN73" s="490">
        <f t="shared" si="284"/>
        <v>0.68397804024650666</v>
      </c>
      <c r="AO73" s="490">
        <f t="shared" si="284"/>
        <v>0.731187872124057</v>
      </c>
      <c r="AP73" s="490">
        <f t="shared" si="284"/>
        <v>0.77745436459275996</v>
      </c>
      <c r="AQ73" s="490">
        <f t="shared" si="284"/>
        <v>0.82277768752026681</v>
      </c>
      <c r="AR73" s="490">
        <f t="shared" si="284"/>
        <v>0.86716382116895063</v>
      </c>
      <c r="AS73" s="490">
        <f t="shared" si="284"/>
        <v>0.91062364841703569</v>
      </c>
      <c r="AT73" s="490">
        <f t="shared" si="284"/>
        <v>0.95317211011120306</v>
      </c>
      <c r="AU73" s="490">
        <f t="shared" si="284"/>
        <v>0.99482743583390798</v>
      </c>
      <c r="AV73" s="490">
        <f t="shared" si="285"/>
        <v>1.0356104560639834</v>
      </c>
      <c r="AW73" s="490">
        <f t="shared" si="285"/>
        <v>1.0755439968893834</v>
      </c>
      <c r="AX73" s="490">
        <f t="shared" si="285"/>
        <v>1.1146523549484733</v>
      </c>
      <c r="AY73" s="490">
        <f t="shared" si="285"/>
        <v>1.1529608479275704</v>
      </c>
      <c r="AZ73" s="490">
        <f t="shared" si="285"/>
        <v>1.1904954345053265</v>
      </c>
      <c r="BA73" s="490">
        <f t="shared" si="285"/>
        <v>1.2272823968984521</v>
      </c>
      <c r="BB73" s="490">
        <f t="shared" si="285"/>
        <v>1.2633480789415219</v>
      </c>
      <c r="BC73" s="490">
        <f t="shared" si="285"/>
        <v>1.2987186727712396</v>
      </c>
      <c r="BD73" s="490">
        <f t="shared" si="285"/>
        <v>1.3334200475583233</v>
      </c>
      <c r="BE73" s="490">
        <f t="shared" si="285"/>
        <v>1.3674776142440912</v>
      </c>
      <c r="BF73" s="490">
        <f t="shared" si="286"/>
        <v>1.4009162208234864</v>
      </c>
      <c r="BG73" s="490">
        <f t="shared" si="286"/>
        <v>1.4337600733229303</v>
      </c>
      <c r="BH73" s="490">
        <f t="shared" si="286"/>
        <v>1.4660326782163482</v>
      </c>
      <c r="BI73" s="490">
        <f t="shared" si="286"/>
        <v>1.4977568025848722</v>
      </c>
      <c r="BJ73" s="490">
        <f t="shared" si="286"/>
        <v>1.5289544488431515</v>
      </c>
      <c r="BK73" s="490">
        <f t="shared" si="286"/>
        <v>1.5596468413214664</v>
      </c>
      <c r="BL73" s="490">
        <f t="shared" si="286"/>
        <v>1.5898544224071198</v>
      </c>
      <c r="BM73" s="490">
        <f t="shared" si="286"/>
        <v>1.6195968563114993</v>
      </c>
      <c r="BN73" s="490">
        <f t="shared" si="286"/>
        <v>1.6488930388444214</v>
      </c>
      <c r="BO73" s="490">
        <f t="shared" si="286"/>
        <v>1.6777611118485767</v>
      </c>
      <c r="BP73" s="527"/>
      <c r="BQ73" s="252"/>
      <c r="BR73" s="515">
        <f t="shared" si="195"/>
        <v>587.80596502855371</v>
      </c>
      <c r="BS73" s="524">
        <v>59000</v>
      </c>
      <c r="BT73" s="611">
        <f t="shared" si="196"/>
        <v>216.78324881926656</v>
      </c>
      <c r="BU73" s="382">
        <f t="shared" si="197"/>
        <v>217.18186931285896</v>
      </c>
      <c r="BV73" s="382">
        <f t="shared" si="198"/>
        <v>217.8425012030969</v>
      </c>
      <c r="BW73" s="382">
        <f t="shared" si="199"/>
        <v>218.75967967531108</v>
      </c>
      <c r="BX73" s="382">
        <f t="shared" si="200"/>
        <v>219.9260202458847</v>
      </c>
      <c r="BY73" s="382">
        <f t="shared" si="201"/>
        <v>221.33246102525737</v>
      </c>
      <c r="BZ73" s="382">
        <f t="shared" si="202"/>
        <v>222.96854339282936</v>
      </c>
      <c r="CA73" s="382">
        <f t="shared" si="203"/>
        <v>224.82271332182239</v>
      </c>
      <c r="CB73" s="382">
        <f t="shared" si="204"/>
        <v>226.88262632801499</v>
      </c>
      <c r="CC73" s="382">
        <f t="shared" si="205"/>
        <v>229.13544119120786</v>
      </c>
      <c r="CD73" s="382">
        <f t="shared" si="206"/>
        <v>231.56809070746664</v>
      </c>
      <c r="CE73" s="382">
        <f t="shared" si="207"/>
        <v>234.16752124396817</v>
      </c>
      <c r="CF73" s="382">
        <f t="shared" si="208"/>
        <v>236.92089632476672</v>
      </c>
      <c r="CG73" s="382">
        <f t="shared" si="209"/>
        <v>239.81576253645892</v>
      </c>
      <c r="CH73" s="382">
        <f t="shared" si="210"/>
        <v>242.84017850883413</v>
      </c>
      <c r="CI73" s="382">
        <f t="shared" si="211"/>
        <v>245.98280952532937</v>
      </c>
      <c r="CJ73" s="382">
        <f t="shared" si="212"/>
        <v>249.23299147650857</v>
      </c>
      <c r="CK73" s="382">
        <f t="shared" si="213"/>
        <v>252.58076847355304</v>
      </c>
      <c r="CL73" s="382">
        <f t="shared" si="214"/>
        <v>256.01690860408104</v>
      </c>
      <c r="CM73" s="382">
        <f t="shared" si="215"/>
        <v>259.53290216083838</v>
      </c>
      <c r="CN73" s="382">
        <f t="shared" si="216"/>
        <v>263.12094631523161</v>
      </c>
      <c r="CO73" s="382">
        <f t="shared" si="217"/>
        <v>266.77391973362677</v>
      </c>
      <c r="CP73" s="382">
        <f t="shared" si="218"/>
        <v>270.48535011420734</v>
      </c>
      <c r="CQ73" s="382">
        <f t="shared" si="219"/>
        <v>274.24937710498097</v>
      </c>
      <c r="CR73" s="382">
        <f t="shared" si="220"/>
        <v>278.06071258056812</v>
      </c>
      <c r="CS73" s="382">
        <f t="shared" si="221"/>
        <v>281.91459982440807</v>
      </c>
      <c r="CT73" s="382">
        <f t="shared" si="222"/>
        <v>285.80677279157914</v>
      </c>
      <c r="CU73" s="382">
        <f t="shared" si="223"/>
        <v>289.73341631641222</v>
      </c>
      <c r="CV73" s="382">
        <f t="shared" si="224"/>
        <v>293.69112787495737</v>
      </c>
      <c r="CW73" s="382">
        <f t="shared" si="225"/>
        <v>297.67688130941553</v>
      </c>
      <c r="CX73" s="382">
        <f t="shared" si="226"/>
        <v>301.68799276294533</v>
      </c>
      <c r="CY73" s="382">
        <f t="shared" si="227"/>
        <v>305.72208895188163</v>
      </c>
      <c r="CZ73" s="382">
        <f t="shared" si="228"/>
        <v>309.77707781171159</v>
      </c>
      <c r="DA73" s="382">
        <f t="shared" si="229"/>
        <v>313.85112148721203</v>
      </c>
      <c r="DB73" s="382">
        <f t="shared" si="230"/>
        <v>317.94261159085966</v>
      </c>
      <c r="DC73" s="382">
        <f t="shared" si="231"/>
        <v>322.05014662256372</v>
      </c>
      <c r="DD73" s="382">
        <f t="shared" si="232"/>
        <v>326.17251142446162</v>
      </c>
      <c r="DE73" s="382">
        <f t="shared" si="233"/>
        <v>330.30865853395875</v>
      </c>
      <c r="DF73" s="382">
        <f t="shared" si="234"/>
        <v>334.457691294158</v>
      </c>
      <c r="DG73" s="382">
        <f t="shared" si="235"/>
        <v>338.61884858144037</v>
      </c>
      <c r="DI73" s="252"/>
      <c r="DJ73" s="515">
        <f t="shared" si="236"/>
        <v>306.36361842467903</v>
      </c>
      <c r="DK73" s="524">
        <v>59000</v>
      </c>
      <c r="DL73" s="611">
        <f t="shared" si="237"/>
        <v>31.80731406336448</v>
      </c>
      <c r="DM73" s="382">
        <f t="shared" si="238"/>
        <v>63.546990061420793</v>
      </c>
      <c r="DN73" s="382">
        <f t="shared" si="239"/>
        <v>95.152765136072588</v>
      </c>
      <c r="DO73" s="382">
        <f t="shared" si="240"/>
        <v>126.56105277722536</v>
      </c>
      <c r="DP73" s="382">
        <f t="shared" si="241"/>
        <v>157.71210342244518</v>
      </c>
      <c r="DQ73" s="382">
        <f t="shared" si="242"/>
        <v>188.55097197523438</v>
      </c>
      <c r="DR73" s="382">
        <f t="shared" si="243"/>
        <v>219.02825777137897</v>
      </c>
      <c r="DS73" s="382">
        <f t="shared" si="244"/>
        <v>249.10060207903527</v>
      </c>
      <c r="DT73" s="382">
        <f t="shared" si="245"/>
        <v>278.73094670322473</v>
      </c>
      <c r="DU73" s="382">
        <f t="shared" si="246"/>
        <v>307.88857267914784</v>
      </c>
      <c r="DV73" s="382">
        <f t="shared" si="247"/>
        <v>336.54894917721032</v>
      </c>
      <c r="DW73" s="382">
        <f t="shared" si="248"/>
        <v>364.6934292431942</v>
      </c>
      <c r="DX73" s="382">
        <f t="shared" si="249"/>
        <v>392.30883119280429</v>
      </c>
      <c r="DY73" s="382">
        <f t="shared" si="250"/>
        <v>419.386943171393</v>
      </c>
      <c r="DZ73" s="382">
        <f t="shared" si="251"/>
        <v>445.92398459050929</v>
      </c>
      <c r="EA73" s="382">
        <f t="shared" si="252"/>
        <v>471.92005288102933</v>
      </c>
      <c r="EB73" s="382">
        <f t="shared" si="253"/>
        <v>497.37857813807864</v>
      </c>
      <c r="EC73" s="382">
        <f t="shared" si="254"/>
        <v>522.30580244690691</v>
      </c>
      <c r="ED73" s="382">
        <f t="shared" si="255"/>
        <v>546.71029541904193</v>
      </c>
      <c r="EE73" s="382">
        <f t="shared" si="256"/>
        <v>570.60251298400988</v>
      </c>
      <c r="EF73" s="382">
        <f t="shared" si="257"/>
        <v>593.99440286574804</v>
      </c>
      <c r="EG73" s="382">
        <f t="shared" si="258"/>
        <v>616.89905740839492</v>
      </c>
      <c r="EH73" s="382">
        <f t="shared" si="259"/>
        <v>639.33041241871331</v>
      </c>
      <c r="EI73" s="382">
        <f t="shared" si="260"/>
        <v>661.30298934526331</v>
      </c>
      <c r="EJ73" s="382">
        <f t="shared" si="261"/>
        <v>682.83167729015361</v>
      </c>
      <c r="EK73" s="382">
        <f t="shared" si="262"/>
        <v>703.93155092700238</v>
      </c>
      <c r="EL73" s="382">
        <f t="shared" si="263"/>
        <v>724.61772027154564</v>
      </c>
      <c r="EM73" s="382">
        <f t="shared" si="264"/>
        <v>744.90520833027188</v>
      </c>
      <c r="EN73" s="382">
        <f t="shared" si="265"/>
        <v>764.80885286628336</v>
      </c>
      <c r="EO73" s="382">
        <f t="shared" si="266"/>
        <v>784.34322881634932</v>
      </c>
      <c r="EP73" s="382">
        <f t="shared" si="267"/>
        <v>803.52258822845954</v>
      </c>
      <c r="EQ73" s="382">
        <f t="shared" si="268"/>
        <v>822.36081493714448</v>
      </c>
      <c r="ER73" s="382">
        <f t="shared" si="269"/>
        <v>840.87139153507292</v>
      </c>
      <c r="ES73" s="382">
        <f t="shared" si="270"/>
        <v>859.0673765218794</v>
      </c>
      <c r="ET73" s="382">
        <f t="shared" si="271"/>
        <v>876.96138980795092</v>
      </c>
      <c r="EU73" s="382">
        <f t="shared" si="272"/>
        <v>894.56560501833826</v>
      </c>
      <c r="EV73" s="382">
        <f t="shared" si="273"/>
        <v>911.89174727957754</v>
      </c>
      <c r="EW73" s="382">
        <f t="shared" si="274"/>
        <v>928.95109538036024</v>
      </c>
      <c r="EX73" s="382">
        <f t="shared" si="275"/>
        <v>945.75448737779857</v>
      </c>
      <c r="EY73" s="382">
        <f t="shared" si="276"/>
        <v>962.31232887657995</v>
      </c>
    </row>
    <row r="74" spans="1:181" s="521" customFormat="1" ht="36">
      <c r="A74" s="519"/>
      <c r="B74" s="263"/>
      <c r="C74" s="382"/>
      <c r="D74" s="252"/>
      <c r="E74" s="382"/>
      <c r="F74" s="384"/>
      <c r="G74" s="384"/>
      <c r="H74" s="384"/>
      <c r="I74" s="384"/>
      <c r="J74" s="252"/>
      <c r="K74" s="501">
        <v>60000</v>
      </c>
      <c r="L74" s="382">
        <f t="shared" si="184"/>
        <v>18.288</v>
      </c>
      <c r="M74" s="382">
        <v>600</v>
      </c>
      <c r="N74" s="618">
        <f t="shared" si="185"/>
        <v>71.716369381453944</v>
      </c>
      <c r="O74" s="263">
        <f t="shared" si="186"/>
        <v>0.11531810895759381</v>
      </c>
      <c r="P74" s="383">
        <f t="shared" si="278"/>
        <v>-56.500002288000502</v>
      </c>
      <c r="Q74" s="383">
        <f t="shared" si="187"/>
        <v>216.64999771199948</v>
      </c>
      <c r="R74" s="382">
        <f t="shared" si="188"/>
        <v>573.56933718429855</v>
      </c>
      <c r="S74" s="490">
        <f t="shared" si="189"/>
        <v>7.0778553546956766E-2</v>
      </c>
      <c r="T74" s="527">
        <f>O74/Konstanten!$C$22</f>
        <v>9.4137231802117388E-2</v>
      </c>
      <c r="U74" s="527">
        <f t="shared" si="190"/>
        <v>0.75186533996876448</v>
      </c>
      <c r="V74" s="492"/>
      <c r="W74" s="492"/>
      <c r="X74" s="492"/>
      <c r="Y74" s="252"/>
      <c r="Z74" s="515">
        <f t="shared" si="277"/>
        <v>600</v>
      </c>
      <c r="AA74" s="525">
        <v>60000</v>
      </c>
      <c r="AB74" s="613">
        <f t="shared" si="283"/>
        <v>5.680279451705738E-2</v>
      </c>
      <c r="AC74" s="490">
        <f t="shared" si="283"/>
        <v>0.11347840363923564</v>
      </c>
      <c r="AD74" s="490">
        <f t="shared" si="283"/>
        <v>0.16990235446958912</v>
      </c>
      <c r="AE74" s="490">
        <f t="shared" si="283"/>
        <v>0.22595544584330907</v>
      </c>
      <c r="AF74" s="490">
        <f t="shared" si="283"/>
        <v>0.28152601750398365</v>
      </c>
      <c r="AG74" s="490">
        <f t="shared" si="283"/>
        <v>0.33651182252701034</v>
      </c>
      <c r="AH74" s="490">
        <f t="shared" si="283"/>
        <v>0.39082143504323857</v>
      </c>
      <c r="AI74" s="490">
        <f t="shared" si="283"/>
        <v>0.44437516679596539</v>
      </c>
      <c r="AJ74" s="490">
        <f t="shared" si="283"/>
        <v>0.49710550467225029</v>
      </c>
      <c r="AK74" s="490">
        <f t="shared" si="283"/>
        <v>0.54895711283051285</v>
      </c>
      <c r="AL74" s="490">
        <f t="shared" si="284"/>
        <v>0.59988646499964848</v>
      </c>
      <c r="AM74" s="490">
        <f t="shared" si="284"/>
        <v>0.64986118443522822</v>
      </c>
      <c r="AN74" s="490">
        <f t="shared" si="284"/>
        <v>0.69885917187162894</v>
      </c>
      <c r="AO74" s="490">
        <f t="shared" si="284"/>
        <v>0.74686759753514564</v>
      </c>
      <c r="AP74" s="490">
        <f t="shared" si="284"/>
        <v>0.79388182417730124</v>
      </c>
      <c r="AQ74" s="490">
        <f t="shared" si="284"/>
        <v>0.83990431635711138</v>
      </c>
      <c r="AR74" s="490">
        <f t="shared" si="284"/>
        <v>0.88494357867888951</v>
      </c>
      <c r="AS74" s="490">
        <f t="shared" si="284"/>
        <v>0.92901315371379767</v>
      </c>
      <c r="AT74" s="490">
        <f t="shared" si="284"/>
        <v>0.97213069973592925</v>
      </c>
      <c r="AU74" s="490">
        <f t="shared" si="284"/>
        <v>1.014317159603308</v>
      </c>
      <c r="AV74" s="490">
        <f t="shared" si="285"/>
        <v>1.0555960252090217</v>
      </c>
      <c r="AW74" s="490">
        <f t="shared" si="285"/>
        <v>1.095992696808876</v>
      </c>
      <c r="AX74" s="490">
        <f t="shared" si="285"/>
        <v>1.1355339329706402</v>
      </c>
      <c r="AY74" s="490">
        <f t="shared" si="285"/>
        <v>1.174247384610559</v>
      </c>
      <c r="AZ74" s="490">
        <f t="shared" si="285"/>
        <v>1.212161205304912</v>
      </c>
      <c r="BA74" s="490">
        <f t="shared" si="285"/>
        <v>1.2493037295335523</v>
      </c>
      <c r="BB74" s="490">
        <f t="shared" si="285"/>
        <v>1.2857032105110056</v>
      </c>
      <c r="BC74" s="490">
        <f t="shared" si="285"/>
        <v>1.3213876096137556</v>
      </c>
      <c r="BD74" s="490">
        <f t="shared" si="285"/>
        <v>1.3563844299835424</v>
      </c>
      <c r="BE74" s="490">
        <f t="shared" si="285"/>
        <v>1.3907205875758435</v>
      </c>
      <c r="BF74" s="490">
        <f t="shared" si="286"/>
        <v>1.424422313657618</v>
      </c>
      <c r="BG74" s="490">
        <f t="shared" si="286"/>
        <v>1.4575150834906812</v>
      </c>
      <c r="BH74" s="490">
        <f t="shared" si="286"/>
        <v>1.4900235666348918</v>
      </c>
      <c r="BI74" s="490">
        <f t="shared" si="286"/>
        <v>1.5219715949502475</v>
      </c>
      <c r="BJ74" s="490">
        <f t="shared" si="286"/>
        <v>1.5533821449599217</v>
      </c>
      <c r="BK74" s="490">
        <f t="shared" si="286"/>
        <v>1.5842773317536059</v>
      </c>
      <c r="BL74" s="490">
        <f t="shared" si="286"/>
        <v>1.6146784120640316</v>
      </c>
      <c r="BM74" s="490">
        <f t="shared" si="286"/>
        <v>1.644605794542086</v>
      </c>
      <c r="BN74" s="490">
        <f t="shared" si="286"/>
        <v>1.6740790555931964</v>
      </c>
      <c r="BO74" s="490">
        <f t="shared" si="286"/>
        <v>1.7031169594248514</v>
      </c>
      <c r="BP74" s="527"/>
      <c r="BQ74" s="252"/>
      <c r="BR74" s="515">
        <f t="shared" si="195"/>
        <v>597.7265177921596</v>
      </c>
      <c r="BS74" s="525">
        <v>60000</v>
      </c>
      <c r="BT74" s="611">
        <f t="shared" si="196"/>
        <v>216.78980444547915</v>
      </c>
      <c r="BU74" s="382">
        <f t="shared" si="197"/>
        <v>217.20797319895522</v>
      </c>
      <c r="BV74" s="382">
        <f t="shared" si="198"/>
        <v>217.90079657844328</v>
      </c>
      <c r="BW74" s="382">
        <f t="shared" si="199"/>
        <v>218.86224825436204</v>
      </c>
      <c r="BX74" s="382">
        <f t="shared" si="200"/>
        <v>220.08419908910804</v>
      </c>
      <c r="BY74" s="382">
        <f t="shared" si="201"/>
        <v>221.55669581651125</v>
      </c>
      <c r="BZ74" s="382">
        <f t="shared" si="202"/>
        <v>223.26828224799249</v>
      </c>
      <c r="CA74" s="382">
        <f t="shared" si="203"/>
        <v>225.20634190815545</v>
      </c>
      <c r="CB74" s="382">
        <f t="shared" si="204"/>
        <v>227.35744213958051</v>
      </c>
      <c r="CC74" s="382">
        <f t="shared" si="205"/>
        <v>229.70766256924</v>
      </c>
      <c r="CD74" s="382">
        <f t="shared" si="206"/>
        <v>232.2428947399797</v>
      </c>
      <c r="CE74" s="382">
        <f t="shared" si="207"/>
        <v>234.94910401175673</v>
      </c>
      <c r="CF74" s="382">
        <f t="shared" si="208"/>
        <v>237.81254896609295</v>
      </c>
      <c r="CG74" s="382">
        <f t="shared" si="209"/>
        <v>240.8199571101274</v>
      </c>
      <c r="CH74" s="382">
        <f t="shared" si="210"/>
        <v>243.95865846198868</v>
      </c>
      <c r="CI74" s="382">
        <f t="shared" si="211"/>
        <v>247.21668055251823</v>
      </c>
      <c r="CJ74" s="382">
        <f t="shared" si="212"/>
        <v>250.58280955913318</v>
      </c>
      <c r="CK74" s="382">
        <f t="shared" si="213"/>
        <v>254.04662282243584</v>
      </c>
      <c r="CL74" s="382">
        <f t="shared" si="214"/>
        <v>257.59849803855161</v>
      </c>
      <c r="CM74" s="382">
        <f t="shared" si="215"/>
        <v>261.22960412171625</v>
      </c>
      <c r="CN74" s="382">
        <f t="shared" si="216"/>
        <v>264.93187822448238</v>
      </c>
      <c r="CO74" s="382">
        <f t="shared" si="217"/>
        <v>268.69799279222241</v>
      </c>
      <c r="CP74" s="382">
        <f t="shared" si="218"/>
        <v>272.52131589111309</v>
      </c>
      <c r="CQ74" s="382">
        <f t="shared" si="219"/>
        <v>276.3958674361055</v>
      </c>
      <c r="CR74" s="382">
        <f t="shared" si="220"/>
        <v>280.31627338834403</v>
      </c>
      <c r="CS74" s="382">
        <f t="shared" si="221"/>
        <v>284.2777195055794</v>
      </c>
      <c r="CT74" s="382">
        <f t="shared" si="222"/>
        <v>288.27590581887978</v>
      </c>
      <c r="CU74" s="382">
        <f t="shared" si="223"/>
        <v>292.30700267204975</v>
      </c>
      <c r="CV74" s="382">
        <f t="shared" si="224"/>
        <v>296.36760889012061</v>
      </c>
      <c r="CW74" s="382">
        <f t="shared" si="225"/>
        <v>300.45471243176064</v>
      </c>
      <c r="CX74" s="382">
        <f t="shared" si="226"/>
        <v>304.5656537184276</v>
      </c>
      <c r="CY74" s="382">
        <f t="shared" si="227"/>
        <v>308.69809171195794</v>
      </c>
      <c r="CZ74" s="382">
        <f t="shared" si="228"/>
        <v>312.84997272413801</v>
      </c>
      <c r="DA74" s="382">
        <f t="shared" si="229"/>
        <v>317.01950187976365</v>
      </c>
      <c r="DB74" s="382">
        <f t="shared" si="230"/>
        <v>321.20511711299707</v>
      </c>
      <c r="DC74" s="382">
        <f t="shared" si="231"/>
        <v>325.40546555060087</v>
      </c>
      <c r="DD74" s="382">
        <f t="shared" si="232"/>
        <v>329.61938212107975</v>
      </c>
      <c r="DE74" s="382">
        <f t="shared" si="233"/>
        <v>333.84587022271165</v>
      </c>
      <c r="DF74" s="382">
        <f t="shared" si="234"/>
        <v>338.08408428356034</v>
      </c>
      <c r="DG74" s="382">
        <f t="shared" si="235"/>
        <v>342.33331405091349</v>
      </c>
      <c r="DI74" s="252"/>
      <c r="DJ74" s="515">
        <f t="shared" si="236"/>
        <v>310.47970404467407</v>
      </c>
      <c r="DK74" s="525">
        <v>60000</v>
      </c>
      <c r="DL74" s="611">
        <f t="shared" si="237"/>
        <v>32.580341201364512</v>
      </c>
      <c r="DM74" s="382">
        <f t="shared" si="238"/>
        <v>65.087732760088684</v>
      </c>
      <c r="DN74" s="382">
        <f t="shared" si="239"/>
        <v>97.450780839173973</v>
      </c>
      <c r="DO74" s="382">
        <f t="shared" si="240"/>
        <v>129.60111530552945</v>
      </c>
      <c r="DP74" s="382">
        <f t="shared" si="241"/>
        <v>161.47469125989514</v>
      </c>
      <c r="DQ74" s="382">
        <f t="shared" si="242"/>
        <v>193.01286300149764</v>
      </c>
      <c r="DR74" s="382">
        <f t="shared" si="243"/>
        <v>224.16319145516673</v>
      </c>
      <c r="DS74" s="382">
        <f t="shared" si="244"/>
        <v>254.87996988032398</v>
      </c>
      <c r="DT74" s="382">
        <f t="shared" si="245"/>
        <v>285.12447482552881</v>
      </c>
      <c r="DU74" s="382">
        <f t="shared" si="246"/>
        <v>314.86496734880348</v>
      </c>
      <c r="DV74" s="382">
        <f t="shared" si="247"/>
        <v>344.07648211568028</v>
      </c>
      <c r="DW74" s="382">
        <f t="shared" si="248"/>
        <v>372.74044881831702</v>
      </c>
      <c r="DX74" s="382">
        <f t="shared" si="249"/>
        <v>400.844191995578</v>
      </c>
      <c r="DY74" s="382">
        <f t="shared" si="250"/>
        <v>428.38035288266292</v>
      </c>
      <c r="DZ74" s="382">
        <f t="shared" si="251"/>
        <v>455.34627169603652</v>
      </c>
      <c r="EA74" s="382">
        <f t="shared" si="252"/>
        <v>481.7433620311798</v>
      </c>
      <c r="EB74" s="382">
        <f t="shared" si="253"/>
        <v>507.57650186835178</v>
      </c>
      <c r="EC74" s="382">
        <f t="shared" si="254"/>
        <v>532.85345881111778</v>
      </c>
      <c r="ED74" s="382">
        <f t="shared" si="255"/>
        <v>557.58436110404534</v>
      </c>
      <c r="EE74" s="382">
        <f t="shared" si="256"/>
        <v>581.78122092832973</v>
      </c>
      <c r="EF74" s="382">
        <f t="shared" si="257"/>
        <v>605.45751251351874</v>
      </c>
      <c r="EG74" s="382">
        <f t="shared" si="258"/>
        <v>628.62780466749894</v>
      </c>
      <c r="EH74" s="382">
        <f t="shared" si="259"/>
        <v>651.30744528424975</v>
      </c>
      <c r="EI74" s="382">
        <f t="shared" si="260"/>
        <v>673.51229408147447</v>
      </c>
      <c r="EJ74" s="382">
        <f t="shared" si="261"/>
        <v>695.25849908725877</v>
      </c>
      <c r="EK74" s="382">
        <f t="shared" si="262"/>
        <v>716.56231209043176</v>
      </c>
      <c r="EL74" s="382">
        <f t="shared" si="263"/>
        <v>737.43993826852216</v>
      </c>
      <c r="EM74" s="382">
        <f t="shared" si="264"/>
        <v>757.90741540970646</v>
      </c>
      <c r="EN74" s="382">
        <f t="shared" si="265"/>
        <v>777.98051847276304</v>
      </c>
      <c r="EO74" s="382">
        <f t="shared" si="266"/>
        <v>797.6746856244348</v>
      </c>
      <c r="EP74" s="382">
        <f t="shared" si="267"/>
        <v>817.00496231512489</v>
      </c>
      <c r="EQ74" s="382">
        <f t="shared" si="268"/>
        <v>835.98596037386756</v>
      </c>
      <c r="ER74" s="382">
        <f t="shared" si="269"/>
        <v>854.63182950375938</v>
      </c>
      <c r="ES74" s="382">
        <f t="shared" si="270"/>
        <v>872.95623892894309</v>
      </c>
      <c r="ET74" s="382">
        <f t="shared" si="271"/>
        <v>890.97236727858626</v>
      </c>
      <c r="EU74" s="382">
        <f t="shared" si="272"/>
        <v>908.69289909002475</v>
      </c>
      <c r="EV74" s="382">
        <f t="shared" si="273"/>
        <v>926.13002657336233</v>
      </c>
      <c r="EW74" s="382">
        <f t="shared" si="274"/>
        <v>943.29545550496096</v>
      </c>
      <c r="EX74" s="382">
        <f t="shared" si="275"/>
        <v>960.20041431070615</v>
      </c>
      <c r="EY74" s="382">
        <f t="shared" si="276"/>
        <v>976.85566556464994</v>
      </c>
    </row>
    <row r="75" spans="1:181" s="521" customFormat="1">
      <c r="A75" s="519"/>
      <c r="B75" s="263"/>
      <c r="C75" s="382"/>
      <c r="D75" s="252"/>
      <c r="E75" s="382"/>
      <c r="F75" s="384"/>
      <c r="G75" s="384"/>
      <c r="H75" s="384"/>
      <c r="I75" s="384"/>
      <c r="J75" s="252"/>
      <c r="K75" s="499">
        <v>61000</v>
      </c>
      <c r="L75" s="382">
        <f t="shared" si="184"/>
        <v>18.5928</v>
      </c>
      <c r="M75" s="382">
        <v>610</v>
      </c>
      <c r="N75" s="618">
        <f t="shared" si="185"/>
        <v>68.350958497380745</v>
      </c>
      <c r="O75" s="263">
        <f t="shared" si="186"/>
        <v>0.10990661333443436</v>
      </c>
      <c r="P75" s="383">
        <f t="shared" si="278"/>
        <v>-56.500002288000502</v>
      </c>
      <c r="Q75" s="383">
        <f t="shared" si="187"/>
        <v>216.64999771199948</v>
      </c>
      <c r="R75" s="382">
        <f t="shared" si="188"/>
        <v>573.56933718429855</v>
      </c>
      <c r="S75" s="490">
        <f t="shared" si="189"/>
        <v>6.7457151243405622E-2</v>
      </c>
      <c r="T75" s="527">
        <f>O75/Konstanten!$C$22</f>
        <v>8.9719684354640283E-2</v>
      </c>
      <c r="U75" s="527">
        <f t="shared" si="190"/>
        <v>0.75186533996876448</v>
      </c>
      <c r="V75" s="492"/>
      <c r="W75" s="492"/>
      <c r="X75" s="492"/>
      <c r="Y75" s="252"/>
      <c r="Z75" s="515">
        <f t="shared" si="277"/>
        <v>610</v>
      </c>
      <c r="AA75" s="524">
        <v>61000</v>
      </c>
      <c r="AB75" s="613">
        <f t="shared" si="283"/>
        <v>5.8183243734350291E-2</v>
      </c>
      <c r="AC75" s="490">
        <f t="shared" si="283"/>
        <v>0.11622934196517357</v>
      </c>
      <c r="AD75" s="490">
        <f t="shared" si="283"/>
        <v>0.17400421712991987</v>
      </c>
      <c r="AE75" s="490">
        <f t="shared" si="283"/>
        <v>0.231379745710978</v>
      </c>
      <c r="AF75" s="490">
        <f t="shared" si="283"/>
        <v>0.28823630114741078</v>
      </c>
      <c r="AG75" s="490">
        <f t="shared" si="283"/>
        <v>0.34446482946410834</v>
      </c>
      <c r="AH75" s="490">
        <f t="shared" si="283"/>
        <v>0.3999683811329669</v>
      </c>
      <c r="AI75" s="490">
        <f t="shared" si="283"/>
        <v>0.45466307306039</v>
      </c>
      <c r="AJ75" s="490">
        <f t="shared" si="283"/>
        <v>0.50847850072408984</v>
      </c>
      <c r="AK75" s="490">
        <f t="shared" si="283"/>
        <v>0.5613576571981892</v>
      </c>
      <c r="AL75" s="490">
        <f t="shared" si="284"/>
        <v>0.61325644040762217</v>
      </c>
      <c r="AM75" s="490">
        <f t="shared" si="284"/>
        <v>0.66414284215017838</v>
      </c>
      <c r="AN75" s="490">
        <f t="shared" si="284"/>
        <v>0.71399591376526517</v>
      </c>
      <c r="AO75" s="490">
        <f t="shared" si="284"/>
        <v>0.76280459643414344</v>
      </c>
      <c r="AP75" s="490">
        <f t="shared" si="284"/>
        <v>0.81056649191259089</v>
      </c>
      <c r="AQ75" s="490">
        <f t="shared" si="284"/>
        <v>0.85728663473897104</v>
      </c>
      <c r="AR75" s="490">
        <f t="shared" si="284"/>
        <v>0.90297631179053484</v>
      </c>
      <c r="AS75" s="490">
        <f t="shared" si="284"/>
        <v>0.94765196097676119</v>
      </c>
      <c r="AT75" s="490">
        <f t="shared" si="284"/>
        <v>0.99133416873228897</v>
      </c>
      <c r="AU75" s="490">
        <f t="shared" si="284"/>
        <v>1.0340467761708991</v>
      </c>
      <c r="AV75" s="490">
        <f t="shared" si="285"/>
        <v>1.07581609629234</v>
      </c>
      <c r="AW75" s="490">
        <f t="shared" si="285"/>
        <v>1.1166702392815777</v>
      </c>
      <c r="AX75" s="490">
        <f t="shared" si="285"/>
        <v>1.1566385393769349</v>
      </c>
      <c r="AY75" s="490">
        <f t="shared" si="285"/>
        <v>1.1957510746499065</v>
      </c>
      <c r="AZ75" s="490">
        <f t="shared" si="285"/>
        <v>1.2340382699895969</v>
      </c>
      <c r="BA75" s="490">
        <f t="shared" si="285"/>
        <v>1.2715305733170406</v>
      </c>
      <c r="BB75" s="490">
        <f t="shared" si="285"/>
        <v>1.3082581953200898</v>
      </c>
      <c r="BC75" s="490">
        <f t="shared" si="285"/>
        <v>1.3442509036034629</v>
      </c>
      <c r="BD75" s="490">
        <f t="shared" si="285"/>
        <v>1.3795378629441879</v>
      </c>
      <c r="BE75" s="490">
        <f t="shared" si="285"/>
        <v>1.4141475142257496</v>
      </c>
      <c r="BF75" s="490">
        <f t="shared" si="286"/>
        <v>1.4481074855216294</v>
      </c>
      <c r="BG75" s="490">
        <f t="shared" si="286"/>
        <v>1.4814445296645125</v>
      </c>
      <c r="BH75" s="490">
        <f t="shared" si="286"/>
        <v>1.5141844834424258</v>
      </c>
      <c r="BI75" s="490">
        <f t="shared" si="286"/>
        <v>1.5463522442927129</v>
      </c>
      <c r="BJ75" s="490">
        <f t="shared" si="286"/>
        <v>1.5779717610135859</v>
      </c>
      <c r="BK75" s="490">
        <f t="shared" si="286"/>
        <v>1.60906603558077</v>
      </c>
      <c r="BL75" s="490">
        <f t="shared" si="286"/>
        <v>1.6396571336482531</v>
      </c>
      <c r="BM75" s="490">
        <f t="shared" si="286"/>
        <v>1.6697662017327886</v>
      </c>
      <c r="BN75" s="490">
        <f t="shared" si="286"/>
        <v>1.6994134894393946</v>
      </c>
      <c r="BO75" s="490">
        <f t="shared" si="286"/>
        <v>1.7286183753866295</v>
      </c>
      <c r="BP75" s="527"/>
      <c r="BQ75" s="252"/>
      <c r="BR75" s="515">
        <f t="shared" si="195"/>
        <v>607.64518724055449</v>
      </c>
      <c r="BS75" s="524">
        <v>61000</v>
      </c>
      <c r="BT75" s="611">
        <f t="shared" si="196"/>
        <v>216.79668231971374</v>
      </c>
      <c r="BU75" s="382">
        <f t="shared" si="197"/>
        <v>217.235353938743</v>
      </c>
      <c r="BV75" s="382">
        <f t="shared" si="198"/>
        <v>217.96192036834242</v>
      </c>
      <c r="BW75" s="382">
        <f t="shared" si="199"/>
        <v>218.96973799030738</v>
      </c>
      <c r="BX75" s="382">
        <f t="shared" si="200"/>
        <v>220.24986123639377</v>
      </c>
      <c r="BY75" s="382">
        <f t="shared" si="201"/>
        <v>221.79136294960861</v>
      </c>
      <c r="BZ75" s="382">
        <f t="shared" si="202"/>
        <v>223.58170164570748</v>
      </c>
      <c r="CA75" s="382">
        <f t="shared" si="203"/>
        <v>225.60711065590948</v>
      </c>
      <c r="CB75" s="382">
        <f t="shared" si="204"/>
        <v>227.85298580600792</v>
      </c>
      <c r="CC75" s="382">
        <f t="shared" si="205"/>
        <v>230.30425199585349</v>
      </c>
      <c r="CD75" s="382">
        <f t="shared" si="206"/>
        <v>232.9456939354265</v>
      </c>
      <c r="CE75" s="382">
        <f t="shared" si="207"/>
        <v>235.76224153154641</v>
      </c>
      <c r="CF75" s="382">
        <f t="shared" si="208"/>
        <v>238.73920532268801</v>
      </c>
      <c r="CG75" s="382">
        <f t="shared" si="209"/>
        <v>241.86246147767329</v>
      </c>
      <c r="CH75" s="382">
        <f t="shared" si="210"/>
        <v>245.11858898971957</v>
      </c>
      <c r="CI75" s="382">
        <f t="shared" si="211"/>
        <v>248.49496378553337</v>
      </c>
      <c r="CJ75" s="382">
        <f t="shared" si="212"/>
        <v>251.9798156365319</v>
      </c>
      <c r="CK75" s="382">
        <f t="shared" si="213"/>
        <v>255.56225418312491</v>
      </c>
      <c r="CL75" s="382">
        <f t="shared" si="214"/>
        <v>259.23227026168166</v>
      </c>
      <c r="CM75" s="382">
        <f t="shared" si="215"/>
        <v>262.9807182436669</v>
      </c>
      <c r="CN75" s="382">
        <f t="shared" si="216"/>
        <v>266.79928441327854</v>
      </c>
      <c r="CO75" s="382">
        <f t="shared" si="217"/>
        <v>270.68044564286055</v>
      </c>
      <c r="CP75" s="382">
        <f t="shared" si="218"/>
        <v>274.61742185756742</v>
      </c>
      <c r="CQ75" s="382">
        <f t="shared" si="219"/>
        <v>278.6041250650826</v>
      </c>
      <c r="CR75" s="382">
        <f t="shared" si="220"/>
        <v>282.63510709159004</v>
      </c>
      <c r="CS75" s="382">
        <f t="shared" si="221"/>
        <v>286.70550762362495</v>
      </c>
      <c r="CT75" s="382">
        <f t="shared" si="222"/>
        <v>290.81100370740779</v>
      </c>
      <c r="CU75" s="382">
        <f t="shared" si="223"/>
        <v>294.94776149648328</v>
      </c>
      <c r="CV75" s="382">
        <f t="shared" si="224"/>
        <v>299.11239075493182</v>
      </c>
      <c r="CW75" s="382">
        <f t="shared" si="225"/>
        <v>303.30190240584903</v>
      </c>
      <c r="CX75" s="382">
        <f t="shared" si="226"/>
        <v>307.51366925180326</v>
      </c>
      <c r="CY75" s="382">
        <f t="shared" si="227"/>
        <v>311.74538987522578</v>
      </c>
      <c r="CZ75" s="382">
        <f t="shared" si="228"/>
        <v>315.99505564290661</v>
      </c>
      <c r="DA75" s="382">
        <f t="shared" si="229"/>
        <v>320.26092068216707</v>
      </c>
      <c r="DB75" s="382">
        <f t="shared" si="230"/>
        <v>324.54147466042281</v>
      </c>
      <c r="DC75" s="382">
        <f t="shared" si="231"/>
        <v>328.83541817945718</v>
      </c>
      <c r="DD75" s="382">
        <f t="shared" si="232"/>
        <v>333.14164058672259</v>
      </c>
      <c r="DE75" s="382">
        <f t="shared" si="233"/>
        <v>337.45920000505726</v>
      </c>
      <c r="DF75" s="382">
        <f t="shared" si="234"/>
        <v>341.78730538692571</v>
      </c>
      <c r="DG75" s="382">
        <f t="shared" si="235"/>
        <v>346.12530040772918</v>
      </c>
      <c r="DI75" s="252"/>
      <c r="DJ75" s="515">
        <f t="shared" si="236"/>
        <v>314.5345808741651</v>
      </c>
      <c r="DK75" s="524">
        <v>61000</v>
      </c>
      <c r="DL75" s="611">
        <f t="shared" si="237"/>
        <v>33.372124543943791</v>
      </c>
      <c r="DM75" s="382">
        <f t="shared" si="238"/>
        <v>66.665586632331781</v>
      </c>
      <c r="DN75" s="382">
        <f t="shared" si="239"/>
        <v>99.8034834864809</v>
      </c>
      <c r="DO75" s="382">
        <f t="shared" si="240"/>
        <v>132.7123273853172</v>
      </c>
      <c r="DP75" s="382">
        <f t="shared" si="241"/>
        <v>165.32350420157428</v>
      </c>
      <c r="DQ75" s="382">
        <f t="shared" si="242"/>
        <v>197.57446391903105</v>
      </c>
      <c r="DR75" s="382">
        <f t="shared" si="243"/>
        <v>229.40959926111273</v>
      </c>
      <c r="DS75" s="382">
        <f t="shared" si="244"/>
        <v>260.78079745742417</v>
      </c>
      <c r="DT75" s="382">
        <f t="shared" si="245"/>
        <v>291.64767663278207</v>
      </c>
      <c r="DU75" s="382">
        <f t="shared" si="246"/>
        <v>321.97753936249603</v>
      </c>
      <c r="DV75" s="382">
        <f t="shared" si="247"/>
        <v>351.74509004860215</v>
      </c>
      <c r="DW75" s="382">
        <f t="shared" si="248"/>
        <v>380.93196976777404</v>
      </c>
      <c r="DX75" s="382">
        <f t="shared" si="249"/>
        <v>409.52616301064074</v>
      </c>
      <c r="DY75" s="382">
        <f t="shared" si="250"/>
        <v>437.52132677786801</v>
      </c>
      <c r="DZ75" s="382">
        <f t="shared" si="251"/>
        <v>464.91608551010683</v>
      </c>
      <c r="EA75" s="382">
        <f t="shared" si="252"/>
        <v>491.71332686418947</v>
      </c>
      <c r="EB75" s="382">
        <f t="shared" si="253"/>
        <v>517.91952464681958</v>
      </c>
      <c r="EC75" s="382">
        <f t="shared" si="254"/>
        <v>543.5441071388417</v>
      </c>
      <c r="ED75" s="382">
        <f t="shared" si="255"/>
        <v>568.59888208792654</v>
      </c>
      <c r="EE75" s="382">
        <f t="shared" si="256"/>
        <v>593.09752402590334</v>
      </c>
      <c r="EF75" s="382">
        <f t="shared" si="257"/>
        <v>617.05512528259692</v>
      </c>
      <c r="EG75" s="382">
        <f t="shared" si="258"/>
        <v>640.48780899816654</v>
      </c>
      <c r="EH75" s="382">
        <f t="shared" si="259"/>
        <v>663.41240039224374</v>
      </c>
      <c r="EI75" s="382">
        <f t="shared" si="260"/>
        <v>685.84615132435954</v>
      </c>
      <c r="EJ75" s="382">
        <f t="shared" si="261"/>
        <v>707.8065125779915</v>
      </c>
      <c r="EK75" s="382">
        <f t="shared" si="262"/>
        <v>729.31094814702612</v>
      </c>
      <c r="EL75" s="382">
        <f t="shared" si="263"/>
        <v>750.37678595567047</v>
      </c>
      <c r="EM75" s="382">
        <f t="shared" si="264"/>
        <v>771.02109978923261</v>
      </c>
      <c r="EN75" s="382">
        <f t="shared" si="265"/>
        <v>791.26061766954149</v>
      </c>
      <c r="EO75" s="382">
        <f t="shared" si="266"/>
        <v>811.11165241528658</v>
      </c>
      <c r="EP75" s="382">
        <f t="shared" si="267"/>
        <v>830.59005064226221</v>
      </c>
      <c r="EQ75" s="382">
        <f t="shared" si="268"/>
        <v>849.71115695497929</v>
      </c>
      <c r="ER75" s="382">
        <f t="shared" si="269"/>
        <v>868.48979054282165</v>
      </c>
      <c r="ES75" s="382">
        <f t="shared" si="270"/>
        <v>886.9402318124238</v>
      </c>
      <c r="ET75" s="382">
        <f t="shared" si="271"/>
        <v>905.07621706010286</v>
      </c>
      <c r="EU75" s="382">
        <f t="shared" si="272"/>
        <v>922.91093951382913</v>
      </c>
      <c r="EV75" s="382">
        <f t="shared" si="273"/>
        <v>940.45705535613536</v>
      </c>
      <c r="EW75" s="382">
        <f t="shared" si="274"/>
        <v>957.72669358061921</v>
      </c>
      <c r="EX75" s="382">
        <f t="shared" si="275"/>
        <v>974.73146873980954</v>
      </c>
      <c r="EY75" s="382">
        <f t="shared" si="276"/>
        <v>991.48249581510811</v>
      </c>
    </row>
    <row r="76" spans="1:181" s="521" customFormat="1">
      <c r="A76" s="519"/>
      <c r="B76" s="263"/>
      <c r="C76" s="382"/>
      <c r="D76" s="252"/>
      <c r="E76" s="382"/>
      <c r="F76" s="384"/>
      <c r="G76" s="384"/>
      <c r="H76" s="384"/>
      <c r="I76" s="384"/>
      <c r="J76" s="252"/>
      <c r="K76" s="499">
        <v>62000</v>
      </c>
      <c r="L76" s="382">
        <f t="shared" si="184"/>
        <v>18.897600000000001</v>
      </c>
      <c r="M76" s="382">
        <v>620</v>
      </c>
      <c r="N76" s="618">
        <f t="shared" si="185"/>
        <v>65.143475162015378</v>
      </c>
      <c r="O76" s="263">
        <f t="shared" si="186"/>
        <v>0.10474906121714909</v>
      </c>
      <c r="P76" s="383">
        <f t="shared" si="278"/>
        <v>-56.500002288000502</v>
      </c>
      <c r="Q76" s="383">
        <f t="shared" si="187"/>
        <v>216.64999771199948</v>
      </c>
      <c r="R76" s="382">
        <f t="shared" si="188"/>
        <v>573.56933718429855</v>
      </c>
      <c r="S76" s="490">
        <f t="shared" si="189"/>
        <v>6.4291611312129654E-2</v>
      </c>
      <c r="T76" s="527">
        <f>O76/Konstanten!$C$22</f>
        <v>8.5509437728284968E-2</v>
      </c>
      <c r="U76" s="527">
        <f t="shared" si="190"/>
        <v>0.75186533996876448</v>
      </c>
      <c r="V76" s="492"/>
      <c r="W76" s="492"/>
      <c r="X76" s="492"/>
      <c r="Y76" s="252"/>
      <c r="Z76" s="515">
        <f t="shared" si="277"/>
        <v>620</v>
      </c>
      <c r="AA76" s="524">
        <v>62000</v>
      </c>
      <c r="AB76" s="613">
        <f t="shared" si="283"/>
        <v>5.9597183199294954E-2</v>
      </c>
      <c r="AC76" s="490">
        <f t="shared" si="283"/>
        <v>0.11904650922551266</v>
      </c>
      <c r="AD76" s="490">
        <f t="shared" si="283"/>
        <v>0.17820359002180819</v>
      </c>
      <c r="AE76" s="490">
        <f t="shared" si="283"/>
        <v>0.23693076010432892</v>
      </c>
      <c r="AF76" s="490">
        <f t="shared" si="283"/>
        <v>0.29509992415861125</v>
      </c>
      <c r="AG76" s="490">
        <f t="shared" si="283"/>
        <v>0.35259485467690066</v>
      </c>
      <c r="AH76" s="490">
        <f t="shared" si="283"/>
        <v>0.40931285395909589</v>
      </c>
      <c r="AI76" s="490">
        <f t="shared" si="283"/>
        <v>0.46516575588316539</v>
      </c>
      <c r="AJ76" s="490">
        <f t="shared" si="283"/>
        <v>0.52008029781276099</v>
      </c>
      <c r="AK76" s="490">
        <f t="shared" si="283"/>
        <v>0.5739979356269036</v>
      </c>
      <c r="AL76" s="490">
        <f t="shared" si="284"/>
        <v>0.62687420215198986</v>
      </c>
      <c r="AM76" s="490">
        <f t="shared" si="284"/>
        <v>0.67867772133546755</v>
      </c>
      <c r="AN76" s="490">
        <f t="shared" si="284"/>
        <v>0.72938898963831256</v>
      </c>
      <c r="AO76" s="490">
        <f t="shared" si="284"/>
        <v>0.77899902584537584</v>
      </c>
      <c r="AP76" s="490">
        <f t="shared" si="284"/>
        <v>0.82750797453703251</v>
      </c>
      <c r="AQ76" s="490">
        <f t="shared" si="284"/>
        <v>0.87492373013510005</v>
      </c>
      <c r="AR76" s="490">
        <f t="shared" si="284"/>
        <v>0.92126063024677673</v>
      </c>
      <c r="AS76" s="490">
        <f t="shared" si="284"/>
        <v>0.96653825063051901</v>
      </c>
      <c r="AT76" s="490">
        <f t="shared" si="284"/>
        <v>1.010780320370809</v>
      </c>
      <c r="AU76" s="490">
        <f t="shared" si="284"/>
        <v>1.0540137650546102</v>
      </c>
      <c r="AV76" s="490">
        <f t="shared" si="285"/>
        <v>1.0962678777700512</v>
      </c>
      <c r="AW76" s="490">
        <f t="shared" si="285"/>
        <v>1.1375736122502751</v>
      </c>
      <c r="AX76" s="490">
        <f t="shared" si="285"/>
        <v>1.1779629890149939</v>
      </c>
      <c r="AY76" s="490">
        <f t="shared" si="285"/>
        <v>1.2174686034632791</v>
      </c>
      <c r="AZ76" s="490">
        <f t="shared" si="285"/>
        <v>1.256123224126235</v>
      </c>
      <c r="BA76" s="490">
        <f t="shared" si="285"/>
        <v>1.2939594693464149</v>
      </c>
      <c r="BB76" s="490">
        <f t="shared" si="285"/>
        <v>1.3310095512316076</v>
      </c>
      <c r="BC76" s="490">
        <f t="shared" si="285"/>
        <v>1.3673050766214263</v>
      </c>
      <c r="BD76" s="490">
        <f t="shared" si="285"/>
        <v>1.4028768958508298</v>
      </c>
      <c r="BE76" s="490">
        <f t="shared" si="285"/>
        <v>1.4377549911887022</v>
      </c>
      <c r="BF76" s="490">
        <f t="shared" si="286"/>
        <v>1.4719683979005316</v>
      </c>
      <c r="BG76" s="490">
        <f t="shared" si="286"/>
        <v>1.505545151889397</v>
      </c>
      <c r="BH76" s="490">
        <f t="shared" si="286"/>
        <v>1.5385122587847817</v>
      </c>
      <c r="BI76" s="490">
        <f t="shared" si="286"/>
        <v>1.5708956801639826</v>
      </c>
      <c r="BJ76" s="490">
        <f t="shared" si="286"/>
        <v>1.6027203333050943</v>
      </c>
      <c r="BK76" s="490">
        <f t="shared" si="286"/>
        <v>1.6340101014874113</v>
      </c>
      <c r="BL76" s="490">
        <f t="shared" si="286"/>
        <v>1.6647878523827144</v>
      </c>
      <c r="BM76" s="490">
        <f t="shared" si="286"/>
        <v>1.695075462527651</v>
      </c>
      <c r="BN76" s="490">
        <f t="shared" si="286"/>
        <v>1.7248938462432917</v>
      </c>
      <c r="BO76" s="490">
        <f t="shared" si="286"/>
        <v>1.7542629876819111</v>
      </c>
      <c r="BP76" s="527"/>
      <c r="BQ76" s="252"/>
      <c r="BR76" s="515">
        <f t="shared" si="195"/>
        <v>617.56195666897008</v>
      </c>
      <c r="BS76" s="524">
        <v>62000</v>
      </c>
      <c r="BT76" s="611">
        <f t="shared" si="196"/>
        <v>216.80389825492259</v>
      </c>
      <c r="BU76" s="382">
        <f t="shared" si="197"/>
        <v>217.26407355749026</v>
      </c>
      <c r="BV76" s="382">
        <f t="shared" si="198"/>
        <v>218.02600768725799</v>
      </c>
      <c r="BW76" s="382">
        <f t="shared" si="199"/>
        <v>219.0823785859846</v>
      </c>
      <c r="BX76" s="382">
        <f t="shared" si="200"/>
        <v>220.4233458859305</v>
      </c>
      <c r="BY76" s="382">
        <f t="shared" si="201"/>
        <v>222.03691894493778</v>
      </c>
      <c r="BZ76" s="382">
        <f t="shared" si="202"/>
        <v>223.90937638332588</v>
      </c>
      <c r="CA76" s="382">
        <f t="shared" si="203"/>
        <v>226.02570750172498</v>
      </c>
      <c r="CB76" s="382">
        <f t="shared" si="204"/>
        <v>228.37004834400273</v>
      </c>
      <c r="CC76" s="382">
        <f t="shared" si="205"/>
        <v>230.92608995363634</v>
      </c>
      <c r="CD76" s="382">
        <f t="shared" si="206"/>
        <v>233.67744245865143</v>
      </c>
      <c r="CE76" s="382">
        <f t="shared" si="207"/>
        <v>236.60794496533694</v>
      </c>
      <c r="CF76" s="382">
        <f t="shared" si="208"/>
        <v>239.701917029801</v>
      </c>
      <c r="CG76" s="382">
        <f t="shared" si="209"/>
        <v>242.94435220098404</v>
      </c>
      <c r="CH76" s="382">
        <f t="shared" si="210"/>
        <v>246.32105757712571</v>
      </c>
      <c r="CI76" s="382">
        <f t="shared" si="211"/>
        <v>249.81874551058436</v>
      </c>
      <c r="CJ76" s="382">
        <f t="shared" si="212"/>
        <v>253.42508470297827</v>
      </c>
      <c r="CK76" s="382">
        <f t="shared" si="213"/>
        <v>257.12871819426061</v>
      </c>
      <c r="CL76" s="382">
        <f t="shared" si="214"/>
        <v>260.91925541707951</v>
      </c>
      <c r="CM76" s="382">
        <f t="shared" si="215"/>
        <v>264.78724478697364</v>
      </c>
      <c r="CN76" s="382">
        <f t="shared" si="216"/>
        <v>268.72413241050765</v>
      </c>
      <c r="CO76" s="382">
        <f t="shared" si="217"/>
        <v>272.72221154990626</v>
      </c>
      <c r="CP76" s="382">
        <f t="shared" si="218"/>
        <v>276.77456657221938</v>
      </c>
      <c r="CQ76" s="382">
        <f t="shared" si="219"/>
        <v>280.87501428587876</v>
      </c>
      <c r="CR76" s="382">
        <f t="shared" si="220"/>
        <v>285.01804485299903</v>
      </c>
      <c r="CS76" s="382">
        <f t="shared" si="221"/>
        <v>289.19876386895208</v>
      </c>
      <c r="CT76" s="382">
        <f t="shared" si="222"/>
        <v>293.41283671692628</v>
      </c>
      <c r="CU76" s="382">
        <f t="shared" si="223"/>
        <v>297.65643592330167</v>
      </c>
      <c r="CV76" s="382">
        <f t="shared" si="224"/>
        <v>301.92619194565293</v>
      </c>
      <c r="CW76" s="382">
        <f t="shared" si="225"/>
        <v>306.21914760450841</v>
      </c>
      <c r="CX76" s="382">
        <f t="shared" si="226"/>
        <v>310.53271620874722</v>
      </c>
      <c r="CY76" s="382">
        <f t="shared" si="227"/>
        <v>314.8646433104571</v>
      </c>
      <c r="CZ76" s="382">
        <f t="shared" si="228"/>
        <v>319.21297194762832</v>
      </c>
      <c r="DA76" s="382">
        <f t="shared" si="229"/>
        <v>323.57601118348776</v>
      </c>
      <c r="DB76" s="382">
        <f t="shared" si="230"/>
        <v>327.95230772254945</v>
      </c>
      <c r="DC76" s="382">
        <f t="shared" si="231"/>
        <v>332.34062036989872</v>
      </c>
      <c r="DD76" s="382">
        <f t="shared" si="232"/>
        <v>336.73989709755301</v>
      </c>
      <c r="DE76" s="382">
        <f t="shared" si="233"/>
        <v>341.14925448651798</v>
      </c>
      <c r="DF76" s="382">
        <f t="shared" si="234"/>
        <v>345.56795932293039</v>
      </c>
      <c r="DG76" s="382">
        <f t="shared" si="235"/>
        <v>349.99541213952563</v>
      </c>
      <c r="DI76" s="252"/>
      <c r="DJ76" s="515">
        <f t="shared" si="236"/>
        <v>318.52710175516239</v>
      </c>
      <c r="DK76" s="524">
        <v>62000</v>
      </c>
      <c r="DL76" s="611">
        <f t="shared" si="237"/>
        <v>34.183116865670819</v>
      </c>
      <c r="DM76" s="382">
        <f t="shared" si="238"/>
        <v>68.281427390581783</v>
      </c>
      <c r="DN76" s="382">
        <f t="shared" si="239"/>
        <v>102.21211501267101</v>
      </c>
      <c r="DO76" s="382">
        <f t="shared" si="240"/>
        <v>135.89621903161199</v>
      </c>
      <c r="DP76" s="382">
        <f t="shared" si="241"/>
        <v>169.26026790279141</v>
      </c>
      <c r="DQ76" s="382">
        <f t="shared" si="242"/>
        <v>202.23759709162397</v>
      </c>
      <c r="DR76" s="382">
        <f t="shared" si="243"/>
        <v>234.76930234633221</v>
      </c>
      <c r="DS76" s="382">
        <f t="shared" si="244"/>
        <v>266.80481428274038</v>
      </c>
      <c r="DT76" s="382">
        <f t="shared" si="245"/>
        <v>298.3021116990779</v>
      </c>
      <c r="DU76" s="382">
        <f t="shared" si="246"/>
        <v>329.22761548267874</v>
      </c>
      <c r="DV76" s="382">
        <f t="shared" si="247"/>
        <v>359.5558206262528</v>
      </c>
      <c r="DW76" s="382">
        <f t="shared" si="248"/>
        <v>389.26873078813418</v>
      </c>
      <c r="DX76" s="382">
        <f t="shared" si="249"/>
        <v>418.35515933637214</v>
      </c>
      <c r="DY76" s="382">
        <f t="shared" si="250"/>
        <v>446.80995492134645</v>
      </c>
      <c r="DZ76" s="382">
        <f t="shared" si="251"/>
        <v>474.63320046992715</v>
      </c>
      <c r="EA76" s="382">
        <f t="shared" si="252"/>
        <v>501.82942398040342</v>
      </c>
      <c r="EB76" s="382">
        <f t="shared" si="253"/>
        <v>528.40684906463287</v>
      </c>
      <c r="EC76" s="382">
        <f t="shared" si="254"/>
        <v>554.37670377741824</v>
      </c>
      <c r="ED76" s="382">
        <f t="shared" si="255"/>
        <v>579.75259839401781</v>
      </c>
      <c r="EE76" s="382">
        <f t="shared" si="256"/>
        <v>604.54997660549975</v>
      </c>
      <c r="EF76" s="382">
        <f t="shared" si="257"/>
        <v>628.78564002900589</v>
      </c>
      <c r="EG76" s="382">
        <f t="shared" si="258"/>
        <v>652.47734277673851</v>
      </c>
      <c r="EH76" s="382">
        <f t="shared" si="259"/>
        <v>675.64345083696514</v>
      </c>
      <c r="EI76" s="382">
        <f t="shared" si="260"/>
        <v>698.30265993112664</v>
      </c>
      <c r="EJ76" s="382">
        <f t="shared" si="261"/>
        <v>720.47376508388868</v>
      </c>
      <c r="EK76" s="382">
        <f t="shared" si="262"/>
        <v>742.1754751763699</v>
      </c>
      <c r="EL76" s="382">
        <f t="shared" si="263"/>
        <v>763.42626608588387</v>
      </c>
      <c r="EM76" s="382">
        <f t="shared" si="264"/>
        <v>784.24426652647799</v>
      </c>
      <c r="EN76" s="382">
        <f t="shared" si="265"/>
        <v>804.64717130432666</v>
      </c>
      <c r="EO76" s="382">
        <f t="shared" si="266"/>
        <v>824.6521773295209</v>
      </c>
      <c r="EP76" s="382">
        <f t="shared" si="267"/>
        <v>844.27593834004176</v>
      </c>
      <c r="EQ76" s="382">
        <f t="shared" si="268"/>
        <v>863.53453487023546</v>
      </c>
      <c r="ER76" s="382">
        <f t="shared" si="269"/>
        <v>882.44345652110519</v>
      </c>
      <c r="ES76" s="382">
        <f t="shared" si="270"/>
        <v>901.01759405733333</v>
      </c>
      <c r="ET76" s="382">
        <f t="shared" si="271"/>
        <v>919.27123926560103</v>
      </c>
      <c r="EU76" s="382">
        <f t="shared" si="272"/>
        <v>937.21809086258293</v>
      </c>
      <c r="EV76" s="382">
        <f t="shared" si="273"/>
        <v>954.87126504362539</v>
      </c>
      <c r="EW76" s="382">
        <f t="shared" si="274"/>
        <v>972.24330951935303</v>
      </c>
      <c r="EX76" s="382">
        <f t="shared" si="275"/>
        <v>989.3462201030402</v>
      </c>
      <c r="EY76" s="382">
        <f t="shared" si="276"/>
        <v>1006.191459091661</v>
      </c>
    </row>
    <row r="77" spans="1:181" s="521" customFormat="1">
      <c r="A77" s="519"/>
      <c r="B77" s="263"/>
      <c r="C77" s="382"/>
      <c r="D77" s="252"/>
      <c r="E77" s="382"/>
      <c r="F77" s="384"/>
      <c r="G77" s="384"/>
      <c r="H77" s="384"/>
      <c r="I77" s="384"/>
      <c r="J77" s="252"/>
      <c r="K77" s="499">
        <v>63000</v>
      </c>
      <c r="L77" s="382">
        <f t="shared" si="184"/>
        <v>19.202399999999997</v>
      </c>
      <c r="M77" s="382">
        <v>630</v>
      </c>
      <c r="N77" s="618">
        <f t="shared" si="185"/>
        <v>62.086508360328757</v>
      </c>
      <c r="O77" s="263">
        <f t="shared" si="186"/>
        <v>9.9833535880923571E-2</v>
      </c>
      <c r="P77" s="383">
        <f t="shared" si="278"/>
        <v>-56.500002288000502</v>
      </c>
      <c r="Q77" s="383">
        <f t="shared" si="187"/>
        <v>216.64999771199948</v>
      </c>
      <c r="R77" s="382">
        <f t="shared" si="188"/>
        <v>573.56933718429855</v>
      </c>
      <c r="S77" s="490">
        <f t="shared" si="189"/>
        <v>6.1274619649966701E-2</v>
      </c>
      <c r="T77" s="527">
        <f>O77/Konstanten!$C$22</f>
        <v>8.1496763984427401E-2</v>
      </c>
      <c r="U77" s="527">
        <f t="shared" si="190"/>
        <v>0.75186533996876448</v>
      </c>
      <c r="V77" s="492"/>
      <c r="W77" s="492"/>
      <c r="X77" s="492"/>
      <c r="Y77" s="252"/>
      <c r="Z77" s="515">
        <f t="shared" si="277"/>
        <v>630</v>
      </c>
      <c r="AA77" s="524">
        <v>63000</v>
      </c>
      <c r="AB77" s="613">
        <f t="shared" si="283"/>
        <v>6.1045421065422052E-2</v>
      </c>
      <c r="AC77" s="490">
        <f t="shared" si="283"/>
        <v>0.12193146588309572</v>
      </c>
      <c r="AD77" s="490">
        <f t="shared" si="283"/>
        <v>0.18250268003293771</v>
      </c>
      <c r="AE77" s="490">
        <f t="shared" si="283"/>
        <v>0.2426111970676979</v>
      </c>
      <c r="AF77" s="490">
        <f t="shared" si="283"/>
        <v>0.30211992492082235</v>
      </c>
      <c r="AG77" s="490">
        <f t="shared" si="283"/>
        <v>0.36090508551614359</v>
      </c>
      <c r="AH77" s="490">
        <f t="shared" si="283"/>
        <v>0.41885801213259705</v>
      </c>
      <c r="AI77" s="490">
        <f t="shared" si="283"/>
        <v>0.47588618300479324</v>
      </c>
      <c r="AJ77" s="490">
        <f t="shared" si="283"/>
        <v>0.53191353493610538</v>
      </c>
      <c r="AK77" s="490">
        <f t="shared" si="283"/>
        <v>0.58688014991023019</v>
      </c>
      <c r="AL77" s="490">
        <f t="shared" si="284"/>
        <v>0.64074143761789659</v>
      </c>
      <c r="AM77" s="490">
        <f t="shared" si="284"/>
        <v>0.69346694813932119</v>
      </c>
      <c r="AN77" s="490">
        <f t="shared" si="284"/>
        <v>0.74503894508382573</v>
      </c>
      <c r="AO77" s="490">
        <f t="shared" si="284"/>
        <v>0.79545085490898593</v>
      </c>
      <c r="AP77" s="490">
        <f t="shared" si="284"/>
        <v>0.84470568761517761</v>
      </c>
      <c r="AQ77" s="490">
        <f t="shared" si="284"/>
        <v>0.89281450150871211</v>
      </c>
      <c r="AR77" s="490">
        <f t="shared" si="284"/>
        <v>0.93979496313356214</v>
      </c>
      <c r="AS77" s="490">
        <f t="shared" si="284"/>
        <v>0.98567003455940794</v>
      </c>
      <c r="AT77" s="490">
        <f t="shared" si="284"/>
        <v>1.03046680481174</v>
      </c>
      <c r="AU77" s="490">
        <f t="shared" si="284"/>
        <v>1.0742154704822298</v>
      </c>
      <c r="AV77" s="490">
        <f t="shared" si="285"/>
        <v>1.1169484621743464</v>
      </c>
      <c r="AW77" s="490">
        <f t="shared" si="285"/>
        <v>1.1586997079087982</v>
      </c>
      <c r="AX77" s="490">
        <f t="shared" si="285"/>
        <v>1.1995040213485304</v>
      </c>
      <c r="AY77" s="490">
        <f t="shared" si="285"/>
        <v>1.2393966011399755</v>
      </c>
      <c r="AZ77" s="490">
        <f t="shared" si="285"/>
        <v>1.2784126273119458</v>
      </c>
      <c r="BA77" s="490">
        <f t="shared" si="285"/>
        <v>1.3165869411242996</v>
      </c>
      <c r="BB77" s="490">
        <f t="shared" si="285"/>
        <v>1.3539537957047076</v>
      </c>
      <c r="BC77" s="490">
        <f t="shared" si="285"/>
        <v>1.3905466660254853</v>
      </c>
      <c r="BD77" s="490">
        <f t="shared" si="285"/>
        <v>1.4263981080927157</v>
      </c>
      <c r="BE77" s="490">
        <f t="shared" si="285"/>
        <v>1.4615396585406824</v>
      </c>
      <c r="BF77" s="490">
        <f t="shared" si="286"/>
        <v>1.4960017670784098</v>
      </c>
      <c r="BG77" s="490">
        <f t="shared" si="286"/>
        <v>1.5298137553847688</v>
      </c>
      <c r="BH77" s="490">
        <f t="shared" si="286"/>
        <v>1.5630037970759258</v>
      </c>
      <c r="BI77" s="490">
        <f t="shared" si="286"/>
        <v>1.5955989142695544</v>
      </c>
      <c r="BJ77" s="490">
        <f t="shared" si="286"/>
        <v>1.6276249870483346</v>
      </c>
      <c r="BK77" s="490">
        <f t="shared" si="286"/>
        <v>1.6591067727890587</v>
      </c>
      <c r="BL77" s="490">
        <f t="shared" si="286"/>
        <v>1.6900679328850348</v>
      </c>
      <c r="BM77" s="490">
        <f t="shared" si="286"/>
        <v>1.7205310648597958</v>
      </c>
      <c r="BN77" s="490">
        <f t="shared" si="286"/>
        <v>1.7505177382619568</v>
      </c>
      <c r="BO77" s="490">
        <f t="shared" si="286"/>
        <v>1.7800485330552276</v>
      </c>
      <c r="BP77" s="527"/>
      <c r="BQ77" s="252"/>
      <c r="BR77" s="515">
        <f t="shared" si="195"/>
        <v>627.47681000702858</v>
      </c>
      <c r="BS77" s="524">
        <v>63000</v>
      </c>
      <c r="BT77" s="611">
        <f t="shared" si="196"/>
        <v>216.81146883724847</v>
      </c>
      <c r="BU77" s="382">
        <f t="shared" si="197"/>
        <v>217.29419705039231</v>
      </c>
      <c r="BV77" s="382">
        <f t="shared" si="198"/>
        <v>218.09319989549624</v>
      </c>
      <c r="BW77" s="382">
        <f t="shared" si="199"/>
        <v>219.20040984526884</v>
      </c>
      <c r="BX77" s="382">
        <f t="shared" si="200"/>
        <v>220.60500620688165</v>
      </c>
      <c r="BY77" s="382">
        <f t="shared" si="201"/>
        <v>222.29383764335475</v>
      </c>
      <c r="BZ77" s="382">
        <f t="shared" si="202"/>
        <v>224.25190097913517</v>
      </c>
      <c r="CA77" s="382">
        <f t="shared" si="203"/>
        <v>226.46284128041503</v>
      </c>
      <c r="CB77" s="382">
        <f t="shared" si="204"/>
        <v>228.90944151725728</v>
      </c>
      <c r="CC77" s="382">
        <f t="shared" si="205"/>
        <v>231.57407624222952</v>
      </c>
      <c r="CD77" s="382">
        <f t="shared" si="206"/>
        <v>234.43911125366046</v>
      </c>
      <c r="CE77" s="382">
        <f t="shared" si="207"/>
        <v>237.48723885758614</v>
      </c>
      <c r="CF77" s="382">
        <f t="shared" si="208"/>
        <v>240.70174513453131</v>
      </c>
      <c r="CG77" s="382">
        <f t="shared" si="209"/>
        <v>244.06671099385031</v>
      </c>
      <c r="CH77" s="382">
        <f t="shared" si="210"/>
        <v>247.56715256970213</v>
      </c>
      <c r="CI77" s="382">
        <f t="shared" si="211"/>
        <v>251.18910876597548</v>
      </c>
      <c r="CJ77" s="382">
        <f t="shared" si="212"/>
        <v>254.91968474428387</v>
      </c>
      <c r="CK77" s="382">
        <f t="shared" si="213"/>
        <v>258.74706018725834</v>
      </c>
      <c r="CL77" s="382">
        <f t="shared" si="214"/>
        <v>262.66047057212506</v>
      </c>
      <c r="CM77" s="382">
        <f t="shared" si="215"/>
        <v>266.65016872537905</v>
      </c>
      <c r="CN77" s="382">
        <f t="shared" si="216"/>
        <v>270.70737280487663</v>
      </c>
      <c r="CO77" s="382">
        <f t="shared" si="217"/>
        <v>274.82420571559925</v>
      </c>
      <c r="CP77" s="382">
        <f t="shared" si="218"/>
        <v>278.99362990063196</v>
      </c>
      <c r="CQ77" s="382">
        <f t="shared" si="219"/>
        <v>283.20938050904579</v>
      </c>
      <c r="CR77" s="382">
        <f t="shared" si="220"/>
        <v>287.46589914703435</v>
      </c>
      <c r="CS77" s="382">
        <f t="shared" si="221"/>
        <v>291.75826976824152</v>
      </c>
      <c r="CT77" s="382">
        <f t="shared" si="222"/>
        <v>296.08215774266614</v>
      </c>
      <c r="CU77" s="382">
        <f t="shared" si="223"/>
        <v>300.43375274417247</v>
      </c>
      <c r="CV77" s="382">
        <f t="shared" si="224"/>
        <v>304.80971579580586</v>
      </c>
      <c r="CW77" s="382">
        <f t="shared" si="225"/>
        <v>309.20713059172169</v>
      </c>
      <c r="CX77" s="382">
        <f t="shared" si="226"/>
        <v>313.62345905799845</v>
      </c>
      <c r="CY77" s="382">
        <f t="shared" si="227"/>
        <v>318.05650100776978</v>
      </c>
      <c r="CZ77" s="382">
        <f t="shared" si="228"/>
        <v>322.50435767705528</v>
      </c>
      <c r="DA77" s="382">
        <f t="shared" si="229"/>
        <v>326.96539888678274</v>
      </c>
      <c r="DB77" s="382">
        <f t="shared" si="230"/>
        <v>331.43823355619122</v>
      </c>
      <c r="DC77" s="382">
        <f t="shared" si="231"/>
        <v>335.92168328707771</v>
      </c>
      <c r="DD77" s="382">
        <f t="shared" si="232"/>
        <v>340.41475874275631</v>
      </c>
      <c r="DE77" s="382">
        <f t="shared" si="233"/>
        <v>344.91663855664399</v>
      </c>
      <c r="DF77" s="382">
        <f t="shared" si="234"/>
        <v>349.42665052061938</v>
      </c>
      <c r="DG77" s="382">
        <f t="shared" si="235"/>
        <v>353.94425482084978</v>
      </c>
      <c r="DI77" s="252"/>
      <c r="DJ77" s="515">
        <f t="shared" si="236"/>
        <v>322.45615901575917</v>
      </c>
      <c r="DK77" s="524">
        <v>63000</v>
      </c>
      <c r="DL77" s="611">
        <f t="shared" si="237"/>
        <v>35.013781698630545</v>
      </c>
      <c r="DM77" s="382">
        <f t="shared" si="238"/>
        <v>69.936150068477133</v>
      </c>
      <c r="DN77" s="382">
        <f t="shared" si="239"/>
        <v>104.6779412208502</v>
      </c>
      <c r="DO77" s="382">
        <f t="shared" si="240"/>
        <v>139.15434349560871</v>
      </c>
      <c r="DP77" s="382">
        <f t="shared" si="241"/>
        <v>173.28672508700612</v>
      </c>
      <c r="DQ77" s="382">
        <f t="shared" si="242"/>
        <v>207.00409068593706</v>
      </c>
      <c r="DR77" s="382">
        <f t="shared" si="243"/>
        <v>240.24411239322657</v>
      </c>
      <c r="DS77" s="382">
        <f t="shared" si="244"/>
        <v>272.95372256122505</v>
      </c>
      <c r="DT77" s="382">
        <f t="shared" si="245"/>
        <v>305.08929367265921</v>
      </c>
      <c r="DU77" s="382">
        <f t="shared" si="246"/>
        <v>336.61645859063248</v>
      </c>
      <c r="DV77" s="382">
        <f t="shared" si="247"/>
        <v>367.50964168101154</v>
      </c>
      <c r="DW77" s="382">
        <f t="shared" si="248"/>
        <v>397.75137780348877</v>
      </c>
      <c r="DX77" s="382">
        <f t="shared" si="249"/>
        <v>427.33149390821893</v>
      </c>
      <c r="DY77" s="382">
        <f t="shared" si="250"/>
        <v>456.24621961283071</v>
      </c>
      <c r="DZ77" s="382">
        <f t="shared" si="251"/>
        <v>484.49728136124457</v>
      </c>
      <c r="EA77" s="382">
        <f t="shared" si="252"/>
        <v>512.09102185888196</v>
      </c>
      <c r="EB77" s="382">
        <f t="shared" si="253"/>
        <v>539.03757409365949</v>
      </c>
      <c r="EC77" s="382">
        <f t="shared" si="254"/>
        <v>565.3501084046643</v>
      </c>
      <c r="ED77" s="382">
        <f t="shared" si="255"/>
        <v>591.04416222629163</v>
      </c>
      <c r="EE77" s="382">
        <f t="shared" si="256"/>
        <v>616.1370553976119</v>
      </c>
      <c r="EF77" s="382">
        <f t="shared" si="257"/>
        <v>640.64738911836139</v>
      </c>
      <c r="EG77" s="382">
        <f t="shared" si="258"/>
        <v>664.59462346088969</v>
      </c>
      <c r="EH77" s="382">
        <f t="shared" si="259"/>
        <v>687.9987264747773</v>
      </c>
      <c r="EI77" s="382">
        <f t="shared" si="260"/>
        <v>710.87988702432824</v>
      </c>
      <c r="EJ77" s="382">
        <f t="shared" si="261"/>
        <v>733.25828329535045</v>
      </c>
      <c r="EK77" s="382">
        <f t="shared" si="262"/>
        <v>755.15389916616766</v>
      </c>
      <c r="EL77" s="382">
        <f t="shared" si="263"/>
        <v>776.58638118051431</v>
      </c>
      <c r="EM77" s="382">
        <f t="shared" si="264"/>
        <v>797.5749295560737</v>
      </c>
      <c r="EN77" s="382">
        <f t="shared" si="265"/>
        <v>818.13821741967638</v>
      </c>
      <c r="EO77" s="382">
        <f t="shared" si="266"/>
        <v>838.29433321774525</v>
      </c>
      <c r="EP77" s="382">
        <f t="shared" si="267"/>
        <v>858.06074196970292</v>
      </c>
      <c r="EQ77" s="382">
        <f t="shared" si="268"/>
        <v>877.45426169146447</v>
      </c>
      <c r="ER77" s="382">
        <f t="shared" si="269"/>
        <v>896.49105190538069</v>
      </c>
      <c r="ES77" s="382">
        <f t="shared" si="270"/>
        <v>915.18661166957475</v>
      </c>
      <c r="ET77" s="382">
        <f t="shared" si="271"/>
        <v>933.55578500591582</v>
      </c>
      <c r="EU77" s="382">
        <f t="shared" si="272"/>
        <v>951.61277198660105</v>
      </c>
      <c r="EV77" s="382">
        <f t="shared" si="273"/>
        <v>969.37114406130695</v>
      </c>
      <c r="EW77" s="382">
        <f t="shared" si="274"/>
        <v>986.84386247662849</v>
      </c>
      <c r="EX77" s="382">
        <f t="shared" si="275"/>
        <v>1004.043298864268</v>
      </c>
      <c r="EY77" s="382">
        <f t="shared" si="276"/>
        <v>1020.9812572603698</v>
      </c>
    </row>
    <row r="78" spans="1:181" s="521" customFormat="1">
      <c r="A78" s="519"/>
      <c r="B78" s="263"/>
      <c r="C78" s="382"/>
      <c r="D78" s="252"/>
      <c r="E78" s="382"/>
      <c r="F78" s="384"/>
      <c r="G78" s="384"/>
      <c r="H78" s="384"/>
      <c r="I78" s="384"/>
      <c r="J78" s="252"/>
      <c r="K78" s="499">
        <v>64000</v>
      </c>
      <c r="L78" s="382">
        <f t="shared" si="184"/>
        <v>19.507199999999997</v>
      </c>
      <c r="M78" s="382">
        <v>640</v>
      </c>
      <c r="N78" s="618">
        <f t="shared" si="185"/>
        <v>59.172994851598531</v>
      </c>
      <c r="O78" s="263">
        <f t="shared" si="186"/>
        <v>9.5148679813236756E-2</v>
      </c>
      <c r="P78" s="383">
        <f t="shared" si="278"/>
        <v>-56.500002288000502</v>
      </c>
      <c r="Q78" s="383">
        <f t="shared" si="187"/>
        <v>216.64999771199948</v>
      </c>
      <c r="R78" s="382">
        <f t="shared" si="188"/>
        <v>573.56933718429855</v>
      </c>
      <c r="S78" s="490">
        <f t="shared" si="189"/>
        <v>5.8399205380309432E-2</v>
      </c>
      <c r="T78" s="527">
        <f>O78/Konstanten!$C$22</f>
        <v>7.7672391684274894E-2</v>
      </c>
      <c r="U78" s="527">
        <f t="shared" si="190"/>
        <v>0.75186533996876448</v>
      </c>
      <c r="V78" s="492"/>
      <c r="W78" s="492"/>
      <c r="X78" s="492"/>
      <c r="Y78" s="252"/>
      <c r="Z78" s="515">
        <f t="shared" si="277"/>
        <v>640</v>
      </c>
      <c r="AA78" s="524">
        <v>64000</v>
      </c>
      <c r="AB78" s="613">
        <f t="shared" si="283"/>
        <v>6.2528784664874437E-2</v>
      </c>
      <c r="AC78" s="490">
        <f t="shared" si="283"/>
        <v>0.12488580665579012</v>
      </c>
      <c r="AD78" s="490">
        <f t="shared" si="283"/>
        <v>0.18690373590569739</v>
      </c>
      <c r="AE78" s="490">
        <f t="shared" si="283"/>
        <v>0.24842380453299073</v>
      </c>
      <c r="AF78" s="490">
        <f t="shared" si="283"/>
        <v>0.30929936963547922</v>
      </c>
      <c r="AG78" s="490">
        <f t="shared" si="283"/>
        <v>0.36939871594974572</v>
      </c>
      <c r="AH78" s="490">
        <f t="shared" si="283"/>
        <v>0.4286069927101292</v>
      </c>
      <c r="AI78" s="490">
        <f t="shared" si="283"/>
        <v>0.48682726834857709</v>
      </c>
      <c r="AJ78" s="490">
        <f t="shared" si="283"/>
        <v>0.54398076400950712</v>
      </c>
      <c r="AK78" s="490">
        <f t="shared" si="283"/>
        <v>0.6000063833512046</v>
      </c>
      <c r="AL78" s="490">
        <f t="shared" si="284"/>
        <v>0.65485968846985754</v>
      </c>
      <c r="AM78" s="490">
        <f t="shared" si="284"/>
        <v>0.70851148155855626</v>
      </c>
      <c r="AN78" s="490">
        <f t="shared" si="284"/>
        <v>0.76094614380605285</v>
      </c>
      <c r="AO78" s="490">
        <f t="shared" si="284"/>
        <v>0.81215986306948718</v>
      </c>
      <c r="AP78" s="490">
        <f t="shared" si="284"/>
        <v>0.8621588558482749</v>
      </c>
      <c r="AQ78" s="490">
        <f t="shared" si="284"/>
        <v>0.91095766176157922</v>
      </c>
      <c r="AR78" s="490">
        <f t="shared" si="284"/>
        <v>0.958577563345131</v>
      </c>
      <c r="AS78" s="490">
        <f t="shared" si="284"/>
        <v>1.0050451623855354</v>
      </c>
      <c r="AT78" s="490">
        <f t="shared" si="284"/>
        <v>1.0503911269255022</v>
      </c>
      <c r="AU78" s="490">
        <f t="shared" si="284"/>
        <v>1.0946491104504117</v>
      </c>
      <c r="AV78" s="490">
        <f t="shared" si="285"/>
        <v>1.1378548360979346</v>
      </c>
      <c r="AW78" s="490">
        <f t="shared" si="285"/>
        <v>1.1800453333081549</v>
      </c>
      <c r="AX78" s="490">
        <f t="shared" si="285"/>
        <v>1.221258311403929</v>
      </c>
      <c r="AY78" s="490">
        <f t="shared" si="285"/>
        <v>1.261531653477568</v>
      </c>
      <c r="AZ78" s="490">
        <f t="shared" si="285"/>
        <v>1.300903014085504</v>
      </c>
      <c r="BA78" s="490">
        <f t="shared" si="285"/>
        <v>1.3394095051656383</v>
      </c>
      <c r="BB78" s="490">
        <f t="shared" si="285"/>
        <v>1.3770874559543109</v>
      </c>
      <c r="BC78" s="490">
        <f t="shared" si="285"/>
        <v>1.4139722342513841</v>
      </c>
      <c r="BD78" s="490">
        <f t="shared" si="285"/>
        <v>1.450098117999667</v>
      </c>
      <c r="BE78" s="490">
        <f t="shared" si="285"/>
        <v>1.4854982077064576</v>
      </c>
      <c r="BF78" s="490">
        <f t="shared" si="286"/>
        <v>1.5202043716791087</v>
      </c>
      <c r="BG78" s="490">
        <f t="shared" si="286"/>
        <v>1.55424721734383</v>
      </c>
      <c r="BH78" s="490">
        <f t="shared" si="286"/>
        <v>1.5876560830565478</v>
      </c>
      <c r="BI78" s="490">
        <f t="shared" si="286"/>
        <v>1.6204590457991968</v>
      </c>
      <c r="BJ78" s="490">
        <f t="shared" si="286"/>
        <v>1.652682940994366</v>
      </c>
      <c r="BK78" s="490">
        <f t="shared" si="286"/>
        <v>1.6843533913790767</v>
      </c>
      <c r="BL78" s="490">
        <f t="shared" si="286"/>
        <v>1.7154948424705361</v>
      </c>
      <c r="BM78" s="490">
        <f t="shared" si="286"/>
        <v>1.7461306026477499</v>
      </c>
      <c r="BN78" s="490">
        <f t="shared" si="286"/>
        <v>1.7762828862779378</v>
      </c>
      <c r="BO78" s="490">
        <f t="shared" si="286"/>
        <v>1.8059728586486588</v>
      </c>
      <c r="BP78" s="527"/>
      <c r="BQ78" s="252"/>
      <c r="BR78" s="515">
        <f t="shared" si="195"/>
        <v>637.38973181147776</v>
      </c>
      <c r="BS78" s="524">
        <v>64000</v>
      </c>
      <c r="BT78" s="611">
        <f t="shared" si="196"/>
        <v>216.81941146355283</v>
      </c>
      <c r="BU78" s="382">
        <f t="shared" si="197"/>
        <v>217.32579252048978</v>
      </c>
      <c r="BV78" s="382">
        <f t="shared" si="198"/>
        <v>218.16364486746443</v>
      </c>
      <c r="BW78" s="382">
        <f t="shared" si="199"/>
        <v>219.32408205767808</v>
      </c>
      <c r="BX78" s="382">
        <f t="shared" si="200"/>
        <v>220.79520978368834</v>
      </c>
      <c r="BY78" s="382">
        <f t="shared" si="201"/>
        <v>222.56261062315022</v>
      </c>
      <c r="BZ78" s="382">
        <f t="shared" si="202"/>
        <v>224.60988996342343</v>
      </c>
      <c r="CA78" s="382">
        <f t="shared" si="203"/>
        <v>226.91924179991915</v>
      </c>
      <c r="CB78" s="382">
        <f t="shared" si="204"/>
        <v>229.47199762955256</v>
      </c>
      <c r="CC78" s="382">
        <f t="shared" si="205"/>
        <v>232.24912945775475</v>
      </c>
      <c r="CD78" s="382">
        <f t="shared" si="206"/>
        <v>235.2316872136461</v>
      </c>
      <c r="CE78" s="382">
        <f t="shared" si="207"/>
        <v>238.4011600322375</v>
      </c>
      <c r="CF78" s="382">
        <f t="shared" si="208"/>
        <v>241.73975878042833</v>
      </c>
      <c r="CG78" s="382">
        <f t="shared" si="209"/>
        <v>245.23062326919958</v>
      </c>
      <c r="CH78" s="382">
        <f t="shared" si="210"/>
        <v>248.85796166331102</v>
      </c>
      <c r="CI78" s="382">
        <f t="shared" si="211"/>
        <v>252.60713185201647</v>
      </c>
      <c r="CJ78" s="382">
        <f t="shared" si="212"/>
        <v>256.46467533615072</v>
      </c>
      <c r="CK78" s="382">
        <f t="shared" si="213"/>
        <v>260.41831392934017</v>
      </c>
      <c r="CL78" s="382">
        <f t="shared" si="214"/>
        <v>264.45691864808686</v>
      </c>
      <c r="CM78" s="382">
        <f t="shared" si="215"/>
        <v>268.57045889185508</v>
      </c>
      <c r="CN78" s="382">
        <f t="shared" si="216"/>
        <v>272.74993862214143</v>
      </c>
      <c r="CO78" s="382">
        <f t="shared" si="217"/>
        <v>276.98732489352795</v>
      </c>
      <c r="CP78" s="382">
        <f t="shared" si="218"/>
        <v>281.2754728607955</v>
      </c>
      <c r="CQ78" s="382">
        <f t="shared" si="219"/>
        <v>285.60805032815716</v>
      </c>
      <c r="CR78" s="382">
        <f t="shared" si="220"/>
        <v>289.97946403119948</v>
      </c>
      <c r="CS78" s="382">
        <f t="shared" si="221"/>
        <v>294.38478914119759</v>
      </c>
      <c r="CT78" s="382">
        <f t="shared" si="222"/>
        <v>298.81970293637363</v>
      </c>
      <c r="CU78" s="382">
        <f t="shared" si="223"/>
        <v>303.28042317231433</v>
      </c>
      <c r="CV78" s="382">
        <f t="shared" si="224"/>
        <v>307.76365138039324</v>
      </c>
      <c r="CW78" s="382">
        <f t="shared" si="225"/>
        <v>312.26652110675496</v>
      </c>
      <c r="CX78" s="382">
        <f t="shared" si="226"/>
        <v>316.78655095583548</v>
      </c>
      <c r="CY78" s="382">
        <f t="shared" si="227"/>
        <v>321.32160220545165</v>
      </c>
      <c r="CZ78" s="382">
        <f t="shared" si="228"/>
        <v>325.86984070196866</v>
      </c>
      <c r="DA78" s="382">
        <f t="shared" si="229"/>
        <v>330.42970271353528</v>
      </c>
      <c r="DB78" s="382">
        <f t="shared" si="230"/>
        <v>334.99986440878104</v>
      </c>
      <c r="DC78" s="382">
        <f t="shared" si="231"/>
        <v>339.5792146314518</v>
      </c>
      <c r="DD78" s="382">
        <f t="shared" si="232"/>
        <v>344.16683065366647</v>
      </c>
      <c r="DE78" s="382">
        <f t="shared" si="233"/>
        <v>348.76195660831428</v>
      </c>
      <c r="DF78" s="382">
        <f t="shared" si="234"/>
        <v>353.363984322183</v>
      </c>
      <c r="DG78" s="382">
        <f t="shared" si="235"/>
        <v>357.97243629390852</v>
      </c>
      <c r="DI78" s="252"/>
      <c r="DJ78" s="515">
        <f t="shared" si="236"/>
        <v>326.32068680783743</v>
      </c>
      <c r="DK78" s="524">
        <v>64000</v>
      </c>
      <c r="DL78" s="611">
        <f t="shared" si="237"/>
        <v>35.86459357517176</v>
      </c>
      <c r="DM78" s="382">
        <f t="shared" si="238"/>
        <v>71.630669347287991</v>
      </c>
      <c r="DN78" s="382">
        <f t="shared" si="239"/>
        <v>107.20225192070004</v>
      </c>
      <c r="DO78" s="382">
        <f t="shared" si="240"/>
        <v>142.48827690678922</v>
      </c>
      <c r="DP78" s="382">
        <f t="shared" si="241"/>
        <v>177.40463443334318</v>
      </c>
      <c r="DQ78" s="382">
        <f t="shared" si="242"/>
        <v>211.87577666402663</v>
      </c>
      <c r="DR78" s="382">
        <f t="shared" si="243"/>
        <v>245.8358287213043</v>
      </c>
      <c r="DS78" s="382">
        <f t="shared" si="244"/>
        <v>279.22919362993599</v>
      </c>
      <c r="DT78" s="382">
        <f t="shared" si="245"/>
        <v>312.01068625394134</v>
      </c>
      <c r="DU78" s="382">
        <f t="shared" si="246"/>
        <v>344.14526360509859</v>
      </c>
      <c r="DV78" s="382">
        <f t="shared" si="247"/>
        <v>375.60743746437242</v>
      </c>
      <c r="DW78" s="382">
        <f t="shared" si="248"/>
        <v>406.38046086500646</v>
      </c>
      <c r="DX78" s="382">
        <f t="shared" si="249"/>
        <v>436.45537533578567</v>
      </c>
      <c r="DY78" s="382">
        <f t="shared" si="250"/>
        <v>465.82999434845641</v>
      </c>
      <c r="DZ78" s="382">
        <f t="shared" si="251"/>
        <v>494.50788349646825</v>
      </c>
      <c r="EA78" s="382">
        <f t="shared" si="252"/>
        <v>522.49738225954741</v>
      </c>
      <c r="EB78" s="382">
        <f t="shared" si="253"/>
        <v>549.81069764760673</v>
      </c>
      <c r="EC78" s="382">
        <f t="shared" si="254"/>
        <v>576.4630876297573</v>
      </c>
      <c r="ED78" s="382">
        <f t="shared" si="255"/>
        <v>602.47214245492864</v>
      </c>
      <c r="EE78" s="382">
        <f t="shared" si="256"/>
        <v>627.85716473042464</v>
      </c>
      <c r="EF78" s="382">
        <f t="shared" si="257"/>
        <v>652.63864415264095</v>
      </c>
      <c r="EG78" s="382">
        <f t="shared" si="258"/>
        <v>676.83781967298307</v>
      </c>
      <c r="EH78" s="382">
        <f t="shared" si="259"/>
        <v>700.47632020276728</v>
      </c>
      <c r="EI78" s="382">
        <f t="shared" si="260"/>
        <v>723.57587432214086</v>
      </c>
      <c r="EJ78" s="382">
        <f t="shared" si="261"/>
        <v>746.15807953007868</v>
      </c>
      <c r="EK78" s="382">
        <f t="shared" si="262"/>
        <v>768.24422209620445</v>
      </c>
      <c r="EL78" s="382">
        <f t="shared" si="263"/>
        <v>789.85513935652602</v>
      </c>
      <c r="EM78" s="382">
        <f t="shared" si="264"/>
        <v>811.01111719656808</v>
      </c>
      <c r="EN78" s="382">
        <f t="shared" si="265"/>
        <v>831.73181639326776</v>
      </c>
      <c r="EO78" s="382">
        <f t="shared" si="266"/>
        <v>852.03622238265632</v>
      </c>
      <c r="EP78" s="382">
        <f t="shared" si="267"/>
        <v>871.94261384865945</v>
      </c>
      <c r="EQ78" s="382">
        <f t="shared" si="268"/>
        <v>891.46854627244102</v>
      </c>
      <c r="ER78" s="382">
        <f t="shared" si="269"/>
        <v>910.63084723536383</v>
      </c>
      <c r="ES78" s="382">
        <f t="shared" si="270"/>
        <v>929.4456208333462</v>
      </c>
      <c r="ET78" s="382">
        <f t="shared" si="271"/>
        <v>947.92825904193569</v>
      </c>
      <c r="EU78" s="382">
        <f t="shared" si="272"/>
        <v>966.09345827742243</v>
      </c>
      <c r="EV78" s="382">
        <f t="shared" si="273"/>
        <v>983.95523973890806</v>
      </c>
      <c r="EW78" s="382">
        <f t="shared" si="274"/>
        <v>1001.5269723978897</v>
      </c>
      <c r="EX78" s="382">
        <f t="shared" si="275"/>
        <v>1018.8213977342496</v>
      </c>
      <c r="EY78" s="382">
        <f t="shared" si="276"/>
        <v>1035.8506555079441</v>
      </c>
    </row>
    <row r="79" spans="1:181" s="521" customFormat="1">
      <c r="A79" s="519"/>
      <c r="B79" s="263"/>
      <c r="C79" s="382"/>
      <c r="D79" s="252"/>
      <c r="E79" s="382"/>
      <c r="F79" s="384"/>
      <c r="G79" s="384"/>
      <c r="H79" s="384"/>
      <c r="I79" s="384"/>
      <c r="J79" s="529"/>
      <c r="K79" s="500">
        <v>65000</v>
      </c>
      <c r="L79" s="497">
        <f t="shared" si="184"/>
        <v>19.811999999999998</v>
      </c>
      <c r="M79" s="497">
        <v>650</v>
      </c>
      <c r="N79" s="619">
        <f t="shared" si="185"/>
        <v>56.396202849516555</v>
      </c>
      <c r="O79" s="507">
        <f t="shared" si="186"/>
        <v>9.0683668471886386E-2</v>
      </c>
      <c r="P79" s="496">
        <f t="shared" si="278"/>
        <v>-56.500002288000502</v>
      </c>
      <c r="Q79" s="496">
        <f t="shared" si="187"/>
        <v>216.64999771199948</v>
      </c>
      <c r="R79" s="497">
        <f t="shared" si="188"/>
        <v>573.56933718429855</v>
      </c>
      <c r="S79" s="538">
        <f t="shared" si="189"/>
        <v>5.565872474662379E-2</v>
      </c>
      <c r="T79" s="630">
        <f>O79/Konstanten!$C$22</f>
        <v>7.4027484466846025E-2</v>
      </c>
      <c r="U79" s="630">
        <f t="shared" si="190"/>
        <v>0.75186533996876448</v>
      </c>
      <c r="V79" s="492"/>
      <c r="W79" s="492"/>
      <c r="X79" s="492"/>
      <c r="Y79" s="529"/>
      <c r="Z79" s="516">
        <f t="shared" si="277"/>
        <v>650</v>
      </c>
      <c r="AA79" s="530">
        <v>65000</v>
      </c>
      <c r="AB79" s="614">
        <f t="shared" si="283"/>
        <v>6.404812093938328E-2</v>
      </c>
      <c r="AC79" s="538">
        <f t="shared" si="283"/>
        <v>0.12791116108174863</v>
      </c>
      <c r="AD79" s="538">
        <f t="shared" si="283"/>
        <v>0.19140904843289927</v>
      </c>
      <c r="AE79" s="538">
        <f t="shared" si="283"/>
        <v>0.25437136958502787</v>
      </c>
      <c r="AF79" s="538">
        <f t="shared" si="283"/>
        <v>0.31664135020118517</v>
      </c>
      <c r="AG79" s="538">
        <f t="shared" si="283"/>
        <v>0.378078942830955</v>
      </c>
      <c r="AH79" s="538">
        <f t="shared" si="283"/>
        <v>0.43856290592028241</v>
      </c>
      <c r="AI79" s="538">
        <f t="shared" si="283"/>
        <v>0.49799186555607455</v>
      </c>
      <c r="AJ79" s="538">
        <f t="shared" si="283"/>
        <v>0.55628444277492572</v>
      </c>
      <c r="AK79" s="538">
        <f t="shared" si="283"/>
        <v>0.61337859372136905</v>
      </c>
      <c r="AL79" s="538">
        <f t="shared" si="284"/>
        <v>0.6692303443435208</v>
      </c>
      <c r="AM79" s="538">
        <f t="shared" si="284"/>
        <v>0.72381210846323729</v>
      </c>
      <c r="AN79" s="538">
        <f t="shared" si="284"/>
        <v>0.77711076443570426</v>
      </c>
      <c r="AO79" s="538">
        <f t="shared" si="284"/>
        <v>0.82912563896837932</v>
      </c>
      <c r="AP79" s="538">
        <f t="shared" si="284"/>
        <v>0.87986651415898409</v>
      </c>
      <c r="AQ79" s="538">
        <f t="shared" si="284"/>
        <v>0.92935174097254503</v>
      </c>
      <c r="AR79" s="538">
        <f t="shared" si="284"/>
        <v>0.97760651281554989</v>
      </c>
      <c r="AS79" s="538">
        <f t="shared" si="284"/>
        <v>1.0246613284451342</v>
      </c>
      <c r="AT79" s="538">
        <f t="shared" si="284"/>
        <v>1.0705506547122816</v>
      </c>
      <c r="AU79" s="538">
        <f t="shared" si="284"/>
        <v>1.1153117862623365</v>
      </c>
      <c r="AV79" s="538">
        <f t="shared" si="285"/>
        <v>1.1589838905248</v>
      </c>
      <c r="AW79" s="538">
        <f t="shared" si="285"/>
        <v>1.2016072211730806</v>
      </c>
      <c r="AX79" s="538">
        <f t="shared" si="285"/>
        <v>1.243222480794586</v>
      </c>
      <c r="AY79" s="538">
        <f t="shared" si="285"/>
        <v>1.2838703129719553</v>
      </c>
      <c r="AZ79" s="538">
        <f t="shared" si="285"/>
        <v>1.323590904679699</v>
      </c>
      <c r="BA79" s="538">
        <f t="shared" si="285"/>
        <v>1.3624236813474857</v>
      </c>
      <c r="BB79" s="538">
        <f t="shared" si="285"/>
        <v>1.4004070787698795</v>
      </c>
      <c r="BC79" s="538">
        <f t="shared" si="285"/>
        <v>1.437578378005173</v>
      </c>
      <c r="BD79" s="538">
        <f t="shared" si="285"/>
        <v>1.4739735913419199</v>
      </c>
      <c r="BE79" s="538">
        <f t="shared" si="285"/>
        <v>1.5096273892256513</v>
      </c>
      <c r="BF79" s="538">
        <f t="shared" si="286"/>
        <v>1.5445730596781899</v>
      </c>
      <c r="BG79" s="538">
        <f t="shared" si="286"/>
        <v>1.5788424931880942</v>
      </c>
      <c r="BH79" s="538">
        <f t="shared" si="286"/>
        <v>1.6124661873014592</v>
      </c>
      <c r="BI79" s="538">
        <f t="shared" si="286"/>
        <v>1.6454732662079719</v>
      </c>
      <c r="BJ79" s="538">
        <f t="shared" si="286"/>
        <v>1.6778915115147306</v>
      </c>
      <c r="BK79" s="538">
        <f t="shared" si="286"/>
        <v>1.7097474011485698</v>
      </c>
      <c r="BL79" s="538">
        <f t="shared" si="286"/>
        <v>1.7410661539468684</v>
      </c>
      <c r="BM79" s="538">
        <f t="shared" si="286"/>
        <v>1.7718717780052335</v>
      </c>
      <c r="BN79" s="538">
        <f t="shared" si="286"/>
        <v>1.8021871212657627</v>
      </c>
      <c r="BO79" s="538">
        <f t="shared" si="286"/>
        <v>1.8320339231667593</v>
      </c>
      <c r="BP79" s="527"/>
      <c r="BQ79" s="529"/>
      <c r="BR79" s="516">
        <f t="shared" si="195"/>
        <v>647.30070725625683</v>
      </c>
      <c r="BS79" s="530">
        <v>65000</v>
      </c>
      <c r="BT79" s="594">
        <f t="shared" si="196"/>
        <v>216.82774438073719</v>
      </c>
      <c r="BU79" s="497">
        <f t="shared" si="197"/>
        <v>217.3589313225643</v>
      </c>
      <c r="BV79" s="497">
        <f t="shared" si="198"/>
        <v>218.23749726944092</v>
      </c>
      <c r="BW79" s="497">
        <f t="shared" si="199"/>
        <v>219.45365639187605</v>
      </c>
      <c r="BX79" s="497">
        <f t="shared" si="200"/>
        <v>220.99433906211746</v>
      </c>
      <c r="BY79" s="497">
        <f t="shared" si="201"/>
        <v>222.84374760482586</v>
      </c>
      <c r="BZ79" s="497">
        <f t="shared" si="202"/>
        <v>224.98397813871154</v>
      </c>
      <c r="CA79" s="497">
        <f t="shared" si="203"/>
        <v>227.39565986579018</v>
      </c>
      <c r="CB79" s="497">
        <f t="shared" si="204"/>
        <v>230.05856925097086</v>
      </c>
      <c r="CC79" s="497">
        <f t="shared" si="205"/>
        <v>232.95218639571382</v>
      </c>
      <c r="CD79" s="497">
        <f t="shared" si="206"/>
        <v>236.05617227378156</v>
      </c>
      <c r="CE79" s="497">
        <f t="shared" si="207"/>
        <v>239.35075642121299</v>
      </c>
      <c r="CF79" s="497">
        <f t="shared" si="208"/>
        <v>242.81703384060017</v>
      </c>
      <c r="CG79" s="497">
        <f t="shared" si="209"/>
        <v>246.43717665810996</v>
      </c>
      <c r="CH79" s="497">
        <f t="shared" si="210"/>
        <v>250.19457039279121</v>
      </c>
      <c r="CI79" s="497">
        <f t="shared" si="211"/>
        <v>254.0738868673549</v>
      </c>
      <c r="CJ79" s="497">
        <f t="shared" si="212"/>
        <v>258.06110629532458</v>
      </c>
      <c r="CK79" s="497">
        <f t="shared" si="213"/>
        <v>262.14350044256537</v>
      </c>
      <c r="CL79" s="497">
        <f t="shared" si="214"/>
        <v>266.30958744508484</v>
      </c>
      <c r="CM79" s="497">
        <f t="shared" si="215"/>
        <v>270.54906723312575</v>
      </c>
      <c r="CN79" s="497">
        <f t="shared" si="216"/>
        <v>274.85274481996277</v>
      </c>
      <c r="CO79" s="497">
        <f t="shared" si="217"/>
        <v>279.21244712383844</v>
      </c>
      <c r="CP79" s="497">
        <f t="shared" si="218"/>
        <v>283.62093759024123</v>
      </c>
      <c r="CQ79" s="497">
        <f t="shared" si="219"/>
        <v>288.07183170412225</v>
      </c>
      <c r="CR79" s="497">
        <f t="shared" si="220"/>
        <v>292.55951552859233</v>
      </c>
      <c r="CS79" s="497">
        <f t="shared" si="221"/>
        <v>297.07906865982352</v>
      </c>
      <c r="CT79" s="497">
        <f t="shared" si="222"/>
        <v>301.62619241960817</v>
      </c>
      <c r="CU79" s="497">
        <f t="shared" si="223"/>
        <v>306.19714368701159</v>
      </c>
      <c r="CV79" s="497">
        <f t="shared" si="224"/>
        <v>310.78867446950562</v>
      </c>
      <c r="CW79" s="497">
        <f t="shared" si="225"/>
        <v>315.39797710597043</v>
      </c>
      <c r="CX79" s="497">
        <f t="shared" si="226"/>
        <v>320.02263485680254</v>
      </c>
      <c r="CY79" s="497">
        <f t="shared" si="227"/>
        <v>324.66057755210261</v>
      </c>
      <c r="CZ79" s="497">
        <f t="shared" si="228"/>
        <v>329.31004192312218</v>
      </c>
      <c r="DA79" s="497">
        <f t="shared" si="229"/>
        <v>333.9695362236659</v>
      </c>
      <c r="DB79" s="497">
        <f t="shared" si="230"/>
        <v>338.63780874853222</v>
      </c>
      <c r="DC79" s="497">
        <f t="shared" si="231"/>
        <v>343.31381986889306</v>
      </c>
      <c r="DD79" s="497">
        <f t="shared" si="232"/>
        <v>347.99671722520117</v>
      </c>
      <c r="DE79" s="497">
        <f t="shared" si="233"/>
        <v>352.68581374332001</v>
      </c>
      <c r="DF79" s="497">
        <f t="shared" si="234"/>
        <v>357.38056816680415</v>
      </c>
      <c r="DG79" s="497">
        <f t="shared" si="235"/>
        <v>362.08056782594616</v>
      </c>
      <c r="DI79" s="529"/>
      <c r="DJ79" s="516">
        <f t="shared" si="236"/>
        <v>330.11966327605484</v>
      </c>
      <c r="DK79" s="530">
        <v>65000</v>
      </c>
      <c r="DL79" s="594">
        <f t="shared" si="237"/>
        <v>36.736038275101862</v>
      </c>
      <c r="DM79" s="497">
        <f t="shared" si="238"/>
        <v>73.365919880132608</v>
      </c>
      <c r="DN79" s="497">
        <f t="shared" si="239"/>
        <v>109.78636104073533</v>
      </c>
      <c r="DO79" s="497">
        <f t="shared" si="240"/>
        <v>145.89961785154668</v>
      </c>
      <c r="DP79" s="497">
        <f t="shared" si="241"/>
        <v>181.61576936003513</v>
      </c>
      <c r="DQ79" s="497">
        <f t="shared" si="242"/>
        <v>216.85448864289117</v>
      </c>
      <c r="DR79" s="497">
        <f t="shared" si="243"/>
        <v>251.54623526231626</v>
      </c>
      <c r="DS79" s="497">
        <f t="shared" si="244"/>
        <v>285.63286425016997</v>
      </c>
      <c r="DT79" s="497">
        <f t="shared" si="245"/>
        <v>319.06769912835102</v>
      </c>
      <c r="DU79" s="497">
        <f t="shared" si="246"/>
        <v>351.81515344380279</v>
      </c>
      <c r="DV79" s="497">
        <f t="shared" si="247"/>
        <v>383.85000502873311</v>
      </c>
      <c r="DW79" s="497">
        <f t="shared" si="248"/>
        <v>415.15643129722861</v>
      </c>
      <c r="DX79" s="497">
        <f t="shared" si="249"/>
        <v>445.72690607617045</v>
      </c>
      <c r="DY79" s="497">
        <f t="shared" si="250"/>
        <v>475.56104318560136</v>
      </c>
      <c r="DZ79" s="497">
        <f t="shared" si="251"/>
        <v>504.66445333682776</v>
      </c>
      <c r="EA79" s="497">
        <f t="shared" si="252"/>
        <v>533.04766208069657</v>
      </c>
      <c r="EB79" s="497">
        <f t="shared" si="253"/>
        <v>560.72511958266841</v>
      </c>
      <c r="EC79" s="497">
        <f t="shared" si="254"/>
        <v>587.71431899465847</v>
      </c>
      <c r="ED79" s="497">
        <f t="shared" si="255"/>
        <v>614.0350294455402</v>
      </c>
      <c r="EE79" s="497">
        <f t="shared" si="256"/>
        <v>639.7086420003244</v>
      </c>
      <c r="EF79" s="497">
        <f t="shared" si="257"/>
        <v>664.75762189558918</v>
      </c>
      <c r="EG79" s="497">
        <f t="shared" si="258"/>
        <v>689.20505740411068</v>
      </c>
      <c r="EH79" s="497">
        <f t="shared" si="259"/>
        <v>713.07429428196997</v>
      </c>
      <c r="EI79" s="497">
        <f t="shared" si="260"/>
        <v>736.38864444192234</v>
      </c>
      <c r="EJ79" s="497">
        <f t="shared" si="261"/>
        <v>759.17115790030107</v>
      </c>
      <c r="EK79" s="497">
        <f t="shared" si="262"/>
        <v>781.44444787466932</v>
      </c>
      <c r="EL79" s="497">
        <f t="shared" si="263"/>
        <v>803.2305599582395</v>
      </c>
      <c r="EM79" s="497">
        <f t="shared" si="264"/>
        <v>824.55087742290607</v>
      </c>
      <c r="EN79" s="497">
        <f t="shared" si="265"/>
        <v>845.42605581314513</v>
      </c>
      <c r="EO79" s="497">
        <f t="shared" si="266"/>
        <v>865.87598103341986</v>
      </c>
      <c r="EP79" s="497">
        <f t="shared" si="267"/>
        <v>885.9197460723434</v>
      </c>
      <c r="EQ79" s="497">
        <f t="shared" si="268"/>
        <v>905.57564233630058</v>
      </c>
      <c r="ER79" s="497">
        <f t="shared" si="269"/>
        <v>924.86116228259095</v>
      </c>
      <c r="ES79" s="497">
        <f t="shared" si="270"/>
        <v>943.79301065338927</v>
      </c>
      <c r="ET79" s="497">
        <f t="shared" si="271"/>
        <v>962.38712212666485</v>
      </c>
      <c r="EU79" s="497">
        <f t="shared" si="272"/>
        <v>980.65868362936214</v>
      </c>
      <c r="EV79" s="497">
        <f t="shared" si="273"/>
        <v>998.62215991332118</v>
      </c>
      <c r="EW79" s="497">
        <f t="shared" si="274"/>
        <v>1016.2913212860263</v>
      </c>
      <c r="EX79" s="497">
        <f t="shared" si="275"/>
        <v>1033.6792726264825</v>
      </c>
      <c r="EY79" s="497">
        <f t="shared" si="276"/>
        <v>1050.7984830099083</v>
      </c>
    </row>
    <row r="80" spans="1:181" s="521" customFormat="1" ht="18.75">
      <c r="A80" s="519"/>
      <c r="B80" s="263"/>
      <c r="C80" s="382"/>
      <c r="D80" s="252"/>
      <c r="E80" s="382"/>
      <c r="F80" s="384"/>
      <c r="G80" s="384"/>
      <c r="H80" s="384"/>
      <c r="I80" s="384"/>
      <c r="J80" s="509"/>
      <c r="K80" s="510"/>
      <c r="L80" s="510"/>
      <c r="M80" s="511"/>
      <c r="N80" s="510"/>
      <c r="O80" s="512"/>
      <c r="P80" s="510"/>
      <c r="Q80" s="510"/>
      <c r="R80" s="513"/>
      <c r="S80" s="505"/>
      <c r="T80" s="514"/>
      <c r="U80" s="514"/>
      <c r="V80" s="514"/>
      <c r="W80" s="514"/>
      <c r="X80" s="514"/>
      <c r="Y80" s="509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  <c r="BD80" s="514"/>
      <c r="BE80" s="514"/>
      <c r="BF80" s="514"/>
      <c r="BG80" s="514"/>
      <c r="BH80" s="514"/>
      <c r="BI80" s="514"/>
      <c r="BJ80" s="514"/>
      <c r="BK80" s="514"/>
      <c r="BL80" s="514"/>
      <c r="BM80" s="514"/>
      <c r="BN80" s="514"/>
      <c r="BO80" s="514"/>
      <c r="BP80" s="514"/>
      <c r="BQ80" s="509"/>
      <c r="BR80" s="514"/>
      <c r="BS80" s="514"/>
      <c r="BT80" s="514"/>
      <c r="BU80" s="514"/>
      <c r="BV80" s="514"/>
      <c r="BW80" s="514"/>
      <c r="BX80" s="514"/>
      <c r="BY80" s="514"/>
      <c r="BZ80" s="514"/>
      <c r="CA80" s="514"/>
      <c r="CB80" s="514"/>
      <c r="CC80" s="514"/>
      <c r="CD80" s="514"/>
      <c r="CE80" s="514"/>
      <c r="CF80" s="514"/>
      <c r="CG80" s="514"/>
      <c r="CH80" s="514"/>
      <c r="CI80" s="514"/>
      <c r="CJ80" s="514"/>
      <c r="CK80" s="514"/>
      <c r="CL80" s="514"/>
      <c r="CM80" s="514"/>
      <c r="CN80" s="514"/>
      <c r="CO80" s="514"/>
      <c r="CP80" s="514"/>
      <c r="CQ80" s="514"/>
      <c r="CR80" s="514"/>
      <c r="CS80" s="514"/>
      <c r="CT80" s="514"/>
      <c r="CU80" s="514"/>
      <c r="CV80" s="514"/>
      <c r="CW80" s="514"/>
      <c r="CX80" s="514"/>
      <c r="CY80" s="514"/>
      <c r="CZ80" s="514"/>
      <c r="DA80" s="514"/>
      <c r="DB80" s="514"/>
      <c r="DC80" s="514"/>
      <c r="DD80" s="514"/>
      <c r="DE80" s="514"/>
      <c r="DF80" s="514"/>
      <c r="DG80" s="514"/>
      <c r="DH80" s="514"/>
      <c r="DI80" s="509"/>
      <c r="DJ80" s="514"/>
      <c r="DK80" s="514"/>
      <c r="DL80" s="514"/>
      <c r="DM80" s="514"/>
      <c r="DN80" s="514"/>
      <c r="DO80" s="514"/>
      <c r="DP80" s="514"/>
      <c r="DQ80" s="514"/>
      <c r="DR80" s="514"/>
      <c r="DS80" s="514"/>
      <c r="DT80" s="514"/>
      <c r="DU80" s="514"/>
      <c r="DV80" s="514"/>
      <c r="DW80" s="514"/>
      <c r="DX80" s="514"/>
      <c r="DY80" s="514"/>
      <c r="DZ80" s="514"/>
      <c r="EA80" s="514"/>
      <c r="EB80" s="514"/>
      <c r="EC80" s="514"/>
      <c r="ED80" s="514"/>
      <c r="EE80" s="514"/>
      <c r="EF80" s="514"/>
      <c r="EG80" s="514"/>
      <c r="EH80" s="514"/>
      <c r="EI80" s="514"/>
      <c r="EJ80" s="514"/>
      <c r="EK80" s="514"/>
      <c r="EL80" s="514"/>
      <c r="EM80" s="514"/>
      <c r="EN80" s="514"/>
      <c r="EO80" s="514"/>
      <c r="EP80" s="514"/>
      <c r="EQ80" s="514"/>
      <c r="ER80" s="514"/>
      <c r="ES80" s="514"/>
      <c r="ET80" s="514"/>
      <c r="EU80" s="514"/>
      <c r="EV80" s="514"/>
      <c r="EW80" s="514"/>
      <c r="EX80" s="514"/>
      <c r="EY80" s="514"/>
      <c r="EZ80" s="514"/>
      <c r="FA80" s="514"/>
      <c r="FB80" s="514"/>
      <c r="FC80" s="514"/>
      <c r="FD80" s="514"/>
      <c r="FE80" s="514"/>
      <c r="FF80" s="514"/>
      <c r="FG80" s="514"/>
      <c r="FH80" s="514"/>
      <c r="FI80" s="514"/>
      <c r="FJ80" s="514"/>
      <c r="FK80" s="514"/>
      <c r="FL80" s="514"/>
      <c r="FM80" s="514"/>
      <c r="FN80" s="514"/>
      <c r="FO80" s="514"/>
      <c r="FP80" s="514"/>
      <c r="FQ80" s="514"/>
      <c r="FR80" s="514"/>
      <c r="FS80" s="514"/>
      <c r="FT80" s="514"/>
      <c r="FU80" s="514"/>
      <c r="FV80" s="514"/>
      <c r="FW80" s="514"/>
      <c r="FX80" s="514"/>
      <c r="FY80" s="514"/>
    </row>
    <row r="81" spans="1:115" s="521" customFormat="1">
      <c r="A81" s="519"/>
      <c r="B81" s="263"/>
      <c r="C81" s="382"/>
      <c r="D81" s="252"/>
      <c r="E81" s="382"/>
      <c r="F81" s="384"/>
      <c r="G81" s="384"/>
      <c r="H81" s="384"/>
      <c r="I81" s="384"/>
      <c r="J81" s="252"/>
      <c r="K81" s="528"/>
      <c r="L81" s="384"/>
      <c r="M81" s="502"/>
      <c r="N81" s="252"/>
      <c r="O81" s="263"/>
      <c r="P81" s="383"/>
      <c r="Q81" s="383"/>
      <c r="R81" s="382"/>
      <c r="S81" s="505"/>
      <c r="T81" s="514"/>
      <c r="U81" s="514"/>
      <c r="V81" s="514"/>
      <c r="W81" s="514"/>
      <c r="X81" s="514"/>
      <c r="Y81" s="252"/>
      <c r="Z81" s="522"/>
      <c r="BQ81" s="252"/>
      <c r="DI81" s="252"/>
      <c r="DJ81" s="522"/>
      <c r="DK81" s="522"/>
    </row>
    <row r="82" spans="1:115" s="521" customFormat="1">
      <c r="A82" s="519"/>
      <c r="B82" s="263"/>
      <c r="C82" s="382"/>
      <c r="D82" s="252"/>
      <c r="E82" s="382"/>
      <c r="F82" s="384"/>
      <c r="G82" s="384"/>
      <c r="H82" s="384"/>
      <c r="I82" s="384"/>
      <c r="J82" s="252"/>
      <c r="K82" s="528"/>
      <c r="L82" s="384"/>
      <c r="M82" s="502"/>
      <c r="N82" s="252"/>
      <c r="O82" s="263"/>
      <c r="P82" s="383"/>
      <c r="Q82" s="383"/>
      <c r="R82" s="382"/>
      <c r="S82" s="505"/>
      <c r="T82" s="514"/>
      <c r="U82" s="514"/>
      <c r="V82" s="514"/>
      <c r="W82" s="514"/>
      <c r="X82" s="514"/>
      <c r="Y82" s="252"/>
      <c r="Z82" s="522"/>
      <c r="BQ82" s="252"/>
      <c r="DI82" s="252"/>
      <c r="DJ82" s="522"/>
      <c r="DK82" s="522"/>
    </row>
  </sheetData>
  <mergeCells count="15">
    <mergeCell ref="BR3:BS5"/>
    <mergeCell ref="Z2:AA4"/>
    <mergeCell ref="DJ3:DK5"/>
    <mergeCell ref="P9:Q9"/>
    <mergeCell ref="DJ9:DK9"/>
    <mergeCell ref="BR9:BS9"/>
    <mergeCell ref="Z9:AA9"/>
    <mergeCell ref="AB9:BO9"/>
    <mergeCell ref="DL9:EY9"/>
    <mergeCell ref="BT9:DG9"/>
    <mergeCell ref="K9:L9"/>
    <mergeCell ref="J9:J10"/>
    <mergeCell ref="Y9:Y10"/>
    <mergeCell ref="BQ9:BQ10"/>
    <mergeCell ref="DI9:DI10"/>
  </mergeCell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H101"/>
  <sheetViews>
    <sheetView showGridLines="0" topLeftCell="HQ4" zoomScale="55" zoomScaleNormal="55" workbookViewId="0">
      <selection activeCell="W21" sqref="W21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27" style="2" bestFit="1" customWidth="1"/>
    <col min="11" max="11" width="20.7109375" style="15" bestFit="1" customWidth="1"/>
    <col min="12" max="12" width="13" style="10" bestFit="1" customWidth="1"/>
    <col min="13" max="13" width="14.28515625" style="178" bestFit="1" customWidth="1"/>
    <col min="14" max="14" width="13.7109375" style="2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8.85546875" style="155" bestFit="1" customWidth="1"/>
    <col min="21" max="21" width="10" style="155" bestFit="1" customWidth="1"/>
    <col min="22" max="22" width="7.42578125" style="160" customWidth="1"/>
    <col min="23" max="23" width="13.140625" style="92" customWidth="1"/>
    <col min="24" max="24" width="15.85546875" bestFit="1" customWidth="1"/>
    <col min="34" max="34" width="10.85546875" style="90"/>
    <col min="44" max="44" width="10.85546875" style="90"/>
    <col min="54" max="54" width="10.85546875" style="90"/>
    <col min="65" max="65" width="10.85546875" style="90"/>
    <col min="66" max="66" width="24.7109375" style="2" bestFit="1" customWidth="1"/>
    <col min="68" max="68" width="15.85546875" bestFit="1" customWidth="1"/>
    <col min="69" max="69" width="12.140625" bestFit="1" customWidth="1"/>
    <col min="78" max="78" width="10.85546875" style="90"/>
    <col min="88" max="88" width="10.85546875" style="90"/>
    <col min="98" max="98" width="10.85546875" style="90"/>
    <col min="109" max="109" width="10.85546875" style="90"/>
    <col min="110" max="110" width="24.7109375" style="2" bestFit="1" customWidth="1"/>
    <col min="111" max="111" width="15.42578125" style="92" customWidth="1"/>
    <col min="112" max="112" width="15.85546875" style="55" bestFit="1" customWidth="1"/>
    <col min="122" max="122" width="10.85546875" style="90"/>
    <col min="132" max="132" width="10.85546875" style="90"/>
    <col min="142" max="142" width="10.85546875" style="90"/>
    <col min="148" max="148" width="10.85546875" customWidth="1"/>
    <col min="150" max="150" width="10.85546875" customWidth="1"/>
    <col min="154" max="154" width="24.7109375" style="2" bestFit="1" customWidth="1"/>
    <col min="155" max="155" width="10.85546875" style="268"/>
    <col min="156" max="156" width="15.85546875" bestFit="1" customWidth="1"/>
    <col min="166" max="166" width="12.140625" style="90" bestFit="1" customWidth="1"/>
    <col min="176" max="176" width="12.140625" style="90" bestFit="1" customWidth="1"/>
    <col min="186" max="186" width="12.140625" style="90" bestFit="1" customWidth="1"/>
    <col min="196" max="196" width="12.140625" bestFit="1" customWidth="1"/>
    <col min="197" max="197" width="10.85546875" style="89"/>
    <col min="198" max="198" width="21.140625" customWidth="1"/>
    <col min="199" max="199" width="15.85546875" bestFit="1" customWidth="1"/>
    <col min="209" max="209" width="11.85546875" bestFit="1" customWidth="1"/>
  </cols>
  <sheetData>
    <row r="1" spans="1:239"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G1" s="522"/>
      <c r="DH1" s="522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Y1" s="548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</row>
    <row r="2" spans="1:239" ht="15" customHeight="1"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G2" s="522"/>
      <c r="DH2" s="522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Y2" s="548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5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</row>
    <row r="3" spans="1:239" ht="16.350000000000001" customHeight="1" thickBot="1">
      <c r="BG3" t="s">
        <v>150</v>
      </c>
      <c r="BH3" t="s">
        <v>148</v>
      </c>
      <c r="BI3">
        <f>BI5</f>
        <v>0.7</v>
      </c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G3" s="522"/>
      <c r="DH3" s="522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Y3" s="548"/>
      <c r="EZ3" s="521"/>
      <c r="FA3" s="521"/>
      <c r="FB3" s="521"/>
      <c r="FC3" s="521"/>
      <c r="FD3" s="521"/>
      <c r="FE3" s="521"/>
      <c r="FF3" s="521"/>
      <c r="FG3" s="651" t="s">
        <v>159</v>
      </c>
      <c r="FH3" s="651"/>
      <c r="FI3" s="651"/>
      <c r="FJ3" s="651"/>
      <c r="FK3" s="651"/>
      <c r="FL3" s="521"/>
      <c r="FM3" s="521"/>
      <c r="FN3" s="521"/>
      <c r="FO3" s="521"/>
      <c r="FP3" s="521"/>
      <c r="FQ3" s="521"/>
      <c r="FR3" s="521"/>
      <c r="FS3" s="521"/>
      <c r="FT3" s="52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HA3" s="652" t="s">
        <v>155</v>
      </c>
      <c r="HB3" s="652"/>
      <c r="HC3" s="652"/>
      <c r="HD3" s="652"/>
      <c r="HE3" s="652"/>
      <c r="HF3" s="652"/>
      <c r="HG3" s="652"/>
      <c r="HH3" s="652"/>
      <c r="HI3" s="652"/>
      <c r="HJ3" s="652"/>
      <c r="HK3" s="652"/>
      <c r="HL3" s="652"/>
      <c r="HM3" s="652"/>
      <c r="HN3" s="652"/>
      <c r="HO3" s="653" t="s">
        <v>167</v>
      </c>
      <c r="HP3" s="653"/>
      <c r="HQ3" s="653"/>
      <c r="HR3" s="653"/>
      <c r="HS3" s="653"/>
      <c r="HT3" s="653"/>
    </row>
    <row r="4" spans="1:239" ht="17.45" customHeight="1">
      <c r="K4" s="654" t="s">
        <v>179</v>
      </c>
      <c r="Y4" s="2"/>
      <c r="BO4" s="521"/>
      <c r="BP4" s="521"/>
      <c r="BQ4" s="252"/>
      <c r="BR4" s="521"/>
      <c r="BS4" s="521"/>
      <c r="BT4" s="521"/>
      <c r="BU4" s="521" t="s">
        <v>170</v>
      </c>
      <c r="BV4" s="521"/>
      <c r="BW4" s="521" t="s">
        <v>171</v>
      </c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G4" s="522"/>
      <c r="DH4" s="522"/>
      <c r="DI4" s="252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Y4" s="548"/>
      <c r="EZ4" s="521"/>
      <c r="FA4" s="521"/>
      <c r="FB4" s="521"/>
      <c r="FC4" s="521"/>
      <c r="FD4" s="521"/>
      <c r="FE4" s="521"/>
      <c r="FF4" s="521"/>
      <c r="FG4" s="651"/>
      <c r="FH4" s="651"/>
      <c r="FI4" s="651"/>
      <c r="FJ4" s="651"/>
      <c r="FK4" s="651"/>
      <c r="FL4" s="521"/>
      <c r="FM4" s="521"/>
      <c r="FN4" s="521"/>
      <c r="FO4" s="521"/>
      <c r="FP4" s="521"/>
      <c r="FQ4" s="521"/>
      <c r="FR4" s="521"/>
      <c r="FS4" s="521"/>
      <c r="FT4" s="521"/>
      <c r="FU4" s="551"/>
      <c r="FV4" s="551"/>
      <c r="FW4" s="551"/>
      <c r="FX4" s="551"/>
      <c r="FY4" s="551"/>
      <c r="FZ4" s="551"/>
      <c r="GA4" s="551"/>
      <c r="GB4" s="551"/>
      <c r="GC4" s="551"/>
      <c r="GD4" s="55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9" t="s">
        <v>130</v>
      </c>
      <c r="HA4" s="652"/>
      <c r="HB4" s="652"/>
      <c r="HC4" s="652"/>
      <c r="HD4" s="652"/>
      <c r="HE4" s="652"/>
      <c r="HF4" s="652"/>
      <c r="HG4" s="652"/>
      <c r="HH4" s="652"/>
      <c r="HI4" s="652"/>
      <c r="HJ4" s="652"/>
      <c r="HK4" s="652"/>
      <c r="HL4" s="652"/>
      <c r="HM4" s="652"/>
      <c r="HN4" s="652"/>
      <c r="HO4" s="653"/>
      <c r="HP4" s="653"/>
      <c r="HQ4" s="653"/>
      <c r="HR4" s="653"/>
      <c r="HS4" s="653"/>
      <c r="HT4" s="653"/>
    </row>
    <row r="5" spans="1:239" ht="17.45" customHeight="1" thickBot="1">
      <c r="K5" s="654"/>
      <c r="AG5" s="655" t="s">
        <v>157</v>
      </c>
      <c r="AH5" s="655"/>
      <c r="AI5" s="655"/>
      <c r="AJ5" s="655"/>
      <c r="AK5" s="655"/>
      <c r="AL5" s="655"/>
      <c r="AM5" s="655"/>
      <c r="AN5" s="655"/>
      <c r="AO5" s="655"/>
      <c r="AX5" s="652" t="s">
        <v>158</v>
      </c>
      <c r="AY5" s="652"/>
      <c r="AZ5" s="652"/>
      <c r="BA5" s="652"/>
      <c r="BB5" s="652"/>
      <c r="BC5" s="652"/>
      <c r="BD5" s="652"/>
      <c r="BE5" s="652"/>
      <c r="BF5" s="652"/>
      <c r="BG5" t="s">
        <v>145</v>
      </c>
      <c r="BH5" t="s">
        <v>146</v>
      </c>
      <c r="BI5">
        <v>0.7</v>
      </c>
      <c r="BO5" s="521"/>
      <c r="BP5" s="521"/>
      <c r="BQ5" s="521"/>
      <c r="BR5" s="521"/>
      <c r="BS5" s="521"/>
      <c r="BT5" s="521"/>
      <c r="BU5" s="521" t="s">
        <v>172</v>
      </c>
      <c r="BV5" s="521"/>
      <c r="BW5" s="521" t="s">
        <v>171</v>
      </c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G5" s="522"/>
      <c r="DH5" s="522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Y5" s="548"/>
      <c r="EZ5" s="521"/>
      <c r="FA5" s="521"/>
      <c r="FB5" s="521"/>
      <c r="FC5" s="521"/>
      <c r="FD5" s="521"/>
      <c r="FE5" s="521"/>
      <c r="FF5" s="521"/>
      <c r="FG5" s="651"/>
      <c r="FH5" s="651"/>
      <c r="FI5" s="651"/>
      <c r="FJ5" s="651"/>
      <c r="FK5" s="651"/>
      <c r="FL5" s="521"/>
      <c r="FM5" s="521"/>
      <c r="FN5" s="521"/>
      <c r="FO5" s="521"/>
      <c r="FP5" s="521"/>
      <c r="FQ5" s="521"/>
      <c r="FR5" s="521"/>
      <c r="FS5" s="521"/>
      <c r="FT5" s="521"/>
      <c r="FU5" s="551"/>
      <c r="FV5" s="551"/>
      <c r="FW5" s="551"/>
      <c r="FX5" s="551"/>
      <c r="FY5" s="551"/>
      <c r="FZ5" s="551"/>
      <c r="GA5" s="551"/>
      <c r="GB5" s="551"/>
      <c r="GC5" s="551"/>
      <c r="GD5" s="55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Q5" s="550">
        <v>0.05</v>
      </c>
      <c r="GW5" s="483"/>
      <c r="HA5" s="652"/>
      <c r="HB5" s="652"/>
      <c r="HC5" s="652"/>
      <c r="HD5" s="652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3"/>
      <c r="HP5" s="653"/>
      <c r="HQ5" s="653"/>
      <c r="HR5" s="653"/>
      <c r="HS5" s="653"/>
      <c r="HT5" s="653"/>
    </row>
    <row r="6" spans="1:239" ht="25.35" customHeight="1">
      <c r="K6" s="626"/>
      <c r="S6" s="155"/>
      <c r="W6" s="522"/>
      <c r="X6" s="521"/>
      <c r="AG6" s="655"/>
      <c r="AH6" s="655"/>
      <c r="AI6" s="655"/>
      <c r="AJ6" s="655"/>
      <c r="AK6" s="655"/>
      <c r="AL6" s="655"/>
      <c r="AM6" s="655"/>
      <c r="AN6" s="655"/>
      <c r="AO6" s="655"/>
      <c r="AX6" s="652"/>
      <c r="AY6" s="652"/>
      <c r="AZ6" s="652"/>
      <c r="BA6" s="652"/>
      <c r="BB6" s="652"/>
      <c r="BC6" s="652"/>
      <c r="BD6" s="652"/>
      <c r="BE6" s="652"/>
      <c r="BF6" s="652"/>
      <c r="BH6" t="s">
        <v>147</v>
      </c>
      <c r="BI6">
        <v>0.85</v>
      </c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G6" s="522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Y6" s="548"/>
      <c r="EZ6" s="521"/>
      <c r="FA6" s="521"/>
      <c r="FB6" s="521"/>
      <c r="FC6" s="509"/>
      <c r="FD6" s="521"/>
      <c r="FE6" s="521"/>
      <c r="FF6" s="521"/>
      <c r="FG6" s="521"/>
      <c r="FH6" s="521"/>
      <c r="FI6" s="521"/>
      <c r="FJ6" s="521"/>
      <c r="FK6" s="551"/>
      <c r="FL6" s="551"/>
      <c r="FM6" s="551"/>
      <c r="FN6" s="55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Q6" s="521"/>
    </row>
    <row r="7" spans="1:239" ht="35.450000000000003" customHeight="1">
      <c r="K7" s="627">
        <v>-10</v>
      </c>
      <c r="S7" s="155"/>
      <c r="W7" s="522"/>
      <c r="X7" s="522"/>
      <c r="AG7" s="655"/>
      <c r="AH7" s="655"/>
      <c r="AI7" s="655"/>
      <c r="AJ7" s="655"/>
      <c r="AK7" s="655"/>
      <c r="AL7" s="655"/>
      <c r="AM7" s="655"/>
      <c r="AN7" s="655"/>
      <c r="AO7" s="655"/>
      <c r="AX7" s="652"/>
      <c r="AY7" s="652"/>
      <c r="AZ7" s="652"/>
      <c r="BA7" s="652"/>
      <c r="BB7" s="652"/>
      <c r="BC7" s="652"/>
      <c r="BD7" s="652"/>
      <c r="BE7" s="652"/>
      <c r="BF7" s="652"/>
      <c r="BH7" t="s">
        <v>148</v>
      </c>
      <c r="BI7">
        <f>BI6</f>
        <v>0.85</v>
      </c>
      <c r="BN7" s="522"/>
      <c r="BO7" s="521"/>
      <c r="BP7" s="522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52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2"/>
      <c r="DG7" s="522"/>
      <c r="DH7" s="522"/>
      <c r="DI7" s="252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2"/>
      <c r="EY7" s="548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21"/>
    </row>
    <row r="8" spans="1:239" ht="35.450000000000003" customHeight="1">
      <c r="P8" s="19"/>
      <c r="Q8" s="19"/>
      <c r="R8" s="74"/>
      <c r="W8" s="522"/>
      <c r="X8" s="522"/>
      <c r="BN8" s="522"/>
      <c r="BO8" s="521"/>
      <c r="BP8" s="522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2"/>
      <c r="DG8" s="522"/>
      <c r="DH8" s="522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2"/>
      <c r="EY8" s="548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</row>
    <row r="9" spans="1:239" s="7" customFormat="1" ht="36">
      <c r="A9" s="185"/>
      <c r="B9" s="183"/>
      <c r="C9" s="181"/>
      <c r="D9" s="190"/>
      <c r="E9" s="179"/>
      <c r="F9" s="177"/>
      <c r="G9" s="177"/>
      <c r="H9" s="177"/>
      <c r="I9" s="177"/>
      <c r="J9" s="641" t="s">
        <v>168</v>
      </c>
      <c r="K9" s="639" t="s">
        <v>164</v>
      </c>
      <c r="L9" s="640"/>
      <c r="M9" s="567" t="s">
        <v>2</v>
      </c>
      <c r="N9" s="560"/>
      <c r="O9" s="561"/>
      <c r="P9" s="646" t="s">
        <v>163</v>
      </c>
      <c r="Q9" s="646"/>
      <c r="R9" s="563" t="s">
        <v>54</v>
      </c>
      <c r="S9" s="564" t="s">
        <v>0</v>
      </c>
      <c r="T9" s="155"/>
      <c r="U9" s="155"/>
      <c r="V9" s="518"/>
      <c r="X9" s="596" t="s">
        <v>12</v>
      </c>
      <c r="Y9" s="649" t="s">
        <v>165</v>
      </c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150"/>
      <c r="BN9" s="641" t="s">
        <v>168</v>
      </c>
      <c r="BO9" s="647" t="s">
        <v>164</v>
      </c>
      <c r="BP9" s="648"/>
      <c r="BQ9" s="649" t="s">
        <v>165</v>
      </c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  <c r="CI9" s="650"/>
      <c r="CJ9" s="650"/>
      <c r="CK9" s="650"/>
      <c r="CL9" s="650"/>
      <c r="CM9" s="650"/>
      <c r="CN9" s="650"/>
      <c r="CO9" s="650"/>
      <c r="CP9" s="650"/>
      <c r="CQ9" s="650"/>
      <c r="CR9" s="650"/>
      <c r="CS9" s="650"/>
      <c r="CT9" s="650"/>
      <c r="CU9" s="650"/>
      <c r="CV9" s="650"/>
      <c r="CW9" s="650"/>
      <c r="CX9" s="650"/>
      <c r="CY9" s="650"/>
      <c r="CZ9" s="650"/>
      <c r="DA9" s="650"/>
      <c r="DB9" s="650"/>
      <c r="DC9" s="650"/>
      <c r="DD9" s="650"/>
      <c r="DE9" s="511"/>
      <c r="DF9" s="641" t="s">
        <v>168</v>
      </c>
      <c r="DG9" s="647" t="s">
        <v>164</v>
      </c>
      <c r="DH9" s="648"/>
      <c r="DI9" s="649" t="s">
        <v>165</v>
      </c>
      <c r="DJ9" s="650"/>
      <c r="DK9" s="650"/>
      <c r="DL9" s="650"/>
      <c r="DM9" s="650"/>
      <c r="DN9" s="650"/>
      <c r="DO9" s="650"/>
      <c r="DP9" s="650"/>
      <c r="DQ9" s="650"/>
      <c r="DR9" s="650"/>
      <c r="DS9" s="650"/>
      <c r="DT9" s="650"/>
      <c r="DU9" s="650"/>
      <c r="DV9" s="650"/>
      <c r="DW9" s="650"/>
      <c r="DX9" s="650"/>
      <c r="DY9" s="650"/>
      <c r="DZ9" s="650"/>
      <c r="EA9" s="650"/>
      <c r="EB9" s="650"/>
      <c r="EC9" s="650"/>
      <c r="ED9" s="650"/>
      <c r="EE9" s="650"/>
      <c r="EF9" s="650"/>
      <c r="EG9" s="650"/>
      <c r="EH9" s="650"/>
      <c r="EI9" s="650"/>
      <c r="EJ9" s="650"/>
      <c r="EK9" s="650"/>
      <c r="EL9" s="650"/>
      <c r="EM9" s="650"/>
      <c r="EN9" s="650"/>
      <c r="EO9" s="650"/>
      <c r="EP9" s="650"/>
      <c r="EQ9" s="650"/>
      <c r="ER9" s="650"/>
      <c r="ES9" s="650"/>
      <c r="ET9" s="650"/>
      <c r="EU9" s="650"/>
      <c r="EV9" s="650"/>
      <c r="EW9" s="511"/>
      <c r="EX9" s="641" t="s">
        <v>168</v>
      </c>
      <c r="EY9" s="647" t="s">
        <v>164</v>
      </c>
      <c r="EZ9" s="648"/>
      <c r="FA9" s="649" t="s">
        <v>165</v>
      </c>
      <c r="FB9" s="650"/>
      <c r="FC9" s="650"/>
      <c r="FD9" s="650"/>
      <c r="FE9" s="650"/>
      <c r="FF9" s="650"/>
      <c r="FG9" s="650"/>
      <c r="FH9" s="650"/>
      <c r="FI9" s="650"/>
      <c r="FJ9" s="650"/>
      <c r="FK9" s="650"/>
      <c r="FL9" s="650"/>
      <c r="FM9" s="650"/>
      <c r="FN9" s="650"/>
      <c r="FO9" s="650"/>
      <c r="FP9" s="650"/>
      <c r="FQ9" s="650"/>
      <c r="FR9" s="650"/>
      <c r="FS9" s="650"/>
      <c r="FT9" s="650"/>
      <c r="FU9" s="650"/>
      <c r="FV9" s="650"/>
      <c r="FW9" s="650"/>
      <c r="FX9" s="650"/>
      <c r="FY9" s="650"/>
      <c r="FZ9" s="650"/>
      <c r="GA9" s="650"/>
      <c r="GB9" s="650"/>
      <c r="GC9" s="650"/>
      <c r="GD9" s="650"/>
      <c r="GE9" s="650"/>
      <c r="GF9" s="650"/>
      <c r="GG9" s="650"/>
      <c r="GH9" s="650"/>
      <c r="GI9" s="650"/>
      <c r="GJ9" s="650"/>
      <c r="GK9" s="650"/>
      <c r="GL9" s="650"/>
      <c r="GM9" s="650"/>
      <c r="GN9" s="650"/>
      <c r="GO9" s="511"/>
      <c r="GQ9" s="656" t="s">
        <v>12</v>
      </c>
      <c r="GR9" s="649" t="s">
        <v>165</v>
      </c>
      <c r="GS9" s="650"/>
      <c r="GT9" s="650"/>
      <c r="GU9" s="650"/>
      <c r="GV9" s="650"/>
      <c r="GW9" s="650"/>
      <c r="GX9" s="650"/>
      <c r="GY9" s="650"/>
      <c r="GZ9" s="650"/>
      <c r="HA9" s="650"/>
      <c r="HB9" s="650"/>
      <c r="HC9" s="650"/>
      <c r="HD9" s="650"/>
      <c r="HE9" s="650"/>
      <c r="HF9" s="650"/>
      <c r="HG9" s="650"/>
      <c r="HH9" s="650"/>
      <c r="HI9" s="650"/>
      <c r="HJ9" s="650"/>
      <c r="HK9" s="650"/>
      <c r="HL9" s="650"/>
      <c r="HM9" s="650"/>
      <c r="HN9" s="650"/>
      <c r="HO9" s="650"/>
      <c r="HP9" s="650"/>
      <c r="HQ9" s="650"/>
      <c r="HR9" s="650"/>
      <c r="HS9" s="650"/>
      <c r="HT9" s="650"/>
      <c r="HU9" s="650"/>
      <c r="HV9" s="650"/>
      <c r="HW9" s="650"/>
      <c r="HX9" s="650"/>
      <c r="HY9" s="650"/>
      <c r="HZ9" s="650"/>
      <c r="IA9" s="650"/>
      <c r="IB9" s="650"/>
      <c r="IC9" s="650"/>
      <c r="ID9" s="650"/>
      <c r="IE9" s="650"/>
    </row>
    <row r="10" spans="1:239" s="261" customFormat="1" ht="36">
      <c r="A10" s="554"/>
      <c r="B10" s="555"/>
      <c r="C10" s="556"/>
      <c r="D10" s="557"/>
      <c r="E10" s="556"/>
      <c r="F10" s="558"/>
      <c r="G10" s="558"/>
      <c r="H10" s="558"/>
      <c r="I10" s="558"/>
      <c r="J10" s="642"/>
      <c r="K10" s="568" t="s">
        <v>7</v>
      </c>
      <c r="L10" s="569" t="s">
        <v>20</v>
      </c>
      <c r="M10" s="568" t="s">
        <v>177</v>
      </c>
      <c r="N10" s="570"/>
      <c r="O10" s="571"/>
      <c r="P10" s="572" t="s">
        <v>19</v>
      </c>
      <c r="Q10" s="572" t="s">
        <v>32</v>
      </c>
      <c r="R10" s="573" t="s">
        <v>8</v>
      </c>
      <c r="S10" s="574"/>
      <c r="T10" s="155"/>
      <c r="U10" s="155"/>
      <c r="V10" s="520"/>
      <c r="W10" s="7"/>
      <c r="X10" s="595" t="s">
        <v>50</v>
      </c>
      <c r="Y10" s="487">
        <v>10</v>
      </c>
      <c r="Z10" s="487">
        <v>20</v>
      </c>
      <c r="AA10" s="487">
        <v>30</v>
      </c>
      <c r="AB10" s="487">
        <v>40</v>
      </c>
      <c r="AC10" s="487">
        <v>50</v>
      </c>
      <c r="AD10" s="487">
        <v>60</v>
      </c>
      <c r="AE10" s="487">
        <v>70</v>
      </c>
      <c r="AF10" s="487">
        <v>80</v>
      </c>
      <c r="AG10" s="487">
        <v>90</v>
      </c>
      <c r="AH10" s="585">
        <v>100</v>
      </c>
      <c r="AI10" s="487">
        <v>110</v>
      </c>
      <c r="AJ10" s="487">
        <v>120</v>
      </c>
      <c r="AK10" s="487">
        <v>130</v>
      </c>
      <c r="AL10" s="487">
        <v>140</v>
      </c>
      <c r="AM10" s="487">
        <v>150</v>
      </c>
      <c r="AN10" s="487">
        <v>160</v>
      </c>
      <c r="AO10" s="487">
        <v>170</v>
      </c>
      <c r="AP10" s="487">
        <v>180</v>
      </c>
      <c r="AQ10" s="487">
        <v>190</v>
      </c>
      <c r="AR10" s="585">
        <v>200</v>
      </c>
      <c r="AS10" s="487">
        <v>210</v>
      </c>
      <c r="AT10" s="487">
        <v>220</v>
      </c>
      <c r="AU10" s="487">
        <v>230</v>
      </c>
      <c r="AV10" s="487">
        <v>240</v>
      </c>
      <c r="AW10" s="487">
        <v>250</v>
      </c>
      <c r="AX10" s="487">
        <v>260</v>
      </c>
      <c r="AY10" s="487">
        <v>270</v>
      </c>
      <c r="AZ10" s="487">
        <v>280</v>
      </c>
      <c r="BA10" s="487">
        <v>290</v>
      </c>
      <c r="BB10" s="585">
        <v>300</v>
      </c>
      <c r="BC10" s="487">
        <v>310</v>
      </c>
      <c r="BD10" s="487">
        <v>320</v>
      </c>
      <c r="BE10" s="487">
        <v>330</v>
      </c>
      <c r="BF10" s="487">
        <v>340</v>
      </c>
      <c r="BG10" s="487">
        <v>350</v>
      </c>
      <c r="BH10" s="487">
        <v>360</v>
      </c>
      <c r="BI10" s="487">
        <v>370</v>
      </c>
      <c r="BJ10" s="487">
        <v>380</v>
      </c>
      <c r="BK10" s="487">
        <v>390</v>
      </c>
      <c r="BL10" s="586">
        <v>400</v>
      </c>
      <c r="BN10" s="642"/>
      <c r="BO10" s="562" t="s">
        <v>2</v>
      </c>
      <c r="BP10" s="562" t="s">
        <v>12</v>
      </c>
      <c r="BQ10" s="487">
        <v>10</v>
      </c>
      <c r="BR10" s="487">
        <v>20</v>
      </c>
      <c r="BS10" s="487">
        <v>30</v>
      </c>
      <c r="BT10" s="487">
        <v>40</v>
      </c>
      <c r="BU10" s="487">
        <v>50</v>
      </c>
      <c r="BV10" s="487">
        <v>60</v>
      </c>
      <c r="BW10" s="487">
        <v>70</v>
      </c>
      <c r="BX10" s="487">
        <v>80</v>
      </c>
      <c r="BY10" s="487">
        <v>90</v>
      </c>
      <c r="BZ10" s="585">
        <v>100</v>
      </c>
      <c r="CA10" s="487">
        <v>110</v>
      </c>
      <c r="CB10" s="487">
        <v>120</v>
      </c>
      <c r="CC10" s="487">
        <v>130</v>
      </c>
      <c r="CD10" s="487">
        <v>140</v>
      </c>
      <c r="CE10" s="487">
        <v>150</v>
      </c>
      <c r="CF10" s="487">
        <v>160</v>
      </c>
      <c r="CG10" s="487">
        <v>170</v>
      </c>
      <c r="CH10" s="487">
        <v>180</v>
      </c>
      <c r="CI10" s="487">
        <v>190</v>
      </c>
      <c r="CJ10" s="585">
        <v>200</v>
      </c>
      <c r="CK10" s="487">
        <v>210</v>
      </c>
      <c r="CL10" s="487">
        <v>220</v>
      </c>
      <c r="CM10" s="487">
        <v>230</v>
      </c>
      <c r="CN10" s="487">
        <v>240</v>
      </c>
      <c r="CO10" s="487">
        <v>250</v>
      </c>
      <c r="CP10" s="487">
        <v>260</v>
      </c>
      <c r="CQ10" s="487">
        <v>270</v>
      </c>
      <c r="CR10" s="487">
        <v>280</v>
      </c>
      <c r="CS10" s="487">
        <v>290</v>
      </c>
      <c r="CT10" s="585">
        <v>300</v>
      </c>
      <c r="CU10" s="487">
        <v>310</v>
      </c>
      <c r="CV10" s="487">
        <v>320</v>
      </c>
      <c r="CW10" s="487">
        <v>330</v>
      </c>
      <c r="CX10" s="487">
        <v>340</v>
      </c>
      <c r="CY10" s="487">
        <v>350</v>
      </c>
      <c r="CZ10" s="487">
        <v>360</v>
      </c>
      <c r="DA10" s="487">
        <v>370</v>
      </c>
      <c r="DB10" s="487">
        <v>380</v>
      </c>
      <c r="DC10" s="487">
        <v>390</v>
      </c>
      <c r="DD10" s="586">
        <v>400</v>
      </c>
      <c r="DF10" s="642"/>
      <c r="DG10" s="562" t="s">
        <v>2</v>
      </c>
      <c r="DH10" s="562" t="s">
        <v>12</v>
      </c>
      <c r="DI10" s="487">
        <v>10</v>
      </c>
      <c r="DJ10" s="487">
        <v>20</v>
      </c>
      <c r="DK10" s="487">
        <v>30</v>
      </c>
      <c r="DL10" s="487">
        <v>40</v>
      </c>
      <c r="DM10" s="487">
        <v>50</v>
      </c>
      <c r="DN10" s="487">
        <v>60</v>
      </c>
      <c r="DO10" s="487">
        <v>70</v>
      </c>
      <c r="DP10" s="487">
        <v>80</v>
      </c>
      <c r="DQ10" s="487">
        <v>90</v>
      </c>
      <c r="DR10" s="585">
        <v>100</v>
      </c>
      <c r="DS10" s="487">
        <v>110</v>
      </c>
      <c r="DT10" s="487">
        <v>120</v>
      </c>
      <c r="DU10" s="487">
        <v>130</v>
      </c>
      <c r="DV10" s="487">
        <v>140</v>
      </c>
      <c r="DW10" s="487">
        <v>150</v>
      </c>
      <c r="DX10" s="487">
        <v>160</v>
      </c>
      <c r="DY10" s="487">
        <v>170</v>
      </c>
      <c r="DZ10" s="487">
        <v>180</v>
      </c>
      <c r="EA10" s="487">
        <v>190</v>
      </c>
      <c r="EB10" s="585">
        <v>200</v>
      </c>
      <c r="EC10" s="487">
        <v>210</v>
      </c>
      <c r="ED10" s="487">
        <v>220</v>
      </c>
      <c r="EE10" s="487">
        <v>230</v>
      </c>
      <c r="EF10" s="487">
        <v>240</v>
      </c>
      <c r="EG10" s="487">
        <v>250</v>
      </c>
      <c r="EH10" s="487">
        <v>260</v>
      </c>
      <c r="EI10" s="487">
        <v>270</v>
      </c>
      <c r="EJ10" s="487">
        <v>280</v>
      </c>
      <c r="EK10" s="487">
        <v>290</v>
      </c>
      <c r="EL10" s="585">
        <v>300</v>
      </c>
      <c r="EM10" s="487">
        <v>310</v>
      </c>
      <c r="EN10" s="487">
        <v>320</v>
      </c>
      <c r="EO10" s="487">
        <v>330</v>
      </c>
      <c r="EP10" s="487">
        <v>340</v>
      </c>
      <c r="EQ10" s="487">
        <v>350</v>
      </c>
      <c r="ER10" s="487">
        <v>360</v>
      </c>
      <c r="ES10" s="487">
        <v>370</v>
      </c>
      <c r="ET10" s="487">
        <v>380</v>
      </c>
      <c r="EU10" s="487">
        <v>390</v>
      </c>
      <c r="EV10" s="586">
        <v>400</v>
      </c>
      <c r="EX10" s="642"/>
      <c r="EY10" s="562" t="s">
        <v>2</v>
      </c>
      <c r="EZ10" s="562" t="s">
        <v>12</v>
      </c>
      <c r="FA10" s="487">
        <v>10</v>
      </c>
      <c r="FB10" s="487">
        <v>20</v>
      </c>
      <c r="FC10" s="487">
        <v>30</v>
      </c>
      <c r="FD10" s="487">
        <v>40</v>
      </c>
      <c r="FE10" s="487">
        <v>50</v>
      </c>
      <c r="FF10" s="487">
        <v>60</v>
      </c>
      <c r="FG10" s="487">
        <v>70</v>
      </c>
      <c r="FH10" s="487">
        <v>80</v>
      </c>
      <c r="FI10" s="487">
        <v>90</v>
      </c>
      <c r="FJ10" s="585">
        <v>100</v>
      </c>
      <c r="FK10" s="487">
        <v>110</v>
      </c>
      <c r="FL10" s="487">
        <v>120</v>
      </c>
      <c r="FM10" s="487">
        <v>130</v>
      </c>
      <c r="FN10" s="487">
        <v>140</v>
      </c>
      <c r="FO10" s="487">
        <v>150</v>
      </c>
      <c r="FP10" s="487">
        <v>160</v>
      </c>
      <c r="FQ10" s="487">
        <v>170</v>
      </c>
      <c r="FR10" s="487">
        <v>180</v>
      </c>
      <c r="FS10" s="487">
        <v>190</v>
      </c>
      <c r="FT10" s="585">
        <v>200</v>
      </c>
      <c r="FU10" s="487">
        <v>210</v>
      </c>
      <c r="FV10" s="487">
        <v>220</v>
      </c>
      <c r="FW10" s="487">
        <v>230</v>
      </c>
      <c r="FX10" s="487">
        <v>240</v>
      </c>
      <c r="FY10" s="487">
        <v>250</v>
      </c>
      <c r="FZ10" s="487">
        <v>260</v>
      </c>
      <c r="GA10" s="487">
        <v>270</v>
      </c>
      <c r="GB10" s="487">
        <v>280</v>
      </c>
      <c r="GC10" s="487">
        <v>290</v>
      </c>
      <c r="GD10" s="585">
        <v>300</v>
      </c>
      <c r="GE10" s="487">
        <v>310</v>
      </c>
      <c r="GF10" s="487">
        <v>320</v>
      </c>
      <c r="GG10" s="487">
        <v>330</v>
      </c>
      <c r="GH10" s="487">
        <v>340</v>
      </c>
      <c r="GI10" s="487">
        <v>350</v>
      </c>
      <c r="GJ10" s="487">
        <v>360</v>
      </c>
      <c r="GK10" s="487">
        <v>370</v>
      </c>
      <c r="GL10" s="487">
        <v>380</v>
      </c>
      <c r="GM10" s="487">
        <v>390</v>
      </c>
      <c r="GN10" s="586">
        <v>400</v>
      </c>
      <c r="GO10" s="511"/>
      <c r="GP10" s="521"/>
      <c r="GQ10" s="657"/>
      <c r="GR10" s="487">
        <v>10</v>
      </c>
      <c r="GS10" s="487">
        <v>20</v>
      </c>
      <c r="GT10" s="487">
        <v>30</v>
      </c>
      <c r="GU10" s="487">
        <v>40</v>
      </c>
      <c r="GV10" s="487">
        <v>50</v>
      </c>
      <c r="GW10" s="487">
        <v>60</v>
      </c>
      <c r="GX10" s="487">
        <v>70</v>
      </c>
      <c r="GY10" s="487">
        <v>80</v>
      </c>
      <c r="GZ10" s="487">
        <v>90</v>
      </c>
      <c r="HA10" s="585">
        <v>100</v>
      </c>
      <c r="HB10" s="487">
        <v>110</v>
      </c>
      <c r="HC10" s="487">
        <v>120</v>
      </c>
      <c r="HD10" s="487">
        <v>130</v>
      </c>
      <c r="HE10" s="487">
        <v>140</v>
      </c>
      <c r="HF10" s="487">
        <v>150</v>
      </c>
      <c r="HG10" s="487">
        <v>160</v>
      </c>
      <c r="HH10" s="487">
        <v>170</v>
      </c>
      <c r="HI10" s="487">
        <v>180</v>
      </c>
      <c r="HJ10" s="487">
        <v>190</v>
      </c>
      <c r="HK10" s="585">
        <v>200</v>
      </c>
      <c r="HL10" s="487">
        <v>210</v>
      </c>
      <c r="HM10" s="487">
        <v>220</v>
      </c>
      <c r="HN10" s="487">
        <v>230</v>
      </c>
      <c r="HO10" s="487">
        <v>240</v>
      </c>
      <c r="HP10" s="487">
        <v>250</v>
      </c>
      <c r="HQ10" s="487">
        <v>260</v>
      </c>
      <c r="HR10" s="487">
        <v>270</v>
      </c>
      <c r="HS10" s="487">
        <v>280</v>
      </c>
      <c r="HT10" s="487">
        <v>290</v>
      </c>
      <c r="HU10" s="585">
        <v>300</v>
      </c>
      <c r="HV10" s="487">
        <v>310</v>
      </c>
      <c r="HW10" s="487">
        <v>320</v>
      </c>
      <c r="HX10" s="487">
        <v>330</v>
      </c>
      <c r="HY10" s="487">
        <v>340</v>
      </c>
      <c r="HZ10" s="487">
        <v>350</v>
      </c>
      <c r="IA10" s="487">
        <v>360</v>
      </c>
      <c r="IB10" s="487">
        <v>370</v>
      </c>
      <c r="IC10" s="487">
        <v>380</v>
      </c>
      <c r="ID10" s="487">
        <v>390</v>
      </c>
      <c r="IE10" s="586">
        <v>400</v>
      </c>
    </row>
    <row r="11" spans="1:239" s="90" customFormat="1" ht="36">
      <c r="A11" s="173"/>
      <c r="B11" s="182"/>
      <c r="C11" s="91"/>
      <c r="D11" s="189"/>
      <c r="E11" s="91"/>
      <c r="F11" s="116"/>
      <c r="G11" s="116"/>
      <c r="H11" s="116"/>
      <c r="I11" s="116"/>
      <c r="J11" s="252"/>
      <c r="K11" s="499">
        <v>0</v>
      </c>
      <c r="L11" s="384">
        <v>0</v>
      </c>
      <c r="M11" s="384">
        <v>0</v>
      </c>
      <c r="N11" s="491"/>
      <c r="O11" s="263"/>
      <c r="P11" s="383">
        <f>Q11-273.15</f>
        <v>5</v>
      </c>
      <c r="Q11" s="382">
        <f>K7+T0</f>
        <v>278.14999999999998</v>
      </c>
      <c r="R11" s="490">
        <f>SQRT(RLuft_N*1.4*Q11)*m_s_→_kt</f>
        <v>649.89936674598425</v>
      </c>
      <c r="S11" s="263">
        <f t="shared" ref="S11:S24" si="0">(1-K11*L/($Q$11))^g_RL</f>
        <v>1</v>
      </c>
      <c r="T11" s="155"/>
      <c r="U11" s="155"/>
      <c r="V11" s="170"/>
      <c r="W11" s="92"/>
      <c r="X11" s="525">
        <v>0</v>
      </c>
      <c r="Y11" s="410">
        <f>SQRT(5*((((1/$S11)*(((1+0.2*(Y$10/$R$11)^2)^3.5)-1))+1)^(1/3.5)-1))</f>
        <v>1.5386997605594114E-2</v>
      </c>
      <c r="Z11" s="410">
        <f t="shared" ref="Z11:AO26" si="1">SQRT(5*((((1/$S11)*(((1+0.2*(Z$10/$R$11)^2)^3.5)-1))+1)^(1/3.5)-1))</f>
        <v>3.0773995211188229E-2</v>
      </c>
      <c r="AA11" s="410">
        <f t="shared" si="1"/>
        <v>4.6160992816794366E-2</v>
      </c>
      <c r="AB11" s="410">
        <f t="shared" si="1"/>
        <v>6.1547990422394491E-2</v>
      </c>
      <c r="AC11" s="410">
        <f t="shared" si="1"/>
        <v>7.6934988027992215E-2</v>
      </c>
      <c r="AD11" s="410">
        <f t="shared" si="1"/>
        <v>9.2321985633588732E-2</v>
      </c>
      <c r="AE11" s="410">
        <f t="shared" si="1"/>
        <v>0.10770898323918457</v>
      </c>
      <c r="AF11" s="410">
        <f t="shared" si="1"/>
        <v>0.12309598084478447</v>
      </c>
      <c r="AG11" s="410">
        <f t="shared" si="1"/>
        <v>0.1384829784503791</v>
      </c>
      <c r="AH11" s="410">
        <f t="shared" si="1"/>
        <v>0.15386997605597721</v>
      </c>
      <c r="AI11" s="410">
        <f t="shared" si="1"/>
        <v>0.16925697366157461</v>
      </c>
      <c r="AJ11" s="410">
        <f t="shared" si="1"/>
        <v>0.18464397126717447</v>
      </c>
      <c r="AK11" s="410">
        <f t="shared" si="1"/>
        <v>0.20003096887277066</v>
      </c>
      <c r="AL11" s="410">
        <f t="shared" si="1"/>
        <v>0.21541796647836914</v>
      </c>
      <c r="AM11" s="410">
        <f t="shared" si="1"/>
        <v>0.23080496408396703</v>
      </c>
      <c r="AN11" s="410">
        <f t="shared" si="1"/>
        <v>0.24619196168956445</v>
      </c>
      <c r="AO11" s="410">
        <f t="shared" si="1"/>
        <v>0.26157895929516362</v>
      </c>
      <c r="AP11" s="410">
        <f t="shared" ref="AP11:BE26" si="2">SQRT(5*((((1/$S11)*(((1+0.2*(AP$10/$R$11)^2)^3.5)-1))+1)^(1/3.5)-1))</f>
        <v>0.2769659569007602</v>
      </c>
      <c r="AQ11" s="410">
        <f t="shared" si="2"/>
        <v>0.2923529545063584</v>
      </c>
      <c r="AR11" s="410">
        <f t="shared" si="2"/>
        <v>0.30773995211195621</v>
      </c>
      <c r="AS11" s="410">
        <f t="shared" si="2"/>
        <v>0.32312694971755368</v>
      </c>
      <c r="AT11" s="410">
        <f t="shared" si="2"/>
        <v>0.33851394732315249</v>
      </c>
      <c r="AU11" s="410">
        <f t="shared" si="2"/>
        <v>0.35390094492874929</v>
      </c>
      <c r="AV11" s="410">
        <f t="shared" si="2"/>
        <v>0.36928794253434744</v>
      </c>
      <c r="AW11" s="410">
        <f t="shared" si="2"/>
        <v>0.38467494013994519</v>
      </c>
      <c r="AX11" s="410">
        <f t="shared" si="2"/>
        <v>0.40006193774554272</v>
      </c>
      <c r="AY11" s="410">
        <f t="shared" si="2"/>
        <v>0.4154489353511413</v>
      </c>
      <c r="AZ11" s="410">
        <f t="shared" si="2"/>
        <v>0.43083593295673955</v>
      </c>
      <c r="BA11" s="410">
        <f t="shared" si="2"/>
        <v>0.44622293056233625</v>
      </c>
      <c r="BB11" s="410">
        <f t="shared" si="2"/>
        <v>0.46160992816793406</v>
      </c>
      <c r="BC11" s="410">
        <f t="shared" si="2"/>
        <v>0.47699692577353275</v>
      </c>
      <c r="BD11" s="410">
        <f t="shared" si="2"/>
        <v>0.49238392337913001</v>
      </c>
      <c r="BE11" s="410">
        <f t="shared" si="2"/>
        <v>0.5077709209847282</v>
      </c>
      <c r="BF11" s="410">
        <f t="shared" ref="BF11:BL26" si="3">SQRT(5*((((1/$S11)*(((1+0.2*(BF$10/$R$11)^2)^3.5)-1))+1)^(1/3.5)-1))</f>
        <v>0.52315791859032612</v>
      </c>
      <c r="BG11" s="410">
        <f t="shared" si="3"/>
        <v>0.53854491619592382</v>
      </c>
      <c r="BH11" s="410">
        <f t="shared" si="3"/>
        <v>0.5539319138015214</v>
      </c>
      <c r="BI11" s="410">
        <f t="shared" si="3"/>
        <v>0.56931891140711965</v>
      </c>
      <c r="BJ11" s="410">
        <f t="shared" si="3"/>
        <v>0.5847059090127168</v>
      </c>
      <c r="BK11" s="410">
        <f t="shared" si="3"/>
        <v>0.60009290661831471</v>
      </c>
      <c r="BL11" s="410">
        <f t="shared" si="3"/>
        <v>0.61547990422391241</v>
      </c>
      <c r="BM11" s="253"/>
      <c r="BN11" s="252"/>
      <c r="BO11" s="537">
        <f>(BP11*288.15)/(100*(288.15+$F11))</f>
        <v>0</v>
      </c>
      <c r="BP11" s="525">
        <v>0</v>
      </c>
      <c r="BQ11" s="382">
        <f t="shared" ref="BQ11:CF26" si="4">$Q11*(1+0.2*Y11^2)</f>
        <v>278.16317094185035</v>
      </c>
      <c r="BR11" s="382">
        <f t="shared" si="4"/>
        <v>278.20268376740137</v>
      </c>
      <c r="BS11" s="382">
        <f t="shared" si="4"/>
        <v>278.26853847665319</v>
      </c>
      <c r="BT11" s="382">
        <f t="shared" si="4"/>
        <v>278.36073506960571</v>
      </c>
      <c r="BU11" s="382">
        <f t="shared" si="4"/>
        <v>278.47927354625887</v>
      </c>
      <c r="BV11" s="382">
        <f t="shared" si="4"/>
        <v>278.62415390661278</v>
      </c>
      <c r="BW11" s="382">
        <f t="shared" si="4"/>
        <v>278.79537615066738</v>
      </c>
      <c r="BX11" s="382">
        <f t="shared" si="4"/>
        <v>278.99294027842274</v>
      </c>
      <c r="BY11" s="382">
        <f t="shared" si="4"/>
        <v>279.21684628987873</v>
      </c>
      <c r="BZ11" s="382">
        <f t="shared" si="4"/>
        <v>279.46709418503548</v>
      </c>
      <c r="CA11" s="382">
        <f t="shared" si="4"/>
        <v>279.74368396389292</v>
      </c>
      <c r="CB11" s="382">
        <f t="shared" si="4"/>
        <v>280.04661562645117</v>
      </c>
      <c r="CC11" s="382">
        <f t="shared" si="4"/>
        <v>280.37588917271</v>
      </c>
      <c r="CD11" s="382">
        <f t="shared" si="4"/>
        <v>280.73150460266959</v>
      </c>
      <c r="CE11" s="382">
        <f t="shared" si="4"/>
        <v>281.11346191632992</v>
      </c>
      <c r="CF11" s="382">
        <f t="shared" si="4"/>
        <v>281.5217611136909</v>
      </c>
      <c r="CG11" s="382">
        <f t="shared" ref="CG11:CV26" si="5">$Q11*(1+0.2*AO11^2)</f>
        <v>281.95640219475268</v>
      </c>
      <c r="CH11" s="382">
        <f t="shared" si="5"/>
        <v>282.41738515951505</v>
      </c>
      <c r="CI11" s="382">
        <f t="shared" si="5"/>
        <v>282.90471000797822</v>
      </c>
      <c r="CJ11" s="382">
        <f t="shared" si="5"/>
        <v>283.41837674014209</v>
      </c>
      <c r="CK11" s="382">
        <f t="shared" si="5"/>
        <v>283.9583853560066</v>
      </c>
      <c r="CL11" s="382">
        <f t="shared" si="5"/>
        <v>284.52473585557192</v>
      </c>
      <c r="CM11" s="382">
        <f t="shared" si="5"/>
        <v>285.11742823883787</v>
      </c>
      <c r="CN11" s="382">
        <f t="shared" si="5"/>
        <v>285.73646250580458</v>
      </c>
      <c r="CO11" s="382">
        <f t="shared" si="5"/>
        <v>286.38183865647198</v>
      </c>
      <c r="CP11" s="382">
        <f t="shared" si="5"/>
        <v>287.05355669084008</v>
      </c>
      <c r="CQ11" s="382">
        <f t="shared" si="5"/>
        <v>287.75161660890899</v>
      </c>
      <c r="CR11" s="382">
        <f t="shared" si="5"/>
        <v>288.47601841067853</v>
      </c>
      <c r="CS11" s="382">
        <f t="shared" si="5"/>
        <v>289.22676209614872</v>
      </c>
      <c r="CT11" s="382">
        <f t="shared" si="5"/>
        <v>290.00384766531971</v>
      </c>
      <c r="CU11" s="382">
        <f t="shared" si="5"/>
        <v>290.8072751181914</v>
      </c>
      <c r="CV11" s="382">
        <f t="shared" si="5"/>
        <v>291.63704445476372</v>
      </c>
      <c r="CW11" s="382">
        <f t="shared" ref="CW11:DD42" si="6">$Q11*(1+0.2*BE11^2)</f>
        <v>292.49315567503686</v>
      </c>
      <c r="CX11" s="382">
        <f t="shared" si="6"/>
        <v>293.37560877901069</v>
      </c>
      <c r="CY11" s="382">
        <f t="shared" si="6"/>
        <v>294.28440376668516</v>
      </c>
      <c r="CZ11" s="382">
        <f t="shared" si="6"/>
        <v>295.21954063806038</v>
      </c>
      <c r="DA11" s="382">
        <f t="shared" si="6"/>
        <v>296.18101939313635</v>
      </c>
      <c r="DB11" s="382">
        <f t="shared" si="6"/>
        <v>297.16884003191296</v>
      </c>
      <c r="DC11" s="382">
        <f t="shared" si="6"/>
        <v>298.18300255439033</v>
      </c>
      <c r="DD11" s="382">
        <f t="shared" si="6"/>
        <v>299.22350696056839</v>
      </c>
      <c r="DE11" s="521"/>
      <c r="DF11" s="252"/>
      <c r="DG11" s="537">
        <f>(DH11*288.15)/(100*(288.15+$F11))</f>
        <v>0</v>
      </c>
      <c r="DH11" s="525">
        <v>0</v>
      </c>
      <c r="DI11" s="382">
        <f t="shared" ref="DI11:DX26" si="7">Y11*$R11</f>
        <v>9.9999999999975913</v>
      </c>
      <c r="DJ11" s="382">
        <f t="shared" si="7"/>
        <v>19.999999999995183</v>
      </c>
      <c r="DK11" s="382">
        <f t="shared" si="7"/>
        <v>30.000000000000586</v>
      </c>
      <c r="DL11" s="382">
        <f t="shared" si="7"/>
        <v>40.000000000002082</v>
      </c>
      <c r="DM11" s="382">
        <f t="shared" si="7"/>
        <v>50.000000000002018</v>
      </c>
      <c r="DN11" s="382">
        <f t="shared" si="7"/>
        <v>60.000000000001172</v>
      </c>
      <c r="DO11" s="382">
        <f t="shared" si="7"/>
        <v>69.999999999999886</v>
      </c>
      <c r="DP11" s="382">
        <f t="shared" si="7"/>
        <v>80.000000000001236</v>
      </c>
      <c r="DQ11" s="382">
        <f t="shared" si="7"/>
        <v>89.999999999999162</v>
      </c>
      <c r="DR11" s="382">
        <f t="shared" si="7"/>
        <v>99.999999999999346</v>
      </c>
      <c r="DS11" s="382">
        <f t="shared" si="7"/>
        <v>109.99999999999908</v>
      </c>
      <c r="DT11" s="382">
        <f t="shared" si="7"/>
        <v>120.0000000000004</v>
      </c>
      <c r="DU11" s="382">
        <f t="shared" si="7"/>
        <v>129.99999999999935</v>
      </c>
      <c r="DV11" s="382">
        <f t="shared" si="7"/>
        <v>139.99999999999977</v>
      </c>
      <c r="DW11" s="382">
        <f t="shared" si="7"/>
        <v>149.9999999999998</v>
      </c>
      <c r="DX11" s="382">
        <f t="shared" si="7"/>
        <v>159.99999999999955</v>
      </c>
      <c r="DY11" s="382">
        <f t="shared" ref="DY11:EN26" si="8">AO11*$R11</f>
        <v>170.00000000000043</v>
      </c>
      <c r="DZ11" s="382">
        <f t="shared" si="8"/>
        <v>179.99999999999963</v>
      </c>
      <c r="EA11" s="382">
        <f t="shared" si="8"/>
        <v>189.99999999999986</v>
      </c>
      <c r="EB11" s="382">
        <f t="shared" si="8"/>
        <v>199.99999999999986</v>
      </c>
      <c r="EC11" s="382">
        <f t="shared" si="8"/>
        <v>209.99999999999963</v>
      </c>
      <c r="ED11" s="382">
        <f t="shared" si="8"/>
        <v>220.00000000000028</v>
      </c>
      <c r="EE11" s="382">
        <f t="shared" si="8"/>
        <v>229.9999999999996</v>
      </c>
      <c r="EF11" s="382">
        <f t="shared" si="8"/>
        <v>239.99999999999983</v>
      </c>
      <c r="EG11" s="382">
        <f t="shared" si="8"/>
        <v>249.99999999999977</v>
      </c>
      <c r="EH11" s="382">
        <f t="shared" si="8"/>
        <v>259.9999999999996</v>
      </c>
      <c r="EI11" s="382">
        <f t="shared" si="8"/>
        <v>270.00000000000006</v>
      </c>
      <c r="EJ11" s="382">
        <f t="shared" si="8"/>
        <v>280.00000000000034</v>
      </c>
      <c r="EK11" s="382">
        <f t="shared" si="8"/>
        <v>289.99999999999966</v>
      </c>
      <c r="EL11" s="382">
        <f t="shared" si="8"/>
        <v>299.9999999999996</v>
      </c>
      <c r="EM11" s="382">
        <f t="shared" si="8"/>
        <v>310.00000000000017</v>
      </c>
      <c r="EN11" s="382">
        <f t="shared" si="8"/>
        <v>319.99999999999983</v>
      </c>
      <c r="EO11" s="382">
        <f t="shared" ref="EO11:EV42" si="9">BE11*$R11</f>
        <v>330.00000000000006</v>
      </c>
      <c r="EP11" s="382">
        <f t="shared" si="9"/>
        <v>340.00000000000011</v>
      </c>
      <c r="EQ11" s="382">
        <f t="shared" si="9"/>
        <v>350.00000000000006</v>
      </c>
      <c r="ER11" s="382">
        <f t="shared" si="9"/>
        <v>359.99999999999989</v>
      </c>
      <c r="ES11" s="382">
        <f t="shared" si="9"/>
        <v>370.00000000000017</v>
      </c>
      <c r="ET11" s="382">
        <f t="shared" si="9"/>
        <v>379.99999999999972</v>
      </c>
      <c r="EU11" s="382">
        <f t="shared" si="9"/>
        <v>389.99999999999977</v>
      </c>
      <c r="EV11" s="382">
        <f t="shared" si="9"/>
        <v>399.99999999999972</v>
      </c>
      <c r="EW11" s="521"/>
      <c r="EX11" s="252"/>
      <c r="EY11" s="515">
        <f>(EZ11*288.15)/(100*(288.15+$F11))</f>
        <v>0</v>
      </c>
      <c r="EZ11" s="525">
        <v>0</v>
      </c>
      <c r="FA11" s="382">
        <f t="shared" ref="FA11:FP26" si="10">6*$EY11/10+FA$10+(BQ11-273.15)</f>
        <v>15.013170941850376</v>
      </c>
      <c r="FB11" s="382">
        <f t="shared" si="10"/>
        <v>25.05268376740139</v>
      </c>
      <c r="FC11" s="382">
        <f t="shared" si="10"/>
        <v>35.118538476653214</v>
      </c>
      <c r="FD11" s="382">
        <f t="shared" si="10"/>
        <v>45.210735069605732</v>
      </c>
      <c r="FE11" s="382">
        <f t="shared" si="10"/>
        <v>55.329273546258889</v>
      </c>
      <c r="FF11" s="382">
        <f t="shared" si="10"/>
        <v>65.474153906612798</v>
      </c>
      <c r="FG11" s="382">
        <f t="shared" si="10"/>
        <v>75.645376150667403</v>
      </c>
      <c r="FH11" s="382">
        <f t="shared" si="10"/>
        <v>85.842940278422759</v>
      </c>
      <c r="FI11" s="382">
        <f t="shared" si="10"/>
        <v>96.066846289878754</v>
      </c>
      <c r="FJ11" s="382">
        <f t="shared" si="10"/>
        <v>106.3170941850355</v>
      </c>
      <c r="FK11" s="382">
        <f t="shared" si="10"/>
        <v>116.59368396389294</v>
      </c>
      <c r="FL11" s="382">
        <f t="shared" si="10"/>
        <v>126.89661562645119</v>
      </c>
      <c r="FM11" s="382">
        <f t="shared" si="10"/>
        <v>137.22588917271003</v>
      </c>
      <c r="FN11" s="382">
        <f t="shared" si="10"/>
        <v>147.58150460266961</v>
      </c>
      <c r="FO11" s="382">
        <f t="shared" si="10"/>
        <v>157.96346191632995</v>
      </c>
      <c r="FP11" s="382">
        <f t="shared" si="10"/>
        <v>168.37176111369092</v>
      </c>
      <c r="FQ11" s="382">
        <f t="shared" ref="FQ11:GF26" si="11">6*$EY11/10+FQ$10+(CG11-273.15)</f>
        <v>178.80640219475271</v>
      </c>
      <c r="FR11" s="382">
        <f t="shared" si="11"/>
        <v>189.26738515951507</v>
      </c>
      <c r="FS11" s="382">
        <f t="shared" si="11"/>
        <v>199.75471000797825</v>
      </c>
      <c r="FT11" s="382">
        <f t="shared" si="11"/>
        <v>210.26837674014212</v>
      </c>
      <c r="FU11" s="382">
        <f t="shared" si="11"/>
        <v>220.80838535600662</v>
      </c>
      <c r="FV11" s="382">
        <f t="shared" si="11"/>
        <v>231.37473585557194</v>
      </c>
      <c r="FW11" s="382">
        <f t="shared" si="11"/>
        <v>241.9674282388379</v>
      </c>
      <c r="FX11" s="382">
        <f t="shared" si="11"/>
        <v>252.5864625058046</v>
      </c>
      <c r="FY11" s="382">
        <f t="shared" si="11"/>
        <v>263.23183865647201</v>
      </c>
      <c r="FZ11" s="382">
        <f t="shared" si="11"/>
        <v>273.90355669084011</v>
      </c>
      <c r="GA11" s="382">
        <f t="shared" si="11"/>
        <v>284.60161660890901</v>
      </c>
      <c r="GB11" s="382">
        <f t="shared" si="11"/>
        <v>295.32601841067856</v>
      </c>
      <c r="GC11" s="382">
        <f t="shared" si="11"/>
        <v>306.07676209614874</v>
      </c>
      <c r="GD11" s="382">
        <f t="shared" si="11"/>
        <v>316.85384766531973</v>
      </c>
      <c r="GE11" s="382">
        <f t="shared" si="11"/>
        <v>327.65727511819142</v>
      </c>
      <c r="GF11" s="382">
        <f t="shared" si="11"/>
        <v>338.48704445476375</v>
      </c>
      <c r="GG11" s="382">
        <f t="shared" ref="GG11:GN41" si="12">6*$EY11/10+GG$10+(CW11-273.15)</f>
        <v>349.34315567503688</v>
      </c>
      <c r="GH11" s="382">
        <f t="shared" si="12"/>
        <v>360.22560877901071</v>
      </c>
      <c r="GI11" s="382">
        <f t="shared" si="12"/>
        <v>371.13440376668518</v>
      </c>
      <c r="GJ11" s="382">
        <f t="shared" si="12"/>
        <v>382.0695406380604</v>
      </c>
      <c r="GK11" s="382">
        <f t="shared" si="12"/>
        <v>393.03101939313638</v>
      </c>
      <c r="GL11" s="382">
        <f t="shared" si="12"/>
        <v>404.01884003191299</v>
      </c>
      <c r="GM11" s="382">
        <f t="shared" si="12"/>
        <v>415.03300255439035</v>
      </c>
      <c r="GN11" s="382">
        <f t="shared" si="12"/>
        <v>426.07350696056841</v>
      </c>
      <c r="GO11" s="511"/>
      <c r="GP11" s="521"/>
      <c r="GQ11" s="525">
        <v>0</v>
      </c>
      <c r="GR11" s="582">
        <f t="shared" ref="GR11:HG26" si="13">ABS((FA11-DI11)/DI11)</f>
        <v>0.50131709418539927</v>
      </c>
      <c r="GS11" s="476">
        <f t="shared" si="13"/>
        <v>0.25263418837037127</v>
      </c>
      <c r="GT11" s="476">
        <f t="shared" si="13"/>
        <v>0.17061794922175091</v>
      </c>
      <c r="GU11" s="476">
        <f t="shared" si="13"/>
        <v>0.13026837674008448</v>
      </c>
      <c r="GV11" s="476">
        <f t="shared" si="13"/>
        <v>0.10658547092513312</v>
      </c>
      <c r="GW11" s="476">
        <f t="shared" si="13"/>
        <v>9.1235898443525323E-2</v>
      </c>
      <c r="GX11" s="476">
        <f t="shared" si="13"/>
        <v>8.0648230723821795E-2</v>
      </c>
      <c r="GY11" s="476">
        <f t="shared" si="13"/>
        <v>7.3036753480267905E-2</v>
      </c>
      <c r="GZ11" s="476">
        <f t="shared" si="13"/>
        <v>6.7409403220884984E-2</v>
      </c>
      <c r="HA11" s="476">
        <f t="shared" si="13"/>
        <v>6.3170941850361956E-2</v>
      </c>
      <c r="HB11" s="476">
        <f t="shared" si="13"/>
        <v>5.9942581489944746E-2</v>
      </c>
      <c r="HC11" s="476">
        <f t="shared" si="13"/>
        <v>5.7471796887089775E-2</v>
      </c>
      <c r="HD11" s="476">
        <f t="shared" si="13"/>
        <v>5.5583762867005511E-2</v>
      </c>
      <c r="HE11" s="476">
        <f t="shared" si="13"/>
        <v>5.415360430478465E-2</v>
      </c>
      <c r="HF11" s="476">
        <f t="shared" si="13"/>
        <v>5.3089746108867714E-2</v>
      </c>
      <c r="HG11" s="476">
        <f t="shared" si="13"/>
        <v>5.232350696057126E-2</v>
      </c>
      <c r="HH11" s="476">
        <f t="shared" ref="HH11:HW26" si="14">ABS((FQ11-DY11)/DY11)</f>
        <v>5.1802365851483873E-2</v>
      </c>
      <c r="HI11" s="476">
        <f t="shared" si="14"/>
        <v>5.1485473108419229E-2</v>
      </c>
      <c r="HJ11" s="476">
        <f t="shared" si="14"/>
        <v>5.1340578989359981E-2</v>
      </c>
      <c r="HK11" s="476">
        <f t="shared" si="14"/>
        <v>5.1341883700711327E-2</v>
      </c>
      <c r="HL11" s="476">
        <f t="shared" si="14"/>
        <v>5.1468501695271493E-2</v>
      </c>
      <c r="HM11" s="476">
        <f t="shared" si="14"/>
        <v>5.1703344798052921E-2</v>
      </c>
      <c r="HN11" s="476">
        <f t="shared" si="14"/>
        <v>5.2032296690601373E-2</v>
      </c>
      <c r="HO11" s="476">
        <f t="shared" si="14"/>
        <v>5.24435937741866E-2</v>
      </c>
      <c r="HP11" s="476">
        <f t="shared" si="14"/>
        <v>5.2927354625888989E-2</v>
      </c>
      <c r="HQ11" s="476">
        <f t="shared" si="14"/>
        <v>5.3475218041694327E-2</v>
      </c>
      <c r="HR11" s="476">
        <f t="shared" si="14"/>
        <v>5.4080061514477598E-2</v>
      </c>
      <c r="HS11" s="476">
        <f t="shared" si="14"/>
        <v>5.4735780038136422E-2</v>
      </c>
      <c r="HT11" s="476">
        <f t="shared" si="14"/>
        <v>5.543711067637621E-2</v>
      </c>
      <c r="HU11" s="476">
        <f t="shared" si="14"/>
        <v>5.6179492217733849E-2</v>
      </c>
      <c r="HV11" s="476">
        <f t="shared" si="14"/>
        <v>5.6958951994165292E-2</v>
      </c>
      <c r="HW11" s="476">
        <f t="shared" si="14"/>
        <v>5.7772013921137275E-2</v>
      </c>
      <c r="HX11" s="476">
        <f t="shared" ref="HX11:IE42" si="15">ABS((GG11-EO11)/EO11)</f>
        <v>5.8615623257687342E-2</v>
      </c>
      <c r="HY11" s="476">
        <f t="shared" si="15"/>
        <v>5.9487084644148799E-2</v>
      </c>
      <c r="HZ11" s="476">
        <f t="shared" si="15"/>
        <v>6.0384010761957492E-2</v>
      </c>
      <c r="IA11" s="476">
        <f t="shared" si="15"/>
        <v>6.1304279550168123E-2</v>
      </c>
      <c r="IB11" s="476">
        <f t="shared" si="15"/>
        <v>6.2245998359827553E-2</v>
      </c>
      <c r="IC11" s="476">
        <f t="shared" si="15"/>
        <v>6.3207473768192871E-2</v>
      </c>
      <c r="ID11" s="476">
        <f t="shared" si="15"/>
        <v>6.4187186036898949E-2</v>
      </c>
      <c r="IE11" s="476">
        <f t="shared" si="15"/>
        <v>6.5183767401421774E-2</v>
      </c>
    </row>
    <row r="12" spans="1:239">
      <c r="J12" s="252"/>
      <c r="K12" s="499">
        <v>1000</v>
      </c>
      <c r="L12" s="382">
        <f>K12*0.0003048</f>
        <v>0.30479999999999996</v>
      </c>
      <c r="M12" s="382">
        <v>10</v>
      </c>
      <c r="N12" s="491"/>
      <c r="O12" s="263"/>
      <c r="P12" s="383">
        <f t="shared" ref="P12:P51" si="16">Q12-273.15</f>
        <v>3.0187999999999988</v>
      </c>
      <c r="Q12" s="383">
        <f>$Q$11-Konstanten!$C$33*K12</f>
        <v>276.16879999999998</v>
      </c>
      <c r="R12" s="382">
        <f>SQRT(RLuft_N*1.4*Q12)*m_s_→_kt</f>
        <v>647.58068687116793</v>
      </c>
      <c r="S12" s="263">
        <f t="shared" si="0"/>
        <v>0.96312661404535305</v>
      </c>
      <c r="T12" s="492"/>
      <c r="U12" s="492"/>
      <c r="V12" s="170"/>
      <c r="X12" s="524">
        <v>1000</v>
      </c>
      <c r="Y12" s="410">
        <f t="shared" ref="Y12:AN27" si="17">SQRT(5*((((1/$S12)*(((1+0.2*(Y$10/$R$11)^2)^3.5)-1))+1)^(1/3.5)-1))</f>
        <v>1.5678759637360293E-2</v>
      </c>
      <c r="Z12" s="410">
        <f t="shared" si="1"/>
        <v>3.1357412725590582E-2</v>
      </c>
      <c r="AA12" s="410">
        <f t="shared" si="1"/>
        <v>4.7035852873313577E-2</v>
      </c>
      <c r="AB12" s="410">
        <f t="shared" si="1"/>
        <v>6.2713974004231191E-2</v>
      </c>
      <c r="AC12" s="410">
        <f t="shared" si="1"/>
        <v>7.8391670513619768E-2</v>
      </c>
      <c r="AD12" s="410">
        <f t="shared" si="1"/>
        <v>9.406883742329504E-2</v>
      </c>
      <c r="AE12" s="410">
        <f t="shared" si="1"/>
        <v>0.10974537053486151</v>
      </c>
      <c r="AF12" s="410">
        <f t="shared" si="1"/>
        <v>0.12542116658069111</v>
      </c>
      <c r="AG12" s="410">
        <f t="shared" si="1"/>
        <v>0.14109612337220956</v>
      </c>
      <c r="AH12" s="410">
        <f t="shared" si="1"/>
        <v>0.15677013994512767</v>
      </c>
      <c r="AI12" s="410">
        <f t="shared" si="1"/>
        <v>0.17244311670115306</v>
      </c>
      <c r="AJ12" s="410">
        <f t="shared" si="1"/>
        <v>0.18811495554583896</v>
      </c>
      <c r="AK12" s="410">
        <f t="shared" si="1"/>
        <v>0.20378556002219306</v>
      </c>
      <c r="AL12" s="410">
        <f t="shared" si="1"/>
        <v>0.21945483543972366</v>
      </c>
      <c r="AM12" s="410">
        <f t="shared" si="1"/>
        <v>0.23512268899855351</v>
      </c>
      <c r="AN12" s="410">
        <f t="shared" si="1"/>
        <v>0.25078902990835339</v>
      </c>
      <c r="AO12" s="410">
        <f t="shared" si="1"/>
        <v>0.26645376950177413</v>
      </c>
      <c r="AP12" s="410">
        <f t="shared" si="2"/>
        <v>0.28211682134213761</v>
      </c>
      <c r="AQ12" s="410">
        <f t="shared" si="2"/>
        <v>0.29777810132519417</v>
      </c>
      <c r="AR12" s="410">
        <f t="shared" si="2"/>
        <v>0.31343752777465833</v>
      </c>
      <c r="AS12" s="410">
        <f t="shared" si="2"/>
        <v>0.32909502153144782</v>
      </c>
      <c r="AT12" s="410">
        <f t="shared" si="2"/>
        <v>0.34475050603639501</v>
      </c>
      <c r="AU12" s="410">
        <f t="shared" si="2"/>
        <v>0.3604039074063477</v>
      </c>
      <c r="AV12" s="410">
        <f t="shared" si="2"/>
        <v>0.3760551545035683</v>
      </c>
      <c r="AW12" s="410">
        <f t="shared" si="2"/>
        <v>0.39170417899832127</v>
      </c>
      <c r="AX12" s="410">
        <f t="shared" si="2"/>
        <v>0.40735091542465235</v>
      </c>
      <c r="AY12" s="410">
        <f t="shared" si="2"/>
        <v>0.4229953012293175</v>
      </c>
      <c r="AZ12" s="410">
        <f t="shared" si="2"/>
        <v>0.43863727681385739</v>
      </c>
      <c r="BA12" s="410">
        <f t="shared" si="2"/>
        <v>0.45427678556987661</v>
      </c>
      <c r="BB12" s="410">
        <f t="shared" si="2"/>
        <v>0.46991377390757755</v>
      </c>
      <c r="BC12" s="410">
        <f t="shared" si="2"/>
        <v>0.48554819127759447</v>
      </c>
      <c r="BD12" s="410">
        <f t="shared" si="2"/>
        <v>0.50117999018627624</v>
      </c>
      <c r="BE12" s="410">
        <f t="shared" si="2"/>
        <v>0.51680912620450881</v>
      </c>
      <c r="BF12" s="410">
        <f t="shared" si="3"/>
        <v>0.53243555797021103</v>
      </c>
      <c r="BG12" s="410">
        <f t="shared" si="3"/>
        <v>0.54805924718469579</v>
      </c>
      <c r="BH12" s="410">
        <f t="shared" si="3"/>
        <v>0.56368015860303367</v>
      </c>
      <c r="BI12" s="410">
        <f t="shared" si="3"/>
        <v>0.57929826001863438</v>
      </c>
      <c r="BJ12" s="410">
        <f t="shared" si="3"/>
        <v>0.59491352224223182</v>
      </c>
      <c r="BK12" s="410">
        <f t="shared" si="3"/>
        <v>0.61052591907551801</v>
      </c>
      <c r="BL12" s="410">
        <f t="shared" si="3"/>
        <v>0.62613542727961935</v>
      </c>
      <c r="BM12" s="253"/>
      <c r="BN12" s="252"/>
      <c r="BO12" s="537">
        <f t="shared" ref="BO12:BO47" si="18">(BP12*288.15)/(100*(288.15+$F12))</f>
        <v>10.000000000000002</v>
      </c>
      <c r="BP12" s="524">
        <v>1000</v>
      </c>
      <c r="BQ12" s="382">
        <f t="shared" si="4"/>
        <v>276.18237775640938</v>
      </c>
      <c r="BR12" s="382">
        <f t="shared" si="4"/>
        <v>276.22311065655327</v>
      </c>
      <c r="BS12" s="382">
        <f t="shared" si="4"/>
        <v>276.29099759400503</v>
      </c>
      <c r="BT12" s="382">
        <f t="shared" si="4"/>
        <v>276.38603672747024</v>
      </c>
      <c r="BU12" s="382">
        <f t="shared" si="4"/>
        <v>276.5082254849018</v>
      </c>
      <c r="BV12" s="382">
        <f t="shared" si="4"/>
        <v>276.65756056923703</v>
      </c>
      <c r="BW12" s="382">
        <f t="shared" si="4"/>
        <v>276.83403796573651</v>
      </c>
      <c r="BX12" s="382">
        <f t="shared" si="4"/>
        <v>277.03765295089499</v>
      </c>
      <c r="BY12" s="382">
        <f t="shared" si="4"/>
        <v>277.26840010288993</v>
      </c>
      <c r="BZ12" s="382">
        <f t="shared" si="4"/>
        <v>277.52627331352852</v>
      </c>
      <c r="CA12" s="382">
        <f t="shared" si="4"/>
        <v>277.81126580164602</v>
      </c>
      <c r="CB12" s="382">
        <f t="shared" si="4"/>
        <v>278.12337012790493</v>
      </c>
      <c r="CC12" s="382">
        <f t="shared" si="4"/>
        <v>278.46257821093945</v>
      </c>
      <c r="CD12" s="382">
        <f t="shared" si="4"/>
        <v>278.82888134478389</v>
      </c>
      <c r="CE12" s="382">
        <f t="shared" si="4"/>
        <v>279.22227021752047</v>
      </c>
      <c r="CF12" s="382">
        <f t="shared" si="4"/>
        <v>279.64273493107771</v>
      </c>
      <c r="CG12" s="382">
        <f t="shared" si="5"/>
        <v>280.09026502210696</v>
      </c>
      <c r="CH12" s="382">
        <f t="shared" si="5"/>
        <v>280.56484948386122</v>
      </c>
      <c r="CI12" s="382">
        <f t="shared" si="5"/>
        <v>281.06647678899975</v>
      </c>
      <c r="CJ12" s="382">
        <f t="shared" si="5"/>
        <v>281.59513491323509</v>
      </c>
      <c r="CK12" s="382">
        <f t="shared" si="5"/>
        <v>282.15081135974316</v>
      </c>
      <c r="CL12" s="382">
        <f t="shared" si="5"/>
        <v>282.73349318425102</v>
      </c>
      <c r="CM12" s="382">
        <f t="shared" si="5"/>
        <v>283.34316702071749</v>
      </c>
      <c r="CN12" s="382">
        <f t="shared" si="5"/>
        <v>283.9798191075231</v>
      </c>
      <c r="CO12" s="382">
        <f t="shared" si="5"/>
        <v>284.6434353140815</v>
      </c>
      <c r="CP12" s="382">
        <f t="shared" si="5"/>
        <v>285.33400116778876</v>
      </c>
      <c r="CQ12" s="382">
        <f t="shared" si="5"/>
        <v>286.05150188122622</v>
      </c>
      <c r="CR12" s="382">
        <f t="shared" si="5"/>
        <v>286.79592237953153</v>
      </c>
      <c r="CS12" s="382">
        <f t="shared" si="5"/>
        <v>287.56724732785835</v>
      </c>
      <c r="CT12" s="382">
        <f t="shared" si="5"/>
        <v>288.36546115884266</v>
      </c>
      <c r="CU12" s="382">
        <f t="shared" si="5"/>
        <v>289.19054809999722</v>
      </c>
      <c r="CV12" s="382">
        <f t="shared" si="5"/>
        <v>290.04249220095932</v>
      </c>
      <c r="CW12" s="382">
        <f t="shared" si="6"/>
        <v>290.92127736051845</v>
      </c>
      <c r="CX12" s="382">
        <f t="shared" si="6"/>
        <v>291.82688735335159</v>
      </c>
      <c r="CY12" s="382">
        <f t="shared" si="6"/>
        <v>292.75930585640219</v>
      </c>
      <c r="CZ12" s="382">
        <f t="shared" si="6"/>
        <v>293.7185164748351</v>
      </c>
      <c r="DA12" s="382">
        <f t="shared" si="6"/>
        <v>294.70450276751035</v>
      </c>
      <c r="DB12" s="382">
        <f t="shared" si="6"/>
        <v>295.71724827191593</v>
      </c>
      <c r="DC12" s="382">
        <f t="shared" si="6"/>
        <v>296.75673652850975</v>
      </c>
      <c r="DD12" s="382">
        <f t="shared" si="6"/>
        <v>297.82295110441805</v>
      </c>
      <c r="DE12" s="521"/>
      <c r="DF12" s="252"/>
      <c r="DG12" s="537">
        <f t="shared" ref="DG12:DG47" si="19">(DH12*288.15)/(100*(288.15+$F12))</f>
        <v>10.000000000000002</v>
      </c>
      <c r="DH12" s="524">
        <v>1000</v>
      </c>
      <c r="DI12" s="382">
        <f t="shared" si="7"/>
        <v>10.153261935249722</v>
      </c>
      <c r="DJ12" s="382">
        <f t="shared" si="7"/>
        <v>20.306454871340652</v>
      </c>
      <c r="DK12" s="382">
        <f t="shared" si="7"/>
        <v>30.459509911271603</v>
      </c>
      <c r="DL12" s="382">
        <f t="shared" si="7"/>
        <v>40.612358362080606</v>
      </c>
      <c r="DM12" s="382">
        <f t="shared" si="7"/>
        <v>50.764931836188168</v>
      </c>
      <c r="DN12" s="382">
        <f t="shared" si="7"/>
        <v>60.917162351749631</v>
      </c>
      <c r="DO12" s="382">
        <f t="shared" si="7"/>
        <v>71.068982431896458</v>
      </c>
      <c r="DP12" s="382">
        <f t="shared" si="7"/>
        <v>81.220325202507112</v>
      </c>
      <c r="DQ12" s="382">
        <f t="shared" si="7"/>
        <v>91.371124488234514</v>
      </c>
      <c r="DR12" s="382">
        <f t="shared" si="7"/>
        <v>101.52131490655489</v>
      </c>
      <c r="DS12" s="382">
        <f t="shared" si="7"/>
        <v>111.67083195953767</v>
      </c>
      <c r="DT12" s="382">
        <f t="shared" si="7"/>
        <v>121.81961212311361</v>
      </c>
      <c r="DU12" s="382">
        <f t="shared" si="7"/>
        <v>131.96759293359739</v>
      </c>
      <c r="DV12" s="382">
        <f t="shared" si="7"/>
        <v>142.11471307125538</v>
      </c>
      <c r="DW12" s="382">
        <f t="shared" si="7"/>
        <v>152.26091244067928</v>
      </c>
      <c r="DX12" s="382">
        <f t="shared" si="7"/>
        <v>162.40613224780537</v>
      </c>
      <c r="DY12" s="382">
        <f t="shared" si="8"/>
        <v>172.55031507337074</v>
      </c>
      <c r="DZ12" s="382">
        <f t="shared" si="8"/>
        <v>182.69340494265205</v>
      </c>
      <c r="EA12" s="382">
        <f t="shared" si="8"/>
        <v>192.83534739136147</v>
      </c>
      <c r="EB12" s="382">
        <f t="shared" si="8"/>
        <v>202.97608952751401</v>
      </c>
      <c r="EC12" s="382">
        <f t="shared" si="8"/>
        <v>213.11558008921676</v>
      </c>
      <c r="ED12" s="382">
        <f t="shared" si="8"/>
        <v>223.25376949823141</v>
      </c>
      <c r="EE12" s="382">
        <f t="shared" si="8"/>
        <v>233.39060990925546</v>
      </c>
      <c r="EF12" s="382">
        <f t="shared" si="8"/>
        <v>243.52605525486393</v>
      </c>
      <c r="EG12" s="382">
        <f t="shared" si="8"/>
        <v>253.66006128603979</v>
      </c>
      <c r="EH12" s="382">
        <f t="shared" si="8"/>
        <v>263.79258560829538</v>
      </c>
      <c r="EI12" s="382">
        <f t="shared" si="8"/>
        <v>273.92358771335802</v>
      </c>
      <c r="EJ12" s="382">
        <f t="shared" si="8"/>
        <v>284.05302900641641</v>
      </c>
      <c r="EK12" s="382">
        <f t="shared" si="8"/>
        <v>294.18087282896698</v>
      </c>
      <c r="EL12" s="382">
        <f t="shared" si="8"/>
        <v>304.30708447729177</v>
      </c>
      <c r="EM12" s="382">
        <f t="shared" si="8"/>
        <v>314.43163121659785</v>
      </c>
      <c r="EN12" s="382">
        <f t="shared" si="8"/>
        <v>324.55448229091394</v>
      </c>
      <c r="EO12" s="382">
        <f t="shared" si="9"/>
        <v>334.67560892880391</v>
      </c>
      <c r="EP12" s="382">
        <f t="shared" si="9"/>
        <v>344.79498434498282</v>
      </c>
      <c r="EQ12" s="382">
        <f t="shared" si="9"/>
        <v>354.91258373796052</v>
      </c>
      <c r="ER12" s="382">
        <f t="shared" si="9"/>
        <v>365.02838428380142</v>
      </c>
      <c r="ES12" s="382">
        <f t="shared" si="9"/>
        <v>375.14236512613968</v>
      </c>
      <c r="ET12" s="382">
        <f t="shared" si="9"/>
        <v>385.25450736257034</v>
      </c>
      <c r="EU12" s="382">
        <f t="shared" si="9"/>
        <v>395.36479402757504</v>
      </c>
      <c r="EV12" s="382">
        <f t="shared" si="9"/>
        <v>405.47321007210809</v>
      </c>
      <c r="EW12" s="521"/>
      <c r="EX12" s="252"/>
      <c r="EY12" s="515">
        <f t="shared" ref="EY12:EY47" si="20">(EZ12*288.15)/(100*(288.15+$F12))</f>
        <v>10.000000000000002</v>
      </c>
      <c r="EZ12" s="524">
        <v>1000</v>
      </c>
      <c r="FA12" s="382">
        <f t="shared" si="10"/>
        <v>19.032377756409403</v>
      </c>
      <c r="FB12" s="382">
        <f t="shared" si="10"/>
        <v>29.073110656553297</v>
      </c>
      <c r="FC12" s="382">
        <f t="shared" si="10"/>
        <v>39.140997594005057</v>
      </c>
      <c r="FD12" s="382">
        <f t="shared" si="10"/>
        <v>49.236036727470264</v>
      </c>
      <c r="FE12" s="382">
        <f t="shared" si="10"/>
        <v>59.358225484901823</v>
      </c>
      <c r="FF12" s="382">
        <f t="shared" si="10"/>
        <v>69.507560569237057</v>
      </c>
      <c r="FG12" s="382">
        <f t="shared" si="10"/>
        <v>79.684037965736536</v>
      </c>
      <c r="FH12" s="382">
        <f t="shared" si="10"/>
        <v>89.887652950895017</v>
      </c>
      <c r="FI12" s="382">
        <f t="shared" si="10"/>
        <v>100.11840010288995</v>
      </c>
      <c r="FJ12" s="382">
        <f t="shared" si="10"/>
        <v>110.37627331352854</v>
      </c>
      <c r="FK12" s="382">
        <f t="shared" si="10"/>
        <v>120.66126580164604</v>
      </c>
      <c r="FL12" s="382">
        <f t="shared" si="10"/>
        <v>130.97337012790496</v>
      </c>
      <c r="FM12" s="382">
        <f t="shared" si="10"/>
        <v>141.31257821093948</v>
      </c>
      <c r="FN12" s="382">
        <f t="shared" si="10"/>
        <v>151.67888134478392</v>
      </c>
      <c r="FO12" s="382">
        <f t="shared" si="10"/>
        <v>162.0722702175205</v>
      </c>
      <c r="FP12" s="382">
        <f t="shared" si="10"/>
        <v>172.49273493107773</v>
      </c>
      <c r="FQ12" s="382">
        <f t="shared" si="11"/>
        <v>182.94026502210698</v>
      </c>
      <c r="FR12" s="382">
        <f t="shared" si="11"/>
        <v>193.41484948386125</v>
      </c>
      <c r="FS12" s="382">
        <f t="shared" si="11"/>
        <v>203.91647678899977</v>
      </c>
      <c r="FT12" s="382">
        <f t="shared" si="11"/>
        <v>214.44513491323511</v>
      </c>
      <c r="FU12" s="382">
        <f t="shared" si="11"/>
        <v>225.00081135974318</v>
      </c>
      <c r="FV12" s="382">
        <f t="shared" si="11"/>
        <v>235.58349318425104</v>
      </c>
      <c r="FW12" s="382">
        <f t="shared" si="11"/>
        <v>246.19316702071751</v>
      </c>
      <c r="FX12" s="382">
        <f t="shared" si="11"/>
        <v>256.82981910752312</v>
      </c>
      <c r="FY12" s="382">
        <f t="shared" si="11"/>
        <v>267.49343531408152</v>
      </c>
      <c r="FZ12" s="382">
        <f t="shared" si="11"/>
        <v>278.18400116778878</v>
      </c>
      <c r="GA12" s="382">
        <f t="shared" si="11"/>
        <v>288.90150188122624</v>
      </c>
      <c r="GB12" s="382">
        <f t="shared" si="11"/>
        <v>299.64592237953156</v>
      </c>
      <c r="GC12" s="382">
        <f t="shared" si="11"/>
        <v>310.41724732785838</v>
      </c>
      <c r="GD12" s="382">
        <f t="shared" si="11"/>
        <v>321.21546115884269</v>
      </c>
      <c r="GE12" s="382">
        <f t="shared" si="11"/>
        <v>332.04054809999724</v>
      </c>
      <c r="GF12" s="382">
        <f t="shared" si="11"/>
        <v>342.89249220095934</v>
      </c>
      <c r="GG12" s="382">
        <f t="shared" si="12"/>
        <v>353.77127736051847</v>
      </c>
      <c r="GH12" s="382">
        <f t="shared" si="12"/>
        <v>364.67688735335162</v>
      </c>
      <c r="GI12" s="382">
        <f t="shared" si="12"/>
        <v>375.60930585640222</v>
      </c>
      <c r="GJ12" s="382">
        <f t="shared" si="12"/>
        <v>386.56851647483512</v>
      </c>
      <c r="GK12" s="382">
        <f t="shared" si="12"/>
        <v>397.55450276751037</v>
      </c>
      <c r="GL12" s="382">
        <f t="shared" si="12"/>
        <v>408.56724827191596</v>
      </c>
      <c r="GM12" s="382">
        <f t="shared" si="12"/>
        <v>419.60673652850977</v>
      </c>
      <c r="GN12" s="382">
        <f t="shared" si="12"/>
        <v>430.67295110441808</v>
      </c>
      <c r="GO12" s="511"/>
      <c r="GP12" s="521"/>
      <c r="GQ12" s="524">
        <v>1000</v>
      </c>
      <c r="GR12" s="583">
        <f t="shared" si="13"/>
        <v>0.87450869265309639</v>
      </c>
      <c r="GS12" s="477">
        <f t="shared" si="13"/>
        <v>0.43171768980637742</v>
      </c>
      <c r="GT12" s="477">
        <f t="shared" si="13"/>
        <v>0.28501731341123293</v>
      </c>
      <c r="GU12" s="477">
        <f t="shared" si="13"/>
        <v>0.21234123585005862</v>
      </c>
      <c r="GV12" s="477">
        <f t="shared" si="13"/>
        <v>0.16927617821773297</v>
      </c>
      <c r="GW12" s="477">
        <f t="shared" si="13"/>
        <v>0.14101770151216994</v>
      </c>
      <c r="GX12" s="477">
        <f t="shared" si="13"/>
        <v>0.12122103397351523</v>
      </c>
      <c r="GY12" s="477">
        <f t="shared" si="13"/>
        <v>0.10671377794631585</v>
      </c>
      <c r="GZ12" s="477">
        <f t="shared" si="13"/>
        <v>9.5733478860510104E-2</v>
      </c>
      <c r="HA12" s="477">
        <f t="shared" si="13"/>
        <v>8.7222652850036289E-2</v>
      </c>
      <c r="HB12" s="477">
        <f t="shared" si="13"/>
        <v>8.0508344787526331E-2</v>
      </c>
      <c r="HC12" s="477">
        <f t="shared" si="13"/>
        <v>7.5141907327207297E-2</v>
      </c>
      <c r="HD12" s="477">
        <f t="shared" si="13"/>
        <v>7.0812728107000025E-2</v>
      </c>
      <c r="HE12" s="477">
        <f t="shared" si="13"/>
        <v>6.7298931031392409E-2</v>
      </c>
      <c r="HF12" s="477">
        <f t="shared" si="13"/>
        <v>6.4437797065374322E-2</v>
      </c>
      <c r="HG12" s="477">
        <f t="shared" si="13"/>
        <v>6.2107277254050013E-2</v>
      </c>
      <c r="HH12" s="477">
        <f t="shared" si="14"/>
        <v>6.0214030581852582E-2</v>
      </c>
      <c r="HI12" s="477">
        <f t="shared" si="14"/>
        <v>5.868544923433161E-2</v>
      </c>
      <c r="HJ12" s="477">
        <f t="shared" si="14"/>
        <v>5.746420221988157E-2</v>
      </c>
      <c r="HK12" s="477">
        <f t="shared" si="14"/>
        <v>5.6504415926125325E-2</v>
      </c>
      <c r="HL12" s="477">
        <f t="shared" si="14"/>
        <v>5.5768945966085136E-2</v>
      </c>
      <c r="HM12" s="477">
        <f t="shared" si="14"/>
        <v>5.5227393086042867E-2</v>
      </c>
      <c r="HN12" s="477">
        <f t="shared" si="14"/>
        <v>5.4854636681569188E-2</v>
      </c>
      <c r="HO12" s="477">
        <f t="shared" si="14"/>
        <v>5.4629734952738582E-2</v>
      </c>
      <c r="HP12" s="477">
        <f t="shared" si="14"/>
        <v>5.4535089039667646E-2</v>
      </c>
      <c r="HQ12" s="477">
        <f t="shared" si="14"/>
        <v>5.4555800066583962E-2</v>
      </c>
      <c r="HR12" s="477">
        <f t="shared" si="14"/>
        <v>5.4679169081056161E-2</v>
      </c>
      <c r="HS12" s="477">
        <f t="shared" si="14"/>
        <v>5.4894304164462622E-2</v>
      </c>
      <c r="HT12" s="477">
        <f t="shared" si="14"/>
        <v>5.5191808844523398E-2</v>
      </c>
      <c r="HU12" s="477">
        <f t="shared" si="14"/>
        <v>5.55635328391859E-2</v>
      </c>
      <c r="HV12" s="477">
        <f t="shared" si="14"/>
        <v>5.600237105684E-2</v>
      </c>
      <c r="HW12" s="477">
        <f t="shared" si="14"/>
        <v>5.6502100296393847E-2</v>
      </c>
      <c r="HX12" s="477">
        <f t="shared" si="15"/>
        <v>5.7057245650001372E-2</v>
      </c>
      <c r="HY12" s="477">
        <f t="shared" si="15"/>
        <v>5.7662970492853981E-2</v>
      </c>
      <c r="HZ12" s="477">
        <f t="shared" si="15"/>
        <v>5.8314985342200566E-2</v>
      </c>
      <c r="IA12" s="477">
        <f t="shared" si="15"/>
        <v>5.9009471916262636E-2</v>
      </c>
      <c r="IB12" s="477">
        <f t="shared" si="15"/>
        <v>5.9743019516963182E-2</v>
      </c>
      <c r="IC12" s="477">
        <f t="shared" si="15"/>
        <v>6.0512571465920727E-2</v>
      </c>
      <c r="ID12" s="477">
        <f t="shared" si="15"/>
        <v>6.1315379788833578E-2</v>
      </c>
      <c r="IE12" s="477">
        <f t="shared" si="15"/>
        <v>6.2148966704430472E-2</v>
      </c>
    </row>
    <row r="13" spans="1:239">
      <c r="J13" s="252"/>
      <c r="K13" s="499">
        <v>2000</v>
      </c>
      <c r="L13" s="382">
        <f t="shared" ref="L13:L47" si="21">K13*0.0003048</f>
        <v>0.60959999999999992</v>
      </c>
      <c r="M13" s="382">
        <v>20</v>
      </c>
      <c r="N13" s="491"/>
      <c r="O13" s="263"/>
      <c r="P13" s="383">
        <f t="shared" si="16"/>
        <v>1.0375999999999976</v>
      </c>
      <c r="Q13" s="383">
        <f>$Q$11-Konstanten!$C$33*K13</f>
        <v>274.18759999999997</v>
      </c>
      <c r="R13" s="382">
        <f>SQRT(RLuft_N*1.4*Q13)*m_s_→_kt</f>
        <v>645.25367501490143</v>
      </c>
      <c r="S13" s="263">
        <f t="shared" si="0"/>
        <v>0.92736199132756314</v>
      </c>
      <c r="T13" s="492"/>
      <c r="U13" s="492"/>
      <c r="V13" s="170"/>
      <c r="X13" s="524">
        <v>2000</v>
      </c>
      <c r="Y13" s="410">
        <f t="shared" si="17"/>
        <v>1.597821400231381E-2</v>
      </c>
      <c r="Z13" s="410">
        <f t="shared" si="1"/>
        <v>3.1956205855219806E-2</v>
      </c>
      <c r="AA13" s="410">
        <f t="shared" si="1"/>
        <v>4.7933753752559385E-2</v>
      </c>
      <c r="AB13" s="410">
        <f t="shared" si="1"/>
        <v>6.3910636573333388E-2</v>
      </c>
      <c r="AC13" s="410">
        <f t="shared" si="1"/>
        <v>7.9886634221851327E-2</v>
      </c>
      <c r="AD13" s="410">
        <f t="shared" si="1"/>
        <v>9.58615279644741E-2</v>
      </c>
      <c r="AE13" s="410">
        <f t="shared" si="1"/>
        <v>0.11183510076229358</v>
      </c>
      <c r="AF13" s="410">
        <f t="shared" si="1"/>
        <v>0.12780713759854193</v>
      </c>
      <c r="AG13" s="410">
        <f t="shared" si="1"/>
        <v>0.14377742579984301</v>
      </c>
      <c r="AH13" s="410">
        <f t="shared" si="1"/>
        <v>0.15974575535042063</v>
      </c>
      <c r="AI13" s="410">
        <f t="shared" si="1"/>
        <v>0.17571191919813731</v>
      </c>
      <c r="AJ13" s="410">
        <f t="shared" si="1"/>
        <v>0.19167571355174928</v>
      </c>
      <c r="AK13" s="410">
        <f t="shared" si="1"/>
        <v>0.20763693816836284</v>
      </c>
      <c r="AL13" s="410">
        <f t="shared" si="1"/>
        <v>0.22359539663041703</v>
      </c>
      <c r="AM13" s="410">
        <f t="shared" si="1"/>
        <v>0.23955089661142512</v>
      </c>
      <c r="AN13" s="410">
        <f t="shared" si="1"/>
        <v>0.25550325012981262</v>
      </c>
      <c r="AO13" s="410">
        <f t="shared" si="1"/>
        <v>0.27145227379025499</v>
      </c>
      <c r="AP13" s="410">
        <f t="shared" si="2"/>
        <v>0.28739778901191876</v>
      </c>
      <c r="AQ13" s="410">
        <f t="shared" si="2"/>
        <v>0.30333962224319161</v>
      </c>
      <c r="AR13" s="410">
        <f t="shared" si="2"/>
        <v>0.3192776051623753</v>
      </c>
      <c r="AS13" s="410">
        <f t="shared" si="2"/>
        <v>0.33521157486405595</v>
      </c>
      <c r="AT13" s="410">
        <f t="shared" si="2"/>
        <v>0.35114137403080542</v>
      </c>
      <c r="AU13" s="410">
        <f t="shared" si="2"/>
        <v>0.36706685108998349</v>
      </c>
      <c r="AV13" s="410">
        <f t="shared" si="2"/>
        <v>0.38298786035549409</v>
      </c>
      <c r="AW13" s="410">
        <f t="shared" si="2"/>
        <v>0.39890426215431724</v>
      </c>
      <c r="AX13" s="410">
        <f t="shared" si="2"/>
        <v>0.41481592293785369</v>
      </c>
      <c r="AY13" s="410">
        <f t="shared" si="2"/>
        <v>0.43072271537801537</v>
      </c>
      <c r="AZ13" s="410">
        <f t="shared" si="2"/>
        <v>0.4466245184481708</v>
      </c>
      <c r="BA13" s="410">
        <f t="shared" si="2"/>
        <v>0.46252121748906205</v>
      </c>
      <c r="BB13" s="410">
        <f t="shared" si="2"/>
        <v>0.47841270425986859</v>
      </c>
      <c r="BC13" s="410">
        <f t="shared" si="2"/>
        <v>0.49429887697463715</v>
      </c>
      <c r="BD13" s="410">
        <f t="shared" si="2"/>
        <v>0.51017964032437491</v>
      </c>
      <c r="BE13" s="410">
        <f t="shared" si="2"/>
        <v>0.52605490548512335</v>
      </c>
      <c r="BF13" s="410">
        <f t="shared" si="3"/>
        <v>0.54192459011236338</v>
      </c>
      <c r="BG13" s="410">
        <f t="shared" si="3"/>
        <v>0.55778861832217075</v>
      </c>
      <c r="BH13" s="410">
        <f t="shared" si="3"/>
        <v>0.57364692065956857</v>
      </c>
      <c r="BI13" s="410">
        <f t="shared" si="3"/>
        <v>0.58949943405452543</v>
      </c>
      <c r="BJ13" s="410">
        <f t="shared" si="3"/>
        <v>0.60534610176612291</v>
      </c>
      <c r="BK13" s="410">
        <f t="shared" si="3"/>
        <v>0.62118687331541078</v>
      </c>
      <c r="BL13" s="410">
        <f t="shared" si="3"/>
        <v>0.6370217044074924</v>
      </c>
      <c r="BM13" s="253"/>
      <c r="BN13" s="252"/>
      <c r="BO13" s="537">
        <f t="shared" si="18"/>
        <v>20.000000000000004</v>
      </c>
      <c r="BP13" s="524">
        <v>2000</v>
      </c>
      <c r="BQ13" s="382">
        <f t="shared" si="4"/>
        <v>274.20160020106482</v>
      </c>
      <c r="BR13" s="382">
        <f t="shared" si="4"/>
        <v>274.24360002566777</v>
      </c>
      <c r="BS13" s="382">
        <f t="shared" si="4"/>
        <v>274.31359713986581</v>
      </c>
      <c r="BT13" s="382">
        <f t="shared" si="4"/>
        <v>274.41158765984943</v>
      </c>
      <c r="BU13" s="382">
        <f t="shared" si="4"/>
        <v>274.53756616106057</v>
      </c>
      <c r="BV13" s="382">
        <f t="shared" si="4"/>
        <v>274.69152569090289</v>
      </c>
      <c r="BW13" s="382">
        <f t="shared" si="4"/>
        <v>274.87345778499355</v>
      </c>
      <c r="BX13" s="382">
        <f t="shared" si="4"/>
        <v>275.08335248688712</v>
      </c>
      <c r="BY13" s="382">
        <f t="shared" si="4"/>
        <v>275.32119837119097</v>
      </c>
      <c r="BZ13" s="382">
        <f t="shared" si="4"/>
        <v>275.58698256997803</v>
      </c>
      <c r="CA13" s="382">
        <f t="shared" si="4"/>
        <v>275.88069080238557</v>
      </c>
      <c r="CB13" s="382">
        <f t="shared" si="4"/>
        <v>276.20230740728363</v>
      </c>
      <c r="CC13" s="382">
        <f t="shared" si="4"/>
        <v>276.5518153788783</v>
      </c>
      <c r="CD13" s="382">
        <f t="shared" si="4"/>
        <v>276.92919640510866</v>
      </c>
      <c r="CE13" s="382">
        <f t="shared" si="4"/>
        <v>277.33443090868525</v>
      </c>
      <c r="CF13" s="382">
        <f t="shared" si="4"/>
        <v>277.76749809060817</v>
      </c>
      <c r="CG13" s="382">
        <f t="shared" si="5"/>
        <v>278.22837597599749</v>
      </c>
      <c r="CH13" s="382">
        <f t="shared" si="5"/>
        <v>278.71704146205798</v>
      </c>
      <c r="CI13" s="382">
        <f t="shared" si="5"/>
        <v>279.23347036800016</v>
      </c>
      <c r="CJ13" s="382">
        <f t="shared" si="5"/>
        <v>279.77763748672771</v>
      </c>
      <c r="CK13" s="382">
        <f t="shared" si="5"/>
        <v>280.34951663810472</v>
      </c>
      <c r="CL13" s="382">
        <f t="shared" si="5"/>
        <v>280.94908072360818</v>
      </c>
      <c r="CM13" s="382">
        <f t="shared" si="5"/>
        <v>281.57630178217283</v>
      </c>
      <c r="CN13" s="382">
        <f t="shared" si="5"/>
        <v>282.23115104703464</v>
      </c>
      <c r="CO13" s="382">
        <f t="shared" si="5"/>
        <v>282.91359900337631</v>
      </c>
      <c r="CP13" s="382">
        <f t="shared" si="5"/>
        <v>283.62361544658563</v>
      </c>
      <c r="CQ13" s="382">
        <f t="shared" si="5"/>
        <v>284.36116954093404</v>
      </c>
      <c r="CR13" s="382">
        <f t="shared" si="5"/>
        <v>285.12622987848965</v>
      </c>
      <c r="CS13" s="382">
        <f t="shared" si="5"/>
        <v>285.91876453808158</v>
      </c>
      <c r="CT13" s="382">
        <f t="shared" si="5"/>
        <v>286.73874114413798</v>
      </c>
      <c r="CU13" s="382">
        <f t="shared" si="5"/>
        <v>287.5861269252249</v>
      </c>
      <c r="CV13" s="382">
        <f t="shared" si="5"/>
        <v>288.46088877212048</v>
      </c>
      <c r="CW13" s="382">
        <f t="shared" si="6"/>
        <v>289.3629932952656</v>
      </c>
      <c r="CX13" s="382">
        <f t="shared" si="6"/>
        <v>290.29240688143773</v>
      </c>
      <c r="CY13" s="382">
        <f t="shared" si="6"/>
        <v>291.24909574950584</v>
      </c>
      <c r="CZ13" s="382">
        <f t="shared" si="6"/>
        <v>292.23302600512994</v>
      </c>
      <c r="DA13" s="382">
        <f t="shared" si="6"/>
        <v>293.24416369427797</v>
      </c>
      <c r="DB13" s="382">
        <f t="shared" si="6"/>
        <v>294.28247485544222</v>
      </c>
      <c r="DC13" s="382">
        <f t="shared" si="6"/>
        <v>295.34792557044665</v>
      </c>
      <c r="DD13" s="382">
        <f t="shared" si="6"/>
        <v>296.44048201374397</v>
      </c>
      <c r="DE13" s="521"/>
      <c r="DF13" s="252"/>
      <c r="DG13" s="537">
        <f t="shared" si="19"/>
        <v>20.000000000000004</v>
      </c>
      <c r="DH13" s="524">
        <v>2000</v>
      </c>
      <c r="DI13" s="382">
        <f t="shared" si="7"/>
        <v>10.310001305167543</v>
      </c>
      <c r="DJ13" s="382">
        <f t="shared" si="7"/>
        <v>20.61985926761329</v>
      </c>
      <c r="DK13" s="382">
        <f t="shared" si="7"/>
        <v>30.929430766098264</v>
      </c>
      <c r="DL13" s="382">
        <f t="shared" si="7"/>
        <v>41.238573121485132</v>
      </c>
      <c r="DM13" s="382">
        <f t="shared" si="7"/>
        <v>51.547144316220759</v>
      </c>
      <c r="DN13" s="382">
        <f t="shared" si="7"/>
        <v>61.855003211620655</v>
      </c>
      <c r="DO13" s="382">
        <f t="shared" si="7"/>
        <v>72.162009762531738</v>
      </c>
      <c r="DP13" s="382">
        <f t="shared" si="7"/>
        <v>82.468025228594357</v>
      </c>
      <c r="DQ13" s="382">
        <f t="shared" si="7"/>
        <v>92.772912381531</v>
      </c>
      <c r="DR13" s="382">
        <f t="shared" si="7"/>
        <v>103.07653570789026</v>
      </c>
      <c r="DS13" s="382">
        <f t="shared" si="7"/>
        <v>113.3787616065195</v>
      </c>
      <c r="DT13" s="382">
        <f t="shared" si="7"/>
        <v>123.67945858036977</v>
      </c>
      <c r="DU13" s="382">
        <f t="shared" si="7"/>
        <v>133.97849742197798</v>
      </c>
      <c r="DV13" s="382">
        <f t="shared" si="7"/>
        <v>144.2757513921911</v>
      </c>
      <c r="DW13" s="382">
        <f t="shared" si="7"/>
        <v>154.57109639163676</v>
      </c>
      <c r="DX13" s="382">
        <f t="shared" si="7"/>
        <v>164.8644111245132</v>
      </c>
      <c r="DY13" s="382">
        <f t="shared" si="8"/>
        <v>175.15557725431324</v>
      </c>
      <c r="DZ13" s="382">
        <f t="shared" si="8"/>
        <v>185.44447955109783</v>
      </c>
      <c r="EA13" s="382">
        <f t="shared" si="8"/>
        <v>195.73100603005133</v>
      </c>
      <c r="EB13" s="382">
        <f t="shared" si="8"/>
        <v>206.01504808097934</v>
      </c>
      <c r="EC13" s="382">
        <f t="shared" si="8"/>
        <v>216.29650058856487</v>
      </c>
      <c r="ED13" s="382">
        <f t="shared" si="8"/>
        <v>226.57526204315926</v>
      </c>
      <c r="EE13" s="382">
        <f t="shared" si="8"/>
        <v>236.85123464195942</v>
      </c>
      <c r="EF13" s="382">
        <f t="shared" si="8"/>
        <v>247.12432438047642</v>
      </c>
      <c r="EG13" s="382">
        <f t="shared" si="8"/>
        <v>257.39444113418085</v>
      </c>
      <c r="EH13" s="382">
        <f t="shared" si="8"/>
        <v>267.66149873034823</v>
      </c>
      <c r="EI13" s="382">
        <f t="shared" si="8"/>
        <v>277.92541501006184</v>
      </c>
      <c r="EJ13" s="382">
        <f t="shared" si="8"/>
        <v>288.18611188044287</v>
      </c>
      <c r="EK13" s="382">
        <f t="shared" si="8"/>
        <v>298.4435153571838</v>
      </c>
      <c r="EL13" s="382">
        <f t="shared" si="8"/>
        <v>308.6975555974974</v>
      </c>
      <c r="EM13" s="382">
        <f t="shared" si="8"/>
        <v>318.94816692362326</v>
      </c>
      <c r="EN13" s="382">
        <f t="shared" si="8"/>
        <v>329.19528783708353</v>
      </c>
      <c r="EO13" s="382">
        <f t="shared" si="9"/>
        <v>339.43886102389246</v>
      </c>
      <c r="EP13" s="382">
        <f t="shared" si="9"/>
        <v>349.6788333509466</v>
      </c>
      <c r="EQ13" s="382">
        <f t="shared" si="9"/>
        <v>359.91515585386486</v>
      </c>
      <c r="ER13" s="382">
        <f t="shared" si="9"/>
        <v>370.1477837165682</v>
      </c>
      <c r="ES13" s="382">
        <f t="shared" si="9"/>
        <v>380.37667624288707</v>
      </c>
      <c r="ET13" s="382">
        <f t="shared" si="9"/>
        <v>390.6017968205353</v>
      </c>
      <c r="EU13" s="382">
        <f t="shared" si="9"/>
        <v>400.82311287778481</v>
      </c>
      <c r="EV13" s="382">
        <f t="shared" si="9"/>
        <v>411.04059583319071</v>
      </c>
      <c r="EW13" s="521"/>
      <c r="EX13" s="252"/>
      <c r="EY13" s="515">
        <f t="shared" si="20"/>
        <v>20.000000000000004</v>
      </c>
      <c r="EZ13" s="524">
        <v>2000</v>
      </c>
      <c r="FA13" s="382">
        <f t="shared" si="10"/>
        <v>23.051600201064847</v>
      </c>
      <c r="FB13" s="382">
        <f t="shared" si="10"/>
        <v>33.093600025667797</v>
      </c>
      <c r="FC13" s="382">
        <f t="shared" si="10"/>
        <v>43.163597139865828</v>
      </c>
      <c r="FD13" s="382">
        <f t="shared" si="10"/>
        <v>53.261587659849454</v>
      </c>
      <c r="FE13" s="382">
        <f t="shared" si="10"/>
        <v>63.38756616106059</v>
      </c>
      <c r="FF13" s="382">
        <f t="shared" si="10"/>
        <v>73.541525690902915</v>
      </c>
      <c r="FG13" s="382">
        <f t="shared" si="10"/>
        <v>83.72345778499357</v>
      </c>
      <c r="FH13" s="382">
        <f t="shared" si="10"/>
        <v>93.933352486887145</v>
      </c>
      <c r="FI13" s="382">
        <f t="shared" si="10"/>
        <v>104.171198371191</v>
      </c>
      <c r="FJ13" s="382">
        <f t="shared" si="10"/>
        <v>114.43698256997806</v>
      </c>
      <c r="FK13" s="382">
        <f t="shared" si="10"/>
        <v>124.7306908023856</v>
      </c>
      <c r="FL13" s="382">
        <f t="shared" si="10"/>
        <v>135.05230740728365</v>
      </c>
      <c r="FM13" s="382">
        <f t="shared" si="10"/>
        <v>145.40181537887833</v>
      </c>
      <c r="FN13" s="382">
        <f t="shared" si="10"/>
        <v>155.77919640510868</v>
      </c>
      <c r="FO13" s="382">
        <f t="shared" si="10"/>
        <v>166.18443090868527</v>
      </c>
      <c r="FP13" s="382">
        <f t="shared" si="10"/>
        <v>176.61749809060819</v>
      </c>
      <c r="FQ13" s="382">
        <f t="shared" si="11"/>
        <v>187.07837597599752</v>
      </c>
      <c r="FR13" s="382">
        <f t="shared" si="11"/>
        <v>197.567041462058</v>
      </c>
      <c r="FS13" s="382">
        <f t="shared" si="11"/>
        <v>208.08347036800018</v>
      </c>
      <c r="FT13" s="382">
        <f t="shared" si="11"/>
        <v>218.62763748672774</v>
      </c>
      <c r="FU13" s="382">
        <f t="shared" si="11"/>
        <v>229.19951663810474</v>
      </c>
      <c r="FV13" s="382">
        <f t="shared" si="11"/>
        <v>239.7990807236082</v>
      </c>
      <c r="FW13" s="382">
        <f t="shared" si="11"/>
        <v>250.42630178217286</v>
      </c>
      <c r="FX13" s="382">
        <f t="shared" si="11"/>
        <v>261.08115104703467</v>
      </c>
      <c r="FY13" s="382">
        <f t="shared" si="11"/>
        <v>271.76359900337633</v>
      </c>
      <c r="FZ13" s="382">
        <f t="shared" si="11"/>
        <v>282.47361544658565</v>
      </c>
      <c r="GA13" s="382">
        <f t="shared" si="11"/>
        <v>293.21116954093407</v>
      </c>
      <c r="GB13" s="382">
        <f t="shared" si="11"/>
        <v>303.97622987848968</v>
      </c>
      <c r="GC13" s="382">
        <f t="shared" si="11"/>
        <v>314.7687645380816</v>
      </c>
      <c r="GD13" s="382">
        <f t="shared" si="11"/>
        <v>325.588741144138</v>
      </c>
      <c r="GE13" s="382">
        <f t="shared" si="11"/>
        <v>336.43612692522493</v>
      </c>
      <c r="GF13" s="382">
        <f t="shared" si="11"/>
        <v>347.31088877212051</v>
      </c>
      <c r="GG13" s="382">
        <f t="shared" si="12"/>
        <v>358.21299329526562</v>
      </c>
      <c r="GH13" s="382">
        <f t="shared" si="12"/>
        <v>369.14240688143775</v>
      </c>
      <c r="GI13" s="382">
        <f t="shared" si="12"/>
        <v>380.09909574950586</v>
      </c>
      <c r="GJ13" s="382">
        <f t="shared" si="12"/>
        <v>391.08302600512997</v>
      </c>
      <c r="GK13" s="382">
        <f t="shared" si="12"/>
        <v>402.094163694278</v>
      </c>
      <c r="GL13" s="382">
        <f t="shared" si="12"/>
        <v>413.13247485544224</v>
      </c>
      <c r="GM13" s="382">
        <f t="shared" si="12"/>
        <v>424.19792557044667</v>
      </c>
      <c r="GN13" s="382">
        <f t="shared" si="12"/>
        <v>435.290482013744</v>
      </c>
      <c r="GO13" s="511"/>
      <c r="GP13" s="521"/>
      <c r="GQ13" s="524">
        <v>2000</v>
      </c>
      <c r="GR13" s="583">
        <f t="shared" si="13"/>
        <v>1.2358484270521872</v>
      </c>
      <c r="GS13" s="477">
        <f t="shared" si="13"/>
        <v>0.60493821010924487</v>
      </c>
      <c r="GT13" s="477">
        <f t="shared" si="13"/>
        <v>0.39555097105690767</v>
      </c>
      <c r="GU13" s="477">
        <f t="shared" si="13"/>
        <v>0.29154778228978973</v>
      </c>
      <c r="GV13" s="477">
        <f t="shared" si="13"/>
        <v>0.22970083021871512</v>
      </c>
      <c r="GW13" s="477">
        <f t="shared" si="13"/>
        <v>0.18893415039200454</v>
      </c>
      <c r="GX13" s="477">
        <f t="shared" si="13"/>
        <v>0.16021516114237738</v>
      </c>
      <c r="GY13" s="477">
        <f t="shared" si="13"/>
        <v>0.13902754705853421</v>
      </c>
      <c r="GZ13" s="477">
        <f t="shared" si="13"/>
        <v>0.12286222020048536</v>
      </c>
      <c r="HA13" s="477">
        <f t="shared" si="13"/>
        <v>0.11021370464256089</v>
      </c>
      <c r="HB13" s="477">
        <f t="shared" si="13"/>
        <v>0.10012394768663034</v>
      </c>
      <c r="HC13" s="477">
        <f t="shared" si="13"/>
        <v>9.1954225523420613E-2</v>
      </c>
      <c r="HD13" s="477">
        <f t="shared" si="13"/>
        <v>8.5262323258645939E-2</v>
      </c>
      <c r="HE13" s="477">
        <f t="shared" si="13"/>
        <v>7.9732352123727729E-2</v>
      </c>
      <c r="HF13" s="477">
        <f t="shared" si="13"/>
        <v>7.5132639854114835E-2</v>
      </c>
      <c r="HG13" s="477">
        <f t="shared" si="13"/>
        <v>7.1289412226259827E-2</v>
      </c>
      <c r="HH13" s="477">
        <f t="shared" si="14"/>
        <v>6.8069763513000967E-2</v>
      </c>
      <c r="HI13" s="477">
        <f t="shared" si="14"/>
        <v>6.5370303501646659E-2</v>
      </c>
      <c r="HJ13" s="477">
        <f t="shared" si="14"/>
        <v>6.3109389710347297E-2</v>
      </c>
      <c r="HK13" s="477">
        <f t="shared" si="14"/>
        <v>6.122168998446513E-2</v>
      </c>
      <c r="HL13" s="477">
        <f t="shared" si="14"/>
        <v>5.9654298679957592E-2</v>
      </c>
      <c r="HM13" s="477">
        <f t="shared" si="14"/>
        <v>5.8363912111155367E-2</v>
      </c>
      <c r="HN13" s="477">
        <f t="shared" si="14"/>
        <v>5.7314740878317304E-2</v>
      </c>
      <c r="HO13" s="477">
        <f t="shared" si="14"/>
        <v>5.6476944151681717E-2</v>
      </c>
      <c r="HP13" s="477">
        <f t="shared" si="14"/>
        <v>5.5825439764275141E-2</v>
      </c>
      <c r="HQ13" s="477">
        <f t="shared" si="14"/>
        <v>5.5338988933778942E-2</v>
      </c>
      <c r="HR13" s="477">
        <f t="shared" si="14"/>
        <v>5.4999484413179089E-2</v>
      </c>
      <c r="HS13" s="477">
        <f t="shared" si="14"/>
        <v>5.4791391212486711E-2</v>
      </c>
      <c r="HT13" s="477">
        <f t="shared" si="14"/>
        <v>5.4701303063527384E-2</v>
      </c>
      <c r="HU13" s="477">
        <f t="shared" si="14"/>
        <v>5.4717587620501183E-2</v>
      </c>
      <c r="HV13" s="477">
        <f t="shared" si="14"/>
        <v>5.4830100358562048E-2</v>
      </c>
      <c r="HW13" s="477">
        <f t="shared" si="14"/>
        <v>5.5029952141970713E-2</v>
      </c>
      <c r="HX13" s="477">
        <f t="shared" si="15"/>
        <v>5.5309319076614759E-2</v>
      </c>
      <c r="HY13" s="477">
        <f t="shared" si="15"/>
        <v>5.5661285940510466E-2</v>
      </c>
      <c r="HZ13" s="477">
        <f t="shared" si="15"/>
        <v>5.6079716475835824E-2</v>
      </c>
      <c r="IA13" s="477">
        <f t="shared" si="15"/>
        <v>5.6559145318542357E-2</v>
      </c>
      <c r="IB13" s="477">
        <f t="shared" si="15"/>
        <v>5.7094687471119711E-2</v>
      </c>
      <c r="IC13" s="477">
        <f t="shared" si="15"/>
        <v>5.7681962085952249E-2</v>
      </c>
      <c r="ID13" s="477">
        <f t="shared" si="15"/>
        <v>5.8317027989823252E-2</v>
      </c>
      <c r="IE13" s="477">
        <f t="shared" si="15"/>
        <v>5.8996328893982104E-2</v>
      </c>
    </row>
    <row r="14" spans="1:239">
      <c r="J14" s="252"/>
      <c r="K14" s="499">
        <v>3000</v>
      </c>
      <c r="L14" s="382">
        <f t="shared" si="21"/>
        <v>0.91439999999999999</v>
      </c>
      <c r="M14" s="382">
        <v>30</v>
      </c>
      <c r="N14" s="491"/>
      <c r="O14" s="263"/>
      <c r="P14" s="383">
        <f t="shared" si="16"/>
        <v>-0.94360000000006039</v>
      </c>
      <c r="Q14" s="383">
        <f>$Q$11-Konstanten!$C$33*K14</f>
        <v>272.20639999999992</v>
      </c>
      <c r="R14" s="382">
        <f>SQRT(RLuft_N*1.4*Q14)*m_s_→_kt</f>
        <v>642.91824070556447</v>
      </c>
      <c r="S14" s="263">
        <f t="shared" si="0"/>
        <v>0.89268044360545129</v>
      </c>
      <c r="T14" s="492"/>
      <c r="U14" s="492"/>
      <c r="V14" s="170"/>
      <c r="X14" s="524">
        <v>3000</v>
      </c>
      <c r="Y14" s="410">
        <f t="shared" si="17"/>
        <v>1.6285621269716118E-2</v>
      </c>
      <c r="Z14" s="410">
        <f t="shared" si="1"/>
        <v>3.257089501711255E-2</v>
      </c>
      <c r="AA14" s="410">
        <f t="shared" si="1"/>
        <v>4.8855474279988625E-2</v>
      </c>
      <c r="AB14" s="410">
        <f t="shared" si="1"/>
        <v>6.5139013214309233E-2</v>
      </c>
      <c r="AC14" s="410">
        <f t="shared" si="1"/>
        <v>8.1421167648957946E-2</v>
      </c>
      <c r="AD14" s="410">
        <f t="shared" si="1"/>
        <v>9.7701595634673274E-2</v>
      </c>
      <c r="AE14" s="410">
        <f t="shared" si="1"/>
        <v>0.11397995798594934</v>
      </c>
      <c r="AF14" s="410">
        <f t="shared" si="1"/>
        <v>0.13025591881383411</v>
      </c>
      <c r="AG14" s="410">
        <f t="shared" si="1"/>
        <v>0.14652914604810452</v>
      </c>
      <c r="AH14" s="410">
        <f t="shared" si="1"/>
        <v>0.16279931194712685</v>
      </c>
      <c r="AI14" s="410">
        <f t="shared" si="1"/>
        <v>0.17906609359385878</v>
      </c>
      <c r="AJ14" s="410">
        <f t="shared" si="1"/>
        <v>0.19532917337652272</v>
      </c>
      <c r="AK14" s="410">
        <f t="shared" si="1"/>
        <v>0.21158823945248206</v>
      </c>
      <c r="AL14" s="410">
        <f t="shared" si="1"/>
        <v>0.22784298619414953</v>
      </c>
      <c r="AM14" s="410">
        <f t="shared" si="1"/>
        <v>0.24409311461554578</v>
      </c>
      <c r="AN14" s="410">
        <f t="shared" si="1"/>
        <v>0.26033833277851892</v>
      </c>
      <c r="AO14" s="410">
        <f t="shared" si="1"/>
        <v>0.27657835617755433</v>
      </c>
      <c r="AP14" s="410">
        <f t="shared" si="2"/>
        <v>0.29281290810229171</v>
      </c>
      <c r="AQ14" s="410">
        <f t="shared" si="2"/>
        <v>0.30904171997697083</v>
      </c>
      <c r="AR14" s="410">
        <f t="shared" si="2"/>
        <v>0.32526453167609937</v>
      </c>
      <c r="AS14" s="410">
        <f t="shared" si="2"/>
        <v>0.34148109181580699</v>
      </c>
      <c r="AT14" s="410">
        <f t="shared" si="2"/>
        <v>0.35769115802044144</v>
      </c>
      <c r="AU14" s="410">
        <f t="shared" si="2"/>
        <v>0.3738944971640315</v>
      </c>
      <c r="AV14" s="410">
        <f t="shared" si="2"/>
        <v>0.39009088558646837</v>
      </c>
      <c r="AW14" s="410">
        <f t="shared" si="2"/>
        <v>0.406280109284201</v>
      </c>
      <c r="AX14" s="410">
        <f t="shared" si="2"/>
        <v>0.42246196407553493</v>
      </c>
      <c r="AY14" s="410">
        <f t="shared" si="2"/>
        <v>0.43863625574056836</v>
      </c>
      <c r="AZ14" s="410">
        <f t="shared" si="2"/>
        <v>0.45480280013600083</v>
      </c>
      <c r="BA14" s="410">
        <f t="shared" si="2"/>
        <v>0.47096142328510293</v>
      </c>
      <c r="BB14" s="410">
        <f t="shared" si="2"/>
        <v>0.48711196144324287</v>
      </c>
      <c r="BC14" s="410">
        <f t="shared" si="2"/>
        <v>0.50325426113942262</v>
      </c>
      <c r="BD14" s="410">
        <f t="shared" si="2"/>
        <v>0.51938817919441482</v>
      </c>
      <c r="BE14" s="410">
        <f t="shared" si="2"/>
        <v>0.5355135827161065</v>
      </c>
      <c r="BF14" s="410">
        <f t="shared" si="3"/>
        <v>0.55163034907274799</v>
      </c>
      <c r="BG14" s="410">
        <f t="shared" si="3"/>
        <v>0.56773836584487325</v>
      </c>
      <c r="BH14" s="410">
        <f t="shared" si="3"/>
        <v>0.58383753075672207</v>
      </c>
      <c r="BI14" s="410">
        <f t="shared" si="3"/>
        <v>0.59992775158799572</v>
      </c>
      <c r="BJ14" s="410">
        <f t="shared" si="3"/>
        <v>0.61600894606688306</v>
      </c>
      <c r="BK14" s="410">
        <f t="shared" si="3"/>
        <v>0.63208104174529944</v>
      </c>
      <c r="BL14" s="410">
        <f t="shared" si="3"/>
        <v>0.64814397585729577</v>
      </c>
      <c r="BM14" s="253"/>
      <c r="BN14" s="252"/>
      <c r="BO14" s="537">
        <f t="shared" si="18"/>
        <v>30</v>
      </c>
      <c r="BP14" s="524">
        <v>3000</v>
      </c>
      <c r="BQ14" s="382">
        <f t="shared" si="4"/>
        <v>272.22083899577342</v>
      </c>
      <c r="BR14" s="382">
        <f t="shared" si="4"/>
        <v>272.26415475063345</v>
      </c>
      <c r="BS14" s="382">
        <f t="shared" si="4"/>
        <v>272.33634357024351</v>
      </c>
      <c r="BT14" s="382">
        <f t="shared" si="4"/>
        <v>272.43739930751201</v>
      </c>
      <c r="BU14" s="382">
        <f t="shared" si="4"/>
        <v>272.56731337774971</v>
      </c>
      <c r="BV14" s="382">
        <f t="shared" si="4"/>
        <v>272.72607477979392</v>
      </c>
      <c r="BW14" s="382">
        <f t="shared" si="4"/>
        <v>272.91367012300714</v>
      </c>
      <c r="BX14" s="382">
        <f t="shared" si="4"/>
        <v>273.13008366002936</v>
      </c>
      <c r="BY14" s="382">
        <f t="shared" si="4"/>
        <v>273.37529732513991</v>
      </c>
      <c r="BZ14" s="382">
        <f t="shared" si="4"/>
        <v>273.64929077806011</v>
      </c>
      <c r="CA14" s="382">
        <f t="shared" si="4"/>
        <v>273.95204145300534</v>
      </c>
      <c r="CB14" s="382">
        <f t="shared" si="4"/>
        <v>274.28352461277524</v>
      </c>
      <c r="CC14" s="382">
        <f t="shared" si="4"/>
        <v>274.64371340764751</v>
      </c>
      <c r="CD14" s="382">
        <f t="shared" si="4"/>
        <v>275.03257893882795</v>
      </c>
      <c r="CE14" s="382">
        <f t="shared" si="4"/>
        <v>275.45009032618611</v>
      </c>
      <c r="CF14" s="382">
        <f t="shared" si="4"/>
        <v>275.89621477999736</v>
      </c>
      <c r="CG14" s="382">
        <f t="shared" si="5"/>
        <v>276.37091767639544</v>
      </c>
      <c r="CH14" s="382">
        <f t="shared" si="5"/>
        <v>276.87416263622873</v>
      </c>
      <c r="CI14" s="382">
        <f t="shared" si="5"/>
        <v>277.40591160700779</v>
      </c>
      <c r="CJ14" s="382">
        <f t="shared" si="5"/>
        <v>277.9661249476186</v>
      </c>
      <c r="CK14" s="382">
        <f t="shared" si="5"/>
        <v>278.55476151547651</v>
      </c>
      <c r="CL14" s="382">
        <f t="shared" si="5"/>
        <v>279.17177875579017</v>
      </c>
      <c r="CM14" s="382">
        <f t="shared" si="5"/>
        <v>279.81713279260111</v>
      </c>
      <c r="CN14" s="382">
        <f t="shared" si="5"/>
        <v>280.49077852127073</v>
      </c>
      <c r="CO14" s="382">
        <f t="shared" si="5"/>
        <v>281.19266970208179</v>
      </c>
      <c r="CP14" s="382">
        <f t="shared" si="5"/>
        <v>281.92275905463214</v>
      </c>
      <c r="CQ14" s="382">
        <f t="shared" si="5"/>
        <v>282.68099835269868</v>
      </c>
      <c r="CR14" s="382">
        <f t="shared" si="5"/>
        <v>283.4673385192599</v>
      </c>
      <c r="CS14" s="382">
        <f t="shared" si="5"/>
        <v>284.28172972137298</v>
      </c>
      <c r="CT14" s="382">
        <f t="shared" si="5"/>
        <v>285.12412146461071</v>
      </c>
      <c r="CU14" s="382">
        <f t="shared" si="5"/>
        <v>285.99446268677508</v>
      </c>
      <c r="CV14" s="382">
        <f t="shared" si="5"/>
        <v>286.89270185061747</v>
      </c>
      <c r="CW14" s="382">
        <f t="shared" si="6"/>
        <v>287.81878703530651</v>
      </c>
      <c r="CX14" s="382">
        <f t="shared" si="6"/>
        <v>288.77266602640026</v>
      </c>
      <c r="CY14" s="382">
        <f t="shared" si="6"/>
        <v>289.75428640409268</v>
      </c>
      <c r="CZ14" s="382">
        <f t="shared" si="6"/>
        <v>290.76359562952229</v>
      </c>
      <c r="DA14" s="382">
        <f t="shared" si="6"/>
        <v>291.80054112894135</v>
      </c>
      <c r="DB14" s="382">
        <f t="shared" si="6"/>
        <v>292.86507037556606</v>
      </c>
      <c r="DC14" s="382">
        <f t="shared" si="6"/>
        <v>293.9571309689407</v>
      </c>
      <c r="DD14" s="382">
        <f t="shared" si="6"/>
        <v>295.07667071166429</v>
      </c>
      <c r="DE14" s="521"/>
      <c r="DF14" s="252"/>
      <c r="DG14" s="537">
        <f t="shared" si="19"/>
        <v>30</v>
      </c>
      <c r="DH14" s="524">
        <v>3000</v>
      </c>
      <c r="DI14" s="382">
        <f t="shared" si="7"/>
        <v>10.470322975523008</v>
      </c>
      <c r="DJ14" s="382">
        <f>Z14*$R14</f>
        <v>20.940422522607637</v>
      </c>
      <c r="DK14" s="382">
        <f t="shared" si="7"/>
        <v>31.410075572926242</v>
      </c>
      <c r="DL14" s="382">
        <f t="shared" si="7"/>
        <v>41.879059777040212</v>
      </c>
      <c r="DM14" s="382">
        <f t="shared" si="7"/>
        <v>52.34715386106086</v>
      </c>
      <c r="DN14" s="382">
        <f t="shared" si="7"/>
        <v>62.814137979570596</v>
      </c>
      <c r="DO14" s="382">
        <f t="shared" si="7"/>
        <v>73.279794064020706</v>
      </c>
      <c r="DP14" s="382">
        <f t="shared" si="7"/>
        <v>83.743906165277068</v>
      </c>
      <c r="DQ14" s="382">
        <f t="shared" si="7"/>
        <v>94.206260789336071</v>
      </c>
      <c r="DR14" s="382">
        <f t="shared" si="7"/>
        <v>104.66664722512319</v>
      </c>
      <c r="DS14" s="382">
        <f t="shared" si="7"/>
        <v>115.12485786338164</v>
      </c>
      <c r="DT14" s="382">
        <f t="shared" si="7"/>
        <v>125.58068850570618</v>
      </c>
      <c r="DU14" s="382">
        <f t="shared" si="7"/>
        <v>136.03393866277747</v>
      </c>
      <c r="DV14" s="382">
        <f t="shared" si="7"/>
        <v>146.48441184104482</v>
      </c>
      <c r="DW14" s="382">
        <f t="shared" si="7"/>
        <v>156.9319158169684</v>
      </c>
      <c r="DX14" s="382">
        <f t="shared" si="7"/>
        <v>167.37626289818516</v>
      </c>
      <c r="DY14" s="382">
        <f t="shared" si="8"/>
        <v>177.81727017091021</v>
      </c>
      <c r="DZ14" s="382">
        <f t="shared" si="8"/>
        <v>188.2547597330055</v>
      </c>
      <c r="EA14" s="382">
        <f t="shared" si="8"/>
        <v>198.6885589122158</v>
      </c>
      <c r="EB14" s="382">
        <f t="shared" si="8"/>
        <v>209.11850046911715</v>
      </c>
      <c r="EC14" s="382">
        <f t="shared" si="8"/>
        <v>219.54442278443395</v>
      </c>
      <c r="ED14" s="382">
        <f t="shared" si="8"/>
        <v>229.96617003043826</v>
      </c>
      <c r="EE14" s="382">
        <f t="shared" si="8"/>
        <v>240.38359232619081</v>
      </c>
      <c r="EF14" s="382">
        <f t="shared" si="8"/>
        <v>250.79654587652789</v>
      </c>
      <c r="EG14" s="382">
        <f t="shared" si="8"/>
        <v>261.20489309466296</v>
      </c>
      <c r="EH14" s="382">
        <f t="shared" si="8"/>
        <v>271.60850270846032</v>
      </c>
      <c r="EI14" s="382">
        <f t="shared" si="8"/>
        <v>282.00724985040227</v>
      </c>
      <c r="EJ14" s="382">
        <f t="shared" si="8"/>
        <v>292.40101613140212</v>
      </c>
      <c r="EK14" s="382">
        <f t="shared" si="8"/>
        <v>302.78968969864707</v>
      </c>
      <c r="EL14" s="382">
        <f t="shared" si="8"/>
        <v>313.17316527772647</v>
      </c>
      <c r="EM14" s="382">
        <f t="shared" si="8"/>
        <v>323.55134419933631</v>
      </c>
      <c r="EN14" s="382">
        <f t="shared" si="8"/>
        <v>333.92413441093964</v>
      </c>
      <c r="EO14" s="382">
        <f t="shared" si="9"/>
        <v>344.29145047377295</v>
      </c>
      <c r="EP14" s="382">
        <f t="shared" si="9"/>
        <v>354.65321354564753</v>
      </c>
      <c r="EQ14" s="382">
        <f t="shared" si="9"/>
        <v>365.00935135003806</v>
      </c>
      <c r="ER14" s="382">
        <f t="shared" si="9"/>
        <v>375.35979813199265</v>
      </c>
      <c r="ES14" s="382">
        <f t="shared" si="9"/>
        <v>385.70449460139912</v>
      </c>
      <c r="ET14" s="382">
        <f t="shared" si="9"/>
        <v>396.04338786420942</v>
      </c>
      <c r="EU14" s="382">
        <f t="shared" si="9"/>
        <v>406.37643134222839</v>
      </c>
      <c r="EV14" s="382">
        <f t="shared" si="9"/>
        <v>416.70358468208246</v>
      </c>
      <c r="EW14" s="521"/>
      <c r="EX14" s="252"/>
      <c r="EY14" s="515">
        <f t="shared" si="20"/>
        <v>30</v>
      </c>
      <c r="EZ14" s="524">
        <v>3000</v>
      </c>
      <c r="FA14" s="382">
        <f t="shared" si="10"/>
        <v>27.070838995773443</v>
      </c>
      <c r="FB14" s="382">
        <f t="shared" si="10"/>
        <v>37.114154750633475</v>
      </c>
      <c r="FC14" s="382">
        <f t="shared" si="10"/>
        <v>47.186343570243537</v>
      </c>
      <c r="FD14" s="382">
        <f t="shared" si="10"/>
        <v>57.287399307512032</v>
      </c>
      <c r="FE14" s="382">
        <f t="shared" si="10"/>
        <v>67.417313377749736</v>
      </c>
      <c r="FF14" s="382">
        <f t="shared" si="10"/>
        <v>77.576074779793942</v>
      </c>
      <c r="FG14" s="382">
        <f t="shared" si="10"/>
        <v>87.763670123007159</v>
      </c>
      <c r="FH14" s="382">
        <f t="shared" si="10"/>
        <v>97.980083660029379</v>
      </c>
      <c r="FI14" s="382">
        <f t="shared" si="10"/>
        <v>108.22529732513993</v>
      </c>
      <c r="FJ14" s="382">
        <f t="shared" si="10"/>
        <v>118.49929077806013</v>
      </c>
      <c r="FK14" s="382">
        <f t="shared" si="10"/>
        <v>128.80204145300536</v>
      </c>
      <c r="FL14" s="382">
        <f t="shared" si="10"/>
        <v>139.13352461277526</v>
      </c>
      <c r="FM14" s="382">
        <f t="shared" si="10"/>
        <v>149.49371340764753</v>
      </c>
      <c r="FN14" s="382">
        <f t="shared" si="10"/>
        <v>159.88257893882798</v>
      </c>
      <c r="FO14" s="382">
        <f t="shared" si="10"/>
        <v>170.30009032618614</v>
      </c>
      <c r="FP14" s="382">
        <f t="shared" si="10"/>
        <v>180.74621477999739</v>
      </c>
      <c r="FQ14" s="382">
        <f t="shared" si="11"/>
        <v>191.22091767639546</v>
      </c>
      <c r="FR14" s="382">
        <f t="shared" si="11"/>
        <v>201.72416263622875</v>
      </c>
      <c r="FS14" s="382">
        <f t="shared" si="11"/>
        <v>212.25591160700782</v>
      </c>
      <c r="FT14" s="382">
        <f t="shared" si="11"/>
        <v>222.81612494761862</v>
      </c>
      <c r="FU14" s="382">
        <f t="shared" si="11"/>
        <v>233.40476151547654</v>
      </c>
      <c r="FV14" s="382">
        <f t="shared" si="11"/>
        <v>244.02177875579019</v>
      </c>
      <c r="FW14" s="382">
        <f t="shared" si="11"/>
        <v>254.66713279260114</v>
      </c>
      <c r="FX14" s="382">
        <f t="shared" si="11"/>
        <v>265.34077852127075</v>
      </c>
      <c r="FY14" s="382">
        <f t="shared" si="11"/>
        <v>276.04266970208181</v>
      </c>
      <c r="FZ14" s="382">
        <f t="shared" si="11"/>
        <v>286.77275905463216</v>
      </c>
      <c r="GA14" s="382">
        <f t="shared" si="11"/>
        <v>297.5309983526987</v>
      </c>
      <c r="GB14" s="382">
        <f t="shared" si="11"/>
        <v>308.31733851925992</v>
      </c>
      <c r="GC14" s="382">
        <f t="shared" si="11"/>
        <v>319.13172972137301</v>
      </c>
      <c r="GD14" s="382">
        <f t="shared" si="11"/>
        <v>329.97412146461073</v>
      </c>
      <c r="GE14" s="382">
        <f t="shared" si="11"/>
        <v>340.8444626867751</v>
      </c>
      <c r="GF14" s="382">
        <f t="shared" si="11"/>
        <v>351.74270185061749</v>
      </c>
      <c r="GG14" s="382">
        <f t="shared" si="12"/>
        <v>362.66878703530654</v>
      </c>
      <c r="GH14" s="382">
        <f t="shared" si="12"/>
        <v>373.62266602640028</v>
      </c>
      <c r="GI14" s="382">
        <f t="shared" si="12"/>
        <v>384.6042864040927</v>
      </c>
      <c r="GJ14" s="382">
        <f t="shared" si="12"/>
        <v>395.61359562952231</v>
      </c>
      <c r="GK14" s="382">
        <f t="shared" si="12"/>
        <v>406.65054112894137</v>
      </c>
      <c r="GL14" s="382">
        <f t="shared" si="12"/>
        <v>417.71507037556609</v>
      </c>
      <c r="GM14" s="382">
        <f t="shared" si="12"/>
        <v>428.80713096894073</v>
      </c>
      <c r="GN14" s="382">
        <f t="shared" si="12"/>
        <v>439.92667071166431</v>
      </c>
      <c r="GO14" s="511"/>
      <c r="GP14" s="521"/>
      <c r="GQ14" s="524">
        <v>3000</v>
      </c>
      <c r="GR14" s="583">
        <f t="shared" si="13"/>
        <v>1.5854827075590967</v>
      </c>
      <c r="GS14" s="477">
        <f t="shared" si="13"/>
        <v>0.77236895342318912</v>
      </c>
      <c r="GT14" s="477">
        <f t="shared" si="13"/>
        <v>0.50226775038120475</v>
      </c>
      <c r="GU14" s="477">
        <f t="shared" si="13"/>
        <v>0.36792467673592072</v>
      </c>
      <c r="GV14" s="477">
        <f t="shared" si="13"/>
        <v>0.28788880397753613</v>
      </c>
      <c r="GW14" s="477">
        <f t="shared" si="13"/>
        <v>0.23500978083985577</v>
      </c>
      <c r="GX14" s="477">
        <f t="shared" si="13"/>
        <v>0.19765170254617054</v>
      </c>
      <c r="GY14" s="477">
        <f t="shared" si="13"/>
        <v>0.16999657821854852</v>
      </c>
      <c r="GZ14" s="477">
        <f t="shared" si="13"/>
        <v>0.14881215344225598</v>
      </c>
      <c r="HA14" s="477">
        <f t="shared" si="13"/>
        <v>0.13215903938515275</v>
      </c>
      <c r="HB14" s="477">
        <f t="shared" si="13"/>
        <v>0.11880304430737627</v>
      </c>
      <c r="HC14" s="477">
        <f t="shared" si="13"/>
        <v>0.10792133940604462</v>
      </c>
      <c r="HD14" s="477">
        <f t="shared" si="13"/>
        <v>9.8944240512187823E-2</v>
      </c>
      <c r="HE14" s="477">
        <f t="shared" si="13"/>
        <v>9.1464797717329557E-2</v>
      </c>
      <c r="HF14" s="477">
        <f t="shared" si="13"/>
        <v>8.5184549233498191E-2</v>
      </c>
      <c r="HG14" s="477">
        <f t="shared" si="13"/>
        <v>7.9879617636971365E-2</v>
      </c>
      <c r="HH14" s="477">
        <f t="shared" si="14"/>
        <v>7.5378772222755713E-2</v>
      </c>
      <c r="HI14" s="477">
        <f t="shared" si="14"/>
        <v>7.154880398416695E-2</v>
      </c>
      <c r="HJ14" s="477">
        <f t="shared" si="14"/>
        <v>6.8284519093957108E-2</v>
      </c>
      <c r="HK14" s="477">
        <f t="shared" si="14"/>
        <v>6.5501734412658275E-2</v>
      </c>
      <c r="HL14" s="477">
        <f t="shared" si="14"/>
        <v>6.3132274349104123E-2</v>
      </c>
      <c r="HM14" s="477">
        <f t="shared" si="14"/>
        <v>6.1120332279706764E-2</v>
      </c>
      <c r="HN14" s="477">
        <f t="shared" si="14"/>
        <v>5.9419781226283296E-2</v>
      </c>
      <c r="HO14" s="477">
        <f t="shared" si="14"/>
        <v>5.7992156925092887E-2</v>
      </c>
      <c r="HP14" s="477">
        <f t="shared" si="14"/>
        <v>5.6805125017476241E-2</v>
      </c>
      <c r="HQ14" s="477">
        <f t="shared" si="14"/>
        <v>5.583130202094181E-2</v>
      </c>
      <c r="HR14" s="477">
        <f t="shared" si="14"/>
        <v>5.5047338359320137E-2</v>
      </c>
      <c r="HS14" s="477">
        <f t="shared" si="14"/>
        <v>5.4433197936306646E-2</v>
      </c>
      <c r="HT14" s="477">
        <f t="shared" si="14"/>
        <v>5.3971586809942025E-2</v>
      </c>
      <c r="HU14" s="477">
        <f t="shared" si="14"/>
        <v>5.3647496176707651E-2</v>
      </c>
      <c r="HV14" s="477">
        <f t="shared" si="14"/>
        <v>5.3447833852251575E-2</v>
      </c>
      <c r="HW14" s="477">
        <f t="shared" si="14"/>
        <v>5.3361124888773828E-2</v>
      </c>
      <c r="HX14" s="477">
        <f t="shared" si="15"/>
        <v>5.3377266662430554E-2</v>
      </c>
      <c r="HY14" s="477">
        <f t="shared" si="15"/>
        <v>5.348732721495892E-2</v>
      </c>
      <c r="HZ14" s="477">
        <f t="shared" si="15"/>
        <v>5.3683378197243552E-2</v>
      </c>
      <c r="IA14" s="477">
        <f t="shared" si="15"/>
        <v>5.3958355685196621E-2</v>
      </c>
      <c r="IB14" s="477">
        <f t="shared" si="15"/>
        <v>5.4305943593394336E-2</v>
      </c>
      <c r="IC14" s="477">
        <f t="shared" si="15"/>
        <v>5.4720475522210182E-2</v>
      </c>
      <c r="ID14" s="477">
        <f t="shared" si="15"/>
        <v>5.5196851728397632E-2</v>
      </c>
      <c r="IE14" s="477">
        <f t="shared" si="15"/>
        <v>5.5730468571081632E-2</v>
      </c>
    </row>
    <row r="15" spans="1:239">
      <c r="J15" s="252"/>
      <c r="K15" s="499">
        <v>4000</v>
      </c>
      <c r="L15" s="382">
        <f t="shared" si="21"/>
        <v>1.2191999999999998</v>
      </c>
      <c r="M15" s="382">
        <v>40</v>
      </c>
      <c r="N15" s="491"/>
      <c r="O15" s="263"/>
      <c r="P15" s="383">
        <f t="shared" si="16"/>
        <v>-2.9248000000000616</v>
      </c>
      <c r="Q15" s="383">
        <f>$Q$11-Konstanten!$C$33*K15</f>
        <v>270.22519999999992</v>
      </c>
      <c r="R15" s="382">
        <f t="shared" ref="R15:R47" si="22">SQRT(RLuft_N*1.4*Q15)*m_s_→_kt</f>
        <v>640.57429182229941</v>
      </c>
      <c r="S15" s="263">
        <f t="shared" si="0"/>
        <v>0.85905669796509276</v>
      </c>
      <c r="T15" s="492"/>
      <c r="U15" s="492"/>
      <c r="V15" s="170"/>
      <c r="X15" s="524">
        <v>4000</v>
      </c>
      <c r="Y15" s="410">
        <f t="shared" si="17"/>
        <v>1.6601252819488922E-2</v>
      </c>
      <c r="Z15" s="410">
        <f t="shared" si="1"/>
        <v>3.3202022188543845E-2</v>
      </c>
      <c r="AA15" s="410">
        <f t="shared" si="1"/>
        <v>4.9801825469691856E-2</v>
      </c>
      <c r="AB15" s="410">
        <f t="shared" si="1"/>
        <v>6.6400181648454612E-2</v>
      </c>
      <c r="AC15" s="410">
        <f t="shared" si="1"/>
        <v>8.2996612137839307E-2</v>
      </c>
      <c r="AD15" s="410">
        <f t="shared" si="1"/>
        <v>9.9590641574350741E-2</v>
      </c>
      <c r="AE15" s="410">
        <f t="shared" si="1"/>
        <v>0.1161817986028799</v>
      </c>
      <c r="AF15" s="410">
        <f t="shared" si="1"/>
        <v>0.13276961664776935</v>
      </c>
      <c r="AG15" s="410">
        <f t="shared" si="1"/>
        <v>0.14935363466744137</v>
      </c>
      <c r="AH15" s="410">
        <f t="shared" si="1"/>
        <v>0.16593339789024678</v>
      </c>
      <c r="AI15" s="410">
        <f t="shared" si="1"/>
        <v>0.18250845852898145</v>
      </c>
      <c r="AJ15" s="410">
        <f t="shared" si="1"/>
        <v>0.19907837647196122</v>
      </c>
      <c r="AK15" s="410">
        <f t="shared" si="1"/>
        <v>0.21564271994848114</v>
      </c>
      <c r="AL15" s="410">
        <f t="shared" si="1"/>
        <v>0.23220106616673383</v>
      </c>
      <c r="AM15" s="410">
        <f t="shared" si="1"/>
        <v>0.24875300192233704</v>
      </c>
      <c r="AN15" s="410">
        <f t="shared" si="1"/>
        <v>0.26529812417587845</v>
      </c>
      <c r="AO15" s="410">
        <f t="shared" si="1"/>
        <v>0.28183604059795625</v>
      </c>
      <c r="AP15" s="410">
        <f t="shared" si="2"/>
        <v>0.29836637008045053</v>
      </c>
      <c r="AQ15" s="410">
        <f t="shared" si="2"/>
        <v>0.31488874321291849</v>
      </c>
      <c r="AR15" s="410">
        <f t="shared" si="2"/>
        <v>0.33140280272311295</v>
      </c>
      <c r="AS15" s="410">
        <f t="shared" si="2"/>
        <v>0.34790820388095339</v>
      </c>
      <c r="AT15" s="410">
        <f t="shared" si="2"/>
        <v>0.36440461486531084</v>
      </c>
      <c r="AU15" s="410">
        <f t="shared" si="2"/>
        <v>0.38089171709324093</v>
      </c>
      <c r="AV15" s="410">
        <f t="shared" si="2"/>
        <v>0.39736920551144894</v>
      </c>
      <c r="AW15" s="410">
        <f t="shared" si="2"/>
        <v>0.41383678884991992</v>
      </c>
      <c r="AX15" s="410">
        <f t="shared" si="2"/>
        <v>0.4302941898378595</v>
      </c>
      <c r="AY15" s="410">
        <f t="shared" si="2"/>
        <v>0.4467411453822131</v>
      </c>
      <c r="AZ15" s="410">
        <f t="shared" si="2"/>
        <v>0.46317740670919239</v>
      </c>
      <c r="BA15" s="410">
        <f t="shared" si="2"/>
        <v>0.47960273946940091</v>
      </c>
      <c r="BB15" s="410">
        <f t="shared" si="2"/>
        <v>0.4960169238072773</v>
      </c>
      <c r="BC15" s="410">
        <f t="shared" si="2"/>
        <v>0.51241975439566889</v>
      </c>
      <c r="BD15" s="410">
        <f t="shared" si="2"/>
        <v>0.52881104043653548</v>
      </c>
      <c r="BE15" s="410">
        <f t="shared" si="2"/>
        <v>0.54519060562883204</v>
      </c>
      <c r="BF15" s="410">
        <f t="shared" si="3"/>
        <v>0.56155828810472275</v>
      </c>
      <c r="BG15" s="410">
        <f t="shared" si="3"/>
        <v>0.57791394033539856</v>
      </c>
      <c r="BH15" s="410">
        <f t="shared" si="3"/>
        <v>0.59425742900781298</v>
      </c>
      <c r="BI15" s="410">
        <f t="shared" si="3"/>
        <v>0.61058863487373538</v>
      </c>
      <c r="BJ15" s="410">
        <f t="shared" si="3"/>
        <v>0.62690745257254588</v>
      </c>
      <c r="BK15" s="410">
        <f t="shared" si="3"/>
        <v>0.64321379042931015</v>
      </c>
      <c r="BL15" s="410">
        <f t="shared" si="3"/>
        <v>0.65950757022959872</v>
      </c>
      <c r="BM15" s="253"/>
      <c r="BN15" s="252"/>
      <c r="BO15" s="537">
        <f t="shared" si="18"/>
        <v>40.000000000000007</v>
      </c>
      <c r="BP15" s="524">
        <v>4000</v>
      </c>
      <c r="BQ15" s="382">
        <f t="shared" si="4"/>
        <v>270.24009489923532</v>
      </c>
      <c r="BR15" s="382">
        <f t="shared" si="4"/>
        <v>270.28477786191741</v>
      </c>
      <c r="BS15" s="382">
        <f t="shared" si="4"/>
        <v>270.35924368747681</v>
      </c>
      <c r="BT15" s="382">
        <f t="shared" si="4"/>
        <v>270.46348372328401</v>
      </c>
      <c r="BU15" s="382">
        <f t="shared" si="4"/>
        <v>270.59748588705401</v>
      </c>
      <c r="BV15" s="382">
        <f t="shared" si="4"/>
        <v>270.76123469806305</v>
      </c>
      <c r="BW15" s="382">
        <f t="shared" si="4"/>
        <v>270.95471131702942</v>
      </c>
      <c r="BX15" s="382">
        <f t="shared" si="4"/>
        <v>271.17789359446942</v>
      </c>
      <c r="BY15" s="382">
        <f t="shared" si="4"/>
        <v>271.43075612730098</v>
      </c>
      <c r="BZ15" s="382">
        <f t="shared" si="4"/>
        <v>271.71327032343146</v>
      </c>
      <c r="CA15" s="382">
        <f t="shared" si="4"/>
        <v>272.02540447402771</v>
      </c>
      <c r="CB15" s="382">
        <f t="shared" si="4"/>
        <v>272.36712383313738</v>
      </c>
      <c r="CC15" s="382">
        <f t="shared" si="4"/>
        <v>272.73839070429727</v>
      </c>
      <c r="CD15" s="382">
        <f t="shared" si="4"/>
        <v>273.13916453373838</v>
      </c>
      <c r="CE15" s="382">
        <f t="shared" si="4"/>
        <v>273.56940200977078</v>
      </c>
      <c r="CF15" s="382">
        <f t="shared" si="4"/>
        <v>274.02905716791173</v>
      </c>
      <c r="CG15" s="382">
        <f t="shared" si="5"/>
        <v>274.51808150129852</v>
      </c>
      <c r="CH15" s="382">
        <f t="shared" si="5"/>
        <v>275.03642407591445</v>
      </c>
      <c r="CI15" s="382">
        <f t="shared" si="5"/>
        <v>275.58403165014323</v>
      </c>
      <c r="CJ15" s="382">
        <f t="shared" si="5"/>
        <v>276.16084879815463</v>
      </c>
      <c r="CK15" s="382">
        <f t="shared" si="5"/>
        <v>276.76681803662365</v>
      </c>
      <c r="CL15" s="382">
        <f t="shared" si="5"/>
        <v>277.40187995427624</v>
      </c>
      <c r="CM15" s="382">
        <f t="shared" si="5"/>
        <v>278.06597334375948</v>
      </c>
      <c r="CN15" s="382">
        <f t="shared" si="5"/>
        <v>278.75903533533352</v>
      </c>
      <c r="CO15" s="382">
        <f t="shared" si="5"/>
        <v>279.48100153188977</v>
      </c>
      <c r="CP15" s="382">
        <f t="shared" si="5"/>
        <v>280.23180614480873</v>
      </c>
      <c r="CQ15" s="382">
        <f t="shared" si="5"/>
        <v>281.01138213018015</v>
      </c>
      <c r="CR15" s="382">
        <f t="shared" si="5"/>
        <v>281.81966132492221</v>
      </c>
      <c r="CS15" s="382">
        <f t="shared" si="5"/>
        <v>282.65657458235211</v>
      </c>
      <c r="CT15" s="382">
        <f t="shared" si="5"/>
        <v>283.52205190677773</v>
      </c>
      <c r="CU15" s="382">
        <f t="shared" si="5"/>
        <v>284.4160225866969</v>
      </c>
      <c r="CV15" s="382">
        <f t="shared" si="5"/>
        <v>285.33841532621534</v>
      </c>
      <c r="CW15" s="382">
        <f t="shared" si="6"/>
        <v>286.2891583743131</v>
      </c>
      <c r="CX15" s="382">
        <f t="shared" si="6"/>
        <v>287.2681796516124</v>
      </c>
      <c r="CY15" s="382">
        <f t="shared" si="6"/>
        <v>288.2754068743256</v>
      </c>
      <c r="CZ15" s="382">
        <f t="shared" si="6"/>
        <v>289.31076767508517</v>
      </c>
      <c r="DA15" s="382">
        <f t="shared" si="6"/>
        <v>290.37418972038228</v>
      </c>
      <c r="DB15" s="382">
        <f t="shared" si="6"/>
        <v>291.46560082436611</v>
      </c>
      <c r="DC15" s="382">
        <f t="shared" si="6"/>
        <v>292.58492905878381</v>
      </c>
      <c r="DD15" s="382">
        <f t="shared" si="6"/>
        <v>293.73210285886091</v>
      </c>
      <c r="DE15" s="521"/>
      <c r="DF15" s="252"/>
      <c r="DG15" s="537">
        <f t="shared" si="19"/>
        <v>40.000000000000007</v>
      </c>
      <c r="DH15" s="524">
        <v>4000</v>
      </c>
      <c r="DI15" s="382">
        <f t="shared" si="7"/>
        <v>10.634335768207068</v>
      </c>
      <c r="DJ15" s="382">
        <f t="shared" si="7"/>
        <v>21.268361850494745</v>
      </c>
      <c r="DK15" s="382">
        <f t="shared" si="7"/>
        <v>31.901769081705613</v>
      </c>
      <c r="DL15" s="382">
        <f t="shared" si="7"/>
        <v>42.534249336330852</v>
      </c>
      <c r="DM15" s="382">
        <f t="shared" si="7"/>
        <v>53.165496043846474</v>
      </c>
      <c r="DN15" s="382">
        <f t="shared" si="7"/>
        <v>63.795204698618178</v>
      </c>
      <c r="DO15" s="382">
        <f t="shared" si="7"/>
        <v>74.42307336268081</v>
      </c>
      <c r="DP15" s="382">
        <f t="shared" si="7"/>
        <v>85.048803159663024</v>
      </c>
      <c r="DQ15" s="382">
        <f t="shared" si="7"/>
        <v>95.672098758182685</v>
      </c>
      <c r="DR15" s="382">
        <f t="shared" si="7"/>
        <v>106.29266884321267</v>
      </c>
      <c r="DS15" s="382">
        <f t="shared" si="7"/>
        <v>116.9102265737818</v>
      </c>
      <c r="DT15" s="382">
        <f t="shared" si="7"/>
        <v>127.52449002565967</v>
      </c>
      <c r="DU15" s="382">
        <f t="shared" si="7"/>
        <v>138.13518261763275</v>
      </c>
      <c r="DV15" s="382">
        <f t="shared" si="7"/>
        <v>148.74203352013842</v>
      </c>
      <c r="DW15" s="382">
        <f t="shared" si="7"/>
        <v>159.34477804507213</v>
      </c>
      <c r="DX15" s="382">
        <f t="shared" si="7"/>
        <v>169.9431580157478</v>
      </c>
      <c r="DY15" s="382">
        <f t="shared" si="8"/>
        <v>180.53692211603666</v>
      </c>
      <c r="DZ15" s="382">
        <f t="shared" si="8"/>
        <v>191.1258262178747</v>
      </c>
      <c r="EA15" s="382">
        <f t="shared" si="8"/>
        <v>201.70963368642916</v>
      </c>
      <c r="EB15" s="382">
        <f t="shared" si="8"/>
        <v>212.28811566228327</v>
      </c>
      <c r="EC15" s="382">
        <f t="shared" si="8"/>
        <v>222.86105132020987</v>
      </c>
      <c r="ED15" s="382">
        <f t="shared" si="8"/>
        <v>233.42822810412426</v>
      </c>
      <c r="EE15" s="382">
        <f t="shared" si="8"/>
        <v>243.98944193798243</v>
      </c>
      <c r="EF15" s="382">
        <f t="shared" si="8"/>
        <v>254.54449741248615</v>
      </c>
      <c r="EG15" s="382">
        <f t="shared" si="8"/>
        <v>265.09320794755189</v>
      </c>
      <c r="EH15" s="382">
        <f t="shared" si="8"/>
        <v>275.63539593063689</v>
      </c>
      <c r="EI15" s="382">
        <f t="shared" si="8"/>
        <v>286.17089283109408</v>
      </c>
      <c r="EJ15" s="382">
        <f t="shared" si="8"/>
        <v>296.69953929083005</v>
      </c>
      <c r="EK15" s="382">
        <f t="shared" si="8"/>
        <v>307.22118519164627</v>
      </c>
      <c r="EL15" s="382">
        <f t="shared" si="8"/>
        <v>317.73568969972212</v>
      </c>
      <c r="EM15" s="382">
        <f t="shared" si="8"/>
        <v>328.24292128776221</v>
      </c>
      <c r="EN15" s="382">
        <f t="shared" si="8"/>
        <v>338.74275773544707</v>
      </c>
      <c r="EO15" s="382">
        <f t="shared" si="9"/>
        <v>349.2350861088596</v>
      </c>
      <c r="EP15" s="382">
        <f t="shared" si="9"/>
        <v>359.71980271962553</v>
      </c>
      <c r="EQ15" s="382">
        <f t="shared" si="9"/>
        <v>370.1968130645825</v>
      </c>
      <c r="ER15" s="382">
        <f t="shared" si="9"/>
        <v>380.66603174682018</v>
      </c>
      <c r="ES15" s="382">
        <f t="shared" si="9"/>
        <v>391.12738237898759</v>
      </c>
      <c r="ET15" s="382">
        <f t="shared" si="9"/>
        <v>401.58079746978035</v>
      </c>
      <c r="EU15" s="382">
        <f t="shared" si="9"/>
        <v>412.02621829459224</v>
      </c>
      <c r="EV15" s="382">
        <f t="shared" si="9"/>
        <v>422.46359475127059</v>
      </c>
      <c r="EW15" s="521"/>
      <c r="EX15" s="252"/>
      <c r="EY15" s="515">
        <f t="shared" si="20"/>
        <v>40.000000000000007</v>
      </c>
      <c r="EZ15" s="524">
        <v>4000</v>
      </c>
      <c r="FA15" s="382">
        <f t="shared" si="10"/>
        <v>31.090094899235346</v>
      </c>
      <c r="FB15" s="382">
        <f t="shared" si="10"/>
        <v>41.134777861917435</v>
      </c>
      <c r="FC15" s="382">
        <f t="shared" si="10"/>
        <v>51.209243687476835</v>
      </c>
      <c r="FD15" s="382">
        <f t="shared" si="10"/>
        <v>61.313483723284037</v>
      </c>
      <c r="FE15" s="382">
        <f t="shared" si="10"/>
        <v>71.447485887054029</v>
      </c>
      <c r="FF15" s="382">
        <f t="shared" si="10"/>
        <v>81.611234698063072</v>
      </c>
      <c r="FG15" s="382">
        <f t="shared" si="10"/>
        <v>91.804711317029444</v>
      </c>
      <c r="FH15" s="382">
        <f t="shared" si="10"/>
        <v>102.02789359446945</v>
      </c>
      <c r="FI15" s="382">
        <f t="shared" si="10"/>
        <v>112.280756127301</v>
      </c>
      <c r="FJ15" s="382">
        <f t="shared" si="10"/>
        <v>122.56327032343148</v>
      </c>
      <c r="FK15" s="382">
        <f t="shared" si="10"/>
        <v>132.87540447402773</v>
      </c>
      <c r="FL15" s="382">
        <f t="shared" si="10"/>
        <v>143.21712383313741</v>
      </c>
      <c r="FM15" s="382">
        <f t="shared" si="10"/>
        <v>153.5883907042973</v>
      </c>
      <c r="FN15" s="382">
        <f t="shared" si="10"/>
        <v>163.9891645337384</v>
      </c>
      <c r="FO15" s="382">
        <f t="shared" si="10"/>
        <v>174.41940200977081</v>
      </c>
      <c r="FP15" s="382">
        <f t="shared" si="10"/>
        <v>184.87905716791175</v>
      </c>
      <c r="FQ15" s="382">
        <f t="shared" si="11"/>
        <v>195.36808150129855</v>
      </c>
      <c r="FR15" s="382">
        <f t="shared" si="11"/>
        <v>205.88642407591448</v>
      </c>
      <c r="FS15" s="382">
        <f t="shared" si="11"/>
        <v>216.43403165014325</v>
      </c>
      <c r="FT15" s="382">
        <f t="shared" si="11"/>
        <v>227.01084879815465</v>
      </c>
      <c r="FU15" s="382">
        <f t="shared" si="11"/>
        <v>237.61681803662367</v>
      </c>
      <c r="FV15" s="382">
        <f t="shared" si="11"/>
        <v>248.25187995427626</v>
      </c>
      <c r="FW15" s="382">
        <f t="shared" si="11"/>
        <v>258.9159733437595</v>
      </c>
      <c r="FX15" s="382">
        <f t="shared" si="11"/>
        <v>269.60903533533354</v>
      </c>
      <c r="FY15" s="382">
        <f t="shared" si="11"/>
        <v>280.3310015318898</v>
      </c>
      <c r="FZ15" s="382">
        <f t="shared" si="11"/>
        <v>291.08180614480875</v>
      </c>
      <c r="GA15" s="382">
        <f t="shared" si="11"/>
        <v>301.86138213018017</v>
      </c>
      <c r="GB15" s="382">
        <f t="shared" si="11"/>
        <v>312.66966132492223</v>
      </c>
      <c r="GC15" s="382">
        <f t="shared" si="11"/>
        <v>323.50657458235213</v>
      </c>
      <c r="GD15" s="382">
        <f t="shared" si="11"/>
        <v>334.37205190677776</v>
      </c>
      <c r="GE15" s="382">
        <f t="shared" si="11"/>
        <v>345.26602258669692</v>
      </c>
      <c r="GF15" s="382">
        <f t="shared" si="11"/>
        <v>356.18841532621536</v>
      </c>
      <c r="GG15" s="382">
        <f t="shared" si="12"/>
        <v>367.13915837431313</v>
      </c>
      <c r="GH15" s="382">
        <f t="shared" si="12"/>
        <v>378.11817965161242</v>
      </c>
      <c r="GI15" s="382">
        <f t="shared" si="12"/>
        <v>389.12540687432562</v>
      </c>
      <c r="GJ15" s="382">
        <f t="shared" si="12"/>
        <v>400.1607676750852</v>
      </c>
      <c r="GK15" s="382">
        <f t="shared" si="12"/>
        <v>411.2241897203823</v>
      </c>
      <c r="GL15" s="382">
        <f t="shared" si="12"/>
        <v>422.31560082436613</v>
      </c>
      <c r="GM15" s="382">
        <f t="shared" si="12"/>
        <v>433.43492905878384</v>
      </c>
      <c r="GN15" s="382">
        <f t="shared" si="12"/>
        <v>444.58210285886094</v>
      </c>
      <c r="GO15" s="511"/>
      <c r="GP15" s="521"/>
      <c r="GQ15" s="524">
        <v>4000</v>
      </c>
      <c r="GR15" s="583">
        <f t="shared" si="13"/>
        <v>1.9235577639163719</v>
      </c>
      <c r="GS15" s="477">
        <f t="shared" si="13"/>
        <v>0.93408303615826227</v>
      </c>
      <c r="GT15" s="477">
        <f t="shared" si="13"/>
        <v>0.60521642408988807</v>
      </c>
      <c r="GU15" s="477">
        <f t="shared" si="13"/>
        <v>0.44150854146878765</v>
      </c>
      <c r="GV15" s="477">
        <f t="shared" si="13"/>
        <v>0.34386944924072732</v>
      </c>
      <c r="GW15" s="477">
        <f t="shared" si="13"/>
        <v>0.27926910938857435</v>
      </c>
      <c r="GX15" s="477">
        <f t="shared" si="13"/>
        <v>0.23355173562429893</v>
      </c>
      <c r="GY15" s="477">
        <f t="shared" si="13"/>
        <v>0.19963938120247732</v>
      </c>
      <c r="GZ15" s="477">
        <f t="shared" si="13"/>
        <v>0.17359980166315528</v>
      </c>
      <c r="HA15" s="477">
        <f t="shared" si="13"/>
        <v>0.15307360006379006</v>
      </c>
      <c r="HB15" s="477">
        <f t="shared" si="13"/>
        <v>0.13655929312711018</v>
      </c>
      <c r="HC15" s="477">
        <f t="shared" si="13"/>
        <v>0.1230558444446252</v>
      </c>
      <c r="HD15" s="477">
        <f t="shared" si="13"/>
        <v>0.11187018248232994</v>
      </c>
      <c r="HE15" s="477">
        <f t="shared" si="13"/>
        <v>0.10250721099315648</v>
      </c>
      <c r="HF15" s="477">
        <f t="shared" si="13"/>
        <v>9.4603815384741871E-2</v>
      </c>
      <c r="HG15" s="477">
        <f t="shared" si="13"/>
        <v>8.7887616815852734E-2</v>
      </c>
      <c r="HH15" s="477">
        <f t="shared" si="14"/>
        <v>8.2150283783665262E-2</v>
      </c>
      <c r="HI15" s="477">
        <f t="shared" si="14"/>
        <v>7.7229739957871343E-2</v>
      </c>
      <c r="HJ15" s="477">
        <f t="shared" si="14"/>
        <v>7.2997990698868351E-2</v>
      </c>
      <c r="HK15" s="477">
        <f t="shared" si="14"/>
        <v>6.935260172214687E-2</v>
      </c>
      <c r="HL15" s="477">
        <f t="shared" si="14"/>
        <v>6.6210612527410687E-2</v>
      </c>
      <c r="HM15" s="477">
        <f t="shared" si="14"/>
        <v>6.3504109895139521E-2</v>
      </c>
      <c r="HN15" s="477">
        <f t="shared" si="14"/>
        <v>6.117695621260167E-2</v>
      </c>
      <c r="HO15" s="477">
        <f t="shared" si="14"/>
        <v>5.918233580369054E-2</v>
      </c>
      <c r="HP15" s="477">
        <f t="shared" si="14"/>
        <v>5.7480890220894199E-2</v>
      </c>
      <c r="HQ15" s="477">
        <f t="shared" si="14"/>
        <v>5.6039283931657753E-2</v>
      </c>
      <c r="HR15" s="477">
        <f t="shared" si="14"/>
        <v>5.482908881423889E-2</v>
      </c>
      <c r="HS15" s="477">
        <f t="shared" si="14"/>
        <v>5.3825907759290428E-2</v>
      </c>
      <c r="HT15" s="477">
        <f t="shared" si="14"/>
        <v>5.3008679660378706E-2</v>
      </c>
      <c r="HU15" s="477">
        <f t="shared" si="14"/>
        <v>5.2359123467615259E-2</v>
      </c>
      <c r="HV15" s="477">
        <f t="shared" si="14"/>
        <v>5.1861289901240504E-2</v>
      </c>
      <c r="HW15" s="477">
        <f t="shared" si="14"/>
        <v>5.1501197272512865E-2</v>
      </c>
      <c r="HX15" s="477">
        <f t="shared" si="15"/>
        <v>5.1266533568945782E-2</v>
      </c>
      <c r="HY15" s="477">
        <f t="shared" si="15"/>
        <v>5.114641115915166E-2</v>
      </c>
      <c r="HZ15" s="477">
        <f t="shared" si="15"/>
        <v>5.1131163591192075E-2</v>
      </c>
      <c r="IA15" s="477">
        <f t="shared" si="15"/>
        <v>5.1212176297439918E-2</v>
      </c>
      <c r="IB15" s="477">
        <f t="shared" si="15"/>
        <v>5.1381744789020328E-2</v>
      </c>
      <c r="IC15" s="477">
        <f t="shared" si="15"/>
        <v>5.1632955273829072E-2</v>
      </c>
      <c r="ID15" s="477">
        <f t="shared" si="15"/>
        <v>5.1959583671165085E-2</v>
      </c>
      <c r="IE15" s="477">
        <f t="shared" si="15"/>
        <v>5.235600980153763E-2</v>
      </c>
    </row>
    <row r="16" spans="1:239">
      <c r="J16" s="252"/>
      <c r="K16" s="499">
        <v>5000</v>
      </c>
      <c r="L16" s="382">
        <f t="shared" si="21"/>
        <v>1.5239999999999998</v>
      </c>
      <c r="M16" s="382">
        <v>50</v>
      </c>
      <c r="N16" s="491"/>
      <c r="O16" s="263"/>
      <c r="P16" s="383">
        <f t="shared" si="16"/>
        <v>-4.9060000000000628</v>
      </c>
      <c r="Q16" s="383">
        <f>$Q$11-Konstanten!$C$33*K16</f>
        <v>268.24399999999991</v>
      </c>
      <c r="R16" s="382">
        <f t="shared" si="22"/>
        <v>638.22173455261043</v>
      </c>
      <c r="S16" s="263">
        <f t="shared" si="0"/>
        <v>0.82646589305439355</v>
      </c>
      <c r="T16" s="492"/>
      <c r="U16" s="492"/>
      <c r="V16" s="170"/>
      <c r="X16" s="524">
        <v>5000</v>
      </c>
      <c r="Y16" s="410">
        <f t="shared" si="17"/>
        <v>1.692539137393136E-2</v>
      </c>
      <c r="Z16" s="410">
        <f t="shared" si="1"/>
        <v>3.3850151965222834E-2</v>
      </c>
      <c r="AA16" s="410">
        <f t="shared" si="1"/>
        <v>5.0773652098121347E-2</v>
      </c>
      <c r="AB16" s="410">
        <f t="shared" si="1"/>
        <v>6.769526430646694E-2</v>
      </c>
      <c r="AC16" s="410">
        <f t="shared" si="1"/>
        <v>8.4614364428323777E-2</v>
      </c>
      <c r="AD16" s="410">
        <f t="shared" si="1"/>
        <v>0.1015303326885245</v>
      </c>
      <c r="AE16" s="410">
        <f t="shared" si="1"/>
        <v>0.11844255476498994</v>
      </c>
      <c r="AF16" s="410">
        <f t="shared" si="1"/>
        <v>0.13535042283529766</v>
      </c>
      <c r="AG16" s="410">
        <f t="shared" si="1"/>
        <v>0.15225333659955501</v>
      </c>
      <c r="AH16" s="410">
        <f t="shared" si="1"/>
        <v>0.16915070427621967</v>
      </c>
      <c r="AI16" s="410">
        <f t="shared" si="1"/>
        <v>0.18604194356734385</v>
      </c>
      <c r="AJ16" s="410">
        <f t="shared" si="1"/>
        <v>0.20292648259016688</v>
      </c>
      <c r="AK16" s="410">
        <f t="shared" si="1"/>
        <v>0.21980376077203717</v>
      </c>
      <c r="AL16" s="410">
        <f t="shared" si="1"/>
        <v>0.23667322970591809</v>
      </c>
      <c r="AM16" s="410">
        <f t="shared" si="1"/>
        <v>0.25353435396396035</v>
      </c>
      <c r="AN16" s="410">
        <f t="shared" si="1"/>
        <v>0.27038661186689855</v>
      </c>
      <c r="AO16" s="410">
        <f t="shared" si="1"/>
        <v>0.28722949620724764</v>
      </c>
      <c r="AP16" s="410">
        <f t="shared" si="2"/>
        <v>0.30406251492454345</v>
      </c>
      <c r="AQ16" s="410">
        <f t="shared" si="2"/>
        <v>0.32088519173121738</v>
      </c>
      <c r="AR16" s="410">
        <f t="shared" si="2"/>
        <v>0.33769706668781074</v>
      </c>
      <c r="AS16" s="410">
        <f t="shared" si="2"/>
        <v>0.35449769672666742</v>
      </c>
      <c r="AT16" s="410">
        <f t="shared" si="2"/>
        <v>0.37128665612342227</v>
      </c>
      <c r="AU16" s="410">
        <f t="shared" si="2"/>
        <v>0.38806353691586204</v>
      </c>
      <c r="AV16" s="410">
        <f t="shared" si="2"/>
        <v>0.40482794927006777</v>
      </c>
      <c r="AW16" s="410">
        <f t="shared" si="2"/>
        <v>0.42157952179387698</v>
      </c>
      <c r="AX16" s="410">
        <f t="shared" si="2"/>
        <v>0.43831790179808378</v>
      </c>
      <c r="AY16" s="410">
        <f t="shared" si="2"/>
        <v>0.45504275550591911</v>
      </c>
      <c r="AZ16" s="410">
        <f t="shared" si="2"/>
        <v>0.47175376821159698</v>
      </c>
      <c r="BA16" s="410">
        <f t="shared" si="2"/>
        <v>0.48845064438895408</v>
      </c>
      <c r="BB16" s="410">
        <f t="shared" si="2"/>
        <v>0.50513310775136266</v>
      </c>
      <c r="BC16" s="410">
        <f t="shared" si="2"/>
        <v>0.5218009012642596</v>
      </c>
      <c r="BD16" s="410">
        <f t="shared" si="2"/>
        <v>0.53845378711183811</v>
      </c>
      <c r="BE16" s="410">
        <f t="shared" si="2"/>
        <v>0.55509154661956417</v>
      </c>
      <c r="BF16" s="410">
        <f t="shared" si="3"/>
        <v>0.57171398013429153</v>
      </c>
      <c r="BG16" s="410">
        <f t="shared" si="3"/>
        <v>0.5883209068639037</v>
      </c>
      <c r="BH16" s="410">
        <f t="shared" si="3"/>
        <v>0.60491216467845521</v>
      </c>
      <c r="BI16" s="410">
        <f t="shared" si="3"/>
        <v>0.62148760987490703</v>
      </c>
      <c r="BJ16" s="410">
        <f t="shared" si="3"/>
        <v>0.63804711690758276</v>
      </c>
      <c r="BK16" s="410">
        <f t="shared" si="3"/>
        <v>0.65459057808654075</v>
      </c>
      <c r="BL16" s="410">
        <f t="shared" si="3"/>
        <v>0.67111790324607212</v>
      </c>
      <c r="BM16" s="253"/>
      <c r="BN16" s="252"/>
      <c r="BO16" s="537">
        <f t="shared" si="18"/>
        <v>50.000000000000007</v>
      </c>
      <c r="BP16" s="524">
        <v>5000</v>
      </c>
      <c r="BQ16" s="382">
        <f t="shared" si="4"/>
        <v>268.25936871128232</v>
      </c>
      <c r="BR16" s="382">
        <f t="shared" si="4"/>
        <v>268.30547255408044</v>
      </c>
      <c r="BS16" s="382">
        <f t="shared" si="4"/>
        <v>268.38230466149042</v>
      </c>
      <c r="BT16" s="382">
        <f t="shared" si="4"/>
        <v>268.48985360945221</v>
      </c>
      <c r="BU16" s="382">
        <f t="shared" si="4"/>
        <v>268.62810344780837</v>
      </c>
      <c r="BV16" s="382">
        <f t="shared" si="4"/>
        <v>268.79703374356569</v>
      </c>
      <c r="BW16" s="382">
        <f t="shared" si="4"/>
        <v>268.99661963614057</v>
      </c>
      <c r="BX16" s="382">
        <f t="shared" si="4"/>
        <v>269.22683190431042</v>
      </c>
      <c r="BY16" s="382">
        <f t="shared" si="4"/>
        <v>269.48763704453637</v>
      </c>
      <c r="BZ16" s="382">
        <f t="shared" si="4"/>
        <v>269.77899736026762</v>
      </c>
      <c r="CA16" s="382">
        <f t="shared" si="4"/>
        <v>270.10087106178696</v>
      </c>
      <c r="CB16" s="382">
        <f t="shared" si="4"/>
        <v>270.45321237610989</v>
      </c>
      <c r="CC16" s="382">
        <f t="shared" si="4"/>
        <v>270.83597166640533</v>
      </c>
      <c r="CD16" s="382">
        <f t="shared" si="4"/>
        <v>271.24909556036715</v>
      </c>
      <c r="CE16" s="382">
        <f t="shared" si="4"/>
        <v>271.69252708692937</v>
      </c>
      <c r="CF16" s="382">
        <f t="shared" si="4"/>
        <v>272.16620582068964</v>
      </c>
      <c r="CG16" s="382">
        <f t="shared" si="5"/>
        <v>272.67006803337705</v>
      </c>
      <c r="CH16" s="382">
        <f t="shared" si="5"/>
        <v>273.20404685168143</v>
      </c>
      <c r="CI16" s="382">
        <f t="shared" si="5"/>
        <v>273.76807242074557</v>
      </c>
      <c r="CJ16" s="382">
        <f t="shared" si="5"/>
        <v>274.36207207260776</v>
      </c>
      <c r="CK16" s="382">
        <f t="shared" si="5"/>
        <v>274.9859704988786</v>
      </c>
      <c r="CL16" s="382">
        <f t="shared" si="5"/>
        <v>275.63968992693418</v>
      </c>
      <c r="CM16" s="382">
        <f t="shared" si="5"/>
        <v>276.32315029890725</v>
      </c>
      <c r="CN16" s="382">
        <f t="shared" si="5"/>
        <v>277.0362694527704</v>
      </c>
      <c r="CO16" s="382">
        <f t="shared" si="5"/>
        <v>277.77896330481099</v>
      </c>
      <c r="CP16" s="382">
        <f t="shared" si="5"/>
        <v>278.55114603281788</v>
      </c>
      <c r="CQ16" s="382">
        <f t="shared" si="5"/>
        <v>279.35273025931491</v>
      </c>
      <c r="CR16" s="382">
        <f t="shared" si="5"/>
        <v>280.18362723420029</v>
      </c>
      <c r="CS16" s="382">
        <f t="shared" si="5"/>
        <v>281.04374701617525</v>
      </c>
      <c r="CT16" s="382">
        <f t="shared" si="5"/>
        <v>281.93299865237447</v>
      </c>
      <c r="CU16" s="382">
        <f t="shared" si="5"/>
        <v>282.85129035563762</v>
      </c>
      <c r="CV16" s="382">
        <f t="shared" si="5"/>
        <v>283.79852967889798</v>
      </c>
      <c r="CW16" s="382">
        <f t="shared" si="6"/>
        <v>284.77462368619376</v>
      </c>
      <c r="CX16" s="382">
        <f t="shared" si="6"/>
        <v>285.77947911984506</v>
      </c>
      <c r="CY16" s="382">
        <f t="shared" si="6"/>
        <v>286.81300256337494</v>
      </c>
      <c r="CZ16" s="382">
        <f t="shared" si="6"/>
        <v>287.8751005997886</v>
      </c>
      <c r="DA16" s="382">
        <f t="shared" si="6"/>
        <v>288.96567996486436</v>
      </c>
      <c r="DB16" s="382">
        <f t="shared" si="6"/>
        <v>290.08464769514416</v>
      </c>
      <c r="DC16" s="382">
        <f t="shared" si="6"/>
        <v>291.23191127035039</v>
      </c>
      <c r="DD16" s="382">
        <f t="shared" si="6"/>
        <v>292.40737874999155</v>
      </c>
      <c r="DE16" s="521"/>
      <c r="DF16" s="252"/>
      <c r="DG16" s="537">
        <f t="shared" si="19"/>
        <v>50.000000000000007</v>
      </c>
      <c r="DH16" s="524">
        <v>5000</v>
      </c>
      <c r="DI16" s="382">
        <f t="shared" si="7"/>
        <v>10.802152640652263</v>
      </c>
      <c r="DJ16" s="382">
        <f t="shared" si="7"/>
        <v>21.60390270211397</v>
      </c>
      <c r="DK16" s="382">
        <f t="shared" si="7"/>
        <v>32.404848311633792</v>
      </c>
      <c r="DL16" s="382">
        <f t="shared" si="7"/>
        <v>43.204589006670744</v>
      </c>
      <c r="DM16" s="382">
        <f t="shared" si="7"/>
        <v>54.002726433511498</v>
      </c>
      <c r="DN16" s="382">
        <f t="shared" si="7"/>
        <v>64.798865038173716</v>
      </c>
      <c r="DO16" s="382">
        <f t="shared" si="7"/>
        <v>75.59261274695443</v>
      </c>
      <c r="DP16" s="382">
        <f t="shared" si="7"/>
        <v>86.383581634372931</v>
      </c>
      <c r="DQ16" s="382">
        <f t="shared" si="7"/>
        <v>97.171388575990434</v>
      </c>
      <c r="DR16" s="382">
        <f t="shared" si="7"/>
        <v>107.95565588396458</v>
      </c>
      <c r="DS16" s="382">
        <f t="shared" si="7"/>
        <v>118.73601192308905</v>
      </c>
      <c r="DT16" s="382">
        <f t="shared" si="7"/>
        <v>129.5120917053564</v>
      </c>
      <c r="DU16" s="382">
        <f t="shared" si="7"/>
        <v>140.28353746111659</v>
      </c>
      <c r="DV16" s="382">
        <f t="shared" si="7"/>
        <v>151.04999918507946</v>
      </c>
      <c r="DW16" s="382">
        <f t="shared" si="7"/>
        <v>161.81113515555427</v>
      </c>
      <c r="DX16" s="382">
        <f t="shared" si="7"/>
        <v>172.56661242549544</v>
      </c>
      <c r="DY16" s="382">
        <f t="shared" si="8"/>
        <v>183.31610728406201</v>
      </c>
      <c r="DZ16" s="382">
        <f t="shared" si="8"/>
        <v>194.05930568757111</v>
      </c>
      <c r="EA16" s="382">
        <f t="shared" si="8"/>
        <v>204.79590365894452</v>
      </c>
      <c r="EB16" s="382">
        <f t="shared" si="8"/>
        <v>215.52560765482312</v>
      </c>
      <c r="EC16" s="382">
        <f t="shared" si="8"/>
        <v>226.24813489979894</v>
      </c>
      <c r="ED16" s="382">
        <f t="shared" si="8"/>
        <v>236.96321368732916</v>
      </c>
      <c r="EE16" s="382">
        <f t="shared" si="8"/>
        <v>247.67058364706244</v>
      </c>
      <c r="EF16" s="382">
        <f t="shared" si="8"/>
        <v>258.36999597851883</v>
      </c>
      <c r="EG16" s="382">
        <f t="shared" si="8"/>
        <v>269.06121365114819</v>
      </c>
      <c r="EH16" s="382">
        <f t="shared" si="8"/>
        <v>279.74401157103381</v>
      </c>
      <c r="EI16" s="382">
        <f t="shared" si="8"/>
        <v>290.4181767145871</v>
      </c>
      <c r="EJ16" s="382">
        <f t="shared" si="8"/>
        <v>301.08350822973557</v>
      </c>
      <c r="EK16" s="382">
        <f t="shared" si="8"/>
        <v>311.73981750525854</v>
      </c>
      <c r="EL16" s="382">
        <f t="shared" si="8"/>
        <v>322.38692820902537</v>
      </c>
      <c r="EM16" s="382">
        <f t="shared" si="8"/>
        <v>333.02467629599118</v>
      </c>
      <c r="EN16" s="382">
        <f t="shared" si="8"/>
        <v>343.65290998693933</v>
      </c>
      <c r="EO16" s="382">
        <f t="shared" si="9"/>
        <v>354.27148971902943</v>
      </c>
      <c r="EP16" s="382">
        <f t="shared" si="9"/>
        <v>364.88028806928418</v>
      </c>
      <c r="EQ16" s="382">
        <f t="shared" si="9"/>
        <v>375.4791896522454</v>
      </c>
      <c r="ER16" s="382">
        <f t="shared" si="9"/>
        <v>386.06809099305804</v>
      </c>
      <c r="ES16" s="382">
        <f t="shared" si="9"/>
        <v>396.64690037731924</v>
      </c>
      <c r="ET16" s="382">
        <f t="shared" si="9"/>
        <v>407.2155376790497</v>
      </c>
      <c r="EU16" s="382">
        <f t="shared" si="9"/>
        <v>417.77393416818802</v>
      </c>
      <c r="EV16" s="382">
        <f t="shared" si="9"/>
        <v>428.32203229901916</v>
      </c>
      <c r="EW16" s="521"/>
      <c r="EX16" s="252"/>
      <c r="EY16" s="515">
        <f t="shared" si="20"/>
        <v>50.000000000000007</v>
      </c>
      <c r="EZ16" s="524">
        <v>5000</v>
      </c>
      <c r="FA16" s="382">
        <f t="shared" si="10"/>
        <v>35.10936871128235</v>
      </c>
      <c r="FB16" s="382">
        <f t="shared" si="10"/>
        <v>45.155472554080468</v>
      </c>
      <c r="FC16" s="382">
        <f t="shared" si="10"/>
        <v>55.232304661490453</v>
      </c>
      <c r="FD16" s="382">
        <f t="shared" si="10"/>
        <v>65.339853609452234</v>
      </c>
      <c r="FE16" s="382">
        <f t="shared" si="10"/>
        <v>75.478103447808394</v>
      </c>
      <c r="FF16" s="382">
        <f t="shared" si="10"/>
        <v>85.647033743565714</v>
      </c>
      <c r="FG16" s="382">
        <f t="shared" si="10"/>
        <v>95.846619636140588</v>
      </c>
      <c r="FH16" s="382">
        <f t="shared" si="10"/>
        <v>106.07683190431044</v>
      </c>
      <c r="FI16" s="382">
        <f t="shared" si="10"/>
        <v>116.33763704453639</v>
      </c>
      <c r="FJ16" s="382">
        <f t="shared" si="10"/>
        <v>126.62899736026765</v>
      </c>
      <c r="FK16" s="382">
        <f t="shared" si="10"/>
        <v>136.95087106178698</v>
      </c>
      <c r="FL16" s="382">
        <f t="shared" si="10"/>
        <v>147.30321237610991</v>
      </c>
      <c r="FM16" s="382">
        <f t="shared" si="10"/>
        <v>157.68597166640535</v>
      </c>
      <c r="FN16" s="382">
        <f t="shared" si="10"/>
        <v>168.09909556036718</v>
      </c>
      <c r="FO16" s="382">
        <f t="shared" si="10"/>
        <v>178.5425270869294</v>
      </c>
      <c r="FP16" s="382">
        <f t="shared" si="10"/>
        <v>189.01620582068966</v>
      </c>
      <c r="FQ16" s="382">
        <f t="shared" si="11"/>
        <v>199.52006803337707</v>
      </c>
      <c r="FR16" s="382">
        <f t="shared" si="11"/>
        <v>210.05404685168145</v>
      </c>
      <c r="FS16" s="382">
        <f t="shared" si="11"/>
        <v>220.61807242074559</v>
      </c>
      <c r="FT16" s="382">
        <f t="shared" si="11"/>
        <v>231.21207207260778</v>
      </c>
      <c r="FU16" s="382">
        <f t="shared" si="11"/>
        <v>241.83597049887862</v>
      </c>
      <c r="FV16" s="382">
        <f t="shared" si="11"/>
        <v>252.4896899269342</v>
      </c>
      <c r="FW16" s="382">
        <f t="shared" si="11"/>
        <v>263.17315029890727</v>
      </c>
      <c r="FX16" s="382">
        <f t="shared" si="11"/>
        <v>273.88626945277042</v>
      </c>
      <c r="FY16" s="382">
        <f t="shared" si="11"/>
        <v>284.62896330481101</v>
      </c>
      <c r="FZ16" s="382">
        <f t="shared" si="11"/>
        <v>295.40114603281791</v>
      </c>
      <c r="GA16" s="382">
        <f t="shared" si="11"/>
        <v>306.20273025931493</v>
      </c>
      <c r="GB16" s="382">
        <f t="shared" si="11"/>
        <v>317.03362723420031</v>
      </c>
      <c r="GC16" s="382">
        <f t="shared" si="11"/>
        <v>327.89374701617527</v>
      </c>
      <c r="GD16" s="382">
        <f t="shared" si="11"/>
        <v>338.78299865237449</v>
      </c>
      <c r="GE16" s="382">
        <f t="shared" si="11"/>
        <v>349.70129035563764</v>
      </c>
      <c r="GF16" s="382">
        <f t="shared" si="11"/>
        <v>360.648529678898</v>
      </c>
      <c r="GG16" s="382">
        <f t="shared" si="12"/>
        <v>371.62462368619379</v>
      </c>
      <c r="GH16" s="382">
        <f t="shared" si="12"/>
        <v>382.62947911984509</v>
      </c>
      <c r="GI16" s="382">
        <f t="shared" si="12"/>
        <v>393.66300256337496</v>
      </c>
      <c r="GJ16" s="382">
        <f t="shared" si="12"/>
        <v>404.72510059978862</v>
      </c>
      <c r="GK16" s="382">
        <f t="shared" si="12"/>
        <v>415.81567996486439</v>
      </c>
      <c r="GL16" s="382">
        <f t="shared" si="12"/>
        <v>426.93464769514418</v>
      </c>
      <c r="GM16" s="382">
        <f t="shared" si="12"/>
        <v>438.08191127035042</v>
      </c>
      <c r="GN16" s="382">
        <f t="shared" si="12"/>
        <v>449.25737874999157</v>
      </c>
      <c r="GO16" s="511"/>
      <c r="GP16" s="521"/>
      <c r="GQ16" s="524">
        <v>5000</v>
      </c>
      <c r="GR16" s="583">
        <f t="shared" si="13"/>
        <v>2.2502196441062652</v>
      </c>
      <c r="GS16" s="477">
        <f t="shared" si="13"/>
        <v>1.0901534864652924</v>
      </c>
      <c r="GT16" s="477">
        <f t="shared" si="13"/>
        <v>0.70444570918300786</v>
      </c>
      <c r="GU16" s="477">
        <f t="shared" si="13"/>
        <v>0.51233596040836837</v>
      </c>
      <c r="GV16" s="477">
        <f t="shared" si="13"/>
        <v>0.39767208866273662</v>
      </c>
      <c r="GW16" s="477">
        <f t="shared" si="13"/>
        <v>0.32173663370662614</v>
      </c>
      <c r="GX16" s="477">
        <f t="shared" si="13"/>
        <v>0.26793632543151086</v>
      </c>
      <c r="GY16" s="477">
        <f t="shared" si="13"/>
        <v>0.22797445877263045</v>
      </c>
      <c r="GZ16" s="477">
        <f t="shared" si="13"/>
        <v>0.19724168553542359</v>
      </c>
      <c r="HA16" s="477">
        <f t="shared" si="13"/>
        <v>0.17297233130957013</v>
      </c>
      <c r="HB16" s="477">
        <f t="shared" si="13"/>
        <v>0.15340635788320531</v>
      </c>
      <c r="HC16" s="477">
        <f t="shared" si="13"/>
        <v>0.13737034462564937</v>
      </c>
      <c r="HD16" s="477">
        <f t="shared" si="13"/>
        <v>0.12405186324954427</v>
      </c>
      <c r="HE16" s="477">
        <f t="shared" si="13"/>
        <v>0.11287054927023003</v>
      </c>
      <c r="HF16" s="477">
        <f t="shared" si="13"/>
        <v>0.10340074504323019</v>
      </c>
      <c r="HG16" s="477">
        <f t="shared" si="13"/>
        <v>9.5323151819395172E-2</v>
      </c>
      <c r="HH16" s="477">
        <f t="shared" si="14"/>
        <v>8.8393545932141188E-2</v>
      </c>
      <c r="HI16" s="477">
        <f t="shared" si="14"/>
        <v>8.2421923068514563E-2</v>
      </c>
      <c r="HJ16" s="477">
        <f t="shared" si="14"/>
        <v>7.7258228700464671E-2</v>
      </c>
      <c r="HK16" s="477">
        <f t="shared" si="14"/>
        <v>7.2782369521989493E-2</v>
      </c>
      <c r="HL16" s="477">
        <f t="shared" si="14"/>
        <v>6.8897078890764088E-2</v>
      </c>
      <c r="HM16" s="477">
        <f t="shared" si="14"/>
        <v>6.5522728182156126E-2</v>
      </c>
      <c r="HN16" s="477">
        <f t="shared" si="14"/>
        <v>6.2593491821121658E-2</v>
      </c>
      <c r="HO16" s="477">
        <f t="shared" si="14"/>
        <v>6.0054471168322625E-2</v>
      </c>
      <c r="HP16" s="477">
        <f t="shared" si="14"/>
        <v>5.7859508780210921E-2</v>
      </c>
      <c r="HQ16" s="477">
        <f t="shared" si="14"/>
        <v>5.5969507171410422E-2</v>
      </c>
      <c r="HR16" s="477">
        <f t="shared" si="14"/>
        <v>5.4351121280677754E-2</v>
      </c>
      <c r="HS16" s="477">
        <f t="shared" si="14"/>
        <v>5.2975731212399478E-2</v>
      </c>
      <c r="HT16" s="477">
        <f t="shared" si="14"/>
        <v>5.1818627598459524E-2</v>
      </c>
      <c r="HU16" s="477">
        <f t="shared" si="14"/>
        <v>5.0858359966500968E-2</v>
      </c>
      <c r="HV16" s="477">
        <f t="shared" si="14"/>
        <v>5.0076211304006607E-2</v>
      </c>
      <c r="HW16" s="477">
        <f t="shared" si="14"/>
        <v>4.9455771209982159E-2</v>
      </c>
      <c r="HX16" s="477">
        <f t="shared" si="15"/>
        <v>4.8982586718809971E-2</v>
      </c>
      <c r="HY16" s="477">
        <f t="shared" si="15"/>
        <v>4.8643874802002621E-2</v>
      </c>
      <c r="HZ16" s="477">
        <f t="shared" si="15"/>
        <v>4.8428284209228012E-2</v>
      </c>
      <c r="IA16" s="477">
        <f t="shared" si="15"/>
        <v>4.8325697051886267E-2</v>
      </c>
      <c r="IB16" s="477">
        <f t="shared" si="15"/>
        <v>4.832706260734778E-2</v>
      </c>
      <c r="IC16" s="477">
        <f t="shared" si="15"/>
        <v>4.8424257405512497E-2</v>
      </c>
      <c r="ID16" s="477">
        <f t="shared" si="15"/>
        <v>4.8609966877413618E-2</v>
      </c>
      <c r="IE16" s="477">
        <f t="shared" si="15"/>
        <v>4.8877584789654441E-2</v>
      </c>
    </row>
    <row r="17" spans="1:320">
      <c r="J17" s="252"/>
      <c r="K17" s="499">
        <v>6000</v>
      </c>
      <c r="L17" s="382">
        <f t="shared" si="21"/>
        <v>1.8288</v>
      </c>
      <c r="M17" s="382">
        <v>60</v>
      </c>
      <c r="N17" s="491"/>
      <c r="O17" s="263"/>
      <c r="P17" s="383">
        <f t="shared" si="16"/>
        <v>-6.8872000000000639</v>
      </c>
      <c r="Q17" s="383">
        <f>$Q$11-Konstanten!$C$33*K17</f>
        <v>266.26279999999991</v>
      </c>
      <c r="R17" s="382">
        <f t="shared" si="22"/>
        <v>635.86047334855232</v>
      </c>
      <c r="S17" s="263">
        <f t="shared" si="0"/>
        <v>0.79488357532467213</v>
      </c>
      <c r="T17" s="492"/>
      <c r="U17" s="492"/>
      <c r="V17" s="170"/>
      <c r="X17" s="524">
        <v>6000</v>
      </c>
      <c r="Y17" s="410">
        <f t="shared" si="17"/>
        <v>1.7258331560135357E-2</v>
      </c>
      <c r="Z17" s="410">
        <f t="shared" si="1"/>
        <v>3.4515872679890321E-2</v>
      </c>
      <c r="AA17" s="410">
        <f t="shared" si="1"/>
        <v>5.1771834366619557E-2</v>
      </c>
      <c r="AB17" s="410">
        <f t="shared" si="1"/>
        <v>6.9025430517089481E-2</v>
      </c>
      <c r="AC17" s="410">
        <f t="shared" si="1"/>
        <v>8.627587934841667E-2</v>
      </c>
      <c r="AD17" s="410">
        <f t="shared" si="1"/>
        <v>0.10352240481179897</v>
      </c>
      <c r="AE17" s="410">
        <f t="shared" si="1"/>
        <v>0.12076423798420978</v>
      </c>
      <c r="AF17" s="410">
        <f t="shared" si="1"/>
        <v>0.1380006184325305</v>
      </c>
      <c r="AG17" s="410">
        <f t="shared" si="1"/>
        <v>0.15523079554508223</v>
      </c>
      <c r="AH17" s="410">
        <f t="shared" si="1"/>
        <v>0.172454029825794</v>
      </c>
      <c r="AI17" s="410">
        <f t="shared" si="1"/>
        <v>0.189669594146232</v>
      </c>
      <c r="AJ17" s="410">
        <f t="shared" si="1"/>
        <v>0.20687677495134696</v>
      </c>
      <c r="AK17" s="410">
        <f t="shared" si="1"/>
        <v>0.22407487341475804</v>
      </c>
      <c r="AL17" s="410">
        <f t="shared" si="1"/>
        <v>0.24126320654002248</v>
      </c>
      <c r="AM17" s="410">
        <f t="shared" si="1"/>
        <v>0.25844110820442118</v>
      </c>
      <c r="AN17" s="410">
        <f t="shared" si="1"/>
        <v>0.2756079301423574</v>
      </c>
      <c r="AO17" s="410">
        <f t="shared" si="1"/>
        <v>0.29276304286574273</v>
      </c>
      <c r="AP17" s="410">
        <f t="shared" si="2"/>
        <v>0.30990583651908349</v>
      </c>
      <c r="AQ17" s="410">
        <f t="shared" si="2"/>
        <v>0.32703572166752276</v>
      </c>
      <c r="AR17" s="410">
        <f t="shared" si="2"/>
        <v>0.34415213001626799</v>
      </c>
      <c r="AS17" s="410">
        <f t="shared" si="2"/>
        <v>0.36125451506041878</v>
      </c>
      <c r="AT17" s="410">
        <f t="shared" si="2"/>
        <v>0.37834235266445604</v>
      </c>
      <c r="AU17" s="410">
        <f t="shared" si="2"/>
        <v>0.39541514157106933</v>
      </c>
      <c r="AV17" s="410">
        <f t="shared" si="2"/>
        <v>0.41247240383940059</v>
      </c>
      <c r="AW17" s="410">
        <f t="shared" si="2"/>
        <v>0.42951368521302641</v>
      </c>
      <c r="AX17" s="410">
        <f t="shared" si="2"/>
        <v>0.44653855541844584</v>
      </c>
      <c r="AY17" s="410">
        <f t="shared" si="2"/>
        <v>0.46354660839508632</v>
      </c>
      <c r="AZ17" s="410">
        <f t="shared" si="2"/>
        <v>0.48053746245813855</v>
      </c>
      <c r="BA17" s="410">
        <f t="shared" si="2"/>
        <v>0.49751076039583442</v>
      </c>
      <c r="BB17" s="410">
        <f t="shared" si="2"/>
        <v>0.51446616950300383</v>
      </c>
      <c r="BC17" s="410">
        <f t="shared" si="2"/>
        <v>0.53140338155298561</v>
      </c>
      <c r="BD17" s="410">
        <f t="shared" si="2"/>
        <v>0.54832211271016451</v>
      </c>
      <c r="BE17" s="410">
        <f t="shared" si="2"/>
        <v>0.5652221033856234</v>
      </c>
      <c r="BF17" s="410">
        <f t="shared" si="3"/>
        <v>0.58210311803847248</v>
      </c>
      <c r="BG17" s="410">
        <f t="shared" si="3"/>
        <v>0.59896494492565178</v>
      </c>
      <c r="BH17" s="410">
        <f t="shared" si="3"/>
        <v>0.61580739580304589</v>
      </c>
      <c r="BI17" s="410">
        <f t="shared" si="3"/>
        <v>0.63263030558084676</v>
      </c>
      <c r="BJ17" s="410">
        <f t="shared" si="3"/>
        <v>0.64943353193618258</v>
      </c>
      <c r="BK17" s="410">
        <f t="shared" si="3"/>
        <v>0.66621695488607069</v>
      </c>
      <c r="BL17" s="410">
        <f t="shared" si="3"/>
        <v>0.68298047632375181</v>
      </c>
      <c r="BM17" s="253"/>
      <c r="BN17" s="252"/>
      <c r="BO17" s="537">
        <f t="shared" si="18"/>
        <v>60</v>
      </c>
      <c r="BP17" s="524">
        <v>6000</v>
      </c>
      <c r="BQ17" s="382">
        <f t="shared" si="4"/>
        <v>266.27866127543467</v>
      </c>
      <c r="BR17" s="382">
        <f t="shared" si="4"/>
        <v>266.32624219595431</v>
      </c>
      <c r="BS17" s="382">
        <f t="shared" si="4"/>
        <v>266.40553405252007</v>
      </c>
      <c r="BT17" s="382">
        <f t="shared" si="4"/>
        <v>266.51652235773787</v>
      </c>
      <c r="BU17" s="382">
        <f t="shared" si="4"/>
        <v>266.65918688720842</v>
      </c>
      <c r="BV17" s="382">
        <f t="shared" si="4"/>
        <v>266.8335017371034</v>
      </c>
      <c r="BW17" s="382">
        <f t="shared" si="4"/>
        <v>267.03943539765999</v>
      </c>
      <c r="BX17" s="382">
        <f t="shared" si="4"/>
        <v>267.27695084220016</v>
      </c>
      <c r="BY17" s="382">
        <f t="shared" si="4"/>
        <v>267.54600563120164</v>
      </c>
      <c r="BZ17" s="382">
        <f t="shared" si="4"/>
        <v>267.84655203087249</v>
      </c>
      <c r="CA17" s="382">
        <f t="shared" si="4"/>
        <v>268.17853714560709</v>
      </c>
      <c r="CB17" s="382">
        <f t="shared" si="4"/>
        <v>268.54190306363984</v>
      </c>
      <c r="CC17" s="382">
        <f t="shared" si="4"/>
        <v>268.93658701514858</v>
      </c>
      <c r="CD17" s="382">
        <f t="shared" si="4"/>
        <v>269.36252154200918</v>
      </c>
      <c r="CE17" s="382">
        <f t="shared" si="4"/>
        <v>269.81963467835305</v>
      </c>
      <c r="CF17" s="382">
        <f t="shared" si="4"/>
        <v>270.30785014104083</v>
      </c>
      <c r="CG17" s="382">
        <f t="shared" si="5"/>
        <v>270.82708752913152</v>
      </c>
      <c r="CH17" s="382">
        <f t="shared" si="5"/>
        <v>271.37726253139891</v>
      </c>
      <c r="CI17" s="382">
        <f t="shared" si="5"/>
        <v>271.95828714093113</v>
      </c>
      <c r="CJ17" s="382">
        <f t="shared" si="5"/>
        <v>272.5700698758323</v>
      </c>
      <c r="CK17" s="382">
        <f t="shared" si="5"/>
        <v>273.21251600504542</v>
      </c>
      <c r="CL17" s="382">
        <f t="shared" si="5"/>
        <v>273.88552777831336</v>
      </c>
      <c r="CM17" s="382">
        <f t="shared" si="5"/>
        <v>274.58900465930378</v>
      </c>
      <c r="CN17" s="382">
        <f t="shared" si="5"/>
        <v>275.3228435609409</v>
      </c>
      <c r="CO17" s="382">
        <f t="shared" si="5"/>
        <v>276.08693908200058</v>
      </c>
      <c r="CP17" s="382">
        <f t="shared" si="5"/>
        <v>276.88118374405849</v>
      </c>
      <c r="CQ17" s="382">
        <f t="shared" si="5"/>
        <v>277.70546822790459</v>
      </c>
      <c r="CR17" s="382">
        <f t="shared" si="5"/>
        <v>278.55968160857606</v>
      </c>
      <c r="CS17" s="382">
        <f t="shared" si="5"/>
        <v>279.44371158819752</v>
      </c>
      <c r="CT17" s="382">
        <f t="shared" si="5"/>
        <v>280.35744472585992</v>
      </c>
      <c r="CU17" s="382">
        <f t="shared" si="5"/>
        <v>281.30076666381467</v>
      </c>
      <c r="CV17" s="382">
        <f t="shared" si="5"/>
        <v>282.27356234930596</v>
      </c>
      <c r="CW17" s="382">
        <f t="shared" si="6"/>
        <v>283.27571625141621</v>
      </c>
      <c r="CX17" s="382">
        <f t="shared" si="6"/>
        <v>284.30711257234583</v>
      </c>
      <c r="CY17" s="382">
        <f t="shared" si="6"/>
        <v>285.36763545260459</v>
      </c>
      <c r="CZ17" s="382">
        <f t="shared" si="6"/>
        <v>286.4571691696417</v>
      </c>
      <c r="DA17" s="382">
        <f t="shared" si="6"/>
        <v>287.57559832949352</v>
      </c>
      <c r="DB17" s="382">
        <f t="shared" si="6"/>
        <v>288.72280805108096</v>
      </c>
      <c r="DC17" s="382">
        <f t="shared" si="6"/>
        <v>289.89868414284007</v>
      </c>
      <c r="DD17" s="382">
        <f t="shared" si="6"/>
        <v>291.10311327141642</v>
      </c>
      <c r="DE17" s="521"/>
      <c r="DF17" s="252"/>
      <c r="DG17" s="537">
        <f t="shared" si="19"/>
        <v>60</v>
      </c>
      <c r="DH17" s="524">
        <v>6000</v>
      </c>
      <c r="DI17" s="382">
        <f t="shared" si="7"/>
        <v>10.973890875033927</v>
      </c>
      <c r="DJ17" s="382">
        <f t="shared" si="7"/>
        <v>21.947279140273423</v>
      </c>
      <c r="DK17" s="382">
        <f t="shared" si="7"/>
        <v>32.919663106481558</v>
      </c>
      <c r="DL17" s="382">
        <f t="shared" si="7"/>
        <v>43.890542921684123</v>
      </c>
      <c r="DM17" s="382">
        <f t="shared" si="7"/>
        <v>54.859421481046816</v>
      </c>
      <c r="DN17" s="382">
        <f t="shared" si="7"/>
        <v>65.825805325810947</v>
      </c>
      <c r="DO17" s="382">
        <f t="shared" si="7"/>
        <v>76.789205528216854</v>
      </c>
      <c r="DP17" s="382">
        <f t="shared" si="7"/>
        <v>87.749138558901805</v>
      </c>
      <c r="DQ17" s="382">
        <f t="shared" si="7"/>
        <v>98.70512713356834</v>
      </c>
      <c r="DR17" s="382">
        <f t="shared" si="7"/>
        <v>109.65670103589473</v>
      </c>
      <c r="DS17" s="382">
        <f t="shared" si="7"/>
        <v>120.60339791365088</v>
      </c>
      <c r="DT17" s="382">
        <f t="shared" si="7"/>
        <v>131.54476404538542</v>
      </c>
      <c r="DU17" s="382">
        <f t="shared" si="7"/>
        <v>142.48035507502499</v>
      </c>
      <c r="DV17" s="382">
        <f t="shared" si="7"/>
        <v>153.40973671212825</v>
      </c>
      <c r="DW17" s="382">
        <f t="shared" si="7"/>
        <v>164.33248539558767</v>
      </c>
      <c r="DX17" s="382">
        <f t="shared" si="7"/>
        <v>175.24818891893412</v>
      </c>
      <c r="DY17" s="382">
        <f t="shared" si="8"/>
        <v>186.15644701557369</v>
      </c>
      <c r="DZ17" s="382">
        <f t="shared" si="8"/>
        <v>197.0568719025035</v>
      </c>
      <c r="EA17" s="382">
        <f t="shared" si="8"/>
        <v>207.94908878139643</v>
      </c>
      <c r="EB17" s="382">
        <f t="shared" si="8"/>
        <v>218.83273629605668</v>
      </c>
      <c r="EC17" s="382">
        <f t="shared" si="8"/>
        <v>229.70746694561961</v>
      </c>
      <c r="ED17" s="382">
        <f t="shared" si="8"/>
        <v>240.57294745302593</v>
      </c>
      <c r="EE17" s="382">
        <f t="shared" si="8"/>
        <v>251.42885908856496</v>
      </c>
      <c r="EF17" s="382">
        <f t="shared" si="8"/>
        <v>262.27489794853648</v>
      </c>
      <c r="EG17" s="382">
        <f t="shared" si="8"/>
        <v>273.11077518923605</v>
      </c>
      <c r="EH17" s="382">
        <f t="shared" si="8"/>
        <v>283.93621721675174</v>
      </c>
      <c r="EI17" s="382">
        <f t="shared" si="8"/>
        <v>294.75096583321562</v>
      </c>
      <c r="EJ17" s="382">
        <f t="shared" si="8"/>
        <v>305.55477834034417</v>
      </c>
      <c r="EK17" s="382">
        <f t="shared" si="8"/>
        <v>316.34742760129348</v>
      </c>
      <c r="EL17" s="382">
        <f t="shared" si="8"/>
        <v>327.12870206199659</v>
      </c>
      <c r="EM17" s="382">
        <f t="shared" si="8"/>
        <v>337.89840573330281</v>
      </c>
      <c r="EN17" s="382">
        <f t="shared" si="8"/>
        <v>348.65635813536346</v>
      </c>
      <c r="EO17" s="382">
        <f t="shared" si="9"/>
        <v>359.40239420584686</v>
      </c>
      <c r="EP17" s="382">
        <f t="shared" si="9"/>
        <v>370.13636417361135</v>
      </c>
      <c r="EQ17" s="382">
        <f t="shared" si="9"/>
        <v>380.85813339961453</v>
      </c>
      <c r="ER17" s="382">
        <f t="shared" si="9"/>
        <v>391.56758218686406</v>
      </c>
      <c r="ES17" s="382">
        <f t="shared" si="9"/>
        <v>402.26460556127654</v>
      </c>
      <c r="ET17" s="382">
        <f t="shared" si="9"/>
        <v>412.9491130253632</v>
      </c>
      <c r="EU17" s="382">
        <f t="shared" si="9"/>
        <v>423.62102828668804</v>
      </c>
      <c r="EV17" s="382">
        <f t="shared" si="9"/>
        <v>434.28028896304056</v>
      </c>
      <c r="EW17" s="521"/>
      <c r="EX17" s="252"/>
      <c r="EY17" s="515">
        <f t="shared" si="20"/>
        <v>60</v>
      </c>
      <c r="EZ17" s="524">
        <v>6000</v>
      </c>
      <c r="FA17" s="382">
        <f t="shared" si="10"/>
        <v>39.128661275434695</v>
      </c>
      <c r="FB17" s="382">
        <f t="shared" si="10"/>
        <v>49.17624219595433</v>
      </c>
      <c r="FC17" s="382">
        <f t="shared" si="10"/>
        <v>59.25553405252009</v>
      </c>
      <c r="FD17" s="382">
        <f t="shared" si="10"/>
        <v>69.366522357737892</v>
      </c>
      <c r="FE17" s="382">
        <f t="shared" si="10"/>
        <v>79.509186887208443</v>
      </c>
      <c r="FF17" s="382">
        <f t="shared" si="10"/>
        <v>89.683501737103427</v>
      </c>
      <c r="FG17" s="382">
        <f t="shared" si="10"/>
        <v>99.889435397660009</v>
      </c>
      <c r="FH17" s="382">
        <f t="shared" si="10"/>
        <v>110.12695084220019</v>
      </c>
      <c r="FI17" s="382">
        <f t="shared" si="10"/>
        <v>120.39600563120166</v>
      </c>
      <c r="FJ17" s="382">
        <f t="shared" si="10"/>
        <v>130.69655203087251</v>
      </c>
      <c r="FK17" s="382">
        <f t="shared" si="10"/>
        <v>141.02853714560712</v>
      </c>
      <c r="FL17" s="382">
        <f t="shared" si="10"/>
        <v>151.39190306363986</v>
      </c>
      <c r="FM17" s="382">
        <f t="shared" si="10"/>
        <v>161.7865870151486</v>
      </c>
      <c r="FN17" s="382">
        <f t="shared" si="10"/>
        <v>172.2125215420092</v>
      </c>
      <c r="FO17" s="382">
        <f t="shared" si="10"/>
        <v>182.66963467835308</v>
      </c>
      <c r="FP17" s="382">
        <f t="shared" si="10"/>
        <v>193.15785014104085</v>
      </c>
      <c r="FQ17" s="382">
        <f t="shared" si="11"/>
        <v>203.67708752913154</v>
      </c>
      <c r="FR17" s="382">
        <f t="shared" si="11"/>
        <v>214.22726253139894</v>
      </c>
      <c r="FS17" s="382">
        <f t="shared" si="11"/>
        <v>224.80828714093116</v>
      </c>
      <c r="FT17" s="382">
        <f t="shared" si="11"/>
        <v>235.42006987583233</v>
      </c>
      <c r="FU17" s="382">
        <f t="shared" si="11"/>
        <v>246.06251600504544</v>
      </c>
      <c r="FV17" s="382">
        <f t="shared" si="11"/>
        <v>256.73552777831338</v>
      </c>
      <c r="FW17" s="382">
        <f t="shared" si="11"/>
        <v>267.43900465930381</v>
      </c>
      <c r="FX17" s="382">
        <f t="shared" si="11"/>
        <v>278.17284356094092</v>
      </c>
      <c r="FY17" s="382">
        <f t="shared" si="11"/>
        <v>288.93693908200061</v>
      </c>
      <c r="FZ17" s="382">
        <f t="shared" si="11"/>
        <v>299.73118374405851</v>
      </c>
      <c r="GA17" s="382">
        <f t="shared" si="11"/>
        <v>310.55546822790461</v>
      </c>
      <c r="GB17" s="382">
        <f t="shared" si="11"/>
        <v>321.40968160857608</v>
      </c>
      <c r="GC17" s="382">
        <f t="shared" si="11"/>
        <v>332.29371158819754</v>
      </c>
      <c r="GD17" s="382">
        <f t="shared" si="11"/>
        <v>343.20744472585994</v>
      </c>
      <c r="GE17" s="382">
        <f t="shared" si="11"/>
        <v>354.15076666381469</v>
      </c>
      <c r="GF17" s="382">
        <f t="shared" si="11"/>
        <v>365.12356234930598</v>
      </c>
      <c r="GG17" s="382">
        <f t="shared" si="12"/>
        <v>376.12571625141624</v>
      </c>
      <c r="GH17" s="382">
        <f t="shared" si="12"/>
        <v>387.15711257234585</v>
      </c>
      <c r="GI17" s="382">
        <f t="shared" si="12"/>
        <v>398.21763545260461</v>
      </c>
      <c r="GJ17" s="382">
        <f t="shared" si="12"/>
        <v>409.30716916964172</v>
      </c>
      <c r="GK17" s="382">
        <f t="shared" si="12"/>
        <v>420.42559832949354</v>
      </c>
      <c r="GL17" s="382">
        <f t="shared" si="12"/>
        <v>431.57280805108098</v>
      </c>
      <c r="GM17" s="382">
        <f t="shared" si="12"/>
        <v>442.74868414284009</v>
      </c>
      <c r="GN17" s="382">
        <f t="shared" si="12"/>
        <v>453.95311327141644</v>
      </c>
      <c r="GO17" s="511"/>
      <c r="GP17" s="521"/>
      <c r="GQ17" s="524">
        <v>6000</v>
      </c>
      <c r="GR17" s="583">
        <f t="shared" si="13"/>
        <v>2.5656142129546851</v>
      </c>
      <c r="GS17" s="477">
        <f t="shared" si="13"/>
        <v>1.2406532436959603</v>
      </c>
      <c r="GT17" s="477">
        <f t="shared" si="13"/>
        <v>0.80000426677675385</v>
      </c>
      <c r="GU17" s="477">
        <f t="shared" si="13"/>
        <v>0.58044347916843297</v>
      </c>
      <c r="GV17" s="477">
        <f t="shared" si="13"/>
        <v>0.44932601804191075</v>
      </c>
      <c r="GW17" s="477">
        <f t="shared" si="13"/>
        <v>0.3624368329898372</v>
      </c>
      <c r="GX17" s="477">
        <f t="shared" si="13"/>
        <v>0.30082652516771746</v>
      </c>
      <c r="GY17" s="477">
        <f t="shared" si="13"/>
        <v>0.25502030733073494</v>
      </c>
      <c r="GZ17" s="477">
        <f t="shared" si="13"/>
        <v>0.21975432409180834</v>
      </c>
      <c r="HA17" s="477">
        <f t="shared" si="13"/>
        <v>0.19187018026459374</v>
      </c>
      <c r="HB17" s="477">
        <f t="shared" si="13"/>
        <v>0.16935790852742094</v>
      </c>
      <c r="HC17" s="477">
        <f t="shared" si="13"/>
        <v>0.15087745348349099</v>
      </c>
      <c r="HD17" s="477">
        <f t="shared" si="13"/>
        <v>0.13550100945465532</v>
      </c>
      <c r="HE17" s="477">
        <f t="shared" si="13"/>
        <v>0.12256578515067904</v>
      </c>
      <c r="HF17" s="477">
        <f t="shared" si="13"/>
        <v>0.11158566268028806</v>
      </c>
      <c r="HG17" s="477">
        <f t="shared" si="13"/>
        <v>0.10219598463520409</v>
      </c>
      <c r="HH17" s="477">
        <f t="shared" si="14"/>
        <v>9.4117828280704613E-2</v>
      </c>
      <c r="HI17" s="477">
        <f t="shared" si="14"/>
        <v>8.7134188537158513E-2</v>
      </c>
      <c r="HJ17" s="477">
        <f t="shared" si="14"/>
        <v>8.1073682305276784E-2</v>
      </c>
      <c r="HK17" s="477">
        <f t="shared" si="14"/>
        <v>7.5799141666513747E-2</v>
      </c>
      <c r="HL17" s="477">
        <f t="shared" si="14"/>
        <v>7.1199466333837891E-2</v>
      </c>
      <c r="HM17" s="477">
        <f t="shared" si="14"/>
        <v>6.7183698318545731E-2</v>
      </c>
      <c r="HN17" s="477">
        <f t="shared" si="14"/>
        <v>6.3676642485576099E-2</v>
      </c>
      <c r="HO17" s="477">
        <f t="shared" si="14"/>
        <v>6.0615582111574903E-2</v>
      </c>
      <c r="HP17" s="477">
        <f t="shared" si="14"/>
        <v>5.7947782843056066E-2</v>
      </c>
      <c r="HQ17" s="477">
        <f t="shared" si="14"/>
        <v>5.5628572790519283E-2</v>
      </c>
      <c r="HR17" s="477">
        <f t="shared" si="14"/>
        <v>5.3619849387132962E-2</v>
      </c>
      <c r="HS17" s="477">
        <f t="shared" si="14"/>
        <v>5.1888906317713743E-2</v>
      </c>
      <c r="HT17" s="477">
        <f t="shared" si="14"/>
        <v>5.0407503256204328E-2</v>
      </c>
      <c r="HU17" s="477">
        <f t="shared" si="14"/>
        <v>4.915112175273495E-2</v>
      </c>
      <c r="HV17" s="477">
        <f t="shared" si="14"/>
        <v>4.8098365232713124E-2</v>
      </c>
      <c r="HW17" s="477">
        <f t="shared" si="14"/>
        <v>4.7230471579552388E-2</v>
      </c>
      <c r="HX17" s="477">
        <f t="shared" si="15"/>
        <v>4.6530914415642798E-2</v>
      </c>
      <c r="HY17" s="477">
        <f t="shared" si="15"/>
        <v>4.5985074816239799E-2</v>
      </c>
      <c r="HZ17" s="477">
        <f t="shared" si="15"/>
        <v>4.5579969365589633E-2</v>
      </c>
      <c r="IA17" s="477">
        <f t="shared" si="15"/>
        <v>4.530402359588586E-2</v>
      </c>
      <c r="IB17" s="477">
        <f t="shared" si="15"/>
        <v>4.5146882219172908E-2</v>
      </c>
      <c r="IC17" s="477">
        <f t="shared" si="15"/>
        <v>4.5099249370645619E-2</v>
      </c>
      <c r="ID17" s="477">
        <f t="shared" si="15"/>
        <v>4.5152753472868894E-2</v>
      </c>
      <c r="IE17" s="477">
        <f t="shared" si="15"/>
        <v>4.5299832408581028E-2</v>
      </c>
    </row>
    <row r="18" spans="1:320">
      <c r="J18" s="252"/>
      <c r="K18" s="499">
        <v>7000</v>
      </c>
      <c r="L18" s="382">
        <f t="shared" si="21"/>
        <v>2.1335999999999999</v>
      </c>
      <c r="M18" s="382">
        <v>70</v>
      </c>
      <c r="N18" s="491"/>
      <c r="O18" s="263"/>
      <c r="P18" s="383">
        <f t="shared" si="16"/>
        <v>-8.868400000000122</v>
      </c>
      <c r="Q18" s="383">
        <f>$Q$11-Konstanten!$C$33*K18</f>
        <v>264.28159999999986</v>
      </c>
      <c r="R18" s="382">
        <f t="shared" si="22"/>
        <v>633.49041088144918</v>
      </c>
      <c r="S18" s="263">
        <f t="shared" si="0"/>
        <v>0.76428569527928769</v>
      </c>
      <c r="T18" s="492"/>
      <c r="U18" s="492"/>
      <c r="V18" s="170"/>
      <c r="X18" s="524">
        <v>7000</v>
      </c>
      <c r="Y18" s="410">
        <f t="shared" si="17"/>
        <v>1.7600380504489452E-2</v>
      </c>
      <c r="Z18" s="410">
        <f t="shared" si="1"/>
        <v>3.5199797584763722E-2</v>
      </c>
      <c r="AA18" s="410">
        <f t="shared" si="1"/>
        <v>5.2797289658438572E-2</v>
      </c>
      <c r="AB18" s="410">
        <f t="shared" si="1"/>
        <v>7.0391898819066698E-2</v>
      </c>
      <c r="AC18" s="410">
        <f t="shared" si="1"/>
        <v>8.7982672655183697E-2</v>
      </c>
      <c r="AD18" s="410">
        <f t="shared" si="1"/>
        <v>0.10556866604671417</v>
      </c>
      <c r="AE18" s="410">
        <f t="shared" si="1"/>
        <v>0.12314894293145884</v>
      </c>
      <c r="AF18" s="410">
        <f t="shared" si="1"/>
        <v>0.14072257803466959</v>
      </c>
      <c r="AG18" s="410">
        <f t="shared" si="1"/>
        <v>0.15828865855483862</v>
      </c>
      <c r="AH18" s="410">
        <f t="shared" si="1"/>
        <v>0.17584628579937356</v>
      </c>
      <c r="AI18" s="410">
        <f t="shared" si="1"/>
        <v>0.19339457676385077</v>
      </c>
      <c r="AJ18" s="410">
        <f t="shared" si="1"/>
        <v>0.21093266564934621</v>
      </c>
      <c r="AK18" s="410">
        <f t="shared" si="1"/>
        <v>0.22845970531237061</v>
      </c>
      <c r="AL18" s="410">
        <f t="shared" si="1"/>
        <v>0.24597486864278367</v>
      </c>
      <c r="AM18" s="410">
        <f t="shared" si="1"/>
        <v>0.26347734986519811</v>
      </c>
      <c r="AN18" s="410">
        <f t="shared" si="1"/>
        <v>0.28096636576018275</v>
      </c>
      <c r="AO18" s="410">
        <f t="shared" si="1"/>
        <v>0.29844115680189864</v>
      </c>
      <c r="AP18" s="410">
        <f t="shared" si="2"/>
        <v>0.31590098820943419</v>
      </c>
      <c r="AQ18" s="410">
        <f t="shared" si="2"/>
        <v>0.333345150909655</v>
      </c>
      <c r="AR18" s="410">
        <f t="shared" si="2"/>
        <v>0.35077296240978184</v>
      </c>
      <c r="AS18" s="410">
        <f t="shared" si="2"/>
        <v>0.36818376757867788</v>
      </c>
      <c r="AT18" s="410">
        <f t="shared" si="2"/>
        <v>0.38557693933608644</v>
      </c>
      <c r="AU18" s="410">
        <f t="shared" si="2"/>
        <v>0.4029518792497564</v>
      </c>
      <c r="AV18" s="410">
        <f t="shared" si="2"/>
        <v>0.42030801804082163</v>
      </c>
      <c r="AW18" s="410">
        <f t="shared" si="2"/>
        <v>0.43764481599819655</v>
      </c>
      <c r="AX18" s="410">
        <f t="shared" si="2"/>
        <v>0.45496176330332366</v>
      </c>
      <c r="AY18" s="410">
        <f t="shared" si="2"/>
        <v>0.47225838026689571</v>
      </c>
      <c r="AZ18" s="410">
        <f t="shared" si="2"/>
        <v>0.48953421747965609</v>
      </c>
      <c r="BA18" s="410">
        <f t="shared" si="2"/>
        <v>0.50678885587964873</v>
      </c>
      <c r="BB18" s="410">
        <f t="shared" si="2"/>
        <v>0.52402190673870741</v>
      </c>
      <c r="BC18" s="410">
        <f t="shared" si="2"/>
        <v>0.54123301157112669</v>
      </c>
      <c r="BD18" s="410">
        <f t="shared" si="2"/>
        <v>0.55842184196785849</v>
      </c>
      <c r="BE18" s="410">
        <f t="shared" si="2"/>
        <v>0.57558809935969257</v>
      </c>
      <c r="BF18" s="410">
        <f t="shared" si="3"/>
        <v>0.59273151471306651</v>
      </c>
      <c r="BG18" s="410">
        <f t="shared" si="3"/>
        <v>0.6098518481623777</v>
      </c>
      <c r="BH18" s="410">
        <f t="shared" si="3"/>
        <v>0.62694888858269771</v>
      </c>
      <c r="BI18" s="410">
        <f t="shared" si="3"/>
        <v>0.64402245310693085</v>
      </c>
      <c r="BJ18" s="410">
        <f t="shared" si="3"/>
        <v>0.66107238659148648</v>
      </c>
      <c r="BK18" s="410">
        <f t="shared" si="3"/>
        <v>0.67809856103459998</v>
      </c>
      <c r="BL18" s="410">
        <f t="shared" si="3"/>
        <v>0.6951008749513754</v>
      </c>
      <c r="BM18" s="253"/>
      <c r="BN18" s="252"/>
      <c r="BO18" s="537">
        <f t="shared" si="18"/>
        <v>70</v>
      </c>
      <c r="BP18" s="524">
        <v>7000</v>
      </c>
      <c r="BQ18" s="382">
        <f t="shared" si="4"/>
        <v>264.29797348163549</v>
      </c>
      <c r="BR18" s="382">
        <f t="shared" si="4"/>
        <v>264.34709034153053</v>
      </c>
      <c r="BS18" s="382">
        <f t="shared" si="4"/>
        <v>264.42893983542024</v>
      </c>
      <c r="BT18" s="382">
        <f t="shared" si="4"/>
        <v>264.54350409203545</v>
      </c>
      <c r="BU18" s="382">
        <f t="shared" si="4"/>
        <v>264.6907581666452</v>
      </c>
      <c r="BV18" s="382">
        <f t="shared" si="4"/>
        <v>264.87067011558634</v>
      </c>
      <c r="BW18" s="382">
        <f t="shared" si="4"/>
        <v>265.08320109135502</v>
      </c>
      <c r="BX18" s="382">
        <f t="shared" si="4"/>
        <v>265.32830545772077</v>
      </c>
      <c r="BY18" s="382">
        <f t="shared" si="4"/>
        <v>265.60593092421396</v>
      </c>
      <c r="BZ18" s="382">
        <f t="shared" si="4"/>
        <v>265.91601869923608</v>
      </c>
      <c r="CA18" s="382">
        <f t="shared" si="4"/>
        <v>266.25850366094193</v>
      </c>
      <c r="CB18" s="382">
        <f t="shared" si="4"/>
        <v>266.63331454496017</v>
      </c>
      <c r="CC18" s="382">
        <f t="shared" si="4"/>
        <v>267.04037414793169</v>
      </c>
      <c r="CD18" s="382">
        <f t="shared" si="4"/>
        <v>267.47959954578204</v>
      </c>
      <c r="CE18" s="382">
        <f t="shared" si="4"/>
        <v>267.95090232557521</v>
      </c>
      <c r="CF18" s="382">
        <f t="shared" si="4"/>
        <v>268.45418882974997</v>
      </c>
      <c r="CG18" s="382">
        <f t="shared" si="5"/>
        <v>268.98936041149557</v>
      </c>
      <c r="CH18" s="382">
        <f t="shared" si="5"/>
        <v>269.55631369999213</v>
      </c>
      <c r="CI18" s="382">
        <f t="shared" si="5"/>
        <v>270.15494087422309</v>
      </c>
      <c r="CJ18" s="382">
        <f t="shared" si="5"/>
        <v>270.78512994404781</v>
      </c>
      <c r="CK18" s="382">
        <f t="shared" si="5"/>
        <v>271.44676503723235</v>
      </c>
      <c r="CL18" s="382">
        <f t="shared" si="5"/>
        <v>272.1397266911315</v>
      </c>
      <c r="CM18" s="382">
        <f t="shared" si="5"/>
        <v>272.86389214774084</v>
      </c>
      <c r="CN18" s="382">
        <f t="shared" si="5"/>
        <v>273.61913565085962</v>
      </c>
      <c r="CO18" s="382">
        <f t="shared" si="5"/>
        <v>274.40532874413441</v>
      </c>
      <c r="CP18" s="382">
        <f t="shared" si="5"/>
        <v>275.22234056879967</v>
      </c>
      <c r="CQ18" s="382">
        <f t="shared" si="5"/>
        <v>276.07003815997177</v>
      </c>
      <c r="CR18" s="382">
        <f t="shared" si="5"/>
        <v>276.94828674040906</v>
      </c>
      <c r="CS18" s="382">
        <f t="shared" si="5"/>
        <v>277.85695001070377</v>
      </c>
      <c r="CT18" s="382">
        <f t="shared" si="5"/>
        <v>278.79589043493752</v>
      </c>
      <c r="CU18" s="382">
        <f t="shared" si="5"/>
        <v>279.76496952089053</v>
      </c>
      <c r="CV18" s="382">
        <f t="shared" si="5"/>
        <v>280.76404809396763</v>
      </c>
      <c r="CW18" s="382">
        <f t="shared" si="6"/>
        <v>281.79298656407184</v>
      </c>
      <c r="CX18" s="382">
        <f t="shared" si="6"/>
        <v>282.85164518472294</v>
      </c>
      <c r="CY18" s="382">
        <f t="shared" si="6"/>
        <v>283.93988430379716</v>
      </c>
      <c r="CZ18" s="382">
        <f t="shared" si="6"/>
        <v>285.05756460532905</v>
      </c>
      <c r="DA18" s="382">
        <f t="shared" si="6"/>
        <v>286.20454734189008</v>
      </c>
      <c r="DB18" s="382">
        <f t="shared" si="6"/>
        <v>287.38069455712827</v>
      </c>
      <c r="DC18" s="382">
        <f t="shared" si="6"/>
        <v>288.58586929812117</v>
      </c>
      <c r="DD18" s="382">
        <f t="shared" si="6"/>
        <v>289.81993581725959</v>
      </c>
      <c r="DE18" s="521"/>
      <c r="DF18" s="252"/>
      <c r="DG18" s="537">
        <f t="shared" si="19"/>
        <v>70</v>
      </c>
      <c r="DH18" s="524">
        <v>7000</v>
      </c>
      <c r="DI18" s="382">
        <f t="shared" si="7"/>
        <v>11.149672277458871</v>
      </c>
      <c r="DJ18" s="382">
        <f t="shared" si="7"/>
        <v>22.298734234915813</v>
      </c>
      <c r="DK18" s="382">
        <f t="shared" si="7"/>
        <v>33.446576719151139</v>
      </c>
      <c r="DL18" s="382">
        <f t="shared" si="7"/>
        <v>44.592592905615959</v>
      </c>
      <c r="DM18" s="382">
        <f t="shared" si="7"/>
        <v>55.736179450780362</v>
      </c>
      <c r="DN18" s="382">
        <f t="shared" si="7"/>
        <v>66.876737630139445</v>
      </c>
      <c r="DO18" s="382">
        <f t="shared" si="7"/>
        <v>78.013674457265992</v>
      </c>
      <c r="DP18" s="382">
        <f t="shared" si="7"/>
        <v>89.146403779479627</v>
      </c>
      <c r="DQ18" s="382">
        <f t="shared" si="7"/>
        <v>100.27434734577812</v>
      </c>
      <c r="DR18" s="382">
        <f t="shared" si="7"/>
        <v>111.39693584302189</v>
      </c>
      <c r="DS18" s="382">
        <f t="shared" si="7"/>
        <v>122.5136098963758</v>
      </c>
      <c r="DT18" s="382">
        <f t="shared" si="7"/>
        <v>133.62382103052366</v>
      </c>
      <c r="DU18" s="382">
        <f t="shared" si="7"/>
        <v>144.72703258818845</v>
      </c>
      <c r="DV18" s="382">
        <f t="shared" si="7"/>
        <v>155.82272060302751</v>
      </c>
      <c r="DW18" s="382">
        <f t="shared" si="7"/>
        <v>166.9103746240597</v>
      </c>
      <c r="DX18" s="382">
        <f t="shared" si="7"/>
        <v>177.98949848928569</v>
      </c>
      <c r="DY18" s="382">
        <f t="shared" si="8"/>
        <v>189.05961104636978</v>
      </c>
      <c r="DZ18" s="382">
        <f t="shared" si="8"/>
        <v>200.12024681865029</v>
      </c>
      <c r="EA18" s="382">
        <f t="shared" si="8"/>
        <v>211.17095661509603</v>
      </c>
      <c r="EB18" s="382">
        <f t="shared" si="8"/>
        <v>222.21130808307583</v>
      </c>
      <c r="EC18" s="382">
        <f t="shared" si="8"/>
        <v>233.24088620329664</v>
      </c>
      <c r="ED18" s="382">
        <f t="shared" si="8"/>
        <v>244.25929372642901</v>
      </c>
      <c r="EE18" s="382">
        <f t="shared" si="8"/>
        <v>255.26615155138026</v>
      </c>
      <c r="EF18" s="382">
        <f t="shared" si="8"/>
        <v>266.26109904544762</v>
      </c>
      <c r="EG18" s="382">
        <f t="shared" si="8"/>
        <v>277.24379430683376</v>
      </c>
      <c r="EH18" s="382">
        <f t="shared" si="8"/>
        <v>288.21391437037113</v>
      </c>
      <c r="EI18" s="382">
        <f t="shared" si="8"/>
        <v>299.17115535748343</v>
      </c>
      <c r="EJ18" s="382">
        <f t="shared" si="8"/>
        <v>310.11523257171604</v>
      </c>
      <c r="EK18" s="382">
        <f t="shared" si="8"/>
        <v>321.04588054133819</v>
      </c>
      <c r="EL18" s="382">
        <f t="shared" si="8"/>
        <v>331.96285301078422</v>
      </c>
      <c r="EM18" s="382">
        <f t="shared" si="8"/>
        <v>342.86592288279718</v>
      </c>
      <c r="EN18" s="382">
        <f t="shared" si="8"/>
        <v>353.75488211339433</v>
      </c>
      <c r="EO18" s="382">
        <f t="shared" si="9"/>
        <v>364.62954156184406</v>
      </c>
      <c r="EP18" s="382">
        <f t="shared" si="9"/>
        <v>375.48973079796423</v>
      </c>
      <c r="EQ18" s="382">
        <f t="shared" si="9"/>
        <v>386.33529786919581</v>
      </c>
      <c r="ER18" s="382">
        <f t="shared" si="9"/>
        <v>397.16610902992107</v>
      </c>
      <c r="ES18" s="382">
        <f t="shared" si="9"/>
        <v>407.98204843558847</v>
      </c>
      <c r="ET18" s="382">
        <f t="shared" si="9"/>
        <v>418.783017804221</v>
      </c>
      <c r="EU18" s="382">
        <f t="shared" si="9"/>
        <v>429.56893604792816</v>
      </c>
      <c r="EV18" s="382">
        <f t="shared" si="9"/>
        <v>440.33973887700165</v>
      </c>
      <c r="EW18" s="521"/>
      <c r="EX18" s="252"/>
      <c r="EY18" s="515">
        <f t="shared" si="20"/>
        <v>70</v>
      </c>
      <c r="EZ18" s="524">
        <v>7000</v>
      </c>
      <c r="FA18" s="382">
        <f t="shared" si="10"/>
        <v>43.147973481635518</v>
      </c>
      <c r="FB18" s="382">
        <f t="shared" si="10"/>
        <v>53.197090341530554</v>
      </c>
      <c r="FC18" s="382">
        <f t="shared" si="10"/>
        <v>63.27893983542026</v>
      </c>
      <c r="FD18" s="382">
        <f t="shared" si="10"/>
        <v>73.393504092035471</v>
      </c>
      <c r="FE18" s="382">
        <f t="shared" si="10"/>
        <v>83.540758166645219</v>
      </c>
      <c r="FF18" s="382">
        <f t="shared" si="10"/>
        <v>93.720670115586358</v>
      </c>
      <c r="FG18" s="382">
        <f t="shared" si="10"/>
        <v>103.93320109135504</v>
      </c>
      <c r="FH18" s="382">
        <f t="shared" si="10"/>
        <v>114.1783054577208</v>
      </c>
      <c r="FI18" s="382">
        <f t="shared" si="10"/>
        <v>124.45593092421399</v>
      </c>
      <c r="FJ18" s="382">
        <f t="shared" si="10"/>
        <v>134.7660186992361</v>
      </c>
      <c r="FK18" s="382">
        <f t="shared" si="10"/>
        <v>145.10850366094195</v>
      </c>
      <c r="FL18" s="382">
        <f t="shared" si="10"/>
        <v>155.48331454496019</v>
      </c>
      <c r="FM18" s="382">
        <f t="shared" si="10"/>
        <v>165.89037414793171</v>
      </c>
      <c r="FN18" s="382">
        <f t="shared" si="10"/>
        <v>176.32959954578206</v>
      </c>
      <c r="FO18" s="382">
        <f t="shared" si="10"/>
        <v>186.80090232557524</v>
      </c>
      <c r="FP18" s="382">
        <f t="shared" si="10"/>
        <v>197.30418882974999</v>
      </c>
      <c r="FQ18" s="382">
        <f t="shared" si="11"/>
        <v>207.83936041149559</v>
      </c>
      <c r="FR18" s="382">
        <f t="shared" si="11"/>
        <v>218.40631369999215</v>
      </c>
      <c r="FS18" s="382">
        <f t="shared" si="11"/>
        <v>229.00494087422311</v>
      </c>
      <c r="FT18" s="382">
        <f t="shared" si="11"/>
        <v>239.63512994404783</v>
      </c>
      <c r="FU18" s="382">
        <f t="shared" si="11"/>
        <v>250.29676503723238</v>
      </c>
      <c r="FV18" s="382">
        <f t="shared" si="11"/>
        <v>260.98972669113152</v>
      </c>
      <c r="FW18" s="382">
        <f t="shared" si="11"/>
        <v>271.71389214774086</v>
      </c>
      <c r="FX18" s="382">
        <f t="shared" si="11"/>
        <v>282.46913565085964</v>
      </c>
      <c r="FY18" s="382">
        <f t="shared" si="11"/>
        <v>293.25532874413443</v>
      </c>
      <c r="FZ18" s="382">
        <f t="shared" si="11"/>
        <v>304.07234056879969</v>
      </c>
      <c r="GA18" s="382">
        <f t="shared" si="11"/>
        <v>314.9200381599718</v>
      </c>
      <c r="GB18" s="382">
        <f t="shared" si="11"/>
        <v>325.79828674040908</v>
      </c>
      <c r="GC18" s="382">
        <f t="shared" si="11"/>
        <v>336.70695001070379</v>
      </c>
      <c r="GD18" s="382">
        <f t="shared" si="11"/>
        <v>347.64589043493754</v>
      </c>
      <c r="GE18" s="382">
        <f t="shared" si="11"/>
        <v>358.61496952089055</v>
      </c>
      <c r="GF18" s="382">
        <f t="shared" si="11"/>
        <v>369.61404809396765</v>
      </c>
      <c r="GG18" s="382">
        <f t="shared" si="12"/>
        <v>380.64298656407186</v>
      </c>
      <c r="GH18" s="382">
        <f t="shared" si="12"/>
        <v>391.70164518472296</v>
      </c>
      <c r="GI18" s="382">
        <f t="shared" si="12"/>
        <v>402.78988430379718</v>
      </c>
      <c r="GJ18" s="382">
        <f t="shared" si="12"/>
        <v>413.90756460532907</v>
      </c>
      <c r="GK18" s="382">
        <f t="shared" si="12"/>
        <v>425.0545473418901</v>
      </c>
      <c r="GL18" s="382">
        <f t="shared" si="12"/>
        <v>436.23069455712829</v>
      </c>
      <c r="GM18" s="382">
        <f t="shared" si="12"/>
        <v>447.43586929812119</v>
      </c>
      <c r="GN18" s="382">
        <f t="shared" si="12"/>
        <v>458.66993581725961</v>
      </c>
      <c r="GO18" s="511"/>
      <c r="GP18" s="521"/>
      <c r="GQ18" s="524">
        <v>7000</v>
      </c>
      <c r="GR18" s="583">
        <f t="shared" si="13"/>
        <v>2.8698871507521475</v>
      </c>
      <c r="GS18" s="477">
        <f t="shared" si="13"/>
        <v>1.3856551578714036</v>
      </c>
      <c r="GT18" s="477">
        <f t="shared" si="13"/>
        <v>0.89194070193699204</v>
      </c>
      <c r="GU18" s="477">
        <f t="shared" si="13"/>
        <v>0.64586760512848196</v>
      </c>
      <c r="GV18" s="477">
        <f t="shared" si="13"/>
        <v>0.4988605065838535</v>
      </c>
      <c r="GW18" s="477">
        <f t="shared" si="13"/>
        <v>0.40139416838642433</v>
      </c>
      <c r="GX18" s="477">
        <f t="shared" si="13"/>
        <v>0.33224337674656185</v>
      </c>
      <c r="GY18" s="477">
        <f t="shared" si="13"/>
        <v>0.28079541761619775</v>
      </c>
      <c r="GZ18" s="477">
        <f t="shared" si="13"/>
        <v>0.24115423553992332</v>
      </c>
      <c r="HA18" s="477">
        <f t="shared" si="13"/>
        <v>0.20978209749992946</v>
      </c>
      <c r="HB18" s="477">
        <f t="shared" si="13"/>
        <v>0.18442762223460166</v>
      </c>
      <c r="HC18" s="477">
        <f t="shared" si="13"/>
        <v>0.16358979518661704</v>
      </c>
      <c r="HD18" s="477">
        <f t="shared" si="13"/>
        <v>0.14622936144875021</v>
      </c>
      <c r="HE18" s="477">
        <f t="shared" si="13"/>
        <v>0.13160390771893712</v>
      </c>
      <c r="HF18" s="477">
        <f t="shared" si="13"/>
        <v>0.1191689117367086</v>
      </c>
      <c r="HG18" s="477">
        <f t="shared" si="13"/>
        <v>0.1085158984344628</v>
      </c>
      <c r="HH18" s="477">
        <f t="shared" si="14"/>
        <v>9.9332423573640943E-2</v>
      </c>
      <c r="HI18" s="477">
        <f t="shared" si="14"/>
        <v>9.137539640310742E-2</v>
      </c>
      <c r="HJ18" s="477">
        <f t="shared" si="14"/>
        <v>8.4452826965373401E-2</v>
      </c>
      <c r="HK18" s="477">
        <f t="shared" si="14"/>
        <v>7.8411049425342175E-2</v>
      </c>
      <c r="HL18" s="477">
        <f t="shared" si="14"/>
        <v>7.3125596080395386E-2</v>
      </c>
      <c r="HM18" s="477">
        <f t="shared" si="14"/>
        <v>6.849456047081115E-2</v>
      </c>
      <c r="HN18" s="477">
        <f t="shared" si="14"/>
        <v>6.4433692036329315E-2</v>
      </c>
      <c r="HO18" s="477">
        <f t="shared" si="14"/>
        <v>6.0872717282089706E-2</v>
      </c>
      <c r="HP18" s="477">
        <f t="shared" si="14"/>
        <v>5.775254402838044E-2</v>
      </c>
      <c r="HQ18" s="477">
        <f t="shared" si="14"/>
        <v>5.5023110987103795E-2</v>
      </c>
      <c r="HR18" s="477">
        <f t="shared" si="14"/>
        <v>5.2641715354108339E-2</v>
      </c>
      <c r="HS18" s="477">
        <f t="shared" si="14"/>
        <v>5.0571698908941039E-2</v>
      </c>
      <c r="HT18" s="477">
        <f t="shared" si="14"/>
        <v>4.8781406081144424E-2</v>
      </c>
      <c r="HU18" s="477">
        <f t="shared" si="14"/>
        <v>4.724335051923368E-2</v>
      </c>
      <c r="HV18" s="477">
        <f t="shared" si="14"/>
        <v>4.5933543076186419E-2</v>
      </c>
      <c r="HW18" s="477">
        <f t="shared" si="14"/>
        <v>4.4830945896288006E-2</v>
      </c>
      <c r="HX18" s="477">
        <f t="shared" si="15"/>
        <v>4.3917025849403893E-2</v>
      </c>
      <c r="HY18" s="477">
        <f t="shared" si="15"/>
        <v>4.3175386853606681E-2</v>
      </c>
      <c r="HZ18" s="477">
        <f t="shared" si="15"/>
        <v>4.2591465303210556E-2</v>
      </c>
      <c r="IA18" s="477">
        <f t="shared" si="15"/>
        <v>4.2152276326645879E-2</v>
      </c>
      <c r="IB18" s="477">
        <f t="shared" si="15"/>
        <v>4.1846201252644113E-2</v>
      </c>
      <c r="IC18" s="477">
        <f t="shared" si="15"/>
        <v>4.1662808688827942E-2</v>
      </c>
      <c r="ID18" s="477">
        <f t="shared" si="15"/>
        <v>4.159270317488592E-2</v>
      </c>
      <c r="IE18" s="477">
        <f t="shared" si="15"/>
        <v>4.1627396580207504E-2</v>
      </c>
    </row>
    <row r="19" spans="1:320">
      <c r="J19" s="252"/>
      <c r="K19" s="499">
        <v>8000</v>
      </c>
      <c r="L19" s="382">
        <f t="shared" si="21"/>
        <v>2.4383999999999997</v>
      </c>
      <c r="M19" s="382">
        <v>80</v>
      </c>
      <c r="N19" s="491"/>
      <c r="O19" s="263"/>
      <c r="P19" s="383">
        <f t="shared" si="16"/>
        <v>-10.849600000000123</v>
      </c>
      <c r="Q19" s="383">
        <f>$Q$11-Konstanten!$C$33*K19</f>
        <v>262.30039999999985</v>
      </c>
      <c r="R19" s="382">
        <f t="shared" si="22"/>
        <v>631.11144799508236</v>
      </c>
      <c r="S19" s="263">
        <f t="shared" si="0"/>
        <v>0.73464860372934682</v>
      </c>
      <c r="T19" s="492"/>
      <c r="U19" s="492"/>
      <c r="V19" s="170"/>
      <c r="X19" s="524">
        <v>8000</v>
      </c>
      <c r="Y19" s="410">
        <f t="shared" si="17"/>
        <v>1.7951858461773607E-2</v>
      </c>
      <c r="Z19" s="410">
        <f t="shared" si="1"/>
        <v>3.5902566102075394E-2</v>
      </c>
      <c r="AA19" s="410">
        <f t="shared" si="1"/>
        <v>5.3850974396419289E-2</v>
      </c>
      <c r="AB19" s="410">
        <f t="shared" si="1"/>
        <v>7.1795939403970346E-2</v>
      </c>
      <c r="AC19" s="410">
        <f t="shared" si="1"/>
        <v>8.9736324034603104E-2</v>
      </c>
      <c r="AD19" s="410">
        <f t="shared" si="1"/>
        <v>0.10767100028583076</v>
      </c>
      <c r="AE19" s="410">
        <f t="shared" si="1"/>
        <v>0.12559885144060615</v>
      </c>
      <c r="AF19" s="410">
        <f t="shared" si="1"/>
        <v>0.14351877421636716</v>
      </c>
      <c r="AG19" s="410">
        <f t="shared" si="1"/>
        <v>0.1614296808566214</v>
      </c>
      <c r="AH19" s="410">
        <f t="shared" si="1"/>
        <v>0.17933050115662894</v>
      </c>
      <c r="AI19" s="410">
        <f t="shared" si="1"/>
        <v>0.19722018441516712</v>
      </c>
      <c r="AJ19" s="410">
        <f t="shared" si="1"/>
        <v>0.21509770130508285</v>
      </c>
      <c r="AK19" s="410">
        <f t="shared" si="1"/>
        <v>0.23296204565579634</v>
      </c>
      <c r="AL19" s="410">
        <f t="shared" si="1"/>
        <v>0.25081223614169013</v>
      </c>
      <c r="AM19" s="410">
        <f t="shared" si="1"/>
        <v>0.26864731787083845</v>
      </c>
      <c r="AN19" s="410">
        <f t="shared" si="1"/>
        <v>0.28646636386941521</v>
      </c>
      <c r="AO19" s="410">
        <f t="shared" si="1"/>
        <v>0.30426847645766308</v>
      </c>
      <c r="AP19" s="410">
        <f t="shared" si="2"/>
        <v>0.32205278851414798</v>
      </c>
      <c r="AQ19" s="410">
        <f t="shared" si="2"/>
        <v>0.33981846462574428</v>
      </c>
      <c r="AR19" s="410">
        <f t="shared" si="2"/>
        <v>0.35756470212141195</v>
      </c>
      <c r="AS19" s="410">
        <f t="shared" si="2"/>
        <v>0.37529073198871421</v>
      </c>
      <c r="AT19" s="410">
        <f t="shared" si="2"/>
        <v>0.39299581967256103</v>
      </c>
      <c r="AU19" s="410">
        <f t="shared" si="2"/>
        <v>0.41067926575642816</v>
      </c>
      <c r="AV19" s="410">
        <f t="shared" si="2"/>
        <v>0.42834040652693034</v>
      </c>
      <c r="AW19" s="410">
        <f t="shared" si="2"/>
        <v>0.44597861442318937</v>
      </c>
      <c r="AX19" s="410">
        <f t="shared" si="2"/>
        <v>0.46359329837308155</v>
      </c>
      <c r="AY19" s="410">
        <f t="shared" si="2"/>
        <v>0.48118390401891586</v>
      </c>
      <c r="AZ19" s="410">
        <f t="shared" si="2"/>
        <v>0.49874991383562955</v>
      </c>
      <c r="BA19" s="410">
        <f t="shared" si="2"/>
        <v>0.51629084714498208</v>
      </c>
      <c r="BB19" s="410">
        <f t="shared" si="2"/>
        <v>0.533806260029695</v>
      </c>
      <c r="BC19" s="410">
        <f t="shared" si="2"/>
        <v>0.55129574515171698</v>
      </c>
      <c r="BD19" s="410">
        <f t="shared" si="2"/>
        <v>0.56875893147923828</v>
      </c>
      <c r="BE19" s="410">
        <f t="shared" si="2"/>
        <v>0.58619548392719767</v>
      </c>
      <c r="BF19" s="410">
        <f t="shared" si="3"/>
        <v>0.6036051029163072</v>
      </c>
      <c r="BG19" s="410">
        <f t="shared" si="3"/>
        <v>0.62098752385575817</v>
      </c>
      <c r="BH19" s="410">
        <f t="shared" si="3"/>
        <v>0.63834251655487706</v>
      </c>
      <c r="BI19" s="410">
        <f t="shared" si="3"/>
        <v>0.65566988456908704</v>
      </c>
      <c r="BJ19" s="410">
        <f t="shared" si="3"/>
        <v>0.6729694644855615</v>
      </c>
      <c r="BK19" s="410">
        <f t="shared" si="3"/>
        <v>0.69024112515394986</v>
      </c>
      <c r="BL19" s="410">
        <f t="shared" si="3"/>
        <v>0.70748476686751305</v>
      </c>
      <c r="BM19" s="253"/>
      <c r="BN19" s="252"/>
      <c r="BO19" s="537">
        <f t="shared" si="18"/>
        <v>80.000000000000014</v>
      </c>
      <c r="BP19" s="524">
        <v>8000</v>
      </c>
      <c r="BQ19" s="382">
        <f t="shared" si="4"/>
        <v>262.31730626917965</v>
      </c>
      <c r="BR19" s="382">
        <f t="shared" si="4"/>
        <v>262.36802074161676</v>
      </c>
      <c r="BS19" s="382">
        <f t="shared" si="4"/>
        <v>262.45253042567714</v>
      </c>
      <c r="BT19" s="382">
        <f t="shared" si="4"/>
        <v>262.57081371412801</v>
      </c>
      <c r="BU19" s="382">
        <f t="shared" si="4"/>
        <v>262.72284045208471</v>
      </c>
      <c r="BV19" s="382">
        <f t="shared" si="4"/>
        <v>262.90857203155525</v>
      </c>
      <c r="BW19" s="382">
        <f t="shared" si="4"/>
        <v>263.12796151201422</v>
      </c>
      <c r="BX19" s="382">
        <f t="shared" si="4"/>
        <v>263.38095376627871</v>
      </c>
      <c r="BY19" s="382">
        <f t="shared" si="4"/>
        <v>263.66748565081593</v>
      </c>
      <c r="BZ19" s="382">
        <f t="shared" si="4"/>
        <v>263.98748619947543</v>
      </c>
      <c r="CA19" s="382">
        <f t="shared" si="4"/>
        <v>264.34087683950781</v>
      </c>
      <c r="CB19" s="382">
        <f t="shared" si="4"/>
        <v>264.72757162862064</v>
      </c>
      <c r="CC19" s="382">
        <f t="shared" si="4"/>
        <v>265.14747751171336</v>
      </c>
      <c r="CD19" s="382">
        <f t="shared" si="4"/>
        <v>265.60049459584587</v>
      </c>
      <c r="CE19" s="382">
        <f t="shared" si="4"/>
        <v>266.08651644191212</v>
      </c>
      <c r="CF19" s="382">
        <f t="shared" si="4"/>
        <v>266.60543037143253</v>
      </c>
      <c r="CG19" s="382">
        <f t="shared" si="5"/>
        <v>267.15711778682174</v>
      </c>
      <c r="CH19" s="382">
        <f t="shared" si="5"/>
        <v>267.74145450345742</v>
      </c>
      <c r="CI19" s="382">
        <f t="shared" si="5"/>
        <v>268.35831109185233</v>
      </c>
      <c r="CJ19" s="382">
        <f t="shared" si="5"/>
        <v>269.00755322821965</v>
      </c>
      <c r="CK19" s="382">
        <f t="shared" si="5"/>
        <v>269.68904205173266</v>
      </c>
      <c r="CL19" s="382">
        <f t="shared" si="5"/>
        <v>270.40263452679147</v>
      </c>
      <c r="CM19" s="382">
        <f t="shared" si="5"/>
        <v>271.14818380864125</v>
      </c>
      <c r="CN19" s="382">
        <f t="shared" si="5"/>
        <v>271.92553961072753</v>
      </c>
      <c r="CO19" s="382">
        <f t="shared" si="5"/>
        <v>272.73454857222134</v>
      </c>
      <c r="CP19" s="382">
        <f t="shared" si="5"/>
        <v>273.57505462421045</v>
      </c>
      <c r="CQ19" s="382">
        <f t="shared" si="5"/>
        <v>274.44689935311783</v>
      </c>
      <c r="CR19" s="382">
        <f t="shared" si="5"/>
        <v>275.34992235998595</v>
      </c>
      <c r="CS19" s="382">
        <f t="shared" si="5"/>
        <v>276.28396161434353</v>
      </c>
      <c r="CT19" s="382">
        <f t="shared" si="5"/>
        <v>277.24885380146156</v>
      </c>
      <c r="CU19" s="382">
        <f t="shared" si="5"/>
        <v>278.24443466189012</v>
      </c>
      <c r="CV19" s="382">
        <f t="shared" si="5"/>
        <v>279.2705393222659</v>
      </c>
      <c r="CW19" s="382">
        <f t="shared" si="6"/>
        <v>280.32700261647011</v>
      </c>
      <c r="CX19" s="382">
        <f t="shared" si="6"/>
        <v>281.41365939631561</v>
      </c>
      <c r="CY19" s="382">
        <f t="shared" si="6"/>
        <v>282.53034483103539</v>
      </c>
      <c r="CZ19" s="382">
        <f t="shared" si="6"/>
        <v>283.67689469494036</v>
      </c>
      <c r="DA19" s="382">
        <f t="shared" si="6"/>
        <v>284.85314564270749</v>
      </c>
      <c r="DB19" s="382">
        <f t="shared" si="6"/>
        <v>286.05893547185076</v>
      </c>
      <c r="DC19" s="382">
        <f t="shared" si="6"/>
        <v>287.29410337201455</v>
      </c>
      <c r="DD19" s="382">
        <f t="shared" si="6"/>
        <v>288.55849016081442</v>
      </c>
      <c r="DE19" s="521"/>
      <c r="DF19" s="252"/>
      <c r="DG19" s="537">
        <f t="shared" si="19"/>
        <v>80.000000000000014</v>
      </c>
      <c r="DH19" s="524">
        <v>8000</v>
      </c>
      <c r="DI19" s="382">
        <f t="shared" si="7"/>
        <v>11.329623388012713</v>
      </c>
      <c r="DJ19" s="382">
        <f t="shared" si="7"/>
        <v>22.658520479419963</v>
      </c>
      <c r="DK19" s="382">
        <f t="shared" si="7"/>
        <v>33.985966427270284</v>
      </c>
      <c r="DL19" s="382">
        <f t="shared" si="7"/>
        <v>45.311239277406912</v>
      </c>
      <c r="DM19" s="382">
        <f t="shared" si="7"/>
        <v>56.633621399234279</v>
      </c>
      <c r="DN19" s="382">
        <f t="shared" si="7"/>
        <v>67.952400897469573</v>
      </c>
      <c r="DO19" s="382">
        <f t="shared" si="7"/>
        <v>79.266872999200174</v>
      </c>
      <c r="DP19" s="382">
        <f t="shared" si="7"/>
        <v>90.57634141017077</v>
      </c>
      <c r="DQ19" s="382">
        <f t="shared" si="7"/>
        <v>101.88011963480636</v>
      </c>
      <c r="DR19" s="382">
        <f t="shared" si="7"/>
        <v>113.17753225464388</v>
      </c>
      <c r="DS19" s="382">
        <f t="shared" si="7"/>
        <v>124.46791616011329</v>
      </c>
      <c r="DT19" s="382">
        <f t="shared" si="7"/>
        <v>135.75062173106454</v>
      </c>
      <c r="DU19" s="382">
        <f t="shared" si="7"/>
        <v>147.0250139617261</v>
      </c>
      <c r="DV19" s="382">
        <f t="shared" si="7"/>
        <v>158.2904735262666</v>
      </c>
      <c r="DW19" s="382">
        <f t="shared" si="7"/>
        <v>169.54639778146003</v>
      </c>
      <c r="DX19" s="382">
        <f t="shared" si="7"/>
        <v>180.79220170351277</v>
      </c>
      <c r="DY19" s="382">
        <f t="shared" si="8"/>
        <v>192.02731875645338</v>
      </c>
      <c r="DZ19" s="382">
        <f t="shared" si="8"/>
        <v>203.25120169001795</v>
      </c>
      <c r="EA19" s="382">
        <f t="shared" si="8"/>
        <v>214.46332326541915</v>
      </c>
      <c r="EB19" s="382">
        <f t="shared" si="8"/>
        <v>225.66317690777458</v>
      </c>
      <c r="EC19" s="382">
        <f t="shared" si="8"/>
        <v>236.85027728453181</v>
      </c>
      <c r="ED19" s="382">
        <f t="shared" si="8"/>
        <v>248.02416080956428</v>
      </c>
      <c r="EE19" s="382">
        <f t="shared" si="8"/>
        <v>259.18438607309662</v>
      </c>
      <c r="EF19" s="382">
        <f t="shared" si="8"/>
        <v>270.33053419801325</v>
      </c>
      <c r="EG19" s="382">
        <f t="shared" si="8"/>
        <v>281.46220912345956</v>
      </c>
      <c r="EH19" s="382">
        <f t="shared" si="8"/>
        <v>292.57903781705176</v>
      </c>
      <c r="EI19" s="382">
        <f t="shared" si="8"/>
        <v>303.68067041730473</v>
      </c>
      <c r="EJ19" s="382">
        <f t="shared" si="8"/>
        <v>314.76678030822671</v>
      </c>
      <c r="EK19" s="382">
        <f t="shared" si="8"/>
        <v>325.83706412827735</v>
      </c>
      <c r="EL19" s="382">
        <f t="shared" si="8"/>
        <v>336.89124171618028</v>
      </c>
      <c r="EM19" s="382">
        <f t="shared" si="8"/>
        <v>347.92905599622799</v>
      </c>
      <c r="EN19" s="382">
        <f t="shared" si="8"/>
        <v>358.95027280599788</v>
      </c>
      <c r="EO19" s="382">
        <f t="shared" si="9"/>
        <v>369.95468066947177</v>
      </c>
      <c r="EP19" s="382">
        <f t="shared" si="9"/>
        <v>380.94209051873133</v>
      </c>
      <c r="EQ19" s="382">
        <f t="shared" si="9"/>
        <v>391.91233536748831</v>
      </c>
      <c r="ER19" s="382">
        <f t="shared" si="9"/>
        <v>402.86526993977327</v>
      </c>
      <c r="ES19" s="382">
        <f t="shared" si="9"/>
        <v>413.80077025716503</v>
      </c>
      <c r="ET19" s="382">
        <f t="shared" si="9"/>
        <v>424.71873318795787</v>
      </c>
      <c r="EU19" s="382">
        <f t="shared" si="9"/>
        <v>435.61907596166418</v>
      </c>
      <c r="EV19" s="382">
        <f t="shared" si="9"/>
        <v>446.50173565221945</v>
      </c>
      <c r="EW19" s="521"/>
      <c r="EX19" s="252"/>
      <c r="EY19" s="515">
        <f t="shared" si="20"/>
        <v>80.000000000000014</v>
      </c>
      <c r="EZ19" s="524">
        <v>8000</v>
      </c>
      <c r="FA19" s="382">
        <f t="shared" si="10"/>
        <v>47.16730626917969</v>
      </c>
      <c r="FB19" s="382">
        <f t="shared" si="10"/>
        <v>57.218020741616797</v>
      </c>
      <c r="FC19" s="382">
        <f t="shared" si="10"/>
        <v>67.302530425677176</v>
      </c>
      <c r="FD19" s="382">
        <f t="shared" si="10"/>
        <v>77.420813714128045</v>
      </c>
      <c r="FE19" s="382">
        <f t="shared" si="10"/>
        <v>87.572840452084748</v>
      </c>
      <c r="FF19" s="382">
        <f t="shared" si="10"/>
        <v>97.758572031555289</v>
      </c>
      <c r="FG19" s="382">
        <f t="shared" si="10"/>
        <v>107.97796151201426</v>
      </c>
      <c r="FH19" s="382">
        <f t="shared" si="10"/>
        <v>118.23095376627873</v>
      </c>
      <c r="FI19" s="382">
        <f t="shared" si="10"/>
        <v>128.51748565081596</v>
      </c>
      <c r="FJ19" s="382">
        <f t="shared" si="10"/>
        <v>138.83748619947545</v>
      </c>
      <c r="FK19" s="382">
        <f t="shared" si="10"/>
        <v>149.19087683950784</v>
      </c>
      <c r="FL19" s="382">
        <f t="shared" si="10"/>
        <v>159.57757162862066</v>
      </c>
      <c r="FM19" s="382">
        <f t="shared" si="10"/>
        <v>169.99747751171338</v>
      </c>
      <c r="FN19" s="382">
        <f t="shared" si="10"/>
        <v>180.4504945958459</v>
      </c>
      <c r="FO19" s="382">
        <f t="shared" si="10"/>
        <v>190.93651644191215</v>
      </c>
      <c r="FP19" s="382">
        <f t="shared" si="10"/>
        <v>201.45543037143256</v>
      </c>
      <c r="FQ19" s="382">
        <f t="shared" si="11"/>
        <v>212.00711778682177</v>
      </c>
      <c r="FR19" s="382">
        <f t="shared" si="11"/>
        <v>222.59145450345744</v>
      </c>
      <c r="FS19" s="382">
        <f t="shared" si="11"/>
        <v>233.20831109185235</v>
      </c>
      <c r="FT19" s="382">
        <f t="shared" si="11"/>
        <v>243.85755322821967</v>
      </c>
      <c r="FU19" s="382">
        <f t="shared" si="11"/>
        <v>254.53904205173268</v>
      </c>
      <c r="FV19" s="382">
        <f t="shared" si="11"/>
        <v>265.2526345267915</v>
      </c>
      <c r="FW19" s="382">
        <f t="shared" si="11"/>
        <v>275.99818380864127</v>
      </c>
      <c r="FX19" s="382">
        <f t="shared" si="11"/>
        <v>286.77553961072755</v>
      </c>
      <c r="FY19" s="382">
        <f t="shared" si="11"/>
        <v>297.58454857222137</v>
      </c>
      <c r="FZ19" s="382">
        <f t="shared" si="11"/>
        <v>308.42505462421047</v>
      </c>
      <c r="GA19" s="382">
        <f t="shared" si="11"/>
        <v>319.29689935311785</v>
      </c>
      <c r="GB19" s="382">
        <f t="shared" si="11"/>
        <v>330.19992235998598</v>
      </c>
      <c r="GC19" s="382">
        <f t="shared" si="11"/>
        <v>341.13396161434355</v>
      </c>
      <c r="GD19" s="382">
        <f t="shared" si="11"/>
        <v>352.09885380146159</v>
      </c>
      <c r="GE19" s="382">
        <f t="shared" si="11"/>
        <v>363.09443466189015</v>
      </c>
      <c r="GF19" s="382">
        <f t="shared" si="11"/>
        <v>374.12053932226593</v>
      </c>
      <c r="GG19" s="382">
        <f t="shared" si="12"/>
        <v>385.17700261647013</v>
      </c>
      <c r="GH19" s="382">
        <f t="shared" si="12"/>
        <v>396.26365939631563</v>
      </c>
      <c r="GI19" s="382">
        <f t="shared" si="12"/>
        <v>407.38034483103542</v>
      </c>
      <c r="GJ19" s="382">
        <f t="shared" si="12"/>
        <v>418.52689469494038</v>
      </c>
      <c r="GK19" s="382">
        <f t="shared" si="12"/>
        <v>429.70314564270751</v>
      </c>
      <c r="GL19" s="382">
        <f t="shared" si="12"/>
        <v>440.90893547185078</v>
      </c>
      <c r="GM19" s="382">
        <f t="shared" si="12"/>
        <v>452.14410337201457</v>
      </c>
      <c r="GN19" s="382">
        <f t="shared" si="12"/>
        <v>463.40849016081444</v>
      </c>
      <c r="GO19" s="511"/>
      <c r="GP19" s="521"/>
      <c r="GQ19" s="524">
        <v>8000</v>
      </c>
      <c r="GR19" s="583">
        <f t="shared" si="13"/>
        <v>3.1631839518235858</v>
      </c>
      <c r="GS19" s="477">
        <f t="shared" si="13"/>
        <v>1.5252319891577284</v>
      </c>
      <c r="GT19" s="477">
        <f t="shared" si="13"/>
        <v>0.98030356352243475</v>
      </c>
      <c r="GU19" s="477">
        <f t="shared" si="13"/>
        <v>0.70864480753082393</v>
      </c>
      <c r="GV19" s="477">
        <f t="shared" si="13"/>
        <v>0.546304797193647</v>
      </c>
      <c r="GW19" s="477">
        <f t="shared" si="13"/>
        <v>0.43863308345880159</v>
      </c>
      <c r="GX19" s="477">
        <f t="shared" si="13"/>
        <v>0.36220791140712449</v>
      </c>
      <c r="GY19" s="477">
        <f t="shared" si="13"/>
        <v>0.30531827545203366</v>
      </c>
      <c r="GZ19" s="477">
        <f t="shared" si="13"/>
        <v>0.26145793812858065</v>
      </c>
      <c r="HA19" s="477">
        <f t="shared" si="13"/>
        <v>0.22672303798865254</v>
      </c>
      <c r="HB19" s="477">
        <f t="shared" si="13"/>
        <v>0.1986291844686415</v>
      </c>
      <c r="HC19" s="477">
        <f t="shared" si="13"/>
        <v>0.17552000568188683</v>
      </c>
      <c r="HD19" s="477">
        <f t="shared" si="13"/>
        <v>0.15624867450084057</v>
      </c>
      <c r="HE19" s="477">
        <f t="shared" si="13"/>
        <v>0.13999592379703182</v>
      </c>
      <c r="HF19" s="477">
        <f t="shared" si="13"/>
        <v>0.12616085590932641</v>
      </c>
      <c r="HG19" s="477">
        <f t="shared" si="13"/>
        <v>0.1142926988731854</v>
      </c>
      <c r="HH19" s="477">
        <f t="shared" si="14"/>
        <v>0.10404664898596326</v>
      </c>
      <c r="HI19" s="477">
        <f t="shared" si="14"/>
        <v>9.5154432803480585E-2</v>
      </c>
      <c r="HJ19" s="477">
        <f t="shared" si="14"/>
        <v>8.740416562152431E-2</v>
      </c>
      <c r="HK19" s="477">
        <f t="shared" si="14"/>
        <v>8.0626252673385329E-2</v>
      </c>
      <c r="HL19" s="477">
        <f t="shared" si="14"/>
        <v>7.468331880376515E-2</v>
      </c>
      <c r="HM19" s="477">
        <f t="shared" si="14"/>
        <v>6.9462884829415594E-2</v>
      </c>
      <c r="HN19" s="477">
        <f t="shared" si="14"/>
        <v>6.4871954635425971E-2</v>
      </c>
      <c r="HO19" s="477">
        <f t="shared" si="14"/>
        <v>6.0832955705508882E-2</v>
      </c>
      <c r="HP19" s="477">
        <f t="shared" si="14"/>
        <v>5.7280654120390143E-2</v>
      </c>
      <c r="HQ19" s="477">
        <f t="shared" si="14"/>
        <v>5.4159781662373077E-2</v>
      </c>
      <c r="HR19" s="477">
        <f t="shared" si="14"/>
        <v>5.1423190400475556E-2</v>
      </c>
      <c r="HS19" s="477">
        <f t="shared" si="14"/>
        <v>4.9030402880020509E-2</v>
      </c>
      <c r="HT19" s="477">
        <f t="shared" si="14"/>
        <v>4.6946462419769512E-2</v>
      </c>
      <c r="HU19" s="477">
        <f t="shared" si="14"/>
        <v>4.5141013484978697E-2</v>
      </c>
      <c r="HV19" s="477">
        <f t="shared" si="14"/>
        <v>4.3587560177286752E-2</v>
      </c>
      <c r="HW19" s="477">
        <f t="shared" si="14"/>
        <v>4.2262863871584601E-2</v>
      </c>
      <c r="HX19" s="477">
        <f t="shared" si="15"/>
        <v>4.1146450477263799E-2</v>
      </c>
      <c r="HY19" s="477">
        <f t="shared" si="15"/>
        <v>4.0220204747448141E-2</v>
      </c>
      <c r="HZ19" s="477">
        <f t="shared" si="15"/>
        <v>3.9468034220058582E-2</v>
      </c>
      <c r="IA19" s="477">
        <f t="shared" si="15"/>
        <v>3.8875589244782655E-2</v>
      </c>
      <c r="IB19" s="477">
        <f t="shared" si="15"/>
        <v>3.8430028478824783E-2</v>
      </c>
      <c r="IC19" s="477">
        <f t="shared" si="15"/>
        <v>3.8119821469537102E-2</v>
      </c>
      <c r="ID19" s="477">
        <f t="shared" si="15"/>
        <v>3.7934581661443686E-2</v>
      </c>
      <c r="IE19" s="477">
        <f t="shared" si="15"/>
        <v>3.7864924497770978E-2</v>
      </c>
    </row>
    <row r="20" spans="1:320">
      <c r="J20" s="252"/>
      <c r="K20" s="499">
        <v>9000</v>
      </c>
      <c r="L20" s="382">
        <f t="shared" si="21"/>
        <v>2.7431999999999999</v>
      </c>
      <c r="M20" s="382">
        <v>90</v>
      </c>
      <c r="N20" s="491"/>
      <c r="O20" s="263"/>
      <c r="P20" s="383">
        <f t="shared" si="16"/>
        <v>-12.830800000000124</v>
      </c>
      <c r="Q20" s="383">
        <f>$Q$11-Konstanten!$C$33*K20</f>
        <v>260.31919999999985</v>
      </c>
      <c r="R20" s="382">
        <f t="shared" si="22"/>
        <v>628.72348365728465</v>
      </c>
      <c r="S20" s="263">
        <f t="shared" si="0"/>
        <v>0.70594904805653913</v>
      </c>
      <c r="T20" s="492"/>
      <c r="U20" s="492"/>
      <c r="V20" s="170"/>
      <c r="X20" s="524">
        <v>9000</v>
      </c>
      <c r="Y20" s="410">
        <f t="shared" si="17"/>
        <v>1.8313099480749849E-2</v>
      </c>
      <c r="Z20" s="410">
        <f t="shared" si="1"/>
        <v>3.6624845147483084E-2</v>
      </c>
      <c r="AA20" s="410">
        <f t="shared" si="1"/>
        <v>5.4933886007628559E-2</v>
      </c>
      <c r="AB20" s="410">
        <f t="shared" si="1"/>
        <v>7.3238876698594163E-2</v>
      </c>
      <c r="AC20" s="410">
        <f t="shared" si="1"/>
        <v>9.153848027025363E-2</v>
      </c>
      <c r="AD20" s="410">
        <f t="shared" si="1"/>
        <v>0.10983137092879579</v>
      </c>
      <c r="AE20" s="410">
        <f t="shared" si="1"/>
        <v>0.12811623672961162</v>
      </c>
      <c r="AF20" s="410">
        <f t="shared" si="1"/>
        <v>0.1463917822071267</v>
      </c>
      <c r="AG20" s="410">
        <f t="shared" si="1"/>
        <v>0.1646567309302665</v>
      </c>
      <c r="AH20" s="410">
        <f t="shared" si="1"/>
        <v>0.18290982797271155</v>
      </c>
      <c r="AI20" s="410">
        <f t="shared" si="1"/>
        <v>0.20114984228773905</v>
      </c>
      <c r="AJ20" s="410">
        <f t="shared" si="1"/>
        <v>0.21937556897835475</v>
      </c>
      <c r="AK20" s="410">
        <f t="shared" si="1"/>
        <v>0.23758583145411771</v>
      </c>
      <c r="AL20" s="410">
        <f t="shared" si="1"/>
        <v>0.25577948346701923</v>
      </c>
      <c r="AM20" s="410">
        <f t="shared" si="1"/>
        <v>0.27395541101960424</v>
      </c>
      <c r="AN20" s="410">
        <f t="shared" si="1"/>
        <v>0.29211253413956212</v>
      </c>
      <c r="AO20" s="410">
        <f t="shared" si="1"/>
        <v>0.3102498085159312</v>
      </c>
      <c r="AP20" s="410">
        <f t="shared" si="2"/>
        <v>0.32836622699301027</v>
      </c>
      <c r="AQ20" s="410">
        <f t="shared" si="2"/>
        <v>0.34646082091914321</v>
      </c>
      <c r="AR20" s="410">
        <f t="shared" si="2"/>
        <v>0.36453266134836071</v>
      </c>
      <c r="AS20" s="410">
        <f t="shared" si="2"/>
        <v>0.38258086009394032</v>
      </c>
      <c r="AT20" s="410">
        <f t="shared" si="2"/>
        <v>0.40060457063378618</v>
      </c>
      <c r="AU20" s="410">
        <f t="shared" si="2"/>
        <v>0.41860298886839004</v>
      </c>
      <c r="AV20" s="410">
        <f t="shared" si="2"/>
        <v>0.43657535373306</v>
      </c>
      <c r="AW20" s="410">
        <f t="shared" si="2"/>
        <v>0.45452094766674117</v>
      </c>
      <c r="AX20" s="410">
        <f t="shared" si="2"/>
        <v>0.47243909694062058</v>
      </c>
      <c r="AY20" s="410">
        <f t="shared" si="2"/>
        <v>0.49032917185028935</v>
      </c>
      <c r="AZ20" s="410">
        <f t="shared" si="2"/>
        <v>0.50819058677585127</v>
      </c>
      <c r="BA20" s="410">
        <f t="shared" si="2"/>
        <v>0.52602280011493308</v>
      </c>
      <c r="BB20" s="410">
        <f t="shared" si="2"/>
        <v>0.5438253140940188</v>
      </c>
      <c r="BC20" s="410">
        <f t="shared" si="2"/>
        <v>0.56159767446389008</v>
      </c>
      <c r="BD20" s="410">
        <f t="shared" si="2"/>
        <v>0.57933947008538822</v>
      </c>
      <c r="BE20" s="410">
        <f t="shared" si="2"/>
        <v>0.59705033241191452</v>
      </c>
      <c r="BF20" s="410">
        <f t="shared" si="3"/>
        <v>0.61472993487530803</v>
      </c>
      <c r="BG20" s="410">
        <f t="shared" si="3"/>
        <v>0.63237799218195268</v>
      </c>
      <c r="BH20" s="410">
        <f t="shared" si="3"/>
        <v>0.64999425952599499</v>
      </c>
      <c r="BI20" s="410">
        <f t="shared" si="3"/>
        <v>0.66757853172662651</v>
      </c>
      <c r="BJ20" s="410">
        <f t="shared" si="3"/>
        <v>0.6851306422963872</v>
      </c>
      <c r="BK20" s="410">
        <f t="shared" si="3"/>
        <v>0.70265046244737461</v>
      </c>
      <c r="BL20" s="410">
        <f t="shared" si="3"/>
        <v>0.72013790004214928</v>
      </c>
      <c r="BM20" s="253"/>
      <c r="BN20" s="252"/>
      <c r="BO20" s="537">
        <f t="shared" si="18"/>
        <v>90.000000000000014</v>
      </c>
      <c r="BP20" s="524">
        <v>9000</v>
      </c>
      <c r="BQ20" s="382">
        <f t="shared" si="4"/>
        <v>260.33666062985071</v>
      </c>
      <c r="BR20" s="382">
        <f t="shared" si="4"/>
        <v>260.38903735632124</v>
      </c>
      <c r="BS20" s="382">
        <f t="shared" si="4"/>
        <v>260.47631470725878</v>
      </c>
      <c r="BT20" s="382">
        <f t="shared" si="4"/>
        <v>260.59846695261012</v>
      </c>
      <c r="BU20" s="382">
        <f t="shared" si="4"/>
        <v>260.75545818933836</v>
      </c>
      <c r="BV20" s="382">
        <f t="shared" si="4"/>
        <v>260.94724245953876</v>
      </c>
      <c r="BW20" s="382">
        <f t="shared" si="4"/>
        <v>261.17376390099935</v>
      </c>
      <c r="BX20" s="382">
        <f t="shared" si="4"/>
        <v>261.43495692924517</v>
      </c>
      <c r="BY20" s="382">
        <f t="shared" si="4"/>
        <v>261.7307464499176</v>
      </c>
      <c r="BZ20" s="382">
        <f t="shared" si="4"/>
        <v>262.06104810015819</v>
      </c>
      <c r="CA20" s="382">
        <f t="shared" si="4"/>
        <v>262.42576851750164</v>
      </c>
      <c r="CB20" s="382">
        <f t="shared" si="4"/>
        <v>262.82480563463236</v>
      </c>
      <c r="CC20" s="382">
        <f t="shared" si="4"/>
        <v>263.25804899822589</v>
      </c>
      <c r="CD20" s="382">
        <f t="shared" si="4"/>
        <v>263.72538010998124</v>
      </c>
      <c r="CE20" s="382">
        <f t="shared" si="4"/>
        <v>264.2266727878515</v>
      </c>
      <c r="CF20" s="382">
        <f t="shared" si="4"/>
        <v>264.76179354540386</v>
      </c>
      <c r="CG20" s="382">
        <f t="shared" si="5"/>
        <v>265.33060198718158</v>
      </c>
      <c r="CH20" s="382">
        <f t="shared" si="5"/>
        <v>265.9329512178976</v>
      </c>
      <c r="CI20" s="382">
        <f t="shared" si="5"/>
        <v>266.56868826327371</v>
      </c>
      <c r="CJ20" s="382">
        <f t="shared" si="5"/>
        <v>267.23765450033159</v>
      </c>
      <c r="CK20" s="382">
        <f t="shared" si="5"/>
        <v>267.93968609496159</v>
      </c>
      <c r="CL20" s="382">
        <f t="shared" si="5"/>
        <v>268.67461444462452</v>
      </c>
      <c r="CM20" s="382">
        <f t="shared" si="5"/>
        <v>269.44226662408897</v>
      </c>
      <c r="CN20" s="382">
        <f t="shared" si="5"/>
        <v>270.24246583217234</v>
      </c>
      <c r="CO20" s="382">
        <f t="shared" si="5"/>
        <v>271.07503183752203</v>
      </c>
      <c r="CP20" s="382">
        <f t="shared" si="5"/>
        <v>271.93978142156777</v>
      </c>
      <c r="CQ20" s="382">
        <f t="shared" si="5"/>
        <v>272.83652881686578</v>
      </c>
      <c r="CR20" s="382">
        <f t="shared" si="5"/>
        <v>273.76508613916582</v>
      </c>
      <c r="CS20" s="382">
        <f t="shared" si="5"/>
        <v>274.72526381164073</v>
      </c>
      <c r="CT20" s="382">
        <f t="shared" si="5"/>
        <v>275.71687097984005</v>
      </c>
      <c r="CU20" s="382">
        <f t="shared" si="5"/>
        <v>276.7397159160468</v>
      </c>
      <c r="CV20" s="382">
        <f t="shared" si="5"/>
        <v>277.79360641184525</v>
      </c>
      <c r="CW20" s="382">
        <f t="shared" si="6"/>
        <v>278.87835015783287</v>
      </c>
      <c r="CX20" s="382">
        <f t="shared" si="6"/>
        <v>279.99375510953183</v>
      </c>
      <c r="CY20" s="382">
        <f t="shared" si="6"/>
        <v>281.13962983868765</v>
      </c>
      <c r="CZ20" s="382">
        <f t="shared" si="6"/>
        <v>282.31578386925935</v>
      </c>
      <c r="DA20" s="382">
        <f t="shared" si="6"/>
        <v>283.52202799752837</v>
      </c>
      <c r="DB20" s="382">
        <f t="shared" si="6"/>
        <v>284.75817459586909</v>
      </c>
      <c r="DC20" s="382">
        <f t="shared" si="6"/>
        <v>286.02403789983492</v>
      </c>
      <c r="DD20" s="382">
        <f t="shared" si="6"/>
        <v>287.31943427831965</v>
      </c>
      <c r="DE20" s="521"/>
      <c r="DF20" s="252"/>
      <c r="DG20" s="537">
        <f t="shared" si="19"/>
        <v>90.000000000000014</v>
      </c>
      <c r="DH20" s="524">
        <v>9000</v>
      </c>
      <c r="DI20" s="382">
        <f t="shared" si="7"/>
        <v>11.513875702099456</v>
      </c>
      <c r="DJ20" s="382">
        <f t="shared" si="7"/>
        <v>23.026900229534164</v>
      </c>
      <c r="DK20" s="382">
        <f t="shared" si="7"/>
        <v>34.538224181548394</v>
      </c>
      <c r="DL20" s="382">
        <f t="shared" si="7"/>
        <v>46.047001697086451</v>
      </c>
      <c r="DM20" s="382">
        <f t="shared" si="7"/>
        <v>57.552392204207479</v>
      </c>
      <c r="DN20" s="382">
        <f t="shared" si="7"/>
        <v>69.053562145207906</v>
      </c>
      <c r="DO20" s="382">
        <f t="shared" si="7"/>
        <v>80.54968666970278</v>
      </c>
      <c r="DP20" s="382">
        <f t="shared" si="7"/>
        <v>92.039951288063193</v>
      </c>
      <c r="DQ20" s="382">
        <f t="shared" si="7"/>
        <v>103.52355347809733</v>
      </c>
      <c r="DR20" s="382">
        <f t="shared" si="7"/>
        <v>114.99970423815786</v>
      </c>
      <c r="DS20" s="382">
        <f t="shared" si="7"/>
        <v>126.46762958026069</v>
      </c>
      <c r="DT20" s="382">
        <f t="shared" si="7"/>
        <v>137.92657195737016</v>
      </c>
      <c r="DU20" s="382">
        <f t="shared" si="7"/>
        <v>149.37579161944535</v>
      </c>
      <c r="DV20" s="382">
        <f t="shared" si="7"/>
        <v>160.81456789344517</v>
      </c>
      <c r="DW20" s="382">
        <f t="shared" si="7"/>
        <v>172.24220038300885</v>
      </c>
      <c r="DX20" s="382">
        <f t="shared" si="7"/>
        <v>183.65801008418299</v>
      </c>
      <c r="DY20" s="382">
        <f t="shared" si="8"/>
        <v>195.06134041414177</v>
      </c>
      <c r="DZ20" s="382">
        <f t="shared" si="8"/>
        <v>206.4515581504441</v>
      </c>
      <c r="EA20" s="382">
        <f t="shared" si="8"/>
        <v>217.82805427904637</v>
      </c>
      <c r="EB20" s="382">
        <f t="shared" si="8"/>
        <v>229.19024474980253</v>
      </c>
      <c r="EC20" s="382">
        <f t="shared" si="8"/>
        <v>240.5375711388624</v>
      </c>
      <c r="ED20" s="382">
        <f t="shared" si="8"/>
        <v>251.8695012179048</v>
      </c>
      <c r="EE20" s="382">
        <f t="shared" si="8"/>
        <v>263.18552943068573</v>
      </c>
      <c r="EF20" s="382">
        <f t="shared" si="8"/>
        <v>274.48517727796082</v>
      </c>
      <c r="EG20" s="382">
        <f t="shared" si="8"/>
        <v>285.76799361224386</v>
      </c>
      <c r="EH20" s="382">
        <f t="shared" si="8"/>
        <v>297.03355484440857</v>
      </c>
      <c r="EI20" s="382">
        <f t="shared" si="8"/>
        <v>308.28146506450531</v>
      </c>
      <c r="EJ20" s="382">
        <f t="shared" si="8"/>
        <v>319.5113560795528</v>
      </c>
      <c r="EK20" s="382">
        <f t="shared" si="8"/>
        <v>330.72288737142026</v>
      </c>
      <c r="EL20" s="382">
        <f t="shared" si="8"/>
        <v>341.91574597820852</v>
      </c>
      <c r="EM20" s="382">
        <f t="shared" si="8"/>
        <v>353.08964630276665</v>
      </c>
      <c r="EN20" s="382">
        <f t="shared" si="8"/>
        <v>364.24432985225053</v>
      </c>
      <c r="EO20" s="382">
        <f t="shared" si="9"/>
        <v>375.37956491275872</v>
      </c>
      <c r="EP20" s="382">
        <f t="shared" si="9"/>
        <v>386.49514616321937</v>
      </c>
      <c r="EQ20" s="382">
        <f t="shared" si="9"/>
        <v>397.59089423283638</v>
      </c>
      <c r="ER20" s="382">
        <f t="shared" si="9"/>
        <v>408.66665520642073</v>
      </c>
      <c r="ES20" s="382">
        <f t="shared" si="9"/>
        <v>419.72230008197977</v>
      </c>
      <c r="ET20" s="382">
        <f t="shared" si="9"/>
        <v>430.75772418493756</v>
      </c>
      <c r="EU20" s="382">
        <f t="shared" si="9"/>
        <v>441.77284654331544</v>
      </c>
      <c r="EV20" s="382">
        <f t="shared" si="9"/>
        <v>452.76760922814151</v>
      </c>
      <c r="EW20" s="521"/>
      <c r="EX20" s="252"/>
      <c r="EY20" s="515">
        <f t="shared" si="20"/>
        <v>90.000000000000014</v>
      </c>
      <c r="EZ20" s="524">
        <v>9000</v>
      </c>
      <c r="FA20" s="382">
        <f t="shared" si="10"/>
        <v>51.186660629850749</v>
      </c>
      <c r="FB20" s="382">
        <f t="shared" si="10"/>
        <v>61.239037356321276</v>
      </c>
      <c r="FC20" s="382">
        <f t="shared" si="10"/>
        <v>71.326314707258817</v>
      </c>
      <c r="FD20" s="382">
        <f t="shared" si="10"/>
        <v>81.448466952610161</v>
      </c>
      <c r="FE20" s="382">
        <f t="shared" si="10"/>
        <v>91.605458189338393</v>
      </c>
      <c r="FF20" s="382">
        <f t="shared" si="10"/>
        <v>101.79724245953879</v>
      </c>
      <c r="FG20" s="382">
        <f t="shared" si="10"/>
        <v>112.02376390099938</v>
      </c>
      <c r="FH20" s="382">
        <f t="shared" si="10"/>
        <v>122.2849569292452</v>
      </c>
      <c r="FI20" s="382">
        <f t="shared" si="10"/>
        <v>132.58074644991763</v>
      </c>
      <c r="FJ20" s="382">
        <f t="shared" si="10"/>
        <v>142.91104810015821</v>
      </c>
      <c r="FK20" s="382">
        <f t="shared" si="10"/>
        <v>153.27576851750166</v>
      </c>
      <c r="FL20" s="382">
        <f t="shared" si="10"/>
        <v>163.67480563463238</v>
      </c>
      <c r="FM20" s="382">
        <f t="shared" si="10"/>
        <v>174.10804899822591</v>
      </c>
      <c r="FN20" s="382">
        <f t="shared" si="10"/>
        <v>184.57538010998127</v>
      </c>
      <c r="FO20" s="382">
        <f t="shared" si="10"/>
        <v>195.07667278785152</v>
      </c>
      <c r="FP20" s="382">
        <f t="shared" si="10"/>
        <v>205.61179354540388</v>
      </c>
      <c r="FQ20" s="382">
        <f t="shared" si="11"/>
        <v>216.1806019871816</v>
      </c>
      <c r="FR20" s="382">
        <f t="shared" si="11"/>
        <v>226.78295121789762</v>
      </c>
      <c r="FS20" s="382">
        <f t="shared" si="11"/>
        <v>237.41868826327374</v>
      </c>
      <c r="FT20" s="382">
        <f t="shared" si="11"/>
        <v>248.08765450033161</v>
      </c>
      <c r="FU20" s="382">
        <f t="shared" si="11"/>
        <v>258.78968609496161</v>
      </c>
      <c r="FV20" s="382">
        <f t="shared" si="11"/>
        <v>269.52461444462455</v>
      </c>
      <c r="FW20" s="382">
        <f t="shared" si="11"/>
        <v>280.292266624089</v>
      </c>
      <c r="FX20" s="382">
        <f t="shared" si="11"/>
        <v>291.09246583217237</v>
      </c>
      <c r="FY20" s="382">
        <f t="shared" si="11"/>
        <v>301.92503183752206</v>
      </c>
      <c r="FZ20" s="382">
        <f t="shared" si="11"/>
        <v>312.7897814215678</v>
      </c>
      <c r="GA20" s="382">
        <f t="shared" si="11"/>
        <v>323.6865288168658</v>
      </c>
      <c r="GB20" s="382">
        <f t="shared" si="11"/>
        <v>334.61508613916584</v>
      </c>
      <c r="GC20" s="382">
        <f t="shared" si="11"/>
        <v>345.57526381164075</v>
      </c>
      <c r="GD20" s="382">
        <f t="shared" si="11"/>
        <v>356.56687097984008</v>
      </c>
      <c r="GE20" s="382">
        <f t="shared" si="11"/>
        <v>367.58971591604683</v>
      </c>
      <c r="GF20" s="382">
        <f t="shared" si="11"/>
        <v>378.64360641184527</v>
      </c>
      <c r="GG20" s="382">
        <f t="shared" si="12"/>
        <v>389.72835015783289</v>
      </c>
      <c r="GH20" s="382">
        <f t="shared" si="12"/>
        <v>400.84375510953186</v>
      </c>
      <c r="GI20" s="382">
        <f t="shared" si="12"/>
        <v>411.98962983868768</v>
      </c>
      <c r="GJ20" s="382">
        <f t="shared" si="12"/>
        <v>423.16578386925937</v>
      </c>
      <c r="GK20" s="382">
        <f t="shared" si="12"/>
        <v>434.37202799752839</v>
      </c>
      <c r="GL20" s="382">
        <f t="shared" si="12"/>
        <v>445.60817459586912</v>
      </c>
      <c r="GM20" s="382">
        <f t="shared" si="12"/>
        <v>456.87403789983495</v>
      </c>
      <c r="GN20" s="382">
        <f t="shared" si="12"/>
        <v>468.16943427831967</v>
      </c>
      <c r="GO20" s="511"/>
      <c r="GP20" s="521"/>
      <c r="GQ20" s="524">
        <v>9000</v>
      </c>
      <c r="GR20" s="583">
        <f t="shared" si="13"/>
        <v>3.4456499231199191</v>
      </c>
      <c r="GS20" s="477">
        <f t="shared" si="13"/>
        <v>1.6594564073273075</v>
      </c>
      <c r="GT20" s="477">
        <f t="shared" si="13"/>
        <v>1.0651413440464028</v>
      </c>
      <c r="GU20" s="477">
        <f t="shared" si="13"/>
        <v>0.76881151759689237</v>
      </c>
      <c r="GV20" s="477">
        <f t="shared" si="13"/>
        <v>0.59168810680021389</v>
      </c>
      <c r="GW20" s="477">
        <f t="shared" si="13"/>
        <v>0.47417800468390742</v>
      </c>
      <c r="GX20" s="477">
        <f t="shared" si="13"/>
        <v>0.39074115037042068</v>
      </c>
      <c r="GY20" s="477">
        <f t="shared" si="13"/>
        <v>0.32860736254110257</v>
      </c>
      <c r="GZ20" s="477">
        <f t="shared" si="13"/>
        <v>0.28068195106892252</v>
      </c>
      <c r="HA20" s="477">
        <f t="shared" si="13"/>
        <v>0.24270796213699422</v>
      </c>
      <c r="HB20" s="477">
        <f t="shared" si="13"/>
        <v>0.21197629010851038</v>
      </c>
      <c r="HC20" s="477">
        <f t="shared" si="13"/>
        <v>0.18668073389963169</v>
      </c>
      <c r="HD20" s="477">
        <f t="shared" si="13"/>
        <v>0.16557072006546594</v>
      </c>
      <c r="HE20" s="477">
        <f t="shared" si="13"/>
        <v>0.14775285925762568</v>
      </c>
      <c r="HF20" s="477">
        <f t="shared" si="13"/>
        <v>0.13257188049192631</v>
      </c>
      <c r="HG20" s="477">
        <f t="shared" si="13"/>
        <v>0.11953621544281122</v>
      </c>
      <c r="HH20" s="477">
        <f t="shared" si="14"/>
        <v>0.10826984746542175</v>
      </c>
      <c r="HI20" s="477">
        <f t="shared" si="14"/>
        <v>9.8480211288295302E-2</v>
      </c>
      <c r="HJ20" s="477">
        <f t="shared" si="14"/>
        <v>8.9936229973073115E-2</v>
      </c>
      <c r="HK20" s="477">
        <f t="shared" si="14"/>
        <v>8.2452941097726898E-2</v>
      </c>
      <c r="HL20" s="477">
        <f t="shared" si="14"/>
        <v>7.5880515753450659E-2</v>
      </c>
      <c r="HM20" s="477">
        <f t="shared" si="14"/>
        <v>7.0096272638605156E-2</v>
      </c>
      <c r="HN20" s="477">
        <f t="shared" si="14"/>
        <v>6.4998775694119632E-2</v>
      </c>
      <c r="HO20" s="477">
        <f t="shared" si="14"/>
        <v>6.0503407575243938E-2</v>
      </c>
      <c r="HP20" s="477">
        <f t="shared" si="14"/>
        <v>5.6539005719449274E-2</v>
      </c>
      <c r="HQ20" s="477">
        <f t="shared" si="14"/>
        <v>5.3045274919908007E-2</v>
      </c>
      <c r="HR20" s="477">
        <f t="shared" si="14"/>
        <v>4.9970775080938161E-2</v>
      </c>
      <c r="HS20" s="477">
        <f t="shared" si="14"/>
        <v>4.7271340352148472E-2</v>
      </c>
      <c r="HT20" s="477">
        <f t="shared" si="14"/>
        <v>4.4908825507260552E-2</v>
      </c>
      <c r="HU20" s="477">
        <f t="shared" si="14"/>
        <v>4.2850103202223752E-2</v>
      </c>
      <c r="HV20" s="477">
        <f t="shared" si="14"/>
        <v>4.1066255454136662E-2</v>
      </c>
      <c r="HW20" s="477">
        <f t="shared" si="14"/>
        <v>3.953191684668244E-2</v>
      </c>
      <c r="HX20" s="477">
        <f t="shared" si="15"/>
        <v>3.8224737269352806E-2</v>
      </c>
      <c r="HY20" s="477">
        <f t="shared" si="15"/>
        <v>3.7124939572340636E-2</v>
      </c>
      <c r="HZ20" s="477">
        <f t="shared" si="15"/>
        <v>3.6214953145831209E-2</v>
      </c>
      <c r="IA20" s="477">
        <f t="shared" si="15"/>
        <v>3.5479108652784551E-2</v>
      </c>
      <c r="IB20" s="477">
        <f t="shared" si="15"/>
        <v>3.4903382338005995E-2</v>
      </c>
      <c r="IC20" s="477">
        <f t="shared" si="15"/>
        <v>3.4475180773672676E-2</v>
      </c>
      <c r="ID20" s="477">
        <f t="shared" si="15"/>
        <v>3.4183158776461491E-2</v>
      </c>
      <c r="IE20" s="477">
        <f t="shared" si="15"/>
        <v>3.4017064684539869E-2</v>
      </c>
    </row>
    <row r="21" spans="1:320" s="90" customFormat="1" ht="36">
      <c r="A21" s="173"/>
      <c r="B21" s="182"/>
      <c r="C21" s="91"/>
      <c r="D21" s="189"/>
      <c r="E21" s="91"/>
      <c r="F21" s="116"/>
      <c r="G21" s="116"/>
      <c r="H21" s="116"/>
      <c r="I21" s="116"/>
      <c r="J21" s="252"/>
      <c r="K21" s="499">
        <v>10000</v>
      </c>
      <c r="L21" s="382">
        <f t="shared" si="21"/>
        <v>3.0479999999999996</v>
      </c>
      <c r="M21" s="382">
        <v>100</v>
      </c>
      <c r="N21" s="491"/>
      <c r="O21" s="263"/>
      <c r="P21" s="383">
        <f t="shared" si="16"/>
        <v>-14.812000000000126</v>
      </c>
      <c r="Q21" s="383">
        <f>$Q$11-Konstanten!$C$33*K21</f>
        <v>258.33799999999985</v>
      </c>
      <c r="R21" s="382">
        <f t="shared" si="22"/>
        <v>626.32641490987282</v>
      </c>
      <c r="S21" s="263">
        <f t="shared" si="0"/>
        <v>0.67816416848312866</v>
      </c>
      <c r="T21" s="492"/>
      <c r="U21" s="492"/>
      <c r="V21" s="170"/>
      <c r="W21" s="92"/>
      <c r="X21" s="525">
        <v>10000</v>
      </c>
      <c r="Y21" s="410">
        <f t="shared" si="17"/>
        <v>1.8684452109120005E-2</v>
      </c>
      <c r="Z21" s="410">
        <f t="shared" si="1"/>
        <v>3.7367330530637191E-2</v>
      </c>
      <c r="AA21" s="410">
        <f t="shared" si="1"/>
        <v>5.604706500224782E-2</v>
      </c>
      <c r="AB21" s="410">
        <f t="shared" si="1"/>
        <v>7.4722092095565143E-2</v>
      </c>
      <c r="AC21" s="410">
        <f t="shared" si="1"/>
        <v>9.3390858591558421E-2</v>
      </c>
      <c r="AD21" s="410">
        <f t="shared" si="1"/>
        <v>0.11205182480632049</v>
      </c>
      <c r="AE21" s="410">
        <f t="shared" si="1"/>
        <v>0.13070346785164938</v>
      </c>
      <c r="AF21" s="410">
        <f t="shared" si="1"/>
        <v>0.14934428481497791</v>
      </c>
      <c r="AG21" s="410">
        <f t="shared" si="1"/>
        <v>0.16797279584423247</v>
      </c>
      <c r="AH21" s="410">
        <f t="shared" si="1"/>
        <v>0.18658754712391326</v>
      </c>
      <c r="AI21" s="410">
        <f t="shared" si="1"/>
        <v>0.20518711372952764</v>
      </c>
      <c r="AJ21" s="410">
        <f t="shared" si="1"/>
        <v>0.22377010234872777</v>
      </c>
      <c r="AK21" s="410">
        <f t="shared" si="1"/>
        <v>0.24233515385843121</v>
      </c>
      <c r="AL21" s="410">
        <f t="shared" si="1"/>
        <v>0.26088094574854143</v>
      </c>
      <c r="AM21" s="410">
        <f t="shared" si="1"/>
        <v>0.27940619438388831</v>
      </c>
      <c r="AN21" s="410">
        <f t="shared" si="1"/>
        <v>0.29790965709753109</v>
      </c>
      <c r="AO21" s="410">
        <f t="shared" si="1"/>
        <v>0.31639013410965611</v>
      </c>
      <c r="AP21" s="410">
        <f t="shared" si="2"/>
        <v>0.3348464702676377</v>
      </c>
      <c r="AQ21" s="410">
        <f t="shared" si="2"/>
        <v>0.35327755660419041</v>
      </c>
      <c r="AR21" s="410">
        <f t="shared" si="2"/>
        <v>0.37168233171163961</v>
      </c>
      <c r="AS21" s="410">
        <f t="shared" si="2"/>
        <v>0.39005978293174814</v>
      </c>
      <c r="AT21" s="410">
        <f t="shared" si="2"/>
        <v>0.40840894736156064</v>
      </c>
      <c r="AU21" s="410">
        <f t="shared" si="2"/>
        <v>0.42672891267690816</v>
      </c>
      <c r="AV21" s="410">
        <f t="shared" si="2"/>
        <v>0.44501881777632812</v>
      </c>
      <c r="AW21" s="410">
        <f t="shared" si="2"/>
        <v>0.46327785324899495</v>
      </c>
      <c r="AX21" s="410">
        <f t="shared" si="2"/>
        <v>0.48150526167133506</v>
      </c>
      <c r="AY21" s="410">
        <f t="shared" si="2"/>
        <v>0.49970033773766853</v>
      </c>
      <c r="AZ21" s="410">
        <f t="shared" si="2"/>
        <v>0.51786242823105233</v>
      </c>
      <c r="BA21" s="410">
        <f t="shared" si="2"/>
        <v>0.5359909318411028</v>
      </c>
      <c r="BB21" s="410">
        <f t="shared" si="2"/>
        <v>0.55408529883614721</v>
      </c>
      <c r="BC21" s="410">
        <f t="shared" si="2"/>
        <v>0.5721450305974739</v>
      </c>
      <c r="BD21" s="410">
        <f t="shared" si="2"/>
        <v>0.5901696790239187</v>
      </c>
      <c r="BE21" s="410">
        <f t="shared" si="2"/>
        <v>0.60815884581522184</v>
      </c>
      <c r="BF21" s="410">
        <f t="shared" si="3"/>
        <v>0.62611218164285332</v>
      </c>
      <c r="BG21" s="410">
        <f t="shared" si="3"/>
        <v>0.64402938521711883</v>
      </c>
      <c r="BH21" s="410">
        <f t="shared" si="3"/>
        <v>0.66191020225943054</v>
      </c>
      <c r="BI21" s="410">
        <f t="shared" si="3"/>
        <v>0.67975442438858591</v>
      </c>
      <c r="BJ21" s="410">
        <f t="shared" si="3"/>
        <v>0.69756188792985674</v>
      </c>
      <c r="BK21" s="410">
        <f t="shared" si="3"/>
        <v>0.71533247265555133</v>
      </c>
      <c r="BL21" s="410">
        <f t="shared" si="3"/>
        <v>0.73306610046550347</v>
      </c>
      <c r="BM21" s="253"/>
      <c r="BN21" s="252"/>
      <c r="BO21" s="537">
        <f t="shared" si="18"/>
        <v>100.00000000000001</v>
      </c>
      <c r="BP21" s="525">
        <v>10000</v>
      </c>
      <c r="BQ21" s="382">
        <f t="shared" si="4"/>
        <v>258.35603761128328</v>
      </c>
      <c r="BR21" s="382">
        <f t="shared" si="4"/>
        <v>258.41014436843034</v>
      </c>
      <c r="BS21" s="382">
        <f t="shared" si="4"/>
        <v>258.50030206244901</v>
      </c>
      <c r="BT21" s="382">
        <f t="shared" si="4"/>
        <v>258.62648041526694</v>
      </c>
      <c r="BU21" s="382">
        <f t="shared" si="4"/>
        <v>258.78863718459968</v>
      </c>
      <c r="BV21" s="382">
        <f t="shared" si="4"/>
        <v>258.98671830976258</v>
      </c>
      <c r="BW21" s="382">
        <f t="shared" si="4"/>
        <v>259.2206580974397</v>
      </c>
      <c r="BX21" s="382">
        <f t="shared" si="4"/>
        <v>259.49037944615725</v>
      </c>
      <c r="BY21" s="382">
        <f t="shared" si="4"/>
        <v>259.79579410796197</v>
      </c>
      <c r="BZ21" s="382">
        <f t="shared" si="4"/>
        <v>260.13680298557387</v>
      </c>
      <c r="CA21" s="382">
        <f t="shared" si="4"/>
        <v>260.51329646306851</v>
      </c>
      <c r="CB21" s="382">
        <f t="shared" si="4"/>
        <v>260.92515476795455</v>
      </c>
      <c r="CC21" s="382">
        <f t="shared" si="4"/>
        <v>261.37224836234367</v>
      </c>
      <c r="CD21" s="382">
        <f t="shared" si="4"/>
        <v>261.85443836076695</v>
      </c>
      <c r="CE21" s="382">
        <f t="shared" si="4"/>
        <v>262.37157697207107</v>
      </c>
      <c r="CF21" s="382">
        <f t="shared" si="4"/>
        <v>262.92350796273774</v>
      </c>
      <c r="CG21" s="382">
        <f t="shared" si="5"/>
        <v>263.51006713890189</v>
      </c>
      <c r="CH21" s="382">
        <f t="shared" si="5"/>
        <v>264.13108284430052</v>
      </c>
      <c r="CI21" s="382">
        <f t="shared" si="5"/>
        <v>264.78637647137475</v>
      </c>
      <c r="CJ21" s="382">
        <f t="shared" si="5"/>
        <v>265.47576298274623</v>
      </c>
      <c r="CK21" s="382">
        <f t="shared" si="5"/>
        <v>266.19905144033123</v>
      </c>
      <c r="CL21" s="382">
        <f t="shared" si="5"/>
        <v>266.9560455394008</v>
      </c>
      <c r="CM21" s="382">
        <f t="shared" si="5"/>
        <v>267.74654414497195</v>
      </c>
      <c r="CN21" s="382">
        <f t="shared" si="5"/>
        <v>268.57034182800857</v>
      </c>
      <c r="CO21" s="382">
        <f t="shared" si="5"/>
        <v>269.42722939901273</v>
      </c>
      <c r="CP21" s="382">
        <f t="shared" si="5"/>
        <v>270.31699443671675</v>
      </c>
      <c r="CQ21" s="382">
        <f t="shared" si="5"/>
        <v>271.23942180971443</v>
      </c>
      <c r="CR21" s="382">
        <f t="shared" si="5"/>
        <v>272.19429418901848</v>
      </c>
      <c r="CS21" s="382">
        <f t="shared" si="5"/>
        <v>273.18139254968145</v>
      </c>
      <c r="CT21" s="382">
        <f t="shared" si="5"/>
        <v>274.20049665977803</v>
      </c>
      <c r="CU21" s="382">
        <f t="shared" si="5"/>
        <v>275.25138555520499</v>
      </c>
      <c r="CV21" s="382">
        <f t="shared" si="5"/>
        <v>276.33383799892493</v>
      </c>
      <c r="CW21" s="382">
        <f t="shared" si="6"/>
        <v>277.4476329234401</v>
      </c>
      <c r="CX21" s="382">
        <f t="shared" si="6"/>
        <v>278.59254985544754</v>
      </c>
      <c r="CY21" s="382">
        <f t="shared" si="6"/>
        <v>279.76836932178782</v>
      </c>
      <c r="CZ21" s="382">
        <f t="shared" si="6"/>
        <v>280.97487323595584</v>
      </c>
      <c r="DA21" s="382">
        <f t="shared" si="6"/>
        <v>282.21184526459149</v>
      </c>
      <c r="DB21" s="382">
        <f t="shared" si="6"/>
        <v>283.47907117351525</v>
      </c>
      <c r="DC21" s="382">
        <f t="shared" si="6"/>
        <v>284.77633915301095</v>
      </c>
      <c r="DD21" s="382">
        <f t="shared" si="6"/>
        <v>286.10344012218479</v>
      </c>
      <c r="DE21" s="521"/>
      <c r="DF21" s="252"/>
      <c r="DG21" s="537">
        <f t="shared" si="19"/>
        <v>100.00000000000001</v>
      </c>
      <c r="DH21" s="525">
        <v>10000</v>
      </c>
      <c r="DI21" s="382">
        <f t="shared" si="7"/>
        <v>11.702565904060345</v>
      </c>
      <c r="DJ21" s="382">
        <f t="shared" si="7"/>
        <v>23.404146166006228</v>
      </c>
      <c r="DK21" s="382">
        <f t="shared" si="7"/>
        <v>35.10375728907848</v>
      </c>
      <c r="DL21" s="382">
        <f t="shared" si="7"/>
        <v>46.800420056780659</v>
      </c>
      <c r="DM21" s="382">
        <f t="shared" si="7"/>
        <v>58.493161647005678</v>
      </c>
      <c r="DN21" s="382">
        <f t="shared" si="7"/>
        <v>70.181017715051865</v>
      </c>
      <c r="DO21" s="382">
        <f t="shared" si="7"/>
        <v>81.863034435811372</v>
      </c>
      <c r="DP21" s="382">
        <f t="shared" si="7"/>
        <v>93.538270495444081</v>
      </c>
      <c r="DQ21" s="382">
        <f t="shared" si="7"/>
        <v>105.2057990235061</v>
      </c>
      <c r="DR21" s="382">
        <f t="shared" si="7"/>
        <v>116.86470945694755</v>
      </c>
      <c r="DS21" s="382">
        <f t="shared" si="7"/>
        <v>128.51410932791939</v>
      </c>
      <c r="DT21" s="382">
        <f t="shared" si="7"/>
        <v>140.15312596809397</v>
      </c>
      <c r="DU21" s="382">
        <f t="shared" si="7"/>
        <v>151.78090812278364</v>
      </c>
      <c r="DV21" s="382">
        <f t="shared" si="7"/>
        <v>163.39662746898097</v>
      </c>
      <c r="DW21" s="382">
        <f t="shared" si="7"/>
        <v>174.9994800320718</v>
      </c>
      <c r="DX21" s="382">
        <f t="shared" si="7"/>
        <v>186.58868749692618</v>
      </c>
      <c r="DY21" s="382">
        <f t="shared" si="8"/>
        <v>198.16349840975477</v>
      </c>
      <c r="DZ21" s="382">
        <f t="shared" si="8"/>
        <v>209.72318926795484</v>
      </c>
      <c r="EA21" s="382">
        <f t="shared" si="8"/>
        <v>221.26706549602224</v>
      </c>
      <c r="EB21" s="382">
        <f t="shared" si="8"/>
        <v>232.79446230629338</v>
      </c>
      <c r="EC21" s="382">
        <f t="shared" si="8"/>
        <v>244.30474544416501</v>
      </c>
      <c r="ED21" s="382">
        <f t="shared" si="8"/>
        <v>255.79731181808123</v>
      </c>
      <c r="EE21" s="382">
        <f t="shared" si="8"/>
        <v>267.27159001531606</v>
      </c>
      <c r="EF21" s="382">
        <f t="shared" si="8"/>
        <v>278.7270407052776</v>
      </c>
      <c r="EG21" s="382">
        <f t="shared" si="8"/>
        <v>290.1631569325852</v>
      </c>
      <c r="EH21" s="382">
        <f t="shared" si="8"/>
        <v>301.5794643028475</v>
      </c>
      <c r="EI21" s="382">
        <f t="shared" si="8"/>
        <v>312.97552106448654</v>
      </c>
      <c r="EJ21" s="382">
        <f t="shared" si="8"/>
        <v>324.35091809047634</v>
      </c>
      <c r="EK21" s="382">
        <f t="shared" si="8"/>
        <v>335.70527876423989</v>
      </c>
      <c r="EL21" s="382">
        <f t="shared" si="8"/>
        <v>347.03825877430961</v>
      </c>
      <c r="EM21" s="382">
        <f t="shared" si="8"/>
        <v>358.34954582261531</v>
      </c>
      <c r="EN21" s="382">
        <f t="shared" si="8"/>
        <v>369.63885925156137</v>
      </c>
      <c r="EO21" s="382">
        <f t="shared" si="9"/>
        <v>380.90594959517398</v>
      </c>
      <c r="EP21" s="382">
        <f t="shared" si="9"/>
        <v>392.15059805976739</v>
      </c>
      <c r="EQ21" s="382">
        <f t="shared" si="9"/>
        <v>403.37261593964746</v>
      </c>
      <c r="ER21" s="382">
        <f t="shared" si="9"/>
        <v>414.57184397341791</v>
      </c>
      <c r="ES21" s="382">
        <f t="shared" si="9"/>
        <v>425.74815164642723</v>
      </c>
      <c r="ET21" s="382">
        <f t="shared" si="9"/>
        <v>436.90143644486966</v>
      </c>
      <c r="EU21" s="382">
        <f t="shared" si="9"/>
        <v>448.03162306696612</v>
      </c>
      <c r="EV21" s="382">
        <f t="shared" si="9"/>
        <v>459.13866259651945</v>
      </c>
      <c r="EW21" s="521"/>
      <c r="EX21" s="252"/>
      <c r="EY21" s="515">
        <f t="shared" si="20"/>
        <v>100.00000000000001</v>
      </c>
      <c r="EZ21" s="525">
        <v>10000</v>
      </c>
      <c r="FA21" s="382">
        <f t="shared" si="10"/>
        <v>55.206037611283321</v>
      </c>
      <c r="FB21" s="382">
        <f t="shared" si="10"/>
        <v>65.260144368430375</v>
      </c>
      <c r="FC21" s="382">
        <f t="shared" si="10"/>
        <v>75.350302062449046</v>
      </c>
      <c r="FD21" s="382">
        <f t="shared" si="10"/>
        <v>85.476480415266977</v>
      </c>
      <c r="FE21" s="382">
        <f t="shared" si="10"/>
        <v>95.638637184599716</v>
      </c>
      <c r="FF21" s="382">
        <f t="shared" si="10"/>
        <v>105.83671830976262</v>
      </c>
      <c r="FG21" s="382">
        <f t="shared" si="10"/>
        <v>116.07065809743972</v>
      </c>
      <c r="FH21" s="382">
        <f t="shared" si="10"/>
        <v>126.34037944615727</v>
      </c>
      <c r="FI21" s="382">
        <f t="shared" si="10"/>
        <v>136.64579410796199</v>
      </c>
      <c r="FJ21" s="382">
        <f t="shared" si="10"/>
        <v>146.98680298557389</v>
      </c>
      <c r="FK21" s="382">
        <f t="shared" si="10"/>
        <v>157.36329646306854</v>
      </c>
      <c r="FL21" s="382">
        <f t="shared" si="10"/>
        <v>167.77515476795458</v>
      </c>
      <c r="FM21" s="382">
        <f t="shared" si="10"/>
        <v>178.22224836234369</v>
      </c>
      <c r="FN21" s="382">
        <f t="shared" si="10"/>
        <v>188.70443836076697</v>
      </c>
      <c r="FO21" s="382">
        <f t="shared" si="10"/>
        <v>199.22157697207109</v>
      </c>
      <c r="FP21" s="382">
        <f t="shared" si="10"/>
        <v>209.77350796273777</v>
      </c>
      <c r="FQ21" s="382">
        <f t="shared" si="11"/>
        <v>220.36006713890191</v>
      </c>
      <c r="FR21" s="382">
        <f t="shared" si="11"/>
        <v>230.98108284430054</v>
      </c>
      <c r="FS21" s="382">
        <f t="shared" si="11"/>
        <v>241.63637647137477</v>
      </c>
      <c r="FT21" s="382">
        <f t="shared" si="11"/>
        <v>252.32576298274626</v>
      </c>
      <c r="FU21" s="382">
        <f t="shared" si="11"/>
        <v>263.04905144033125</v>
      </c>
      <c r="FV21" s="382">
        <f t="shared" si="11"/>
        <v>273.80604553940083</v>
      </c>
      <c r="FW21" s="382">
        <f t="shared" si="11"/>
        <v>284.59654414497197</v>
      </c>
      <c r="FX21" s="382">
        <f t="shared" si="11"/>
        <v>295.42034182800859</v>
      </c>
      <c r="FY21" s="382">
        <f t="shared" si="11"/>
        <v>306.27722939901275</v>
      </c>
      <c r="FZ21" s="382">
        <f t="shared" si="11"/>
        <v>317.16699443671678</v>
      </c>
      <c r="GA21" s="382">
        <f t="shared" si="11"/>
        <v>328.08942180971445</v>
      </c>
      <c r="GB21" s="382">
        <f t="shared" si="11"/>
        <v>339.0442941890185</v>
      </c>
      <c r="GC21" s="382">
        <f t="shared" si="11"/>
        <v>350.03139254968147</v>
      </c>
      <c r="GD21" s="382">
        <f t="shared" si="11"/>
        <v>361.05049665977805</v>
      </c>
      <c r="GE21" s="382">
        <f t="shared" si="11"/>
        <v>372.10138555520501</v>
      </c>
      <c r="GF21" s="382">
        <f t="shared" si="11"/>
        <v>383.18383799892496</v>
      </c>
      <c r="GG21" s="382">
        <f t="shared" si="12"/>
        <v>394.29763292344012</v>
      </c>
      <c r="GH21" s="382">
        <f t="shared" si="12"/>
        <v>405.44254985544757</v>
      </c>
      <c r="GI21" s="382">
        <f t="shared" si="12"/>
        <v>416.61836932178784</v>
      </c>
      <c r="GJ21" s="382">
        <f t="shared" si="12"/>
        <v>427.82487323595586</v>
      </c>
      <c r="GK21" s="382">
        <f t="shared" si="12"/>
        <v>439.06184526459151</v>
      </c>
      <c r="GL21" s="382">
        <f t="shared" si="12"/>
        <v>450.32907117351527</v>
      </c>
      <c r="GM21" s="382">
        <f t="shared" si="12"/>
        <v>461.62633915301097</v>
      </c>
      <c r="GN21" s="382">
        <f t="shared" si="12"/>
        <v>472.95344012218482</v>
      </c>
      <c r="GO21" s="511"/>
      <c r="GP21" s="521"/>
      <c r="GQ21" s="525">
        <v>10000</v>
      </c>
      <c r="GR21" s="582">
        <f t="shared" si="13"/>
        <v>3.7174301827370124</v>
      </c>
      <c r="GS21" s="476">
        <f t="shared" si="13"/>
        <v>1.7884009912405452</v>
      </c>
      <c r="GT21" s="476">
        <f t="shared" si="13"/>
        <v>1.146502479547741</v>
      </c>
      <c r="GU21" s="476">
        <f t="shared" si="13"/>
        <v>0.82640412867154922</v>
      </c>
      <c r="GV21" s="476">
        <f t="shared" si="13"/>
        <v>0.63503962671328007</v>
      </c>
      <c r="GW21" s="476">
        <f t="shared" si="13"/>
        <v>0.5080533419945491</v>
      </c>
      <c r="GX21" s="476">
        <f t="shared" si="13"/>
        <v>0.4178641055438822</v>
      </c>
      <c r="GY21" s="476">
        <f t="shared" si="13"/>
        <v>0.3506811573163614</v>
      </c>
      <c r="GZ21" s="476">
        <f t="shared" si="13"/>
        <v>0.29884279551387904</v>
      </c>
      <c r="HA21" s="476">
        <f t="shared" si="13"/>
        <v>0.2577518368770102</v>
      </c>
      <c r="HB21" s="476">
        <f t="shared" si="13"/>
        <v>0.22448264463738327</v>
      </c>
      <c r="HC21" s="476">
        <f t="shared" si="13"/>
        <v>0.1970846430221527</v>
      </c>
      <c r="HD21" s="476">
        <f t="shared" si="13"/>
        <v>0.17420728711262054</v>
      </c>
      <c r="HE21" s="476">
        <f t="shared" si="13"/>
        <v>0.15488576039667901</v>
      </c>
      <c r="HF21" s="476">
        <f t="shared" si="13"/>
        <v>0.13841239377145667</v>
      </c>
      <c r="HG21" s="476">
        <f t="shared" si="13"/>
        <v>0.12425630287041664</v>
      </c>
      <c r="HH21" s="476">
        <f t="shared" si="14"/>
        <v>0.11201138911692983</v>
      </c>
      <c r="HI21" s="476">
        <f t="shared" si="14"/>
        <v>0.10136167416939934</v>
      </c>
      <c r="HJ21" s="476">
        <f t="shared" si="14"/>
        <v>9.205758177200897E-2</v>
      </c>
      <c r="HK21" s="476">
        <f t="shared" si="14"/>
        <v>8.3899335417846235E-2</v>
      </c>
      <c r="HL21" s="476">
        <f t="shared" si="14"/>
        <v>7.6725099883293887E-2</v>
      </c>
      <c r="HM21" s="476">
        <f t="shared" si="14"/>
        <v>7.0402357215259212E-2</v>
      </c>
      <c r="HN21" s="476">
        <f t="shared" si="14"/>
        <v>6.4821532766213941E-2</v>
      </c>
      <c r="HO21" s="476">
        <f t="shared" si="14"/>
        <v>5.9891215005515981E-2</v>
      </c>
      <c r="HP21" s="476">
        <f t="shared" si="14"/>
        <v>5.5534522841476412E-2</v>
      </c>
      <c r="HQ21" s="476">
        <f t="shared" si="14"/>
        <v>5.168631149969883E-2</v>
      </c>
      <c r="HR21" s="476">
        <f t="shared" si="14"/>
        <v>4.8290999544701736E-2</v>
      </c>
      <c r="HS21" s="476">
        <f t="shared" si="14"/>
        <v>4.5300861748889837E-2</v>
      </c>
      <c r="HT21" s="476">
        <f t="shared" si="14"/>
        <v>4.2674675352670173E-2</v>
      </c>
      <c r="HU21" s="476">
        <f t="shared" si="14"/>
        <v>4.0376637247310117E-2</v>
      </c>
      <c r="HV21" s="476">
        <f t="shared" si="14"/>
        <v>3.8375490894013653E-2</v>
      </c>
      <c r="HW21" s="476">
        <f t="shared" si="14"/>
        <v>3.6643817088899244E-2</v>
      </c>
      <c r="HX21" s="476">
        <f t="shared" si="15"/>
        <v>3.5157453808476326E-2</v>
      </c>
      <c r="HY21" s="476">
        <f t="shared" si="15"/>
        <v>3.3895018550129462E-2</v>
      </c>
      <c r="HZ21" s="476">
        <f t="shared" si="15"/>
        <v>3.2837512658822149E-2</v>
      </c>
      <c r="IA21" s="476">
        <f t="shared" si="15"/>
        <v>3.1967991688764387E-2</v>
      </c>
      <c r="IB21" s="476">
        <f t="shared" si="15"/>
        <v>3.1271289297859259E-2</v>
      </c>
      <c r="IC21" s="476">
        <f t="shared" si="15"/>
        <v>3.0733784804893811E-2</v>
      </c>
      <c r="ID21" s="476">
        <f t="shared" si="15"/>
        <v>3.03432065642672E-2</v>
      </c>
      <c r="IE21" s="476">
        <f t="shared" si="15"/>
        <v>3.0088464882351833E-2</v>
      </c>
    </row>
    <row r="22" spans="1:320">
      <c r="J22" s="252"/>
      <c r="K22" s="499">
        <v>11000</v>
      </c>
      <c r="L22" s="382">
        <f t="shared" si="21"/>
        <v>3.3527999999999998</v>
      </c>
      <c r="M22" s="382">
        <v>110</v>
      </c>
      <c r="N22" s="491"/>
      <c r="O22" s="263"/>
      <c r="P22" s="383">
        <f t="shared" si="16"/>
        <v>-16.793200000000184</v>
      </c>
      <c r="Q22" s="383">
        <f>$Q$11-Konstanten!$C$33*K22</f>
        <v>256.35679999999979</v>
      </c>
      <c r="R22" s="382">
        <f t="shared" si="22"/>
        <v>623.92013681684966</v>
      </c>
      <c r="S22" s="263">
        <f t="shared" si="0"/>
        <v>0.65127149434915088</v>
      </c>
      <c r="T22" s="492"/>
      <c r="U22" s="492"/>
      <c r="V22" s="170"/>
      <c r="X22" s="524">
        <v>11000</v>
      </c>
      <c r="Y22" s="410">
        <f t="shared" si="17"/>
        <v>1.9066280139970533E-2</v>
      </c>
      <c r="Z22" s="410">
        <f t="shared" si="1"/>
        <v>3.8130748438543832E-2</v>
      </c>
      <c r="AA22" s="410">
        <f t="shared" si="1"/>
        <v>5.7191597173879123E-2</v>
      </c>
      <c r="AB22" s="410">
        <f t="shared" si="1"/>
        <v>7.6247026841946397E-2</v>
      </c>
      <c r="AC22" s="410">
        <f t="shared" si="1"/>
        <v>9.529525021276436E-2</v>
      </c>
      <c r="AD22" s="410">
        <f t="shared" si="1"/>
        <v>0.11433449632364279</v>
      </c>
      <c r="AE22" s="410">
        <f t="shared" si="1"/>
        <v>0.1333630143897338</v>
      </c>
      <c r="AF22" s="410">
        <f t="shared" si="1"/>
        <v>0.15237907761248207</v>
      </c>
      <c r="AG22" s="410">
        <f t="shared" si="1"/>
        <v>0.1713809868677004</v>
      </c>
      <c r="AH22" s="410">
        <f t="shared" si="1"/>
        <v>0.19036707425624291</v>
      </c>
      <c r="AI22" s="410">
        <f t="shared" si="1"/>
        <v>0.20933570650106867</v>
      </c>
      <c r="AJ22" s="410">
        <f t="shared" si="1"/>
        <v>0.22828528817639143</v>
      </c>
      <c r="AK22" s="410">
        <f t="shared" si="1"/>
        <v>0.24721426475561056</v>
      </c>
      <c r="AL22" s="410">
        <f t="shared" si="1"/>
        <v>0.26612112546664607</v>
      </c>
      <c r="AM22" s="410">
        <f t="shared" si="1"/>
        <v>0.28500440594459786</v>
      </c>
      <c r="AN22" s="410">
        <f t="shared" si="1"/>
        <v>0.30386269067359151</v>
      </c>
      <c r="AO22" s="410">
        <f t="shared" si="1"/>
        <v>0.32269461521115383</v>
      </c>
      <c r="AP22" s="410">
        <f t="shared" si="2"/>
        <v>0.34149886819021408</v>
      </c>
      <c r="AQ22" s="410">
        <f t="shared" si="2"/>
        <v>0.36027419309555436</v>
      </c>
      <c r="AR22" s="410">
        <f t="shared" si="2"/>
        <v>0.37901938981296529</v>
      </c>
      <c r="AS22" s="410">
        <f t="shared" si="2"/>
        <v>0.3977333159511926</v>
      </c>
      <c r="AT22" s="410">
        <f t="shared" si="2"/>
        <v>0.41641488793800757</v>
      </c>
      <c r="AU22" s="410">
        <f t="shared" si="2"/>
        <v>0.43506308189332582</v>
      </c>
      <c r="AV22" s="410">
        <f t="shared" si="2"/>
        <v>0.45367693428356159</v>
      </c>
      <c r="AW22" s="410">
        <f t="shared" si="2"/>
        <v>0.47225554236257256</v>
      </c>
      <c r="AX22" s="410">
        <f t="shared" si="2"/>
        <v>0.49079806440576579</v>
      </c>
      <c r="AY22" s="410">
        <f t="shared" si="2"/>
        <v>0.50930371974484512</v>
      </c>
      <c r="AZ22" s="410">
        <f t="shared" si="2"/>
        <v>0.52777178861156615</v>
      </c>
      <c r="BA22" s="410">
        <f t="shared" si="2"/>
        <v>0.54620161179965676</v>
      </c>
      <c r="BB22" s="410">
        <f t="shared" si="2"/>
        <v>0.56459259015465391</v>
      </c>
      <c r="BC22" s="410">
        <f t="shared" si="2"/>
        <v>0.58294418390191949</v>
      </c>
      <c r="BD22" s="410">
        <f t="shared" si="2"/>
        <v>0.60125591182353311</v>
      </c>
      <c r="BE22" s="410">
        <f t="shared" si="2"/>
        <v>0.61952735029500927</v>
      </c>
      <c r="BF22" s="410">
        <f t="shared" si="3"/>
        <v>0.63775813219296573</v>
      </c>
      <c r="BG22" s="410">
        <f t="shared" si="3"/>
        <v>0.65594794568499337</v>
      </c>
      <c r="BH22" s="410">
        <f t="shared" si="3"/>
        <v>0.67409653291290739</v>
      </c>
      <c r="BI22" s="410">
        <f t="shared" si="3"/>
        <v>0.69220368858051418</v>
      </c>
      <c r="BJ22" s="410">
        <f t="shared" si="3"/>
        <v>0.7102692584568181</v>
      </c>
      <c r="BK22" s="410">
        <f t="shared" si="3"/>
        <v>0.72829313780539107</v>
      </c>
      <c r="BL22" s="410">
        <f t="shared" si="3"/>
        <v>0.74627526975027747</v>
      </c>
      <c r="BM22" s="253"/>
      <c r="BN22" s="252"/>
      <c r="BO22" s="537">
        <f t="shared" si="18"/>
        <v>110</v>
      </c>
      <c r="BP22" s="524">
        <v>11000</v>
      </c>
      <c r="BQ22" s="382">
        <f t="shared" si="4"/>
        <v>256.37543832056866</v>
      </c>
      <c r="BR22" s="382">
        <f t="shared" si="4"/>
        <v>256.43134619775151</v>
      </c>
      <c r="BS22" s="382">
        <f t="shared" si="4"/>
        <v>256.52450240381978</v>
      </c>
      <c r="BT22" s="382">
        <f t="shared" si="4"/>
        <v>256.65487164517981</v>
      </c>
      <c r="BU22" s="382">
        <f t="shared" si="4"/>
        <v>256.82240469065232</v>
      </c>
      <c r="BV22" s="382">
        <f t="shared" si="4"/>
        <v>257.0270385497646</v>
      </c>
      <c r="BW22" s="382">
        <f t="shared" si="4"/>
        <v>257.26869669977998</v>
      </c>
      <c r="BX22" s="382">
        <f t="shared" si="4"/>
        <v>257.54728935984605</v>
      </c>
      <c r="BY22" s="382">
        <f t="shared" si="4"/>
        <v>257.86271381032702</v>
      </c>
      <c r="BZ22" s="382">
        <f t="shared" si="4"/>
        <v>258.21485475509144</v>
      </c>
      <c r="CA22" s="382">
        <f t="shared" si="4"/>
        <v>258.60358472425128</v>
      </c>
      <c r="CB22" s="382">
        <f t="shared" si="4"/>
        <v>259.02876451461685</v>
      </c>
      <c r="CC22" s="382">
        <f t="shared" si="4"/>
        <v>259.49024366491403</v>
      </c>
      <c r="CD22" s="382">
        <f t="shared" si="4"/>
        <v>259.98786096264109</v>
      </c>
      <c r="CE22" s="382">
        <f t="shared" si="4"/>
        <v>260.52144497929493</v>
      </c>
      <c r="CF22" s="382">
        <f t="shared" si="4"/>
        <v>261.09081463059175</v>
      </c>
      <c r="CG22" s="382">
        <f t="shared" si="5"/>
        <v>261.69577975823307</v>
      </c>
      <c r="CH22" s="382">
        <f t="shared" si="5"/>
        <v>262.33614172972682</v>
      </c>
      <c r="CI22" s="382">
        <f t="shared" si="5"/>
        <v>263.0116940527721</v>
      </c>
      <c r="CJ22" s="382">
        <f t="shared" si="5"/>
        <v>263.72222300073332</v>
      </c>
      <c r="CK22" s="382">
        <f t="shared" si="5"/>
        <v>264.46750824579584</v>
      </c>
      <c r="CL22" s="382">
        <f t="shared" si="5"/>
        <v>265.24732349646752</v>
      </c>
      <c r="CM22" s="382">
        <f t="shared" si="5"/>
        <v>266.0614371362073</v>
      </c>
      <c r="CN22" s="382">
        <f t="shared" si="5"/>
        <v>266.9096128600911</v>
      </c>
      <c r="CO22" s="382">
        <f t="shared" si="5"/>
        <v>267.79161030657355</v>
      </c>
      <c r="CP22" s="382">
        <f t="shared" si="5"/>
        <v>268.70718568157957</v>
      </c>
      <c r="CQ22" s="382">
        <f t="shared" si="5"/>
        <v>269.6560923723373</v>
      </c>
      <c r="CR22" s="382">
        <f t="shared" si="5"/>
        <v>270.63808154856002</v>
      </c>
      <c r="CS22" s="382">
        <f t="shared" si="5"/>
        <v>271.65290274879027</v>
      </c>
      <c r="CT22" s="382">
        <f t="shared" si="5"/>
        <v>272.7003044499242</v>
      </c>
      <c r="CU22" s="382">
        <f t="shared" si="5"/>
        <v>273.78003461814905</v>
      </c>
      <c r="CV22" s="382">
        <f t="shared" si="5"/>
        <v>274.89184123973894</v>
      </c>
      <c r="CW22" s="382">
        <f t="shared" si="6"/>
        <v>276.0354728303646</v>
      </c>
      <c r="CX22" s="382">
        <f t="shared" si="6"/>
        <v>277.21067892178104</v>
      </c>
      <c r="CY22" s="382">
        <f t="shared" si="6"/>
        <v>278.4172105249595</v>
      </c>
      <c r="CZ22" s="382">
        <f t="shared" si="6"/>
        <v>279.65482056892466</v>
      </c>
      <c r="DA22" s="382">
        <f t="shared" si="6"/>
        <v>280.92326431474572</v>
      </c>
      <c r="DB22" s="382">
        <f t="shared" si="6"/>
        <v>282.22229974430638</v>
      </c>
      <c r="DC22" s="382">
        <f t="shared" si="6"/>
        <v>283.55168792364702</v>
      </c>
      <c r="DD22" s="382">
        <f t="shared" si="6"/>
        <v>284.91119334082651</v>
      </c>
      <c r="DE22" s="521"/>
      <c r="DF22" s="252"/>
      <c r="DG22" s="537">
        <f t="shared" si="19"/>
        <v>110</v>
      </c>
      <c r="DH22" s="524">
        <v>11000</v>
      </c>
      <c r="DI22" s="382">
        <f t="shared" si="7"/>
        <v>11.895836113518799</v>
      </c>
      <c r="DJ22" s="382">
        <f t="shared" si="7"/>
        <v>23.790541782705144</v>
      </c>
      <c r="DK22" s="382">
        <f t="shared" si="7"/>
        <v>35.682989133500818</v>
      </c>
      <c r="DL22" s="382">
        <f t="shared" si="7"/>
        <v>47.572055419105205</v>
      </c>
      <c r="DM22" s="382">
        <f t="shared" si="7"/>
        <v>59.456625550743858</v>
      </c>
      <c r="DN22" s="382">
        <f t="shared" si="7"/>
        <v>71.335594589132796</v>
      </c>
      <c r="DO22" s="382">
        <f t="shared" si="7"/>
        <v>83.207870184350199</v>
      </c>
      <c r="DP22" s="382">
        <f t="shared" si="7"/>
        <v>95.072374952005163</v>
      </c>
      <c r="DQ22" s="382">
        <f t="shared" si="7"/>
        <v>106.92804877430234</v>
      </c>
      <c r="DR22" s="382">
        <f t="shared" si="7"/>
        <v>118.77385101537845</v>
      </c>
      <c r="DS22" s="382">
        <f t="shared" si="7"/>
        <v>130.60876264079866</v>
      </c>
      <c r="DT22" s="382">
        <f t="shared" si="7"/>
        <v>142.43178823228808</v>
      </c>
      <c r="DU22" s="382">
        <f t="shared" si="7"/>
        <v>154.24195788939744</v>
      </c>
      <c r="DV22" s="382">
        <f t="shared" si="7"/>
        <v>166.03832901100384</v>
      </c>
      <c r="DW22" s="382">
        <f t="shared" si="7"/>
        <v>177.81998795035847</v>
      </c>
      <c r="DX22" s="382">
        <f t="shared" si="7"/>
        <v>189.58605153860327</v>
      </c>
      <c r="DY22" s="382">
        <f t="shared" si="8"/>
        <v>201.33566847260374</v>
      </c>
      <c r="DZ22" s="382">
        <f t="shared" si="8"/>
        <v>213.06802056403768</v>
      </c>
      <c r="EA22" s="382">
        <f t="shared" si="8"/>
        <v>224.78232384775839</v>
      </c>
      <c r="EB22" s="382">
        <f t="shared" si="8"/>
        <v>236.47782954834418</v>
      </c>
      <c r="EC22" s="382">
        <f t="shared" si="8"/>
        <v>248.15382490488739</v>
      </c>
      <c r="ED22" s="382">
        <f t="shared" si="8"/>
        <v>259.80963385485478</v>
      </c>
      <c r="EE22" s="382">
        <f t="shared" si="8"/>
        <v>271.44461757884409</v>
      </c>
      <c r="EF22" s="382">
        <f t="shared" si="8"/>
        <v>283.05817490884868</v>
      </c>
      <c r="EG22" s="382">
        <f t="shared" si="8"/>
        <v>294.64974260337181</v>
      </c>
      <c r="EH22" s="382">
        <f t="shared" si="8"/>
        <v>306.2187954934904</v>
      </c>
      <c r="EI22" s="382">
        <f t="shared" si="8"/>
        <v>317.7648465045342</v>
      </c>
      <c r="EJ22" s="382">
        <f t="shared" si="8"/>
        <v>329.2874465586018</v>
      </c>
      <c r="EK22" s="382">
        <f t="shared" si="8"/>
        <v>340.78618436362564</v>
      </c>
      <c r="EL22" s="382">
        <f t="shared" si="8"/>
        <v>352.26068609507121</v>
      </c>
      <c r="EM22" s="382">
        <f t="shared" si="8"/>
        <v>363.71061497667239</v>
      </c>
      <c r="EN22" s="382">
        <f t="shared" si="8"/>
        <v>375.13567076687849</v>
      </c>
      <c r="EO22" s="382">
        <f t="shared" si="9"/>
        <v>386.53558915784254</v>
      </c>
      <c r="EP22" s="382">
        <f t="shared" si="9"/>
        <v>397.91014109389369</v>
      </c>
      <c r="EQ22" s="382">
        <f t="shared" si="9"/>
        <v>409.25913201651252</v>
      </c>
      <c r="ER22" s="382">
        <f t="shared" si="9"/>
        <v>420.58240104278519</v>
      </c>
      <c r="ES22" s="382">
        <f t="shared" si="9"/>
        <v>431.87982008428241</v>
      </c>
      <c r="ET22" s="382">
        <f t="shared" si="9"/>
        <v>443.15129291318033</v>
      </c>
      <c r="EU22" s="382">
        <f t="shared" si="9"/>
        <v>454.39675418231235</v>
      </c>
      <c r="EV22" s="382">
        <f t="shared" si="9"/>
        <v>465.61616840562453</v>
      </c>
      <c r="EW22" s="521"/>
      <c r="EX22" s="252"/>
      <c r="EY22" s="515">
        <f t="shared" si="20"/>
        <v>110</v>
      </c>
      <c r="EZ22" s="524">
        <v>11000</v>
      </c>
      <c r="FA22" s="382">
        <f t="shared" si="10"/>
        <v>59.225438320568685</v>
      </c>
      <c r="FB22" s="382">
        <f t="shared" si="10"/>
        <v>69.281346197751532</v>
      </c>
      <c r="FC22" s="382">
        <f t="shared" si="10"/>
        <v>79.374502403819804</v>
      </c>
      <c r="FD22" s="382">
        <f t="shared" si="10"/>
        <v>89.504871645179833</v>
      </c>
      <c r="FE22" s="382">
        <f t="shared" si="10"/>
        <v>99.672404690652343</v>
      </c>
      <c r="FF22" s="382">
        <f t="shared" si="10"/>
        <v>109.87703854976462</v>
      </c>
      <c r="FG22" s="382">
        <f t="shared" si="10"/>
        <v>120.11869669978</v>
      </c>
      <c r="FH22" s="382">
        <f t="shared" si="10"/>
        <v>130.39728935984607</v>
      </c>
      <c r="FI22" s="382">
        <f t="shared" si="10"/>
        <v>140.71271381032705</v>
      </c>
      <c r="FJ22" s="382">
        <f t="shared" si="10"/>
        <v>151.06485475509146</v>
      </c>
      <c r="FK22" s="382">
        <f t="shared" si="10"/>
        <v>161.4535847242513</v>
      </c>
      <c r="FL22" s="382">
        <f t="shared" si="10"/>
        <v>171.87876451461688</v>
      </c>
      <c r="FM22" s="382">
        <f t="shared" si="10"/>
        <v>182.34024366491406</v>
      </c>
      <c r="FN22" s="382">
        <f t="shared" si="10"/>
        <v>192.83786096264112</v>
      </c>
      <c r="FO22" s="382">
        <f t="shared" si="10"/>
        <v>203.37144497929495</v>
      </c>
      <c r="FP22" s="382">
        <f t="shared" si="10"/>
        <v>213.94081463059177</v>
      </c>
      <c r="FQ22" s="382">
        <f t="shared" si="11"/>
        <v>224.5457797582331</v>
      </c>
      <c r="FR22" s="382">
        <f t="shared" si="11"/>
        <v>235.18614172972684</v>
      </c>
      <c r="FS22" s="382">
        <f t="shared" si="11"/>
        <v>245.86169405277212</v>
      </c>
      <c r="FT22" s="382">
        <f t="shared" si="11"/>
        <v>256.57222300073335</v>
      </c>
      <c r="FU22" s="382">
        <f t="shared" si="11"/>
        <v>267.31750824579586</v>
      </c>
      <c r="FV22" s="382">
        <f t="shared" si="11"/>
        <v>278.09732349646754</v>
      </c>
      <c r="FW22" s="382">
        <f t="shared" si="11"/>
        <v>288.91143713620733</v>
      </c>
      <c r="FX22" s="382">
        <f t="shared" si="11"/>
        <v>299.75961286009112</v>
      </c>
      <c r="FY22" s="382">
        <f t="shared" si="11"/>
        <v>310.64161030657357</v>
      </c>
      <c r="FZ22" s="382">
        <f t="shared" si="11"/>
        <v>321.5571856815796</v>
      </c>
      <c r="GA22" s="382">
        <f t="shared" si="11"/>
        <v>332.50609237233732</v>
      </c>
      <c r="GB22" s="382">
        <f t="shared" si="11"/>
        <v>343.48808154856005</v>
      </c>
      <c r="GC22" s="382">
        <f t="shared" si="11"/>
        <v>354.50290274879029</v>
      </c>
      <c r="GD22" s="382">
        <f t="shared" si="11"/>
        <v>365.55030444992423</v>
      </c>
      <c r="GE22" s="382">
        <f t="shared" si="11"/>
        <v>376.63003461814907</v>
      </c>
      <c r="GF22" s="382">
        <f t="shared" si="11"/>
        <v>387.74184123973896</v>
      </c>
      <c r="GG22" s="382">
        <f t="shared" si="12"/>
        <v>398.88547283036462</v>
      </c>
      <c r="GH22" s="382">
        <f t="shared" si="12"/>
        <v>410.06067892178106</v>
      </c>
      <c r="GI22" s="382">
        <f t="shared" si="12"/>
        <v>421.26721052495952</v>
      </c>
      <c r="GJ22" s="382">
        <f t="shared" si="12"/>
        <v>432.50482056892469</v>
      </c>
      <c r="GK22" s="382">
        <f t="shared" si="12"/>
        <v>443.77326431474575</v>
      </c>
      <c r="GL22" s="382">
        <f t="shared" si="12"/>
        <v>455.07229974430641</v>
      </c>
      <c r="GM22" s="382">
        <f t="shared" si="12"/>
        <v>466.40168792364705</v>
      </c>
      <c r="GN22" s="382">
        <f t="shared" si="12"/>
        <v>477.76119334082654</v>
      </c>
      <c r="GO22" s="511"/>
      <c r="GP22" s="521"/>
      <c r="GQ22" s="524">
        <v>11000</v>
      </c>
      <c r="GR22" s="583">
        <f t="shared" si="13"/>
        <v>3.9786696584751242</v>
      </c>
      <c r="GS22" s="477">
        <f t="shared" si="13"/>
        <v>1.9121382283154451</v>
      </c>
      <c r="GT22" s="477">
        <f t="shared" si="13"/>
        <v>1.2244353494842</v>
      </c>
      <c r="GU22" s="477">
        <f t="shared" si="13"/>
        <v>0.88145899639295744</v>
      </c>
      <c r="GV22" s="477">
        <f t="shared" si="13"/>
        <v>0.67638852301811037</v>
      </c>
      <c r="GW22" s="477">
        <f t="shared" si="13"/>
        <v>0.5402834893662356</v>
      </c>
      <c r="GX22" s="477">
        <f t="shared" si="13"/>
        <v>0.44359778027790481</v>
      </c>
      <c r="GY22" s="477">
        <f t="shared" si="13"/>
        <v>0.3715581358483343</v>
      </c>
      <c r="GZ22" s="477">
        <f t="shared" si="13"/>
        <v>0.31595699559930679</v>
      </c>
      <c r="HA22" s="477">
        <f t="shared" si="13"/>
        <v>0.27186963682378262</v>
      </c>
      <c r="HB22" s="477">
        <f t="shared" si="13"/>
        <v>0.23616196539800577</v>
      </c>
      <c r="HC22" s="477">
        <f t="shared" si="13"/>
        <v>0.20674441181841041</v>
      </c>
      <c r="HD22" s="477">
        <f t="shared" si="13"/>
        <v>0.18217018352208098</v>
      </c>
      <c r="HE22" s="477">
        <f t="shared" si="13"/>
        <v>0.16140569536724977</v>
      </c>
      <c r="HF22" s="477">
        <f t="shared" si="13"/>
        <v>0.14369282848039341</v>
      </c>
      <c r="HG22" s="477">
        <f t="shared" si="13"/>
        <v>0.12846284256850729</v>
      </c>
      <c r="HH22" s="477">
        <f t="shared" si="14"/>
        <v>0.11528067262849459</v>
      </c>
      <c r="HI22" s="477">
        <f t="shared" si="14"/>
        <v>0.10380779390139193</v>
      </c>
      <c r="HJ22" s="477">
        <f t="shared" si="14"/>
        <v>9.3776814138154668E-2</v>
      </c>
      <c r="HK22" s="477">
        <f t="shared" si="14"/>
        <v>8.4973688614987844E-2</v>
      </c>
      <c r="HL22" s="477">
        <f t="shared" si="14"/>
        <v>7.7225016975875957E-2</v>
      </c>
      <c r="HM22" s="477">
        <f t="shared" si="14"/>
        <v>7.0388804950278924E-2</v>
      </c>
      <c r="HN22" s="477">
        <f t="shared" si="14"/>
        <v>6.4347636409809478E-2</v>
      </c>
      <c r="HO22" s="477">
        <f t="shared" si="14"/>
        <v>5.9003552738304384E-2</v>
      </c>
      <c r="HP22" s="477">
        <f t="shared" si="14"/>
        <v>5.4274161456602479E-2</v>
      </c>
      <c r="HQ22" s="477">
        <f t="shared" si="14"/>
        <v>5.0089643136929055E-2</v>
      </c>
      <c r="HR22" s="477">
        <f t="shared" si="14"/>
        <v>4.6390423704696274E-2</v>
      </c>
      <c r="HS22" s="477">
        <f t="shared" si="14"/>
        <v>4.3125345768172257E-2</v>
      </c>
      <c r="HT22" s="477">
        <f t="shared" si="14"/>
        <v>4.0250218508062062E-2</v>
      </c>
      <c r="HU22" s="477">
        <f t="shared" si="14"/>
        <v>3.7726657783395956E-2</v>
      </c>
      <c r="HV22" s="477">
        <f t="shared" si="14"/>
        <v>3.5521150908134215E-2</v>
      </c>
      <c r="HW22" s="477">
        <f t="shared" si="14"/>
        <v>3.3604296938998246E-2</v>
      </c>
      <c r="HX22" s="477">
        <f t="shared" si="15"/>
        <v>3.1950185232436604E-2</v>
      </c>
      <c r="HY22" s="477">
        <f t="shared" si="15"/>
        <v>3.0535883791461976E-2</v>
      </c>
      <c r="HZ22" s="477">
        <f t="shared" si="15"/>
        <v>2.9341015432644044E-2</v>
      </c>
      <c r="IA22" s="477">
        <f t="shared" si="15"/>
        <v>2.8347404685928938E-2</v>
      </c>
      <c r="IB22" s="477">
        <f t="shared" si="15"/>
        <v>2.7538782034646343E-2</v>
      </c>
      <c r="IC22" s="477">
        <f t="shared" si="15"/>
        <v>2.6900534922870176E-2</v>
      </c>
      <c r="ID22" s="477">
        <f t="shared" si="15"/>
        <v>2.6419497126333114E-2</v>
      </c>
      <c r="IE22" s="477">
        <f t="shared" si="15"/>
        <v>2.6083769764244494E-2</v>
      </c>
    </row>
    <row r="23" spans="1:320">
      <c r="J23" s="252"/>
      <c r="K23" s="499">
        <v>12000</v>
      </c>
      <c r="L23" s="382">
        <f t="shared" si="21"/>
        <v>3.6576</v>
      </c>
      <c r="M23" s="382">
        <v>120</v>
      </c>
      <c r="N23" s="491"/>
      <c r="O23" s="263"/>
      <c r="P23" s="383">
        <f t="shared" si="16"/>
        <v>-18.774400000000185</v>
      </c>
      <c r="Q23" s="383">
        <f>$Q$11-Konstanten!$C$33*K23</f>
        <v>254.37559999999979</v>
      </c>
      <c r="R23" s="382">
        <f t="shared" si="22"/>
        <v>621.50454241080058</v>
      </c>
      <c r="S23" s="263">
        <f t="shared" si="0"/>
        <v>0.62524894039685108</v>
      </c>
      <c r="T23" s="492"/>
      <c r="U23" s="492"/>
      <c r="V23" s="170"/>
      <c r="X23" s="524">
        <v>12000</v>
      </c>
      <c r="Y23" s="410">
        <f t="shared" si="17"/>
        <v>1.9458963402946484E-2</v>
      </c>
      <c r="Z23" s="410">
        <f t="shared" si="1"/>
        <v>3.891585700685464E-2</v>
      </c>
      <c r="AA23" s="410">
        <f t="shared" si="1"/>
        <v>5.8368615929610623E-2</v>
      </c>
      <c r="AB23" s="410">
        <f t="shared" si="1"/>
        <v>7.7815185096017814E-2</v>
      </c>
      <c r="AC23" s="410">
        <f t="shared" si="1"/>
        <v>9.7253524074920661E-2</v>
      </c>
      <c r="AD23" s="410">
        <f t="shared" si="1"/>
        <v>0.11668161183716405</v>
      </c>
      <c r="AE23" s="410">
        <f t="shared" si="1"/>
        <v>0.13609745140944454</v>
      </c>
      <c r="AF23" s="410">
        <f t="shared" si="1"/>
        <v>0.15549907439993979</v>
      </c>
      <c r="AG23" s="410">
        <f t="shared" si="1"/>
        <v>0.17488454537289189</v>
      </c>
      <c r="AH23" s="410">
        <f t="shared" si="1"/>
        <v>0.19425196605084527</v>
      </c>
      <c r="AI23" s="410">
        <f t="shared" si="1"/>
        <v>0.21359947932473433</v>
      </c>
      <c r="AJ23" s="410">
        <f t="shared" si="1"/>
        <v>0.23292527305401381</v>
      </c>
      <c r="AK23" s="410">
        <f t="shared" si="1"/>
        <v>0.25222758364081183</v>
      </c>
      <c r="AL23" s="410">
        <f t="shared" si="1"/>
        <v>0.2715046993642542</v>
      </c>
      <c r="AM23" s="410">
        <f t="shared" si="1"/>
        <v>0.290754963463071</v>
      </c>
      <c r="AN23" s="410">
        <f t="shared" si="1"/>
        <v>0.30997677695694342</v>
      </c>
      <c r="AO23" s="410">
        <f t="shared" si="1"/>
        <v>0.32916860119907138</v>
      </c>
      <c r="AP23" s="410">
        <f t="shared" si="2"/>
        <v>0.34832896015468318</v>
      </c>
      <c r="AQ23" s="410">
        <f t="shared" si="2"/>
        <v>0.36745644240238645</v>
      </c>
      <c r="AR23" s="410">
        <f t="shared" si="2"/>
        <v>0.3865497028571766</v>
      </c>
      <c r="AS23" s="410">
        <f t="shared" si="2"/>
        <v>0.40560746421611804</v>
      </c>
      <c r="AT23" s="410">
        <f t="shared" si="2"/>
        <v>0.4246285181294005</v>
      </c>
      <c r="AU23" s="410">
        <f t="shared" si="2"/>
        <v>0.44361172610137933</v>
      </c>
      <c r="AV23" s="410">
        <f t="shared" si="2"/>
        <v>0.46255602012779357</v>
      </c>
      <c r="AW23" s="410">
        <f t="shared" si="2"/>
        <v>0.4814604030767981</v>
      </c>
      <c r="AX23" s="410">
        <f t="shared" si="2"/>
        <v>0.50032394882289044</v>
      </c>
      <c r="AY23" s="410">
        <f t="shared" si="2"/>
        <v>0.51914580214389727</v>
      </c>
      <c r="AZ23" s="410">
        <f t="shared" si="2"/>
        <v>0.53792517839223242</v>
      </c>
      <c r="BA23" s="410">
        <f t="shared" si="2"/>
        <v>0.55666136295252799</v>
      </c>
      <c r="BB23" s="410">
        <f t="shared" si="2"/>
        <v>0.575353710498406</v>
      </c>
      <c r="BC23" s="410">
        <f t="shared" si="2"/>
        <v>0.59400164406167988</v>
      </c>
      <c r="BD23" s="410">
        <f t="shared" si="2"/>
        <v>0.61260465392773011</v>
      </c>
      <c r="BE23" s="410">
        <f t="shared" si="2"/>
        <v>0.63116229637102139</v>
      </c>
      <c r="BF23" s="410">
        <f t="shared" si="3"/>
        <v>0.64967419224480161</v>
      </c>
      <c r="BG23" s="410">
        <f t="shared" si="3"/>
        <v>0.66814002543909945</v>
      </c>
      <c r="BH23" s="410">
        <f t="shared" si="3"/>
        <v>0.68655954122096852</v>
      </c>
      <c r="BI23" s="410">
        <f t="shared" si="3"/>
        <v>0.70493254447070008</v>
      </c>
      <c r="BJ23" s="410">
        <f t="shared" si="3"/>
        <v>0.72325889782744179</v>
      </c>
      <c r="BK23" s="410">
        <f t="shared" si="3"/>
        <v>0.74153851975726381</v>
      </c>
      <c r="BL23" s="410">
        <f t="shared" si="3"/>
        <v>0.75977138255621313</v>
      </c>
      <c r="BM23" s="253"/>
      <c r="BN23" s="252"/>
      <c r="BO23" s="537">
        <f t="shared" si="18"/>
        <v>120</v>
      </c>
      <c r="BP23" s="524">
        <v>12000</v>
      </c>
      <c r="BQ23" s="382">
        <f t="shared" si="4"/>
        <v>254.39486392812344</v>
      </c>
      <c r="BR23" s="382">
        <f t="shared" si="4"/>
        <v>254.45264751649771</v>
      </c>
      <c r="BS23" s="382">
        <f t="shared" si="4"/>
        <v>254.54892620851399</v>
      </c>
      <c r="BT23" s="382">
        <f t="shared" si="4"/>
        <v>254.68365918085311</v>
      </c>
      <c r="BU23" s="382">
        <f t="shared" si="4"/>
        <v>254.85678949919097</v>
      </c>
      <c r="BV23" s="382">
        <f t="shared" si="4"/>
        <v>255.06824433452084</v>
      </c>
      <c r="BW23" s="382">
        <f t="shared" si="4"/>
        <v>255.31793523845417</v>
      </c>
      <c r="BX23" s="382">
        <f t="shared" si="4"/>
        <v>255.60575847542898</v>
      </c>
      <c r="BY23" s="382">
        <f t="shared" si="4"/>
        <v>255.93159540935045</v>
      </c>
      <c r="BZ23" s="382">
        <f t="shared" si="4"/>
        <v>256.29531294181515</v>
      </c>
      <c r="CA23" s="382">
        <f t="shared" si="4"/>
        <v>256.69676399872998</v>
      </c>
      <c r="CB23" s="382">
        <f t="shared" si="4"/>
        <v>257.13578806183995</v>
      </c>
      <c r="CC23" s="382">
        <f t="shared" si="4"/>
        <v>257.61221174142003</v>
      </c>
      <c r="CD23" s="382">
        <f t="shared" si="4"/>
        <v>258.12584938617448</v>
      </c>
      <c r="CE23" s="382">
        <f t="shared" si="4"/>
        <v>258.67650372621534</v>
      </c>
      <c r="CF23" s="382">
        <f t="shared" si="4"/>
        <v>259.26396654487382</v>
      </c>
      <c r="CG23" s="382">
        <f t="shared" si="5"/>
        <v>259.88801937501705</v>
      </c>
      <c r="CH23" s="382">
        <f t="shared" si="5"/>
        <v>260.5484342155118</v>
      </c>
      <c r="CI23" s="382">
        <f t="shared" si="5"/>
        <v>261.24497426348927</v>
      </c>
      <c r="CJ23" s="382">
        <f t="shared" si="5"/>
        <v>261.97739465811071</v>
      </c>
      <c r="CK23" s="382">
        <f t="shared" si="5"/>
        <v>262.74544323163042</v>
      </c>
      <c r="CL23" s="382">
        <f t="shared" si="5"/>
        <v>263.54886126367137</v>
      </c>
      <c r="CM23" s="382">
        <f t="shared" si="5"/>
        <v>264.3873842347885</v>
      </c>
      <c r="CN23" s="382">
        <f t="shared" si="5"/>
        <v>265.26074257557849</v>
      </c>
      <c r="CO23" s="382">
        <f t="shared" si="5"/>
        <v>266.16866240780229</v>
      </c>
      <c r="CP23" s="382">
        <f t="shared" si="5"/>
        <v>267.11086627421776</v>
      </c>
      <c r="CQ23" s="382">
        <f t="shared" si="5"/>
        <v>268.08707385406314</v>
      </c>
      <c r="CR23" s="382">
        <f t="shared" si="5"/>
        <v>269.09700266139004</v>
      </c>
      <c r="CS23" s="382">
        <f t="shared" si="5"/>
        <v>270.1403687237115</v>
      </c>
      <c r="CT23" s="382">
        <f t="shared" si="5"/>
        <v>271.21688723870227</v>
      </c>
      <c r="CU23" s="382">
        <f t="shared" si="5"/>
        <v>272.32627320695758</v>
      </c>
      <c r="CV23" s="382">
        <f t="shared" si="5"/>
        <v>273.46824203909307</v>
      </c>
      <c r="CW23" s="382">
        <f t="shared" si="6"/>
        <v>274.64251013573346</v>
      </c>
      <c r="CX23" s="382">
        <f t="shared" si="6"/>
        <v>275.84879543919362</v>
      </c>
      <c r="CY23" s="382">
        <f t="shared" si="6"/>
        <v>277.08681795591355</v>
      </c>
      <c r="CZ23" s="382">
        <f t="shared" si="6"/>
        <v>278.35630024894391</v>
      </c>
      <c r="DA23" s="382">
        <f t="shared" si="6"/>
        <v>279.65696790000584</v>
      </c>
      <c r="DB23" s="382">
        <f t="shared" si="6"/>
        <v>280.98854994086582</v>
      </c>
      <c r="DC23" s="382">
        <f t="shared" si="6"/>
        <v>282.35077925396291</v>
      </c>
      <c r="DD23" s="382">
        <f t="shared" si="6"/>
        <v>283.74339294240764</v>
      </c>
      <c r="DE23" s="521"/>
      <c r="DF23" s="252"/>
      <c r="DG23" s="537">
        <f t="shared" si="19"/>
        <v>120</v>
      </c>
      <c r="DH23" s="524">
        <v>12000</v>
      </c>
      <c r="DI23" s="382">
        <f t="shared" si="7"/>
        <v>12.093834145536769</v>
      </c>
      <c r="DJ23" s="382">
        <f t="shared" si="7"/>
        <v>24.186381901569341</v>
      </c>
      <c r="DK23" s="382">
        <f t="shared" si="7"/>
        <v>36.276359934484418</v>
      </c>
      <c r="DL23" s="382">
        <f t="shared" si="7"/>
        <v>48.3624910057123</v>
      </c>
      <c r="DM23" s="382">
        <f t="shared" si="7"/>
        <v>60.443506978021347</v>
      </c>
      <c r="DN23" s="382">
        <f t="shared" si="7"/>
        <v>72.51815177261129</v>
      </c>
      <c r="DO23" s="382">
        <f t="shared" si="7"/>
        <v>84.585184261503002</v>
      </c>
      <c r="DP23" s="382">
        <f t="shared" si="7"/>
        <v>96.643381080237617</v>
      </c>
      <c r="DQ23" s="382">
        <f t="shared" si="7"/>
        <v>108.69153934670007</v>
      </c>
      <c r="DR23" s="382">
        <f t="shared" si="7"/>
        <v>120.72847927282896</v>
      </c>
      <c r="DS23" s="382">
        <f t="shared" si="7"/>
        <v>132.75304665690427</v>
      </c>
      <c r="DT23" s="382">
        <f t="shared" si="7"/>
        <v>144.76411524534564</v>
      </c>
      <c r="DU23" s="382">
        <f t="shared" si="7"/>
        <v>156.76058895406467</v>
      </c>
      <c r="DV23" s="382">
        <f t="shared" si="7"/>
        <v>168.74140394076278</v>
      </c>
      <c r="DW23" s="382">
        <f t="shared" si="7"/>
        <v>180.70553052078498</v>
      </c>
      <c r="DX23" s="382">
        <f t="shared" si="7"/>
        <v>192.65197492059991</v>
      </c>
      <c r="DY23" s="382">
        <f t="shared" si="8"/>
        <v>204.57978086423216</v>
      </c>
      <c r="DZ23" s="382">
        <f t="shared" si="8"/>
        <v>216.48803098936637</v>
      </c>
      <c r="EA23" s="382">
        <f t="shared" si="8"/>
        <v>228.37584809119591</v>
      </c>
      <c r="EB23" s="382">
        <f t="shared" si="8"/>
        <v>240.24239619328048</v>
      </c>
      <c r="EC23" s="382">
        <f t="shared" si="8"/>
        <v>252.08688144604361</v>
      </c>
      <c r="ED23" s="382">
        <f t="shared" si="8"/>
        <v>263.9085528545894</v>
      </c>
      <c r="EE23" s="382">
        <f t="shared" si="8"/>
        <v>275.70670283870317</v>
      </c>
      <c r="EF23" s="382">
        <f t="shared" si="8"/>
        <v>287.48066762888539</v>
      </c>
      <c r="EG23" s="382">
        <f t="shared" si="8"/>
        <v>299.22982750316498</v>
      </c>
      <c r="EH23" s="382">
        <f t="shared" si="8"/>
        <v>310.95360687033531</v>
      </c>
      <c r="EI23" s="382">
        <f t="shared" si="8"/>
        <v>322.65147420593087</v>
      </c>
      <c r="EJ23" s="382">
        <f t="shared" si="8"/>
        <v>334.32294184791266</v>
      </c>
      <c r="EK23" s="382">
        <f t="shared" si="8"/>
        <v>345.9675656595835</v>
      </c>
      <c r="EL23" s="382">
        <f t="shared" si="8"/>
        <v>357.58494456766806</v>
      </c>
      <c r="EM23" s="382">
        <f t="shared" si="8"/>
        <v>369.17471998381757</v>
      </c>
      <c r="EN23" s="382">
        <f t="shared" si="8"/>
        <v>380.73657511808074</v>
      </c>
      <c r="EO23" s="382">
        <f t="shared" si="9"/>
        <v>392.27023419302174</v>
      </c>
      <c r="EP23" s="382">
        <f t="shared" si="9"/>
        <v>403.77546156721189</v>
      </c>
      <c r="EQ23" s="382">
        <f t="shared" si="9"/>
        <v>415.25206077686818</v>
      </c>
      <c r="ER23" s="382">
        <f t="shared" si="9"/>
        <v>426.69987350430722</v>
      </c>
      <c r="ES23" s="382">
        <f t="shared" si="9"/>
        <v>438.11877848174379</v>
      </c>
      <c r="ET23" s="382">
        <f t="shared" si="9"/>
        <v>449.50869033878416</v>
      </c>
      <c r="EU23" s="382">
        <f t="shared" si="9"/>
        <v>460.86955840172067</v>
      </c>
      <c r="EV23" s="382">
        <f t="shared" si="9"/>
        <v>472.20136545242053</v>
      </c>
      <c r="EW23" s="521"/>
      <c r="EX23" s="252"/>
      <c r="EY23" s="515">
        <f t="shared" si="20"/>
        <v>120</v>
      </c>
      <c r="EZ23" s="524">
        <v>12000</v>
      </c>
      <c r="FA23" s="382">
        <f t="shared" si="10"/>
        <v>63.244863928123465</v>
      </c>
      <c r="FB23" s="382">
        <f t="shared" si="10"/>
        <v>73.302647516497728</v>
      </c>
      <c r="FC23" s="382">
        <f t="shared" si="10"/>
        <v>83.398926208514013</v>
      </c>
      <c r="FD23" s="382">
        <f t="shared" si="10"/>
        <v>93.533659180853135</v>
      </c>
      <c r="FE23" s="382">
        <f t="shared" si="10"/>
        <v>103.70678949919099</v>
      </c>
      <c r="FF23" s="382">
        <f t="shared" si="10"/>
        <v>113.91824433452086</v>
      </c>
      <c r="FG23" s="382">
        <f t="shared" si="10"/>
        <v>124.16793523845419</v>
      </c>
      <c r="FH23" s="382">
        <f t="shared" si="10"/>
        <v>134.45575847542901</v>
      </c>
      <c r="FI23" s="382">
        <f t="shared" si="10"/>
        <v>144.78159540935047</v>
      </c>
      <c r="FJ23" s="382">
        <f t="shared" si="10"/>
        <v>155.14531294181518</v>
      </c>
      <c r="FK23" s="382">
        <f t="shared" si="10"/>
        <v>165.54676399873</v>
      </c>
      <c r="FL23" s="382">
        <f t="shared" si="10"/>
        <v>175.98578806183997</v>
      </c>
      <c r="FM23" s="382">
        <f t="shared" si="10"/>
        <v>186.46221174142005</v>
      </c>
      <c r="FN23" s="382">
        <f t="shared" si="10"/>
        <v>196.9758493861745</v>
      </c>
      <c r="FO23" s="382">
        <f t="shared" si="10"/>
        <v>207.52650372621537</v>
      </c>
      <c r="FP23" s="382">
        <f t="shared" si="10"/>
        <v>218.11396654487385</v>
      </c>
      <c r="FQ23" s="382">
        <f t="shared" si="11"/>
        <v>228.73801937501707</v>
      </c>
      <c r="FR23" s="382">
        <f t="shared" si="11"/>
        <v>239.39843421551183</v>
      </c>
      <c r="FS23" s="382">
        <f t="shared" si="11"/>
        <v>250.09497426348929</v>
      </c>
      <c r="FT23" s="382">
        <f t="shared" si="11"/>
        <v>260.82739465811073</v>
      </c>
      <c r="FU23" s="382">
        <f t="shared" si="11"/>
        <v>271.59544323163044</v>
      </c>
      <c r="FV23" s="382">
        <f t="shared" si="11"/>
        <v>282.39886126367139</v>
      </c>
      <c r="FW23" s="382">
        <f t="shared" si="11"/>
        <v>293.23738423478852</v>
      </c>
      <c r="FX23" s="382">
        <f t="shared" si="11"/>
        <v>304.11074257557851</v>
      </c>
      <c r="FY23" s="382">
        <f t="shared" si="11"/>
        <v>315.01866240780231</v>
      </c>
      <c r="FZ23" s="382">
        <f t="shared" si="11"/>
        <v>325.96086627421778</v>
      </c>
      <c r="GA23" s="382">
        <f t="shared" si="11"/>
        <v>336.93707385406316</v>
      </c>
      <c r="GB23" s="382">
        <f t="shared" si="11"/>
        <v>347.94700266139006</v>
      </c>
      <c r="GC23" s="382">
        <f t="shared" si="11"/>
        <v>358.99036872371153</v>
      </c>
      <c r="GD23" s="382">
        <f t="shared" si="11"/>
        <v>370.06688723870229</v>
      </c>
      <c r="GE23" s="382">
        <f t="shared" si="11"/>
        <v>381.1762732069576</v>
      </c>
      <c r="GF23" s="382">
        <f t="shared" si="11"/>
        <v>392.31824203909309</v>
      </c>
      <c r="GG23" s="382">
        <f t="shared" si="12"/>
        <v>403.49251013573348</v>
      </c>
      <c r="GH23" s="382">
        <f t="shared" si="12"/>
        <v>414.69879543919365</v>
      </c>
      <c r="GI23" s="382">
        <f t="shared" si="12"/>
        <v>425.93681795591357</v>
      </c>
      <c r="GJ23" s="382">
        <f t="shared" si="12"/>
        <v>437.20630024894393</v>
      </c>
      <c r="GK23" s="382">
        <f t="shared" si="12"/>
        <v>448.50696790000586</v>
      </c>
      <c r="GL23" s="382">
        <f t="shared" si="12"/>
        <v>459.83854994086585</v>
      </c>
      <c r="GM23" s="382">
        <f t="shared" si="12"/>
        <v>471.20077925396293</v>
      </c>
      <c r="GN23" s="382">
        <f t="shared" si="12"/>
        <v>482.59339294240766</v>
      </c>
      <c r="GO23" s="511"/>
      <c r="GP23" s="521"/>
      <c r="GQ23" s="524">
        <v>12000</v>
      </c>
      <c r="GR23" s="583">
        <f t="shared" si="13"/>
        <v>4.2295130863411075</v>
      </c>
      <c r="GS23" s="477">
        <f t="shared" si="13"/>
        <v>2.0307405140138575</v>
      </c>
      <c r="GT23" s="477">
        <f t="shared" si="13"/>
        <v>1.2989882766389342</v>
      </c>
      <c r="GU23" s="477">
        <f t="shared" si="13"/>
        <v>0.93401243889206365</v>
      </c>
      <c r="GV23" s="477">
        <f t="shared" si="13"/>
        <v>0.71576393700817476</v>
      </c>
      <c r="GW23" s="477">
        <f t="shared" si="13"/>
        <v>0.57089282545043563</v>
      </c>
      <c r="GX23" s="477">
        <f t="shared" si="13"/>
        <v>0.46796317017620265</v>
      </c>
      <c r="GY23" s="477">
        <f t="shared" si="13"/>
        <v>0.39125677281300703</v>
      </c>
      <c r="GZ23" s="477">
        <f t="shared" si="13"/>
        <v>0.33204107955019146</v>
      </c>
      <c r="HA23" s="477">
        <f t="shared" si="13"/>
        <v>0.28507634550095784</v>
      </c>
      <c r="HB23" s="477">
        <f t="shared" si="13"/>
        <v>0.24702798291763481</v>
      </c>
      <c r="HC23" s="477">
        <f t="shared" si="13"/>
        <v>0.21567273604774201</v>
      </c>
      <c r="HD23" s="477">
        <f t="shared" si="13"/>
        <v>0.18947123754465353</v>
      </c>
      <c r="HE23" s="477">
        <f t="shared" si="13"/>
        <v>0.16732375567601368</v>
      </c>
      <c r="HF23" s="477">
        <f t="shared" si="13"/>
        <v>0.1484236433059552</v>
      </c>
      <c r="HG23" s="477">
        <f t="shared" si="13"/>
        <v>0.13216574413404225</v>
      </c>
      <c r="HH23" s="477">
        <f t="shared" si="14"/>
        <v>0.11808712673720843</v>
      </c>
      <c r="HI23" s="477">
        <f t="shared" si="14"/>
        <v>0.10582757449196253</v>
      </c>
      <c r="HJ23" s="477">
        <f t="shared" si="14"/>
        <v>9.5102552891759479E-2</v>
      </c>
      <c r="HK23" s="477">
        <f t="shared" si="14"/>
        <v>8.568428716582209E-2</v>
      </c>
      <c r="HL23" s="477">
        <f t="shared" si="14"/>
        <v>7.7388246757149975E-2</v>
      </c>
      <c r="HM23" s="477">
        <f t="shared" si="14"/>
        <v>7.0063316285432928E-2</v>
      </c>
      <c r="HN23" s="477">
        <f t="shared" si="14"/>
        <v>6.358453100917659E-2</v>
      </c>
      <c r="HO23" s="477">
        <f t="shared" si="14"/>
        <v>5.7847628794855964E-2</v>
      </c>
      <c r="HP23" s="477">
        <f t="shared" si="14"/>
        <v>5.2764909956947145E-2</v>
      </c>
      <c r="HQ23" s="477">
        <f t="shared" si="14"/>
        <v>4.826205283459007E-2</v>
      </c>
      <c r="HR23" s="477">
        <f t="shared" si="14"/>
        <v>4.4275637305827308E-2</v>
      </c>
      <c r="HS23" s="477">
        <f t="shared" si="14"/>
        <v>4.0751199239192924E-2</v>
      </c>
      <c r="HT23" s="477">
        <f t="shared" si="14"/>
        <v>3.7641687709367183E-2</v>
      </c>
      <c r="HU23" s="477">
        <f t="shared" si="14"/>
        <v>3.4906230982753791E-2</v>
      </c>
      <c r="HV23" s="477">
        <f t="shared" si="14"/>
        <v>3.2509141535114083E-2</v>
      </c>
      <c r="HW23" s="477">
        <f t="shared" si="14"/>
        <v>3.0419107797616883E-2</v>
      </c>
      <c r="HX23" s="477">
        <f t="shared" si="15"/>
        <v>2.8608533007349415E-2</v>
      </c>
      <c r="HY23" s="477">
        <f t="shared" si="15"/>
        <v>2.7052990861762587E-2</v>
      </c>
      <c r="HZ23" s="477">
        <f t="shared" si="15"/>
        <v>2.5730774602432969E-2</v>
      </c>
      <c r="IA23" s="477">
        <f t="shared" si="15"/>
        <v>2.4622521348206253E-2</v>
      </c>
      <c r="IB23" s="477">
        <f t="shared" si="15"/>
        <v>2.3710897428914801E-2</v>
      </c>
      <c r="IC23" s="477">
        <f t="shared" si="15"/>
        <v>2.2980333470964287E-2</v>
      </c>
      <c r="ID23" s="477">
        <f t="shared" si="15"/>
        <v>2.2416800293928237E-2</v>
      </c>
      <c r="IE23" s="477">
        <f t="shared" si="15"/>
        <v>2.2007618465970404E-2</v>
      </c>
    </row>
    <row r="24" spans="1:320">
      <c r="J24" s="252"/>
      <c r="K24" s="499">
        <v>13000</v>
      </c>
      <c r="L24" s="382">
        <f t="shared" si="21"/>
        <v>3.9623999999999997</v>
      </c>
      <c r="M24" s="382">
        <v>130</v>
      </c>
      <c r="N24" s="491"/>
      <c r="O24" s="263"/>
      <c r="P24" s="383">
        <f t="shared" si="16"/>
        <v>-20.755600000000186</v>
      </c>
      <c r="Q24" s="383">
        <f>$Q$11-Konstanten!$C$33*K24</f>
        <v>252.39439999999979</v>
      </c>
      <c r="R24" s="382">
        <f t="shared" si="22"/>
        <v>619.07952263740799</v>
      </c>
      <c r="S24" s="263">
        <f t="shared" si="0"/>
        <v>0.60007480306240801</v>
      </c>
      <c r="T24" s="492"/>
      <c r="U24" s="492"/>
      <c r="V24" s="170"/>
      <c r="X24" s="524">
        <v>13000</v>
      </c>
      <c r="Y24" s="410">
        <f t="shared" si="17"/>
        <v>1.9862898602939806E-2</v>
      </c>
      <c r="Z24" s="410">
        <f t="shared" si="1"/>
        <v>3.9723447985289956E-2</v>
      </c>
      <c r="AA24" s="410">
        <f t="shared" si="1"/>
        <v>5.9579304758272167E-2</v>
      </c>
      <c r="AB24" s="410">
        <f t="shared" si="1"/>
        <v>7.9428137163248536E-2</v>
      </c>
      <c r="AC24" s="410">
        <f t="shared" si="1"/>
        <v>9.9267630803744136E-2</v>
      </c>
      <c r="AD24" s="410">
        <f t="shared" si="1"/>
        <v>0.11909549427855685</v>
      </c>
      <c r="AE24" s="410">
        <f t="shared" si="1"/>
        <v>0.13890946468488788</v>
      </c>
      <c r="AF24" s="410">
        <f t="shared" si="1"/>
        <v>0.15870731296137652</v>
      </c>
      <c r="AG24" s="410">
        <f t="shared" si="1"/>
        <v>0.17848684904290876</v>
      </c>
      <c r="AH24" s="410">
        <f t="shared" si="1"/>
        <v>0.19824592680081513</v>
      </c>
      <c r="AI24" s="410">
        <f t="shared" si="1"/>
        <v>0.21798244874419762</v>
      </c>
      <c r="AJ24" s="410">
        <f t="shared" si="1"/>
        <v>0.23769437046073122</v>
      </c>
      <c r="AK24" s="410">
        <f t="shared" si="1"/>
        <v>0.25737970477751021</v>
      </c>
      <c r="AL24" s="410">
        <f t="shared" si="1"/>
        <v>0.27703652562546682</v>
      </c>
      <c r="AM24" s="410">
        <f t="shared" si="1"/>
        <v>0.29666297159336746</v>
      </c>
      <c r="AN24" s="410">
        <f t="shared" si="1"/>
        <v>0.31625724916042869</v>
      </c>
      <c r="AO24" s="410">
        <f t="shared" si="1"/>
        <v>0.33581763559919164</v>
      </c>
      <c r="AP24" s="410">
        <f t="shared" si="2"/>
        <v>0.35534248154322262</v>
      </c>
      <c r="AQ24" s="410">
        <f t="shared" si="2"/>
        <v>0.37483021321684046</v>
      </c>
      <c r="AR24" s="410">
        <f t="shared" si="2"/>
        <v>0.39427933432668627</v>
      </c>
      <c r="AS24" s="410">
        <f t="shared" si="2"/>
        <v>0.41368842761750196</v>
      </c>
      <c r="AT24" s="410">
        <f t="shared" si="2"/>
        <v>0.43305615609677783</v>
      </c>
      <c r="AU24" s="410">
        <f t="shared" si="2"/>
        <v>0.45238126393511985</v>
      </c>
      <c r="AV24" s="410">
        <f t="shared" si="2"/>
        <v>0.47166257705123149</v>
      </c>
      <c r="AW24" s="410">
        <f t="shared" si="2"/>
        <v>0.49089900339209458</v>
      </c>
      <c r="AX24" s="410">
        <f t="shared" si="2"/>
        <v>0.51008953292065506</v>
      </c>
      <c r="AY24" s="410">
        <f t="shared" si="2"/>
        <v>0.52923323732459393</v>
      </c>
      <c r="AZ24" s="410">
        <f t="shared" si="2"/>
        <v>0.54832926946095872</v>
      </c>
      <c r="BA24" s="410">
        <f t="shared" si="2"/>
        <v>0.56737686255242048</v>
      </c>
      <c r="BB24" s="410">
        <f t="shared" si="2"/>
        <v>0.5863753291516085</v>
      </c>
      <c r="BC24" s="410">
        <f t="shared" si="2"/>
        <v>0.60532405989055504</v>
      </c>
      <c r="BD24" s="410">
        <f t="shared" si="2"/>
        <v>0.62422252203262518</v>
      </c>
      <c r="BE24" s="410">
        <f t="shared" si="2"/>
        <v>0.64307025784451732</v>
      </c>
      <c r="BF24" s="410">
        <f t="shared" si="3"/>
        <v>0.66186688280586592</v>
      </c>
      <c r="BG24" s="410">
        <f t="shared" si="3"/>
        <v>0.68061208367390191</v>
      </c>
      <c r="BH24" s="410">
        <f t="shared" si="3"/>
        <v>0.69930561642033151</v>
      </c>
      <c r="BI24" s="410">
        <f t="shared" si="3"/>
        <v>0.7179473040571781</v>
      </c>
      <c r="BJ24" s="410">
        <f t="shared" si="3"/>
        <v>0.73653703436784346</v>
      </c>
      <c r="BK24" s="410">
        <f t="shared" si="3"/>
        <v>0.75507475755906939</v>
      </c>
      <c r="BL24" s="410">
        <f t="shared" si="3"/>
        <v>0.77356048384876408</v>
      </c>
      <c r="BM24" s="253"/>
      <c r="BN24" s="252"/>
      <c r="BO24" s="537">
        <f t="shared" si="18"/>
        <v>130</v>
      </c>
      <c r="BP24" s="524">
        <v>13000</v>
      </c>
      <c r="BQ24" s="382">
        <f t="shared" si="4"/>
        <v>252.41431567184205</v>
      </c>
      <c r="BR24" s="382">
        <f t="shared" si="4"/>
        <v>252.47405326579872</v>
      </c>
      <c r="BS24" s="382">
        <f t="shared" si="4"/>
        <v>252.57358455502359</v>
      </c>
      <c r="BT24" s="382">
        <f t="shared" si="4"/>
        <v>252.71286262067969</v>
      </c>
      <c r="BU24" s="382">
        <f t="shared" si="4"/>
        <v>252.89182203973138</v>
      </c>
      <c r="BV24" s="382">
        <f t="shared" si="4"/>
        <v>253.11037914573089</v>
      </c>
      <c r="BW24" s="382">
        <f t="shared" si="4"/>
        <v>253.36843236051374</v>
      </c>
      <c r="BX24" s="382">
        <f t="shared" si="4"/>
        <v>253.66586259416823</v>
      </c>
      <c r="BY24" s="382">
        <f t="shared" si="4"/>
        <v>254.00253371013619</v>
      </c>
      <c r="BZ24" s="382">
        <f t="shared" si="4"/>
        <v>254.37829305183101</v>
      </c>
      <c r="CA24" s="382">
        <f t="shared" si="4"/>
        <v>254.79297202673695</v>
      </c>
      <c r="CB24" s="382">
        <f t="shared" si="4"/>
        <v>255.24638674358795</v>
      </c>
      <c r="CC24" s="382">
        <f t="shared" si="4"/>
        <v>255.73833869790482</v>
      </c>
      <c r="CD24" s="382">
        <f t="shared" si="4"/>
        <v>256.2686155009211</v>
      </c>
      <c r="CE24" s="382">
        <f t="shared" si="4"/>
        <v>256.83699164672419</v>
      </c>
      <c r="CF24" s="382">
        <f t="shared" si="4"/>
        <v>257.44322931231085</v>
      </c>
      <c r="CG24" s="382">
        <f t="shared" si="5"/>
        <v>258.08707918517098</v>
      </c>
      <c r="CH24" s="382">
        <f t="shared" si="5"/>
        <v>258.76828131300272</v>
      </c>
      <c r="CI24" s="382">
        <f t="shared" si="5"/>
        <v>259.48656597019277</v>
      </c>
      <c r="CJ24" s="382">
        <f t="shared" si="5"/>
        <v>260.24165453578684</v>
      </c>
      <c r="CK24" s="382">
        <f t="shared" si="5"/>
        <v>261.03326037781233</v>
      </c>
      <c r="CL24" s="382">
        <f t="shared" si="5"/>
        <v>261.86108973899519</v>
      </c>
      <c r="CM24" s="382">
        <f t="shared" si="5"/>
        <v>262.72484261913229</v>
      </c>
      <c r="CN24" s="382">
        <f t="shared" si="5"/>
        <v>263.62421364963672</v>
      </c>
      <c r="CO24" s="382">
        <f t="shared" si="5"/>
        <v>264.55889295605112</v>
      </c>
      <c r="CP24" s="382">
        <f t="shared" si="5"/>
        <v>265.52856700463468</v>
      </c>
      <c r="CQ24" s="382">
        <f t="shared" si="5"/>
        <v>266.5329194294502</v>
      </c>
      <c r="CR24" s="382">
        <f t="shared" si="5"/>
        <v>267.57163183671179</v>
      </c>
      <c r="CS24" s="382">
        <f t="shared" si="5"/>
        <v>268.64438458350327</v>
      </c>
      <c r="CT24" s="382">
        <f t="shared" si="5"/>
        <v>269.75085752831887</v>
      </c>
      <c r="CU24" s="382">
        <f t="shared" si="5"/>
        <v>270.89073075122695</v>
      </c>
      <c r="CV24" s="382">
        <f t="shared" si="5"/>
        <v>272.06368524179663</v>
      </c>
      <c r="CW24" s="382">
        <f t="shared" si="6"/>
        <v>273.2694035532628</v>
      </c>
      <c r="CX24" s="382">
        <f t="shared" si="6"/>
        <v>274.50757042172091</v>
      </c>
      <c r="CY24" s="382">
        <f t="shared" si="6"/>
        <v>275.77787334945344</v>
      </c>
      <c r="CZ24" s="382">
        <f t="shared" si="6"/>
        <v>277.08000315177958</v>
      </c>
      <c r="DA24" s="382">
        <f t="shared" si="6"/>
        <v>278.41365446709051</v>
      </c>
      <c r="DB24" s="382">
        <f t="shared" si="6"/>
        <v>279.77852622998711</v>
      </c>
      <c r="DC24" s="382">
        <f t="shared" si="6"/>
        <v>281.1743221076693</v>
      </c>
      <c r="DD24" s="382">
        <f t="shared" si="6"/>
        <v>282.60075089993836</v>
      </c>
      <c r="DE24" s="521"/>
      <c r="DF24" s="252"/>
      <c r="DG24" s="537">
        <f t="shared" si="19"/>
        <v>130</v>
      </c>
      <c r="DH24" s="524">
        <v>13000</v>
      </c>
      <c r="DI24" s="382">
        <f t="shared" si="7"/>
        <v>12.296713785303213</v>
      </c>
      <c r="DJ24" s="382">
        <f t="shared" si="7"/>
        <v>24.591973216245211</v>
      </c>
      <c r="DK24" s="382">
        <f t="shared" si="7"/>
        <v>36.884327548819783</v>
      </c>
      <c r="DL24" s="382">
        <f t="shared" si="7"/>
        <v>49.172333239002469</v>
      </c>
      <c r="DM24" s="382">
        <f t="shared" si="7"/>
        <v>61.45455749132838</v>
      </c>
      <c r="DN24" s="382">
        <f t="shared" si="7"/>
        <v>73.729581746235127</v>
      </c>
      <c r="DO24" s="382">
        <f t="shared" si="7"/>
        <v>85.996005086938268</v>
      </c>
      <c r="DP24" s="382">
        <f t="shared" si="7"/>
        <v>98.252447547194691</v>
      </c>
      <c r="DQ24" s="382">
        <f t="shared" si="7"/>
        <v>110.49755330253906</v>
      </c>
      <c r="DR24" s="382">
        <f t="shared" si="7"/>
        <v>122.72999372865915</v>
      </c>
      <c r="DS24" s="382">
        <f t="shared" si="7"/>
        <v>134.94847031189113</v>
      </c>
      <c r="DT24" s="382">
        <f t="shared" si="7"/>
        <v>147.1517173984287</v>
      </c>
      <c r="DU24" s="382">
        <f t="shared" si="7"/>
        <v>159.33850477021801</v>
      </c>
      <c r="DV24" s="382">
        <f t="shared" si="7"/>
        <v>171.50764003734005</v>
      </c>
      <c r="DW24" s="382">
        <f t="shared" si="7"/>
        <v>183.65797083821687</v>
      </c>
      <c r="DX24" s="382">
        <f t="shared" si="7"/>
        <v>195.78838684085798</v>
      </c>
      <c r="DY24" s="382">
        <f t="shared" si="8"/>
        <v>207.89782153997058</v>
      </c>
      <c r="DZ24" s="382">
        <f t="shared" si="8"/>
        <v>219.98525384657023</v>
      </c>
      <c r="EA24" s="382">
        <f t="shared" si="8"/>
        <v>232.04970946835945</v>
      </c>
      <c r="EB24" s="382">
        <f t="shared" si="8"/>
        <v>244.09026208075991</v>
      </c>
      <c r="EC24" s="382">
        <f t="shared" si="8"/>
        <v>256.10603429006301</v>
      </c>
      <c r="ED24" s="382">
        <f t="shared" si="8"/>
        <v>268.09619839158404</v>
      </c>
      <c r="EE24" s="382">
        <f t="shared" si="8"/>
        <v>280.05997692706126</v>
      </c>
      <c r="EF24" s="382">
        <f t="shared" si="8"/>
        <v>291.99664304680607</v>
      </c>
      <c r="EG24" s="382">
        <f t="shared" si="8"/>
        <v>303.90552068315725</v>
      </c>
      <c r="EH24" s="382">
        <f t="shared" si="8"/>
        <v>315.78598454285753</v>
      </c>
      <c r="EI24" s="382">
        <f t="shared" si="8"/>
        <v>327.63745992675967</v>
      </c>
      <c r="EJ24" s="382">
        <f t="shared" si="8"/>
        <v>339.45942238600901</v>
      </c>
      <c r="EK24" s="382">
        <f t="shared" si="8"/>
        <v>351.25139722446272</v>
      </c>
      <c r="EL24" s="382">
        <f t="shared" si="8"/>
        <v>363.0129588575308</v>
      </c>
      <c r="EM24" s="382">
        <f t="shared" si="8"/>
        <v>374.74373003798257</v>
      </c>
      <c r="EN24" s="382">
        <f t="shared" si="8"/>
        <v>386.44338095947649</v>
      </c>
      <c r="EO24" s="382">
        <f t="shared" si="9"/>
        <v>398.11162824869865</v>
      </c>
      <c r="EP24" s="382">
        <f t="shared" si="9"/>
        <v>409.74823385696476</v>
      </c>
      <c r="EQ24" s="382">
        <f t="shared" si="9"/>
        <v>421.35300386209076</v>
      </c>
      <c r="ER24" s="382">
        <f t="shared" si="9"/>
        <v>432.92578719115716</v>
      </c>
      <c r="ES24" s="382">
        <f t="shared" si="9"/>
        <v>444.46647427453183</v>
      </c>
      <c r="ET24" s="382">
        <f t="shared" si="9"/>
        <v>455.97499564121671</v>
      </c>
      <c r="EU24" s="382">
        <f t="shared" si="9"/>
        <v>467.45132046522525</v>
      </c>
      <c r="EV24" s="382">
        <f t="shared" si="9"/>
        <v>478.89545507225523</v>
      </c>
      <c r="EW24" s="521"/>
      <c r="EX24" s="252"/>
      <c r="EY24" s="515">
        <f t="shared" si="20"/>
        <v>130</v>
      </c>
      <c r="EZ24" s="524">
        <v>13000</v>
      </c>
      <c r="FA24" s="382">
        <f t="shared" si="10"/>
        <v>67.26431567184207</v>
      </c>
      <c r="FB24" s="382">
        <f t="shared" si="10"/>
        <v>77.324053265798739</v>
      </c>
      <c r="FC24" s="382">
        <f t="shared" si="10"/>
        <v>87.423584555023609</v>
      </c>
      <c r="FD24" s="382">
        <f t="shared" si="10"/>
        <v>97.562862620679709</v>
      </c>
      <c r="FE24" s="382">
        <f t="shared" si="10"/>
        <v>107.7418220397314</v>
      </c>
      <c r="FF24" s="382">
        <f t="shared" si="10"/>
        <v>117.96037914573091</v>
      </c>
      <c r="FG24" s="382">
        <f t="shared" si="10"/>
        <v>128.21843236051376</v>
      </c>
      <c r="FH24" s="382">
        <f t="shared" si="10"/>
        <v>138.51586259416825</v>
      </c>
      <c r="FI24" s="382">
        <f t="shared" si="10"/>
        <v>148.85253371013621</v>
      </c>
      <c r="FJ24" s="382">
        <f t="shared" si="10"/>
        <v>159.22829305183103</v>
      </c>
      <c r="FK24" s="382">
        <f t="shared" si="10"/>
        <v>169.64297202673697</v>
      </c>
      <c r="FL24" s="382">
        <f t="shared" si="10"/>
        <v>180.09638674358797</v>
      </c>
      <c r="FM24" s="382">
        <f t="shared" si="10"/>
        <v>190.58833869790485</v>
      </c>
      <c r="FN24" s="382">
        <f t="shared" si="10"/>
        <v>201.11861550092112</v>
      </c>
      <c r="FO24" s="382">
        <f t="shared" si="10"/>
        <v>211.68699164672421</v>
      </c>
      <c r="FP24" s="382">
        <f t="shared" si="10"/>
        <v>222.29322931231087</v>
      </c>
      <c r="FQ24" s="382">
        <f t="shared" si="11"/>
        <v>232.937079185171</v>
      </c>
      <c r="FR24" s="382">
        <f t="shared" si="11"/>
        <v>243.61828131300274</v>
      </c>
      <c r="FS24" s="382">
        <f t="shared" si="11"/>
        <v>254.33656597019279</v>
      </c>
      <c r="FT24" s="382">
        <f t="shared" si="11"/>
        <v>265.09165453578686</v>
      </c>
      <c r="FU24" s="382">
        <f t="shared" si="11"/>
        <v>275.88326037781235</v>
      </c>
      <c r="FV24" s="382">
        <f t="shared" si="11"/>
        <v>286.71108973899521</v>
      </c>
      <c r="FW24" s="382">
        <f t="shared" si="11"/>
        <v>297.57484261913231</v>
      </c>
      <c r="FX24" s="382">
        <f t="shared" si="11"/>
        <v>308.47421364963674</v>
      </c>
      <c r="FY24" s="382">
        <f t="shared" si="11"/>
        <v>319.40889295605115</v>
      </c>
      <c r="FZ24" s="382">
        <f t="shared" si="11"/>
        <v>330.3785670046347</v>
      </c>
      <c r="GA24" s="382">
        <f t="shared" si="11"/>
        <v>341.38291942945023</v>
      </c>
      <c r="GB24" s="382">
        <f t="shared" si="11"/>
        <v>352.42163183671181</v>
      </c>
      <c r="GC24" s="382">
        <f t="shared" si="11"/>
        <v>363.49438458350329</v>
      </c>
      <c r="GD24" s="382">
        <f t="shared" si="11"/>
        <v>374.6008575283189</v>
      </c>
      <c r="GE24" s="382">
        <f t="shared" si="11"/>
        <v>385.74073075122698</v>
      </c>
      <c r="GF24" s="382">
        <f t="shared" si="11"/>
        <v>396.91368524179666</v>
      </c>
      <c r="GG24" s="382">
        <f t="shared" si="12"/>
        <v>408.11940355326283</v>
      </c>
      <c r="GH24" s="382">
        <f t="shared" si="12"/>
        <v>419.35757042172094</v>
      </c>
      <c r="GI24" s="382">
        <f t="shared" si="12"/>
        <v>430.62787334945347</v>
      </c>
      <c r="GJ24" s="382">
        <f t="shared" si="12"/>
        <v>441.9300031517796</v>
      </c>
      <c r="GK24" s="382">
        <f t="shared" si="12"/>
        <v>453.26365446709053</v>
      </c>
      <c r="GL24" s="382">
        <f t="shared" si="12"/>
        <v>464.62852622998713</v>
      </c>
      <c r="GM24" s="382">
        <f t="shared" si="12"/>
        <v>476.02432210766932</v>
      </c>
      <c r="GN24" s="382">
        <f t="shared" si="12"/>
        <v>487.45075089993838</v>
      </c>
      <c r="GO24" s="511"/>
      <c r="GP24" s="521"/>
      <c r="GQ24" s="524">
        <v>13000</v>
      </c>
      <c r="GR24" s="583">
        <f t="shared" si="13"/>
        <v>4.4701050090500631</v>
      </c>
      <c r="GS24" s="477">
        <f t="shared" si="13"/>
        <v>2.1442801513267447</v>
      </c>
      <c r="GT24" s="477">
        <f t="shared" si="13"/>
        <v>1.3702095270494086</v>
      </c>
      <c r="GU24" s="477">
        <f t="shared" si="13"/>
        <v>0.98410073702369849</v>
      </c>
      <c r="GV24" s="477">
        <f t="shared" si="13"/>
        <v>0.75319498565967946</v>
      </c>
      <c r="GW24" s="477">
        <f t="shared" si="13"/>
        <v>0.59990571425904438</v>
      </c>
      <c r="GX24" s="477">
        <f t="shared" si="13"/>
        <v>0.49098126396558106</v>
      </c>
      <c r="GY24" s="477">
        <f t="shared" si="13"/>
        <v>0.40979554252461131</v>
      </c>
      <c r="GZ24" s="477">
        <f t="shared" si="13"/>
        <v>0.3471115808562959</v>
      </c>
      <c r="HA24" s="477">
        <f t="shared" si="13"/>
        <v>0.2973869566380416</v>
      </c>
      <c r="HB24" s="477">
        <f t="shared" si="13"/>
        <v>0.25709444230572132</v>
      </c>
      <c r="HC24" s="477">
        <f t="shared" si="13"/>
        <v>0.2238823299354239</v>
      </c>
      <c r="HD24" s="477">
        <f t="shared" si="13"/>
        <v>0.19612229933218095</v>
      </c>
      <c r="HE24" s="477">
        <f t="shared" si="13"/>
        <v>0.17265105774374989</v>
      </c>
      <c r="HF24" s="477">
        <f t="shared" si="13"/>
        <v>0.15261532445655693</v>
      </c>
      <c r="HG24" s="477">
        <f t="shared" si="13"/>
        <v>0.13537494689609314</v>
      </c>
      <c r="HH24" s="477">
        <f t="shared" si="14"/>
        <v>0.12044021173346618</v>
      </c>
      <c r="HI24" s="477">
        <f t="shared" si="14"/>
        <v>0.10743005293852777</v>
      </c>
      <c r="HJ24" s="477">
        <f t="shared" si="14"/>
        <v>9.6043457899145562E-2</v>
      </c>
      <c r="HK24" s="477">
        <f t="shared" si="14"/>
        <v>8.6039452274742551E-2</v>
      </c>
      <c r="HL24" s="477">
        <f t="shared" si="14"/>
        <v>7.7222803994340339E-2</v>
      </c>
      <c r="HM24" s="477">
        <f t="shared" si="14"/>
        <v>6.9433626657480887E-2</v>
      </c>
      <c r="HN24" s="477">
        <f t="shared" si="14"/>
        <v>6.2539695547545598E-2</v>
      </c>
      <c r="HO24" s="477">
        <f t="shared" si="14"/>
        <v>5.6430685061640826E-2</v>
      </c>
      <c r="HP24" s="477">
        <f t="shared" si="14"/>
        <v>5.1013789542366517E-2</v>
      </c>
      <c r="HQ24" s="477">
        <f t="shared" si="14"/>
        <v>4.6210355038086584E-2</v>
      </c>
      <c r="HR24" s="477">
        <f t="shared" si="14"/>
        <v>4.1953259879878267E-2</v>
      </c>
      <c r="HS24" s="477">
        <f t="shared" si="14"/>
        <v>3.8184856851500505E-2</v>
      </c>
      <c r="HT24" s="477">
        <f t="shared" si="14"/>
        <v>3.4855341375957132E-2</v>
      </c>
      <c r="HU24" s="477">
        <f t="shared" si="14"/>
        <v>3.1921446295629118E-2</v>
      </c>
      <c r="HV24" s="477">
        <f t="shared" si="14"/>
        <v>2.9345389480245048E-2</v>
      </c>
      <c r="HW24" s="477">
        <f t="shared" si="14"/>
        <v>2.709401893836064E-2</v>
      </c>
      <c r="HX24" s="477">
        <f t="shared" si="15"/>
        <v>2.5138113520041073E-2</v>
      </c>
      <c r="HY24" s="477">
        <f t="shared" si="15"/>
        <v>2.3451807160468716E-2</v>
      </c>
      <c r="HZ24" s="477">
        <f t="shared" si="15"/>
        <v>2.2012111940225731E-2</v>
      </c>
      <c r="IA24" s="477">
        <f t="shared" si="15"/>
        <v>2.0798520732715466E-2</v>
      </c>
      <c r="IB24" s="477">
        <f t="shared" si="15"/>
        <v>1.9792674367437171E-2</v>
      </c>
      <c r="IC24" s="477">
        <f t="shared" si="15"/>
        <v>1.8978081411243526E-2</v>
      </c>
      <c r="ID24" s="477">
        <f t="shared" si="15"/>
        <v>1.8339881110854266E-2</v>
      </c>
      <c r="IE24" s="477">
        <f t="shared" si="15"/>
        <v>1.7864641931906285E-2</v>
      </c>
    </row>
    <row r="25" spans="1:320">
      <c r="J25" s="252"/>
      <c r="K25" s="499">
        <v>14000</v>
      </c>
      <c r="L25" s="382">
        <f t="shared" si="21"/>
        <v>4.2671999999999999</v>
      </c>
      <c r="M25" s="382">
        <v>140</v>
      </c>
      <c r="N25" s="491"/>
      <c r="O25" s="263"/>
      <c r="P25" s="383">
        <f t="shared" si="16"/>
        <v>-22.736800000000187</v>
      </c>
      <c r="Q25" s="383">
        <f>$Q$11-Konstanten!$C$33*K25</f>
        <v>250.41319999999979</v>
      </c>
      <c r="R25" s="382">
        <f>SQRT(RLuft_N*1.4*Q25)*m_s_→_kt</f>
        <v>616.64496629800146</v>
      </c>
      <c r="S25" s="263">
        <f t="shared" ref="S25:S47" si="23">(1-K25*L/($Q$11))^g_RL</f>
        <v>0.57572775677498211</v>
      </c>
      <c r="T25" s="492"/>
      <c r="U25" s="492"/>
      <c r="V25" s="170"/>
      <c r="X25" s="524">
        <v>14000</v>
      </c>
      <c r="Y25" s="410">
        <f t="shared" si="17"/>
        <v>2.0278500209784691E-2</v>
      </c>
      <c r="Z25" s="410">
        <f t="shared" si="1"/>
        <v>4.0554348503513395E-2</v>
      </c>
      <c r="AA25" s="410">
        <f t="shared" si="1"/>
        <v>6.0824899846237894E-2</v>
      </c>
      <c r="AB25" s="410">
        <f t="shared" si="1"/>
        <v>8.1087522923255453E-2</v>
      </c>
      <c r="AC25" s="410">
        <f t="shared" si="1"/>
        <v>0.10133960689716127</v>
      </c>
      <c r="AD25" s="410">
        <f t="shared" si="1"/>
        <v>0.12157856804169978</v>
      </c>
      <c r="AE25" s="410">
        <f t="shared" si="1"/>
        <v>0.14180185621429181</v>
      </c>
      <c r="AF25" s="410">
        <f t="shared" si="1"/>
        <v>0.16200696112985244</v>
      </c>
      <c r="AG25" s="410">
        <f t="shared" si="1"/>
        <v>0.18219141840130737</v>
      </c>
      <c r="AH25" s="410">
        <f t="shared" si="1"/>
        <v>0.20235281531443092</v>
      </c>
      <c r="AI25" s="410">
        <f t="shared" si="1"/>
        <v>0.22248879630749457</v>
      </c>
      <c r="AJ25" s="410">
        <f t="shared" si="1"/>
        <v>0.24259706812946299</v>
      </c>
      <c r="AK25" s="410">
        <f t="shared" si="1"/>
        <v>0.26267540465350731</v>
      </c>
      <c r="AL25" s="410">
        <f t="shared" si="1"/>
        <v>0.2827216513263095</v>
      </c>
      <c r="AM25" s="410">
        <f t="shared" si="1"/>
        <v>0.30273372923693093</v>
      </c>
      <c r="AN25" s="410">
        <f t="shared" si="1"/>
        <v>0.32270963879280373</v>
      </c>
      <c r="AO25" s="410">
        <f t="shared" si="1"/>
        <v>0.34264746299382209</v>
      </c>
      <c r="AP25" s="410">
        <f t="shared" si="2"/>
        <v>0.36254537029913847</v>
      </c>
      <c r="AQ25" s="410">
        <f t="shared" si="2"/>
        <v>0.38240161708467141</v>
      </c>
      <c r="AR25" s="410">
        <f t="shared" si="2"/>
        <v>0.40221454969251857</v>
      </c>
      <c r="AS25" s="410">
        <f t="shared" si="2"/>
        <v>0.42198260607673671</v>
      </c>
      <c r="AT25" s="410">
        <f t="shared" si="2"/>
        <v>0.44170431705269708</v>
      </c>
      <c r="AU25" s="410">
        <f t="shared" si="2"/>
        <v>0.46137830715994321</v>
      </c>
      <c r="AV25" s="410">
        <f t="shared" si="2"/>
        <v>0.48100329515092033</v>
      </c>
      <c r="AW25" s="410">
        <f t="shared" si="2"/>
        <v>0.50057809411998055</v>
      </c>
      <c r="AX25" s="410">
        <f t="shared" si="2"/>
        <v>0.52010161128905252</v>
      </c>
      <c r="AY25" s="410">
        <f t="shared" si="2"/>
        <v>0.5395728474678424</v>
      </c>
      <c r="AZ25" s="410">
        <f t="shared" si="2"/>
        <v>0.55899089620778797</v>
      </c>
      <c r="BA25" s="410">
        <f t="shared" si="2"/>
        <v>0.57835494267000054</v>
      </c>
      <c r="BB25" s="410">
        <f t="shared" si="2"/>
        <v>0.59766426222818725</v>
      </c>
      <c r="BC25" s="410">
        <f t="shared" si="2"/>
        <v>0.61691821882804276</v>
      </c>
      <c r="BD25" s="410">
        <f t="shared" si="2"/>
        <v>0.63611626312490455</v>
      </c>
      <c r="BE25" s="410">
        <f t="shared" si="2"/>
        <v>0.65525793042148273</v>
      </c>
      <c r="BF25" s="410">
        <f t="shared" si="3"/>
        <v>0.67434283842732412</v>
      </c>
      <c r="BG25" s="410">
        <f t="shared" si="3"/>
        <v>0.69337068486136033</v>
      </c>
      <c r="BH25" s="410">
        <f t="shared" si="3"/>
        <v>0.71234124491837159</v>
      </c>
      <c r="BI25" s="410">
        <f t="shared" si="3"/>
        <v>0.7312543686195756</v>
      </c>
      <c r="BJ25" s="410">
        <f t="shared" si="3"/>
        <v>0.75010997806677115</v>
      </c>
      <c r="BK25" s="410">
        <f t="shared" si="3"/>
        <v>0.76890806461865457</v>
      </c>
      <c r="BL25" s="410">
        <f t="shared" si="3"/>
        <v>0.78764868600693416</v>
      </c>
      <c r="BM25" s="253"/>
      <c r="BN25" s="252"/>
      <c r="BO25" s="537">
        <f t="shared" si="18"/>
        <v>140</v>
      </c>
      <c r="BP25" s="524">
        <v>14000</v>
      </c>
      <c r="BQ25" s="382">
        <f t="shared" si="4"/>
        <v>250.43379486155774</v>
      </c>
      <c r="BR25" s="382">
        <f t="shared" si="4"/>
        <v>250.49556867343131</v>
      </c>
      <c r="BS25" s="382">
        <f t="shared" si="4"/>
        <v>250.59848916266503</v>
      </c>
      <c r="BT25" s="382">
        <f t="shared" si="4"/>
        <v>250.74250269209321</v>
      </c>
      <c r="BU25" s="382">
        <f t="shared" si="4"/>
        <v>250.92753448562749</v>
      </c>
      <c r="BV25" s="382">
        <f t="shared" si="4"/>
        <v>251.15348894096914</v>
      </c>
      <c r="BW25" s="382">
        <f t="shared" si="4"/>
        <v>251.42025002710815</v>
      </c>
      <c r="BX25" s="382">
        <f t="shared" si="4"/>
        <v>251.72768176327702</v>
      </c>
      <c r="BY25" s="382">
        <f t="shared" si="4"/>
        <v>252.0756287753911</v>
      </c>
      <c r="BZ25" s="382">
        <f t="shared" si="4"/>
        <v>252.46391692542016</v>
      </c>
      <c r="CA25" s="382">
        <f t="shared" si="4"/>
        <v>252.89235400861449</v>
      </c>
      <c r="CB25" s="382">
        <f t="shared" si="4"/>
        <v>253.36073051305846</v>
      </c>
      <c r="CC25" s="382">
        <f t="shared" si="4"/>
        <v>253.86882043564285</v>
      </c>
      <c r="CD25" s="382">
        <f t="shared" si="4"/>
        <v>254.41638214824866</v>
      </c>
      <c r="CE25" s="382">
        <f t="shared" si="4"/>
        <v>255.00315930770674</v>
      </c>
      <c r="CF25" s="382">
        <f t="shared" si="4"/>
        <v>255.62888180295542</v>
      </c>
      <c r="CG25" s="382">
        <f t="shared" si="5"/>
        <v>256.29326673274608</v>
      </c>
      <c r="CH25" s="382">
        <f t="shared" si="5"/>
        <v>256.99601940725296</v>
      </c>
      <c r="CI25" s="382">
        <f t="shared" si="5"/>
        <v>257.7368343670197</v>
      </c>
      <c r="CJ25" s="382">
        <f t="shared" si="5"/>
        <v>258.51539641281244</v>
      </c>
      <c r="CK25" s="382">
        <f t="shared" si="5"/>
        <v>259.33138164015634</v>
      </c>
      <c r="CL25" s="382">
        <f t="shared" si="5"/>
        <v>260.18445847258329</v>
      </c>
      <c r="CM25" s="382">
        <f t="shared" si="5"/>
        <v>261.07428868792169</v>
      </c>
      <c r="CN25" s="382">
        <f t="shared" si="5"/>
        <v>262.00052843230628</v>
      </c>
      <c r="CO25" s="382">
        <f t="shared" si="5"/>
        <v>262.96282921695513</v>
      </c>
      <c r="CP25" s="382">
        <f t="shared" si="5"/>
        <v>263.96083889316964</v>
      </c>
      <c r="CQ25" s="382">
        <f t="shared" si="5"/>
        <v>264.99420260142989</v>
      </c>
      <c r="CR25" s="382">
        <f t="shared" si="5"/>
        <v>266.06256369089272</v>
      </c>
      <c r="CS25" s="382">
        <f t="shared" si="5"/>
        <v>267.16556460603846</v>
      </c>
      <c r="CT25" s="382">
        <f t="shared" si="5"/>
        <v>268.30284773765123</v>
      </c>
      <c r="CU25" s="382">
        <f t="shared" si="5"/>
        <v>269.47405623574997</v>
      </c>
      <c r="CV25" s="382">
        <f t="shared" si="5"/>
        <v>270.67883478251292</v>
      </c>
      <c r="CW25" s="382">
        <f t="shared" si="6"/>
        <v>271.9168303236446</v>
      </c>
      <c r="CX25" s="382">
        <f t="shared" si="6"/>
        <v>273.18769275702613</v>
      </c>
      <c r="CY25" s="382">
        <f t="shared" si="6"/>
        <v>274.49107557785885</v>
      </c>
      <c r="CZ25" s="382">
        <f t="shared" si="6"/>
        <v>275.82663647985942</v>
      </c>
      <c r="DA25" s="382">
        <f t="shared" si="6"/>
        <v>277.19403791238278</v>
      </c>
      <c r="DB25" s="382">
        <f t="shared" si="6"/>
        <v>278.59294759364707</v>
      </c>
      <c r="DC25" s="382">
        <f t="shared" si="6"/>
        <v>280.02303898050212</v>
      </c>
      <c r="DD25" s="382">
        <f t="shared" si="6"/>
        <v>281.4839916954225</v>
      </c>
      <c r="DE25" s="521"/>
      <c r="DF25" s="252"/>
      <c r="DG25" s="537">
        <f t="shared" si="19"/>
        <v>140</v>
      </c>
      <c r="DH25" s="524">
        <v>14000</v>
      </c>
      <c r="DI25" s="382">
        <f t="shared" si="7"/>
        <v>12.504635078436696</v>
      </c>
      <c r="DJ25" s="382">
        <f t="shared" si="7"/>
        <v>25.007634866186422</v>
      </c>
      <c r="DK25" s="382">
        <f t="shared" si="7"/>
        <v>37.507368315762683</v>
      </c>
      <c r="DL25" s="382">
        <f t="shared" si="7"/>
        <v>50.002212840199277</v>
      </c>
      <c r="DM25" s="382">
        <f t="shared" si="7"/>
        <v>62.490558479752728</v>
      </c>
      <c r="DN25" s="382">
        <f t="shared" si="7"/>
        <v>74.970811992633244</v>
      </c>
      <c r="DO25" s="382">
        <f t="shared" si="7"/>
        <v>87.441400846256016</v>
      </c>
      <c r="DP25" s="382">
        <f t="shared" si="7"/>
        <v>99.90077708595949</v>
      </c>
      <c r="DQ25" s="382">
        <f t="shared" si="7"/>
        <v>112.34742105985927</v>
      </c>
      <c r="DR25" s="382">
        <f t="shared" si="7"/>
        <v>124.77984497987296</v>
      </c>
      <c r="DS25" s="382">
        <f t="shared" si="7"/>
        <v>137.19659630071791</v>
      </c>
      <c r="DT25" s="382">
        <f t="shared" si="7"/>
        <v>149.59626090068667</v>
      </c>
      <c r="DU25" s="382">
        <f t="shared" si="7"/>
        <v>161.97746604987591</v>
      </c>
      <c r="DV25" s="382">
        <f t="shared" si="7"/>
        <v>174.33888315382745</v>
      </c>
      <c r="DW25" s="382">
        <f t="shared" si="7"/>
        <v>186.67923026257557</v>
      </c>
      <c r="DX25" s="382">
        <f t="shared" si="7"/>
        <v>198.99727433742868</v>
      </c>
      <c r="DY25" s="382">
        <f t="shared" si="8"/>
        <v>211.29183326992114</v>
      </c>
      <c r="DZ25" s="382">
        <f t="shared" si="8"/>
        <v>223.5617776496087</v>
      </c>
      <c r="EA25" s="382">
        <f t="shared" si="8"/>
        <v>235.80603227947847</v>
      </c>
      <c r="EB25" s="382">
        <f t="shared" si="8"/>
        <v>248.02357743970896</v>
      </c>
      <c r="EC25" s="382">
        <f t="shared" si="8"/>
        <v>260.21344990253215</v>
      </c>
      <c r="ED25" s="382">
        <f t="shared" si="8"/>
        <v>272.37474370264215</v>
      </c>
      <c r="EE25" s="382">
        <f t="shared" si="8"/>
        <v>284.50661066927216</v>
      </c>
      <c r="EF25" s="382">
        <f t="shared" si="8"/>
        <v>296.60826072756691</v>
      </c>
      <c r="EG25" s="382">
        <f t="shared" si="8"/>
        <v>308.6789619781332</v>
      </c>
      <c r="EH25" s="382">
        <f t="shared" si="8"/>
        <v>320.71804056487406</v>
      </c>
      <c r="EI25" s="382">
        <f t="shared" si="8"/>
        <v>332.72488034212438</v>
      </c>
      <c r="EJ25" s="382">
        <f t="shared" si="8"/>
        <v>344.69892235294105</v>
      </c>
      <c r="EK25" s="382">
        <f t="shared" si="8"/>
        <v>356.63966413102503</v>
      </c>
      <c r="EL25" s="382">
        <f t="shared" si="8"/>
        <v>368.54665883922041</v>
      </c>
      <c r="EM25" s="382">
        <f t="shared" si="8"/>
        <v>380.41951425784151</v>
      </c>
      <c r="EN25" s="382">
        <f t="shared" si="8"/>
        <v>392.2578916362674</v>
      </c>
      <c r="EO25" s="382">
        <f t="shared" si="9"/>
        <v>404.0615044212534</v>
      </c>
      <c r="EP25" s="382">
        <f t="shared" si="9"/>
        <v>415.83011687531592</v>
      </c>
      <c r="EQ25" s="382">
        <f t="shared" si="9"/>
        <v>427.56354259835575</v>
      </c>
      <c r="ER25" s="382">
        <f t="shared" si="9"/>
        <v>439.26164296536564</v>
      </c>
      <c r="ES25" s="382">
        <f t="shared" si="9"/>
        <v>450.92432549268455</v>
      </c>
      <c r="ET25" s="382">
        <f t="shared" si="9"/>
        <v>462.55154214477869</v>
      </c>
      <c r="EU25" s="382">
        <f t="shared" si="9"/>
        <v>474.1432875930318</v>
      </c>
      <c r="EV25" s="382">
        <f t="shared" si="9"/>
        <v>485.69959743741106</v>
      </c>
      <c r="EW25" s="521"/>
      <c r="EX25" s="252"/>
      <c r="EY25" s="515">
        <f t="shared" si="20"/>
        <v>140</v>
      </c>
      <c r="EZ25" s="524">
        <v>14000</v>
      </c>
      <c r="FA25" s="382">
        <f t="shared" si="10"/>
        <v>71.283794861557766</v>
      </c>
      <c r="FB25" s="382">
        <f t="shared" si="10"/>
        <v>81.34556867343133</v>
      </c>
      <c r="FC25" s="382">
        <f t="shared" si="10"/>
        <v>91.448489162665055</v>
      </c>
      <c r="FD25" s="382">
        <f t="shared" si="10"/>
        <v>101.59250269209323</v>
      </c>
      <c r="FE25" s="382">
        <f t="shared" si="10"/>
        <v>111.77753448562751</v>
      </c>
      <c r="FF25" s="382">
        <f t="shared" si="10"/>
        <v>122.00348894096916</v>
      </c>
      <c r="FG25" s="382">
        <f t="shared" si="10"/>
        <v>132.27025002710818</v>
      </c>
      <c r="FH25" s="382">
        <f t="shared" si="10"/>
        <v>142.57768176327704</v>
      </c>
      <c r="FI25" s="382">
        <f t="shared" si="10"/>
        <v>152.92562877539112</v>
      </c>
      <c r="FJ25" s="382">
        <f t="shared" si="10"/>
        <v>163.31391692542019</v>
      </c>
      <c r="FK25" s="382">
        <f t="shared" si="10"/>
        <v>173.74235400861451</v>
      </c>
      <c r="FL25" s="382">
        <f t="shared" si="10"/>
        <v>184.21073051305848</v>
      </c>
      <c r="FM25" s="382">
        <f t="shared" si="10"/>
        <v>194.71882043564287</v>
      </c>
      <c r="FN25" s="382">
        <f t="shared" si="10"/>
        <v>205.26638214824868</v>
      </c>
      <c r="FO25" s="382">
        <f t="shared" si="10"/>
        <v>215.85315930770676</v>
      </c>
      <c r="FP25" s="382">
        <f t="shared" si="10"/>
        <v>226.47888180295544</v>
      </c>
      <c r="FQ25" s="382">
        <f t="shared" si="11"/>
        <v>237.1432667327461</v>
      </c>
      <c r="FR25" s="382">
        <f t="shared" si="11"/>
        <v>247.84601940725298</v>
      </c>
      <c r="FS25" s="382">
        <f t="shared" si="11"/>
        <v>258.58683436701972</v>
      </c>
      <c r="FT25" s="382">
        <f t="shared" si="11"/>
        <v>269.36539641281246</v>
      </c>
      <c r="FU25" s="382">
        <f t="shared" si="11"/>
        <v>280.18138164015636</v>
      </c>
      <c r="FV25" s="382">
        <f t="shared" si="11"/>
        <v>291.03445847258331</v>
      </c>
      <c r="FW25" s="382">
        <f t="shared" si="11"/>
        <v>301.92428868792172</v>
      </c>
      <c r="FX25" s="382">
        <f t="shared" si="11"/>
        <v>312.85052843230631</v>
      </c>
      <c r="FY25" s="382">
        <f t="shared" si="11"/>
        <v>323.81282921695515</v>
      </c>
      <c r="FZ25" s="382">
        <f t="shared" si="11"/>
        <v>334.81083889316966</v>
      </c>
      <c r="GA25" s="382">
        <f t="shared" si="11"/>
        <v>345.84420260142991</v>
      </c>
      <c r="GB25" s="382">
        <f t="shared" si="11"/>
        <v>356.91256369089274</v>
      </c>
      <c r="GC25" s="382">
        <f t="shared" si="11"/>
        <v>368.01556460603848</v>
      </c>
      <c r="GD25" s="382">
        <f t="shared" si="11"/>
        <v>379.15284773765126</v>
      </c>
      <c r="GE25" s="382">
        <f t="shared" si="11"/>
        <v>390.32405623574999</v>
      </c>
      <c r="GF25" s="382">
        <f t="shared" si="11"/>
        <v>401.52883478251294</v>
      </c>
      <c r="GG25" s="382">
        <f t="shared" si="12"/>
        <v>412.76683032364463</v>
      </c>
      <c r="GH25" s="382">
        <f t="shared" si="12"/>
        <v>424.03769275702615</v>
      </c>
      <c r="GI25" s="382">
        <f t="shared" si="12"/>
        <v>435.34107557785887</v>
      </c>
      <c r="GJ25" s="382">
        <f t="shared" si="12"/>
        <v>446.67663647985944</v>
      </c>
      <c r="GK25" s="382">
        <f t="shared" si="12"/>
        <v>458.04403791238281</v>
      </c>
      <c r="GL25" s="382">
        <f t="shared" si="12"/>
        <v>469.44294759364709</v>
      </c>
      <c r="GM25" s="382">
        <f t="shared" si="12"/>
        <v>480.87303898050214</v>
      </c>
      <c r="GN25" s="382">
        <f t="shared" si="12"/>
        <v>492.33399169542253</v>
      </c>
      <c r="GO25" s="511"/>
      <c r="GP25" s="521"/>
      <c r="GQ25" s="524">
        <v>14000</v>
      </c>
      <c r="GR25" s="583">
        <f t="shared" si="13"/>
        <v>4.7005897744654161</v>
      </c>
      <c r="GS25" s="477">
        <f t="shared" si="13"/>
        <v>2.2528293502645917</v>
      </c>
      <c r="GT25" s="477">
        <f t="shared" si="13"/>
        <v>1.4381473099575828</v>
      </c>
      <c r="GU25" s="477">
        <f t="shared" si="13"/>
        <v>1.0317601346318406</v>
      </c>
      <c r="GV25" s="477">
        <f t="shared" si="13"/>
        <v>0.78871076215207814</v>
      </c>
      <c r="GW25" s="477">
        <f t="shared" si="13"/>
        <v>0.62734650590362318</v>
      </c>
      <c r="GX25" s="477">
        <f t="shared" si="13"/>
        <v>0.51267304442746242</v>
      </c>
      <c r="GY25" s="477">
        <f t="shared" si="13"/>
        <v>0.42719292003701098</v>
      </c>
      <c r="GZ25" s="477">
        <f t="shared" si="13"/>
        <v>0.36118503952050285</v>
      </c>
      <c r="HA25" s="477">
        <f t="shared" si="13"/>
        <v>0.30881647554348851</v>
      </c>
      <c r="HB25" s="477">
        <f t="shared" si="13"/>
        <v>0.26637510472776477</v>
      </c>
      <c r="HC25" s="477">
        <f t="shared" si="13"/>
        <v>0.23138592772282934</v>
      </c>
      <c r="HD25" s="477">
        <f t="shared" si="13"/>
        <v>0.20213524253852244</v>
      </c>
      <c r="HE25" s="477">
        <f t="shared" si="13"/>
        <v>0.17739874453097437</v>
      </c>
      <c r="HF25" s="477">
        <f t="shared" si="13"/>
        <v>0.15627838728548593</v>
      </c>
      <c r="HG25" s="477">
        <f t="shared" si="13"/>
        <v>0.13810042151093849</v>
      </c>
      <c r="HH25" s="477">
        <f t="shared" si="14"/>
        <v>0.12234942100104863</v>
      </c>
      <c r="HI25" s="477">
        <f t="shared" si="14"/>
        <v>0.10862430068750523</v>
      </c>
      <c r="HJ25" s="477">
        <f t="shared" si="14"/>
        <v>9.6608224426342607E-2</v>
      </c>
      <c r="HK25" s="477">
        <f t="shared" si="14"/>
        <v>8.6047541098351416E-2</v>
      </c>
      <c r="HL25" s="477">
        <f t="shared" si="14"/>
        <v>7.6736739569394197E-2</v>
      </c>
      <c r="HM25" s="477">
        <f t="shared" si="14"/>
        <v>6.8507507400584852E-2</v>
      </c>
      <c r="HN25" s="477">
        <f t="shared" si="14"/>
        <v>6.1220644320623276E-2</v>
      </c>
      <c r="HO25" s="477">
        <f t="shared" si="14"/>
        <v>5.4759997799447083E-2</v>
      </c>
      <c r="HP25" s="477">
        <f t="shared" si="14"/>
        <v>4.9027854512138834E-2</v>
      </c>
      <c r="HQ25" s="477">
        <f t="shared" si="14"/>
        <v>4.3941395699082737E-2</v>
      </c>
      <c r="HR25" s="477">
        <f t="shared" si="14"/>
        <v>3.9429940573772512E-2</v>
      </c>
      <c r="HS25" s="477">
        <f t="shared" si="14"/>
        <v>3.5432780742627339E-2</v>
      </c>
      <c r="HT25" s="477">
        <f t="shared" si="14"/>
        <v>3.1897462955309666E-2</v>
      </c>
      <c r="HU25" s="477">
        <f t="shared" si="14"/>
        <v>2.877841555214811E-2</v>
      </c>
      <c r="HV25" s="477">
        <f t="shared" si="14"/>
        <v>2.6035840977377829E-2</v>
      </c>
      <c r="HW25" s="477">
        <f t="shared" si="14"/>
        <v>2.3634816134795053E-2</v>
      </c>
      <c r="HX25" s="477">
        <f t="shared" si="15"/>
        <v>2.1544556477509684E-2</v>
      </c>
      <c r="HY25" s="477">
        <f t="shared" si="15"/>
        <v>1.9737810102319304E-2</v>
      </c>
      <c r="HZ25" s="477">
        <f t="shared" si="15"/>
        <v>1.8190355829306927E-2</v>
      </c>
      <c r="IA25" s="477">
        <f t="shared" si="15"/>
        <v>1.6880585029998736E-2</v>
      </c>
      <c r="IB25" s="477">
        <f t="shared" si="15"/>
        <v>1.5789151343563443E-2</v>
      </c>
      <c r="IC25" s="477">
        <f t="shared" si="15"/>
        <v>1.4898675760357505E-2</v>
      </c>
      <c r="ID25" s="477">
        <f t="shared" si="15"/>
        <v>1.4193497121162761E-2</v>
      </c>
      <c r="IE25" s="477">
        <f t="shared" si="15"/>
        <v>1.365946007164727E-2</v>
      </c>
    </row>
    <row r="26" spans="1:320">
      <c r="J26" s="252"/>
      <c r="K26" s="499">
        <v>15000</v>
      </c>
      <c r="L26" s="382">
        <f t="shared" si="21"/>
        <v>4.5720000000000001</v>
      </c>
      <c r="M26" s="382">
        <v>150</v>
      </c>
      <c r="N26" s="491"/>
      <c r="O26" s="263"/>
      <c r="P26" s="383">
        <f t="shared" si="16"/>
        <v>-24.718000000000217</v>
      </c>
      <c r="Q26" s="383">
        <f>$Q$11-Konstanten!$C$33*K26</f>
        <v>248.43199999999976</v>
      </c>
      <c r="R26" s="382">
        <f t="shared" si="22"/>
        <v>614.2007599900586</v>
      </c>
      <c r="S26" s="263">
        <f t="shared" si="23"/>
        <v>0.55218685026313397</v>
      </c>
      <c r="T26" s="492"/>
      <c r="U26" s="492"/>
      <c r="V26" s="170"/>
      <c r="X26" s="524">
        <v>15000</v>
      </c>
      <c r="Y26" s="410">
        <f t="shared" si="17"/>
        <v>2.0706201401986368E-2</v>
      </c>
      <c r="Z26" s="410">
        <f t="shared" si="1"/>
        <v>4.1409422944306183E-2</v>
      </c>
      <c r="AA26" s="410">
        <f t="shared" si="1"/>
        <v>6.2106692850749858E-2</v>
      </c>
      <c r="AB26" s="410">
        <f t="shared" si="1"/>
        <v>8.2795055460411618E-2</v>
      </c>
      <c r="AC26" s="410">
        <f t="shared" si="1"/>
        <v>0.10347157915746984</v>
      </c>
      <c r="AD26" s="410">
        <f t="shared" si="1"/>
        <v>0.12413336414886894</v>
      </c>
      <c r="AE26" s="410">
        <f t="shared" si="1"/>
        <v>0.14477755004242321</v>
      </c>
      <c r="AF26" s="410">
        <f t="shared" si="1"/>
        <v>0.16540132317954459</v>
      </c>
      <c r="AG26" s="410">
        <f t="shared" si="1"/>
        <v>0.18600192368017246</v>
      </c>
      <c r="AH26" s="410">
        <f t="shared" si="1"/>
        <v>0.20657665216044033</v>
      </c>
      <c r="AI26" s="410">
        <f t="shared" si="1"/>
        <v>0.22712287608732459</v>
      </c>
      <c r="AJ26" s="410">
        <f t="shared" si="1"/>
        <v>0.24763803573866697</v>
      </c>
      <c r="AK26" s="410">
        <f t="shared" si="1"/>
        <v>0.26811964974100083</v>
      </c>
      <c r="AL26" s="410">
        <f t="shared" si="1"/>
        <v>0.28856532016223591</v>
      </c>
      <c r="AM26" s="410">
        <f t="shared" si="1"/>
        <v>0.30897273714054763</v>
      </c>
      <c r="AN26" s="410">
        <f t="shared" si="1"/>
        <v>0.32933968303564831</v>
      </c>
      <c r="AO26" s="410">
        <f t="shared" ref="AO26:BD41" si="24">SQRT(5*((((1/$S26)*(((1+0.2*(AO$10/$R$11)^2)^3.5)-1))+1)^(1/3.5)-1))</f>
        <v>0.34966403609293489</v>
      </c>
      <c r="AP26" s="410">
        <f t="shared" si="2"/>
        <v>0.36994377361554348</v>
      </c>
      <c r="AQ26" s="410">
        <f t="shared" si="2"/>
        <v>0.39017697464366674</v>
      </c>
      <c r="AR26" s="410">
        <f t="shared" si="2"/>
        <v>0.4103618221444123</v>
      </c>
      <c r="AS26" s="410">
        <f t="shared" si="2"/>
        <v>0.43049660471949391</v>
      </c>
      <c r="AT26" s="410">
        <f t="shared" si="2"/>
        <v>0.45057971784144418</v>
      </c>
      <c r="AU26" s="410">
        <f t="shared" si="2"/>
        <v>0.47060966463228221</v>
      </c>
      <c r="AV26" s="410">
        <f t="shared" si="2"/>
        <v>0.49058505620149995</v>
      </c>
      <c r="AW26" s="410">
        <f t="shared" si="2"/>
        <v>0.51050461156262317</v>
      </c>
      <c r="AX26" s="410">
        <f t="shared" si="2"/>
        <v>0.53036715714986871</v>
      </c>
      <c r="AY26" s="410">
        <f t="shared" si="2"/>
        <v>0.55017162595811264</v>
      </c>
      <c r="AZ26" s="410">
        <f t="shared" si="2"/>
        <v>0.56991705633082657</v>
      </c>
      <c r="BA26" s="410">
        <f t="shared" si="2"/>
        <v>0.5896025904217097</v>
      </c>
      <c r="BB26" s="410">
        <f t="shared" si="2"/>
        <v>0.60922747235647867</v>
      </c>
      <c r="BC26" s="410">
        <f t="shared" si="2"/>
        <v>0.62879104612163084</v>
      </c>
      <c r="BD26" s="410">
        <f t="shared" si="2"/>
        <v>0.64829275320721091</v>
      </c>
      <c r="BE26" s="410">
        <f t="shared" ref="BE26:BL41" si="25">SQRT(5*((((1/$S26)*(((1+0.2*(BE$10/$R$11)^2)^3.5)-1))+1)^(1/3.5)-1))</f>
        <v>0.66773213003038967</v>
      </c>
      <c r="BF26" s="410">
        <f t="shared" si="3"/>
        <v>0.68710880516627104</v>
      </c>
      <c r="BG26" s="410">
        <f t="shared" si="3"/>
        <v>0.70642249641178956</v>
      </c>
      <c r="BH26" s="410">
        <f t="shared" si="3"/>
        <v>0.72567300770771492</v>
      </c>
      <c r="BI26" s="410">
        <f t="shared" si="3"/>
        <v>0.74486022594285106</v>
      </c>
      <c r="BJ26" s="410">
        <f t="shared" si="3"/>
        <v>0.76398411766342322</v>
      </c>
      <c r="BK26" s="410">
        <f t="shared" si="3"/>
        <v>0.78304472570947603</v>
      </c>
      <c r="BL26" s="410">
        <f t="shared" si="3"/>
        <v>0.80204216579879406</v>
      </c>
      <c r="BM26" s="253"/>
      <c r="BN26" s="252"/>
      <c r="BO26" s="537">
        <f t="shared" si="18"/>
        <v>150.00000000000003</v>
      </c>
      <c r="BP26" s="524">
        <v>15000</v>
      </c>
      <c r="BQ26" s="382">
        <f t="shared" si="4"/>
        <v>248.45330288383562</v>
      </c>
      <c r="BR26" s="382">
        <f t="shared" si="4"/>
        <v>248.517199272868</v>
      </c>
      <c r="BS26" s="382">
        <f t="shared" si="4"/>
        <v>248.62365243397193</v>
      </c>
      <c r="BT26" s="382">
        <f t="shared" si="4"/>
        <v>248.77260132578334</v>
      </c>
      <c r="BU26" s="382">
        <f t="shared" si="4"/>
        <v>248.96396086775815</v>
      </c>
      <c r="BV26" s="382">
        <f t="shared" si="4"/>
        <v>249.19762231346459</v>
      </c>
      <c r="BW26" s="382">
        <f t="shared" si="4"/>
        <v>249.47345372478483</v>
      </c>
      <c r="BX26" s="382">
        <f t="shared" si="4"/>
        <v>249.79130054283524</v>
      </c>
      <c r="BY26" s="382">
        <f t="shared" si="4"/>
        <v>250.15098625061984</v>
      </c>
      <c r="BZ26" s="382">
        <f t="shared" si="4"/>
        <v>250.55231312170542</v>
      </c>
      <c r="CA26" s="382">
        <f t="shared" si="4"/>
        <v>250.99506304856456</v>
      </c>
      <c r="CB26" s="382">
        <f t="shared" si="4"/>
        <v>251.47899844368595</v>
      </c>
      <c r="CC26" s="382">
        <f t="shared" si="4"/>
        <v>252.00386320609499</v>
      </c>
      <c r="CD26" s="382">
        <f t="shared" si="4"/>
        <v>252.56938374557794</v>
      </c>
      <c r="CE26" s="382">
        <f t="shared" si="4"/>
        <v>253.17527005664579</v>
      </c>
      <c r="CF26" s="382">
        <f t="shared" ref="CF26:CU42" si="26">$Q26*(1+0.2*AN26^2)</f>
        <v>253.82121683412944</v>
      </c>
      <c r="CG26" s="382">
        <f t="shared" si="5"/>
        <v>254.50690462224011</v>
      </c>
      <c r="CH26" s="382">
        <f t="shared" si="5"/>
        <v>255.23200098897345</v>
      </c>
      <c r="CI26" s="382">
        <f t="shared" si="5"/>
        <v>255.99616171786838</v>
      </c>
      <c r="CJ26" s="382">
        <f t="shared" si="5"/>
        <v>256.79903200934075</v>
      </c>
      <c r="CK26" s="382">
        <f t="shared" si="5"/>
        <v>257.64024768410508</v>
      </c>
      <c r="CL26" s="382">
        <f t="shared" si="5"/>
        <v>258.51943638154751</v>
      </c>
      <c r="CM26" s="382">
        <f t="shared" si="5"/>
        <v>259.43621874632396</v>
      </c>
      <c r="CN26" s="382">
        <f t="shared" si="5"/>
        <v>260.39020959691652</v>
      </c>
      <c r="CO26" s="382">
        <f t="shared" si="5"/>
        <v>261.38101907037236</v>
      </c>
      <c r="CP26" s="382">
        <f t="shared" si="5"/>
        <v>262.40825373797566</v>
      </c>
      <c r="CQ26" s="382">
        <f t="shared" si="5"/>
        <v>263.47151768714167</v>
      </c>
      <c r="CR26" s="382">
        <f t="shared" si="5"/>
        <v>264.57041356537553</v>
      </c>
      <c r="CS26" s="382">
        <f t="shared" si="5"/>
        <v>265.70454358269069</v>
      </c>
      <c r="CT26" s="382">
        <f t="shared" si="5"/>
        <v>266.87351046943297</v>
      </c>
      <c r="CU26" s="382">
        <f t="shared" si="5"/>
        <v>268.07691838698798</v>
      </c>
      <c r="CV26" s="382">
        <f t="shared" ref="CV26:DC47" si="27">$Q26*(1+0.2*BD26^2)</f>
        <v>269.3143737893742</v>
      </c>
      <c r="CW26" s="382">
        <f t="shared" si="6"/>
        <v>270.58548623421768</v>
      </c>
      <c r="CX26" s="382">
        <f t="shared" si="6"/>
        <v>271.8898691420718</v>
      </c>
      <c r="CY26" s="382">
        <f t="shared" si="6"/>
        <v>273.22714050349123</v>
      </c>
      <c r="CZ26" s="382">
        <f t="shared" si="6"/>
        <v>274.59692353367114</v>
      </c>
      <c r="DA26" s="382">
        <f t="shared" si="6"/>
        <v>275.99884727483982</v>
      </c>
      <c r="DB26" s="382">
        <f t="shared" si="6"/>
        <v>277.43254714692932</v>
      </c>
      <c r="DC26" s="382">
        <f t="shared" si="6"/>
        <v>278.89766544735528</v>
      </c>
      <c r="DD26" s="382">
        <f t="shared" si="6"/>
        <v>280.39385180099919</v>
      </c>
      <c r="DE26" s="521"/>
      <c r="DF26" s="252"/>
      <c r="DG26" s="537">
        <f t="shared" si="19"/>
        <v>150.00000000000003</v>
      </c>
      <c r="DH26" s="524">
        <v>15000</v>
      </c>
      <c r="DI26" s="382">
        <f t="shared" si="7"/>
        <v>12.717764637607244</v>
      </c>
      <c r="DJ26" s="382">
        <f t="shared" si="7"/>
        <v>25.433699043142628</v>
      </c>
      <c r="DK26" s="382">
        <f t="shared" si="7"/>
        <v>38.1459779493997</v>
      </c>
      <c r="DL26" s="382">
        <f t="shared" si="7"/>
        <v>50.852785987203866</v>
      </c>
      <c r="DM26" s="382">
        <f t="shared" si="7"/>
        <v>63.552322555889482</v>
      </c>
      <c r="DN26" s="382">
        <f t="shared" si="7"/>
        <v>76.242806600357994</v>
      </c>
      <c r="DO26" s="382">
        <f t="shared" si="7"/>
        <v>88.922481265555078</v>
      </c>
      <c r="DP26" s="382">
        <f t="shared" si="7"/>
        <v>101.58961840023758</v>
      </c>
      <c r="DQ26" s="382">
        <f t="shared" si="7"/>
        <v>114.2425228839748</v>
      </c>
      <c r="DR26" s="382">
        <f t="shared" si="7"/>
        <v>126.87953675314444</v>
      </c>
      <c r="DS26" s="382">
        <f t="shared" si="7"/>
        <v>139.49904310396266</v>
      </c>
      <c r="DT26" s="382">
        <f t="shared" si="7"/>
        <v>152.09946975313454</v>
      </c>
      <c r="DU26" s="382">
        <f t="shared" si="7"/>
        <v>164.67929263919103</v>
      </c>
      <c r="DV26" s="382">
        <f t="shared" si="7"/>
        <v>177.23703895041987</v>
      </c>
      <c r="DW26" s="382">
        <f t="shared" si="7"/>
        <v>189.77128996793294</v>
      </c>
      <c r="DX26" s="382">
        <f t="shared" si="7"/>
        <v>202.28068361538021</v>
      </c>
      <c r="DY26" s="382">
        <f t="shared" si="8"/>
        <v>214.76391670947189</v>
      </c>
      <c r="DZ26" s="382">
        <f t="shared" si="8"/>
        <v>227.21974690825701</v>
      </c>
      <c r="EA26" s="382">
        <f t="shared" si="8"/>
        <v>239.64699435676192</v>
      </c>
      <c r="EB26" s="382">
        <f t="shared" si="8"/>
        <v>252.0445430320033</v>
      </c>
      <c r="EC26" s="382">
        <f t="shared" si="8"/>
        <v>264.41134179185303</v>
      </c>
      <c r="ED26" s="382">
        <f t="shared" si="8"/>
        <v>276.74640513432121</v>
      </c>
      <c r="EE26" s="382">
        <f t="shared" si="8"/>
        <v>289.04881367581436</v>
      </c>
      <c r="EF26" s="382">
        <f t="shared" si="8"/>
        <v>301.3177143587269</v>
      </c>
      <c r="EG26" s="382">
        <f t="shared" si="8"/>
        <v>313.5523204001928</v>
      </c>
      <c r="EH26" s="382">
        <f t="shared" si="8"/>
        <v>325.75191099521618</v>
      </c>
      <c r="EI26" s="382">
        <f t="shared" si="8"/>
        <v>337.91583078843905</v>
      </c>
      <c r="EJ26" s="382">
        <f t="shared" si="8"/>
        <v>350.04348912969073</v>
      </c>
      <c r="EK26" s="382">
        <f t="shared" si="8"/>
        <v>362.13435912912132</v>
      </c>
      <c r="EL26" s="382">
        <f t="shared" si="8"/>
        <v>374.18797652817159</v>
      </c>
      <c r="EM26" s="382">
        <f t="shared" si="8"/>
        <v>386.20393840284964</v>
      </c>
      <c r="EN26" s="382">
        <f t="shared" ref="EN26:EU47" si="28">BD26*$R26</f>
        <v>398.18190171591647</v>
      </c>
      <c r="EO26" s="382">
        <f t="shared" si="9"/>
        <v>410.12158173444595</v>
      </c>
      <c r="EP26" s="382">
        <f t="shared" si="9"/>
        <v>422.02275032898478</v>
      </c>
      <c r="EQ26" s="382">
        <f t="shared" si="9"/>
        <v>433.88523417019559</v>
      </c>
      <c r="ER26" s="382">
        <f t="shared" si="9"/>
        <v>445.70891283835016</v>
      </c>
      <c r="ES26" s="382">
        <f t="shared" si="9"/>
        <v>457.4937168604659</v>
      </c>
      <c r="ET26" s="382">
        <f t="shared" si="9"/>
        <v>469.23962568920888</v>
      </c>
      <c r="EU26" s="382">
        <f t="shared" si="9"/>
        <v>480.94666563696717</v>
      </c>
      <c r="EV26" s="382">
        <f t="shared" si="9"/>
        <v>492.61490777769188</v>
      </c>
      <c r="EW26" s="521"/>
      <c r="EX26" s="252"/>
      <c r="EY26" s="515">
        <f t="shared" si="20"/>
        <v>150.00000000000003</v>
      </c>
      <c r="EZ26" s="524">
        <v>15000</v>
      </c>
      <c r="FA26" s="382">
        <f t="shared" si="10"/>
        <v>75.30330288383567</v>
      </c>
      <c r="FB26" s="382">
        <f t="shared" si="10"/>
        <v>85.367199272868049</v>
      </c>
      <c r="FC26" s="382">
        <f t="shared" si="10"/>
        <v>95.473652433971978</v>
      </c>
      <c r="FD26" s="382">
        <f t="shared" si="10"/>
        <v>105.62260132578339</v>
      </c>
      <c r="FE26" s="382">
        <f t="shared" si="10"/>
        <v>115.8139608677582</v>
      </c>
      <c r="FF26" s="382">
        <f t="shared" si="10"/>
        <v>126.04762231346464</v>
      </c>
      <c r="FG26" s="382">
        <f t="shared" si="10"/>
        <v>136.32345372478488</v>
      </c>
      <c r="FH26" s="382">
        <f t="shared" si="10"/>
        <v>146.6413005428353</v>
      </c>
      <c r="FI26" s="382">
        <f t="shared" si="10"/>
        <v>157.00098625061989</v>
      </c>
      <c r="FJ26" s="382">
        <f t="shared" si="10"/>
        <v>167.40231312170548</v>
      </c>
      <c r="FK26" s="382">
        <f t="shared" si="10"/>
        <v>177.84506304856461</v>
      </c>
      <c r="FL26" s="382">
        <f t="shared" si="10"/>
        <v>188.328998443686</v>
      </c>
      <c r="FM26" s="382">
        <f t="shared" si="10"/>
        <v>198.85386320609504</v>
      </c>
      <c r="FN26" s="382">
        <f t="shared" si="10"/>
        <v>209.41938374557799</v>
      </c>
      <c r="FO26" s="382">
        <f t="shared" si="10"/>
        <v>220.02527005664584</v>
      </c>
      <c r="FP26" s="382">
        <f t="shared" ref="FP26:GE42" si="29">6*$EY26/10+FP$10+(CF26-273.15)</f>
        <v>230.6712168341295</v>
      </c>
      <c r="FQ26" s="382">
        <f t="shared" si="11"/>
        <v>241.35690462224014</v>
      </c>
      <c r="FR26" s="382">
        <f t="shared" si="11"/>
        <v>252.08200098897348</v>
      </c>
      <c r="FS26" s="382">
        <f t="shared" si="11"/>
        <v>262.84616171786843</v>
      </c>
      <c r="FT26" s="382">
        <f t="shared" si="11"/>
        <v>273.64903200934077</v>
      </c>
      <c r="FU26" s="382">
        <f t="shared" si="11"/>
        <v>284.4902476841051</v>
      </c>
      <c r="FV26" s="382">
        <f t="shared" si="11"/>
        <v>295.36943638154753</v>
      </c>
      <c r="FW26" s="382">
        <f t="shared" si="11"/>
        <v>306.28621874632398</v>
      </c>
      <c r="FX26" s="382">
        <f t="shared" si="11"/>
        <v>317.24020959691654</v>
      </c>
      <c r="FY26" s="382">
        <f t="shared" si="11"/>
        <v>328.23101907037238</v>
      </c>
      <c r="FZ26" s="382">
        <f t="shared" si="11"/>
        <v>339.25825373797568</v>
      </c>
      <c r="GA26" s="382">
        <f t="shared" si="11"/>
        <v>350.32151768714169</v>
      </c>
      <c r="GB26" s="382">
        <f t="shared" si="11"/>
        <v>361.42041356537555</v>
      </c>
      <c r="GC26" s="382">
        <f t="shared" si="11"/>
        <v>372.55454358269071</v>
      </c>
      <c r="GD26" s="382">
        <f t="shared" si="11"/>
        <v>383.72351046943299</v>
      </c>
      <c r="GE26" s="382">
        <f t="shared" si="11"/>
        <v>394.92691838698801</v>
      </c>
      <c r="GF26" s="382">
        <f t="shared" ref="GF26:GF41" si="30">6*$EY26/10+GF$10+(CV26-273.15)</f>
        <v>406.16437378937422</v>
      </c>
      <c r="GG26" s="382">
        <f t="shared" si="12"/>
        <v>417.43548623421771</v>
      </c>
      <c r="GH26" s="382">
        <f t="shared" si="12"/>
        <v>428.73986914207183</v>
      </c>
      <c r="GI26" s="382">
        <f t="shared" si="12"/>
        <v>440.07714050349125</v>
      </c>
      <c r="GJ26" s="382">
        <f t="shared" si="12"/>
        <v>451.44692353367117</v>
      </c>
      <c r="GK26" s="382">
        <f t="shared" si="12"/>
        <v>462.84884727483984</v>
      </c>
      <c r="GL26" s="382">
        <f t="shared" si="12"/>
        <v>474.28254714692935</v>
      </c>
      <c r="GM26" s="382">
        <f t="shared" si="12"/>
        <v>485.7476654473553</v>
      </c>
      <c r="GN26" s="382">
        <f t="shared" si="12"/>
        <v>497.24385180099921</v>
      </c>
      <c r="GO26" s="511"/>
      <c r="GP26" s="521"/>
      <c r="GQ26" s="524">
        <v>15000</v>
      </c>
      <c r="GR26" s="583">
        <f t="shared" si="13"/>
        <v>4.9211115341102465</v>
      </c>
      <c r="GS26" s="477">
        <f t="shared" si="13"/>
        <v>2.356460227356687</v>
      </c>
      <c r="GT26" s="477">
        <f t="shared" si="13"/>
        <v>1.5028497777830452</v>
      </c>
      <c r="GU26" s="477">
        <f t="shared" si="13"/>
        <v>1.0770268388512934</v>
      </c>
      <c r="GV26" s="477">
        <f t="shared" si="13"/>
        <v>0.82234033643551796</v>
      </c>
      <c r="GW26" s="477">
        <f t="shared" si="13"/>
        <v>0.65323953739227636</v>
      </c>
      <c r="GX26" s="477">
        <f t="shared" si="13"/>
        <v>0.53305948939586101</v>
      </c>
      <c r="GY26" s="477">
        <f t="shared" si="13"/>
        <v>0.44346738231760452</v>
      </c>
      <c r="GZ26" s="477">
        <f t="shared" si="13"/>
        <v>0.37427800338470091</v>
      </c>
      <c r="HA26" s="477">
        <f t="shared" si="13"/>
        <v>0.31937992055725856</v>
      </c>
      <c r="HB26" s="477">
        <f t="shared" si="13"/>
        <v>0.27488374895893947</v>
      </c>
      <c r="HC26" s="477">
        <f t="shared" si="13"/>
        <v>0.23819628529510259</v>
      </c>
      <c r="HD26" s="477">
        <f t="shared" si="13"/>
        <v>0.20752196599350106</v>
      </c>
      <c r="HE26" s="477">
        <f t="shared" si="13"/>
        <v>0.18157798722963756</v>
      </c>
      <c r="HF26" s="477">
        <f t="shared" si="13"/>
        <v>0.15942337797158429</v>
      </c>
      <c r="HG26" s="477">
        <f t="shared" ref="HG26:HV42" si="31">ABS((FP26-DX26)/DX26)</f>
        <v>0.14035217160295693</v>
      </c>
      <c r="HH26" s="477">
        <f t="shared" si="14"/>
        <v>0.12382428258999711</v>
      </c>
      <c r="HI26" s="477">
        <f t="shared" si="14"/>
        <v>0.10941942511165165</v>
      </c>
      <c r="HJ26" s="477">
        <f t="shared" si="14"/>
        <v>9.6805584494708732E-2</v>
      </c>
      <c r="HK26" s="477">
        <f t="shared" si="14"/>
        <v>8.5716947954688483E-2</v>
      </c>
      <c r="HL26" s="477">
        <f t="shared" si="14"/>
        <v>7.593814151912727E-2</v>
      </c>
      <c r="HM26" s="477">
        <f t="shared" si="14"/>
        <v>6.7292766596868628E-2</v>
      </c>
      <c r="HN26" s="477">
        <f t="shared" si="14"/>
        <v>5.9634927579541669E-2</v>
      </c>
      <c r="HO26" s="477">
        <f t="shared" si="14"/>
        <v>5.2842878063363637E-2</v>
      </c>
      <c r="HP26" s="477">
        <f t="shared" si="14"/>
        <v>4.6814192449428797E-2</v>
      </c>
      <c r="HQ26" s="477">
        <f t="shared" si="14"/>
        <v>4.1462052214815241E-2</v>
      </c>
      <c r="HR26" s="477">
        <f t="shared" si="14"/>
        <v>3.671235783703055E-2</v>
      </c>
      <c r="HS26" s="477">
        <f t="shared" si="14"/>
        <v>3.2501459929939421E-2</v>
      </c>
      <c r="HT26" s="477">
        <f t="shared" si="14"/>
        <v>2.877436009835788E-2</v>
      </c>
      <c r="HU26" s="477">
        <f t="shared" si="14"/>
        <v>2.5483271883118622E-2</v>
      </c>
      <c r="HV26" s="477">
        <f t="shared" si="14"/>
        <v>2.2586460459756926E-2</v>
      </c>
      <c r="HW26" s="477">
        <f t="shared" ref="HW26:ID57" si="32">ABS((GF26-EN26)/EN26)</f>
        <v>2.0047300088372334E-2</v>
      </c>
      <c r="HX26" s="477">
        <f t="shared" si="15"/>
        <v>1.7833503101301093E-2</v>
      </c>
      <c r="HY26" s="477">
        <f t="shared" si="15"/>
        <v>1.5916485089608936E-2</v>
      </c>
      <c r="HZ26" s="477">
        <f t="shared" si="15"/>
        <v>1.4270839027600624E-2</v>
      </c>
      <c r="IA26" s="477">
        <f t="shared" si="15"/>
        <v>1.2873897133401216E-2</v>
      </c>
      <c r="IB26" s="477">
        <f t="shared" si="15"/>
        <v>1.1705363848761323E-2</v>
      </c>
      <c r="IC26" s="477">
        <f t="shared" si="15"/>
        <v>1.0747006820477991E-2</v>
      </c>
      <c r="ID26" s="477">
        <f t="shared" si="15"/>
        <v>9.98239545757049E-3</v>
      </c>
      <c r="IE26" s="477">
        <f t="shared" si="15"/>
        <v>9.3966787245429537E-3</v>
      </c>
    </row>
    <row r="27" spans="1:320">
      <c r="J27" s="252"/>
      <c r="K27" s="499">
        <v>16000</v>
      </c>
      <c r="L27" s="382">
        <f t="shared" si="21"/>
        <v>4.8767999999999994</v>
      </c>
      <c r="M27" s="382">
        <v>160</v>
      </c>
      <c r="N27" s="491"/>
      <c r="O27" s="263"/>
      <c r="P27" s="383">
        <f t="shared" si="16"/>
        <v>-26.699200000000218</v>
      </c>
      <c r="Q27" s="383">
        <f>$Q$11-Konstanten!$C$33*K27</f>
        <v>246.45079999999976</v>
      </c>
      <c r="R27" s="382">
        <f t="shared" si="22"/>
        <v>611.74678804556709</v>
      </c>
      <c r="S27" s="263">
        <f t="shared" si="23"/>
        <v>0.52943150286865259</v>
      </c>
      <c r="T27" s="492"/>
      <c r="U27" s="492"/>
      <c r="V27" s="170"/>
      <c r="X27" s="524">
        <v>16000</v>
      </c>
      <c r="Y27" s="410">
        <f t="shared" si="17"/>
        <v>2.1146455069015656E-2</v>
      </c>
      <c r="Z27" s="410">
        <f t="shared" si="17"/>
        <v>4.2289574931394881E-2</v>
      </c>
      <c r="AA27" s="410">
        <f t="shared" si="17"/>
        <v>6.3426033841456439E-2</v>
      </c>
      <c r="AB27" s="410">
        <f t="shared" si="17"/>
        <v>8.455252491159751E-2</v>
      </c>
      <c r="AC27" s="410">
        <f t="shared" si="17"/>
        <v>0.10566576938378576</v>
      </c>
      <c r="AD27" s="410">
        <f t="shared" si="17"/>
        <v>0.12676252571353416</v>
      </c>
      <c r="AE27" s="410">
        <f t="shared" si="17"/>
        <v>0.1478395984080775</v>
      </c>
      <c r="AF27" s="410">
        <f t="shared" si="17"/>
        <v>0.16889384656285741</v>
      </c>
      <c r="AG27" s="410">
        <f t="shared" si="17"/>
        <v>0.18992219204434363</v>
      </c>
      <c r="AH27" s="410">
        <f t="shared" si="17"/>
        <v>0.2109216272714759</v>
      </c>
      <c r="AI27" s="410">
        <f t="shared" si="17"/>
        <v>0.23188922255251149</v>
      </c>
      <c r="AJ27" s="410">
        <f t="shared" si="17"/>
        <v>0.25282213293959449</v>
      </c>
      <c r="AK27" s="410">
        <f t="shared" si="17"/>
        <v>0.27371760456840855</v>
      </c>
      <c r="AL27" s="410">
        <f t="shared" si="17"/>
        <v>0.29457298045625152</v>
      </c>
      <c r="AM27" s="410">
        <f t="shared" si="17"/>
        <v>0.31538570573738028</v>
      </c>
      <c r="AN27" s="410">
        <f t="shared" si="17"/>
        <v>0.33615333232043948</v>
      </c>
      <c r="AO27" s="410">
        <f t="shared" si="24"/>
        <v>0.35687352295841884</v>
      </c>
      <c r="AP27" s="410">
        <f t="shared" si="24"/>
        <v>0.37754405472710595</v>
      </c>
      <c r="AQ27" s="410">
        <f t="shared" si="24"/>
        <v>0.39816282191346719</v>
      </c>
      <c r="AR27" s="410">
        <f t="shared" si="24"/>
        <v>0.41872783832018468</v>
      </c>
      <c r="AS27" s="410">
        <f t="shared" si="24"/>
        <v>0.43923723899753231</v>
      </c>
      <c r="AT27" s="410">
        <f t="shared" si="24"/>
        <v>0.45968928141780419</v>
      </c>
      <c r="AU27" s="410">
        <f t="shared" si="24"/>
        <v>0.48008234611147932</v>
      </c>
      <c r="AV27" s="410">
        <f t="shared" si="24"/>
        <v>0.50041493678770022</v>
      </c>
      <c r="AW27" s="410">
        <f t="shared" si="24"/>
        <v>0.52068567996441339</v>
      </c>
      <c r="AX27" s="410">
        <f t="shared" si="24"/>
        <v>0.54089332413613944</v>
      </c>
      <c r="AY27" s="410">
        <f t="shared" si="24"/>
        <v>0.56103673850912839</v>
      </c>
      <c r="AZ27" s="410">
        <f t="shared" si="24"/>
        <v>0.58111491133522997</v>
      </c>
      <c r="BA27" s="410">
        <f t="shared" si="24"/>
        <v>0.60112694787683685</v>
      </c>
      <c r="BB27" s="410">
        <f t="shared" si="24"/>
        <v>0.62107206803589943</v>
      </c>
      <c r="BC27" s="410">
        <f t="shared" si="24"/>
        <v>0.64094960368018727</v>
      </c>
      <c r="BD27" s="410">
        <f t="shared" si="24"/>
        <v>0.66075899569994678</v>
      </c>
      <c r="BE27" s="410">
        <f t="shared" si="25"/>
        <v>0.68049979082759271</v>
      </c>
      <c r="BF27" s="410">
        <f t="shared" si="25"/>
        <v>0.70017163825234419</v>
      </c>
      <c r="BG27" s="410">
        <f t="shared" si="25"/>
        <v>0.71977428606078719</v>
      </c>
      <c r="BH27" s="410">
        <f t="shared" si="25"/>
        <v>0.73930757753310972</v>
      </c>
      <c r="BI27" s="410">
        <f t="shared" si="25"/>
        <v>0.75877144732341972</v>
      </c>
      <c r="BJ27" s="410">
        <f t="shared" si="25"/>
        <v>0.77816591755104236</v>
      </c>
      <c r="BK27" s="410">
        <f t="shared" si="25"/>
        <v>0.79749109382810224</v>
      </c>
      <c r="BL27" s="410">
        <f t="shared" si="25"/>
        <v>0.81674716124697677</v>
      </c>
      <c r="BM27" s="253"/>
      <c r="BN27" s="252"/>
      <c r="BO27" s="537">
        <f t="shared" si="18"/>
        <v>160.00000000000003</v>
      </c>
      <c r="BP27" s="524">
        <v>16000</v>
      </c>
      <c r="BQ27" s="382">
        <f t="shared" ref="BQ27:CE43" si="33">$Q27*(1+0.2*Y27^2)</f>
        <v>246.47284120712766</v>
      </c>
      <c r="BR27" s="382">
        <f t="shared" si="33"/>
        <v>246.53895092375396</v>
      </c>
      <c r="BS27" s="382">
        <f t="shared" si="33"/>
        <v>246.64908750024463</v>
      </c>
      <c r="BT27" s="382">
        <f t="shared" si="33"/>
        <v>246.80318173538384</v>
      </c>
      <c r="BU27" s="382">
        <f t="shared" si="33"/>
        <v>247.00113719649207</v>
      </c>
      <c r="BV27" s="382">
        <f t="shared" si="33"/>
        <v>247.24283066333462</v>
      </c>
      <c r="BW27" s="382">
        <f t="shared" si="33"/>
        <v>247.52811269165153</v>
      </c>
      <c r="BX27" s="382">
        <f t="shared" si="33"/>
        <v>247.85680829106187</v>
      </c>
      <c r="BY27" s="382">
        <f t="shared" si="33"/>
        <v>248.22871771110448</v>
      </c>
      <c r="BZ27" s="382">
        <f t="shared" si="33"/>
        <v>248.64361732828729</v>
      </c>
      <c r="CA27" s="382">
        <f t="shared" si="33"/>
        <v>249.10126062622746</v>
      </c>
      <c r="CB27" s="382">
        <f t="shared" si="33"/>
        <v>249.60137926030907</v>
      </c>
      <c r="CC27" s="382">
        <f t="shared" si="33"/>
        <v>250.1436841977395</v>
      </c>
      <c r="CD27" s="382">
        <f t="shared" si="33"/>
        <v>250.72786692348367</v>
      </c>
      <c r="CE27" s="382">
        <f t="shared" si="33"/>
        <v>251.3536007022737</v>
      </c>
      <c r="CF27" s="382">
        <f t="shared" si="26"/>
        <v>252.0205418867472</v>
      </c>
      <c r="CG27" s="382">
        <f t="shared" si="26"/>
        <v>252.72833126174521</v>
      </c>
      <c r="CH27" s="382">
        <f t="shared" si="26"/>
        <v>253.47659541489662</v>
      </c>
      <c r="CI27" s="382">
        <f t="shared" si="26"/>
        <v>254.26494812383035</v>
      </c>
      <c r="CJ27" s="382">
        <f t="shared" si="26"/>
        <v>255.09299175066005</v>
      </c>
      <c r="CK27" s="382">
        <f t="shared" si="26"/>
        <v>255.96031863479811</v>
      </c>
      <c r="CL27" s="382">
        <f t="shared" si="26"/>
        <v>256.8665124756285</v>
      </c>
      <c r="CM27" s="382">
        <f t="shared" si="26"/>
        <v>257.8111496971203</v>
      </c>
      <c r="CN27" s="382">
        <f t="shared" si="26"/>
        <v>258.79380078706731</v>
      </c>
      <c r="CO27" s="382">
        <f t="shared" si="26"/>
        <v>259.8140316042751</v>
      </c>
      <c r="CP27" s="382">
        <f t="shared" si="26"/>
        <v>260.87140464769851</v>
      </c>
      <c r="CQ27" s="382">
        <f t="shared" si="26"/>
        <v>261.96548028221383</v>
      </c>
      <c r="CR27" s="382">
        <f t="shared" si="26"/>
        <v>263.09581791640869</v>
      </c>
      <c r="CS27" s="382">
        <f t="shared" si="26"/>
        <v>264.26197712846374</v>
      </c>
      <c r="CT27" s="382">
        <f t="shared" si="26"/>
        <v>265.46351873687837</v>
      </c>
      <c r="CU27" s="382">
        <f t="shared" si="26"/>
        <v>266.70000581344726</v>
      </c>
      <c r="CV27" s="382">
        <f t="shared" si="27"/>
        <v>267.97100463652907</v>
      </c>
      <c r="CW27" s="382">
        <f t="shared" si="6"/>
        <v>269.27608558323942</v>
      </c>
      <c r="CX27" s="382">
        <f t="shared" si="6"/>
        <v>270.61482395976077</v>
      </c>
      <c r="CY27" s="382">
        <f t="shared" si="6"/>
        <v>271.98680076947841</v>
      </c>
      <c r="CZ27" s="382">
        <f t="shared" si="6"/>
        <v>273.39160341912407</v>
      </c>
      <c r="DA27" s="382">
        <f t="shared" si="6"/>
        <v>274.82882636353702</v>
      </c>
      <c r="DB27" s="382">
        <f t="shared" si="6"/>
        <v>276.29807169003476</v>
      </c>
      <c r="DC27" s="382">
        <f t="shared" si="6"/>
        <v>277.7989496437221</v>
      </c>
      <c r="DD27" s="382">
        <f t="shared" si="6"/>
        <v>279.33107909536</v>
      </c>
      <c r="DE27" s="521"/>
      <c r="DF27" s="252"/>
      <c r="DG27" s="537">
        <f t="shared" si="19"/>
        <v>160.00000000000003</v>
      </c>
      <c r="DH27" s="524">
        <v>16000</v>
      </c>
      <c r="DI27" s="382">
        <f t="shared" ref="DI27:DX43" si="34">Y27*$R27</f>
        <v>12.936275967020228</v>
      </c>
      <c r="DJ27" s="382">
        <f t="shared" si="34"/>
        <v>25.870511632093152</v>
      </c>
      <c r="DK27" s="382">
        <f t="shared" si="34"/>
        <v>38.800672480980417</v>
      </c>
      <c r="DL27" s="382">
        <f t="shared" si="34"/>
        <v>51.72473553581257</v>
      </c>
      <c r="DM27" s="382">
        <f t="shared" si="34"/>
        <v>64.640695026894562</v>
      </c>
      <c r="DN27" s="382">
        <f t="shared" si="34"/>
        <v>77.546567949798131</v>
      </c>
      <c r="DO27" s="382">
        <f t="shared" si="34"/>
        <v>90.440399472087947</v>
      </c>
      <c r="DP27" s="382">
        <f t="shared" si="34"/>
        <v>103.32026815548886</v>
      </c>
      <c r="DQ27" s="382">
        <f t="shared" si="34"/>
        <v>116.18429096170057</v>
      </c>
      <c r="DR27" s="382">
        <f t="shared" si="34"/>
        <v>129.03062801266967</v>
      </c>
      <c r="DS27" s="382">
        <f t="shared" si="34"/>
        <v>141.85748707888257</v>
      </c>
      <c r="DT27" s="382">
        <f t="shared" si="34"/>
        <v>154.6631277726263</v>
      </c>
      <c r="DU27" s="382">
        <f t="shared" si="34"/>
        <v>167.44586542625058</v>
      </c>
      <c r="DV27" s="382">
        <f t="shared" si="34"/>
        <v>180.20407463912147</v>
      </c>
      <c r="DW27" s="382">
        <f t="shared" si="34"/>
        <v>192.93619248032678</v>
      </c>
      <c r="DX27" s="382">
        <f t="shared" si="34"/>
        <v>205.64072133784296</v>
      </c>
      <c r="DY27" s="382">
        <f t="shared" ref="DX27:EM42" si="35">AO27*$R27</f>
        <v>218.31623140831866</v>
      </c>
      <c r="DZ27" s="382">
        <f t="shared" si="35"/>
        <v>230.96136282500686</v>
      </c>
      <c r="EA27" s="382">
        <f t="shared" si="35"/>
        <v>243.57482742472268</v>
      </c>
      <c r="EB27" s="382">
        <f t="shared" si="35"/>
        <v>256.15541015763648</v>
      </c>
      <c r="EC27" s="382">
        <f t="shared" si="35"/>
        <v>268.70197014674346</v>
      </c>
      <c r="ED27" s="382">
        <f t="shared" si="35"/>
        <v>281.21344140631652</v>
      </c>
      <c r="EE27" s="382">
        <f t="shared" si="35"/>
        <v>293.68883323107769</v>
      </c>
      <c r="EF27" s="382">
        <f t="shared" si="35"/>
        <v>306.12723026990108</v>
      </c>
      <c r="EG27" s="382">
        <f t="shared" si="35"/>
        <v>318.527792299552</v>
      </c>
      <c r="EH27" s="382">
        <f t="shared" si="35"/>
        <v>330.88975371557314</v>
      </c>
      <c r="EI27" s="382">
        <f t="shared" si="35"/>
        <v>343.21242275852001</v>
      </c>
      <c r="EJ27" s="382">
        <f t="shared" si="35"/>
        <v>355.49518049471146</v>
      </c>
      <c r="EK27" s="382">
        <f t="shared" si="35"/>
        <v>367.73747957128995</v>
      </c>
      <c r="EL27" s="382">
        <f t="shared" si="35"/>
        <v>379.93884276577938</v>
      </c>
      <c r="EM27" s="382">
        <f t="shared" si="35"/>
        <v>392.09886135043376</v>
      </c>
      <c r="EN27" s="382">
        <f t="shared" si="28"/>
        <v>404.21719329165711</v>
      </c>
      <c r="EO27" s="382">
        <f t="shared" si="9"/>
        <v>416.29356130446007</v>
      </c>
      <c r="EP27" s="382">
        <f t="shared" si="9"/>
        <v>428.32775078147426</v>
      </c>
      <c r="EQ27" s="382">
        <f t="shared" si="9"/>
        <v>440.31960761547776</v>
      </c>
      <c r="ER27" s="382">
        <f t="shared" si="9"/>
        <v>452.26903593362891</v>
      </c>
      <c r="ES27" s="382">
        <f t="shared" si="9"/>
        <v>464.17599576078823</v>
      </c>
      <c r="ET27" s="382">
        <f t="shared" si="9"/>
        <v>476.04050062838172</v>
      </c>
      <c r="EU27" s="382">
        <f t="shared" si="9"/>
        <v>487.86261514428753</v>
      </c>
      <c r="EV27" s="382">
        <f t="shared" si="9"/>
        <v>499.6424525381729</v>
      </c>
      <c r="EW27" s="521"/>
      <c r="EX27" s="252"/>
      <c r="EY27" s="515">
        <f t="shared" si="20"/>
        <v>160.00000000000003</v>
      </c>
      <c r="EZ27" s="524">
        <v>16000</v>
      </c>
      <c r="FA27" s="382">
        <f t="shared" ref="FA27:FP43" si="36">6*$EY27/10+FA$10+(BQ27-273.15)</f>
        <v>79.322841207127709</v>
      </c>
      <c r="FB27" s="382">
        <f t="shared" si="36"/>
        <v>89.38895092375401</v>
      </c>
      <c r="FC27" s="382">
        <f t="shared" si="36"/>
        <v>99.499087500244684</v>
      </c>
      <c r="FD27" s="382">
        <f t="shared" si="36"/>
        <v>109.6531817353839</v>
      </c>
      <c r="FE27" s="382">
        <f t="shared" si="36"/>
        <v>119.85113719649212</v>
      </c>
      <c r="FF27" s="382">
        <f t="shared" si="36"/>
        <v>130.09283066333467</v>
      </c>
      <c r="FG27" s="382">
        <f t="shared" si="36"/>
        <v>140.37811269165158</v>
      </c>
      <c r="FH27" s="382">
        <f t="shared" si="36"/>
        <v>150.70680829106192</v>
      </c>
      <c r="FI27" s="382">
        <f t="shared" si="36"/>
        <v>161.07871771110453</v>
      </c>
      <c r="FJ27" s="382">
        <f t="shared" si="36"/>
        <v>171.49361732828734</v>
      </c>
      <c r="FK27" s="382">
        <f t="shared" si="36"/>
        <v>181.95126062622751</v>
      </c>
      <c r="FL27" s="382">
        <f t="shared" si="36"/>
        <v>192.45137926030912</v>
      </c>
      <c r="FM27" s="382">
        <f t="shared" si="36"/>
        <v>202.99368419773955</v>
      </c>
      <c r="FN27" s="382">
        <f t="shared" si="36"/>
        <v>213.57786692348373</v>
      </c>
      <c r="FO27" s="382">
        <f t="shared" si="36"/>
        <v>224.20360070227375</v>
      </c>
      <c r="FP27" s="382">
        <f t="shared" si="29"/>
        <v>234.87054188674722</v>
      </c>
      <c r="FQ27" s="382">
        <f t="shared" si="29"/>
        <v>245.57833126174523</v>
      </c>
      <c r="FR27" s="382">
        <f t="shared" si="29"/>
        <v>256.32659541489664</v>
      </c>
      <c r="FS27" s="382">
        <f t="shared" si="29"/>
        <v>267.11494812383035</v>
      </c>
      <c r="FT27" s="382">
        <f t="shared" si="29"/>
        <v>277.9429917506601</v>
      </c>
      <c r="FU27" s="382">
        <f t="shared" si="29"/>
        <v>288.81031863479814</v>
      </c>
      <c r="FV27" s="382">
        <f t="shared" si="29"/>
        <v>299.71651247562852</v>
      </c>
      <c r="FW27" s="382">
        <f t="shared" si="29"/>
        <v>310.66114969712032</v>
      </c>
      <c r="FX27" s="382">
        <f t="shared" si="29"/>
        <v>321.64380078706733</v>
      </c>
      <c r="FY27" s="382">
        <f t="shared" si="29"/>
        <v>332.66403160427512</v>
      </c>
      <c r="FZ27" s="382">
        <f t="shared" si="29"/>
        <v>343.72140464769853</v>
      </c>
      <c r="GA27" s="382">
        <f t="shared" si="29"/>
        <v>354.81548028221385</v>
      </c>
      <c r="GB27" s="382">
        <f t="shared" si="29"/>
        <v>365.94581791640871</v>
      </c>
      <c r="GC27" s="382">
        <f t="shared" si="29"/>
        <v>377.11197712846376</v>
      </c>
      <c r="GD27" s="382">
        <f t="shared" si="29"/>
        <v>388.31351873687839</v>
      </c>
      <c r="GE27" s="382">
        <f t="shared" si="29"/>
        <v>399.55000581344729</v>
      </c>
      <c r="GF27" s="382">
        <f t="shared" si="30"/>
        <v>410.8210046365291</v>
      </c>
      <c r="GG27" s="382">
        <f t="shared" si="12"/>
        <v>422.12608558323944</v>
      </c>
      <c r="GH27" s="382">
        <f t="shared" si="12"/>
        <v>433.46482395976079</v>
      </c>
      <c r="GI27" s="382">
        <f t="shared" si="12"/>
        <v>444.83680076947843</v>
      </c>
      <c r="GJ27" s="382">
        <f t="shared" si="12"/>
        <v>456.24160341912409</v>
      </c>
      <c r="GK27" s="382">
        <f t="shared" si="12"/>
        <v>467.67882636353704</v>
      </c>
      <c r="GL27" s="382">
        <f t="shared" si="12"/>
        <v>479.14807169003478</v>
      </c>
      <c r="GM27" s="382">
        <f t="shared" si="12"/>
        <v>490.64894964372212</v>
      </c>
      <c r="GN27" s="382">
        <f t="shared" si="12"/>
        <v>502.18107909536002</v>
      </c>
      <c r="GO27" s="511"/>
      <c r="GP27" s="521"/>
      <c r="GQ27" s="524">
        <v>16000</v>
      </c>
      <c r="GR27" s="583">
        <f t="shared" ref="GR27:HF43" si="37">ABS((FA27-DI27)/DI27)</f>
        <v>5.1318142415447499</v>
      </c>
      <c r="GS27" s="477">
        <f t="shared" si="37"/>
        <v>2.4552448051651328</v>
      </c>
      <c r="GT27" s="477">
        <f t="shared" si="37"/>
        <v>1.5643650261221076</v>
      </c>
      <c r="GU27" s="477">
        <f t="shared" si="37"/>
        <v>1.1199370204505639</v>
      </c>
      <c r="GV27" s="477">
        <f t="shared" si="37"/>
        <v>0.8541127558518139</v>
      </c>
      <c r="GW27" s="477">
        <f t="shared" si="37"/>
        <v>0.67760913348936058</v>
      </c>
      <c r="GX27" s="477">
        <f t="shared" si="37"/>
        <v>0.55216157282648448</v>
      </c>
      <c r="GY27" s="477">
        <f t="shared" si="37"/>
        <v>0.45863740949897697</v>
      </c>
      <c r="GZ27" s="477">
        <f t="shared" si="37"/>
        <v>0.38640702953726447</v>
      </c>
      <c r="HA27" s="477">
        <f t="shared" si="37"/>
        <v>0.32909232458705995</v>
      </c>
      <c r="HB27" s="477">
        <f t="shared" si="37"/>
        <v>0.28263417302077282</v>
      </c>
      <c r="HC27" s="477">
        <f t="shared" si="37"/>
        <v>0.24432618188891264</v>
      </c>
      <c r="HD27" s="477">
        <f t="shared" si="37"/>
        <v>0.21229439545132014</v>
      </c>
      <c r="HE27" s="477">
        <f t="shared" si="37"/>
        <v>0.18519998702136425</v>
      </c>
      <c r="HF27" s="477">
        <f t="shared" si="37"/>
        <v>0.16206087525613019</v>
      </c>
      <c r="HG27" s="477">
        <f t="shared" si="31"/>
        <v>0.14214023544919968</v>
      </c>
      <c r="HH27" s="477">
        <f t="shared" si="31"/>
        <v>0.12487436081854146</v>
      </c>
      <c r="HI27" s="477">
        <f t="shared" si="31"/>
        <v>0.10982457100025138</v>
      </c>
      <c r="HJ27" s="477">
        <f t="shared" si="31"/>
        <v>9.6644308231657414E-2</v>
      </c>
      <c r="HK27" s="477">
        <f t="shared" si="31"/>
        <v>8.5056105508822449E-2</v>
      </c>
      <c r="HL27" s="477">
        <f t="shared" si="31"/>
        <v>7.4835136032211105E-2</v>
      </c>
      <c r="HM27" s="477">
        <f t="shared" si="31"/>
        <v>6.579724986394761E-2</v>
      </c>
      <c r="HN27" s="477">
        <f t="shared" si="31"/>
        <v>5.7790132090887562E-2</v>
      </c>
      <c r="HO27" s="477">
        <f t="shared" si="31"/>
        <v>5.06866720202769E-2</v>
      </c>
      <c r="HP27" s="477">
        <f t="shared" si="31"/>
        <v>4.4379924284374608E-2</v>
      </c>
      <c r="HQ27" s="477">
        <f t="shared" si="31"/>
        <v>3.8779233228101874E-2</v>
      </c>
      <c r="HR27" s="477">
        <f t="shared" si="31"/>
        <v>3.3807218953311652E-2</v>
      </c>
      <c r="HS27" s="477">
        <f t="shared" si="31"/>
        <v>2.9397409571499722E-2</v>
      </c>
      <c r="HT27" s="477">
        <f t="shared" si="31"/>
        <v>2.5492363650565734E-2</v>
      </c>
      <c r="HU27" s="477">
        <f t="shared" si="31"/>
        <v>2.2042168445150893E-2</v>
      </c>
      <c r="HV27" s="477">
        <f t="shared" si="31"/>
        <v>1.9003229025840365E-2</v>
      </c>
      <c r="HW27" s="477">
        <f t="shared" si="32"/>
        <v>1.6337284644166783E-2</v>
      </c>
      <c r="HX27" s="477">
        <f t="shared" si="15"/>
        <v>1.4010604104716634E-2</v>
      </c>
      <c r="HY27" s="477">
        <f t="shared" si="15"/>
        <v>1.1993323264518945E-2</v>
      </c>
      <c r="HZ27" s="477">
        <f t="shared" si="15"/>
        <v>1.025889621055767E-2</v>
      </c>
      <c r="IA27" s="477">
        <f t="shared" si="15"/>
        <v>8.783637989486762E-3</v>
      </c>
      <c r="IB27" s="477">
        <f t="shared" si="15"/>
        <v>7.5463415487645969E-3</v>
      </c>
      <c r="IC27" s="477">
        <f t="shared" si="15"/>
        <v>6.5279552003474784E-3</v>
      </c>
      <c r="ID27" s="477">
        <f t="shared" si="15"/>
        <v>5.7113097272487607E-3</v>
      </c>
      <c r="IE27" s="477">
        <f t="shared" si="15"/>
        <v>5.0808864304683213E-3</v>
      </c>
    </row>
    <row r="28" spans="1:320">
      <c r="J28" s="252"/>
      <c r="K28" s="499">
        <v>17000</v>
      </c>
      <c r="L28" s="382">
        <f t="shared" si="21"/>
        <v>5.1815999999999995</v>
      </c>
      <c r="M28" s="382">
        <v>170</v>
      </c>
      <c r="N28" s="491"/>
      <c r="O28" s="263"/>
      <c r="P28" s="383">
        <f t="shared" si="16"/>
        <v>-28.680400000000247</v>
      </c>
      <c r="Q28" s="383">
        <f>$Q$11-Konstanten!$C$33*K28</f>
        <v>244.46959999999973</v>
      </c>
      <c r="R28" s="382">
        <f t="shared" si="22"/>
        <v>609.28293246715043</v>
      </c>
      <c r="S28" s="263">
        <f t="shared" si="23"/>
        <v>0.50744150086783979</v>
      </c>
      <c r="T28" s="492"/>
      <c r="U28" s="492"/>
      <c r="V28" s="170"/>
      <c r="X28" s="524">
        <v>17000</v>
      </c>
      <c r="Y28" s="410">
        <f t="shared" ref="Y28:AN43" si="38">SQRT(5*((((1/$S28)*(((1+0.2*(Y$10/$R$11)^2)^3.5)-1))+1)^(1/3.5)-1))</f>
        <v>2.1599734875439109E-2</v>
      </c>
      <c r="Z28" s="410">
        <f t="shared" si="38"/>
        <v>4.3195749440163758E-2</v>
      </c>
      <c r="AA28" s="410">
        <f t="shared" si="38"/>
        <v>6.4784334421668296E-2</v>
      </c>
      <c r="AB28" s="410">
        <f t="shared" si="38"/>
        <v>8.6361802545763006E-2</v>
      </c>
      <c r="AC28" s="410">
        <f t="shared" si="38"/>
        <v>0.10792449934189204</v>
      </c>
      <c r="AD28" s="410">
        <f t="shared" si="38"/>
        <v>0.12946881371839075</v>
      </c>
      <c r="AE28" s="410">
        <f t="shared" si="38"/>
        <v>0.15099118823604976</v>
      </c>
      <c r="AF28" s="410">
        <f t="shared" si="38"/>
        <v>0.17248812901191879</v>
      </c>
      <c r="AG28" s="410">
        <f t="shared" si="38"/>
        <v>0.19395621519013861</v>
      </c>
      <c r="AH28" s="410">
        <f t="shared" si="38"/>
        <v>0.21539210792216459</v>
      </c>
      <c r="AI28" s="410">
        <f t="shared" si="38"/>
        <v>0.23679255880462086</v>
      </c>
      <c r="AJ28" s="410">
        <f t="shared" si="38"/>
        <v>0.25815441772983849</v>
      </c>
      <c r="AK28" s="410">
        <f t="shared" si="38"/>
        <v>0.27947464011090856</v>
      </c>
      <c r="AL28" s="410">
        <f t="shared" si="38"/>
        <v>0.30075029345047144</v>
      </c>
      <c r="AM28" s="410">
        <f t="shared" si="38"/>
        <v>0.32197856322945473</v>
      </c>
      <c r="AN28" s="410">
        <f t="shared" si="38"/>
        <v>0.3431567580996403</v>
      </c>
      <c r="AO28" s="410">
        <f t="shared" si="24"/>
        <v>0.36428231437076997</v>
      </c>
      <c r="AP28" s="410">
        <f t="shared" si="24"/>
        <v>0.38535279978998321</v>
      </c>
      <c r="AQ28" s="410">
        <f t="shared" si="24"/>
        <v>0.40636591661795396</v>
      </c>
      <c r="AR28" s="410">
        <f t="shared" si="24"/>
        <v>0.42731950401215252</v>
      </c>
      <c r="AS28" s="410">
        <f t="shared" si="24"/>
        <v>0.44821153973344274</v>
      </c>
      <c r="AT28" s="410">
        <f t="shared" si="24"/>
        <v>0.46904014119729043</v>
      </c>
      <c r="AU28" s="410">
        <f t="shared" si="24"/>
        <v>0.48980356589538815</v>
      </c>
      <c r="AV28" s="410">
        <f t="shared" si="24"/>
        <v>0.51050021121752776</v>
      </c>
      <c r="AW28" s="410">
        <f t="shared" si="24"/>
        <v>0.53112861370671738</v>
      </c>
      <c r="AX28" s="410">
        <f t="shared" si="24"/>
        <v>0.55168744778340606</v>
      </c>
      <c r="AY28" s="410">
        <f t="shared" si="24"/>
        <v>0.57217552397662819</v>
      </c>
      <c r="AZ28" s="410">
        <f t="shared" si="24"/>
        <v>0.59259178670146051</v>
      </c>
      <c r="BA28" s="410">
        <f t="shared" si="24"/>
        <v>0.61293531162310644</v>
      </c>
      <c r="BB28" s="410">
        <f t="shared" si="24"/>
        <v>0.63320530264837449</v>
      </c>
      <c r="BC28" s="410">
        <f t="shared" si="24"/>
        <v>0.65340108858520918</v>
      </c>
      <c r="BD28" s="410">
        <f t="shared" si="24"/>
        <v>0.67352211951056584</v>
      </c>
      <c r="BE28" s="410">
        <f t="shared" si="25"/>
        <v>0.693567962885974</v>
      </c>
      <c r="BF28" s="410">
        <f t="shared" si="25"/>
        <v>0.71353829945898584</v>
      </c>
      <c r="BG28" s="410">
        <f t="shared" si="25"/>
        <v>0.73343291898724927</v>
      </c>
      <c r="BH28" s="410">
        <f t="shared" si="25"/>
        <v>0.75325171582025086</v>
      </c>
      <c r="BI28" s="410">
        <f t="shared" si="25"/>
        <v>0.7729946843718577</v>
      </c>
      <c r="BJ28" s="410">
        <f t="shared" si="25"/>
        <v>0.79266191451480439</v>
      </c>
      <c r="BK28" s="410">
        <f t="shared" si="25"/>
        <v>0.81225358692614202</v>
      </c>
      <c r="BL28" s="410">
        <f t="shared" si="25"/>
        <v>0.83176996841043604</v>
      </c>
      <c r="BM28" s="253"/>
      <c r="BN28" s="252"/>
      <c r="BO28" s="537">
        <f t="shared" si="18"/>
        <v>170.00000000000003</v>
      </c>
      <c r="BP28" s="524">
        <v>17000</v>
      </c>
      <c r="BQ28" s="382">
        <f t="shared" si="33"/>
        <v>244.49241138731767</v>
      </c>
      <c r="BR28" s="382">
        <f t="shared" si="33"/>
        <v>244.56082983393151</v>
      </c>
      <c r="BS28" s="382">
        <f t="shared" si="33"/>
        <v>244.67480827051685</v>
      </c>
      <c r="BT28" s="382">
        <f t="shared" si="33"/>
        <v>244.83426850308004</v>
      </c>
      <c r="BU28" s="382">
        <f t="shared" si="33"/>
        <v>245.03910159259445</v>
      </c>
      <c r="BV28" s="382">
        <f t="shared" si="33"/>
        <v>245.28916838116763</v>
      </c>
      <c r="BW28" s="382">
        <f t="shared" si="33"/>
        <v>245.58430015952834</v>
      </c>
      <c r="BX28" s="382">
        <f t="shared" si="33"/>
        <v>245.92429946928604</v>
      </c>
      <c r="BY28" s="382">
        <f t="shared" si="33"/>
        <v>246.30894103219038</v>
      </c>
      <c r="BZ28" s="382">
        <f t="shared" si="33"/>
        <v>246.73797279752498</v>
      </c>
      <c r="CA28" s="382">
        <f t="shared" si="33"/>
        <v>247.21111709781326</v>
      </c>
      <c r="CB28" s="382">
        <f t="shared" si="33"/>
        <v>247.72807190222193</v>
      </c>
      <c r="CC28" s="382">
        <f t="shared" si="33"/>
        <v>248.28851215641143</v>
      </c>
      <c r="CD28" s="382">
        <f t="shared" si="33"/>
        <v>248.89209119712217</v>
      </c>
      <c r="CE28" s="382">
        <f t="shared" si="33"/>
        <v>249.53844222948101</v>
      </c>
      <c r="CF28" s="382">
        <f t="shared" si="26"/>
        <v>250.22717985489146</v>
      </c>
      <c r="CG28" s="382">
        <f t="shared" si="26"/>
        <v>250.95790163739053</v>
      </c>
      <c r="CH28" s="382">
        <f t="shared" si="26"/>
        <v>251.73018969653782</v>
      </c>
      <c r="CI28" s="382">
        <f t="shared" si="26"/>
        <v>252.5436123152198</v>
      </c>
      <c r="CJ28" s="382">
        <f t="shared" si="26"/>
        <v>253.39772555119148</v>
      </c>
      <c r="CK28" s="382">
        <f t="shared" si="26"/>
        <v>254.29207484173281</v>
      </c>
      <c r="CL28" s="382">
        <f t="shared" si="26"/>
        <v>255.22619659144198</v>
      </c>
      <c r="CM28" s="382">
        <f t="shared" si="26"/>
        <v>256.19961973390974</v>
      </c>
      <c r="CN28" s="382">
        <f t="shared" si="26"/>
        <v>257.2118672588071</v>
      </c>
      <c r="CO28" s="382">
        <f t="shared" si="26"/>
        <v>258.26245769673875</v>
      </c>
      <c r="CP28" s="382">
        <f t="shared" si="26"/>
        <v>259.35090655507872</v>
      </c>
      <c r="CQ28" s="382">
        <f t="shared" si="26"/>
        <v>260.47672769886657</v>
      </c>
      <c r="CR28" s="382">
        <f t="shared" si="26"/>
        <v>261.63943467171248</v>
      </c>
      <c r="CS28" s="382">
        <f t="shared" si="26"/>
        <v>262.83854195251439</v>
      </c>
      <c r="CT28" s="382">
        <f t="shared" si="26"/>
        <v>264.0735661446202</v>
      </c>
      <c r="CU28" s="382">
        <f t="shared" si="26"/>
        <v>265.34402709486176</v>
      </c>
      <c r="CV28" s="382">
        <f t="shared" si="27"/>
        <v>266.64944894064649</v>
      </c>
      <c r="CW28" s="382">
        <f t="shared" si="6"/>
        <v>267.98936108399732</v>
      </c>
      <c r="CX28" s="382">
        <f t="shared" si="6"/>
        <v>269.3632990920853</v>
      </c>
      <c r="CY28" s="382">
        <f t="shared" si="6"/>
        <v>270.77080552440032</v>
      </c>
      <c r="CZ28" s="382">
        <f t="shared" si="6"/>
        <v>272.21143068724643</v>
      </c>
      <c r="DA28" s="382">
        <f t="shared" si="6"/>
        <v>273.68473331672828</v>
      </c>
      <c r="DB28" s="382">
        <f t="shared" si="6"/>
        <v>275.19028119182178</v>
      </c>
      <c r="DC28" s="382">
        <f t="shared" si="6"/>
        <v>276.72765167948904</v>
      </c>
      <c r="DD28" s="382">
        <f t="shared" si="6"/>
        <v>278.29643221410561</v>
      </c>
      <c r="DE28" s="521"/>
      <c r="DF28" s="252"/>
      <c r="DG28" s="537">
        <f t="shared" si="19"/>
        <v>170.00000000000003</v>
      </c>
      <c r="DH28" s="524">
        <v>17000</v>
      </c>
      <c r="DI28" s="382">
        <f t="shared" si="34"/>
        <v>13.16034980542052</v>
      </c>
      <c r="DJ28" s="382">
        <f t="shared" si="34"/>
        <v>26.318432889019245</v>
      </c>
      <c r="DK28" s="382">
        <f t="shared" si="34"/>
        <v>39.471989254366612</v>
      </c>
      <c r="DL28" s="382">
        <f t="shared" si="34"/>
        <v>52.618772308231499</v>
      </c>
      <c r="DM28" s="382">
        <f t="shared" si="34"/>
        <v>65.756555444077023</v>
      </c>
      <c r="DN28" s="382">
        <f t="shared" si="34"/>
        <v>78.88313848538435</v>
      </c>
      <c r="DO28" s="382">
        <f t="shared" si="34"/>
        <v>91.99635394515991</v>
      </c>
      <c r="DP28" s="382">
        <f t="shared" si="34"/>
        <v>105.09407306015405</v>
      </c>
      <c r="DQ28" s="382">
        <f t="shared" si="34"/>
        <v>118.17421156127732</v>
      </c>
      <c r="DR28" s="382">
        <f t="shared" si="34"/>
        <v>131.23473514509737</v>
      </c>
      <c r="DS28" s="382">
        <f t="shared" si="34"/>
        <v>144.27366461487955</v>
      </c>
      <c r="DT28" s="382">
        <f t="shared" si="34"/>
        <v>157.28908066378574</v>
      </c>
      <c r="DU28" s="382">
        <f t="shared" si="34"/>
        <v>170.27912827697588</v>
      </c>
      <c r="DV28" s="382">
        <f t="shared" si="34"/>
        <v>183.24202073385928</v>
      </c>
      <c r="DW28" s="382">
        <f t="shared" si="34"/>
        <v>196.17604319600198</v>
      </c>
      <c r="DX28" s="382">
        <f t="shared" si="35"/>
        <v>209.07955587086943</v>
      </c>
      <c r="DY28" s="382">
        <f t="shared" si="35"/>
        <v>221.95099674574311</v>
      </c>
      <c r="DZ28" s="382">
        <f t="shared" si="35"/>
        <v>234.78888389046767</v>
      </c>
      <c r="EA28" s="382">
        <f t="shared" si="35"/>
        <v>247.59181733168853</v>
      </c>
      <c r="EB28" s="382">
        <f t="shared" si="35"/>
        <v>260.35848050493252</v>
      </c>
      <c r="EC28" s="382">
        <f t="shared" si="35"/>
        <v>273.08764129440868</v>
      </c>
      <c r="ED28" s="382">
        <f t="shared" si="35"/>
        <v>285.77815267349143</v>
      </c>
      <c r="EE28" s="382">
        <f t="shared" si="35"/>
        <v>298.42895296160924</v>
      </c>
      <c r="EF28" s="382">
        <f t="shared" si="35"/>
        <v>311.03906571571497</v>
      </c>
      <c r="EG28" s="382">
        <f t="shared" si="35"/>
        <v>323.60759927644114</v>
      </c>
      <c r="EH28" s="382">
        <f t="shared" si="35"/>
        <v>336.13374599079157</v>
      </c>
      <c r="EI28" s="382">
        <f t="shared" si="35"/>
        <v>348.61678113440837</v>
      </c>
      <c r="EJ28" s="382">
        <f t="shared" si="35"/>
        <v>361.05606155741395</v>
      </c>
      <c r="EK28" s="382">
        <f t="shared" si="35"/>
        <v>373.45102407839295</v>
      </c>
      <c r="EL28" s="382">
        <f t="shared" si="35"/>
        <v>385.8011836513511</v>
      </c>
      <c r="EM28" s="382">
        <f t="shared" si="35"/>
        <v>398.1061313304246</v>
      </c>
      <c r="EN28" s="382">
        <f t="shared" si="28"/>
        <v>410.36553205688813</v>
      </c>
      <c r="EO28" s="382">
        <f t="shared" si="9"/>
        <v>422.57912229243396</v>
      </c>
      <c r="EP28" s="382">
        <f t="shared" si="9"/>
        <v>434.74670752199461</v>
      </c>
      <c r="EQ28" s="382">
        <f t="shared" si="9"/>
        <v>446.86815964849319</v>
      </c>
      <c r="ER28" s="382">
        <f t="shared" si="9"/>
        <v>458.94341430087508</v>
      </c>
      <c r="ES28" s="382">
        <f t="shared" si="9"/>
        <v>470.97246807560481</v>
      </c>
      <c r="ET28" s="382">
        <f t="shared" si="9"/>
        <v>482.95537573060574</v>
      </c>
      <c r="EU28" s="382">
        <f t="shared" si="9"/>
        <v>494.89224734932128</v>
      </c>
      <c r="EV28" s="382">
        <f t="shared" si="9"/>
        <v>506.78324549121953</v>
      </c>
      <c r="EW28" s="521"/>
      <c r="EX28" s="252"/>
      <c r="EY28" s="515">
        <f t="shared" si="20"/>
        <v>170.00000000000003</v>
      </c>
      <c r="EZ28" s="524">
        <v>17000</v>
      </c>
      <c r="FA28" s="382">
        <f t="shared" si="36"/>
        <v>83.342411387317725</v>
      </c>
      <c r="FB28" s="382">
        <f t="shared" si="36"/>
        <v>93.410829833931558</v>
      </c>
      <c r="FC28" s="382">
        <f t="shared" si="36"/>
        <v>103.5248082705169</v>
      </c>
      <c r="FD28" s="382">
        <f t="shared" si="36"/>
        <v>113.68426850308009</v>
      </c>
      <c r="FE28" s="382">
        <f t="shared" si="36"/>
        <v>123.8891015925945</v>
      </c>
      <c r="FF28" s="382">
        <f t="shared" si="36"/>
        <v>134.13916838116768</v>
      </c>
      <c r="FG28" s="382">
        <f t="shared" si="36"/>
        <v>144.43430015952839</v>
      </c>
      <c r="FH28" s="382">
        <f t="shared" si="36"/>
        <v>154.77429946928609</v>
      </c>
      <c r="FI28" s="382">
        <f t="shared" si="36"/>
        <v>165.15894103219043</v>
      </c>
      <c r="FJ28" s="382">
        <f t="shared" si="36"/>
        <v>175.58797279752503</v>
      </c>
      <c r="FK28" s="382">
        <f t="shared" si="36"/>
        <v>186.06111709781331</v>
      </c>
      <c r="FL28" s="382">
        <f t="shared" si="36"/>
        <v>196.57807190222198</v>
      </c>
      <c r="FM28" s="382">
        <f t="shared" si="36"/>
        <v>207.13851215641148</v>
      </c>
      <c r="FN28" s="382">
        <f t="shared" si="36"/>
        <v>217.74209119712222</v>
      </c>
      <c r="FO28" s="382">
        <f t="shared" si="36"/>
        <v>228.38844222948106</v>
      </c>
      <c r="FP28" s="382">
        <f t="shared" si="29"/>
        <v>239.07717985489148</v>
      </c>
      <c r="FQ28" s="382">
        <f t="shared" si="29"/>
        <v>249.80790163739056</v>
      </c>
      <c r="FR28" s="382">
        <f t="shared" si="29"/>
        <v>260.58018969653784</v>
      </c>
      <c r="FS28" s="382">
        <f t="shared" si="29"/>
        <v>271.3936123152198</v>
      </c>
      <c r="FT28" s="382">
        <f t="shared" si="29"/>
        <v>282.24772555119148</v>
      </c>
      <c r="FU28" s="382">
        <f t="shared" si="29"/>
        <v>293.14207484173284</v>
      </c>
      <c r="FV28" s="382">
        <f t="shared" si="29"/>
        <v>304.076196591442</v>
      </c>
      <c r="FW28" s="382">
        <f t="shared" si="29"/>
        <v>315.04961973390976</v>
      </c>
      <c r="FX28" s="382">
        <f t="shared" si="29"/>
        <v>326.06186725880713</v>
      </c>
      <c r="FY28" s="382">
        <f t="shared" si="29"/>
        <v>337.11245769673877</v>
      </c>
      <c r="FZ28" s="382">
        <f t="shared" si="29"/>
        <v>348.20090655507875</v>
      </c>
      <c r="GA28" s="382">
        <f t="shared" si="29"/>
        <v>359.32672769886659</v>
      </c>
      <c r="GB28" s="382">
        <f t="shared" si="29"/>
        <v>370.4894346717125</v>
      </c>
      <c r="GC28" s="382">
        <f t="shared" si="29"/>
        <v>381.68854195251441</v>
      </c>
      <c r="GD28" s="382">
        <f t="shared" si="29"/>
        <v>392.92356614462022</v>
      </c>
      <c r="GE28" s="382">
        <f t="shared" si="29"/>
        <v>404.19402709486178</v>
      </c>
      <c r="GF28" s="382">
        <f t="shared" si="30"/>
        <v>415.49944894064652</v>
      </c>
      <c r="GG28" s="382">
        <f t="shared" si="12"/>
        <v>426.83936108399735</v>
      </c>
      <c r="GH28" s="382">
        <f t="shared" si="12"/>
        <v>438.21329909208532</v>
      </c>
      <c r="GI28" s="382">
        <f t="shared" si="12"/>
        <v>449.62080552440034</v>
      </c>
      <c r="GJ28" s="382">
        <f t="shared" si="12"/>
        <v>461.06143068724646</v>
      </c>
      <c r="GK28" s="382">
        <f t="shared" si="12"/>
        <v>472.53473331672831</v>
      </c>
      <c r="GL28" s="382">
        <f t="shared" si="12"/>
        <v>484.0402811918218</v>
      </c>
      <c r="GM28" s="382">
        <f t="shared" si="12"/>
        <v>495.57765167948907</v>
      </c>
      <c r="GN28" s="382">
        <f t="shared" si="12"/>
        <v>507.14643221410563</v>
      </c>
      <c r="GO28" s="511"/>
      <c r="GP28" s="521"/>
      <c r="GQ28" s="524">
        <v>17000</v>
      </c>
      <c r="GR28" s="583">
        <f t="shared" si="37"/>
        <v>5.3328416508344203</v>
      </c>
      <c r="GS28" s="477">
        <f t="shared" si="37"/>
        <v>2.5492550117946062</v>
      </c>
      <c r="GT28" s="477">
        <f t="shared" si="37"/>
        <v>1.6227410937761242</v>
      </c>
      <c r="GU28" s="477">
        <f t="shared" si="37"/>
        <v>1.1605268142163727</v>
      </c>
      <c r="GV28" s="477">
        <f t="shared" si="37"/>
        <v>0.88405704580977607</v>
      </c>
      <c r="GW28" s="477">
        <f t="shared" si="37"/>
        <v>0.70047960764164185</v>
      </c>
      <c r="GX28" s="477">
        <f t="shared" si="37"/>
        <v>0.5700002659412714</v>
      </c>
      <c r="GY28" s="477">
        <f t="shared" si="37"/>
        <v>0.47272148621260435</v>
      </c>
      <c r="GZ28" s="477">
        <f t="shared" si="37"/>
        <v>0.39758868580688556</v>
      </c>
      <c r="HA28" s="477">
        <f t="shared" si="37"/>
        <v>0.3379687367326133</v>
      </c>
      <c r="HB28" s="477">
        <f t="shared" si="37"/>
        <v>0.28964019590463802</v>
      </c>
      <c r="HC28" s="477">
        <f t="shared" si="37"/>
        <v>0.24978842188300832</v>
      </c>
      <c r="HD28" s="477">
        <f t="shared" si="37"/>
        <v>0.21646448541526567</v>
      </c>
      <c r="HE28" s="477">
        <f t="shared" si="37"/>
        <v>0.18827597690254053</v>
      </c>
      <c r="HF28" s="477">
        <f t="shared" si="37"/>
        <v>0.16420149223468258</v>
      </c>
      <c r="HG28" s="477">
        <f t="shared" si="31"/>
        <v>0.14347468770475591</v>
      </c>
      <c r="HH28" s="477">
        <f t="shared" si="31"/>
        <v>0.1255092578996572</v>
      </c>
      <c r="HI28" s="477">
        <f t="shared" si="31"/>
        <v>0.10984892205587628</v>
      </c>
      <c r="HJ28" s="477">
        <f t="shared" si="31"/>
        <v>9.6133205208655925E-2</v>
      </c>
      <c r="HK28" s="477">
        <f t="shared" si="31"/>
        <v>8.4073485925280897E-2</v>
      </c>
      <c r="HL28" s="477">
        <f t="shared" si="31"/>
        <v>7.3435888391975929E-2</v>
      </c>
      <c r="HM28" s="477">
        <f t="shared" si="31"/>
        <v>6.4028841066995523E-2</v>
      </c>
      <c r="HN28" s="477">
        <f t="shared" si="31"/>
        <v>5.569388160014975E-2</v>
      </c>
      <c r="HO28" s="477">
        <f t="shared" si="31"/>
        <v>4.8298761149259531E-2</v>
      </c>
      <c r="HP28" s="477">
        <f t="shared" si="31"/>
        <v>4.1732204220461276E-2</v>
      </c>
      <c r="HQ28" s="477">
        <f t="shared" si="31"/>
        <v>3.589987827231652E-2</v>
      </c>
      <c r="HR28" s="477">
        <f t="shared" si="31"/>
        <v>3.0721259400100499E-2</v>
      </c>
      <c r="HS28" s="477">
        <f t="shared" si="31"/>
        <v>2.6127170040042336E-2</v>
      </c>
      <c r="HT28" s="477">
        <f t="shared" si="31"/>
        <v>2.2057826443106197E-2</v>
      </c>
      <c r="HU28" s="477">
        <f t="shared" si="31"/>
        <v>1.8461276935079683E-2</v>
      </c>
      <c r="HV28" s="477">
        <f t="shared" si="31"/>
        <v>1.529214268590171E-2</v>
      </c>
      <c r="HW28" s="477">
        <f t="shared" si="32"/>
        <v>1.2510594781256346E-2</v>
      </c>
      <c r="HX28" s="477">
        <f t="shared" si="15"/>
        <v>1.0081517440928384E-2</v>
      </c>
      <c r="HY28" s="477">
        <f t="shared" si="15"/>
        <v>7.9738190309706549E-3</v>
      </c>
      <c r="HZ28" s="477">
        <f t="shared" si="15"/>
        <v>6.1598612845282646E-3</v>
      </c>
      <c r="IA28" s="477">
        <f t="shared" si="15"/>
        <v>4.614983722117094E-3</v>
      </c>
      <c r="IB28" s="477">
        <f t="shared" si="15"/>
        <v>3.3171052386712103E-3</v>
      </c>
      <c r="IC28" s="477">
        <f t="shared" si="15"/>
        <v>2.2463886224992169E-3</v>
      </c>
      <c r="ID28" s="477">
        <f t="shared" si="15"/>
        <v>1.3849566927727399E-3</v>
      </c>
      <c r="IE28" s="477">
        <f t="shared" si="15"/>
        <v>7.1665100635689993E-4</v>
      </c>
    </row>
    <row r="29" spans="1:320">
      <c r="J29" s="252"/>
      <c r="K29" s="499">
        <v>18000</v>
      </c>
      <c r="L29" s="382">
        <f t="shared" si="21"/>
        <v>5.4863999999999997</v>
      </c>
      <c r="M29" s="382">
        <v>180</v>
      </c>
      <c r="N29" s="491"/>
      <c r="O29" s="263"/>
      <c r="P29" s="383">
        <f t="shared" si="16"/>
        <v>-30.661600000000249</v>
      </c>
      <c r="Q29" s="383">
        <f>$Q$11-Konstanten!$C$33*K29</f>
        <v>242.48839999999973</v>
      </c>
      <c r="R29" s="382">
        <f t="shared" si="22"/>
        <v>606.80907286186198</v>
      </c>
      <c r="S29" s="263">
        <f t="shared" si="23"/>
        <v>0.48619699380029369</v>
      </c>
      <c r="T29" s="492"/>
      <c r="U29" s="492"/>
      <c r="V29" s="170"/>
      <c r="X29" s="524">
        <v>18000</v>
      </c>
      <c r="Y29" s="410">
        <f t="shared" si="38"/>
        <v>2.2066536392028407E-2</v>
      </c>
      <c r="Z29" s="410">
        <f t="shared" si="38"/>
        <v>4.4128935039462844E-2</v>
      </c>
      <c r="AA29" s="410">
        <f t="shared" si="38"/>
        <v>6.6183071041792454E-2</v>
      </c>
      <c r="AB29" s="410">
        <f t="shared" si="38"/>
        <v>8.8224845090848533E-2</v>
      </c>
      <c r="AC29" s="410">
        <f t="shared" si="38"/>
        <v>0.11025019602945807</v>
      </c>
      <c r="AD29" s="410">
        <f t="shared" si="38"/>
        <v>0.13225511312837551</v>
      </c>
      <c r="AE29" s="410">
        <f t="shared" si="38"/>
        <v>0.15423564799410278</v>
      </c>
      <c r="AF29" s="410">
        <f t="shared" si="38"/>
        <v>0.17618792602478134</v>
      </c>
      <c r="AG29" s="410">
        <f t="shared" si="38"/>
        <v>0.19810815733770434</v>
      </c>
      <c r="AH29" s="410">
        <f t="shared" si="38"/>
        <v>0.21999264709903524</v>
      </c>
      <c r="AI29" s="410">
        <f t="shared" si="38"/>
        <v>0.24183780519388115</v>
      </c>
      <c r="AJ29" s="410">
        <f t="shared" si="38"/>
        <v>0.26364015518363049</v>
      </c>
      <c r="AK29" s="410">
        <f t="shared" si="38"/>
        <v>0.28539634250602391</v>
      </c>
      <c r="AL29" s="410">
        <f t="shared" si="38"/>
        <v>0.30710314188276117</v>
      </c>
      <c r="AM29" s="410">
        <f t="shared" si="38"/>
        <v>0.32875746390839822</v>
      </c>
      <c r="AN29" s="410">
        <f t="shared" si="38"/>
        <v>0.35035636080371074</v>
      </c>
      <c r="AO29" s="410">
        <f t="shared" si="24"/>
        <v>0.37189703132539326</v>
      </c>
      <c r="AP29" s="410">
        <f t="shared" si="24"/>
        <v>0.39337682483258518</v>
      </c>
      <c r="AQ29" s="410">
        <f t="shared" si="24"/>
        <v>0.41479324451889327</v>
      </c>
      <c r="AR29" s="410">
        <f t="shared" si="24"/>
        <v>0.43614394982585714</v>
      </c>
      <c r="AS29" s="410">
        <f t="shared" si="24"/>
        <v>0.45742675806086025</v>
      </c>
      <c r="AT29" s="410">
        <f t="shared" si="24"/>
        <v>0.47863964524841712</v>
      </c>
      <c r="AU29" s="410">
        <f t="shared" si="24"/>
        <v>0.49978074624915864</v>
      </c>
      <c r="AV29" s="410">
        <f t="shared" si="24"/>
        <v>0.52084835418538633</v>
      </c>
      <c r="AW29" s="410">
        <f t="shared" si="24"/>
        <v>0.54184091921568933</v>
      </c>
      <c r="AX29" s="410">
        <f t="shared" si="24"/>
        <v>0.56275704670416171</v>
      </c>
      <c r="AY29" s="410">
        <f t="shared" si="24"/>
        <v>0.58359549483183493</v>
      </c>
      <c r="AZ29" s="410">
        <f t="shared" si="24"/>
        <v>0.60435517169938657</v>
      </c>
      <c r="BA29" s="410">
        <f t="shared" si="24"/>
        <v>0.6250351319709232</v>
      </c>
      <c r="BB29" s="410">
        <f t="shared" si="24"/>
        <v>0.64563457310877281</v>
      </c>
      <c r="BC29" s="410">
        <f t="shared" si="24"/>
        <v>0.66615283124868196</v>
      </c>
      <c r="BD29" s="410">
        <f t="shared" si="24"/>
        <v>0.68658937676393028</v>
      </c>
      <c r="BE29" s="410">
        <f t="shared" si="25"/>
        <v>0.70694380956541947</v>
      </c>
      <c r="BF29" s="410">
        <f t="shared" si="25"/>
        <v>0.72721585418299006</v>
      </c>
      <c r="BG29" s="410">
        <f t="shared" si="25"/>
        <v>0.7474053546711702</v>
      </c>
      <c r="BH29" s="410">
        <f t="shared" si="25"/>
        <v>0.76751226938018668</v>
      </c>
      <c r="BI29" s="410">
        <f t="shared" si="25"/>
        <v>0.78753666563054137</v>
      </c>
      <c r="BJ29" s="410">
        <f t="shared" si="25"/>
        <v>0.8074787143267893</v>
      </c>
      <c r="BK29" s="410">
        <f t="shared" si="25"/>
        <v>0.82733868454343495</v>
      </c>
      <c r="BL29" s="410">
        <f t="shared" si="25"/>
        <v>0.84711693811301503</v>
      </c>
      <c r="BM29" s="253"/>
      <c r="BN29" s="252"/>
      <c r="BO29" s="537">
        <f t="shared" si="18"/>
        <v>180.00000000000003</v>
      </c>
      <c r="BP29" s="524">
        <v>18000</v>
      </c>
      <c r="BQ29" s="382">
        <f t="shared" si="33"/>
        <v>242.51201507369194</v>
      </c>
      <c r="BR29" s="382">
        <f t="shared" si="33"/>
        <v>242.58284258314205</v>
      </c>
      <c r="BS29" s="382">
        <f t="shared" si="33"/>
        <v>242.70082948422566</v>
      </c>
      <c r="BT29" s="382">
        <f t="shared" si="33"/>
        <v>242.86588767162195</v>
      </c>
      <c r="BU29" s="382">
        <f t="shared" si="33"/>
        <v>243.07789442779435</v>
      </c>
      <c r="BV29" s="382">
        <f t="shared" si="33"/>
        <v>243.33669304492412</v>
      </c>
      <c r="BW29" s="382">
        <f t="shared" si="33"/>
        <v>243.64209361330606</v>
      </c>
      <c r="BX29" s="382">
        <f t="shared" si="33"/>
        <v>243.9938739680602</v>
      </c>
      <c r="BY29" s="382">
        <f t="shared" si="33"/>
        <v>244.39178078450769</v>
      </c>
      <c r="BZ29" s="382">
        <f t="shared" si="33"/>
        <v>244.83553081122102</v>
      </c>
      <c r="CA29" s="382">
        <f t="shared" si="33"/>
        <v>245.32481222860218</v>
      </c>
      <c r="CB29" s="382">
        <f t="shared" si="33"/>
        <v>245.85928611989939</v>
      </c>
      <c r="CC29" s="382">
        <f t="shared" si="33"/>
        <v>246.43858804082902</v>
      </c>
      <c r="CD29" s="382">
        <f t="shared" si="33"/>
        <v>247.06232967345326</v>
      </c>
      <c r="CE29" s="382">
        <f t="shared" si="33"/>
        <v>247.73010054965002</v>
      </c>
      <c r="CF29" s="382">
        <f t="shared" si="26"/>
        <v>248.44146982942272</v>
      </c>
      <c r="CG29" s="382">
        <f t="shared" si="26"/>
        <v>249.19598811939636</v>
      </c>
      <c r="CH29" s="382">
        <f t="shared" si="26"/>
        <v>249.99318931713793</v>
      </c>
      <c r="CI29" s="382">
        <f t="shared" si="26"/>
        <v>250.83259246740664</v>
      </c>
      <c r="CJ29" s="382">
        <f t="shared" si="26"/>
        <v>251.71370361704584</v>
      </c>
      <c r="CK29" s="382">
        <f t="shared" si="26"/>
        <v>252.63601765598361</v>
      </c>
      <c r="CL29" s="382">
        <f t="shared" si="26"/>
        <v>253.59902013265975</v>
      </c>
      <c r="CM29" s="382">
        <f t="shared" si="26"/>
        <v>254.60218903314313</v>
      </c>
      <c r="CN29" s="382">
        <f t="shared" si="26"/>
        <v>255.64499651421588</v>
      </c>
      <c r="CO29" s="382">
        <f t="shared" si="26"/>
        <v>256.72691058175047</v>
      </c>
      <c r="CP29" s="382">
        <f t="shared" si="26"/>
        <v>257.84739670679124</v>
      </c>
      <c r="CQ29" s="382">
        <f t="shared" si="26"/>
        <v>259.0059193728307</v>
      </c>
      <c r="CR29" s="382">
        <f t="shared" si="26"/>
        <v>260.20194354884711</v>
      </c>
      <c r="CS29" s="382">
        <f t="shared" si="26"/>
        <v>261.43493608371273</v>
      </c>
      <c r="CT29" s="382">
        <f t="shared" si="26"/>
        <v>262.70436701859245</v>
      </c>
      <c r="CU29" s="382">
        <f t="shared" si="26"/>
        <v>264.0097108149011</v>
      </c>
      <c r="CV29" s="382">
        <f t="shared" si="27"/>
        <v>265.35044749629049</v>
      </c>
      <c r="CW29" s="382">
        <f t="shared" si="6"/>
        <v>266.72606370396306</v>
      </c>
      <c r="CX29" s="382">
        <f t="shared" si="6"/>
        <v>268.13605366536717</v>
      </c>
      <c r="CY29" s="382">
        <f t="shared" si="6"/>
        <v>269.57992007701694</v>
      </c>
      <c r="CZ29" s="382">
        <f t="shared" si="6"/>
        <v>271.05717490278818</v>
      </c>
      <c r="DA29" s="382">
        <f t="shared" si="6"/>
        <v>272.56734008957523</v>
      </c>
      <c r="DB29" s="382">
        <f t="shared" si="6"/>
        <v>274.10994820265779</v>
      </c>
      <c r="DC29" s="382">
        <f t="shared" si="6"/>
        <v>275.68454298351611</v>
      </c>
      <c r="DD29" s="382">
        <f t="shared" si="6"/>
        <v>277.29067983315338</v>
      </c>
      <c r="DE29" s="521"/>
      <c r="DF29" s="252"/>
      <c r="DG29" s="537">
        <f t="shared" si="19"/>
        <v>180.00000000000003</v>
      </c>
      <c r="DH29" s="524">
        <v>18000</v>
      </c>
      <c r="DI29" s="382">
        <f t="shared" si="34"/>
        <v>13.390174489319294</v>
      </c>
      <c r="DJ29" s="382">
        <f t="shared" si="34"/>
        <v>26.777838157677781</v>
      </c>
      <c r="DK29" s="382">
        <f t="shared" si="34"/>
        <v>40.160487978020825</v>
      </c>
      <c r="DL29" s="382">
        <f t="shared" si="34"/>
        <v>53.535636452959196</v>
      </c>
      <c r="DM29" s="382">
        <f t="shared" si="34"/>
        <v>66.900819235473989</v>
      </c>
      <c r="DN29" s="382">
        <f t="shared" si="34"/>
        <v>80.253602578670211</v>
      </c>
      <c r="DO29" s="382">
        <f t="shared" si="34"/>
        <v>93.591590561550007</v>
      </c>
      <c r="DP29" s="382">
        <f t="shared" si="34"/>
        <v>106.91243204055189</v>
      </c>
      <c r="DQ29" s="382">
        <f t="shared" si="34"/>
        <v>120.21382728046426</v>
      </c>
      <c r="DR29" s="382">
        <f t="shared" si="34"/>
        <v>133.49353422259236</v>
      </c>
      <c r="DS29" s="382">
        <f t="shared" si="34"/>
        <v>146.74937435264661</v>
      </c>
      <c r="DT29" s="382">
        <f t="shared" si="34"/>
        <v>159.97923813613622</v>
      </c>
      <c r="DU29" s="382">
        <f t="shared" si="34"/>
        <v>173.18108999424678</v>
      </c>
      <c r="DV29" s="382">
        <f t="shared" si="34"/>
        <v>186.35297279884315</v>
      </c>
      <c r="DW29" s="382">
        <f t="shared" si="34"/>
        <v>199.49301187067218</v>
      </c>
      <c r="DX29" s="382">
        <f t="shared" si="35"/>
        <v>212.59941847055572</v>
      </c>
      <c r="DY29" s="382">
        <f t="shared" si="35"/>
        <v>225.67049277864072</v>
      </c>
      <c r="DZ29" s="382">
        <f t="shared" si="35"/>
        <v>238.70462636200409</v>
      </c>
      <c r="EA29" s="382">
        <f t="shared" si="35"/>
        <v>251.70030413587324</v>
      </c>
      <c r="EB29" s="382">
        <f t="shared" si="35"/>
        <v>264.65610582813883</v>
      </c>
      <c r="EC29" s="382">
        <f t="shared" si="35"/>
        <v>277.57070696111788</v>
      </c>
      <c r="ED29" s="382">
        <f t="shared" si="35"/>
        <v>290.44287936812253</v>
      </c>
      <c r="EE29" s="382">
        <f t="shared" si="35"/>
        <v>303.27149126566144</v>
      </c>
      <c r="EF29" s="382">
        <f t="shared" si="35"/>
        <v>316.05550690486098</v>
      </c>
      <c r="EG29" s="382">
        <f t="shared" si="35"/>
        <v>328.7939858278915</v>
      </c>
      <c r="EH29" s="382">
        <f t="shared" si="35"/>
        <v>341.48608175703191</v>
      </c>
      <c r="EI29" s="382">
        <f t="shared" si="35"/>
        <v>354.13104114526533</v>
      </c>
      <c r="EJ29" s="382">
        <f t="shared" si="35"/>
        <v>366.72820141817618</v>
      </c>
      <c r="EK29" s="382">
        <f t="shared" si="35"/>
        <v>379.27698893736743</v>
      </c>
      <c r="EL29" s="382">
        <f t="shared" si="35"/>
        <v>391.77691671569846</v>
      </c>
      <c r="EM29" s="382">
        <f t="shared" si="35"/>
        <v>404.22758191431711</v>
      </c>
      <c r="EN29" s="382">
        <f t="shared" si="28"/>
        <v>416.62866315092418</v>
      </c>
      <c r="EO29" s="382">
        <f t="shared" si="9"/>
        <v>428.97991764782489</v>
      </c>
      <c r="EP29" s="382">
        <f t="shared" si="9"/>
        <v>441.28117824722722</v>
      </c>
      <c r="EQ29" s="382">
        <f t="shared" si="9"/>
        <v>453.5323503200039</v>
      </c>
      <c r="ER29" s="382">
        <f t="shared" si="9"/>
        <v>465.73340859269473</v>
      </c>
      <c r="ES29" s="382">
        <f t="shared" si="9"/>
        <v>477.88439391599098</v>
      </c>
      <c r="ET29" s="382">
        <f t="shared" si="9"/>
        <v>489.98540999632735</v>
      </c>
      <c r="EU29" s="382">
        <f t="shared" si="9"/>
        <v>502.03662011055428</v>
      </c>
      <c r="EV29" s="382">
        <f t="shared" si="9"/>
        <v>514.03824382193795</v>
      </c>
      <c r="EW29" s="521"/>
      <c r="EX29" s="252"/>
      <c r="EY29" s="515">
        <f t="shared" si="20"/>
        <v>180.00000000000003</v>
      </c>
      <c r="EZ29" s="524">
        <v>18000</v>
      </c>
      <c r="FA29" s="382">
        <f t="shared" si="36"/>
        <v>87.362015073691992</v>
      </c>
      <c r="FB29" s="382">
        <f t="shared" si="36"/>
        <v>97.432842583142104</v>
      </c>
      <c r="FC29" s="382">
        <f t="shared" si="36"/>
        <v>107.55082948422572</v>
      </c>
      <c r="FD29" s="382">
        <f t="shared" si="36"/>
        <v>117.715887671622</v>
      </c>
      <c r="FE29" s="382">
        <f t="shared" si="36"/>
        <v>127.9278944277944</v>
      </c>
      <c r="FF29" s="382">
        <f t="shared" si="36"/>
        <v>138.18669304492417</v>
      </c>
      <c r="FG29" s="382">
        <f t="shared" si="36"/>
        <v>148.49209361330611</v>
      </c>
      <c r="FH29" s="382">
        <f t="shared" si="36"/>
        <v>158.84387396806025</v>
      </c>
      <c r="FI29" s="382">
        <f t="shared" si="36"/>
        <v>169.24178078450774</v>
      </c>
      <c r="FJ29" s="382">
        <f t="shared" si="36"/>
        <v>179.68553081122107</v>
      </c>
      <c r="FK29" s="382">
        <f t="shared" si="36"/>
        <v>190.17481222860224</v>
      </c>
      <c r="FL29" s="382">
        <f t="shared" si="36"/>
        <v>200.70928611989945</v>
      </c>
      <c r="FM29" s="382">
        <f t="shared" si="36"/>
        <v>211.28858804082907</v>
      </c>
      <c r="FN29" s="382">
        <f t="shared" si="36"/>
        <v>221.91232967345331</v>
      </c>
      <c r="FO29" s="382">
        <f t="shared" si="36"/>
        <v>232.58010054965004</v>
      </c>
      <c r="FP29" s="382">
        <f t="shared" si="29"/>
        <v>243.29146982942274</v>
      </c>
      <c r="FQ29" s="382">
        <f t="shared" si="29"/>
        <v>254.04598811939638</v>
      </c>
      <c r="FR29" s="382">
        <f t="shared" si="29"/>
        <v>264.84318931713796</v>
      </c>
      <c r="FS29" s="382">
        <f t="shared" si="29"/>
        <v>275.68259246740666</v>
      </c>
      <c r="FT29" s="382">
        <f t="shared" si="29"/>
        <v>286.56370361704586</v>
      </c>
      <c r="FU29" s="382">
        <f t="shared" si="29"/>
        <v>297.48601765598363</v>
      </c>
      <c r="FV29" s="382">
        <f t="shared" si="29"/>
        <v>308.44902013265977</v>
      </c>
      <c r="FW29" s="382">
        <f t="shared" si="29"/>
        <v>319.45218903314316</v>
      </c>
      <c r="FX29" s="382">
        <f t="shared" si="29"/>
        <v>330.49499651421593</v>
      </c>
      <c r="FY29" s="382">
        <f t="shared" si="29"/>
        <v>341.5769105817505</v>
      </c>
      <c r="FZ29" s="382">
        <f t="shared" si="29"/>
        <v>352.69739670679127</v>
      </c>
      <c r="GA29" s="382">
        <f t="shared" si="29"/>
        <v>363.85591937283073</v>
      </c>
      <c r="GB29" s="382">
        <f t="shared" si="29"/>
        <v>375.05194354884713</v>
      </c>
      <c r="GC29" s="382">
        <f t="shared" si="29"/>
        <v>386.28493608371275</v>
      </c>
      <c r="GD29" s="382">
        <f t="shared" si="29"/>
        <v>397.55436701859247</v>
      </c>
      <c r="GE29" s="382">
        <f t="shared" si="29"/>
        <v>408.85971081490112</v>
      </c>
      <c r="GF29" s="382">
        <f t="shared" si="30"/>
        <v>420.20044749629051</v>
      </c>
      <c r="GG29" s="382">
        <f t="shared" si="12"/>
        <v>431.57606370396309</v>
      </c>
      <c r="GH29" s="382">
        <f t="shared" si="12"/>
        <v>442.98605366536719</v>
      </c>
      <c r="GI29" s="382">
        <f t="shared" si="12"/>
        <v>454.42992007701696</v>
      </c>
      <c r="GJ29" s="382">
        <f t="shared" si="12"/>
        <v>465.9071749027882</v>
      </c>
      <c r="GK29" s="382">
        <f t="shared" si="12"/>
        <v>477.41734008957525</v>
      </c>
      <c r="GL29" s="382">
        <f t="shared" si="12"/>
        <v>488.95994820265781</v>
      </c>
      <c r="GM29" s="382">
        <f t="shared" si="12"/>
        <v>500.53454298351613</v>
      </c>
      <c r="GN29" s="382">
        <f t="shared" si="12"/>
        <v>512.1406798331534</v>
      </c>
      <c r="GO29" s="511"/>
      <c r="GP29" s="521"/>
      <c r="GQ29" s="524">
        <v>18000</v>
      </c>
      <c r="GR29" s="583">
        <f t="shared" si="37"/>
        <v>5.5243373149003041</v>
      </c>
      <c r="GS29" s="477">
        <f t="shared" si="37"/>
        <v>2.6385626804307956</v>
      </c>
      <c r="GT29" s="477">
        <f t="shared" si="37"/>
        <v>1.67802596280918</v>
      </c>
      <c r="GU29" s="477">
        <f t="shared" si="37"/>
        <v>1.1988323193851789</v>
      </c>
      <c r="GV29" s="477">
        <f t="shared" si="37"/>
        <v>0.91220221052182515</v>
      </c>
      <c r="GW29" s="477">
        <f t="shared" si="37"/>
        <v>0.72187526297606242</v>
      </c>
      <c r="GX29" s="477">
        <f t="shared" si="37"/>
        <v>0.58659653845343174</v>
      </c>
      <c r="GY29" s="477">
        <f t="shared" si="37"/>
        <v>0.48573810300948689</v>
      </c>
      <c r="GZ29" s="477">
        <f t="shared" si="37"/>
        <v>0.40783955234749381</v>
      </c>
      <c r="HA29" s="477">
        <f t="shared" si="37"/>
        <v>0.34602422400178845</v>
      </c>
      <c r="HB29" s="477">
        <f t="shared" si="37"/>
        <v>0.29591565938538156</v>
      </c>
      <c r="HC29" s="477">
        <f t="shared" si="37"/>
        <v>0.25459583667415336</v>
      </c>
      <c r="HD29" s="477">
        <f t="shared" si="37"/>
        <v>0.22004422103965426</v>
      </c>
      <c r="HE29" s="477">
        <f t="shared" si="37"/>
        <v>0.1908172235760057</v>
      </c>
      <c r="HF29" s="477">
        <f t="shared" si="37"/>
        <v>0.16585587820202766</v>
      </c>
      <c r="HG29" s="477">
        <f t="shared" si="31"/>
        <v>0.14436564116527797</v>
      </c>
      <c r="HH29" s="477">
        <f t="shared" si="31"/>
        <v>0.12573861558670443</v>
      </c>
      <c r="HI29" s="477">
        <f t="shared" si="31"/>
        <v>0.10950170239052594</v>
      </c>
      <c r="HJ29" s="477">
        <f t="shared" si="31"/>
        <v>9.5281125757350177E-2</v>
      </c>
      <c r="HK29" s="477">
        <f t="shared" si="31"/>
        <v>8.2777601976556259E-2</v>
      </c>
      <c r="HL29" s="477">
        <f t="shared" si="31"/>
        <v>7.1748603852695061E-2</v>
      </c>
      <c r="HM29" s="477">
        <f t="shared" si="31"/>
        <v>6.1995462941666094E-2</v>
      </c>
      <c r="HN29" s="477">
        <f t="shared" si="31"/>
        <v>5.3353837183817782E-2</v>
      </c>
      <c r="HO29" s="477">
        <f t="shared" si="31"/>
        <v>4.5686562309137445E-2</v>
      </c>
      <c r="HP29" s="477">
        <f t="shared" si="31"/>
        <v>3.8878219507793139E-2</v>
      </c>
      <c r="HQ29" s="477">
        <f t="shared" si="31"/>
        <v>3.2830957244507054E-2</v>
      </c>
      <c r="HR29" s="477">
        <f t="shared" si="31"/>
        <v>2.7461242019663087E-2</v>
      </c>
      <c r="HS29" s="477">
        <f t="shared" si="31"/>
        <v>2.2697305793451861E-2</v>
      </c>
      <c r="HT29" s="477">
        <f t="shared" si="31"/>
        <v>1.847712186805666E-2</v>
      </c>
      <c r="HU29" s="477">
        <f t="shared" si="31"/>
        <v>1.4746785878369001E-2</v>
      </c>
      <c r="HV29" s="477">
        <f t="shared" si="31"/>
        <v>1.1459210375124439E-2</v>
      </c>
      <c r="HW29" s="477">
        <f t="shared" si="32"/>
        <v>8.5730643646868866E-3</v>
      </c>
      <c r="HX29" s="477">
        <f t="shared" si="15"/>
        <v>6.0519058103543346E-3</v>
      </c>
      <c r="HY29" s="477">
        <f t="shared" si="15"/>
        <v>3.8634673359778399E-3</v>
      </c>
      <c r="HZ29" s="477">
        <f t="shared" si="15"/>
        <v>1.9790644622809175E-3</v>
      </c>
      <c r="IA29" s="477">
        <f t="shared" si="15"/>
        <v>3.7310252364875179E-4</v>
      </c>
      <c r="IB29" s="477">
        <f t="shared" si="15"/>
        <v>9.7733642772574163E-4</v>
      </c>
      <c r="IC29" s="477">
        <f t="shared" si="15"/>
        <v>2.0928414861928679E-3</v>
      </c>
      <c r="ID29" s="477">
        <f t="shared" si="15"/>
        <v>2.9919672527222697E-3</v>
      </c>
      <c r="IE29" s="477">
        <f t="shared" si="15"/>
        <v>3.6914840706713404E-3</v>
      </c>
    </row>
    <row r="30" spans="1:320">
      <c r="J30" s="252"/>
      <c r="K30" s="499">
        <v>19000</v>
      </c>
      <c r="L30" s="382">
        <f t="shared" si="21"/>
        <v>5.7911999999999999</v>
      </c>
      <c r="M30" s="382">
        <v>190</v>
      </c>
      <c r="N30" s="491"/>
      <c r="O30" s="263"/>
      <c r="P30" s="383">
        <f t="shared" si="16"/>
        <v>-32.642800000000278</v>
      </c>
      <c r="Q30" s="383">
        <f>$Q$11-Konstanten!$C$33*K30</f>
        <v>240.5071999999997</v>
      </c>
      <c r="R30" s="382">
        <f t="shared" si="22"/>
        <v>604.32508637253738</v>
      </c>
      <c r="S30" s="263">
        <f t="shared" si="23"/>
        <v>0.46567849080523427</v>
      </c>
      <c r="T30" s="492"/>
      <c r="U30" s="492"/>
      <c r="V30" s="170"/>
      <c r="X30" s="524">
        <v>19000</v>
      </c>
      <c r="Y30" s="410">
        <f t="shared" si="38"/>
        <v>2.2547378297924782E-2</v>
      </c>
      <c r="Z30" s="410">
        <f t="shared" si="38"/>
        <v>4.5090166274159252E-2</v>
      </c>
      <c r="AA30" s="410">
        <f t="shared" si="38"/>
        <v>6.7623788518236444E-2</v>
      </c>
      <c r="AB30" s="410">
        <f t="shared" si="38"/>
        <v>9.0143699324842674E-2</v>
      </c>
      <c r="AC30" s="410">
        <f t="shared" si="38"/>
        <v>0.1126453972561217</v>
      </c>
      <c r="AD30" s="410">
        <f t="shared" si="38"/>
        <v>0.13512443935976537</v>
      </c>
      <c r="AE30" s="410">
        <f t="shared" si="38"/>
        <v>0.15757645493664374</v>
      </c>
      <c r="AF30" s="410">
        <f t="shared" si="38"/>
        <v>0.17999715875757033</v>
      </c>
      <c r="AG30" s="410">
        <f t="shared" si="38"/>
        <v>0.20238236363687928</v>
      </c>
      <c r="AH30" s="410">
        <f t="shared" si="38"/>
        <v>0.2247279922795653</v>
      </c>
      <c r="AI30" s="410">
        <f t="shared" si="38"/>
        <v>0.24703008832846204</v>
      </c>
      <c r="AJ30" s="410">
        <f t="shared" si="38"/>
        <v>0.26928482654893093</v>
      </c>
      <c r="AK30" s="410">
        <f t="shared" si="38"/>
        <v>0.29148852209952247</v>
      </c>
      <c r="AL30" s="410">
        <f t="shared" si="38"/>
        <v>0.31363763884874157</v>
      </c>
      <c r="AM30" s="410">
        <f t="shared" si="38"/>
        <v>0.33572879670941341</v>
      </c>
      <c r="AN30" s="410">
        <f t="shared" si="38"/>
        <v>0.35775877797375599</v>
      </c>
      <c r="AO30" s="410">
        <f t="shared" si="24"/>
        <v>0.37972453264314993</v>
      </c>
      <c r="AP30" s="410">
        <f t="shared" si="24"/>
        <v>0.40162318275722447</v>
      </c>
      <c r="AQ30" s="410">
        <f t="shared" si="24"/>
        <v>0.42345202573673296</v>
      </c>
      <c r="AR30" s="410">
        <f t="shared" si="24"/>
        <v>0.44520853676362893</v>
      </c>
      <c r="AS30" s="410">
        <f t="shared" si="24"/>
        <v>0.46689037023009688</v>
      </c>
      <c r="AT30" s="410">
        <f t="shared" si="24"/>
        <v>0.4884953602952869</v>
      </c>
      <c r="AU30" s="410">
        <f t="shared" si="24"/>
        <v>0.51002152059477568</v>
      </c>
      <c r="AV30" s="410">
        <f t="shared" si="24"/>
        <v>0.53146704315288673</v>
      </c>
      <c r="AW30" s="410">
        <f t="shared" si="24"/>
        <v>0.55283029655202076</v>
      </c>
      <c r="AX30" s="410">
        <f t="shared" si="24"/>
        <v>0.57410982341636951</v>
      </c>
      <c r="AY30" s="410">
        <f t="shared" si="24"/>
        <v>0.59530433726936927</v>
      </c>
      <c r="AZ30" s="410">
        <f t="shared" si="24"/>
        <v>0.6164127188255506</v>
      </c>
      <c r="BA30" s="410">
        <f t="shared" si="24"/>
        <v>0.63743401177778281</v>
      </c>
      <c r="BB30" s="410">
        <f t="shared" si="24"/>
        <v>0.65836741814055755</v>
      </c>
      <c r="BC30" s="410">
        <f t="shared" si="24"/>
        <v>0.67921229320881904</v>
      </c>
      <c r="BD30" s="410">
        <f t="shared" si="24"/>
        <v>0.69996814019030151</v>
      </c>
      <c r="BE30" s="410">
        <f t="shared" si="25"/>
        <v>0.72063460456712913</v>
      </c>
      <c r="BF30" s="410">
        <f t="shared" si="25"/>
        <v>0.74121146823981832</v>
      </c>
      <c r="BG30" s="410">
        <f t="shared" si="25"/>
        <v>0.76169864350404293</v>
      </c>
      <c r="BH30" s="410">
        <f t="shared" si="25"/>
        <v>0.78209616690726091</v>
      </c>
      <c r="BI30" s="410">
        <f t="shared" si="25"/>
        <v>0.80240419302902277</v>
      </c>
      <c r="BJ30" s="410">
        <f t="shared" si="25"/>
        <v>0.82262298822532898</v>
      </c>
      <c r="BK30" s="410">
        <f t="shared" si="25"/>
        <v>0.84275292437391547</v>
      </c>
      <c r="BL30" s="410">
        <f t="shared" si="25"/>
        <v>0.86279447265381881</v>
      </c>
      <c r="BM30" s="253"/>
      <c r="BN30" s="252"/>
      <c r="BO30" s="537">
        <f t="shared" si="18"/>
        <v>190.00000000000003</v>
      </c>
      <c r="BP30" s="524">
        <v>19000</v>
      </c>
      <c r="BQ30" s="382">
        <f t="shared" si="33"/>
        <v>240.53165401536913</v>
      </c>
      <c r="BR30" s="382">
        <f t="shared" si="33"/>
        <v>240.60499614854874</v>
      </c>
      <c r="BS30" s="382">
        <f t="shared" si="33"/>
        <v>240.72716676789446</v>
      </c>
      <c r="BT30" s="382">
        <f t="shared" si="33"/>
        <v>240.89806684327155</v>
      </c>
      <c r="BU30" s="382">
        <f t="shared" si="33"/>
        <v>241.11755847579465</v>
      </c>
      <c r="BV30" s="382">
        <f t="shared" si="33"/>
        <v>241.38546563120522</v>
      </c>
      <c r="BW30" s="382">
        <f t="shared" si="33"/>
        <v>241.70157506882231</v>
      </c>
      <c r="BX30" s="382">
        <f t="shared" si="33"/>
        <v>242.06563745596119</v>
      </c>
      <c r="BY30" s="382">
        <f t="shared" si="33"/>
        <v>242.47736865586523</v>
      </c>
      <c r="BZ30" s="382">
        <f t="shared" si="33"/>
        <v>242.93645117556883</v>
      </c>
      <c r="CA30" s="382">
        <f t="shared" si="33"/>
        <v>243.44253575871784</v>
      </c>
      <c r="CB30" s="382">
        <f t="shared" si="33"/>
        <v>243.99524310725371</v>
      </c>
      <c r="CC30" s="382">
        <f t="shared" si="33"/>
        <v>244.5941657150122</v>
      </c>
      <c r="CD30" s="382">
        <f t="shared" si="33"/>
        <v>245.23886979571407</v>
      </c>
      <c r="CE30" s="382">
        <f t="shared" si="33"/>
        <v>245.92889728751922</v>
      </c>
      <c r="CF30" s="382">
        <f t="shared" si="26"/>
        <v>246.66376791628485</v>
      </c>
      <c r="CG30" s="382">
        <f t="shared" si="26"/>
        <v>247.4429812998774</v>
      </c>
      <c r="CH30" s="382">
        <f t="shared" si="26"/>
        <v>248.26601907633909</v>
      </c>
      <c r="CI30" s="382">
        <f t="shared" si="26"/>
        <v>249.13234703936587</v>
      </c>
      <c r="CJ30" s="382">
        <f t="shared" si="26"/>
        <v>250.0414172653899</v>
      </c>
      <c r="CK30" s="382">
        <f t="shared" si="26"/>
        <v>250.99267021756336</v>
      </c>
      <c r="CL30" s="382">
        <f t="shared" si="26"/>
        <v>251.98553681305629</v>
      </c>
      <c r="CM30" s="382">
        <f t="shared" si="26"/>
        <v>253.01944044130752</v>
      </c>
      <c r="CN30" s="382">
        <f t="shared" si="26"/>
        <v>254.09379892215759</v>
      </c>
      <c r="CO30" s="382">
        <f t="shared" si="26"/>
        <v>255.20802639412139</v>
      </c>
      <c r="CP30" s="382">
        <f t="shared" si="26"/>
        <v>256.36153512441507</v>
      </c>
      <c r="CQ30" s="382">
        <f t="shared" si="26"/>
        <v>257.5537372336853</v>
      </c>
      <c r="CR30" s="382">
        <f t="shared" si="26"/>
        <v>258.78404632970972</v>
      </c>
      <c r="CS30" s="382">
        <f t="shared" si="26"/>
        <v>260.05187904560239</v>
      </c>
      <c r="CT30" s="382">
        <f t="shared" si="26"/>
        <v>261.35665647926811</v>
      </c>
      <c r="CU30" s="382">
        <f t="shared" si="26"/>
        <v>262.69780553197995</v>
      </c>
      <c r="CV30" s="382">
        <f t="shared" si="27"/>
        <v>264.07476014501043</v>
      </c>
      <c r="CW30" s="382">
        <f t="shared" si="6"/>
        <v>265.48696243420744</v>
      </c>
      <c r="CX30" s="382">
        <f t="shared" si="6"/>
        <v>266.93386372327012</v>
      </c>
      <c r="CY30" s="382">
        <f t="shared" si="6"/>
        <v>268.41492547726028</v>
      </c>
      <c r="CZ30" s="382">
        <f t="shared" si="6"/>
        <v>269.92962013855481</v>
      </c>
      <c r="DA30" s="382">
        <f t="shared" si="6"/>
        <v>271.47743186802961</v>
      </c>
      <c r="DB30" s="382">
        <f t="shared" si="6"/>
        <v>273.05785719475659</v>
      </c>
      <c r="DC30" s="382">
        <f t="shared" si="6"/>
        <v>274.67040557789932</v>
      </c>
      <c r="DD30" s="382">
        <f t="shared" si="6"/>
        <v>276.3145998848139</v>
      </c>
      <c r="DE30" s="521"/>
      <c r="DF30" s="252"/>
      <c r="DG30" s="537">
        <f t="shared" si="19"/>
        <v>190.00000000000003</v>
      </c>
      <c r="DH30" s="524">
        <v>19000</v>
      </c>
      <c r="DI30" s="382">
        <f t="shared" si="34"/>
        <v>13.625946337367669</v>
      </c>
      <c r="DJ30" s="382">
        <f t="shared" si="34"/>
        <v>27.249118628183361</v>
      </c>
      <c r="DK30" s="382">
        <f t="shared" si="34"/>
        <v>40.866751837121441</v>
      </c>
      <c r="DL30" s="382">
        <f t="shared" si="34"/>
        <v>54.476098880425589</v>
      </c>
      <c r="DM30" s="382">
        <f t="shared" si="34"/>
        <v>68.074439426274537</v>
      </c>
      <c r="DN30" s="382">
        <f t="shared" si="34"/>
        <v>81.659088487130902</v>
      </c>
      <c r="DO30" s="382">
        <f t="shared" si="34"/>
        <v>95.227404739865477</v>
      </c>
      <c r="DP30" s="382">
        <f t="shared" si="34"/>
        <v>108.77679851298001</v>
      </c>
      <c r="DQ30" s="382">
        <f t="shared" si="34"/>
        <v>122.30473938513533</v>
      </c>
      <c r="DR30" s="382">
        <f t="shared" si="34"/>
        <v>135.80876334467521</v>
      </c>
      <c r="DS30" s="382">
        <f t="shared" si="34"/>
        <v>149.28647946571337</v>
      </c>
      <c r="DT30" s="382">
        <f t="shared" si="34"/>
        <v>162.73557606299644</v>
      </c>
      <c r="DU30" s="382">
        <f t="shared" si="34"/>
        <v>176.15382629439719</v>
      </c>
      <c r="DV30" s="382">
        <f t="shared" si="34"/>
        <v>189.53909318694443</v>
      </c>
      <c r="DW30" s="382">
        <f t="shared" si="34"/>
        <v>202.88933406916431</v>
      </c>
      <c r="DX30" s="382">
        <f t="shared" si="35"/>
        <v>216.20260439952352</v>
      </c>
      <c r="DY30" s="382">
        <f t="shared" si="35"/>
        <v>229.47706098734298</v>
      </c>
      <c r="DZ30" s="382">
        <f t="shared" si="35"/>
        <v>242.71096460897306</v>
      </c>
      <c r="EA30" s="382">
        <f t="shared" si="35"/>
        <v>255.90268202797708</v>
      </c>
      <c r="EB30" s="382">
        <f t="shared" si="35"/>
        <v>269.05068743347101</v>
      </c>
      <c r="EC30" s="382">
        <f t="shared" si="35"/>
        <v>282.15356331580927</v>
      </c>
      <c r="ED30" s="382">
        <f t="shared" si="35"/>
        <v>295.21000080303304</v>
      </c>
      <c r="EE30" s="382">
        <f t="shared" si="35"/>
        <v>308.21879948529067</v>
      </c>
      <c r="EF30" s="382">
        <f t="shared" si="35"/>
        <v>321.17886675752533</v>
      </c>
      <c r="EG30" s="382">
        <f t="shared" si="35"/>
        <v>334.08921671315539</v>
      </c>
      <c r="EH30" s="382">
        <f t="shared" si="35"/>
        <v>346.94896862341972</v>
      </c>
      <c r="EI30" s="382">
        <f t="shared" si="35"/>
        <v>359.75734503825771</v>
      </c>
      <c r="EJ30" s="382">
        <f t="shared" si="35"/>
        <v>372.51366954538145</v>
      </c>
      <c r="EK30" s="382">
        <f t="shared" si="35"/>
        <v>385.21736422440159</v>
      </c>
      <c r="EL30" s="382">
        <f t="shared" si="35"/>
        <v>397.86794683265686</v>
      </c>
      <c r="EM30" s="382">
        <f t="shared" si="35"/>
        <v>410.46502775870874</v>
      </c>
      <c r="EN30" s="382">
        <f t="shared" si="28"/>
        <v>423.00830677852832</v>
      </c>
      <c r="EO30" s="382">
        <f t="shared" si="9"/>
        <v>435.49756964806966</v>
      </c>
      <c r="EP30" s="382">
        <f t="shared" si="9"/>
        <v>447.93268456434345</v>
      </c>
      <c r="EQ30" s="382">
        <f t="shared" si="9"/>
        <v>460.31359852542528</v>
      </c>
      <c r="ER30" s="382">
        <f t="shared" si="9"/>
        <v>472.64033361786085</v>
      </c>
      <c r="ES30" s="382">
        <f t="shared" si="9"/>
        <v>484.91298325795037</v>
      </c>
      <c r="ET30" s="382">
        <f t="shared" si="9"/>
        <v>497.13170841130676</v>
      </c>
      <c r="EU30" s="382">
        <f t="shared" si="9"/>
        <v>509.29673381297494</v>
      </c>
      <c r="EV30" s="382">
        <f t="shared" si="9"/>
        <v>521.40834420826695</v>
      </c>
      <c r="EW30" s="521"/>
      <c r="EX30" s="252"/>
      <c r="EY30" s="515">
        <f t="shared" si="20"/>
        <v>190.00000000000003</v>
      </c>
      <c r="EZ30" s="524">
        <v>19000</v>
      </c>
      <c r="FA30" s="382">
        <f t="shared" si="36"/>
        <v>91.381654015369179</v>
      </c>
      <c r="FB30" s="382">
        <f t="shared" si="36"/>
        <v>101.45499614854879</v>
      </c>
      <c r="FC30" s="382">
        <f t="shared" si="36"/>
        <v>111.57716676789451</v>
      </c>
      <c r="FD30" s="382">
        <f t="shared" si="36"/>
        <v>121.7480668432716</v>
      </c>
      <c r="FE30" s="382">
        <f t="shared" si="36"/>
        <v>131.9675584757947</v>
      </c>
      <c r="FF30" s="382">
        <f t="shared" si="36"/>
        <v>142.23546563120527</v>
      </c>
      <c r="FG30" s="382">
        <f t="shared" si="36"/>
        <v>152.55157506882236</v>
      </c>
      <c r="FH30" s="382">
        <f t="shared" si="36"/>
        <v>162.91563745596125</v>
      </c>
      <c r="FI30" s="382">
        <f t="shared" si="36"/>
        <v>173.32736865586529</v>
      </c>
      <c r="FJ30" s="382">
        <f t="shared" si="36"/>
        <v>183.78645117556889</v>
      </c>
      <c r="FK30" s="382">
        <f t="shared" si="36"/>
        <v>194.29253575871789</v>
      </c>
      <c r="FL30" s="382">
        <f t="shared" si="36"/>
        <v>204.84524310725376</v>
      </c>
      <c r="FM30" s="382">
        <f t="shared" si="36"/>
        <v>215.44416571501225</v>
      </c>
      <c r="FN30" s="382">
        <f t="shared" si="36"/>
        <v>226.08886979571412</v>
      </c>
      <c r="FO30" s="382">
        <f t="shared" si="36"/>
        <v>236.77889728751924</v>
      </c>
      <c r="FP30" s="382">
        <f t="shared" si="29"/>
        <v>247.51376791628488</v>
      </c>
      <c r="FQ30" s="382">
        <f t="shared" si="29"/>
        <v>258.2929812998774</v>
      </c>
      <c r="FR30" s="382">
        <f t="shared" si="29"/>
        <v>269.11601907633911</v>
      </c>
      <c r="FS30" s="382">
        <f t="shared" si="29"/>
        <v>279.98234703936589</v>
      </c>
      <c r="FT30" s="382">
        <f t="shared" si="29"/>
        <v>290.89141726538992</v>
      </c>
      <c r="FU30" s="382">
        <f t="shared" si="29"/>
        <v>301.84267021756341</v>
      </c>
      <c r="FV30" s="382">
        <f t="shared" si="29"/>
        <v>312.83553681305631</v>
      </c>
      <c r="FW30" s="382">
        <f t="shared" si="29"/>
        <v>323.86944044130757</v>
      </c>
      <c r="FX30" s="382">
        <f t="shared" si="29"/>
        <v>334.94379892215761</v>
      </c>
      <c r="FY30" s="382">
        <f t="shared" si="29"/>
        <v>346.05802639412138</v>
      </c>
      <c r="FZ30" s="382">
        <f t="shared" si="29"/>
        <v>357.21153512441509</v>
      </c>
      <c r="GA30" s="382">
        <f t="shared" si="29"/>
        <v>368.40373723368532</v>
      </c>
      <c r="GB30" s="382">
        <f t="shared" si="29"/>
        <v>379.63404632970975</v>
      </c>
      <c r="GC30" s="382">
        <f t="shared" si="29"/>
        <v>390.90187904560241</v>
      </c>
      <c r="GD30" s="382">
        <f t="shared" si="29"/>
        <v>402.20665647926813</v>
      </c>
      <c r="GE30" s="382">
        <f t="shared" si="29"/>
        <v>413.54780553197998</v>
      </c>
      <c r="GF30" s="382">
        <f t="shared" si="30"/>
        <v>424.92476014501045</v>
      </c>
      <c r="GG30" s="382">
        <f t="shared" si="12"/>
        <v>436.33696243420746</v>
      </c>
      <c r="GH30" s="382">
        <f t="shared" si="12"/>
        <v>447.78386372327014</v>
      </c>
      <c r="GI30" s="382">
        <f t="shared" si="12"/>
        <v>459.26492547726031</v>
      </c>
      <c r="GJ30" s="382">
        <f t="shared" si="12"/>
        <v>470.77962013855483</v>
      </c>
      <c r="GK30" s="382">
        <f t="shared" si="12"/>
        <v>482.32743186802963</v>
      </c>
      <c r="GL30" s="382">
        <f t="shared" si="12"/>
        <v>493.90785719475662</v>
      </c>
      <c r="GM30" s="382">
        <f t="shared" si="12"/>
        <v>505.52040557789934</v>
      </c>
      <c r="GN30" s="382">
        <f t="shared" si="12"/>
        <v>517.16459988481392</v>
      </c>
      <c r="GO30" s="511"/>
      <c r="GP30" s="521"/>
      <c r="GQ30" s="524">
        <v>19000</v>
      </c>
      <c r="GR30" s="583">
        <f t="shared" si="37"/>
        <v>5.706444583945335</v>
      </c>
      <c r="GS30" s="477">
        <f t="shared" si="37"/>
        <v>2.7232395488790369</v>
      </c>
      <c r="GT30" s="477">
        <f t="shared" si="37"/>
        <v>1.7302675586402501</v>
      </c>
      <c r="GU30" s="477">
        <f t="shared" si="37"/>
        <v>1.2348896001255012</v>
      </c>
      <c r="GV30" s="477">
        <f t="shared" si="37"/>
        <v>0.93857723380472646</v>
      </c>
      <c r="GW30" s="477">
        <f t="shared" si="37"/>
        <v>0.74182039337386108</v>
      </c>
      <c r="GX30" s="477">
        <f t="shared" si="37"/>
        <v>0.60197135987849726</v>
      </c>
      <c r="GY30" s="477">
        <f t="shared" si="37"/>
        <v>0.49770575787373456</v>
      </c>
      <c r="GZ30" s="477">
        <f t="shared" si="37"/>
        <v>0.41717622331920146</v>
      </c>
      <c r="HA30" s="477">
        <f t="shared" si="37"/>
        <v>0.35327387312355479</v>
      </c>
      <c r="HB30" s="477">
        <f t="shared" si="37"/>
        <v>0.30147442992880719</v>
      </c>
      <c r="HC30" s="477">
        <f t="shared" si="37"/>
        <v>0.2587612866405824</v>
      </c>
      <c r="HD30" s="477">
        <f t="shared" si="37"/>
        <v>0.22304562011018172</v>
      </c>
      <c r="HE30" s="477">
        <f t="shared" si="37"/>
        <v>0.19283502940852554</v>
      </c>
      <c r="HF30" s="477">
        <f t="shared" si="37"/>
        <v>0.16703472054771543</v>
      </c>
      <c r="HG30" s="477">
        <f t="shared" si="31"/>
        <v>0.1448232485622655</v>
      </c>
      <c r="HH30" s="477">
        <f t="shared" si="31"/>
        <v>0.12557211683185965</v>
      </c>
      <c r="HI30" s="477">
        <f t="shared" si="31"/>
        <v>0.10879217801266923</v>
      </c>
      <c r="HJ30" s="477">
        <f t="shared" si="31"/>
        <v>9.4096962253628333E-2</v>
      </c>
      <c r="HK30" s="477">
        <f t="shared" si="31"/>
        <v>8.1177008095619646E-2</v>
      </c>
      <c r="HL30" s="477">
        <f t="shared" si="31"/>
        <v>6.978152843569263E-2</v>
      </c>
      <c r="HM30" s="477">
        <f t="shared" si="31"/>
        <v>5.9705077612811616E-2</v>
      </c>
      <c r="HN30" s="477">
        <f t="shared" si="31"/>
        <v>5.0777697473848624E-2</v>
      </c>
      <c r="HO30" s="477">
        <f t="shared" si="31"/>
        <v>4.2857527656152264E-2</v>
      </c>
      <c r="HP30" s="477">
        <f t="shared" si="31"/>
        <v>3.5825190045694448E-2</v>
      </c>
      <c r="HQ30" s="477">
        <f t="shared" si="31"/>
        <v>2.9579469688910998E-2</v>
      </c>
      <c r="HR30" s="477">
        <f t="shared" si="31"/>
        <v>2.4033955983603684E-2</v>
      </c>
      <c r="HS30" s="477">
        <f t="shared" si="31"/>
        <v>1.9114404024469928E-2</v>
      </c>
      <c r="HT30" s="477">
        <f t="shared" si="31"/>
        <v>1.4756642221064072E-2</v>
      </c>
      <c r="HU30" s="477">
        <f t="shared" si="31"/>
        <v>1.0904898675932138E-2</v>
      </c>
      <c r="HV30" s="477">
        <f t="shared" si="31"/>
        <v>7.5104517188817324E-3</v>
      </c>
      <c r="HW30" s="477">
        <f t="shared" si="32"/>
        <v>4.5305336461998027E-3</v>
      </c>
      <c r="HX30" s="477">
        <f t="shared" si="15"/>
        <v>1.9274339161436192E-3</v>
      </c>
      <c r="HY30" s="477">
        <f t="shared" si="15"/>
        <v>3.3223929889832559E-4</v>
      </c>
      <c r="HZ30" s="477">
        <f t="shared" si="15"/>
        <v>2.278170906799853E-3</v>
      </c>
      <c r="IA30" s="477">
        <f t="shared" si="15"/>
        <v>3.9368486922456303E-3</v>
      </c>
      <c r="IB30" s="477">
        <f t="shared" si="15"/>
        <v>5.3319904378500609E-3</v>
      </c>
      <c r="IC30" s="477">
        <f t="shared" si="15"/>
        <v>6.4849036221259499E-3</v>
      </c>
      <c r="ID30" s="477">
        <f t="shared" si="15"/>
        <v>7.41478981575866E-3</v>
      </c>
      <c r="IE30" s="477">
        <f t="shared" si="15"/>
        <v>8.1390034712561943E-3</v>
      </c>
    </row>
    <row r="31" spans="1:320" s="90" customFormat="1" ht="36">
      <c r="A31" s="173"/>
      <c r="B31" s="182"/>
      <c r="C31" s="91"/>
      <c r="D31" s="189"/>
      <c r="E31" s="91"/>
      <c r="F31" s="116"/>
      <c r="G31" s="116"/>
      <c r="H31" s="116"/>
      <c r="I31" s="116"/>
      <c r="J31" s="252"/>
      <c r="K31" s="499">
        <v>20000</v>
      </c>
      <c r="L31" s="382">
        <f t="shared" si="21"/>
        <v>6.0959999999999992</v>
      </c>
      <c r="M31" s="382">
        <v>200</v>
      </c>
      <c r="N31" s="491"/>
      <c r="O31" s="263"/>
      <c r="P31" s="383">
        <f t="shared" si="16"/>
        <v>-34.624000000000279</v>
      </c>
      <c r="Q31" s="383">
        <f>$Q$11-Konstanten!$C$33*K31</f>
        <v>238.5259999999997</v>
      </c>
      <c r="R31" s="382">
        <f t="shared" si="22"/>
        <v>601.8308476065987</v>
      </c>
      <c r="S31" s="263">
        <f t="shared" si="23"/>
        <v>0.44586685696542377</v>
      </c>
      <c r="T31" s="492"/>
      <c r="U31" s="492"/>
      <c r="V31" s="170"/>
      <c r="W31" s="92"/>
      <c r="X31" s="525">
        <v>20000</v>
      </c>
      <c r="Y31" s="410">
        <f t="shared" si="38"/>
        <v>2.3042803659559848E-2</v>
      </c>
      <c r="Z31" s="410">
        <f t="shared" si="38"/>
        <v>4.6080526198230415E-2</v>
      </c>
      <c r="AA31" s="410">
        <f t="shared" si="38"/>
        <v>6.9108103772185597E-2</v>
      </c>
      <c r="AB31" s="410">
        <f t="shared" si="38"/>
        <v>9.2120506949052536E-2</v>
      </c>
      <c r="AC31" s="410">
        <f t="shared" si="38"/>
        <v>0.11511275755919441</v>
      </c>
      <c r="AD31" s="410">
        <f t="shared" si="38"/>
        <v>0.13807994512777999</v>
      </c>
      <c r="AE31" s="410">
        <f t="shared" si="38"/>
        <v>0.1610172427581302</v>
      </c>
      <c r="AF31" s="410">
        <f t="shared" si="38"/>
        <v>0.1839199223450633</v>
      </c>
      <c r="AG31" s="410">
        <f t="shared" si="38"/>
        <v>0.20678336900713651</v>
      </c>
      <c r="AH31" s="410">
        <f t="shared" si="38"/>
        <v>0.22960309463818854</v>
      </c>
      <c r="AI31" s="410">
        <f t="shared" si="38"/>
        <v>0.25237475049111385</v>
      </c>
      <c r="AJ31" s="410">
        <f t="shared" si="38"/>
        <v>0.27509413872064981</v>
      </c>
      <c r="AK31" s="410">
        <f t="shared" si="38"/>
        <v>0.29775722282587047</v>
      </c>
      <c r="AL31" s="410">
        <f t="shared" si="38"/>
        <v>0.32036013694775112</v>
      </c>
      <c r="AM31" s="410">
        <f t="shared" si="38"/>
        <v>0.3428991939914266</v>
      </c>
      <c r="AN31" s="410">
        <f t="shared" si="38"/>
        <v>0.36537089255710536</v>
      </c>
      <c r="AO31" s="410">
        <f t="shared" si="24"/>
        <v>0.38777192267715371</v>
      </c>
      <c r="AP31" s="410">
        <f t="shared" si="24"/>
        <v>0.4100991703697503</v>
      </c>
      <c r="AQ31" s="410">
        <f t="shared" si="24"/>
        <v>0.43234972103157249</v>
      </c>
      <c r="AR31" s="410">
        <f t="shared" si="24"/>
        <v>0.45452086170266615</v>
      </c>
      <c r="AS31" s="410">
        <f t="shared" si="24"/>
        <v>0.47661008224650059</v>
      </c>
      <c r="AT31" s="410">
        <f t="shared" si="24"/>
        <v>0.49861507549643447</v>
      </c>
      <c r="AU31" s="410">
        <f t="shared" si="24"/>
        <v>0.52053373642693468</v>
      </c>
      <c r="AV31" s="410">
        <f t="shared" si="24"/>
        <v>0.54236416041364766</v>
      </c>
      <c r="AW31" s="410">
        <f t="shared" si="24"/>
        <v>0.56410464065068222</v>
      </c>
      <c r="AX31" s="410">
        <f t="shared" si="24"/>
        <v>0.58575366479677593</v>
      </c>
      <c r="AY31" s="410">
        <f t="shared" si="24"/>
        <v>0.60730991092381348</v>
      </c>
      <c r="AZ31" s="410">
        <f t="shared" si="24"/>
        <v>0.62877224284204258</v>
      </c>
      <c r="BA31" s="410">
        <f t="shared" si="24"/>
        <v>0.65013970487614514</v>
      </c>
      <c r="BB31" s="410">
        <f t="shared" si="24"/>
        <v>0.67141151616523509</v>
      </c>
      <c r="BC31" s="410">
        <f t="shared" si="24"/>
        <v>0.69258706455791519</v>
      </c>
      <c r="BD31" s="410">
        <f t="shared" si="24"/>
        <v>0.71366590017104514</v>
      </c>
      <c r="BE31" s="410">
        <f t="shared" si="25"/>
        <v>0.73464772867772909</v>
      </c>
      <c r="BF31" s="410">
        <f t="shared" si="25"/>
        <v>0.75553240438642133</v>
      </c>
      <c r="BG31" s="410">
        <f t="shared" si="25"/>
        <v>0.77631992316923071</v>
      </c>
      <c r="BH31" s="410">
        <f t="shared" si="25"/>
        <v>0.79701041529329419</v>
      </c>
      <c r="BI31" s="410">
        <f t="shared" si="25"/>
        <v>0.81760413820480349</v>
      </c>
      <c r="BJ31" s="410">
        <f t="shared" si="25"/>
        <v>0.83810146931090002</v>
      </c>
      <c r="BK31" s="410">
        <f t="shared" si="25"/>
        <v>0.85850289880028696</v>
      </c>
      <c r="BL31" s="410">
        <f t="shared" si="25"/>
        <v>0.87880902253903193</v>
      </c>
      <c r="BM31" s="253"/>
      <c r="BN31" s="252"/>
      <c r="BO31" s="537">
        <f t="shared" si="18"/>
        <v>200.00000000000003</v>
      </c>
      <c r="BP31" s="525">
        <v>20000</v>
      </c>
      <c r="BQ31" s="382">
        <f t="shared" si="33"/>
        <v>238.55133006823138</v>
      </c>
      <c r="BR31" s="382">
        <f t="shared" si="33"/>
        <v>238.62729793223463</v>
      </c>
      <c r="BS31" s="382">
        <f t="shared" si="33"/>
        <v>238.75383669616903</v>
      </c>
      <c r="BT31" s="382">
        <f t="shared" si="33"/>
        <v>238.93083528626252</v>
      </c>
      <c r="BU31" s="382">
        <f t="shared" si="33"/>
        <v>239.15813907457633</v>
      </c>
      <c r="BV31" s="382">
        <f t="shared" si="33"/>
        <v>239.4355507420278</v>
      </c>
      <c r="BW31" s="382">
        <f t="shared" si="33"/>
        <v>239.76283137067355</v>
      </c>
      <c r="BX31" s="382">
        <f t="shared" si="33"/>
        <v>240.13970175274568</v>
      </c>
      <c r="BY31" s="382">
        <f t="shared" si="33"/>
        <v>240.56584390167234</v>
      </c>
      <c r="BZ31" s="382">
        <f t="shared" si="33"/>
        <v>241.0409027483378</v>
      </c>
      <c r="CA31" s="382">
        <f t="shared" si="33"/>
        <v>241.56448800417212</v>
      </c>
      <c r="CB31" s="382">
        <f t="shared" si="33"/>
        <v>242.13617617134088</v>
      </c>
      <c r="CC31" s="382">
        <f t="shared" si="33"/>
        <v>242.75551267932647</v>
      </c>
      <c r="CD31" s="382">
        <f t="shared" si="33"/>
        <v>243.42201412657505</v>
      </c>
      <c r="CE31" s="382">
        <f t="shared" si="33"/>
        <v>244.13517060560392</v>
      </c>
      <c r="CF31" s="382">
        <f t="shared" si="26"/>
        <v>244.89444809002759</v>
      </c>
      <c r="CG31" s="382">
        <f t="shared" si="26"/>
        <v>245.69929086233091</v>
      </c>
      <c r="CH31" s="382">
        <f t="shared" si="26"/>
        <v>246.54912396187385</v>
      </c>
      <c r="CI31" s="382">
        <f t="shared" si="26"/>
        <v>247.44335563353127</v>
      </c>
      <c r="CJ31" s="382">
        <f t="shared" si="26"/>
        <v>248.381379758495</v>
      </c>
      <c r="CK31" s="382">
        <f t="shared" si="26"/>
        <v>249.36257825008934</v>
      </c>
      <c r="CL31" s="382">
        <f t="shared" si="26"/>
        <v>250.38632339890339</v>
      </c>
      <c r="CM31" s="382">
        <f t="shared" si="26"/>
        <v>251.45198015311215</v>
      </c>
      <c r="CN31" s="382">
        <f t="shared" si="26"/>
        <v>252.55890832149598</v>
      </c>
      <c r="CO31" s="382">
        <f t="shared" si="26"/>
        <v>253.70646468833021</v>
      </c>
      <c r="CP31" s="382">
        <f t="shared" si="26"/>
        <v>254.89400503100006</v>
      </c>
      <c r="CQ31" s="382">
        <f t="shared" si="26"/>
        <v>256.12088603283485</v>
      </c>
      <c r="CR31" s="382">
        <f t="shared" si="26"/>
        <v>257.38646708525602</v>
      </c>
      <c r="CS31" s="382">
        <f t="shared" si="26"/>
        <v>258.69011197485838</v>
      </c>
      <c r="CT31" s="382">
        <f t="shared" si="26"/>
        <v>260.03119045247928</v>
      </c>
      <c r="CU31" s="382">
        <f t="shared" si="26"/>
        <v>261.40907968264173</v>
      </c>
      <c r="CV31" s="382">
        <f t="shared" si="27"/>
        <v>262.82316557298185</v>
      </c>
      <c r="CW31" s="382">
        <f t="shared" si="6"/>
        <v>264.27284398437217</v>
      </c>
      <c r="CX31" s="382">
        <f t="shared" si="6"/>
        <v>265.75752182343001</v>
      </c>
      <c r="CY31" s="382">
        <f t="shared" si="6"/>
        <v>267.27661801996203</v>
      </c>
      <c r="CZ31" s="382">
        <f t="shared" si="6"/>
        <v>268.82956439263216</v>
      </c>
      <c r="DA31" s="382">
        <f t="shared" si="6"/>
        <v>270.41580640675789</v>
      </c>
      <c r="DB31" s="382">
        <f t="shared" si="6"/>
        <v>272.03480382865251</v>
      </c>
      <c r="DC31" s="382">
        <f t="shared" si="6"/>
        <v>273.68603128133458</v>
      </c>
      <c r="DD31" s="382">
        <f t="shared" si="6"/>
        <v>275.36897870672937</v>
      </c>
      <c r="DE31" s="521"/>
      <c r="DF31" s="252"/>
      <c r="DG31" s="537">
        <f t="shared" si="19"/>
        <v>200.00000000000003</v>
      </c>
      <c r="DH31" s="525">
        <v>20000</v>
      </c>
      <c r="DI31" s="382">
        <f t="shared" si="34"/>
        <v>13.867870057665337</v>
      </c>
      <c r="DJ31" s="382">
        <f t="shared" si="34"/>
        <v>27.732682140039088</v>
      </c>
      <c r="DK31" s="382">
        <f t="shared" si="34"/>
        <v>41.591388669699242</v>
      </c>
      <c r="DL31" s="382">
        <f t="shared" si="34"/>
        <v>55.440962779097852</v>
      </c>
      <c r="DM31" s="382">
        <f t="shared" si="34"/>
        <v>69.278408452182873</v>
      </c>
      <c r="DN31" s="382">
        <f t="shared" si="34"/>
        <v>83.100770413724476</v>
      </c>
      <c r="DO31" s="382">
        <f t="shared" si="34"/>
        <v>96.905143688402958</v>
      </c>
      <c r="DP31" s="382">
        <f t="shared" si="34"/>
        <v>110.68868275666925</v>
      </c>
      <c r="DQ31" s="382">
        <f t="shared" si="34"/>
        <v>124.44861024051303</v>
      </c>
      <c r="DR31" s="382">
        <f t="shared" si="34"/>
        <v>138.18222505919911</v>
      </c>
      <c r="DS31" s="382">
        <f t="shared" si="34"/>
        <v>151.88691000257091</v>
      </c>
      <c r="DT31" s="382">
        <f t="shared" si="34"/>
        <v>165.56013867785592</v>
      </c>
      <c r="DU31" s="382">
        <f t="shared" si="34"/>
        <v>179.1994817942805</v>
      </c>
      <c r="DV31" s="382">
        <f t="shared" si="34"/>
        <v>192.80261275863108</v>
      </c>
      <c r="DW31" s="382">
        <f t="shared" si="34"/>
        <v>206.36731256347977</v>
      </c>
      <c r="DX31" s="382">
        <f t="shared" si="35"/>
        <v>219.89147395842221</v>
      </c>
      <c r="DY31" s="382">
        <f t="shared" si="35"/>
        <v>233.37310490283187</v>
      </c>
      <c r="DZ31" s="382">
        <f t="shared" si="35"/>
        <v>246.81033130638974</v>
      </c>
      <c r="EA31" s="382">
        <f t="shared" si="35"/>
        <v>260.20139907090777</v>
      </c>
      <c r="EB31" s="382">
        <f t="shared" si="35"/>
        <v>273.54467545339719</v>
      </c>
      <c r="EC31" s="382">
        <f t="shared" si="35"/>
        <v>286.83864977626217</v>
      </c>
      <c r="ED31" s="382">
        <f t="shared" si="35"/>
        <v>300.08193351544736</v>
      </c>
      <c r="EE31" s="382">
        <f t="shared" si="35"/>
        <v>313.27325980165193</v>
      </c>
      <c r="EF31" s="382">
        <f t="shared" si="35"/>
        <v>326.41148237318686</v>
      </c>
      <c r="EG31" s="382">
        <f t="shared" si="35"/>
        <v>339.49557402161582</v>
      </c>
      <c r="EH31" s="382">
        <f t="shared" si="35"/>
        <v>352.52462457331512</v>
      </c>
      <c r="EI31" s="382">
        <f t="shared" si="35"/>
        <v>365.49783845116661</v>
      </c>
      <c r="EJ31" s="382">
        <f t="shared" si="35"/>
        <v>378.41453186112858</v>
      </c>
      <c r="EK31" s="382">
        <f t="shared" si="35"/>
        <v>391.27412964831439</v>
      </c>
      <c r="EL31" s="382">
        <f t="shared" si="35"/>
        <v>404.07616186655497</v>
      </c>
      <c r="EM31" s="382">
        <f t="shared" si="35"/>
        <v>416.82026010425619</v>
      </c>
      <c r="EN31" s="382">
        <f t="shared" si="28"/>
        <v>429.50615360786634</v>
      </c>
      <c r="EO31" s="382">
        <f t="shared" si="9"/>
        <v>442.13366524238023</v>
      </c>
      <c r="EP31" s="382">
        <f t="shared" si="9"/>
        <v>454.70270732613142</v>
      </c>
      <c r="EQ31" s="382">
        <f t="shared" si="9"/>
        <v>467.21327737482767</v>
      </c>
      <c r="ER31" s="382">
        <f t="shared" si="9"/>
        <v>479.6654537872505</v>
      </c>
      <c r="ES31" s="382">
        <f t="shared" si="9"/>
        <v>492.05939150245956</v>
      </c>
      <c r="ET31" s="382">
        <f t="shared" si="9"/>
        <v>504.39531765571473</v>
      </c>
      <c r="EU31" s="382">
        <f t="shared" si="9"/>
        <v>516.67352725769877</v>
      </c>
      <c r="EV31" s="382">
        <f t="shared" si="9"/>
        <v>528.89437891899206</v>
      </c>
      <c r="EW31" s="521"/>
      <c r="EX31" s="252"/>
      <c r="EY31" s="515">
        <f t="shared" si="20"/>
        <v>200.00000000000003</v>
      </c>
      <c r="EZ31" s="525">
        <v>20000</v>
      </c>
      <c r="FA31" s="382">
        <f t="shared" si="36"/>
        <v>95.401330068231431</v>
      </c>
      <c r="FB31" s="382">
        <f t="shared" si="36"/>
        <v>105.47729793223468</v>
      </c>
      <c r="FC31" s="382">
        <f t="shared" si="36"/>
        <v>115.60383669616908</v>
      </c>
      <c r="FD31" s="382">
        <f t="shared" si="36"/>
        <v>125.78083528626257</v>
      </c>
      <c r="FE31" s="382">
        <f t="shared" si="36"/>
        <v>136.00813907457638</v>
      </c>
      <c r="FF31" s="382">
        <f t="shared" si="36"/>
        <v>146.28555074202785</v>
      </c>
      <c r="FG31" s="382">
        <f t="shared" si="36"/>
        <v>156.6128313706736</v>
      </c>
      <c r="FH31" s="382">
        <f t="shared" si="36"/>
        <v>166.98970175274573</v>
      </c>
      <c r="FI31" s="382">
        <f t="shared" si="36"/>
        <v>177.41584390167239</v>
      </c>
      <c r="FJ31" s="382">
        <f t="shared" si="36"/>
        <v>187.89090274833785</v>
      </c>
      <c r="FK31" s="382">
        <f t="shared" si="36"/>
        <v>198.41448800417217</v>
      </c>
      <c r="FL31" s="382">
        <f t="shared" si="36"/>
        <v>208.98617617134093</v>
      </c>
      <c r="FM31" s="382">
        <f t="shared" si="36"/>
        <v>219.60551267932652</v>
      </c>
      <c r="FN31" s="382">
        <f t="shared" si="36"/>
        <v>230.27201412657507</v>
      </c>
      <c r="FO31" s="382">
        <f t="shared" si="36"/>
        <v>240.98517060560394</v>
      </c>
      <c r="FP31" s="382">
        <f t="shared" si="29"/>
        <v>251.74444809002762</v>
      </c>
      <c r="FQ31" s="382">
        <f t="shared" si="29"/>
        <v>262.54929086233096</v>
      </c>
      <c r="FR31" s="382">
        <f t="shared" si="29"/>
        <v>273.3991239618739</v>
      </c>
      <c r="FS31" s="382">
        <f t="shared" si="29"/>
        <v>284.29335563353129</v>
      </c>
      <c r="FT31" s="382">
        <f t="shared" si="29"/>
        <v>295.231379758495</v>
      </c>
      <c r="FU31" s="382">
        <f t="shared" si="29"/>
        <v>306.21257825008934</v>
      </c>
      <c r="FV31" s="382">
        <f t="shared" si="29"/>
        <v>317.23632339890344</v>
      </c>
      <c r="FW31" s="382">
        <f t="shared" si="29"/>
        <v>328.30198015311214</v>
      </c>
      <c r="FX31" s="382">
        <f t="shared" si="29"/>
        <v>339.40890832149603</v>
      </c>
      <c r="FY31" s="382">
        <f t="shared" si="29"/>
        <v>350.55646468833027</v>
      </c>
      <c r="FZ31" s="382">
        <f t="shared" si="29"/>
        <v>361.74400503100009</v>
      </c>
      <c r="GA31" s="382">
        <f t="shared" si="29"/>
        <v>372.97088603283487</v>
      </c>
      <c r="GB31" s="382">
        <f t="shared" si="29"/>
        <v>384.23646708525604</v>
      </c>
      <c r="GC31" s="382">
        <f t="shared" si="29"/>
        <v>395.54011197485841</v>
      </c>
      <c r="GD31" s="382">
        <f t="shared" si="29"/>
        <v>406.8811904524793</v>
      </c>
      <c r="GE31" s="382">
        <f t="shared" si="29"/>
        <v>418.25907968264175</v>
      </c>
      <c r="GF31" s="382">
        <f t="shared" si="30"/>
        <v>429.67316557298187</v>
      </c>
      <c r="GG31" s="382">
        <f t="shared" si="12"/>
        <v>441.1228439843722</v>
      </c>
      <c r="GH31" s="382">
        <f t="shared" si="12"/>
        <v>452.60752182343003</v>
      </c>
      <c r="GI31" s="382">
        <f t="shared" si="12"/>
        <v>464.12661801996205</v>
      </c>
      <c r="GJ31" s="382">
        <f t="shared" si="12"/>
        <v>475.67956439263219</v>
      </c>
      <c r="GK31" s="382">
        <f t="shared" si="12"/>
        <v>487.26580640675792</v>
      </c>
      <c r="GL31" s="382">
        <f t="shared" si="12"/>
        <v>498.88480382865254</v>
      </c>
      <c r="GM31" s="382">
        <f t="shared" si="12"/>
        <v>510.5360312813346</v>
      </c>
      <c r="GN31" s="382">
        <f t="shared" si="12"/>
        <v>522.21897870672933</v>
      </c>
      <c r="GO31" s="511"/>
      <c r="GP31" s="521"/>
      <c r="GQ31" s="525">
        <v>20000</v>
      </c>
      <c r="GR31" s="582">
        <f t="shared" si="37"/>
        <v>5.8793066037923554</v>
      </c>
      <c r="GS31" s="476">
        <f t="shared" si="37"/>
        <v>2.8033572591217824</v>
      </c>
      <c r="GT31" s="476">
        <f t="shared" si="37"/>
        <v>1.7795137501718103</v>
      </c>
      <c r="GU31" s="476">
        <f t="shared" si="37"/>
        <v>1.2687346860737421</v>
      </c>
      <c r="GV31" s="476">
        <f t="shared" si="37"/>
        <v>0.96321107994926713</v>
      </c>
      <c r="GW31" s="476">
        <f t="shared" si="37"/>
        <v>0.76033928462675382</v>
      </c>
      <c r="GX31" s="476">
        <f t="shared" si="37"/>
        <v>0.61614570093678234</v>
      </c>
      <c r="GY31" s="476">
        <f t="shared" si="37"/>
        <v>0.50864295783377378</v>
      </c>
      <c r="GZ31" s="476">
        <f t="shared" si="37"/>
        <v>0.42561530867073022</v>
      </c>
      <c r="HA31" s="476">
        <f t="shared" si="37"/>
        <v>0.3597327924618588</v>
      </c>
      <c r="HB31" s="476">
        <f t="shared" si="37"/>
        <v>0.30633040069623979</v>
      </c>
      <c r="HC31" s="476">
        <f t="shared" si="37"/>
        <v>0.26229766319526132</v>
      </c>
      <c r="HD31" s="476">
        <f t="shared" si="37"/>
        <v>0.22548073510297204</v>
      </c>
      <c r="HE31" s="476">
        <f t="shared" si="37"/>
        <v>0.19434073445286656</v>
      </c>
      <c r="HF31" s="476">
        <f t="shared" si="37"/>
        <v>0.16774874669880444</v>
      </c>
      <c r="HG31" s="476">
        <f t="shared" si="31"/>
        <v>0.14485770438570197</v>
      </c>
      <c r="HH31" s="476">
        <f t="shared" si="31"/>
        <v>0.12501948744970851</v>
      </c>
      <c r="HI31" s="476">
        <f t="shared" si="31"/>
        <v>0.10772965829569303</v>
      </c>
      <c r="HJ31" s="476">
        <f t="shared" si="31"/>
        <v>9.2589650357945225E-2</v>
      </c>
      <c r="HK31" s="476">
        <f t="shared" si="31"/>
        <v>7.9280301359009597E-2</v>
      </c>
      <c r="HL31" s="476">
        <f t="shared" si="31"/>
        <v>6.7542949630180857E-2</v>
      </c>
      <c r="HM31" s="476">
        <f t="shared" si="31"/>
        <v>5.7165686992526048E-2</v>
      </c>
      <c r="HN31" s="476">
        <f t="shared" si="31"/>
        <v>4.7973198737024665E-2</v>
      </c>
      <c r="HO31" s="476">
        <f t="shared" si="31"/>
        <v>3.9819144393484267E-2</v>
      </c>
      <c r="HP31" s="476">
        <f t="shared" si="31"/>
        <v>3.2580367795929474E-2</v>
      </c>
      <c r="HQ31" s="476">
        <f t="shared" si="31"/>
        <v>2.6152443872094935E-2</v>
      </c>
      <c r="HR31" s="476">
        <f t="shared" si="31"/>
        <v>2.0446215532589837E-2</v>
      </c>
      <c r="HS31" s="476">
        <f t="shared" si="31"/>
        <v>1.5385073071834367E-2</v>
      </c>
      <c r="HT31" s="476">
        <f t="shared" si="31"/>
        <v>1.0902796794611432E-2</v>
      </c>
      <c r="HU31" s="476">
        <f t="shared" si="31"/>
        <v>6.9418313937823582E-3</v>
      </c>
      <c r="HV31" s="476">
        <f t="shared" si="31"/>
        <v>3.4518945360901623E-3</v>
      </c>
      <c r="HW31" s="476">
        <f t="shared" si="32"/>
        <v>3.8884650129603131E-4</v>
      </c>
      <c r="HX31" s="476">
        <f t="shared" si="15"/>
        <v>2.286234542791258E-3</v>
      </c>
      <c r="HY31" s="476">
        <f t="shared" si="15"/>
        <v>4.6078140044999352E-3</v>
      </c>
      <c r="HZ31" s="476">
        <f t="shared" si="15"/>
        <v>6.6065317582772931E-3</v>
      </c>
      <c r="IA31" s="476">
        <f t="shared" si="15"/>
        <v>8.3097278804368548E-3</v>
      </c>
      <c r="IB31" s="476">
        <f t="shared" si="15"/>
        <v>9.7418831516757742E-3</v>
      </c>
      <c r="IC31" s="476">
        <f t="shared" si="15"/>
        <v>1.0924990050806759E-2</v>
      </c>
      <c r="ID31" s="476">
        <f t="shared" si="15"/>
        <v>1.1878866736098509E-2</v>
      </c>
      <c r="IE31" s="476">
        <f t="shared" si="15"/>
        <v>1.2621424008904366E-2</v>
      </c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</row>
    <row r="32" spans="1:320">
      <c r="J32" s="252"/>
      <c r="K32" s="499">
        <v>21000</v>
      </c>
      <c r="L32" s="382">
        <f t="shared" si="21"/>
        <v>6.4007999999999994</v>
      </c>
      <c r="M32" s="382">
        <v>210</v>
      </c>
      <c r="N32" s="491"/>
      <c r="O32" s="263"/>
      <c r="P32" s="383">
        <f t="shared" si="16"/>
        <v>-36.605200000000309</v>
      </c>
      <c r="Q32" s="383">
        <f>$Q$11-Konstanten!$C$33*K32</f>
        <v>236.54479999999967</v>
      </c>
      <c r="R32" s="382">
        <f t="shared" si="22"/>
        <v>599.32622856219086</v>
      </c>
      <c r="S32" s="263">
        <f t="shared" si="23"/>
        <v>0.42674330965871471</v>
      </c>
      <c r="T32" s="492"/>
      <c r="U32" s="492"/>
      <c r="V32" s="170"/>
      <c r="X32" s="524">
        <v>21000</v>
      </c>
      <c r="Y32" s="410">
        <f t="shared" si="38"/>
        <v>2.3553381291618488E-2</v>
      </c>
      <c r="Z32" s="410">
        <f t="shared" si="38"/>
        <v>4.7101149069182918E-2</v>
      </c>
      <c r="AA32" s="410">
        <f t="shared" si="38"/>
        <v>7.0637709803762411E-2</v>
      </c>
      <c r="AB32" s="410">
        <f t="shared" si="38"/>
        <v>9.4157509762881064E-2</v>
      </c>
      <c r="AC32" s="410">
        <f t="shared" si="38"/>
        <v>0.11765505447713044</v>
      </c>
      <c r="AD32" s="410">
        <f t="shared" si="38"/>
        <v>0.14112492769662788</v>
      </c>
      <c r="AE32" s="410">
        <f t="shared" si="38"/>
        <v>0.16456180968052186</v>
      </c>
      <c r="AF32" s="410">
        <f t="shared" si="38"/>
        <v>0.18796049467306503</v>
      </c>
      <c r="AG32" s="410">
        <f t="shared" si="38"/>
        <v>0.21131590743296766</v>
      </c>
      <c r="AH32" s="410">
        <f t="shared" si="38"/>
        <v>0.23462311869725069</v>
      </c>
      <c r="AI32" s="410">
        <f t="shared" si="38"/>
        <v>0.25787735947683404</v>
      </c>
      <c r="AJ32" s="410">
        <f t="shared" si="38"/>
        <v>0.28107403409858817</v>
      </c>
      <c r="AK32" s="410">
        <f t="shared" si="38"/>
        <v>0.30420873192606357</v>
      </c>
      <c r="AL32" s="410">
        <f t="shared" si="38"/>
        <v>0.32727723770957023</v>
      </c>
      <c r="AM32" s="410">
        <f t="shared" si="38"/>
        <v>0.35027554053398297</v>
      </c>
      <c r="AN32" s="410">
        <f t="shared" si="38"/>
        <v>0.37319984135045453</v>
      </c>
      <c r="AO32" s="410">
        <f t="shared" si="24"/>
        <v>0.39604655909482261</v>
      </c>
      <c r="AP32" s="410">
        <f t="shared" si="24"/>
        <v>0.41881233541126539</v>
      </c>
      <c r="AQ32" s="410">
        <f t="shared" si="24"/>
        <v>0.44149403801421877</v>
      </c>
      <c r="AR32" s="410">
        <f t="shared" si="24"/>
        <v>0.46408876273438299</v>
      </c>
      <c r="AS32" s="410">
        <f t="shared" si="24"/>
        <v>0.48659383430618758</v>
      </c>
      <c r="AT32" s="410">
        <f t="shared" si="24"/>
        <v>0.5090068059635896</v>
      </c>
      <c r="AU32" s="410">
        <f t="shared" si="24"/>
        <v>0.53132545791910879</v>
      </c>
      <c r="AV32" s="410">
        <f t="shared" si="24"/>
        <v>0.55354779480727967</v>
      </c>
      <c r="AW32" s="410">
        <f t="shared" si="24"/>
        <v>0.57567204217818713</v>
      </c>
      <c r="AX32" s="410">
        <f t="shared" si="24"/>
        <v>0.59769664212990214</v>
      </c>
      <c r="AY32" s="410">
        <f t="shared" si="24"/>
        <v>0.61962024817006345</v>
      </c>
      <c r="AZ32" s="410">
        <f t="shared" si="24"/>
        <v>0.64144171939707062</v>
      </c>
      <c r="BA32" s="410">
        <f t="shared" si="24"/>
        <v>0.66316011409036946</v>
      </c>
      <c r="BB32" s="410">
        <f t="shared" si="24"/>
        <v>0.68477468279719289</v>
      </c>
      <c r="BC32" s="410">
        <f t="shared" si="24"/>
        <v>0.70628486100012233</v>
      </c>
      <c r="BD32" s="410">
        <f t="shared" si="24"/>
        <v>0.72769026144616022</v>
      </c>
      <c r="BE32" s="410">
        <f t="shared" si="25"/>
        <v>0.74899066621359378</v>
      </c>
      <c r="BF32" s="410">
        <f t="shared" si="25"/>
        <v>0.77018601858813218</v>
      </c>
      <c r="BG32" s="410">
        <f t="shared" si="25"/>
        <v>0.79127641481470301</v>
      </c>
      <c r="BH32" s="410">
        <f t="shared" si="25"/>
        <v>0.81226209578585518</v>
      </c>
      <c r="BI32" s="410">
        <f t="shared" si="25"/>
        <v>0.83314343872233521</v>
      </c>
      <c r="BJ32" s="410">
        <f t="shared" si="25"/>
        <v>0.85392094889585091</v>
      </c>
      <c r="BK32" s="410">
        <f t="shared" si="25"/>
        <v>0.8745952514387012</v>
      </c>
      <c r="BL32" s="410">
        <f t="shared" si="25"/>
        <v>0.89516708327961203</v>
      </c>
      <c r="BM32" s="253"/>
      <c r="BN32" s="252"/>
      <c r="BO32" s="537">
        <f t="shared" si="18"/>
        <v>210</v>
      </c>
      <c r="BP32" s="524">
        <v>21000</v>
      </c>
      <c r="BQ32" s="382">
        <f t="shared" si="33"/>
        <v>236.57104520239884</v>
      </c>
      <c r="BR32" s="382">
        <f t="shared" si="33"/>
        <v>236.64975579084717</v>
      </c>
      <c r="BS32" s="382">
        <f t="shared" si="33"/>
        <v>236.78085685757762</v>
      </c>
      <c r="BT32" s="382">
        <f t="shared" si="33"/>
        <v>236.96422404940054</v>
      </c>
      <c r="BU32" s="382">
        <f t="shared" si="33"/>
        <v>237.19968430091978</v>
      </c>
      <c r="BV32" s="382">
        <f t="shared" si="33"/>
        <v>237.48701684833881</v>
      </c>
      <c r="BW32" s="382">
        <f t="shared" si="33"/>
        <v>237.82595451149098</v>
      </c>
      <c r="BX32" s="382">
        <f t="shared" si="33"/>
        <v>238.21618522864304</v>
      </c>
      <c r="BY32" s="382">
        <f t="shared" si="33"/>
        <v>238.65735382586629</v>
      </c>
      <c r="BZ32" s="382">
        <f t="shared" si="33"/>
        <v>239.14906400037751</v>
      </c>
      <c r="CA32" s="382">
        <f t="shared" si="33"/>
        <v>239.69088049526735</v>
      </c>
      <c r="CB32" s="382">
        <f t="shared" si="33"/>
        <v>240.28233144149164</v>
      </c>
      <c r="CC32" s="382">
        <f t="shared" si="33"/>
        <v>240.92291084189179</v>
      </c>
      <c r="CD32" s="382">
        <f t="shared" si="33"/>
        <v>241.6120811713657</v>
      </c>
      <c r="CE32" s="382">
        <f t="shared" si="33"/>
        <v>242.34927606708865</v>
      </c>
      <c r="CF32" s="382">
        <f t="shared" si="26"/>
        <v>243.13390308289246</v>
      </c>
      <c r="CG32" s="382">
        <f t="shared" si="26"/>
        <v>243.96534648249846</v>
      </c>
      <c r="CH32" s="382">
        <f t="shared" si="26"/>
        <v>244.84297004724118</v>
      </c>
      <c r="CI32" s="382">
        <f t="shared" si="26"/>
        <v>245.76611987517001</v>
      </c>
      <c r="CJ32" s="382">
        <f t="shared" si="26"/>
        <v>246.73412714991815</v>
      </c>
      <c r="CK32" s="382">
        <f t="shared" si="26"/>
        <v>247.74631085945447</v>
      </c>
      <c r="CL32" s="382">
        <f t="shared" si="26"/>
        <v>248.80198044670536</v>
      </c>
      <c r="CM32" s="382">
        <f t="shared" si="26"/>
        <v>249.90043837602863</v>
      </c>
      <c r="CN32" s="382">
        <f t="shared" si="26"/>
        <v>251.04098260157633</v>
      </c>
      <c r="CO32" s="382">
        <f t="shared" si="26"/>
        <v>252.22290892565604</v>
      </c>
      <c r="CP32" s="382">
        <f t="shared" si="26"/>
        <v>253.44551323726466</v>
      </c>
      <c r="CQ32" s="382">
        <f t="shared" si="26"/>
        <v>254.7080936229693</v>
      </c>
      <c r="CR32" s="382">
        <f t="shared" si="26"/>
        <v>256.00995234423414</v>
      </c>
      <c r="CS32" s="382">
        <f t="shared" si="26"/>
        <v>257.35039767711106</v>
      </c>
      <c r="CT32" s="382">
        <f t="shared" si="26"/>
        <v>258.72874561190059</v>
      </c>
      <c r="CU32" s="382">
        <f t="shared" si="26"/>
        <v>260.14432141193896</v>
      </c>
      <c r="CV32" s="382">
        <f t="shared" si="27"/>
        <v>261.59646103207376</v>
      </c>
      <c r="CW32" s="382">
        <f t="shared" si="6"/>
        <v>263.08451239863302</v>
      </c>
      <c r="CX32" s="382">
        <f t="shared" si="6"/>
        <v>264.60783655378316</v>
      </c>
      <c r="CY32" s="382">
        <f t="shared" si="6"/>
        <v>266.16580866811387</v>
      </c>
      <c r="CZ32" s="382">
        <f t="shared" si="6"/>
        <v>267.7578189260667</v>
      </c>
      <c r="DA32" s="382">
        <f t="shared" si="6"/>
        <v>269.3832732894769</v>
      </c>
      <c r="DB32" s="382">
        <f t="shared" si="6"/>
        <v>271.04159414500174</v>
      </c>
      <c r="DC32" s="382">
        <f t="shared" si="6"/>
        <v>272.73222084160062</v>
      </c>
      <c r="DD32" s="382">
        <f t="shared" si="6"/>
        <v>274.4546101244988</v>
      </c>
      <c r="DE32" s="521"/>
      <c r="DF32" s="252"/>
      <c r="DG32" s="537">
        <f t="shared" si="19"/>
        <v>210</v>
      </c>
      <c r="DH32" s="524">
        <v>21000</v>
      </c>
      <c r="DI32" s="382">
        <f t="shared" si="34"/>
        <v>14.116159179392973</v>
      </c>
      <c r="DJ32" s="382">
        <f t="shared" si="34"/>
        <v>28.228954032578944</v>
      </c>
      <c r="DK32" s="382">
        <f t="shared" si="34"/>
        <v>42.335032210959419</v>
      </c>
      <c r="DL32" s="382">
        <f t="shared" si="34"/>
        <v>56.431065216995172</v>
      </c>
      <c r="DM32" s="382">
        <f t="shared" si="34"/>
        <v>70.513760071057703</v>
      </c>
      <c r="DN32" s="382">
        <f t="shared" si="34"/>
        <v>84.579870672531854</v>
      </c>
      <c r="DO32" s="382">
        <f t="shared" si="34"/>
        <v>98.626208761196196</v>
      </c>
      <c r="DP32" s="382">
        <f t="shared" si="34"/>
        <v>112.64965439109183</v>
      </c>
      <c r="DQ32" s="382">
        <f t="shared" si="34"/>
        <v>126.64716583699754</v>
      </c>
      <c r="DR32" s="382">
        <f t="shared" si="34"/>
        <v>140.61578886232252</v>
      </c>
      <c r="DS32" s="382">
        <f t="shared" si="34"/>
        <v>154.55266528682731</v>
      </c>
      <c r="DT32" s="382">
        <f t="shared" si="34"/>
        <v>168.45504080306748</v>
      </c>
      <c r="DU32" s="382">
        <f t="shared" si="34"/>
        <v>182.32027200093421</v>
      </c>
      <c r="DV32" s="382">
        <f t="shared" si="34"/>
        <v>196.14583257072837</v>
      </c>
      <c r="DW32" s="382">
        <f t="shared" si="34"/>
        <v>209.92931866581483</v>
      </c>
      <c r="DX32" s="382">
        <f t="shared" si="35"/>
        <v>223.66845341657589</v>
      </c>
      <c r="DY32" s="382">
        <f t="shared" si="35"/>
        <v>237.36109059733289</v>
      </c>
      <c r="DZ32" s="382">
        <f t="shared" si="35"/>
        <v>251.00521745735699</v>
      </c>
      <c r="EA32" s="382">
        <f t="shared" si="35"/>
        <v>264.59895673575426</v>
      </c>
      <c r="EB32" s="382">
        <f t="shared" si="35"/>
        <v>278.14056788769119</v>
      </c>
      <c r="EC32" s="382">
        <f t="shared" si="35"/>
        <v>291.62844755634302</v>
      </c>
      <c r="ED32" s="382">
        <f t="shared" si="35"/>
        <v>305.06112933064503</v>
      </c>
      <c r="EE32" s="382">
        <f t="shared" si="35"/>
        <v>318.43728283373849</v>
      </c>
      <c r="EF32" s="382">
        <f t="shared" si="35"/>
        <v>331.75571219076443</v>
      </c>
      <c r="EG32" s="382">
        <f t="shared" si="35"/>
        <v>345.01535392734735</v>
      </c>
      <c r="EH32" s="382">
        <f t="shared" si="35"/>
        <v>358.21527435199971</v>
      </c>
      <c r="EI32" s="382">
        <f t="shared" si="35"/>
        <v>371.35466647653288</v>
      </c>
      <c r="EJ32" s="382">
        <f t="shared" si="35"/>
        <v>384.43284652869346</v>
      </c>
      <c r="EK32" s="382">
        <f t="shared" si="35"/>
        <v>397.44925011065334</v>
      </c>
      <c r="EL32" s="382">
        <f t="shared" si="35"/>
        <v>410.4034280557122</v>
      </c>
      <c r="EM32" s="382">
        <f t="shared" si="35"/>
        <v>423.29504203377451</v>
      </c>
      <c r="EN32" s="382">
        <f t="shared" si="28"/>
        <v>436.12385995396187</v>
      </c>
      <c r="EO32" s="382">
        <f t="shared" si="9"/>
        <v>448.88975121007593</v>
      </c>
      <c r="EP32" s="382">
        <f t="shared" si="9"/>
        <v>461.59268181175469</v>
      </c>
      <c r="EQ32" s="382">
        <f t="shared" si="9"/>
        <v>474.23270944110766</v>
      </c>
      <c r="ER32" s="382">
        <f t="shared" si="9"/>
        <v>486.80997847135762</v>
      </c>
      <c r="ES32" s="382">
        <f t="shared" si="9"/>
        <v>499.32471498079195</v>
      </c>
      <c r="ET32" s="382">
        <f t="shared" si="9"/>
        <v>511.77722179199765</v>
      </c>
      <c r="EU32" s="382">
        <f t="shared" si="9"/>
        <v>524.16787356315785</v>
      </c>
      <c r="EV32" s="382">
        <f t="shared" si="9"/>
        <v>536.49711195498651</v>
      </c>
      <c r="EW32" s="521"/>
      <c r="EX32" s="252"/>
      <c r="EY32" s="515">
        <f t="shared" si="20"/>
        <v>210</v>
      </c>
      <c r="EZ32" s="524">
        <v>21000</v>
      </c>
      <c r="FA32" s="382">
        <f t="shared" si="36"/>
        <v>99.421045202398858</v>
      </c>
      <c r="FB32" s="382">
        <f t="shared" si="36"/>
        <v>109.49975579084719</v>
      </c>
      <c r="FC32" s="382">
        <f t="shared" si="36"/>
        <v>119.63085685757764</v>
      </c>
      <c r="FD32" s="382">
        <f t="shared" si="36"/>
        <v>129.81422404940056</v>
      </c>
      <c r="FE32" s="382">
        <f t="shared" si="36"/>
        <v>140.04968430091981</v>
      </c>
      <c r="FF32" s="382">
        <f t="shared" si="36"/>
        <v>150.33701684833883</v>
      </c>
      <c r="FG32" s="382">
        <f t="shared" si="36"/>
        <v>160.675954511491</v>
      </c>
      <c r="FH32" s="382">
        <f t="shared" si="36"/>
        <v>171.06618522864306</v>
      </c>
      <c r="FI32" s="382">
        <f t="shared" si="36"/>
        <v>181.50735382586632</v>
      </c>
      <c r="FJ32" s="382">
        <f t="shared" si="36"/>
        <v>191.99906400037753</v>
      </c>
      <c r="FK32" s="382">
        <f t="shared" si="36"/>
        <v>202.54088049526737</v>
      </c>
      <c r="FL32" s="382">
        <f t="shared" si="36"/>
        <v>213.13233144149166</v>
      </c>
      <c r="FM32" s="382">
        <f t="shared" si="36"/>
        <v>223.77291084189181</v>
      </c>
      <c r="FN32" s="382">
        <f t="shared" si="36"/>
        <v>234.46208117136572</v>
      </c>
      <c r="FO32" s="382">
        <f t="shared" si="36"/>
        <v>245.19927606708868</v>
      </c>
      <c r="FP32" s="382">
        <f t="shared" si="29"/>
        <v>255.98390308289248</v>
      </c>
      <c r="FQ32" s="382">
        <f t="shared" si="29"/>
        <v>266.81534648249851</v>
      </c>
      <c r="FR32" s="382">
        <f t="shared" si="29"/>
        <v>277.6929700472412</v>
      </c>
      <c r="FS32" s="382">
        <f t="shared" si="29"/>
        <v>288.61611987517006</v>
      </c>
      <c r="FT32" s="382">
        <f t="shared" si="29"/>
        <v>299.58412714991817</v>
      </c>
      <c r="FU32" s="382">
        <f t="shared" si="29"/>
        <v>310.59631085945449</v>
      </c>
      <c r="FV32" s="382">
        <f t="shared" si="29"/>
        <v>321.65198044670535</v>
      </c>
      <c r="FW32" s="382">
        <f t="shared" si="29"/>
        <v>332.75043837602868</v>
      </c>
      <c r="FX32" s="382">
        <f t="shared" si="29"/>
        <v>343.89098260157635</v>
      </c>
      <c r="FY32" s="382">
        <f t="shared" si="29"/>
        <v>355.07290892565607</v>
      </c>
      <c r="FZ32" s="382">
        <f t="shared" si="29"/>
        <v>366.29551323726469</v>
      </c>
      <c r="GA32" s="382">
        <f t="shared" si="29"/>
        <v>377.5580936229693</v>
      </c>
      <c r="GB32" s="382">
        <f t="shared" si="29"/>
        <v>388.85995234423416</v>
      </c>
      <c r="GC32" s="382">
        <f t="shared" si="29"/>
        <v>400.20039767711108</v>
      </c>
      <c r="GD32" s="382">
        <f t="shared" si="29"/>
        <v>411.57874561190062</v>
      </c>
      <c r="GE32" s="382">
        <f t="shared" si="29"/>
        <v>422.99432141193898</v>
      </c>
      <c r="GF32" s="382">
        <f t="shared" si="30"/>
        <v>434.44646103207378</v>
      </c>
      <c r="GG32" s="382">
        <f t="shared" si="12"/>
        <v>445.93451239863305</v>
      </c>
      <c r="GH32" s="382">
        <f t="shared" si="12"/>
        <v>457.45783655378318</v>
      </c>
      <c r="GI32" s="382">
        <f t="shared" si="12"/>
        <v>469.01580866811389</v>
      </c>
      <c r="GJ32" s="382">
        <f t="shared" si="12"/>
        <v>480.60781892606673</v>
      </c>
      <c r="GK32" s="382">
        <f t="shared" si="12"/>
        <v>492.23327328947693</v>
      </c>
      <c r="GL32" s="382">
        <f t="shared" si="12"/>
        <v>503.89159414500176</v>
      </c>
      <c r="GM32" s="382">
        <f t="shared" si="12"/>
        <v>515.5822208416007</v>
      </c>
      <c r="GN32" s="382">
        <f t="shared" si="12"/>
        <v>527.30461012449882</v>
      </c>
      <c r="GO32" s="511"/>
      <c r="GP32" s="521"/>
      <c r="GQ32" s="524">
        <v>21000</v>
      </c>
      <c r="GR32" s="583">
        <f t="shared" si="37"/>
        <v>6.0430663142092866</v>
      </c>
      <c r="GS32" s="477">
        <f t="shared" si="37"/>
        <v>2.8789873568986608</v>
      </c>
      <c r="GT32" s="477">
        <f t="shared" si="37"/>
        <v>1.825812349957499</v>
      </c>
      <c r="GU32" s="477">
        <f t="shared" si="37"/>
        <v>1.3004035729296284</v>
      </c>
      <c r="GV32" s="477">
        <f t="shared" si="37"/>
        <v>0.98613269466540687</v>
      </c>
      <c r="GW32" s="477">
        <f t="shared" si="37"/>
        <v>0.77745621568043211</v>
      </c>
      <c r="GX32" s="477">
        <f t="shared" si="37"/>
        <v>0.62914053505327328</v>
      </c>
      <c r="GY32" s="477">
        <f t="shared" si="37"/>
        <v>0.51856822067774344</v>
      </c>
      <c r="GZ32" s="477">
        <f t="shared" si="37"/>
        <v>0.43317343602838382</v>
      </c>
      <c r="HA32" s="477">
        <f t="shared" si="37"/>
        <v>0.36541611403513574</v>
      </c>
      <c r="HB32" s="477">
        <f t="shared" si="37"/>
        <v>0.31049749364969481</v>
      </c>
      <c r="HC32" s="477">
        <f t="shared" si="37"/>
        <v>0.26521789093063836</v>
      </c>
      <c r="HD32" s="477">
        <f t="shared" si="37"/>
        <v>0.22736165532237249</v>
      </c>
      <c r="HE32" s="477">
        <f t="shared" si="37"/>
        <v>0.19534571853226027</v>
      </c>
      <c r="HF32" s="477">
        <f t="shared" si="37"/>
        <v>0.16800872610566545</v>
      </c>
      <c r="HG32" s="477">
        <f t="shared" si="31"/>
        <v>0.14447924672743198</v>
      </c>
      <c r="HH32" s="477">
        <f t="shared" si="31"/>
        <v>0.12409049777721481</v>
      </c>
      <c r="HI32" s="477">
        <f t="shared" si="31"/>
        <v>0.10632349741661512</v>
      </c>
      <c r="HJ32" s="477">
        <f t="shared" si="31"/>
        <v>9.0768170198799777E-2</v>
      </c>
      <c r="HK32" s="476">
        <f t="shared" si="31"/>
        <v>7.7096122385446331E-2</v>
      </c>
      <c r="HL32" s="477">
        <f t="shared" si="31"/>
        <v>6.5041196982152619E-2</v>
      </c>
      <c r="HM32" s="477">
        <f t="shared" si="31"/>
        <v>5.4385333039523635E-2</v>
      </c>
      <c r="HN32" s="477">
        <f t="shared" si="31"/>
        <v>4.4948114790199771E-2</v>
      </c>
      <c r="HO32" s="477">
        <f t="shared" si="31"/>
        <v>3.6578934332964753E-2</v>
      </c>
      <c r="HP32" s="477">
        <f t="shared" si="31"/>
        <v>2.915103598672486E-2</v>
      </c>
      <c r="HQ32" s="477">
        <f t="shared" si="31"/>
        <v>2.2556935630067356E-2</v>
      </c>
      <c r="HR32" s="477">
        <f t="shared" si="31"/>
        <v>1.6704858472078539E-2</v>
      </c>
      <c r="HS32" s="477">
        <f t="shared" si="31"/>
        <v>1.1515940574579043E-2</v>
      </c>
      <c r="HT32" s="477">
        <f t="shared" si="31"/>
        <v>6.9220097048662251E-3</v>
      </c>
      <c r="HU32" s="477">
        <f t="shared" si="31"/>
        <v>2.8638102799396414E-3</v>
      </c>
      <c r="HV32" s="477">
        <f t="shared" si="31"/>
        <v>7.1042793317557752E-4</v>
      </c>
      <c r="HW32" s="477">
        <f t="shared" si="32"/>
        <v>3.8461526091811485E-3</v>
      </c>
      <c r="HX32" s="477">
        <f t="shared" si="15"/>
        <v>6.5834401508976757E-3</v>
      </c>
      <c r="HY32" s="477">
        <f t="shared" si="15"/>
        <v>8.9577790569430344E-3</v>
      </c>
      <c r="HZ32" s="477">
        <f t="shared" si="15"/>
        <v>1.1000718991193132E-2</v>
      </c>
      <c r="IA32" s="477">
        <f t="shared" si="15"/>
        <v>1.2740411699789782E-2</v>
      </c>
      <c r="IB32" s="477">
        <f t="shared" si="15"/>
        <v>1.420206426511017E-2</v>
      </c>
      <c r="IC32" s="477">
        <f t="shared" si="15"/>
        <v>1.5408320869350556E-2</v>
      </c>
      <c r="ID32" s="477">
        <f t="shared" si="15"/>
        <v>1.6379585920049053E-2</v>
      </c>
      <c r="IE32" s="477">
        <f t="shared" si="15"/>
        <v>1.713429881661499E-2</v>
      </c>
    </row>
    <row r="33" spans="1:320">
      <c r="J33" s="252"/>
      <c r="K33" s="499">
        <v>22000</v>
      </c>
      <c r="L33" s="382">
        <f t="shared" si="21"/>
        <v>6.7055999999999996</v>
      </c>
      <c r="M33" s="382">
        <v>220</v>
      </c>
      <c r="N33" s="491"/>
      <c r="O33" s="263"/>
      <c r="P33" s="383">
        <f t="shared" si="16"/>
        <v>-38.58640000000031</v>
      </c>
      <c r="Q33" s="383">
        <f>$Q$11-Konstanten!$C$33*K33</f>
        <v>234.56359999999967</v>
      </c>
      <c r="R33" s="382">
        <f t="shared" si="22"/>
        <v>596.81109855152806</v>
      </c>
      <c r="S33" s="263">
        <f t="shared" si="23"/>
        <v>0.40828941491728798</v>
      </c>
      <c r="T33" s="492"/>
      <c r="U33" s="492"/>
      <c r="V33" s="170"/>
      <c r="X33" s="524">
        <v>22000</v>
      </c>
      <c r="Y33" s="410">
        <f t="shared" si="38"/>
        <v>2.407970720591087E-2</v>
      </c>
      <c r="Z33" s="410">
        <f t="shared" si="38"/>
        <v>4.8153223215658132E-2</v>
      </c>
      <c r="AA33" s="410">
        <f t="shared" si="38"/>
        <v>7.2214379918192531E-2</v>
      </c>
      <c r="AB33" s="410">
        <f t="shared" si="38"/>
        <v>9.6257055160986454E-2</v>
      </c>
      <c r="AC33" s="410">
        <f t="shared" si="38"/>
        <v>0.12027519520461828</v>
      </c>
      <c r="AD33" s="410">
        <f t="shared" si="38"/>
        <v>0.14426283655738412</v>
      </c>
      <c r="AE33" s="410">
        <f t="shared" si="38"/>
        <v>0.16821412700044322</v>
      </c>
      <c r="AF33" s="410">
        <f t="shared" si="38"/>
        <v>0.1921233456271334</v>
      </c>
      <c r="AG33" s="410">
        <f t="shared" si="38"/>
        <v>0.21598492173666334</v>
      </c>
      <c r="AH33" s="410">
        <f t="shared" si="38"/>
        <v>0.23979345244112146</v>
      </c>
      <c r="AI33" s="410">
        <f t="shared" si="38"/>
        <v>0.2635437188649013</v>
      </c>
      <c r="AJ33" s="410">
        <f t="shared" si="38"/>
        <v>0.28723070083765251</v>
      </c>
      <c r="AK33" s="410">
        <f t="shared" si="38"/>
        <v>0.31084959000404927</v>
      </c>
      <c r="AL33" s="410">
        <f t="shared" si="38"/>
        <v>0.33439580129647023</v>
      </c>
      <c r="AM33" s="410">
        <f t="shared" si="38"/>
        <v>0.35786498273888684</v>
      </c>
      <c r="AN33" s="410">
        <f t="shared" si="38"/>
        <v>0.38125302357212165</v>
      </c>
      <c r="AO33" s="410">
        <f t="shared" si="24"/>
        <v>0.40455606071094635</v>
      </c>
      <c r="AP33" s="410">
        <f t="shared" si="24"/>
        <v>0.42777048356265041</v>
      </c>
      <c r="AQ33" s="410">
        <f t="shared" si="24"/>
        <v>0.45089293725399848</v>
      </c>
      <c r="AR33" s="410">
        <f t="shared" si="24"/>
        <v>0.47392032432872572</v>
      </c>
      <c r="AS33" s="410">
        <f t="shared" si="24"/>
        <v>0.49684980499107856</v>
      </c>
      <c r="AT33" s="410">
        <f t="shared" si="24"/>
        <v>0.51967879598182531</v>
      </c>
      <c r="AU33" s="410">
        <f t="shared" si="24"/>
        <v>0.54240496818204786</v>
      </c>
      <c r="AV33" s="410">
        <f t="shared" si="24"/>
        <v>0.56502624304674365</v>
      </c>
      <c r="AW33" s="410">
        <f t="shared" si="24"/>
        <v>0.5875407879747403</v>
      </c>
      <c r="AX33" s="410">
        <f t="shared" si="24"/>
        <v>0.6099470107242333</v>
      </c>
      <c r="AY33" s="410">
        <f t="shared" si="24"/>
        <v>0.63224355298397739</v>
      </c>
      <c r="AZ33" s="410">
        <f t="shared" si="24"/>
        <v>0.65442928320946736</v>
      </c>
      <c r="BA33" s="410">
        <f t="shared" si="24"/>
        <v>0.67650328883123956</v>
      </c>
      <c r="BB33" s="410">
        <f t="shared" si="24"/>
        <v>0.69846486793903295</v>
      </c>
      <c r="BC33" s="410">
        <f t="shared" si="24"/>
        <v>0.72031352054104814</v>
      </c>
      <c r="BD33" s="410">
        <f t="shared" si="24"/>
        <v>0.74204893949238693</v>
      </c>
      <c r="BE33" s="410">
        <f t="shared" si="25"/>
        <v>0.7636710011807909</v>
      </c>
      <c r="BF33" s="410">
        <f t="shared" si="25"/>
        <v>0.78517975605143775</v>
      </c>
      <c r="BG33" s="410">
        <f t="shared" si="25"/>
        <v>0.80657541904595875</v>
      </c>
      <c r="BH33" s="410">
        <f t="shared" si="25"/>
        <v>0.82785836002396163</v>
      </c>
      <c r="BI33" s="410">
        <f t="shared" si="25"/>
        <v>0.84902909422855799</v>
      </c>
      <c r="BJ33" s="410">
        <f t="shared" si="25"/>
        <v>0.87008827285059298</v>
      </c>
      <c r="BK33" s="410">
        <f t="shared" si="25"/>
        <v>0.89103667373973372</v>
      </c>
      <c r="BL33" s="410">
        <f t="shared" si="25"/>
        <v>0.91187519230417691</v>
      </c>
      <c r="BM33" s="253"/>
      <c r="BN33" s="252"/>
      <c r="BO33" s="537">
        <f t="shared" si="18"/>
        <v>220</v>
      </c>
      <c r="BP33" s="524">
        <v>22000</v>
      </c>
      <c r="BQ33" s="382">
        <f t="shared" si="33"/>
        <v>234.59080151029536</v>
      </c>
      <c r="BR33" s="382">
        <f t="shared" si="33"/>
        <v>234.67237806757632</v>
      </c>
      <c r="BS33" s="382">
        <f t="shared" si="33"/>
        <v>234.80824592542052</v>
      </c>
      <c r="BT33" s="382">
        <f t="shared" si="33"/>
        <v>234.99826608549219</v>
      </c>
      <c r="BU33" s="382">
        <f t="shared" si="33"/>
        <v>235.24224515815169</v>
      </c>
      <c r="BV33" s="382">
        <f t="shared" si="33"/>
        <v>235.53993655160656</v>
      </c>
      <c r="BW33" s="382">
        <f t="shared" si="33"/>
        <v>235.89104197433079</v>
      </c>
      <c r="BX33" s="382">
        <f t="shared" si="33"/>
        <v>236.29521323170221</v>
      </c>
      <c r="BY33" s="382">
        <f t="shared" si="33"/>
        <v>236.75205429445199</v>
      </c>
      <c r="BZ33" s="382">
        <f t="shared" si="33"/>
        <v>237.26112361364289</v>
      </c>
      <c r="CA33" s="382">
        <f t="shared" si="33"/>
        <v>237.82193665453312</v>
      </c>
      <c r="CB33" s="382">
        <f t="shared" si="33"/>
        <v>238.43396861989109</v>
      </c>
      <c r="CC33" s="382">
        <f t="shared" si="33"/>
        <v>239.09665733209425</v>
      </c>
      <c r="CD33" s="382">
        <f t="shared" si="33"/>
        <v>239.80940624268896</v>
      </c>
      <c r="CE33" s="382">
        <f t="shared" si="33"/>
        <v>240.57158753797515</v>
      </c>
      <c r="CF33" s="382">
        <f t="shared" si="26"/>
        <v>241.3825453095977</v>
      </c>
      <c r="CG33" s="382">
        <f t="shared" si="26"/>
        <v>242.24159876000954</v>
      </c>
      <c r="CH33" s="382">
        <f t="shared" si="26"/>
        <v>243.14804541398948</v>
      </c>
      <c r="CI33" s="382">
        <f t="shared" si="26"/>
        <v>244.10116430908121</v>
      </c>
      <c r="CJ33" s="382">
        <f t="shared" si="26"/>
        <v>245.10021913980205</v>
      </c>
      <c r="CK33" s="382">
        <f t="shared" si="26"/>
        <v>246.14446133270161</v>
      </c>
      <c r="CL33" s="382">
        <f t="shared" si="26"/>
        <v>247.23313303174558</v>
      </c>
      <c r="CM33" s="382">
        <f t="shared" si="26"/>
        <v>248.36546997601326</v>
      </c>
      <c r="CN33" s="382">
        <f t="shared" si="26"/>
        <v>249.54070425426366</v>
      </c>
      <c r="CO33" s="382">
        <f t="shared" si="26"/>
        <v>250.75806692348146</v>
      </c>
      <c r="CP33" s="382">
        <f t="shared" si="26"/>
        <v>252.01679048103455</v>
      </c>
      <c r="CQ33" s="382">
        <f t="shared" si="26"/>
        <v>253.31611118249032</v>
      </c>
      <c r="CR33" s="382">
        <f t="shared" si="26"/>
        <v>254.65527119943923</v>
      </c>
      <c r="CS33" s="382">
        <f t="shared" si="26"/>
        <v>256.03352061381685</v>
      </c>
      <c r="CT33" s="382">
        <f t="shared" si="26"/>
        <v>257.45011924718898</v>
      </c>
      <c r="CU33" s="382">
        <f t="shared" si="26"/>
        <v>258.90433832524479</v>
      </c>
      <c r="CV33" s="382">
        <f t="shared" si="27"/>
        <v>260.39546197933873</v>
      </c>
      <c r="CW33" s="382">
        <f t="shared" si="6"/>
        <v>261.92278858830849</v>
      </c>
      <c r="CX33" s="382">
        <f t="shared" si="6"/>
        <v>263.48563196499038</v>
      </c>
      <c r="CY33" s="382">
        <f t="shared" si="6"/>
        <v>265.08332239286148</v>
      </c>
      <c r="CZ33" s="382">
        <f t="shared" si="6"/>
        <v>266.71520751905234</v>
      </c>
      <c r="DA33" s="382">
        <f t="shared" si="6"/>
        <v>268.38065311062775</v>
      </c>
      <c r="DB33" s="382">
        <f t="shared" si="6"/>
        <v>270.0790436815189</v>
      </c>
      <c r="DC33" s="382">
        <f t="shared" si="6"/>
        <v>271.80978299783789</v>
      </c>
      <c r="DD33" s="382">
        <f t="shared" si="6"/>
        <v>273.5722944695151</v>
      </c>
      <c r="DE33" s="521"/>
      <c r="DF33" s="252"/>
      <c r="DG33" s="537">
        <f t="shared" si="19"/>
        <v>220</v>
      </c>
      <c r="DH33" s="524">
        <v>22000</v>
      </c>
      <c r="DI33" s="382">
        <f t="shared" si="34"/>
        <v>14.371036510358813</v>
      </c>
      <c r="DJ33" s="382">
        <f t="shared" si="34"/>
        <v>28.738378046133874</v>
      </c>
      <c r="DK33" s="382">
        <f t="shared" si="34"/>
        <v>43.098343410193891</v>
      </c>
      <c r="DL33" s="382">
        <f t="shared" si="34"/>
        <v>57.44727883396336</v>
      </c>
      <c r="DM33" s="382">
        <f t="shared" si="34"/>
        <v>71.781571378567719</v>
      </c>
      <c r="DN33" s="382">
        <f t="shared" si="34"/>
        <v>86.097661965971952</v>
      </c>
      <c r="DO33" s="382">
        <f t="shared" si="34"/>
        <v>100.39205792702077</v>
      </c>
      <c r="DP33" s="382">
        <f t="shared" si="34"/>
        <v>114.6613449611244</v>
      </c>
      <c r="DQ33" s="382">
        <f t="shared" si="34"/>
        <v>128.90219841222387</v>
      </c>
      <c r="DR33" s="382">
        <f t="shared" si="34"/>
        <v>143.1113937768493</v>
      </c>
      <c r="DS33" s="382">
        <f t="shared" si="34"/>
        <v>157.28581637211681</v>
      </c>
      <c r="DT33" s="382">
        <f t="shared" si="34"/>
        <v>171.4224701046447</v>
      </c>
      <c r="DU33" s="382">
        <f t="shared" si="34"/>
        <v>185.51848529460875</v>
      </c>
      <c r="DV33" s="382">
        <f t="shared" si="34"/>
        <v>199.5711255227649</v>
      </c>
      <c r="DW33" s="382">
        <f t="shared" si="34"/>
        <v>213.57779348151868</v>
      </c>
      <c r="DX33" s="382">
        <f t="shared" si="35"/>
        <v>227.53603582416955</v>
      </c>
      <c r="DY33" s="382">
        <f t="shared" si="35"/>
        <v>241.44354701857858</v>
      </c>
      <c r="DZ33" s="382">
        <f t="shared" si="35"/>
        <v>255.29817222294378</v>
      </c>
      <c r="EA33" s="382">
        <f t="shared" si="35"/>
        <v>269.09790921168405</v>
      </c>
      <c r="EB33" s="382">
        <f t="shared" si="35"/>
        <v>282.84090938852324</v>
      </c>
      <c r="EC33" s="382">
        <f t="shared" si="35"/>
        <v>296.52547793183811</v>
      </c>
      <c r="ED33" s="382">
        <f t="shared" si="35"/>
        <v>310.15007312384859</v>
      </c>
      <c r="EE33" s="382">
        <f t="shared" si="35"/>
        <v>323.7133049205346</v>
      </c>
      <c r="EF33" s="382">
        <f t="shared" si="35"/>
        <v>337.21393282316978</v>
      </c>
      <c r="EG33" s="382">
        <f t="shared" si="35"/>
        <v>350.65086311503518</v>
      </c>
      <c r="EH33" s="382">
        <f t="shared" si="35"/>
        <v>364.02314552855034</v>
      </c>
      <c r="EI33" s="382">
        <f t="shared" si="35"/>
        <v>377.32996940848881</v>
      </c>
      <c r="EJ33" s="382">
        <f t="shared" si="35"/>
        <v>390.57065943653129</v>
      </c>
      <c r="EK33" s="382">
        <f t="shared" si="35"/>
        <v>403.74467098109375</v>
      </c>
      <c r="EL33" s="382">
        <f t="shared" si="35"/>
        <v>416.8515851343422</v>
      </c>
      <c r="EM33" s="382">
        <f t="shared" si="35"/>
        <v>429.89110349562162</v>
      </c>
      <c r="EN33" s="382">
        <f t="shared" si="28"/>
        <v>442.86304275744783</v>
      </c>
      <c r="EO33" s="382">
        <f t="shared" si="9"/>
        <v>455.76732914665308</v>
      </c>
      <c r="EP33" s="382">
        <f t="shared" si="9"/>
        <v>468.60399276947936</v>
      </c>
      <c r="EQ33" s="382">
        <f t="shared" si="9"/>
        <v>481.37316190547773</v>
      </c>
      <c r="ER33" s="382">
        <f t="shared" si="9"/>
        <v>494.07505729096698</v>
      </c>
      <c r="ES33" s="382">
        <f t="shared" si="9"/>
        <v>506.70998642875452</v>
      </c>
      <c r="ET33" s="382">
        <f t="shared" si="9"/>
        <v>519.27833795676406</v>
      </c>
      <c r="EU33" s="382">
        <f t="shared" si="9"/>
        <v>531.78057610430994</v>
      </c>
      <c r="EV33" s="382">
        <f t="shared" si="9"/>
        <v>544.21723526094172</v>
      </c>
      <c r="EW33" s="521"/>
      <c r="EX33" s="252"/>
      <c r="EY33" s="515">
        <f t="shared" si="20"/>
        <v>220</v>
      </c>
      <c r="EZ33" s="524">
        <v>22000</v>
      </c>
      <c r="FA33" s="382">
        <f t="shared" si="36"/>
        <v>103.44080151029539</v>
      </c>
      <c r="FB33" s="382">
        <f t="shared" si="36"/>
        <v>113.52237806757634</v>
      </c>
      <c r="FC33" s="382">
        <f t="shared" si="36"/>
        <v>123.65824592542054</v>
      </c>
      <c r="FD33" s="382">
        <f t="shared" si="36"/>
        <v>133.84826608549221</v>
      </c>
      <c r="FE33" s="382">
        <f t="shared" si="36"/>
        <v>144.09224515815171</v>
      </c>
      <c r="FF33" s="382">
        <f t="shared" si="36"/>
        <v>154.38993655160658</v>
      </c>
      <c r="FG33" s="382">
        <f t="shared" si="36"/>
        <v>164.74104197433081</v>
      </c>
      <c r="FH33" s="382">
        <f t="shared" si="36"/>
        <v>175.14521323170223</v>
      </c>
      <c r="FI33" s="382">
        <f t="shared" si="36"/>
        <v>185.60205429445202</v>
      </c>
      <c r="FJ33" s="382">
        <f t="shared" si="36"/>
        <v>196.11112361364292</v>
      </c>
      <c r="FK33" s="382">
        <f t="shared" si="36"/>
        <v>206.67193665453314</v>
      </c>
      <c r="FL33" s="382">
        <f t="shared" si="36"/>
        <v>217.28396861989111</v>
      </c>
      <c r="FM33" s="382">
        <f t="shared" si="36"/>
        <v>227.94665733209428</v>
      </c>
      <c r="FN33" s="382">
        <f t="shared" si="36"/>
        <v>238.65940624268899</v>
      </c>
      <c r="FO33" s="382">
        <f t="shared" si="36"/>
        <v>249.42158753797517</v>
      </c>
      <c r="FP33" s="382">
        <f t="shared" si="29"/>
        <v>260.23254530959775</v>
      </c>
      <c r="FQ33" s="382">
        <f t="shared" si="29"/>
        <v>271.09159876000956</v>
      </c>
      <c r="FR33" s="382">
        <f t="shared" si="29"/>
        <v>281.99804541398953</v>
      </c>
      <c r="FS33" s="382">
        <f t="shared" si="29"/>
        <v>292.95116430908126</v>
      </c>
      <c r="FT33" s="382">
        <f t="shared" si="29"/>
        <v>303.95021913980207</v>
      </c>
      <c r="FU33" s="382">
        <f t="shared" si="29"/>
        <v>314.99446133270163</v>
      </c>
      <c r="FV33" s="382">
        <f t="shared" si="29"/>
        <v>326.0831330317456</v>
      </c>
      <c r="FW33" s="382">
        <f t="shared" si="29"/>
        <v>337.21546997601331</v>
      </c>
      <c r="FX33" s="382">
        <f t="shared" si="29"/>
        <v>348.39070425426371</v>
      </c>
      <c r="FY33" s="382">
        <f t="shared" si="29"/>
        <v>359.60806692348149</v>
      </c>
      <c r="FZ33" s="382">
        <f t="shared" si="29"/>
        <v>370.86679048103457</v>
      </c>
      <c r="GA33" s="382">
        <f t="shared" si="29"/>
        <v>382.16611118249034</v>
      </c>
      <c r="GB33" s="382">
        <f t="shared" si="29"/>
        <v>393.50527119943922</v>
      </c>
      <c r="GC33" s="382">
        <f t="shared" si="29"/>
        <v>404.88352061381687</v>
      </c>
      <c r="GD33" s="382">
        <f t="shared" si="29"/>
        <v>416.300119247189</v>
      </c>
      <c r="GE33" s="382">
        <f t="shared" si="29"/>
        <v>427.75433832524482</v>
      </c>
      <c r="GF33" s="382">
        <f t="shared" si="30"/>
        <v>439.24546197933876</v>
      </c>
      <c r="GG33" s="382">
        <f t="shared" si="12"/>
        <v>450.77278858830852</v>
      </c>
      <c r="GH33" s="382">
        <f t="shared" si="12"/>
        <v>462.3356319649904</v>
      </c>
      <c r="GI33" s="382">
        <f t="shared" si="12"/>
        <v>473.9333223928615</v>
      </c>
      <c r="GJ33" s="382">
        <f t="shared" si="12"/>
        <v>485.56520751905236</v>
      </c>
      <c r="GK33" s="382">
        <f t="shared" si="12"/>
        <v>497.23065311062777</v>
      </c>
      <c r="GL33" s="382">
        <f t="shared" si="12"/>
        <v>508.92904368151892</v>
      </c>
      <c r="GM33" s="382">
        <f t="shared" si="12"/>
        <v>520.65978299783797</v>
      </c>
      <c r="GN33" s="382">
        <f t="shared" si="12"/>
        <v>532.42229446951512</v>
      </c>
      <c r="GO33" s="511"/>
      <c r="GP33" s="521"/>
      <c r="GQ33" s="524">
        <v>22000</v>
      </c>
      <c r="GR33" s="583">
        <f t="shared" si="37"/>
        <v>6.1978664472624532</v>
      </c>
      <c r="GS33" s="477">
        <f t="shared" si="37"/>
        <v>2.9502012912955022</v>
      </c>
      <c r="GT33" s="477">
        <f t="shared" si="37"/>
        <v>1.869211114415412</v>
      </c>
      <c r="GU33" s="477">
        <f t="shared" si="37"/>
        <v>1.3299322231144546</v>
      </c>
      <c r="GV33" s="477">
        <f t="shared" si="37"/>
        <v>1.0073710061072061</v>
      </c>
      <c r="GW33" s="477">
        <f t="shared" si="37"/>
        <v>0.79319545997225249</v>
      </c>
      <c r="GX33" s="477">
        <f t="shared" si="37"/>
        <v>0.64097683996166344</v>
      </c>
      <c r="GY33" s="477">
        <f t="shared" si="37"/>
        <v>0.52750007677901134</v>
      </c>
      <c r="GZ33" s="477">
        <f t="shared" si="37"/>
        <v>0.43986725269730753</v>
      </c>
      <c r="HA33" s="477">
        <f t="shared" si="37"/>
        <v>0.37033899564583256</v>
      </c>
      <c r="HB33" s="477">
        <f t="shared" si="37"/>
        <v>0.31398966176057158</v>
      </c>
      <c r="HC33" s="477">
        <f t="shared" si="37"/>
        <v>0.26753492985633853</v>
      </c>
      <c r="HD33" s="477">
        <f t="shared" si="37"/>
        <v>0.22870050911696671</v>
      </c>
      <c r="HE33" s="477">
        <f t="shared" si="37"/>
        <v>0.19586140338455585</v>
      </c>
      <c r="HF33" s="477">
        <f t="shared" si="37"/>
        <v>0.16782547226548683</v>
      </c>
      <c r="HG33" s="477">
        <f t="shared" si="31"/>
        <v>0.14369815913772321</v>
      </c>
      <c r="HH33" s="477">
        <f t="shared" si="31"/>
        <v>0.12279496431996013</v>
      </c>
      <c r="HI33" s="477">
        <f t="shared" si="31"/>
        <v>0.10458309575256028</v>
      </c>
      <c r="HJ33" s="477">
        <f t="shared" si="31"/>
        <v>8.8641547484611657E-2</v>
      </c>
      <c r="HK33" s="477">
        <f t="shared" si="31"/>
        <v>7.4633156133302181E-2</v>
      </c>
      <c r="HL33" s="477">
        <f t="shared" si="31"/>
        <v>6.2284642553072492E-2</v>
      </c>
      <c r="HM33" s="477">
        <f t="shared" si="31"/>
        <v>5.1372097860298283E-2</v>
      </c>
      <c r="HN33" s="477">
        <f t="shared" si="31"/>
        <v>4.1710256731008429E-2</v>
      </c>
      <c r="HO33" s="477">
        <f t="shared" si="31"/>
        <v>3.3144453248184338E-2</v>
      </c>
      <c r="HP33" s="477">
        <f t="shared" si="31"/>
        <v>2.5544508086688473E-2</v>
      </c>
      <c r="HQ33" s="477">
        <f t="shared" si="31"/>
        <v>1.8800026966822304E-2</v>
      </c>
      <c r="HR33" s="477">
        <f t="shared" si="31"/>
        <v>1.2816744404328074E-2</v>
      </c>
      <c r="HS33" s="477">
        <f t="shared" si="31"/>
        <v>7.5136513509274916E-3</v>
      </c>
      <c r="HT33" s="477">
        <f t="shared" si="31"/>
        <v>2.8207174349960686E-3</v>
      </c>
      <c r="HU33" s="477">
        <f t="shared" si="31"/>
        <v>1.3229310066686535E-3</v>
      </c>
      <c r="HV33" s="477">
        <f t="shared" si="31"/>
        <v>4.970480089031587E-3</v>
      </c>
      <c r="HW33" s="477">
        <f t="shared" si="32"/>
        <v>8.1686219639925776E-3</v>
      </c>
      <c r="HX33" s="477">
        <f t="shared" si="15"/>
        <v>1.0958531335925278E-2</v>
      </c>
      <c r="HY33" s="477">
        <f t="shared" si="15"/>
        <v>1.3376669642617753E-2</v>
      </c>
      <c r="HZ33" s="477">
        <f t="shared" si="15"/>
        <v>1.5455451407316131E-2</v>
      </c>
      <c r="IA33" s="477">
        <f t="shared" si="15"/>
        <v>1.7223799595499637E-2</v>
      </c>
      <c r="IB33" s="477">
        <f t="shared" si="15"/>
        <v>1.8707611004346331E-2</v>
      </c>
      <c r="IC33" s="477">
        <f t="shared" si="15"/>
        <v>1.9930148282262531E-2</v>
      </c>
      <c r="ID33" s="477">
        <f t="shared" si="15"/>
        <v>2.0912371767957561E-2</v>
      </c>
      <c r="IE33" s="477">
        <f t="shared" si="15"/>
        <v>2.1673221697528836E-2</v>
      </c>
    </row>
    <row r="34" spans="1:320">
      <c r="J34" s="252"/>
      <c r="K34" s="499">
        <v>23000</v>
      </c>
      <c r="L34" s="382">
        <f t="shared" si="21"/>
        <v>7.0103999999999997</v>
      </c>
      <c r="M34" s="382">
        <v>230</v>
      </c>
      <c r="N34" s="491"/>
      <c r="O34" s="263"/>
      <c r="P34" s="383">
        <f t="shared" si="16"/>
        <v>-40.567600000000311</v>
      </c>
      <c r="Q34" s="383">
        <f>$Q$11-Konstanten!$C$33*K34</f>
        <v>232.58239999999967</v>
      </c>
      <c r="R34" s="382">
        <f t="shared" si="22"/>
        <v>594.28532412132131</v>
      </c>
      <c r="S34" s="263">
        <f t="shared" si="23"/>
        <v>0.39048708379461577</v>
      </c>
      <c r="T34" s="492"/>
      <c r="U34" s="492"/>
      <c r="V34" s="170"/>
      <c r="X34" s="524">
        <v>23000</v>
      </c>
      <c r="Y34" s="410">
        <f t="shared" si="38"/>
        <v>2.4622406154877884E-2</v>
      </c>
      <c r="Z34" s="410">
        <f t="shared" si="38"/>
        <v>4.9237994090600631E-2</v>
      </c>
      <c r="AA34" s="410">
        <f t="shared" si="38"/>
        <v>7.3839972222083647E-2</v>
      </c>
      <c r="AB34" s="410">
        <f t="shared" si="38"/>
        <v>9.8421601975153095E-2</v>
      </c>
      <c r="AC34" s="410">
        <f t="shared" si="38"/>
        <v>0.12297622365473174</v>
      </c>
      <c r="AD34" s="410">
        <f t="shared" si="38"/>
        <v>0.14749728156081585</v>
      </c>
      <c r="AE34" s="410">
        <f t="shared" si="38"/>
        <v>0.17197834812324644</v>
      </c>
      <c r="AF34" s="410">
        <f t="shared" si="38"/>
        <v>0.19641314684328989</v>
      </c>
      <c r="AG34" s="410">
        <f t="shared" si="38"/>
        <v>0.22079557385107645</v>
      </c>
      <c r="AH34" s="410">
        <f t="shared" si="38"/>
        <v>0.24511971791164403</v>
      </c>
      <c r="AI34" s="410">
        <f t="shared" si="38"/>
        <v>0.26937987873791641</v>
      </c>
      <c r="AJ34" s="410">
        <f t="shared" si="38"/>
        <v>0.29357058349665505</v>
      </c>
      <c r="AK34" s="410">
        <f t="shared" si="38"/>
        <v>0.31768660142112398</v>
      </c>
      <c r="AL34" s="410">
        <f t="shared" si="38"/>
        <v>0.34172295647276374</v>
      </c>
      <c r="AM34" s="410">
        <f t="shared" si="38"/>
        <v>0.36567493802157802</v>
      </c>
      <c r="AN34" s="410">
        <f t="shared" si="38"/>
        <v>0.38953810954178103</v>
      </c>
      <c r="AO34" s="410">
        <f t="shared" si="24"/>
        <v>0.41330831534409757</v>
      </c>
      <c r="AP34" s="410">
        <f t="shared" si="24"/>
        <v>0.43698168538907989</v>
      </c>
      <c r="AQ34" s="410">
        <f t="shared" si="24"/>
        <v>0.46055463824654719</v>
      </c>
      <c r="AR34" s="410">
        <f t="shared" si="24"/>
        <v>0.48402388228402532</v>
      </c>
      <c r="AS34" s="410">
        <f t="shared" si="24"/>
        <v>0.50738641518255212</v>
      </c>
      <c r="AT34" s="410">
        <f t="shared" si="24"/>
        <v>0.53063952189047559</v>
      </c>
      <c r="AU34" s="410">
        <f t="shared" si="24"/>
        <v>0.55378077113557511</v>
      </c>
      <c r="AV34" s="410">
        <f t="shared" si="24"/>
        <v>0.57680801062276377</v>
      </c>
      <c r="AW34" s="410">
        <f t="shared" si="24"/>
        <v>0.59971936104889012</v>
      </c>
      <c r="AX34" s="410">
        <f t="shared" si="24"/>
        <v>0.62251320906821161</v>
      </c>
      <c r="AY34" s="410">
        <f t="shared" si="24"/>
        <v>0.64518819934181337</v>
      </c>
      <c r="AZ34" s="410">
        <f t="shared" si="24"/>
        <v>0.66774322580214251</v>
      </c>
      <c r="BA34" s="410">
        <f t="shared" si="24"/>
        <v>0.6901774222600765</v>
      </c>
      <c r="BB34" s="410">
        <f t="shared" si="24"/>
        <v>0.7124901524767222</v>
      </c>
      <c r="BC34" s="410">
        <f t="shared" si="24"/>
        <v>0.73468099981586776</v>
      </c>
      <c r="BD34" s="410">
        <f t="shared" si="24"/>
        <v>0.75674975658582899</v>
      </c>
      <c r="BE34" s="410">
        <f t="shared" si="25"/>
        <v>0.77869641317164306</v>
      </c>
      <c r="BF34" s="410">
        <f t="shared" si="25"/>
        <v>0.80052114705024457</v>
      </c>
      <c r="BG34" s="410">
        <f t="shared" si="25"/>
        <v>0.82222431177288813</v>
      </c>
      <c r="BH34" s="410">
        <f t="shared" si="25"/>
        <v>0.84380642599048317</v>
      </c>
      <c r="BI34" s="410">
        <f t="shared" si="25"/>
        <v>0.86526816258907768</v>
      </c>
      <c r="BJ34" s="410">
        <f t="shared" si="25"/>
        <v>0.88661033799450417</v>
      </c>
      <c r="BK34" s="410">
        <f t="shared" si="25"/>
        <v>0.90783390169729328</v>
      </c>
      <c r="BL34" s="410">
        <f t="shared" si="25"/>
        <v>0.928939926041358</v>
      </c>
      <c r="BM34" s="253"/>
      <c r="BN34" s="252"/>
      <c r="BO34" s="537">
        <f t="shared" si="18"/>
        <v>230</v>
      </c>
      <c r="BP34" s="524">
        <v>23000</v>
      </c>
      <c r="BQ34" s="382">
        <f t="shared" si="33"/>
        <v>232.6106012153578</v>
      </c>
      <c r="BR34" s="382">
        <f t="shared" si="33"/>
        <v>232.69517362666915</v>
      </c>
      <c r="BS34" s="382">
        <f t="shared" si="33"/>
        <v>232.83602373423329</v>
      </c>
      <c r="BT34" s="382">
        <f t="shared" si="33"/>
        <v>233.03299638435109</v>
      </c>
      <c r="BU34" s="382">
        <f t="shared" si="33"/>
        <v>233.28587577821139</v>
      </c>
      <c r="BV34" s="382">
        <f t="shared" si="33"/>
        <v>233.59438686493795</v>
      </c>
      <c r="BW34" s="382">
        <f t="shared" si="33"/>
        <v>233.95819709995914</v>
      </c>
      <c r="BX34" s="382">
        <f t="shared" si="33"/>
        <v>234.37691854524644</v>
      </c>
      <c r="BY34" s="382">
        <f t="shared" si="33"/>
        <v>234.85011028389411</v>
      </c>
      <c r="BZ34" s="382">
        <f t="shared" si="33"/>
        <v>235.37728111805436</v>
      </c>
      <c r="CA34" s="382">
        <f t="shared" si="33"/>
        <v>235.95789251645564</v>
      </c>
      <c r="CB34" s="382">
        <f t="shared" si="33"/>
        <v>236.59136177566691</v>
      </c>
      <c r="CC34" s="382">
        <f t="shared" si="33"/>
        <v>237.27706535791648</v>
      </c>
      <c r="CD34" s="382">
        <f t="shared" si="33"/>
        <v>238.01434236765388</v>
      </c>
      <c r="CE34" s="382">
        <f t="shared" si="33"/>
        <v>238.8024981290958</v>
      </c>
      <c r="CF34" s="382">
        <f t="shared" si="26"/>
        <v>239.64080782771123</v>
      </c>
      <c r="CG34" s="382">
        <f t="shared" si="26"/>
        <v>240.52852017988747</v>
      </c>
      <c r="CH34" s="382">
        <f t="shared" si="26"/>
        <v>241.46486109682516</v>
      </c>
      <c r="CI34" s="382">
        <f t="shared" si="26"/>
        <v>242.4490373109565</v>
      </c>
      <c r="CJ34" s="382">
        <f t="shared" si="26"/>
        <v>243.48023993576498</v>
      </c>
      <c r="CK34" s="382">
        <f t="shared" si="26"/>
        <v>244.55764793275506</v>
      </c>
      <c r="CL34" s="382">
        <f t="shared" si="26"/>
        <v>245.68043146235487</v>
      </c>
      <c r="CM34" s="382">
        <f t="shared" si="26"/>
        <v>246.84775509868501</v>
      </c>
      <c r="CN34" s="382">
        <f t="shared" si="26"/>
        <v>248.05878089130294</v>
      </c>
      <c r="CO34" s="382">
        <f t="shared" si="26"/>
        <v>249.31267126016701</v>
      </c>
      <c r="CP34" s="382">
        <f t="shared" si="26"/>
        <v>250.60859171311563</v>
      </c>
      <c r="CQ34" s="382">
        <f t="shared" si="26"/>
        <v>251.9457133780526</v>
      </c>
      <c r="CR34" s="382">
        <f t="shared" si="26"/>
        <v>253.32321534475307</v>
      </c>
      <c r="CS34" s="382">
        <f t="shared" si="26"/>
        <v>254.74028681371314</v>
      </c>
      <c r="CT34" s="382">
        <f t="shared" si="26"/>
        <v>256.19612905174006</v>
      </c>
      <c r="CU34" s="382">
        <f t="shared" si="26"/>
        <v>257.68995715601142</v>
      </c>
      <c r="CV34" s="382">
        <f t="shared" si="27"/>
        <v>259.22100163010936</v>
      </c>
      <c r="CW34" s="382">
        <f t="shared" si="6"/>
        <v>260.78850977706844</v>
      </c>
      <c r="CX34" s="382">
        <f t="shared" si="6"/>
        <v>262.39174691575164</v>
      </c>
      <c r="CY34" s="382">
        <f t="shared" si="6"/>
        <v>264.02999742792821</v>
      </c>
      <c r="CZ34" s="382">
        <f t="shared" si="6"/>
        <v>265.70256564425063</v>
      </c>
      <c r="DA34" s="382">
        <f t="shared" si="6"/>
        <v>267.40877657795534</v>
      </c>
      <c r="DB34" s="382">
        <f t="shared" si="6"/>
        <v>269.14797651555142</v>
      </c>
      <c r="DC34" s="382">
        <f t="shared" si="6"/>
        <v>270.91953347403569</v>
      </c>
      <c r="DD34" s="382">
        <f t="shared" si="6"/>
        <v>272.72283753429224</v>
      </c>
      <c r="DE34" s="521"/>
      <c r="DF34" s="252"/>
      <c r="DG34" s="537">
        <f t="shared" si="19"/>
        <v>230</v>
      </c>
      <c r="DH34" s="524">
        <v>23000</v>
      </c>
      <c r="DI34" s="382">
        <f t="shared" si="34"/>
        <v>14.63273462239842</v>
      </c>
      <c r="DJ34" s="382">
        <f t="shared" si="34"/>
        <v>29.261417277216299</v>
      </c>
      <c r="DK34" s="382">
        <f t="shared" si="34"/>
        <v>43.882011825110339</v>
      </c>
      <c r="DL34" s="382">
        <f t="shared" si="34"/>
        <v>58.490513630343536</v>
      </c>
      <c r="DM34" s="382">
        <f t="shared" si="34"/>
        <v>73.082964933868354</v>
      </c>
      <c r="DN34" s="382">
        <f t="shared" si="34"/>
        <v>87.655469779383239</v>
      </c>
      <c r="DO34" s="382">
        <f t="shared" si="34"/>
        <v>102.20420835627294</v>
      </c>
      <c r="DP34" s="382">
        <f t="shared" si="34"/>
        <v>116.72545063345321</v>
      </c>
      <c r="DQ34" s="382">
        <f t="shared" si="34"/>
        <v>131.21556917064009</v>
      </c>
      <c r="DR34" s="382">
        <f t="shared" si="34"/>
        <v>145.67105100764823</v>
      </c>
      <c r="DS34" s="382">
        <f t="shared" si="34"/>
        <v>160.0885085475249</v>
      </c>
      <c r="DT34" s="382">
        <f t="shared" si="34"/>
        <v>174.46468936579507</v>
      </c>
      <c r="DU34" s="382">
        <f t="shared" si="34"/>
        <v>188.79648489455369</v>
      </c>
      <c r="DV34" s="382">
        <f t="shared" si="34"/>
        <v>203.08093794711257</v>
      </c>
      <c r="DW34" s="382">
        <f t="shared" si="34"/>
        <v>217.31524906519758</v>
      </c>
      <c r="DX34" s="382">
        <f t="shared" si="35"/>
        <v>231.49678168664411</v>
      </c>
      <c r="DY34" s="382">
        <f t="shared" si="35"/>
        <v>245.6230661463043</v>
      </c>
      <c r="DZ34" s="382">
        <f t="shared" si="35"/>
        <v>259.69180253653059</v>
      </c>
      <c r="EA34" s="382">
        <f t="shared" si="35"/>
        <v>273.70086246592717</v>
      </c>
      <c r="EB34" s="382">
        <f t="shared" si="35"/>
        <v>287.64828976562228</v>
      </c>
      <c r="EC34" s="382">
        <f t="shared" si="35"/>
        <v>301.5323002015183</v>
      </c>
      <c r="ED34" s="382">
        <f t="shared" si="35"/>
        <v>315.35128025826424</v>
      </c>
      <c r="EE34" s="382">
        <f t="shared" si="35"/>
        <v>329.10378506646049</v>
      </c>
      <c r="EF34" s="382">
        <f t="shared" si="35"/>
        <v>342.7885355487237</v>
      </c>
      <c r="EG34" s="382">
        <f t="shared" si="35"/>
        <v>356.40441486277138</v>
      </c>
      <c r="EH34" s="382">
        <f t="shared" si="35"/>
        <v>369.95046422090599</v>
      </c>
      <c r="EI34" s="382">
        <f t="shared" si="35"/>
        <v>383.42587816510121</v>
      </c>
      <c r="EJ34" s="382">
        <f t="shared" si="35"/>
        <v>396.8299993756429</v>
      </c>
      <c r="EK34" s="382">
        <f t="shared" si="35"/>
        <v>410.16231308904759</v>
      </c>
      <c r="EL34" s="382">
        <f t="shared" si="35"/>
        <v>423.42244119787847</v>
      </c>
      <c r="EM34" s="382">
        <f t="shared" si="35"/>
        <v>436.61013610134938</v>
      </c>
      <c r="EN34" s="382">
        <f t="shared" si="28"/>
        <v>449.72527437134039</v>
      </c>
      <c r="EO34" s="382">
        <f t="shared" si="9"/>
        <v>462.76785029382023</v>
      </c>
      <c r="EP34" s="382">
        <f t="shared" si="9"/>
        <v>475.73796934072652</v>
      </c>
      <c r="EQ34" s="382">
        <f t="shared" si="9"/>
        <v>488.63584162238118</v>
      </c>
      <c r="ER34" s="382">
        <f t="shared" si="9"/>
        <v>501.46177536540802</v>
      </c>
      <c r="ES34" s="382">
        <f t="shared" si="9"/>
        <v>514.21617045611015</v>
      </c>
      <c r="ET34" s="382">
        <f t="shared" si="9"/>
        <v>526.8995120843781</v>
      </c>
      <c r="EU34" s="382">
        <f t="shared" si="9"/>
        <v>539.51236451849968</v>
      </c>
      <c r="EV34" s="382">
        <f t="shared" si="9"/>
        <v>552.05536503672465</v>
      </c>
      <c r="EW34" s="521"/>
      <c r="EX34" s="252"/>
      <c r="EY34" s="515">
        <f t="shared" si="20"/>
        <v>230</v>
      </c>
      <c r="EZ34" s="524">
        <v>23000</v>
      </c>
      <c r="FA34" s="382">
        <f t="shared" si="36"/>
        <v>107.46060121535783</v>
      </c>
      <c r="FB34" s="382">
        <f t="shared" si="36"/>
        <v>117.54517362666917</v>
      </c>
      <c r="FC34" s="382">
        <f t="shared" si="36"/>
        <v>127.68602373423332</v>
      </c>
      <c r="FD34" s="382">
        <f t="shared" si="36"/>
        <v>137.88299638435112</v>
      </c>
      <c r="FE34" s="382">
        <f t="shared" si="36"/>
        <v>148.13587577821141</v>
      </c>
      <c r="FF34" s="382">
        <f t="shared" si="36"/>
        <v>158.44438686493797</v>
      </c>
      <c r="FG34" s="382">
        <f t="shared" si="36"/>
        <v>168.80819709995916</v>
      </c>
      <c r="FH34" s="382">
        <f t="shared" si="36"/>
        <v>179.22691854524646</v>
      </c>
      <c r="FI34" s="382">
        <f t="shared" si="36"/>
        <v>189.70011028389413</v>
      </c>
      <c r="FJ34" s="382">
        <f t="shared" si="36"/>
        <v>200.22728111805438</v>
      </c>
      <c r="FK34" s="382">
        <f t="shared" si="36"/>
        <v>210.80789251645567</v>
      </c>
      <c r="FL34" s="382">
        <f t="shared" si="36"/>
        <v>221.44136177566693</v>
      </c>
      <c r="FM34" s="382">
        <f t="shared" si="36"/>
        <v>232.12706535791651</v>
      </c>
      <c r="FN34" s="382">
        <f t="shared" si="36"/>
        <v>242.8643423676539</v>
      </c>
      <c r="FO34" s="382">
        <f t="shared" si="36"/>
        <v>253.65249812909582</v>
      </c>
      <c r="FP34" s="382">
        <f t="shared" si="29"/>
        <v>264.49080782771125</v>
      </c>
      <c r="FQ34" s="382">
        <f t="shared" si="29"/>
        <v>275.37852017988746</v>
      </c>
      <c r="FR34" s="382">
        <f t="shared" si="29"/>
        <v>286.31486109682521</v>
      </c>
      <c r="FS34" s="382">
        <f t="shared" si="29"/>
        <v>297.29903731095652</v>
      </c>
      <c r="FT34" s="382">
        <f t="shared" si="29"/>
        <v>308.33023993576501</v>
      </c>
      <c r="FU34" s="382">
        <f t="shared" si="29"/>
        <v>319.40764793275508</v>
      </c>
      <c r="FV34" s="382">
        <f t="shared" si="29"/>
        <v>330.5304314623549</v>
      </c>
      <c r="FW34" s="382">
        <f t="shared" si="29"/>
        <v>341.69775509868504</v>
      </c>
      <c r="FX34" s="382">
        <f t="shared" si="29"/>
        <v>352.90878089130297</v>
      </c>
      <c r="FY34" s="382">
        <f t="shared" si="29"/>
        <v>364.16267126016703</v>
      </c>
      <c r="FZ34" s="382">
        <f t="shared" si="29"/>
        <v>375.45859171311565</v>
      </c>
      <c r="GA34" s="382">
        <f t="shared" si="29"/>
        <v>386.7957133780526</v>
      </c>
      <c r="GB34" s="382">
        <f t="shared" si="29"/>
        <v>398.17321534475309</v>
      </c>
      <c r="GC34" s="382">
        <f t="shared" si="29"/>
        <v>409.59028681371319</v>
      </c>
      <c r="GD34" s="382">
        <f t="shared" si="29"/>
        <v>421.04612905174008</v>
      </c>
      <c r="GE34" s="382">
        <f t="shared" si="29"/>
        <v>432.53995715601144</v>
      </c>
      <c r="GF34" s="382">
        <f t="shared" si="30"/>
        <v>444.07100163010938</v>
      </c>
      <c r="GG34" s="382">
        <f t="shared" si="12"/>
        <v>455.63850977706846</v>
      </c>
      <c r="GH34" s="382">
        <f t="shared" si="12"/>
        <v>467.24174691575166</v>
      </c>
      <c r="GI34" s="382">
        <f t="shared" si="12"/>
        <v>478.87999742792823</v>
      </c>
      <c r="GJ34" s="382">
        <f t="shared" si="12"/>
        <v>490.55256564425065</v>
      </c>
      <c r="GK34" s="382">
        <f t="shared" si="12"/>
        <v>502.25877657795536</v>
      </c>
      <c r="GL34" s="382">
        <f t="shared" si="12"/>
        <v>513.9979765155515</v>
      </c>
      <c r="GM34" s="382">
        <f t="shared" si="12"/>
        <v>525.76953347403571</v>
      </c>
      <c r="GN34" s="382">
        <f t="shared" si="12"/>
        <v>537.57283753429226</v>
      </c>
      <c r="GO34" s="511"/>
      <c r="GP34" s="521"/>
      <c r="GQ34" s="524">
        <v>23000</v>
      </c>
      <c r="GR34" s="583">
        <f t="shared" si="37"/>
        <v>6.3438495256291469</v>
      </c>
      <c r="GS34" s="477">
        <f t="shared" si="37"/>
        <v>3.0170704143641363</v>
      </c>
      <c r="GT34" s="477">
        <f t="shared" si="37"/>
        <v>1.9097577440870273</v>
      </c>
      <c r="GU34" s="477">
        <f t="shared" si="37"/>
        <v>1.357356566498342</v>
      </c>
      <c r="GV34" s="477">
        <f t="shared" si="37"/>
        <v>1.0269549259838771</v>
      </c>
      <c r="GW34" s="477">
        <f t="shared" si="37"/>
        <v>0.80758128686915598</v>
      </c>
      <c r="GX34" s="477">
        <f t="shared" si="37"/>
        <v>0.65167559941868369</v>
      </c>
      <c r="GY34" s="477">
        <f t="shared" si="37"/>
        <v>0.53545707103811768</v>
      </c>
      <c r="GZ34" s="477">
        <f t="shared" si="37"/>
        <v>0.44571342778079526</v>
      </c>
      <c r="HA34" s="477">
        <f t="shared" si="37"/>
        <v>0.37451662312467121</v>
      </c>
      <c r="HB34" s="477">
        <f t="shared" si="37"/>
        <v>0.31682089132508778</v>
      </c>
      <c r="HC34" s="477">
        <f t="shared" si="37"/>
        <v>0.26926177773072024</v>
      </c>
      <c r="HD34" s="477">
        <f t="shared" si="37"/>
        <v>0.22950946617233764</v>
      </c>
      <c r="HE34" s="477">
        <f t="shared" si="37"/>
        <v>0.19589925486212761</v>
      </c>
      <c r="HF34" s="477">
        <f t="shared" si="37"/>
        <v>0.16720984477714476</v>
      </c>
      <c r="HG34" s="477">
        <f t="shared" si="31"/>
        <v>0.14252477248572776</v>
      </c>
      <c r="HH34" s="477">
        <f t="shared" si="31"/>
        <v>0.12114275137278621</v>
      </c>
      <c r="HI34" s="477">
        <f t="shared" si="31"/>
        <v>0.10251790122081186</v>
      </c>
      <c r="HJ34" s="477">
        <f t="shared" si="31"/>
        <v>8.6218854527603347E-2</v>
      </c>
      <c r="HK34" s="477">
        <f t="shared" si="31"/>
        <v>7.1900132578554585E-2</v>
      </c>
      <c r="HL34" s="477">
        <f t="shared" si="31"/>
        <v>5.9281701228327578E-2</v>
      </c>
      <c r="HM34" s="477">
        <f t="shared" si="31"/>
        <v>4.8134103630907539E-2</v>
      </c>
      <c r="HN34" s="477">
        <f t="shared" si="31"/>
        <v>3.8267472462163485E-2</v>
      </c>
      <c r="HO34" s="477">
        <f t="shared" si="31"/>
        <v>2.9523289996788073E-2</v>
      </c>
      <c r="HP34" s="477">
        <f t="shared" si="31"/>
        <v>2.1768126526667368E-2</v>
      </c>
      <c r="HQ34" s="477">
        <f t="shared" si="31"/>
        <v>1.4888824383041283E-2</v>
      </c>
      <c r="HR34" s="477">
        <f t="shared" si="31"/>
        <v>8.7887526764699811E-3</v>
      </c>
      <c r="HS34" s="477">
        <f t="shared" si="31"/>
        <v>3.3848649830495541E-3</v>
      </c>
      <c r="HT34" s="477">
        <f t="shared" si="31"/>
        <v>1.3946339219376447E-3</v>
      </c>
      <c r="HU34" s="477">
        <f t="shared" si="31"/>
        <v>5.6121544701686335E-3</v>
      </c>
      <c r="HV34" s="477">
        <f t="shared" si="31"/>
        <v>9.3222273346240895E-3</v>
      </c>
      <c r="HW34" s="477">
        <f t="shared" si="32"/>
        <v>1.2572726202980201E-2</v>
      </c>
      <c r="HX34" s="477">
        <f t="shared" si="15"/>
        <v>1.5405868217131358E-2</v>
      </c>
      <c r="HY34" s="477">
        <f t="shared" si="15"/>
        <v>1.7859037900104652E-2</v>
      </c>
      <c r="HZ34" s="477">
        <f t="shared" si="15"/>
        <v>1.9965469913261674E-2</v>
      </c>
      <c r="IA34" s="477">
        <f t="shared" si="15"/>
        <v>2.1754818127878207E-2</v>
      </c>
      <c r="IB34" s="477">
        <f t="shared" si="15"/>
        <v>2.3253632548250226E-2</v>
      </c>
      <c r="IC34" s="477">
        <f t="shared" si="15"/>
        <v>2.4485761085238093E-2</v>
      </c>
      <c r="ID34" s="477">
        <f t="shared" si="15"/>
        <v>2.5472689688454273E-2</v>
      </c>
      <c r="IE34" s="477">
        <f t="shared" si="15"/>
        <v>2.6233831640181528E-2</v>
      </c>
    </row>
    <row r="35" spans="1:320">
      <c r="J35" s="252"/>
      <c r="K35" s="499">
        <v>24000</v>
      </c>
      <c r="L35" s="382">
        <f t="shared" si="21"/>
        <v>7.3151999999999999</v>
      </c>
      <c r="M35" s="382">
        <v>240</v>
      </c>
      <c r="N35" s="491"/>
      <c r="O35" s="263"/>
      <c r="P35" s="383">
        <f t="shared" si="16"/>
        <v>-42.548800000000341</v>
      </c>
      <c r="Q35" s="383">
        <f>$Q$11-Konstanten!$C$33*K35</f>
        <v>230.60119999999964</v>
      </c>
      <c r="R35" s="382">
        <f t="shared" si="22"/>
        <v>591.74876897014849</v>
      </c>
      <c r="S35" s="263">
        <f t="shared" si="23"/>
        <v>0.37331856874020442</v>
      </c>
      <c r="T35" s="492"/>
      <c r="U35" s="492"/>
      <c r="V35" s="170"/>
      <c r="X35" s="524">
        <v>24000</v>
      </c>
      <c r="Y35" s="410">
        <f t="shared" si="38"/>
        <v>2.5182133276782138E-2</v>
      </c>
      <c r="Z35" s="410">
        <f t="shared" si="38"/>
        <v>5.0356767523812393E-2</v>
      </c>
      <c r="AA35" s="410">
        <f t="shared" si="38"/>
        <v>7.5516434409227132E-2</v>
      </c>
      <c r="AB35" s="410">
        <f t="shared" si="38"/>
        <v>0.10065372668495666</v>
      </c>
      <c r="AC35" s="410">
        <f t="shared" si="38"/>
        <v>0.12576132795533995</v>
      </c>
      <c r="AD35" s="410">
        <f t="shared" si="38"/>
        <v>0.15083204153395841</v>
      </c>
      <c r="AE35" s="410">
        <f t="shared" si="38"/>
        <v>0.17585881811254614</v>
      </c>
      <c r="AF35" s="410">
        <f t="shared" si="38"/>
        <v>0.20083478198739727</v>
      </c>
      <c r="AG35" s="410">
        <f t="shared" si="38"/>
        <v>0.22575325561555906</v>
      </c>
      <c r="AH35" s="410">
        <f t="shared" si="38"/>
        <v>0.25060778230306519</v>
      </c>
      <c r="AI35" s="410">
        <f t="shared" si="38"/>
        <v>0.27539214685982089</v>
      </c>
      <c r="AJ35" s="410">
        <f t="shared" si="38"/>
        <v>0.30010039409048517</v>
      </c>
      <c r="AK35" s="410">
        <f t="shared" si="38"/>
        <v>0.32472684502541516</v>
      </c>
      <c r="AL35" s="410">
        <f t="shared" si="38"/>
        <v>0.3492661108311847</v>
      </c>
      <c r="AM35" s="410">
        <f t="shared" si="38"/>
        <v>0.37371310437400851</v>
      </c>
      <c r="AN35" s="410">
        <f t="shared" si="38"/>
        <v>0.39806304944232807</v>
      </c>
      <c r="AO35" s="410">
        <f t="shared" si="24"/>
        <v>0.42231148766484544</v>
      </c>
      <c r="AP35" s="410">
        <f t="shared" si="24"/>
        <v>0.44645428318800584</v>
      </c>
      <c r="AQ35" s="410">
        <f t="shared" si="24"/>
        <v>0.47048762520133869</v>
      </c>
      <c r="AR35" s="410">
        <f t="shared" si="24"/>
        <v>0.4944080284198562</v>
      </c>
      <c r="AS35" s="410">
        <f t="shared" si="24"/>
        <v>0.51821233165040392</v>
      </c>
      <c r="AT35" s="410">
        <f t="shared" si="24"/>
        <v>0.54189769458235504</v>
      </c>
      <c r="AU35" s="410">
        <f t="shared" si="24"/>
        <v>0.56546159295349863</v>
      </c>
      <c r="AV35" s="410">
        <f t="shared" si="24"/>
        <v>0.58890181224876381</v>
      </c>
      <c r="AW35" s="410">
        <f t="shared" si="24"/>
        <v>0.61221644009304566</v>
      </c>
      <c r="AX35" s="410">
        <f t="shared" si="24"/>
        <v>0.635403857500345</v>
      </c>
      <c r="AY35" s="410">
        <f t="shared" si="24"/>
        <v>0.65846272913951653</v>
      </c>
      <c r="AZ35" s="410">
        <f t="shared" si="24"/>
        <v>0.68139199277296225</v>
      </c>
      <c r="BA35" s="410">
        <f t="shared" si="24"/>
        <v>0.70419084801869403</v>
      </c>
      <c r="BB35" s="410">
        <f t="shared" si="24"/>
        <v>0.72685874457872557</v>
      </c>
      <c r="BC35" s="410">
        <f t="shared" si="24"/>
        <v>0.74939537006804013</v>
      </c>
      <c r="BD35" s="410">
        <f t="shared" si="24"/>
        <v>0.77180063756889095</v>
      </c>
      <c r="BE35" s="410">
        <f t="shared" si="25"/>
        <v>0.79407467302498136</v>
      </c>
      <c r="BF35" s="410">
        <f t="shared" si="25"/>
        <v>0.81621780257951293</v>
      </c>
      <c r="BG35" s="410">
        <f t="shared" si="25"/>
        <v>0.83823053995057295</v>
      </c>
      <c r="BH35" s="410">
        <f t="shared" si="25"/>
        <v>0.86011357392667986</v>
      </c>
      <c r="BI35" s="410">
        <f t="shared" si="25"/>
        <v>0.88186775605508683</v>
      </c>
      <c r="BJ35" s="410">
        <f t="shared" si="25"/>
        <v>0.90349408858549463</v>
      </c>
      <c r="BK35" s="410">
        <f t="shared" si="25"/>
        <v>0.92499371272245789</v>
      </c>
      <c r="BL35" s="410">
        <f t="shared" si="25"/>
        <v>0.94636789723084391</v>
      </c>
      <c r="BM35" s="253"/>
      <c r="BN35" s="252"/>
      <c r="BO35" s="537">
        <f t="shared" si="18"/>
        <v>240</v>
      </c>
      <c r="BP35" s="524">
        <v>24000</v>
      </c>
      <c r="BQ35" s="382">
        <f t="shared" si="33"/>
        <v>230.63044668144656</v>
      </c>
      <c r="BR35" s="382">
        <f t="shared" si="33"/>
        <v>230.71815189070745</v>
      </c>
      <c r="BS35" s="382">
        <f t="shared" si="33"/>
        <v>230.86421136230982</v>
      </c>
      <c r="BT35" s="382">
        <f t="shared" si="33"/>
        <v>231.06845211620077</v>
      </c>
      <c r="BU35" s="382">
        <f t="shared" si="33"/>
        <v>231.33063363922969</v>
      </c>
      <c r="BV35" s="382">
        <f t="shared" si="33"/>
        <v>231.65044951529507</v>
      </c>
      <c r="BW35" s="382">
        <f t="shared" si="33"/>
        <v>232.02752948095164</v>
      </c>
      <c r="BX35" s="382">
        <f t="shared" si="33"/>
        <v>232.46144187763724</v>
      </c>
      <c r="BY35" s="382">
        <f t="shared" si="33"/>
        <v>232.95169646674503</v>
      </c>
      <c r="BZ35" s="382">
        <f t="shared" si="33"/>
        <v>233.49774756962785</v>
      </c>
      <c r="CA35" s="382">
        <f t="shared" si="33"/>
        <v>234.09899749134098</v>
      </c>
      <c r="CB35" s="382">
        <f t="shared" si="33"/>
        <v>234.75480018457296</v>
      </c>
      <c r="CC35" s="382">
        <f t="shared" si="33"/>
        <v>235.46446510875833</v>
      </c>
      <c r="CD35" s="382">
        <f t="shared" si="33"/>
        <v>236.22726123883302</v>
      </c>
      <c r="CE35" s="382">
        <f t="shared" si="33"/>
        <v>237.04242117840107</v>
      </c>
      <c r="CF35" s="382">
        <f t="shared" si="26"/>
        <v>237.90914533320625</v>
      </c>
      <c r="CG35" s="382">
        <f t="shared" si="26"/>
        <v>238.82660610262147</v>
      </c>
      <c r="CH35" s="382">
        <f t="shared" si="26"/>
        <v>239.79395204931745</v>
      </c>
      <c r="CI35" s="382">
        <f t="shared" si="26"/>
        <v>240.81031201023043</v>
      </c>
      <c r="CJ35" s="382">
        <f t="shared" si="26"/>
        <v>241.87479911529562</v>
      </c>
      <c r="CK35" s="382">
        <f t="shared" si="26"/>
        <v>242.98651468407473</v>
      </c>
      <c r="CL35" s="382">
        <f t="shared" si="26"/>
        <v>244.14455197422248</v>
      </c>
      <c r="CM35" s="382">
        <f t="shared" si="26"/>
        <v>245.34799975966078</v>
      </c>
      <c r="CN35" s="382">
        <f t="shared" si="26"/>
        <v>246.59594572023306</v>
      </c>
      <c r="CO35" s="382">
        <f t="shared" si="26"/>
        <v>247.88747962842399</v>
      </c>
      <c r="CP35" s="382">
        <f t="shared" si="26"/>
        <v>249.22169632240033</v>
      </c>
      <c r="CQ35" s="382">
        <f t="shared" si="26"/>
        <v>250.59769845806883</v>
      </c>
      <c r="CR35" s="382">
        <f t="shared" si="26"/>
        <v>252.01459903604388</v>
      </c>
      <c r="CS35" s="382">
        <f t="shared" si="26"/>
        <v>253.47152370232291</v>
      </c>
      <c r="CT35" s="382">
        <f t="shared" si="26"/>
        <v>254.96761282406618</v>
      </c>
      <c r="CU35" s="382">
        <f t="shared" si="26"/>
        <v>256.50202334415519</v>
      </c>
      <c r="CV35" s="382">
        <f t="shared" si="27"/>
        <v>258.07393042017196</v>
      </c>
      <c r="CW35" s="382">
        <f t="shared" si="6"/>
        <v>259.68252885508872</v>
      </c>
      <c r="CX35" s="382">
        <f t="shared" si="6"/>
        <v>261.32703432830516</v>
      </c>
      <c r="CY35" s="382">
        <f t="shared" si="6"/>
        <v>263.00668443674556</v>
      </c>
      <c r="CZ35" s="382">
        <f t="shared" si="6"/>
        <v>264.72073955652695</v>
      </c>
      <c r="DA35" s="382">
        <f t="shared" si="6"/>
        <v>266.46848353628053</v>
      </c>
      <c r="DB35" s="382">
        <f t="shared" si="6"/>
        <v>268.24922423355991</v>
      </c>
      <c r="DC35" s="382">
        <f t="shared" si="6"/>
        <v>270.06229390593671</v>
      </c>
      <c r="DD35" s="382">
        <f t="shared" si="6"/>
        <v>271.90704946837587</v>
      </c>
      <c r="DE35" s="521"/>
      <c r="DF35" s="252"/>
      <c r="DG35" s="537">
        <f t="shared" si="19"/>
        <v>240</v>
      </c>
      <c r="DH35" s="524">
        <v>24000</v>
      </c>
      <c r="DI35" s="382">
        <f t="shared" si="34"/>
        <v>14.901496366578042</v>
      </c>
      <c r="DJ35" s="382">
        <f t="shared" si="34"/>
        <v>29.798555191531936</v>
      </c>
      <c r="DK35" s="382">
        <f t="shared" si="34"/>
        <v>44.686757098675116</v>
      </c>
      <c r="DL35" s="382">
        <f t="shared" si="34"/>
        <v>59.561718858080887</v>
      </c>
      <c r="DM35" s="382">
        <f t="shared" si="34"/>
        <v>74.419111001623534</v>
      </c>
      <c r="DN35" s="382">
        <f t="shared" si="34"/>
        <v>89.254674898974187</v>
      </c>
      <c r="DO35" s="382">
        <f t="shared" si="34"/>
        <v>104.06423913064442</v>
      </c>
      <c r="DP35" s="382">
        <f t="shared" si="34"/>
        <v>118.84373500743048</v>
      </c>
      <c r="DQ35" s="382">
        <f t="shared" si="34"/>
        <v>133.58921110151033</v>
      </c>
      <c r="DR35" s="382">
        <f t="shared" si="34"/>
        <v>148.29684667217779</v>
      </c>
      <c r="DS35" s="382">
        <f t="shared" si="34"/>
        <v>162.96296388834534</v>
      </c>
      <c r="DT35" s="382">
        <f t="shared" si="34"/>
        <v>177.58403877050102</v>
      </c>
      <c r="DU35" s="382">
        <f t="shared" si="34"/>
        <v>192.1567107953496</v>
      </c>
      <c r="DV35" s="382">
        <f t="shared" si="34"/>
        <v>206.67779112734499</v>
      </c>
      <c r="DW35" s="382">
        <f t="shared" si="34"/>
        <v>221.14426946133216</v>
      </c>
      <c r="DX35" s="382">
        <f t="shared" si="35"/>
        <v>235.55331948000099</v>
      </c>
      <c r="DY35" s="382">
        <f t="shared" si="35"/>
        <v>249.90230294762435</v>
      </c>
      <c r="DZ35" s="382">
        <f t="shared" si="35"/>
        <v>264.18877247795251</v>
      </c>
      <c r="EA35" s="382">
        <f t="shared" si="35"/>
        <v>278.41047302858078</v>
      </c>
      <c r="EB35" s="382">
        <f t="shared" si="35"/>
        <v>292.56534218640809</v>
      </c>
      <c r="EC35" s="382">
        <f t="shared" si="35"/>
        <v>306.65150931927684</v>
      </c>
      <c r="ED35" s="382">
        <f t="shared" si="35"/>
        <v>320.66729367687009</v>
      </c>
      <c r="EE35" s="382">
        <f t="shared" si="35"/>
        <v>334.61120153013201</v>
      </c>
      <c r="EF35" s="382">
        <f t="shared" si="35"/>
        <v>348.48192244249549</v>
      </c>
      <c r="EG35" s="382">
        <f t="shared" si="35"/>
        <v>362.27832476834641</v>
      </c>
      <c r="EH35" s="382">
        <f t="shared" si="35"/>
        <v>375.99945047471283</v>
      </c>
      <c r="EI35" s="382">
        <f t="shared" si="35"/>
        <v>389.64450938103323</v>
      </c>
      <c r="EJ35" s="382">
        <f t="shared" si="35"/>
        <v>403.2128729095167</v>
      </c>
      <c r="EK35" s="382">
        <f t="shared" si="35"/>
        <v>416.70406743510711</v>
      </c>
      <c r="EL35" s="382">
        <f t="shared" si="35"/>
        <v>430.11776731964846</v>
      </c>
      <c r="EM35" s="382">
        <f t="shared" si="35"/>
        <v>443.4537877096916</v>
      </c>
      <c r="EN35" s="382">
        <f t="shared" si="28"/>
        <v>456.71207717176696</v>
      </c>
      <c r="EO35" s="382">
        <f t="shared" si="9"/>
        <v>469.89271023290587</v>
      </c>
      <c r="EP35" s="382">
        <f t="shared" si="9"/>
        <v>482.99587988794644</v>
      </c>
      <c r="EQ35" s="382">
        <f t="shared" si="9"/>
        <v>496.02189012893444</v>
      </c>
      <c r="ER35" s="382">
        <f t="shared" si="9"/>
        <v>508.97114854562761</v>
      </c>
      <c r="ES35" s="382">
        <f t="shared" si="9"/>
        <v>521.84415904006482</v>
      </c>
      <c r="ET35" s="382">
        <f t="shared" si="9"/>
        <v>534.64151469227272</v>
      </c>
      <c r="EU35" s="382">
        <f t="shared" si="9"/>
        <v>547.3638908086416</v>
      </c>
      <c r="EV35" s="382">
        <f t="shared" si="9"/>
        <v>560.01203817921987</v>
      </c>
      <c r="EW35" s="521"/>
      <c r="EX35" s="252"/>
      <c r="EY35" s="515">
        <f t="shared" si="20"/>
        <v>240</v>
      </c>
      <c r="EZ35" s="524">
        <v>24000</v>
      </c>
      <c r="FA35" s="382">
        <f t="shared" si="36"/>
        <v>111.48044668144658</v>
      </c>
      <c r="FB35" s="382">
        <f t="shared" si="36"/>
        <v>121.56815189070747</v>
      </c>
      <c r="FC35" s="382">
        <f t="shared" si="36"/>
        <v>131.71421136230984</v>
      </c>
      <c r="FD35" s="382">
        <f t="shared" si="36"/>
        <v>141.9184521162008</v>
      </c>
      <c r="FE35" s="382">
        <f t="shared" si="36"/>
        <v>152.18063363922971</v>
      </c>
      <c r="FF35" s="382">
        <f t="shared" si="36"/>
        <v>162.50044951529509</v>
      </c>
      <c r="FG35" s="382">
        <f t="shared" si="36"/>
        <v>172.87752948095167</v>
      </c>
      <c r="FH35" s="382">
        <f t="shared" si="36"/>
        <v>183.31144187763726</v>
      </c>
      <c r="FI35" s="382">
        <f t="shared" si="36"/>
        <v>193.80169646674506</v>
      </c>
      <c r="FJ35" s="382">
        <f t="shared" si="36"/>
        <v>204.34774756962787</v>
      </c>
      <c r="FK35" s="382">
        <f t="shared" si="36"/>
        <v>214.948997491341</v>
      </c>
      <c r="FL35" s="382">
        <f t="shared" si="36"/>
        <v>225.60480018457298</v>
      </c>
      <c r="FM35" s="382">
        <f t="shared" si="36"/>
        <v>236.31446510875836</v>
      </c>
      <c r="FN35" s="382">
        <f t="shared" si="36"/>
        <v>247.07726123883305</v>
      </c>
      <c r="FO35" s="382">
        <f t="shared" si="36"/>
        <v>257.89242117840109</v>
      </c>
      <c r="FP35" s="382">
        <f t="shared" si="29"/>
        <v>268.75914533320628</v>
      </c>
      <c r="FQ35" s="382">
        <f t="shared" si="29"/>
        <v>279.67660610262146</v>
      </c>
      <c r="FR35" s="382">
        <f t="shared" si="29"/>
        <v>290.64395204931748</v>
      </c>
      <c r="FS35" s="382">
        <f t="shared" si="29"/>
        <v>301.66031201023043</v>
      </c>
      <c r="FT35" s="382">
        <f t="shared" si="29"/>
        <v>312.72479911529564</v>
      </c>
      <c r="FU35" s="382">
        <f t="shared" si="29"/>
        <v>323.83651468407476</v>
      </c>
      <c r="FV35" s="382">
        <f t="shared" si="29"/>
        <v>334.99455197422253</v>
      </c>
      <c r="FW35" s="382">
        <f t="shared" si="29"/>
        <v>346.19799975966077</v>
      </c>
      <c r="FX35" s="382">
        <f t="shared" si="29"/>
        <v>357.44594572023311</v>
      </c>
      <c r="FY35" s="382">
        <f t="shared" si="29"/>
        <v>368.73747962842401</v>
      </c>
      <c r="FZ35" s="382">
        <f t="shared" si="29"/>
        <v>380.07169632240038</v>
      </c>
      <c r="GA35" s="382">
        <f t="shared" si="29"/>
        <v>391.44769845806888</v>
      </c>
      <c r="GB35" s="382">
        <f t="shared" si="29"/>
        <v>402.8645990360439</v>
      </c>
      <c r="GC35" s="382">
        <f t="shared" si="29"/>
        <v>414.32152370232291</v>
      </c>
      <c r="GD35" s="382">
        <f t="shared" si="29"/>
        <v>425.8176128240662</v>
      </c>
      <c r="GE35" s="382">
        <f t="shared" si="29"/>
        <v>437.35202334415521</v>
      </c>
      <c r="GF35" s="382">
        <f t="shared" si="30"/>
        <v>448.92393042017198</v>
      </c>
      <c r="GG35" s="382">
        <f t="shared" si="12"/>
        <v>460.53252885508874</v>
      </c>
      <c r="GH35" s="382">
        <f t="shared" si="12"/>
        <v>472.17703432830518</v>
      </c>
      <c r="GI35" s="382">
        <f t="shared" si="12"/>
        <v>483.85668443674558</v>
      </c>
      <c r="GJ35" s="382">
        <f t="shared" si="12"/>
        <v>495.57073955652697</v>
      </c>
      <c r="GK35" s="382">
        <f t="shared" si="12"/>
        <v>507.31848353628055</v>
      </c>
      <c r="GL35" s="382">
        <f t="shared" si="12"/>
        <v>519.09922423355988</v>
      </c>
      <c r="GM35" s="382">
        <f t="shared" si="12"/>
        <v>530.91229390593674</v>
      </c>
      <c r="GN35" s="382">
        <f t="shared" si="12"/>
        <v>542.75704946837595</v>
      </c>
      <c r="GO35" s="511"/>
      <c r="GP35" s="521"/>
      <c r="GQ35" s="524">
        <v>24000</v>
      </c>
      <c r="GR35" s="583">
        <f t="shared" si="37"/>
        <v>6.4811578608629885</v>
      </c>
      <c r="GS35" s="477">
        <f t="shared" si="37"/>
        <v>3.0796659807605149</v>
      </c>
      <c r="GT35" s="477">
        <f t="shared" si="37"/>
        <v>1.9474998839469364</v>
      </c>
      <c r="GU35" s="477">
        <f t="shared" si="37"/>
        <v>1.3827125012015391</v>
      </c>
      <c r="GV35" s="477">
        <f t="shared" si="37"/>
        <v>1.0449133507642911</v>
      </c>
      <c r="GW35" s="477">
        <f t="shared" si="37"/>
        <v>0.8206379632128683</v>
      </c>
      <c r="GX35" s="477">
        <f t="shared" si="37"/>
        <v>0.6612578050363449</v>
      </c>
      <c r="GY35" s="477">
        <f t="shared" si="37"/>
        <v>0.54245776494803077</v>
      </c>
      <c r="GZ35" s="477">
        <f t="shared" si="37"/>
        <v>0.45072865442315629</v>
      </c>
      <c r="HA35" s="477">
        <f t="shared" si="37"/>
        <v>0.37796421269398356</v>
      </c>
      <c r="HB35" s="477">
        <f t="shared" si="37"/>
        <v>0.31900520438873509</v>
      </c>
      <c r="HC35" s="477">
        <f t="shared" si="37"/>
        <v>0.27041147248673125</v>
      </c>
      <c r="HD35" s="477">
        <f t="shared" si="37"/>
        <v>0.22980073987859614</v>
      </c>
      <c r="HE35" s="477">
        <f t="shared" si="37"/>
        <v>0.19547078518269934</v>
      </c>
      <c r="HF35" s="477">
        <f t="shared" si="37"/>
        <v>0.1661727514196088</v>
      </c>
      <c r="HG35" s="477">
        <f t="shared" si="31"/>
        <v>0.14096946681332814</v>
      </c>
      <c r="HH35" s="477">
        <f t="shared" si="31"/>
        <v>0.1191437726015568</v>
      </c>
      <c r="HI35" s="477">
        <f t="shared" si="31"/>
        <v>0.10013741054636507</v>
      </c>
      <c r="HJ35" s="477">
        <f t="shared" si="31"/>
        <v>8.3509211161258604E-2</v>
      </c>
      <c r="HK35" s="477">
        <f t="shared" si="31"/>
        <v>6.8905827252918245E-2</v>
      </c>
      <c r="HL35" s="477">
        <f t="shared" si="31"/>
        <v>5.6040830853714717E-2</v>
      </c>
      <c r="HM35" s="477">
        <f t="shared" si="31"/>
        <v>4.4679512316556147E-2</v>
      </c>
      <c r="HN35" s="477">
        <f t="shared" si="31"/>
        <v>3.4627645985979845E-2</v>
      </c>
      <c r="HO35" s="477">
        <f t="shared" si="31"/>
        <v>2.5723065388612278E-2</v>
      </c>
      <c r="HP35" s="477">
        <f t="shared" si="31"/>
        <v>1.7829261146682776E-2</v>
      </c>
      <c r="HQ35" s="477">
        <f t="shared" si="31"/>
        <v>1.0830456913025265E-2</v>
      </c>
      <c r="HR35" s="477">
        <f t="shared" si="31"/>
        <v>4.6277800241561109E-3</v>
      </c>
      <c r="HS35" s="477">
        <f t="shared" si="31"/>
        <v>8.6374691105400446E-4</v>
      </c>
      <c r="HT35" s="477">
        <f t="shared" si="31"/>
        <v>5.717591737103048E-3</v>
      </c>
      <c r="HU35" s="477">
        <f t="shared" si="31"/>
        <v>9.9976211686845715E-3</v>
      </c>
      <c r="HV35" s="477">
        <f t="shared" si="31"/>
        <v>1.3759639751980022E-2</v>
      </c>
      <c r="HW35" s="477">
        <f t="shared" si="32"/>
        <v>1.7052640253841806E-2</v>
      </c>
      <c r="HX35" s="477">
        <f t="shared" si="15"/>
        <v>1.99198267476371E-2</v>
      </c>
      <c r="HY35" s="477">
        <f t="shared" si="15"/>
        <v>2.239945724206012E-2</v>
      </c>
      <c r="HZ35" s="477">
        <f t="shared" si="15"/>
        <v>2.4525541985710903E-2</v>
      </c>
      <c r="IA35" s="477">
        <f t="shared" si="15"/>
        <v>2.6328425545125642E-2</v>
      </c>
      <c r="IB35" s="477">
        <f t="shared" si="15"/>
        <v>2.7835274673772972E-2</v>
      </c>
      <c r="IC35" s="477">
        <f t="shared" si="15"/>
        <v>2.9070489349594605E-2</v>
      </c>
      <c r="ID35" s="477">
        <f t="shared" si="15"/>
        <v>3.0056050789905579E-2</v>
      </c>
      <c r="IE35" s="477">
        <f t="shared" si="15"/>
        <v>3.0811817486898072E-2</v>
      </c>
    </row>
    <row r="36" spans="1:320">
      <c r="J36" s="252"/>
      <c r="K36" s="499">
        <v>25000</v>
      </c>
      <c r="L36" s="382">
        <f t="shared" si="21"/>
        <v>7.6199999999999992</v>
      </c>
      <c r="M36" s="382">
        <v>250</v>
      </c>
      <c r="N36" s="491"/>
      <c r="O36" s="263"/>
      <c r="P36" s="383">
        <f t="shared" si="16"/>
        <v>-44.530000000000342</v>
      </c>
      <c r="Q36" s="383">
        <f>$Q$11-Konstanten!$C$33*K36</f>
        <v>228.61999999999964</v>
      </c>
      <c r="R36" s="382">
        <f t="shared" si="22"/>
        <v>589.20129386262249</v>
      </c>
      <c r="S36" s="263">
        <f t="shared" si="23"/>
        <v>0.35676645998216361</v>
      </c>
      <c r="T36" s="492"/>
      <c r="U36" s="492"/>
      <c r="V36" s="170"/>
      <c r="X36" s="524">
        <v>25000</v>
      </c>
      <c r="Y36" s="410">
        <f t="shared" si="38"/>
        <v>2.5759575850018042E-2</v>
      </c>
      <c r="Z36" s="410">
        <f t="shared" si="38"/>
        <v>5.1510913188526145E-2</v>
      </c>
      <c r="AA36" s="410">
        <f t="shared" si="38"/>
        <v>7.7245808856768974E-2</v>
      </c>
      <c r="AB36" s="410">
        <f t="shared" si="38"/>
        <v>0.10295613002310039</v>
      </c>
      <c r="AC36" s="410">
        <f t="shared" si="38"/>
        <v>0.12863384840902131</v>
      </c>
      <c r="AD36" s="410">
        <f t="shared" si="38"/>
        <v>0.15427107341102239</v>
      </c>
      <c r="AE36" s="410">
        <f t="shared" si="38"/>
        <v>0.17986008378539228</v>
      </c>
      <c r="AF36" s="410">
        <f t="shared" si="38"/>
        <v>0.20539335759096011</v>
      </c>
      <c r="AG36" s="410">
        <f t="shared" si="38"/>
        <v>0.2308636001185948</v>
      </c>
      <c r="AH36" s="410">
        <f t="shared" si="38"/>
        <v>0.25626376957431513</v>
      </c>
      <c r="AI36" s="410">
        <f t="shared" si="38"/>
        <v>0.2815871003236925</v>
      </c>
      <c r="AJ36" s="410">
        <f t="shared" si="38"/>
        <v>0.3068271235486193</v>
      </c>
      <c r="AK36" s="410">
        <f t="shared" si="38"/>
        <v>0.33197768521107868</v>
      </c>
      <c r="AL36" s="410">
        <f t="shared" si="38"/>
        <v>0.3570329612622522</v>
      </c>
      <c r="AM36" s="410">
        <f t="shared" si="38"/>
        <v>0.38198747007710732</v>
      </c>
      <c r="AN36" s="410">
        <f t="shared" si="38"/>
        <v>0.40683608213463268</v>
      </c>
      <c r="AO36" s="410">
        <f t="shared" si="24"/>
        <v>0.43157402700027175</v>
      </c>
      <c r="AP36" s="410">
        <f t="shared" si="24"/>
        <v>0.45619689770009886</v>
      </c>
      <c r="AQ36" s="410">
        <f t="shared" si="24"/>
        <v>0.48070065260500566</v>
      </c>
      <c r="AR36" s="410">
        <f t="shared" si="24"/>
        <v>0.50508161496723858</v>
      </c>
      <c r="AS36" s="410">
        <f t="shared" si="24"/>
        <v>0.52933647027144104</v>
      </c>
      <c r="AT36" s="410">
        <f t="shared" si="24"/>
        <v>0.55346226157720135</v>
      </c>
      <c r="AU36" s="410">
        <f t="shared" si="24"/>
        <v>0.57745638304078661</v>
      </c>
      <c r="AV36" s="410">
        <f t="shared" si="24"/>
        <v>0.60131657181013576</v>
      </c>
      <c r="AW36" s="410">
        <f t="shared" si="24"/>
        <v>0.62504089848959765</v>
      </c>
      <c r="AX36" s="410">
        <f t="shared" si="24"/>
        <v>0.64862775637009007</v>
      </c>
      <c r="AY36" s="410">
        <f t="shared" si="24"/>
        <v>0.67207584961625355</v>
      </c>
      <c r="AZ36" s="410">
        <f t="shared" si="24"/>
        <v>0.69538418059565266</v>
      </c>
      <c r="BA36" s="410">
        <f t="shared" si="24"/>
        <v>0.71855203652635768</v>
      </c>
      <c r="BB36" s="410">
        <f t="shared" si="24"/>
        <v>0.74157897560889074</v>
      </c>
      <c r="BC36" s="410">
        <f t="shared" si="24"/>
        <v>0.76446481279680156</v>
      </c>
      <c r="BD36" s="410">
        <f t="shared" si="24"/>
        <v>0.78720960534774642</v>
      </c>
      <c r="BE36" s="410">
        <f t="shared" si="25"/>
        <v>0.80981363828384467</v>
      </c>
      <c r="BF36" s="410">
        <f t="shared" si="25"/>
        <v>0.83227740987686916</v>
      </c>
      <c r="BG36" s="410">
        <f t="shared" si="25"/>
        <v>0.85460161726073869</v>
      </c>
      <c r="BH36" s="410">
        <f t="shared" si="25"/>
        <v>0.87678714226083787</v>
      </c>
      <c r="BI36" s="410">
        <f t="shared" si="25"/>
        <v>0.89883503751735627</v>
      </c>
      <c r="BJ36" s="410">
        <f t="shared" si="25"/>
        <v>0.92074651296802379</v>
      </c>
      <c r="BK36" s="410">
        <f t="shared" si="25"/>
        <v>0.94252292274460858</v>
      </c>
      <c r="BL36" s="410">
        <f t="shared" si="25"/>
        <v>0.96416575252721837</v>
      </c>
      <c r="BM36" s="253"/>
      <c r="BN36" s="252"/>
      <c r="BO36" s="537">
        <f t="shared" si="18"/>
        <v>250</v>
      </c>
      <c r="BP36" s="524">
        <v>25000</v>
      </c>
      <c r="BQ36" s="382">
        <f t="shared" si="33"/>
        <v>228.65034042301994</v>
      </c>
      <c r="BR36" s="382">
        <f t="shared" si="33"/>
        <v>228.74132288089237</v>
      </c>
      <c r="BS36" s="382">
        <f t="shared" si="33"/>
        <v>228.89283122081659</v>
      </c>
      <c r="BT36" s="382">
        <f t="shared" si="33"/>
        <v>229.10467278636921</v>
      </c>
      <c r="BU36" s="382">
        <f t="shared" si="33"/>
        <v>229.37657979991934</v>
      </c>
      <c r="BV36" s="382">
        <f t="shared" si="33"/>
        <v>229.7082112685143</v>
      </c>
      <c r="BW36" s="382">
        <f t="shared" si="33"/>
        <v>230.09915538467885</v>
      </c>
      <c r="BX36" s="382">
        <f t="shared" si="33"/>
        <v>230.54893238670354</v>
      </c>
      <c r="BY36" s="382">
        <f t="shared" si="33"/>
        <v>231.05699783703341</v>
      </c>
      <c r="BZ36" s="382">
        <f t="shared" si="33"/>
        <v>231.62274627242715</v>
      </c>
      <c r="CA36" s="382">
        <f t="shared" si="33"/>
        <v>232.2455151757211</v>
      </c>
      <c r="CB36" s="382">
        <f t="shared" si="33"/>
        <v>232.92458921636148</v>
      </c>
      <c r="CC36" s="382">
        <f t="shared" si="33"/>
        <v>233.65920470535255</v>
      </c>
      <c r="CD36" s="382">
        <f t="shared" si="33"/>
        <v>234.44855420989546</v>
      </c>
      <c r="CE36" s="382">
        <f t="shared" si="33"/>
        <v>235.29179127367777</v>
      </c>
      <c r="CF36" s="382">
        <f t="shared" si="26"/>
        <v>236.18803519045332</v>
      </c>
      <c r="CG36" s="382">
        <f t="shared" si="26"/>
        <v>237.13637578108063</v>
      </c>
      <c r="CH36" s="382">
        <f t="shared" si="26"/>
        <v>238.1358781274605</v>
      </c>
      <c r="CI36" s="382">
        <f t="shared" si="26"/>
        <v>239.18558722067752</v>
      </c>
      <c r="CJ36" s="382">
        <f t="shared" si="26"/>
        <v>240.28453248495694</v>
      </c>
      <c r="CK36" s="382">
        <f t="shared" si="26"/>
        <v>241.4317321436757</v>
      </c>
      <c r="CL36" s="382">
        <f t="shared" si="26"/>
        <v>242.62619739844925</v>
      </c>
      <c r="CM36" s="382">
        <f t="shared" si="26"/>
        <v>243.86693639715799</v>
      </c>
      <c r="CN36" s="382">
        <f t="shared" si="26"/>
        <v>245.15295797154909</v>
      </c>
      <c r="CO36" s="382">
        <f t="shared" si="26"/>
        <v>246.48327512965449</v>
      </c>
      <c r="CP36" s="382">
        <f t="shared" si="26"/>
        <v>247.85690829264155</v>
      </c>
      <c r="CQ36" s="382">
        <f t="shared" si="26"/>
        <v>249.27288826977249</v>
      </c>
      <c r="CR36" s="382">
        <f t="shared" si="26"/>
        <v>250.73025896886335</v>
      </c>
      <c r="CS36" s="382">
        <f t="shared" si="26"/>
        <v>252.22807984296554</v>
      </c>
      <c r="CT36" s="382">
        <f t="shared" si="26"/>
        <v>253.76542807692567</v>
      </c>
      <c r="CU36" s="382">
        <f t="shared" si="26"/>
        <v>255.34140052000302</v>
      </c>
      <c r="CV36" s="382">
        <f t="shared" si="27"/>
        <v>256.9551153728608</v>
      </c>
      <c r="CW36" s="382">
        <f t="shared" si="6"/>
        <v>258.60571363898828</v>
      </c>
      <c r="CX36" s="382">
        <f t="shared" si="6"/>
        <v>260.29236035199204</v>
      </c>
      <c r="CY36" s="382">
        <f t="shared" si="6"/>
        <v>262.01424559124843</v>
      </c>
      <c r="CZ36" s="382">
        <f t="shared" si="6"/>
        <v>263.77058529913802</v>
      </c>
      <c r="DA36" s="382">
        <f t="shared" si="6"/>
        <v>265.56062191355704</v>
      </c>
      <c r="DB36" s="382">
        <f t="shared" si="6"/>
        <v>267.38362482961185</v>
      </c>
      <c r="DC36" s="382">
        <f t="shared" si="6"/>
        <v>269.23889070442323</v>
      </c>
      <c r="DD36" s="382">
        <f t="shared" si="6"/>
        <v>271.12574361878933</v>
      </c>
      <c r="DE36" s="521"/>
      <c r="DF36" s="252"/>
      <c r="DG36" s="537">
        <f t="shared" si="19"/>
        <v>250</v>
      </c>
      <c r="DH36" s="524">
        <v>25000</v>
      </c>
      <c r="DI36" s="382">
        <f t="shared" si="34"/>
        <v>15.177575420182993</v>
      </c>
      <c r="DJ36" s="382">
        <f t="shared" si="34"/>
        <v>30.350296698724829</v>
      </c>
      <c r="DK36" s="382">
        <f t="shared" si="34"/>
        <v>45.513330523873101</v>
      </c>
      <c r="DL36" s="382">
        <f t="shared" si="34"/>
        <v>60.661885020699145</v>
      </c>
      <c r="DM36" s="382">
        <f t="shared" si="34"/>
        <v>75.7912299171238</v>
      </c>
      <c r="DN36" s="382">
        <f t="shared" si="34"/>
        <v>90.896716059350013</v>
      </c>
      <c r="DO36" s="382">
        <f t="shared" si="34"/>
        <v>105.97379408059282</v>
      </c>
      <c r="DP36" s="382">
        <f t="shared" si="34"/>
        <v>121.01803204338199</v>
      </c>
      <c r="DQ36" s="382">
        <f t="shared" si="34"/>
        <v>136.02513189565914</v>
      </c>
      <c r="DR36" s="382">
        <f t="shared" si="34"/>
        <v>150.99094460329943</v>
      </c>
      <c r="DS36" s="382">
        <f t="shared" si="34"/>
        <v>165.9114838457437</v>
      </c>
      <c r="DT36" s="382">
        <f t="shared" si="34"/>
        <v>180.78293818699322</v>
      </c>
      <c r="DU36" s="382">
        <f t="shared" si="34"/>
        <v>195.60168165988594</v>
      </c>
      <c r="DV36" s="382">
        <f t="shared" si="34"/>
        <v>210.36428272732257</v>
      </c>
      <c r="DW36" s="382">
        <f t="shared" si="34"/>
        <v>225.06751160874143</v>
      </c>
      <c r="DX36" s="382">
        <f t="shared" si="35"/>
        <v>239.70834598372574</v>
      </c>
      <c r="DY36" s="382">
        <f t="shared" si="35"/>
        <v>254.28397510606248</v>
      </c>
      <c r="DZ36" s="382">
        <f t="shared" si="35"/>
        <v>268.7918023810127</v>
      </c>
      <c r="EA36" s="382">
        <f t="shared" si="35"/>
        <v>283.22944647547632</v>
      </c>
      <c r="EB36" s="382">
        <f t="shared" si="35"/>
        <v>297.59474104491989</v>
      </c>
      <c r="EC36" s="382">
        <f t="shared" si="35"/>
        <v>311.88573317260665</v>
      </c>
      <c r="ED36" s="382">
        <f t="shared" si="35"/>
        <v>326.10068062542024</v>
      </c>
      <c r="EE36" s="382">
        <f t="shared" si="35"/>
        <v>340.23804803686158</v>
      </c>
      <c r="EF36" s="382">
        <f t="shared" si="35"/>
        <v>354.29650213156856</v>
      </c>
      <c r="EG36" s="382">
        <f t="shared" si="35"/>
        <v>368.27490610712704</v>
      </c>
      <c r="EH36" s="382">
        <f t="shared" si="35"/>
        <v>382.17231328846697</v>
      </c>
      <c r="EI36" s="382">
        <f t="shared" si="35"/>
        <v>395.98796016771792</v>
      </c>
      <c r="EJ36" s="382">
        <f t="shared" si="35"/>
        <v>409.72125893855809</v>
      </c>
      <c r="EK36" s="382">
        <f t="shared" si="35"/>
        <v>423.37178962895234</v>
      </c>
      <c r="EL36" s="382">
        <f t="shared" si="35"/>
        <v>436.93929193007659</v>
      </c>
      <c r="EM36" s="382">
        <f t="shared" si="35"/>
        <v>450.42365681232297</v>
      </c>
      <c r="EN36" s="382">
        <f t="shared" si="28"/>
        <v>463.82491801197659</v>
      </c>
      <c r="EO36" s="382">
        <f t="shared" si="9"/>
        <v>477.14324346443902</v>
      </c>
      <c r="EP36" s="382">
        <f t="shared" si="9"/>
        <v>490.37892675208349</v>
      </c>
      <c r="EQ36" s="382">
        <f t="shared" si="9"/>
        <v>503.53237862711694</v>
      </c>
      <c r="ER36" s="382">
        <f t="shared" si="9"/>
        <v>516.60411866219692</v>
      </c>
      <c r="ES36" s="382">
        <f t="shared" si="9"/>
        <v>529.59476707428519</v>
      </c>
      <c r="ET36" s="382">
        <f t="shared" si="9"/>
        <v>542.50503676025755</v>
      </c>
      <c r="EU36" s="382">
        <f t="shared" si="9"/>
        <v>555.33572557630396</v>
      </c>
      <c r="EV36" s="382">
        <f t="shared" si="9"/>
        <v>568.08770888706613</v>
      </c>
      <c r="EW36" s="521"/>
      <c r="EX36" s="252"/>
      <c r="EY36" s="515">
        <f t="shared" si="20"/>
        <v>250</v>
      </c>
      <c r="EZ36" s="524">
        <v>25000</v>
      </c>
      <c r="FA36" s="382">
        <f t="shared" si="36"/>
        <v>115.50034042301996</v>
      </c>
      <c r="FB36" s="382">
        <f t="shared" si="36"/>
        <v>125.59132288089239</v>
      </c>
      <c r="FC36" s="382">
        <f t="shared" si="36"/>
        <v>135.74283122081661</v>
      </c>
      <c r="FD36" s="382">
        <f t="shared" si="36"/>
        <v>145.95467278636923</v>
      </c>
      <c r="FE36" s="382">
        <f t="shared" si="36"/>
        <v>156.22657979991936</v>
      </c>
      <c r="FF36" s="382">
        <f t="shared" si="36"/>
        <v>166.55821126851433</v>
      </c>
      <c r="FG36" s="382">
        <f t="shared" si="36"/>
        <v>176.94915538467887</v>
      </c>
      <c r="FH36" s="382">
        <f t="shared" si="36"/>
        <v>187.39893238670356</v>
      </c>
      <c r="FI36" s="382">
        <f t="shared" si="36"/>
        <v>197.90699783703343</v>
      </c>
      <c r="FJ36" s="382">
        <f t="shared" si="36"/>
        <v>208.47274627242717</v>
      </c>
      <c r="FK36" s="382">
        <f t="shared" si="36"/>
        <v>219.09551517572112</v>
      </c>
      <c r="FL36" s="382">
        <f t="shared" si="36"/>
        <v>229.77458921636151</v>
      </c>
      <c r="FM36" s="382">
        <f t="shared" si="36"/>
        <v>240.50920470535257</v>
      </c>
      <c r="FN36" s="382">
        <f t="shared" si="36"/>
        <v>251.29855420989549</v>
      </c>
      <c r="FO36" s="382">
        <f t="shared" si="36"/>
        <v>262.14179127367777</v>
      </c>
      <c r="FP36" s="382">
        <f t="shared" si="29"/>
        <v>273.03803519045334</v>
      </c>
      <c r="FQ36" s="382">
        <f t="shared" si="29"/>
        <v>283.98637578108065</v>
      </c>
      <c r="FR36" s="382">
        <f t="shared" si="29"/>
        <v>294.98587812746052</v>
      </c>
      <c r="FS36" s="382">
        <f t="shared" si="29"/>
        <v>306.03558722067754</v>
      </c>
      <c r="FT36" s="382">
        <f t="shared" si="29"/>
        <v>317.13453248495694</v>
      </c>
      <c r="FU36" s="382">
        <f t="shared" si="29"/>
        <v>328.28173214367575</v>
      </c>
      <c r="FV36" s="382">
        <f t="shared" si="29"/>
        <v>339.47619739844924</v>
      </c>
      <c r="FW36" s="382">
        <f t="shared" si="29"/>
        <v>350.71693639715801</v>
      </c>
      <c r="FX36" s="382">
        <f t="shared" si="29"/>
        <v>362.00295797154911</v>
      </c>
      <c r="FY36" s="382">
        <f t="shared" si="29"/>
        <v>373.33327512965451</v>
      </c>
      <c r="FZ36" s="382">
        <f t="shared" si="29"/>
        <v>384.70690829264157</v>
      </c>
      <c r="GA36" s="382">
        <f t="shared" si="29"/>
        <v>396.12288826977249</v>
      </c>
      <c r="GB36" s="382">
        <f t="shared" si="29"/>
        <v>407.5802589688634</v>
      </c>
      <c r="GC36" s="382">
        <f t="shared" si="29"/>
        <v>419.07807984296556</v>
      </c>
      <c r="GD36" s="382">
        <f t="shared" si="29"/>
        <v>430.6154280769257</v>
      </c>
      <c r="GE36" s="382">
        <f t="shared" si="29"/>
        <v>442.19140052000307</v>
      </c>
      <c r="GF36" s="382">
        <f t="shared" si="30"/>
        <v>453.80511537286083</v>
      </c>
      <c r="GG36" s="382">
        <f t="shared" si="12"/>
        <v>465.4557136389883</v>
      </c>
      <c r="GH36" s="382">
        <f t="shared" si="12"/>
        <v>477.14236035199207</v>
      </c>
      <c r="GI36" s="382">
        <f t="shared" si="12"/>
        <v>488.86424559124845</v>
      </c>
      <c r="GJ36" s="382">
        <f t="shared" si="12"/>
        <v>500.62058529913804</v>
      </c>
      <c r="GK36" s="382">
        <f t="shared" si="12"/>
        <v>512.41062191355707</v>
      </c>
      <c r="GL36" s="382">
        <f t="shared" si="12"/>
        <v>524.23362482961193</v>
      </c>
      <c r="GM36" s="382">
        <f t="shared" si="12"/>
        <v>536.08889070442319</v>
      </c>
      <c r="GN36" s="382">
        <f t="shared" si="12"/>
        <v>547.97574361878935</v>
      </c>
      <c r="GO36" s="511"/>
      <c r="GP36" s="521"/>
      <c r="GQ36" s="524">
        <v>25000</v>
      </c>
      <c r="GR36" s="583">
        <f t="shared" si="37"/>
        <v>6.6099335516678588</v>
      </c>
      <c r="GS36" s="477">
        <f t="shared" si="37"/>
        <v>3.1380591474141708</v>
      </c>
      <c r="GT36" s="477">
        <f t="shared" si="37"/>
        <v>1.9824851237730328</v>
      </c>
      <c r="GU36" s="477">
        <f t="shared" si="37"/>
        <v>1.4060358944758533</v>
      </c>
      <c r="GV36" s="477">
        <f t="shared" si="37"/>
        <v>1.0612751629805983</v>
      </c>
      <c r="GW36" s="477">
        <f t="shared" si="37"/>
        <v>0.8323897549803887</v>
      </c>
      <c r="GX36" s="477">
        <f t="shared" si="37"/>
        <v>0.6697444582394535</v>
      </c>
      <c r="GY36" s="477">
        <f t="shared" si="37"/>
        <v>0.54852073878978336</v>
      </c>
      <c r="GZ36" s="477">
        <f t="shared" si="37"/>
        <v>0.4549296521825249</v>
      </c>
      <c r="HA36" s="477">
        <f t="shared" si="37"/>
        <v>0.38069701345435297</v>
      </c>
      <c r="HB36" s="477">
        <f t="shared" si="37"/>
        <v>0.32055666128226118</v>
      </c>
      <c r="HC36" s="477">
        <f t="shared" si="37"/>
        <v>0.27099709475179379</v>
      </c>
      <c r="HD36" s="477">
        <f t="shared" si="37"/>
        <v>0.22958658976946966</v>
      </c>
      <c r="HE36" s="477">
        <f t="shared" si="37"/>
        <v>0.19458755522501195</v>
      </c>
      <c r="HF36" s="477">
        <f t="shared" si="37"/>
        <v>0.16472515024463624</v>
      </c>
      <c r="HG36" s="477">
        <f t="shared" si="31"/>
        <v>0.13904267316996308</v>
      </c>
      <c r="HH36" s="477">
        <f t="shared" si="31"/>
        <v>0.11680799257062591</v>
      </c>
      <c r="HI36" s="477">
        <f t="shared" si="31"/>
        <v>9.7451170439036269E-2</v>
      </c>
      <c r="HJ36" s="477">
        <f t="shared" si="31"/>
        <v>8.0521785531137952E-2</v>
      </c>
      <c r="HK36" s="477">
        <f t="shared" si="31"/>
        <v>6.5659061619935191E-2</v>
      </c>
      <c r="HL36" s="477">
        <f t="shared" si="31"/>
        <v>5.2570532176266879E-2</v>
      </c>
      <c r="HM36" s="477">
        <f t="shared" si="31"/>
        <v>4.1016525164487359E-2</v>
      </c>
      <c r="HN36" s="477">
        <f t="shared" si="31"/>
        <v>3.0798696444323401E-2</v>
      </c>
      <c r="HO36" s="477">
        <f t="shared" si="31"/>
        <v>2.1751430775115991E-2</v>
      </c>
      <c r="HP36" s="477">
        <f t="shared" si="31"/>
        <v>1.373530734417199E-2</v>
      </c>
      <c r="HQ36" s="477">
        <f t="shared" si="31"/>
        <v>6.6320738474361192E-3</v>
      </c>
      <c r="HR36" s="477">
        <f t="shared" si="31"/>
        <v>3.4073789010510657E-4</v>
      </c>
      <c r="HS36" s="477">
        <f t="shared" si="31"/>
        <v>5.2255037369582881E-3</v>
      </c>
      <c r="HT36" s="477">
        <f t="shared" si="31"/>
        <v>1.0141700252985282E-2</v>
      </c>
      <c r="HU36" s="477">
        <f t="shared" si="31"/>
        <v>1.4473094935492561E-2</v>
      </c>
      <c r="HV36" s="477">
        <f t="shared" si="31"/>
        <v>1.8276696101133114E-2</v>
      </c>
      <c r="HW36" s="477">
        <f t="shared" si="32"/>
        <v>2.1602553571425504E-2</v>
      </c>
      <c r="HX36" s="477">
        <f t="shared" si="15"/>
        <v>2.4494803155106992E-2</v>
      </c>
      <c r="HY36" s="477">
        <f t="shared" si="15"/>
        <v>2.6992526958205348E-2</v>
      </c>
      <c r="HZ36" s="477">
        <f t="shared" si="15"/>
        <v>2.9130466397932972E-2</v>
      </c>
      <c r="IA36" s="477">
        <f t="shared" si="15"/>
        <v>3.0939616595489012E-2</v>
      </c>
      <c r="IB36" s="477">
        <f t="shared" si="15"/>
        <v>3.2447724617184023E-2</v>
      </c>
      <c r="IC36" s="477">
        <f t="shared" si="15"/>
        <v>3.3679709297740737E-2</v>
      </c>
      <c r="ID36" s="477">
        <f t="shared" si="15"/>
        <v>3.4658016737365877E-2</v>
      </c>
      <c r="IE36" s="477">
        <f t="shared" si="15"/>
        <v>3.540292274176797E-2</v>
      </c>
    </row>
    <row r="37" spans="1:320" ht="16.350000000000001" customHeight="1">
      <c r="J37" s="252"/>
      <c r="K37" s="499">
        <v>26000</v>
      </c>
      <c r="L37" s="382">
        <f t="shared" si="21"/>
        <v>7.9247999999999994</v>
      </c>
      <c r="M37" s="382">
        <v>260</v>
      </c>
      <c r="N37" s="491"/>
      <c r="O37" s="263"/>
      <c r="P37" s="383">
        <f t="shared" si="16"/>
        <v>-46.511200000000372</v>
      </c>
      <c r="Q37" s="383">
        <f>$Q$11-Konstanten!$C$33*K37</f>
        <v>226.63879999999961</v>
      </c>
      <c r="R37" s="382">
        <f t="shared" si="22"/>
        <v>586.64275654020548</v>
      </c>
      <c r="S37" s="263">
        <f t="shared" si="23"/>
        <v>0.34081368191765182</v>
      </c>
      <c r="T37" s="492"/>
      <c r="U37" s="492"/>
      <c r="V37" s="170"/>
      <c r="X37" s="524">
        <v>26000</v>
      </c>
      <c r="Y37" s="410">
        <f t="shared" si="38"/>
        <v>2.6355455164775419E-2</v>
      </c>
      <c r="Z37" s="410">
        <f t="shared" si="38"/>
        <v>5.2701868298053081E-2</v>
      </c>
      <c r="AA37" s="410">
        <f t="shared" si="38"/>
        <v>7.9030238054633606E-2</v>
      </c>
      <c r="AB37" s="410">
        <f t="shared" si="38"/>
        <v>0.10533164400325268</v>
      </c>
      <c r="AC37" s="410">
        <f t="shared" si="38"/>
        <v>0.13159728594763193</v>
      </c>
      <c r="AD37" s="410">
        <f t="shared" si="38"/>
        <v>0.15781852191120685</v>
      </c>
      <c r="AE37" s="410">
        <f t="shared" si="38"/>
        <v>0.18398690438480031</v>
      </c>
      <c r="AF37" s="410">
        <f t="shared" si="38"/>
        <v>0.21009421447216781</v>
      </c>
      <c r="AG37" s="410">
        <f t="shared" si="38"/>
        <v>0.23613249361111144</v>
      </c>
      <c r="AH37" s="410">
        <f t="shared" si="38"/>
        <v>0.26209407259599982</v>
      </c>
      <c r="AI37" s="410">
        <f t="shared" si="38"/>
        <v>0.28797159767889136</v>
      </c>
      <c r="AJ37" s="410">
        <f t="shared" si="38"/>
        <v>0.3137580535808</v>
      </c>
      <c r="AK37" s="410">
        <f t="shared" si="38"/>
        <v>0.33944678329887168</v>
      </c>
      <c r="AL37" s="410">
        <f t="shared" si="38"/>
        <v>0.36503150464926071</v>
      </c>
      <c r="AM37" s="410">
        <f t="shared" si="38"/>
        <v>0.39050632353687131</v>
      </c>
      <c r="AN37" s="410">
        <f t="shared" si="38"/>
        <v>0.41586574399164167</v>
      </c>
      <c r="AO37" s="410">
        <f t="shared" si="24"/>
        <v>0.44110467505491913</v>
      </c>
      <c r="AP37" s="410">
        <f t="shared" si="24"/>
        <v>0.46621843463856133</v>
      </c>
      <c r="AQ37" s="410">
        <f t="shared" si="24"/>
        <v>0.49120275051293077</v>
      </c>
      <c r="AR37" s="410">
        <f t="shared" si="24"/>
        <v>0.5160537586075048</v>
      </c>
      <c r="AS37" s="410">
        <f t="shared" si="24"/>
        <v>0.54076799882978188</v>
      </c>
      <c r="AT37" s="410">
        <f t="shared" si="24"/>
        <v>0.5653424086240344</v>
      </c>
      <c r="AU37" s="410">
        <f t="shared" si="24"/>
        <v>0.58977431450194728</v>
      </c>
      <c r="AV37" s="410">
        <f t="shared" si="24"/>
        <v>0.61406142178255119</v>
      </c>
      <c r="AW37" s="410">
        <f t="shared" si="24"/>
        <v>0.63820180277935101</v>
      </c>
      <c r="AX37" s="410">
        <f t="shared" si="24"/>
        <v>0.66219388366923837</v>
      </c>
      <c r="AY37" s="410">
        <f t="shared" si="24"/>
        <v>0.68603643027063221</v>
      </c>
      <c r="AZ37" s="410">
        <f t="shared" si="24"/>
        <v>0.70972853294837102</v>
      </c>
      <c r="BA37" s="410">
        <f t="shared" si="24"/>
        <v>0.73326959085065291</v>
      </c>
      <c r="BB37" s="410">
        <f t="shared" si="24"/>
        <v>0.75665929566918388</v>
      </c>
      <c r="BC37" s="410">
        <f t="shared" si="24"/>
        <v>0.77989761509840538</v>
      </c>
      <c r="BD37" s="410">
        <f t="shared" si="24"/>
        <v>0.80298477615364794</v>
      </c>
      <c r="BE37" s="410">
        <f t="shared" si="25"/>
        <v>0.82592124849158877</v>
      </c>
      <c r="BF37" s="410">
        <f t="shared" si="25"/>
        <v>0.84870772785997584</v>
      </c>
      <c r="BG37" s="410">
        <f t="shared" si="25"/>
        <v>0.87134511978757101</v>
      </c>
      <c r="BH37" s="410">
        <f t="shared" si="25"/>
        <v>0.8938345236096813</v>
      </c>
      <c r="BI37" s="410">
        <f t="shared" si="25"/>
        <v>0.91617721690995413</v>
      </c>
      <c r="BJ37" s="410">
        <f t="shared" si="25"/>
        <v>0.93837464044524566</v>
      </c>
      <c r="BK37" s="410">
        <f t="shared" si="25"/>
        <v>0.96042838360758986</v>
      </c>
      <c r="BL37" s="410">
        <f t="shared" si="25"/>
        <v>0.98234017046547262</v>
      </c>
      <c r="BM37" s="253"/>
      <c r="BN37" s="252"/>
      <c r="BO37" s="537">
        <f t="shared" si="18"/>
        <v>260</v>
      </c>
      <c r="BP37" s="524">
        <v>26000</v>
      </c>
      <c r="BQ37" s="382">
        <f t="shared" si="33"/>
        <v>226.67028511614117</v>
      </c>
      <c r="BR37" s="382">
        <f t="shared" si="33"/>
        <v>226.76469726060793</v>
      </c>
      <c r="BS37" s="382">
        <f t="shared" si="33"/>
        <v>226.92190715008334</v>
      </c>
      <c r="BT37" s="382">
        <f t="shared" si="33"/>
        <v>227.14170040225252</v>
      </c>
      <c r="BU37" s="382">
        <f t="shared" si="33"/>
        <v>227.42377915219123</v>
      </c>
      <c r="BV37" s="382">
        <f t="shared" si="33"/>
        <v>227.76776427897721</v>
      </c>
      <c r="BW37" s="382">
        <f t="shared" si="33"/>
        <v>228.17319820740886</v>
      </c>
      <c r="BX37" s="382">
        <f t="shared" si="33"/>
        <v>228.63954824135826</v>
      </c>
      <c r="BY37" s="382">
        <f t="shared" si="33"/>
        <v>229.16621037809037</v>
      </c>
      <c r="BZ37" s="382">
        <f t="shared" si="33"/>
        <v>229.75251354700288</v>
      </c>
      <c r="CA37" s="382">
        <f t="shared" si="33"/>
        <v>230.3977242117746</v>
      </c>
      <c r="CB37" s="382">
        <f t="shared" si="33"/>
        <v>231.10105127192753</v>
      </c>
      <c r="CC37" s="382">
        <f t="shared" si="33"/>
        <v>231.86165119827987</v>
      </c>
      <c r="CD37" s="382">
        <f t="shared" si="33"/>
        <v>232.67863333667117</v>
      </c>
      <c r="CE37" s="382">
        <f t="shared" si="33"/>
        <v>233.55106531555796</v>
      </c>
      <c r="CF37" s="382">
        <f t="shared" si="26"/>
        <v>234.47797849550543</v>
      </c>
      <c r="CG37" s="382">
        <f t="shared" si="26"/>
        <v>235.45837340205665</v>
      </c>
      <c r="CH37" s="382">
        <f t="shared" si="26"/>
        <v>236.49122508779141</v>
      </c>
      <c r="CI37" s="382">
        <f t="shared" si="26"/>
        <v>237.57548837439413</v>
      </c>
      <c r="CJ37" s="382">
        <f t="shared" si="26"/>
        <v>238.71010293104746</v>
      </c>
      <c r="CK37" s="382">
        <f t="shared" si="26"/>
        <v>239.89399815128638</v>
      </c>
      <c r="CL37" s="382">
        <f t="shared" si="26"/>
        <v>241.12609779639567</v>
      </c>
      <c r="CM37" s="382">
        <f t="shared" si="26"/>
        <v>242.40532437937352</v>
      </c>
      <c r="CN37" s="382">
        <f t="shared" si="26"/>
        <v>243.73060326927751</v>
      </c>
      <c r="CO37" s="382">
        <f t="shared" si="26"/>
        <v>245.10086650128756</v>
      </c>
      <c r="CP37" s="382">
        <f t="shared" si="26"/>
        <v>246.51505628300339</v>
      </c>
      <c r="CQ37" s="382">
        <f t="shared" si="26"/>
        <v>247.97212819223472</v>
      </c>
      <c r="CR37" s="382">
        <f t="shared" si="26"/>
        <v>249.47105406582276</v>
      </c>
      <c r="CS37" s="382">
        <f t="shared" si="26"/>
        <v>251.01082458281221</v>
      </c>
      <c r="CT37" s="382">
        <f t="shared" si="26"/>
        <v>252.59045154855539</v>
      </c>
      <c r="CU37" s="382">
        <f t="shared" si="26"/>
        <v>254.20896988908993</v>
      </c>
      <c r="CV37" s="382">
        <f t="shared" si="27"/>
        <v>255.86543936740188</v>
      </c>
      <c r="CW37" s="382">
        <f t="shared" si="6"/>
        <v>257.55894603498405</v>
      </c>
      <c r="CX37" s="382">
        <f t="shared" si="6"/>
        <v>259.28860343346571</v>
      </c>
      <c r="CY37" s="382">
        <f t="shared" si="6"/>
        <v>261.05355356206707</v>
      </c>
      <c r="CZ37" s="382">
        <f t="shared" si="6"/>
        <v>262.85296762724244</v>
      </c>
      <c r="DA37" s="382">
        <f t="shared" si="6"/>
        <v>264.6860465911858</v>
      </c>
      <c r="DB37" s="382">
        <f t="shared" si="6"/>
        <v>266.55202153590369</v>
      </c>
      <c r="DC37" s="382">
        <f t="shared" si="6"/>
        <v>268.45015385936807</v>
      </c>
      <c r="DD37" s="382">
        <f t="shared" si="6"/>
        <v>270.37973531987234</v>
      </c>
      <c r="DE37" s="521"/>
      <c r="DF37" s="252"/>
      <c r="DG37" s="537">
        <f t="shared" si="19"/>
        <v>260</v>
      </c>
      <c r="DH37" s="524">
        <v>26000</v>
      </c>
      <c r="DI37" s="382">
        <f t="shared" si="34"/>
        <v>15.461236867735646</v>
      </c>
      <c r="DJ37" s="382">
        <f t="shared" si="34"/>
        <v>30.917169293188728</v>
      </c>
      <c r="DK37" s="382">
        <f t="shared" si="34"/>
        <v>46.362516702398906</v>
      </c>
      <c r="DL37" s="382">
        <f t="shared" si="34"/>
        <v>61.792045988979758</v>
      </c>
      <c r="DM37" s="382">
        <f t="shared" si="34"/>
        <v>77.200594581528435</v>
      </c>
      <c r="DN37" s="382">
        <f t="shared" si="34"/>
        <v>92.583092727091199</v>
      </c>
      <c r="DO37" s="382">
        <f t="shared" si="34"/>
        <v>107.93458475559848</v>
      </c>
      <c r="DP37" s="382">
        <f t="shared" si="34"/>
        <v>123.25024911110165</v>
      </c>
      <c r="DQ37" s="382">
        <f t="shared" si="34"/>
        <v>138.52541696073487</v>
      </c>
      <c r="DR37" s="382">
        <f t="shared" si="34"/>
        <v>153.75558922056607</v>
      </c>
      <c r="DS37" s="382">
        <f t="shared" si="34"/>
        <v>168.93645186763186</v>
      </c>
      <c r="DT37" s="382">
        <f t="shared" si="34"/>
        <v>184.06388943933001</v>
      </c>
      <c r="DU37" s="382">
        <f t="shared" si="34"/>
        <v>199.13399665315586</v>
      </c>
      <c r="DV37" s="382">
        <f t="shared" si="34"/>
        <v>214.14308811146114</v>
      </c>
      <c r="DW37" s="382">
        <f t="shared" si="34"/>
        <v>229.08770608605153</v>
      </c>
      <c r="DX37" s="382">
        <f t="shared" si="35"/>
        <v>243.96462640590008</v>
      </c>
      <c r="DY37" s="382">
        <f t="shared" si="35"/>
        <v>258.77086249698937</v>
      </c>
      <c r="DZ37" s="382">
        <f t="shared" si="35"/>
        <v>273.50366764622521</v>
      </c>
      <c r="EA37" s="382">
        <f t="shared" si="35"/>
        <v>288.16053558103653</v>
      </c>
      <c r="EB37" s="382">
        <f t="shared" si="35"/>
        <v>302.73919947244042</v>
      </c>
      <c r="EC37" s="382">
        <f t="shared" si="35"/>
        <v>317.23762948223384</v>
      </c>
      <c r="ED37" s="382">
        <f t="shared" si="35"/>
        <v>331.65402898428277</v>
      </c>
      <c r="EE37" s="382">
        <f t="shared" si="35"/>
        <v>345.98682959603246</v>
      </c>
      <c r="EF37" s="382">
        <f t="shared" si="35"/>
        <v>360.23468515951362</v>
      </c>
      <c r="EG37" s="382">
        <f t="shared" si="35"/>
        <v>374.39646481140704</v>
      </c>
      <c r="EH37" s="382">
        <f t="shared" si="35"/>
        <v>388.47124527978616</v>
      </c>
      <c r="EI37" s="382">
        <f t="shared" si="35"/>
        <v>402.45830254096614</v>
      </c>
      <c r="EJ37" s="382">
        <f t="shared" si="35"/>
        <v>416.35710296406842</v>
      </c>
      <c r="EK37" s="382">
        <f t="shared" si="35"/>
        <v>430.16729406373565</v>
      </c>
      <c r="EL37" s="382">
        <f t="shared" si="35"/>
        <v>443.88869497314039</v>
      </c>
      <c r="EM37" s="382">
        <f t="shared" si="35"/>
        <v>457.52128674046071</v>
      </c>
      <c r="EN37" s="382">
        <f t="shared" si="28"/>
        <v>471.0652025425959</v>
      </c>
      <c r="EO37" s="382">
        <f t="shared" si="9"/>
        <v>484.52071790023365</v>
      </c>
      <c r="EP37" s="382">
        <f t="shared" si="9"/>
        <v>497.88824096875078</v>
      </c>
      <c r="EQ37" s="382">
        <f t="shared" si="9"/>
        <v>511.16830297003622</v>
      </c>
      <c r="ER37" s="382">
        <f t="shared" si="9"/>
        <v>524.36154882118478</v>
      </c>
      <c r="ES37" s="382">
        <f t="shared" si="9"/>
        <v>537.46872800738925</v>
      </c>
      <c r="ET37" s="382">
        <f t="shared" si="9"/>
        <v>550.49068573822308</v>
      </c>
      <c r="EU37" s="382">
        <f t="shared" si="9"/>
        <v>563.42835441901047</v>
      </c>
      <c r="EV37" s="382">
        <f t="shared" si="9"/>
        <v>576.28274546204022</v>
      </c>
      <c r="EW37" s="521"/>
      <c r="EX37" s="252"/>
      <c r="EY37" s="515">
        <f t="shared" si="20"/>
        <v>260</v>
      </c>
      <c r="EZ37" s="524">
        <v>26000</v>
      </c>
      <c r="FA37" s="382">
        <f t="shared" si="36"/>
        <v>119.5202851161412</v>
      </c>
      <c r="FB37" s="382">
        <f t="shared" si="36"/>
        <v>129.61469726060795</v>
      </c>
      <c r="FC37" s="382">
        <f t="shared" si="36"/>
        <v>139.77190715008336</v>
      </c>
      <c r="FD37" s="382">
        <f t="shared" si="36"/>
        <v>149.99170040225255</v>
      </c>
      <c r="FE37" s="382">
        <f t="shared" si="36"/>
        <v>160.27377915219125</v>
      </c>
      <c r="FF37" s="382">
        <f t="shared" si="36"/>
        <v>170.61776427897723</v>
      </c>
      <c r="FG37" s="382">
        <f t="shared" si="36"/>
        <v>181.02319820740888</v>
      </c>
      <c r="FH37" s="382">
        <f t="shared" si="36"/>
        <v>191.48954824135828</v>
      </c>
      <c r="FI37" s="382">
        <f t="shared" si="36"/>
        <v>202.01621037809039</v>
      </c>
      <c r="FJ37" s="382">
        <f t="shared" si="36"/>
        <v>212.6025135470029</v>
      </c>
      <c r="FK37" s="382">
        <f t="shared" si="36"/>
        <v>223.24772421177462</v>
      </c>
      <c r="FL37" s="382">
        <f t="shared" si="36"/>
        <v>233.95105127192755</v>
      </c>
      <c r="FM37" s="382">
        <f t="shared" si="36"/>
        <v>244.7116511982799</v>
      </c>
      <c r="FN37" s="382">
        <f t="shared" si="36"/>
        <v>255.52863333667119</v>
      </c>
      <c r="FO37" s="382">
        <f t="shared" si="36"/>
        <v>266.40106531555796</v>
      </c>
      <c r="FP37" s="382">
        <f t="shared" si="29"/>
        <v>277.32797849550548</v>
      </c>
      <c r="FQ37" s="382">
        <f t="shared" si="29"/>
        <v>288.30837340205665</v>
      </c>
      <c r="FR37" s="382">
        <f t="shared" si="29"/>
        <v>299.34122508779143</v>
      </c>
      <c r="FS37" s="382">
        <f t="shared" si="29"/>
        <v>310.42548837439415</v>
      </c>
      <c r="FT37" s="382">
        <f t="shared" si="29"/>
        <v>321.56010293104748</v>
      </c>
      <c r="FU37" s="382">
        <f t="shared" si="29"/>
        <v>332.74399815128641</v>
      </c>
      <c r="FV37" s="382">
        <f t="shared" si="29"/>
        <v>343.97609779639572</v>
      </c>
      <c r="FW37" s="382">
        <f t="shared" si="29"/>
        <v>355.25532437937352</v>
      </c>
      <c r="FX37" s="382">
        <f t="shared" si="29"/>
        <v>366.5806032692775</v>
      </c>
      <c r="FY37" s="382">
        <f t="shared" si="29"/>
        <v>377.95086650128758</v>
      </c>
      <c r="FZ37" s="382">
        <f t="shared" si="29"/>
        <v>389.36505628300341</v>
      </c>
      <c r="GA37" s="382">
        <f t="shared" si="29"/>
        <v>400.82212819223474</v>
      </c>
      <c r="GB37" s="382">
        <f t="shared" si="29"/>
        <v>412.32105406582275</v>
      </c>
      <c r="GC37" s="382">
        <f t="shared" si="29"/>
        <v>423.86082458281226</v>
      </c>
      <c r="GD37" s="382">
        <f t="shared" si="29"/>
        <v>435.44045154855542</v>
      </c>
      <c r="GE37" s="382">
        <f t="shared" si="29"/>
        <v>447.05896988908995</v>
      </c>
      <c r="GF37" s="382">
        <f t="shared" si="30"/>
        <v>458.71543936740193</v>
      </c>
      <c r="GG37" s="382">
        <f t="shared" si="12"/>
        <v>470.40894603498407</v>
      </c>
      <c r="GH37" s="382">
        <f t="shared" si="12"/>
        <v>482.13860343346573</v>
      </c>
      <c r="GI37" s="382">
        <f t="shared" si="12"/>
        <v>493.90355356206709</v>
      </c>
      <c r="GJ37" s="382">
        <f t="shared" si="12"/>
        <v>505.70296762724246</v>
      </c>
      <c r="GK37" s="382">
        <f t="shared" si="12"/>
        <v>517.53604659118582</v>
      </c>
      <c r="GL37" s="382">
        <f t="shared" si="12"/>
        <v>529.40202153590371</v>
      </c>
      <c r="GM37" s="382">
        <f t="shared" si="12"/>
        <v>541.30015385936804</v>
      </c>
      <c r="GN37" s="382">
        <f t="shared" si="12"/>
        <v>553.22973531987236</v>
      </c>
      <c r="GO37" s="511"/>
      <c r="GP37" s="521"/>
      <c r="GQ37" s="524">
        <v>26000</v>
      </c>
      <c r="GR37" s="583">
        <f t="shared" si="37"/>
        <v>6.730318482187859</v>
      </c>
      <c r="GS37" s="477">
        <f t="shared" si="37"/>
        <v>3.1923209732258058</v>
      </c>
      <c r="GT37" s="477">
        <f t="shared" si="37"/>
        <v>2.0147609985730397</v>
      </c>
      <c r="GU37" s="477">
        <f t="shared" si="37"/>
        <v>1.427362583673029</v>
      </c>
      <c r="GV37" s="477">
        <f t="shared" si="37"/>
        <v>1.0760692326395567</v>
      </c>
      <c r="GW37" s="477">
        <f t="shared" si="37"/>
        <v>0.84286092906736443</v>
      </c>
      <c r="GX37" s="477">
        <f t="shared" si="37"/>
        <v>0.67715657235638138</v>
      </c>
      <c r="GY37" s="477">
        <f t="shared" si="37"/>
        <v>0.55366459396559575</v>
      </c>
      <c r="GZ37" s="477">
        <f t="shared" si="37"/>
        <v>0.45833316953921915</v>
      </c>
      <c r="HA37" s="477">
        <f t="shared" si="37"/>
        <v>0.3827303099988093</v>
      </c>
      <c r="HB37" s="477">
        <f t="shared" si="37"/>
        <v>0.32148936327073874</v>
      </c>
      <c r="HC37" s="477">
        <f t="shared" si="37"/>
        <v>0.27103177046055543</v>
      </c>
      <c r="HD37" s="477">
        <f t="shared" si="37"/>
        <v>0.22887932402878192</v>
      </c>
      <c r="HE37" s="477">
        <f t="shared" si="37"/>
        <v>0.19326117686165495</v>
      </c>
      <c r="HF37" s="477">
        <f t="shared" si="37"/>
        <v>0.1628780516728843</v>
      </c>
      <c r="HG37" s="477">
        <f t="shared" si="31"/>
        <v>0.13675487541417822</v>
      </c>
      <c r="HH37" s="477">
        <f t="shared" si="31"/>
        <v>0.11414542819870584</v>
      </c>
      <c r="HI37" s="477">
        <f t="shared" si="31"/>
        <v>9.4468778659988178E-2</v>
      </c>
      <c r="HJ37" s="477">
        <f t="shared" si="31"/>
        <v>7.726579473647692E-2</v>
      </c>
      <c r="HK37" s="477">
        <f t="shared" si="31"/>
        <v>6.2168703264739944E-2</v>
      </c>
      <c r="HL37" s="477">
        <f t="shared" si="31"/>
        <v>4.8879348563916063E-2</v>
      </c>
      <c r="HM37" s="477">
        <f t="shared" si="31"/>
        <v>3.7153381943980227E-2</v>
      </c>
      <c r="HN37" s="477">
        <f t="shared" si="31"/>
        <v>2.6788576877804192E-2</v>
      </c>
      <c r="HO37" s="477">
        <f t="shared" si="31"/>
        <v>1.7616066334517132E-2</v>
      </c>
      <c r="HP37" s="477">
        <f t="shared" si="31"/>
        <v>9.4936838991548089E-3</v>
      </c>
      <c r="HQ37" s="477">
        <f t="shared" si="31"/>
        <v>2.3008421191470889E-3</v>
      </c>
      <c r="HR37" s="477">
        <f t="shared" si="31"/>
        <v>4.0654506029599319E-3</v>
      </c>
      <c r="HS37" s="477">
        <f t="shared" si="31"/>
        <v>9.6937193325460757E-3</v>
      </c>
      <c r="HT37" s="477">
        <f t="shared" si="31"/>
        <v>1.4660504338549271E-2</v>
      </c>
      <c r="HU37" s="477">
        <f t="shared" si="31"/>
        <v>1.9032346442380502E-2</v>
      </c>
      <c r="HV37" s="477">
        <f t="shared" si="31"/>
        <v>2.2867388151287797E-2</v>
      </c>
      <c r="HW37" s="477">
        <f t="shared" si="32"/>
        <v>2.6216674695000948E-2</v>
      </c>
      <c r="HX37" s="477">
        <f t="shared" si="15"/>
        <v>2.912521868291976E-2</v>
      </c>
      <c r="HY37" s="477">
        <f t="shared" si="15"/>
        <v>3.1632877098363828E-2</v>
      </c>
      <c r="HZ37" s="477">
        <f t="shared" si="15"/>
        <v>3.3775078203511305E-2</v>
      </c>
      <c r="IA37" s="477">
        <f t="shared" si="15"/>
        <v>3.5583427571851158E-2</v>
      </c>
      <c r="IB37" s="477">
        <f t="shared" si="15"/>
        <v>3.7086216141545232E-2</v>
      </c>
      <c r="IC37" s="477">
        <f t="shared" si="15"/>
        <v>3.8308848357786272E-2</v>
      </c>
      <c r="ID37" s="477">
        <f t="shared" si="15"/>
        <v>3.9274204761065565E-2</v>
      </c>
      <c r="IE37" s="477">
        <f t="shared" si="15"/>
        <v>4.0002950502508787E-2</v>
      </c>
    </row>
    <row r="38" spans="1:320">
      <c r="J38" s="252"/>
      <c r="K38" s="499">
        <v>27000</v>
      </c>
      <c r="L38" s="382">
        <f t="shared" si="21"/>
        <v>8.2295999999999996</v>
      </c>
      <c r="M38" s="382">
        <v>270</v>
      </c>
      <c r="N38" s="491"/>
      <c r="O38" s="263"/>
      <c r="P38" s="383">
        <f t="shared" si="16"/>
        <v>-48.492400000000373</v>
      </c>
      <c r="Q38" s="383">
        <f>$Q$11-Konstanten!$C$33*K38</f>
        <v>224.6575999999996</v>
      </c>
      <c r="R38" s="382">
        <f t="shared" si="22"/>
        <v>584.07301162850615</v>
      </c>
      <c r="S38" s="263">
        <f t="shared" si="23"/>
        <v>0.32544348951124846</v>
      </c>
      <c r="T38" s="492"/>
      <c r="U38" s="492"/>
      <c r="V38" s="170"/>
      <c r="X38" s="524">
        <v>27000</v>
      </c>
      <c r="Y38" s="410">
        <f t="shared" si="38"/>
        <v>2.6970528521302741E-2</v>
      </c>
      <c r="Z38" s="410">
        <f t="shared" si="38"/>
        <v>5.3931141549787259E-2</v>
      </c>
      <c r="AA38" s="410">
        <f t="shared" si="38"/>
        <v>8.0871970392462619E-2</v>
      </c>
      <c r="AB38" s="410">
        <f t="shared" si="38"/>
        <v>0.10778323940036846</v>
      </c>
      <c r="AC38" s="410">
        <f t="shared" si="38"/>
        <v>0.13465531111494891</v>
      </c>
      <c r="AD38" s="410">
        <f t="shared" si="38"/>
        <v>0.16147872979796454</v>
      </c>
      <c r="AE38" s="410">
        <f t="shared" si="38"/>
        <v>0.18824426286298271</v>
      </c>
      <c r="AF38" s="410">
        <f t="shared" si="38"/>
        <v>0.2149429397719565</v>
      </c>
      <c r="AG38" s="410">
        <f t="shared" si="38"/>
        <v>0.24156608801458179</v>
      </c>
      <c r="AH38" s="410">
        <f t="shared" si="38"/>
        <v>0.26810536584878814</v>
      </c>
      <c r="AI38" s="410">
        <f t="shared" si="38"/>
        <v>0.29455279154544012</v>
      </c>
      <c r="AJ38" s="410">
        <f t="shared" si="38"/>
        <v>0.32090076894813696</v>
      </c>
      <c r="AK38" s="410">
        <f t="shared" si="38"/>
        <v>0.34714210922643612</v>
      </c>
      <c r="AL38" s="410">
        <f t="shared" si="38"/>
        <v>0.37327004876747411</v>
      </c>
      <c r="AM38" s="410">
        <f t="shared" si="38"/>
        <v>0.3992782632137496</v>
      </c>
      <c r="AN38" s="410">
        <f t="shared" si="38"/>
        <v>0.42516087771364897</v>
      </c>
      <c r="AO38" s="410">
        <f t="shared" si="24"/>
        <v>0.45091247350374436</v>
      </c>
      <c r="AP38" s="410">
        <f t="shared" si="24"/>
        <v>0.47652809098799337</v>
      </c>
      <c r="AQ38" s="410">
        <f t="shared" si="24"/>
        <v>0.50200322951783927</v>
      </c>
      <c r="AR38" s="410">
        <f t="shared" si="24"/>
        <v>0.52733384410828144</v>
      </c>
      <c r="AS38" s="410">
        <f t="shared" si="24"/>
        <v>0.55251633934905009</v>
      </c>
      <c r="AT38" s="410">
        <f t="shared" si="24"/>
        <v>0.57754756078628833</v>
      </c>
      <c r="AU38" s="410">
        <f t="shared" si="24"/>
        <v>0.60242478405996858</v>
      </c>
      <c r="AV38" s="410">
        <f t="shared" si="24"/>
        <v>0.62714570208563625</v>
      </c>
      <c r="AW38" s="410">
        <f t="shared" si="24"/>
        <v>0.65170841056681017</v>
      </c>
      <c r="AX38" s="410">
        <f t="shared" si="24"/>
        <v>0.67611139211748972</v>
      </c>
      <c r="AY38" s="410">
        <f t="shared" si="24"/>
        <v>0.70035349926302692</v>
      </c>
      <c r="AZ38" s="410">
        <f t="shared" si="24"/>
        <v>0.7244339365733532</v>
      </c>
      <c r="BA38" s="410">
        <f t="shared" si="24"/>
        <v>0.74835224216572449</v>
      </c>
      <c r="BB38" s="410">
        <f t="shared" si="24"/>
        <v>0.77210826879548233</v>
      </c>
      <c r="BC38" s="410">
        <f t="shared" si="24"/>
        <v>0.79570216473354916</v>
      </c>
      <c r="BD38" s="410">
        <f t="shared" si="24"/>
        <v>0.81913435460905493</v>
      </c>
      <c r="BE38" s="410">
        <f t="shared" si="25"/>
        <v>0.84240552037503713</v>
      </c>
      <c r="BF38" s="410">
        <f t="shared" si="25"/>
        <v>0.8655165825350134</v>
      </c>
      <c r="BG38" s="410">
        <f t="shared" si="25"/>
        <v>0.88846868174889293</v>
      </c>
      <c r="BH38" s="410">
        <f t="shared" si="25"/>
        <v>0.91126316091813597</v>
      </c>
      <c r="BI38" s="410">
        <f t="shared" si="25"/>
        <v>0.93390154783276891</v>
      </c>
      <c r="BJ38" s="410">
        <f t="shared" si="25"/>
        <v>0.95638553844679031</v>
      </c>
      <c r="BK38" s="410">
        <f t="shared" si="25"/>
        <v>0.97871698083383696</v>
      </c>
      <c r="BL38" s="410">
        <f t="shared" si="25"/>
        <v>1.0008978598616267</v>
      </c>
      <c r="BM38" s="253"/>
      <c r="BN38" s="252"/>
      <c r="BO38" s="537">
        <f t="shared" si="18"/>
        <v>270</v>
      </c>
      <c r="BP38" s="524">
        <v>27000</v>
      </c>
      <c r="BQ38" s="382">
        <f t="shared" si="33"/>
        <v>224.69028361039562</v>
      </c>
      <c r="BR38" s="382">
        <f t="shared" si="33"/>
        <v>224.78828638255982</v>
      </c>
      <c r="BS38" s="382">
        <f t="shared" si="33"/>
        <v>224.95146452370901</v>
      </c>
      <c r="BT38" s="382">
        <f t="shared" si="33"/>
        <v>225.17957965361916</v>
      </c>
      <c r="BU38" s="382">
        <f t="shared" si="33"/>
        <v>225.47230069353893</v>
      </c>
      <c r="BV38" s="382">
        <f t="shared" si="33"/>
        <v>225.82920646593746</v>
      </c>
      <c r="BW38" s="382">
        <f t="shared" si="33"/>
        <v>226.2497889619336</v>
      </c>
      <c r="BX38" s="382">
        <f t="shared" si="33"/>
        <v>226.73345722309642</v>
      </c>
      <c r="BY38" s="382">
        <f t="shared" si="33"/>
        <v>227.27954177564399</v>
      </c>
      <c r="BZ38" s="382">
        <f t="shared" si="33"/>
        <v>227.88729954809742</v>
      </c>
      <c r="CA38" s="382">
        <f t="shared" si="33"/>
        <v>228.55591919828106</v>
      </c>
      <c r="CB38" s="382">
        <f t="shared" si="33"/>
        <v>229.28452677227287</v>
      </c>
      <c r="CC38" s="382">
        <f t="shared" si="33"/>
        <v>230.07219161645665</v>
      </c>
      <c r="CD38" s="382">
        <f t="shared" si="33"/>
        <v>230.91793246416191</v>
      </c>
      <c r="CE38" s="382">
        <f t="shared" si="33"/>
        <v>231.82072362033065</v>
      </c>
      <c r="CF38" s="382">
        <f t="shared" si="26"/>
        <v>232.77950117107807</v>
      </c>
      <c r="CG38" s="382">
        <f t="shared" si="26"/>
        <v>233.79316914967254</v>
      </c>
      <c r="CH38" s="382">
        <f t="shared" si="26"/>
        <v>234.86060559613699</v>
      </c>
      <c r="CI38" s="382">
        <f t="shared" si="26"/>
        <v>235.98066845412217</v>
      </c>
      <c r="CJ38" s="382">
        <f t="shared" si="26"/>
        <v>237.15220125566481</v>
      </c>
      <c r="CK38" s="382">
        <f t="shared" si="26"/>
        <v>238.37403855172158</v>
      </c>
      <c r="CL38" s="382">
        <f t="shared" si="26"/>
        <v>239.64501105371144</v>
      </c>
      <c r="CM38" s="382">
        <f t="shared" si="26"/>
        <v>240.96395045854766</v>
      </c>
      <c r="CN38" s="382">
        <f t="shared" si="26"/>
        <v>242.32969393661841</v>
      </c>
      <c r="CO38" s="382">
        <f t="shared" si="26"/>
        <v>243.74108826874527</v>
      </c>
      <c r="CP38" s="382">
        <f t="shared" si="26"/>
        <v>245.19699362423236</v>
      </c>
      <c r="CQ38" s="382">
        <f t="shared" si="26"/>
        <v>246.69628697760933</v>
      </c>
      <c r="CR38" s="382">
        <f t="shared" si="26"/>
        <v>248.23786516655312</v>
      </c>
      <c r="CS38" s="382">
        <f t="shared" si="26"/>
        <v>249.82064759770486</v>
      </c>
      <c r="CT38" s="382">
        <f t="shared" si="26"/>
        <v>251.44357861068534</v>
      </c>
      <c r="CU38" s="382">
        <f t="shared" si="26"/>
        <v>253.10562951356792</v>
      </c>
      <c r="CV38" s="382">
        <f t="shared" si="27"/>
        <v>254.80580030543035</v>
      </c>
      <c r="CW38" s="382">
        <f t="shared" si="6"/>
        <v>256.54312110340396</v>
      </c>
      <c r="CX38" s="382">
        <f t="shared" si="6"/>
        <v>258.31665329292457</v>
      </c>
      <c r="CY38" s="382">
        <f t="shared" si="6"/>
        <v>260.1254904207255</v>
      </c>
      <c r="CZ38" s="382">
        <f t="shared" si="6"/>
        <v>261.96875885053498</v>
      </c>
      <c r="DA38" s="382">
        <f t="shared" si="6"/>
        <v>263.84561820151987</v>
      </c>
      <c r="DB38" s="382">
        <f t="shared" si="6"/>
        <v>265.75526158929927</v>
      </c>
      <c r="DC38" s="382">
        <f t="shared" si="6"/>
        <v>267.69691568889345</v>
      </c>
      <c r="DD38" s="382">
        <f t="shared" si="6"/>
        <v>269.66984063830887</v>
      </c>
      <c r="DE38" s="521"/>
      <c r="DF38" s="252"/>
      <c r="DG38" s="537">
        <f t="shared" si="19"/>
        <v>270</v>
      </c>
      <c r="DH38" s="524">
        <v>27000</v>
      </c>
      <c r="DI38" s="382">
        <f t="shared" si="34"/>
        <v>15.752757818649812</v>
      </c>
      <c r="DJ38" s="382">
        <f t="shared" si="34"/>
        <v>31.499724265547506</v>
      </c>
      <c r="DK38" s="382">
        <f t="shared" si="34"/>
        <v>47.235135303457028</v>
      </c>
      <c r="DL38" s="382">
        <f t="shared" si="34"/>
        <v>62.953281239649471</v>
      </c>
      <c r="DM38" s="382">
        <f t="shared" si="34"/>
        <v>78.648533094681667</v>
      </c>
      <c r="DN38" s="382">
        <f t="shared" si="34"/>
        <v>94.31536802704295</v>
      </c>
      <c r="DO38" s="382">
        <f t="shared" si="34"/>
        <v>109.94839353217047</v>
      </c>
      <c r="DP38" s="382">
        <f t="shared" si="34"/>
        <v>125.54237016089124</v>
      </c>
      <c r="DQ38" s="382">
        <f t="shared" si="34"/>
        <v>141.09223253399358</v>
      </c>
      <c r="DR38" s="382">
        <f t="shared" si="34"/>
        <v>156.59310846506412</v>
      </c>
      <c r="DS38" s="382">
        <f t="shared" si="34"/>
        <v>172.0403360415288</v>
      </c>
      <c r="DT38" s="382">
        <f t="shared" si="34"/>
        <v>187.42947855344175</v>
      </c>
      <c r="DU38" s="382">
        <f t="shared" si="34"/>
        <v>202.75633719895637</v>
      </c>
      <c r="DV38" s="382">
        <f t="shared" si="34"/>
        <v>218.01696153433795</v>
      </c>
      <c r="DW38" s="382">
        <f t="shared" si="34"/>
        <v>233.20765767305411</v>
      </c>
      <c r="DX38" s="382">
        <f t="shared" si="35"/>
        <v>248.32499427282997</v>
      </c>
      <c r="DY38" s="382">
        <f t="shared" si="35"/>
        <v>263.36580638019097</v>
      </c>
      <c r="DZ38" s="382">
        <f t="shared" si="35"/>
        <v>278.32719722894007</v>
      </c>
      <c r="EA38" s="382">
        <f t="shared" si="35"/>
        <v>293.20653811172059</v>
      </c>
      <c r="EB38" s="382">
        <f t="shared" si="35"/>
        <v>308.00146646196112</v>
      </c>
      <c r="EC38" s="382">
        <f t="shared" si="35"/>
        <v>322.70988229755739</v>
      </c>
      <c r="ED38" s="382">
        <f t="shared" si="35"/>
        <v>337.32994318714515</v>
      </c>
      <c r="EE38" s="382">
        <f t="shared" si="35"/>
        <v>351.86005790555834</v>
      </c>
      <c r="EF38" s="382">
        <f t="shared" si="35"/>
        <v>366.29887894703148</v>
      </c>
      <c r="EG38" s="382">
        <f t="shared" si="35"/>
        <v>380.6452940633838</v>
      </c>
      <c r="EH38" s="382">
        <f t="shared" si="35"/>
        <v>394.89841699040403</v>
      </c>
      <c r="EI38" s="382">
        <f t="shared" si="35"/>
        <v>409.05757751911892</v>
      </c>
      <c r="EJ38" s="382">
        <f t="shared" si="35"/>
        <v>423.12231106029259</v>
      </c>
      <c r="EK38" s="382">
        <f t="shared" si="35"/>
        <v>437.09234784067985</v>
      </c>
      <c r="EL38" s="382">
        <f t="shared" si="35"/>
        <v>450.96760185864952</v>
      </c>
      <c r="EM38" s="382">
        <f t="shared" si="35"/>
        <v>464.74815971524578</v>
      </c>
      <c r="EN38" s="382">
        <f t="shared" si="28"/>
        <v>478.43426942488344</v>
      </c>
      <c r="EO38" s="382">
        <f t="shared" si="9"/>
        <v>492.02632929792685</v>
      </c>
      <c r="EP38" s="382">
        <f t="shared" si="9"/>
        <v>505.52487697563777</v>
      </c>
      <c r="EQ38" s="382">
        <f t="shared" si="9"/>
        <v>518.93057868668473</v>
      </c>
      <c r="ER38" s="382">
        <f t="shared" si="9"/>
        <v>532.2442187835677</v>
      </c>
      <c r="ES38" s="382">
        <f t="shared" si="9"/>
        <v>545.46668960720876</v>
      </c>
      <c r="ET38" s="382">
        <f t="shared" si="9"/>
        <v>558.5989817185673</v>
      </c>
      <c r="EU38" s="382">
        <f t="shared" si="9"/>
        <v>571.64217452757805</v>
      </c>
      <c r="EV38" s="382">
        <f t="shared" si="9"/>
        <v>584.59742734190684</v>
      </c>
      <c r="EW38" s="521"/>
      <c r="EX38" s="252"/>
      <c r="EY38" s="515">
        <f t="shared" si="20"/>
        <v>270</v>
      </c>
      <c r="EZ38" s="524">
        <v>27000</v>
      </c>
      <c r="FA38" s="382">
        <f t="shared" si="36"/>
        <v>123.54028361039565</v>
      </c>
      <c r="FB38" s="382">
        <f t="shared" si="36"/>
        <v>133.63828638255984</v>
      </c>
      <c r="FC38" s="382">
        <f t="shared" si="36"/>
        <v>143.80146452370903</v>
      </c>
      <c r="FD38" s="382">
        <f t="shared" si="36"/>
        <v>154.02957965361918</v>
      </c>
      <c r="FE38" s="382">
        <f t="shared" si="36"/>
        <v>164.32230069353895</v>
      </c>
      <c r="FF38" s="382">
        <f t="shared" si="36"/>
        <v>174.67920646593748</v>
      </c>
      <c r="FG38" s="382">
        <f t="shared" si="36"/>
        <v>185.09978896193363</v>
      </c>
      <c r="FH38" s="382">
        <f t="shared" si="36"/>
        <v>195.58345722309645</v>
      </c>
      <c r="FI38" s="382">
        <f t="shared" si="36"/>
        <v>206.12954177564401</v>
      </c>
      <c r="FJ38" s="382">
        <f t="shared" si="36"/>
        <v>216.73729954809744</v>
      </c>
      <c r="FK38" s="382">
        <f t="shared" si="36"/>
        <v>227.40591919828108</v>
      </c>
      <c r="FL38" s="382">
        <f t="shared" si="36"/>
        <v>238.13452677227289</v>
      </c>
      <c r="FM38" s="382">
        <f t="shared" si="36"/>
        <v>248.92219161645667</v>
      </c>
      <c r="FN38" s="382">
        <f t="shared" si="36"/>
        <v>259.76793246416196</v>
      </c>
      <c r="FO38" s="382">
        <f t="shared" si="36"/>
        <v>270.6707236203307</v>
      </c>
      <c r="FP38" s="382">
        <f t="shared" si="29"/>
        <v>281.62950117107812</v>
      </c>
      <c r="FQ38" s="382">
        <f t="shared" si="29"/>
        <v>292.64316914967253</v>
      </c>
      <c r="FR38" s="382">
        <f t="shared" si="29"/>
        <v>303.71060559613704</v>
      </c>
      <c r="FS38" s="382">
        <f t="shared" si="29"/>
        <v>314.83066845412219</v>
      </c>
      <c r="FT38" s="382">
        <f t="shared" si="29"/>
        <v>326.00220125566483</v>
      </c>
      <c r="FU38" s="382">
        <f t="shared" si="29"/>
        <v>337.22403855172161</v>
      </c>
      <c r="FV38" s="382">
        <f t="shared" si="29"/>
        <v>348.49501105371144</v>
      </c>
      <c r="FW38" s="382">
        <f t="shared" si="29"/>
        <v>359.81395045854765</v>
      </c>
      <c r="FX38" s="382">
        <f t="shared" si="29"/>
        <v>371.17969393661843</v>
      </c>
      <c r="FY38" s="382">
        <f t="shared" si="29"/>
        <v>382.5910882687453</v>
      </c>
      <c r="FZ38" s="382">
        <f t="shared" si="29"/>
        <v>394.04699362423241</v>
      </c>
      <c r="GA38" s="382">
        <f t="shared" si="29"/>
        <v>405.54628697760938</v>
      </c>
      <c r="GB38" s="382">
        <f t="shared" si="29"/>
        <v>417.08786516655312</v>
      </c>
      <c r="GC38" s="382">
        <f t="shared" si="29"/>
        <v>428.67064759770489</v>
      </c>
      <c r="GD38" s="382">
        <f t="shared" si="29"/>
        <v>440.29357861068536</v>
      </c>
      <c r="GE38" s="382">
        <f t="shared" si="29"/>
        <v>451.95562951356794</v>
      </c>
      <c r="GF38" s="382">
        <f t="shared" si="30"/>
        <v>463.65580030543038</v>
      </c>
      <c r="GG38" s="382">
        <f t="shared" si="12"/>
        <v>475.39312110340398</v>
      </c>
      <c r="GH38" s="382">
        <f t="shared" si="12"/>
        <v>487.16665329292459</v>
      </c>
      <c r="GI38" s="382">
        <f t="shared" si="12"/>
        <v>498.97549042072552</v>
      </c>
      <c r="GJ38" s="382">
        <f t="shared" si="12"/>
        <v>510.818758850535</v>
      </c>
      <c r="GK38" s="382">
        <f t="shared" si="12"/>
        <v>522.69561820151989</v>
      </c>
      <c r="GL38" s="382">
        <f t="shared" si="12"/>
        <v>534.60526158929929</v>
      </c>
      <c r="GM38" s="382">
        <f t="shared" si="12"/>
        <v>546.54691568889348</v>
      </c>
      <c r="GN38" s="382">
        <f t="shared" si="12"/>
        <v>558.51984063830889</v>
      </c>
      <c r="GO38" s="511"/>
      <c r="GP38" s="521"/>
      <c r="GQ38" s="524">
        <v>27000</v>
      </c>
      <c r="GR38" s="583">
        <f t="shared" si="37"/>
        <v>6.8424543202292716</v>
      </c>
      <c r="GS38" s="477">
        <f t="shared" si="37"/>
        <v>3.2425224187986088</v>
      </c>
      <c r="GT38" s="477">
        <f t="shared" si="37"/>
        <v>2.0443749890811582</v>
      </c>
      <c r="GU38" s="477">
        <f t="shared" si="37"/>
        <v>1.446728377306689</v>
      </c>
      <c r="GV38" s="477">
        <f t="shared" si="37"/>
        <v>1.0893244187494029</v>
      </c>
      <c r="GW38" s="477">
        <f t="shared" si="37"/>
        <v>0.85207575520303214</v>
      </c>
      <c r="GX38" s="477">
        <f t="shared" si="37"/>
        <v>0.68351517485131918</v>
      </c>
      <c r="GY38" s="477">
        <f t="shared" si="37"/>
        <v>0.55790795547704497</v>
      </c>
      <c r="GZ38" s="477">
        <f t="shared" si="37"/>
        <v>0.46095598654575748</v>
      </c>
      <c r="HA38" s="477">
        <f t="shared" si="37"/>
        <v>0.3840794251584288</v>
      </c>
      <c r="HB38" s="477">
        <f t="shared" si="37"/>
        <v>0.32181745531691813</v>
      </c>
      <c r="HC38" s="477">
        <f t="shared" si="37"/>
        <v>0.27052867355853849</v>
      </c>
      <c r="HD38" s="477">
        <f t="shared" si="37"/>
        <v>0.2276913020587843</v>
      </c>
      <c r="HE38" s="477">
        <f t="shared" si="37"/>
        <v>0.19150331532002465</v>
      </c>
      <c r="HF38" s="477">
        <f t="shared" si="37"/>
        <v>0.16064252058051198</v>
      </c>
      <c r="HG38" s="477">
        <f t="shared" si="31"/>
        <v>0.13411661196559665</v>
      </c>
      <c r="HH38" s="477">
        <f t="shared" si="31"/>
        <v>0.11116615012359345</v>
      </c>
      <c r="HI38" s="477">
        <f t="shared" si="31"/>
        <v>9.1199884955251678E-2</v>
      </c>
      <c r="HJ38" s="477">
        <f t="shared" si="31"/>
        <v>7.3750505297948535E-2</v>
      </c>
      <c r="HK38" s="477">
        <f t="shared" si="31"/>
        <v>5.8443665871074177E-2</v>
      </c>
      <c r="HL38" s="477">
        <f t="shared" si="31"/>
        <v>4.4975865476537591E-2</v>
      </c>
      <c r="HM38" s="477">
        <f t="shared" si="31"/>
        <v>3.3098359905666876E-2</v>
      </c>
      <c r="HN38" s="477">
        <f t="shared" si="31"/>
        <v>2.2605272676684988E-2</v>
      </c>
      <c r="HO38" s="477">
        <f t="shared" si="31"/>
        <v>1.3324679026093172E-2</v>
      </c>
      <c r="HP38" s="477">
        <f t="shared" si="31"/>
        <v>5.1118304513636968E-3</v>
      </c>
      <c r="HQ38" s="477">
        <f t="shared" si="31"/>
        <v>2.1560566706255134E-3</v>
      </c>
      <c r="HR38" s="477">
        <f t="shared" si="31"/>
        <v>8.5838540452057126E-3</v>
      </c>
      <c r="HS38" s="477">
        <f t="shared" si="31"/>
        <v>1.4261705743235077E-2</v>
      </c>
      <c r="HT38" s="477">
        <f t="shared" si="31"/>
        <v>1.9267553606417E-2</v>
      </c>
      <c r="HU38" s="477">
        <f t="shared" si="31"/>
        <v>2.366915761569454E-2</v>
      </c>
      <c r="HV38" s="477">
        <f t="shared" si="31"/>
        <v>2.7525725350942543E-2</v>
      </c>
      <c r="HW38" s="477">
        <f t="shared" si="32"/>
        <v>3.0889236126872714E-2</v>
      </c>
      <c r="HX38" s="477">
        <f t="shared" si="15"/>
        <v>3.3805524631693624E-2</v>
      </c>
      <c r="HY38" s="477">
        <f t="shared" si="15"/>
        <v>3.6315173632093863E-2</v>
      </c>
      <c r="HZ38" s="477">
        <f t="shared" si="15"/>
        <v>3.8454253970659741E-2</v>
      </c>
      <c r="IA38" s="477">
        <f t="shared" si="15"/>
        <v>4.0254941579262446E-2</v>
      </c>
      <c r="IB38" s="477">
        <f t="shared" si="15"/>
        <v>4.1746034798360185E-2</v>
      </c>
      <c r="IC38" s="477">
        <f t="shared" si="15"/>
        <v>4.2953390382935754E-2</v>
      </c>
      <c r="ID38" s="477">
        <f t="shared" si="15"/>
        <v>4.3900292800166524E-2</v>
      </c>
      <c r="IE38" s="477">
        <f t="shared" si="15"/>
        <v>4.4607768498348598E-2</v>
      </c>
    </row>
    <row r="39" spans="1:320">
      <c r="J39" s="252"/>
      <c r="K39" s="499">
        <v>28000</v>
      </c>
      <c r="L39" s="382">
        <f t="shared" si="21"/>
        <v>8.5343999999999998</v>
      </c>
      <c r="M39" s="382">
        <v>280</v>
      </c>
      <c r="N39" s="491"/>
      <c r="O39" s="263"/>
      <c r="P39" s="383">
        <f t="shared" si="16"/>
        <v>-50.473600000000403</v>
      </c>
      <c r="Q39" s="383">
        <f>$Q$11-Konstanten!$C$33*K39</f>
        <v>222.67639999999957</v>
      </c>
      <c r="R39" s="382">
        <f t="shared" si="22"/>
        <v>581.4919105408909</v>
      </c>
      <c r="S39" s="263">
        <f t="shared" si="23"/>
        <v>0.31063946470130377</v>
      </c>
      <c r="T39" s="492"/>
      <c r="U39" s="492"/>
      <c r="V39" s="170"/>
      <c r="X39" s="524">
        <v>28000</v>
      </c>
      <c r="Y39" s="410">
        <f t="shared" si="38"/>
        <v>2.7605591364254129E-2</v>
      </c>
      <c r="Z39" s="410">
        <f t="shared" si="38"/>
        <v>5.5200317335335716E-2</v>
      </c>
      <c r="AA39" s="410">
        <f t="shared" si="38"/>
        <v>8.2773366330628206E-2</v>
      </c>
      <c r="AB39" s="410">
        <f t="shared" si="38"/>
        <v>0.11031403371572457</v>
      </c>
      <c r="AC39" s="410">
        <f t="shared" si="38"/>
        <v>0.13781177361315375</v>
      </c>
      <c r="AD39" s="410">
        <f t="shared" si="38"/>
        <v>0.16525624875638986</v>
      </c>
      <c r="AE39" s="410">
        <f t="shared" si="38"/>
        <v>0.19263737781019269</v>
      </c>
      <c r="AF39" s="410">
        <f t="shared" si="38"/>
        <v>0.21994537963575841</v>
      </c>
      <c r="AG39" s="410">
        <f t="shared" si="38"/>
        <v>0.24717081404803204</v>
      </c>
      <c r="AH39" s="410">
        <f t="shared" si="38"/>
        <v>0.27430461868894263</v>
      </c>
      <c r="AI39" s="410">
        <f t="shared" si="38"/>
        <v>0.30133814172156753</v>
      </c>
      <c r="AJ39" s="410">
        <f t="shared" si="38"/>
        <v>0.3282631701349451</v>
      </c>
      <c r="AK39" s="410">
        <f t="shared" si="38"/>
        <v>0.35507195353282928</v>
      </c>
      <c r="AL39" s="410">
        <f t="shared" si="38"/>
        <v>0.38175722336171514</v>
      </c>
      <c r="AM39" s="410">
        <f t="shared" si="38"/>
        <v>0.40831220761007281</v>
      </c>
      <c r="AN39" s="410">
        <f t="shared" si="38"/>
        <v>0.43473064108161258</v>
      </c>
      <c r="AO39" s="410">
        <f t="shared" si="24"/>
        <v>0.46100677140789953</v>
      </c>
      <c r="AP39" s="410">
        <f t="shared" si="24"/>
        <v>0.48713536101964994</v>
      </c>
      <c r="AQ39" s="410">
        <f t="shared" si="24"/>
        <v>0.5131116853405816</v>
      </c>
      <c r="AR39" s="410">
        <f t="shared" si="24"/>
        <v>0.53893152750240048</v>
      </c>
      <c r="AS39" s="410">
        <f t="shared" si="24"/>
        <v>0.56459116990516511</v>
      </c>
      <c r="AT39" s="410">
        <f t="shared" si="24"/>
        <v>0.5900873829633726</v>
      </c>
      <c r="AU39" s="410">
        <f t="shared" si="24"/>
        <v>0.61541741138619777</v>
      </c>
      <c r="AV39" s="410">
        <f t="shared" si="24"/>
        <v>0.6405789583407081</v>
      </c>
      <c r="AW39" s="410">
        <f t="shared" si="24"/>
        <v>0.66557016784051115</v>
      </c>
      <c r="AX39" s="410">
        <f t="shared" si="24"/>
        <v>0.69038960569068542</v>
      </c>
      <c r="AY39" s="410">
        <f t="shared" si="24"/>
        <v>0.71503623930327675</v>
      </c>
      <c r="AZ39" s="410">
        <f t="shared" si="24"/>
        <v>0.73950941667781278</v>
      </c>
      <c r="BA39" s="410">
        <f t="shared" si="24"/>
        <v>0.76380884481875011</v>
      </c>
      <c r="BB39" s="410">
        <f t="shared" si="24"/>
        <v>0.78793456783751747</v>
      </c>
      <c r="BC39" s="410">
        <f t="shared" si="24"/>
        <v>0.81188694496160885</v>
      </c>
      <c r="BD39" s="410">
        <f t="shared" si="24"/>
        <v>0.83566662864781205</v>
      </c>
      <c r="BE39" s="410">
        <f t="shared" si="25"/>
        <v>0.85927454297149719</v>
      </c>
      <c r="BF39" s="410">
        <f t="shared" si="25"/>
        <v>0.88271186243952593</v>
      </c>
      <c r="BG39" s="410">
        <f t="shared" si="25"/>
        <v>0.90597999135122342</v>
      </c>
      <c r="BH39" s="410">
        <f t="shared" si="25"/>
        <v>0.92908054381002714</v>
      </c>
      <c r="BI39" s="410">
        <f t="shared" si="25"/>
        <v>0.95201532446830528</v>
      </c>
      <c r="BJ39" s="410">
        <f t="shared" si="25"/>
        <v>0.97478631006941163</v>
      </c>
      <c r="BK39" s="410">
        <f t="shared" si="25"/>
        <v>0.99739563183443058</v>
      </c>
      <c r="BL39" s="410">
        <f t="shared" si="25"/>
        <v>1.0198455587261923</v>
      </c>
      <c r="BM39" s="253"/>
      <c r="BN39" s="252"/>
      <c r="BO39" s="537">
        <f t="shared" si="18"/>
        <v>280</v>
      </c>
      <c r="BP39" s="524">
        <v>28000</v>
      </c>
      <c r="BQ39" s="382">
        <f t="shared" si="33"/>
        <v>222.71033894180079</v>
      </c>
      <c r="BR39" s="382">
        <f t="shared" si="33"/>
        <v>222.81210233981628</v>
      </c>
      <c r="BS39" s="382">
        <f t="shared" si="33"/>
        <v>222.98153036118595</v>
      </c>
      <c r="BT39" s="382">
        <f t="shared" si="33"/>
        <v>223.21835810742408</v>
      </c>
      <c r="BU39" s="382">
        <f t="shared" si="33"/>
        <v>223.52221782087142</v>
      </c>
      <c r="BV39" s="382">
        <f t="shared" si="33"/>
        <v>223.8926419186767</v>
      </c>
      <c r="BW39" s="382">
        <f t="shared" si="33"/>
        <v>224.32906680130733</v>
      </c>
      <c r="BX39" s="382">
        <f t="shared" si="33"/>
        <v>224.83083737025072</v>
      </c>
      <c r="BY39" s="382">
        <f t="shared" si="33"/>
        <v>225.39721217916477</v>
      </c>
      <c r="BZ39" s="382">
        <f t="shared" si="33"/>
        <v>226.02736913449726</v>
      </c>
      <c r="CA39" s="382">
        <f t="shared" si="33"/>
        <v>226.72041165565795</v>
      </c>
      <c r="CB39" s="382">
        <f t="shared" si="33"/>
        <v>227.47537520127185</v>
      </c>
      <c r="CC39" s="382">
        <f t="shared" si="33"/>
        <v>228.29123406679196</v>
      </c>
      <c r="CD39" s="382">
        <f t="shared" si="33"/>
        <v>229.16690835972057</v>
      </c>
      <c r="CE39" s="382">
        <f t="shared" si="33"/>
        <v>230.10127106165277</v>
      </c>
      <c r="CF39" s="382">
        <f t="shared" si="26"/>
        <v>231.09315509110209</v>
      </c>
      <c r="CG39" s="382">
        <f t="shared" si="26"/>
        <v>232.14136028727773</v>
      </c>
      <c r="CH39" s="382">
        <f t="shared" si="26"/>
        <v>233.24466024236943</v>
      </c>
      <c r="CI39" s="382">
        <f t="shared" si="26"/>
        <v>234.40180891813597</v>
      </c>
      <c r="CJ39" s="382">
        <f t="shared" si="26"/>
        <v>235.61154699136503</v>
      </c>
      <c r="CK39" s="382">
        <f t="shared" si="26"/>
        <v>236.87260788181453</v>
      </c>
      <c r="CL39" s="382">
        <f t="shared" si="26"/>
        <v>238.18372342525566</v>
      </c>
      <c r="CM39" s="382">
        <f t="shared" si="26"/>
        <v>239.54362916302244</v>
      </c>
      <c r="CN39" s="382">
        <f t="shared" si="26"/>
        <v>240.95106922782205</v>
      </c>
      <c r="CO39" s="382">
        <f t="shared" si="26"/>
        <v>242.4048008133187</v>
      </c>
      <c r="CP39" s="382">
        <f t="shared" si="26"/>
        <v>243.9035982220887</v>
      </c>
      <c r="CQ39" s="382">
        <f t="shared" si="26"/>
        <v>245.4462564928385</v>
      </c>
      <c r="CR39" s="382">
        <f t="shared" si="26"/>
        <v>247.03159461328119</v>
      </c>
      <c r="CS39" s="382">
        <f t="shared" si="26"/>
        <v>248.65845832974497</v>
      </c>
      <c r="CT39" s="382">
        <f t="shared" si="26"/>
        <v>250.32572256846024</v>
      </c>
      <c r="CU39" s="382">
        <f t="shared" si="26"/>
        <v>252.03229348657339</v>
      </c>
      <c r="CV39" s="382">
        <f t="shared" si="27"/>
        <v>253.77711017332194</v>
      </c>
      <c r="CW39" s="382">
        <f t="shared" si="6"/>
        <v>255.55914602352368</v>
      </c>
      <c r="CX39" s="382">
        <f t="shared" si="6"/>
        <v>257.37740980665751</v>
      </c>
      <c r="CY39" s="382">
        <f t="shared" si="6"/>
        <v>259.23094645542346</v>
      </c>
      <c r="CZ39" s="382">
        <f t="shared" si="6"/>
        <v>261.11883759781637</v>
      </c>
      <c r="DA39" s="382">
        <f t="shared" si="6"/>
        <v>263.04020185652104</v>
      </c>
      <c r="DB39" s="382">
        <f t="shared" si="6"/>
        <v>264.99419493889189</v>
      </c>
      <c r="DC39" s="382">
        <f t="shared" si="6"/>
        <v>266.98000953998348</v>
      </c>
      <c r="DD39" s="382">
        <f t="shared" si="6"/>
        <v>268.9968750800997</v>
      </c>
      <c r="DE39" s="521"/>
      <c r="DF39" s="252"/>
      <c r="DG39" s="537">
        <f t="shared" si="19"/>
        <v>280</v>
      </c>
      <c r="DH39" s="524">
        <v>28000</v>
      </c>
      <c r="DI39" s="382">
        <f t="shared" si="34"/>
        <v>16.052428064011252</v>
      </c>
      <c r="DJ39" s="382">
        <f t="shared" si="34"/>
        <v>32.098537989787829</v>
      </c>
      <c r="DK39" s="382">
        <f t="shared" si="34"/>
        <v>48.132042929498049</v>
      </c>
      <c r="DL39" s="382">
        <f t="shared" si="34"/>
        <v>64.14671822482893</v>
      </c>
      <c r="DM39" s="382">
        <f t="shared" si="34"/>
        <v>80.136431533341508</v>
      </c>
      <c r="DN39" s="382">
        <f t="shared" si="34"/>
        <v>96.095171818173867</v>
      </c>
      <c r="DO39" s="382">
        <f t="shared" si="34"/>
        <v>112.01707686443636</v>
      </c>
      <c r="DP39" s="382">
        <f t="shared" si="34"/>
        <v>127.89645901903872</v>
      </c>
      <c r="DQ39" s="382">
        <f t="shared" si="34"/>
        <v>143.72782889073741</v>
      </c>
      <c r="DR39" s="382">
        <f t="shared" si="34"/>
        <v>159.5059167916238</v>
      </c>
      <c r="DS39" s="382">
        <f t="shared" si="34"/>
        <v>175.22569174851606</v>
      </c>
      <c r="DT39" s="382">
        <f t="shared" si="34"/>
        <v>190.88237796197873</v>
      </c>
      <c r="DU39" s="382">
        <f t="shared" si="34"/>
        <v>206.47146863929134</v>
      </c>
      <c r="DV39" s="382">
        <f t="shared" si="34"/>
        <v>221.98873717538936</v>
      </c>
      <c r="DW39" s="382">
        <f t="shared" si="34"/>
        <v>237.43024570035013</v>
      </c>
      <c r="DX39" s="382">
        <f t="shared" si="35"/>
        <v>252.79235105321322</v>
      </c>
      <c r="DY39" s="382">
        <f t="shared" si="35"/>
        <v>268.07170827826724</v>
      </c>
      <c r="DZ39" s="382">
        <f t="shared" si="35"/>
        <v>283.2652717713429</v>
      </c>
      <c r="EA39" s="382">
        <f t="shared" si="35"/>
        <v>298.37029422955123</v>
      </c>
      <c r="EB39" s="382">
        <f t="shared" si="35"/>
        <v>313.38432357809154</v>
      </c>
      <c r="EC39" s="382">
        <f t="shared" si="35"/>
        <v>328.3051980626712</v>
      </c>
      <c r="ED39" s="382">
        <f t="shared" si="35"/>
        <v>343.13103970544591</v>
      </c>
      <c r="EE39" s="382">
        <f t="shared" si="35"/>
        <v>357.86024632708956</v>
      </c>
      <c r="EF39" s="382">
        <f t="shared" si="35"/>
        <v>372.49148233783211</v>
      </c>
      <c r="EG39" s="382">
        <f t="shared" si="35"/>
        <v>387.02366849660024</v>
      </c>
      <c r="EH39" s="382">
        <f t="shared" si="35"/>
        <v>401.45597083064899</v>
      </c>
      <c r="EI39" s="382">
        <f t="shared" si="35"/>
        <v>415.78778889843608</v>
      </c>
      <c r="EJ39" s="382">
        <f t="shared" si="35"/>
        <v>430.01874356696112</v>
      </c>
      <c r="EK39" s="382">
        <f t="shared" si="35"/>
        <v>444.14866446168588</v>
      </c>
      <c r="EL39" s="382">
        <f t="shared" si="35"/>
        <v>458.17757723304925</v>
      </c>
      <c r="EM39" s="382">
        <f t="shared" si="35"/>
        <v>472.10569076893307</v>
      </c>
      <c r="EN39" s="382">
        <f t="shared" si="28"/>
        <v>485.93338446768144</v>
      </c>
      <c r="EO39" s="382">
        <f t="shared" si="9"/>
        <v>499.66119567164674</v>
      </c>
      <c r="EP39" s="382">
        <f t="shared" si="9"/>
        <v>513.28980734706795</v>
      </c>
      <c r="EQ39" s="382">
        <f t="shared" si="9"/>
        <v>526.82003608264267</v>
      </c>
      <c r="ER39" s="382">
        <f t="shared" si="9"/>
        <v>540.25282046646259</v>
      </c>
      <c r="ES39" s="382">
        <f t="shared" si="9"/>
        <v>553.58920988928105</v>
      </c>
      <c r="ET39" s="382">
        <f t="shared" si="9"/>
        <v>566.83035381136744</v>
      </c>
      <c r="EU39" s="382">
        <f t="shared" si="9"/>
        <v>579.97749152054212</v>
      </c>
      <c r="EV39" s="382">
        <f t="shared" si="9"/>
        <v>593.03194240033588</v>
      </c>
      <c r="EW39" s="521"/>
      <c r="EX39" s="252"/>
      <c r="EY39" s="515">
        <f t="shared" si="20"/>
        <v>280</v>
      </c>
      <c r="EZ39" s="524">
        <v>28000</v>
      </c>
      <c r="FA39" s="382">
        <f t="shared" si="36"/>
        <v>127.56033894180081</v>
      </c>
      <c r="FB39" s="382">
        <f t="shared" si="36"/>
        <v>137.6621023398163</v>
      </c>
      <c r="FC39" s="382">
        <f t="shared" si="36"/>
        <v>147.83153036118597</v>
      </c>
      <c r="FD39" s="382">
        <f t="shared" si="36"/>
        <v>158.0683581074241</v>
      </c>
      <c r="FE39" s="382">
        <f t="shared" si="36"/>
        <v>168.37221782087144</v>
      </c>
      <c r="FF39" s="382">
        <f t="shared" si="36"/>
        <v>178.74264191867672</v>
      </c>
      <c r="FG39" s="382">
        <f t="shared" si="36"/>
        <v>189.17906680130736</v>
      </c>
      <c r="FH39" s="382">
        <f t="shared" si="36"/>
        <v>199.68083737025074</v>
      </c>
      <c r="FI39" s="382">
        <f t="shared" si="36"/>
        <v>210.24721217916479</v>
      </c>
      <c r="FJ39" s="382">
        <f t="shared" si="36"/>
        <v>220.87736913449729</v>
      </c>
      <c r="FK39" s="382">
        <f t="shared" si="36"/>
        <v>231.57041165565798</v>
      </c>
      <c r="FL39" s="382">
        <f t="shared" si="36"/>
        <v>242.32537520127187</v>
      </c>
      <c r="FM39" s="382">
        <f t="shared" si="36"/>
        <v>253.14123406679198</v>
      </c>
      <c r="FN39" s="382">
        <f t="shared" si="36"/>
        <v>264.01690835972056</v>
      </c>
      <c r="FO39" s="382">
        <f t="shared" si="36"/>
        <v>274.95127106165279</v>
      </c>
      <c r="FP39" s="382">
        <f t="shared" si="29"/>
        <v>285.94315509110208</v>
      </c>
      <c r="FQ39" s="382">
        <f t="shared" si="29"/>
        <v>296.99136028727776</v>
      </c>
      <c r="FR39" s="382">
        <f t="shared" si="29"/>
        <v>308.09466024236946</v>
      </c>
      <c r="FS39" s="382">
        <f t="shared" si="29"/>
        <v>319.25180891813602</v>
      </c>
      <c r="FT39" s="382">
        <f t="shared" si="29"/>
        <v>330.46154699136503</v>
      </c>
      <c r="FU39" s="382">
        <f t="shared" si="29"/>
        <v>341.72260788181455</v>
      </c>
      <c r="FV39" s="382">
        <f t="shared" si="29"/>
        <v>353.03372342525569</v>
      </c>
      <c r="FW39" s="382">
        <f t="shared" si="29"/>
        <v>364.39362916302247</v>
      </c>
      <c r="FX39" s="382">
        <f t="shared" si="29"/>
        <v>375.80106922782204</v>
      </c>
      <c r="FY39" s="382">
        <f t="shared" si="29"/>
        <v>387.25480081331875</v>
      </c>
      <c r="FZ39" s="382">
        <f t="shared" si="29"/>
        <v>398.75359822208873</v>
      </c>
      <c r="GA39" s="382">
        <f t="shared" si="29"/>
        <v>410.29625649283855</v>
      </c>
      <c r="GB39" s="382">
        <f t="shared" si="29"/>
        <v>421.88159461328121</v>
      </c>
      <c r="GC39" s="382">
        <f t="shared" si="29"/>
        <v>433.508458329745</v>
      </c>
      <c r="GD39" s="382">
        <f t="shared" si="29"/>
        <v>445.17572256846029</v>
      </c>
      <c r="GE39" s="382">
        <f t="shared" si="29"/>
        <v>456.88229348657342</v>
      </c>
      <c r="GF39" s="382">
        <f t="shared" si="30"/>
        <v>468.62711017332197</v>
      </c>
      <c r="GG39" s="382">
        <f t="shared" si="12"/>
        <v>480.4091460235237</v>
      </c>
      <c r="GH39" s="382">
        <f t="shared" si="12"/>
        <v>492.22740980665753</v>
      </c>
      <c r="GI39" s="382">
        <f t="shared" si="12"/>
        <v>504.08094645542349</v>
      </c>
      <c r="GJ39" s="382">
        <f t="shared" si="12"/>
        <v>515.96883759781645</v>
      </c>
      <c r="GK39" s="382">
        <f t="shared" si="12"/>
        <v>527.89020185652112</v>
      </c>
      <c r="GL39" s="382">
        <f t="shared" si="12"/>
        <v>539.84419493889186</v>
      </c>
      <c r="GM39" s="382">
        <f t="shared" si="12"/>
        <v>551.83000953998351</v>
      </c>
      <c r="GN39" s="382">
        <f t="shared" si="12"/>
        <v>563.84687508009972</v>
      </c>
      <c r="GO39" s="511"/>
      <c r="GP39" s="521"/>
      <c r="GQ39" s="524">
        <v>28000</v>
      </c>
      <c r="GR39" s="583">
        <f t="shared" si="37"/>
        <v>6.9464825154884053</v>
      </c>
      <c r="GS39" s="477">
        <f t="shared" si="37"/>
        <v>3.2887343462064718</v>
      </c>
      <c r="GT39" s="477">
        <f t="shared" si="37"/>
        <v>2.0713745223265061</v>
      </c>
      <c r="GU39" s="477">
        <f t="shared" si="37"/>
        <v>1.464169056215902</v>
      </c>
      <c r="GV39" s="477">
        <f t="shared" si="37"/>
        <v>1.1010695709705842</v>
      </c>
      <c r="GW39" s="477">
        <f t="shared" si="37"/>
        <v>0.86005850800583372</v>
      </c>
      <c r="GX39" s="477">
        <f t="shared" si="37"/>
        <v>0.68884130970720503</v>
      </c>
      <c r="GY39" s="477">
        <f t="shared" si="37"/>
        <v>0.56126947455618126</v>
      </c>
      <c r="GZ39" s="477">
        <f t="shared" si="37"/>
        <v>0.46281491762458704</v>
      </c>
      <c r="HA39" s="477">
        <f t="shared" si="37"/>
        <v>0.38475972288255772</v>
      </c>
      <c r="HB39" s="477">
        <f t="shared" si="37"/>
        <v>0.32155512895910193</v>
      </c>
      <c r="HC39" s="477">
        <f t="shared" si="37"/>
        <v>0.26950102879344839</v>
      </c>
      <c r="HD39" s="477">
        <f t="shared" si="37"/>
        <v>0.22603493710326339</v>
      </c>
      <c r="HE39" s="477">
        <f t="shared" si="37"/>
        <v>0.1893256915603132</v>
      </c>
      <c r="HF39" s="477">
        <f t="shared" si="37"/>
        <v>0.15802967836143436</v>
      </c>
      <c r="HG39" s="477">
        <f t="shared" si="31"/>
        <v>0.13113847748862686</v>
      </c>
      <c r="HH39" s="477">
        <f t="shared" si="31"/>
        <v>0.10788028395369112</v>
      </c>
      <c r="HI39" s="477">
        <f t="shared" si="31"/>
        <v>8.7654191831426892E-2</v>
      </c>
      <c r="HJ39" s="477">
        <f t="shared" si="31"/>
        <v>6.9985233424476198E-2</v>
      </c>
      <c r="HK39" s="477">
        <f t="shared" si="31"/>
        <v>5.4492908956941019E-2</v>
      </c>
      <c r="HL39" s="477">
        <f t="shared" si="31"/>
        <v>4.0868709658937741E-2</v>
      </c>
      <c r="HM39" s="477">
        <f t="shared" si="31"/>
        <v>2.8859772430703257E-2</v>
      </c>
      <c r="HN39" s="477">
        <f t="shared" si="31"/>
        <v>1.825679969482082E-2</v>
      </c>
      <c r="HO39" s="477">
        <f t="shared" si="31"/>
        <v>8.8850001863620912E-3</v>
      </c>
      <c r="HP39" s="477">
        <f t="shared" si="31"/>
        <v>5.9720460409140445E-4</v>
      </c>
      <c r="HQ39" s="477">
        <f t="shared" si="31"/>
        <v>6.7314296085042953E-3</v>
      </c>
      <c r="HR39" s="477">
        <f t="shared" si="31"/>
        <v>1.3207536517959006E-2</v>
      </c>
      <c r="HS39" s="477">
        <f t="shared" si="31"/>
        <v>1.8922777379848842E-2</v>
      </c>
      <c r="HT39" s="477">
        <f t="shared" si="31"/>
        <v>2.3956406904514636E-2</v>
      </c>
      <c r="HU39" s="477">
        <f t="shared" si="31"/>
        <v>2.8377326413718512E-2</v>
      </c>
      <c r="HV39" s="477">
        <f t="shared" si="31"/>
        <v>3.2245739841781702E-2</v>
      </c>
      <c r="HW39" s="477">
        <f t="shared" si="32"/>
        <v>3.5614499533341858E-2</v>
      </c>
      <c r="HX39" s="477">
        <f t="shared" si="15"/>
        <v>3.8530207698527288E-2</v>
      </c>
      <c r="HY39" s="477">
        <f t="shared" si="15"/>
        <v>4.1034123878810606E-2</v>
      </c>
      <c r="HZ39" s="477">
        <f t="shared" si="15"/>
        <v>4.3162917257862393E-2</v>
      </c>
      <c r="IA39" s="477">
        <f t="shared" si="15"/>
        <v>4.4949294013271385E-2</v>
      </c>
      <c r="IB39" s="477">
        <f t="shared" si="15"/>
        <v>4.6422523368726404E-2</v>
      </c>
      <c r="IC39" s="477">
        <f t="shared" si="15"/>
        <v>4.7608881018845667E-2</v>
      </c>
      <c r="ID39" s="477">
        <f t="shared" si="15"/>
        <v>4.8532024763174211E-2</v>
      </c>
      <c r="IE39" s="477">
        <f t="shared" si="15"/>
        <v>4.9213314213915144E-2</v>
      </c>
    </row>
    <row r="40" spans="1:320">
      <c r="J40" s="252"/>
      <c r="K40" s="499">
        <v>29000</v>
      </c>
      <c r="L40" s="382">
        <f t="shared" si="21"/>
        <v>8.8391999999999999</v>
      </c>
      <c r="M40" s="382">
        <v>290</v>
      </c>
      <c r="N40" s="491"/>
      <c r="O40" s="263"/>
      <c r="P40" s="383">
        <f t="shared" si="16"/>
        <v>-52.454800000000404</v>
      </c>
      <c r="Q40" s="383">
        <f>$Q$11-Konstanten!$C$33*K40</f>
        <v>220.69519999999957</v>
      </c>
      <c r="R40" s="382">
        <f t="shared" si="22"/>
        <v>578.89930137822557</v>
      </c>
      <c r="S40" s="263">
        <f t="shared" si="23"/>
        <v>0.29638551281431813</v>
      </c>
      <c r="T40" s="492"/>
      <c r="U40" s="492"/>
      <c r="V40" s="170"/>
      <c r="X40" s="524">
        <v>29000</v>
      </c>
      <c r="Y40" s="410">
        <f t="shared" si="38"/>
        <v>2.8261479563712787E-2</v>
      </c>
      <c r="Z40" s="410">
        <f t="shared" si="38"/>
        <v>5.6511060237075063E-2</v>
      </c>
      <c r="AA40" s="410">
        <f t="shared" si="38"/>
        <v>8.4736904983882894E-2</v>
      </c>
      <c r="AB40" s="410">
        <f t="shared" si="38"/>
        <v>0.11292729966142813</v>
      </c>
      <c r="AC40" s="410">
        <f t="shared" si="38"/>
        <v>0.14107071245135114</v>
      </c>
      <c r="AD40" s="410">
        <f t="shared" si="38"/>
        <v>0.16915585092758467</v>
      </c>
      <c r="AE40" s="410">
        <f t="shared" si="38"/>
        <v>0.19717171606581702</v>
      </c>
      <c r="AF40" s="410">
        <f t="shared" si="38"/>
        <v>0.22510765257246806</v>
      </c>
      <c r="AG40" s="410">
        <f t="shared" si="38"/>
        <v>0.25295339499794456</v>
      </c>
      <c r="AH40" s="410">
        <f t="shared" si="38"/>
        <v>0.28069910919535812</v>
      </c>
      <c r="AI40" s="410">
        <f t="shared" si="38"/>
        <v>0.30833542878786213</v>
      </c>
      <c r="AJ40" s="410">
        <f t="shared" si="38"/>
        <v>0.33585348641316676</v>
      </c>
      <c r="AK40" s="410">
        <f t="shared" si="38"/>
        <v>0.36324493961746929</v>
      </c>
      <c r="AL40" s="410">
        <f t="shared" si="38"/>
        <v>0.3905019913715525</v>
      </c>
      <c r="AM40" s="410">
        <f t="shared" si="38"/>
        <v>0.41761740527506819</v>
      </c>
      <c r="AN40" s="410">
        <f t="shared" si="38"/>
        <v>0.44458451560009865</v>
      </c>
      <c r="AO40" s="410">
        <f t="shared" si="24"/>
        <v>0.47139723239916415</v>
      </c>
      <c r="AP40" s="410">
        <f t="shared" si="24"/>
        <v>0.4980500419656072</v>
      </c>
      <c r="AQ40" s="410">
        <f t="shared" si="24"/>
        <v>0.52453800298486131</v>
      </c>
      <c r="AR40" s="410">
        <f t="shared" si="24"/>
        <v>0.55085673875324059</v>
      </c>
      <c r="AS40" s="410">
        <f t="shared" si="24"/>
        <v>0.57700242586740991</v>
      </c>
      <c r="AT40" s="410">
        <f t="shared" si="24"/>
        <v>0.60297177980270567</v>
      </c>
      <c r="AU40" s="410">
        <f t="shared" si="24"/>
        <v>0.62876203780347772</v>
      </c>
      <c r="AV40" s="410">
        <f t="shared" si="24"/>
        <v>0.65437093950458636</v>
      </c>
      <c r="AW40" s="410">
        <f t="shared" si="24"/>
        <v>0.67979670569120088</v>
      </c>
      <c r="AX40" s="410">
        <f t="shared" si="24"/>
        <v>0.70503801558605117</v>
      </c>
      <c r="AY40" s="410">
        <f t="shared" si="24"/>
        <v>0.73009398302988338</v>
      </c>
      <c r="AZ40" s="410">
        <f t="shared" si="24"/>
        <v>0.75496413189394995</v>
      </c>
      <c r="BA40" s="410">
        <f t="shared" si="24"/>
        <v>0.77964837103382179</v>
      </c>
      <c r="BB40" s="410">
        <f t="shared" si="24"/>
        <v>0.80414696906274663</v>
      </c>
      <c r="BC40" s="410">
        <f t="shared" si="24"/>
        <v>0.82846052919112723</v>
      </c>
      <c r="BD40" s="410">
        <f t="shared" si="24"/>
        <v>0.8525899643473982</v>
      </c>
      <c r="BE40" s="410">
        <f t="shared" si="25"/>
        <v>0.87653647276500968</v>
      </c>
      <c r="BF40" s="410">
        <f t="shared" si="25"/>
        <v>0.90030151419106386</v>
      </c>
      <c r="BG40" s="410">
        <f t="shared" si="25"/>
        <v>0.92388678684487546</v>
      </c>
      <c r="BH40" s="410">
        <f t="shared" si="25"/>
        <v>0.94729420522928931</v>
      </c>
      <c r="BI40" s="410">
        <f t="shared" si="25"/>
        <v>0.97052587887450736</v>
      </c>
      <c r="BJ40" s="410">
        <f t="shared" si="25"/>
        <v>0.99358409207328002</v>
      </c>
      <c r="BK40" s="410">
        <f t="shared" si="25"/>
        <v>1.0164712846477895</v>
      </c>
      <c r="BL40" s="410">
        <f t="shared" si="25"/>
        <v>1.0391900337721747</v>
      </c>
      <c r="BM40" s="253"/>
      <c r="BN40" s="252"/>
      <c r="BO40" s="537">
        <f t="shared" si="18"/>
        <v>290</v>
      </c>
      <c r="BP40" s="524">
        <v>29000</v>
      </c>
      <c r="BQ40" s="382">
        <f t="shared" si="33"/>
        <v>220.73045434680233</v>
      </c>
      <c r="BR40" s="382">
        <f t="shared" si="33"/>
        <v>220.83615802111092</v>
      </c>
      <c r="BS40" s="382">
        <f t="shared" si="33"/>
        <v>221.0121334498144</v>
      </c>
      <c r="BT40" s="382">
        <f t="shared" si="33"/>
        <v>221.25808641841698</v>
      </c>
      <c r="BU40" s="382">
        <f t="shared" si="33"/>
        <v>221.57360864762651</v>
      </c>
      <c r="BV40" s="382">
        <f t="shared" si="33"/>
        <v>221.95818133284573</v>
      </c>
      <c r="BW40" s="382">
        <f t="shared" si="33"/>
        <v>222.41117958148658</v>
      </c>
      <c r="BX40" s="382">
        <f t="shared" si="33"/>
        <v>222.93187766807131</v>
      </c>
      <c r="BY40" s="382">
        <f t="shared" si="33"/>
        <v>223.51945501460546</v>
      </c>
      <c r="BZ40" s="382">
        <f t="shared" si="33"/>
        <v>224.17300279401067</v>
      </c>
      <c r="CA40" s="382">
        <f t="shared" si="33"/>
        <v>224.89153104763776</v>
      </c>
      <c r="CB40" s="382">
        <f t="shared" si="33"/>
        <v>225.67397620412351</v>
      </c>
      <c r="CC40" s="382">
        <f t="shared" si="33"/>
        <v>226.51920888598968</v>
      </c>
      <c r="CD40" s="382">
        <f t="shared" si="33"/>
        <v>227.42604189227015</v>
      </c>
      <c r="CE40" s="382">
        <f t="shared" si="33"/>
        <v>228.39323824978263</v>
      </c>
      <c r="CF40" s="382">
        <f t="shared" si="26"/>
        <v>229.41951923213577</v>
      </c>
      <c r="CG40" s="382">
        <f t="shared" si="26"/>
        <v>230.50357225376081</v>
      </c>
      <c r="CH40" s="382">
        <f t="shared" si="26"/>
        <v>231.64405855579679</v>
      </c>
      <c r="CI40" s="382">
        <f t="shared" si="26"/>
        <v>232.83962061112342</v>
      </c>
      <c r="CJ40" s="382">
        <f t="shared" si="26"/>
        <v>234.08888918682064</v>
      </c>
      <c r="CK40" s="382">
        <f t="shared" si="26"/>
        <v>235.39049001349858</v>
      </c>
      <c r="CL40" s="382">
        <f t="shared" si="26"/>
        <v>236.74305002193586</v>
      </c>
      <c r="CM40" s="382">
        <f t="shared" si="26"/>
        <v>238.14520311803537</v>
      </c>
      <c r="CN40" s="382">
        <f t="shared" si="26"/>
        <v>239.59559547702872</v>
      </c>
      <c r="CO40" s="382">
        <f t="shared" si="26"/>
        <v>241.0928903469493</v>
      </c>
      <c r="CP40" s="382">
        <f t="shared" si="26"/>
        <v>242.635772359566</v>
      </c>
      <c r="CQ40" s="382">
        <f t="shared" si="26"/>
        <v>244.22295135411568</v>
      </c>
      <c r="CR40" s="382">
        <f t="shared" si="26"/>
        <v>245.85316572529615</v>
      </c>
      <c r="CS40" s="382">
        <f t="shared" si="26"/>
        <v>247.5251853120746</v>
      </c>
      <c r="CT40" s="382">
        <f t="shared" si="26"/>
        <v>249.23781384796825</v>
      </c>
      <c r="CU40" s="382">
        <f t="shared" si="26"/>
        <v>250.98989099662117</v>
      </c>
      <c r="CV40" s="382">
        <f t="shared" si="27"/>
        <v>252.78029399882044</v>
      </c>
      <c r="CW40" s="382">
        <f t="shared" si="6"/>
        <v>254.60793895863344</v>
      </c>
      <c r="CX40" s="382">
        <f t="shared" si="6"/>
        <v>256.47178179720714</v>
      </c>
      <c r="CY40" s="382">
        <f t="shared" si="6"/>
        <v>258.37081890305143</v>
      </c>
      <c r="CZ40" s="382">
        <f t="shared" si="6"/>
        <v>260.30408750740082</v>
      </c>
      <c r="DA40" s="382">
        <f t="shared" si="6"/>
        <v>262.27066581262227</v>
      </c>
      <c r="DB40" s="382">
        <f t="shared" si="6"/>
        <v>264.26967290067603</v>
      </c>
      <c r="DC40" s="382">
        <f t="shared" si="6"/>
        <v>266.300268447429</v>
      </c>
      <c r="DD40" s="382">
        <f t="shared" si="6"/>
        <v>268.36165226721323</v>
      </c>
      <c r="DE40" s="521"/>
      <c r="DF40" s="252"/>
      <c r="DG40" s="537">
        <f t="shared" si="19"/>
        <v>290</v>
      </c>
      <c r="DH40" s="524">
        <v>29000</v>
      </c>
      <c r="DI40" s="382">
        <f t="shared" si="34"/>
        <v>16.360550775348333</v>
      </c>
      <c r="DJ40" s="382">
        <f t="shared" si="34"/>
        <v>32.714213291385576</v>
      </c>
      <c r="DK40" s="382">
        <f t="shared" si="34"/>
        <v>49.054135096122884</v>
      </c>
      <c r="DL40" s="382">
        <f t="shared" si="34"/>
        <v>65.373534880530272</v>
      </c>
      <c r="DM40" s="382">
        <f t="shared" si="34"/>
        <v>81.665736883015725</v>
      </c>
      <c r="DN40" s="382">
        <f t="shared" si="34"/>
        <v>97.924203926018038</v>
      </c>
      <c r="DO40" s="382">
        <f t="shared" si="34"/>
        <v>114.14256868204733</v>
      </c>
      <c r="DP40" s="382">
        <f t="shared" si="34"/>
        <v>130.31466280909407</v>
      </c>
      <c r="DQ40" s="382">
        <f t="shared" si="34"/>
        <v>146.43454364556044</v>
      </c>
      <c r="DR40" s="382">
        <f t="shared" si="34"/>
        <v>162.49651821068306</v>
      </c>
      <c r="DS40" s="382">
        <f t="shared" si="34"/>
        <v>178.49516431544902</v>
      </c>
      <c r="DT40" s="382">
        <f t="shared" si="34"/>
        <v>194.42534865002361</v>
      </c>
      <c r="DU40" s="382">
        <f t="shared" si="34"/>
        <v>210.28224177372871</v>
      </c>
      <c r="DV40" s="382">
        <f t="shared" si="34"/>
        <v>226.06132999179761</v>
      </c>
      <c r="DW40" s="382">
        <f t="shared" si="34"/>
        <v>241.75842415712427</v>
      </c>
      <c r="DX40" s="382">
        <f t="shared" si="35"/>
        <v>257.36966548447396</v>
      </c>
      <c r="DY40" s="382">
        <f t="shared" si="35"/>
        <v>272.89152850750514</v>
      </c>
      <c r="DZ40" s="382">
        <f t="shared" si="35"/>
        <v>288.32082134528594</v>
      </c>
      <c r="EA40" s="382">
        <f t="shared" si="35"/>
        <v>303.65468347426582</v>
      </c>
      <c r="EB40" s="382">
        <f t="shared" si="35"/>
        <v>318.89058122373871</v>
      </c>
      <c r="EC40" s="382">
        <f t="shared" si="35"/>
        <v>334.02630122818499</v>
      </c>
      <c r="ED40" s="382">
        <f t="shared" si="35"/>
        <v>349.05994207857157</v>
      </c>
      <c r="EE40" s="382">
        <f t="shared" si="35"/>
        <v>363.98990441758269</v>
      </c>
      <c r="EF40" s="382">
        <f t="shared" si="35"/>
        <v>378.81487972141815</v>
      </c>
      <c r="EG40" s="382">
        <f t="shared" si="35"/>
        <v>393.53383800385541</v>
      </c>
      <c r="EH40" s="382">
        <f t="shared" si="35"/>
        <v>408.14601466785552</v>
      </c>
      <c r="EI40" s="382">
        <f t="shared" si="35"/>
        <v>422.65089671644557</v>
      </c>
      <c r="EJ40" s="382">
        <f t="shared" si="35"/>
        <v>437.04820851902616</v>
      </c>
      <c r="EK40" s="382">
        <f t="shared" si="35"/>
        <v>451.33789731215103</v>
      </c>
      <c r="EL40" s="382">
        <f t="shared" si="35"/>
        <v>465.52011859584161</v>
      </c>
      <c r="EM40" s="382">
        <f t="shared" si="35"/>
        <v>479.5952215681786</v>
      </c>
      <c r="EN40" s="382">
        <f t="shared" si="28"/>
        <v>493.56373472279506</v>
      </c>
      <c r="EO40" s="382">
        <f t="shared" si="9"/>
        <v>507.42635171619816</v>
      </c>
      <c r="EP40" s="382">
        <f t="shared" si="9"/>
        <v>521.18391759496546</v>
      </c>
      <c r="EQ40" s="382">
        <f t="shared" si="9"/>
        <v>534.83741545707198</v>
      </c>
      <c r="ER40" s="382">
        <f t="shared" si="9"/>
        <v>548.38795360687698</v>
      </c>
      <c r="ES40" s="382">
        <f t="shared" si="9"/>
        <v>561.83675324994067</v>
      </c>
      <c r="ET40" s="382">
        <f t="shared" si="9"/>
        <v>575.18513676174041</v>
      </c>
      <c r="EU40" s="382">
        <f t="shared" si="9"/>
        <v>588.43451655363276</v>
      </c>
      <c r="EV40" s="382">
        <f t="shared" si="9"/>
        <v>601.58638454992661</v>
      </c>
      <c r="EW40" s="521"/>
      <c r="EX40" s="252"/>
      <c r="EY40" s="515">
        <f t="shared" si="20"/>
        <v>290</v>
      </c>
      <c r="EZ40" s="524">
        <v>29000</v>
      </c>
      <c r="FA40" s="382">
        <f t="shared" si="36"/>
        <v>131.58045434680236</v>
      </c>
      <c r="FB40" s="382">
        <f t="shared" si="36"/>
        <v>141.68615802111094</v>
      </c>
      <c r="FC40" s="382">
        <f t="shared" si="36"/>
        <v>151.86213344981442</v>
      </c>
      <c r="FD40" s="382">
        <f t="shared" si="36"/>
        <v>162.108086418417</v>
      </c>
      <c r="FE40" s="382">
        <f t="shared" si="36"/>
        <v>172.42360864762654</v>
      </c>
      <c r="FF40" s="382">
        <f t="shared" si="36"/>
        <v>182.80818133284575</v>
      </c>
      <c r="FG40" s="382">
        <f t="shared" si="36"/>
        <v>193.2611795814866</v>
      </c>
      <c r="FH40" s="382">
        <f t="shared" si="36"/>
        <v>203.78187766807133</v>
      </c>
      <c r="FI40" s="382">
        <f t="shared" si="36"/>
        <v>214.36945501460548</v>
      </c>
      <c r="FJ40" s="382">
        <f t="shared" si="36"/>
        <v>225.02300279401069</v>
      </c>
      <c r="FK40" s="382">
        <f t="shared" si="36"/>
        <v>235.74153104763778</v>
      </c>
      <c r="FL40" s="382">
        <f t="shared" si="36"/>
        <v>246.52397620412353</v>
      </c>
      <c r="FM40" s="382">
        <f t="shared" si="36"/>
        <v>257.36920888598968</v>
      </c>
      <c r="FN40" s="382">
        <f t="shared" si="36"/>
        <v>268.2760418922702</v>
      </c>
      <c r="FO40" s="382">
        <f t="shared" si="36"/>
        <v>279.24323824978262</v>
      </c>
      <c r="FP40" s="382">
        <f t="shared" si="29"/>
        <v>290.26951923213579</v>
      </c>
      <c r="FQ40" s="382">
        <f t="shared" si="29"/>
        <v>301.35357225376083</v>
      </c>
      <c r="FR40" s="382">
        <f t="shared" si="29"/>
        <v>312.49405855579681</v>
      </c>
      <c r="FS40" s="382">
        <f t="shared" si="29"/>
        <v>323.68962061112347</v>
      </c>
      <c r="FT40" s="382">
        <f t="shared" si="29"/>
        <v>334.93888918682069</v>
      </c>
      <c r="FU40" s="382">
        <f t="shared" si="29"/>
        <v>346.24049001349863</v>
      </c>
      <c r="FV40" s="382">
        <f t="shared" si="29"/>
        <v>357.59305002193588</v>
      </c>
      <c r="FW40" s="382">
        <f t="shared" si="29"/>
        <v>368.99520311803542</v>
      </c>
      <c r="FX40" s="382">
        <f t="shared" si="29"/>
        <v>380.44559547702875</v>
      </c>
      <c r="FY40" s="382">
        <f t="shared" si="29"/>
        <v>391.9428903469493</v>
      </c>
      <c r="FZ40" s="382">
        <f t="shared" si="29"/>
        <v>403.485772359566</v>
      </c>
      <c r="GA40" s="382">
        <f t="shared" si="29"/>
        <v>415.07295135411573</v>
      </c>
      <c r="GB40" s="382">
        <f t="shared" si="29"/>
        <v>426.70316572529617</v>
      </c>
      <c r="GC40" s="382">
        <f t="shared" si="29"/>
        <v>438.37518531207462</v>
      </c>
      <c r="GD40" s="382">
        <f t="shared" si="29"/>
        <v>450.08781384796828</v>
      </c>
      <c r="GE40" s="382">
        <f t="shared" si="29"/>
        <v>461.83989099662119</v>
      </c>
      <c r="GF40" s="382">
        <f t="shared" si="30"/>
        <v>473.63029399882043</v>
      </c>
      <c r="GG40" s="382">
        <f t="shared" si="12"/>
        <v>485.45793895863346</v>
      </c>
      <c r="GH40" s="382">
        <f t="shared" si="12"/>
        <v>497.32178179720717</v>
      </c>
      <c r="GI40" s="382">
        <f t="shared" si="12"/>
        <v>509.22081890305145</v>
      </c>
      <c r="GJ40" s="382">
        <f t="shared" si="12"/>
        <v>521.15408750740085</v>
      </c>
      <c r="GK40" s="382">
        <f t="shared" si="12"/>
        <v>533.12066581262229</v>
      </c>
      <c r="GL40" s="382">
        <f t="shared" si="12"/>
        <v>545.11967290067605</v>
      </c>
      <c r="GM40" s="382">
        <f t="shared" si="12"/>
        <v>557.15026844742897</v>
      </c>
      <c r="GN40" s="382">
        <f t="shared" si="12"/>
        <v>569.21165226721325</v>
      </c>
      <c r="GO40" s="511"/>
      <c r="GP40" s="521"/>
      <c r="GQ40" s="524">
        <v>29000</v>
      </c>
      <c r="GR40" s="583">
        <f t="shared" si="37"/>
        <v>7.0425442977790507</v>
      </c>
      <c r="GS40" s="477">
        <f t="shared" si="37"/>
        <v>3.3310275188069478</v>
      </c>
      <c r="GT40" s="477">
        <f t="shared" si="37"/>
        <v>2.0958069722814709</v>
      </c>
      <c r="GU40" s="477">
        <f t="shared" si="37"/>
        <v>1.4797203748377461</v>
      </c>
      <c r="GV40" s="477">
        <f t="shared" si="37"/>
        <v>1.111333531400315</v>
      </c>
      <c r="GW40" s="477">
        <f t="shared" si="37"/>
        <v>0.86683346918967807</v>
      </c>
      <c r="GX40" s="477">
        <f t="shared" si="37"/>
        <v>0.69315603996813924</v>
      </c>
      <c r="GY40" s="477">
        <f t="shared" si="37"/>
        <v>0.56376783145733855</v>
      </c>
      <c r="GZ40" s="477">
        <f t="shared" si="37"/>
        <v>0.46392681451911411</v>
      </c>
      <c r="HA40" s="477">
        <f t="shared" si="37"/>
        <v>0.38478661125686159</v>
      </c>
      <c r="HB40" s="477">
        <f t="shared" si="37"/>
        <v>0.32071662530318756</v>
      </c>
      <c r="HC40" s="477">
        <f t="shared" si="37"/>
        <v>0.2679621145896996</v>
      </c>
      <c r="HD40" s="477">
        <f t="shared" si="37"/>
        <v>0.22392269891685976</v>
      </c>
      <c r="HE40" s="477">
        <f t="shared" si="37"/>
        <v>0.18674008465757638</v>
      </c>
      <c r="HF40" s="477">
        <f t="shared" si="37"/>
        <v>0.15505070494791165</v>
      </c>
      <c r="HG40" s="477">
        <f t="shared" si="31"/>
        <v>0.12783112448676104</v>
      </c>
      <c r="HH40" s="477">
        <f t="shared" si="31"/>
        <v>0.10429801138173814</v>
      </c>
      <c r="HI40" s="477">
        <f t="shared" si="31"/>
        <v>8.3841455146111701E-2</v>
      </c>
      <c r="HJ40" s="477">
        <f t="shared" si="31"/>
        <v>6.59793450495407E-2</v>
      </c>
      <c r="HK40" s="477">
        <f t="shared" si="31"/>
        <v>5.0325437338088808E-2</v>
      </c>
      <c r="HL40" s="477">
        <f t="shared" si="31"/>
        <v>3.6566548024521278E-2</v>
      </c>
      <c r="HM40" s="477">
        <f t="shared" si="31"/>
        <v>2.44459673388806E-2</v>
      </c>
      <c r="HN40" s="477">
        <f t="shared" si="31"/>
        <v>1.3751201996829183E-2</v>
      </c>
      <c r="HO40" s="477">
        <f t="shared" si="31"/>
        <v>4.3047827392889877E-3</v>
      </c>
      <c r="HP40" s="477">
        <f t="shared" si="31"/>
        <v>4.0427213704823106E-3</v>
      </c>
      <c r="HQ40" s="477">
        <f t="shared" si="31"/>
        <v>1.1418076229611053E-2</v>
      </c>
      <c r="HR40" s="477">
        <f t="shared" si="31"/>
        <v>1.7929561775930289E-2</v>
      </c>
      <c r="HS40" s="477">
        <f t="shared" si="31"/>
        <v>2.3670255573830214E-2</v>
      </c>
      <c r="HT40" s="477">
        <f t="shared" si="31"/>
        <v>2.8720637192828573E-2</v>
      </c>
      <c r="HU40" s="477">
        <f t="shared" si="31"/>
        <v>3.3150671971862625E-2</v>
      </c>
      <c r="HV40" s="477">
        <f t="shared" si="31"/>
        <v>3.7021491818665535E-2</v>
      </c>
      <c r="HW40" s="477">
        <f t="shared" si="32"/>
        <v>4.0386761266343926E-2</v>
      </c>
      <c r="HX40" s="477">
        <f t="shared" si="15"/>
        <v>4.3293795608493647E-2</v>
      </c>
      <c r="HY40" s="477">
        <f t="shared" si="15"/>
        <v>4.5784482199434623E-2</v>
      </c>
      <c r="HZ40" s="477">
        <f t="shared" si="15"/>
        <v>4.7896044318680643E-2</v>
      </c>
      <c r="IA40" s="477">
        <f t="shared" si="15"/>
        <v>4.9661678234090609E-2</v>
      </c>
      <c r="IB40" s="477">
        <f t="shared" si="15"/>
        <v>5.1111087466617973E-2</v>
      </c>
      <c r="IC40" s="477">
        <f t="shared" si="15"/>
        <v>5.227093319958024E-2</v>
      </c>
      <c r="ID40" s="477">
        <f t="shared" si="15"/>
        <v>5.3165215884055629E-2</v>
      </c>
      <c r="IE40" s="477">
        <f t="shared" si="15"/>
        <v>5.3815600077010257E-2</v>
      </c>
    </row>
    <row r="41" spans="1:320" s="90" customFormat="1" ht="36">
      <c r="A41" s="173"/>
      <c r="B41" s="182"/>
      <c r="C41" s="91"/>
      <c r="D41" s="189"/>
      <c r="E41" s="91"/>
      <c r="F41" s="116"/>
      <c r="G41" s="116"/>
      <c r="H41" s="116"/>
      <c r="I41" s="116"/>
      <c r="J41" s="252"/>
      <c r="K41" s="499">
        <v>30000</v>
      </c>
      <c r="L41" s="382">
        <f t="shared" si="21"/>
        <v>9.1440000000000001</v>
      </c>
      <c r="M41" s="382">
        <v>300</v>
      </c>
      <c r="N41" s="491"/>
      <c r="O41" s="263"/>
      <c r="P41" s="383">
        <f t="shared" si="16"/>
        <v>-54.436000000000433</v>
      </c>
      <c r="Q41" s="383">
        <f>$Q$11-Konstanten!$C$33*K41</f>
        <v>218.71399999999954</v>
      </c>
      <c r="R41" s="382">
        <f t="shared" si="22"/>
        <v>576.29502882455949</v>
      </c>
      <c r="S41" s="263">
        <f t="shared" si="23"/>
        <v>0.28266585898740249</v>
      </c>
      <c r="T41" s="492"/>
      <c r="U41" s="492"/>
      <c r="V41" s="170"/>
      <c r="W41" s="92"/>
      <c r="X41" s="525">
        <v>30000</v>
      </c>
      <c r="Y41" s="410">
        <f t="shared" si="38"/>
        <v>2.8939071854458157E-2</v>
      </c>
      <c r="Z41" s="410">
        <f t="shared" si="38"/>
        <v>5.7865119833274123E-2</v>
      </c>
      <c r="AA41" s="410">
        <f t="shared" si="38"/>
        <v>8.6765191148635457E-2</v>
      </c>
      <c r="AB41" s="410">
        <f t="shared" si="38"/>
        <v>0.11562647420167479</v>
      </c>
      <c r="AC41" s="410">
        <f t="shared" si="38"/>
        <v>0.14443636673703655</v>
      </c>
      <c r="AD41" s="410">
        <f t="shared" si="38"/>
        <v>0.17318254114121817</v>
      </c>
      <c r="AE41" s="410">
        <f t="shared" si="38"/>
        <v>0.20185300604989956</v>
      </c>
      <c r="AF41" s="410">
        <f t="shared" si="38"/>
        <v>0.23043616352280805</v>
      </c>
      <c r="AG41" s="410">
        <f t="shared" si="38"/>
        <v>0.25892086115452084</v>
      </c>
      <c r="AH41" s="410">
        <f t="shared" si="38"/>
        <v>0.28729643861088222</v>
      </c>
      <c r="AI41" s="410">
        <f t="shared" si="38"/>
        <v>0.31555276820869099</v>
      </c>
      <c r="AJ41" s="410">
        <f t="shared" si="38"/>
        <v>0.34368028928728339</v>
      </c>
      <c r="AK41" s="410">
        <f t="shared" si="38"/>
        <v>0.37167003624893052</v>
      </c>
      <c r="AL41" s="410">
        <f t="shared" si="38"/>
        <v>0.39951366026791119</v>
      </c>
      <c r="AM41" s="410">
        <f t="shared" si="38"/>
        <v>0.42720344478126132</v>
      </c>
      <c r="AN41" s="410">
        <f t="shared" si="38"/>
        <v>0.45473231497585476</v>
      </c>
      <c r="AO41" s="410">
        <f t="shared" si="24"/>
        <v>0.48209384157374024</v>
      </c>
      <c r="AP41" s="410">
        <f t="shared" si="24"/>
        <v>0.50928223929004246</v>
      </c>
      <c r="AQ41" s="410">
        <f t="shared" si="24"/>
        <v>0.53629236039443928</v>
      </c>
      <c r="AR41" s="410">
        <f t="shared" si="24"/>
        <v>0.563119683848187</v>
      </c>
      <c r="AS41" s="410">
        <f t="shared" si="24"/>
        <v>0.58976030051513229</v>
      </c>
      <c r="AT41" s="410">
        <f t="shared" si="24"/>
        <v>0.61621089495750891</v>
      </c>
      <c r="AU41" s="410">
        <f t="shared" si="24"/>
        <v>0.64246872432758628</v>
      </c>
      <c r="AV41" s="410">
        <f t="shared" si="24"/>
        <v>0.66853159485579128</v>
      </c>
      <c r="AW41" s="410">
        <f t="shared" si="24"/>
        <v>0.69439783641642605</v>
      </c>
      <c r="AX41" s="410">
        <f t="shared" si="24"/>
        <v>0.72006627562570591</v>
      </c>
      <c r="AY41" s="410">
        <f t="shared" si="24"/>
        <v>0.74553620789477337</v>
      </c>
      <c r="AZ41" s="410">
        <f t="shared" si="24"/>
        <v>0.77080736882459744</v>
      </c>
      <c r="BA41" s="410">
        <f t="shared" si="24"/>
        <v>0.79587990529156871</v>
      </c>
      <c r="BB41" s="410">
        <f t="shared" si="24"/>
        <v>0.82075434653336687</v>
      </c>
      <c r="BC41" s="410">
        <f t="shared" si="24"/>
        <v>0.84543157550548387</v>
      </c>
      <c r="BD41" s="410">
        <f t="shared" si="24"/>
        <v>0.8699128007405722</v>
      </c>
      <c r="BE41" s="410">
        <f t="shared" si="25"/>
        <v>0.89419952890611387</v>
      </c>
      <c r="BF41" s="410">
        <f t="shared" si="25"/>
        <v>0.91829353822139648</v>
      </c>
      <c r="BG41" s="410">
        <f t="shared" si="25"/>
        <v>0.9421968528629322</v>
      </c>
      <c r="BH41" s="410">
        <f t="shared" si="25"/>
        <v>0.96591171845821366</v>
      </c>
      <c r="BI41" s="410">
        <f t="shared" si="25"/>
        <v>0.98944057874149238</v>
      </c>
      <c r="BJ41" s="410">
        <f t="shared" si="25"/>
        <v>1.0127860534219366</v>
      </c>
      <c r="BK41" s="410">
        <f t="shared" si="25"/>
        <v>1.0359509172940904</v>
      </c>
      <c r="BL41" s="410">
        <f t="shared" si="25"/>
        <v>1.0589380806028423</v>
      </c>
      <c r="BM41" s="253"/>
      <c r="BN41" s="252"/>
      <c r="BO41" s="537">
        <f t="shared" si="18"/>
        <v>300.00000000000006</v>
      </c>
      <c r="BP41" s="525">
        <v>30000</v>
      </c>
      <c r="BQ41" s="382">
        <f t="shared" si="33"/>
        <v>218.75063327745755</v>
      </c>
      <c r="BR41" s="382">
        <f t="shared" si="33"/>
        <v>218.86046717080319</v>
      </c>
      <c r="BS41" s="382">
        <f t="shared" si="33"/>
        <v>219.04330447675494</v>
      </c>
      <c r="BT41" s="382">
        <f t="shared" si="33"/>
        <v>219.29881855694606</v>
      </c>
      <c r="BU41" s="382">
        <f t="shared" si="33"/>
        <v>219.62655634616203</v>
      </c>
      <c r="BV41" s="382">
        <f t="shared" si="33"/>
        <v>220.02594248054382</v>
      </c>
      <c r="BW41" s="382">
        <f t="shared" si="33"/>
        <v>220.49628446586789</v>
      </c>
      <c r="BX41" s="382">
        <f t="shared" si="33"/>
        <v>221.0367787878923</v>
      </c>
      <c r="BY41" s="382">
        <f t="shared" si="33"/>
        <v>221.64651785182937</v>
      </c>
      <c r="BZ41" s="382">
        <f t="shared" si="33"/>
        <v>222.32449762662955</v>
      </c>
      <c r="CA41" s="382">
        <f t="shared" si="33"/>
        <v>223.06962586212529</v>
      </c>
      <c r="CB41" s="382">
        <f t="shared" si="33"/>
        <v>223.88073074323341</v>
      </c>
      <c r="CC41" s="382">
        <f t="shared" si="33"/>
        <v>224.75656984519651</v>
      </c>
      <c r="CD41" s="382">
        <f t="shared" si="33"/>
        <v>225.69583925701744</v>
      </c>
      <c r="CE41" s="382">
        <f t="shared" si="33"/>
        <v>226.69718274640294</v>
      </c>
      <c r="CF41" s="382">
        <f t="shared" si="26"/>
        <v>227.75920084825026</v>
      </c>
      <c r="CG41" s="382">
        <f t="shared" si="26"/>
        <v>228.88045976944605</v>
      </c>
      <c r="CH41" s="382">
        <f t="shared" si="26"/>
        <v>230.05950001498712</v>
      </c>
      <c r="CI41" s="382">
        <f t="shared" si="26"/>
        <v>231.2948446536426</v>
      </c>
      <c r="CJ41" s="382">
        <f t="shared" si="26"/>
        <v>232.58500715505158</v>
      </c>
      <c r="CK41" s="382">
        <f t="shared" si="26"/>
        <v>233.92849874385948</v>
      </c>
      <c r="CL41" s="382">
        <f t="shared" si="26"/>
        <v>235.32383522982127</v>
      </c>
      <c r="CM41" s="382">
        <f t="shared" si="26"/>
        <v>236.7695432854413</v>
      </c>
      <c r="CN41" s="382">
        <f t="shared" si="26"/>
        <v>238.2641661544163</v>
      </c>
      <c r="CO41" s="382">
        <f t="shared" si="26"/>
        <v>239.80626878470878</v>
      </c>
      <c r="CP41" s="382">
        <f t="shared" si="26"/>
        <v>241.39444238941172</v>
      </c>
      <c r="CQ41" s="382">
        <f t="shared" si="26"/>
        <v>243.02730844658376</v>
      </c>
      <c r="CR41" s="382">
        <f t="shared" si="26"/>
        <v>244.70352215595128</v>
      </c>
      <c r="CS41" s="382">
        <f t="shared" si="26"/>
        <v>246.42177537582182</v>
      </c>
      <c r="CT41" s="382">
        <f t="shared" si="26"/>
        <v>248.18079906779042</v>
      </c>
      <c r="CU41" s="382">
        <f t="shared" si="26"/>
        <v>249.97936527994636</v>
      </c>
      <c r="CV41" s="382">
        <f t="shared" si="27"/>
        <v>251.81628870141546</v>
      </c>
      <c r="CW41" s="382">
        <f t="shared" si="6"/>
        <v>253.69042782230383</v>
      </c>
      <c r="CX41" s="382">
        <f t="shared" si="6"/>
        <v>255.60068573357736</v>
      </c>
      <c r="CY41" s="382">
        <f t="shared" si="6"/>
        <v>257.54601060123633</v>
      </c>
      <c r="CZ41" s="382">
        <f t="shared" si="6"/>
        <v>259.52539584842674</v>
      </c>
      <c r="DA41" s="382">
        <f t="shared" si="6"/>
        <v>261.53788007799375</v>
      </c>
      <c r="DB41" s="382">
        <f t="shared" si="6"/>
        <v>263.58254676651313</v>
      </c>
      <c r="DC41" s="382">
        <f t="shared" si="6"/>
        <v>265.6585237591255</v>
      </c>
      <c r="DD41" s="382">
        <f t="shared" si="6"/>
        <v>267.76498259261678</v>
      </c>
      <c r="DE41" s="521"/>
      <c r="DF41" s="252"/>
      <c r="DG41" s="537">
        <f t="shared" si="19"/>
        <v>300.00000000000006</v>
      </c>
      <c r="DH41" s="525">
        <v>30000</v>
      </c>
      <c r="DI41" s="382">
        <f t="shared" si="34"/>
        <v>16.677443248520962</v>
      </c>
      <c r="DJ41" s="382">
        <f t="shared" si="34"/>
        <v>33.347380902253299</v>
      </c>
      <c r="DK41" s="382">
        <f t="shared" si="34"/>
        <v>50.002348333971284</v>
      </c>
      <c r="DL41" s="382">
        <f t="shared" si="34"/>
        <v>66.634962282936357</v>
      </c>
      <c r="DM41" s="382">
        <f t="shared" si="34"/>
        <v>83.237960132035127</v>
      </c>
      <c r="DN41" s="382">
        <f t="shared" si="34"/>
        <v>99.804237538888785</v>
      </c>
      <c r="DO41" s="382">
        <f t="shared" si="34"/>
        <v>116.32688393985084</v>
      </c>
      <c r="DP41" s="382">
        <f t="shared" si="34"/>
        <v>132.79921549959758</v>
      </c>
      <c r="DQ41" s="382">
        <f t="shared" si="34"/>
        <v>149.21480514232437</v>
      </c>
      <c r="DR41" s="382">
        <f t="shared" si="34"/>
        <v>165.56750937045166</v>
      </c>
      <c r="DS41" s="382">
        <f t="shared" si="34"/>
        <v>181.85149165049711</v>
      </c>
      <c r="DT41" s="382">
        <f t="shared" si="34"/>
        <v>198.06124222124794</v>
      </c>
      <c r="DU41" s="382">
        <f t="shared" si="34"/>
        <v>214.1915942533025</v>
      </c>
      <c r="DV41" s="382">
        <f t="shared" si="34"/>
        <v>230.23773635990113</v>
      </c>
      <c r="DW41" s="382">
        <f t="shared" si="34"/>
        <v>246.19522152416809</v>
      </c>
      <c r="DX41" s="382">
        <f t="shared" si="35"/>
        <v>262.0599725664689</v>
      </c>
      <c r="DY41" s="382">
        <f t="shared" si="35"/>
        <v>277.82828432588127</v>
      </c>
      <c r="DZ41" s="382">
        <f t="shared" si="35"/>
        <v>293.49682277149122</v>
      </c>
      <c r="EA41" s="382">
        <f t="shared" si="35"/>
        <v>309.06262129190446</v>
      </c>
      <c r="EB41" s="382">
        <f t="shared" si="35"/>
        <v>324.52307443496778</v>
      </c>
      <c r="EC41" s="382">
        <f t="shared" si="35"/>
        <v>339.87592938494902</v>
      </c>
      <c r="ED41" s="382">
        <f t="shared" si="35"/>
        <v>355.11927547154522</v>
      </c>
      <c r="EE41" s="382">
        <f t="shared" si="35"/>
        <v>370.25153200524431</v>
      </c>
      <c r="EF41" s="382">
        <f t="shared" si="35"/>
        <v>385.27143472754699</v>
      </c>
      <c r="EG41" s="382">
        <f t="shared" si="35"/>
        <v>400.17802115331602</v>
      </c>
      <c r="EH41" s="382">
        <f t="shared" si="35"/>
        <v>414.97061506730938</v>
      </c>
      <c r="EI41" s="382">
        <f t="shared" si="35"/>
        <v>429.64881041847121</v>
      </c>
      <c r="EJ41" s="382">
        <f t="shared" si="35"/>
        <v>444.21245483495426</v>
      </c>
      <c r="EK41" s="382">
        <f t="shared" si="35"/>
        <v>458.66163296089229</v>
      </c>
      <c r="EL41" s="382">
        <f t="shared" si="35"/>
        <v>472.99664979332914</v>
      </c>
      <c r="EM41" s="382">
        <f t="shared" si="35"/>
        <v>487.21801417512557</v>
      </c>
      <c r="EN41" s="382">
        <f t="shared" si="28"/>
        <v>501.32642257764132</v>
      </c>
      <c r="EO41" s="382">
        <f t="shared" si="9"/>
        <v>515.3227432858564</v>
      </c>
      <c r="EP41" s="382">
        <f t="shared" si="9"/>
        <v>529.20800107870639</v>
      </c>
      <c r="EQ41" s="382">
        <f t="shared" si="9"/>
        <v>542.98336247905274</v>
      </c>
      <c r="ER41" s="382">
        <f t="shared" si="9"/>
        <v>556.65012163085601</v>
      </c>
      <c r="ES41" s="382">
        <f t="shared" si="9"/>
        <v>570.20968684601723</v>
      </c>
      <c r="ET41" s="382">
        <f t="shared" si="9"/>
        <v>583.66356784990683</v>
      </c>
      <c r="EU41" s="382">
        <f t="shared" si="9"/>
        <v>597.01336374282664</v>
      </c>
      <c r="EV41" s="382">
        <f t="shared" si="9"/>
        <v>610.26075168443867</v>
      </c>
      <c r="EW41" s="521"/>
      <c r="EX41" s="252"/>
      <c r="EY41" s="515">
        <f t="shared" si="20"/>
        <v>300.00000000000006</v>
      </c>
      <c r="EZ41" s="525">
        <v>30000</v>
      </c>
      <c r="FA41" s="382">
        <f t="shared" si="36"/>
        <v>135.60063327745763</v>
      </c>
      <c r="FB41" s="382">
        <f t="shared" si="36"/>
        <v>145.71046717080327</v>
      </c>
      <c r="FC41" s="382">
        <f t="shared" si="36"/>
        <v>155.89330447675502</v>
      </c>
      <c r="FD41" s="382">
        <f t="shared" si="36"/>
        <v>166.14881855694614</v>
      </c>
      <c r="FE41" s="382">
        <f t="shared" si="36"/>
        <v>176.47655634616211</v>
      </c>
      <c r="FF41" s="382">
        <f t="shared" si="36"/>
        <v>186.8759424805439</v>
      </c>
      <c r="FG41" s="382">
        <f t="shared" si="36"/>
        <v>197.34628446586797</v>
      </c>
      <c r="FH41" s="382">
        <f t="shared" si="36"/>
        <v>207.88677878789238</v>
      </c>
      <c r="FI41" s="382">
        <f t="shared" si="36"/>
        <v>218.49651785182945</v>
      </c>
      <c r="FJ41" s="382">
        <f t="shared" si="36"/>
        <v>229.17449762662963</v>
      </c>
      <c r="FK41" s="382">
        <f t="shared" si="36"/>
        <v>239.91962586212537</v>
      </c>
      <c r="FL41" s="382">
        <f t="shared" si="36"/>
        <v>250.73073074323349</v>
      </c>
      <c r="FM41" s="382">
        <f t="shared" si="36"/>
        <v>261.60656984519659</v>
      </c>
      <c r="FN41" s="382">
        <f t="shared" si="36"/>
        <v>272.54583925701752</v>
      </c>
      <c r="FO41" s="382">
        <f t="shared" si="36"/>
        <v>283.547182746403</v>
      </c>
      <c r="FP41" s="382">
        <f t="shared" si="29"/>
        <v>294.60920084825034</v>
      </c>
      <c r="FQ41" s="382">
        <f t="shared" si="29"/>
        <v>305.73045976944616</v>
      </c>
      <c r="FR41" s="382">
        <f t="shared" si="29"/>
        <v>316.9095000149872</v>
      </c>
      <c r="FS41" s="382">
        <f t="shared" si="29"/>
        <v>328.14484465364268</v>
      </c>
      <c r="FT41" s="382">
        <f t="shared" si="29"/>
        <v>339.43500715505166</v>
      </c>
      <c r="FU41" s="382">
        <f t="shared" si="29"/>
        <v>350.77849874385959</v>
      </c>
      <c r="FV41" s="382">
        <f t="shared" si="29"/>
        <v>362.17383522982135</v>
      </c>
      <c r="FW41" s="382">
        <f t="shared" si="29"/>
        <v>373.61954328544141</v>
      </c>
      <c r="FX41" s="382">
        <f t="shared" si="29"/>
        <v>385.11416615441635</v>
      </c>
      <c r="FY41" s="382">
        <f t="shared" si="29"/>
        <v>396.65626878470886</v>
      </c>
      <c r="FZ41" s="382">
        <f t="shared" si="29"/>
        <v>408.2444423894118</v>
      </c>
      <c r="GA41" s="382">
        <f t="shared" si="29"/>
        <v>419.87730844658381</v>
      </c>
      <c r="GB41" s="382">
        <f t="shared" si="29"/>
        <v>431.55352215595133</v>
      </c>
      <c r="GC41" s="382">
        <f t="shared" si="29"/>
        <v>443.2717753758219</v>
      </c>
      <c r="GD41" s="382">
        <f t="shared" si="29"/>
        <v>455.0307990677905</v>
      </c>
      <c r="GE41" s="382">
        <f t="shared" si="29"/>
        <v>466.82936527994644</v>
      </c>
      <c r="GF41" s="382">
        <f t="shared" si="30"/>
        <v>478.66628870141551</v>
      </c>
      <c r="GG41" s="382">
        <f t="shared" si="12"/>
        <v>490.54042782230391</v>
      </c>
      <c r="GH41" s="382">
        <f t="shared" si="12"/>
        <v>502.45068573357742</v>
      </c>
      <c r="GI41" s="382">
        <f t="shared" si="12"/>
        <v>514.39601060123641</v>
      </c>
      <c r="GJ41" s="382">
        <f t="shared" si="12"/>
        <v>526.37539584842671</v>
      </c>
      <c r="GK41" s="382">
        <f t="shared" si="12"/>
        <v>538.38788007799371</v>
      </c>
      <c r="GL41" s="382">
        <f t="shared" si="12"/>
        <v>550.43254676651316</v>
      </c>
      <c r="GM41" s="382">
        <f t="shared" si="12"/>
        <v>562.50852375912552</v>
      </c>
      <c r="GN41" s="382">
        <f t="shared" si="12"/>
        <v>574.6149825926168</v>
      </c>
      <c r="GO41" s="511"/>
      <c r="GP41" s="521"/>
      <c r="GQ41" s="525">
        <v>30000</v>
      </c>
      <c r="GR41" s="582">
        <f t="shared" si="37"/>
        <v>7.1307806752382961</v>
      </c>
      <c r="GS41" s="476">
        <f t="shared" si="37"/>
        <v>3.3694726010988632</v>
      </c>
      <c r="GT41" s="476">
        <f t="shared" si="37"/>
        <v>2.1177196605952622</v>
      </c>
      <c r="GU41" s="476">
        <f t="shared" si="37"/>
        <v>1.4934180626000435</v>
      </c>
      <c r="GV41" s="476">
        <f t="shared" si="37"/>
        <v>1.1201451365005639</v>
      </c>
      <c r="GW41" s="476">
        <f t="shared" si="37"/>
        <v>0.87242492993073129</v>
      </c>
      <c r="GX41" s="476">
        <f t="shared" si="37"/>
        <v>0.69648045045124596</v>
      </c>
      <c r="GY41" s="476">
        <f t="shared" si="37"/>
        <v>0.5654217384177419</v>
      </c>
      <c r="GZ41" s="476">
        <f t="shared" si="37"/>
        <v>0.46430856940383808</v>
      </c>
      <c r="HA41" s="476">
        <f t="shared" si="37"/>
        <v>0.3841755456613139</v>
      </c>
      <c r="HB41" s="476">
        <f t="shared" si="37"/>
        <v>0.31931623812704385</v>
      </c>
      <c r="HC41" s="476">
        <f t="shared" si="37"/>
        <v>0.26592526600004934</v>
      </c>
      <c r="HD41" s="476">
        <f t="shared" si="37"/>
        <v>0.22136711646966523</v>
      </c>
      <c r="HE41" s="476">
        <f t="shared" si="37"/>
        <v>0.18375833417238585</v>
      </c>
      <c r="HF41" s="476">
        <f t="shared" si="37"/>
        <v>0.15171684076966618</v>
      </c>
      <c r="HG41" s="476">
        <f t="shared" si="31"/>
        <v>0.1242052647835245</v>
      </c>
      <c r="HH41" s="476">
        <f t="shared" si="31"/>
        <v>0.10042957113335793</v>
      </c>
      <c r="HI41" s="476">
        <f t="shared" si="31"/>
        <v>7.977148448289835E-2</v>
      </c>
      <c r="HJ41" s="476">
        <f t="shared" si="31"/>
        <v>6.1742255604942196E-2</v>
      </c>
      <c r="HK41" s="476">
        <f t="shared" si="31"/>
        <v>4.5950300286188531E-2</v>
      </c>
      <c r="HL41" s="476">
        <f t="shared" si="31"/>
        <v>3.2078086196454768E-2</v>
      </c>
      <c r="HM41" s="476">
        <f t="shared" si="31"/>
        <v>1.9865324823353306E-2</v>
      </c>
      <c r="HN41" s="476">
        <f t="shared" si="31"/>
        <v>9.0965492079297851E-3</v>
      </c>
      <c r="HO41" s="476">
        <f t="shared" si="31"/>
        <v>4.0820200761017316E-4</v>
      </c>
      <c r="HP41" s="476">
        <f t="shared" si="31"/>
        <v>8.8004642495293738E-3</v>
      </c>
      <c r="HQ41" s="476">
        <f t="shared" si="31"/>
        <v>1.6208792704048638E-2</v>
      </c>
      <c r="HR41" s="476">
        <f t="shared" si="31"/>
        <v>2.2742997850663461E-2</v>
      </c>
      <c r="HS41" s="476">
        <f t="shared" si="31"/>
        <v>2.8497473542713512E-2</v>
      </c>
      <c r="HT41" s="476">
        <f t="shared" si="31"/>
        <v>3.3553836813690063E-2</v>
      </c>
      <c r="HU41" s="476">
        <f t="shared" si="31"/>
        <v>3.7983040119604718E-2</v>
      </c>
      <c r="HV41" s="476">
        <f t="shared" si="31"/>
        <v>4.1847075235298334E-2</v>
      </c>
      <c r="HW41" s="476">
        <f t="shared" si="32"/>
        <v>4.5200358201180582E-2</v>
      </c>
      <c r="HX41" s="476">
        <f t="shared" si="15"/>
        <v>4.8090863029900101E-2</v>
      </c>
      <c r="HY41" s="476">
        <f t="shared" si="15"/>
        <v>5.0561055937530117E-2</v>
      </c>
      <c r="HZ41" s="476">
        <f t="shared" si="15"/>
        <v>5.2648670020564725E-2</v>
      </c>
      <c r="IA41" s="476">
        <f t="shared" si="15"/>
        <v>5.4387351418753602E-2</v>
      </c>
      <c r="IB41" s="476">
        <f t="shared" si="15"/>
        <v>5.5807201284212606E-2</v>
      </c>
      <c r="IC41" s="476">
        <f t="shared" si="15"/>
        <v>5.6935232750280652E-2</v>
      </c>
      <c r="ID41" s="476">
        <f t="shared" si="15"/>
        <v>5.7795758150842078E-2</v>
      </c>
      <c r="IE41" s="476">
        <f t="shared" si="15"/>
        <v>5.841071868612327E-2</v>
      </c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</row>
    <row r="42" spans="1:320">
      <c r="J42" s="252"/>
      <c r="K42" s="499">
        <v>31000</v>
      </c>
      <c r="L42" s="382">
        <f t="shared" si="21"/>
        <v>9.4488000000000003</v>
      </c>
      <c r="M42" s="382">
        <v>310</v>
      </c>
      <c r="N42" s="491"/>
      <c r="O42" s="263"/>
      <c r="P42" s="383">
        <f t="shared" si="16"/>
        <v>-56.417200000000435</v>
      </c>
      <c r="Q42" s="383">
        <f>$Q$11-Konstanten!$C$33*K42</f>
        <v>216.73279999999954</v>
      </c>
      <c r="R42" s="382">
        <f t="shared" si="22"/>
        <v>573.67893403854589</v>
      </c>
      <c r="S42" s="263">
        <f t="shared" si="23"/>
        <v>0.26946504459887782</v>
      </c>
      <c r="T42" s="492"/>
      <c r="U42" s="492"/>
      <c r="V42" s="170"/>
      <c r="X42" s="524">
        <v>31000</v>
      </c>
      <c r="Y42" s="410">
        <f t="shared" si="38"/>
        <v>2.9639292445938173E-2</v>
      </c>
      <c r="Z42" s="410">
        <f t="shared" si="38"/>
        <v>5.9264335835756264E-2</v>
      </c>
      <c r="AA42" s="410">
        <f t="shared" si="38"/>
        <v>8.88609628072589E-2</v>
      </c>
      <c r="AB42" s="410">
        <f t="shared" si="38"/>
        <v>0.1184151681911661</v>
      </c>
      <c r="AC42" s="410">
        <f t="shared" si="38"/>
        <v>0.14791318715420454</v>
      </c>
      <c r="AD42" s="410">
        <f t="shared" si="38"/>
        <v>0.17734156988981614</v>
      </c>
      <c r="AE42" s="410">
        <f t="shared" si="38"/>
        <v>0.20668725185491416</v>
      </c>
      <c r="AF42" s="410">
        <f t="shared" si="38"/>
        <v>0.23593761866978491</v>
      </c>
      <c r="AG42" s="410">
        <f t="shared" si="38"/>
        <v>0.26508056493709348</v>
      </c>
      <c r="AH42" s="410">
        <f t="shared" si="38"/>
        <v>0.29410454638854627</v>
      </c>
      <c r="AI42" s="410">
        <f t="shared" si="38"/>
        <v>0.32299862492806647</v>
      </c>
      <c r="AJ42" s="410">
        <f t="shared" si="38"/>
        <v>0.35175250630304378</v>
      </c>
      <c r="AK42" s="410">
        <f t="shared" si="38"/>
        <v>0.38035657029345576</v>
      </c>
      <c r="AL42" s="410">
        <f t="shared" si="38"/>
        <v>0.4088018934588819</v>
      </c>
      <c r="AM42" s="410">
        <f t="shared" si="38"/>
        <v>0.43708026461999672</v>
      </c>
      <c r="AN42" s="410">
        <f t="shared" si="38"/>
        <v>0.46518419337218109</v>
      </c>
      <c r="AO42" s="410">
        <f t="shared" ref="AO42:BD47" si="39">SQRT(5*((((1/$S42)*(((1+0.2*(AO$10/$R$11)^2)^3.5)-1))+1)^(1/3.5)-1))</f>
        <v>0.49310691203096779</v>
      </c>
      <c r="AP42" s="410">
        <f t="shared" si="39"/>
        <v>0.5208423714917142</v>
      </c>
      <c r="AQ42" s="410">
        <f t="shared" si="39"/>
        <v>0.54838523154856511</v>
      </c>
      <c r="AR42" s="410">
        <f t="shared" si="39"/>
        <v>0.57573084626058446</v>
      </c>
      <c r="AS42" s="410">
        <f t="shared" si="39"/>
        <v>0.60287524497782807</v>
      </c>
      <c r="AT42" s="410">
        <f t="shared" si="39"/>
        <v>0.62981510964779319</v>
      </c>
      <c r="AU42" s="410">
        <f t="shared" si="39"/>
        <v>0.65654774901596358</v>
      </c>
      <c r="AV42" s="410">
        <f t="shared" si="39"/>
        <v>0.68307107031491854</v>
      </c>
      <c r="AW42" s="410">
        <f t="shared" si="39"/>
        <v>0.70938354900691047</v>
      </c>
      <c r="AX42" s="410">
        <f t="shared" si="39"/>
        <v>0.73548419710773294</v>
      </c>
      <c r="AY42" s="410">
        <f t="shared" si="39"/>
        <v>0.76137253057666121</v>
      </c>
      <c r="AZ42" s="410">
        <f t="shared" si="39"/>
        <v>0.78704853621069815</v>
      </c>
      <c r="BA42" s="410">
        <f t="shared" si="39"/>
        <v>0.81251263843292254</v>
      </c>
      <c r="BB42" s="410">
        <f t="shared" si="39"/>
        <v>0.8377656663158517</v>
      </c>
      <c r="BC42" s="410">
        <f t="shared" si="39"/>
        <v>0.86280882113269841</v>
      </c>
      <c r="BD42" s="410">
        <f t="shared" si="39"/>
        <v>0.88764364468337564</v>
      </c>
      <c r="BE42" s="410">
        <f t="shared" ref="BE42:BL47" si="40">SQRT(5*((((1/$S42)*(((1+0.2*(BE$10/$R$11)^2)^3.5)-1))+1)^(1/3.5)-1))</f>
        <v>0.91227198859853098</v>
      </c>
      <c r="BF42" s="410">
        <f t="shared" si="40"/>
        <v>0.93669598478453453</v>
      </c>
      <c r="BG42" s="410">
        <f t="shared" si="40"/>
        <v>0.96091801713559866</v>
      </c>
      <c r="BH42" s="410">
        <f t="shared" si="40"/>
        <v>0.98494069460597866</v>
      </c>
      <c r="BI42" s="410">
        <f t="shared" si="40"/>
        <v>1.0087668257058569</v>
      </c>
      <c r="BJ42" s="410">
        <f t="shared" si="40"/>
        <v>1.0323993944587904</v>
      </c>
      <c r="BK42" s="410">
        <f t="shared" si="40"/>
        <v>1.0558415378364518</v>
      </c>
      <c r="BL42" s="410">
        <f t="shared" si="40"/>
        <v>1.0790965246675337</v>
      </c>
      <c r="BM42" s="253"/>
      <c r="BN42" s="252"/>
      <c r="BO42" s="537">
        <f t="shared" si="18"/>
        <v>310.00000000000006</v>
      </c>
      <c r="BP42" s="524">
        <v>31000</v>
      </c>
      <c r="BQ42" s="382">
        <f t="shared" si="33"/>
        <v>216.77087941791976</v>
      </c>
      <c r="BR42" s="382">
        <f t="shared" si="33"/>
        <v>216.88504445393397</v>
      </c>
      <c r="BS42" s="382">
        <f t="shared" si="33"/>
        <v>217.07507617215157</v>
      </c>
      <c r="BT42" s="382">
        <f t="shared" si="33"/>
        <v>217.34061205549958</v>
      </c>
      <c r="BU42" s="382">
        <f t="shared" si="33"/>
        <v>217.68114951760381</v>
      </c>
      <c r="BV42" s="382">
        <f t="shared" si="33"/>
        <v>218.09605071690422</v>
      </c>
      <c r="BW42" s="382">
        <f t="shared" si="33"/>
        <v>218.5845485749457</v>
      </c>
      <c r="BX42" s="382">
        <f t="shared" si="33"/>
        <v>219.14575387885318</v>
      </c>
      <c r="BY42" s="382">
        <f t="shared" si="33"/>
        <v>219.77866333017565</v>
      </c>
      <c r="BZ42" s="382">
        <f t="shared" si="33"/>
        <v>220.48216838900186</v>
      </c>
      <c r="CA42" s="382">
        <f t="shared" si="33"/>
        <v>221.25506475372529</v>
      </c>
      <c r="CB42" s="382">
        <f t="shared" si="33"/>
        <v>222.09606231308115</v>
      </c>
      <c r="CC42" s="382">
        <f t="shared" si="33"/>
        <v>223.00379540785491</v>
      </c>
      <c r="CD42" s="382">
        <f t="shared" si="33"/>
        <v>223.97683324462332</v>
      </c>
      <c r="CE42" s="382">
        <f t="shared" si="33"/>
        <v>225.01369031247137</v>
      </c>
      <c r="CF42" s="382">
        <f t="shared" si="26"/>
        <v>226.11283666525159</v>
      </c>
      <c r="CG42" s="382">
        <f t="shared" si="26"/>
        <v>227.27270794590095</v>
      </c>
      <c r="CH42" s="382">
        <f t="shared" si="26"/>
        <v>228.49171504493751</v>
      </c>
      <c r="CI42" s="382">
        <f t="shared" si="26"/>
        <v>229.76825330184147</v>
      </c>
      <c r="CJ42" s="382">
        <f t="shared" si="26"/>
        <v>231.10071117494678</v>
      </c>
      <c r="CK42" s="382">
        <f t="shared" si="26"/>
        <v>232.48747832220639</v>
      </c>
      <c r="CL42" s="382">
        <f t="shared" si="26"/>
        <v>233.92695305123834</v>
      </c>
      <c r="CM42" s="382">
        <f t="shared" si="26"/>
        <v>235.41754911207192</v>
      </c>
      <c r="CN42" s="382">
        <f t="shared" si="26"/>
        <v>236.95770181969553</v>
      </c>
      <c r="CO42" s="382">
        <f t="shared" si="26"/>
        <v>238.54587350566314</v>
      </c>
      <c r="CP42" s="382">
        <f t="shared" si="26"/>
        <v>240.18055830856727</v>
      </c>
      <c r="CQ42" s="382">
        <f t="shared" si="26"/>
        <v>241.86028632206055</v>
      </c>
      <c r="CR42" s="382">
        <f t="shared" si="26"/>
        <v>243.58362712636244</v>
      </c>
      <c r="CS42" s="382">
        <f t="shared" si="26"/>
        <v>245.34919273488359</v>
      </c>
      <c r="CT42" s="382">
        <f t="shared" ref="CT42:CU47" si="41">$Q42*(1+0.2*BB42^2)</f>
        <v>247.15563999184621</v>
      </c>
      <c r="CU42" s="382">
        <f t="shared" si="41"/>
        <v>249.0016724597144</v>
      </c>
      <c r="CV42" s="382">
        <f t="shared" si="27"/>
        <v>250.88604183702728</v>
      </c>
      <c r="CW42" s="382">
        <f t="shared" si="6"/>
        <v>252.80754894799503</v>
      </c>
      <c r="CX42" s="382">
        <f t="shared" si="6"/>
        <v>254.76504434513603</v>
      </c>
      <c r="CY42" s="382">
        <f t="shared" si="6"/>
        <v>256.7574285654602</v>
      </c>
      <c r="CZ42" s="382">
        <f t="shared" si="6"/>
        <v>258.783652079359</v>
      </c>
      <c r="DA42" s="382">
        <f t="shared" si="6"/>
        <v>260.84271496959622</v>
      </c>
      <c r="DB42" s="382">
        <f t="shared" si="6"/>
        <v>262.93366637570546</v>
      </c>
      <c r="DC42" s="382">
        <f t="shared" si="6"/>
        <v>265.05560373679862</v>
      </c>
      <c r="DD42" s="382">
        <f t="shared" ref="DD42:DD47" si="42">$Q42*(1+0.2*BL42^2)</f>
        <v>267.20767186334751</v>
      </c>
      <c r="DE42" s="521"/>
      <c r="DF42" s="252"/>
      <c r="DG42" s="537">
        <f t="shared" si="19"/>
        <v>310.00000000000006</v>
      </c>
      <c r="DH42" s="524">
        <v>31000</v>
      </c>
      <c r="DI42" s="382">
        <f t="shared" si="34"/>
        <v>17.003437696042536</v>
      </c>
      <c r="DJ42" s="382">
        <f t="shared" si="34"/>
        <v>33.998701008759049</v>
      </c>
      <c r="DK42" s="382">
        <f t="shared" si="34"/>
        <v>50.977662420907158</v>
      </c>
      <c r="DL42" s="382">
        <f t="shared" si="34"/>
        <v>67.9322874619033</v>
      </c>
      <c r="DM42" s="382">
        <f t="shared" si="34"/>
        <v>84.854679536868005</v>
      </c>
      <c r="DN42" s="382">
        <f t="shared" si="34"/>
        <v>101.73712277511201</v>
      </c>
      <c r="DO42" s="382">
        <f t="shared" si="34"/>
        <v>118.57212232348363</v>
      </c>
      <c r="DP42" s="382">
        <f t="shared" si="34"/>
        <v>135.35244157807514</v>
      </c>
      <c r="DQ42" s="382">
        <f t="shared" si="34"/>
        <v>152.07113592744733</v>
      </c>
      <c r="DR42" s="382">
        <f t="shared" si="34"/>
        <v>168.72158266807131</v>
      </c>
      <c r="DS42" s="382">
        <f t="shared" si="34"/>
        <v>185.29750684464926</v>
      </c>
      <c r="DT42" s="382">
        <f t="shared" si="34"/>
        <v>201.79300286131704</v>
      </c>
      <c r="DU42" s="382">
        <f t="shared" si="34"/>
        <v>218.20255180050694</v>
      </c>
      <c r="DV42" s="382">
        <f t="shared" si="34"/>
        <v>234.52103447243059</v>
      </c>
      <c r="DW42" s="382">
        <f t="shared" si="34"/>
        <v>250.74374029648527</v>
      </c>
      <c r="DX42" s="382">
        <f t="shared" si="35"/>
        <v>266.86637218533366</v>
      </c>
      <c r="DY42" s="382">
        <f t="shared" si="35"/>
        <v>282.88504766096463</v>
      </c>
      <c r="DZ42" s="382">
        <f t="shared" si="35"/>
        <v>298.7962964794749</v>
      </c>
      <c r="EA42" s="382">
        <f t="shared" si="35"/>
        <v>314.59705507726198</v>
      </c>
      <c r="EB42" s="382">
        <f t="shared" si="35"/>
        <v>330.28465817588204</v>
      </c>
      <c r="EC42" s="382">
        <f t="shared" si="35"/>
        <v>345.85682789710762</v>
      </c>
      <c r="ED42" s="382">
        <f t="shared" si="35"/>
        <v>361.3116607441159</v>
      </c>
      <c r="EE42" s="382">
        <f t="shared" si="35"/>
        <v>376.64761280088476</v>
      </c>
      <c r="EF42" s="382">
        <f t="shared" si="35"/>
        <v>391.86348349083107</v>
      </c>
      <c r="EG42" s="382">
        <f t="shared" si="35"/>
        <v>406.95839821876496</v>
      </c>
      <c r="EH42" s="382">
        <f t="shared" si="35"/>
        <v>421.93179019896002</v>
      </c>
      <c r="EI42" s="382">
        <f t="shared" si="35"/>
        <v>436.7833817474492</v>
      </c>
      <c r="EJ42" s="382">
        <f t="shared" si="35"/>
        <v>451.51316528995119</v>
      </c>
      <c r="EK42" s="382">
        <f t="shared" si="35"/>
        <v>466.12138430904548</v>
      </c>
      <c r="EL42" s="382">
        <f t="shared" si="35"/>
        <v>480.6085144261699</v>
      </c>
      <c r="EM42" s="382">
        <f t="shared" si="35"/>
        <v>494.97524478646085</v>
      </c>
      <c r="EN42" s="382">
        <f t="shared" si="28"/>
        <v>509.22245988804872</v>
      </c>
      <c r="EO42" s="382">
        <f t="shared" si="9"/>
        <v>523.3512219724297</v>
      </c>
      <c r="EP42" s="382">
        <f t="shared" si="9"/>
        <v>537.36275406937773</v>
      </c>
      <c r="EQ42" s="382">
        <f t="shared" si="9"/>
        <v>551.25842376878336</v>
      </c>
      <c r="ER42" s="382">
        <f t="shared" si="9"/>
        <v>565.03972777274282</v>
      </c>
      <c r="ES42" s="382">
        <f t="shared" si="9"/>
        <v>578.70827726438358</v>
      </c>
      <c r="ET42" s="382">
        <f t="shared" si="9"/>
        <v>592.26578411515914</v>
      </c>
      <c r="EU42" s="382">
        <f t="shared" si="9"/>
        <v>605.71404793963472</v>
      </c>
      <c r="EV42" s="382">
        <f t="shared" ref="EV42:EV47" si="43">BL42*$R42</f>
        <v>619.05494399597012</v>
      </c>
      <c r="EW42" s="521"/>
      <c r="EX42" s="252"/>
      <c r="EY42" s="515">
        <f t="shared" si="20"/>
        <v>310.00000000000006</v>
      </c>
      <c r="EZ42" s="524">
        <v>31000</v>
      </c>
      <c r="FA42" s="382">
        <f t="shared" si="36"/>
        <v>139.62087941791984</v>
      </c>
      <c r="FB42" s="382">
        <f t="shared" si="36"/>
        <v>149.73504445393405</v>
      </c>
      <c r="FC42" s="382">
        <f t="shared" si="36"/>
        <v>159.92507617215165</v>
      </c>
      <c r="FD42" s="382">
        <f t="shared" si="36"/>
        <v>170.19061205549966</v>
      </c>
      <c r="FE42" s="382">
        <f t="shared" si="36"/>
        <v>180.53114951760389</v>
      </c>
      <c r="FF42" s="382">
        <f t="shared" si="36"/>
        <v>190.9460507169043</v>
      </c>
      <c r="FG42" s="382">
        <f t="shared" si="36"/>
        <v>201.43454857494578</v>
      </c>
      <c r="FH42" s="382">
        <f t="shared" si="36"/>
        <v>211.99575387885326</v>
      </c>
      <c r="FI42" s="382">
        <f t="shared" si="36"/>
        <v>222.62866333017573</v>
      </c>
      <c r="FJ42" s="382">
        <f t="shared" si="36"/>
        <v>233.33216838900194</v>
      </c>
      <c r="FK42" s="382">
        <f t="shared" si="36"/>
        <v>244.10506475372537</v>
      </c>
      <c r="FL42" s="382">
        <f t="shared" si="36"/>
        <v>254.94606231308123</v>
      </c>
      <c r="FM42" s="382">
        <f t="shared" si="36"/>
        <v>265.85379540785499</v>
      </c>
      <c r="FN42" s="382">
        <f t="shared" si="36"/>
        <v>276.8268332446234</v>
      </c>
      <c r="FO42" s="382">
        <f t="shared" si="36"/>
        <v>287.86369031247148</v>
      </c>
      <c r="FP42" s="382">
        <f t="shared" si="36"/>
        <v>298.96283666525164</v>
      </c>
      <c r="FQ42" s="382">
        <f t="shared" si="29"/>
        <v>310.12270794590103</v>
      </c>
      <c r="FR42" s="382">
        <f t="shared" si="29"/>
        <v>321.34171504493759</v>
      </c>
      <c r="FS42" s="382">
        <f t="shared" si="29"/>
        <v>332.61825330184155</v>
      </c>
      <c r="FT42" s="382">
        <f t="shared" si="29"/>
        <v>343.95071117494683</v>
      </c>
      <c r="FU42" s="382">
        <f t="shared" si="29"/>
        <v>355.33747832220649</v>
      </c>
      <c r="FV42" s="382">
        <f t="shared" si="29"/>
        <v>366.77695305123842</v>
      </c>
      <c r="FW42" s="382">
        <f t="shared" si="29"/>
        <v>378.267549112072</v>
      </c>
      <c r="FX42" s="382">
        <f t="shared" si="29"/>
        <v>389.80770181969558</v>
      </c>
      <c r="FY42" s="382">
        <f t="shared" si="29"/>
        <v>401.39587350566319</v>
      </c>
      <c r="FZ42" s="382">
        <f t="shared" si="29"/>
        <v>413.03055830856738</v>
      </c>
      <c r="GA42" s="382">
        <f t="shared" si="29"/>
        <v>424.7102863220606</v>
      </c>
      <c r="GB42" s="382">
        <f t="shared" si="29"/>
        <v>436.43362712636252</v>
      </c>
      <c r="GC42" s="382">
        <f t="shared" si="29"/>
        <v>448.1991927348837</v>
      </c>
      <c r="GD42" s="382">
        <f t="shared" si="29"/>
        <v>460.00563999184629</v>
      </c>
      <c r="GE42" s="382">
        <f t="shared" ref="GE42:GN57" si="44">6*$EY42/10+GE$10+(CU42-273.15)</f>
        <v>471.85167245971445</v>
      </c>
      <c r="GF42" s="382">
        <f t="shared" si="44"/>
        <v>483.73604183702736</v>
      </c>
      <c r="GG42" s="382">
        <f t="shared" si="44"/>
        <v>495.65754894799505</v>
      </c>
      <c r="GH42" s="382">
        <f t="shared" si="44"/>
        <v>507.61504434513608</v>
      </c>
      <c r="GI42" s="382">
        <f t="shared" si="44"/>
        <v>519.60742856546017</v>
      </c>
      <c r="GJ42" s="382">
        <f t="shared" si="44"/>
        <v>531.63365207935908</v>
      </c>
      <c r="GK42" s="382">
        <f t="shared" si="44"/>
        <v>543.69271496959618</v>
      </c>
      <c r="GL42" s="382">
        <f t="shared" si="44"/>
        <v>555.78366637570548</v>
      </c>
      <c r="GM42" s="382">
        <f t="shared" si="44"/>
        <v>567.90560373679864</v>
      </c>
      <c r="GN42" s="382">
        <f t="shared" si="44"/>
        <v>580.05767186334754</v>
      </c>
      <c r="GO42" s="511"/>
      <c r="GP42" s="521"/>
      <c r="GQ42" s="524">
        <v>31000</v>
      </c>
      <c r="GR42" s="583">
        <f t="shared" si="37"/>
        <v>7.2113324325242711</v>
      </c>
      <c r="GS42" s="477">
        <f t="shared" si="37"/>
        <v>3.4041401586301188</v>
      </c>
      <c r="GT42" s="477">
        <f t="shared" si="37"/>
        <v>2.1371598574234065</v>
      </c>
      <c r="GU42" s="477">
        <f t="shared" si="37"/>
        <v>1.5052978254404172</v>
      </c>
      <c r="GV42" s="477">
        <f t="shared" si="37"/>
        <v>1.1275332191805165</v>
      </c>
      <c r="GW42" s="477">
        <f t="shared" si="37"/>
        <v>0.87685719340605817</v>
      </c>
      <c r="GX42" s="477">
        <f t="shared" si="37"/>
        <v>0.69883565063801645</v>
      </c>
      <c r="GY42" s="477">
        <f t="shared" si="37"/>
        <v>0.5662499427952179</v>
      </c>
      <c r="GZ42" s="477">
        <f t="shared" si="37"/>
        <v>0.46397711815864368</v>
      </c>
      <c r="HA42" s="477">
        <f t="shared" si="37"/>
        <v>0.38294203206972088</v>
      </c>
      <c r="HB42" s="477">
        <f t="shared" si="37"/>
        <v>0.31736831709440921</v>
      </c>
      <c r="HC42" s="477">
        <f t="shared" si="37"/>
        <v>0.26340387772659207</v>
      </c>
      <c r="HD42" s="477">
        <f t="shared" si="37"/>
        <v>0.21838078067443273</v>
      </c>
      <c r="HE42" s="477">
        <f t="shared" si="37"/>
        <v>0.18039234249227282</v>
      </c>
      <c r="HF42" s="477">
        <f t="shared" si="37"/>
        <v>0.14803938862878374</v>
      </c>
      <c r="HG42" s="477">
        <f t="shared" si="31"/>
        <v>0.12027167086315242</v>
      </c>
      <c r="HH42" s="477">
        <f t="shared" si="31"/>
        <v>9.6285259719985292E-2</v>
      </c>
      <c r="HI42" s="477">
        <f t="shared" si="31"/>
        <v>7.545414327788158E-2</v>
      </c>
      <c r="HJ42" s="477">
        <f t="shared" si="31"/>
        <v>5.7283429497309607E-2</v>
      </c>
      <c r="HK42" s="477">
        <f t="shared" si="31"/>
        <v>4.1376590346462259E-2</v>
      </c>
      <c r="HL42" s="477">
        <f t="shared" si="31"/>
        <v>2.7412066671470673E-2</v>
      </c>
      <c r="HM42" s="477">
        <f t="shared" si="31"/>
        <v>1.5126254978504812E-2</v>
      </c>
      <c r="HN42" s="477">
        <f t="shared" si="31"/>
        <v>4.3009334352097093E-3</v>
      </c>
      <c r="HO42" s="477">
        <f t="shared" si="31"/>
        <v>5.2461680093843022E-3</v>
      </c>
      <c r="HP42" s="477">
        <f t="shared" si="31"/>
        <v>1.3668534025710338E-2</v>
      </c>
      <c r="HQ42" s="477">
        <f t="shared" si="31"/>
        <v>2.1096376469275525E-2</v>
      </c>
      <c r="HR42" s="477">
        <f t="shared" si="31"/>
        <v>2.7640922090688282E-2</v>
      </c>
      <c r="HS42" s="477">
        <f t="shared" si="31"/>
        <v>3.3397781776540091E-2</v>
      </c>
      <c r="HT42" s="477">
        <f t="shared" si="31"/>
        <v>3.8449623161419054E-2</v>
      </c>
      <c r="HU42" s="477">
        <f t="shared" ref="HU42:ID73" si="45">ABS((GD42-EL42)/EL42)</f>
        <v>4.2868309270223261E-2</v>
      </c>
      <c r="HV42" s="477">
        <f t="shared" si="45"/>
        <v>4.6716623852011481E-2</v>
      </c>
      <c r="HW42" s="477">
        <f t="shared" si="32"/>
        <v>5.0049673882460892E-2</v>
      </c>
      <c r="HX42" s="477">
        <f t="shared" si="15"/>
        <v>5.2916037761527486E-2</v>
      </c>
      <c r="HY42" s="477">
        <f t="shared" si="15"/>
        <v>5.5358711594665128E-2</v>
      </c>
      <c r="HZ42" s="477">
        <f t="shared" si="15"/>
        <v>5.7415893959379571E-2</v>
      </c>
      <c r="IA42" s="477">
        <f t="shared" si="15"/>
        <v>5.9121640570412345E-2</v>
      </c>
      <c r="IB42" s="477">
        <f t="shared" si="15"/>
        <v>6.0506413456378645E-2</v>
      </c>
      <c r="IC42" s="477">
        <f t="shared" si="15"/>
        <v>6.1597544072139299E-2</v>
      </c>
      <c r="ID42" s="477">
        <f t="shared" si="15"/>
        <v>6.2419625781246636E-2</v>
      </c>
      <c r="IE42" s="477">
        <f t="shared" ref="IE42:IE76" si="46">ABS((GN42-EV42)/EV42)</f>
        <v>6.2994848051607585E-2</v>
      </c>
    </row>
    <row r="43" spans="1:320">
      <c r="J43" s="252"/>
      <c r="K43" s="499">
        <v>32000</v>
      </c>
      <c r="L43" s="382">
        <f t="shared" si="21"/>
        <v>9.7535999999999987</v>
      </c>
      <c r="M43" s="382">
        <v>320</v>
      </c>
      <c r="N43" s="491"/>
      <c r="O43" s="263"/>
      <c r="P43" s="383">
        <f t="shared" si="16"/>
        <v>-58.398400000000436</v>
      </c>
      <c r="Q43" s="383">
        <f>$Q$11-Konstanten!$C$33*K43</f>
        <v>214.75159999999954</v>
      </c>
      <c r="R43" s="382">
        <f t="shared" si="22"/>
        <v>571.05085454038556</v>
      </c>
      <c r="S43" s="263">
        <f t="shared" si="23"/>
        <v>0.25676792370705953</v>
      </c>
      <c r="T43" s="492"/>
      <c r="U43" s="492"/>
      <c r="V43" s="170"/>
      <c r="X43" s="524">
        <v>32000</v>
      </c>
      <c r="Y43" s="410">
        <f t="shared" si="38"/>
        <v>3.0363113816562232E-2</v>
      </c>
      <c r="Z43" s="410">
        <f t="shared" si="38"/>
        <v>6.0710643586086133E-2</v>
      </c>
      <c r="AA43" s="410">
        <f t="shared" si="38"/>
        <v>9.1027099145765997E-2</v>
      </c>
      <c r="AB43" s="410">
        <f t="shared" si="38"/>
        <v>0.12129717665385902</v>
      </c>
      <c r="AC43" s="410">
        <f t="shared" si="38"/>
        <v>0.15150584817479537</v>
      </c>
      <c r="AD43" s="410">
        <f t="shared" si="38"/>
        <v>0.18163844709082061</v>
      </c>
      <c r="AE43" s="410">
        <f t="shared" si="38"/>
        <v>0.21168074813916532</v>
      </c>
      <c r="AF43" s="410">
        <f t="shared" si="38"/>
        <v>0.24161904102429674</v>
      </c>
      <c r="AG43" s="410">
        <f t="shared" si="38"/>
        <v>0.27144019673032194</v>
      </c>
      <c r="AH43" s="410">
        <f t="shared" si="38"/>
        <v>0.30113172585077058</v>
      </c>
      <c r="AI43" s="410">
        <f t="shared" si="38"/>
        <v>0.33068182845319527</v>
      </c>
      <c r="AJ43" s="410">
        <f t="shared" si="38"/>
        <v>0.36007943519818375</v>
      </c>
      <c r="AK43" s="410">
        <f t="shared" si="38"/>
        <v>0.3893142396271439</v>
      </c>
      <c r="AL43" s="410">
        <f t="shared" si="38"/>
        <v>0.41837672171610812</v>
      </c>
      <c r="AM43" s="410">
        <f t="shared" si="38"/>
        <v>0.44725816295726184</v>
      </c>
      <c r="AN43" s="410">
        <f t="shared" ref="AN43:AN47" si="47">SQRT(5*((((1/$S43)*(((1+0.2*(AN$10/$R$11)^2)^3.5)-1))+1)^(1/3.5)-1))</f>
        <v>0.47595065337318582</v>
      </c>
      <c r="AO43" s="410">
        <f t="shared" si="39"/>
        <v>0.50444709098734197</v>
      </c>
      <c r="AP43" s="410">
        <f t="shared" si="39"/>
        <v>0.53274117436779456</v>
      </c>
      <c r="AQ43" s="410">
        <f t="shared" si="39"/>
        <v>0.56082738892903716</v>
      </c>
      <c r="AR43" s="410">
        <f t="shared" si="39"/>
        <v>0.58870098772005675</v>
      </c>
      <c r="AS43" s="410">
        <f t="shared" si="39"/>
        <v>0.61635796744776017</v>
      </c>
      <c r="AT43" s="410">
        <f t="shared" si="39"/>
        <v>0.64379504048525305</v>
      </c>
      <c r="AU43" s="410">
        <f t="shared" si="39"/>
        <v>0.67100960359774275</v>
      </c>
      <c r="AV43" s="410">
        <f t="shared" si="39"/>
        <v>0.69799970408770196</v>
      </c>
      <c r="AW43" s="410">
        <f t="shared" si="39"/>
        <v>0.72476400401830687</v>
      </c>
      <c r="AX43" s="410">
        <f t="shared" si="39"/>
        <v>0.75130174312347753</v>
      </c>
      <c r="AY43" s="410">
        <f t="shared" si="39"/>
        <v>0.77761270095624635</v>
      </c>
      <c r="AZ43" s="410">
        <f t="shared" si="39"/>
        <v>0.80369715876749648</v>
      </c>
      <c r="BA43" s="410">
        <f t="shared" si="39"/>
        <v>0.82955586154634608</v>
      </c>
      <c r="BB43" s="410">
        <f t="shared" si="39"/>
        <v>0.85518998059326246</v>
      </c>
      <c r="BC43" s="410">
        <f t="shared" si="39"/>
        <v>0.88060107693887058</v>
      </c>
      <c r="BD43" s="410">
        <f t="shared" si="39"/>
        <v>0.90579106586650748</v>
      </c>
      <c r="BE43" s="410">
        <f t="shared" si="40"/>
        <v>0.93076218274547051</v>
      </c>
      <c r="BF43" s="410">
        <f t="shared" si="40"/>
        <v>0.95551695033521433</v>
      </c>
      <c r="BG43" s="410">
        <f t="shared" si="40"/>
        <v>0.98005814767887234</v>
      </c>
      <c r="BH43" s="410">
        <f t="shared" si="40"/>
        <v>1.0043887806672098</v>
      </c>
      <c r="BI43" s="410">
        <f t="shared" si="40"/>
        <v>1.0285120543216979</v>
      </c>
      <c r="BJ43" s="410">
        <f t="shared" si="40"/>
        <v>1.0524313468174733</v>
      </c>
      <c r="BK43" s="410">
        <f t="shared" si="40"/>
        <v>1.0761501852433408</v>
      </c>
      <c r="BL43" s="410">
        <f t="shared" si="40"/>
        <v>1.0996722230762985</v>
      </c>
      <c r="BM43" s="253"/>
      <c r="BN43" s="252"/>
      <c r="BO43" s="537">
        <f t="shared" si="18"/>
        <v>320.00000000000006</v>
      </c>
      <c r="BP43" s="524">
        <v>32000</v>
      </c>
      <c r="BQ43" s="382">
        <f t="shared" si="33"/>
        <v>214.79119670234689</v>
      </c>
      <c r="BR43" s="382">
        <f t="shared" si="33"/>
        <v>214.90990552685702</v>
      </c>
      <c r="BS43" s="382">
        <f t="shared" si="33"/>
        <v>215.1074834643515</v>
      </c>
      <c r="BT43" s="382">
        <f t="shared" si="33"/>
        <v>215.38352827566845</v>
      </c>
      <c r="BU43" s="382">
        <f t="shared" si="33"/>
        <v>215.73748259152509</v>
      </c>
      <c r="BV43" s="382">
        <f t="shared" si="33"/>
        <v>216.16863952618189</v>
      </c>
      <c r="BW43" s="382">
        <f t="shared" si="33"/>
        <v>216.67614968454797</v>
      </c>
      <c r="BX43" s="382">
        <f t="shared" si="33"/>
        <v>217.25902941585031</v>
      </c>
      <c r="BY43" s="382">
        <f t="shared" si="33"/>
        <v>217.91617014575203</v>
      </c>
      <c r="BZ43" s="382">
        <f t="shared" si="33"/>
        <v>218.6463486033812</v>
      </c>
      <c r="CA43" s="382">
        <f t="shared" si="33"/>
        <v>219.44823775034038</v>
      </c>
      <c r="CB43" s="382">
        <f t="shared" si="33"/>
        <v>220.32041821538442</v>
      </c>
      <c r="CC43" s="382">
        <f t="shared" si="33"/>
        <v>221.26139004071322</v>
      </c>
      <c r="CD43" s="382">
        <f t="shared" si="33"/>
        <v>222.26958455322031</v>
      </c>
      <c r="CE43" s="382">
        <f t="shared" si="33"/>
        <v>223.34337618581142</v>
      </c>
      <c r="CF43" s="382">
        <f t="shared" ref="CF43:CS47" si="48">$Q43*(1+0.2*AN43^2)</f>
        <v>224.48109408925862</v>
      </c>
      <c r="CG43" s="382">
        <f t="shared" si="48"/>
        <v>225.68103339305731</v>
      </c>
      <c r="CH43" s="382">
        <f t="shared" si="48"/>
        <v>226.94146599353843</v>
      </c>
      <c r="CI43" s="382">
        <f t="shared" si="48"/>
        <v>228.26065076818347</v>
      </c>
      <c r="CJ43" s="382">
        <f t="shared" si="48"/>
        <v>229.63684313591585</v>
      </c>
      <c r="CK43" s="382">
        <f t="shared" si="48"/>
        <v>231.06830390344615</v>
      </c>
      <c r="CL43" s="382">
        <f t="shared" si="48"/>
        <v>232.55330735694574</v>
      </c>
      <c r="CM43" s="382">
        <f t="shared" si="48"/>
        <v>234.09014857601488</v>
      </c>
      <c r="CN43" s="382">
        <f t="shared" si="48"/>
        <v>235.67714996278232</v>
      </c>
      <c r="CO43" s="382">
        <f t="shared" si="48"/>
        <v>237.31266699282702</v>
      </c>
      <c r="CP43" s="382">
        <f t="shared" si="48"/>
        <v>238.99509320639359</v>
      </c>
      <c r="CQ43" s="382">
        <f t="shared" si="48"/>
        <v>240.72286446805327</v>
      </c>
      <c r="CR43" s="382">
        <f t="shared" si="48"/>
        <v>242.494462530639</v>
      </c>
      <c r="CS43" s="382">
        <f t="shared" si="48"/>
        <v>244.30841794507867</v>
      </c>
      <c r="CT43" s="382">
        <f t="shared" si="41"/>
        <v>246.16331236182856</v>
      </c>
      <c r="CU43" s="382">
        <f t="shared" si="41"/>
        <v>248.05778027215996</v>
      </c>
      <c r="CV43" s="382">
        <f t="shared" si="27"/>
        <v>249.990510238789</v>
      </c>
      <c r="CW43" s="382">
        <f t="shared" si="27"/>
        <v>251.96024566544691</v>
      </c>
      <c r="CX43" s="382">
        <f t="shared" si="27"/>
        <v>253.96578515417619</v>
      </c>
      <c r="CY43" s="382">
        <f t="shared" si="27"/>
        <v>256.00598249759412</v>
      </c>
      <c r="CZ43" s="382">
        <f t="shared" si="27"/>
        <v>258.07974635124327</v>
      </c>
      <c r="DA43" s="382">
        <f t="shared" si="27"/>
        <v>260.18603962861658</v>
      </c>
      <c r="DB43" s="382">
        <f t="shared" si="27"/>
        <v>262.32387865862171</v>
      </c>
      <c r="DC43" s="382">
        <f t="shared" si="27"/>
        <v>264.49233214225916</v>
      </c>
      <c r="DD43" s="382">
        <f t="shared" si="42"/>
        <v>266.69051994220803</v>
      </c>
      <c r="DE43" s="521"/>
      <c r="DF43" s="252"/>
      <c r="DG43" s="537">
        <f t="shared" si="19"/>
        <v>320.00000000000006</v>
      </c>
      <c r="DH43" s="524">
        <v>32000</v>
      </c>
      <c r="DI43" s="382">
        <f t="shared" si="34"/>
        <v>17.338882091454849</v>
      </c>
      <c r="DJ43" s="382">
        <f t="shared" si="34"/>
        <v>34.668864899531265</v>
      </c>
      <c r="DK43" s="382">
        <f t="shared" si="34"/>
        <v>51.981102753522073</v>
      </c>
      <c r="DL43" s="382">
        <f t="shared" si="34"/>
        <v>69.266856381522302</v>
      </c>
      <c r="DM43" s="382">
        <f t="shared" si="34"/>
        <v>86.517544068082813</v>
      </c>
      <c r="DN43" s="382">
        <f t="shared" si="34"/>
        <v>103.72479042860172</v>
      </c>
      <c r="DO43" s="382">
        <f t="shared" si="34"/>
        <v>120.88047211461848</v>
      </c>
      <c r="DP43" s="382">
        <f t="shared" si="34"/>
        <v>137.97675985015312</v>
      </c>
      <c r="DQ43" s="382">
        <f t="shared" si="34"/>
        <v>155.00615629946071</v>
      </c>
      <c r="DR43" s="382">
        <f t="shared" si="34"/>
        <v>171.96152937630364</v>
      </c>
      <c r="DS43" s="382">
        <f t="shared" si="34"/>
        <v>188.83614071917435</v>
      </c>
      <c r="DT43" s="382">
        <f t="shared" si="34"/>
        <v>205.6236691723422</v>
      </c>
      <c r="DU43" s="382">
        <f t="shared" si="34"/>
        <v>222.31822922382096</v>
      </c>
      <c r="DV43" s="382">
        <f t="shared" si="34"/>
        <v>238.91438445578862</v>
      </c>
      <c r="DW43" s="382">
        <f t="shared" ref="DW43:EL47" si="49">AM43*$R43</f>
        <v>255.4071561569074</v>
      </c>
      <c r="DX43" s="382">
        <f t="shared" si="49"/>
        <v>271.7920273278126</v>
      </c>
      <c r="DY43" s="382">
        <f t="shared" si="49"/>
        <v>288.06494237873324</v>
      </c>
      <c r="DZ43" s="382">
        <f t="shared" si="49"/>
        <v>304.22230287157765</v>
      </c>
      <c r="EA43" s="382">
        <f t="shared" si="49"/>
        <v>320.26095969757984</v>
      </c>
      <c r="EB43" s="382">
        <f t="shared" si="49"/>
        <v>336.17820210630742</v>
      </c>
      <c r="EC43" s="382">
        <f t="shared" si="49"/>
        <v>351.97174401381858</v>
      </c>
      <c r="ED43" s="382">
        <f t="shared" si="49"/>
        <v>367.63970801796586</v>
      </c>
      <c r="EE43" s="382">
        <f t="shared" si="49"/>
        <v>383.18060753929637</v>
      </c>
      <c r="EF43" s="382">
        <f t="shared" si="49"/>
        <v>398.59332748821845</v>
      </c>
      <c r="EG43" s="382">
        <f t="shared" si="49"/>
        <v>413.87710383476559</v>
      </c>
      <c r="EH43" s="382">
        <f t="shared" si="49"/>
        <v>429.03150242834306</v>
      </c>
      <c r="EI43" s="382">
        <f t="shared" si="49"/>
        <v>444.05639738252177</v>
      </c>
      <c r="EJ43" s="382">
        <f t="shared" si="49"/>
        <v>458.95194930585876</v>
      </c>
      <c r="EK43" s="382">
        <f t="shared" si="49"/>
        <v>473.71858362502672</v>
      </c>
      <c r="EL43" s="382">
        <f t="shared" si="49"/>
        <v>488.35696921215828</v>
      </c>
      <c r="EM43" s="382">
        <f t="shared" ref="EL43:EM47" si="50">BC43*$R43</f>
        <v>502.86799749512585</v>
      </c>
      <c r="EN43" s="382">
        <f t="shared" si="28"/>
        <v>517.25276219811576</v>
      </c>
      <c r="EO43" s="382">
        <f t="shared" si="28"/>
        <v>531.51253983067545</v>
      </c>
      <c r="EP43" s="382">
        <f t="shared" si="28"/>
        <v>545.64877101674733</v>
      </c>
      <c r="EQ43" s="382">
        <f t="shared" si="28"/>
        <v>559.66304273128742</v>
      </c>
      <c r="ER43" s="382">
        <f t="shared" si="28"/>
        <v>573.55707149078603</v>
      </c>
      <c r="ES43" s="382">
        <f t="shared" si="28"/>
        <v>587.33268752549304</v>
      </c>
      <c r="ET43" s="382">
        <f t="shared" si="28"/>
        <v>600.991819945207</v>
      </c>
      <c r="EU43" s="382">
        <f t="shared" si="28"/>
        <v>614.53648289700402</v>
      </c>
      <c r="EV43" s="382">
        <f t="shared" si="43"/>
        <v>627.96876270204575</v>
      </c>
      <c r="EW43" s="521"/>
      <c r="EX43" s="252"/>
      <c r="EY43" s="515">
        <f t="shared" si="20"/>
        <v>320.00000000000006</v>
      </c>
      <c r="EZ43" s="524">
        <v>32000</v>
      </c>
      <c r="FA43" s="382">
        <f t="shared" si="36"/>
        <v>143.64119670234697</v>
      </c>
      <c r="FB43" s="382">
        <f t="shared" si="36"/>
        <v>153.7599055268571</v>
      </c>
      <c r="FC43" s="382">
        <f t="shared" si="36"/>
        <v>163.95748346435158</v>
      </c>
      <c r="FD43" s="382">
        <f t="shared" si="36"/>
        <v>174.23352827566853</v>
      </c>
      <c r="FE43" s="382">
        <f t="shared" si="36"/>
        <v>184.58748259152517</v>
      </c>
      <c r="FF43" s="382">
        <f t="shared" si="36"/>
        <v>195.01863952618197</v>
      </c>
      <c r="FG43" s="382">
        <f t="shared" si="36"/>
        <v>205.52614968454805</v>
      </c>
      <c r="FH43" s="382">
        <f t="shared" si="36"/>
        <v>216.10902941585039</v>
      </c>
      <c r="FI43" s="382">
        <f t="shared" si="36"/>
        <v>226.76617014575211</v>
      </c>
      <c r="FJ43" s="382">
        <f t="shared" si="36"/>
        <v>237.49634860338128</v>
      </c>
      <c r="FK43" s="382">
        <f t="shared" si="36"/>
        <v>248.29823775034046</v>
      </c>
      <c r="FL43" s="382">
        <f t="shared" si="36"/>
        <v>259.17041821538453</v>
      </c>
      <c r="FM43" s="382">
        <f t="shared" si="36"/>
        <v>270.11139004071333</v>
      </c>
      <c r="FN43" s="382">
        <f t="shared" si="36"/>
        <v>281.11958455322042</v>
      </c>
      <c r="FO43" s="382">
        <f t="shared" ref="FO43:GD58" si="51">6*$EY43/10+FO$10+(CE43-273.15)</f>
        <v>292.19337618581153</v>
      </c>
      <c r="FP43" s="382">
        <f t="shared" si="51"/>
        <v>303.33109408925873</v>
      </c>
      <c r="FQ43" s="382">
        <f t="shared" si="51"/>
        <v>314.53103339305738</v>
      </c>
      <c r="FR43" s="382">
        <f t="shared" si="51"/>
        <v>325.79146599353851</v>
      </c>
      <c r="FS43" s="382">
        <f t="shared" si="51"/>
        <v>337.11065076818352</v>
      </c>
      <c r="FT43" s="382">
        <f t="shared" si="51"/>
        <v>348.48684313591593</v>
      </c>
      <c r="FU43" s="382">
        <f t="shared" si="51"/>
        <v>359.91830390344626</v>
      </c>
      <c r="FV43" s="382">
        <f t="shared" si="51"/>
        <v>371.40330735694579</v>
      </c>
      <c r="FW43" s="382">
        <f t="shared" si="51"/>
        <v>382.94014857601496</v>
      </c>
      <c r="FX43" s="382">
        <f t="shared" si="51"/>
        <v>394.5271499627824</v>
      </c>
      <c r="FY43" s="382">
        <f t="shared" si="51"/>
        <v>406.1626669928271</v>
      </c>
      <c r="FZ43" s="382">
        <f t="shared" si="51"/>
        <v>417.8450932063937</v>
      </c>
      <c r="GA43" s="382">
        <f t="shared" si="51"/>
        <v>429.57286446805335</v>
      </c>
      <c r="GB43" s="382">
        <f t="shared" si="51"/>
        <v>441.34446253063908</v>
      </c>
      <c r="GC43" s="382">
        <f t="shared" si="51"/>
        <v>453.15841794507878</v>
      </c>
      <c r="GD43" s="382">
        <f t="shared" si="51"/>
        <v>465.01331236182864</v>
      </c>
      <c r="GE43" s="382">
        <f t="shared" si="44"/>
        <v>476.90778027216004</v>
      </c>
      <c r="GF43" s="382">
        <f t="shared" si="44"/>
        <v>488.84051023878902</v>
      </c>
      <c r="GG43" s="382">
        <f t="shared" si="44"/>
        <v>500.81024566544693</v>
      </c>
      <c r="GH43" s="382">
        <f t="shared" si="44"/>
        <v>512.81578515417618</v>
      </c>
      <c r="GI43" s="382">
        <f t="shared" si="44"/>
        <v>524.85598249759414</v>
      </c>
      <c r="GJ43" s="382">
        <f t="shared" si="44"/>
        <v>536.92974635124324</v>
      </c>
      <c r="GK43" s="382">
        <f t="shared" si="44"/>
        <v>549.03603962861666</v>
      </c>
      <c r="GL43" s="382">
        <f t="shared" si="44"/>
        <v>561.17387865862179</v>
      </c>
      <c r="GM43" s="382">
        <f t="shared" si="44"/>
        <v>573.34233214225924</v>
      </c>
      <c r="GN43" s="382">
        <f t="shared" si="44"/>
        <v>585.54051994220799</v>
      </c>
      <c r="GO43" s="511"/>
      <c r="GP43" s="521"/>
      <c r="GQ43" s="524">
        <v>32000</v>
      </c>
      <c r="GR43" s="583">
        <f t="shared" si="37"/>
        <v>7.2843401290062362</v>
      </c>
      <c r="GS43" s="477">
        <f t="shared" si="37"/>
        <v>3.4351006579663355</v>
      </c>
      <c r="GT43" s="477">
        <f t="shared" si="37"/>
        <v>2.1541747823586208</v>
      </c>
      <c r="GU43" s="477">
        <f t="shared" si="37"/>
        <v>1.5153953474658806</v>
      </c>
      <c r="GV43" s="477">
        <f t="shared" si="37"/>
        <v>1.1335266110451387</v>
      </c>
      <c r="GW43" s="477">
        <f t="shared" si="37"/>
        <v>0.88015457751560144</v>
      </c>
      <c r="GX43" s="477">
        <f t="shared" si="37"/>
        <v>0.70024277775544086</v>
      </c>
      <c r="GY43" s="477">
        <f t="shared" si="37"/>
        <v>0.56627123039090965</v>
      </c>
      <c r="GZ43" s="477">
        <f t="shared" si="37"/>
        <v>0.46294944381212982</v>
      </c>
      <c r="HA43" s="477">
        <f t="shared" si="37"/>
        <v>0.38110163049124612</v>
      </c>
      <c r="HB43" s="477">
        <f t="shared" si="37"/>
        <v>0.31488727107378522</v>
      </c>
      <c r="HC43" s="477">
        <f t="shared" si="37"/>
        <v>0.2604114072011936</v>
      </c>
      <c r="HD43" s="477">
        <f t="shared" si="37"/>
        <v>0.21497634712075794</v>
      </c>
      <c r="HE43" s="477">
        <f t="shared" si="37"/>
        <v>0.17665407712293657</v>
      </c>
      <c r="HF43" s="477">
        <f t="shared" si="37"/>
        <v>0.14402971546460819</v>
      </c>
      <c r="HG43" s="477">
        <f t="shared" ref="HG43:HT58" si="52">ABS((FP43-DX43)/DX43)</f>
        <v>0.11604117704087899</v>
      </c>
      <c r="HH43" s="477">
        <f t="shared" si="52"/>
        <v>9.1875431962588044E-2</v>
      </c>
      <c r="HI43" s="477">
        <f t="shared" si="52"/>
        <v>7.0899348661711742E-2</v>
      </c>
      <c r="HJ43" s="477">
        <f t="shared" si="52"/>
        <v>5.2612379250080082E-2</v>
      </c>
      <c r="HK43" s="477">
        <f t="shared" si="52"/>
        <v>3.6613441777275699E-2</v>
      </c>
      <c r="HL43" s="477">
        <f t="shared" si="52"/>
        <v>2.2577266569772412E-2</v>
      </c>
      <c r="HM43" s="477">
        <f t="shared" si="52"/>
        <v>1.0237194886456632E-2</v>
      </c>
      <c r="HN43" s="477">
        <f t="shared" si="52"/>
        <v>6.2753427117720831E-4</v>
      </c>
      <c r="HO43" s="477">
        <f t="shared" si="52"/>
        <v>1.020131859973555E-2</v>
      </c>
      <c r="HP43" s="477">
        <f t="shared" si="52"/>
        <v>1.8639438544583924E-2</v>
      </c>
      <c r="HQ43" s="477">
        <f t="shared" si="52"/>
        <v>2.6073631326915717E-2</v>
      </c>
      <c r="HR43" s="477">
        <f t="shared" si="52"/>
        <v>3.2616426651752344E-2</v>
      </c>
      <c r="HS43" s="477">
        <f t="shared" si="52"/>
        <v>3.8364553853295756E-2</v>
      </c>
      <c r="HT43" s="477">
        <f t="shared" si="52"/>
        <v>4.3401644754182581E-2</v>
      </c>
      <c r="HU43" s="477">
        <f t="shared" si="45"/>
        <v>4.7800396681117879E-2</v>
      </c>
      <c r="HV43" s="477">
        <f t="shared" si="45"/>
        <v>5.1624317618695618E-2</v>
      </c>
      <c r="HW43" s="477">
        <f t="shared" si="32"/>
        <v>5.4929144966932839E-2</v>
      </c>
      <c r="HX43" s="477">
        <f t="shared" si="32"/>
        <v>5.7764007176593399E-2</v>
      </c>
      <c r="HY43" s="477">
        <f t="shared" si="32"/>
        <v>6.0172381221332255E-2</v>
      </c>
      <c r="HZ43" s="477">
        <f t="shared" si="32"/>
        <v>6.2192886748116558E-2</v>
      </c>
      <c r="IA43" s="477">
        <f t="shared" si="32"/>
        <v>6.3859948660978536E-2</v>
      </c>
      <c r="IB43" s="477">
        <f t="shared" si="32"/>
        <v>6.5204353018772046E-2</v>
      </c>
      <c r="IC43" s="477">
        <f t="shared" si="32"/>
        <v>6.6253715882880815E-2</v>
      </c>
      <c r="ID43" s="477">
        <f t="shared" si="32"/>
        <v>6.7032880717756996E-2</v>
      </c>
      <c r="IE43" s="477">
        <f t="shared" si="46"/>
        <v>6.7564256822705712E-2</v>
      </c>
    </row>
    <row r="44" spans="1:320">
      <c r="J44" s="252"/>
      <c r="K44" s="499">
        <v>33000</v>
      </c>
      <c r="L44" s="382">
        <f t="shared" si="21"/>
        <v>10.058399999999999</v>
      </c>
      <c r="M44" s="382">
        <v>330</v>
      </c>
      <c r="N44" s="491"/>
      <c r="O44" s="263"/>
      <c r="P44" s="383">
        <f t="shared" si="16"/>
        <v>-60.379600000000465</v>
      </c>
      <c r="Q44" s="383">
        <f>$Q$11-Konstanten!$C$33*K44</f>
        <v>212.77039999999951</v>
      </c>
      <c r="R44" s="382">
        <f t="shared" si="22"/>
        <v>568.41062409406709</v>
      </c>
      <c r="S44" s="263">
        <f t="shared" si="23"/>
        <v>0.24455965949729078</v>
      </c>
      <c r="T44" s="492"/>
      <c r="U44" s="492"/>
      <c r="V44" s="170"/>
      <c r="X44" s="524">
        <v>33000</v>
      </c>
      <c r="Y44" s="410">
        <f t="shared" ref="Y44:AM47" si="53">SQRT(5*((((1/$S44)*(((1+0.2*(Y$10/$R$11)^2)^3.5)-1))+1)^(1/3.5)-1))</f>
        <v>3.1111559707172335E-2</v>
      </c>
      <c r="Z44" s="410">
        <f t="shared" si="53"/>
        <v>6.2206079938723652E-2</v>
      </c>
      <c r="AA44" s="410">
        <f t="shared" si="53"/>
        <v>9.3266629124062611E-2</v>
      </c>
      <c r="AB44" s="410">
        <f t="shared" si="53"/>
        <v>0.12427648974883945</v>
      </c>
      <c r="AC44" s="410">
        <f t="shared" si="53"/>
        <v>0.15521926105335832</v>
      </c>
      <c r="AD44" s="410">
        <f t="shared" si="53"/>
        <v>0.18607895668497046</v>
      </c>
      <c r="AE44" s="410">
        <f t="shared" si="53"/>
        <v>0.2168400958646137</v>
      </c>
      <c r="AF44" s="410">
        <f t="shared" si="53"/>
        <v>0.24748778681891898</v>
      </c>
      <c r="AG44" s="410">
        <f t="shared" si="53"/>
        <v>0.27800780145126464</v>
      </c>
      <c r="AH44" s="410">
        <f t="shared" si="53"/>
        <v>0.30838664046645148</v>
      </c>
      <c r="AI44" s="410">
        <f t="shared" si="53"/>
        <v>0.33861158841426647</v>
      </c>
      <c r="AJ44" s="410">
        <f t="shared" si="53"/>
        <v>0.36867075836743812</v>
      </c>
      <c r="AK44" s="410">
        <f t="shared" si="53"/>
        <v>0.39855312618897021</v>
      </c>
      <c r="AL44" s="410">
        <f t="shared" si="53"/>
        <v>0.42824855456597388</v>
      </c>
      <c r="AM44" s="410">
        <f t="shared" si="53"/>
        <v>0.45774780718414237</v>
      </c>
      <c r="AN44" s="410">
        <f t="shared" si="47"/>
        <v>0.48704255358582599</v>
      </c>
      <c r="AO44" s="410">
        <f t="shared" si="39"/>
        <v>0.51612536539113818</v>
      </c>
      <c r="AP44" s="410">
        <f t="shared" si="39"/>
        <v>0.5449897046657145</v>
      </c>
      <c r="AQ44" s="410">
        <f t="shared" si="39"/>
        <v>0.57362990529064861</v>
      </c>
      <c r="AR44" s="410">
        <f t="shared" si="39"/>
        <v>0.60204114823140986</v>
      </c>
      <c r="AS44" s="410">
        <f t="shared" si="39"/>
        <v>0.6302194316166474</v>
      </c>
      <c r="AT44" s="410">
        <f t="shared" si="39"/>
        <v>0.65816153652725118</v>
      </c>
      <c r="AU44" s="410">
        <f t="shared" si="39"/>
        <v>0.68586498936550877</v>
      </c>
      <c r="AV44" s="410">
        <f t="shared" si="39"/>
        <v>0.71332802162736142</v>
      </c>
      <c r="AW44" s="410">
        <f t="shared" si="39"/>
        <v>0.7405495278413553</v>
      </c>
      <c r="AX44" s="410">
        <f t="shared" si="39"/>
        <v>0.7675290223702147</v>
      </c>
      <c r="AY44" s="410">
        <f t="shared" si="39"/>
        <v>0.79426659569770064</v>
      </c>
      <c r="AZ44" s="410">
        <f t="shared" si="39"/>
        <v>0.82076287074799037</v>
      </c>
      <c r="BA44" s="410">
        <f t="shared" si="39"/>
        <v>0.84701895970952623</v>
      </c>
      <c r="BB44" s="410">
        <f t="shared" si="39"/>
        <v>0.87303642176201213</v>
      </c>
      <c r="BC44" s="410">
        <f t="shared" si="39"/>
        <v>0.89881722203568493</v>
      </c>
      <c r="BD44" s="410">
        <f t="shared" si="39"/>
        <v>0.92436369206724733</v>
      </c>
      <c r="BE44" s="410">
        <f t="shared" si="40"/>
        <v>0.94967849195755094</v>
      </c>
      <c r="BF44" s="410">
        <f t="shared" si="40"/>
        <v>0.97476457438277297</v>
      </c>
      <c r="BG44" s="410">
        <f t="shared" si="40"/>
        <v>0.99962515056367385</v>
      </c>
      <c r="BH44" s="410">
        <f t="shared" si="40"/>
        <v>1.0242636582563194</v>
      </c>
      <c r="BI44" s="410">
        <f t="shared" si="40"/>
        <v>1.0486837317923636</v>
      </c>
      <c r="BJ44" s="410">
        <f t="shared" si="40"/>
        <v>1.0728891741671829</v>
      </c>
      <c r="BK44" s="410">
        <f t="shared" si="40"/>
        <v>1.0968839311494982</v>
      </c>
      <c r="BL44" s="410">
        <f t="shared" si="40"/>
        <v>1.120672067366042</v>
      </c>
      <c r="BM44" s="253"/>
      <c r="BN44" s="252"/>
      <c r="BO44" s="537">
        <f t="shared" si="18"/>
        <v>330.00000000000006</v>
      </c>
      <c r="BP44" s="524">
        <v>33000</v>
      </c>
      <c r="BQ44" s="382">
        <f t="shared" ref="BQ44:CE47" si="54">$Q44*(1+0.2*Y44^2)</f>
        <v>212.81158933437285</v>
      </c>
      <c r="BR44" s="382">
        <f t="shared" si="54"/>
        <v>212.93506711397887</v>
      </c>
      <c r="BS44" s="382">
        <f t="shared" si="54"/>
        <v>213.1405636483515</v>
      </c>
      <c r="BT44" s="382">
        <f t="shared" si="54"/>
        <v>213.42763269738248</v>
      </c>
      <c r="BU44" s="382">
        <f t="shared" si="54"/>
        <v>213.79565625805003</v>
      </c>
      <c r="BV44" s="382">
        <f t="shared" si="54"/>
        <v>214.24385111058939</v>
      </c>
      <c r="BW44" s="382">
        <f t="shared" si="54"/>
        <v>214.77127697635655</v>
      </c>
      <c r="BX44" s="382">
        <f t="shared" si="54"/>
        <v>215.37684610760797</v>
      </c>
      <c r="BY44" s="382">
        <f t="shared" si="54"/>
        <v>216.05933410418064</v>
      </c>
      <c r="BZ44" s="382">
        <f t="shared" si="54"/>
        <v>216.81739173423892</v>
      </c>
      <c r="CA44" s="382">
        <f t="shared" si="54"/>
        <v>217.64955752610416</v>
      </c>
      <c r="CB44" s="382">
        <f t="shared" si="54"/>
        <v>218.55427089556275</v>
      </c>
      <c r="CC44" s="382">
        <f t="shared" si="54"/>
        <v>219.52988557745192</v>
      </c>
      <c r="CD44" s="382">
        <f t="shared" si="54"/>
        <v>220.57468314100126</v>
      </c>
      <c r="CE44" s="382">
        <f t="shared" si="54"/>
        <v>221.68688638434327</v>
      </c>
      <c r="CF44" s="382">
        <f t="shared" si="48"/>
        <v>222.86467242372618</v>
      </c>
      <c r="CG44" s="382">
        <f t="shared" si="48"/>
        <v>224.10618531604788</v>
      </c>
      <c r="CH44" s="382">
        <f t="shared" si="48"/>
        <v>225.40954807826805</v>
      </c>
      <c r="CI44" s="382">
        <f t="shared" si="48"/>
        <v>226.77287399294585</v>
      </c>
      <c r="CJ44" s="382">
        <f t="shared" si="48"/>
        <v>228.1942771146291</v>
      </c>
      <c r="CK44" s="382">
        <f t="shared" si="48"/>
        <v>229.67188191630578</v>
      </c>
      <c r="CL44" s="382">
        <f t="shared" si="48"/>
        <v>231.20383203793523</v>
      </c>
      <c r="CM44" s="382">
        <f t="shared" si="48"/>
        <v>232.78829811976593</v>
      </c>
      <c r="CN44" s="382">
        <f t="shared" si="48"/>
        <v>234.42348472138571</v>
      </c>
      <c r="CO44" s="382">
        <f t="shared" si="48"/>
        <v>236.10763634306707</v>
      </c>
      <c r="CP44" s="382">
        <f t="shared" si="48"/>
        <v>237.83904257894775</v>
      </c>
      <c r="CQ44" s="382">
        <f t="shared" si="48"/>
        <v>239.61604244195732</v>
      </c>
      <c r="CR44" s="382">
        <f t="shared" si="48"/>
        <v>241.43702790833007</v>
      </c>
      <c r="CS44" s="382">
        <f t="shared" si="48"/>
        <v>243.30044673523153</v>
      </c>
      <c r="CT44" s="382">
        <f t="shared" si="41"/>
        <v>245.20480460869624</v>
      </c>
      <c r="CU44" s="382">
        <f t="shared" si="41"/>
        <v>247.14866668100493</v>
      </c>
      <c r="CV44" s="382">
        <f t="shared" si="27"/>
        <v>249.13065855707791</v>
      </c>
      <c r="CW44" s="382">
        <f t="shared" si="27"/>
        <v>251.14946678868282</v>
      </c>
      <c r="CX44" s="382">
        <f t="shared" si="27"/>
        <v>253.20383893349714</v>
      </c>
      <c r="CY44" s="382">
        <f t="shared" si="27"/>
        <v>255.29258323355981</v>
      </c>
      <c r="CZ44" s="382">
        <f t="shared" si="27"/>
        <v>257.41456796457675</v>
      </c>
      <c r="DA44" s="382">
        <f t="shared" si="27"/>
        <v>259.56872050410175</v>
      </c>
      <c r="DB44" s="382">
        <f t="shared" si="27"/>
        <v>261.75402616293468</v>
      </c>
      <c r="DC44" s="382">
        <f t="shared" si="27"/>
        <v>263.96952682029644</v>
      </c>
      <c r="DD44" s="382">
        <f t="shared" si="42"/>
        <v>266.21431939954437</v>
      </c>
      <c r="DE44" s="521"/>
      <c r="DF44" s="252"/>
      <c r="DG44" s="537">
        <f t="shared" si="19"/>
        <v>330.00000000000006</v>
      </c>
      <c r="DH44" s="524">
        <v>33000</v>
      </c>
      <c r="DI44" s="382">
        <f t="shared" ref="DI44:DW47" si="55">Y44*$R44</f>
        <v>17.684141069693659</v>
      </c>
      <c r="DJ44" s="382">
        <f t="shared" si="55"/>
        <v>35.358596720415335</v>
      </c>
      <c r="DK44" s="382">
        <f t="shared" si="55"/>
        <v>53.013742867558321</v>
      </c>
      <c r="DL44" s="382">
        <f t="shared" si="55"/>
        <v>70.640077098357764</v>
      </c>
      <c r="DM44" s="382">
        <f t="shared" si="55"/>
        <v>88.228277046759317</v>
      </c>
      <c r="DN44" s="382">
        <f t="shared" si="55"/>
        <v>105.76925590007694</v>
      </c>
      <c r="DO44" s="382">
        <f t="shared" si="55"/>
        <v>123.2542142190224</v>
      </c>
      <c r="DP44" s="382">
        <f t="shared" si="55"/>
        <v>140.67468736140117</v>
      </c>
      <c r="DQ44" s="382">
        <f t="shared" si="55"/>
        <v>158.02258792593281</v>
      </c>
      <c r="DR44" s="382">
        <f t="shared" si="55"/>
        <v>175.29024276980837</v>
      </c>
      <c r="DS44" s="382">
        <f t="shared" si="55"/>
        <v>192.47042429603658</v>
      </c>
      <c r="DT44" s="382">
        <f t="shared" si="55"/>
        <v>209.5563758488685</v>
      </c>
      <c r="DU44" s="382">
        <f t="shared" si="55"/>
        <v>226.54183119171404</v>
      </c>
      <c r="DV44" s="382">
        <f t="shared" si="55"/>
        <v>243.42102816822737</v>
      </c>
      <c r="DW44" s="382">
        <f t="shared" si="55"/>
        <v>260.18871675922907</v>
      </c>
      <c r="DX44" s="382">
        <f t="shared" si="49"/>
        <v>276.84016184408745</v>
      </c>
      <c r="DY44" s="382">
        <f t="shared" si="49"/>
        <v>293.37114105275526</v>
      </c>
      <c r="DZ44" s="382">
        <f t="shared" si="49"/>
        <v>309.77793815388009</v>
      </c>
      <c r="EA44" s="382">
        <f t="shared" si="49"/>
        <v>326.05733246527819</v>
      </c>
      <c r="EB44" s="382">
        <f t="shared" si="49"/>
        <v>342.20658479652445</v>
      </c>
      <c r="EC44" s="382">
        <f t="shared" si="49"/>
        <v>358.22342044142681</v>
      </c>
      <c r="ED44" s="382">
        <f t="shared" si="49"/>
        <v>374.10600973216498</v>
      </c>
      <c r="EE44" s="382">
        <f t="shared" si="49"/>
        <v>389.85294664951954</v>
      </c>
      <c r="EF44" s="382">
        <f t="shared" si="49"/>
        <v>405.46322595699468</v>
      </c>
      <c r="EG44" s="382">
        <f t="shared" si="49"/>
        <v>420.9362192928715</v>
      </c>
      <c r="EH44" s="382">
        <f t="shared" si="49"/>
        <v>436.27165061576289</v>
      </c>
      <c r="EI44" s="382">
        <f t="shared" si="49"/>
        <v>451.4695713576001</v>
      </c>
      <c r="EJ44" s="382">
        <f t="shared" si="49"/>
        <v>466.53033559510334</v>
      </c>
      <c r="EK44" s="382">
        <f t="shared" si="49"/>
        <v>481.45457550799927</v>
      </c>
      <c r="EL44" s="382">
        <f t="shared" si="50"/>
        <v>496.24317735059651</v>
      </c>
      <c r="EM44" s="382">
        <f t="shared" si="50"/>
        <v>510.89725812379936</v>
      </c>
      <c r="EN44" s="382">
        <f t="shared" si="28"/>
        <v>525.41814309784013</v>
      </c>
      <c r="EO44" s="382">
        <f t="shared" si="28"/>
        <v>539.80734430230405</v>
      </c>
      <c r="EP44" s="382">
        <f t="shared" si="28"/>
        <v>554.06654006969961</v>
      </c>
      <c r="EQ44" s="382">
        <f t="shared" si="28"/>
        <v>568.19755569202368</v>
      </c>
      <c r="ER44" s="382">
        <f t="shared" si="28"/>
        <v>582.20234522634678</v>
      </c>
      <c r="ES44" s="382">
        <f t="shared" si="28"/>
        <v>596.08297446539268</v>
      </c>
      <c r="ET44" s="382">
        <f t="shared" si="28"/>
        <v>609.84160507213664</v>
      </c>
      <c r="EU44" s="382">
        <f t="shared" si="28"/>
        <v>623.48047986344</v>
      </c>
      <c r="EV44" s="382">
        <f t="shared" si="43"/>
        <v>637.00190921632031</v>
      </c>
      <c r="EW44" s="521"/>
      <c r="EX44" s="252"/>
      <c r="EY44" s="515">
        <f t="shared" si="20"/>
        <v>330.00000000000006</v>
      </c>
      <c r="EZ44" s="524">
        <v>33000</v>
      </c>
      <c r="FA44" s="382">
        <f t="shared" ref="FA44:FP59" si="56">6*$EY44/10+FA$10+(BQ44-273.15)</f>
        <v>147.66158933437293</v>
      </c>
      <c r="FB44" s="382">
        <f t="shared" si="56"/>
        <v>157.78506711397895</v>
      </c>
      <c r="FC44" s="382">
        <f t="shared" si="56"/>
        <v>167.99056364835158</v>
      </c>
      <c r="FD44" s="382">
        <f t="shared" si="56"/>
        <v>178.27763269738256</v>
      </c>
      <c r="FE44" s="382">
        <f t="shared" si="56"/>
        <v>188.64565625805011</v>
      </c>
      <c r="FF44" s="382">
        <f t="shared" si="56"/>
        <v>199.09385111058947</v>
      </c>
      <c r="FG44" s="382">
        <f t="shared" si="56"/>
        <v>209.62127697635663</v>
      </c>
      <c r="FH44" s="382">
        <f t="shared" si="56"/>
        <v>220.22684610760805</v>
      </c>
      <c r="FI44" s="382">
        <f t="shared" si="56"/>
        <v>230.90933410418072</v>
      </c>
      <c r="FJ44" s="382">
        <f t="shared" si="56"/>
        <v>241.667391734239</v>
      </c>
      <c r="FK44" s="382">
        <f t="shared" si="56"/>
        <v>252.49955752610424</v>
      </c>
      <c r="FL44" s="382">
        <f t="shared" si="56"/>
        <v>263.40427089556283</v>
      </c>
      <c r="FM44" s="382">
        <f t="shared" si="56"/>
        <v>274.379885577452</v>
      </c>
      <c r="FN44" s="382">
        <f t="shared" si="56"/>
        <v>285.42468314100131</v>
      </c>
      <c r="FO44" s="382">
        <f t="shared" si="56"/>
        <v>296.53688638434335</v>
      </c>
      <c r="FP44" s="382">
        <f t="shared" si="56"/>
        <v>307.71467242372626</v>
      </c>
      <c r="FQ44" s="382">
        <f t="shared" si="51"/>
        <v>318.95618531604794</v>
      </c>
      <c r="FR44" s="382">
        <f t="shared" si="51"/>
        <v>330.25954807826815</v>
      </c>
      <c r="FS44" s="382">
        <f t="shared" si="51"/>
        <v>341.62287399294593</v>
      </c>
      <c r="FT44" s="382">
        <f t="shared" si="51"/>
        <v>353.04427711462915</v>
      </c>
      <c r="FU44" s="382">
        <f t="shared" si="51"/>
        <v>364.52188191630586</v>
      </c>
      <c r="FV44" s="382">
        <f t="shared" si="51"/>
        <v>376.05383203793531</v>
      </c>
      <c r="FW44" s="382">
        <f t="shared" si="51"/>
        <v>387.63829811976598</v>
      </c>
      <c r="FX44" s="382">
        <f t="shared" si="51"/>
        <v>399.27348472138578</v>
      </c>
      <c r="FY44" s="382">
        <f t="shared" si="51"/>
        <v>410.95763634306718</v>
      </c>
      <c r="FZ44" s="382">
        <f t="shared" si="51"/>
        <v>422.68904257894781</v>
      </c>
      <c r="GA44" s="382">
        <f t="shared" si="51"/>
        <v>434.46604244195737</v>
      </c>
      <c r="GB44" s="382">
        <f t="shared" si="51"/>
        <v>446.28702790833017</v>
      </c>
      <c r="GC44" s="382">
        <f t="shared" si="51"/>
        <v>458.15044673523164</v>
      </c>
      <c r="GD44" s="382">
        <f t="shared" si="51"/>
        <v>470.05480460869632</v>
      </c>
      <c r="GE44" s="382">
        <f t="shared" si="44"/>
        <v>481.99866668100503</v>
      </c>
      <c r="GF44" s="382">
        <f t="shared" si="44"/>
        <v>493.98065855707796</v>
      </c>
      <c r="GG44" s="382">
        <f t="shared" si="44"/>
        <v>505.99946678868287</v>
      </c>
      <c r="GH44" s="382">
        <f t="shared" si="44"/>
        <v>518.05383893349722</v>
      </c>
      <c r="GI44" s="382">
        <f t="shared" si="44"/>
        <v>530.14258323355989</v>
      </c>
      <c r="GJ44" s="382">
        <f t="shared" si="44"/>
        <v>542.26456796457683</v>
      </c>
      <c r="GK44" s="382">
        <f t="shared" si="44"/>
        <v>554.41872050410177</v>
      </c>
      <c r="GL44" s="382">
        <f t="shared" si="44"/>
        <v>566.6040261629347</v>
      </c>
      <c r="GM44" s="382">
        <f t="shared" si="44"/>
        <v>578.81952682029646</v>
      </c>
      <c r="GN44" s="382">
        <f t="shared" si="44"/>
        <v>591.06431939954439</v>
      </c>
      <c r="GO44" s="511"/>
      <c r="GP44" s="521"/>
      <c r="GQ44" s="524">
        <v>33000</v>
      </c>
      <c r="GR44" s="583">
        <f t="shared" ref="GR44:HG59" si="57">ABS((FA44-DI44)/DI44)</f>
        <v>7.3499440969417051</v>
      </c>
      <c r="GS44" s="477">
        <f t="shared" si="57"/>
        <v>3.4624244667175117</v>
      </c>
      <c r="GT44" s="477">
        <f t="shared" si="57"/>
        <v>2.1688116054743447</v>
      </c>
      <c r="GU44" s="477">
        <f t="shared" si="57"/>
        <v>1.5237462927617209</v>
      </c>
      <c r="GV44" s="477">
        <f t="shared" si="57"/>
        <v>1.1381541448222035</v>
      </c>
      <c r="GW44" s="477">
        <f t="shared" si="57"/>
        <v>0.88234141779988295</v>
      </c>
      <c r="GX44" s="477">
        <f t="shared" si="57"/>
        <v>0.70072300005791432</v>
      </c>
      <c r="GY44" s="477">
        <f t="shared" si="57"/>
        <v>0.56550442896548203</v>
      </c>
      <c r="GZ44" s="477">
        <f t="shared" si="57"/>
        <v>0.46124258015829261</v>
      </c>
      <c r="HA44" s="477">
        <f t="shared" si="57"/>
        <v>0.37866995855323954</v>
      </c>
      <c r="HB44" s="477">
        <f t="shared" si="57"/>
        <v>0.31188757155612401</v>
      </c>
      <c r="HC44" s="477">
        <f t="shared" si="57"/>
        <v>0.25696137771312333</v>
      </c>
      <c r="HD44" s="477">
        <f t="shared" si="57"/>
        <v>0.21116653879810116</v>
      </c>
      <c r="HE44" s="477">
        <f t="shared" si="57"/>
        <v>0.1725555729053341</v>
      </c>
      <c r="HF44" s="477">
        <f t="shared" si="57"/>
        <v>0.13969925397937144</v>
      </c>
      <c r="HG44" s="477">
        <f t="shared" si="52"/>
        <v>0.11152468042923233</v>
      </c>
      <c r="HH44" s="477">
        <f t="shared" si="52"/>
        <v>8.7210501249309527E-2</v>
      </c>
      <c r="HI44" s="477">
        <f t="shared" si="52"/>
        <v>6.6117070978159734E-2</v>
      </c>
      <c r="HJ44" s="477">
        <f t="shared" si="52"/>
        <v>4.7738664271030636E-2</v>
      </c>
      <c r="HK44" s="477">
        <f t="shared" si="52"/>
        <v>3.1670028572211073E-2</v>
      </c>
      <c r="HL44" s="477">
        <f t="shared" si="52"/>
        <v>1.7582494933239327E-2</v>
      </c>
      <c r="HM44" s="477">
        <f t="shared" si="52"/>
        <v>5.2066052271249035E-3</v>
      </c>
      <c r="HN44" s="477">
        <f t="shared" si="52"/>
        <v>5.6807279482859593E-3</v>
      </c>
      <c r="HO44" s="477">
        <f t="shared" si="52"/>
        <v>1.5265851104004694E-2</v>
      </c>
      <c r="HP44" s="477">
        <f t="shared" si="52"/>
        <v>2.3705688635126926E-2</v>
      </c>
      <c r="HQ44" s="477">
        <f t="shared" si="52"/>
        <v>3.1133373020328762E-2</v>
      </c>
      <c r="HR44" s="477">
        <f t="shared" si="52"/>
        <v>3.7662624447782712E-2</v>
      </c>
      <c r="HS44" s="477">
        <f t="shared" si="52"/>
        <v>4.3391192688361668E-2</v>
      </c>
      <c r="HT44" s="477">
        <f t="shared" si="52"/>
        <v>4.8403587707477158E-2</v>
      </c>
      <c r="HU44" s="477">
        <f t="shared" si="45"/>
        <v>5.2773265078862881E-2</v>
      </c>
      <c r="HV44" s="477">
        <f t="shared" si="45"/>
        <v>5.6564389382163592E-2</v>
      </c>
      <c r="HW44" s="477">
        <f t="shared" si="32"/>
        <v>5.9833267948092302E-2</v>
      </c>
      <c r="HX44" s="477">
        <f t="shared" si="32"/>
        <v>6.2629524904514858E-2</v>
      </c>
      <c r="HY44" s="477">
        <f t="shared" si="32"/>
        <v>6.4997069001264951E-2</v>
      </c>
      <c r="HZ44" s="477">
        <f t="shared" si="32"/>
        <v>6.6974896455011285E-2</v>
      </c>
      <c r="IA44" s="477">
        <f t="shared" si="32"/>
        <v>6.8597760880271044E-2</v>
      </c>
      <c r="IB44" s="477">
        <f t="shared" si="32"/>
        <v>6.9896735431268134E-2</v>
      </c>
      <c r="IC44" s="477">
        <f t="shared" si="32"/>
        <v>7.089968698361844E-2</v>
      </c>
      <c r="ID44" s="477">
        <f t="shared" si="32"/>
        <v>7.1631678112722239E-2</v>
      </c>
      <c r="IE44" s="477">
        <f t="shared" si="46"/>
        <v>7.2115309471036323E-2</v>
      </c>
    </row>
    <row r="45" spans="1:320">
      <c r="J45" s="252"/>
      <c r="K45" s="499">
        <v>34000</v>
      </c>
      <c r="L45" s="382">
        <f t="shared" si="21"/>
        <v>10.363199999999999</v>
      </c>
      <c r="M45" s="382">
        <v>340</v>
      </c>
      <c r="N45" s="491"/>
      <c r="O45" s="263"/>
      <c r="P45" s="383">
        <f t="shared" si="16"/>
        <v>-62.360800000000495</v>
      </c>
      <c r="Q45" s="383">
        <f>$Q$11-Konstanten!$C$33*K45</f>
        <v>210.78919999999948</v>
      </c>
      <c r="R45" s="382">
        <f t="shared" si="22"/>
        <v>565.75807258465966</v>
      </c>
      <c r="S45" s="263">
        <f t="shared" si="23"/>
        <v>0.23282572073727548</v>
      </c>
      <c r="T45" s="492"/>
      <c r="U45" s="492"/>
      <c r="V45" s="170"/>
      <c r="X45" s="524">
        <v>34000</v>
      </c>
      <c r="Y45" s="410">
        <f t="shared" si="53"/>
        <v>3.1885708329759878E-2</v>
      </c>
      <c r="Z45" s="410">
        <f t="shared" si="53"/>
        <v>6.3752789561808798E-2</v>
      </c>
      <c r="AA45" s="410">
        <f t="shared" si="53"/>
        <v>9.5582740641364947E-2</v>
      </c>
      <c r="AB45" s="410">
        <f t="shared" si="53"/>
        <v>0.12735730447351395</v>
      </c>
      <c r="AC45" s="410">
        <f t="shared" si="53"/>
        <v>0.15905858765815897</v>
      </c>
      <c r="AD45" s="410">
        <f t="shared" si="53"/>
        <v>0.19066917212217446</v>
      </c>
      <c r="AE45" s="410">
        <f t="shared" si="53"/>
        <v>0.22217221892326186</v>
      </c>
      <c r="AF45" s="410">
        <f t="shared" si="53"/>
        <v>0.2535515627427895</v>
      </c>
      <c r="AG45" s="410">
        <f t="shared" si="53"/>
        <v>0.28479179586547787</v>
      </c>
      <c r="AH45" s="410">
        <f t="shared" si="53"/>
        <v>0.31587834074703863</v>
      </c>
      <c r="AI45" s="410">
        <f t="shared" si="53"/>
        <v>0.34679751058372571</v>
      </c>
      <c r="AJ45" s="410">
        <f t="shared" si="53"/>
        <v>0.37753655760754262</v>
      </c>
      <c r="AK45" s="410">
        <f t="shared" si="53"/>
        <v>0.40808370912451236</v>
      </c>
      <c r="AL45" s="410">
        <f t="shared" si="53"/>
        <v>0.43842819158234586</v>
      </c>
      <c r="AM45" s="410">
        <f t="shared" si="53"/>
        <v>0.46856024318904188</v>
      </c>
      <c r="AN45" s="410">
        <f t="shared" si="47"/>
        <v>0.49847111580140657</v>
      </c>
      <c r="AO45" s="410">
        <f t="shared" si="39"/>
        <v>0.52815306695818665</v>
      </c>
      <c r="AP45" s="410">
        <f t="shared" si="39"/>
        <v>0.55759934304674441</v>
      </c>
      <c r="AQ45" s="410">
        <f t="shared" si="39"/>
        <v>0.58680415466592328</v>
      </c>
      <c r="AR45" s="410">
        <f t="shared" si="39"/>
        <v>0.61576264528377522</v>
      </c>
      <c r="AS45" s="410">
        <f t="shared" si="39"/>
        <v>0.64447085429176509</v>
      </c>
      <c r="AT45" s="410">
        <f t="shared" si="39"/>
        <v>0.67292567553103388</v>
      </c>
      <c r="AU45" s="410">
        <f t="shared" si="39"/>
        <v>0.70112481231714352</v>
      </c>
      <c r="AV45" s="410">
        <f t="shared" si="39"/>
        <v>0.72906672992242239</v>
      </c>
      <c r="AW45" s="410">
        <f t="shared" si="39"/>
        <v>0.75675060639441738</v>
      </c>
      <c r="AX45" s="410">
        <f t="shared" si="39"/>
        <v>0.78417628250026461</v>
      </c>
      <c r="AY45" s="410">
        <f t="shared" si="39"/>
        <v>0.81134421149338631</v>
      </c>
      <c r="AZ45" s="410">
        <f t="shared" si="39"/>
        <v>0.83825540930478204</v>
      </c>
      <c r="BA45" s="410">
        <f t="shared" si="39"/>
        <v>0.86491140566900238</v>
      </c>
      <c r="BB45" s="410">
        <f t="shared" si="39"/>
        <v>0.89131419660674316</v>
      </c>
      <c r="BC45" s="410">
        <f t="shared" si="39"/>
        <v>0.91746619860363487</v>
      </c>
      <c r="BD45" s="410">
        <f t="shared" si="39"/>
        <v>0.94337020474940092</v>
      </c>
      <c r="BE45" s="410">
        <f t="shared" si="40"/>
        <v>0.9690293430335214</v>
      </c>
      <c r="BF45" s="410">
        <f t="shared" si="40"/>
        <v>0.99444703693335834</v>
      </c>
      <c r="BG45" s="410">
        <f t="shared" si="40"/>
        <v>1.0196269683783519</v>
      </c>
      <c r="BH45" s="410">
        <f t="shared" si="40"/>
        <v>1.0445730431289704</v>
      </c>
      <c r="BI45" s="410">
        <f t="shared" si="40"/>
        <v>1.0692893585713523</v>
      </c>
      <c r="BJ45" s="410">
        <f t="shared" si="40"/>
        <v>1.0937801738973905</v>
      </c>
      <c r="BK45" s="410">
        <f t="shared" si="40"/>
        <v>1.1180498826148335</v>
      </c>
      <c r="BL45" s="410">
        <f t="shared" si="40"/>
        <v>1.1421029873120809</v>
      </c>
      <c r="BM45" s="253"/>
      <c r="BN45" s="252"/>
      <c r="BO45" s="537">
        <f t="shared" si="18"/>
        <v>340.00000000000006</v>
      </c>
      <c r="BP45" s="524">
        <v>34000</v>
      </c>
      <c r="BQ45" s="382">
        <f t="shared" si="54"/>
        <v>210.83206180829325</v>
      </c>
      <c r="BR45" s="382">
        <f t="shared" si="54"/>
        <v>210.96054709119485</v>
      </c>
      <c r="BS45" s="382">
        <f t="shared" si="54"/>
        <v>211.17435656871618</v>
      </c>
      <c r="BT45" s="382">
        <f t="shared" si="54"/>
        <v>211.47299523244854</v>
      </c>
      <c r="BU45" s="382">
        <f t="shared" si="54"/>
        <v>211.85577793520656</v>
      </c>
      <c r="BV45" s="382">
        <f t="shared" si="54"/>
        <v>212.32183702539314</v>
      </c>
      <c r="BW45" s="382">
        <f t="shared" si="54"/>
        <v>212.87013184468239</v>
      </c>
      <c r="BX45" s="382">
        <f t="shared" si="54"/>
        <v>213.49945986897248</v>
      </c>
      <c r="BY45" s="382">
        <f t="shared" si="54"/>
        <v>214.20846924264146</v>
      </c>
      <c r="BZ45" s="382">
        <f t="shared" si="54"/>
        <v>214.99567243570178</v>
      </c>
      <c r="CA45" s="382">
        <f t="shared" si="54"/>
        <v>215.85946074272309</v>
      </c>
      <c r="CB45" s="382">
        <f t="shared" si="54"/>
        <v>216.79811934111771</v>
      </c>
      <c r="CC45" s="382">
        <f t="shared" si="54"/>
        <v>217.80984263380486</v>
      </c>
      <c r="CD45" s="382">
        <f t="shared" si="54"/>
        <v>218.8927496163393</v>
      </c>
      <c r="CE45" s="382">
        <f t="shared" si="54"/>
        <v>220.0448990299335</v>
      </c>
      <c r="CF45" s="382">
        <f t="shared" si="48"/>
        <v>221.26430408797506</v>
      </c>
      <c r="CG45" s="382">
        <f t="shared" si="48"/>
        <v>222.54894659307945</v>
      </c>
      <c r="CH45" s="382">
        <f t="shared" si="48"/>
        <v>223.8967902929777</v>
      </c>
      <c r="CI45" s="382">
        <f t="shared" si="48"/>
        <v>225.30579335525226</v>
      </c>
      <c r="CJ45" s="382">
        <f t="shared" si="48"/>
        <v>226.77391987192809</v>
      </c>
      <c r="CK45" s="382">
        <f t="shared" si="48"/>
        <v>228.29915033425672</v>
      </c>
      <c r="CL45" s="382">
        <f t="shared" si="48"/>
        <v>229.87949104493543</v>
      </c>
      <c r="CM45" s="382">
        <f t="shared" si="48"/>
        <v>231.51298245898911</v>
      </c>
      <c r="CN45" s="382">
        <f t="shared" si="48"/>
        <v>233.1977064652979</v>
      </c>
      <c r="CO45" s="382">
        <f t="shared" si="48"/>
        <v>234.93179263813593</v>
      </c>
      <c r="CP45" s="382">
        <f t="shared" si="48"/>
        <v>236.71342350215963</v>
      </c>
      <c r="CQ45" s="382">
        <f t="shared" si="48"/>
        <v>238.5408388651561</v>
      </c>
      <c r="CR45" s="382">
        <f t="shared" si="48"/>
        <v>240.4123392807991</v>
      </c>
      <c r="CS45" s="382">
        <f t="shared" si="48"/>
        <v>242.3262887089526</v>
      </c>
      <c r="CT45" s="382">
        <f t="shared" si="41"/>
        <v>244.28111644403177</v>
      </c>
      <c r="CU45" s="382">
        <f t="shared" si="41"/>
        <v>246.27531838293356</v>
      </c>
      <c r="CV45" s="382">
        <f t="shared" si="27"/>
        <v>248.30745770342639</v>
      </c>
      <c r="CW45" s="382">
        <f t="shared" si="27"/>
        <v>250.3761650219499</v>
      </c>
      <c r="CX45" s="382">
        <f t="shared" si="27"/>
        <v>252.48013809683036</v>
      </c>
      <c r="CY45" s="382">
        <f t="shared" si="27"/>
        <v>254.61814113923444</v>
      </c>
      <c r="CZ45" s="382">
        <f t="shared" si="27"/>
        <v>256.78900378998094</v>
      </c>
      <c r="DA45" s="382">
        <f t="shared" si="27"/>
        <v>258.99161981581932</v>
      </c>
      <c r="DB45" s="382">
        <f t="shared" si="27"/>
        <v>261.22494557412273</v>
      </c>
      <c r="DC45" s="382">
        <f t="shared" si="27"/>
        <v>263.48799829026711</v>
      </c>
      <c r="DD45" s="382">
        <f t="shared" si="42"/>
        <v>265.7798541873766</v>
      </c>
      <c r="DE45" s="521"/>
      <c r="DF45" s="252"/>
      <c r="DG45" s="537">
        <f t="shared" si="19"/>
        <v>340.00000000000006</v>
      </c>
      <c r="DH45" s="524">
        <v>34000</v>
      </c>
      <c r="DI45" s="382">
        <f t="shared" si="55"/>
        <v>18.039596887641576</v>
      </c>
      <c r="DJ45" s="382">
        <f t="shared" si="55"/>
        <v>36.068655344384354</v>
      </c>
      <c r="DK45" s="382">
        <f t="shared" si="55"/>
        <v>54.076707117618049</v>
      </c>
      <c r="DL45" s="382">
        <f t="shared" si="55"/>
        <v>72.053423108512902</v>
      </c>
      <c r="DM45" s="382">
        <f t="shared" si="55"/>
        <v>89.98867998151816</v>
      </c>
      <c r="DN45" s="382">
        <f t="shared" si="55"/>
        <v>107.87262332115415</v>
      </c>
      <c r="DO45" s="382">
        <f t="shared" si="55"/>
        <v>125.69572635988168</v>
      </c>
      <c r="DP45" s="382">
        <f t="shared" si="55"/>
        <v>143.44884343818899</v>
      </c>
      <c r="DQ45" s="382">
        <f t="shared" si="55"/>
        <v>161.12325751677662</v>
      </c>
      <c r="DR45" s="382">
        <f t="shared" si="55"/>
        <v>178.71072123228495</v>
      </c>
      <c r="DS45" s="382">
        <f t="shared" si="55"/>
        <v>196.20349116500677</v>
      </c>
      <c r="DT45" s="382">
        <f t="shared" si="55"/>
        <v>213.59435516229064</v>
      </c>
      <c r="DU45" s="382">
        <f t="shared" si="55"/>
        <v>230.87665272748299</v>
      </c>
      <c r="DV45" s="382">
        <f t="shared" si="55"/>
        <v>248.04428863640589</v>
      </c>
      <c r="DW45" s="382">
        <f t="shared" si="55"/>
        <v>265.09174007643173</v>
      </c>
      <c r="DX45" s="382">
        <f t="shared" si="49"/>
        <v>282.01405771492847</v>
      </c>
      <c r="DY45" s="382">
        <f t="shared" si="49"/>
        <v>298.80686119194036</v>
      </c>
      <c r="DZ45" s="382">
        <f t="shared" si="49"/>
        <v>315.46632959659854</v>
      </c>
      <c r="EA45" s="382">
        <f t="shared" si="49"/>
        <v>331.98918752846328</v>
      </c>
      <c r="EB45" s="382">
        <f t="shared" si="49"/>
        <v>348.37268736538016</v>
      </c>
      <c r="EC45" s="382">
        <f t="shared" si="49"/>
        <v>364.61458836109807</v>
      </c>
      <c r="ED45" s="382">
        <f t="shared" si="49"/>
        <v>380.71313318116779</v>
      </c>
      <c r="EE45" s="382">
        <f t="shared" si="49"/>
        <v>396.66702245782835</v>
      </c>
      <c r="EF45" s="382">
        <f t="shared" si="49"/>
        <v>412.47538790651032</v>
      </c>
      <c r="EG45" s="382">
        <f t="shared" si="49"/>
        <v>428.13776450097799</v>
      </c>
      <c r="EH45" s="382">
        <f t="shared" si="49"/>
        <v>443.6540621539533</v>
      </c>
      <c r="EI45" s="382">
        <f t="shared" si="49"/>
        <v>459.02453729721873</v>
      </c>
      <c r="EJ45" s="382">
        <f t="shared" si="49"/>
        <v>474.24976470193849</v>
      </c>
      <c r="EK45" s="382">
        <f t="shared" si="49"/>
        <v>489.33060982778346</v>
      </c>
      <c r="EL45" s="382">
        <f t="shared" si="50"/>
        <v>504.26820193957542</v>
      </c>
      <c r="EM45" s="382">
        <f t="shared" si="50"/>
        <v>519.06390818356704</v>
      </c>
      <c r="EN45" s="382">
        <f t="shared" si="28"/>
        <v>533.71930877281682</v>
      </c>
      <c r="EO45" s="382">
        <f t="shared" si="28"/>
        <v>548.2361733926241</v>
      </c>
      <c r="EP45" s="382">
        <f t="shared" si="28"/>
        <v>562.61643890294272</v>
      </c>
      <c r="EQ45" s="382">
        <f t="shared" si="28"/>
        <v>576.86218838507602</v>
      </c>
      <c r="ER45" s="382">
        <f t="shared" si="28"/>
        <v>590.97563155453884</v>
      </c>
      <c r="ES45" s="382">
        <f t="shared" si="28"/>
        <v>604.95908654061532</v>
      </c>
      <c r="ET45" s="382">
        <f t="shared" si="28"/>
        <v>618.81496301550146</v>
      </c>
      <c r="EU45" s="382">
        <f t="shared" si="28"/>
        <v>632.54574664167319</v>
      </c>
      <c r="EV45" s="382">
        <f t="shared" si="43"/>
        <v>646.15398479486487</v>
      </c>
      <c r="EW45" s="521"/>
      <c r="EX45" s="252"/>
      <c r="EY45" s="515">
        <f t="shared" si="20"/>
        <v>340.00000000000006</v>
      </c>
      <c r="EZ45" s="524">
        <v>34000</v>
      </c>
      <c r="FA45" s="382">
        <f t="shared" si="56"/>
        <v>151.68206180829333</v>
      </c>
      <c r="FB45" s="382">
        <f t="shared" si="56"/>
        <v>161.81054709119493</v>
      </c>
      <c r="FC45" s="382">
        <f t="shared" si="56"/>
        <v>172.02435656871626</v>
      </c>
      <c r="FD45" s="382">
        <f t="shared" si="56"/>
        <v>182.32299523244862</v>
      </c>
      <c r="FE45" s="382">
        <f t="shared" si="56"/>
        <v>192.70577793520664</v>
      </c>
      <c r="FF45" s="382">
        <f t="shared" si="56"/>
        <v>203.17183702539322</v>
      </c>
      <c r="FG45" s="382">
        <f t="shared" si="56"/>
        <v>213.72013184468247</v>
      </c>
      <c r="FH45" s="382">
        <f t="shared" si="56"/>
        <v>224.34945986897256</v>
      </c>
      <c r="FI45" s="382">
        <f t="shared" si="56"/>
        <v>235.05846924264154</v>
      </c>
      <c r="FJ45" s="382">
        <f t="shared" si="56"/>
        <v>245.84567243570186</v>
      </c>
      <c r="FK45" s="382">
        <f t="shared" si="56"/>
        <v>256.70946074272319</v>
      </c>
      <c r="FL45" s="382">
        <f t="shared" si="56"/>
        <v>267.64811934111776</v>
      </c>
      <c r="FM45" s="382">
        <f t="shared" si="56"/>
        <v>278.65984263380494</v>
      </c>
      <c r="FN45" s="382">
        <f t="shared" si="56"/>
        <v>289.74274961633938</v>
      </c>
      <c r="FO45" s="382">
        <f t="shared" si="56"/>
        <v>300.89489902993358</v>
      </c>
      <c r="FP45" s="382">
        <f t="shared" si="56"/>
        <v>312.11430408797514</v>
      </c>
      <c r="FQ45" s="382">
        <f t="shared" si="51"/>
        <v>323.39894659307953</v>
      </c>
      <c r="FR45" s="382">
        <f t="shared" si="51"/>
        <v>334.74679029297778</v>
      </c>
      <c r="FS45" s="382">
        <f t="shared" si="51"/>
        <v>346.15579335525234</v>
      </c>
      <c r="FT45" s="382">
        <f t="shared" si="51"/>
        <v>357.62391987192814</v>
      </c>
      <c r="FU45" s="382">
        <f t="shared" si="51"/>
        <v>369.14915033425677</v>
      </c>
      <c r="FV45" s="382">
        <f t="shared" si="51"/>
        <v>380.72949104493551</v>
      </c>
      <c r="FW45" s="382">
        <f t="shared" si="51"/>
        <v>392.36298245898922</v>
      </c>
      <c r="FX45" s="382">
        <f t="shared" si="51"/>
        <v>404.04770646529801</v>
      </c>
      <c r="FY45" s="382">
        <f t="shared" si="51"/>
        <v>415.78179263813604</v>
      </c>
      <c r="FZ45" s="382">
        <f t="shared" si="51"/>
        <v>427.56342350215971</v>
      </c>
      <c r="GA45" s="382">
        <f t="shared" si="51"/>
        <v>439.39083886515618</v>
      </c>
      <c r="GB45" s="382">
        <f t="shared" si="51"/>
        <v>451.26233928079921</v>
      </c>
      <c r="GC45" s="382">
        <f t="shared" si="51"/>
        <v>463.17628870895271</v>
      </c>
      <c r="GD45" s="382">
        <f t="shared" si="51"/>
        <v>475.13111644403182</v>
      </c>
      <c r="GE45" s="382">
        <f t="shared" si="44"/>
        <v>487.12531838293359</v>
      </c>
      <c r="GF45" s="382">
        <f t="shared" si="44"/>
        <v>499.15745770342642</v>
      </c>
      <c r="GG45" s="382">
        <f t="shared" si="44"/>
        <v>511.2261650219499</v>
      </c>
      <c r="GH45" s="382">
        <f t="shared" si="44"/>
        <v>523.33013809683041</v>
      </c>
      <c r="GI45" s="382">
        <f t="shared" si="44"/>
        <v>535.46814113923449</v>
      </c>
      <c r="GJ45" s="382">
        <f t="shared" si="44"/>
        <v>547.63900378998096</v>
      </c>
      <c r="GK45" s="382">
        <f t="shared" si="44"/>
        <v>559.84161981581929</v>
      </c>
      <c r="GL45" s="382">
        <f t="shared" si="44"/>
        <v>572.07494557412269</v>
      </c>
      <c r="GM45" s="382">
        <f t="shared" si="44"/>
        <v>584.33799829026714</v>
      </c>
      <c r="GN45" s="382">
        <f t="shared" si="44"/>
        <v>596.62985418737662</v>
      </c>
      <c r="GO45" s="511"/>
      <c r="GP45" s="521"/>
      <c r="GQ45" s="524">
        <v>34000</v>
      </c>
      <c r="GR45" s="583">
        <f t="shared" si="57"/>
        <v>7.4082844396709593</v>
      </c>
      <c r="GS45" s="477">
        <f t="shared" si="57"/>
        <v>3.4861818536406224</v>
      </c>
      <c r="GT45" s="477">
        <f t="shared" si="57"/>
        <v>2.1811174484895952</v>
      </c>
      <c r="GU45" s="477">
        <f t="shared" si="57"/>
        <v>1.5303863073634831</v>
      </c>
      <c r="GV45" s="477">
        <f t="shared" si="57"/>
        <v>1.1414446569811278</v>
      </c>
      <c r="GW45" s="477">
        <f t="shared" si="57"/>
        <v>0.88344207056611557</v>
      </c>
      <c r="GX45" s="477">
        <f t="shared" si="57"/>
        <v>0.70029752032122838</v>
      </c>
      <c r="GY45" s="477">
        <f t="shared" si="57"/>
        <v>0.5639684119561621</v>
      </c>
      <c r="GZ45" s="477">
        <f t="shared" si="57"/>
        <v>0.45887361554967676</v>
      </c>
      <c r="HA45" s="477">
        <f t="shared" si="57"/>
        <v>0.37566269522328272</v>
      </c>
      <c r="HB45" s="477">
        <f t="shared" si="57"/>
        <v>0.30838375616278418</v>
      </c>
      <c r="HC45" s="477">
        <f t="shared" si="57"/>
        <v>0.25306738156894015</v>
      </c>
      <c r="HD45" s="477">
        <f t="shared" si="57"/>
        <v>0.20696414878607583</v>
      </c>
      <c r="HE45" s="477">
        <f t="shared" si="57"/>
        <v>0.16810893413094025</v>
      </c>
      <c r="HF45" s="477">
        <f t="shared" si="57"/>
        <v>0.1350595040915987</v>
      </c>
      <c r="HG45" s="477">
        <f t="shared" si="52"/>
        <v>0.10673314166300622</v>
      </c>
      <c r="HH45" s="477">
        <f t="shared" si="52"/>
        <v>8.2300939486601346E-2</v>
      </c>
      <c r="HI45" s="477">
        <f t="shared" si="52"/>
        <v>6.1117332937033433E-2</v>
      </c>
      <c r="HJ45" s="477">
        <f t="shared" si="52"/>
        <v>4.2671889202941238E-2</v>
      </c>
      <c r="HK45" s="477">
        <f t="shared" si="52"/>
        <v>2.6555562023279692E-2</v>
      </c>
      <c r="HL45" s="477">
        <f t="shared" si="52"/>
        <v>1.2436589532912143E-2</v>
      </c>
      <c r="HM45" s="477">
        <f t="shared" si="52"/>
        <v>4.2966376365953148E-5</v>
      </c>
      <c r="HN45" s="477">
        <f t="shared" si="52"/>
        <v>1.0850511273083494E-2</v>
      </c>
      <c r="HO45" s="477">
        <f t="shared" si="52"/>
        <v>2.0431961974716639E-2</v>
      </c>
      <c r="HP45" s="477">
        <f t="shared" si="52"/>
        <v>2.8859803753223293E-2</v>
      </c>
      <c r="HQ45" s="477">
        <f t="shared" si="52"/>
        <v>3.6268435306718666E-2</v>
      </c>
      <c r="HR45" s="477">
        <f t="shared" si="52"/>
        <v>4.2772655570152474E-2</v>
      </c>
      <c r="HS45" s="477">
        <f t="shared" si="52"/>
        <v>4.8471137219407288E-2</v>
      </c>
      <c r="HT45" s="477">
        <f t="shared" si="52"/>
        <v>5.3449182604856017E-2</v>
      </c>
      <c r="HU45" s="477">
        <f t="shared" si="45"/>
        <v>5.7780929639174416E-2</v>
      </c>
      <c r="HV45" s="477">
        <f t="shared" si="45"/>
        <v>6.1531131903199796E-2</v>
      </c>
      <c r="HW45" s="477">
        <f t="shared" si="32"/>
        <v>6.4756606143515055E-2</v>
      </c>
      <c r="HX45" s="477">
        <f t="shared" si="32"/>
        <v>6.7507417727741145E-2</v>
      </c>
      <c r="HY45" s="477">
        <f t="shared" si="32"/>
        <v>6.9827858003433871E-2</v>
      </c>
      <c r="HZ45" s="477">
        <f t="shared" si="32"/>
        <v>7.1757255163012235E-2</v>
      </c>
      <c r="IA45" s="477">
        <f t="shared" si="32"/>
        <v>7.3330650961973734E-2</v>
      </c>
      <c r="IB45" s="477">
        <f t="shared" si="32"/>
        <v>7.4579368635976293E-2</v>
      </c>
      <c r="IC45" s="477">
        <f t="shared" si="32"/>
        <v>7.5531492020835186E-2</v>
      </c>
      <c r="ID45" s="477">
        <f t="shared" si="32"/>
        <v>7.6212271772202675E-2</v>
      </c>
      <c r="IE45" s="477">
        <f t="shared" si="46"/>
        <v>7.6644471399817671E-2</v>
      </c>
    </row>
    <row r="46" spans="1:320" s="80" customFormat="1">
      <c r="A46" s="173"/>
      <c r="B46" s="182"/>
      <c r="C46" s="91"/>
      <c r="D46" s="189"/>
      <c r="E46" s="91"/>
      <c r="F46" s="116"/>
      <c r="G46" s="116"/>
      <c r="H46" s="116"/>
      <c r="I46" s="116"/>
      <c r="J46" s="252"/>
      <c r="K46" s="499">
        <v>35000</v>
      </c>
      <c r="L46" s="382">
        <f t="shared" si="21"/>
        <v>10.667999999999999</v>
      </c>
      <c r="M46" s="382">
        <v>350</v>
      </c>
      <c r="N46" s="491"/>
      <c r="O46" s="263"/>
      <c r="P46" s="383">
        <f t="shared" si="16"/>
        <v>-64.342000000000496</v>
      </c>
      <c r="Q46" s="383">
        <f>$Q$11-Konstanten!$C$33*K46</f>
        <v>208.80799999999948</v>
      </c>
      <c r="R46" s="382">
        <f t="shared" si="22"/>
        <v>563.09302589040419</v>
      </c>
      <c r="S46" s="263">
        <f t="shared" si="23"/>
        <v>0.2215518782407688</v>
      </c>
      <c r="T46" s="492"/>
      <c r="U46" s="492"/>
      <c r="V46" s="170"/>
      <c r="W46" s="92"/>
      <c r="X46" s="524">
        <v>35000</v>
      </c>
      <c r="Y46" s="410">
        <f t="shared" si="53"/>
        <v>3.2686695809257892E-2</v>
      </c>
      <c r="Z46" s="410">
        <f t="shared" si="53"/>
        <v>6.535303168927814E-2</v>
      </c>
      <c r="AA46" s="410">
        <f t="shared" si="53"/>
        <v>9.7978790342858835E-2</v>
      </c>
      <c r="AB46" s="410">
        <f t="shared" si="53"/>
        <v>0.130544037158281</v>
      </c>
      <c r="AC46" s="410">
        <f t="shared" si="53"/>
        <v>0.16302925519548045</v>
      </c>
      <c r="AD46" s="410">
        <f t="shared" si="53"/>
        <v>0.19541547278857843</v>
      </c>
      <c r="AE46" s="410">
        <f t="shared" si="53"/>
        <v>0.2276843816974968</v>
      </c>
      <c r="AF46" s="410">
        <f t="shared" si="53"/>
        <v>0.25981844404970383</v>
      </c>
      <c r="AG46" s="410">
        <f t="shared" si="53"/>
        <v>0.29180098666760523</v>
      </c>
      <c r="AH46" s="410">
        <f t="shared" si="53"/>
        <v>0.32361628175823259</v>
      </c>
      <c r="AI46" s="410">
        <f t="shared" si="53"/>
        <v>0.35524961333201716</v>
      </c>
      <c r="AJ46" s="410">
        <f t="shared" si="53"/>
        <v>0.38668732910052156</v>
      </c>
      <c r="AK46" s="410">
        <f t="shared" si="53"/>
        <v>0.41791687796213806</v>
      </c>
      <c r="AL46" s="410">
        <f t="shared" si="53"/>
        <v>0.44892683350946649</v>
      </c>
      <c r="AM46" s="410">
        <f t="shared" si="53"/>
        <v>0.47970690427134827</v>
      </c>
      <c r="AN46" s="410">
        <f t="shared" si="47"/>
        <v>0.51024793163196136</v>
      </c>
      <c r="AO46" s="410">
        <f t="shared" si="39"/>
        <v>0.54054187654488395</v>
      </c>
      <c r="AP46" s="410">
        <f t="shared" si="39"/>
        <v>0.57058179628273875</v>
      </c>
      <c r="AQ46" s="410">
        <f t="shared" si="39"/>
        <v>0.6003618125352318</v>
      </c>
      <c r="AR46" s="410">
        <f t="shared" si="39"/>
        <v>0.62987707219437061</v>
      </c>
      <c r="AS46" s="410">
        <f t="shared" si="39"/>
        <v>0.65912370215194116</v>
      </c>
      <c r="AT46" s="410">
        <f t="shared" si="39"/>
        <v>0.68809875938678478</v>
      </c>
      <c r="AU46" s="410">
        <f t="shared" si="39"/>
        <v>0.71680017754558389</v>
      </c>
      <c r="AV46" s="410">
        <f t="shared" si="39"/>
        <v>0.74522671112735728</v>
      </c>
      <c r="AW46" s="410">
        <f t="shared" si="39"/>
        <v>0.77337787827474469</v>
      </c>
      <c r="AX46" s="410">
        <f t="shared" si="39"/>
        <v>0.80125390306076749</v>
      </c>
      <c r="AY46" s="410">
        <f t="shared" si="39"/>
        <v>0.82885565804223937</v>
      </c>
      <c r="AZ46" s="410">
        <f t="shared" si="39"/>
        <v>0.85618460773496463</v>
      </c>
      <c r="BA46" s="410">
        <f t="shared" si="39"/>
        <v>0.88324275355424076</v>
      </c>
      <c r="BB46" s="410">
        <f t="shared" si="39"/>
        <v>0.91003258065930714</v>
      </c>
      <c r="BC46" s="410">
        <f t="shared" si="39"/>
        <v>0.93655700704399436</v>
      </c>
      <c r="BD46" s="410">
        <f t="shared" si="39"/>
        <v>0.96281933512896722</v>
      </c>
      <c r="BE46" s="410">
        <f t="shared" si="40"/>
        <v>0.98882320603391416</v>
      </c>
      <c r="BF46" s="410">
        <f t="shared" si="40"/>
        <v>1.0145725566410051</v>
      </c>
      <c r="BG46" s="410">
        <f t="shared" si="40"/>
        <v>1.0400715795037137</v>
      </c>
      <c r="BH46" s="410">
        <f t="shared" si="40"/>
        <v>1.0653246856068876</v>
      </c>
      <c r="BI46" s="410">
        <f t="shared" si="40"/>
        <v>1.0903364699443994</v>
      </c>
      <c r="BJ46" s="410">
        <f t="shared" si="40"/>
        <v>1.1151116798487724</v>
      </c>
      <c r="BK46" s="410">
        <f t="shared" si="40"/>
        <v>1.139655185982227</v>
      </c>
      <c r="BL46" s="410">
        <f t="shared" si="40"/>
        <v>1.1639719558795756</v>
      </c>
      <c r="BM46" s="253"/>
      <c r="BN46" s="252"/>
      <c r="BO46" s="537">
        <f t="shared" si="18"/>
        <v>350.00000000000006</v>
      </c>
      <c r="BP46" s="524">
        <v>35000</v>
      </c>
      <c r="BQ46" s="382">
        <f t="shared" si="54"/>
        <v>208.85261893213465</v>
      </c>
      <c r="BR46" s="382">
        <f t="shared" si="54"/>
        <v>208.98636457667041</v>
      </c>
      <c r="BS46" s="382">
        <f t="shared" si="54"/>
        <v>209.20890481833925</v>
      </c>
      <c r="BT46" s="382">
        <f t="shared" si="54"/>
        <v>209.51969056461795</v>
      </c>
      <c r="BU46" s="382">
        <f t="shared" si="54"/>
        <v>209.91796227461137</v>
      </c>
      <c r="BV46" s="382">
        <f t="shared" si="54"/>
        <v>210.40275886406715</v>
      </c>
      <c r="BW46" s="382">
        <f t="shared" si="54"/>
        <v>210.97292876373999</v>
      </c>
      <c r="BX46" s="382">
        <f t="shared" si="54"/>
        <v>211.62714286174241</v>
      </c>
      <c r="BY46" s="382">
        <f t="shared" si="54"/>
        <v>212.36390902515583</v>
      </c>
      <c r="BZ46" s="382">
        <f t="shared" si="54"/>
        <v>213.18158787291841</v>
      </c>
      <c r="CA46" s="382">
        <f t="shared" si="54"/>
        <v>214.0784094610415</v>
      </c>
      <c r="CB46" s="382">
        <f t="shared" si="54"/>
        <v>215.05249054207698</v>
      </c>
      <c r="CC46" s="382">
        <f t="shared" si="54"/>
        <v>216.10185207237001</v>
      </c>
      <c r="CD46" s="382">
        <f t="shared" si="54"/>
        <v>217.22443666152279</v>
      </c>
      <c r="CE46" s="382">
        <f t="shared" si="54"/>
        <v>218.41812568681573</v>
      </c>
      <c r="CF46" s="382">
        <f t="shared" si="48"/>
        <v>219.68075582916308</v>
      </c>
      <c r="CG46" s="382">
        <f t="shared" si="48"/>
        <v>221.01013482450415</v>
      </c>
      <c r="CH46" s="382">
        <f t="shared" si="48"/>
        <v>222.40405626350557</v>
      </c>
      <c r="CI46" s="382">
        <f t="shared" si="48"/>
        <v>223.86031331138554</v>
      </c>
      <c r="CJ46" s="382">
        <f t="shared" si="48"/>
        <v>225.3767112571413</v>
      </c>
      <c r="CK46" s="382">
        <f t="shared" si="48"/>
        <v>226.95107883636598</v>
      </c>
      <c r="CL46" s="382">
        <f t="shared" si="48"/>
        <v>228.58127830332754</v>
      </c>
      <c r="CM46" s="382">
        <f t="shared" si="48"/>
        <v>230.26521425553761</v>
      </c>
      <c r="CN46" s="382">
        <f t="shared" si="48"/>
        <v>232.00084123738964</v>
      </c>
      <c r="CO46" s="382">
        <f t="shared" si="48"/>
        <v>233.78617016852178</v>
      </c>
      <c r="CP46" s="382">
        <f t="shared" si="48"/>
        <v>235.61927365753084</v>
      </c>
      <c r="CQ46" s="382">
        <f t="shared" si="48"/>
        <v>237.49829027275655</v>
      </c>
      <c r="CR46" s="382">
        <f t="shared" si="48"/>
        <v>239.42142784946165</v>
      </c>
      <c r="CS46" s="382">
        <f t="shared" si="48"/>
        <v>241.38696591726392</v>
      </c>
      <c r="CT46" s="382">
        <f t="shared" si="41"/>
        <v>243.39325733356964</v>
      </c>
      <c r="CU46" s="382">
        <f t="shared" si="41"/>
        <v>245.43872920847153</v>
      </c>
      <c r="CV46" s="382">
        <f t="shared" si="27"/>
        <v>247.52188320453502</v>
      </c>
      <c r="CW46" s="382">
        <f t="shared" si="27"/>
        <v>249.64129529149187</v>
      </c>
      <c r="CX46" s="382">
        <f t="shared" si="27"/>
        <v>251.79561503145104</v>
      </c>
      <c r="CY46" s="382">
        <f t="shared" si="27"/>
        <v>253.9835644651429</v>
      </c>
      <c r="CZ46" s="382">
        <f t="shared" si="27"/>
        <v>256.20393666417675</v>
      </c>
      <c r="DA46" s="382">
        <f t="shared" si="27"/>
        <v>258.45559400855609</v>
      </c>
      <c r="DB46" s="382">
        <f t="shared" si="27"/>
        <v>260.7374662429209</v>
      </c>
      <c r="DC46" s="382">
        <f t="shared" si="27"/>
        <v>263.04854835932309</v>
      </c>
      <c r="DD46" s="382">
        <f t="shared" si="42"/>
        <v>265.38789834887729</v>
      </c>
      <c r="DE46" s="521"/>
      <c r="DF46" s="252"/>
      <c r="DG46" s="537">
        <f t="shared" si="19"/>
        <v>350.00000000000006</v>
      </c>
      <c r="DH46" s="524">
        <v>35000</v>
      </c>
      <c r="DI46" s="382">
        <f t="shared" si="55"/>
        <v>18.405650449594219</v>
      </c>
      <c r="DJ46" s="382">
        <f t="shared" si="55"/>
        <v>36.799836365027105</v>
      </c>
      <c r="DK46" s="382">
        <f t="shared" si="55"/>
        <v>55.171173527241891</v>
      </c>
      <c r="DL46" s="382">
        <f t="shared" si="55"/>
        <v>73.508436895405808</v>
      </c>
      <c r="DM46" s="382">
        <f t="shared" si="55"/>
        <v>91.800636616681984</v>
      </c>
      <c r="DN46" s="382">
        <f t="shared" si="55"/>
        <v>110.03708987832457</v>
      </c>
      <c r="DO46" s="382">
        <f t="shared" si="55"/>
        <v>128.20748743802923</v>
      </c>
      <c r="DP46" s="382">
        <f t="shared" si="55"/>
        <v>146.3019538420844</v>
      </c>
      <c r="DQ46" s="382">
        <f t="shared" si="55"/>
        <v>164.31110054046732</v>
      </c>
      <c r="DR46" s="382">
        <f t="shared" si="55"/>
        <v>182.2260713226448</v>
      </c>
      <c r="DS46" s="382">
        <f t="shared" si="55"/>
        <v>200.03857971752163</v>
      </c>
      <c r="DT46" s="382">
        <f t="shared" si="55"/>
        <v>217.74093821669123</v>
      </c>
      <c r="DU46" s="382">
        <f t="shared" si="55"/>
        <v>235.32607938237109</v>
      </c>
      <c r="DV46" s="382">
        <f t="shared" si="55"/>
        <v>252.78756908424319</v>
      </c>
      <c r="DW46" s="382">
        <f t="shared" si="55"/>
        <v>270.11961226667194</v>
      </c>
      <c r="DX46" s="382">
        <f t="shared" si="49"/>
        <v>287.31705177696119</v>
      </c>
      <c r="DY46" s="382">
        <f t="shared" si="49"/>
        <v>304.375360884136</v>
      </c>
      <c r="DZ46" s="382">
        <f t="shared" si="49"/>
        <v>321.29063018682956</v>
      </c>
      <c r="EA46" s="382">
        <f t="shared" si="49"/>
        <v>338.05954964951127</v>
      </c>
      <c r="EB46" s="382">
        <f t="shared" si="49"/>
        <v>354.67938652091669</v>
      </c>
      <c r="EC46" s="382">
        <f t="shared" si="49"/>
        <v>371.14795988082204</v>
      </c>
      <c r="ED46" s="382">
        <f t="shared" si="49"/>
        <v>387.46361253453779</v>
      </c>
      <c r="EE46" s="382">
        <f t="shared" si="49"/>
        <v>403.62518093292181</v>
      </c>
      <c r="EF46" s="382">
        <f t="shared" si="49"/>
        <v>419.63196374305778</v>
      </c>
      <c r="EG46" s="382">
        <f t="shared" si="49"/>
        <v>435.4836896344267</v>
      </c>
      <c r="EH46" s="382">
        <f t="shared" si="49"/>
        <v>451.18048478098416</v>
      </c>
      <c r="EI46" s="382">
        <f t="shared" si="49"/>
        <v>466.7228405133867</v>
      </c>
      <c r="EJ46" s="382">
        <f t="shared" si="49"/>
        <v>482.11158149027</v>
      </c>
      <c r="EK46" s="382">
        <f t="shared" si="49"/>
        <v>497.34783469462997</v>
      </c>
      <c r="EL46" s="382">
        <f t="shared" si="50"/>
        <v>512.43299950230255</v>
      </c>
      <c r="EM46" s="382">
        <f t="shared" si="50"/>
        <v>527.36871901526342</v>
      </c>
      <c r="EN46" s="382">
        <f t="shared" si="28"/>
        <v>542.15685280355729</v>
      </c>
      <c r="EO46" s="382">
        <f t="shared" si="28"/>
        <v>556.79945115628732</v>
      </c>
      <c r="EP46" s="382">
        <f t="shared" si="28"/>
        <v>571.29873090434705</v>
      </c>
      <c r="EQ46" s="382">
        <f t="shared" si="28"/>
        <v>585.65705284535818</v>
      </c>
      <c r="ER46" s="382">
        <f t="shared" si="28"/>
        <v>599.87690077412594</v>
      </c>
      <c r="ES46" s="382">
        <f t="shared" si="28"/>
        <v>613.96086209965358</v>
      </c>
      <c r="ET46" s="382">
        <f t="shared" si="28"/>
        <v>627.91161001177693</v>
      </c>
      <c r="EU46" s="382">
        <f t="shared" si="28"/>
        <v>641.73188714642356</v>
      </c>
      <c r="EV46" s="382">
        <f t="shared" si="43"/>
        <v>655.42449068780229</v>
      </c>
      <c r="EW46" s="521"/>
      <c r="EX46" s="252"/>
      <c r="EY46" s="515">
        <f t="shared" si="20"/>
        <v>350.00000000000006</v>
      </c>
      <c r="EZ46" s="524">
        <v>35000</v>
      </c>
      <c r="FA46" s="382">
        <f t="shared" si="56"/>
        <v>155.70261893213473</v>
      </c>
      <c r="FB46" s="382">
        <f t="shared" si="56"/>
        <v>165.83636457667049</v>
      </c>
      <c r="FC46" s="382">
        <f t="shared" si="56"/>
        <v>176.05890481833933</v>
      </c>
      <c r="FD46" s="382">
        <f t="shared" si="56"/>
        <v>186.36969056461803</v>
      </c>
      <c r="FE46" s="382">
        <f t="shared" si="56"/>
        <v>196.76796227461145</v>
      </c>
      <c r="FF46" s="382">
        <f t="shared" si="56"/>
        <v>207.25275886406723</v>
      </c>
      <c r="FG46" s="382">
        <f t="shared" si="56"/>
        <v>217.82292876374007</v>
      </c>
      <c r="FH46" s="382">
        <f t="shared" si="56"/>
        <v>228.47714286174249</v>
      </c>
      <c r="FI46" s="382">
        <f t="shared" si="56"/>
        <v>239.21390902515591</v>
      </c>
      <c r="FJ46" s="382">
        <f t="shared" si="56"/>
        <v>250.03158787291849</v>
      </c>
      <c r="FK46" s="382">
        <f t="shared" si="56"/>
        <v>260.92840946104161</v>
      </c>
      <c r="FL46" s="382">
        <f t="shared" si="56"/>
        <v>271.90249054207709</v>
      </c>
      <c r="FM46" s="382">
        <f t="shared" si="56"/>
        <v>282.95185207237012</v>
      </c>
      <c r="FN46" s="382">
        <f t="shared" si="56"/>
        <v>294.0744366615229</v>
      </c>
      <c r="FO46" s="382">
        <f t="shared" si="56"/>
        <v>305.26812568681578</v>
      </c>
      <c r="FP46" s="382">
        <f t="shared" si="56"/>
        <v>316.53075582916313</v>
      </c>
      <c r="FQ46" s="382">
        <f t="shared" si="51"/>
        <v>327.86013482450426</v>
      </c>
      <c r="FR46" s="382">
        <f t="shared" si="51"/>
        <v>339.25405626350562</v>
      </c>
      <c r="FS46" s="382">
        <f t="shared" si="51"/>
        <v>350.71031331138562</v>
      </c>
      <c r="FT46" s="382">
        <f t="shared" si="51"/>
        <v>362.22671125714135</v>
      </c>
      <c r="FU46" s="382">
        <f t="shared" si="51"/>
        <v>373.80107883636606</v>
      </c>
      <c r="FV46" s="382">
        <f t="shared" si="51"/>
        <v>385.43127830332764</v>
      </c>
      <c r="FW46" s="382">
        <f t="shared" si="51"/>
        <v>397.11521425553769</v>
      </c>
      <c r="FX46" s="382">
        <f t="shared" si="51"/>
        <v>408.85084123738972</v>
      </c>
      <c r="FY46" s="382">
        <f t="shared" si="51"/>
        <v>420.63617016852186</v>
      </c>
      <c r="FZ46" s="382">
        <f t="shared" si="51"/>
        <v>432.46927365753095</v>
      </c>
      <c r="GA46" s="382">
        <f t="shared" si="51"/>
        <v>444.34829027275663</v>
      </c>
      <c r="GB46" s="382">
        <f t="shared" si="51"/>
        <v>456.2714278494617</v>
      </c>
      <c r="GC46" s="382">
        <f t="shared" si="51"/>
        <v>468.236965917264</v>
      </c>
      <c r="GD46" s="382">
        <f t="shared" si="51"/>
        <v>480.24325733356972</v>
      </c>
      <c r="GE46" s="382">
        <f t="shared" si="44"/>
        <v>492.28872920847152</v>
      </c>
      <c r="GF46" s="382">
        <f t="shared" si="44"/>
        <v>504.37188320453504</v>
      </c>
      <c r="GG46" s="382">
        <f t="shared" si="44"/>
        <v>516.49129529149195</v>
      </c>
      <c r="GH46" s="382">
        <f t="shared" si="44"/>
        <v>528.64561503145103</v>
      </c>
      <c r="GI46" s="382">
        <f t="shared" si="44"/>
        <v>540.8335644651429</v>
      </c>
      <c r="GJ46" s="382">
        <f t="shared" si="44"/>
        <v>553.05393666417672</v>
      </c>
      <c r="GK46" s="382">
        <f t="shared" si="44"/>
        <v>565.30559400855611</v>
      </c>
      <c r="GL46" s="382">
        <f t="shared" si="44"/>
        <v>577.58746624292098</v>
      </c>
      <c r="GM46" s="382">
        <f t="shared" si="44"/>
        <v>589.89854835932306</v>
      </c>
      <c r="GN46" s="382">
        <f t="shared" si="44"/>
        <v>602.23789834887725</v>
      </c>
      <c r="GO46" s="511"/>
      <c r="GP46" s="521"/>
      <c r="GQ46" s="524">
        <v>35000</v>
      </c>
      <c r="GR46" s="583">
        <f t="shared" si="57"/>
        <v>7.4595010297811797</v>
      </c>
      <c r="GS46" s="477">
        <f t="shared" si="57"/>
        <v>3.506442988813772</v>
      </c>
      <c r="GT46" s="477">
        <f t="shared" si="57"/>
        <v>2.1911393860673756</v>
      </c>
      <c r="GU46" s="477">
        <f t="shared" si="57"/>
        <v>1.5353510214045365</v>
      </c>
      <c r="GV46" s="477">
        <f t="shared" si="57"/>
        <v>1.1434269905580898</v>
      </c>
      <c r="GW46" s="477">
        <f t="shared" si="57"/>
        <v>0.88348091623688518</v>
      </c>
      <c r="GX46" s="477">
        <f t="shared" si="57"/>
        <v>0.69898757955948265</v>
      </c>
      <c r="GY46" s="477">
        <f t="shared" si="57"/>
        <v>0.56168210240279126</v>
      </c>
      <c r="GZ46" s="477">
        <f t="shared" si="57"/>
        <v>0.45585969686960481</v>
      </c>
      <c r="HA46" s="477">
        <f t="shared" si="57"/>
        <v>0.37209558466647175</v>
      </c>
      <c r="HB46" s="477">
        <f t="shared" si="57"/>
        <v>0.30439043223314072</v>
      </c>
      <c r="HC46" s="477">
        <f t="shared" si="57"/>
        <v>0.24874308326661757</v>
      </c>
      <c r="HD46" s="477">
        <f t="shared" si="57"/>
        <v>0.20238204288702732</v>
      </c>
      <c r="HE46" s="477">
        <f t="shared" si="57"/>
        <v>0.16332633652377335</v>
      </c>
      <c r="HF46" s="477">
        <f t="shared" si="57"/>
        <v>0.13012203418033916</v>
      </c>
      <c r="HG46" s="477">
        <f t="shared" si="52"/>
        <v>0.10167758534178466</v>
      </c>
      <c r="HH46" s="477">
        <f t="shared" si="52"/>
        <v>7.7157276699896901E-2</v>
      </c>
      <c r="HI46" s="477">
        <f t="shared" si="52"/>
        <v>5.5910208356310852E-2</v>
      </c>
      <c r="HJ46" s="477">
        <f t="shared" si="52"/>
        <v>3.7421701812565968E-2</v>
      </c>
      <c r="HK46" s="477">
        <f t="shared" si="52"/>
        <v>2.1279287782289994E-2</v>
      </c>
      <c r="HL46" s="477">
        <f t="shared" si="52"/>
        <v>7.1484131460562246E-3</v>
      </c>
      <c r="HM46" s="477">
        <f t="shared" si="52"/>
        <v>5.2452260430751662E-3</v>
      </c>
      <c r="HN46" s="477">
        <f t="shared" si="52"/>
        <v>1.6128742667484864E-2</v>
      </c>
      <c r="HO46" s="477">
        <f t="shared" si="52"/>
        <v>2.56918524735389E-2</v>
      </c>
      <c r="HP46" s="477">
        <f t="shared" si="52"/>
        <v>3.4094318155448743E-2</v>
      </c>
      <c r="HQ46" s="477">
        <f t="shared" si="52"/>
        <v>4.147167653436111E-2</v>
      </c>
      <c r="HR46" s="477">
        <f t="shared" si="52"/>
        <v>4.793969417913739E-2</v>
      </c>
      <c r="HS46" s="477">
        <f t="shared" si="52"/>
        <v>5.3597869524173218E-2</v>
      </c>
      <c r="HT46" s="477">
        <f t="shared" si="52"/>
        <v>5.8532211757270337E-2</v>
      </c>
      <c r="HU46" s="477">
        <f t="shared" si="45"/>
        <v>6.2817465307653739E-2</v>
      </c>
      <c r="HV46" s="477">
        <f t="shared" si="45"/>
        <v>6.651890516429472E-2</v>
      </c>
      <c r="HW46" s="477">
        <f t="shared" si="32"/>
        <v>6.9693796921742657E-2</v>
      </c>
      <c r="HX46" s="477">
        <f t="shared" si="32"/>
        <v>7.2392592667052252E-2</v>
      </c>
      <c r="HY46" s="477">
        <f t="shared" si="32"/>
        <v>7.4659917072417689E-2</v>
      </c>
      <c r="HZ46" s="477">
        <f t="shared" si="32"/>
        <v>7.6535385619356411E-2</v>
      </c>
      <c r="IA46" s="477">
        <f t="shared" si="32"/>
        <v>7.8054287553872101E-2</v>
      </c>
      <c r="IB46" s="477">
        <f t="shared" si="32"/>
        <v>7.9248159116696443E-2</v>
      </c>
      <c r="IC46" s="477">
        <f t="shared" si="32"/>
        <v>8.0145267210319754E-2</v>
      </c>
      <c r="ID46" s="477">
        <f t="shared" si="32"/>
        <v>8.0771019525906346E-2</v>
      </c>
      <c r="IE46" s="477">
        <f t="shared" si="46"/>
        <v>8.1148313947059014E-2</v>
      </c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</row>
    <row r="47" spans="1:320">
      <c r="J47" s="252"/>
      <c r="K47" s="499">
        <v>36000</v>
      </c>
      <c r="L47" s="382">
        <f t="shared" si="21"/>
        <v>10.972799999999999</v>
      </c>
      <c r="M47" s="382">
        <v>360</v>
      </c>
      <c r="N47" s="491"/>
      <c r="O47" s="263"/>
      <c r="P47" s="383">
        <f t="shared" si="16"/>
        <v>-66.323200000000497</v>
      </c>
      <c r="Q47" s="383">
        <f>$Q$11-Konstanten!$C$33*K47</f>
        <v>206.82679999999948</v>
      </c>
      <c r="R47" s="382">
        <f t="shared" si="22"/>
        <v>560.41530574932881</v>
      </c>
      <c r="S47" s="263">
        <f t="shared" si="23"/>
        <v>0.21072420133968447</v>
      </c>
      <c r="T47" s="492"/>
      <c r="U47" s="492"/>
      <c r="V47" s="170"/>
      <c r="X47" s="524">
        <v>36000</v>
      </c>
      <c r="Y47" s="410">
        <f t="shared" si="53"/>
        <v>3.3515719877467647E-2</v>
      </c>
      <c r="Z47" s="410">
        <f t="shared" si="53"/>
        <v>6.7009187360716024E-2</v>
      </c>
      <c r="AA47" s="410">
        <f t="shared" si="53"/>
        <v>0.10045831411762936</v>
      </c>
      <c r="AB47" s="410">
        <f t="shared" si="53"/>
        <v>0.13384133681093222</v>
      </c>
      <c r="AC47" s="410">
        <f t="shared" si="53"/>
        <v>0.16713697188762752</v>
      </c>
      <c r="AD47" s="410">
        <f t="shared" si="53"/>
        <v>0.20032456143123531</v>
      </c>
      <c r="AE47" s="410">
        <f t="shared" si="53"/>
        <v>0.23338420760058226</v>
      </c>
      <c r="AF47" s="410">
        <f t="shared" si="53"/>
        <v>0.26629689357062669</v>
      </c>
      <c r="AG47" s="410">
        <f t="shared" si="53"/>
        <v>0.29904458933874578</v>
      </c>
      <c r="AH47" s="410">
        <f t="shared" si="53"/>
        <v>0.33161034123857558</v>
      </c>
      <c r="AI47" s="410">
        <f t="shared" si="53"/>
        <v>0.36397834448983885</v>
      </c>
      <c r="AJ47" s="410">
        <f t="shared" si="53"/>
        <v>0.3961339985853326</v>
      </c>
      <c r="AK47" s="410">
        <f t="shared" si="53"/>
        <v>0.42806394575471057</v>
      </c>
      <c r="AL47" s="410">
        <f t="shared" si="53"/>
        <v>0.4597560931351064</v>
      </c>
      <c r="AM47" s="410">
        <f t="shared" si="53"/>
        <v>0.49119961960863401</v>
      </c>
      <c r="AN47" s="410">
        <f t="shared" si="47"/>
        <v>0.52238496853100924</v>
      </c>
      <c r="AO47" s="410">
        <f t="shared" si="39"/>
        <v>0.5533038277707012</v>
      </c>
      <c r="AP47" s="410">
        <f t="shared" si="39"/>
        <v>0.58394909860622335</v>
      </c>
      <c r="AQ47" s="410">
        <f t="shared" si="39"/>
        <v>0.61431485509484451</v>
      </c>
      <c r="AR47" s="410">
        <f t="shared" si="39"/>
        <v>0.64439629553547251</v>
      </c>
      <c r="AS47" s="410">
        <f t="shared" si="39"/>
        <v>0.6741896876108342</v>
      </c>
      <c r="AT47" s="410">
        <f t="shared" si="39"/>
        <v>0.70369230871740185</v>
      </c>
      <c r="AU47" s="410">
        <f t="shared" si="39"/>
        <v>0.73290238288560561</v>
      </c>
      <c r="AV47" s="410">
        <f t="shared" si="39"/>
        <v>0.7618190155661867</v>
      </c>
      <c r="AW47" s="410">
        <f t="shared" si="39"/>
        <v>0.79044212741870779</v>
      </c>
      <c r="AX47" s="410">
        <f t="shared" si="39"/>
        <v>0.81877238809281283</v>
      </c>
      <c r="AY47" s="410">
        <f t="shared" si="39"/>
        <v>0.846811150846837</v>
      </c>
      <c r="AZ47" s="410">
        <f t="shared" si="39"/>
        <v>0.87456038870692976</v>
      </c>
      <c r="BA47" s="410">
        <f t="shared" si="39"/>
        <v>0.90202263273625027</v>
      </c>
      <c r="BB47" s="410">
        <f t="shared" si="39"/>
        <v>0.92920091286042628</v>
      </c>
      <c r="BC47" s="410">
        <f t="shared" si="39"/>
        <v>0.95609870158392407</v>
      </c>
      <c r="BD47" s="410">
        <f t="shared" si="39"/>
        <v>0.98271986083318663</v>
      </c>
      <c r="BE47" s="410">
        <f t="shared" si="40"/>
        <v>1.0090685920762705</v>
      </c>
      <c r="BF47" s="410">
        <f t="shared" si="40"/>
        <v>1.0351493897951518</v>
      </c>
      <c r="BG47" s="410">
        <f t="shared" si="40"/>
        <v>1.0609669983253045</v>
      </c>
      <c r="BH47" s="410">
        <f t="shared" si="40"/>
        <v>1.0865263720264351</v>
      </c>
      <c r="BI47" s="410">
        <f t="shared" si="40"/>
        <v>1.1118326387076964</v>
      </c>
      <c r="BJ47" s="410">
        <f t="shared" si="40"/>
        <v>1.1368910661989564</v>
      </c>
      <c r="BK47" s="410">
        <f t="shared" si="40"/>
        <v>1.16170703193585</v>
      </c>
      <c r="BL47" s="410">
        <f t="shared" si="40"/>
        <v>1.1862859954091234</v>
      </c>
      <c r="BM47" s="253"/>
      <c r="BN47" s="252"/>
      <c r="BO47" s="537">
        <f t="shared" si="18"/>
        <v>360.00000000000006</v>
      </c>
      <c r="BP47" s="524">
        <v>36000</v>
      </c>
      <c r="BQ47" s="382">
        <f t="shared" si="54"/>
        <v>206.87326585279362</v>
      </c>
      <c r="BR47" s="382">
        <f t="shared" si="54"/>
        <v>207.01254002968781</v>
      </c>
      <c r="BS47" s="382">
        <f t="shared" si="54"/>
        <v>207.24425395456282</v>
      </c>
      <c r="BT47" s="382">
        <f t="shared" si="54"/>
        <v>207.5677985186289</v>
      </c>
      <c r="BU47" s="382">
        <f t="shared" si="54"/>
        <v>207.98233170884882</v>
      </c>
      <c r="BV47" s="382">
        <f t="shared" si="54"/>
        <v>208.48678899760964</v>
      </c>
      <c r="BW47" s="382">
        <f t="shared" si="54"/>
        <v>209.07989621994915</v>
      </c>
      <c r="BX47" s="382">
        <f t="shared" si="54"/>
        <v>209.760184608559</v>
      </c>
      <c r="BY47" s="382">
        <f t="shared" si="54"/>
        <v>210.52600761512397</v>
      </c>
      <c r="BZ47" s="382">
        <f t="shared" si="54"/>
        <v>211.37555912034301</v>
      </c>
      <c r="CA47" s="382">
        <f t="shared" si="54"/>
        <v>212.30689262431329</v>
      </c>
      <c r="CB47" s="382">
        <f t="shared" si="54"/>
        <v>213.31794101307983</v>
      </c>
      <c r="CC47" s="382">
        <f t="shared" si="54"/>
        <v>214.40653651450933</v>
      </c>
      <c r="CD47" s="382">
        <f t="shared" si="54"/>
        <v>215.57043048519685</v>
      </c>
      <c r="CE47" s="382">
        <f t="shared" si="54"/>
        <v>216.80731270739449</v>
      </c>
      <c r="CF47" s="382">
        <f t="shared" si="48"/>
        <v>218.11482991841396</v>
      </c>
      <c r="CG47" s="382">
        <f t="shared" si="48"/>
        <v>219.49060334202522</v>
      </c>
      <c r="CH47" s="382">
        <f t="shared" si="48"/>
        <v>220.93224503970472</v>
      </c>
      <c r="CI47" s="382">
        <f t="shared" si="48"/>
        <v>222.43737294711889</v>
      </c>
      <c r="CJ47" s="382">
        <f t="shared" si="48"/>
        <v>224.00362450624417</v>
      </c>
      <c r="CK47" s="382">
        <f t="shared" si="48"/>
        <v>225.62866884476804</v>
      </c>
      <c r="CL47" s="382">
        <f t="shared" si="48"/>
        <v>227.31021749095211</v>
      </c>
      <c r="CM47" s="382">
        <f t="shared" si="48"/>
        <v>229.04603364347616</v>
      </c>
      <c r="CN47" s="382">
        <f t="shared" si="48"/>
        <v>230.83394004171805</v>
      </c>
      <c r="CO47" s="382">
        <f t="shared" si="48"/>
        <v>232.67182550250993</v>
      </c>
      <c r="CP47" s="382">
        <f t="shared" si="48"/>
        <v>234.55765020497006</v>
      </c>
      <c r="CQ47" s="382">
        <f t="shared" si="48"/>
        <v>236.48944981592226</v>
      </c>
      <c r="CR47" s="382">
        <f t="shared" si="48"/>
        <v>238.46533855524348</v>
      </c>
      <c r="CS47" s="382">
        <f t="shared" si="48"/>
        <v>240.48351130378254</v>
      </c>
      <c r="CT47" s="382">
        <f t="shared" si="41"/>
        <v>242.54224485685529</v>
      </c>
      <c r="CU47" s="382">
        <f t="shared" si="41"/>
        <v>244.63989842430746</v>
      </c>
      <c r="CV47" s="382">
        <f t="shared" si="27"/>
        <v>246.77491347429196</v>
      </c>
      <c r="CW47" s="382">
        <f t="shared" si="27"/>
        <v>248.94581301268099</v>
      </c>
      <c r="CX47" s="382">
        <f t="shared" si="27"/>
        <v>251.15120038386252</v>
      </c>
      <c r="CY47" s="382">
        <f t="shared" si="27"/>
        <v>253.38975767191121</v>
      </c>
      <c r="CZ47" s="382">
        <f t="shared" si="27"/>
        <v>255.66024377405068</v>
      </c>
      <c r="DA47" s="382">
        <f t="shared" si="27"/>
        <v>257.96149221119873</v>
      </c>
      <c r="DB47" s="382">
        <f t="shared" si="27"/>
        <v>260.29240873337613</v>
      </c>
      <c r="DC47" s="382">
        <f t="shared" si="27"/>
        <v>262.6519687710167</v>
      </c>
      <c r="DD47" s="382">
        <f t="shared" si="42"/>
        <v>265.03921477682229</v>
      </c>
      <c r="DE47" s="521"/>
      <c r="DF47" s="252"/>
      <c r="DG47" s="537">
        <f t="shared" si="19"/>
        <v>360.00000000000006</v>
      </c>
      <c r="DH47" s="524">
        <v>36000</v>
      </c>
      <c r="DI47" s="382">
        <f t="shared" si="55"/>
        <v>18.782722402539889</v>
      </c>
      <c r="DJ47" s="382">
        <f t="shared" si="55"/>
        <v>37.552974222769727</v>
      </c>
      <c r="DK47" s="382">
        <f t="shared" si="55"/>
        <v>56.298376821293374</v>
      </c>
      <c r="DL47" s="382">
        <f t="shared" si="55"/>
        <v>75.006733690797475</v>
      </c>
      <c r="DM47" s="382">
        <f t="shared" si="55"/>
        <v>93.666117202421745</v>
      </c>
      <c r="DN47" s="382">
        <f t="shared" si="55"/>
        <v>112.26495034358594</v>
      </c>
      <c r="DO47" s="382">
        <f t="shared" si="55"/>
        <v>130.79208205954512</v>
      </c>
      <c r="DP47" s="382">
        <f t="shared" si="55"/>
        <v>149.23685503047923</v>
      </c>
      <c r="DQ47" s="382">
        <f t="shared" si="55"/>
        <v>167.58916496695568</v>
      </c>
      <c r="DR47" s="382">
        <f t="shared" si="55"/>
        <v>185.8395107748556</v>
      </c>
      <c r="DS47" s="382">
        <f t="shared" si="55"/>
        <v>203.97903521340757</v>
      </c>
      <c r="DT47" s="382">
        <f t="shared" si="55"/>
        <v>221.99955593490336</v>
      </c>
      <c r="DU47" s="382">
        <f t="shared" si="55"/>
        <v>239.89358704039023</v>
      </c>
      <c r="DV47" s="382">
        <f t="shared" si="55"/>
        <v>257.65435150442755</v>
      </c>
      <c r="DW47" s="382">
        <f t="shared" si="55"/>
        <v>275.27578500692664</v>
      </c>
      <c r="DX47" s="382">
        <f t="shared" si="49"/>
        <v>292.75253185815905</v>
      </c>
      <c r="DY47" s="382">
        <f t="shared" si="49"/>
        <v>310.07993381239146</v>
      </c>
      <c r="DZ47" s="382">
        <f t="shared" si="49"/>
        <v>327.25401263745164</v>
      </c>
      <c r="EA47" s="382">
        <f t="shared" si="49"/>
        <v>344.27144734433193</v>
      </c>
      <c r="EB47" s="382">
        <f t="shared" si="49"/>
        <v>361.12954698624668</v>
      </c>
      <c r="EC47" s="382">
        <f t="shared" si="49"/>
        <v>377.82621991547012</v>
      </c>
      <c r="ED47" s="382">
        <f t="shared" si="49"/>
        <v>394.35994034331384</v>
      </c>
      <c r="EE47" s="382">
        <f t="shared" si="49"/>
        <v>410.7297129892483</v>
      </c>
      <c r="EF47" s="382">
        <f t="shared" si="49"/>
        <v>426.93503653417719</v>
      </c>
      <c r="EG47" s="382">
        <f t="shared" si="49"/>
        <v>442.97586651450507</v>
      </c>
      <c r="EH47" s="382">
        <f t="shared" si="49"/>
        <v>458.85257821214179</v>
      </c>
      <c r="EI47" s="382">
        <f t="shared" si="49"/>
        <v>474.56593001377115</v>
      </c>
      <c r="EJ47" s="382">
        <f t="shared" si="49"/>
        <v>490.1170276334459</v>
      </c>
      <c r="EK47" s="382">
        <f t="shared" si="49"/>
        <v>505.5072895177002</v>
      </c>
      <c r="EL47" s="382">
        <f t="shared" si="50"/>
        <v>520.73841368323122</v>
      </c>
      <c r="EM47" s="382">
        <f t="shared" si="50"/>
        <v>535.81234617469113</v>
      </c>
      <c r="EN47" s="382">
        <f t="shared" si="28"/>
        <v>550.73125127476817</v>
      </c>
      <c r="EO47" s="382">
        <f t="shared" si="28"/>
        <v>565.4974835504679</v>
      </c>
      <c r="EP47" s="382">
        <f t="shared" si="28"/>
        <v>580.11356177828111</v>
      </c>
      <c r="EQ47" s="382">
        <f t="shared" si="28"/>
        <v>594.58214475642319</v>
      </c>
      <c r="ER47" s="382">
        <f t="shared" si="28"/>
        <v>608.90600898390358</v>
      </c>
      <c r="ES47" s="382">
        <f t="shared" si="28"/>
        <v>623.08802816345678</v>
      </c>
      <c r="ET47" s="382">
        <f t="shared" si="28"/>
        <v>637.13115446756854</v>
      </c>
      <c r="EU47" s="382">
        <f t="shared" si="28"/>
        <v>651.03840149347468</v>
      </c>
      <c r="EV47" s="382">
        <f t="shared" si="43"/>
        <v>664.81282882335074</v>
      </c>
      <c r="EW47" s="521"/>
      <c r="EX47" s="252"/>
      <c r="EY47" s="515">
        <f t="shared" si="20"/>
        <v>360.00000000000006</v>
      </c>
      <c r="EZ47" s="524">
        <v>36000</v>
      </c>
      <c r="FA47" s="382">
        <f t="shared" si="56"/>
        <v>159.7232658527937</v>
      </c>
      <c r="FB47" s="382">
        <f t="shared" si="56"/>
        <v>169.86254002968789</v>
      </c>
      <c r="FC47" s="382">
        <f t="shared" si="56"/>
        <v>180.0942539545629</v>
      </c>
      <c r="FD47" s="382">
        <f t="shared" si="56"/>
        <v>190.41779851862898</v>
      </c>
      <c r="FE47" s="382">
        <f t="shared" si="56"/>
        <v>200.8323317088489</v>
      </c>
      <c r="FF47" s="382">
        <f t="shared" si="56"/>
        <v>211.33678899760972</v>
      </c>
      <c r="FG47" s="382">
        <f t="shared" si="56"/>
        <v>221.92989621994923</v>
      </c>
      <c r="FH47" s="382">
        <f t="shared" si="56"/>
        <v>232.61018460855908</v>
      </c>
      <c r="FI47" s="382">
        <f t="shared" si="56"/>
        <v>243.37600761512405</v>
      </c>
      <c r="FJ47" s="382">
        <f t="shared" si="56"/>
        <v>254.22555912034309</v>
      </c>
      <c r="FK47" s="382">
        <f t="shared" si="56"/>
        <v>265.1568926243134</v>
      </c>
      <c r="FL47" s="382">
        <f t="shared" si="56"/>
        <v>276.16794101307994</v>
      </c>
      <c r="FM47" s="382">
        <f t="shared" si="56"/>
        <v>287.25653651450943</v>
      </c>
      <c r="FN47" s="382">
        <f t="shared" si="56"/>
        <v>298.4204304851969</v>
      </c>
      <c r="FO47" s="382">
        <f t="shared" si="56"/>
        <v>309.65731270739457</v>
      </c>
      <c r="FP47" s="382">
        <f t="shared" si="56"/>
        <v>320.96482991841401</v>
      </c>
      <c r="FQ47" s="382">
        <f t="shared" si="51"/>
        <v>332.3406033420253</v>
      </c>
      <c r="FR47" s="382">
        <f t="shared" si="51"/>
        <v>343.78224503970478</v>
      </c>
      <c r="FS47" s="382">
        <f t="shared" si="51"/>
        <v>355.28737294711897</v>
      </c>
      <c r="FT47" s="382">
        <f t="shared" si="51"/>
        <v>366.85362450624427</v>
      </c>
      <c r="FU47" s="382">
        <f t="shared" si="51"/>
        <v>378.47866884476809</v>
      </c>
      <c r="FV47" s="382">
        <f t="shared" si="51"/>
        <v>390.16021749095216</v>
      </c>
      <c r="FW47" s="382">
        <f t="shared" si="51"/>
        <v>401.89603364347624</v>
      </c>
      <c r="FX47" s="382">
        <f t="shared" si="51"/>
        <v>413.68394004171813</v>
      </c>
      <c r="FY47" s="382">
        <f t="shared" si="51"/>
        <v>425.52182550251001</v>
      </c>
      <c r="FZ47" s="382">
        <f t="shared" si="51"/>
        <v>437.40765020497014</v>
      </c>
      <c r="GA47" s="382">
        <f t="shared" si="51"/>
        <v>449.33944981592231</v>
      </c>
      <c r="GB47" s="382">
        <f t="shared" si="51"/>
        <v>461.31533855524356</v>
      </c>
      <c r="GC47" s="382">
        <f t="shared" si="51"/>
        <v>473.33351130378264</v>
      </c>
      <c r="GD47" s="382">
        <f t="shared" si="51"/>
        <v>485.39224485685531</v>
      </c>
      <c r="GE47" s="382">
        <f t="shared" si="44"/>
        <v>497.48989842430751</v>
      </c>
      <c r="GF47" s="382">
        <f t="shared" si="44"/>
        <v>509.62491347429199</v>
      </c>
      <c r="GG47" s="382">
        <f t="shared" si="44"/>
        <v>521.79581301268104</v>
      </c>
      <c r="GH47" s="382">
        <f t="shared" si="44"/>
        <v>534.00120038386251</v>
      </c>
      <c r="GI47" s="382">
        <f t="shared" si="44"/>
        <v>546.23975767191121</v>
      </c>
      <c r="GJ47" s="382">
        <f t="shared" si="44"/>
        <v>558.51024377405065</v>
      </c>
      <c r="GK47" s="382">
        <f t="shared" si="44"/>
        <v>570.81149221119881</v>
      </c>
      <c r="GL47" s="382">
        <f t="shared" si="44"/>
        <v>583.14240873337621</v>
      </c>
      <c r="GM47" s="382">
        <f t="shared" si="44"/>
        <v>595.50196877101666</v>
      </c>
      <c r="GN47" s="382">
        <f t="shared" si="44"/>
        <v>607.88921477682231</v>
      </c>
      <c r="GO47" s="511"/>
      <c r="GP47" s="521"/>
      <c r="GQ47" s="524">
        <v>36000</v>
      </c>
      <c r="GR47" s="583">
        <f t="shared" si="57"/>
        <v>7.5037335073000468</v>
      </c>
      <c r="GS47" s="477">
        <f t="shared" si="57"/>
        <v>3.5232779438996893</v>
      </c>
      <c r="GT47" s="477">
        <f t="shared" si="57"/>
        <v>2.1989244472577227</v>
      </c>
      <c r="GU47" s="477">
        <f t="shared" si="57"/>
        <v>1.5386760514541804</v>
      </c>
      <c r="GV47" s="477">
        <f t="shared" si="57"/>
        <v>1.1441299982023421</v>
      </c>
      <c r="GW47" s="477">
        <f t="shared" si="57"/>
        <v>0.88248236293531734</v>
      </c>
      <c r="GX47" s="477">
        <f t="shared" si="57"/>
        <v>0.69681446097717292</v>
      </c>
      <c r="GY47" s="477">
        <f t="shared" si="57"/>
        <v>0.55866447708947087</v>
      </c>
      <c r="GZ47" s="477">
        <f t="shared" si="57"/>
        <v>0.45221803368440683</v>
      </c>
      <c r="HA47" s="477">
        <f t="shared" si="57"/>
        <v>0.36798444023207277</v>
      </c>
      <c r="HB47" s="477">
        <f t="shared" si="57"/>
        <v>0.29992228047799196</v>
      </c>
      <c r="HC47" s="477">
        <f t="shared" si="57"/>
        <v>0.24400222266237465</v>
      </c>
      <c r="HD47" s="477">
        <f t="shared" si="57"/>
        <v>0.19743316217179593</v>
      </c>
      <c r="HE47" s="477">
        <f t="shared" si="57"/>
        <v>0.15822002905341509</v>
      </c>
      <c r="HF47" s="477">
        <f t="shared" si="57"/>
        <v>0.12489848207899144</v>
      </c>
      <c r="HG47" s="477">
        <f t="shared" si="52"/>
        <v>9.636910014470533E-2</v>
      </c>
      <c r="HH47" s="477">
        <f t="shared" si="52"/>
        <v>7.1790100236225798E-2</v>
      </c>
      <c r="HI47" s="477">
        <f t="shared" si="52"/>
        <v>5.0505820445245209E-2</v>
      </c>
      <c r="HJ47" s="477">
        <f t="shared" si="52"/>
        <v>3.1997790370832509E-2</v>
      </c>
      <c r="HK47" s="477">
        <f t="shared" si="52"/>
        <v>1.5850482376108619E-2</v>
      </c>
      <c r="HL47" s="477">
        <f t="shared" si="52"/>
        <v>1.7268492627217494E-3</v>
      </c>
      <c r="HM47" s="477">
        <f t="shared" si="52"/>
        <v>1.0649466192498064E-2</v>
      </c>
      <c r="HN47" s="477">
        <f t="shared" si="52"/>
        <v>2.1507280984084283E-2</v>
      </c>
      <c r="HO47" s="477">
        <f t="shared" si="52"/>
        <v>3.1037734921055778E-2</v>
      </c>
      <c r="HP47" s="477">
        <f t="shared" si="52"/>
        <v>3.9401787617302474E-2</v>
      </c>
      <c r="HQ47" s="477">
        <f t="shared" si="52"/>
        <v>4.6735986731792967E-2</v>
      </c>
      <c r="HR47" s="477">
        <f t="shared" si="52"/>
        <v>5.3156955867263399E-2</v>
      </c>
      <c r="HS47" s="477">
        <f t="shared" si="52"/>
        <v>5.8764922364098859E-2</v>
      </c>
      <c r="HT47" s="477">
        <f t="shared" si="52"/>
        <v>6.3646516837797262E-2</v>
      </c>
      <c r="HU47" s="477">
        <f t="shared" si="45"/>
        <v>6.7877014442566594E-2</v>
      </c>
      <c r="HV47" s="477">
        <f t="shared" si="45"/>
        <v>7.1522143944569225E-2</v>
      </c>
      <c r="HW47" s="477">
        <f t="shared" si="32"/>
        <v>7.4639559141283604E-2</v>
      </c>
      <c r="HX47" s="477">
        <f t="shared" si="32"/>
        <v>7.728004422478868E-2</v>
      </c>
      <c r="HY47" s="477">
        <f t="shared" si="32"/>
        <v>7.9488507824339916E-2</v>
      </c>
      <c r="HZ47" s="477">
        <f t="shared" si="32"/>
        <v>8.1304807940904361E-2</v>
      </c>
      <c r="IA47" s="477">
        <f t="shared" si="32"/>
        <v>8.2764440597243541E-2</v>
      </c>
      <c r="IB47" s="477">
        <f t="shared" si="32"/>
        <v>8.3899117924544839E-2</v>
      </c>
      <c r="IC47" s="477">
        <f t="shared" si="32"/>
        <v>8.4737255988226012E-2</v>
      </c>
      <c r="ID47" s="477">
        <f t="shared" si="32"/>
        <v>8.530438848930888E-2</v>
      </c>
      <c r="IE47" s="477">
        <f t="shared" si="46"/>
        <v>8.5623519250188476E-2</v>
      </c>
    </row>
    <row r="48" spans="1:320" s="82" customFormat="1" ht="17.45" customHeight="1">
      <c r="A48" s="173"/>
      <c r="B48" s="182"/>
      <c r="C48" s="91"/>
      <c r="D48" s="189"/>
      <c r="E48" s="151"/>
      <c r="F48" s="176"/>
      <c r="G48" s="176"/>
      <c r="H48" s="176"/>
      <c r="I48" s="176"/>
      <c r="J48" s="89"/>
      <c r="K48" s="597"/>
      <c r="L48" s="89"/>
      <c r="M48" s="89"/>
      <c r="N48" s="89"/>
      <c r="O48" s="89"/>
      <c r="P48" s="89">
        <f t="shared" si="16"/>
        <v>-273.14999999999998</v>
      </c>
      <c r="Q48" s="89"/>
      <c r="R48" s="89"/>
      <c r="S48" s="89"/>
      <c r="T48" s="89"/>
      <c r="U48" s="89"/>
      <c r="V48" s="167"/>
      <c r="W48" s="92"/>
      <c r="X48" s="524">
        <v>37000</v>
      </c>
      <c r="Y48" s="410">
        <f>SQRT(5*((((1/$S54)*(((1+0.2*(Y$10/$R$11)^2)^3.5)-1))+1)^(1/3.5)-1))</f>
        <v>3.4334206988946875E-2</v>
      </c>
      <c r="Z48" s="410">
        <f t="shared" ref="Z48:BL48" si="58">SQRT(5*((((1/$S54)*(((1+0.2*(Z$10/$R$11)^2)^3.5)-1))+1)^(1/3.5)-1))</f>
        <v>6.8644191959385675E-2</v>
      </c>
      <c r="AA48" s="410">
        <f t="shared" si="58"/>
        <v>0.10290592047347198</v>
      </c>
      <c r="AB48" s="410">
        <f t="shared" si="58"/>
        <v>0.13709572948832136</v>
      </c>
      <c r="AC48" s="410">
        <f t="shared" si="58"/>
        <v>0.17119050378305173</v>
      </c>
      <c r="AD48" s="410">
        <f t="shared" si="58"/>
        <v>0.20516784165710228</v>
      </c>
      <c r="AE48" s="410">
        <f t="shared" si="58"/>
        <v>0.23900620695838182</v>
      </c>
      <c r="AF48" s="410">
        <f t="shared" si="58"/>
        <v>0.27268506499260026</v>
      </c>
      <c r="AG48" s="410">
        <f t="shared" si="58"/>
        <v>0.30618500042506841</v>
      </c>
      <c r="AH48" s="410">
        <f t="shared" si="58"/>
        <v>0.33948781588116361</v>
      </c>
      <c r="AI48" s="410">
        <f t="shared" si="58"/>
        <v>0.37257661055120528</v>
      </c>
      <c r="AJ48" s="410">
        <f t="shared" si="58"/>
        <v>0.40543583868255673</v>
      </c>
      <c r="AK48" s="410">
        <f t="shared" si="58"/>
        <v>0.43805134837085091</v>
      </c>
      <c r="AL48" s="410">
        <f t="shared" si="58"/>
        <v>0.47041040152617014</v>
      </c>
      <c r="AM48" s="410">
        <f t="shared" si="58"/>
        <v>0.50250167627457165</v>
      </c>
      <c r="AN48" s="410">
        <f t="shared" si="58"/>
        <v>0.53431525335515317</v>
      </c>
      <c r="AO48" s="410">
        <f t="shared" si="58"/>
        <v>0.56584258828512168</v>
      </c>
      <c r="AP48" s="410">
        <f t="shared" si="58"/>
        <v>0.59707647119450558</v>
      </c>
      <c r="AQ48" s="410">
        <f t="shared" si="58"/>
        <v>0.62801097628487057</v>
      </c>
      <c r="AR48" s="410">
        <f t="shared" si="58"/>
        <v>0.65864140285211203</v>
      </c>
      <c r="AS48" s="410">
        <f t="shared" si="58"/>
        <v>0.68896420974419004</v>
      </c>
      <c r="AT48" s="410">
        <f t="shared" si="58"/>
        <v>0.71897694501130172</v>
      </c>
      <c r="AU48" s="410">
        <f t="shared" si="58"/>
        <v>0.74867817236107492</v>
      </c>
      <c r="AV48" s="410">
        <f t="shared" si="58"/>
        <v>0.77806739586528173</v>
      </c>
      <c r="AW48" s="410">
        <f t="shared" si="58"/>
        <v>0.80714498418685166</v>
      </c>
      <c r="AX48" s="410">
        <f t="shared" si="58"/>
        <v>0.83591209541532041</v>
      </c>
      <c r="AY48" s="410">
        <f t="shared" si="58"/>
        <v>0.86437060342122174</v>
      </c>
      <c r="AZ48" s="410">
        <f t="shared" si="58"/>
        <v>0.89252302647090298</v>
      </c>
      <c r="BA48" s="410">
        <f t="shared" si="58"/>
        <v>0.92037245868629625</v>
      </c>
      <c r="BB48" s="410">
        <f t="shared" si="58"/>
        <v>0.94792250479162077</v>
      </c>
      <c r="BC48" s="410">
        <f t="shared" si="58"/>
        <v>0.97517721846226979</v>
      </c>
      <c r="BD48" s="410">
        <f t="shared" si="58"/>
        <v>1.0021410444807226</v>
      </c>
      <c r="BE48" s="410">
        <f t="shared" si="58"/>
        <v>1.0288187648098457</v>
      </c>
      <c r="BF48" s="410">
        <f t="shared" si="58"/>
        <v>1.0552154486147156</v>
      </c>
      <c r="BG48" s="410">
        <f t="shared" si="58"/>
        <v>1.0813364061992581</v>
      </c>
      <c r="BH48" s="410">
        <f t="shared" si="58"/>
        <v>1.1071871467718515</v>
      </c>
      <c r="BI48" s="410">
        <f t="shared" si="58"/>
        <v>1.1327733399135416</v>
      </c>
      <c r="BJ48" s="410">
        <f t="shared" si="58"/>
        <v>1.1581007805920462</v>
      </c>
      <c r="BK48" s="410">
        <f t="shared" si="58"/>
        <v>1.1831753575429358</v>
      </c>
      <c r="BL48" s="410">
        <f t="shared" si="58"/>
        <v>1.2080030248248621</v>
      </c>
      <c r="BM48" s="253"/>
      <c r="BN48" s="2"/>
      <c r="BO48" s="537">
        <f t="shared" ref="BO48:BO76" si="59">(BP48*288.15)/(100*(288.15+$F49))</f>
        <v>370.00000000000006</v>
      </c>
      <c r="BP48" s="524">
        <v>37000</v>
      </c>
      <c r="BQ48" s="382">
        <f t="shared" ref="BQ48:DD54" si="60">$Q54*(1+0.2*Y48^2)</f>
        <v>206.69871907647595</v>
      </c>
      <c r="BR48" s="382">
        <f t="shared" si="60"/>
        <v>206.84474570680291</v>
      </c>
      <c r="BS48" s="382">
        <f t="shared" si="60"/>
        <v>207.08766705175645</v>
      </c>
      <c r="BT48" s="382">
        <f t="shared" si="60"/>
        <v>207.42680493308461</v>
      </c>
      <c r="BU48" s="382">
        <f t="shared" si="60"/>
        <v>207.86122247282748</v>
      </c>
      <c r="BV48" s="382">
        <f t="shared" si="60"/>
        <v>208.38973623426949</v>
      </c>
      <c r="BW48" s="382">
        <f t="shared" si="60"/>
        <v>209.01093124050783</v>
      </c>
      <c r="BX48" s="382">
        <f t="shared" si="60"/>
        <v>209.72317846718551</v>
      </c>
      <c r="BY48" s="382">
        <f t="shared" si="60"/>
        <v>210.52465435697721</v>
      </c>
      <c r="BZ48" s="382">
        <f t="shared" si="60"/>
        <v>211.41336187411591</v>
      </c>
      <c r="CA48" s="382">
        <f t="shared" si="60"/>
        <v>212.38715260754213</v>
      </c>
      <c r="CB48" s="382">
        <f t="shared" si="60"/>
        <v>213.44374943996246</v>
      </c>
      <c r="CC48" s="382">
        <f t="shared" si="60"/>
        <v>214.58076932503855</v>
      </c>
      <c r="CD48" s="382">
        <f t="shared" si="60"/>
        <v>215.79574575329863</v>
      </c>
      <c r="CE48" s="382">
        <f t="shared" si="60"/>
        <v>217.08615053589813</v>
      </c>
      <c r="CF48" s="382">
        <f t="shared" si="60"/>
        <v>218.44941459073462</v>
      </c>
      <c r="CG48" s="382">
        <f t="shared" si="60"/>
        <v>219.88294747434819</v>
      </c>
      <c r="CH48" s="382">
        <f t="shared" si="60"/>
        <v>221.38415546259216</v>
      </c>
      <c r="CI48" s="382">
        <f t="shared" si="60"/>
        <v>222.95045804071864</v>
      </c>
      <c r="CJ48" s="382">
        <f t="shared" si="60"/>
        <v>224.57930271727142</v>
      </c>
      <c r="CK48" s="382">
        <f t="shared" si="60"/>
        <v>226.26817812459734</v>
      </c>
      <c r="CL48" s="382">
        <f t="shared" si="60"/>
        <v>228.01462541088347</v>
      </c>
      <c r="CM48" s="382">
        <f t="shared" si="60"/>
        <v>229.81624796397668</v>
      </c>
      <c r="CN48" s="382">
        <f t="shared" si="60"/>
        <v>231.67071953575311</v>
      </c>
      <c r="CO48" s="382">
        <f t="shared" si="60"/>
        <v>233.57579085771283</v>
      </c>
      <c r="CP48" s="382">
        <f t="shared" si="60"/>
        <v>235.52929485429507</v>
      </c>
      <c r="CQ48" s="382">
        <f t="shared" si="60"/>
        <v>237.52915057073855</v>
      </c>
      <c r="CR48" s="382">
        <f t="shared" si="60"/>
        <v>239.57336593790609</v>
      </c>
      <c r="CS48" s="382">
        <f t="shared" si="60"/>
        <v>241.66003949810539</v>
      </c>
      <c r="CT48" s="382">
        <f t="shared" si="60"/>
        <v>243.78736121430674</v>
      </c>
      <c r="CU48" s="382">
        <f t="shared" si="60"/>
        <v>245.95361248099999</v>
      </c>
      <c r="CV48" s="382">
        <f t="shared" si="60"/>
        <v>248.15716544888812</v>
      </c>
      <c r="CW48" s="382">
        <f t="shared" si="60"/>
        <v>250.3964817682357</v>
      </c>
      <c r="CX48" s="382">
        <f t="shared" si="60"/>
        <v>252.67011084746085</v>
      </c>
      <c r="CY48" s="382">
        <f t="shared" si="60"/>
        <v>254.97668771489472</v>
      </c>
      <c r="CZ48" s="382">
        <f t="shared" si="60"/>
        <v>257.31493056282517</v>
      </c>
      <c r="DA48" s="382">
        <f t="shared" si="60"/>
        <v>259.68363804426656</v>
      </c>
      <c r="DB48" s="382">
        <f t="shared" si="60"/>
        <v>262.08168638453418</v>
      </c>
      <c r="DC48" s="382">
        <f t="shared" si="60"/>
        <v>264.50802636178423</v>
      </c>
      <c r="DD48" s="382">
        <f t="shared" si="60"/>
        <v>266.96168020329884</v>
      </c>
      <c r="DE48" s="521"/>
      <c r="DF48" s="2"/>
      <c r="DG48" s="537">
        <f t="shared" ref="DG48:DG76" si="61">(DH48*288.15)/(100*(288.15+$F49))</f>
        <v>370.00000000000006</v>
      </c>
      <c r="DH48" s="524">
        <v>37000</v>
      </c>
      <c r="DI48" s="382">
        <f t="shared" ref="DI48:EV54" si="62">Y48*$R54</f>
        <v>19.233189254760447</v>
      </c>
      <c r="DJ48" s="382">
        <f t="shared" si="62"/>
        <v>38.452809922768672</v>
      </c>
      <c r="DK48" s="382">
        <f t="shared" si="62"/>
        <v>57.645398495406518</v>
      </c>
      <c r="DL48" s="382">
        <f t="shared" si="62"/>
        <v>76.797699510496386</v>
      </c>
      <c r="DM48" s="382">
        <f t="shared" si="62"/>
        <v>95.896764382447415</v>
      </c>
      <c r="DN48" s="382">
        <f t="shared" si="62"/>
        <v>114.93004422243123</v>
      </c>
      <c r="DO48" s="382">
        <f t="shared" si="62"/>
        <v>133.88547500086003</v>
      </c>
      <c r="DP48" s="382">
        <f t="shared" si="62"/>
        <v>152.75155368049465</v>
      </c>
      <c r="DQ48" s="382">
        <f t="shared" si="62"/>
        <v>171.51740426217071</v>
      </c>
      <c r="DR48" s="382">
        <f t="shared" si="62"/>
        <v>190.1728330183858</v>
      </c>
      <c r="DS48" s="382">
        <f t="shared" si="62"/>
        <v>208.70837252584246</v>
      </c>
      <c r="DT48" s="382">
        <f t="shared" si="62"/>
        <v>227.11531443130383</v>
      </c>
      <c r="DU48" s="382">
        <f t="shared" si="62"/>
        <v>245.38573118149645</v>
      </c>
      <c r="DV48" s="382">
        <f t="shared" si="62"/>
        <v>263.51248720767944</v>
      </c>
      <c r="DW48" s="382">
        <f t="shared" si="62"/>
        <v>281.48924027092102</v>
      </c>
      <c r="DX48" s="382">
        <f t="shared" si="62"/>
        <v>299.31043384206464</v>
      </c>
      <c r="DY48" s="382">
        <f t="shared" si="62"/>
        <v>316.97128150927631</v>
      </c>
      <c r="DZ48" s="382">
        <f t="shared" si="62"/>
        <v>334.46774447842535</v>
      </c>
      <c r="EA48" s="382">
        <f t="shared" si="62"/>
        <v>351.79650326108418</v>
      </c>
      <c r="EB48" s="382">
        <f t="shared" si="62"/>
        <v>368.95492463692818</v>
      </c>
      <c r="EC48" s="382">
        <f t="shared" si="62"/>
        <v>385.94102493854984</v>
      </c>
      <c r="ED48" s="382">
        <f t="shared" si="62"/>
        <v>402.75343064319338</v>
      </c>
      <c r="EE48" s="382">
        <f t="shared" si="62"/>
        <v>419.39133717473948</v>
      </c>
      <c r="EF48" s="382">
        <f t="shared" si="62"/>
        <v>435.85446672623408</v>
      </c>
      <c r="EG48" s="382">
        <f t="shared" si="62"/>
        <v>452.14302581370055</v>
      </c>
      <c r="EH48" s="382">
        <f t="shared" si="62"/>
        <v>468.25766317078296</v>
      </c>
      <c r="EI48" s="382">
        <f t="shared" si="62"/>
        <v>484.19942849426405</v>
      </c>
      <c r="EJ48" s="382">
        <f t="shared" si="62"/>
        <v>499.96973245581796</v>
      </c>
      <c r="EK48" s="382">
        <f t="shared" si="62"/>
        <v>515.57030830743781</v>
      </c>
      <c r="EL48" s="382">
        <f t="shared" si="62"/>
        <v>531.00317532812255</v>
      </c>
      <c r="EM48" s="382">
        <f t="shared" si="62"/>
        <v>546.27060428842015</v>
      </c>
      <c r="EN48" s="382">
        <f t="shared" si="62"/>
        <v>561.37508504757352</v>
      </c>
      <c r="EO48" s="382">
        <f t="shared" si="62"/>
        <v>576.31929634509299</v>
      </c>
      <c r="EP48" s="382">
        <f t="shared" si="62"/>
        <v>591.10607780419514</v>
      </c>
      <c r="EQ48" s="382">
        <f t="shared" si="62"/>
        <v>605.73840412822551</v>
      </c>
      <c r="ER48" s="382">
        <f t="shared" si="62"/>
        <v>620.21936144197571</v>
      </c>
      <c r="ES48" s="382">
        <f t="shared" si="62"/>
        <v>634.55212570711228</v>
      </c>
      <c r="ET48" s="382">
        <f t="shared" si="62"/>
        <v>648.73994312387151</v>
      </c>
      <c r="EU48" s="382">
        <f t="shared" si="62"/>
        <v>662.78611241896454</v>
      </c>
      <c r="EV48" s="382">
        <f t="shared" si="62"/>
        <v>676.69396891150677</v>
      </c>
      <c r="EW48" s="521"/>
      <c r="EX48" s="2"/>
      <c r="EY48" s="515">
        <f t="shared" ref="EY48:EY76" si="63">(EZ48*288.15)/(100*(288.15+$F49))</f>
        <v>370.00000000000006</v>
      </c>
      <c r="EZ48" s="524">
        <v>37000</v>
      </c>
      <c r="FA48" s="382">
        <f t="shared" si="56"/>
        <v>165.54871907647603</v>
      </c>
      <c r="FB48" s="382">
        <f t="shared" si="56"/>
        <v>175.69474570680299</v>
      </c>
      <c r="FC48" s="382">
        <f t="shared" si="56"/>
        <v>185.93766705175653</v>
      </c>
      <c r="FD48" s="382">
        <f t="shared" si="56"/>
        <v>196.27680493308469</v>
      </c>
      <c r="FE48" s="382">
        <f t="shared" si="56"/>
        <v>206.71122247282756</v>
      </c>
      <c r="FF48" s="382">
        <f t="shared" si="56"/>
        <v>217.23973623426957</v>
      </c>
      <c r="FG48" s="382">
        <f t="shared" si="56"/>
        <v>227.86093124050791</v>
      </c>
      <c r="FH48" s="382">
        <f t="shared" si="56"/>
        <v>238.57317846718558</v>
      </c>
      <c r="FI48" s="382">
        <f t="shared" si="56"/>
        <v>249.37465435697729</v>
      </c>
      <c r="FJ48" s="382">
        <f t="shared" si="56"/>
        <v>260.26336187411596</v>
      </c>
      <c r="FK48" s="382">
        <f t="shared" si="56"/>
        <v>271.23715260754221</v>
      </c>
      <c r="FL48" s="382">
        <f t="shared" si="56"/>
        <v>282.29374943996254</v>
      </c>
      <c r="FM48" s="382">
        <f t="shared" si="56"/>
        <v>293.43076932503863</v>
      </c>
      <c r="FN48" s="382">
        <f t="shared" si="56"/>
        <v>304.64574575329868</v>
      </c>
      <c r="FO48" s="382">
        <f t="shared" si="56"/>
        <v>315.93615053589821</v>
      </c>
      <c r="FP48" s="382">
        <f t="shared" si="56"/>
        <v>327.29941459073473</v>
      </c>
      <c r="FQ48" s="382">
        <f t="shared" si="51"/>
        <v>338.73294747434829</v>
      </c>
      <c r="FR48" s="382">
        <f t="shared" si="51"/>
        <v>350.23415546259224</v>
      </c>
      <c r="FS48" s="382">
        <f t="shared" si="51"/>
        <v>361.80045804071869</v>
      </c>
      <c r="FT48" s="382">
        <f t="shared" si="51"/>
        <v>373.42930271727153</v>
      </c>
      <c r="FU48" s="382">
        <f t="shared" si="51"/>
        <v>385.11817812459742</v>
      </c>
      <c r="FV48" s="382">
        <f t="shared" si="51"/>
        <v>396.86462541088355</v>
      </c>
      <c r="FW48" s="382">
        <f t="shared" si="51"/>
        <v>408.66624796397673</v>
      </c>
      <c r="FX48" s="382">
        <f t="shared" si="51"/>
        <v>420.52071953575319</v>
      </c>
      <c r="FY48" s="382">
        <f t="shared" si="51"/>
        <v>432.42579085771291</v>
      </c>
      <c r="FZ48" s="382">
        <f t="shared" si="51"/>
        <v>444.37929485429515</v>
      </c>
      <c r="GA48" s="382">
        <f t="shared" si="51"/>
        <v>456.3791505707386</v>
      </c>
      <c r="GB48" s="382">
        <f t="shared" si="51"/>
        <v>468.42336593790617</v>
      </c>
      <c r="GC48" s="382">
        <f t="shared" si="51"/>
        <v>480.51003949810541</v>
      </c>
      <c r="GD48" s="382">
        <f t="shared" si="51"/>
        <v>492.63736121430679</v>
      </c>
      <c r="GE48" s="382">
        <f t="shared" si="44"/>
        <v>504.80361248100002</v>
      </c>
      <c r="GF48" s="382">
        <f t="shared" si="44"/>
        <v>517.00716544888814</v>
      </c>
      <c r="GG48" s="382">
        <f t="shared" si="44"/>
        <v>529.24648176823575</v>
      </c>
      <c r="GH48" s="382">
        <f t="shared" si="44"/>
        <v>541.52011084746084</v>
      </c>
      <c r="GI48" s="382">
        <f t="shared" si="44"/>
        <v>553.82668771489477</v>
      </c>
      <c r="GJ48" s="382">
        <f t="shared" si="44"/>
        <v>566.16493056282525</v>
      </c>
      <c r="GK48" s="382">
        <f t="shared" si="44"/>
        <v>578.53363804426658</v>
      </c>
      <c r="GL48" s="382">
        <f t="shared" si="44"/>
        <v>590.93168638453426</v>
      </c>
      <c r="GM48" s="382">
        <f t="shared" si="44"/>
        <v>603.35802636178425</v>
      </c>
      <c r="GN48" s="382">
        <f t="shared" si="44"/>
        <v>615.81168020329892</v>
      </c>
      <c r="GO48" s="511"/>
      <c r="GP48" s="521"/>
      <c r="GQ48" s="524">
        <v>37000</v>
      </c>
      <c r="GR48" s="583">
        <f t="shared" si="57"/>
        <v>7.6074502197029403</v>
      </c>
      <c r="GS48" s="477">
        <f t="shared" si="57"/>
        <v>3.569100309175862</v>
      </c>
      <c r="GT48" s="477">
        <f t="shared" si="57"/>
        <v>2.2255422272182406</v>
      </c>
      <c r="GU48" s="477">
        <f t="shared" si="57"/>
        <v>1.5557641203335577</v>
      </c>
      <c r="GV48" s="477">
        <f t="shared" si="57"/>
        <v>1.1555599274282002</v>
      </c>
      <c r="GW48" s="477">
        <f t="shared" si="57"/>
        <v>0.89019100883518365</v>
      </c>
      <c r="GX48" s="477">
        <f t="shared" si="57"/>
        <v>0.70190927162968364</v>
      </c>
      <c r="GY48" s="477">
        <f t="shared" si="57"/>
        <v>0.56183798278216646</v>
      </c>
      <c r="GZ48" s="477">
        <f t="shared" si="57"/>
        <v>0.45393206846693457</v>
      </c>
      <c r="HA48" s="477">
        <f t="shared" si="57"/>
        <v>0.36856225856904518</v>
      </c>
      <c r="HB48" s="477">
        <f t="shared" si="57"/>
        <v>0.29959881017210932</v>
      </c>
      <c r="HC48" s="477">
        <f t="shared" si="57"/>
        <v>0.2429533875636056</v>
      </c>
      <c r="HD48" s="477">
        <f t="shared" si="57"/>
        <v>0.19579393598891154</v>
      </c>
      <c r="HE48" s="477">
        <f t="shared" si="57"/>
        <v>0.15609605063308177</v>
      </c>
      <c r="HF48" s="477">
        <f t="shared" si="57"/>
        <v>0.12237380807814734</v>
      </c>
      <c r="HG48" s="477">
        <f t="shared" si="52"/>
        <v>9.351154381553857E-2</v>
      </c>
      <c r="HH48" s="477">
        <f t="shared" si="52"/>
        <v>6.8655008306912249E-2</v>
      </c>
      <c r="HI48" s="477">
        <f t="shared" si="52"/>
        <v>4.7138808583031835E-2</v>
      </c>
      <c r="HJ48" s="477">
        <f t="shared" si="52"/>
        <v>2.8436765820296177E-2</v>
      </c>
      <c r="HK48" s="477">
        <f t="shared" si="52"/>
        <v>1.2127167254228617E-2</v>
      </c>
      <c r="HL48" s="477">
        <f t="shared" si="52"/>
        <v>2.132053243325036E-3</v>
      </c>
      <c r="HM48" s="477">
        <f t="shared" si="52"/>
        <v>1.4621365789250931E-2</v>
      </c>
      <c r="HN48" s="477">
        <f t="shared" si="52"/>
        <v>2.5572986993515644E-2</v>
      </c>
      <c r="HO48" s="477">
        <f t="shared" si="52"/>
        <v>3.5180888028187217E-2</v>
      </c>
      <c r="HP48" s="477">
        <f t="shared" si="52"/>
        <v>4.3608402276035234E-2</v>
      </c>
      <c r="HQ48" s="477">
        <f t="shared" si="52"/>
        <v>5.0994079103365127E-2</v>
      </c>
      <c r="HR48" s="477">
        <f t="shared" si="52"/>
        <v>5.7456238661907091E-2</v>
      </c>
      <c r="HS48" s="477">
        <f t="shared" si="52"/>
        <v>6.3096552591210164E-2</v>
      </c>
      <c r="HT48" s="477">
        <f t="shared" si="52"/>
        <v>6.8002885822559311E-2</v>
      </c>
      <c r="HU48" s="477">
        <f t="shared" si="45"/>
        <v>7.2251571923479349E-2</v>
      </c>
      <c r="HV48" s="477">
        <f t="shared" si="45"/>
        <v>7.5909249888039682E-2</v>
      </c>
      <c r="HW48" s="477">
        <f t="shared" si="32"/>
        <v>7.9034358275671304E-2</v>
      </c>
      <c r="HX48" s="477">
        <f t="shared" si="32"/>
        <v>8.167835933203009E-2</v>
      </c>
      <c r="HY48" s="477">
        <f t="shared" si="32"/>
        <v>8.3886748620371529E-2</v>
      </c>
      <c r="HZ48" s="477">
        <f t="shared" si="32"/>
        <v>8.5699892989353571E-2</v>
      </c>
      <c r="IA48" s="477">
        <f t="shared" si="32"/>
        <v>8.7153730179394748E-2</v>
      </c>
      <c r="IB48" s="477">
        <f t="shared" si="32"/>
        <v>8.8280356165258408E-2</v>
      </c>
      <c r="IC48" s="477">
        <f t="shared" si="32"/>
        <v>8.910852083652146E-2</v>
      </c>
      <c r="ID48" s="477">
        <f t="shared" si="32"/>
        <v>8.9664048391548415E-2</v>
      </c>
      <c r="IE48" s="477">
        <f t="shared" si="46"/>
        <v>8.9970195546651324E-2</v>
      </c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</row>
    <row r="49" spans="1:320">
      <c r="K49" s="605"/>
      <c r="V49" s="279"/>
      <c r="X49" s="524">
        <v>38000</v>
      </c>
      <c r="Y49" s="410">
        <f t="shared" ref="Y49:BL51" si="64">SQRT(5*((((1/$S55)*(((1+0.2*(Y$10/$R$11)^2)^3.5)-1))+1)^(1/3.5)-1))</f>
        <v>3.5169056254633964E-2</v>
      </c>
      <c r="Z49" s="410">
        <f t="shared" si="64"/>
        <v>7.0311775359158668E-2</v>
      </c>
      <c r="AA49" s="410">
        <f t="shared" si="64"/>
        <v>0.10540203434068289</v>
      </c>
      <c r="AB49" s="410">
        <f t="shared" si="64"/>
        <v>0.1404141340556633</v>
      </c>
      <c r="AC49" s="410">
        <f t="shared" si="64"/>
        <v>0.17532299997554018</v>
      </c>
      <c r="AD49" s="410">
        <f t="shared" si="64"/>
        <v>0.21010437011756355</v>
      </c>
      <c r="AE49" s="410">
        <f t="shared" si="64"/>
        <v>0.24473496663552477</v>
      </c>
      <c r="AF49" s="410">
        <f t="shared" si="64"/>
        <v>0.27919264820329909</v>
      </c>
      <c r="AG49" s="410">
        <f t="shared" si="64"/>
        <v>0.3134565410219729</v>
      </c>
      <c r="AH49" s="410">
        <f t="shared" si="64"/>
        <v>0.34750714701837704</v>
      </c>
      <c r="AI49" s="410">
        <f t="shared" si="64"/>
        <v>0.38132642853926912</v>
      </c>
      <c r="AJ49" s="410">
        <f t="shared" si="64"/>
        <v>0.41489786954696761</v>
      </c>
      <c r="AK49" s="410">
        <f t="shared" si="64"/>
        <v>0.44820651395740413</v>
      </c>
      <c r="AL49" s="410">
        <f t="shared" si="64"/>
        <v>0.48123898230944345</v>
      </c>
      <c r="AM49" s="410">
        <f t="shared" si="64"/>
        <v>0.51398346839891051</v>
      </c>
      <c r="AN49" s="410">
        <f t="shared" si="64"/>
        <v>0.54642971784669769</v>
      </c>
      <c r="AO49" s="410">
        <f t="shared" si="64"/>
        <v>0.57856899079655211</v>
      </c>
      <c r="AP49" s="410">
        <f t="shared" si="64"/>
        <v>0.61039401106178448</v>
      </c>
      <c r="AQ49" s="410">
        <f t="shared" si="64"/>
        <v>0.64189890407144978</v>
      </c>
      <c r="AR49" s="410">
        <f t="shared" si="64"/>
        <v>0.67307912591873642</v>
      </c>
      <c r="AS49" s="410">
        <f t="shared" si="64"/>
        <v>0.70393138570324376</v>
      </c>
      <c r="AT49" s="410">
        <f t="shared" si="64"/>
        <v>0.73445356319898147</v>
      </c>
      <c r="AU49" s="410">
        <f t="shared" si="64"/>
        <v>0.7646446236866955</v>
      </c>
      <c r="AV49" s="410">
        <f t="shared" si="64"/>
        <v>0.79450453157568846</v>
      </c>
      <c r="AW49" s="410">
        <f t="shared" si="64"/>
        <v>0.82403416421784792</v>
      </c>
      <c r="AX49" s="410">
        <f t="shared" si="64"/>
        <v>0.85323522709539457</v>
      </c>
      <c r="AY49" s="410">
        <f t="shared" si="64"/>
        <v>0.88211017135042114</v>
      </c>
      <c r="AZ49" s="410">
        <f t="shared" si="64"/>
        <v>0.91066211442485101</v>
      </c>
      <c r="BA49" s="410">
        <f t="shared" si="64"/>
        <v>0.93889476439729969</v>
      </c>
      <c r="BB49" s="410">
        <f t="shared" si="64"/>
        <v>0.96681234844069275</v>
      </c>
      <c r="BC49" s="410">
        <f t="shared" si="64"/>
        <v>0.99441954568234969</v>
      </c>
      <c r="BD49" s="410">
        <f t="shared" si="64"/>
        <v>1.0217214246266186</v>
      </c>
      <c r="BE49" s="410">
        <f t="shared" si="64"/>
        <v>1.0487233851980089</v>
      </c>
      <c r="BF49" s="410">
        <f t="shared" si="64"/>
        <v>1.0754311053789665</v>
      </c>
      <c r="BG49" s="410">
        <f t="shared" si="64"/>
        <v>1.1018504923494656</v>
      </c>
      <c r="BH49" s="410">
        <f t="shared" si="64"/>
        <v>1.1279876379832732</v>
      </c>
      <c r="BI49" s="410">
        <f t="shared" si="64"/>
        <v>1.1538487785166196</v>
      </c>
      <c r="BJ49" s="410">
        <f t="shared" si="64"/>
        <v>1.1794402581769863</v>
      </c>
      <c r="BK49" s="410">
        <f t="shared" si="64"/>
        <v>1.2047684965411616</v>
      </c>
      <c r="BL49" s="410">
        <f t="shared" si="64"/>
        <v>1.2298399593809592</v>
      </c>
      <c r="BM49" s="253"/>
      <c r="BN49" s="252"/>
      <c r="BO49" s="537">
        <f t="shared" si="59"/>
        <v>380.00000000000006</v>
      </c>
      <c r="BP49" s="524">
        <v>38000</v>
      </c>
      <c r="BQ49" s="382">
        <f t="shared" si="60"/>
        <v>206.70111723929588</v>
      </c>
      <c r="BR49" s="382">
        <f t="shared" si="60"/>
        <v>206.85432272175652</v>
      </c>
      <c r="BS49" s="382">
        <f t="shared" si="60"/>
        <v>207.1091570138033</v>
      </c>
      <c r="BT49" s="382">
        <f t="shared" si="60"/>
        <v>207.46486531630811</v>
      </c>
      <c r="BU49" s="382">
        <f t="shared" si="60"/>
        <v>207.9204056159968</v>
      </c>
      <c r="BV49" s="382">
        <f t="shared" si="60"/>
        <v>208.4744628611347</v>
      </c>
      <c r="BW49" s="382">
        <f t="shared" si="60"/>
        <v>209.12546646153422</v>
      </c>
      <c r="BX49" s="382">
        <f t="shared" si="60"/>
        <v>209.87161062005939</v>
      </c>
      <c r="BY49" s="382">
        <f t="shared" si="60"/>
        <v>210.71087694555195</v>
      </c>
      <c r="BZ49" s="382">
        <f t="shared" si="60"/>
        <v>211.64105876480758</v>
      </c>
      <c r="CA49" s="382">
        <f t="shared" si="60"/>
        <v>212.65978654354683</v>
      </c>
      <c r="CB49" s="382">
        <f t="shared" si="60"/>
        <v>213.76455384147823</v>
      </c>
      <c r="CC49" s="382">
        <f t="shared" si="60"/>
        <v>214.95274326150118</v>
      </c>
      <c r="CD49" s="382">
        <f t="shared" si="60"/>
        <v>216.22165190405789</v>
      </c>
      <c r="CE49" s="382">
        <f t="shared" si="60"/>
        <v>217.56851590030328</v>
      </c>
      <c r="CF49" s="382">
        <f t="shared" si="60"/>
        <v>218.99053366781382</v>
      </c>
      <c r="CG49" s="382">
        <f t="shared" si="60"/>
        <v>220.48488760583317</v>
      </c>
      <c r="CH49" s="382">
        <f t="shared" si="60"/>
        <v>222.04876401993451</v>
      </c>
      <c r="CI49" s="382">
        <f t="shared" si="60"/>
        <v>223.67937113543172</v>
      </c>
      <c r="CJ49" s="382">
        <f t="shared" si="60"/>
        <v>225.3739551225558</v>
      </c>
      <c r="CK49" s="382">
        <f t="shared" si="60"/>
        <v>227.12981411275817</v>
      </c>
      <c r="CL49" s="382">
        <f t="shared" si="60"/>
        <v>228.94431023352635</v>
      </c>
      <c r="CM49" s="382">
        <f t="shared" si="60"/>
        <v>230.81487972847677</v>
      </c>
      <c r="CN49" s="382">
        <f t="shared" si="60"/>
        <v>232.73904126034074</v>
      </c>
      <c r="CO49" s="382">
        <f t="shared" si="60"/>
        <v>234.71440251725411</v>
      </c>
      <c r="CP49" s="382">
        <f t="shared" si="60"/>
        <v>236.73866525828922</v>
      </c>
      <c r="CQ49" s="382">
        <f t="shared" si="60"/>
        <v>238.80962894327902</v>
      </c>
      <c r="CR49" s="382">
        <f t="shared" si="60"/>
        <v>240.92519309570164</v>
      </c>
      <c r="CS49" s="382">
        <f t="shared" si="60"/>
        <v>243.08335854667556</v>
      </c>
      <c r="CT49" s="382">
        <f t="shared" si="60"/>
        <v>245.28222770390457</v>
      </c>
      <c r="CU49" s="382">
        <f t="shared" si="60"/>
        <v>247.52000398256666</v>
      </c>
      <c r="CV49" s="382">
        <f t="shared" si="60"/>
        <v>249.7949905264355</v>
      </c>
      <c r="CW49" s="382">
        <f t="shared" si="60"/>
        <v>252.10558833758759</v>
      </c>
      <c r="CX49" s="382">
        <f t="shared" si="60"/>
        <v>254.45029392244027</v>
      </c>
      <c r="CY49" s="382">
        <f t="shared" si="60"/>
        <v>256.82769655103198</v>
      </c>
      <c r="CZ49" s="382">
        <f t="shared" si="60"/>
        <v>259.23647521571183</v>
      </c>
      <c r="DA49" s="382">
        <f t="shared" si="60"/>
        <v>261.67539536503773</v>
      </c>
      <c r="DB49" s="382">
        <f t="shared" si="60"/>
        <v>264.1433054788547</v>
      </c>
      <c r="DC49" s="382">
        <f t="shared" si="60"/>
        <v>266.63913354137321</v>
      </c>
      <c r="DD49" s="382">
        <f t="shared" si="60"/>
        <v>269.1618834606507</v>
      </c>
      <c r="DE49" s="521"/>
      <c r="DF49" s="252"/>
      <c r="DG49" s="537">
        <f t="shared" si="61"/>
        <v>380.00000000000006</v>
      </c>
      <c r="DH49" s="524">
        <v>38000</v>
      </c>
      <c r="DI49" s="382">
        <f t="shared" si="62"/>
        <v>19.700851546518827</v>
      </c>
      <c r="DJ49" s="382">
        <f t="shared" si="62"/>
        <v>39.386949660909586</v>
      </c>
      <c r="DK49" s="382">
        <f t="shared" si="62"/>
        <v>59.043660887922371</v>
      </c>
      <c r="DL49" s="382">
        <f t="shared" si="62"/>
        <v>78.656589191219041</v>
      </c>
      <c r="DM49" s="382">
        <f t="shared" si="62"/>
        <v>98.211688428612064</v>
      </c>
      <c r="DN49" s="382">
        <f t="shared" si="62"/>
        <v>117.69536762635109</v>
      </c>
      <c r="DO49" s="382">
        <f t="shared" si="62"/>
        <v>137.09458710008519</v>
      </c>
      <c r="DP49" s="382">
        <f t="shared" si="62"/>
        <v>156.39694381642425</v>
      </c>
      <c r="DQ49" s="382">
        <f t="shared" si="62"/>
        <v>175.59074477995117</v>
      </c>
      <c r="DR49" s="382">
        <f t="shared" si="62"/>
        <v>194.66506764341361</v>
      </c>
      <c r="DS49" s="382">
        <f t="shared" si="62"/>
        <v>213.609808151349</v>
      </c>
      <c r="DT49" s="382">
        <f t="shared" si="62"/>
        <v>232.41571442039302</v>
      </c>
      <c r="DU49" s="382">
        <f t="shared" si="62"/>
        <v>251.07440841532585</v>
      </c>
      <c r="DV49" s="382">
        <f t="shared" si="62"/>
        <v>269.57839528682064</v>
      </c>
      <c r="DW49" s="382">
        <f t="shared" si="62"/>
        <v>287.92106148590699</v>
      </c>
      <c r="DX49" s="382">
        <f t="shared" si="62"/>
        <v>306.09666275834513</v>
      </c>
      <c r="DY49" s="382">
        <f t="shared" si="62"/>
        <v>324.10030324883178</v>
      </c>
      <c r="DZ49" s="382">
        <f t="shared" si="62"/>
        <v>341.92790701422092</v>
      </c>
      <c r="EA49" s="382">
        <f t="shared" si="62"/>
        <v>359.57618326248092</v>
      </c>
      <c r="EB49" s="382">
        <f t="shared" si="62"/>
        <v>377.0425866073241</v>
      </c>
      <c r="EC49" s="382">
        <f t="shared" si="62"/>
        <v>394.32527356623632</v>
      </c>
      <c r="ED49" s="382">
        <f t="shared" si="62"/>
        <v>411.42305644008854</v>
      </c>
      <c r="EE49" s="382">
        <f t="shared" si="62"/>
        <v>428.33535560427362</v>
      </c>
      <c r="EF49" s="382">
        <f t="shared" si="62"/>
        <v>445.06215112174687</v>
      </c>
      <c r="EG49" s="382">
        <f t="shared" si="62"/>
        <v>461.60393446373706</v>
      </c>
      <c r="EH49" s="382">
        <f t="shared" si="62"/>
        <v>477.9616609999818</v>
      </c>
      <c r="EI49" s="382">
        <f t="shared" si="62"/>
        <v>494.13670380077718</v>
      </c>
      <c r="EJ49" s="382">
        <f t="shared" si="62"/>
        <v>510.1308091814094</v>
      </c>
      <c r="EK49" s="382">
        <f t="shared" si="62"/>
        <v>525.94605431750131</v>
      </c>
      <c r="EL49" s="382">
        <f t="shared" si="62"/>
        <v>541.58480716870633</v>
      </c>
      <c r="EM49" s="382">
        <f t="shared" si="62"/>
        <v>557.04968886855818</v>
      </c>
      <c r="EN49" s="382">
        <f t="shared" si="62"/>
        <v>572.34353867014897</v>
      </c>
      <c r="EO49" s="382">
        <f t="shared" si="62"/>
        <v>587.46938148009997</v>
      </c>
      <c r="EP49" s="382">
        <f t="shared" si="62"/>
        <v>602.43039796633786</v>
      </c>
      <c r="EQ49" s="382">
        <f t="shared" si="62"/>
        <v>617.22989718768133</v>
      </c>
      <c r="ER49" s="382">
        <f t="shared" si="62"/>
        <v>631.87129166392742</v>
      </c>
      <c r="ES49" s="382">
        <f t="shared" si="62"/>
        <v>646.35807478322101</v>
      </c>
      <c r="ET49" s="382">
        <f t="shared" si="62"/>
        <v>660.69380042778414</v>
      </c>
      <c r="EU49" s="382">
        <f t="shared" si="62"/>
        <v>674.88206468869146</v>
      </c>
      <c r="EV49" s="382">
        <f t="shared" si="62"/>
        <v>688.92648953434923</v>
      </c>
      <c r="EW49" s="521"/>
      <c r="EX49" s="252"/>
      <c r="EY49" s="515">
        <f t="shared" si="63"/>
        <v>380.00000000000006</v>
      </c>
      <c r="EZ49" s="524">
        <v>38000</v>
      </c>
      <c r="FA49" s="382">
        <f t="shared" si="56"/>
        <v>171.55111723929596</v>
      </c>
      <c r="FB49" s="382">
        <f t="shared" si="56"/>
        <v>181.7043227217566</v>
      </c>
      <c r="FC49" s="382">
        <f t="shared" si="56"/>
        <v>191.95915701380338</v>
      </c>
      <c r="FD49" s="382">
        <f t="shared" si="56"/>
        <v>202.31486531630819</v>
      </c>
      <c r="FE49" s="382">
        <f t="shared" si="56"/>
        <v>212.77040561599688</v>
      </c>
      <c r="FF49" s="382">
        <f t="shared" si="56"/>
        <v>223.32446286113478</v>
      </c>
      <c r="FG49" s="382">
        <f t="shared" si="56"/>
        <v>233.9754664615343</v>
      </c>
      <c r="FH49" s="382">
        <f t="shared" si="56"/>
        <v>244.72161062005947</v>
      </c>
      <c r="FI49" s="382">
        <f t="shared" si="56"/>
        <v>255.56087694555202</v>
      </c>
      <c r="FJ49" s="382">
        <f t="shared" si="56"/>
        <v>266.49105876480769</v>
      </c>
      <c r="FK49" s="382">
        <f t="shared" si="56"/>
        <v>277.50978654354691</v>
      </c>
      <c r="FL49" s="382">
        <f t="shared" si="56"/>
        <v>288.61455384147831</v>
      </c>
      <c r="FM49" s="382">
        <f t="shared" si="56"/>
        <v>299.80274326150129</v>
      </c>
      <c r="FN49" s="382">
        <f t="shared" si="56"/>
        <v>311.07165190405794</v>
      </c>
      <c r="FO49" s="382">
        <f t="shared" si="56"/>
        <v>322.41851590030336</v>
      </c>
      <c r="FP49" s="382">
        <f t="shared" si="56"/>
        <v>333.84053366781393</v>
      </c>
      <c r="FQ49" s="382">
        <f t="shared" si="51"/>
        <v>345.33488760583327</v>
      </c>
      <c r="FR49" s="382">
        <f t="shared" si="51"/>
        <v>356.89876401993456</v>
      </c>
      <c r="FS49" s="382">
        <f t="shared" si="51"/>
        <v>368.5293711354318</v>
      </c>
      <c r="FT49" s="382">
        <f t="shared" si="51"/>
        <v>380.22395512255588</v>
      </c>
      <c r="FU49" s="382">
        <f t="shared" si="51"/>
        <v>391.97981411275828</v>
      </c>
      <c r="FV49" s="382">
        <f t="shared" si="51"/>
        <v>403.7943102335264</v>
      </c>
      <c r="FW49" s="382">
        <f t="shared" si="51"/>
        <v>415.66487972847688</v>
      </c>
      <c r="FX49" s="382">
        <f t="shared" si="51"/>
        <v>427.58904126034082</v>
      </c>
      <c r="FY49" s="382">
        <f t="shared" si="51"/>
        <v>439.56440251725417</v>
      </c>
      <c r="FZ49" s="382">
        <f t="shared" si="51"/>
        <v>451.58866525828932</v>
      </c>
      <c r="GA49" s="382">
        <f t="shared" si="51"/>
        <v>463.65962894327913</v>
      </c>
      <c r="GB49" s="382">
        <f t="shared" si="51"/>
        <v>475.77519309570175</v>
      </c>
      <c r="GC49" s="382">
        <f t="shared" si="51"/>
        <v>487.93335854667555</v>
      </c>
      <c r="GD49" s="382">
        <f t="shared" si="51"/>
        <v>500.13222770390462</v>
      </c>
      <c r="GE49" s="382">
        <f t="shared" si="44"/>
        <v>512.37000398256669</v>
      </c>
      <c r="GF49" s="382">
        <f t="shared" si="44"/>
        <v>524.64499052643555</v>
      </c>
      <c r="GG49" s="382">
        <f t="shared" si="44"/>
        <v>536.95558833758764</v>
      </c>
      <c r="GH49" s="382">
        <f t="shared" si="44"/>
        <v>549.30029392244023</v>
      </c>
      <c r="GI49" s="382">
        <f t="shared" si="44"/>
        <v>561.677696551032</v>
      </c>
      <c r="GJ49" s="382">
        <f t="shared" si="44"/>
        <v>574.08647521571186</v>
      </c>
      <c r="GK49" s="382">
        <f t="shared" si="44"/>
        <v>586.52539536503775</v>
      </c>
      <c r="GL49" s="382">
        <f t="shared" si="44"/>
        <v>598.99330547885472</v>
      </c>
      <c r="GM49" s="382">
        <f t="shared" si="44"/>
        <v>611.48913354137323</v>
      </c>
      <c r="GN49" s="382">
        <f t="shared" si="44"/>
        <v>624.01188346065078</v>
      </c>
      <c r="GO49" s="511"/>
      <c r="GP49" s="521"/>
      <c r="GQ49" s="524">
        <v>38000</v>
      </c>
      <c r="GR49" s="583">
        <f t="shared" si="57"/>
        <v>7.7078021391217133</v>
      </c>
      <c r="GS49" s="477">
        <f t="shared" si="57"/>
        <v>3.6133128938921848</v>
      </c>
      <c r="GT49" s="477">
        <f t="shared" si="57"/>
        <v>2.2511391422388827</v>
      </c>
      <c r="GU49" s="477">
        <f t="shared" si="57"/>
        <v>1.5721286340610094</v>
      </c>
      <c r="GV49" s="477">
        <f t="shared" si="57"/>
        <v>1.1664468763374845</v>
      </c>
      <c r="GW49" s="477">
        <f t="shared" si="57"/>
        <v>0.89747878242859702</v>
      </c>
      <c r="GX49" s="477">
        <f t="shared" si="57"/>
        <v>0.70667180528959705</v>
      </c>
      <c r="GY49" s="477">
        <f t="shared" si="57"/>
        <v>0.56474675686315856</v>
      </c>
      <c r="GZ49" s="477">
        <f t="shared" si="57"/>
        <v>0.45543477969649682</v>
      </c>
      <c r="HA49" s="477">
        <f t="shared" si="57"/>
        <v>0.36897216326950111</v>
      </c>
      <c r="HB49" s="477">
        <f t="shared" si="57"/>
        <v>0.29914346604778957</v>
      </c>
      <c r="HC49" s="477">
        <f t="shared" si="57"/>
        <v>0.24180309649558793</v>
      </c>
      <c r="HD49" s="477">
        <f t="shared" si="57"/>
        <v>0.1940792578332767</v>
      </c>
      <c r="HE49" s="477">
        <f t="shared" si="57"/>
        <v>0.15391907268047256</v>
      </c>
      <c r="HF49" s="477">
        <f t="shared" si="57"/>
        <v>0.11981566835146215</v>
      </c>
      <c r="HG49" s="477">
        <f t="shared" si="52"/>
        <v>9.0637613162649261E-2</v>
      </c>
      <c r="HH49" s="477">
        <f t="shared" si="52"/>
        <v>6.5518557508717892E-2</v>
      </c>
      <c r="HI49" s="477">
        <f t="shared" si="52"/>
        <v>4.3783665207212809E-2</v>
      </c>
      <c r="HJ49" s="477">
        <f t="shared" si="52"/>
        <v>2.4899279456490842E-2</v>
      </c>
      <c r="HK49" s="477">
        <f t="shared" si="52"/>
        <v>8.4376901396156067E-3</v>
      </c>
      <c r="HL49" s="477">
        <f t="shared" si="52"/>
        <v>5.9480322736251571E-3</v>
      </c>
      <c r="HM49" s="477">
        <f t="shared" si="52"/>
        <v>1.8542340024818322E-2</v>
      </c>
      <c r="HN49" s="477">
        <f t="shared" si="52"/>
        <v>2.9580737872833027E-2</v>
      </c>
      <c r="HO49" s="477">
        <f t="shared" si="52"/>
        <v>3.9259932163106519E-2</v>
      </c>
      <c r="HP49" s="477">
        <f t="shared" si="52"/>
        <v>4.7745546129469331E-2</v>
      </c>
      <c r="HQ49" s="477">
        <f t="shared" si="52"/>
        <v>5.5178056931418779E-2</v>
      </c>
      <c r="HR49" s="477">
        <f t="shared" si="52"/>
        <v>6.1677415628258209E-2</v>
      </c>
      <c r="HS49" s="477">
        <f t="shared" si="52"/>
        <v>6.7346679454309E-2</v>
      </c>
      <c r="HT49" s="477">
        <f t="shared" si="52"/>
        <v>7.2274894846683993E-2</v>
      </c>
      <c r="HU49" s="477">
        <f t="shared" si="45"/>
        <v>7.6539406047055211E-2</v>
      </c>
      <c r="HV49" s="477">
        <f t="shared" si="45"/>
        <v>8.0207718950066842E-2</v>
      </c>
      <c r="HW49" s="477">
        <f t="shared" si="32"/>
        <v>8.33390174274386E-2</v>
      </c>
      <c r="HX49" s="477">
        <f t="shared" si="32"/>
        <v>8.5985405767438183E-2</v>
      </c>
      <c r="HY49" s="477">
        <f t="shared" si="32"/>
        <v>8.8192933529337603E-2</v>
      </c>
      <c r="HZ49" s="477">
        <f t="shared" si="32"/>
        <v>9.0002446235616401E-2</v>
      </c>
      <c r="IA49" s="477">
        <f t="shared" si="32"/>
        <v>9.1450295670260487E-2</v>
      </c>
      <c r="IB49" s="477">
        <f t="shared" si="32"/>
        <v>9.2568936248302092E-2</v>
      </c>
      <c r="IC49" s="477">
        <f t="shared" si="32"/>
        <v>9.3387428350288376E-2</v>
      </c>
      <c r="ID49" s="477">
        <f t="shared" si="32"/>
        <v>9.3931865231238615E-2</v>
      </c>
      <c r="IE49" s="477">
        <f t="shared" si="46"/>
        <v>9.4225736794610312E-2</v>
      </c>
    </row>
    <row r="50" spans="1:320">
      <c r="K50" s="605"/>
      <c r="V50" s="279"/>
      <c r="X50" s="524">
        <v>39000</v>
      </c>
      <c r="Y50" s="410">
        <f t="shared" si="64"/>
        <v>3.6024192341583182E-2</v>
      </c>
      <c r="Z50" s="410">
        <f t="shared" si="64"/>
        <v>7.2019767204985596E-2</v>
      </c>
      <c r="AA50" s="410">
        <f t="shared" si="64"/>
        <v>0.10795835147478311</v>
      </c>
      <c r="AB50" s="410">
        <f t="shared" si="64"/>
        <v>0.14381205532936986</v>
      </c>
      <c r="AC50" s="410">
        <f t="shared" si="64"/>
        <v>0.1795537005409307</v>
      </c>
      <c r="AD50" s="410">
        <f t="shared" si="64"/>
        <v>0.21515703338963499</v>
      </c>
      <c r="AE50" s="410">
        <f t="shared" si="64"/>
        <v>0.25059691806985374</v>
      </c>
      <c r="AF50" s="410">
        <f t="shared" si="64"/>
        <v>0.28584950723979197</v>
      </c>
      <c r="AG50" s="410">
        <f t="shared" si="64"/>
        <v>0.32089238723454067</v>
      </c>
      <c r="AH50" s="410">
        <f t="shared" si="64"/>
        <v>0.35570469637340191</v>
      </c>
      <c r="AI50" s="410">
        <f t="shared" si="64"/>
        <v>0.39026721569442807</v>
      </c>
      <c r="AJ50" s="410">
        <f t="shared" si="64"/>
        <v>0.42456243229925322</v>
      </c>
      <c r="AK50" s="410">
        <f t="shared" si="64"/>
        <v>0.45857457625036496</v>
      </c>
      <c r="AL50" s="410">
        <f t="shared" si="64"/>
        <v>0.4922896326063359</v>
      </c>
      <c r="AM50" s="410">
        <f t="shared" si="64"/>
        <v>0.52569533069020946</v>
      </c>
      <c r="AN50" s="410">
        <f t="shared" si="64"/>
        <v>0.55878111305767597</v>
      </c>
      <c r="AO50" s="410">
        <f t="shared" si="64"/>
        <v>0.59153808686647624</v>
      </c>
      <c r="AP50" s="410">
        <f t="shared" si="64"/>
        <v>0.62395896045772625</v>
      </c>
      <c r="AQ50" s="410">
        <f t="shared" si="64"/>
        <v>0.65603796795847824</v>
      </c>
      <c r="AR50" s="410">
        <f t="shared" si="64"/>
        <v>0.68777078462113461</v>
      </c>
      <c r="AS50" s="410">
        <f t="shared" si="64"/>
        <v>0.71915443544993007</v>
      </c>
      <c r="AT50" s="410">
        <f t="shared" si="64"/>
        <v>0.75018719944632495</v>
      </c>
      <c r="AU50" s="410">
        <f t="shared" si="64"/>
        <v>0.78086851155298198</v>
      </c>
      <c r="AV50" s="410">
        <f t="shared" si="64"/>
        <v>0.81119886410586339</v>
      </c>
      <c r="AW50" s="410">
        <f t="shared" si="64"/>
        <v>0.84117970932935293</v>
      </c>
      <c r="AX50" s="410">
        <f t="shared" si="64"/>
        <v>0.87081336414156829</v>
      </c>
      <c r="AY50" s="410">
        <f t="shared" si="64"/>
        <v>0.90010291828368316</v>
      </c>
      <c r="AZ50" s="410">
        <f t="shared" si="64"/>
        <v>0.92905214655430191</v>
      </c>
      <c r="BA50" s="410">
        <f t="shared" si="64"/>
        <v>0.95766542572104907</v>
      </c>
      <c r="BB50" s="410">
        <f t="shared" si="64"/>
        <v>0.98594765649822635</v>
      </c>
      <c r="BC50" s="410">
        <f t="shared" si="64"/>
        <v>1.0139041908220456</v>
      </c>
      <c r="BD50" s="410">
        <f t="shared" si="64"/>
        <v>1.0415407645228112</v>
      </c>
      <c r="BE50" s="410">
        <f t="shared" si="64"/>
        <v>1.0688634353848367</v>
      </c>
      <c r="BF50" s="410">
        <f t="shared" si="64"/>
        <v>1.0958785264978776</v>
      </c>
      <c r="BG50" s="410">
        <f t="shared" si="64"/>
        <v>1.1225925747362497</v>
      </c>
      <c r="BH50" s="410">
        <f t="shared" si="64"/>
        <v>1.1490122841509267</v>
      </c>
      <c r="BI50" s="410">
        <f t="shared" si="64"/>
        <v>1.1751444840236178</v>
      </c>
      <c r="BJ50" s="410">
        <f t="shared" si="64"/>
        <v>1.2009960913076756</v>
      </c>
      <c r="BK50" s="410">
        <f t="shared" si="64"/>
        <v>1.2265740771667193</v>
      </c>
      <c r="BL50" s="410">
        <f t="shared" si="64"/>
        <v>1.2518854373159505</v>
      </c>
      <c r="BM50" s="253"/>
      <c r="BN50" s="252"/>
      <c r="BO50" s="537">
        <f t="shared" si="59"/>
        <v>390.00000000000006</v>
      </c>
      <c r="BP50" s="524">
        <v>39000</v>
      </c>
      <c r="BQ50" s="382">
        <f t="shared" si="60"/>
        <v>206.70363340619721</v>
      </c>
      <c r="BR50" s="382">
        <f t="shared" si="60"/>
        <v>206.86437009069118</v>
      </c>
      <c r="BS50" s="382">
        <f t="shared" si="60"/>
        <v>207.13169909031095</v>
      </c>
      <c r="BT50" s="382">
        <f t="shared" si="60"/>
        <v>207.50478092951096</v>
      </c>
      <c r="BU50" s="382">
        <f t="shared" si="60"/>
        <v>207.98245752909702</v>
      </c>
      <c r="BV50" s="382">
        <f t="shared" si="60"/>
        <v>208.5632687416898</v>
      </c>
      <c r="BW50" s="382">
        <f t="shared" si="60"/>
        <v>209.24547272151742</v>
      </c>
      <c r="BX50" s="382">
        <f t="shared" si="60"/>
        <v>210.02706952742795</v>
      </c>
      <c r="BY50" s="382">
        <f t="shared" si="60"/>
        <v>210.90582729144896</v>
      </c>
      <c r="BZ50" s="382">
        <f t="shared" si="60"/>
        <v>211.8793102502444</v>
      </c>
      <c r="CA50" s="382">
        <f t="shared" si="60"/>
        <v>212.94490793266735</v>
      </c>
      <c r="CB50" s="382">
        <f t="shared" si="60"/>
        <v>214.0998648206733</v>
      </c>
      <c r="CC50" s="382">
        <f t="shared" si="60"/>
        <v>215.34130984893619</v>
      </c>
      <c r="CD50" s="382">
        <f t="shared" si="60"/>
        <v>216.66628517552209</v>
      </c>
      <c r="CE50" s="382">
        <f t="shared" si="60"/>
        <v>218.07177373626229</v>
      </c>
      <c r="CF50" s="382">
        <f t="shared" si="60"/>
        <v>219.55472518349137</v>
      </c>
      <c r="CG50" s="382">
        <f t="shared" si="60"/>
        <v>221.11207990034748</v>
      </c>
      <c r="CH50" s="382">
        <f t="shared" si="60"/>
        <v>222.74079087043006</v>
      </c>
      <c r="CI50" s="382">
        <f t="shared" si="60"/>
        <v>224.43784326566455</v>
      </c>
      <c r="CJ50" s="382">
        <f t="shared" si="60"/>
        <v>226.20027169007358</v>
      </c>
      <c r="CK50" s="382">
        <f t="shared" si="60"/>
        <v>228.02517508212506</v>
      </c>
      <c r="CL50" s="382">
        <f t="shared" si="60"/>
        <v>229.90972933249915</v>
      </c>
      <c r="CM50" s="382">
        <f t="shared" si="60"/>
        <v>231.85119771737953</v>
      </c>
      <c r="CN50" s="382">
        <f t="shared" si="60"/>
        <v>233.8469392801228</v>
      </c>
      <c r="CO50" s="382">
        <f t="shared" si="60"/>
        <v>235.89441531721113</v>
      </c>
      <c r="CP50" s="382">
        <f t="shared" si="60"/>
        <v>237.9911941388691</v>
      </c>
      <c r="CQ50" s="382">
        <f t="shared" si="60"/>
        <v>240.13495428182947</v>
      </c>
      <c r="CR50" s="382">
        <f t="shared" si="60"/>
        <v>242.32348635276654</v>
      </c>
      <c r="CS50" s="382">
        <f t="shared" si="60"/>
        <v>244.55469367711956</v>
      </c>
      <c r="CT50" s="382">
        <f t="shared" si="60"/>
        <v>246.82659192054479</v>
      </c>
      <c r="CU50" s="382">
        <f t="shared" si="60"/>
        <v>249.13730784010752</v>
      </c>
      <c r="CV50" s="382">
        <f t="shared" si="60"/>
        <v>251.48507731043856</v>
      </c>
      <c r="CW50" s="382">
        <f t="shared" si="60"/>
        <v>253.86824275717109</v>
      </c>
      <c r="CX50" s="382">
        <f t="shared" si="60"/>
        <v>256.28525011664721</v>
      </c>
      <c r="CY50" s="382">
        <f t="shared" si="60"/>
        <v>258.73464542761832</v>
      </c>
      <c r="CZ50" s="382">
        <f t="shared" si="60"/>
        <v>261.21507114779416</v>
      </c>
      <c r="DA50" s="382">
        <f t="shared" si="60"/>
        <v>263.72526227589577</v>
      </c>
      <c r="DB50" s="382">
        <f t="shared" si="60"/>
        <v>266.26404234849082</v>
      </c>
      <c r="DC50" s="382">
        <f t="shared" si="60"/>
        <v>268.83031937045695</v>
      </c>
      <c r="DD50" s="382">
        <f t="shared" si="60"/>
        <v>271.42308172844849</v>
      </c>
      <c r="DE50" s="521"/>
      <c r="DF50" s="252"/>
      <c r="DG50" s="537">
        <f t="shared" si="61"/>
        <v>390.00000000000006</v>
      </c>
      <c r="DH50" s="524">
        <v>39000</v>
      </c>
      <c r="DI50" s="382">
        <f t="shared" si="62"/>
        <v>20.17987802306347</v>
      </c>
      <c r="DJ50" s="382">
        <f t="shared" si="62"/>
        <v>40.343725229570673</v>
      </c>
      <c r="DK50" s="382">
        <f t="shared" si="62"/>
        <v>60.475647689049431</v>
      </c>
      <c r="DL50" s="382">
        <f t="shared" si="62"/>
        <v>80.560022200492099</v>
      </c>
      <c r="DM50" s="382">
        <f t="shared" si="62"/>
        <v>100.58162418045782</v>
      </c>
      <c r="DN50" s="382">
        <f t="shared" si="62"/>
        <v>120.52574693243528</v>
      </c>
      <c r="DO50" s="382">
        <f t="shared" si="62"/>
        <v>140.37830998831029</v>
      </c>
      <c r="DP50" s="382">
        <f t="shared" si="62"/>
        <v>160.12595464612966</v>
      </c>
      <c r="DQ50" s="382">
        <f t="shared" si="62"/>
        <v>179.75612531492754</v>
      </c>
      <c r="DR50" s="382">
        <f t="shared" si="62"/>
        <v>199.25713578761713</v>
      </c>
      <c r="DS50" s="382">
        <f t="shared" si="62"/>
        <v>218.61822006827668</v>
      </c>
      <c r="DT50" s="382">
        <f t="shared" si="62"/>
        <v>237.82956785638638</v>
      </c>
      <c r="DU50" s="382">
        <f t="shared" si="62"/>
        <v>256.88234521578426</v>
      </c>
      <c r="DV50" s="382">
        <f t="shared" si="62"/>
        <v>275.76870131651077</v>
      </c>
      <c r="DW50" s="382">
        <f t="shared" si="62"/>
        <v>294.48176242321892</v>
      </c>
      <c r="DX50" s="382">
        <f t="shared" si="62"/>
        <v>313.01561451189991</v>
      </c>
      <c r="DY50" s="382">
        <f t="shared" si="62"/>
        <v>331.36527602820371</v>
      </c>
      <c r="DZ50" s="382">
        <f t="shared" si="62"/>
        <v>349.52666236183643</v>
      </c>
      <c r="EA50" s="382">
        <f t="shared" si="62"/>
        <v>367.49654361074556</v>
      </c>
      <c r="EB50" s="382">
        <f t="shared" si="62"/>
        <v>385.27249715631501</v>
      </c>
      <c r="EC50" s="382">
        <f t="shared" si="62"/>
        <v>402.85285647813834</v>
      </c>
      <c r="ED50" s="382">
        <f t="shared" si="62"/>
        <v>420.23665751461266</v>
      </c>
      <c r="EE50" s="382">
        <f t="shared" si="62"/>
        <v>437.42358373433507</v>
      </c>
      <c r="EF50" s="382">
        <f t="shared" si="62"/>
        <v>454.41391093195961</v>
      </c>
      <c r="EG50" s="382">
        <f t="shared" si="62"/>
        <v>471.20845260833175</v>
      </c>
      <c r="EH50" s="382">
        <f t="shared" si="62"/>
        <v>487.80850664473525</v>
      </c>
      <c r="EI50" s="382">
        <f t="shared" si="62"/>
        <v>504.21580383916876</v>
      </c>
      <c r="EJ50" s="382">
        <f t="shared" si="62"/>
        <v>520.43245874217314</v>
      </c>
      <c r="EK50" s="382">
        <f t="shared" si="62"/>
        <v>536.46092311272071</v>
      </c>
      <c r="EL50" s="382">
        <f t="shared" si="62"/>
        <v>552.30394221199322</v>
      </c>
      <c r="EM50" s="382">
        <f t="shared" si="62"/>
        <v>567.9645140647325</v>
      </c>
      <c r="EN50" s="382">
        <f t="shared" si="62"/>
        <v>583.44585174383121</v>
      </c>
      <c r="EO50" s="382">
        <f t="shared" si="62"/>
        <v>598.75134867300278</v>
      </c>
      <c r="EP50" s="382">
        <f t="shared" si="62"/>
        <v>613.88454689362811</v>
      </c>
      <c r="EQ50" s="382">
        <f t="shared" si="62"/>
        <v>628.84910820400921</v>
      </c>
      <c r="ER50" s="382">
        <f t="shared" si="62"/>
        <v>643.6487880507533</v>
      </c>
      <c r="ES50" s="382">
        <f t="shared" si="62"/>
        <v>658.28741203168568</v>
      </c>
      <c r="ET50" s="382">
        <f t="shared" si="62"/>
        <v>672.76885485615787</v>
      </c>
      <c r="EU50" s="382">
        <f t="shared" si="62"/>
        <v>687.09702160079667</v>
      </c>
      <c r="EV50" s="382">
        <f t="shared" si="62"/>
        <v>701.27583109542934</v>
      </c>
      <c r="EW50" s="521"/>
      <c r="EX50" s="252"/>
      <c r="EY50" s="515">
        <f t="shared" si="63"/>
        <v>390.00000000000006</v>
      </c>
      <c r="EZ50" s="524">
        <v>39000</v>
      </c>
      <c r="FA50" s="382">
        <f t="shared" si="56"/>
        <v>177.55363340619729</v>
      </c>
      <c r="FB50" s="382">
        <f t="shared" si="56"/>
        <v>187.71437009069126</v>
      </c>
      <c r="FC50" s="382">
        <f t="shared" si="56"/>
        <v>197.98169909031103</v>
      </c>
      <c r="FD50" s="382">
        <f t="shared" si="56"/>
        <v>208.35478092951104</v>
      </c>
      <c r="FE50" s="382">
        <f t="shared" si="56"/>
        <v>218.8324575290971</v>
      </c>
      <c r="FF50" s="382">
        <f t="shared" si="56"/>
        <v>229.41326874168988</v>
      </c>
      <c r="FG50" s="382">
        <f t="shared" si="56"/>
        <v>240.0954727215175</v>
      </c>
      <c r="FH50" s="382">
        <f t="shared" si="56"/>
        <v>250.87706952742803</v>
      </c>
      <c r="FI50" s="382">
        <f t="shared" si="56"/>
        <v>261.75582729144901</v>
      </c>
      <c r="FJ50" s="382">
        <f t="shared" si="56"/>
        <v>272.72931025024445</v>
      </c>
      <c r="FK50" s="382">
        <f t="shared" si="56"/>
        <v>283.79490793266746</v>
      </c>
      <c r="FL50" s="382">
        <f t="shared" si="56"/>
        <v>294.94986482067338</v>
      </c>
      <c r="FM50" s="382">
        <f t="shared" si="56"/>
        <v>306.19130984893627</v>
      </c>
      <c r="FN50" s="382">
        <f t="shared" si="56"/>
        <v>317.51628517552217</v>
      </c>
      <c r="FO50" s="382">
        <f t="shared" si="56"/>
        <v>328.92177373626237</v>
      </c>
      <c r="FP50" s="382">
        <f t="shared" si="56"/>
        <v>340.40472518349145</v>
      </c>
      <c r="FQ50" s="382">
        <f t="shared" si="51"/>
        <v>351.96207990034759</v>
      </c>
      <c r="FR50" s="382">
        <f t="shared" si="51"/>
        <v>363.59079087043017</v>
      </c>
      <c r="FS50" s="382">
        <f t="shared" si="51"/>
        <v>375.28784326566461</v>
      </c>
      <c r="FT50" s="382">
        <f t="shared" si="51"/>
        <v>387.05027169007366</v>
      </c>
      <c r="FU50" s="382">
        <f t="shared" si="51"/>
        <v>398.87517508212511</v>
      </c>
      <c r="FV50" s="382">
        <f t="shared" si="51"/>
        <v>410.75972933249921</v>
      </c>
      <c r="FW50" s="382">
        <f t="shared" si="51"/>
        <v>422.70119771737961</v>
      </c>
      <c r="FX50" s="382">
        <f t="shared" si="51"/>
        <v>434.69693928012288</v>
      </c>
      <c r="FY50" s="382">
        <f t="shared" si="51"/>
        <v>446.74441531721118</v>
      </c>
      <c r="FZ50" s="382">
        <f t="shared" si="51"/>
        <v>458.84119413886918</v>
      </c>
      <c r="GA50" s="382">
        <f t="shared" si="51"/>
        <v>470.98495428182957</v>
      </c>
      <c r="GB50" s="382">
        <f t="shared" si="51"/>
        <v>483.17348635276653</v>
      </c>
      <c r="GC50" s="382">
        <f t="shared" si="51"/>
        <v>495.40469367711955</v>
      </c>
      <c r="GD50" s="382">
        <f t="shared" si="51"/>
        <v>507.67659192054481</v>
      </c>
      <c r="GE50" s="382">
        <f t="shared" si="44"/>
        <v>519.98730784010752</v>
      </c>
      <c r="GF50" s="382">
        <f t="shared" si="44"/>
        <v>532.33507731043858</v>
      </c>
      <c r="GG50" s="382">
        <f t="shared" si="44"/>
        <v>544.71824275717108</v>
      </c>
      <c r="GH50" s="382">
        <f t="shared" si="44"/>
        <v>557.13525011664728</v>
      </c>
      <c r="GI50" s="382">
        <f t="shared" si="44"/>
        <v>569.5846454276184</v>
      </c>
      <c r="GJ50" s="382">
        <f t="shared" si="44"/>
        <v>582.06507114779424</v>
      </c>
      <c r="GK50" s="382">
        <f t="shared" si="44"/>
        <v>594.57526227589574</v>
      </c>
      <c r="GL50" s="382">
        <f t="shared" si="44"/>
        <v>607.11404234849078</v>
      </c>
      <c r="GM50" s="382">
        <f t="shared" si="44"/>
        <v>619.68031937045703</v>
      </c>
      <c r="GN50" s="382">
        <f t="shared" si="44"/>
        <v>632.27308172844846</v>
      </c>
      <c r="GO50" s="511"/>
      <c r="GP50" s="521"/>
      <c r="GQ50" s="524">
        <v>39000</v>
      </c>
      <c r="GR50" s="583">
        <f t="shared" si="57"/>
        <v>7.7985483957471011</v>
      </c>
      <c r="GS50" s="477">
        <f t="shared" si="57"/>
        <v>3.6528764763919859</v>
      </c>
      <c r="GT50" s="477">
        <f t="shared" si="57"/>
        <v>2.2737425171249614</v>
      </c>
      <c r="GU50" s="477">
        <f t="shared" si="57"/>
        <v>1.5863297357462534</v>
      </c>
      <c r="GV50" s="477">
        <f t="shared" si="57"/>
        <v>1.1756703504457271</v>
      </c>
      <c r="GW50" s="477">
        <f t="shared" si="57"/>
        <v>0.90343785108666541</v>
      </c>
      <c r="GX50" s="477">
        <f t="shared" si="57"/>
        <v>0.71034594120353023</v>
      </c>
      <c r="GY50" s="477">
        <f t="shared" si="57"/>
        <v>0.56674831436198958</v>
      </c>
      <c r="GZ50" s="477">
        <f t="shared" si="57"/>
        <v>0.45617194870472622</v>
      </c>
      <c r="HA50" s="477">
        <f t="shared" si="57"/>
        <v>0.36873045561058027</v>
      </c>
      <c r="HB50" s="477">
        <f t="shared" si="57"/>
        <v>0.29813017343218434</v>
      </c>
      <c r="HC50" s="477">
        <f t="shared" si="57"/>
        <v>0.24017323615026351</v>
      </c>
      <c r="HD50" s="477">
        <f t="shared" si="57"/>
        <v>0.19195155117309401</v>
      </c>
      <c r="HE50" s="477">
        <f t="shared" si="57"/>
        <v>0.15138622932809198</v>
      </c>
      <c r="HF50" s="477">
        <f t="shared" si="57"/>
        <v>0.11695125371990765</v>
      </c>
      <c r="HG50" s="477">
        <f t="shared" si="52"/>
        <v>8.7500780797471325E-2</v>
      </c>
      <c r="HH50" s="477">
        <f t="shared" si="52"/>
        <v>6.2157399589421104E-2</v>
      </c>
      <c r="HI50" s="477">
        <f t="shared" si="52"/>
        <v>4.0237641425003211E-2</v>
      </c>
      <c r="HJ50" s="477">
        <f t="shared" si="52"/>
        <v>2.1201014786064582E-2</v>
      </c>
      <c r="HK50" s="477">
        <f t="shared" si="52"/>
        <v>4.6143302386761238E-3</v>
      </c>
      <c r="HL50" s="477">
        <f t="shared" si="52"/>
        <v>9.8737822806751821E-3</v>
      </c>
      <c r="HM50" s="477">
        <f t="shared" si="52"/>
        <v>2.2551407671483104E-2</v>
      </c>
      <c r="HN50" s="477">
        <f t="shared" si="52"/>
        <v>3.3657046772075629E-2</v>
      </c>
      <c r="HO50" s="477">
        <f t="shared" si="52"/>
        <v>4.3389894493764729E-2</v>
      </c>
      <c r="HP50" s="477">
        <f t="shared" si="52"/>
        <v>5.1917653759609175E-2</v>
      </c>
      <c r="HQ50" s="477">
        <f t="shared" si="52"/>
        <v>5.9382548912708055E-2</v>
      </c>
      <c r="HR50" s="477">
        <f t="shared" si="52"/>
        <v>6.5906005532382975E-2</v>
      </c>
      <c r="HS50" s="477">
        <f t="shared" si="52"/>
        <v>7.1592330116106453E-2</v>
      </c>
      <c r="HT50" s="477">
        <f t="shared" si="52"/>
        <v>7.6531631041045003E-2</v>
      </c>
      <c r="HU50" s="477">
        <f t="shared" si="45"/>
        <v>8.0802157798683424E-2</v>
      </c>
      <c r="HV50" s="477">
        <f t="shared" si="45"/>
        <v>8.4472189787471272E-2</v>
      </c>
      <c r="HW50" s="477">
        <f t="shared" si="32"/>
        <v>8.7601573103365596E-2</v>
      </c>
      <c r="HX50" s="477">
        <f t="shared" si="32"/>
        <v>9.024297988736707E-2</v>
      </c>
      <c r="HY50" s="477">
        <f t="shared" si="32"/>
        <v>9.2442947235181275E-2</v>
      </c>
      <c r="HZ50" s="477">
        <f t="shared" si="32"/>
        <v>9.4242739638527764E-2</v>
      </c>
      <c r="IA50" s="477">
        <f t="shared" si="32"/>
        <v>9.5679069154252838E-2</v>
      </c>
      <c r="IB50" s="477">
        <f t="shared" si="32"/>
        <v>9.6784700104098675E-2</v>
      </c>
      <c r="IC50" s="477">
        <f t="shared" si="32"/>
        <v>9.7588959467668115E-2</v>
      </c>
      <c r="ID50" s="477">
        <f t="shared" si="32"/>
        <v>9.8118169793943222E-2</v>
      </c>
      <c r="IE50" s="477">
        <f t="shared" si="46"/>
        <v>9.839601809632452E-2</v>
      </c>
    </row>
    <row r="51" spans="1:320" ht="36">
      <c r="J51" s="526" t="s">
        <v>169</v>
      </c>
      <c r="K51" s="499">
        <f>Konstanten!F15</f>
        <v>36089.238845</v>
      </c>
      <c r="L51" s="502">
        <f>K51*0.0003048</f>
        <v>10.999999999956</v>
      </c>
      <c r="M51" s="384">
        <f>K51/100</f>
        <v>360.89238845</v>
      </c>
      <c r="N51" s="552"/>
      <c r="O51" s="263"/>
      <c r="P51" s="252">
        <f t="shared" si="16"/>
        <v>-66.499999999714504</v>
      </c>
      <c r="Q51" s="552">
        <f>$Q$11-Konstanten!$C$33*K51</f>
        <v>206.65000000028547</v>
      </c>
      <c r="R51" s="552">
        <f>SQRT(RLuft_N*1.4*Q51)*m_s_→_kt</f>
        <v>560.17572700715198</v>
      </c>
      <c r="S51" s="263">
        <f>(1-K51*L/($Q$11))^g_RL</f>
        <v>0.20977917236949314</v>
      </c>
      <c r="T51" s="492"/>
      <c r="U51" s="527"/>
      <c r="V51" s="279"/>
      <c r="X51" s="525">
        <v>40000</v>
      </c>
      <c r="Y51" s="410">
        <f>SQRT(5*((((1/$S57)*(((1+0.2*(Y$10/$R$11)^2)^3.5)-1))+1)^(1/3.5)-1))</f>
        <v>3.690010725894502E-2</v>
      </c>
      <c r="Z51" s="410">
        <f t="shared" si="64"/>
        <v>7.3769139035275016E-2</v>
      </c>
      <c r="AA51" s="410">
        <f t="shared" si="64"/>
        <v>0.11057629845441791</v>
      </c>
      <c r="AB51" s="410">
        <f t="shared" si="64"/>
        <v>0.14729133934407754</v>
      </c>
      <c r="AC51" s="410">
        <f t="shared" si="64"/>
        <v>0.18388482559325334</v>
      </c>
      <c r="AD51" s="410">
        <f t="shared" si="64"/>
        <v>0.22032837211535455</v>
      </c>
      <c r="AE51" s="410">
        <f t="shared" si="64"/>
        <v>0.25659486254804303</v>
      </c>
      <c r="AF51" s="410">
        <f t="shared" si="64"/>
        <v>0.29265863978932027</v>
      </c>
      <c r="AG51" s="410">
        <f t="shared" si="64"/>
        <v>0.32849566654848794</v>
      </c>
      <c r="AH51" s="410">
        <f t="shared" si="64"/>
        <v>0.36408365421356081</v>
      </c>
      <c r="AI51" s="410">
        <f t="shared" si="64"/>
        <v>0.399402159438979</v>
      </c>
      <c r="AJ51" s="410">
        <f t="shared" si="64"/>
        <v>0.43443264888372679</v>
      </c>
      <c r="AK51" s="410">
        <f t="shared" si="64"/>
        <v>0.46915853343326963</v>
      </c>
      <c r="AL51" s="410">
        <f t="shared" si="64"/>
        <v>0.50356517398940825</v>
      </c>
      <c r="AM51" s="410">
        <f t="shared" si="64"/>
        <v>0.53763986149105414</v>
      </c>
      <c r="AN51" s="410">
        <f t="shared" si="64"/>
        <v>0.57137177423316721</v>
      </c>
      <c r="AO51" s="410">
        <f t="shared" si="64"/>
        <v>0.60475191578634047</v>
      </c>
      <c r="AP51" s="410">
        <f t="shared" si="64"/>
        <v>0.63777303690224307</v>
      </c>
      <c r="AQ51" s="410">
        <f t="shared" si="64"/>
        <v>0.67042954474173988</v>
      </c>
      <c r="AR51" s="410">
        <f t="shared" si="64"/>
        <v>0.70271740260754456</v>
      </c>
      <c r="AS51" s="410">
        <f t="shared" si="64"/>
        <v>0.73463402312841963</v>
      </c>
      <c r="AT51" s="410">
        <f t="shared" si="64"/>
        <v>0.76617815755109731</v>
      </c>
      <c r="AU51" s="410">
        <f t="shared" si="64"/>
        <v>0.7973497834726847</v>
      </c>
      <c r="AV51" s="410">
        <f t="shared" si="64"/>
        <v>0.8281499930092816</v>
      </c>
      <c r="AW51" s="410">
        <f t="shared" si="64"/>
        <v>0.85858088306163161</v>
      </c>
      <c r="AX51" s="410">
        <f t="shared" si="64"/>
        <v>0.88864544901838938</v>
      </c>
      <c r="AY51" s="410">
        <f t="shared" si="64"/>
        <v>0.918347482940162</v>
      </c>
      <c r="AZ51" s="410">
        <f t="shared" si="64"/>
        <v>0.94769147699896017</v>
      </c>
      <c r="BA51" s="410">
        <f t="shared" si="64"/>
        <v>0.97668253271093586</v>
      </c>
      <c r="BB51" s="410">
        <f t="shared" si="64"/>
        <v>1.00532627629626</v>
      </c>
      <c r="BC51" s="410">
        <f t="shared" si="64"/>
        <v>1.0336287803281483</v>
      </c>
      <c r="BD51" s="410">
        <f t="shared" si="64"/>
        <v>1.061596491691762</v>
      </c>
      <c r="BE51" s="410">
        <f t="shared" si="64"/>
        <v>1.0892361657602603</v>
      </c>
      <c r="BF51" s="410">
        <f t="shared" si="64"/>
        <v>1.116554806606916</v>
      </c>
      <c r="BG51" s="410">
        <f t="shared" si="64"/>
        <v>1.143559613005884</v>
      </c>
      <c r="BH51" s="410">
        <f t="shared" si="64"/>
        <v>1.1702579299265827</v>
      </c>
      <c r="BI51" s="410">
        <f t="shared" si="64"/>
        <v>1.1966572051949538</v>
      </c>
      <c r="BJ51" s="410">
        <f t="shared" si="64"/>
        <v>1.2227649509762388</v>
      </c>
      <c r="BK51" s="410">
        <f t="shared" si="64"/>
        <v>1.248588709725915</v>
      </c>
      <c r="BL51" s="410">
        <f t="shared" si="64"/>
        <v>1.2741360242557089</v>
      </c>
      <c r="BM51" s="253"/>
      <c r="BN51" s="252"/>
      <c r="BO51" s="537">
        <f t="shared" si="59"/>
        <v>400.00000000000006</v>
      </c>
      <c r="BP51" s="525">
        <v>40000</v>
      </c>
      <c r="BQ51" s="382">
        <f t="shared" si="60"/>
        <v>206.70627337983316</v>
      </c>
      <c r="BR51" s="382">
        <f>$Q57*(1+0.2*Z51^2)</f>
        <v>206.87491085268192</v>
      </c>
      <c r="BS51" s="382">
        <f t="shared" si="60"/>
        <v>207.1553444842468</v>
      </c>
      <c r="BT51" s="382">
        <f t="shared" si="60"/>
        <v>207.54664125030172</v>
      </c>
      <c r="BU51" s="382">
        <f t="shared" si="60"/>
        <v>208.04751498654579</v>
      </c>
      <c r="BV51" s="382">
        <f t="shared" si="60"/>
        <v>208.65634565891904</v>
      </c>
      <c r="BW51" s="382">
        <f t="shared" si="60"/>
        <v>209.37120304954908</v>
      </c>
      <c r="BX51" s="382">
        <f t="shared" si="60"/>
        <v>210.1898741261995</v>
      </c>
      <c r="BY51" s="382">
        <f t="shared" si="60"/>
        <v>211.10989328617725</v>
      </c>
      <c r="BZ51" s="382">
        <f t="shared" si="60"/>
        <v>212.12857462862453</v>
      </c>
      <c r="CA51" s="382">
        <f t="shared" si="60"/>
        <v>213.24304541058575</v>
      </c>
      <c r="CB51" s="382">
        <f t="shared" si="60"/>
        <v>214.45027987841453</v>
      </c>
      <c r="CC51" s="382">
        <f t="shared" si="60"/>
        <v>215.74713273123353</v>
      </c>
      <c r="CD51" s="382">
        <f t="shared" si="60"/>
        <v>217.13037156048665</v>
      </c>
      <c r="CE51" s="382">
        <f t="shared" si="60"/>
        <v>218.5967077117752</v>
      </c>
      <c r="CF51" s="382">
        <f t="shared" si="60"/>
        <v>220.14282512506222</v>
      </c>
      <c r="CG51" s="382">
        <f t="shared" si="60"/>
        <v>221.76540682046453</v>
      </c>
      <c r="CH51" s="382">
        <f t="shared" si="60"/>
        <v>223.46115880382635</v>
      </c>
      <c r="CI51" s="382">
        <f t="shared" si="60"/>
        <v>225.22683126485924</v>
      </c>
      <c r="CJ51" s="263">
        <f t="shared" si="60"/>
        <v>227.0592370278745</v>
      </c>
      <c r="CK51" s="382">
        <f t="shared" si="60"/>
        <v>228.9552672893098</v>
      </c>
      <c r="CL51" s="382">
        <f t="shared" si="60"/>
        <v>230.91190473662488</v>
      </c>
      <c r="CM51" s="382">
        <f t="shared" si="60"/>
        <v>232.9262341899113</v>
      </c>
      <c r="CN51" s="382">
        <f t="shared" si="60"/>
        <v>234.99545094153871</v>
      </c>
      <c r="CO51" s="382">
        <f t="shared" si="60"/>
        <v>237.11686699159944</v>
      </c>
      <c r="CP51" s="382">
        <f t="shared" si="60"/>
        <v>239.28791538938196</v>
      </c>
      <c r="CQ51" s="382">
        <f t="shared" si="60"/>
        <v>241.50615289521011</v>
      </c>
      <c r="CR51" s="382">
        <f t="shared" si="60"/>
        <v>243.76926117439558</v>
      </c>
      <c r="CS51" s="382">
        <f t="shared" si="60"/>
        <v>246.07504672730119</v>
      </c>
      <c r="CT51" s="382">
        <f t="shared" si="60"/>
        <v>248.42143974798952</v>
      </c>
      <c r="CU51" s="382">
        <f t="shared" si="60"/>
        <v>250.80649208985614</v>
      </c>
      <c r="CV51" s="382">
        <f t="shared" si="60"/>
        <v>253.22837450103944</v>
      </c>
      <c r="CW51" s="382">
        <f t="shared" si="60"/>
        <v>255.68537327607518</v>
      </c>
      <c r="CX51" s="382">
        <f t="shared" si="60"/>
        <v>258.17588645388099</v>
      </c>
      <c r="CY51" s="382">
        <f t="shared" si="60"/>
        <v>260.69841967621198</v>
      </c>
      <c r="CZ51" s="382">
        <f t="shared" si="60"/>
        <v>263.25158180555604</v>
      </c>
      <c r="DA51" s="382">
        <f t="shared" si="60"/>
        <v>265.83408038729215</v>
      </c>
      <c r="DB51" s="382">
        <f t="shared" si="60"/>
        <v>268.4447170279505</v>
      </c>
      <c r="DC51" s="382">
        <f t="shared" si="60"/>
        <v>271.08238274966709</v>
      </c>
      <c r="DD51" s="382">
        <f t="shared" si="60"/>
        <v>273.74605337041407</v>
      </c>
      <c r="DE51" s="521"/>
      <c r="DF51" s="252"/>
      <c r="DG51" s="537">
        <f t="shared" si="61"/>
        <v>400.00000000000006</v>
      </c>
      <c r="DH51" s="525">
        <v>40000</v>
      </c>
      <c r="DI51" s="382">
        <f t="shared" si="62"/>
        <v>20.670544295976413</v>
      </c>
      <c r="DJ51" s="382">
        <f>Z51*$R57</f>
        <v>41.323680860983231</v>
      </c>
      <c r="DK51" s="382">
        <f t="shared" si="62"/>
        <v>61.942158033513024</v>
      </c>
      <c r="DL51" s="382">
        <f t="shared" si="62"/>
        <v>82.509032642104401</v>
      </c>
      <c r="DM51" s="382">
        <f t="shared" si="62"/>
        <v>103.00781529196864</v>
      </c>
      <c r="DN51" s="382">
        <f t="shared" si="62"/>
        <v>123.42260534667668</v>
      </c>
      <c r="DO51" s="382">
        <f t="shared" si="62"/>
        <v>143.73821287832601</v>
      </c>
      <c r="DP51" s="382">
        <f t="shared" si="62"/>
        <v>163.94026540123133</v>
      </c>
      <c r="DQ51" s="382">
        <f t="shared" si="62"/>
        <v>184.01529780867497</v>
      </c>
      <c r="DR51" s="382">
        <f t="shared" si="62"/>
        <v>203.95082456130322</v>
      </c>
      <c r="DS51" s="382">
        <f t="shared" si="62"/>
        <v>223.73539379321807</v>
      </c>
      <c r="DT51" s="382">
        <f t="shared" si="62"/>
        <v>243.35862357669961</v>
      </c>
      <c r="DU51" s="382">
        <f t="shared" si="62"/>
        <v>262.81122109250452</v>
      </c>
      <c r="DV51" s="382">
        <f t="shared" si="62"/>
        <v>282.08498587320167</v>
      </c>
      <c r="DW51" s="382">
        <f t="shared" si="62"/>
        <v>301.17279861129566</v>
      </c>
      <c r="DX51" s="382">
        <f t="shared" si="62"/>
        <v>320.06859725033172</v>
      </c>
      <c r="DY51" s="382">
        <f t="shared" si="62"/>
        <v>338.76734220895435</v>
      </c>
      <c r="DZ51" s="382">
        <f t="shared" si="62"/>
        <v>357.26497263423187</v>
      </c>
      <c r="EA51" s="382">
        <f t="shared" si="62"/>
        <v>375.55835555345323</v>
      </c>
      <c r="EB51" s="382">
        <f t="shared" si="62"/>
        <v>393.64522970679377</v>
      </c>
      <c r="EC51" s="382">
        <f t="shared" si="62"/>
        <v>411.52414571169754</v>
      </c>
      <c r="ED51" s="382">
        <f t="shared" si="62"/>
        <v>429.19440404689874</v>
      </c>
      <c r="EE51" s="382">
        <f t="shared" si="62"/>
        <v>446.65599216284073</v>
      </c>
      <c r="EF51" s="382">
        <f t="shared" si="62"/>
        <v>463.90952183645027</v>
      </c>
      <c r="EG51" s="382">
        <f t="shared" si="62"/>
        <v>480.95616770061929</v>
      </c>
      <c r="EH51" s="382">
        <f t="shared" si="62"/>
        <v>497.79760769935581</v>
      </c>
      <c r="EI51" s="382">
        <f t="shared" si="62"/>
        <v>514.43596605295556</v>
      </c>
      <c r="EJ51" s="382">
        <f t="shared" si="62"/>
        <v>530.87375916712654</v>
      </c>
      <c r="EK51" s="382">
        <f t="shared" si="62"/>
        <v>547.11384478737216</v>
      </c>
      <c r="EL51" s="382">
        <f t="shared" si="62"/>
        <v>563.15937458564952</v>
      </c>
      <c r="EM51" s="382">
        <f t="shared" si="62"/>
        <v>579.01375027005565</v>
      </c>
      <c r="EN51" s="382">
        <f t="shared" si="62"/>
        <v>594.68058322915283</v>
      </c>
      <c r="EO51" s="382">
        <f t="shared" si="62"/>
        <v>610.1636576589907</v>
      </c>
      <c r="EP51" s="382">
        <f t="shared" si="62"/>
        <v>625.46689707138501</v>
      </c>
      <c r="EQ51" s="382">
        <f t="shared" si="62"/>
        <v>640.59433404485947</v>
      </c>
      <c r="ER51" s="382">
        <f t="shared" si="62"/>
        <v>655.55008305297486</v>
      </c>
      <c r="ES51" s="382">
        <f t="shared" si="62"/>
        <v>670.3383161870197</v>
      </c>
      <c r="ET51" s="382">
        <f t="shared" si="62"/>
        <v>684.96324157959623</v>
      </c>
      <c r="EU51" s="382">
        <f t="shared" si="62"/>
        <v>699.42908433116145</v>
      </c>
      <c r="EV51" s="382">
        <f t="shared" si="62"/>
        <v>713.7400697417346</v>
      </c>
      <c r="EW51" s="521"/>
      <c r="EX51" s="252"/>
      <c r="EY51" s="515">
        <f t="shared" si="63"/>
        <v>400.00000000000006</v>
      </c>
      <c r="EZ51" s="525">
        <v>40000</v>
      </c>
      <c r="FA51" s="382">
        <f t="shared" si="56"/>
        <v>183.55627337983324</v>
      </c>
      <c r="FB51" s="382">
        <f t="shared" si="56"/>
        <v>193.724910852682</v>
      </c>
      <c r="FC51" s="382">
        <f t="shared" si="56"/>
        <v>204.00534448424688</v>
      </c>
      <c r="FD51" s="382">
        <f t="shared" si="56"/>
        <v>214.3966412503018</v>
      </c>
      <c r="FE51" s="382">
        <f t="shared" si="56"/>
        <v>224.89751498654587</v>
      </c>
      <c r="FF51" s="382">
        <f t="shared" si="56"/>
        <v>235.50634565891912</v>
      </c>
      <c r="FG51" s="382">
        <f t="shared" si="56"/>
        <v>246.22120304954916</v>
      </c>
      <c r="FH51" s="382">
        <f t="shared" si="56"/>
        <v>257.03987412619961</v>
      </c>
      <c r="FI51" s="382">
        <f t="shared" si="56"/>
        <v>267.95989328617736</v>
      </c>
      <c r="FJ51" s="382">
        <f t="shared" si="56"/>
        <v>278.97857462862464</v>
      </c>
      <c r="FK51" s="382">
        <f t="shared" si="56"/>
        <v>290.09304541058583</v>
      </c>
      <c r="FL51" s="382">
        <f t="shared" si="56"/>
        <v>301.30027987841459</v>
      </c>
      <c r="FM51" s="382">
        <f t="shared" si="56"/>
        <v>312.59713273123361</v>
      </c>
      <c r="FN51" s="382">
        <f t="shared" si="56"/>
        <v>323.98037156048673</v>
      </c>
      <c r="FO51" s="382">
        <f t="shared" si="56"/>
        <v>335.44670771177528</v>
      </c>
      <c r="FP51" s="382">
        <f t="shared" si="56"/>
        <v>346.99282512506227</v>
      </c>
      <c r="FQ51" s="382">
        <f t="shared" si="51"/>
        <v>358.61540682046461</v>
      </c>
      <c r="FR51" s="382">
        <f t="shared" si="51"/>
        <v>370.3111588038264</v>
      </c>
      <c r="FS51" s="382">
        <f t="shared" si="51"/>
        <v>382.07683126485932</v>
      </c>
      <c r="FT51" s="382">
        <f t="shared" si="51"/>
        <v>393.90923702787461</v>
      </c>
      <c r="FU51" s="382">
        <f t="shared" si="51"/>
        <v>405.80526728930988</v>
      </c>
      <c r="FV51" s="382">
        <f t="shared" si="51"/>
        <v>417.76190473662496</v>
      </c>
      <c r="FW51" s="382">
        <f t="shared" si="51"/>
        <v>429.77623418991141</v>
      </c>
      <c r="FX51" s="382">
        <f t="shared" si="51"/>
        <v>441.84545094153879</v>
      </c>
      <c r="FY51" s="382">
        <f t="shared" si="51"/>
        <v>453.96686699159955</v>
      </c>
      <c r="FZ51" s="382">
        <f t="shared" si="51"/>
        <v>466.13791538938204</v>
      </c>
      <c r="GA51" s="382">
        <f t="shared" si="51"/>
        <v>478.35615289521019</v>
      </c>
      <c r="GB51" s="382">
        <f t="shared" si="51"/>
        <v>490.6192611743956</v>
      </c>
      <c r="GC51" s="382">
        <f t="shared" si="51"/>
        <v>502.92504672730121</v>
      </c>
      <c r="GD51" s="382">
        <f t="shared" si="51"/>
        <v>515.27143974798958</v>
      </c>
      <c r="GE51" s="382">
        <f t="shared" si="44"/>
        <v>527.6564920898561</v>
      </c>
      <c r="GF51" s="382">
        <f t="shared" si="44"/>
        <v>540.07837450103943</v>
      </c>
      <c r="GG51" s="382">
        <f t="shared" si="44"/>
        <v>552.53537327607523</v>
      </c>
      <c r="GH51" s="382">
        <f t="shared" si="44"/>
        <v>565.02588645388096</v>
      </c>
      <c r="GI51" s="382">
        <f t="shared" si="44"/>
        <v>577.54841967621201</v>
      </c>
      <c r="GJ51" s="382">
        <f t="shared" si="44"/>
        <v>590.10158180555607</v>
      </c>
      <c r="GK51" s="382">
        <f t="shared" si="44"/>
        <v>602.68408038729217</v>
      </c>
      <c r="GL51" s="382">
        <f t="shared" si="44"/>
        <v>615.29471702795058</v>
      </c>
      <c r="GM51" s="382">
        <f t="shared" si="44"/>
        <v>627.93238274966711</v>
      </c>
      <c r="GN51" s="382">
        <f t="shared" si="44"/>
        <v>640.5960533704141</v>
      </c>
      <c r="GO51" s="511"/>
      <c r="GP51" s="521"/>
      <c r="GQ51" s="525">
        <v>40000</v>
      </c>
      <c r="GR51" s="582">
        <f t="shared" si="57"/>
        <v>7.8800890170832636</v>
      </c>
      <c r="GS51" s="476">
        <f t="shared" si="57"/>
        <v>3.6879877788329383</v>
      </c>
      <c r="GT51" s="476">
        <f t="shared" si="57"/>
        <v>2.2934813858740979</v>
      </c>
      <c r="GU51" s="476">
        <f t="shared" si="57"/>
        <v>1.5984626699028235</v>
      </c>
      <c r="GV51" s="476">
        <f t="shared" si="57"/>
        <v>1.1833053574535988</v>
      </c>
      <c r="GW51" s="476">
        <f t="shared" si="57"/>
        <v>0.90812975465406065</v>
      </c>
      <c r="GX51" s="476">
        <f t="shared" si="57"/>
        <v>0.71298361179691794</v>
      </c>
      <c r="GY51" s="476">
        <f t="shared" si="57"/>
        <v>0.56788738567132402</v>
      </c>
      <c r="GZ51" s="476">
        <f t="shared" si="57"/>
        <v>0.45618270044472908</v>
      </c>
      <c r="HA51" s="476">
        <f t="shared" si="57"/>
        <v>0.3678717662882981</v>
      </c>
      <c r="HB51" s="476">
        <f t="shared" si="57"/>
        <v>0.29658987115242569</v>
      </c>
      <c r="HC51" s="476">
        <f t="shared" si="57"/>
        <v>0.23809165029836485</v>
      </c>
      <c r="HD51" s="476">
        <f t="shared" si="57"/>
        <v>0.18943601963329185</v>
      </c>
      <c r="HE51" s="476">
        <f t="shared" si="57"/>
        <v>0.14852043811405546</v>
      </c>
      <c r="HF51" s="476">
        <f t="shared" si="57"/>
        <v>0.11380147629040942</v>
      </c>
      <c r="HG51" s="476">
        <f t="shared" si="52"/>
        <v>8.4120179567858694E-2</v>
      </c>
      <c r="HH51" s="476">
        <f t="shared" si="52"/>
        <v>5.8589073203130143E-2</v>
      </c>
      <c r="HI51" s="476">
        <f t="shared" si="52"/>
        <v>3.6516835315258372E-2</v>
      </c>
      <c r="HJ51" s="476">
        <f t="shared" si="52"/>
        <v>1.7356758583629284E-2</v>
      </c>
      <c r="HK51" s="478">
        <f t="shared" si="52"/>
        <v>6.7067323863542088E-4</v>
      </c>
      <c r="HL51" s="476">
        <f t="shared" si="52"/>
        <v>1.389682350836869E-2</v>
      </c>
      <c r="HM51" s="476">
        <f t="shared" si="52"/>
        <v>2.6637111766780016E-2</v>
      </c>
      <c r="HN51" s="476">
        <f t="shared" si="52"/>
        <v>3.7791406068891038E-2</v>
      </c>
      <c r="HO51" s="476">
        <f t="shared" si="52"/>
        <v>4.7561151164924986E-2</v>
      </c>
      <c r="HP51" s="476">
        <f t="shared" si="52"/>
        <v>5.6115925985629048E-2</v>
      </c>
      <c r="HQ51" s="476">
        <f t="shared" si="52"/>
        <v>6.3599526836405754E-2</v>
      </c>
      <c r="HR51" s="476">
        <f t="shared" si="52"/>
        <v>7.0134701962170656E-2</v>
      </c>
      <c r="HS51" s="476">
        <f t="shared" si="52"/>
        <v>7.5826874652620099E-2</v>
      </c>
      <c r="HT51" s="476">
        <f t="shared" si="52"/>
        <v>8.0767098988774974E-2</v>
      </c>
      <c r="HU51" s="476">
        <f t="shared" si="45"/>
        <v>8.5034427195487955E-2</v>
      </c>
      <c r="HV51" s="476">
        <f t="shared" si="45"/>
        <v>8.8697821349227379E-2</v>
      </c>
      <c r="HW51" s="476">
        <f t="shared" si="32"/>
        <v>9.1817708981887361E-2</v>
      </c>
      <c r="HX51" s="476">
        <f t="shared" si="32"/>
        <v>9.4447257976683463E-2</v>
      </c>
      <c r="HY51" s="476">
        <f t="shared" si="32"/>
        <v>9.6633428404454588E-2</v>
      </c>
      <c r="HZ51" s="476">
        <f t="shared" si="32"/>
        <v>9.8417845769195461E-2</v>
      </c>
      <c r="IA51" s="476">
        <f t="shared" si="32"/>
        <v>9.983753025034689E-2</v>
      </c>
      <c r="IB51" s="476">
        <f t="shared" si="32"/>
        <v>0.1009255090542258</v>
      </c>
      <c r="IC51" s="476">
        <f t="shared" si="32"/>
        <v>0.10171133328407932</v>
      </c>
      <c r="ID51" s="476">
        <f t="shared" si="32"/>
        <v>0.10222151635267501</v>
      </c>
      <c r="IE51" s="476">
        <f t="shared" si="46"/>
        <v>0.1024799075632499</v>
      </c>
    </row>
    <row r="52" spans="1:320" s="90" customFormat="1" ht="17.45" customHeight="1">
      <c r="A52" s="173"/>
      <c r="B52" s="182"/>
      <c r="C52" s="91"/>
      <c r="D52" s="189"/>
      <c r="E52" s="91"/>
      <c r="F52" s="116"/>
      <c r="G52" s="116"/>
      <c r="H52" s="116"/>
      <c r="I52" s="116"/>
      <c r="J52" s="2"/>
      <c r="K52" s="605"/>
      <c r="L52" s="10"/>
      <c r="M52" s="178"/>
      <c r="N52" s="2"/>
      <c r="O52" s="20"/>
      <c r="P52" s="9"/>
      <c r="Q52" s="9"/>
      <c r="R52" s="56"/>
      <c r="S52" s="154"/>
      <c r="T52" s="155"/>
      <c r="U52" s="155"/>
      <c r="V52" s="279"/>
      <c r="W52" s="92"/>
      <c r="X52" s="524">
        <v>41000</v>
      </c>
      <c r="Y52" s="410">
        <f t="shared" ref="Y52:BL58" si="65">SQRT(5*((((1/$S58)*(((1+0.2*(Y$10/$R$11)^2)^3.5)-1))+1)^(1/3.5)-1))</f>
        <v>3.7797304876746068E-2</v>
      </c>
      <c r="Z52" s="410">
        <f>SQRT(5*((((1/$S58)*(((1+0.2*(Z$10/$R$11)^2)^3.5)-1))+1)^(1/3.5)-1))</f>
        <v>7.5560885179259948E-2</v>
      </c>
      <c r="AA52" s="410">
        <f t="shared" si="65"/>
        <v>0.11325733377814698</v>
      </c>
      <c r="AB52" s="410">
        <f t="shared" si="65"/>
        <v>0.15085387062863381</v>
      </c>
      <c r="AC52" s="410">
        <f t="shared" si="65"/>
        <v>0.18831863716827343</v>
      </c>
      <c r="AD52" s="410">
        <f t="shared" si="65"/>
        <v>0.22562096874135296</v>
      </c>
      <c r="AE52" s="410">
        <f t="shared" si="65"/>
        <v>0.26273163931264421</v>
      </c>
      <c r="AF52" s="410">
        <f t="shared" si="65"/>
        <v>0.29962307393990206</v>
      </c>
      <c r="AG52" s="410">
        <f t="shared" si="65"/>
        <v>0.33626952581243164</v>
      </c>
      <c r="AH52" s="410">
        <f t="shared" si="65"/>
        <v>0.37264721604469619</v>
      </c>
      <c r="AI52" s="410">
        <f t="shared" si="65"/>
        <v>0.40873443575673957</v>
      </c>
      <c r="AJ52" s="410">
        <f t="shared" si="65"/>
        <v>0.44451161120785687</v>
      </c>
      <c r="AK52" s="410">
        <f t="shared" si="65"/>
        <v>0.47996133381964995</v>
      </c>
      <c r="AL52" s="410">
        <f t="shared" si="65"/>
        <v>0.51506835779466387</v>
      </c>
      <c r="AM52" s="410">
        <f t="shared" si="65"/>
        <v>0.5498195686874463</v>
      </c>
      <c r="AN52" s="410">
        <f t="shared" si="65"/>
        <v>0.58420392671637678</v>
      </c>
      <c r="AO52" s="410">
        <f t="shared" si="65"/>
        <v>0.61821238882845631</v>
      </c>
      <c r="AP52" s="410">
        <f t="shared" si="65"/>
        <v>0.65183781356955195</v>
      </c>
      <c r="AQ52" s="410">
        <f t="shared" si="65"/>
        <v>0.68507485269888857</v>
      </c>
      <c r="AR52" s="410">
        <f t="shared" si="65"/>
        <v>0.71791983325167752</v>
      </c>
      <c r="AS52" s="410">
        <f t="shared" si="65"/>
        <v>0.75037063343149835</v>
      </c>
      <c r="AT52" s="410">
        <f t="shared" si="65"/>
        <v>0.78242655533461436</v>
      </c>
      <c r="AU52" s="410">
        <f t="shared" si="65"/>
        <v>0.81408819709994962</v>
      </c>
      <c r="AV52" s="410">
        <f t="shared" si="65"/>
        <v>0.84535732666343943</v>
      </c>
      <c r="AW52" s="410">
        <f t="shared" si="65"/>
        <v>0.87623675889174268</v>
      </c>
      <c r="AX52" s="410">
        <f t="shared" si="65"/>
        <v>0.90673023749165038</v>
      </c>
      <c r="AY52" s="410">
        <f t="shared" si="65"/>
        <v>0.93684232274621337</v>
      </c>
      <c r="AZ52" s="410">
        <f t="shared" si="65"/>
        <v>0.96657828582237315</v>
      </c>
      <c r="BA52" s="410">
        <f t="shared" si="65"/>
        <v>0.99594401012979505</v>
      </c>
      <c r="BB52" s="410">
        <f t="shared" si="65"/>
        <v>1.0249458999864596</v>
      </c>
      <c r="BC52" s="410">
        <f t="shared" si="65"/>
        <v>1.053590796661648</v>
      </c>
      <c r="BD52" s="410">
        <f t="shared" si="65"/>
        <v>1.0818859017184155</v>
      </c>
      <c r="BE52" s="410">
        <f t="shared" si="65"/>
        <v>1.1098387074615523</v>
      </c>
      <c r="BF52" s="410">
        <f t="shared" si="65"/>
        <v>1.1374569342096021</v>
      </c>
      <c r="BG52" s="410">
        <f t="shared" si="65"/>
        <v>1.16474847404675</v>
      </c>
      <c r="BH52" s="410">
        <f t="shared" si="65"/>
        <v>1.1917213406681662</v>
      </c>
      <c r="BI52" s="410">
        <f t="shared" si="65"/>
        <v>1.2183836249073292</v>
      </c>
      <c r="BJ52" s="410">
        <f t="shared" si="65"/>
        <v>1.2447434555224988</v>
      </c>
      <c r="BK52" s="410">
        <f t="shared" si="65"/>
        <v>1.2708089648190581</v>
      </c>
      <c r="BL52" s="410">
        <f t="shared" si="65"/>
        <v>1.2965882586922917</v>
      </c>
      <c r="BM52" s="253"/>
      <c r="BN52" s="252"/>
      <c r="BO52" s="537">
        <f t="shared" si="59"/>
        <v>410</v>
      </c>
      <c r="BP52" s="524">
        <v>41000</v>
      </c>
      <c r="BQ52" s="382">
        <f t="shared" si="60"/>
        <v>206.70904324780398</v>
      </c>
      <c r="BR52" s="382">
        <f t="shared" si="60"/>
        <v>206.88596916915063</v>
      </c>
      <c r="BS52" s="382">
        <f t="shared" si="60"/>
        <v>207.18014685977164</v>
      </c>
      <c r="BT52" s="382">
        <f t="shared" si="60"/>
        <v>207.59053997700877</v>
      </c>
      <c r="BU52" s="382">
        <f t="shared" si="60"/>
        <v>208.11572105907734</v>
      </c>
      <c r="BV52" s="382">
        <f t="shared" si="60"/>
        <v>208.75389396277947</v>
      </c>
      <c r="BW52" s="382">
        <f t="shared" si="60"/>
        <v>209.50292137826222</v>
      </c>
      <c r="BX52" s="382">
        <f t="shared" si="60"/>
        <v>210.36035653036819</v>
      </c>
      <c r="BY52" s="382">
        <f t="shared" si="60"/>
        <v>211.3234780878669</v>
      </c>
      <c r="BZ52" s="382">
        <f t="shared" si="60"/>
        <v>212.38932726383129</v>
      </c>
      <c r="CA52" s="382">
        <f t="shared" si="60"/>
        <v>213.55474610032084</v>
      </c>
      <c r="CB52" s="382">
        <f t="shared" si="60"/>
        <v>214.81641598294934</v>
      </c>
      <c r="CC52" s="382">
        <f t="shared" si="60"/>
        <v>216.17089551807226</v>
      </c>
      <c r="CD52" s="382">
        <f t="shared" si="60"/>
        <v>217.61465701820967</v>
      </c>
      <c r="CE52" s="382">
        <f t="shared" si="60"/>
        <v>219.14412097042072</v>
      </c>
      <c r="CF52" s="382">
        <f t="shared" si="60"/>
        <v>220.75568799868435</v>
      </c>
      <c r="CG52" s="382">
        <f t="shared" si="60"/>
        <v>222.44576796689265</v>
      </c>
      <c r="CH52" s="382">
        <f t="shared" si="60"/>
        <v>224.21080599734881</v>
      </c>
      <c r="CI52" s="382">
        <f t="shared" si="60"/>
        <v>226.04730529580581</v>
      </c>
      <c r="CJ52" s="382">
        <f t="shared" si="60"/>
        <v>227.9518467748712</v>
      </c>
      <c r="CK52" s="382">
        <f t="shared" si="60"/>
        <v>229.92110555139726</v>
      </c>
      <c r="CL52" s="382">
        <f t="shared" si="60"/>
        <v>231.95186445984768</v>
      </c>
      <c r="CM52" s="382">
        <f t="shared" si="60"/>
        <v>234.04102477326202</v>
      </c>
      <c r="CN52" s="382">
        <f t="shared" si="60"/>
        <v>236.18561435768638</v>
      </c>
      <c r="CO52" s="382">
        <f t="shared" si="60"/>
        <v>238.38279350663458</v>
      </c>
      <c r="CP52" s="382">
        <f t="shared" si="60"/>
        <v>240.6298587114093</v>
      </c>
      <c r="CQ52" s="382">
        <f t="shared" si="60"/>
        <v>242.92424462304251</v>
      </c>
      <c r="CR52" s="382">
        <f t="shared" si="60"/>
        <v>245.26352445429748</v>
      </c>
      <c r="CS52" s="382">
        <f t="shared" si="60"/>
        <v>247.64540905748743</v>
      </c>
      <c r="CT52" s="382">
        <f t="shared" si="60"/>
        <v>250.067744897452</v>
      </c>
      <c r="CU52" s="382">
        <f t="shared" si="60"/>
        <v>252.52851112030137</v>
      </c>
      <c r="CV52" s="382">
        <f t="shared" si="60"/>
        <v>255.02581589864008</v>
      </c>
      <c r="CW52" s="382">
        <f t="shared" si="60"/>
        <v>257.55789221380269</v>
      </c>
      <c r="CX52" s="382">
        <f t="shared" si="60"/>
        <v>260.12309321586434</v>
      </c>
      <c r="CY52" s="382">
        <f t="shared" si="60"/>
        <v>262.71988728333696</v>
      </c>
      <c r="CZ52" s="382">
        <f t="shared" si="60"/>
        <v>265.34685288683238</v>
      </c>
      <c r="DA52" s="382">
        <f t="shared" si="60"/>
        <v>268.00267334480225</v>
      </c>
      <c r="DB52" s="382">
        <f t="shared" si="60"/>
        <v>270.68613154483171</v>
      </c>
      <c r="DC52" s="382">
        <f t="shared" si="60"/>
        <v>273.39610469091093</v>
      </c>
      <c r="DD52" s="382">
        <f t="shared" si="60"/>
        <v>276.13155912558716</v>
      </c>
      <c r="DE52" s="521"/>
      <c r="DF52" s="252"/>
      <c r="DG52" s="537">
        <f t="shared" si="61"/>
        <v>410</v>
      </c>
      <c r="DH52" s="524">
        <v>41000</v>
      </c>
      <c r="DI52" s="382">
        <f t="shared" si="62"/>
        <v>21.173132621014556</v>
      </c>
      <c r="DJ52" s="382">
        <f t="shared" si="62"/>
        <v>42.327373554245185</v>
      </c>
      <c r="DK52" s="382">
        <f t="shared" si="62"/>
        <v>63.444008936799626</v>
      </c>
      <c r="DL52" s="382">
        <f t="shared" si="62"/>
        <v>84.504676183367309</v>
      </c>
      <c r="DM52" s="382">
        <f t="shared" si="62"/>
        <v>105.49152890066686</v>
      </c>
      <c r="DN52" s="382">
        <f t="shared" si="62"/>
        <v>126.38738949298603</v>
      </c>
      <c r="DO52" s="382">
        <f t="shared" si="62"/>
        <v>147.17588624488397</v>
      </c>
      <c r="DP52" s="382">
        <f t="shared" si="62"/>
        <v>167.84157234312687</v>
      </c>
      <c r="DQ52" s="382">
        <f t="shared" si="62"/>
        <v>188.37002504939542</v>
      </c>
      <c r="DR52" s="382">
        <f t="shared" si="62"/>
        <v>208.74792400927046</v>
      </c>
      <c r="DS52" s="382">
        <f t="shared" si="62"/>
        <v>228.96310843520735</v>
      </c>
      <c r="DT52" s="382">
        <f t="shared" si="62"/>
        <v>249.00461359283716</v>
      </c>
      <c r="DU52" s="382">
        <f t="shared" si="62"/>
        <v>268.86268761915358</v>
      </c>
      <c r="DV52" s="382">
        <f t="shared" si="62"/>
        <v>288.52879018853071</v>
      </c>
      <c r="DW52" s="382">
        <f t="shared" si="62"/>
        <v>307.99557490699374</v>
      </c>
      <c r="DX52" s="382">
        <f t="shared" si="62"/>
        <v>327.25685755688158</v>
      </c>
      <c r="DY52" s="382">
        <f t="shared" si="62"/>
        <v>346.30757243943435</v>
      </c>
      <c r="DZ52" s="382">
        <f t="shared" si="62"/>
        <v>365.14371908541324</v>
      </c>
      <c r="EA52" s="382">
        <f t="shared" si="62"/>
        <v>383.76230154017048</v>
      </c>
      <c r="EB52" s="382">
        <f t="shared" si="62"/>
        <v>402.1612622979967</v>
      </c>
      <c r="EC52" s="382">
        <f t="shared" si="62"/>
        <v>420.33941278004608</v>
      </c>
      <c r="ED52" s="382">
        <f t="shared" si="62"/>
        <v>438.2963620375877</v>
      </c>
      <c r="EE52" s="382">
        <f t="shared" si="62"/>
        <v>456.03244513352638</v>
      </c>
      <c r="EF52" s="382">
        <f t="shared" si="62"/>
        <v>473.54865242265453</v>
      </c>
      <c r="EG52" s="382">
        <f t="shared" si="62"/>
        <v>490.84656072494039</v>
      </c>
      <c r="EH52" s="382">
        <f t="shared" si="62"/>
        <v>507.92826717404574</v>
      </c>
      <c r="EI52" s="382">
        <f t="shared" si="62"/>
        <v>524.79632632982987</v>
      </c>
      <c r="EJ52" s="382">
        <f t="shared" si="62"/>
        <v>541.45369097204991</v>
      </c>
      <c r="EK52" s="382">
        <f t="shared" si="62"/>
        <v>557.90365684397432</v>
      </c>
      <c r="EL52" s="382">
        <f t="shared" si="62"/>
        <v>574.14981148906395</v>
      </c>
      <c r="EM52" s="382">
        <f t="shared" si="62"/>
        <v>590.1959872202907</v>
      </c>
      <c r="EN52" s="382">
        <f t="shared" si="62"/>
        <v>606.04621817845248</v>
      </c>
      <c r="EO52" s="382">
        <f t="shared" si="62"/>
        <v>621.70470137080872</v>
      </c>
      <c r="EP52" s="382">
        <f t="shared" si="62"/>
        <v>637.17576153238849</v>
      </c>
      <c r="EQ52" s="382">
        <f t="shared" si="62"/>
        <v>652.46381961716315</v>
      </c>
      <c r="ER52" s="382">
        <f t="shared" si="62"/>
        <v>667.57336470262612</v>
      </c>
      <c r="ES52" s="382">
        <f t="shared" si="62"/>
        <v>682.50892907727803</v>
      </c>
      <c r="ET52" s="382">
        <f t="shared" si="62"/>
        <v>697.27506627416142</v>
      </c>
      <c r="EU52" s="382">
        <f t="shared" si="62"/>
        <v>711.8763318133316</v>
      </c>
      <c r="EV52" s="382">
        <f t="shared" si="62"/>
        <v>726.31726642054718</v>
      </c>
      <c r="EW52" s="521"/>
      <c r="EX52" s="252"/>
      <c r="EY52" s="515">
        <f t="shared" si="63"/>
        <v>410</v>
      </c>
      <c r="EZ52" s="524">
        <v>41000</v>
      </c>
      <c r="FA52" s="382">
        <f t="shared" si="56"/>
        <v>189.559043247804</v>
      </c>
      <c r="FB52" s="382">
        <f t="shared" si="56"/>
        <v>199.73596916915065</v>
      </c>
      <c r="FC52" s="382">
        <f t="shared" si="56"/>
        <v>210.03014685977166</v>
      </c>
      <c r="FD52" s="382">
        <f t="shared" si="56"/>
        <v>220.4405399770088</v>
      </c>
      <c r="FE52" s="382">
        <f t="shared" si="56"/>
        <v>230.96572105907737</v>
      </c>
      <c r="FF52" s="382">
        <f t="shared" si="56"/>
        <v>241.60389396277949</v>
      </c>
      <c r="FG52" s="382">
        <f t="shared" si="56"/>
        <v>252.35292137826224</v>
      </c>
      <c r="FH52" s="382">
        <f t="shared" si="56"/>
        <v>263.21035653036824</v>
      </c>
      <c r="FI52" s="382">
        <f t="shared" si="56"/>
        <v>274.1734780878669</v>
      </c>
      <c r="FJ52" s="382">
        <f t="shared" si="56"/>
        <v>285.23932726383134</v>
      </c>
      <c r="FK52" s="382">
        <f t="shared" si="56"/>
        <v>296.40474610032084</v>
      </c>
      <c r="FL52" s="382">
        <f t="shared" si="56"/>
        <v>307.66641598294939</v>
      </c>
      <c r="FM52" s="382">
        <f t="shared" si="56"/>
        <v>319.02089551807228</v>
      </c>
      <c r="FN52" s="382">
        <f t="shared" si="56"/>
        <v>330.46465701820966</v>
      </c>
      <c r="FO52" s="382">
        <f t="shared" si="56"/>
        <v>341.99412097042074</v>
      </c>
      <c r="FP52" s="382">
        <f t="shared" si="56"/>
        <v>353.6056879986844</v>
      </c>
      <c r="FQ52" s="382">
        <f t="shared" si="51"/>
        <v>365.29576796689264</v>
      </c>
      <c r="FR52" s="382">
        <f t="shared" si="51"/>
        <v>377.06080599734884</v>
      </c>
      <c r="FS52" s="382">
        <f t="shared" si="51"/>
        <v>388.89730529580584</v>
      </c>
      <c r="FT52" s="382">
        <f t="shared" si="51"/>
        <v>400.80184677487125</v>
      </c>
      <c r="FU52" s="382">
        <f t="shared" si="51"/>
        <v>412.77110555139728</v>
      </c>
      <c r="FV52" s="382">
        <f t="shared" si="51"/>
        <v>424.80186445984771</v>
      </c>
      <c r="FW52" s="382">
        <f t="shared" si="51"/>
        <v>436.89102477326207</v>
      </c>
      <c r="FX52" s="382">
        <f t="shared" si="51"/>
        <v>449.03561435768643</v>
      </c>
      <c r="FY52" s="382">
        <f t="shared" si="51"/>
        <v>461.23279350663461</v>
      </c>
      <c r="FZ52" s="382">
        <f t="shared" si="51"/>
        <v>473.47985871140929</v>
      </c>
      <c r="GA52" s="382">
        <f t="shared" si="51"/>
        <v>485.77424462304253</v>
      </c>
      <c r="GB52" s="382">
        <f t="shared" si="51"/>
        <v>498.11352445429748</v>
      </c>
      <c r="GC52" s="382">
        <f t="shared" si="51"/>
        <v>510.49540905748745</v>
      </c>
      <c r="GD52" s="382">
        <f t="shared" si="51"/>
        <v>522.91774489745205</v>
      </c>
      <c r="GE52" s="382">
        <f t="shared" si="44"/>
        <v>535.37851112030137</v>
      </c>
      <c r="GF52" s="382">
        <f t="shared" si="44"/>
        <v>547.8758158986401</v>
      </c>
      <c r="GG52" s="382">
        <f t="shared" si="44"/>
        <v>560.40789221380271</v>
      </c>
      <c r="GH52" s="382">
        <f t="shared" si="44"/>
        <v>572.97309321586431</v>
      </c>
      <c r="GI52" s="382">
        <f t="shared" si="44"/>
        <v>585.56988728333704</v>
      </c>
      <c r="GJ52" s="382">
        <f t="shared" si="44"/>
        <v>598.1968528868324</v>
      </c>
      <c r="GK52" s="382">
        <f t="shared" si="44"/>
        <v>610.85267334480227</v>
      </c>
      <c r="GL52" s="382">
        <f t="shared" si="44"/>
        <v>623.53613154483173</v>
      </c>
      <c r="GM52" s="382">
        <f t="shared" si="44"/>
        <v>636.2461046909109</v>
      </c>
      <c r="GN52" s="382">
        <f t="shared" si="44"/>
        <v>648.98155912558718</v>
      </c>
      <c r="GO52" s="511"/>
      <c r="GP52" s="521"/>
      <c r="GQ52" s="524">
        <v>41000</v>
      </c>
      <c r="GR52" s="583">
        <f t="shared" si="57"/>
        <v>7.9528104622395199</v>
      </c>
      <c r="GS52" s="477">
        <f t="shared" si="57"/>
        <v>3.7188368282094442</v>
      </c>
      <c r="GT52" s="477">
        <f t="shared" si="57"/>
        <v>2.3104803807242895</v>
      </c>
      <c r="GU52" s="477">
        <f t="shared" si="57"/>
        <v>1.6086194271506735</v>
      </c>
      <c r="GV52" s="477">
        <f t="shared" si="57"/>
        <v>1.1894243401909528</v>
      </c>
      <c r="GW52" s="477">
        <f t="shared" si="57"/>
        <v>0.91161392708556177</v>
      </c>
      <c r="GX52" s="477">
        <f t="shared" si="57"/>
        <v>0.71463497055744318</v>
      </c>
      <c r="GY52" s="477">
        <f t="shared" si="57"/>
        <v>0.56820716617379052</v>
      </c>
      <c r="GZ52" s="477">
        <f t="shared" si="57"/>
        <v>0.45550481301879969</v>
      </c>
      <c r="HA52" s="477">
        <f t="shared" si="57"/>
        <v>0.36642952794665351</v>
      </c>
      <c r="HB52" s="477">
        <f t="shared" si="57"/>
        <v>0.29455241993361703</v>
      </c>
      <c r="HC52" s="477">
        <f t="shared" si="57"/>
        <v>0.23558520279481154</v>
      </c>
      <c r="HD52" s="477">
        <f t="shared" si="57"/>
        <v>0.18655696832863716</v>
      </c>
      <c r="HE52" s="477">
        <f t="shared" si="57"/>
        <v>0.14534378632467557</v>
      </c>
      <c r="HF52" s="477">
        <f t="shared" si="57"/>
        <v>0.11038647575924958</v>
      </c>
      <c r="HG52" s="477">
        <f t="shared" si="52"/>
        <v>8.0514219437626433E-2</v>
      </c>
      <c r="HH52" s="477">
        <f t="shared" si="52"/>
        <v>5.4830436983237286E-2</v>
      </c>
      <c r="HI52" s="477">
        <f t="shared" si="52"/>
        <v>3.2636702451803619E-2</v>
      </c>
      <c r="HJ52" s="477">
        <f t="shared" si="52"/>
        <v>1.3380688345433649E-2</v>
      </c>
      <c r="HK52" s="477">
        <f t="shared" si="52"/>
        <v>3.3802746573789555E-3</v>
      </c>
      <c r="HL52" s="477">
        <f t="shared" si="52"/>
        <v>1.8005228628439635E-2</v>
      </c>
      <c r="HM52" s="477">
        <f t="shared" si="52"/>
        <v>3.0788522895799718E-2</v>
      </c>
      <c r="HN52" s="477">
        <f t="shared" si="52"/>
        <v>4.1973812531386212E-2</v>
      </c>
      <c r="HO52" s="477">
        <f t="shared" si="52"/>
        <v>5.1764560915885729E-2</v>
      </c>
      <c r="HP52" s="477">
        <f t="shared" si="52"/>
        <v>6.033202550012505E-2</v>
      </c>
      <c r="HQ52" s="477">
        <f t="shared" si="52"/>
        <v>6.782140449535648E-2</v>
      </c>
      <c r="HR52" s="477">
        <f t="shared" si="52"/>
        <v>7.4356621319529401E-2</v>
      </c>
      <c r="HS52" s="477">
        <f t="shared" si="52"/>
        <v>8.0044087316028065E-2</v>
      </c>
      <c r="HT52" s="477">
        <f t="shared" si="52"/>
        <v>8.497568926985051E-2</v>
      </c>
      <c r="HU52" s="477">
        <f t="shared" si="45"/>
        <v>8.923118246567209E-2</v>
      </c>
      <c r="HV52" s="477">
        <f t="shared" si="45"/>
        <v>9.2880123360663758E-2</v>
      </c>
      <c r="HW52" s="477">
        <f t="shared" si="32"/>
        <v>9.5983442409146247E-2</v>
      </c>
      <c r="HX52" s="477">
        <f t="shared" si="32"/>
        <v>9.8594733193832204E-2</v>
      </c>
      <c r="HY52" s="477">
        <f t="shared" si="32"/>
        <v>0.10076131609607795</v>
      </c>
      <c r="HZ52" s="477">
        <f t="shared" si="32"/>
        <v>0.10252512142830618</v>
      </c>
      <c r="IA52" s="477">
        <f t="shared" si="32"/>
        <v>0.10392342697300068</v>
      </c>
      <c r="IB52" s="477">
        <f t="shared" si="32"/>
        <v>0.10498947732354484</v>
      </c>
      <c r="IC52" s="477">
        <f t="shared" si="32"/>
        <v>0.1057530066625619</v>
      </c>
      <c r="ID52" s="477">
        <f t="shared" si="32"/>
        <v>0.10624068218390001</v>
      </c>
      <c r="IE52" s="477">
        <f t="shared" si="46"/>
        <v>0.10647648193204541</v>
      </c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</row>
    <row r="53" spans="1:320">
      <c r="K53" s="605"/>
      <c r="V53" s="279"/>
      <c r="X53" s="524">
        <v>42000</v>
      </c>
      <c r="Y53" s="410">
        <f t="shared" si="65"/>
        <v>3.8716301206379498E-2</v>
      </c>
      <c r="Z53" s="410">
        <f t="shared" si="65"/>
        <v>7.7396023249269016E-2</v>
      </c>
      <c r="AA53" s="410">
        <f t="shared" si="65"/>
        <v>0.11600294843844886</v>
      </c>
      <c r="AB53" s="410">
        <f t="shared" si="65"/>
        <v>0.154501572685251</v>
      </c>
      <c r="AC53" s="410">
        <f t="shared" si="65"/>
        <v>0.19285743940409752</v>
      </c>
      <c r="AD53" s="410">
        <f t="shared" si="65"/>
        <v>0.23103744719225919</v>
      </c>
      <c r="AE53" s="410">
        <f t="shared" si="65"/>
        <v>0.2690101245370437</v>
      </c>
      <c r="AF53" s="410">
        <f t="shared" si="65"/>
        <v>0.30674586630295608</v>
      </c>
      <c r="AG53" s="410">
        <f t="shared" si="65"/>
        <v>0.3442171284076041</v>
      </c>
      <c r="AH53" s="410">
        <f t="shared" si="65"/>
        <v>0.38139857879088651</v>
      </c>
      <c r="AI53" s="410">
        <f t="shared" si="65"/>
        <v>0.41826720441344056</v>
      </c>
      <c r="AJ53" s="410">
        <f t="shared" si="65"/>
        <v>0.45480237549999841</v>
      </c>
      <c r="AK53" s="410">
        <f t="shared" si="65"/>
        <v>0.49098586950376899</v>
      </c>
      <c r="AL53" s="410">
        <f t="shared" si="65"/>
        <v>0.52680185826892711</v>
      </c>
      <c r="AM53" s="410">
        <f t="shared" si="65"/>
        <v>0.56223686259075789</v>
      </c>
      <c r="AN53" s="410">
        <f t="shared" si="65"/>
        <v>0.59727967882244881</v>
      </c>
      <c r="AO53" s="410">
        <f t="shared" si="65"/>
        <v>0.63192128237354639</v>
      </c>
      <c r="AP53" s="410">
        <f t="shared" si="65"/>
        <v>0.66615471292229056</v>
      </c>
      <c r="AQ53" s="410">
        <f t="shared" si="65"/>
        <v>0.69997494596234211</v>
      </c>
      <c r="AR53" s="410">
        <f t="shared" si="65"/>
        <v>0.73337875496687766</v>
      </c>
      <c r="AS53" s="410">
        <f t="shared" si="65"/>
        <v>0.76636456802232911</v>
      </c>
      <c r="AT53" s="410">
        <f t="shared" si="65"/>
        <v>0.79893232229754918</v>
      </c>
      <c r="AU53" s="410">
        <f t="shared" si="65"/>
        <v>0.83108331920544454</v>
      </c>
      <c r="AV53" s="410">
        <f t="shared" si="65"/>
        <v>0.86282008260921106</v>
      </c>
      <c r="AW53" s="410">
        <f t="shared" si="65"/>
        <v>0.89414622194413651</v>
      </c>
      <c r="AX53" s="410">
        <f t="shared" si="65"/>
        <v>0.92506630168311266</v>
      </c>
      <c r="AY53" s="410">
        <f t="shared" si="65"/>
        <v>0.95558571817755888</v>
      </c>
      <c r="AZ53" s="410">
        <f t="shared" si="65"/>
        <v>0.98571058456029781</v>
      </c>
      <c r="BA53" s="410">
        <f t="shared" si="65"/>
        <v>1.0154476241038319</v>
      </c>
      <c r="BB53" s="410">
        <f t="shared" si="65"/>
        <v>1.0448040721846201</v>
      </c>
      <c r="BC53" s="410">
        <f t="shared" si="65"/>
        <v>1.0737875868081721</v>
      </c>
      <c r="BD53" s="410">
        <f t="shared" si="65"/>
        <v>1.1024061674965542</v>
      </c>
      <c r="BE53" s="410">
        <f t="shared" si="65"/>
        <v>1.1306680822239659</v>
      </c>
      <c r="BF53" s="410">
        <f t="shared" si="65"/>
        <v>1.158581802002336</v>
      </c>
      <c r="BG53" s="410">
        <f t="shared" si="65"/>
        <v>1.1861559426623915</v>
      </c>
      <c r="BH53" s="410">
        <f t="shared" si="65"/>
        <v>1.213399213341305</v>
      </c>
      <c r="BI53" s="410">
        <f t="shared" si="65"/>
        <v>1.2403203711717952</v>
      </c>
      <c r="BJ53" s="410">
        <f t="shared" si="65"/>
        <v>1.2669281816654381</v>
      </c>
      <c r="BK53" s="410">
        <f t="shared" si="65"/>
        <v>1.2932313842917573</v>
      </c>
      <c r="BL53" s="410">
        <f t="shared" si="65"/>
        <v>1.3192386627714145</v>
      </c>
      <c r="BM53" s="253"/>
      <c r="BN53" s="252"/>
      <c r="BO53" s="537">
        <f t="shared" si="59"/>
        <v>420</v>
      </c>
      <c r="BP53" s="524">
        <v>42000</v>
      </c>
      <c r="BQ53" s="382">
        <f t="shared" si="60"/>
        <v>206.7119493966099</v>
      </c>
      <c r="BR53" s="382">
        <f t="shared" si="60"/>
        <v>206.89757037792214</v>
      </c>
      <c r="BS53" s="382">
        <f t="shared" si="60"/>
        <v>207.20616245747996</v>
      </c>
      <c r="BT53" s="382">
        <f t="shared" si="60"/>
        <v>207.6365752183946</v>
      </c>
      <c r="BU53" s="382">
        <f t="shared" si="60"/>
        <v>208.18722538159128</v>
      </c>
      <c r="BV53" s="382">
        <f t="shared" si="60"/>
        <v>208.85612290944499</v>
      </c>
      <c r="BW53" s="382">
        <f t="shared" si="60"/>
        <v>209.64090293766958</v>
      </c>
      <c r="BX53" s="382">
        <f t="shared" si="60"/>
        <v>210.5388624539375</v>
      </c>
      <c r="BY53" s="382">
        <f t="shared" si="60"/>
        <v>211.54700054122821</v>
      </c>
      <c r="BZ53" s="382">
        <f t="shared" si="60"/>
        <v>212.66206096653499</v>
      </c>
      <c r="CA53" s="382">
        <f t="shared" si="60"/>
        <v>213.88057591765971</v>
      </c>
      <c r="CB53" s="382">
        <f t="shared" si="60"/>
        <v>215.19890976477615</v>
      </c>
      <c r="CC53" s="382">
        <f t="shared" si="60"/>
        <v>216.61330183877166</v>
      </c>
      <c r="CD53" s="382">
        <f t="shared" si="60"/>
        <v>218.11990736320453</v>
      </c>
      <c r="CE53" s="382">
        <f t="shared" si="60"/>
        <v>219.71483583882568</v>
      </c>
      <c r="CF53" s="382">
        <f t="shared" si="60"/>
        <v>221.39418634772028</v>
      </c>
      <c r="CG53" s="382">
        <f t="shared" si="60"/>
        <v>223.15407940839876</v>
      </c>
      <c r="CH53" s="382">
        <f t="shared" si="60"/>
        <v>224.99068516593667</v>
      </c>
      <c r="CI53" s="382">
        <f t="shared" si="60"/>
        <v>226.90024783700756</v>
      </c>
      <c r="CJ53" s="382">
        <f t="shared" si="60"/>
        <v>228.87910644500744</v>
      </c>
      <c r="CK53" s="382">
        <f t="shared" si="60"/>
        <v>230.92371197403594</v>
      </c>
      <c r="CL53" s="382">
        <f t="shared" si="60"/>
        <v>233.03064114235045</v>
      </c>
      <c r="CM53" s="382">
        <f t="shared" si="60"/>
        <v>235.1966070474007</v>
      </c>
      <c r="CN53" s="382">
        <f t="shared" si="60"/>
        <v>237.41846696777432</v>
      </c>
      <c r="CO53" s="382">
        <f t="shared" si="60"/>
        <v>239.69322762489685</v>
      </c>
      <c r="CP53" s="382">
        <f t="shared" si="60"/>
        <v>242.01804821193397</v>
      </c>
      <c r="CQ53" s="382">
        <f t="shared" si="60"/>
        <v>244.39024149170544</v>
      </c>
      <c r="CR53" s="382">
        <f t="shared" si="60"/>
        <v>246.80727325211566</v>
      </c>
      <c r="CS53" s="382">
        <f t="shared" si="60"/>
        <v>249.26676038888368</v>
      </c>
      <c r="CT53" s="382">
        <f t="shared" si="60"/>
        <v>251.76646786312594</v>
      </c>
      <c r="CU53" s="382">
        <f t="shared" si="60"/>
        <v>254.30430475721602</v>
      </c>
      <c r="CV53" s="382">
        <f t="shared" si="60"/>
        <v>256.8783196275748</v>
      </c>
      <c r="CW53" s="382">
        <f t="shared" si="60"/>
        <v>259.48669532857247</v>
      </c>
      <c r="CX53" s="382">
        <f t="shared" si="60"/>
        <v>262.12774345826489</v>
      </c>
      <c r="CY53" s="382">
        <f t="shared" si="60"/>
        <v>264.7998985547207</v>
      </c>
      <c r="CZ53" s="382">
        <f t="shared" si="60"/>
        <v>267.50171215149612</v>
      </c>
      <c r="DA53" s="382">
        <f t="shared" si="60"/>
        <v>270.23184678256069</v>
      </c>
      <c r="DB53" s="382">
        <f t="shared" si="60"/>
        <v>272.98907001069853</v>
      </c>
      <c r="DC53" s="382">
        <f t="shared" si="60"/>
        <v>275.77224853908621</v>
      </c>
      <c r="DD53" s="382">
        <f t="shared" si="60"/>
        <v>278.58034245326968</v>
      </c>
      <c r="DE53" s="521"/>
      <c r="DF53" s="252"/>
      <c r="DG53" s="537">
        <f t="shared" si="61"/>
        <v>420</v>
      </c>
      <c r="DH53" s="524">
        <v>42000</v>
      </c>
      <c r="DI53" s="382">
        <f t="shared" si="62"/>
        <v>21.687932055233617</v>
      </c>
      <c r="DJ53" s="382">
        <f t="shared" si="62"/>
        <v>43.355373351079372</v>
      </c>
      <c r="DK53" s="382">
        <f t="shared" si="62"/>
        <v>64.982035616700244</v>
      </c>
      <c r="DL53" s="382">
        <f t="shared" si="62"/>
        <v>86.54803032352504</v>
      </c>
      <c r="DM53" s="382">
        <f t="shared" si="62"/>
        <v>108.03405572878431</v>
      </c>
      <c r="DN53" s="382">
        <f t="shared" si="62"/>
        <v>129.42156923024189</v>
      </c>
      <c r="DO53" s="382">
        <f t="shared" si="62"/>
        <v>150.69294125049302</v>
      </c>
      <c r="DP53" s="382">
        <f t="shared" si="62"/>
        <v>171.83158771133043</v>
      </c>
      <c r="DQ53" s="382">
        <f t="shared" si="62"/>
        <v>192.82207908646075</v>
      </c>
      <c r="DR53" s="382">
        <f t="shared" si="62"/>
        <v>213.65022497077874</v>
      </c>
      <c r="DS53" s="382">
        <f t="shared" si="62"/>
        <v>234.30313401830011</v>
      </c>
      <c r="DT53" s="382">
        <f t="shared" si="62"/>
        <v>254.76924992973017</v>
      </c>
      <c r="DU53" s="382">
        <f t="shared" si="62"/>
        <v>275.03836487672885</v>
      </c>
      <c r="DV53" s="382">
        <f t="shared" si="62"/>
        <v>295.10161231064865</v>
      </c>
      <c r="DW53" s="382">
        <f t="shared" si="62"/>
        <v>314.95144150823074</v>
      </c>
      <c r="DX53" s="382">
        <f t="shared" si="62"/>
        <v>334.58157645851162</v>
      </c>
      <c r="DY53" s="382">
        <f t="shared" si="62"/>
        <v>353.98696180500093</v>
      </c>
      <c r="DZ53" s="382">
        <f t="shared" si="62"/>
        <v>373.1636985444182</v>
      </c>
      <c r="EA53" s="382">
        <f t="shared" si="62"/>
        <v>392.10897207028756</v>
      </c>
      <c r="EB53" s="382">
        <f t="shared" si="62"/>
        <v>410.82097496060999</v>
      </c>
      <c r="EC53" s="382">
        <f t="shared" si="62"/>
        <v>429.29882666756464</v>
      </c>
      <c r="ED53" s="382">
        <f t="shared" si="62"/>
        <v>447.54249199466801</v>
      </c>
      <c r="EE53" s="382">
        <f t="shared" si="62"/>
        <v>465.55269996183728</v>
      </c>
      <c r="EF53" s="382">
        <f t="shared" si="62"/>
        <v>483.33086437596518</v>
      </c>
      <c r="EG53" s="382">
        <f t="shared" si="62"/>
        <v>500.87900715507692</v>
      </c>
      <c r="EH53" s="382">
        <f t="shared" si="62"/>
        <v>518.19968520607893</v>
      </c>
      <c r="EI53" s="382">
        <f t="shared" si="62"/>
        <v>535.29592143403408</v>
      </c>
      <c r="EJ53" s="382">
        <f t="shared" si="62"/>
        <v>552.17114026754643</v>
      </c>
      <c r="EK53" s="382">
        <f t="shared" si="62"/>
        <v>568.82910792065718</v>
      </c>
      <c r="EL53" s="382">
        <f t="shared" si="62"/>
        <v>585.27387747561193</v>
      </c>
      <c r="EM53" s="382">
        <f t="shared" si="62"/>
        <v>601.50973876119076</v>
      </c>
      <c r="EN53" s="382">
        <f t="shared" si="62"/>
        <v>617.54117291545799</v>
      </c>
      <c r="EO53" s="382">
        <f t="shared" si="62"/>
        <v>633.37281145684619</v>
      </c>
      <c r="EP53" s="382">
        <f t="shared" si="62"/>
        <v>649.00939964059467</v>
      </c>
      <c r="EQ53" s="382">
        <f t="shared" si="62"/>
        <v>664.45576384591811</v>
      </c>
      <c r="ER53" s="382">
        <f t="shared" si="62"/>
        <v>679.71678272003658</v>
      </c>
      <c r="ES53" s="382">
        <f t="shared" si="62"/>
        <v>694.79736179611018</v>
      </c>
      <c r="ET53" s="382">
        <f t="shared" si="62"/>
        <v>709.70241130093154</v>
      </c>
      <c r="EU53" s="382">
        <f t="shared" si="62"/>
        <v>724.43682687316743</v>
      </c>
      <c r="EV53" s="382">
        <f t="shared" si="62"/>
        <v>739.00547292232579</v>
      </c>
      <c r="EW53" s="521"/>
      <c r="EX53" s="252"/>
      <c r="EY53" s="515">
        <f t="shared" si="63"/>
        <v>420</v>
      </c>
      <c r="EZ53" s="524">
        <v>42000</v>
      </c>
      <c r="FA53" s="382">
        <f t="shared" si="56"/>
        <v>195.56194939660992</v>
      </c>
      <c r="FB53" s="382">
        <f t="shared" si="56"/>
        <v>205.74757037792216</v>
      </c>
      <c r="FC53" s="382">
        <f t="shared" si="56"/>
        <v>216.05616245747999</v>
      </c>
      <c r="FD53" s="382">
        <f t="shared" si="56"/>
        <v>226.48657521839462</v>
      </c>
      <c r="FE53" s="382">
        <f t="shared" si="56"/>
        <v>237.0372253815913</v>
      </c>
      <c r="FF53" s="382">
        <f t="shared" si="56"/>
        <v>247.70612290944501</v>
      </c>
      <c r="FG53" s="382">
        <f t="shared" si="56"/>
        <v>258.4909029376696</v>
      </c>
      <c r="FH53" s="382">
        <f t="shared" si="56"/>
        <v>269.38886245393752</v>
      </c>
      <c r="FI53" s="382">
        <f t="shared" si="56"/>
        <v>280.39700054122824</v>
      </c>
      <c r="FJ53" s="382">
        <f t="shared" si="56"/>
        <v>291.51206096653505</v>
      </c>
      <c r="FK53" s="382">
        <f t="shared" si="56"/>
        <v>302.73057591765973</v>
      </c>
      <c r="FL53" s="382">
        <f t="shared" si="56"/>
        <v>314.04890976477617</v>
      </c>
      <c r="FM53" s="382">
        <f t="shared" si="56"/>
        <v>325.46330183877171</v>
      </c>
      <c r="FN53" s="382">
        <f t="shared" si="56"/>
        <v>336.96990736320458</v>
      </c>
      <c r="FO53" s="382">
        <f t="shared" si="56"/>
        <v>348.56483583882573</v>
      </c>
      <c r="FP53" s="382">
        <f t="shared" si="56"/>
        <v>360.2441863477203</v>
      </c>
      <c r="FQ53" s="382">
        <f t="shared" si="51"/>
        <v>372.00407940839875</v>
      </c>
      <c r="FR53" s="382">
        <f t="shared" si="51"/>
        <v>383.84068516593669</v>
      </c>
      <c r="FS53" s="382">
        <f t="shared" si="51"/>
        <v>395.75024783700758</v>
      </c>
      <c r="FT53" s="382">
        <f t="shared" si="51"/>
        <v>407.72910644500746</v>
      </c>
      <c r="FU53" s="382">
        <f t="shared" si="51"/>
        <v>419.77371197403596</v>
      </c>
      <c r="FV53" s="382">
        <f t="shared" si="51"/>
        <v>431.88064114235044</v>
      </c>
      <c r="FW53" s="382">
        <f t="shared" si="51"/>
        <v>444.0466070474007</v>
      </c>
      <c r="FX53" s="382">
        <f t="shared" si="51"/>
        <v>456.26846696777432</v>
      </c>
      <c r="FY53" s="382">
        <f t="shared" si="51"/>
        <v>468.54322762489687</v>
      </c>
      <c r="FZ53" s="382">
        <f t="shared" si="51"/>
        <v>480.86804821193402</v>
      </c>
      <c r="GA53" s="382">
        <f t="shared" si="51"/>
        <v>493.24024149170543</v>
      </c>
      <c r="GB53" s="382">
        <f t="shared" si="51"/>
        <v>505.65727325211571</v>
      </c>
      <c r="GC53" s="382">
        <f t="shared" si="51"/>
        <v>518.11676038888368</v>
      </c>
      <c r="GD53" s="382">
        <f t="shared" si="51"/>
        <v>530.61646786312599</v>
      </c>
      <c r="GE53" s="382">
        <f t="shared" si="44"/>
        <v>543.1543047572161</v>
      </c>
      <c r="GF53" s="382">
        <f t="shared" si="44"/>
        <v>555.72831962757482</v>
      </c>
      <c r="GG53" s="382">
        <f t="shared" si="44"/>
        <v>568.33669532857243</v>
      </c>
      <c r="GH53" s="382">
        <f t="shared" si="44"/>
        <v>580.97774345826497</v>
      </c>
      <c r="GI53" s="382">
        <f t="shared" si="44"/>
        <v>593.64989855472072</v>
      </c>
      <c r="GJ53" s="382">
        <f t="shared" si="44"/>
        <v>606.35171215149614</v>
      </c>
      <c r="GK53" s="382">
        <f t="shared" si="44"/>
        <v>619.08184678256066</v>
      </c>
      <c r="GL53" s="382">
        <f t="shared" si="44"/>
        <v>631.83907001069861</v>
      </c>
      <c r="GM53" s="382">
        <f t="shared" si="44"/>
        <v>644.62224853908629</v>
      </c>
      <c r="GN53" s="382">
        <f t="shared" si="44"/>
        <v>657.43034245326976</v>
      </c>
      <c r="GO53" s="511"/>
      <c r="GP53" s="521"/>
      <c r="GQ53" s="524">
        <v>42000</v>
      </c>
      <c r="GR53" s="583">
        <f t="shared" si="57"/>
        <v>8.0170860411478451</v>
      </c>
      <c r="GS53" s="477">
        <f t="shared" si="57"/>
        <v>3.7456071641186748</v>
      </c>
      <c r="GT53" s="477">
        <f t="shared" si="57"/>
        <v>2.3248598694552749</v>
      </c>
      <c r="GU53" s="477">
        <f t="shared" si="57"/>
        <v>1.6168888462483264</v>
      </c>
      <c r="GV53" s="477">
        <f t="shared" si="57"/>
        <v>1.1940972574117268</v>
      </c>
      <c r="GW53" s="477">
        <f t="shared" si="57"/>
        <v>0.91394776297893643</v>
      </c>
      <c r="GX53" s="477">
        <f t="shared" si="57"/>
        <v>0.71534844825934341</v>
      </c>
      <c r="GY53" s="477">
        <f t="shared" si="57"/>
        <v>0.5677493646075078</v>
      </c>
      <c r="GZ53" s="477">
        <f t="shared" si="57"/>
        <v>0.45417475980797406</v>
      </c>
      <c r="HA53" s="477">
        <f t="shared" si="57"/>
        <v>0.36443601220829785</v>
      </c>
      <c r="HB53" s="477">
        <f t="shared" si="57"/>
        <v>0.29204663516799195</v>
      </c>
      <c r="HC53" s="477">
        <f t="shared" si="57"/>
        <v>0.23267980673254868</v>
      </c>
      <c r="HD53" s="477">
        <f t="shared" si="57"/>
        <v>0.18333782992290232</v>
      </c>
      <c r="HE53" s="477">
        <f t="shared" si="57"/>
        <v>0.14187755439466004</v>
      </c>
      <c r="HF53" s="477">
        <f t="shared" si="57"/>
        <v>0.10672564052930857</v>
      </c>
      <c r="HG53" s="477">
        <f t="shared" si="52"/>
        <v>7.6700606652772063E-2</v>
      </c>
      <c r="HH53" s="477">
        <f t="shared" si="52"/>
        <v>5.0897687054708027E-2</v>
      </c>
      <c r="HI53" s="477">
        <f t="shared" si="52"/>
        <v>2.8612072029422224E-2</v>
      </c>
      <c r="HJ53" s="477">
        <f t="shared" si="52"/>
        <v>9.2863872700859711E-3</v>
      </c>
      <c r="HK53" s="477">
        <f t="shared" si="52"/>
        <v>7.5260726789789147E-3</v>
      </c>
      <c r="HL53" s="477">
        <f t="shared" si="52"/>
        <v>2.2187609426905387E-2</v>
      </c>
      <c r="HM53" s="477">
        <f t="shared" si="52"/>
        <v>3.4995226447691506E-2</v>
      </c>
      <c r="HN53" s="477">
        <f t="shared" si="52"/>
        <v>4.6194755000238417E-2</v>
      </c>
      <c r="HO53" s="477">
        <f t="shared" si="52"/>
        <v>5.5991453066278889E-2</v>
      </c>
      <c r="HP53" s="477">
        <f t="shared" si="52"/>
        <v>6.4558065058152023E-2</v>
      </c>
      <c r="HQ53" s="477">
        <f t="shared" si="52"/>
        <v>7.2041025998112601E-2</v>
      </c>
      <c r="HR53" s="477">
        <f t="shared" si="52"/>
        <v>7.8565291193819206E-2</v>
      </c>
      <c r="HS53" s="477">
        <f t="shared" si="52"/>
        <v>8.4238134924786379E-2</v>
      </c>
      <c r="HT53" s="477">
        <f t="shared" si="52"/>
        <v>8.9152166838211602E-2</v>
      </c>
      <c r="HU53" s="477">
        <f t="shared" si="45"/>
        <v>9.3387748396072029E-2</v>
      </c>
      <c r="HV53" s="477">
        <f t="shared" si="45"/>
        <v>9.7014944636071354E-2</v>
      </c>
      <c r="HW53" s="477">
        <f t="shared" si="32"/>
        <v>0.10009511268060084</v>
      </c>
      <c r="HX53" s="477">
        <f t="shared" si="32"/>
        <v>0.10268220383297096</v>
      </c>
      <c r="HY53" s="477">
        <f t="shared" si="32"/>
        <v>0.10482383802145846</v>
      </c>
      <c r="HZ53" s="477">
        <f t="shared" si="32"/>
        <v>0.10656219592613346</v>
      </c>
      <c r="IA53" s="477">
        <f t="shared" si="32"/>
        <v>0.1079347640571032</v>
      </c>
      <c r="IB53" s="477">
        <f t="shared" si="32"/>
        <v>0.1089749604371244</v>
      </c>
      <c r="IC53" s="477">
        <f t="shared" si="32"/>
        <v>0.1097126627307131</v>
      </c>
      <c r="ID53" s="477">
        <f t="shared" si="32"/>
        <v>0.11017465619269916</v>
      </c>
      <c r="IE53" s="477">
        <f t="shared" si="46"/>
        <v>0.1103850153456578</v>
      </c>
    </row>
    <row r="54" spans="1:320">
      <c r="J54" s="252"/>
      <c r="K54" s="499">
        <v>37000</v>
      </c>
      <c r="L54" s="382">
        <f t="shared" ref="L54:L82" si="66">K54*0.0003048</f>
        <v>11.2776</v>
      </c>
      <c r="M54" s="382">
        <v>370</v>
      </c>
      <c r="N54" s="493"/>
      <c r="O54" s="263"/>
      <c r="P54" s="383">
        <f>Q54-273.15</f>
        <v>-66.500002288000502</v>
      </c>
      <c r="Q54" s="383">
        <f t="shared" ref="Q54:Q82" si="67">$Q$11-L*H_ISA_tropospause</f>
        <v>206.64999771199948</v>
      </c>
      <c r="R54" s="382">
        <f t="shared" ref="R54:R82" si="68">SQRT(RLuft_N*1.4*Q54)*m_s_→_kt</f>
        <v>560.17572390567045</v>
      </c>
      <c r="S54" s="263">
        <f>$S$51*EXP(-KB*(K54-HTropopause))</f>
        <v>0.20079433187191939</v>
      </c>
      <c r="T54" s="492"/>
      <c r="U54" s="492"/>
      <c r="V54" s="279"/>
      <c r="X54" s="524">
        <v>43000</v>
      </c>
      <c r="Y54" s="410">
        <f t="shared" si="65"/>
        <v>3.9657624687440468E-2</v>
      </c>
      <c r="Z54" s="410">
        <f t="shared" si="65"/>
        <v>7.9275594640447755E-2</v>
      </c>
      <c r="AA54" s="410">
        <f t="shared" si="65"/>
        <v>0.11881466649522787</v>
      </c>
      <c r="AB54" s="410">
        <f t="shared" si="65"/>
        <v>0.15823640844883149</v>
      </c>
      <c r="AC54" s="410">
        <f t="shared" si="65"/>
        <v>0.19750357867114704</v>
      </c>
      <c r="AD54" s="410">
        <f t="shared" si="65"/>
        <v>0.23658047245360797</v>
      </c>
      <c r="AE54" s="410">
        <f t="shared" si="65"/>
        <v>0.2754332301652575</v>
      </c>
      <c r="AF54" s="410">
        <f t="shared" si="65"/>
        <v>0.3140300999572273</v>
      </c>
      <c r="AG54" s="410">
        <f t="shared" si="65"/>
        <v>0.35234165120274008</v>
      </c>
      <c r="AH54" s="410">
        <f t="shared" si="65"/>
        <v>0.39034093673685261</v>
      </c>
      <c r="AI54" s="410">
        <f t="shared" si="65"/>
        <v>0.42800360393599407</v>
      </c>
      <c r="AJ54" s="410">
        <f t="shared" si="65"/>
        <v>0.46530795644421857</v>
      </c>
      <c r="AK54" s="410">
        <f t="shared" si="65"/>
        <v>0.50223496983004223</v>
      </c>
      <c r="AL54" s="410">
        <f t="shared" si="65"/>
        <v>0.53876826560007962</v>
      </c>
      <c r="AM54" s="410">
        <f t="shared" si="65"/>
        <v>0.57489404878656214</v>
      </c>
      <c r="AN54" s="410">
        <f t="shared" si="65"/>
        <v>0.61060101477875761</v>
      </c>
      <c r="AO54" s="410">
        <f t="shared" si="65"/>
        <v>0.64588023121453719</v>
      </c>
      <c r="AP54" s="410">
        <f t="shared" si="65"/>
        <v>0.68072500063590691</v>
      </c>
      <c r="AQ54" s="410">
        <f t="shared" si="65"/>
        <v>0.71513070929476308</v>
      </c>
      <c r="AR54" s="410">
        <f t="shared" si="65"/>
        <v>0.7490946670278924</v>
      </c>
      <c r="AS54" s="410">
        <f t="shared" si="65"/>
        <v>0.78261594255678169</v>
      </c>
      <c r="AT54" s="410">
        <f t="shared" si="65"/>
        <v>0.81569519795342871</v>
      </c>
      <c r="AU54" s="410">
        <f t="shared" si="65"/>
        <v>0.84833452538775622</v>
      </c>
      <c r="AV54" s="410">
        <f t="shared" si="65"/>
        <v>0.88053728866496028</v>
      </c>
      <c r="AW54" s="410">
        <f t="shared" si="65"/>
        <v>0.91230797149393283</v>
      </c>
      <c r="AX54" s="410">
        <f t="shared" si="65"/>
        <v>0.94365203391569907</v>
      </c>
      <c r="AY54" s="410">
        <f t="shared" si="65"/>
        <v>0.97457577787080008</v>
      </c>
      <c r="AZ54" s="410">
        <f t="shared" si="65"/>
        <v>1.0050862225002337</v>
      </c>
      <c r="BA54" s="410">
        <f t="shared" si="65"/>
        <v>1.0351909894547258</v>
      </c>
      <c r="BB54" s="410">
        <f t="shared" si="65"/>
        <v>1.064898198228027</v>
      </c>
      <c r="BC54" s="410">
        <f t="shared" si="65"/>
        <v>1.0942163713262687</v>
      </c>
      <c r="BD54" s="410">
        <f t="shared" si="65"/>
        <v>1.1231543489308988</v>
      </c>
      <c r="BE54" s="410">
        <f t="shared" si="65"/>
        <v>1.1517212126003826</v>
      </c>
      <c r="BF54" s="410">
        <f t="shared" si="65"/>
        <v>1.1799262174791569</v>
      </c>
      <c r="BG54" s="410">
        <f t="shared" si="65"/>
        <v>1.2077787324351728</v>
      </c>
      <c r="BH54" s="410">
        <f t="shared" si="65"/>
        <v>1.235288187523659</v>
      </c>
      <c r="BI54" s="410">
        <f t="shared" si="65"/>
        <v>1.2624640281697774</v>
      </c>
      <c r="BJ54" s="410">
        <f t="shared" si="65"/>
        <v>1.2893156754720478</v>
      </c>
      <c r="BK54" s="410">
        <f t="shared" si="65"/>
        <v>1.3158524920482275</v>
      </c>
      <c r="BL54" s="410">
        <f t="shared" si="65"/>
        <v>1.3420837528724776</v>
      </c>
      <c r="BM54" s="253"/>
      <c r="BN54" s="252"/>
      <c r="BO54" s="537">
        <f t="shared" si="59"/>
        <v>430</v>
      </c>
      <c r="BP54" s="524">
        <v>43000</v>
      </c>
      <c r="BQ54" s="382">
        <f t="shared" si="60"/>
        <v>206.71499852628426</v>
      </c>
      <c r="BR54" s="382">
        <f t="shared" si="60"/>
        <v>206.90974104982195</v>
      </c>
      <c r="BS54" s="382">
        <f t="shared" si="60"/>
        <v>207.23345021473037</v>
      </c>
      <c r="BT54" s="382">
        <f t="shared" si="60"/>
        <v>207.68484969096835</v>
      </c>
      <c r="BU54" s="382">
        <f t="shared" si="60"/>
        <v>208.26218443023788</v>
      </c>
      <c r="BV54" s="382">
        <f t="shared" si="60"/>
        <v>208.96325100977103</v>
      </c>
      <c r="BW54" s="382">
        <f t="shared" si="60"/>
        <v>209.78543465594649</v>
      </c>
      <c r="BX54" s="382">
        <f t="shared" si="60"/>
        <v>210.7257516359324</v>
      </c>
      <c r="BY54" s="382">
        <f t="shared" si="60"/>
        <v>211.78089559218094</v>
      </c>
      <c r="BZ54" s="382">
        <f t="shared" si="60"/>
        <v>212.94728636034807</v>
      </c>
      <c r="CA54" s="382">
        <f t="shared" si="60"/>
        <v>214.22111985048736</v>
      </c>
      <c r="CB54" s="382">
        <f t="shared" si="60"/>
        <v>215.59841767359487</v>
      </c>
      <c r="CC54" s="382">
        <f t="shared" si="60"/>
        <v>217.07507534672561</v>
      </c>
      <c r="CD54" s="382">
        <f t="shared" si="60"/>
        <v>218.64690809442359</v>
      </c>
      <c r="CE54" s="382">
        <f t="shared" si="60"/>
        <v>220.30969346651861</v>
      </c>
      <c r="CF54" s="382">
        <f t="shared" si="60"/>
        <v>222.05921019834568</v>
      </c>
      <c r="CG54" s="382">
        <f t="shared" ref="CF54:DD64" si="69">$Q60*(1+0.2*AO54^2)</f>
        <v>223.89127293724428</v>
      </c>
      <c r="CH54" s="382">
        <f t="shared" si="69"/>
        <v>225.80176263981667</v>
      </c>
      <c r="CI54" s="382">
        <f t="shared" si="69"/>
        <v>227.78665260176521</v>
      </c>
      <c r="CJ54" s="382">
        <f t="shared" si="69"/>
        <v>229.84203021283122</v>
      </c>
      <c r="CK54" s="382">
        <f t="shared" si="69"/>
        <v>231.96411463250021</v>
      </c>
      <c r="CL54" s="382">
        <f t="shared" si="69"/>
        <v>234.1492706585351</v>
      </c>
      <c r="CM54" s="382">
        <f t="shared" si="69"/>
        <v>236.3940191123358</v>
      </c>
      <c r="CN54" s="382">
        <f t="shared" si="69"/>
        <v>238.69504409562884</v>
      </c>
      <c r="CO54" s="382">
        <f t="shared" si="69"/>
        <v>241.04919748554354</v>
      </c>
      <c r="CP54" s="382">
        <f t="shared" si="69"/>
        <v>243.45350103332615</v>
      </c>
      <c r="CQ54" s="382">
        <f t="shared" si="69"/>
        <v>245.90514641913143</v>
      </c>
      <c r="CR54" s="382">
        <f t="shared" si="69"/>
        <v>248.40149359462171</v>
      </c>
      <c r="CS54" s="382">
        <f t="shared" si="69"/>
        <v>250.94006771913823</v>
      </c>
      <c r="CT54" s="382">
        <f t="shared" si="69"/>
        <v>253.51855496619291</v>
      </c>
      <c r="CU54" s="382">
        <f t="shared" si="69"/>
        <v>256.13479744672793</v>
      </c>
      <c r="CV54" s="382">
        <f t="shared" si="69"/>
        <v>258.78678746536849</v>
      </c>
      <c r="CW54" s="382">
        <f t="shared" si="69"/>
        <v>261.47266129672471</v>
      </c>
      <c r="CX54" s="382">
        <f t="shared" si="69"/>
        <v>264.19069264136749</v>
      </c>
      <c r="CY54" s="382">
        <f t="shared" si="69"/>
        <v>266.93928589586841</v>
      </c>
      <c r="CZ54" s="382">
        <f t="shared" si="69"/>
        <v>269.71696934844323</v>
      </c>
      <c r="DA54" s="382">
        <f t="shared" si="69"/>
        <v>272.52238839139795</v>
      </c>
      <c r="DB54" s="382">
        <f t="shared" si="69"/>
        <v>275.35429882368641</v>
      </c>
      <c r="DC54" s="382">
        <f t="shared" si="69"/>
        <v>278.21156030136416</v>
      </c>
      <c r="DD54" s="382">
        <f t="shared" si="69"/>
        <v>281.0931299803795</v>
      </c>
      <c r="DE54" s="521"/>
      <c r="DF54" s="252"/>
      <c r="DG54" s="537">
        <f t="shared" si="61"/>
        <v>430</v>
      </c>
      <c r="DH54" s="524">
        <v>43000</v>
      </c>
      <c r="DI54" s="382">
        <f t="shared" si="62"/>
        <v>22.215238617666351</v>
      </c>
      <c r="DJ54" s="382">
        <f t="shared" si="62"/>
        <v>44.408263615765307</v>
      </c>
      <c r="DK54" s="382">
        <f t="shared" si="62"/>
        <v>66.557091814575088</v>
      </c>
      <c r="DL54" s="382">
        <f t="shared" si="62"/>
        <v>88.640194651057527</v>
      </c>
      <c r="DM54" s="382">
        <f t="shared" si="62"/>
        <v>110.63671015607032</v>
      </c>
      <c r="DN54" s="382">
        <f t="shared" si="62"/>
        <v>132.52663741864538</v>
      </c>
      <c r="DO54" s="382">
        <f t="shared" si="62"/>
        <v>154.29100909550027</v>
      </c>
      <c r="DP54" s="382">
        <f t="shared" si="62"/>
        <v>175.91203857170984</v>
      </c>
      <c r="DQ54" s="382">
        <f t="shared" si="62"/>
        <v>197.37323952461418</v>
      </c>
      <c r="DR54" s="382">
        <f t="shared" si="62"/>
        <v>218.65951680658392</v>
      </c>
      <c r="DS54" s="382">
        <f t="shared" si="62"/>
        <v>239.75722866908134</v>
      </c>
      <c r="DT54" s="382">
        <f t="shared" si="62"/>
        <v>260.65422134020832</v>
      </c>
      <c r="DU54" s="382">
        <f t="shared" si="62"/>
        <v>281.33983779528648</v>
      </c>
      <c r="DV54" s="382">
        <f t="shared" si="62"/>
        <v>301.80490319992714</v>
      </c>
      <c r="DW54" s="382">
        <f t="shared" si="62"/>
        <v>322.04168994807429</v>
      </c>
      <c r="DX54" s="382">
        <f t="shared" si="62"/>
        <v>342.04386547122755</v>
      </c>
      <c r="DY54" s="382">
        <f t="shared" ref="DX54:EV64" si="70">AO54*$R60</f>
        <v>361.80642607696518</v>
      </c>
      <c r="DZ54" s="382">
        <f t="shared" si="70"/>
        <v>381.32562001190712</v>
      </c>
      <c r="EA54" s="382">
        <f t="shared" si="70"/>
        <v>400.59886276636951</v>
      </c>
      <c r="EB54" s="382">
        <f t="shared" si="70"/>
        <v>419.62464737622679</v>
      </c>
      <c r="EC54" s="382">
        <f t="shared" si="70"/>
        <v>438.40245216186378</v>
      </c>
      <c r="ED54" s="382">
        <f t="shared" si="70"/>
        <v>456.93264799994108</v>
      </c>
      <c r="EE54" s="382">
        <f t="shared" si="70"/>
        <v>475.2164068732597</v>
      </c>
      <c r="EF54" s="382">
        <f t="shared" si="70"/>
        <v>493.25561310383046</v>
      </c>
      <c r="EG54" s="382">
        <f t="shared" si="70"/>
        <v>511.0527783565276</v>
      </c>
      <c r="EH54" s="382">
        <f t="shared" si="70"/>
        <v>528.610961213785</v>
      </c>
      <c r="EI54" s="382">
        <f t="shared" si="70"/>
        <v>545.93369186970733</v>
      </c>
      <c r="EJ54" s="382">
        <f t="shared" si="70"/>
        <v>563.0249022766842</v>
      </c>
      <c r="EK54" s="382">
        <f t="shared" si="70"/>
        <v>579.88886189842822</v>
      </c>
      <c r="EL54" s="382">
        <f t="shared" si="70"/>
        <v>596.53011907822918</v>
      </c>
      <c r="EM54" s="382">
        <f t="shared" si="70"/>
        <v>612.95344791712853</v>
      </c>
      <c r="EN54" s="382">
        <f t="shared" si="70"/>
        <v>629.16380047016821</v>
      </c>
      <c r="EO54" s="382">
        <f t="shared" si="70"/>
        <v>645.16626400593589</v>
      </c>
      <c r="EP54" s="382">
        <f t="shared" si="70"/>
        <v>660.96602303166628</v>
      </c>
      <c r="EQ54" s="382">
        <f t="shared" si="70"/>
        <v>676.5683257597459</v>
      </c>
      <c r="ER54" s="382">
        <f t="shared" si="70"/>
        <v>691.97845467818922</v>
      </c>
      <c r="ES54" s="382">
        <f t="shared" si="70"/>
        <v>707.20170088487384</v>
      </c>
      <c r="ET54" s="382">
        <f t="shared" si="70"/>
        <v>722.24334185048292</v>
      </c>
      <c r="EU54" s="382">
        <f t="shared" si="70"/>
        <v>737.10862228619635</v>
      </c>
      <c r="EV54" s="382">
        <f t="shared" si="70"/>
        <v>751.80273780737912</v>
      </c>
      <c r="EW54" s="521"/>
      <c r="EX54" s="252"/>
      <c r="EY54" s="515">
        <f t="shared" si="63"/>
        <v>430</v>
      </c>
      <c r="EZ54" s="524">
        <v>43000</v>
      </c>
      <c r="FA54" s="382">
        <f t="shared" si="56"/>
        <v>201.56499852628428</v>
      </c>
      <c r="FB54" s="382">
        <f t="shared" si="56"/>
        <v>211.75974104982197</v>
      </c>
      <c r="FC54" s="382">
        <f t="shared" si="56"/>
        <v>222.08345021473039</v>
      </c>
      <c r="FD54" s="382">
        <f t="shared" si="56"/>
        <v>232.53484969096837</v>
      </c>
      <c r="FE54" s="382">
        <f t="shared" si="56"/>
        <v>243.1121844302379</v>
      </c>
      <c r="FF54" s="382">
        <f t="shared" si="56"/>
        <v>253.81325100977105</v>
      </c>
      <c r="FG54" s="382">
        <f t="shared" si="56"/>
        <v>264.63543465594648</v>
      </c>
      <c r="FH54" s="382">
        <f t="shared" si="56"/>
        <v>275.57575163593242</v>
      </c>
      <c r="FI54" s="382">
        <f t="shared" si="56"/>
        <v>286.63089559218099</v>
      </c>
      <c r="FJ54" s="382">
        <f t="shared" si="56"/>
        <v>297.7972863603481</v>
      </c>
      <c r="FK54" s="382">
        <f t="shared" si="56"/>
        <v>309.07111985048738</v>
      </c>
      <c r="FL54" s="382">
        <f t="shared" si="56"/>
        <v>320.44841767359492</v>
      </c>
      <c r="FM54" s="382">
        <f t="shared" si="56"/>
        <v>331.92507534672563</v>
      </c>
      <c r="FN54" s="382">
        <f t="shared" si="56"/>
        <v>343.49690809442359</v>
      </c>
      <c r="FO54" s="382">
        <f t="shared" si="56"/>
        <v>355.15969346651866</v>
      </c>
      <c r="FP54" s="382">
        <f t="shared" si="56"/>
        <v>366.9092101983457</v>
      </c>
      <c r="FQ54" s="382">
        <f t="shared" si="51"/>
        <v>378.74127293724428</v>
      </c>
      <c r="FR54" s="382">
        <f t="shared" si="51"/>
        <v>390.6517626398167</v>
      </c>
      <c r="FS54" s="382">
        <f t="shared" si="51"/>
        <v>402.63665260176526</v>
      </c>
      <c r="FT54" s="382">
        <f t="shared" si="51"/>
        <v>414.69203021283124</v>
      </c>
      <c r="FU54" s="382">
        <f t="shared" si="51"/>
        <v>426.81411463250026</v>
      </c>
      <c r="FV54" s="382">
        <f t="shared" si="51"/>
        <v>438.99927065853512</v>
      </c>
      <c r="FW54" s="382">
        <f t="shared" si="51"/>
        <v>451.24401911233582</v>
      </c>
      <c r="FX54" s="382">
        <f t="shared" si="51"/>
        <v>463.5450440956289</v>
      </c>
      <c r="FY54" s="382">
        <f t="shared" si="51"/>
        <v>475.8991974855436</v>
      </c>
      <c r="FZ54" s="382">
        <f t="shared" si="51"/>
        <v>488.30350103332614</v>
      </c>
      <c r="GA54" s="382">
        <f t="shared" si="51"/>
        <v>500.75514641913145</v>
      </c>
      <c r="GB54" s="382">
        <f t="shared" si="51"/>
        <v>513.25149359462171</v>
      </c>
      <c r="GC54" s="382">
        <f t="shared" si="51"/>
        <v>525.79006771913828</v>
      </c>
      <c r="GD54" s="382">
        <f t="shared" si="51"/>
        <v>538.36855496619296</v>
      </c>
      <c r="GE54" s="382">
        <f t="shared" si="44"/>
        <v>550.98479744672795</v>
      </c>
      <c r="GF54" s="382">
        <f t="shared" si="44"/>
        <v>563.63678746536857</v>
      </c>
      <c r="GG54" s="382">
        <f t="shared" si="44"/>
        <v>576.32266129672473</v>
      </c>
      <c r="GH54" s="382">
        <f t="shared" si="44"/>
        <v>589.04069264136751</v>
      </c>
      <c r="GI54" s="382">
        <f t="shared" si="44"/>
        <v>601.78928589586849</v>
      </c>
      <c r="GJ54" s="382">
        <f t="shared" si="44"/>
        <v>614.56696934844331</v>
      </c>
      <c r="GK54" s="382">
        <f t="shared" si="44"/>
        <v>627.37238839139798</v>
      </c>
      <c r="GL54" s="382">
        <f t="shared" si="44"/>
        <v>640.20429882368649</v>
      </c>
      <c r="GM54" s="382">
        <f t="shared" si="44"/>
        <v>653.06156030136412</v>
      </c>
      <c r="GN54" s="382">
        <f t="shared" si="44"/>
        <v>665.94312998037958</v>
      </c>
      <c r="GO54" s="511"/>
      <c r="GP54" s="521"/>
      <c r="GQ54" s="524">
        <v>43000</v>
      </c>
      <c r="GR54" s="583">
        <f t="shared" si="57"/>
        <v>8.0732763215062917</v>
      </c>
      <c r="GS54" s="477">
        <f t="shared" si="57"/>
        <v>3.7684760404512976</v>
      </c>
      <c r="GT54" s="477">
        <f t="shared" si="57"/>
        <v>2.3367360886717283</v>
      </c>
      <c r="GU54" s="477">
        <f t="shared" si="57"/>
        <v>1.6233567131296243</v>
      </c>
      <c r="GV54" s="477">
        <f t="shared" si="57"/>
        <v>1.1973916622004603</v>
      </c>
      <c r="GW54" s="477">
        <f t="shared" si="57"/>
        <v>0.9151866821157395</v>
      </c>
      <c r="GX54" s="477">
        <f t="shared" si="57"/>
        <v>0.71517080747166029</v>
      </c>
      <c r="GY54" s="477">
        <f t="shared" si="57"/>
        <v>0.56655424991618786</v>
      </c>
      <c r="GZ54" s="477">
        <f t="shared" si="57"/>
        <v>0.45222775023883416</v>
      </c>
      <c r="HA54" s="477">
        <f t="shared" si="57"/>
        <v>0.36192236546358864</v>
      </c>
      <c r="HB54" s="477">
        <f t="shared" si="57"/>
        <v>0.28910031854378299</v>
      </c>
      <c r="HC54" s="477">
        <f t="shared" si="57"/>
        <v>0.2294004525456837</v>
      </c>
      <c r="HD54" s="477">
        <f t="shared" si="57"/>
        <v>0.17980118972076356</v>
      </c>
      <c r="HE54" s="477">
        <f t="shared" si="57"/>
        <v>0.13814223842108378</v>
      </c>
      <c r="HF54" s="477">
        <f t="shared" si="57"/>
        <v>0.10283762802196289</v>
      </c>
      <c r="HG54" s="477">
        <f t="shared" si="52"/>
        <v>7.2696362184018787E-2</v>
      </c>
      <c r="HH54" s="477">
        <f t="shared" si="52"/>
        <v>4.6806373905245766E-2</v>
      </c>
      <c r="HI54" s="477">
        <f t="shared" si="52"/>
        <v>2.4457162431463068E-2</v>
      </c>
      <c r="HJ54" s="477">
        <f t="shared" si="52"/>
        <v>5.0868587627124684E-3</v>
      </c>
      <c r="HK54" s="477">
        <f t="shared" si="52"/>
        <v>1.1754831834206024E-2</v>
      </c>
      <c r="HL54" s="477">
        <f t="shared" si="52"/>
        <v>2.6433103811848553E-2</v>
      </c>
      <c r="HM54" s="477">
        <f t="shared" si="52"/>
        <v>3.9247310123062755E-2</v>
      </c>
      <c r="HN54" s="477">
        <f t="shared" si="52"/>
        <v>5.0445202257752265E-2</v>
      </c>
      <c r="HO54" s="477">
        <f t="shared" si="52"/>
        <v>6.0233615632362764E-2</v>
      </c>
      <c r="HP54" s="477">
        <f t="shared" si="52"/>
        <v>6.8786595748550422E-2</v>
      </c>
      <c r="HQ54" s="477">
        <f t="shared" si="52"/>
        <v>7.625165412367868E-2</v>
      </c>
      <c r="HR54" s="477">
        <f t="shared" si="52"/>
        <v>8.2754638747150638E-2</v>
      </c>
      <c r="HS54" s="477">
        <f t="shared" si="52"/>
        <v>8.8403565243376434E-2</v>
      </c>
      <c r="HT54" s="477">
        <f t="shared" si="52"/>
        <v>9.3291659374491895E-2</v>
      </c>
      <c r="HU54" s="477">
        <f t="shared" si="45"/>
        <v>9.7499794648941929E-2</v>
      </c>
      <c r="HV54" s="477">
        <f t="shared" si="45"/>
        <v>0.10109846136109631</v>
      </c>
      <c r="HW54" s="477">
        <f t="shared" si="32"/>
        <v>0.10414936929911085</v>
      </c>
      <c r="HX54" s="477">
        <f t="shared" si="32"/>
        <v>0.10670676157452919</v>
      </c>
      <c r="HY54" s="477">
        <f t="shared" si="32"/>
        <v>0.10881849880935997</v>
      </c>
      <c r="HZ54" s="477">
        <f t="shared" si="32"/>
        <v>0.11052695938714691</v>
      </c>
      <c r="IA54" s="477">
        <f t="shared" si="32"/>
        <v>0.11186979133005928</v>
      </c>
      <c r="IB54" s="477">
        <f t="shared" si="32"/>
        <v>0.11288054368872534</v>
      </c>
      <c r="IC54" s="477">
        <f t="shared" si="32"/>
        <v>0.11358919947479414</v>
      </c>
      <c r="ID54" s="477">
        <f t="shared" si="32"/>
        <v>0.11402262766124498</v>
      </c>
      <c r="IE54" s="477">
        <f t="shared" si="46"/>
        <v>0.11420496828384495</v>
      </c>
    </row>
    <row r="55" spans="1:320">
      <c r="J55" s="252"/>
      <c r="K55" s="499">
        <v>38000</v>
      </c>
      <c r="L55" s="382">
        <f t="shared" si="66"/>
        <v>11.5824</v>
      </c>
      <c r="M55" s="382">
        <v>380</v>
      </c>
      <c r="N55" s="493"/>
      <c r="O55" s="263"/>
      <c r="P55" s="383">
        <f t="shared" ref="P55:P82" si="71">P54</f>
        <v>-66.500002288000502</v>
      </c>
      <c r="Q55" s="383">
        <f t="shared" si="67"/>
        <v>206.64999771199948</v>
      </c>
      <c r="R55" s="382">
        <f t="shared" si="68"/>
        <v>560.17572390567045</v>
      </c>
      <c r="S55" s="263">
        <f>$S$51*EXP(-KB*(K55-HTropopause))</f>
        <v>0.19137172116574053</v>
      </c>
      <c r="T55" s="492"/>
      <c r="U55" s="492"/>
      <c r="V55" s="279"/>
      <c r="X55" s="524">
        <v>44000</v>
      </c>
      <c r="Y55" s="410">
        <f t="shared" si="65"/>
        <v>4.0621816480859212E-2</v>
      </c>
      <c r="Z55" s="410">
        <f t="shared" si="65"/>
        <v>8.1200665037734029E-2</v>
      </c>
      <c r="AA55" s="410">
        <f t="shared" si="65"/>
        <v>0.12169404564781712</v>
      </c>
      <c r="AB55" s="410">
        <f t="shared" si="65"/>
        <v>0.16206038072393028</v>
      </c>
      <c r="AC55" s="410">
        <f t="shared" si="65"/>
        <v>0.20225944364713117</v>
      </c>
      <c r="AD55" s="410">
        <f t="shared" si="65"/>
        <v>0.24225275005791369</v>
      </c>
      <c r="AE55" s="410">
        <f t="shared" si="65"/>
        <v>0.28200390260897956</v>
      </c>
      <c r="AF55" s="410">
        <f t="shared" si="65"/>
        <v>0.32147888220621995</v>
      </c>
      <c r="AG55" s="410">
        <f t="shared" si="65"/>
        <v>0.36064628128792242</v>
      </c>
      <c r="AH55" s="410">
        <f t="shared" si="65"/>
        <v>0.3994774772302731</v>
      </c>
      <c r="AI55" s="410">
        <f t="shared" si="65"/>
        <v>0.43794674635322539</v>
      </c>
      <c r="AJ55" s="410">
        <f t="shared" si="65"/>
        <v>0.47603132110182905</v>
      </c>
      <c r="AK55" s="410">
        <f t="shared" si="65"/>
        <v>0.51371139469887062</v>
      </c>
      <c r="AL55" s="410">
        <f t="shared" si="65"/>
        <v>0.55097007885639138</v>
      </c>
      <c r="AM55" s="410">
        <f t="shared" si="65"/>
        <v>0.58779332098467285</v>
      </c>
      <c r="AN55" s="410">
        <f t="shared" si="65"/>
        <v>0.62416978777286114</v>
      </c>
      <c r="AO55" s="410">
        <f t="shared" si="65"/>
        <v>0.66009072208277575</v>
      </c>
      <c r="AP55" s="410">
        <f t="shared" si="65"/>
        <v>0.69554977986209454</v>
      </c>
      <c r="AQ55" s="410">
        <f t="shared" si="65"/>
        <v>0.73054285331581259</v>
      </c>
      <c r="AR55" s="410">
        <f t="shared" si="65"/>
        <v>0.76506788594615638</v>
      </c>
      <c r="AS55" s="410">
        <f t="shared" si="65"/>
        <v>0.79912468434687634</v>
      </c>
      <c r="AT55" s="410">
        <f t="shared" si="65"/>
        <v>0.83271473087270464</v>
      </c>
      <c r="AU55" s="410">
        <f t="shared" si="65"/>
        <v>0.86584100054446922</v>
      </c>
      <c r="AV55" s="410">
        <f t="shared" si="65"/>
        <v>0.89850778482804683</v>
      </c>
      <c r="AW55" s="410">
        <f t="shared" si="65"/>
        <v>0.93072052426396323</v>
      </c>
      <c r="AX55" s="410">
        <f t="shared" si="65"/>
        <v>0.96248565133847952</v>
      </c>
      <c r="AY55" s="410">
        <f t="shared" si="65"/>
        <v>0.99381044448214406</v>
      </c>
      <c r="AZ55" s="410">
        <f t="shared" si="65"/>
        <v>1.0247028936592069</v>
      </c>
      <c r="BA55" s="410">
        <f t="shared" si="65"/>
        <v>1.0551715776672632</v>
      </c>
      <c r="BB55" s="410">
        <f t="shared" si="65"/>
        <v>1.0852255529946491</v>
      </c>
      <c r="BC55" s="410">
        <f t="shared" si="65"/>
        <v>1.1148742538756147</v>
      </c>
      <c r="BD55" s="410">
        <f t="shared" si="65"/>
        <v>1.1441274030316937</v>
      </c>
      <c r="BE55" s="410">
        <f t="shared" si="65"/>
        <v>1.1729949324829925</v>
      </c>
      <c r="BF55" s="410">
        <f t="shared" si="65"/>
        <v>1.2014869137473256</v>
      </c>
      <c r="BG55" s="410">
        <f t="shared" si="65"/>
        <v>1.2296134967107235</v>
      </c>
      <c r="BH55" s="410">
        <f t="shared" si="65"/>
        <v>1.2573848564428463</v>
      </c>
      <c r="BI55" s="410">
        <f t="shared" si="65"/>
        <v>1.2848111472397397</v>
      </c>
      <c r="BJ55" s="410">
        <f t="shared" si="65"/>
        <v>1.3119024631991114</v>
      </c>
      <c r="BK55" s="410">
        <f t="shared" si="65"/>
        <v>1.3386688046658861</v>
      </c>
      <c r="BL55" s="410">
        <f t="shared" si="65"/>
        <v>1.3651200499248248</v>
      </c>
      <c r="BM55" s="253"/>
      <c r="BN55" s="252"/>
      <c r="BO55" s="537">
        <f t="shared" si="59"/>
        <v>440</v>
      </c>
      <c r="BP55" s="524">
        <v>44000</v>
      </c>
      <c r="BQ55" s="382">
        <f t="shared" ref="BQ55:CF70" si="72">$Q61*(1+0.2*Y55^2)</f>
        <v>206.71819766573824</v>
      </c>
      <c r="BR55" s="382">
        <f t="shared" si="72"/>
        <v>206.92250904792849</v>
      </c>
      <c r="BS55" s="382">
        <f t="shared" si="72"/>
        <v>207.26207189126035</v>
      </c>
      <c r="BT55" s="382">
        <f t="shared" si="72"/>
        <v>207.73547092410718</v>
      </c>
      <c r="BU55" s="382">
        <f t="shared" si="72"/>
        <v>208.34076180884156</v>
      </c>
      <c r="BV55" s="382">
        <f t="shared" si="72"/>
        <v>209.07550638680058</v>
      </c>
      <c r="BW55" s="382">
        <f t="shared" si="72"/>
        <v>209.93681556652137</v>
      </c>
      <c r="BX55" s="382">
        <f t="shared" si="72"/>
        <v>210.9213982662566</v>
      </c>
      <c r="BY55" s="382">
        <f t="shared" si="72"/>
        <v>212.02561469522871</v>
      </c>
      <c r="BZ55" s="382">
        <f t="shared" si="72"/>
        <v>213.24553223044813</v>
      </c>
      <c r="CA55" s="382">
        <f t="shared" si="72"/>
        <v>214.57698220890106</v>
      </c>
      <c r="CB55" s="382">
        <f t="shared" si="72"/>
        <v>216.01561609393377</v>
      </c>
      <c r="CC55" s="382">
        <f t="shared" si="72"/>
        <v>217.55695967104523</v>
      </c>
      <c r="CD55" s="382">
        <f t="shared" si="72"/>
        <v>219.19646416185481</v>
      </c>
      <c r="CE55" s="382">
        <f t="shared" si="72"/>
        <v>220.92955339596409</v>
      </c>
      <c r="CF55" s="382">
        <f t="shared" si="69"/>
        <v>222.75166643133875</v>
      </c>
      <c r="CG55" s="382">
        <f t="shared" si="69"/>
        <v>224.65829525043955</v>
      </c>
      <c r="CH55" s="382">
        <f t="shared" si="69"/>
        <v>226.64501737129973</v>
      </c>
      <c r="CI55" s="382">
        <f t="shared" si="69"/>
        <v>228.70752339351989</v>
      </c>
      <c r="CJ55" s="382">
        <f t="shared" si="69"/>
        <v>230.84163964563891</v>
      </c>
      <c r="CK55" s="382">
        <f t="shared" si="69"/>
        <v>233.04334621238195</v>
      </c>
      <c r="CL55" s="382">
        <f t="shared" si="69"/>
        <v>235.30879069979576</v>
      </c>
      <c r="CM55" s="382">
        <f t="shared" si="69"/>
        <v>237.63429814673717</v>
      </c>
      <c r="CN55" s="382">
        <f t="shared" si="69"/>
        <v>240.0163775168331</v>
      </c>
      <c r="CO55" s="382">
        <f t="shared" si="69"/>
        <v>242.45172521045575</v>
      </c>
      <c r="CP55" s="382">
        <f t="shared" si="69"/>
        <v>244.93722602599996</v>
      </c>
      <c r="CQ55" s="382">
        <f t="shared" si="69"/>
        <v>247.46995197793558</v>
      </c>
      <c r="CR55" s="382">
        <f t="shared" si="69"/>
        <v>250.04715934941794</v>
      </c>
      <c r="CS55" s="382">
        <f t="shared" si="69"/>
        <v>252.66628432274769</v>
      </c>
      <c r="CT55" s="382">
        <f t="shared" si="69"/>
        <v>255.32493749413936</v>
      </c>
      <c r="CU55" s="382">
        <f t="shared" si="69"/>
        <v>258.02089754201597</v>
      </c>
      <c r="CV55" s="382">
        <f t="shared" si="69"/>
        <v>260.75210428181975</v>
      </c>
      <c r="CW55" s="382">
        <f t="shared" si="69"/>
        <v>263.51665130607978</v>
      </c>
      <c r="CX55" s="382">
        <f t="shared" si="69"/>
        <v>266.31277837685934</v>
      </c>
      <c r="CY55" s="382">
        <f t="shared" si="69"/>
        <v>269.13886370907812</v>
      </c>
      <c r="CZ55" s="382">
        <f t="shared" si="69"/>
        <v>271.99341625768966</v>
      </c>
      <c r="DA55" s="382">
        <f t="shared" si="69"/>
        <v>274.87506809929573</v>
      </c>
      <c r="DB55" s="382">
        <f t="shared" si="69"/>
        <v>277.78256697936592</v>
      </c>
      <c r="DC55" s="382">
        <f t="shared" si="69"/>
        <v>280.71476907960698</v>
      </c>
      <c r="DD55" s="382">
        <f t="shared" si="69"/>
        <v>283.6706320459478</v>
      </c>
      <c r="DE55" s="521"/>
      <c r="DF55" s="252"/>
      <c r="DG55" s="537">
        <f t="shared" si="61"/>
        <v>440</v>
      </c>
      <c r="DH55" s="524">
        <v>44000</v>
      </c>
      <c r="DI55" s="382">
        <f t="shared" ref="DI55:DX70" si="73">Y55*$R61</f>
        <v>22.755355453528605</v>
      </c>
      <c r="DJ55" s="382">
        <f t="shared" si="73"/>
        <v>45.486641319134527</v>
      </c>
      <c r="DK55" s="382">
        <f t="shared" si="73"/>
        <v>68.170050115775666</v>
      </c>
      <c r="DL55" s="382">
        <f t="shared" si="73"/>
        <v>90.782291088456205</v>
      </c>
      <c r="DM55" s="382">
        <f t="shared" si="73"/>
        <v>113.30083026178986</v>
      </c>
      <c r="DN55" s="382">
        <f t="shared" si="73"/>
        <v>135.70410963183124</v>
      </c>
      <c r="DO55" s="382">
        <f t="shared" si="73"/>
        <v>157.9717402882093</v>
      </c>
      <c r="DP55" s="382">
        <f t="shared" si="73"/>
        <v>180.08466556025502</v>
      </c>
      <c r="DQ55" s="382">
        <f t="shared" si="73"/>
        <v>202.02529169434999</v>
      </c>
      <c r="DR55" s="382">
        <f t="shared" si="73"/>
        <v>223.77758499147922</v>
      </c>
      <c r="DS55" s="382">
        <f t="shared" si="73"/>
        <v>245.32713567055109</v>
      </c>
      <c r="DT55" s="382">
        <f t="shared" si="73"/>
        <v>266.66118989998972</v>
      </c>
      <c r="DU55" s="382">
        <f t="shared" si="73"/>
        <v>287.76865240403146</v>
      </c>
      <c r="DV55" s="382">
        <f t="shared" si="73"/>
        <v>308.64006277374335</v>
      </c>
      <c r="DW55" s="382">
        <f t="shared" si="73"/>
        <v>329.26754908950721</v>
      </c>
      <c r="DX55" s="382">
        <f t="shared" si="70"/>
        <v>349.64476270571117</v>
      </c>
      <c r="DY55" s="382">
        <f t="shared" si="70"/>
        <v>369.76679808613562</v>
      </c>
      <c r="DZ55" s="382">
        <f t="shared" si="70"/>
        <v>389.63010144667851</v>
      </c>
      <c r="EA55" s="382">
        <f t="shared" si="70"/>
        <v>409.23237170029932</v>
      </c>
      <c r="EB55" s="382">
        <f t="shared" si="70"/>
        <v>428.57245684686904</v>
      </c>
      <c r="EC55" s="382">
        <f t="shared" si="70"/>
        <v>447.65024854490184</v>
      </c>
      <c r="ED55" s="382">
        <f t="shared" si="70"/>
        <v>466.46657717353287</v>
      </c>
      <c r="EE55" s="382">
        <f t="shared" si="70"/>
        <v>485.02310926720804</v>
      </c>
      <c r="EF55" s="382">
        <f t="shared" si="70"/>
        <v>503.3222488009315</v>
      </c>
      <c r="EG55" s="382">
        <f t="shared" si="70"/>
        <v>521.36704343343069</v>
      </c>
      <c r="EH55" s="382">
        <f t="shared" si="70"/>
        <v>539.16109648735346</v>
      </c>
      <c r="EI55" s="382">
        <f t="shared" si="70"/>
        <v>556.70848516280114</v>
      </c>
      <c r="EJ55" s="382">
        <f t="shared" si="70"/>
        <v>574.01368524378142</v>
      </c>
      <c r="EK55" s="382">
        <f t="shared" si="70"/>
        <v>591.0815023644476</v>
      </c>
      <c r="EL55" s="382">
        <f t="shared" si="70"/>
        <v>607.91700974970911</v>
      </c>
      <c r="EM55" s="382">
        <f t="shared" si="70"/>
        <v>624.52549222856669</v>
      </c>
      <c r="EN55" s="382">
        <f t="shared" si="70"/>
        <v>640.91239623359377</v>
      </c>
      <c r="EO55" s="382">
        <f t="shared" si="70"/>
        <v>657.08328544134338</v>
      </c>
      <c r="EP55" s="382">
        <f t="shared" si="70"/>
        <v>673.04380167159798</v>
      </c>
      <c r="EQ55" s="382">
        <f t="shared" si="70"/>
        <v>688.79963064411231</v>
      </c>
      <c r="ER55" s="382">
        <f t="shared" si="70"/>
        <v>704.35647218589895</v>
      </c>
      <c r="ES55" s="382">
        <f t="shared" si="70"/>
        <v>719.72001448709614</v>
      </c>
      <c r="ET55" s="382">
        <f t="shared" si="70"/>
        <v>734.89591201619442</v>
      </c>
      <c r="EU55" s="382">
        <f t="shared" si="70"/>
        <v>749.88976672365129</v>
      </c>
      <c r="EV55" s="382">
        <f t="shared" si="70"/>
        <v>764.70711218478368</v>
      </c>
      <c r="EW55" s="521"/>
      <c r="EX55" s="252"/>
      <c r="EY55" s="515">
        <f t="shared" si="63"/>
        <v>440</v>
      </c>
      <c r="EZ55" s="524">
        <v>44000</v>
      </c>
      <c r="FA55" s="382">
        <f t="shared" si="56"/>
        <v>207.56819766573827</v>
      </c>
      <c r="FB55" s="382">
        <f t="shared" si="56"/>
        <v>217.77250904792851</v>
      </c>
      <c r="FC55" s="382">
        <f t="shared" si="56"/>
        <v>228.11207189126037</v>
      </c>
      <c r="FD55" s="382">
        <f t="shared" si="56"/>
        <v>238.5854709241072</v>
      </c>
      <c r="FE55" s="382">
        <f t="shared" si="56"/>
        <v>249.19076180884159</v>
      </c>
      <c r="FF55" s="382">
        <f t="shared" si="56"/>
        <v>259.92550638680063</v>
      </c>
      <c r="FG55" s="382">
        <f t="shared" si="56"/>
        <v>270.7868155665214</v>
      </c>
      <c r="FH55" s="382">
        <f t="shared" si="56"/>
        <v>281.7713982662566</v>
      </c>
      <c r="FI55" s="382">
        <f t="shared" si="56"/>
        <v>292.87561469522871</v>
      </c>
      <c r="FJ55" s="382">
        <f t="shared" si="56"/>
        <v>304.09553223044816</v>
      </c>
      <c r="FK55" s="382">
        <f t="shared" si="56"/>
        <v>315.42698220890111</v>
      </c>
      <c r="FL55" s="382">
        <f t="shared" si="56"/>
        <v>326.8656160939338</v>
      </c>
      <c r="FM55" s="382">
        <f t="shared" si="56"/>
        <v>338.40695967104523</v>
      </c>
      <c r="FN55" s="382">
        <f t="shared" si="56"/>
        <v>350.04646416185483</v>
      </c>
      <c r="FO55" s="382">
        <f t="shared" si="56"/>
        <v>361.77955339596411</v>
      </c>
      <c r="FP55" s="382">
        <f t="shared" si="56"/>
        <v>373.6016664313388</v>
      </c>
      <c r="FQ55" s="382">
        <f t="shared" si="51"/>
        <v>385.50829525043957</v>
      </c>
      <c r="FR55" s="382">
        <f t="shared" si="51"/>
        <v>397.49501737129975</v>
      </c>
      <c r="FS55" s="382">
        <f t="shared" si="51"/>
        <v>409.55752339351989</v>
      </c>
      <c r="FT55" s="382">
        <f t="shared" si="51"/>
        <v>421.69163964563893</v>
      </c>
      <c r="FU55" s="382">
        <f t="shared" si="51"/>
        <v>433.89334621238197</v>
      </c>
      <c r="FV55" s="382">
        <f t="shared" si="51"/>
        <v>446.15879069979576</v>
      </c>
      <c r="FW55" s="382">
        <f t="shared" si="51"/>
        <v>458.48429814673716</v>
      </c>
      <c r="FX55" s="382">
        <f t="shared" si="51"/>
        <v>470.86637751683315</v>
      </c>
      <c r="FY55" s="382">
        <f t="shared" si="51"/>
        <v>483.30172521045574</v>
      </c>
      <c r="FZ55" s="382">
        <f t="shared" si="51"/>
        <v>495.78722602599998</v>
      </c>
      <c r="GA55" s="382">
        <f t="shared" si="51"/>
        <v>508.3199519779356</v>
      </c>
      <c r="GB55" s="382">
        <f t="shared" si="51"/>
        <v>520.89715934941796</v>
      </c>
      <c r="GC55" s="382">
        <f t="shared" si="51"/>
        <v>533.51628432274765</v>
      </c>
      <c r="GD55" s="382">
        <f t="shared" si="51"/>
        <v>546.17493749413939</v>
      </c>
      <c r="GE55" s="382">
        <f t="shared" si="44"/>
        <v>558.870897542016</v>
      </c>
      <c r="GF55" s="382">
        <f t="shared" si="44"/>
        <v>571.60210428181972</v>
      </c>
      <c r="GG55" s="382">
        <f t="shared" si="44"/>
        <v>584.3666513060798</v>
      </c>
      <c r="GH55" s="382">
        <f t="shared" si="44"/>
        <v>597.16277837685936</v>
      </c>
      <c r="GI55" s="382">
        <f t="shared" si="44"/>
        <v>609.98886370907815</v>
      </c>
      <c r="GJ55" s="382">
        <f t="shared" si="44"/>
        <v>622.84341625768968</v>
      </c>
      <c r="GK55" s="382">
        <f t="shared" si="44"/>
        <v>635.72506809929575</v>
      </c>
      <c r="GL55" s="382">
        <f t="shared" si="44"/>
        <v>648.63256697936595</v>
      </c>
      <c r="GM55" s="382">
        <f t="shared" si="44"/>
        <v>661.564769079607</v>
      </c>
      <c r="GN55" s="382">
        <f t="shared" si="44"/>
        <v>674.52063204594788</v>
      </c>
      <c r="GO55" s="511"/>
      <c r="GP55" s="521"/>
      <c r="GQ55" s="524">
        <v>44000</v>
      </c>
      <c r="GR55" s="583">
        <f t="shared" si="57"/>
        <v>8.1217295238317746</v>
      </c>
      <c r="GS55" s="477">
        <f t="shared" si="57"/>
        <v>3.7876146211815329</v>
      </c>
      <c r="GT55" s="477">
        <f t="shared" si="57"/>
        <v>2.3462212731815422</v>
      </c>
      <c r="GU55" s="477">
        <f t="shared" si="57"/>
        <v>1.628105857029263</v>
      </c>
      <c r="GV55" s="477">
        <f t="shared" si="57"/>
        <v>1.1993727780552721</v>
      </c>
      <c r="GW55" s="477">
        <f t="shared" si="57"/>
        <v>0.91538419206304988</v>
      </c>
      <c r="GX55" s="477">
        <f t="shared" si="57"/>
        <v>0.71414719539386118</v>
      </c>
      <c r="GY55" s="477">
        <f t="shared" si="57"/>
        <v>0.56466069662093432</v>
      </c>
      <c r="GZ55" s="477">
        <f t="shared" si="57"/>
        <v>0.44969776921955318</v>
      </c>
      <c r="HA55" s="477">
        <f t="shared" si="57"/>
        <v>0.35891864344691721</v>
      </c>
      <c r="HB55" s="477">
        <f t="shared" si="57"/>
        <v>0.28574028856101286</v>
      </c>
      <c r="HC55" s="477">
        <f t="shared" si="57"/>
        <v>0.22577123508870384</v>
      </c>
      <c r="HD55" s="477">
        <f t="shared" si="57"/>
        <v>0.17596880981989949</v>
      </c>
      <c r="HE55" s="477">
        <f t="shared" si="57"/>
        <v>0.13415757182004437</v>
      </c>
      <c r="HF55" s="477">
        <f t="shared" si="57"/>
        <v>9.8740384214476368E-2</v>
      </c>
      <c r="HG55" s="477">
        <f t="shared" si="52"/>
        <v>6.8517839478670128E-2</v>
      </c>
      <c r="HH55" s="477">
        <f t="shared" si="52"/>
        <v>4.2571418650294922E-2</v>
      </c>
      <c r="HI55" s="477">
        <f t="shared" si="52"/>
        <v>2.0185596275593635E-2</v>
      </c>
      <c r="HJ55" s="477">
        <f t="shared" si="52"/>
        <v>7.9454049998441015E-4</v>
      </c>
      <c r="HK55" s="477">
        <f t="shared" si="52"/>
        <v>1.6055201614808074E-2</v>
      </c>
      <c r="HL55" s="477">
        <f t="shared" si="52"/>
        <v>3.07313631059896E-2</v>
      </c>
      <c r="HM55" s="477">
        <f t="shared" si="52"/>
        <v>4.3535351657536435E-2</v>
      </c>
      <c r="HN55" s="477">
        <f t="shared" si="52"/>
        <v>5.4716591051850623E-2</v>
      </c>
      <c r="HO55" s="477">
        <f t="shared" si="52"/>
        <v>6.448328354531957E-2</v>
      </c>
      <c r="HP55" s="477">
        <f t="shared" si="52"/>
        <v>7.3010595323206723E-2</v>
      </c>
      <c r="HQ55" s="477">
        <f t="shared" si="52"/>
        <v>8.0446958699237028E-2</v>
      </c>
      <c r="HR55" s="477">
        <f t="shared" si="52"/>
        <v>8.6918979096779939E-2</v>
      </c>
      <c r="HS55" s="477">
        <f t="shared" si="52"/>
        <v>9.2535295341965723E-2</v>
      </c>
      <c r="HT55" s="477">
        <f t="shared" si="52"/>
        <v>9.7389645609661679E-2</v>
      </c>
      <c r="HU55" s="477">
        <f t="shared" si="45"/>
        <v>0.10156332404811325</v>
      </c>
      <c r="HV55" s="477">
        <f t="shared" si="45"/>
        <v>0.10512716534959653</v>
      </c>
      <c r="HW55" s="477">
        <f t="shared" si="32"/>
        <v>0.10814316021828431</v>
      </c>
      <c r="HX55" s="477">
        <f t="shared" si="32"/>
        <v>0.11066577973661583</v>
      </c>
      <c r="HY55" s="477">
        <f t="shared" si="32"/>
        <v>0.11274306829106445</v>
      </c>
      <c r="HZ55" s="477">
        <f t="shared" si="32"/>
        <v>0.11441755109731463</v>
      </c>
      <c r="IA55" s="477">
        <f t="shared" si="32"/>
        <v>0.11572699215106487</v>
      </c>
      <c r="IB55" s="477">
        <f t="shared" si="32"/>
        <v>0.11670503070233339</v>
      </c>
      <c r="IC55" s="477">
        <f t="shared" si="32"/>
        <v>0.11738171845338492</v>
      </c>
      <c r="ID55" s="477">
        <f t="shared" si="32"/>
        <v>0.11778397514336762</v>
      </c>
      <c r="IE55" s="477">
        <f t="shared" si="46"/>
        <v>0.11793597666585212</v>
      </c>
    </row>
    <row r="56" spans="1:320">
      <c r="J56" s="252"/>
      <c r="K56" s="499">
        <v>39000</v>
      </c>
      <c r="L56" s="382">
        <f t="shared" si="66"/>
        <v>11.8872</v>
      </c>
      <c r="M56" s="382">
        <v>390</v>
      </c>
      <c r="N56" s="493"/>
      <c r="O56" s="263"/>
      <c r="P56" s="383">
        <f t="shared" si="71"/>
        <v>-66.500002288000502</v>
      </c>
      <c r="Q56" s="383">
        <f t="shared" si="67"/>
        <v>206.64999771199948</v>
      </c>
      <c r="R56" s="382">
        <f t="shared" si="68"/>
        <v>560.17572390567045</v>
      </c>
      <c r="S56" s="263">
        <f>$S$51*EXP(-KB*(K56-HTropopause))</f>
        <v>0.18239128226636761</v>
      </c>
      <c r="T56" s="492"/>
      <c r="U56" s="492"/>
      <c r="V56" s="279"/>
      <c r="X56" s="524">
        <v>45000</v>
      </c>
      <c r="Y56" s="410">
        <f t="shared" si="65"/>
        <v>4.1609430768533323E-2</v>
      </c>
      <c r="Z56" s="410">
        <f t="shared" si="65"/>
        <v>8.3172324929946667E-2</v>
      </c>
      <c r="AA56" s="410">
        <f t="shared" si="65"/>
        <v>0.12464267780439632</v>
      </c>
      <c r="AB56" s="410">
        <f t="shared" si="65"/>
        <v>0.16597553259674358</v>
      </c>
      <c r="AC56" s="410">
        <f t="shared" si="65"/>
        <v>0.20712746533230295</v>
      </c>
      <c r="AD56" s="410">
        <f t="shared" si="65"/>
        <v>0.24805702546736419</v>
      </c>
      <c r="AE56" s="410">
        <f t="shared" si="65"/>
        <v>0.28872512129407213</v>
      </c>
      <c r="AF56" s="410">
        <f t="shared" si="65"/>
        <v>0.32909534214153102</v>
      </c>
      <c r="AG56" s="410">
        <f t="shared" si="65"/>
        <v>0.36913421248167477</v>
      </c>
      <c r="AH56" s="410">
        <f t="shared" si="65"/>
        <v>0.40881137614234392</v>
      </c>
      <c r="AI56" s="410">
        <f t="shared" si="65"/>
        <v>0.44809971170240598</v>
      </c>
      <c r="AJ56" s="410">
        <f t="shared" si="65"/>
        <v>0.4869753826315309</v>
      </c>
      <c r="AK56" s="410">
        <f t="shared" si="65"/>
        <v>0.52541782772931334</v>
      </c>
      <c r="AL56" s="410">
        <f t="shared" si="65"/>
        <v>0.56340969886399206</v>
      </c>
      <c r="AM56" s="410">
        <f t="shared" si="65"/>
        <v>0.60093675390733736</v>
      </c>
      <c r="AN56" s="410">
        <f t="shared" si="65"/>
        <v>0.63798771315145431</v>
      </c>
      <c r="AO56" s="410">
        <f t="shared" si="65"/>
        <v>0.67455408744419365</v>
      </c>
      <c r="AP56" s="410">
        <f t="shared" si="65"/>
        <v>0.71062998588033088</v>
      </c>
      <c r="AQ56" s="410">
        <f t="shared" si="65"/>
        <v>0.74621191022795319</v>
      </c>
      <c r="AR56" s="410">
        <f t="shared" si="65"/>
        <v>0.78129854244224561</v>
      </c>
      <c r="AS56" s="410">
        <f t="shared" si="65"/>
        <v>0.81589053070231121</v>
      </c>
      <c r="AT56" s="410">
        <f t="shared" si="65"/>
        <v>0.84999027846555386</v>
      </c>
      <c r="AU56" s="410">
        <f t="shared" si="65"/>
        <v>0.88360174012061432</v>
      </c>
      <c r="AV56" s="410">
        <f t="shared" si="65"/>
        <v>0.91673022596989173</v>
      </c>
      <c r="AW56" s="410">
        <f t="shared" si="65"/>
        <v>0.94938221850975646</v>
      </c>
      <c r="AX56" s="410">
        <f t="shared" si="65"/>
        <v>0.98156520131373293</v>
      </c>
      <c r="AY56" s="410">
        <f t="shared" si="65"/>
        <v>1.0132875012642846</v>
      </c>
      <c r="AZ56" s="410">
        <f t="shared" si="65"/>
        <v>1.0445581444204313</v>
      </c>
      <c r="BA56" s="410">
        <f t="shared" si="65"/>
        <v>1.0753867254440972</v>
      </c>
      <c r="BB56" s="410">
        <f t="shared" si="65"/>
        <v>1.1057832902281979</v>
      </c>
      <c r="BC56" s="410">
        <f t="shared" si="65"/>
        <v>1.1357582311632586</v>
      </c>
      <c r="BD56" s="410">
        <f t="shared" si="65"/>
        <v>1.16532219433565</v>
      </c>
      <c r="BE56" s="410">
        <f t="shared" si="65"/>
        <v>1.194485997858272</v>
      </c>
      <c r="BF56" s="410">
        <f t="shared" si="65"/>
        <v>1.2232605604839197</v>
      </c>
      <c r="BG56" s="410">
        <f t="shared" si="65"/>
        <v>1.2516568396337453</v>
      </c>
      <c r="BH56" s="410">
        <f t="shared" si="65"/>
        <v>1.2796857779802093</v>
      </c>
      <c r="BI56" s="410">
        <f t="shared" si="65"/>
        <v>1.3073582577494605</v>
      </c>
      <c r="BJ56" s="410">
        <f t="shared" si="65"/>
        <v>1.3346850619465738</v>
      </c>
      <c r="BK56" s="410">
        <f t="shared" si="65"/>
        <v>1.3616768417543013</v>
      </c>
      <c r="BL56" s="410">
        <f t="shared" si="65"/>
        <v>1.3883440894083001</v>
      </c>
      <c r="BM56" s="253"/>
      <c r="BN56" s="252"/>
      <c r="BO56" s="537">
        <f t="shared" si="59"/>
        <v>450</v>
      </c>
      <c r="BP56" s="524">
        <v>45000</v>
      </c>
      <c r="BQ56" s="382">
        <f t="shared" si="72"/>
        <v>206.72155418885188</v>
      </c>
      <c r="BR56" s="382">
        <f t="shared" si="72"/>
        <v>206.93590358959761</v>
      </c>
      <c r="BS56" s="382">
        <f t="shared" si="72"/>
        <v>207.29209220028355</v>
      </c>
      <c r="BT56" s="382">
        <f t="shared" si="72"/>
        <v>207.7885514731941</v>
      </c>
      <c r="BU56" s="382">
        <f t="shared" si="72"/>
        <v>208.42312854473732</v>
      </c>
      <c r="BV56" s="382">
        <f t="shared" si="72"/>
        <v>209.19312714207629</v>
      </c>
      <c r="BW56" s="382">
        <f t="shared" si="72"/>
        <v>210.09535722074014</v>
      </c>
      <c r="BX56" s="382">
        <f t="shared" si="72"/>
        <v>211.12619141102132</v>
      </c>
      <c r="BY56" s="382">
        <f t="shared" si="72"/>
        <v>212.28162621150204</v>
      </c>
      <c r="BZ56" s="382">
        <f t="shared" si="72"/>
        <v>213.55734585193846</v>
      </c>
      <c r="CA56" s="382">
        <f t="shared" si="72"/>
        <v>214.94878684289253</v>
      </c>
      <c r="CB56" s="382">
        <f t="shared" si="72"/>
        <v>216.45120141602146</v>
      </c>
      <c r="CC56" s="382">
        <f t="shared" si="72"/>
        <v>218.05971831211963</v>
      </c>
      <c r="CD56" s="382">
        <f t="shared" si="72"/>
        <v>219.76939966777326</v>
      </c>
      <c r="CE56" s="382">
        <f t="shared" si="72"/>
        <v>221.57529306093775</v>
      </c>
      <c r="CF56" s="382">
        <f t="shared" si="69"/>
        <v>223.47247807946803</v>
      </c>
      <c r="CG56" s="382">
        <f t="shared" si="69"/>
        <v>225.45610705774817</v>
      </c>
      <c r="CH56" s="382">
        <f t="shared" si="69"/>
        <v>227.52143987339181</v>
      </c>
      <c r="CI56" s="382">
        <f t="shared" si="69"/>
        <v>229.66387290173989</v>
      </c>
      <c r="CJ56" s="382">
        <f t="shared" si="69"/>
        <v>231.87896238808469</v>
      </c>
      <c r="CK56" s="382">
        <f t="shared" si="69"/>
        <v>234.1624426172327</v>
      </c>
      <c r="CL56" s="382">
        <f t="shared" si="69"/>
        <v>236.51023934056528</v>
      </c>
      <c r="CM56" s="382">
        <f t="shared" si="69"/>
        <v>238.91847896723613</v>
      </c>
      <c r="CN56" s="382">
        <f t="shared" si="69"/>
        <v>241.38349404429235</v>
      </c>
      <c r="CO56" s="382">
        <f t="shared" si="69"/>
        <v>243.90182554622655</v>
      </c>
      <c r="CP56" s="382">
        <f t="shared" si="69"/>
        <v>246.47022247341016</v>
      </c>
      <c r="CQ56" s="382">
        <f t="shared" si="69"/>
        <v>249.08563922598503</v>
      </c>
      <c r="CR56" s="382">
        <f t="shared" si="69"/>
        <v>251.74523117942323</v>
      </c>
      <c r="CS56" s="382">
        <f t="shared" si="69"/>
        <v>254.44634884357757</v>
      </c>
      <c r="CT56" s="382">
        <f t="shared" si="69"/>
        <v>257.18653094136255</v>
      </c>
      <c r="CU56" s="382">
        <f t="shared" si="69"/>
        <v>259.96349669826475</v>
      </c>
      <c r="CV56" s="382">
        <f t="shared" si="69"/>
        <v>262.77513759113276</v>
      </c>
      <c r="CW56" s="382">
        <f t="shared" si="69"/>
        <v>265.61950876505165</v>
      </c>
      <c r="CX56" s="382">
        <f t="shared" si="69"/>
        <v>268.49482029113051</v>
      </c>
      <c r="CY56" s="382">
        <f t="shared" si="69"/>
        <v>271.39942840596859</v>
      </c>
      <c r="CZ56" s="382">
        <f t="shared" si="69"/>
        <v>274.33182684541327</v>
      </c>
      <c r="DA56" s="382">
        <f t="shared" si="69"/>
        <v>277.29063836086476</v>
      </c>
      <c r="DB56" s="382">
        <f t="shared" si="69"/>
        <v>280.27460648556689</v>
      </c>
      <c r="DC56" s="382">
        <f t="shared" si="69"/>
        <v>283.28258760075471</v>
      </c>
      <c r="DD56" s="382">
        <f t="shared" si="69"/>
        <v>286.31354333686539</v>
      </c>
      <c r="DE56" s="521"/>
      <c r="DF56" s="252"/>
      <c r="DG56" s="537">
        <f t="shared" si="61"/>
        <v>450</v>
      </c>
      <c r="DH56" s="524">
        <v>45000</v>
      </c>
      <c r="DI56" s="382">
        <f t="shared" si="73"/>
        <v>23.308593002066033</v>
      </c>
      <c r="DJ56" s="382">
        <f t="shared" si="73"/>
        <v>46.591117326550517</v>
      </c>
      <c r="DK56" s="382">
        <f t="shared" si="73"/>
        <v>69.821802268618953</v>
      </c>
      <c r="DL56" s="382">
        <f t="shared" si="73"/>
        <v>92.975464123010042</v>
      </c>
      <c r="DM56" s="382">
        <f t="shared" si="73"/>
        <v>116.02777783326947</v>
      </c>
      <c r="DN56" s="382">
        <f t="shared" si="73"/>
        <v>138.95552381106808</v>
      </c>
      <c r="DO56" s="382">
        <f t="shared" si="73"/>
        <v>161.73680383065937</v>
      </c>
      <c r="DP56" s="382">
        <f t="shared" si="73"/>
        <v>184.35122151811643</v>
      </c>
      <c r="DQ56" s="382">
        <f t="shared" si="73"/>
        <v>206.78002469527175</v>
      </c>
      <c r="DR56" s="382">
        <f t="shared" si="73"/>
        <v>229.00620857141084</v>
      </c>
      <c r="DS56" s="382">
        <f t="shared" si="73"/>
        <v>251.01458038481749</v>
      </c>
      <c r="DT56" s="382">
        <f t="shared" si="73"/>
        <v>272.79178748985868</v>
      </c>
      <c r="DU56" s="382">
        <f t="shared" si="73"/>
        <v>294.32631200121295</v>
      </c>
      <c r="DV56" s="382">
        <f t="shared" si="73"/>
        <v>315.60843591661256</v>
      </c>
      <c r="DW56" s="382">
        <f t="shared" si="73"/>
        <v>336.63018114156642</v>
      </c>
      <c r="DX56" s="382">
        <f t="shared" si="70"/>
        <v>357.38522905753916</v>
      </c>
      <c r="DY56" s="382">
        <f t="shared" si="70"/>
        <v>377.86882424758011</v>
      </c>
      <c r="DZ56" s="382">
        <f t="shared" si="70"/>
        <v>398.07766676959073</v>
      </c>
      <c r="EA56" s="382">
        <f t="shared" si="70"/>
        <v>418.00979699897687</v>
      </c>
      <c r="EB56" s="382">
        <f t="shared" si="70"/>
        <v>437.66447659903014</v>
      </c>
      <c r="EC56" s="382">
        <f t="shared" si="70"/>
        <v>457.04206866394884</v>
      </c>
      <c r="ED56" s="382">
        <f t="shared" si="70"/>
        <v>476.14391955222402</v>
      </c>
      <c r="EE56" s="382">
        <f t="shared" si="70"/>
        <v>494.97224441637525</v>
      </c>
      <c r="EF56" s="382">
        <f t="shared" si="70"/>
        <v>513.53001795889293</v>
      </c>
      <c r="EG56" s="382">
        <f t="shared" si="70"/>
        <v>531.82087151687426</v>
      </c>
      <c r="EH56" s="382">
        <f t="shared" si="70"/>
        <v>549.8489972065355</v>
      </c>
      <c r="EI56" s="382">
        <f t="shared" si="70"/>
        <v>567.61905954528856</v>
      </c>
      <c r="EJ56" s="382">
        <f t="shared" si="70"/>
        <v>585.13611471227898</v>
      </c>
      <c r="EK56" s="382">
        <f t="shared" si="70"/>
        <v>602.40553740419557</v>
      </c>
      <c r="EL56" s="382">
        <f t="shared" si="70"/>
        <v>619.43295508637482</v>
      </c>
      <c r="EM56" s="382">
        <f t="shared" si="70"/>
        <v>636.22418932370215</v>
      </c>
      <c r="EN56" s="382">
        <f t="shared" si="70"/>
        <v>652.7852037953171</v>
      </c>
      <c r="EO56" s="382">
        <f t="shared" si="70"/>
        <v>669.1220585454447</v>
      </c>
      <c r="EP56" s="382">
        <f t="shared" si="70"/>
        <v>685.24086999433587</v>
      </c>
      <c r="EQ56" s="382">
        <f t="shared" si="70"/>
        <v>701.1477762233169</v>
      </c>
      <c r="ER56" s="382">
        <f t="shared" si="70"/>
        <v>716.84890705185478</v>
      </c>
      <c r="ES56" s="382">
        <f t="shared" si="70"/>
        <v>732.3503584388601</v>
      </c>
      <c r="ET56" s="382">
        <f t="shared" si="70"/>
        <v>747.65817076200653</v>
      </c>
      <c r="EU56" s="382">
        <f t="shared" si="70"/>
        <v>762.77831055530282</v>
      </c>
      <c r="EV56" s="382">
        <f t="shared" si="70"/>
        <v>777.71665531445342</v>
      </c>
      <c r="EW56" s="521"/>
      <c r="EX56" s="252"/>
      <c r="EY56" s="515">
        <f t="shared" si="63"/>
        <v>450</v>
      </c>
      <c r="EZ56" s="524">
        <v>45000</v>
      </c>
      <c r="FA56" s="382">
        <f t="shared" si="56"/>
        <v>213.57155418885191</v>
      </c>
      <c r="FB56" s="382">
        <f t="shared" si="56"/>
        <v>223.78590358959764</v>
      </c>
      <c r="FC56" s="382">
        <f t="shared" si="56"/>
        <v>234.14209220028357</v>
      </c>
      <c r="FD56" s="382">
        <f t="shared" si="56"/>
        <v>244.63855147319413</v>
      </c>
      <c r="FE56" s="382">
        <f t="shared" si="56"/>
        <v>255.27312854473735</v>
      </c>
      <c r="FF56" s="382">
        <f t="shared" si="56"/>
        <v>266.04312714207629</v>
      </c>
      <c r="FG56" s="382">
        <f t="shared" si="56"/>
        <v>276.94535722074016</v>
      </c>
      <c r="FH56" s="382">
        <f t="shared" si="56"/>
        <v>287.97619141102132</v>
      </c>
      <c r="FI56" s="382">
        <f t="shared" si="56"/>
        <v>299.13162621150207</v>
      </c>
      <c r="FJ56" s="382">
        <f t="shared" si="56"/>
        <v>310.40734585193849</v>
      </c>
      <c r="FK56" s="382">
        <f t="shared" si="56"/>
        <v>321.79878684289258</v>
      </c>
      <c r="FL56" s="382">
        <f t="shared" si="56"/>
        <v>333.30120141602151</v>
      </c>
      <c r="FM56" s="382">
        <f t="shared" si="56"/>
        <v>344.90971831211965</v>
      </c>
      <c r="FN56" s="382">
        <f t="shared" si="56"/>
        <v>356.61939966777328</v>
      </c>
      <c r="FO56" s="382">
        <f t="shared" si="56"/>
        <v>368.42529306093775</v>
      </c>
      <c r="FP56" s="382">
        <f t="shared" si="56"/>
        <v>380.32247807946806</v>
      </c>
      <c r="FQ56" s="382">
        <f t="shared" si="51"/>
        <v>392.30610705774819</v>
      </c>
      <c r="FR56" s="382">
        <f t="shared" si="51"/>
        <v>404.37143987339186</v>
      </c>
      <c r="FS56" s="382">
        <f t="shared" si="51"/>
        <v>416.51387290173989</v>
      </c>
      <c r="FT56" s="382">
        <f t="shared" si="51"/>
        <v>428.72896238808471</v>
      </c>
      <c r="FU56" s="382">
        <f t="shared" si="51"/>
        <v>441.01244261723275</v>
      </c>
      <c r="FV56" s="382">
        <f t="shared" si="51"/>
        <v>453.36023934056527</v>
      </c>
      <c r="FW56" s="382">
        <f t="shared" si="51"/>
        <v>465.76847896723615</v>
      </c>
      <c r="FX56" s="382">
        <f t="shared" si="51"/>
        <v>478.23349404429234</v>
      </c>
      <c r="FY56" s="382">
        <f t="shared" si="51"/>
        <v>490.75182554622654</v>
      </c>
      <c r="FZ56" s="382">
        <f t="shared" si="51"/>
        <v>503.32022247341018</v>
      </c>
      <c r="GA56" s="382">
        <f t="shared" si="51"/>
        <v>515.93563922598503</v>
      </c>
      <c r="GB56" s="382">
        <f t="shared" si="51"/>
        <v>528.59523117942331</v>
      </c>
      <c r="GC56" s="382">
        <f t="shared" si="51"/>
        <v>541.29634884357756</v>
      </c>
      <c r="GD56" s="382">
        <f t="shared" si="51"/>
        <v>554.03653094136257</v>
      </c>
      <c r="GE56" s="382">
        <f t="shared" si="44"/>
        <v>566.81349669826477</v>
      </c>
      <c r="GF56" s="382">
        <f t="shared" si="44"/>
        <v>579.62513759113278</v>
      </c>
      <c r="GG56" s="382">
        <f t="shared" si="44"/>
        <v>592.46950876505161</v>
      </c>
      <c r="GH56" s="382">
        <f t="shared" si="44"/>
        <v>605.34482029113053</v>
      </c>
      <c r="GI56" s="382">
        <f t="shared" si="44"/>
        <v>618.24942840596862</v>
      </c>
      <c r="GJ56" s="382">
        <f t="shared" si="44"/>
        <v>631.1818268454133</v>
      </c>
      <c r="GK56" s="382">
        <f t="shared" si="44"/>
        <v>644.14063836086484</v>
      </c>
      <c r="GL56" s="382">
        <f t="shared" si="44"/>
        <v>657.12460648556691</v>
      </c>
      <c r="GM56" s="382">
        <f t="shared" si="44"/>
        <v>670.13258760075473</v>
      </c>
      <c r="GN56" s="382">
        <f t="shared" si="44"/>
        <v>683.16354333686536</v>
      </c>
      <c r="GO56" s="511"/>
      <c r="GP56" s="521"/>
      <c r="GQ56" s="524">
        <v>45000</v>
      </c>
      <c r="GR56" s="583">
        <f t="shared" si="57"/>
        <v>8.1627819049361445</v>
      </c>
      <c r="GS56" s="477">
        <f t="shared" si="57"/>
        <v>3.8031881704212855</v>
      </c>
      <c r="GT56" s="477">
        <f t="shared" si="57"/>
        <v>2.3534237815788597</v>
      </c>
      <c r="GU56" s="477">
        <f t="shared" si="57"/>
        <v>1.6312162437772626</v>
      </c>
      <c r="GV56" s="477">
        <f t="shared" si="57"/>
        <v>1.2001035727113709</v>
      </c>
      <c r="GW56" s="477">
        <f t="shared" si="57"/>
        <v>0.91459194888721251</v>
      </c>
      <c r="GX56" s="477">
        <f t="shared" si="57"/>
        <v>0.71232119506148839</v>
      </c>
      <c r="GY56" s="477">
        <f t="shared" si="57"/>
        <v>0.56210622874946081</v>
      </c>
      <c r="GZ56" s="477">
        <f t="shared" si="57"/>
        <v>0.44661761527655935</v>
      </c>
      <c r="HA56" s="477">
        <f t="shared" si="57"/>
        <v>0.35545384462860269</v>
      </c>
      <c r="HB56" s="477">
        <f t="shared" si="57"/>
        <v>0.2819924099610448</v>
      </c>
      <c r="HC56" s="477">
        <f t="shared" si="57"/>
        <v>0.22181537971854207</v>
      </c>
      <c r="HD56" s="477">
        <f t="shared" si="57"/>
        <v>0.17186165235100773</v>
      </c>
      <c r="HE56" s="477">
        <f t="shared" si="57"/>
        <v>0.12994254615550357</v>
      </c>
      <c r="HF56" s="477">
        <f t="shared" si="57"/>
        <v>9.445116243454181E-2</v>
      </c>
      <c r="HG56" s="477">
        <f t="shared" si="52"/>
        <v>6.4180741555594584E-2</v>
      </c>
      <c r="HH56" s="477">
        <f t="shared" si="52"/>
        <v>3.8207128727583944E-2</v>
      </c>
      <c r="HI56" s="477">
        <f t="shared" si="52"/>
        <v>1.5810414974734052E-2</v>
      </c>
      <c r="HJ56" s="477">
        <f t="shared" si="52"/>
        <v>3.5786819064449853E-3</v>
      </c>
      <c r="HK56" s="477">
        <f t="shared" si="52"/>
        <v>2.0416357023948672E-2</v>
      </c>
      <c r="HL56" s="477">
        <f t="shared" si="52"/>
        <v>3.50725395882589E-2</v>
      </c>
      <c r="HM56" s="477">
        <f t="shared" si="52"/>
        <v>4.7850406728043512E-2</v>
      </c>
      <c r="HN56" s="477">
        <f t="shared" si="52"/>
        <v>5.9000814244793531E-2</v>
      </c>
      <c r="HO56" s="477">
        <f t="shared" si="52"/>
        <v>6.8733126945319092E-2</v>
      </c>
      <c r="HP56" s="477">
        <f t="shared" si="52"/>
        <v>7.7223456562562964E-2</v>
      </c>
      <c r="HQ56" s="477">
        <f t="shared" si="52"/>
        <v>8.4621004984115802E-2</v>
      </c>
      <c r="HR56" s="477">
        <f t="shared" si="52"/>
        <v>9.105300368297424E-2</v>
      </c>
      <c r="HS56" s="477">
        <f t="shared" si="52"/>
        <v>9.6628599929535625E-2</v>
      </c>
      <c r="HT56" s="477">
        <f t="shared" si="52"/>
        <v>0.10144194361815041</v>
      </c>
      <c r="HU56" s="477">
        <f t="shared" si="45"/>
        <v>0.10557466083781941</v>
      </c>
      <c r="HV56" s="477">
        <f t="shared" si="45"/>
        <v>0.10909785228257357</v>
      </c>
      <c r="HW56" s="477">
        <f t="shared" si="32"/>
        <v>0.11207372008254632</v>
      </c>
      <c r="HX56" s="477">
        <f t="shared" si="32"/>
        <v>0.11455690154203321</v>
      </c>
      <c r="HY56" s="477">
        <f t="shared" si="32"/>
        <v>0.11659556982330278</v>
      </c>
      <c r="HZ56" s="477">
        <f t="shared" si="32"/>
        <v>0.1182323479136943</v>
      </c>
      <c r="IA56" s="477">
        <f t="shared" si="32"/>
        <v>0.11950507193874339</v>
      </c>
      <c r="IB56" s="477">
        <f t="shared" si="32"/>
        <v>0.12044743210890284</v>
      </c>
      <c r="IC56" s="477">
        <f t="shared" si="32"/>
        <v>0.12108951365323624</v>
      </c>
      <c r="ID56" s="477">
        <f t="shared" si="32"/>
        <v>0.12145825552787674</v>
      </c>
      <c r="IE56" s="477">
        <f t="shared" si="46"/>
        <v>0.12157784114750313</v>
      </c>
    </row>
    <row r="57" spans="1:320" ht="17.25" customHeight="1">
      <c r="J57" s="252"/>
      <c r="K57" s="499">
        <v>40000</v>
      </c>
      <c r="L57" s="382">
        <f t="shared" si="66"/>
        <v>12.191999999999998</v>
      </c>
      <c r="M57" s="382">
        <v>400</v>
      </c>
      <c r="N57" s="493"/>
      <c r="O57" s="263"/>
      <c r="P57" s="383">
        <f t="shared" si="71"/>
        <v>-66.500002288000502</v>
      </c>
      <c r="Q57" s="383">
        <f t="shared" si="67"/>
        <v>206.64999771199948</v>
      </c>
      <c r="R57" s="382">
        <f t="shared" si="68"/>
        <v>560.17572390567045</v>
      </c>
      <c r="S57" s="263">
        <f t="shared" ref="S57:S82" si="74">$S$51*EXP(-KB*(K57-HTropopause))</f>
        <v>0.17383226552035203</v>
      </c>
      <c r="T57" s="492"/>
      <c r="U57" s="492"/>
      <c r="V57" s="279"/>
      <c r="X57" s="524">
        <v>46000</v>
      </c>
      <c r="Y57" s="410">
        <f t="shared" si="65"/>
        <v>4.2621035059475704E-2</v>
      </c>
      <c r="Z57" s="410">
        <f t="shared" si="65"/>
        <v>8.5191690130770437E-2</v>
      </c>
      <c r="AA57" s="410">
        <f t="shared" si="65"/>
        <v>0.12766218964756457</v>
      </c>
      <c r="AB57" s="410">
        <f t="shared" si="65"/>
        <v>0.16998394781917611</v>
      </c>
      <c r="AC57" s="410">
        <f t="shared" si="65"/>
        <v>0.21211011700010718</v>
      </c>
      <c r="AD57" s="410">
        <f t="shared" si="65"/>
        <v>0.2539960833463053</v>
      </c>
      <c r="AE57" s="410">
        <f t="shared" si="65"/>
        <v>0.29559989704866579</v>
      </c>
      <c r="AF57" s="410">
        <f t="shared" si="65"/>
        <v>0.33688262800465002</v>
      </c>
      <c r="AG57" s="410">
        <f t="shared" si="65"/>
        <v>0.37780864160636479</v>
      </c>
      <c r="AH57" s="410">
        <f t="shared" si="65"/>
        <v>0.41834579308619357</v>
      </c>
      <c r="AI57" s="410">
        <f t="shared" si="65"/>
        <v>0.45846554230777697</v>
      </c>
      <c r="AJ57" s="410">
        <f t="shared" si="65"/>
        <v>0.49814299382246124</v>
      </c>
      <c r="AK57" s="410">
        <f t="shared" si="65"/>
        <v>0.537356869301717</v>
      </c>
      <c r="AL57" s="410">
        <f t="shared" si="65"/>
        <v>0.57608942105432392</v>
      </c>
      <c r="AM57" s="410">
        <f t="shared" si="65"/>
        <v>0.61432629625507618</v>
      </c>
      <c r="AN57" s="410">
        <f t="shared" si="65"/>
        <v>0.6520563618155536</v>
      </c>
      <c r="AO57" s="410">
        <f t="shared" si="65"/>
        <v>0.68927149961388556</v>
      </c>
      <c r="AP57" s="410">
        <f t="shared" si="65"/>
        <v>0.72596638118639301</v>
      </c>
      <c r="AQ57" s="410">
        <f t="shared" si="65"/>
        <v>0.76213823008754522</v>
      </c>
      <c r="AR57" s="410">
        <f t="shared" si="65"/>
        <v>0.79778657905630512</v>
      </c>
      <c r="AS57" s="410">
        <f t="shared" si="65"/>
        <v>0.83291302798292921</v>
      </c>
      <c r="AT57" s="410">
        <f t="shared" si="65"/>
        <v>0.86752100752630079</v>
      </c>
      <c r="AU57" s="410">
        <f t="shared" si="65"/>
        <v>0.90161555214603739</v>
      </c>
      <c r="AV57" s="410">
        <f t="shared" si="65"/>
        <v>0.93520308532404139</v>
      </c>
      <c r="AW57" s="410">
        <f t="shared" si="65"/>
        <v>0.96829121887965708</v>
      </c>
      <c r="AX57" s="410">
        <f t="shared" si="65"/>
        <v>1.0008885675414083</v>
      </c>
      <c r="AY57" s="410">
        <f t="shared" si="65"/>
        <v>1.0330045793257825</v>
      </c>
      <c r="AZ57" s="410">
        <f t="shared" si="65"/>
        <v>1.0646493817834228</v>
      </c>
      <c r="BA57" s="410">
        <f t="shared" si="65"/>
        <v>1.0958336437939502</v>
      </c>
      <c r="BB57" s="410">
        <f t="shared" si="65"/>
        <v>1.1265684523088169</v>
      </c>
      <c r="BC57" s="410">
        <f t="shared" si="65"/>
        <v>1.1568652032428226</v>
      </c>
      <c r="BD57" s="410">
        <f t="shared" si="65"/>
        <v>1.1867355055850477</v>
      </c>
      <c r="BE57" s="410">
        <f t="shared" si="65"/>
        <v>1.2161910977255888</v>
      </c>
      <c r="BF57" s="410">
        <f t="shared" si="65"/>
        <v>1.245243774963839</v>
      </c>
      <c r="BG57" s="410">
        <f t="shared" si="65"/>
        <v>1.2739053271669896</v>
      </c>
      <c r="BH57" s="410">
        <f t="shared" si="65"/>
        <v>1.3021874855748281</v>
      </c>
      <c r="BI57" s="410">
        <f t="shared" si="65"/>
        <v>1.3301018777919276</v>
      </c>
      <c r="BJ57" s="410">
        <f t="shared" si="65"/>
        <v>1.357659990064882</v>
      </c>
      <c r="BK57" s="410">
        <f t="shared" si="65"/>
        <v>1.3848731360058846</v>
      </c>
      <c r="BL57" s="410">
        <f t="shared" si="65"/>
        <v>1.4117524309909015</v>
      </c>
      <c r="BM57" s="253"/>
      <c r="BN57" s="252"/>
      <c r="BO57" s="537">
        <f t="shared" si="59"/>
        <v>460</v>
      </c>
      <c r="BP57" s="524">
        <v>46000</v>
      </c>
      <c r="BQ57" s="382">
        <f t="shared" si="72"/>
        <v>206.72507583134714</v>
      </c>
      <c r="BR57" s="382">
        <f t="shared" si="72"/>
        <v>206.94995531138144</v>
      </c>
      <c r="BS57" s="382">
        <f t="shared" si="72"/>
        <v>207.32357894527138</v>
      </c>
      <c r="BT57" s="382">
        <f t="shared" si="72"/>
        <v>207.84420914097157</v>
      </c>
      <c r="BU57" s="382">
        <f t="shared" si="72"/>
        <v>208.50946339406966</v>
      </c>
      <c r="BV57" s="382">
        <f t="shared" si="72"/>
        <v>209.3163617304609</v>
      </c>
      <c r="BW57" s="382">
        <f t="shared" si="72"/>
        <v>210.26138410527176</v>
      </c>
      <c r="BX57" s="382">
        <f t="shared" si="72"/>
        <v>211.34053543583752</v>
      </c>
      <c r="BY57" s="382">
        <f t="shared" si="72"/>
        <v>212.54941579524413</v>
      </c>
      <c r="BZ57" s="382">
        <f t="shared" si="72"/>
        <v>213.88329329507866</v>
      </c>
      <c r="CA57" s="382">
        <f t="shared" si="72"/>
        <v>215.3371773242919</v>
      </c>
      <c r="CB57" s="382">
        <f t="shared" si="72"/>
        <v>216.90589005847539</v>
      </c>
      <c r="CC57" s="382">
        <f t="shared" si="72"/>
        <v>218.58413447792708</v>
      </c>
      <c r="CD57" s="382">
        <f t="shared" si="72"/>
        <v>220.36655750015728</v>
      </c>
      <c r="CE57" s="382">
        <f t="shared" si="72"/>
        <v>222.24780721182159</v>
      </c>
      <c r="CF57" s="382">
        <f t="shared" si="69"/>
        <v>224.22258355045255</v>
      </c>
      <c r="CG57" s="382">
        <f t="shared" si="69"/>
        <v>226.2856821180342</v>
      </c>
      <c r="CH57" s="382">
        <f t="shared" si="69"/>
        <v>228.43203109354158</v>
      </c>
      <c r="CI57" s="382">
        <f t="shared" si="69"/>
        <v>230.65672144338146</v>
      </c>
      <c r="CJ57" s="382">
        <f t="shared" si="69"/>
        <v>232.95503080585897</v>
      </c>
      <c r="CK57" s="382">
        <f t="shared" si="69"/>
        <v>235.32244155109407</v>
      </c>
      <c r="CL57" s="382">
        <f t="shared" si="69"/>
        <v>237.75465359659518</v>
      </c>
      <c r="CM57" s="382">
        <f t="shared" si="69"/>
        <v>240.24759259802488</v>
      </c>
      <c r="CN57" s="382">
        <f t="shared" si="69"/>
        <v>242.79741414212796</v>
      </c>
      <c r="CO57" s="382">
        <f t="shared" si="69"/>
        <v>245.4005045518013</v>
      </c>
      <c r="CP57" s="382">
        <f t="shared" si="69"/>
        <v>248.05347887875416</v>
      </c>
      <c r="CQ57" s="382">
        <f t="shared" si="69"/>
        <v>250.75317661302427</v>
      </c>
      <c r="CR57" s="382">
        <f t="shared" si="69"/>
        <v>253.49665558574799</v>
      </c>
      <c r="CS57" s="382">
        <f t="shared" si="69"/>
        <v>256.28118448589686</v>
      </c>
      <c r="CT57" s="382">
        <f t="shared" si="69"/>
        <v>259.10423435612353</v>
      </c>
      <c r="CU57" s="382">
        <f t="shared" si="69"/>
        <v>261.96346937950909</v>
      </c>
      <c r="CV57" s="382">
        <f t="shared" si="69"/>
        <v>264.85673721927793</v>
      </c>
      <c r="CW57" s="382">
        <f t="shared" si="69"/>
        <v>267.78205912826121</v>
      </c>
      <c r="CX57" s="382">
        <f t="shared" si="69"/>
        <v>270.73762000446243</v>
      </c>
      <c r="CY57" s="382">
        <f t="shared" si="69"/>
        <v>273.72175853360477</v>
      </c>
      <c r="CZ57" s="382">
        <f t="shared" si="69"/>
        <v>276.73295752884991</v>
      </c>
      <c r="DA57" s="382">
        <f t="shared" si="69"/>
        <v>279.76983455170756</v>
      </c>
      <c r="DB57" s="382">
        <f t="shared" si="69"/>
        <v>282.83113287611997</v>
      </c>
      <c r="DC57" s="382">
        <f t="shared" si="69"/>
        <v>285.91571283937617</v>
      </c>
      <c r="DD57" s="382">
        <f t="shared" si="69"/>
        <v>289.02254360845433</v>
      </c>
      <c r="DE57" s="521"/>
      <c r="DF57" s="252"/>
      <c r="DG57" s="537">
        <f t="shared" si="61"/>
        <v>460</v>
      </c>
      <c r="DH57" s="524">
        <v>46000</v>
      </c>
      <c r="DI57" s="382">
        <f t="shared" si="73"/>
        <v>23.875269168050764</v>
      </c>
      <c r="DJ57" s="382">
        <f t="shared" si="73"/>
        <v>47.722316689751892</v>
      </c>
      <c r="DK57" s="382">
        <f t="shared" si="73"/>
        <v>71.513259501207472</v>
      </c>
      <c r="DL57" s="382">
        <f t="shared" si="73"/>
        <v>95.220881021950689</v>
      </c>
      <c r="DM57" s="382">
        <f t="shared" si="73"/>
        <v>118.8189383382515</v>
      </c>
      <c r="DN57" s="382">
        <f t="shared" si="73"/>
        <v>142.28243985772158</v>
      </c>
      <c r="DO57" s="382">
        <f t="shared" si="73"/>
        <v>165.58788631567802</v>
      </c>
      <c r="DP57" s="382">
        <f t="shared" si="73"/>
        <v>188.71347001374951</v>
      </c>
      <c r="DQ57" s="382">
        <f t="shared" si="73"/>
        <v>211.63922930966339</v>
      </c>
      <c r="DR57" s="382">
        <f t="shared" si="73"/>
        <v>234.34715748495032</v>
      </c>
      <c r="DS57" s="382">
        <f t="shared" si="73"/>
        <v>256.82126704806473</v>
      </c>
      <c r="DT57" s="382">
        <f t="shared" si="73"/>
        <v>279.04761217303513</v>
      </c>
      <c r="DU57" s="382">
        <f t="shared" si="73"/>
        <v>301.01427325677406</v>
      </c>
      <c r="DV57" s="382">
        <f t="shared" si="73"/>
        <v>322.71130847350452</v>
      </c>
      <c r="DW57" s="382">
        <f t="shared" si="73"/>
        <v>344.13067771897664</v>
      </c>
      <c r="DX57" s="382">
        <f t="shared" si="70"/>
        <v>365.26614450732552</v>
      </c>
      <c r="DY57" s="382">
        <f t="shared" si="70"/>
        <v>386.11316126375539</v>
      </c>
      <c r="DZ57" s="382">
        <f t="shared" si="70"/>
        <v>406.66874311226758</v>
      </c>
      <c r="EA57" s="382">
        <f t="shared" si="70"/>
        <v>426.93133475547705</v>
      </c>
      <c r="EB57" s="382">
        <f t="shared" si="70"/>
        <v>446.90067444509413</v>
      </c>
      <c r="EC57" s="382">
        <f t="shared" si="70"/>
        <v>466.57765840080134</v>
      </c>
      <c r="ED57" s="382">
        <f t="shared" si="70"/>
        <v>485.96420839442214</v>
      </c>
      <c r="EE57" s="382">
        <f t="shared" si="70"/>
        <v>505.06314460801724</v>
      </c>
      <c r="EF57" s="382">
        <f t="shared" si="70"/>
        <v>523.87806532021136</v>
      </c>
      <c r="EG57" s="382">
        <f t="shared" si="70"/>
        <v>542.41323448741593</v>
      </c>
      <c r="EH57" s="382">
        <f t="shared" si="70"/>
        <v>560.67347787141796</v>
      </c>
      <c r="EI57" s="382">
        <f t="shared" si="70"/>
        <v>578.66408802169281</v>
      </c>
      <c r="EJ57" s="382">
        <f t="shared" si="70"/>
        <v>596.3907381462534</v>
      </c>
      <c r="EK57" s="382">
        <f t="shared" si="70"/>
        <v>613.85940469246464</v>
      </c>
      <c r="EL57" s="382">
        <f t="shared" si="70"/>
        <v>631.07629830138228</v>
      </c>
      <c r="EM57" s="382">
        <f t="shared" si="70"/>
        <v>648.04780268782872</v>
      </c>
      <c r="EN57" s="382">
        <f t="shared" si="70"/>
        <v>664.78042092566591</v>
      </c>
      <c r="EO57" s="382">
        <f t="shared" si="70"/>
        <v>681.28072857606367</v>
      </c>
      <c r="EP57" s="382">
        <f t="shared" si="70"/>
        <v>697.55533307939834</v>
      </c>
      <c r="EQ57" s="382">
        <f t="shared" si="70"/>
        <v>713.61083883305832</v>
      </c>
      <c r="ER57" s="382">
        <f t="shared" si="70"/>
        <v>729.45381739278412</v>
      </c>
      <c r="ES57" s="382">
        <f t="shared" si="70"/>
        <v>745.09078226038469</v>
      </c>
      <c r="ET57" s="382">
        <f t="shared" si="70"/>
        <v>760.52816775236067</v>
      </c>
      <c r="EU57" s="382">
        <f t="shared" si="70"/>
        <v>775.77231147961243</v>
      </c>
      <c r="EV57" s="382">
        <f t="shared" si="70"/>
        <v>790.82944000591829</v>
      </c>
      <c r="EW57" s="521"/>
      <c r="EX57" s="252"/>
      <c r="EY57" s="515">
        <f t="shared" si="63"/>
        <v>460</v>
      </c>
      <c r="EZ57" s="524">
        <v>46000</v>
      </c>
      <c r="FA57" s="382">
        <f t="shared" si="56"/>
        <v>219.57507583134716</v>
      </c>
      <c r="FB57" s="382">
        <f t="shared" si="56"/>
        <v>229.79995531138147</v>
      </c>
      <c r="FC57" s="382">
        <f t="shared" si="56"/>
        <v>240.1735789452714</v>
      </c>
      <c r="FD57" s="382">
        <f t="shared" si="56"/>
        <v>250.69420914097159</v>
      </c>
      <c r="FE57" s="382">
        <f t="shared" si="56"/>
        <v>261.35946339406968</v>
      </c>
      <c r="FF57" s="382">
        <f t="shared" si="56"/>
        <v>272.16636173046095</v>
      </c>
      <c r="FG57" s="382">
        <f t="shared" si="56"/>
        <v>283.11138410527178</v>
      </c>
      <c r="FH57" s="382">
        <f t="shared" si="56"/>
        <v>294.19053543583755</v>
      </c>
      <c r="FI57" s="382">
        <f t="shared" si="56"/>
        <v>305.39941579524418</v>
      </c>
      <c r="FJ57" s="382">
        <f t="shared" si="56"/>
        <v>316.73329329507868</v>
      </c>
      <c r="FK57" s="382">
        <f t="shared" si="56"/>
        <v>328.18717732429195</v>
      </c>
      <c r="FL57" s="382">
        <f t="shared" si="56"/>
        <v>339.75589005847542</v>
      </c>
      <c r="FM57" s="382">
        <f t="shared" si="56"/>
        <v>351.4341344779271</v>
      </c>
      <c r="FN57" s="382">
        <f t="shared" si="56"/>
        <v>363.21655750015731</v>
      </c>
      <c r="FO57" s="382">
        <f t="shared" si="56"/>
        <v>375.09780721182165</v>
      </c>
      <c r="FP57" s="382">
        <f t="shared" si="56"/>
        <v>387.07258355045258</v>
      </c>
      <c r="FQ57" s="382">
        <f t="shared" si="51"/>
        <v>399.1356821180342</v>
      </c>
      <c r="FR57" s="382">
        <f t="shared" si="51"/>
        <v>411.2820310935416</v>
      </c>
      <c r="FS57" s="382">
        <f t="shared" si="51"/>
        <v>423.50672144338148</v>
      </c>
      <c r="FT57" s="382">
        <f t="shared" si="51"/>
        <v>435.80503080585902</v>
      </c>
      <c r="FU57" s="382">
        <f t="shared" si="51"/>
        <v>448.1724415510941</v>
      </c>
      <c r="FV57" s="382">
        <f t="shared" si="51"/>
        <v>460.6046535965952</v>
      </c>
      <c r="FW57" s="382">
        <f t="shared" si="51"/>
        <v>473.0975925980249</v>
      </c>
      <c r="FX57" s="382">
        <f t="shared" si="51"/>
        <v>485.64741414212801</v>
      </c>
      <c r="FY57" s="382">
        <f t="shared" si="51"/>
        <v>498.25050455180133</v>
      </c>
      <c r="FZ57" s="382">
        <f t="shared" si="51"/>
        <v>510.90347887875419</v>
      </c>
      <c r="GA57" s="382">
        <f t="shared" si="51"/>
        <v>523.60317661302429</v>
      </c>
      <c r="GB57" s="382">
        <f t="shared" si="51"/>
        <v>536.34665558574807</v>
      </c>
      <c r="GC57" s="382">
        <f t="shared" si="51"/>
        <v>549.13118448589694</v>
      </c>
      <c r="GD57" s="382">
        <f t="shared" si="51"/>
        <v>561.95423435612361</v>
      </c>
      <c r="GE57" s="382">
        <f t="shared" si="44"/>
        <v>574.81346937950912</v>
      </c>
      <c r="GF57" s="382">
        <f t="shared" si="44"/>
        <v>587.70673721927801</v>
      </c>
      <c r="GG57" s="382">
        <f t="shared" si="44"/>
        <v>600.63205912826129</v>
      </c>
      <c r="GH57" s="382">
        <f t="shared" si="44"/>
        <v>613.58762000446245</v>
      </c>
      <c r="GI57" s="382">
        <f t="shared" si="44"/>
        <v>626.57175853360479</v>
      </c>
      <c r="GJ57" s="382">
        <f t="shared" si="44"/>
        <v>639.58295752884987</v>
      </c>
      <c r="GK57" s="382">
        <f t="shared" si="44"/>
        <v>652.61983455170753</v>
      </c>
      <c r="GL57" s="382">
        <f t="shared" si="44"/>
        <v>665.68113287612005</v>
      </c>
      <c r="GM57" s="382">
        <f t="shared" si="44"/>
        <v>678.76571283937619</v>
      </c>
      <c r="GN57" s="382">
        <f t="shared" si="44"/>
        <v>691.87254360845441</v>
      </c>
      <c r="GO57" s="511"/>
      <c r="GP57" s="521"/>
      <c r="GQ57" s="524">
        <v>46000</v>
      </c>
      <c r="GR57" s="583">
        <f t="shared" si="57"/>
        <v>8.1967581301733148</v>
      </c>
      <c r="GS57" s="477">
        <f t="shared" si="57"/>
        <v>3.8153562369014193</v>
      </c>
      <c r="GT57" s="477">
        <f t="shared" si="57"/>
        <v>2.3584482181408073</v>
      </c>
      <c r="GU57" s="477">
        <f t="shared" si="57"/>
        <v>1.6327650663427549</v>
      </c>
      <c r="GV57" s="477">
        <f t="shared" si="57"/>
        <v>1.1996448297664177</v>
      </c>
      <c r="GW57" s="477">
        <f t="shared" si="57"/>
        <v>0.91285981602943844</v>
      </c>
      <c r="GX57" s="477">
        <f t="shared" si="57"/>
        <v>0.70973487496268939</v>
      </c>
      <c r="GY57" s="477">
        <f t="shared" si="57"/>
        <v>0.55892706235756806</v>
      </c>
      <c r="GZ57" s="477">
        <f t="shared" si="57"/>
        <v>0.44301893742201282</v>
      </c>
      <c r="HA57" s="477">
        <f t="shared" si="57"/>
        <v>0.35155594245011984</v>
      </c>
      <c r="HB57" s="477">
        <f t="shared" si="57"/>
        <v>0.27788162209662692</v>
      </c>
      <c r="HC57" s="477">
        <f t="shared" si="57"/>
        <v>0.2175552674064653</v>
      </c>
      <c r="HD57" s="477">
        <f t="shared" si="57"/>
        <v>0.16749990183403499</v>
      </c>
      <c r="HE57" s="477">
        <f t="shared" si="57"/>
        <v>0.12551543117051439</v>
      </c>
      <c r="HF57" s="477">
        <f t="shared" si="57"/>
        <v>8.9986541444390861E-2</v>
      </c>
      <c r="HG57" s="477">
        <f t="shared" si="52"/>
        <v>5.9700137477947182E-2</v>
      </c>
      <c r="HH57" s="477">
        <f t="shared" si="52"/>
        <v>3.3727213057581001E-2</v>
      </c>
      <c r="HI57" s="477">
        <f t="shared" si="52"/>
        <v>1.1344092850530323E-2</v>
      </c>
      <c r="HJ57" s="477">
        <f t="shared" si="52"/>
        <v>8.0214616105819571E-3</v>
      </c>
      <c r="HK57" s="477">
        <f t="shared" si="52"/>
        <v>2.4827985889733332E-2</v>
      </c>
      <c r="HL57" s="477">
        <f t="shared" si="52"/>
        <v>3.9447274249674258E-2</v>
      </c>
      <c r="HM57" s="477">
        <f t="shared" si="52"/>
        <v>5.218399701001112E-2</v>
      </c>
      <c r="HN57" s="477">
        <f t="shared" si="52"/>
        <v>6.329020905851486E-2</v>
      </c>
      <c r="HO57" s="477">
        <f t="shared" si="52"/>
        <v>7.2976239527638029E-2</v>
      </c>
      <c r="HP57" s="477">
        <f t="shared" si="52"/>
        <v>8.1418975658565332E-2</v>
      </c>
      <c r="HQ57" s="477">
        <f t="shared" si="52"/>
        <v>8.8768242046358706E-2</v>
      </c>
      <c r="HR57" s="477">
        <f t="shared" si="52"/>
        <v>9.515176861399495E-2</v>
      </c>
      <c r="HS57" s="477">
        <f t="shared" si="52"/>
        <v>0.10067909965727984</v>
      </c>
      <c r="HT57" s="477">
        <f t="shared" si="52"/>
        <v>0.10544469908218751</v>
      </c>
      <c r="HU57" s="477">
        <f t="shared" si="45"/>
        <v>0.10953043892047447</v>
      </c>
      <c r="HV57" s="477">
        <f t="shared" si="45"/>
        <v>0.11300760993953611</v>
      </c>
      <c r="HW57" s="477">
        <f t="shared" si="32"/>
        <v>0.11593855847780163</v>
      </c>
      <c r="HX57" s="477">
        <f t="shared" si="32"/>
        <v>0.11837802841769082</v>
      </c>
      <c r="HY57" s="477">
        <f t="shared" si="32"/>
        <v>0.12037426866805757</v>
      </c>
      <c r="HZ57" s="477">
        <f t="shared" si="32"/>
        <v>0.12196995275714331</v>
      </c>
      <c r="IA57" s="477">
        <f t="shared" si="32"/>
        <v>0.12320294680909467</v>
      </c>
      <c r="IB57" s="477">
        <f t="shared" si="32"/>
        <v>0.12410695436084675</v>
      </c>
      <c r="IC57" s="477">
        <f t="shared" si="32"/>
        <v>0.12471206050993267</v>
      </c>
      <c r="ID57" s="477">
        <f t="shared" si="32"/>
        <v>0.12504519329288488</v>
      </c>
      <c r="IE57" s="477">
        <f t="shared" si="46"/>
        <v>0.12513051663418515</v>
      </c>
    </row>
    <row r="58" spans="1:320">
      <c r="J58" s="252"/>
      <c r="K58" s="499">
        <v>41000</v>
      </c>
      <c r="L58" s="382">
        <f t="shared" si="66"/>
        <v>12.496799999999999</v>
      </c>
      <c r="M58" s="382">
        <v>410</v>
      </c>
      <c r="N58" s="493"/>
      <c r="O58" s="263"/>
      <c r="P58" s="383">
        <f t="shared" si="71"/>
        <v>-66.500002288000502</v>
      </c>
      <c r="Q58" s="383">
        <f t="shared" si="67"/>
        <v>206.64999771199948</v>
      </c>
      <c r="R58" s="382">
        <f t="shared" si="68"/>
        <v>560.17572390567045</v>
      </c>
      <c r="S58" s="263">
        <f t="shared" si="74"/>
        <v>0.16567489498652543</v>
      </c>
      <c r="T58" s="492"/>
      <c r="U58" s="492"/>
      <c r="V58" s="279"/>
      <c r="X58" s="524">
        <v>47000</v>
      </c>
      <c r="Y58" s="410">
        <f t="shared" si="65"/>
        <v>4.3657210502568357E-2</v>
      </c>
      <c r="Z58" s="410">
        <f t="shared" si="65"/>
        <v>8.7259902306427106E-2</v>
      </c>
      <c r="AA58" s="410">
        <f t="shared" si="65"/>
        <v>0.13075424319487131</v>
      </c>
      <c r="AB58" s="410">
        <f t="shared" si="65"/>
        <v>0.17408775116198738</v>
      </c>
      <c r="AC58" s="410">
        <f t="shared" si="65"/>
        <v>0.21720991407806106</v>
      </c>
      <c r="AD58" s="410">
        <f t="shared" si="65"/>
        <v>0.26007274671649622</v>
      </c>
      <c r="AE58" s="410">
        <f t="shared" si="65"/>
        <v>0.30263127032497483</v>
      </c>
      <c r="AF58" s="410">
        <f t="shared" si="65"/>
        <v>0.3448439043401661</v>
      </c>
      <c r="AG58" s="410">
        <f t="shared" si="65"/>
        <v>0.38667276452772753</v>
      </c>
      <c r="AH58" s="410">
        <f t="shared" si="65"/>
        <v>0.4280838663941916</v>
      </c>
      <c r="AI58" s="410">
        <f t="shared" si="65"/>
        <v>0.46904723683929223</v>
      </c>
      <c r="AJ58" s="410">
        <f t="shared" si="65"/>
        <v>0.50953694045693276</v>
      </c>
      <c r="AK58" s="410">
        <f t="shared" si="65"/>
        <v>0.54953102950623567</v>
      </c>
      <c r="AL58" s="410">
        <f t="shared" si="65"/>
        <v>0.58901142831613751</v>
      </c>
      <c r="AM58" s="410">
        <f t="shared" si="65"/>
        <v>0.62796376379194785</v>
      </c>
      <c r="AN58" s="410">
        <f t="shared" si="65"/>
        <v>0.66637715385871255</v>
      </c>
      <c r="AO58" s="410">
        <f t="shared" ref="AO58:BL58" si="75">SQRT(5*((((1/$S64)*(((1+0.2*(AO$10/$R$11)^2)^3.5)-1))+1)^(1/3.5)-1))</f>
        <v>0.7042439652381226</v>
      </c>
      <c r="AP58" s="410">
        <f t="shared" si="75"/>
        <v>0.74155955106594318</v>
      </c>
      <c r="AQ58" s="410">
        <f t="shared" si="75"/>
        <v>0.77832197766536404</v>
      </c>
      <c r="AR58" s="410">
        <f t="shared" si="75"/>
        <v>0.81453174843373333</v>
      </c>
      <c r="AS58" s="410">
        <f t="shared" si="75"/>
        <v>0.85019153139019976</v>
      </c>
      <c r="AT58" s="410">
        <f t="shared" si="75"/>
        <v>0.88530589555658068</v>
      </c>
      <c r="AU58" s="410">
        <f t="shared" si="75"/>
        <v>0.91988106006671777</v>
      </c>
      <c r="AV58" s="410">
        <f t="shared" si="75"/>
        <v>0.95392465875973209</v>
      </c>
      <c r="AW58" s="410">
        <f t="shared" si="75"/>
        <v>0.98744552203020508</v>
      </c>
      <c r="AX58" s="410">
        <f t="shared" si="75"/>
        <v>1.0204534768894851</v>
      </c>
      <c r="AY58" s="410">
        <f t="shared" si="75"/>
        <v>1.0529591655309738</v>
      </c>
      <c r="AZ58" s="410">
        <f t="shared" si="75"/>
        <v>1.084973882176606</v>
      </c>
      <c r="BA58" s="410">
        <f t="shared" si="75"/>
        <v>1.1165094275950027</v>
      </c>
      <c r="BB58" s="410">
        <f t="shared" si="75"/>
        <v>1.147577980405617</v>
      </c>
      <c r="BC58" s="410">
        <f t="shared" si="75"/>
        <v>1.1781919840991819</v>
      </c>
      <c r="BD58" s="410">
        <f t="shared" si="75"/>
        <v>1.2083640485955671</v>
      </c>
      <c r="BE58" s="410">
        <f t="shared" si="75"/>
        <v>1.2381068651096749</v>
      </c>
      <c r="BF58" s="410">
        <f t="shared" si="75"/>
        <v>1.2674331330905799</v>
      </c>
      <c r="BG58" s="410">
        <f t="shared" si="75"/>
        <v>1.2963554980271743</v>
      </c>
      <c r="BH58" s="410">
        <f t="shared" si="75"/>
        <v>1.324886498965012</v>
      </c>
      <c r="BI58" s="410">
        <f t="shared" si="75"/>
        <v>1.353038524646426</v>
      </c>
      <c r="BJ58" s="410">
        <f t="shared" si="75"/>
        <v>1.3808237772628935</v>
      </c>
      <c r="BK58" s="410">
        <f t="shared" si="75"/>
        <v>1.4082542428903921</v>
      </c>
      <c r="BL58" s="410">
        <f t="shared" si="75"/>
        <v>1.4353416677614168</v>
      </c>
      <c r="BM58" s="253"/>
      <c r="BN58" s="252"/>
      <c r="BO58" s="537">
        <f t="shared" si="59"/>
        <v>470</v>
      </c>
      <c r="BP58" s="524">
        <v>47000</v>
      </c>
      <c r="BQ58" s="382">
        <f t="shared" si="72"/>
        <v>206.72877070848031</v>
      </c>
      <c r="BR58" s="382">
        <f t="shared" si="72"/>
        <v>206.96469633696847</v>
      </c>
      <c r="BS58" s="382">
        <f t="shared" si="72"/>
        <v>207.35660316262548</v>
      </c>
      <c r="BT58" s="382">
        <f t="shared" si="72"/>
        <v>207.90256720730588</v>
      </c>
      <c r="BU58" s="382">
        <f t="shared" si="72"/>
        <v>208.59995315657093</v>
      </c>
      <c r="BV58" s="382">
        <f t="shared" si="72"/>
        <v>209.4454693431025</v>
      </c>
      <c r="BW58" s="382">
        <f t="shared" si="72"/>
        <v>210.43523406331559</v>
      </c>
      <c r="BX58" s="382">
        <f t="shared" si="72"/>
        <v>211.56485042542525</v>
      </c>
      <c r="BY58" s="382">
        <f t="shared" si="72"/>
        <v>212.82948676636224</v>
      </c>
      <c r="BZ58" s="382">
        <f t="shared" si="72"/>
        <v>214.2239597043887</v>
      </c>
      <c r="CA58" s="382">
        <f t="shared" si="72"/>
        <v>215.74281708960217</v>
      </c>
      <c r="CB58" s="382">
        <f t="shared" si="72"/>
        <v>217.38041843941019</v>
      </c>
      <c r="CC58" s="382">
        <f t="shared" si="72"/>
        <v>219.13101085809768</v>
      </c>
      <c r="CD58" s="382">
        <f t="shared" si="72"/>
        <v>220.98879889609663</v>
      </c>
      <c r="CE58" s="382">
        <f t="shared" si="72"/>
        <v>222.94800726686566</v>
      </c>
      <c r="CF58" s="382">
        <f t="shared" si="69"/>
        <v>225.00293577606763</v>
      </c>
      <c r="CG58" s="382">
        <f t="shared" si="69"/>
        <v>227.14800620624473</v>
      </c>
      <c r="CH58" s="382">
        <f t="shared" si="69"/>
        <v>229.37780122658884</v>
      </c>
      <c r="CI58" s="382">
        <f t="shared" si="69"/>
        <v>231.68709565568861</v>
      </c>
      <c r="CJ58" s="382">
        <f t="shared" si="69"/>
        <v>234.07088059570447</v>
      </c>
      <c r="CK58" s="382">
        <f t="shared" si="69"/>
        <v>236.52438108440222</v>
      </c>
      <c r="CL58" s="382">
        <f t="shared" si="69"/>
        <v>239.04306798481804</v>
      </c>
      <c r="CM58" s="382">
        <f t="shared" si="69"/>
        <v>241.62266486057601</v>
      </c>
      <c r="CN58" s="382">
        <f t="shared" si="69"/>
        <v>244.25915057779545</v>
      </c>
      <c r="CO58" s="382">
        <f t="shared" si="69"/>
        <v>246.94875834135735</v>
      </c>
      <c r="CP58" s="382">
        <f t="shared" si="69"/>
        <v>249.68797182232191</v>
      </c>
      <c r="CQ58" s="382">
        <f t="shared" si="69"/>
        <v>252.47351897136176</v>
      </c>
      <c r="CR58" s="382">
        <f t="shared" si="69"/>
        <v>255.30236404579929</v>
      </c>
      <c r="CS58" s="382">
        <f t="shared" si="69"/>
        <v>258.17169830943743</v>
      </c>
      <c r="CT58" s="382">
        <f t="shared" si="69"/>
        <v>261.07892979792189</v>
      </c>
      <c r="CU58" s="382">
        <f t="shared" si="69"/>
        <v>264.02167247996692</v>
      </c>
      <c r="CV58" s="382">
        <f t="shared" si="69"/>
        <v>266.9977350877063</v>
      </c>
      <c r="CW58" s="382">
        <f t="shared" si="69"/>
        <v>270.00510983835278</v>
      </c>
      <c r="CX58" s="382">
        <f t="shared" si="69"/>
        <v>273.04196122446712</v>
      </c>
      <c r="CY58" s="382">
        <f t="shared" si="69"/>
        <v>276.10661501135945</v>
      </c>
      <c r="CZ58" s="382">
        <f t="shared" si="69"/>
        <v>279.19754754708947</v>
      </c>
      <c r="DA58" s="382">
        <f t="shared" si="69"/>
        <v>282.31337546276592</v>
      </c>
      <c r="DB58" s="382">
        <f t="shared" si="69"/>
        <v>285.45284581781431</v>
      </c>
      <c r="DC58" s="382">
        <f t="shared" si="69"/>
        <v>288.61482672603074</v>
      </c>
      <c r="DD58" s="382">
        <f t="shared" si="69"/>
        <v>291.79829848300631</v>
      </c>
      <c r="DE58" s="521"/>
      <c r="DF58" s="252"/>
      <c r="DG58" s="537">
        <f t="shared" si="61"/>
        <v>470</v>
      </c>
      <c r="DH58" s="524">
        <v>47000</v>
      </c>
      <c r="DI58" s="382">
        <f t="shared" si="73"/>
        <v>24.455709496978468</v>
      </c>
      <c r="DJ58" s="382">
        <f t="shared" si="73"/>
        <v>48.880878942440887</v>
      </c>
      <c r="DK58" s="382">
        <f t="shared" si="73"/>
        <v>73.245352835425123</v>
      </c>
      <c r="DL58" s="382">
        <f t="shared" si="73"/>
        <v>97.519732030276501</v>
      </c>
      <c r="DM58" s="382">
        <f t="shared" si="73"/>
        <v>121.67572085816633</v>
      </c>
      <c r="DN58" s="382">
        <f t="shared" si="73"/>
        <v>145.68643916004936</v>
      </c>
      <c r="DO58" s="382">
        <f t="shared" si="73"/>
        <v>169.52669093078543</v>
      </c>
      <c r="DP58" s="382">
        <f t="shared" si="73"/>
        <v>193.17318374821031</v>
      </c>
      <c r="DQ58" s="382">
        <f t="shared" si="73"/>
        <v>216.60469578392662</v>
      </c>
      <c r="DR58" s="382">
        <f t="shared" si="73"/>
        <v>239.80218974970458</v>
      </c>
      <c r="DS58" s="382">
        <f t="shared" si="73"/>
        <v>262.74887544240499</v>
      </c>
      <c r="DT58" s="382">
        <f t="shared" si="73"/>
        <v>285.43022447714281</v>
      </c>
      <c r="DU58" s="382">
        <f t="shared" si="73"/>
        <v>307.83394226228393</v>
      </c>
      <c r="DV58" s="382">
        <f t="shared" si="73"/>
        <v>329.94990324570523</v>
      </c>
      <c r="DW58" s="382">
        <f t="shared" si="73"/>
        <v>351.77005596868383</v>
      </c>
      <c r="DX58" s="382">
        <f t="shared" si="70"/>
        <v>373.28830455700466</v>
      </c>
      <c r="DY58" s="382">
        <f t="shared" si="70"/>
        <v>394.50037303346517</v>
      </c>
      <c r="DZ58" s="382">
        <f t="shared" si="70"/>
        <v>415.40365833752873</v>
      </c>
      <c r="EA58" s="382">
        <f t="shared" si="70"/>
        <v>435.99707727038839</v>
      </c>
      <c r="EB58" s="382">
        <f t="shared" si="70"/>
        <v>456.28091182301802</v>
      </c>
      <c r="EC58" s="382">
        <f t="shared" si="70"/>
        <v>476.25665655497568</v>
      </c>
      <c r="ED58" s="382">
        <f t="shared" si="70"/>
        <v>495.92687092136543</v>
      </c>
      <c r="EE58" s="382">
        <f t="shared" si="70"/>
        <v>515.29503872998919</v>
      </c>
      <c r="EF58" s="382">
        <f t="shared" si="70"/>
        <v>534.3654362722026</v>
      </c>
      <c r="EG58" s="382">
        <f t="shared" si="70"/>
        <v>553.14301012068279</v>
      </c>
      <c r="EH58" s="382">
        <f t="shared" si="70"/>
        <v>571.63326512862568</v>
      </c>
      <c r="EI58" s="382">
        <f t="shared" si="70"/>
        <v>589.84216279442398</v>
      </c>
      <c r="EJ58" s="382">
        <f t="shared" si="70"/>
        <v>607.77602986702584</v>
      </c>
      <c r="EK58" s="382">
        <f t="shared" si="70"/>
        <v>625.44147685053645</v>
      </c>
      <c r="EL58" s="382">
        <f t="shared" si="70"/>
        <v>642.84532591192385</v>
      </c>
      <c r="EM58" s="382">
        <f t="shared" si="70"/>
        <v>659.99454759261744</v>
      </c>
      <c r="EN58" s="382">
        <f t="shared" si="70"/>
        <v>676.89620566360861</v>
      </c>
      <c r="EO58" s="382">
        <f t="shared" si="70"/>
        <v>693.5574094353924</v>
      </c>
      <c r="EP58" s="382">
        <f t="shared" si="70"/>
        <v>709.98527283104761</v>
      </c>
      <c r="EQ58" s="382">
        <f t="shared" si="70"/>
        <v>726.18687954646828</v>
      </c>
      <c r="ER58" s="382">
        <f t="shared" si="70"/>
        <v>742.16925365057489</v>
      </c>
      <c r="ES58" s="382">
        <f t="shared" si="70"/>
        <v>757.93933501607205</v>
      </c>
      <c r="ET58" s="382">
        <f t="shared" si="70"/>
        <v>773.50395901440368</v>
      </c>
      <c r="EU58" s="382">
        <f t="shared" si="70"/>
        <v>788.8698399543573</v>
      </c>
      <c r="EV58" s="382">
        <f t="shared" si="70"/>
        <v>804.04355779022399</v>
      </c>
      <c r="EW58" s="521"/>
      <c r="EX58" s="252"/>
      <c r="EY58" s="515">
        <f t="shared" si="63"/>
        <v>470</v>
      </c>
      <c r="EZ58" s="524">
        <v>47000</v>
      </c>
      <c r="FA58" s="382">
        <f t="shared" si="56"/>
        <v>225.57877070848033</v>
      </c>
      <c r="FB58" s="382">
        <f t="shared" si="56"/>
        <v>235.8146963369685</v>
      </c>
      <c r="FC58" s="382">
        <f t="shared" si="56"/>
        <v>246.2066031626255</v>
      </c>
      <c r="FD58" s="382">
        <f t="shared" si="56"/>
        <v>256.7525672073059</v>
      </c>
      <c r="FE58" s="382">
        <f t="shared" si="56"/>
        <v>267.44995315657093</v>
      </c>
      <c r="FF58" s="382">
        <f t="shared" si="56"/>
        <v>278.29546934310252</v>
      </c>
      <c r="FG58" s="382">
        <f t="shared" si="56"/>
        <v>289.28523406331561</v>
      </c>
      <c r="FH58" s="382">
        <f t="shared" si="56"/>
        <v>300.41485042542524</v>
      </c>
      <c r="FI58" s="382">
        <f t="shared" si="56"/>
        <v>311.67948676636229</v>
      </c>
      <c r="FJ58" s="382">
        <f t="shared" si="56"/>
        <v>323.0739597043887</v>
      </c>
      <c r="FK58" s="382">
        <f t="shared" si="56"/>
        <v>334.59281708960219</v>
      </c>
      <c r="FL58" s="382">
        <f t="shared" si="56"/>
        <v>346.23041843941019</v>
      </c>
      <c r="FM58" s="382">
        <f t="shared" si="56"/>
        <v>357.9810108580977</v>
      </c>
      <c r="FN58" s="382">
        <f t="shared" si="56"/>
        <v>369.83879889609665</v>
      </c>
      <c r="FO58" s="382">
        <f t="shared" si="56"/>
        <v>381.79800726686568</v>
      </c>
      <c r="FP58" s="382">
        <f t="shared" si="56"/>
        <v>393.85293577606762</v>
      </c>
      <c r="FQ58" s="382">
        <f t="shared" si="51"/>
        <v>405.99800620624478</v>
      </c>
      <c r="FR58" s="382">
        <f t="shared" si="51"/>
        <v>418.22780122658889</v>
      </c>
      <c r="FS58" s="382">
        <f t="shared" si="51"/>
        <v>430.53709565568863</v>
      </c>
      <c r="FT58" s="382">
        <f t="shared" si="51"/>
        <v>442.92088059570449</v>
      </c>
      <c r="FU58" s="382">
        <f t="shared" si="51"/>
        <v>455.37438108440222</v>
      </c>
      <c r="FV58" s="382">
        <f t="shared" si="51"/>
        <v>467.89306798481806</v>
      </c>
      <c r="FW58" s="382">
        <f t="shared" si="51"/>
        <v>480.47266486057606</v>
      </c>
      <c r="FX58" s="382">
        <f t="shared" si="51"/>
        <v>493.1091505777955</v>
      </c>
      <c r="FY58" s="382">
        <f t="shared" si="51"/>
        <v>505.79875834135737</v>
      </c>
      <c r="FZ58" s="382">
        <f t="shared" si="51"/>
        <v>518.53797182232188</v>
      </c>
      <c r="GA58" s="382">
        <f t="shared" si="51"/>
        <v>531.32351897136175</v>
      </c>
      <c r="GB58" s="382">
        <f t="shared" si="51"/>
        <v>544.15236404579935</v>
      </c>
      <c r="GC58" s="382">
        <f t="shared" si="51"/>
        <v>557.0216983094374</v>
      </c>
      <c r="GD58" s="382">
        <f t="shared" si="51"/>
        <v>569.92892979792191</v>
      </c>
      <c r="GE58" s="382">
        <f t="shared" ref="GE58:GN76" si="76">6*$EY58/10+GE$10+(CU58-273.15)</f>
        <v>582.87167247996695</v>
      </c>
      <c r="GF58" s="382">
        <f t="shared" si="76"/>
        <v>595.84773508770627</v>
      </c>
      <c r="GG58" s="382">
        <f t="shared" si="76"/>
        <v>608.85510983835275</v>
      </c>
      <c r="GH58" s="382">
        <f t="shared" si="76"/>
        <v>621.8919612244672</v>
      </c>
      <c r="GI58" s="382">
        <f t="shared" si="76"/>
        <v>634.95661501135942</v>
      </c>
      <c r="GJ58" s="382">
        <f t="shared" si="76"/>
        <v>648.04754754708949</v>
      </c>
      <c r="GK58" s="382">
        <f t="shared" si="76"/>
        <v>661.163375462766</v>
      </c>
      <c r="GL58" s="382">
        <f t="shared" si="76"/>
        <v>674.30284581781439</v>
      </c>
      <c r="GM58" s="382">
        <f t="shared" si="76"/>
        <v>687.46482672603076</v>
      </c>
      <c r="GN58" s="382">
        <f t="shared" si="76"/>
        <v>700.64829848300633</v>
      </c>
      <c r="GO58" s="511"/>
      <c r="GP58" s="521"/>
      <c r="GQ58" s="524">
        <v>47000</v>
      </c>
      <c r="GR58" s="583">
        <f t="shared" si="57"/>
        <v>8.2239716347771825</v>
      </c>
      <c r="GS58" s="477">
        <f t="shared" si="57"/>
        <v>3.8242728330366025</v>
      </c>
      <c r="GT58" s="477">
        <f t="shared" si="57"/>
        <v>2.3613955511392888</v>
      </c>
      <c r="GU58" s="477">
        <f t="shared" si="57"/>
        <v>1.6328268327028743</v>
      </c>
      <c r="GV58" s="477">
        <f t="shared" si="57"/>
        <v>1.1980552181673874</v>
      </c>
      <c r="GW58" s="477">
        <f t="shared" si="57"/>
        <v>0.91023592139121812</v>
      </c>
      <c r="GX58" s="477">
        <f t="shared" si="57"/>
        <v>0.70642883710521631</v>
      </c>
      <c r="GY58" s="477">
        <f t="shared" si="57"/>
        <v>0.55515814667629038</v>
      </c>
      <c r="GZ58" s="477">
        <f t="shared" si="57"/>
        <v>0.43893227078178054</v>
      </c>
      <c r="HA58" s="477">
        <f t="shared" si="57"/>
        <v>0.3472519164299529</v>
      </c>
      <c r="HB58" s="477">
        <f t="shared" si="57"/>
        <v>0.27343196626904503</v>
      </c>
      <c r="HC58" s="477">
        <f t="shared" si="57"/>
        <v>0.21301245890704976</v>
      </c>
      <c r="HD58" s="477">
        <f t="shared" si="57"/>
        <v>0.16290298667937969</v>
      </c>
      <c r="HE58" s="477">
        <f t="shared" si="57"/>
        <v>0.12089379405178119</v>
      </c>
      <c r="HF58" s="477">
        <f t="shared" si="57"/>
        <v>8.5362442847764938E-2</v>
      </c>
      <c r="HG58" s="477">
        <f t="shared" si="52"/>
        <v>5.5090478238978807E-2</v>
      </c>
      <c r="HH58" s="477">
        <f t="shared" si="52"/>
        <v>2.9144796706704963E-2</v>
      </c>
      <c r="HI58" s="477">
        <f t="shared" si="52"/>
        <v>6.7985508369439139E-3</v>
      </c>
      <c r="HJ58" s="477">
        <f t="shared" si="52"/>
        <v>1.2522977559580494E-2</v>
      </c>
      <c r="HK58" s="477">
        <f t="shared" si="52"/>
        <v>2.9280276428691826E-2</v>
      </c>
      <c r="HL58" s="477">
        <f t="shared" si="52"/>
        <v>4.3846684730091449E-2</v>
      </c>
      <c r="HM58" s="477">
        <f t="shared" si="52"/>
        <v>5.6528098355437643E-2</v>
      </c>
      <c r="HN58" s="477">
        <f t="shared" si="52"/>
        <v>6.7577545390767477E-2</v>
      </c>
      <c r="HO58" s="477">
        <f t="shared" si="52"/>
        <v>7.7206126919839538E-2</v>
      </c>
      <c r="HP58" s="477">
        <f t="shared" si="52"/>
        <v>8.5591340599234941E-2</v>
      </c>
      <c r="HQ58" s="477">
        <f t="shared" si="52"/>
        <v>9.2883491121456344E-2</v>
      </c>
      <c r="HR58" s="477">
        <f t="shared" si="52"/>
        <v>9.9210682983097584E-2</v>
      </c>
      <c r="HS58" s="477">
        <f t="shared" si="52"/>
        <v>0.10468274939231578</v>
      </c>
      <c r="HT58" s="477">
        <f t="shared" si="52"/>
        <v>0.10939437353216906</v>
      </c>
      <c r="HU58" s="477">
        <f t="shared" si="45"/>
        <v>0.11342759008252042</v>
      </c>
      <c r="HV58" s="477">
        <f t="shared" si="45"/>
        <v>0.11685380643516269</v>
      </c>
      <c r="HW58" s="477">
        <f t="shared" si="45"/>
        <v>0.11973544820870265</v>
      </c>
      <c r="HX58" s="477">
        <f t="shared" si="45"/>
        <v>0.1221273083449482</v>
      </c>
      <c r="HY58" s="477">
        <f t="shared" si="45"/>
        <v>0.12407766044964658</v>
      </c>
      <c r="HZ58" s="477">
        <f t="shared" si="45"/>
        <v>0.12562918320981739</v>
      </c>
      <c r="IA58" s="477">
        <f t="shared" si="45"/>
        <v>0.12681973234611979</v>
      </c>
      <c r="IB58" s="477">
        <f t="shared" si="45"/>
        <v>0.12768298870681244</v>
      </c>
      <c r="IC58" s="477">
        <f t="shared" si="45"/>
        <v>0.12824900511561832</v>
      </c>
      <c r="ID58" s="477">
        <f t="shared" si="45"/>
        <v>0.12854466997267086</v>
      </c>
      <c r="IE58" s="477">
        <f t="shared" si="46"/>
        <v>0.12859410203022062</v>
      </c>
    </row>
    <row r="59" spans="1:320">
      <c r="J59" s="252"/>
      <c r="K59" s="499">
        <v>42000</v>
      </c>
      <c r="L59" s="382">
        <f t="shared" si="66"/>
        <v>12.801599999999999</v>
      </c>
      <c r="M59" s="382">
        <v>420</v>
      </c>
      <c r="N59" s="493"/>
      <c r="O59" s="263"/>
      <c r="P59" s="383">
        <f t="shared" si="71"/>
        <v>-66.500002288000502</v>
      </c>
      <c r="Q59" s="383">
        <f t="shared" si="67"/>
        <v>206.64999771199948</v>
      </c>
      <c r="R59" s="382">
        <f t="shared" si="68"/>
        <v>560.17572390567045</v>
      </c>
      <c r="S59" s="263">
        <f t="shared" si="74"/>
        <v>0.15790032274291815</v>
      </c>
      <c r="T59" s="492"/>
      <c r="U59" s="492"/>
      <c r="V59" s="279"/>
      <c r="X59" s="524">
        <v>48000</v>
      </c>
      <c r="Y59" s="410">
        <f t="shared" ref="Y59:BL65" si="77">SQRT(5*((((1/$S65)*(((1+0.2*(Y$10/$R$11)^2)^3.5)-1))+1)^(1/3.5)-1))</f>
        <v>4.4718552206263258E-2</v>
      </c>
      <c r="Z59" s="410">
        <f t="shared" si="77"/>
        <v>8.9378129509694093E-2</v>
      </c>
      <c r="AA59" s="410">
        <f t="shared" si="77"/>
        <v>0.1339205363528079</v>
      </c>
      <c r="AB59" s="410">
        <f t="shared" si="77"/>
        <v>0.17828910873374013</v>
      </c>
      <c r="AC59" s="410">
        <f t="shared" si="77"/>
        <v>0.22242941395339166</v>
      </c>
      <c r="AD59" s="410">
        <f t="shared" si="77"/>
        <v>0.26628987598790033</v>
      </c>
      <c r="AE59" s="410">
        <f t="shared" si="77"/>
        <v>0.30982230924691856</v>
      </c>
      <c r="AF59" s="410">
        <f t="shared" si="77"/>
        <v>0.35298234893365105</v>
      </c>
      <c r="AG59" s="410">
        <f t="shared" si="77"/>
        <v>0.39572977195531844</v>
      </c>
      <c r="AH59" s="410">
        <f t="shared" si="77"/>
        <v>0.43802870785675724</v>
      </c>
      <c r="AI59" s="410">
        <f t="shared" si="77"/>
        <v>0.47984774416198062</v>
      </c>
      <c r="AJ59" s="410">
        <f t="shared" si="77"/>
        <v>0.52115993452233267</v>
      </c>
      <c r="AK59" s="410">
        <f t="shared" si="77"/>
        <v>0.56194272102593601</v>
      </c>
      <c r="AL59" s="410">
        <f t="shared" si="77"/>
        <v>0.60217778388923604</v>
      </c>
      <c r="AM59" s="410">
        <f t="shared" si="77"/>
        <v>0.64185083259413833</v>
      </c>
      <c r="AN59" s="410">
        <f t="shared" si="77"/>
        <v>0.68095135249626526</v>
      </c>
      <c r="AO59" s="410">
        <f t="shared" si="77"/>
        <v>0.71947232019280283</v>
      </c>
      <c r="AP59" s="410">
        <f t="shared" si="77"/>
        <v>0.75740989969995665</v>
      </c>
      <c r="AQ59" s="410">
        <f t="shared" si="77"/>
        <v>0.79476312993789067</v>
      </c>
      <c r="AR59" s="410">
        <f t="shared" si="77"/>
        <v>0.83153361231932366</v>
      </c>
      <c r="AS59" s="410">
        <f t="shared" si="77"/>
        <v>0.8677252055205642</v>
      </c>
      <c r="AT59" s="410">
        <f t="shared" si="77"/>
        <v>0.90334373287818148</v>
      </c>
      <c r="AU59" s="410">
        <f t="shared" si="77"/>
        <v>0.93839670636828854</v>
      </c>
      <c r="AV59" s="410">
        <f t="shared" si="77"/>
        <v>0.97289306982642065</v>
      </c>
      <c r="AW59" s="410">
        <f t="shared" si="77"/>
        <v>1.0068429629700013</v>
      </c>
      <c r="AX59" s="410">
        <f t="shared" si="77"/>
        <v>1.0402575068922264</v>
      </c>
      <c r="AY59" s="410">
        <f t="shared" si="77"/>
        <v>1.0731486109925907</v>
      </c>
      <c r="AZ59" s="410">
        <f t="shared" si="77"/>
        <v>1.1055288007765047</v>
      </c>
      <c r="BA59" s="410">
        <f t="shared" si="77"/>
        <v>1.1374110655713114</v>
      </c>
      <c r="BB59" s="410">
        <f t="shared" si="77"/>
        <v>1.168808724944542</v>
      </c>
      <c r="BC59" s="410">
        <f t="shared" si="77"/>
        <v>1.1997353124495846</v>
      </c>
      <c r="BD59" s="410">
        <f t="shared" si="77"/>
        <v>1.2302044752430159</v>
      </c>
      <c r="BE59" s="410">
        <f t="shared" si="77"/>
        <v>1.2602298880979208</v>
      </c>
      <c r="BF59" s="410">
        <f t="shared" si="77"/>
        <v>1.2898251803629115</v>
      </c>
      <c r="BG59" s="410">
        <f t="shared" si="77"/>
        <v>1.3190038744742918</v>
      </c>
      <c r="BH59" s="410">
        <f t="shared" si="77"/>
        <v>1.3477793347079983</v>
      </c>
      <c r="BI59" s="410">
        <f t="shared" si="77"/>
        <v>1.3761647249505387</v>
      </c>
      <c r="BJ59" s="410">
        <f t="shared" si="77"/>
        <v>1.4041729743675759</v>
      </c>
      <c r="BK59" s="410">
        <f t="shared" si="77"/>
        <v>1.4318167499503538</v>
      </c>
      <c r="BL59" s="410">
        <f t="shared" si="77"/>
        <v>1.4591084350201915</v>
      </c>
      <c r="BM59" s="253"/>
      <c r="BN59" s="252"/>
      <c r="BO59" s="537">
        <f t="shared" si="59"/>
        <v>480</v>
      </c>
      <c r="BP59" s="524">
        <v>48000</v>
      </c>
      <c r="BQ59" s="382">
        <f t="shared" si="72"/>
        <v>206.73264733359355</v>
      </c>
      <c r="BR59" s="382">
        <f t="shared" si="72"/>
        <v>206.98016034827612</v>
      </c>
      <c r="BS59" s="382">
        <f t="shared" si="72"/>
        <v>207.39123927044935</v>
      </c>
      <c r="BT59" s="382">
        <f t="shared" si="72"/>
        <v>207.96375466754637</v>
      </c>
      <c r="BU59" s="382">
        <f t="shared" si="72"/>
        <v>208.69479299980065</v>
      </c>
      <c r="BV59" s="382">
        <f t="shared" si="72"/>
        <v>209.58072029810833</v>
      </c>
      <c r="BW59" s="382">
        <f t="shared" si="72"/>
        <v>210.61725871855666</v>
      </c>
      <c r="BX59" s="382">
        <f t="shared" si="72"/>
        <v>211.79957259774889</v>
      </c>
      <c r="BY59" s="382">
        <f t="shared" si="72"/>
        <v>213.12236046651839</v>
      </c>
      <c r="BZ59" s="382">
        <f t="shared" si="72"/>
        <v>214.57994954851242</v>
      </c>
      <c r="CA59" s="382">
        <f t="shared" si="72"/>
        <v>216.16638954030682</v>
      </c>
      <c r="CB59" s="382">
        <f t="shared" si="72"/>
        <v>217.8755428926419</v>
      </c>
      <c r="CC59" s="382">
        <f t="shared" si="72"/>
        <v>219.70116933293966</v>
      </c>
      <c r="CD59" s="382">
        <f t="shared" si="72"/>
        <v>221.63700293339042</v>
      </c>
      <c r="CE59" s="382">
        <f t="shared" si="72"/>
        <v>223.67682058898373</v>
      </c>
      <c r="CF59" s="382">
        <f t="shared" si="69"/>
        <v>225.81450128861286</v>
      </c>
      <c r="CG59" s="382">
        <f t="shared" si="69"/>
        <v>228.04407601403818</v>
      </c>
      <c r="CH59" s="382">
        <f t="shared" si="69"/>
        <v>230.35976847172552</v>
      </c>
      <c r="CI59" s="382">
        <f t="shared" si="69"/>
        <v>232.75602714680653</v>
      </c>
      <c r="CJ59" s="382">
        <f t="shared" si="69"/>
        <v>235.22754936966004</v>
      </c>
      <c r="CK59" s="382">
        <f t="shared" si="69"/>
        <v>237.76929821223234</v>
      </c>
      <c r="CL59" s="382">
        <f t="shared" si="69"/>
        <v>240.37651309443689</v>
      </c>
      <c r="CM59" s="382">
        <f t="shared" si="69"/>
        <v>243.04471499339161</v>
      </c>
      <c r="CN59" s="382">
        <f t="shared" si="69"/>
        <v>245.7697071221931</v>
      </c>
      <c r="CO59" s="382">
        <f t="shared" si="69"/>
        <v>248.54757189167307</v>
      </c>
      <c r="CP59" s="382">
        <f t="shared" si="69"/>
        <v>251.37466489789799</v>
      </c>
      <c r="CQ59" s="382">
        <f t="shared" si="69"/>
        <v>254.24760659791451</v>
      </c>
      <c r="CR59" s="382">
        <f t="shared" si="69"/>
        <v>257.1632722526075</v>
      </c>
      <c r="CS59" s="382">
        <f t="shared" si="69"/>
        <v>260.11878063303487</v>
      </c>
      <c r="CT59" s="382">
        <f t="shared" si="69"/>
        <v>263.11148190834871</v>
      </c>
      <c r="CU59" s="382">
        <f t="shared" si="69"/>
        <v>266.13894506140429</v>
      </c>
      <c r="CV59" s="382">
        <f t="shared" si="69"/>
        <v>269.19894511349145</v>
      </c>
      <c r="CW59" s="382">
        <f t="shared" si="69"/>
        <v>272.28945038269791</v>
      </c>
      <c r="CX59" s="382">
        <f t="shared" si="69"/>
        <v>275.4086099511868</v>
      </c>
      <c r="CY59" s="382">
        <f t="shared" si="69"/>
        <v>278.55474147477571</v>
      </c>
      <c r="CZ59" s="382">
        <f t="shared" si="69"/>
        <v>281.72631943303981</v>
      </c>
      <c r="DA59" s="382">
        <f t="shared" si="69"/>
        <v>284.92196388907422</v>
      </c>
      <c r="DB59" s="382">
        <f t="shared" si="69"/>
        <v>288.14042980430582</v>
      </c>
      <c r="DC59" s="382">
        <f t="shared" si="69"/>
        <v>291.38059693464265</v>
      </c>
      <c r="DD59" s="382">
        <f t="shared" si="69"/>
        <v>294.64146031909854</v>
      </c>
      <c r="DE59" s="521"/>
      <c r="DF59" s="252"/>
      <c r="DG59" s="537">
        <f t="shared" si="61"/>
        <v>480</v>
      </c>
      <c r="DH59" s="524">
        <v>48000</v>
      </c>
      <c r="DI59" s="382">
        <f t="shared" si="73"/>
        <v>25.050247354157037</v>
      </c>
      <c r="DJ59" s="382">
        <f t="shared" si="73"/>
        <v>50.067458399427657</v>
      </c>
      <c r="DK59" s="382">
        <f t="shared" si="73"/>
        <v>75.019033397269823</v>
      </c>
      <c r="DL59" s="382">
        <f t="shared" si="73"/>
        <v>99.873230549419674</v>
      </c>
      <c r="DM59" s="382">
        <f t="shared" si="73"/>
        <v>124.59955797925521</v>
      </c>
      <c r="DN59" s="382">
        <f t="shared" si="73"/>
        <v>149.16912405027327</v>
      </c>
      <c r="DO59" s="382">
        <f t="shared" si="73"/>
        <v>173.55493636451911</v>
      </c>
      <c r="DP59" s="382">
        <f t="shared" si="73"/>
        <v>197.73214283983194</v>
      </c>
      <c r="DQ59" s="382">
        <f t="shared" si="73"/>
        <v>221.67821147609641</v>
      </c>
      <c r="DR59" s="382">
        <f t="shared" si="73"/>
        <v>245.37304851512442</v>
      </c>
      <c r="DS59" s="382">
        <f t="shared" si="73"/>
        <v>268.79905745044044</v>
      </c>
      <c r="DT59" s="382">
        <f t="shared" si="73"/>
        <v>291.94114359167952</v>
      </c>
      <c r="DU59" s="382">
        <f t="shared" si="73"/>
        <v>314.7866705442259</v>
      </c>
      <c r="DV59" s="382">
        <f t="shared" si="73"/>
        <v>337.32537601006516</v>
      </c>
      <c r="DW59" s="382">
        <f t="shared" si="73"/>
        <v>359.54925478787874</v>
      </c>
      <c r="DX59" s="382">
        <f t="shared" si="70"/>
        <v>381.45241682914076</v>
      </c>
      <c r="DY59" s="382">
        <f t="shared" si="70"/>
        <v>403.03092779409565</v>
      </c>
      <c r="DZ59" s="382">
        <f t="shared" si="70"/>
        <v>424.28263885774447</v>
      </c>
      <c r="EA59" s="382">
        <f t="shared" si="70"/>
        <v>445.20701164649432</v>
      </c>
      <c r="EB59" s="382">
        <f t="shared" si="70"/>
        <v>465.80494323287428</v>
      </c>
      <c r="EC59" s="382">
        <f t="shared" si="70"/>
        <v>486.07859515367875</v>
      </c>
      <c r="ED59" s="382">
        <f t="shared" si="70"/>
        <v>506.03122950068592</v>
      </c>
      <c r="EE59" s="382">
        <f t="shared" si="70"/>
        <v>525.66705430055288</v>
      </c>
      <c r="EF59" s="382">
        <f t="shared" si="70"/>
        <v>544.99107967282521</v>
      </c>
      <c r="EG59" s="382">
        <f t="shared" si="70"/>
        <v>564.00898564105069</v>
      </c>
      <c r="EH59" s="382">
        <f t="shared" si="70"/>
        <v>582.72700197166091</v>
      </c>
      <c r="EI59" s="382">
        <f t="shared" si="70"/>
        <v>601.15180002113925</v>
      </c>
      <c r="EJ59" s="382">
        <f t="shared" si="70"/>
        <v>619.29039627354632</v>
      </c>
      <c r="EK59" s="382">
        <f t="shared" si="70"/>
        <v>637.15006703472943</v>
      </c>
      <c r="EL59" s="382">
        <f t="shared" si="70"/>
        <v>654.73827360307246</v>
      </c>
      <c r="EM59" s="382">
        <f t="shared" si="70"/>
        <v>672.06259714664179</v>
      </c>
      <c r="EN59" s="382">
        <f t="shared" si="70"/>
        <v>689.13068247125193</v>
      </c>
      <c r="EO59" s="382">
        <f t="shared" si="70"/>
        <v>705.9501898528149</v>
      </c>
      <c r="EP59" s="382">
        <f t="shared" si="70"/>
        <v>722.52875412155595</v>
      </c>
      <c r="EQ59" s="382">
        <f t="shared" si="70"/>
        <v>738.87395021802047</v>
      </c>
      <c r="ER59" s="382">
        <f t="shared" si="70"/>
        <v>754.99326448515581</v>
      </c>
      <c r="ES59" s="382">
        <f t="shared" si="70"/>
        <v>770.89407101261588</v>
      </c>
      <c r="ET59" s="382">
        <f t="shared" si="70"/>
        <v>786.58361240513534</v>
      </c>
      <c r="EU59" s="382">
        <f t="shared" si="70"/>
        <v>802.06898440370378</v>
      </c>
      <c r="EV59" s="382">
        <f t="shared" si="70"/>
        <v>817.35712384430565</v>
      </c>
      <c r="EW59" s="521"/>
      <c r="EX59" s="252"/>
      <c r="EY59" s="515">
        <f t="shared" si="63"/>
        <v>480</v>
      </c>
      <c r="EZ59" s="524">
        <v>48000</v>
      </c>
      <c r="FA59" s="382">
        <f t="shared" si="56"/>
        <v>231.58264733359357</v>
      </c>
      <c r="FB59" s="382">
        <f t="shared" si="56"/>
        <v>241.83016034827614</v>
      </c>
      <c r="FC59" s="382">
        <f t="shared" si="56"/>
        <v>252.24123927044937</v>
      </c>
      <c r="FD59" s="382">
        <f t="shared" si="56"/>
        <v>262.81375466754639</v>
      </c>
      <c r="FE59" s="382">
        <f t="shared" si="56"/>
        <v>273.54479299980068</v>
      </c>
      <c r="FF59" s="382">
        <f t="shared" si="56"/>
        <v>284.43072029810833</v>
      </c>
      <c r="FG59" s="382">
        <f t="shared" si="56"/>
        <v>295.46725871855665</v>
      </c>
      <c r="FH59" s="382">
        <f t="shared" si="56"/>
        <v>306.64957259774894</v>
      </c>
      <c r="FI59" s="382">
        <f t="shared" si="56"/>
        <v>317.97236046651841</v>
      </c>
      <c r="FJ59" s="382">
        <f t="shared" si="56"/>
        <v>329.42994954851247</v>
      </c>
      <c r="FK59" s="382">
        <f t="shared" si="56"/>
        <v>341.01638954030682</v>
      </c>
      <c r="FL59" s="382">
        <f t="shared" si="56"/>
        <v>352.7255428926419</v>
      </c>
      <c r="FM59" s="382">
        <f t="shared" si="56"/>
        <v>364.55116933293971</v>
      </c>
      <c r="FN59" s="382">
        <f t="shared" si="56"/>
        <v>376.48700293339044</v>
      </c>
      <c r="FO59" s="382">
        <f t="shared" si="56"/>
        <v>388.52682058898375</v>
      </c>
      <c r="FP59" s="382">
        <f t="shared" ref="FP59:GD75" si="78">6*$EY59/10+FP$10+(CF59-273.15)</f>
        <v>400.66450128861288</v>
      </c>
      <c r="FQ59" s="382">
        <f t="shared" si="78"/>
        <v>412.89407601403821</v>
      </c>
      <c r="FR59" s="382">
        <f t="shared" si="78"/>
        <v>425.20976847172551</v>
      </c>
      <c r="FS59" s="382">
        <f t="shared" si="78"/>
        <v>437.60602714680658</v>
      </c>
      <c r="FT59" s="382">
        <f t="shared" si="78"/>
        <v>450.07754936966006</v>
      </c>
      <c r="FU59" s="382">
        <f t="shared" si="78"/>
        <v>462.61929821223237</v>
      </c>
      <c r="FV59" s="382">
        <f t="shared" si="78"/>
        <v>475.22651309443688</v>
      </c>
      <c r="FW59" s="382">
        <f t="shared" si="78"/>
        <v>487.89471499339163</v>
      </c>
      <c r="FX59" s="382">
        <f t="shared" si="78"/>
        <v>500.61970712219312</v>
      </c>
      <c r="FY59" s="382">
        <f t="shared" si="78"/>
        <v>513.39757189167312</v>
      </c>
      <c r="FZ59" s="382">
        <f t="shared" si="78"/>
        <v>526.22466489789804</v>
      </c>
      <c r="GA59" s="382">
        <f t="shared" si="78"/>
        <v>539.09760659791459</v>
      </c>
      <c r="GB59" s="382">
        <f t="shared" si="78"/>
        <v>552.01327225260752</v>
      </c>
      <c r="GC59" s="382">
        <f t="shared" si="78"/>
        <v>564.96878063303484</v>
      </c>
      <c r="GD59" s="382">
        <f t="shared" si="78"/>
        <v>577.96148190834879</v>
      </c>
      <c r="GE59" s="382">
        <f t="shared" si="76"/>
        <v>590.98894506140437</v>
      </c>
      <c r="GF59" s="382">
        <f t="shared" si="76"/>
        <v>604.04894511349153</v>
      </c>
      <c r="GG59" s="382">
        <f t="shared" si="76"/>
        <v>617.13945038269799</v>
      </c>
      <c r="GH59" s="382">
        <f t="shared" si="76"/>
        <v>630.25860995118683</v>
      </c>
      <c r="GI59" s="382">
        <f t="shared" si="76"/>
        <v>643.40474147477573</v>
      </c>
      <c r="GJ59" s="382">
        <f t="shared" si="76"/>
        <v>656.57631943303977</v>
      </c>
      <c r="GK59" s="382">
        <f t="shared" si="76"/>
        <v>669.77196388907419</v>
      </c>
      <c r="GL59" s="382">
        <f t="shared" si="76"/>
        <v>682.9904298043059</v>
      </c>
      <c r="GM59" s="382">
        <f t="shared" si="76"/>
        <v>696.23059693464268</v>
      </c>
      <c r="GN59" s="382">
        <f t="shared" si="76"/>
        <v>709.49146031909856</v>
      </c>
      <c r="GO59" s="511"/>
      <c r="GP59" s="521"/>
      <c r="GQ59" s="524">
        <v>48000</v>
      </c>
      <c r="GR59" s="583">
        <f t="shared" si="57"/>
        <v>8.2447249745485216</v>
      </c>
      <c r="GS59" s="477">
        <f t="shared" si="57"/>
        <v>3.8300866087310834</v>
      </c>
      <c r="GT59" s="477">
        <f t="shared" si="57"/>
        <v>2.3623632276716222</v>
      </c>
      <c r="GU59" s="477">
        <f t="shared" si="57"/>
        <v>1.6314734511116051</v>
      </c>
      <c r="GV59" s="477">
        <f t="shared" si="57"/>
        <v>1.195391359617372</v>
      </c>
      <c r="GW59" s="477">
        <f t="shared" si="57"/>
        <v>0.90676671267606912</v>
      </c>
      <c r="GX59" s="477">
        <f t="shared" si="57"/>
        <v>0.70244226357229</v>
      </c>
      <c r="GY59" s="477">
        <f t="shared" si="57"/>
        <v>0.55083320391739699</v>
      </c>
      <c r="GZ59" s="477">
        <f t="shared" si="57"/>
        <v>0.43438707101263946</v>
      </c>
      <c r="HA59" s="477">
        <f t="shared" si="57"/>
        <v>0.34256778216702516</v>
      </c>
      <c r="HB59" s="477">
        <f t="shared" si="57"/>
        <v>0.26866661205901504</v>
      </c>
      <c r="HC59" s="477">
        <f t="shared" si="57"/>
        <v>0.20820771801174368</v>
      </c>
      <c r="HD59" s="477">
        <f t="shared" si="57"/>
        <v>0.15808959986354362</v>
      </c>
      <c r="HE59" s="477">
        <f t="shared" si="57"/>
        <v>0.11609451795929156</v>
      </c>
      <c r="HF59" s="477">
        <f t="shared" si="57"/>
        <v>8.059414785381977E-2</v>
      </c>
      <c r="HG59" s="477">
        <f t="shared" si="57"/>
        <v>5.0365612096980247E-2</v>
      </c>
      <c r="HH59" s="477">
        <f t="shared" ref="HH59:HW76" si="79">ABS((FQ59-DY59)/DY59)</f>
        <v>2.4472435090593197E-2</v>
      </c>
      <c r="HI59" s="477">
        <f t="shared" si="79"/>
        <v>2.185169811513051E-3</v>
      </c>
      <c r="HJ59" s="477">
        <f t="shared" si="79"/>
        <v>1.7072921811310364E-2</v>
      </c>
      <c r="HK59" s="477">
        <f t="shared" si="79"/>
        <v>3.3763905024407334E-2</v>
      </c>
      <c r="HL59" s="477">
        <f t="shared" si="79"/>
        <v>4.8262353404040524E-2</v>
      </c>
      <c r="HM59" s="477">
        <f t="shared" si="79"/>
        <v>6.0875129063960837E-2</v>
      </c>
      <c r="HN59" s="477">
        <f t="shared" si="79"/>
        <v>7.1856014178824146E-2</v>
      </c>
      <c r="HO59" s="477">
        <f t="shared" si="79"/>
        <v>8.141669507190756E-2</v>
      </c>
      <c r="HP59" s="477">
        <f t="shared" si="79"/>
        <v>8.9735119542205172E-2</v>
      </c>
      <c r="HQ59" s="477">
        <f t="shared" si="79"/>
        <v>9.696193394606191E-2</v>
      </c>
      <c r="HR59" s="477">
        <f t="shared" si="79"/>
        <v>0.10322549715569769</v>
      </c>
      <c r="HS59" s="477">
        <f t="shared" si="79"/>
        <v>0.10863582646487847</v>
      </c>
      <c r="HT59" s="477">
        <f t="shared" si="79"/>
        <v>0.11328773257079509</v>
      </c>
      <c r="HU59" s="477">
        <f t="shared" si="45"/>
        <v>0.11726333222008756</v>
      </c>
      <c r="HV59" s="477">
        <f t="shared" si="45"/>
        <v>0.1206340784763944</v>
      </c>
      <c r="HW59" s="477">
        <f t="shared" si="45"/>
        <v>0.12346241362037992</v>
      </c>
      <c r="HX59" s="477">
        <f t="shared" si="45"/>
        <v>0.12580312428081258</v>
      </c>
      <c r="HY59" s="477">
        <f t="shared" si="45"/>
        <v>0.12770445971046557</v>
      </c>
      <c r="HZ59" s="477">
        <f t="shared" si="45"/>
        <v>0.12920906023967216</v>
      </c>
      <c r="IA59" s="477">
        <f t="shared" si="45"/>
        <v>0.13035473252761853</v>
      </c>
      <c r="IB59" s="477">
        <f t="shared" si="45"/>
        <v>0.13117510034901644</v>
      </c>
      <c r="IC59" s="477">
        <f t="shared" si="45"/>
        <v>0.13170015363538118</v>
      </c>
      <c r="ID59" s="477">
        <f t="shared" si="45"/>
        <v>0.131956713857657</v>
      </c>
      <c r="IE59" s="477">
        <f t="shared" si="46"/>
        <v>0.13196883024384562</v>
      </c>
    </row>
    <row r="60" spans="1:320">
      <c r="J60" s="252"/>
      <c r="K60" s="499">
        <v>43000</v>
      </c>
      <c r="L60" s="382">
        <f t="shared" si="66"/>
        <v>13.106399999999999</v>
      </c>
      <c r="M60" s="382">
        <v>430</v>
      </c>
      <c r="N60" s="493"/>
      <c r="O60" s="263"/>
      <c r="P60" s="383">
        <f t="shared" si="71"/>
        <v>-66.500002288000502</v>
      </c>
      <c r="Q60" s="383">
        <f t="shared" si="67"/>
        <v>206.64999771199948</v>
      </c>
      <c r="R60" s="382">
        <f t="shared" si="68"/>
        <v>560.17572390567045</v>
      </c>
      <c r="S60" s="263">
        <f t="shared" si="74"/>
        <v>0.15049058533790238</v>
      </c>
      <c r="T60" s="492"/>
      <c r="U60" s="492"/>
      <c r="V60" s="279"/>
      <c r="X60" s="524">
        <v>49000</v>
      </c>
      <c r="Y60" s="410">
        <f t="shared" si="77"/>
        <v>4.5805669564936397E-2</v>
      </c>
      <c r="Z60" s="410">
        <f t="shared" si="77"/>
        <v>9.1547566720058857E-2</v>
      </c>
      <c r="AA60" s="410">
        <f t="shared" si="77"/>
        <v>0.13716280346281667</v>
      </c>
      <c r="AB60" s="410">
        <f t="shared" si="77"/>
        <v>0.18259022826212179</v>
      </c>
      <c r="AC60" s="410">
        <f t="shared" si="77"/>
        <v>0.2277712156978309</v>
      </c>
      <c r="AD60" s="410">
        <f t="shared" si="77"/>
        <v>0.27265036785759394</v>
      </c>
      <c r="AE60" s="410">
        <f t="shared" si="77"/>
        <v>0.31717610747571739</v>
      </c>
      <c r="AF60" s="410">
        <f t="shared" si="77"/>
        <v>0.36130114952801823</v>
      </c>
      <c r="AG60" s="410">
        <f t="shared" si="77"/>
        <v>0.40498284500172821</v>
      </c>
      <c r="AH60" s="410">
        <f t="shared" si="77"/>
        <v>0.44818339722699746</v>
      </c>
      <c r="AI60" s="410">
        <f t="shared" si="77"/>
        <v>0.4908699569886617</v>
      </c>
      <c r="AJ60" s="410">
        <f t="shared" si="77"/>
        <v>0.53301460729429351</v>
      </c>
      <c r="AK60" s="410">
        <f t="shared" si="77"/>
        <v>0.57459425198603653</v>
      </c>
      <c r="AL60" s="410">
        <f t="shared" si="77"/>
        <v>0.61559042433966982</v>
      </c>
      <c r="AM60" s="410">
        <f t="shared" si="77"/>
        <v>0.65598903250757856</v>
      </c>
      <c r="AN60" s="410">
        <f t="shared" si="77"/>
        <v>0.69578005833436096</v>
      </c>
      <c r="AO60" s="410">
        <f t="shared" si="77"/>
        <v>0.73495722494683524</v>
      </c>
      <c r="AP60" s="410">
        <f t="shared" si="77"/>
        <v>0.77351764684679847</v>
      </c>
      <c r="AQ60" s="410">
        <f t="shared" si="77"/>
        <v>0.81146147424735393</v>
      </c>
      <c r="AR60" s="410">
        <f t="shared" si="77"/>
        <v>0.84879154128835921</v>
      </c>
      <c r="AS60" s="410">
        <f t="shared" si="77"/>
        <v>0.88551302569767687</v>
      </c>
      <c r="AT60" s="410">
        <f t="shared" si="77"/>
        <v>0.92163312553996968</v>
      </c>
      <c r="AU60" s="410">
        <f t="shared" si="77"/>
        <v>0.95716075698307246</v>
      </c>
      <c r="AV60" s="410">
        <f t="shared" si="77"/>
        <v>0.99210627554775055</v>
      </c>
      <c r="AW60" s="410">
        <f t="shared" si="77"/>
        <v>1.026481222098532</v>
      </c>
      <c r="AX60" s="410">
        <f t="shared" si="77"/>
        <v>1.0602980938721696</v>
      </c>
      <c r="AY60" s="410">
        <f t="shared" si="77"/>
        <v>1.0935701401039848</v>
      </c>
      <c r="AZ60" s="410">
        <f t="shared" si="77"/>
        <v>1.126311181273324</v>
      </c>
      <c r="BA60" s="410">
        <f t="shared" si="77"/>
        <v>1.1585354506169407</v>
      </c>
      <c r="BB60" s="410">
        <f t="shared" si="77"/>
        <v>1.1902574563230979</v>
      </c>
      <c r="BC60" s="410">
        <f t="shared" si="77"/>
        <v>1.2214918626914408</v>
      </c>
      <c r="BD60" s="410">
        <f t="shared" si="77"/>
        <v>1.2522533884995724</v>
      </c>
      <c r="BE60" s="410">
        <f t="shared" si="77"/>
        <v>1.28255672083498</v>
      </c>
      <c r="BF60" s="410">
        <f t="shared" si="77"/>
        <v>1.3124164427130527</v>
      </c>
      <c r="BG60" s="410">
        <f t="shared" si="77"/>
        <v>1.3418469728940674</v>
      </c>
      <c r="BH60" s="410">
        <f t="shared" si="77"/>
        <v>1.3708625164225823</v>
      </c>
      <c r="BI60" s="410">
        <f t="shared" si="77"/>
        <v>1.3994770245333348</v>
      </c>
      <c r="BJ60" s="410">
        <f t="shared" si="77"/>
        <v>1.4277041626917271</v>
      </c>
      <c r="BK60" s="410">
        <f t="shared" si="77"/>
        <v>1.4555572856597803</v>
      </c>
      <c r="BL60" s="410">
        <f t="shared" si="77"/>
        <v>1.4830494185966014</v>
      </c>
      <c r="BM60" s="253"/>
      <c r="BN60" s="252"/>
      <c r="BO60" s="537">
        <f t="shared" si="59"/>
        <v>490</v>
      </c>
      <c r="BP60" s="524">
        <v>49000</v>
      </c>
      <c r="BQ60" s="382">
        <f t="shared" si="72"/>
        <v>206.73671463756554</v>
      </c>
      <c r="BR60" s="382">
        <f t="shared" si="72"/>
        <v>206.99638265983214</v>
      </c>
      <c r="BS60" s="382">
        <f t="shared" si="72"/>
        <v>207.42756522363106</v>
      </c>
      <c r="BT60" s="382">
        <f t="shared" si="72"/>
        <v>208.02790647965358</v>
      </c>
      <c r="BU60" s="382">
        <f t="shared" si="72"/>
        <v>208.79418679278965</v>
      </c>
      <c r="BV60" s="382">
        <f t="shared" si="72"/>
        <v>209.72239643841107</v>
      </c>
      <c r="BW60" s="382">
        <f t="shared" si="72"/>
        <v>210.8078239006966</v>
      </c>
      <c r="BX60" s="382">
        <f t="shared" si="72"/>
        <v>212.04515471074058</v>
      </c>
      <c r="BY60" s="382">
        <f t="shared" si="72"/>
        <v>213.42857659608751</v>
      </c>
      <c r="BZ60" s="382">
        <f t="shared" si="72"/>
        <v>214.9518868376208</v>
      </c>
      <c r="CA60" s="382">
        <f t="shared" si="72"/>
        <v>216.60859809721774</v>
      </c>
      <c r="CB60" s="382">
        <f t="shared" si="72"/>
        <v>218.39203952577029</v>
      </c>
      <c r="CC60" s="382">
        <f t="shared" si="72"/>
        <v>220.29545061490708</v>
      </c>
      <c r="CD60" s="382">
        <f t="shared" si="72"/>
        <v>222.31206594895545</v>
      </c>
      <c r="CE60" s="382">
        <f t="shared" si="72"/>
        <v>224.43518968821783</v>
      </c>
      <c r="CF60" s="382">
        <f t="shared" si="69"/>
        <v>226.65825922663717</v>
      </c>
      <c r="CG60" s="382">
        <f t="shared" si="69"/>
        <v>228.97489798781041</v>
      </c>
      <c r="CH60" s="382">
        <f t="shared" si="69"/>
        <v>231.37895773901809</v>
      </c>
      <c r="CI60" s="382">
        <f t="shared" si="69"/>
        <v>233.86455111136084</v>
      </c>
      <c r="CJ60" s="382">
        <f t="shared" si="69"/>
        <v>236.4260752219779</v>
      </c>
      <c r="CK60" s="382">
        <f t="shared" si="69"/>
        <v>239.05822741423492</v>
      </c>
      <c r="CL60" s="382">
        <f t="shared" si="69"/>
        <v>241.75601417907652</v>
      </c>
      <c r="CM60" s="382">
        <f t="shared" si="69"/>
        <v>244.51475431166457</v>
      </c>
      <c r="CN60" s="382">
        <f t="shared" si="69"/>
        <v>247.3300773072794</v>
      </c>
      <c r="CO60" s="382">
        <f t="shared" si="69"/>
        <v>250.19791792277547</v>
      </c>
      <c r="CP60" s="382">
        <f t="shared" si="69"/>
        <v>253.11450773597471</v>
      </c>
      <c r="CQ60" s="382">
        <f t="shared" si="69"/>
        <v>256.07636443410445</v>
      </c>
      <c r="CR60" s="382">
        <f t="shared" si="69"/>
        <v>259.08027946044251</v>
      </c>
      <c r="CS60" s="382">
        <f t="shared" si="69"/>
        <v>262.12330455040166</v>
      </c>
      <c r="CT60" s="382">
        <f t="shared" si="69"/>
        <v>265.20273759742332</v>
      </c>
      <c r="CU60" s="382">
        <f t="shared" si="69"/>
        <v>268.31610820702343</v>
      </c>
      <c r="CV60" s="382">
        <f t="shared" si="69"/>
        <v>271.46116322494709</v>
      </c>
      <c r="CW60" s="382">
        <f t="shared" si="69"/>
        <v>274.63585246269986</v>
      </c>
      <c r="CX60" s="382">
        <f t="shared" si="69"/>
        <v>277.83831479036326</v>
      </c>
      <c r="CY60" s="382">
        <f t="shared" si="69"/>
        <v>281.06686472188937</v>
      </c>
      <c r="CZ60" s="382">
        <f t="shared" si="69"/>
        <v>284.3199795811264</v>
      </c>
      <c r="DA60" s="382">
        <f t="shared" si="69"/>
        <v>287.59628730676184</v>
      </c>
      <c r="DB60" s="382">
        <f t="shared" si="69"/>
        <v>290.89455493024917</v>
      </c>
      <c r="DC60" s="382">
        <f t="shared" si="69"/>
        <v>294.21367774174064</v>
      </c>
      <c r="DD60" s="382">
        <f t="shared" si="69"/>
        <v>297.55266914426585</v>
      </c>
      <c r="DE60" s="521"/>
      <c r="DF60" s="252"/>
      <c r="DG60" s="537">
        <f t="shared" si="61"/>
        <v>490</v>
      </c>
      <c r="DH60" s="524">
        <v>49000</v>
      </c>
      <c r="DI60" s="382">
        <f t="shared" si="73"/>
        <v>25.659224107522181</v>
      </c>
      <c r="DJ60" s="382">
        <f t="shared" si="73"/>
        <v>51.282724459211636</v>
      </c>
      <c r="DK60" s="382">
        <f t="shared" si="73"/>
        <v>76.835272722714535</v>
      </c>
      <c r="DL60" s="382">
        <f t="shared" si="73"/>
        <v>102.28261329483568</v>
      </c>
      <c r="DM60" s="382">
        <f t="shared" si="73"/>
        <v>127.59190563840704</v>
      </c>
      <c r="DN60" s="382">
        <f t="shared" si="73"/>
        <v>152.73211718777503</v>
      </c>
      <c r="DO60" s="382">
        <f t="shared" si="73"/>
        <v>177.67435561079273</v>
      </c>
      <c r="DP60" s="382">
        <f t="shared" si="73"/>
        <v>202.39213298480848</v>
      </c>
      <c r="DQ60" s="382">
        <f t="shared" si="73"/>
        <v>226.86155836822104</v>
      </c>
      <c r="DR60" s="382">
        <f t="shared" si="73"/>
        <v>251.06145898413595</v>
      </c>
      <c r="DS60" s="382">
        <f t="shared" si="73"/>
        <v>274.97343349966889</v>
      </c>
      <c r="DT60" s="382">
        <f t="shared" si="73"/>
        <v>298.58184349337751</v>
      </c>
      <c r="DU60" s="382">
        <f t="shared" si="73"/>
        <v>321.87375105831524</v>
      </c>
      <c r="DV60" s="382">
        <f t="shared" si="73"/>
        <v>344.83881158387339</v>
      </c>
      <c r="DW60" s="382">
        <f t="shared" si="73"/>
        <v>367.4691311591132</v>
      </c>
      <c r="DX60" s="382">
        <f t="shared" si="70"/>
        <v>389.75909785658024</v>
      </c>
      <c r="DY60" s="382">
        <f t="shared" si="70"/>
        <v>411.70519552429613</v>
      </c>
      <c r="DZ60" s="382">
        <f t="shared" si="70"/>
        <v>433.30580777621606</v>
      </c>
      <c r="EA60" s="382">
        <f t="shared" si="70"/>
        <v>454.56101875807406</v>
      </c>
      <c r="EB60" s="382">
        <f t="shared" si="70"/>
        <v>475.47241608621641</v>
      </c>
      <c r="EC60" s="382">
        <f t="shared" si="70"/>
        <v>496.04290019809667</v>
      </c>
      <c r="ED60" s="382">
        <f t="shared" si="70"/>
        <v>516.27650327479819</v>
      </c>
      <c r="EE60" s="382">
        <f t="shared" si="70"/>
        <v>536.17821993709208</v>
      </c>
      <c r="EF60" s="382">
        <f t="shared" si="70"/>
        <v>555.75385109631975</v>
      </c>
      <c r="EG60" s="382">
        <f t="shared" si="70"/>
        <v>575.00986166462246</v>
      </c>
      <c r="EH60" s="382">
        <f t="shared" si="70"/>
        <v>593.95325229064508</v>
      </c>
      <c r="EI60" s="382">
        <f t="shared" si="70"/>
        <v>612.59144487437516</v>
      </c>
      <c r="EJ60" s="382">
        <f t="shared" si="70"/>
        <v>630.93218131283504</v>
      </c>
      <c r="EK60" s="382">
        <f t="shared" si="70"/>
        <v>648.98343471972692</v>
      </c>
      <c r="EL60" s="382">
        <f t="shared" si="70"/>
        <v>666.75333222991333</v>
      </c>
      <c r="EM60" s="382">
        <f t="shared" si="70"/>
        <v>684.25008842806369</v>
      </c>
      <c r="EN60" s="382">
        <f t="shared" si="70"/>
        <v>701.48194841607676</v>
      </c>
      <c r="EO60" s="382">
        <f t="shared" si="70"/>
        <v>718.45713954381779</v>
      </c>
      <c r="EP60" s="382">
        <f t="shared" si="70"/>
        <v>735.18383086248912</v>
      </c>
      <c r="EQ60" s="382">
        <f t="shared" si="70"/>
        <v>751.67009941156675</v>
      </c>
      <c r="ER60" s="382">
        <f t="shared" si="70"/>
        <v>767.92390251216909</v>
      </c>
      <c r="ES60" s="382">
        <f t="shared" si="70"/>
        <v>783.95305530731457</v>
      </c>
      <c r="ET60" s="382">
        <f t="shared" si="70"/>
        <v>799.76521285897729</v>
      </c>
      <c r="EU60" s="382">
        <f t="shared" si="70"/>
        <v>815.36785618064016</v>
      </c>
      <c r="EV60" s="382">
        <f t="shared" si="70"/>
        <v>830.76828165023494</v>
      </c>
      <c r="EW60" s="521"/>
      <c r="EX60" s="252"/>
      <c r="EY60" s="515">
        <f t="shared" si="63"/>
        <v>490</v>
      </c>
      <c r="EZ60" s="524">
        <v>49000</v>
      </c>
      <c r="FA60" s="382">
        <f t="shared" ref="FA60:FO76" si="80">6*$EY60/10+FA$10+(BQ60-273.15)</f>
        <v>237.58671463756556</v>
      </c>
      <c r="FB60" s="382">
        <f t="shared" si="80"/>
        <v>247.84638265983216</v>
      </c>
      <c r="FC60" s="382">
        <f t="shared" si="80"/>
        <v>258.27756522363109</v>
      </c>
      <c r="FD60" s="382">
        <f t="shared" si="80"/>
        <v>268.87790647965357</v>
      </c>
      <c r="FE60" s="382">
        <f t="shared" si="80"/>
        <v>279.6441867927897</v>
      </c>
      <c r="FF60" s="382">
        <f t="shared" si="80"/>
        <v>290.57239643841109</v>
      </c>
      <c r="FG60" s="382">
        <f t="shared" si="80"/>
        <v>301.6578239006966</v>
      </c>
      <c r="FH60" s="382">
        <f t="shared" si="80"/>
        <v>312.8951547107406</v>
      </c>
      <c r="FI60" s="382">
        <f t="shared" si="80"/>
        <v>324.27857659608753</v>
      </c>
      <c r="FJ60" s="382">
        <f t="shared" si="80"/>
        <v>335.80188683762083</v>
      </c>
      <c r="FK60" s="382">
        <f t="shared" si="80"/>
        <v>347.45859809721776</v>
      </c>
      <c r="FL60" s="382">
        <f t="shared" si="80"/>
        <v>359.24203952577034</v>
      </c>
      <c r="FM60" s="382">
        <f t="shared" si="80"/>
        <v>371.14545061490708</v>
      </c>
      <c r="FN60" s="382">
        <f t="shared" si="80"/>
        <v>383.1620659489555</v>
      </c>
      <c r="FO60" s="382">
        <f t="shared" si="80"/>
        <v>395.28518968821788</v>
      </c>
      <c r="FP60" s="382">
        <f t="shared" si="78"/>
        <v>407.50825922663716</v>
      </c>
      <c r="FQ60" s="382">
        <f t="shared" si="78"/>
        <v>419.82489798781046</v>
      </c>
      <c r="FR60" s="382">
        <f t="shared" si="78"/>
        <v>432.22895773901814</v>
      </c>
      <c r="FS60" s="382">
        <f t="shared" si="78"/>
        <v>444.71455111136083</v>
      </c>
      <c r="FT60" s="382">
        <f t="shared" si="78"/>
        <v>457.27607522197792</v>
      </c>
      <c r="FU60" s="382">
        <f t="shared" si="78"/>
        <v>469.90822741423494</v>
      </c>
      <c r="FV60" s="382">
        <f t="shared" si="78"/>
        <v>482.60601417907651</v>
      </c>
      <c r="FW60" s="382">
        <f t="shared" si="78"/>
        <v>495.36475431166457</v>
      </c>
      <c r="FX60" s="382">
        <f t="shared" si="78"/>
        <v>508.18007730727942</v>
      </c>
      <c r="FY60" s="382">
        <f t="shared" si="78"/>
        <v>521.04791792277547</v>
      </c>
      <c r="FZ60" s="382">
        <f t="shared" si="78"/>
        <v>533.96450773597473</v>
      </c>
      <c r="GA60" s="382">
        <f t="shared" si="78"/>
        <v>546.92636443410447</v>
      </c>
      <c r="GB60" s="382">
        <f t="shared" si="78"/>
        <v>559.93027946044253</v>
      </c>
      <c r="GC60" s="382">
        <f t="shared" si="78"/>
        <v>572.97330455040174</v>
      </c>
      <c r="GD60" s="382">
        <f t="shared" si="78"/>
        <v>586.0527375974234</v>
      </c>
      <c r="GE60" s="382">
        <f t="shared" si="76"/>
        <v>599.1661082070234</v>
      </c>
      <c r="GF60" s="382">
        <f t="shared" si="76"/>
        <v>612.31116322494711</v>
      </c>
      <c r="GG60" s="382">
        <f t="shared" si="76"/>
        <v>625.48585246269988</v>
      </c>
      <c r="GH60" s="382">
        <f t="shared" si="76"/>
        <v>638.68831479036328</v>
      </c>
      <c r="GI60" s="382">
        <f t="shared" si="76"/>
        <v>651.9168647218894</v>
      </c>
      <c r="GJ60" s="382">
        <f t="shared" si="76"/>
        <v>665.16997958112643</v>
      </c>
      <c r="GK60" s="382">
        <f t="shared" si="76"/>
        <v>678.44628730676186</v>
      </c>
      <c r="GL60" s="382">
        <f t="shared" si="76"/>
        <v>691.74455493024925</v>
      </c>
      <c r="GM60" s="382">
        <f t="shared" si="76"/>
        <v>705.06367774174066</v>
      </c>
      <c r="GN60" s="382">
        <f t="shared" si="76"/>
        <v>718.40266914426593</v>
      </c>
      <c r="GO60" s="511"/>
      <c r="GP60" s="521"/>
      <c r="GQ60" s="524">
        <v>49000</v>
      </c>
      <c r="GR60" s="583">
        <f t="shared" ref="GR60:HG75" si="81">ABS((FA60-DI60)/DI60)</f>
        <v>8.2593101662772153</v>
      </c>
      <c r="GS60" s="477">
        <f t="shared" si="81"/>
        <v>3.8329410200692422</v>
      </c>
      <c r="GT60" s="477">
        <f t="shared" si="81"/>
        <v>2.361445285106373</v>
      </c>
      <c r="GU60" s="477">
        <f t="shared" si="81"/>
        <v>1.6287743128404149</v>
      </c>
      <c r="GV60" s="477">
        <f t="shared" si="81"/>
        <v>1.1917078939575982</v>
      </c>
      <c r="GW60" s="477">
        <f t="shared" si="81"/>
        <v>0.90249701103252344</v>
      </c>
      <c r="GX60" s="477">
        <f t="shared" si="81"/>
        <v>0.69781296160430573</v>
      </c>
      <c r="GY60" s="477">
        <f t="shared" si="81"/>
        <v>0.54598476776874749</v>
      </c>
      <c r="GZ60" s="477">
        <f t="shared" si="81"/>
        <v>0.42941174753700689</v>
      </c>
      <c r="HA60" s="477">
        <f t="shared" si="81"/>
        <v>0.33752862026839192</v>
      </c>
      <c r="HB60" s="477">
        <f t="shared" si="81"/>
        <v>0.26360788267800483</v>
      </c>
      <c r="HC60" s="477">
        <f t="shared" si="81"/>
        <v>0.20316103391510565</v>
      </c>
      <c r="HD60" s="477">
        <f t="shared" si="81"/>
        <v>0.15307771880927648</v>
      </c>
      <c r="HE60" s="477">
        <f t="shared" si="81"/>
        <v>0.11113381985357218</v>
      </c>
      <c r="HF60" s="477">
        <f t="shared" si="81"/>
        <v>7.5696313432815659E-2</v>
      </c>
      <c r="HG60" s="477">
        <f t="shared" si="81"/>
        <v>4.5538799396000473E-2</v>
      </c>
      <c r="HH60" s="477">
        <f t="shared" si="79"/>
        <v>1.9722127754968198E-2</v>
      </c>
      <c r="HI60" s="477">
        <f t="shared" si="79"/>
        <v>2.4851964083390764E-3</v>
      </c>
      <c r="HJ60" s="477">
        <f t="shared" si="79"/>
        <v>2.166148710598895E-2</v>
      </c>
      <c r="HK60" s="477">
        <f t="shared" si="79"/>
        <v>3.8270024187773262E-2</v>
      </c>
      <c r="HL60" s="477">
        <f t="shared" si="79"/>
        <v>5.2686315585657506E-2</v>
      </c>
      <c r="HM60" s="477">
        <f t="shared" si="79"/>
        <v>6.5217938221371868E-2</v>
      </c>
      <c r="HN60" s="477">
        <f t="shared" si="79"/>
        <v>7.6119215790257225E-2</v>
      </c>
      <c r="HO60" s="477">
        <f t="shared" si="79"/>
        <v>8.5602238644307924E-2</v>
      </c>
      <c r="HP60" s="477">
        <f t="shared" si="79"/>
        <v>9.3845249167779629E-2</v>
      </c>
      <c r="HQ60" s="477">
        <f t="shared" si="79"/>
        <v>0.10099910106278104</v>
      </c>
      <c r="HR60" s="477">
        <f t="shared" si="79"/>
        <v>0.10719229102805493</v>
      </c>
      <c r="HS60" s="477">
        <f t="shared" si="79"/>
        <v>0.11253491889516988</v>
      </c>
      <c r="HT60" s="477">
        <f t="shared" si="79"/>
        <v>0.1171218340914222</v>
      </c>
      <c r="HU60" s="477">
        <f t="shared" si="45"/>
        <v>0.12103515757857859</v>
      </c>
      <c r="HV60" s="477">
        <f t="shared" si="45"/>
        <v>0.12434631965704936</v>
      </c>
      <c r="HW60" s="477">
        <f t="shared" si="45"/>
        <v>0.12711771898403709</v>
      </c>
      <c r="HX60" s="477">
        <f t="shared" si="45"/>
        <v>0.12940408267102718</v>
      </c>
      <c r="HY60" s="477">
        <f t="shared" si="45"/>
        <v>0.13125358858738914</v>
      </c>
      <c r="HZ60" s="477">
        <f t="shared" si="45"/>
        <v>0.13270879707436498</v>
      </c>
      <c r="IA60" s="477">
        <f t="shared" si="45"/>
        <v>0.13380742882842397</v>
      </c>
      <c r="IB60" s="477">
        <f t="shared" si="45"/>
        <v>0.13458301780480131</v>
      </c>
      <c r="IC60" s="477">
        <f t="shared" si="45"/>
        <v>0.13506546195298863</v>
      </c>
      <c r="ID60" s="477">
        <f t="shared" si="45"/>
        <v>0.13528148994686667</v>
      </c>
      <c r="IE60" s="477">
        <f t="shared" si="46"/>
        <v>0.13525505846560051</v>
      </c>
    </row>
    <row r="61" spans="1:320" ht="36">
      <c r="J61" s="252"/>
      <c r="K61" s="499">
        <v>44000</v>
      </c>
      <c r="L61" s="382">
        <f t="shared" si="66"/>
        <v>13.411199999999999</v>
      </c>
      <c r="M61" s="382">
        <v>440</v>
      </c>
      <c r="N61" s="493"/>
      <c r="O61" s="263"/>
      <c r="P61" s="383">
        <f t="shared" si="71"/>
        <v>-66.500002288000502</v>
      </c>
      <c r="Q61" s="383">
        <f t="shared" si="67"/>
        <v>206.64999771199948</v>
      </c>
      <c r="R61" s="382">
        <f t="shared" si="68"/>
        <v>560.17572390567045</v>
      </c>
      <c r="S61" s="263">
        <f t="shared" si="74"/>
        <v>0.14342856228493814</v>
      </c>
      <c r="T61" s="492"/>
      <c r="U61" s="492"/>
      <c r="V61" s="279"/>
      <c r="X61" s="525">
        <v>50000</v>
      </c>
      <c r="Y61" s="410">
        <f t="shared" si="77"/>
        <v>4.6919186592377649E-2</v>
      </c>
      <c r="Z61" s="410">
        <f t="shared" si="77"/>
        <v>9.3769436389635016E-2</v>
      </c>
      <c r="AA61" s="410">
        <f t="shared" si="77"/>
        <v>0.14048281583764449</v>
      </c>
      <c r="AB61" s="410">
        <f t="shared" si="77"/>
        <v>0.18699335933391073</v>
      </c>
      <c r="AC61" s="410">
        <f t="shared" si="77"/>
        <v>0.23323795970558023</v>
      </c>
      <c r="AD61" s="410">
        <f t="shared" si="77"/>
        <v>0.27915715406921049</v>
      </c>
      <c r="AE61" s="410">
        <f t="shared" si="77"/>
        <v>0.32469578188573467</v>
      </c>
      <c r="AF61" s="410">
        <f t="shared" si="77"/>
        <v>0.36980350031274051</v>
      </c>
      <c r="AG61" s="410">
        <f t="shared" si="77"/>
        <v>0.41443515049965868</v>
      </c>
      <c r="AH61" s="410">
        <f t="shared" si="77"/>
        <v>0.45855097649740445</v>
      </c>
      <c r="AI61" s="410">
        <f t="shared" si="77"/>
        <v>0.5021167053511616</v>
      </c>
      <c r="AJ61" s="410">
        <f t="shared" si="77"/>
        <v>0.54510350231605809</v>
      </c>
      <c r="AK61" s="410">
        <f t="shared" si="77"/>
        <v>0.58748781880349488</v>
      </c>
      <c r="AL61" s="410">
        <f t="shared" si="77"/>
        <v>0.62925115265837595</v>
      </c>
      <c r="AM61" s="410">
        <f t="shared" si="77"/>
        <v>0.67037974086175023</v>
      </c>
      <c r="AN61" s="410">
        <f t="shared" si="77"/>
        <v>0.71086420402786576</v>
      </c>
      <c r="AO61" s="410">
        <f t="shared" si="77"/>
        <v>0.75069916043786056</v>
      </c>
      <c r="AP61" s="410">
        <f t="shared" si="77"/>
        <v>0.78988282514319086</v>
      </c>
      <c r="AQ61" s="410">
        <f>SQRT(5*((((1/$S67)*(((1+0.2*(AQ$10/$R$11)^2)^3.5)-1))+1)^(1/3.5)-1))</f>
        <v>0.82841660716452314</v>
      </c>
      <c r="AR61" s="410">
        <f t="shared" si="77"/>
        <v>0.86630471523793029</v>
      </c>
      <c r="AS61" s="410">
        <f t="shared" si="77"/>
        <v>0.90355378009441811</v>
      </c>
      <c r="AT61" s="410">
        <f t="shared" si="77"/>
        <v>0.94017249901649769</v>
      </c>
      <c r="AU61" s="410">
        <f t="shared" si="77"/>
        <v>0.97617130646488437</v>
      </c>
      <c r="AV61" s="410">
        <f t="shared" si="77"/>
        <v>1.0115620729365136</v>
      </c>
      <c r="AW61" s="410">
        <f t="shared" si="77"/>
        <v>1.0463578329000223</v>
      </c>
      <c r="AX61" s="410">
        <f t="shared" si="77"/>
        <v>1.0805725416360283</v>
      </c>
      <c r="AY61" s="410">
        <f t="shared" si="77"/>
        <v>1.1142208600531613</v>
      </c>
      <c r="AZ61" s="410">
        <f t="shared" si="77"/>
        <v>1.1473179660191872</v>
      </c>
      <c r="BA61" s="410">
        <f t="shared" si="77"/>
        <v>1.1798793904001972</v>
      </c>
      <c r="BB61" s="410">
        <f t="shared" si="77"/>
        <v>1.2119208758023989</v>
      </c>
      <c r="BC61" s="410">
        <f t="shared" si="77"/>
        <v>1.2434582559271201</v>
      </c>
      <c r="BD61" s="410">
        <f t="shared" si="77"/>
        <v>1.2745073534513842</v>
      </c>
      <c r="BE61" s="410">
        <f t="shared" si="77"/>
        <v>1.3050838944093963</v>
      </c>
      <c r="BF61" s="410">
        <f t="shared" si="77"/>
        <v>1.3352034371550963</v>
      </c>
      <c r="BG61" s="410">
        <f t="shared" si="77"/>
        <v>1.3648813141172211</v>
      </c>
      <c r="BH61" s="410">
        <f t="shared" si="77"/>
        <v>1.3941325847038737</v>
      </c>
      <c r="BI61" s="410">
        <f t="shared" si="77"/>
        <v>1.4229719978649378</v>
      </c>
      <c r="BJ61" s="410">
        <f t="shared" si="77"/>
        <v>1.4514139629711418</v>
      </c>
      <c r="BK61" s="410">
        <f t="shared" si="77"/>
        <v>1.4794725278139131</v>
      </c>
      <c r="BL61" s="410">
        <f t="shared" si="77"/>
        <v>1.5071613626672322</v>
      </c>
      <c r="BM61" s="253"/>
      <c r="BN61" s="252"/>
      <c r="BO61" s="537">
        <f t="shared" si="59"/>
        <v>500</v>
      </c>
      <c r="BP61" s="525">
        <v>50000</v>
      </c>
      <c r="BQ61" s="382">
        <f t="shared" si="72"/>
        <v>206.74098198920547</v>
      </c>
      <c r="BR61" s="382">
        <f t="shared" si="72"/>
        <v>207.01340029658624</v>
      </c>
      <c r="BS61" s="382">
        <f t="shared" si="72"/>
        <v>207.46566267545123</v>
      </c>
      <c r="BT61" s="382">
        <f t="shared" si="72"/>
        <v>208.09516382025657</v>
      </c>
      <c r="BU61" s="382">
        <f t="shared" si="72"/>
        <v>208.89834744898826</v>
      </c>
      <c r="BV61" s="382">
        <f t="shared" si="72"/>
        <v>209.87079153622858</v>
      </c>
      <c r="BW61" s="382">
        <f t="shared" si="72"/>
        <v>211.0073100712614</v>
      </c>
      <c r="BX61" s="382">
        <f t="shared" si="72"/>
        <v>212.30206645952467</v>
      </c>
      <c r="BY61" s="382">
        <f t="shared" si="72"/>
        <v>213.74869352917034</v>
      </c>
      <c r="BZ61" s="382">
        <f t="shared" si="72"/>
        <v>215.34041530505144</v>
      </c>
      <c r="CA61" s="382">
        <f t="shared" si="72"/>
        <v>217.0701662054413</v>
      </c>
      <c r="CB61" s="382">
        <f t="shared" si="72"/>
        <v>218.93070401707399</v>
      </c>
      <c r="CC61" s="382">
        <f t="shared" si="72"/>
        <v>220.91471382029451</v>
      </c>
      <c r="CD61" s="382">
        <f t="shared" si="72"/>
        <v>223.01490088313741</v>
      </c>
      <c r="CE61" s="382">
        <f t="shared" si="72"/>
        <v>225.22407135061854</v>
      </c>
      <c r="CF61" s="382">
        <f t="shared" si="69"/>
        <v>227.53520027252389</v>
      </c>
      <c r="CG61" s="382">
        <f t="shared" si="69"/>
        <v>229.94148710861484</v>
      </c>
      <c r="CH61" s="382">
        <f t="shared" si="69"/>
        <v>232.43639931176023</v>
      </c>
      <c r="CI61" s="382">
        <f t="shared" si="69"/>
        <v>235.01370491878413</v>
      </c>
      <c r="CJ61" s="382">
        <f t="shared" si="69"/>
        <v>237.66749528764265</v>
      </c>
      <c r="CK61" s="382">
        <f t="shared" si="69"/>
        <v>240.39219922591241</v>
      </c>
      <c r="CL61" s="382">
        <f t="shared" si="69"/>
        <v>243.18258977990888</v>
      </c>
      <c r="CM61" s="382">
        <f t="shared" si="69"/>
        <v>246.03378491658387</v>
      </c>
      <c r="CN61" s="382">
        <f t="shared" si="69"/>
        <v>248.94124325034804</v>
      </c>
      <c r="CO61" s="382">
        <f t="shared" si="69"/>
        <v>251.90075586008524</v>
      </c>
      <c r="CP61" s="382">
        <f t="shared" si="69"/>
        <v>254.9084351207897</v>
      </c>
      <c r="CQ61" s="382">
        <f t="shared" si="69"/>
        <v>257.96070134921888</v>
      </c>
      <c r="CR61" s="382">
        <f t="shared" si="69"/>
        <v>261.05426794080904</v>
      </c>
      <c r="CS61" s="382">
        <f t="shared" si="69"/>
        <v>264.18612556054819</v>
      </c>
      <c r="CT61" s="382">
        <f t="shared" si="69"/>
        <v>267.35352584636797</v>
      </c>
      <c r="CU61" s="382">
        <f t="shared" si="69"/>
        <v>270.55396499132644</v>
      </c>
      <c r="CV61" s="382">
        <f t="shared" si="69"/>
        <v>273.7851674907763</v>
      </c>
      <c r="CW61" s="382">
        <f t="shared" si="69"/>
        <v>277.04507027249093</v>
      </c>
      <c r="CX61" s="382">
        <f t="shared" si="69"/>
        <v>280.33180737056165</v>
      </c>
      <c r="CY61" s="382">
        <f t="shared" si="69"/>
        <v>283.64369525675295</v>
      </c>
      <c r="CZ61" s="382">
        <f t="shared" si="69"/>
        <v>286.97921890469451</v>
      </c>
      <c r="DA61" s="382">
        <f t="shared" si="69"/>
        <v>290.33701863165879</v>
      </c>
      <c r="DB61" s="382">
        <f t="shared" si="69"/>
        <v>293.71587773855885</v>
      </c>
      <c r="DC61" s="382">
        <f t="shared" si="69"/>
        <v>297.11471095016975</v>
      </c>
      <c r="DD61" s="382">
        <f t="shared" si="69"/>
        <v>300.53255364346813</v>
      </c>
      <c r="DE61" s="521"/>
      <c r="DF61" s="252"/>
      <c r="DG61" s="537">
        <f t="shared" si="61"/>
        <v>500</v>
      </c>
      <c r="DH61" s="525">
        <v>50000</v>
      </c>
      <c r="DI61" s="382">
        <f t="shared" si="73"/>
        <v>26.282989314450376</v>
      </c>
      <c r="DJ61" s="382">
        <f t="shared" si="73"/>
        <v>52.527361909790514</v>
      </c>
      <c r="DK61" s="382">
        <f t="shared" si="73"/>
        <v>78.695063058159491</v>
      </c>
      <c r="DL61" s="382">
        <f t="shared" si="73"/>
        <v>104.74914043042661</v>
      </c>
      <c r="DM61" s="382">
        <f t="shared" si="73"/>
        <v>130.65424292035499</v>
      </c>
      <c r="DN61" s="382">
        <f t="shared" si="73"/>
        <v>156.37706086416676</v>
      </c>
      <c r="DO61" s="382">
        <f t="shared" si="73"/>
        <v>181.8866946669591</v>
      </c>
      <c r="DP61" s="382">
        <f t="shared" si="73"/>
        <v>207.15494349054023</v>
      </c>
      <c r="DQ61" s="382">
        <f t="shared" si="73"/>
        <v>232.15651044310178</v>
      </c>
      <c r="DR61" s="382">
        <f t="shared" si="73"/>
        <v>256.86912520708563</v>
      </c>
      <c r="DS61" s="382">
        <f t="shared" si="73"/>
        <v>281.2735889052172</v>
      </c>
      <c r="DT61" s="382">
        <f t="shared" si="73"/>
        <v>305.35374901341413</v>
      </c>
      <c r="DU61" s="382">
        <f t="shared" si="73"/>
        <v>329.09641418401111</v>
      </c>
      <c r="DV61" s="382">
        <f t="shared" si="73"/>
        <v>352.49121995888328</v>
      </c>
      <c r="DW61" s="382">
        <f t="shared" si="73"/>
        <v>375.53045662892669</v>
      </c>
      <c r="DX61" s="382">
        <f t="shared" si="70"/>
        <v>398.20887008993793</v>
      </c>
      <c r="DY61" s="382">
        <f t="shared" si="70"/>
        <v>420.52344563365756</v>
      </c>
      <c r="DZ61" s="382">
        <f t="shared" si="70"/>
        <v>442.47318337524302</v>
      </c>
      <c r="EA61" s="382">
        <f t="shared" si="70"/>
        <v>464.05887261386619</v>
      </c>
      <c r="EB61" s="382">
        <f t="shared" si="70"/>
        <v>485.28287098130329</v>
      </c>
      <c r="EC61" s="382">
        <f t="shared" si="70"/>
        <v>506.14889285209563</v>
      </c>
      <c r="ED61" s="382">
        <f t="shared" si="70"/>
        <v>526.66181023276988</v>
      </c>
      <c r="EE61" s="382">
        <f t="shared" si="70"/>
        <v>546.82746825491074</v>
      </c>
      <c r="EF61" s="382">
        <f t="shared" si="70"/>
        <v>566.65251648273215</v>
      </c>
      <c r="EG61" s="382">
        <f t="shared" si="70"/>
        <v>586.14425650913859</v>
      </c>
      <c r="EH61" s="382">
        <f t="shared" si="70"/>
        <v>605.31050574355243</v>
      </c>
      <c r="EI61" s="382">
        <f t="shared" si="70"/>
        <v>624.15947687107837</v>
      </c>
      <c r="EJ61" s="382">
        <f t="shared" si="70"/>
        <v>642.6996721647796</v>
      </c>
      <c r="EK61" s="382">
        <f t="shared" si="70"/>
        <v>660.93979163881158</v>
      </c>
      <c r="EL61" s="382">
        <f t="shared" si="70"/>
        <v>678.88865391900299</v>
      </c>
      <c r="EM61" s="382">
        <f t="shared" si="70"/>
        <v>696.55512866045694</v>
      </c>
      <c r="EN61" s="382">
        <f t="shared" si="70"/>
        <v>713.94807934272933</v>
      </c>
      <c r="EO61" s="382">
        <f t="shared" si="70"/>
        <v>731.07631530841513</v>
      </c>
      <c r="EP61" s="382">
        <f t="shared" si="70"/>
        <v>747.94855196969536</v>
      </c>
      <c r="EQ61" s="382">
        <f t="shared" si="70"/>
        <v>764.57337818093708</v>
      </c>
      <c r="ER61" s="382">
        <f t="shared" si="70"/>
        <v>780.95922985697587</v>
      </c>
      <c r="ES61" s="382">
        <f t="shared" si="70"/>
        <v>797.11436900148965</v>
      </c>
      <c r="ET61" s="382">
        <f t="shared" si="70"/>
        <v>813.04686739415729</v>
      </c>
      <c r="EU61" s="382">
        <f t="shared" si="70"/>
        <v>828.7645942667109</v>
      </c>
      <c r="EV61" s="382">
        <f t="shared" si="70"/>
        <v>844.27520737477357</v>
      </c>
      <c r="EW61" s="521"/>
      <c r="EX61" s="252"/>
      <c r="EY61" s="515">
        <f t="shared" si="63"/>
        <v>500</v>
      </c>
      <c r="EZ61" s="525">
        <v>50000</v>
      </c>
      <c r="FA61" s="382">
        <f t="shared" si="80"/>
        <v>243.59098198920549</v>
      </c>
      <c r="FB61" s="382">
        <f t="shared" si="80"/>
        <v>253.86340029658626</v>
      </c>
      <c r="FC61" s="382">
        <f t="shared" si="80"/>
        <v>264.31566267545122</v>
      </c>
      <c r="FD61" s="382">
        <f t="shared" si="80"/>
        <v>274.9451638202566</v>
      </c>
      <c r="FE61" s="382">
        <f t="shared" si="80"/>
        <v>285.74834744898828</v>
      </c>
      <c r="FF61" s="382">
        <f t="shared" si="80"/>
        <v>296.7207915362286</v>
      </c>
      <c r="FG61" s="382">
        <f t="shared" si="80"/>
        <v>307.8573100712614</v>
      </c>
      <c r="FH61" s="382">
        <f t="shared" si="80"/>
        <v>319.15206645952469</v>
      </c>
      <c r="FI61" s="382">
        <f t="shared" si="80"/>
        <v>330.59869352917036</v>
      </c>
      <c r="FJ61" s="382">
        <f t="shared" si="80"/>
        <v>342.19041530505149</v>
      </c>
      <c r="FK61" s="382">
        <f t="shared" si="80"/>
        <v>353.92016620544132</v>
      </c>
      <c r="FL61" s="382">
        <f t="shared" si="80"/>
        <v>365.78070401707402</v>
      </c>
      <c r="FM61" s="382">
        <f t="shared" si="80"/>
        <v>377.76471382029456</v>
      </c>
      <c r="FN61" s="382">
        <f t="shared" si="80"/>
        <v>389.86490088313747</v>
      </c>
      <c r="FO61" s="382">
        <f t="shared" si="80"/>
        <v>402.07407135061857</v>
      </c>
      <c r="FP61" s="382">
        <f t="shared" si="78"/>
        <v>414.38520027252389</v>
      </c>
      <c r="FQ61" s="382">
        <f t="shared" si="78"/>
        <v>426.79148710861489</v>
      </c>
      <c r="FR61" s="382">
        <f t="shared" si="78"/>
        <v>439.28639931176025</v>
      </c>
      <c r="FS61" s="382">
        <f t="shared" si="78"/>
        <v>451.86370491878415</v>
      </c>
      <c r="FT61" s="382">
        <f t="shared" si="78"/>
        <v>464.51749528764265</v>
      </c>
      <c r="FU61" s="382">
        <f t="shared" si="78"/>
        <v>477.24219922591243</v>
      </c>
      <c r="FV61" s="382">
        <f t="shared" si="78"/>
        <v>490.0325897799089</v>
      </c>
      <c r="FW61" s="382">
        <f t="shared" si="78"/>
        <v>502.88378491658386</v>
      </c>
      <c r="FX61" s="382">
        <f t="shared" si="78"/>
        <v>515.79124325034809</v>
      </c>
      <c r="FY61" s="382">
        <f t="shared" si="78"/>
        <v>528.75075586008529</v>
      </c>
      <c r="FZ61" s="382">
        <f t="shared" si="78"/>
        <v>541.75843512078973</v>
      </c>
      <c r="GA61" s="382">
        <f t="shared" si="78"/>
        <v>554.8107013492189</v>
      </c>
      <c r="GB61" s="382">
        <f t="shared" si="78"/>
        <v>567.90426794080906</v>
      </c>
      <c r="GC61" s="382">
        <f t="shared" si="78"/>
        <v>581.03612556054827</v>
      </c>
      <c r="GD61" s="382">
        <f t="shared" si="78"/>
        <v>594.20352584636794</v>
      </c>
      <c r="GE61" s="382">
        <f t="shared" si="76"/>
        <v>607.40396499132646</v>
      </c>
      <c r="GF61" s="382">
        <f t="shared" si="76"/>
        <v>620.63516749077633</v>
      </c>
      <c r="GG61" s="382">
        <f t="shared" si="76"/>
        <v>633.89507027249101</v>
      </c>
      <c r="GH61" s="382">
        <f t="shared" si="76"/>
        <v>647.18180737056173</v>
      </c>
      <c r="GI61" s="382">
        <f t="shared" si="76"/>
        <v>660.49369525675297</v>
      </c>
      <c r="GJ61" s="382">
        <f t="shared" si="76"/>
        <v>673.82921890469447</v>
      </c>
      <c r="GK61" s="382">
        <f t="shared" si="76"/>
        <v>687.18701863165882</v>
      </c>
      <c r="GL61" s="382">
        <f t="shared" si="76"/>
        <v>700.56587773855881</v>
      </c>
      <c r="GM61" s="382">
        <f t="shared" si="76"/>
        <v>713.96471095016977</v>
      </c>
      <c r="GN61" s="382">
        <f t="shared" si="76"/>
        <v>727.3825536434681</v>
      </c>
      <c r="GO61" s="511"/>
      <c r="GP61" s="521"/>
      <c r="GQ61" s="525">
        <v>50000</v>
      </c>
      <c r="GR61" s="582">
        <f t="shared" si="81"/>
        <v>8.2680090181096428</v>
      </c>
      <c r="GS61" s="476">
        <f t="shared" si="81"/>
        <v>3.8329744930378644</v>
      </c>
      <c r="GT61" s="476">
        <f t="shared" si="81"/>
        <v>2.3587324592409189</v>
      </c>
      <c r="GU61" s="476">
        <f t="shared" si="81"/>
        <v>1.6247963724616201</v>
      </c>
      <c r="GV61" s="476">
        <f t="shared" si="81"/>
        <v>1.1870575425795893</v>
      </c>
      <c r="GW61" s="476">
        <f t="shared" si="81"/>
        <v>0.89747006304184285</v>
      </c>
      <c r="GX61" s="476">
        <f t="shared" si="81"/>
        <v>0.69257740724223338</v>
      </c>
      <c r="GY61" s="476">
        <f t="shared" si="81"/>
        <v>0.54064422061015804</v>
      </c>
      <c r="GZ61" s="476">
        <f t="shared" si="81"/>
        <v>0.4240336956227439</v>
      </c>
      <c r="HA61" s="476">
        <f t="shared" si="81"/>
        <v>0.33215860422766103</v>
      </c>
      <c r="HB61" s="476">
        <f t="shared" si="81"/>
        <v>0.25827727936697381</v>
      </c>
      <c r="HC61" s="476">
        <f t="shared" si="81"/>
        <v>0.19789164272224258</v>
      </c>
      <c r="HD61" s="476">
        <f t="shared" si="81"/>
        <v>0.14788462450116832</v>
      </c>
      <c r="HE61" s="476">
        <f t="shared" si="81"/>
        <v>0.1060272676539679</v>
      </c>
      <c r="HF61" s="476">
        <f t="shared" si="81"/>
        <v>7.068298789922238E-2</v>
      </c>
      <c r="HG61" s="476">
        <f t="shared" si="81"/>
        <v>4.0622726909454412E-2</v>
      </c>
      <c r="HH61" s="476">
        <f t="shared" si="79"/>
        <v>1.4905331771721913E-2</v>
      </c>
      <c r="HI61" s="476">
        <f t="shared" si="79"/>
        <v>7.202208367010114E-3</v>
      </c>
      <c r="HJ61" s="476">
        <f t="shared" si="79"/>
        <v>2.62793546568592E-2</v>
      </c>
      <c r="HK61" s="476">
        <f t="shared" si="79"/>
        <v>4.2790250666936647E-2</v>
      </c>
      <c r="HL61" s="476">
        <f t="shared" si="79"/>
        <v>5.7111047824874278E-2</v>
      </c>
      <c r="HM61" s="476">
        <f t="shared" si="79"/>
        <v>6.9549794082604699E-2</v>
      </c>
      <c r="HN61" s="476">
        <f t="shared" si="79"/>
        <v>8.0361148423220688E-2</v>
      </c>
      <c r="HO61" s="476">
        <f t="shared" si="79"/>
        <v>8.9757429382092899E-2</v>
      </c>
      <c r="HP61" s="476">
        <f t="shared" si="79"/>
        <v>9.7917023005340109E-2</v>
      </c>
      <c r="HQ61" s="476">
        <f t="shared" si="79"/>
        <v>0.10499086009534311</v>
      </c>
      <c r="HR61" s="476">
        <f t="shared" si="79"/>
        <v>0.1111074622618982</v>
      </c>
      <c r="HS61" s="476">
        <f t="shared" si="79"/>
        <v>0.11637691360887141</v>
      </c>
      <c r="HT61" s="476">
        <f t="shared" si="79"/>
        <v>0.12089401650359226</v>
      </c>
      <c r="HU61" s="476">
        <f t="shared" si="45"/>
        <v>0.12474082102238034</v>
      </c>
      <c r="HV61" s="476">
        <f t="shared" si="45"/>
        <v>0.12798866880870838</v>
      </c>
      <c r="HW61" s="476">
        <f t="shared" si="45"/>
        <v>0.13069985696699146</v>
      </c>
      <c r="HX61" s="476">
        <f t="shared" si="45"/>
        <v>0.13292900207678976</v>
      </c>
      <c r="HY61" s="476">
        <f t="shared" si="45"/>
        <v>0.13472416563113609</v>
      </c>
      <c r="HZ61" s="476">
        <f t="shared" si="45"/>
        <v>0.13612778824683788</v>
      </c>
      <c r="IA61" s="476">
        <f t="shared" si="45"/>
        <v>0.13717746952283422</v>
      </c>
      <c r="IB61" s="476">
        <f t="shared" si="45"/>
        <v>0.13790662249324651</v>
      </c>
      <c r="IC61" s="476">
        <f t="shared" si="45"/>
        <v>0.13834502556550504</v>
      </c>
      <c r="ID61" s="476">
        <f t="shared" si="45"/>
        <v>0.13851929017083048</v>
      </c>
      <c r="IE61" s="476">
        <f t="shared" si="46"/>
        <v>0.1384532587363031</v>
      </c>
    </row>
    <row r="62" spans="1:320" s="90" customFormat="1">
      <c r="A62" s="173"/>
      <c r="B62" s="182"/>
      <c r="C62" s="91"/>
      <c r="D62" s="189"/>
      <c r="E62" s="91"/>
      <c r="F62" s="116"/>
      <c r="G62" s="116"/>
      <c r="H62" s="116"/>
      <c r="I62" s="116"/>
      <c r="J62" s="252"/>
      <c r="K62" s="499">
        <v>45000</v>
      </c>
      <c r="L62" s="382">
        <f t="shared" si="66"/>
        <v>13.715999999999999</v>
      </c>
      <c r="M62" s="382">
        <v>450</v>
      </c>
      <c r="N62" s="493"/>
      <c r="O62" s="263"/>
      <c r="P62" s="383">
        <f t="shared" si="71"/>
        <v>-66.500002288000502</v>
      </c>
      <c r="Q62" s="383">
        <f t="shared" si="67"/>
        <v>206.64999771199948</v>
      </c>
      <c r="R62" s="382">
        <f t="shared" si="68"/>
        <v>560.17572390567045</v>
      </c>
      <c r="S62" s="263">
        <f t="shared" si="74"/>
        <v>0.1366979365050234</v>
      </c>
      <c r="T62" s="492"/>
      <c r="U62" s="492"/>
      <c r="V62" s="279"/>
      <c r="W62" s="92"/>
      <c r="X62" s="524">
        <v>51000</v>
      </c>
      <c r="Y62" s="410">
        <f t="shared" si="77"/>
        <v>4.8059742262225882E-2</v>
      </c>
      <c r="Z62" s="410">
        <f t="shared" si="77"/>
        <v>9.6044988994363881E-2</v>
      </c>
      <c r="AA62" s="410">
        <f t="shared" si="77"/>
        <v>0.14388238228628239</v>
      </c>
      <c r="AB62" s="410">
        <f t="shared" si="77"/>
        <v>0.1915007935897666</v>
      </c>
      <c r="AC62" s="410">
        <f t="shared" si="77"/>
        <v>0.23883232723827746</v>
      </c>
      <c r="AD62" s="410">
        <f t="shared" si="77"/>
        <v>0.28581320002519495</v>
      </c>
      <c r="AE62" s="410">
        <f t="shared" si="77"/>
        <v>0.33238447004304267</v>
      </c>
      <c r="AF62" s="410">
        <f t="shared" si="77"/>
        <v>0.37849259818100017</v>
      </c>
      <c r="AG62" s="410">
        <f t="shared" si="77"/>
        <v>0.42408983607728457</v>
      </c>
      <c r="AH62" s="410">
        <f t="shared" si="77"/>
        <v>0.46913444395684523</v>
      </c>
      <c r="AI62" s="410">
        <f t="shared" si="77"/>
        <v>0.51359074990775189</v>
      </c>
      <c r="AJ62" s="410">
        <f t="shared" si="77"/>
        <v>0.55742906830174144</v>
      </c>
      <c r="AK62" s="410">
        <f t="shared" si="77"/>
        <v>0.60062549907387042</v>
      </c>
      <c r="AL62" s="410">
        <f t="shared" si="77"/>
        <v>0.64316163152734818</v>
      </c>
      <c r="AM62" s="410">
        <f t="shared" si="77"/>
        <v>0.68502417648794356</v>
      </c>
      <c r="AN62" s="410">
        <f t="shared" si="77"/>
        <v>0.726204549375985</v>
      </c>
      <c r="AO62" s="410">
        <f t="shared" si="77"/>
        <v>0.76669842450601111</v>
      </c>
      <c r="AP62" s="410">
        <f t="shared" si="77"/>
        <v>0.80650527806310979</v>
      </c>
      <c r="AQ62" s="410">
        <f t="shared" si="77"/>
        <v>0.84562793408362091</v>
      </c>
      <c r="AR62" s="410">
        <f t="shared" si="77"/>
        <v>0.88407212465600682</v>
      </c>
      <c r="AS62" s="410">
        <f t="shared" si="77"/>
        <v>0.92184607264900309</v>
      </c>
      <c r="AT62" s="410">
        <f t="shared" si="77"/>
        <v>0.95896010268891552</v>
      </c>
      <c r="AU62" s="410">
        <f t="shared" si="77"/>
        <v>0.99542628390887644</v>
      </c>
      <c r="AV62" s="410">
        <f t="shared" si="77"/>
        <v>1.0312581061955004</v>
      </c>
      <c r="AW62" s="410">
        <f t="shared" si="77"/>
        <v>1.0664701902463694</v>
      </c>
      <c r="AX62" s="410">
        <f t="shared" si="77"/>
        <v>1.1010780306896277</v>
      </c>
      <c r="AY62" s="410">
        <f t="shared" si="77"/>
        <v>1.1350977707568424</v>
      </c>
      <c r="AZ62" s="410">
        <f t="shared" si="77"/>
        <v>1.168546006492529</v>
      </c>
      <c r="BA62" s="410">
        <f t="shared" si="77"/>
        <v>1.2014396181788174</v>
      </c>
      <c r="BB62" s="410">
        <f t="shared" si="77"/>
        <v>1.233795626506714</v>
      </c>
      <c r="BC62" s="410">
        <f t="shared" si="77"/>
        <v>1.2656310709970156</v>
      </c>
      <c r="BD62" s="410">
        <f t="shared" si="77"/>
        <v>1.2969629082313536</v>
      </c>
      <c r="BE62" s="410">
        <f t="shared" si="77"/>
        <v>1.3278079275699233</v>
      </c>
      <c r="BF62" s="410">
        <f t="shared" si="77"/>
        <v>1.358182682186136</v>
      </c>
      <c r="BG62" s="410">
        <f t="shared" si="77"/>
        <v>1.3881034334235256</v>
      </c>
      <c r="BH62" s="410">
        <f t="shared" si="77"/>
        <v>1.4175861066642303</v>
      </c>
      <c r="BI62" s="410">
        <f t="shared" si="77"/>
        <v>1.4466462570828442</v>
      </c>
      <c r="BJ62" s="410">
        <f t="shared" si="77"/>
        <v>1.4752990438380322</v>
      </c>
      <c r="BK62" s="410">
        <f t="shared" si="77"/>
        <v>1.5035592114232073</v>
      </c>
      <c r="BL62" s="410">
        <f t="shared" si="77"/>
        <v>1.5314410770542006</v>
      </c>
      <c r="BM62" s="253"/>
      <c r="BN62" s="252"/>
      <c r="BO62" s="537">
        <f t="shared" si="59"/>
        <v>510</v>
      </c>
      <c r="BP62" s="524">
        <v>51000</v>
      </c>
      <c r="BQ62" s="382">
        <f t="shared" si="72"/>
        <v>206.745459216634</v>
      </c>
      <c r="BR62" s="382">
        <f t="shared" si="72"/>
        <v>207.03125207529692</v>
      </c>
      <c r="BS62" s="382">
        <f t="shared" si="72"/>
        <v>207.50561714593127</v>
      </c>
      <c r="BT62" s="382">
        <f t="shared" si="72"/>
        <v>208.16567434978606</v>
      </c>
      <c r="BU62" s="382">
        <f t="shared" si="72"/>
        <v>209.00749727836993</v>
      </c>
      <c r="BV62" s="382">
        <f t="shared" si="72"/>
        <v>210.02621170342468</v>
      </c>
      <c r="BW62" s="382">
        <f t="shared" si="72"/>
        <v>211.21611274825716</v>
      </c>
      <c r="BX62" s="382">
        <f t="shared" si="72"/>
        <v>212.57079486190486</v>
      </c>
      <c r="BY62" s="382">
        <f t="shared" si="72"/>
        <v>214.08328860371662</v>
      </c>
      <c r="BZ62" s="382">
        <f t="shared" si="72"/>
        <v>215.74619854980944</v>
      </c>
      <c r="CA62" s="382">
        <f t="shared" si="72"/>
        <v>217.55183728658784</v>
      </c>
      <c r="CB62" s="382">
        <f t="shared" si="72"/>
        <v>219.4923513483503</v>
      </c>
      <c r="CC62" s="382">
        <f t="shared" si="72"/>
        <v>221.55983596931242</v>
      </c>
      <c r="CD62" s="382">
        <f t="shared" si="72"/>
        <v>223.74643654954451</v>
      </c>
      <c r="CE62" s="382">
        <f t="shared" si="72"/>
        <v>226.04443569494239</v>
      </c>
      <c r="CF62" s="382">
        <f t="shared" si="69"/>
        <v>228.44632552526934</v>
      </c>
      <c r="CG62" s="382">
        <f t="shared" si="69"/>
        <v>230.94486561921622</v>
      </c>
      <c r="CH62" s="382">
        <f t="shared" si="69"/>
        <v>233.53312747161235</v>
      </c>
      <c r="CI62" s="382">
        <f t="shared" si="69"/>
        <v>236.20452668273745</v>
      </c>
      <c r="CJ62" s="382">
        <f t="shared" si="69"/>
        <v>238.95284430181795</v>
      </c>
      <c r="CK62" s="382">
        <f t="shared" si="69"/>
        <v>241.77223883107212</v>
      </c>
      <c r="CL62" s="382">
        <f t="shared" si="69"/>
        <v>244.65725038962412</v>
      </c>
      <c r="CM62" s="382">
        <f t="shared" si="69"/>
        <v>247.6027984637476</v>
      </c>
      <c r="CN62" s="382">
        <f t="shared" si="69"/>
        <v>250.60417455362196</v>
      </c>
      <c r="CO62" s="382">
        <f t="shared" si="69"/>
        <v>253.657030885599</v>
      </c>
      <c r="CP62" s="382">
        <f t="shared" si="69"/>
        <v>256.75736620736905</v>
      </c>
      <c r="CQ62" s="382">
        <f t="shared" si="69"/>
        <v>259.90150953189777</v>
      </c>
      <c r="CR62" s="382">
        <f t="shared" si="69"/>
        <v>263.08610255188734</v>
      </c>
      <c r="CS62" s="382">
        <f t="shared" si="69"/>
        <v>266.30808131431229</v>
      </c>
      <c r="CT62" s="382">
        <f t="shared" si="69"/>
        <v>269.5646576267236</v>
      </c>
      <c r="CU62" s="382">
        <f t="shared" si="69"/>
        <v>272.85330056439881</v>
      </c>
      <c r="CV62" s="382">
        <f t="shared" si="69"/>
        <v>276.17171835986784</v>
      </c>
      <c r="CW62" s="382">
        <f t="shared" si="69"/>
        <v>279.51784088296637</v>
      </c>
      <c r="CX62" s="382">
        <f t="shared" si="69"/>
        <v>282.88980285908895</v>
      </c>
      <c r="CY62" s="382">
        <f t="shared" si="69"/>
        <v>286.28592792427185</v>
      </c>
      <c r="CZ62" s="382">
        <f t="shared" si="69"/>
        <v>289.70471357657095</v>
      </c>
      <c r="DA62" s="382">
        <f t="shared" si="69"/>
        <v>293.14481705247806</v>
      </c>
      <c r="DB62" s="382">
        <f t="shared" si="69"/>
        <v>296.60504213344274</v>
      </c>
      <c r="DC62" s="382">
        <f t="shared" si="69"/>
        <v>300.08432686973038</v>
      </c>
      <c r="DD62" s="382">
        <f t="shared" si="69"/>
        <v>303.58173219575201</v>
      </c>
      <c r="DE62" s="521"/>
      <c r="DF62" s="252"/>
      <c r="DG62" s="537">
        <f t="shared" si="61"/>
        <v>510</v>
      </c>
      <c r="DH62" s="524">
        <v>51000</v>
      </c>
      <c r="DI62" s="382">
        <f t="shared" si="73"/>
        <v>26.921900912462327</v>
      </c>
      <c r="DJ62" s="382">
        <f t="shared" si="73"/>
        <v>53.802071237429935</v>
      </c>
      <c r="DK62" s="382">
        <f t="shared" si="73"/>
        <v>80.599417654490651</v>
      </c>
      <c r="DL62" s="382">
        <f t="shared" si="73"/>
        <v>107.27409567765788</v>
      </c>
      <c r="DM62" s="382">
        <f t="shared" si="73"/>
        <v>133.78807180277806</v>
      </c>
      <c r="DN62" s="382">
        <f t="shared" si="73"/>
        <v>160.10561622590976</v>
      </c>
      <c r="DO62" s="382">
        <f t="shared" si="73"/>
        <v>186.19371112136406</v>
      </c>
      <c r="DP62" s="382">
        <f t="shared" si="73"/>
        <v>212.02236517897981</v>
      </c>
      <c r="DQ62" s="382">
        <f t="shared" si="73"/>
        <v>237.56483092562999</v>
      </c>
      <c r="DR62" s="382">
        <f t="shared" si="73"/>
        <v>262.79772675260995</v>
      </c>
      <c r="DS62" s="382">
        <f t="shared" si="73"/>
        <v>287.70107012083105</v>
      </c>
      <c r="DT62" s="382">
        <f t="shared" si="73"/>
        <v>312.25823186199142</v>
      </c>
      <c r="DU62" s="382">
        <f t="shared" si="73"/>
        <v>336.45582373990993</v>
      </c>
      <c r="DV62" s="382">
        <f t="shared" si="73"/>
        <v>360.28353252918436</v>
      </c>
      <c r="DW62" s="382">
        <f t="shared" si="73"/>
        <v>383.73391395701952</v>
      </c>
      <c r="DX62" s="382">
        <f t="shared" si="70"/>
        <v>406.80215915028361</v>
      </c>
      <c r="DY62" s="382">
        <f t="shared" si="70"/>
        <v>429.48584496499183</v>
      </c>
      <c r="DZ62" s="382">
        <f t="shared" si="70"/>
        <v>451.78467797274658</v>
      </c>
      <c r="EA62" s="382">
        <f t="shared" si="70"/>
        <v>473.70024013014893</v>
      </c>
      <c r="EB62" s="382">
        <f t="shared" si="70"/>
        <v>495.23574241400274</v>
      </c>
      <c r="EC62" s="382">
        <f t="shared" si="70"/>
        <v>516.39579107575457</v>
      </c>
      <c r="ED62" s="382">
        <f t="shared" si="70"/>
        <v>537.18616972041934</v>
      </c>
      <c r="EE62" s="382">
        <f t="shared" si="70"/>
        <v>557.61363918338634</v>
      </c>
      <c r="EF62" s="382">
        <f t="shared" si="70"/>
        <v>577.68575617165516</v>
      </c>
      <c r="EG62" s="382">
        <f t="shared" si="70"/>
        <v>597.41071084507803</v>
      </c>
      <c r="EH62" s="382">
        <f t="shared" si="70"/>
        <v>616.79718291819222</v>
      </c>
      <c r="EI62" s="382">
        <f t="shared" si="70"/>
        <v>635.85421543742689</v>
      </c>
      <c r="EJ62" s="382">
        <f t="shared" si="70"/>
        <v>654.59110510403275</v>
      </c>
      <c r="EK62" s="382">
        <f t="shared" si="70"/>
        <v>673.01730784227129</v>
      </c>
      <c r="EL62" s="382">
        <f t="shared" si="70"/>
        <v>691.14235823004879</v>
      </c>
      <c r="EM62" s="382">
        <f t="shared" si="70"/>
        <v>708.97580139326215</v>
      </c>
      <c r="EN62" s="382">
        <f t="shared" si="70"/>
        <v>726.52713599730214</v>
      </c>
      <c r="EO62" s="382">
        <f t="shared" si="70"/>
        <v>743.80576703416978</v>
      </c>
      <c r="EP62" s="382">
        <f t="shared" si="70"/>
        <v>760.82096718976391</v>
      </c>
      <c r="EQ62" s="382">
        <f t="shared" si="70"/>
        <v>777.58184567397007</v>
      </c>
      <c r="ER62" s="382">
        <f t="shared" si="70"/>
        <v>794.09732349925616</v>
      </c>
      <c r="ES62" s="382">
        <f t="shared" si="70"/>
        <v>810.3761142968109</v>
      </c>
      <c r="ET62" s="382">
        <f t="shared" si="70"/>
        <v>826.42670985931318</v>
      </c>
      <c r="EU62" s="382">
        <f t="shared" si="70"/>
        <v>842.25736969403408</v>
      </c>
      <c r="EV62" s="382">
        <f t="shared" si="70"/>
        <v>857.87611395771648</v>
      </c>
      <c r="EW62" s="521"/>
      <c r="EX62" s="252"/>
      <c r="EY62" s="515">
        <f t="shared" si="63"/>
        <v>510</v>
      </c>
      <c r="EZ62" s="524">
        <v>51000</v>
      </c>
      <c r="FA62" s="382">
        <f t="shared" si="80"/>
        <v>249.59545921663403</v>
      </c>
      <c r="FB62" s="382">
        <f t="shared" si="80"/>
        <v>259.88125207529697</v>
      </c>
      <c r="FC62" s="382">
        <f t="shared" si="80"/>
        <v>270.35561714593132</v>
      </c>
      <c r="FD62" s="382">
        <f t="shared" si="80"/>
        <v>281.01567434978608</v>
      </c>
      <c r="FE62" s="382">
        <f t="shared" si="80"/>
        <v>291.85749727836992</v>
      </c>
      <c r="FF62" s="382">
        <f t="shared" si="80"/>
        <v>302.8762117034247</v>
      </c>
      <c r="FG62" s="382">
        <f t="shared" si="80"/>
        <v>314.06611274825718</v>
      </c>
      <c r="FH62" s="382">
        <f t="shared" si="80"/>
        <v>325.42079486190488</v>
      </c>
      <c r="FI62" s="382">
        <f t="shared" si="80"/>
        <v>336.93328860371662</v>
      </c>
      <c r="FJ62" s="382">
        <f t="shared" si="80"/>
        <v>348.59619854980946</v>
      </c>
      <c r="FK62" s="382">
        <f t="shared" si="80"/>
        <v>360.40183728658786</v>
      </c>
      <c r="FL62" s="382">
        <f t="shared" si="80"/>
        <v>372.34235134835035</v>
      </c>
      <c r="FM62" s="382">
        <f t="shared" si="80"/>
        <v>384.40983596931244</v>
      </c>
      <c r="FN62" s="382">
        <f t="shared" si="80"/>
        <v>396.59643654954453</v>
      </c>
      <c r="FO62" s="382">
        <f t="shared" si="80"/>
        <v>408.89443569494244</v>
      </c>
      <c r="FP62" s="382">
        <f t="shared" si="78"/>
        <v>421.29632552526937</v>
      </c>
      <c r="FQ62" s="382">
        <f t="shared" si="78"/>
        <v>433.79486561921624</v>
      </c>
      <c r="FR62" s="382">
        <f t="shared" si="78"/>
        <v>446.3831274716124</v>
      </c>
      <c r="FS62" s="382">
        <f t="shared" si="78"/>
        <v>459.05452668273745</v>
      </c>
      <c r="FT62" s="382">
        <f t="shared" si="78"/>
        <v>471.80284430181797</v>
      </c>
      <c r="FU62" s="382">
        <f t="shared" si="78"/>
        <v>484.62223883107214</v>
      </c>
      <c r="FV62" s="382">
        <f t="shared" si="78"/>
        <v>497.50725038962412</v>
      </c>
      <c r="FW62" s="382">
        <f t="shared" si="78"/>
        <v>510.45279846374763</v>
      </c>
      <c r="FX62" s="382">
        <f t="shared" si="78"/>
        <v>523.45417455362201</v>
      </c>
      <c r="FY62" s="382">
        <f t="shared" si="78"/>
        <v>536.50703088559908</v>
      </c>
      <c r="FZ62" s="382">
        <f t="shared" si="78"/>
        <v>549.60736620736907</v>
      </c>
      <c r="GA62" s="382">
        <f t="shared" si="78"/>
        <v>562.7515095318978</v>
      </c>
      <c r="GB62" s="382">
        <f t="shared" si="78"/>
        <v>575.93610255188742</v>
      </c>
      <c r="GC62" s="382">
        <f t="shared" si="78"/>
        <v>589.15808131431231</v>
      </c>
      <c r="GD62" s="382">
        <f t="shared" si="78"/>
        <v>602.41465762672362</v>
      </c>
      <c r="GE62" s="382">
        <f t="shared" si="76"/>
        <v>615.70330056439889</v>
      </c>
      <c r="GF62" s="382">
        <f t="shared" si="76"/>
        <v>629.02171835986792</v>
      </c>
      <c r="GG62" s="382">
        <f t="shared" si="76"/>
        <v>642.36784088296645</v>
      </c>
      <c r="GH62" s="382">
        <f t="shared" si="76"/>
        <v>655.73980285908897</v>
      </c>
      <c r="GI62" s="382">
        <f t="shared" si="76"/>
        <v>669.13592792427187</v>
      </c>
      <c r="GJ62" s="382">
        <f t="shared" si="76"/>
        <v>682.55471357657098</v>
      </c>
      <c r="GK62" s="382">
        <f t="shared" si="76"/>
        <v>695.99481705247808</v>
      </c>
      <c r="GL62" s="382">
        <f t="shared" si="76"/>
        <v>709.4550421334427</v>
      </c>
      <c r="GM62" s="382">
        <f t="shared" si="76"/>
        <v>722.9343268697304</v>
      </c>
      <c r="GN62" s="382">
        <f t="shared" si="76"/>
        <v>736.43173219575203</v>
      </c>
      <c r="GO62" s="511"/>
      <c r="GP62" s="521"/>
      <c r="GQ62" s="524">
        <v>51000</v>
      </c>
      <c r="GR62" s="583">
        <f t="shared" si="81"/>
        <v>8.271093450206358</v>
      </c>
      <c r="GS62" s="477">
        <f t="shared" si="81"/>
        <v>3.8303205824258004</v>
      </c>
      <c r="GT62" s="477">
        <f t="shared" si="81"/>
        <v>2.3543122892633987</v>
      </c>
      <c r="GU62" s="477">
        <f t="shared" si="81"/>
        <v>1.619604225741458</v>
      </c>
      <c r="GV62" s="477">
        <f t="shared" si="81"/>
        <v>1.1814911699199002</v>
      </c>
      <c r="GW62" s="477">
        <f t="shared" si="81"/>
        <v>0.89172759109252597</v>
      </c>
      <c r="GX62" s="477">
        <f t="shared" si="81"/>
        <v>0.68677078756727628</v>
      </c>
      <c r="GY62" s="477">
        <f t="shared" si="81"/>
        <v>0.53484182947963621</v>
      </c>
      <c r="GZ62" s="477">
        <f t="shared" si="81"/>
        <v>0.41827932733525724</v>
      </c>
      <c r="HA62" s="477">
        <f t="shared" si="81"/>
        <v>0.3264810272806038</v>
      </c>
      <c r="HB62" s="477">
        <f t="shared" si="81"/>
        <v>0.2526955048697711</v>
      </c>
      <c r="HC62" s="477">
        <f t="shared" si="81"/>
        <v>0.19241804812663602</v>
      </c>
      <c r="HD62" s="477">
        <f t="shared" si="81"/>
        <v>0.14252691986830446</v>
      </c>
      <c r="HE62" s="477">
        <f t="shared" si="81"/>
        <v>0.10078979676213398</v>
      </c>
      <c r="HF62" s="477">
        <f t="shared" si="81"/>
        <v>6.5567625958494372E-2</v>
      </c>
      <c r="HG62" s="477">
        <f t="shared" si="81"/>
        <v>3.5629521744084992E-2</v>
      </c>
      <c r="HH62" s="477">
        <f t="shared" si="79"/>
        <v>1.0032974787738692E-2</v>
      </c>
      <c r="HI62" s="477">
        <f t="shared" si="79"/>
        <v>1.1956028534150563E-2</v>
      </c>
      <c r="HJ62" s="477">
        <f t="shared" si="79"/>
        <v>3.091768212612174E-2</v>
      </c>
      <c r="HK62" s="477">
        <f t="shared" si="79"/>
        <v>4.7316653676817109E-2</v>
      </c>
      <c r="HL62" s="477">
        <f t="shared" si="79"/>
        <v>6.1529456269370127E-2</v>
      </c>
      <c r="HM62" s="477">
        <f t="shared" si="79"/>
        <v>7.3864372478997881E-2</v>
      </c>
      <c r="HN62" s="477">
        <f t="shared" si="79"/>
        <v>8.4576196501765621E-2</v>
      </c>
      <c r="HO62" s="477">
        <f t="shared" si="79"/>
        <v>9.3877304466407199E-2</v>
      </c>
      <c r="HP62" s="477">
        <f t="shared" si="79"/>
        <v>0.10194607973018521</v>
      </c>
      <c r="HQ62" s="477">
        <f t="shared" si="79"/>
        <v>0.10893340399665015</v>
      </c>
      <c r="HR62" s="477">
        <f t="shared" si="79"/>
        <v>0.1149677145023551</v>
      </c>
      <c r="HS62" s="477">
        <f t="shared" si="79"/>
        <v>0.12015898465293821</v>
      </c>
      <c r="HT62" s="477">
        <f t="shared" si="79"/>
        <v>0.12460188698090997</v>
      </c>
      <c r="HU62" s="477">
        <f t="shared" si="45"/>
        <v>0.12837832835271237</v>
      </c>
      <c r="HV62" s="477">
        <f t="shared" si="45"/>
        <v>0.13155949842796663</v>
      </c>
      <c r="HW62" s="477">
        <f t="shared" si="45"/>
        <v>0.13420753720862574</v>
      </c>
      <c r="HX62" s="477">
        <f t="shared" si="45"/>
        <v>0.13637690193728139</v>
      </c>
      <c r="HY62" s="477">
        <f t="shared" si="45"/>
        <v>0.13811549479086005</v>
      </c>
      <c r="HZ62" s="477">
        <f t="shared" si="45"/>
        <v>0.13946559883442566</v>
      </c>
      <c r="IA62" s="477">
        <f t="shared" si="45"/>
        <v>0.14046465920721576</v>
      </c>
      <c r="IB62" s="477">
        <f t="shared" si="45"/>
        <v>0.14114593856654462</v>
      </c>
      <c r="IC62" s="477">
        <f t="shared" si="45"/>
        <v>0.14153906974495434</v>
      </c>
      <c r="ID62" s="477">
        <f t="shared" si="45"/>
        <v>0.14167052390132251</v>
      </c>
      <c r="IE62" s="477">
        <f t="shared" si="46"/>
        <v>0.14156400881905226</v>
      </c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</row>
    <row r="63" spans="1:320">
      <c r="J63" s="252"/>
      <c r="K63" s="499">
        <v>46000</v>
      </c>
      <c r="L63" s="382">
        <f t="shared" si="66"/>
        <v>14.020799999999999</v>
      </c>
      <c r="M63" s="382">
        <v>460</v>
      </c>
      <c r="N63" s="493"/>
      <c r="O63" s="263"/>
      <c r="P63" s="383">
        <f t="shared" si="71"/>
        <v>-66.500002288000502</v>
      </c>
      <c r="Q63" s="383">
        <f t="shared" si="67"/>
        <v>206.64999771199948</v>
      </c>
      <c r="R63" s="382">
        <f t="shared" si="68"/>
        <v>560.17572390567045</v>
      </c>
      <c r="S63" s="263">
        <f t="shared" si="74"/>
        <v>0.13028315662544793</v>
      </c>
      <c r="T63" s="492"/>
      <c r="U63" s="492"/>
      <c r="V63" s="170"/>
      <c r="X63" s="524">
        <v>52000</v>
      </c>
      <c r="Y63" s="410">
        <f t="shared" si="77"/>
        <v>4.9227990855693807E-2</v>
      </c>
      <c r="Z63" s="410">
        <f t="shared" si="77"/>
        <v>9.8375503590220265E-2</v>
      </c>
      <c r="AA63" s="410">
        <f t="shared" si="77"/>
        <v>0.14736334962562572</v>
      </c>
      <c r="AB63" s="410">
        <f t="shared" si="77"/>
        <v>0.19611486486967619</v>
      </c>
      <c r="AC63" s="410">
        <f t="shared" si="77"/>
        <v>0.24455703987055352</v>
      </c>
      <c r="AD63" s="410">
        <f t="shared" si="77"/>
        <v>0.29262150324405828</v>
      </c>
      <c r="AE63" s="410">
        <f t="shared" si="77"/>
        <v>0.34024532747938524</v>
      </c>
      <c r="AF63" s="410">
        <f t="shared" si="77"/>
        <v>0.38737163875068653</v>
      </c>
      <c r="AG63" s="410">
        <f t="shared" si="77"/>
        <v>0.43395002499384727</v>
      </c>
      <c r="AH63" s="410">
        <f t="shared" si="77"/>
        <v>0.47993674803826653</v>
      </c>
      <c r="AI63" s="410">
        <f t="shared" si="77"/>
        <v>0.52529477510719336</v>
      </c>
      <c r="AJ63" s="410">
        <f t="shared" si="77"/>
        <v>0.56999365199399576</v>
      </c>
      <c r="AK63" s="410">
        <f t="shared" si="77"/>
        <v>0.6140092445348686</v>
      </c>
      <c r="AL63" s="410">
        <f t="shared" si="77"/>
        <v>0.65732337679917763</v>
      </c>
      <c r="AM63" s="410">
        <f t="shared" si="77"/>
        <v>0.69992339409085824</v>
      </c>
      <c r="AN63" s="410">
        <f t="shared" si="77"/>
        <v>0.74180167690368559</v>
      </c>
      <c r="AO63" s="410">
        <f t="shared" si="77"/>
        <v>0.78295512892912011</v>
      </c>
      <c r="AP63" s="410">
        <f t="shared" si="77"/>
        <v>0.823384658569844</v>
      </c>
      <c r="AQ63" s="410">
        <f t="shared" si="77"/>
        <v>0.86309466957364234</v>
      </c>
      <c r="AR63" s="410">
        <f t="shared" si="77"/>
        <v>0.9020925726796436</v>
      </c>
      <c r="AS63" s="410">
        <f t="shared" si="77"/>
        <v>0.94038832677269746</v>
      </c>
      <c r="AT63" s="410">
        <f t="shared" si="77"/>
        <v>0.97799401509180084</v>
      </c>
      <c r="AU63" s="410">
        <f t="shared" si="77"/>
        <v>1.0149234595868206</v>
      </c>
      <c r="AV63" s="410">
        <f t="shared" si="77"/>
        <v>1.0511918745628266</v>
      </c>
      <c r="AW63" s="410">
        <f t="shared" si="77"/>
        <v>1.0868155592577342</v>
      </c>
      <c r="AX63" s="410">
        <f t="shared" si="77"/>
        <v>1.1218116279125248</v>
      </c>
      <c r="AY63" s="410">
        <f t="shared" si="77"/>
        <v>1.156197775149588</v>
      </c>
      <c r="AZ63" s="410">
        <f t="shared" si="77"/>
        <v>1.1899920740102097</v>
      </c>
      <c r="BA63" s="410">
        <f t="shared" si="77"/>
        <v>1.2232128037563377</v>
      </c>
      <c r="BB63" s="410">
        <f t="shared" si="77"/>
        <v>1.2558783044612807</v>
      </c>
      <c r="BC63" s="410">
        <f t="shared" si="77"/>
        <v>1.2880068554538378</v>
      </c>
      <c r="BD63" s="410">
        <f t="shared" si="77"/>
        <v>1.3196165748036492</v>
      </c>
      <c r="BE63" s="410">
        <f t="shared" si="77"/>
        <v>1.3507253372127317</v>
      </c>
      <c r="BF63" s="410">
        <f t="shared" si="77"/>
        <v>1.3813507078868086</v>
      </c>
      <c r="BG63" s="410">
        <f t="shared" si="77"/>
        <v>1.4115098901834335</v>
      </c>
      <c r="BH63" s="410">
        <f t="shared" si="77"/>
        <v>1.4412196850595302</v>
      </c>
      <c r="BI63" s="410">
        <f t="shared" si="77"/>
        <v>1.4704964605607245</v>
      </c>
      <c r="BJ63" s="410">
        <f t="shared" si="77"/>
        <v>1.4993561298029596</v>
      </c>
      <c r="BK63" s="410">
        <f t="shared" si="77"/>
        <v>1.5278141360901789</v>
      </c>
      <c r="BL63" s="410">
        <f t="shared" si="77"/>
        <v>1.5558854439883334</v>
      </c>
      <c r="BM63" s="253"/>
      <c r="BN63" s="252"/>
      <c r="BO63" s="537">
        <f t="shared" si="59"/>
        <v>520</v>
      </c>
      <c r="BP63" s="524">
        <v>52000</v>
      </c>
      <c r="BQ63" s="382">
        <f t="shared" si="72"/>
        <v>206.75015662969938</v>
      </c>
      <c r="BR63" s="382">
        <f t="shared" si="72"/>
        <v>207.04997868964594</v>
      </c>
      <c r="BS63" s="382">
        <f t="shared" si="72"/>
        <v>207.54751819713877</v>
      </c>
      <c r="BT63" s="382">
        <f t="shared" si="72"/>
        <v>208.23959248681015</v>
      </c>
      <c r="BU63" s="382">
        <f t="shared" si="72"/>
        <v>209.12186834848899</v>
      </c>
      <c r="BV63" s="382">
        <f t="shared" si="72"/>
        <v>210.18897580698277</v>
      </c>
      <c r="BW63" s="382">
        <f t="shared" si="72"/>
        <v>211.43464292810586</v>
      </c>
      <c r="BX63" s="382">
        <f t="shared" si="72"/>
        <v>212.85184462972532</v>
      </c>
      <c r="BY63" s="382">
        <f t="shared" si="72"/>
        <v>214.43295838368959</v>
      </c>
      <c r="BZ63" s="382">
        <f t="shared" si="72"/>
        <v>216.16992013651441</v>
      </c>
      <c r="CA63" s="382">
        <f t="shared" si="72"/>
        <v>218.05437463493249</v>
      </c>
      <c r="CB63" s="382">
        <f t="shared" si="72"/>
        <v>220.07781547107351</v>
      </c>
      <c r="CC63" s="382">
        <f t="shared" si="72"/>
        <v>222.23171141310988</v>
      </c>
      <c r="CD63" s="382">
        <f t="shared" si="72"/>
        <v>224.50761683059258</v>
      </c>
      <c r="CE63" s="382">
        <f t="shared" si="72"/>
        <v>226.89726515925341</v>
      </c>
      <c r="CF63" s="382">
        <f t="shared" si="69"/>
        <v>229.39264531253076</v>
      </c>
      <c r="CG63" s="382">
        <f t="shared" si="69"/>
        <v>231.98606170424748</v>
      </c>
      <c r="CH63" s="382">
        <f t="shared" si="69"/>
        <v>234.67017909412868</v>
      </c>
      <c r="CI63" s="382">
        <f t="shared" si="69"/>
        <v>237.43805382047549</v>
      </c>
      <c r="CJ63" s="382">
        <f t="shared" si="69"/>
        <v>240.28315316984833</v>
      </c>
      <c r="CK63" s="382">
        <f t="shared" si="69"/>
        <v>243.19936468536739</v>
      </c>
      <c r="CL63" s="382">
        <f t="shared" si="69"/>
        <v>246.18099716696156</v>
      </c>
      <c r="CM63" s="382">
        <f t="shared" si="69"/>
        <v>249.22277499975692</v>
      </c>
      <c r="CN63" s="382">
        <f t="shared" si="69"/>
        <v>252.31982728723113</v>
      </c>
      <c r="CO63" s="382">
        <f t="shared" si="69"/>
        <v>255.46767308487836</v>
      </c>
      <c r="CP63" s="382">
        <f t="shared" si="69"/>
        <v>258.66220384384866</v>
      </c>
      <c r="CQ63" s="382">
        <f t="shared" si="69"/>
        <v>261.89966399341398</v>
      </c>
      <c r="CR63" s="382">
        <f t="shared" si="69"/>
        <v>265.17663042344088</v>
      </c>
      <c r="CS63" s="382">
        <f t="shared" si="69"/>
        <v>268.48999147740682</v>
      </c>
      <c r="CT63" s="382">
        <f t="shared" si="69"/>
        <v>271.83692593469038</v>
      </c>
      <c r="CU63" s="382">
        <f t="shared" si="69"/>
        <v>275.21488234809755</v>
      </c>
      <c r="CV63" s="382">
        <f t="shared" si="69"/>
        <v>278.62155900798115</v>
      </c>
      <c r="CW63" s="382">
        <f t="shared" si="69"/>
        <v>282.05488472632743</v>
      </c>
      <c r="CX63" s="382">
        <f t="shared" si="69"/>
        <v>285.51300057099314</v>
      </c>
      <c r="CY63" s="382">
        <f t="shared" si="69"/>
        <v>288.99424262993512</v>
      </c>
      <c r="CZ63" s="382">
        <f t="shared" si="69"/>
        <v>292.49712584583756</v>
      </c>
      <c r="DA63" s="382">
        <f t="shared" si="69"/>
        <v>296.02032893126187</v>
      </c>
      <c r="DB63" s="382">
        <f t="shared" si="69"/>
        <v>299.56268035168171</v>
      </c>
      <c r="DC63" s="382">
        <f t="shared" si="69"/>
        <v>303.12314534714238</v>
      </c>
      <c r="DD63" s="382">
        <f t="shared" si="69"/>
        <v>306.70081395154511</v>
      </c>
      <c r="DE63" s="521"/>
      <c r="DF63" s="252"/>
      <c r="DG63" s="537">
        <f t="shared" si="61"/>
        <v>520</v>
      </c>
      <c r="DH63" s="524">
        <v>52000</v>
      </c>
      <c r="DI63" s="382">
        <f t="shared" si="73"/>
        <v>27.576325414010004</v>
      </c>
      <c r="DJ63" s="382">
        <f t="shared" si="73"/>
        <v>55.107568938236518</v>
      </c>
      <c r="DK63" s="382">
        <f t="shared" si="73"/>
        <v>82.549371053699304</v>
      </c>
      <c r="DL63" s="382">
        <f t="shared" si="73"/>
        <v>109.8587863970336</v>
      </c>
      <c r="DM63" s="382">
        <f t="shared" si="73"/>
        <v>136.99491684571524</v>
      </c>
      <c r="DN63" s="382">
        <f t="shared" si="73"/>
        <v>163.91946241010584</v>
      </c>
      <c r="DO63" s="382">
        <f t="shared" si="73"/>
        <v>190.59717262628652</v>
      </c>
      <c r="DP63" s="382">
        <f t="shared" si="73"/>
        <v>216.99618815769171</v>
      </c>
      <c r="DQ63" s="382">
        <f t="shared" si="73"/>
        <v>243.08826938981218</v>
      </c>
      <c r="DR63" s="382">
        <f t="shared" si="73"/>
        <v>268.84891526126933</v>
      </c>
      <c r="DS63" s="382">
        <f t="shared" si="73"/>
        <v>294.25738090953837</v>
      </c>
      <c r="DT63" s="382">
        <f t="shared" si="73"/>
        <v>319.29660662737336</v>
      </c>
      <c r="DU63" s="382">
        <f t="shared" si="73"/>
        <v>343.95307304209388</v>
      </c>
      <c r="DV63" s="382">
        <f t="shared" si="73"/>
        <v>368.21659843859914</v>
      </c>
      <c r="DW63" s="382">
        <f t="shared" si="73"/>
        <v>392.08009396336035</v>
      </c>
      <c r="DX63" s="382">
        <f t="shared" si="70"/>
        <v>415.53929135396231</v>
      </c>
      <c r="DY63" s="382">
        <f t="shared" si="70"/>
        <v>438.59245613352738</v>
      </c>
      <c r="DZ63" s="382">
        <f t="shared" si="70"/>
        <v>461.24009716718564</v>
      </c>
      <c r="EA63" s="382">
        <f t="shared" si="70"/>
        <v>483.48468132754056</v>
      </c>
      <c r="EB63" s="382">
        <f t="shared" si="70"/>
        <v>505.33035993074799</v>
      </c>
      <c r="EC63" s="382">
        <f t="shared" si="70"/>
        <v>526.78271170233802</v>
      </c>
      <c r="ED63" s="382">
        <f t="shared" si="70"/>
        <v>547.84850537946272</v>
      </c>
      <c r="EE63" s="382">
        <f t="shared" si="70"/>
        <v>568.53548368289466</v>
      </c>
      <c r="EF63" s="382">
        <f t="shared" si="70"/>
        <v>588.85216929699016</v>
      </c>
      <c r="EG63" s="382">
        <f t="shared" si="70"/>
        <v>608.80769265914739</v>
      </c>
      <c r="EH63" s="382">
        <f t="shared" si="70"/>
        <v>628.41164075169718</v>
      </c>
      <c r="EI63" s="382">
        <f t="shared" si="70"/>
        <v>647.67392567254603</v>
      </c>
      <c r="EJ63" s="382">
        <f t="shared" si="70"/>
        <v>666.60467150067939</v>
      </c>
      <c r="EK63" s="382">
        <f t="shared" si="70"/>
        <v>685.21411783489123</v>
      </c>
      <c r="EL63" s="382">
        <f t="shared" si="70"/>
        <v>703.51253833902388</v>
      </c>
      <c r="EM63" s="382">
        <f t="shared" si="70"/>
        <v>721.51017264931977</v>
      </c>
      <c r="EN63" s="382">
        <f t="shared" si="70"/>
        <v>739.21717006855556</v>
      </c>
      <c r="EO63" s="382">
        <f t="shared" si="70"/>
        <v>756.64354357087279</v>
      </c>
      <c r="EP63" s="382">
        <f t="shared" si="70"/>
        <v>773.79913275810327</v>
      </c>
      <c r="EQ63" s="382">
        <f t="shared" si="70"/>
        <v>790.69357453351824</v>
      </c>
      <c r="ER63" s="382">
        <f t="shared" si="70"/>
        <v>807.3362803853247</v>
      </c>
      <c r="ES63" s="382">
        <f t="shared" si="70"/>
        <v>823.73641929533005</v>
      </c>
      <c r="ET63" s="382">
        <f t="shared" si="70"/>
        <v>839.90290540477724</v>
      </c>
      <c r="EU63" s="382">
        <f t="shared" si="70"/>
        <v>855.84438967763253</v>
      </c>
      <c r="EV63" s="382">
        <f t="shared" si="70"/>
        <v>871.56925490046012</v>
      </c>
      <c r="EW63" s="521"/>
      <c r="EX63" s="252"/>
      <c r="EY63" s="515">
        <f t="shared" si="63"/>
        <v>520</v>
      </c>
      <c r="EZ63" s="524">
        <v>52000</v>
      </c>
      <c r="FA63" s="382">
        <f t="shared" si="80"/>
        <v>255.6001566296994</v>
      </c>
      <c r="FB63" s="382">
        <f t="shared" si="80"/>
        <v>265.89997868964599</v>
      </c>
      <c r="FC63" s="382">
        <f t="shared" si="80"/>
        <v>276.39751819713877</v>
      </c>
      <c r="FD63" s="382">
        <f t="shared" si="80"/>
        <v>287.08959248681015</v>
      </c>
      <c r="FE63" s="382">
        <f t="shared" si="80"/>
        <v>297.97186834848901</v>
      </c>
      <c r="FF63" s="382">
        <f t="shared" si="80"/>
        <v>309.03897580698276</v>
      </c>
      <c r="FG63" s="382">
        <f t="shared" si="80"/>
        <v>320.28464292810588</v>
      </c>
      <c r="FH63" s="382">
        <f t="shared" si="80"/>
        <v>331.70184462972531</v>
      </c>
      <c r="FI63" s="382">
        <f t="shared" si="80"/>
        <v>343.28295838368962</v>
      </c>
      <c r="FJ63" s="382">
        <f t="shared" si="80"/>
        <v>355.01992013651443</v>
      </c>
      <c r="FK63" s="382">
        <f t="shared" si="80"/>
        <v>366.90437463493254</v>
      </c>
      <c r="FL63" s="382">
        <f t="shared" si="80"/>
        <v>378.92781547107353</v>
      </c>
      <c r="FM63" s="382">
        <f t="shared" si="80"/>
        <v>391.08171141310993</v>
      </c>
      <c r="FN63" s="382">
        <f t="shared" si="80"/>
        <v>403.35761683059263</v>
      </c>
      <c r="FO63" s="382">
        <f t="shared" si="80"/>
        <v>415.7472651592534</v>
      </c>
      <c r="FP63" s="382">
        <f t="shared" si="78"/>
        <v>428.24264531253078</v>
      </c>
      <c r="FQ63" s="382">
        <f t="shared" si="78"/>
        <v>440.83606170424753</v>
      </c>
      <c r="FR63" s="382">
        <f t="shared" si="78"/>
        <v>453.52017909412871</v>
      </c>
      <c r="FS63" s="382">
        <f t="shared" si="78"/>
        <v>466.28805382047551</v>
      </c>
      <c r="FT63" s="382">
        <f t="shared" si="78"/>
        <v>479.13315316984836</v>
      </c>
      <c r="FU63" s="382">
        <f t="shared" si="78"/>
        <v>492.04936468536744</v>
      </c>
      <c r="FV63" s="382">
        <f t="shared" si="78"/>
        <v>505.03099716696158</v>
      </c>
      <c r="FW63" s="382">
        <f t="shared" si="78"/>
        <v>518.07277499975692</v>
      </c>
      <c r="FX63" s="382">
        <f t="shared" si="78"/>
        <v>531.1698272872311</v>
      </c>
      <c r="FY63" s="382">
        <f t="shared" si="78"/>
        <v>544.31767308487838</v>
      </c>
      <c r="FZ63" s="382">
        <f t="shared" si="78"/>
        <v>557.51220384384874</v>
      </c>
      <c r="GA63" s="382">
        <f t="shared" si="78"/>
        <v>570.74966399341406</v>
      </c>
      <c r="GB63" s="382">
        <f t="shared" si="78"/>
        <v>584.02663042344091</v>
      </c>
      <c r="GC63" s="382">
        <f t="shared" si="78"/>
        <v>597.33999147740678</v>
      </c>
      <c r="GD63" s="382">
        <f t="shared" si="78"/>
        <v>610.68692593469041</v>
      </c>
      <c r="GE63" s="382">
        <f t="shared" si="76"/>
        <v>624.06488234809763</v>
      </c>
      <c r="GF63" s="382">
        <f t="shared" si="76"/>
        <v>637.47155900798111</v>
      </c>
      <c r="GG63" s="382">
        <f t="shared" si="76"/>
        <v>650.90488472632751</v>
      </c>
      <c r="GH63" s="382">
        <f t="shared" si="76"/>
        <v>664.36300057099311</v>
      </c>
      <c r="GI63" s="382">
        <f t="shared" si="76"/>
        <v>677.84424262993514</v>
      </c>
      <c r="GJ63" s="382">
        <f t="shared" si="76"/>
        <v>691.34712584583758</v>
      </c>
      <c r="GK63" s="382">
        <f t="shared" si="76"/>
        <v>704.87032893126184</v>
      </c>
      <c r="GL63" s="382">
        <f t="shared" si="76"/>
        <v>718.41268035168173</v>
      </c>
      <c r="GM63" s="382">
        <f t="shared" si="76"/>
        <v>731.97314534714246</v>
      </c>
      <c r="GN63" s="382">
        <f t="shared" si="76"/>
        <v>745.55081395154514</v>
      </c>
      <c r="GO63" s="511"/>
      <c r="GP63" s="521"/>
      <c r="GQ63" s="524">
        <v>52000</v>
      </c>
      <c r="GR63" s="583">
        <f t="shared" si="81"/>
        <v>8.2688258059155011</v>
      </c>
      <c r="GS63" s="477">
        <f t="shared" si="81"/>
        <v>3.8251081260300461</v>
      </c>
      <c r="GT63" s="477">
        <f t="shared" si="81"/>
        <v>2.3482692196084578</v>
      </c>
      <c r="GU63" s="477">
        <f t="shared" si="81"/>
        <v>1.6132601852095656</v>
      </c>
      <c r="GV63" s="477">
        <f t="shared" si="81"/>
        <v>1.1750578430882022</v>
      </c>
      <c r="GW63" s="477">
        <f t="shared" si="81"/>
        <v>0.8853098421821699</v>
      </c>
      <c r="GX63" s="477">
        <f t="shared" si="81"/>
        <v>0.68042704157056999</v>
      </c>
      <c r="GY63" s="477">
        <f t="shared" si="81"/>
        <v>0.52860678081901002</v>
      </c>
      <c r="GZ63" s="477">
        <f t="shared" si="81"/>
        <v>0.41217410138868915</v>
      </c>
      <c r="HA63" s="477">
        <f t="shared" si="81"/>
        <v>0.32051832826442128</v>
      </c>
      <c r="HB63" s="477">
        <f t="shared" si="81"/>
        <v>0.24688248600883034</v>
      </c>
      <c r="HC63" s="477">
        <f t="shared" si="81"/>
        <v>0.18675804128820944</v>
      </c>
      <c r="HD63" s="477">
        <f t="shared" si="81"/>
        <v>0.13702054746650955</v>
      </c>
      <c r="HE63" s="477">
        <f t="shared" si="81"/>
        <v>9.5435725985756545E-2</v>
      </c>
      <c r="HF63" s="477">
        <f t="shared" si="81"/>
        <v>6.0363103254369069E-2</v>
      </c>
      <c r="HG63" s="477">
        <f t="shared" si="81"/>
        <v>3.0570764841940233E-2</v>
      </c>
      <c r="HH63" s="477">
        <f t="shared" si="79"/>
        <v>5.1154677636249491E-3</v>
      </c>
      <c r="HI63" s="477">
        <f t="shared" si="79"/>
        <v>1.6737309094483808E-2</v>
      </c>
      <c r="HJ63" s="477">
        <f t="shared" si="79"/>
        <v>3.5568091753904095E-2</v>
      </c>
      <c r="HK63" s="477">
        <f t="shared" si="79"/>
        <v>5.1841743220197134E-2</v>
      </c>
      <c r="HL63" s="477">
        <f t="shared" si="79"/>
        <v>6.5934865069370172E-2</v>
      </c>
      <c r="HM63" s="477">
        <f t="shared" si="79"/>
        <v>7.8155745232605767E-2</v>
      </c>
      <c r="HN63" s="477">
        <f t="shared" si="79"/>
        <v>8.8759119054886884E-2</v>
      </c>
      <c r="HO63" s="477">
        <f t="shared" si="79"/>
        <v>9.7957254838041893E-2</v>
      </c>
      <c r="HP63" s="477">
        <f t="shared" si="79"/>
        <v>0.10592839143110989</v>
      </c>
      <c r="HQ63" s="477">
        <f t="shared" si="79"/>
        <v>0.11282323927519791</v>
      </c>
      <c r="HR63" s="477">
        <f t="shared" si="79"/>
        <v>0.11877004558930429</v>
      </c>
      <c r="HS63" s="477">
        <f t="shared" si="79"/>
        <v>0.12387858142568435</v>
      </c>
      <c r="HT63" s="477">
        <f t="shared" si="79"/>
        <v>0.12824330974841142</v>
      </c>
      <c r="HU63" s="477">
        <f t="shared" si="45"/>
        <v>0.13194592469310143</v>
      </c>
      <c r="HV63" s="477">
        <f t="shared" si="45"/>
        <v>0.13505740320113838</v>
      </c>
      <c r="HW63" s="477">
        <f t="shared" si="45"/>
        <v>0.13763967502424015</v>
      </c>
      <c r="HX63" s="477">
        <f t="shared" si="45"/>
        <v>0.13974699149024197</v>
      </c>
      <c r="HY63" s="477">
        <f t="shared" si="45"/>
        <v>0.14142705458591009</v>
      </c>
      <c r="HZ63" s="477">
        <f t="shared" si="45"/>
        <v>0.14272195391262701</v>
      </c>
      <c r="IA63" s="477">
        <f t="shared" si="45"/>
        <v>0.14366894856270787</v>
      </c>
      <c r="IB63" s="477">
        <f t="shared" si="45"/>
        <v>0.14430112300455633</v>
      </c>
      <c r="IC63" s="477">
        <f t="shared" si="45"/>
        <v>0.14464793998366432</v>
      </c>
      <c r="ID63" s="477">
        <f t="shared" si="45"/>
        <v>0.14473570876260364</v>
      </c>
      <c r="IE63" s="477">
        <f t="shared" si="46"/>
        <v>0.14458798338785742</v>
      </c>
    </row>
    <row r="64" spans="1:320">
      <c r="J64" s="252"/>
      <c r="K64" s="499">
        <v>47000</v>
      </c>
      <c r="L64" s="382">
        <f t="shared" si="66"/>
        <v>14.3256</v>
      </c>
      <c r="M64" s="382">
        <v>470</v>
      </c>
      <c r="N64" s="493"/>
      <c r="O64" s="263"/>
      <c r="P64" s="383">
        <f t="shared" si="71"/>
        <v>-66.500002288000502</v>
      </c>
      <c r="Q64" s="383">
        <f t="shared" si="67"/>
        <v>206.64999771199948</v>
      </c>
      <c r="R64" s="382">
        <f t="shared" si="68"/>
        <v>560.17572390567045</v>
      </c>
      <c r="S64" s="263">
        <f t="shared" si="74"/>
        <v>0.12416940104774178</v>
      </c>
      <c r="T64" s="492"/>
      <c r="U64" s="492"/>
      <c r="V64" s="279"/>
      <c r="X64" s="524">
        <v>53000</v>
      </c>
      <c r="Y64" s="410">
        <f t="shared" si="77"/>
        <v>5.0424602316396477E-2</v>
      </c>
      <c r="Z64" s="410">
        <f t="shared" si="77"/>
        <v>0.10076228837384417</v>
      </c>
      <c r="AA64" s="410">
        <f t="shared" si="77"/>
        <v>0.15092760317675324</v>
      </c>
      <c r="AB64" s="410">
        <f t="shared" si="77"/>
        <v>0.2008379493046866</v>
      </c>
      <c r="AC64" s="410">
        <f t="shared" si="77"/>
        <v>0.25041485882949921</v>
      </c>
      <c r="AD64" s="410">
        <f t="shared" si="77"/>
        <v>0.29958509165473796</v>
      </c>
      <c r="AE64" s="410">
        <f t="shared" si="77"/>
        <v>0.34828152475466323</v>
      </c>
      <c r="AF64" s="410">
        <f t="shared" si="77"/>
        <v>0.39644381214610852</v>
      </c>
      <c r="AG64" s="410">
        <f t="shared" si="77"/>
        <v>0.44401881073910715</v>
      </c>
      <c r="AH64" s="410">
        <f t="shared" si="77"/>
        <v>0.49096078096986662</v>
      </c>
      <c r="AI64" s="410">
        <f t="shared" si="77"/>
        <v>0.53723138223249622</v>
      </c>
      <c r="AJ64" s="410">
        <f t="shared" si="77"/>
        <v>0.58279949100935247</v>
      </c>
      <c r="AK64" s="410">
        <f t="shared" si="77"/>
        <v>0.62764087414830494</v>
      </c>
      <c r="AL64" s="410">
        <f t="shared" si="77"/>
        <v>0.67173775123725932</v>
      </c>
      <c r="AM64" s="410">
        <f t="shared" si="77"/>
        <v>0.71507827902261623</v>
      </c>
      <c r="AN64" s="410">
        <f t="shared" si="77"/>
        <v>0.75765598797567646</v>
      </c>
      <c r="AO64" s="410">
        <f t="shared" si="77"/>
        <v>0.79946919709983655</v>
      </c>
      <c r="AP64" s="410">
        <f t="shared" si="77"/>
        <v>0.84052042849201958</v>
      </c>
      <c r="AQ64" s="410">
        <f t="shared" si="77"/>
        <v>0.88081583850468204</v>
      </c>
      <c r="AR64" s="410">
        <f t="shared" si="77"/>
        <v>0.92036467794717924</v>
      </c>
      <c r="AS64" s="410">
        <f t="shared" si="77"/>
        <v>0.95917878983969773</v>
      </c>
      <c r="AT64" s="410">
        <f t="shared" si="77"/>
        <v>0.99727214990249791</v>
      </c>
      <c r="AU64" s="410">
        <f t="shared" si="77"/>
        <v>1.0346604522616192</v>
      </c>
      <c r="AV64" s="410">
        <f t="shared" si="77"/>
        <v>1.0713607407543968</v>
      </c>
      <c r="AW64" s="410">
        <f t="shared" si="77"/>
        <v>1.1073910846644515</v>
      </c>
      <c r="AX64" s="410">
        <f t="shared" si="77"/>
        <v>1.142770296629291</v>
      </c>
      <c r="AY64" s="410">
        <f t="shared" si="77"/>
        <v>1.1775176897605344</v>
      </c>
      <c r="AZ64" s="410">
        <f t="shared" si="77"/>
        <v>1.2116528706178005</v>
      </c>
      <c r="BA64" s="410">
        <f t="shared" si="77"/>
        <v>1.245195564510017</v>
      </c>
      <c r="BB64" s="410">
        <f t="shared" si="77"/>
        <v>1.2781654696004936</v>
      </c>
      <c r="BC64" s="410">
        <f t="shared" si="77"/>
        <v>1.3105821364135015</v>
      </c>
      <c r="BD64" s="410">
        <f t="shared" si="77"/>
        <v>1.3424648695397952</v>
      </c>
      <c r="BE64" s="410">
        <f t="shared" si="77"/>
        <v>1.3738326485847809</v>
      </c>
      <c r="BF64" s="410">
        <f t="shared" si="77"/>
        <v>1.4047040656725798</v>
      </c>
      <c r="BG64" s="410">
        <f t="shared" si="77"/>
        <v>1.4350972770950878</v>
      </c>
      <c r="BH64" s="410">
        <f t="shared" si="77"/>
        <v>1.4650299669652809</v>
      </c>
      <c r="BI64" s="410">
        <f t="shared" si="77"/>
        <v>1.4945193209908483</v>
      </c>
      <c r="BJ64" s="410">
        <f t="shared" si="77"/>
        <v>1.5235820087229597</v>
      </c>
      <c r="BK64" s="410">
        <f t="shared" si="77"/>
        <v>1.5522341728530586</v>
      </c>
      <c r="BL64" s="410">
        <f t="shared" si="77"/>
        <v>1.5804914243270634</v>
      </c>
      <c r="BM64" s="253"/>
      <c r="BN64" s="252"/>
      <c r="BO64" s="537">
        <f t="shared" si="59"/>
        <v>530</v>
      </c>
      <c r="BP64" s="524">
        <v>53000</v>
      </c>
      <c r="BQ64" s="382">
        <f t="shared" si="72"/>
        <v>206.75508504347658</v>
      </c>
      <c r="BR64" s="382">
        <f t="shared" si="72"/>
        <v>207.06962279923539</v>
      </c>
      <c r="BS64" s="382">
        <f t="shared" si="72"/>
        <v>207.59145961566583</v>
      </c>
      <c r="BT64" s="382">
        <f t="shared" si="72"/>
        <v>208.31707969167985</v>
      </c>
      <c r="BU64" s="382">
        <f t="shared" si="72"/>
        <v>209.24170285423344</v>
      </c>
      <c r="BV64" s="382">
        <f t="shared" si="72"/>
        <v>210.35941588869898</v>
      </c>
      <c r="BW64" s="382">
        <f t="shared" si="72"/>
        <v>211.66332750315553</v>
      </c>
      <c r="BX64" s="382">
        <f t="shared" si="72"/>
        <v>213.14573852356838</v>
      </c>
      <c r="BY64" s="382">
        <f t="shared" si="72"/>
        <v>214.79831889009515</v>
      </c>
      <c r="BZ64" s="382">
        <f t="shared" si="72"/>
        <v>216.61228364935928</v>
      </c>
      <c r="CA64" s="382">
        <f t="shared" si="72"/>
        <v>218.57856125435933</v>
      </c>
      <c r="CB64" s="382">
        <f t="shared" si="72"/>
        <v>220.68794890354224</v>
      </c>
      <c r="CC64" s="382">
        <f t="shared" si="72"/>
        <v>222.9312511867808</v>
      </c>
      <c r="CD64" s="382">
        <f t="shared" si="72"/>
        <v>225.29939979956904</v>
      </c>
      <c r="CE64" s="382">
        <f t="shared" si="72"/>
        <v>227.78355342023232</v>
      </c>
      <c r="CF64" s="382">
        <f t="shared" si="69"/>
        <v>230.37517794676694</v>
      </c>
      <c r="CG64" s="382">
        <f t="shared" si="69"/>
        <v>233.06610813014044</v>
      </c>
      <c r="CH64" s="382">
        <f t="shared" si="69"/>
        <v>235.84859222286045</v>
      </c>
      <c r="CI64" s="382">
        <f t="shared" si="69"/>
        <v>238.71532161141457</v>
      </c>
      <c r="CJ64" s="382">
        <f t="shared" si="69"/>
        <v>241.65944755764127</v>
      </c>
      <c r="CK64" s="382">
        <f t="shared" si="69"/>
        <v>244.67458718079851</v>
      </c>
      <c r="CL64" s="382">
        <f t="shared" ref="CK64:DD76" si="82">$Q70*(1+0.2*AT64^2)</f>
        <v>247.75482071123014</v>
      </c>
      <c r="CM64" s="382">
        <f t="shared" si="82"/>
        <v>250.89468187555784</v>
      </c>
      <c r="CN64" s="382">
        <f t="shared" si="82"/>
        <v>254.08914306293576</v>
      </c>
      <c r="CO64" s="382">
        <f t="shared" si="82"/>
        <v>257.33359669575447</v>
      </c>
      <c r="CP64" s="382">
        <f t="shared" si="82"/>
        <v>260.62383400337785</v>
      </c>
      <c r="CQ64" s="382">
        <f t="shared" si="82"/>
        <v>263.95602218537414</v>
      </c>
      <c r="CR64" s="382">
        <f t="shared" si="82"/>
        <v>267.32668075815536</v>
      </c>
      <c r="CS64" s="382">
        <f t="shared" si="82"/>
        <v>270.73265770935615</v>
      </c>
      <c r="CT64" s="382">
        <f t="shared" si="82"/>
        <v>274.17110593859013</v>
      </c>
      <c r="CU64" s="382">
        <f t="shared" si="82"/>
        <v>277.6394603407216</v>
      </c>
      <c r="CV64" s="382">
        <f t="shared" si="82"/>
        <v>281.13541578675859</v>
      </c>
      <c r="CW64" s="382">
        <f t="shared" si="82"/>
        <v>284.65690617561887</v>
      </c>
      <c r="CX64" s="382">
        <f t="shared" si="82"/>
        <v>288.20208466486463</v>
      </c>
      <c r="CY64" s="382">
        <f t="shared" si="82"/>
        <v>291.76930513758481</v>
      </c>
      <c r="CZ64" s="382">
        <f t="shared" si="82"/>
        <v>295.35710492355958</v>
      </c>
      <c r="DA64" s="382">
        <f t="shared" si="82"/>
        <v>298.9641887635911</v>
      </c>
      <c r="DB64" s="382">
        <f t="shared" si="82"/>
        <v>302.58941398455761</v>
      </c>
      <c r="DC64" s="382">
        <f t="shared" si="82"/>
        <v>306.23177683776225</v>
      </c>
      <c r="DD64" s="382">
        <f t="shared" si="82"/>
        <v>309.89039994314538</v>
      </c>
      <c r="DE64" s="521"/>
      <c r="DF64" s="252"/>
      <c r="DG64" s="537">
        <f t="shared" si="61"/>
        <v>530</v>
      </c>
      <c r="DH64" s="524">
        <v>53000</v>
      </c>
      <c r="DI64" s="382">
        <f t="shared" si="73"/>
        <v>28.246638105242944</v>
      </c>
      <c r="DJ64" s="382">
        <f t="shared" si="73"/>
        <v>56.444587832210082</v>
      </c>
      <c r="DK64" s="382">
        <f t="shared" si="73"/>
        <v>84.545979366885518</v>
      </c>
      <c r="DL64" s="382">
        <f t="shared" si="73"/>
        <v>112.50454363948316</v>
      </c>
      <c r="DM64" s="382">
        <f t="shared" si="73"/>
        <v>140.27632482155099</v>
      </c>
      <c r="DN64" s="382">
        <f t="shared" si="73"/>
        <v>167.82029558903946</v>
      </c>
      <c r="DO64" s="382">
        <f t="shared" si="73"/>
        <v>195.09885525241415</v>
      </c>
      <c r="DP64" s="382">
        <f t="shared" si="73"/>
        <v>222.07819945686998</v>
      </c>
      <c r="DQ64" s="382">
        <f t="shared" si="73"/>
        <v>248.72855873351423</v>
      </c>
      <c r="DR64" s="382">
        <f t="shared" si="73"/>
        <v>275.02431088908833</v>
      </c>
      <c r="DS64" s="382">
        <f t="shared" si="73"/>
        <v>300.94397844693253</v>
      </c>
      <c r="DT64" s="382">
        <f t="shared" si="73"/>
        <v>326.47012676802029</v>
      </c>
      <c r="DU64" s="382">
        <f t="shared" si="73"/>
        <v>351.58918102881455</v>
      </c>
      <c r="DV64" s="382">
        <f t="shared" si="73"/>
        <v>376.29118107409892</v>
      </c>
      <c r="DW64" s="382">
        <f t="shared" si="73"/>
        <v>400.56949260071502</v>
      </c>
      <c r="DX64" s="382">
        <f t="shared" si="70"/>
        <v>424.4204915357405</v>
      </c>
      <c r="DY64" s="382">
        <f t="shared" si="70"/>
        <v>447.8432362256861</v>
      </c>
      <c r="DZ64" s="382">
        <f t="shared" si="70"/>
        <v>470.83913948802137</v>
      </c>
      <c r="EA64" s="382">
        <f t="shared" si="70"/>
        <v>493.41164996194038</v>
      </c>
      <c r="EB64" s="382">
        <f t="shared" si="70"/>
        <v>515.56594972627033</v>
      </c>
      <c r="EC64" s="382">
        <f t="shared" si="70"/>
        <v>537.30867295341761</v>
      </c>
      <c r="ED64" s="382">
        <f t="shared" ref="EC64:EV76" si="83">AT64*$R70</f>
        <v>558.6476485025961</v>
      </c>
      <c r="EE64" s="382">
        <f t="shared" si="83"/>
        <v>579.59166784222089</v>
      </c>
      <c r="EF64" s="382">
        <f t="shared" si="83"/>
        <v>600.1502785162096</v>
      </c>
      <c r="EG64" s="382">
        <f t="shared" si="83"/>
        <v>620.3336024985947</v>
      </c>
      <c r="EH64" s="382">
        <f t="shared" si="83"/>
        <v>640.15217817221082</v>
      </c>
      <c r="EI64" s="382">
        <f t="shared" si="83"/>
        <v>659.61682427334006</v>
      </c>
      <c r="EJ64" s="382">
        <f t="shared" si="83"/>
        <v>678.73852392071001</v>
      </c>
      <c r="EK64" s="382">
        <f t="shared" si="83"/>
        <v>697.52832675352875</v>
      </c>
      <c r="EL64" s="382">
        <f t="shared" si="83"/>
        <v>715.99726720468777</v>
      </c>
      <c r="EM64" s="382">
        <f t="shared" si="83"/>
        <v>734.15629700327338</v>
      </c>
      <c r="EN64" s="382">
        <f t="shared" si="83"/>
        <v>752.01623011238621</v>
      </c>
      <c r="EO64" s="382">
        <f t="shared" si="83"/>
        <v>769.58769844622418</v>
      </c>
      <c r="EP64" s="382">
        <f t="shared" si="83"/>
        <v>786.88111686137586</v>
      </c>
      <c r="EQ64" s="382">
        <f t="shared" si="83"/>
        <v>803.90665607179733</v>
      </c>
      <c r="ER64" s="382">
        <f t="shared" si="83"/>
        <v>820.67422228827672</v>
      </c>
      <c r="ES64" s="382">
        <f t="shared" si="83"/>
        <v>837.19344252705946</v>
      </c>
      <c r="ET64" s="382">
        <f t="shared" si="83"/>
        <v>853.47365466603947</v>
      </c>
      <c r="EU64" s="382">
        <f t="shared" si="83"/>
        <v>869.52390144908168</v>
      </c>
      <c r="EV64" s="382">
        <f t="shared" si="83"/>
        <v>885.35292774911693</v>
      </c>
      <c r="EW64" s="521"/>
      <c r="EX64" s="252"/>
      <c r="EY64" s="515">
        <f t="shared" si="63"/>
        <v>530</v>
      </c>
      <c r="EZ64" s="524">
        <v>53000</v>
      </c>
      <c r="FA64" s="382">
        <f t="shared" si="80"/>
        <v>261.60508504347661</v>
      </c>
      <c r="FB64" s="382">
        <f t="shared" si="80"/>
        <v>271.91962279923541</v>
      </c>
      <c r="FC64" s="382">
        <f t="shared" si="80"/>
        <v>282.44145961566585</v>
      </c>
      <c r="FD64" s="382">
        <f t="shared" si="80"/>
        <v>293.16707969167987</v>
      </c>
      <c r="FE64" s="382">
        <f t="shared" si="80"/>
        <v>304.09170285423346</v>
      </c>
      <c r="FF64" s="382">
        <f t="shared" si="80"/>
        <v>315.20941588869903</v>
      </c>
      <c r="FG64" s="382">
        <f t="shared" si="80"/>
        <v>326.51332750315555</v>
      </c>
      <c r="FH64" s="382">
        <f t="shared" si="80"/>
        <v>337.99573852356843</v>
      </c>
      <c r="FI64" s="382">
        <f t="shared" si="80"/>
        <v>349.6483188900952</v>
      </c>
      <c r="FJ64" s="382">
        <f t="shared" si="80"/>
        <v>361.46228364935928</v>
      </c>
      <c r="FK64" s="382">
        <f t="shared" si="80"/>
        <v>373.42856125435935</v>
      </c>
      <c r="FL64" s="382">
        <f t="shared" si="80"/>
        <v>385.53794890354226</v>
      </c>
      <c r="FM64" s="382">
        <f t="shared" si="80"/>
        <v>397.78125118678082</v>
      </c>
      <c r="FN64" s="382">
        <f t="shared" si="80"/>
        <v>410.1493997995691</v>
      </c>
      <c r="FO64" s="382">
        <f t="shared" si="80"/>
        <v>422.63355342023237</v>
      </c>
      <c r="FP64" s="382">
        <f t="shared" si="78"/>
        <v>435.22517794676696</v>
      </c>
      <c r="FQ64" s="382">
        <f t="shared" si="78"/>
        <v>447.91610813014046</v>
      </c>
      <c r="FR64" s="382">
        <f t="shared" si="78"/>
        <v>460.6985922228605</v>
      </c>
      <c r="FS64" s="382">
        <f t="shared" si="78"/>
        <v>473.56532161141456</v>
      </c>
      <c r="FT64" s="382">
        <f t="shared" si="78"/>
        <v>486.50944755764129</v>
      </c>
      <c r="FU64" s="382">
        <f t="shared" si="78"/>
        <v>499.52458718079856</v>
      </c>
      <c r="FV64" s="382">
        <f t="shared" si="78"/>
        <v>512.6048207112301</v>
      </c>
      <c r="FW64" s="382">
        <f t="shared" si="78"/>
        <v>525.74468187555783</v>
      </c>
      <c r="FX64" s="382">
        <f t="shared" si="78"/>
        <v>538.93914306293573</v>
      </c>
      <c r="FY64" s="382">
        <f t="shared" si="78"/>
        <v>552.18359669575443</v>
      </c>
      <c r="FZ64" s="382">
        <f t="shared" si="78"/>
        <v>565.47383400337787</v>
      </c>
      <c r="GA64" s="382">
        <f t="shared" si="78"/>
        <v>578.8060221853741</v>
      </c>
      <c r="GB64" s="382">
        <f t="shared" si="78"/>
        <v>592.17668075815538</v>
      </c>
      <c r="GC64" s="382">
        <f t="shared" si="78"/>
        <v>605.58265770935623</v>
      </c>
      <c r="GD64" s="382">
        <f t="shared" si="78"/>
        <v>619.02110593859015</v>
      </c>
      <c r="GE64" s="382">
        <f t="shared" si="76"/>
        <v>632.48946034072162</v>
      </c>
      <c r="GF64" s="382">
        <f t="shared" si="76"/>
        <v>645.98541578675861</v>
      </c>
      <c r="GG64" s="382">
        <f t="shared" si="76"/>
        <v>659.50690617561895</v>
      </c>
      <c r="GH64" s="382">
        <f t="shared" si="76"/>
        <v>673.05208466486465</v>
      </c>
      <c r="GI64" s="382">
        <f t="shared" si="76"/>
        <v>686.61930513758489</v>
      </c>
      <c r="GJ64" s="382">
        <f t="shared" si="76"/>
        <v>700.20710492355965</v>
      </c>
      <c r="GK64" s="382">
        <f t="shared" si="76"/>
        <v>713.81418876359112</v>
      </c>
      <c r="GL64" s="382">
        <f t="shared" si="76"/>
        <v>727.43941398455763</v>
      </c>
      <c r="GM64" s="382">
        <f t="shared" si="76"/>
        <v>741.08177683776228</v>
      </c>
      <c r="GN64" s="382">
        <f t="shared" si="76"/>
        <v>754.74039994314535</v>
      </c>
      <c r="GO64" s="511"/>
      <c r="GP64" s="521"/>
      <c r="GQ64" s="524">
        <v>53000</v>
      </c>
      <c r="GR64" s="583">
        <f t="shared" si="81"/>
        <v>8.2614591537857844</v>
      </c>
      <c r="GS64" s="477">
        <f t="shared" si="81"/>
        <v>3.8174613943068705</v>
      </c>
      <c r="GT64" s="477">
        <f t="shared" si="81"/>
        <v>2.3406846987958709</v>
      </c>
      <c r="GU64" s="477">
        <f t="shared" si="81"/>
        <v>1.6058243534689891</v>
      </c>
      <c r="GV64" s="477">
        <f t="shared" si="81"/>
        <v>1.1678048896781128</v>
      </c>
      <c r="GW64" s="477">
        <f t="shared" si="81"/>
        <v>0.87825563518603245</v>
      </c>
      <c r="GX64" s="477">
        <f t="shared" si="81"/>
        <v>0.67357889968508811</v>
      </c>
      <c r="GY64" s="477">
        <f t="shared" si="81"/>
        <v>0.52196721402728641</v>
      </c>
      <c r="GZ64" s="477">
        <f t="shared" si="81"/>
        <v>0.40574255192265868</v>
      </c>
      <c r="HA64" s="477">
        <f t="shared" si="81"/>
        <v>0.31429211650721894</v>
      </c>
      <c r="HB64" s="477">
        <f t="shared" si="81"/>
        <v>0.24085739539131037</v>
      </c>
      <c r="HC64" s="477">
        <f t="shared" si="81"/>
        <v>0.1809287199422499</v>
      </c>
      <c r="HD64" s="477">
        <f t="shared" si="81"/>
        <v>0.13138080649353256</v>
      </c>
      <c r="HE64" s="477">
        <f t="shared" si="81"/>
        <v>8.9978772898222273E-2</v>
      </c>
      <c r="HF64" s="477">
        <f t="shared" si="81"/>
        <v>5.5081730453973084E-2</v>
      </c>
      <c r="HG64" s="477">
        <f t="shared" si="81"/>
        <v>2.5457504117980607E-2</v>
      </c>
      <c r="HH64" s="477">
        <f t="shared" si="79"/>
        <v>1.6271743896035189E-4</v>
      </c>
      <c r="HI64" s="477">
        <f t="shared" si="79"/>
        <v>2.1537179929832197E-2</v>
      </c>
      <c r="HJ64" s="477">
        <f t="shared" si="79"/>
        <v>4.0222658609817344E-2</v>
      </c>
      <c r="HK64" s="477">
        <f t="shared" si="79"/>
        <v>5.6358458474722817E-2</v>
      </c>
      <c r="HL64" s="477">
        <f t="shared" si="79"/>
        <v>7.0321004805174198E-2</v>
      </c>
      <c r="HM64" s="477">
        <f t="shared" si="79"/>
        <v>8.2418368563404107E-2</v>
      </c>
      <c r="HN64" s="477">
        <f t="shared" si="79"/>
        <v>9.2905038071253859E-2</v>
      </c>
      <c r="HO64" s="477">
        <f t="shared" si="79"/>
        <v>0.10199301349090452</v>
      </c>
      <c r="HP64" s="477">
        <f t="shared" si="79"/>
        <v>0.10986025185213895</v>
      </c>
      <c r="HQ64" s="477">
        <f t="shared" si="79"/>
        <v>0.1166571742082604</v>
      </c>
      <c r="HR64" s="477">
        <f t="shared" si="79"/>
        <v>0.1225117357747664</v>
      </c>
      <c r="HS64" s="477">
        <f t="shared" si="79"/>
        <v>0.12753341693725159</v>
      </c>
      <c r="HT64" s="477">
        <f t="shared" si="79"/>
        <v>0.13181639442818135</v>
      </c>
      <c r="HU64" s="477">
        <f t="shared" si="45"/>
        <v>0.13544208296311036</v>
      </c>
      <c r="HV64" s="477">
        <f t="shared" si="45"/>
        <v>0.13848118864816936</v>
      </c>
      <c r="HW64" s="477">
        <f t="shared" si="45"/>
        <v>0.14099538025898944</v>
      </c>
      <c r="HX64" s="477">
        <f t="shared" si="45"/>
        <v>0.14303865887260833</v>
      </c>
      <c r="HY64" s="477">
        <f t="shared" si="45"/>
        <v>0.14465848748606375</v>
      </c>
      <c r="HZ64" s="477">
        <f t="shared" si="45"/>
        <v>0.14589672824370475</v>
      </c>
      <c r="IA64" s="477">
        <f t="shared" si="45"/>
        <v>0.14679042437670328</v>
      </c>
      <c r="IB64" s="477">
        <f t="shared" si="45"/>
        <v>0.14737245598944179</v>
      </c>
      <c r="IC64" s="477">
        <f t="shared" si="45"/>
        <v>0.14767209273823279</v>
      </c>
      <c r="ID64" s="477">
        <f t="shared" si="45"/>
        <v>0.14771546175702316</v>
      </c>
      <c r="IE64" s="477">
        <f t="shared" si="46"/>
        <v>0.14752594554358706</v>
      </c>
    </row>
    <row r="65" spans="1:320">
      <c r="J65" s="252"/>
      <c r="K65" s="499">
        <v>48000</v>
      </c>
      <c r="L65" s="382">
        <f t="shared" si="66"/>
        <v>14.6304</v>
      </c>
      <c r="M65" s="382">
        <v>480</v>
      </c>
      <c r="N65" s="493"/>
      <c r="O65" s="263"/>
      <c r="P65" s="383">
        <f t="shared" si="71"/>
        <v>-66.500002288000502</v>
      </c>
      <c r="Q65" s="383">
        <f t="shared" si="67"/>
        <v>206.64999771199948</v>
      </c>
      <c r="R65" s="382">
        <f t="shared" si="68"/>
        <v>560.17572390567045</v>
      </c>
      <c r="S65" s="263">
        <f t="shared" si="74"/>
        <v>0.11834254370179551</v>
      </c>
      <c r="T65" s="492"/>
      <c r="U65" s="492"/>
      <c r="V65" s="279"/>
      <c r="X65" s="524">
        <v>54000</v>
      </c>
      <c r="Y65" s="410">
        <f t="shared" si="77"/>
        <v>5.1650262612651897E-2</v>
      </c>
      <c r="Z65" s="410">
        <f t="shared" si="77"/>
        <v>0.10320668124705774</v>
      </c>
      <c r="AA65" s="410">
        <f t="shared" si="77"/>
        <v>0.15457706724371556</v>
      </c>
      <c r="AB65" s="410">
        <f t="shared" si="77"/>
        <v>0.20567246535038261</v>
      </c>
      <c r="AC65" s="410">
        <f t="shared" si="77"/>
        <v>0.25640858422113127</v>
      </c>
      <c r="AD65" s="410">
        <f t="shared" si="77"/>
        <v>0.30670702172017245</v>
      </c>
      <c r="AE65" s="410">
        <f t="shared" si="77"/>
        <v>0.35649624430137355</v>
      </c>
      <c r="AF65" s="410">
        <f t="shared" si="77"/>
        <v>0.40571229853835655</v>
      </c>
      <c r="AG65" s="410">
        <f t="shared" si="77"/>
        <v>0.45429925140207089</v>
      </c>
      <c r="AH65" s="410">
        <f t="shared" si="77"/>
        <v>0.50220937224489193</v>
      </c>
      <c r="AI65" s="410">
        <f t="shared" si="77"/>
        <v>0.54940308235026114</v>
      </c>
      <c r="AJ65" s="410">
        <f t="shared" si="77"/>
        <v>0.59584870670719392</v>
      </c>
      <c r="AK65" s="410">
        <f t="shared" si="77"/>
        <v>0.64152206734434902</v>
      </c>
      <c r="AL65" s="410">
        <f t="shared" si="77"/>
        <v>0.68640595856499576</v>
      </c>
      <c r="AM65" s="410">
        <f t="shared" si="77"/>
        <v>0.730489542507887</v>
      </c>
      <c r="AN65" s="410">
        <f t="shared" si="77"/>
        <v>0.77376769948769375</v>
      </c>
      <c r="AO65" s="410">
        <f t="shared" ref="AO65:BL65" si="84">SQRT(5*((((1/$S71)*(((1+0.2*(AO$10/$R$11)^2)^3.5)-1))+1)^(1/3.5)-1))</f>
        <v>0.81624036238155961</v>
      </c>
      <c r="AP65" s="410">
        <f t="shared" si="84"/>
        <v>0.85791185864942288</v>
      </c>
      <c r="AQ65" s="410">
        <f t="shared" si="84"/>
        <v>0.89879027796178801</v>
      </c>
      <c r="AR65" s="410">
        <f t="shared" si="84"/>
        <v>0.93888687824250294</v>
      </c>
      <c r="AS65" s="410">
        <f t="shared" si="84"/>
        <v>0.97821553844269082</v>
      </c>
      <c r="AT65" s="410">
        <f t="shared" si="84"/>
        <v>1.0167922626427273</v>
      </c>
      <c r="AU65" s="410">
        <f t="shared" si="84"/>
        <v>1.0546347371385698</v>
      </c>
      <c r="AV65" s="410">
        <f t="shared" si="84"/>
        <v>1.0917619399508571</v>
      </c>
      <c r="AW65" s="410">
        <f t="shared" si="84"/>
        <v>1.128193800609733</v>
      </c>
      <c r="AX65" s="410">
        <f t="shared" si="84"/>
        <v>1.1639509070114764</v>
      </c>
      <c r="AY65" s="410">
        <f t="shared" si="84"/>
        <v>1.1990542555087698</v>
      </c>
      <c r="AZ65" s="410">
        <f t="shared" si="84"/>
        <v>1.2335250400882323</v>
      </c>
      <c r="BA65" s="410">
        <f t="shared" si="84"/>
        <v>1.267384476421678</v>
      </c>
      <c r="BB65" s="410">
        <f t="shared" si="84"/>
        <v>1.3006536566807065</v>
      </c>
      <c r="BC65" s="410">
        <f t="shared" si="84"/>
        <v>1.3333534312210906</v>
      </c>
      <c r="BD65" s="410">
        <f t="shared" si="84"/>
        <v>1.3655043135301022</v>
      </c>
      <c r="BE65" s="410">
        <f t="shared" si="84"/>
        <v>1.3971264051531573</v>
      </c>
      <c r="BF65" s="410">
        <f t="shared" si="84"/>
        <v>1.428239337652117</v>
      </c>
      <c r="BG65" s="410">
        <f t="shared" si="84"/>
        <v>1.4588622289798256</v>
      </c>
      <c r="BH65" s="410">
        <f t="shared" si="84"/>
        <v>1.4890136519724682</v>
      </c>
      <c r="BI65" s="410">
        <f t="shared" si="84"/>
        <v>1.5187116129567577</v>
      </c>
      <c r="BJ65" s="410">
        <f t="shared" si="84"/>
        <v>1.5479735387388955</v>
      </c>
      <c r="BK65" s="410">
        <f t="shared" si="84"/>
        <v>1.5768162704853552</v>
      </c>
      <c r="BL65" s="410">
        <f t="shared" si="84"/>
        <v>1.6052560632217816</v>
      </c>
      <c r="BM65" s="253"/>
      <c r="BN65" s="252"/>
      <c r="BO65" s="537">
        <f t="shared" si="59"/>
        <v>540</v>
      </c>
      <c r="BP65" s="524">
        <v>54000</v>
      </c>
      <c r="BQ65" s="382">
        <f t="shared" si="72"/>
        <v>206.76025580290212</v>
      </c>
      <c r="BR65" s="382">
        <f t="shared" si="72"/>
        <v>207.09022912262841</v>
      </c>
      <c r="BS65" s="382">
        <f t="shared" si="72"/>
        <v>207.63753960249676</v>
      </c>
      <c r="BT65" s="382">
        <f t="shared" si="72"/>
        <v>208.39830475956902</v>
      </c>
      <c r="BU65" s="382">
        <f t="shared" si="72"/>
        <v>209.36725349594863</v>
      </c>
      <c r="BV65" s="382">
        <f t="shared" si="72"/>
        <v>210.53787758809111</v>
      </c>
      <c r="BW65" s="382">
        <f t="shared" si="72"/>
        <v>211.90260967290996</v>
      </c>
      <c r="BX65" s="382">
        <f t="shared" si="72"/>
        <v>213.45301768810484</v>
      </c>
      <c r="BY65" s="382">
        <f t="shared" si="72"/>
        <v>215.18000579760223</v>
      </c>
      <c r="BZ65" s="382">
        <f t="shared" si="72"/>
        <v>217.07401269665945</v>
      </c>
      <c r="CA65" s="382">
        <f t="shared" si="72"/>
        <v>219.12519963308608</v>
      </c>
      <c r="CB65" s="382">
        <f t="shared" si="72"/>
        <v>221.32362225702909</v>
      </c>
      <c r="CC65" s="382">
        <f t="shared" si="72"/>
        <v>223.65938228790799</v>
      </c>
      <c r="CD65" s="382">
        <f t="shared" si="72"/>
        <v>226.12275677067916</v>
      </c>
      <c r="CE65" s="382">
        <f t="shared" si="72"/>
        <v>228.70430424873129</v>
      </c>
      <c r="CF65" s="382">
        <f t="shared" si="72"/>
        <v>231.39494843103063</v>
      </c>
      <c r="CG65" s="382">
        <f t="shared" ref="CG65:CJ76" si="85">$Q71*(1+0.2*AO65^2)</f>
        <v>234.1860408521658</v>
      </c>
      <c r="CH65" s="382">
        <f t="shared" si="85"/>
        <v>237.06940463074329</v>
      </c>
      <c r="CI65" s="382">
        <f t="shared" si="85"/>
        <v>240.03736176448325</v>
      </c>
      <c r="CJ65" s="382">
        <f t="shared" si="85"/>
        <v>243.08274651233998</v>
      </c>
      <c r="CK65" s="382">
        <f t="shared" si="82"/>
        <v>246.19890736088377</v>
      </c>
      <c r="CL65" s="382">
        <f t="shared" si="82"/>
        <v>249.37969990584898</v>
      </c>
      <c r="CM65" s="382">
        <f t="shared" si="82"/>
        <v>252.61947274448187</v>
      </c>
      <c r="CN65" s="382">
        <f t="shared" si="82"/>
        <v>255.91304820516467</v>
      </c>
      <c r="CO65" s="382">
        <f t="shared" si="82"/>
        <v>259.25569946373224</v>
      </c>
      <c r="CP65" s="382">
        <f t="shared" si="82"/>
        <v>262.64312532889545</v>
      </c>
      <c r="CQ65" s="382">
        <f t="shared" si="82"/>
        <v>266.0714237334206</v>
      </c>
      <c r="CR65" s="382">
        <f t="shared" si="82"/>
        <v>269.53706474932727</v>
      </c>
      <c r="CS65" s="382">
        <f t="shared" si="82"/>
        <v>273.03686375668849</v>
      </c>
      <c r="CT65" s="382">
        <f t="shared" si="82"/>
        <v>276.56795523642023</v>
      </c>
      <c r="CU65" s="382">
        <f t="shared" si="82"/>
        <v>280.12776752591611</v>
      </c>
      <c r="CV65" s="382">
        <f t="shared" si="82"/>
        <v>283.71399876978819</v>
      </c>
      <c r="CW65" s="382">
        <f t="shared" si="82"/>
        <v>287.32459421315707</v>
      </c>
      <c r="CX65" s="382">
        <f t="shared" si="82"/>
        <v>290.95772491870468</v>
      </c>
      <c r="CY65" s="382">
        <f t="shared" si="82"/>
        <v>294.61176793803969</v>
      </c>
      <c r="CZ65" s="382">
        <f t="shared" si="82"/>
        <v>298.28528793000288</v>
      </c>
      <c r="DA65" s="382">
        <f t="shared" si="82"/>
        <v>301.97702019096891</v>
      </c>
      <c r="DB65" s="382">
        <f t="shared" si="82"/>
        <v>305.68585504284641</v>
      </c>
      <c r="DC65" s="382">
        <f t="shared" si="82"/>
        <v>309.41082351159304</v>
      </c>
      <c r="DD65" s="382">
        <f t="shared" si="82"/>
        <v>313.15108422116441</v>
      </c>
      <c r="DE65" s="521"/>
      <c r="DF65" s="252"/>
      <c r="DG65" s="537">
        <f t="shared" si="61"/>
        <v>540</v>
      </c>
      <c r="DH65" s="524">
        <v>54000</v>
      </c>
      <c r="DI65" s="382">
        <f t="shared" si="73"/>
        <v>28.93322324896026</v>
      </c>
      <c r="DJ65" s="382">
        <f t="shared" si="73"/>
        <v>57.813877379472352</v>
      </c>
      <c r="DK65" s="382">
        <f t="shared" si="73"/>
        <v>86.590320542463857</v>
      </c>
      <c r="DL65" s="382">
        <f t="shared" si="73"/>
        <v>115.2127221651145</v>
      </c>
      <c r="DM65" s="382">
        <f t="shared" si="73"/>
        <v>143.63386428170028</v>
      </c>
      <c r="DN65" s="382">
        <f t="shared" si="73"/>
        <v>171.80982791904978</v>
      </c>
      <c r="DO65" s="382">
        <f t="shared" si="73"/>
        <v>199.70054172117469</v>
      </c>
      <c r="DP65" s="382">
        <f t="shared" si="73"/>
        <v>227.27018053115737</v>
      </c>
      <c r="DQ65" s="382">
        <f t="shared" si="73"/>
        <v>254.48741202395922</v>
      </c>
      <c r="DR65" s="382">
        <f t="shared" si="73"/>
        <v>281.32549864949465</v>
      </c>
      <c r="DS65" s="382">
        <f t="shared" si="73"/>
        <v>307.76226937156423</v>
      </c>
      <c r="DT65" s="382">
        <f t="shared" si="73"/>
        <v>333.77998061795989</v>
      </c>
      <c r="DU65" s="382">
        <f t="shared" si="73"/>
        <v>359.36508847608297</v>
      </c>
      <c r="DV65" s="382">
        <f t="shared" si="73"/>
        <v>384.50795473231216</v>
      </c>
      <c r="DW65" s="382">
        <f t="shared" si="73"/>
        <v>409.20250827987763</v>
      </c>
      <c r="DX65" s="382">
        <f t="shared" si="73"/>
        <v>433.4458811953441</v>
      </c>
      <c r="DY65" s="382">
        <f t="shared" ref="DY65:EB76" si="86">AO65*$R71</f>
        <v>457.23803587811693</v>
      </c>
      <c r="DZ65" s="382">
        <f t="shared" si="86"/>
        <v>480.58139646619969</v>
      </c>
      <c r="EA65" s="382">
        <f t="shared" si="86"/>
        <v>503.48049459662337</v>
      </c>
      <c r="EB65" s="382">
        <f t="shared" si="86"/>
        <v>525.94163668502915</v>
      </c>
      <c r="EC65" s="382">
        <f t="shared" si="83"/>
        <v>547.9725973829095</v>
      </c>
      <c r="ED65" s="382">
        <f t="shared" si="83"/>
        <v>569.58234178757436</v>
      </c>
      <c r="EE65" s="382">
        <f t="shared" si="83"/>
        <v>590.7807773326648</v>
      </c>
      <c r="EF65" s="382">
        <f t="shared" si="83"/>
        <v>611.57853504463048</v>
      </c>
      <c r="EG65" s="382">
        <f t="shared" si="83"/>
        <v>631.98677896244681</v>
      </c>
      <c r="EH65" s="382">
        <f t="shared" si="83"/>
        <v>652.01704192581553</v>
      </c>
      <c r="EI65" s="382">
        <f t="shared" si="83"/>
        <v>671.68108558179983</v>
      </c>
      <c r="EJ65" s="382">
        <f t="shared" si="83"/>
        <v>690.99078228719668</v>
      </c>
      <c r="EK65" s="382">
        <f t="shared" si="83"/>
        <v>709.9580165463226</v>
      </c>
      <c r="EL65" s="382">
        <f t="shared" si="83"/>
        <v>728.5946036816722</v>
      </c>
      <c r="EM65" s="382">
        <f t="shared" si="83"/>
        <v>746.91222355638399</v>
      </c>
      <c r="EN65" s="382">
        <f t="shared" si="83"/>
        <v>764.92236732804054</v>
      </c>
      <c r="EO65" s="382">
        <f t="shared" si="83"/>
        <v>782.63629539439694</v>
      </c>
      <c r="EP65" s="382">
        <f t="shared" si="83"/>
        <v>800.06500487982987</v>
      </c>
      <c r="EQ65" s="382">
        <f t="shared" si="83"/>
        <v>817.21920519741377</v>
      </c>
      <c r="ER65" s="382">
        <f t="shared" si="83"/>
        <v>834.1093003991034</v>
      </c>
      <c r="ES65" s="382">
        <f t="shared" si="83"/>
        <v>850.74537719200021</v>
      </c>
      <c r="ET65" s="382">
        <f t="shared" si="83"/>
        <v>867.13719764988321</v>
      </c>
      <c r="EU65" s="382">
        <f t="shared" si="83"/>
        <v>883.29419578537329</v>
      </c>
      <c r="EV65" s="382">
        <f t="shared" si="83"/>
        <v>899.22547726922824</v>
      </c>
      <c r="EW65" s="521"/>
      <c r="EX65" s="252"/>
      <c r="EY65" s="515">
        <f t="shared" si="63"/>
        <v>540</v>
      </c>
      <c r="EZ65" s="524">
        <v>54000</v>
      </c>
      <c r="FA65" s="382">
        <f t="shared" si="80"/>
        <v>267.61025580290215</v>
      </c>
      <c r="FB65" s="382">
        <f t="shared" si="80"/>
        <v>277.94022912262847</v>
      </c>
      <c r="FC65" s="382">
        <f t="shared" si="80"/>
        <v>288.48753960249678</v>
      </c>
      <c r="FD65" s="382">
        <f t="shared" si="80"/>
        <v>299.24830475956901</v>
      </c>
      <c r="FE65" s="382">
        <f t="shared" si="80"/>
        <v>310.21725349594863</v>
      </c>
      <c r="FF65" s="382">
        <f t="shared" si="80"/>
        <v>321.3878775880911</v>
      </c>
      <c r="FG65" s="382">
        <f t="shared" si="80"/>
        <v>332.75260967291001</v>
      </c>
      <c r="FH65" s="382">
        <f t="shared" si="80"/>
        <v>344.30301768810489</v>
      </c>
      <c r="FI65" s="382">
        <f t="shared" si="80"/>
        <v>356.03000579760226</v>
      </c>
      <c r="FJ65" s="382">
        <f t="shared" si="80"/>
        <v>367.92401269665947</v>
      </c>
      <c r="FK65" s="382">
        <f t="shared" si="80"/>
        <v>379.97519963308611</v>
      </c>
      <c r="FL65" s="382">
        <f t="shared" si="80"/>
        <v>392.17362225702914</v>
      </c>
      <c r="FM65" s="382">
        <f t="shared" si="80"/>
        <v>404.50938228790801</v>
      </c>
      <c r="FN65" s="382">
        <f t="shared" si="80"/>
        <v>416.97275677067921</v>
      </c>
      <c r="FO65" s="382">
        <f t="shared" si="80"/>
        <v>429.55430424873134</v>
      </c>
      <c r="FP65" s="382">
        <f t="shared" si="78"/>
        <v>442.24494843103065</v>
      </c>
      <c r="FQ65" s="382">
        <f t="shared" si="78"/>
        <v>455.0360408521658</v>
      </c>
      <c r="FR65" s="382">
        <f t="shared" si="78"/>
        <v>467.91940463074332</v>
      </c>
      <c r="FS65" s="382">
        <f t="shared" si="78"/>
        <v>480.88736176448327</v>
      </c>
      <c r="FT65" s="382">
        <f t="shared" si="78"/>
        <v>493.93274651234003</v>
      </c>
      <c r="FU65" s="382">
        <f t="shared" si="78"/>
        <v>507.04890736088379</v>
      </c>
      <c r="FV65" s="382">
        <f t="shared" si="78"/>
        <v>520.22969990584897</v>
      </c>
      <c r="FW65" s="382">
        <f t="shared" si="78"/>
        <v>533.46947274448189</v>
      </c>
      <c r="FX65" s="382">
        <f t="shared" si="78"/>
        <v>546.76304820516475</v>
      </c>
      <c r="FY65" s="382">
        <f t="shared" si="78"/>
        <v>560.10569946373221</v>
      </c>
      <c r="FZ65" s="382">
        <f t="shared" si="78"/>
        <v>573.49312532889553</v>
      </c>
      <c r="GA65" s="382">
        <f t="shared" si="78"/>
        <v>586.92142373342062</v>
      </c>
      <c r="GB65" s="382">
        <f t="shared" si="78"/>
        <v>600.38706474932724</v>
      </c>
      <c r="GC65" s="382">
        <f t="shared" si="78"/>
        <v>613.88686375668851</v>
      </c>
      <c r="GD65" s="382">
        <f t="shared" si="78"/>
        <v>627.41795523642031</v>
      </c>
      <c r="GE65" s="382">
        <f t="shared" si="76"/>
        <v>640.97776752591608</v>
      </c>
      <c r="GF65" s="382">
        <f t="shared" si="76"/>
        <v>654.56399876978821</v>
      </c>
      <c r="GG65" s="382">
        <f t="shared" si="76"/>
        <v>668.17459421315709</v>
      </c>
      <c r="GH65" s="382">
        <f t="shared" si="76"/>
        <v>681.80772491870471</v>
      </c>
      <c r="GI65" s="382">
        <f t="shared" si="76"/>
        <v>695.46176793803966</v>
      </c>
      <c r="GJ65" s="382">
        <f t="shared" si="76"/>
        <v>709.13528793000296</v>
      </c>
      <c r="GK65" s="382">
        <f t="shared" si="76"/>
        <v>722.82702019096894</v>
      </c>
      <c r="GL65" s="382">
        <f t="shared" si="76"/>
        <v>736.53585504284638</v>
      </c>
      <c r="GM65" s="382">
        <f t="shared" si="76"/>
        <v>750.26082351159312</v>
      </c>
      <c r="GN65" s="382">
        <f t="shared" si="76"/>
        <v>764.00108422116443</v>
      </c>
      <c r="GO65" s="511"/>
      <c r="GP65" s="521"/>
      <c r="GQ65" s="524">
        <v>54000</v>
      </c>
      <c r="GR65" s="583">
        <f t="shared" si="81"/>
        <v>8.2492375806252056</v>
      </c>
      <c r="GS65" s="477">
        <f t="shared" si="81"/>
        <v>3.8075002355976757</v>
      </c>
      <c r="GT65" s="477">
        <f t="shared" si="81"/>
        <v>2.3316372753352104</v>
      </c>
      <c r="GU65" s="477">
        <f t="shared" si="81"/>
        <v>1.5973546943080479</v>
      </c>
      <c r="GV65" s="477">
        <f t="shared" si="81"/>
        <v>1.1597779538085711</v>
      </c>
      <c r="GW65" s="477">
        <f t="shared" si="81"/>
        <v>0.87060240663017707</v>
      </c>
      <c r="GX65" s="477">
        <f t="shared" si="81"/>
        <v>0.66625792201157319</v>
      </c>
      <c r="GY65" s="477">
        <f t="shared" si="81"/>
        <v>0.51495025384952786</v>
      </c>
      <c r="GZ65" s="477">
        <f t="shared" si="81"/>
        <v>0.39900831623091482</v>
      </c>
      <c r="HA65" s="477">
        <f t="shared" si="81"/>
        <v>0.30782319577458034</v>
      </c>
      <c r="HB65" s="477">
        <f t="shared" si="81"/>
        <v>0.23463867227447086</v>
      </c>
      <c r="HC65" s="477">
        <f t="shared" si="81"/>
        <v>0.17494650677059576</v>
      </c>
      <c r="HD65" s="477">
        <f t="shared" si="81"/>
        <v>0.12562236917131572</v>
      </c>
      <c r="HE65" s="477">
        <f t="shared" si="81"/>
        <v>8.4432068670642957E-2</v>
      </c>
      <c r="HF65" s="477">
        <f t="shared" si="81"/>
        <v>4.9735266908319926E-2</v>
      </c>
      <c r="HG65" s="477">
        <f t="shared" si="81"/>
        <v>2.0300267270785328E-2</v>
      </c>
      <c r="HH65" s="477">
        <f t="shared" si="79"/>
        <v>4.8158614401407904E-3</v>
      </c>
      <c r="HI65" s="477">
        <f t="shared" si="79"/>
        <v>2.6347236760645022E-2</v>
      </c>
      <c r="HJ65" s="477">
        <f t="shared" si="79"/>
        <v>4.4873898938709002E-2</v>
      </c>
      <c r="HK65" s="477">
        <f t="shared" si="79"/>
        <v>6.0860156222729889E-2</v>
      </c>
      <c r="HL65" s="477">
        <f t="shared" si="79"/>
        <v>7.4682000920256356E-2</v>
      </c>
      <c r="HM65" s="477">
        <f t="shared" si="79"/>
        <v>8.6647071478440335E-2</v>
      </c>
      <c r="HN65" s="477">
        <f t="shared" si="79"/>
        <v>9.7009426824852973E-2</v>
      </c>
      <c r="HO65" s="477">
        <f t="shared" si="79"/>
        <v>0.10598064373651662</v>
      </c>
      <c r="HP65" s="477">
        <f t="shared" si="79"/>
        <v>0.11373826461484542</v>
      </c>
      <c r="HQ65" s="477">
        <f t="shared" si="79"/>
        <v>0.12043230705287947</v>
      </c>
      <c r="HR65" s="477">
        <f t="shared" si="79"/>
        <v>0.12619033596124221</v>
      </c>
      <c r="HS65" s="477">
        <f t="shared" si="79"/>
        <v>0.13112145611837089</v>
      </c>
      <c r="HT65" s="477">
        <f t="shared" si="79"/>
        <v>0.13531948446329817</v>
      </c>
      <c r="HU65" s="477">
        <f t="shared" si="45"/>
        <v>0.13886549246178143</v>
      </c>
      <c r="HV65" s="477">
        <f t="shared" si="45"/>
        <v>0.14182985990785701</v>
      </c>
      <c r="HW65" s="477">
        <f t="shared" si="45"/>
        <v>0.14427394631398538</v>
      </c>
      <c r="HX65" s="477">
        <f t="shared" si="45"/>
        <v>0.14625146042269702</v>
      </c>
      <c r="HY65" s="477">
        <f t="shared" si="45"/>
        <v>0.14780958952065085</v>
      </c>
      <c r="HZ65" s="477">
        <f t="shared" si="45"/>
        <v>0.14898993621908513</v>
      </c>
      <c r="IA65" s="477">
        <f t="shared" si="45"/>
        <v>0.14982929984032436</v>
      </c>
      <c r="IB65" s="477">
        <f t="shared" si="45"/>
        <v>0.15036033157563905</v>
      </c>
      <c r="IC65" s="477">
        <f t="shared" si="45"/>
        <v>0.15061208648526764</v>
      </c>
      <c r="ID65" s="477">
        <f t="shared" si="45"/>
        <v>0.15061049071594398</v>
      </c>
      <c r="IE65" s="477">
        <f t="shared" si="46"/>
        <v>0.15037873866598378</v>
      </c>
    </row>
    <row r="66" spans="1:320">
      <c r="J66" s="252"/>
      <c r="K66" s="499">
        <v>49000</v>
      </c>
      <c r="L66" s="382">
        <f t="shared" si="66"/>
        <v>14.935199999999998</v>
      </c>
      <c r="M66" s="382">
        <v>490</v>
      </c>
      <c r="N66" s="493"/>
      <c r="O66" s="263"/>
      <c r="P66" s="383">
        <f t="shared" si="71"/>
        <v>-66.500002288000502</v>
      </c>
      <c r="Q66" s="383">
        <f t="shared" si="67"/>
        <v>206.64999771199948</v>
      </c>
      <c r="R66" s="382">
        <f t="shared" si="68"/>
        <v>560.17572390567045</v>
      </c>
      <c r="S66" s="263">
        <f t="shared" si="74"/>
        <v>0.11278912140702543</v>
      </c>
      <c r="T66" s="492"/>
      <c r="U66" s="492"/>
      <c r="V66" s="279"/>
      <c r="X66" s="524">
        <v>55000</v>
      </c>
      <c r="Y66" s="410">
        <f t="shared" ref="Y66:BL72" si="87">SQRT(5*((((1/$S72)*(((1+0.2*(Y$10/$R$11)^2)^3.5)-1))+1)^(1/3.5)-1))</f>
        <v>5.2905674107150372E-2</v>
      </c>
      <c r="Z66" s="410">
        <f t="shared" si="87"/>
        <v>0.10571005038475943</v>
      </c>
      <c r="AA66" s="410">
        <f t="shared" si="87"/>
        <v>0.15831370557240967</v>
      </c>
      <c r="AB66" s="410">
        <f t="shared" si="87"/>
        <v>0.21062087375721658</v>
      </c>
      <c r="AC66" s="410">
        <f t="shared" si="87"/>
        <v>0.26254105413678436</v>
      </c>
      <c r="AD66" s="410">
        <f t="shared" si="87"/>
        <v>0.31399037638220811</v>
      </c>
      <c r="AE66" s="410">
        <f t="shared" si="87"/>
        <v>0.36489267704506578</v>
      </c>
      <c r="AF66" s="410">
        <f t="shared" si="87"/>
        <v>0.41518026344350845</v>
      </c>
      <c r="AG66" s="410">
        <f t="shared" si="87"/>
        <v>0.46479436381640149</v>
      </c>
      <c r="AH66" s="410">
        <f t="shared" si="87"/>
        <v>0.51368528192783025</v>
      </c>
      <c r="AI66" s="410">
        <f t="shared" si="87"/>
        <v>0.56181228919432646</v>
      </c>
      <c r="AJ66" s="410">
        <f t="shared" si="87"/>
        <v>0.60914329712087534</v>
      </c>
      <c r="AK66" s="410">
        <f t="shared" si="87"/>
        <v>0.65565435747369905</v>
      </c>
      <c r="AL66" s="410">
        <f t="shared" si="87"/>
        <v>0.70132903787293499</v>
      </c>
      <c r="AM66" s="410">
        <f t="shared" si="87"/>
        <v>0.74615771736789815</v>
      </c>
      <c r="AN66" s="410">
        <f t="shared" si="87"/>
        <v>0.79013684117731964</v>
      </c>
      <c r="AO66" s="410">
        <f t="shared" si="87"/>
        <v>0.83326816717593322</v>
      </c>
      <c r="AP66" s="410">
        <f t="shared" si="87"/>
        <v>0.8755580297489518</v>
      </c>
      <c r="AQ66" s="410">
        <f t="shared" si="87"/>
        <v>0.91701663995243521</v>
      </c>
      <c r="AR66" s="410">
        <f t="shared" si="87"/>
        <v>0.95765743492250355</v>
      </c>
      <c r="AS66" s="410">
        <f t="shared" si="87"/>
        <v>0.99749648439061556</v>
      </c>
      <c r="AT66" s="410">
        <f t="shared" si="87"/>
        <v>1.036551958055645</v>
      </c>
      <c r="AU66" s="410">
        <f t="shared" si="87"/>
        <v>1.0748436544051096</v>
      </c>
      <c r="AV66" s="410">
        <f t="shared" si="87"/>
        <v>1.112392589271608</v>
      </c>
      <c r="AW66" s="410">
        <f t="shared" si="87"/>
        <v>1.1492206408291321</v>
      </c>
      <c r="AX66" s="410">
        <f t="shared" si="87"/>
        <v>1.1853502467421755</v>
      </c>
      <c r="AY66" s="410">
        <f t="shared" si="87"/>
        <v>1.22080414864757</v>
      </c>
      <c r="AZ66" s="410">
        <f t="shared" si="87"/>
        <v>1.255605178959551</v>
      </c>
      <c r="BA66" s="410">
        <f t="shared" si="87"/>
        <v>1.2897760850445965</v>
      </c>
      <c r="BB66" s="410">
        <f t="shared" si="87"/>
        <v>1.3233393860346807</v>
      </c>
      <c r="BC66" s="410">
        <f t="shared" si="87"/>
        <v>1.3563172578740232</v>
      </c>
      <c r="BD66" s="410">
        <f t="shared" si="87"/>
        <v>1.3887314425785655</v>
      </c>
      <c r="BE66" s="410">
        <f t="shared" si="87"/>
        <v>1.4206031780950652</v>
      </c>
      <c r="BF66" s="410">
        <f t="shared" si="87"/>
        <v>1.451953145554296</v>
      </c>
      <c r="BG66" s="410">
        <f t="shared" si="87"/>
        <v>1.4828014311046733</v>
      </c>
      <c r="BH66" s="410">
        <f t="shared" si="87"/>
        <v>1.5131674998785207</v>
      </c>
      <c r="BI66" s="410">
        <f t="shared" si="87"/>
        <v>1.5430701799781388</v>
      </c>
      <c r="BJ66" s="410">
        <f t="shared" si="87"/>
        <v>1.5725276546702531</v>
      </c>
      <c r="BK66" s="410">
        <f t="shared" si="87"/>
        <v>1.6015574612453631</v>
      </c>
      <c r="BL66" s="410">
        <f t="shared" si="87"/>
        <v>1.630176495234001</v>
      </c>
      <c r="BM66" s="253"/>
      <c r="BN66" s="252"/>
      <c r="BO66" s="537">
        <f t="shared" si="59"/>
        <v>550</v>
      </c>
      <c r="BP66" s="524">
        <v>55000</v>
      </c>
      <c r="BQ66" s="382">
        <f t="shared" si="72"/>
        <v>206.76568080859707</v>
      </c>
      <c r="BR66" s="382">
        <f t="shared" si="72"/>
        <v>207.11184453460052</v>
      </c>
      <c r="BS66" s="382">
        <f t="shared" si="72"/>
        <v>207.6858609704781</v>
      </c>
      <c r="BT66" s="382">
        <f t="shared" si="72"/>
        <v>208.48344412296473</v>
      </c>
      <c r="BU66" s="382">
        <f t="shared" si="72"/>
        <v>209.4987838655409</v>
      </c>
      <c r="BV66" s="382">
        <f t="shared" si="72"/>
        <v>210.72472056740298</v>
      </c>
      <c r="BW66" s="382">
        <f t="shared" si="72"/>
        <v>212.1529493469784</v>
      </c>
      <c r="BX66" s="382">
        <f t="shared" si="72"/>
        <v>213.77424196527517</v>
      </c>
      <c r="BY66" s="382">
        <f t="shared" si="72"/>
        <v>215.57867459340733</v>
      </c>
      <c r="BZ66" s="382">
        <f t="shared" si="72"/>
        <v>217.55585086261848</v>
      </c>
      <c r="CA66" s="382">
        <f t="shared" si="72"/>
        <v>219.69511145338194</v>
      </c>
      <c r="CB66" s="382">
        <f t="shared" si="72"/>
        <v>221.98572368934435</v>
      </c>
      <c r="CC66" s="382">
        <f t="shared" si="72"/>
        <v>224.41704688076587</v>
      </c>
      <c r="CD66" s="382">
        <f t="shared" si="72"/>
        <v>226.97867127922808</v>
      </c>
      <c r="CE66" s="382">
        <f t="shared" si="72"/>
        <v>229.6605303058565</v>
      </c>
      <c r="CF66" s="382">
        <f t="shared" si="72"/>
        <v>232.45298712069416</v>
      </c>
      <c r="CG66" s="382">
        <f t="shared" si="85"/>
        <v>235.34689759653111</v>
      </c>
      <c r="CH66" s="382">
        <f t="shared" si="85"/>
        <v>238.333652377916</v>
      </c>
      <c r="CI66" s="382">
        <f t="shared" si="85"/>
        <v>241.40520100405382</v>
      </c>
      <c r="CJ66" s="382">
        <f t="shared" si="85"/>
        <v>244.55406112316575</v>
      </c>
      <c r="CK66" s="382">
        <f t="shared" si="82"/>
        <v>247.77331569592749</v>
      </c>
      <c r="CL66" s="382">
        <f t="shared" si="82"/>
        <v>251.05660083942146</v>
      </c>
      <c r="CM66" s="382">
        <f t="shared" si="82"/>
        <v>254.39808665221827</v>
      </c>
      <c r="CN66" s="382">
        <f t="shared" si="82"/>
        <v>257.79245302505922</v>
      </c>
      <c r="CO66" s="382">
        <f t="shared" si="82"/>
        <v>261.23486210809142</v>
      </c>
      <c r="CP66" s="382">
        <f t="shared" si="82"/>
        <v>264.7209287930263</v>
      </c>
      <c r="CQ66" s="382">
        <f t="shared" si="82"/>
        <v>268.24669028745632</v>
      </c>
      <c r="CR66" s="382">
        <f t="shared" si="82"/>
        <v>271.80857561379639</v>
      </c>
      <c r="CS66" s="382">
        <f t="shared" si="82"/>
        <v>275.40337565779555</v>
      </c>
      <c r="CT66" s="382">
        <f t="shared" si="82"/>
        <v>279.02821421960238</v>
      </c>
      <c r="CU66" s="382">
        <f t="shared" si="82"/>
        <v>282.68052038080549</v>
      </c>
      <c r="CV66" s="382">
        <f t="shared" si="82"/>
        <v>286.35800238981352</v>
      </c>
      <c r="CW66" s="382">
        <f t="shared" si="82"/>
        <v>290.05862318124889</v>
      </c>
      <c r="CX66" s="382">
        <f t="shared" si="82"/>
        <v>293.78057757875928</v>
      </c>
      <c r="CY66" s="382">
        <f t="shared" si="82"/>
        <v>297.52227118115121</v>
      </c>
      <c r="CZ66" s="382">
        <f t="shared" si="82"/>
        <v>301.28230089576391</v>
      </c>
      <c r="DA66" s="382">
        <f t="shared" si="82"/>
        <v>305.05943705778344</v>
      </c>
      <c r="DB66" s="382">
        <f t="shared" si="82"/>
        <v>308.85260705738983</v>
      </c>
      <c r="DC66" s="382">
        <f t="shared" si="82"/>
        <v>312.66088038631119</v>
      </c>
      <c r="DD66" s="382">
        <f t="shared" si="82"/>
        <v>316.48345500994071</v>
      </c>
      <c r="DE66" s="521"/>
      <c r="DF66" s="252"/>
      <c r="DG66" s="537">
        <f t="shared" si="61"/>
        <v>550</v>
      </c>
      <c r="DH66" s="524">
        <v>55000</v>
      </c>
      <c r="DI66" s="382">
        <f t="shared" si="73"/>
        <v>29.636474291690444</v>
      </c>
      <c r="DJ66" s="382">
        <f t="shared" si="73"/>
        <v>59.216203998387513</v>
      </c>
      <c r="DK66" s="382">
        <f t="shared" si="73"/>
        <v>88.683494623213761</v>
      </c>
      <c r="DL66" s="382">
        <f t="shared" si="73"/>
        <v>117.98470042659363</v>
      </c>
      <c r="DM66" s="382">
        <f t="shared" si="73"/>
        <v>147.069125056031</v>
      </c>
      <c r="DN66" s="382">
        <f t="shared" si="73"/>
        <v>175.88978638931735</v>
      </c>
      <c r="DO66" s="382">
        <f t="shared" si="73"/>
        <v>204.40401951159774</v>
      </c>
      <c r="DP66" s="382">
        <f t="shared" si="73"/>
        <v>232.57390462581432</v>
      </c>
      <c r="DQ66" s="382">
        <f t="shared" si="73"/>
        <v>260.36651921812825</v>
      </c>
      <c r="DR66" s="382">
        <f t="shared" si="73"/>
        <v>287.75402466361072</v>
      </c>
      <c r="DS66" s="382">
        <f t="shared" si="73"/>
        <v>314.71360579853371</v>
      </c>
      <c r="DT66" s="382">
        <f t="shared" si="73"/>
        <v>341.22728742697325</v>
      </c>
      <c r="DU66" s="382">
        <f t="shared" si="73"/>
        <v>367.28165432973657</v>
      </c>
      <c r="DV66" s="382">
        <f t="shared" si="73"/>
        <v>392.86750148653874</v>
      </c>
      <c r="DW66" s="382">
        <f t="shared" si="73"/>
        <v>417.97943947436499</v>
      </c>
      <c r="DX66" s="382">
        <f t="shared" si="73"/>
        <v>442.61547699104477</v>
      </c>
      <c r="DY66" s="382">
        <f t="shared" si="86"/>
        <v>466.77659875532959</v>
      </c>
      <c r="DZ66" s="382">
        <f t="shared" si="86"/>
        <v>490.46635313604162</v>
      </c>
      <c r="EA66" s="382">
        <f t="shared" si="86"/>
        <v>513.690460118901</v>
      </c>
      <c r="EB66" s="382">
        <f t="shared" si="86"/>
        <v>536.45644686136086</v>
      </c>
      <c r="EC66" s="382">
        <f t="shared" si="83"/>
        <v>558.7733152368744</v>
      </c>
      <c r="ED66" s="382">
        <f t="shared" si="83"/>
        <v>580.65124346966115</v>
      </c>
      <c r="EE66" s="382">
        <f t="shared" si="83"/>
        <v>602.10132219179854</v>
      </c>
      <c r="EF66" s="382">
        <f t="shared" si="83"/>
        <v>623.13532396252617</v>
      </c>
      <c r="EG66" s="382">
        <f t="shared" si="83"/>
        <v>643.76550440379754</v>
      </c>
      <c r="EH66" s="382">
        <f t="shared" si="83"/>
        <v>664.00443255056325</v>
      </c>
      <c r="EI66" s="382">
        <f t="shared" si="83"/>
        <v>683.86484771569826</v>
      </c>
      <c r="EJ66" s="382">
        <f t="shared" si="83"/>
        <v>703.35954006337545</v>
      </c>
      <c r="EK66" s="382">
        <f t="shared" si="83"/>
        <v>722.50125211607838</v>
      </c>
      <c r="EL66" s="382">
        <f t="shared" si="83"/>
        <v>741.3025985448628</v>
      </c>
      <c r="EM66" s="382">
        <f t="shared" si="83"/>
        <v>759.77600177533486</v>
      </c>
      <c r="EN66" s="382">
        <f t="shared" si="83"/>
        <v>777.93364115701399</v>
      </c>
      <c r="EO66" s="382">
        <f t="shared" si="83"/>
        <v>795.78741367209921</v>
      </c>
      <c r="EP66" s="382">
        <f t="shared" si="83"/>
        <v>813.348904387993</v>
      </c>
      <c r="EQ66" s="382">
        <f t="shared" si="83"/>
        <v>830.6293650774245</v>
      </c>
      <c r="ER66" s="382">
        <f t="shared" si="83"/>
        <v>847.6396996349838</v>
      </c>
      <c r="ES66" s="382">
        <f t="shared" si="83"/>
        <v>864.39045510650703</v>
      </c>
      <c r="ET66" s="382">
        <f t="shared" si="83"/>
        <v>880.89181731659517</v>
      </c>
      <c r="EU66" s="382">
        <f t="shared" si="83"/>
        <v>897.15361022964908</v>
      </c>
      <c r="EV66" s="382">
        <f t="shared" si="83"/>
        <v>913.1852983117152</v>
      </c>
      <c r="EW66" s="521"/>
      <c r="EX66" s="252"/>
      <c r="EY66" s="515">
        <f t="shared" si="63"/>
        <v>550</v>
      </c>
      <c r="EZ66" s="524">
        <v>55000</v>
      </c>
      <c r="FA66" s="382">
        <f t="shared" si="80"/>
        <v>273.61568080859706</v>
      </c>
      <c r="FB66" s="382">
        <f t="shared" si="80"/>
        <v>283.96184453460057</v>
      </c>
      <c r="FC66" s="382">
        <f t="shared" si="80"/>
        <v>294.5358609704781</v>
      </c>
      <c r="FD66" s="382">
        <f t="shared" si="80"/>
        <v>305.33344412296475</v>
      </c>
      <c r="FE66" s="382">
        <f t="shared" si="80"/>
        <v>316.3487838655409</v>
      </c>
      <c r="FF66" s="382">
        <f t="shared" si="80"/>
        <v>327.57472056740301</v>
      </c>
      <c r="FG66" s="382">
        <f t="shared" si="80"/>
        <v>339.00294934697843</v>
      </c>
      <c r="FH66" s="382">
        <f t="shared" si="80"/>
        <v>350.62424196527519</v>
      </c>
      <c r="FI66" s="382">
        <f t="shared" si="80"/>
        <v>362.42867459340732</v>
      </c>
      <c r="FJ66" s="382">
        <f t="shared" si="80"/>
        <v>374.40585086261854</v>
      </c>
      <c r="FK66" s="382">
        <f t="shared" si="80"/>
        <v>386.54511145338199</v>
      </c>
      <c r="FL66" s="382">
        <f t="shared" si="80"/>
        <v>398.83572368934438</v>
      </c>
      <c r="FM66" s="382">
        <f t="shared" si="80"/>
        <v>411.26704688076586</v>
      </c>
      <c r="FN66" s="382">
        <f t="shared" si="80"/>
        <v>423.8286712792281</v>
      </c>
      <c r="FO66" s="382">
        <f t="shared" si="80"/>
        <v>436.51053030585649</v>
      </c>
      <c r="FP66" s="382">
        <f t="shared" si="78"/>
        <v>449.30298712069418</v>
      </c>
      <c r="FQ66" s="382">
        <f t="shared" si="78"/>
        <v>462.19689759653113</v>
      </c>
      <c r="FR66" s="382">
        <f t="shared" si="78"/>
        <v>475.18365237791602</v>
      </c>
      <c r="FS66" s="382">
        <f t="shared" si="78"/>
        <v>488.25520100405384</v>
      </c>
      <c r="FT66" s="382">
        <f t="shared" si="78"/>
        <v>501.40406112316577</v>
      </c>
      <c r="FU66" s="382">
        <f t="shared" si="78"/>
        <v>514.62331569592754</v>
      </c>
      <c r="FV66" s="382">
        <f t="shared" si="78"/>
        <v>527.90660083942146</v>
      </c>
      <c r="FW66" s="382">
        <f t="shared" si="78"/>
        <v>541.24808665221826</v>
      </c>
      <c r="FX66" s="382">
        <f t="shared" si="78"/>
        <v>554.64245302505924</v>
      </c>
      <c r="FY66" s="382">
        <f t="shared" si="78"/>
        <v>568.08486210809144</v>
      </c>
      <c r="FZ66" s="382">
        <f t="shared" si="78"/>
        <v>581.57092879302627</v>
      </c>
      <c r="GA66" s="382">
        <f t="shared" si="78"/>
        <v>595.09669028745634</v>
      </c>
      <c r="GB66" s="382">
        <f t="shared" si="78"/>
        <v>608.65857561379642</v>
      </c>
      <c r="GC66" s="382">
        <f t="shared" si="78"/>
        <v>622.25337565779557</v>
      </c>
      <c r="GD66" s="382">
        <f t="shared" si="78"/>
        <v>635.87821421960234</v>
      </c>
      <c r="GE66" s="382">
        <f t="shared" si="76"/>
        <v>649.53052038080546</v>
      </c>
      <c r="GF66" s="382">
        <f t="shared" si="76"/>
        <v>663.2080023898136</v>
      </c>
      <c r="GG66" s="382">
        <f t="shared" si="76"/>
        <v>676.90862318124891</v>
      </c>
      <c r="GH66" s="382">
        <f t="shared" si="76"/>
        <v>690.63057757875936</v>
      </c>
      <c r="GI66" s="382">
        <f t="shared" si="76"/>
        <v>704.37227118115129</v>
      </c>
      <c r="GJ66" s="382">
        <f t="shared" si="76"/>
        <v>718.13230089576393</v>
      </c>
      <c r="GK66" s="382">
        <f t="shared" si="76"/>
        <v>731.90943705778341</v>
      </c>
      <c r="GL66" s="382">
        <f t="shared" si="76"/>
        <v>745.70260705738986</v>
      </c>
      <c r="GM66" s="382">
        <f t="shared" si="76"/>
        <v>759.51088038631121</v>
      </c>
      <c r="GN66" s="382">
        <f t="shared" si="76"/>
        <v>773.33345500994074</v>
      </c>
      <c r="GO66" s="511"/>
      <c r="GP66" s="521"/>
      <c r="GQ66" s="524">
        <v>55000</v>
      </c>
      <c r="GR66" s="583">
        <f t="shared" si="81"/>
        <v>8.2323964758963992</v>
      </c>
      <c r="GS66" s="477">
        <f t="shared" si="81"/>
        <v>3.7953402170516197</v>
      </c>
      <c r="GT66" s="477">
        <f t="shared" si="81"/>
        <v>2.32120269078098</v>
      </c>
      <c r="GU66" s="477">
        <f t="shared" si="81"/>
        <v>1.5879071016748787</v>
      </c>
      <c r="GV66" s="477">
        <f t="shared" si="81"/>
        <v>1.1510210504415324</v>
      </c>
      <c r="GW66" s="477">
        <f t="shared" si="81"/>
        <v>0.86238625500598265</v>
      </c>
      <c r="GX66" s="477">
        <f t="shared" si="81"/>
        <v>0.65849453526888024</v>
      </c>
      <c r="GY66" s="477">
        <f t="shared" si="81"/>
        <v>0.50758204162840537</v>
      </c>
      <c r="GZ66" s="477">
        <f t="shared" si="81"/>
        <v>0.39199416146810367</v>
      </c>
      <c r="HA66" s="477">
        <f t="shared" si="81"/>
        <v>0.30113158730031753</v>
      </c>
      <c r="HB66" s="477">
        <f t="shared" si="81"/>
        <v>0.22824404261959924</v>
      </c>
      <c r="HC66" s="477">
        <f t="shared" si="81"/>
        <v>0.16882716706734666</v>
      </c>
      <c r="HD66" s="477">
        <f t="shared" si="81"/>
        <v>0.11975929653034147</v>
      </c>
      <c r="HE66" s="477">
        <f t="shared" si="81"/>
        <v>7.8808172413187549E-2</v>
      </c>
      <c r="HF66" s="477">
        <f t="shared" si="81"/>
        <v>4.4334933925925857E-2</v>
      </c>
      <c r="HG66" s="477">
        <f t="shared" si="81"/>
        <v>1.5109074303302585E-2</v>
      </c>
      <c r="HH66" s="477">
        <f t="shared" si="79"/>
        <v>9.8113340964614219E-3</v>
      </c>
      <c r="HI66" s="477">
        <f t="shared" si="79"/>
        <v>3.1159529416050703E-2</v>
      </c>
      <c r="HJ66" s="477">
        <f t="shared" si="79"/>
        <v>4.9514758574569988E-2</v>
      </c>
      <c r="HK66" s="477">
        <f t="shared" si="79"/>
        <v>6.5340599303588667E-2</v>
      </c>
      <c r="HL66" s="477">
        <f t="shared" si="79"/>
        <v>7.9012362145874565E-2</v>
      </c>
      <c r="HM66" s="477">
        <f t="shared" si="79"/>
        <v>9.0837044135247055E-2</v>
      </c>
      <c r="HN66" s="477">
        <f t="shared" si="79"/>
        <v>0.10106809817002124</v>
      </c>
      <c r="HO66" s="477">
        <f t="shared" si="79"/>
        <v>0.10991652744370166</v>
      </c>
      <c r="HP66" s="477">
        <f t="shared" si="79"/>
        <v>0.11755933143046435</v>
      </c>
      <c r="HQ66" s="477">
        <f t="shared" si="79"/>
        <v>0.12414601426814986</v>
      </c>
      <c r="HR66" s="477">
        <f t="shared" si="79"/>
        <v>0.12980365597786264</v>
      </c>
      <c r="HS66" s="477">
        <f t="shared" si="79"/>
        <v>0.13464090419680111</v>
      </c>
      <c r="HT66" s="477">
        <f t="shared" si="79"/>
        <v>0.13875114564116603</v>
      </c>
      <c r="HU66" s="477">
        <f t="shared" si="45"/>
        <v>0.1422150475827319</v>
      </c>
      <c r="HV66" s="477">
        <f t="shared" si="45"/>
        <v>0.14510261068647035</v>
      </c>
      <c r="HW66" s="477">
        <f t="shared" si="45"/>
        <v>0.14747483936620859</v>
      </c>
      <c r="HX66" s="477">
        <f t="shared" si="45"/>
        <v>0.14938511020461276</v>
      </c>
      <c r="HY66" s="477">
        <f t="shared" si="45"/>
        <v>0.15088030013586046</v>
      </c>
      <c r="HZ66" s="477">
        <f t="shared" si="45"/>
        <v>0.15200172207312287</v>
      </c>
      <c r="IA66" s="477">
        <f t="shared" si="45"/>
        <v>0.15278590513751208</v>
      </c>
      <c r="IB66" s="477">
        <f t="shared" si="45"/>
        <v>0.15326524866867</v>
      </c>
      <c r="IC66" s="477">
        <f t="shared" si="45"/>
        <v>0.15346857310018341</v>
      </c>
      <c r="ID66" s="477">
        <f t="shared" si="45"/>
        <v>0.15342158608502365</v>
      </c>
      <c r="IE66" s="477">
        <f t="shared" si="46"/>
        <v>0.15314727860854821</v>
      </c>
    </row>
    <row r="67" spans="1:320">
      <c r="J67" s="252"/>
      <c r="K67" s="499">
        <v>50000</v>
      </c>
      <c r="L67" s="382">
        <f t="shared" si="66"/>
        <v>15.239999999999998</v>
      </c>
      <c r="M67" s="382">
        <v>500</v>
      </c>
      <c r="N67" s="493"/>
      <c r="O67" s="263"/>
      <c r="P67" s="383">
        <f t="shared" si="71"/>
        <v>-66.500002288000502</v>
      </c>
      <c r="Q67" s="383">
        <f t="shared" si="67"/>
        <v>206.64999771199948</v>
      </c>
      <c r="R67" s="382">
        <f t="shared" si="68"/>
        <v>560.17572390567045</v>
      </c>
      <c r="S67" s="263">
        <f t="shared" si="74"/>
        <v>0.10749630276517126</v>
      </c>
      <c r="T67" s="492"/>
      <c r="U67" s="492"/>
      <c r="V67" s="279"/>
      <c r="X67" s="524">
        <v>56000</v>
      </c>
      <c r="Y67" s="410">
        <f t="shared" si="87"/>
        <v>5.419155593408314E-2</v>
      </c>
      <c r="Z67" s="410">
        <f t="shared" si="87"/>
        <v>0.10827379480545399</v>
      </c>
      <c r="AA67" s="410">
        <f t="shared" si="87"/>
        <v>0.1621395217870841</v>
      </c>
      <c r="AB67" s="410">
        <f t="shared" si="87"/>
        <v>0.21568567747261036</v>
      </c>
      <c r="AC67" s="410">
        <f t="shared" si="87"/>
        <v>0.26881514363206999</v>
      </c>
      <c r="AD67" s="410">
        <f t="shared" si="87"/>
        <v>0.32143826282005827</v>
      </c>
      <c r="AE67" s="410">
        <f t="shared" si="87"/>
        <v>0.3734740187954646</v>
      </c>
      <c r="AF67" s="410">
        <f t="shared" si="87"/>
        <v>0.42485085277921192</v>
      </c>
      <c r="AG67" s="410">
        <f t="shared" si="87"/>
        <v>0.4755071174920199</v>
      </c>
      <c r="AH67" s="410">
        <f t="shared" si="87"/>
        <v>0.52539119381737531</v>
      </c>
      <c r="AI67" s="410">
        <f t="shared" si="87"/>
        <v>0.57446131201516948</v>
      </c>
      <c r="AJ67" s="410">
        <f t="shared" si="87"/>
        <v>0.62268512999193593</v>
      </c>
      <c r="AK67" s="410">
        <f t="shared" si="87"/>
        <v>0.67003912551482669</v>
      </c>
      <c r="AL67" s="410">
        <f t="shared" si="87"/>
        <v>0.71650785843289677</v>
      </c>
      <c r="AM67" s="410">
        <f t="shared" si="87"/>
        <v>0.76208315428958551</v>
      </c>
      <c r="AN67" s="410">
        <f t="shared" si="87"/>
        <v>0.80676325359329182</v>
      </c>
      <c r="AO67" s="410">
        <f t="shared" si="87"/>
        <v>0.85055196272989553</v>
      </c>
      <c r="AP67" s="410">
        <f t="shared" si="87"/>
        <v>0.8934578340650674</v>
      </c>
      <c r="AQ67" s="410">
        <f t="shared" si="87"/>
        <v>0.93549339490692085</v>
      </c>
      <c r="AR67" s="410">
        <f t="shared" si="87"/>
        <v>0.97667443811178678</v>
      </c>
      <c r="AS67" s="410">
        <f t="shared" si="87"/>
        <v>1.0170193814183071</v>
      </c>
      <c r="AT67" s="410">
        <f t="shared" si="87"/>
        <v>1.0565486981153025</v>
      </c>
      <c r="AU67" s="410">
        <f t="shared" si="87"/>
        <v>1.0952844183055108</v>
      </c>
      <c r="AV67" s="410">
        <f t="shared" si="87"/>
        <v>1.1332496976744444</v>
      </c>
      <c r="AW67" s="410">
        <f t="shared" si="87"/>
        <v>1.1704684491400767</v>
      </c>
      <c r="AX67" s="410">
        <f t="shared" si="87"/>
        <v>1.2069650318738063</v>
      </c>
      <c r="AY67" s="410">
        <f t="shared" si="87"/>
        <v>1.2427639917878277</v>
      </c>
      <c r="AZ67" s="410">
        <f t="shared" si="87"/>
        <v>1.2778898475438794</v>
      </c>
      <c r="BA67" s="410">
        <f t="shared" si="87"/>
        <v>1.312366916342026</v>
      </c>
      <c r="BB67" s="410">
        <f t="shared" si="87"/>
        <v>1.3462191741081324</v>
      </c>
      <c r="BC67" s="410">
        <f t="shared" si="87"/>
        <v>1.3794701451487774</v>
      </c>
      <c r="BD67" s="410">
        <f t="shared" si="87"/>
        <v>1.4121428168341195</v>
      </c>
      <c r="BE67" s="410">
        <f t="shared" si="87"/>
        <v>1.4442595753683127</v>
      </c>
      <c r="BF67" s="410">
        <f t="shared" si="87"/>
        <v>1.4758421591907747</v>
      </c>
      <c r="BG67" s="410">
        <f t="shared" si="87"/>
        <v>1.5069116270057961</v>
      </c>
      <c r="BH67" s="410">
        <f t="shared" si="87"/>
        <v>1.5374883378541269</v>
      </c>
      <c r="BI67" s="410">
        <f t="shared" si="87"/>
        <v>1.5675919410150949</v>
      </c>
      <c r="BJ67" s="410">
        <f t="shared" si="87"/>
        <v>1.5972413738605729</v>
      </c>
      <c r="BK67" s="410">
        <f t="shared" si="87"/>
        <v>1.6264548660742897</v>
      </c>
      <c r="BL67" s="410">
        <f t="shared" si="87"/>
        <v>1.6552499489039634</v>
      </c>
      <c r="BM67" s="253"/>
      <c r="BN67" s="252"/>
      <c r="BO67" s="537">
        <f t="shared" si="59"/>
        <v>560</v>
      </c>
      <c r="BP67" s="524">
        <v>56000</v>
      </c>
      <c r="BQ67" s="382">
        <f t="shared" si="72"/>
        <v>206.77137254393486</v>
      </c>
      <c r="BR67" s="382">
        <f t="shared" si="72"/>
        <v>207.13451816777118</v>
      </c>
      <c r="BS67" s="382">
        <f t="shared" si="72"/>
        <v>207.73653134960202</v>
      </c>
      <c r="BT67" s="382">
        <f t="shared" si="72"/>
        <v>208.57268216363539</v>
      </c>
      <c r="BU67" s="382">
        <f t="shared" si="72"/>
        <v>209.63656884009288</v>
      </c>
      <c r="BV67" s="382">
        <f t="shared" si="72"/>
        <v>210.92031893746048</v>
      </c>
      <c r="BW67" s="382">
        <f t="shared" si="72"/>
        <v>212.41482353759278</v>
      </c>
      <c r="BX67" s="382">
        <f t="shared" si="72"/>
        <v>214.109990182345</v>
      </c>
      <c r="BY67" s="382">
        <f t="shared" si="72"/>
        <v>215.99500069494047</v>
      </c>
      <c r="BZ67" s="382">
        <f t="shared" si="72"/>
        <v>218.0585616030186</v>
      </c>
      <c r="CA67" s="382">
        <f t="shared" si="72"/>
        <v>220.2891372337493</v>
      </c>
      <c r="CB67" s="382">
        <f t="shared" si="72"/>
        <v>222.67515828467444</v>
      </c>
      <c r="CC67" s="382">
        <f t="shared" si="72"/>
        <v>225.20520142691424</v>
      </c>
      <c r="CD67" s="382">
        <f t="shared" si="72"/>
        <v>227.86813799480979</v>
      </c>
      <c r="CE67" s="382">
        <f t="shared" si="72"/>
        <v>230.65325188460639</v>
      </c>
      <c r="CF67" s="382">
        <f t="shared" si="72"/>
        <v>233.55032834807346</v>
      </c>
      <c r="CG67" s="382">
        <f t="shared" si="85"/>
        <v>236.54971642603488</v>
      </c>
      <c r="CH67" s="382">
        <f t="shared" si="85"/>
        <v>239.64236837546758</v>
      </c>
      <c r="CI67" s="382">
        <f t="shared" si="85"/>
        <v>242.819859684357</v>
      </c>
      <c r="CJ67" s="382">
        <f t="shared" si="85"/>
        <v>246.07439323215803</v>
      </c>
      <c r="CK67" s="382">
        <f t="shared" si="82"/>
        <v>249.39879092740975</v>
      </c>
      <c r="CL67" s="382">
        <f t="shared" si="82"/>
        <v>252.78647581222887</v>
      </c>
      <c r="CM67" s="382">
        <f t="shared" si="82"/>
        <v>256.23144722514127</v>
      </c>
      <c r="CN67" s="382">
        <f t="shared" si="82"/>
        <v>259.72825120227446</v>
      </c>
      <c r="CO67" s="382">
        <f t="shared" si="82"/>
        <v>263.27194790165908</v>
      </c>
      <c r="CP67" s="382">
        <f t="shared" si="82"/>
        <v>266.85807747429033</v>
      </c>
      <c r="CQ67" s="382">
        <f t="shared" si="82"/>
        <v>270.48262548787824</v>
      </c>
      <c r="CR67" s="382">
        <f t="shared" si="82"/>
        <v>274.14198873803224</v>
      </c>
      <c r="CS67" s="382">
        <f t="shared" si="82"/>
        <v>277.83294205596985</v>
      </c>
      <c r="CT67" s="382">
        <f t="shared" si="82"/>
        <v>281.55260653824269</v>
      </c>
      <c r="CU67" s="382">
        <f t="shared" si="82"/>
        <v>285.29841947769097</v>
      </c>
      <c r="CV67" s="382">
        <f t="shared" si="82"/>
        <v>289.06810616065667</v>
      </c>
      <c r="CW67" s="382">
        <f t="shared" si="82"/>
        <v>292.85965360820757</v>
      </c>
      <c r="CX67" s="382">
        <f t="shared" si="82"/>
        <v>296.67128627395527</v>
      </c>
      <c r="CY67" s="382">
        <f t="shared" si="82"/>
        <v>300.50144366373428</v>
      </c>
      <c r="CZ67" s="382">
        <f t="shared" si="82"/>
        <v>304.34875980920975</v>
      </c>
      <c r="DA67" s="382">
        <f t="shared" si="82"/>
        <v>308.21204450533946</v>
      </c>
      <c r="DB67" s="382">
        <f t="shared" si="82"/>
        <v>312.09026620793446</v>
      </c>
      <c r="DC67" s="382">
        <f t="shared" si="82"/>
        <v>315.98253648028503</v>
      </c>
      <c r="DD67" s="382">
        <f t="shared" si="82"/>
        <v>319.88809587525662</v>
      </c>
      <c r="DE67" s="521"/>
      <c r="DF67" s="252"/>
      <c r="DG67" s="537">
        <f t="shared" si="61"/>
        <v>560</v>
      </c>
      <c r="DH67" s="524">
        <v>56000</v>
      </c>
      <c r="DI67" s="382">
        <f t="shared" si="73"/>
        <v>30.356794074949654</v>
      </c>
      <c r="DJ67" s="382">
        <f t="shared" si="73"/>
        <v>60.652351385159207</v>
      </c>
      <c r="DK67" s="382">
        <f t="shared" si="73"/>
        <v>90.826623990799064</v>
      </c>
      <c r="DL67" s="382">
        <f t="shared" si="73"/>
        <v>120.82188051430447</v>
      </c>
      <c r="DM67" s="382">
        <f t="shared" si="73"/>
        <v>150.58371768090157</v>
      </c>
      <c r="DN67" s="382">
        <f t="shared" si="73"/>
        <v>180.0619115662073</v>
      </c>
      <c r="DO67" s="382">
        <f t="shared" si="73"/>
        <v>209.21107883870937</v>
      </c>
      <c r="DP67" s="382">
        <f t="shared" si="73"/>
        <v>237.99113400753646</v>
      </c>
      <c r="DQ67" s="382">
        <f t="shared" si="73"/>
        <v>266.36754376339093</v>
      </c>
      <c r="DR67" s="382">
        <f t="shared" si="73"/>
        <v>294.31139233031263</v>
      </c>
      <c r="DS67" s="382">
        <f t="shared" si="73"/>
        <v>321.7992813138988</v>
      </c>
      <c r="DT67" s="382">
        <f t="shared" si="73"/>
        <v>348.81309345852924</v>
      </c>
      <c r="DU67" s="382">
        <f t="shared" si="73"/>
        <v>375.33965218039043</v>
      </c>
      <c r="DV67" s="382">
        <f t="shared" si="73"/>
        <v>401.3703082817496</v>
      </c>
      <c r="DW67" s="382">
        <f t="shared" si="73"/>
        <v>426.90048263048533</v>
      </c>
      <c r="DX67" s="382">
        <f t="shared" si="73"/>
        <v>451.92918960211625</v>
      </c>
      <c r="DY67" s="382">
        <f t="shared" si="86"/>
        <v>476.45856144160808</v>
      </c>
      <c r="DZ67" s="382">
        <f t="shared" si="86"/>
        <v>500.49338897659152</v>
      </c>
      <c r="EA67" s="382">
        <f t="shared" si="86"/>
        <v>524.04068970095761</v>
      </c>
      <c r="EB67" s="382">
        <f t="shared" si="86"/>
        <v>547.10931038943409</v>
      </c>
      <c r="EC67" s="382">
        <f t="shared" si="83"/>
        <v>569.70956821209734</v>
      </c>
      <c r="ED67" s="382">
        <f t="shared" si="83"/>
        <v>591.85293180833321</v>
      </c>
      <c r="EE67" s="382">
        <f t="shared" si="83"/>
        <v>613.5517419068907</v>
      </c>
      <c r="EF67" s="382">
        <f t="shared" si="83"/>
        <v>634.81896976066412</v>
      </c>
      <c r="EG67" s="382">
        <f t="shared" si="83"/>
        <v>655.66801080578989</v>
      </c>
      <c r="EH67" s="382">
        <f t="shared" si="83"/>
        <v>676.11251045874008</v>
      </c>
      <c r="EI67" s="382">
        <f t="shared" si="83"/>
        <v>696.16621874364705</v>
      </c>
      <c r="EJ67" s="382">
        <f t="shared" si="83"/>
        <v>715.84287041959942</v>
      </c>
      <c r="EK67" s="382">
        <f t="shared" si="83"/>
        <v>735.15608739174684</v>
      </c>
      <c r="EL67" s="382">
        <f t="shared" si="83"/>
        <v>754.11930039171693</v>
      </c>
      <c r="EM67" s="382">
        <f t="shared" si="83"/>
        <v>772.74568716497663</v>
      </c>
      <c r="EN67" s="382">
        <f t="shared" si="83"/>
        <v>791.04812467824547</v>
      </c>
      <c r="EO67" s="382">
        <f t="shared" si="83"/>
        <v>809.0391531396408</v>
      </c>
      <c r="EP67" s="382">
        <f t="shared" si="83"/>
        <v>826.73094989519996</v>
      </c>
      <c r="EQ67" s="382">
        <f t="shared" si="83"/>
        <v>844.13531151984341</v>
      </c>
      <c r="ER67" s="382">
        <f t="shared" si="83"/>
        <v>861.2636426539616</v>
      </c>
      <c r="ES67" s="382">
        <f t="shared" si="83"/>
        <v>878.12695034682588</v>
      </c>
      <c r="ET67" s="382">
        <f t="shared" si="83"/>
        <v>894.73584285443405</v>
      </c>
      <c r="EU67" s="382">
        <f t="shared" si="83"/>
        <v>911.1005320030655</v>
      </c>
      <c r="EV67" s="382">
        <f t="shared" si="83"/>
        <v>927.23083837210174</v>
      </c>
      <c r="EW67" s="521"/>
      <c r="EX67" s="252"/>
      <c r="EY67" s="515">
        <f t="shared" si="63"/>
        <v>560</v>
      </c>
      <c r="EZ67" s="524">
        <v>56000</v>
      </c>
      <c r="FA67" s="382">
        <f t="shared" si="80"/>
        <v>279.62137254393485</v>
      </c>
      <c r="FB67" s="382">
        <f t="shared" si="80"/>
        <v>289.98451816777117</v>
      </c>
      <c r="FC67" s="382">
        <f t="shared" si="80"/>
        <v>300.58653134960207</v>
      </c>
      <c r="FD67" s="382">
        <f t="shared" si="80"/>
        <v>311.42268216363539</v>
      </c>
      <c r="FE67" s="382">
        <f t="shared" si="80"/>
        <v>322.4865688400929</v>
      </c>
      <c r="FF67" s="382">
        <f t="shared" si="80"/>
        <v>333.7703189374605</v>
      </c>
      <c r="FG67" s="382">
        <f t="shared" si="80"/>
        <v>345.2648235375928</v>
      </c>
      <c r="FH67" s="382">
        <f t="shared" si="80"/>
        <v>356.959990182345</v>
      </c>
      <c r="FI67" s="382">
        <f t="shared" si="80"/>
        <v>368.8450006949405</v>
      </c>
      <c r="FJ67" s="382">
        <f t="shared" si="80"/>
        <v>380.9085616030186</v>
      </c>
      <c r="FK67" s="382">
        <f t="shared" si="80"/>
        <v>393.13913723374935</v>
      </c>
      <c r="FL67" s="382">
        <f t="shared" si="80"/>
        <v>405.52515828467449</v>
      </c>
      <c r="FM67" s="382">
        <f t="shared" si="80"/>
        <v>418.05520142691427</v>
      </c>
      <c r="FN67" s="382">
        <f t="shared" si="80"/>
        <v>430.71813799480981</v>
      </c>
      <c r="FO67" s="382">
        <f t="shared" si="80"/>
        <v>443.50325188460641</v>
      </c>
      <c r="FP67" s="382">
        <f t="shared" si="78"/>
        <v>456.40032834807346</v>
      </c>
      <c r="FQ67" s="382">
        <f t="shared" si="78"/>
        <v>469.3997164260349</v>
      </c>
      <c r="FR67" s="382">
        <f t="shared" si="78"/>
        <v>482.49236837546761</v>
      </c>
      <c r="FS67" s="382">
        <f t="shared" si="78"/>
        <v>495.66985968435699</v>
      </c>
      <c r="FT67" s="382">
        <f t="shared" si="78"/>
        <v>508.92439323215808</v>
      </c>
      <c r="FU67" s="382">
        <f t="shared" si="78"/>
        <v>522.2487909274098</v>
      </c>
      <c r="FV67" s="382">
        <f t="shared" si="78"/>
        <v>535.63647581222892</v>
      </c>
      <c r="FW67" s="382">
        <f t="shared" si="78"/>
        <v>549.08144722514135</v>
      </c>
      <c r="FX67" s="382">
        <f t="shared" si="78"/>
        <v>562.57825120227449</v>
      </c>
      <c r="FY67" s="382">
        <f t="shared" si="78"/>
        <v>576.12194790165904</v>
      </c>
      <c r="FZ67" s="382">
        <f t="shared" si="78"/>
        <v>589.70807747429035</v>
      </c>
      <c r="GA67" s="382">
        <f t="shared" si="78"/>
        <v>603.3326254878782</v>
      </c>
      <c r="GB67" s="382">
        <f t="shared" si="78"/>
        <v>616.99198873803221</v>
      </c>
      <c r="GC67" s="382">
        <f t="shared" si="78"/>
        <v>630.68294205596987</v>
      </c>
      <c r="GD67" s="382">
        <f t="shared" si="78"/>
        <v>644.40260653824271</v>
      </c>
      <c r="GE67" s="382">
        <f t="shared" si="76"/>
        <v>658.14841947769105</v>
      </c>
      <c r="GF67" s="382">
        <f t="shared" si="76"/>
        <v>671.91810616065663</v>
      </c>
      <c r="GG67" s="382">
        <f t="shared" si="76"/>
        <v>685.70965360820765</v>
      </c>
      <c r="GH67" s="382">
        <f t="shared" si="76"/>
        <v>699.5212862739553</v>
      </c>
      <c r="GI67" s="382">
        <f t="shared" si="76"/>
        <v>713.35144366373424</v>
      </c>
      <c r="GJ67" s="382">
        <f t="shared" si="76"/>
        <v>727.19875980920983</v>
      </c>
      <c r="GK67" s="382">
        <f t="shared" si="76"/>
        <v>741.06204450533949</v>
      </c>
      <c r="GL67" s="382">
        <f t="shared" si="76"/>
        <v>754.94026620793443</v>
      </c>
      <c r="GM67" s="382">
        <f t="shared" si="76"/>
        <v>768.83253648028506</v>
      </c>
      <c r="GN67" s="382">
        <f t="shared" si="76"/>
        <v>782.7380958752567</v>
      </c>
      <c r="GO67" s="511"/>
      <c r="GP67" s="521"/>
      <c r="GQ67" s="524">
        <v>56000</v>
      </c>
      <c r="GR67" s="583">
        <f t="shared" si="81"/>
        <v>8.2111628076917942</v>
      </c>
      <c r="GS67" s="477">
        <f t="shared" si="81"/>
        <v>3.7810927613719256</v>
      </c>
      <c r="GT67" s="477">
        <f t="shared" si="81"/>
        <v>2.3094539700171191</v>
      </c>
      <c r="GU67" s="477">
        <f t="shared" si="81"/>
        <v>1.5775354665727548</v>
      </c>
      <c r="GV67" s="477">
        <f t="shared" si="81"/>
        <v>1.141576618020991</v>
      </c>
      <c r="GW67" s="477">
        <f t="shared" si="81"/>
        <v>0.85364198366146893</v>
      </c>
      <c r="GX67" s="477">
        <f t="shared" si="81"/>
        <v>0.65031806849853135</v>
      </c>
      <c r="GY67" s="477">
        <f t="shared" si="81"/>
        <v>0.49988776544525038</v>
      </c>
      <c r="GZ67" s="477">
        <f t="shared" si="81"/>
        <v>0.38472201036091053</v>
      </c>
      <c r="HA67" s="477">
        <f t="shared" si="81"/>
        <v>0.29423655192903958</v>
      </c>
      <c r="HB67" s="477">
        <f t="shared" si="81"/>
        <v>0.22169053836469621</v>
      </c>
      <c r="HC67" s="477">
        <f t="shared" si="81"/>
        <v>0.16258582573216337</v>
      </c>
      <c r="HD67" s="477">
        <f t="shared" si="81"/>
        <v>0.11380505363178227</v>
      </c>
      <c r="HE67" s="477">
        <f t="shared" si="81"/>
        <v>7.3119085063110684E-2</v>
      </c>
      <c r="HF67" s="477">
        <f t="shared" si="81"/>
        <v>3.8891427697194801E-2</v>
      </c>
      <c r="HG67" s="477">
        <f t="shared" si="81"/>
        <v>9.8934497899851263E-3</v>
      </c>
      <c r="HH67" s="477">
        <f t="shared" si="79"/>
        <v>1.4815233866751019E-2</v>
      </c>
      <c r="HI67" s="477">
        <f t="shared" si="79"/>
        <v>3.5966550203455003E-2</v>
      </c>
      <c r="HJ67" s="477">
        <f t="shared" si="79"/>
        <v>5.4138601399044715E-2</v>
      </c>
      <c r="HK67" s="477">
        <f t="shared" si="79"/>
        <v>6.9793945071225091E-2</v>
      </c>
      <c r="HL67" s="477">
        <f t="shared" si="79"/>
        <v>8.3306968906336418E-2</v>
      </c>
      <c r="HM67" s="477">
        <f t="shared" si="79"/>
        <v>9.4983826175097041E-2</v>
      </c>
      <c r="HN67" s="477">
        <f t="shared" si="79"/>
        <v>0.10507719280753508</v>
      </c>
      <c r="HO67" s="477">
        <f t="shared" si="79"/>
        <v>0.11379735326060818</v>
      </c>
      <c r="HP67" s="477">
        <f t="shared" si="79"/>
        <v>0.12132064031364273</v>
      </c>
      <c r="HQ67" s="477">
        <f t="shared" si="79"/>
        <v>0.12779593876442932</v>
      </c>
      <c r="HR67" s="477">
        <f t="shared" si="79"/>
        <v>0.13334975291289372</v>
      </c>
      <c r="HS67" s="477">
        <f t="shared" si="79"/>
        <v>0.13809019516199783</v>
      </c>
      <c r="HT67" s="477">
        <f t="shared" si="79"/>
        <v>0.14211015473793628</v>
      </c>
      <c r="HU67" s="477">
        <f t="shared" si="45"/>
        <v>0.14548983668298027</v>
      </c>
      <c r="HV67" s="477">
        <f t="shared" si="45"/>
        <v>0.14829881239158535</v>
      </c>
      <c r="HW67" s="477">
        <f t="shared" si="45"/>
        <v>0.15059768780318433</v>
      </c>
      <c r="HX67" s="477">
        <f t="shared" si="45"/>
        <v>0.15243946977451953</v>
      </c>
      <c r="HY67" s="477">
        <f t="shared" si="45"/>
        <v>0.15387069231818443</v>
      </c>
      <c r="HZ67" s="477">
        <f t="shared" si="45"/>
        <v>0.15493235038424855</v>
      </c>
      <c r="IA67" s="477">
        <f t="shared" si="45"/>
        <v>0.15566067833960145</v>
      </c>
      <c r="IB67" s="477">
        <f t="shared" si="45"/>
        <v>0.15608780232442598</v>
      </c>
      <c r="IC67" s="477">
        <f t="shared" si="45"/>
        <v>0.15624228956841196</v>
      </c>
      <c r="ID67" s="477">
        <f t="shared" si="45"/>
        <v>0.1561496130509358</v>
      </c>
      <c r="IE67" s="477">
        <f t="shared" si="46"/>
        <v>0.15583254624115456</v>
      </c>
    </row>
    <row r="68" spans="1:320">
      <c r="J68" s="252"/>
      <c r="K68" s="499">
        <v>51000</v>
      </c>
      <c r="L68" s="382">
        <f t="shared" si="66"/>
        <v>15.544799999999999</v>
      </c>
      <c r="M68" s="382">
        <v>510</v>
      </c>
      <c r="N68" s="493"/>
      <c r="O68" s="263"/>
      <c r="P68" s="383">
        <f t="shared" si="71"/>
        <v>-66.500002288000502</v>
      </c>
      <c r="Q68" s="382">
        <f t="shared" si="67"/>
        <v>206.64999771199948</v>
      </c>
      <c r="R68" s="382">
        <f t="shared" si="68"/>
        <v>560.17572390567045</v>
      </c>
      <c r="S68" s="263">
        <f t="shared" si="74"/>
        <v>0.10245185851285124</v>
      </c>
      <c r="T68" s="492"/>
      <c r="U68" s="527"/>
      <c r="V68" s="279"/>
      <c r="X68" s="524">
        <v>57000</v>
      </c>
      <c r="Y68" s="410">
        <f t="shared" si="87"/>
        <v>5.5508644383965119E-2</v>
      </c>
      <c r="Z68" s="410">
        <f t="shared" si="87"/>
        <v>0.11089934494374527</v>
      </c>
      <c r="AA68" s="410">
        <f t="shared" si="87"/>
        <v>0.1660565598017672</v>
      </c>
      <c r="AB68" s="410">
        <f t="shared" si="87"/>
        <v>0.22086942146949753</v>
      </c>
      <c r="AC68" s="410">
        <f t="shared" si="87"/>
        <v>0.27523376357096552</v>
      </c>
      <c r="AD68" s="410">
        <f t="shared" si="87"/>
        <v>0.32905381001470235</v>
      </c>
      <c r="AE68" s="410">
        <f t="shared" si="87"/>
        <v>0.3822434664036935</v>
      </c>
      <c r="AF68" s="410">
        <f t="shared" si="87"/>
        <v>0.43472718768172386</v>
      </c>
      <c r="AG68" s="410">
        <f t="shared" si="87"/>
        <v>0.48644042834470047</v>
      </c>
      <c r="AH68" s="410">
        <f t="shared" si="87"/>
        <v>0.53732970848929806</v>
      </c>
      <c r="AI68" s="410">
        <f t="shared" si="87"/>
        <v>0.58735234842932094</v>
      </c>
      <c r="AJ68" s="410">
        <f t="shared" si="87"/>
        <v>0.63647593595050844</v>
      </c>
      <c r="AK68" s="410">
        <f t="shared" si="87"/>
        <v>0.68467759408453044</v>
      </c>
      <c r="AL68" s="410">
        <f t="shared" si="87"/>
        <v>0.73194311496771614</v>
      </c>
      <c r="AM68" s="410">
        <f t="shared" si="87"/>
        <v>0.77826601868401246</v>
      </c>
      <c r="AN68" s="410">
        <f t="shared" si="87"/>
        <v>0.82364658675849411</v>
      </c>
      <c r="AO68" s="410">
        <f t="shared" si="87"/>
        <v>0.8680909097049907</v>
      </c>
      <c r="AP68" s="410">
        <f t="shared" si="87"/>
        <v>0.91160997791274001</v>
      </c>
      <c r="AQ68" s="410">
        <f t="shared" si="87"/>
        <v>0.95421883596409229</v>
      </c>
      <c r="AR68" s="410">
        <f t="shared" si="87"/>
        <v>0.99593581264173492</v>
      </c>
      <c r="AS68" s="410">
        <f t="shared" si="87"/>
        <v>1.0367818325711242</v>
      </c>
      <c r="AT68" s="410">
        <f t="shared" si="87"/>
        <v>1.0767798106197011</v>
      </c>
      <c r="AU68" s="410">
        <f t="shared" si="87"/>
        <v>1.1159541266923645</v>
      </c>
      <c r="AV68" s="410">
        <f t="shared" si="87"/>
        <v>1.1543301762160667</v>
      </c>
      <c r="AW68" s="410">
        <f t="shared" si="87"/>
        <v>1.1919339901728832</v>
      </c>
      <c r="AX68" s="410">
        <f t="shared" si="87"/>
        <v>1.228791917809283</v>
      </c>
      <c r="AY68" s="410">
        <f t="shared" si="87"/>
        <v>1.2649303649318921</v>
      </c>
      <c r="AZ68" s="410">
        <f t="shared" si="87"/>
        <v>1.3003755808417814</v>
      </c>
      <c r="BA68" s="410">
        <f t="shared" si="87"/>
        <v>1.3351534873360964</v>
      </c>
      <c r="BB68" s="410">
        <f t="shared" si="87"/>
        <v>1.3692895437228334</v>
      </c>
      <c r="BC68" s="410">
        <f t="shared" si="87"/>
        <v>1.4028086423821104</v>
      </c>
      <c r="BD68" s="410">
        <f t="shared" si="87"/>
        <v>1.4357350300162195</v>
      </c>
      <c r="BE68" s="410">
        <f t="shared" si="87"/>
        <v>1.4680922503274709</v>
      </c>
      <c r="BF68" s="410">
        <f t="shared" si="87"/>
        <v>1.4999031044265108</v>
      </c>
      <c r="BG68" s="410">
        <f t="shared" si="87"/>
        <v>1.5311896257922704</v>
      </c>
      <c r="BH68" s="410">
        <f t="shared" si="87"/>
        <v>1.5619730670719303</v>
      </c>
      <c r="BI68" s="410">
        <f t="shared" si="87"/>
        <v>1.5922738964240359</v>
      </c>
      <c r="BJ68" s="410">
        <f t="shared" si="87"/>
        <v>1.6221118014714155</v>
      </c>
      <c r="BK68" s="410">
        <f t="shared" si="87"/>
        <v>1.6515056992460344</v>
      </c>
      <c r="BL68" s="410">
        <f t="shared" si="87"/>
        <v>1.6804737507792724</v>
      </c>
      <c r="BM68" s="253"/>
      <c r="BN68" s="252"/>
      <c r="BO68" s="537">
        <f t="shared" si="59"/>
        <v>570</v>
      </c>
      <c r="BP68" s="524">
        <v>57000</v>
      </c>
      <c r="BQ68" s="382">
        <f t="shared" si="72"/>
        <v>206.77734410341313</v>
      </c>
      <c r="BR68" s="382">
        <f t="shared" si="72"/>
        <v>207.15830151879257</v>
      </c>
      <c r="BS68" s="382">
        <f t="shared" si="72"/>
        <v>207.78966340030993</v>
      </c>
      <c r="BT68" s="382">
        <f t="shared" si="72"/>
        <v>208.66621153406962</v>
      </c>
      <c r="BU68" s="382">
        <f t="shared" si="72"/>
        <v>209.78089498244267</v>
      </c>
      <c r="BV68" s="382">
        <f t="shared" si="72"/>
        <v>211.12506168300715</v>
      </c>
      <c r="BW68" s="382">
        <f t="shared" si="72"/>
        <v>212.688726739391</v>
      </c>
      <c r="BX68" s="382">
        <f t="shared" si="72"/>
        <v>214.46086041175894</v>
      </c>
      <c r="BY68" s="382">
        <f t="shared" si="72"/>
        <v>216.42967952298366</v>
      </c>
      <c r="BZ68" s="382">
        <f t="shared" si="72"/>
        <v>218.58292808166897</v>
      </c>
      <c r="CA68" s="382">
        <f t="shared" si="72"/>
        <v>220.9081359013561</v>
      </c>
      <c r="CB68" s="382">
        <f t="shared" si="72"/>
        <v>223.39284735905659</v>
      </c>
      <c r="CC68" s="382">
        <f t="shared" si="72"/>
        <v>226.02481574356841</v>
      </c>
      <c r="CD68" s="382">
        <f t="shared" si="72"/>
        <v>228.79216157110989</v>
      </c>
      <c r="CE68" s="382">
        <f t="shared" si="72"/>
        <v>231.68349560282743</v>
      </c>
      <c r="CF68" s="382">
        <f t="shared" si="72"/>
        <v>234.68800901756211</v>
      </c>
      <c r="CG68" s="382">
        <f t="shared" si="85"/>
        <v>237.79553429824944</v>
      </c>
      <c r="CH68" s="382">
        <f t="shared" si="85"/>
        <v>240.99658096485544</v>
      </c>
      <c r="CI68" s="382">
        <f t="shared" si="85"/>
        <v>244.28235044227443</v>
      </c>
      <c r="CJ68" s="382">
        <f t="shared" si="85"/>
        <v>247.6447342042656</v>
      </c>
      <c r="CK68" s="382">
        <f t="shared" si="82"/>
        <v>251.07629899000398</v>
      </c>
      <c r="CL68" s="382">
        <f t="shared" si="82"/>
        <v>254.57026243530325</v>
      </c>
      <c r="CM68" s="382">
        <f t="shared" si="82"/>
        <v>258.12046196252692</v>
      </c>
      <c r="CN68" s="382">
        <f t="shared" si="82"/>
        <v>261.72131927828957</v>
      </c>
      <c r="CO68" s="382">
        <f t="shared" si="82"/>
        <v>265.36780236617818</v>
      </c>
      <c r="CP68" s="382">
        <f t="shared" si="82"/>
        <v>269.05538644976582</v>
      </c>
      <c r="CQ68" s="382">
        <f t="shared" si="82"/>
        <v>272.78001504629469</v>
      </c>
      <c r="CR68" s="382">
        <f t="shared" si="82"/>
        <v>276.53806193435435</v>
      </c>
      <c r="CS68" s="382">
        <f t="shared" si="82"/>
        <v>280.326294616307</v>
      </c>
      <c r="CT68" s="382">
        <f t="shared" si="82"/>
        <v>284.14183966251755</v>
      </c>
      <c r="CU68" s="382">
        <f t="shared" si="82"/>
        <v>287.98215017307734</v>
      </c>
      <c r="CV68" s="382">
        <f t="shared" si="82"/>
        <v>291.84497547699215</v>
      </c>
      <c r="CW68" s="382">
        <f t="shared" si="82"/>
        <v>295.72833310237661</v>
      </c>
      <c r="CX68" s="382">
        <f t="shared" si="82"/>
        <v>299.63048298841244</v>
      </c>
      <c r="CY68" s="382">
        <f t="shared" si="82"/>
        <v>303.54990386576992</v>
      </c>
      <c r="CZ68" s="382">
        <f t="shared" si="82"/>
        <v>307.4852717026921</v>
      </c>
      <c r="DA68" s="382">
        <f t="shared" si="82"/>
        <v>311.43544009560503</v>
      </c>
      <c r="DB68" s="382">
        <f t="shared" si="82"/>
        <v>315.39942247316327</v>
      </c>
      <c r="DC68" s="382">
        <f t="shared" si="82"/>
        <v>319.37637597886783</v>
      </c>
      <c r="DD68" s="382">
        <f t="shared" si="82"/>
        <v>323.365586898054</v>
      </c>
      <c r="DE68" s="521"/>
      <c r="DF68" s="252"/>
      <c r="DG68" s="537">
        <f t="shared" si="61"/>
        <v>570</v>
      </c>
      <c r="DH68" s="524">
        <v>57000</v>
      </c>
      <c r="DI68" s="382">
        <f t="shared" si="73"/>
        <v>31.094595050810089</v>
      </c>
      <c r="DJ68" s="382">
        <f t="shared" si="73"/>
        <v>62.123120834527164</v>
      </c>
      <c r="DK68" s="382">
        <f t="shared" si="73"/>
        <v>93.020853596240201</v>
      </c>
      <c r="DL68" s="382">
        <f t="shared" si="73"/>
        <v>123.72568806030242</v>
      </c>
      <c r="DM68" s="382">
        <f t="shared" si="73"/>
        <v>154.17927275164774</v>
      </c>
      <c r="DN68" s="382">
        <f t="shared" si="73"/>
        <v>184.32795622890484</v>
      </c>
      <c r="DO68" s="382">
        <f t="shared" si="73"/>
        <v>214.12351050090183</v>
      </c>
      <c r="DP68" s="382">
        <f t="shared" si="73"/>
        <v>243.52361706108593</v>
      </c>
      <c r="DQ68" s="382">
        <f t="shared" si="73"/>
        <v>272.49211908497699</v>
      </c>
      <c r="DR68" s="382">
        <f t="shared" si="73"/>
        <v>300.99905842901541</v>
      </c>
      <c r="DS68" s="382">
        <f t="shared" si="73"/>
        <v>329.02052696909044</v>
      </c>
      <c r="DT68" s="382">
        <f t="shared" si="73"/>
        <v>356.53836816961518</v>
      </c>
      <c r="DU68" s="382">
        <f t="shared" si="73"/>
        <v>383.53976690829461</v>
      </c>
      <c r="DV68" s="382">
        <f t="shared" si="73"/>
        <v>410.01676428481176</v>
      </c>
      <c r="DW68" s="382">
        <f t="shared" si="73"/>
        <v>435.9657304075007</v>
      </c>
      <c r="DX68" s="382">
        <f t="shared" si="73"/>
        <v>461.38682297987407</v>
      </c>
      <c r="DY68" s="382">
        <f t="shared" si="86"/>
        <v>486.28345375992518</v>
      </c>
      <c r="DZ68" s="382">
        <f t="shared" si="86"/>
        <v>510.66177929690139</v>
      </c>
      <c r="EA68" s="382">
        <f t="shared" si="86"/>
        <v>534.53022720061165</v>
      </c>
      <c r="EB68" s="382">
        <f t="shared" si="86"/>
        <v>557.89906481016601</v>
      </c>
      <c r="EC68" s="382">
        <f t="shared" si="83"/>
        <v>580.7800135927771</v>
      </c>
      <c r="ED68" s="382">
        <f t="shared" si="83"/>
        <v>603.18590990090183</v>
      </c>
      <c r="EE68" s="382">
        <f t="shared" si="83"/>
        <v>625.1304107654156</v>
      </c>
      <c r="EF68" s="382">
        <f t="shared" si="83"/>
        <v>646.62774208799533</v>
      </c>
      <c r="EG68" s="382">
        <f t="shared" si="83"/>
        <v>667.69248579286909</v>
      </c>
      <c r="EH68" s="382">
        <f t="shared" si="83"/>
        <v>688.3394020882522</v>
      </c>
      <c r="EI68" s="382">
        <f t="shared" si="83"/>
        <v>708.58328286598658</v>
      </c>
      <c r="EJ68" s="382">
        <f t="shared" si="83"/>
        <v>728.43883234730163</v>
      </c>
      <c r="EK68" s="382">
        <f t="shared" si="83"/>
        <v>747.92057129367822</v>
      </c>
      <c r="EL68" s="382">
        <f t="shared" si="83"/>
        <v>767.04276139140336</v>
      </c>
      <c r="EM68" s="382">
        <f t="shared" si="83"/>
        <v>785.81934674752949</v>
      </c>
      <c r="EN68" s="382">
        <f t="shared" si="83"/>
        <v>804.26390977606525</v>
      </c>
      <c r="EO68" s="382">
        <f t="shared" si="83"/>
        <v>822.38963908749577</v>
      </c>
      <c r="EP68" s="382">
        <f t="shared" si="83"/>
        <v>840.20930731048304</v>
      </c>
      <c r="EQ68" s="382">
        <f t="shared" si="83"/>
        <v>857.73525706503767</v>
      </c>
      <c r="ER68" s="382">
        <f t="shared" si="83"/>
        <v>874.97939356817892</v>
      </c>
      <c r="ES68" s="382">
        <f t="shared" si="83"/>
        <v>891.95318258543682</v>
      </c>
      <c r="ET68" s="382">
        <f t="shared" si="83"/>
        <v>908.66765264518142</v>
      </c>
      <c r="EU68" s="382">
        <f t="shared" si="83"/>
        <v>925.13340060948781</v>
      </c>
      <c r="EV68" s="382">
        <f t="shared" si="83"/>
        <v>941.36059984725614</v>
      </c>
      <c r="EW68" s="521"/>
      <c r="EX68" s="252"/>
      <c r="EY68" s="515">
        <f t="shared" si="63"/>
        <v>570</v>
      </c>
      <c r="EZ68" s="524">
        <v>57000</v>
      </c>
      <c r="FA68" s="382">
        <f t="shared" si="80"/>
        <v>285.62734410341318</v>
      </c>
      <c r="FB68" s="382">
        <f t="shared" si="80"/>
        <v>296.00830151879256</v>
      </c>
      <c r="FC68" s="382">
        <f t="shared" si="80"/>
        <v>306.63966340030993</v>
      </c>
      <c r="FD68" s="382">
        <f t="shared" si="80"/>
        <v>317.51621153406961</v>
      </c>
      <c r="FE68" s="382">
        <f t="shared" si="80"/>
        <v>328.63089498244267</v>
      </c>
      <c r="FF68" s="382">
        <f t="shared" si="80"/>
        <v>339.9750616830072</v>
      </c>
      <c r="FG68" s="382">
        <f t="shared" si="80"/>
        <v>351.538726739391</v>
      </c>
      <c r="FH68" s="382">
        <f t="shared" si="80"/>
        <v>363.31086041175899</v>
      </c>
      <c r="FI68" s="382">
        <f t="shared" si="80"/>
        <v>375.27967952298366</v>
      </c>
      <c r="FJ68" s="382">
        <f t="shared" si="80"/>
        <v>387.43292808166899</v>
      </c>
      <c r="FK68" s="382">
        <f t="shared" si="80"/>
        <v>399.75813590135613</v>
      </c>
      <c r="FL68" s="382">
        <f t="shared" si="80"/>
        <v>412.24284735905661</v>
      </c>
      <c r="FM68" s="382">
        <f t="shared" si="80"/>
        <v>424.87481574356843</v>
      </c>
      <c r="FN68" s="382">
        <f t="shared" si="80"/>
        <v>437.64216157110991</v>
      </c>
      <c r="FO68" s="382">
        <f t="shared" si="80"/>
        <v>450.53349560282743</v>
      </c>
      <c r="FP68" s="382">
        <f t="shared" si="78"/>
        <v>463.5380090175621</v>
      </c>
      <c r="FQ68" s="382">
        <f t="shared" si="78"/>
        <v>476.64553429824946</v>
      </c>
      <c r="FR68" s="382">
        <f t="shared" si="78"/>
        <v>489.84658096485543</v>
      </c>
      <c r="FS68" s="382">
        <f t="shared" si="78"/>
        <v>503.13235044227446</v>
      </c>
      <c r="FT68" s="382">
        <f t="shared" si="78"/>
        <v>516.49473420426557</v>
      </c>
      <c r="FU68" s="382">
        <f t="shared" si="78"/>
        <v>529.92629899000394</v>
      </c>
      <c r="FV68" s="382">
        <f t="shared" si="78"/>
        <v>543.42026243530324</v>
      </c>
      <c r="FW68" s="382">
        <f t="shared" si="78"/>
        <v>556.970461962527</v>
      </c>
      <c r="FX68" s="382">
        <f t="shared" si="78"/>
        <v>570.57131927828959</v>
      </c>
      <c r="FY68" s="382">
        <f t="shared" si="78"/>
        <v>584.21780236617815</v>
      </c>
      <c r="FZ68" s="382">
        <f t="shared" si="78"/>
        <v>597.90538644976584</v>
      </c>
      <c r="GA68" s="382">
        <f t="shared" si="78"/>
        <v>611.63001504629472</v>
      </c>
      <c r="GB68" s="382">
        <f t="shared" si="78"/>
        <v>625.38806193435437</v>
      </c>
      <c r="GC68" s="382">
        <f t="shared" si="78"/>
        <v>639.17629461630702</v>
      </c>
      <c r="GD68" s="382">
        <f t="shared" si="78"/>
        <v>652.99183966251758</v>
      </c>
      <c r="GE68" s="382">
        <f t="shared" si="76"/>
        <v>666.83215017307737</v>
      </c>
      <c r="GF68" s="382">
        <f t="shared" si="76"/>
        <v>680.69497547699211</v>
      </c>
      <c r="GG68" s="382">
        <f t="shared" si="76"/>
        <v>694.57833310237663</v>
      </c>
      <c r="GH68" s="382">
        <f t="shared" si="76"/>
        <v>708.4804829884124</v>
      </c>
      <c r="GI68" s="382">
        <f t="shared" si="76"/>
        <v>722.39990386576994</v>
      </c>
      <c r="GJ68" s="382">
        <f t="shared" si="76"/>
        <v>736.33527170269213</v>
      </c>
      <c r="GK68" s="382">
        <f t="shared" si="76"/>
        <v>750.28544009560505</v>
      </c>
      <c r="GL68" s="382">
        <f t="shared" si="76"/>
        <v>764.24942247316335</v>
      </c>
      <c r="GM68" s="382">
        <f t="shared" si="76"/>
        <v>778.22637597886785</v>
      </c>
      <c r="GN68" s="382">
        <f t="shared" si="76"/>
        <v>792.21558689805397</v>
      </c>
      <c r="GO68" s="511"/>
      <c r="GP68" s="521"/>
      <c r="GQ68" s="524">
        <v>57000</v>
      </c>
      <c r="GR68" s="583">
        <f t="shared" si="81"/>
        <v>8.1857553905006366</v>
      </c>
      <c r="GS68" s="477">
        <f t="shared" si="81"/>
        <v>3.7648652795027528</v>
      </c>
      <c r="GT68" s="477">
        <f t="shared" si="81"/>
        <v>2.2964615088492795</v>
      </c>
      <c r="GU68" s="477">
        <f t="shared" si="81"/>
        <v>1.566291741932492</v>
      </c>
      <c r="GV68" s="477">
        <f t="shared" si="81"/>
        <v>1.1314855694760082</v>
      </c>
      <c r="GW68" s="477">
        <f t="shared" si="81"/>
        <v>0.84440314230367963</v>
      </c>
      <c r="GX68" s="477">
        <f t="shared" si="81"/>
        <v>0.64175678755234311</v>
      </c>
      <c r="GY68" s="477">
        <f t="shared" si="81"/>
        <v>0.4918916891770107</v>
      </c>
      <c r="GZ68" s="477">
        <f t="shared" si="81"/>
        <v>0.37721296594986015</v>
      </c>
      <c r="HA68" s="477">
        <f t="shared" si="81"/>
        <v>0.28715661139862764</v>
      </c>
      <c r="HB68" s="477">
        <f t="shared" si="81"/>
        <v>0.21499451594675451</v>
      </c>
      <c r="HC68" s="477">
        <f t="shared" si="81"/>
        <v>0.15623698362511509</v>
      </c>
      <c r="HD68" s="477">
        <f t="shared" si="81"/>
        <v>0.1077725242638455</v>
      </c>
      <c r="HE68" s="477">
        <f t="shared" si="81"/>
        <v>6.7376262857166011E-2</v>
      </c>
      <c r="HF68" s="477">
        <f t="shared" si="81"/>
        <v>3.3414931906941676E-2</v>
      </c>
      <c r="HG68" s="477">
        <f t="shared" si="81"/>
        <v>4.6624349256326088E-3</v>
      </c>
      <c r="HH68" s="477">
        <f t="shared" si="79"/>
        <v>1.9819550484713587E-2</v>
      </c>
      <c r="HI68" s="477">
        <f t="shared" si="79"/>
        <v>4.0761222350936682E-2</v>
      </c>
      <c r="HJ68" s="477">
        <f t="shared" si="79"/>
        <v>5.8739197823799445E-2</v>
      </c>
      <c r="HK68" s="477">
        <f t="shared" si="79"/>
        <v>7.4214733842561498E-2</v>
      </c>
      <c r="HL68" s="477">
        <f t="shared" si="79"/>
        <v>8.7561061697329731E-2</v>
      </c>
      <c r="HM68" s="477">
        <f t="shared" si="79"/>
        <v>9.9083295024941093E-2</v>
      </c>
      <c r="HN68" s="477">
        <f t="shared" si="79"/>
        <v>0.10903316752648927</v>
      </c>
      <c r="HO68" s="477">
        <f t="shared" si="79"/>
        <v>0.11762010482896312</v>
      </c>
      <c r="HP68" s="477">
        <f t="shared" si="79"/>
        <v>0.1250196538119891</v>
      </c>
      <c r="HQ68" s="477">
        <f t="shared" si="79"/>
        <v>0.13137997819699385</v>
      </c>
      <c r="HR68" s="477">
        <f t="shared" si="79"/>
        <v>0.13682691952249812</v>
      </c>
      <c r="HS68" s="477">
        <f t="shared" si="79"/>
        <v>0.14146798033937763</v>
      </c>
      <c r="HT68" s="477">
        <f t="shared" si="79"/>
        <v>0.14539548830603258</v>
      </c>
      <c r="HU68" s="477">
        <f t="shared" si="45"/>
        <v>0.14868913112744747</v>
      </c>
      <c r="HV68" s="477">
        <f t="shared" si="45"/>
        <v>0.15141800347234352</v>
      </c>
      <c r="HW68" s="477">
        <f t="shared" si="45"/>
        <v>0.15364227189241772</v>
      </c>
      <c r="HX68" s="477">
        <f t="shared" si="45"/>
        <v>0.15541453820713932</v>
      </c>
      <c r="HY68" s="477">
        <f t="shared" si="45"/>
        <v>0.15678096300044056</v>
      </c>
      <c r="HZ68" s="477">
        <f t="shared" si="45"/>
        <v>0.15778219687780182</v>
      </c>
      <c r="IA68" s="477">
        <f t="shared" si="45"/>
        <v>0.15845415661744217</v>
      </c>
      <c r="IB68" s="477">
        <f t="shared" si="45"/>
        <v>0.1588286753786676</v>
      </c>
      <c r="IC68" s="477">
        <f t="shared" si="45"/>
        <v>0.15893405003645578</v>
      </c>
      <c r="ID68" s="477">
        <f t="shared" si="45"/>
        <v>0.15879550401470321</v>
      </c>
      <c r="IE68" s="477">
        <f t="shared" si="46"/>
        <v>0.15843558034339045</v>
      </c>
    </row>
    <row r="69" spans="1:320">
      <c r="J69" s="252"/>
      <c r="K69" s="499">
        <v>52000</v>
      </c>
      <c r="L69" s="382">
        <f t="shared" si="66"/>
        <v>15.849599999999999</v>
      </c>
      <c r="M69" s="382">
        <v>520</v>
      </c>
      <c r="N69" s="493"/>
      <c r="O69" s="263"/>
      <c r="P69" s="383">
        <f t="shared" si="71"/>
        <v>-66.500002288000502</v>
      </c>
      <c r="Q69" s="383">
        <f t="shared" si="67"/>
        <v>206.64999771199948</v>
      </c>
      <c r="R69" s="382">
        <f t="shared" si="68"/>
        <v>560.17572390567045</v>
      </c>
      <c r="S69" s="263">
        <f t="shared" si="74"/>
        <v>9.764413326537319E-2</v>
      </c>
      <c r="T69" s="492"/>
      <c r="U69" s="492"/>
      <c r="V69" s="279"/>
      <c r="X69" s="524">
        <v>58000</v>
      </c>
      <c r="Y69" s="410">
        <f t="shared" si="87"/>
        <v>5.6857693295968063E-2</v>
      </c>
      <c r="Z69" s="410">
        <f t="shared" si="87"/>
        <v>0.11358816322404292</v>
      </c>
      <c r="AA69" s="410">
        <f t="shared" si="87"/>
        <v>0.17006690420372875</v>
      </c>
      <c r="AB69" s="410">
        <f t="shared" si="87"/>
        <v>0.22617469249568389</v>
      </c>
      <c r="AC69" s="410">
        <f t="shared" si="87"/>
        <v>0.28179985932733481</v>
      </c>
      <c r="AD69" s="410">
        <f t="shared" si="87"/>
        <v>0.33684016611180068</v>
      </c>
      <c r="AE69" s="410">
        <f t="shared" si="87"/>
        <v>0.39120421368187824</v>
      </c>
      <c r="AF69" s="410">
        <f t="shared" si="87"/>
        <v>0.44481235908715816</v>
      </c>
      <c r="AG69" s="410">
        <f t="shared" si="87"/>
        <v>0.4975971522377941</v>
      </c>
      <c r="AH69" s="410">
        <f t="shared" si="87"/>
        <v>0.54950333624514414</v>
      </c>
      <c r="AI69" s="410">
        <f t="shared" si="87"/>
        <v>0.60048747730563035</v>
      </c>
      <c r="AJ69" s="410">
        <f t="shared" si="87"/>
        <v>0.65051730188696755</v>
      </c>
      <c r="AK69" s="410">
        <f t="shared" si="87"/>
        <v>0.69957082180068286</v>
      </c>
      <c r="AL69" s="410">
        <f t="shared" si="87"/>
        <v>0.74763532342428274</v>
      </c>
      <c r="AM69" s="410">
        <f t="shared" si="87"/>
        <v>0.79470628817543165</v>
      </c>
      <c r="AN69" s="410">
        <f t="shared" si="87"/>
        <v>0.84078629955733653</v>
      </c>
      <c r="AO69" s="410">
        <f t="shared" si="87"/>
        <v>0.88588397952587905</v>
      </c>
      <c r="AP69" s="410">
        <f t="shared" si="87"/>
        <v>0.93001298491425022</v>
      </c>
      <c r="AQ69" s="410">
        <f t="shared" si="87"/>
        <v>0.97319108402776189</v>
      </c>
      <c r="AR69" s="410">
        <f t="shared" si="87"/>
        <v>1.0154393247041422</v>
      </c>
      <c r="AS69" s="410">
        <f t="shared" si="87"/>
        <v>1.0567812982214468</v>
      </c>
      <c r="AT69" s="410">
        <f t="shared" si="87"/>
        <v>1.0972424983134561</v>
      </c>
      <c r="AU69" s="410">
        <f t="shared" si="87"/>
        <v>1.136849770992802</v>
      </c>
      <c r="AV69" s="410">
        <f t="shared" si="87"/>
        <v>1.1756308486062468</v>
      </c>
      <c r="AW69" s="410">
        <f t="shared" si="87"/>
        <v>1.2136139602736618</v>
      </c>
      <c r="AX69" s="410">
        <f t="shared" si="87"/>
        <v>1.2508275103371425</v>
      </c>
      <c r="AY69" s="410">
        <f t="shared" si="87"/>
        <v>1.2872998164507052</v>
      </c>
      <c r="AZ69" s="410">
        <f t="shared" si="87"/>
        <v>1.3230588992990275</v>
      </c>
      <c r="BA69" s="410">
        <f t="shared" si="87"/>
        <v>1.358132316509548</v>
      </c>
      <c r="BB69" s="410">
        <f t="shared" si="87"/>
        <v>1.392547034015136</v>
      </c>
      <c r="BC69" s="410">
        <f t="shared" si="87"/>
        <v>1.4263293288627108</v>
      </c>
      <c r="BD69" s="410">
        <f t="shared" si="87"/>
        <v>1.4595047181979905</v>
      </c>
      <c r="BE69" s="410">
        <f t="shared" si="87"/>
        <v>1.4920979098563205</v>
      </c>
      <c r="BF69" s="410">
        <f t="shared" si="87"/>
        <v>1.5241327706360304</v>
      </c>
      <c r="BG69" s="410">
        <f t="shared" si="87"/>
        <v>1.5556323089148485</v>
      </c>
      <c r="BH69" s="410">
        <f t="shared" si="87"/>
        <v>1.5866186687881945</v>
      </c>
      <c r="BI69" s="410">
        <f t="shared" si="87"/>
        <v>1.6171131333621607</v>
      </c>
      <c r="BJ69" s="410">
        <f t="shared" si="87"/>
        <v>1.6471361352271547</v>
      </c>
      <c r="BK69" s="410">
        <f t="shared" si="87"/>
        <v>1.676707272475626</v>
      </c>
      <c r="BL69" s="410">
        <f t="shared" si="87"/>
        <v>1.7058453289146742</v>
      </c>
      <c r="BM69" s="253"/>
      <c r="BN69" s="252"/>
      <c r="BO69" s="537">
        <f t="shared" si="59"/>
        <v>580</v>
      </c>
      <c r="BP69" s="524">
        <v>58000</v>
      </c>
      <c r="BQ69" s="382">
        <f t="shared" si="72"/>
        <v>206.78360922238932</v>
      </c>
      <c r="BR69" s="382">
        <f t="shared" si="72"/>
        <v>207.18324855927659</v>
      </c>
      <c r="BS69" s="382">
        <f t="shared" si="72"/>
        <v>207.84537503501627</v>
      </c>
      <c r="BT69" s="382">
        <f t="shared" si="72"/>
        <v>208.76423348834058</v>
      </c>
      <c r="BU69" s="382">
        <f t="shared" si="72"/>
        <v>209.93206094809062</v>
      </c>
      <c r="BV69" s="382">
        <f t="shared" si="72"/>
        <v>211.33935308601187</v>
      </c>
      <c r="BW69" s="382">
        <f t="shared" si="72"/>
        <v>212.97517129401356</v>
      </c>
      <c r="BX69" s="382">
        <f t="shared" si="72"/>
        <v>214.82747019960652</v>
      </c>
      <c r="BY69" s="382">
        <f t="shared" si="72"/>
        <v>216.88342652677002</v>
      </c>
      <c r="BZ69" s="382">
        <f t="shared" si="72"/>
        <v>219.12975294461134</v>
      </c>
      <c r="CA69" s="382">
        <f t="shared" si="72"/>
        <v>221.55298429286401</v>
      </c>
      <c r="CB69" s="382">
        <f t="shared" si="72"/>
        <v>224.1397276913998</v>
      </c>
      <c r="CC69" s="382">
        <f t="shared" si="72"/>
        <v>226.87687199181639</v>
      </c>
      <c r="CD69" s="382">
        <f t="shared" si="72"/>
        <v>229.75175543667544</v>
      </c>
      <c r="CE69" s="382">
        <f t="shared" si="72"/>
        <v>232.75229305396053</v>
      </c>
      <c r="CF69" s="382">
        <f t="shared" si="72"/>
        <v>235.86706717947087</v>
      </c>
      <c r="CG69" s="382">
        <f t="shared" si="85"/>
        <v>239.08538562559383</v>
      </c>
      <c r="CH69" s="382">
        <f t="shared" si="85"/>
        <v>242.39731252287976</v>
      </c>
      <c r="CI69" s="382">
        <f t="shared" si="85"/>
        <v>245.79367689827262</v>
      </c>
      <c r="CJ69" s="382">
        <f t="shared" si="85"/>
        <v>249.26606376585136</v>
      </c>
      <c r="CK69" s="382">
        <f t="shared" si="82"/>
        <v>252.80679201910192</v>
      </c>
      <c r="CL69" s="382">
        <f t="shared" si="82"/>
        <v>256.40888282842195</v>
      </c>
      <c r="CM69" s="382">
        <f t="shared" si="82"/>
        <v>260.0660216372425</v>
      </c>
      <c r="CN69" s="382">
        <f t="shared" si="82"/>
        <v>263.77251626395139</v>
      </c>
      <c r="CO69" s="382">
        <f t="shared" si="82"/>
        <v>267.52325308414356</v>
      </c>
      <c r="CP69" s="382">
        <f t="shared" si="82"/>
        <v>271.31365280332045</v>
      </c>
      <c r="CQ69" s="382">
        <f t="shared" si="82"/>
        <v>275.1396269382397</v>
      </c>
      <c r="CR69" s="382">
        <f t="shared" si="82"/>
        <v>278.99753580340069</v>
      </c>
      <c r="CS69" s="382">
        <f t="shared" si="82"/>
        <v>282.8841485414153</v>
      </c>
      <c r="CT69" s="382">
        <f t="shared" si="82"/>
        <v>286.79660553418728</v>
      </c>
      <c r="CU69" s="382">
        <f t="shared" si="82"/>
        <v>290.73238337732619</v>
      </c>
      <c r="CV69" s="382">
        <f t="shared" si="82"/>
        <v>294.68926248477669</v>
      </c>
      <c r="CW69" s="382">
        <f t="shared" si="82"/>
        <v>298.66529730667747</v>
      </c>
      <c r="CX69" s="382">
        <f t="shared" si="82"/>
        <v>302.65878908443023</v>
      </c>
      <c r="CY69" s="382">
        <f t="shared" si="82"/>
        <v>306.66826102731847</v>
      </c>
      <c r="CZ69" s="382">
        <f t="shared" si="82"/>
        <v>310.69243577014055</v>
      </c>
      <c r="DA69" s="382">
        <f t="shared" si="82"/>
        <v>314.73021495754836</v>
      </c>
      <c r="DB69" s="382">
        <f t="shared" si="82"/>
        <v>318.78066079514753</v>
      </c>
      <c r="DC69" s="382">
        <f t="shared" si="82"/>
        <v>322.84297940760445</v>
      </c>
      <c r="DD69" s="382">
        <f t="shared" si="82"/>
        <v>326.91650584824509</v>
      </c>
      <c r="DE69" s="521"/>
      <c r="DF69" s="252"/>
      <c r="DG69" s="537">
        <f t="shared" si="61"/>
        <v>580</v>
      </c>
      <c r="DH69" s="524">
        <v>58000</v>
      </c>
      <c r="DI69" s="382">
        <f t="shared" si="73"/>
        <v>31.850299501675497</v>
      </c>
      <c r="DJ69" s="382">
        <f t="shared" si="73"/>
        <v>63.629331561143694</v>
      </c>
      <c r="DK69" s="382">
        <f t="shared" si="73"/>
        <v>95.267351174720062</v>
      </c>
      <c r="DL69" s="382">
        <f t="shared" si="73"/>
        <v>126.69757209791213</v>
      </c>
      <c r="DM69" s="382">
        <f t="shared" si="73"/>
        <v>157.85744019520587</v>
      </c>
      <c r="DN69" s="382">
        <f t="shared" si="73"/>
        <v>188.68968389218423</v>
      </c>
      <c r="DO69" s="382">
        <f t="shared" si="73"/>
        <v>219.14310359419474</v>
      </c>
      <c r="DP69" s="382">
        <f t="shared" si="73"/>
        <v>249.17308525383785</v>
      </c>
      <c r="DQ69" s="382">
        <f t="shared" si="73"/>
        <v>278.74184496820641</v>
      </c>
      <c r="DR69" s="382">
        <f t="shared" si="73"/>
        <v>307.81842916970464</v>
      </c>
      <c r="DS69" s="382">
        <f t="shared" si="73"/>
        <v>336.37850729597136</v>
      </c>
      <c r="DT69" s="382">
        <f t="shared" si="73"/>
        <v>364.40400049769562</v>
      </c>
      <c r="DU69" s="382">
        <f t="shared" si="73"/>
        <v>391.88259152548233</v>
      </c>
      <c r="DV69" s="382">
        <f t="shared" si="73"/>
        <v>418.80715851664763</v>
      </c>
      <c r="DW69" s="382">
        <f t="shared" si="73"/>
        <v>445.17517027106078</v>
      </c>
      <c r="DX69" s="382">
        <f t="shared" si="73"/>
        <v>470.9880740045009</v>
      </c>
      <c r="DY69" s="382">
        <f t="shared" si="86"/>
        <v>496.25069952734543</v>
      </c>
      <c r="DZ69" s="382">
        <f t="shared" si="86"/>
        <v>520.97069706601349</v>
      </c>
      <c r="EA69" s="382">
        <f t="shared" si="86"/>
        <v>545.15801999379573</v>
      </c>
      <c r="EB69" s="382">
        <f t="shared" si="86"/>
        <v>568.82445879842805</v>
      </c>
      <c r="EC69" s="382">
        <f t="shared" si="83"/>
        <v>591.98322874117321</v>
      </c>
      <c r="ED69" s="382">
        <f t="shared" si="83"/>
        <v>614.64861079280661</v>
      </c>
      <c r="EE69" s="382">
        <f t="shared" si="83"/>
        <v>636.83564343788851</v>
      </c>
      <c r="EF69" s="382">
        <f t="shared" si="83"/>
        <v>658.55986166384196</v>
      </c>
      <c r="EG69" s="382">
        <f t="shared" si="83"/>
        <v>679.837078738326</v>
      </c>
      <c r="EH69" s="382">
        <f t="shared" si="83"/>
        <v>700.6832060842363</v>
      </c>
      <c r="EI69" s="382">
        <f t="shared" si="83"/>
        <v>721.11410656391047</v>
      </c>
      <c r="EJ69" s="382">
        <f t="shared" si="83"/>
        <v>741.1454766846723</v>
      </c>
      <c r="EK69" s="382">
        <f t="shared" si="83"/>
        <v>760.79275356042126</v>
      </c>
      <c r="EL69" s="382">
        <f t="shared" si="83"/>
        <v>780.07104285212313</v>
      </c>
      <c r="EM69" s="382">
        <f t="shared" si="83"/>
        <v>798.99506432355815</v>
      </c>
      <c r="EN69" s="382">
        <f t="shared" si="83"/>
        <v>817.57911206030087</v>
      </c>
      <c r="EO69" s="382">
        <f t="shared" si="83"/>
        <v>835.83702679190219</v>
      </c>
      <c r="EP69" s="382">
        <f t="shared" si="83"/>
        <v>853.78217811939351</v>
      </c>
      <c r="EQ69" s="382">
        <f t="shared" si="83"/>
        <v>871.42745477742483</v>
      </c>
      <c r="ER69" s="382">
        <f t="shared" si="83"/>
        <v>888.78526135067807</v>
      </c>
      <c r="ES69" s="382">
        <f t="shared" si="83"/>
        <v>905.86752011851536</v>
      </c>
      <c r="ET69" s="382">
        <f t="shared" si="83"/>
        <v>922.68567692205966</v>
      </c>
      <c r="EU69" s="382">
        <f t="shared" si="83"/>
        <v>939.25071013693605</v>
      </c>
      <c r="EV69" s="382">
        <f t="shared" si="83"/>
        <v>955.57314199588416</v>
      </c>
      <c r="EW69" s="521"/>
      <c r="EX69" s="252"/>
      <c r="EY69" s="515">
        <f t="shared" si="63"/>
        <v>580</v>
      </c>
      <c r="EZ69" s="524">
        <v>58000</v>
      </c>
      <c r="FA69" s="382">
        <f t="shared" si="80"/>
        <v>291.63360922238934</v>
      </c>
      <c r="FB69" s="382">
        <f t="shared" si="80"/>
        <v>302.03324855927661</v>
      </c>
      <c r="FC69" s="382">
        <f t="shared" si="80"/>
        <v>312.6953750350163</v>
      </c>
      <c r="FD69" s="382">
        <f t="shared" si="80"/>
        <v>323.61423348834057</v>
      </c>
      <c r="FE69" s="382">
        <f t="shared" si="80"/>
        <v>334.78206094809065</v>
      </c>
      <c r="FF69" s="382">
        <f t="shared" si="80"/>
        <v>346.18935308601192</v>
      </c>
      <c r="FG69" s="382">
        <f t="shared" si="80"/>
        <v>357.82517129401356</v>
      </c>
      <c r="FH69" s="382">
        <f t="shared" si="80"/>
        <v>369.67747019960655</v>
      </c>
      <c r="FI69" s="382">
        <f t="shared" si="80"/>
        <v>381.73342652677002</v>
      </c>
      <c r="FJ69" s="382">
        <f t="shared" si="80"/>
        <v>393.97975294461139</v>
      </c>
      <c r="FK69" s="382">
        <f t="shared" si="80"/>
        <v>406.40298429286406</v>
      </c>
      <c r="FL69" s="382">
        <f t="shared" si="80"/>
        <v>418.98972769139982</v>
      </c>
      <c r="FM69" s="382">
        <f t="shared" si="80"/>
        <v>431.72687199181644</v>
      </c>
      <c r="FN69" s="382">
        <f t="shared" si="80"/>
        <v>444.60175543667549</v>
      </c>
      <c r="FO69" s="382">
        <f t="shared" si="80"/>
        <v>457.60229305396058</v>
      </c>
      <c r="FP69" s="382">
        <f t="shared" si="78"/>
        <v>470.71706717947086</v>
      </c>
      <c r="FQ69" s="382">
        <f t="shared" si="78"/>
        <v>483.93538562559388</v>
      </c>
      <c r="FR69" s="382">
        <f t="shared" si="78"/>
        <v>497.24731252287978</v>
      </c>
      <c r="FS69" s="382">
        <f t="shared" si="78"/>
        <v>510.64367689827264</v>
      </c>
      <c r="FT69" s="382">
        <f t="shared" si="78"/>
        <v>524.11606376585132</v>
      </c>
      <c r="FU69" s="382">
        <f t="shared" si="78"/>
        <v>537.65679201910189</v>
      </c>
      <c r="FV69" s="382">
        <f t="shared" si="78"/>
        <v>551.25888282842197</v>
      </c>
      <c r="FW69" s="382">
        <f t="shared" si="78"/>
        <v>564.91602163724247</v>
      </c>
      <c r="FX69" s="382">
        <f t="shared" si="78"/>
        <v>578.62251626395141</v>
      </c>
      <c r="FY69" s="382">
        <f t="shared" si="78"/>
        <v>592.37325308414358</v>
      </c>
      <c r="FZ69" s="382">
        <f t="shared" si="78"/>
        <v>606.16365280332047</v>
      </c>
      <c r="GA69" s="382">
        <f t="shared" si="78"/>
        <v>619.98962693823978</v>
      </c>
      <c r="GB69" s="382">
        <f t="shared" si="78"/>
        <v>633.84753580340066</v>
      </c>
      <c r="GC69" s="382">
        <f t="shared" si="78"/>
        <v>647.73414854141538</v>
      </c>
      <c r="GD69" s="382">
        <f t="shared" si="78"/>
        <v>661.6466055341873</v>
      </c>
      <c r="GE69" s="382">
        <f t="shared" si="76"/>
        <v>675.58238337732621</v>
      </c>
      <c r="GF69" s="382">
        <f t="shared" si="76"/>
        <v>689.53926248477671</v>
      </c>
      <c r="GG69" s="382">
        <f t="shared" si="76"/>
        <v>703.51529730667744</v>
      </c>
      <c r="GH69" s="382">
        <f t="shared" si="76"/>
        <v>717.50878908443019</v>
      </c>
      <c r="GI69" s="382">
        <f t="shared" si="76"/>
        <v>731.51826102731843</v>
      </c>
      <c r="GJ69" s="382">
        <f t="shared" si="76"/>
        <v>745.54243577014063</v>
      </c>
      <c r="GK69" s="382">
        <f t="shared" si="76"/>
        <v>759.58021495754838</v>
      </c>
      <c r="GL69" s="382">
        <f t="shared" si="76"/>
        <v>773.63066079514761</v>
      </c>
      <c r="GM69" s="382">
        <f t="shared" si="76"/>
        <v>787.69297940760453</v>
      </c>
      <c r="GN69" s="382">
        <f t="shared" si="76"/>
        <v>801.76650584824506</v>
      </c>
      <c r="GO69" s="511"/>
      <c r="GP69" s="521"/>
      <c r="GQ69" s="524">
        <v>58000</v>
      </c>
      <c r="GR69" s="583">
        <f t="shared" si="81"/>
        <v>8.1563851450454283</v>
      </c>
      <c r="GS69" s="477">
        <f t="shared" si="81"/>
        <v>3.7467612993709056</v>
      </c>
      <c r="GT69" s="477">
        <f t="shared" si="81"/>
        <v>2.282293158980917</v>
      </c>
      <c r="GU69" s="477">
        <f t="shared" si="81"/>
        <v>1.5542260055169079</v>
      </c>
      <c r="GV69" s="477">
        <f t="shared" si="81"/>
        <v>1.1207873416298941</v>
      </c>
      <c r="GW69" s="477">
        <f t="shared" si="81"/>
        <v>0.83470206714544992</v>
      </c>
      <c r="GX69" s="477">
        <f t="shared" si="81"/>
        <v>0.63283792839143038</v>
      </c>
      <c r="GY69" s="477">
        <f t="shared" si="81"/>
        <v>0.48361718049527036</v>
      </c>
      <c r="GZ69" s="477">
        <f t="shared" si="81"/>
        <v>0.36948733538845213</v>
      </c>
      <c r="HA69" s="477">
        <f t="shared" si="81"/>
        <v>0.27990956879129802</v>
      </c>
      <c r="HB69" s="477">
        <f t="shared" si="81"/>
        <v>0.2081716741054441</v>
      </c>
      <c r="HC69" s="477">
        <f t="shared" si="81"/>
        <v>0.14979453331783438</v>
      </c>
      <c r="HD69" s="477">
        <f t="shared" si="81"/>
        <v>0.10167402514929838</v>
      </c>
      <c r="HE69" s="477">
        <f t="shared" si="81"/>
        <v>6.1590630426157145E-2</v>
      </c>
      <c r="HF69" s="477">
        <f t="shared" si="81"/>
        <v>2.7915130071906536E-2</v>
      </c>
      <c r="HG69" s="477">
        <f t="shared" si="81"/>
        <v>5.7540060988349473E-4</v>
      </c>
      <c r="HH69" s="477">
        <f t="shared" si="79"/>
        <v>2.4816718472097442E-2</v>
      </c>
      <c r="HI69" s="477">
        <f t="shared" si="79"/>
        <v>4.55368884982175E-2</v>
      </c>
      <c r="HJ69" s="477">
        <f t="shared" si="79"/>
        <v>6.3310713278905598E-2</v>
      </c>
      <c r="HK69" s="477">
        <f t="shared" si="79"/>
        <v>7.8597877325840976E-2</v>
      </c>
      <c r="HL69" s="477">
        <f t="shared" si="79"/>
        <v>9.1770229433009692E-2</v>
      </c>
      <c r="HM69" s="477">
        <f t="shared" si="79"/>
        <v>0.10313165417004877</v>
      </c>
      <c r="HN69" s="477">
        <f t="shared" si="79"/>
        <v>0.11293278342963928</v>
      </c>
      <c r="HO69" s="477">
        <f t="shared" si="79"/>
        <v>0.1213820490030018</v>
      </c>
      <c r="HP69" s="477">
        <f t="shared" si="79"/>
        <v>0.12865409726768939</v>
      </c>
      <c r="HQ69" s="477">
        <f t="shared" si="79"/>
        <v>0.13489627332320087</v>
      </c>
      <c r="HR69" s="477">
        <f t="shared" si="79"/>
        <v>0.14023367273665766</v>
      </c>
      <c r="HS69" s="477">
        <f t="shared" si="79"/>
        <v>0.14477311709604163</v>
      </c>
      <c r="HT69" s="477">
        <f t="shared" si="79"/>
        <v>0.148606311626793</v>
      </c>
      <c r="HU69" s="477">
        <f t="shared" si="45"/>
        <v>0.15181237453059179</v>
      </c>
      <c r="HV69" s="477">
        <f t="shared" si="45"/>
        <v>0.15445987898650546</v>
      </c>
      <c r="HW69" s="477">
        <f t="shared" si="45"/>
        <v>0.15660851370439674</v>
      </c>
      <c r="HX69" s="477">
        <f t="shared" si="45"/>
        <v>0.15831044239939948</v>
      </c>
      <c r="HY69" s="477">
        <f t="shared" si="45"/>
        <v>0.15961142376516876</v>
      </c>
      <c r="HZ69" s="477">
        <f t="shared" si="45"/>
        <v>0.160551739543071</v>
      </c>
      <c r="IA69" s="477">
        <f t="shared" si="45"/>
        <v>0.16116696778123071</v>
      </c>
      <c r="IB69" s="477">
        <f t="shared" si="45"/>
        <v>0.16148863041455344</v>
      </c>
      <c r="IC69" s="477">
        <f t="shared" si="45"/>
        <v>0.16154473820828899</v>
      </c>
      <c r="ID69" s="477">
        <f t="shared" si="45"/>
        <v>0.16136025141491295</v>
      </c>
      <c r="IE69" s="477">
        <f t="shared" si="46"/>
        <v>0.16095747084978407</v>
      </c>
    </row>
    <row r="70" spans="1:320">
      <c r="J70" s="252"/>
      <c r="K70" s="499">
        <v>53000</v>
      </c>
      <c r="L70" s="382">
        <f t="shared" si="66"/>
        <v>16.154399999999999</v>
      </c>
      <c r="M70" s="382">
        <v>530</v>
      </c>
      <c r="N70" s="493"/>
      <c r="O70" s="263"/>
      <c r="P70" s="383">
        <f t="shared" si="71"/>
        <v>-66.500002288000502</v>
      </c>
      <c r="Q70" s="383">
        <f t="shared" si="67"/>
        <v>206.64999771199948</v>
      </c>
      <c r="R70" s="382">
        <f t="shared" si="68"/>
        <v>560.17572390567045</v>
      </c>
      <c r="S70" s="263">
        <f t="shared" si="74"/>
        <v>9.3062018586514916E-2</v>
      </c>
      <c r="T70" s="492"/>
      <c r="U70" s="492"/>
      <c r="V70" s="279"/>
      <c r="X70" s="524">
        <v>59000</v>
      </c>
      <c r="Y70" s="410">
        <f t="shared" si="87"/>
        <v>5.8239474458064121E-2</v>
      </c>
      <c r="Z70" s="410">
        <f t="shared" si="87"/>
        <v>0.11634174463454577</v>
      </c>
      <c r="AA70" s="410">
        <f t="shared" si="87"/>
        <v>0.1741726806059781</v>
      </c>
      <c r="AB70" s="410">
        <f t="shared" si="87"/>
        <v>0.23160411873818054</v>
      </c>
      <c r="AC70" s="410">
        <f t="shared" si="87"/>
        <v>0.28851640933617922</v>
      </c>
      <c r="AD70" s="410">
        <f t="shared" si="87"/>
        <v>0.34480049557603049</v>
      </c>
      <c r="AE70" s="410">
        <f t="shared" si="87"/>
        <v>0.40035944708244392</v>
      </c>
      <c r="AF70" s="410">
        <f t="shared" si="87"/>
        <v>0.45510942208252292</v>
      </c>
      <c r="AG70" s="410">
        <f t="shared" si="87"/>
        <v>0.50898007835280012</v>
      </c>
      <c r="AH70" s="410">
        <f t="shared" si="87"/>
        <v>0.5619144899954619</v>
      </c>
      <c r="AI70" s="410">
        <f t="shared" si="87"/>
        <v>0.61386865172780403</v>
      </c>
      <c r="AJ70" s="410">
        <f t="shared" si="87"/>
        <v>0.66481066456146143</v>
      </c>
      <c r="AK70" s="410">
        <f t="shared" si="87"/>
        <v>0.71471969804623869</v>
      </c>
      <c r="AL70" s="410">
        <f t="shared" si="87"/>
        <v>0.76358481729592964</v>
      </c>
      <c r="AM70" s="410">
        <f t="shared" si="87"/>
        <v>0.81140375075897597</v>
      </c>
      <c r="AN70" s="410">
        <f t="shared" si="87"/>
        <v>0.85818165987330941</v>
      </c>
      <c r="AO70" s="410">
        <f t="shared" si="87"/>
        <v>0.90392995651877062</v>
      </c>
      <c r="AP70" s="410">
        <f t="shared" si="87"/>
        <v>0.94866520005428789</v>
      </c>
      <c r="AQ70" s="410">
        <f t="shared" si="87"/>
        <v>0.99240809357216098</v>
      </c>
      <c r="AR70" s="410">
        <f t="shared" si="87"/>
        <v>1.0351825891830355</v>
      </c>
      <c r="AS70" s="410">
        <f t="shared" si="87"/>
        <v>1.0770151046681757</v>
      </c>
      <c r="AT70" s="410">
        <f t="shared" si="87"/>
        <v>1.117933848481496</v>
      </c>
      <c r="AU70" s="410">
        <f t="shared" si="87"/>
        <v>1.1579682465242105</v>
      </c>
      <c r="AV70" s="410">
        <f t="shared" si="87"/>
        <v>1.1971484619867343</v>
      </c>
      <c r="AW70" s="410">
        <f t="shared" si="87"/>
        <v>1.2355049985093085</v>
      </c>
      <c r="AX70" s="410">
        <f t="shared" si="87"/>
        <v>1.2730683766523578</v>
      </c>
      <c r="AY70" s="410">
        <f t="shared" si="87"/>
        <v>1.3098688739395321</v>
      </c>
      <c r="AZ70" s="410">
        <f t="shared" si="87"/>
        <v>1.345936319346176</v>
      </c>
      <c r="BA70" s="410">
        <f t="shared" si="87"/>
        <v>1.3812999339069776</v>
      </c>
      <c r="BB70" s="410">
        <f t="shared" si="87"/>
        <v>1.4159882100036341</v>
      </c>
      <c r="BC70" s="410">
        <f t="shared" si="87"/>
        <v>1.4500288227943881</v>
      </c>
      <c r="BD70" s="410">
        <f t="shared" si="87"/>
        <v>1.4834485681156035</v>
      </c>
      <c r="BE70" s="410">
        <f t="shared" si="87"/>
        <v>1.5162733219926414</v>
      </c>
      <c r="BF70" s="410">
        <f t="shared" si="87"/>
        <v>1.5485280176286009</v>
      </c>
      <c r="BG70" s="410">
        <f t="shared" si="87"/>
        <v>1.5802366363895184</v>
      </c>
      <c r="BH70" s="410">
        <f t="shared" si="87"/>
        <v>1.6114222098733377</v>
      </c>
      <c r="BI70" s="410">
        <f t="shared" si="87"/>
        <v>1.6421068306419673</v>
      </c>
      <c r="BJ70" s="410">
        <f t="shared" si="87"/>
        <v>1.6723116696169356</v>
      </c>
      <c r="BK70" s="410">
        <f t="shared" si="87"/>
        <v>1.7020569984969423</v>
      </c>
      <c r="BL70" s="410">
        <f t="shared" si="87"/>
        <v>1.7313622158572883</v>
      </c>
      <c r="BM70" s="253"/>
      <c r="BN70" s="252"/>
      <c r="BO70" s="537">
        <f t="shared" si="59"/>
        <v>590.00000000000011</v>
      </c>
      <c r="BP70" s="524">
        <v>59000</v>
      </c>
      <c r="BQ70" s="382">
        <f t="shared" si="72"/>
        <v>206.79018230824568</v>
      </c>
      <c r="BR70" s="382">
        <f t="shared" si="72"/>
        <v>207.20941585164439</v>
      </c>
      <c r="BS70" s="382">
        <f t="shared" si="72"/>
        <v>207.90378964804694</v>
      </c>
      <c r="BT70" s="382">
        <f t="shared" si="72"/>
        <v>208.86695822230908</v>
      </c>
      <c r="BU70" s="382">
        <f t="shared" si="72"/>
        <v>210.09037789770451</v>
      </c>
      <c r="BV70" s="382">
        <f t="shared" si="72"/>
        <v>211.56361314530244</v>
      </c>
      <c r="BW70" s="382">
        <f t="shared" si="72"/>
        <v>213.27468773691288</v>
      </c>
      <c r="BX70" s="382">
        <f t="shared" si="72"/>
        <v>215.21045675942159</v>
      </c>
      <c r="BY70" s="382">
        <f t="shared" si="72"/>
        <v>217.35697715766699</v>
      </c>
      <c r="BZ70" s="382">
        <f t="shared" si="72"/>
        <v>219.69985802929654</v>
      </c>
      <c r="CA70" s="382">
        <f t="shared" si="72"/>
        <v>222.22457658221791</v>
      </c>
      <c r="CB70" s="382">
        <f t="shared" si="72"/>
        <v>224.91675068055906</v>
      </c>
      <c r="CC70" s="382">
        <f t="shared" si="72"/>
        <v>227.76236359746966</v>
      </c>
      <c r="CD70" s="382">
        <f t="shared" si="72"/>
        <v>230.74794053174713</v>
      </c>
      <c r="CE70" s="382">
        <f t="shared" si="72"/>
        <v>233.86067942272774</v>
      </c>
      <c r="CF70" s="382">
        <f t="shared" si="72"/>
        <v>237.0885405912905</v>
      </c>
      <c r="CG70" s="382">
        <f t="shared" si="85"/>
        <v>240.42030084694875</v>
      </c>
      <c r="CH70" s="382">
        <f t="shared" si="85"/>
        <v>243.84557810212286</v>
      </c>
      <c r="CI70" s="382">
        <f t="shared" si="85"/>
        <v>247.35483241499176</v>
      </c>
      <c r="CJ70" s="382">
        <f t="shared" si="85"/>
        <v>250.93934892016199</v>
      </c>
      <c r="CK70" s="382">
        <f t="shared" si="82"/>
        <v>254.59120745099594</v>
      </c>
      <c r="CL70" s="382">
        <f t="shared" si="82"/>
        <v>258.30324292247002</v>
      </c>
      <c r="CM70" s="382">
        <f t="shared" si="82"/>
        <v>262.06899980848669</v>
      </c>
      <c r="CN70" s="382">
        <f t="shared" si="82"/>
        <v>265.88268336292089</v>
      </c>
      <c r="CO70" s="382">
        <f t="shared" si="82"/>
        <v>269.73910962692906</v>
      </c>
      <c r="CP70" s="382">
        <f t="shared" si="82"/>
        <v>273.63365574752726</v>
      </c>
      <c r="CQ70" s="382">
        <f t="shared" si="82"/>
        <v>277.56221170449163</v>
      </c>
      <c r="CR70" s="382">
        <f t="shared" si="82"/>
        <v>281.52113419816948</v>
      </c>
      <c r="CS70" s="382">
        <f t="shared" si="82"/>
        <v>285.50720318021729</v>
      </c>
      <c r="CT70" s="382">
        <f t="shared" si="82"/>
        <v>289.51758130172891</v>
      </c>
      <c r="CU70" s="382">
        <f t="shared" si="82"/>
        <v>293.54977639785903</v>
      </c>
      <c r="CV70" s="382">
        <f t="shared" si="82"/>
        <v>297.60160701490992</v>
      </c>
      <c r="CW70" s="382">
        <f t="shared" si="82"/>
        <v>301.67117090609423</v>
      </c>
      <c r="CX70" s="382">
        <f t="shared" si="82"/>
        <v>305.75681636836936</v>
      </c>
      <c r="CY70" s="382">
        <f t="shared" si="82"/>
        <v>309.85711625870431</v>
      </c>
      <c r="CZ70" s="382">
        <f t="shared" si="82"/>
        <v>313.97084450884978</v>
      </c>
      <c r="DA70" s="382">
        <f t="shared" si="82"/>
        <v>318.09695494922482</v>
      </c>
      <c r="DB70" s="382">
        <f t="shared" si="82"/>
        <v>322.23456225179052</v>
      </c>
      <c r="DC70" s="382">
        <f t="shared" si="82"/>
        <v>326.3829248063858</v>
      </c>
      <c r="DD70" s="382">
        <f t="shared" si="82"/>
        <v>330.5414293531436</v>
      </c>
      <c r="DE70" s="521"/>
      <c r="DF70" s="252"/>
      <c r="DG70" s="537">
        <f t="shared" si="61"/>
        <v>590.00000000000011</v>
      </c>
      <c r="DH70" s="524">
        <v>59000</v>
      </c>
      <c r="DI70" s="382">
        <f t="shared" si="73"/>
        <v>32.624339764431873</v>
      </c>
      <c r="DJ70" s="382">
        <f t="shared" si="73"/>
        <v>65.17182102110533</v>
      </c>
      <c r="DK70" s="382">
        <f t="shared" si="73"/>
        <v>97.567307443044911</v>
      </c>
      <c r="DL70" s="382">
        <f t="shared" si="73"/>
        <v>129.73900487369514</v>
      </c>
      <c r="DM70" s="382">
        <f t="shared" si="73"/>
        <v>161.61988845855893</v>
      </c>
      <c r="DN70" s="382">
        <f t="shared" si="73"/>
        <v>193.1488672123368</v>
      </c>
      <c r="DO70" s="382">
        <f t="shared" si="73"/>
        <v>224.271643091882</v>
      </c>
      <c r="DP70" s="382">
        <f t="shared" si="73"/>
        <v>254.94124997136859</v>
      </c>
      <c r="DQ70" s="382">
        <f t="shared" si="73"/>
        <v>285.11828384484465</v>
      </c>
      <c r="DR70" s="382">
        <f t="shared" si="73"/>
        <v>314.7708562062935</v>
      </c>
      <c r="DS70" s="382">
        <f t="shared" si="73"/>
        <v>343.87431636462054</v>
      </c>
      <c r="DT70" s="382">
        <f t="shared" si="73"/>
        <v>372.41079528092649</v>
      </c>
      <c r="DU70" s="382">
        <f t="shared" si="73"/>
        <v>400.36862424269395</v>
      </c>
      <c r="DV70" s="382">
        <f t="shared" si="73"/>
        <v>427.7416777921265</v>
      </c>
      <c r="DW70" s="382">
        <f t="shared" si="73"/>
        <v>454.52868346118555</v>
      </c>
      <c r="DX70" s="382">
        <f t="shared" si="73"/>
        <v>480.73253256210097</v>
      </c>
      <c r="DY70" s="382">
        <f t="shared" si="86"/>
        <v>506.35961775292355</v>
      </c>
      <c r="DZ70" s="382">
        <f t="shared" si="86"/>
        <v>531.41921518452841</v>
      </c>
      <c r="EA70" s="382">
        <f t="shared" si="86"/>
        <v>555.92292222663161</v>
      </c>
      <c r="EB70" s="382">
        <f t="shared" si="86"/>
        <v>579.8841562701532</v>
      </c>
      <c r="EC70" s="382">
        <f t="shared" si="83"/>
        <v>603.31771591483675</v>
      </c>
      <c r="ED70" s="382">
        <f t="shared" si="83"/>
        <v>626.23940285177412</v>
      </c>
      <c r="EE70" s="382">
        <f t="shared" si="83"/>
        <v>648.66570075647951</v>
      </c>
      <c r="EF70" s="382">
        <f t="shared" si="83"/>
        <v>670.61350631597884</v>
      </c>
      <c r="EG70" s="382">
        <f t="shared" si="83"/>
        <v>692.09990692902613</v>
      </c>
      <c r="EH70" s="382">
        <f t="shared" si="83"/>
        <v>713.14199947265126</v>
      </c>
      <c r="EI70" s="382">
        <f t="shared" si="83"/>
        <v>733.75674468058276</v>
      </c>
      <c r="EJ70" s="382">
        <f t="shared" si="83"/>
        <v>753.96085202067775</v>
      </c>
      <c r="EK70" s="382">
        <f t="shared" si="83"/>
        <v>773.77069040719596</v>
      </c>
      <c r="EL70" s="382">
        <f t="shared" si="83"/>
        <v>793.2022205806802</v>
      </c>
      <c r="EM70" s="382">
        <f t="shared" si="83"/>
        <v>812.27094549293349</v>
      </c>
      <c r="EN70" s="382">
        <f t="shared" si="83"/>
        <v>830.99187552098851</v>
      </c>
      <c r="EO70" s="382">
        <f t="shared" si="83"/>
        <v>849.37950578608366</v>
      </c>
      <c r="EP70" s="382">
        <f t="shared" si="83"/>
        <v>867.44780326331431</v>
      </c>
      <c r="EQ70" s="382">
        <f t="shared" si="83"/>
        <v>885.21020173176021</v>
      </c>
      <c r="ER70" s="382">
        <f t="shared" si="83"/>
        <v>902.67960293347221</v>
      </c>
      <c r="ES70" s="382">
        <f t="shared" si="83"/>
        <v>919.8683825853102</v>
      </c>
      <c r="ET70" s="382">
        <f t="shared" si="83"/>
        <v>936.78840012356727</v>
      </c>
      <c r="EU70" s="382">
        <f t="shared" si="83"/>
        <v>953.45101126173722</v>
      </c>
      <c r="EV70" s="382">
        <f t="shared" si="83"/>
        <v>969.86708261078218</v>
      </c>
      <c r="EW70" s="521"/>
      <c r="EX70" s="252"/>
      <c r="EY70" s="515">
        <f t="shared" si="63"/>
        <v>590.00000000000011</v>
      </c>
      <c r="EZ70" s="524">
        <v>59000</v>
      </c>
      <c r="FA70" s="382">
        <f t="shared" si="80"/>
        <v>297.64018230824581</v>
      </c>
      <c r="FB70" s="382">
        <f t="shared" si="80"/>
        <v>308.05941585164453</v>
      </c>
      <c r="FC70" s="382">
        <f t="shared" si="80"/>
        <v>318.75378964804707</v>
      </c>
      <c r="FD70" s="382">
        <f t="shared" si="80"/>
        <v>329.71695822230924</v>
      </c>
      <c r="FE70" s="382">
        <f t="shared" si="80"/>
        <v>340.94037789770465</v>
      </c>
      <c r="FF70" s="382">
        <f t="shared" si="80"/>
        <v>352.41361314530258</v>
      </c>
      <c r="FG70" s="382">
        <f t="shared" si="80"/>
        <v>364.12468773691302</v>
      </c>
      <c r="FH70" s="382">
        <f t="shared" si="80"/>
        <v>376.06045675942175</v>
      </c>
      <c r="FI70" s="382">
        <f t="shared" si="80"/>
        <v>388.2069771576671</v>
      </c>
      <c r="FJ70" s="382">
        <f t="shared" si="80"/>
        <v>400.54985802929667</v>
      </c>
      <c r="FK70" s="382">
        <f t="shared" si="80"/>
        <v>413.07457658221801</v>
      </c>
      <c r="FL70" s="382">
        <f t="shared" si="80"/>
        <v>425.7667506805592</v>
      </c>
      <c r="FM70" s="382">
        <f t="shared" si="80"/>
        <v>438.61236359746977</v>
      </c>
      <c r="FN70" s="382">
        <f t="shared" si="80"/>
        <v>451.59794053174727</v>
      </c>
      <c r="FO70" s="382">
        <f t="shared" si="80"/>
        <v>464.71067942272788</v>
      </c>
      <c r="FP70" s="382">
        <f t="shared" si="78"/>
        <v>477.93854059129063</v>
      </c>
      <c r="FQ70" s="382">
        <f t="shared" si="78"/>
        <v>491.27030084694889</v>
      </c>
      <c r="FR70" s="382">
        <f t="shared" si="78"/>
        <v>504.69557810212302</v>
      </c>
      <c r="FS70" s="382">
        <f t="shared" si="78"/>
        <v>518.20483241499187</v>
      </c>
      <c r="FT70" s="382">
        <f t="shared" si="78"/>
        <v>531.78934892016218</v>
      </c>
      <c r="FU70" s="382">
        <f t="shared" si="78"/>
        <v>545.4412074509961</v>
      </c>
      <c r="FV70" s="382">
        <f t="shared" si="78"/>
        <v>559.1532429224701</v>
      </c>
      <c r="FW70" s="382">
        <f t="shared" si="78"/>
        <v>572.91899980848689</v>
      </c>
      <c r="FX70" s="382">
        <f t="shared" si="78"/>
        <v>586.73268336292108</v>
      </c>
      <c r="FY70" s="382">
        <f t="shared" si="78"/>
        <v>600.58910962692926</v>
      </c>
      <c r="FZ70" s="382">
        <f t="shared" si="78"/>
        <v>614.48365574752734</v>
      </c>
      <c r="GA70" s="382">
        <f t="shared" si="78"/>
        <v>628.41221170449171</v>
      </c>
      <c r="GB70" s="382">
        <f t="shared" si="78"/>
        <v>642.37113419816956</v>
      </c>
      <c r="GC70" s="382">
        <f t="shared" si="78"/>
        <v>656.35720318021743</v>
      </c>
      <c r="GD70" s="382">
        <f t="shared" si="78"/>
        <v>670.36758130172905</v>
      </c>
      <c r="GE70" s="382">
        <f t="shared" si="76"/>
        <v>684.39977639785911</v>
      </c>
      <c r="GF70" s="382">
        <f t="shared" si="76"/>
        <v>698.45160701491</v>
      </c>
      <c r="GG70" s="382">
        <f t="shared" si="76"/>
        <v>712.52117090609431</v>
      </c>
      <c r="GH70" s="382">
        <f t="shared" si="76"/>
        <v>726.60681636836944</v>
      </c>
      <c r="GI70" s="382">
        <f t="shared" si="76"/>
        <v>740.70711625870445</v>
      </c>
      <c r="GJ70" s="382">
        <f t="shared" si="76"/>
        <v>754.82084450884986</v>
      </c>
      <c r="GK70" s="382">
        <f t="shared" si="76"/>
        <v>768.94695494922496</v>
      </c>
      <c r="GL70" s="382">
        <f t="shared" si="76"/>
        <v>783.08456225179066</v>
      </c>
      <c r="GM70" s="382">
        <f t="shared" si="76"/>
        <v>797.23292480638588</v>
      </c>
      <c r="GN70" s="382">
        <f t="shared" si="76"/>
        <v>811.39142935314374</v>
      </c>
      <c r="GO70" s="511"/>
      <c r="GP70" s="521"/>
      <c r="GQ70" s="524">
        <v>59000</v>
      </c>
      <c r="GR70" s="583">
        <f t="shared" si="81"/>
        <v>8.1232553503731886</v>
      </c>
      <c r="GS70" s="477">
        <f t="shared" si="81"/>
        <v>3.7268805907983169</v>
      </c>
      <c r="GT70" s="477">
        <f t="shared" si="81"/>
        <v>2.2670143104453322</v>
      </c>
      <c r="GU70" s="477">
        <f t="shared" si="81"/>
        <v>1.541386520910182</v>
      </c>
      <c r="GV70" s="477">
        <f t="shared" si="81"/>
        <v>1.1095199430553091</v>
      </c>
      <c r="GW70" s="477">
        <f t="shared" si="81"/>
        <v>0.82456991972869942</v>
      </c>
      <c r="GX70" s="477">
        <f t="shared" si="81"/>
        <v>0.62358772922412908</v>
      </c>
      <c r="GY70" s="477">
        <f t="shared" si="81"/>
        <v>0.47508673783334615</v>
      </c>
      <c r="GZ70" s="477">
        <f t="shared" si="81"/>
        <v>0.36156465282640776</v>
      </c>
      <c r="HA70" s="477">
        <f t="shared" si="81"/>
        <v>0.27251252818267779</v>
      </c>
      <c r="HB70" s="477">
        <f t="shared" si="81"/>
        <v>0.20123707100073826</v>
      </c>
      <c r="HC70" s="477">
        <f t="shared" si="81"/>
        <v>0.14327177427653209</v>
      </c>
      <c r="HD70" s="477">
        <f t="shared" si="81"/>
        <v>9.5521319701599203E-2</v>
      </c>
      <c r="HE70" s="477">
        <f t="shared" si="81"/>
        <v>5.5772593549358124E-2</v>
      </c>
      <c r="HF70" s="477">
        <f t="shared" si="81"/>
        <v>2.2401217639352388E-2</v>
      </c>
      <c r="HG70" s="477">
        <f t="shared" si="81"/>
        <v>5.8119469383932556E-3</v>
      </c>
      <c r="HH70" s="477">
        <f t="shared" si="79"/>
        <v>2.9799605610211694E-2</v>
      </c>
      <c r="HI70" s="477">
        <f t="shared" si="79"/>
        <v>5.0287299214662295E-2</v>
      </c>
      <c r="HJ70" s="477">
        <f t="shared" si="79"/>
        <v>6.7847696692498155E-2</v>
      </c>
      <c r="HK70" s="477">
        <f t="shared" si="79"/>
        <v>8.2938647021052386E-2</v>
      </c>
      <c r="HL70" s="477">
        <f t="shared" si="79"/>
        <v>9.5930397760788433E-2</v>
      </c>
      <c r="HM70" s="477">
        <f t="shared" si="79"/>
        <v>0.10712542140243254</v>
      </c>
      <c r="HN70" s="477">
        <f t="shared" si="79"/>
        <v>0.11677309415259073</v>
      </c>
      <c r="HO70" s="477">
        <f t="shared" si="79"/>
        <v>0.12508072408779505</v>
      </c>
      <c r="HP70" s="477">
        <f t="shared" si="79"/>
        <v>0.13222194712920424</v>
      </c>
      <c r="HQ70" s="477">
        <f t="shared" si="79"/>
        <v>0.13834319644345591</v>
      </c>
      <c r="HR70" s="477">
        <f t="shared" si="79"/>
        <v>0.14356874228386055</v>
      </c>
      <c r="HS70" s="477">
        <f t="shared" si="79"/>
        <v>0.14800465769998333</v>
      </c>
      <c r="HT70" s="477">
        <f t="shared" si="79"/>
        <v>0.15174196784991922</v>
      </c>
      <c r="HU70" s="477">
        <f t="shared" si="45"/>
        <v>0.15485917221591677</v>
      </c>
      <c r="HV70" s="477">
        <f t="shared" si="45"/>
        <v>0.15742428041356898</v>
      </c>
      <c r="HW70" s="477">
        <f t="shared" si="45"/>
        <v>0.15949646730659392</v>
      </c>
      <c r="HX70" s="477">
        <f t="shared" si="45"/>
        <v>0.16112742766654078</v>
      </c>
      <c r="HY70" s="477">
        <f t="shared" si="45"/>
        <v>0.1623624918584208</v>
      </c>
      <c r="HZ70" s="477">
        <f t="shared" si="45"/>
        <v>0.16324155007518049</v>
      </c>
      <c r="IA70" s="477">
        <f t="shared" si="45"/>
        <v>0.16379982215630012</v>
      </c>
      <c r="IB70" s="477">
        <f t="shared" si="45"/>
        <v>0.16406850207408724</v>
      </c>
      <c r="IC70" s="477">
        <f t="shared" si="45"/>
        <v>0.16407530009071661</v>
      </c>
      <c r="ID70" s="477">
        <f t="shared" si="45"/>
        <v>0.16384490090227302</v>
      </c>
      <c r="IE70" s="477">
        <f t="shared" si="46"/>
        <v>0.16339935244635617</v>
      </c>
    </row>
    <row r="71" spans="1:320" ht="36">
      <c r="J71" s="252"/>
      <c r="K71" s="499">
        <v>54000</v>
      </c>
      <c r="L71" s="382">
        <f t="shared" si="66"/>
        <v>16.459199999999999</v>
      </c>
      <c r="M71" s="382">
        <v>540</v>
      </c>
      <c r="N71" s="493"/>
      <c r="O71" s="263"/>
      <c r="P71" s="383">
        <f t="shared" si="71"/>
        <v>-66.500002288000502</v>
      </c>
      <c r="Q71" s="383">
        <f t="shared" si="67"/>
        <v>206.64999771199948</v>
      </c>
      <c r="R71" s="382">
        <f t="shared" si="68"/>
        <v>560.17572390567045</v>
      </c>
      <c r="S71" s="263">
        <f t="shared" si="74"/>
        <v>8.8694927322050088E-2</v>
      </c>
      <c r="T71" s="492"/>
      <c r="U71" s="492"/>
      <c r="V71" s="279"/>
      <c r="X71" s="525">
        <v>60000</v>
      </c>
      <c r="Y71" s="410">
        <f t="shared" si="87"/>
        <v>5.9654778014831746E-2</v>
      </c>
      <c r="Z71" s="410">
        <f t="shared" si="87"/>
        <v>0.11916161730063508</v>
      </c>
      <c r="AA71" s="410">
        <f t="shared" si="87"/>
        <v>0.17837605596547149</v>
      </c>
      <c r="AB71" s="410">
        <f t="shared" si="87"/>
        <v>0.23716036939641244</v>
      </c>
      <c r="AC71" s="410">
        <f t="shared" si="87"/>
        <v>0.29538642348671379</v>
      </c>
      <c r="AD71" s="410">
        <f t="shared" si="87"/>
        <v>0.35293797613015765</v>
      </c>
      <c r="AE71" s="410">
        <f t="shared" si="87"/>
        <v>0.40971234113557742</v>
      </c>
      <c r="AF71" s="410">
        <f t="shared" si="87"/>
        <v>0.46562139003409125</v>
      </c>
      <c r="AG71" s="410">
        <f t="shared" si="87"/>
        <v>0.52059192240807395</v>
      </c>
      <c r="AH71" s="410">
        <f t="shared" si="87"/>
        <v>0.57456547810907066</v>
      </c>
      <c r="AI71" s="410">
        <f t="shared" si="87"/>
        <v>0.62749769207491435</v>
      </c>
      <c r="AJ71" s="410">
        <f t="shared" si="87"/>
        <v>0.67935730449922438</v>
      </c>
      <c r="AK71" s="410">
        <f t="shared" si="87"/>
        <v>0.73012493818322544</v>
      </c>
      <c r="AL71" s="410">
        <f t="shared" si="87"/>
        <v>0.77979174453809896</v>
      </c>
      <c r="AM71" s="410">
        <f t="shared" si="87"/>
        <v>0.82835800366097934</v>
      </c>
      <c r="AN71" s="410">
        <f t="shared" si="87"/>
        <v>0.87583174549691101</v>
      </c>
      <c r="AO71" s="410">
        <f t="shared" si="87"/>
        <v>0.92222744084396502</v>
      </c>
      <c r="AP71" s="410">
        <f t="shared" si="87"/>
        <v>0.96756479451079092</v>
      </c>
      <c r="AQ71" s="410">
        <f t="shared" si="87"/>
        <v>1.0118676591678923</v>
      </c>
      <c r="AR71" s="410">
        <f t="shared" si="87"/>
        <v>1.0551630776220551</v>
      </c>
      <c r="AS71" s="410">
        <f t="shared" si="87"/>
        <v>1.0974804532651805</v>
      </c>
      <c r="AT71" s="410">
        <f t="shared" si="87"/>
        <v>1.1388508429514053</v>
      </c>
      <c r="AU71" s="410">
        <f t="shared" si="87"/>
        <v>1.1793063630918712</v>
      </c>
      <c r="AV71" s="410">
        <f t="shared" si="87"/>
        <v>1.2188796978651868</v>
      </c>
      <c r="AW71" s="410">
        <f t="shared" si="87"/>
        <v>1.2576036977054235</v>
      </c>
      <c r="AX71" s="410">
        <f t="shared" si="87"/>
        <v>1.2955110562965326</v>
      </c>
      <c r="AY71" s="410">
        <f t="shared" si="87"/>
        <v>1.3326340548906415</v>
      </c>
      <c r="AZ71" s="410">
        <f t="shared" si="87"/>
        <v>1.3690043636653562</v>
      </c>
      <c r="BA71" s="410">
        <f t="shared" si="87"/>
        <v>1.4046528908869405</v>
      </c>
      <c r="BB71" s="410">
        <f t="shared" si="87"/>
        <v>1.4396096717447699</v>
      </c>
      <c r="BC71" s="410">
        <f t="shared" si="87"/>
        <v>1.4739037897973073</v>
      </c>
      <c r="BD71" s="410">
        <f t="shared" si="87"/>
        <v>1.5075633249779707</v>
      </c>
      <c r="BE71" s="410">
        <f t="shared" si="87"/>
        <v>1.5406153230267792</v>
      </c>
      <c r="BF71" s="410">
        <f t="shared" si="87"/>
        <v>1.5730857820306374</v>
      </c>
      <c r="BG71" s="410">
        <f t="shared" si="87"/>
        <v>1.6049996524705465</v>
      </c>
      <c r="BH71" s="410">
        <f t="shared" si="87"/>
        <v>1.636380847791798</v>
      </c>
      <c r="BI71" s="410">
        <f t="shared" si="87"/>
        <v>1.6672522630413527</v>
      </c>
      <c r="BJ71" s="410">
        <f t="shared" si="87"/>
        <v>1.6976357995638238</v>
      </c>
      <c r="BK71" s="410">
        <f t="shared" si="87"/>
        <v>1.7275523941235609</v>
      </c>
      <c r="BL71" s="410">
        <f t="shared" si="87"/>
        <v>1.7570220511343577</v>
      </c>
      <c r="BM71" s="253"/>
      <c r="BN71" s="252"/>
      <c r="BO71" s="537">
        <f t="shared" si="59"/>
        <v>600.00000000000011</v>
      </c>
      <c r="BP71" s="525">
        <v>60000</v>
      </c>
      <c r="BQ71" s="382">
        <f t="shared" ref="BQ71:CF76" si="88">$Q77*(1+0.2*Y71^2)</f>
        <v>206.79707847304917</v>
      </c>
      <c r="BR71" s="382">
        <f t="shared" si="88"/>
        <v>207.23686267009006</v>
      </c>
      <c r="BS71" s="382">
        <f t="shared" si="88"/>
        <v>207.96503635417602</v>
      </c>
      <c r="BT71" s="382">
        <f t="shared" si="88"/>
        <v>208.97460522303174</v>
      </c>
      <c r="BU71" s="382">
        <f t="shared" si="88"/>
        <v>210.25616991439307</v>
      </c>
      <c r="BV71" s="382">
        <f t="shared" si="88"/>
        <v>211.79827799073564</v>
      </c>
      <c r="BW71" s="382">
        <f t="shared" si="88"/>
        <v>213.58782512363342</v>
      </c>
      <c r="BX71" s="382">
        <f t="shared" si="88"/>
        <v>215.61047712796162</v>
      </c>
      <c r="BY71" s="382">
        <f t="shared" si="88"/>
        <v>217.85108678811369</v>
      </c>
      <c r="BZ71" s="382">
        <f t="shared" si="88"/>
        <v>220.29408400620636</v>
      </c>
      <c r="CA71" s="382">
        <f t="shared" si="88"/>
        <v>222.92382363442559</v>
      </c>
      <c r="CB71" s="382">
        <f t="shared" si="88"/>
        <v>225.72488142960773</v>
      </c>
      <c r="CC71" s="382">
        <f t="shared" si="88"/>
        <v>228.68229410806813</v>
      </c>
      <c r="CD71" s="382">
        <f t="shared" si="88"/>
        <v>231.78174399698528</v>
      </c>
      <c r="CE71" s="382">
        <f t="shared" si="88"/>
        <v>235.00969207353776</v>
      </c>
      <c r="CF71" s="382">
        <f t="shared" si="88"/>
        <v>238.35346527552846</v>
      </c>
      <c r="CG71" s="382">
        <f t="shared" si="85"/>
        <v>241.80130502065202</v>
      </c>
      <c r="CH71" s="382">
        <f t="shared" si="85"/>
        <v>245.34238411666806</v>
      </c>
      <c r="CI71" s="382">
        <f t="shared" si="85"/>
        <v>248.966798922631</v>
      </c>
      <c r="CJ71" s="382">
        <f t="shared" si="85"/>
        <v>252.66554294769674</v>
      </c>
      <c r="CK71" s="382">
        <f t="shared" si="82"/>
        <v>256.43046722205065</v>
      </c>
      <c r="CL71" s="382">
        <f t="shared" si="82"/>
        <v>260.254231870659</v>
      </c>
      <c r="CM71" s="382">
        <f t="shared" si="82"/>
        <v>264.13025244912353</v>
      </c>
      <c r="CN71" s="382">
        <f t="shared" si="82"/>
        <v>268.05264381163926</v>
      </c>
      <c r="CO71" s="382">
        <f t="shared" si="82"/>
        <v>272.01616359800994</v>
      </c>
      <c r="CP71" s="382">
        <f t="shared" si="82"/>
        <v>276.01615685644128</v>
      </c>
      <c r="CQ71" s="382">
        <f t="shared" si="82"/>
        <v>280.04850285677037</v>
      </c>
      <c r="CR71" s="382">
        <f t="shared" si="82"/>
        <v>284.10956478425646</v>
      </c>
      <c r="CS71" s="382">
        <f t="shared" si="82"/>
        <v>288.19614272356972</v>
      </c>
      <c r="CT71" s="382">
        <f t="shared" si="82"/>
        <v>292.30543013216243</v>
      </c>
      <c r="CU71" s="382">
        <f t="shared" si="82"/>
        <v>296.43497384856698</v>
      </c>
      <c r="CV71" s="382">
        <f t="shared" si="82"/>
        <v>300.58263757256429</v>
      </c>
      <c r="CW71" s="382">
        <f t="shared" si="82"/>
        <v>304.74656868049868</v>
      </c>
      <c r="CX71" s="382">
        <f t="shared" si="82"/>
        <v>308.92516819194429</v>
      </c>
      <c r="CY71" s="382">
        <f t="shared" si="82"/>
        <v>313.11706367672639</v>
      </c>
      <c r="CZ71" s="382">
        <f t="shared" si="82"/>
        <v>317.32108487855282</v>
      </c>
      <c r="DA71" s="382">
        <f t="shared" si="82"/>
        <v>321.53624182911511</v>
      </c>
      <c r="DB71" s="382">
        <f t="shared" si="82"/>
        <v>325.76170523122687</v>
      </c>
      <c r="DC71" s="382">
        <f t="shared" si="82"/>
        <v>329.99678889901043</v>
      </c>
      <c r="DD71" s="382">
        <f t="shared" si="82"/>
        <v>334.24093405549479</v>
      </c>
      <c r="DE71" s="521"/>
      <c r="DF71" s="252"/>
      <c r="DG71" s="537">
        <f t="shared" si="61"/>
        <v>600.00000000000011</v>
      </c>
      <c r="DH71" s="525">
        <v>60000</v>
      </c>
      <c r="DI71" s="382">
        <f t="shared" ref="DI71:DX76" si="89">Y71*$R77</f>
        <v>33.417158458890448</v>
      </c>
      <c r="DJ71" s="382">
        <f t="shared" si="89"/>
        <v>66.751445233153717</v>
      </c>
      <c r="DK71" s="382">
        <f t="shared" si="89"/>
        <v>99.921936277896378</v>
      </c>
      <c r="DL71" s="382">
        <f t="shared" si="89"/>
        <v>132.85148160837156</v>
      </c>
      <c r="DM71" s="382">
        <f t="shared" si="89"/>
        <v>165.46830360857683</v>
      </c>
      <c r="DN71" s="382">
        <f t="shared" si="89"/>
        <v>197.7072862725133</v>
      </c>
      <c r="DO71" s="382">
        <f t="shared" si="89"/>
        <v>229.51090728870909</v>
      </c>
      <c r="DP71" s="382">
        <f t="shared" si="89"/>
        <v>260.82979922831157</v>
      </c>
      <c r="DQ71" s="382">
        <f t="shared" si="89"/>
        <v>291.62295699438744</v>
      </c>
      <c r="DR71" s="382">
        <f t="shared" si="89"/>
        <v>321.85763263095629</v>
      </c>
      <c r="DS71" s="382">
        <f t="shared" si="89"/>
        <v>351.50897390720263</v>
      </c>
      <c r="DT71" s="382">
        <f t="shared" si="89"/>
        <v>380.55946983845803</v>
      </c>
      <c r="DU71" s="382">
        <f t="shared" si="89"/>
        <v>408.99826578837121</v>
      </c>
      <c r="DV71" s="382">
        <f t="shared" si="89"/>
        <v>436.82040499229521</v>
      </c>
      <c r="DW71" s="382">
        <f t="shared" si="89"/>
        <v>464.02604435384512</v>
      </c>
      <c r="DX71" s="382">
        <f t="shared" si="89"/>
        <v>490.61968205329907</v>
      </c>
      <c r="DY71" s="382">
        <f t="shared" si="86"/>
        <v>516.609424280442</v>
      </c>
      <c r="DZ71" s="382">
        <f t="shared" si="86"/>
        <v>542.00630919072353</v>
      </c>
      <c r="EA71" s="382">
        <f t="shared" si="86"/>
        <v>566.82369847111033</v>
      </c>
      <c r="EB71" s="382">
        <f t="shared" si="86"/>
        <v>591.07674084546989</v>
      </c>
      <c r="EC71" s="382">
        <f t="shared" si="83"/>
        <v>614.78190738014587</v>
      </c>
      <c r="ED71" s="382">
        <f t="shared" si="83"/>
        <v>637.95659537088648</v>
      </c>
      <c r="EE71" s="382">
        <f t="shared" si="83"/>
        <v>660.61879565155243</v>
      </c>
      <c r="EF71" s="382">
        <f t="shared" si="83"/>
        <v>682.78681710555588</v>
      </c>
      <c r="EG71" s="382">
        <f t="shared" si="83"/>
        <v>704.47906174858349</v>
      </c>
      <c r="EH71" s="382">
        <f t="shared" si="83"/>
        <v>725.71384378870994</v>
      </c>
      <c r="EI71" s="382">
        <f t="shared" si="83"/>
        <v>746.50924639971402</v>
      </c>
      <c r="EJ71" s="382">
        <f t="shared" si="83"/>
        <v>766.88301044626257</v>
      </c>
      <c r="EK71" s="382">
        <f t="shared" si="83"/>
        <v>786.85244998878454</v>
      </c>
      <c r="EL71" s="382">
        <f t="shared" si="83"/>
        <v>806.43439001123113</v>
      </c>
      <c r="EM71" s="382">
        <f t="shared" si="83"/>
        <v>825.64512241701777</v>
      </c>
      <c r="EN71" s="382">
        <f t="shared" si="83"/>
        <v>844.50037690317424</v>
      </c>
      <c r="EO71" s="382">
        <f t="shared" si="83"/>
        <v>863.01530383669433</v>
      </c>
      <c r="EP71" s="382">
        <f t="shared" si="83"/>
        <v>881.20446671473007</v>
      </c>
      <c r="EQ71" s="382">
        <f t="shared" si="83"/>
        <v>899.08184219103794</v>
      </c>
      <c r="ER71" s="382">
        <f t="shared" si="83"/>
        <v>916.66082599714525</v>
      </c>
      <c r="ES71" s="382">
        <f t="shared" si="83"/>
        <v>933.95424338255702</v>
      </c>
      <c r="ET71" s="382">
        <f t="shared" si="83"/>
        <v>950.97436294884665</v>
      </c>
      <c r="EU71" s="382">
        <f t="shared" si="83"/>
        <v>967.73291296313982</v>
      </c>
      <c r="EV71" s="382">
        <f t="shared" si="83"/>
        <v>984.24109941241477</v>
      </c>
      <c r="EW71" s="521"/>
      <c r="EX71" s="252"/>
      <c r="EY71" s="515">
        <f t="shared" si="63"/>
        <v>600.00000000000011</v>
      </c>
      <c r="EZ71" s="525">
        <v>60000</v>
      </c>
      <c r="FA71" s="382">
        <f t="shared" si="80"/>
        <v>303.64707847304931</v>
      </c>
      <c r="FB71" s="382">
        <f t="shared" si="80"/>
        <v>314.08686267009023</v>
      </c>
      <c r="FC71" s="382">
        <f t="shared" si="80"/>
        <v>324.81503635417619</v>
      </c>
      <c r="FD71" s="382">
        <f t="shared" si="80"/>
        <v>335.82460522303188</v>
      </c>
      <c r="FE71" s="382">
        <f t="shared" si="80"/>
        <v>347.10616991439321</v>
      </c>
      <c r="FF71" s="382">
        <f t="shared" si="80"/>
        <v>358.64827799073578</v>
      </c>
      <c r="FG71" s="382">
        <f t="shared" si="80"/>
        <v>370.43782512363356</v>
      </c>
      <c r="FH71" s="382">
        <f t="shared" si="80"/>
        <v>382.46047712796178</v>
      </c>
      <c r="FI71" s="382">
        <f t="shared" si="80"/>
        <v>394.7010867881138</v>
      </c>
      <c r="FJ71" s="382">
        <f t="shared" si="80"/>
        <v>407.14408400620653</v>
      </c>
      <c r="FK71" s="382">
        <f t="shared" si="80"/>
        <v>419.77382363442575</v>
      </c>
      <c r="FL71" s="382">
        <f t="shared" si="80"/>
        <v>432.5748814296079</v>
      </c>
      <c r="FM71" s="382">
        <f t="shared" si="80"/>
        <v>445.5322941080683</v>
      </c>
      <c r="FN71" s="382">
        <f t="shared" si="80"/>
        <v>458.63174399698539</v>
      </c>
      <c r="FO71" s="382">
        <f t="shared" si="80"/>
        <v>471.85969207353787</v>
      </c>
      <c r="FP71" s="382">
        <f t="shared" si="78"/>
        <v>485.20346527552863</v>
      </c>
      <c r="FQ71" s="382">
        <f t="shared" si="78"/>
        <v>498.65130502065216</v>
      </c>
      <c r="FR71" s="382">
        <f t="shared" si="78"/>
        <v>512.19238411666822</v>
      </c>
      <c r="FS71" s="382">
        <f t="shared" si="78"/>
        <v>525.81679892263116</v>
      </c>
      <c r="FT71" s="382">
        <f t="shared" si="78"/>
        <v>539.51554294769687</v>
      </c>
      <c r="FU71" s="382">
        <f t="shared" si="78"/>
        <v>553.28046722205079</v>
      </c>
      <c r="FV71" s="382">
        <f t="shared" si="78"/>
        <v>567.10423187065908</v>
      </c>
      <c r="FW71" s="382">
        <f t="shared" si="78"/>
        <v>580.98025244912367</v>
      </c>
      <c r="FX71" s="382">
        <f t="shared" si="78"/>
        <v>594.90264381163934</v>
      </c>
      <c r="FY71" s="382">
        <f t="shared" si="78"/>
        <v>608.86616359801008</v>
      </c>
      <c r="FZ71" s="382">
        <f t="shared" si="78"/>
        <v>622.86615685644142</v>
      </c>
      <c r="GA71" s="382">
        <f t="shared" si="78"/>
        <v>636.89850285677051</v>
      </c>
      <c r="GB71" s="382">
        <f t="shared" si="78"/>
        <v>650.9595647842566</v>
      </c>
      <c r="GC71" s="382">
        <f t="shared" si="78"/>
        <v>665.0461427235698</v>
      </c>
      <c r="GD71" s="382">
        <f t="shared" si="78"/>
        <v>679.15543013216256</v>
      </c>
      <c r="GE71" s="382">
        <f t="shared" si="76"/>
        <v>693.28497384856712</v>
      </c>
      <c r="GF71" s="382">
        <f t="shared" si="76"/>
        <v>707.43263757256443</v>
      </c>
      <c r="GG71" s="382">
        <f t="shared" si="76"/>
        <v>721.59656868049888</v>
      </c>
      <c r="GH71" s="382">
        <f t="shared" si="76"/>
        <v>735.77516819194443</v>
      </c>
      <c r="GI71" s="382">
        <f t="shared" si="76"/>
        <v>749.96706367672653</v>
      </c>
      <c r="GJ71" s="382">
        <f t="shared" si="76"/>
        <v>764.17108487855296</v>
      </c>
      <c r="GK71" s="382">
        <f t="shared" si="76"/>
        <v>778.38624182911531</v>
      </c>
      <c r="GL71" s="382">
        <f t="shared" si="76"/>
        <v>792.61170523122701</v>
      </c>
      <c r="GM71" s="382">
        <f t="shared" si="76"/>
        <v>806.84678889901056</v>
      </c>
      <c r="GN71" s="382">
        <f t="shared" si="76"/>
        <v>821.09093405549493</v>
      </c>
      <c r="GO71" s="511"/>
      <c r="GP71" s="521"/>
      <c r="GQ71" s="525">
        <v>60000</v>
      </c>
      <c r="GR71" s="582">
        <f t="shared" si="81"/>
        <v>8.0865618884560089</v>
      </c>
      <c r="GS71" s="476">
        <f t="shared" si="81"/>
        <v>3.7053192866915095</v>
      </c>
      <c r="GT71" s="476">
        <f t="shared" si="81"/>
        <v>2.2506879715663413</v>
      </c>
      <c r="GU71" s="476">
        <f t="shared" si="81"/>
        <v>1.5278197966432774</v>
      </c>
      <c r="GV71" s="476">
        <f t="shared" si="81"/>
        <v>1.0977200004146379</v>
      </c>
      <c r="GW71" s="476">
        <f t="shared" si="81"/>
        <v>0.81403672445529718</v>
      </c>
      <c r="GX71" s="476">
        <f t="shared" si="81"/>
        <v>0.61403146150979226</v>
      </c>
      <c r="GY71" s="476">
        <f t="shared" si="81"/>
        <v>0.46632201634746301</v>
      </c>
      <c r="GZ71" s="476">
        <f t="shared" si="81"/>
        <v>0.35346370140437949</v>
      </c>
      <c r="HA71" s="476">
        <f t="shared" si="81"/>
        <v>0.26498191351901274</v>
      </c>
      <c r="HB71" s="476">
        <f t="shared" si="81"/>
        <v>0.19420514067798691</v>
      </c>
      <c r="HC71" s="476">
        <f t="shared" si="81"/>
        <v>0.13668142751310239</v>
      </c>
      <c r="HD71" s="476">
        <f t="shared" si="81"/>
        <v>8.9325631367349029E-2</v>
      </c>
      <c r="HE71" s="476">
        <f t="shared" si="81"/>
        <v>4.9932051606139824E-2</v>
      </c>
      <c r="HF71" s="476">
        <f t="shared" si="81"/>
        <v>1.6881913881797474E-2</v>
      </c>
      <c r="HG71" s="476">
        <f t="shared" si="81"/>
        <v>1.1039542390763782E-2</v>
      </c>
      <c r="HH71" s="476">
        <f t="shared" si="79"/>
        <v>3.4761501466611368E-2</v>
      </c>
      <c r="HI71" s="476">
        <f t="shared" si="79"/>
        <v>5.5006601525673847E-2</v>
      </c>
      <c r="HJ71" s="476">
        <f t="shared" si="79"/>
        <v>7.2345068950163516E-2</v>
      </c>
      <c r="HK71" s="476">
        <f t="shared" si="79"/>
        <v>8.7232662587975338E-2</v>
      </c>
      <c r="HL71" s="476">
        <f t="shared" si="79"/>
        <v>0.10003781734595861</v>
      </c>
      <c r="HM71" s="476">
        <f t="shared" si="79"/>
        <v>0.11106141705304609</v>
      </c>
      <c r="HN71" s="476">
        <f t="shared" si="79"/>
        <v>0.1205514340897358</v>
      </c>
      <c r="HO71" s="476">
        <f t="shared" si="79"/>
        <v>0.12871392811371465</v>
      </c>
      <c r="HP71" s="476">
        <f t="shared" si="79"/>
        <v>0.13572141933253939</v>
      </c>
      <c r="HQ71" s="476">
        <f t="shared" si="79"/>
        <v>0.14171933994718228</v>
      </c>
      <c r="HR71" s="476">
        <f t="shared" si="79"/>
        <v>0.14683105945650013</v>
      </c>
      <c r="HS71" s="476">
        <f t="shared" si="79"/>
        <v>0.15116183835465086</v>
      </c>
      <c r="HT71" s="476">
        <f t="shared" si="79"/>
        <v>0.15480196734082854</v>
      </c>
      <c r="HU71" s="476">
        <f t="shared" si="45"/>
        <v>0.15782928091310189</v>
      </c>
      <c r="HV71" s="476">
        <f t="shared" si="45"/>
        <v>0.16031118573192277</v>
      </c>
      <c r="HW71" s="476">
        <f t="shared" si="45"/>
        <v>0.16230630924434181</v>
      </c>
      <c r="HX71" s="476">
        <f t="shared" si="45"/>
        <v>0.1638658486442735</v>
      </c>
      <c r="HY71" s="476">
        <f t="shared" si="45"/>
        <v>0.1650346815251279</v>
      </c>
      <c r="HZ71" s="476">
        <f t="shared" si="45"/>
        <v>0.165852285650573</v>
      </c>
      <c r="IA71" s="476">
        <f t="shared" si="45"/>
        <v>0.16635350480120462</v>
      </c>
      <c r="IB71" s="476">
        <f t="shared" si="45"/>
        <v>0.16656918971748758</v>
      </c>
      <c r="IC71" s="476">
        <f t="shared" si="45"/>
        <v>0.1665267370894814</v>
      </c>
      <c r="ID71" s="476">
        <f t="shared" si="45"/>
        <v>0.16625054486522076</v>
      </c>
      <c r="IE71" s="476">
        <f t="shared" si="46"/>
        <v>0.16576239851629787</v>
      </c>
    </row>
    <row r="72" spans="1:320" s="90" customFormat="1">
      <c r="A72" s="173"/>
      <c r="B72" s="182"/>
      <c r="C72" s="91"/>
      <c r="D72" s="189"/>
      <c r="E72" s="91"/>
      <c r="F72" s="116"/>
      <c r="G72" s="116"/>
      <c r="H72" s="116"/>
      <c r="I72" s="116"/>
      <c r="J72" s="252"/>
      <c r="K72" s="499">
        <v>55000</v>
      </c>
      <c r="L72" s="382">
        <f t="shared" si="66"/>
        <v>16.763999999999999</v>
      </c>
      <c r="M72" s="382">
        <v>550</v>
      </c>
      <c r="N72" s="493"/>
      <c r="O72" s="263"/>
      <c r="P72" s="383">
        <f t="shared" si="71"/>
        <v>-66.500002288000502</v>
      </c>
      <c r="Q72" s="383">
        <f t="shared" si="67"/>
        <v>206.64999771199948</v>
      </c>
      <c r="R72" s="382">
        <f t="shared" si="68"/>
        <v>560.17572390567045</v>
      </c>
      <c r="S72" s="263">
        <f t="shared" si="74"/>
        <v>8.4532769137716499E-2</v>
      </c>
      <c r="T72" s="492"/>
      <c r="U72" s="492"/>
      <c r="V72" s="279"/>
      <c r="W72" s="92"/>
      <c r="X72" s="524">
        <v>61000</v>
      </c>
      <c r="Y72" s="410">
        <f t="shared" si="87"/>
        <v>6.1104412883157946E-2</v>
      </c>
      <c r="Z72" s="410">
        <f t="shared" si="87"/>
        <v>0.12204934305660861</v>
      </c>
      <c r="AA72" s="410">
        <f t="shared" si="87"/>
        <v>0.18267923886361834</v>
      </c>
      <c r="AB72" s="410">
        <f t="shared" si="87"/>
        <v>0.24284615415792488</v>
      </c>
      <c r="AC72" s="410">
        <f t="shared" si="87"/>
        <v>0.30241294134940011</v>
      </c>
      <c r="AD72" s="410">
        <f t="shared" si="87"/>
        <v>0.36125579547260406</v>
      </c>
      <c r="AE72" s="410">
        <f t="shared" si="87"/>
        <v>0.41926605364456015</v>
      </c>
      <c r="AF72" s="410">
        <f t="shared" si="87"/>
        <v>0.4763512285028158</v>
      </c>
      <c r="AG72" s="410">
        <f t="shared" si="87"/>
        <v>0.53243531974767599</v>
      </c>
      <c r="AH72" s="410">
        <f t="shared" si="87"/>
        <v>0.58745849726261123</v>
      </c>
      <c r="AI72" s="410">
        <f t="shared" si="87"/>
        <v>0.64137627926372276</v>
      </c>
      <c r="AJ72" s="410">
        <f t="shared" si="87"/>
        <v>0.69415834022035916</v>
      </c>
      <c r="AK72" s="410">
        <f t="shared" si="87"/>
        <v>0.74578707926449972</v>
      </c>
      <c r="AL72" s="410">
        <f t="shared" si="87"/>
        <v>0.79625606511834202</v>
      </c>
      <c r="AM72" s="410">
        <f t="shared" si="87"/>
        <v>0.84556845293134053</v>
      </c>
      <c r="AN72" s="410">
        <f t="shared" ref="AN72:BL72" si="90">SQRT(5*((((1/$S78)*(((1+0.2*(AN$10/$R$11)^2)^3.5)-1))+1)^(1/3.5)-1))</f>
        <v>0.89373544581826403</v>
      </c>
      <c r="AO72" s="410">
        <f t="shared" si="90"/>
        <v>0.94077485221988943</v>
      </c>
      <c r="AP72" s="410">
        <f t="shared" si="90"/>
        <v>0.98670977124194459</v>
      </c>
      <c r="AQ72" s="410">
        <f t="shared" si="90"/>
        <v>1.0315674226931795</v>
      </c>
      <c r="AR72" s="410">
        <f t="shared" si="90"/>
        <v>1.0753781267789706</v>
      </c>
      <c r="AS72" s="410">
        <f t="shared" si="90"/>
        <v>1.1181744300200909</v>
      </c>
      <c r="AT72" s="410">
        <f t="shared" si="90"/>
        <v>1.1599903684389263</v>
      </c>
      <c r="AU72" s="410">
        <f t="shared" si="90"/>
        <v>1.2008608557994267</v>
      </c>
      <c r="AV72" s="410">
        <f t="shared" si="90"/>
        <v>1.2408211831344045</v>
      </c>
      <c r="AW72" s="410">
        <f t="shared" si="90"/>
        <v>1.2799066154494132</v>
      </c>
      <c r="AX72" s="410">
        <f t="shared" si="90"/>
        <v>1.3181520719538058</v>
      </c>
      <c r="AY72" s="410">
        <f t="shared" si="90"/>
        <v>1.3555918771249538</v>
      </c>
      <c r="AZ72" s="410">
        <f t="shared" si="90"/>
        <v>1.3922595711330839</v>
      </c>
      <c r="BA72" s="410">
        <f t="shared" si="90"/>
        <v>1.4281877694812219</v>
      </c>
      <c r="BB72" s="410">
        <f t="shared" si="90"/>
        <v>1.463408063040514</v>
      </c>
      <c r="BC72" s="410">
        <f t="shared" si="90"/>
        <v>1.4979509509191964</v>
      </c>
      <c r="BD72" s="410">
        <f t="shared" si="90"/>
        <v>1.5318457997562878</v>
      </c>
      <c r="BE72" s="410">
        <f t="shared" si="90"/>
        <v>1.5651208240606711</v>
      </c>
      <c r="BF72" s="410">
        <f t="shared" si="90"/>
        <v>1.5978030831186476</v>
      </c>
      <c r="BG72" s="410">
        <f t="shared" si="90"/>
        <v>1.6299184907723205</v>
      </c>
      <c r="BH72" s="410">
        <f t="shared" si="90"/>
        <v>1.6614918350358729</v>
      </c>
      <c r="BI72" s="410">
        <f t="shared" si="90"/>
        <v>1.6925468050786183</v>
      </c>
      <c r="BJ72" s="410">
        <f t="shared" si="90"/>
        <v>1.7231060235744668</v>
      </c>
      <c r="BK72" s="410">
        <f t="shared" si="90"/>
        <v>1.7531910828094315</v>
      </c>
      <c r="BL72" s="410">
        <f t="shared" si="90"/>
        <v>1.7828225832629667</v>
      </c>
      <c r="BM72" s="253"/>
      <c r="BN72" s="252"/>
      <c r="BO72" s="537">
        <f t="shared" si="59"/>
        <v>610.00000000000011</v>
      </c>
      <c r="BP72" s="524">
        <v>61000</v>
      </c>
      <c r="BQ72" s="382">
        <f t="shared" si="88"/>
        <v>206.80431356777689</v>
      </c>
      <c r="BR72" s="382">
        <f t="shared" si="88"/>
        <v>207.26565112685196</v>
      </c>
      <c r="BS72" s="382">
        <f t="shared" si="88"/>
        <v>208.02925023593491</v>
      </c>
      <c r="BT72" s="382">
        <f t="shared" si="88"/>
        <v>209.08740362718839</v>
      </c>
      <c r="BU72" s="382">
        <f t="shared" si="88"/>
        <v>210.42977442481128</v>
      </c>
      <c r="BV72" s="382">
        <f t="shared" si="88"/>
        <v>212.04380028996596</v>
      </c>
      <c r="BW72" s="382">
        <f t="shared" si="88"/>
        <v>213.91515133268047</v>
      </c>
      <c r="BX72" s="382">
        <f t="shared" si="88"/>
        <v>216.02820827956276</v>
      </c>
      <c r="BY72" s="382">
        <f t="shared" si="88"/>
        <v>218.36653057258872</v>
      </c>
      <c r="BZ72" s="382">
        <f t="shared" si="88"/>
        <v>220.9132899507081</v>
      </c>
      <c r="CA72" s="382">
        <f t="shared" si="88"/>
        <v>223.65165228487746</v>
      </c>
      <c r="CB72" s="382">
        <f t="shared" si="88"/>
        <v>226.56509775912721</v>
      </c>
      <c r="CC72" s="382">
        <f t="shared" si="88"/>
        <v>229.63767599030314</v>
      </c>
      <c r="CD72" s="382">
        <f t="shared" si="88"/>
        <v>232.85419782062615</v>
      </c>
      <c r="CE72" s="382">
        <f t="shared" si="88"/>
        <v>236.20036911995811</v>
      </c>
      <c r="CF72" s="382">
        <f t="shared" si="88"/>
        <v>239.66287408362319</v>
      </c>
      <c r="CG72" s="382">
        <f t="shared" si="85"/>
        <v>243.22941644878858</v>
      </c>
      <c r="CH72" s="382">
        <f t="shared" si="85"/>
        <v>246.88872708269855</v>
      </c>
      <c r="CI72" s="382">
        <f t="shared" si="85"/>
        <v>250.63054581978406</v>
      </c>
      <c r="CJ72" s="382">
        <f t="shared" si="85"/>
        <v>254.44558449868686</v>
      </c>
      <c r="CK72" s="382">
        <f t="shared" si="82"/>
        <v>258.32547707230037</v>
      </c>
      <c r="CL72" s="382">
        <f t="shared" si="82"/>
        <v>262.26272157208456</v>
      </c>
      <c r="CM72" s="382">
        <f t="shared" si="82"/>
        <v>266.25061768910126</v>
      </c>
      <c r="CN72" s="382">
        <f t="shared" si="82"/>
        <v>270.28320283538892</v>
      </c>
      <c r="CO72" s="382">
        <f t="shared" si="82"/>
        <v>274.35518878910437</v>
      </c>
      <c r="CP72" s="382">
        <f t="shared" si="82"/>
        <v>278.4619004055312</v>
      </c>
      <c r="CQ72" s="382">
        <f t="shared" si="82"/>
        <v>282.59921738283145</v>
      </c>
      <c r="CR72" s="382">
        <f t="shared" si="82"/>
        <v>286.76351969029815</v>
      </c>
      <c r="CS72" s="382">
        <f t="shared" si="82"/>
        <v>290.95163697996452</v>
      </c>
      <c r="CT72" s="382">
        <f t="shared" si="82"/>
        <v>295.16080209233223</v>
      </c>
      <c r="CU72" s="382">
        <f t="shared" si="82"/>
        <v>299.38860861790766</v>
      </c>
      <c r="CV72" s="382">
        <f t="shared" si="82"/>
        <v>303.63297237458369</v>
      </c>
      <c r="CW72" s="382">
        <f t="shared" si="82"/>
        <v>307.89209659529308</v>
      </c>
      <c r="CX72" s="382">
        <f t="shared" si="82"/>
        <v>312.16444058161937</v>
      </c>
      <c r="CY72" s="382">
        <f t="shared" si="82"/>
        <v>316.44869155991091</v>
      </c>
      <c r="CZ72" s="382">
        <f t="shared" si="82"/>
        <v>320.74373947119892</v>
      </c>
      <c r="DA72" s="382">
        <f t="shared" si="82"/>
        <v>325.04865443059714</v>
      </c>
      <c r="DB72" s="382">
        <f t="shared" si="82"/>
        <v>329.36266660256257</v>
      </c>
      <c r="DC72" s="382">
        <f t="shared" si="82"/>
        <v>333.68514825306443</v>
      </c>
      <c r="DD72" s="382">
        <f t="shared" si="82"/>
        <v>338.01559775654704</v>
      </c>
      <c r="DE72" s="521"/>
      <c r="DF72" s="252"/>
      <c r="DG72" s="537">
        <f t="shared" si="61"/>
        <v>610.00000000000011</v>
      </c>
      <c r="DH72" s="524">
        <v>61000</v>
      </c>
      <c r="DI72" s="382">
        <f t="shared" si="89"/>
        <v>34.229208720653979</v>
      </c>
      <c r="DJ72" s="382">
        <f t="shared" si="89"/>
        <v>68.369079098947239</v>
      </c>
      <c r="DK72" s="382">
        <f t="shared" si="89"/>
        <v>102.33247487296428</v>
      </c>
      <c r="DL72" s="382">
        <f t="shared" si="89"/>
        <v>136.03652020312362</v>
      </c>
      <c r="DM72" s="382">
        <f t="shared" si="89"/>
        <v>169.40438833884326</v>
      </c>
      <c r="DN72" s="382">
        <f t="shared" si="89"/>
        <v>202.3667267439848</v>
      </c>
      <c r="DO72" s="382">
        <f t="shared" si="89"/>
        <v>234.86266510941513</v>
      </c>
      <c r="DP72" s="382">
        <f t="shared" si="89"/>
        <v>266.84039425992029</v>
      </c>
      <c r="DQ72" s="382">
        <f t="shared" si="89"/>
        <v>298.25734067260152</v>
      </c>
      <c r="DR72" s="382">
        <f t="shared" si="89"/>
        <v>329.07998896862057</v>
      </c>
      <c r="DS72" s="382">
        <f t="shared" si="89"/>
        <v>359.28342153248133</v>
      </c>
      <c r="DT72" s="382">
        <f t="shared" si="89"/>
        <v>388.85065073809835</v>
      </c>
      <c r="DU72" s="382">
        <f t="shared" si="89"/>
        <v>417.77181700648674</v>
      </c>
      <c r="DV72" s="382">
        <f t="shared" si="89"/>
        <v>446.04331769194789</v>
      </c>
      <c r="DW72" s="382">
        <f t="shared" si="89"/>
        <v>473.66692023261152</v>
      </c>
      <c r="DX72" s="382">
        <f t="shared" si="89"/>
        <v>500.64890034140319</v>
      </c>
      <c r="DY72" s="382">
        <f t="shared" si="86"/>
        <v>526.99923387452668</v>
      </c>
      <c r="DZ72" s="382">
        <f t="shared" si="86"/>
        <v>552.73086039025475</v>
      </c>
      <c r="EA72" s="382">
        <f t="shared" si="86"/>
        <v>577.85902776465855</v>
      </c>
      <c r="EB72" s="382">
        <f t="shared" si="86"/>
        <v>602.40072064073377</v>
      </c>
      <c r="EC72" s="382">
        <f t="shared" si="83"/>
        <v>626.3741707893148</v>
      </c>
      <c r="ED72" s="382">
        <f t="shared" si="83"/>
        <v>649.79844436388089</v>
      </c>
      <c r="EE72" s="382">
        <f t="shared" si="83"/>
        <v>672.69309920742683</v>
      </c>
      <c r="EF72" s="382">
        <f t="shared" si="83"/>
        <v>695.07790449980553</v>
      </c>
      <c r="EG72" s="382">
        <f t="shared" si="83"/>
        <v>716.9726148410316</v>
      </c>
      <c r="EH72" s="382">
        <f t="shared" si="83"/>
        <v>738.39679112448255</v>
      </c>
      <c r="EI72" s="382">
        <f t="shared" si="83"/>
        <v>759.3696610891177</v>
      </c>
      <c r="EJ72" s="382">
        <f t="shared" si="83"/>
        <v>779.91001312407354</v>
      </c>
      <c r="EK72" s="382">
        <f t="shared" si="83"/>
        <v>800.03611764236825</v>
      </c>
      <c r="EL72" s="382">
        <f t="shared" si="83"/>
        <v>819.76567108311497</v>
      </c>
      <c r="EM72" s="382">
        <f t="shared" si="83"/>
        <v>839.11575830634831</v>
      </c>
      <c r="EN72" s="382">
        <f t="shared" si="83"/>
        <v>858.10282979033923</v>
      </c>
      <c r="EO72" s="382">
        <f t="shared" si="83"/>
        <v>876.7426906180259</v>
      </c>
      <c r="EP72" s="382">
        <f t="shared" si="83"/>
        <v>895.05049874470058</v>
      </c>
      <c r="EQ72" s="382">
        <f t="shared" si="83"/>
        <v>913.04077047562248</v>
      </c>
      <c r="ER72" s="382">
        <f t="shared" si="83"/>
        <v>930.72739145458092</v>
      </c>
      <c r="ES72" s="382">
        <f t="shared" si="83"/>
        <v>948.12363177914472</v>
      </c>
      <c r="ET72" s="382">
        <f t="shared" si="83"/>
        <v>965.24216412204828</v>
      </c>
      <c r="EU72" s="382">
        <f t="shared" si="83"/>
        <v>982.09508395773946</v>
      </c>
      <c r="EV72" s="382">
        <f t="shared" si="83"/>
        <v>998.69393117470986</v>
      </c>
      <c r="EW72" s="521"/>
      <c r="EX72" s="252"/>
      <c r="EY72" s="515">
        <f t="shared" si="63"/>
        <v>610.00000000000011</v>
      </c>
      <c r="EZ72" s="524">
        <v>61000</v>
      </c>
      <c r="FA72" s="382">
        <f t="shared" si="80"/>
        <v>309.65431356777702</v>
      </c>
      <c r="FB72" s="382">
        <f t="shared" si="80"/>
        <v>320.11565112685207</v>
      </c>
      <c r="FC72" s="382">
        <f t="shared" si="80"/>
        <v>330.87925023593505</v>
      </c>
      <c r="FD72" s="382">
        <f t="shared" si="80"/>
        <v>341.93740362718853</v>
      </c>
      <c r="FE72" s="382">
        <f t="shared" si="80"/>
        <v>353.27977442481142</v>
      </c>
      <c r="FF72" s="382">
        <f t="shared" si="80"/>
        <v>364.89380028996607</v>
      </c>
      <c r="FG72" s="382">
        <f t="shared" si="80"/>
        <v>376.7651513326806</v>
      </c>
      <c r="FH72" s="382">
        <f t="shared" si="80"/>
        <v>388.8782082795629</v>
      </c>
      <c r="FI72" s="382">
        <f t="shared" si="80"/>
        <v>401.21653057258885</v>
      </c>
      <c r="FJ72" s="382">
        <f t="shared" si="80"/>
        <v>413.76328995070821</v>
      </c>
      <c r="FK72" s="382">
        <f t="shared" si="80"/>
        <v>426.50165228487759</v>
      </c>
      <c r="FL72" s="382">
        <f t="shared" si="80"/>
        <v>439.41509775912732</v>
      </c>
      <c r="FM72" s="382">
        <f t="shared" si="80"/>
        <v>452.48767599030327</v>
      </c>
      <c r="FN72" s="382">
        <f t="shared" si="80"/>
        <v>465.70419782062629</v>
      </c>
      <c r="FO72" s="382">
        <f t="shared" si="80"/>
        <v>479.05036911995825</v>
      </c>
      <c r="FP72" s="382">
        <f t="shared" si="78"/>
        <v>492.51287408362333</v>
      </c>
      <c r="FQ72" s="382">
        <f t="shared" si="78"/>
        <v>506.07941644878872</v>
      </c>
      <c r="FR72" s="382">
        <f t="shared" si="78"/>
        <v>519.73872708269869</v>
      </c>
      <c r="FS72" s="382">
        <f t="shared" si="78"/>
        <v>533.4805458197842</v>
      </c>
      <c r="FT72" s="382">
        <f t="shared" si="78"/>
        <v>547.29558449868705</v>
      </c>
      <c r="FU72" s="382">
        <f t="shared" si="78"/>
        <v>561.17547707230051</v>
      </c>
      <c r="FV72" s="382">
        <f t="shared" si="78"/>
        <v>575.11272157208464</v>
      </c>
      <c r="FW72" s="382">
        <f t="shared" si="78"/>
        <v>589.10061768910145</v>
      </c>
      <c r="FX72" s="382">
        <f t="shared" si="78"/>
        <v>603.13320283538906</v>
      </c>
      <c r="FY72" s="382">
        <f t="shared" si="78"/>
        <v>617.20518878910457</v>
      </c>
      <c r="FZ72" s="382">
        <f t="shared" si="78"/>
        <v>631.31190040553133</v>
      </c>
      <c r="GA72" s="382">
        <f t="shared" si="78"/>
        <v>645.44921738283165</v>
      </c>
      <c r="GB72" s="382">
        <f t="shared" si="78"/>
        <v>659.61351969029829</v>
      </c>
      <c r="GC72" s="382">
        <f t="shared" si="78"/>
        <v>673.80163697996466</v>
      </c>
      <c r="GD72" s="382">
        <f t="shared" si="78"/>
        <v>688.01080209233237</v>
      </c>
      <c r="GE72" s="382">
        <f t="shared" si="76"/>
        <v>702.23860861790786</v>
      </c>
      <c r="GF72" s="382">
        <f t="shared" si="76"/>
        <v>716.48297237458382</v>
      </c>
      <c r="GG72" s="382">
        <f t="shared" si="76"/>
        <v>730.74209659529322</v>
      </c>
      <c r="GH72" s="382">
        <f t="shared" si="76"/>
        <v>745.01444058161951</v>
      </c>
      <c r="GI72" s="382">
        <f t="shared" si="76"/>
        <v>759.29869155991105</v>
      </c>
      <c r="GJ72" s="382">
        <f t="shared" si="76"/>
        <v>773.59373947119911</v>
      </c>
      <c r="GK72" s="382">
        <f t="shared" si="76"/>
        <v>787.89865443059728</v>
      </c>
      <c r="GL72" s="382">
        <f t="shared" si="76"/>
        <v>802.21266660256265</v>
      </c>
      <c r="GM72" s="382">
        <f t="shared" si="76"/>
        <v>816.53514825306456</v>
      </c>
      <c r="GN72" s="382">
        <f t="shared" si="76"/>
        <v>830.86559775654723</v>
      </c>
      <c r="GO72" s="511"/>
      <c r="GP72" s="521"/>
      <c r="GQ72" s="524">
        <v>61000</v>
      </c>
      <c r="GR72" s="583">
        <f t="shared" si="81"/>
        <v>8.0464934814847453</v>
      </c>
      <c r="GS72" s="477">
        <f t="shared" si="81"/>
        <v>3.682170000616277</v>
      </c>
      <c r="GT72" s="477">
        <f t="shared" si="81"/>
        <v>2.233374846515626</v>
      </c>
      <c r="GU72" s="477">
        <f t="shared" si="81"/>
        <v>1.51357064350531</v>
      </c>
      <c r="GV72" s="477">
        <f t="shared" si="81"/>
        <v>1.0854228033230164</v>
      </c>
      <c r="GW72" s="477">
        <f t="shared" si="81"/>
        <v>0.80313140485587398</v>
      </c>
      <c r="GX72" s="477">
        <f t="shared" si="81"/>
        <v>0.60419345985517781</v>
      </c>
      <c r="GY72" s="477">
        <f t="shared" si="81"/>
        <v>0.45734385289795992</v>
      </c>
      <c r="GZ72" s="477">
        <f t="shared" si="81"/>
        <v>0.34520253438793352</v>
      </c>
      <c r="HA72" s="477">
        <f t="shared" si="81"/>
        <v>0.25733348675346718</v>
      </c>
      <c r="HB72" s="477">
        <f t="shared" si="81"/>
        <v>0.18708970891471913</v>
      </c>
      <c r="HC72" s="477">
        <f t="shared" si="81"/>
        <v>0.13003564974123064</v>
      </c>
      <c r="HD72" s="477">
        <f t="shared" si="81"/>
        <v>8.3097656592947003E-2</v>
      </c>
      <c r="HE72" s="477">
        <f t="shared" si="81"/>
        <v>4.4078409761665452E-2</v>
      </c>
      <c r="HF72" s="477">
        <f t="shared" si="81"/>
        <v>1.1365473621639E-2</v>
      </c>
      <c r="HG72" s="477">
        <f t="shared" si="81"/>
        <v>1.6250962005972109E-2</v>
      </c>
      <c r="HH72" s="477">
        <f t="shared" si="79"/>
        <v>3.9696105954337618E-2</v>
      </c>
      <c r="HI72" s="477">
        <f t="shared" si="79"/>
        <v>5.9689327431911465E-2</v>
      </c>
      <c r="HJ72" s="477">
        <f t="shared" si="79"/>
        <v>7.6798111325774993E-2</v>
      </c>
      <c r="HK72" s="477">
        <f t="shared" si="79"/>
        <v>9.1475880180613048E-2</v>
      </c>
      <c r="HL72" s="477">
        <f t="shared" si="79"/>
        <v>0.1040890521313407</v>
      </c>
      <c r="HM72" s="477">
        <f t="shared" si="79"/>
        <v>0.11493675221846632</v>
      </c>
      <c r="HN72" s="477">
        <f t="shared" si="79"/>
        <v>0.12426540664207021</v>
      </c>
      <c r="HO72" s="477">
        <f t="shared" si="79"/>
        <v>0.13227970716546089</v>
      </c>
      <c r="HP72" s="477">
        <f t="shared" si="79"/>
        <v>0.13915095777270048</v>
      </c>
      <c r="HQ72" s="477">
        <f t="shared" si="79"/>
        <v>0.14502350498554417</v>
      </c>
      <c r="HR72" s="477">
        <f t="shared" si="79"/>
        <v>0.15001974603896723</v>
      </c>
      <c r="HS72" s="477">
        <f t="shared" si="79"/>
        <v>0.15424406843028651</v>
      </c>
      <c r="HT72" s="477">
        <f t="shared" si="79"/>
        <v>0.15778597725613291</v>
      </c>
      <c r="HU72" s="477">
        <f t="shared" si="45"/>
        <v>0.16072259871128972</v>
      </c>
      <c r="HV72" s="477">
        <f t="shared" si="45"/>
        <v>0.16312069977652441</v>
      </c>
      <c r="HW72" s="477">
        <f t="shared" si="45"/>
        <v>0.16503832932278928</v>
      </c>
      <c r="HX72" s="477">
        <f t="shared" si="45"/>
        <v>0.16652616050875224</v>
      </c>
      <c r="HY72" s="477">
        <f t="shared" si="45"/>
        <v>0.16762859567533356</v>
      </c>
      <c r="HZ72" s="477">
        <f t="shared" si="45"/>
        <v>0.16838468104291104</v>
      </c>
      <c r="IA72" s="477">
        <f t="shared" si="45"/>
        <v>0.16882886807253686</v>
      </c>
      <c r="IB72" s="477">
        <f t="shared" si="45"/>
        <v>0.16899165043264119</v>
      </c>
      <c r="IC72" s="477">
        <f t="shared" si="45"/>
        <v>0.16890009945615231</v>
      </c>
      <c r="ID72" s="477">
        <f t="shared" si="45"/>
        <v>0.16857831630465539</v>
      </c>
      <c r="IE72" s="477">
        <f t="shared" si="46"/>
        <v>0.16804781543105524</v>
      </c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</row>
    <row r="73" spans="1:320">
      <c r="J73" s="252"/>
      <c r="K73" s="499">
        <v>56000</v>
      </c>
      <c r="L73" s="382">
        <f t="shared" si="66"/>
        <v>17.0688</v>
      </c>
      <c r="M73" s="382">
        <v>560</v>
      </c>
      <c r="N73" s="493"/>
      <c r="O73" s="263"/>
      <c r="P73" s="383">
        <f t="shared" si="71"/>
        <v>-66.500002288000502</v>
      </c>
      <c r="Q73" s="383">
        <f t="shared" si="67"/>
        <v>206.64999771199948</v>
      </c>
      <c r="R73" s="382">
        <f t="shared" si="68"/>
        <v>560.17572390567045</v>
      </c>
      <c r="S73" s="263">
        <f t="shared" si="74"/>
        <v>8.0565927205106219E-2</v>
      </c>
      <c r="T73" s="492"/>
      <c r="U73" s="492"/>
      <c r="V73" s="279"/>
      <c r="X73" s="524">
        <v>62000</v>
      </c>
      <c r="Y73" s="410">
        <f t="shared" ref="Y73:BL76" si="91">SQRT(5*((((1/$S79)*(((1+0.2*(Y$10/$R$11)^2)^3.5)-1))+1)^(1/3.5)-1))</f>
        <v>6.2589207175686529E-2</v>
      </c>
      <c r="Z73" s="410">
        <f t="shared" si="91"/>
        <v>0.12500651801471263</v>
      </c>
      <c r="AA73" s="410">
        <f t="shared" si="91"/>
        <v>0.18708447974536971</v>
      </c>
      <c r="AB73" s="410">
        <f t="shared" si="91"/>
        <v>0.24866422257000526</v>
      </c>
      <c r="AC73" s="410">
        <f t="shared" si="91"/>
        <v>0.30959903022904622</v>
      </c>
      <c r="AD73" s="410">
        <f t="shared" si="91"/>
        <v>0.36975714776790364</v>
      </c>
      <c r="AE73" s="410">
        <f t="shared" si="91"/>
        <v>0.4290237206401909</v>
      </c>
      <c r="AF73" s="410">
        <f t="shared" si="91"/>
        <v>0.48730184895872847</v>
      </c>
      <c r="AG73" s="410">
        <f t="shared" si="91"/>
        <v>0.54451281832515241</v>
      </c>
      <c r="AH73" s="410">
        <f t="shared" si="91"/>
        <v>0.60059562532728228</v>
      </c>
      <c r="AI73" s="410">
        <f t="shared" si="91"/>
        <v>0.65550594819844643</v>
      </c>
      <c r="AJ73" s="410">
        <f t="shared" si="91"/>
        <v>0.70921472285316445</v>
      </c>
      <c r="AK73" s="410">
        <f t="shared" si="91"/>
        <v>0.7617064762896002</v>
      </c>
      <c r="AL73" s="410">
        <f t="shared" si="91"/>
        <v>0.81297754923830967</v>
      </c>
      <c r="AM73" s="410">
        <f t="shared" si="91"/>
        <v>0.86303431379221074</v>
      </c>
      <c r="AN73" s="410">
        <f t="shared" si="91"/>
        <v>0.91189146431229362</v>
      </c>
      <c r="AO73" s="410">
        <f t="shared" si="91"/>
        <v>0.95957043442901735</v>
      </c>
      <c r="AP73" s="410">
        <f t="shared" si="91"/>
        <v>1.0060979713028049</v>
      </c>
      <c r="AQ73" s="410">
        <f t="shared" si="91"/>
        <v>1.0515048811888839</v>
      </c>
      <c r="AR73" s="410">
        <f t="shared" si="91"/>
        <v>1.0958249477136723</v>
      </c>
      <c r="AS73" s="410">
        <f t="shared" si="91"/>
        <v>1.1390940156009881</v>
      </c>
      <c r="AT73" s="410">
        <f t="shared" si="91"/>
        <v>1.181349227168855</v>
      </c>
      <c r="AU73" s="410">
        <f t="shared" si="91"/>
        <v>1.2226283960023818</v>
      </c>
      <c r="AV73" s="410">
        <f t="shared" si="91"/>
        <v>1.2629695011079762</v>
      </c>
      <c r="AW73" s="410">
        <f t="shared" si="91"/>
        <v>1.3024102849931964</v>
      </c>
      <c r="AX73" s="410">
        <f t="shared" si="91"/>
        <v>1.3409879400421025</v>
      </c>
      <c r="AY73" s="410">
        <f t="shared" si="91"/>
        <v>1.3787388689288635</v>
      </c>
      <c r="AZ73" s="410">
        <f t="shared" si="91"/>
        <v>1.4156985063927465</v>
      </c>
      <c r="BA73" s="410">
        <f t="shared" si="91"/>
        <v>1.451901191322825</v>
      </c>
      <c r="BB73" s="410">
        <f t="shared" si="91"/>
        <v>1.4873800796676608</v>
      </c>
      <c r="BC73" s="410">
        <f t="shared" si="91"/>
        <v>1.5221670901339022</v>
      </c>
      <c r="BD73" s="410">
        <f t="shared" si="91"/>
        <v>1.5562928759382246</v>
      </c>
      <c r="BE73" s="410">
        <f t="shared" si="91"/>
        <v>1.5897868170190459</v>
      </c>
      <c r="BF73" s="410">
        <f t="shared" si="91"/>
        <v>1.6226770281007155</v>
      </c>
      <c r="BG73" s="410">
        <f t="shared" si="91"/>
        <v>1.6549903788435776</v>
      </c>
      <c r="BH73" s="410">
        <f t="shared" si="91"/>
        <v>1.6867525230220211</v>
      </c>
      <c r="BI73" s="410">
        <f t="shared" si="91"/>
        <v>1.7179879342650697</v>
      </c>
      <c r="BJ73" s="410">
        <f t="shared" si="91"/>
        <v>1.7487199463854812</v>
      </c>
      <c r="BK73" s="410">
        <f t="shared" si="91"/>
        <v>1.7789707967284802</v>
      </c>
      <c r="BL73" s="410">
        <f t="shared" si="91"/>
        <v>1.8087616713031593</v>
      </c>
      <c r="BM73" s="253"/>
      <c r="BN73" s="252"/>
      <c r="BO73" s="537">
        <f t="shared" si="59"/>
        <v>620.00000000000011</v>
      </c>
      <c r="BP73" s="524">
        <v>62000</v>
      </c>
      <c r="BQ73" s="382">
        <f t="shared" si="88"/>
        <v>206.81190421817911</v>
      </c>
      <c r="BR73" s="382">
        <f t="shared" si="88"/>
        <v>207.29584630399162</v>
      </c>
      <c r="BS73" s="382">
        <f t="shared" si="88"/>
        <v>208.09657259985394</v>
      </c>
      <c r="BT73" s="382">
        <f t="shared" si="88"/>
        <v>209.20559258828791</v>
      </c>
      <c r="BU73" s="382">
        <f t="shared" si="88"/>
        <v>210.61154262304839</v>
      </c>
      <c r="BV73" s="382">
        <f t="shared" si="88"/>
        <v>212.3006496457273</v>
      </c>
      <c r="BW73" s="382">
        <f t="shared" si="88"/>
        <v>214.25725334197077</v>
      </c>
      <c r="BX73" s="382">
        <f t="shared" si="88"/>
        <v>216.46434719563828</v>
      </c>
      <c r="BY73" s="382">
        <f t="shared" si="88"/>
        <v>218.90410324753583</v>
      </c>
      <c r="BZ73" s="382">
        <f t="shared" si="88"/>
        <v>221.55835284329279</v>
      </c>
      <c r="CA73" s="382">
        <f t="shared" si="88"/>
        <v>224.40900454432025</v>
      </c>
      <c r="CB73" s="382">
        <f t="shared" si="88"/>
        <v>227.43838915203943</v>
      </c>
      <c r="CC73" s="382">
        <f t="shared" si="88"/>
        <v>230.62952937287076</v>
      </c>
      <c r="CD73" s="382">
        <f t="shared" si="88"/>
        <v>233.96633745127997</v>
      </c>
      <c r="CE73" s="382">
        <f t="shared" si="88"/>
        <v>237.4337479840988</v>
      </c>
      <c r="CF73" s="382">
        <f t="shared" si="88"/>
        <v>241.01779527568056</v>
      </c>
      <c r="CG73" s="382">
        <f t="shared" si="85"/>
        <v>244.70564534264255</v>
      </c>
      <c r="CH73" s="382">
        <f t="shared" si="85"/>
        <v>248.48559242323958</v>
      </c>
      <c r="CI73" s="382">
        <f t="shared" si="85"/>
        <v>252.34702895777832</v>
      </c>
      <c r="CJ73" s="382">
        <f t="shared" si="85"/>
        <v>256.28039678408749</v>
      </c>
      <c r="CK73" s="382">
        <f t="shared" si="82"/>
        <v>260.27712595794935</v>
      </c>
      <c r="CL73" s="382">
        <f t="shared" si="82"/>
        <v>264.32956631006539</v>
      </c>
      <c r="CM73" s="382">
        <f t="shared" si="82"/>
        <v>268.43091567539</v>
      </c>
      <c r="CN73" s="382">
        <f t="shared" si="82"/>
        <v>272.57514771901191</v>
      </c>
      <c r="CO73" s="382">
        <f t="shared" si="82"/>
        <v>276.75694144613391</v>
      </c>
      <c r="CP73" s="382">
        <f t="shared" si="82"/>
        <v>280.97161381425519</v>
      </c>
      <c r="CQ73" s="382">
        <f t="shared" si="82"/>
        <v>285.21505634531223</v>
      </c>
      <c r="CR73" s="382">
        <f t="shared" si="82"/>
        <v>289.48367624211596</v>
      </c>
      <c r="CS73" s="382">
        <f t="shared" si="82"/>
        <v>293.77434222421113</v>
      </c>
      <c r="CT73" s="382">
        <f t="shared" si="82"/>
        <v>298.08433509218963</v>
      </c>
      <c r="CU73" s="382">
        <f t="shared" si="82"/>
        <v>302.41130288809319</v>
      </c>
      <c r="CV73" s="382">
        <f t="shared" si="82"/>
        <v>306.7532204273889</v>
      </c>
      <c r="CW73" s="382">
        <f t="shared" si="82"/>
        <v>311.10835292249766</v>
      </c>
      <c r="CX73" s="382">
        <f t="shared" si="82"/>
        <v>315.47522338904156</v>
      </c>
      <c r="CY73" s="382">
        <f t="shared" si="82"/>
        <v>319.85258351613447</v>
      </c>
      <c r="CZ73" s="382">
        <f t="shared" si="82"/>
        <v>324.23938768522714</v>
      </c>
      <c r="DA73" s="382">
        <f t="shared" si="82"/>
        <v>328.63476983384811</v>
      </c>
      <c r="DB73" s="382">
        <f t="shared" si="82"/>
        <v>333.03802287778512</v>
      </c>
      <c r="DC73" s="382">
        <f t="shared" si="82"/>
        <v>337.448580425491</v>
      </c>
      <c r="DD73" s="382">
        <f t="shared" si="82"/>
        <v>341.86600054007761</v>
      </c>
      <c r="DE73" s="521"/>
      <c r="DF73" s="252"/>
      <c r="DG73" s="537">
        <f t="shared" si="61"/>
        <v>620.00000000000011</v>
      </c>
      <c r="DH73" s="524">
        <v>62000</v>
      </c>
      <c r="DI73" s="382">
        <f t="shared" si="89"/>
        <v>35.060954438322185</v>
      </c>
      <c r="DJ73" s="382">
        <f t="shared" si="89"/>
        <v>70.025616721818878</v>
      </c>
      <c r="DK73" s="382">
        <f t="shared" si="89"/>
        <v>104.80018387287822</v>
      </c>
      <c r="DL73" s="382">
        <f t="shared" si="89"/>
        <v>139.29566088759344</v>
      </c>
      <c r="DM73" s="382">
        <f t="shared" si="89"/>
        <v>173.42986087904953</v>
      </c>
      <c r="DN73" s="382">
        <f t="shared" si="89"/>
        <v>207.12897792018137</v>
      </c>
      <c r="DO73" s="382">
        <f t="shared" si="89"/>
        <v>240.32867328232305</v>
      </c>
      <c r="DP73" s="382">
        <f t="shared" si="89"/>
        <v>272.9746660010274</v>
      </c>
      <c r="DQ73" s="382">
        <f t="shared" si="89"/>
        <v>305.02286218120906</v>
      </c>
      <c r="DR73" s="382">
        <f t="shared" si="89"/>
        <v>336.43908919228915</v>
      </c>
      <c r="DS73" s="382">
        <f t="shared" si="89"/>
        <v>367.19851905653763</v>
      </c>
      <c r="DT73" s="382">
        <f t="shared" si="89"/>
        <v>397.28487077883085</v>
      </c>
      <c r="DU73" s="382">
        <f t="shared" si="89"/>
        <v>426.68947675916422</v>
      </c>
      <c r="DV73" s="382">
        <f t="shared" si="89"/>
        <v>455.41028716362797</v>
      </c>
      <c r="DW73" s="382">
        <f t="shared" si="89"/>
        <v>483.45087148398522</v>
      </c>
      <c r="DX73" s="382">
        <f t="shared" si="89"/>
        <v>510.81946114454092</v>
      </c>
      <c r="DY73" s="382">
        <f t="shared" si="86"/>
        <v>537.52806274475347</v>
      </c>
      <c r="DZ73" s="382">
        <f t="shared" si="86"/>
        <v>563.59165939457523</v>
      </c>
      <c r="EA73" s="382">
        <f t="shared" si="86"/>
        <v>589.02750801032903</v>
      </c>
      <c r="EB73" s="382">
        <f t="shared" si="86"/>
        <v>613.85453335939985</v>
      </c>
      <c r="EC73" s="382">
        <f t="shared" si="83"/>
        <v>638.0928147859006</v>
      </c>
      <c r="ED73" s="382">
        <f t="shared" si="83"/>
        <v>661.7631585147177</v>
      </c>
      <c r="EE73" s="382">
        <f t="shared" si="83"/>
        <v>684.88674679826295</v>
      </c>
      <c r="EF73" s="382">
        <f t="shared" si="83"/>
        <v>707.48485455394405</v>
      </c>
      <c r="EG73" s="382">
        <f t="shared" si="83"/>
        <v>729.57862421825439</v>
      </c>
      <c r="EH73" s="382">
        <f t="shared" si="83"/>
        <v>751.18889006185861</v>
      </c>
      <c r="EI73" s="382">
        <f t="shared" si="83"/>
        <v>772.33604397911142</v>
      </c>
      <c r="EJ73" s="382">
        <f t="shared" si="83"/>
        <v>793.03993565073324</v>
      </c>
      <c r="EK73" s="382">
        <f t="shared" si="83"/>
        <v>813.3198008887689</v>
      </c>
      <c r="EL73" s="382">
        <f t="shared" si="83"/>
        <v>833.19421285070575</v>
      </c>
      <c r="EM73" s="382">
        <f t="shared" si="83"/>
        <v>852.68105162114659</v>
      </c>
      <c r="EN73" s="382">
        <f t="shared" si="83"/>
        <v>871.79748838793273</v>
      </c>
      <c r="EO73" s="382">
        <f t="shared" si="83"/>
        <v>890.55998107933567</v>
      </c>
      <c r="EP73" s="382">
        <f t="shared" si="83"/>
        <v>908.98427888142021</v>
      </c>
      <c r="EQ73" s="382">
        <f t="shared" si="83"/>
        <v>927.08543352562083</v>
      </c>
      <c r="ER73" s="382">
        <f t="shared" si="83"/>
        <v>944.87781563357669</v>
      </c>
      <c r="ES73" s="382">
        <f t="shared" si="83"/>
        <v>962.37513473814283</v>
      </c>
      <c r="ET73" s="382">
        <f t="shared" si="83"/>
        <v>979.59046187477213</v>
      </c>
      <c r="EU73" s="382">
        <f t="shared" si="83"/>
        <v>996.53625386442377</v>
      </c>
      <c r="EV73" s="382">
        <f t="shared" si="83"/>
        <v>1013.2243785950776</v>
      </c>
      <c r="EW73" s="521"/>
      <c r="EX73" s="252"/>
      <c r="EY73" s="515">
        <f t="shared" si="63"/>
        <v>620.00000000000011</v>
      </c>
      <c r="EZ73" s="524">
        <v>62000</v>
      </c>
      <c r="FA73" s="382">
        <f t="shared" si="80"/>
        <v>315.66190421817925</v>
      </c>
      <c r="FB73" s="382">
        <f t="shared" si="80"/>
        <v>326.14584630399179</v>
      </c>
      <c r="FC73" s="382">
        <f t="shared" si="80"/>
        <v>336.94657259985411</v>
      </c>
      <c r="FD73" s="382">
        <f t="shared" si="80"/>
        <v>348.05559258828805</v>
      </c>
      <c r="FE73" s="382">
        <f t="shared" si="80"/>
        <v>359.46154262304856</v>
      </c>
      <c r="FF73" s="382">
        <f t="shared" si="80"/>
        <v>371.15064964572741</v>
      </c>
      <c r="FG73" s="382">
        <f t="shared" si="80"/>
        <v>383.10725334197093</v>
      </c>
      <c r="FH73" s="382">
        <f t="shared" si="80"/>
        <v>395.31434719563845</v>
      </c>
      <c r="FI73" s="382">
        <f t="shared" si="80"/>
        <v>407.75410324753597</v>
      </c>
      <c r="FJ73" s="382">
        <f t="shared" si="80"/>
        <v>420.40835284329296</v>
      </c>
      <c r="FK73" s="382">
        <f t="shared" si="80"/>
        <v>433.25900454432042</v>
      </c>
      <c r="FL73" s="382">
        <f t="shared" si="80"/>
        <v>446.2883891520396</v>
      </c>
      <c r="FM73" s="382">
        <f t="shared" si="80"/>
        <v>459.4795293728709</v>
      </c>
      <c r="FN73" s="382">
        <f t="shared" si="80"/>
        <v>472.81633745128011</v>
      </c>
      <c r="FO73" s="382">
        <f t="shared" si="80"/>
        <v>486.28374798409891</v>
      </c>
      <c r="FP73" s="382">
        <f t="shared" si="78"/>
        <v>499.86779527568069</v>
      </c>
      <c r="FQ73" s="382">
        <f t="shared" si="78"/>
        <v>513.55564534264272</v>
      </c>
      <c r="FR73" s="382">
        <f t="shared" si="78"/>
        <v>527.33559242323975</v>
      </c>
      <c r="FS73" s="382">
        <f t="shared" si="78"/>
        <v>541.19702895777846</v>
      </c>
      <c r="FT73" s="382">
        <f t="shared" si="78"/>
        <v>555.13039678408768</v>
      </c>
      <c r="FU73" s="382">
        <f t="shared" si="78"/>
        <v>569.12712595794949</v>
      </c>
      <c r="FV73" s="382">
        <f t="shared" si="78"/>
        <v>583.17956631006552</v>
      </c>
      <c r="FW73" s="382">
        <f t="shared" si="78"/>
        <v>597.28091567539013</v>
      </c>
      <c r="FX73" s="382">
        <f t="shared" si="78"/>
        <v>611.4251477190121</v>
      </c>
      <c r="FY73" s="382">
        <f t="shared" si="78"/>
        <v>625.60694144613399</v>
      </c>
      <c r="FZ73" s="382">
        <f t="shared" si="78"/>
        <v>639.82161381425533</v>
      </c>
      <c r="GA73" s="382">
        <f t="shared" si="78"/>
        <v>654.06505634531231</v>
      </c>
      <c r="GB73" s="382">
        <f t="shared" si="78"/>
        <v>668.3336762421161</v>
      </c>
      <c r="GC73" s="382">
        <f t="shared" si="78"/>
        <v>682.6243422242112</v>
      </c>
      <c r="GD73" s="382">
        <f t="shared" si="78"/>
        <v>696.93433509218971</v>
      </c>
      <c r="GE73" s="382">
        <f t="shared" si="76"/>
        <v>711.26130288809327</v>
      </c>
      <c r="GF73" s="382">
        <f t="shared" si="76"/>
        <v>725.60322042738903</v>
      </c>
      <c r="GG73" s="382">
        <f t="shared" si="76"/>
        <v>739.95835292249785</v>
      </c>
      <c r="GH73" s="382">
        <f t="shared" si="76"/>
        <v>754.32522338904164</v>
      </c>
      <c r="GI73" s="382">
        <f t="shared" si="76"/>
        <v>768.70258351613461</v>
      </c>
      <c r="GJ73" s="382">
        <f t="shared" si="76"/>
        <v>783.08938768522728</v>
      </c>
      <c r="GK73" s="382">
        <f t="shared" si="76"/>
        <v>797.4847698338483</v>
      </c>
      <c r="GL73" s="382">
        <f t="shared" si="76"/>
        <v>811.88802287778526</v>
      </c>
      <c r="GM73" s="382">
        <f t="shared" si="76"/>
        <v>826.29858042549108</v>
      </c>
      <c r="GN73" s="382">
        <f t="shared" si="76"/>
        <v>840.71600054007774</v>
      </c>
      <c r="GO73" s="511"/>
      <c r="GP73" s="521"/>
      <c r="GQ73" s="524">
        <v>62000</v>
      </c>
      <c r="GR73" s="583">
        <f t="shared" si="81"/>
        <v>8.0032319220938177</v>
      </c>
      <c r="GS73" s="477">
        <f t="shared" si="81"/>
        <v>3.657521940858107</v>
      </c>
      <c r="GT73" s="477">
        <f t="shared" si="81"/>
        <v>2.2151334105345426</v>
      </c>
      <c r="GU73" s="477">
        <f t="shared" si="81"/>
        <v>1.4986822300886768</v>
      </c>
      <c r="GV73" s="477">
        <f t="shared" si="81"/>
        <v>1.0726623477703072</v>
      </c>
      <c r="GW73" s="477">
        <f t="shared" si="81"/>
        <v>0.79188181862584661</v>
      </c>
      <c r="GX73" s="477">
        <f t="shared" si="81"/>
        <v>0.59409715082944159</v>
      </c>
      <c r="GY73" s="477">
        <f t="shared" si="81"/>
        <v>0.44817229007673037</v>
      </c>
      <c r="GZ73" s="477">
        <f t="shared" si="81"/>
        <v>0.33679849546915591</v>
      </c>
      <c r="HA73" s="477">
        <f t="shared" si="81"/>
        <v>0.24958236527329269</v>
      </c>
      <c r="HB73" s="477">
        <f t="shared" si="81"/>
        <v>0.17990400848433552</v>
      </c>
      <c r="HC73" s="477">
        <f t="shared" si="81"/>
        <v>0.12334604707484341</v>
      </c>
      <c r="HD73" s="477">
        <f t="shared" si="81"/>
        <v>7.6847577453179897E-2</v>
      </c>
      <c r="HE73" s="477">
        <f t="shared" si="81"/>
        <v>3.8220590922659982E-2</v>
      </c>
      <c r="HF73" s="477">
        <f t="shared" si="81"/>
        <v>5.8596988178301924E-3</v>
      </c>
      <c r="HG73" s="477">
        <f t="shared" si="81"/>
        <v>2.1439406095300196E-2</v>
      </c>
      <c r="HH73" s="477">
        <f t="shared" si="79"/>
        <v>4.459751790390544E-2</v>
      </c>
      <c r="HI73" s="477">
        <f t="shared" si="79"/>
        <v>6.4330382408928286E-2</v>
      </c>
      <c r="HJ73" s="477">
        <f t="shared" si="79"/>
        <v>8.1202453878795475E-2</v>
      </c>
      <c r="HK73" s="477">
        <f t="shared" si="79"/>
        <v>9.566458074999723E-2</v>
      </c>
      <c r="HL73" s="477">
        <f t="shared" si="79"/>
        <v>0.10808096758007091</v>
      </c>
      <c r="HM73" s="477">
        <f t="shared" si="79"/>
        <v>0.1187488169952339</v>
      </c>
      <c r="HN73" s="477">
        <f t="shared" si="79"/>
        <v>0.12791287250398142</v>
      </c>
      <c r="HO73" s="477">
        <f t="shared" si="79"/>
        <v>0.13577634378547337</v>
      </c>
      <c r="HP73" s="477">
        <f t="shared" si="79"/>
        <v>0.14250922288674009</v>
      </c>
      <c r="HQ73" s="477">
        <f t="shared" si="79"/>
        <v>0.14825469029292015</v>
      </c>
      <c r="HR73" s="477">
        <f t="shared" si="79"/>
        <v>0.15313410342014008</v>
      </c>
      <c r="HS73" s="477">
        <f t="shared" si="79"/>
        <v>0.15725091991273901</v>
      </c>
      <c r="HT73" s="477">
        <f t="shared" si="79"/>
        <v>0.16069381136637523</v>
      </c>
      <c r="HU73" s="477">
        <f t="shared" si="45"/>
        <v>0.16353915528567348</v>
      </c>
      <c r="HV73" s="477">
        <f t="shared" si="45"/>
        <v>0.16585304489196895</v>
      </c>
      <c r="HW73" s="477">
        <f t="shared" si="45"/>
        <v>0.16769292170235081</v>
      </c>
      <c r="HX73" s="477">
        <f t="shared" si="45"/>
        <v>0.16910891052426646</v>
      </c>
      <c r="HY73" s="477">
        <f t="shared" si="45"/>
        <v>0.17014491788867817</v>
      </c>
      <c r="HZ73" s="477">
        <f t="shared" si="45"/>
        <v>0.17083954108433219</v>
      </c>
      <c r="IA73" s="477">
        <f t="shared" si="45"/>
        <v>0.17122682453906921</v>
      </c>
      <c r="IB73" s="477">
        <f t="shared" si="45"/>
        <v>0.17133689239504335</v>
      </c>
      <c r="IC73" s="477">
        <f t="shared" si="45"/>
        <v>0.17119648008416954</v>
      </c>
      <c r="ID73" s="477">
        <f t="shared" si="45"/>
        <v>0.17082938305432999</v>
      </c>
      <c r="IE73" s="477">
        <f t="shared" si="46"/>
        <v>0.17025683718170848</v>
      </c>
    </row>
    <row r="74" spans="1:320">
      <c r="J74" s="252"/>
      <c r="K74" s="499">
        <v>57000</v>
      </c>
      <c r="L74" s="382">
        <f t="shared" si="66"/>
        <v>17.3736</v>
      </c>
      <c r="M74" s="382">
        <v>570</v>
      </c>
      <c r="N74" s="493"/>
      <c r="O74" s="263"/>
      <c r="P74" s="383">
        <f t="shared" si="71"/>
        <v>-66.500002288000502</v>
      </c>
      <c r="Q74" s="383">
        <f t="shared" si="67"/>
        <v>206.64999771199948</v>
      </c>
      <c r="R74" s="382">
        <f t="shared" si="68"/>
        <v>560.17572390567045</v>
      </c>
      <c r="S74" s="263">
        <f t="shared" si="74"/>
        <v>7.6785235981609468E-2</v>
      </c>
      <c r="T74" s="492"/>
      <c r="U74" s="492"/>
      <c r="V74" s="279"/>
      <c r="X74" s="524">
        <v>63000</v>
      </c>
      <c r="Y74" s="410">
        <f t="shared" si="91"/>
        <v>6.4110008632172338E-2</v>
      </c>
      <c r="Z74" s="410">
        <f t="shared" si="91"/>
        <v>0.12803477313016232</v>
      </c>
      <c r="AA74" s="410">
        <f t="shared" si="91"/>
        <v>0.19159407111304808</v>
      </c>
      <c r="AB74" s="410">
        <f t="shared" si="91"/>
        <v>0.25461736330039014</v>
      </c>
      <c r="AC74" s="410">
        <f t="shared" si="91"/>
        <v>0.31694778303610333</v>
      </c>
      <c r="AD74" s="410">
        <f t="shared" si="91"/>
        <v>0.37844522990511414</v>
      </c>
      <c r="AE74" s="410">
        <f t="shared" si="91"/>
        <v>0.43898845109703044</v>
      </c>
      <c r="AF74" s="410">
        <f t="shared" si="91"/>
        <v>0.49847610230870421</v>
      </c>
      <c r="AG74" s="410">
        <f t="shared" si="91"/>
        <v>0.55682687160979427</v>
      </c>
      <c r="AH74" s="410">
        <f t="shared" si="91"/>
        <v>0.61397881433216006</v>
      </c>
      <c r="AI74" s="410">
        <f t="shared" si="91"/>
        <v>0.66988808147510592</v>
      </c>
      <c r="AJ74" s="410">
        <f t="shared" si="91"/>
        <v>0.72452723117990103</v>
      </c>
      <c r="AK74" s="410">
        <f t="shared" si="91"/>
        <v>0.77788329904884568</v>
      </c>
      <c r="AL74" s="410">
        <f t="shared" si="91"/>
        <v>0.82995577626132622</v>
      </c>
      <c r="AM74" s="410">
        <f t="shared" si="91"/>
        <v>0.88075461176163194</v>
      </c>
      <c r="AN74" s="410">
        <f t="shared" si="91"/>
        <v>0.93029832181772665</v>
      </c>
      <c r="AO74" s="410">
        <f t="shared" si="91"/>
        <v>0.97861226058905948</v>
      </c>
      <c r="AP74" s="410">
        <f t="shared" si="91"/>
        <v>1.0257270808582866</v>
      </c>
      <c r="AQ74" s="410">
        <f t="shared" si="91"/>
        <v>1.0716773953098928</v>
      </c>
      <c r="AR74" s="410">
        <f t="shared" si="91"/>
        <v>1.1165006353513747</v>
      </c>
      <c r="AS74" s="410">
        <f t="shared" si="91"/>
        <v>1.1602360956854785</v>
      </c>
      <c r="AT74" s="410">
        <f t="shared" si="91"/>
        <v>1.2029241477021306</v>
      </c>
      <c r="AU74" s="410">
        <f t="shared" si="91"/>
        <v>1.2446056023350132</v>
      </c>
      <c r="AV74" s="410">
        <f t="shared" si="91"/>
        <v>1.2853212025050518</v>
      </c>
      <c r="AW74" s="410">
        <f t="shared" si="91"/>
        <v>1.3251112259927995</v>
      </c>
      <c r="AX74" s="410">
        <f t="shared" si="91"/>
        <v>1.3640151810432148</v>
      </c>
      <c r="AY74" s="410">
        <f t="shared" si="91"/>
        <v>1.4020715788470286</v>
      </c>
      <c r="AZ74" s="410">
        <f t="shared" si="91"/>
        <v>1.439317769015517</v>
      </c>
      <c r="BA74" s="410">
        <f t="shared" si="91"/>
        <v>1.4757898261095899</v>
      </c>
      <c r="BB74" s="410">
        <f t="shared" si="91"/>
        <v>1.5115224771037357</v>
      </c>
      <c r="BC74" s="410">
        <f t="shared" si="91"/>
        <v>1.5465490613100119</v>
      </c>
      <c r="BD74" s="410">
        <f t="shared" si="91"/>
        <v>1.5809015157367046</v>
      </c>
      <c r="BE74" s="410">
        <f t="shared" si="91"/>
        <v>1.614610380109315</v>
      </c>
      <c r="BF74" s="410">
        <f t="shared" si="91"/>
        <v>1.647704816848909</v>
      </c>
      <c r="BG74" s="410">
        <f t="shared" si="91"/>
        <v>1.680212642201556</v>
      </c>
      <c r="BH74" s="410">
        <f t="shared" si="91"/>
        <v>1.7121603654615796</v>
      </c>
      <c r="BI74" s="410">
        <f t="shared" si="91"/>
        <v>1.7435732338508783</v>
      </c>
      <c r="BJ74" s="410">
        <f t="shared" si="91"/>
        <v>1.7744752811252911</v>
      </c>
      <c r="BK74" s="410">
        <f t="shared" si="91"/>
        <v>1.8048893783943123</v>
      </c>
      <c r="BL74" s="410">
        <f t="shared" si="91"/>
        <v>1.8348372859775075</v>
      </c>
      <c r="BM74" s="253"/>
      <c r="BN74" s="252"/>
      <c r="BO74" s="537">
        <f t="shared" si="59"/>
        <v>630.00000000000011</v>
      </c>
      <c r="BP74" s="524">
        <v>63000</v>
      </c>
      <c r="BQ74" s="382">
        <f t="shared" si="88"/>
        <v>206.81986786235646</v>
      </c>
      <c r="BR74" s="382">
        <f t="shared" si="88"/>
        <v>207.32751639088133</v>
      </c>
      <c r="BS74" s="382">
        <f t="shared" si="88"/>
        <v>208.16715124178256</v>
      </c>
      <c r="BT74" s="382">
        <f t="shared" si="88"/>
        <v>209.32942165234806</v>
      </c>
      <c r="BU74" s="382">
        <f t="shared" si="88"/>
        <v>210.80183989612897</v>
      </c>
      <c r="BV74" s="382">
        <f t="shared" si="88"/>
        <v>212.56931298138946</v>
      </c>
      <c r="BW74" s="382">
        <f t="shared" si="88"/>
        <v>214.61473747573919</v>
      </c>
      <c r="BX74" s="382">
        <f t="shared" si="88"/>
        <v>216.91961088589275</v>
      </c>
      <c r="BY74" s="382">
        <f t="shared" si="88"/>
        <v>219.46461886736694</v>
      </c>
      <c r="BZ74" s="382">
        <f t="shared" si="88"/>
        <v>222.23016699676378</v>
      </c>
      <c r="CA74" s="382">
        <f t="shared" si="88"/>
        <v>225.19683673021152</v>
      </c>
      <c r="CB74" s="382">
        <f t="shared" si="88"/>
        <v>228.34575563323477</v>
      </c>
      <c r="CC74" s="382">
        <f t="shared" si="88"/>
        <v>231.6588807404982</v>
      </c>
      <c r="CD74" s="382">
        <f t="shared" si="88"/>
        <v>235.11920038420487</v>
      </c>
      <c r="CE74" s="382">
        <f t="shared" si="88"/>
        <v>238.71086395516664</v>
      </c>
      <c r="CF74" s="382">
        <f t="shared" si="88"/>
        <v>242.41925112591957</v>
      </c>
      <c r="CG74" s="382">
        <f t="shared" si="85"/>
        <v>246.23099253901833</v>
      </c>
      <c r="CH74" s="382">
        <f t="shared" si="85"/>
        <v>250.1339533458536</v>
      </c>
      <c r="CI74" s="382">
        <f t="shared" si="85"/>
        <v>254.11718971586927</v>
      </c>
      <c r="CJ74" s="382">
        <f t="shared" si="85"/>
        <v>258.17088687059237</v>
      </c>
      <c r="CK74" s="382">
        <f t="shared" si="82"/>
        <v>262.28628557624427</v>
      </c>
      <c r="CL74" s="382">
        <f t="shared" si="82"/>
        <v>266.45560250665199</v>
      </c>
      <c r="CM74" s="382">
        <f t="shared" si="82"/>
        <v>270.67194854783895</v>
      </c>
      <c r="CN74" s="382">
        <f t="shared" si="82"/>
        <v>274.92924798988224</v>
      </c>
      <c r="CO74" s="382">
        <f t="shared" si="82"/>
        <v>279.2221606410414</v>
      </c>
      <c r="CP74" s="382">
        <f t="shared" si="82"/>
        <v>283.54600818604627</v>
      </c>
      <c r="CQ74" s="382">
        <f t="shared" si="82"/>
        <v>287.89670556811109</v>
      </c>
      <c r="CR74" s="382">
        <f t="shared" si="82"/>
        <v>292.27069777364204</v>
      </c>
      <c r="CS74" s="382">
        <f t="shared" si="82"/>
        <v>296.66490211173829</v>
      </c>
      <c r="CT74" s="382">
        <f t="shared" si="82"/>
        <v>301.07665588250342</v>
      </c>
      <c r="CU74" s="382">
        <f t="shared" si="82"/>
        <v>305.50366919778202</v>
      </c>
      <c r="CV74" s="382">
        <f t="shared" si="82"/>
        <v>309.94398263795694</v>
      </c>
      <c r="CW74" s="382">
        <f t="shared" si="82"/>
        <v>314.39592938513158</v>
      </c>
      <c r="CX74" s="382">
        <f t="shared" si="82"/>
        <v>318.8581014557418</v>
      </c>
      <c r="CY74" s="382">
        <f t="shared" si="82"/>
        <v>323.32931965630786</v>
      </c>
      <c r="CZ74" s="382">
        <f t="shared" si="82"/>
        <v>327.80860689853563</v>
      </c>
      <c r="DA74" s="382">
        <f t="shared" si="82"/>
        <v>332.29516452991737</v>
      </c>
      <c r="DB74" s="382">
        <f t="shared" si="82"/>
        <v>336.78835136013453</v>
      </c>
      <c r="DC74" s="382">
        <f t="shared" si="82"/>
        <v>341.28766508969392</v>
      </c>
      <c r="DD74" s="382">
        <f t="shared" si="82"/>
        <v>345.79272587376011</v>
      </c>
      <c r="DE74" s="521"/>
      <c r="DF74" s="252"/>
      <c r="DG74" s="537">
        <f t="shared" si="61"/>
        <v>630.00000000000011</v>
      </c>
      <c r="DH74" s="524">
        <v>63000</v>
      </c>
      <c r="DI74" s="382">
        <f t="shared" si="89"/>
        <v>35.912870495125922</v>
      </c>
      <c r="DJ74" s="382">
        <f t="shared" si="89"/>
        <v>71.721971723286956</v>
      </c>
      <c r="DK74" s="382">
        <f t="shared" si="89"/>
        <v>107.32634748178621</v>
      </c>
      <c r="DL74" s="382">
        <f t="shared" si="89"/>
        <v>142.63046580574914</v>
      </c>
      <c r="DM74" s="382">
        <f t="shared" si="89"/>
        <v>177.54645380254655</v>
      </c>
      <c r="DN74" s="382">
        <f t="shared" si="89"/>
        <v>211.99583062074521</v>
      </c>
      <c r="DO74" s="382">
        <f t="shared" si="89"/>
        <v>245.91067337950804</v>
      </c>
      <c r="DP74" s="382">
        <f t="shared" si="89"/>
        <v>279.23421146045541</v>
      </c>
      <c r="DQ74" s="382">
        <f t="shared" si="89"/>
        <v>311.92089589414633</v>
      </c>
      <c r="DR74" s="382">
        <f t="shared" si="89"/>
        <v>343.93602678126297</v>
      </c>
      <c r="DS74" s="382">
        <f t="shared" si="89"/>
        <v>375.2550409760982</v>
      </c>
      <c r="DT74" s="382">
        <f t="shared" si="89"/>
        <v>405.86256621557209</v>
      </c>
      <c r="DU74" s="382">
        <f t="shared" si="89"/>
        <v>435.75134015881827</v>
      </c>
      <c r="DV74" s="382">
        <f t="shared" si="89"/>
        <v>464.92107777688108</v>
      </c>
      <c r="DW74" s="382">
        <f t="shared" si="89"/>
        <v>493.37735222682988</v>
      </c>
      <c r="DX74" s="382">
        <f t="shared" si="89"/>
        <v>521.13053587247543</v>
      </c>
      <c r="DY74" s="382">
        <f t="shared" si="86"/>
        <v>548.19483149844098</v>
      </c>
      <c r="DZ74" s="382">
        <f t="shared" si="86"/>
        <v>574.58741004944079</v>
      </c>
      <c r="EA74" s="382">
        <f t="shared" si="86"/>
        <v>600.32766071106255</v>
      </c>
      <c r="EB74" s="382">
        <f t="shared" si="86"/>
        <v>625.43655164909728</v>
      </c>
      <c r="EC74" s="382">
        <f t="shared" si="83"/>
        <v>649.93609480210159</v>
      </c>
      <c r="ED74" s="382">
        <f t="shared" si="83"/>
        <v>673.84890524265268</v>
      </c>
      <c r="EE74" s="382">
        <f t="shared" si="83"/>
        <v>697.19784426506897</v>
      </c>
      <c r="EF74" s="382">
        <f t="shared" si="83"/>
        <v>720.0057350645742</v>
      </c>
      <c r="EG74" s="382">
        <f t="shared" si="83"/>
        <v>742.29514027604694</v>
      </c>
      <c r="EH74" s="382">
        <f t="shared" si="83"/>
        <v>764.088191459207</v>
      </c>
      <c r="EI74" s="382">
        <f t="shared" si="83"/>
        <v>785.40646164820055</v>
      </c>
      <c r="EJ74" s="382">
        <f t="shared" si="83"/>
        <v>806.27087318856184</v>
      </c>
      <c r="EK74" s="382">
        <f t="shared" si="83"/>
        <v>826.70163417356298</v>
      </c>
      <c r="EL74" s="382">
        <f t="shared" si="83"/>
        <v>846.71819781127726</v>
      </c>
      <c r="EM74" s="382">
        <f t="shared" si="83"/>
        <v>866.33923997497106</v>
      </c>
      <c r="EN74" s="382">
        <f t="shared" si="83"/>
        <v>885.5826510013801</v>
      </c>
      <c r="EO74" s="382">
        <f t="shared" si="83"/>
        <v>904.46553850334521</v>
      </c>
      <c r="EP74" s="382">
        <f t="shared" si="83"/>
        <v>923.00423856119778</v>
      </c>
      <c r="EQ74" s="382">
        <f t="shared" si="83"/>
        <v>941.21433316071591</v>
      </c>
      <c r="ER74" s="382">
        <f t="shared" si="83"/>
        <v>959.11067216503761</v>
      </c>
      <c r="ES74" s="382">
        <f t="shared" si="83"/>
        <v>976.70739845496655</v>
      </c>
      <c r="ET74" s="382">
        <f t="shared" si="83"/>
        <v>994.01797515707801</v>
      </c>
      <c r="EU74" s="382">
        <f t="shared" si="83"/>
        <v>1011.0552141116895</v>
      </c>
      <c r="EV74" s="382">
        <f t="shared" si="83"/>
        <v>1027.831304921566</v>
      </c>
      <c r="EW74" s="521"/>
      <c r="EX74" s="252"/>
      <c r="EY74" s="515">
        <f t="shared" si="63"/>
        <v>630.00000000000011</v>
      </c>
      <c r="EZ74" s="524">
        <v>63000</v>
      </c>
      <c r="FA74" s="382">
        <f t="shared" si="80"/>
        <v>321.66986786235657</v>
      </c>
      <c r="FB74" s="382">
        <f t="shared" si="80"/>
        <v>332.17751639088146</v>
      </c>
      <c r="FC74" s="382">
        <f t="shared" si="80"/>
        <v>343.0171512417827</v>
      </c>
      <c r="FD74" s="382">
        <f t="shared" si="80"/>
        <v>354.1794216523482</v>
      </c>
      <c r="FE74" s="382">
        <f t="shared" si="80"/>
        <v>365.6518398961291</v>
      </c>
      <c r="FF74" s="382">
        <f t="shared" si="80"/>
        <v>377.41931298138957</v>
      </c>
      <c r="FG74" s="382">
        <f t="shared" si="80"/>
        <v>389.4647374757393</v>
      </c>
      <c r="FH74" s="382">
        <f t="shared" si="80"/>
        <v>401.76961088589292</v>
      </c>
      <c r="FI74" s="382">
        <f t="shared" si="80"/>
        <v>414.31461886736707</v>
      </c>
      <c r="FJ74" s="382">
        <f t="shared" si="80"/>
        <v>427.08016699676392</v>
      </c>
      <c r="FK74" s="382">
        <f t="shared" si="80"/>
        <v>440.04683673021168</v>
      </c>
      <c r="FL74" s="382">
        <f t="shared" si="80"/>
        <v>453.19575563323491</v>
      </c>
      <c r="FM74" s="382">
        <f t="shared" si="80"/>
        <v>466.50888074049834</v>
      </c>
      <c r="FN74" s="382">
        <f t="shared" si="80"/>
        <v>479.96920038420501</v>
      </c>
      <c r="FO74" s="382">
        <f t="shared" si="80"/>
        <v>493.56086395516678</v>
      </c>
      <c r="FP74" s="382">
        <f t="shared" si="78"/>
        <v>507.26925112591971</v>
      </c>
      <c r="FQ74" s="382">
        <f t="shared" si="78"/>
        <v>521.08099253901844</v>
      </c>
      <c r="FR74" s="382">
        <f t="shared" si="78"/>
        <v>534.98395334585371</v>
      </c>
      <c r="FS74" s="382">
        <f t="shared" si="78"/>
        <v>548.96718971586938</v>
      </c>
      <c r="FT74" s="382">
        <f t="shared" si="78"/>
        <v>563.02088687059245</v>
      </c>
      <c r="FU74" s="382">
        <f t="shared" si="78"/>
        <v>577.1362855762444</v>
      </c>
      <c r="FV74" s="382">
        <f t="shared" si="78"/>
        <v>591.30560250665212</v>
      </c>
      <c r="FW74" s="382">
        <f t="shared" si="78"/>
        <v>605.52194854783909</v>
      </c>
      <c r="FX74" s="382">
        <f t="shared" si="78"/>
        <v>619.77924798988238</v>
      </c>
      <c r="FY74" s="382">
        <f t="shared" si="78"/>
        <v>634.07216064104159</v>
      </c>
      <c r="FZ74" s="382">
        <f t="shared" si="78"/>
        <v>648.3960081860464</v>
      </c>
      <c r="GA74" s="382">
        <f t="shared" si="78"/>
        <v>662.74670556811122</v>
      </c>
      <c r="GB74" s="382">
        <f t="shared" si="78"/>
        <v>677.12069777364218</v>
      </c>
      <c r="GC74" s="382">
        <f t="shared" si="78"/>
        <v>691.51490211173837</v>
      </c>
      <c r="GD74" s="382">
        <f t="shared" si="78"/>
        <v>705.92665588250361</v>
      </c>
      <c r="GE74" s="382">
        <f t="shared" si="76"/>
        <v>720.35366919778221</v>
      </c>
      <c r="GF74" s="382">
        <f t="shared" si="76"/>
        <v>734.79398263795701</v>
      </c>
      <c r="GG74" s="382">
        <f t="shared" si="76"/>
        <v>749.24592938513172</v>
      </c>
      <c r="GH74" s="382">
        <f t="shared" si="76"/>
        <v>763.70810145574194</v>
      </c>
      <c r="GI74" s="382">
        <f t="shared" si="76"/>
        <v>778.17931965630805</v>
      </c>
      <c r="GJ74" s="382">
        <f t="shared" si="76"/>
        <v>792.65860689853571</v>
      </c>
      <c r="GK74" s="382">
        <f t="shared" si="76"/>
        <v>807.14516452991757</v>
      </c>
      <c r="GL74" s="382">
        <f t="shared" si="76"/>
        <v>821.63835136013472</v>
      </c>
      <c r="GM74" s="382">
        <f t="shared" si="76"/>
        <v>836.13766508969411</v>
      </c>
      <c r="GN74" s="382">
        <f t="shared" si="76"/>
        <v>850.64272587376024</v>
      </c>
      <c r="GO74" s="511"/>
      <c r="GP74" s="521"/>
      <c r="GQ74" s="524">
        <v>63000</v>
      </c>
      <c r="GR74" s="583">
        <f t="shared" si="81"/>
        <v>7.9569522966985744</v>
      </c>
      <c r="GS74" s="477">
        <f t="shared" si="81"/>
        <v>3.6314610210726936</v>
      </c>
      <c r="GT74" s="477">
        <f t="shared" si="81"/>
        <v>2.1960199828843918</v>
      </c>
      <c r="GU74" s="477">
        <f t="shared" si="81"/>
        <v>1.4831961366143975</v>
      </c>
      <c r="GV74" s="477">
        <f t="shared" si="81"/>
        <v>1.0594713781373455</v>
      </c>
      <c r="GW74" s="477">
        <f t="shared" si="81"/>
        <v>0.7803147914573022</v>
      </c>
      <c r="GX74" s="477">
        <f t="shared" si="81"/>
        <v>0.58376508072379485</v>
      </c>
      <c r="GY74" s="477">
        <f t="shared" si="81"/>
        <v>0.43882659930726547</v>
      </c>
      <c r="GZ74" s="477">
        <f t="shared" si="81"/>
        <v>0.32826823826502843</v>
      </c>
      <c r="HA74" s="477">
        <f t="shared" si="81"/>
        <v>0.24174303865055435</v>
      </c>
      <c r="HB74" s="477">
        <f t="shared" si="81"/>
        <v>0.1726606938725718</v>
      </c>
      <c r="HC74" s="477">
        <f t="shared" si="81"/>
        <v>0.11662368830665208</v>
      </c>
      <c r="HD74" s="477">
        <f t="shared" si="81"/>
        <v>7.0585073979278809E-2</v>
      </c>
      <c r="HE74" s="477">
        <f t="shared" si="81"/>
        <v>3.2367047498211371E-2</v>
      </c>
      <c r="HF74" s="477">
        <f t="shared" si="81"/>
        <v>3.7195004494759725E-4</v>
      </c>
      <c r="HG74" s="477">
        <f t="shared" si="81"/>
        <v>2.6598488847615114E-2</v>
      </c>
      <c r="HH74" s="477">
        <f t="shared" si="79"/>
        <v>4.9460223631275967E-2</v>
      </c>
      <c r="HI74" s="477">
        <f t="shared" si="79"/>
        <v>6.8925033878099382E-2</v>
      </c>
      <c r="HJ74" s="477">
        <f t="shared" si="79"/>
        <v>8.5554063816348017E-2</v>
      </c>
      <c r="HK74" s="477">
        <f t="shared" si="79"/>
        <v>9.9795358320412489E-2</v>
      </c>
      <c r="HL74" s="477">
        <f t="shared" si="79"/>
        <v>0.11201071891233234</v>
      </c>
      <c r="HM74" s="477">
        <f t="shared" si="79"/>
        <v>0.12249526873725015</v>
      </c>
      <c r="HN74" s="477">
        <f t="shared" si="79"/>
        <v>0.13149193800773637</v>
      </c>
      <c r="HO74" s="477">
        <f t="shared" si="79"/>
        <v>0.13920234547257174</v>
      </c>
      <c r="HP74" s="477">
        <f t="shared" si="79"/>
        <v>0.14579508037026762</v>
      </c>
      <c r="HQ74" s="477">
        <f t="shared" si="79"/>
        <v>0.15141208117903121</v>
      </c>
      <c r="HR74" s="477">
        <f t="shared" si="79"/>
        <v>0.15617360191140256</v>
      </c>
      <c r="HS74" s="477">
        <f t="shared" si="79"/>
        <v>0.16018211708947028</v>
      </c>
      <c r="HT74" s="477">
        <f t="shared" si="79"/>
        <v>0.16352542014383228</v>
      </c>
      <c r="HU74" s="477">
        <f t="shared" si="79"/>
        <v>0.16627910241295452</v>
      </c>
      <c r="HV74" s="477">
        <f t="shared" si="79"/>
        <v>0.16850855189406685</v>
      </c>
      <c r="HW74" s="477">
        <f t="shared" si="79"/>
        <v>0.17027057631822115</v>
      </c>
      <c r="HX74" s="477">
        <f t="shared" ref="HX74:ID76" si="92">ABS((GG74-EO74)/EO74)</f>
        <v>0.17161472992664983</v>
      </c>
      <c r="HY74" s="477">
        <f t="shared" si="92"/>
        <v>0.17258440476261588</v>
      </c>
      <c r="HZ74" s="477">
        <f t="shared" si="92"/>
        <v>0.17321773347513292</v>
      </c>
      <c r="IA74" s="477">
        <f t="shared" si="92"/>
        <v>0.17354834024603566</v>
      </c>
      <c r="IB74" s="477">
        <f t="shared" si="92"/>
        <v>0.17360596857695151</v>
      </c>
      <c r="IC74" s="477">
        <f t="shared" si="92"/>
        <v>0.17341700865087806</v>
      </c>
      <c r="ID74" s="477">
        <f t="shared" si="92"/>
        <v>0.17300494234202379</v>
      </c>
      <c r="IE74" s="477">
        <f t="shared" si="46"/>
        <v>0.17239072034425637</v>
      </c>
    </row>
    <row r="75" spans="1:320">
      <c r="J75" s="252"/>
      <c r="K75" s="499">
        <v>58000</v>
      </c>
      <c r="L75" s="382">
        <f t="shared" si="66"/>
        <v>17.6784</v>
      </c>
      <c r="M75" s="382">
        <v>580</v>
      </c>
      <c r="N75" s="493"/>
      <c r="O75" s="263"/>
      <c r="P75" s="383">
        <f t="shared" si="71"/>
        <v>-66.500002288000502</v>
      </c>
      <c r="Q75" s="383">
        <f t="shared" si="67"/>
        <v>206.64999771199948</v>
      </c>
      <c r="R75" s="382">
        <f t="shared" si="68"/>
        <v>560.17572390567045</v>
      </c>
      <c r="S75" s="263">
        <f t="shared" si="74"/>
        <v>7.3181960033071786E-2</v>
      </c>
      <c r="T75" s="492"/>
      <c r="U75" s="492"/>
      <c r="V75" s="279"/>
      <c r="X75" s="524">
        <v>64000</v>
      </c>
      <c r="Y75" s="410">
        <f t="shared" si="91"/>
        <v>6.5667685058677053E-2</v>
      </c>
      <c r="Z75" s="410">
        <f t="shared" si="91"/>
        <v>0.13113577476095153</v>
      </c>
      <c r="AA75" s="410">
        <f t="shared" si="91"/>
        <v>0.19621034767071799</v>
      </c>
      <c r="AB75" s="410">
        <f t="shared" si="91"/>
        <v>0.26070840327999911</v>
      </c>
      <c r="AC75" s="410">
        <f t="shared" si="91"/>
        <v>0.32446231596845337</v>
      </c>
      <c r="AD75" s="410">
        <f t="shared" si="91"/>
        <v>0.38732323752010078</v>
      </c>
      <c r="AE75" s="410">
        <f t="shared" si="91"/>
        <v>0.44916332141599719</v>
      </c>
      <c r="AF75" s="410">
        <f t="shared" si="91"/>
        <v>0.50987677225446204</v>
      </c>
      <c r="AG75" s="410">
        <f t="shared" si="91"/>
        <v>0.5693798314457732</v>
      </c>
      <c r="AH75" s="410">
        <f t="shared" si="91"/>
        <v>0.62760988354585445</v>
      </c>
      <c r="AI75" s="410">
        <f t="shared" si="91"/>
        <v>0.68452390338866542</v>
      </c>
      <c r="AJ75" s="410">
        <f t="shared" si="91"/>
        <v>0.74009646716320909</v>
      </c>
      <c r="AK75" s="410">
        <f t="shared" si="91"/>
        <v>0.79431752959714963</v>
      </c>
      <c r="AL75" s="410">
        <f t="shared" si="91"/>
        <v>0.84719013437449853</v>
      </c>
      <c r="AM75" s="410">
        <f t="shared" si="91"/>
        <v>0.89872818456468384</v>
      </c>
      <c r="AN75" s="410">
        <f t="shared" si="91"/>
        <v>0.94895436060424609</v>
      </c>
      <c r="AO75" s="410">
        <f t="shared" si="91"/>
        <v>0.99789823916579456</v>
      </c>
      <c r="AP75" s="410">
        <f t="shared" si="91"/>
        <v>1.0455946388528137</v>
      </c>
      <c r="AQ75" s="410">
        <f t="shared" si="91"/>
        <v>1.0920821983201219</v>
      </c>
      <c r="AR75" s="410">
        <f t="shared" si="91"/>
        <v>1.137402178458869</v>
      </c>
      <c r="AS75" s="410">
        <f t="shared" si="91"/>
        <v>1.1815974715843722</v>
      </c>
      <c r="AT75" s="410">
        <f t="shared" si="91"/>
        <v>1.2247117958993181</v>
      </c>
      <c r="AU75" s="410">
        <f t="shared" si="91"/>
        <v>1.2667890517420137</v>
      </c>
      <c r="AV75" s="410">
        <f t="shared" si="91"/>
        <v>1.3078728163192899</v>
      </c>
      <c r="AW75" s="410">
        <f t="shared" si="91"/>
        <v>1.3480059550255816</v>
      </c>
      <c r="AX75" s="410">
        <f t="shared" si="91"/>
        <v>1.3872303295195518</v>
      </c>
      <c r="AY75" s="410">
        <f t="shared" si="91"/>
        <v>1.4255865850868981</v>
      </c>
      <c r="AZ75" s="410">
        <f t="shared" si="91"/>
        <v>1.4631140022137405</v>
      </c>
      <c r="BA75" s="410">
        <f t="shared" si="91"/>
        <v>1.4998503995758103</v>
      </c>
      <c r="BB75" s="410">
        <f t="shared" si="91"/>
        <v>1.5358320777298928</v>
      </c>
      <c r="BC75" s="410">
        <f t="shared" si="91"/>
        <v>1.5710937946374683</v>
      </c>
      <c r="BD75" s="410">
        <f t="shared" si="91"/>
        <v>1.6056687657480966</v>
      </c>
      <c r="BE75" s="410">
        <f t="shared" si="91"/>
        <v>1.6395886827311559</v>
      </c>
      <c r="BF75" s="410">
        <f t="shared" si="91"/>
        <v>1.6728837460890462</v>
      </c>
      <c r="BG75" s="410">
        <f t="shared" si="91"/>
        <v>1.7055827078371704</v>
      </c>
      <c r="BH75" s="410">
        <f t="shared" si="91"/>
        <v>1.7377129212209252</v>
      </c>
      <c r="BI75" s="410">
        <f t="shared" si="91"/>
        <v>1.7693003950824595</v>
      </c>
      <c r="BJ75" s="410">
        <f t="shared" si="91"/>
        <v>1.8003698510122526</v>
      </c>
      <c r="BK75" s="410">
        <f t="shared" si="91"/>
        <v>1.8309447818428439</v>
      </c>
      <c r="BL75" s="410">
        <f t="shared" si="91"/>
        <v>1.8610475103814283</v>
      </c>
      <c r="BM75" s="253"/>
      <c r="BN75" s="252"/>
      <c r="BO75" s="537">
        <f t="shared" si="59"/>
        <v>640.00000000000011</v>
      </c>
      <c r="BP75" s="524">
        <v>64000</v>
      </c>
      <c r="BQ75" s="382">
        <f t="shared" si="88"/>
        <v>206.8282227901299</v>
      </c>
      <c r="BR75" s="382">
        <f t="shared" si="88"/>
        <v>207.36073282760799</v>
      </c>
      <c r="BS75" s="382">
        <f t="shared" si="88"/>
        <v>208.2411407214141</v>
      </c>
      <c r="BT75" s="382">
        <f t="shared" si="88"/>
        <v>209.45915114167846</v>
      </c>
      <c r="BU75" s="382">
        <f t="shared" si="88"/>
        <v>211.00104624983297</v>
      </c>
      <c r="BV75" s="382">
        <f t="shared" si="88"/>
        <v>212.85029491240238</v>
      </c>
      <c r="BW75" s="382">
        <f t="shared" si="88"/>
        <v>214.98822961867398</v>
      </c>
      <c r="BX75" s="382">
        <f t="shared" si="88"/>
        <v>217.39473635785689</v>
      </c>
      <c r="BY75" s="382">
        <f t="shared" si="88"/>
        <v>220.04891047390532</v>
      </c>
      <c r="BZ75" s="382">
        <f t="shared" si="88"/>
        <v>222.9296434094106</v>
      </c>
      <c r="CA75" s="382">
        <f t="shared" si="88"/>
        <v>226.01611852583153</v>
      </c>
      <c r="CB75" s="382">
        <f t="shared" si="88"/>
        <v>229.28820658799177</v>
      </c>
      <c r="CC75" s="382">
        <f t="shared" si="88"/>
        <v>232.72676158560154</v>
      </c>
      <c r="CD75" s="382">
        <f t="shared" si="88"/>
        <v>236.31382472945424</v>
      </c>
      <c r="CE75" s="382">
        <f t="shared" si="88"/>
        <v>240.03274875676965</v>
      </c>
      <c r="CF75" s="382">
        <f t="shared" si="88"/>
        <v>243.8682565637346</v>
      </c>
      <c r="CG75" s="382">
        <f t="shared" si="85"/>
        <v>247.80644827684978</v>
      </c>
      <c r="CH75" s="382">
        <f t="shared" si="85"/>
        <v>251.83476980153068</v>
      </c>
      <c r="CI75" s="382">
        <f t="shared" si="85"/>
        <v>255.94195417384472</v>
      </c>
      <c r="CJ75" s="382">
        <f t="shared" si="85"/>
        <v>260.1179450842277</v>
      </c>
      <c r="CK75" s="382">
        <f t="shared" si="82"/>
        <v>264.35381000515059</v>
      </c>
      <c r="CL75" s="382">
        <f t="shared" si="82"/>
        <v>268.64164859364359</v>
      </c>
      <c r="CM75" s="382">
        <f t="shared" si="82"/>
        <v>272.9745005293467</v>
      </c>
      <c r="CN75" s="382">
        <f t="shared" si="82"/>
        <v>277.34625570981524</v>
      </c>
      <c r="CO75" s="382">
        <f t="shared" si="82"/>
        <v>281.75156874472566</v>
      </c>
      <c r="CP75" s="382">
        <f t="shared" si="82"/>
        <v>286.1857789398419</v>
      </c>
      <c r="CQ75" s="382">
        <f t="shared" si="82"/>
        <v>290.6448364036101</v>
      </c>
      <c r="CR75" s="382">
        <f t="shared" si="82"/>
        <v>295.12523450739047</v>
      </c>
      <c r="CS75" s="382">
        <f t="shared" si="82"/>
        <v>299.62394865098656</v>
      </c>
      <c r="CT75" s="382">
        <f t="shared" si="82"/>
        <v>304.13838109939508</v>
      </c>
      <c r="CU75" s="382">
        <f t="shared" si="82"/>
        <v>308.66631154078249</v>
      </c>
      <c r="CV75" s="382">
        <f t="shared" si="82"/>
        <v>313.20585295063597</v>
      </c>
      <c r="CW75" s="382">
        <f t="shared" si="82"/>
        <v>317.75541231801731</v>
      </c>
      <c r="CX75" s="382">
        <f t="shared" si="82"/>
        <v>322.31365578568955</v>
      </c>
      <c r="CY75" s="382">
        <f t="shared" si="82"/>
        <v>326.87947776821539</v>
      </c>
      <c r="CZ75" s="382">
        <f t="shared" si="82"/>
        <v>331.45197363478451</v>
      </c>
      <c r="DA75" s="382">
        <f t="shared" si="82"/>
        <v>336.03041557216687</v>
      </c>
      <c r="DB75" s="382">
        <f t="shared" si="82"/>
        <v>340.61423127469811</v>
      </c>
      <c r="DC75" s="382">
        <f t="shared" si="82"/>
        <v>345.20298514049085</v>
      </c>
      <c r="DD75" s="382">
        <f t="shared" si="82"/>
        <v>349.79636168472194</v>
      </c>
      <c r="DE75" s="521"/>
      <c r="DF75" s="252"/>
      <c r="DG75" s="537">
        <f t="shared" si="61"/>
        <v>640.00000000000011</v>
      </c>
      <c r="DH75" s="524">
        <v>64000</v>
      </c>
      <c r="DI75" s="382">
        <f t="shared" si="89"/>
        <v>36.785443014953998</v>
      </c>
      <c r="DJ75" s="382">
        <f t="shared" si="89"/>
        <v>73.459077556646974</v>
      </c>
      <c r="DK75" s="382">
        <f t="shared" si="89"/>
        <v>109.91227354422773</v>
      </c>
      <c r="DL75" s="382">
        <f t="shared" si="89"/>
        <v>146.04251853566498</v>
      </c>
      <c r="DM75" s="382">
        <f t="shared" si="89"/>
        <v>181.75591272773875</v>
      </c>
      <c r="DN75" s="382">
        <f t="shared" si="89"/>
        <v>216.96907496331039</v>
      </c>
      <c r="DO75" s="382">
        <f t="shared" si="89"/>
        <v>251.61038872608157</v>
      </c>
      <c r="DP75" s="382">
        <f t="shared" si="89"/>
        <v>285.62059000032991</v>
      </c>
      <c r="DQ75" s="382">
        <f t="shared" si="89"/>
        <v>318.95275925742465</v>
      </c>
      <c r="DR75" s="382">
        <f t="shared" si="89"/>
        <v>351.57182084565255</v>
      </c>
      <c r="DS75" s="382">
        <f t="shared" si="89"/>
        <v>383.4536731114809</v>
      </c>
      <c r="DT75" s="382">
        <f t="shared" si="89"/>
        <v>414.58407425317989</v>
      </c>
      <c r="DU75" s="382">
        <f t="shared" si="89"/>
        <v>444.95739715304711</v>
      </c>
      <c r="DV75" s="382">
        <f t="shared" si="89"/>
        <v>474.57534680897692</v>
      </c>
      <c r="DW75" s="382">
        <f t="shared" si="89"/>
        <v>503.44571138295078</v>
      </c>
      <c r="DX75" s="382">
        <f t="shared" si="89"/>
        <v>531.58119590492618</v>
      </c>
      <c r="DY75" s="382">
        <f t="shared" si="86"/>
        <v>558.99836850889278</v>
      </c>
      <c r="DZ75" s="382">
        <f t="shared" si="86"/>
        <v>585.71673373126293</v>
      </c>
      <c r="EA75" s="382">
        <f t="shared" si="86"/>
        <v>611.75793600847021</v>
      </c>
      <c r="EB75" s="382">
        <f t="shared" si="86"/>
        <v>637.14508869008353</v>
      </c>
      <c r="EC75" s="382">
        <f t="shared" si="83"/>
        <v>661.90221900988558</v>
      </c>
      <c r="ED75" s="382">
        <f t="shared" si="83"/>
        <v>686.05381684371423</v>
      </c>
      <c r="EE75" s="382">
        <f t="shared" si="83"/>
        <v>709.62447409536037</v>
      </c>
      <c r="EF75" s="382">
        <f t="shared" si="83"/>
        <v>732.6386016582062</v>
      </c>
      <c r="EG75" s="382">
        <f t="shared" si="83"/>
        <v>755.12021168560989</v>
      </c>
      <c r="EH75" s="382">
        <f t="shared" si="83"/>
        <v>777.09275406251675</v>
      </c>
      <c r="EI75" s="382">
        <f t="shared" si="83"/>
        <v>798.57899729126575</v>
      </c>
      <c r="EJ75" s="382">
        <f t="shared" si="83"/>
        <v>819.60094534660482</v>
      </c>
      <c r="EK75" s="382">
        <f t="shared" si="83"/>
        <v>840.17978333258861</v>
      </c>
      <c r="EL75" s="382">
        <f t="shared" si="83"/>
        <v>860.33584593989269</v>
      </c>
      <c r="EM75" s="382">
        <f t="shared" si="83"/>
        <v>880.08860373475056</v>
      </c>
      <c r="EN75" s="382">
        <f t="shared" si="83"/>
        <v>899.45666320566443</v>
      </c>
      <c r="EO75" s="382">
        <f t="shared" si="83"/>
        <v>918.45777725646985</v>
      </c>
      <c r="EP75" s="382">
        <f t="shared" si="83"/>
        <v>937.10886347546125</v>
      </c>
      <c r="EQ75" s="382">
        <f t="shared" si="83"/>
        <v>955.4260280436805</v>
      </c>
      <c r="ER75" s="382">
        <f t="shared" si="83"/>
        <v>973.42459358516908</v>
      </c>
      <c r="ES75" s="382">
        <f t="shared" si="83"/>
        <v>991.11912962190547</v>
      </c>
      <c r="ET75" s="382">
        <f t="shared" si="83"/>
        <v>1008.5234845887327</v>
      </c>
      <c r="EU75" s="382">
        <f t="shared" si="83"/>
        <v>1025.6508186001249</v>
      </c>
      <c r="EV75" s="382">
        <f t="shared" si="83"/>
        <v>1042.5136363507625</v>
      </c>
      <c r="EW75" s="521"/>
      <c r="EX75" s="252"/>
      <c r="EY75" s="515">
        <f t="shared" si="63"/>
        <v>640.00000000000011</v>
      </c>
      <c r="EZ75" s="524">
        <v>64000</v>
      </c>
      <c r="FA75" s="382">
        <f t="shared" si="80"/>
        <v>327.67822279013001</v>
      </c>
      <c r="FB75" s="382">
        <f t="shared" si="80"/>
        <v>338.21073282760813</v>
      </c>
      <c r="FC75" s="382">
        <f t="shared" si="80"/>
        <v>349.09114072141426</v>
      </c>
      <c r="FD75" s="382">
        <f t="shared" si="80"/>
        <v>360.30915114167863</v>
      </c>
      <c r="FE75" s="382">
        <f t="shared" si="80"/>
        <v>371.85104624983308</v>
      </c>
      <c r="FF75" s="382">
        <f t="shared" si="80"/>
        <v>383.70029491240251</v>
      </c>
      <c r="FG75" s="382">
        <f t="shared" si="80"/>
        <v>395.83822961867412</v>
      </c>
      <c r="FH75" s="382">
        <f t="shared" si="80"/>
        <v>408.24473635785705</v>
      </c>
      <c r="FI75" s="382">
        <f t="shared" si="80"/>
        <v>420.89891047390546</v>
      </c>
      <c r="FJ75" s="382">
        <f t="shared" si="80"/>
        <v>433.77964340941071</v>
      </c>
      <c r="FK75" s="382">
        <f t="shared" si="80"/>
        <v>446.86611852583167</v>
      </c>
      <c r="FL75" s="382">
        <f t="shared" si="80"/>
        <v>460.13820658799193</v>
      </c>
      <c r="FM75" s="382">
        <f t="shared" si="80"/>
        <v>473.57676158560167</v>
      </c>
      <c r="FN75" s="382">
        <f t="shared" si="80"/>
        <v>487.1638247294544</v>
      </c>
      <c r="FO75" s="382">
        <f t="shared" si="80"/>
        <v>500.88274875676979</v>
      </c>
      <c r="FP75" s="382">
        <f t="shared" si="78"/>
        <v>514.71825656373471</v>
      </c>
      <c r="FQ75" s="382">
        <f t="shared" si="78"/>
        <v>528.65644827684991</v>
      </c>
      <c r="FR75" s="382">
        <f t="shared" si="78"/>
        <v>542.68476980153082</v>
      </c>
      <c r="FS75" s="382">
        <f t="shared" si="78"/>
        <v>556.79195417384483</v>
      </c>
      <c r="FT75" s="382">
        <f t="shared" si="78"/>
        <v>570.96794508422784</v>
      </c>
      <c r="FU75" s="382">
        <f t="shared" si="78"/>
        <v>585.20381000515067</v>
      </c>
      <c r="FV75" s="382">
        <f t="shared" si="78"/>
        <v>599.49164859364373</v>
      </c>
      <c r="FW75" s="382">
        <f t="shared" si="78"/>
        <v>613.82450052934678</v>
      </c>
      <c r="FX75" s="382">
        <f t="shared" si="78"/>
        <v>628.19625570981543</v>
      </c>
      <c r="FY75" s="382">
        <f t="shared" si="78"/>
        <v>642.6015687447258</v>
      </c>
      <c r="FZ75" s="382">
        <f t="shared" si="78"/>
        <v>657.03577893984198</v>
      </c>
      <c r="GA75" s="382">
        <f t="shared" si="78"/>
        <v>671.49483640361018</v>
      </c>
      <c r="GB75" s="382">
        <f t="shared" si="78"/>
        <v>685.97523450739061</v>
      </c>
      <c r="GC75" s="382">
        <f t="shared" si="78"/>
        <v>700.4739486509867</v>
      </c>
      <c r="GD75" s="382">
        <f t="shared" si="78"/>
        <v>714.98838109939516</v>
      </c>
      <c r="GE75" s="382">
        <f t="shared" si="76"/>
        <v>729.51631154078268</v>
      </c>
      <c r="GF75" s="382">
        <f t="shared" si="76"/>
        <v>744.05585295063611</v>
      </c>
      <c r="GG75" s="382">
        <f t="shared" si="76"/>
        <v>758.60541231801744</v>
      </c>
      <c r="GH75" s="382">
        <f t="shared" si="76"/>
        <v>773.16365578568968</v>
      </c>
      <c r="GI75" s="382">
        <f t="shared" si="76"/>
        <v>787.72947776821547</v>
      </c>
      <c r="GJ75" s="382">
        <f t="shared" si="76"/>
        <v>802.30197363478464</v>
      </c>
      <c r="GK75" s="382">
        <f t="shared" si="76"/>
        <v>816.88041557216707</v>
      </c>
      <c r="GL75" s="382">
        <f t="shared" si="76"/>
        <v>831.46423127469825</v>
      </c>
      <c r="GM75" s="382">
        <f t="shared" si="76"/>
        <v>846.05298514049105</v>
      </c>
      <c r="GN75" s="382">
        <f t="shared" si="76"/>
        <v>860.64636168472202</v>
      </c>
      <c r="GO75" s="511"/>
      <c r="GP75" s="521"/>
      <c r="GQ75" s="524">
        <v>64000</v>
      </c>
      <c r="GR75" s="583">
        <f t="shared" si="81"/>
        <v>7.9078232021542441</v>
      </c>
      <c r="GS75" s="477">
        <f t="shared" si="81"/>
        <v>3.6040699676197465</v>
      </c>
      <c r="GT75" s="477">
        <f t="shared" si="81"/>
        <v>2.176088797589498</v>
      </c>
      <c r="GU75" s="477">
        <f t="shared" si="81"/>
        <v>1.4671524070826516</v>
      </c>
      <c r="GV75" s="477">
        <f t="shared" si="81"/>
        <v>1.0458814278402448</v>
      </c>
      <c r="GW75" s="477">
        <f t="shared" si="81"/>
        <v>0.76845614969454279</v>
      </c>
      <c r="GX75" s="477">
        <f t="shared" si="81"/>
        <v>0.57321894228146431</v>
      </c>
      <c r="GY75" s="477">
        <f t="shared" si="81"/>
        <v>0.42932530304410299</v>
      </c>
      <c r="GZ75" s="477">
        <f t="shared" si="81"/>
        <v>0.31962774504233321</v>
      </c>
      <c r="HA75" s="477">
        <f t="shared" si="81"/>
        <v>0.2338293847499488</v>
      </c>
      <c r="HB75" s="477">
        <f t="shared" si="81"/>
        <v>0.16537185548334796</v>
      </c>
      <c r="HC75" s="477">
        <f t="shared" si="81"/>
        <v>0.10987911780468648</v>
      </c>
      <c r="HD75" s="477">
        <f t="shared" si="81"/>
        <v>6.4319336223352355E-2</v>
      </c>
      <c r="HE75" s="477">
        <f t="shared" si="81"/>
        <v>2.6525772999212542E-2</v>
      </c>
      <c r="HF75" s="477">
        <f t="shared" si="81"/>
        <v>5.0908421071670399E-3</v>
      </c>
      <c r="HG75" s="477">
        <f t="shared" ref="HG75:HG76" si="93">ABS((FP75-DX75)/DX75)</f>
        <v>3.1722226954407573E-2</v>
      </c>
      <c r="HH75" s="477">
        <f t="shared" si="79"/>
        <v>5.4279085488172001E-2</v>
      </c>
      <c r="HI75" s="477">
        <f t="shared" si="79"/>
        <v>7.3468899643007179E-2</v>
      </c>
      <c r="HJ75" s="477">
        <f t="shared" si="79"/>
        <v>8.9849233821568827E-2</v>
      </c>
      <c r="HK75" s="477">
        <f t="shared" si="79"/>
        <v>0.10386510824702472</v>
      </c>
      <c r="HL75" s="477">
        <f t="shared" si="79"/>
        <v>0.11587573934933343</v>
      </c>
      <c r="HM75" s="477">
        <f t="shared" si="79"/>
        <v>0.12617402035355152</v>
      </c>
      <c r="HN75" s="477">
        <f t="shared" si="79"/>
        <v>0.13500094354572648</v>
      </c>
      <c r="HO75" s="477">
        <f t="shared" si="79"/>
        <v>0.14255643329740311</v>
      </c>
      <c r="HP75" s="477">
        <f t="shared" si="79"/>
        <v>0.14900759004942463</v>
      </c>
      <c r="HQ75" s="477">
        <f t="shared" si="79"/>
        <v>0.15449503871325024</v>
      </c>
      <c r="HR75" s="477">
        <f t="shared" si="79"/>
        <v>0.15913787029050072</v>
      </c>
      <c r="HS75" s="477">
        <f t="shared" si="79"/>
        <v>0.16303752649126657</v>
      </c>
      <c r="HT75" s="477">
        <f t="shared" si="79"/>
        <v>0.16628088113172176</v>
      </c>
      <c r="HU75" s="477">
        <f t="shared" si="79"/>
        <v>0.16894270478955753</v>
      </c>
      <c r="HV75" s="477">
        <f t="shared" si="79"/>
        <v>0.17108765135123688</v>
      </c>
      <c r="HW75" s="477">
        <f t="shared" si="79"/>
        <v>0.17277187063263247</v>
      </c>
      <c r="HX75" s="477">
        <f t="shared" si="92"/>
        <v>0.1740443261485011</v>
      </c>
      <c r="HY75" s="477">
        <f t="shared" si="92"/>
        <v>0.17494787860798477</v>
      </c>
      <c r="HZ75" s="477">
        <f t="shared" si="92"/>
        <v>0.1755201819431679</v>
      </c>
      <c r="IA75" s="477">
        <f t="shared" si="92"/>
        <v>0.17579442832868203</v>
      </c>
      <c r="IB75" s="477">
        <f t="shared" si="92"/>
        <v>0.17579997080291188</v>
      </c>
      <c r="IC75" s="477">
        <f t="shared" si="92"/>
        <v>0.17556284610093903</v>
      </c>
      <c r="ID75" s="477">
        <f t="shared" si="92"/>
        <v>0.17510621568533499</v>
      </c>
      <c r="IE75" s="477">
        <f t="shared" si="46"/>
        <v>0.17445073937128786</v>
      </c>
    </row>
    <row r="76" spans="1:320">
      <c r="J76" s="252"/>
      <c r="K76" s="499">
        <v>59000</v>
      </c>
      <c r="L76" s="382">
        <f t="shared" si="66"/>
        <v>17.9832</v>
      </c>
      <c r="M76" s="382">
        <v>590</v>
      </c>
      <c r="N76" s="493"/>
      <c r="O76" s="263"/>
      <c r="P76" s="383">
        <f t="shared" si="71"/>
        <v>-66.500002288000502</v>
      </c>
      <c r="Q76" s="383">
        <f t="shared" si="67"/>
        <v>206.64999771199948</v>
      </c>
      <c r="R76" s="382">
        <f t="shared" si="68"/>
        <v>560.17572390567045</v>
      </c>
      <c r="S76" s="263">
        <f t="shared" si="74"/>
        <v>6.9747773850233563E-2</v>
      </c>
      <c r="T76" s="492"/>
      <c r="U76" s="492"/>
      <c r="V76" s="279"/>
      <c r="X76" s="530">
        <v>65000</v>
      </c>
      <c r="Y76" s="580">
        <f t="shared" si="91"/>
        <v>6.7263124774685407E-2</v>
      </c>
      <c r="Z76" s="580">
        <f t="shared" si="91"/>
        <v>0.13431122522095926</v>
      </c>
      <c r="AA76" s="580">
        <f t="shared" si="91"/>
        <v>0.20093568641480078</v>
      </c>
      <c r="AB76" s="580">
        <f t="shared" si="91"/>
        <v>0.26694020672046176</v>
      </c>
      <c r="AC76" s="580">
        <f t="shared" si="91"/>
        <v>0.33214576599613432</v>
      </c>
      <c r="AD76" s="580">
        <f t="shared" si="91"/>
        <v>0.39639436077854356</v>
      </c>
      <c r="AE76" s="580">
        <f t="shared" si="91"/>
        <v>0.45955136967971416</v>
      </c>
      <c r="AF76" s="580">
        <f t="shared" si="91"/>
        <v>0.52150656850032862</v>
      </c>
      <c r="AG76" s="580">
        <f t="shared" si="91"/>
        <v>0.58217394089726826</v>
      </c>
      <c r="AH76" s="580">
        <f t="shared" si="91"/>
        <v>0.64149051272033275</v>
      </c>
      <c r="AI76" s="580">
        <f t="shared" si="91"/>
        <v>0.69941447429186332</v>
      </c>
      <c r="AJ76" s="580">
        <f t="shared" si="91"/>
        <v>0.7559228520000707</v>
      </c>
      <c r="AK76" s="580">
        <f t="shared" si="91"/>
        <v>0.81100896039561388</v>
      </c>
      <c r="AL76" s="580">
        <f t="shared" si="91"/>
        <v>0.86467982100913809</v>
      </c>
      <c r="AM76" s="580">
        <f t="shared" si="91"/>
        <v>0.91695368483822459</v>
      </c>
      <c r="AN76" s="580">
        <f t="shared" si="91"/>
        <v>0.96785774921514656</v>
      </c>
      <c r="AO76" s="580">
        <f t="shared" si="91"/>
        <v>1.0174261206970812</v>
      </c>
      <c r="AP76" s="580">
        <f t="shared" si="91"/>
        <v>1.0656980452909139</v>
      </c>
      <c r="AQ76" s="580">
        <f t="shared" si="91"/>
        <v>1.1127164055736545</v>
      </c>
      <c r="AR76" s="580">
        <f t="shared" si="91"/>
        <v>1.1585264699685252</v>
      </c>
      <c r="AS76" s="580">
        <f t="shared" si="91"/>
        <v>1.2031748710707508</v>
      </c>
      <c r="AT76" s="580">
        <f t="shared" si="91"/>
        <v>1.2467087859509041</v>
      </c>
      <c r="AU76" s="580">
        <f t="shared" si="91"/>
        <v>1.2891752904479379</v>
      </c>
      <c r="AV76" s="580">
        <f t="shared" si="91"/>
        <v>1.3306208605100509</v>
      </c>
      <c r="AW76" s="580">
        <f t="shared" si="91"/>
        <v>1.3710909958298749</v>
      </c>
      <c r="AX76" s="580">
        <f t="shared" si="91"/>
        <v>1.4106299437701304</v>
      </c>
      <c r="AY76" s="580">
        <f t="shared" si="91"/>
        <v>1.4492805044959214</v>
      </c>
      <c r="AZ76" s="580">
        <f t="shared" si="91"/>
        <v>1.4870839010762851</v>
      </c>
      <c r="BA76" s="580">
        <f t="shared" si="91"/>
        <v>1.5240797009496487</v>
      </c>
      <c r="BB76" s="580">
        <f t="shared" si="91"/>
        <v>1.5603057774964837</v>
      </c>
      <c r="BC76" s="580">
        <f t="shared" si="91"/>
        <v>1.5957983025050888</v>
      </c>
      <c r="BD76" s="580">
        <f t="shared" si="91"/>
        <v>1.6305917620592372</v>
      </c>
      <c r="BE76" s="580">
        <f t="shared" si="91"/>
        <v>1.6647189898409498</v>
      </c>
      <c r="BF76" s="580">
        <f t="shared" si="91"/>
        <v>1.6982112130579161</v>
      </c>
      <c r="BG76" s="580">
        <f t="shared" si="91"/>
        <v>1.7310981072054672</v>
      </c>
      <c r="BH76" s="580">
        <f t="shared" si="91"/>
        <v>1.7634078566887676</v>
      </c>
      <c r="BI76" s="580">
        <f t="shared" si="91"/>
        <v>1.7951672189918071</v>
      </c>
      <c r="BJ76" s="580">
        <f t="shared" si="91"/>
        <v>1.8264015906116287</v>
      </c>
      <c r="BK76" s="580">
        <f t="shared" si="91"/>
        <v>1.857135073401996</v>
      </c>
      <c r="BL76" s="580">
        <f t="shared" si="91"/>
        <v>1.8873905403094575</v>
      </c>
      <c r="BM76" s="253"/>
      <c r="BN76" s="578"/>
      <c r="BO76" s="579">
        <f t="shared" si="59"/>
        <v>650.00000000000011</v>
      </c>
      <c r="BP76" s="530">
        <v>65000</v>
      </c>
      <c r="BQ76" s="497">
        <f t="shared" si="88"/>
        <v>206.83698818428675</v>
      </c>
      <c r="BR76" s="497">
        <f t="shared" si="88"/>
        <v>207.39557045450186</v>
      </c>
      <c r="BS76" s="497">
        <f t="shared" si="88"/>
        <v>208.31870264612303</v>
      </c>
      <c r="BT76" s="497">
        <f t="shared" si="88"/>
        <v>209.59505254632282</v>
      </c>
      <c r="BU76" s="497">
        <f t="shared" si="88"/>
        <v>211.20955673340899</v>
      </c>
      <c r="BV76" s="497">
        <f t="shared" si="88"/>
        <v>213.14411810109053</v>
      </c>
      <c r="BW76" s="497">
        <f t="shared" si="88"/>
        <v>215.37837539396821</v>
      </c>
      <c r="BX76" s="497">
        <f t="shared" si="88"/>
        <v>217.89048053142125</v>
      </c>
      <c r="BY76" s="497">
        <f t="shared" si="88"/>
        <v>220.65782969692253</v>
      </c>
      <c r="BZ76" s="497">
        <f t="shared" si="88"/>
        <v>223.65770904372079</v>
      </c>
      <c r="CA76" s="497">
        <f t="shared" si="88"/>
        <v>226.86783196921803</v>
      </c>
      <c r="CB76" s="497">
        <f t="shared" si="88"/>
        <v>230.26675952392873</v>
      </c>
      <c r="CC76" s="497">
        <f t="shared" si="88"/>
        <v>233.83420702470843</v>
      </c>
      <c r="CD76" s="497">
        <f t="shared" si="88"/>
        <v>237.55124777078518</v>
      </c>
      <c r="CE76" s="497">
        <f t="shared" si="88"/>
        <v>241.40042913276744</v>
      </c>
      <c r="CF76" s="497">
        <f t="shared" si="88"/>
        <v>245.3658178601876</v>
      </c>
      <c r="CG76" s="497">
        <f t="shared" si="85"/>
        <v>249.43299104311251</v>
      </c>
      <c r="CH76" s="497">
        <f t="shared" si="85"/>
        <v>253.58898753234243</v>
      </c>
      <c r="CI76" s="497">
        <f t="shared" si="85"/>
        <v>257.82223238771718</v>
      </c>
      <c r="CJ76" s="497">
        <f t="shared" si="85"/>
        <v>262.122444526077</v>
      </c>
      <c r="CK76" s="497">
        <f t="shared" si="82"/>
        <v>266.48053545920891</v>
      </c>
      <c r="CL76" s="497">
        <f t="shared" si="82"/>
        <v>270.88850499941293</v>
      </c>
      <c r="CM76" s="497">
        <f t="shared" si="82"/>
        <v>275.33933812777855</v>
      </c>
      <c r="CN76" s="497">
        <f t="shared" si="82"/>
        <v>279.82690587175966</v>
      </c>
      <c r="CO76" s="497">
        <f t="shared" si="82"/>
        <v>284.34587199565658</v>
      </c>
      <c r="CP76" s="497">
        <f t="shared" si="82"/>
        <v>288.89160652675548</v>
      </c>
      <c r="CQ76" s="497">
        <f t="shared" si="82"/>
        <v>293.46010657367481</v>
      </c>
      <c r="CR76" s="497">
        <f t="shared" si="82"/>
        <v>298.04792449702217</v>
      </c>
      <c r="CS76" s="497">
        <f t="shared" si="82"/>
        <v>302.65210322629434</v>
      </c>
      <c r="CT76" s="497">
        <f t="shared" si="82"/>
        <v>307.27011834815778</v>
      </c>
      <c r="CU76" s="497">
        <f t="shared" si="82"/>
        <v>311.89982649344256</v>
      </c>
      <c r="CV76" s="497">
        <f t="shared" si="82"/>
        <v>316.53941950281569</v>
      </c>
      <c r="CW76" s="497">
        <f t="shared" si="82"/>
        <v>321.18738383847244</v>
      </c>
      <c r="CX76" s="497">
        <f t="shared" si="82"/>
        <v>325.84246471966935</v>
      </c>
      <c r="CY76" s="497">
        <f t="shared" si="82"/>
        <v>330.50363448502759</v>
      </c>
      <c r="CZ76" s="497">
        <f t="shared" si="82"/>
        <v>335.17006471812192</v>
      </c>
      <c r="DA76" s="497">
        <f t="shared" ref="DA76:DD76" si="94">$Q82*(1+0.2*BI76^2)</f>
        <v>339.84110171074684</v>
      </c>
      <c r="DB76" s="497">
        <f t="shared" si="94"/>
        <v>344.5162448774617</v>
      </c>
      <c r="DC76" s="497">
        <f t="shared" si="94"/>
        <v>349.19512777369636</v>
      </c>
      <c r="DD76" s="497">
        <f t="shared" si="94"/>
        <v>353.87750140659574</v>
      </c>
      <c r="DE76" s="521"/>
      <c r="DF76" s="578"/>
      <c r="DG76" s="579">
        <f t="shared" si="61"/>
        <v>650.00000000000011</v>
      </c>
      <c r="DH76" s="530">
        <v>65000</v>
      </c>
      <c r="DI76" s="497">
        <f t="shared" si="89"/>
        <v>37.679169612816835</v>
      </c>
      <c r="DJ76" s="497">
        <f t="shared" si="89"/>
        <v>75.237887816808396</v>
      </c>
      <c r="DK76" s="497">
        <f t="shared" si="89"/>
        <v>112.55929359589382</v>
      </c>
      <c r="DL76" s="497">
        <f t="shared" si="89"/>
        <v>149.53342353916398</v>
      </c>
      <c r="DM76" s="497">
        <f t="shared" si="89"/>
        <v>186.05999490908798</v>
      </c>
      <c r="DN76" s="497">
        <f t="shared" si="89"/>
        <v>222.05049800124615</v>
      </c>
      <c r="DO76" s="497">
        <f t="shared" si="89"/>
        <v>257.42952118217625</v>
      </c>
      <c r="DP76" s="497">
        <f t="shared" si="89"/>
        <v>292.13531953123368</v>
      </c>
      <c r="DQ76" s="497">
        <f t="shared" si="89"/>
        <v>326.11970878114425</v>
      </c>
      <c r="DR76" s="497">
        <f t="shared" si="89"/>
        <v>359.34741234173208</v>
      </c>
      <c r="DS76" s="497">
        <f t="shared" si="89"/>
        <v>391.79500944654848</v>
      </c>
      <c r="DT76" s="497">
        <f t="shared" si="89"/>
        <v>423.44963083597861</v>
      </c>
      <c r="DU76" s="497">
        <f t="shared" si="89"/>
        <v>454.30753148359821</v>
      </c>
      <c r="DV76" s="497">
        <f t="shared" si="89"/>
        <v>484.37264468041951</v>
      </c>
      <c r="DW76" s="497">
        <f t="shared" si="89"/>
        <v>513.65519419222449</v>
      </c>
      <c r="DX76" s="497">
        <f t="shared" si="89"/>
        <v>542.17041530430754</v>
      </c>
      <c r="DY76" s="497">
        <f t="shared" si="86"/>
        <v>569.93741368202552</v>
      </c>
      <c r="DZ76" s="497">
        <f t="shared" si="86"/>
        <v>596.97817398569566</v>
      </c>
      <c r="EA76" s="497">
        <f t="shared" si="86"/>
        <v>623.31671799393746</v>
      </c>
      <c r="EB76" s="497">
        <f t="shared" si="86"/>
        <v>648.9784039784995</v>
      </c>
      <c r="EC76" s="497">
        <f t="shared" si="83"/>
        <v>673.98935438716956</v>
      </c>
      <c r="ED76" s="497">
        <f t="shared" si="83"/>
        <v>698.37599666960728</v>
      </c>
      <c r="EE76" s="497">
        <f t="shared" si="83"/>
        <v>722.16470156797652</v>
      </c>
      <c r="EF76" s="497">
        <f t="shared" si="83"/>
        <v>745.38150378020396</v>
      </c>
      <c r="EG76" s="497">
        <f t="shared" si="83"/>
        <v>768.05189112954679</v>
      </c>
      <c r="EH76" s="497">
        <f t="shared" si="83"/>
        <v>790.20064991444804</v>
      </c>
      <c r="EI76" s="497">
        <f t="shared" si="83"/>
        <v>811.85175574837808</v>
      </c>
      <c r="EJ76" s="497">
        <f t="shared" si="83"/>
        <v>833.02830079387638</v>
      </c>
      <c r="EK76" s="497">
        <f t="shared" si="83"/>
        <v>853.75244976940724</v>
      </c>
      <c r="EL76" s="497">
        <f t="shared" si="83"/>
        <v>874.04541842329274</v>
      </c>
      <c r="EM76" s="497">
        <f t="shared" si="83"/>
        <v>893.92746931322824</v>
      </c>
      <c r="EN76" s="497">
        <f t="shared" si="83"/>
        <v>913.41792070615588</v>
      </c>
      <c r="EO76" s="497">
        <f t="shared" si="83"/>
        <v>932.53516523367045</v>
      </c>
      <c r="EP76" s="497">
        <f t="shared" si="83"/>
        <v>951.2966956194449</v>
      </c>
      <c r="EQ76" s="497">
        <f t="shared" si="83"/>
        <v>969.71913535555848</v>
      </c>
      <c r="ER76" s="497">
        <f t="shared" si="83"/>
        <v>987.81827266157723</v>
      </c>
      <c r="ES76" s="497">
        <f t="shared" ref="ES76:EV76" si="95">BI76*$R82</f>
        <v>1005.6090964304648</v>
      </c>
      <c r="ET76" s="497">
        <f t="shared" si="95"/>
        <v>1023.105833163337</v>
      </c>
      <c r="EU76" s="497">
        <f t="shared" si="95"/>
        <v>1040.3219841335736</v>
      </c>
      <c r="EV76" s="497">
        <f t="shared" si="95"/>
        <v>1057.2703622105648</v>
      </c>
      <c r="EW76" s="521"/>
      <c r="EX76" s="578"/>
      <c r="EY76" s="516">
        <f t="shared" si="63"/>
        <v>650.00000000000011</v>
      </c>
      <c r="EZ76" s="530">
        <v>65000</v>
      </c>
      <c r="FA76" s="497">
        <f t="shared" si="80"/>
        <v>333.68698818428686</v>
      </c>
      <c r="FB76" s="497">
        <f t="shared" si="80"/>
        <v>344.245570454502</v>
      </c>
      <c r="FC76" s="497">
        <f t="shared" si="80"/>
        <v>355.16870264612317</v>
      </c>
      <c r="FD76" s="497">
        <f t="shared" si="80"/>
        <v>366.44505254632293</v>
      </c>
      <c r="FE76" s="497">
        <f t="shared" si="80"/>
        <v>378.05955673340912</v>
      </c>
      <c r="FF76" s="497">
        <f t="shared" si="80"/>
        <v>389.99411810109063</v>
      </c>
      <c r="FG76" s="497">
        <f t="shared" si="80"/>
        <v>402.22837539396835</v>
      </c>
      <c r="FH76" s="497">
        <f t="shared" si="80"/>
        <v>414.74048053142138</v>
      </c>
      <c r="FI76" s="497">
        <f t="shared" si="80"/>
        <v>427.50782969692267</v>
      </c>
      <c r="FJ76" s="497">
        <f t="shared" si="80"/>
        <v>440.50770904372092</v>
      </c>
      <c r="FK76" s="497">
        <f t="shared" si="80"/>
        <v>453.7178319692182</v>
      </c>
      <c r="FL76" s="497">
        <f t="shared" si="80"/>
        <v>467.11675952392886</v>
      </c>
      <c r="FM76" s="497">
        <f t="shared" si="80"/>
        <v>480.6842070247086</v>
      </c>
      <c r="FN76" s="497">
        <f t="shared" si="80"/>
        <v>494.40124777078529</v>
      </c>
      <c r="FO76" s="497">
        <f t="shared" si="80"/>
        <v>508.25042913276758</v>
      </c>
      <c r="FP76" s="497">
        <f t="shared" ref="FP76:GD76" si="96">6*$EY76/10+FP$10+(CF76-273.15)</f>
        <v>522.21581786018771</v>
      </c>
      <c r="FQ76" s="497">
        <f t="shared" si="96"/>
        <v>536.28299104311259</v>
      </c>
      <c r="FR76" s="497">
        <f t="shared" si="96"/>
        <v>550.43898753234259</v>
      </c>
      <c r="FS76" s="497">
        <f t="shared" si="96"/>
        <v>564.67223238771726</v>
      </c>
      <c r="FT76" s="497">
        <f t="shared" si="96"/>
        <v>578.9724445260772</v>
      </c>
      <c r="FU76" s="497">
        <f t="shared" si="96"/>
        <v>593.33053545920905</v>
      </c>
      <c r="FV76" s="497">
        <f t="shared" si="96"/>
        <v>607.73850499941307</v>
      </c>
      <c r="FW76" s="497">
        <f t="shared" si="96"/>
        <v>622.18933812777868</v>
      </c>
      <c r="FX76" s="497">
        <f t="shared" si="96"/>
        <v>636.6769058717598</v>
      </c>
      <c r="FY76" s="497">
        <f t="shared" si="96"/>
        <v>651.19587199565672</v>
      </c>
      <c r="FZ76" s="497">
        <f t="shared" si="96"/>
        <v>665.74160652675562</v>
      </c>
      <c r="GA76" s="497">
        <f t="shared" si="96"/>
        <v>680.31010657367494</v>
      </c>
      <c r="GB76" s="497">
        <f t="shared" si="96"/>
        <v>694.89792449702236</v>
      </c>
      <c r="GC76" s="497">
        <f t="shared" si="96"/>
        <v>709.50210322629448</v>
      </c>
      <c r="GD76" s="497">
        <f t="shared" si="96"/>
        <v>724.12011834815792</v>
      </c>
      <c r="GE76" s="497">
        <f t="shared" si="76"/>
        <v>738.7498264934427</v>
      </c>
      <c r="GF76" s="497">
        <f t="shared" si="76"/>
        <v>753.38941950281583</v>
      </c>
      <c r="GG76" s="497">
        <f t="shared" si="76"/>
        <v>768.03738383847258</v>
      </c>
      <c r="GH76" s="497">
        <f t="shared" si="76"/>
        <v>782.69246471966949</v>
      </c>
      <c r="GI76" s="497">
        <f t="shared" si="76"/>
        <v>797.35363448502767</v>
      </c>
      <c r="GJ76" s="497">
        <f t="shared" si="76"/>
        <v>812.02006471812206</v>
      </c>
      <c r="GK76" s="497">
        <f t="shared" si="76"/>
        <v>826.69110171074703</v>
      </c>
      <c r="GL76" s="497">
        <f t="shared" si="76"/>
        <v>841.3662448774619</v>
      </c>
      <c r="GM76" s="497">
        <f t="shared" si="76"/>
        <v>856.04512777369655</v>
      </c>
      <c r="GN76" s="497">
        <f t="shared" si="76"/>
        <v>870.72750140659582</v>
      </c>
      <c r="GO76" s="511"/>
      <c r="GP76" s="521"/>
      <c r="GQ76" s="530">
        <v>65000</v>
      </c>
      <c r="GR76" s="584">
        <f t="shared" ref="GR76:HF76" si="97">ABS((FA76-DI76)/DI76)</f>
        <v>7.8560069559171195</v>
      </c>
      <c r="GS76" s="581">
        <f t="shared" si="97"/>
        <v>3.5754284236777365</v>
      </c>
      <c r="GT76" s="581">
        <f t="shared" si="97"/>
        <v>2.1553920720330444</v>
      </c>
      <c r="GU76" s="581">
        <f t="shared" si="97"/>
        <v>1.450589599791702</v>
      </c>
      <c r="GV76" s="581">
        <f t="shared" si="97"/>
        <v>1.0319228586356533</v>
      </c>
      <c r="GW76" s="581">
        <f t="shared" si="97"/>
        <v>0.75633075184052045</v>
      </c>
      <c r="GX76" s="581">
        <f t="shared" si="97"/>
        <v>0.56247960042361145</v>
      </c>
      <c r="GY76" s="581">
        <f t="shared" si="97"/>
        <v>0.41968619609885743</v>
      </c>
      <c r="GZ76" s="581">
        <f t="shared" si="97"/>
        <v>0.31089234469977706</v>
      </c>
      <c r="HA76" s="581">
        <f t="shared" si="97"/>
        <v>0.22585468522814087</v>
      </c>
      <c r="HB76" s="581">
        <f t="shared" si="97"/>
        <v>0.15804903337115547</v>
      </c>
      <c r="HC76" s="581">
        <f t="shared" si="97"/>
        <v>0.10312236806474989</v>
      </c>
      <c r="HD76" s="581">
        <f t="shared" si="97"/>
        <v>5.8059076095379809E-2</v>
      </c>
      <c r="HE76" s="581">
        <f t="shared" si="97"/>
        <v>2.0704313508419683E-2</v>
      </c>
      <c r="HF76" s="581">
        <f t="shared" si="97"/>
        <v>1.0522165687346848E-2</v>
      </c>
      <c r="HG76" s="581">
        <f t="shared" si="93"/>
        <v>3.6805028236223065E-2</v>
      </c>
      <c r="HH76" s="581">
        <f t="shared" si="79"/>
        <v>5.9049330384351839E-2</v>
      </c>
      <c r="HI76" s="581">
        <f t="shared" si="79"/>
        <v>7.7957936288753166E-2</v>
      </c>
      <c r="HJ76" s="581">
        <f t="shared" si="79"/>
        <v>9.4084570352869296E-2</v>
      </c>
      <c r="HK76" s="581">
        <f t="shared" si="79"/>
        <v>0.10787101546562647</v>
      </c>
      <c r="HL76" s="581">
        <f t="shared" si="79"/>
        <v>0.11967372838002792</v>
      </c>
      <c r="HM76" s="581">
        <f t="shared" si="79"/>
        <v>0.12978322866539418</v>
      </c>
      <c r="HN76" s="581">
        <f t="shared" si="79"/>
        <v>0.13843845209150987</v>
      </c>
      <c r="HO76" s="581">
        <f t="shared" si="79"/>
        <v>0.14583753065664837</v>
      </c>
      <c r="HP76" s="581">
        <f t="shared" si="79"/>
        <v>0.15214599493015252</v>
      </c>
      <c r="HQ76" s="581">
        <f t="shared" si="79"/>
        <v>0.15750308912194277</v>
      </c>
      <c r="HR76" s="581">
        <f t="shared" si="79"/>
        <v>0.16202668559045724</v>
      </c>
      <c r="HS76" s="581">
        <f t="shared" si="79"/>
        <v>0.16581714710678583</v>
      </c>
      <c r="HT76" s="581">
        <f t="shared" si="79"/>
        <v>0.1689603896095101</v>
      </c>
      <c r="HU76" s="581">
        <f t="shared" si="79"/>
        <v>0.17153033116469846</v>
      </c>
      <c r="HV76" s="581">
        <f t="shared" si="79"/>
        <v>0.17359086519514033</v>
      </c>
      <c r="HW76" s="581">
        <f t="shared" si="79"/>
        <v>0.17519746172663586</v>
      </c>
      <c r="HX76" s="581">
        <f t="shared" si="92"/>
        <v>0.17639847539044681</v>
      </c>
      <c r="HY76" s="581">
        <f t="shared" si="92"/>
        <v>0.17723622049374127</v>
      </c>
      <c r="HZ76" s="581">
        <f t="shared" si="92"/>
        <v>0.17774785975253654</v>
      </c>
      <c r="IA76" s="581">
        <f t="shared" si="92"/>
        <v>0.17796614297261837</v>
      </c>
      <c r="IB76" s="581">
        <f t="shared" si="92"/>
        <v>0.17792002414736455</v>
      </c>
      <c r="IC76" s="581">
        <f t="shared" si="92"/>
        <v>0.17763517946521251</v>
      </c>
      <c r="ID76" s="581">
        <f t="shared" si="92"/>
        <v>0.17713444411477181</v>
      </c>
      <c r="IE76" s="581">
        <f t="shared" si="46"/>
        <v>0.17643818220151464</v>
      </c>
    </row>
    <row r="77" spans="1:320">
      <c r="J77" s="252"/>
      <c r="K77" s="499">
        <v>60000</v>
      </c>
      <c r="L77" s="382">
        <f t="shared" si="66"/>
        <v>18.288</v>
      </c>
      <c r="M77" s="382">
        <v>600</v>
      </c>
      <c r="N77" s="493"/>
      <c r="O77" s="263"/>
      <c r="P77" s="383">
        <f t="shared" si="71"/>
        <v>-66.500002288000502</v>
      </c>
      <c r="Q77" s="383">
        <f t="shared" si="67"/>
        <v>206.64999771199948</v>
      </c>
      <c r="R77" s="382">
        <f t="shared" si="68"/>
        <v>560.17572390567045</v>
      </c>
      <c r="S77" s="263">
        <f t="shared" si="74"/>
        <v>6.6474742612317117E-2</v>
      </c>
      <c r="T77" s="492"/>
      <c r="U77" s="492"/>
      <c r="V77" s="279"/>
    </row>
    <row r="78" spans="1:320" s="86" customFormat="1">
      <c r="A78" s="173"/>
      <c r="B78" s="182"/>
      <c r="C78" s="91"/>
      <c r="D78" s="189"/>
      <c r="E78" s="151"/>
      <c r="F78" s="176"/>
      <c r="G78" s="176"/>
      <c r="H78" s="176"/>
      <c r="I78" s="176"/>
      <c r="J78" s="252"/>
      <c r="K78" s="499">
        <v>61000</v>
      </c>
      <c r="L78" s="382">
        <f t="shared" si="66"/>
        <v>18.5928</v>
      </c>
      <c r="M78" s="382">
        <v>610</v>
      </c>
      <c r="N78" s="493"/>
      <c r="O78" s="263"/>
      <c r="P78" s="383">
        <f t="shared" si="71"/>
        <v>-66.500002288000502</v>
      </c>
      <c r="Q78" s="383">
        <f t="shared" si="67"/>
        <v>206.64999771199948</v>
      </c>
      <c r="R78" s="382">
        <f t="shared" si="68"/>
        <v>560.17572390567045</v>
      </c>
      <c r="S78" s="263">
        <f t="shared" si="74"/>
        <v>6.335530385331449E-2</v>
      </c>
      <c r="T78" s="492"/>
      <c r="U78" s="492"/>
      <c r="V78" s="176"/>
      <c r="W78" s="384"/>
      <c r="X78" s="384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2"/>
      <c r="BO78" s="384"/>
      <c r="BP78" s="384"/>
      <c r="BQ78" s="384"/>
      <c r="BR78" s="384"/>
      <c r="BS78" s="384"/>
      <c r="BT78" s="384"/>
      <c r="BU78" s="384"/>
      <c r="BV78" s="384"/>
      <c r="BW78" s="384"/>
      <c r="BX78" s="384"/>
      <c r="BY78" s="384"/>
      <c r="BZ78" s="384"/>
      <c r="CA78" s="384"/>
      <c r="CB78" s="384"/>
      <c r="CC78" s="384"/>
      <c r="CD78" s="384"/>
      <c r="CE78" s="384"/>
      <c r="CF78" s="384"/>
      <c r="CG78" s="384"/>
      <c r="CH78" s="384"/>
      <c r="CI78" s="384"/>
      <c r="CJ78" s="384"/>
      <c r="CK78" s="384"/>
      <c r="CL78" s="384"/>
      <c r="CM78" s="384"/>
      <c r="CN78" s="384"/>
      <c r="CO78" s="384"/>
      <c r="CP78" s="384"/>
      <c r="CQ78" s="384"/>
      <c r="CR78" s="384"/>
      <c r="CS78" s="384"/>
      <c r="CT78" s="384"/>
      <c r="CU78" s="384"/>
      <c r="CV78" s="384"/>
      <c r="CW78" s="384"/>
      <c r="CX78" s="384"/>
      <c r="CY78" s="384"/>
      <c r="CZ78" s="384"/>
      <c r="DA78" s="384"/>
      <c r="DB78" s="384"/>
      <c r="DC78" s="384"/>
      <c r="DD78" s="384"/>
      <c r="DE78" s="384"/>
      <c r="DF78" s="2"/>
      <c r="DG78" s="384"/>
      <c r="DH78" s="384"/>
      <c r="DI78" s="384"/>
      <c r="DJ78" s="384"/>
      <c r="DK78" s="384"/>
      <c r="DL78" s="384"/>
      <c r="DM78" s="384"/>
      <c r="DN78" s="384"/>
      <c r="DO78" s="384"/>
      <c r="DP78" s="384"/>
      <c r="DQ78" s="384"/>
      <c r="DR78" s="384"/>
      <c r="DS78" s="384"/>
      <c r="DT78" s="384"/>
      <c r="DU78" s="384"/>
      <c r="DV78" s="384"/>
      <c r="DW78" s="384"/>
      <c r="DX78" s="384"/>
      <c r="DY78" s="384"/>
      <c r="DZ78" s="384"/>
      <c r="EA78" s="384"/>
      <c r="EB78" s="384"/>
      <c r="EC78" s="384"/>
      <c r="ED78" s="384"/>
      <c r="EE78" s="384"/>
      <c r="EF78" s="384"/>
      <c r="EG78" s="384"/>
      <c r="EH78" s="384"/>
      <c r="EI78" s="384"/>
      <c r="EJ78" s="384"/>
      <c r="EK78" s="384"/>
      <c r="EL78" s="384"/>
      <c r="EM78" s="384"/>
      <c r="EN78" s="384"/>
      <c r="EO78" s="384"/>
      <c r="EP78" s="384"/>
      <c r="EQ78" s="384"/>
      <c r="ER78" s="384"/>
      <c r="ES78" s="384"/>
      <c r="ET78" s="384"/>
      <c r="EU78" s="384"/>
      <c r="EV78" s="384"/>
      <c r="EW78" s="384"/>
      <c r="EX78" s="2"/>
      <c r="EY78" s="384"/>
      <c r="EZ78" s="384"/>
      <c r="FA78" s="384"/>
      <c r="FB78" s="384"/>
      <c r="FC78" s="384"/>
      <c r="FD78" s="384"/>
      <c r="FE78" s="384"/>
      <c r="FF78" s="384"/>
      <c r="FG78" s="384"/>
      <c r="FH78" s="384"/>
      <c r="FI78" s="384"/>
      <c r="FJ78" s="384"/>
      <c r="FK78" s="384"/>
      <c r="FL78" s="384"/>
      <c r="FM78" s="384"/>
      <c r="FN78" s="384"/>
      <c r="FO78" s="384"/>
      <c r="FP78" s="384"/>
      <c r="FQ78" s="384"/>
      <c r="FR78" s="384"/>
      <c r="FS78" s="384"/>
      <c r="FT78" s="384"/>
      <c r="FU78" s="384"/>
      <c r="FV78" s="384"/>
      <c r="FW78" s="384"/>
      <c r="FX78" s="384"/>
      <c r="FY78" s="384"/>
      <c r="FZ78" s="384"/>
      <c r="GA78" s="384"/>
      <c r="GB78" s="384"/>
      <c r="GC78" s="384"/>
      <c r="GD78" s="384"/>
      <c r="GE78" s="384"/>
      <c r="GF78" s="384"/>
      <c r="GG78" s="384"/>
      <c r="GH78" s="384"/>
      <c r="GI78" s="384"/>
      <c r="GJ78" s="384"/>
      <c r="GK78" s="384"/>
      <c r="GL78" s="384"/>
      <c r="GM78" s="384"/>
      <c r="GN78" s="384"/>
      <c r="GO78" s="511"/>
      <c r="GP78" s="521"/>
      <c r="GQ78" s="384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  <c r="IX78" s="176"/>
      <c r="IY78" s="176"/>
      <c r="IZ78" s="176"/>
      <c r="JA78" s="176"/>
      <c r="JB78" s="176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</row>
    <row r="79" spans="1:320">
      <c r="J79" s="252"/>
      <c r="K79" s="499">
        <v>62000</v>
      </c>
      <c r="L79" s="382">
        <f t="shared" si="66"/>
        <v>18.897600000000001</v>
      </c>
      <c r="M79" s="382">
        <v>620</v>
      </c>
      <c r="N79" s="493"/>
      <c r="O79" s="263"/>
      <c r="P79" s="383">
        <f t="shared" si="71"/>
        <v>-66.500002288000502</v>
      </c>
      <c r="Q79" s="383">
        <f t="shared" si="67"/>
        <v>206.64999771199948</v>
      </c>
      <c r="R79" s="382">
        <f t="shared" si="68"/>
        <v>560.17572390567045</v>
      </c>
      <c r="S79" s="263">
        <f t="shared" si="74"/>
        <v>6.0382249988615536E-2</v>
      </c>
      <c r="T79" s="492"/>
      <c r="U79" s="492"/>
      <c r="W79" s="522"/>
      <c r="X79" s="521"/>
      <c r="BO79" s="521"/>
      <c r="BP79" s="521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G79" s="522"/>
      <c r="DH79" s="522"/>
      <c r="DI79" s="521"/>
      <c r="DJ79" s="521"/>
      <c r="DK79" s="521"/>
      <c r="DL79" s="521"/>
      <c r="DM79" s="521"/>
      <c r="DN79" s="521"/>
      <c r="DO79" s="521"/>
      <c r="DP79" s="521"/>
      <c r="DQ79" s="521"/>
      <c r="DR79" s="521"/>
      <c r="DS79" s="521"/>
      <c r="DT79" s="521"/>
      <c r="DU79" s="521"/>
      <c r="DV79" s="521"/>
      <c r="DW79" s="521"/>
      <c r="DX79" s="521"/>
      <c r="DY79" s="521"/>
      <c r="DZ79" s="521"/>
      <c r="EA79" s="521"/>
      <c r="EB79" s="521"/>
      <c r="EC79" s="521"/>
      <c r="ED79" s="521"/>
      <c r="EE79" s="521"/>
      <c r="EF79" s="521"/>
      <c r="EG79" s="521"/>
      <c r="EH79" s="521"/>
      <c r="EI79" s="521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1"/>
      <c r="EW79" s="521"/>
      <c r="EY79" s="548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11"/>
      <c r="GP79" s="521"/>
      <c r="GQ79" s="521"/>
    </row>
    <row r="80" spans="1:320">
      <c r="J80" s="252"/>
      <c r="K80" s="499">
        <v>63000</v>
      </c>
      <c r="L80" s="382">
        <f t="shared" si="66"/>
        <v>19.202399999999997</v>
      </c>
      <c r="M80" s="382">
        <v>630</v>
      </c>
      <c r="N80" s="493"/>
      <c r="O80" s="263"/>
      <c r="P80" s="383">
        <f t="shared" si="71"/>
        <v>-66.500002288000502</v>
      </c>
      <c r="Q80" s="383">
        <f t="shared" si="67"/>
        <v>206.64999771199948</v>
      </c>
      <c r="R80" s="382">
        <f t="shared" si="68"/>
        <v>560.17572390567045</v>
      </c>
      <c r="S80" s="263">
        <f t="shared" si="74"/>
        <v>5.7548711661603309E-2</v>
      </c>
      <c r="T80" s="492"/>
      <c r="U80" s="492"/>
      <c r="W80" s="522"/>
      <c r="X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G80" s="522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Y80" s="548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11"/>
      <c r="GP80" s="521"/>
      <c r="GQ80" s="521"/>
    </row>
    <row r="81" spans="10:199" ht="18.75">
      <c r="J81" s="252"/>
      <c r="K81" s="499">
        <v>64000</v>
      </c>
      <c r="L81" s="382">
        <f t="shared" si="66"/>
        <v>19.507199999999997</v>
      </c>
      <c r="M81" s="382">
        <v>640</v>
      </c>
      <c r="N81" s="493"/>
      <c r="O81" s="263"/>
      <c r="P81" s="383">
        <f t="shared" si="71"/>
        <v>-66.500002288000502</v>
      </c>
      <c r="Q81" s="383">
        <f t="shared" si="67"/>
        <v>206.64999771199948</v>
      </c>
      <c r="R81" s="382">
        <f t="shared" si="68"/>
        <v>560.17572390567045</v>
      </c>
      <c r="S81" s="263">
        <f t="shared" si="74"/>
        <v>5.4848141871738351E-2</v>
      </c>
      <c r="T81" s="492"/>
      <c r="U81" s="492"/>
      <c r="W81" s="522"/>
      <c r="X81" s="521"/>
      <c r="BN81" s="509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09"/>
      <c r="DG81" s="522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09"/>
      <c r="EY81" s="548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11"/>
      <c r="GP81" s="521"/>
      <c r="GQ81" s="521"/>
    </row>
    <row r="82" spans="10:199">
      <c r="J82" s="529"/>
      <c r="K82" s="500">
        <v>65000</v>
      </c>
      <c r="L82" s="497">
        <f t="shared" si="66"/>
        <v>19.811999999999998</v>
      </c>
      <c r="M82" s="497">
        <v>650</v>
      </c>
      <c r="N82" s="506"/>
      <c r="O82" s="507"/>
      <c r="P82" s="496">
        <f t="shared" si="71"/>
        <v>-66.500002288000502</v>
      </c>
      <c r="Q82" s="496">
        <f t="shared" si="67"/>
        <v>206.64999771199948</v>
      </c>
      <c r="R82" s="497">
        <f t="shared" si="68"/>
        <v>560.17572390567045</v>
      </c>
      <c r="S82" s="507">
        <f t="shared" si="74"/>
        <v>5.2274300847459244E-2</v>
      </c>
      <c r="T82" s="508"/>
      <c r="U82" s="508"/>
      <c r="W82" s="522"/>
      <c r="X82" s="521"/>
      <c r="BN82" s="252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252"/>
      <c r="DG82" s="52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252"/>
      <c r="EY82" s="548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11"/>
      <c r="GP82" s="521"/>
      <c r="GQ82" s="521"/>
    </row>
    <row r="83" spans="10:199">
      <c r="W83" s="522"/>
      <c r="X83" s="521"/>
      <c r="BN83" s="252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252"/>
      <c r="DG83" s="52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252"/>
      <c r="EY83" s="548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11"/>
      <c r="GP83" s="521"/>
      <c r="GQ83" s="521"/>
    </row>
    <row r="84" spans="10:199">
      <c r="W84" s="522"/>
      <c r="X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G84" s="522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Y84" s="548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11"/>
      <c r="GP84" s="521"/>
      <c r="GQ84" s="521"/>
    </row>
    <row r="85" spans="10:199">
      <c r="W85" s="522"/>
      <c r="X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G85" s="522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Y85" s="548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11"/>
      <c r="GP85" s="521"/>
      <c r="GQ85" s="521"/>
    </row>
    <row r="86" spans="10:199">
      <c r="W86" s="522"/>
      <c r="X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G86" s="522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Y86" s="548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11"/>
      <c r="GP86" s="521"/>
      <c r="GQ86" s="521"/>
    </row>
    <row r="87" spans="10:199">
      <c r="W87" s="522"/>
      <c r="X87" s="521"/>
      <c r="BO87" s="521"/>
      <c r="BP87" s="521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G87" s="522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Y87" s="548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11"/>
      <c r="GP87" s="521"/>
      <c r="GQ87" s="521"/>
    </row>
    <row r="88" spans="10:199">
      <c r="W88" s="522"/>
      <c r="X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G88" s="522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Y88" s="548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11"/>
      <c r="GP88" s="521"/>
      <c r="GQ88" s="521"/>
    </row>
    <row r="89" spans="10:199">
      <c r="W89" s="522"/>
      <c r="X89" s="521"/>
      <c r="BO89" s="521"/>
      <c r="BP89" s="521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G89" s="522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Y89" s="548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11"/>
      <c r="GP89" s="521"/>
      <c r="GQ89" s="521"/>
    </row>
    <row r="90" spans="10:199">
      <c r="W90" s="522"/>
      <c r="X90" s="521"/>
      <c r="GO90" s="511"/>
    </row>
    <row r="91" spans="10:199">
      <c r="W91" s="522"/>
      <c r="X91" s="521"/>
      <c r="GO91" s="511"/>
    </row>
    <row r="92" spans="10:199">
      <c r="W92" s="522"/>
      <c r="X92" s="521"/>
      <c r="GO92" s="511"/>
    </row>
    <row r="93" spans="10:199">
      <c r="W93" s="522"/>
      <c r="X93" s="521"/>
      <c r="GO93" s="511"/>
    </row>
    <row r="94" spans="10:199">
      <c r="GO94" s="511"/>
    </row>
    <row r="95" spans="10:199">
      <c r="GO95" s="511"/>
    </row>
    <row r="96" spans="10:199">
      <c r="GO96" s="511"/>
    </row>
    <row r="97" spans="197:197">
      <c r="GO97" s="511"/>
    </row>
    <row r="98" spans="197:197">
      <c r="GO98" s="511"/>
    </row>
    <row r="99" spans="197:197">
      <c r="GO99" s="511"/>
    </row>
    <row r="100" spans="197:197">
      <c r="GO100" s="511"/>
    </row>
    <row r="101" spans="197:197">
      <c r="GO101" s="511"/>
    </row>
  </sheetData>
  <mergeCells count="21">
    <mergeCell ref="BO9:BP9"/>
    <mergeCell ref="FG3:FK5"/>
    <mergeCell ref="HA3:HN5"/>
    <mergeCell ref="HO3:HT5"/>
    <mergeCell ref="K4:K5"/>
    <mergeCell ref="AG5:AO7"/>
    <mergeCell ref="AX5:BF7"/>
    <mergeCell ref="FA9:GN9"/>
    <mergeCell ref="GQ9:GQ10"/>
    <mergeCell ref="GR9:IE9"/>
    <mergeCell ref="BQ9:DD9"/>
    <mergeCell ref="DF9:DF10"/>
    <mergeCell ref="DG9:DH9"/>
    <mergeCell ref="DI9:EV9"/>
    <mergeCell ref="EX9:EX10"/>
    <mergeCell ref="EY9:EZ9"/>
    <mergeCell ref="J9:J10"/>
    <mergeCell ref="K9:L9"/>
    <mergeCell ref="P9:Q9"/>
    <mergeCell ref="Y9:BL9"/>
    <mergeCell ref="BN9:BN10"/>
  </mergeCells>
  <conditionalFormatting sqref="Y11:BL76">
    <cfRule type="cellIs" dxfId="35" priority="1" operator="lessThan">
      <formula>$BI$3</formula>
    </cfRule>
    <cfRule type="cellIs" dxfId="34" priority="2" operator="between">
      <formula>$BI$5</formula>
      <formula>$BI$6</formula>
    </cfRule>
  </conditionalFormatting>
  <conditionalFormatting sqref="GQ11:GQ76">
    <cfRule type="expression" dxfId="33" priority="3">
      <formula>MIN(GR11:IE11)&lt;=#REF!</formula>
    </cfRule>
  </conditionalFormatting>
  <conditionalFormatting sqref="GR11:IE76">
    <cfRule type="cellIs" dxfId="32" priority="4" operator="lessThan">
      <formula>$GQ$5</formula>
    </cfRule>
  </conditionalFormatting>
  <conditionalFormatting sqref="GR11:IE76">
    <cfRule type="colorScale" priority="5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conditionalFormatting sqref="Y11:BL76">
    <cfRule type="cellIs" dxfId="31" priority="6" operator="greaterThan">
      <formula>$BI$7</formula>
    </cfRule>
  </conditionalFormatting>
  <dataValidations count="1">
    <dataValidation type="list" allowBlank="1" showInputMessage="1" showErrorMessage="1" sqref="GQ5" xr:uid="{00000000-0002-0000-03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H101"/>
  <sheetViews>
    <sheetView showGridLines="0" topLeftCell="ID1" zoomScale="70" zoomScaleNormal="70" workbookViewId="0">
      <selection activeCell="IM62" sqref="IM62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27" style="2" bestFit="1" customWidth="1"/>
    <col min="11" max="11" width="20.7109375" style="15" bestFit="1" customWidth="1"/>
    <col min="12" max="12" width="13" style="10" bestFit="1" customWidth="1"/>
    <col min="13" max="13" width="14.28515625" style="178" bestFit="1" customWidth="1"/>
    <col min="14" max="14" width="13.7109375" style="2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8.85546875" style="155" bestFit="1" customWidth="1"/>
    <col min="21" max="21" width="10" style="155" bestFit="1" customWidth="1"/>
    <col min="22" max="22" width="7.42578125" style="160" customWidth="1"/>
    <col min="23" max="23" width="13.140625" style="92" customWidth="1"/>
    <col min="24" max="24" width="15.85546875" bestFit="1" customWidth="1"/>
    <col min="34" max="34" width="10.85546875" style="90"/>
    <col min="44" max="44" width="10.85546875" style="90"/>
    <col min="54" max="54" width="10.85546875" style="90"/>
    <col min="65" max="65" width="10.85546875" style="90"/>
    <col min="66" max="66" width="24.7109375" style="2" bestFit="1" customWidth="1"/>
    <col min="68" max="68" width="15.85546875" bestFit="1" customWidth="1"/>
    <col min="69" max="69" width="12.140625" bestFit="1" customWidth="1"/>
    <col min="78" max="78" width="10.85546875" style="90"/>
    <col min="88" max="88" width="10.85546875" style="90"/>
    <col min="98" max="98" width="10.85546875" style="90"/>
    <col min="109" max="109" width="10.85546875" style="90"/>
    <col min="110" max="110" width="24.7109375" style="2" bestFit="1" customWidth="1"/>
    <col min="111" max="111" width="15.42578125" style="92" customWidth="1"/>
    <col min="112" max="112" width="15.85546875" style="55" bestFit="1" customWidth="1"/>
    <col min="122" max="122" width="10.85546875" style="90"/>
    <col min="132" max="132" width="10.85546875" style="90"/>
    <col min="142" max="142" width="10.85546875" style="90"/>
    <col min="148" max="148" width="10.85546875" customWidth="1"/>
    <col min="150" max="150" width="10.85546875" customWidth="1"/>
    <col min="154" max="154" width="24.7109375" style="2" bestFit="1" customWidth="1"/>
    <col min="155" max="155" width="10.85546875" style="268"/>
    <col min="156" max="156" width="15.85546875" bestFit="1" customWidth="1"/>
    <col min="166" max="166" width="12.140625" style="90" bestFit="1" customWidth="1"/>
    <col min="176" max="176" width="12.140625" style="90" bestFit="1" customWidth="1"/>
    <col min="186" max="186" width="12.140625" style="90" bestFit="1" customWidth="1"/>
    <col min="196" max="196" width="12.140625" bestFit="1" customWidth="1"/>
    <col min="197" max="197" width="10.85546875" style="89"/>
    <col min="198" max="198" width="21.140625" customWidth="1"/>
    <col min="199" max="199" width="15.85546875" bestFit="1" customWidth="1"/>
    <col min="209" max="209" width="11.85546875" bestFit="1" customWidth="1"/>
  </cols>
  <sheetData>
    <row r="1" spans="1:239"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G1" s="522"/>
      <c r="DH1" s="522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Y1" s="548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</row>
    <row r="2" spans="1:239" ht="15" customHeight="1"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G2" s="522"/>
      <c r="DH2" s="522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Y2" s="548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5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</row>
    <row r="3" spans="1:239" ht="16.350000000000001" customHeight="1" thickBot="1">
      <c r="BG3" t="s">
        <v>150</v>
      </c>
      <c r="BH3" t="s">
        <v>148</v>
      </c>
      <c r="BI3">
        <f>BI5</f>
        <v>0.7</v>
      </c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G3" s="522"/>
      <c r="DH3" s="522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Y3" s="548"/>
      <c r="EZ3" s="521"/>
      <c r="FA3" s="521"/>
      <c r="FB3" s="521"/>
      <c r="FC3" s="521"/>
      <c r="FD3" s="521"/>
      <c r="FE3" s="521"/>
      <c r="FF3" s="521"/>
      <c r="FG3" s="651" t="s">
        <v>159</v>
      </c>
      <c r="FH3" s="651"/>
      <c r="FI3" s="651"/>
      <c r="FJ3" s="651"/>
      <c r="FK3" s="651"/>
      <c r="FL3" s="521"/>
      <c r="FM3" s="521"/>
      <c r="FN3" s="521"/>
      <c r="FO3" s="521"/>
      <c r="FP3" s="521"/>
      <c r="FQ3" s="521"/>
      <c r="FR3" s="521"/>
      <c r="FS3" s="521"/>
      <c r="FT3" s="52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HA3" s="652" t="s">
        <v>155</v>
      </c>
      <c r="HB3" s="652"/>
      <c r="HC3" s="652"/>
      <c r="HD3" s="652"/>
      <c r="HE3" s="652"/>
      <c r="HF3" s="652"/>
      <c r="HG3" s="652"/>
      <c r="HH3" s="652"/>
      <c r="HI3" s="652"/>
      <c r="HJ3" s="652"/>
      <c r="HK3" s="652"/>
      <c r="HL3" s="652"/>
      <c r="HM3" s="652"/>
      <c r="HN3" s="652"/>
      <c r="HO3" s="653" t="s">
        <v>167</v>
      </c>
      <c r="HP3" s="653"/>
      <c r="HQ3" s="653"/>
      <c r="HR3" s="653"/>
      <c r="HS3" s="653"/>
      <c r="HT3" s="653"/>
    </row>
    <row r="4" spans="1:239" ht="17.45" customHeight="1">
      <c r="K4" s="654" t="s">
        <v>179</v>
      </c>
      <c r="Y4" s="2"/>
      <c r="BO4" s="521"/>
      <c r="BP4" s="521"/>
      <c r="BQ4" s="252"/>
      <c r="BR4" s="521"/>
      <c r="BS4" s="521"/>
      <c r="BT4" s="521"/>
      <c r="BU4" s="521" t="s">
        <v>170</v>
      </c>
      <c r="BV4" s="521"/>
      <c r="BW4" s="521" t="s">
        <v>171</v>
      </c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G4" s="522"/>
      <c r="DH4" s="522"/>
      <c r="DI4" s="252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Y4" s="548"/>
      <c r="EZ4" s="521"/>
      <c r="FA4" s="521"/>
      <c r="FB4" s="521"/>
      <c r="FC4" s="521"/>
      <c r="FD4" s="521"/>
      <c r="FE4" s="521"/>
      <c r="FF4" s="521"/>
      <c r="FG4" s="651"/>
      <c r="FH4" s="651"/>
      <c r="FI4" s="651"/>
      <c r="FJ4" s="651"/>
      <c r="FK4" s="651"/>
      <c r="FL4" s="521"/>
      <c r="FM4" s="521"/>
      <c r="FN4" s="521"/>
      <c r="FO4" s="521"/>
      <c r="FP4" s="521"/>
      <c r="FQ4" s="521"/>
      <c r="FR4" s="521"/>
      <c r="FS4" s="521"/>
      <c r="FT4" s="521"/>
      <c r="FU4" s="551"/>
      <c r="FV4" s="551"/>
      <c r="FW4" s="551"/>
      <c r="FX4" s="551"/>
      <c r="FY4" s="551"/>
      <c r="FZ4" s="551"/>
      <c r="GA4" s="551"/>
      <c r="GB4" s="551"/>
      <c r="GC4" s="551"/>
      <c r="GD4" s="55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9" t="s">
        <v>130</v>
      </c>
      <c r="HA4" s="652"/>
      <c r="HB4" s="652"/>
      <c r="HC4" s="652"/>
      <c r="HD4" s="652"/>
      <c r="HE4" s="652"/>
      <c r="HF4" s="652"/>
      <c r="HG4" s="652"/>
      <c r="HH4" s="652"/>
      <c r="HI4" s="652"/>
      <c r="HJ4" s="652"/>
      <c r="HK4" s="652"/>
      <c r="HL4" s="652"/>
      <c r="HM4" s="652"/>
      <c r="HN4" s="652"/>
      <c r="HO4" s="653"/>
      <c r="HP4" s="653"/>
      <c r="HQ4" s="653"/>
      <c r="HR4" s="653"/>
      <c r="HS4" s="653"/>
      <c r="HT4" s="653"/>
    </row>
    <row r="5" spans="1:239" ht="17.45" customHeight="1" thickBot="1">
      <c r="K5" s="654"/>
      <c r="AG5" s="655" t="s">
        <v>157</v>
      </c>
      <c r="AH5" s="655"/>
      <c r="AI5" s="655"/>
      <c r="AJ5" s="655"/>
      <c r="AK5" s="655"/>
      <c r="AL5" s="655"/>
      <c r="AM5" s="655"/>
      <c r="AN5" s="655"/>
      <c r="AO5" s="655"/>
      <c r="AX5" s="652" t="s">
        <v>158</v>
      </c>
      <c r="AY5" s="652"/>
      <c r="AZ5" s="652"/>
      <c r="BA5" s="652"/>
      <c r="BB5" s="652"/>
      <c r="BC5" s="652"/>
      <c r="BD5" s="652"/>
      <c r="BE5" s="652"/>
      <c r="BF5" s="652"/>
      <c r="BG5" t="s">
        <v>145</v>
      </c>
      <c r="BH5" t="s">
        <v>146</v>
      </c>
      <c r="BI5">
        <v>0.7</v>
      </c>
      <c r="BO5" s="521"/>
      <c r="BP5" s="521"/>
      <c r="BQ5" s="521"/>
      <c r="BR5" s="521"/>
      <c r="BS5" s="521"/>
      <c r="BT5" s="521"/>
      <c r="BU5" s="521" t="s">
        <v>172</v>
      </c>
      <c r="BV5" s="521"/>
      <c r="BW5" s="521" t="s">
        <v>171</v>
      </c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G5" s="522"/>
      <c r="DH5" s="522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Y5" s="548"/>
      <c r="EZ5" s="521"/>
      <c r="FA5" s="521"/>
      <c r="FB5" s="521"/>
      <c r="FC5" s="521"/>
      <c r="FD5" s="521"/>
      <c r="FE5" s="521"/>
      <c r="FF5" s="521"/>
      <c r="FG5" s="651"/>
      <c r="FH5" s="651"/>
      <c r="FI5" s="651"/>
      <c r="FJ5" s="651"/>
      <c r="FK5" s="651"/>
      <c r="FL5" s="521"/>
      <c r="FM5" s="521"/>
      <c r="FN5" s="521"/>
      <c r="FO5" s="521"/>
      <c r="FP5" s="521"/>
      <c r="FQ5" s="521"/>
      <c r="FR5" s="521"/>
      <c r="FS5" s="521"/>
      <c r="FT5" s="521"/>
      <c r="FU5" s="551"/>
      <c r="FV5" s="551"/>
      <c r="FW5" s="551"/>
      <c r="FX5" s="551"/>
      <c r="FY5" s="551"/>
      <c r="FZ5" s="551"/>
      <c r="GA5" s="551"/>
      <c r="GB5" s="551"/>
      <c r="GC5" s="551"/>
      <c r="GD5" s="55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Q5" s="550">
        <v>0.05</v>
      </c>
      <c r="GW5" s="483"/>
      <c r="HA5" s="652"/>
      <c r="HB5" s="652"/>
      <c r="HC5" s="652"/>
      <c r="HD5" s="652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3"/>
      <c r="HP5" s="653"/>
      <c r="HQ5" s="653"/>
      <c r="HR5" s="653"/>
      <c r="HS5" s="653"/>
      <c r="HT5" s="653"/>
    </row>
    <row r="6" spans="1:239" ht="25.35" customHeight="1">
      <c r="K6" s="626"/>
      <c r="S6" s="155"/>
      <c r="W6" s="522"/>
      <c r="X6" s="521"/>
      <c r="AG6" s="655"/>
      <c r="AH6" s="655"/>
      <c r="AI6" s="655"/>
      <c r="AJ6" s="655"/>
      <c r="AK6" s="655"/>
      <c r="AL6" s="655"/>
      <c r="AM6" s="655"/>
      <c r="AN6" s="655"/>
      <c r="AO6" s="655"/>
      <c r="AX6" s="652"/>
      <c r="AY6" s="652"/>
      <c r="AZ6" s="652"/>
      <c r="BA6" s="652"/>
      <c r="BB6" s="652"/>
      <c r="BC6" s="652"/>
      <c r="BD6" s="652"/>
      <c r="BE6" s="652"/>
      <c r="BF6" s="652"/>
      <c r="BH6" t="s">
        <v>147</v>
      </c>
      <c r="BI6">
        <v>0.85</v>
      </c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G6" s="522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Y6" s="548"/>
      <c r="EZ6" s="521"/>
      <c r="FA6" s="521"/>
      <c r="FB6" s="521"/>
      <c r="FC6" s="509"/>
      <c r="FD6" s="521"/>
      <c r="FE6" s="521"/>
      <c r="FF6" s="521"/>
      <c r="FG6" s="521"/>
      <c r="FH6" s="521"/>
      <c r="FI6" s="521"/>
      <c r="FJ6" s="521"/>
      <c r="FK6" s="551"/>
      <c r="FL6" s="551"/>
      <c r="FM6" s="551"/>
      <c r="FN6" s="55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Q6" s="521"/>
    </row>
    <row r="7" spans="1:239" ht="35.450000000000003" customHeight="1">
      <c r="K7" s="627">
        <v>30</v>
      </c>
      <c r="S7" s="155"/>
      <c r="W7" s="522"/>
      <c r="X7" s="522"/>
      <c r="AG7" s="655"/>
      <c r="AH7" s="655"/>
      <c r="AI7" s="655"/>
      <c r="AJ7" s="655"/>
      <c r="AK7" s="655"/>
      <c r="AL7" s="655"/>
      <c r="AM7" s="655"/>
      <c r="AN7" s="655"/>
      <c r="AO7" s="655"/>
      <c r="AX7" s="652"/>
      <c r="AY7" s="652"/>
      <c r="AZ7" s="652"/>
      <c r="BA7" s="652"/>
      <c r="BB7" s="652"/>
      <c r="BC7" s="652"/>
      <c r="BD7" s="652"/>
      <c r="BE7" s="652"/>
      <c r="BF7" s="652"/>
      <c r="BH7" t="s">
        <v>148</v>
      </c>
      <c r="BI7">
        <f>BI6</f>
        <v>0.85</v>
      </c>
      <c r="BN7" s="522"/>
      <c r="BO7" s="521"/>
      <c r="BP7" s="522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52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2"/>
      <c r="DG7" s="522"/>
      <c r="DH7" s="522"/>
      <c r="DI7" s="252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2"/>
      <c r="EY7" s="548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21"/>
    </row>
    <row r="8" spans="1:239" ht="35.450000000000003" customHeight="1">
      <c r="P8" s="19"/>
      <c r="Q8" s="19"/>
      <c r="R8" s="74"/>
      <c r="W8" s="522"/>
      <c r="X8" s="522"/>
      <c r="BN8" s="522"/>
      <c r="BO8" s="521"/>
      <c r="BP8" s="522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2"/>
      <c r="DG8" s="522"/>
      <c r="DH8" s="522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2"/>
      <c r="EY8" s="548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</row>
    <row r="9" spans="1:239" s="7" customFormat="1" ht="36">
      <c r="A9" s="185"/>
      <c r="B9" s="183"/>
      <c r="C9" s="181"/>
      <c r="D9" s="190"/>
      <c r="E9" s="179"/>
      <c r="F9" s="177"/>
      <c r="G9" s="177"/>
      <c r="H9" s="177"/>
      <c r="I9" s="177"/>
      <c r="J9" s="641" t="s">
        <v>168</v>
      </c>
      <c r="K9" s="639" t="s">
        <v>164</v>
      </c>
      <c r="L9" s="640"/>
      <c r="M9" s="567" t="s">
        <v>2</v>
      </c>
      <c r="N9" s="560"/>
      <c r="O9" s="561"/>
      <c r="P9" s="646" t="s">
        <v>163</v>
      </c>
      <c r="Q9" s="646"/>
      <c r="R9" s="563" t="s">
        <v>54</v>
      </c>
      <c r="S9" s="564" t="s">
        <v>0</v>
      </c>
      <c r="T9" s="155"/>
      <c r="U9" s="155"/>
      <c r="V9" s="518"/>
      <c r="X9" s="596" t="s">
        <v>12</v>
      </c>
      <c r="Y9" s="649" t="s">
        <v>165</v>
      </c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150"/>
      <c r="BN9" s="641" t="s">
        <v>168</v>
      </c>
      <c r="BO9" s="647" t="s">
        <v>164</v>
      </c>
      <c r="BP9" s="648"/>
      <c r="BQ9" s="649" t="s">
        <v>165</v>
      </c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  <c r="CI9" s="650"/>
      <c r="CJ9" s="650"/>
      <c r="CK9" s="650"/>
      <c r="CL9" s="650"/>
      <c r="CM9" s="650"/>
      <c r="CN9" s="650"/>
      <c r="CO9" s="650"/>
      <c r="CP9" s="650"/>
      <c r="CQ9" s="650"/>
      <c r="CR9" s="650"/>
      <c r="CS9" s="650"/>
      <c r="CT9" s="650"/>
      <c r="CU9" s="650"/>
      <c r="CV9" s="650"/>
      <c r="CW9" s="650"/>
      <c r="CX9" s="650"/>
      <c r="CY9" s="650"/>
      <c r="CZ9" s="650"/>
      <c r="DA9" s="650"/>
      <c r="DB9" s="650"/>
      <c r="DC9" s="650"/>
      <c r="DD9" s="650"/>
      <c r="DE9" s="511"/>
      <c r="DF9" s="641" t="s">
        <v>168</v>
      </c>
      <c r="DG9" s="647" t="s">
        <v>164</v>
      </c>
      <c r="DH9" s="648"/>
      <c r="DI9" s="649" t="s">
        <v>165</v>
      </c>
      <c r="DJ9" s="650"/>
      <c r="DK9" s="650"/>
      <c r="DL9" s="650"/>
      <c r="DM9" s="650"/>
      <c r="DN9" s="650"/>
      <c r="DO9" s="650"/>
      <c r="DP9" s="650"/>
      <c r="DQ9" s="650"/>
      <c r="DR9" s="650"/>
      <c r="DS9" s="650"/>
      <c r="DT9" s="650"/>
      <c r="DU9" s="650"/>
      <c r="DV9" s="650"/>
      <c r="DW9" s="650"/>
      <c r="DX9" s="650"/>
      <c r="DY9" s="650"/>
      <c r="DZ9" s="650"/>
      <c r="EA9" s="650"/>
      <c r="EB9" s="650"/>
      <c r="EC9" s="650"/>
      <c r="ED9" s="650"/>
      <c r="EE9" s="650"/>
      <c r="EF9" s="650"/>
      <c r="EG9" s="650"/>
      <c r="EH9" s="650"/>
      <c r="EI9" s="650"/>
      <c r="EJ9" s="650"/>
      <c r="EK9" s="650"/>
      <c r="EL9" s="650"/>
      <c r="EM9" s="650"/>
      <c r="EN9" s="650"/>
      <c r="EO9" s="650"/>
      <c r="EP9" s="650"/>
      <c r="EQ9" s="650"/>
      <c r="ER9" s="650"/>
      <c r="ES9" s="650"/>
      <c r="ET9" s="650"/>
      <c r="EU9" s="650"/>
      <c r="EV9" s="650"/>
      <c r="EW9" s="511"/>
      <c r="EX9" s="641" t="s">
        <v>168</v>
      </c>
      <c r="EY9" s="647" t="s">
        <v>164</v>
      </c>
      <c r="EZ9" s="648"/>
      <c r="FA9" s="649" t="s">
        <v>165</v>
      </c>
      <c r="FB9" s="650"/>
      <c r="FC9" s="650"/>
      <c r="FD9" s="650"/>
      <c r="FE9" s="650"/>
      <c r="FF9" s="650"/>
      <c r="FG9" s="650"/>
      <c r="FH9" s="650"/>
      <c r="FI9" s="650"/>
      <c r="FJ9" s="650"/>
      <c r="FK9" s="650"/>
      <c r="FL9" s="650"/>
      <c r="FM9" s="650"/>
      <c r="FN9" s="650"/>
      <c r="FO9" s="650"/>
      <c r="FP9" s="650"/>
      <c r="FQ9" s="650"/>
      <c r="FR9" s="650"/>
      <c r="FS9" s="650"/>
      <c r="FT9" s="650"/>
      <c r="FU9" s="650"/>
      <c r="FV9" s="650"/>
      <c r="FW9" s="650"/>
      <c r="FX9" s="650"/>
      <c r="FY9" s="650"/>
      <c r="FZ9" s="650"/>
      <c r="GA9" s="650"/>
      <c r="GB9" s="650"/>
      <c r="GC9" s="650"/>
      <c r="GD9" s="650"/>
      <c r="GE9" s="650"/>
      <c r="GF9" s="650"/>
      <c r="GG9" s="650"/>
      <c r="GH9" s="650"/>
      <c r="GI9" s="650"/>
      <c r="GJ9" s="650"/>
      <c r="GK9" s="650"/>
      <c r="GL9" s="650"/>
      <c r="GM9" s="650"/>
      <c r="GN9" s="650"/>
      <c r="GO9" s="511"/>
      <c r="GQ9" s="656" t="s">
        <v>12</v>
      </c>
      <c r="GR9" s="649" t="s">
        <v>165</v>
      </c>
      <c r="GS9" s="650"/>
      <c r="GT9" s="650"/>
      <c r="GU9" s="650"/>
      <c r="GV9" s="650"/>
      <c r="GW9" s="650"/>
      <c r="GX9" s="650"/>
      <c r="GY9" s="650"/>
      <c r="GZ9" s="650"/>
      <c r="HA9" s="650"/>
      <c r="HB9" s="650"/>
      <c r="HC9" s="650"/>
      <c r="HD9" s="650"/>
      <c r="HE9" s="650"/>
      <c r="HF9" s="650"/>
      <c r="HG9" s="650"/>
      <c r="HH9" s="650"/>
      <c r="HI9" s="650"/>
      <c r="HJ9" s="650"/>
      <c r="HK9" s="650"/>
      <c r="HL9" s="650"/>
      <c r="HM9" s="650"/>
      <c r="HN9" s="650"/>
      <c r="HO9" s="650"/>
      <c r="HP9" s="650"/>
      <c r="HQ9" s="650"/>
      <c r="HR9" s="650"/>
      <c r="HS9" s="650"/>
      <c r="HT9" s="650"/>
      <c r="HU9" s="650"/>
      <c r="HV9" s="650"/>
      <c r="HW9" s="650"/>
      <c r="HX9" s="650"/>
      <c r="HY9" s="650"/>
      <c r="HZ9" s="650"/>
      <c r="IA9" s="650"/>
      <c r="IB9" s="650"/>
      <c r="IC9" s="650"/>
      <c r="ID9" s="650"/>
      <c r="IE9" s="650"/>
    </row>
    <row r="10" spans="1:239" s="261" customFormat="1" ht="36">
      <c r="A10" s="554"/>
      <c r="B10" s="555"/>
      <c r="C10" s="556"/>
      <c r="D10" s="557"/>
      <c r="E10" s="556"/>
      <c r="F10" s="558"/>
      <c r="G10" s="558"/>
      <c r="H10" s="558"/>
      <c r="I10" s="558"/>
      <c r="J10" s="642"/>
      <c r="K10" s="568" t="s">
        <v>7</v>
      </c>
      <c r="L10" s="569" t="s">
        <v>20</v>
      </c>
      <c r="M10" s="568" t="s">
        <v>177</v>
      </c>
      <c r="N10" s="570"/>
      <c r="O10" s="571"/>
      <c r="P10" s="572" t="s">
        <v>19</v>
      </c>
      <c r="Q10" s="572" t="s">
        <v>32</v>
      </c>
      <c r="R10" s="573" t="s">
        <v>8</v>
      </c>
      <c r="S10" s="574"/>
      <c r="T10" s="155"/>
      <c r="U10" s="155"/>
      <c r="V10" s="520"/>
      <c r="W10" s="7"/>
      <c r="X10" s="595" t="s">
        <v>50</v>
      </c>
      <c r="Y10" s="487">
        <v>10</v>
      </c>
      <c r="Z10" s="487">
        <v>20</v>
      </c>
      <c r="AA10" s="487">
        <v>30</v>
      </c>
      <c r="AB10" s="487">
        <v>40</v>
      </c>
      <c r="AC10" s="487">
        <v>50</v>
      </c>
      <c r="AD10" s="487">
        <v>60</v>
      </c>
      <c r="AE10" s="487">
        <v>70</v>
      </c>
      <c r="AF10" s="487">
        <v>80</v>
      </c>
      <c r="AG10" s="487">
        <v>90</v>
      </c>
      <c r="AH10" s="585">
        <v>100</v>
      </c>
      <c r="AI10" s="487">
        <v>110</v>
      </c>
      <c r="AJ10" s="487">
        <v>120</v>
      </c>
      <c r="AK10" s="487">
        <v>130</v>
      </c>
      <c r="AL10" s="487">
        <v>140</v>
      </c>
      <c r="AM10" s="487">
        <v>150</v>
      </c>
      <c r="AN10" s="487">
        <v>160</v>
      </c>
      <c r="AO10" s="487">
        <v>170</v>
      </c>
      <c r="AP10" s="487">
        <v>180</v>
      </c>
      <c r="AQ10" s="487">
        <v>190</v>
      </c>
      <c r="AR10" s="585">
        <v>200</v>
      </c>
      <c r="AS10" s="487">
        <v>210</v>
      </c>
      <c r="AT10" s="487">
        <v>220</v>
      </c>
      <c r="AU10" s="487">
        <v>230</v>
      </c>
      <c r="AV10" s="487">
        <v>240</v>
      </c>
      <c r="AW10" s="487">
        <v>250</v>
      </c>
      <c r="AX10" s="487">
        <v>260</v>
      </c>
      <c r="AY10" s="487">
        <v>270</v>
      </c>
      <c r="AZ10" s="487">
        <v>280</v>
      </c>
      <c r="BA10" s="487">
        <v>290</v>
      </c>
      <c r="BB10" s="585">
        <v>300</v>
      </c>
      <c r="BC10" s="487">
        <v>310</v>
      </c>
      <c r="BD10" s="487">
        <v>320</v>
      </c>
      <c r="BE10" s="487">
        <v>330</v>
      </c>
      <c r="BF10" s="487">
        <v>340</v>
      </c>
      <c r="BG10" s="487">
        <v>350</v>
      </c>
      <c r="BH10" s="487">
        <v>360</v>
      </c>
      <c r="BI10" s="487">
        <v>370</v>
      </c>
      <c r="BJ10" s="487">
        <v>380</v>
      </c>
      <c r="BK10" s="487">
        <v>390</v>
      </c>
      <c r="BL10" s="586">
        <v>400</v>
      </c>
      <c r="BN10" s="642"/>
      <c r="BO10" s="562" t="s">
        <v>2</v>
      </c>
      <c r="BP10" s="562" t="s">
        <v>12</v>
      </c>
      <c r="BQ10" s="487">
        <v>10</v>
      </c>
      <c r="BR10" s="487">
        <v>20</v>
      </c>
      <c r="BS10" s="487">
        <v>30</v>
      </c>
      <c r="BT10" s="487">
        <v>40</v>
      </c>
      <c r="BU10" s="487">
        <v>50</v>
      </c>
      <c r="BV10" s="487">
        <v>60</v>
      </c>
      <c r="BW10" s="487">
        <v>70</v>
      </c>
      <c r="BX10" s="487">
        <v>80</v>
      </c>
      <c r="BY10" s="487">
        <v>90</v>
      </c>
      <c r="BZ10" s="585">
        <v>100</v>
      </c>
      <c r="CA10" s="487">
        <v>110</v>
      </c>
      <c r="CB10" s="487">
        <v>120</v>
      </c>
      <c r="CC10" s="487">
        <v>130</v>
      </c>
      <c r="CD10" s="487">
        <v>140</v>
      </c>
      <c r="CE10" s="487">
        <v>150</v>
      </c>
      <c r="CF10" s="487">
        <v>160</v>
      </c>
      <c r="CG10" s="487">
        <v>170</v>
      </c>
      <c r="CH10" s="487">
        <v>180</v>
      </c>
      <c r="CI10" s="487">
        <v>190</v>
      </c>
      <c r="CJ10" s="585">
        <v>200</v>
      </c>
      <c r="CK10" s="487">
        <v>210</v>
      </c>
      <c r="CL10" s="487">
        <v>220</v>
      </c>
      <c r="CM10" s="487">
        <v>230</v>
      </c>
      <c r="CN10" s="487">
        <v>240</v>
      </c>
      <c r="CO10" s="487">
        <v>250</v>
      </c>
      <c r="CP10" s="487">
        <v>260</v>
      </c>
      <c r="CQ10" s="487">
        <v>270</v>
      </c>
      <c r="CR10" s="487">
        <v>280</v>
      </c>
      <c r="CS10" s="487">
        <v>290</v>
      </c>
      <c r="CT10" s="585">
        <v>300</v>
      </c>
      <c r="CU10" s="487">
        <v>310</v>
      </c>
      <c r="CV10" s="487">
        <v>320</v>
      </c>
      <c r="CW10" s="487">
        <v>330</v>
      </c>
      <c r="CX10" s="487">
        <v>340</v>
      </c>
      <c r="CY10" s="487">
        <v>350</v>
      </c>
      <c r="CZ10" s="487">
        <v>360</v>
      </c>
      <c r="DA10" s="487">
        <v>370</v>
      </c>
      <c r="DB10" s="487">
        <v>380</v>
      </c>
      <c r="DC10" s="487">
        <v>390</v>
      </c>
      <c r="DD10" s="586">
        <v>400</v>
      </c>
      <c r="DF10" s="642"/>
      <c r="DG10" s="562" t="s">
        <v>2</v>
      </c>
      <c r="DH10" s="562" t="s">
        <v>12</v>
      </c>
      <c r="DI10" s="487">
        <v>10</v>
      </c>
      <c r="DJ10" s="487">
        <v>20</v>
      </c>
      <c r="DK10" s="487">
        <v>30</v>
      </c>
      <c r="DL10" s="487">
        <v>40</v>
      </c>
      <c r="DM10" s="487">
        <v>50</v>
      </c>
      <c r="DN10" s="487">
        <v>60</v>
      </c>
      <c r="DO10" s="487">
        <v>70</v>
      </c>
      <c r="DP10" s="487">
        <v>80</v>
      </c>
      <c r="DQ10" s="487">
        <v>90</v>
      </c>
      <c r="DR10" s="585">
        <v>100</v>
      </c>
      <c r="DS10" s="487">
        <v>110</v>
      </c>
      <c r="DT10" s="487">
        <v>120</v>
      </c>
      <c r="DU10" s="487">
        <v>130</v>
      </c>
      <c r="DV10" s="487">
        <v>140</v>
      </c>
      <c r="DW10" s="487">
        <v>150</v>
      </c>
      <c r="DX10" s="487">
        <v>160</v>
      </c>
      <c r="DY10" s="487">
        <v>170</v>
      </c>
      <c r="DZ10" s="487">
        <v>180</v>
      </c>
      <c r="EA10" s="487">
        <v>190</v>
      </c>
      <c r="EB10" s="585">
        <v>200</v>
      </c>
      <c r="EC10" s="487">
        <v>210</v>
      </c>
      <c r="ED10" s="487">
        <v>220</v>
      </c>
      <c r="EE10" s="487">
        <v>230</v>
      </c>
      <c r="EF10" s="487">
        <v>240</v>
      </c>
      <c r="EG10" s="487">
        <v>250</v>
      </c>
      <c r="EH10" s="487">
        <v>260</v>
      </c>
      <c r="EI10" s="487">
        <v>270</v>
      </c>
      <c r="EJ10" s="487">
        <v>280</v>
      </c>
      <c r="EK10" s="487">
        <v>290</v>
      </c>
      <c r="EL10" s="585">
        <v>300</v>
      </c>
      <c r="EM10" s="487">
        <v>310</v>
      </c>
      <c r="EN10" s="487">
        <v>320</v>
      </c>
      <c r="EO10" s="487">
        <v>330</v>
      </c>
      <c r="EP10" s="487">
        <v>340</v>
      </c>
      <c r="EQ10" s="487">
        <v>350</v>
      </c>
      <c r="ER10" s="487">
        <v>360</v>
      </c>
      <c r="ES10" s="487">
        <v>370</v>
      </c>
      <c r="ET10" s="487">
        <v>380</v>
      </c>
      <c r="EU10" s="487">
        <v>390</v>
      </c>
      <c r="EV10" s="586">
        <v>400</v>
      </c>
      <c r="EX10" s="642"/>
      <c r="EY10" s="562" t="s">
        <v>2</v>
      </c>
      <c r="EZ10" s="562" t="s">
        <v>12</v>
      </c>
      <c r="FA10" s="487">
        <v>10</v>
      </c>
      <c r="FB10" s="487">
        <v>20</v>
      </c>
      <c r="FC10" s="487">
        <v>30</v>
      </c>
      <c r="FD10" s="487">
        <v>40</v>
      </c>
      <c r="FE10" s="487">
        <v>50</v>
      </c>
      <c r="FF10" s="487">
        <v>60</v>
      </c>
      <c r="FG10" s="487">
        <v>70</v>
      </c>
      <c r="FH10" s="487">
        <v>80</v>
      </c>
      <c r="FI10" s="487">
        <v>90</v>
      </c>
      <c r="FJ10" s="585">
        <v>100</v>
      </c>
      <c r="FK10" s="487">
        <v>110</v>
      </c>
      <c r="FL10" s="487">
        <v>120</v>
      </c>
      <c r="FM10" s="487">
        <v>130</v>
      </c>
      <c r="FN10" s="487">
        <v>140</v>
      </c>
      <c r="FO10" s="487">
        <v>150</v>
      </c>
      <c r="FP10" s="487">
        <v>160</v>
      </c>
      <c r="FQ10" s="487">
        <v>170</v>
      </c>
      <c r="FR10" s="487">
        <v>180</v>
      </c>
      <c r="FS10" s="487">
        <v>190</v>
      </c>
      <c r="FT10" s="585">
        <v>200</v>
      </c>
      <c r="FU10" s="487">
        <v>210</v>
      </c>
      <c r="FV10" s="487">
        <v>220</v>
      </c>
      <c r="FW10" s="487">
        <v>230</v>
      </c>
      <c r="FX10" s="487">
        <v>240</v>
      </c>
      <c r="FY10" s="487">
        <v>250</v>
      </c>
      <c r="FZ10" s="487">
        <v>260</v>
      </c>
      <c r="GA10" s="487">
        <v>270</v>
      </c>
      <c r="GB10" s="487">
        <v>280</v>
      </c>
      <c r="GC10" s="487">
        <v>290</v>
      </c>
      <c r="GD10" s="585">
        <v>300</v>
      </c>
      <c r="GE10" s="487">
        <v>310</v>
      </c>
      <c r="GF10" s="487">
        <v>320</v>
      </c>
      <c r="GG10" s="487">
        <v>330</v>
      </c>
      <c r="GH10" s="487">
        <v>340</v>
      </c>
      <c r="GI10" s="487">
        <v>350</v>
      </c>
      <c r="GJ10" s="487">
        <v>360</v>
      </c>
      <c r="GK10" s="487">
        <v>370</v>
      </c>
      <c r="GL10" s="487">
        <v>380</v>
      </c>
      <c r="GM10" s="487">
        <v>390</v>
      </c>
      <c r="GN10" s="586">
        <v>400</v>
      </c>
      <c r="GO10" s="511"/>
      <c r="GP10" s="521"/>
      <c r="GQ10" s="657"/>
      <c r="GR10" s="487">
        <v>10</v>
      </c>
      <c r="GS10" s="487">
        <v>20</v>
      </c>
      <c r="GT10" s="487">
        <v>30</v>
      </c>
      <c r="GU10" s="487">
        <v>40</v>
      </c>
      <c r="GV10" s="487">
        <v>50</v>
      </c>
      <c r="GW10" s="487">
        <v>60</v>
      </c>
      <c r="GX10" s="487">
        <v>70</v>
      </c>
      <c r="GY10" s="487">
        <v>80</v>
      </c>
      <c r="GZ10" s="487">
        <v>90</v>
      </c>
      <c r="HA10" s="585">
        <v>100</v>
      </c>
      <c r="HB10" s="487">
        <v>110</v>
      </c>
      <c r="HC10" s="487">
        <v>120</v>
      </c>
      <c r="HD10" s="487">
        <v>130</v>
      </c>
      <c r="HE10" s="487">
        <v>140</v>
      </c>
      <c r="HF10" s="487">
        <v>150</v>
      </c>
      <c r="HG10" s="487">
        <v>160</v>
      </c>
      <c r="HH10" s="487">
        <v>170</v>
      </c>
      <c r="HI10" s="487">
        <v>180</v>
      </c>
      <c r="HJ10" s="487">
        <v>190</v>
      </c>
      <c r="HK10" s="585">
        <v>200</v>
      </c>
      <c r="HL10" s="487">
        <v>210</v>
      </c>
      <c r="HM10" s="487">
        <v>220</v>
      </c>
      <c r="HN10" s="487">
        <v>230</v>
      </c>
      <c r="HO10" s="487">
        <v>240</v>
      </c>
      <c r="HP10" s="487">
        <v>250</v>
      </c>
      <c r="HQ10" s="487">
        <v>260</v>
      </c>
      <c r="HR10" s="487">
        <v>270</v>
      </c>
      <c r="HS10" s="487">
        <v>280</v>
      </c>
      <c r="HT10" s="487">
        <v>290</v>
      </c>
      <c r="HU10" s="585">
        <v>300</v>
      </c>
      <c r="HV10" s="487">
        <v>310</v>
      </c>
      <c r="HW10" s="487">
        <v>320</v>
      </c>
      <c r="HX10" s="487">
        <v>330</v>
      </c>
      <c r="HY10" s="487">
        <v>340</v>
      </c>
      <c r="HZ10" s="487">
        <v>350</v>
      </c>
      <c r="IA10" s="487">
        <v>360</v>
      </c>
      <c r="IB10" s="487">
        <v>370</v>
      </c>
      <c r="IC10" s="487">
        <v>380</v>
      </c>
      <c r="ID10" s="487">
        <v>390</v>
      </c>
      <c r="IE10" s="586">
        <v>400</v>
      </c>
    </row>
    <row r="11" spans="1:239" s="90" customFormat="1" ht="36">
      <c r="A11" s="173"/>
      <c r="B11" s="182"/>
      <c r="C11" s="91"/>
      <c r="D11" s="189"/>
      <c r="E11" s="91"/>
      <c r="F11" s="116"/>
      <c r="G11" s="116"/>
      <c r="H11" s="116"/>
      <c r="I11" s="116"/>
      <c r="J11" s="252"/>
      <c r="K11" s="499">
        <v>0</v>
      </c>
      <c r="L11" s="384">
        <v>0</v>
      </c>
      <c r="M11" s="384">
        <v>0</v>
      </c>
      <c r="N11" s="491"/>
      <c r="O11" s="263"/>
      <c r="P11" s="383">
        <f>Q11-273.15</f>
        <v>45</v>
      </c>
      <c r="Q11" s="382">
        <f>K7+T0</f>
        <v>318.14999999999998</v>
      </c>
      <c r="R11" s="490">
        <f>SQRT(RLuft_N*1.4*Q11)*m_s_→_kt</f>
        <v>695.06039918557099</v>
      </c>
      <c r="S11" s="263">
        <f t="shared" ref="S11:S24" si="0">(1-K11*L/($Q$11))^g_RL</f>
        <v>1</v>
      </c>
      <c r="T11" s="155"/>
      <c r="U11" s="155"/>
      <c r="V11" s="170"/>
      <c r="W11" s="92"/>
      <c r="X11" s="525">
        <v>0</v>
      </c>
      <c r="Y11" s="410">
        <f>SQRT(5*((((1/$S11)*(((1+0.2*(Y$10/$R$11)^2)^3.5)-1))+1)^(1/3.5)-1))</f>
        <v>1.4387238881291892E-2</v>
      </c>
      <c r="Z11" s="410">
        <f t="shared" ref="Z11:AO26" si="1">SQRT(5*((((1/$S11)*(((1+0.2*(Z$10/$R$11)^2)^3.5)-1))+1)^(1/3.5)-1))</f>
        <v>2.877447776256449E-2</v>
      </c>
      <c r="AA11" s="410">
        <f t="shared" si="1"/>
        <v>4.3161716643837091E-2</v>
      </c>
      <c r="AB11" s="410">
        <f t="shared" si="1"/>
        <v>5.7548955525119336E-2</v>
      </c>
      <c r="AC11" s="410">
        <f t="shared" si="1"/>
        <v>7.193619440639773E-2</v>
      </c>
      <c r="AD11" s="410">
        <f t="shared" si="1"/>
        <v>8.6323433287674181E-2</v>
      </c>
      <c r="AE11" s="410">
        <f t="shared" si="1"/>
        <v>0.10071067216895506</v>
      </c>
      <c r="AF11" s="410">
        <f t="shared" si="1"/>
        <v>0.11509791105023386</v>
      </c>
      <c r="AG11" s="410">
        <f t="shared" si="1"/>
        <v>0.12948514993151128</v>
      </c>
      <c r="AH11" s="410">
        <f t="shared" si="1"/>
        <v>0.1438723888127916</v>
      </c>
      <c r="AI11" s="410">
        <f t="shared" si="1"/>
        <v>0.15825962769407051</v>
      </c>
      <c r="AJ11" s="410">
        <f t="shared" si="1"/>
        <v>0.17264686657534836</v>
      </c>
      <c r="AK11" s="410">
        <f t="shared" si="1"/>
        <v>0.18703410545662838</v>
      </c>
      <c r="AL11" s="410">
        <f t="shared" si="1"/>
        <v>0.20142134433790734</v>
      </c>
      <c r="AM11" s="410">
        <f t="shared" si="1"/>
        <v>0.21580858321918547</v>
      </c>
      <c r="AN11" s="410">
        <f t="shared" si="1"/>
        <v>0.2301958221004653</v>
      </c>
      <c r="AO11" s="410">
        <f t="shared" si="1"/>
        <v>0.24458306098174429</v>
      </c>
      <c r="AP11" s="410">
        <f t="shared" ref="AP11:BE26" si="2">SQRT(5*((((1/$S11)*(((1+0.2*(AP$10/$R$11)^2)^3.5)-1))+1)^(1/3.5)-1))</f>
        <v>0.25897029986302256</v>
      </c>
      <c r="AQ11" s="410">
        <f t="shared" si="2"/>
        <v>0.27335753874430224</v>
      </c>
      <c r="AR11" s="410">
        <f t="shared" si="2"/>
        <v>0.28774477762558126</v>
      </c>
      <c r="AS11" s="410">
        <f t="shared" si="2"/>
        <v>0.30213201650685967</v>
      </c>
      <c r="AT11" s="410">
        <f t="shared" si="2"/>
        <v>0.31651925538813924</v>
      </c>
      <c r="AU11" s="410">
        <f t="shared" si="2"/>
        <v>0.33090649426941826</v>
      </c>
      <c r="AV11" s="410">
        <f t="shared" si="2"/>
        <v>0.34529373315069833</v>
      </c>
      <c r="AW11" s="410">
        <f t="shared" si="2"/>
        <v>0.3596809720319763</v>
      </c>
      <c r="AX11" s="410">
        <f t="shared" si="2"/>
        <v>0.37406821091325532</v>
      </c>
      <c r="AY11" s="410">
        <f t="shared" si="2"/>
        <v>0.38845544979453528</v>
      </c>
      <c r="AZ11" s="410">
        <f t="shared" si="2"/>
        <v>0.40284268867581469</v>
      </c>
      <c r="BA11" s="410">
        <f t="shared" si="2"/>
        <v>0.41722992755709365</v>
      </c>
      <c r="BB11" s="410">
        <f t="shared" si="2"/>
        <v>0.43161716643837222</v>
      </c>
      <c r="BC11" s="410">
        <f t="shared" si="2"/>
        <v>0.44600440531965163</v>
      </c>
      <c r="BD11" s="410">
        <f t="shared" si="2"/>
        <v>0.46039164420093059</v>
      </c>
      <c r="BE11" s="410">
        <f t="shared" si="2"/>
        <v>0.47477888308220917</v>
      </c>
      <c r="BF11" s="410">
        <f t="shared" ref="BF11:BL26" si="3">SQRT(5*((((1/$S11)*(((1+0.2*(BF$10/$R$11)^2)^3.5)-1))+1)^(1/3.5)-1))</f>
        <v>0.48916612196348858</v>
      </c>
      <c r="BG11" s="410">
        <f t="shared" si="3"/>
        <v>0.50355336084476754</v>
      </c>
      <c r="BH11" s="410">
        <f t="shared" si="3"/>
        <v>0.51794059972604622</v>
      </c>
      <c r="BI11" s="410">
        <f t="shared" si="3"/>
        <v>0.53232783860732558</v>
      </c>
      <c r="BJ11" s="410">
        <f t="shared" si="3"/>
        <v>0.54671507748860448</v>
      </c>
      <c r="BK11" s="410">
        <f t="shared" si="3"/>
        <v>0.56110231636988417</v>
      </c>
      <c r="BL11" s="410">
        <f t="shared" si="3"/>
        <v>0.57548955525116252</v>
      </c>
      <c r="BM11" s="253"/>
      <c r="BN11" s="252"/>
      <c r="BO11" s="537">
        <f>(BP11*288.15)/(100*(288.15+$F11))</f>
        <v>0</v>
      </c>
      <c r="BP11" s="525">
        <v>0</v>
      </c>
      <c r="BQ11" s="382">
        <f t="shared" ref="BQ11:CF26" si="4">$Q11*(1+0.2*Y11^2)</f>
        <v>318.16317094185035</v>
      </c>
      <c r="BR11" s="382">
        <f t="shared" si="4"/>
        <v>318.20268376740142</v>
      </c>
      <c r="BS11" s="382">
        <f t="shared" si="4"/>
        <v>318.26853847665319</v>
      </c>
      <c r="BT11" s="382">
        <f t="shared" si="4"/>
        <v>318.36073506960571</v>
      </c>
      <c r="BU11" s="382">
        <f t="shared" si="4"/>
        <v>318.47927354625887</v>
      </c>
      <c r="BV11" s="382">
        <f t="shared" si="4"/>
        <v>318.62415390661278</v>
      </c>
      <c r="BW11" s="382">
        <f t="shared" si="4"/>
        <v>318.79537615066738</v>
      </c>
      <c r="BX11" s="382">
        <f t="shared" si="4"/>
        <v>318.99294027842274</v>
      </c>
      <c r="BY11" s="382">
        <f t="shared" si="4"/>
        <v>319.21684628987873</v>
      </c>
      <c r="BZ11" s="382">
        <f t="shared" si="4"/>
        <v>319.46709418503553</v>
      </c>
      <c r="CA11" s="382">
        <f t="shared" si="4"/>
        <v>319.74368396389298</v>
      </c>
      <c r="CB11" s="382">
        <f t="shared" si="4"/>
        <v>320.04661562645111</v>
      </c>
      <c r="CC11" s="382">
        <f t="shared" si="4"/>
        <v>320.37588917271</v>
      </c>
      <c r="CD11" s="382">
        <f t="shared" si="4"/>
        <v>320.73150460266965</v>
      </c>
      <c r="CE11" s="382">
        <f t="shared" si="4"/>
        <v>321.11346191632987</v>
      </c>
      <c r="CF11" s="382">
        <f t="shared" si="4"/>
        <v>321.52176111369096</v>
      </c>
      <c r="CG11" s="382">
        <f t="shared" ref="CG11:CV26" si="5">$Q11*(1+0.2*AO11^2)</f>
        <v>321.95640219475263</v>
      </c>
      <c r="CH11" s="382">
        <f t="shared" si="5"/>
        <v>322.41738515951505</v>
      </c>
      <c r="CI11" s="382">
        <f t="shared" si="5"/>
        <v>322.90471000797822</v>
      </c>
      <c r="CJ11" s="382">
        <f t="shared" si="5"/>
        <v>323.41837674014209</v>
      </c>
      <c r="CK11" s="382">
        <f t="shared" si="5"/>
        <v>323.9583853560066</v>
      </c>
      <c r="CL11" s="382">
        <f t="shared" si="5"/>
        <v>324.52473585557192</v>
      </c>
      <c r="CM11" s="382">
        <f t="shared" si="5"/>
        <v>325.11742823883787</v>
      </c>
      <c r="CN11" s="382">
        <f t="shared" si="5"/>
        <v>325.73646250580464</v>
      </c>
      <c r="CO11" s="382">
        <f t="shared" si="5"/>
        <v>326.38183865647198</v>
      </c>
      <c r="CP11" s="382">
        <f t="shared" si="5"/>
        <v>327.05355669084008</v>
      </c>
      <c r="CQ11" s="382">
        <f t="shared" si="5"/>
        <v>327.75161660890899</v>
      </c>
      <c r="CR11" s="382">
        <f t="shared" si="5"/>
        <v>328.47601841067853</v>
      </c>
      <c r="CS11" s="382">
        <f t="shared" si="5"/>
        <v>329.22676209614878</v>
      </c>
      <c r="CT11" s="382">
        <f t="shared" si="5"/>
        <v>330.00384766531971</v>
      </c>
      <c r="CU11" s="382">
        <f t="shared" si="5"/>
        <v>330.8072751181914</v>
      </c>
      <c r="CV11" s="382">
        <f t="shared" si="5"/>
        <v>331.63704445476378</v>
      </c>
      <c r="CW11" s="382">
        <f t="shared" ref="CW11:DD42" si="6">$Q11*(1+0.2*BE11^2)</f>
        <v>332.49315567503686</v>
      </c>
      <c r="CX11" s="382">
        <f t="shared" si="6"/>
        <v>333.37560877901069</v>
      </c>
      <c r="CY11" s="382">
        <f t="shared" si="6"/>
        <v>334.28440376668516</v>
      </c>
      <c r="CZ11" s="382">
        <f t="shared" si="6"/>
        <v>335.21954063806038</v>
      </c>
      <c r="DA11" s="382">
        <f t="shared" si="6"/>
        <v>336.1810193931363</v>
      </c>
      <c r="DB11" s="382">
        <f t="shared" si="6"/>
        <v>337.16884003191296</v>
      </c>
      <c r="DC11" s="382">
        <f t="shared" si="6"/>
        <v>338.18300255439038</v>
      </c>
      <c r="DD11" s="382">
        <f t="shared" si="6"/>
        <v>339.22350696056839</v>
      </c>
      <c r="DE11" s="521"/>
      <c r="DF11" s="252"/>
      <c r="DG11" s="537">
        <f>(DH11*288.15)/(100*(288.15+$F11))</f>
        <v>0</v>
      </c>
      <c r="DH11" s="525">
        <v>0</v>
      </c>
      <c r="DI11" s="382">
        <f t="shared" ref="DI11:DX26" si="7">Y11*$R11</f>
        <v>10.00000000000891</v>
      </c>
      <c r="DJ11" s="382">
        <f t="shared" si="7"/>
        <v>20.000000000004409</v>
      </c>
      <c r="DK11" s="382">
        <f t="shared" si="7"/>
        <v>29.999999999999911</v>
      </c>
      <c r="DL11" s="382">
        <f t="shared" si="7"/>
        <v>40.000000000002117</v>
      </c>
      <c r="DM11" s="382">
        <f t="shared" si="7"/>
        <v>50.000000000001641</v>
      </c>
      <c r="DN11" s="382">
        <f t="shared" si="7"/>
        <v>59.999999999999822</v>
      </c>
      <c r="DO11" s="382">
        <f t="shared" si="7"/>
        <v>70.00000000000108</v>
      </c>
      <c r="DP11" s="382">
        <f t="shared" si="7"/>
        <v>80.000000000000881</v>
      </c>
      <c r="DQ11" s="382">
        <f t="shared" si="7"/>
        <v>89.999999999999744</v>
      </c>
      <c r="DR11" s="382">
        <f t="shared" si="7"/>
        <v>100.00000000000061</v>
      </c>
      <c r="DS11" s="382">
        <f t="shared" si="7"/>
        <v>110.0000000000005</v>
      </c>
      <c r="DT11" s="382">
        <f t="shared" si="7"/>
        <v>119.99999999999964</v>
      </c>
      <c r="DU11" s="382">
        <f t="shared" si="7"/>
        <v>130.00000000000031</v>
      </c>
      <c r="DV11" s="382">
        <f t="shared" si="7"/>
        <v>140.00000000000023</v>
      </c>
      <c r="DW11" s="382">
        <f t="shared" si="7"/>
        <v>149.99999999999957</v>
      </c>
      <c r="DX11" s="382">
        <f t="shared" si="7"/>
        <v>160.00000000000009</v>
      </c>
      <c r="DY11" s="382">
        <f t="shared" ref="DY11:EN26" si="8">AO11*$R11</f>
        <v>170.00000000000003</v>
      </c>
      <c r="DZ11" s="382">
        <f t="shared" si="8"/>
        <v>179.99999999999949</v>
      </c>
      <c r="EA11" s="382">
        <f t="shared" si="8"/>
        <v>189.99999999999991</v>
      </c>
      <c r="EB11" s="382">
        <f t="shared" si="8"/>
        <v>199.99999999999986</v>
      </c>
      <c r="EC11" s="382">
        <f t="shared" si="8"/>
        <v>209.9999999999994</v>
      </c>
      <c r="ED11" s="382">
        <f t="shared" si="8"/>
        <v>219.99999999999974</v>
      </c>
      <c r="EE11" s="382">
        <f t="shared" si="8"/>
        <v>229.99999999999972</v>
      </c>
      <c r="EF11" s="382">
        <f t="shared" si="8"/>
        <v>240.0000000000004</v>
      </c>
      <c r="EG11" s="382">
        <f t="shared" si="8"/>
        <v>249.99999999999963</v>
      </c>
      <c r="EH11" s="382">
        <f t="shared" si="8"/>
        <v>259.9999999999996</v>
      </c>
      <c r="EI11" s="382">
        <f t="shared" si="8"/>
        <v>270.00000000000023</v>
      </c>
      <c r="EJ11" s="382">
        <f t="shared" si="8"/>
        <v>280.00000000000045</v>
      </c>
      <c r="EK11" s="382">
        <f t="shared" si="8"/>
        <v>290.0000000000004</v>
      </c>
      <c r="EL11" s="382">
        <f t="shared" si="8"/>
        <v>300.00000000000006</v>
      </c>
      <c r="EM11" s="382">
        <f t="shared" si="8"/>
        <v>310.00000000000028</v>
      </c>
      <c r="EN11" s="382">
        <f t="shared" si="8"/>
        <v>320.00000000000017</v>
      </c>
      <c r="EO11" s="382">
        <f t="shared" ref="EO11:EV42" si="9">BE11*$R11</f>
        <v>329.99999999999983</v>
      </c>
      <c r="EP11" s="382">
        <f t="shared" si="9"/>
        <v>340.00000000000006</v>
      </c>
      <c r="EQ11" s="382">
        <f t="shared" si="9"/>
        <v>350</v>
      </c>
      <c r="ER11" s="382">
        <f t="shared" si="9"/>
        <v>359.99999999999972</v>
      </c>
      <c r="ES11" s="382">
        <f t="shared" si="9"/>
        <v>369.99999999999994</v>
      </c>
      <c r="ET11" s="382">
        <f t="shared" si="9"/>
        <v>379.99999999999983</v>
      </c>
      <c r="EU11" s="382">
        <f t="shared" si="9"/>
        <v>390.00000000000023</v>
      </c>
      <c r="EV11" s="382">
        <f t="shared" si="9"/>
        <v>399.99999999999972</v>
      </c>
      <c r="EW11" s="521"/>
      <c r="EX11" s="252"/>
      <c r="EY11" s="515">
        <f>(EZ11*288.15)/(100*(288.15+$F11))</f>
        <v>0</v>
      </c>
      <c r="EZ11" s="525">
        <v>0</v>
      </c>
      <c r="FA11" s="382">
        <f t="shared" ref="FA11:FP26" si="10">6*$EY11/10+FA$10+(BQ11-273.15)</f>
        <v>55.013170941850376</v>
      </c>
      <c r="FB11" s="382">
        <f t="shared" si="10"/>
        <v>65.052683767401447</v>
      </c>
      <c r="FC11" s="382">
        <f t="shared" si="10"/>
        <v>75.118538476653214</v>
      </c>
      <c r="FD11" s="382">
        <f t="shared" si="10"/>
        <v>85.210735069605732</v>
      </c>
      <c r="FE11" s="382">
        <f t="shared" si="10"/>
        <v>95.329273546258889</v>
      </c>
      <c r="FF11" s="382">
        <f t="shared" si="10"/>
        <v>105.4741539066128</v>
      </c>
      <c r="FG11" s="382">
        <f t="shared" si="10"/>
        <v>115.6453761506674</v>
      </c>
      <c r="FH11" s="382">
        <f t="shared" si="10"/>
        <v>125.84294027842276</v>
      </c>
      <c r="FI11" s="382">
        <f t="shared" si="10"/>
        <v>136.06684628987875</v>
      </c>
      <c r="FJ11" s="382">
        <f t="shared" si="10"/>
        <v>146.31709418503556</v>
      </c>
      <c r="FK11" s="382">
        <f t="shared" si="10"/>
        <v>156.593683963893</v>
      </c>
      <c r="FL11" s="382">
        <f t="shared" si="10"/>
        <v>166.89661562645114</v>
      </c>
      <c r="FM11" s="382">
        <f t="shared" si="10"/>
        <v>177.22588917271003</v>
      </c>
      <c r="FN11" s="382">
        <f t="shared" si="10"/>
        <v>187.58150460266967</v>
      </c>
      <c r="FO11" s="382">
        <f t="shared" si="10"/>
        <v>197.96346191632989</v>
      </c>
      <c r="FP11" s="382">
        <f t="shared" si="10"/>
        <v>208.37176111369098</v>
      </c>
      <c r="FQ11" s="382">
        <f t="shared" ref="FQ11:GF26" si="11">6*$EY11/10+FQ$10+(CG11-273.15)</f>
        <v>218.80640219475265</v>
      </c>
      <c r="FR11" s="382">
        <f t="shared" si="11"/>
        <v>229.26738515951507</v>
      </c>
      <c r="FS11" s="382">
        <f t="shared" si="11"/>
        <v>239.75471000797825</v>
      </c>
      <c r="FT11" s="382">
        <f t="shared" si="11"/>
        <v>250.26837674014212</v>
      </c>
      <c r="FU11" s="382">
        <f t="shared" si="11"/>
        <v>260.80838535600662</v>
      </c>
      <c r="FV11" s="382">
        <f t="shared" si="11"/>
        <v>271.37473585557194</v>
      </c>
      <c r="FW11" s="382">
        <f t="shared" si="11"/>
        <v>281.9674282388379</v>
      </c>
      <c r="FX11" s="382">
        <f t="shared" si="11"/>
        <v>292.58646250580466</v>
      </c>
      <c r="FY11" s="382">
        <f t="shared" si="11"/>
        <v>303.23183865647201</v>
      </c>
      <c r="FZ11" s="382">
        <f t="shared" si="11"/>
        <v>313.90355669084011</v>
      </c>
      <c r="GA11" s="382">
        <f t="shared" si="11"/>
        <v>324.60161660890901</v>
      </c>
      <c r="GB11" s="382">
        <f t="shared" si="11"/>
        <v>335.32601841067856</v>
      </c>
      <c r="GC11" s="382">
        <f t="shared" si="11"/>
        <v>346.0767620961488</v>
      </c>
      <c r="GD11" s="382">
        <f t="shared" si="11"/>
        <v>356.85384766531973</v>
      </c>
      <c r="GE11" s="382">
        <f t="shared" si="11"/>
        <v>367.65727511819142</v>
      </c>
      <c r="GF11" s="382">
        <f t="shared" si="11"/>
        <v>378.4870444547638</v>
      </c>
      <c r="GG11" s="382">
        <f t="shared" ref="GG11:GN41" si="12">6*$EY11/10+GG$10+(CW11-273.15)</f>
        <v>389.34315567503688</v>
      </c>
      <c r="GH11" s="382">
        <f t="shared" si="12"/>
        <v>400.22560877901071</v>
      </c>
      <c r="GI11" s="382">
        <f t="shared" si="12"/>
        <v>411.13440376668518</v>
      </c>
      <c r="GJ11" s="382">
        <f t="shared" si="12"/>
        <v>422.0695406380604</v>
      </c>
      <c r="GK11" s="382">
        <f t="shared" si="12"/>
        <v>433.03101939313632</v>
      </c>
      <c r="GL11" s="382">
        <f t="shared" si="12"/>
        <v>444.01884003191299</v>
      </c>
      <c r="GM11" s="382">
        <f t="shared" si="12"/>
        <v>455.03300255439041</v>
      </c>
      <c r="GN11" s="382">
        <f t="shared" si="12"/>
        <v>466.07350696056841</v>
      </c>
      <c r="GO11" s="511"/>
      <c r="GP11" s="521"/>
      <c r="GQ11" s="525">
        <v>0</v>
      </c>
      <c r="GR11" s="582">
        <f t="shared" ref="GR11:HG26" si="13">ABS((FA11-DI11)/DI11)</f>
        <v>4.5013170941801359</v>
      </c>
      <c r="GS11" s="476">
        <f t="shared" si="13"/>
        <v>2.2526341883693557</v>
      </c>
      <c r="GT11" s="476">
        <f t="shared" si="13"/>
        <v>1.5039512825551145</v>
      </c>
      <c r="GU11" s="476">
        <f t="shared" si="13"/>
        <v>1.1302683767400306</v>
      </c>
      <c r="GV11" s="476">
        <f t="shared" si="13"/>
        <v>0.90658547092511521</v>
      </c>
      <c r="GW11" s="476">
        <f t="shared" si="13"/>
        <v>0.75790256511021847</v>
      </c>
      <c r="GX11" s="476">
        <f t="shared" si="13"/>
        <v>0.65207680215236596</v>
      </c>
      <c r="GY11" s="476">
        <f t="shared" si="13"/>
        <v>0.57303675348026717</v>
      </c>
      <c r="GZ11" s="476">
        <f t="shared" si="13"/>
        <v>0.51185384766532382</v>
      </c>
      <c r="HA11" s="476">
        <f t="shared" si="13"/>
        <v>0.46317094185034663</v>
      </c>
      <c r="HB11" s="476">
        <f t="shared" si="13"/>
        <v>0.42357894512629357</v>
      </c>
      <c r="HC11" s="476">
        <f t="shared" si="13"/>
        <v>0.39080513022043029</v>
      </c>
      <c r="HD11" s="476">
        <f t="shared" si="13"/>
        <v>0.36327607055930461</v>
      </c>
      <c r="HE11" s="476">
        <f t="shared" si="13"/>
        <v>0.33986789001906687</v>
      </c>
      <c r="HF11" s="476">
        <f t="shared" si="13"/>
        <v>0.31975641277553635</v>
      </c>
      <c r="HG11" s="476">
        <f t="shared" si="13"/>
        <v>0.30232350696056792</v>
      </c>
      <c r="HH11" s="476">
        <f t="shared" ref="HH11:HW26" si="14">ABS((FQ11-DY11)/DY11)</f>
        <v>0.28709648349854477</v>
      </c>
      <c r="HI11" s="476">
        <f t="shared" si="14"/>
        <v>0.27370769533064293</v>
      </c>
      <c r="HJ11" s="476">
        <f t="shared" si="14"/>
        <v>0.26186689477883346</v>
      </c>
      <c r="HK11" s="476">
        <f t="shared" si="14"/>
        <v>0.25134188370071148</v>
      </c>
      <c r="HL11" s="476">
        <f t="shared" si="14"/>
        <v>0.24194469217146364</v>
      </c>
      <c r="HM11" s="476">
        <f t="shared" si="14"/>
        <v>0.23352152661623754</v>
      </c>
      <c r="HN11" s="476">
        <f t="shared" si="14"/>
        <v>0.22594534016886195</v>
      </c>
      <c r="HO11" s="476">
        <f t="shared" si="14"/>
        <v>0.21911026044085075</v>
      </c>
      <c r="HP11" s="476">
        <f t="shared" si="14"/>
        <v>0.21292735462588983</v>
      </c>
      <c r="HQ11" s="476">
        <f t="shared" si="14"/>
        <v>0.20732137188784841</v>
      </c>
      <c r="HR11" s="476">
        <f t="shared" si="14"/>
        <v>0.20222820966262495</v>
      </c>
      <c r="HS11" s="476">
        <f t="shared" si="14"/>
        <v>0.19759292289527861</v>
      </c>
      <c r="HT11" s="476">
        <f t="shared" si="14"/>
        <v>0.19336814515913214</v>
      </c>
      <c r="HU11" s="476">
        <f t="shared" si="14"/>
        <v>0.18951282555106555</v>
      </c>
      <c r="HV11" s="476">
        <f t="shared" si="14"/>
        <v>0.18599121005868091</v>
      </c>
      <c r="HW11" s="476">
        <f t="shared" si="14"/>
        <v>0.18277201392113626</v>
      </c>
      <c r="HX11" s="476">
        <f t="shared" ref="HX11:IE42" si="15">ABS((GG11-EO11)/EO11)</f>
        <v>0.17982774446980934</v>
      </c>
      <c r="HY11" s="476">
        <f t="shared" si="15"/>
        <v>0.17713414346767836</v>
      </c>
      <c r="HZ11" s="476">
        <f t="shared" si="15"/>
        <v>0.17466972504767195</v>
      </c>
      <c r="IA11" s="476">
        <f t="shared" si="15"/>
        <v>0.17241539066127981</v>
      </c>
      <c r="IB11" s="476">
        <f t="shared" si="15"/>
        <v>0.17035410646793617</v>
      </c>
      <c r="IC11" s="476">
        <f t="shared" si="15"/>
        <v>0.16847063166292944</v>
      </c>
      <c r="ID11" s="476">
        <f t="shared" si="15"/>
        <v>0.16675128860100036</v>
      </c>
      <c r="IE11" s="476">
        <f t="shared" si="15"/>
        <v>0.16518376740142185</v>
      </c>
    </row>
    <row r="12" spans="1:239">
      <c r="J12" s="252"/>
      <c r="K12" s="499">
        <v>1000</v>
      </c>
      <c r="L12" s="382">
        <f>K12*0.0003048</f>
        <v>0.30479999999999996</v>
      </c>
      <c r="M12" s="382">
        <v>10</v>
      </c>
      <c r="N12" s="491"/>
      <c r="O12" s="263"/>
      <c r="P12" s="383">
        <f t="shared" ref="P12:P51" si="16">Q12-273.15</f>
        <v>43.018799999999999</v>
      </c>
      <c r="Q12" s="383">
        <f>$Q$11-Konstanten!$C$33*K12</f>
        <v>316.16879999999998</v>
      </c>
      <c r="R12" s="382">
        <f>SQRT(RLuft_N*1.4*Q12)*m_s_→_kt</f>
        <v>692.89286157941297</v>
      </c>
      <c r="S12" s="263">
        <f t="shared" si="0"/>
        <v>0.96770111725306307</v>
      </c>
      <c r="T12" s="492"/>
      <c r="U12" s="492"/>
      <c r="V12" s="170"/>
      <c r="X12" s="524">
        <v>1000</v>
      </c>
      <c r="Y12" s="410">
        <f t="shared" ref="Y12:AN27" si="17">SQRT(5*((((1/$S12)*(((1+0.2*(Y$10/$R$11)^2)^3.5)-1))+1)^(1/3.5)-1))</f>
        <v>1.4625356408273298E-2</v>
      </c>
      <c r="Z12" s="410">
        <f t="shared" si="1"/>
        <v>2.9250637058421489E-2</v>
      </c>
      <c r="AA12" s="410">
        <f t="shared" si="1"/>
        <v>4.3875766289818818E-2</v>
      </c>
      <c r="AB12" s="410">
        <f t="shared" si="1"/>
        <v>5.850066863679431E-2</v>
      </c>
      <c r="AC12" s="410">
        <f t="shared" si="1"/>
        <v>7.3125268925399681E-2</v>
      </c>
      <c r="AD12" s="410">
        <f t="shared" si="1"/>
        <v>8.7749492369493767E-2</v>
      </c>
      <c r="AE12" s="410">
        <f t="shared" si="1"/>
        <v>0.1023732646658974</v>
      </c>
      <c r="AF12" s="410">
        <f t="shared" si="1"/>
        <v>0.11699651208828994</v>
      </c>
      <c r="AG12" s="410">
        <f t="shared" si="1"/>
        <v>0.13161916157968293</v>
      </c>
      <c r="AH12" s="410">
        <f t="shared" si="1"/>
        <v>0.14624114084324311</v>
      </c>
      <c r="AI12" s="410">
        <f t="shared" si="1"/>
        <v>0.16086237843117696</v>
      </c>
      <c r="AJ12" s="410">
        <f t="shared" si="1"/>
        <v>0.17548280383158896</v>
      </c>
      <c r="AK12" s="410">
        <f t="shared" si="1"/>
        <v>0.19010234755299504</v>
      </c>
      <c r="AL12" s="410">
        <f t="shared" si="1"/>
        <v>0.20472094120635348</v>
      </c>
      <c r="AM12" s="410">
        <f t="shared" si="1"/>
        <v>0.21933851758444084</v>
      </c>
      <c r="AN12" s="410">
        <f t="shared" si="1"/>
        <v>0.23395501073837424</v>
      </c>
      <c r="AO12" s="410">
        <f t="shared" si="1"/>
        <v>0.24857035605110112</v>
      </c>
      <c r="AP12" s="410">
        <f t="shared" si="2"/>
        <v>0.26318449030778335</v>
      </c>
      <c r="AQ12" s="410">
        <f t="shared" si="2"/>
        <v>0.27779735176284992</v>
      </c>
      <c r="AR12" s="410">
        <f t="shared" si="2"/>
        <v>0.2924088802036377</v>
      </c>
      <c r="AS12" s="410">
        <f t="shared" si="2"/>
        <v>0.30701901701052198</v>
      </c>
      <c r="AT12" s="410">
        <f t="shared" si="2"/>
        <v>0.32162770521340328</v>
      </c>
      <c r="AU12" s="410">
        <f t="shared" si="2"/>
        <v>0.33623488954447533</v>
      </c>
      <c r="AV12" s="410">
        <f t="shared" si="2"/>
        <v>0.35084051648722603</v>
      </c>
      <c r="AW12" s="410">
        <f t="shared" si="2"/>
        <v>0.36544453432157586</v>
      </c>
      <c r="AX12" s="410">
        <f t="shared" si="2"/>
        <v>0.38004689316514034</v>
      </c>
      <c r="AY12" s="410">
        <f t="shared" si="2"/>
        <v>0.39464754501055938</v>
      </c>
      <c r="AZ12" s="410">
        <f t="shared" si="2"/>
        <v>0.40924644375888719</v>
      </c>
      <c r="BA12" s="410">
        <f t="shared" si="2"/>
        <v>0.4238435452490355</v>
      </c>
      <c r="BB12" s="410">
        <f t="shared" si="2"/>
        <v>0.43843880728327872</v>
      </c>
      <c r="BC12" s="410">
        <f t="shared" si="2"/>
        <v>0.4530321896488303</v>
      </c>
      <c r="BD12" s="410">
        <f t="shared" si="2"/>
        <v>0.46762365413551538</v>
      </c>
      <c r="BE12" s="410">
        <f t="shared" si="2"/>
        <v>0.48221316454961927</v>
      </c>
      <c r="BF12" s="410">
        <f t="shared" si="3"/>
        <v>0.49680068672390271</v>
      </c>
      <c r="BG12" s="410">
        <f t="shared" si="3"/>
        <v>0.5113861885239056</v>
      </c>
      <c r="BH12" s="410">
        <f t="shared" si="3"/>
        <v>0.52596963985056833</v>
      </c>
      <c r="BI12" s="410">
        <f t="shared" si="3"/>
        <v>0.54055101263929051</v>
      </c>
      <c r="BJ12" s="410">
        <f t="shared" si="3"/>
        <v>0.55513028085547111</v>
      </c>
      <c r="BK12" s="410">
        <f t="shared" si="3"/>
        <v>0.56970742048668632</v>
      </c>
      <c r="BL12" s="410">
        <f t="shared" si="3"/>
        <v>0.58428240953154753</v>
      </c>
      <c r="BM12" s="253"/>
      <c r="BN12" s="252"/>
      <c r="BO12" s="537">
        <f t="shared" ref="BO12:BO47" si="18">(BP12*288.15)/(100*(288.15+$F12))</f>
        <v>10.000000000000002</v>
      </c>
      <c r="BP12" s="524">
        <v>1000</v>
      </c>
      <c r="BQ12" s="382">
        <f t="shared" si="4"/>
        <v>316.18232576766377</v>
      </c>
      <c r="BR12" s="382">
        <f t="shared" si="4"/>
        <v>316.22290279040618</v>
      </c>
      <c r="BS12" s="382">
        <f t="shared" si="4"/>
        <v>316.29053022802475</v>
      </c>
      <c r="BT12" s="382">
        <f t="shared" si="4"/>
        <v>316.3852066819972</v>
      </c>
      <c r="BU12" s="382">
        <f t="shared" si="4"/>
        <v>316.50693019819732</v>
      </c>
      <c r="BV12" s="382">
        <f t="shared" si="4"/>
        <v>316.65569827068407</v>
      </c>
      <c r="BW12" s="382">
        <f t="shared" si="4"/>
        <v>316.83150784655231</v>
      </c>
      <c r="BX12" s="382">
        <f t="shared" si="4"/>
        <v>317.03435533182659</v>
      </c>
      <c r="BY12" s="382">
        <f t="shared" si="4"/>
        <v>317.26423659838082</v>
      </c>
      <c r="BZ12" s="382">
        <f t="shared" si="4"/>
        <v>317.52114699185864</v>
      </c>
      <c r="CA12" s="382">
        <f t="shared" si="4"/>
        <v>317.80508134056845</v>
      </c>
      <c r="CB12" s="382">
        <f t="shared" si="4"/>
        <v>318.11603396532513</v>
      </c>
      <c r="CC12" s="382">
        <f t="shared" si="4"/>
        <v>318.453998690204</v>
      </c>
      <c r="CD12" s="382">
        <f t="shared" si="4"/>
        <v>318.81896885417262</v>
      </c>
      <c r="CE12" s="382">
        <f t="shared" si="4"/>
        <v>319.2109373235636</v>
      </c>
      <c r="CF12" s="382">
        <f t="shared" si="4"/>
        <v>319.62989650534661</v>
      </c>
      <c r="CG12" s="382">
        <f t="shared" si="5"/>
        <v>320.07583836115742</v>
      </c>
      <c r="CH12" s="382">
        <f t="shared" si="5"/>
        <v>320.54875442204116</v>
      </c>
      <c r="CI12" s="382">
        <f t="shared" si="5"/>
        <v>321.04863580386126</v>
      </c>
      <c r="CJ12" s="382">
        <f t="shared" si="5"/>
        <v>321.57547322332772</v>
      </c>
      <c r="CK12" s="382">
        <f t="shared" si="5"/>
        <v>322.12925701459494</v>
      </c>
      <c r="CL12" s="382">
        <f t="shared" si="5"/>
        <v>322.70997714637952</v>
      </c>
      <c r="CM12" s="382">
        <f t="shared" si="5"/>
        <v>323.31762323954541</v>
      </c>
      <c r="CN12" s="382">
        <f t="shared" si="5"/>
        <v>323.95218458510624</v>
      </c>
      <c r="CO12" s="382">
        <f t="shared" si="5"/>
        <v>324.61365016259123</v>
      </c>
      <c r="CP12" s="382">
        <f t="shared" si="5"/>
        <v>325.30200865872314</v>
      </c>
      <c r="CQ12" s="382">
        <f t="shared" si="5"/>
        <v>326.01724848635507</v>
      </c>
      <c r="CR12" s="382">
        <f t="shared" si="5"/>
        <v>326.75935780361385</v>
      </c>
      <c r="CS12" s="382">
        <f t="shared" si="5"/>
        <v>327.5283245331986</v>
      </c>
      <c r="CT12" s="382">
        <f t="shared" si="5"/>
        <v>328.32413638178321</v>
      </c>
      <c r="CU12" s="382">
        <f t="shared" si="5"/>
        <v>329.14678085947207</v>
      </c>
      <c r="CV12" s="382">
        <f t="shared" si="5"/>
        <v>329.99624529925887</v>
      </c>
      <c r="CW12" s="382">
        <f t="shared" si="6"/>
        <v>330.87251687644289</v>
      </c>
      <c r="CX12" s="382">
        <f t="shared" si="6"/>
        <v>331.77558262795219</v>
      </c>
      <c r="CY12" s="382">
        <f t="shared" si="6"/>
        <v>332.7054294715316</v>
      </c>
      <c r="CZ12" s="382">
        <f t="shared" si="6"/>
        <v>333.66204422474931</v>
      </c>
      <c r="DA12" s="382">
        <f t="shared" si="6"/>
        <v>334.64541362378253</v>
      </c>
      <c r="DB12" s="382">
        <f t="shared" si="6"/>
        <v>335.65552434193864</v>
      </c>
      <c r="DC12" s="382">
        <f t="shared" si="6"/>
        <v>336.6923630078777</v>
      </c>
      <c r="DD12" s="382">
        <f t="shared" si="6"/>
        <v>337.75591622349583</v>
      </c>
      <c r="DE12" s="521"/>
      <c r="DF12" s="252"/>
      <c r="DG12" s="537">
        <f t="shared" ref="DG12:DG47" si="19">(DH12*288.15)/(100*(288.15+$F12))</f>
        <v>10.000000000000002</v>
      </c>
      <c r="DH12" s="524">
        <v>1000</v>
      </c>
      <c r="DI12" s="382">
        <f t="shared" si="7"/>
        <v>10.13380505334729</v>
      </c>
      <c r="DJ12" s="382">
        <f t="shared" si="7"/>
        <v>20.267557614430487</v>
      </c>
      <c r="DK12" s="382">
        <f t="shared" si="7"/>
        <v>30.401205258542102</v>
      </c>
      <c r="DL12" s="382">
        <f t="shared" si="7"/>
        <v>40.534695696057426</v>
      </c>
      <c r="DM12" s="382">
        <f t="shared" si="7"/>
        <v>50.667976839484311</v>
      </c>
      <c r="DN12" s="382">
        <f t="shared" si="7"/>
        <v>60.800996870039398</v>
      </c>
      <c r="DO12" s="382">
        <f t="shared" si="7"/>
        <v>70.933704303580257</v>
      </c>
      <c r="DP12" s="382">
        <f t="shared" si="7"/>
        <v>81.066048055665604</v>
      </c>
      <c r="DQ12" s="382">
        <f t="shared" si="7"/>
        <v>91.197977505629623</v>
      </c>
      <c r="DR12" s="382">
        <f t="shared" si="7"/>
        <v>101.32944255951269</v>
      </c>
      <c r="DS12" s="382">
        <f t="shared" si="7"/>
        <v>111.46039371164863</v>
      </c>
      <c r="DT12" s="382">
        <f t="shared" si="7"/>
        <v>121.59078210484844</v>
      </c>
      <c r="DU12" s="382">
        <f t="shared" si="7"/>
        <v>131.72055958895885</v>
      </c>
      <c r="DV12" s="382">
        <f t="shared" si="7"/>
        <v>141.84967877770103</v>
      </c>
      <c r="DW12" s="382">
        <f t="shared" si="7"/>
        <v>151.97809310366961</v>
      </c>
      <c r="DX12" s="382">
        <f t="shared" si="7"/>
        <v>162.10575687135443</v>
      </c>
      <c r="DY12" s="382">
        <f t="shared" si="8"/>
        <v>172.23262530806099</v>
      </c>
      <c r="DZ12" s="382">
        <f t="shared" si="8"/>
        <v>182.35865461267929</v>
      </c>
      <c r="EA12" s="382">
        <f t="shared" si="8"/>
        <v>192.48380200214388</v>
      </c>
      <c r="EB12" s="382">
        <f t="shared" si="8"/>
        <v>202.60802575553029</v>
      </c>
      <c r="EC12" s="382">
        <f t="shared" si="8"/>
        <v>212.73128525571903</v>
      </c>
      <c r="ED12" s="382">
        <f t="shared" si="8"/>
        <v>222.85354102853486</v>
      </c>
      <c r="EE12" s="382">
        <f t="shared" si="8"/>
        <v>232.97475477930936</v>
      </c>
      <c r="EF12" s="382">
        <f t="shared" si="8"/>
        <v>243.09488942683325</v>
      </c>
      <c r="EG12" s="382">
        <f t="shared" si="8"/>
        <v>253.2139091346327</v>
      </c>
      <c r="EH12" s="382">
        <f t="shared" si="8"/>
        <v>263.33177933955955</v>
      </c>
      <c r="EI12" s="382">
        <f t="shared" si="8"/>
        <v>273.44846677765668</v>
      </c>
      <c r="EJ12" s="382">
        <f t="shared" si="8"/>
        <v>283.56393950729364</v>
      </c>
      <c r="EK12" s="382">
        <f t="shared" si="8"/>
        <v>293.67816692956762</v>
      </c>
      <c r="EL12" s="382">
        <f t="shared" si="8"/>
        <v>303.79111980597577</v>
      </c>
      <c r="EM12" s="382">
        <f t="shared" si="8"/>
        <v>313.90277027336532</v>
      </c>
      <c r="EN12" s="382">
        <f t="shared" si="8"/>
        <v>324.01309185617896</v>
      </c>
      <c r="EO12" s="382">
        <f t="shared" si="9"/>
        <v>334.12205947605003</v>
      </c>
      <c r="EP12" s="382">
        <f t="shared" si="9"/>
        <v>344.22964945874241</v>
      </c>
      <c r="EQ12" s="382">
        <f t="shared" si="9"/>
        <v>354.33583953851809</v>
      </c>
      <c r="ER12" s="382">
        <f t="shared" si="9"/>
        <v>364.44060885995356</v>
      </c>
      <c r="ES12" s="382">
        <f t="shared" si="9"/>
        <v>374.54393797728744</v>
      </c>
      <c r="ET12" s="382">
        <f t="shared" si="9"/>
        <v>384.64580885133057</v>
      </c>
      <c r="EU12" s="382">
        <f t="shared" si="9"/>
        <v>394.74620484404596</v>
      </c>
      <c r="EV12" s="382">
        <f t="shared" si="9"/>
        <v>404.84511071082846</v>
      </c>
      <c r="EW12" s="521"/>
      <c r="EX12" s="252"/>
      <c r="EY12" s="515">
        <f t="shared" ref="EY12:EY47" si="20">(EZ12*288.15)/(100*(288.15+$F12))</f>
        <v>10.000000000000002</v>
      </c>
      <c r="EZ12" s="524">
        <v>1000</v>
      </c>
      <c r="FA12" s="382">
        <f t="shared" si="10"/>
        <v>59.032325767663792</v>
      </c>
      <c r="FB12" s="382">
        <f t="shared" si="10"/>
        <v>69.072902790406204</v>
      </c>
      <c r="FC12" s="382">
        <f t="shared" si="10"/>
        <v>79.140530228024772</v>
      </c>
      <c r="FD12" s="382">
        <f t="shared" si="10"/>
        <v>89.235206681997226</v>
      </c>
      <c r="FE12" s="382">
        <f t="shared" si="10"/>
        <v>99.356930198197347</v>
      </c>
      <c r="FF12" s="382">
        <f t="shared" si="10"/>
        <v>109.50569827068409</v>
      </c>
      <c r="FG12" s="382">
        <f t="shared" si="10"/>
        <v>119.68150784655234</v>
      </c>
      <c r="FH12" s="382">
        <f t="shared" si="10"/>
        <v>129.88435533182661</v>
      </c>
      <c r="FI12" s="382">
        <f t="shared" si="10"/>
        <v>140.11423659838084</v>
      </c>
      <c r="FJ12" s="382">
        <f t="shared" si="10"/>
        <v>150.37114699185867</v>
      </c>
      <c r="FK12" s="382">
        <f t="shared" si="10"/>
        <v>160.65508134056847</v>
      </c>
      <c r="FL12" s="382">
        <f t="shared" si="10"/>
        <v>170.96603396532515</v>
      </c>
      <c r="FM12" s="382">
        <f t="shared" si="10"/>
        <v>181.30399869020403</v>
      </c>
      <c r="FN12" s="382">
        <f t="shared" si="10"/>
        <v>191.66896885417265</v>
      </c>
      <c r="FO12" s="382">
        <f t="shared" si="10"/>
        <v>202.06093732356362</v>
      </c>
      <c r="FP12" s="382">
        <f t="shared" si="10"/>
        <v>212.47989650534663</v>
      </c>
      <c r="FQ12" s="382">
        <f t="shared" si="11"/>
        <v>222.92583836115745</v>
      </c>
      <c r="FR12" s="382">
        <f t="shared" si="11"/>
        <v>233.39875442204118</v>
      </c>
      <c r="FS12" s="382">
        <f t="shared" si="11"/>
        <v>243.89863580386128</v>
      </c>
      <c r="FT12" s="382">
        <f t="shared" si="11"/>
        <v>254.42547322332774</v>
      </c>
      <c r="FU12" s="382">
        <f t="shared" si="11"/>
        <v>264.97925701459496</v>
      </c>
      <c r="FV12" s="382">
        <f t="shared" si="11"/>
        <v>275.55997714637954</v>
      </c>
      <c r="FW12" s="382">
        <f t="shared" si="11"/>
        <v>286.16762323954543</v>
      </c>
      <c r="FX12" s="382">
        <f t="shared" si="11"/>
        <v>296.80218458510626</v>
      </c>
      <c r="FY12" s="382">
        <f t="shared" si="11"/>
        <v>307.46365016259125</v>
      </c>
      <c r="FZ12" s="382">
        <f t="shared" si="11"/>
        <v>318.15200865872316</v>
      </c>
      <c r="GA12" s="382">
        <f t="shared" si="11"/>
        <v>328.86724848635509</v>
      </c>
      <c r="GB12" s="382">
        <f t="shared" si="11"/>
        <v>339.60935780361388</v>
      </c>
      <c r="GC12" s="382">
        <f t="shared" si="11"/>
        <v>350.37832453319862</v>
      </c>
      <c r="GD12" s="382">
        <f t="shared" si="11"/>
        <v>361.17413638178323</v>
      </c>
      <c r="GE12" s="382">
        <f t="shared" si="11"/>
        <v>371.9967808594721</v>
      </c>
      <c r="GF12" s="382">
        <f t="shared" si="11"/>
        <v>382.8462452992589</v>
      </c>
      <c r="GG12" s="382">
        <f t="shared" si="12"/>
        <v>393.72251687644291</v>
      </c>
      <c r="GH12" s="382">
        <f t="shared" si="12"/>
        <v>404.62558262795221</v>
      </c>
      <c r="GI12" s="382">
        <f t="shared" si="12"/>
        <v>415.55542947153162</v>
      </c>
      <c r="GJ12" s="382">
        <f t="shared" si="12"/>
        <v>426.51204422474933</v>
      </c>
      <c r="GK12" s="382">
        <f t="shared" si="12"/>
        <v>437.49541362378255</v>
      </c>
      <c r="GL12" s="382">
        <f t="shared" si="12"/>
        <v>448.50552434193867</v>
      </c>
      <c r="GM12" s="382">
        <f t="shared" si="12"/>
        <v>459.54236300787773</v>
      </c>
      <c r="GN12" s="382">
        <f t="shared" si="12"/>
        <v>470.60591622349585</v>
      </c>
      <c r="GO12" s="511"/>
      <c r="GP12" s="521"/>
      <c r="GQ12" s="524">
        <v>1000</v>
      </c>
      <c r="GR12" s="583">
        <f t="shared" si="13"/>
        <v>4.8252872891180072</v>
      </c>
      <c r="GS12" s="477">
        <f t="shared" si="13"/>
        <v>2.408052618102654</v>
      </c>
      <c r="GT12" s="477">
        <f t="shared" si="13"/>
        <v>1.6032037070565792</v>
      </c>
      <c r="GU12" s="477">
        <f t="shared" si="13"/>
        <v>1.2014524877924917</v>
      </c>
      <c r="GV12" s="477">
        <f t="shared" si="13"/>
        <v>0.96094133604266851</v>
      </c>
      <c r="GW12" s="477">
        <f t="shared" si="13"/>
        <v>0.80105103383008291</v>
      </c>
      <c r="GX12" s="477">
        <f t="shared" si="13"/>
        <v>0.68723047839631324</v>
      </c>
      <c r="GY12" s="477">
        <f t="shared" si="13"/>
        <v>0.60220410945207237</v>
      </c>
      <c r="GZ12" s="477">
        <f t="shared" si="13"/>
        <v>0.53637438494435508</v>
      </c>
      <c r="HA12" s="477">
        <f t="shared" si="13"/>
        <v>0.48398277138002477</v>
      </c>
      <c r="HB12" s="477">
        <f t="shared" si="13"/>
        <v>0.44136473944446997</v>
      </c>
      <c r="HC12" s="477">
        <f t="shared" si="13"/>
        <v>0.40607726182647746</v>
      </c>
      <c r="HD12" s="477">
        <f t="shared" si="13"/>
        <v>0.37642900437086652</v>
      </c>
      <c r="HE12" s="477">
        <f t="shared" si="13"/>
        <v>0.35121186389533987</v>
      </c>
      <c r="HF12" s="477">
        <f t="shared" si="13"/>
        <v>0.32953989089553021</v>
      </c>
      <c r="HG12" s="477">
        <f t="shared" si="13"/>
        <v>0.31074861625036942</v>
      </c>
      <c r="HH12" s="477">
        <f t="shared" si="14"/>
        <v>0.29432990969292194</v>
      </c>
      <c r="HI12" s="477">
        <f t="shared" si="14"/>
        <v>0.2798885521379203</v>
      </c>
      <c r="HJ12" s="477">
        <f t="shared" si="14"/>
        <v>0.26711252202481306</v>
      </c>
      <c r="HK12" s="477">
        <f t="shared" si="14"/>
        <v>0.25575219577096669</v>
      </c>
      <c r="HL12" s="477">
        <f t="shared" si="14"/>
        <v>0.24560549096513912</v>
      </c>
      <c r="HM12" s="477">
        <f t="shared" si="14"/>
        <v>0.23650706142962286</v>
      </c>
      <c r="HN12" s="477">
        <f t="shared" si="14"/>
        <v>0.22832031097371139</v>
      </c>
      <c r="HO12" s="477">
        <f t="shared" si="14"/>
        <v>0.2209314037201833</v>
      </c>
      <c r="HP12" s="477">
        <f t="shared" si="14"/>
        <v>0.21424471196451617</v>
      </c>
      <c r="HQ12" s="477">
        <f t="shared" si="14"/>
        <v>0.20817931453869204</v>
      </c>
      <c r="HR12" s="477">
        <f t="shared" si="14"/>
        <v>0.20266627332659323</v>
      </c>
      <c r="HS12" s="477">
        <f t="shared" si="14"/>
        <v>0.19764649339299603</v>
      </c>
      <c r="HT12" s="477">
        <f t="shared" si="14"/>
        <v>0.19306902585383309</v>
      </c>
      <c r="HU12" s="477">
        <f t="shared" si="14"/>
        <v>0.18888971018131354</v>
      </c>
      <c r="HV12" s="477">
        <f t="shared" si="14"/>
        <v>0.1850700792972137</v>
      </c>
      <c r="HW12" s="477">
        <f t="shared" si="14"/>
        <v>0.18157646996928895</v>
      </c>
      <c r="HX12" s="477">
        <f t="shared" si="15"/>
        <v>0.17837929496141233</v>
      </c>
      <c r="HY12" s="477">
        <f t="shared" si="15"/>
        <v>0.17545244363515683</v>
      </c>
      <c r="HZ12" s="477">
        <f t="shared" si="15"/>
        <v>0.17277278531221976</v>
      </c>
      <c r="IA12" s="477">
        <f t="shared" si="15"/>
        <v>0.17031975541630281</v>
      </c>
      <c r="IB12" s="477">
        <f t="shared" si="15"/>
        <v>0.16807500873318773</v>
      </c>
      <c r="IC12" s="477">
        <f t="shared" si="15"/>
        <v>0.16602212742500078</v>
      </c>
      <c r="ID12" s="477">
        <f t="shared" si="15"/>
        <v>0.16414637397066567</v>
      </c>
      <c r="IE12" s="477">
        <f t="shared" si="15"/>
        <v>0.16243448117035261</v>
      </c>
    </row>
    <row r="13" spans="1:239">
      <c r="J13" s="252"/>
      <c r="K13" s="499">
        <v>2000</v>
      </c>
      <c r="L13" s="382">
        <f t="shared" ref="L13:L47" si="21">K13*0.0003048</f>
        <v>0.60959999999999992</v>
      </c>
      <c r="M13" s="382">
        <v>20</v>
      </c>
      <c r="N13" s="491"/>
      <c r="O13" s="263"/>
      <c r="P13" s="383">
        <f t="shared" si="16"/>
        <v>41.037599999999998</v>
      </c>
      <c r="Q13" s="383">
        <f>$Q$11-Konstanten!$C$33*K13</f>
        <v>314.18759999999997</v>
      </c>
      <c r="R13" s="382">
        <f>SQRT(RLuft_N*1.4*Q13)*m_s_→_kt</f>
        <v>690.71852207640268</v>
      </c>
      <c r="S13" s="263">
        <f t="shared" si="0"/>
        <v>0.93625220654217012</v>
      </c>
      <c r="T13" s="492"/>
      <c r="U13" s="492"/>
      <c r="V13" s="170"/>
      <c r="X13" s="524">
        <v>2000</v>
      </c>
      <c r="Y13" s="410">
        <f t="shared" si="17"/>
        <v>1.4868948676001153E-2</v>
      </c>
      <c r="Z13" s="410">
        <f t="shared" si="1"/>
        <v>2.9737740234532191E-2</v>
      </c>
      <c r="AA13" s="410">
        <f t="shared" si="1"/>
        <v>4.4606217768210256E-2</v>
      </c>
      <c r="AB13" s="410">
        <f t="shared" si="1"/>
        <v>5.9474224788909152E-2</v>
      </c>
      <c r="AC13" s="410">
        <f t="shared" si="1"/>
        <v>7.4341605436213029E-2</v>
      </c>
      <c r="AD13" s="410">
        <f t="shared" si="1"/>
        <v>8.9208204683956058E-2</v>
      </c>
      <c r="AE13" s="410">
        <f t="shared" si="1"/>
        <v>0.10407386854467914</v>
      </c>
      <c r="AF13" s="410">
        <f t="shared" si="1"/>
        <v>0.11893844427126654</v>
      </c>
      <c r="AG13" s="410">
        <f t="shared" si="1"/>
        <v>0.13380178055536121</v>
      </c>
      <c r="AH13" s="410">
        <f t="shared" si="1"/>
        <v>0.14866372772198869</v>
      </c>
      <c r="AI13" s="410">
        <f t="shared" si="1"/>
        <v>0.16352413791989018</v>
      </c>
      <c r="AJ13" s="410">
        <f t="shared" si="1"/>
        <v>0.1783828653071661</v>
      </c>
      <c r="AK13" s="410">
        <f t="shared" si="1"/>
        <v>0.19323976623169339</v>
      </c>
      <c r="AL13" s="410">
        <f t="shared" si="1"/>
        <v>0.20809469940593067</v>
      </c>
      <c r="AM13" s="410">
        <f t="shared" si="1"/>
        <v>0.22294752607571289</v>
      </c>
      <c r="AN13" s="410">
        <f t="shared" si="1"/>
        <v>0.23779811018262628</v>
      </c>
      <c r="AO13" s="410">
        <f t="shared" si="1"/>
        <v>0.2526463185196211</v>
      </c>
      <c r="AP13" s="410">
        <f t="shared" si="2"/>
        <v>0.26749202087955865</v>
      </c>
      <c r="AQ13" s="410">
        <f t="shared" si="2"/>
        <v>0.28233509019637631</v>
      </c>
      <c r="AR13" s="410">
        <f t="shared" si="2"/>
        <v>0.29717540267859038</v>
      </c>
      <c r="AS13" s="410">
        <f t="shared" si="2"/>
        <v>0.31201283793493223</v>
      </c>
      <c r="AT13" s="410">
        <f t="shared" si="2"/>
        <v>0.32684727909190986</v>
      </c>
      <c r="AU13" s="410">
        <f t="shared" si="2"/>
        <v>0.34167861290307294</v>
      </c>
      <c r="AV13" s="410">
        <f t="shared" si="2"/>
        <v>0.35650672984991255</v>
      </c>
      <c r="AW13" s="410">
        <f t="shared" si="2"/>
        <v>0.37133152423422344</v>
      </c>
      <c r="AX13" s="410">
        <f t="shared" si="2"/>
        <v>0.38615289426188398</v>
      </c>
      <c r="AY13" s="410">
        <f t="shared" si="2"/>
        <v>0.40097074211797928</v>
      </c>
      <c r="AZ13" s="410">
        <f t="shared" si="2"/>
        <v>0.41578497403326292</v>
      </c>
      <c r="BA13" s="410">
        <f t="shared" si="2"/>
        <v>0.43059550034197064</v>
      </c>
      <c r="BB13" s="410">
        <f t="shared" si="2"/>
        <v>0.44540223553100045</v>
      </c>
      <c r="BC13" s="410">
        <f t="shared" si="2"/>
        <v>0.46020509828055045</v>
      </c>
      <c r="BD13" s="410">
        <f t="shared" si="2"/>
        <v>0.47500401149628124</v>
      </c>
      <c r="BE13" s="410">
        <f t="shared" si="2"/>
        <v>0.4897989023331506</v>
      </c>
      <c r="BF13" s="410">
        <f t="shared" si="3"/>
        <v>0.50458970221102528</v>
      </c>
      <c r="BG13" s="410">
        <f t="shared" si="3"/>
        <v>0.51937634682225953</v>
      </c>
      <c r="BH13" s="410">
        <f t="shared" si="3"/>
        <v>0.53415877613142237</v>
      </c>
      <c r="BI13" s="410">
        <f t="shared" si="3"/>
        <v>0.5489369343673598</v>
      </c>
      <c r="BJ13" s="410">
        <f t="shared" si="3"/>
        <v>0.56371077000783498</v>
      </c>
      <c r="BK13" s="410">
        <f t="shared" si="3"/>
        <v>0.57848023575698782</v>
      </c>
      <c r="BL13" s="410">
        <f t="shared" si="3"/>
        <v>0.59324528851583636</v>
      </c>
      <c r="BM13" s="253"/>
      <c r="BN13" s="252"/>
      <c r="BO13" s="537">
        <f t="shared" si="18"/>
        <v>20.000000000000004</v>
      </c>
      <c r="BP13" s="524">
        <v>2000</v>
      </c>
      <c r="BQ13" s="382">
        <f t="shared" si="4"/>
        <v>314.201492472994</v>
      </c>
      <c r="BR13" s="382">
        <f t="shared" si="4"/>
        <v>314.24316930478074</v>
      </c>
      <c r="BS13" s="382">
        <f t="shared" si="4"/>
        <v>314.31262873496729</v>
      </c>
      <c r="BT13" s="382">
        <f t="shared" si="4"/>
        <v>314.40986783353605</v>
      </c>
      <c r="BU13" s="382">
        <f t="shared" si="4"/>
        <v>314.5348825067864</v>
      </c>
      <c r="BV13" s="382">
        <f t="shared" si="4"/>
        <v>314.68766750562219</v>
      </c>
      <c r="BW13" s="382">
        <f t="shared" si="4"/>
        <v>314.86821643615673</v>
      </c>
      <c r="BX13" s="382">
        <f t="shared" si="4"/>
        <v>315.07652177259627</v>
      </c>
      <c r="BY13" s="382">
        <f t="shared" si="4"/>
        <v>315.31257487235678</v>
      </c>
      <c r="BZ13" s="382">
        <f t="shared" si="4"/>
        <v>315.57636599336024</v>
      </c>
      <c r="CA13" s="382">
        <f t="shared" si="4"/>
        <v>315.86788431344837</v>
      </c>
      <c r="CB13" s="382">
        <f t="shared" si="4"/>
        <v>316.18711795184794</v>
      </c>
      <c r="CC13" s="382">
        <f t="shared" si="4"/>
        <v>316.5340539926101</v>
      </c>
      <c r="CD13" s="382">
        <f t="shared" si="4"/>
        <v>316.90867850994414</v>
      </c>
      <c r="CE13" s="382">
        <f t="shared" si="4"/>
        <v>317.31097659535885</v>
      </c>
      <c r="CF13" s="382">
        <f t="shared" si="4"/>
        <v>317.74093238651773</v>
      </c>
      <c r="CG13" s="382">
        <f t="shared" si="5"/>
        <v>318.19852909771134</v>
      </c>
      <c r="CH13" s="382">
        <f t="shared" si="5"/>
        <v>318.68374905184555</v>
      </c>
      <c r="CI13" s="382">
        <f t="shared" si="5"/>
        <v>319.19657371383948</v>
      </c>
      <c r="CJ13" s="382">
        <f t="shared" si="5"/>
        <v>319.7369837253238</v>
      </c>
      <c r="CK13" s="382">
        <f t="shared" si="5"/>
        <v>320.30495894052808</v>
      </c>
      <c r="CL13" s="382">
        <f t="shared" si="5"/>
        <v>320.9004784632437</v>
      </c>
      <c r="CM13" s="382">
        <f t="shared" si="5"/>
        <v>321.52352068474488</v>
      </c>
      <c r="CN13" s="382">
        <f t="shared" si="5"/>
        <v>322.17406332255291</v>
      </c>
      <c r="CO13" s="382">
        <f t="shared" si="5"/>
        <v>322.85208345992436</v>
      </c>
      <c r="CP13" s="382">
        <f t="shared" si="5"/>
        <v>323.55755758594756</v>
      </c>
      <c r="CQ13" s="382">
        <f t="shared" si="5"/>
        <v>324.29046163612759</v>
      </c>
      <c r="CR13" s="382">
        <f t="shared" si="5"/>
        <v>325.05077103334617</v>
      </c>
      <c r="CS13" s="382">
        <f t="shared" si="5"/>
        <v>325.8384607290804</v>
      </c>
      <c r="CT13" s="382">
        <f t="shared" si="5"/>
        <v>326.65350524476673</v>
      </c>
      <c r="CU13" s="382">
        <f t="shared" si="5"/>
        <v>327.49587871320097</v>
      </c>
      <c r="CV13" s="382">
        <f t="shared" si="5"/>
        <v>328.36555491986508</v>
      </c>
      <c r="CW13" s="382">
        <f t="shared" si="6"/>
        <v>329.26250734407699</v>
      </c>
      <c r="CX13" s="382">
        <f t="shared" si="6"/>
        <v>330.1867091998609</v>
      </c>
      <c r="CY13" s="382">
        <f t="shared" si="6"/>
        <v>331.138133476441</v>
      </c>
      <c r="CZ13" s="382">
        <f t="shared" si="6"/>
        <v>332.11675297826554</v>
      </c>
      <c r="DA13" s="382">
        <f t="shared" si="6"/>
        <v>333.12254036447035</v>
      </c>
      <c r="DB13" s="382">
        <f t="shared" si="6"/>
        <v>334.15546818769843</v>
      </c>
      <c r="DC13" s="382">
        <f t="shared" si="6"/>
        <v>335.21550893219592</v>
      </c>
      <c r="DD13" s="382">
        <f t="shared" si="6"/>
        <v>336.30263505110617</v>
      </c>
      <c r="DE13" s="521"/>
      <c r="DF13" s="252"/>
      <c r="DG13" s="537">
        <f t="shared" si="19"/>
        <v>20.000000000000004</v>
      </c>
      <c r="DH13" s="524">
        <v>2000</v>
      </c>
      <c r="DI13" s="382">
        <f t="shared" si="7"/>
        <v>10.270258254317401</v>
      </c>
      <c r="DJ13" s="382">
        <f t="shared" si="7"/>
        <v>20.540407984688052</v>
      </c>
      <c r="DK13" s="382">
        <f t="shared" si="7"/>
        <v>30.810340812276362</v>
      </c>
      <c r="DL13" s="382">
        <f t="shared" si="7"/>
        <v>41.079948647835081</v>
      </c>
      <c r="DM13" s="382">
        <f t="shared" si="7"/>
        <v>51.349123835688125</v>
      </c>
      <c r="DN13" s="382">
        <f t="shared" si="7"/>
        <v>61.617759296391348</v>
      </c>
      <c r="DO13" s="382">
        <f t="shared" si="7"/>
        <v>71.885748667954587</v>
      </c>
      <c r="DP13" s="382">
        <f t="shared" si="7"/>
        <v>82.152986445115815</v>
      </c>
      <c r="DQ13" s="382">
        <f t="shared" si="7"/>
        <v>92.419368116390245</v>
      </c>
      <c r="DR13" s="382">
        <f t="shared" si="7"/>
        <v>102.68479029850076</v>
      </c>
      <c r="DS13" s="382">
        <f t="shared" si="7"/>
        <v>112.94915086784438</v>
      </c>
      <c r="DT13" s="382">
        <f t="shared" si="7"/>
        <v>123.21234908871978</v>
      </c>
      <c r="DU13" s="382">
        <f t="shared" si="7"/>
        <v>133.4742857379448</v>
      </c>
      <c r="DV13" s="382">
        <f t="shared" si="7"/>
        <v>143.73486322559771</v>
      </c>
      <c r="DW13" s="382">
        <f t="shared" si="7"/>
        <v>153.99398571160665</v>
      </c>
      <c r="DX13" s="382">
        <f t="shared" si="7"/>
        <v>164.2515592179052</v>
      </c>
      <c r="DY13" s="382">
        <f t="shared" si="8"/>
        <v>174.50749173591677</v>
      </c>
      <c r="DZ13" s="382">
        <f t="shared" si="8"/>
        <v>184.76169332915899</v>
      </c>
      <c r="EA13" s="382">
        <f t="shared" si="8"/>
        <v>195.01407623074888</v>
      </c>
      <c r="EB13" s="382">
        <f t="shared" si="8"/>
        <v>205.26455493561579</v>
      </c>
      <c r="EC13" s="382">
        <f t="shared" si="8"/>
        <v>215.51304628728053</v>
      </c>
      <c r="ED13" s="382">
        <f t="shared" si="8"/>
        <v>225.75946955905749</v>
      </c>
      <c r="EE13" s="382">
        <f t="shared" si="8"/>
        <v>236.00374652952584</v>
      </c>
      <c r="EF13" s="382">
        <f t="shared" si="8"/>
        <v>246.24580155222296</v>
      </c>
      <c r="EG13" s="382">
        <f t="shared" si="8"/>
        <v>256.48556161944072</v>
      </c>
      <c r="EH13" s="382">
        <f t="shared" si="8"/>
        <v>266.72295642009391</v>
      </c>
      <c r="EI13" s="382">
        <f t="shared" si="8"/>
        <v>276.95791839160904</v>
      </c>
      <c r="EJ13" s="382">
        <f t="shared" si="8"/>
        <v>287.1903827658308</v>
      </c>
      <c r="EK13" s="382">
        <f t="shared" si="8"/>
        <v>297.42028760895511</v>
      </c>
      <c r="EL13" s="382">
        <f t="shared" si="8"/>
        <v>307.64757385549842</v>
      </c>
      <c r="EM13" s="382">
        <f t="shared" si="8"/>
        <v>317.87218533636747</v>
      </c>
      <c r="EN13" s="382">
        <f t="shared" si="8"/>
        <v>328.09406880107394</v>
      </c>
      <c r="EO13" s="382">
        <f t="shared" si="9"/>
        <v>338.31317393419806</v>
      </c>
      <c r="EP13" s="382">
        <f t="shared" si="9"/>
        <v>348.52945336617154</v>
      </c>
      <c r="EQ13" s="382">
        <f t="shared" si="9"/>
        <v>358.74286267851227</v>
      </c>
      <c r="ER13" s="382">
        <f t="shared" si="9"/>
        <v>368.95336040363611</v>
      </c>
      <c r="ES13" s="382">
        <f t="shared" si="9"/>
        <v>379.16090801937401</v>
      </c>
      <c r="ET13" s="382">
        <f t="shared" si="9"/>
        <v>389.36546993836271</v>
      </c>
      <c r="EU13" s="382">
        <f t="shared" si="9"/>
        <v>399.56701349247561</v>
      </c>
      <c r="EV13" s="382">
        <f t="shared" si="9"/>
        <v>409.76550891244761</v>
      </c>
      <c r="EW13" s="521"/>
      <c r="EX13" s="252"/>
      <c r="EY13" s="515">
        <f t="shared" si="20"/>
        <v>20.000000000000004</v>
      </c>
      <c r="EZ13" s="524">
        <v>2000</v>
      </c>
      <c r="FA13" s="382">
        <f t="shared" si="10"/>
        <v>63.051492472994028</v>
      </c>
      <c r="FB13" s="382">
        <f t="shared" si="10"/>
        <v>73.093169304780758</v>
      </c>
      <c r="FC13" s="382">
        <f t="shared" si="10"/>
        <v>83.162628734967313</v>
      </c>
      <c r="FD13" s="382">
        <f t="shared" si="10"/>
        <v>93.259867833536077</v>
      </c>
      <c r="FE13" s="382">
        <f t="shared" si="10"/>
        <v>103.38488250678643</v>
      </c>
      <c r="FF13" s="382">
        <f t="shared" si="10"/>
        <v>113.53766750562221</v>
      </c>
      <c r="FG13" s="382">
        <f t="shared" si="10"/>
        <v>123.71821643615675</v>
      </c>
      <c r="FH13" s="382">
        <f t="shared" si="10"/>
        <v>133.92652177259629</v>
      </c>
      <c r="FI13" s="382">
        <f t="shared" si="10"/>
        <v>144.1625748723568</v>
      </c>
      <c r="FJ13" s="382">
        <f t="shared" si="10"/>
        <v>154.42636599336026</v>
      </c>
      <c r="FK13" s="382">
        <f t="shared" si="10"/>
        <v>164.71788431344839</v>
      </c>
      <c r="FL13" s="382">
        <f t="shared" si="10"/>
        <v>175.03711795184796</v>
      </c>
      <c r="FM13" s="382">
        <f t="shared" si="10"/>
        <v>185.38405399261012</v>
      </c>
      <c r="FN13" s="382">
        <f t="shared" si="10"/>
        <v>195.75867850994416</v>
      </c>
      <c r="FO13" s="382">
        <f t="shared" si="10"/>
        <v>206.16097659535887</v>
      </c>
      <c r="FP13" s="382">
        <f t="shared" si="10"/>
        <v>216.59093238651775</v>
      </c>
      <c r="FQ13" s="382">
        <f t="shared" si="11"/>
        <v>227.04852909771137</v>
      </c>
      <c r="FR13" s="382">
        <f t="shared" si="11"/>
        <v>237.53374905184558</v>
      </c>
      <c r="FS13" s="382">
        <f t="shared" si="11"/>
        <v>248.04657371383951</v>
      </c>
      <c r="FT13" s="382">
        <f t="shared" si="11"/>
        <v>258.58698372532382</v>
      </c>
      <c r="FU13" s="382">
        <f t="shared" si="11"/>
        <v>269.1549589405281</v>
      </c>
      <c r="FV13" s="382">
        <f t="shared" si="11"/>
        <v>279.75047846324372</v>
      </c>
      <c r="FW13" s="382">
        <f t="shared" si="11"/>
        <v>290.3735206847449</v>
      </c>
      <c r="FX13" s="382">
        <f t="shared" si="11"/>
        <v>301.02406332255293</v>
      </c>
      <c r="FY13" s="382">
        <f t="shared" si="11"/>
        <v>311.70208345992438</v>
      </c>
      <c r="FZ13" s="382">
        <f t="shared" si="11"/>
        <v>322.40755758594759</v>
      </c>
      <c r="GA13" s="382">
        <f t="shared" si="11"/>
        <v>333.14046163612761</v>
      </c>
      <c r="GB13" s="382">
        <f t="shared" si="11"/>
        <v>343.90077103334619</v>
      </c>
      <c r="GC13" s="382">
        <f t="shared" si="11"/>
        <v>354.68846072908042</v>
      </c>
      <c r="GD13" s="382">
        <f t="shared" si="11"/>
        <v>365.50350524476676</v>
      </c>
      <c r="GE13" s="382">
        <f t="shared" si="11"/>
        <v>376.34587871320099</v>
      </c>
      <c r="GF13" s="382">
        <f t="shared" si="11"/>
        <v>387.2155549198651</v>
      </c>
      <c r="GG13" s="382">
        <f t="shared" si="12"/>
        <v>398.11250734407702</v>
      </c>
      <c r="GH13" s="382">
        <f t="shared" si="12"/>
        <v>409.03670919986092</v>
      </c>
      <c r="GI13" s="382">
        <f t="shared" si="12"/>
        <v>419.98813347644102</v>
      </c>
      <c r="GJ13" s="382">
        <f t="shared" si="12"/>
        <v>430.96675297826556</v>
      </c>
      <c r="GK13" s="382">
        <f t="shared" si="12"/>
        <v>441.97254036447038</v>
      </c>
      <c r="GL13" s="382">
        <f t="shared" si="12"/>
        <v>453.00546818769845</v>
      </c>
      <c r="GM13" s="382">
        <f t="shared" si="12"/>
        <v>464.06550893219594</v>
      </c>
      <c r="GN13" s="382">
        <f t="shared" si="12"/>
        <v>475.15263505110619</v>
      </c>
      <c r="GO13" s="511"/>
      <c r="GP13" s="521"/>
      <c r="GQ13" s="524">
        <v>2000</v>
      </c>
      <c r="GR13" s="583">
        <f t="shared" si="13"/>
        <v>5.1392314498506897</v>
      </c>
      <c r="GS13" s="477">
        <f t="shared" si="13"/>
        <v>2.5585062068518027</v>
      </c>
      <c r="GT13" s="477">
        <f t="shared" si="13"/>
        <v>1.6991791243617536</v>
      </c>
      <c r="GU13" s="477">
        <f t="shared" si="13"/>
        <v>1.2702040996453603</v>
      </c>
      <c r="GV13" s="477">
        <f t="shared" si="13"/>
        <v>1.0133718899977211</v>
      </c>
      <c r="GW13" s="477">
        <f t="shared" si="13"/>
        <v>0.84261272727376757</v>
      </c>
      <c r="GX13" s="477">
        <f t="shared" si="13"/>
        <v>0.72103954857060804</v>
      </c>
      <c r="GY13" s="477">
        <f t="shared" si="13"/>
        <v>0.63020880393762646</v>
      </c>
      <c r="GZ13" s="477">
        <f t="shared" si="13"/>
        <v>0.55987405898299014</v>
      </c>
      <c r="HA13" s="477">
        <f t="shared" si="13"/>
        <v>0.50388743595277086</v>
      </c>
      <c r="HB13" s="477">
        <f t="shared" si="13"/>
        <v>0.45833663243892619</v>
      </c>
      <c r="HC13" s="477">
        <f t="shared" si="13"/>
        <v>0.42061343076749114</v>
      </c>
      <c r="HD13" s="477">
        <f t="shared" si="13"/>
        <v>0.38891212616474885</v>
      </c>
      <c r="HE13" s="477">
        <f t="shared" si="13"/>
        <v>0.36194291431364822</v>
      </c>
      <c r="HF13" s="477">
        <f t="shared" si="13"/>
        <v>0.33875992391968041</v>
      </c>
      <c r="HG13" s="477">
        <f t="shared" si="13"/>
        <v>0.31865373709589112</v>
      </c>
      <c r="HH13" s="477">
        <f t="shared" si="14"/>
        <v>0.30108184376006769</v>
      </c>
      <c r="HI13" s="477">
        <f t="shared" si="14"/>
        <v>0.28562227792896144</v>
      </c>
      <c r="HJ13" s="477">
        <f t="shared" si="14"/>
        <v>0.27194189521140172</v>
      </c>
      <c r="HK13" s="477">
        <f t="shared" si="14"/>
        <v>0.2597741670812741</v>
      </c>
      <c r="HL13" s="477">
        <f t="shared" si="14"/>
        <v>0.24890331967069174</v>
      </c>
      <c r="HM13" s="477">
        <f t="shared" si="14"/>
        <v>0.23915279837270553</v>
      </c>
      <c r="HN13" s="477">
        <f t="shared" si="14"/>
        <v>0.23037674170319578</v>
      </c>
      <c r="HO13" s="477">
        <f t="shared" si="14"/>
        <v>0.22245358672120463</v>
      </c>
      <c r="HP13" s="477">
        <f t="shared" si="14"/>
        <v>0.21528120917157484</v>
      </c>
      <c r="HQ13" s="477">
        <f t="shared" si="14"/>
        <v>0.20877318515527152</v>
      </c>
      <c r="HR13" s="477">
        <f t="shared" si="14"/>
        <v>0.20285588356090389</v>
      </c>
      <c r="HS13" s="477">
        <f t="shared" si="14"/>
        <v>0.19746618156693596</v>
      </c>
      <c r="HT13" s="477">
        <f t="shared" si="14"/>
        <v>0.19254965281797073</v>
      </c>
      <c r="HU13" s="477">
        <f t="shared" si="14"/>
        <v>0.18805911798427891</v>
      </c>
      <c r="HV13" s="477">
        <f t="shared" si="14"/>
        <v>0.18395347587571262</v>
      </c>
      <c r="HW13" s="477">
        <f t="shared" si="14"/>
        <v>0.18019675373844379</v>
      </c>
      <c r="HX13" s="477">
        <f t="shared" si="15"/>
        <v>0.17675733024073703</v>
      </c>
      <c r="HY13" s="477">
        <f t="shared" si="15"/>
        <v>0.17360729559380836</v>
      </c>
      <c r="HZ13" s="477">
        <f t="shared" si="15"/>
        <v>0.17072192138025546</v>
      </c>
      <c r="IA13" s="477">
        <f t="shared" si="15"/>
        <v>0.16807921875758661</v>
      </c>
      <c r="IB13" s="477">
        <f t="shared" si="15"/>
        <v>0.16565956831680254</v>
      </c>
      <c r="IC13" s="477">
        <f t="shared" si="15"/>
        <v>0.16344540839589622</v>
      </c>
      <c r="ID13" s="477">
        <f t="shared" si="15"/>
        <v>0.16142097135587224</v>
      </c>
      <c r="IE13" s="477">
        <f t="shared" si="15"/>
        <v>0.15957205942540539</v>
      </c>
    </row>
    <row r="14" spans="1:239">
      <c r="J14" s="252"/>
      <c r="K14" s="499">
        <v>3000</v>
      </c>
      <c r="L14" s="382">
        <f t="shared" si="21"/>
        <v>0.91439999999999999</v>
      </c>
      <c r="M14" s="382">
        <v>30</v>
      </c>
      <c r="N14" s="491"/>
      <c r="O14" s="263"/>
      <c r="P14" s="383">
        <f t="shared" si="16"/>
        <v>39.05639999999994</v>
      </c>
      <c r="Q14" s="383">
        <f>$Q$11-Konstanten!$C$33*K14</f>
        <v>312.20639999999992</v>
      </c>
      <c r="R14" s="382">
        <f>SQRT(RLuft_N*1.4*Q14)*m_s_→_kt</f>
        <v>688.53731623719</v>
      </c>
      <c r="S14" s="263">
        <f t="shared" si="0"/>
        <v>0.90563604905338047</v>
      </c>
      <c r="T14" s="492"/>
      <c r="U14" s="492"/>
      <c r="V14" s="170"/>
      <c r="X14" s="524">
        <v>3000</v>
      </c>
      <c r="Y14" s="410">
        <f t="shared" si="17"/>
        <v>1.5118177259120411E-2</v>
      </c>
      <c r="Z14" s="410">
        <f t="shared" si="1"/>
        <v>3.0236110052174029E-2</v>
      </c>
      <c r="AA14" s="410">
        <f t="shared" si="1"/>
        <v>4.5353554252116346E-2</v>
      </c>
      <c r="AB14" s="410">
        <f t="shared" si="1"/>
        <v>6.0470266409003513E-2</v>
      </c>
      <c r="AC14" s="410">
        <f t="shared" si="1"/>
        <v>7.5586004086035788E-2</v>
      </c>
      <c r="AD14" s="410">
        <f t="shared" si="1"/>
        <v>9.0700526192988407E-2</v>
      </c>
      <c r="AE14" s="410">
        <f t="shared" si="1"/>
        <v>0.10581359331573299</v>
      </c>
      <c r="AF14" s="410">
        <f t="shared" si="1"/>
        <v>0.12092496804111849</v>
      </c>
      <c r="AG14" s="410">
        <f t="shared" si="1"/>
        <v>0.13603441527632831</v>
      </c>
      <c r="AH14" s="410">
        <f t="shared" si="1"/>
        <v>0.15114170256179932</v>
      </c>
      <c r="AI14" s="410">
        <f t="shared" si="1"/>
        <v>0.16624660037692746</v>
      </c>
      <c r="AJ14" s="410">
        <f t="shared" si="1"/>
        <v>0.18134888243771444</v>
      </c>
      <c r="AK14" s="410">
        <f t="shared" si="1"/>
        <v>0.19644832598566472</v>
      </c>
      <c r="AL14" s="410">
        <f t="shared" si="1"/>
        <v>0.21154471206712971</v>
      </c>
      <c r="AM14" s="410">
        <f t="shared" si="1"/>
        <v>0.22663782580252231</v>
      </c>
      <c r="AN14" s="410">
        <f t="shared" si="1"/>
        <v>0.24172745664469486</v>
      </c>
      <c r="AO14" s="410">
        <f t="shared" si="1"/>
        <v>0.25681339862593677</v>
      </c>
      <c r="AP14" s="410">
        <f t="shared" si="2"/>
        <v>0.27189545059307285</v>
      </c>
      <c r="AQ14" s="410">
        <f t="shared" si="2"/>
        <v>0.28697341643015517</v>
      </c>
      <c r="AR14" s="410">
        <f t="shared" si="2"/>
        <v>0.30204710526834327</v>
      </c>
      <c r="AS14" s="410">
        <f t="shared" si="2"/>
        <v>0.31711633168259418</v>
      </c>
      <c r="AT14" s="410">
        <f t="shared" si="2"/>
        <v>0.3321809158748647</v>
      </c>
      <c r="AU14" s="410">
        <f t="shared" si="2"/>
        <v>0.3472406838435127</v>
      </c>
      <c r="AV14" s="410">
        <f t="shared" si="2"/>
        <v>0.36229546753875985</v>
      </c>
      <c r="AW14" s="410">
        <f t="shared" si="2"/>
        <v>0.37734510500400498</v>
      </c>
      <c r="AX14" s="410">
        <f t="shared" si="2"/>
        <v>0.39238944050292629</v>
      </c>
      <c r="AY14" s="410">
        <f t="shared" si="2"/>
        <v>0.40742832463229572</v>
      </c>
      <c r="AZ14" s="410">
        <f t="shared" si="2"/>
        <v>0.4224616144205261</v>
      </c>
      <c r="BA14" s="410">
        <f t="shared" si="2"/>
        <v>0.43748917341202126</v>
      </c>
      <c r="BB14" s="410">
        <f t="shared" si="2"/>
        <v>0.45251087173738469</v>
      </c>
      <c r="BC14" s="410">
        <f t="shared" si="2"/>
        <v>0.46752658616968951</v>
      </c>
      <c r="BD14" s="410">
        <f t="shared" si="2"/>
        <v>0.4825362001669633</v>
      </c>
      <c r="BE14" s="410">
        <f t="shared" si="2"/>
        <v>0.49753960390114121</v>
      </c>
      <c r="BF14" s="410">
        <f t="shared" si="3"/>
        <v>0.5125366942737567</v>
      </c>
      <c r="BG14" s="410">
        <f t="shared" si="3"/>
        <v>0.52752737491868118</v>
      </c>
      <c r="BH14" s="410">
        <f t="shared" si="3"/>
        <v>0.54251155619225833</v>
      </c>
      <c r="BI14" s="410">
        <f t="shared" si="3"/>
        <v>0.55748915515121256</v>
      </c>
      <c r="BJ14" s="410">
        <f t="shared" si="3"/>
        <v>0.57246009551872656</v>
      </c>
      <c r="BK14" s="410">
        <f t="shared" si="3"/>
        <v>0.58742430763913545</v>
      </c>
      <c r="BL14" s="410">
        <f t="shared" si="3"/>
        <v>0.60238172842167714</v>
      </c>
      <c r="BM14" s="253"/>
      <c r="BN14" s="252"/>
      <c r="BO14" s="537">
        <f t="shared" si="18"/>
        <v>30</v>
      </c>
      <c r="BP14" s="524">
        <v>3000</v>
      </c>
      <c r="BQ14" s="382">
        <f t="shared" si="4"/>
        <v>312.22067153422614</v>
      </c>
      <c r="BR14" s="382">
        <f t="shared" si="4"/>
        <v>312.2634852138064</v>
      </c>
      <c r="BS14" s="382">
        <f t="shared" si="4"/>
        <v>312.33483827140259</v>
      </c>
      <c r="BT14" s="382">
        <f t="shared" si="4"/>
        <v>312.4347261013022</v>
      </c>
      <c r="BU14" s="382">
        <f t="shared" si="4"/>
        <v>312.56314226916732</v>
      </c>
      <c r="BV14" s="382">
        <f t="shared" si="4"/>
        <v>312.72007852563252</v>
      </c>
      <c r="BW14" s="382">
        <f t="shared" si="4"/>
        <v>312.90552482369844</v>
      </c>
      <c r="BX14" s="382">
        <f t="shared" si="4"/>
        <v>313.11946933985558</v>
      </c>
      <c r="BY14" s="382">
        <f t="shared" si="4"/>
        <v>313.36189849885835</v>
      </c>
      <c r="BZ14" s="382">
        <f t="shared" si="4"/>
        <v>313.63279700205692</v>
      </c>
      <c r="CA14" s="382">
        <f t="shared" si="4"/>
        <v>313.93214785918019</v>
      </c>
      <c r="CB14" s="382">
        <f t="shared" si="4"/>
        <v>314.2599324234522</v>
      </c>
      <c r="CC14" s="382">
        <f t="shared" si="4"/>
        <v>314.61613042991291</v>
      </c>
      <c r="CD14" s="382">
        <f t="shared" si="4"/>
        <v>315.00072003680197</v>
      </c>
      <c r="CE14" s="382">
        <f t="shared" si="4"/>
        <v>315.413677869857</v>
      </c>
      <c r="CF14" s="382">
        <f t="shared" si="4"/>
        <v>315.85497906936575</v>
      </c>
      <c r="CG14" s="382">
        <f t="shared" si="5"/>
        <v>316.32459733980568</v>
      </c>
      <c r="CH14" s="382">
        <f t="shared" si="5"/>
        <v>316.8225050018965</v>
      </c>
      <c r="CI14" s="382">
        <f t="shared" si="5"/>
        <v>317.34867304688481</v>
      </c>
      <c r="CJ14" s="382">
        <f t="shared" si="5"/>
        <v>317.90307119287434</v>
      </c>
      <c r="CK14" s="382">
        <f t="shared" si="5"/>
        <v>318.48566794301263</v>
      </c>
      <c r="CL14" s="382">
        <f t="shared" si="5"/>
        <v>319.09643064534004</v>
      </c>
      <c r="CM14" s="382">
        <f t="shared" si="5"/>
        <v>319.73532555410429</v>
      </c>
      <c r="CN14" s="382">
        <f t="shared" si="5"/>
        <v>320.40231789234491</v>
      </c>
      <c r="CO14" s="382">
        <f t="shared" si="5"/>
        <v>321.0973719155491</v>
      </c>
      <c r="CP14" s="382">
        <f t="shared" si="5"/>
        <v>321.82045097618175</v>
      </c>
      <c r="CQ14" s="382">
        <f t="shared" si="5"/>
        <v>322.57151758889444</v>
      </c>
      <c r="CR14" s="382">
        <f t="shared" si="5"/>
        <v>323.35053349621927</v>
      </c>
      <c r="CS14" s="382">
        <f t="shared" si="5"/>
        <v>324.15745973455898</v>
      </c>
      <c r="CT14" s="382">
        <f t="shared" si="5"/>
        <v>324.99225670028443</v>
      </c>
      <c r="CU14" s="382">
        <f t="shared" si="5"/>
        <v>325.85488421576036</v>
      </c>
      <c r="CV14" s="382">
        <f t="shared" si="5"/>
        <v>326.74530159512096</v>
      </c>
      <c r="CW14" s="382">
        <f t="shared" si="6"/>
        <v>327.66346770962599</v>
      </c>
      <c r="CX14" s="382">
        <f t="shared" si="6"/>
        <v>328.6093410524328</v>
      </c>
      <c r="CY14" s="382">
        <f t="shared" si="6"/>
        <v>329.58287980262782</v>
      </c>
      <c r="CZ14" s="382">
        <f t="shared" si="6"/>
        <v>330.58404188836732</v>
      </c>
      <c r="DA14" s="382">
        <f t="shared" si="6"/>
        <v>331.61278504898644</v>
      </c>
      <c r="DB14" s="382">
        <f t="shared" si="6"/>
        <v>332.66906689594214</v>
      </c>
      <c r="DC14" s="382">
        <f t="shared" si="6"/>
        <v>333.75284497246594</v>
      </c>
      <c r="DD14" s="382">
        <f t="shared" si="6"/>
        <v>334.86407681180953</v>
      </c>
      <c r="DE14" s="521"/>
      <c r="DF14" s="252"/>
      <c r="DG14" s="537">
        <f t="shared" si="19"/>
        <v>30</v>
      </c>
      <c r="DH14" s="524">
        <v>3000</v>
      </c>
      <c r="DI14" s="382">
        <f t="shared" si="7"/>
        <v>10.409429196392885</v>
      </c>
      <c r="DJ14" s="382">
        <f>Z14*$R14</f>
        <v>20.818690068776228</v>
      </c>
      <c r="DK14" s="382">
        <f t="shared" si="7"/>
        <v>31.227614526569987</v>
      </c>
      <c r="DL14" s="382">
        <f t="shared" si="7"/>
        <v>41.636034945403182</v>
      </c>
      <c r="DM14" s="382">
        <f t="shared" si="7"/>
        <v>52.043784398492356</v>
      </c>
      <c r="DN14" s="382">
        <f t="shared" si="7"/>
        <v>62.450696886221195</v>
      </c>
      <c r="DO14" s="382">
        <f t="shared" si="7"/>
        <v>72.856607563028263</v>
      </c>
      <c r="DP14" s="382">
        <f t="shared" si="7"/>
        <v>83.261352961099703</v>
      </c>
      <c r="DQ14" s="382">
        <f t="shared" si="7"/>
        <v>93.664771210258493</v>
      </c>
      <c r="DR14" s="382">
        <f t="shared" si="7"/>
        <v>104.06670225342093</v>
      </c>
      <c r="DS14" s="382">
        <f t="shared" si="7"/>
        <v>114.46698805708625</v>
      </c>
      <c r="DT14" s="382">
        <f t="shared" si="7"/>
        <v>124.86547281627757</v>
      </c>
      <c r="DU14" s="382">
        <f t="shared" si="7"/>
        <v>135.26200315345821</v>
      </c>
      <c r="DV14" s="382">
        <f t="shared" si="7"/>
        <v>145.65642831087061</v>
      </c>
      <c r="DW14" s="382">
        <f t="shared" si="7"/>
        <v>156.04860033590049</v>
      </c>
      <c r="DX14" s="382">
        <f t="shared" si="7"/>
        <v>166.43837425897991</v>
      </c>
      <c r="DY14" s="382">
        <f t="shared" si="8"/>
        <v>176.82560826365417</v>
      </c>
      <c r="DZ14" s="382">
        <f t="shared" si="8"/>
        <v>187.21016384845586</v>
      </c>
      <c r="EA14" s="382">
        <f t="shared" si="8"/>
        <v>197.59190598023656</v>
      </c>
      <c r="EB14" s="382">
        <f t="shared" si="8"/>
        <v>207.97070323867709</v>
      </c>
      <c r="EC14" s="382">
        <f t="shared" si="8"/>
        <v>218.34642795171598</v>
      </c>
      <c r="ED14" s="382">
        <f t="shared" si="8"/>
        <v>228.71895632169114</v>
      </c>
      <c r="EE14" s="382">
        <f t="shared" si="8"/>
        <v>239.0881685419788</v>
      </c>
      <c r="EF14" s="382">
        <f t="shared" si="8"/>
        <v>249.45394890403568</v>
      </c>
      <c r="EG14" s="382">
        <f t="shared" si="8"/>
        <v>259.81618589469826</v>
      </c>
      <c r="EH14" s="382">
        <f t="shared" si="8"/>
        <v>270.17477228369739</v>
      </c>
      <c r="EI14" s="382">
        <f t="shared" si="8"/>
        <v>280.52960520133553</v>
      </c>
      <c r="EJ14" s="382">
        <f t="shared" si="8"/>
        <v>290.88058620633961</v>
      </c>
      <c r="EK14" s="382">
        <f t="shared" si="8"/>
        <v>301.22762134393975</v>
      </c>
      <c r="EL14" s="382">
        <f t="shared" si="8"/>
        <v>311.57062119421016</v>
      </c>
      <c r="EM14" s="382">
        <f t="shared" si="8"/>
        <v>321.90950091081334</v>
      </c>
      <c r="EN14" s="382">
        <f t="shared" si="8"/>
        <v>332.24418025025244</v>
      </c>
      <c r="EO14" s="382">
        <f t="shared" si="9"/>
        <v>342.57458359180634</v>
      </c>
      <c r="EP14" s="382">
        <f t="shared" si="9"/>
        <v>352.90063994833361</v>
      </c>
      <c r="EQ14" s="382">
        <f t="shared" si="9"/>
        <v>363.22228296815865</v>
      </c>
      <c r="ER14" s="382">
        <f t="shared" si="9"/>
        <v>373.53945092827905</v>
      </c>
      <c r="ES14" s="382">
        <f t="shared" si="9"/>
        <v>383.85208671915433</v>
      </c>
      <c r="ET14" s="382">
        <f t="shared" si="9"/>
        <v>394.16013782134945</v>
      </c>
      <c r="EU14" s="382">
        <f t="shared" si="9"/>
        <v>404.46355627433979</v>
      </c>
      <c r="EV14" s="382">
        <f t="shared" si="9"/>
        <v>414.76229863778144</v>
      </c>
      <c r="EW14" s="521"/>
      <c r="EX14" s="252"/>
      <c r="EY14" s="515">
        <f t="shared" si="20"/>
        <v>30</v>
      </c>
      <c r="EZ14" s="524">
        <v>3000</v>
      </c>
      <c r="FA14" s="382">
        <f t="shared" si="10"/>
        <v>67.070671534226165</v>
      </c>
      <c r="FB14" s="382">
        <f t="shared" si="10"/>
        <v>77.113485213806428</v>
      </c>
      <c r="FC14" s="382">
        <f t="shared" si="10"/>
        <v>87.184838271402612</v>
      </c>
      <c r="FD14" s="382">
        <f t="shared" si="10"/>
        <v>97.284726101302226</v>
      </c>
      <c r="FE14" s="382">
        <f t="shared" si="10"/>
        <v>107.41314226916734</v>
      </c>
      <c r="FF14" s="382">
        <f t="shared" si="10"/>
        <v>117.57007852563254</v>
      </c>
      <c r="FG14" s="382">
        <f t="shared" si="10"/>
        <v>127.75552482369847</v>
      </c>
      <c r="FH14" s="382">
        <f t="shared" si="10"/>
        <v>137.96946933985561</v>
      </c>
      <c r="FI14" s="382">
        <f t="shared" si="10"/>
        <v>148.21189849885837</v>
      </c>
      <c r="FJ14" s="382">
        <f t="shared" si="10"/>
        <v>158.48279700205694</v>
      </c>
      <c r="FK14" s="382">
        <f t="shared" si="10"/>
        <v>168.78214785918021</v>
      </c>
      <c r="FL14" s="382">
        <f t="shared" si="10"/>
        <v>179.10993242345222</v>
      </c>
      <c r="FM14" s="382">
        <f t="shared" si="10"/>
        <v>189.46613042991294</v>
      </c>
      <c r="FN14" s="382">
        <f t="shared" si="10"/>
        <v>199.85072003680199</v>
      </c>
      <c r="FO14" s="382">
        <f t="shared" si="10"/>
        <v>210.26367786985702</v>
      </c>
      <c r="FP14" s="382">
        <f t="shared" si="10"/>
        <v>220.70497906936578</v>
      </c>
      <c r="FQ14" s="382">
        <f t="shared" si="11"/>
        <v>231.1745973398057</v>
      </c>
      <c r="FR14" s="382">
        <f t="shared" si="11"/>
        <v>241.67250500189652</v>
      </c>
      <c r="FS14" s="382">
        <f t="shared" si="11"/>
        <v>252.19867304688484</v>
      </c>
      <c r="FT14" s="382">
        <f t="shared" si="11"/>
        <v>262.75307119287436</v>
      </c>
      <c r="FU14" s="382">
        <f t="shared" si="11"/>
        <v>273.33566794301265</v>
      </c>
      <c r="FV14" s="382">
        <f t="shared" si="11"/>
        <v>283.94643064534006</v>
      </c>
      <c r="FW14" s="382">
        <f t="shared" si="11"/>
        <v>294.58532555410432</v>
      </c>
      <c r="FX14" s="382">
        <f t="shared" si="11"/>
        <v>305.25231789234493</v>
      </c>
      <c r="FY14" s="382">
        <f t="shared" si="11"/>
        <v>315.94737191554913</v>
      </c>
      <c r="FZ14" s="382">
        <f t="shared" si="11"/>
        <v>326.67045097618177</v>
      </c>
      <c r="GA14" s="382">
        <f t="shared" si="11"/>
        <v>337.42151758889446</v>
      </c>
      <c r="GB14" s="382">
        <f t="shared" si="11"/>
        <v>348.20053349621929</v>
      </c>
      <c r="GC14" s="382">
        <f t="shared" si="11"/>
        <v>359.00745973455901</v>
      </c>
      <c r="GD14" s="382">
        <f t="shared" si="11"/>
        <v>369.84225670028445</v>
      </c>
      <c r="GE14" s="382">
        <f t="shared" si="11"/>
        <v>380.70488421576039</v>
      </c>
      <c r="GF14" s="382">
        <f t="shared" si="11"/>
        <v>391.59530159512099</v>
      </c>
      <c r="GG14" s="382">
        <f t="shared" si="12"/>
        <v>402.51346770962601</v>
      </c>
      <c r="GH14" s="382">
        <f t="shared" si="12"/>
        <v>413.45934105243282</v>
      </c>
      <c r="GI14" s="382">
        <f t="shared" si="12"/>
        <v>424.43287980262784</v>
      </c>
      <c r="GJ14" s="382">
        <f t="shared" si="12"/>
        <v>435.43404188836735</v>
      </c>
      <c r="GK14" s="382">
        <f t="shared" si="12"/>
        <v>446.46278504898646</v>
      </c>
      <c r="GL14" s="382">
        <f t="shared" si="12"/>
        <v>457.51906689594216</v>
      </c>
      <c r="GM14" s="382">
        <f t="shared" si="12"/>
        <v>468.60284497246596</v>
      </c>
      <c r="GN14" s="382">
        <f t="shared" si="12"/>
        <v>479.71407681180955</v>
      </c>
      <c r="GO14" s="511"/>
      <c r="GP14" s="521"/>
      <c r="GQ14" s="524">
        <v>3000</v>
      </c>
      <c r="GR14" s="583">
        <f t="shared" si="13"/>
        <v>5.4432612267988478</v>
      </c>
      <c r="GS14" s="477">
        <f t="shared" si="13"/>
        <v>2.7040507812478012</v>
      </c>
      <c r="GT14" s="477">
        <f t="shared" si="13"/>
        <v>1.7919147713707517</v>
      </c>
      <c r="GU14" s="477">
        <f t="shared" si="13"/>
        <v>1.3365511684498892</v>
      </c>
      <c r="GV14" s="477">
        <f t="shared" si="13"/>
        <v>1.0638995321077951</v>
      </c>
      <c r="GW14" s="477">
        <f t="shared" si="13"/>
        <v>0.88260635009138877</v>
      </c>
      <c r="GX14" s="477">
        <f t="shared" si="13"/>
        <v>0.75352008687993244</v>
      </c>
      <c r="GY14" s="477">
        <f t="shared" si="13"/>
        <v>0.65706494589771947</v>
      </c>
      <c r="GZ14" s="477">
        <f t="shared" si="13"/>
        <v>0.58236545697797737</v>
      </c>
      <c r="HA14" s="477">
        <f t="shared" si="13"/>
        <v>0.52289631140730441</v>
      </c>
      <c r="HB14" s="477">
        <f t="shared" si="13"/>
        <v>0.47450501427543673</v>
      </c>
      <c r="HC14" s="477">
        <f t="shared" si="13"/>
        <v>0.43442321070603668</v>
      </c>
      <c r="HD14" s="477">
        <f t="shared" si="13"/>
        <v>0.40073432311185542</v>
      </c>
      <c r="HE14" s="477">
        <f t="shared" si="13"/>
        <v>0.37206934396514213</v>
      </c>
      <c r="HF14" s="477">
        <f t="shared" si="13"/>
        <v>0.34742431151100706</v>
      </c>
      <c r="HG14" s="477">
        <f t="shared" si="13"/>
        <v>0.32604623213842771</v>
      </c>
      <c r="HH14" s="477">
        <f t="shared" si="14"/>
        <v>0.30735926549233172</v>
      </c>
      <c r="HI14" s="477">
        <f t="shared" si="14"/>
        <v>0.29091551459528237</v>
      </c>
      <c r="HJ14" s="477">
        <f t="shared" si="14"/>
        <v>0.27636135597634309</v>
      </c>
      <c r="HK14" s="477">
        <f t="shared" si="14"/>
        <v>0.26341387080528555</v>
      </c>
      <c r="HL14" s="477">
        <f t="shared" si="14"/>
        <v>0.25184401003096196</v>
      </c>
      <c r="HM14" s="477">
        <f t="shared" si="14"/>
        <v>0.24146435088647386</v>
      </c>
      <c r="HN14" s="477">
        <f t="shared" si="14"/>
        <v>0.23212004738905093</v>
      </c>
      <c r="HO14" s="477">
        <f t="shared" si="14"/>
        <v>0.22368204325269969</v>
      </c>
      <c r="HP14" s="477">
        <f t="shared" si="14"/>
        <v>0.21604191373820125</v>
      </c>
      <c r="HQ14" s="477">
        <f t="shared" si="14"/>
        <v>0.20910789788012113</v>
      </c>
      <c r="HR14" s="477">
        <f t="shared" si="14"/>
        <v>0.20280181247440077</v>
      </c>
      <c r="HS14" s="477">
        <f t="shared" si="14"/>
        <v>0.19705662738598542</v>
      </c>
      <c r="HT14" s="477">
        <f t="shared" si="14"/>
        <v>0.19181454254703495</v>
      </c>
      <c r="HU14" s="477">
        <f t="shared" si="14"/>
        <v>0.1870254495841957</v>
      </c>
      <c r="HV14" s="477">
        <f t="shared" si="14"/>
        <v>0.18264569122250485</v>
      </c>
      <c r="HW14" s="477">
        <f t="shared" si="14"/>
        <v>0.17863705332675561</v>
      </c>
      <c r="HX14" s="477">
        <f t="shared" si="15"/>
        <v>0.1749659402322726</v>
      </c>
      <c r="HY14" s="477">
        <f t="shared" si="15"/>
        <v>0.17160269562833694</v>
      </c>
      <c r="HZ14" s="477">
        <f t="shared" si="15"/>
        <v>0.16852103988299397</v>
      </c>
      <c r="IA14" s="477">
        <f t="shared" si="15"/>
        <v>0.1656976011670914</v>
      </c>
      <c r="IB14" s="477">
        <f t="shared" si="15"/>
        <v>0.16311152263095888</v>
      </c>
      <c r="IC14" s="477">
        <f t="shared" si="15"/>
        <v>0.16074413162324835</v>
      </c>
      <c r="ID14" s="477">
        <f t="shared" si="15"/>
        <v>0.15857865981532765</v>
      </c>
      <c r="IE14" s="477">
        <f t="shared" si="15"/>
        <v>0.15660000532196763</v>
      </c>
    </row>
    <row r="15" spans="1:239">
      <c r="J15" s="252"/>
      <c r="K15" s="499">
        <v>4000</v>
      </c>
      <c r="L15" s="382">
        <f t="shared" si="21"/>
        <v>1.2191999999999998</v>
      </c>
      <c r="M15" s="382">
        <v>40</v>
      </c>
      <c r="N15" s="491"/>
      <c r="O15" s="263"/>
      <c r="P15" s="383">
        <f t="shared" si="16"/>
        <v>37.075199999999938</v>
      </c>
      <c r="Q15" s="383">
        <f>$Q$11-Konstanten!$C$33*K15</f>
        <v>310.22519999999992</v>
      </c>
      <c r="R15" s="382">
        <f t="shared" ref="R15:R47" si="22">SQRT(RLuft_N*1.4*Q15)*m_s_→_kt</f>
        <v>686.34917859848451</v>
      </c>
      <c r="S15" s="263">
        <f t="shared" si="0"/>
        <v>0.87583566917567379</v>
      </c>
      <c r="T15" s="492"/>
      <c r="U15" s="492"/>
      <c r="V15" s="170"/>
      <c r="X15" s="524">
        <v>4000</v>
      </c>
      <c r="Y15" s="410">
        <f t="shared" si="17"/>
        <v>1.5373209567440158E-2</v>
      </c>
      <c r="Z15" s="410">
        <f t="shared" si="1"/>
        <v>3.0746080914158765E-2</v>
      </c>
      <c r="AA15" s="410">
        <f t="shared" si="1"/>
        <v>4.6118276306181719E-2</v>
      </c>
      <c r="AB15" s="410">
        <f t="shared" si="1"/>
        <v>6.1489458981606106E-2</v>
      </c>
      <c r="AC15" s="410">
        <f t="shared" si="1"/>
        <v>7.6859293632960443E-2</v>
      </c>
      <c r="AD15" s="410">
        <f t="shared" si="1"/>
        <v>9.2227446885449205E-2</v>
      </c>
      <c r="AE15" s="410">
        <f t="shared" si="1"/>
        <v>0.10759358776934731</v>
      </c>
      <c r="AF15" s="410">
        <f t="shared" si="1"/>
        <v>0.12295738818543112</v>
      </c>
      <c r="AG15" s="410">
        <f t="shared" si="1"/>
        <v>0.13831852336203296</v>
      </c>
      <c r="AH15" s="410">
        <f t="shared" si="1"/>
        <v>0.15367667230238169</v>
      </c>
      <c r="AI15" s="410">
        <f t="shared" si="1"/>
        <v>0.16903151822107265</v>
      </c>
      <c r="AJ15" s="410">
        <f t="shared" si="1"/>
        <v>0.18438274896843299</v>
      </c>
      <c r="AK15" s="410">
        <f t="shared" si="1"/>
        <v>0.19973005744166719</v>
      </c>
      <c r="AL15" s="410">
        <f t="shared" si="1"/>
        <v>0.21507314198172139</v>
      </c>
      <c r="AM15" s="410">
        <f t="shared" si="1"/>
        <v>0.23041170675487221</v>
      </c>
      <c r="AN15" s="410">
        <f t="shared" si="1"/>
        <v>0.24574546211812781</v>
      </c>
      <c r="AO15" s="410">
        <f t="shared" si="1"/>
        <v>0.26107412496759119</v>
      </c>
      <c r="AP15" s="410">
        <f t="shared" si="2"/>
        <v>0.27639741906900606</v>
      </c>
      <c r="AQ15" s="410">
        <f t="shared" si="2"/>
        <v>0.2917150753698548</v>
      </c>
      <c r="AR15" s="410">
        <f t="shared" si="2"/>
        <v>0.30702683229233008</v>
      </c>
      <c r="AS15" s="410">
        <f t="shared" si="2"/>
        <v>0.32233243600673861</v>
      </c>
      <c r="AT15" s="410">
        <f t="shared" si="2"/>
        <v>0.33763164068487</v>
      </c>
      <c r="AU15" s="410">
        <f t="shared" si="2"/>
        <v>0.35292420873297614</v>
      </c>
      <c r="AV15" s="410">
        <f t="shared" si="2"/>
        <v>0.36820991100413591</v>
      </c>
      <c r="AW15" s="410">
        <f t="shared" si="2"/>
        <v>0.38348852698979213</v>
      </c>
      <c r="AX15" s="410">
        <f t="shared" si="2"/>
        <v>0.3987598449903923</v>
      </c>
      <c r="AY15" s="410">
        <f t="shared" si="2"/>
        <v>0.41402366226510451</v>
      </c>
      <c r="AZ15" s="410">
        <f t="shared" si="2"/>
        <v>0.42927978516066656</v>
      </c>
      <c r="BA15" s="410">
        <f t="shared" si="2"/>
        <v>0.44452802921952916</v>
      </c>
      <c r="BB15" s="410">
        <f t="shared" si="2"/>
        <v>0.45976821926748529</v>
      </c>
      <c r="BC15" s="410">
        <f t="shared" si="2"/>
        <v>0.47500018948106482</v>
      </c>
      <c r="BD15" s="410">
        <f t="shared" si="2"/>
        <v>0.49022378343504847</v>
      </c>
      <c r="BE15" s="410">
        <f t="shared" si="2"/>
        <v>0.5054388541305056</v>
      </c>
      <c r="BF15" s="410">
        <f t="shared" si="3"/>
        <v>0.52064526400381683</v>
      </c>
      <c r="BG15" s="410">
        <f t="shared" si="3"/>
        <v>0.53584288491718357</v>
      </c>
      <c r="BH15" s="410">
        <f t="shared" si="3"/>
        <v>0.55103159813122238</v>
      </c>
      <c r="BI15" s="410">
        <f t="shared" si="3"/>
        <v>0.56621129426021977</v>
      </c>
      <c r="BJ15" s="410">
        <f t="shared" si="3"/>
        <v>0.58138187321070534</v>
      </c>
      <c r="BK15" s="410">
        <f t="shared" si="3"/>
        <v>0.59654324410403847</v>
      </c>
      <c r="BL15" s="410">
        <f t="shared" si="3"/>
        <v>0.61169532518370284</v>
      </c>
      <c r="BM15" s="253"/>
      <c r="BN15" s="252"/>
      <c r="BO15" s="537">
        <f t="shared" si="18"/>
        <v>40.000000000000007</v>
      </c>
      <c r="BP15" s="524">
        <v>4000</v>
      </c>
      <c r="BQ15" s="382">
        <f t="shared" si="4"/>
        <v>310.23986345004317</v>
      </c>
      <c r="BR15" s="382">
        <f t="shared" si="4"/>
        <v>310.28385250975788</v>
      </c>
      <c r="BS15" s="382">
        <f t="shared" si="4"/>
        <v>310.35716331075525</v>
      </c>
      <c r="BT15" s="382">
        <f t="shared" si="4"/>
        <v>310.45978941523128</v>
      </c>
      <c r="BU15" s="382">
        <f t="shared" si="4"/>
        <v>310.59172183019075</v>
      </c>
      <c r="BV15" s="382">
        <f t="shared" si="4"/>
        <v>310.75294902728268</v>
      </c>
      <c r="BW15" s="382">
        <f t="shared" si="4"/>
        <v>310.9434569681639</v>
      </c>
      <c r="BX15" s="382">
        <f t="shared" si="4"/>
        <v>311.16322913529132</v>
      </c>
      <c r="BY15" s="382">
        <f t="shared" si="4"/>
        <v>311.4122465680195</v>
      </c>
      <c r="BZ15" s="382">
        <f t="shared" si="4"/>
        <v>311.69048790385904</v>
      </c>
      <c r="CA15" s="382">
        <f t="shared" si="4"/>
        <v>311.99792942473442</v>
      </c>
      <c r="CB15" s="382">
        <f t="shared" si="4"/>
        <v>312.33454510805882</v>
      </c>
      <c r="CC15" s="382">
        <f t="shared" si="4"/>
        <v>312.7003066824272</v>
      </c>
      <c r="CD15" s="382">
        <f t="shared" si="4"/>
        <v>313.09518368771342</v>
      </c>
      <c r="CE15" s="382">
        <f t="shared" si="4"/>
        <v>313.51914353934052</v>
      </c>
      <c r="CF15" s="382">
        <f t="shared" si="4"/>
        <v>313.97215159648243</v>
      </c>
      <c r="CG15" s="382">
        <f t="shared" si="5"/>
        <v>314.45417123394139</v>
      </c>
      <c r="CH15" s="382">
        <f t="shared" si="5"/>
        <v>314.96516391743478</v>
      </c>
      <c r="CI15" s="382">
        <f t="shared" si="5"/>
        <v>315.5050892820197</v>
      </c>
      <c r="CJ15" s="382">
        <f t="shared" si="5"/>
        <v>316.07390521337027</v>
      </c>
      <c r="CK15" s="382">
        <f t="shared" si="5"/>
        <v>316.67156793162286</v>
      </c>
      <c r="CL15" s="382">
        <f t="shared" si="5"/>
        <v>317.29803207749706</v>
      </c>
      <c r="CM15" s="382">
        <f t="shared" si="5"/>
        <v>317.95325080039714</v>
      </c>
      <c r="CN15" s="382">
        <f t="shared" si="5"/>
        <v>318.63717584820051</v>
      </c>
      <c r="CO15" s="382">
        <f t="shared" si="5"/>
        <v>319.34975765843654</v>
      </c>
      <c r="CP15" s="382">
        <f t="shared" si="5"/>
        <v>320.09094545056467</v>
      </c>
      <c r="CQ15" s="382">
        <f t="shared" si="5"/>
        <v>320.86068731906022</v>
      </c>
      <c r="CR15" s="382">
        <f t="shared" si="5"/>
        <v>321.65893032702337</v>
      </c>
      <c r="CS15" s="382">
        <f t="shared" si="5"/>
        <v>322.48562060003246</v>
      </c>
      <c r="CT15" s="382">
        <f t="shared" si="5"/>
        <v>323.34070341996818</v>
      </c>
      <c r="CU15" s="382">
        <f t="shared" si="5"/>
        <v>324.22412331854434</v>
      </c>
      <c r="CV15" s="382">
        <f t="shared" si="5"/>
        <v>325.13582417029039</v>
      </c>
      <c r="CW15" s="382">
        <f t="shared" si="6"/>
        <v>326.07574928473929</v>
      </c>
      <c r="CX15" s="382">
        <f t="shared" si="6"/>
        <v>327.04384149758681</v>
      </c>
      <c r="CY15" s="382">
        <f t="shared" si="6"/>
        <v>328.040043260598</v>
      </c>
      <c r="CZ15" s="382">
        <f t="shared" si="6"/>
        <v>329.0642967300501</v>
      </c>
      <c r="DA15" s="382">
        <f t="shared" si="6"/>
        <v>330.11654385351341</v>
      </c>
      <c r="DB15" s="382">
        <f t="shared" si="6"/>
        <v>331.19672645478289</v>
      </c>
      <c r="DC15" s="382">
        <f t="shared" si="6"/>
        <v>332.30478631679006</v>
      </c>
      <c r="DD15" s="382">
        <f t="shared" si="6"/>
        <v>333.44066526233399</v>
      </c>
      <c r="DE15" s="521"/>
      <c r="DF15" s="252"/>
      <c r="DG15" s="537">
        <f t="shared" si="19"/>
        <v>40.000000000000007</v>
      </c>
      <c r="DH15" s="524">
        <v>4000</v>
      </c>
      <c r="DI15" s="382">
        <f t="shared" si="7"/>
        <v>10.551389759034915</v>
      </c>
      <c r="DJ15" s="382">
        <f t="shared" si="7"/>
        <v>21.102547380555411</v>
      </c>
      <c r="DK15" s="382">
        <f t="shared" si="7"/>
        <v>31.653241061125772</v>
      </c>
      <c r="DL15" s="382">
        <f t="shared" si="7"/>
        <v>42.203239664490553</v>
      </c>
      <c r="DM15" s="382">
        <f t="shared" si="7"/>
        <v>52.75231305264213</v>
      </c>
      <c r="DN15" s="382">
        <f t="shared" si="7"/>
        <v>63.300232414063423</v>
      </c>
      <c r="DO15" s="382">
        <f t="shared" si="7"/>
        <v>73.846770587955476</v>
      </c>
      <c r="DP15" s="382">
        <f t="shared" si="7"/>
        <v>84.391702383685654</v>
      </c>
      <c r="DQ15" s="382">
        <f t="shared" si="7"/>
        <v>94.934804894486618</v>
      </c>
      <c r="DR15" s="382">
        <f t="shared" si="7"/>
        <v>105.47585780448814</v>
      </c>
      <c r="DS15" s="382">
        <f t="shared" si="7"/>
        <v>116.01464368828799</v>
      </c>
      <c r="DT15" s="382">
        <f t="shared" si="7"/>
        <v>126.55094830221455</v>
      </c>
      <c r="DU15" s="382">
        <f t="shared" si="7"/>
        <v>137.0845608665164</v>
      </c>
      <c r="DV15" s="382">
        <f t="shared" si="7"/>
        <v>147.61527433774972</v>
      </c>
      <c r="DW15" s="382">
        <f t="shared" si="7"/>
        <v>158.14288567068144</v>
      </c>
      <c r="DX15" s="382">
        <f t="shared" si="7"/>
        <v>168.66719606908202</v>
      </c>
      <c r="DY15" s="382">
        <f t="shared" si="8"/>
        <v>179.18801122482432</v>
      </c>
      <c r="DZ15" s="382">
        <f t="shared" si="8"/>
        <v>189.70514154475342</v>
      </c>
      <c r="EA15" s="382">
        <f t="shared" si="8"/>
        <v>200.21840236489484</v>
      </c>
      <c r="EB15" s="382">
        <f t="shared" si="8"/>
        <v>210.72761415153542</v>
      </c>
      <c r="EC15" s="382">
        <f t="shared" si="8"/>
        <v>221.23260268887361</v>
      </c>
      <c r="ED15" s="382">
        <f t="shared" si="8"/>
        <v>231.73319925291921</v>
      </c>
      <c r="EE15" s="382">
        <f t="shared" si="8"/>
        <v>242.22924077139828</v>
      </c>
      <c r="EF15" s="382">
        <f t="shared" si="8"/>
        <v>252.72056996950977</v>
      </c>
      <c r="EG15" s="382">
        <f t="shared" si="8"/>
        <v>263.2070355013866</v>
      </c>
      <c r="EH15" s="382">
        <f t="shared" si="8"/>
        <v>273.68849206721478</v>
      </c>
      <c r="EI15" s="382">
        <f t="shared" si="8"/>
        <v>284.16480051599086</v>
      </c>
      <c r="EJ15" s="382">
        <f t="shared" si="8"/>
        <v>294.63582793395739</v>
      </c>
      <c r="EK15" s="382">
        <f t="shared" si="8"/>
        <v>305.10144771882699</v>
      </c>
      <c r="EL15" s="382">
        <f t="shared" si="8"/>
        <v>315.56153963992642</v>
      </c>
      <c r="EM15" s="382">
        <f t="shared" si="8"/>
        <v>326.01598988445335</v>
      </c>
      <c r="EN15" s="382">
        <f t="shared" si="8"/>
        <v>336.46469109008689</v>
      </c>
      <c r="EO15" s="382">
        <f t="shared" si="9"/>
        <v>346.90754236423174</v>
      </c>
      <c r="EP15" s="382">
        <f t="shared" si="9"/>
        <v>357.34444929021078</v>
      </c>
      <c r="EQ15" s="382">
        <f t="shared" si="9"/>
        <v>367.77532392075119</v>
      </c>
      <c r="ER15" s="382">
        <f t="shared" si="9"/>
        <v>378.20008475917467</v>
      </c>
      <c r="ES15" s="382">
        <f t="shared" si="9"/>
        <v>388.61865672868663</v>
      </c>
      <c r="ET15" s="382">
        <f t="shared" si="9"/>
        <v>399.0309711302159</v>
      </c>
      <c r="EU15" s="382">
        <f t="shared" si="9"/>
        <v>409.43696558928207</v>
      </c>
      <c r="EV15" s="382">
        <f t="shared" si="9"/>
        <v>419.83658399236731</v>
      </c>
      <c r="EW15" s="521"/>
      <c r="EX15" s="252"/>
      <c r="EY15" s="515">
        <f t="shared" si="20"/>
        <v>40.000000000000007</v>
      </c>
      <c r="EZ15" s="524">
        <v>4000</v>
      </c>
      <c r="FA15" s="382">
        <f t="shared" si="10"/>
        <v>71.089863450043197</v>
      </c>
      <c r="FB15" s="382">
        <f t="shared" si="10"/>
        <v>81.133852509757901</v>
      </c>
      <c r="FC15" s="382">
        <f t="shared" si="10"/>
        <v>91.207163310755277</v>
      </c>
      <c r="FD15" s="382">
        <f t="shared" si="10"/>
        <v>101.30978941523131</v>
      </c>
      <c r="FE15" s="382">
        <f t="shared" si="10"/>
        <v>111.44172183019077</v>
      </c>
      <c r="FF15" s="382">
        <f t="shared" si="10"/>
        <v>121.6029490272827</v>
      </c>
      <c r="FG15" s="382">
        <f t="shared" si="10"/>
        <v>131.79345696816392</v>
      </c>
      <c r="FH15" s="382">
        <f t="shared" si="10"/>
        <v>142.01322913529134</v>
      </c>
      <c r="FI15" s="382">
        <f t="shared" si="10"/>
        <v>152.26224656801952</v>
      </c>
      <c r="FJ15" s="382">
        <f t="shared" si="10"/>
        <v>162.54048790385906</v>
      </c>
      <c r="FK15" s="382">
        <f t="shared" si="10"/>
        <v>172.84792942473445</v>
      </c>
      <c r="FL15" s="382">
        <f t="shared" si="10"/>
        <v>183.18454510805884</v>
      </c>
      <c r="FM15" s="382">
        <f t="shared" si="10"/>
        <v>193.55030668242722</v>
      </c>
      <c r="FN15" s="382">
        <f t="shared" si="10"/>
        <v>203.94518368771344</v>
      </c>
      <c r="FO15" s="382">
        <f t="shared" si="10"/>
        <v>214.36914353934054</v>
      </c>
      <c r="FP15" s="382">
        <f t="shared" si="10"/>
        <v>224.82215159648246</v>
      </c>
      <c r="FQ15" s="382">
        <f t="shared" si="11"/>
        <v>235.30417123394142</v>
      </c>
      <c r="FR15" s="382">
        <f t="shared" si="11"/>
        <v>245.8151639174348</v>
      </c>
      <c r="FS15" s="382">
        <f t="shared" si="11"/>
        <v>256.35508928201972</v>
      </c>
      <c r="FT15" s="382">
        <f t="shared" si="11"/>
        <v>266.92390521337029</v>
      </c>
      <c r="FU15" s="382">
        <f t="shared" si="11"/>
        <v>277.52156793162288</v>
      </c>
      <c r="FV15" s="382">
        <f t="shared" si="11"/>
        <v>288.14803207749708</v>
      </c>
      <c r="FW15" s="382">
        <f t="shared" si="11"/>
        <v>298.80325080039717</v>
      </c>
      <c r="FX15" s="382">
        <f t="shared" si="11"/>
        <v>309.48717584820054</v>
      </c>
      <c r="FY15" s="382">
        <f t="shared" si="11"/>
        <v>320.19975765843657</v>
      </c>
      <c r="FZ15" s="382">
        <f t="shared" si="11"/>
        <v>330.9409454505647</v>
      </c>
      <c r="GA15" s="382">
        <f t="shared" si="11"/>
        <v>341.71068731906024</v>
      </c>
      <c r="GB15" s="382">
        <f t="shared" si="11"/>
        <v>352.50893032702339</v>
      </c>
      <c r="GC15" s="382">
        <f t="shared" si="11"/>
        <v>363.33562060003248</v>
      </c>
      <c r="GD15" s="382">
        <f t="shared" si="11"/>
        <v>374.1907034199682</v>
      </c>
      <c r="GE15" s="382">
        <f t="shared" si="11"/>
        <v>385.07412331854437</v>
      </c>
      <c r="GF15" s="382">
        <f t="shared" si="11"/>
        <v>395.98582417029041</v>
      </c>
      <c r="GG15" s="382">
        <f t="shared" si="12"/>
        <v>406.92574928473931</v>
      </c>
      <c r="GH15" s="382">
        <f t="shared" si="12"/>
        <v>417.89384149758683</v>
      </c>
      <c r="GI15" s="382">
        <f t="shared" si="12"/>
        <v>428.89004326059802</v>
      </c>
      <c r="GJ15" s="382">
        <f t="shared" si="12"/>
        <v>439.91429673005013</v>
      </c>
      <c r="GK15" s="382">
        <f t="shared" si="12"/>
        <v>450.96654385351343</v>
      </c>
      <c r="GL15" s="382">
        <f t="shared" si="12"/>
        <v>462.04672645478291</v>
      </c>
      <c r="GM15" s="382">
        <f t="shared" si="12"/>
        <v>473.15478631679008</v>
      </c>
      <c r="GN15" s="382">
        <f t="shared" si="12"/>
        <v>484.29066526233402</v>
      </c>
      <c r="GO15" s="511"/>
      <c r="GP15" s="521"/>
      <c r="GQ15" s="524">
        <v>4000</v>
      </c>
      <c r="GR15" s="583">
        <f t="shared" si="13"/>
        <v>5.7374881483427869</v>
      </c>
      <c r="GS15" s="477">
        <f t="shared" si="13"/>
        <v>2.8447421084583056</v>
      </c>
      <c r="GT15" s="477">
        <f t="shared" si="13"/>
        <v>1.8814478471454015</v>
      </c>
      <c r="GU15" s="477">
        <f t="shared" si="13"/>
        <v>1.4005216239470948</v>
      </c>
      <c r="GV15" s="477">
        <f t="shared" si="13"/>
        <v>1.1125466426274393</v>
      </c>
      <c r="GW15" s="477">
        <f t="shared" si="13"/>
        <v>0.92105059317706639</v>
      </c>
      <c r="GX15" s="477">
        <f t="shared" si="13"/>
        <v>0.78468815790923219</v>
      </c>
      <c r="GY15" s="477">
        <f t="shared" si="13"/>
        <v>0.68278663807053264</v>
      </c>
      <c r="GZ15" s="477">
        <f t="shared" si="13"/>
        <v>0.60386116279744118</v>
      </c>
      <c r="HA15" s="477">
        <f t="shared" si="13"/>
        <v>0.54102077278335003</v>
      </c>
      <c r="HB15" s="477">
        <f t="shared" si="13"/>
        <v>0.48988027657222327</v>
      </c>
      <c r="HC15" s="477">
        <f t="shared" si="13"/>
        <v>0.44751617878515132</v>
      </c>
      <c r="HD15" s="477">
        <f t="shared" si="13"/>
        <v>0.41190448770444188</v>
      </c>
      <c r="HE15" s="477">
        <f t="shared" si="13"/>
        <v>0.38159946253989002</v>
      </c>
      <c r="HF15" s="477">
        <f t="shared" si="13"/>
        <v>0.35554086186175526</v>
      </c>
      <c r="HG15" s="477">
        <f t="shared" si="13"/>
        <v>0.33293347394238243</v>
      </c>
      <c r="HH15" s="477">
        <f t="shared" si="14"/>
        <v>0.31316916586963539</v>
      </c>
      <c r="HI15" s="477">
        <f t="shared" si="14"/>
        <v>0.29577491635588826</v>
      </c>
      <c r="HJ15" s="477">
        <f t="shared" si="14"/>
        <v>0.28037725930315166</v>
      </c>
      <c r="HK15" s="477">
        <f t="shared" si="14"/>
        <v>0.26667739436096782</v>
      </c>
      <c r="HL15" s="477">
        <f t="shared" si="14"/>
        <v>0.25443340881321286</v>
      </c>
      <c r="HM15" s="477">
        <f t="shared" si="14"/>
        <v>0.24344734809881668</v>
      </c>
      <c r="HN15" s="477">
        <f t="shared" si="14"/>
        <v>0.23355565929544447</v>
      </c>
      <c r="HO15" s="477">
        <f t="shared" si="14"/>
        <v>0.22462202378516138</v>
      </c>
      <c r="HP15" s="477">
        <f t="shared" si="14"/>
        <v>0.21653191013106382</v>
      </c>
      <c r="HQ15" s="477">
        <f t="shared" si="14"/>
        <v>0.20918838403073728</v>
      </c>
      <c r="HR15" s="477">
        <f t="shared" si="14"/>
        <v>0.20250884943728661</v>
      </c>
      <c r="HS15" s="477">
        <f t="shared" si="14"/>
        <v>0.19642248805545218</v>
      </c>
      <c r="HT15" s="477">
        <f t="shared" si="14"/>
        <v>0.19086822863873296</v>
      </c>
      <c r="HU15" s="477">
        <f t="shared" si="14"/>
        <v>0.18579312246651153</v>
      </c>
      <c r="HV15" s="477">
        <f t="shared" si="14"/>
        <v>0.1811510332822093</v>
      </c>
      <c r="HW15" s="477">
        <f t="shared" si="14"/>
        <v>0.17690157290313419</v>
      </c>
      <c r="HX15" s="477">
        <f t="shared" si="15"/>
        <v>0.1730092303888052</v>
      </c>
      <c r="HY15" s="477">
        <f t="shared" si="15"/>
        <v>0.16944265491641083</v>
      </c>
      <c r="HZ15" s="477">
        <f t="shared" si="15"/>
        <v>0.16617406162088222</v>
      </c>
      <c r="IA15" s="477">
        <f t="shared" si="15"/>
        <v>0.16317873648857859</v>
      </c>
      <c r="IB15" s="477">
        <f t="shared" si="15"/>
        <v>0.16043462156361385</v>
      </c>
      <c r="IC15" s="477">
        <f t="shared" si="15"/>
        <v>0.1579219656711886</v>
      </c>
      <c r="ID15" s="477">
        <f t="shared" si="15"/>
        <v>0.15562302889726176</v>
      </c>
      <c r="IE15" s="477">
        <f t="shared" si="15"/>
        <v>0.15352183141605041</v>
      </c>
    </row>
    <row r="16" spans="1:239">
      <c r="J16" s="252"/>
      <c r="K16" s="499">
        <v>5000</v>
      </c>
      <c r="L16" s="382">
        <f t="shared" si="21"/>
        <v>1.5239999999999998</v>
      </c>
      <c r="M16" s="382">
        <v>50</v>
      </c>
      <c r="N16" s="491"/>
      <c r="O16" s="263"/>
      <c r="P16" s="383">
        <f t="shared" si="16"/>
        <v>35.093999999999937</v>
      </c>
      <c r="Q16" s="383">
        <f>$Q$11-Konstanten!$C$33*K16</f>
        <v>308.24399999999991</v>
      </c>
      <c r="R16" s="382">
        <f t="shared" si="22"/>
        <v>684.15404265013058</v>
      </c>
      <c r="S16" s="263">
        <f t="shared" si="0"/>
        <v>0.84683433257651242</v>
      </c>
      <c r="T16" s="492"/>
      <c r="U16" s="492"/>
      <c r="V16" s="170"/>
      <c r="X16" s="524">
        <v>5000</v>
      </c>
      <c r="Y16" s="410">
        <f t="shared" si="17"/>
        <v>1.5634219095462615E-2</v>
      </c>
      <c r="Z16" s="410">
        <f t="shared" si="1"/>
        <v>3.1267999362136346E-2</v>
      </c>
      <c r="AA16" s="410">
        <f t="shared" si="1"/>
        <v>4.6900902626694885E-2</v>
      </c>
      <c r="AB16" s="410">
        <f t="shared" si="1"/>
        <v>6.2532492024735181E-2</v>
      </c>
      <c r="AC16" s="410">
        <f t="shared" si="1"/>
        <v>7.8162332650070249E-2</v>
      </c>
      <c r="AD16" s="410">
        <f t="shared" si="1"/>
        <v>9.3789992198051272E-2</v>
      </c>
      <c r="AE16" s="410">
        <f t="shared" si="1"/>
        <v>0.10941504160083176</v>
      </c>
      <c r="AF16" s="410">
        <f t="shared" si="1"/>
        <v>0.12503705565256598</v>
      </c>
      <c r="AG16" s="410">
        <f t="shared" si="1"/>
        <v>0.14065561362285678</v>
      </c>
      <c r="AH16" s="410">
        <f t="shared" si="1"/>
        <v>0.15627029985648935</v>
      </c>
      <c r="AI16" s="410">
        <f t="shared" si="1"/>
        <v>0.17188070435774785</v>
      </c>
      <c r="AJ16" s="410">
        <f t="shared" si="1"/>
        <v>0.18748642335770013</v>
      </c>
      <c r="AK16" s="410">
        <f t="shared" si="1"/>
        <v>0.20308705986282868</v>
      </c>
      <c r="AL16" s="410">
        <f t="shared" si="1"/>
        <v>0.21868222418355038</v>
      </c>
      <c r="AM16" s="410">
        <f t="shared" si="1"/>
        <v>0.23427153444128249</v>
      </c>
      <c r="AN16" s="410">
        <f t="shared" si="1"/>
        <v>0.249854617052746</v>
      </c>
      <c r="AO16" s="410">
        <f t="shared" si="1"/>
        <v>0.26543110719038671</v>
      </c>
      <c r="AP16" s="410">
        <f t="shared" si="2"/>
        <v>0.28100064921788981</v>
      </c>
      <c r="AQ16" s="410">
        <f t="shared" si="2"/>
        <v>0.296562897099861</v>
      </c>
      <c r="AR16" s="410">
        <f t="shared" si="2"/>
        <v>0.3121175147848691</v>
      </c>
      <c r="AS16" s="410">
        <f t="shared" si="2"/>
        <v>0.32766417656123459</v>
      </c>
      <c r="AT16" s="410">
        <f t="shared" si="2"/>
        <v>0.34320256738497429</v>
      </c>
      <c r="AU16" s="410">
        <f t="shared" si="2"/>
        <v>0.35873238317950257</v>
      </c>
      <c r="AV16" s="410">
        <f t="shared" si="2"/>
        <v>0.3742533311068077</v>
      </c>
      <c r="AW16" s="410">
        <f t="shared" si="2"/>
        <v>0.38976512980988698</v>
      </c>
      <c r="AX16" s="410">
        <f t="shared" si="2"/>
        <v>0.40526750962645558</v>
      </c>
      <c r="AY16" s="410">
        <f t="shared" si="2"/>
        <v>0.42076021277388842</v>
      </c>
      <c r="AZ16" s="410">
        <f t="shared" si="2"/>
        <v>0.43624299350565537</v>
      </c>
      <c r="BA16" s="410">
        <f t="shared" si="2"/>
        <v>0.45171561823947154</v>
      </c>
      <c r="BB16" s="410">
        <f t="shared" si="2"/>
        <v>0.46717786565753971</v>
      </c>
      <c r="BC16" s="410">
        <f t="shared" si="2"/>
        <v>0.48262952677937843</v>
      </c>
      <c r="BD16" s="410">
        <f t="shared" si="2"/>
        <v>0.49807040500776345</v>
      </c>
      <c r="BE16" s="410">
        <f t="shared" si="2"/>
        <v>0.51350031614846214</v>
      </c>
      <c r="BF16" s="410">
        <f t="shared" si="3"/>
        <v>0.52891908840443724</v>
      </c>
      <c r="BG16" s="410">
        <f t="shared" si="3"/>
        <v>0.5443265623453486</v>
      </c>
      <c r="BH16" s="410">
        <f t="shared" si="3"/>
        <v>0.55972259085318121</v>
      </c>
      <c r="BI16" s="410">
        <f t="shared" si="3"/>
        <v>0.57510703904492233</v>
      </c>
      <c r="BJ16" s="410">
        <f t="shared" si="3"/>
        <v>0.59047978417324076</v>
      </c>
      <c r="BK16" s="410">
        <f t="shared" si="3"/>
        <v>0.60584071550617558</v>
      </c>
      <c r="BL16" s="410">
        <f t="shared" si="3"/>
        <v>0.62118973418687473</v>
      </c>
      <c r="BM16" s="253"/>
      <c r="BN16" s="252"/>
      <c r="BO16" s="537">
        <f t="shared" si="18"/>
        <v>50.000000000000007</v>
      </c>
      <c r="BP16" s="524">
        <v>5000</v>
      </c>
      <c r="BQ16" s="382">
        <f t="shared" si="4"/>
        <v>308.25906874261995</v>
      </c>
      <c r="BR16" s="382">
        <f t="shared" si="4"/>
        <v>308.30427327866499</v>
      </c>
      <c r="BS16" s="382">
        <f t="shared" si="4"/>
        <v>308.37960853659911</v>
      </c>
      <c r="BT16" s="382">
        <f t="shared" si="4"/>
        <v>308.48506607687631</v>
      </c>
      <c r="BU16" s="382">
        <f t="shared" si="4"/>
        <v>308.62063411140235</v>
      </c>
      <c r="BV16" s="382">
        <f t="shared" si="4"/>
        <v>308.78629753066565</v>
      </c>
      <c r="BW16" s="382">
        <f t="shared" si="4"/>
        <v>308.98203793842106</v>
      </c>
      <c r="BX16" s="382">
        <f t="shared" si="4"/>
        <v>309.20783369377966</v>
      </c>
      <c r="BY16" s="382">
        <f t="shared" si="4"/>
        <v>309.46365996052725</v>
      </c>
      <c r="BZ16" s="382">
        <f t="shared" si="4"/>
        <v>309.74948876346463</v>
      </c>
      <c r="CA16" s="382">
        <f t="shared" si="4"/>
        <v>310.06528905153436</v>
      </c>
      <c r="CB16" s="382">
        <f t="shared" si="4"/>
        <v>310.41102676747369</v>
      </c>
      <c r="CC16" s="382">
        <f t="shared" si="4"/>
        <v>310.78666492370712</v>
      </c>
      <c r="CD16" s="382">
        <f t="shared" si="4"/>
        <v>311.19216368417045</v>
      </c>
      <c r="CE16" s="382">
        <f t="shared" si="4"/>
        <v>311.62748045173771</v>
      </c>
      <c r="CF16" s="382">
        <f t="shared" si="4"/>
        <v>312.09256996090204</v>
      </c>
      <c r="CG16" s="382">
        <f t="shared" si="5"/>
        <v>312.58738437534771</v>
      </c>
      <c r="CH16" s="382">
        <f t="shared" si="5"/>
        <v>313.11187339003504</v>
      </c>
      <c r="CI16" s="382">
        <f t="shared" si="5"/>
        <v>313.66598433740819</v>
      </c>
      <c r="CJ16" s="382">
        <f t="shared" si="5"/>
        <v>314.24966229732581</v>
      </c>
      <c r="CK16" s="382">
        <f t="shared" si="5"/>
        <v>314.86285021031046</v>
      </c>
      <c r="CL16" s="382">
        <f t="shared" si="5"/>
        <v>315.50548899370386</v>
      </c>
      <c r="CM16" s="382">
        <f t="shared" si="5"/>
        <v>316.17751766031506</v>
      </c>
      <c r="CN16" s="382">
        <f t="shared" si="5"/>
        <v>316.87887343914889</v>
      </c>
      <c r="CO16" s="382">
        <f t="shared" si="5"/>
        <v>317.60949189780121</v>
      </c>
      <c r="CP16" s="382">
        <f t="shared" si="5"/>
        <v>318.36930706611651</v>
      </c>
      <c r="CQ16" s="382">
        <f t="shared" si="5"/>
        <v>319.1582515607019</v>
      </c>
      <c r="CR16" s="382">
        <f t="shared" si="5"/>
        <v>319.97625670990874</v>
      </c>
      <c r="CS16" s="382">
        <f t="shared" si="5"/>
        <v>320.82325267889468</v>
      </c>
      <c r="CT16" s="382">
        <f t="shared" si="5"/>
        <v>321.69916859439473</v>
      </c>
      <c r="CU16" s="382">
        <f t="shared" si="5"/>
        <v>322.60393266884182</v>
      </c>
      <c r="CV16" s="382">
        <f t="shared" si="5"/>
        <v>323.53747232349031</v>
      </c>
      <c r="CW16" s="382">
        <f t="shared" si="6"/>
        <v>324.49971431021407</v>
      </c>
      <c r="CX16" s="382">
        <f t="shared" si="6"/>
        <v>325.49058483166192</v>
      </c>
      <c r="CY16" s="382">
        <f t="shared" si="6"/>
        <v>326.5100096594777</v>
      </c>
      <c r="CZ16" s="382">
        <f t="shared" si="6"/>
        <v>327.5579142503031</v>
      </c>
      <c r="DA16" s="382">
        <f t="shared" si="6"/>
        <v>328.63422385930573</v>
      </c>
      <c r="DB16" s="382">
        <f t="shared" si="6"/>
        <v>329.7388636509894</v>
      </c>
      <c r="DC16" s="382">
        <f t="shared" si="6"/>
        <v>330.87175880706724</v>
      </c>
      <c r="DD16" s="382">
        <f t="shared" si="6"/>
        <v>332.03283463119408</v>
      </c>
      <c r="DE16" s="521"/>
      <c r="DF16" s="252"/>
      <c r="DG16" s="537">
        <f t="shared" si="19"/>
        <v>50.000000000000007</v>
      </c>
      <c r="DH16" s="524">
        <v>5000</v>
      </c>
      <c r="DI16" s="382">
        <f t="shared" si="7"/>
        <v>10.696214197838616</v>
      </c>
      <c r="DJ16" s="382">
        <f t="shared" si="7"/>
        <v>21.392128169187284</v>
      </c>
      <c r="DK16" s="382">
        <f t="shared" si="7"/>
        <v>32.087442135993435</v>
      </c>
      <c r="DL16" s="382">
        <f t="shared" si="7"/>
        <v>42.781857215709621</v>
      </c>
      <c r="DM16" s="382">
        <f t="shared" si="7"/>
        <v>53.475075865509858</v>
      </c>
      <c r="DN16" s="382">
        <f t="shared" si="7"/>
        <v>64.166802322420978</v>
      </c>
      <c r="DO16" s="382">
        <f t="shared" si="7"/>
        <v>74.856743037941271</v>
      </c>
      <c r="DP16" s="382">
        <f t="shared" si="7"/>
        <v>85.544607105772371</v>
      </c>
      <c r="DQ16" s="382">
        <f t="shared" si="7"/>
        <v>96.23010668151224</v>
      </c>
      <c r="DR16" s="382">
        <f t="shared" si="7"/>
        <v>106.91295739296531</v>
      </c>
      <c r="DS16" s="382">
        <f t="shared" si="7"/>
        <v>117.5928787399051</v>
      </c>
      <c r="DT16" s="382">
        <f t="shared" si="7"/>
        <v>128.2695944821844</v>
      </c>
      <c r="DU16" s="382">
        <f t="shared" si="7"/>
        <v>138.94283301508332</v>
      </c>
      <c r="DV16" s="382">
        <f t="shared" si="7"/>
        <v>149.61232773089813</v>
      </c>
      <c r="DW16" s="382">
        <f t="shared" si="7"/>
        <v>160.27781736585271</v>
      </c>
      <c r="DX16" s="382">
        <f t="shared" si="7"/>
        <v>170.93904633143643</v>
      </c>
      <c r="DY16" s="382">
        <f t="shared" si="8"/>
        <v>181.5957650294032</v>
      </c>
      <c r="DZ16" s="382">
        <f t="shared" si="8"/>
        <v>192.24773014973056</v>
      </c>
      <c r="EA16" s="382">
        <f t="shared" si="8"/>
        <v>202.89470495090458</v>
      </c>
      <c r="EB16" s="382">
        <f t="shared" si="8"/>
        <v>213.53645952198011</v>
      </c>
      <c r="EC16" s="382">
        <f t="shared" si="8"/>
        <v>224.17277102599479</v>
      </c>
      <c r="ED16" s="382">
        <f t="shared" si="8"/>
        <v>234.80342392433403</v>
      </c>
      <c r="EE16" s="382">
        <f t="shared" si="8"/>
        <v>245.42821018177239</v>
      </c>
      <c r="EF16" s="382">
        <f t="shared" si="8"/>
        <v>256.04692945200037</v>
      </c>
      <c r="EG16" s="382">
        <f t="shared" si="8"/>
        <v>266.65938924348711</v>
      </c>
      <c r="EH16" s="382">
        <f t="shared" si="8"/>
        <v>277.26540506569029</v>
      </c>
      <c r="EI16" s="382">
        <f t="shared" si="8"/>
        <v>287.86480055558485</v>
      </c>
      <c r="EJ16" s="382">
        <f t="shared" si="8"/>
        <v>298.45740758468878</v>
      </c>
      <c r="EK16" s="382">
        <f t="shared" si="8"/>
        <v>309.04306634673753</v>
      </c>
      <c r="EL16" s="382">
        <f t="shared" si="8"/>
        <v>319.62162542626538</v>
      </c>
      <c r="EM16" s="382">
        <f t="shared" si="8"/>
        <v>330.19294184843119</v>
      </c>
      <c r="EN16" s="382">
        <f t="shared" si="8"/>
        <v>340.75688111044923</v>
      </c>
      <c r="EO16" s="382">
        <f t="shared" si="9"/>
        <v>351.31331719509052</v>
      </c>
      <c r="EP16" s="382">
        <f t="shared" si="9"/>
        <v>361.86213256671755</v>
      </c>
      <c r="EQ16" s="382">
        <f t="shared" si="9"/>
        <v>372.40321815041858</v>
      </c>
      <c r="ER16" s="382">
        <f t="shared" si="9"/>
        <v>382.93647329480893</v>
      </c>
      <c r="ES16" s="382">
        <f t="shared" si="9"/>
        <v>393.4618057191301</v>
      </c>
      <c r="ET16" s="382">
        <f t="shared" si="9"/>
        <v>403.97913144529923</v>
      </c>
      <c r="EU16" s="382">
        <f t="shared" si="9"/>
        <v>414.48837471559767</v>
      </c>
      <c r="EV16" s="382">
        <f t="shared" si="9"/>
        <v>424.98946789671038</v>
      </c>
      <c r="EW16" s="521"/>
      <c r="EX16" s="252"/>
      <c r="EY16" s="515">
        <f t="shared" si="20"/>
        <v>50.000000000000007</v>
      </c>
      <c r="EZ16" s="524">
        <v>5000</v>
      </c>
      <c r="FA16" s="382">
        <f t="shared" si="10"/>
        <v>75.109068742619968</v>
      </c>
      <c r="FB16" s="382">
        <f t="shared" si="10"/>
        <v>85.154273278665016</v>
      </c>
      <c r="FC16" s="382">
        <f t="shared" si="10"/>
        <v>95.22960853659913</v>
      </c>
      <c r="FD16" s="382">
        <f t="shared" si="10"/>
        <v>105.33506607687633</v>
      </c>
      <c r="FE16" s="382">
        <f t="shared" si="10"/>
        <v>115.47063411140238</v>
      </c>
      <c r="FF16" s="382">
        <f t="shared" si="10"/>
        <v>125.63629753066567</v>
      </c>
      <c r="FG16" s="382">
        <f t="shared" si="10"/>
        <v>135.83203793842108</v>
      </c>
      <c r="FH16" s="382">
        <f t="shared" si="10"/>
        <v>146.05783369377968</v>
      </c>
      <c r="FI16" s="382">
        <f t="shared" si="10"/>
        <v>156.31365996052727</v>
      </c>
      <c r="FJ16" s="382">
        <f t="shared" si="10"/>
        <v>166.59948876346465</v>
      </c>
      <c r="FK16" s="382">
        <f t="shared" si="10"/>
        <v>176.91528905153439</v>
      </c>
      <c r="FL16" s="382">
        <f t="shared" si="10"/>
        <v>187.26102676747371</v>
      </c>
      <c r="FM16" s="382">
        <f t="shared" si="10"/>
        <v>197.63666492370714</v>
      </c>
      <c r="FN16" s="382">
        <f t="shared" si="10"/>
        <v>208.04216368417048</v>
      </c>
      <c r="FO16" s="382">
        <f t="shared" si="10"/>
        <v>218.47748045173773</v>
      </c>
      <c r="FP16" s="382">
        <f t="shared" si="10"/>
        <v>228.94256996090206</v>
      </c>
      <c r="FQ16" s="382">
        <f t="shared" si="11"/>
        <v>239.43738437534773</v>
      </c>
      <c r="FR16" s="382">
        <f t="shared" si="11"/>
        <v>249.96187339003507</v>
      </c>
      <c r="FS16" s="382">
        <f t="shared" si="11"/>
        <v>260.51598433740821</v>
      </c>
      <c r="FT16" s="382">
        <f t="shared" si="11"/>
        <v>271.09966229732584</v>
      </c>
      <c r="FU16" s="382">
        <f t="shared" si="11"/>
        <v>281.71285021031048</v>
      </c>
      <c r="FV16" s="382">
        <f t="shared" si="11"/>
        <v>292.35548899370389</v>
      </c>
      <c r="FW16" s="382">
        <f t="shared" si="11"/>
        <v>303.02751766031508</v>
      </c>
      <c r="FX16" s="382">
        <f t="shared" si="11"/>
        <v>313.72887343914891</v>
      </c>
      <c r="FY16" s="382">
        <f t="shared" si="11"/>
        <v>324.45949189780123</v>
      </c>
      <c r="FZ16" s="382">
        <f t="shared" si="11"/>
        <v>335.21930706611653</v>
      </c>
      <c r="GA16" s="382">
        <f t="shared" si="11"/>
        <v>346.00825156070192</v>
      </c>
      <c r="GB16" s="382">
        <f t="shared" si="11"/>
        <v>356.82625670990876</v>
      </c>
      <c r="GC16" s="382">
        <f t="shared" si="11"/>
        <v>367.6732526788947</v>
      </c>
      <c r="GD16" s="382">
        <f t="shared" si="11"/>
        <v>378.54916859439476</v>
      </c>
      <c r="GE16" s="382">
        <f t="shared" si="11"/>
        <v>389.45393266884184</v>
      </c>
      <c r="GF16" s="382">
        <f t="shared" si="11"/>
        <v>400.38747232349033</v>
      </c>
      <c r="GG16" s="382">
        <f t="shared" si="12"/>
        <v>411.3497143102141</v>
      </c>
      <c r="GH16" s="382">
        <f t="shared" si="12"/>
        <v>422.34058483166194</v>
      </c>
      <c r="GI16" s="382">
        <f t="shared" si="12"/>
        <v>433.36000965947773</v>
      </c>
      <c r="GJ16" s="382">
        <f t="shared" si="12"/>
        <v>444.40791425030312</v>
      </c>
      <c r="GK16" s="382">
        <f t="shared" si="12"/>
        <v>455.48422385930576</v>
      </c>
      <c r="GL16" s="382">
        <f t="shared" si="12"/>
        <v>466.58886365098942</v>
      </c>
      <c r="GM16" s="382">
        <f t="shared" si="12"/>
        <v>477.72175880706726</v>
      </c>
      <c r="GN16" s="382">
        <f t="shared" si="12"/>
        <v>488.8828346311941</v>
      </c>
      <c r="GO16" s="511"/>
      <c r="GP16" s="521"/>
      <c r="GQ16" s="524">
        <v>5000</v>
      </c>
      <c r="GR16" s="583">
        <f t="shared" si="13"/>
        <v>6.0220236200764621</v>
      </c>
      <c r="GS16" s="477">
        <f t="shared" si="13"/>
        <v>2.980635895839443</v>
      </c>
      <c r="GT16" s="477">
        <f t="shared" si="13"/>
        <v>1.9678155127789776</v>
      </c>
      <c r="GU16" s="477">
        <f t="shared" si="13"/>
        <v>1.462143369460758</v>
      </c>
      <c r="GV16" s="477">
        <f t="shared" si="13"/>
        <v>1.1593355828388485</v>
      </c>
      <c r="GW16" s="477">
        <f t="shared" si="13"/>
        <v>0.95796413384255863</v>
      </c>
      <c r="GX16" s="477">
        <f t="shared" si="13"/>
        <v>0.8145598168701299</v>
      </c>
      <c r="GY16" s="477">
        <f t="shared" si="13"/>
        <v>0.70738797728283687</v>
      </c>
      <c r="GZ16" s="477">
        <f t="shared" si="13"/>
        <v>0.62437375735091338</v>
      </c>
      <c r="HA16" s="477">
        <f t="shared" si="13"/>
        <v>0.55827219474546697</v>
      </c>
      <c r="HB16" s="477">
        <f t="shared" si="13"/>
        <v>0.50447281287194345</v>
      </c>
      <c r="HC16" s="477">
        <f t="shared" si="13"/>
        <v>0.45990191614336734</v>
      </c>
      <c r="HD16" s="477">
        <f t="shared" si="13"/>
        <v>0.42243151830834014</v>
      </c>
      <c r="HE16" s="477">
        <f t="shared" si="13"/>
        <v>0.3905415873106915</v>
      </c>
      <c r="HF16" s="477">
        <f t="shared" si="13"/>
        <v>0.36311739230287582</v>
      </c>
      <c r="HG16" s="477">
        <f t="shared" si="13"/>
        <v>0.33932284562417458</v>
      </c>
      <c r="HH16" s="477">
        <f t="shared" si="14"/>
        <v>0.31851854770169929</v>
      </c>
      <c r="HI16" s="477">
        <f t="shared" si="14"/>
        <v>0.30020715040616774</v>
      </c>
      <c r="HJ16" s="477">
        <f t="shared" si="14"/>
        <v>0.28399597417018119</v>
      </c>
      <c r="HK16" s="477">
        <f t="shared" si="14"/>
        <v>0.26957084005329091</v>
      </c>
      <c r="HL16" s="477">
        <f t="shared" si="14"/>
        <v>0.25667737843880878</v>
      </c>
      <c r="HM16" s="477">
        <f t="shared" si="14"/>
        <v>0.24510743543465599</v>
      </c>
      <c r="HN16" s="477">
        <f t="shared" si="14"/>
        <v>0.23468902550315107</v>
      </c>
      <c r="HO16" s="477">
        <f t="shared" si="14"/>
        <v>0.22527879600275325</v>
      </c>
      <c r="HP16" s="477">
        <f t="shared" si="14"/>
        <v>0.21675630030614354</v>
      </c>
      <c r="HQ16" s="477">
        <f t="shared" si="14"/>
        <v>0.20901959256942165</v>
      </c>
      <c r="HR16" s="477">
        <f t="shared" si="14"/>
        <v>0.20198180150160439</v>
      </c>
      <c r="HS16" s="477">
        <f t="shared" si="14"/>
        <v>0.19556843838314694</v>
      </c>
      <c r="HT16" s="477">
        <f t="shared" si="14"/>
        <v>0.18971526209999406</v>
      </c>
      <c r="HU16" s="477">
        <f t="shared" si="14"/>
        <v>0.18436657122164463</v>
      </c>
      <c r="HV16" s="477">
        <f t="shared" si="14"/>
        <v>0.17947382669255629</v>
      </c>
      <c r="HW16" s="477">
        <f t="shared" si="14"/>
        <v>0.17499453281388935</v>
      </c>
      <c r="HX16" s="477">
        <f t="shared" si="15"/>
        <v>0.17089132172517191</v>
      </c>
      <c r="HY16" s="477">
        <f t="shared" si="15"/>
        <v>0.16713119948740093</v>
      </c>
      <c r="HZ16" s="477">
        <f t="shared" si="15"/>
        <v>0.16368492144565167</v>
      </c>
      <c r="IA16" s="477">
        <f t="shared" si="15"/>
        <v>0.16052647173195631</v>
      </c>
      <c r="IB16" s="477">
        <f t="shared" si="15"/>
        <v>0.15763262720460833</v>
      </c>
      <c r="IC16" s="477">
        <f t="shared" si="15"/>
        <v>0.15498259026820019</v>
      </c>
      <c r="ID16" s="477">
        <f t="shared" si="15"/>
        <v>0.15255767820956945</v>
      </c>
      <c r="IE16" s="477">
        <f t="shared" si="15"/>
        <v>0.15034105915775869</v>
      </c>
    </row>
    <row r="17" spans="1:320">
      <c r="J17" s="252"/>
      <c r="K17" s="499">
        <v>6000</v>
      </c>
      <c r="L17" s="382">
        <f t="shared" si="21"/>
        <v>1.8288</v>
      </c>
      <c r="M17" s="382">
        <v>60</v>
      </c>
      <c r="N17" s="491"/>
      <c r="O17" s="263"/>
      <c r="P17" s="383">
        <f t="shared" si="16"/>
        <v>33.112799999999936</v>
      </c>
      <c r="Q17" s="383">
        <f>$Q$11-Konstanten!$C$33*K17</f>
        <v>306.26279999999991</v>
      </c>
      <c r="R17" s="382">
        <f t="shared" si="22"/>
        <v>681.95184081151876</v>
      </c>
      <c r="S17" s="263">
        <f t="shared" si="0"/>
        <v>0.81861554428053518</v>
      </c>
      <c r="T17" s="492"/>
      <c r="U17" s="492"/>
      <c r="V17" s="170"/>
      <c r="X17" s="524">
        <v>6000</v>
      </c>
      <c r="Y17" s="410">
        <f t="shared" si="17"/>
        <v>1.5901385684453324E-2</v>
      </c>
      <c r="Z17" s="410">
        <f t="shared" si="1"/>
        <v>3.1802224598162142E-2</v>
      </c>
      <c r="AA17" s="410">
        <f t="shared" si="1"/>
        <v>4.7701970818075812E-2</v>
      </c>
      <c r="AB17" s="410">
        <f t="shared" si="1"/>
        <v>6.3600080113916088E-2</v>
      </c>
      <c r="AC17" s="410">
        <f t="shared" si="1"/>
        <v>7.949601078749273E-2</v>
      </c>
      <c r="AD17" s="410">
        <f t="shared" si="1"/>
        <v>9.5389224503940689E-2</v>
      </c>
      <c r="AE17" s="410">
        <f t="shared" si="1"/>
        <v>0.11127918711194042</v>
      </c>
      <c r="AF17" s="410">
        <f t="shared" si="1"/>
        <v>0.1271653694504028</v>
      </c>
      <c r="AG17" s="410">
        <f t="shared" si="1"/>
        <v>0.14304724813904929</v>
      </c>
      <c r="AH17" s="410">
        <f t="shared" si="1"/>
        <v>0.15892430635048518</v>
      </c>
      <c r="AI17" s="410">
        <f t="shared" si="1"/>
        <v>0.17479603456133203</v>
      </c>
      <c r="AJ17" s="410">
        <f t="shared" si="1"/>
        <v>0.19066193128033651</v>
      </c>
      <c r="AK17" s="410">
        <f t="shared" si="1"/>
        <v>0.20652150375119296</v>
      </c>
      <c r="AL17" s="410">
        <f t="shared" si="1"/>
        <v>0.22237426862824647</v>
      </c>
      <c r="AM17" s="410">
        <f t="shared" si="1"/>
        <v>0.23821975262322065</v>
      </c>
      <c r="AN17" s="410">
        <f t="shared" si="1"/>
        <v>0.25405749312128573</v>
      </c>
      <c r="AO17" s="410">
        <f t="shared" si="1"/>
        <v>0.26988703876500281</v>
      </c>
      <c r="AP17" s="410">
        <f t="shared" si="2"/>
        <v>0.28570795000480648</v>
      </c>
      <c r="AQ17" s="410">
        <f t="shared" si="2"/>
        <v>0.30151979961485637</v>
      </c>
      <c r="AR17" s="410">
        <f t="shared" si="2"/>
        <v>0.31732217317326034</v>
      </c>
      <c r="AS17" s="410">
        <f t="shared" si="2"/>
        <v>0.33311466950587637</v>
      </c>
      <c r="AT17" s="410">
        <f t="shared" si="2"/>
        <v>0.34889690109302818</v>
      </c>
      <c r="AU17" s="410">
        <f t="shared" si="2"/>
        <v>0.36466849443866606</v>
      </c>
      <c r="AV17" s="410">
        <f t="shared" si="2"/>
        <v>0.38042909040167344</v>
      </c>
      <c r="AW17" s="410">
        <f t="shared" si="2"/>
        <v>0.39617834448918798</v>
      </c>
      <c r="AX17" s="410">
        <f t="shared" si="2"/>
        <v>0.41191592711196007</v>
      </c>
      <c r="AY17" s="410">
        <f t="shared" si="2"/>
        <v>0.42764152380190684</v>
      </c>
      <c r="AZ17" s="410">
        <f t="shared" si="2"/>
        <v>0.44335483539223269</v>
      </c>
      <c r="BA17" s="410">
        <f t="shared" si="2"/>
        <v>0.45905557816055087</v>
      </c>
      <c r="BB17" s="410">
        <f t="shared" si="2"/>
        <v>0.47474348393563692</v>
      </c>
      <c r="BC17" s="410">
        <f t="shared" si="2"/>
        <v>0.49041830016853705</v>
      </c>
      <c r="BD17" s="410">
        <f t="shared" si="2"/>
        <v>0.5060797899688777</v>
      </c>
      <c r="BE17" s="410">
        <f t="shared" si="2"/>
        <v>0.52172773210734302</v>
      </c>
      <c r="BF17" s="410">
        <f t="shared" si="3"/>
        <v>0.53736192098538371</v>
      </c>
      <c r="BG17" s="410">
        <f t="shared" si="3"/>
        <v>0.5529821665732777</v>
      </c>
      <c r="BH17" s="410">
        <f t="shared" si="3"/>
        <v>0.56858829431779689</v>
      </c>
      <c r="BI17" s="410">
        <f t="shared" si="3"/>
        <v>0.5841801450207611</v>
      </c>
      <c r="BJ17" s="410">
        <f t="shared" si="3"/>
        <v>0.59975757468983149</v>
      </c>
      <c r="BK17" s="410">
        <f t="shared" si="3"/>
        <v>0.61532045436295513</v>
      </c>
      <c r="BL17" s="410">
        <f t="shared" si="3"/>
        <v>0.63086866990790502</v>
      </c>
      <c r="BM17" s="253"/>
      <c r="BN17" s="252"/>
      <c r="BO17" s="537">
        <f t="shared" si="18"/>
        <v>60</v>
      </c>
      <c r="BP17" s="524">
        <v>6000</v>
      </c>
      <c r="BQ17" s="382">
        <f t="shared" si="4"/>
        <v>306.27828795889081</v>
      </c>
      <c r="BR17" s="382">
        <f t="shared" si="4"/>
        <v>306.3247497053618</v>
      </c>
      <c r="BS17" s="382">
        <f t="shared" si="4"/>
        <v>306.40217885394429</v>
      </c>
      <c r="BT17" s="382">
        <f t="shared" si="4"/>
        <v>306.51056477929154</v>
      </c>
      <c r="BU17" s="382">
        <f t="shared" si="4"/>
        <v>306.64989264174761</v>
      </c>
      <c r="BV17" s="382">
        <f t="shared" si="4"/>
        <v>306.82014342298368</v>
      </c>
      <c r="BW17" s="382">
        <f t="shared" si="4"/>
        <v>307.0212939715401</v>
      </c>
      <c r="BX17" s="382">
        <f t="shared" si="4"/>
        <v>307.2533170580715</v>
      </c>
      <c r="BY17" s="382">
        <f t="shared" si="4"/>
        <v>307.51618144004829</v>
      </c>
      <c r="BZ17" s="382">
        <f t="shared" si="4"/>
        <v>307.80985193562907</v>
      </c>
      <c r="CA17" s="382">
        <f t="shared" si="4"/>
        <v>308.13428950637831</v>
      </c>
      <c r="CB17" s="382">
        <f t="shared" si="4"/>
        <v>308.48945134847065</v>
      </c>
      <c r="CC17" s="382">
        <f t="shared" si="4"/>
        <v>308.87529099198537</v>
      </c>
      <c r="CD17" s="382">
        <f t="shared" si="4"/>
        <v>309.291758407869</v>
      </c>
      <c r="CE17" s="382">
        <f t="shared" si="4"/>
        <v>309.73880012211225</v>
      </c>
      <c r="CF17" s="382">
        <f t="shared" si="4"/>
        <v>310.21635933666522</v>
      </c>
      <c r="CG17" s="382">
        <f t="shared" si="5"/>
        <v>310.72437605659218</v>
      </c>
      <c r="CH17" s="382">
        <f t="shared" si="5"/>
        <v>311.26278722295046</v>
      </c>
      <c r="CI17" s="382">
        <f t="shared" si="5"/>
        <v>311.83152685086191</v>
      </c>
      <c r="CJ17" s="382">
        <f t="shared" si="5"/>
        <v>312.43052617223384</v>
      </c>
      <c r="CK17" s="382">
        <f t="shared" si="5"/>
        <v>313.05971378258107</v>
      </c>
      <c r="CL17" s="382">
        <f t="shared" si="5"/>
        <v>313.71901579139126</v>
      </c>
      <c r="CM17" s="382">
        <f t="shared" si="5"/>
        <v>314.40835597547868</v>
      </c>
      <c r="CN17" s="382">
        <f t="shared" si="5"/>
        <v>315.12765593477002</v>
      </c>
      <c r="CO17" s="382">
        <f t="shared" si="5"/>
        <v>315.87683524997271</v>
      </c>
      <c r="CP17" s="382">
        <f t="shared" si="5"/>
        <v>316.65581164158226</v>
      </c>
      <c r="CQ17" s="382">
        <f t="shared" si="5"/>
        <v>317.46450112969501</v>
      </c>
      <c r="CR17" s="382">
        <f t="shared" si="5"/>
        <v>318.30281819410817</v>
      </c>
      <c r="CS17" s="382">
        <f t="shared" si="5"/>
        <v>319.1706759342004</v>
      </c>
      <c r="CT17" s="382">
        <f t="shared" si="5"/>
        <v>320.06798622810624</v>
      </c>
      <c r="CU17" s="382">
        <f t="shared" si="5"/>
        <v>320.99465989071638</v>
      </c>
      <c r="CV17" s="382">
        <f t="shared" si="5"/>
        <v>321.95060683005494</v>
      </c>
      <c r="CW17" s="382">
        <f t="shared" si="6"/>
        <v>322.93573620161027</v>
      </c>
      <c r="CX17" s="382">
        <f t="shared" si="6"/>
        <v>323.94995656021774</v>
      </c>
      <c r="CY17" s="382">
        <f t="shared" si="6"/>
        <v>324.99317600911752</v>
      </c>
      <c r="CZ17" s="382">
        <f t="shared" si="6"/>
        <v>326.06530234583721</v>
      </c>
      <c r="DA17" s="382">
        <f t="shared" si="6"/>
        <v>327.16624320457527</v>
      </c>
      <c r="DB17" s="382">
        <f t="shared" si="6"/>
        <v>328.29590619478682</v>
      </c>
      <c r="DC17" s="382">
        <f t="shared" si="6"/>
        <v>329.45419903570229</v>
      </c>
      <c r="DD17" s="382">
        <f t="shared" si="6"/>
        <v>330.64102968653469</v>
      </c>
      <c r="DE17" s="521"/>
      <c r="DF17" s="252"/>
      <c r="DG17" s="537">
        <f t="shared" si="19"/>
        <v>60</v>
      </c>
      <c r="DH17" s="524">
        <v>6000</v>
      </c>
      <c r="DI17" s="382">
        <f t="shared" si="7"/>
        <v>10.843979238966877</v>
      </c>
      <c r="DJ17" s="382">
        <f t="shared" si="7"/>
        <v>21.687585606618036</v>
      </c>
      <c r="DK17" s="382">
        <f t="shared" si="7"/>
        <v>32.530446809724147</v>
      </c>
      <c r="DL17" s="382">
        <f t="shared" si="7"/>
        <v>43.372191709445147</v>
      </c>
      <c r="DM17" s="382">
        <f t="shared" si="7"/>
        <v>54.212450893703021</v>
      </c>
      <c r="DN17" s="382">
        <f t="shared" si="7"/>
        <v>65.050857244045588</v>
      </c>
      <c r="DO17" s="382">
        <f t="shared" si="7"/>
        <v>75.887046494997207</v>
      </c>
      <c r="DP17" s="382">
        <f t="shared" si="7"/>
        <v>86.720657784179068</v>
      </c>
      <c r="DQ17" s="382">
        <f t="shared" si="7"/>
        <v>97.55133419144677</v>
      </c>
      <c r="DR17" s="382">
        <f t="shared" si="7"/>
        <v>108.37872326540712</v>
      </c>
      <c r="DS17" s="382">
        <f t="shared" si="7"/>
        <v>119.20247753565422</v>
      </c>
      <c r="DT17" s="382">
        <f t="shared" si="7"/>
        <v>130.02225500930479</v>
      </c>
      <c r="DU17" s="382">
        <f t="shared" si="7"/>
        <v>140.83771965028902</v>
      </c>
      <c r="DV17" s="382">
        <f t="shared" si="7"/>
        <v>151.64854184014786</v>
      </c>
      <c r="DW17" s="382">
        <f t="shared" si="7"/>
        <v>162.45439881906995</v>
      </c>
      <c r="DX17" s="382">
        <f t="shared" si="7"/>
        <v>173.25497510602057</v>
      </c>
      <c r="DY17" s="382">
        <f t="shared" si="8"/>
        <v>184.04996289696339</v>
      </c>
      <c r="DZ17" s="382">
        <f t="shared" si="8"/>
        <v>194.83906244026315</v>
      </c>
      <c r="EA17" s="382">
        <f t="shared" si="8"/>
        <v>205.62198238847157</v>
      </c>
      <c r="EB17" s="382">
        <f t="shared" si="8"/>
        <v>216.39844012581642</v>
      </c>
      <c r="EC17" s="382">
        <f t="shared" si="8"/>
        <v>227.1681620708531</v>
      </c>
      <c r="ED17" s="382">
        <f t="shared" si="8"/>
        <v>237.93088395382495</v>
      </c>
      <c r="EE17" s="382">
        <f t="shared" si="8"/>
        <v>248.68635106841342</v>
      </c>
      <c r="EF17" s="382">
        <f t="shared" si="8"/>
        <v>259.4343184976729</v>
      </c>
      <c r="EG17" s="382">
        <f t="shared" si="8"/>
        <v>270.17455131406177</v>
      </c>
      <c r="EH17" s="382">
        <f t="shared" si="8"/>
        <v>280.90682475358454</v>
      </c>
      <c r="EI17" s="382">
        <f t="shared" si="8"/>
        <v>291.63092436415326</v>
      </c>
      <c r="EJ17" s="382">
        <f t="shared" si="8"/>
        <v>302.34664612842096</v>
      </c>
      <c r="EK17" s="382">
        <f t="shared" si="8"/>
        <v>313.05379656138371</v>
      </c>
      <c r="EL17" s="382">
        <f t="shared" si="8"/>
        <v>323.75219278318127</v>
      </c>
      <c r="EM17" s="382">
        <f t="shared" si="8"/>
        <v>334.44166256758979</v>
      </c>
      <c r="EN17" s="382">
        <f t="shared" si="8"/>
        <v>345.12204436678292</v>
      </c>
      <c r="EO17" s="382">
        <f t="shared" si="9"/>
        <v>355.79318731302152</v>
      </c>
      <c r="EP17" s="382">
        <f t="shared" si="9"/>
        <v>366.45495119799631</v>
      </c>
      <c r="EQ17" s="382">
        <f t="shared" si="9"/>
        <v>377.10720643058863</v>
      </c>
      <c r="ER17" s="382">
        <f t="shared" si="9"/>
        <v>387.74983397390321</v>
      </c>
      <c r="ES17" s="382">
        <f t="shared" si="9"/>
        <v>398.38272526244799</v>
      </c>
      <c r="ET17" s="382">
        <f t="shared" si="9"/>
        <v>409.00578210038253</v>
      </c>
      <c r="EU17" s="382">
        <f t="shared" si="9"/>
        <v>419.61891654179738</v>
      </c>
      <c r="EV17" s="382">
        <f t="shared" si="9"/>
        <v>430.22205075401024</v>
      </c>
      <c r="EW17" s="521"/>
      <c r="EX17" s="252"/>
      <c r="EY17" s="515">
        <f t="shared" si="20"/>
        <v>60</v>
      </c>
      <c r="EZ17" s="524">
        <v>6000</v>
      </c>
      <c r="FA17" s="382">
        <f t="shared" si="10"/>
        <v>79.128287958890837</v>
      </c>
      <c r="FB17" s="382">
        <f t="shared" si="10"/>
        <v>89.174749705361819</v>
      </c>
      <c r="FC17" s="382">
        <f t="shared" si="10"/>
        <v>99.252178853944315</v>
      </c>
      <c r="FD17" s="382">
        <f t="shared" si="10"/>
        <v>109.36056477929156</v>
      </c>
      <c r="FE17" s="382">
        <f t="shared" si="10"/>
        <v>119.49989264174764</v>
      </c>
      <c r="FF17" s="382">
        <f t="shared" si="10"/>
        <v>129.6701434229837</v>
      </c>
      <c r="FG17" s="382">
        <f t="shared" si="10"/>
        <v>139.87129397154013</v>
      </c>
      <c r="FH17" s="382">
        <f t="shared" si="10"/>
        <v>150.10331705807153</v>
      </c>
      <c r="FI17" s="382">
        <f t="shared" si="10"/>
        <v>160.36618144004831</v>
      </c>
      <c r="FJ17" s="382">
        <f t="shared" si="10"/>
        <v>170.65985193562909</v>
      </c>
      <c r="FK17" s="382">
        <f t="shared" si="10"/>
        <v>180.98428950637833</v>
      </c>
      <c r="FL17" s="382">
        <f t="shared" si="10"/>
        <v>191.33945134847067</v>
      </c>
      <c r="FM17" s="382">
        <f t="shared" si="10"/>
        <v>201.72529099198539</v>
      </c>
      <c r="FN17" s="382">
        <f t="shared" si="10"/>
        <v>212.14175840786902</v>
      </c>
      <c r="FO17" s="382">
        <f t="shared" si="10"/>
        <v>222.58880012211227</v>
      </c>
      <c r="FP17" s="382">
        <f t="shared" si="10"/>
        <v>233.06635933666524</v>
      </c>
      <c r="FQ17" s="382">
        <f t="shared" si="11"/>
        <v>243.5743760565922</v>
      </c>
      <c r="FR17" s="382">
        <f t="shared" si="11"/>
        <v>254.11278722295049</v>
      </c>
      <c r="FS17" s="382">
        <f t="shared" si="11"/>
        <v>264.68152685086193</v>
      </c>
      <c r="FT17" s="382">
        <f t="shared" si="11"/>
        <v>275.28052617223386</v>
      </c>
      <c r="FU17" s="382">
        <f t="shared" si="11"/>
        <v>285.90971378258109</v>
      </c>
      <c r="FV17" s="382">
        <f t="shared" si="11"/>
        <v>296.56901579139128</v>
      </c>
      <c r="FW17" s="382">
        <f t="shared" si="11"/>
        <v>307.25835597547871</v>
      </c>
      <c r="FX17" s="382">
        <f t="shared" si="11"/>
        <v>317.97765593477004</v>
      </c>
      <c r="FY17" s="382">
        <f t="shared" si="11"/>
        <v>328.72683524997274</v>
      </c>
      <c r="FZ17" s="382">
        <f t="shared" si="11"/>
        <v>339.50581164158228</v>
      </c>
      <c r="GA17" s="382">
        <f t="shared" si="11"/>
        <v>350.31450112969503</v>
      </c>
      <c r="GB17" s="382">
        <f t="shared" si="11"/>
        <v>361.15281819410819</v>
      </c>
      <c r="GC17" s="382">
        <f t="shared" si="11"/>
        <v>372.02067593420043</v>
      </c>
      <c r="GD17" s="382">
        <f t="shared" si="11"/>
        <v>382.91798622810626</v>
      </c>
      <c r="GE17" s="382">
        <f t="shared" si="11"/>
        <v>393.8446598907164</v>
      </c>
      <c r="GF17" s="382">
        <f t="shared" si="11"/>
        <v>404.80060683005496</v>
      </c>
      <c r="GG17" s="382">
        <f t="shared" si="12"/>
        <v>415.78573620161029</v>
      </c>
      <c r="GH17" s="382">
        <f t="shared" si="12"/>
        <v>426.79995656021777</v>
      </c>
      <c r="GI17" s="382">
        <f t="shared" si="12"/>
        <v>437.84317600911754</v>
      </c>
      <c r="GJ17" s="382">
        <f t="shared" si="12"/>
        <v>448.91530234583723</v>
      </c>
      <c r="GK17" s="382">
        <f t="shared" si="12"/>
        <v>460.01624320457529</v>
      </c>
      <c r="GL17" s="382">
        <f t="shared" si="12"/>
        <v>471.14590619478685</v>
      </c>
      <c r="GM17" s="382">
        <f t="shared" si="12"/>
        <v>482.30419903570231</v>
      </c>
      <c r="GN17" s="382">
        <f t="shared" si="12"/>
        <v>493.49102968653472</v>
      </c>
      <c r="GO17" s="511"/>
      <c r="GP17" s="521"/>
      <c r="GQ17" s="524">
        <v>6000</v>
      </c>
      <c r="GR17" s="583">
        <f t="shared" si="13"/>
        <v>6.2969789239867175</v>
      </c>
      <c r="GS17" s="477">
        <f t="shared" si="13"/>
        <v>3.1117877906220168</v>
      </c>
      <c r="GT17" s="477">
        <f t="shared" si="13"/>
        <v>2.0510548912680604</v>
      </c>
      <c r="GU17" s="477">
        <f t="shared" si="13"/>
        <v>1.5214442819009342</v>
      </c>
      <c r="GV17" s="477">
        <f t="shared" si="13"/>
        <v>1.204288695157075</v>
      </c>
      <c r="GW17" s="477">
        <f t="shared" si="13"/>
        <v>0.99336563600555805</v>
      </c>
      <c r="GX17" s="477">
        <f t="shared" si="13"/>
        <v>0.84315110986380304</v>
      </c>
      <c r="GY17" s="477">
        <f t="shared" si="13"/>
        <v>0.7308830547806997</v>
      </c>
      <c r="GZ17" s="477">
        <f t="shared" si="13"/>
        <v>0.64391581898127537</v>
      </c>
      <c r="HA17" s="477">
        <f t="shared" si="13"/>
        <v>0.57466195203003645</v>
      </c>
      <c r="HB17" s="477">
        <f t="shared" si="13"/>
        <v>0.5182930191383377</v>
      </c>
      <c r="HC17" s="477">
        <f t="shared" si="13"/>
        <v>0.47159000845492061</v>
      </c>
      <c r="HD17" s="477">
        <f t="shared" si="13"/>
        <v>0.43232431974108171</v>
      </c>
      <c r="HE17" s="477">
        <f t="shared" si="13"/>
        <v>0.39890404374271421</v>
      </c>
      <c r="HF17" s="477">
        <f t="shared" si="13"/>
        <v>0.37016172993884705</v>
      </c>
      <c r="HG17" s="477">
        <f t="shared" si="13"/>
        <v>0.34522174150580132</v>
      </c>
      <c r="HH17" s="477">
        <f t="shared" si="14"/>
        <v>0.32341442629332301</v>
      </c>
      <c r="HI17" s="477">
        <f t="shared" si="14"/>
        <v>0.30421889758815901</v>
      </c>
      <c r="HJ17" s="477">
        <f t="shared" si="14"/>
        <v>0.28722388421881884</v>
      </c>
      <c r="HK17" s="477">
        <f t="shared" si="14"/>
        <v>0.27210032573332205</v>
      </c>
      <c r="HL17" s="477">
        <f t="shared" si="14"/>
        <v>0.25858179762623018</v>
      </c>
      <c r="HM17" s="477">
        <f t="shared" si="14"/>
        <v>0.24645027523600588</v>
      </c>
      <c r="HN17" s="477">
        <f t="shared" si="14"/>
        <v>0.23552561149989362</v>
      </c>
      <c r="HO17" s="477">
        <f t="shared" si="14"/>
        <v>0.22565764535744048</v>
      </c>
      <c r="HP17" s="477">
        <f t="shared" si="14"/>
        <v>0.21672020422029842</v>
      </c>
      <c r="HQ17" s="477">
        <f t="shared" si="14"/>
        <v>0.20860649056640615</v>
      </c>
      <c r="HR17" s="477">
        <f t="shared" si="14"/>
        <v>0.20122549381033697</v>
      </c>
      <c r="HS17" s="477">
        <f t="shared" si="14"/>
        <v>0.1944991711292523</v>
      </c>
      <c r="HT17" s="477">
        <f t="shared" si="14"/>
        <v>0.18836021163300115</v>
      </c>
      <c r="HU17" s="477">
        <f t="shared" si="14"/>
        <v>0.18275024776295079</v>
      </c>
      <c r="HV17" s="477">
        <f t="shared" si="14"/>
        <v>0.17761841293060018</v>
      </c>
      <c r="HW17" s="477">
        <f t="shared" si="14"/>
        <v>0.17292016965409454</v>
      </c>
      <c r="HX17" s="477">
        <f t="shared" si="15"/>
        <v>0.1686163508122718</v>
      </c>
      <c r="HY17" s="477">
        <f t="shared" si="15"/>
        <v>0.16467237013702385</v>
      </c>
      <c r="HZ17" s="477">
        <f t="shared" si="15"/>
        <v>0.16105756809425528</v>
      </c>
      <c r="IA17" s="477">
        <f t="shared" si="15"/>
        <v>0.15774466682570046</v>
      </c>
      <c r="IB17" s="477">
        <f t="shared" si="15"/>
        <v>0.15470931351635328</v>
      </c>
      <c r="IC17" s="477">
        <f t="shared" si="15"/>
        <v>0.15192969589645858</v>
      </c>
      <c r="ID17" s="477">
        <f t="shared" si="15"/>
        <v>0.14938621692871415</v>
      </c>
      <c r="IE17" s="477">
        <f t="shared" si="15"/>
        <v>0.14706121832118743</v>
      </c>
    </row>
    <row r="18" spans="1:320">
      <c r="J18" s="252"/>
      <c r="K18" s="499">
        <v>7000</v>
      </c>
      <c r="L18" s="382">
        <f t="shared" si="21"/>
        <v>2.1335999999999999</v>
      </c>
      <c r="M18" s="382">
        <v>70</v>
      </c>
      <c r="N18" s="491"/>
      <c r="O18" s="263"/>
      <c r="P18" s="383">
        <f t="shared" si="16"/>
        <v>31.131599999999878</v>
      </c>
      <c r="Q18" s="383">
        <f>$Q$11-Konstanten!$C$33*K18</f>
        <v>304.28159999999986</v>
      </c>
      <c r="R18" s="382">
        <f t="shared" si="22"/>
        <v>679.74250440730953</v>
      </c>
      <c r="S18" s="263">
        <f t="shared" si="0"/>
        <v>0.79116304675137972</v>
      </c>
      <c r="T18" s="492"/>
      <c r="U18" s="492"/>
      <c r="V18" s="170"/>
      <c r="X18" s="524">
        <v>7000</v>
      </c>
      <c r="Y18" s="410">
        <f t="shared" si="17"/>
        <v>1.6174895797640667E-2</v>
      </c>
      <c r="Z18" s="410">
        <f t="shared" si="1"/>
        <v>3.2349129032366759E-2</v>
      </c>
      <c r="AA18" s="410">
        <f t="shared" si="1"/>
        <v>4.8522038207691243E-2</v>
      </c>
      <c r="AB18" s="410">
        <f t="shared" si="1"/>
        <v>6.4692963956366381E-2</v>
      </c>
      <c r="AC18" s="410">
        <f t="shared" si="1"/>
        <v>8.0861250095768916E-2</v>
      </c>
      <c r="AD18" s="410">
        <f t="shared" si="1"/>
        <v>9.7026244672487799E-2</v>
      </c>
      <c r="AE18" s="410">
        <f t="shared" si="1"/>
        <v>0.1131873009924123</v>
      </c>
      <c r="AF18" s="410">
        <f t="shared" si="1"/>
        <v>0.12934377863289256</v>
      </c>
      <c r="AG18" s="410">
        <f t="shared" si="1"/>
        <v>0.14549504443373873</v>
      </c>
      <c r="AH18" s="410">
        <f t="shared" si="1"/>
        <v>0.16164047346372259</v>
      </c>
      <c r="AI18" s="410">
        <f t="shared" si="1"/>
        <v>0.1777794499595674</v>
      </c>
      <c r="AJ18" s="410">
        <f t="shared" si="1"/>
        <v>0.19391136823457505</v>
      </c>
      <c r="AK18" s="410">
        <f t="shared" si="1"/>
        <v>0.21003563355407553</v>
      </c>
      <c r="AL18" s="410">
        <f t="shared" si="1"/>
        <v>0.22615166297521241</v>
      </c>
      <c r="AM18" s="410">
        <f t="shared" si="1"/>
        <v>0.24225888614876676</v>
      </c>
      <c r="AN18" s="410">
        <f t="shared" si="1"/>
        <v>0.25835674608083126</v>
      </c>
      <c r="AO18" s="410">
        <f t="shared" si="1"/>
        <v>0.27444469985248671</v>
      </c>
      <c r="AP18" s="410">
        <f t="shared" si="2"/>
        <v>0.29052221929582489</v>
      </c>
      <c r="AQ18" s="410">
        <f t="shared" si="2"/>
        <v>0.30658879162483493</v>
      </c>
      <c r="AR18" s="410">
        <f t="shared" si="2"/>
        <v>0.32264392002000442</v>
      </c>
      <c r="AS18" s="410">
        <f t="shared" si="2"/>
        <v>0.33868712416563551</v>
      </c>
      <c r="AT18" s="410">
        <f t="shared" si="2"/>
        <v>0.35471794073917634</v>
      </c>
      <c r="AU18" s="410">
        <f t="shared" si="2"/>
        <v>0.37073592385202492</v>
      </c>
      <c r="AV18" s="410">
        <f t="shared" si="2"/>
        <v>0.38674064544160303</v>
      </c>
      <c r="AW18" s="410">
        <f t="shared" si="2"/>
        <v>0.40273169561457284</v>
      </c>
      <c r="AX18" s="410">
        <f t="shared" si="2"/>
        <v>0.41870868294143454</v>
      </c>
      <c r="AY18" s="410">
        <f t="shared" si="2"/>
        <v>0.43467123470281549</v>
      </c>
      <c r="AZ18" s="410">
        <f t="shared" si="2"/>
        <v>0.45061899708805525</v>
      </c>
      <c r="BA18" s="410">
        <f t="shared" si="2"/>
        <v>0.4665516353468267</v>
      </c>
      <c r="BB18" s="410">
        <f t="shared" si="2"/>
        <v>0.48246883389471418</v>
      </c>
      <c r="BC18" s="410">
        <f t="shared" si="2"/>
        <v>0.49837029637384023</v>
      </c>
      <c r="BD18" s="410">
        <f t="shared" si="2"/>
        <v>0.51425574566977095</v>
      </c>
      <c r="BE18" s="410">
        <f t="shared" si="2"/>
        <v>0.53012492388608246</v>
      </c>
      <c r="BF18" s="410">
        <f t="shared" si="3"/>
        <v>0.54597759227806297</v>
      </c>
      <c r="BG18" s="410">
        <f t="shared" si="3"/>
        <v>0.5618135311471657</v>
      </c>
      <c r="BH18" s="410">
        <f t="shared" si="3"/>
        <v>0.57763253969790229</v>
      </c>
      <c r="BI18" s="410">
        <f t="shared" si="3"/>
        <v>0.59343443585895428</v>
      </c>
      <c r="BJ18" s="410">
        <f t="shared" si="3"/>
        <v>0.60921905607033999</v>
      </c>
      <c r="BK18" s="410">
        <f t="shared" si="3"/>
        <v>0.62498625503854777</v>
      </c>
      <c r="BL18" s="410">
        <f t="shared" si="3"/>
        <v>0.64073590546156145</v>
      </c>
      <c r="BM18" s="253"/>
      <c r="BN18" s="252"/>
      <c r="BO18" s="537">
        <f t="shared" si="18"/>
        <v>70</v>
      </c>
      <c r="BP18" s="524">
        <v>7000</v>
      </c>
      <c r="BQ18" s="382">
        <f t="shared" si="4"/>
        <v>304.29752167189395</v>
      </c>
      <c r="BR18" s="382">
        <f t="shared" si="4"/>
        <v>304.34528407884187</v>
      </c>
      <c r="BS18" s="382">
        <f t="shared" si="4"/>
        <v>304.424879401206</v>
      </c>
      <c r="BT18" s="382">
        <f t="shared" si="4"/>
        <v>304.53629462811006</v>
      </c>
      <c r="BU18" s="382">
        <f t="shared" si="4"/>
        <v>304.67951159010886</v>
      </c>
      <c r="BV18" s="382">
        <f t="shared" si="4"/>
        <v>304.85450700470898</v>
      </c>
      <c r="BW18" s="382">
        <f t="shared" si="4"/>
        <v>305.06125253452421</v>
      </c>
      <c r="BX18" s="382">
        <f t="shared" si="4"/>
        <v>305.29971485779095</v>
      </c>
      <c r="BY18" s="382">
        <f t="shared" si="4"/>
        <v>305.5698557509142</v>
      </c>
      <c r="BZ18" s="382">
        <f t="shared" si="4"/>
        <v>305.8716321826584</v>
      </c>
      <c r="CA18" s="382">
        <f t="shared" si="4"/>
        <v>306.20499641954666</v>
      </c>
      <c r="CB18" s="382">
        <f t="shared" si="4"/>
        <v>306.56989614198756</v>
      </c>
      <c r="CC18" s="382">
        <f t="shared" si="4"/>
        <v>306.96627457059941</v>
      </c>
      <c r="CD18" s="382">
        <f t="shared" si="4"/>
        <v>307.39407060216547</v>
      </c>
      <c r="CE18" s="382">
        <f t="shared" si="4"/>
        <v>307.85321895461789</v>
      </c>
      <c r="CF18" s="382">
        <f t="shared" si="4"/>
        <v>308.34365032041313</v>
      </c>
      <c r="CG18" s="382">
        <f t="shared" si="5"/>
        <v>308.86529152763819</v>
      </c>
      <c r="CH18" s="382">
        <f t="shared" si="5"/>
        <v>309.41806570816362</v>
      </c>
      <c r="CI18" s="382">
        <f t="shared" si="5"/>
        <v>310.00189247213871</v>
      </c>
      <c r="CJ18" s="382">
        <f t="shared" si="5"/>
        <v>310.61668808811584</v>
      </c>
      <c r="CK18" s="382">
        <f t="shared" si="5"/>
        <v>311.26236566807768</v>
      </c>
      <c r="CL18" s="382">
        <f t="shared" si="5"/>
        <v>311.93883535664077</v>
      </c>
      <c r="CM18" s="382">
        <f t="shared" si="5"/>
        <v>312.64600452370547</v>
      </c>
      <c r="CN18" s="382">
        <f t="shared" si="5"/>
        <v>313.38377795983183</v>
      </c>
      <c r="CO18" s="382">
        <f t="shared" si="5"/>
        <v>314.15205807362378</v>
      </c>
      <c r="CP18" s="382">
        <f t="shared" si="5"/>
        <v>314.95074509042246</v>
      </c>
      <c r="CQ18" s="382">
        <f t="shared" si="5"/>
        <v>315.77973725162042</v>
      </c>
      <c r="CR18" s="382">
        <f t="shared" si="5"/>
        <v>316.63893101393165</v>
      </c>
      <c r="CS18" s="382">
        <f t="shared" si="5"/>
        <v>317.52822124797359</v>
      </c>
      <c r="CT18" s="382">
        <f t="shared" si="5"/>
        <v>318.44750143554143</v>
      </c>
      <c r="CU18" s="382">
        <f t="shared" si="5"/>
        <v>319.39666386498499</v>
      </c>
      <c r="CV18" s="382">
        <f t="shared" si="5"/>
        <v>320.37559982412614</v>
      </c>
      <c r="CW18" s="382">
        <f t="shared" si="6"/>
        <v>321.38419979018852</v>
      </c>
      <c r="CX18" s="382">
        <f t="shared" si="6"/>
        <v>322.42235361624182</v>
      </c>
      <c r="CY18" s="382">
        <f t="shared" si="6"/>
        <v>323.48995071370041</v>
      </c>
      <c r="CZ18" s="382">
        <f t="shared" si="6"/>
        <v>324.58688023044874</v>
      </c>
      <c r="DA18" s="382">
        <f t="shared" si="6"/>
        <v>325.71303122420318</v>
      </c>
      <c r="DB18" s="382">
        <f t="shared" si="6"/>
        <v>326.86829283075571</v>
      </c>
      <c r="DC18" s="382">
        <f t="shared" si="6"/>
        <v>328.0525544267814</v>
      </c>
      <c r="DD18" s="382">
        <f t="shared" si="6"/>
        <v>329.26570578692764</v>
      </c>
      <c r="DE18" s="521"/>
      <c r="DF18" s="252"/>
      <c r="DG18" s="537">
        <f t="shared" si="19"/>
        <v>70</v>
      </c>
      <c r="DH18" s="524">
        <v>7000</v>
      </c>
      <c r="DI18" s="382">
        <f t="shared" si="7"/>
        <v>10.994764178015533</v>
      </c>
      <c r="DJ18" s="382">
        <f t="shared" si="7"/>
        <v>21.989077983856188</v>
      </c>
      <c r="DK18" s="382">
        <f t="shared" si="7"/>
        <v>32.982491770243207</v>
      </c>
      <c r="DL18" s="382">
        <f t="shared" si="7"/>
        <v>43.974557337232291</v>
      </c>
      <c r="DM18" s="382">
        <f t="shared" si="7"/>
        <v>54.96482864960376</v>
      </c>
      <c r="DN18" s="382">
        <f t="shared" si="7"/>
        <v>65.952862546913224</v>
      </c>
      <c r="DO18" s="382">
        <f t="shared" si="7"/>
        <v>76.938219443686279</v>
      </c>
      <c r="DP18" s="382">
        <f t="shared" si="7"/>
        <v>87.920464017427037</v>
      </c>
      <c r="DQ18" s="382">
        <f t="shared" si="7"/>
        <v>98.899165882242343</v>
      </c>
      <c r="DR18" s="382">
        <f t="shared" si="7"/>
        <v>109.87390024581406</v>
      </c>
      <c r="DS18" s="382">
        <f t="shared" si="7"/>
        <v>120.8442485476703</v>
      </c>
      <c r="DT18" s="382">
        <f t="shared" si="7"/>
        <v>131.80979907681805</v>
      </c>
      <c r="DU18" s="382">
        <f t="shared" si="7"/>
        <v>142.77014756682323</v>
      </c>
      <c r="DV18" s="382">
        <f t="shared" si="7"/>
        <v>153.7248977666487</v>
      </c>
      <c r="DW18" s="382">
        <f t="shared" si="7"/>
        <v>164.67366198568797</v>
      </c>
      <c r="DX18" s="382">
        <f t="shared" si="7"/>
        <v>175.61606161150758</v>
      </c>
      <c r="DY18" s="382">
        <f t="shared" si="8"/>
        <v>186.5517275990417</v>
      </c>
      <c r="DZ18" s="382">
        <f t="shared" si="8"/>
        <v>197.4803009301136</v>
      </c>
      <c r="EA18" s="382">
        <f t="shared" si="8"/>
        <v>208.40143304227607</v>
      </c>
      <c r="EB18" s="382">
        <f t="shared" si="8"/>
        <v>219.31478622618948</v>
      </c>
      <c r="EC18" s="382">
        <f t="shared" si="8"/>
        <v>230.2200339908585</v>
      </c>
      <c r="ED18" s="382">
        <f t="shared" si="8"/>
        <v>241.11686139625132</v>
      </c>
      <c r="EE18" s="382">
        <f t="shared" si="8"/>
        <v>252.00496535293303</v>
      </c>
      <c r="EF18" s="382">
        <f t="shared" si="8"/>
        <v>262.88405488857455</v>
      </c>
      <c r="EG18" s="382">
        <f t="shared" si="8"/>
        <v>273.75385138125199</v>
      </c>
      <c r="EH18" s="382">
        <f t="shared" si="8"/>
        <v>284.61408875969681</v>
      </c>
      <c r="EI18" s="382">
        <f t="shared" si="8"/>
        <v>295.46451367070921</v>
      </c>
      <c r="EJ18" s="382">
        <f t="shared" si="8"/>
        <v>306.30488561414478</v>
      </c>
      <c r="EK18" s="382">
        <f t="shared" si="8"/>
        <v>317.13497704597779</v>
      </c>
      <c r="EL18" s="382">
        <f t="shared" si="8"/>
        <v>327.95457345006724</v>
      </c>
      <c r="EM18" s="382">
        <f t="shared" si="8"/>
        <v>338.76347337936727</v>
      </c>
      <c r="EN18" s="382">
        <f t="shared" si="8"/>
        <v>349.56148846741854</v>
      </c>
      <c r="EO18" s="382">
        <f t="shared" si="9"/>
        <v>360.34844341106003</v>
      </c>
      <c r="EP18" s="382">
        <f t="shared" si="9"/>
        <v>371.12417592536349</v>
      </c>
      <c r="EQ18" s="382">
        <f t="shared" si="9"/>
        <v>381.8885366718884</v>
      </c>
      <c r="ER18" s="382">
        <f t="shared" si="9"/>
        <v>392.64138916140672</v>
      </c>
      <c r="ES18" s="382">
        <f t="shared" si="9"/>
        <v>403.38260963230448</v>
      </c>
      <c r="ET18" s="382">
        <f t="shared" si="9"/>
        <v>414.11208690591002</v>
      </c>
      <c r="EU18" s="382">
        <f t="shared" si="9"/>
        <v>424.82972222004793</v>
      </c>
      <c r="EV18" s="382">
        <f t="shared" si="9"/>
        <v>435.53542904212691</v>
      </c>
      <c r="EW18" s="521"/>
      <c r="EX18" s="252"/>
      <c r="EY18" s="515">
        <f t="shared" si="20"/>
        <v>70</v>
      </c>
      <c r="EZ18" s="524">
        <v>7000</v>
      </c>
      <c r="FA18" s="382">
        <f t="shared" si="10"/>
        <v>83.147521671893969</v>
      </c>
      <c r="FB18" s="382">
        <f t="shared" si="10"/>
        <v>93.195284078841894</v>
      </c>
      <c r="FC18" s="382">
        <f t="shared" si="10"/>
        <v>103.27487940120602</v>
      </c>
      <c r="FD18" s="382">
        <f t="shared" si="10"/>
        <v>113.38629462811008</v>
      </c>
      <c r="FE18" s="382">
        <f t="shared" si="10"/>
        <v>123.52951159010888</v>
      </c>
      <c r="FF18" s="382">
        <f t="shared" si="10"/>
        <v>133.704507004709</v>
      </c>
      <c r="FG18" s="382">
        <f t="shared" si="10"/>
        <v>143.91125253452424</v>
      </c>
      <c r="FH18" s="382">
        <f t="shared" si="10"/>
        <v>154.14971485779097</v>
      </c>
      <c r="FI18" s="382">
        <f t="shared" si="10"/>
        <v>164.41985575091422</v>
      </c>
      <c r="FJ18" s="382">
        <f t="shared" si="10"/>
        <v>174.72163218265842</v>
      </c>
      <c r="FK18" s="382">
        <f t="shared" si="10"/>
        <v>185.05499641954668</v>
      </c>
      <c r="FL18" s="382">
        <f t="shared" si="10"/>
        <v>195.41989614198758</v>
      </c>
      <c r="FM18" s="382">
        <f t="shared" si="10"/>
        <v>205.81627457059943</v>
      </c>
      <c r="FN18" s="382">
        <f t="shared" si="10"/>
        <v>216.24407060216549</v>
      </c>
      <c r="FO18" s="382">
        <f t="shared" si="10"/>
        <v>226.70321895461791</v>
      </c>
      <c r="FP18" s="382">
        <f t="shared" si="10"/>
        <v>237.19365032041316</v>
      </c>
      <c r="FQ18" s="382">
        <f t="shared" si="11"/>
        <v>247.71529152763821</v>
      </c>
      <c r="FR18" s="382">
        <f t="shared" si="11"/>
        <v>258.26806570816365</v>
      </c>
      <c r="FS18" s="382">
        <f t="shared" si="11"/>
        <v>268.85189247213873</v>
      </c>
      <c r="FT18" s="382">
        <f t="shared" si="11"/>
        <v>279.46668808811586</v>
      </c>
      <c r="FU18" s="382">
        <f t="shared" si="11"/>
        <v>290.1123656680777</v>
      </c>
      <c r="FV18" s="382">
        <f t="shared" si="11"/>
        <v>300.78883535664079</v>
      </c>
      <c r="FW18" s="382">
        <f t="shared" si="11"/>
        <v>311.49600452370549</v>
      </c>
      <c r="FX18" s="382">
        <f t="shared" si="11"/>
        <v>322.23377795983185</v>
      </c>
      <c r="FY18" s="382">
        <f t="shared" si="11"/>
        <v>333.0020580736238</v>
      </c>
      <c r="FZ18" s="382">
        <f t="shared" si="11"/>
        <v>343.80074509042248</v>
      </c>
      <c r="GA18" s="382">
        <f t="shared" si="11"/>
        <v>354.62973725162044</v>
      </c>
      <c r="GB18" s="382">
        <f t="shared" si="11"/>
        <v>365.48893101393168</v>
      </c>
      <c r="GC18" s="382">
        <f t="shared" si="11"/>
        <v>376.37822124797361</v>
      </c>
      <c r="GD18" s="382">
        <f t="shared" si="11"/>
        <v>387.29750143554145</v>
      </c>
      <c r="GE18" s="382">
        <f t="shared" si="11"/>
        <v>398.24666386498501</v>
      </c>
      <c r="GF18" s="382">
        <f t="shared" si="11"/>
        <v>409.22559982412616</v>
      </c>
      <c r="GG18" s="382">
        <f t="shared" si="12"/>
        <v>420.23419979018854</v>
      </c>
      <c r="GH18" s="382">
        <f t="shared" si="12"/>
        <v>431.27235361624184</v>
      </c>
      <c r="GI18" s="382">
        <f t="shared" si="12"/>
        <v>442.33995071370043</v>
      </c>
      <c r="GJ18" s="382">
        <f t="shared" si="12"/>
        <v>453.43688023044876</v>
      </c>
      <c r="GK18" s="382">
        <f t="shared" si="12"/>
        <v>464.5630312242032</v>
      </c>
      <c r="GL18" s="382">
        <f t="shared" si="12"/>
        <v>475.71829283075573</v>
      </c>
      <c r="GM18" s="382">
        <f t="shared" si="12"/>
        <v>486.90255442678142</v>
      </c>
      <c r="GN18" s="382">
        <f t="shared" si="12"/>
        <v>498.11570578692766</v>
      </c>
      <c r="GO18" s="511"/>
      <c r="GP18" s="521"/>
      <c r="GQ18" s="524">
        <v>7000</v>
      </c>
      <c r="GR18" s="583">
        <f t="shared" si="13"/>
        <v>6.5624652175942746</v>
      </c>
      <c r="GS18" s="477">
        <f t="shared" si="13"/>
        <v>3.238253379576145</v>
      </c>
      <c r="GT18" s="477">
        <f t="shared" si="13"/>
        <v>2.1312030673916698</v>
      </c>
      <c r="GU18" s="477">
        <f t="shared" si="13"/>
        <v>1.5784522117772042</v>
      </c>
      <c r="GV18" s="477">
        <f t="shared" si="13"/>
        <v>1.247428303244595</v>
      </c>
      <c r="GW18" s="477">
        <f t="shared" si="13"/>
        <v>1.0272737503941252</v>
      </c>
      <c r="GX18" s="477">
        <f t="shared" si="13"/>
        <v>0.8704780741625795</v>
      </c>
      <c r="GY18" s="477">
        <f t="shared" si="13"/>
        <v>0.75328595658044284</v>
      </c>
      <c r="GZ18" s="477">
        <f t="shared" si="13"/>
        <v>0.66249992387889622</v>
      </c>
      <c r="HA18" s="477">
        <f t="shared" si="13"/>
        <v>0.59020141991650943</v>
      </c>
      <c r="HB18" s="477">
        <f t="shared" si="13"/>
        <v>0.53135129427816086</v>
      </c>
      <c r="HC18" s="477">
        <f t="shared" si="13"/>
        <v>0.48259004649645126</v>
      </c>
      <c r="HD18" s="477">
        <f t="shared" si="13"/>
        <v>0.44159180387670061</v>
      </c>
      <c r="HE18" s="477">
        <f t="shared" si="13"/>
        <v>0.40669516612995016</v>
      </c>
      <c r="HF18" s="477">
        <f t="shared" si="13"/>
        <v>0.37668171230880271</v>
      </c>
      <c r="HG18" s="477">
        <f t="shared" si="13"/>
        <v>0.35063756779334693</v>
      </c>
      <c r="HH18" s="477">
        <f t="shared" si="14"/>
        <v>0.32786383013324993</v>
      </c>
      <c r="HI18" s="477">
        <f t="shared" si="14"/>
        <v>0.30781685308228418</v>
      </c>
      <c r="HJ18" s="477">
        <f t="shared" si="14"/>
        <v>0.29006738844065316</v>
      </c>
      <c r="HK18" s="477">
        <f t="shared" si="14"/>
        <v>0.27427198547337767</v>
      </c>
      <c r="HL18" s="477">
        <f t="shared" si="14"/>
        <v>0.26015256204678255</v>
      </c>
      <c r="HM18" s="477">
        <f t="shared" si="14"/>
        <v>0.24748154739093328</v>
      </c>
      <c r="HN18" s="477">
        <f t="shared" si="14"/>
        <v>0.23607090077552736</v>
      </c>
      <c r="HO18" s="477">
        <f t="shared" si="14"/>
        <v>0.22576387562346883</v>
      </c>
      <c r="HP18" s="477">
        <f t="shared" si="14"/>
        <v>0.21642876033863689</v>
      </c>
      <c r="HQ18" s="477">
        <f t="shared" si="14"/>
        <v>0.20795406365388219</v>
      </c>
      <c r="HR18" s="477">
        <f t="shared" si="14"/>
        <v>0.20024476999241267</v>
      </c>
      <c r="HS18" s="477">
        <f t="shared" si="14"/>
        <v>0.19321939733714077</v>
      </c>
      <c r="HT18" s="477">
        <f t="shared" si="14"/>
        <v>0.18680766389702519</v>
      </c>
      <c r="HU18" s="477">
        <f t="shared" si="14"/>
        <v>0.18094862151544128</v>
      </c>
      <c r="HV18" s="477">
        <f t="shared" si="14"/>
        <v>0.17558915042474182</v>
      </c>
      <c r="HW18" s="477">
        <f t="shared" si="14"/>
        <v>0.17068273629996492</v>
      </c>
      <c r="HX18" s="477">
        <f t="shared" si="15"/>
        <v>0.16618846972738294</v>
      </c>
      <c r="HY18" s="477">
        <f t="shared" si="15"/>
        <v>0.16207022229393839</v>
      </c>
      <c r="HZ18" s="477">
        <f t="shared" si="15"/>
        <v>0.15829596397063567</v>
      </c>
      <c r="IA18" s="477">
        <f t="shared" si="15"/>
        <v>0.15483719431333379</v>
      </c>
      <c r="IB18" s="477">
        <f t="shared" si="15"/>
        <v>0.15166846594518921</v>
      </c>
      <c r="IC18" s="477">
        <f t="shared" si="15"/>
        <v>0.14876698331880178</v>
      </c>
      <c r="ID18" s="477">
        <f t="shared" si="15"/>
        <v>0.14611226324362916</v>
      </c>
      <c r="IE18" s="477">
        <f t="shared" si="15"/>
        <v>0.14368584636715678</v>
      </c>
    </row>
    <row r="19" spans="1:320">
      <c r="J19" s="252"/>
      <c r="K19" s="499">
        <v>8000</v>
      </c>
      <c r="L19" s="382">
        <f t="shared" si="21"/>
        <v>2.4383999999999997</v>
      </c>
      <c r="M19" s="382">
        <v>80</v>
      </c>
      <c r="N19" s="491"/>
      <c r="O19" s="263"/>
      <c r="P19" s="383">
        <f t="shared" si="16"/>
        <v>29.150399999999877</v>
      </c>
      <c r="Q19" s="383">
        <f>$Q$11-Konstanten!$C$33*K19</f>
        <v>302.30039999999985</v>
      </c>
      <c r="R19" s="382">
        <f t="shared" si="22"/>
        <v>677.52596364244494</v>
      </c>
      <c r="S19" s="263">
        <f t="shared" si="0"/>
        <v>0.76446081797666487</v>
      </c>
      <c r="T19" s="492"/>
      <c r="U19" s="492"/>
      <c r="V19" s="170"/>
      <c r="X19" s="524">
        <v>8000</v>
      </c>
      <c r="Y19" s="410">
        <f t="shared" si="17"/>
        <v>1.645494280911643E-2</v>
      </c>
      <c r="Z19" s="410">
        <f t="shared" si="1"/>
        <v>3.2909098857983897E-2</v>
      </c>
      <c r="AA19" s="410">
        <f t="shared" si="1"/>
        <v>4.9361682701230362E-2</v>
      </c>
      <c r="AB19" s="410">
        <f t="shared" si="1"/>
        <v>6.5811911518220065E-2</v>
      </c>
      <c r="AC19" s="410">
        <f t="shared" si="1"/>
        <v>8.2259006413703581E-2</v>
      </c>
      <c r="AD19" s="410">
        <f t="shared" si="1"/>
        <v>9.8702193704216665E-2</v>
      </c>
      <c r="AE19" s="410">
        <f t="shared" si="1"/>
        <v>0.11514070618585306</v>
      </c>
      <c r="AF19" s="410">
        <f t="shared" si="1"/>
        <v>0.13157378437879286</v>
      </c>
      <c r="AG19" s="410">
        <f t="shared" si="1"/>
        <v>0.1480006777445069</v>
      </c>
      <c r="AH19" s="410">
        <f t="shared" si="1"/>
        <v>0.1644206458713017</v>
      </c>
      <c r="AI19" s="410">
        <f t="shared" si="1"/>
        <v>0.18083295962442594</v>
      </c>
      <c r="AJ19" s="410">
        <f t="shared" si="1"/>
        <v>0.19723690225696017</v>
      </c>
      <c r="AK19" s="410">
        <f t="shared" si="1"/>
        <v>0.2136317704780597</v>
      </c>
      <c r="AL19" s="410">
        <f t="shared" si="1"/>
        <v>0.23001687547532784</v>
      </c>
      <c r="AM19" s="410">
        <f t="shared" si="1"/>
        <v>0.24639154388841414</v>
      </c>
      <c r="AN19" s="410">
        <f t="shared" si="1"/>
        <v>0.26275511873118668</v>
      </c>
      <c r="AO19" s="410">
        <f t="shared" si="1"/>
        <v>0.27910696026011289</v>
      </c>
      <c r="AP19" s="410">
        <f t="shared" si="2"/>
        <v>0.29544644678687931</v>
      </c>
      <c r="AQ19" s="410">
        <f t="shared" si="2"/>
        <v>0.31177297543346055</v>
      </c>
      <c r="AR19" s="410">
        <f t="shared" si="2"/>
        <v>0.32808596282824709</v>
      </c>
      <c r="AS19" s="410">
        <f t="shared" si="2"/>
        <v>0.34438484574215839</v>
      </c>
      <c r="AT19" s="410">
        <f t="shared" si="2"/>
        <v>0.36066908166391859</v>
      </c>
      <c r="AU19" s="410">
        <f t="shared" si="2"/>
        <v>0.37693814931403463</v>
      </c>
      <c r="AV19" s="410">
        <f t="shared" si="2"/>
        <v>0.39319154909727499</v>
      </c>
      <c r="AW19" s="410">
        <f t="shared" si="2"/>
        <v>0.40942880349377508</v>
      </c>
      <c r="AX19" s="410">
        <f t="shared" si="2"/>
        <v>0.42564945738912902</v>
      </c>
      <c r="AY19" s="410">
        <f t="shared" si="2"/>
        <v>0.44185307834411552</v>
      </c>
      <c r="AZ19" s="410">
        <f t="shared" si="2"/>
        <v>0.45803925680497015</v>
      </c>
      <c r="BA19" s="410">
        <f t="shared" si="2"/>
        <v>0.47420760625531716</v>
      </c>
      <c r="BB19" s="410">
        <f t="shared" si="2"/>
        <v>0.49035776331112035</v>
      </c>
      <c r="BC19" s="410">
        <f t="shared" si="2"/>
        <v>0.50648938776019481</v>
      </c>
      <c r="BD19" s="410">
        <f t="shared" si="2"/>
        <v>0.52260216254801106</v>
      </c>
      <c r="BE19" s="410">
        <f t="shared" si="2"/>
        <v>0.53869579371170806</v>
      </c>
      <c r="BF19" s="410">
        <f t="shared" si="3"/>
        <v>0.5547700102643317</v>
      </c>
      <c r="BG19" s="410">
        <f t="shared" si="3"/>
        <v>0.57082456403147885</v>
      </c>
      <c r="BH19" s="410">
        <f t="shared" si="3"/>
        <v>0.58685922944263791</v>
      </c>
      <c r="BI19" s="410">
        <f t="shared" si="3"/>
        <v>0.60287380327957707</v>
      </c>
      <c r="BJ19" s="410">
        <f t="shared" si="3"/>
        <v>0.61886810438422668</v>
      </c>
      <c r="BK19" s="410">
        <f t="shared" si="3"/>
        <v>0.63484197332856829</v>
      </c>
      <c r="BL19" s="410">
        <f t="shared" si="3"/>
        <v>0.65079527204903664</v>
      </c>
      <c r="BM19" s="253"/>
      <c r="BN19" s="252"/>
      <c r="BO19" s="537">
        <f t="shared" si="18"/>
        <v>80.000000000000014</v>
      </c>
      <c r="BP19" s="524">
        <v>8000</v>
      </c>
      <c r="BQ19" s="382">
        <f t="shared" si="4"/>
        <v>302.31677048219785</v>
      </c>
      <c r="BR19" s="382">
        <f t="shared" si="4"/>
        <v>302.36587879794155</v>
      </c>
      <c r="BS19" s="382">
        <f t="shared" si="4"/>
        <v>302.44771556290249</v>
      </c>
      <c r="BT19" s="382">
        <f t="shared" si="4"/>
        <v>302.5622651638983</v>
      </c>
      <c r="BU19" s="382">
        <f t="shared" si="4"/>
        <v>302.7095057997962</v>
      </c>
      <c r="BV19" s="382">
        <f t="shared" si="4"/>
        <v>302.8894095384905</v>
      </c>
      <c r="BW19" s="382">
        <f t="shared" si="4"/>
        <v>303.10194238967068</v>
      </c>
      <c r="BX19" s="382">
        <f t="shared" si="4"/>
        <v>303.34706439301658</v>
      </c>
      <c r="BY19" s="382">
        <f t="shared" si="4"/>
        <v>303.62472972138784</v>
      </c>
      <c r="BZ19" s="382">
        <f t="shared" si="4"/>
        <v>303.93488679849872</v>
      </c>
      <c r="CA19" s="382">
        <f t="shared" si="4"/>
        <v>304.27747843050815</v>
      </c>
      <c r="CB19" s="382">
        <f t="shared" si="4"/>
        <v>304.65244195088826</v>
      </c>
      <c r="CC19" s="382">
        <f t="shared" si="4"/>
        <v>305.05970937788243</v>
      </c>
      <c r="CD19" s="382">
        <f t="shared" si="4"/>
        <v>305.49920758380841</v>
      </c>
      <c r="CE19" s="382">
        <f t="shared" si="4"/>
        <v>305.97085847542013</v>
      </c>
      <c r="CF19" s="382">
        <f t="shared" si="4"/>
        <v>306.47457918449936</v>
      </c>
      <c r="CG19" s="382">
        <f t="shared" si="5"/>
        <v>307.01028226781608</v>
      </c>
      <c r="CH19" s="382">
        <f t="shared" si="5"/>
        <v>307.57787591557036</v>
      </c>
      <c r="CI19" s="382">
        <f t="shared" si="5"/>
        <v>308.17726416740578</v>
      </c>
      <c r="CJ19" s="382">
        <f t="shared" si="5"/>
        <v>308.80834713507033</v>
      </c>
      <c r="CK19" s="382">
        <f t="shared" si="5"/>
        <v>309.47102123079395</v>
      </c>
      <c r="CL19" s="382">
        <f t="shared" si="5"/>
        <v>310.16517940044787</v>
      </c>
      <c r="CM19" s="382">
        <f t="shared" si="5"/>
        <v>310.89071136055452</v>
      </c>
      <c r="CN19" s="382">
        <f t="shared" si="5"/>
        <v>311.64750383822781</v>
      </c>
      <c r="CO19" s="382">
        <f t="shared" si="5"/>
        <v>312.4354408131361</v>
      </c>
      <c r="CP19" s="382">
        <f t="shared" si="5"/>
        <v>313.25440376060112</v>
      </c>
      <c r="CQ19" s="382">
        <f t="shared" si="5"/>
        <v>314.10427189496892</v>
      </c>
      <c r="CR19" s="382">
        <f t="shared" si="5"/>
        <v>314.98492241241991</v>
      </c>
      <c r="CS19" s="382">
        <f t="shared" si="5"/>
        <v>315.89623073241398</v>
      </c>
      <c r="CT19" s="382">
        <f t="shared" si="5"/>
        <v>316.83807073700598</v>
      </c>
      <c r="CU19" s="382">
        <f t="shared" si="5"/>
        <v>317.81031500730194</v>
      </c>
      <c r="CV19" s="382">
        <f t="shared" si="5"/>
        <v>318.81283505637089</v>
      </c>
      <c r="CW19" s="382">
        <f t="shared" si="6"/>
        <v>319.84550155796853</v>
      </c>
      <c r="CX19" s="382">
        <f t="shared" si="6"/>
        <v>320.90818457047499</v>
      </c>
      <c r="CY19" s="382">
        <f t="shared" si="6"/>
        <v>322.00075375549295</v>
      </c>
      <c r="CZ19" s="382">
        <f t="shared" si="6"/>
        <v>323.12307859060439</v>
      </c>
      <c r="DA19" s="382">
        <f t="shared" si="6"/>
        <v>324.27502857582573</v>
      </c>
      <c r="DB19" s="382">
        <f t="shared" si="6"/>
        <v>325.45647343335298</v>
      </c>
      <c r="DC19" s="382">
        <f t="shared" si="6"/>
        <v>326.66728330023483</v>
      </c>
      <c r="DD19" s="382">
        <f t="shared" si="6"/>
        <v>327.90732891365735</v>
      </c>
      <c r="DE19" s="521"/>
      <c r="DF19" s="252"/>
      <c r="DG19" s="537">
        <f t="shared" si="19"/>
        <v>80.000000000000014</v>
      </c>
      <c r="DH19" s="524">
        <v>8000</v>
      </c>
      <c r="DI19" s="382">
        <f t="shared" si="7"/>
        <v>11.148650983427929</v>
      </c>
      <c r="DJ19" s="382">
        <f t="shared" si="7"/>
        <v>22.296768916360023</v>
      </c>
      <c r="DK19" s="382">
        <f t="shared" si="7"/>
        <v>33.443821639163708</v>
      </c>
      <c r="DL19" s="382">
        <f t="shared" si="7"/>
        <v>44.589278770533369</v>
      </c>
      <c r="DM19" s="382">
        <f t="shared" si="7"/>
        <v>55.732612588714574</v>
      </c>
      <c r="DN19" s="382">
        <f t="shared" si="7"/>
        <v>66.873298903072651</v>
      </c>
      <c r="DO19" s="382">
        <f t="shared" si="7"/>
        <v>78.01081791304172</v>
      </c>
      <c r="DP19" s="382">
        <f t="shared" si="7"/>
        <v>89.144655051324904</v>
      </c>
      <c r="DQ19" s="382">
        <f t="shared" si="7"/>
        <v>100.274301808582</v>
      </c>
      <c r="DR19" s="382">
        <f t="shared" si="7"/>
        <v>111.39925653666687</v>
      </c>
      <c r="DS19" s="382">
        <f t="shared" si="7"/>
        <v>122.51902522785453</v>
      </c>
      <c r="DT19" s="382">
        <f t="shared" si="7"/>
        <v>133.63312226749767</v>
      </c>
      <c r="DU19" s="382">
        <f t="shared" si="7"/>
        <v>144.74107115778901</v>
      </c>
      <c r="DV19" s="382">
        <f t="shared" si="7"/>
        <v>155.84240521044575</v>
      </c>
      <c r="DW19" s="382">
        <f t="shared" si="7"/>
        <v>166.93666820634755</v>
      </c>
      <c r="DX19" s="382">
        <f t="shared" si="7"/>
        <v>178.02341502033229</v>
      </c>
      <c r="DY19" s="382">
        <f t="shared" si="8"/>
        <v>189.10221220954656</v>
      </c>
      <c r="DZ19" s="382">
        <f t="shared" si="8"/>
        <v>200.17263856401672</v>
      </c>
      <c r="EA19" s="382">
        <f t="shared" si="8"/>
        <v>211.23428561822766</v>
      </c>
      <c r="EB19" s="382">
        <f t="shared" si="8"/>
        <v>222.28675812276748</v>
      </c>
      <c r="EC19" s="382">
        <f t="shared" si="8"/>
        <v>233.32967447531061</v>
      </c>
      <c r="ED19" s="382">
        <f t="shared" si="8"/>
        <v>244.36266711038212</v>
      </c>
      <c r="EE19" s="382">
        <f t="shared" si="8"/>
        <v>255.3853828475911</v>
      </c>
      <c r="EF19" s="382">
        <f t="shared" si="8"/>
        <v>266.39748319819694</v>
      </c>
      <c r="EG19" s="382">
        <f t="shared" si="8"/>
        <v>277.3986446300932</v>
      </c>
      <c r="EH19" s="382">
        <f t="shared" si="8"/>
        <v>288.38855879145342</v>
      </c>
      <c r="EI19" s="382">
        <f t="shared" si="8"/>
        <v>299.36693269347757</v>
      </c>
      <c r="EJ19" s="382">
        <f t="shared" si="8"/>
        <v>310.3334888528567</v>
      </c>
      <c r="EK19" s="382">
        <f t="shared" si="8"/>
        <v>321.28796539471085</v>
      </c>
      <c r="EL19" s="382">
        <f t="shared" si="8"/>
        <v>332.23011611692073</v>
      </c>
      <c r="EM19" s="382">
        <f t="shared" si="8"/>
        <v>343.15971051689792</v>
      </c>
      <c r="EN19" s="382">
        <f t="shared" si="8"/>
        <v>354.07653378196682</v>
      </c>
      <c r="EO19" s="382">
        <f t="shared" si="9"/>
        <v>364.98038674465676</v>
      </c>
      <c r="EP19" s="382">
        <f t="shared" si="9"/>
        <v>375.87108580427042</v>
      </c>
      <c r="EQ19" s="382">
        <f t="shared" si="9"/>
        <v>386.7484628162062</v>
      </c>
      <c r="ER19" s="382">
        <f t="shared" si="9"/>
        <v>397.61236495058597</v>
      </c>
      <c r="ES19" s="382">
        <f t="shared" si="9"/>
        <v>408.46265452178125</v>
      </c>
      <c r="ET19" s="382">
        <f t="shared" si="9"/>
        <v>419.29920879049638</v>
      </c>
      <c r="EU19" s="382">
        <f t="shared" si="9"/>
        <v>430.12191974010955</v>
      </c>
      <c r="EV19" s="382">
        <f t="shared" si="9"/>
        <v>440.93069382897067</v>
      </c>
      <c r="EW19" s="521"/>
      <c r="EX19" s="252"/>
      <c r="EY19" s="515">
        <f t="shared" si="20"/>
        <v>80.000000000000014</v>
      </c>
      <c r="EZ19" s="524">
        <v>8000</v>
      </c>
      <c r="FA19" s="382">
        <f t="shared" si="10"/>
        <v>87.16677048219789</v>
      </c>
      <c r="FB19" s="382">
        <f t="shared" si="10"/>
        <v>97.215878797941585</v>
      </c>
      <c r="FC19" s="382">
        <f t="shared" si="10"/>
        <v>107.29771556290252</v>
      </c>
      <c r="FD19" s="382">
        <f t="shared" si="10"/>
        <v>117.41226516389834</v>
      </c>
      <c r="FE19" s="382">
        <f t="shared" si="10"/>
        <v>127.55950579979624</v>
      </c>
      <c r="FF19" s="382">
        <f t="shared" si="10"/>
        <v>137.73940953849052</v>
      </c>
      <c r="FG19" s="382">
        <f t="shared" si="10"/>
        <v>147.95194238967071</v>
      </c>
      <c r="FH19" s="382">
        <f t="shared" si="10"/>
        <v>158.1970643930166</v>
      </c>
      <c r="FI19" s="382">
        <f t="shared" si="10"/>
        <v>168.47472972138786</v>
      </c>
      <c r="FJ19" s="382">
        <f t="shared" si="10"/>
        <v>178.78488679849875</v>
      </c>
      <c r="FK19" s="382">
        <f t="shared" si="10"/>
        <v>189.12747843050818</v>
      </c>
      <c r="FL19" s="382">
        <f t="shared" si="10"/>
        <v>199.50244195088828</v>
      </c>
      <c r="FM19" s="382">
        <f t="shared" si="10"/>
        <v>209.90970937788245</v>
      </c>
      <c r="FN19" s="382">
        <f t="shared" si="10"/>
        <v>220.34920758380844</v>
      </c>
      <c r="FO19" s="382">
        <f t="shared" si="10"/>
        <v>230.82085847542015</v>
      </c>
      <c r="FP19" s="382">
        <f t="shared" si="10"/>
        <v>241.32457918449938</v>
      </c>
      <c r="FQ19" s="382">
        <f t="shared" si="11"/>
        <v>251.8602822678161</v>
      </c>
      <c r="FR19" s="382">
        <f t="shared" si="11"/>
        <v>262.42787591557038</v>
      </c>
      <c r="FS19" s="382">
        <f t="shared" si="11"/>
        <v>273.0272641674058</v>
      </c>
      <c r="FT19" s="382">
        <f t="shared" si="11"/>
        <v>283.65834713507036</v>
      </c>
      <c r="FU19" s="382">
        <f t="shared" si="11"/>
        <v>294.32102123079397</v>
      </c>
      <c r="FV19" s="382">
        <f t="shared" si="11"/>
        <v>305.01517940044789</v>
      </c>
      <c r="FW19" s="382">
        <f t="shared" si="11"/>
        <v>315.74071136055454</v>
      </c>
      <c r="FX19" s="382">
        <f t="shared" si="11"/>
        <v>326.49750383822783</v>
      </c>
      <c r="FY19" s="382">
        <f t="shared" si="11"/>
        <v>337.28544081313612</v>
      </c>
      <c r="FZ19" s="382">
        <f t="shared" si="11"/>
        <v>348.10440376060114</v>
      </c>
      <c r="GA19" s="382">
        <f t="shared" si="11"/>
        <v>358.95427189496894</v>
      </c>
      <c r="GB19" s="382">
        <f t="shared" si="11"/>
        <v>369.83492241241993</v>
      </c>
      <c r="GC19" s="382">
        <f t="shared" si="11"/>
        <v>380.74623073241401</v>
      </c>
      <c r="GD19" s="382">
        <f t="shared" si="11"/>
        <v>391.688070737006</v>
      </c>
      <c r="GE19" s="382">
        <f t="shared" si="11"/>
        <v>402.66031500730196</v>
      </c>
      <c r="GF19" s="382">
        <f t="shared" si="11"/>
        <v>413.66283505637091</v>
      </c>
      <c r="GG19" s="382">
        <f t="shared" si="12"/>
        <v>424.69550155796856</v>
      </c>
      <c r="GH19" s="382">
        <f t="shared" si="12"/>
        <v>435.75818457047501</v>
      </c>
      <c r="GI19" s="382">
        <f t="shared" si="12"/>
        <v>446.85075375549297</v>
      </c>
      <c r="GJ19" s="382">
        <f t="shared" si="12"/>
        <v>457.97307859060442</v>
      </c>
      <c r="GK19" s="382">
        <f t="shared" si="12"/>
        <v>469.12502857582575</v>
      </c>
      <c r="GL19" s="382">
        <f t="shared" si="12"/>
        <v>480.30647343335301</v>
      </c>
      <c r="GM19" s="382">
        <f t="shared" si="12"/>
        <v>491.51728330023485</v>
      </c>
      <c r="GN19" s="382">
        <f t="shared" si="12"/>
        <v>502.75732891365737</v>
      </c>
      <c r="GO19" s="511"/>
      <c r="GP19" s="521"/>
      <c r="GQ19" s="524">
        <v>8000</v>
      </c>
      <c r="GR19" s="583">
        <f t="shared" si="13"/>
        <v>6.8185935331340248</v>
      </c>
      <c r="GS19" s="477">
        <f t="shared" si="13"/>
        <v>3.360088188679681</v>
      </c>
      <c r="GT19" s="477">
        <f t="shared" si="13"/>
        <v>2.2082970875928156</v>
      </c>
      <c r="GU19" s="477">
        <f t="shared" si="13"/>
        <v>1.6331949832184711</v>
      </c>
      <c r="GV19" s="477">
        <f t="shared" si="13"/>
        <v>1.2887767121404616</v>
      </c>
      <c r="GW19" s="477">
        <f t="shared" si="13"/>
        <v>1.0597071147653785</v>
      </c>
      <c r="GX19" s="477">
        <f t="shared" si="13"/>
        <v>0.89655673851018991</v>
      </c>
      <c r="GY19" s="477">
        <f t="shared" si="13"/>
        <v>0.77461076384147631</v>
      </c>
      <c r="GZ19" s="477">
        <f t="shared" si="13"/>
        <v>0.68013864651978972</v>
      </c>
      <c r="HA19" s="477">
        <f t="shared" si="13"/>
        <v>0.60490197472414919</v>
      </c>
      <c r="HB19" s="477">
        <f t="shared" si="13"/>
        <v>0.54365804069024137</v>
      </c>
      <c r="HC19" s="477">
        <f t="shared" si="13"/>
        <v>0.49291162674129474</v>
      </c>
      <c r="HD19" s="477">
        <f t="shared" si="13"/>
        <v>0.45024289027853098</v>
      </c>
      <c r="HE19" s="477">
        <f t="shared" si="13"/>
        <v>0.41392329825925295</v>
      </c>
      <c r="HF19" s="477">
        <f t="shared" si="13"/>
        <v>0.38268518807447655</v>
      </c>
      <c r="HG19" s="477">
        <f t="shared" si="13"/>
        <v>0.35557774328133956</v>
      </c>
      <c r="HH19" s="477">
        <f t="shared" si="14"/>
        <v>0.3318738016069665</v>
      </c>
      <c r="HI19" s="477">
        <f t="shared" si="14"/>
        <v>0.31100772712072716</v>
      </c>
      <c r="HJ19" s="477">
        <f t="shared" si="14"/>
        <v>0.29253290188345238</v>
      </c>
      <c r="HK19" s="477">
        <f t="shared" si="14"/>
        <v>0.27609197025766041</v>
      </c>
      <c r="HL19" s="477">
        <f t="shared" si="14"/>
        <v>0.26139558499207122</v>
      </c>
      <c r="HM19" s="477">
        <f t="shared" si="14"/>
        <v>0.24820694997025941</v>
      </c>
      <c r="HN19" s="477">
        <f t="shared" si="14"/>
        <v>0.23633039542040782</v>
      </c>
      <c r="HO19" s="477">
        <f t="shared" si="14"/>
        <v>0.22560280945040725</v>
      </c>
      <c r="HP19" s="477">
        <f t="shared" si="14"/>
        <v>0.21588712613538913</v>
      </c>
      <c r="HQ19" s="477">
        <f t="shared" si="14"/>
        <v>0.20706731646844181</v>
      </c>
      <c r="HR19" s="477">
        <f t="shared" si="14"/>
        <v>0.1990444925408745</v>
      </c>
      <c r="HS19" s="477">
        <f t="shared" si="14"/>
        <v>0.19173384664191229</v>
      </c>
      <c r="HT19" s="477">
        <f t="shared" si="14"/>
        <v>0.18506222374266987</v>
      </c>
      <c r="HU19" s="477">
        <f t="shared" si="14"/>
        <v>0.17896617957163288</v>
      </c>
      <c r="HV19" s="477">
        <f t="shared" si="14"/>
        <v>0.17339041462874211</v>
      </c>
      <c r="HW19" s="477">
        <f t="shared" si="14"/>
        <v>0.16828650189819169</v>
      </c>
      <c r="HX19" s="477">
        <f t="shared" si="15"/>
        <v>0.16361184595677733</v>
      </c>
      <c r="HY19" s="477">
        <f t="shared" si="15"/>
        <v>0.15932882583415833</v>
      </c>
      <c r="HZ19" s="477">
        <f t="shared" si="15"/>
        <v>0.15540408487117655</v>
      </c>
      <c r="IA19" s="477">
        <f t="shared" si="15"/>
        <v>0.15180793898982464</v>
      </c>
      <c r="IB19" s="477">
        <f t="shared" si="15"/>
        <v>0.14851388096928134</v>
      </c>
      <c r="IC19" s="477">
        <f t="shared" si="15"/>
        <v>0.14549816303931787</v>
      </c>
      <c r="ID19" s="477">
        <f t="shared" si="15"/>
        <v>0.14273944373079597</v>
      </c>
      <c r="IE19" s="477">
        <f t="shared" si="15"/>
        <v>0.14021848773510009</v>
      </c>
    </row>
    <row r="20" spans="1:320">
      <c r="J20" s="252"/>
      <c r="K20" s="499">
        <v>9000</v>
      </c>
      <c r="L20" s="382">
        <f t="shared" si="21"/>
        <v>2.7431999999999999</v>
      </c>
      <c r="M20" s="382">
        <v>90</v>
      </c>
      <c r="N20" s="491"/>
      <c r="O20" s="263"/>
      <c r="P20" s="383">
        <f t="shared" si="16"/>
        <v>27.169199999999876</v>
      </c>
      <c r="Q20" s="383">
        <f>$Q$11-Konstanten!$C$33*K20</f>
        <v>300.31919999999985</v>
      </c>
      <c r="R20" s="382">
        <f t="shared" si="22"/>
        <v>675.30214757642079</v>
      </c>
      <c r="S20" s="263">
        <f t="shared" si="0"/>
        <v>0.73849306955613336</v>
      </c>
      <c r="T20" s="492"/>
      <c r="U20" s="492"/>
      <c r="V20" s="170"/>
      <c r="X20" s="524">
        <v>9000</v>
      </c>
      <c r="Y20" s="410">
        <f t="shared" si="17"/>
        <v>1.6741727307359761E-2</v>
      </c>
      <c r="Z20" s="410">
        <f t="shared" si="1"/>
        <v>3.3482534655317878E-2</v>
      </c>
      <c r="AA20" s="410">
        <f t="shared" si="1"/>
        <v>5.0221503680840079E-2</v>
      </c>
      <c r="AB20" s="410">
        <f t="shared" si="1"/>
        <v>6.6957719207624639E-2</v>
      </c>
      <c r="AC20" s="410">
        <f t="shared" si="1"/>
        <v>8.3690270824298085E-2</v>
      </c>
      <c r="AD20" s="410">
        <f t="shared" si="1"/>
        <v>0.10041825444469571</v>
      </c>
      <c r="AE20" s="410">
        <f t="shared" si="1"/>
        <v>0.11714077384431647</v>
      </c>
      <c r="AF20" s="410">
        <f t="shared" si="1"/>
        <v>0.13385694216725694</v>
      </c>
      <c r="AG20" s="410">
        <f t="shared" si="1"/>
        <v>0.15056588339832128</v>
      </c>
      <c r="AH20" s="410">
        <f t="shared" si="1"/>
        <v>0.16726673379495732</v>
      </c>
      <c r="AI20" s="410">
        <f t="shared" si="1"/>
        <v>0.183958643274135</v>
      </c>
      <c r="AJ20" s="410">
        <f t="shared" si="1"/>
        <v>0.20064077674952172</v>
      </c>
      <c r="AK20" s="410">
        <f t="shared" si="1"/>
        <v>0.21731231541460425</v>
      </c>
      <c r="AL20" s="410">
        <f t="shared" si="1"/>
        <v>0.23397245796777422</v>
      </c>
      <c r="AM20" s="410">
        <f t="shared" si="1"/>
        <v>0.25062042177579413</v>
      </c>
      <c r="AN20" s="410">
        <f t="shared" si="1"/>
        <v>0.26725544397236223</v>
      </c>
      <c r="AO20" s="410">
        <f t="shared" si="1"/>
        <v>0.2838767824889723</v>
      </c>
      <c r="AP20" s="410">
        <f t="shared" si="2"/>
        <v>0.3004837170156392</v>
      </c>
      <c r="AQ20" s="410">
        <f t="shared" si="2"/>
        <v>0.31707554988942871</v>
      </c>
      <c r="AR20" s="410">
        <f t="shared" si="2"/>
        <v>0.33365160690920176</v>
      </c>
      <c r="AS20" s="410">
        <f t="shared" si="2"/>
        <v>0.3502112380753612</v>
      </c>
      <c r="AT20" s="410">
        <f t="shared" si="2"/>
        <v>0.36675381825379094</v>
      </c>
      <c r="AU20" s="410">
        <f t="shared" si="2"/>
        <v>0.38327874776357351</v>
      </c>
      <c r="AV20" s="410">
        <f t="shared" si="2"/>
        <v>0.39978545288847311</v>
      </c>
      <c r="AW20" s="410">
        <f t="shared" si="2"/>
        <v>0.41627338631249539</v>
      </c>
      <c r="AX20" s="410">
        <f t="shared" si="2"/>
        <v>0.43274202748025531</v>
      </c>
      <c r="AY20" s="410">
        <f t="shared" si="2"/>
        <v>0.44919088288315134</v>
      </c>
      <c r="AZ20" s="410">
        <f t="shared" si="2"/>
        <v>0.46561948627268335</v>
      </c>
      <c r="BA20" s="410">
        <f t="shared" si="2"/>
        <v>0.48202739880258705</v>
      </c>
      <c r="BB20" s="410">
        <f t="shared" si="2"/>
        <v>0.49841420910162371</v>
      </c>
      <c r="BC20" s="410">
        <f t="shared" si="2"/>
        <v>0.51477953327923287</v>
      </c>
      <c r="BD20" s="410">
        <f t="shared" si="2"/>
        <v>0.53112301486636049</v>
      </c>
      <c r="BE20" s="410">
        <f t="shared" si="2"/>
        <v>0.5474443246940548</v>
      </c>
      <c r="BF20" s="410">
        <f t="shared" si="3"/>
        <v>0.56374316071255892</v>
      </c>
      <c r="BG20" s="410">
        <f t="shared" si="3"/>
        <v>0.58001924775374036</v>
      </c>
      <c r="BH20" s="410">
        <f t="shared" si="3"/>
        <v>0.59627233723989892</v>
      </c>
      <c r="BI20" s="410">
        <f t="shared" si="3"/>
        <v>0.61250220684201329</v>
      </c>
      <c r="BJ20" s="410">
        <f t="shared" si="3"/>
        <v>0.62870866009058746</v>
      </c>
      <c r="BK20" s="410">
        <f t="shared" si="3"/>
        <v>0.6448915259423359</v>
      </c>
      <c r="BL20" s="410">
        <f t="shared" si="3"/>
        <v>0.66105065830591703</v>
      </c>
      <c r="BM20" s="253"/>
      <c r="BN20" s="252"/>
      <c r="BO20" s="537">
        <f t="shared" si="18"/>
        <v>90.000000000000014</v>
      </c>
      <c r="BP20" s="524">
        <v>9000</v>
      </c>
      <c r="BQ20" s="382">
        <f t="shared" si="4"/>
        <v>300.33603501941593</v>
      </c>
      <c r="BR20" s="382">
        <f t="shared" si="4"/>
        <v>300.38653637737184</v>
      </c>
      <c r="BS20" s="382">
        <f t="shared" si="4"/>
        <v>300.47069298312948</v>
      </c>
      <c r="BT20" s="382">
        <f t="shared" si="4"/>
        <v>300.5884863858696</v>
      </c>
      <c r="BU20" s="382">
        <f t="shared" si="4"/>
        <v>300.73989082512026</v>
      </c>
      <c r="BV20" s="382">
        <f t="shared" si="4"/>
        <v>300.92487330098373</v>
      </c>
      <c r="BW20" s="382">
        <f t="shared" si="4"/>
        <v>301.1433936637942</v>
      </c>
      <c r="BX20" s="382">
        <f t="shared" si="4"/>
        <v>301.39540472273484</v>
      </c>
      <c r="BY20" s="382">
        <f t="shared" si="4"/>
        <v>301.68085237285283</v>
      </c>
      <c r="BZ20" s="382">
        <f t="shared" si="4"/>
        <v>301.99967573981519</v>
      </c>
      <c r="CA20" s="382">
        <f t="shared" si="4"/>
        <v>302.35180734166613</v>
      </c>
      <c r="CB20" s="382">
        <f t="shared" si="4"/>
        <v>302.73717326676638</v>
      </c>
      <c r="CC20" s="382">
        <f t="shared" si="4"/>
        <v>303.15569336702401</v>
      </c>
      <c r="CD20" s="382">
        <f t="shared" si="4"/>
        <v>303.60728146546057</v>
      </c>
      <c r="CE20" s="382">
        <f t="shared" si="4"/>
        <v>304.09184557710103</v>
      </c>
      <c r="CF20" s="382">
        <f t="shared" si="4"/>
        <v>304.60928814212542</v>
      </c>
      <c r="CG20" s="382">
        <f t="shared" si="5"/>
        <v>305.15950627018162</v>
      </c>
      <c r="CH20" s="382">
        <f t="shared" si="5"/>
        <v>305.74239199472595</v>
      </c>
      <c r="CI20" s="382">
        <f t="shared" si="5"/>
        <v>306.35783253623379</v>
      </c>
      <c r="CJ20" s="382">
        <f t="shared" si="5"/>
        <v>307.00571057310901</v>
      </c>
      <c r="CK20" s="382">
        <f t="shared" si="5"/>
        <v>307.68590451911223</v>
      </c>
      <c r="CL20" s="382">
        <f t="shared" si="5"/>
        <v>308.39828880613084</v>
      </c>
      <c r="CM20" s="382">
        <f t="shared" si="5"/>
        <v>309.14273417112003</v>
      </c>
      <c r="CN20" s="382">
        <f t="shared" si="5"/>
        <v>309.91910794606287</v>
      </c>
      <c r="CO20" s="382">
        <f t="shared" si="5"/>
        <v>310.72727434981675</v>
      </c>
      <c r="CP20" s="382">
        <f t="shared" si="5"/>
        <v>311.56709478074742</v>
      </c>
      <c r="CQ20" s="382">
        <f t="shared" si="5"/>
        <v>312.43842810908166</v>
      </c>
      <c r="CR20" s="382">
        <f t="shared" si="5"/>
        <v>313.34113096795295</v>
      </c>
      <c r="CS20" s="382">
        <f t="shared" si="5"/>
        <v>314.27505804216162</v>
      </c>
      <c r="CT20" s="382">
        <f t="shared" si="5"/>
        <v>315.24006235371326</v>
      </c>
      <c r="CU20" s="382">
        <f t="shared" si="5"/>
        <v>316.23599554326057</v>
      </c>
      <c r="CV20" s="382">
        <f t="shared" si="5"/>
        <v>317.26270814662161</v>
      </c>
      <c r="CW20" s="382">
        <f t="shared" si="6"/>
        <v>318.32004986561037</v>
      </c>
      <c r="CX20" s="382">
        <f t="shared" si="6"/>
        <v>319.40786983247483</v>
      </c>
      <c r="CY20" s="382">
        <f t="shared" si="6"/>
        <v>320.52601686729327</v>
      </c>
      <c r="CZ20" s="382">
        <f t="shared" si="6"/>
        <v>321.67433972774978</v>
      </c>
      <c r="DA20" s="382">
        <f t="shared" si="6"/>
        <v>322.8526873507642</v>
      </c>
      <c r="DB20" s="382">
        <f t="shared" si="6"/>
        <v>324.06090908551471</v>
      </c>
      <c r="DC20" s="382">
        <f t="shared" si="6"/>
        <v>325.29885491745591</v>
      </c>
      <c r="DD20" s="382">
        <f t="shared" si="6"/>
        <v>326.56637568298754</v>
      </c>
      <c r="DE20" s="521"/>
      <c r="DF20" s="252"/>
      <c r="DG20" s="537">
        <f t="shared" si="19"/>
        <v>90.000000000000014</v>
      </c>
      <c r="DH20" s="524">
        <v>9000</v>
      </c>
      <c r="DI20" s="382">
        <f t="shared" si="7"/>
        <v>11.305724404798855</v>
      </c>
      <c r="DJ20" s="382">
        <f t="shared" si="7"/>
        <v>22.610827559038096</v>
      </c>
      <c r="DK20" s="382">
        <f t="shared" si="7"/>
        <v>33.914689290188427</v>
      </c>
      <c r="DL20" s="382">
        <f t="shared" si="7"/>
        <v>45.216691577727879</v>
      </c>
      <c r="DM20" s="382">
        <f t="shared" si="7"/>
        <v>56.51621961890077</v>
      </c>
      <c r="DN20" s="382">
        <f t="shared" si="7"/>
        <v>67.812662882378476</v>
      </c>
      <c r="DO20" s="382">
        <f t="shared" si="7"/>
        <v>79.105416145830731</v>
      </c>
      <c r="DP20" s="382">
        <f t="shared" si="7"/>
        <v>90.393880513561371</v>
      </c>
      <c r="DQ20" s="382">
        <f t="shared" si="7"/>
        <v>101.67746441062732</v>
      </c>
      <c r="DR20" s="382">
        <f t="shared" si="7"/>
        <v>112.95558454982816</v>
      </c>
      <c r="DS20" s="382">
        <f t="shared" si="7"/>
        <v>124.22766686826806</v>
      </c>
      <c r="DT20" s="382">
        <f t="shared" si="7"/>
        <v>135.49314743035322</v>
      </c>
      <c r="DU20" s="382">
        <f t="shared" si="7"/>
        <v>146.75147329428677</v>
      </c>
      <c r="DV20" s="382">
        <f t="shared" si="7"/>
        <v>158.00210333937179</v>
      </c>
      <c r="DW20" s="382">
        <f t="shared" si="7"/>
        <v>169.24450905170215</v>
      </c>
      <c r="DX20" s="382">
        <f t="shared" si="7"/>
        <v>180.47817526602603</v>
      </c>
      <c r="DY20" s="382">
        <f t="shared" si="8"/>
        <v>191.70260086188748</v>
      </c>
      <c r="DZ20" s="382">
        <f t="shared" si="8"/>
        <v>202.91729941240663</v>
      </c>
      <c r="EA20" s="382">
        <f t="shared" si="8"/>
        <v>214.12179978430575</v>
      </c>
      <c r="EB20" s="382">
        <f t="shared" si="8"/>
        <v>225.31564668810771</v>
      </c>
      <c r="EC20" s="382">
        <f t="shared" si="8"/>
        <v>236.49840117768861</v>
      </c>
      <c r="ED20" s="382">
        <f t="shared" si="8"/>
        <v>247.66964109863733</v>
      </c>
      <c r="EE20" s="382">
        <f t="shared" si="8"/>
        <v>258.82896148514249</v>
      </c>
      <c r="EF20" s="382">
        <f t="shared" si="8"/>
        <v>269.97597490539789</v>
      </c>
      <c r="EG20" s="382">
        <f t="shared" si="8"/>
        <v>281.1103117557372</v>
      </c>
      <c r="EH20" s="382">
        <f t="shared" si="8"/>
        <v>292.23162050399094</v>
      </c>
      <c r="EI20" s="382">
        <f t="shared" si="8"/>
        <v>303.3395678827406</v>
      </c>
      <c r="EJ20" s="382">
        <f t="shared" si="8"/>
        <v>314.43383903337286</v>
      </c>
      <c r="EK20" s="382">
        <f t="shared" si="8"/>
        <v>325.51413760206287</v>
      </c>
      <c r="EL20" s="382">
        <f t="shared" si="8"/>
        <v>336.58018578892973</v>
      </c>
      <c r="EM20" s="382">
        <f t="shared" si="8"/>
        <v>347.63172435185356</v>
      </c>
      <c r="EN20" s="382">
        <f t="shared" si="8"/>
        <v>358.66851256651648</v>
      </c>
      <c r="EO20" s="382">
        <f t="shared" si="9"/>
        <v>369.69032814441863</v>
      </c>
      <c r="EP20" s="382">
        <f t="shared" si="9"/>
        <v>380.69696711071037</v>
      </c>
      <c r="EQ20" s="382">
        <f t="shared" si="9"/>
        <v>391.68824364376093</v>
      </c>
      <c r="ER20" s="382">
        <f t="shared" si="9"/>
        <v>402.66398987851557</v>
      </c>
      <c r="ES20" s="382">
        <f t="shared" si="9"/>
        <v>413.62405567570869</v>
      </c>
      <c r="ET20" s="382">
        <f t="shared" si="9"/>
        <v>424.56830835906766</v>
      </c>
      <c r="EU20" s="382">
        <f t="shared" si="9"/>
        <v>435.49663242269452</v>
      </c>
      <c r="EV20" s="382">
        <f t="shared" si="9"/>
        <v>446.40892921079251</v>
      </c>
      <c r="EW20" s="521"/>
      <c r="EX20" s="252"/>
      <c r="EY20" s="515">
        <f t="shared" si="20"/>
        <v>90.000000000000014</v>
      </c>
      <c r="EZ20" s="524">
        <v>9000</v>
      </c>
      <c r="FA20" s="382">
        <f t="shared" si="10"/>
        <v>91.186035019415968</v>
      </c>
      <c r="FB20" s="382">
        <f t="shared" si="10"/>
        <v>101.23653637737188</v>
      </c>
      <c r="FC20" s="382">
        <f t="shared" si="10"/>
        <v>111.32069298312952</v>
      </c>
      <c r="FD20" s="382">
        <f t="shared" si="10"/>
        <v>121.43848638586964</v>
      </c>
      <c r="FE20" s="382">
        <f t="shared" si="10"/>
        <v>131.58989082512028</v>
      </c>
      <c r="FF20" s="382">
        <f t="shared" si="10"/>
        <v>141.77487330098376</v>
      </c>
      <c r="FG20" s="382">
        <f t="shared" si="10"/>
        <v>151.99339366379422</v>
      </c>
      <c r="FH20" s="382">
        <f t="shared" si="10"/>
        <v>162.24540472273486</v>
      </c>
      <c r="FI20" s="382">
        <f t="shared" si="10"/>
        <v>172.53085237285285</v>
      </c>
      <c r="FJ20" s="382">
        <f t="shared" si="10"/>
        <v>182.84967573981521</v>
      </c>
      <c r="FK20" s="382">
        <f t="shared" si="10"/>
        <v>193.20180734166615</v>
      </c>
      <c r="FL20" s="382">
        <f t="shared" si="10"/>
        <v>203.5871732667664</v>
      </c>
      <c r="FM20" s="382">
        <f t="shared" si="10"/>
        <v>214.00569336702404</v>
      </c>
      <c r="FN20" s="382">
        <f t="shared" si="10"/>
        <v>224.4572814654606</v>
      </c>
      <c r="FO20" s="382">
        <f t="shared" si="10"/>
        <v>234.94184557710105</v>
      </c>
      <c r="FP20" s="382">
        <f t="shared" si="10"/>
        <v>245.45928814212544</v>
      </c>
      <c r="FQ20" s="382">
        <f t="shared" si="11"/>
        <v>256.00950627018165</v>
      </c>
      <c r="FR20" s="382">
        <f t="shared" si="11"/>
        <v>266.59239199472597</v>
      </c>
      <c r="FS20" s="382">
        <f t="shared" si="11"/>
        <v>277.20783253623381</v>
      </c>
      <c r="FT20" s="382">
        <f t="shared" si="11"/>
        <v>287.85571057310904</v>
      </c>
      <c r="FU20" s="382">
        <f t="shared" si="11"/>
        <v>298.53590451911225</v>
      </c>
      <c r="FV20" s="382">
        <f t="shared" si="11"/>
        <v>309.24828880613086</v>
      </c>
      <c r="FW20" s="382">
        <f t="shared" si="11"/>
        <v>319.99273417112005</v>
      </c>
      <c r="FX20" s="382">
        <f t="shared" si="11"/>
        <v>330.76910794606289</v>
      </c>
      <c r="FY20" s="382">
        <f t="shared" si="11"/>
        <v>341.57727434981678</v>
      </c>
      <c r="FZ20" s="382">
        <f t="shared" si="11"/>
        <v>352.41709478074745</v>
      </c>
      <c r="GA20" s="382">
        <f t="shared" si="11"/>
        <v>363.28842810908168</v>
      </c>
      <c r="GB20" s="382">
        <f t="shared" si="11"/>
        <v>374.19113096795297</v>
      </c>
      <c r="GC20" s="382">
        <f t="shared" si="11"/>
        <v>385.12505804216164</v>
      </c>
      <c r="GD20" s="382">
        <f t="shared" si="11"/>
        <v>396.09006235371328</v>
      </c>
      <c r="GE20" s="382">
        <f t="shared" si="11"/>
        <v>407.08599554326059</v>
      </c>
      <c r="GF20" s="382">
        <f t="shared" si="11"/>
        <v>418.11270814662163</v>
      </c>
      <c r="GG20" s="382">
        <f t="shared" si="12"/>
        <v>429.17004986561039</v>
      </c>
      <c r="GH20" s="382">
        <f t="shared" si="12"/>
        <v>440.25786983247485</v>
      </c>
      <c r="GI20" s="382">
        <f t="shared" si="12"/>
        <v>451.37601686729329</v>
      </c>
      <c r="GJ20" s="382">
        <f t="shared" si="12"/>
        <v>462.5243397277498</v>
      </c>
      <c r="GK20" s="382">
        <f t="shared" si="12"/>
        <v>473.70268735076422</v>
      </c>
      <c r="GL20" s="382">
        <f t="shared" si="12"/>
        <v>484.91090908551473</v>
      </c>
      <c r="GM20" s="382">
        <f t="shared" si="12"/>
        <v>496.14885491745594</v>
      </c>
      <c r="GN20" s="382">
        <f t="shared" si="12"/>
        <v>507.41637568298756</v>
      </c>
      <c r="GO20" s="511"/>
      <c r="GP20" s="521"/>
      <c r="GQ20" s="524">
        <v>9000</v>
      </c>
      <c r="GR20" s="583">
        <f t="shared" si="13"/>
        <v>7.0654747767167336</v>
      </c>
      <c r="GS20" s="477">
        <f t="shared" si="13"/>
        <v>3.477347682787717</v>
      </c>
      <c r="GT20" s="477">
        <f t="shared" si="13"/>
        <v>2.2823739598680257</v>
      </c>
      <c r="GU20" s="477">
        <f t="shared" si="13"/>
        <v>1.6857003940041888</v>
      </c>
      <c r="GV20" s="477">
        <f t="shared" si="13"/>
        <v>1.3283562084027387</v>
      </c>
      <c r="GW20" s="477">
        <f t="shared" si="13"/>
        <v>1.0906843541433144</v>
      </c>
      <c r="GX20" s="477">
        <f t="shared" si="13"/>
        <v>0.92140312344220021</v>
      </c>
      <c r="GY20" s="477">
        <f t="shared" si="13"/>
        <v>0.79487155326177128</v>
      </c>
      <c r="GZ20" s="477">
        <f t="shared" si="13"/>
        <v>0.69684456012870377</v>
      </c>
      <c r="HA20" s="477">
        <f t="shared" si="13"/>
        <v>0.61877499433553573</v>
      </c>
      <c r="HB20" s="477">
        <f t="shared" si="13"/>
        <v>0.55522366484221897</v>
      </c>
      <c r="HC20" s="477">
        <f t="shared" si="13"/>
        <v>0.50256435198256189</v>
      </c>
      <c r="HD20" s="477">
        <f t="shared" si="13"/>
        <v>0.45828650686095407</v>
      </c>
      <c r="HE20" s="477">
        <f t="shared" si="13"/>
        <v>0.42059679410311474</v>
      </c>
      <c r="HF20" s="477">
        <f t="shared" si="13"/>
        <v>0.3881800177359323</v>
      </c>
      <c r="HG20" s="477">
        <f t="shared" si="13"/>
        <v>0.36004970008321963</v>
      </c>
      <c r="HH20" s="477">
        <f t="shared" si="14"/>
        <v>0.33545139773363958</v>
      </c>
      <c r="HI20" s="477">
        <f t="shared" si="14"/>
        <v>0.31379824572229725</v>
      </c>
      <c r="HJ20" s="477">
        <f t="shared" si="14"/>
        <v>0.29462685637556463</v>
      </c>
      <c r="HK20" s="477">
        <f t="shared" si="14"/>
        <v>0.27756644868774766</v>
      </c>
      <c r="HL20" s="477">
        <f t="shared" si="14"/>
        <v>0.26231679805231722</v>
      </c>
      <c r="HM20" s="477">
        <f t="shared" si="14"/>
        <v>0.24863219987050861</v>
      </c>
      <c r="HN20" s="477">
        <f t="shared" si="14"/>
        <v>0.23630961672536221</v>
      </c>
      <c r="HO20" s="477">
        <f t="shared" si="14"/>
        <v>0.22517978891257817</v>
      </c>
      <c r="HP20" s="477">
        <f t="shared" si="14"/>
        <v>0.2151004785858607</v>
      </c>
      <c r="HQ20" s="477">
        <f t="shared" si="14"/>
        <v>0.20595127307906971</v>
      </c>
      <c r="HR20" s="477">
        <f t="shared" si="14"/>
        <v>0.19762954317095555</v>
      </c>
      <c r="HS20" s="477">
        <f t="shared" si="14"/>
        <v>0.19004726755327911</v>
      </c>
      <c r="HT20" s="477">
        <f t="shared" si="14"/>
        <v>0.18312851441485592</v>
      </c>
      <c r="HU20" s="477">
        <f t="shared" si="14"/>
        <v>0.17680742681062736</v>
      </c>
      <c r="HV20" s="477">
        <f t="shared" si="14"/>
        <v>0.17102659805360776</v>
      </c>
      <c r="HW20" s="477">
        <f t="shared" si="14"/>
        <v>0.1657357518081016</v>
      </c>
      <c r="HX20" s="477">
        <f t="shared" si="15"/>
        <v>0.1608906622462575</v>
      </c>
      <c r="HY20" s="477">
        <f t="shared" si="15"/>
        <v>0.15645226483888322</v>
      </c>
      <c r="HZ20" s="477">
        <f t="shared" si="15"/>
        <v>0.15238591964945003</v>
      </c>
      <c r="IA20" s="477">
        <f t="shared" si="15"/>
        <v>0.14866079747358141</v>
      </c>
      <c r="IB20" s="477">
        <f t="shared" si="15"/>
        <v>0.14524936557886914</v>
      </c>
      <c r="IC20" s="477">
        <f t="shared" si="15"/>
        <v>0.14212695469350453</v>
      </c>
      <c r="ID20" s="477">
        <f t="shared" si="15"/>
        <v>0.1392713926565847</v>
      </c>
      <c r="IE20" s="477">
        <f t="shared" si="15"/>
        <v>0.13666269306048667</v>
      </c>
    </row>
    <row r="21" spans="1:320" s="90" customFormat="1" ht="36">
      <c r="A21" s="173"/>
      <c r="B21" s="182"/>
      <c r="C21" s="91"/>
      <c r="D21" s="189"/>
      <c r="E21" s="91"/>
      <c r="F21" s="116"/>
      <c r="G21" s="116"/>
      <c r="H21" s="116"/>
      <c r="I21" s="116"/>
      <c r="J21" s="252"/>
      <c r="K21" s="499">
        <v>10000</v>
      </c>
      <c r="L21" s="382">
        <f t="shared" si="21"/>
        <v>3.0479999999999996</v>
      </c>
      <c r="M21" s="382">
        <v>100</v>
      </c>
      <c r="N21" s="491"/>
      <c r="O21" s="263"/>
      <c r="P21" s="383">
        <f t="shared" si="16"/>
        <v>25.187999999999874</v>
      </c>
      <c r="Q21" s="383">
        <f>$Q$11-Konstanten!$C$33*K21</f>
        <v>298.33799999999985</v>
      </c>
      <c r="R21" s="382">
        <f t="shared" si="22"/>
        <v>673.07098409679509</v>
      </c>
      <c r="S21" s="263">
        <f t="shared" si="0"/>
        <v>0.71324424479298343</v>
      </c>
      <c r="T21" s="492"/>
      <c r="U21" s="492"/>
      <c r="V21" s="170"/>
      <c r="W21" s="92"/>
      <c r="X21" s="525">
        <v>10000</v>
      </c>
      <c r="Y21" s="410">
        <f t="shared" si="17"/>
        <v>1.7035457414405302E-2</v>
      </c>
      <c r="Z21" s="410">
        <f t="shared" si="1"/>
        <v>3.4069852026290391E-2</v>
      </c>
      <c r="AA21" s="410">
        <f t="shared" si="1"/>
        <v>5.1102122948537047E-2</v>
      </c>
      <c r="AB21" s="410">
        <f t="shared" si="1"/>
        <v>6.8131213116883693E-2</v>
      </c>
      <c r="AC21" s="410">
        <f t="shared" si="1"/>
        <v>8.5156071182500126E-2</v>
      </c>
      <c r="AD21" s="410">
        <f t="shared" si="1"/>
        <v>0.1021756533817763</v>
      </c>
      <c r="AE21" s="410">
        <f t="shared" si="1"/>
        <v>0.11918892537619361</v>
      </c>
      <c r="AF21" s="410">
        <f t="shared" si="1"/>
        <v>0.13619486405512096</v>
      </c>
      <c r="AG21" s="410">
        <f t="shared" si="1"/>
        <v>0.15319245929481262</v>
      </c>
      <c r="AH21" s="410">
        <f t="shared" si="1"/>
        <v>0.17018071566701587</v>
      </c>
      <c r="AI21" s="410">
        <f t="shared" si="1"/>
        <v>0.18715865409106008</v>
      </c>
      <c r="AJ21" s="410">
        <f t="shared" si="1"/>
        <v>0.20412531342368692</v>
      </c>
      <c r="AK21" s="410">
        <f t="shared" si="1"/>
        <v>0.22107975198126045</v>
      </c>
      <c r="AL21" s="410">
        <f t="shared" si="1"/>
        <v>0.23802104898946363</v>
      </c>
      <c r="AM21" s="410">
        <f t="shared" si="1"/>
        <v>0.2549483059561094</v>
      </c>
      <c r="AN21" s="410">
        <f t="shared" si="1"/>
        <v>0.27186064796314752</v>
      </c>
      <c r="AO21" s="410">
        <f t="shared" si="1"/>
        <v>0.28875722487445515</v>
      </c>
      <c r="AP21" s="410">
        <f t="shared" si="2"/>
        <v>0.30563721245658926</v>
      </c>
      <c r="AQ21" s="410">
        <f t="shared" si="2"/>
        <v>0.32249981341015238</v>
      </c>
      <c r="AR21" s="410">
        <f t="shared" si="2"/>
        <v>0.33934425830993886</v>
      </c>
      <c r="AS21" s="410">
        <f t="shared" si="2"/>
        <v>0.35616980645261909</v>
      </c>
      <c r="AT21" s="410">
        <f t="shared" si="2"/>
        <v>0.37297574661118138</v>
      </c>
      <c r="AU21" s="410">
        <f t="shared" si="2"/>
        <v>0.3897613976958601</v>
      </c>
      <c r="AV21" s="410">
        <f t="shared" si="2"/>
        <v>0.40652610932177818</v>
      </c>
      <c r="AW21" s="410">
        <f t="shared" si="2"/>
        <v>0.42326926228399681</v>
      </c>
      <c r="AX21" s="410">
        <f t="shared" si="2"/>
        <v>0.43999026894109694</v>
      </c>
      <c r="AY21" s="410">
        <f t="shared" si="2"/>
        <v>0.4566885735088127</v>
      </c>
      <c r="AZ21" s="410">
        <f t="shared" si="2"/>
        <v>0.47336365226567972</v>
      </c>
      <c r="BA21" s="410">
        <f t="shared" si="2"/>
        <v>0.49001501367294681</v>
      </c>
      <c r="BB21" s="410">
        <f t="shared" si="2"/>
        <v>0.50664219841139035</v>
      </c>
      <c r="BC21" s="410">
        <f t="shared" si="2"/>
        <v>0.52324477933789904</v>
      </c>
      <c r="BD21" s="410">
        <f t="shared" si="2"/>
        <v>0.53982236136500583</v>
      </c>
      <c r="BE21" s="410">
        <f t="shared" si="2"/>
        <v>0.55637458126674322</v>
      </c>
      <c r="BF21" s="410">
        <f t="shared" si="3"/>
        <v>0.57290110741440547</v>
      </c>
      <c r="BG21" s="410">
        <f t="shared" si="3"/>
        <v>0.58940163944592228</v>
      </c>
      <c r="BH21" s="410">
        <f t="shared" si="3"/>
        <v>0.60587590787274892</v>
      </c>
      <c r="BI21" s="410">
        <f t="shared" si="3"/>
        <v>0.62232367362819363</v>
      </c>
      <c r="BJ21" s="410">
        <f t="shared" si="3"/>
        <v>0.63874472756121892</v>
      </c>
      <c r="BK21" s="410">
        <f t="shared" si="3"/>
        <v>0.65513888987978475</v>
      </c>
      <c r="BL21" s="410">
        <f t="shared" si="3"/>
        <v>0.67150600954780471</v>
      </c>
      <c r="BM21" s="253"/>
      <c r="BN21" s="252"/>
      <c r="BO21" s="537">
        <f t="shared" si="18"/>
        <v>100.00000000000001</v>
      </c>
      <c r="BP21" s="525">
        <v>10000</v>
      </c>
      <c r="BQ21" s="382">
        <f t="shared" si="4"/>
        <v>298.35531594381553</v>
      </c>
      <c r="BR21" s="382">
        <f t="shared" si="4"/>
        <v>298.40725945412424</v>
      </c>
      <c r="BS21" s="382">
        <f t="shared" si="4"/>
        <v>298.49381757986589</v>
      </c>
      <c r="BT21" s="382">
        <f t="shared" si="4"/>
        <v>298.61496877705099</v>
      </c>
      <c r="BU21" s="382">
        <f t="shared" si="4"/>
        <v>298.77068297018712</v>
      </c>
      <c r="BV21" s="382">
        <f t="shared" si="4"/>
        <v>298.96092163779798</v>
      </c>
      <c r="BW21" s="382">
        <f t="shared" si="4"/>
        <v>299.18563792156226</v>
      </c>
      <c r="BX21" s="382">
        <f t="shared" si="4"/>
        <v>299.4447767584727</v>
      </c>
      <c r="BY21" s="382">
        <f t="shared" si="4"/>
        <v>299.73827503529344</v>
      </c>
      <c r="BZ21" s="382">
        <f t="shared" si="4"/>
        <v>300.06606176447872</v>
      </c>
      <c r="CA21" s="382">
        <f t="shared" si="4"/>
        <v>300.42805828060779</v>
      </c>
      <c r="CB21" s="382">
        <f t="shared" si="4"/>
        <v>300.82417845629288</v>
      </c>
      <c r="CC21" s="382">
        <f t="shared" si="4"/>
        <v>301.25432893642653</v>
      </c>
      <c r="CD21" s="382">
        <f t="shared" si="4"/>
        <v>301.71840938955364</v>
      </c>
      <c r="CE21" s="382">
        <f t="shared" si="4"/>
        <v>302.21631277508607</v>
      </c>
      <c r="CF21" s="382">
        <f t="shared" si="4"/>
        <v>302.74792562501722</v>
      </c>
      <c r="CG21" s="382">
        <f t="shared" si="5"/>
        <v>303.31312833874517</v>
      </c>
      <c r="CH21" s="382">
        <f t="shared" si="5"/>
        <v>303.91179548957973</v>
      </c>
      <c r="CI21" s="382">
        <f t="shared" si="5"/>
        <v>304.54379614147933</v>
      </c>
      <c r="CJ21" s="382">
        <f t="shared" si="5"/>
        <v>305.20899417454984</v>
      </c>
      <c r="CK21" s="382">
        <f t="shared" si="5"/>
        <v>305.90724861783576</v>
      </c>
      <c r="CL21" s="382">
        <f t="shared" si="5"/>
        <v>306.63841398793693</v>
      </c>
      <c r="CM21" s="382">
        <f t="shared" si="5"/>
        <v>307.40234063200239</v>
      </c>
      <c r="CN21" s="382">
        <f t="shared" si="5"/>
        <v>308.19887507367696</v>
      </c>
      <c r="CO21" s="382">
        <f t="shared" si="5"/>
        <v>309.0278603606119</v>
      </c>
      <c r="CP21" s="382">
        <f t="shared" si="5"/>
        <v>309.88913641219142</v>
      </c>
      <c r="CQ21" s="382">
        <f t="shared" si="5"/>
        <v>310.78254036617585</v>
      </c>
      <c r="CR21" s="382">
        <f t="shared" si="5"/>
        <v>311.70790692302006</v>
      </c>
      <c r="CS21" s="382">
        <f t="shared" si="5"/>
        <v>312.66506868668483</v>
      </c>
      <c r="CT21" s="382">
        <f t="shared" si="5"/>
        <v>313.65385650082646</v>
      </c>
      <c r="CU21" s="382">
        <f t="shared" si="5"/>
        <v>314.67409977931953</v>
      </c>
      <c r="CV21" s="382">
        <f t="shared" si="5"/>
        <v>315.7256268301411</v>
      </c>
      <c r="CW21" s="382">
        <f t="shared" si="6"/>
        <v>316.8082651717209</v>
      </c>
      <c r="CX21" s="382">
        <f t="shared" si="6"/>
        <v>317.92184184094037</v>
      </c>
      <c r="CY21" s="382">
        <f t="shared" si="6"/>
        <v>319.06618369203818</v>
      </c>
      <c r="CZ21" s="382">
        <f t="shared" si="6"/>
        <v>320.24111768576535</v>
      </c>
      <c r="DA21" s="382">
        <f t="shared" si="6"/>
        <v>321.44647116820369</v>
      </c>
      <c r="DB21" s="382">
        <f t="shared" si="6"/>
        <v>322.68207213874462</v>
      </c>
      <c r="DC21" s="382">
        <f t="shared" si="6"/>
        <v>323.94774950679789</v>
      </c>
      <c r="DD21" s="382">
        <f t="shared" si="6"/>
        <v>325.24333333687537</v>
      </c>
      <c r="DE21" s="521"/>
      <c r="DF21" s="252"/>
      <c r="DG21" s="537">
        <f t="shared" si="19"/>
        <v>100.00000000000001</v>
      </c>
      <c r="DH21" s="525">
        <v>10000</v>
      </c>
      <c r="DI21" s="382">
        <f t="shared" si="7"/>
        <v>11.46607208645282</v>
      </c>
      <c r="DJ21" s="382">
        <f t="shared" si="7"/>
        <v>22.931428831367462</v>
      </c>
      <c r="DK21" s="382">
        <f t="shared" si="7"/>
        <v>34.395356182407248</v>
      </c>
      <c r="DL21" s="382">
        <f t="shared" si="7"/>
        <v>45.857142660289384</v>
      </c>
      <c r="DM21" s="382">
        <f t="shared" si="7"/>
        <v>57.316080632622089</v>
      </c>
      <c r="DN21" s="382">
        <f t="shared" si="7"/>
        <v>68.7714675724052</v>
      </c>
      <c r="DO21" s="382">
        <f t="shared" si="7"/>
        <v>80.222607296394102</v>
      </c>
      <c r="DP21" s="382">
        <f t="shared" si="7"/>
        <v>91.668811178509486</v>
      </c>
      <c r="DQ21" s="382">
        <f t="shared" si="7"/>
        <v>103.10939933376775</v>
      </c>
      <c r="DR21" s="382">
        <f t="shared" si="7"/>
        <v>114.54370176829525</v>
      </c>
      <c r="DS21" s="382">
        <f t="shared" si="7"/>
        <v>125.97105949130147</v>
      </c>
      <c r="DT21" s="382">
        <f t="shared" si="7"/>
        <v>137.3908255851477</v>
      </c>
      <c r="DU21" s="382">
        <f t="shared" si="7"/>
        <v>148.80236622990236</v>
      </c>
      <c r="DV21" s="382">
        <f t="shared" si="7"/>
        <v>160.20506167908977</v>
      </c>
      <c r="DW21" s="382">
        <f t="shared" si="7"/>
        <v>171.59830718368937</v>
      </c>
      <c r="DX21" s="382">
        <f t="shared" si="7"/>
        <v>182.98151386174808</v>
      </c>
      <c r="DY21" s="382">
        <f t="shared" si="8"/>
        <v>194.35410951130908</v>
      </c>
      <c r="DZ21" s="382">
        <f t="shared" si="8"/>
        <v>205.71553936475777</v>
      </c>
      <c r="EA21" s="382">
        <f t="shared" si="8"/>
        <v>217.06526678300406</v>
      </c>
      <c r="EB21" s="382">
        <f t="shared" si="8"/>
        <v>228.40277388826757</v>
      </c>
      <c r="EC21" s="382">
        <f t="shared" si="8"/>
        <v>239.72756213462935</v>
      </c>
      <c r="ED21" s="382">
        <f t="shared" si="8"/>
        <v>251.03915281582474</v>
      </c>
      <c r="EE21" s="382">
        <f t="shared" si="8"/>
        <v>262.33708751009488</v>
      </c>
      <c r="EF21" s="382">
        <f t="shared" si="8"/>
        <v>273.62092846225056</v>
      </c>
      <c r="EG21" s="382">
        <f t="shared" si="8"/>
        <v>284.89025890341418</v>
      </c>
      <c r="EH21" s="382">
        <f t="shared" si="8"/>
        <v>296.14468330919766</v>
      </c>
      <c r="EI21" s="382">
        <f t="shared" si="8"/>
        <v>307.3838275973381</v>
      </c>
      <c r="EJ21" s="382">
        <f t="shared" si="8"/>
        <v>318.60733926611414</v>
      </c>
      <c r="EK21" s="382">
        <f t="shared" si="8"/>
        <v>329.81488747505483</v>
      </c>
      <c r="EL21" s="382">
        <f t="shared" si="8"/>
        <v>341.00616306971824</v>
      </c>
      <c r="EM21" s="382">
        <f t="shared" si="8"/>
        <v>352.18087855247012</v>
      </c>
      <c r="EN21" s="382">
        <f t="shared" si="8"/>
        <v>363.33876800140018</v>
      </c>
      <c r="EO21" s="382">
        <f t="shared" si="9"/>
        <v>374.47958693964915</v>
      </c>
      <c r="EP21" s="382">
        <f t="shared" si="9"/>
        <v>385.60311215755758</v>
      </c>
      <c r="EQ21" s="382">
        <f t="shared" si="9"/>
        <v>396.70914149013129</v>
      </c>
      <c r="ER21" s="382">
        <f t="shared" si="9"/>
        <v>407.79749355245025</v>
      </c>
      <c r="ES21" s="382">
        <f t="shared" si="9"/>
        <v>418.86800743566101</v>
      </c>
      <c r="ET21" s="382">
        <f t="shared" si="9"/>
        <v>429.92054236626888</v>
      </c>
      <c r="EU21" s="382">
        <f t="shared" si="9"/>
        <v>440.95497733146857</v>
      </c>
      <c r="EV21" s="382">
        <f t="shared" si="9"/>
        <v>451.97121067325281</v>
      </c>
      <c r="EW21" s="521"/>
      <c r="EX21" s="252"/>
      <c r="EY21" s="515">
        <f t="shared" si="20"/>
        <v>100.00000000000001</v>
      </c>
      <c r="EZ21" s="525">
        <v>10000</v>
      </c>
      <c r="FA21" s="382">
        <f t="shared" si="10"/>
        <v>95.205315943815563</v>
      </c>
      <c r="FB21" s="382">
        <f t="shared" si="10"/>
        <v>105.25725945412428</v>
      </c>
      <c r="FC21" s="382">
        <f t="shared" si="10"/>
        <v>115.34381757986593</v>
      </c>
      <c r="FD21" s="382">
        <f t="shared" si="10"/>
        <v>125.46496877705103</v>
      </c>
      <c r="FE21" s="382">
        <f t="shared" si="10"/>
        <v>135.62068297018715</v>
      </c>
      <c r="FF21" s="382">
        <f t="shared" si="10"/>
        <v>145.810921637798</v>
      </c>
      <c r="FG21" s="382">
        <f t="shared" si="10"/>
        <v>156.03563792156228</v>
      </c>
      <c r="FH21" s="382">
        <f t="shared" si="10"/>
        <v>166.29477675847272</v>
      </c>
      <c r="FI21" s="382">
        <f t="shared" si="10"/>
        <v>176.58827503529346</v>
      </c>
      <c r="FJ21" s="382">
        <f t="shared" si="10"/>
        <v>186.91606176447874</v>
      </c>
      <c r="FK21" s="382">
        <f t="shared" si="10"/>
        <v>197.27805828060781</v>
      </c>
      <c r="FL21" s="382">
        <f t="shared" si="10"/>
        <v>207.67417845629291</v>
      </c>
      <c r="FM21" s="382">
        <f t="shared" si="10"/>
        <v>218.10432893642655</v>
      </c>
      <c r="FN21" s="382">
        <f t="shared" si="10"/>
        <v>228.56840938955366</v>
      </c>
      <c r="FO21" s="382">
        <f t="shared" si="10"/>
        <v>239.06631277508609</v>
      </c>
      <c r="FP21" s="382">
        <f t="shared" si="10"/>
        <v>249.59792562501724</v>
      </c>
      <c r="FQ21" s="382">
        <f t="shared" si="11"/>
        <v>260.1631283387452</v>
      </c>
      <c r="FR21" s="382">
        <f t="shared" si="11"/>
        <v>270.76179548957975</v>
      </c>
      <c r="FS21" s="382">
        <f t="shared" si="11"/>
        <v>281.39379614147936</v>
      </c>
      <c r="FT21" s="382">
        <f t="shared" si="11"/>
        <v>292.05899417454987</v>
      </c>
      <c r="FU21" s="382">
        <f t="shared" si="11"/>
        <v>302.75724861783578</v>
      </c>
      <c r="FV21" s="382">
        <f t="shared" si="11"/>
        <v>313.48841398793695</v>
      </c>
      <c r="FW21" s="382">
        <f t="shared" si="11"/>
        <v>324.25234063200242</v>
      </c>
      <c r="FX21" s="382">
        <f t="shared" si="11"/>
        <v>335.04887507367698</v>
      </c>
      <c r="FY21" s="382">
        <f t="shared" si="11"/>
        <v>345.87786036061192</v>
      </c>
      <c r="FZ21" s="382">
        <f t="shared" si="11"/>
        <v>356.73913641219144</v>
      </c>
      <c r="GA21" s="382">
        <f t="shared" si="11"/>
        <v>367.63254036617587</v>
      </c>
      <c r="GB21" s="382">
        <f t="shared" si="11"/>
        <v>378.55790692302008</v>
      </c>
      <c r="GC21" s="382">
        <f t="shared" si="11"/>
        <v>389.51506868668486</v>
      </c>
      <c r="GD21" s="382">
        <f t="shared" si="11"/>
        <v>400.50385650082649</v>
      </c>
      <c r="GE21" s="382">
        <f t="shared" si="11"/>
        <v>411.52409977931956</v>
      </c>
      <c r="GF21" s="382">
        <f t="shared" si="11"/>
        <v>422.57562683014112</v>
      </c>
      <c r="GG21" s="382">
        <f t="shared" si="12"/>
        <v>433.65826517172093</v>
      </c>
      <c r="GH21" s="382">
        <f t="shared" si="12"/>
        <v>444.7718418409404</v>
      </c>
      <c r="GI21" s="382">
        <f t="shared" si="12"/>
        <v>455.9161836920382</v>
      </c>
      <c r="GJ21" s="382">
        <f t="shared" si="12"/>
        <v>467.09111768576537</v>
      </c>
      <c r="GK21" s="382">
        <f t="shared" si="12"/>
        <v>478.29647116820371</v>
      </c>
      <c r="GL21" s="382">
        <f t="shared" si="12"/>
        <v>489.53207213874464</v>
      </c>
      <c r="GM21" s="382">
        <f t="shared" si="12"/>
        <v>500.79774950679791</v>
      </c>
      <c r="GN21" s="382">
        <f t="shared" si="12"/>
        <v>512.09333333687539</v>
      </c>
      <c r="GO21" s="511"/>
      <c r="GP21" s="521"/>
      <c r="GQ21" s="525">
        <v>10000</v>
      </c>
      <c r="GR21" s="582">
        <f t="shared" si="13"/>
        <v>7.3032197273816868</v>
      </c>
      <c r="GS21" s="476">
        <f t="shared" si="13"/>
        <v>3.5900872653057232</v>
      </c>
      <c r="GT21" s="476">
        <f t="shared" si="13"/>
        <v>2.3534706536594237</v>
      </c>
      <c r="GU21" s="476">
        <f t="shared" si="13"/>
        <v>1.735996215605887</v>
      </c>
      <c r="GV21" s="476">
        <f t="shared" si="13"/>
        <v>1.3661890602651765</v>
      </c>
      <c r="GW21" s="476">
        <f t="shared" si="13"/>
        <v>1.1202240810737789</v>
      </c>
      <c r="GX21" s="476">
        <f t="shared" si="13"/>
        <v>0.945033241628085</v>
      </c>
      <c r="GY21" s="476">
        <f t="shared" si="13"/>
        <v>0.81408239749768119</v>
      </c>
      <c r="GZ21" s="476">
        <f t="shared" si="13"/>
        <v>0.71263023716851182</v>
      </c>
      <c r="HA21" s="476">
        <f t="shared" si="13"/>
        <v>0.63183185874839221</v>
      </c>
      <c r="HB21" s="476">
        <f t="shared" si="13"/>
        <v>0.56605857787700997</v>
      </c>
      <c r="HC21" s="476">
        <f t="shared" si="13"/>
        <v>0.51155783198629401</v>
      </c>
      <c r="HD21" s="476">
        <f t="shared" si="13"/>
        <v>0.46573159058137154</v>
      </c>
      <c r="HE21" s="476">
        <f t="shared" si="13"/>
        <v>0.42672401854196096</v>
      </c>
      <c r="HF21" s="476">
        <f t="shared" si="13"/>
        <v>0.39317407437577351</v>
      </c>
      <c r="HG21" s="476">
        <f t="shared" si="13"/>
        <v>0.36406088438857964</v>
      </c>
      <c r="HH21" s="476">
        <f t="shared" si="14"/>
        <v>0.33860369092739367</v>
      </c>
      <c r="HI21" s="476">
        <f t="shared" si="14"/>
        <v>0.31619515144885257</v>
      </c>
      <c r="HJ21" s="476">
        <f t="shared" si="14"/>
        <v>0.29635570126833455</v>
      </c>
      <c r="HK21" s="476">
        <f t="shared" si="14"/>
        <v>0.27870160770211266</v>
      </c>
      <c r="HL21" s="476">
        <f t="shared" si="14"/>
        <v>0.26292215180417761</v>
      </c>
      <c r="HM21" s="476">
        <f t="shared" si="14"/>
        <v>0.24876303346166967</v>
      </c>
      <c r="HN21" s="476">
        <f t="shared" si="14"/>
        <v>0.23601410578107834</v>
      </c>
      <c r="HO21" s="476">
        <f t="shared" si="14"/>
        <v>0.22450017605250974</v>
      </c>
      <c r="HP21" s="476">
        <f t="shared" si="14"/>
        <v>0.21407401464672141</v>
      </c>
      <c r="HQ21" s="476">
        <f t="shared" si="14"/>
        <v>0.20461097739758694</v>
      </c>
      <c r="HR21" s="476">
        <f t="shared" si="14"/>
        <v>0.1960048231547219</v>
      </c>
      <c r="HS21" s="476">
        <f t="shared" si="14"/>
        <v>0.18816442770903255</v>
      </c>
      <c r="HT21" s="476">
        <f t="shared" si="14"/>
        <v>0.181011177720549</v>
      </c>
      <c r="HU21" s="476">
        <f t="shared" si="14"/>
        <v>0.17447688597623387</v>
      </c>
      <c r="HV21" s="476">
        <f t="shared" si="14"/>
        <v>0.16850211025300771</v>
      </c>
      <c r="HW21" s="476">
        <f t="shared" si="14"/>
        <v>0.16303478749207587</v>
      </c>
      <c r="HX21" s="476">
        <f t="shared" si="15"/>
        <v>0.15802911639509196</v>
      </c>
      <c r="HY21" s="476">
        <f t="shared" si="15"/>
        <v>0.15344463729122201</v>
      </c>
      <c r="HZ21" s="476">
        <f t="shared" si="15"/>
        <v>0.14924546981577377</v>
      </c>
      <c r="IA21" s="476">
        <f t="shared" si="15"/>
        <v>0.14539967770961512</v>
      </c>
      <c r="IB21" s="476">
        <f t="shared" si="15"/>
        <v>0.14187873668454143</v>
      </c>
      <c r="IC21" s="476">
        <f t="shared" si="15"/>
        <v>0.13865708636385649</v>
      </c>
      <c r="ID21" s="476">
        <f t="shared" si="15"/>
        <v>0.13571175120299223</v>
      </c>
      <c r="IE21" s="476">
        <f t="shared" si="15"/>
        <v>0.13302201831409821</v>
      </c>
    </row>
    <row r="22" spans="1:320">
      <c r="J22" s="252"/>
      <c r="K22" s="499">
        <v>11000</v>
      </c>
      <c r="L22" s="382">
        <f t="shared" si="21"/>
        <v>3.3527999999999998</v>
      </c>
      <c r="M22" s="382">
        <v>110</v>
      </c>
      <c r="N22" s="491"/>
      <c r="O22" s="263"/>
      <c r="P22" s="383">
        <f t="shared" si="16"/>
        <v>23.206799999999816</v>
      </c>
      <c r="Q22" s="383">
        <f>$Q$11-Konstanten!$C$33*K22</f>
        <v>296.35679999999979</v>
      </c>
      <c r="R22" s="382">
        <f t="shared" si="22"/>
        <v>670.83239989190338</v>
      </c>
      <c r="S22" s="263">
        <f t="shared" si="0"/>
        <v>0.68869901678839218</v>
      </c>
      <c r="T22" s="492"/>
      <c r="U22" s="492"/>
      <c r="V22" s="170"/>
      <c r="X22" s="524">
        <v>11000</v>
      </c>
      <c r="Y22" s="410">
        <f t="shared" si="17"/>
        <v>1.7336349120884689E-2</v>
      </c>
      <c r="Z22" s="410">
        <f t="shared" si="1"/>
        <v>3.4671482261415254E-2</v>
      </c>
      <c r="AA22" s="410">
        <f t="shared" si="1"/>
        <v>5.2004185717330599E-2</v>
      </c>
      <c r="AB22" s="410">
        <f t="shared" si="1"/>
        <v>6.9333250326927734E-2</v>
      </c>
      <c r="AC22" s="410">
        <f t="shared" si="1"/>
        <v>8.6657473718681877E-2</v>
      </c>
      <c r="AD22" s="410">
        <f t="shared" si="1"/>
        <v>0.10397566253059135</v>
      </c>
      <c r="AE22" s="410">
        <f t="shared" si="1"/>
        <v>0.12128663459230803</v>
      </c>
      <c r="AF22" s="410">
        <f t="shared" si="1"/>
        <v>0.1385892210610471</v>
      </c>
      <c r="AG22" s="410">
        <f t="shared" si="1"/>
        <v>0.15588226850309753</v>
      </c>
      <c r="AH22" s="410">
        <f t="shared" si="1"/>
        <v>0.17316464091264</v>
      </c>
      <c r="AI22" s="410">
        <f t="shared" si="1"/>
        <v>0.19043522166048238</v>
      </c>
      <c r="AJ22" s="410">
        <f t="shared" si="1"/>
        <v>0.20769291536554671</v>
      </c>
      <c r="AK22" s="410">
        <f t="shared" si="1"/>
        <v>0.22493664968263039</v>
      </c>
      <c r="AL22" s="410">
        <f t="shared" si="1"/>
        <v>0.24216537700048957</v>
      </c>
      <c r="AM22" s="410">
        <f t="shared" si="1"/>
        <v>0.2593780760449918</v>
      </c>
      <c r="AN22" s="410">
        <f t="shared" si="1"/>
        <v>0.2765737533826525</v>
      </c>
      <c r="AO22" s="410">
        <f t="shared" si="1"/>
        <v>0.2937514448205466</v>
      </c>
      <c r="AP22" s="410">
        <f t="shared" si="2"/>
        <v>0.31091021669934221</v>
      </c>
      <c r="AQ22" s="410">
        <f t="shared" si="2"/>
        <v>0.32804916707676812</v>
      </c>
      <c r="AR22" s="410">
        <f t="shared" si="2"/>
        <v>0.34516742679954149</v>
      </c>
      <c r="AS22" s="410">
        <f t="shared" si="2"/>
        <v>0.36226416046252696</v>
      </c>
      <c r="AT22" s="410">
        <f t="shared" si="2"/>
        <v>0.37933856725440984</v>
      </c>
      <c r="AU22" s="410">
        <f t="shared" si="2"/>
        <v>0.3963898816898993</v>
      </c>
      <c r="AV22" s="410">
        <f t="shared" si="2"/>
        <v>0.41341737422906033</v>
      </c>
      <c r="AW22" s="410">
        <f t="shared" si="2"/>
        <v>0.43042035178492333</v>
      </c>
      <c r="AX22" s="410">
        <f t="shared" si="2"/>
        <v>0.447398158121111</v>
      </c>
      <c r="AY22" s="410">
        <f t="shared" si="2"/>
        <v>0.46435017414165675</v>
      </c>
      <c r="AZ22" s="410">
        <f t="shared" si="2"/>
        <v>0.48127581807574482</v>
      </c>
      <c r="BA22" s="410">
        <f t="shared" si="2"/>
        <v>0.49817454556047136</v>
      </c>
      <c r="BB22" s="410">
        <f t="shared" si="2"/>
        <v>0.51504584962512057</v>
      </c>
      <c r="BC22" s="410">
        <f t="shared" si="2"/>
        <v>0.53188926058079256</v>
      </c>
      <c r="BD22" s="410">
        <f t="shared" si="2"/>
        <v>0.54870434581953653</v>
      </c>
      <c r="BE22" s="410">
        <f t="shared" si="2"/>
        <v>0.56549070952737335</v>
      </c>
      <c r="BF22" s="410">
        <f t="shared" si="3"/>
        <v>0.58224799231580537</v>
      </c>
      <c r="BG22" s="410">
        <f t="shared" si="3"/>
        <v>0.59897587077658754</v>
      </c>
      <c r="BH22" s="410">
        <f t="shared" si="3"/>
        <v>0.61567405696467303</v>
      </c>
      <c r="BI22" s="410">
        <f t="shared" si="3"/>
        <v>0.63234229781430629</v>
      </c>
      <c r="BJ22" s="410">
        <f t="shared" si="3"/>
        <v>0.64898037449330792</v>
      </c>
      <c r="BK22" s="410">
        <f t="shared" si="3"/>
        <v>0.66558810170062577</v>
      </c>
      <c r="BL22" s="410">
        <f t="shared" si="3"/>
        <v>0.68216532691217202</v>
      </c>
      <c r="BM22" s="253"/>
      <c r="BN22" s="252"/>
      <c r="BO22" s="537">
        <f t="shared" si="18"/>
        <v>110</v>
      </c>
      <c r="BP22" s="524">
        <v>11000</v>
      </c>
      <c r="BQ22" s="382">
        <f t="shared" si="4"/>
        <v>296.37461394802631</v>
      </c>
      <c r="BR22" s="382">
        <f t="shared" si="4"/>
        <v>296.42805079427592</v>
      </c>
      <c r="BS22" s="382">
        <f t="shared" si="4"/>
        <v>296.51709556016675</v>
      </c>
      <c r="BT22" s="382">
        <f t="shared" si="4"/>
        <v>296.64172333100038</v>
      </c>
      <c r="BU22" s="382">
        <f t="shared" si="4"/>
        <v>296.80189933006375</v>
      </c>
      <c r="BV22" s="382">
        <f t="shared" si="4"/>
        <v>296.99757902176549</v>
      </c>
      <c r="BW22" s="382">
        <f t="shared" si="4"/>
        <v>297.22870824320898</v>
      </c>
      <c r="BX22" s="382">
        <f t="shared" si="4"/>
        <v>297.49522336343858</v>
      </c>
      <c r="BY22" s="382">
        <f t="shared" si="4"/>
        <v>297.79705146945054</v>
      </c>
      <c r="BZ22" s="382">
        <f t="shared" si="4"/>
        <v>298.13411057790472</v>
      </c>
      <c r="CA22" s="382">
        <f t="shared" si="4"/>
        <v>298.50630987134889</v>
      </c>
      <c r="CB22" s="382">
        <f t="shared" si="4"/>
        <v>298.91354995763635</v>
      </c>
      <c r="CC22" s="382">
        <f t="shared" si="4"/>
        <v>299.35572315111119</v>
      </c>
      <c r="CD22" s="382">
        <f t="shared" si="4"/>
        <v>299.83271377403508</v>
      </c>
      <c r="CE22" s="382">
        <f t="shared" si="4"/>
        <v>300.34439847664635</v>
      </c>
      <c r="CF22" s="382">
        <f t="shared" si="4"/>
        <v>300.8906465741718</v>
      </c>
      <c r="CG22" s="382">
        <f t="shared" si="5"/>
        <v>301.47132039905478</v>
      </c>
      <c r="CH22" s="382">
        <f t="shared" si="5"/>
        <v>302.08627566662409</v>
      </c>
      <c r="CI22" s="382">
        <f t="shared" si="5"/>
        <v>302.73536185239925</v>
      </c>
      <c r="CJ22" s="382">
        <f t="shared" si="5"/>
        <v>303.41842257921411</v>
      </c>
      <c r="CK22" s="382">
        <f t="shared" si="5"/>
        <v>304.13529601234723</v>
      </c>
      <c r="CL22" s="382">
        <f t="shared" si="5"/>
        <v>304.88581526085278</v>
      </c>
      <c r="CM22" s="382">
        <f t="shared" si="5"/>
        <v>305.66980878332038</v>
      </c>
      <c r="CN22" s="382">
        <f t="shared" si="5"/>
        <v>306.48710079632571</v>
      </c>
      <c r="CO22" s="382">
        <f t="shared" si="5"/>
        <v>307.3375116838846</v>
      </c>
      <c r="CP22" s="382">
        <f t="shared" si="5"/>
        <v>308.22085840628188</v>
      </c>
      <c r="CQ22" s="382">
        <f t="shared" si="5"/>
        <v>309.13695490671302</v>
      </c>
      <c r="CR22" s="382">
        <f t="shared" si="5"/>
        <v>310.08561251425311</v>
      </c>
      <c r="CS22" s="382">
        <f t="shared" si="5"/>
        <v>311.0666403417502</v>
      </c>
      <c r="CT22" s="382">
        <f t="shared" si="5"/>
        <v>312.07984567732484</v>
      </c>
      <c r="CU22" s="382">
        <f t="shared" si="5"/>
        <v>313.12503436825256</v>
      </c>
      <c r="CV22" s="382">
        <f t="shared" si="5"/>
        <v>314.20201119610039</v>
      </c>
      <c r="CW22" s="382">
        <f t="shared" si="6"/>
        <v>315.3105802420859</v>
      </c>
      <c r="CX22" s="382">
        <f t="shared" si="6"/>
        <v>316.45054524172662</v>
      </c>
      <c r="CY22" s="382">
        <f t="shared" si="6"/>
        <v>317.62170992794762</v>
      </c>
      <c r="CZ22" s="382">
        <f t="shared" si="6"/>
        <v>318.82387836191441</v>
      </c>
      <c r="DA22" s="382">
        <f t="shared" si="6"/>
        <v>320.05685525095566</v>
      </c>
      <c r="DB22" s="382">
        <f t="shared" si="6"/>
        <v>321.3204462530357</v>
      </c>
      <c r="DC22" s="382">
        <f t="shared" si="6"/>
        <v>322.61445826733348</v>
      </c>
      <c r="DD22" s="382">
        <f t="shared" si="6"/>
        <v>323.93869971057035</v>
      </c>
      <c r="DE22" s="521"/>
      <c r="DF22" s="252"/>
      <c r="DG22" s="537">
        <f t="shared" si="19"/>
        <v>110</v>
      </c>
      <c r="DH22" s="524">
        <v>11000</v>
      </c>
      <c r="DI22" s="382">
        <f t="shared" si="7"/>
        <v>11.629784686126966</v>
      </c>
      <c r="DJ22" s="382">
        <f t="shared" si="7"/>
        <v>23.258753653234752</v>
      </c>
      <c r="DK22" s="382">
        <f t="shared" si="7"/>
        <v>34.886092709181128</v>
      </c>
      <c r="DL22" s="382">
        <f t="shared" si="7"/>
        <v>46.510990709119028</v>
      </c>
      <c r="DM22" s="382">
        <f t="shared" si="7"/>
        <v>58.132641063272906</v>
      </c>
      <c r="DN22" s="382">
        <f t="shared" si="7"/>
        <v>69.750243225747241</v>
      </c>
      <c r="DO22" s="382">
        <f t="shared" si="7"/>
        <v>81.363004158370344</v>
      </c>
      <c r="DP22" s="382">
        <f t="shared" si="7"/>
        <v>92.970139763531748</v>
      </c>
      <c r="DQ22" s="382">
        <f t="shared" si="7"/>
        <v>104.57087628052697</v>
      </c>
      <c r="DR22" s="382">
        <f t="shared" si="7"/>
        <v>116.16445163984596</v>
      </c>
      <c r="DS22" s="382">
        <f t="shared" si="7"/>
        <v>127.75011677044797</v>
      </c>
      <c r="DT22" s="382">
        <f t="shared" si="7"/>
        <v>139.32713685521568</v>
      </c>
      <c r="DU22" s="382">
        <f t="shared" si="7"/>
        <v>150.89479253024328</v>
      </c>
      <c r="DV22" s="382">
        <f t="shared" si="7"/>
        <v>162.45238102396596</v>
      </c>
      <c r="DW22" s="382">
        <f t="shared" si="7"/>
        <v>173.99921723260647</v>
      </c>
      <c r="DX22" s="382">
        <f t="shared" si="7"/>
        <v>185.53463472879619</v>
      </c>
      <c r="DY22" s="382">
        <f t="shared" si="8"/>
        <v>197.05798670068131</v>
      </c>
      <c r="DZ22" s="382">
        <f t="shared" si="8"/>
        <v>208.56864681933146</v>
      </c>
      <c r="EA22" s="382">
        <f t="shared" si="8"/>
        <v>220.06601003264834</v>
      </c>
      <c r="EB22" s="382">
        <f t="shared" si="8"/>
        <v>231.54949328444931</v>
      </c>
      <c r="EC22" s="382">
        <f t="shared" si="8"/>
        <v>243.01853615790253</v>
      </c>
      <c r="ED22" s="382">
        <f t="shared" si="8"/>
        <v>254.47260144283194</v>
      </c>
      <c r="EE22" s="382">
        <f t="shared" si="8"/>
        <v>265.91117562690278</v>
      </c>
      <c r="EF22" s="382">
        <f t="shared" si="8"/>
        <v>277.33376931108967</v>
      </c>
      <c r="EG22" s="382">
        <f t="shared" si="8"/>
        <v>288.73991755019739</v>
      </c>
      <c r="EH22" s="382">
        <f t="shared" si="8"/>
        <v>300.12918011960215</v>
      </c>
      <c r="EI22" s="382">
        <f t="shared" si="8"/>
        <v>311.50114170967083</v>
      </c>
      <c r="EJ22" s="382">
        <f t="shared" si="8"/>
        <v>322.85541204969098</v>
      </c>
      <c r="EK22" s="382">
        <f t="shared" si="8"/>
        <v>334.19162596338936</v>
      </c>
      <c r="EL22" s="382">
        <f t="shared" si="8"/>
        <v>345.50944335838403</v>
      </c>
      <c r="EM22" s="382">
        <f t="shared" si="8"/>
        <v>356.80854915214303</v>
      </c>
      <c r="EN22" s="382">
        <f t="shared" si="8"/>
        <v>368.08865313723658</v>
      </c>
      <c r="EO22" s="382">
        <f t="shared" si="9"/>
        <v>379.34948978882312</v>
      </c>
      <c r="EP22" s="382">
        <f t="shared" si="9"/>
        <v>390.59081801745424</v>
      </c>
      <c r="EQ22" s="382">
        <f t="shared" si="9"/>
        <v>401.81242087040079</v>
      </c>
      <c r="ER22" s="382">
        <f t="shared" si="9"/>
        <v>413.01410518479605</v>
      </c>
      <c r="ES22" s="382">
        <f t="shared" si="9"/>
        <v>424.19570119593175</v>
      </c>
      <c r="ET22" s="382">
        <f t="shared" si="9"/>
        <v>435.35706210409194</v>
      </c>
      <c r="EU22" s="382">
        <f t="shared" si="9"/>
        <v>446.49806360332701</v>
      </c>
      <c r="EV22" s="382">
        <f t="shared" si="9"/>
        <v>457.61860337553719</v>
      </c>
      <c r="EW22" s="521"/>
      <c r="EX22" s="252"/>
      <c r="EY22" s="515">
        <f t="shared" si="20"/>
        <v>110</v>
      </c>
      <c r="EZ22" s="524">
        <v>11000</v>
      </c>
      <c r="FA22" s="382">
        <f t="shared" si="10"/>
        <v>99.224613948026331</v>
      </c>
      <c r="FB22" s="382">
        <f t="shared" si="10"/>
        <v>109.27805079427594</v>
      </c>
      <c r="FC22" s="382">
        <f t="shared" si="10"/>
        <v>119.36709556016677</v>
      </c>
      <c r="FD22" s="382">
        <f t="shared" si="10"/>
        <v>129.4917233310004</v>
      </c>
      <c r="FE22" s="382">
        <f t="shared" si="10"/>
        <v>139.65189933006377</v>
      </c>
      <c r="FF22" s="382">
        <f t="shared" si="10"/>
        <v>149.84757902176551</v>
      </c>
      <c r="FG22" s="382">
        <f t="shared" si="10"/>
        <v>160.07870824320901</v>
      </c>
      <c r="FH22" s="382">
        <f t="shared" si="10"/>
        <v>170.34522336343861</v>
      </c>
      <c r="FI22" s="382">
        <f t="shared" si="10"/>
        <v>180.64705146945056</v>
      </c>
      <c r="FJ22" s="382">
        <f t="shared" si="10"/>
        <v>190.98411057790474</v>
      </c>
      <c r="FK22" s="382">
        <f t="shared" si="10"/>
        <v>201.35630987134891</v>
      </c>
      <c r="FL22" s="382">
        <f t="shared" si="10"/>
        <v>211.76354995763637</v>
      </c>
      <c r="FM22" s="382">
        <f t="shared" si="10"/>
        <v>222.20572315111121</v>
      </c>
      <c r="FN22" s="382">
        <f t="shared" si="10"/>
        <v>232.68271377403511</v>
      </c>
      <c r="FO22" s="382">
        <f t="shared" si="10"/>
        <v>243.19439847664637</v>
      </c>
      <c r="FP22" s="382">
        <f t="shared" si="10"/>
        <v>253.74064657417182</v>
      </c>
      <c r="FQ22" s="382">
        <f t="shared" si="11"/>
        <v>264.3213203990548</v>
      </c>
      <c r="FR22" s="382">
        <f t="shared" si="11"/>
        <v>274.93627566662411</v>
      </c>
      <c r="FS22" s="382">
        <f t="shared" si="11"/>
        <v>285.58536185239927</v>
      </c>
      <c r="FT22" s="382">
        <f t="shared" si="11"/>
        <v>296.26842257921413</v>
      </c>
      <c r="FU22" s="382">
        <f t="shared" si="11"/>
        <v>306.98529601234725</v>
      </c>
      <c r="FV22" s="382">
        <f t="shared" si="11"/>
        <v>317.7358152608528</v>
      </c>
      <c r="FW22" s="382">
        <f t="shared" si="11"/>
        <v>328.5198087833204</v>
      </c>
      <c r="FX22" s="382">
        <f t="shared" si="11"/>
        <v>339.33710079632573</v>
      </c>
      <c r="FY22" s="382">
        <f t="shared" si="11"/>
        <v>350.18751168388462</v>
      </c>
      <c r="FZ22" s="382">
        <f t="shared" si="11"/>
        <v>361.0708584062819</v>
      </c>
      <c r="GA22" s="382">
        <f t="shared" si="11"/>
        <v>371.98695490671304</v>
      </c>
      <c r="GB22" s="382">
        <f t="shared" si="11"/>
        <v>382.93561251425314</v>
      </c>
      <c r="GC22" s="382">
        <f t="shared" si="11"/>
        <v>393.91664034175022</v>
      </c>
      <c r="GD22" s="382">
        <f t="shared" si="11"/>
        <v>404.92984567732486</v>
      </c>
      <c r="GE22" s="382">
        <f t="shared" si="11"/>
        <v>415.97503436825258</v>
      </c>
      <c r="GF22" s="382">
        <f t="shared" si="11"/>
        <v>427.05201119610041</v>
      </c>
      <c r="GG22" s="382">
        <f t="shared" si="12"/>
        <v>438.16058024208593</v>
      </c>
      <c r="GH22" s="382">
        <f t="shared" si="12"/>
        <v>449.30054524172664</v>
      </c>
      <c r="GI22" s="382">
        <f t="shared" si="12"/>
        <v>460.47170992794764</v>
      </c>
      <c r="GJ22" s="382">
        <f t="shared" si="12"/>
        <v>471.67387836191443</v>
      </c>
      <c r="GK22" s="382">
        <f t="shared" si="12"/>
        <v>482.90685525095569</v>
      </c>
      <c r="GL22" s="382">
        <f t="shared" si="12"/>
        <v>494.17044625303572</v>
      </c>
      <c r="GM22" s="382">
        <f t="shared" si="12"/>
        <v>505.4644582673335</v>
      </c>
      <c r="GN22" s="382">
        <f t="shared" si="12"/>
        <v>516.78869971057043</v>
      </c>
      <c r="GO22" s="511"/>
      <c r="GP22" s="521"/>
      <c r="GQ22" s="524">
        <v>11000</v>
      </c>
      <c r="GR22" s="583">
        <f t="shared" si="13"/>
        <v>7.5319390363598231</v>
      </c>
      <c r="GS22" s="477">
        <f t="shared" si="13"/>
        <v>3.6983622778548115</v>
      </c>
      <c r="GT22" s="477">
        <f t="shared" si="13"/>
        <v>2.4216240997591685</v>
      </c>
      <c r="GU22" s="477">
        <f t="shared" si="13"/>
        <v>1.7841101932411003</v>
      </c>
      <c r="GV22" s="477">
        <f t="shared" si="13"/>
        <v>1.4022975178104058</v>
      </c>
      <c r="GW22" s="477">
        <f t="shared" si="13"/>
        <v>1.1483448958992526</v>
      </c>
      <c r="GX22" s="477">
        <f t="shared" si="13"/>
        <v>0.9674630982359157</v>
      </c>
      <c r="GY22" s="477">
        <f t="shared" si="13"/>
        <v>0.83225736560910102</v>
      </c>
      <c r="GZ22" s="477">
        <f t="shared" si="13"/>
        <v>0.72750824985761708</v>
      </c>
      <c r="HA22" s="477">
        <f t="shared" si="13"/>
        <v>0.64408395065667945</v>
      </c>
      <c r="HB22" s="477">
        <f t="shared" si="13"/>
        <v>0.57617319624969632</v>
      </c>
      <c r="HC22" s="477">
        <f t="shared" si="13"/>
        <v>0.51990168417581351</v>
      </c>
      <c r="HD22" s="477">
        <f t="shared" si="13"/>
        <v>0.47258708816326683</v>
      </c>
      <c r="HE22" s="477">
        <f t="shared" si="13"/>
        <v>0.43231334811712208</v>
      </c>
      <c r="HF22" s="477">
        <f t="shared" si="13"/>
        <v>0.39767524443249685</v>
      </c>
      <c r="HG22" s="477">
        <f t="shared" si="13"/>
        <v>0.36761875724753623</v>
      </c>
      <c r="HH22" s="477">
        <f t="shared" si="14"/>
        <v>0.34133776978317687</v>
      </c>
      <c r="HI22" s="477">
        <f t="shared" si="14"/>
        <v>0.3182052041828814</v>
      </c>
      <c r="HJ22" s="477">
        <f t="shared" si="14"/>
        <v>0.29772590419588507</v>
      </c>
      <c r="HK22" s="477">
        <f t="shared" si="14"/>
        <v>0.27950365330862631</v>
      </c>
      <c r="HL22" s="477">
        <f t="shared" si="14"/>
        <v>0.26321761650675896</v>
      </c>
      <c r="HM22" s="477">
        <f t="shared" si="14"/>
        <v>0.24860520723773533</v>
      </c>
      <c r="HN22" s="477">
        <f t="shared" si="14"/>
        <v>0.23544942407483901</v>
      </c>
      <c r="HO22" s="477">
        <f t="shared" si="14"/>
        <v>0.22356935341576073</v>
      </c>
      <c r="HP22" s="477">
        <f t="shared" si="14"/>
        <v>0.2128129517215249</v>
      </c>
      <c r="HQ22" s="477">
        <f t="shared" si="14"/>
        <v>0.20305149356818403</v>
      </c>
      <c r="HR22" s="477">
        <f t="shared" si="14"/>
        <v>0.19417525362849855</v>
      </c>
      <c r="HS22" s="477">
        <f t="shared" si="14"/>
        <v>0.18609011409514534</v>
      </c>
      <c r="HT22" s="477">
        <f t="shared" si="14"/>
        <v>0.17871487415697165</v>
      </c>
      <c r="HU22" s="477">
        <f t="shared" si="14"/>
        <v>0.1719790977096573</v>
      </c>
      <c r="HV22" s="477">
        <f t="shared" si="14"/>
        <v>0.16582137775763042</v>
      </c>
      <c r="HW22" s="477">
        <f t="shared" si="14"/>
        <v>0.16018792634958021</v>
      </c>
      <c r="HX22" s="477">
        <f t="shared" si="15"/>
        <v>0.15503142098860304</v>
      </c>
      <c r="HY22" s="477">
        <f t="shared" si="15"/>
        <v>0.15031005470704345</v>
      </c>
      <c r="HZ22" s="477">
        <f t="shared" si="15"/>
        <v>0.14598674906684039</v>
      </c>
      <c r="IA22" s="477">
        <f t="shared" si="15"/>
        <v>0.14202849839927884</v>
      </c>
      <c r="IB22" s="477">
        <f t="shared" si="15"/>
        <v>0.13840582044914654</v>
      </c>
      <c r="IC22" s="477">
        <f t="shared" si="15"/>
        <v>0.13509229381670571</v>
      </c>
      <c r="ID22" s="477">
        <f t="shared" si="15"/>
        <v>0.13206416661280926</v>
      </c>
      <c r="IE22" s="477">
        <f t="shared" si="15"/>
        <v>0.12930002385955508</v>
      </c>
    </row>
    <row r="23" spans="1:320">
      <c r="J23" s="252"/>
      <c r="K23" s="499">
        <v>12000</v>
      </c>
      <c r="L23" s="382">
        <f t="shared" si="21"/>
        <v>3.6576</v>
      </c>
      <c r="M23" s="382">
        <v>120</v>
      </c>
      <c r="N23" s="491"/>
      <c r="O23" s="263"/>
      <c r="P23" s="383">
        <f t="shared" si="16"/>
        <v>21.225599999999815</v>
      </c>
      <c r="Q23" s="383">
        <f>$Q$11-Konstanten!$C$33*K23</f>
        <v>294.37559999999979</v>
      </c>
      <c r="R23" s="382">
        <f t="shared" si="22"/>
        <v>668.58632042275042</v>
      </c>
      <c r="S23" s="263">
        <f t="shared" si="0"/>
        <v>0.66484228653925925</v>
      </c>
      <c r="T23" s="492"/>
      <c r="U23" s="492"/>
      <c r="V23" s="170"/>
      <c r="X23" s="524">
        <v>12000</v>
      </c>
      <c r="Y23" s="410">
        <f t="shared" si="17"/>
        <v>1.7644626638879758E-2</v>
      </c>
      <c r="Z23" s="410">
        <f t="shared" si="1"/>
        <v>3.5287873040904319E-2</v>
      </c>
      <c r="AA23" s="410">
        <f t="shared" si="1"/>
        <v>5.2928361652953781E-2</v>
      </c>
      <c r="AB23" s="410">
        <f t="shared" si="1"/>
        <v>7.0564720277709866E-2</v>
      </c>
      <c r="AC23" s="410">
        <f t="shared" si="1"/>
        <v>8.8195584722097473E-2</v>
      </c>
      <c r="AD23" s="410">
        <f t="shared" si="1"/>
        <v>0.10581960141110394</v>
      </c>
      <c r="AE23" s="410">
        <f t="shared" si="1"/>
        <v>0.12343542995537396</v>
      </c>
      <c r="AF23" s="410">
        <f t="shared" si="1"/>
        <v>0.14104174566192554</v>
      </c>
      <c r="AG23" s="410">
        <f t="shared" si="1"/>
        <v>0.15863724197765577</v>
      </c>
      <c r="AH23" s="410">
        <f t="shared" si="1"/>
        <v>0.17622063285568115</v>
      </c>
      <c r="AI23" s="410">
        <f t="shared" si="1"/>
        <v>0.19379065503531767</v>
      </c>
      <c r="AJ23" s="410">
        <f t="shared" si="1"/>
        <v>0.21134607022713589</v>
      </c>
      <c r="AK23" s="410">
        <f t="shared" si="1"/>
        <v>0.22888566719514772</v>
      </c>
      <c r="AL23" s="410">
        <f t="shared" si="1"/>
        <v>0.24640826372908273</v>
      </c>
      <c r="AM23" s="410">
        <f t="shared" si="1"/>
        <v>0.26391270850038251</v>
      </c>
      <c r="AN23" s="410">
        <f t="shared" si="1"/>
        <v>0.28139788279647876</v>
      </c>
      <c r="AO23" s="410">
        <f t="shared" si="1"/>
        <v>0.29886270212866523</v>
      </c>
      <c r="AP23" s="410">
        <f t="shared" si="2"/>
        <v>0.31630611770981731</v>
      </c>
      <c r="AQ23" s="410">
        <f t="shared" si="2"/>
        <v>0.33372711779904479</v>
      </c>
      <c r="AR23" s="410">
        <f t="shared" si="2"/>
        <v>0.35112472891115365</v>
      </c>
      <c r="AS23" s="410">
        <f t="shared" si="2"/>
        <v>0.36849801688975148</v>
      </c>
      <c r="AT23" s="410">
        <f t="shared" si="2"/>
        <v>0.38584608784353625</v>
      </c>
      <c r="AU23" s="410">
        <f t="shared" si="2"/>
        <v>0.40316808894612821</v>
      </c>
      <c r="AV23" s="410">
        <f t="shared" si="2"/>
        <v>0.42046320910059609</v>
      </c>
      <c r="AW23" s="410">
        <f t="shared" si="2"/>
        <v>0.43773067947044797</v>
      </c>
      <c r="AX23" s="410">
        <f t="shared" si="2"/>
        <v>0.45496977387963677</v>
      </c>
      <c r="AY23" s="410">
        <f t="shared" si="2"/>
        <v>0.47217980908459783</v>
      </c>
      <c r="AZ23" s="410">
        <f t="shared" si="2"/>
        <v>0.48936014492204205</v>
      </c>
      <c r="BA23" s="410">
        <f t="shared" si="2"/>
        <v>0.50651018433663708</v>
      </c>
      <c r="BB23" s="410">
        <f t="shared" si="2"/>
        <v>0.52362937329318948</v>
      </c>
      <c r="BC23" s="410">
        <f t="shared" si="2"/>
        <v>0.54071720057834005</v>
      </c>
      <c r="BD23" s="410">
        <f t="shared" si="2"/>
        <v>0.55777319749709586</v>
      </c>
      <c r="BE23" s="410">
        <f t="shared" si="2"/>
        <v>0.57479693746984517</v>
      </c>
      <c r="BF23" s="410">
        <f t="shared" si="3"/>
        <v>0.5917880355356786</v>
      </c>
      <c r="BG23" s="410">
        <f t="shared" si="3"/>
        <v>0.60874614776802438</v>
      </c>
      <c r="BH23" s="410">
        <f t="shared" si="3"/>
        <v>0.62567097060876831</v>
      </c>
      <c r="BI23" s="410">
        <f t="shared" si="3"/>
        <v>0.64256224012702434</v>
      </c>
      <c r="BJ23" s="410">
        <f t="shared" si="3"/>
        <v>0.65941973120881359</v>
      </c>
      <c r="BK23" s="410">
        <f t="shared" si="3"/>
        <v>0.67624325668386132</v>
      </c>
      <c r="BL23" s="410">
        <f t="shared" si="3"/>
        <v>0.69303266639566918</v>
      </c>
      <c r="BM23" s="253"/>
      <c r="BN23" s="252"/>
      <c r="BO23" s="537">
        <f t="shared" si="18"/>
        <v>120</v>
      </c>
      <c r="BP23" s="524">
        <v>12000</v>
      </c>
      <c r="BQ23" s="382">
        <f t="shared" si="4"/>
        <v>294.39392975885789</v>
      </c>
      <c r="BR23" s="382">
        <f t="shared" si="4"/>
        <v>294.44891330022119</v>
      </c>
      <c r="BS23" s="382">
        <f t="shared" si="4"/>
        <v>294.54053343630443</v>
      </c>
      <c r="BT23" s="382">
        <f t="shared" si="4"/>
        <v>294.6687615801813</v>
      </c>
      <c r="BU23" s="382">
        <f t="shared" si="4"/>
        <v>294.83355783447348</v>
      </c>
      <c r="BV23" s="382">
        <f t="shared" si="4"/>
        <v>295.03487111475448</v>
      </c>
      <c r="BW23" s="382">
        <f t="shared" si="4"/>
        <v>295.27263930691322</v>
      </c>
      <c r="BX23" s="382">
        <f t="shared" si="4"/>
        <v>295.54678945752266</v>
      </c>
      <c r="BY23" s="382">
        <f t="shared" si="4"/>
        <v>295.85723799606933</v>
      </c>
      <c r="BZ23" s="382">
        <f t="shared" si="4"/>
        <v>296.20389098771403</v>
      </c>
      <c r="CA23" s="382">
        <f t="shared" si="4"/>
        <v>296.58664441509262</v>
      </c>
      <c r="CB23" s="382">
        <f t="shared" si="4"/>
        <v>297.00538448751087</v>
      </c>
      <c r="CC23" s="382">
        <f t="shared" si="4"/>
        <v>297.4599879757514</v>
      </c>
      <c r="CD23" s="382">
        <f t="shared" si="4"/>
        <v>297.95032257059432</v>
      </c>
      <c r="CE23" s="382">
        <f t="shared" si="4"/>
        <v>298.47624726304889</v>
      </c>
      <c r="CF23" s="382">
        <f t="shared" si="4"/>
        <v>299.03761274421481</v>
      </c>
      <c r="CG23" s="382">
        <f t="shared" si="5"/>
        <v>299.6342618226243</v>
      </c>
      <c r="CH23" s="382">
        <f t="shared" si="5"/>
        <v>300.26602985687316</v>
      </c>
      <c r="CI23" s="382">
        <f t="shared" si="5"/>
        <v>300.93274520132314</v>
      </c>
      <c r="CJ23" s="382">
        <f t="shared" si="5"/>
        <v>301.63422966264511</v>
      </c>
      <c r="CK23" s="382">
        <f t="shared" si="5"/>
        <v>302.37029896498706</v>
      </c>
      <c r="CL23" s="382">
        <f t="shared" si="5"/>
        <v>303.14076322157172</v>
      </c>
      <c r="CM23" s="382">
        <f t="shared" si="5"/>
        <v>303.9454274105716</v>
      </c>
      <c r="CN23" s="382">
        <f t="shared" si="5"/>
        <v>304.78409185316423</v>
      </c>
      <c r="CO23" s="382">
        <f t="shared" si="5"/>
        <v>305.65655269173874</v>
      </c>
      <c r="CP23" s="382">
        <f t="shared" si="5"/>
        <v>306.56260236630737</v>
      </c>
      <c r="CQ23" s="382">
        <f t="shared" si="5"/>
        <v>307.50203008726191</v>
      </c>
      <c r="CR23" s="382">
        <f t="shared" si="5"/>
        <v>308.4746223027214</v>
      </c>
      <c r="CS23" s="382">
        <f t="shared" si="5"/>
        <v>309.48016315882052</v>
      </c>
      <c r="CT23" s="382">
        <f t="shared" si="5"/>
        <v>310.518434951404</v>
      </c>
      <c r="CU23" s="382">
        <f t="shared" si="5"/>
        <v>311.58921856771087</v>
      </c>
      <c r="CV23" s="382">
        <f t="shared" si="5"/>
        <v>312.69229391675373</v>
      </c>
      <c r="CW23" s="382">
        <f t="shared" si="6"/>
        <v>313.82744034722458</v>
      </c>
      <c r="CX23" s="382">
        <f t="shared" si="6"/>
        <v>314.99443705188133</v>
      </c>
      <c r="CY23" s="382">
        <f t="shared" si="6"/>
        <v>316.19306345749385</v>
      </c>
      <c r="CZ23" s="382">
        <f t="shared" si="6"/>
        <v>317.42309959955514</v>
      </c>
      <c r="DA23" s="382">
        <f t="shared" si="6"/>
        <v>318.68432648107955</v>
      </c>
      <c r="DB23" s="382">
        <f t="shared" si="6"/>
        <v>319.97652641492988</v>
      </c>
      <c r="DC23" s="382">
        <f t="shared" si="6"/>
        <v>321.29948334922983</v>
      </c>
      <c r="DD23" s="382">
        <f t="shared" si="6"/>
        <v>322.65298317552453</v>
      </c>
      <c r="DE23" s="521"/>
      <c r="DF23" s="252"/>
      <c r="DG23" s="537">
        <f t="shared" si="19"/>
        <v>120</v>
      </c>
      <c r="DH23" s="524">
        <v>12000</v>
      </c>
      <c r="DI23" s="382">
        <f t="shared" si="7"/>
        <v>11.79695599972186</v>
      </c>
      <c r="DJ23" s="382">
        <f t="shared" si="7"/>
        <v>23.59298919196339</v>
      </c>
      <c r="DK23" s="382">
        <f t="shared" si="7"/>
        <v>35.387178563552972</v>
      </c>
      <c r="DL23" s="382">
        <f t="shared" si="7"/>
        <v>47.178606682134685</v>
      </c>
      <c r="DM23" s="382">
        <f t="shared" si="7"/>
        <v>58.966361466880095</v>
      </c>
      <c r="DN23" s="382">
        <f t="shared" si="7"/>
        <v>70.749537936052079</v>
      </c>
      <c r="DO23" s="382">
        <f t="shared" si="7"/>
        <v>82.527239923663615</v>
      </c>
      <c r="DP23" s="382">
        <f t="shared" si="7"/>
        <v>94.298581758108213</v>
      </c>
      <c r="DQ23" s="382">
        <f t="shared" si="7"/>
        <v>106.06268989585436</v>
      </c>
      <c r="DR23" s="382">
        <f t="shared" si="7"/>
        <v>117.8187045035483</v>
      </c>
      <c r="DS23" s="382">
        <f t="shared" si="7"/>
        <v>129.56578098237759</v>
      </c>
      <c r="DT23" s="382">
        <f t="shared" si="7"/>
        <v>141.303091428969</v>
      </c>
      <c r="DU23" s="382">
        <f t="shared" si="7"/>
        <v>153.02982602751004</v>
      </c>
      <c r="DV23" s="382">
        <f t="shared" si="7"/>
        <v>164.74519436838608</v>
      </c>
      <c r="DW23" s="382">
        <f t="shared" si="7"/>
        <v>176.44842668907268</v>
      </c>
      <c r="DX23" s="382">
        <f t="shared" si="7"/>
        <v>188.13877503365012</v>
      </c>
      <c r="DY23" s="382">
        <f t="shared" si="8"/>
        <v>199.81551432780478</v>
      </c>
      <c r="DZ23" s="382">
        <f t="shared" si="8"/>
        <v>211.47794336681213</v>
      </c>
      <c r="EA23" s="382">
        <f t="shared" si="8"/>
        <v>223.12538571455315</v>
      </c>
      <c r="EB23" s="382">
        <f t="shared" si="8"/>
        <v>234.75719051214395</v>
      </c>
      <c r="EC23" s="382">
        <f t="shared" si="8"/>
        <v>246.37273319539949</v>
      </c>
      <c r="ED23" s="382">
        <f t="shared" si="8"/>
        <v>257.97141612082322</v>
      </c>
      <c r="EE23" s="382">
        <f t="shared" si="8"/>
        <v>269.55266910036403</v>
      </c>
      <c r="EF23" s="382">
        <f t="shared" si="8"/>
        <v>281.11594984570905</v>
      </c>
      <c r="EG23" s="382">
        <f t="shared" si="8"/>
        <v>292.66074432329719</v>
      </c>
      <c r="EH23" s="382">
        <f t="shared" si="8"/>
        <v>304.18656702175713</v>
      </c>
      <c r="EI23" s="382">
        <f t="shared" si="8"/>
        <v>315.69296113378806</v>
      </c>
      <c r="EJ23" s="382">
        <f t="shared" si="8"/>
        <v>327.17949865497201</v>
      </c>
      <c r="EK23" s="382">
        <f t="shared" si="8"/>
        <v>338.64578040228122</v>
      </c>
      <c r="EL23" s="382">
        <f t="shared" si="8"/>
        <v>350.09143595536437</v>
      </c>
      <c r="EM23" s="382">
        <f t="shared" si="8"/>
        <v>361.51612352396268</v>
      </c>
      <c r="EN23" s="382">
        <f t="shared" si="8"/>
        <v>372.91952974501538</v>
      </c>
      <c r="EO23" s="382">
        <f t="shared" si="9"/>
        <v>384.30136941322957</v>
      </c>
      <c r="EP23" s="382">
        <f t="shared" si="9"/>
        <v>395.66138514900723</v>
      </c>
      <c r="EQ23" s="382">
        <f t="shared" si="9"/>
        <v>406.9993470077473</v>
      </c>
      <c r="ER23" s="382">
        <f t="shared" si="9"/>
        <v>418.31505203464724</v>
      </c>
      <c r="ES23" s="382">
        <f t="shared" si="9"/>
        <v>429.60832376912697</v>
      </c>
      <c r="ET23" s="382">
        <f t="shared" si="9"/>
        <v>440.8790117030598</v>
      </c>
      <c r="EU23" s="382">
        <f t="shared" si="9"/>
        <v>452.12699069696038</v>
      </c>
      <c r="EV23" s="382">
        <f t="shared" si="9"/>
        <v>463.352160358248</v>
      </c>
      <c r="EW23" s="521"/>
      <c r="EX23" s="252"/>
      <c r="EY23" s="515">
        <f t="shared" si="20"/>
        <v>120</v>
      </c>
      <c r="EZ23" s="524">
        <v>12000</v>
      </c>
      <c r="FA23" s="382">
        <f t="shared" si="10"/>
        <v>103.24392975885792</v>
      </c>
      <c r="FB23" s="382">
        <f t="shared" si="10"/>
        <v>113.29891330022122</v>
      </c>
      <c r="FC23" s="382">
        <f t="shared" si="10"/>
        <v>123.39053343630445</v>
      </c>
      <c r="FD23" s="382">
        <f t="shared" si="10"/>
        <v>133.51876158018132</v>
      </c>
      <c r="FE23" s="382">
        <f t="shared" si="10"/>
        <v>143.6835578344735</v>
      </c>
      <c r="FF23" s="382">
        <f t="shared" si="10"/>
        <v>153.8848711147545</v>
      </c>
      <c r="FG23" s="382">
        <f t="shared" si="10"/>
        <v>164.12263930691324</v>
      </c>
      <c r="FH23" s="382">
        <f t="shared" si="10"/>
        <v>174.39678945752269</v>
      </c>
      <c r="FI23" s="382">
        <f t="shared" si="10"/>
        <v>184.70723799606935</v>
      </c>
      <c r="FJ23" s="382">
        <f t="shared" si="10"/>
        <v>195.05389098771406</v>
      </c>
      <c r="FK23" s="382">
        <f t="shared" si="10"/>
        <v>205.43664441509264</v>
      </c>
      <c r="FL23" s="382">
        <f t="shared" si="10"/>
        <v>215.85538448751089</v>
      </c>
      <c r="FM23" s="382">
        <f t="shared" si="10"/>
        <v>226.30998797575143</v>
      </c>
      <c r="FN23" s="382">
        <f t="shared" si="10"/>
        <v>236.80032257059435</v>
      </c>
      <c r="FO23" s="382">
        <f t="shared" si="10"/>
        <v>247.32624726304891</v>
      </c>
      <c r="FP23" s="382">
        <f t="shared" si="10"/>
        <v>257.88761274421483</v>
      </c>
      <c r="FQ23" s="382">
        <f t="shared" si="11"/>
        <v>268.48426182262432</v>
      </c>
      <c r="FR23" s="382">
        <f t="shared" si="11"/>
        <v>279.11602985687318</v>
      </c>
      <c r="FS23" s="382">
        <f t="shared" si="11"/>
        <v>289.78274520132317</v>
      </c>
      <c r="FT23" s="382">
        <f t="shared" si="11"/>
        <v>300.48422966264513</v>
      </c>
      <c r="FU23" s="382">
        <f t="shared" si="11"/>
        <v>311.22029896498708</v>
      </c>
      <c r="FV23" s="382">
        <f t="shared" si="11"/>
        <v>321.99076322157174</v>
      </c>
      <c r="FW23" s="382">
        <f t="shared" si="11"/>
        <v>332.79542741057162</v>
      </c>
      <c r="FX23" s="382">
        <f t="shared" si="11"/>
        <v>343.63409185316425</v>
      </c>
      <c r="FY23" s="382">
        <f t="shared" si="11"/>
        <v>354.50655269173876</v>
      </c>
      <c r="FZ23" s="382">
        <f t="shared" si="11"/>
        <v>365.4126023663074</v>
      </c>
      <c r="GA23" s="382">
        <f t="shared" si="11"/>
        <v>376.35203008726194</v>
      </c>
      <c r="GB23" s="382">
        <f t="shared" si="11"/>
        <v>387.32462230272142</v>
      </c>
      <c r="GC23" s="382">
        <f t="shared" si="11"/>
        <v>398.33016315882054</v>
      </c>
      <c r="GD23" s="382">
        <f t="shared" si="11"/>
        <v>409.36843495140403</v>
      </c>
      <c r="GE23" s="382">
        <f t="shared" si="11"/>
        <v>420.4392185677109</v>
      </c>
      <c r="GF23" s="382">
        <f t="shared" si="11"/>
        <v>431.54229391675375</v>
      </c>
      <c r="GG23" s="382">
        <f t="shared" si="12"/>
        <v>442.6774403472246</v>
      </c>
      <c r="GH23" s="382">
        <f t="shared" si="12"/>
        <v>453.84443705188136</v>
      </c>
      <c r="GI23" s="382">
        <f t="shared" si="12"/>
        <v>465.04306345749387</v>
      </c>
      <c r="GJ23" s="382">
        <f t="shared" si="12"/>
        <v>476.27309959955517</v>
      </c>
      <c r="GK23" s="382">
        <f t="shared" si="12"/>
        <v>487.53432648107957</v>
      </c>
      <c r="GL23" s="382">
        <f t="shared" si="12"/>
        <v>498.8265264149299</v>
      </c>
      <c r="GM23" s="382">
        <f t="shared" si="12"/>
        <v>510.14948334922985</v>
      </c>
      <c r="GN23" s="382">
        <f t="shared" si="12"/>
        <v>521.50298317552461</v>
      </c>
      <c r="GO23" s="511"/>
      <c r="GP23" s="521"/>
      <c r="GQ23" s="524">
        <v>12000</v>
      </c>
      <c r="GR23" s="583">
        <f t="shared" si="13"/>
        <v>7.7517432260739234</v>
      </c>
      <c r="GS23" s="477">
        <f t="shared" si="13"/>
        <v>3.8022279999524113</v>
      </c>
      <c r="GT23" s="477">
        <f t="shared" si="13"/>
        <v>2.4868711902166325</v>
      </c>
      <c r="GU23" s="477">
        <f t="shared" si="13"/>
        <v>1.8300700459376096</v>
      </c>
      <c r="GV23" s="477">
        <f t="shared" si="13"/>
        <v>1.4367038131592518</v>
      </c>
      <c r="GW23" s="477">
        <f t="shared" si="13"/>
        <v>1.1750653870537702</v>
      </c>
      <c r="GX23" s="477">
        <f t="shared" si="13"/>
        <v>0.98870869132087869</v>
      </c>
      <c r="GY23" s="477">
        <f t="shared" si="13"/>
        <v>0.84941052353130719</v>
      </c>
      <c r="GZ23" s="477">
        <f t="shared" si="13"/>
        <v>0.74149117071647019</v>
      </c>
      <c r="HA23" s="477">
        <f t="shared" si="13"/>
        <v>0.6555426560630675</v>
      </c>
      <c r="HB23" s="477">
        <f t="shared" si="13"/>
        <v>0.58557794239695393</v>
      </c>
      <c r="HC23" s="477">
        <f t="shared" si="13"/>
        <v>0.52760553434896529</v>
      </c>
      <c r="HD23" s="477">
        <f t="shared" si="13"/>
        <v>0.47886195685191379</v>
      </c>
      <c r="HE23" s="477">
        <f t="shared" si="13"/>
        <v>0.43737317181517343</v>
      </c>
      <c r="HF23" s="477">
        <f t="shared" si="13"/>
        <v>0.40169142850376943</v>
      </c>
      <c r="HG23" s="477">
        <f t="shared" si="13"/>
        <v>0.37073079538276776</v>
      </c>
      <c r="HH23" s="477">
        <f t="shared" si="14"/>
        <v>0.34366073988712365</v>
      </c>
      <c r="HI23" s="477">
        <f t="shared" si="14"/>
        <v>0.31983518192600174</v>
      </c>
      <c r="HJ23" s="477">
        <f t="shared" si="14"/>
        <v>0.2987439518515636</v>
      </c>
      <c r="HK23" s="477">
        <f t="shared" si="14"/>
        <v>0.27997881132889574</v>
      </c>
      <c r="HL23" s="477">
        <f t="shared" si="14"/>
        <v>0.26320918280415656</v>
      </c>
      <c r="HM23" s="477">
        <f t="shared" si="14"/>
        <v>0.24816449846817326</v>
      </c>
      <c r="HN23" s="477">
        <f t="shared" si="14"/>
        <v>0.23462115408198783</v>
      </c>
      <c r="HO23" s="477">
        <f t="shared" si="14"/>
        <v>0.22239272457421352</v>
      </c>
      <c r="HP23" s="477">
        <f t="shared" si="14"/>
        <v>0.21132252810825078</v>
      </c>
      <c r="HQ23" s="477">
        <f t="shared" si="14"/>
        <v>0.20127790633230375</v>
      </c>
      <c r="HR23" s="477">
        <f t="shared" si="14"/>
        <v>0.19214577586912704</v>
      </c>
      <c r="HS23" s="477">
        <f t="shared" si="14"/>
        <v>0.1838291332281049</v>
      </c>
      <c r="HT23" s="477">
        <f t="shared" si="14"/>
        <v>0.17624428299575903</v>
      </c>
      <c r="HU23" s="477">
        <f t="shared" si="14"/>
        <v>0.16931862053202951</v>
      </c>
      <c r="HV23" s="477">
        <f t="shared" si="14"/>
        <v>0.16298884395357424</v>
      </c>
      <c r="HW23" s="477">
        <f t="shared" si="14"/>
        <v>0.15719950148983031</v>
      </c>
      <c r="HX23" s="477">
        <f t="shared" si="15"/>
        <v>0.15190180306441928</v>
      </c>
      <c r="HY23" s="477">
        <f t="shared" si="15"/>
        <v>0.14705264169502469</v>
      </c>
      <c r="HZ23" s="477">
        <f t="shared" si="15"/>
        <v>0.14261378274064332</v>
      </c>
      <c r="IA23" s="477">
        <f t="shared" si="15"/>
        <v>0.13855118835194941</v>
      </c>
      <c r="IB23" s="477">
        <f t="shared" si="15"/>
        <v>0.13483445153889115</v>
      </c>
      <c r="IC23" s="477">
        <f t="shared" si="15"/>
        <v>0.13143631965610289</v>
      </c>
      <c r="ID23" s="477">
        <f t="shared" si="15"/>
        <v>0.12833229125035636</v>
      </c>
      <c r="IE23" s="477">
        <f t="shared" si="15"/>
        <v>0.12550027342554393</v>
      </c>
    </row>
    <row r="24" spans="1:320">
      <c r="J24" s="252"/>
      <c r="K24" s="499">
        <v>13000</v>
      </c>
      <c r="L24" s="382">
        <f t="shared" si="21"/>
        <v>3.9623999999999997</v>
      </c>
      <c r="M24" s="382">
        <v>130</v>
      </c>
      <c r="N24" s="491"/>
      <c r="O24" s="263"/>
      <c r="P24" s="383">
        <f t="shared" si="16"/>
        <v>19.244399999999814</v>
      </c>
      <c r="Q24" s="383">
        <f>$Q$11-Konstanten!$C$33*K24</f>
        <v>292.39439999999979</v>
      </c>
      <c r="R24" s="382">
        <f t="shared" si="22"/>
        <v>666.33266989405161</v>
      </c>
      <c r="S24" s="263">
        <f t="shared" si="0"/>
        <v>0.64165918103917519</v>
      </c>
      <c r="T24" s="492"/>
      <c r="U24" s="492"/>
      <c r="V24" s="170"/>
      <c r="X24" s="524">
        <v>13000</v>
      </c>
      <c r="Y24" s="410">
        <f t="shared" si="17"/>
        <v>1.7960522772744261E-2</v>
      </c>
      <c r="Z24" s="410">
        <f t="shared" si="1"/>
        <v>3.5919489172164525E-2</v>
      </c>
      <c r="AA24" s="410">
        <f t="shared" si="1"/>
        <v>5.3875345969087669E-2</v>
      </c>
      <c r="AB24" s="410">
        <f t="shared" si="1"/>
        <v>7.1826546208155859E-2</v>
      </c>
      <c r="AC24" s="410">
        <f t="shared" si="1"/>
        <v>8.9771552308749628E-2</v>
      </c>
      <c r="AD24" s="410">
        <f t="shared" si="1"/>
        <v>0.10770883912316702</v>
      </c>
      <c r="AE24" s="410">
        <f t="shared" si="1"/>
        <v>0.12563689693822136</v>
      </c>
      <c r="AF24" s="410">
        <f t="shared" si="1"/>
        <v>0.14355423440713014</v>
      </c>
      <c r="AG24" s="410">
        <f t="shared" si="1"/>
        <v>0.16145938139897423</v>
      </c>
      <c r="AH24" s="410">
        <f t="shared" si="1"/>
        <v>0.17935089175381244</v>
      </c>
      <c r="AI24" s="410">
        <f t="shared" si="1"/>
        <v>0.19722734593216715</v>
      </c>
      <c r="AJ24" s="410">
        <f t="shared" si="1"/>
        <v>0.21508735354860919</v>
      </c>
      <c r="AK24" s="410">
        <f t="shared" si="1"/>
        <v>0.23292955577993088</v>
      </c>
      <c r="AL24" s="410">
        <f t="shared" si="1"/>
        <v>0.25075262763943523</v>
      </c>
      <c r="AM24" s="410">
        <f t="shared" si="1"/>
        <v>0.26855528010994822</v>
      </c>
      <c r="AN24" s="410">
        <f t="shared" si="1"/>
        <v>0.28633626212908647</v>
      </c>
      <c r="AO24" s="410">
        <f t="shared" si="1"/>
        <v>0.30409436242145543</v>
      </c>
      <c r="AP24" s="410">
        <f t="shared" si="2"/>
        <v>0.32182841117358835</v>
      </c>
      <c r="AQ24" s="410">
        <f t="shared" si="2"/>
        <v>0.3395372815483817</v>
      </c>
      <c r="AR24" s="410">
        <f t="shared" si="2"/>
        <v>0.357219891036962</v>
      </c>
      <c r="AS24" s="410">
        <f t="shared" si="2"/>
        <v>0.37487520264693364</v>
      </c>
      <c r="AT24" s="410">
        <f t="shared" si="2"/>
        <v>0.39250222592691053</v>
      </c>
      <c r="AU24" s="410">
        <f t="shared" si="2"/>
        <v>0.41010001782828742</v>
      </c>
      <c r="AV24" s="410">
        <f t="shared" si="2"/>
        <v>0.42766768340605493</v>
      </c>
      <c r="AW24" s="410">
        <f t="shared" si="2"/>
        <v>0.44520437636134408</v>
      </c>
      <c r="AX24" s="410">
        <f t="shared" si="2"/>
        <v>0.46270929942921596</v>
      </c>
      <c r="AY24" s="410">
        <f t="shared" si="2"/>
        <v>0.48018170461586684</v>
      </c>
      <c r="AZ24" s="410">
        <f t="shared" si="2"/>
        <v>0.49762089329016873</v>
      </c>
      <c r="BA24" s="410">
        <f t="shared" si="2"/>
        <v>0.51502621613500621</v>
      </c>
      <c r="BB24" s="410">
        <f t="shared" si="2"/>
        <v>0.53239707296436667</v>
      </c>
      <c r="BC24" s="410">
        <f t="shared" si="2"/>
        <v>0.54973291241266053</v>
      </c>
      <c r="BD24" s="410">
        <f t="shared" si="2"/>
        <v>0.56703323150301843</v>
      </c>
      <c r="BE24" s="410">
        <f t="shared" si="2"/>
        <v>0.58429757510171687</v>
      </c>
      <c r="BF24" s="410">
        <f t="shared" si="3"/>
        <v>0.60152553526600971</v>
      </c>
      <c r="BG24" s="410">
        <f t="shared" si="3"/>
        <v>0.61871675049288555</v>
      </c>
      <c r="BH24" s="410">
        <f t="shared" si="3"/>
        <v>0.63587090487633668</v>
      </c>
      <c r="BI24" s="410">
        <f t="shared" si="3"/>
        <v>0.65298772718076348</v>
      </c>
      <c r="BJ24" s="410">
        <f t="shared" si="3"/>
        <v>0.67006698983812651</v>
      </c>
      <c r="BK24" s="410">
        <f t="shared" si="3"/>
        <v>0.68710850787641375</v>
      </c>
      <c r="BL24" s="410">
        <f t="shared" si="3"/>
        <v>0.70411213778683013</v>
      </c>
      <c r="BM24" s="253"/>
      <c r="BN24" s="252"/>
      <c r="BO24" s="537">
        <f t="shared" si="18"/>
        <v>130</v>
      </c>
      <c r="BP24" s="524">
        <v>13000</v>
      </c>
      <c r="BQ24" s="382">
        <f t="shared" si="4"/>
        <v>292.41326413923099</v>
      </c>
      <c r="BR24" s="382">
        <f t="shared" si="4"/>
        <v>292.46985001836066</v>
      </c>
      <c r="BS24" s="382">
        <f t="shared" si="4"/>
        <v>292.56413804292487</v>
      </c>
      <c r="BT24" s="382">
        <f t="shared" si="4"/>
        <v>292.69609562610719</v>
      </c>
      <c r="BU24" s="382">
        <f t="shared" si="4"/>
        <v>292.8656772941938</v>
      </c>
      <c r="BV24" s="382">
        <f t="shared" si="4"/>
        <v>293.07282483325969</v>
      </c>
      <c r="BW24" s="382">
        <f t="shared" si="4"/>
        <v>293.31746747614443</v>
      </c>
      <c r="BX24" s="382">
        <f t="shared" si="4"/>
        <v>293.59952212852778</v>
      </c>
      <c r="BY24" s="382">
        <f t="shared" si="4"/>
        <v>293.91889363267705</v>
      </c>
      <c r="BZ24" s="382">
        <f t="shared" si="4"/>
        <v>294.27547506721481</v>
      </c>
      <c r="CA24" s="382">
        <f t="shared" si="4"/>
        <v>294.66914808105065</v>
      </c>
      <c r="CB24" s="382">
        <f t="shared" si="4"/>
        <v>295.09978325943649</v>
      </c>
      <c r="CC24" s="382">
        <f t="shared" si="4"/>
        <v>295.56724051993774</v>
      </c>
      <c r="CD24" s="382">
        <f t="shared" si="4"/>
        <v>296.07136953597126</v>
      </c>
      <c r="CE24" s="382">
        <f t="shared" si="4"/>
        <v>296.61201018544278</v>
      </c>
      <c r="CF24" s="382">
        <f t="shared" si="4"/>
        <v>297.18899302191829</v>
      </c>
      <c r="CG24" s="382">
        <f t="shared" si="5"/>
        <v>297.8021397656936</v>
      </c>
      <c r="CH24" s="382">
        <f t="shared" si="5"/>
        <v>298.45126381207882</v>
      </c>
      <c r="CI24" s="382">
        <f t="shared" si="5"/>
        <v>299.13617075418915</v>
      </c>
      <c r="CJ24" s="382">
        <f t="shared" si="5"/>
        <v>299.85665891753098</v>
      </c>
      <c r="CK24" s="382">
        <f t="shared" si="5"/>
        <v>300.61251990369635</v>
      </c>
      <c r="CL24" s="382">
        <f t="shared" si="5"/>
        <v>301.403539140514</v>
      </c>
      <c r="CM24" s="382">
        <f t="shared" si="5"/>
        <v>302.22949643607132</v>
      </c>
      <c r="CN24" s="382">
        <f t="shared" si="5"/>
        <v>303.09016653409532</v>
      </c>
      <c r="CO24" s="382">
        <f t="shared" si="5"/>
        <v>303.9853196682767</v>
      </c>
      <c r="CP24" s="382">
        <f t="shared" si="5"/>
        <v>304.91472211323008</v>
      </c>
      <c r="CQ24" s="382">
        <f t="shared" si="5"/>
        <v>305.87813672990131</v>
      </c>
      <c r="CR24" s="382">
        <f t="shared" si="5"/>
        <v>306.8753235033671</v>
      </c>
      <c r="CS24" s="382">
        <f t="shared" si="5"/>
        <v>307.90604007111097</v>
      </c>
      <c r="CT24" s="382">
        <f t="shared" si="5"/>
        <v>308.97004224000324</v>
      </c>
      <c r="CU24" s="382">
        <f t="shared" si="5"/>
        <v>310.06708449036978</v>
      </c>
      <c r="CV24" s="382">
        <f t="shared" si="5"/>
        <v>311.1969204656815</v>
      </c>
      <c r="CW24" s="382">
        <f t="shared" si="6"/>
        <v>312.35930344655952</v>
      </c>
      <c r="CX24" s="382">
        <f t="shared" si="6"/>
        <v>313.5539868079403</v>
      </c>
      <c r="CY24" s="382">
        <f t="shared" si="6"/>
        <v>314.78072445840337</v>
      </c>
      <c r="CZ24" s="382">
        <f t="shared" si="6"/>
        <v>316.03927126081453</v>
      </c>
      <c r="DA24" s="382">
        <f t="shared" si="6"/>
        <v>317.32938343358325</v>
      </c>
      <c r="DB24" s="382">
        <f t="shared" si="6"/>
        <v>318.65081893197657</v>
      </c>
      <c r="DC24" s="382">
        <f t="shared" si="6"/>
        <v>320.00333780906897</v>
      </c>
      <c r="DD24" s="382">
        <f t="shared" si="6"/>
        <v>321.38670255603358</v>
      </c>
      <c r="DE24" s="521"/>
      <c r="DF24" s="252"/>
      <c r="DG24" s="537">
        <f t="shared" si="19"/>
        <v>130</v>
      </c>
      <c r="DH24" s="524">
        <v>13000</v>
      </c>
      <c r="DI24" s="382">
        <f t="shared" si="7"/>
        <v>11.967683091855598</v>
      </c>
      <c r="DJ24" s="382">
        <f t="shared" si="7"/>
        <v>23.934329121318864</v>
      </c>
      <c r="DK24" s="382">
        <f t="shared" si="7"/>
        <v>35.898903121047915</v>
      </c>
      <c r="DL24" s="382">
        <f t="shared" si="7"/>
        <v>47.860374304148962</v>
      </c>
      <c r="DM24" s="382">
        <f t="shared" si="7"/>
        <v>59.817718130422655</v>
      </c>
      <c r="DN24" s="382">
        <f t="shared" si="7"/>
        <v>71.769918344128754</v>
      </c>
      <c r="DO24" s="382">
        <f t="shared" si="7"/>
        <v>83.715968974048835</v>
      </c>
      <c r="DP24" s="382">
        <f t="shared" si="7"/>
        <v>95.654876287099555</v>
      </c>
      <c r="DQ24" s="382">
        <f t="shared" si="7"/>
        <v>107.58566068702046</v>
      </c>
      <c r="DR24" s="382">
        <f t="shared" si="7"/>
        <v>119.50735855019688</v>
      </c>
      <c r="DS24" s="382">
        <f t="shared" si="7"/>
        <v>131.41902399109864</v>
      </c>
      <c r="DT24" s="382">
        <f t="shared" si="7"/>
        <v>143.31973055049059</v>
      </c>
      <c r="DU24" s="382">
        <f t="shared" si="7"/>
        <v>155.20857280007675</v>
      </c>
      <c r="DV24" s="382">
        <f t="shared" si="7"/>
        <v>167.08466785793385</v>
      </c>
      <c r="DW24" s="382">
        <f t="shared" si="7"/>
        <v>178.9471568098067</v>
      </c>
      <c r="DX24" s="382">
        <f t="shared" si="7"/>
        <v>190.79520603195721</v>
      </c>
      <c r="DY24" s="382">
        <f t="shared" si="8"/>
        <v>202.62800841201775</v>
      </c>
      <c r="DZ24" s="382">
        <f t="shared" si="8"/>
        <v>214.44478446505775</v>
      </c>
      <c r="EA24" s="382">
        <f t="shared" si="8"/>
        <v>226.24478334270148</v>
      </c>
      <c r="EB24" s="382">
        <f t="shared" si="8"/>
        <v>238.02728373392108</v>
      </c>
      <c r="EC24" s="382">
        <f t="shared" si="8"/>
        <v>249.79159465680493</v>
      </c>
      <c r="ED24" s="382">
        <f t="shared" si="8"/>
        <v>261.53705614123652</v>
      </c>
      <c r="EE24" s="382">
        <f t="shared" si="8"/>
        <v>273.26303980312093</v>
      </c>
      <c r="EF24" s="382">
        <f t="shared" si="8"/>
        <v>284.96894931136057</v>
      </c>
      <c r="EG24" s="382">
        <f t="shared" si="8"/>
        <v>296.65422074937061</v>
      </c>
      <c r="EH24" s="382">
        <f t="shared" si="8"/>
        <v>308.31832287347567</v>
      </c>
      <c r="EI24" s="382">
        <f t="shared" si="8"/>
        <v>319.96075727096741</v>
      </c>
      <c r="EJ24" s="382">
        <f t="shared" si="8"/>
        <v>331.58105842110109</v>
      </c>
      <c r="EK24" s="382">
        <f t="shared" si="8"/>
        <v>343.17879366266959</v>
      </c>
      <c r="EL24" s="382">
        <f t="shared" si="8"/>
        <v>354.75356307212462</v>
      </c>
      <c r="EM24" s="382">
        <f t="shared" si="8"/>
        <v>366.3049992565609</v>
      </c>
      <c r="EN24" s="382">
        <f t="shared" si="8"/>
        <v>377.83276706605812</v>
      </c>
      <c r="EO24" s="382">
        <f t="shared" si="9"/>
        <v>389.33656323014714</v>
      </c>
      <c r="EP24" s="382">
        <f t="shared" si="9"/>
        <v>400.81611592324873</v>
      </c>
      <c r="EQ24" s="382">
        <f t="shared" si="9"/>
        <v>412.27118426409618</v>
      </c>
      <c r="ER24" s="382">
        <f t="shared" si="9"/>
        <v>423.70155775419596</v>
      </c>
      <c r="ES24" s="382">
        <f t="shared" si="9"/>
        <v>435.10705566040667</v>
      </c>
      <c r="ET24" s="382">
        <f t="shared" si="9"/>
        <v>446.48752634670916</v>
      </c>
      <c r="EU24" s="382">
        <f t="shared" si="9"/>
        <v>457.84284656020878</v>
      </c>
      <c r="EV24" s="382">
        <f t="shared" si="9"/>
        <v>469.17292067630689</v>
      </c>
      <c r="EW24" s="521"/>
      <c r="EX24" s="252"/>
      <c r="EY24" s="515">
        <f t="shared" si="20"/>
        <v>130</v>
      </c>
      <c r="EZ24" s="524">
        <v>13000</v>
      </c>
      <c r="FA24" s="382">
        <f t="shared" si="10"/>
        <v>107.26326413923101</v>
      </c>
      <c r="FB24" s="382">
        <f t="shared" si="10"/>
        <v>117.31985001836068</v>
      </c>
      <c r="FC24" s="382">
        <f t="shared" si="10"/>
        <v>127.41413804292489</v>
      </c>
      <c r="FD24" s="382">
        <f t="shared" si="10"/>
        <v>137.54609562610722</v>
      </c>
      <c r="FE24" s="382">
        <f t="shared" si="10"/>
        <v>147.71567729419382</v>
      </c>
      <c r="FF24" s="382">
        <f t="shared" si="10"/>
        <v>157.92282483325971</v>
      </c>
      <c r="FG24" s="382">
        <f t="shared" si="10"/>
        <v>168.16746747614445</v>
      </c>
      <c r="FH24" s="382">
        <f t="shared" si="10"/>
        <v>178.4495221285278</v>
      </c>
      <c r="FI24" s="382">
        <f t="shared" si="10"/>
        <v>188.76889363267708</v>
      </c>
      <c r="FJ24" s="382">
        <f t="shared" si="10"/>
        <v>199.12547506721484</v>
      </c>
      <c r="FK24" s="382">
        <f t="shared" si="10"/>
        <v>209.51914808105067</v>
      </c>
      <c r="FL24" s="382">
        <f t="shared" si="10"/>
        <v>219.94978325943651</v>
      </c>
      <c r="FM24" s="382">
        <f t="shared" si="10"/>
        <v>230.41724051993776</v>
      </c>
      <c r="FN24" s="382">
        <f t="shared" si="10"/>
        <v>240.92136953597128</v>
      </c>
      <c r="FO24" s="382">
        <f t="shared" si="10"/>
        <v>251.46201018544281</v>
      </c>
      <c r="FP24" s="382">
        <f t="shared" si="10"/>
        <v>262.03899302191832</v>
      </c>
      <c r="FQ24" s="382">
        <f t="shared" si="11"/>
        <v>272.65213976569362</v>
      </c>
      <c r="FR24" s="382">
        <f t="shared" si="11"/>
        <v>283.30126381207884</v>
      </c>
      <c r="FS24" s="382">
        <f t="shared" si="11"/>
        <v>293.98617075418917</v>
      </c>
      <c r="FT24" s="382">
        <f t="shared" si="11"/>
        <v>304.706658917531</v>
      </c>
      <c r="FU24" s="382">
        <f t="shared" si="11"/>
        <v>315.46251990369637</v>
      </c>
      <c r="FV24" s="382">
        <f t="shared" si="11"/>
        <v>326.25353914051402</v>
      </c>
      <c r="FW24" s="382">
        <f t="shared" si="11"/>
        <v>337.07949643607134</v>
      </c>
      <c r="FX24" s="382">
        <f t="shared" si="11"/>
        <v>347.94016653409534</v>
      </c>
      <c r="FY24" s="382">
        <f t="shared" si="11"/>
        <v>358.83531966827672</v>
      </c>
      <c r="FZ24" s="382">
        <f t="shared" si="11"/>
        <v>369.76472211323011</v>
      </c>
      <c r="GA24" s="382">
        <f t="shared" si="11"/>
        <v>380.72813672990134</v>
      </c>
      <c r="GB24" s="382">
        <f t="shared" si="11"/>
        <v>391.72532350336712</v>
      </c>
      <c r="GC24" s="382">
        <f t="shared" si="11"/>
        <v>402.75604007111099</v>
      </c>
      <c r="GD24" s="382">
        <f t="shared" si="11"/>
        <v>413.82004224000326</v>
      </c>
      <c r="GE24" s="382">
        <f t="shared" si="11"/>
        <v>424.9170844903698</v>
      </c>
      <c r="GF24" s="382">
        <f t="shared" si="11"/>
        <v>436.04692046568152</v>
      </c>
      <c r="GG24" s="382">
        <f t="shared" si="12"/>
        <v>447.20930344655955</v>
      </c>
      <c r="GH24" s="382">
        <f t="shared" si="12"/>
        <v>458.40398680794033</v>
      </c>
      <c r="GI24" s="382">
        <f t="shared" si="12"/>
        <v>469.63072445840339</v>
      </c>
      <c r="GJ24" s="382">
        <f t="shared" si="12"/>
        <v>480.88927126081455</v>
      </c>
      <c r="GK24" s="382">
        <f t="shared" si="12"/>
        <v>492.17938343358327</v>
      </c>
      <c r="GL24" s="382">
        <f t="shared" si="12"/>
        <v>503.5008189319766</v>
      </c>
      <c r="GM24" s="382">
        <f t="shared" si="12"/>
        <v>514.85333780906899</v>
      </c>
      <c r="GN24" s="382">
        <f t="shared" si="12"/>
        <v>526.23670255603361</v>
      </c>
      <c r="GO24" s="511"/>
      <c r="GP24" s="521"/>
      <c r="GQ24" s="524">
        <v>13000</v>
      </c>
      <c r="GR24" s="583">
        <f t="shared" si="13"/>
        <v>7.9627426892868831</v>
      </c>
      <c r="GS24" s="477">
        <f t="shared" si="13"/>
        <v>3.9017396486731335</v>
      </c>
      <c r="GT24" s="477">
        <f t="shared" si="13"/>
        <v>2.5492487782508486</v>
      </c>
      <c r="GU24" s="477">
        <f t="shared" si="13"/>
        <v>1.8739034666133711</v>
      </c>
      <c r="GV24" s="477">
        <f t="shared" si="13"/>
        <v>1.469430160677881</v>
      </c>
      <c r="GW24" s="477">
        <f t="shared" si="13"/>
        <v>1.2004041313804674</v>
      </c>
      <c r="GX24" s="477">
        <f t="shared" si="13"/>
        <v>1.0087860122394903</v>
      </c>
      <c r="GY24" s="477">
        <f t="shared" si="13"/>
        <v>0.86555593457595958</v>
      </c>
      <c r="GZ24" s="477">
        <f t="shared" si="13"/>
        <v>0.75459157314494107</v>
      </c>
      <c r="HA24" s="477">
        <f t="shared" si="13"/>
        <v>0.66621936492367384</v>
      </c>
      <c r="HB24" s="477">
        <f t="shared" si="13"/>
        <v>0.59428324543973143</v>
      </c>
      <c r="HC24" s="477">
        <f t="shared" si="13"/>
        <v>0.53467901742914359</v>
      </c>
      <c r="HD24" s="477">
        <f t="shared" si="13"/>
        <v>0.48456516520345078</v>
      </c>
      <c r="HE24" s="477">
        <f t="shared" si="13"/>
        <v>0.44191189188476676</v>
      </c>
      <c r="HF24" s="477">
        <f t="shared" si="13"/>
        <v>0.40523054218016014</v>
      </c>
      <c r="HG24" s="477">
        <f t="shared" si="13"/>
        <v>0.37340449202915582</v>
      </c>
      <c r="HH24" s="477">
        <f t="shared" si="14"/>
        <v>0.34557972465134679</v>
      </c>
      <c r="HI24" s="477">
        <f t="shared" si="14"/>
        <v>0.32109188161785657</v>
      </c>
      <c r="HJ24" s="477">
        <f t="shared" si="14"/>
        <v>0.29941635078001894</v>
      </c>
      <c r="HK24" s="477">
        <f t="shared" si="14"/>
        <v>0.28013332815303432</v>
      </c>
      <c r="HL24" s="477">
        <f t="shared" si="14"/>
        <v>0.26290286243265476</v>
      </c>
      <c r="HM24" s="477">
        <f t="shared" si="14"/>
        <v>0.24744670584779005</v>
      </c>
      <c r="HN24" s="477">
        <f t="shared" si="14"/>
        <v>0.23353489984934858</v>
      </c>
      <c r="HO24" s="477">
        <f t="shared" si="14"/>
        <v>0.22097571463455001</v>
      </c>
      <c r="HP24" s="477">
        <f t="shared" si="14"/>
        <v>0.20960800342510563</v>
      </c>
      <c r="HQ24" s="477">
        <f t="shared" si="14"/>
        <v>0.19929532136489386</v>
      </c>
      <c r="HR24" s="477">
        <f t="shared" si="14"/>
        <v>0.18992135153459283</v>
      </c>
      <c r="HS24" s="477">
        <f t="shared" si="14"/>
        <v>0.18138631129491137</v>
      </c>
      <c r="HT24" s="477">
        <f t="shared" si="14"/>
        <v>0.17360410231817336</v>
      </c>
      <c r="HU24" s="477">
        <f t="shared" si="14"/>
        <v>0.16650003077169909</v>
      </c>
      <c r="HV24" s="477">
        <f t="shared" si="14"/>
        <v>0.16000896889959412</v>
      </c>
      <c r="HW24" s="477">
        <f t="shared" si="14"/>
        <v>0.15407386143787144</v>
      </c>
      <c r="HX24" s="477">
        <f t="shared" si="15"/>
        <v>0.14864450370720075</v>
      </c>
      <c r="HY24" s="477">
        <f t="shared" si="15"/>
        <v>0.14367653544080286</v>
      </c>
      <c r="HZ24" s="477">
        <f t="shared" si="15"/>
        <v>0.13913060719170553</v>
      </c>
      <c r="IA24" s="477">
        <f t="shared" si="15"/>
        <v>0.13497168575385596</v>
      </c>
      <c r="IB24" s="477">
        <f t="shared" si="15"/>
        <v>0.1311684722890831</v>
      </c>
      <c r="IC24" s="477">
        <f t="shared" si="15"/>
        <v>0.12769291239055833</v>
      </c>
      <c r="ID24" s="477">
        <f t="shared" si="15"/>
        <v>0.1245197815739227</v>
      </c>
      <c r="IE24" s="477">
        <f t="shared" si="15"/>
        <v>0.12162633298927396</v>
      </c>
    </row>
    <row r="25" spans="1:320">
      <c r="J25" s="252"/>
      <c r="K25" s="499">
        <v>14000</v>
      </c>
      <c r="L25" s="382">
        <f t="shared" si="21"/>
        <v>4.2671999999999999</v>
      </c>
      <c r="M25" s="382">
        <v>140</v>
      </c>
      <c r="N25" s="491"/>
      <c r="O25" s="263"/>
      <c r="P25" s="383">
        <f t="shared" si="16"/>
        <v>17.263199999999813</v>
      </c>
      <c r="Q25" s="383">
        <f>$Q$11-Konstanten!$C$33*K25</f>
        <v>290.41319999999979</v>
      </c>
      <c r="R25" s="382">
        <f>SQRT(RLuft_N*1.4*Q25)*m_s_→_kt</f>
        <v>664.07137122438678</v>
      </c>
      <c r="S25" s="263">
        <f t="shared" ref="S25:S47" si="23">(1-K25*L/($Q$11))^g_RL</f>
        <v>0.61913505138263702</v>
      </c>
      <c r="T25" s="492"/>
      <c r="U25" s="492"/>
      <c r="V25" s="170"/>
      <c r="X25" s="524">
        <v>14000</v>
      </c>
      <c r="Y25" s="410">
        <f t="shared" si="17"/>
        <v>1.8284279309341619E-2</v>
      </c>
      <c r="Z25" s="410">
        <f t="shared" si="1"/>
        <v>3.6566813365527126E-2</v>
      </c>
      <c r="AA25" s="410">
        <f t="shared" si="1"/>
        <v>5.4845860578976766E-2</v>
      </c>
      <c r="AB25" s="410">
        <f t="shared" si="1"/>
        <v>7.3119686669757988E-2</v>
      </c>
      <c r="AC25" s="410">
        <f t="shared" si="1"/>
        <v>9.1386568278367192E-2</v>
      </c>
      <c r="AD25" s="410">
        <f t="shared" si="1"/>
        <v>0.10964479652445626</v>
      </c>
      <c r="AE25" s="410">
        <f t="shared" si="1"/>
        <v>0.12789268049655278</v>
      </c>
      <c r="AF25" s="410">
        <f t="shared" si="1"/>
        <v>0.14612855065671737</v>
      </c>
      <c r="AG25" s="410">
        <f t="shared" si="1"/>
        <v>0.16435076214495667</v>
      </c>
      <c r="AH25" s="410">
        <f t="shared" si="1"/>
        <v>0.18255769796872115</v>
      </c>
      <c r="AI25" s="410">
        <f t="shared" si="1"/>
        <v>0.20074777206407879</v>
      </c>
      <c r="AJ25" s="410">
        <f t="shared" si="1"/>
        <v>0.21891943221620988</v>
      </c>
      <c r="AK25" s="410">
        <f t="shared" si="1"/>
        <v>0.23707116282785329</v>
      </c>
      <c r="AL25" s="410">
        <f t="shared" si="1"/>
        <v>0.25520148752574884</v>
      </c>
      <c r="AM25" s="410">
        <f t="shared" si="1"/>
        <v>0.2733089715963779</v>
      </c>
      <c r="AN25" s="410">
        <f t="shared" si="1"/>
        <v>0.29139222424352318</v>
      </c>
      <c r="AO25" s="410">
        <f t="shared" si="1"/>
        <v>0.30944990066163403</v>
      </c>
      <c r="AP25" s="410">
        <f t="shared" si="2"/>
        <v>0.32748070392032236</v>
      </c>
      <c r="AQ25" s="410">
        <f t="shared" si="2"/>
        <v>0.34548338665656686</v>
      </c>
      <c r="AR25" s="410">
        <f t="shared" si="2"/>
        <v>0.36345675257264509</v>
      </c>
      <c r="AS25" s="410">
        <f t="shared" si="2"/>
        <v>0.38139965773903739</v>
      </c>
      <c r="AT25" s="410">
        <f t="shared" si="2"/>
        <v>0.39931101170277483</v>
      </c>
      <c r="AU25" s="410">
        <f t="shared" si="2"/>
        <v>0.41718977840291616</v>
      </c>
      <c r="AV25" s="410">
        <f t="shared" si="2"/>
        <v>0.43503497689595289</v>
      </c>
      <c r="AW25" s="410">
        <f t="shared" si="2"/>
        <v>0.45284568189491792</v>
      </c>
      <c r="AX25" s="410">
        <f t="shared" si="2"/>
        <v>0.4706210241270174</v>
      </c>
      <c r="AY25" s="410">
        <f t="shared" si="2"/>
        <v>0.48836019051535939</v>
      </c>
      <c r="AZ25" s="410">
        <f t="shared" si="2"/>
        <v>0.50606242419124159</v>
      </c>
      <c r="BA25" s="410">
        <f t="shared" si="2"/>
        <v>0.5237270243440435</v>
      </c>
      <c r="BB25" s="410">
        <f t="shared" si="2"/>
        <v>0.54135334591639261</v>
      </c>
      <c r="BC25" s="410">
        <f t="shared" si="2"/>
        <v>0.5589407991527916</v>
      </c>
      <c r="BD25" s="410">
        <f t="shared" si="2"/>
        <v>0.57648884901021069</v>
      </c>
      <c r="BE25" s="410">
        <f t="shared" si="2"/>
        <v>0.59399701443956765</v>
      </c>
      <c r="BF25" s="410">
        <f t="shared" si="3"/>
        <v>0.61146486754713758</v>
      </c>
      <c r="BG25" s="410">
        <f t="shared" si="3"/>
        <v>0.62889203264513338</v>
      </c>
      <c r="BH25" s="410">
        <f t="shared" si="3"/>
        <v>0.64627818520075264</v>
      </c>
      <c r="BI25" s="410">
        <f t="shared" si="3"/>
        <v>0.66362305069296967</v>
      </c>
      <c r="BJ25" s="410">
        <f t="shared" si="3"/>
        <v>0.68092640338626065</v>
      </c>
      <c r="BK25" s="410">
        <f t="shared" si="3"/>
        <v>0.69818806503036757</v>
      </c>
      <c r="BL25" s="410">
        <f t="shared" si="3"/>
        <v>0.71540790349494199</v>
      </c>
      <c r="BM25" s="253"/>
      <c r="BN25" s="252"/>
      <c r="BO25" s="537">
        <f t="shared" si="18"/>
        <v>140</v>
      </c>
      <c r="BP25" s="524">
        <v>14000</v>
      </c>
      <c r="BQ25" s="382">
        <f t="shared" si="4"/>
        <v>290.43261789023262</v>
      </c>
      <c r="BR25" s="382">
        <f t="shared" si="4"/>
        <v>290.49086414727816</v>
      </c>
      <c r="BS25" s="382">
        <f t="shared" si="4"/>
        <v>290.58791655528785</v>
      </c>
      <c r="BT25" s="382">
        <f t="shared" si="4"/>
        <v>290.72373817137958</v>
      </c>
      <c r="BU25" s="382">
        <f t="shared" si="4"/>
        <v>290.89827745033995</v>
      </c>
      <c r="BV25" s="382">
        <f t="shared" si="4"/>
        <v>291.11146841802667</v>
      </c>
      <c r="BW25" s="382">
        <f t="shared" si="4"/>
        <v>291.36323089230376</v>
      </c>
      <c r="BX25" s="382">
        <f t="shared" si="4"/>
        <v>291.65347075003382</v>
      </c>
      <c r="BY25" s="382">
        <f t="shared" si="4"/>
        <v>291.98208023836042</v>
      </c>
      <c r="BZ25" s="382">
        <f t="shared" si="4"/>
        <v>292.34893832823639</v>
      </c>
      <c r="CA25" s="382">
        <f t="shared" si="4"/>
        <v>292.75391110790645</v>
      </c>
      <c r="CB25" s="382">
        <f t="shared" si="4"/>
        <v>293.19685221382724</v>
      </c>
      <c r="CC25" s="382">
        <f t="shared" si="4"/>
        <v>293.67760329630698</v>
      </c>
      <c r="CD25" s="382">
        <f t="shared" si="4"/>
        <v>294.19599451697917</v>
      </c>
      <c r="CE25" s="382">
        <f t="shared" si="4"/>
        <v>294.75184507508629</v>
      </c>
      <c r="CF25" s="382">
        <f t="shared" si="4"/>
        <v>295.34496375943468</v>
      </c>
      <c r="CG25" s="382">
        <f t="shared" si="5"/>
        <v>295.97514952280835</v>
      </c>
      <c r="CH25" s="382">
        <f t="shared" si="5"/>
        <v>296.6421920755779</v>
      </c>
      <c r="CI25" s="382">
        <f t="shared" si="5"/>
        <v>297.34587249522031</v>
      </c>
      <c r="CJ25" s="382">
        <f t="shared" si="5"/>
        <v>298.08596384847795</v>
      </c>
      <c r="CK25" s="382">
        <f t="shared" si="5"/>
        <v>298.86223182291923</v>
      </c>
      <c r="CL25" s="382">
        <f t="shared" si="5"/>
        <v>299.67443536472649</v>
      </c>
      <c r="CM25" s="382">
        <f t="shared" si="5"/>
        <v>300.52232731962238</v>
      </c>
      <c r="CN25" s="382">
        <f t="shared" si="5"/>
        <v>301.40565507395377</v>
      </c>
      <c r="CO25" s="382">
        <f t="shared" si="5"/>
        <v>302.32416119307794</v>
      </c>
      <c r="CP25" s="382">
        <f t="shared" si="5"/>
        <v>303.27758405434048</v>
      </c>
      <c r="CQ25" s="382">
        <f t="shared" si="5"/>
        <v>304.26565847208946</v>
      </c>
      <c r="CR25" s="382">
        <f t="shared" si="5"/>
        <v>305.28811631234413</v>
      </c>
      <c r="CS25" s="382">
        <f t="shared" si="5"/>
        <v>306.34468709491102</v>
      </c>
      <c r="CT25" s="382">
        <f t="shared" si="5"/>
        <v>307.43509858092841</v>
      </c>
      <c r="CU25" s="382">
        <f t="shared" si="5"/>
        <v>308.55907734401171</v>
      </c>
      <c r="CV25" s="382">
        <f t="shared" si="5"/>
        <v>309.71634932336087</v>
      </c>
      <c r="CW25" s="382">
        <f t="shared" si="6"/>
        <v>310.90664035739013</v>
      </c>
      <c r="CX25" s="382">
        <f t="shared" si="6"/>
        <v>312.1296766966272</v>
      </c>
      <c r="CY25" s="382">
        <f t="shared" si="6"/>
        <v>313.38518549481859</v>
      </c>
      <c r="CZ25" s="382">
        <f t="shared" si="6"/>
        <v>314.67289527736369</v>
      </c>
      <c r="DA25" s="382">
        <f t="shared" si="6"/>
        <v>315.99253638637418</v>
      </c>
      <c r="DB25" s="382">
        <f t="shared" si="6"/>
        <v>317.3438414018263</v>
      </c>
      <c r="DC25" s="382">
        <f t="shared" si="6"/>
        <v>318.72654553843682</v>
      </c>
      <c r="DD25" s="382">
        <f t="shared" si="6"/>
        <v>320.14038701804259</v>
      </c>
      <c r="DE25" s="521"/>
      <c r="DF25" s="252"/>
      <c r="DG25" s="537">
        <f t="shared" si="19"/>
        <v>140</v>
      </c>
      <c r="DH25" s="524">
        <v>14000</v>
      </c>
      <c r="DI25" s="382">
        <f t="shared" si="7"/>
        <v>12.142066432804173</v>
      </c>
      <c r="DJ25" s="382">
        <f t="shared" si="7"/>
        <v>24.282973892951834</v>
      </c>
      <c r="DK25" s="382">
        <f t="shared" si="7"/>
        <v>36.421565840662637</v>
      </c>
      <c r="DL25" s="382">
        <f t="shared" si="7"/>
        <v>48.556690590283701</v>
      </c>
      <c r="DM25" s="382">
        <f t="shared" si="7"/>
        <v>60.687203708106345</v>
      </c>
      <c r="DN25" s="382">
        <f t="shared" si="7"/>
        <v>72.81197037561455</v>
      </c>
      <c r="DO25" s="382">
        <f t="shared" si="7"/>
        <v>84.929867706908198</v>
      </c>
      <c r="DP25" s="382">
        <f t="shared" si="7"/>
        <v>97.039787009638573</v>
      </c>
      <c r="DQ25" s="382">
        <f t="shared" si="7"/>
        <v>109.14063597937441</v>
      </c>
      <c r="DR25" s="382">
        <f t="shared" si="7"/>
        <v>121.2313408176561</v>
      </c>
      <c r="DS25" s="382">
        <f t="shared" si="7"/>
        <v>133.31084826483345</v>
      </c>
      <c r="DT25" s="382">
        <f t="shared" si="7"/>
        <v>145.37812753948268</v>
      </c>
      <c r="DU25" s="382">
        <f t="shared" si="7"/>
        <v>157.43217217685242</v>
      </c>
      <c r="DV25" s="382">
        <f t="shared" si="7"/>
        <v>169.47200175972728</v>
      </c>
      <c r="DW25" s="382">
        <f t="shared" si="7"/>
        <v>181.49666353593366</v>
      </c>
      <c r="DX25" s="382">
        <f t="shared" si="7"/>
        <v>193.50523391752043</v>
      </c>
      <c r="DY25" s="382">
        <f t="shared" si="8"/>
        <v>205.49681985762157</v>
      </c>
      <c r="DZ25" s="382">
        <f t="shared" si="8"/>
        <v>217.47056010189587</v>
      </c>
      <c r="EA25" s="382">
        <f t="shared" si="8"/>
        <v>229.42562631227136</v>
      </c>
      <c r="EB25" s="382">
        <f t="shared" si="8"/>
        <v>241.36122406167908</v>
      </c>
      <c r="EC25" s="382">
        <f t="shared" si="8"/>
        <v>253.27659369927437</v>
      </c>
      <c r="ED25" s="382">
        <f t="shared" si="8"/>
        <v>265.17101108645886</v>
      </c>
      <c r="EE25" s="382">
        <f t="shared" si="8"/>
        <v>277.04378820482259</v>
      </c>
      <c r="EF25" s="382">
        <f t="shared" si="8"/>
        <v>288.89427363786484</v>
      </c>
      <c r="EG25" s="382">
        <f t="shared" si="8"/>
        <v>300.72185292900059</v>
      </c>
      <c r="EH25" s="382">
        <f t="shared" si="8"/>
        <v>312.52594881905367</v>
      </c>
      <c r="EI25" s="382">
        <f t="shared" si="8"/>
        <v>324.3060213669375</v>
      </c>
      <c r="EJ25" s="382">
        <f t="shared" si="8"/>
        <v>336.0615679578151</v>
      </c>
      <c r="EK25" s="382">
        <f t="shared" si="8"/>
        <v>347.79212320341674</v>
      </c>
      <c r="EL25" s="382">
        <f t="shared" si="8"/>
        <v>359.49725873960864</v>
      </c>
      <c r="EM25" s="382">
        <f t="shared" si="8"/>
        <v>371.1765829266489</v>
      </c>
      <c r="EN25" s="382">
        <f t="shared" si="8"/>
        <v>382.82974045777911</v>
      </c>
      <c r="EO25" s="382">
        <f t="shared" si="9"/>
        <v>394.45641188207554</v>
      </c>
      <c r="EP25" s="382">
        <f t="shared" si="9"/>
        <v>406.05631304756571</v>
      </c>
      <c r="EQ25" s="382">
        <f t="shared" si="9"/>
        <v>417.62919447074552</v>
      </c>
      <c r="ER25" s="382">
        <f t="shared" si="9"/>
        <v>429.17484063867198</v>
      </c>
      <c r="ES25" s="382">
        <f t="shared" si="9"/>
        <v>440.69306924979111</v>
      </c>
      <c r="ET25" s="382">
        <f t="shared" si="9"/>
        <v>452.18373039960403</v>
      </c>
      <c r="EU25" s="382">
        <f t="shared" si="9"/>
        <v>463.64670571721751</v>
      </c>
      <c r="EV25" s="382">
        <f t="shared" si="9"/>
        <v>475.08190745864988</v>
      </c>
      <c r="EW25" s="521"/>
      <c r="EX25" s="252"/>
      <c r="EY25" s="515">
        <f t="shared" si="20"/>
        <v>140</v>
      </c>
      <c r="EZ25" s="524">
        <v>14000</v>
      </c>
      <c r="FA25" s="382">
        <f t="shared" si="10"/>
        <v>111.28261789023264</v>
      </c>
      <c r="FB25" s="382">
        <f t="shared" si="10"/>
        <v>121.34086414727818</v>
      </c>
      <c r="FC25" s="382">
        <f t="shared" si="10"/>
        <v>131.43791655528787</v>
      </c>
      <c r="FD25" s="382">
        <f t="shared" si="10"/>
        <v>141.5737381713796</v>
      </c>
      <c r="FE25" s="382">
        <f t="shared" si="10"/>
        <v>151.74827745033997</v>
      </c>
      <c r="FF25" s="382">
        <f t="shared" si="10"/>
        <v>161.9614684180267</v>
      </c>
      <c r="FG25" s="382">
        <f t="shared" si="10"/>
        <v>172.21323089230378</v>
      </c>
      <c r="FH25" s="382">
        <f t="shared" si="10"/>
        <v>182.50347075003384</v>
      </c>
      <c r="FI25" s="382">
        <f t="shared" si="10"/>
        <v>192.83208023836045</v>
      </c>
      <c r="FJ25" s="382">
        <f t="shared" si="10"/>
        <v>203.19893832823641</v>
      </c>
      <c r="FK25" s="382">
        <f t="shared" si="10"/>
        <v>213.60391110790647</v>
      </c>
      <c r="FL25" s="382">
        <f t="shared" si="10"/>
        <v>224.04685221382726</v>
      </c>
      <c r="FM25" s="382">
        <f t="shared" si="10"/>
        <v>234.52760329630701</v>
      </c>
      <c r="FN25" s="382">
        <f t="shared" si="10"/>
        <v>245.04599451697919</v>
      </c>
      <c r="FO25" s="382">
        <f t="shared" si="10"/>
        <v>255.60184507508632</v>
      </c>
      <c r="FP25" s="382">
        <f t="shared" si="10"/>
        <v>266.1949637594347</v>
      </c>
      <c r="FQ25" s="382">
        <f t="shared" si="11"/>
        <v>276.82514952280837</v>
      </c>
      <c r="FR25" s="382">
        <f t="shared" si="11"/>
        <v>287.49219207557792</v>
      </c>
      <c r="FS25" s="382">
        <f t="shared" si="11"/>
        <v>298.19587249522033</v>
      </c>
      <c r="FT25" s="382">
        <f t="shared" si="11"/>
        <v>308.93596384847797</v>
      </c>
      <c r="FU25" s="382">
        <f t="shared" si="11"/>
        <v>319.71223182291925</v>
      </c>
      <c r="FV25" s="382">
        <f t="shared" si="11"/>
        <v>330.52443536472651</v>
      </c>
      <c r="FW25" s="382">
        <f t="shared" si="11"/>
        <v>341.3723273196224</v>
      </c>
      <c r="FX25" s="382">
        <f t="shared" si="11"/>
        <v>352.25565507395379</v>
      </c>
      <c r="FY25" s="382">
        <f t="shared" si="11"/>
        <v>363.17416119307796</v>
      </c>
      <c r="FZ25" s="382">
        <f t="shared" si="11"/>
        <v>374.1275840543405</v>
      </c>
      <c r="GA25" s="382">
        <f t="shared" si="11"/>
        <v>385.11565847208948</v>
      </c>
      <c r="GB25" s="382">
        <f t="shared" si="11"/>
        <v>396.13811631234415</v>
      </c>
      <c r="GC25" s="382">
        <f t="shared" si="11"/>
        <v>407.19468709491105</v>
      </c>
      <c r="GD25" s="382">
        <f t="shared" si="11"/>
        <v>418.28509858092843</v>
      </c>
      <c r="GE25" s="382">
        <f t="shared" si="11"/>
        <v>429.40907734401173</v>
      </c>
      <c r="GF25" s="382">
        <f t="shared" si="11"/>
        <v>440.5663493233609</v>
      </c>
      <c r="GG25" s="382">
        <f t="shared" si="12"/>
        <v>451.75664035739015</v>
      </c>
      <c r="GH25" s="382">
        <f t="shared" si="12"/>
        <v>462.97967669662722</v>
      </c>
      <c r="GI25" s="382">
        <f t="shared" si="12"/>
        <v>474.23518549481861</v>
      </c>
      <c r="GJ25" s="382">
        <f t="shared" si="12"/>
        <v>485.52289527736372</v>
      </c>
      <c r="GK25" s="382">
        <f t="shared" si="12"/>
        <v>496.84253638637421</v>
      </c>
      <c r="GL25" s="382">
        <f t="shared" si="12"/>
        <v>508.19384140182632</v>
      </c>
      <c r="GM25" s="382">
        <f t="shared" si="12"/>
        <v>519.5765455384369</v>
      </c>
      <c r="GN25" s="382">
        <f t="shared" si="12"/>
        <v>530.99038701804261</v>
      </c>
      <c r="GO25" s="511"/>
      <c r="GP25" s="521"/>
      <c r="GQ25" s="524">
        <v>14000</v>
      </c>
      <c r="GR25" s="583">
        <f t="shared" si="13"/>
        <v>8.1650476882238792</v>
      </c>
      <c r="GS25" s="477">
        <f t="shared" si="13"/>
        <v>3.99695237832865</v>
      </c>
      <c r="GT25" s="477">
        <f t="shared" si="13"/>
        <v>2.6087936781824137</v>
      </c>
      <c r="GU25" s="477">
        <f t="shared" si="13"/>
        <v>1.915638122168664</v>
      </c>
      <c r="GV25" s="477">
        <f t="shared" si="13"/>
        <v>1.5004987572045614</v>
      </c>
      <c r="GW25" s="477">
        <f t="shared" si="13"/>
        <v>1.224379694472177</v>
      </c>
      <c r="GX25" s="477">
        <f t="shared" si="13"/>
        <v>1.0277110460905139</v>
      </c>
      <c r="GY25" s="477">
        <f t="shared" si="13"/>
        <v>0.88070765996123324</v>
      </c>
      <c r="GZ25" s="477">
        <f t="shared" si="13"/>
        <v>0.76682203203215893</v>
      </c>
      <c r="HA25" s="477">
        <f t="shared" si="13"/>
        <v>0.67612547182718752</v>
      </c>
      <c r="HB25" s="477">
        <f t="shared" si="13"/>
        <v>0.60229954192147928</v>
      </c>
      <c r="HC25" s="477">
        <f t="shared" si="13"/>
        <v>0.54113177825171299</v>
      </c>
      <c r="HD25" s="477">
        <f t="shared" si="13"/>
        <v>0.48970569390892321</v>
      </c>
      <c r="HE25" s="477">
        <f t="shared" si="13"/>
        <v>0.44593792468680837</v>
      </c>
      <c r="HF25" s="477">
        <f t="shared" si="13"/>
        <v>0.40830051690994817</v>
      </c>
      <c r="HG25" s="477">
        <f t="shared" si="13"/>
        <v>0.37564735780168873</v>
      </c>
      <c r="HH25" s="477">
        <f t="shared" si="14"/>
        <v>0.34710186617294914</v>
      </c>
      <c r="HI25" s="477">
        <f t="shared" si="14"/>
        <v>0.32198211997464576</v>
      </c>
      <c r="HJ25" s="477">
        <f t="shared" si="14"/>
        <v>0.29974962818384437</v>
      </c>
      <c r="HK25" s="477">
        <f t="shared" si="14"/>
        <v>0.27997347150315405</v>
      </c>
      <c r="HL25" s="477">
        <f t="shared" si="14"/>
        <v>0.26230468893042136</v>
      </c>
      <c r="HM25" s="477">
        <f t="shared" si="14"/>
        <v>0.24645765014245544</v>
      </c>
      <c r="HN25" s="477">
        <f t="shared" si="14"/>
        <v>0.23219628756751176</v>
      </c>
      <c r="HO25" s="477">
        <f t="shared" si="14"/>
        <v>0.21932377072836617</v>
      </c>
      <c r="HP25" s="477">
        <f t="shared" si="14"/>
        <v>0.20767465901063781</v>
      </c>
      <c r="HQ25" s="477">
        <f t="shared" si="14"/>
        <v>0.1971088655776003</v>
      </c>
      <c r="HR25" s="477">
        <f t="shared" si="14"/>
        <v>0.18750696286440097</v>
      </c>
      <c r="HS25" s="477">
        <f t="shared" si="14"/>
        <v>0.17876649424569221</v>
      </c>
      <c r="HT25" s="477">
        <f t="shared" si="14"/>
        <v>0.17079904899614684</v>
      </c>
      <c r="HU25" s="477">
        <f t="shared" si="14"/>
        <v>0.16352792243097758</v>
      </c>
      <c r="HV25" s="477">
        <f t="shared" si="14"/>
        <v>0.1568862290778473</v>
      </c>
      <c r="HW25" s="477">
        <f t="shared" si="14"/>
        <v>0.15081536976866441</v>
      </c>
      <c r="HX25" s="477">
        <f t="shared" si="15"/>
        <v>0.14526377756649261</v>
      </c>
      <c r="HY25" s="477">
        <f t="shared" si="15"/>
        <v>0.14018588510996374</v>
      </c>
      <c r="HZ25" s="477">
        <f t="shared" si="15"/>
        <v>0.1355412690815567</v>
      </c>
      <c r="IA25" s="477">
        <f t="shared" si="15"/>
        <v>0.13129393734925834</v>
      </c>
      <c r="IB25" s="477">
        <f t="shared" si="15"/>
        <v>0.12741173178005388</v>
      </c>
      <c r="IC25" s="477">
        <f t="shared" si="15"/>
        <v>0.12386582540845732</v>
      </c>
      <c r="ID25" s="477">
        <f t="shared" si="15"/>
        <v>0.12063029701613263</v>
      </c>
      <c r="IE25" s="477">
        <f t="shared" si="15"/>
        <v>0.11768176956782739</v>
      </c>
    </row>
    <row r="26" spans="1:320">
      <c r="J26" s="252"/>
      <c r="K26" s="499">
        <v>15000</v>
      </c>
      <c r="L26" s="382">
        <f t="shared" si="21"/>
        <v>4.5720000000000001</v>
      </c>
      <c r="M26" s="382">
        <v>150</v>
      </c>
      <c r="N26" s="491"/>
      <c r="O26" s="263"/>
      <c r="P26" s="383">
        <f t="shared" si="16"/>
        <v>15.281999999999812</v>
      </c>
      <c r="Q26" s="383">
        <f>$Q$11-Konstanten!$C$33*K26</f>
        <v>288.43199999999979</v>
      </c>
      <c r="R26" s="382">
        <f t="shared" si="22"/>
        <v>661.80234601543953</v>
      </c>
      <c r="S26" s="263">
        <f t="shared" si="23"/>
        <v>0.59725547087252817</v>
      </c>
      <c r="T26" s="492"/>
      <c r="U26" s="492"/>
      <c r="V26" s="170"/>
      <c r="X26" s="524">
        <v>15000</v>
      </c>
      <c r="Y26" s="410">
        <f t="shared" si="17"/>
        <v>1.8616147428965973E-2</v>
      </c>
      <c r="Z26" s="410">
        <f t="shared" si="1"/>
        <v>3.7230347050645672E-2</v>
      </c>
      <c r="AA26" s="410">
        <f t="shared" si="1"/>
        <v>5.5840655307130539E-2</v>
      </c>
      <c r="AB26" s="410">
        <f t="shared" si="1"/>
        <v>7.4445137118001312E-2</v>
      </c>
      <c r="AC26" s="410">
        <f t="shared" si="1"/>
        <v>9.3041870065576307E-2</v>
      </c>
      <c r="AD26" s="410">
        <f t="shared" si="1"/>
        <v>0.11162894851695086</v>
      </c>
      <c r="AE26" s="410">
        <f t="shared" si="1"/>
        <v>0.13020448766223597</v>
      </c>
      <c r="AF26" s="410">
        <f t="shared" si="1"/>
        <v>0.14876662744970687</v>
      </c>
      <c r="AG26" s="410">
        <f t="shared" si="1"/>
        <v>0.16731353639935559</v>
      </c>
      <c r="AH26" s="410">
        <f t="shared" si="1"/>
        <v>0.18584341527742701</v>
      </c>
      <c r="AI26" s="410">
        <f t="shared" si="1"/>
        <v>0.20435450061573182</v>
      </c>
      <c r="AJ26" s="410">
        <f t="shared" si="1"/>
        <v>0.2228450680610336</v>
      </c>
      <c r="AK26" s="410">
        <f t="shared" si="1"/>
        <v>0.24131343554111417</v>
      </c>
      <c r="AL26" s="410">
        <f t="shared" si="1"/>
        <v>0.25975796623579139</v>
      </c>
      <c r="AM26" s="410">
        <f t="shared" si="1"/>
        <v>0.27817707134272962</v>
      </c>
      <c r="AN26" s="410">
        <f t="shared" si="1"/>
        <v>0.29656921262958413</v>
      </c>
      <c r="AO26" s="410">
        <f t="shared" ref="AO26:BD41" si="24">SQRT(5*((((1/$S26)*(((1+0.2*(AO$10/$R$11)^2)^3.5)-1))+1)^(1/3.5)-1))</f>
        <v>0.31493290476560892</v>
      </c>
      <c r="AP26" s="410">
        <f t="shared" si="2"/>
        <v>0.33326671742772135</v>
      </c>
      <c r="AQ26" s="410">
        <f t="shared" si="2"/>
        <v>0.3515692771774781</v>
      </c>
      <c r="AR26" s="410">
        <f t="shared" si="2"/>
        <v>0.36983926910718251</v>
      </c>
      <c r="AS26" s="410">
        <f t="shared" si="2"/>
        <v>0.38807543825489671</v>
      </c>
      <c r="AT26" s="410">
        <f t="shared" si="2"/>
        <v>0.40627659078960671</v>
      </c>
      <c r="AU26" s="410">
        <f t="shared" si="2"/>
        <v>0.42444159496922668</v>
      </c>
      <c r="AV26" s="410">
        <f t="shared" si="2"/>
        <v>0.44256938187551587</v>
      </c>
      <c r="AW26" s="410">
        <f t="shared" si="2"/>
        <v>0.4606589459311291</v>
      </c>
      <c r="AX26" s="410">
        <f t="shared" si="2"/>
        <v>0.47870934520523162</v>
      </c>
      <c r="AY26" s="410">
        <f t="shared" si="2"/>
        <v>0.49671970151503314</v>
      </c>
      <c r="AZ26" s="410">
        <f t="shared" si="2"/>
        <v>0.51468920033156729</v>
      </c>
      <c r="BA26" s="410">
        <f t="shared" si="2"/>
        <v>0.53261709049876083</v>
      </c>
      <c r="BB26" s="410">
        <f t="shared" si="2"/>
        <v>0.55050268377549294</v>
      </c>
      <c r="BC26" s="410">
        <f t="shared" si="2"/>
        <v>0.56834535421089805</v>
      </c>
      <c r="BD26" s="410">
        <f t="shared" si="2"/>
        <v>0.58614453736354888</v>
      </c>
      <c r="BE26" s="410">
        <f t="shared" ref="BE26:BL41" si="25">SQRT(5*((((1/$S26)*(((1+0.2*(BE$10/$R$11)^2)^3.5)-1))+1)^(1/3.5)-1))</f>
        <v>0.60389972937550285</v>
      </c>
      <c r="BF26" s="410">
        <f t="shared" si="3"/>
        <v>0.62161048591234347</v>
      </c>
      <c r="BG26" s="410">
        <f t="shared" si="3"/>
        <v>0.63927642098048276</v>
      </c>
      <c r="BH26" s="410">
        <f t="shared" si="3"/>
        <v>0.65689720563298837</v>
      </c>
      <c r="BI26" s="410">
        <f t="shared" si="3"/>
        <v>0.67447256657511145</v>
      </c>
      <c r="BJ26" s="410">
        <f t="shared" si="3"/>
        <v>0.6920022846805296</v>
      </c>
      <c r="BK26" s="410">
        <f t="shared" si="3"/>
        <v>0.7094861934291149</v>
      </c>
      <c r="BL26" s="410">
        <f t="shared" si="3"/>
        <v>0.72692417727671665</v>
      </c>
      <c r="BM26" s="253"/>
      <c r="BN26" s="252"/>
      <c r="BO26" s="537">
        <f t="shared" si="18"/>
        <v>150.00000000000003</v>
      </c>
      <c r="BP26" s="524">
        <v>15000</v>
      </c>
      <c r="BQ26" s="382">
        <f t="shared" si="4"/>
        <v>288.45199185330301</v>
      </c>
      <c r="BR26" s="382">
        <f t="shared" si="4"/>
        <v>288.51195904644214</v>
      </c>
      <c r="BS26" s="382">
        <f t="shared" si="4"/>
        <v>288.61187650867032</v>
      </c>
      <c r="BT26" s="382">
        <f t="shared" si="4"/>
        <v>288.75170255375087</v>
      </c>
      <c r="BU26" s="382">
        <f t="shared" si="4"/>
        <v>288.93137902673323</v>
      </c>
      <c r="BV26" s="382">
        <f t="shared" si="4"/>
        <v>289.15083150798051</v>
      </c>
      <c r="BW26" s="382">
        <f t="shared" si="4"/>
        <v>289.40996957300888</v>
      </c>
      <c r="BX26" s="382">
        <f t="shared" si="4"/>
        <v>289.70868710631862</v>
      </c>
      <c r="BY26" s="382">
        <f t="shared" si="4"/>
        <v>290.04686266703897</v>
      </c>
      <c r="BZ26" s="382">
        <f t="shared" si="4"/>
        <v>290.42435990387389</v>
      </c>
      <c r="CA26" s="382">
        <f t="shared" si="4"/>
        <v>290.8410280165316</v>
      </c>
      <c r="CB26" s="382">
        <f t="shared" si="4"/>
        <v>291.29670226055009</v>
      </c>
      <c r="CC26" s="382">
        <f t="shared" si="4"/>
        <v>291.79120449219329</v>
      </c>
      <c r="CD26" s="382">
        <f t="shared" si="4"/>
        <v>292.32434374989037</v>
      </c>
      <c r="CE26" s="382">
        <f t="shared" si="4"/>
        <v>292.89591686853191</v>
      </c>
      <c r="CF26" s="382">
        <f t="shared" ref="CF26:CU42" si="26">$Q26*(1+0.2*AN26^2)</f>
        <v>293.50570912280915</v>
      </c>
      <c r="CG26" s="382">
        <f t="shared" si="5"/>
        <v>294.15349489569735</v>
      </c>
      <c r="CH26" s="382">
        <f t="shared" si="5"/>
        <v>294.83903836814181</v>
      </c>
      <c r="CI26" s="382">
        <f t="shared" si="5"/>
        <v>295.56209422598823</v>
      </c>
      <c r="CJ26" s="382">
        <f t="shared" si="5"/>
        <v>296.32240838022864</v>
      </c>
      <c r="CK26" s="382">
        <f t="shared" si="5"/>
        <v>297.11971869669458</v>
      </c>
      <c r="CL26" s="382">
        <f t="shared" si="5"/>
        <v>297.95375573141513</v>
      </c>
      <c r="CM26" s="382">
        <f t="shared" si="5"/>
        <v>298.82424346798047</v>
      </c>
      <c r="CN26" s="382">
        <f t="shared" si="5"/>
        <v>299.7309000533952</v>
      </c>
      <c r="CO26" s="382">
        <f t="shared" si="5"/>
        <v>300.67343852907311</v>
      </c>
      <c r="CP26" s="382">
        <f t="shared" si="5"/>
        <v>301.65156755381366</v>
      </c>
      <c r="CQ26" s="382">
        <f t="shared" si="5"/>
        <v>302.664992115801</v>
      </c>
      <c r="CR26" s="382">
        <f t="shared" si="5"/>
        <v>303.71341423088745</v>
      </c>
      <c r="CS26" s="382">
        <f t="shared" si="5"/>
        <v>304.79653362464632</v>
      </c>
      <c r="CT26" s="382">
        <f t="shared" si="5"/>
        <v>305.91404839591388</v>
      </c>
      <c r="CU26" s="382">
        <f t="shared" si="5"/>
        <v>307.0656556597778</v>
      </c>
      <c r="CV26" s="382">
        <f t="shared" ref="CV26:DC47" si="27">$Q26*(1+0.2*BD26^2)</f>
        <v>308.25105216820685</v>
      </c>
      <c r="CW26" s="382">
        <f t="shared" si="6"/>
        <v>309.46993490675584</v>
      </c>
      <c r="CX26" s="382">
        <f t="shared" si="6"/>
        <v>310.72200166601107</v>
      </c>
      <c r="CY26" s="382">
        <f t="shared" si="6"/>
        <v>312.00695158667003</v>
      </c>
      <c r="CZ26" s="382">
        <f t="shared" si="6"/>
        <v>313.32448567737083</v>
      </c>
      <c r="DA26" s="382">
        <f t="shared" si="6"/>
        <v>314.67430730459563</v>
      </c>
      <c r="DB26" s="382">
        <f t="shared" si="6"/>
        <v>316.05612265417381</v>
      </c>
      <c r="DC26" s="382">
        <f t="shared" si="6"/>
        <v>317.46964116410101</v>
      </c>
      <c r="DD26" s="382">
        <f t="shared" si="6"/>
        <v>318.9145759285646</v>
      </c>
      <c r="DE26" s="521"/>
      <c r="DF26" s="252"/>
      <c r="DG26" s="537">
        <f t="shared" si="19"/>
        <v>150.00000000000003</v>
      </c>
      <c r="DH26" s="524">
        <v>15000</v>
      </c>
      <c r="DI26" s="382">
        <f t="shared" si="7"/>
        <v>12.320210042258974</v>
      </c>
      <c r="DJ26" s="382">
        <f t="shared" si="7"/>
        <v>24.639131021086307</v>
      </c>
      <c r="DK26" s="382">
        <f t="shared" si="7"/>
        <v>36.955476685298493</v>
      </c>
      <c r="DL26" s="382">
        <f t="shared" si="7"/>
        <v>49.267966394134348</v>
      </c>
      <c r="DM26" s="382">
        <f t="shared" si="7"/>
        <v>61.575327887062095</v>
      </c>
      <c r="DN26" s="382">
        <f t="shared" si="7"/>
        <v>73.876300011754793</v>
      </c>
      <c r="DO26" s="382">
        <f t="shared" si="7"/>
        <v>86.169635396606111</v>
      </c>
      <c r="DP26" s="382">
        <f t="shared" si="7"/>
        <v>98.454103055020894</v>
      </c>
      <c r="DQ26" s="382">
        <f t="shared" si="7"/>
        <v>110.72849090923316</v>
      </c>
      <c r="DR26" s="382">
        <f t="shared" si="7"/>
        <v>122.99160822212276</v>
      </c>
      <c r="DS26" s="382">
        <f t="shared" si="7"/>
        <v>135.2422879263049</v>
      </c>
      <c r="DT26" s="382">
        <f t="shared" si="7"/>
        <v>147.47938884076234</v>
      </c>
      <c r="DU26" s="382">
        <f t="shared" si="7"/>
        <v>159.7017977661549</v>
      </c>
      <c r="DV26" s="382">
        <f t="shared" si="7"/>
        <v>171.90843145104608</v>
      </c>
      <c r="DW26" s="382">
        <f t="shared" si="7"/>
        <v>184.09823842232277</v>
      </c>
      <c r="DX26" s="382">
        <f t="shared" ref="DX26:EM42" si="28">AN26*$R26</f>
        <v>196.27020067421049</v>
      </c>
      <c r="DY26" s="382">
        <f t="shared" si="8"/>
        <v>208.42333521133699</v>
      </c>
      <c r="DZ26" s="382">
        <f t="shared" si="8"/>
        <v>220.55669544253055</v>
      </c>
      <c r="EA26" s="382">
        <f t="shared" si="8"/>
        <v>232.66937242300733</v>
      </c>
      <c r="EB26" s="382">
        <f t="shared" si="8"/>
        <v>244.76049594376886</v>
      </c>
      <c r="EC26" s="382">
        <f t="shared" si="8"/>
        <v>256.82923546806052</v>
      </c>
      <c r="ED26" s="382">
        <f t="shared" si="8"/>
        <v>268.87480091571643</v>
      </c>
      <c r="EE26" s="382">
        <f t="shared" si="8"/>
        <v>280.89644329716918</v>
      </c>
      <c r="EF26" s="382">
        <f t="shared" si="8"/>
        <v>292.89345519981936</v>
      </c>
      <c r="EG26" s="382">
        <f t="shared" si="8"/>
        <v>304.86517113022074</v>
      </c>
      <c r="EH26" s="382">
        <f t="shared" si="8"/>
        <v>316.81096771633719</v>
      </c>
      <c r="EI26" s="382">
        <f t="shared" si="8"/>
        <v>328.73026377473781</v>
      </c>
      <c r="EJ26" s="382">
        <f t="shared" si="8"/>
        <v>340.62252024824176</v>
      </c>
      <c r="EK26" s="382">
        <f t="shared" si="8"/>
        <v>352.48724001999756</v>
      </c>
      <c r="EL26" s="382">
        <f t="shared" si="8"/>
        <v>364.32396761041684</v>
      </c>
      <c r="EM26" s="382">
        <f t="shared" si="8"/>
        <v>376.13228876374831</v>
      </c>
      <c r="EN26" s="382">
        <f t="shared" ref="EN26:EU47" si="29">BD26*$R26</f>
        <v>387.91182993133111</v>
      </c>
      <c r="EO26" s="382">
        <f t="shared" si="9"/>
        <v>399.66225765879682</v>
      </c>
      <c r="EP26" s="382">
        <f t="shared" si="9"/>
        <v>411.38327788458622</v>
      </c>
      <c r="EQ26" s="382">
        <f t="shared" si="9"/>
        <v>423.07463515723725</v>
      </c>
      <c r="ER26" s="382">
        <f t="shared" si="9"/>
        <v>434.73611177889831</v>
      </c>
      <c r="ES26" s="382">
        <f t="shared" si="9"/>
        <v>446.36752688246349</v>
      </c>
      <c r="ET26" s="382">
        <f t="shared" si="9"/>
        <v>457.96873544961852</v>
      </c>
      <c r="EU26" s="382">
        <f t="shared" si="9"/>
        <v>469.53962727695216</v>
      </c>
      <c r="EV26" s="382">
        <f t="shared" si="9"/>
        <v>481.08012589707431</v>
      </c>
      <c r="EW26" s="521"/>
      <c r="EX26" s="252"/>
      <c r="EY26" s="515">
        <f t="shared" si="20"/>
        <v>150.00000000000003</v>
      </c>
      <c r="EZ26" s="524">
        <v>15000</v>
      </c>
      <c r="FA26" s="382">
        <f t="shared" si="10"/>
        <v>115.30199185330306</v>
      </c>
      <c r="FB26" s="382">
        <f t="shared" si="10"/>
        <v>125.36195904644219</v>
      </c>
      <c r="FC26" s="382">
        <f t="shared" si="10"/>
        <v>135.46187650867037</v>
      </c>
      <c r="FD26" s="382">
        <f t="shared" si="10"/>
        <v>145.60170255375093</v>
      </c>
      <c r="FE26" s="382">
        <f t="shared" si="10"/>
        <v>155.78137902673328</v>
      </c>
      <c r="FF26" s="382">
        <f t="shared" si="10"/>
        <v>166.00083150798056</v>
      </c>
      <c r="FG26" s="382">
        <f t="shared" si="10"/>
        <v>176.25996957300893</v>
      </c>
      <c r="FH26" s="382">
        <f t="shared" si="10"/>
        <v>186.55868710631867</v>
      </c>
      <c r="FI26" s="382">
        <f t="shared" si="10"/>
        <v>196.89686266703902</v>
      </c>
      <c r="FJ26" s="382">
        <f t="shared" si="10"/>
        <v>207.27435990387394</v>
      </c>
      <c r="FK26" s="382">
        <f t="shared" si="10"/>
        <v>217.69102801653165</v>
      </c>
      <c r="FL26" s="382">
        <f t="shared" si="10"/>
        <v>228.14670226055014</v>
      </c>
      <c r="FM26" s="382">
        <f t="shared" si="10"/>
        <v>238.64120449219334</v>
      </c>
      <c r="FN26" s="382">
        <f t="shared" si="10"/>
        <v>249.17434374989043</v>
      </c>
      <c r="FO26" s="382">
        <f t="shared" si="10"/>
        <v>259.74591686853194</v>
      </c>
      <c r="FP26" s="382">
        <f t="shared" ref="FP26:GE42" si="30">6*$EY26/10+FP$10+(CF26-273.15)</f>
        <v>270.35570912280923</v>
      </c>
      <c r="FQ26" s="382">
        <f t="shared" si="11"/>
        <v>281.00349489569737</v>
      </c>
      <c r="FR26" s="382">
        <f t="shared" si="11"/>
        <v>291.68903836814184</v>
      </c>
      <c r="FS26" s="382">
        <f t="shared" si="11"/>
        <v>302.41209422598826</v>
      </c>
      <c r="FT26" s="382">
        <f t="shared" si="11"/>
        <v>313.17240838022866</v>
      </c>
      <c r="FU26" s="382">
        <f t="shared" si="11"/>
        <v>323.9697186966946</v>
      </c>
      <c r="FV26" s="382">
        <f t="shared" si="11"/>
        <v>334.80375573141515</v>
      </c>
      <c r="FW26" s="382">
        <f t="shared" si="11"/>
        <v>345.67424346798049</v>
      </c>
      <c r="FX26" s="382">
        <f t="shared" si="11"/>
        <v>356.58090005339523</v>
      </c>
      <c r="FY26" s="382">
        <f t="shared" si="11"/>
        <v>367.52343852907313</v>
      </c>
      <c r="FZ26" s="382">
        <f t="shared" si="11"/>
        <v>378.50156755381369</v>
      </c>
      <c r="GA26" s="382">
        <f t="shared" si="11"/>
        <v>389.51499211580102</v>
      </c>
      <c r="GB26" s="382">
        <f t="shared" si="11"/>
        <v>400.56341423088747</v>
      </c>
      <c r="GC26" s="382">
        <f t="shared" si="11"/>
        <v>411.64653362464634</v>
      </c>
      <c r="GD26" s="382">
        <f t="shared" si="11"/>
        <v>422.7640483959139</v>
      </c>
      <c r="GE26" s="382">
        <f t="shared" si="11"/>
        <v>433.91565565977783</v>
      </c>
      <c r="GF26" s="382">
        <f t="shared" ref="GF26:GF41" si="31">6*$EY26/10+GF$10+(CV26-273.15)</f>
        <v>445.10105216820688</v>
      </c>
      <c r="GG26" s="382">
        <f t="shared" si="12"/>
        <v>456.31993490675586</v>
      </c>
      <c r="GH26" s="382">
        <f t="shared" si="12"/>
        <v>467.57200166601109</v>
      </c>
      <c r="GI26" s="382">
        <f t="shared" si="12"/>
        <v>478.85695158667005</v>
      </c>
      <c r="GJ26" s="382">
        <f t="shared" si="12"/>
        <v>490.17448567737085</v>
      </c>
      <c r="GK26" s="382">
        <f t="shared" si="12"/>
        <v>501.52430730459565</v>
      </c>
      <c r="GL26" s="382">
        <f t="shared" si="12"/>
        <v>512.90612265417383</v>
      </c>
      <c r="GM26" s="382">
        <f t="shared" si="12"/>
        <v>524.31964116410109</v>
      </c>
      <c r="GN26" s="382">
        <f t="shared" si="12"/>
        <v>535.76457592856468</v>
      </c>
      <c r="GO26" s="511"/>
      <c r="GP26" s="521"/>
      <c r="GQ26" s="524">
        <v>15000</v>
      </c>
      <c r="GR26" s="583">
        <f t="shared" si="13"/>
        <v>8.3587683536085109</v>
      </c>
      <c r="GS26" s="477">
        <f t="shared" si="13"/>
        <v>4.087921280144041</v>
      </c>
      <c r="GT26" s="477">
        <f t="shared" si="13"/>
        <v>2.6655426653597836</v>
      </c>
      <c r="GU26" s="477">
        <f t="shared" si="13"/>
        <v>1.955301653593027</v>
      </c>
      <c r="GV26" s="477">
        <f t="shared" si="13"/>
        <v>1.5299317822953129</v>
      </c>
      <c r="GW26" s="477">
        <f t="shared" si="13"/>
        <v>1.2470106310354934</v>
      </c>
      <c r="GX26" s="477">
        <f t="shared" si="13"/>
        <v>1.0454997721848447</v>
      </c>
      <c r="GY26" s="477">
        <f t="shared" si="13"/>
        <v>0.89487975937438269</v>
      </c>
      <c r="GZ26" s="477">
        <f t="shared" si="13"/>
        <v>0.7781951244006402</v>
      </c>
      <c r="HA26" s="477">
        <f t="shared" si="13"/>
        <v>0.68527237670993446</v>
      </c>
      <c r="HB26" s="477">
        <f t="shared" si="13"/>
        <v>0.60963727658285427</v>
      </c>
      <c r="HC26" s="477">
        <f t="shared" si="13"/>
        <v>0.54697347238729455</v>
      </c>
      <c r="HD26" s="477">
        <f t="shared" si="13"/>
        <v>0.49429253665401018</v>
      </c>
      <c r="HE26" s="477">
        <f t="shared" si="13"/>
        <v>0.44945970157866955</v>
      </c>
      <c r="HF26" s="477">
        <f t="shared" si="13"/>
        <v>0.41090930089549699</v>
      </c>
      <c r="HG26" s="477">
        <f t="shared" ref="HG26:HV42" si="32">ABS((FP26-DX26)/DX26)</f>
        <v>0.37746692159128886</v>
      </c>
      <c r="HH26" s="477">
        <f t="shared" si="14"/>
        <v>0.34823432611691768</v>
      </c>
      <c r="HI26" s="477">
        <f t="shared" si="14"/>
        <v>0.32251273434655675</v>
      </c>
      <c r="HJ26" s="477">
        <f t="shared" si="14"/>
        <v>0.29975033274334162</v>
      </c>
      <c r="HK26" s="477">
        <f t="shared" si="14"/>
        <v>0.27950553120376387</v>
      </c>
      <c r="HL26" s="477">
        <f t="shared" si="14"/>
        <v>0.2614207183472449</v>
      </c>
      <c r="HM26" s="477">
        <f t="shared" si="14"/>
        <v>0.24520317482769727</v>
      </c>
      <c r="HN26" s="477">
        <f t="shared" si="14"/>
        <v>0.23061096612847046</v>
      </c>
      <c r="HO26" s="477">
        <f t="shared" si="14"/>
        <v>0.21744236247999013</v>
      </c>
      <c r="HP26" s="477">
        <f t="shared" si="14"/>
        <v>0.20552779829378542</v>
      </c>
      <c r="HQ26" s="477">
        <f t="shared" si="14"/>
        <v>0.19472368738418289</v>
      </c>
      <c r="HR26" s="477">
        <f t="shared" si="14"/>
        <v>0.18490761283456369</v>
      </c>
      <c r="HS26" s="477">
        <f t="shared" si="14"/>
        <v>0.17597454783365907</v>
      </c>
      <c r="HT26" s="477">
        <f t="shared" si="14"/>
        <v>0.16783385861369765</v>
      </c>
      <c r="HU26" s="477">
        <f t="shared" si="14"/>
        <v>0.16040690698666549</v>
      </c>
      <c r="HV26" s="477">
        <f t="shared" si="14"/>
        <v>0.15362511707237056</v>
      </c>
      <c r="HW26" s="477">
        <f t="shared" ref="HW26:ID57" si="33">ABS((GF26-EN26)/EN26)</f>
        <v>0.14742840466350177</v>
      </c>
      <c r="HX26" s="477">
        <f t="shared" si="15"/>
        <v>0.14176389229209962</v>
      </c>
      <c r="HY26" s="477">
        <f t="shared" si="15"/>
        <v>0.13658485116448668</v>
      </c>
      <c r="HZ26" s="477">
        <f t="shared" si="15"/>
        <v>0.13184982457929934</v>
      </c>
      <c r="IA26" s="477">
        <f t="shared" si="15"/>
        <v>0.12752189752911039</v>
      </c>
      <c r="IB26" s="477">
        <f t="shared" si="15"/>
        <v>0.12356808481871469</v>
      </c>
      <c r="IC26" s="477">
        <f t="shared" si="15"/>
        <v>0.11995881585807293</v>
      </c>
      <c r="ID26" s="477">
        <f t="shared" si="15"/>
        <v>0.11666749876861322</v>
      </c>
      <c r="IE26" s="477">
        <f t="shared" si="15"/>
        <v>0.11367014991425763</v>
      </c>
    </row>
    <row r="27" spans="1:320">
      <c r="J27" s="252"/>
      <c r="K27" s="499">
        <v>16000</v>
      </c>
      <c r="L27" s="382">
        <f t="shared" si="21"/>
        <v>4.8767999999999994</v>
      </c>
      <c r="M27" s="382">
        <v>160</v>
      </c>
      <c r="N27" s="491"/>
      <c r="O27" s="263"/>
      <c r="P27" s="383">
        <f t="shared" si="16"/>
        <v>13.300799999999754</v>
      </c>
      <c r="Q27" s="383">
        <f>$Q$11-Konstanten!$C$33*K27</f>
        <v>286.45079999999973</v>
      </c>
      <c r="R27" s="382">
        <f t="shared" si="22"/>
        <v>659.52551452028138</v>
      </c>
      <c r="S27" s="263">
        <f t="shared" si="23"/>
        <v>0.57600623313087163</v>
      </c>
      <c r="T27" s="492"/>
      <c r="U27" s="492"/>
      <c r="V27" s="170"/>
      <c r="X27" s="524">
        <v>16000</v>
      </c>
      <c r="Y27" s="410">
        <f t="shared" si="17"/>
        <v>1.8956388137880982E-2</v>
      </c>
      <c r="Z27" s="410">
        <f t="shared" si="17"/>
        <v>3.79106112359619E-2</v>
      </c>
      <c r="AA27" s="410">
        <f t="shared" si="17"/>
        <v>5.6860509164213598E-2</v>
      </c>
      <c r="AB27" s="410">
        <f t="shared" si="17"/>
        <v>7.5803931586039111E-2</v>
      </c>
      <c r="AC27" s="410">
        <f t="shared" si="17"/>
        <v>9.4738742790472563E-2</v>
      </c>
      <c r="AD27" s="410">
        <f t="shared" si="17"/>
        <v>0.11366282644774058</v>
      </c>
      <c r="AE27" s="410">
        <f t="shared" si="17"/>
        <v>0.13257409026358871</v>
      </c>
      <c r="AF27" s="410">
        <f t="shared" si="17"/>
        <v>0.15147047050910711</v>
      </c>
      <c r="AG27" s="410">
        <f t="shared" si="17"/>
        <v>0.17034993640379412</v>
      </c>
      <c r="AH27" s="410">
        <f t="shared" si="17"/>
        <v>0.18921049433105505</v>
      </c>
      <c r="AI27" s="410">
        <f t="shared" si="17"/>
        <v>0.20805019186679732</v>
      </c>
      <c r="AJ27" s="410">
        <f t="shared" si="17"/>
        <v>0.22686712160370912</v>
      </c>
      <c r="AK27" s="410">
        <f t="shared" si="17"/>
        <v>0.24565942475545291</v>
      </c>
      <c r="AL27" s="410">
        <f t="shared" si="17"/>
        <v>0.26442529452704733</v>
      </c>
      <c r="AM27" s="410">
        <f t="shared" si="17"/>
        <v>0.28316297923978728</v>
      </c>
      <c r="AN27" s="410">
        <f t="shared" si="17"/>
        <v>0.30187078520101646</v>
      </c>
      <c r="AO27" s="410">
        <f t="shared" si="24"/>
        <v>0.32054707931121407</v>
      </c>
      <c r="AP27" s="410">
        <f t="shared" si="24"/>
        <v>0.33919029140295248</v>
      </c>
      <c r="AQ27" s="410">
        <f t="shared" si="24"/>
        <v>0.35779891630831701</v>
      </c>
      <c r="AR27" s="410">
        <f t="shared" si="24"/>
        <v>0.37637151565333915</v>
      </c>
      <c r="AS27" s="410">
        <f t="shared" si="24"/>
        <v>0.39490671938001753</v>
      </c>
      <c r="AT27" s="410">
        <f t="shared" si="24"/>
        <v>0.4134032269981921</v>
      </c>
      <c r="AU27" s="410">
        <f t="shared" si="24"/>
        <v>0.43185980857138567</v>
      </c>
      <c r="AV27" s="410">
        <f t="shared" si="24"/>
        <v>0.45027530544222932</v>
      </c>
      <c r="AW27" s="410">
        <f t="shared" si="24"/>
        <v>0.46864863070457546</v>
      </c>
      <c r="AX27" s="410">
        <f t="shared" si="24"/>
        <v>0.48697876943074725</v>
      </c>
      <c r="AY27" s="410">
        <f t="shared" si="24"/>
        <v>0.50526477866346875</v>
      </c>
      <c r="AZ27" s="410">
        <f t="shared" si="24"/>
        <v>0.52350578718310492</v>
      </c>
      <c r="BA27" s="410">
        <f t="shared" si="24"/>
        <v>0.54170099506166314</v>
      </c>
      <c r="BB27" s="410">
        <f t="shared" si="24"/>
        <v>0.5598496730157162</v>
      </c>
      <c r="BC27" s="410">
        <f t="shared" si="24"/>
        <v>0.57795116157097526</v>
      </c>
      <c r="BD27" s="410">
        <f t="shared" si="24"/>
        <v>0.59600487005166769</v>
      </c>
      <c r="BE27" s="410">
        <f t="shared" si="25"/>
        <v>0.61401027540813014</v>
      </c>
      <c r="BF27" s="410">
        <f t="shared" si="25"/>
        <v>0.63196692089620687</v>
      </c>
      <c r="BG27" s="410">
        <f t="shared" si="25"/>
        <v>0.64987441462204087</v>
      </c>
      <c r="BH27" s="410">
        <f t="shared" si="25"/>
        <v>0.66773242796581367</v>
      </c>
      <c r="BI27" s="410">
        <f t="shared" si="25"/>
        <v>0.68554069389775751</v>
      </c>
      <c r="BJ27" s="410">
        <f t="shared" si="25"/>
        <v>0.70329900519952615</v>
      </c>
      <c r="BK27" s="410">
        <f t="shared" si="25"/>
        <v>0.72100721260366263</v>
      </c>
      <c r="BL27" s="410">
        <f t="shared" si="25"/>
        <v>0.7386652228634637</v>
      </c>
      <c r="BM27" s="253"/>
      <c r="BN27" s="252"/>
      <c r="BO27" s="537">
        <f t="shared" si="18"/>
        <v>160.00000000000003</v>
      </c>
      <c r="BP27" s="524">
        <v>16000</v>
      </c>
      <c r="BQ27" s="382">
        <f t="shared" ref="BQ27:CE43" si="34">$Q27*(1+0.2*Y27^2)</f>
        <v>286.47138691256407</v>
      </c>
      <c r="BR27" s="382">
        <f t="shared" si="34"/>
        <v>286.53313824546711</v>
      </c>
      <c r="BS27" s="382">
        <f t="shared" si="34"/>
        <v>286.63602581901182</v>
      </c>
      <c r="BT27" s="382">
        <f t="shared" si="34"/>
        <v>286.7800027823526</v>
      </c>
      <c r="BU27" s="382">
        <f t="shared" si="34"/>
        <v>286.96500378556482</v>
      </c>
      <c r="BV27" s="382">
        <f t="shared" si="34"/>
        <v>287.1909452187486</v>
      </c>
      <c r="BW27" s="382">
        <f t="shared" si="34"/>
        <v>287.45772551639612</v>
      </c>
      <c r="BX27" s="382">
        <f t="shared" si="34"/>
        <v>287.76522552479105</v>
      </c>
      <c r="BY27" s="382">
        <f t="shared" si="34"/>
        <v>288.11330892976565</v>
      </c>
      <c r="BZ27" s="382">
        <f t="shared" si="34"/>
        <v>288.50182274174051</v>
      </c>
      <c r="CA27" s="382">
        <f t="shared" si="34"/>
        <v>288.93059783459955</v>
      </c>
      <c r="CB27" s="382">
        <f t="shared" si="34"/>
        <v>289.39944953463191</v>
      </c>
      <c r="CC27" s="382">
        <f t="shared" si="34"/>
        <v>289.90817825548709</v>
      </c>
      <c r="CD27" s="382">
        <f t="shared" si="34"/>
        <v>290.45657017485519</v>
      </c>
      <c r="CE27" s="382">
        <f t="shared" si="34"/>
        <v>291.0443979484001</v>
      </c>
      <c r="CF27" s="382">
        <f t="shared" si="26"/>
        <v>291.67142145633193</v>
      </c>
      <c r="CG27" s="382">
        <f t="shared" si="26"/>
        <v>292.33738857791661</v>
      </c>
      <c r="CH27" s="382">
        <f t="shared" si="26"/>
        <v>293.04203598918025</v>
      </c>
      <c r="CI27" s="382">
        <f t="shared" si="26"/>
        <v>293.78508997906852</v>
      </c>
      <c r="CJ27" s="382">
        <f t="shared" si="26"/>
        <v>294.56626727936913</v>
      </c>
      <c r="CK27" s="382">
        <f t="shared" si="26"/>
        <v>295.38527590379857</v>
      </c>
      <c r="CL27" s="382">
        <f t="shared" si="26"/>
        <v>296.2418159917766</v>
      </c>
      <c r="CM27" s="382">
        <f t="shared" si="26"/>
        <v>297.13558065257888</v>
      </c>
      <c r="CN27" s="382">
        <f t="shared" si="26"/>
        <v>298.06625680574854</v>
      </c>
      <c r="CO27" s="382">
        <f t="shared" si="26"/>
        <v>299.03352601386632</v>
      </c>
      <c r="CP27" s="382">
        <f t="shared" si="26"/>
        <v>300.0370653040236</v>
      </c>
      <c r="CQ27" s="382">
        <f t="shared" si="26"/>
        <v>301.07654797459804</v>
      </c>
      <c r="CR27" s="382">
        <f t="shared" si="26"/>
        <v>302.15164438421084</v>
      </c>
      <c r="CS27" s="382">
        <f t="shared" si="26"/>
        <v>303.26202272002473</v>
      </c>
      <c r="CT27" s="382">
        <f t="shared" si="26"/>
        <v>304.40734974283458</v>
      </c>
      <c r="CU27" s="382">
        <f t="shared" si="26"/>
        <v>305.58729150669433</v>
      </c>
      <c r="CV27" s="382">
        <f t="shared" si="27"/>
        <v>306.80151405111729</v>
      </c>
      <c r="CW27" s="382">
        <f t="shared" si="6"/>
        <v>308.04968406417339</v>
      </c>
      <c r="CX27" s="382">
        <f t="shared" si="6"/>
        <v>309.33146951509184</v>
      </c>
      <c r="CY27" s="382">
        <f t="shared" si="6"/>
        <v>310.64654025524618</v>
      </c>
      <c r="CZ27" s="382">
        <f t="shared" si="6"/>
        <v>311.9945685866644</v>
      </c>
      <c r="DA27" s="382">
        <f t="shared" si="6"/>
        <v>313.3752297974533</v>
      </c>
      <c r="DB27" s="382">
        <f t="shared" si="6"/>
        <v>314.7882026637601</v>
      </c>
      <c r="DC27" s="382">
        <f t="shared" si="6"/>
        <v>316.23316991811618</v>
      </c>
      <c r="DD27" s="382">
        <f t="shared" si="6"/>
        <v>317.70981868420728</v>
      </c>
      <c r="DE27" s="521"/>
      <c r="DF27" s="252"/>
      <c r="DG27" s="537">
        <f t="shared" si="19"/>
        <v>160.00000000000003</v>
      </c>
      <c r="DH27" s="524">
        <v>16000</v>
      </c>
      <c r="DI27" s="382">
        <f t="shared" ref="DI27:DW43" si="35">Y27*$R27</f>
        <v>12.502221640082114</v>
      </c>
      <c r="DJ27" s="382">
        <f t="shared" si="35"/>
        <v>25.003015381176134</v>
      </c>
      <c r="DK27" s="382">
        <f t="shared" si="35"/>
        <v>37.500956562413144</v>
      </c>
      <c r="DL27" s="382">
        <f t="shared" si="35"/>
        <v>49.994626981942652</v>
      </c>
      <c r="DM27" s="382">
        <f t="shared" si="35"/>
        <v>62.482618083891012</v>
      </c>
      <c r="DN27" s="382">
        <f t="shared" si="35"/>
        <v>74.963534094775554</v>
      </c>
      <c r="DO27" s="382">
        <f t="shared" si="35"/>
        <v>87.435995093151575</v>
      </c>
      <c r="DP27" s="382">
        <f t="shared" si="35"/>
        <v>99.898639997147981</v>
      </c>
      <c r="DQ27" s="382">
        <f t="shared" si="35"/>
        <v>112.35012945520953</v>
      </c>
      <c r="DR27" s="382">
        <f t="shared" si="35"/>
        <v>124.78914862632587</v>
      </c>
      <c r="DS27" s="382">
        <f t="shared" si="35"/>
        <v>137.21440983699276</v>
      </c>
      <c r="DT27" s="382">
        <f t="shared" si="35"/>
        <v>149.6246551034215</v>
      </c>
      <c r="DU27" s="382">
        <f t="shared" si="35"/>
        <v>162.01865850859642</v>
      </c>
      <c r="DV27" s="382">
        <f t="shared" si="35"/>
        <v>174.39522842512784</v>
      </c>
      <c r="DW27" s="382">
        <f t="shared" si="35"/>
        <v>186.75320957621645</v>
      </c>
      <c r="DX27" s="382">
        <f t="shared" si="28"/>
        <v>199.09148492834171</v>
      </c>
      <c r="DY27" s="382">
        <f t="shared" si="28"/>
        <v>211.40897741070191</v>
      </c>
      <c r="DZ27" s="382">
        <f t="shared" si="28"/>
        <v>223.7046514578164</v>
      </c>
      <c r="EA27" s="382">
        <f t="shared" si="28"/>
        <v>235.97751437304186</v>
      </c>
      <c r="EB27" s="382">
        <f t="shared" si="28"/>
        <v>248.22661751204663</v>
      </c>
      <c r="EC27" s="382">
        <f t="shared" si="28"/>
        <v>260.45105728662242</v>
      </c>
      <c r="ED27" s="382">
        <f t="shared" si="28"/>
        <v>272.64997599032733</v>
      </c>
      <c r="EE27" s="382">
        <f t="shared" si="28"/>
        <v>284.82256244867335</v>
      </c>
      <c r="EF27" s="382">
        <f t="shared" si="28"/>
        <v>296.96805249756312</v>
      </c>
      <c r="EG27" s="382">
        <f t="shared" si="28"/>
        <v>309.0857292946605</v>
      </c>
      <c r="EH27" s="382">
        <f t="shared" si="28"/>
        <v>321.17492346926707</v>
      </c>
      <c r="EI27" s="382">
        <f t="shared" si="28"/>
        <v>333.23501311700034</v>
      </c>
      <c r="EJ27" s="382">
        <f t="shared" si="28"/>
        <v>345.26542364628222</v>
      </c>
      <c r="EK27" s="382">
        <f t="shared" si="28"/>
        <v>357.26562748419178</v>
      </c>
      <c r="EL27" s="382">
        <f t="shared" si="28"/>
        <v>369.23514364970151</v>
      </c>
      <c r="EM27" s="382">
        <f t="shared" si="28"/>
        <v>381.1735372026917</v>
      </c>
      <c r="EN27" s="382">
        <f t="shared" si="29"/>
        <v>393.08041857741955</v>
      </c>
      <c r="EO27" s="382">
        <f t="shared" si="9"/>
        <v>404.95544280928669</v>
      </c>
      <c r="EP27" s="382">
        <f t="shared" si="9"/>
        <v>416.7983086638688</v>
      </c>
      <c r="EQ27" s="382">
        <f t="shared" si="9"/>
        <v>428.60875767716817</v>
      </c>
      <c r="ER27" s="382">
        <f t="shared" si="9"/>
        <v>440.38657311602998</v>
      </c>
      <c r="ES27" s="382">
        <f t="shared" si="9"/>
        <v>452.13157886750923</v>
      </c>
      <c r="ET27" s="382">
        <f t="shared" si="9"/>
        <v>463.84363826581955</v>
      </c>
      <c r="EU27" s="382">
        <f t="shared" si="9"/>
        <v>475.52265286526449</v>
      </c>
      <c r="EV27" s="382">
        <f t="shared" si="9"/>
        <v>487.16856116726422</v>
      </c>
      <c r="EW27" s="521"/>
      <c r="EX27" s="252"/>
      <c r="EY27" s="515">
        <f t="shared" si="20"/>
        <v>160.00000000000003</v>
      </c>
      <c r="EZ27" s="524">
        <v>16000</v>
      </c>
      <c r="FA27" s="382">
        <f t="shared" ref="FA27:FP43" si="36">6*$EY27/10+FA$10+(BQ27-273.15)</f>
        <v>119.32138691256412</v>
      </c>
      <c r="FB27" s="382">
        <f t="shared" si="36"/>
        <v>129.38313824546717</v>
      </c>
      <c r="FC27" s="382">
        <f t="shared" si="36"/>
        <v>139.48602581901187</v>
      </c>
      <c r="FD27" s="382">
        <f t="shared" si="36"/>
        <v>149.63000278235265</v>
      </c>
      <c r="FE27" s="382">
        <f t="shared" si="36"/>
        <v>159.81500378556487</v>
      </c>
      <c r="FF27" s="382">
        <f t="shared" si="36"/>
        <v>170.04094521874865</v>
      </c>
      <c r="FG27" s="382">
        <f t="shared" si="36"/>
        <v>180.30772551639618</v>
      </c>
      <c r="FH27" s="382">
        <f t="shared" si="36"/>
        <v>190.6152255247911</v>
      </c>
      <c r="FI27" s="382">
        <f t="shared" si="36"/>
        <v>200.9633089297657</v>
      </c>
      <c r="FJ27" s="382">
        <f t="shared" si="36"/>
        <v>211.35182274174056</v>
      </c>
      <c r="FK27" s="382">
        <f t="shared" si="36"/>
        <v>221.7805978345996</v>
      </c>
      <c r="FL27" s="382">
        <f t="shared" si="36"/>
        <v>232.24944953463196</v>
      </c>
      <c r="FM27" s="382">
        <f t="shared" si="36"/>
        <v>242.75817825548714</v>
      </c>
      <c r="FN27" s="382">
        <f t="shared" si="36"/>
        <v>253.30657017485524</v>
      </c>
      <c r="FO27" s="382">
        <f t="shared" si="36"/>
        <v>263.89439794840018</v>
      </c>
      <c r="FP27" s="382">
        <f t="shared" si="30"/>
        <v>274.52142145633195</v>
      </c>
      <c r="FQ27" s="382">
        <f t="shared" si="30"/>
        <v>285.18738857791664</v>
      </c>
      <c r="FR27" s="382">
        <f t="shared" si="30"/>
        <v>295.89203598918027</v>
      </c>
      <c r="FS27" s="382">
        <f t="shared" si="30"/>
        <v>306.63508997906854</v>
      </c>
      <c r="FT27" s="382">
        <f t="shared" si="30"/>
        <v>317.41626727936915</v>
      </c>
      <c r="FU27" s="382">
        <f t="shared" si="30"/>
        <v>328.23527590379859</v>
      </c>
      <c r="FV27" s="382">
        <f t="shared" si="30"/>
        <v>339.09181599177663</v>
      </c>
      <c r="FW27" s="382">
        <f t="shared" si="30"/>
        <v>349.9855806525789</v>
      </c>
      <c r="FX27" s="382">
        <f t="shared" si="30"/>
        <v>360.91625680574856</v>
      </c>
      <c r="FY27" s="382">
        <f t="shared" si="30"/>
        <v>371.88352601386634</v>
      </c>
      <c r="FZ27" s="382">
        <f t="shared" si="30"/>
        <v>382.88706530402362</v>
      </c>
      <c r="GA27" s="382">
        <f t="shared" si="30"/>
        <v>393.92654797459807</v>
      </c>
      <c r="GB27" s="382">
        <f t="shared" si="30"/>
        <v>405.00164438421086</v>
      </c>
      <c r="GC27" s="382">
        <f t="shared" si="30"/>
        <v>416.11202272002475</v>
      </c>
      <c r="GD27" s="382">
        <f t="shared" si="30"/>
        <v>427.25734974283461</v>
      </c>
      <c r="GE27" s="382">
        <f t="shared" si="30"/>
        <v>438.43729150669435</v>
      </c>
      <c r="GF27" s="382">
        <f t="shared" si="31"/>
        <v>449.65151405111732</v>
      </c>
      <c r="GG27" s="382">
        <f t="shared" si="12"/>
        <v>460.89968406417341</v>
      </c>
      <c r="GH27" s="382">
        <f t="shared" si="12"/>
        <v>472.18146951509186</v>
      </c>
      <c r="GI27" s="382">
        <f t="shared" si="12"/>
        <v>483.4965402552462</v>
      </c>
      <c r="GJ27" s="382">
        <f t="shared" si="12"/>
        <v>494.84456858666442</v>
      </c>
      <c r="GK27" s="382">
        <f t="shared" si="12"/>
        <v>506.22522979745332</v>
      </c>
      <c r="GL27" s="382">
        <f t="shared" si="12"/>
        <v>517.63820266376013</v>
      </c>
      <c r="GM27" s="382">
        <f t="shared" si="12"/>
        <v>529.08316991811625</v>
      </c>
      <c r="GN27" s="382">
        <f t="shared" si="12"/>
        <v>540.55981868420736</v>
      </c>
      <c r="GO27" s="511"/>
      <c r="GP27" s="521"/>
      <c r="GQ27" s="524">
        <v>16000</v>
      </c>
      <c r="GR27" s="583">
        <f t="shared" ref="GR27:HF43" si="37">ABS((FA27-DI27)/DI27)</f>
        <v>8.5440146837598725</v>
      </c>
      <c r="GS27" s="477">
        <f t="shared" si="37"/>
        <v>4.1747013819331187</v>
      </c>
      <c r="GT27" s="477">
        <f t="shared" si="37"/>
        <v>2.7195324761080202</v>
      </c>
      <c r="GU27" s="477">
        <f t="shared" si="37"/>
        <v>1.9929216760912505</v>
      </c>
      <c r="GV27" s="477">
        <f t="shared" si="37"/>
        <v>1.557751398492818</v>
      </c>
      <c r="GW27" s="477">
        <f t="shared" si="37"/>
        <v>1.2683154852833884</v>
      </c>
      <c r="GX27" s="477">
        <f t="shared" si="37"/>
        <v>1.0621681645448418</v>
      </c>
      <c r="GY27" s="477">
        <f t="shared" si="37"/>
        <v>0.90808629156746279</v>
      </c>
      <c r="GZ27" s="477">
        <f t="shared" si="37"/>
        <v>0.78872343008633095</v>
      </c>
      <c r="HA27" s="477">
        <f t="shared" si="37"/>
        <v>0.69367148560827019</v>
      </c>
      <c r="HB27" s="477">
        <f t="shared" si="37"/>
        <v>0.61630690317488768</v>
      </c>
      <c r="HC27" s="477">
        <f t="shared" si="37"/>
        <v>0.55221376700316993</v>
      </c>
      <c r="HD27" s="477">
        <f t="shared" si="37"/>
        <v>0.49833470101597482</v>
      </c>
      <c r="HE27" s="477">
        <f t="shared" si="37"/>
        <v>0.45248566983359856</v>
      </c>
      <c r="HF27" s="477">
        <f t="shared" si="37"/>
        <v>0.41306486002159654</v>
      </c>
      <c r="HG27" s="477">
        <f t="shared" si="32"/>
        <v>0.37887073148879002</v>
      </c>
      <c r="HH27" s="477">
        <f t="shared" si="32"/>
        <v>0.34898428662225739</v>
      </c>
      <c r="HI27" s="477">
        <f t="shared" si="32"/>
        <v>0.32269058359287683</v>
      </c>
      <c r="HJ27" s="477">
        <f t="shared" si="32"/>
        <v>0.29942503544777838</v>
      </c>
      <c r="HK27" s="477">
        <f t="shared" si="32"/>
        <v>0.27873581995679692</v>
      </c>
      <c r="HL27" s="477">
        <f t="shared" si="32"/>
        <v>0.26025702995162225</v>
      </c>
      <c r="HM27" s="477">
        <f t="shared" si="32"/>
        <v>0.24368914671683822</v>
      </c>
      <c r="HN27" s="477">
        <f t="shared" si="32"/>
        <v>0.2287846076648099</v>
      </c>
      <c r="HO27" s="477">
        <f t="shared" si="32"/>
        <v>0.21533698244766644</v>
      </c>
      <c r="HP27" s="477">
        <f t="shared" si="32"/>
        <v>0.20317274712912697</v>
      </c>
      <c r="HQ27" s="477">
        <f t="shared" si="32"/>
        <v>0.19214495692301994</v>
      </c>
      <c r="HR27" s="477">
        <f t="shared" si="32"/>
        <v>0.18212832526181352</v>
      </c>
      <c r="HS27" s="477">
        <f t="shared" si="32"/>
        <v>0.17301535759667397</v>
      </c>
      <c r="HT27" s="477">
        <f t="shared" si="32"/>
        <v>0.16471328532280033</v>
      </c>
      <c r="HU27" s="477">
        <f t="shared" si="32"/>
        <v>0.15714161311844022</v>
      </c>
      <c r="HV27" s="477">
        <f t="shared" si="32"/>
        <v>0.15023014116940717</v>
      </c>
      <c r="HW27" s="477">
        <f t="shared" si="33"/>
        <v>0.14391735838287695</v>
      </c>
      <c r="HX27" s="477">
        <f t="shared" si="15"/>
        <v>0.13814912788129532</v>
      </c>
      <c r="HY27" s="477">
        <f t="shared" si="15"/>
        <v>0.13287760458713227</v>
      </c>
      <c r="HZ27" s="477">
        <f t="shared" si="15"/>
        <v>0.12806033846704548</v>
      </c>
      <c r="IA27" s="477">
        <f t="shared" si="15"/>
        <v>0.12365952732234239</v>
      </c>
      <c r="IB27" s="477">
        <f t="shared" si="15"/>
        <v>0.11964139082131105</v>
      </c>
      <c r="IC27" s="477">
        <f t="shared" si="15"/>
        <v>0.11597564342816745</v>
      </c>
      <c r="ID27" s="477">
        <f t="shared" si="15"/>
        <v>0.11263504846745483</v>
      </c>
      <c r="IE27" s="477">
        <f t="shared" si="15"/>
        <v>0.10959503911544861</v>
      </c>
    </row>
    <row r="28" spans="1:320">
      <c r="J28" s="252"/>
      <c r="K28" s="499">
        <v>17000</v>
      </c>
      <c r="L28" s="382">
        <f t="shared" si="21"/>
        <v>5.1815999999999995</v>
      </c>
      <c r="M28" s="382">
        <v>170</v>
      </c>
      <c r="N28" s="491"/>
      <c r="O28" s="263"/>
      <c r="P28" s="383">
        <f t="shared" si="16"/>
        <v>11.319599999999753</v>
      </c>
      <c r="Q28" s="383">
        <f>$Q$11-Konstanten!$C$33*K28</f>
        <v>284.46959999999973</v>
      </c>
      <c r="R28" s="382">
        <f t="shared" si="22"/>
        <v>657.24079561066833</v>
      </c>
      <c r="S28" s="263">
        <f t="shared" si="23"/>
        <v>0.55537335021288536</v>
      </c>
      <c r="T28" s="492"/>
      <c r="U28" s="492"/>
      <c r="V28" s="170"/>
      <c r="X28" s="524">
        <v>17000</v>
      </c>
      <c r="Y28" s="410">
        <f t="shared" ref="Y28:AN43" si="38">SQRT(5*((((1/$S28)*(((1+0.2*(Y$10/$R$11)^2)^3.5)-1))+1)^(1/3.5)-1))</f>
        <v>1.9305272723871864E-2</v>
      </c>
      <c r="Z28" s="410">
        <f t="shared" si="38"/>
        <v>3.8608147413752673E-2</v>
      </c>
      <c r="AA28" s="410">
        <f t="shared" si="38"/>
        <v>5.7906231689160689E-2</v>
      </c>
      <c r="AB28" s="410">
        <f t="shared" si="38"/>
        <v>7.7197144445561458E-2</v>
      </c>
      <c r="AC28" s="410">
        <f t="shared" si="38"/>
        <v>9.6478521414360058E-2</v>
      </c>
      <c r="AD28" s="410">
        <f t="shared" si="38"/>
        <v>0.11574802063067853</v>
      </c>
      <c r="AE28" s="410">
        <f t="shared" si="38"/>
        <v>0.13500332777928614</v>
      </c>
      <c r="AF28" s="410">
        <f t="shared" si="38"/>
        <v>0.15424216139057614</v>
      </c>
      <c r="AG28" s="410">
        <f t="shared" si="38"/>
        <v>0.17346227786023666</v>
      </c>
      <c r="AH28" s="410">
        <f t="shared" si="38"/>
        <v>0.19266147626751798</v>
      </c>
      <c r="AI28" s="410">
        <f t="shared" si="38"/>
        <v>0.21183760296943543</v>
      </c>
      <c r="AJ28" s="410">
        <f t="shared" si="38"/>
        <v>0.2309885559501596</v>
      </c>
      <c r="AK28" s="410">
        <f t="shared" si="38"/>
        <v>0.2501122889072116</v>
      </c>
      <c r="AL28" s="410">
        <f t="shared" si="38"/>
        <v>0.26920681505854666</v>
      </c>
      <c r="AM28" s="410">
        <f t="shared" si="38"/>
        <v>0.28827021065712211</v>
      </c>
      <c r="AN28" s="410">
        <f t="shared" si="38"/>
        <v>0.30730061820209936</v>
      </c>
      <c r="AO28" s="410">
        <f t="shared" si="24"/>
        <v>0.32629624933839041</v>
      </c>
      <c r="AP28" s="410">
        <f t="shared" si="24"/>
        <v>0.34525538743891365</v>
      </c>
      <c r="AQ28" s="410">
        <f t="shared" si="24"/>
        <v>0.36417638986631362</v>
      </c>
      <c r="AR28" s="410">
        <f t="shared" si="24"/>
        <v>0.38305768991341693</v>
      </c>
      <c r="AS28" s="410">
        <f t="shared" si="24"/>
        <v>0.40189779842400158</v>
      </c>
      <c r="AT28" s="410">
        <f t="shared" si="24"/>
        <v>0.42069530509765324</v>
      </c>
      <c r="AU28" s="410">
        <f t="shared" si="24"/>
        <v>0.43944887948451</v>
      </c>
      <c r="AV28" s="410">
        <f t="shared" si="24"/>
        <v>0.45815727167763348</v>
      </c>
      <c r="AW28" s="410">
        <f t="shared" si="24"/>
        <v>0.47681931271239109</v>
      </c>
      <c r="AX28" s="410">
        <f t="shared" si="24"/>
        <v>0.49543391468383075</v>
      </c>
      <c r="AY28" s="410">
        <f t="shared" si="24"/>
        <v>0.51400007059426367</v>
      </c>
      <c r="AZ28" s="410">
        <f t="shared" si="24"/>
        <v>0.53251685394451076</v>
      </c>
      <c r="BA28" s="410">
        <f t="shared" si="24"/>
        <v>0.55098341808315121</v>
      </c>
      <c r="BB28" s="410">
        <f t="shared" si="24"/>
        <v>0.56939899532887628</v>
      </c>
      <c r="BC28" s="410">
        <f t="shared" si="24"/>
        <v>0.58776289588163844</v>
      </c>
      <c r="BD28" s="410">
        <f t="shared" si="24"/>
        <v>0.60607450653866823</v>
      </c>
      <c r="BE28" s="410">
        <f t="shared" si="25"/>
        <v>0.62433328923168219</v>
      </c>
      <c r="BF28" s="410">
        <f t="shared" si="25"/>
        <v>0.64253877940164594</v>
      </c>
      <c r="BG28" s="410">
        <f t="shared" si="25"/>
        <v>0.66069058422741545</v>
      </c>
      <c r="BH28" s="410">
        <f t="shared" si="25"/>
        <v>0.67878838072438741</v>
      </c>
      <c r="BI28" s="410">
        <f t="shared" si="25"/>
        <v>0.69683191372895537</v>
      </c>
      <c r="BJ28" s="410">
        <f t="shared" si="25"/>
        <v>0.71482099378414987</v>
      </c>
      <c r="BK28" s="410">
        <f t="shared" si="25"/>
        <v>0.73275549494137737</v>
      </c>
      <c r="BL28" s="410">
        <f t="shared" si="25"/>
        <v>0.75063535249251967</v>
      </c>
      <c r="BM28" s="253"/>
      <c r="BN28" s="252"/>
      <c r="BO28" s="537">
        <f t="shared" si="18"/>
        <v>170.00000000000003</v>
      </c>
      <c r="BP28" s="524">
        <v>17000</v>
      </c>
      <c r="BQ28" s="382">
        <f t="shared" si="34"/>
        <v>284.49080399729917</v>
      </c>
      <c r="BR28" s="382">
        <f t="shared" si="34"/>
        <v>284.55440545397681</v>
      </c>
      <c r="BS28" s="382">
        <f t="shared" si="34"/>
        <v>284.66037280489337</v>
      </c>
      <c r="BT28" s="382">
        <f t="shared" si="34"/>
        <v>284.80865357624339</v>
      </c>
      <c r="BU28" s="382">
        <f t="shared" si="34"/>
        <v>284.99917458658649</v>
      </c>
      <c r="BV28" s="382">
        <f t="shared" si="34"/>
        <v>285.23184222609314</v>
      </c>
      <c r="BW28" s="382">
        <f t="shared" si="34"/>
        <v>285.50654281184006</v>
      </c>
      <c r="BX28" s="382">
        <f t="shared" si="34"/>
        <v>285.82314301642191</v>
      </c>
      <c r="BY28" s="382">
        <f t="shared" si="34"/>
        <v>286.18149036661805</v>
      </c>
      <c r="BZ28" s="382">
        <f t="shared" si="34"/>
        <v>286.58141380835582</v>
      </c>
      <c r="CA28" s="382">
        <f t="shared" si="34"/>
        <v>287.02272433377743</v>
      </c>
      <c r="CB28" s="382">
        <f t="shared" si="34"/>
        <v>287.50521566582341</v>
      </c>
      <c r="CC28" s="382">
        <f t="shared" si="34"/>
        <v>288.02866499541562</v>
      </c>
      <c r="CD28" s="382">
        <f t="shared" si="34"/>
        <v>288.59283376604805</v>
      </c>
      <c r="CE28" s="382">
        <f t="shared" si="34"/>
        <v>289.1974685003824</v>
      </c>
      <c r="CF28" s="382">
        <f t="shared" si="26"/>
        <v>289.84230166329309</v>
      </c>
      <c r="CG28" s="382">
        <f t="shared" si="26"/>
        <v>290.52705255571425</v>
      </c>
      <c r="CH28" s="382">
        <f t="shared" si="26"/>
        <v>291.25142823361512</v>
      </c>
      <c r="CI28" s="382">
        <f t="shared" si="26"/>
        <v>292.01512444644857</v>
      </c>
      <c r="CJ28" s="382">
        <f t="shared" si="26"/>
        <v>292.81782658950402</v>
      </c>
      <c r="CK28" s="382">
        <f t="shared" si="26"/>
        <v>293.6592106647218</v>
      </c>
      <c r="CL28" s="382">
        <f t="shared" si="26"/>
        <v>294.53894424470388</v>
      </c>
      <c r="CM28" s="382">
        <f t="shared" si="26"/>
        <v>295.45668743487113</v>
      </c>
      <c r="CN28" s="382">
        <f t="shared" si="26"/>
        <v>296.4120938289725</v>
      </c>
      <c r="CO28" s="382">
        <f t="shared" si="26"/>
        <v>297.40481145343222</v>
      </c>
      <c r="CP28" s="382">
        <f t="shared" si="26"/>
        <v>298.4344836963337</v>
      </c>
      <c r="CQ28" s="382">
        <f t="shared" si="26"/>
        <v>299.50075021716316</v>
      </c>
      <c r="CR28" s="382">
        <f t="shared" si="26"/>
        <v>300.60324783378451</v>
      </c>
      <c r="CS28" s="382">
        <f t="shared" si="26"/>
        <v>301.74161138346705</v>
      </c>
      <c r="CT28" s="382">
        <f t="shared" si="26"/>
        <v>302.91547455514643</v>
      </c>
      <c r="CU28" s="382">
        <f t="shared" si="26"/>
        <v>304.12447069045845</v>
      </c>
      <c r="CV28" s="382">
        <f t="shared" si="27"/>
        <v>305.3682335514398</v>
      </c>
      <c r="CW28" s="382">
        <f t="shared" si="6"/>
        <v>306.6463980531372</v>
      </c>
      <c r="CX28" s="382">
        <f t="shared" si="6"/>
        <v>307.95860095970392</v>
      </c>
      <c r="CY28" s="382">
        <f t="shared" si="6"/>
        <v>309.30448154288416</v>
      </c>
      <c r="CZ28" s="382">
        <f t="shared" si="6"/>
        <v>310.68368220209783</v>
      </c>
      <c r="DA28" s="382">
        <f t="shared" si="6"/>
        <v>312.09584904562337</v>
      </c>
      <c r="DB28" s="382">
        <f t="shared" si="6"/>
        <v>313.54063243265097</v>
      </c>
      <c r="DC28" s="382">
        <f t="shared" si="6"/>
        <v>315.01768747622822</v>
      </c>
      <c r="DD28" s="382">
        <f t="shared" si="6"/>
        <v>316.5266745073489</v>
      </c>
      <c r="DE28" s="521"/>
      <c r="DF28" s="252"/>
      <c r="DG28" s="537">
        <f t="shared" si="19"/>
        <v>170.00000000000003</v>
      </c>
      <c r="DH28" s="524">
        <v>17000</v>
      </c>
      <c r="DI28" s="382">
        <f t="shared" si="35"/>
        <v>12.688212804518479</v>
      </c>
      <c r="DJ28" s="382">
        <f t="shared" si="35"/>
        <v>25.374849523268775</v>
      </c>
      <c r="DK28" s="382">
        <f t="shared" si="35"/>
        <v>38.058337786199665</v>
      </c>
      <c r="DL28" s="382">
        <f t="shared" si="35"/>
        <v>50.737112634272499</v>
      </c>
      <c r="DM28" s="382">
        <f t="shared" si="35"/>
        <v>63.409620173714906</v>
      </c>
      <c r="DN28" s="382">
        <f t="shared" si="35"/>
        <v>76.074321169667215</v>
      </c>
      <c r="DO28" s="382">
        <f t="shared" si="35"/>
        <v>88.729694559745866</v>
      </c>
      <c r="DP28" s="382">
        <f t="shared" si="35"/>
        <v>101.37424086905138</v>
      </c>
      <c r="DQ28" s="382">
        <f t="shared" si="35"/>
        <v>114.00648550930076</v>
      </c>
      <c r="DR28" s="382">
        <f t="shared" si="35"/>
        <v>126.62498194558941</v>
      </c>
      <c r="DS28" s="382">
        <f t="shared" si="35"/>
        <v>139.22831471588862</v>
      </c>
      <c r="DT28" s="382">
        <f t="shared" si="35"/>
        <v>151.81510228964228</v>
      </c>
      <c r="DU28" s="382">
        <f t="shared" si="35"/>
        <v>164.38399975338109</v>
      </c>
      <c r="DV28" s="382">
        <f t="shared" si="35"/>
        <v>176.93370131289325</v>
      </c>
      <c r="DW28" s="382">
        <f t="shared" si="35"/>
        <v>189.4629426031419</v>
      </c>
      <c r="DX28" s="382">
        <f t="shared" si="28"/>
        <v>201.97050279879801</v>
      </c>
      <c r="DY28" s="382">
        <f t="shared" si="28"/>
        <v>214.45520651994073</v>
      </c>
      <c r="DZ28" s="382">
        <f t="shared" si="28"/>
        <v>226.91592552922114</v>
      </c>
      <c r="EA28" s="382">
        <f t="shared" si="28"/>
        <v>239.3515802183569</v>
      </c>
      <c r="EB28" s="382">
        <f t="shared" si="28"/>
        <v>251.76114088347882</v>
      </c>
      <c r="EC28" s="382">
        <f t="shared" si="28"/>
        <v>264.14362879036679</v>
      </c>
      <c r="ED28" s="382">
        <f t="shared" si="28"/>
        <v>276.49811703205444</v>
      </c>
      <c r="EE28" s="382">
        <f t="shared" si="28"/>
        <v>288.82373118261603</v>
      </c>
      <c r="EF28" s="382">
        <f t="shared" si="28"/>
        <v>301.11964975222094</v>
      </c>
      <c r="EG28" s="382">
        <f t="shared" si="28"/>
        <v>313.38510444962395</v>
      </c>
      <c r="EH28" s="382">
        <f t="shared" si="28"/>
        <v>325.61938025930891</v>
      </c>
      <c r="EI28" s="382">
        <f t="shared" si="28"/>
        <v>337.82181534131354</v>
      </c>
      <c r="EJ28" s="382">
        <f t="shared" si="28"/>
        <v>349.99180076258034</v>
      </c>
      <c r="EK28" s="382">
        <f t="shared" si="28"/>
        <v>362.12878006925581</v>
      </c>
      <c r="EL28" s="382">
        <f t="shared" si="28"/>
        <v>374.23224870986587</v>
      </c>
      <c r="EM28" s="382">
        <f t="shared" si="28"/>
        <v>386.30175331967848</v>
      </c>
      <c r="EN28" s="382">
        <f t="shared" si="29"/>
        <v>398.33689087681751</v>
      </c>
      <c r="EO28" s="382">
        <f t="shared" si="9"/>
        <v>410.33730774085632</v>
      </c>
      <c r="EP28" s="382">
        <f t="shared" si="9"/>
        <v>422.3026985846455</v>
      </c>
      <c r="EQ28" s="382">
        <f t="shared" si="9"/>
        <v>434.23280523010379</v>
      </c>
      <c r="ER28" s="382">
        <f t="shared" si="9"/>
        <v>446.12741539857365</v>
      </c>
      <c r="ES28" s="382">
        <f t="shared" si="9"/>
        <v>457.98636138612324</v>
      </c>
      <c r="ET28" s="382">
        <f t="shared" si="9"/>
        <v>469.80951867390326</v>
      </c>
      <c r="EU28" s="382">
        <f t="shared" si="9"/>
        <v>481.5968044833599</v>
      </c>
      <c r="EV28" s="382">
        <f t="shared" si="9"/>
        <v>493.34817628567811</v>
      </c>
      <c r="EW28" s="521"/>
      <c r="EX28" s="252"/>
      <c r="EY28" s="515">
        <f t="shared" si="20"/>
        <v>170.00000000000003</v>
      </c>
      <c r="EZ28" s="524">
        <v>17000</v>
      </c>
      <c r="FA28" s="382">
        <f t="shared" si="36"/>
        <v>123.34080399729922</v>
      </c>
      <c r="FB28" s="382">
        <f t="shared" si="36"/>
        <v>133.40440545397686</v>
      </c>
      <c r="FC28" s="382">
        <f t="shared" si="36"/>
        <v>143.51037280489342</v>
      </c>
      <c r="FD28" s="382">
        <f t="shared" si="36"/>
        <v>153.65865357624344</v>
      </c>
      <c r="FE28" s="382">
        <f t="shared" si="36"/>
        <v>163.84917458658654</v>
      </c>
      <c r="FF28" s="382">
        <f t="shared" si="36"/>
        <v>174.08184222609319</v>
      </c>
      <c r="FG28" s="382">
        <f t="shared" si="36"/>
        <v>184.35654281184011</v>
      </c>
      <c r="FH28" s="382">
        <f t="shared" si="36"/>
        <v>194.67314301642196</v>
      </c>
      <c r="FI28" s="382">
        <f t="shared" si="36"/>
        <v>205.0314903666181</v>
      </c>
      <c r="FJ28" s="382">
        <f t="shared" si="36"/>
        <v>215.43141380835587</v>
      </c>
      <c r="FK28" s="382">
        <f t="shared" si="36"/>
        <v>225.87272433377748</v>
      </c>
      <c r="FL28" s="382">
        <f t="shared" si="36"/>
        <v>236.35521566582347</v>
      </c>
      <c r="FM28" s="382">
        <f t="shared" si="36"/>
        <v>246.87866499541568</v>
      </c>
      <c r="FN28" s="382">
        <f t="shared" si="36"/>
        <v>257.44283376604812</v>
      </c>
      <c r="FO28" s="382">
        <f t="shared" si="36"/>
        <v>268.04746850038248</v>
      </c>
      <c r="FP28" s="382">
        <f t="shared" si="30"/>
        <v>278.69230166329311</v>
      </c>
      <c r="FQ28" s="382">
        <f t="shared" si="30"/>
        <v>289.37705255571427</v>
      </c>
      <c r="FR28" s="382">
        <f t="shared" si="30"/>
        <v>300.10142823361514</v>
      </c>
      <c r="FS28" s="382">
        <f t="shared" si="30"/>
        <v>310.86512444644859</v>
      </c>
      <c r="FT28" s="382">
        <f t="shared" si="30"/>
        <v>321.66782658950405</v>
      </c>
      <c r="FU28" s="382">
        <f t="shared" si="30"/>
        <v>332.50921066472182</v>
      </c>
      <c r="FV28" s="382">
        <f t="shared" si="30"/>
        <v>343.38894424470391</v>
      </c>
      <c r="FW28" s="382">
        <f t="shared" si="30"/>
        <v>354.30668743487115</v>
      </c>
      <c r="FX28" s="382">
        <f t="shared" si="30"/>
        <v>365.26209382897252</v>
      </c>
      <c r="FY28" s="382">
        <f t="shared" si="30"/>
        <v>376.25481145343224</v>
      </c>
      <c r="FZ28" s="382">
        <f t="shared" si="30"/>
        <v>387.28448369633372</v>
      </c>
      <c r="GA28" s="382">
        <f t="shared" si="30"/>
        <v>398.35075021716318</v>
      </c>
      <c r="GB28" s="382">
        <f t="shared" si="30"/>
        <v>409.45324783378453</v>
      </c>
      <c r="GC28" s="382">
        <f t="shared" si="30"/>
        <v>420.59161138346707</v>
      </c>
      <c r="GD28" s="382">
        <f t="shared" si="30"/>
        <v>431.76547455514645</v>
      </c>
      <c r="GE28" s="382">
        <f t="shared" si="30"/>
        <v>442.97447069045847</v>
      </c>
      <c r="GF28" s="382">
        <f t="shared" si="31"/>
        <v>454.21823355143982</v>
      </c>
      <c r="GG28" s="382">
        <f t="shared" si="12"/>
        <v>465.49639805313723</v>
      </c>
      <c r="GH28" s="382">
        <f t="shared" si="12"/>
        <v>476.80860095970394</v>
      </c>
      <c r="GI28" s="382">
        <f t="shared" si="12"/>
        <v>488.15448154288418</v>
      </c>
      <c r="GJ28" s="382">
        <f t="shared" si="12"/>
        <v>499.53368220209785</v>
      </c>
      <c r="GK28" s="382">
        <f t="shared" si="12"/>
        <v>510.94584904562339</v>
      </c>
      <c r="GL28" s="382">
        <f t="shared" si="12"/>
        <v>522.39063243265105</v>
      </c>
      <c r="GM28" s="382">
        <f t="shared" si="12"/>
        <v>533.86768747622818</v>
      </c>
      <c r="GN28" s="382">
        <f t="shared" si="12"/>
        <v>545.37667450734898</v>
      </c>
      <c r="GO28" s="511"/>
      <c r="GP28" s="521"/>
      <c r="GQ28" s="524">
        <v>17000</v>
      </c>
      <c r="GR28" s="583">
        <f t="shared" si="37"/>
        <v>8.7208965437098875</v>
      </c>
      <c r="GS28" s="477">
        <f t="shared" si="37"/>
        <v>4.2573476477819039</v>
      </c>
      <c r="GT28" s="477">
        <f t="shared" si="37"/>
        <v>2.7707998076818718</v>
      </c>
      <c r="GU28" s="477">
        <f t="shared" si="37"/>
        <v>2.0285257792231612</v>
      </c>
      <c r="GV28" s="477">
        <f t="shared" si="37"/>
        <v>1.5839797516167224</v>
      </c>
      <c r="GW28" s="477">
        <f t="shared" si="37"/>
        <v>1.2883127913536228</v>
      </c>
      <c r="GX28" s="477">
        <f t="shared" si="37"/>
        <v>1.0777321924364813</v>
      </c>
      <c r="GY28" s="477">
        <f t="shared" si="37"/>
        <v>0.9203413149883708</v>
      </c>
      <c r="GZ28" s="477">
        <f t="shared" si="37"/>
        <v>0.79841953245626041</v>
      </c>
      <c r="HA28" s="477">
        <f t="shared" si="37"/>
        <v>0.70133421145067931</v>
      </c>
      <c r="HB28" s="477">
        <f t="shared" si="37"/>
        <v>0.62231888531220647</v>
      </c>
      <c r="HC28" s="477">
        <f t="shared" si="37"/>
        <v>0.55686234176419613</v>
      </c>
      <c r="HD28" s="477">
        <f t="shared" si="37"/>
        <v>0.50184120939871346</v>
      </c>
      <c r="HE28" s="477">
        <f t="shared" si="37"/>
        <v>0.4550242935956042</v>
      </c>
      <c r="HF28" s="477">
        <f t="shared" si="37"/>
        <v>0.414775178816089</v>
      </c>
      <c r="HG28" s="477">
        <f t="shared" si="32"/>
        <v>0.37986635573673333</v>
      </c>
      <c r="HH28" s="477">
        <f t="shared" si="32"/>
        <v>0.34935895123071803</v>
      </c>
      <c r="HI28" s="477">
        <f t="shared" si="32"/>
        <v>0.32252254897362642</v>
      </c>
      <c r="HJ28" s="477">
        <f t="shared" si="32"/>
        <v>0.29878033043630187</v>
      </c>
      <c r="HK28" s="477">
        <f t="shared" si="32"/>
        <v>0.27767067411876617</v>
      </c>
      <c r="HL28" s="477">
        <f t="shared" si="32"/>
        <v>0.25881972693201788</v>
      </c>
      <c r="HM28" s="477">
        <f t="shared" si="32"/>
        <v>0.24192145657503633</v>
      </c>
      <c r="HN28" s="477">
        <f t="shared" si="32"/>
        <v>0.22672290806620693</v>
      </c>
      <c r="HO28" s="477">
        <f t="shared" si="32"/>
        <v>0.2130131465333856</v>
      </c>
      <c r="HP28" s="477">
        <f t="shared" si="32"/>
        <v>0.20061485409213017</v>
      </c>
      <c r="HQ28" s="477">
        <f t="shared" si="32"/>
        <v>0.18937786623117286</v>
      </c>
      <c r="HR28" s="477">
        <f t="shared" si="32"/>
        <v>0.17917414485116978</v>
      </c>
      <c r="HS28" s="477">
        <f t="shared" si="32"/>
        <v>0.16989382877440698</v>
      </c>
      <c r="HT28" s="477">
        <f t="shared" si="32"/>
        <v>0.16144210162757694</v>
      </c>
      <c r="HU28" s="477">
        <f t="shared" si="32"/>
        <v>0.15373668635886278</v>
      </c>
      <c r="HV28" s="477">
        <f t="shared" si="32"/>
        <v>0.14670582487333755</v>
      </c>
      <c r="HW28" s="477">
        <f t="shared" si="33"/>
        <v>0.1402866366497377</v>
      </c>
      <c r="HX28" s="477">
        <f t="shared" si="15"/>
        <v>0.13442377593196078</v>
      </c>
      <c r="HY28" s="477">
        <f t="shared" si="15"/>
        <v>0.12906832600818294</v>
      </c>
      <c r="HZ28" s="477">
        <f t="shared" si="15"/>
        <v>0.12417688314499135</v>
      </c>
      <c r="IA28" s="477">
        <f t="shared" si="15"/>
        <v>0.11971079328494223</v>
      </c>
      <c r="IB28" s="477">
        <f t="shared" si="15"/>
        <v>0.11563551259302807</v>
      </c>
      <c r="IC28" s="477">
        <f t="shared" si="15"/>
        <v>0.1119200690253459</v>
      </c>
      <c r="ID28" s="477">
        <f t="shared" si="15"/>
        <v>0.10853660677616547</v>
      </c>
      <c r="IE28" s="477">
        <f t="shared" si="15"/>
        <v>0.10545999908904753</v>
      </c>
    </row>
    <row r="29" spans="1:320">
      <c r="J29" s="252"/>
      <c r="K29" s="499">
        <v>18000</v>
      </c>
      <c r="L29" s="382">
        <f t="shared" si="21"/>
        <v>5.4863999999999997</v>
      </c>
      <c r="M29" s="382">
        <v>180</v>
      </c>
      <c r="N29" s="491"/>
      <c r="O29" s="263"/>
      <c r="P29" s="383">
        <f t="shared" si="16"/>
        <v>9.3383999999997513</v>
      </c>
      <c r="Q29" s="383">
        <f>$Q$11-Konstanten!$C$33*K29</f>
        <v>282.48839999999973</v>
      </c>
      <c r="R29" s="382">
        <f t="shared" si="22"/>
        <v>654.94810674331029</v>
      </c>
      <c r="S29" s="263">
        <f t="shared" si="23"/>
        <v>0.53534305072434119</v>
      </c>
      <c r="T29" s="492"/>
      <c r="U29" s="492"/>
      <c r="V29" s="170"/>
      <c r="X29" s="524">
        <v>18000</v>
      </c>
      <c r="Y29" s="410">
        <f t="shared" si="38"/>
        <v>1.9663083236640625E-2</v>
      </c>
      <c r="Z29" s="410">
        <f t="shared" si="38"/>
        <v>3.9323518513541399E-2</v>
      </c>
      <c r="AA29" s="410">
        <f t="shared" si="38"/>
        <v>5.897866436237853E-2</v>
      </c>
      <c r="AB29" s="410">
        <f t="shared" si="38"/>
        <v>7.8625892259803432E-2</v>
      </c>
      <c r="AC29" s="410">
        <f t="shared" si="38"/>
        <v>9.8262593006544691E-2</v>
      </c>
      <c r="AD29" s="410">
        <f t="shared" si="38"/>
        <v>0.1178861829954078</v>
      </c>
      <c r="AE29" s="410">
        <f t="shared" si="38"/>
        <v>0.13749411033305184</v>
      </c>
      <c r="AF29" s="410">
        <f t="shared" si="38"/>
        <v>0.15708386078195377</v>
      </c>
      <c r="AG29" s="410">
        <f t="shared" si="38"/>
        <v>0.17665296349097082</v>
      </c>
      <c r="AH29" s="410">
        <f t="shared" si="38"/>
        <v>0.196198996484895</v>
      </c>
      <c r="AI29" s="410">
        <f t="shared" si="38"/>
        <v>0.21571959188603976</v>
      </c>
      <c r="AJ29" s="410">
        <f t="shared" si="38"/>
        <v>0.23521244084360221</v>
      </c>
      <c r="AK29" s="410">
        <f t="shared" si="38"/>
        <v>0.25467529814933032</v>
      </c>
      <c r="AL29" s="410">
        <f t="shared" si="38"/>
        <v>0.27410598652111284</v>
      </c>
      <c r="AM29" s="410">
        <f t="shared" si="38"/>
        <v>0.29350240053927767</v>
      </c>
      <c r="AN29" s="410">
        <f t="shared" si="38"/>
        <v>0.31286251022346445</v>
      </c>
      <c r="AO29" s="410">
        <f t="shared" si="24"/>
        <v>0.33218436424115683</v>
      </c>
      <c r="AP29" s="410">
        <f t="shared" si="24"/>
        <v>0.35146609274215629</v>
      </c>
      <c r="AQ29" s="410">
        <f t="shared" si="24"/>
        <v>0.37070590981621804</v>
      </c>
      <c r="AR29" s="410">
        <f t="shared" si="24"/>
        <v>0.38990211557411603</v>
      </c>
      <c r="AS29" s="410">
        <f t="shared" si="24"/>
        <v>0.40905309785517341</v>
      </c>
      <c r="AT29" s="410">
        <f t="shared" si="24"/>
        <v>0.42815733356691138</v>
      </c>
      <c r="AU29" s="410">
        <f t="shared" si="24"/>
        <v>0.44721338966490609</v>
      </c>
      <c r="AV29" s="410">
        <f t="shared" si="24"/>
        <v>0.466219923783183</v>
      </c>
      <c r="AW29" s="410">
        <f t="shared" si="24"/>
        <v>0.48517568452740772</v>
      </c>
      <c r="AX29" s="410">
        <f t="shared" si="24"/>
        <v>0.50407951144497321</v>
      </c>
      <c r="AY29" s="410">
        <f t="shared" si="24"/>
        <v>0.52293033468744154</v>
      </c>
      <c r="AZ29" s="410">
        <f t="shared" si="24"/>
        <v>0.54172717438224238</v>
      </c>
      <c r="BA29" s="410">
        <f t="shared" si="24"/>
        <v>0.5604691397313869</v>
      </c>
      <c r="BB29" s="410">
        <f t="shared" si="24"/>
        <v>0.57915542785582863</v>
      </c>
      <c r="BC29" s="410">
        <f t="shared" si="24"/>
        <v>0.59778532240464743</v>
      </c>
      <c r="BD29" s="410">
        <f t="shared" si="24"/>
        <v>0.61635819194854757</v>
      </c>
      <c r="BE29" s="410">
        <f t="shared" si="25"/>
        <v>0.63487348817735978</v>
      </c>
      <c r="BF29" s="410">
        <f t="shared" si="25"/>
        <v>0.65333074392114132</v>
      </c>
      <c r="BG29" s="410">
        <f t="shared" si="25"/>
        <v>0.67172957101430408</v>
      </c>
      <c r="BH29" s="410">
        <f t="shared" si="25"/>
        <v>0.69006965802182496</v>
      </c>
      <c r="BI29" s="410">
        <f t="shared" si="25"/>
        <v>0.70835076784611806</v>
      </c>
      <c r="BJ29" s="410">
        <f t="shared" si="25"/>
        <v>0.72657273523250299</v>
      </c>
      <c r="BK29" s="410">
        <f t="shared" si="25"/>
        <v>0.74473546419058134</v>
      </c>
      <c r="BL29" s="410">
        <f t="shared" si="25"/>
        <v>0.76283892534794506</v>
      </c>
      <c r="BM29" s="253"/>
      <c r="BN29" s="252"/>
      <c r="BO29" s="537">
        <f t="shared" si="18"/>
        <v>180.00000000000003</v>
      </c>
      <c r="BP29" s="524">
        <v>18000</v>
      </c>
      <c r="BQ29" s="382">
        <f t="shared" si="34"/>
        <v>282.5102440845962</v>
      </c>
      <c r="BR29" s="382">
        <f t="shared" si="34"/>
        <v>282.5757645721111</v>
      </c>
      <c r="BS29" s="382">
        <f t="shared" si="34"/>
        <v>282.68492621094282</v>
      </c>
      <c r="BT29" s="382">
        <f t="shared" si="34"/>
        <v>282.83767040543921</v>
      </c>
      <c r="BU29" s="382">
        <f t="shared" si="34"/>
        <v>283.03391545007037</v>
      </c>
      <c r="BV29" s="382">
        <f t="shared" si="34"/>
        <v>283.27355685458605</v>
      </c>
      <c r="BW29" s="382">
        <f t="shared" si="34"/>
        <v>283.55646775751694</v>
      </c>
      <c r="BX29" s="382">
        <f t="shared" si="34"/>
        <v>283.88249942468877</v>
      </c>
      <c r="BY29" s="382">
        <f t="shared" si="34"/>
        <v>284.25148182877751</v>
      </c>
      <c r="BZ29" s="382">
        <f t="shared" si="34"/>
        <v>284.66322430533739</v>
      </c>
      <c r="CA29" s="382">
        <f t="shared" si="34"/>
        <v>285.11751628021011</v>
      </c>
      <c r="CB29" s="382">
        <f t="shared" si="34"/>
        <v>285.61412806275922</v>
      </c>
      <c r="CC29" s="382">
        <f t="shared" si="34"/>
        <v>286.15281169898327</v>
      </c>
      <c r="CD29" s="382">
        <f t="shared" si="34"/>
        <v>286.73330187824587</v>
      </c>
      <c r="CE29" s="382">
        <f t="shared" si="34"/>
        <v>287.35531688712155</v>
      </c>
      <c r="CF29" s="382">
        <f t="shared" si="26"/>
        <v>288.01855960369301</v>
      </c>
      <c r="CG29" s="382">
        <f t="shared" si="26"/>
        <v>288.72271852554746</v>
      </c>
      <c r="CH29" s="382">
        <f t="shared" si="26"/>
        <v>289.4674688247087</v>
      </c>
      <c r="CI29" s="382">
        <f t="shared" si="26"/>
        <v>290.25247342279351</v>
      </c>
      <c r="CJ29" s="382">
        <f t="shared" si="26"/>
        <v>291.0773840798073</v>
      </c>
      <c r="CK29" s="382">
        <f t="shared" si="26"/>
        <v>291.94184249017383</v>
      </c>
      <c r="CL29" s="382">
        <f t="shared" si="26"/>
        <v>292.84548137983313</v>
      </c>
      <c r="CM29" s="382">
        <f t="shared" si="26"/>
        <v>293.78792559852684</v>
      </c>
      <c r="CN29" s="382">
        <f t="shared" si="26"/>
        <v>294.76879320171992</v>
      </c>
      <c r="CO29" s="382">
        <f t="shared" si="26"/>
        <v>295.78769651696774</v>
      </c>
      <c r="CP29" s="382">
        <f t="shared" si="26"/>
        <v>296.84424318993382</v>
      </c>
      <c r="CQ29" s="382">
        <f t="shared" si="26"/>
        <v>297.93803720566871</v>
      </c>
      <c r="CR29" s="382">
        <f t="shared" si="26"/>
        <v>299.0686798811962</v>
      </c>
      <c r="CS29" s="382">
        <f t="shared" si="26"/>
        <v>300.23577082588156</v>
      </c>
      <c r="CT29" s="382">
        <f t="shared" si="26"/>
        <v>301.43890886649746</v>
      </c>
      <c r="CU29" s="382">
        <f t="shared" si="26"/>
        <v>302.6776929343402</v>
      </c>
      <c r="CV29" s="382">
        <f t="shared" si="27"/>
        <v>303.95172291217119</v>
      </c>
      <c r="CW29" s="382">
        <f t="shared" si="6"/>
        <v>305.2606004391796</v>
      </c>
      <c r="CX29" s="382">
        <f t="shared" si="6"/>
        <v>306.60392967255746</v>
      </c>
      <c r="CY29" s="382">
        <f t="shared" si="6"/>
        <v>307.98131800466018</v>
      </c>
      <c r="CZ29" s="382">
        <f t="shared" si="6"/>
        <v>309.39237673508455</v>
      </c>
      <c r="DA29" s="382">
        <f t="shared" si="6"/>
        <v>310.83672169733222</v>
      </c>
      <c r="DB29" s="382">
        <f t="shared" si="6"/>
        <v>312.31397384003299</v>
      </c>
      <c r="DC29" s="382">
        <f t="shared" si="6"/>
        <v>313.82375976299329</v>
      </c>
      <c r="DD29" s="382">
        <f t="shared" si="6"/>
        <v>315.36571220858474</v>
      </c>
      <c r="DE29" s="521"/>
      <c r="DF29" s="252"/>
      <c r="DG29" s="537">
        <f t="shared" si="19"/>
        <v>180.00000000000003</v>
      </c>
      <c r="DH29" s="524">
        <v>18000</v>
      </c>
      <c r="DI29" s="382">
        <f t="shared" si="35"/>
        <v>12.878299138573899</v>
      </c>
      <c r="DJ29" s="382">
        <f t="shared" si="35"/>
        <v>25.754864000929452</v>
      </c>
      <c r="DK29" s="382">
        <f t="shared" si="35"/>
        <v>38.627964562388961</v>
      </c>
      <c r="DL29" s="382">
        <f t="shared" si="35"/>
        <v>51.495879276561752</v>
      </c>
      <c r="DM29" s="382">
        <f t="shared" si="35"/>
        <v>64.356899253324883</v>
      </c>
      <c r="DN29" s="382">
        <f t="shared" si="35"/>
        <v>77.209332364037763</v>
      </c>
      <c r="DO29" s="382">
        <f t="shared" si="35"/>
        <v>90.051507250988124</v>
      </c>
      <c r="DP29" s="382">
        <f t="shared" si="35"/>
        <v>102.88177721907036</v>
      </c>
      <c r="DQ29" s="382">
        <f t="shared" si="35"/>
        <v>115.69852398900645</v>
      </c>
      <c r="DR29" s="382">
        <f t="shared" si="35"/>
        <v>128.50016129271938</v>
      </c>
      <c r="DS29" s="382">
        <f t="shared" si="35"/>
        <v>141.2851382932013</v>
      </c>
      <c r="DT29" s="382">
        <f t="shared" si="35"/>
        <v>154.05194281299015</v>
      </c>
      <c r="DU29" s="382">
        <f t="shared" si="35"/>
        <v>166.79910435719196</v>
      </c>
      <c r="DV29" s="382">
        <f t="shared" si="35"/>
        <v>179.5251969190102</v>
      </c>
      <c r="DW29" s="382">
        <f t="shared" si="35"/>
        <v>192.22884155781665</v>
      </c>
      <c r="DX29" s="382">
        <f t="shared" si="28"/>
        <v>204.90870874181761</v>
      </c>
      <c r="DY29" s="382">
        <f t="shared" si="28"/>
        <v>217.56352044947585</v>
      </c>
      <c r="DZ29" s="382">
        <f t="shared" si="28"/>
        <v>230.19205202594398</v>
      </c>
      <c r="EA29" s="382">
        <f t="shared" si="28"/>
        <v>242.79313379268834</v>
      </c>
      <c r="EB29" s="382">
        <f t="shared" si="28"/>
        <v>255.36565241047865</v>
      </c>
      <c r="EC29" s="382">
        <f t="shared" si="28"/>
        <v>267.90855199773188</v>
      </c>
      <c r="ED29" s="382">
        <f t="shared" si="28"/>
        <v>280.42083500791256</v>
      </c>
      <c r="EE29" s="382">
        <f t="shared" si="28"/>
        <v>292.90156287128855</v>
      </c>
      <c r="EF29" s="382">
        <f t="shared" si="28"/>
        <v>305.3498564078061</v>
      </c>
      <c r="EG29" s="382">
        <f t="shared" si="28"/>
        <v>317.76489601911527</v>
      </c>
      <c r="EH29" s="382">
        <f t="shared" si="28"/>
        <v>330.14592166897802</v>
      </c>
      <c r="EI29" s="382">
        <f t="shared" si="28"/>
        <v>342.49223266218542</v>
      </c>
      <c r="EJ29" s="382">
        <f t="shared" si="28"/>
        <v>354.80318723305277</v>
      </c>
      <c r="EK29" s="382">
        <f t="shared" si="28"/>
        <v>367.07820195512369</v>
      </c>
      <c r="EL29" s="382">
        <f t="shared" si="28"/>
        <v>379.31675098428678</v>
      </c>
      <c r="EM29" s="382">
        <f t="shared" si="28"/>
        <v>391.51836514786316</v>
      </c>
      <c r="EN29" s="382">
        <f t="shared" si="29"/>
        <v>403.68263089243106</v>
      </c>
      <c r="EO29" s="382">
        <f t="shared" si="9"/>
        <v>415.80918910328319</v>
      </c>
      <c r="EP29" s="382">
        <f t="shared" si="9"/>
        <v>427.89773380834998</v>
      </c>
      <c r="EQ29" s="382">
        <f t="shared" si="9"/>
        <v>439.94801077931447</v>
      </c>
      <c r="ER29" s="382">
        <f t="shared" si="9"/>
        <v>451.95981604239785</v>
      </c>
      <c r="ES29" s="382">
        <f t="shared" si="9"/>
        <v>463.93299431098512</v>
      </c>
      <c r="ET29" s="382">
        <f t="shared" si="9"/>
        <v>475.86743735183632</v>
      </c>
      <c r="EU29" s="382">
        <f t="shared" si="9"/>
        <v>487.76308229622163</v>
      </c>
      <c r="EV29" s="382">
        <f t="shared" si="9"/>
        <v>499.61990990673803</v>
      </c>
      <c r="EW29" s="521"/>
      <c r="EX29" s="252"/>
      <c r="EY29" s="515">
        <f t="shared" si="20"/>
        <v>180.00000000000003</v>
      </c>
      <c r="EZ29" s="524">
        <v>18000</v>
      </c>
      <c r="FA29" s="382">
        <f t="shared" si="36"/>
        <v>127.36024408459625</v>
      </c>
      <c r="FB29" s="382">
        <f t="shared" si="36"/>
        <v>137.42576457211115</v>
      </c>
      <c r="FC29" s="382">
        <f t="shared" si="36"/>
        <v>147.53492621094287</v>
      </c>
      <c r="FD29" s="382">
        <f t="shared" si="36"/>
        <v>157.68767040543926</v>
      </c>
      <c r="FE29" s="382">
        <f t="shared" si="36"/>
        <v>167.88391545007042</v>
      </c>
      <c r="FF29" s="382">
        <f t="shared" si="36"/>
        <v>178.1235568545861</v>
      </c>
      <c r="FG29" s="382">
        <f t="shared" si="36"/>
        <v>188.40646775751699</v>
      </c>
      <c r="FH29" s="382">
        <f t="shared" si="36"/>
        <v>198.73249942468883</v>
      </c>
      <c r="FI29" s="382">
        <f t="shared" si="36"/>
        <v>209.10148182877757</v>
      </c>
      <c r="FJ29" s="382">
        <f t="shared" si="36"/>
        <v>219.51322430533745</v>
      </c>
      <c r="FK29" s="382">
        <f t="shared" si="36"/>
        <v>229.96751628021016</v>
      </c>
      <c r="FL29" s="382">
        <f t="shared" si="36"/>
        <v>240.46412806275927</v>
      </c>
      <c r="FM29" s="382">
        <f t="shared" si="36"/>
        <v>251.00281169898332</v>
      </c>
      <c r="FN29" s="382">
        <f t="shared" si="36"/>
        <v>261.58330187824595</v>
      </c>
      <c r="FO29" s="382">
        <f t="shared" si="36"/>
        <v>272.20531688712157</v>
      </c>
      <c r="FP29" s="382">
        <f t="shared" si="30"/>
        <v>282.86855960369303</v>
      </c>
      <c r="FQ29" s="382">
        <f t="shared" si="30"/>
        <v>293.57271852554749</v>
      </c>
      <c r="FR29" s="382">
        <f t="shared" si="30"/>
        <v>304.31746882470873</v>
      </c>
      <c r="FS29" s="382">
        <f t="shared" si="30"/>
        <v>315.10247342279354</v>
      </c>
      <c r="FT29" s="382">
        <f t="shared" si="30"/>
        <v>325.92738407980733</v>
      </c>
      <c r="FU29" s="382">
        <f t="shared" si="30"/>
        <v>336.79184249017385</v>
      </c>
      <c r="FV29" s="382">
        <f t="shared" si="30"/>
        <v>347.69548137983315</v>
      </c>
      <c r="FW29" s="382">
        <f t="shared" si="30"/>
        <v>358.63792559852686</v>
      </c>
      <c r="FX29" s="382">
        <f t="shared" si="30"/>
        <v>369.61879320171994</v>
      </c>
      <c r="FY29" s="382">
        <f t="shared" si="30"/>
        <v>380.63769651696776</v>
      </c>
      <c r="FZ29" s="382">
        <f t="shared" si="30"/>
        <v>391.69424318993384</v>
      </c>
      <c r="GA29" s="382">
        <f t="shared" si="30"/>
        <v>402.78803720566873</v>
      </c>
      <c r="GB29" s="382">
        <f t="shared" si="30"/>
        <v>413.91867988119623</v>
      </c>
      <c r="GC29" s="382">
        <f t="shared" si="30"/>
        <v>425.08577082588158</v>
      </c>
      <c r="GD29" s="382">
        <f t="shared" si="30"/>
        <v>436.28890886649748</v>
      </c>
      <c r="GE29" s="382">
        <f t="shared" si="30"/>
        <v>447.52769293434022</v>
      </c>
      <c r="GF29" s="382">
        <f t="shared" si="31"/>
        <v>458.80172291217121</v>
      </c>
      <c r="GG29" s="382">
        <f t="shared" si="12"/>
        <v>470.11060043917962</v>
      </c>
      <c r="GH29" s="382">
        <f t="shared" si="12"/>
        <v>481.45392967255748</v>
      </c>
      <c r="GI29" s="382">
        <f t="shared" si="12"/>
        <v>492.8313180046602</v>
      </c>
      <c r="GJ29" s="382">
        <f t="shared" si="12"/>
        <v>504.24237673508458</v>
      </c>
      <c r="GK29" s="382">
        <f t="shared" si="12"/>
        <v>515.68672169733225</v>
      </c>
      <c r="GL29" s="382">
        <f t="shared" si="12"/>
        <v>527.16397384003301</v>
      </c>
      <c r="GM29" s="382">
        <f t="shared" si="12"/>
        <v>538.67375976299331</v>
      </c>
      <c r="GN29" s="382">
        <f t="shared" si="12"/>
        <v>550.21571220858482</v>
      </c>
      <c r="GO29" s="511"/>
      <c r="GP29" s="521"/>
      <c r="GQ29" s="524">
        <v>18000</v>
      </c>
      <c r="GR29" s="583">
        <f t="shared" si="37"/>
        <v>8.8895236641241517</v>
      </c>
      <c r="GS29" s="477">
        <f t="shared" si="37"/>
        <v>4.3359149777359214</v>
      </c>
      <c r="GT29" s="477">
        <f t="shared" si="37"/>
        <v>2.8193813182326921</v>
      </c>
      <c r="GU29" s="477">
        <f t="shared" si="37"/>
        <v>2.0621415270640986</v>
      </c>
      <c r="GV29" s="477">
        <f t="shared" si="37"/>
        <v>1.6086389710796547</v>
      </c>
      <c r="GW29" s="477">
        <f t="shared" si="37"/>
        <v>1.3070210737575518</v>
      </c>
      <c r="GX29" s="477">
        <f t="shared" si="37"/>
        <v>1.092207820935164</v>
      </c>
      <c r="GY29" s="477">
        <f t="shared" si="37"/>
        <v>0.93165888844940559</v>
      </c>
      <c r="GZ29" s="477">
        <f t="shared" si="37"/>
        <v>0.80729601916655536</v>
      </c>
      <c r="HA29" s="477">
        <f t="shared" si="37"/>
        <v>0.70827197489109084</v>
      </c>
      <c r="HB29" s="477">
        <f t="shared" si="37"/>
        <v>0.62768369736788021</v>
      </c>
      <c r="HC29" s="477">
        <f t="shared" si="37"/>
        <v>0.56092888977497901</v>
      </c>
      <c r="HD29" s="477">
        <f t="shared" si="37"/>
        <v>0.50482110000706792</v>
      </c>
      <c r="HE29" s="477">
        <f t="shared" si="37"/>
        <v>0.45708405487088755</v>
      </c>
      <c r="HF29" s="477">
        <f t="shared" si="37"/>
        <v>0.41604826144286161</v>
      </c>
      <c r="HG29" s="477">
        <f t="shared" si="32"/>
        <v>0.38046138370870247</v>
      </c>
      <c r="HH29" s="477">
        <f t="shared" si="32"/>
        <v>0.34936554583709745</v>
      </c>
      <c r="HI29" s="477">
        <f t="shared" si="32"/>
        <v>0.32201553505596442</v>
      </c>
      <c r="HJ29" s="477">
        <f t="shared" si="32"/>
        <v>0.29782283584612135</v>
      </c>
      <c r="HK29" s="477">
        <f t="shared" si="32"/>
        <v>0.27631645447723202</v>
      </c>
      <c r="HL29" s="477">
        <f t="shared" si="32"/>
        <v>0.25711493708877625</v>
      </c>
      <c r="HM29" s="477">
        <f t="shared" si="32"/>
        <v>0.23990601971505551</v>
      </c>
      <c r="HN29" s="477">
        <f t="shared" si="32"/>
        <v>0.22443158746860367</v>
      </c>
      <c r="HO29" s="477">
        <f t="shared" si="32"/>
        <v>0.21047639435625043</v>
      </c>
      <c r="HP29" s="477">
        <f t="shared" si="32"/>
        <v>0.19785949072886377</v>
      </c>
      <c r="HQ29" s="477">
        <f t="shared" si="32"/>
        <v>0.18642762936404669</v>
      </c>
      <c r="HR29" s="477">
        <f t="shared" si="32"/>
        <v>0.17605013718064555</v>
      </c>
      <c r="HS29" s="477">
        <f t="shared" si="32"/>
        <v>0.16661488615465395</v>
      </c>
      <c r="HT29" s="477">
        <f t="shared" si="32"/>
        <v>0.15802509809026871</v>
      </c>
      <c r="HU29" s="477">
        <f t="shared" si="32"/>
        <v>0.15019678865848657</v>
      </c>
      <c r="HV29" s="477">
        <f t="shared" si="32"/>
        <v>0.14305670633183259</v>
      </c>
      <c r="HW29" s="477">
        <f t="shared" si="33"/>
        <v>0.13654065793687239</v>
      </c>
      <c r="HX29" s="477">
        <f t="shared" si="15"/>
        <v>0.13059213879568318</v>
      </c>
      <c r="HY29" s="477">
        <f t="shared" si="15"/>
        <v>0.12516120472887254</v>
      </c>
      <c r="HZ29" s="477">
        <f t="shared" si="15"/>
        <v>0.12020353753087637</v>
      </c>
      <c r="IA29" s="477">
        <f t="shared" si="15"/>
        <v>0.11567966628206203</v>
      </c>
      <c r="IB29" s="477">
        <f t="shared" si="15"/>
        <v>0.11155431500018598</v>
      </c>
      <c r="IC29" s="477">
        <f t="shared" si="15"/>
        <v>0.10779585334448971</v>
      </c>
      <c r="ID29" s="477">
        <f t="shared" si="15"/>
        <v>0.1043758318630874</v>
      </c>
      <c r="IE29" s="477">
        <f t="shared" si="15"/>
        <v>0.1012685869770308</v>
      </c>
    </row>
    <row r="30" spans="1:320">
      <c r="J30" s="252"/>
      <c r="K30" s="499">
        <v>19000</v>
      </c>
      <c r="L30" s="382">
        <f t="shared" si="21"/>
        <v>5.7911999999999999</v>
      </c>
      <c r="M30" s="382">
        <v>190</v>
      </c>
      <c r="N30" s="491"/>
      <c r="O30" s="263"/>
      <c r="P30" s="383">
        <f t="shared" si="16"/>
        <v>7.3571999999997502</v>
      </c>
      <c r="Q30" s="383">
        <f>$Q$11-Konstanten!$C$33*K30</f>
        <v>280.50719999999973</v>
      </c>
      <c r="R30" s="382">
        <f t="shared" si="22"/>
        <v>652.64736392507473</v>
      </c>
      <c r="S30" s="263">
        <f t="shared" si="23"/>
        <v>0.51590177794226044</v>
      </c>
      <c r="T30" s="492"/>
      <c r="U30" s="492"/>
      <c r="V30" s="170"/>
      <c r="X30" s="524">
        <v>19000</v>
      </c>
      <c r="Y30" s="410">
        <f t="shared" si="38"/>
        <v>2.0030112993581831E-2</v>
      </c>
      <c r="Z30" s="410">
        <f t="shared" si="38"/>
        <v>4.0057309906917492E-2</v>
      </c>
      <c r="AA30" s="410">
        <f t="shared" si="38"/>
        <v>6.0078682094335333E-2</v>
      </c>
      <c r="AB30" s="410">
        <f t="shared" si="38"/>
        <v>8.0091335734158442E-2</v>
      </c>
      <c r="AC30" s="410">
        <f t="shared" si="38"/>
        <v>0.10009239912862335</v>
      </c>
      <c r="AD30" s="410">
        <f t="shared" si="38"/>
        <v>0.12007902987083309</v>
      </c>
      <c r="AE30" s="410">
        <f t="shared" si="38"/>
        <v>0.14004842183662697</v>
      </c>
      <c r="AF30" s="410">
        <f t="shared" si="38"/>
        <v>0.15999781196128746</v>
      </c>
      <c r="AG30" s="410">
        <f t="shared" si="38"/>
        <v>0.17992448676365402</v>
      </c>
      <c r="AH30" s="410">
        <f t="shared" si="38"/>
        <v>0.19982578858249531</v>
      </c>
      <c r="AI30" s="410">
        <f t="shared" si="38"/>
        <v>0.21969912149343634</v>
      </c>
      <c r="AJ30" s="410">
        <f t="shared" si="38"/>
        <v>0.23954195687806998</v>
      </c>
      <c r="AK30" s="410">
        <f t="shared" si="38"/>
        <v>0.2593518386202629</v>
      </c>
      <c r="AL30" s="410">
        <f t="shared" si="38"/>
        <v>0.27912638790865441</v>
      </c>
      <c r="AM30" s="410">
        <f t="shared" si="38"/>
        <v>0.29886330762808444</v>
      </c>
      <c r="AN30" s="410">
        <f t="shared" si="38"/>
        <v>0.31856038632660583</v>
      </c>
      <c r="AO30" s="410">
        <f t="shared" si="24"/>
        <v>0.33821550174861675</v>
      </c>
      <c r="AP30" s="410">
        <f t="shared" si="24"/>
        <v>0.35782662392853215</v>
      </c>
      <c r="AQ30" s="410">
        <f t="shared" si="24"/>
        <v>0.37739181784303655</v>
      </c>
      <c r="AR30" s="410">
        <f t="shared" si="24"/>
        <v>0.39690924562358049</v>
      </c>
      <c r="AS30" s="410">
        <f t="shared" si="24"/>
        <v>0.41637716833411759</v>
      </c>
      <c r="AT30" s="410">
        <f t="shared" si="24"/>
        <v>0.43579394732218196</v>
      </c>
      <c r="AU30" s="410">
        <f t="shared" si="24"/>
        <v>0.45515804515430003</v>
      </c>
      <c r="AV30" s="410">
        <f t="shared" si="24"/>
        <v>0.47446802614929418</v>
      </c>
      <c r="AW30" s="410">
        <f t="shared" si="24"/>
        <v>0.49372255652531893</v>
      </c>
      <c r="AX30" s="410">
        <f t="shared" si="24"/>
        <v>0.51292040417850171</v>
      </c>
      <c r="AY30" s="410">
        <f t="shared" si="24"/>
        <v>0.53206043811264003</v>
      </c>
      <c r="AZ30" s="410">
        <f t="shared" si="24"/>
        <v>0.55114162754090612</v>
      </c>
      <c r="BA30" s="410">
        <f t="shared" si="24"/>
        <v>0.57016304068147461</v>
      </c>
      <c r="BB30" s="410">
        <f t="shared" si="24"/>
        <v>0.58912384326984168</v>
      </c>
      <c r="BC30" s="410">
        <f t="shared" si="24"/>
        <v>0.60802329681107803</v>
      </c>
      <c r="BD30" s="410">
        <f t="shared" si="24"/>
        <v>0.62686075659553187</v>
      </c>
      <c r="BE30" s="410">
        <f t="shared" si="25"/>
        <v>0.64563566950151685</v>
      </c>
      <c r="BF30" s="410">
        <f t="shared" si="25"/>
        <v>0.66434757160831148</v>
      </c>
      <c r="BG30" s="410">
        <f t="shared" si="25"/>
        <v>0.68299608564239012</v>
      </c>
      <c r="BH30" s="410">
        <f t="shared" si="25"/>
        <v>0.70158091827928104</v>
      </c>
      <c r="BI30" s="410">
        <f t="shared" si="25"/>
        <v>0.72010185732267817</v>
      </c>
      <c r="BJ30" s="410">
        <f t="shared" si="25"/>
        <v>0.73855876878163251</v>
      </c>
      <c r="BK30" s="410">
        <f t="shared" si="25"/>
        <v>0.75695159386568966</v>
      </c>
      <c r="BL30" s="410">
        <f t="shared" si="25"/>
        <v>0.77528034591678263</v>
      </c>
      <c r="BM30" s="253"/>
      <c r="BN30" s="252"/>
      <c r="BO30" s="537">
        <f t="shared" si="18"/>
        <v>190.00000000000003</v>
      </c>
      <c r="BP30" s="524">
        <v>19000</v>
      </c>
      <c r="BQ30" s="382">
        <f t="shared" si="34"/>
        <v>280.52970820216422</v>
      </c>
      <c r="BR30" s="382">
        <f t="shared" si="34"/>
        <v>280.59721970172507</v>
      </c>
      <c r="BS30" s="382">
        <f t="shared" si="34"/>
        <v>280.70969523277188</v>
      </c>
      <c r="BT30" s="382">
        <f t="shared" si="34"/>
        <v>280.86706953460362</v>
      </c>
      <c r="BU30" s="382">
        <f t="shared" si="34"/>
        <v>281.06925162380543</v>
      </c>
      <c r="BV30" s="382">
        <f t="shared" si="34"/>
        <v>281.31612517188728</v>
      </c>
      <c r="BW30" s="382">
        <f t="shared" si="34"/>
        <v>281.60754898527273</v>
      </c>
      <c r="BX30" s="382">
        <f t="shared" si="34"/>
        <v>281.94335758358909</v>
      </c>
      <c r="BY30" s="382">
        <f t="shared" si="34"/>
        <v>282.32336187143682</v>
      </c>
      <c r="BZ30" s="382">
        <f t="shared" si="34"/>
        <v>282.74734989810241</v>
      </c>
      <c r="CA30" s="382">
        <f t="shared" si="34"/>
        <v>283.21508769905125</v>
      </c>
      <c r="CB30" s="382">
        <f t="shared" si="34"/>
        <v>283.72632021249154</v>
      </c>
      <c r="CC30" s="382">
        <f t="shared" si="34"/>
        <v>284.28077226384084</v>
      </c>
      <c r="CD30" s="382">
        <f t="shared" si="34"/>
        <v>284.87814961056887</v>
      </c>
      <c r="CE30" s="382">
        <f t="shared" si="34"/>
        <v>285.51814003962107</v>
      </c>
      <c r="CF30" s="382">
        <f t="shared" si="26"/>
        <v>286.20041450945695</v>
      </c>
      <c r="CG30" s="382">
        <f t="shared" si="26"/>
        <v>286.92462832865874</v>
      </c>
      <c r="CH30" s="382">
        <f t="shared" si="26"/>
        <v>287.69042236308167</v>
      </c>
      <c r="CI30" s="382">
        <f t="shared" si="26"/>
        <v>288.49742426361121</v>
      </c>
      <c r="CJ30" s="382">
        <f t="shared" si="26"/>
        <v>289.34524970677569</v>
      </c>
      <c r="CK30" s="382">
        <f t="shared" si="26"/>
        <v>290.23350364070996</v>
      </c>
      <c r="CL30" s="382">
        <f t="shared" si="26"/>
        <v>291.16178152928524</v>
      </c>
      <c r="CM30" s="382">
        <f t="shared" si="26"/>
        <v>292.12967058759119</v>
      </c>
      <c r="CN30" s="382">
        <f t="shared" si="26"/>
        <v>293.13675100237919</v>
      </c>
      <c r="CO30" s="382">
        <f t="shared" si="26"/>
        <v>294.18259713153458</v>
      </c>
      <c r="CP30" s="382">
        <f t="shared" si="26"/>
        <v>295.26677867714073</v>
      </c>
      <c r="CQ30" s="382">
        <f t="shared" si="26"/>
        <v>296.38886182720472</v>
      </c>
      <c r="CR30" s="382">
        <f t="shared" si="26"/>
        <v>297.54841036164794</v>
      </c>
      <c r="CS30" s="382">
        <f t="shared" si="26"/>
        <v>298.74498671869361</v>
      </c>
      <c r="CT30" s="382">
        <f t="shared" si="26"/>
        <v>299.97815301831611</v>
      </c>
      <c r="CU30" s="382">
        <f t="shared" si="26"/>
        <v>301.24747203994133</v>
      </c>
      <c r="CV30" s="382">
        <f t="shared" si="27"/>
        <v>302.55250815209666</v>
      </c>
      <c r="CW30" s="382">
        <f t="shared" si="6"/>
        <v>303.89282819220415</v>
      </c>
      <c r="CX30" s="382">
        <f t="shared" si="6"/>
        <v>305.26800229517619</v>
      </c>
      <c r="CY30" s="382">
        <f t="shared" si="6"/>
        <v>306.67760466991865</v>
      </c>
      <c r="CZ30" s="382">
        <f t="shared" si="6"/>
        <v>308.12121432326086</v>
      </c>
      <c r="DA30" s="382">
        <f t="shared" si="6"/>
        <v>309.59841573121389</v>
      </c>
      <c r="DB30" s="382">
        <f t="shared" si="6"/>
        <v>311.10879945781073</v>
      </c>
      <c r="DC30" s="382">
        <f t="shared" si="6"/>
        <v>312.65196272210079</v>
      </c>
      <c r="DD30" s="382">
        <f t="shared" si="6"/>
        <v>314.22750991415285</v>
      </c>
      <c r="DE30" s="521"/>
      <c r="DF30" s="252"/>
      <c r="DG30" s="537">
        <f t="shared" si="19"/>
        <v>190.00000000000003</v>
      </c>
      <c r="DH30" s="524">
        <v>19000</v>
      </c>
      <c r="DI30" s="382">
        <f t="shared" si="35"/>
        <v>13.072600444382569</v>
      </c>
      <c r="DJ30" s="382">
        <f t="shared" si="35"/>
        <v>26.143297716679481</v>
      </c>
      <c r="DK30" s="382">
        <f t="shared" si="35"/>
        <v>39.210193496960542</v>
      </c>
      <c r="DL30" s="382">
        <f t="shared" si="35"/>
        <v>52.271399140136644</v>
      </c>
      <c r="DM30" s="382">
        <f t="shared" si="35"/>
        <v>65.32504044023247</v>
      </c>
      <c r="DN30" s="382">
        <f t="shared" si="35"/>
        <v>78.369262307879524</v>
      </c>
      <c r="DO30" s="382">
        <f t="shared" si="35"/>
        <v>91.40223333354146</v>
      </c>
      <c r="DP30" s="382">
        <f t="shared" si="35"/>
        <v>104.42215021031404</v>
      </c>
      <c r="DQ30" s="382">
        <f t="shared" si="35"/>
        <v>117.4272419918708</v>
      </c>
      <c r="DR30" s="382">
        <f t="shared" si="35"/>
        <v>130.41577416261487</v>
      </c>
      <c r="DS30" s="382">
        <f t="shared" si="35"/>
        <v>143.38605249934596</v>
      </c>
      <c r="DT30" s="382">
        <f t="shared" si="35"/>
        <v>156.3364267059263</v>
      </c>
      <c r="DU30" s="382">
        <f t="shared" si="35"/>
        <v>169.26529380463597</v>
      </c>
      <c r="DV30" s="382">
        <f t="shared" si="35"/>
        <v>182.17110127051114</v>
      </c>
      <c r="DW30" s="382">
        <f t="shared" si="35"/>
        <v>195.05234989739799</v>
      </c>
      <c r="DX30" s="382">
        <f t="shared" si="28"/>
        <v>207.90759638701272</v>
      </c>
      <c r="DY30" s="382">
        <f t="shared" si="28"/>
        <v>220.73545565483121</v>
      </c>
      <c r="DZ30" s="382">
        <f t="shared" si="28"/>
        <v>233.53460284916557</v>
      </c>
      <c r="EA30" s="382">
        <f t="shared" si="28"/>
        <v>246.3037750821498</v>
      </c>
      <c r="EB30" s="382">
        <f t="shared" si="28"/>
        <v>259.04177287371982</v>
      </c>
      <c r="EC30" s="382">
        <f t="shared" si="28"/>
        <v>271.74746131184895</v>
      </c>
      <c r="ED30" s="382">
        <f t="shared" si="28"/>
        <v>284.41977093432496</v>
      </c>
      <c r="EE30" s="382">
        <f t="shared" si="28"/>
        <v>297.05769833924404</v>
      </c>
      <c r="EF30" s="382">
        <f t="shared" si="28"/>
        <v>309.66030653307024</v>
      </c>
      <c r="EG30" s="382">
        <f t="shared" si="28"/>
        <v>322.2267250265981</v>
      </c>
      <c r="EH30" s="382">
        <f t="shared" si="28"/>
        <v>334.75614969048303</v>
      </c>
      <c r="EI30" s="382">
        <f t="shared" si="28"/>
        <v>347.24784238303488</v>
      </c>
      <c r="EJ30" s="382">
        <f t="shared" si="28"/>
        <v>359.70113036394775</v>
      </c>
      <c r="EK30" s="382">
        <f t="shared" si="28"/>
        <v>372.11540550826953</v>
      </c>
      <c r="EL30" s="382">
        <f t="shared" si="28"/>
        <v>384.49012333547103</v>
      </c>
      <c r="EM30" s="382">
        <f t="shared" si="28"/>
        <v>396.82480186878337</v>
      </c>
      <c r="EN30" s="382">
        <f t="shared" si="29"/>
        <v>409.11902034015179</v>
      </c>
      <c r="EO30" s="382">
        <f t="shared" si="9"/>
        <v>421.37241775616576</v>
      </c>
      <c r="EP30" s="382">
        <f t="shared" si="9"/>
        <v>433.58469134018929</v>
      </c>
      <c r="EQ30" s="382">
        <f t="shared" si="9"/>
        <v>445.75559486565049</v>
      </c>
      <c r="ER30" s="382">
        <f t="shared" si="9"/>
        <v>457.88493689510602</v>
      </c>
      <c r="ES30" s="382">
        <f t="shared" si="9"/>
        <v>469.97257893919618</v>
      </c>
      <c r="ET30" s="382">
        <f t="shared" si="9"/>
        <v>482.01843354908124</v>
      </c>
      <c r="EU30" s="382">
        <f t="shared" si="9"/>
        <v>494.02246235532613</v>
      </c>
      <c r="EV30" s="382">
        <f t="shared" si="9"/>
        <v>505.98467406550827</v>
      </c>
      <c r="EW30" s="521"/>
      <c r="EX30" s="252"/>
      <c r="EY30" s="515">
        <f t="shared" si="20"/>
        <v>190.00000000000003</v>
      </c>
      <c r="EZ30" s="524">
        <v>19000</v>
      </c>
      <c r="FA30" s="382">
        <f t="shared" si="36"/>
        <v>131.37970820216427</v>
      </c>
      <c r="FB30" s="382">
        <f t="shared" si="36"/>
        <v>141.44721970172512</v>
      </c>
      <c r="FC30" s="382">
        <f t="shared" si="36"/>
        <v>151.55969523277193</v>
      </c>
      <c r="FD30" s="382">
        <f t="shared" si="36"/>
        <v>161.71706953460367</v>
      </c>
      <c r="FE30" s="382">
        <f t="shared" si="36"/>
        <v>171.91925162380548</v>
      </c>
      <c r="FF30" s="382">
        <f t="shared" si="36"/>
        <v>182.16612517188733</v>
      </c>
      <c r="FG30" s="382">
        <f t="shared" si="36"/>
        <v>192.45754898527278</v>
      </c>
      <c r="FH30" s="382">
        <f t="shared" si="36"/>
        <v>202.79335758358914</v>
      </c>
      <c r="FI30" s="382">
        <f t="shared" si="36"/>
        <v>213.17336187143687</v>
      </c>
      <c r="FJ30" s="382">
        <f t="shared" si="36"/>
        <v>223.59734989810246</v>
      </c>
      <c r="FK30" s="382">
        <f t="shared" si="36"/>
        <v>234.0650876990513</v>
      </c>
      <c r="FL30" s="382">
        <f t="shared" si="36"/>
        <v>244.57632021249159</v>
      </c>
      <c r="FM30" s="382">
        <f t="shared" si="36"/>
        <v>255.1307722638409</v>
      </c>
      <c r="FN30" s="382">
        <f t="shared" si="36"/>
        <v>265.72814961056895</v>
      </c>
      <c r="FO30" s="382">
        <f t="shared" si="36"/>
        <v>276.3681400396211</v>
      </c>
      <c r="FP30" s="382">
        <f t="shared" si="30"/>
        <v>287.05041450945697</v>
      </c>
      <c r="FQ30" s="382">
        <f t="shared" si="30"/>
        <v>297.77462832865876</v>
      </c>
      <c r="FR30" s="382">
        <f t="shared" si="30"/>
        <v>308.54042236308169</v>
      </c>
      <c r="FS30" s="382">
        <f t="shared" si="30"/>
        <v>319.34742426361123</v>
      </c>
      <c r="FT30" s="382">
        <f t="shared" si="30"/>
        <v>330.19524970677571</v>
      </c>
      <c r="FU30" s="382">
        <f t="shared" si="30"/>
        <v>341.08350364070998</v>
      </c>
      <c r="FV30" s="382">
        <f t="shared" si="30"/>
        <v>352.01178152928526</v>
      </c>
      <c r="FW30" s="382">
        <f t="shared" si="30"/>
        <v>362.97967058759122</v>
      </c>
      <c r="FX30" s="382">
        <f t="shared" si="30"/>
        <v>373.98675100237921</v>
      </c>
      <c r="FY30" s="382">
        <f t="shared" si="30"/>
        <v>385.0325971315346</v>
      </c>
      <c r="FZ30" s="382">
        <f t="shared" si="30"/>
        <v>396.11677867714076</v>
      </c>
      <c r="GA30" s="382">
        <f t="shared" si="30"/>
        <v>407.23886182720474</v>
      </c>
      <c r="GB30" s="382">
        <f t="shared" si="30"/>
        <v>418.39841036164796</v>
      </c>
      <c r="GC30" s="382">
        <f t="shared" si="30"/>
        <v>429.59498671869363</v>
      </c>
      <c r="GD30" s="382">
        <f t="shared" si="30"/>
        <v>440.82815301831613</v>
      </c>
      <c r="GE30" s="382">
        <f t="shared" si="30"/>
        <v>452.09747203994135</v>
      </c>
      <c r="GF30" s="382">
        <f t="shared" si="31"/>
        <v>463.40250815209669</v>
      </c>
      <c r="GG30" s="382">
        <f t="shared" si="12"/>
        <v>474.74282819220417</v>
      </c>
      <c r="GH30" s="382">
        <f t="shared" si="12"/>
        <v>486.11800229517621</v>
      </c>
      <c r="GI30" s="382">
        <f t="shared" si="12"/>
        <v>497.52760466991867</v>
      </c>
      <c r="GJ30" s="382">
        <f t="shared" si="12"/>
        <v>508.97121432326088</v>
      </c>
      <c r="GK30" s="382">
        <f t="shared" si="12"/>
        <v>520.44841573121391</v>
      </c>
      <c r="GL30" s="382">
        <f t="shared" si="12"/>
        <v>531.95879945781076</v>
      </c>
      <c r="GM30" s="382">
        <f t="shared" si="12"/>
        <v>543.50196272210087</v>
      </c>
      <c r="GN30" s="382">
        <f t="shared" si="12"/>
        <v>555.07750991415287</v>
      </c>
      <c r="GO30" s="511"/>
      <c r="GP30" s="521"/>
      <c r="GQ30" s="524">
        <v>19000</v>
      </c>
      <c r="GR30" s="583">
        <f t="shared" si="37"/>
        <v>9.0500056405089229</v>
      </c>
      <c r="GS30" s="477">
        <f t="shared" si="37"/>
        <v>4.4104582074770731</v>
      </c>
      <c r="GT30" s="477">
        <f t="shared" si="37"/>
        <v>2.8653136267873909</v>
      </c>
      <c r="GU30" s="477">
        <f t="shared" si="37"/>
        <v>2.0937964583853859</v>
      </c>
      <c r="GV30" s="477">
        <f t="shared" si="37"/>
        <v>1.6317511702284937</v>
      </c>
      <c r="GW30" s="477">
        <f t="shared" si="37"/>
        <v>1.3244588478609642</v>
      </c>
      <c r="GX30" s="477">
        <f t="shared" si="37"/>
        <v>1.1056110115270839</v>
      </c>
      <c r="GY30" s="477">
        <f t="shared" si="37"/>
        <v>0.94205307183531561</v>
      </c>
      <c r="GZ30" s="477">
        <f t="shared" si="37"/>
        <v>0.81536548296173328</v>
      </c>
      <c r="HA30" s="477">
        <f t="shared" si="37"/>
        <v>0.71449620518527068</v>
      </c>
      <c r="HB30" s="477">
        <f t="shared" si="37"/>
        <v>0.63241182541181229</v>
      </c>
      <c r="HC30" s="477">
        <f t="shared" si="37"/>
        <v>0.56442311856434646</v>
      </c>
      <c r="HD30" s="477">
        <f t="shared" si="37"/>
        <v>0.50728342786153113</v>
      </c>
      <c r="HE30" s="477">
        <f t="shared" si="37"/>
        <v>0.45867345455622799</v>
      </c>
      <c r="HF30" s="477">
        <f t="shared" si="37"/>
        <v>0.41689213272742975</v>
      </c>
      <c r="HG30" s="477">
        <f t="shared" si="32"/>
        <v>0.38066342691549693</v>
      </c>
      <c r="HH30" s="477">
        <f t="shared" si="32"/>
        <v>0.34901131965992527</v>
      </c>
      <c r="HI30" s="477">
        <f t="shared" si="32"/>
        <v>0.3211764706336071</v>
      </c>
      <c r="HJ30" s="477">
        <f t="shared" si="32"/>
        <v>0.29655919466560815</v>
      </c>
      <c r="HK30" s="477">
        <f t="shared" si="32"/>
        <v>0.27467954702326125</v>
      </c>
      <c r="HL30" s="477">
        <f t="shared" si="32"/>
        <v>0.25514881351290025</v>
      </c>
      <c r="HM30" s="477">
        <f t="shared" si="32"/>
        <v>0.23764877657034572</v>
      </c>
      <c r="HN30" s="477">
        <f t="shared" si="32"/>
        <v>0.2219163907109499</v>
      </c>
      <c r="HO30" s="477">
        <f t="shared" si="32"/>
        <v>0.20773228958371262</v>
      </c>
      <c r="HP30" s="477">
        <f t="shared" si="32"/>
        <v>0.19491205175409398</v>
      </c>
      <c r="HQ30" s="477">
        <f t="shared" si="32"/>
        <v>0.18329948245429406</v>
      </c>
      <c r="HR30" s="477">
        <f t="shared" si="32"/>
        <v>0.17276138861648052</v>
      </c>
      <c r="HS30" s="477">
        <f t="shared" si="32"/>
        <v>0.16318347384204757</v>
      </c>
      <c r="HT30" s="477">
        <f t="shared" si="32"/>
        <v>0.15446708295216424</v>
      </c>
      <c r="HU30" s="477">
        <f t="shared" si="32"/>
        <v>0.14652659785928929</v>
      </c>
      <c r="HV30" s="477">
        <f t="shared" si="32"/>
        <v>0.13928733766352336</v>
      </c>
      <c r="HW30" s="477">
        <f t="shared" si="33"/>
        <v>0.13268385265200391</v>
      </c>
      <c r="HX30" s="477">
        <f t="shared" si="15"/>
        <v>0.12665852862472385</v>
      </c>
      <c r="HY30" s="477">
        <f t="shared" si="15"/>
        <v>0.12116043763586071</v>
      </c>
      <c r="HZ30" s="477">
        <f t="shared" si="15"/>
        <v>0.11614438584864453</v>
      </c>
      <c r="IA30" s="477">
        <f t="shared" si="15"/>
        <v>0.11157012015850151</v>
      </c>
      <c r="IB30" s="477">
        <f t="shared" si="15"/>
        <v>0.1074016635309869</v>
      </c>
      <c r="IC30" s="477">
        <f t="shared" si="15"/>
        <v>0.1036067553288797</v>
      </c>
      <c r="ID30" s="477">
        <f t="shared" si="15"/>
        <v>0.10015637777050422</v>
      </c>
      <c r="IE30" s="477">
        <f t="shared" si="15"/>
        <v>9.7024353433852628E-2</v>
      </c>
    </row>
    <row r="31" spans="1:320" s="90" customFormat="1" ht="36">
      <c r="A31" s="173"/>
      <c r="B31" s="182"/>
      <c r="C31" s="91"/>
      <c r="D31" s="189"/>
      <c r="E31" s="91"/>
      <c r="F31" s="116"/>
      <c r="G31" s="116"/>
      <c r="H31" s="116"/>
      <c r="I31" s="116"/>
      <c r="J31" s="252"/>
      <c r="K31" s="499">
        <v>20000</v>
      </c>
      <c r="L31" s="382">
        <f t="shared" si="21"/>
        <v>6.0959999999999992</v>
      </c>
      <c r="M31" s="382">
        <v>200</v>
      </c>
      <c r="N31" s="491"/>
      <c r="O31" s="263"/>
      <c r="P31" s="383">
        <f t="shared" si="16"/>
        <v>5.375999999999749</v>
      </c>
      <c r="Q31" s="383">
        <f>$Q$11-Konstanten!$C$33*K31</f>
        <v>278.52599999999973</v>
      </c>
      <c r="R31" s="382">
        <f t="shared" si="22"/>
        <v>650.33848167708106</v>
      </c>
      <c r="S31" s="263">
        <f t="shared" si="23"/>
        <v>0.49703618793894982</v>
      </c>
      <c r="T31" s="492"/>
      <c r="U31" s="492"/>
      <c r="V31" s="170"/>
      <c r="W31" s="92"/>
      <c r="X31" s="525">
        <v>20000</v>
      </c>
      <c r="Y31" s="410">
        <f t="shared" si="38"/>
        <v>2.0406667113711145E-2</v>
      </c>
      <c r="Z31" s="410">
        <f t="shared" si="38"/>
        <v>4.0810130466593507E-2</v>
      </c>
      <c r="AA31" s="410">
        <f t="shared" si="38"/>
        <v>6.1207194794065785E-2</v>
      </c>
      <c r="AB31" s="410">
        <f t="shared" si="38"/>
        <v>8.1594681770187916E-2</v>
      </c>
      <c r="AC31" s="410">
        <f t="shared" si="38"/>
        <v>0.10196943834294775</v>
      </c>
      <c r="AD31" s="410">
        <f t="shared" si="38"/>
        <v>0.12232834491059935</v>
      </c>
      <c r="AE31" s="410">
        <f t="shared" si="38"/>
        <v>0.14266832328884524</v>
      </c>
      <c r="AF31" s="410">
        <f t="shared" si="38"/>
        <v>0.16298634442137258</v>
      </c>
      <c r="AG31" s="410">
        <f t="shared" si="38"/>
        <v>0.18327943578907308</v>
      </c>
      <c r="AH31" s="410">
        <f t="shared" si="38"/>
        <v>0.20354468847674531</v>
      </c>
      <c r="AI31" s="410">
        <f t="shared" si="38"/>
        <v>0.2237792638599056</v>
      </c>
      <c r="AJ31" s="410">
        <f t="shared" si="38"/>
        <v>0.24398039987864523</v>
      </c>
      <c r="AK31" s="410">
        <f t="shared" si="38"/>
        <v>0.26414541686972243</v>
      </c>
      <c r="AL31" s="410">
        <f t="shared" si="38"/>
        <v>0.28427172293283287</v>
      </c>
      <c r="AM31" s="410">
        <f t="shared" si="38"/>
        <v>0.30435681881177817</v>
      </c>
      <c r="AN31" s="410">
        <f t="shared" si="38"/>
        <v>0.32439830227591937</v>
      </c>
      <c r="AO31" s="410">
        <f t="shared" si="24"/>
        <v>0.34439387199209631</v>
      </c>
      <c r="AP31" s="410">
        <f t="shared" si="24"/>
        <v>0.36434133088193754</v>
      </c>
      <c r="AQ31" s="410">
        <f t="shared" si="24"/>
        <v>0.38423858896377872</v>
      </c>
      <c r="AR31" s="410">
        <f t="shared" si="24"/>
        <v>0.40408366568280885</v>
      </c>
      <c r="AS31" s="410">
        <f t="shared" si="24"/>
        <v>0.42387469173703757</v>
      </c>
      <c r="AT31" s="410">
        <f t="shared" si="24"/>
        <v>0.44360991041031173</v>
      </c>
      <c r="AU31" s="410">
        <f t="shared" si="24"/>
        <v>0.46328767842698837</v>
      </c>
      <c r="AV31" s="410">
        <f t="shared" si="24"/>
        <v>0.48290646634592244</v>
      </c>
      <c r="AW31" s="410">
        <f t="shared" si="24"/>
        <v>0.50246485851389977</v>
      </c>
      <c r="AX31" s="410">
        <f t="shared" si="24"/>
        <v>0.52196155260105426</v>
      </c>
      <c r="AY31" s="410">
        <f t="shared" si="24"/>
        <v>0.54139535874247458</v>
      </c>
      <c r="AZ31" s="410">
        <f t="shared" si="24"/>
        <v>0.56076519831182203</v>
      </c>
      <c r="BA31" s="410">
        <f t="shared" si="24"/>
        <v>0.58007010235378309</v>
      </c>
      <c r="BB31" s="410">
        <f t="shared" si="24"/>
        <v>0.59930920970297097</v>
      </c>
      <c r="BC31" s="410">
        <f t="shared" si="24"/>
        <v>0.61848176481729966</v>
      </c>
      <c r="BD31" s="410">
        <f t="shared" si="24"/>
        <v>0.63758711535395796</v>
      </c>
      <c r="BE31" s="410">
        <f t="shared" si="25"/>
        <v>0.65662470951596863</v>
      </c>
      <c r="BF31" s="410">
        <f t="shared" si="25"/>
        <v>0.67559409319685815</v>
      </c>
      <c r="BG31" s="410">
        <f t="shared" si="25"/>
        <v>0.69449490695035387</v>
      </c>
      <c r="BH31" s="410">
        <f t="shared" si="25"/>
        <v>0.7133268828111774</v>
      </c>
      <c r="BI31" s="410">
        <f t="shared" si="25"/>
        <v>0.73208984099199248</v>
      </c>
      <c r="BJ31" s="410">
        <f t="shared" si="25"/>
        <v>0.75078368648043881</v>
      </c>
      <c r="BK31" s="410">
        <f t="shared" si="25"/>
        <v>0.76940840555894074</v>
      </c>
      <c r="BL31" s="410">
        <f t="shared" si="25"/>
        <v>0.78796406226861548</v>
      </c>
      <c r="BM31" s="253"/>
      <c r="BN31" s="252"/>
      <c r="BO31" s="537">
        <f t="shared" si="18"/>
        <v>200.00000000000003</v>
      </c>
      <c r="BP31" s="525">
        <v>20000</v>
      </c>
      <c r="BQ31" s="382">
        <f t="shared" si="34"/>
        <v>278.54919743133826</v>
      </c>
      <c r="BR31" s="382">
        <f t="shared" si="34"/>
        <v>278.61877515832941</v>
      </c>
      <c r="BS31" s="382">
        <f t="shared" si="34"/>
        <v>278.73468954355428</v>
      </c>
      <c r="BT31" s="382">
        <f t="shared" si="34"/>
        <v>278.89686806958866</v>
      </c>
      <c r="BU31" s="382">
        <f t="shared" si="34"/>
        <v>279.10520965441265</v>
      </c>
      <c r="BV31" s="382">
        <f t="shared" si="34"/>
        <v>279.35958508901354</v>
      </c>
      <c r="BW31" s="382">
        <f t="shared" si="34"/>
        <v>279.65983759328395</v>
      </c>
      <c r="BX31" s="382">
        <f t="shared" si="34"/>
        <v>280.00578348531059</v>
      </c>
      <c r="BY31" s="382">
        <f t="shared" si="34"/>
        <v>280.39721295821005</v>
      </c>
      <c r="BZ31" s="382">
        <f t="shared" si="34"/>
        <v>280.833890957824</v>
      </c>
      <c r="CA31" s="382">
        <f t="shared" si="34"/>
        <v>281.31555815383223</v>
      </c>
      <c r="CB31" s="382">
        <f t="shared" si="34"/>
        <v>281.84193199620381</v>
      </c>
      <c r="CC31" s="382">
        <f t="shared" si="34"/>
        <v>282.41270784837388</v>
      </c>
      <c r="CD31" s="382">
        <f t="shared" si="34"/>
        <v>283.02756018812204</v>
      </c>
      <c r="CE31" s="382">
        <f t="shared" si="34"/>
        <v>283.6861438668376</v>
      </c>
      <c r="CF31" s="382">
        <f t="shared" si="26"/>
        <v>284.38809541768012</v>
      </c>
      <c r="CG31" s="382">
        <f t="shared" si="26"/>
        <v>285.13303440308283</v>
      </c>
      <c r="CH31" s="382">
        <f t="shared" si="26"/>
        <v>285.9205647921051</v>
      </c>
      <c r="CI31" s="382">
        <f t="shared" si="26"/>
        <v>286.75027635828701</v>
      </c>
      <c r="CJ31" s="382">
        <f t="shared" si="26"/>
        <v>287.62174608891706</v>
      </c>
      <c r="CK31" s="382">
        <f t="shared" si="26"/>
        <v>288.53453959696293</v>
      </c>
      <c r="CL31" s="382">
        <f t="shared" si="26"/>
        <v>289.48821252732677</v>
      </c>
      <c r="CM31" s="382">
        <f t="shared" si="26"/>
        <v>290.48231194957157</v>
      </c>
      <c r="CN31" s="382">
        <f t="shared" si="26"/>
        <v>291.51637772980285</v>
      </c>
      <c r="CO31" s="382">
        <f t="shared" si="26"/>
        <v>292.58994387496233</v>
      </c>
      <c r="CP31" s="382">
        <f t="shared" si="26"/>
        <v>293.70253984341343</v>
      </c>
      <c r="CQ31" s="382">
        <f t="shared" si="26"/>
        <v>294.85369181632058</v>
      </c>
      <c r="CR31" s="382">
        <f t="shared" si="26"/>
        <v>296.04292392497916</v>
      </c>
      <c r="CS31" s="382">
        <f t="shared" si="26"/>
        <v>297.26975942989401</v>
      </c>
      <c r="CT31" s="382">
        <f t="shared" si="26"/>
        <v>298.533721848048</v>
      </c>
      <c r="CU31" s="382">
        <f t="shared" si="26"/>
        <v>299.83433602542721</v>
      </c>
      <c r="CV31" s="382">
        <f t="shared" si="27"/>
        <v>301.17112915247571</v>
      </c>
      <c r="CW31" s="382">
        <f t="shared" si="6"/>
        <v>302.5436317207313</v>
      </c>
      <c r="CX31" s="382">
        <f t="shared" si="6"/>
        <v>303.95137841943966</v>
      </c>
      <c r="CY31" s="382">
        <f t="shared" si="6"/>
        <v>305.3939089714587</v>
      </c>
      <c r="CZ31" s="382">
        <f t="shared" si="6"/>
        <v>306.87076890823664</v>
      </c>
      <c r="DA31" s="382">
        <f t="shared" si="6"/>
        <v>308.38151028408419</v>
      </c>
      <c r="DB31" s="382">
        <f t="shared" si="6"/>
        <v>309.92569233035118</v>
      </c>
      <c r="DC31" s="382">
        <f t="shared" si="6"/>
        <v>311.502882050474</v>
      </c>
      <c r="DD31" s="382">
        <f t="shared" si="6"/>
        <v>313.11265475716556</v>
      </c>
      <c r="DE31" s="521"/>
      <c r="DF31" s="252"/>
      <c r="DG31" s="537">
        <f t="shared" si="19"/>
        <v>200.00000000000003</v>
      </c>
      <c r="DH31" s="525">
        <v>20000</v>
      </c>
      <c r="DI31" s="382">
        <f t="shared" si="35"/>
        <v>13.271240906820529</v>
      </c>
      <c r="DJ31" s="382">
        <f t="shared" si="35"/>
        <v>26.54039828468801</v>
      </c>
      <c r="DK31" s="382">
        <f t="shared" si="35"/>
        <v>39.805394130086086</v>
      </c>
      <c r="DL31" s="382">
        <f t="shared" si="35"/>
        <v>53.064161455348611</v>
      </c>
      <c r="DM31" s="382">
        <f t="shared" si="35"/>
        <v>66.314649709417367</v>
      </c>
      <c r="DN31" s="382">
        <f t="shared" si="35"/>
        <v>79.554830095229462</v>
      </c>
      <c r="DO31" s="382">
        <f t="shared" si="35"/>
        <v>92.782700751082558</v>
      </c>
      <c r="DP31" s="382">
        <f t="shared" si="35"/>
        <v>105.99629176509323</v>
      </c>
      <c r="DQ31" s="382">
        <f t="shared" si="35"/>
        <v>119.19366999369785</v>
      </c>
      <c r="DR31" s="382">
        <f t="shared" si="35"/>
        <v>132.37294365740101</v>
      </c>
      <c r="DS31" s="382">
        <f t="shared" si="35"/>
        <v>145.5322666894659</v>
      </c>
      <c r="DT31" s="382">
        <f t="shared" si="35"/>
        <v>158.66984281604522</v>
      </c>
      <c r="DU31" s="382">
        <f t="shared" si="35"/>
        <v>171.78392934901493</v>
      </c>
      <c r="DV31" s="382">
        <f t="shared" si="35"/>
        <v>184.8728406758664</v>
      </c>
      <c r="DW31" s="382">
        <f t="shared" si="35"/>
        <v>197.93495143411829</v>
      </c>
      <c r="DX31" s="382">
        <f t="shared" si="28"/>
        <v>210.96869936074418</v>
      </c>
      <c r="DY31" s="382">
        <f t="shared" si="28"/>
        <v>223.97258781023092</v>
      </c>
      <c r="DZ31" s="382">
        <f t="shared" si="28"/>
        <v>236.94518793796627</v>
      </c>
      <c r="EA31" s="382">
        <f t="shared" si="28"/>
        <v>249.88514054844788</v>
      </c>
      <c r="EB31" s="382">
        <f t="shared" si="28"/>
        <v>262.79115761066714</v>
      </c>
      <c r="EC31" s="382">
        <f t="shared" si="28"/>
        <v>275.66202344560577</v>
      </c>
      <c r="ED31" s="382">
        <f t="shared" si="28"/>
        <v>288.49659559314807</v>
      </c>
      <c r="EE31" s="382">
        <f t="shared" si="28"/>
        <v>301.2938053679074</v>
      </c>
      <c r="EF31" s="382">
        <f t="shared" si="28"/>
        <v>314.05265811545166</v>
      </c>
      <c r="EG31" s="382">
        <f t="shared" si="28"/>
        <v>326.77223318201891</v>
      </c>
      <c r="EH31" s="382">
        <f t="shared" si="28"/>
        <v>339.45168361238149</v>
      </c>
      <c r="EI31" s="382">
        <f t="shared" si="28"/>
        <v>352.09023559159954</v>
      </c>
      <c r="EJ31" s="382">
        <f t="shared" si="28"/>
        <v>364.68718764745762</v>
      </c>
      <c r="EK31" s="382">
        <f t="shared" si="28"/>
        <v>377.24190963102831</v>
      </c>
      <c r="EL31" s="382">
        <f t="shared" si="28"/>
        <v>389.75384149332154</v>
      </c>
      <c r="EM31" s="382">
        <f t="shared" si="28"/>
        <v>402.22249187624419</v>
      </c>
      <c r="EN31" s="382">
        <f t="shared" si="29"/>
        <v>414.64743653616296</v>
      </c>
      <c r="EO31" s="382">
        <f t="shared" si="9"/>
        <v>427.02831661826946</v>
      </c>
      <c r="EP31" s="382">
        <f t="shared" si="9"/>
        <v>439.36483679964914</v>
      </c>
      <c r="EQ31" s="382">
        <f t="shared" si="9"/>
        <v>451.65676331855883</v>
      </c>
      <c r="ER31" s="382">
        <f t="shared" si="9"/>
        <v>463.90392190686623</v>
      </c>
      <c r="ES31" s="382">
        <f t="shared" si="9"/>
        <v>476.10619564194809</v>
      </c>
      <c r="ET31" s="382">
        <f t="shared" si="9"/>
        <v>488.26352273361022</v>
      </c>
      <c r="EU31" s="382">
        <f t="shared" si="9"/>
        <v>500.37589426078534</v>
      </c>
      <c r="EV31" s="382">
        <f t="shared" si="9"/>
        <v>512.4433518718763</v>
      </c>
      <c r="EW31" s="521"/>
      <c r="EX31" s="252"/>
      <c r="EY31" s="515">
        <f t="shared" si="20"/>
        <v>200.00000000000003</v>
      </c>
      <c r="EZ31" s="525">
        <v>20000</v>
      </c>
      <c r="FA31" s="382">
        <f t="shared" si="36"/>
        <v>135.39919743133831</v>
      </c>
      <c r="FB31" s="382">
        <f t="shared" si="36"/>
        <v>145.46877515832946</v>
      </c>
      <c r="FC31" s="382">
        <f t="shared" si="36"/>
        <v>155.58468954355433</v>
      </c>
      <c r="FD31" s="382">
        <f t="shared" si="36"/>
        <v>165.74686806958871</v>
      </c>
      <c r="FE31" s="382">
        <f t="shared" si="36"/>
        <v>175.9552096544127</v>
      </c>
      <c r="FF31" s="382">
        <f t="shared" si="36"/>
        <v>186.20958508901359</v>
      </c>
      <c r="FG31" s="382">
        <f t="shared" si="36"/>
        <v>196.509837593284</v>
      </c>
      <c r="FH31" s="382">
        <f t="shared" si="36"/>
        <v>206.85578348531064</v>
      </c>
      <c r="FI31" s="382">
        <f t="shared" si="36"/>
        <v>217.2472129582101</v>
      </c>
      <c r="FJ31" s="382">
        <f t="shared" si="36"/>
        <v>227.68389095782405</v>
      </c>
      <c r="FK31" s="382">
        <f t="shared" si="36"/>
        <v>238.16555815383228</v>
      </c>
      <c r="FL31" s="382">
        <f t="shared" si="36"/>
        <v>248.69193199620386</v>
      </c>
      <c r="FM31" s="382">
        <f t="shared" si="36"/>
        <v>259.26270784837391</v>
      </c>
      <c r="FN31" s="382">
        <f t="shared" si="36"/>
        <v>269.87756018812206</v>
      </c>
      <c r="FO31" s="382">
        <f t="shared" si="36"/>
        <v>280.53614386683762</v>
      </c>
      <c r="FP31" s="382">
        <f t="shared" si="30"/>
        <v>291.23809541768014</v>
      </c>
      <c r="FQ31" s="382">
        <f t="shared" si="30"/>
        <v>301.98303440308285</v>
      </c>
      <c r="FR31" s="382">
        <f t="shared" si="30"/>
        <v>312.77056479210512</v>
      </c>
      <c r="FS31" s="382">
        <f t="shared" si="30"/>
        <v>323.60027635828703</v>
      </c>
      <c r="FT31" s="382">
        <f t="shared" si="30"/>
        <v>334.47174608891709</v>
      </c>
      <c r="FU31" s="382">
        <f t="shared" si="30"/>
        <v>345.38453959696295</v>
      </c>
      <c r="FV31" s="382">
        <f t="shared" si="30"/>
        <v>356.33821252732679</v>
      </c>
      <c r="FW31" s="382">
        <f t="shared" si="30"/>
        <v>367.33231194957159</v>
      </c>
      <c r="FX31" s="382">
        <f t="shared" si="30"/>
        <v>378.36637772980288</v>
      </c>
      <c r="FY31" s="382">
        <f t="shared" si="30"/>
        <v>389.43994387496235</v>
      </c>
      <c r="FZ31" s="382">
        <f t="shared" si="30"/>
        <v>400.55253984341346</v>
      </c>
      <c r="GA31" s="382">
        <f t="shared" si="30"/>
        <v>411.7036918163206</v>
      </c>
      <c r="GB31" s="382">
        <f t="shared" si="30"/>
        <v>422.89292392497919</v>
      </c>
      <c r="GC31" s="382">
        <f t="shared" si="30"/>
        <v>434.11975942989403</v>
      </c>
      <c r="GD31" s="382">
        <f t="shared" si="30"/>
        <v>445.38372184804803</v>
      </c>
      <c r="GE31" s="382">
        <f t="shared" si="30"/>
        <v>456.68433602542723</v>
      </c>
      <c r="GF31" s="382">
        <f t="shared" si="31"/>
        <v>468.02112915247574</v>
      </c>
      <c r="GG31" s="382">
        <f t="shared" si="12"/>
        <v>479.39363172073132</v>
      </c>
      <c r="GH31" s="382">
        <f t="shared" si="12"/>
        <v>490.80137841943969</v>
      </c>
      <c r="GI31" s="382">
        <f t="shared" si="12"/>
        <v>502.24390897145872</v>
      </c>
      <c r="GJ31" s="382">
        <f t="shared" si="12"/>
        <v>513.72076890823666</v>
      </c>
      <c r="GK31" s="382">
        <f t="shared" si="12"/>
        <v>525.23151028408415</v>
      </c>
      <c r="GL31" s="382">
        <f t="shared" si="12"/>
        <v>536.77569233035115</v>
      </c>
      <c r="GM31" s="382">
        <f t="shared" si="12"/>
        <v>548.35288205047402</v>
      </c>
      <c r="GN31" s="382">
        <f t="shared" si="12"/>
        <v>559.96265475716564</v>
      </c>
      <c r="GO31" s="511"/>
      <c r="GP31" s="521"/>
      <c r="GQ31" s="525">
        <v>20000</v>
      </c>
      <c r="GR31" s="582">
        <f t="shared" si="37"/>
        <v>9.2024519321137639</v>
      </c>
      <c r="GS31" s="476">
        <f t="shared" si="37"/>
        <v>4.4810321080318891</v>
      </c>
      <c r="GT31" s="476">
        <f t="shared" si="37"/>
        <v>2.908633313241304</v>
      </c>
      <c r="GU31" s="476">
        <f t="shared" si="37"/>
        <v>2.1235180868552521</v>
      </c>
      <c r="GV31" s="476">
        <f t="shared" si="37"/>
        <v>1.6533384467146668</v>
      </c>
      <c r="GW31" s="476">
        <f t="shared" si="37"/>
        <v>1.3406446203972187</v>
      </c>
      <c r="GX31" s="476">
        <f t="shared" si="37"/>
        <v>1.1179577227492075</v>
      </c>
      <c r="GY31" s="476">
        <f t="shared" si="37"/>
        <v>0.95153792685257432</v>
      </c>
      <c r="GZ31" s="476">
        <f t="shared" si="37"/>
        <v>0.82264052251849151</v>
      </c>
      <c r="HA31" s="476">
        <f t="shared" si="37"/>
        <v>0.72001834111282281</v>
      </c>
      <c r="HB31" s="476">
        <f t="shared" si="37"/>
        <v>0.63651376819427685</v>
      </c>
      <c r="HC31" s="476">
        <f t="shared" si="37"/>
        <v>0.56735475111377187</v>
      </c>
      <c r="HD31" s="476">
        <f t="shared" si="37"/>
        <v>0.50923726585405771</v>
      </c>
      <c r="HE31" s="476">
        <f t="shared" si="37"/>
        <v>0.45980101350469654</v>
      </c>
      <c r="HF31" s="476">
        <f t="shared" si="37"/>
        <v>0.41731483921480511</v>
      </c>
      <c r="HG31" s="476">
        <f t="shared" si="32"/>
        <v>0.38048012003752257</v>
      </c>
      <c r="HH31" s="476">
        <f t="shared" si="32"/>
        <v>0.34830354623106458</v>
      </c>
      <c r="HI31" s="476">
        <f t="shared" si="32"/>
        <v>0.32001230965699295</v>
      </c>
      <c r="HJ31" s="476">
        <f t="shared" si="32"/>
        <v>0.29499607558916541</v>
      </c>
      <c r="HK31" s="476">
        <f t="shared" si="32"/>
        <v>0.2727663637162665</v>
      </c>
      <c r="HL31" s="476">
        <f t="shared" si="32"/>
        <v>0.25292753524721545</v>
      </c>
      <c r="HM31" s="476">
        <f t="shared" si="32"/>
        <v>0.23515569324031907</v>
      </c>
      <c r="HN31" s="476">
        <f t="shared" si="32"/>
        <v>0.21918308775391221</v>
      </c>
      <c r="HO31" s="476">
        <f t="shared" si="32"/>
        <v>0.20478642021462617</v>
      </c>
      <c r="HP31" s="476">
        <f t="shared" si="32"/>
        <v>0.19177795519130364</v>
      </c>
      <c r="HQ31" s="476">
        <f t="shared" si="32"/>
        <v>0.17999868370310632</v>
      </c>
      <c r="HR31" s="476">
        <f t="shared" si="32"/>
        <v>0.16931300615183367</v>
      </c>
      <c r="HS31" s="476">
        <f t="shared" si="32"/>
        <v>0.15960455494199849</v>
      </c>
      <c r="HT31" s="476">
        <f t="shared" si="32"/>
        <v>0.15077288166231756</v>
      </c>
      <c r="HU31" s="476">
        <f t="shared" si="32"/>
        <v>0.14273080706936331</v>
      </c>
      <c r="HV31" s="476">
        <f t="shared" si="32"/>
        <v>0.13540228418141234</v>
      </c>
      <c r="HW31" s="476">
        <f t="shared" si="33"/>
        <v>0.12872066221409731</v>
      </c>
      <c r="HX31" s="476">
        <f t="shared" si="15"/>
        <v>0.122627266306727</v>
      </c>
      <c r="HY31" s="476">
        <f t="shared" si="15"/>
        <v>0.11707022800107617</v>
      </c>
      <c r="HZ31" s="476">
        <f t="shared" si="15"/>
        <v>0.11200351630120545</v>
      </c>
      <c r="IA31" s="476">
        <f t="shared" si="15"/>
        <v>0.10738613029309915</v>
      </c>
      <c r="IB31" s="476">
        <f t="shared" si="15"/>
        <v>0.10318142274098942</v>
      </c>
      <c r="IC31" s="476">
        <f t="shared" si="15"/>
        <v>9.9356530516838334E-2</v>
      </c>
      <c r="ID31" s="476">
        <f t="shared" si="15"/>
        <v>9.5881892673039287E-2</v>
      </c>
      <c r="IE31" s="476">
        <f t="shared" si="15"/>
        <v>9.2730840807493498E-2</v>
      </c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</row>
    <row r="32" spans="1:320">
      <c r="J32" s="252"/>
      <c r="K32" s="499">
        <v>21000</v>
      </c>
      <c r="L32" s="382">
        <f t="shared" si="21"/>
        <v>6.4007999999999994</v>
      </c>
      <c r="M32" s="382">
        <v>210</v>
      </c>
      <c r="N32" s="491"/>
      <c r="O32" s="263"/>
      <c r="P32" s="383">
        <f t="shared" si="16"/>
        <v>3.394799999999691</v>
      </c>
      <c r="Q32" s="383">
        <f>$Q$11-Konstanten!$C$33*K32</f>
        <v>276.54479999999967</v>
      </c>
      <c r="R32" s="382">
        <f t="shared" si="22"/>
        <v>648.02137299764536</v>
      </c>
      <c r="S32" s="263">
        <f t="shared" si="23"/>
        <v>0.47873314770940484</v>
      </c>
      <c r="T32" s="492"/>
      <c r="U32" s="492"/>
      <c r="V32" s="170"/>
      <c r="X32" s="524">
        <v>21000</v>
      </c>
      <c r="Y32" s="410">
        <f t="shared" si="38"/>
        <v>2.0793063080544367E-2</v>
      </c>
      <c r="Z32" s="410">
        <f t="shared" si="38"/>
        <v>4.1582613683472477E-2</v>
      </c>
      <c r="AA32" s="410">
        <f t="shared" si="38"/>
        <v>6.2365149022420588E-2</v>
      </c>
      <c r="AB32" s="410">
        <f t="shared" si="38"/>
        <v>8.3137185629127336E-2</v>
      </c>
      <c r="AC32" s="410">
        <f t="shared" si="38"/>
        <v>0.1038952688525577</v>
      </c>
      <c r="AD32" s="410">
        <f t="shared" si="38"/>
        <v>0.12463598216837575</v>
      </c>
      <c r="AE32" s="410">
        <f t="shared" si="38"/>
        <v>0.14535595623920144</v>
      </c>
      <c r="AF32" s="410">
        <f t="shared" si="38"/>
        <v>0.16605187766911131</v>
      </c>
      <c r="AG32" s="410">
        <f t="shared" si="38"/>
        <v>0.18672049739974728</v>
      </c>
      <c r="AH32" s="410">
        <f t="shared" si="38"/>
        <v>0.20735863869940432</v>
      </c>
      <c r="AI32" s="410">
        <f t="shared" si="38"/>
        <v>0.22796320470145007</v>
      </c>
      <c r="AJ32" s="410">
        <f t="shared" si="38"/>
        <v>0.24853118545359271</v>
      </c>
      <c r="AK32" s="410">
        <f t="shared" si="38"/>
        <v>0.26905966444486862</v>
      </c>
      <c r="AL32" s="410">
        <f t="shared" si="38"/>
        <v>0.28954582458306394</v>
      </c>
      <c r="AM32" s="410">
        <f t="shared" si="38"/>
        <v>0.30998695360109407</v>
      </c>
      <c r="AN32" s="410">
        <f t="shared" si="38"/>
        <v>0.33038044887658202</v>
      </c>
      <c r="AO32" s="410">
        <f t="shared" si="24"/>
        <v>0.35072382165480842</v>
      </c>
      <c r="AP32" s="410">
        <f t="shared" si="24"/>
        <v>0.37101470067070347</v>
      </c>
      <c r="AQ32" s="410">
        <f t="shared" si="24"/>
        <v>0.39125083517100007</v>
      </c>
      <c r="AR32" s="410">
        <f t="shared" si="24"/>
        <v>0.41143009734270747</v>
      </c>
      <c r="AS32" s="410">
        <f t="shared" si="24"/>
        <v>0.43155048415886449</v>
      </c>
      <c r="AT32" s="410">
        <f t="shared" si="24"/>
        <v>0.45161011865678935</v>
      </c>
      <c r="AU32" s="410">
        <f t="shared" si="24"/>
        <v>0.47160725066797599</v>
      </c>
      <c r="AV32" s="410">
        <f t="shared" si="24"/>
        <v>0.49154025702226278</v>
      </c>
      <c r="AW32" s="410">
        <f t="shared" si="24"/>
        <v>0.51140764125173965</v>
      </c>
      <c r="AX32" s="410">
        <f t="shared" si="24"/>
        <v>0.53120803282249607</v>
      </c>
      <c r="AY32" s="410">
        <f t="shared" si="24"/>
        <v>0.55094018592413185</v>
      </c>
      <c r="AZ32" s="410">
        <f t="shared" si="24"/>
        <v>0.57060297784863856</v>
      </c>
      <c r="BA32" s="410">
        <f t="shared" si="24"/>
        <v>0.59019540699125328</v>
      </c>
      <c r="BB32" s="410">
        <f t="shared" si="24"/>
        <v>0.6097165905065598</v>
      </c>
      <c r="BC32" s="410">
        <f t="shared" si="24"/>
        <v>0.62916576165339599</v>
      </c>
      <c r="BD32" s="410">
        <f t="shared" si="24"/>
        <v>0.64854226686200667</v>
      </c>
      <c r="BE32" s="410">
        <f t="shared" si="25"/>
        <v>0.66784556255649363</v>
      </c>
      <c r="BF32" s="410">
        <f t="shared" si="25"/>
        <v>0.68707521176484365</v>
      </c>
      <c r="BG32" s="410">
        <f t="shared" si="25"/>
        <v>0.70623088054790251</v>
      </c>
      <c r="BH32" s="410">
        <f t="shared" si="25"/>
        <v>0.7253123342774721</v>
      </c>
      <c r="BI32" s="410">
        <f t="shared" si="25"/>
        <v>0.74431943379232535</v>
      </c>
      <c r="BJ32" s="410">
        <f t="shared" si="25"/>
        <v>0.76325213145945436</v>
      </c>
      <c r="BK32" s="410">
        <f t="shared" si="25"/>
        <v>0.7821104671662622</v>
      </c>
      <c r="BL32" s="410">
        <f t="shared" si="25"/>
        <v>0.80089456426768557</v>
      </c>
      <c r="BM32" s="253"/>
      <c r="BN32" s="252"/>
      <c r="BO32" s="537">
        <f t="shared" si="18"/>
        <v>210</v>
      </c>
      <c r="BP32" s="524">
        <v>21000</v>
      </c>
      <c r="BQ32" s="382">
        <f t="shared" si="34"/>
        <v>276.56871291028546</v>
      </c>
      <c r="BR32" s="382">
        <f t="shared" si="34"/>
        <v>276.64043548382836</v>
      </c>
      <c r="BS32" s="382">
        <f t="shared" si="34"/>
        <v>276.75991932236565</v>
      </c>
      <c r="BT32" s="382">
        <f t="shared" si="34"/>
        <v>276.92708400703128</v>
      </c>
      <c r="BU32" s="382">
        <f t="shared" si="34"/>
        <v>277.1418174632866</v>
      </c>
      <c r="BV32" s="382">
        <f t="shared" si="34"/>
        <v>277.40397646701149</v>
      </c>
      <c r="BW32" s="382">
        <f t="shared" si="34"/>
        <v>277.71338728703762</v>
      </c>
      <c r="BX32" s="382">
        <f t="shared" si="34"/>
        <v>278.06984645818761</v>
      </c>
      <c r="BY32" s="382">
        <f t="shared" si="34"/>
        <v>278.47312167776653</v>
      </c>
      <c r="BZ32" s="382">
        <f t="shared" si="34"/>
        <v>278.92295281743367</v>
      </c>
      <c r="CA32" s="382">
        <f t="shared" si="34"/>
        <v>279.41905304150089</v>
      </c>
      <c r="CB32" s="382">
        <f t="shared" si="34"/>
        <v>279.96111002194709</v>
      </c>
      <c r="CC32" s="382">
        <f t="shared" si="34"/>
        <v>280.54878723982739</v>
      </c>
      <c r="CD32" s="382">
        <f t="shared" si="34"/>
        <v>281.18172536229088</v>
      </c>
      <c r="CE32" s="382">
        <f t="shared" si="34"/>
        <v>281.85954368410546</v>
      </c>
      <c r="CF32" s="382">
        <f t="shared" si="26"/>
        <v>282.58184162241304</v>
      </c>
      <c r="CG32" s="382">
        <f t="shared" si="26"/>
        <v>283.34820025341469</v>
      </c>
      <c r="CH32" s="382">
        <f t="shared" si="26"/>
        <v>284.15818387978794</v>
      </c>
      <c r="CI32" s="382">
        <f t="shared" si="26"/>
        <v>285.01134161787212</v>
      </c>
      <c r="CJ32" s="382">
        <f t="shared" si="26"/>
        <v>285.90720899400412</v>
      </c>
      <c r="CK32" s="382">
        <f t="shared" si="26"/>
        <v>286.84530953983983</v>
      </c>
      <c r="CL32" s="382">
        <f t="shared" si="26"/>
        <v>287.82515637703307</v>
      </c>
      <c r="CM32" s="382">
        <f t="shared" si="26"/>
        <v>288.84625378226184</v>
      </c>
      <c r="CN32" s="382">
        <f t="shared" si="26"/>
        <v>289.90809872427036</v>
      </c>
      <c r="CO32" s="382">
        <f t="shared" si="26"/>
        <v>291.01018236531434</v>
      </c>
      <c r="CP32" s="382">
        <f t="shared" si="26"/>
        <v>292.15199152016146</v>
      </c>
      <c r="CQ32" s="382">
        <f t="shared" si="26"/>
        <v>293.33301006656859</v>
      </c>
      <c r="CR32" s="382">
        <f t="shared" si="26"/>
        <v>294.55272030194857</v>
      </c>
      <c r="CS32" s="382">
        <f t="shared" si="26"/>
        <v>295.81060424171727</v>
      </c>
      <c r="CT32" s="382">
        <f t="shared" si="26"/>
        <v>297.10614485557704</v>
      </c>
      <c r="CU32" s="382">
        <f t="shared" si="26"/>
        <v>298.43882723873861</v>
      </c>
      <c r="CV32" s="382">
        <f t="shared" si="27"/>
        <v>299.80813971579391</v>
      </c>
      <c r="CW32" s="382">
        <f t="shared" si="6"/>
        <v>301.21357487563057</v>
      </c>
      <c r="CX32" s="382">
        <f t="shared" si="6"/>
        <v>302.65463053640565</v>
      </c>
      <c r="CY32" s="382">
        <f t="shared" si="6"/>
        <v>304.13081064018957</v>
      </c>
      <c r="CZ32" s="382">
        <f t="shared" si="6"/>
        <v>305.64162607742412</v>
      </c>
      <c r="DA32" s="382">
        <f t="shared" si="6"/>
        <v>307.18659544182583</v>
      </c>
      <c r="DB32" s="382">
        <f t="shared" si="6"/>
        <v>308.76524571680284</v>
      </c>
      <c r="DC32" s="382">
        <f t="shared" si="6"/>
        <v>310.37711289483588</v>
      </c>
      <c r="DD32" s="382">
        <f t="shared" si="6"/>
        <v>312.02174253160916</v>
      </c>
      <c r="DE32" s="521"/>
      <c r="DF32" s="252"/>
      <c r="DG32" s="537">
        <f t="shared" si="19"/>
        <v>210</v>
      </c>
      <c r="DH32" s="524">
        <v>21000</v>
      </c>
      <c r="DI32" s="382">
        <f t="shared" si="35"/>
        <v>13.47434928628101</v>
      </c>
      <c r="DJ32" s="382">
        <f t="shared" si="35"/>
        <v>26.946422411994511</v>
      </c>
      <c r="DK32" s="382">
        <f t="shared" si="35"/>
        <v>40.413949496711751</v>
      </c>
      <c r="DL32" s="382">
        <f t="shared" si="35"/>
        <v>53.874673178547205</v>
      </c>
      <c r="DM32" s="382">
        <f t="shared" si="35"/>
        <v>67.326354769793937</v>
      </c>
      <c r="DN32" s="382">
        <f t="shared" si="35"/>
        <v>80.7667802896609</v>
      </c>
      <c r="DO32" s="382">
        <f t="shared" si="35"/>
        <v>94.193766335512976</v>
      </c>
      <c r="DP32" s="382">
        <f t="shared" si="35"/>
        <v>107.60516575597455</v>
      </c>
      <c r="DQ32" s="382">
        <f t="shared" si="35"/>
        <v>120.9988730917875</v>
      </c>
      <c r="DR32" s="382">
        <f t="shared" si="35"/>
        <v>134.37282975291066</v>
      </c>
      <c r="DS32" s="382">
        <f t="shared" si="35"/>
        <v>147.72502890357697</v>
      </c>
      <c r="DT32" s="382">
        <f t="shared" si="35"/>
        <v>161.05352003036958</v>
      </c>
      <c r="DU32" s="382">
        <f t="shared" si="35"/>
        <v>174.35641317184951</v>
      </c>
      <c r="DV32" s="382">
        <f t="shared" si="35"/>
        <v>187.63188279205247</v>
      </c>
      <c r="DW32" s="382">
        <f t="shared" si="35"/>
        <v>200.87817128393837</v>
      </c>
      <c r="DX32" s="382">
        <f t="shared" si="28"/>
        <v>214.09359209258105</v>
      </c>
      <c r="DY32" s="382">
        <f t="shared" si="28"/>
        <v>227.27653245173025</v>
      </c>
      <c r="DZ32" s="382">
        <f t="shared" si="28"/>
        <v>240.42545573093969</v>
      </c>
      <c r="EA32" s="382">
        <f t="shared" si="28"/>
        <v>253.53890339398689</v>
      </c>
      <c r="EB32" s="382">
        <f t="shared" si="28"/>
        <v>266.61549657257615</v>
      </c>
      <c r="EC32" s="382">
        <f t="shared" si="28"/>
        <v>279.65393726242598</v>
      </c>
      <c r="ED32" s="382">
        <f t="shared" si="28"/>
        <v>292.65300915160219</v>
      </c>
      <c r="EE32" s="382">
        <f t="shared" si="28"/>
        <v>305.61157809350652</v>
      </c>
      <c r="EF32" s="382">
        <f t="shared" si="28"/>
        <v>318.52859223918222</v>
      </c>
      <c r="EG32" s="382">
        <f t="shared" si="28"/>
        <v>331.4030818454396</v>
      </c>
      <c r="EH32" s="382">
        <f t="shared" si="28"/>
        <v>344.23415877701217</v>
      </c>
      <c r="EI32" s="382">
        <f t="shared" si="28"/>
        <v>357.02101572213394</v>
      </c>
      <c r="EJ32" s="382">
        <f t="shared" si="28"/>
        <v>369.76292514201975</v>
      </c>
      <c r="EK32" s="382">
        <f t="shared" si="28"/>
        <v>382.45923797537603</v>
      </c>
      <c r="EL32" s="382">
        <f t="shared" si="28"/>
        <v>395.10938211950401</v>
      </c>
      <c r="EM32" s="382">
        <f t="shared" si="28"/>
        <v>407.71286070974298</v>
      </c>
      <c r="EN32" s="382">
        <f t="shared" si="29"/>
        <v>420.26925021892288</v>
      </c>
      <c r="EO32" s="382">
        <f t="shared" si="9"/>
        <v>432.77819839824383</v>
      </c>
      <c r="EP32" s="382">
        <f t="shared" si="9"/>
        <v>445.23942208050192</v>
      </c>
      <c r="EQ32" s="382">
        <f t="shared" si="9"/>
        <v>457.65270486598786</v>
      </c>
      <c r="ER32" s="382">
        <f t="shared" si="9"/>
        <v>470.0178947106146</v>
      </c>
      <c r="ES32" s="382">
        <f t="shared" si="9"/>
        <v>482.33490143493265</v>
      </c>
      <c r="ET32" s="382">
        <f t="shared" si="9"/>
        <v>494.6036941717349</v>
      </c>
      <c r="EU32" s="382">
        <f t="shared" si="9"/>
        <v>506.82429876891104</v>
      </c>
      <c r="EV32" s="382">
        <f t="shared" si="9"/>
        <v>518.99679516309652</v>
      </c>
      <c r="EW32" s="521"/>
      <c r="EX32" s="252"/>
      <c r="EY32" s="515">
        <f t="shared" si="20"/>
        <v>210</v>
      </c>
      <c r="EZ32" s="524">
        <v>21000</v>
      </c>
      <c r="FA32" s="382">
        <f t="shared" si="36"/>
        <v>139.41871291028548</v>
      </c>
      <c r="FB32" s="382">
        <f t="shared" si="36"/>
        <v>149.49043548382838</v>
      </c>
      <c r="FC32" s="382">
        <f t="shared" si="36"/>
        <v>159.60991932236567</v>
      </c>
      <c r="FD32" s="382">
        <f t="shared" si="36"/>
        <v>169.77708400703131</v>
      </c>
      <c r="FE32" s="382">
        <f t="shared" si="36"/>
        <v>179.99181746328662</v>
      </c>
      <c r="FF32" s="382">
        <f t="shared" si="36"/>
        <v>190.25397646701151</v>
      </c>
      <c r="FG32" s="382">
        <f t="shared" si="36"/>
        <v>200.56338728703764</v>
      </c>
      <c r="FH32" s="382">
        <f t="shared" si="36"/>
        <v>210.91984645818764</v>
      </c>
      <c r="FI32" s="382">
        <f t="shared" si="36"/>
        <v>221.32312167776655</v>
      </c>
      <c r="FJ32" s="382">
        <f t="shared" si="36"/>
        <v>231.77295281743369</v>
      </c>
      <c r="FK32" s="382">
        <f t="shared" si="36"/>
        <v>242.26905304150091</v>
      </c>
      <c r="FL32" s="382">
        <f t="shared" si="36"/>
        <v>252.81111002194712</v>
      </c>
      <c r="FM32" s="382">
        <f t="shared" si="36"/>
        <v>263.39878723982741</v>
      </c>
      <c r="FN32" s="382">
        <f t="shared" si="36"/>
        <v>274.0317253622909</v>
      </c>
      <c r="FO32" s="382">
        <f t="shared" si="36"/>
        <v>284.70954368410548</v>
      </c>
      <c r="FP32" s="382">
        <f t="shared" si="30"/>
        <v>295.43184162241306</v>
      </c>
      <c r="FQ32" s="382">
        <f t="shared" si="30"/>
        <v>306.19820025341471</v>
      </c>
      <c r="FR32" s="382">
        <f t="shared" si="30"/>
        <v>317.00818387978796</v>
      </c>
      <c r="FS32" s="382">
        <f t="shared" si="30"/>
        <v>327.86134161787214</v>
      </c>
      <c r="FT32" s="382">
        <f t="shared" si="30"/>
        <v>338.75720899400415</v>
      </c>
      <c r="FU32" s="382">
        <f t="shared" si="30"/>
        <v>349.69530953983985</v>
      </c>
      <c r="FV32" s="382">
        <f t="shared" si="30"/>
        <v>360.67515637703309</v>
      </c>
      <c r="FW32" s="382">
        <f t="shared" si="30"/>
        <v>371.69625378226186</v>
      </c>
      <c r="FX32" s="382">
        <f t="shared" si="30"/>
        <v>382.75809872427038</v>
      </c>
      <c r="FY32" s="382">
        <f t="shared" si="30"/>
        <v>393.86018236531436</v>
      </c>
      <c r="FZ32" s="382">
        <f t="shared" si="30"/>
        <v>405.00199152016148</v>
      </c>
      <c r="GA32" s="382">
        <f t="shared" si="30"/>
        <v>416.18301006656861</v>
      </c>
      <c r="GB32" s="382">
        <f t="shared" si="30"/>
        <v>427.40272030194859</v>
      </c>
      <c r="GC32" s="382">
        <f t="shared" si="30"/>
        <v>438.66060424171729</v>
      </c>
      <c r="GD32" s="382">
        <f t="shared" si="30"/>
        <v>449.95614485557707</v>
      </c>
      <c r="GE32" s="382">
        <f t="shared" si="30"/>
        <v>461.28882723873863</v>
      </c>
      <c r="GF32" s="382">
        <f t="shared" si="31"/>
        <v>472.65813971579394</v>
      </c>
      <c r="GG32" s="382">
        <f t="shared" si="12"/>
        <v>484.06357487563059</v>
      </c>
      <c r="GH32" s="382">
        <f t="shared" si="12"/>
        <v>495.50463053640567</v>
      </c>
      <c r="GI32" s="382">
        <f t="shared" si="12"/>
        <v>506.98081064018959</v>
      </c>
      <c r="GJ32" s="382">
        <f t="shared" si="12"/>
        <v>518.49162607742414</v>
      </c>
      <c r="GK32" s="382">
        <f t="shared" si="12"/>
        <v>530.03659544182585</v>
      </c>
      <c r="GL32" s="382">
        <f t="shared" si="12"/>
        <v>541.61524571680286</v>
      </c>
      <c r="GM32" s="382">
        <f t="shared" si="12"/>
        <v>553.22711289483595</v>
      </c>
      <c r="GN32" s="382">
        <f t="shared" si="12"/>
        <v>564.87174253160924</v>
      </c>
      <c r="GO32" s="511"/>
      <c r="GP32" s="521"/>
      <c r="GQ32" s="524">
        <v>21000</v>
      </c>
      <c r="GR32" s="583">
        <f t="shared" si="37"/>
        <v>9.3469718609888996</v>
      </c>
      <c r="GS32" s="477">
        <f t="shared" si="37"/>
        <v>4.5476913854540673</v>
      </c>
      <c r="GT32" s="477">
        <f t="shared" si="37"/>
        <v>2.9493769183670655</v>
      </c>
      <c r="GU32" s="477">
        <f t="shared" si="37"/>
        <v>2.1513339012632051</v>
      </c>
      <c r="GV32" s="477">
        <f t="shared" si="37"/>
        <v>1.6734228828922162</v>
      </c>
      <c r="GW32" s="477">
        <f t="shared" si="37"/>
        <v>1.3555968900169995</v>
      </c>
      <c r="GX32" s="477">
        <f t="shared" si="37"/>
        <v>1.1292639108690268</v>
      </c>
      <c r="GY32" s="477">
        <f t="shared" si="37"/>
        <v>0.96012751782296979</v>
      </c>
      <c r="GZ32" s="477">
        <f t="shared" si="37"/>
        <v>0.82913374333556755</v>
      </c>
      <c r="HA32" s="477">
        <f t="shared" si="37"/>
        <v>0.72484983194612851</v>
      </c>
      <c r="HB32" s="477">
        <f t="shared" si="37"/>
        <v>0.64000003817656848</v>
      </c>
      <c r="HC32" s="477">
        <f t="shared" si="37"/>
        <v>0.56973352693114043</v>
      </c>
      <c r="HD32" s="477">
        <f t="shared" si="37"/>
        <v>0.51069170584632173</v>
      </c>
      <c r="HE32" s="477">
        <f t="shared" si="37"/>
        <v>0.46047527362923246</v>
      </c>
      <c r="HF32" s="477">
        <f t="shared" si="37"/>
        <v>0.41732445025932002</v>
      </c>
      <c r="HG32" s="477">
        <f t="shared" si="32"/>
        <v>0.37991912198221561</v>
      </c>
      <c r="HH32" s="477">
        <f t="shared" si="32"/>
        <v>0.34724952440237583</v>
      </c>
      <c r="HI32" s="477">
        <f t="shared" si="32"/>
        <v>0.31853003217160192</v>
      </c>
      <c r="HJ32" s="477">
        <f t="shared" si="32"/>
        <v>0.29314017387064212</v>
      </c>
      <c r="HK32" s="476">
        <f t="shared" si="32"/>
        <v>0.27058334323710287</v>
      </c>
      <c r="HL32" s="477">
        <f t="shared" si="32"/>
        <v>0.25045730792514237</v>
      </c>
      <c r="HM32" s="477">
        <f t="shared" si="32"/>
        <v>0.2324327620024354</v>
      </c>
      <c r="HN32" s="477">
        <f t="shared" si="32"/>
        <v>0.21623747405451937</v>
      </c>
      <c r="HO32" s="477">
        <f t="shared" si="32"/>
        <v>0.20164439880755952</v>
      </c>
      <c r="HP32" s="477">
        <f t="shared" si="32"/>
        <v>0.18846264244761496</v>
      </c>
      <c r="HQ32" s="477">
        <f t="shared" si="32"/>
        <v>0.17653051329665825</v>
      </c>
      <c r="HR32" s="477">
        <f t="shared" si="32"/>
        <v>0.16571011716150597</v>
      </c>
      <c r="HS32" s="477">
        <f t="shared" si="32"/>
        <v>0.15588311115234268</v>
      </c>
      <c r="HT32" s="477">
        <f t="shared" si="32"/>
        <v>0.14694733630662019</v>
      </c>
      <c r="HU32" s="477">
        <f t="shared" si="32"/>
        <v>0.13881412393159578</v>
      </c>
      <c r="HV32" s="477">
        <f t="shared" si="32"/>
        <v>0.13140612350498601</v>
      </c>
      <c r="HW32" s="477">
        <f t="shared" si="33"/>
        <v>0.12465553801421615</v>
      </c>
      <c r="HX32" s="477">
        <f t="shared" si="15"/>
        <v>0.11850268028102885</v>
      </c>
      <c r="HY32" s="477">
        <f t="shared" si="15"/>
        <v>0.11289478416135285</v>
      </c>
      <c r="HZ32" s="477">
        <f t="shared" si="15"/>
        <v>0.10778501962234929</v>
      </c>
      <c r="IA32" s="477">
        <f t="shared" si="15"/>
        <v>0.10313167203273046</v>
      </c>
      <c r="IB32" s="477">
        <f t="shared" si="15"/>
        <v>9.8897454579757793E-2</v>
      </c>
      <c r="IC32" s="477">
        <f t="shared" si="15"/>
        <v>9.5048929272139121E-2</v>
      </c>
      <c r="ID32" s="477">
        <f t="shared" si="15"/>
        <v>9.1556017023332395E-2</v>
      </c>
      <c r="IE32" s="477">
        <f t="shared" si="15"/>
        <v>8.839158121216599E-2</v>
      </c>
    </row>
    <row r="33" spans="1:320">
      <c r="J33" s="252"/>
      <c r="K33" s="499">
        <v>22000</v>
      </c>
      <c r="L33" s="382">
        <f t="shared" si="21"/>
        <v>6.7055999999999996</v>
      </c>
      <c r="M33" s="382">
        <v>220</v>
      </c>
      <c r="N33" s="491"/>
      <c r="O33" s="263"/>
      <c r="P33" s="383">
        <f t="shared" si="16"/>
        <v>1.4135999999996898</v>
      </c>
      <c r="Q33" s="383">
        <f>$Q$11-Konstanten!$C$33*K33</f>
        <v>274.56359999999967</v>
      </c>
      <c r="R33" s="382">
        <f t="shared" si="22"/>
        <v>645.6959493240264</v>
      </c>
      <c r="S33" s="263">
        <f t="shared" si="23"/>
        <v>0.4609797333020923</v>
      </c>
      <c r="T33" s="492"/>
      <c r="U33" s="492"/>
      <c r="V33" s="170"/>
      <c r="X33" s="524">
        <v>22000</v>
      </c>
      <c r="Y33" s="410">
        <f t="shared" si="38"/>
        <v>2.1189631336034031E-2</v>
      </c>
      <c r="Z33" s="410">
        <f t="shared" si="38"/>
        <v>4.2375418844843707E-2</v>
      </c>
      <c r="AA33" s="410">
        <f t="shared" si="38"/>
        <v>6.3553529735280112E-2</v>
      </c>
      <c r="AB33" s="410">
        <f t="shared" si="38"/>
        <v>8.4720153211464741E-2</v>
      </c>
      <c r="AC33" s="410">
        <f t="shared" si="38"/>
        <v>0.10587151128004002</v>
      </c>
      <c r="AD33" s="410">
        <f t="shared" si="38"/>
        <v>0.12700386933141661</v>
      </c>
      <c r="AE33" s="410">
        <f t="shared" si="38"/>
        <v>0.14811354642460128</v>
      </c>
      <c r="AF33" s="410">
        <f t="shared" si="38"/>
        <v>0.16919692520851956</v>
      </c>
      <c r="AG33" s="410">
        <f t="shared" si="38"/>
        <v>0.19025046141775426</v>
      </c>
      <c r="AH33" s="410">
        <f t="shared" si="38"/>
        <v>0.21127069288566805</v>
      </c>
      <c r="AI33" s="410">
        <f t="shared" si="38"/>
        <v>0.2322542480238789</v>
      </c>
      <c r="AJ33" s="410">
        <f t="shared" si="38"/>
        <v>0.25319785372353165</v>
      </c>
      <c r="AK33" s="410">
        <f t="shared" si="38"/>
        <v>0.27409834264047767</v>
      </c>
      <c r="AL33" s="410">
        <f t="shared" si="38"/>
        <v>0.29495265983350477</v>
      </c>
      <c r="AM33" s="410">
        <f t="shared" si="38"/>
        <v>0.31575786873192641</v>
      </c>
      <c r="AN33" s="410">
        <f t="shared" si="38"/>
        <v>0.33651115641586837</v>
      </c>
      <c r="AO33" s="410">
        <f t="shared" si="24"/>
        <v>0.35720983819962626</v>
      </c>
      <c r="AP33" s="410">
        <f t="shared" si="24"/>
        <v>0.3778513615152726</v>
      </c>
      <c r="AQ33" s="410">
        <f t="shared" si="24"/>
        <v>0.39843330910003205</v>
      </c>
      <c r="AR33" s="410">
        <f t="shared" si="24"/>
        <v>0.41895340149709426</v>
      </c>
      <c r="AS33" s="410">
        <f t="shared" si="24"/>
        <v>0.43940949888508218</v>
      </c>
      <c r="AT33" s="410">
        <f t="shared" si="24"/>
        <v>0.45979960225641325</v>
      </c>
      <c r="AU33" s="410">
        <f t="shared" si="24"/>
        <v>0.48012185396935692</v>
      </c>
      <c r="AV33" s="410">
        <f t="shared" si="24"/>
        <v>0.50037453770246287</v>
      </c>
      <c r="AW33" s="410">
        <f t="shared" si="24"/>
        <v>0.52055607784332913</v>
      </c>
      <c r="AX33" s="410">
        <f t="shared" si="24"/>
        <v>0.54066503834646629</v>
      </c>
      <c r="AY33" s="410">
        <f t="shared" si="24"/>
        <v>0.56070012109701717</v>
      </c>
      <c r="AZ33" s="410">
        <f t="shared" si="24"/>
        <v>0.58066016381875263</v>
      </c>
      <c r="BA33" s="410">
        <f t="shared" si="24"/>
        <v>0.6005441375657169</v>
      </c>
      <c r="BB33" s="410">
        <f t="shared" si="24"/>
        <v>0.62035114383737622</v>
      </c>
      <c r="BC33" s="410">
        <f t="shared" si="24"/>
        <v>0.64008041135722138</v>
      </c>
      <c r="BD33" s="410">
        <f t="shared" si="24"/>
        <v>0.65973129255431173</v>
      </c>
      <c r="BE33" s="410">
        <f t="shared" si="25"/>
        <v>0.67930325978655726</v>
      </c>
      <c r="BF33" s="410">
        <f t="shared" si="25"/>
        <v>0.69879590134337399</v>
      </c>
      <c r="BG33" s="410">
        <f t="shared" si="25"/>
        <v>0.71820891726400415</v>
      </c>
      <c r="BH33" s="410">
        <f t="shared" si="25"/>
        <v>0.73754211500621614</v>
      </c>
      <c r="BI33" s="410">
        <f t="shared" si="25"/>
        <v>0.75679540499822096</v>
      </c>
      <c r="BJ33" s="410">
        <f t="shared" si="25"/>
        <v>0.7759687961047842</v>
      </c>
      <c r="BK33" s="410">
        <f t="shared" si="25"/>
        <v>0.79506239103642373</v>
      </c>
      <c r="BL33" s="410">
        <f t="shared" si="25"/>
        <v>0.81407638172845176</v>
      </c>
      <c r="BM33" s="253"/>
      <c r="BN33" s="252"/>
      <c r="BO33" s="537">
        <f t="shared" si="18"/>
        <v>220</v>
      </c>
      <c r="BP33" s="524">
        <v>22000</v>
      </c>
      <c r="BQ33" s="382">
        <f t="shared" si="34"/>
        <v>274.58825583742674</v>
      </c>
      <c r="BR33" s="382">
        <f t="shared" si="34"/>
        <v>274.66220546011289</v>
      </c>
      <c r="BS33" s="382">
        <f t="shared" si="34"/>
        <v>274.78539528441576</v>
      </c>
      <c r="BT33" s="382">
        <f t="shared" si="34"/>
        <v>274.95773628722867</v>
      </c>
      <c r="BU33" s="382">
        <f t="shared" si="34"/>
        <v>275.17910442749132</v>
      </c>
      <c r="BV33" s="382">
        <f t="shared" si="34"/>
        <v>275.44934123048205</v>
      </c>
      <c r="BW33" s="382">
        <f t="shared" si="34"/>
        <v>275.76825452919212</v>
      </c>
      <c r="BX33" s="382">
        <f t="shared" si="34"/>
        <v>276.13561935561626</v>
      </c>
      <c r="BY33" s="382">
        <f t="shared" si="34"/>
        <v>276.55117897345269</v>
      </c>
      <c r="BZ33" s="382">
        <f t="shared" si="34"/>
        <v>277.01464604250202</v>
      </c>
      <c r="CA33" s="382">
        <f t="shared" si="34"/>
        <v>277.52570390400416</v>
      </c>
      <c r="CB33" s="382">
        <f t="shared" si="34"/>
        <v>278.0840079752756</v>
      </c>
      <c r="CC33" s="382">
        <f t="shared" si="34"/>
        <v>278.68918724130623</v>
      </c>
      <c r="CD33" s="382">
        <f t="shared" si="34"/>
        <v>279.34084583045268</v>
      </c>
      <c r="CE33" s="382">
        <f t="shared" si="34"/>
        <v>280.03856466103292</v>
      </c>
      <c r="CF33" s="382">
        <f t="shared" si="26"/>
        <v>280.78190314546617</v>
      </c>
      <c r="CG33" s="382">
        <f t="shared" si="26"/>
        <v>281.57040093861957</v>
      </c>
      <c r="CH33" s="382">
        <f t="shared" si="26"/>
        <v>282.40357971720755</v>
      </c>
      <c r="CI33" s="382">
        <f t="shared" si="26"/>
        <v>283.2809449774166</v>
      </c>
      <c r="CJ33" s="382">
        <f t="shared" si="26"/>
        <v>284.20198783840368</v>
      </c>
      <c r="CK33" s="382">
        <f t="shared" si="26"/>
        <v>285.16618683990481</v>
      </c>
      <c r="CL33" s="382">
        <f t="shared" si="26"/>
        <v>286.17300972288598</v>
      </c>
      <c r="CM33" s="382">
        <f t="shared" si="26"/>
        <v>287.22191518294932</v>
      </c>
      <c r="CN33" s="382">
        <f t="shared" si="26"/>
        <v>288.31235458705794</v>
      </c>
      <c r="CO33" s="382">
        <f t="shared" si="26"/>
        <v>289.44377364503725</v>
      </c>
      <c r="CP33" s="382">
        <f t="shared" si="26"/>
        <v>290.61561402824736</v>
      </c>
      <c r="CQ33" s="382">
        <f t="shared" si="26"/>
        <v>291.8273149287615</v>
      </c>
      <c r="CR33" s="382">
        <f t="shared" si="26"/>
        <v>293.07831455333894</v>
      </c>
      <c r="CS33" s="382">
        <f t="shared" si="26"/>
        <v>294.36805154741552</v>
      </c>
      <c r="CT33" s="382">
        <f t="shared" si="26"/>
        <v>295.69596634524231</v>
      </c>
      <c r="CU33" s="382">
        <f t="shared" si="26"/>
        <v>297.06150244318474</v>
      </c>
      <c r="CV33" s="382">
        <f t="shared" si="27"/>
        <v>298.46410759402107</v>
      </c>
      <c r="CW33" s="382">
        <f t="shared" si="6"/>
        <v>299.90323492086594</v>
      </c>
      <c r="CX33" s="382">
        <f t="shared" si="6"/>
        <v>301.37834395006587</v>
      </c>
      <c r="CY33" s="382">
        <f t="shared" si="6"/>
        <v>302.88890156308139</v>
      </c>
      <c r="CZ33" s="382">
        <f t="shared" si="6"/>
        <v>304.43438286797448</v>
      </c>
      <c r="DA33" s="382">
        <f t="shared" si="6"/>
        <v>306.01427199165568</v>
      </c>
      <c r="DB33" s="382">
        <f t="shared" si="6"/>
        <v>307.62806279452633</v>
      </c>
      <c r="DC33" s="382">
        <f t="shared" si="6"/>
        <v>309.27525950956186</v>
      </c>
      <c r="DD33" s="382">
        <f t="shared" si="6"/>
        <v>310.95537730823492</v>
      </c>
      <c r="DE33" s="521"/>
      <c r="DF33" s="252"/>
      <c r="DG33" s="537">
        <f t="shared" si="19"/>
        <v>220</v>
      </c>
      <c r="DH33" s="524">
        <v>22000</v>
      </c>
      <c r="DI33" s="382">
        <f t="shared" si="35"/>
        <v>13.682059121346631</v>
      </c>
      <c r="DJ33" s="382">
        <f t="shared" si="35"/>
        <v>27.361636299024596</v>
      </c>
      <c r="DK33" s="382">
        <f t="shared" si="35"/>
        <v>41.03625671531443</v>
      </c>
      <c r="DL33" s="382">
        <f t="shared" si="35"/>
        <v>54.703459754753688</v>
      </c>
      <c r="DM33" s="382">
        <f t="shared" si="35"/>
        <v>68.36080598233481</v>
      </c>
      <c r="DN33" s="382">
        <f t="shared" si="35"/>
        <v>82.005883975773642</v>
      </c>
      <c r="DO33" s="382">
        <f t="shared" si="35"/>
        <v>95.636316966381187</v>
      </c>
      <c r="DP33" s="382">
        <f t="shared" si="35"/>
        <v>109.24976924522133</v>
      </c>
      <c r="DQ33" s="382">
        <f t="shared" si="35"/>
        <v>122.8439522944709</v>
      </c>
      <c r="DR33" s="382">
        <f t="shared" si="35"/>
        <v>136.41663060715626</v>
      </c>
      <c r="DS33" s="382">
        <f t="shared" si="35"/>
        <v>149.96562716231637</v>
      </c>
      <c r="DT33" s="382">
        <f t="shared" si="35"/>
        <v>163.48882852682175</v>
      </c>
      <c r="DU33" s="382">
        <f t="shared" si="35"/>
        <v>176.9841895593855</v>
      </c>
      <c r="DV33" s="382">
        <f t="shared" si="35"/>
        <v>190.44973769684148</v>
      </c>
      <c r="DW33" s="382">
        <f t="shared" si="35"/>
        <v>203.88357680739253</v>
      </c>
      <c r="DX33" s="382">
        <f t="shared" si="28"/>
        <v>217.28389060007007</v>
      </c>
      <c r="DY33" s="382">
        <f t="shared" si="28"/>
        <v>230.64894558418956</v>
      </c>
      <c r="DZ33" s="382">
        <f t="shared" si="28"/>
        <v>243.97709357697983</v>
      </c>
      <c r="EA33" s="382">
        <f t="shared" si="28"/>
        <v>257.26677376165844</v>
      </c>
      <c r="EB33" s="382">
        <f t="shared" si="28"/>
        <v>270.51651430219624</v>
      </c>
      <c r="EC33" s="382">
        <f t="shared" si="28"/>
        <v>283.72493352459787</v>
      </c>
      <c r="ED33" s="382">
        <f t="shared" si="28"/>
        <v>296.89074067776448</v>
      </c>
      <c r="EE33" s="382">
        <f t="shared" si="28"/>
        <v>310.01273628995551</v>
      </c>
      <c r="EF33" s="382">
        <f t="shared" si="28"/>
        <v>323.08981213936261</v>
      </c>
      <c r="EG33" s="382">
        <f t="shared" si="28"/>
        <v>336.1209508594402</v>
      </c>
      <c r="EH33" s="382">
        <f t="shared" si="28"/>
        <v>349.10522520143269</v>
      </c>
      <c r="EI33" s="382">
        <f t="shared" si="28"/>
        <v>362.04179697783508</v>
      </c>
      <c r="EJ33" s="382">
        <f t="shared" si="28"/>
        <v>374.92991571159416</v>
      </c>
      <c r="EK33" s="382">
        <f t="shared" si="28"/>
        <v>387.76891701647429</v>
      </c>
      <c r="EL33" s="382">
        <f t="shared" si="28"/>
        <v>400.55822073432029</v>
      </c>
      <c r="EM33" s="382">
        <f t="shared" si="28"/>
        <v>413.29732885501437</v>
      </c>
      <c r="EN33" s="382">
        <f t="shared" si="29"/>
        <v>425.9858232446233</v>
      </c>
      <c r="EO33" s="382">
        <f t="shared" si="9"/>
        <v>438.62336320678679</v>
      </c>
      <c r="EP33" s="382">
        <f t="shared" si="9"/>
        <v>451.20968290164859</v>
      </c>
      <c r="EQ33" s="382">
        <f t="shared" si="9"/>
        <v>463.74458864576229</v>
      </c>
      <c r="ER33" s="382">
        <f t="shared" si="9"/>
        <v>476.22795611538896</v>
      </c>
      <c r="ES33" s="382">
        <f t="shared" si="9"/>
        <v>488.6597274743873</v>
      </c>
      <c r="ET33" s="382">
        <f t="shared" si="9"/>
        <v>501.03990844670051</v>
      </c>
      <c r="EU33" s="382">
        <f t="shared" si="9"/>
        <v>513.36856535209392</v>
      </c>
      <c r="EV33" s="382">
        <f t="shared" si="9"/>
        <v>525.64582212242112</v>
      </c>
      <c r="EW33" s="521"/>
      <c r="EX33" s="252"/>
      <c r="EY33" s="515">
        <f t="shared" si="20"/>
        <v>220</v>
      </c>
      <c r="EZ33" s="524">
        <v>22000</v>
      </c>
      <c r="FA33" s="382">
        <f t="shared" si="36"/>
        <v>143.43825583742677</v>
      </c>
      <c r="FB33" s="382">
        <f t="shared" si="36"/>
        <v>153.51220546011291</v>
      </c>
      <c r="FC33" s="382">
        <f t="shared" si="36"/>
        <v>163.63539528441578</v>
      </c>
      <c r="FD33" s="382">
        <f t="shared" si="36"/>
        <v>173.80773628722869</v>
      </c>
      <c r="FE33" s="382">
        <f t="shared" si="36"/>
        <v>184.02910442749135</v>
      </c>
      <c r="FF33" s="382">
        <f t="shared" si="36"/>
        <v>194.29934123048207</v>
      </c>
      <c r="FG33" s="382">
        <f t="shared" si="36"/>
        <v>204.61825452919214</v>
      </c>
      <c r="FH33" s="382">
        <f t="shared" si="36"/>
        <v>214.98561935561628</v>
      </c>
      <c r="FI33" s="382">
        <f t="shared" si="36"/>
        <v>225.40117897345272</v>
      </c>
      <c r="FJ33" s="382">
        <f t="shared" si="36"/>
        <v>235.86464604250205</v>
      </c>
      <c r="FK33" s="382">
        <f t="shared" si="36"/>
        <v>246.37570390400418</v>
      </c>
      <c r="FL33" s="382">
        <f t="shared" si="36"/>
        <v>256.93400797527562</v>
      </c>
      <c r="FM33" s="382">
        <f t="shared" si="36"/>
        <v>267.53918724130625</v>
      </c>
      <c r="FN33" s="382">
        <f t="shared" si="36"/>
        <v>278.1908458304527</v>
      </c>
      <c r="FO33" s="382">
        <f t="shared" si="36"/>
        <v>288.88856466103294</v>
      </c>
      <c r="FP33" s="382">
        <f t="shared" si="30"/>
        <v>299.6319031454662</v>
      </c>
      <c r="FQ33" s="382">
        <f t="shared" si="30"/>
        <v>310.42040093861959</v>
      </c>
      <c r="FR33" s="382">
        <f t="shared" si="30"/>
        <v>321.25357971720757</v>
      </c>
      <c r="FS33" s="382">
        <f t="shared" si="30"/>
        <v>332.13094497741662</v>
      </c>
      <c r="FT33" s="382">
        <f t="shared" si="30"/>
        <v>343.0519878384037</v>
      </c>
      <c r="FU33" s="382">
        <f t="shared" si="30"/>
        <v>354.01618683990483</v>
      </c>
      <c r="FV33" s="382">
        <f t="shared" si="30"/>
        <v>365.023009722886</v>
      </c>
      <c r="FW33" s="382">
        <f t="shared" si="30"/>
        <v>376.07191518294934</v>
      </c>
      <c r="FX33" s="382">
        <f t="shared" si="30"/>
        <v>387.16235458705796</v>
      </c>
      <c r="FY33" s="382">
        <f t="shared" si="30"/>
        <v>398.29377364503728</v>
      </c>
      <c r="FZ33" s="382">
        <f t="shared" si="30"/>
        <v>409.46561402824739</v>
      </c>
      <c r="GA33" s="382">
        <f t="shared" si="30"/>
        <v>420.67731492876152</v>
      </c>
      <c r="GB33" s="382">
        <f t="shared" si="30"/>
        <v>431.92831455333896</v>
      </c>
      <c r="GC33" s="382">
        <f t="shared" si="30"/>
        <v>443.21805154741554</v>
      </c>
      <c r="GD33" s="382">
        <f t="shared" si="30"/>
        <v>454.54596634524233</v>
      </c>
      <c r="GE33" s="382">
        <f t="shared" si="30"/>
        <v>465.91150244318476</v>
      </c>
      <c r="GF33" s="382">
        <f t="shared" si="31"/>
        <v>477.3141075940211</v>
      </c>
      <c r="GG33" s="382">
        <f t="shared" si="12"/>
        <v>488.75323492086596</v>
      </c>
      <c r="GH33" s="382">
        <f t="shared" si="12"/>
        <v>500.22834395006589</v>
      </c>
      <c r="GI33" s="382">
        <f t="shared" si="12"/>
        <v>511.73890156308141</v>
      </c>
      <c r="GJ33" s="382">
        <f t="shared" si="12"/>
        <v>523.2843828679745</v>
      </c>
      <c r="GK33" s="382">
        <f t="shared" si="12"/>
        <v>534.86427199165564</v>
      </c>
      <c r="GL33" s="382">
        <f t="shared" si="12"/>
        <v>546.47806279452629</v>
      </c>
      <c r="GM33" s="382">
        <f t="shared" si="12"/>
        <v>558.12525950956183</v>
      </c>
      <c r="GN33" s="382">
        <f t="shared" si="12"/>
        <v>569.80537730823494</v>
      </c>
      <c r="GO33" s="511"/>
      <c r="GP33" s="521"/>
      <c r="GQ33" s="524">
        <v>22000</v>
      </c>
      <c r="GR33" s="583">
        <f t="shared" si="37"/>
        <v>9.4836746110558483</v>
      </c>
      <c r="GS33" s="477">
        <f t="shared" si="37"/>
        <v>4.6104906805440358</v>
      </c>
      <c r="GT33" s="477">
        <f t="shared" si="37"/>
        <v>2.9875809438376049</v>
      </c>
      <c r="GU33" s="477">
        <f t="shared" si="37"/>
        <v>2.1772713657681395</v>
      </c>
      <c r="GV33" s="477">
        <f t="shared" si="37"/>
        <v>1.6920265462500033</v>
      </c>
      <c r="GW33" s="477">
        <f t="shared" si="37"/>
        <v>1.3693341478750769</v>
      </c>
      <c r="GX33" s="477">
        <f t="shared" si="37"/>
        <v>1.1395455306075946</v>
      </c>
      <c r="GY33" s="477">
        <f t="shared" si="37"/>
        <v>0.9678359125231738</v>
      </c>
      <c r="GZ33" s="477">
        <f t="shared" si="37"/>
        <v>0.83485775867207945</v>
      </c>
      <c r="HA33" s="477">
        <f t="shared" si="37"/>
        <v>0.72900213846895034</v>
      </c>
      <c r="HB33" s="477">
        <f t="shared" si="37"/>
        <v>0.64288116261026729</v>
      </c>
      <c r="HC33" s="477">
        <f t="shared" si="37"/>
        <v>0.57156920317111082</v>
      </c>
      <c r="HD33" s="477">
        <f t="shared" si="37"/>
        <v>0.51165585981077599</v>
      </c>
      <c r="HE33" s="477">
        <f t="shared" si="37"/>
        <v>0.46070479904402811</v>
      </c>
      <c r="HF33" s="477">
        <f t="shared" si="37"/>
        <v>0.41692905914606387</v>
      </c>
      <c r="HG33" s="477">
        <f t="shared" si="32"/>
        <v>0.37898811696521406</v>
      </c>
      <c r="HH33" s="477">
        <f t="shared" si="32"/>
        <v>0.34585657936733344</v>
      </c>
      <c r="HI33" s="477">
        <f t="shared" si="32"/>
        <v>0.31673664526151679</v>
      </c>
      <c r="HJ33" s="477">
        <f t="shared" si="32"/>
        <v>0.29099821217144484</v>
      </c>
      <c r="HK33" s="477">
        <f t="shared" si="32"/>
        <v>0.26813695172479374</v>
      </c>
      <c r="HL33" s="477">
        <f t="shared" si="32"/>
        <v>0.24774436438175418</v>
      </c>
      <c r="HM33" s="477">
        <f t="shared" si="32"/>
        <v>0.22948600178498008</v>
      </c>
      <c r="HN33" s="477">
        <f t="shared" si="32"/>
        <v>0.21308537089008031</v>
      </c>
      <c r="HO33" s="477">
        <f t="shared" si="32"/>
        <v>0.1983118626472137</v>
      </c>
      <c r="HP33" s="477">
        <f t="shared" si="32"/>
        <v>0.18497157831615396</v>
      </c>
      <c r="HQ33" s="477">
        <f t="shared" si="32"/>
        <v>0.17290027323992913</v>
      </c>
      <c r="HR33" s="477">
        <f t="shared" si="32"/>
        <v>0.16195786906481471</v>
      </c>
      <c r="HS33" s="477">
        <f t="shared" si="32"/>
        <v>0.15202414225486732</v>
      </c>
      <c r="HT33" s="477">
        <f t="shared" si="32"/>
        <v>0.14299530492947041</v>
      </c>
      <c r="HU33" s="477">
        <f t="shared" si="32"/>
        <v>0.13478126977883373</v>
      </c>
      <c r="HV33" s="477">
        <f t="shared" si="32"/>
        <v>0.12730344455390263</v>
      </c>
      <c r="HW33" s="477">
        <f t="shared" si="33"/>
        <v>0.12049294025431079</v>
      </c>
      <c r="HX33" s="477">
        <f t="shared" si="15"/>
        <v>0.114289105230461</v>
      </c>
      <c r="HY33" s="477">
        <f t="shared" si="15"/>
        <v>0.10863831807240279</v>
      </c>
      <c r="HZ33" s="477">
        <f t="shared" si="15"/>
        <v>0.10349298750304177</v>
      </c>
      <c r="IA33" s="477">
        <f t="shared" si="15"/>
        <v>9.8810719001939218E-2</v>
      </c>
      <c r="IB33" s="477">
        <f t="shared" si="15"/>
        <v>9.4553616595486931E-2</v>
      </c>
      <c r="IC33" s="477">
        <f t="shared" si="15"/>
        <v>9.0687694895783724E-2</v>
      </c>
      <c r="ID33" s="477">
        <f t="shared" si="15"/>
        <v>8.718238158343708E-2</v>
      </c>
      <c r="IE33" s="477">
        <f t="shared" si="15"/>
        <v>8.4010094491969931E-2</v>
      </c>
    </row>
    <row r="34" spans="1:320">
      <c r="J34" s="252"/>
      <c r="K34" s="499">
        <v>23000</v>
      </c>
      <c r="L34" s="382">
        <f t="shared" si="21"/>
        <v>7.0103999999999997</v>
      </c>
      <c r="M34" s="382">
        <v>230</v>
      </c>
      <c r="N34" s="491"/>
      <c r="O34" s="263"/>
      <c r="P34" s="383">
        <f t="shared" si="16"/>
        <v>-0.56760000000031141</v>
      </c>
      <c r="Q34" s="383">
        <f>$Q$11-Konstanten!$C$33*K34</f>
        <v>272.58239999999967</v>
      </c>
      <c r="R34" s="382">
        <f t="shared" si="22"/>
        <v>643.36212049292885</v>
      </c>
      <c r="S34" s="263">
        <f t="shared" si="23"/>
        <v>0.44376322795313189</v>
      </c>
      <c r="T34" s="492"/>
      <c r="U34" s="492"/>
      <c r="V34" s="170"/>
      <c r="X34" s="524">
        <v>23000</v>
      </c>
      <c r="Y34" s="410">
        <f t="shared" si="38"/>
        <v>2.1596715907822386E-2</v>
      </c>
      <c r="Z34" s="410">
        <f t="shared" si="38"/>
        <v>4.3189232278001664E-2</v>
      </c>
      <c r="AA34" s="410">
        <f t="shared" si="38"/>
        <v>6.477336212217838E-2</v>
      </c>
      <c r="AB34" s="410">
        <f t="shared" si="38"/>
        <v>8.6344943459482695E-2</v>
      </c>
      <c r="AC34" s="410">
        <f t="shared" si="38"/>
        <v>0.10789985159357257</v>
      </c>
      <c r="AD34" s="410">
        <f t="shared" si="38"/>
        <v>0.12943401112120345</v>
      </c>
      <c r="AE34" s="410">
        <f t="shared" si="38"/>
        <v>0.15094340758861535</v>
      </c>
      <c r="AF34" s="410">
        <f t="shared" si="38"/>
        <v>0.17242409871649525</v>
      </c>
      <c r="AG34" s="410">
        <f t="shared" si="38"/>
        <v>0.19387222512042596</v>
      </c>
      <c r="AH34" s="410">
        <f t="shared" si="38"/>
        <v>0.21528402046001005</v>
      </c>
      <c r="AI34" s="410">
        <f t="shared" si="38"/>
        <v>0.2366558209572196</v>
      </c>
      <c r="AJ34" s="410">
        <f t="shared" si="38"/>
        <v>0.25798407423263364</v>
      </c>
      <c r="AK34" s="410">
        <f t="shared" si="38"/>
        <v>0.27926534741622405</v>
      </c>
      <c r="AL34" s="410">
        <f t="shared" si="38"/>
        <v>0.30049633449814989</v>
      </c>
      <c r="AM34" s="410">
        <f t="shared" si="38"/>
        <v>0.32167386289365774</v>
      </c>
      <c r="AN34" s="410">
        <f t="shared" si="38"/>
        <v>0.34279489920473527</v>
      </c>
      <c r="AO34" s="410">
        <f t="shared" si="24"/>
        <v>0.36385655416967982</v>
      </c>
      <c r="AP34" s="410">
        <f t="shared" si="24"/>
        <v>0.38485608679988415</v>
      </c>
      <c r="AQ34" s="410">
        <f t="shared" si="24"/>
        <v>0.40579090771076004</v>
      </c>
      <c r="AR34" s="410">
        <f t="shared" si="24"/>
        <v>0.42665858166090875</v>
      </c>
      <c r="AS34" s="410">
        <f t="shared" si="24"/>
        <v>0.4474568293202475</v>
      </c>
      <c r="AT34" s="410">
        <f t="shared" si="24"/>
        <v>0.46818352829357723</v>
      </c>
      <c r="AU34" s="410">
        <f t="shared" si="24"/>
        <v>0.48883671343131402</v>
      </c>
      <c r="AV34" s="410">
        <f t="shared" si="24"/>
        <v>0.50941457646348964</v>
      </c>
      <c r="AW34" s="410">
        <f t="shared" si="24"/>
        <v>0.52991546499678421</v>
      </c>
      <c r="AX34" s="410">
        <f t="shared" si="24"/>
        <v>0.5503378809173296</v>
      </c>
      <c r="AY34" s="410">
        <f t="shared" si="24"/>
        <v>0.57068047824410129</v>
      </c>
      <c r="AZ34" s="410">
        <f t="shared" si="24"/>
        <v>0.59094206047938225</v>
      </c>
      <c r="BA34" s="410">
        <f t="shared" si="24"/>
        <v>0.61112157750350293</v>
      </c>
      <c r="BB34" s="410">
        <f t="shared" si="24"/>
        <v>0.63121812206136618</v>
      </c>
      <c r="BC34" s="410">
        <f t="shared" si="24"/>
        <v>0.65123092588798404</v>
      </c>
      <c r="BD34" s="410">
        <f t="shared" si="24"/>
        <v>0.67115935551942163</v>
      </c>
      <c r="BE34" s="410">
        <f t="shared" si="25"/>
        <v>0.69100290783438223</v>
      </c>
      <c r="BF34" s="410">
        <f t="shared" si="25"/>
        <v>0.7107612053700495</v>
      </c>
      <c r="BG34" s="410">
        <f t="shared" si="25"/>
        <v>0.73043399145391175</v>
      </c>
      <c r="BH34" s="410">
        <f t="shared" si="25"/>
        <v>0.75002112519119823</v>
      </c>
      <c r="BI34" s="410">
        <f t="shared" si="25"/>
        <v>0.76952257634518728</v>
      </c>
      <c r="BJ34" s="410">
        <f t="shared" si="25"/>
        <v>0.78893842014516657</v>
      </c>
      <c r="BK34" s="410">
        <f t="shared" si="25"/>
        <v>0.80826883205433286</v>
      </c>
      <c r="BL34" s="410">
        <f t="shared" si="25"/>
        <v>0.82751408252719527</v>
      </c>
      <c r="BM34" s="253"/>
      <c r="BN34" s="252"/>
      <c r="BO34" s="537">
        <f t="shared" si="18"/>
        <v>230</v>
      </c>
      <c r="BP34" s="524">
        <v>23000</v>
      </c>
      <c r="BQ34" s="382">
        <f t="shared" si="34"/>
        <v>272.60782747509177</v>
      </c>
      <c r="BR34" s="382">
        <f t="shared" si="34"/>
        <v>272.68409012357449</v>
      </c>
      <c r="BS34" s="382">
        <f t="shared" si="34"/>
        <v>272.81112871331044</v>
      </c>
      <c r="BT34" s="382">
        <f t="shared" si="34"/>
        <v>272.98884485052912</v>
      </c>
      <c r="BU34" s="382">
        <f t="shared" si="34"/>
        <v>273.21710146596706</v>
      </c>
      <c r="BV34" s="382">
        <f t="shared" si="34"/>
        <v>273.4957234884331</v>
      </c>
      <c r="BW34" s="382">
        <f t="shared" si="34"/>
        <v>273.82449869892253</v>
      </c>
      <c r="BX34" s="382">
        <f t="shared" si="34"/>
        <v>274.20317875664193</v>
      </c>
      <c r="BY34" s="382">
        <f t="shared" si="34"/>
        <v>274.63148038671187</v>
      </c>
      <c r="BZ34" s="382">
        <f t="shared" si="34"/>
        <v>275.10908671787735</v>
      </c>
      <c r="CA34" s="382">
        <f t="shared" si="34"/>
        <v>275.63564875732538</v>
      </c>
      <c r="CB34" s="382">
        <f t="shared" si="34"/>
        <v>276.21078698868916</v>
      </c>
      <c r="CC34" s="382">
        <f t="shared" si="34"/>
        <v>276.83409307851139</v>
      </c>
      <c r="CD34" s="382">
        <f t="shared" si="34"/>
        <v>277.50513167586689</v>
      </c>
      <c r="CE34" s="382">
        <f t="shared" si="34"/>
        <v>278.22344228949686</v>
      </c>
      <c r="CF34" s="382">
        <f t="shared" si="26"/>
        <v>278.98854122667376</v>
      </c>
      <c r="CG34" s="382">
        <f t="shared" si="26"/>
        <v>279.79992357810272</v>
      </c>
      <c r="CH34" s="382">
        <f t="shared" si="26"/>
        <v>280.65706523344716</v>
      </c>
      <c r="CI34" s="382">
        <f t="shared" si="26"/>
        <v>281.55942491252671</v>
      </c>
      <c r="CJ34" s="382">
        <f t="shared" si="26"/>
        <v>282.50644619786323</v>
      </c>
      <c r="CK34" s="382">
        <f t="shared" si="26"/>
        <v>283.49755955502053</v>
      </c>
      <c r="CL34" s="382">
        <f t="shared" si="26"/>
        <v>284.53218432806563</v>
      </c>
      <c r="CM34" s="382">
        <f t="shared" si="26"/>
        <v>285.60973069846648</v>
      </c>
      <c r="CN34" s="382">
        <f t="shared" si="26"/>
        <v>286.72960159679667</v>
      </c>
      <c r="CO34" s="382">
        <f t="shared" si="26"/>
        <v>287.89119455772266</v>
      </c>
      <c r="CP34" s="382">
        <f t="shared" si="26"/>
        <v>289.09390350989179</v>
      </c>
      <c r="CQ34" s="382">
        <f t="shared" si="26"/>
        <v>290.33712049347753</v>
      </c>
      <c r="CR34" s="382">
        <f t="shared" si="26"/>
        <v>291.62023729928734</v>
      </c>
      <c r="CS34" s="382">
        <f t="shared" si="26"/>
        <v>292.94264702444423</v>
      </c>
      <c r="CT34" s="382">
        <f t="shared" si="26"/>
        <v>294.30374554073194</v>
      </c>
      <c r="CU34" s="382">
        <f t="shared" si="26"/>
        <v>295.70293287272023</v>
      </c>
      <c r="CV34" s="382">
        <f t="shared" si="27"/>
        <v>297.13961448374818</v>
      </c>
      <c r="CW34" s="382">
        <f t="shared" si="6"/>
        <v>298.61320246874538</v>
      </c>
      <c r="CX34" s="382">
        <f t="shared" si="6"/>
        <v>300.12311665369248</v>
      </c>
      <c r="CY34" s="382">
        <f t="shared" si="6"/>
        <v>301.66878560227065</v>
      </c>
      <c r="CZ34" s="382">
        <f t="shared" si="6"/>
        <v>303.24964753092411</v>
      </c>
      <c r="DA34" s="382">
        <f t="shared" si="6"/>
        <v>304.86515113414447</v>
      </c>
      <c r="DB34" s="382">
        <f t="shared" si="6"/>
        <v>306.51475632230364</v>
      </c>
      <c r="DC34" s="382">
        <f t="shared" si="6"/>
        <v>308.19793487480081</v>
      </c>
      <c r="DD34" s="382">
        <f t="shared" si="6"/>
        <v>309.91417101165035</v>
      </c>
      <c r="DE34" s="521"/>
      <c r="DF34" s="252"/>
      <c r="DG34" s="537">
        <f t="shared" si="19"/>
        <v>230</v>
      </c>
      <c r="DH34" s="524">
        <v>23000</v>
      </c>
      <c r="DI34" s="382">
        <f t="shared" si="35"/>
        <v>13.894508942139979</v>
      </c>
      <c r="DJ34" s="382">
        <f t="shared" si="35"/>
        <v>27.7863160608368</v>
      </c>
      <c r="DK34" s="382">
        <f t="shared" si="35"/>
        <v>41.672727606381038</v>
      </c>
      <c r="DL34" s="382">
        <f t="shared" si="35"/>
        <v>55.551065917934835</v>
      </c>
      <c r="DM34" s="382">
        <f t="shared" si="35"/>
        <v>69.418677322113183</v>
      </c>
      <c r="DN34" s="382">
        <f t="shared" si="35"/>
        <v>83.27293985884279</v>
      </c>
      <c r="DO34" s="382">
        <f t="shared" si="35"/>
        <v>97.111270780640027</v>
      </c>
      <c r="DP34" s="382">
        <f t="shared" si="35"/>
        <v>110.93113377432648</v>
      </c>
      <c r="DQ34" s="382">
        <f t="shared" si="35"/>
        <v>124.73004585815971</v>
      </c>
      <c r="DR34" s="382">
        <f t="shared" si="35"/>
        <v>138.50558391139515</v>
      </c>
      <c r="DS34" s="382">
        <f t="shared" si="35"/>
        <v>152.25539079803173</v>
      </c>
      <c r="DT34" s="382">
        <f t="shared" si="35"/>
        <v>165.97718105171234</v>
      </c>
      <c r="DU34" s="382">
        <f t="shared" si="35"/>
        <v>179.66874609389637</v>
      </c>
      <c r="DV34" s="382">
        <f t="shared" si="35"/>
        <v>193.32795896308215</v>
      </c>
      <c r="DW34" s="382">
        <f t="shared" si="35"/>
        <v>206.95277853841532</v>
      </c>
      <c r="DX34" s="382">
        <f t="shared" si="28"/>
        <v>220.54125324651829</v>
      </c>
      <c r="DY34" s="382">
        <f t="shared" si="28"/>
        <v>234.09152424585545</v>
      </c>
      <c r="DZ34" s="382">
        <f t="shared" si="28"/>
        <v>247.60182808818413</v>
      </c>
      <c r="EA34" s="382">
        <f t="shared" si="28"/>
        <v>261.07049886154499</v>
      </c>
      <c r="EB34" s="382">
        <f t="shared" si="28"/>
        <v>274.49596982386771</v>
      </c>
      <c r="EC34" s="382">
        <f t="shared" si="28"/>
        <v>287.87677454051698</v>
      </c>
      <c r="ED34" s="382">
        <f t="shared" si="28"/>
        <v>301.21154754281702</v>
      </c>
      <c r="EE34" s="382">
        <f t="shared" si="28"/>
        <v>314.49902452796437</v>
      </c>
      <c r="EF34" s="382">
        <f t="shared" si="28"/>
        <v>327.73804212355793</v>
      </c>
      <c r="EG34" s="382">
        <f t="shared" si="28"/>
        <v>340.9275372423275</v>
      </c>
      <c r="EH34" s="382">
        <f t="shared" si="28"/>
        <v>354.06654605455816</v>
      </c>
      <c r="EI34" s="382">
        <f t="shared" si="28"/>
        <v>367.15420260704377</v>
      </c>
      <c r="EJ34" s="382">
        <f t="shared" si="28"/>
        <v>380.18973711847599</v>
      </c>
      <c r="EK34" s="382">
        <f t="shared" si="28"/>
        <v>393.17247398163744</v>
      </c>
      <c r="EL34" s="382">
        <f t="shared" si="28"/>
        <v>406.10182950296496</v>
      </c>
      <c r="EM34" s="382">
        <f t="shared" si="28"/>
        <v>418.97730940986679</v>
      </c>
      <c r="EN34" s="382">
        <f t="shared" si="29"/>
        <v>431.7985061556426</v>
      </c>
      <c r="EO34" s="382">
        <f t="shared" si="9"/>
        <v>444.56509605110801</v>
      </c>
      <c r="EP34" s="382">
        <f t="shared" si="9"/>
        <v>457.27683625098513</v>
      </c>
      <c r="EQ34" s="382">
        <f t="shared" si="9"/>
        <v>469.93356162190253</v>
      </c>
      <c r="ER34" s="382">
        <f t="shared" si="9"/>
        <v>482.53518151750177</v>
      </c>
      <c r="ES34" s="382">
        <f t="shared" si="9"/>
        <v>495.08167648462143</v>
      </c>
      <c r="ET34" s="382">
        <f t="shared" si="9"/>
        <v>507.57309492293558</v>
      </c>
      <c r="EU34" s="382">
        <f t="shared" si="9"/>
        <v>520.00954971881856</v>
      </c>
      <c r="EV34" s="382">
        <f t="shared" si="9"/>
        <v>532.39121487245689</v>
      </c>
      <c r="EW34" s="521"/>
      <c r="EX34" s="252"/>
      <c r="EY34" s="515">
        <f t="shared" si="20"/>
        <v>230</v>
      </c>
      <c r="EZ34" s="524">
        <v>23000</v>
      </c>
      <c r="FA34" s="382">
        <f t="shared" si="36"/>
        <v>147.45782747509179</v>
      </c>
      <c r="FB34" s="382">
        <f t="shared" si="36"/>
        <v>157.53409012357452</v>
      </c>
      <c r="FC34" s="382">
        <f t="shared" si="36"/>
        <v>167.66112871331046</v>
      </c>
      <c r="FD34" s="382">
        <f t="shared" si="36"/>
        <v>177.83884485052914</v>
      </c>
      <c r="FE34" s="382">
        <f t="shared" si="36"/>
        <v>188.06710146596708</v>
      </c>
      <c r="FF34" s="382">
        <f t="shared" si="36"/>
        <v>198.34572348843312</v>
      </c>
      <c r="FG34" s="382">
        <f t="shared" si="36"/>
        <v>208.67449869892255</v>
      </c>
      <c r="FH34" s="382">
        <f t="shared" si="36"/>
        <v>219.05317875664196</v>
      </c>
      <c r="FI34" s="382">
        <f t="shared" si="36"/>
        <v>229.48148038671189</v>
      </c>
      <c r="FJ34" s="382">
        <f t="shared" si="36"/>
        <v>239.95908671787737</v>
      </c>
      <c r="FK34" s="382">
        <f t="shared" si="36"/>
        <v>250.48564875732541</v>
      </c>
      <c r="FL34" s="382">
        <f t="shared" si="36"/>
        <v>261.06078698868919</v>
      </c>
      <c r="FM34" s="382">
        <f t="shared" si="36"/>
        <v>271.68409307851141</v>
      </c>
      <c r="FN34" s="382">
        <f t="shared" si="36"/>
        <v>282.35513167586691</v>
      </c>
      <c r="FO34" s="382">
        <f t="shared" si="36"/>
        <v>293.07344228949688</v>
      </c>
      <c r="FP34" s="382">
        <f t="shared" si="30"/>
        <v>303.83854122667378</v>
      </c>
      <c r="FQ34" s="382">
        <f t="shared" si="30"/>
        <v>314.64992357810274</v>
      </c>
      <c r="FR34" s="382">
        <f t="shared" si="30"/>
        <v>325.50706523344718</v>
      </c>
      <c r="FS34" s="382">
        <f t="shared" si="30"/>
        <v>336.40942491252673</v>
      </c>
      <c r="FT34" s="382">
        <f t="shared" si="30"/>
        <v>347.35644619786325</v>
      </c>
      <c r="FU34" s="382">
        <f t="shared" si="30"/>
        <v>358.34755955502055</v>
      </c>
      <c r="FV34" s="382">
        <f t="shared" si="30"/>
        <v>369.38218432806565</v>
      </c>
      <c r="FW34" s="382">
        <f t="shared" si="30"/>
        <v>380.4597306984665</v>
      </c>
      <c r="FX34" s="382">
        <f t="shared" si="30"/>
        <v>391.57960159679669</v>
      </c>
      <c r="FY34" s="382">
        <f t="shared" si="30"/>
        <v>402.74119455772268</v>
      </c>
      <c r="FZ34" s="382">
        <f t="shared" si="30"/>
        <v>413.94390350989181</v>
      </c>
      <c r="GA34" s="382">
        <f t="shared" si="30"/>
        <v>425.18712049347755</v>
      </c>
      <c r="GB34" s="382">
        <f t="shared" si="30"/>
        <v>436.47023729928736</v>
      </c>
      <c r="GC34" s="382">
        <f t="shared" si="30"/>
        <v>447.79264702444425</v>
      </c>
      <c r="GD34" s="382">
        <f t="shared" si="30"/>
        <v>459.15374554073196</v>
      </c>
      <c r="GE34" s="382">
        <f t="shared" si="30"/>
        <v>470.55293287272025</v>
      </c>
      <c r="GF34" s="382">
        <f t="shared" si="31"/>
        <v>481.9896144837482</v>
      </c>
      <c r="GG34" s="382">
        <f t="shared" si="12"/>
        <v>493.46320246874541</v>
      </c>
      <c r="GH34" s="382">
        <f t="shared" si="12"/>
        <v>504.9731166536925</v>
      </c>
      <c r="GI34" s="382">
        <f t="shared" si="12"/>
        <v>516.51878560227067</v>
      </c>
      <c r="GJ34" s="382">
        <f t="shared" si="12"/>
        <v>528.09964753092413</v>
      </c>
      <c r="GK34" s="382">
        <f t="shared" si="12"/>
        <v>539.71515113414443</v>
      </c>
      <c r="GL34" s="382">
        <f t="shared" si="12"/>
        <v>551.36475632230372</v>
      </c>
      <c r="GM34" s="382">
        <f t="shared" si="12"/>
        <v>563.04793487480083</v>
      </c>
      <c r="GN34" s="382">
        <f t="shared" si="12"/>
        <v>574.76417101165043</v>
      </c>
      <c r="GO34" s="511"/>
      <c r="GP34" s="521"/>
      <c r="GQ34" s="524">
        <v>23000</v>
      </c>
      <c r="GR34" s="583">
        <f t="shared" si="37"/>
        <v>9.6126692270407741</v>
      </c>
      <c r="GS34" s="477">
        <f t="shared" si="37"/>
        <v>4.669484568543063</v>
      </c>
      <c r="GT34" s="477">
        <f t="shared" si="37"/>
        <v>3.0232818522691982</v>
      </c>
      <c r="GU34" s="477">
        <f t="shared" si="37"/>
        <v>2.2013579201747291</v>
      </c>
      <c r="GV34" s="477">
        <f t="shared" si="37"/>
        <v>1.7091714898759485</v>
      </c>
      <c r="GW34" s="477">
        <f t="shared" si="37"/>
        <v>1.381874878257594</v>
      </c>
      <c r="GX34" s="477">
        <f t="shared" si="37"/>
        <v>1.148818535906994</v>
      </c>
      <c r="GY34" s="477">
        <f t="shared" si="37"/>
        <v>0.97467718307354811</v>
      </c>
      <c r="GZ34" s="477">
        <f t="shared" si="37"/>
        <v>0.83982519053727622</v>
      </c>
      <c r="HA34" s="477">
        <f t="shared" si="37"/>
        <v>0.7324867340466511</v>
      </c>
      <c r="HB34" s="477">
        <f t="shared" si="37"/>
        <v>0.64516768466738283</v>
      </c>
      <c r="HC34" s="477">
        <f t="shared" si="37"/>
        <v>0.57287155580351934</v>
      </c>
      <c r="HD34" s="477">
        <f t="shared" si="37"/>
        <v>0.51213886101552164</v>
      </c>
      <c r="HE34" s="477">
        <f t="shared" si="37"/>
        <v>0.46049817724390996</v>
      </c>
      <c r="HF34" s="477">
        <f t="shared" si="37"/>
        <v>0.41613678424276646</v>
      </c>
      <c r="HG34" s="477">
        <f t="shared" si="32"/>
        <v>0.37769481561368839</v>
      </c>
      <c r="HH34" s="477">
        <f t="shared" si="32"/>
        <v>0.34413206369505522</v>
      </c>
      <c r="HI34" s="477">
        <f t="shared" si="32"/>
        <v>0.3146391839947032</v>
      </c>
      <c r="HJ34" s="477">
        <f t="shared" si="32"/>
        <v>0.2885769413990229</v>
      </c>
      <c r="HK34" s="477">
        <f t="shared" si="32"/>
        <v>0.26543368349177215</v>
      </c>
      <c r="HL34" s="477">
        <f t="shared" si="32"/>
        <v>0.24479496523115735</v>
      </c>
      <c r="HM34" s="477">
        <f t="shared" si="32"/>
        <v>0.22632145859400765</v>
      </c>
      <c r="HN34" s="477">
        <f t="shared" si="32"/>
        <v>0.20973262562420791</v>
      </c>
      <c r="HO34" s="477">
        <f t="shared" si="32"/>
        <v>0.19479447384130755</v>
      </c>
      <c r="HP34" s="477">
        <f t="shared" si="32"/>
        <v>0.18131025089785785</v>
      </c>
      <c r="HQ34" s="477">
        <f t="shared" si="32"/>
        <v>0.16911328709972825</v>
      </c>
      <c r="HR34" s="477">
        <f t="shared" si="32"/>
        <v>0.15806142888835459</v>
      </c>
      <c r="HS34" s="477">
        <f t="shared" si="32"/>
        <v>0.14803266549847202</v>
      </c>
      <c r="HT34" s="477">
        <f t="shared" si="32"/>
        <v>0.13892166074005927</v>
      </c>
      <c r="HU34" s="477">
        <f t="shared" si="32"/>
        <v>0.13063697866788276</v>
      </c>
      <c r="HV34" s="477">
        <f t="shared" si="32"/>
        <v>0.1230988464160462</v>
      </c>
      <c r="HW34" s="477">
        <f t="shared" si="33"/>
        <v>0.11623733665723734</v>
      </c>
      <c r="HX34" s="477">
        <f t="shared" si="15"/>
        <v>0.10999088064263142</v>
      </c>
      <c r="HY34" s="477">
        <f t="shared" si="15"/>
        <v>0.10430504373182016</v>
      </c>
      <c r="HZ34" s="477">
        <f t="shared" si="15"/>
        <v>9.9131510887595461E-2</v>
      </c>
      <c r="IA34" s="477">
        <f t="shared" si="15"/>
        <v>9.4427241284519098E-2</v>
      </c>
      <c r="IB34" s="477">
        <f t="shared" si="15"/>
        <v>9.0153760014807266E-2</v>
      </c>
      <c r="IC34" s="477">
        <f t="shared" si="15"/>
        <v>8.6276561617232669E-2</v>
      </c>
      <c r="ID34" s="477">
        <f t="shared" si="15"/>
        <v>8.2764605340909875E-2</v>
      </c>
      <c r="IE34" s="477">
        <f t="shared" si="15"/>
        <v>7.9589886075307772E-2</v>
      </c>
    </row>
    <row r="35" spans="1:320">
      <c r="J35" s="252"/>
      <c r="K35" s="499">
        <v>24000</v>
      </c>
      <c r="L35" s="382">
        <f t="shared" si="21"/>
        <v>7.3151999999999999</v>
      </c>
      <c r="M35" s="382">
        <v>240</v>
      </c>
      <c r="N35" s="491"/>
      <c r="O35" s="263"/>
      <c r="P35" s="383">
        <f t="shared" si="16"/>
        <v>-2.5488000000003694</v>
      </c>
      <c r="Q35" s="383">
        <f>$Q$11-Konstanten!$C$33*K35</f>
        <v>270.60119999999961</v>
      </c>
      <c r="R35" s="382">
        <f t="shared" si="22"/>
        <v>641.01979469971138</v>
      </c>
      <c r="S35" s="263">
        <f t="shared" si="23"/>
        <v>0.42707112022389609</v>
      </c>
      <c r="T35" s="492"/>
      <c r="U35" s="492"/>
      <c r="V35" s="170"/>
      <c r="X35" s="524">
        <v>24000</v>
      </c>
      <c r="Y35" s="410">
        <f t="shared" si="38"/>
        <v>2.201467507152521E-2</v>
      </c>
      <c r="Z35" s="410">
        <f t="shared" si="38"/>
        <v>4.4024768662909608E-2</v>
      </c>
      <c r="AA35" s="410">
        <f t="shared" si="38"/>
        <v>6.6025713546325859E-2</v>
      </c>
      <c r="AB35" s="410">
        <f t="shared" si="38"/>
        <v>8.8012970890320508E-2</v>
      </c>
      <c r="AC35" s="410">
        <f t="shared" si="38"/>
        <v>0.10998204418867857</v>
      </c>
      <c r="AD35" s="410">
        <f t="shared" si="38"/>
        <v>0.13192849287058414</v>
      </c>
      <c r="AE35" s="410">
        <f t="shared" si="38"/>
        <v>0.15384794549285929</v>
      </c>
      <c r="AF35" s="410">
        <f t="shared" si="38"/>
        <v>0.17573611242101836</v>
      </c>
      <c r="AG35" s="410">
        <f t="shared" si="38"/>
        <v>0.19758879791303061</v>
      </c>
      <c r="AH35" s="410">
        <f t="shared" si="38"/>
        <v>0.21940191152776636</v>
      </c>
      <c r="AI35" s="410">
        <f t="shared" si="38"/>
        <v>0.2411714787891347</v>
      </c>
      <c r="AJ35" s="410">
        <f t="shared" si="38"/>
        <v>0.2628936510467435</v>
      </c>
      <c r="AK35" s="410">
        <f t="shared" si="38"/>
        <v>0.28456471448394355</v>
      </c>
      <c r="AL35" s="410">
        <f t="shared" si="38"/>
        <v>0.30618109823471557</v>
      </c>
      <c r="AM35" s="410">
        <f t="shared" si="38"/>
        <v>0.32773938158141219</v>
      </c>
      <c r="AN35" s="410">
        <f t="shared" si="38"/>
        <v>0.34923630021572927</v>
      </c>
      <c r="AO35" s="410">
        <f t="shared" si="24"/>
        <v>0.37066875155553919</v>
      </c>
      <c r="AP35" s="410">
        <f t="shared" si="24"/>
        <v>0.39203379911990471</v>
      </c>
      <c r="AQ35" s="410">
        <f t="shared" si="24"/>
        <v>0.41332867597371387</v>
      </c>
      <c r="AR35" s="410">
        <f t="shared" si="24"/>
        <v>0.43455078726180196</v>
      </c>
      <c r="AS35" s="410">
        <f t="shared" si="24"/>
        <v>0.45569771186011948</v>
      </c>
      <c r="AT35" s="410">
        <f t="shared" si="24"/>
        <v>0.47676720317822641</v>
      </c>
      <c r="AU35" s="410">
        <f t="shared" si="24"/>
        <v>0.497757189153269</v>
      </c>
      <c r="AV35" s="410">
        <f t="shared" si="24"/>
        <v>0.51866577148058279</v>
      </c>
      <c r="AW35" s="410">
        <f t="shared" si="24"/>
        <v>0.53949122412999051</v>
      </c>
      <c r="AX35" s="410">
        <f t="shared" si="24"/>
        <v>0.56023199120004097</v>
      </c>
      <c r="AY35" s="410">
        <f t="shared" si="24"/>
        <v>0.58088668416455269</v>
      </c>
      <c r="AZ35" s="410">
        <f t="shared" si="24"/>
        <v>0.60145407856727751</v>
      </c>
      <c r="BA35" s="410">
        <f t="shared" si="24"/>
        <v>0.62193311022105047</v>
      </c>
      <c r="BB35" s="410">
        <f t="shared" si="24"/>
        <v>0.64232287096768637</v>
      </c>
      <c r="BC35" s="410">
        <f t="shared" si="24"/>
        <v>0.66262260405414453</v>
      </c>
      <c r="BD35" s="410">
        <f t="shared" si="24"/>
        <v>0.68283169917915987</v>
      </c>
      <c r="BE35" s="410">
        <f t="shared" si="25"/>
        <v>0.70294968726277485</v>
      </c>
      <c r="BF35" s="410">
        <f t="shared" si="25"/>
        <v>0.72297623498897423</v>
      </c>
      <c r="BG35" s="410">
        <f t="shared" si="25"/>
        <v>0.74291113916912521</v>
      </c>
      <c r="BH35" s="410">
        <f t="shared" si="25"/>
        <v>0.76275432097115581</v>
      </c>
      <c r="BI35" s="410">
        <f t="shared" si="25"/>
        <v>0.78250582005639469</v>
      </c>
      <c r="BJ35" s="410">
        <f t="shared" si="25"/>
        <v>0.80216578866292898</v>
      </c>
      <c r="BK35" s="410">
        <f t="shared" si="25"/>
        <v>0.82173448567117358</v>
      </c>
      <c r="BL35" s="410">
        <f t="shared" si="25"/>
        <v>0.84121227068409565</v>
      </c>
      <c r="BM35" s="253"/>
      <c r="BN35" s="252"/>
      <c r="BO35" s="537">
        <f t="shared" si="18"/>
        <v>240</v>
      </c>
      <c r="BP35" s="524">
        <v>24000</v>
      </c>
      <c r="BQ35" s="382">
        <f t="shared" si="34"/>
        <v>270.62742915342409</v>
      </c>
      <c r="BR35" s="382">
        <f t="shared" si="34"/>
        <v>270.706094780608</v>
      </c>
      <c r="BS35" s="382">
        <f t="shared" si="34"/>
        <v>270.83713149549857</v>
      </c>
      <c r="BT35" s="382">
        <f t="shared" si="34"/>
        <v>271.02043069749971</v>
      </c>
      <c r="BU35" s="382">
        <f t="shared" si="34"/>
        <v>271.25584113142861</v>
      </c>
      <c r="BV35" s="382">
        <f t="shared" si="34"/>
        <v>271.5431696629775</v>
      </c>
      <c r="BW35" s="382">
        <f t="shared" si="34"/>
        <v>271.88218226139338</v>
      </c>
      <c r="BX35" s="382">
        <f t="shared" si="34"/>
        <v>272.27260517898623</v>
      </c>
      <c r="BY35" s="382">
        <f t="shared" si="34"/>
        <v>272.71412631516552</v>
      </c>
      <c r="BZ35" s="382">
        <f t="shared" si="34"/>
        <v>273.2063967510112</v>
      </c>
      <c r="CA35" s="382">
        <f t="shared" si="34"/>
        <v>273.74903243893732</v>
      </c>
      <c r="CB35" s="382">
        <f t="shared" si="34"/>
        <v>274.34161603082521</v>
      </c>
      <c r="CC35" s="382">
        <f t="shared" si="34"/>
        <v>274.98369882708926</v>
      </c>
      <c r="CD35" s="382">
        <f t="shared" si="34"/>
        <v>275.67480282851284</v>
      </c>
      <c r="CE35" s="382">
        <f t="shared" si="34"/>
        <v>276.41442287233866</v>
      </c>
      <c r="CF35" s="382">
        <f t="shared" si="26"/>
        <v>277.20202883401663</v>
      </c>
      <c r="CG35" s="382">
        <f t="shared" si="26"/>
        <v>278.03706787618887</v>
      </c>
      <c r="CH35" s="382">
        <f t="shared" si="26"/>
        <v>278.9189667269066</v>
      </c>
      <c r="CI35" s="382">
        <f t="shared" si="26"/>
        <v>279.84713396970602</v>
      </c>
      <c r="CJ35" s="382">
        <f t="shared" si="26"/>
        <v>280.82096232898959</v>
      </c>
      <c r="CK35" s="382">
        <f t="shared" si="26"/>
        <v>281.83983093515366</v>
      </c>
      <c r="CL35" s="382">
        <f t="shared" si="26"/>
        <v>282.90310755501957</v>
      </c>
      <c r="CM35" s="382">
        <f t="shared" si="26"/>
        <v>284.0101507743579</v>
      </c>
      <c r="CN35" s="382">
        <f t="shared" si="26"/>
        <v>285.16031212060363</v>
      </c>
      <c r="CO35" s="382">
        <f t="shared" si="26"/>
        <v>286.35293811521348</v>
      </c>
      <c r="CP35" s="382">
        <f t="shared" si="26"/>
        <v>287.58737224650139</v>
      </c>
      <c r="CQ35" s="382">
        <f t="shared" si="26"/>
        <v>288.86295685516512</v>
      </c>
      <c r="CR35" s="382">
        <f t="shared" si="26"/>
        <v>290.17903492607815</v>
      </c>
      <c r="CS35" s="382">
        <f t="shared" si="26"/>
        <v>291.5349517812391</v>
      </c>
      <c r="CT35" s="382">
        <f t="shared" si="26"/>
        <v>292.93005667002996</v>
      </c>
      <c r="CU35" s="382">
        <f t="shared" si="26"/>
        <v>294.36370425412844</v>
      </c>
      <c r="CV35" s="382">
        <f t="shared" si="27"/>
        <v>295.83525598552961</v>
      </c>
      <c r="CW35" s="382">
        <f t="shared" si="6"/>
        <v>297.3440813771544</v>
      </c>
      <c r="CX35" s="382">
        <f t="shared" si="6"/>
        <v>298.88955916645233</v>
      </c>
      <c r="CY35" s="382">
        <f t="shared" si="6"/>
        <v>300.47107837323898</v>
      </c>
      <c r="CZ35" s="382">
        <f t="shared" si="6"/>
        <v>302.08803925374491</v>
      </c>
      <c r="DA35" s="382">
        <f t="shared" si="6"/>
        <v>303.73985415349131</v>
      </c>
      <c r="DB35" s="382">
        <f t="shared" si="6"/>
        <v>305.42594826215412</v>
      </c>
      <c r="DC35" s="382">
        <f t="shared" si="6"/>
        <v>307.14576027403655</v>
      </c>
      <c r="DD35" s="382">
        <f t="shared" si="6"/>
        <v>308.89874295813433</v>
      </c>
      <c r="DE35" s="521"/>
      <c r="DF35" s="252"/>
      <c r="DG35" s="537">
        <f t="shared" si="19"/>
        <v>240</v>
      </c>
      <c r="DH35" s="524">
        <v>24000</v>
      </c>
      <c r="DI35" s="382">
        <f t="shared" si="35"/>
        <v>14.111842494729943</v>
      </c>
      <c r="DJ35" s="382">
        <f t="shared" si="35"/>
        <v>28.220748170000604</v>
      </c>
      <c r="DK35" s="382">
        <f t="shared" si="35"/>
        <v>42.323789342367753</v>
      </c>
      <c r="DL35" s="382">
        <f t="shared" si="35"/>
        <v>56.418056531024924</v>
      </c>
      <c r="DM35" s="382">
        <f t="shared" si="35"/>
        <v>70.500667386481325</v>
      </c>
      <c r="DN35" s="382">
        <f t="shared" si="35"/>
        <v>84.568775414944184</v>
      </c>
      <c r="DO35" s="382">
        <f t="shared" si="35"/>
        <v>98.619578434805049</v>
      </c>
      <c r="DP35" s="382">
        <f t="shared" si="35"/>
        <v>112.65032670544659</v>
      </c>
      <c r="DQ35" s="382">
        <f t="shared" si="35"/>
        <v>126.65833067317364</v>
      </c>
      <c r="DR35" s="382">
        <f t="shared" si="35"/>
        <v>140.64096828425303</v>
      </c>
      <c r="DS35" s="382">
        <f t="shared" si="35"/>
        <v>154.59569182083692</v>
      </c>
      <c r="DT35" s="382">
        <f t="shared" si="35"/>
        <v>168.52003422184109</v>
      </c>
      <c r="DU35" s="382">
        <f t="shared" si="35"/>
        <v>182.41161485727949</v>
      </c>
      <c r="DV35" s="382">
        <f t="shared" si="35"/>
        <v>196.26814473134954</v>
      </c>
      <c r="DW35" s="382">
        <f t="shared" si="35"/>
        <v>210.08743109632721</v>
      </c>
      <c r="DX35" s="382">
        <f t="shared" si="28"/>
        <v>223.86738146597355</v>
      </c>
      <c r="DY35" s="382">
        <f t="shared" si="28"/>
        <v>237.60600702373006</v>
      </c>
      <c r="DZ35" s="382">
        <f t="shared" si="28"/>
        <v>251.3014254271892</v>
      </c>
      <c r="EA35" s="382">
        <f t="shared" si="28"/>
        <v>264.9518630161736</v>
      </c>
      <c r="EB35" s="382">
        <f t="shared" si="28"/>
        <v>278.55565643715823</v>
      </c>
      <c r="EC35" s="382">
        <f t="shared" si="28"/>
        <v>292.11125370170203</v>
      </c>
      <c r="ED35" s="382">
        <f t="shared" si="28"/>
        <v>305.61721470086229</v>
      </c>
      <c r="EE35" s="382">
        <f t="shared" si="28"/>
        <v>319.07221120133391</v>
      </c>
      <c r="EF35" s="382">
        <f t="shared" si="28"/>
        <v>332.47502635225061</v>
      </c>
      <c r="EG35" s="382">
        <f t="shared" si="28"/>
        <v>345.82455373410249</v>
      </c>
      <c r="EH35" s="382">
        <f t="shared" si="28"/>
        <v>359.11979598326076</v>
      </c>
      <c r="EI35" s="382">
        <f t="shared" si="28"/>
        <v>372.35986302695767</v>
      </c>
      <c r="EJ35" s="382">
        <f t="shared" si="28"/>
        <v>385.54396996450032</v>
      </c>
      <c r="EK35" s="382">
        <f t="shared" si="28"/>
        <v>398.67143463085074</v>
      </c>
      <c r="EL35" s="382">
        <f t="shared" si="28"/>
        <v>411.74167487863554</v>
      </c>
      <c r="EM35" s="382">
        <f t="shared" si="28"/>
        <v>424.75420561417587</v>
      </c>
      <c r="EN35" s="382">
        <f t="shared" si="29"/>
        <v>437.70863562228016</v>
      </c>
      <c r="EO35" s="382">
        <f t="shared" si="9"/>
        <v>450.60466421341027</v>
      </c>
      <c r="EP35" s="382">
        <f t="shared" si="9"/>
        <v>463.44207772540256</v>
      </c>
      <c r="EQ35" s="382">
        <f t="shared" si="9"/>
        <v>476.22074591032134</v>
      </c>
      <c r="ER35" s="382">
        <f t="shared" si="9"/>
        <v>488.94061823524805</v>
      </c>
      <c r="ES35" s="382">
        <f t="shared" si="9"/>
        <v>501.60172012387943</v>
      </c>
      <c r="ET35" s="382">
        <f t="shared" si="9"/>
        <v>514.20414916384277</v>
      </c>
      <c r="EU35" s="382">
        <f t="shared" si="9"/>
        <v>526.74807130260865</v>
      </c>
      <c r="EV35" s="382">
        <f t="shared" si="9"/>
        <v>539.23371705279703</v>
      </c>
      <c r="EW35" s="521"/>
      <c r="EX35" s="252"/>
      <c r="EY35" s="515">
        <f t="shared" si="20"/>
        <v>240</v>
      </c>
      <c r="EZ35" s="524">
        <v>24000</v>
      </c>
      <c r="FA35" s="382">
        <f t="shared" si="36"/>
        <v>151.47742915342411</v>
      </c>
      <c r="FB35" s="382">
        <f t="shared" si="36"/>
        <v>161.55609478060802</v>
      </c>
      <c r="FC35" s="382">
        <f t="shared" si="36"/>
        <v>171.68713149549859</v>
      </c>
      <c r="FD35" s="382">
        <f t="shared" si="36"/>
        <v>181.87043069749973</v>
      </c>
      <c r="FE35" s="382">
        <f t="shared" si="36"/>
        <v>192.10584113142863</v>
      </c>
      <c r="FF35" s="382">
        <f t="shared" si="36"/>
        <v>202.39316966297753</v>
      </c>
      <c r="FG35" s="382">
        <f t="shared" si="36"/>
        <v>212.7321822613934</v>
      </c>
      <c r="FH35" s="382">
        <f t="shared" si="36"/>
        <v>223.12260517898625</v>
      </c>
      <c r="FI35" s="382">
        <f t="shared" si="36"/>
        <v>233.56412631516554</v>
      </c>
      <c r="FJ35" s="382">
        <f t="shared" si="36"/>
        <v>244.05639675101122</v>
      </c>
      <c r="FK35" s="382">
        <f t="shared" si="36"/>
        <v>254.59903243893734</v>
      </c>
      <c r="FL35" s="382">
        <f t="shared" si="36"/>
        <v>265.19161603082523</v>
      </c>
      <c r="FM35" s="382">
        <f t="shared" si="36"/>
        <v>275.83369882708928</v>
      </c>
      <c r="FN35" s="382">
        <f t="shared" si="36"/>
        <v>286.52480282851286</v>
      </c>
      <c r="FO35" s="382">
        <f t="shared" si="36"/>
        <v>297.26442287233868</v>
      </c>
      <c r="FP35" s="382">
        <f t="shared" si="30"/>
        <v>308.05202883401665</v>
      </c>
      <c r="FQ35" s="382">
        <f t="shared" si="30"/>
        <v>318.88706787618889</v>
      </c>
      <c r="FR35" s="382">
        <f t="shared" si="30"/>
        <v>329.76896672690663</v>
      </c>
      <c r="FS35" s="382">
        <f t="shared" si="30"/>
        <v>340.69713396970604</v>
      </c>
      <c r="FT35" s="382">
        <f t="shared" si="30"/>
        <v>351.67096232898962</v>
      </c>
      <c r="FU35" s="382">
        <f t="shared" si="30"/>
        <v>362.68983093515368</v>
      </c>
      <c r="FV35" s="382">
        <f t="shared" si="30"/>
        <v>373.7531075550196</v>
      </c>
      <c r="FW35" s="382">
        <f t="shared" si="30"/>
        <v>384.86015077435792</v>
      </c>
      <c r="FX35" s="382">
        <f t="shared" si="30"/>
        <v>396.01031212060366</v>
      </c>
      <c r="FY35" s="382">
        <f t="shared" si="30"/>
        <v>407.2029381152135</v>
      </c>
      <c r="FZ35" s="382">
        <f t="shared" si="30"/>
        <v>418.43737224650141</v>
      </c>
      <c r="GA35" s="382">
        <f t="shared" si="30"/>
        <v>429.71295685516515</v>
      </c>
      <c r="GB35" s="382">
        <f t="shared" si="30"/>
        <v>441.02903492607817</v>
      </c>
      <c r="GC35" s="382">
        <f t="shared" si="30"/>
        <v>452.38495178123912</v>
      </c>
      <c r="GD35" s="382">
        <f t="shared" si="30"/>
        <v>463.78005667002998</v>
      </c>
      <c r="GE35" s="382">
        <f t="shared" si="30"/>
        <v>475.21370425412846</v>
      </c>
      <c r="GF35" s="382">
        <f t="shared" si="31"/>
        <v>486.68525598552964</v>
      </c>
      <c r="GG35" s="382">
        <f t="shared" si="12"/>
        <v>498.19408137715442</v>
      </c>
      <c r="GH35" s="382">
        <f t="shared" si="12"/>
        <v>509.73955916645235</v>
      </c>
      <c r="GI35" s="382">
        <f t="shared" si="12"/>
        <v>521.32107837323906</v>
      </c>
      <c r="GJ35" s="382">
        <f t="shared" si="12"/>
        <v>532.93803925374493</v>
      </c>
      <c r="GK35" s="382">
        <f t="shared" si="12"/>
        <v>544.58985415349139</v>
      </c>
      <c r="GL35" s="382">
        <f t="shared" si="12"/>
        <v>556.27594826215409</v>
      </c>
      <c r="GM35" s="382">
        <f t="shared" si="12"/>
        <v>567.99576027403657</v>
      </c>
      <c r="GN35" s="382">
        <f t="shared" si="12"/>
        <v>579.74874295813436</v>
      </c>
      <c r="GO35" s="511"/>
      <c r="GP35" s="521"/>
      <c r="GQ35" s="524">
        <v>24000</v>
      </c>
      <c r="GR35" s="583">
        <f t="shared" si="37"/>
        <v>9.734064613461582</v>
      </c>
      <c r="GS35" s="477">
        <f t="shared" si="37"/>
        <v>4.7247275588655864</v>
      </c>
      <c r="GT35" s="477">
        <f t="shared" si="37"/>
        <v>3.056516067280231</v>
      </c>
      <c r="GU35" s="477">
        <f t="shared" si="37"/>
        <v>2.2236209802350624</v>
      </c>
      <c r="GV35" s="477">
        <f t="shared" si="37"/>
        <v>1.724879752957706</v>
      </c>
      <c r="GW35" s="477">
        <f t="shared" si="37"/>
        <v>1.393237559251834</v>
      </c>
      <c r="GX35" s="477">
        <f t="shared" si="37"/>
        <v>1.1570988807463354</v>
      </c>
      <c r="GY35" s="477">
        <f t="shared" si="37"/>
        <v>0.98066540687802883</v>
      </c>
      <c r="GZ35" s="477">
        <f t="shared" si="37"/>
        <v>0.84404867073330736</v>
      </c>
      <c r="HA35" s="477">
        <f t="shared" si="37"/>
        <v>0.73531510575028636</v>
      </c>
      <c r="HB35" s="477">
        <f t="shared" si="37"/>
        <v>0.64687016462267055</v>
      </c>
      <c r="HC35" s="477">
        <f t="shared" si="37"/>
        <v>0.57365038083083297</v>
      </c>
      <c r="HD35" s="477">
        <f t="shared" si="37"/>
        <v>0.51214986525339457</v>
      </c>
      <c r="HE35" s="477">
        <f t="shared" si="37"/>
        <v>0.45986402032131096</v>
      </c>
      <c r="HF35" s="477">
        <f t="shared" si="37"/>
        <v>0.41495577018141533</v>
      </c>
      <c r="HG35" s="477">
        <f t="shared" si="32"/>
        <v>0.37604695608966437</v>
      </c>
      <c r="HH35" s="477">
        <f t="shared" si="32"/>
        <v>0.34208335837376863</v>
      </c>
      <c r="HI35" s="477">
        <f t="shared" si="32"/>
        <v>0.31224471236615492</v>
      </c>
      <c r="HJ35" s="477">
        <f t="shared" si="32"/>
        <v>0.28588314153091532</v>
      </c>
      <c r="HK35" s="477">
        <f t="shared" si="32"/>
        <v>0.26248006171192612</v>
      </c>
      <c r="HL35" s="477">
        <f t="shared" si="32"/>
        <v>0.24161539940369786</v>
      </c>
      <c r="HM35" s="477">
        <f t="shared" si="32"/>
        <v>0.22294520588720312</v>
      </c>
      <c r="HN35" s="477">
        <f t="shared" si="32"/>
        <v>0.20618511190719754</v>
      </c>
      <c r="HO35" s="477">
        <f t="shared" si="32"/>
        <v>0.19109791933977829</v>
      </c>
      <c r="HP35" s="477">
        <f t="shared" si="32"/>
        <v>0.17748417143423426</v>
      </c>
      <c r="HQ35" s="477">
        <f t="shared" si="32"/>
        <v>0.16517489964826543</v>
      </c>
      <c r="HR35" s="477">
        <f t="shared" si="32"/>
        <v>0.15402598271998852</v>
      </c>
      <c r="HS35" s="477">
        <f t="shared" si="32"/>
        <v>0.14391371486548404</v>
      </c>
      <c r="HT35" s="477">
        <f t="shared" si="32"/>
        <v>0.13473129119502716</v>
      </c>
      <c r="HU35" s="477">
        <f t="shared" si="32"/>
        <v>0.12638599628452285</v>
      </c>
      <c r="HV35" s="477">
        <f t="shared" si="32"/>
        <v>0.1187969370826838</v>
      </c>
      <c r="HW35" s="477">
        <f t="shared" si="33"/>
        <v>0.11189320104142009</v>
      </c>
      <c r="HX35" s="477">
        <f t="shared" si="15"/>
        <v>0.10561234923481704</v>
      </c>
      <c r="HY35" s="477">
        <f t="shared" si="15"/>
        <v>9.9899175466069468E-2</v>
      </c>
      <c r="HZ35" s="477">
        <f t="shared" si="15"/>
        <v>9.470467813556932E-2</v>
      </c>
      <c r="IA35" s="477">
        <f t="shared" si="15"/>
        <v>8.9985203473784692E-2</v>
      </c>
      <c r="IB35" s="477">
        <f t="shared" si="15"/>
        <v>8.5701727695421934E-2</v>
      </c>
      <c r="IC35" s="477">
        <f t="shared" si="15"/>
        <v>8.1819252463686015E-2</v>
      </c>
      <c r="ID35" s="477">
        <f t="shared" si="15"/>
        <v>7.8306293309105934E-2</v>
      </c>
      <c r="IE35" s="477">
        <f t="shared" si="15"/>
        <v>7.5134444720507801E-2</v>
      </c>
    </row>
    <row r="36" spans="1:320">
      <c r="J36" s="252"/>
      <c r="K36" s="499">
        <v>25000</v>
      </c>
      <c r="L36" s="382">
        <f t="shared" si="21"/>
        <v>7.6199999999999992</v>
      </c>
      <c r="M36" s="382">
        <v>250</v>
      </c>
      <c r="N36" s="491"/>
      <c r="O36" s="263"/>
      <c r="P36" s="383">
        <f t="shared" si="16"/>
        <v>-4.5300000000003706</v>
      </c>
      <c r="Q36" s="383">
        <f>$Q$11-Konstanten!$C$33*K36</f>
        <v>268.61999999999961</v>
      </c>
      <c r="R36" s="382">
        <f t="shared" si="22"/>
        <v>638.66887845624865</v>
      </c>
      <c r="S36" s="263">
        <f t="shared" si="23"/>
        <v>0.41089110214204622</v>
      </c>
      <c r="T36" s="492"/>
      <c r="U36" s="492"/>
      <c r="V36" s="170"/>
      <c r="X36" s="524">
        <v>25000</v>
      </c>
      <c r="Y36" s="410">
        <f t="shared" si="38"/>
        <v>2.2443882050322241E-2</v>
      </c>
      <c r="Z36" s="410">
        <f t="shared" si="38"/>
        <v>4.4882772418706945E-2</v>
      </c>
      <c r="AA36" s="410">
        <f t="shared" si="38"/>
        <v>6.7311695592239026E-2</v>
      </c>
      <c r="AB36" s="410">
        <f t="shared" si="38"/>
        <v>8.9725708267317184E-2</v>
      </c>
      <c r="AC36" s="410">
        <f t="shared" si="38"/>
        <v>0.11211991513483591</v>
      </c>
      <c r="AD36" s="410">
        <f t="shared" si="38"/>
        <v>0.13448948428730606</v>
      </c>
      <c r="AE36" s="410">
        <f t="shared" si="38"/>
        <v>0.15682966213079955</v>
      </c>
      <c r="AF36" s="410">
        <f t="shared" si="38"/>
        <v>0.17913578769175079</v>
      </c>
      <c r="AG36" s="410">
        <f t="shared" si="38"/>
        <v>0.20140330621766797</v>
      </c>
      <c r="AH36" s="410">
        <f t="shared" si="38"/>
        <v>0.22362778198065711</v>
      </c>
      <c r="AI36" s="410">
        <f t="shared" si="38"/>
        <v>0.24580491020387624</v>
      </c>
      <c r="AJ36" s="410">
        <f t="shared" si="38"/>
        <v>0.26793052804301759</v>
      </c>
      <c r="AK36" s="410">
        <f t="shared" si="38"/>
        <v>0.29000062456730763</v>
      </c>
      <c r="AL36" s="410">
        <f t="shared" si="38"/>
        <v>0.31201134969733668</v>
      </c>
      <c r="AM36" s="410">
        <f t="shared" si="38"/>
        <v>0.33395902206985706</v>
      </c>
      <c r="AN36" s="410">
        <f t="shared" si="38"/>
        <v>0.3558401358122667</v>
      </c>
      <c r="AO36" s="410">
        <f t="shared" si="24"/>
        <v>0.37765136622170414</v>
      </c>
      <c r="AP36" s="410">
        <f t="shared" si="24"/>
        <v>0.39938957435533096</v>
      </c>
      <c r="AQ36" s="410">
        <f t="shared" si="24"/>
        <v>0.42105181054908003</v>
      </c>
      <c r="AR36" s="410">
        <f t="shared" si="24"/>
        <v>0.4426353168921292</v>
      </c>
      <c r="AS36" s="410">
        <f t="shared" si="24"/>
        <v>0.46413752869319219</v>
      </c>
      <c r="AT36" s="410">
        <f t="shared" si="24"/>
        <v>0.48555607498249315</v>
      </c>
      <c r="AU36" s="410">
        <f t="shared" si="24"/>
        <v>0.50688877809989208</v>
      </c>
      <c r="AV36" s="410">
        <f t="shared" si="24"/>
        <v>0.52813365242514676</v>
      </c>
      <c r="AW36" s="410">
        <f t="shared" si="24"/>
        <v>0.54928890231051752</v>
      </c>
      <c r="AX36" s="410">
        <f t="shared" si="24"/>
        <v>0.57035291927923248</v>
      </c>
      <c r="AY36" s="410">
        <f t="shared" si="24"/>
        <v>0.59132427855529224</v>
      </c>
      <c r="AZ36" s="410">
        <f t="shared" si="24"/>
        <v>0.61220173499138719</v>
      </c>
      <c r="BA36" s="410">
        <f t="shared" si="24"/>
        <v>0.63298421846178765</v>
      </c>
      <c r="BB36" s="410">
        <f t="shared" si="24"/>
        <v>0.65367082878647642</v>
      </c>
      <c r="BC36" s="410">
        <f t="shared" si="24"/>
        <v>0.67426083025146488</v>
      </c>
      <c r="BD36" s="410">
        <f t="shared" si="24"/>
        <v>0.69475364578821086</v>
      </c>
      <c r="BE36" s="410">
        <f t="shared" si="25"/>
        <v>0.71514885087257063</v>
      </c>
      <c r="BF36" s="410">
        <f t="shared" si="25"/>
        <v>0.7354461672007222</v>
      </c>
      <c r="BG36" s="410">
        <f t="shared" si="25"/>
        <v>0.7556454561962318</v>
      </c>
      <c r="BH36" s="410">
        <f t="shared" si="25"/>
        <v>0.77574671239885951</v>
      </c>
      <c r="BI36" s="410">
        <f t="shared" si="25"/>
        <v>0.79575005678196187</v>
      </c>
      <c r="BJ36" s="410">
        <f t="shared" si="25"/>
        <v>0.81565573004152447</v>
      </c>
      <c r="BK36" s="410">
        <f t="shared" si="25"/>
        <v>0.83546408589597854</v>
      </c>
      <c r="BL36" s="410">
        <f t="shared" si="25"/>
        <v>0.85517558443208541</v>
      </c>
      <c r="BM36" s="253"/>
      <c r="BN36" s="252"/>
      <c r="BO36" s="537">
        <f t="shared" si="18"/>
        <v>250</v>
      </c>
      <c r="BP36" s="524">
        <v>25000</v>
      </c>
      <c r="BQ36" s="382">
        <f t="shared" si="34"/>
        <v>268.64706227455576</v>
      </c>
      <c r="BR36" s="382">
        <f t="shared" si="34"/>
        <v>268.72822502417927</v>
      </c>
      <c r="BS36" s="382">
        <f t="shared" si="34"/>
        <v>268.86341615706442</v>
      </c>
      <c r="BT36" s="382">
        <f t="shared" si="34"/>
        <v>269.05251595314763</v>
      </c>
      <c r="BU36" s="382">
        <f t="shared" si="34"/>
        <v>269.29535770836907</v>
      </c>
      <c r="BV36" s="382">
        <f t="shared" si="34"/>
        <v>269.5917286264264</v>
      </c>
      <c r="BW36" s="382">
        <f t="shared" si="34"/>
        <v>269.94137094805183</v>
      </c>
      <c r="BX36" s="382">
        <f t="shared" si="34"/>
        <v>270.34398330532537</v>
      </c>
      <c r="BY36" s="382">
        <f t="shared" si="34"/>
        <v>270.79922228626714</v>
      </c>
      <c r="BZ36" s="382">
        <f t="shared" si="34"/>
        <v>271.30670419294825</v>
      </c>
      <c r="CA36" s="382">
        <f t="shared" si="34"/>
        <v>271.86600697466673</v>
      </c>
      <c r="CB36" s="382">
        <f t="shared" si="34"/>
        <v>272.47667231637109</v>
      </c>
      <c r="CC36" s="382">
        <f t="shared" si="34"/>
        <v>273.1382078614879</v>
      </c>
      <c r="CD36" s="382">
        <f t="shared" si="34"/>
        <v>273.85008954763128</v>
      </c>
      <c r="CE36" s="382">
        <f t="shared" si="34"/>
        <v>274.61176403333536</v>
      </c>
      <c r="CF36" s="382">
        <f t="shared" si="26"/>
        <v>275.42265119394142</v>
      </c>
      <c r="CG36" s="382">
        <f t="shared" si="26"/>
        <v>276.28214666507512</v>
      </c>
      <c r="CH36" s="382">
        <f t="shared" si="26"/>
        <v>277.1896244127405</v>
      </c>
      <c r="CI36" s="382">
        <f t="shared" si="26"/>
        <v>278.14443930990114</v>
      </c>
      <c r="CJ36" s="382">
        <f t="shared" si="26"/>
        <v>279.14592970049233</v>
      </c>
      <c r="CK36" s="382">
        <f t="shared" si="26"/>
        <v>280.19341993306705</v>
      </c>
      <c r="CL36" s="382">
        <f t="shared" si="26"/>
        <v>281.28622284769057</v>
      </c>
      <c r="CM36" s="382">
        <f t="shared" si="26"/>
        <v>282.42364220122573</v>
      </c>
      <c r="CN36" s="382">
        <f t="shared" si="26"/>
        <v>283.60497501776018</v>
      </c>
      <c r="CO36" s="382">
        <f t="shared" si="26"/>
        <v>284.82951385257661</v>
      </c>
      <c r="CP36" s="382">
        <f t="shared" si="26"/>
        <v>286.09654895973972</v>
      </c>
      <c r="CQ36" s="382">
        <f t="shared" si="26"/>
        <v>287.40537035501728</v>
      </c>
      <c r="CR36" s="382">
        <f t="shared" si="26"/>
        <v>288.75526976747454</v>
      </c>
      <c r="CS36" s="382">
        <f t="shared" si="26"/>
        <v>290.14554247462354</v>
      </c>
      <c r="CT36" s="382">
        <f t="shared" si="26"/>
        <v>291.57548901748095</v>
      </c>
      <c r="CU36" s="382">
        <f t="shared" si="26"/>
        <v>293.04441679326453</v>
      </c>
      <c r="CV36" s="382">
        <f t="shared" si="27"/>
        <v>294.55164152472344</v>
      </c>
      <c r="CW36" s="382">
        <f t="shared" si="6"/>
        <v>296.09648860625731</v>
      </c>
      <c r="CX36" s="382">
        <f t="shared" si="6"/>
        <v>297.67829432801346</v>
      </c>
      <c r="CY36" s="382">
        <f t="shared" si="6"/>
        <v>299.29640698007046</v>
      </c>
      <c r="CZ36" s="382">
        <f t="shared" si="6"/>
        <v>300.95018783961592</v>
      </c>
      <c r="DA36" s="382">
        <f t="shared" si="6"/>
        <v>302.63901204470659</v>
      </c>
      <c r="DB36" s="382">
        <f t="shared" si="6"/>
        <v>304.36226935877039</v>
      </c>
      <c r="DC36" s="382">
        <f t="shared" si="6"/>
        <v>306.11936483047282</v>
      </c>
      <c r="DD36" s="382">
        <f t="shared" si="6"/>
        <v>307.90971935393492</v>
      </c>
      <c r="DE36" s="521"/>
      <c r="DF36" s="252"/>
      <c r="DG36" s="537">
        <f t="shared" si="19"/>
        <v>250</v>
      </c>
      <c r="DH36" s="524">
        <v>25000</v>
      </c>
      <c r="DI36" s="382">
        <f t="shared" si="35"/>
        <v>14.334208977283636</v>
      </c>
      <c r="DJ36" s="382">
        <f t="shared" si="35"/>
        <v>28.665229922662615</v>
      </c>
      <c r="DK36" s="382">
        <f t="shared" si="35"/>
        <v>42.989885130883714</v>
      </c>
      <c r="DL36" s="382">
        <f t="shared" si="35"/>
        <v>57.305017467780026</v>
      </c>
      <c r="DM36" s="382">
        <f t="shared" si="35"/>
        <v>71.607500451775422</v>
      </c>
      <c r="DN36" s="382">
        <f t="shared" si="35"/>
        <v>85.894248093933044</v>
      </c>
      <c r="DO36" s="382">
        <f t="shared" si="35"/>
        <v>100.16222442175015</v>
      </c>
      <c r="DP36" s="382">
        <f t="shared" si="35"/>
        <v>114.40845261646714</v>
      </c>
      <c r="DQ36" s="382">
        <f t="shared" si="35"/>
        <v>128.63002369941842</v>
      </c>
      <c r="DR36" s="382">
        <f t="shared" si="35"/>
        <v>142.82410470924478</v>
      </c>
      <c r="DS36" s="382">
        <f t="shared" si="35"/>
        <v>156.98794631894856</v>
      </c>
      <c r="DT36" s="382">
        <f t="shared" si="35"/>
        <v>171.11888984942453</v>
      </c>
      <c r="DU36" s="382">
        <f t="shared" si="35"/>
        <v>185.21437364401399</v>
      </c>
      <c r="DV36" s="382">
        <f t="shared" si="35"/>
        <v>199.27193877681842</v>
      </c>
      <c r="DW36" s="382">
        <f t="shared" si="35"/>
        <v>213.28923407570119</v>
      </c>
      <c r="DX36" s="382">
        <f t="shared" si="28"/>
        <v>227.26402044893956</v>
      </c>
      <c r="DY36" s="382">
        <f t="shared" si="28"/>
        <v>241.1941745122858</v>
      </c>
      <c r="DZ36" s="382">
        <f t="shared" si="28"/>
        <v>255.07769152063776</v>
      </c>
      <c r="EA36" s="382">
        <f t="shared" si="28"/>
        <v>268.91268761535383</v>
      </c>
      <c r="EB36" s="382">
        <f t="shared" si="28"/>
        <v>282.69740140462238</v>
      </c>
      <c r="EC36" s="382">
        <f t="shared" si="28"/>
        <v>296.430194899936</v>
      </c>
      <c r="ED36" s="382">
        <f t="shared" si="28"/>
        <v>310.1095538366871</v>
      </c>
      <c r="EE36" s="382">
        <f t="shared" si="28"/>
        <v>323.73408741111638</v>
      </c>
      <c r="EF36" s="382">
        <f t="shared" si="28"/>
        <v>337.30252746937072</v>
      </c>
      <c r="EG36" s="382">
        <f t="shared" si="28"/>
        <v>350.81372718712214</v>
      </c>
      <c r="EH36" s="382">
        <f t="shared" si="28"/>
        <v>364.26665928031474</v>
      </c>
      <c r="EI36" s="382">
        <f t="shared" si="28"/>
        <v>377.66041378885888</v>
      </c>
      <c r="EJ36" s="382">
        <f t="shared" si="28"/>
        <v>390.99419547591879</v>
      </c>
      <c r="EK36" s="382">
        <f t="shared" si="28"/>
        <v>404.267320885495</v>
      </c>
      <c r="EL36" s="382">
        <f t="shared" si="28"/>
        <v>417.47921510062542</v>
      </c>
      <c r="EM36" s="382">
        <f t="shared" si="28"/>
        <v>430.62940824368212</v>
      </c>
      <c r="EN36" s="382">
        <f t="shared" si="29"/>
        <v>443.71753175894645</v>
      </c>
      <c r="EO36" s="382">
        <f t="shared" si="9"/>
        <v>456.74331451605968</v>
      </c>
      <c r="EP36" s="382">
        <f t="shared" si="9"/>
        <v>469.70657877103196</v>
      </c>
      <c r="EQ36" s="382">
        <f t="shared" si="9"/>
        <v>482.60723601940771</v>
      </c>
      <c r="ER36" s="382">
        <f t="shared" si="9"/>
        <v>495.44528277390168</v>
      </c>
      <c r="ES36" s="382">
        <f t="shared" si="9"/>
        <v>508.22079629643179</v>
      </c>
      <c r="ET36" s="382">
        <f t="shared" si="9"/>
        <v>520.93393031203311</v>
      </c>
      <c r="EU36" s="382">
        <f t="shared" si="9"/>
        <v>533.58491072965955</v>
      </c>
      <c r="EV36" s="382">
        <f t="shared" si="9"/>
        <v>546.17403139240696</v>
      </c>
      <c r="EW36" s="521"/>
      <c r="EX36" s="252"/>
      <c r="EY36" s="515">
        <f t="shared" si="20"/>
        <v>250</v>
      </c>
      <c r="EZ36" s="524">
        <v>25000</v>
      </c>
      <c r="FA36" s="382">
        <f t="shared" si="36"/>
        <v>155.49706227455579</v>
      </c>
      <c r="FB36" s="382">
        <f t="shared" si="36"/>
        <v>165.57822502417929</v>
      </c>
      <c r="FC36" s="382">
        <f t="shared" si="36"/>
        <v>175.71341615706444</v>
      </c>
      <c r="FD36" s="382">
        <f t="shared" si="36"/>
        <v>185.90251595314766</v>
      </c>
      <c r="FE36" s="382">
        <f t="shared" si="36"/>
        <v>196.14535770836909</v>
      </c>
      <c r="FF36" s="382">
        <f t="shared" si="36"/>
        <v>206.44172862642642</v>
      </c>
      <c r="FG36" s="382">
        <f t="shared" si="36"/>
        <v>216.79137094805185</v>
      </c>
      <c r="FH36" s="382">
        <f t="shared" si="36"/>
        <v>227.19398330532539</v>
      </c>
      <c r="FI36" s="382">
        <f t="shared" si="36"/>
        <v>237.64922228626716</v>
      </c>
      <c r="FJ36" s="382">
        <f t="shared" si="36"/>
        <v>248.15670419294827</v>
      </c>
      <c r="FK36" s="382">
        <f t="shared" si="36"/>
        <v>258.71600697466675</v>
      </c>
      <c r="FL36" s="382">
        <f t="shared" si="36"/>
        <v>269.32667231637112</v>
      </c>
      <c r="FM36" s="382">
        <f t="shared" si="36"/>
        <v>279.98820786148792</v>
      </c>
      <c r="FN36" s="382">
        <f t="shared" si="36"/>
        <v>290.70008954763131</v>
      </c>
      <c r="FO36" s="382">
        <f t="shared" si="36"/>
        <v>301.46176403333538</v>
      </c>
      <c r="FP36" s="382">
        <f t="shared" si="30"/>
        <v>312.27265119394144</v>
      </c>
      <c r="FQ36" s="382">
        <f t="shared" si="30"/>
        <v>323.13214666507514</v>
      </c>
      <c r="FR36" s="382">
        <f t="shared" si="30"/>
        <v>334.03962441274052</v>
      </c>
      <c r="FS36" s="382">
        <f t="shared" si="30"/>
        <v>344.99443930990117</v>
      </c>
      <c r="FT36" s="382">
        <f t="shared" si="30"/>
        <v>355.99592970049235</v>
      </c>
      <c r="FU36" s="382">
        <f t="shared" si="30"/>
        <v>367.04341993306707</v>
      </c>
      <c r="FV36" s="382">
        <f t="shared" si="30"/>
        <v>378.13622284769059</v>
      </c>
      <c r="FW36" s="382">
        <f t="shared" si="30"/>
        <v>389.27364220122575</v>
      </c>
      <c r="FX36" s="382">
        <f t="shared" si="30"/>
        <v>400.4549750177602</v>
      </c>
      <c r="FY36" s="382">
        <f t="shared" si="30"/>
        <v>411.67951385257663</v>
      </c>
      <c r="FZ36" s="382">
        <f t="shared" si="30"/>
        <v>422.94654895973974</v>
      </c>
      <c r="GA36" s="382">
        <f t="shared" si="30"/>
        <v>434.25537035501731</v>
      </c>
      <c r="GB36" s="382">
        <f t="shared" si="30"/>
        <v>445.60526976747457</v>
      </c>
      <c r="GC36" s="382">
        <f t="shared" si="30"/>
        <v>456.99554247462356</v>
      </c>
      <c r="GD36" s="382">
        <f t="shared" si="30"/>
        <v>468.42548901748097</v>
      </c>
      <c r="GE36" s="382">
        <f t="shared" si="30"/>
        <v>479.89441679326455</v>
      </c>
      <c r="GF36" s="382">
        <f t="shared" si="31"/>
        <v>491.40164152472346</v>
      </c>
      <c r="GG36" s="382">
        <f t="shared" si="12"/>
        <v>502.94648860625733</v>
      </c>
      <c r="GH36" s="382">
        <f t="shared" si="12"/>
        <v>514.52829432801354</v>
      </c>
      <c r="GI36" s="382">
        <f t="shared" si="12"/>
        <v>526.14640698007042</v>
      </c>
      <c r="GJ36" s="382">
        <f t="shared" si="12"/>
        <v>537.800187839616</v>
      </c>
      <c r="GK36" s="382">
        <f t="shared" si="12"/>
        <v>549.48901204470667</v>
      </c>
      <c r="GL36" s="382">
        <f t="shared" si="12"/>
        <v>561.21226935877041</v>
      </c>
      <c r="GM36" s="382">
        <f t="shared" si="12"/>
        <v>572.96936483047284</v>
      </c>
      <c r="GN36" s="382">
        <f t="shared" si="12"/>
        <v>584.759719353935</v>
      </c>
      <c r="GO36" s="511"/>
      <c r="GP36" s="521"/>
      <c r="GQ36" s="524">
        <v>25000</v>
      </c>
      <c r="GR36" s="583">
        <f t="shared" si="37"/>
        <v>9.8479695336507387</v>
      </c>
      <c r="GS36" s="477">
        <f t="shared" si="37"/>
        <v>4.7762740948145623</v>
      </c>
      <c r="GT36" s="477">
        <f t="shared" si="37"/>
        <v>3.0873199735728725</v>
      </c>
      <c r="GU36" s="477">
        <f t="shared" si="37"/>
        <v>2.244087937983303</v>
      </c>
      <c r="GV36" s="477">
        <f t="shared" si="37"/>
        <v>1.7391733613221785</v>
      </c>
      <c r="GW36" s="477">
        <f t="shared" si="37"/>
        <v>1.4034406634617016</v>
      </c>
      <c r="GX36" s="477">
        <f t="shared" si="37"/>
        <v>1.1644025200080896</v>
      </c>
      <c r="GY36" s="477">
        <f t="shared" si="37"/>
        <v>0.98581466761857672</v>
      </c>
      <c r="GZ36" s="477">
        <f t="shared" si="37"/>
        <v>0.84754084195462731</v>
      </c>
      <c r="HA36" s="477">
        <f t="shared" si="37"/>
        <v>0.7374987555366449</v>
      </c>
      <c r="HB36" s="477">
        <f t="shared" si="37"/>
        <v>0.64799918109024623</v>
      </c>
      <c r="HC36" s="477">
        <f t="shared" si="37"/>
        <v>0.57391549555612575</v>
      </c>
      <c r="HD36" s="477">
        <f t="shared" si="37"/>
        <v>0.51169805211571362</v>
      </c>
      <c r="HE36" s="477">
        <f t="shared" si="37"/>
        <v>0.45881096622044237</v>
      </c>
      <c r="HF36" s="477">
        <f t="shared" si="37"/>
        <v>0.41339418906788217</v>
      </c>
      <c r="HG36" s="477">
        <f t="shared" si="32"/>
        <v>0.37405230523104804</v>
      </c>
      <c r="HH36" s="477">
        <f t="shared" si="32"/>
        <v>0.33971787386023966</v>
      </c>
      <c r="HI36" s="477">
        <f t="shared" si="32"/>
        <v>0.30956032423444657</v>
      </c>
      <c r="HJ36" s="477">
        <f t="shared" si="32"/>
        <v>0.28292362241893482</v>
      </c>
      <c r="HK36" s="477">
        <f t="shared" si="32"/>
        <v>0.25928263907512333</v>
      </c>
      <c r="HL36" s="477">
        <f t="shared" si="32"/>
        <v>0.23821198463593601</v>
      </c>
      <c r="HM36" s="477">
        <f t="shared" si="32"/>
        <v>0.21936334488691167</v>
      </c>
      <c r="HN36" s="477">
        <f t="shared" si="32"/>
        <v>0.2024487298023683</v>
      </c>
      <c r="HO36" s="477">
        <f t="shared" si="32"/>
        <v>0.18722791086741603</v>
      </c>
      <c r="HP36" s="477">
        <f t="shared" si="32"/>
        <v>0.1734988740420326</v>
      </c>
      <c r="HQ36" s="477">
        <f t="shared" si="32"/>
        <v>0.16109047639814042</v>
      </c>
      <c r="HR36" s="477">
        <f t="shared" si="32"/>
        <v>0.14985673504504327</v>
      </c>
      <c r="HS36" s="477">
        <f t="shared" si="32"/>
        <v>0.1396723402123223</v>
      </c>
      <c r="HT36" s="477">
        <f t="shared" si="32"/>
        <v>0.13042909694910351</v>
      </c>
      <c r="HU36" s="477">
        <f t="shared" si="32"/>
        <v>0.12203307871165733</v>
      </c>
      <c r="HV36" s="477">
        <f t="shared" si="32"/>
        <v>0.11440233204348327</v>
      </c>
      <c r="HW36" s="477">
        <f t="shared" si="33"/>
        <v>0.10746501175365285</v>
      </c>
      <c r="HX36" s="477">
        <f t="shared" si="15"/>
        <v>0.10115785523681285</v>
      </c>
      <c r="HY36" s="477">
        <f t="shared" si="15"/>
        <v>9.5424926076734487E-2</v>
      </c>
      <c r="HZ36" s="477">
        <f t="shared" si="15"/>
        <v>9.0216573045564158E-2</v>
      </c>
      <c r="IA36" s="477">
        <f t="shared" si="15"/>
        <v>8.5488562588743308E-2</v>
      </c>
      <c r="IB36" s="477">
        <f t="shared" si="15"/>
        <v>8.1201351949801409E-2</v>
      </c>
      <c r="IC36" s="477">
        <f t="shared" si="15"/>
        <v>7.7319477006635107E-2</v>
      </c>
      <c r="ID36" s="477">
        <f t="shared" si="15"/>
        <v>7.3811034211886464E-2</v>
      </c>
      <c r="IE36" s="477">
        <f t="shared" si="15"/>
        <v>7.0647240153762586E-2</v>
      </c>
    </row>
    <row r="37" spans="1:320" ht="16.350000000000001" customHeight="1">
      <c r="J37" s="252"/>
      <c r="K37" s="499">
        <v>26000</v>
      </c>
      <c r="L37" s="382">
        <f t="shared" si="21"/>
        <v>7.9247999999999994</v>
      </c>
      <c r="M37" s="382">
        <v>260</v>
      </c>
      <c r="N37" s="491"/>
      <c r="O37" s="263"/>
      <c r="P37" s="383">
        <f t="shared" si="16"/>
        <v>-6.5112000000003718</v>
      </c>
      <c r="Q37" s="383">
        <f>$Q$11-Konstanten!$C$33*K37</f>
        <v>266.63879999999961</v>
      </c>
      <c r="R37" s="382">
        <f t="shared" si="22"/>
        <v>636.30927654739151</v>
      </c>
      <c r="S37" s="263">
        <f t="shared" si="23"/>
        <v>0.39521106734602024</v>
      </c>
      <c r="T37" s="492"/>
      <c r="U37" s="492"/>
      <c r="V37" s="170"/>
      <c r="X37" s="524">
        <v>26000</v>
      </c>
      <c r="Y37" s="410">
        <f t="shared" si="38"/>
        <v>2.2884725754445261E-2</v>
      </c>
      <c r="Z37" s="410">
        <f t="shared" si="38"/>
        <v>4.5764019168430883E-2</v>
      </c>
      <c r="AA37" s="410">
        <f t="shared" si="38"/>
        <v>6.8632466227760272E-2</v>
      </c>
      <c r="AB37" s="410">
        <f t="shared" si="38"/>
        <v>9.1484689418200593E-2</v>
      </c>
      <c r="AC37" s="410">
        <f t="shared" si="38"/>
        <v>0.11431536559666082</v>
      </c>
      <c r="AD37" s="410">
        <f t="shared" si="38"/>
        <v>0.1371192434145152</v>
      </c>
      <c r="AE37" s="410">
        <f t="shared" si="38"/>
        <v>0.15989116015473862</v>
      </c>
      <c r="AF37" s="410">
        <f t="shared" si="38"/>
        <v>0.1826260578535317</v>
      </c>
      <c r="AG37" s="410">
        <f t="shared" si="38"/>
        <v>0.20531899858809485</v>
      </c>
      <c r="AH37" s="410">
        <f t="shared" si="38"/>
        <v>0.22796517882449477</v>
      </c>
      <c r="AI37" s="410">
        <f t="shared" si="38"/>
        <v>0.2505599427333185</v>
      </c>
      <c r="AJ37" s="410">
        <f t="shared" si="38"/>
        <v>0.27309879439551105</v>
      </c>
      <c r="AK37" s="410">
        <f t="shared" si="38"/>
        <v>0.29557740883588257</v>
      </c>
      <c r="AL37" s="410">
        <f t="shared" si="38"/>
        <v>0.31799164183744155</v>
      </c>
      <c r="AM37" s="410">
        <f t="shared" si="38"/>
        <v>0.34033753850522003</v>
      </c>
      <c r="AN37" s="410">
        <f t="shared" si="38"/>
        <v>0.36261134056336597</v>
      </c>
      <c r="AO37" s="410">
        <f t="shared" si="24"/>
        <v>0.38480949238396212</v>
      </c>
      <c r="AP37" s="410">
        <f t="shared" si="24"/>
        <v>0.40692864575979815</v>
      </c>
      <c r="AQ37" s="410">
        <f t="shared" si="24"/>
        <v>0.42896566344602882</v>
      </c>
      <c r="AR37" s="410">
        <f t="shared" si="24"/>
        <v>0.45091762150719067</v>
      </c>
      <c r="AS37" s="410">
        <f t="shared" si="24"/>
        <v>0.47278181051638329</v>
      </c>
      <c r="AT37" s="410">
        <f t="shared" si="24"/>
        <v>0.49455573566211875</v>
      </c>
      <c r="AU37" s="410">
        <f t="shared" si="24"/>
        <v>0.51623711582586918</v>
      </c>
      <c r="AV37" s="410">
        <f t="shared" si="24"/>
        <v>0.53782388169924944</v>
      </c>
      <c r="AW37" s="410">
        <f t="shared" si="24"/>
        <v>0.55931417301431985</v>
      </c>
      <c r="AX37" s="410">
        <f t="shared" si="24"/>
        <v>0.58070633496374213</v>
      </c>
      <c r="AY37" s="410">
        <f t="shared" si="24"/>
        <v>0.60199891388931726</v>
      </c>
      <c r="AZ37" s="410">
        <f t="shared" si="24"/>
        <v>0.62319065231828386</v>
      </c>
      <c r="BA37" s="410">
        <f t="shared" si="24"/>
        <v>0.64428048342631627</v>
      </c>
      <c r="BB37" s="410">
        <f t="shared" si="24"/>
        <v>0.66526752500485675</v>
      </c>
      <c r="BC37" s="410">
        <f t="shared" si="24"/>
        <v>0.68615107300830591</v>
      </c>
      <c r="BD37" s="410">
        <f t="shared" si="24"/>
        <v>0.70693059475371667</v>
      </c>
      <c r="BE37" s="410">
        <f t="shared" si="25"/>
        <v>0.72760572184221839</v>
      </c>
      <c r="BF37" s="410">
        <f t="shared" si="25"/>
        <v>0.74817624286749784</v>
      </c>
      <c r="BG37" s="410">
        <f t="shared" si="25"/>
        <v>0.76864209597241739</v>
      </c>
      <c r="BH37" s="410">
        <f t="shared" si="25"/>
        <v>0.78900336131039184</v>
      </c>
      <c r="BI37" s="410">
        <f t="shared" si="25"/>
        <v>0.80926025346346919</v>
      </c>
      <c r="BJ37" s="410">
        <f t="shared" si="25"/>
        <v>0.82941311386440264</v>
      </c>
      <c r="BK37" s="410">
        <f t="shared" si="25"/>
        <v>0.84946240326529232</v>
      </c>
      <c r="BL37" s="410">
        <f t="shared" si="25"/>
        <v>0.86940869429076639</v>
      </c>
      <c r="BM37" s="253"/>
      <c r="BN37" s="252"/>
      <c r="BO37" s="537">
        <f t="shared" si="18"/>
        <v>260</v>
      </c>
      <c r="BP37" s="524">
        <v>26000</v>
      </c>
      <c r="BQ37" s="382">
        <f t="shared" si="34"/>
        <v>266.66672831707109</v>
      </c>
      <c r="BR37" s="382">
        <f t="shared" si="34"/>
        <v>266.75048675153823</v>
      </c>
      <c r="BS37" s="382">
        <f t="shared" si="34"/>
        <v>266.88999590304456</v>
      </c>
      <c r="BT37" s="382">
        <f t="shared" si="34"/>
        <v>267.08512393549756</v>
      </c>
      <c r="BU37" s="382">
        <f t="shared" si="34"/>
        <v>267.33568731761051</v>
      </c>
      <c r="BV37" s="382">
        <f t="shared" si="34"/>
        <v>267.64145184737487</v>
      </c>
      <c r="BW37" s="382">
        <f t="shared" si="34"/>
        <v>268.0021339484793</v>
      </c>
      <c r="BX37" s="382">
        <f t="shared" si="34"/>
        <v>268.4174022236889</v>
      </c>
      <c r="BY37" s="382">
        <f t="shared" si="34"/>
        <v>268.88687924749775</v>
      </c>
      <c r="BZ37" s="382">
        <f t="shared" si="34"/>
        <v>269.41014357800793</v>
      </c>
      <c r="CA37" s="382">
        <f t="shared" si="34"/>
        <v>269.986731966013</v>
      </c>
      <c r="CB37" s="382">
        <f t="shared" si="34"/>
        <v>270.61614173769823</v>
      </c>
      <c r="CC37" s="382">
        <f t="shared" si="34"/>
        <v>271.29783332622105</v>
      </c>
      <c r="CD37" s="382">
        <f t="shared" si="34"/>
        <v>272.03123292671773</v>
      </c>
      <c r="CE37" s="382">
        <f t="shared" si="34"/>
        <v>272.81573524898096</v>
      </c>
      <c r="CF37" s="382">
        <f t="shared" si="26"/>
        <v>273.65070634214902</v>
      </c>
      <c r="CG37" s="382">
        <f t="shared" si="26"/>
        <v>274.53548646622386</v>
      </c>
      <c r="CH37" s="382">
        <f t="shared" si="26"/>
        <v>275.46939298605167</v>
      </c>
      <c r="CI37" s="382">
        <f t="shared" si="26"/>
        <v>276.45172326451791</v>
      </c>
      <c r="CJ37" s="382">
        <f t="shared" si="26"/>
        <v>277.481757533088</v>
      </c>
      <c r="CK37" s="382">
        <f t="shared" si="26"/>
        <v>278.55876171942532</v>
      </c>
      <c r="CL37" s="382">
        <f t="shared" si="26"/>
        <v>279.68199021357515</v>
      </c>
      <c r="CM37" s="382">
        <f t="shared" si="26"/>
        <v>280.85068855609649</v>
      </c>
      <c r="CN37" s="382">
        <f t="shared" si="26"/>
        <v>282.06409603348766</v>
      </c>
      <c r="CO37" s="382">
        <f t="shared" si="26"/>
        <v>283.32144816825189</v>
      </c>
      <c r="CP37" s="382">
        <f t="shared" si="26"/>
        <v>284.62197909295753</v>
      </c>
      <c r="CQ37" s="382">
        <f t="shared" si="26"/>
        <v>285.9649237996033</v>
      </c>
      <c r="CR37" s="382">
        <f t="shared" si="26"/>
        <v>287.34952025751016</v>
      </c>
      <c r="CS37" s="382">
        <f t="shared" si="26"/>
        <v>288.77501139476647</v>
      </c>
      <c r="CT37" s="382">
        <f t="shared" si="26"/>
        <v>290.24064693995405</v>
      </c>
      <c r="CU37" s="382">
        <f t="shared" si="26"/>
        <v>291.74568512245946</v>
      </c>
      <c r="CV37" s="382">
        <f t="shared" si="27"/>
        <v>293.28939423111251</v>
      </c>
      <c r="CW37" s="382">
        <f t="shared" si="6"/>
        <v>294.87105403218629</v>
      </c>
      <c r="CX37" s="382">
        <f t="shared" si="6"/>
        <v>296.48995704894247</v>
      </c>
      <c r="CY37" s="382">
        <f t="shared" si="6"/>
        <v>298.14540970590241</v>
      </c>
      <c r="CZ37" s="382">
        <f t="shared" si="6"/>
        <v>299.83673334188285</v>
      </c>
      <c r="DA37" s="382">
        <f t="shared" si="6"/>
        <v>301.56326509654701</v>
      </c>
      <c r="DB37" s="382">
        <f t="shared" si="6"/>
        <v>303.32435867580699</v>
      </c>
      <c r="DC37" s="382">
        <f t="shared" si="6"/>
        <v>305.11938500187176</v>
      </c>
      <c r="DD37" s="382">
        <f t="shared" si="6"/>
        <v>306.94773275407715</v>
      </c>
      <c r="DE37" s="521"/>
      <c r="DF37" s="252"/>
      <c r="DG37" s="537">
        <f t="shared" si="19"/>
        <v>260</v>
      </c>
      <c r="DH37" s="524">
        <v>26000</v>
      </c>
      <c r="DI37" s="382">
        <f t="shared" si="35"/>
        <v>14.561763288796522</v>
      </c>
      <c r="DJ37" s="382">
        <f t="shared" si="35"/>
        <v>29.120069928965211</v>
      </c>
      <c r="DK37" s="382">
        <f t="shared" si="35"/>
        <v>43.671474933049417</v>
      </c>
      <c r="DL37" s="382">
        <f t="shared" si="35"/>
        <v>58.212556538858024</v>
      </c>
      <c r="DM37" s="382">
        <f t="shared" si="35"/>
        <v>72.739927581061821</v>
      </c>
      <c r="DN37" s="382">
        <f t="shared" si="35"/>
        <v>87.250246577815844</v>
      </c>
      <c r="DO37" s="382">
        <f t="shared" si="35"/>
        <v>101.74022844438484</v>
      </c>
      <c r="DP37" s="382">
        <f t="shared" si="35"/>
        <v>116.20665475148282</v>
      </c>
      <c r="DQ37" s="382">
        <f t="shared" si="35"/>
        <v>130.64638345302552</v>
      </c>
      <c r="DR37" s="382">
        <f t="shared" si="35"/>
        <v>145.05635801581099</v>
      </c>
      <c r="DS37" s="382">
        <f t="shared" si="35"/>
        <v>159.43361589239373</v>
      </c>
      <c r="DT37" s="382">
        <f t="shared" si="35"/>
        <v>173.77529628777245</v>
      </c>
      <c r="DU37" s="382">
        <f t="shared" si="35"/>
        <v>188.07864718011299</v>
      </c>
      <c r="DV37" s="382">
        <f t="shared" si="35"/>
        <v>202.34103156569967</v>
      </c>
      <c r="DW37" s="382">
        <f t="shared" si="35"/>
        <v>216.55993290817656</v>
      </c>
      <c r="DX37" s="382">
        <f t="shared" si="28"/>
        <v>230.7329597817552</v>
      </c>
      <c r="DY37" s="382">
        <f t="shared" si="28"/>
        <v>244.85784970740789</v>
      </c>
      <c r="DZ37" s="382">
        <f t="shared" si="28"/>
        <v>258.93247218982691</v>
      </c>
      <c r="EA37" s="382">
        <f t="shared" si="28"/>
        <v>272.95483097101442</v>
      </c>
      <c r="EB37" s="382">
        <f t="shared" si="28"/>
        <v>286.92306552371099</v>
      </c>
      <c r="EC37" s="382">
        <f t="shared" si="28"/>
        <v>300.83545181444578</v>
      </c>
      <c r="ED37" s="382">
        <f t="shared" si="28"/>
        <v>314.69040237152575</v>
      </c>
      <c r="EE37" s="382">
        <f t="shared" si="28"/>
        <v>328.48646569807079</v>
      </c>
      <c r="EF37" s="382">
        <f t="shared" si="28"/>
        <v>342.22232507395927</v>
      </c>
      <c r="EG37" s="382">
        <f t="shared" si="28"/>
        <v>355.89679679344442</v>
      </c>
      <c r="EH37" s="382">
        <f t="shared" si="28"/>
        <v>369.50882788726597</v>
      </c>
      <c r="EI37" s="382">
        <f t="shared" si="28"/>
        <v>383.05749337922691</v>
      </c>
      <c r="EJ37" s="382">
        <f t="shared" si="28"/>
        <v>396.54199312774421</v>
      </c>
      <c r="EK37" s="382">
        <f t="shared" si="28"/>
        <v>409.96164830260295</v>
      </c>
      <c r="EL37" s="382">
        <f t="shared" si="28"/>
        <v>423.31589754631409</v>
      </c>
      <c r="EM37" s="382">
        <f t="shared" si="28"/>
        <v>436.60429286813155</v>
      </c>
      <c r="EN37" s="382">
        <f t="shared" si="29"/>
        <v>449.82649531695466</v>
      </c>
      <c r="EO37" s="382">
        <f t="shared" si="9"/>
        <v>462.98227047716455</v>
      </c>
      <c r="EP37" s="382">
        <f t="shared" si="9"/>
        <v>476.07148382896304</v>
      </c>
      <c r="EQ37" s="382">
        <f t="shared" si="9"/>
        <v>489.0940960120796</v>
      </c>
      <c r="ER37" s="382">
        <f t="shared" si="9"/>
        <v>502.05015802887556</v>
      </c>
      <c r="ES37" s="382">
        <f t="shared" si="9"/>
        <v>514.93980641989879</v>
      </c>
      <c r="ET37" s="382">
        <f t="shared" si="9"/>
        <v>527.76325844197731</v>
      </c>
      <c r="EU37" s="382">
        <f t="shared" si="9"/>
        <v>540.52080727594671</v>
      </c>
      <c r="EV37" s="382">
        <f t="shared" si="9"/>
        <v>553.21281728816984</v>
      </c>
      <c r="EW37" s="521"/>
      <c r="EX37" s="252"/>
      <c r="EY37" s="515">
        <f t="shared" si="20"/>
        <v>260</v>
      </c>
      <c r="EZ37" s="524">
        <v>26000</v>
      </c>
      <c r="FA37" s="382">
        <f t="shared" si="36"/>
        <v>159.51672831707111</v>
      </c>
      <c r="FB37" s="382">
        <f t="shared" si="36"/>
        <v>169.60048675153826</v>
      </c>
      <c r="FC37" s="382">
        <f t="shared" si="36"/>
        <v>179.73999590304459</v>
      </c>
      <c r="FD37" s="382">
        <f t="shared" si="36"/>
        <v>189.93512393549759</v>
      </c>
      <c r="FE37" s="382">
        <f t="shared" si="36"/>
        <v>200.18568731761053</v>
      </c>
      <c r="FF37" s="382">
        <f t="shared" si="36"/>
        <v>210.49145184737489</v>
      </c>
      <c r="FG37" s="382">
        <f t="shared" si="36"/>
        <v>220.85213394847932</v>
      </c>
      <c r="FH37" s="382">
        <f t="shared" si="36"/>
        <v>231.26740222368892</v>
      </c>
      <c r="FI37" s="382">
        <f t="shared" si="36"/>
        <v>241.73687924749777</v>
      </c>
      <c r="FJ37" s="382">
        <f t="shared" si="36"/>
        <v>252.26014357800796</v>
      </c>
      <c r="FK37" s="382">
        <f t="shared" si="36"/>
        <v>262.83673196601302</v>
      </c>
      <c r="FL37" s="382">
        <f t="shared" si="36"/>
        <v>273.46614173769825</v>
      </c>
      <c r="FM37" s="382">
        <f t="shared" si="36"/>
        <v>284.14783332622108</v>
      </c>
      <c r="FN37" s="382">
        <f t="shared" si="36"/>
        <v>294.88123292671776</v>
      </c>
      <c r="FO37" s="382">
        <f t="shared" si="36"/>
        <v>305.66573524898098</v>
      </c>
      <c r="FP37" s="382">
        <f t="shared" si="30"/>
        <v>316.50070634214904</v>
      </c>
      <c r="FQ37" s="382">
        <f t="shared" si="30"/>
        <v>327.38548646622388</v>
      </c>
      <c r="FR37" s="382">
        <f t="shared" si="30"/>
        <v>338.3193929860517</v>
      </c>
      <c r="FS37" s="382">
        <f t="shared" si="30"/>
        <v>349.30172326451793</v>
      </c>
      <c r="FT37" s="382">
        <f t="shared" si="30"/>
        <v>360.33175753308802</v>
      </c>
      <c r="FU37" s="382">
        <f t="shared" si="30"/>
        <v>371.40876171942534</v>
      </c>
      <c r="FV37" s="382">
        <f t="shared" si="30"/>
        <v>382.53199021357517</v>
      </c>
      <c r="FW37" s="382">
        <f t="shared" si="30"/>
        <v>393.70068855609651</v>
      </c>
      <c r="FX37" s="382">
        <f t="shared" si="30"/>
        <v>404.91409603348768</v>
      </c>
      <c r="FY37" s="382">
        <f t="shared" si="30"/>
        <v>416.17144816825191</v>
      </c>
      <c r="FZ37" s="382">
        <f t="shared" si="30"/>
        <v>427.47197909295755</v>
      </c>
      <c r="GA37" s="382">
        <f t="shared" si="30"/>
        <v>438.81492379960332</v>
      </c>
      <c r="GB37" s="382">
        <f t="shared" si="30"/>
        <v>450.19952025751019</v>
      </c>
      <c r="GC37" s="382">
        <f t="shared" si="30"/>
        <v>461.62501139476649</v>
      </c>
      <c r="GD37" s="382">
        <f t="shared" si="30"/>
        <v>473.09064693995407</v>
      </c>
      <c r="GE37" s="382">
        <f t="shared" si="30"/>
        <v>484.59568512245949</v>
      </c>
      <c r="GF37" s="382">
        <f t="shared" si="31"/>
        <v>496.13939423111253</v>
      </c>
      <c r="GG37" s="382">
        <f t="shared" si="12"/>
        <v>507.72105403218632</v>
      </c>
      <c r="GH37" s="382">
        <f t="shared" si="12"/>
        <v>519.33995704894255</v>
      </c>
      <c r="GI37" s="382">
        <f t="shared" si="12"/>
        <v>530.99540970590238</v>
      </c>
      <c r="GJ37" s="382">
        <f t="shared" si="12"/>
        <v>542.68673334188293</v>
      </c>
      <c r="GK37" s="382">
        <f t="shared" si="12"/>
        <v>554.41326509654709</v>
      </c>
      <c r="GL37" s="382">
        <f t="shared" si="12"/>
        <v>566.17435867580707</v>
      </c>
      <c r="GM37" s="382">
        <f t="shared" si="12"/>
        <v>577.96938500187184</v>
      </c>
      <c r="GN37" s="382">
        <f t="shared" si="12"/>
        <v>589.79773275407717</v>
      </c>
      <c r="GO37" s="511"/>
      <c r="GP37" s="521"/>
      <c r="GQ37" s="524">
        <v>26000</v>
      </c>
      <c r="GR37" s="583">
        <f t="shared" si="37"/>
        <v>9.9544926087213295</v>
      </c>
      <c r="GS37" s="477">
        <f t="shared" si="37"/>
        <v>4.8241785533227608</v>
      </c>
      <c r="GT37" s="477">
        <f t="shared" si="37"/>
        <v>3.115729917036123</v>
      </c>
      <c r="GU37" s="477">
        <f t="shared" si="37"/>
        <v>2.2627861621008205</v>
      </c>
      <c r="GV37" s="477">
        <f t="shared" si="37"/>
        <v>1.7520743280163755</v>
      </c>
      <c r="GW37" s="477">
        <f t="shared" si="37"/>
        <v>1.4125026587706426</v>
      </c>
      <c r="GX37" s="477">
        <f t="shared" si="37"/>
        <v>1.1707454103978709</v>
      </c>
      <c r="GY37" s="477">
        <f t="shared" si="37"/>
        <v>0.99013905630682397</v>
      </c>
      <c r="GZ37" s="477">
        <f t="shared" si="37"/>
        <v>0.8503143589459965</v>
      </c>
      <c r="HA37" s="477">
        <f t="shared" si="37"/>
        <v>0.73904920148699638</v>
      </c>
      <c r="HB37" s="477">
        <f t="shared" si="37"/>
        <v>0.64856533231617219</v>
      </c>
      <c r="HC37" s="477">
        <f t="shared" si="37"/>
        <v>0.57367673990230139</v>
      </c>
      <c r="HD37" s="477">
        <f t="shared" si="37"/>
        <v>0.51079262631077782</v>
      </c>
      <c r="HE37" s="477">
        <f t="shared" si="37"/>
        <v>0.45734768002786674</v>
      </c>
      <c r="HF37" s="477">
        <f t="shared" si="37"/>
        <v>0.41146024171787177</v>
      </c>
      <c r="HG37" s="477">
        <f t="shared" si="32"/>
        <v>0.37171865970739298</v>
      </c>
      <c r="HH37" s="477">
        <f t="shared" si="32"/>
        <v>0.33704305113122623</v>
      </c>
      <c r="HI37" s="477">
        <f t="shared" si="32"/>
        <v>0.30659314424660172</v>
      </c>
      <c r="HJ37" s="477">
        <f t="shared" si="32"/>
        <v>0.27970522456739716</v>
      </c>
      <c r="HK37" s="477">
        <f t="shared" si="32"/>
        <v>0.25584799840119732</v>
      </c>
      <c r="HL37" s="477">
        <f t="shared" si="32"/>
        <v>0.23459106790548387</v>
      </c>
      <c r="HM37" s="477">
        <f t="shared" si="32"/>
        <v>0.21558200482376058</v>
      </c>
      <c r="HN37" s="477">
        <f t="shared" si="32"/>
        <v>0.1985294058293639</v>
      </c>
      <c r="HO37" s="477">
        <f t="shared" si="32"/>
        <v>0.18319018476068094</v>
      </c>
      <c r="HP37" s="477">
        <f t="shared" si="32"/>
        <v>0.16935991534026007</v>
      </c>
      <c r="HQ37" s="477">
        <f t="shared" si="32"/>
        <v>0.1568654030192092</v>
      </c>
      <c r="HR37" s="477">
        <f t="shared" si="32"/>
        <v>0.14555890795530413</v>
      </c>
      <c r="HS37" s="477">
        <f t="shared" si="32"/>
        <v>0.13531360627544042</v>
      </c>
      <c r="HT37" s="477">
        <f t="shared" si="32"/>
        <v>0.12601999066515002</v>
      </c>
      <c r="HU37" s="477">
        <f t="shared" si="32"/>
        <v>0.11758299105266706</v>
      </c>
      <c r="HV37" s="477">
        <f t="shared" si="32"/>
        <v>0.1099196527342045</v>
      </c>
      <c r="HW37" s="477">
        <f t="shared" si="33"/>
        <v>0.10295724995372958</v>
      </c>
      <c r="HX37" s="477">
        <f t="shared" si="15"/>
        <v>9.6631742526366138E-2</v>
      </c>
      <c r="HY37" s="477">
        <f t="shared" si="15"/>
        <v>9.0886504841622612E-2</v>
      </c>
      <c r="HZ37" s="477">
        <f t="shared" si="15"/>
        <v>8.5671272737644938E-2</v>
      </c>
      <c r="IA37" s="477">
        <f t="shared" si="15"/>
        <v>8.0941265853899297E-2</v>
      </c>
      <c r="IB37" s="477">
        <f t="shared" si="15"/>
        <v>7.6656452238730896E-2</v>
      </c>
      <c r="IC37" s="477">
        <f t="shared" si="15"/>
        <v>7.2780928985515386E-2</v>
      </c>
      <c r="ID37" s="477">
        <f t="shared" si="15"/>
        <v>6.9282398053562594E-2</v>
      </c>
      <c r="IE37" s="477">
        <f t="shared" si="15"/>
        <v>6.6131720601206104E-2</v>
      </c>
    </row>
    <row r="38" spans="1:320">
      <c r="J38" s="252"/>
      <c r="K38" s="499">
        <v>27000</v>
      </c>
      <c r="L38" s="382">
        <f t="shared" si="21"/>
        <v>8.2295999999999996</v>
      </c>
      <c r="M38" s="382">
        <v>270</v>
      </c>
      <c r="N38" s="491"/>
      <c r="O38" s="263"/>
      <c r="P38" s="383">
        <f t="shared" si="16"/>
        <v>-8.492400000000373</v>
      </c>
      <c r="Q38" s="383">
        <f>$Q$11-Konstanten!$C$33*K38</f>
        <v>264.6575999999996</v>
      </c>
      <c r="R38" s="382">
        <f t="shared" si="22"/>
        <v>633.94089198596998</v>
      </c>
      <c r="S38" s="263">
        <f t="shared" si="23"/>
        <v>0.38001910923299465</v>
      </c>
      <c r="T38" s="492"/>
      <c r="U38" s="492"/>
      <c r="V38" s="170"/>
      <c r="X38" s="524">
        <v>27000</v>
      </c>
      <c r="Y38" s="410">
        <f t="shared" si="38"/>
        <v>2.3337611563130203E-2</v>
      </c>
      <c r="Z38" s="410">
        <f t="shared" si="38"/>
        <v>4.6669317287146704E-2</v>
      </c>
      <c r="AA38" s="410">
        <f t="shared" si="38"/>
        <v>6.998923208767073E-2</v>
      </c>
      <c r="AB38" s="410">
        <f t="shared" si="38"/>
        <v>9.3291512209075972E-2</v>
      </c>
      <c r="AC38" s="410">
        <f t="shared" si="38"/>
        <v>0.11657037544006907</v>
      </c>
      <c r="AD38" s="410">
        <f t="shared" si="38"/>
        <v>0.13982012079924794</v>
      </c>
      <c r="AE38" s="410">
        <f t="shared" si="38"/>
        <v>0.16303514752724887</v>
      </c>
      <c r="AF38" s="410">
        <f t="shared" si="38"/>
        <v>0.18620997323369703</v>
      </c>
      <c r="AG38" s="410">
        <f t="shared" si="38"/>
        <v>0.20933925106040163</v>
      </c>
      <c r="AH38" s="410">
        <f t="shared" si="38"/>
        <v>0.23241778573755587</v>
      </c>
      <c r="AI38" s="410">
        <f t="shared" si="38"/>
        <v>0.25544054842651465</v>
      </c>
      <c r="AJ38" s="410">
        <f t="shared" si="38"/>
        <v>0.27840269026074416</v>
      </c>
      <c r="AK38" s="410">
        <f t="shared" si="38"/>
        <v>0.30129955451493889</v>
      </c>
      <c r="AL38" s="410">
        <f t="shared" si="38"/>
        <v>0.32412668735138084</v>
      </c>
      <c r="AM38" s="410">
        <f t="shared" si="38"/>
        <v>0.34687984711123254</v>
      </c>
      <c r="AN38" s="410">
        <f t="shared" si="38"/>
        <v>0.36955501213676667</v>
      </c>
      <c r="AO38" s="410">
        <f t="shared" si="24"/>
        <v>0.39214838712794847</v>
      </c>
      <c r="AP38" s="410">
        <f t="shared" si="24"/>
        <v>0.41465640805310955</v>
      </c>
      <c r="AQ38" s="410">
        <f t="shared" si="24"/>
        <v>0.43707574564842794</v>
      </c>
      <c r="AR38" s="410">
        <f t="shared" si="24"/>
        <v>0.45940330755428893</v>
      </c>
      <c r="AS38" s="410">
        <f t="shared" si="24"/>
        <v>0.48163623914843384</v>
      </c>
      <c r="AT38" s="410">
        <f t="shared" si="24"/>
        <v>0.5037719231457255</v>
      </c>
      <c r="AU38" s="410">
        <f t="shared" si="24"/>
        <v>0.52580797804256807</v>
      </c>
      <c r="AV38" s="410">
        <f t="shared" si="24"/>
        <v>0.54774225549048616</v>
      </c>
      <c r="AW38" s="410">
        <f t="shared" si="24"/>
        <v>0.56957283668796954</v>
      </c>
      <c r="AX38" s="410">
        <f t="shared" si="24"/>
        <v>0.59129802788286856</v>
      </c>
      <c r="AY38" s="410">
        <f t="shared" si="24"/>
        <v>0.61291635507898667</v>
      </c>
      <c r="AZ38" s="410">
        <f t="shared" si="24"/>
        <v>0.63442655804078041</v>
      </c>
      <c r="BA38" s="410">
        <f t="shared" si="24"/>
        <v>0.65582758368887051</v>
      </c>
      <c r="BB38" s="410">
        <f t="shared" si="24"/>
        <v>0.67711857897684635</v>
      </c>
      <c r="BC38" s="410">
        <f t="shared" si="24"/>
        <v>0.6982988833367072</v>
      </c>
      <c r="BD38" s="410">
        <f t="shared" si="24"/>
        <v>0.71936802077633633</v>
      </c>
      <c r="BE38" s="410">
        <f t="shared" si="25"/>
        <v>0.74032569170785423</v>
      </c>
      <c r="BF38" s="410">
        <f t="shared" si="25"/>
        <v>0.76117176458065849</v>
      </c>
      <c r="BG38" s="410">
        <f t="shared" si="25"/>
        <v>0.78190626738758406</v>
      </c>
      <c r="BH38" s="410">
        <f t="shared" si="25"/>
        <v>0.80252937910707078</v>
      </c>
      <c r="BI38" s="410">
        <f t="shared" si="25"/>
        <v>0.82304142113848622</v>
      </c>
      <c r="BJ38" s="410">
        <f t="shared" si="25"/>
        <v>0.84344284878210685</v>
      </c>
      <c r="BK38" s="410">
        <f t="shared" si="25"/>
        <v>0.86373424280964284</v>
      </c>
      <c r="BL38" s="410">
        <f t="shared" si="25"/>
        <v>0.88391630116569908</v>
      </c>
      <c r="BM38" s="253"/>
      <c r="BN38" s="252"/>
      <c r="BO38" s="537">
        <f t="shared" si="18"/>
        <v>270</v>
      </c>
      <c r="BP38" s="524">
        <v>27000</v>
      </c>
      <c r="BQ38" s="382">
        <f t="shared" si="34"/>
        <v>264.68642884078469</v>
      </c>
      <c r="BR38" s="382">
        <f t="shared" si="34"/>
        <v>264.77288618316612</v>
      </c>
      <c r="BS38" s="382">
        <f t="shared" si="34"/>
        <v>264.91688465946157</v>
      </c>
      <c r="BT38" s="382">
        <f t="shared" si="34"/>
        <v>265.11827922885118</v>
      </c>
      <c r="BU38" s="382">
        <f t="shared" si="34"/>
        <v>265.3768680278838</v>
      </c>
      <c r="BV38" s="382">
        <f t="shared" si="34"/>
        <v>265.69239354641633</v>
      </c>
      <c r="BW38" s="382">
        <f t="shared" si="34"/>
        <v>266.06454411459401</v>
      </c>
      <c r="BX38" s="382">
        <f t="shared" si="34"/>
        <v>266.49295568290444</v>
      </c>
      <c r="BY38" s="382">
        <f t="shared" si="34"/>
        <v>266.97721387412878</v>
      </c>
      <c r="BZ38" s="382">
        <f t="shared" si="34"/>
        <v>267.51685628324083</v>
      </c>
      <c r="CA38" s="382">
        <f t="shared" si="34"/>
        <v>268.11137499900639</v>
      </c>
      <c r="CB38" s="382">
        <f t="shared" si="34"/>
        <v>268.76021931924583</v>
      </c>
      <c r="CC38" s="382">
        <f t="shared" si="34"/>
        <v>269.46279863044953</v>
      </c>
      <c r="CD38" s="382">
        <f t="shared" si="34"/>
        <v>270.21848542169334</v>
      </c>
      <c r="CE38" s="382">
        <f t="shared" si="34"/>
        <v>271.02661840256275</v>
      </c>
      <c r="CF38" s="382">
        <f t="shared" si="26"/>
        <v>271.88650569504506</v>
      </c>
      <c r="CG38" s="382">
        <f t="shared" si="26"/>
        <v>272.79742807004988</v>
      </c>
      <c r="CH38" s="382">
        <f t="shared" si="26"/>
        <v>273.75864220032554</v>
      </c>
      <c r="CI38" s="382">
        <f t="shared" si="26"/>
        <v>274.76938390300336</v>
      </c>
      <c r="CJ38" s="382">
        <f t="shared" si="26"/>
        <v>275.82887134676309</v>
      </c>
      <c r="CK38" s="382">
        <f t="shared" si="26"/>
        <v>276.93630820062447</v>
      </c>
      <c r="CL38" s="382">
        <f t="shared" si="26"/>
        <v>278.09088670355692</v>
      </c>
      <c r="CM38" s="382">
        <f t="shared" si="26"/>
        <v>279.29179063642107</v>
      </c>
      <c r="CN38" s="382">
        <f t="shared" si="26"/>
        <v>280.53819818014699</v>
      </c>
      <c r="CO38" s="382">
        <f t="shared" si="26"/>
        <v>281.82928464646523</v>
      </c>
      <c r="CP38" s="382">
        <f t="shared" si="26"/>
        <v>283.16422506990193</v>
      </c>
      <c r="CQ38" s="382">
        <f t="shared" si="26"/>
        <v>284.54219665206904</v>
      </c>
      <c r="CR38" s="382">
        <f t="shared" si="26"/>
        <v>285.96238105151474</v>
      </c>
      <c r="CS38" s="382">
        <f t="shared" si="26"/>
        <v>287.423966514499</v>
      </c>
      <c r="CT38" s="382">
        <f t="shared" si="26"/>
        <v>288.92614984401433</v>
      </c>
      <c r="CU38" s="382">
        <f t="shared" si="26"/>
        <v>290.46813820616154</v>
      </c>
      <c r="CV38" s="382">
        <f t="shared" si="27"/>
        <v>292.04915077460862</v>
      </c>
      <c r="CW38" s="382">
        <f t="shared" si="6"/>
        <v>293.66842021529447</v>
      </c>
      <c r="CX38" s="382">
        <f t="shared" si="6"/>
        <v>295.32519401479396</v>
      </c>
      <c r="CY38" s="382">
        <f t="shared" si="6"/>
        <v>297.01873565683479</v>
      </c>
      <c r="CZ38" s="382">
        <f t="shared" si="6"/>
        <v>298.74832565235999</v>
      </c>
      <c r="DA38" s="382">
        <f t="shared" si="6"/>
        <v>300.5132624292628</v>
      </c>
      <c r="DB38" s="382">
        <f t="shared" si="6"/>
        <v>302.31286308850258</v>
      </c>
      <c r="DC38" s="382">
        <f t="shared" si="6"/>
        <v>304.14646403374877</v>
      </c>
      <c r="DD38" s="382">
        <f t="shared" si="6"/>
        <v>306.01342148200052</v>
      </c>
      <c r="DE38" s="521"/>
      <c r="DF38" s="252"/>
      <c r="DG38" s="537">
        <f t="shared" si="19"/>
        <v>270</v>
      </c>
      <c r="DH38" s="524">
        <v>27000</v>
      </c>
      <c r="DI38" s="382">
        <f t="shared" si="35"/>
        <v>14.794666291152849</v>
      </c>
      <c r="DJ38" s="382">
        <f t="shared" si="35"/>
        <v>29.585588629390031</v>
      </c>
      <c r="DK38" s="382">
        <f t="shared" si="35"/>
        <v>44.369036219071056</v>
      </c>
      <c r="DL38" s="382">
        <f t="shared" si="35"/>
        <v>59.141304464541633</v>
      </c>
      <c r="DM38" s="382">
        <f t="shared" si="35"/>
        <v>73.898727785616799</v>
      </c>
      <c r="DN38" s="382">
        <f t="shared" si="35"/>
        <v>88.637692097061318</v>
      </c>
      <c r="DO38" s="382">
        <f t="shared" si="35"/>
        <v>103.35464684848836</v>
      </c>
      <c r="DP38" s="382">
        <f t="shared" si="35"/>
        <v>118.0461165284535</v>
      </c>
      <c r="DQ38" s="382">
        <f t="shared" si="35"/>
        <v>132.70871154490592</v>
      </c>
      <c r="DR38" s="382">
        <f t="shared" si="35"/>
        <v>147.33913840387021</v>
      </c>
      <c r="DS38" s="382">
        <f t="shared" si="35"/>
        <v>161.93420911889007</v>
      </c>
      <c r="DT38" s="382">
        <f t="shared" si="35"/>
        <v>176.49084979518986</v>
      </c>
      <c r="DU38" s="382">
        <f t="shared" si="35"/>
        <v>191.00610834417574</v>
      </c>
      <c r="DV38" s="382">
        <f t="shared" si="35"/>
        <v>205.47716129599198</v>
      </c>
      <c r="DW38" s="382">
        <f t="shared" si="35"/>
        <v>219.90131968965164</v>
      </c>
      <c r="DX38" s="382">
        <f t="shared" si="28"/>
        <v>234.27603403186782</v>
      </c>
      <c r="DY38" s="382">
        <f t="shared" si="28"/>
        <v>248.59889832675111</v>
      </c>
      <c r="DZ38" s="382">
        <f t="shared" si="28"/>
        <v>262.86765318888661</v>
      </c>
      <c r="EA38" s="382">
        <f t="shared" si="28"/>
        <v>277.08018806179734</v>
      </c>
      <c r="EB38" s="382">
        <f t="shared" si="28"/>
        <v>291.23454257227081</v>
      </c>
      <c r="EC38" s="382">
        <f t="shared" si="28"/>
        <v>305.32890705852611</v>
      </c>
      <c r="ED38" s="382">
        <f t="shared" si="28"/>
        <v>319.36162231648876</v>
      </c>
      <c r="EE38" s="382">
        <f t="shared" si="28"/>
        <v>333.33117861364491</v>
      </c>
      <c r="EF38" s="382">
        <f t="shared" si="28"/>
        <v>347.23621402404586</v>
      </c>
      <c r="EG38" s="382">
        <f t="shared" si="28"/>
        <v>361.07551214095059</v>
      </c>
      <c r="EH38" s="382">
        <f t="shared" si="28"/>
        <v>374.84799922561064</v>
      </c>
      <c r="EI38" s="382">
        <f t="shared" si="28"/>
        <v>388.55274085156231</v>
      </c>
      <c r="EJ38" s="382">
        <f t="shared" si="28"/>
        <v>402.18893810396111</v>
      </c>
      <c r="EK38" s="382">
        <f t="shared" si="28"/>
        <v>415.75592339272595</v>
      </c>
      <c r="EL38" s="382">
        <f t="shared" si="28"/>
        <v>429.25315593685445</v>
      </c>
      <c r="EM38" s="382">
        <f t="shared" si="28"/>
        <v>442.68021697527894</v>
      </c>
      <c r="EN38" s="382">
        <f t="shared" si="29"/>
        <v>456.03680475713242</v>
      </c>
      <c r="EO38" s="382">
        <f t="shared" si="9"/>
        <v>469.32272936140731</v>
      </c>
      <c r="EP38" s="382">
        <f t="shared" si="9"/>
        <v>482.53790739279742</v>
      </c>
      <c r="EQ38" s="382">
        <f t="shared" si="9"/>
        <v>495.68235659710541</v>
      </c>
      <c r="ER38" s="382">
        <f t="shared" si="9"/>
        <v>508.7561904360831</v>
      </c>
      <c r="ES38" s="382">
        <f t="shared" si="9"/>
        <v>521.75961265793228</v>
      </c>
      <c r="ET38" s="382">
        <f t="shared" si="9"/>
        <v>534.69291189611636</v>
      </c>
      <c r="EU38" s="382">
        <f t="shared" si="9"/>
        <v>547.55645632557139</v>
      </c>
      <c r="EV38" s="382">
        <f t="shared" si="9"/>
        <v>560.35068840192253</v>
      </c>
      <c r="EW38" s="521"/>
      <c r="EX38" s="252"/>
      <c r="EY38" s="515">
        <f t="shared" si="20"/>
        <v>270</v>
      </c>
      <c r="EZ38" s="524">
        <v>27000</v>
      </c>
      <c r="FA38" s="382">
        <f t="shared" si="36"/>
        <v>163.53642884078471</v>
      </c>
      <c r="FB38" s="382">
        <f t="shared" si="36"/>
        <v>173.62288618316614</v>
      </c>
      <c r="FC38" s="382">
        <f t="shared" si="36"/>
        <v>183.7668846594616</v>
      </c>
      <c r="FD38" s="382">
        <f t="shared" si="36"/>
        <v>193.9682792288512</v>
      </c>
      <c r="FE38" s="382">
        <f t="shared" si="36"/>
        <v>204.22686802788382</v>
      </c>
      <c r="FF38" s="382">
        <f t="shared" si="36"/>
        <v>214.54239354641635</v>
      </c>
      <c r="FG38" s="382">
        <f t="shared" si="36"/>
        <v>224.91454411459404</v>
      </c>
      <c r="FH38" s="382">
        <f t="shared" si="36"/>
        <v>235.34295568290446</v>
      </c>
      <c r="FI38" s="382">
        <f t="shared" si="36"/>
        <v>245.8272138741288</v>
      </c>
      <c r="FJ38" s="382">
        <f t="shared" si="36"/>
        <v>256.36685628324085</v>
      </c>
      <c r="FK38" s="382">
        <f t="shared" si="36"/>
        <v>266.96137499900641</v>
      </c>
      <c r="FL38" s="382">
        <f t="shared" si="36"/>
        <v>277.61021931924586</v>
      </c>
      <c r="FM38" s="382">
        <f t="shared" si="36"/>
        <v>288.31279863044955</v>
      </c>
      <c r="FN38" s="382">
        <f t="shared" si="36"/>
        <v>299.06848542169337</v>
      </c>
      <c r="FO38" s="382">
        <f t="shared" si="36"/>
        <v>309.87661840256277</v>
      </c>
      <c r="FP38" s="382">
        <f t="shared" si="30"/>
        <v>320.73650569504508</v>
      </c>
      <c r="FQ38" s="382">
        <f t="shared" si="30"/>
        <v>331.6474280700499</v>
      </c>
      <c r="FR38" s="382">
        <f t="shared" si="30"/>
        <v>342.60864220032556</v>
      </c>
      <c r="FS38" s="382">
        <f t="shared" si="30"/>
        <v>353.61938390300338</v>
      </c>
      <c r="FT38" s="382">
        <f t="shared" si="30"/>
        <v>364.67887134676312</v>
      </c>
      <c r="FU38" s="382">
        <f t="shared" si="30"/>
        <v>375.78630820062449</v>
      </c>
      <c r="FV38" s="382">
        <f t="shared" si="30"/>
        <v>386.94088670355694</v>
      </c>
      <c r="FW38" s="382">
        <f t="shared" si="30"/>
        <v>398.14179063642109</v>
      </c>
      <c r="FX38" s="382">
        <f t="shared" si="30"/>
        <v>409.38819818014701</v>
      </c>
      <c r="FY38" s="382">
        <f t="shared" si="30"/>
        <v>420.67928464646525</v>
      </c>
      <c r="FZ38" s="382">
        <f t="shared" si="30"/>
        <v>432.01422506990195</v>
      </c>
      <c r="GA38" s="382">
        <f t="shared" si="30"/>
        <v>443.39219665206906</v>
      </c>
      <c r="GB38" s="382">
        <f t="shared" si="30"/>
        <v>454.81238105151476</v>
      </c>
      <c r="GC38" s="382">
        <f t="shared" si="30"/>
        <v>466.27396651449902</v>
      </c>
      <c r="GD38" s="382">
        <f t="shared" si="30"/>
        <v>477.77614984401436</v>
      </c>
      <c r="GE38" s="382">
        <f t="shared" si="30"/>
        <v>489.31813820616156</v>
      </c>
      <c r="GF38" s="382">
        <f t="shared" si="31"/>
        <v>500.89915077460864</v>
      </c>
      <c r="GG38" s="382">
        <f t="shared" si="12"/>
        <v>512.51842021529455</v>
      </c>
      <c r="GH38" s="382">
        <f t="shared" si="12"/>
        <v>524.17519401479399</v>
      </c>
      <c r="GI38" s="382">
        <f t="shared" si="12"/>
        <v>535.86873565683482</v>
      </c>
      <c r="GJ38" s="382">
        <f t="shared" si="12"/>
        <v>547.59832565236002</v>
      </c>
      <c r="GK38" s="382">
        <f t="shared" si="12"/>
        <v>559.36326242926282</v>
      </c>
      <c r="GL38" s="382">
        <f t="shared" si="12"/>
        <v>571.1628630885026</v>
      </c>
      <c r="GM38" s="382">
        <f t="shared" si="12"/>
        <v>582.99646403374879</v>
      </c>
      <c r="GN38" s="382">
        <f t="shared" si="12"/>
        <v>594.8634214820006</v>
      </c>
      <c r="GO38" s="511"/>
      <c r="GP38" s="521"/>
      <c r="GQ38" s="524">
        <v>27000</v>
      </c>
      <c r="GR38" s="583">
        <f t="shared" si="37"/>
        <v>10.053742316484612</v>
      </c>
      <c r="GS38" s="477">
        <f t="shared" si="37"/>
        <v>4.8684952446979839</v>
      </c>
      <c r="GT38" s="477">
        <f t="shared" si="37"/>
        <v>3.141782204871816</v>
      </c>
      <c r="GU38" s="477">
        <f t="shared" si="37"/>
        <v>2.2797429983159323</v>
      </c>
      <c r="GV38" s="477">
        <f t="shared" si="37"/>
        <v>1.7636046539306363</v>
      </c>
      <c r="GW38" s="477">
        <f t="shared" si="37"/>
        <v>1.4204420091566132</v>
      </c>
      <c r="GX38" s="477">
        <f t="shared" si="37"/>
        <v>1.1761435114214567</v>
      </c>
      <c r="GY38" s="477">
        <f t="shared" si="37"/>
        <v>0.99365267239586041</v>
      </c>
      <c r="GZ38" s="477">
        <f t="shared" si="37"/>
        <v>0.85238188972203144</v>
      </c>
      <c r="HA38" s="477">
        <f t="shared" si="37"/>
        <v>0.73997797910637686</v>
      </c>
      <c r="HB38" s="477">
        <f t="shared" si="37"/>
        <v>0.64857923752853675</v>
      </c>
      <c r="HC38" s="477">
        <f t="shared" si="37"/>
        <v>0.57294397778355499</v>
      </c>
      <c r="HD38" s="477">
        <f t="shared" si="37"/>
        <v>0.50944281902721111</v>
      </c>
      <c r="HE38" s="477">
        <f t="shared" si="37"/>
        <v>0.45548285529836635</v>
      </c>
      <c r="HF38" s="477">
        <f t="shared" si="37"/>
        <v>0.40916215891698116</v>
      </c>
      <c r="HG38" s="477">
        <f t="shared" si="32"/>
        <v>0.36905384718701667</v>
      </c>
      <c r="HH38" s="477">
        <f t="shared" si="32"/>
        <v>0.33406636273239726</v>
      </c>
      <c r="HI38" s="477">
        <f t="shared" si="32"/>
        <v>0.30335032874562218</v>
      </c>
      <c r="HJ38" s="477">
        <f t="shared" si="32"/>
        <v>0.27623481987869686</v>
      </c>
      <c r="HK38" s="477">
        <f t="shared" si="32"/>
        <v>0.25218275320574945</v>
      </c>
      <c r="HL38" s="477">
        <f t="shared" si="32"/>
        <v>0.23075902580227345</v>
      </c>
      <c r="HM38" s="477">
        <f t="shared" si="32"/>
        <v>0.21160734310178583</v>
      </c>
      <c r="HN38" s="477">
        <f t="shared" si="32"/>
        <v>0.19443309291476871</v>
      </c>
      <c r="HO38" s="477">
        <f t="shared" si="32"/>
        <v>0.17899050169864245</v>
      </c>
      <c r="HP38" s="477">
        <f t="shared" si="32"/>
        <v>0.16507287395952661</v>
      </c>
      <c r="HQ38" s="477">
        <f t="shared" si="32"/>
        <v>0.1525050846273413</v>
      </c>
      <c r="HR38" s="477">
        <f t="shared" si="32"/>
        <v>0.14113774022110659</v>
      </c>
      <c r="HS38" s="477">
        <f t="shared" si="32"/>
        <v>0.13084259153331343</v>
      </c>
      <c r="HT38" s="477">
        <f t="shared" si="32"/>
        <v>0.12150889567495922</v>
      </c>
      <c r="HU38" s="477">
        <f t="shared" si="32"/>
        <v>0.11304050590206471</v>
      </c>
      <c r="HV38" s="477">
        <f t="shared" si="32"/>
        <v>0.10535352483006277</v>
      </c>
      <c r="HW38" s="477">
        <f t="shared" si="33"/>
        <v>9.8374397744866629E-2</v>
      </c>
      <c r="HX38" s="477">
        <f t="shared" si="15"/>
        <v>9.2038352612204111E-2</v>
      </c>
      <c r="HY38" s="477">
        <f t="shared" si="15"/>
        <v>8.6288115366867577E-2</v>
      </c>
      <c r="HZ38" s="477">
        <f t="shared" si="15"/>
        <v>8.107284539157647E-2</v>
      </c>
      <c r="IA38" s="477">
        <f t="shared" si="15"/>
        <v>7.6347248341063267E-2</v>
      </c>
      <c r="IB38" s="477">
        <f t="shared" si="15"/>
        <v>7.2070832734199466E-2</v>
      </c>
      <c r="IC38" s="477">
        <f t="shared" si="15"/>
        <v>6.8207283809050889E-2</v>
      </c>
      <c r="ID38" s="477">
        <f t="shared" si="15"/>
        <v>6.4723933575728199E-2</v>
      </c>
      <c r="IE38" s="477">
        <f t="shared" si="15"/>
        <v>6.1591310217724127E-2</v>
      </c>
    </row>
    <row r="39" spans="1:320">
      <c r="J39" s="252"/>
      <c r="K39" s="499">
        <v>28000</v>
      </c>
      <c r="L39" s="382">
        <f t="shared" si="21"/>
        <v>8.5343999999999998</v>
      </c>
      <c r="M39" s="382">
        <v>280</v>
      </c>
      <c r="N39" s="491"/>
      <c r="O39" s="263"/>
      <c r="P39" s="383">
        <f t="shared" si="16"/>
        <v>-10.473600000000374</v>
      </c>
      <c r="Q39" s="383">
        <f>$Q$11-Konstanten!$C$33*K39</f>
        <v>262.6763999999996</v>
      </c>
      <c r="R39" s="382">
        <f t="shared" si="22"/>
        <v>631.56362596627537</v>
      </c>
      <c r="S39" s="263">
        <f t="shared" si="23"/>
        <v>0.36530351911034026</v>
      </c>
      <c r="T39" s="492"/>
      <c r="U39" s="492"/>
      <c r="V39" s="170"/>
      <c r="X39" s="524">
        <v>28000</v>
      </c>
      <c r="Y39" s="410">
        <f t="shared" si="38"/>
        <v>2.3802962151561073E-2</v>
      </c>
      <c r="Z39" s="410">
        <f t="shared" si="38"/>
        <v>4.7599509538816837E-2</v>
      </c>
      <c r="AA39" s="410">
        <f t="shared" si="38"/>
        <v>7.1383250886579319E-2</v>
      </c>
      <c r="AB39" s="410">
        <f t="shared" si="38"/>
        <v>9.5147841683758505E-2</v>
      </c>
      <c r="AC39" s="410">
        <f t="shared" si="38"/>
        <v>0.11888700703426637</v>
      </c>
      <c r="AD39" s="410">
        <f t="shared" si="38"/>
        <v>0.14259456388076089</v>
      </c>
      <c r="AE39" s="410">
        <f t="shared" si="38"/>
        <v>0.16626444240902644</v>
      </c>
      <c r="AF39" s="410">
        <f t="shared" si="38"/>
        <v>0.18989070645457351</v>
      </c>
      <c r="AG39" s="410">
        <f t="shared" si="38"/>
        <v>0.21346757274971956</v>
      </c>
      <c r="AH39" s="410">
        <f t="shared" si="38"/>
        <v>0.2369894288680694</v>
      </c>
      <c r="AI39" s="410">
        <f t="shared" si="38"/>
        <v>0.26045084974400901</v>
      </c>
      <c r="AJ39" s="410">
        <f t="shared" si="38"/>
        <v>0.28384661266686634</v>
      </c>
      <c r="AK39" s="410">
        <f t="shared" si="38"/>
        <v>0.30717171067178994</v>
      </c>
      <c r="AL39" s="410">
        <f t="shared" si="38"/>
        <v>0.33042136427251118</v>
      </c>
      <c r="AM39" s="410">
        <f t="shared" si="38"/>
        <v>0.3535910315036524</v>
      </c>
      <c r="AN39" s="410">
        <f t="shared" si="38"/>
        <v>0.3766764162621245</v>
      </c>
      <c r="AO39" s="410">
        <f t="shared" si="24"/>
        <v>0.39967347495791872</v>
      </c>
      <c r="AP39" s="410">
        <f t="shared" si="24"/>
        <v>0.42257842150391206</v>
      </c>
      <c r="AQ39" s="410">
        <f t="shared" si="24"/>
        <v>0.44538773069168075</v>
      </c>
      <c r="AR39" s="410">
        <f t="shared" si="24"/>
        <v>0.46809814001592337</v>
      </c>
      <c r="AS39" s="410">
        <f t="shared" si="24"/>
        <v>0.4907066500234849</v>
      </c>
      <c r="AT39" s="410">
        <f t="shared" si="24"/>
        <v>0.51321052327411509</v>
      </c>
      <c r="AU39" s="410">
        <f t="shared" si="24"/>
        <v>0.53560728200905972</v>
      </c>
      <c r="AV39" s="410">
        <f t="shared" si="24"/>
        <v>0.55789470463046109</v>
      </c>
      <c r="AW39" s="410">
        <f t="shared" si="24"/>
        <v>0.58007082109909813</v>
      </c>
      <c r="AX39" s="410">
        <f t="shared" si="24"/>
        <v>0.60213390736084049</v>
      </c>
      <c r="AY39" s="410">
        <f t="shared" si="24"/>
        <v>0.6240824789129904</v>
      </c>
      <c r="AZ39" s="410">
        <f t="shared" si="24"/>
        <v>0.64591528362104222</v>
      </c>
      <c r="BA39" s="410">
        <f t="shared" si="24"/>
        <v>0.66763129389416509</v>
      </c>
      <c r="BB39" s="410">
        <f t="shared" si="24"/>
        <v>0.68922969832432068</v>
      </c>
      <c r="BC39" s="410">
        <f t="shared" si="24"/>
        <v>0.7107098928894805</v>
      </c>
      <c r="BD39" s="410">
        <f t="shared" si="24"/>
        <v>0.73207147181612353</v>
      </c>
      <c r="BE39" s="410">
        <f t="shared" si="25"/>
        <v>0.75331421819028443</v>
      </c>
      <c r="BF39" s="410">
        <f t="shared" si="25"/>
        <v>0.77443809439998745</v>
      </c>
      <c r="BG39" s="410">
        <f t="shared" si="25"/>
        <v>0.79544323248521964</v>
      </c>
      <c r="BH39" s="410">
        <f t="shared" si="25"/>
        <v>0.81632992446475794</v>
      </c>
      <c r="BI39" s="410">
        <f t="shared" si="25"/>
        <v>0.83709861270219121</v>
      </c>
      <c r="BJ39" s="410">
        <f t="shared" si="25"/>
        <v>0.85774988036673294</v>
      </c>
      <c r="BK39" s="410">
        <f t="shared" si="25"/>
        <v>0.87828444203774281</v>
      </c>
      <c r="BL39" s="410">
        <f t="shared" si="25"/>
        <v>0.89870313449543471</v>
      </c>
      <c r="BM39" s="253"/>
      <c r="BN39" s="252"/>
      <c r="BO39" s="537">
        <f t="shared" si="18"/>
        <v>280</v>
      </c>
      <c r="BP39" s="524">
        <v>28000</v>
      </c>
      <c r="BQ39" s="382">
        <f t="shared" si="34"/>
        <v>262.70616549185496</v>
      </c>
      <c r="BR39" s="382">
        <f t="shared" si="34"/>
        <v>262.79542988305275</v>
      </c>
      <c r="BS39" s="382">
        <f t="shared" si="34"/>
        <v>262.94409711828121</v>
      </c>
      <c r="BT39" s="382">
        <f t="shared" si="34"/>
        <v>263.15200776207968</v>
      </c>
      <c r="BU39" s="382">
        <f t="shared" si="34"/>
        <v>263.418939974951</v>
      </c>
      <c r="BV39" s="382">
        <f t="shared" si="34"/>
        <v>263.74461086217406</v>
      </c>
      <c r="BW39" s="382">
        <f t="shared" si="34"/>
        <v>264.12867817805329</v>
      </c>
      <c r="BX39" s="382">
        <f t="shared" si="34"/>
        <v>264.57074236407345</v>
      </c>
      <c r="BY39" s="382">
        <f t="shared" si="34"/>
        <v>265.07034889563641</v>
      </c>
      <c r="BZ39" s="382">
        <f t="shared" si="34"/>
        <v>265.6269909087942</v>
      </c>
      <c r="CA39" s="382">
        <f t="shared" si="34"/>
        <v>266.2401120757296</v>
      </c>
      <c r="CB39" s="382">
        <f t="shared" si="34"/>
        <v>266.90910969570359</v>
      </c>
      <c r="CC39" s="382">
        <f t="shared" si="34"/>
        <v>267.63333796678694</v>
      </c>
      <c r="CD39" s="382">
        <f t="shared" si="34"/>
        <v>268.41211140295093</v>
      </c>
      <c r="CE39" s="382">
        <f t="shared" si="34"/>
        <v>269.24470836095747</v>
      </c>
      <c r="CF39" s="382">
        <f t="shared" si="26"/>
        <v>270.13037464194787</v>
      </c>
      <c r="CG39" s="382">
        <f t="shared" si="26"/>
        <v>271.06832713362758</v>
      </c>
      <c r="CH39" s="382">
        <f t="shared" si="26"/>
        <v>272.05775746042582</v>
      </c>
      <c r="CI39" s="382">
        <f t="shared" si="26"/>
        <v>273.0978356108979</v>
      </c>
      <c r="CJ39" s="382">
        <f t="shared" si="26"/>
        <v>274.18771351388114</v>
      </c>
      <c r="CK39" s="382">
        <f t="shared" si="26"/>
        <v>275.32652853742411</v>
      </c>
      <c r="CL39" s="382">
        <f t="shared" si="26"/>
        <v>276.51340688721587</v>
      </c>
      <c r="CM39" s="382">
        <f t="shared" si="26"/>
        <v>277.74746688407294</v>
      </c>
      <c r="CN39" s="382">
        <f t="shared" si="26"/>
        <v>279.02782210294316</v>
      </c>
      <c r="CO39" s="382">
        <f t="shared" si="26"/>
        <v>280.3535843587714</v>
      </c>
      <c r="CP39" s="382">
        <f t="shared" si="26"/>
        <v>281.72386652741699</v>
      </c>
      <c r="CQ39" s="382">
        <f t="shared" si="26"/>
        <v>283.13778519254453</v>
      </c>
      <c r="CR39" s="382">
        <f t="shared" si="26"/>
        <v>284.59446311201179</v>
      </c>
      <c r="CS39" s="382">
        <f t="shared" si="26"/>
        <v>286.09303149969946</v>
      </c>
      <c r="CT39" s="382">
        <f t="shared" si="26"/>
        <v>287.63263212096024</v>
      </c>
      <c r="CU39" s="382">
        <f t="shared" si="26"/>
        <v>289.21241920188515</v>
      </c>
      <c r="CV39" s="382">
        <f t="shared" si="27"/>
        <v>290.8315611543822</v>
      </c>
      <c r="CW39" s="382">
        <f t="shared" si="6"/>
        <v>292.48924212064429</v>
      </c>
      <c r="CX39" s="382">
        <f t="shared" si="6"/>
        <v>294.18466334193187</v>
      </c>
      <c r="CY39" s="382">
        <f t="shared" si="6"/>
        <v>295.91704435773852</v>
      </c>
      <c r="CZ39" s="382">
        <f t="shared" si="6"/>
        <v>297.68562404234098</v>
      </c>
      <c r="DA39" s="382">
        <f t="shared" si="6"/>
        <v>299.48966148646906</v>
      </c>
      <c r="DB39" s="382">
        <f t="shared" si="6"/>
        <v>301.3284367323941</v>
      </c>
      <c r="DC39" s="382">
        <f t="shared" si="6"/>
        <v>303.2012513711274</v>
      </c>
      <c r="DD39" s="382">
        <f t="shared" si="6"/>
        <v>305.1074290106643</v>
      </c>
      <c r="DE39" s="521"/>
      <c r="DF39" s="252"/>
      <c r="DG39" s="537">
        <f t="shared" si="19"/>
        <v>280</v>
      </c>
      <c r="DH39" s="524">
        <v>28000</v>
      </c>
      <c r="DI39" s="382">
        <f t="shared" si="35"/>
        <v>15.033085085177927</v>
      </c>
      <c r="DJ39" s="382">
        <f t="shared" si="35"/>
        <v>30.062118838551473</v>
      </c>
      <c r="DK39" s="382">
        <f t="shared" si="35"/>
        <v>45.083064763188375</v>
      </c>
      <c r="DL39" s="382">
        <f t="shared" si="35"/>
        <v>60.091915896659643</v>
      </c>
      <c r="DM39" s="382">
        <f t="shared" si="35"/>
        <v>75.084709242839352</v>
      </c>
      <c r="DN39" s="382">
        <f t="shared" si="35"/>
        <v>90.057539807613026</v>
      </c>
      <c r="DO39" s="382">
        <f t="shared" si="35"/>
        <v>105.0065741171057</v>
      </c>
      <c r="DP39" s="382">
        <f t="shared" si="35"/>
        <v>119.92806310574805</v>
      </c>
      <c r="DQ39" s="382">
        <f t="shared" si="35"/>
        <v>134.81835427203256</v>
      </c>
      <c r="DR39" s="382">
        <f t="shared" si="35"/>
        <v>149.6739030115946</v>
      </c>
      <c r="DS39" s="382">
        <f t="shared" si="35"/>
        <v>164.49128305032389</v>
      </c>
      <c r="DT39" s="382">
        <f t="shared" si="35"/>
        <v>179.26719591413101</v>
      </c>
      <c r="DU39" s="382">
        <f t="shared" si="35"/>
        <v>193.99847938613931</v>
      </c>
      <c r="DV39" s="382">
        <f t="shared" si="35"/>
        <v>208.68211491667068</v>
      </c>
      <c r="DW39" s="382">
        <f t="shared" si="35"/>
        <v>223.3152339656022</v>
      </c>
      <c r="DX39" s="382">
        <f t="shared" si="28"/>
        <v>237.89512327048945</v>
      </c>
      <c r="DY39" s="382">
        <f t="shared" si="28"/>
        <v>252.41922904696449</v>
      </c>
      <c r="DZ39" s="382">
        <f t="shared" si="28"/>
        <v>266.88516014011577</v>
      </c>
      <c r="EA39" s="382">
        <f t="shared" si="28"/>
        <v>281.29069015652885</v>
      </c>
      <c r="EB39" s="382">
        <f t="shared" si="28"/>
        <v>295.63375861652582</v>
      </c>
      <c r="EC39" s="382">
        <f t="shared" si="28"/>
        <v>309.91247117459619</v>
      </c>
      <c r="ED39" s="382">
        <f t="shared" si="28"/>
        <v>324.12509896304971</v>
      </c>
      <c r="EE39" s="382">
        <f t="shared" si="28"/>
        <v>338.27007711958316</v>
      </c>
      <c r="EF39" s="382">
        <f t="shared" si="28"/>
        <v>352.34600256379821</v>
      </c>
      <c r="EG39" s="382">
        <f t="shared" si="28"/>
        <v>366.35163109058107</v>
      </c>
      <c r="EH39" s="382">
        <f t="shared" si="28"/>
        <v>380.28587385005375</v>
      </c>
      <c r="EI39" s="382">
        <f t="shared" si="28"/>
        <v>394.14779328430978</v>
      </c>
      <c r="EJ39" s="382">
        <f t="shared" si="28"/>
        <v>407.93659859074057</v>
      </c>
      <c r="EK39" s="382">
        <f t="shared" si="28"/>
        <v>421.65164078035497</v>
      </c>
      <c r="EL39" s="382">
        <f t="shared" si="28"/>
        <v>435.29240739735008</v>
      </c>
      <c r="EM39" s="382">
        <f t="shared" si="28"/>
        <v>448.85851696338347</v>
      </c>
      <c r="EN39" s="382">
        <f t="shared" si="29"/>
        <v>462.34971320665892</v>
      </c>
      <c r="EO39" s="382">
        <f t="shared" si="9"/>
        <v>475.76585913220595</v>
      </c>
      <c r="EP39" s="382">
        <f t="shared" si="9"/>
        <v>489.10693098566873</v>
      </c>
      <c r="EQ39" s="382">
        <f t="shared" si="9"/>
        <v>502.37301215870031</v>
      </c>
      <c r="ER39" s="382">
        <f t="shared" si="9"/>
        <v>515.56428707973816</v>
      </c>
      <c r="ES39" s="382">
        <f t="shared" si="9"/>
        <v>528.68103512953473</v>
      </c>
      <c r="ET39" s="382">
        <f t="shared" si="9"/>
        <v>541.7236246165528</v>
      </c>
      <c r="EU39" s="382">
        <f t="shared" si="9"/>
        <v>554.69250684312385</v>
      </c>
      <c r="EV39" s="382">
        <f t="shared" si="9"/>
        <v>567.58821028919397</v>
      </c>
      <c r="EW39" s="521"/>
      <c r="EX39" s="252"/>
      <c r="EY39" s="515">
        <f t="shared" si="20"/>
        <v>280</v>
      </c>
      <c r="EZ39" s="524">
        <v>28000</v>
      </c>
      <c r="FA39" s="382">
        <f t="shared" si="36"/>
        <v>167.55616549185498</v>
      </c>
      <c r="FB39" s="382">
        <f t="shared" si="36"/>
        <v>177.64542988305277</v>
      </c>
      <c r="FC39" s="382">
        <f t="shared" si="36"/>
        <v>187.79409711828123</v>
      </c>
      <c r="FD39" s="382">
        <f t="shared" si="36"/>
        <v>198.0020077620797</v>
      </c>
      <c r="FE39" s="382">
        <f t="shared" si="36"/>
        <v>208.26893997495102</v>
      </c>
      <c r="FF39" s="382">
        <f t="shared" si="36"/>
        <v>218.59461086217408</v>
      </c>
      <c r="FG39" s="382">
        <f t="shared" si="36"/>
        <v>228.97867817805331</v>
      </c>
      <c r="FH39" s="382">
        <f t="shared" si="36"/>
        <v>239.42074236407348</v>
      </c>
      <c r="FI39" s="382">
        <f t="shared" si="36"/>
        <v>249.92034889563644</v>
      </c>
      <c r="FJ39" s="382">
        <f t="shared" si="36"/>
        <v>260.47699090879422</v>
      </c>
      <c r="FK39" s="382">
        <f t="shared" si="36"/>
        <v>271.09011207572962</v>
      </c>
      <c r="FL39" s="382">
        <f t="shared" si="36"/>
        <v>281.75910969570361</v>
      </c>
      <c r="FM39" s="382">
        <f t="shared" si="36"/>
        <v>292.48333796678696</v>
      </c>
      <c r="FN39" s="382">
        <f t="shared" si="36"/>
        <v>303.26211140295095</v>
      </c>
      <c r="FO39" s="382">
        <f t="shared" si="36"/>
        <v>314.0947083609575</v>
      </c>
      <c r="FP39" s="382">
        <f t="shared" si="30"/>
        <v>324.98037464194789</v>
      </c>
      <c r="FQ39" s="382">
        <f t="shared" si="30"/>
        <v>335.9183271336276</v>
      </c>
      <c r="FR39" s="382">
        <f t="shared" si="30"/>
        <v>346.90775746042584</v>
      </c>
      <c r="FS39" s="382">
        <f t="shared" si="30"/>
        <v>357.94783561089793</v>
      </c>
      <c r="FT39" s="382">
        <f t="shared" si="30"/>
        <v>369.03771351388116</v>
      </c>
      <c r="FU39" s="382">
        <f t="shared" si="30"/>
        <v>380.17652853742413</v>
      </c>
      <c r="FV39" s="382">
        <f t="shared" si="30"/>
        <v>391.36340688721589</v>
      </c>
      <c r="FW39" s="382">
        <f t="shared" si="30"/>
        <v>402.59746688407296</v>
      </c>
      <c r="FX39" s="382">
        <f t="shared" si="30"/>
        <v>413.87782210294318</v>
      </c>
      <c r="FY39" s="382">
        <f t="shared" si="30"/>
        <v>425.20358435877142</v>
      </c>
      <c r="FZ39" s="382">
        <f t="shared" si="30"/>
        <v>436.57386652741701</v>
      </c>
      <c r="GA39" s="382">
        <f t="shared" si="30"/>
        <v>447.98778519254455</v>
      </c>
      <c r="GB39" s="382">
        <f t="shared" si="30"/>
        <v>459.44446311201182</v>
      </c>
      <c r="GC39" s="382">
        <f t="shared" si="30"/>
        <v>470.94303149969949</v>
      </c>
      <c r="GD39" s="382">
        <f t="shared" si="30"/>
        <v>482.48263212096026</v>
      </c>
      <c r="GE39" s="382">
        <f t="shared" si="30"/>
        <v>494.06241920188518</v>
      </c>
      <c r="GF39" s="382">
        <f t="shared" si="31"/>
        <v>505.68156115438222</v>
      </c>
      <c r="GG39" s="382">
        <f t="shared" si="12"/>
        <v>517.33924212064426</v>
      </c>
      <c r="GH39" s="382">
        <f t="shared" si="12"/>
        <v>529.03466334193195</v>
      </c>
      <c r="GI39" s="382">
        <f t="shared" si="12"/>
        <v>540.76704435773854</v>
      </c>
      <c r="GJ39" s="382">
        <f t="shared" si="12"/>
        <v>552.53562404234094</v>
      </c>
      <c r="GK39" s="382">
        <f t="shared" si="12"/>
        <v>564.33966148646914</v>
      </c>
      <c r="GL39" s="382">
        <f t="shared" si="12"/>
        <v>576.17843673239418</v>
      </c>
      <c r="GM39" s="382">
        <f t="shared" si="12"/>
        <v>588.05125137112736</v>
      </c>
      <c r="GN39" s="382">
        <f t="shared" si="12"/>
        <v>599.95742901066433</v>
      </c>
      <c r="GO39" s="511"/>
      <c r="GP39" s="521"/>
      <c r="GQ39" s="524">
        <v>28000</v>
      </c>
      <c r="GR39" s="583">
        <f t="shared" si="37"/>
        <v>10.145826990433203</v>
      </c>
      <c r="GS39" s="477">
        <f t="shared" si="37"/>
        <v>4.9092784123799476</v>
      </c>
      <c r="GT39" s="477">
        <f t="shared" si="37"/>
        <v>3.1655131057465407</v>
      </c>
      <c r="GU39" s="477">
        <f t="shared" si="37"/>
        <v>2.2949857698427305</v>
      </c>
      <c r="GV39" s="477">
        <f t="shared" si="37"/>
        <v>1.7737863284702422</v>
      </c>
      <c r="GW39" s="477">
        <f t="shared" si="37"/>
        <v>1.4272771755607649</v>
      </c>
      <c r="GX39" s="477">
        <f t="shared" si="37"/>
        <v>1.1806127864212685</v>
      </c>
      <c r="GY39" s="477">
        <f t="shared" si="37"/>
        <v>0.99636962495559755</v>
      </c>
      <c r="GZ39" s="477">
        <f t="shared" si="37"/>
        <v>0.85375611685152608</v>
      </c>
      <c r="HA39" s="477">
        <f t="shared" si="37"/>
        <v>0.74029664268604112</v>
      </c>
      <c r="HB39" s="477">
        <f t="shared" si="37"/>
        <v>0.64805153834682694</v>
      </c>
      <c r="HC39" s="477">
        <f t="shared" si="37"/>
        <v>0.57172709852987402</v>
      </c>
      <c r="HD39" s="477">
        <f t="shared" si="37"/>
        <v>0.50765788934160139</v>
      </c>
      <c r="HE39" s="477">
        <f t="shared" si="37"/>
        <v>0.45322521541458988</v>
      </c>
      <c r="HF39" s="477">
        <f t="shared" si="37"/>
        <v>0.40650820270209725</v>
      </c>
      <c r="HG39" s="477">
        <f t="shared" si="32"/>
        <v>0.36606572751153676</v>
      </c>
      <c r="HH39" s="477">
        <f t="shared" si="32"/>
        <v>0.33079531381948513</v>
      </c>
      <c r="HI39" s="477">
        <f t="shared" si="32"/>
        <v>0.29983906665435384</v>
      </c>
      <c r="HJ39" s="477">
        <f t="shared" si="32"/>
        <v>0.27251931235872734</v>
      </c>
      <c r="HK39" s="477">
        <f t="shared" si="32"/>
        <v>0.2482935482093217</v>
      </c>
      <c r="HL39" s="477">
        <f t="shared" si="32"/>
        <v>0.22672226482697141</v>
      </c>
      <c r="HM39" s="477">
        <f t="shared" si="32"/>
        <v>0.20744554537515575</v>
      </c>
      <c r="HN39" s="477">
        <f t="shared" si="32"/>
        <v>0.19016577023970457</v>
      </c>
      <c r="HO39" s="477">
        <f t="shared" si="32"/>
        <v>0.17463464631758835</v>
      </c>
      <c r="HP39" s="477">
        <f t="shared" si="32"/>
        <v>0.16064334992312101</v>
      </c>
      <c r="HQ39" s="477">
        <f t="shared" si="32"/>
        <v>0.14801494493470865</v>
      </c>
      <c r="HR39" s="477">
        <f t="shared" si="32"/>
        <v>0.13659848621656109</v>
      </c>
      <c r="HS39" s="477">
        <f t="shared" si="32"/>
        <v>0.12626438691505132</v>
      </c>
      <c r="HT39" s="477">
        <f t="shared" si="32"/>
        <v>0.11690074448215224</v>
      </c>
      <c r="HU39" s="477">
        <f t="shared" si="32"/>
        <v>0.10841040165566983</v>
      </c>
      <c r="HV39" s="477">
        <f t="shared" si="32"/>
        <v>0.10070857637795322</v>
      </c>
      <c r="HW39" s="477">
        <f t="shared" si="33"/>
        <v>9.3720936144184516E-2</v>
      </c>
      <c r="HX39" s="477">
        <f t="shared" si="15"/>
        <v>8.7382022460098144E-2</v>
      </c>
      <c r="HY39" s="477">
        <f t="shared" si="15"/>
        <v>8.1633953286654889E-2</v>
      </c>
      <c r="HZ39" s="477">
        <f t="shared" si="15"/>
        <v>7.6425347838767879E-2</v>
      </c>
      <c r="IA39" s="477">
        <f t="shared" si="15"/>
        <v>7.171043047224239E-2</v>
      </c>
      <c r="IB39" s="477">
        <f t="shared" si="15"/>
        <v>6.7448279751887663E-2</v>
      </c>
      <c r="IC39" s="477">
        <f t="shared" si="15"/>
        <v>6.3602195935666392E-2</v>
      </c>
      <c r="ID39" s="477">
        <f t="shared" si="15"/>
        <v>6.0139165603399637E-2</v>
      </c>
      <c r="IE39" s="477">
        <f t="shared" si="15"/>
        <v>5.7029406415925729E-2</v>
      </c>
    </row>
    <row r="40" spans="1:320">
      <c r="J40" s="252"/>
      <c r="K40" s="499">
        <v>29000</v>
      </c>
      <c r="L40" s="382">
        <f t="shared" si="21"/>
        <v>8.8391999999999999</v>
      </c>
      <c r="M40" s="382">
        <v>290</v>
      </c>
      <c r="N40" s="491"/>
      <c r="O40" s="263"/>
      <c r="P40" s="383">
        <f t="shared" si="16"/>
        <v>-12.454800000000432</v>
      </c>
      <c r="Q40" s="383">
        <f>$Q$11-Konstanten!$C$33*K40</f>
        <v>260.69519999999955</v>
      </c>
      <c r="R40" s="382">
        <f t="shared" si="22"/>
        <v>629.1773778159635</v>
      </c>
      <c r="S40" s="263">
        <f t="shared" si="23"/>
        <v>0.35105278435058523</v>
      </c>
      <c r="T40" s="492"/>
      <c r="U40" s="492"/>
      <c r="V40" s="170"/>
      <c r="X40" s="524">
        <v>29000</v>
      </c>
      <c r="Y40" s="410">
        <f t="shared" si="38"/>
        <v>2.4281218366002701E-2</v>
      </c>
      <c r="Z40" s="410">
        <f t="shared" si="38"/>
        <v>4.8555474807681714E-2</v>
      </c>
      <c r="AA40" s="410">
        <f t="shared" si="38"/>
        <v>7.2815833969298485E-2</v>
      </c>
      <c r="AB40" s="410">
        <f t="shared" si="38"/>
        <v>9.7055413378812641E-2</v>
      </c>
      <c r="AC40" s="410">
        <f t="shared" si="38"/>
        <v>0.12126740926132624</v>
      </c>
      <c r="AD40" s="410">
        <f t="shared" si="38"/>
        <v>0.14544512161106102</v>
      </c>
      <c r="AE40" s="410">
        <f t="shared" si="38"/>
        <v>0.16958197829557992</v>
      </c>
      <c r="AF40" s="410">
        <f t="shared" si="38"/>
        <v>0.19367155798300228</v>
      </c>
      <c r="AG40" s="410">
        <f t="shared" si="38"/>
        <v>0.21770761170351649</v>
      </c>
      <c r="AH40" s="410">
        <f t="shared" si="38"/>
        <v>0.24168408287936222</v>
      </c>
      <c r="AI40" s="410">
        <f t="shared" si="38"/>
        <v>0.26559512568295079</v>
      </c>
      <c r="AJ40" s="410">
        <f t="shared" si="38"/>
        <v>0.28943512160958923</v>
      </c>
      <c r="AK40" s="410">
        <f t="shared" si="38"/>
        <v>0.31319869417858071</v>
      </c>
      <c r="AL40" s="410">
        <f t="shared" si="38"/>
        <v>0.33688072170440603</v>
      </c>
      <c r="AM40" s="410">
        <f t="shared" si="38"/>
        <v>0.36047634810679002</v>
      </c>
      <c r="AN40" s="410">
        <f t="shared" si="38"/>
        <v>0.38398099175462019</v>
      </c>
      <c r="AO40" s="410">
        <f t="shared" si="24"/>
        <v>0.40739035236328125</v>
      </c>
      <c r="AP40" s="410">
        <f t="shared" si="24"/>
        <v>0.43070041598775261</v>
      </c>
      <c r="AQ40" s="410">
        <f t="shared" si="24"/>
        <v>0.45390745817399586</v>
      </c>
      <c r="AR40" s="410">
        <f t="shared" si="24"/>
        <v>0.47700804534914837</v>
      </c>
      <c r="AS40" s="410">
        <f t="shared" si="24"/>
        <v>0.49999903454615718</v>
      </c>
      <c r="AT40" s="410">
        <f t="shared" si="24"/>
        <v>0.522877571570873</v>
      </c>
      <c r="AU40" s="410">
        <f t="shared" si="24"/>
        <v>0.54564108772932485</v>
      </c>
      <c r="AV40" s="410">
        <f t="shared" si="24"/>
        <v>0.56828729523991917</v>
      </c>
      <c r="AW40" s="410">
        <f t="shared" si="24"/>
        <v>0.59081418145974718</v>
      </c>
      <c r="AX40" s="410">
        <f t="shared" si="24"/>
        <v>0.61322000205638838</v>
      </c>
      <c r="AY40" s="410">
        <f t="shared" si="24"/>
        <v>0.63550327325647959</v>
      </c>
      <c r="AZ40" s="410">
        <f t="shared" si="24"/>
        <v>0.65766276330057605</v>
      </c>
      <c r="BA40" s="410">
        <f t="shared" si="24"/>
        <v>0.67969748323016133</v>
      </c>
      <c r="BB40" s="410">
        <f t="shared" si="24"/>
        <v>0.70160667712781399</v>
      </c>
      <c r="BC40" s="410">
        <f t="shared" si="24"/>
        <v>0.72338981192545182</v>
      </c>
      <c r="BD40" s="410">
        <f t="shared" si="24"/>
        <v>0.74504656688866533</v>
      </c>
      <c r="BE40" s="410">
        <f t="shared" si="25"/>
        <v>0.76657682287755646</v>
      </c>
      <c r="BF40" s="410">
        <f t="shared" si="25"/>
        <v>0.78798065147645568</v>
      </c>
      <c r="BG40" s="410">
        <f t="shared" si="25"/>
        <v>0.80925830407662924</v>
      </c>
      <c r="BH40" s="410">
        <f t="shared" si="25"/>
        <v>0.83041020098775253</v>
      </c>
      <c r="BI40" s="410">
        <f t="shared" si="25"/>
        <v>0.85143692064558774</v>
      </c>
      <c r="BJ40" s="410">
        <f t="shared" si="25"/>
        <v>0.87233918897524265</v>
      </c>
      <c r="BK40" s="410">
        <f t="shared" si="25"/>
        <v>0.89311786896157075</v>
      </c>
      <c r="BL40" s="410">
        <f t="shared" si="25"/>
        <v>0.91377395047078869</v>
      </c>
      <c r="BM40" s="253"/>
      <c r="BN40" s="252"/>
      <c r="BO40" s="537">
        <f t="shared" si="18"/>
        <v>290</v>
      </c>
      <c r="BP40" s="524">
        <v>29000</v>
      </c>
      <c r="BQ40" s="382">
        <f t="shared" si="34"/>
        <v>260.72594000826177</v>
      </c>
      <c r="BR40" s="382">
        <f t="shared" si="34"/>
        <v>260.81812478040706</v>
      </c>
      <c r="BS40" s="382">
        <f t="shared" si="34"/>
        <v>260.97164878551996</v>
      </c>
      <c r="BT40" s="382">
        <f t="shared" si="34"/>
        <v>261.18633689233252</v>
      </c>
      <c r="BU40" s="382">
        <f t="shared" si="34"/>
        <v>261.46194548882886</v>
      </c>
      <c r="BV40" s="382">
        <f t="shared" si="34"/>
        <v>261.79816402838725</v>
      </c>
      <c r="BW40" s="382">
        <f t="shared" si="34"/>
        <v>262.19461698176224</v>
      </c>
      <c r="BX40" s="382">
        <f t="shared" si="34"/>
        <v>262.65086616912737</v>
      </c>
      <c r="BY40" s="382">
        <f t="shared" si="34"/>
        <v>263.1664134419164</v>
      </c>
      <c r="BZ40" s="382">
        <f t="shared" si="34"/>
        <v>263.74070368037627</v>
      </c>
      <c r="CA40" s="382">
        <f t="shared" si="34"/>
        <v>264.37312806966992</v>
      </c>
      <c r="CB40" s="382">
        <f t="shared" si="34"/>
        <v>265.06302761506464</v>
      </c>
      <c r="CC40" s="382">
        <f t="shared" si="34"/>
        <v>265.80969685522803</v>
      </c>
      <c r="CD40" s="382">
        <f t="shared" si="34"/>
        <v>266.61238773193179</v>
      </c>
      <c r="CE40" s="382">
        <f t="shared" si="34"/>
        <v>267.47031357449532</v>
      </c>
      <c r="CF40" s="382">
        <f t="shared" si="26"/>
        <v>268.38265315803841</v>
      </c>
      <c r="CG40" s="382">
        <f t="shared" si="26"/>
        <v>269.34855479599537</v>
      </c>
      <c r="CH40" s="382">
        <f t="shared" si="26"/>
        <v>270.3671404292968</v>
      </c>
      <c r="CI40" s="382">
        <f t="shared" si="26"/>
        <v>271.43750967705103</v>
      </c>
      <c r="CJ40" s="382">
        <f t="shared" si="26"/>
        <v>272.55874381638347</v>
      </c>
      <c r="CK40" s="382">
        <f t="shared" si="26"/>
        <v>273.72990966221158</v>
      </c>
      <c r="CL40" s="382">
        <f t="shared" si="26"/>
        <v>274.95006332105851</v>
      </c>
      <c r="CM40" s="382">
        <f t="shared" si="26"/>
        <v>276.21825379645628</v>
      </c>
      <c r="CN40" s="382">
        <f t="shared" si="26"/>
        <v>277.5335264269753</v>
      </c>
      <c r="CO40" s="382">
        <f t="shared" si="26"/>
        <v>278.89492614136577</v>
      </c>
      <c r="CP40" s="382">
        <f t="shared" si="26"/>
        <v>280.30150051865445</v>
      </c>
      <c r="CQ40" s="382">
        <f t="shared" si="26"/>
        <v>281.75230264423476</v>
      </c>
      <c r="CR40" s="382">
        <f t="shared" si="26"/>
        <v>283.24639375600594</v>
      </c>
      <c r="CS40" s="382">
        <f t="shared" si="26"/>
        <v>284.78284567738649</v>
      </c>
      <c r="CT40" s="382">
        <f t="shared" si="26"/>
        <v>286.36074303655926</v>
      </c>
      <c r="CU40" s="382">
        <f t="shared" si="26"/>
        <v>287.97918527356404</v>
      </c>
      <c r="CV40" s="382">
        <f t="shared" si="27"/>
        <v>289.63728843883916</v>
      </c>
      <c r="CW40" s="382">
        <f t="shared" si="6"/>
        <v>291.33418678852587</v>
      </c>
      <c r="CX40" s="382">
        <f t="shared" si="6"/>
        <v>293.06903418329233</v>
      </c>
      <c r="CY40" s="382">
        <f t="shared" si="6"/>
        <v>294.8410052986203</v>
      </c>
      <c r="CZ40" s="382">
        <f t="shared" si="6"/>
        <v>296.64929665544332</v>
      </c>
      <c r="DA40" s="382">
        <f t="shared" si="6"/>
        <v>298.49312748073913</v>
      </c>
      <c r="DB40" s="382">
        <f t="shared" si="6"/>
        <v>300.37174040819554</v>
      </c>
      <c r="DC40" s="382">
        <f t="shared" si="6"/>
        <v>302.28440202939271</v>
      </c>
      <c r="DD40" s="382">
        <f t="shared" si="6"/>
        <v>304.23040330610604</v>
      </c>
      <c r="DE40" s="521"/>
      <c r="DF40" s="252"/>
      <c r="DG40" s="537">
        <f t="shared" si="19"/>
        <v>290</v>
      </c>
      <c r="DH40" s="524">
        <v>29000</v>
      </c>
      <c r="DI40" s="382">
        <f t="shared" si="35"/>
        <v>15.277193301698393</v>
      </c>
      <c r="DJ40" s="382">
        <f t="shared" si="35"/>
        <v>30.550006318106256</v>
      </c>
      <c r="DK40" s="382">
        <f t="shared" si="35"/>
        <v>45.81407548028578</v>
      </c>
      <c r="DL40" s="382">
        <f t="shared" si="35"/>
        <v>61.06507049252572</v>
      </c>
      <c r="DM40" s="382">
        <f t="shared" si="35"/>
        <v>76.298710573576528</v>
      </c>
      <c r="DN40" s="382">
        <f t="shared" si="35"/>
        <v>91.510780231371299</v>
      </c>
      <c r="DO40" s="382">
        <f t="shared" si="35"/>
        <v>106.6971444288566</v>
      </c>
      <c r="DP40" s="382">
        <f t="shared" si="35"/>
        <v>121.85376300927771</v>
      </c>
      <c r="DQ40" s="382">
        <f t="shared" si="35"/>
        <v>136.97670426219446</v>
      </c>
      <c r="DR40" s="382">
        <f t="shared" si="35"/>
        <v>152.06215752589313</v>
      </c>
      <c r="DS40" s="382">
        <f t="shared" si="35"/>
        <v>167.10644473790023</v>
      </c>
      <c r="DT40" s="382">
        <f t="shared" si="35"/>
        <v>182.10603086216585</v>
      </c>
      <c r="DU40" s="382">
        <f t="shared" si="35"/>
        <v>197.05753313866327</v>
      </c>
      <c r="DV40" s="382">
        <f t="shared" si="35"/>
        <v>211.95772911872751</v>
      </c>
      <c r="DW40" s="382">
        <f t="shared" si="35"/>
        <v>226.80356346650461</v>
      </c>
      <c r="DX40" s="382">
        <f t="shared" si="28"/>
        <v>241.59215352334505</v>
      </c>
      <c r="DY40" s="382">
        <f t="shared" si="28"/>
        <v>256.32079364745073</v>
      </c>
      <c r="DZ40" s="382">
        <f t="shared" si="28"/>
        <v>270.98695835541889</v>
      </c>
      <c r="EA40" s="382">
        <f t="shared" si="28"/>
        <v>285.58830430502383</v>
      </c>
      <c r="EB40" s="382">
        <f t="shared" si="28"/>
        <v>300.1226711698954</v>
      </c>
      <c r="EC40" s="382">
        <f t="shared" si="28"/>
        <v>314.5880814662645</v>
      </c>
      <c r="ED40" s="382">
        <f t="shared" si="28"/>
        <v>328.98273939974064</v>
      </c>
      <c r="EE40" s="382">
        <f t="shared" si="28"/>
        <v>343.30502880618673</v>
      </c>
      <c r="EF40" s="382">
        <f t="shared" si="28"/>
        <v>357.5535102651786</v>
      </c>
      <c r="EG40" s="382">
        <f t="shared" si="28"/>
        <v>371.72691746732858</v>
      </c>
      <c r="EH40" s="382">
        <f t="shared" si="28"/>
        <v>385.82415291813817</v>
      </c>
      <c r="EI40" s="382">
        <f t="shared" si="28"/>
        <v>399.84428306097357</v>
      </c>
      <c r="EJ40" s="382">
        <f t="shared" si="28"/>
        <v>413.78653290065711</v>
      </c>
      <c r="EK40" s="382">
        <f t="shared" si="28"/>
        <v>427.6502802068627</v>
      </c>
      <c r="EL40" s="382">
        <f t="shared" si="28"/>
        <v>441.43504937344932</v>
      </c>
      <c r="EM40" s="382">
        <f t="shared" si="28"/>
        <v>455.14050500603878</v>
      </c>
      <c r="EN40" s="382">
        <f t="shared" si="29"/>
        <v>468.76644530579631</v>
      </c>
      <c r="EO40" s="382">
        <f t="shared" si="9"/>
        <v>482.31279531259327</v>
      </c>
      <c r="EP40" s="382">
        <f t="shared" si="9"/>
        <v>495.77960006567099</v>
      </c>
      <c r="EQ40" s="382">
        <f t="shared" si="9"/>
        <v>509.16701773472721</v>
      </c>
      <c r="ER40" s="382">
        <f t="shared" si="9"/>
        <v>522.47531276910138</v>
      </c>
      <c r="ES40" s="382">
        <f t="shared" si="9"/>
        <v>535.70484910748951</v>
      </c>
      <c r="ET40" s="382">
        <f t="shared" si="9"/>
        <v>548.8560834855474</v>
      </c>
      <c r="EU40" s="382">
        <f t="shared" si="9"/>
        <v>561.92955887382243</v>
      </c>
      <c r="EV40" s="382">
        <f t="shared" si="9"/>
        <v>574.92589807374497</v>
      </c>
      <c r="EW40" s="521"/>
      <c r="EX40" s="252"/>
      <c r="EY40" s="515">
        <f t="shared" si="20"/>
        <v>290</v>
      </c>
      <c r="EZ40" s="524">
        <v>29000</v>
      </c>
      <c r="FA40" s="382">
        <f t="shared" si="36"/>
        <v>171.5759400082618</v>
      </c>
      <c r="FB40" s="382">
        <f t="shared" si="36"/>
        <v>181.66812478040708</v>
      </c>
      <c r="FC40" s="382">
        <f t="shared" si="36"/>
        <v>191.82164878551998</v>
      </c>
      <c r="FD40" s="382">
        <f t="shared" si="36"/>
        <v>202.03633689233254</v>
      </c>
      <c r="FE40" s="382">
        <f t="shared" si="36"/>
        <v>212.31194548882888</v>
      </c>
      <c r="FF40" s="382">
        <f t="shared" si="36"/>
        <v>222.64816402838727</v>
      </c>
      <c r="FG40" s="382">
        <f t="shared" si="36"/>
        <v>233.04461698176226</v>
      </c>
      <c r="FH40" s="382">
        <f t="shared" si="36"/>
        <v>243.50086616912739</v>
      </c>
      <c r="FI40" s="382">
        <f t="shared" si="36"/>
        <v>254.01641344191643</v>
      </c>
      <c r="FJ40" s="382">
        <f t="shared" si="36"/>
        <v>264.59070368037629</v>
      </c>
      <c r="FK40" s="382">
        <f t="shared" si="36"/>
        <v>275.22312806966994</v>
      </c>
      <c r="FL40" s="382">
        <f t="shared" si="36"/>
        <v>285.91302761506466</v>
      </c>
      <c r="FM40" s="382">
        <f t="shared" si="36"/>
        <v>296.65969685522805</v>
      </c>
      <c r="FN40" s="382">
        <f t="shared" si="36"/>
        <v>307.46238773193181</v>
      </c>
      <c r="FO40" s="382">
        <f t="shared" si="36"/>
        <v>318.32031357449534</v>
      </c>
      <c r="FP40" s="382">
        <f t="shared" si="30"/>
        <v>329.23265315803843</v>
      </c>
      <c r="FQ40" s="382">
        <f t="shared" si="30"/>
        <v>340.19855479599539</v>
      </c>
      <c r="FR40" s="382">
        <f t="shared" si="30"/>
        <v>351.21714042929682</v>
      </c>
      <c r="FS40" s="382">
        <f t="shared" si="30"/>
        <v>362.28750967705105</v>
      </c>
      <c r="FT40" s="382">
        <f t="shared" si="30"/>
        <v>373.40874381638349</v>
      </c>
      <c r="FU40" s="382">
        <f t="shared" si="30"/>
        <v>384.57990966221161</v>
      </c>
      <c r="FV40" s="382">
        <f t="shared" si="30"/>
        <v>395.80006332105853</v>
      </c>
      <c r="FW40" s="382">
        <f t="shared" si="30"/>
        <v>407.0682537964563</v>
      </c>
      <c r="FX40" s="382">
        <f t="shared" si="30"/>
        <v>418.38352642697532</v>
      </c>
      <c r="FY40" s="382">
        <f t="shared" si="30"/>
        <v>429.7449261413658</v>
      </c>
      <c r="FZ40" s="382">
        <f t="shared" si="30"/>
        <v>441.15150051865447</v>
      </c>
      <c r="GA40" s="382">
        <f t="shared" si="30"/>
        <v>452.60230264423478</v>
      </c>
      <c r="GB40" s="382">
        <f t="shared" si="30"/>
        <v>464.09639375600597</v>
      </c>
      <c r="GC40" s="382">
        <f t="shared" si="30"/>
        <v>475.63284567738651</v>
      </c>
      <c r="GD40" s="382">
        <f t="shared" si="30"/>
        <v>487.21074303655928</v>
      </c>
      <c r="GE40" s="382">
        <f t="shared" si="30"/>
        <v>498.82918527356406</v>
      </c>
      <c r="GF40" s="382">
        <f t="shared" si="31"/>
        <v>510.48728843883919</v>
      </c>
      <c r="GG40" s="382">
        <f t="shared" si="12"/>
        <v>522.18418678852595</v>
      </c>
      <c r="GH40" s="382">
        <f t="shared" si="12"/>
        <v>533.9190341832923</v>
      </c>
      <c r="GI40" s="382">
        <f t="shared" si="12"/>
        <v>545.69100529862033</v>
      </c>
      <c r="GJ40" s="382">
        <f t="shared" si="12"/>
        <v>557.49929665544335</v>
      </c>
      <c r="GK40" s="382">
        <f t="shared" si="12"/>
        <v>569.34312748073921</v>
      </c>
      <c r="GL40" s="382">
        <f t="shared" si="12"/>
        <v>581.2217404081955</v>
      </c>
      <c r="GM40" s="382">
        <f t="shared" si="12"/>
        <v>593.13440202939273</v>
      </c>
      <c r="GN40" s="382">
        <f t="shared" si="12"/>
        <v>605.08040330610606</v>
      </c>
      <c r="GO40" s="511"/>
      <c r="GP40" s="521"/>
      <c r="GQ40" s="524">
        <v>29000</v>
      </c>
      <c r="GR40" s="583">
        <f t="shared" si="37"/>
        <v>10.230854818678468</v>
      </c>
      <c r="GS40" s="477">
        <f t="shared" si="37"/>
        <v>4.9465822327092859</v>
      </c>
      <c r="GT40" s="477">
        <f t="shared" si="37"/>
        <v>3.1869588499731396</v>
      </c>
      <c r="GU40" s="477">
        <f t="shared" si="37"/>
        <v>2.3085417778574664</v>
      </c>
      <c r="GV40" s="477">
        <f t="shared" si="37"/>
        <v>1.7826413302763719</v>
      </c>
      <c r="GW40" s="477">
        <f t="shared" si="37"/>
        <v>1.4330266168144861</v>
      </c>
      <c r="GX40" s="477">
        <f t="shared" si="37"/>
        <v>1.1841692036767815</v>
      </c>
      <c r="GY40" s="477">
        <f t="shared" si="37"/>
        <v>0.99830403391471545</v>
      </c>
      <c r="GZ40" s="477">
        <f t="shared" si="37"/>
        <v>0.8544497388087976</v>
      </c>
      <c r="HA40" s="477">
        <f t="shared" si="37"/>
        <v>0.74001676673120875</v>
      </c>
      <c r="HB40" s="477">
        <f t="shared" si="37"/>
        <v>0.64699290025197054</v>
      </c>
      <c r="HC40" s="477">
        <f t="shared" si="37"/>
        <v>0.57003601836486806</v>
      </c>
      <c r="HD40" s="477">
        <f t="shared" si="37"/>
        <v>0.50544712567003369</v>
      </c>
      <c r="HE40" s="477">
        <f t="shared" si="37"/>
        <v>0.45058351497862875</v>
      </c>
      <c r="HF40" s="477">
        <f t="shared" si="37"/>
        <v>0.40350666766091769</v>
      </c>
      <c r="HG40" s="477">
        <f t="shared" si="32"/>
        <v>0.36276219387325709</v>
      </c>
      <c r="HH40" s="477">
        <f t="shared" si="32"/>
        <v>0.32723744318579157</v>
      </c>
      <c r="HI40" s="477">
        <f t="shared" si="32"/>
        <v>0.29606658032837974</v>
      </c>
      <c r="HJ40" s="477">
        <f t="shared" si="32"/>
        <v>0.26856563877387746</v>
      </c>
      <c r="HK40" s="477">
        <f t="shared" si="32"/>
        <v>0.24418705978063829</v>
      </c>
      <c r="HL40" s="477">
        <f t="shared" si="32"/>
        <v>0.22248722160649567</v>
      </c>
      <c r="HM40" s="477">
        <f t="shared" si="32"/>
        <v>0.20310282552583842</v>
      </c>
      <c r="HN40" s="477">
        <f t="shared" si="32"/>
        <v>0.18573344297344152</v>
      </c>
      <c r="HO40" s="477">
        <f t="shared" si="32"/>
        <v>0.17012842669809702</v>
      </c>
      <c r="HP40" s="477">
        <f t="shared" si="32"/>
        <v>0.15607696388878398</v>
      </c>
      <c r="HQ40" s="477">
        <f t="shared" si="32"/>
        <v>0.14340042525086635</v>
      </c>
      <c r="HR40" s="477">
        <f t="shared" si="32"/>
        <v>0.13194641468767973</v>
      </c>
      <c r="HS40" s="477">
        <f t="shared" si="32"/>
        <v>0.12158409434612358</v>
      </c>
      <c r="HT40" s="477">
        <f t="shared" si="32"/>
        <v>0.11220047709851544</v>
      </c>
      <c r="HU40" s="477">
        <f t="shared" si="32"/>
        <v>0.1036974606526638</v>
      </c>
      <c r="HV40" s="477">
        <f t="shared" si="32"/>
        <v>9.5989435761041811E-2</v>
      </c>
      <c r="HW40" s="477">
        <f t="shared" si="33"/>
        <v>8.9001342887984641E-2</v>
      </c>
      <c r="HX40" s="477">
        <f t="shared" si="15"/>
        <v>8.2667082157941732E-2</v>
      </c>
      <c r="HY40" s="477">
        <f t="shared" si="15"/>
        <v>7.6928203807839921E-2</v>
      </c>
      <c r="HZ40" s="477">
        <f t="shared" si="15"/>
        <v>7.1732823006461666E-2</v>
      </c>
      <c r="IA40" s="477">
        <f t="shared" si="15"/>
        <v>6.7034715383423663E-2</v>
      </c>
      <c r="IB40" s="477">
        <f t="shared" si="15"/>
        <v>6.2792559054286559E-2</v>
      </c>
      <c r="IC40" s="477">
        <f t="shared" si="15"/>
        <v>5.8969296135168665E-2</v>
      </c>
      <c r="ID40" s="477">
        <f t="shared" si="15"/>
        <v>5.5531592283753033E-2</v>
      </c>
      <c r="IE40" s="477">
        <f t="shared" si="15"/>
        <v>5.2449377099539202E-2</v>
      </c>
    </row>
    <row r="41" spans="1:320" s="90" customFormat="1" ht="36">
      <c r="A41" s="173"/>
      <c r="B41" s="182"/>
      <c r="C41" s="91"/>
      <c r="D41" s="189"/>
      <c r="E41" s="91"/>
      <c r="F41" s="116"/>
      <c r="G41" s="116"/>
      <c r="H41" s="116"/>
      <c r="I41" s="116"/>
      <c r="J41" s="252"/>
      <c r="K41" s="499">
        <v>30000</v>
      </c>
      <c r="L41" s="382">
        <f t="shared" si="21"/>
        <v>9.1440000000000001</v>
      </c>
      <c r="M41" s="382">
        <v>300</v>
      </c>
      <c r="N41" s="491"/>
      <c r="O41" s="263"/>
      <c r="P41" s="383">
        <f t="shared" si="16"/>
        <v>-14.436000000000433</v>
      </c>
      <c r="Q41" s="383">
        <f>$Q$11-Konstanten!$C$33*K41</f>
        <v>258.71399999999954</v>
      </c>
      <c r="R41" s="382">
        <f t="shared" si="22"/>
        <v>626.78204494630654</v>
      </c>
      <c r="S41" s="263">
        <f t="shared" si="23"/>
        <v>0.33725558654991367</v>
      </c>
      <c r="T41" s="492"/>
      <c r="U41" s="492"/>
      <c r="V41" s="170"/>
      <c r="W41" s="92"/>
      <c r="X41" s="525">
        <v>30000</v>
      </c>
      <c r="Y41" s="410">
        <f t="shared" si="38"/>
        <v>2.4772840150219869E-2</v>
      </c>
      <c r="Z41" s="410">
        <f t="shared" si="38"/>
        <v>4.9538129930301475E-2</v>
      </c>
      <c r="AA41" s="410">
        <f t="shared" si="38"/>
        <v>7.4288349007624113E-2</v>
      </c>
      <c r="AB41" s="410">
        <f t="shared" si="38"/>
        <v>9.9016036825147397E-2</v>
      </c>
      <c r="AC41" s="410">
        <f t="shared" si="38"/>
        <v>0.12371382174579185</v>
      </c>
      <c r="AD41" s="410">
        <f t="shared" si="38"/>
        <v>0.14837444932084612</v>
      </c>
      <c r="AE41" s="410">
        <f t="shared" si="38"/>
        <v>0.17299080941589931</v>
      </c>
      <c r="AF41" s="410">
        <f t="shared" si="38"/>
        <v>0.19755596194914929</v>
      </c>
      <c r="AG41" s="410">
        <f t="shared" si="38"/>
        <v>0.22206316102213125</v>
      </c>
      <c r="AH41" s="410">
        <f t="shared" si="38"/>
        <v>0.2465058772511394</v>
      </c>
      <c r="AI41" s="410">
        <f t="shared" si="38"/>
        <v>0.27087781813873529</v>
      </c>
      <c r="AJ41" s="410">
        <f t="shared" si="38"/>
        <v>0.29517294635740265</v>
      </c>
      <c r="AK41" s="410">
        <f t="shared" si="38"/>
        <v>0.31938549585068582</v>
      </c>
      <c r="AL41" s="410">
        <f t="shared" si="38"/>
        <v>0.34350998569077712</v>
      </c>
      <c r="AM41" s="410">
        <f t="shared" si="38"/>
        <v>0.36754123166413688</v>
      </c>
      <c r="AN41" s="410">
        <f t="shared" si="38"/>
        <v>0.39147435558788574</v>
      </c>
      <c r="AO41" s="410">
        <f t="shared" si="24"/>
        <v>0.41530479238889667</v>
      </c>
      <c r="AP41" s="410">
        <f t="shared" si="24"/>
        <v>0.43902829500408108</v>
      </c>
      <c r="AQ41" s="410">
        <f t="shared" si="24"/>
        <v>0.46264093718392946</v>
      </c>
      <c r="AR41" s="410">
        <f t="shared" si="24"/>
        <v>0.48613911430177459</v>
      </c>
      <c r="AS41" s="410">
        <f t="shared" si="24"/>
        <v>0.5095195422883495</v>
      </c>
      <c r="AT41" s="410">
        <f t="shared" si="24"/>
        <v>0.532779254824716</v>
      </c>
      <c r="AU41" s="410">
        <f t="shared" si="24"/>
        <v>0.55591559893699893</v>
      </c>
      <c r="AV41" s="410">
        <f t="shared" si="24"/>
        <v>0.57892622914335268</v>
      </c>
      <c r="AW41" s="410">
        <f t="shared" si="24"/>
        <v>0.60180910030755197</v>
      </c>
      <c r="AX41" s="410">
        <f t="shared" si="24"/>
        <v>0.62456245935491028</v>
      </c>
      <c r="AY41" s="410">
        <f t="shared" si="24"/>
        <v>0.64718483600480525</v>
      </c>
      <c r="AZ41" s="410">
        <f t="shared" si="24"/>
        <v>0.66967503267079265</v>
      </c>
      <c r="BA41" s="410">
        <f t="shared" si="24"/>
        <v>0.69203211367390238</v>
      </c>
      <c r="BB41" s="410">
        <f t="shared" si="24"/>
        <v>0.71425539390787762</v>
      </c>
      <c r="BC41" s="410">
        <f t="shared" si="24"/>
        <v>0.73634442708714176</v>
      </c>
      <c r="BD41" s="410">
        <f t="shared" si="24"/>
        <v>0.758298993699274</v>
      </c>
      <c r="BE41" s="410">
        <f t="shared" si="25"/>
        <v>0.78011908877425529</v>
      </c>
      <c r="BF41" s="410">
        <f t="shared" si="25"/>
        <v>0.80180490957276129</v>
      </c>
      <c r="BG41" s="410">
        <f t="shared" si="25"/>
        <v>0.82335684328567993</v>
      </c>
      <c r="BH41" s="410">
        <f t="shared" si="25"/>
        <v>0.84477545482699956</v>
      </c>
      <c r="BI41" s="410">
        <f t="shared" si="25"/>
        <v>0.86606147479229079</v>
      </c>
      <c r="BJ41" s="410">
        <f t="shared" si="25"/>
        <v>0.88721578764550713</v>
      </c>
      <c r="BK41" s="410">
        <f t="shared" si="25"/>
        <v>0.90823942018773685</v>
      </c>
      <c r="BL41" s="410">
        <f t="shared" si="25"/>
        <v>0.92913353035292834</v>
      </c>
      <c r="BM41" s="253"/>
      <c r="BN41" s="252"/>
      <c r="BO41" s="537">
        <f t="shared" si="18"/>
        <v>300.00000000000006</v>
      </c>
      <c r="BP41" s="525">
        <v>30000</v>
      </c>
      <c r="BQ41" s="382">
        <f t="shared" si="34"/>
        <v>258.74575422567693</v>
      </c>
      <c r="BR41" s="382">
        <f t="shared" si="34"/>
        <v>258.84097819291435</v>
      </c>
      <c r="BS41" s="382">
        <f t="shared" si="34"/>
        <v>258.99955603274714</v>
      </c>
      <c r="BT41" s="382">
        <f t="shared" si="34"/>
        <v>259.2212954945735</v>
      </c>
      <c r="BU41" s="382">
        <f t="shared" si="34"/>
        <v>259.5059292297164</v>
      </c>
      <c r="BV41" s="382">
        <f t="shared" si="34"/>
        <v>259.85311656284654</v>
      </c>
      <c r="BW41" s="382">
        <f t="shared" si="34"/>
        <v>260.26244572646203</v>
      </c>
      <c r="BX41" s="382">
        <f t="shared" si="34"/>
        <v>260.73343652758177</v>
      </c>
      <c r="BY41" s="382">
        <f t="shared" si="34"/>
        <v>261.26554341051019</v>
      </c>
      <c r="BZ41" s="382">
        <f t="shared" si="34"/>
        <v>261.85815887506396</v>
      </c>
      <c r="CA41" s="382">
        <f t="shared" si="34"/>
        <v>262.51061720610392</v>
      </c>
      <c r="CB41" s="382">
        <f t="shared" si="34"/>
        <v>263.22219846763085</v>
      </c>
      <c r="CC41" s="382">
        <f t="shared" si="34"/>
        <v>263.99213271308486</v>
      </c>
      <c r="CD41" s="382">
        <f t="shared" si="34"/>
        <v>264.81960436284072</v>
      </c>
      <c r="CE41" s="382">
        <f t="shared" si="34"/>
        <v>265.70375670015193</v>
      </c>
      <c r="CF41" s="382">
        <f t="shared" si="26"/>
        <v>266.64369643791042</v>
      </c>
      <c r="CG41" s="382">
        <f t="shared" si="26"/>
        <v>267.63849831046764</v>
      </c>
      <c r="CH41" s="382">
        <f t="shared" si="26"/>
        <v>268.68720964730841</v>
      </c>
      <c r="CI41" s="382">
        <f t="shared" si="26"/>
        <v>269.78885488846333</v>
      </c>
      <c r="CJ41" s="382">
        <f t="shared" si="26"/>
        <v>270.94244000508303</v>
      </c>
      <c r="CK41" s="382">
        <f t="shared" si="26"/>
        <v>272.14695679245938</v>
      </c>
      <c r="CL41" s="382">
        <f t="shared" si="26"/>
        <v>273.40138700684128</v>
      </c>
      <c r="CM41" s="382">
        <f t="shared" si="26"/>
        <v>274.70470632156861</v>
      </c>
      <c r="CN41" s="382">
        <f t="shared" si="26"/>
        <v>276.05588808222205</v>
      </c>
      <c r="CO41" s="382">
        <f t="shared" si="26"/>
        <v>277.45390684458039</v>
      </c>
      <c r="CP41" s="382">
        <f t="shared" si="26"/>
        <v>278.89774168312169</v>
      </c>
      <c r="CQ41" s="382">
        <f t="shared" si="26"/>
        <v>280.38637926152228</v>
      </c>
      <c r="CR41" s="382">
        <f t="shared" si="26"/>
        <v>281.91881666007492</v>
      </c>
      <c r="CS41" s="382">
        <f t="shared" si="26"/>
        <v>283.49406395810712</v>
      </c>
      <c r="CT41" s="382">
        <f t="shared" si="26"/>
        <v>285.11114657231809</v>
      </c>
      <c r="CU41" s="382">
        <f t="shared" si="26"/>
        <v>286.7691073544629</v>
      </c>
      <c r="CV41" s="382">
        <f t="shared" si="27"/>
        <v>288.46700845397572</v>
      </c>
      <c r="CW41" s="382">
        <f t="shared" si="6"/>
        <v>290.20393295296344</v>
      </c>
      <c r="CX41" s="382">
        <f t="shared" si="6"/>
        <v>291.97898628251119</v>
      </c>
      <c r="CY41" s="382">
        <f t="shared" si="6"/>
        <v>293.79129743045388</v>
      </c>
      <c r="CZ41" s="382">
        <f t="shared" si="6"/>
        <v>295.64001995169713</v>
      </c>
      <c r="DA41" s="382">
        <f t="shared" si="6"/>
        <v>297.52433279283582</v>
      </c>
      <c r="DB41" s="382">
        <f t="shared" si="6"/>
        <v>299.44344094325669</v>
      </c>
      <c r="DC41" s="382">
        <f t="shared" si="6"/>
        <v>301.39657592513788</v>
      </c>
      <c r="DD41" s="382">
        <f t="shared" si="6"/>
        <v>303.38299613480592</v>
      </c>
      <c r="DE41" s="521"/>
      <c r="DF41" s="252"/>
      <c r="DG41" s="537">
        <f t="shared" si="19"/>
        <v>300.00000000000006</v>
      </c>
      <c r="DH41" s="525">
        <v>30000</v>
      </c>
      <c r="DI41" s="382">
        <f t="shared" si="35"/>
        <v>15.527171408482777</v>
      </c>
      <c r="DJ41" s="382">
        <f t="shared" si="35"/>
        <v>31.049610380530194</v>
      </c>
      <c r="DK41" s="382">
        <f t="shared" si="35"/>
        <v>46.562603306683563</v>
      </c>
      <c r="DL41" s="382">
        <f t="shared" si="35"/>
        <v>62.061474043744681</v>
      </c>
      <c r="DM41" s="382">
        <f t="shared" si="35"/>
        <v>77.541602181950267</v>
      </c>
      <c r="DN41" s="382">
        <f t="shared" si="35"/>
        <v>92.998440763102053</v>
      </c>
      <c r="DO41" s="382">
        <f t="shared" si="35"/>
        <v>108.42753328261415</v>
      </c>
      <c r="DP41" s="382">
        <f t="shared" si="35"/>
        <v>123.82452982182251</v>
      </c>
      <c r="DQ41" s="382">
        <f t="shared" si="35"/>
        <v>139.18520217269239</v>
      </c>
      <c r="DR41" s="382">
        <f t="shared" si="35"/>
        <v>154.50545783475238</v>
      </c>
      <c r="DS41" s="382">
        <f t="shared" si="35"/>
        <v>169.78135278359022</v>
      </c>
      <c r="DT41" s="382">
        <f t="shared" si="35"/>
        <v>185.00910293071928</v>
      </c>
      <c r="DU41" s="382">
        <f t="shared" si="35"/>
        <v>200.18509421548296</v>
      </c>
      <c r="DV41" s="382">
        <f t="shared" si="35"/>
        <v>215.30589129074178</v>
      </c>
      <c r="DW41" s="382">
        <f t="shared" si="35"/>
        <v>230.3682447845319</v>
      </c>
      <c r="DX41" s="382">
        <f t="shared" si="28"/>
        <v>245.36909713941259</v>
      </c>
      <c r="DY41" s="382">
        <f t="shared" si="28"/>
        <v>260.30558704951392</v>
      </c>
      <c r="DZ41" s="382">
        <f t="shared" si="28"/>
        <v>275.17505253194827</v>
      </c>
      <c r="EA41" s="382">
        <f t="shared" si="28"/>
        <v>289.97503268401903</v>
      </c>
      <c r="EB41" s="382">
        <f t="shared" si="28"/>
        <v>304.70326819045255</v>
      </c>
      <c r="EC41" s="382">
        <f t="shared" si="28"/>
        <v>319.3577006555978</v>
      </c>
      <c r="ED41" s="382">
        <f t="shared" si="28"/>
        <v>333.93647084400487</v>
      </c>
      <c r="EE41" s="382">
        <f t="shared" si="28"/>
        <v>348.437915919283</v>
      </c>
      <c r="EF41" s="382">
        <f t="shared" si="28"/>
        <v>362.86056577552466</v>
      </c>
      <c r="EG41" s="382">
        <f t="shared" si="28"/>
        <v>377.20313855806432</v>
      </c>
      <c r="EH41" s="382">
        <f t="shared" si="28"/>
        <v>391.46453547116511</v>
      </c>
      <c r="EI41" s="382">
        <f t="shared" si="28"/>
        <v>405.64383496933186</v>
      </c>
      <c r="EJ41" s="382">
        <f t="shared" si="28"/>
        <v>419.74028642688404</v>
      </c>
      <c r="EK41" s="382">
        <f t="shared" si="28"/>
        <v>433.75330337704338</v>
      </c>
      <c r="EL41" s="382">
        <f t="shared" si="28"/>
        <v>447.68245640750922</v>
      </c>
      <c r="EM41" s="382">
        <f t="shared" si="28"/>
        <v>461.52746579449524</v>
      </c>
      <c r="EN41" s="382">
        <f t="shared" si="29"/>
        <v>475.28819395155739</v>
      </c>
      <c r="EO41" s="382">
        <f t="shared" si="9"/>
        <v>488.964637763577</v>
      </c>
      <c r="EP41" s="382">
        <f t="shared" si="9"/>
        <v>502.55692087000369</v>
      </c>
      <c r="EQ41" s="382">
        <f t="shared" si="9"/>
        <v>516.06528595513407</v>
      </c>
      <c r="ER41" s="382">
        <f t="shared" si="9"/>
        <v>529.49008709691304</v>
      </c>
      <c r="ES41" s="382">
        <f t="shared" si="9"/>
        <v>542.83178221952619</v>
      </c>
      <c r="ET41" s="382">
        <f t="shared" si="9"/>
        <v>556.09092568909898</v>
      </c>
      <c r="EU41" s="382">
        <f t="shared" si="9"/>
        <v>569.26816108611752</v>
      </c>
      <c r="EV41" s="382">
        <f t="shared" si="9"/>
        <v>582.36421418278962</v>
      </c>
      <c r="EW41" s="521"/>
      <c r="EX41" s="252"/>
      <c r="EY41" s="515">
        <f t="shared" si="20"/>
        <v>300.00000000000006</v>
      </c>
      <c r="EZ41" s="525">
        <v>30000</v>
      </c>
      <c r="FA41" s="382">
        <f t="shared" si="36"/>
        <v>175.59575422567701</v>
      </c>
      <c r="FB41" s="382">
        <f t="shared" si="36"/>
        <v>185.69097819291443</v>
      </c>
      <c r="FC41" s="382">
        <f t="shared" si="36"/>
        <v>195.84955603274722</v>
      </c>
      <c r="FD41" s="382">
        <f t="shared" si="36"/>
        <v>206.07129549457358</v>
      </c>
      <c r="FE41" s="382">
        <f t="shared" si="36"/>
        <v>216.35592922971648</v>
      </c>
      <c r="FF41" s="382">
        <f t="shared" si="36"/>
        <v>226.70311656284662</v>
      </c>
      <c r="FG41" s="382">
        <f t="shared" si="36"/>
        <v>237.11244572646211</v>
      </c>
      <c r="FH41" s="382">
        <f t="shared" si="36"/>
        <v>247.58343652758185</v>
      </c>
      <c r="FI41" s="382">
        <f t="shared" si="36"/>
        <v>258.11554341051027</v>
      </c>
      <c r="FJ41" s="382">
        <f t="shared" si="36"/>
        <v>268.70815887506404</v>
      </c>
      <c r="FK41" s="382">
        <f t="shared" si="36"/>
        <v>279.360617206104</v>
      </c>
      <c r="FL41" s="382">
        <f t="shared" si="36"/>
        <v>290.07219846763093</v>
      </c>
      <c r="FM41" s="382">
        <f t="shared" si="36"/>
        <v>300.84213271308494</v>
      </c>
      <c r="FN41" s="382">
        <f t="shared" si="36"/>
        <v>311.6696043628408</v>
      </c>
      <c r="FO41" s="382">
        <f t="shared" si="36"/>
        <v>322.55375670015201</v>
      </c>
      <c r="FP41" s="382">
        <f t="shared" si="30"/>
        <v>333.4936964379105</v>
      </c>
      <c r="FQ41" s="382">
        <f t="shared" si="30"/>
        <v>344.48849831046772</v>
      </c>
      <c r="FR41" s="382">
        <f t="shared" si="30"/>
        <v>355.53720964730849</v>
      </c>
      <c r="FS41" s="382">
        <f t="shared" si="30"/>
        <v>366.63885488846341</v>
      </c>
      <c r="FT41" s="382">
        <f t="shared" si="30"/>
        <v>377.79244000508311</v>
      </c>
      <c r="FU41" s="382">
        <f t="shared" si="30"/>
        <v>388.99695679245946</v>
      </c>
      <c r="FV41" s="382">
        <f t="shared" si="30"/>
        <v>400.25138700684136</v>
      </c>
      <c r="FW41" s="382">
        <f t="shared" si="30"/>
        <v>411.55470632156869</v>
      </c>
      <c r="FX41" s="382">
        <f t="shared" si="30"/>
        <v>422.90588808222213</v>
      </c>
      <c r="FY41" s="382">
        <f t="shared" si="30"/>
        <v>434.30390684458047</v>
      </c>
      <c r="FZ41" s="382">
        <f t="shared" si="30"/>
        <v>445.74774168312177</v>
      </c>
      <c r="GA41" s="382">
        <f t="shared" si="30"/>
        <v>457.23637926152236</v>
      </c>
      <c r="GB41" s="382">
        <f t="shared" si="30"/>
        <v>468.768816660075</v>
      </c>
      <c r="GC41" s="382">
        <f t="shared" si="30"/>
        <v>480.3440639581072</v>
      </c>
      <c r="GD41" s="382">
        <f t="shared" si="30"/>
        <v>491.96114657231817</v>
      </c>
      <c r="GE41" s="382">
        <f t="shared" si="30"/>
        <v>503.61910735446298</v>
      </c>
      <c r="GF41" s="382">
        <f t="shared" si="31"/>
        <v>515.31700845397586</v>
      </c>
      <c r="GG41" s="382">
        <f t="shared" si="12"/>
        <v>527.05393295296358</v>
      </c>
      <c r="GH41" s="382">
        <f t="shared" si="12"/>
        <v>538.82898628251121</v>
      </c>
      <c r="GI41" s="382">
        <f t="shared" si="12"/>
        <v>550.64129743045396</v>
      </c>
      <c r="GJ41" s="382">
        <f t="shared" si="12"/>
        <v>562.49001995169715</v>
      </c>
      <c r="GK41" s="382">
        <f t="shared" si="12"/>
        <v>574.37433279283584</v>
      </c>
      <c r="GL41" s="382">
        <f t="shared" si="12"/>
        <v>586.29344094325666</v>
      </c>
      <c r="GM41" s="382">
        <f t="shared" si="12"/>
        <v>598.2465759251379</v>
      </c>
      <c r="GN41" s="382">
        <f t="shared" si="12"/>
        <v>610.23299613480594</v>
      </c>
      <c r="GO41" s="511"/>
      <c r="GP41" s="521"/>
      <c r="GQ41" s="525">
        <v>30000</v>
      </c>
      <c r="GR41" s="582">
        <f t="shared" si="37"/>
        <v>10.308933842885629</v>
      </c>
      <c r="GS41" s="476">
        <f t="shared" si="37"/>
        <v>4.9804608147145331</v>
      </c>
      <c r="GT41" s="476">
        <f t="shared" si="37"/>
        <v>3.2061556297183045</v>
      </c>
      <c r="GU41" s="476">
        <f t="shared" si="37"/>
        <v>2.3204383020184483</v>
      </c>
      <c r="GV41" s="476">
        <f t="shared" si="37"/>
        <v>1.7901916279991268</v>
      </c>
      <c r="GW41" s="476">
        <f t="shared" si="37"/>
        <v>1.4377087906273056</v>
      </c>
      <c r="GX41" s="476">
        <f t="shared" si="37"/>
        <v>1.1868287375719724</v>
      </c>
      <c r="GY41" s="476">
        <f t="shared" si="37"/>
        <v>0.99947003137296309</v>
      </c>
      <c r="GZ41" s="476">
        <f t="shared" si="37"/>
        <v>0.85447547139570534</v>
      </c>
      <c r="HA41" s="476">
        <f t="shared" si="37"/>
        <v>0.73914994745657747</v>
      </c>
      <c r="HB41" s="476">
        <f t="shared" si="37"/>
        <v>0.64541401411842725</v>
      </c>
      <c r="HC41" s="476">
        <f t="shared" si="37"/>
        <v>0.56788068193733598</v>
      </c>
      <c r="HD41" s="476">
        <f t="shared" si="37"/>
        <v>0.50281984726221851</v>
      </c>
      <c r="HE41" s="476">
        <f t="shared" si="37"/>
        <v>0.44756654123306233</v>
      </c>
      <c r="HF41" s="476">
        <f t="shared" si="37"/>
        <v>0.40016588224580646</v>
      </c>
      <c r="HG41" s="476">
        <f t="shared" si="32"/>
        <v>0.35915117399004698</v>
      </c>
      <c r="HH41" s="476">
        <f t="shared" si="32"/>
        <v>0.32340032426941717</v>
      </c>
      <c r="HI41" s="476">
        <f t="shared" si="32"/>
        <v>0.29204012637021315</v>
      </c>
      <c r="HJ41" s="476">
        <f t="shared" si="32"/>
        <v>0.26438076925051573</v>
      </c>
      <c r="HK41" s="476">
        <f t="shared" si="32"/>
        <v>0.23986999630390149</v>
      </c>
      <c r="HL41" s="476">
        <f t="shared" si="32"/>
        <v>0.21806036301583387</v>
      </c>
      <c r="HM41" s="476">
        <f t="shared" si="32"/>
        <v>0.19858542553087841</v>
      </c>
      <c r="HN41" s="476">
        <f t="shared" si="32"/>
        <v>0.18114214188132999</v>
      </c>
      <c r="HO41" s="476">
        <f t="shared" si="32"/>
        <v>0.16547767371294661</v>
      </c>
      <c r="HP41" s="476">
        <f t="shared" si="32"/>
        <v>0.1513793562397053</v>
      </c>
      <c r="HQ41" s="476">
        <f t="shared" si="32"/>
        <v>0.13866698332358926</v>
      </c>
      <c r="HR41" s="476">
        <f t="shared" si="32"/>
        <v>0.12718680735303442</v>
      </c>
      <c r="HS41" s="476">
        <f t="shared" si="32"/>
        <v>0.11680682512168487</v>
      </c>
      <c r="HT41" s="476">
        <f t="shared" si="32"/>
        <v>0.10741303920529326</v>
      </c>
      <c r="HU41" s="476">
        <f t="shared" si="32"/>
        <v>9.8906467142200569E-2</v>
      </c>
      <c r="HV41" s="476">
        <f t="shared" si="32"/>
        <v>9.120072948965062E-2</v>
      </c>
      <c r="HW41" s="476">
        <f t="shared" si="33"/>
        <v>8.4220090067076883E-2</v>
      </c>
      <c r="HX41" s="476">
        <f t="shared" si="15"/>
        <v>7.7897852416483782E-2</v>
      </c>
      <c r="HY41" s="476">
        <f t="shared" si="15"/>
        <v>7.2175039097491608E-2</v>
      </c>
      <c r="HZ41" s="476">
        <f t="shared" si="15"/>
        <v>6.6999297213581374E-2</v>
      </c>
      <c r="IA41" s="476">
        <f t="shared" si="15"/>
        <v>6.2323986149988297E-2</v>
      </c>
      <c r="IB41" s="476">
        <f t="shared" si="15"/>
        <v>5.810741302644206E-2</v>
      </c>
      <c r="IC41" s="476">
        <f t="shared" si="15"/>
        <v>5.4312188634855353E-2</v>
      </c>
      <c r="ID41" s="476">
        <f t="shared" si="15"/>
        <v>5.0904682221700089E-2</v>
      </c>
      <c r="IE41" s="476">
        <f t="shared" si="15"/>
        <v>4.785455780644688E-2</v>
      </c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</row>
    <row r="42" spans="1:320">
      <c r="J42" s="252"/>
      <c r="K42" s="499">
        <v>31000</v>
      </c>
      <c r="L42" s="382">
        <f t="shared" si="21"/>
        <v>9.4488000000000003</v>
      </c>
      <c r="M42" s="382">
        <v>310</v>
      </c>
      <c r="N42" s="491"/>
      <c r="O42" s="263"/>
      <c r="P42" s="383">
        <f t="shared" si="16"/>
        <v>-16.417200000000435</v>
      </c>
      <c r="Q42" s="383">
        <f>$Q$11-Konstanten!$C$33*K42</f>
        <v>256.73279999999954</v>
      </c>
      <c r="R42" s="382">
        <f t="shared" si="22"/>
        <v>624.37752280073016</v>
      </c>
      <c r="S42" s="263">
        <f t="shared" si="23"/>
        <v>0.32390079969020985</v>
      </c>
      <c r="T42" s="492"/>
      <c r="U42" s="492"/>
      <c r="V42" s="170"/>
      <c r="X42" s="524">
        <v>31000</v>
      </c>
      <c r="Y42" s="410">
        <f t="shared" si="38"/>
        <v>2.5278307526720244E-2</v>
      </c>
      <c r="Z42" s="410">
        <f t="shared" si="38"/>
        <v>5.0548431634929891E-2</v>
      </c>
      <c r="AA42" s="410">
        <f t="shared" si="38"/>
        <v>7.5802222852827283E-2</v>
      </c>
      <c r="AB42" s="410">
        <f t="shared" si="38"/>
        <v>0.10103159924783135</v>
      </c>
      <c r="AC42" s="410">
        <f t="shared" si="38"/>
        <v>0.12622857931734474</v>
      </c>
      <c r="AD42" s="410">
        <f t="shared" si="38"/>
        <v>0.15138531384466472</v>
      </c>
      <c r="AE42" s="410">
        <f t="shared" si="38"/>
        <v>0.17649411640684867</v>
      </c>
      <c r="AF42" s="410">
        <f t="shared" si="38"/>
        <v>0.2015474922473646</v>
      </c>
      <c r="AG42" s="410">
        <f t="shared" si="38"/>
        <v>0.22653816525752671</v>
      </c>
      <c r="AH42" s="410">
        <f t="shared" si="38"/>
        <v>0.25145910284534501</v>
      </c>
      <c r="AI42" s="410">
        <f t="shared" si="38"/>
        <v>0.27630353850850431</v>
      </c>
      <c r="AJ42" s="410">
        <f t="shared" si="38"/>
        <v>0.30106499196791836</v>
      </c>
      <c r="AK42" s="410">
        <f t="shared" si="38"/>
        <v>0.32573728675876573</v>
      </c>
      <c r="AL42" s="410">
        <f t="shared" si="38"/>
        <v>0.35031456521642013</v>
      </c>
      <c r="AM42" s="410">
        <f t="shared" si="38"/>
        <v>0.37479130083376305</v>
      </c>
      <c r="AN42" s="410">
        <f t="shared" si="38"/>
        <v>0.39916230800350505</v>
      </c>
      <c r="AO42" s="410">
        <f t="shared" ref="AO42:BD47" si="39">SQRT(5*((((1/$S42)*(((1+0.2*(AO$10/$R$11)^2)^3.5)-1))+1)^(1/3.5)-1))</f>
        <v>0.42342274919352724</v>
      </c>
      <c r="AP42" s="410">
        <f t="shared" si="39"/>
        <v>0.4475681396342876</v>
      </c>
      <c r="AQ42" s="410">
        <f t="shared" si="39"/>
        <v>0.47159434962453889</v>
      </c>
      <c r="AR42" s="410">
        <f t="shared" si="39"/>
        <v>0.49549760458478553</v>
      </c>
      <c r="AS42" s="410">
        <f t="shared" si="39"/>
        <v>0.51927448300694035</v>
      </c>
      <c r="AT42" s="410">
        <f t="shared" si="39"/>
        <v>0.54292191246328636</v>
      </c>
      <c r="AU42" s="410">
        <f t="shared" si="39"/>
        <v>0.56643716384859621</v>
      </c>
      <c r="AV42" s="410">
        <f t="shared" si="39"/>
        <v>0.58981784403597437</v>
      </c>
      <c r="AW42" s="410">
        <f t="shared" si="39"/>
        <v>0.61306188713010856</v>
      </c>
      <c r="AX42" s="410">
        <f t="shared" si="39"/>
        <v>0.63616754450155311</v>
      </c>
      <c r="AY42" s="410">
        <f t="shared" si="39"/>
        <v>0.65913337378253334</v>
      </c>
      <c r="AZ42" s="410">
        <f t="shared" si="39"/>
        <v>0.68195822699943687</v>
      </c>
      <c r="BA42" s="410">
        <f t="shared" si="39"/>
        <v>0.7046412380094802</v>
      </c>
      <c r="BB42" s="410">
        <f t="shared" si="39"/>
        <v>0.72718180939990462</v>
      </c>
      <c r="BC42" s="410">
        <f t="shared" si="39"/>
        <v>0.74957959899759008</v>
      </c>
      <c r="BD42" s="410">
        <f t="shared" si="39"/>
        <v>0.77183450612561455</v>
      </c>
      <c r="BE42" s="410">
        <f t="shared" ref="BE42:BL47" si="40">SQRT(5*((((1/$S42)*(((1+0.2*(BE$10/$R$11)^2)^3.5)-1))+1)^(1/3.5)-1))</f>
        <v>0.79394665773137552</v>
      </c>
      <c r="BF42" s="410">
        <f t="shared" si="40"/>
        <v>0.81591639449867837</v>
      </c>
      <c r="BG42" s="410">
        <f t="shared" si="40"/>
        <v>0.83774425704399358</v>
      </c>
      <c r="BH42" s="410">
        <f t="shared" si="40"/>
        <v>0.85943097228507748</v>
      </c>
      <c r="BI42" s="410">
        <f t="shared" si="40"/>
        <v>0.88097744005848855</v>
      </c>
      <c r="BJ42" s="410">
        <f t="shared" si="40"/>
        <v>0.90238472005143333</v>
      </c>
      <c r="BK42" s="410">
        <f t="shared" si="40"/>
        <v>0.92365401910287215</v>
      </c>
      <c r="BL42" s="410">
        <f t="shared" si="40"/>
        <v>0.94478667891900958</v>
      </c>
      <c r="BM42" s="253"/>
      <c r="BN42" s="252"/>
      <c r="BO42" s="537">
        <f t="shared" si="18"/>
        <v>310.00000000000006</v>
      </c>
      <c r="BP42" s="524">
        <v>31000</v>
      </c>
      <c r="BQ42" s="382">
        <f t="shared" si="34"/>
        <v>256.76561008375739</v>
      </c>
      <c r="BR42" s="382">
        <f t="shared" si="34"/>
        <v>256.86399785166196</v>
      </c>
      <c r="BS42" s="382">
        <f t="shared" si="34"/>
        <v>257.02783615224592</v>
      </c>
      <c r="BT42" s="382">
        <f t="shared" si="34"/>
        <v>257.25691405739002</v>
      </c>
      <c r="BU42" s="382">
        <f t="shared" si="34"/>
        <v>257.55093833327197</v>
      </c>
      <c r="BV42" s="382">
        <f t="shared" si="34"/>
        <v>257.90953546903097</v>
      </c>
      <c r="BW42" s="382">
        <f t="shared" si="34"/>
        <v>258.33225423343612</v>
      </c>
      <c r="BX42" s="382">
        <f t="shared" si="34"/>
        <v>258.81856872267451</v>
      </c>
      <c r="BY42" s="382">
        <f t="shared" si="34"/>
        <v>259.36788185612278</v>
      </c>
      <c r="BZ42" s="382">
        <f t="shared" si="34"/>
        <v>259.97952927175334</v>
      </c>
      <c r="CA42" s="382">
        <f t="shared" si="34"/>
        <v>260.65278356875507</v>
      </c>
      <c r="CB42" s="382">
        <f t="shared" si="34"/>
        <v>261.38685884206126</v>
      </c>
      <c r="CC42" s="382">
        <f t="shared" si="34"/>
        <v>262.18091545178419</v>
      </c>
      <c r="CD42" s="382">
        <f t="shared" si="34"/>
        <v>263.03406497003829</v>
      </c>
      <c r="CE42" s="382">
        <f t="shared" si="34"/>
        <v>263.94537524822067</v>
      </c>
      <c r="CF42" s="382">
        <f t="shared" si="26"/>
        <v>264.91387554942463</v>
      </c>
      <c r="CG42" s="382">
        <f t="shared" si="26"/>
        <v>265.93856169317507</v>
      </c>
      <c r="CH42" s="382">
        <f t="shared" si="26"/>
        <v>267.01840116296131</v>
      </c>
      <c r="CI42" s="382">
        <f t="shared" si="26"/>
        <v>268.1523381309629</v>
      </c>
      <c r="CJ42" s="382">
        <f t="shared" si="26"/>
        <v>269.33929835877007</v>
      </c>
      <c r="CK42" s="382">
        <f t="shared" si="26"/>
        <v>270.57819393765249</v>
      </c>
      <c r="CL42" s="382">
        <f t="shared" si="26"/>
        <v>271.86792783687497</v>
      </c>
      <c r="CM42" s="382">
        <f t="shared" si="26"/>
        <v>273.20739823358809</v>
      </c>
      <c r="CN42" s="382">
        <f t="shared" si="26"/>
        <v>274.59550260279849</v>
      </c>
      <c r="CO42" s="382">
        <f t="shared" si="26"/>
        <v>276.03114155075713</v>
      </c>
      <c r="CP42" s="382">
        <f t="shared" si="26"/>
        <v>277.51322237971272</v>
      </c>
      <c r="CQ42" s="382">
        <f t="shared" si="26"/>
        <v>279.04066237627529</v>
      </c>
      <c r="CR42" s="382">
        <f t="shared" si="26"/>
        <v>280.61239181960235</v>
      </c>
      <c r="CS42" s="382">
        <f t="shared" si="26"/>
        <v>282.22735670918229</v>
      </c>
      <c r="CT42" s="382">
        <f t="shared" ref="CT42:CU47" si="41">$Q42*(1+0.2*BB42^2)</f>
        <v>283.88452121515962</v>
      </c>
      <c r="CU42" s="382">
        <f t="shared" si="41"/>
        <v>285.58286985689517</v>
      </c>
      <c r="CV42" s="382">
        <f t="shared" si="27"/>
        <v>287.32140941779369</v>
      </c>
      <c r="CW42" s="382">
        <f t="shared" si="6"/>
        <v>289.09917060637048</v>
      </c>
      <c r="CX42" s="382">
        <f t="shared" si="6"/>
        <v>290.91520947508536</v>
      </c>
      <c r="CY42" s="382">
        <f t="shared" si="6"/>
        <v>292.76860860967855</v>
      </c>
      <c r="CZ42" s="382">
        <f t="shared" si="6"/>
        <v>294.6584781026184</v>
      </c>
      <c r="DA42" s="382">
        <f t="shared" si="6"/>
        <v>296.58395632485446</v>
      </c>
      <c r="DB42" s="382">
        <f t="shared" si="6"/>
        <v>298.54421051039128</v>
      </c>
      <c r="DC42" s="382">
        <f t="shared" si="6"/>
        <v>300.53843716829084</v>
      </c>
      <c r="DD42" s="382">
        <f t="shared" ref="DD42:DD47" si="42">$Q42*(1+0.2*BL42^2)</f>
        <v>302.56586233660664</v>
      </c>
      <c r="DE42" s="521"/>
      <c r="DF42" s="252"/>
      <c r="DG42" s="537">
        <f t="shared" si="19"/>
        <v>310.00000000000006</v>
      </c>
      <c r="DH42" s="524">
        <v>31000</v>
      </c>
      <c r="DI42" s="382">
        <f t="shared" si="35"/>
        <v>15.783207034128639</v>
      </c>
      <c r="DJ42" s="382">
        <f t="shared" si="35"/>
        <v>31.561304525679589</v>
      </c>
      <c r="DK42" s="382">
        <f t="shared" si="35"/>
        <v>47.329204127637198</v>
      </c>
      <c r="DL42" s="382">
        <f t="shared" si="35"/>
        <v>63.081859662957051</v>
      </c>
      <c r="DM42" s="382">
        <f t="shared" si="35"/>
        <v>78.81428766081919</v>
      </c>
      <c r="DN42" s="382">
        <f t="shared" si="35"/>
        <v>94.52158724674284</v>
      </c>
      <c r="DO42" s="382">
        <f t="shared" si="35"/>
        <v>110.19895919101188</v>
      </c>
      <c r="DP42" s="382">
        <f t="shared" si="35"/>
        <v>125.84172393610888</v>
      </c>
      <c r="DQ42" s="382">
        <f t="shared" si="35"/>
        <v>141.44533844331696</v>
      </c>
      <c r="DR42" s="382">
        <f t="shared" si="35"/>
        <v>157.00541172027056</v>
      </c>
      <c r="DS42" s="382">
        <f t="shared" si="35"/>
        <v>172.51771891501608</v>
      </c>
      <c r="DT42" s="382">
        <f t="shared" si="35"/>
        <v>187.97821388695058</v>
      </c>
      <c r="DU42" s="382">
        <f t="shared" si="35"/>
        <v>203.38304019026924</v>
      </c>
      <c r="DV42" s="382">
        <f t="shared" si="35"/>
        <v>218.72854043084322</v>
      </c>
      <c r="DW42" s="382">
        <f t="shared" si="35"/>
        <v>234.0112639818482</v>
      </c>
      <c r="DX42" s="382">
        <f t="shared" si="28"/>
        <v>249.22797306665055</v>
      </c>
      <c r="DY42" s="382">
        <f t="shared" si="28"/>
        <v>264.37564723892939</v>
      </c>
      <c r="DZ42" s="382">
        <f t="shared" si="28"/>
        <v>279.4514863093878</v>
      </c>
      <c r="EA42" s="382">
        <f t="shared" si="28"/>
        <v>294.45291178539105</v>
      </c>
      <c r="EB42" s="382">
        <f t="shared" si="28"/>
        <v>309.37756690434412</v>
      </c>
      <c r="EC42" s="382">
        <f t="shared" si="28"/>
        <v>324.22331535350327</v>
      </c>
      <c r="ED42" s="382">
        <f t="shared" si="28"/>
        <v>338.9882387780616</v>
      </c>
      <c r="EE42" s="382">
        <f t="shared" si="28"/>
        <v>353.67063318605778</v>
      </c>
      <c r="EF42" s="382">
        <f t="shared" si="28"/>
        <v>368.2690043628491</v>
      </c>
      <c r="EG42" s="382">
        <f t="shared" si="28"/>
        <v>382.78206240983803</v>
      </c>
      <c r="EH42" s="382">
        <f t="shared" si="28"/>
        <v>397.20871552210298</v>
      </c>
      <c r="EI42" s="382">
        <f t="shared" si="28"/>
        <v>411.54806311762593</v>
      </c>
      <c r="EJ42" s="382">
        <f t="shared" si="28"/>
        <v>425.79938842748641</v>
      </c>
      <c r="EK42" s="382">
        <f t="shared" si="28"/>
        <v>439.96215065159896</v>
      </c>
      <c r="EL42" s="382">
        <f t="shared" ref="EL42:EM47" si="43">BB42*$R42</f>
        <v>454.03597677886518</v>
      </c>
      <c r="EM42" s="382">
        <f t="shared" si="43"/>
        <v>468.02065316407999</v>
      </c>
      <c r="EN42" s="382">
        <f t="shared" si="29"/>
        <v>481.91611694683621</v>
      </c>
      <c r="EO42" s="382">
        <f t="shared" si="9"/>
        <v>495.7224473902354</v>
      </c>
      <c r="EP42" s="382">
        <f t="shared" si="9"/>
        <v>509.43985720958807</v>
      </c>
      <c r="EQ42" s="382">
        <f t="shared" si="9"/>
        <v>523.06868395366689</v>
      </c>
      <c r="ER42" s="382">
        <f t="shared" si="9"/>
        <v>536.60938149357969</v>
      </c>
      <c r="ES42" s="382">
        <f t="shared" si="9"/>
        <v>550.06251166704783</v>
      </c>
      <c r="ET42" s="382">
        <f t="shared" si="9"/>
        <v>563.42873611894436</v>
      </c>
      <c r="EU42" s="382">
        <f t="shared" si="9"/>
        <v>576.70880837238963</v>
      </c>
      <c r="EV42" s="382">
        <f t="shared" ref="EV42:EV47" si="44">BL42*$R42</f>
        <v>589.90356615858002</v>
      </c>
      <c r="EW42" s="521"/>
      <c r="EX42" s="252"/>
      <c r="EY42" s="515">
        <f t="shared" si="20"/>
        <v>310.00000000000006</v>
      </c>
      <c r="EZ42" s="524">
        <v>31000</v>
      </c>
      <c r="FA42" s="382">
        <f t="shared" si="36"/>
        <v>179.61561008375747</v>
      </c>
      <c r="FB42" s="382">
        <f t="shared" si="36"/>
        <v>189.71399785166204</v>
      </c>
      <c r="FC42" s="382">
        <f t="shared" si="36"/>
        <v>199.877836152246</v>
      </c>
      <c r="FD42" s="382">
        <f t="shared" si="36"/>
        <v>210.1069140573901</v>
      </c>
      <c r="FE42" s="382">
        <f t="shared" si="36"/>
        <v>220.40093833327205</v>
      </c>
      <c r="FF42" s="382">
        <f t="shared" si="36"/>
        <v>230.75953546903105</v>
      </c>
      <c r="FG42" s="382">
        <f t="shared" si="36"/>
        <v>241.1822542334362</v>
      </c>
      <c r="FH42" s="382">
        <f t="shared" si="36"/>
        <v>251.66856872267459</v>
      </c>
      <c r="FI42" s="382">
        <f t="shared" si="36"/>
        <v>262.21788185612286</v>
      </c>
      <c r="FJ42" s="382">
        <f t="shared" si="36"/>
        <v>272.82952927175342</v>
      </c>
      <c r="FK42" s="382">
        <f t="shared" si="36"/>
        <v>283.50278356875515</v>
      </c>
      <c r="FL42" s="382">
        <f t="shared" si="36"/>
        <v>294.23685884206134</v>
      </c>
      <c r="FM42" s="382">
        <f t="shared" si="36"/>
        <v>305.03091545178427</v>
      </c>
      <c r="FN42" s="382">
        <f t="shared" si="36"/>
        <v>315.88406497003837</v>
      </c>
      <c r="FO42" s="382">
        <f t="shared" si="36"/>
        <v>326.79537524822075</v>
      </c>
      <c r="FP42" s="382">
        <f t="shared" si="36"/>
        <v>337.76387554942471</v>
      </c>
      <c r="FQ42" s="382">
        <f t="shared" si="30"/>
        <v>348.78856169317515</v>
      </c>
      <c r="FR42" s="382">
        <f t="shared" si="30"/>
        <v>359.86840116296139</v>
      </c>
      <c r="FS42" s="382">
        <f t="shared" si="30"/>
        <v>371.00233813096298</v>
      </c>
      <c r="FT42" s="382">
        <f t="shared" si="30"/>
        <v>382.18929835877015</v>
      </c>
      <c r="FU42" s="382">
        <f t="shared" si="30"/>
        <v>393.42819393765257</v>
      </c>
      <c r="FV42" s="382">
        <f t="shared" si="30"/>
        <v>404.71792783687505</v>
      </c>
      <c r="FW42" s="382">
        <f t="shared" si="30"/>
        <v>416.05739823358817</v>
      </c>
      <c r="FX42" s="382">
        <f t="shared" si="30"/>
        <v>427.44550260279857</v>
      </c>
      <c r="FY42" s="382">
        <f t="shared" si="30"/>
        <v>438.88114155075721</v>
      </c>
      <c r="FZ42" s="382">
        <f t="shared" si="30"/>
        <v>450.36322237971279</v>
      </c>
      <c r="GA42" s="382">
        <f t="shared" si="30"/>
        <v>461.89066237627537</v>
      </c>
      <c r="GB42" s="382">
        <f t="shared" si="30"/>
        <v>473.46239181960243</v>
      </c>
      <c r="GC42" s="382">
        <f t="shared" si="30"/>
        <v>485.07735670918237</v>
      </c>
      <c r="GD42" s="382">
        <f t="shared" si="30"/>
        <v>496.7345212151597</v>
      </c>
      <c r="GE42" s="382">
        <f t="shared" ref="GE42:GN57" si="45">6*$EY42/10+GE$10+(CU42-273.15)</f>
        <v>508.43286985689525</v>
      </c>
      <c r="GF42" s="382">
        <f t="shared" si="45"/>
        <v>520.17140941779371</v>
      </c>
      <c r="GG42" s="382">
        <f t="shared" si="45"/>
        <v>531.94917060637044</v>
      </c>
      <c r="GH42" s="382">
        <f t="shared" si="45"/>
        <v>543.76520947508538</v>
      </c>
      <c r="GI42" s="382">
        <f t="shared" si="45"/>
        <v>555.61860860967863</v>
      </c>
      <c r="GJ42" s="382">
        <f t="shared" si="45"/>
        <v>567.50847810261848</v>
      </c>
      <c r="GK42" s="382">
        <f t="shared" si="45"/>
        <v>579.43395632485453</v>
      </c>
      <c r="GL42" s="382">
        <f t="shared" si="45"/>
        <v>591.3942105103913</v>
      </c>
      <c r="GM42" s="382">
        <f t="shared" si="45"/>
        <v>603.38843716829092</v>
      </c>
      <c r="GN42" s="382">
        <f t="shared" si="45"/>
        <v>615.41586233660666</v>
      </c>
      <c r="GO42" s="511"/>
      <c r="GP42" s="521"/>
      <c r="GQ42" s="524">
        <v>31000</v>
      </c>
      <c r="GR42" s="583">
        <f t="shared" si="37"/>
        <v>10.380171957154696</v>
      </c>
      <c r="GS42" s="477">
        <f t="shared" si="37"/>
        <v>5.0109681999140072</v>
      </c>
      <c r="GT42" s="477">
        <f t="shared" si="37"/>
        <v>3.2231395992465099</v>
      </c>
      <c r="GU42" s="477">
        <f t="shared" si="37"/>
        <v>2.330702601032689</v>
      </c>
      <c r="GV42" s="477">
        <f t="shared" si="37"/>
        <v>1.7964591811294082</v>
      </c>
      <c r="GW42" s="477">
        <f t="shared" si="37"/>
        <v>1.4413421546407947</v>
      </c>
      <c r="GX42" s="477">
        <f t="shared" si="37"/>
        <v>1.1886073698335589</v>
      </c>
      <c r="GY42" s="477">
        <f t="shared" si="37"/>
        <v>0.99988176298704623</v>
      </c>
      <c r="GZ42" s="477">
        <f t="shared" si="37"/>
        <v>0.85384604923692475</v>
      </c>
      <c r="HA42" s="477">
        <f t="shared" si="37"/>
        <v>0.73770780435161976</v>
      </c>
      <c r="HB42" s="477">
        <f t="shared" si="37"/>
        <v>0.64332559780952936</v>
      </c>
      <c r="HC42" s="477">
        <f t="shared" si="37"/>
        <v>0.56527106390644988</v>
      </c>
      <c r="HD42" s="477">
        <f t="shared" si="37"/>
        <v>0.49978540573698393</v>
      </c>
      <c r="HE42" s="477">
        <f t="shared" si="37"/>
        <v>0.44418311550848305</v>
      </c>
      <c r="HF42" s="477">
        <f t="shared" si="37"/>
        <v>0.39649421009738073</v>
      </c>
      <c r="HG42" s="477">
        <f t="shared" si="32"/>
        <v>0.35524063127174405</v>
      </c>
      <c r="HH42" s="477">
        <f t="shared" si="32"/>
        <v>0.31929156613263104</v>
      </c>
      <c r="HI42" s="477">
        <f t="shared" si="32"/>
        <v>0.28776699639572495</v>
      </c>
      <c r="HJ42" s="477">
        <f t="shared" si="32"/>
        <v>0.25997170780693174</v>
      </c>
      <c r="HK42" s="477">
        <f t="shared" si="32"/>
        <v>0.23534909845916058</v>
      </c>
      <c r="HL42" s="477">
        <f t="shared" si="32"/>
        <v>0.21344818619442796</v>
      </c>
      <c r="HM42" s="477">
        <f t="shared" si="32"/>
        <v>0.19389961520714358</v>
      </c>
      <c r="HN42" s="477">
        <f t="shared" si="32"/>
        <v>0.17639792279476646</v>
      </c>
      <c r="HO42" s="477">
        <f t="shared" si="32"/>
        <v>0.1606882402235619</v>
      </c>
      <c r="HP42" s="477">
        <f t="shared" si="32"/>
        <v>0.14655618601285156</v>
      </c>
      <c r="HQ42" s="477">
        <f t="shared" si="32"/>
        <v>0.13382009200815734</v>
      </c>
      <c r="HR42" s="477">
        <f t="shared" si="32"/>
        <v>0.12232495732645655</v>
      </c>
      <c r="HS42" s="477">
        <f t="shared" si="32"/>
        <v>0.11193769809801647</v>
      </c>
      <c r="HT42" s="477">
        <f t="shared" si="32"/>
        <v>0.10254338013114593</v>
      </c>
      <c r="HU42" s="477">
        <f t="shared" ref="HU42:ID73" si="46">ABS((GD42-EL42)/EL42)</f>
        <v>9.4042205067574491E-2</v>
      </c>
      <c r="HV42" s="477">
        <f t="shared" si="46"/>
        <v>8.6347079812837735E-2</v>
      </c>
      <c r="HW42" s="477">
        <f t="shared" si="33"/>
        <v>7.9381641588006341E-2</v>
      </c>
      <c r="HX42" s="477">
        <f t="shared" si="15"/>
        <v>7.3078641903050981E-2</v>
      </c>
      <c r="HY42" s="477">
        <f t="shared" si="15"/>
        <v>6.737861551216548E-2</v>
      </c>
      <c r="HZ42" s="477">
        <f t="shared" si="15"/>
        <v>6.2228777318458224E-2</v>
      </c>
      <c r="IA42" s="477">
        <f t="shared" si="15"/>
        <v>5.7582102875345438E-2</v>
      </c>
      <c r="IB42" s="477">
        <f t="shared" si="15"/>
        <v>5.339655772721557E-2</v>
      </c>
      <c r="IC42" s="477">
        <f t="shared" si="15"/>
        <v>4.9634448154137471E-2</v>
      </c>
      <c r="ID42" s="477">
        <f t="shared" si="15"/>
        <v>4.6261871517443258E-2</v>
      </c>
      <c r="IE42" s="477">
        <f t="shared" ref="IE42:IE76" si="47">ABS((GN42-EV42)/EV42)</f>
        <v>4.3248248767440635E-2</v>
      </c>
    </row>
    <row r="43" spans="1:320">
      <c r="J43" s="252"/>
      <c r="K43" s="499">
        <v>32000</v>
      </c>
      <c r="L43" s="382">
        <f t="shared" si="21"/>
        <v>9.7535999999999987</v>
      </c>
      <c r="M43" s="382">
        <v>320</v>
      </c>
      <c r="N43" s="491"/>
      <c r="O43" s="263"/>
      <c r="P43" s="383">
        <f t="shared" si="16"/>
        <v>-18.398400000000436</v>
      </c>
      <c r="Q43" s="383">
        <f>$Q$11-Konstanten!$C$33*K43</f>
        <v>254.75159999999954</v>
      </c>
      <c r="R43" s="382">
        <f t="shared" si="22"/>
        <v>621.96370480155713</v>
      </c>
      <c r="S43" s="263">
        <f t="shared" si="23"/>
        <v>0.31097748830467803</v>
      </c>
      <c r="T43" s="492"/>
      <c r="U43" s="492"/>
      <c r="V43" s="170"/>
      <c r="X43" s="524">
        <v>32000</v>
      </c>
      <c r="Y43" s="410">
        <f t="shared" si="38"/>
        <v>2.5798121636201626E-2</v>
      </c>
      <c r="Z43" s="410">
        <f t="shared" si="38"/>
        <v>5.1587378595390886E-2</v>
      </c>
      <c r="AA43" s="410">
        <f t="shared" si="38"/>
        <v>7.7358944554096892E-2</v>
      </c>
      <c r="AB43" s="410">
        <f t="shared" si="38"/>
        <v>0.10310406947669205</v>
      </c>
      <c r="AC43" s="410">
        <f t="shared" si="38"/>
        <v>0.12881411672073176</v>
      </c>
      <c r="AD43" s="410">
        <f t="shared" si="38"/>
        <v>0.15448059892005278</v>
      </c>
      <c r="AE43" s="410">
        <f t="shared" si="38"/>
        <v>0.1800952122776231</v>
      </c>
      <c r="AF43" s="410">
        <f t="shared" si="38"/>
        <v>0.20564986893223389</v>
      </c>
      <c r="AG43" s="410">
        <f t="shared" si="38"/>
        <v>0.23113672710133606</v>
      </c>
      <c r="AH43" s="410">
        <f t="shared" si="38"/>
        <v>0.25654821874485617</v>
      </c>
      <c r="AI43" s="410">
        <f t="shared" si="38"/>
        <v>0.28187707454136329</v>
      </c>
      <c r="AJ43" s="410">
        <f t="shared" si="38"/>
        <v>0.30711634601635979</v>
      </c>
      <c r="AK43" s="410">
        <f t="shared" si="38"/>
        <v>0.33225942471147563</v>
      </c>
      <c r="AL43" s="410">
        <f t="shared" si="38"/>
        <v>0.3573000583320633</v>
      </c>
      <c r="AM43" s="410">
        <f t="shared" si="38"/>
        <v>0.38223236385751036</v>
      </c>
      <c r="AN43" s="410">
        <f t="shared" ref="AN43:AN47" si="48">SQRT(5*((((1/$S43)*(((1+0.2*(AN$10/$R$11)^2)^3.5)-1))+1)^(1/3.5)-1))</f>
        <v>0.40705083764264594</v>
      </c>
      <c r="AO43" s="410">
        <f t="shared" si="39"/>
        <v>0.43175036257902988</v>
      </c>
      <c r="AP43" s="410">
        <f t="shared" si="39"/>
        <v>0.45632621242104848</v>
      </c>
      <c r="AQ43" s="410">
        <f t="shared" si="39"/>
        <v>0.48077405341294671</v>
      </c>
      <c r="AR43" s="410">
        <f t="shared" si="39"/>
        <v>0.50508994337906865</v>
      </c>
      <c r="AS43" s="410">
        <f t="shared" si="39"/>
        <v>0.52927032846057154</v>
      </c>
      <c r="AT43" s="410">
        <f t="shared" si="39"/>
        <v>0.55331203769750781</v>
      </c>
      <c r="AU43" s="410">
        <f t="shared" si="39"/>
        <v>0.57721227566597977</v>
      </c>
      <c r="AV43" s="410">
        <f t="shared" si="39"/>
        <v>0.6009686133861375</v>
      </c>
      <c r="AW43" s="410">
        <f t="shared" si="39"/>
        <v>0.62457897771856696</v>
      </c>
      <c r="AX43" s="410">
        <f t="shared" si="39"/>
        <v>0.64804163946462678</v>
      </c>
      <c r="AY43" s="410">
        <f t="shared" si="39"/>
        <v>0.67135520038091523</v>
      </c>
      <c r="AZ43" s="410">
        <f t="shared" si="39"/>
        <v>0.6945185793100368</v>
      </c>
      <c r="BA43" s="410">
        <f t="shared" si="39"/>
        <v>0.7175309976194133</v>
      </c>
      <c r="BB43" s="410">
        <f t="shared" si="39"/>
        <v>0.74039196412778496</v>
      </c>
      <c r="BC43" s="410">
        <f t="shared" si="39"/>
        <v>0.76310125968568798</v>
      </c>
      <c r="BD43" s="410">
        <f t="shared" si="39"/>
        <v>0.78565892156193862</v>
      </c>
      <c r="BE43" s="410">
        <f t="shared" si="40"/>
        <v>0.80806522777348189</v>
      </c>
      <c r="BF43" s="410">
        <f t="shared" si="40"/>
        <v>0.83032068148116489</v>
      </c>
      <c r="BG43" s="410">
        <f t="shared" si="40"/>
        <v>0.85242599555935794</v>
      </c>
      <c r="BH43" s="410">
        <f t="shared" si="40"/>
        <v>0.8743820774331611</v>
      </c>
      <c r="BI43" s="410">
        <f t="shared" si="40"/>
        <v>0.89619001426330824</v>
      </c>
      <c r="BJ43" s="410">
        <f t="shared" si="40"/>
        <v>0.91785105854601179</v>
      </c>
      <c r="BK43" s="410">
        <f t="shared" si="40"/>
        <v>0.93936661418303025</v>
      </c>
      <c r="BL43" s="410">
        <f t="shared" si="40"/>
        <v>0.96073822306610979</v>
      </c>
      <c r="BM43" s="253"/>
      <c r="BN43" s="252"/>
      <c r="BO43" s="537">
        <f t="shared" si="18"/>
        <v>320.00000000000006</v>
      </c>
      <c r="BP43" s="524">
        <v>32000</v>
      </c>
      <c r="BQ43" s="382">
        <f t="shared" si="34"/>
        <v>254.78550963289709</v>
      </c>
      <c r="BR43" s="382">
        <f t="shared" si="34"/>
        <v>254.88719192786803</v>
      </c>
      <c r="BS43" s="382">
        <f t="shared" si="34"/>
        <v>255.05650741612314</v>
      </c>
      <c r="BT43" s="382">
        <f t="shared" si="34"/>
        <v>255.29322478556151</v>
      </c>
      <c r="BU43" s="382">
        <f t="shared" si="34"/>
        <v>255.5970225659444</v>
      </c>
      <c r="BV43" s="382">
        <f t="shared" si="34"/>
        <v>255.96749145136675</v>
      </c>
      <c r="BW43" s="382">
        <f t="shared" si="34"/>
        <v>256.40413722444805</v>
      </c>
      <c r="BX43" s="382">
        <f t="shared" si="34"/>
        <v>256.90638423815199</v>
      </c>
      <c r="BY43" s="382">
        <f t="shared" si="34"/>
        <v>257.47357940377947</v>
      </c>
      <c r="BZ43" s="382">
        <f t="shared" si="34"/>
        <v>258.10499662760787</v>
      </c>
      <c r="CA43" s="382">
        <f t="shared" si="34"/>
        <v>258.79984163399303</v>
      </c>
      <c r="CB43" s="382">
        <f t="shared" si="34"/>
        <v>259.55725710955647</v>
      </c>
      <c r="CC43" s="382">
        <f t="shared" si="34"/>
        <v>260.37632810134778</v>
      </c>
      <c r="CD43" s="382">
        <f t="shared" si="34"/>
        <v>261.25608760157036</v>
      </c>
      <c r="CE43" s="382">
        <f t="shared" si="34"/>
        <v>262.19552225249123</v>
      </c>
      <c r="CF43" s="382">
        <f t="shared" ref="CF43:CS47" si="49">$Q43*(1+0.2*AN43^2)</f>
        <v>263.19357810740581</v>
      </c>
      <c r="CG43" s="382">
        <f t="shared" si="49"/>
        <v>264.24916638684368</v>
      </c>
      <c r="CH43" s="382">
        <f t="shared" si="49"/>
        <v>265.36116917341781</v>
      </c>
      <c r="CI43" s="382">
        <f t="shared" si="49"/>
        <v>266.52844499364954</v>
      </c>
      <c r="CJ43" s="382">
        <f t="shared" si="49"/>
        <v>267.7498342405629</v>
      </c>
      <c r="CK43" s="382">
        <f t="shared" si="49"/>
        <v>269.02416439666268</v>
      </c>
      <c r="CL43" s="382">
        <f t="shared" si="49"/>
        <v>270.35025502290341</v>
      </c>
      <c r="CM43" s="382">
        <f t="shared" si="49"/>
        <v>271.72692248527858</v>
      </c>
      <c r="CN43" s="382">
        <f t="shared" si="49"/>
        <v>273.15298439657164</v>
      </c>
      <c r="CO43" s="382">
        <f t="shared" si="49"/>
        <v>274.62726375648339</v>
      </c>
      <c r="CP43" s="382">
        <f t="shared" si="49"/>
        <v>276.14859277870482</v>
      </c>
      <c r="CQ43" s="382">
        <f t="shared" si="49"/>
        <v>277.71581639844663</v>
      </c>
      <c r="CR43" s="382">
        <f t="shared" si="49"/>
        <v>279.32779545843584</v>
      </c>
      <c r="CS43" s="382">
        <f t="shared" si="49"/>
        <v>280.98340957538693</v>
      </c>
      <c r="CT43" s="382">
        <f t="shared" si="41"/>
        <v>282.68155969245061</v>
      </c>
      <c r="CU43" s="382">
        <f t="shared" si="41"/>
        <v>284.42117032613129</v>
      </c>
      <c r="CV43" s="382">
        <f t="shared" si="27"/>
        <v>286.20119151865242</v>
      </c>
      <c r="CW43" s="382">
        <f t="shared" si="27"/>
        <v>288.02060050876167</v>
      </c>
      <c r="CX43" s="382">
        <f t="shared" si="27"/>
        <v>289.8784031355363</v>
      </c>
      <c r="CY43" s="382">
        <f t="shared" si="27"/>
        <v>291.77363499090262</v>
      </c>
      <c r="CZ43" s="382">
        <f t="shared" si="27"/>
        <v>293.70536233737107</v>
      </c>
      <c r="DA43" s="382">
        <f t="shared" si="27"/>
        <v>295.67268280793826</v>
      </c>
      <c r="DB43" s="382">
        <f t="shared" si="27"/>
        <v>297.67472590527251</v>
      </c>
      <c r="DC43" s="382">
        <f t="shared" si="27"/>
        <v>299.71065331721701</v>
      </c>
      <c r="DD43" s="382">
        <f t="shared" si="42"/>
        <v>301.77965906534661</v>
      </c>
      <c r="DE43" s="521"/>
      <c r="DF43" s="252"/>
      <c r="DG43" s="537">
        <f t="shared" si="19"/>
        <v>320.00000000000006</v>
      </c>
      <c r="DH43" s="524">
        <v>32000</v>
      </c>
      <c r="DI43" s="382">
        <f t="shared" si="35"/>
        <v>16.045495309773173</v>
      </c>
      <c r="DJ43" s="382">
        <f t="shared" si="35"/>
        <v>32.085477112189864</v>
      </c>
      <c r="DK43" s="382">
        <f t="shared" si="35"/>
        <v>48.114455754404347</v>
      </c>
      <c r="DL43" s="382">
        <f t="shared" si="35"/>
        <v>64.126989031840537</v>
      </c>
      <c r="DM43" s="382">
        <f t="shared" si="35"/>
        <v>80.117705266366528</v>
      </c>
      <c r="DN43" s="382">
        <f t="shared" si="35"/>
        <v>96.081325624279458</v>
      </c>
      <c r="DO43" s="382">
        <f t="shared" si="35"/>
        <v>112.01268544521334</v>
      </c>
      <c r="DP43" s="382">
        <f t="shared" si="35"/>
        <v>127.90675437304684</v>
      </c>
      <c r="DQ43" s="382">
        <f t="shared" si="35"/>
        <v>143.75865510365347</v>
      </c>
      <c r="DR43" s="382">
        <f t="shared" si="35"/>
        <v>159.56368059079102</v>
      </c>
      <c r="DS43" s="382">
        <f t="shared" si="35"/>
        <v>175.31730958037099</v>
      </c>
      <c r="DT43" s="382">
        <f t="shared" si="35"/>
        <v>191.01522037345208</v>
      </c>
      <c r="DU43" s="382">
        <f t="shared" si="35"/>
        <v>206.65330274878343</v>
      </c>
      <c r="DV43" s="382">
        <f t="shared" si="35"/>
        <v>222.22766800602255</v>
      </c>
      <c r="DW43" s="382">
        <f t="shared" si="35"/>
        <v>237.73465711987396</v>
      </c>
      <c r="DX43" s="382">
        <f t="shared" ref="DX43:EK47" si="50">AN43*$R43</f>
        <v>253.1708470227972</v>
      </c>
      <c r="DY43" s="382">
        <f t="shared" si="50"/>
        <v>268.533055059069</v>
      </c>
      <c r="DZ43" s="382">
        <f t="shared" si="50"/>
        <v>283.81834167545765</v>
      </c>
      <c r="EA43" s="382">
        <f t="shared" si="50"/>
        <v>299.02401143317803</v>
      </c>
      <c r="EB43" s="382">
        <f t="shared" si="50"/>
        <v>314.14761244205425</v>
      </c>
      <c r="EC43" s="382">
        <f t="shared" si="50"/>
        <v>329.18693433087412</v>
      </c>
      <c r="ED43" s="382">
        <f t="shared" si="50"/>
        <v>344.14000487764082</v>
      </c>
      <c r="EE43" s="382">
        <f t="shared" si="50"/>
        <v>359.00508543015047</v>
      </c>
      <c r="EF43" s="382">
        <f t="shared" si="50"/>
        <v>373.78066525109671</v>
      </c>
      <c r="EG43" s="382">
        <f t="shared" si="50"/>
        <v>388.46545492300913</v>
      </c>
      <c r="EH43" s="382">
        <f t="shared" si="50"/>
        <v>403.05837894709424</v>
      </c>
      <c r="EI43" s="382">
        <f t="shared" si="50"/>
        <v>417.55856766670581</v>
      </c>
      <c r="EJ43" s="382">
        <f t="shared" si="50"/>
        <v>431.96534864118456</v>
      </c>
      <c r="EK43" s="382">
        <f t="shared" si="50"/>
        <v>446.27823758932755</v>
      </c>
      <c r="EL43" s="382">
        <f t="shared" si="43"/>
        <v>460.49692901421872</v>
      </c>
      <c r="EM43" s="382">
        <f t="shared" si="43"/>
        <v>474.62128661284561</v>
      </c>
      <c r="EN43" s="382">
        <f t="shared" si="29"/>
        <v>488.6513335650593</v>
      </c>
      <c r="EO43" s="382">
        <f t="shared" si="29"/>
        <v>502.58724278730892</v>
      </c>
      <c r="EP43" s="382">
        <f t="shared" si="29"/>
        <v>516.42932722737896</v>
      </c>
      <c r="EQ43" s="382">
        <f t="shared" si="29"/>
        <v>530.17803026725392</v>
      </c>
      <c r="ER43" s="382">
        <f t="shared" si="29"/>
        <v>543.83391629241089</v>
      </c>
      <c r="ES43" s="382">
        <f t="shared" si="29"/>
        <v>557.39766147736748</v>
      </c>
      <c r="ET43" s="382">
        <f t="shared" si="29"/>
        <v>570.87004482930843</v>
      </c>
      <c r="EU43" s="382">
        <f t="shared" si="29"/>
        <v>584.25193952417249</v>
      </c>
      <c r="EV43" s="382">
        <f t="shared" si="44"/>
        <v>597.54430456266243</v>
      </c>
      <c r="EW43" s="521"/>
      <c r="EX43" s="252"/>
      <c r="EY43" s="515">
        <f t="shared" si="20"/>
        <v>320.00000000000006</v>
      </c>
      <c r="EZ43" s="524">
        <v>32000</v>
      </c>
      <c r="FA43" s="382">
        <f t="shared" si="36"/>
        <v>183.63550963289717</v>
      </c>
      <c r="FB43" s="382">
        <f t="shared" si="36"/>
        <v>193.73719192786811</v>
      </c>
      <c r="FC43" s="382">
        <f t="shared" si="36"/>
        <v>203.90650741612322</v>
      </c>
      <c r="FD43" s="382">
        <f t="shared" si="36"/>
        <v>214.14322478556159</v>
      </c>
      <c r="FE43" s="382">
        <f t="shared" si="36"/>
        <v>224.44702256594448</v>
      </c>
      <c r="FF43" s="382">
        <f t="shared" si="36"/>
        <v>234.81749145136683</v>
      </c>
      <c r="FG43" s="382">
        <f t="shared" si="36"/>
        <v>245.25413722444813</v>
      </c>
      <c r="FH43" s="382">
        <f t="shared" si="36"/>
        <v>255.75638423815207</v>
      </c>
      <c r="FI43" s="382">
        <f t="shared" si="36"/>
        <v>266.32357940377955</v>
      </c>
      <c r="FJ43" s="382">
        <f t="shared" si="36"/>
        <v>276.95499662760795</v>
      </c>
      <c r="FK43" s="382">
        <f t="shared" si="36"/>
        <v>287.64984163399311</v>
      </c>
      <c r="FL43" s="382">
        <f t="shared" si="36"/>
        <v>298.40725710955655</v>
      </c>
      <c r="FM43" s="382">
        <f t="shared" si="36"/>
        <v>309.22632810134786</v>
      </c>
      <c r="FN43" s="382">
        <f t="shared" si="36"/>
        <v>320.10608760157044</v>
      </c>
      <c r="FO43" s="382">
        <f t="shared" ref="FO43:GD58" si="51">6*$EY43/10+FO$10+(CE43-273.15)</f>
        <v>331.04552225249131</v>
      </c>
      <c r="FP43" s="382">
        <f t="shared" si="51"/>
        <v>342.04357810740589</v>
      </c>
      <c r="FQ43" s="382">
        <f t="shared" si="51"/>
        <v>353.09916638684376</v>
      </c>
      <c r="FR43" s="382">
        <f t="shared" si="51"/>
        <v>364.21116917341789</v>
      </c>
      <c r="FS43" s="382">
        <f t="shared" si="51"/>
        <v>375.37844499364962</v>
      </c>
      <c r="FT43" s="382">
        <f t="shared" si="51"/>
        <v>386.59983424056298</v>
      </c>
      <c r="FU43" s="382">
        <f t="shared" si="51"/>
        <v>397.87416439666276</v>
      </c>
      <c r="FV43" s="382">
        <f t="shared" si="51"/>
        <v>409.20025502290349</v>
      </c>
      <c r="FW43" s="382">
        <f t="shared" si="51"/>
        <v>420.57692248527866</v>
      </c>
      <c r="FX43" s="382">
        <f t="shared" si="51"/>
        <v>432.00298439657172</v>
      </c>
      <c r="FY43" s="382">
        <f t="shared" si="51"/>
        <v>443.47726375648347</v>
      </c>
      <c r="FZ43" s="382">
        <f t="shared" si="51"/>
        <v>454.9985927787049</v>
      </c>
      <c r="GA43" s="382">
        <f t="shared" si="51"/>
        <v>466.56581639844671</v>
      </c>
      <c r="GB43" s="382">
        <f t="shared" si="51"/>
        <v>478.17779545843592</v>
      </c>
      <c r="GC43" s="382">
        <f t="shared" si="51"/>
        <v>489.83340957538701</v>
      </c>
      <c r="GD43" s="382">
        <f t="shared" si="51"/>
        <v>501.53155969245068</v>
      </c>
      <c r="GE43" s="382">
        <f t="shared" si="45"/>
        <v>513.27117032613137</v>
      </c>
      <c r="GF43" s="382">
        <f t="shared" si="45"/>
        <v>525.05119151865244</v>
      </c>
      <c r="GG43" s="382">
        <f t="shared" si="45"/>
        <v>536.87060050876175</v>
      </c>
      <c r="GH43" s="382">
        <f t="shared" si="45"/>
        <v>548.72840313553638</v>
      </c>
      <c r="GI43" s="382">
        <f t="shared" si="45"/>
        <v>560.6236349909027</v>
      </c>
      <c r="GJ43" s="382">
        <f t="shared" si="45"/>
        <v>572.55536233737109</v>
      </c>
      <c r="GK43" s="382">
        <f t="shared" si="45"/>
        <v>584.52268280793828</v>
      </c>
      <c r="GL43" s="382">
        <f t="shared" si="45"/>
        <v>596.52472590527259</v>
      </c>
      <c r="GM43" s="382">
        <f t="shared" si="45"/>
        <v>608.56065331721697</v>
      </c>
      <c r="GN43" s="382">
        <f t="shared" si="45"/>
        <v>620.62965906534669</v>
      </c>
      <c r="GO43" s="511"/>
      <c r="GP43" s="521"/>
      <c r="GQ43" s="524">
        <v>32000</v>
      </c>
      <c r="GR43" s="583">
        <f t="shared" si="37"/>
        <v>10.444676906985</v>
      </c>
      <c r="GS43" s="477">
        <f t="shared" si="37"/>
        <v>5.0381583621290078</v>
      </c>
      <c r="GT43" s="477">
        <f t="shared" si="37"/>
        <v>3.2379468751957736</v>
      </c>
      <c r="GU43" s="477">
        <f t="shared" si="37"/>
        <v>2.3393619132692245</v>
      </c>
      <c r="GV43" s="477">
        <f t="shared" si="37"/>
        <v>1.8014659408894416</v>
      </c>
      <c r="GW43" s="477">
        <f t="shared" si="37"/>
        <v>1.4439451675511559</v>
      </c>
      <c r="GX43" s="477">
        <f t="shared" si="37"/>
        <v>1.1895210908447036</v>
      </c>
      <c r="GY43" s="477">
        <f t="shared" si="37"/>
        <v>0.99955338943418892</v>
      </c>
      <c r="GZ43" s="477">
        <f t="shared" si="37"/>
        <v>0.85257422735176402</v>
      </c>
      <c r="HA43" s="477">
        <f t="shared" si="37"/>
        <v>0.73570198181798518</v>
      </c>
      <c r="HB43" s="477">
        <f t="shared" si="37"/>
        <v>0.6407383978370107</v>
      </c>
      <c r="HC43" s="477">
        <f t="shared" si="37"/>
        <v>0.56221717058014176</v>
      </c>
      <c r="HD43" s="477">
        <f t="shared" si="37"/>
        <v>0.49635318665705802</v>
      </c>
      <c r="HE43" s="477">
        <f t="shared" si="37"/>
        <v>0.44044209469405626</v>
      </c>
      <c r="HF43" s="477">
        <f t="shared" si="37"/>
        <v>0.39250005137268151</v>
      </c>
      <c r="HG43" s="477">
        <f t="shared" ref="HG43:HT58" si="52">ABS((FP43-DX43)/DX43)</f>
        <v>0.35103856597124705</v>
      </c>
      <c r="HH43" s="477">
        <f t="shared" si="52"/>
        <v>0.31491881440507508</v>
      </c>
      <c r="HI43" s="477">
        <f t="shared" si="52"/>
        <v>0.28325451774321314</v>
      </c>
      <c r="HJ43" s="477">
        <f t="shared" si="52"/>
        <v>0.25534549280680185</v>
      </c>
      <c r="HK43" s="477">
        <f t="shared" si="52"/>
        <v>0.23063113940384578</v>
      </c>
      <c r="HL43" s="477">
        <f t="shared" si="52"/>
        <v>0.20865721844460985</v>
      </c>
      <c r="HM43" s="477">
        <f t="shared" si="52"/>
        <v>0.18905169182058587</v>
      </c>
      <c r="HN43" s="477">
        <f t="shared" si="52"/>
        <v>0.17150686593019826</v>
      </c>
      <c r="HO43" s="477">
        <f t="shared" si="52"/>
        <v>0.15576600011229227</v>
      </c>
      <c r="HP43" s="477">
        <f t="shared" si="52"/>
        <v>0.14161312965235803</v>
      </c>
      <c r="HQ43" s="477">
        <f t="shared" si="52"/>
        <v>0.12886523775363165</v>
      </c>
      <c r="HR43" s="477">
        <f t="shared" si="52"/>
        <v>0.11736616735130283</v>
      </c>
      <c r="HS43" s="477">
        <f t="shared" si="52"/>
        <v>0.10698183769281479</v>
      </c>
      <c r="HT43" s="477">
        <f t="shared" si="52"/>
        <v>9.7596450638804483E-2</v>
      </c>
      <c r="HU43" s="477">
        <f t="shared" si="46"/>
        <v>8.9109455661462056E-2</v>
      </c>
      <c r="HV43" s="477">
        <f t="shared" si="46"/>
        <v>8.1433102145738664E-2</v>
      </c>
      <c r="HW43" s="477">
        <f t="shared" si="33"/>
        <v>7.4490450456832419E-2</v>
      </c>
      <c r="HX43" s="477">
        <f t="shared" si="33"/>
        <v>6.8213744406483645E-2</v>
      </c>
      <c r="HY43" s="477">
        <f t="shared" si="33"/>
        <v>6.2543070668673401E-2</v>
      </c>
      <c r="HZ43" s="477">
        <f t="shared" si="33"/>
        <v>5.7425247719717208E-2</v>
      </c>
      <c r="IA43" s="477">
        <f t="shared" si="33"/>
        <v>5.2812899645481352E-2</v>
      </c>
      <c r="IB43" s="477">
        <f t="shared" si="33"/>
        <v>4.8663679820034882E-2</v>
      </c>
      <c r="IC43" s="477">
        <f t="shared" si="33"/>
        <v>4.4939616832820467E-2</v>
      </c>
      <c r="ID43" s="477">
        <f t="shared" si="33"/>
        <v>4.160656071221952E-2</v>
      </c>
      <c r="IE43" s="477">
        <f t="shared" si="47"/>
        <v>3.8633711887824329E-2</v>
      </c>
    </row>
    <row r="44" spans="1:320">
      <c r="J44" s="252"/>
      <c r="K44" s="499">
        <v>33000</v>
      </c>
      <c r="L44" s="382">
        <f t="shared" si="21"/>
        <v>10.058399999999999</v>
      </c>
      <c r="M44" s="382">
        <v>330</v>
      </c>
      <c r="N44" s="491"/>
      <c r="O44" s="263"/>
      <c r="P44" s="383">
        <f t="shared" si="16"/>
        <v>-20.379600000000465</v>
      </c>
      <c r="Q44" s="383">
        <f>$Q$11-Konstanten!$C$33*K44</f>
        <v>252.77039999999951</v>
      </c>
      <c r="R44" s="382">
        <f t="shared" si="22"/>
        <v>619.54048229488671</v>
      </c>
      <c r="S44" s="263">
        <f t="shared" si="23"/>
        <v>0.29847490564704854</v>
      </c>
      <c r="T44" s="492"/>
      <c r="U44" s="492"/>
      <c r="V44" s="170"/>
      <c r="X44" s="524">
        <v>33000</v>
      </c>
      <c r="Y44" s="410">
        <f t="shared" ref="Y44:AM47" si="53">SQRT(5*((((1/$S44)*(((1+0.2*(Y$10/$R$11)^2)^3.5)-1))+1)^(1/3.5)-1))</f>
        <v>2.6332805839439762E-2</v>
      </c>
      <c r="Z44" s="410">
        <f t="shared" si="53"/>
        <v>5.2656013607015717E-2</v>
      </c>
      <c r="AA44" s="410">
        <f t="shared" si="53"/>
        <v>7.8960068553705923E-2</v>
      </c>
      <c r="AB44" s="410">
        <f t="shared" si="53"/>
        <v>0.10523550208083662</v>
      </c>
      <c r="AC44" s="410">
        <f t="shared" si="53"/>
        <v>0.13147297358770213</v>
      </c>
      <c r="AD44" s="410">
        <f t="shared" si="53"/>
        <v>0.15766331087609348</v>
      </c>
      <c r="AE44" s="410">
        <f t="shared" si="53"/>
        <v>0.1837975486793953</v>
      </c>
      <c r="AF44" s="410">
        <f t="shared" si="53"/>
        <v>0.20986696492346651</v>
      </c>
      <c r="AG44" s="410">
        <f t="shared" si="53"/>
        <v>0.23586311437345284</v>
      </c>
      <c r="AH44" s="410">
        <f t="shared" si="53"/>
        <v>0.26177785937308024</v>
      </c>
      <c r="AI44" s="410">
        <f t="shared" si="53"/>
        <v>0.2876033974395597</v>
      </c>
      <c r="AJ44" s="410">
        <f t="shared" si="53"/>
        <v>0.31333228553625631</v>
      </c>
      <c r="AK44" s="410">
        <f t="shared" si="53"/>
        <v>0.33895746090450102</v>
      </c>
      <c r="AL44" s="410">
        <f t="shared" si="53"/>
        <v>0.36447225839451219</v>
      </c>
      <c r="AM44" s="410">
        <f t="shared" si="53"/>
        <v>0.38987042429129765</v>
      </c>
      <c r="AN44" s="410">
        <f t="shared" si="48"/>
        <v>0.41514612668357109</v>
      </c>
      <c r="AO44" s="410">
        <f t="shared" si="39"/>
        <v>0.44029396247107583</v>
      </c>
      <c r="AP44" s="410">
        <f t="shared" si="39"/>
        <v>0.46530896114760895</v>
      </c>
      <c r="AQ44" s="410">
        <f t="shared" si="39"/>
        <v>0.49018658553257693</v>
      </c>
      <c r="AR44" s="410">
        <f t="shared" si="39"/>
        <v>0.5149227296532648</v>
      </c>
      <c r="AS44" s="410">
        <f t="shared" si="39"/>
        <v>0.53951371400278625</v>
      </c>
      <c r="AT44" s="410">
        <f t="shared" si="39"/>
        <v>0.56395627841508811</v>
      </c>
      <c r="AU44" s="410">
        <f t="shared" si="39"/>
        <v>0.58824757280881734</v>
      </c>
      <c r="AV44" s="410">
        <f t="shared" si="39"/>
        <v>0.6123851460567733</v>
      </c>
      <c r="AW44" s="410">
        <f t="shared" si="39"/>
        <v>0.63636693323738069</v>
      </c>
      <c r="AX44" s="410">
        <f t="shared" si="39"/>
        <v>0.66019124152017394</v>
      </c>
      <c r="AY44" s="410">
        <f t="shared" si="39"/>
        <v>0.68385673492879329</v>
      </c>
      <c r="AZ44" s="410">
        <f t="shared" si="39"/>
        <v>0.70736241821374191</v>
      </c>
      <c r="BA44" s="410">
        <f t="shared" si="39"/>
        <v>0.73070762005319256</v>
      </c>
      <c r="BB44" s="410">
        <f t="shared" si="39"/>
        <v>0.75389197578452172</v>
      </c>
      <c r="BC44" s="410">
        <f t="shared" si="39"/>
        <v>0.77691540985233953</v>
      </c>
      <c r="BD44" s="410">
        <f t="shared" si="39"/>
        <v>0.79977811814116317</v>
      </c>
      <c r="BE44" s="410">
        <f t="shared" si="40"/>
        <v>0.82248055034299383</v>
      </c>
      <c r="BF44" s="410">
        <f t="shared" si="40"/>
        <v>0.84502339249224667</v>
      </c>
      <c r="BG44" s="410">
        <f t="shared" si="40"/>
        <v>0.86740754978315193</v>
      </c>
      <c r="BH44" s="410">
        <f t="shared" si="40"/>
        <v>0.88963412976809264</v>
      </c>
      <c r="BI44" s="410">
        <f t="shared" si="40"/>
        <v>0.91170442601955182</v>
      </c>
      <c r="BJ44" s="410">
        <f t="shared" si="40"/>
        <v>0.93361990232361558</v>
      </c>
      <c r="BK44" s="410">
        <f t="shared" si="40"/>
        <v>0.95538217745939669</v>
      </c>
      <c r="BL44" s="410">
        <f t="shared" si="40"/>
        <v>0.97699301060629329</v>
      </c>
      <c r="BM44" s="253"/>
      <c r="BN44" s="252"/>
      <c r="BO44" s="537">
        <f t="shared" si="18"/>
        <v>330.00000000000006</v>
      </c>
      <c r="BP44" s="524">
        <v>33000</v>
      </c>
      <c r="BQ44" s="382">
        <f t="shared" ref="BQ44:CE47" si="54">$Q44*(1+0.2*Y44^2)</f>
        <v>252.80545504147324</v>
      </c>
      <c r="BR44" s="382">
        <f t="shared" si="54"/>
        <v>252.91056906155711</v>
      </c>
      <c r="BS44" s="382">
        <f t="shared" si="54"/>
        <v>253.0855891396792</v>
      </c>
      <c r="BT44" s="382">
        <f t="shared" si="54"/>
        <v>253.33026170990829</v>
      </c>
      <c r="BU44" s="382">
        <f t="shared" si="54"/>
        <v>253.64423449111288</v>
      </c>
      <c r="BV44" s="382">
        <f t="shared" si="54"/>
        <v>254.02705914509409</v>
      </c>
      <c r="BW44" s="382">
        <f t="shared" si="54"/>
        <v>254.47819462010125</v>
      </c>
      <c r="BX44" s="382">
        <f t="shared" si="54"/>
        <v>254.99701112704358</v>
      </c>
      <c r="BY44" s="382">
        <f t="shared" si="54"/>
        <v>255.5827946870414</v>
      </c>
      <c r="BZ44" s="382">
        <f t="shared" si="54"/>
        <v>256.2347521819114</v>
      </c>
      <c r="CA44" s="382">
        <f t="shared" si="54"/>
        <v>256.95201683387273</v>
      </c>
      <c r="CB44" s="382">
        <f t="shared" si="54"/>
        <v>257.73365403726018</v>
      </c>
      <c r="CC44" s="382">
        <f t="shared" si="54"/>
        <v>258.57866746332138</v>
      </c>
      <c r="CD44" s="382">
        <f t="shared" si="54"/>
        <v>259.48600535919661</v>
      </c>
      <c r="CE44" s="382">
        <f t="shared" si="54"/>
        <v>260.45456696381547</v>
      </c>
      <c r="CF44" s="382">
        <f t="shared" si="49"/>
        <v>261.48320896652382</v>
      </c>
      <c r="CG44" s="382">
        <f t="shared" si="49"/>
        <v>262.57075193858265</v>
      </c>
      <c r="CH44" s="382">
        <f t="shared" si="49"/>
        <v>263.71598667305284</v>
      </c>
      <c r="CI44" s="382">
        <f t="shared" si="49"/>
        <v>264.91768037473929</v>
      </c>
      <c r="CJ44" s="382">
        <f t="shared" si="49"/>
        <v>266.17458264861386</v>
      </c>
      <c r="CK44" s="382">
        <f t="shared" si="49"/>
        <v>267.48543124222607</v>
      </c>
      <c r="CL44" s="382">
        <f t="shared" si="49"/>
        <v>268.84895750483997</v>
      </c>
      <c r="CM44" s="382">
        <f t="shared" si="49"/>
        <v>270.26389153322043</v>
      </c>
      <c r="CN44" s="382">
        <f t="shared" si="49"/>
        <v>271.7289669809731</v>
      </c>
      <c r="CO44" s="382">
        <f t="shared" si="49"/>
        <v>273.24292551496654</v>
      </c>
      <c r="CP44" s="382">
        <f t="shared" si="49"/>
        <v>274.80452090855545</v>
      </c>
      <c r="CQ44" s="382">
        <f t="shared" si="49"/>
        <v>276.41252276696042</v>
      </c>
      <c r="CR44" s="382">
        <f t="shared" si="49"/>
        <v>278.06571988523484</v>
      </c>
      <c r="CS44" s="382">
        <f t="shared" si="49"/>
        <v>279.76292324368569</v>
      </c>
      <c r="CT44" s="382">
        <f t="shared" si="41"/>
        <v>281.50296864944119</v>
      </c>
      <c r="CU44" s="382">
        <f t="shared" si="41"/>
        <v>283.28471903605782</v>
      </c>
      <c r="CV44" s="382">
        <f t="shared" si="27"/>
        <v>285.10706643566812</v>
      </c>
      <c r="CW44" s="382">
        <f t="shared" si="27"/>
        <v>286.96893364021923</v>
      </c>
      <c r="CX44" s="382">
        <f t="shared" si="27"/>
        <v>288.86927556987536</v>
      </c>
      <c r="CY44" s="382">
        <f t="shared" si="27"/>
        <v>290.80708036771972</v>
      </c>
      <c r="CZ44" s="382">
        <f t="shared" si="27"/>
        <v>292.78137024052774</v>
      </c>
      <c r="DA44" s="382">
        <f t="shared" si="27"/>
        <v>294.79120206565301</v>
      </c>
      <c r="DB44" s="382">
        <f t="shared" si="27"/>
        <v>296.83566778402326</v>
      </c>
      <c r="DC44" s="382">
        <f t="shared" si="27"/>
        <v>298.91389459893463</v>
      </c>
      <c r="DD44" s="382">
        <f t="shared" si="42"/>
        <v>301.0250449998008</v>
      </c>
      <c r="DE44" s="521"/>
      <c r="DF44" s="252"/>
      <c r="DG44" s="537">
        <f t="shared" si="19"/>
        <v>330.00000000000006</v>
      </c>
      <c r="DH44" s="524">
        <v>33000</v>
      </c>
      <c r="DI44" s="382">
        <f t="shared" ref="DI44:DW47" si="55">Y44*$R44</f>
        <v>16.314239229944118</v>
      </c>
      <c r="DJ44" s="382">
        <f t="shared" si="55"/>
        <v>32.622532065816635</v>
      </c>
      <c r="DK44" s="382">
        <f t="shared" si="55"/>
        <v>48.918958953800285</v>
      </c>
      <c r="DL44" s="382">
        <f t="shared" si="55"/>
        <v>65.197653713706075</v>
      </c>
      <c r="DM44" s="382">
        <f t="shared" si="55"/>
        <v>81.452829465267882</v>
      </c>
      <c r="DN44" s="382">
        <f t="shared" si="55"/>
        <v>97.678803660383608</v>
      </c>
      <c r="DO44" s="382">
        <f t="shared" si="55"/>
        <v>113.87002195345048</v>
      </c>
      <c r="DP44" s="382">
        <f t="shared" si="55"/>
        <v>130.02108066644851</v>
      </c>
      <c r="DQ44" s="382">
        <f t="shared" si="55"/>
        <v>146.126747634503</v>
      </c>
      <c r="DR44" s="382">
        <f t="shared" si="55"/>
        <v>162.18198125012117</v>
      </c>
      <c r="DS44" s="382">
        <f t="shared" si="55"/>
        <v>178.18194755935281</v>
      </c>
      <c r="DT44" s="382">
        <f t="shared" si="55"/>
        <v>194.12203529969139</v>
      </c>
      <c r="DU44" s="382">
        <f t="shared" si="55"/>
        <v>209.99786880622477</v>
      </c>
      <c r="DV44" s="382">
        <f t="shared" si="55"/>
        <v>225.80531874884267</v>
      </c>
      <c r="DW44" s="382">
        <f t="shared" si="55"/>
        <v>241.54051069794266</v>
      </c>
      <c r="DX44" s="382">
        <f t="shared" si="50"/>
        <v>257.19983154839377</v>
      </c>
      <c r="DY44" s="382">
        <f t="shared" si="50"/>
        <v>272.77993386085706</v>
      </c>
      <c r="DZ44" s="382">
        <f t="shared" si="50"/>
        <v>288.27773820552233</v>
      </c>
      <c r="EA44" s="382">
        <f t="shared" si="50"/>
        <v>303.69043361533647</v>
      </c>
      <c r="EB44" s="382">
        <f t="shared" si="50"/>
        <v>319.01547627398321</v>
      </c>
      <c r="EC44" s="382">
        <f t="shared" si="50"/>
        <v>334.25058657799178</v>
      </c>
      <c r="ED44" s="382">
        <f t="shared" si="50"/>
        <v>349.39374472251308</v>
      </c>
      <c r="EE44" s="382">
        <f t="shared" si="50"/>
        <v>364.44318496677118</v>
      </c>
      <c r="EF44" s="382">
        <f t="shared" si="50"/>
        <v>379.39738873823796</v>
      </c>
      <c r="EG44" s="382">
        <f t="shared" si="50"/>
        <v>394.25507673440484</v>
      </c>
      <c r="EH44" s="382">
        <f t="shared" si="50"/>
        <v>409.01520017826863</v>
      </c>
      <c r="EI44" s="382">
        <f t="shared" si="50"/>
        <v>423.67693137839109</v>
      </c>
      <c r="EJ44" s="382">
        <f t="shared" si="50"/>
        <v>438.23965373741902</v>
      </c>
      <c r="EK44" s="382">
        <f t="shared" si="50"/>
        <v>452.70295134430376</v>
      </c>
      <c r="EL44" s="382">
        <f t="shared" si="43"/>
        <v>467.06659827578767</v>
      </c>
      <c r="EM44" s="382">
        <f t="shared" si="43"/>
        <v>481.33054772224801</v>
      </c>
      <c r="EN44" s="382">
        <f t="shared" si="29"/>
        <v>495.49492104207314</v>
      </c>
      <c r="EO44" s="382">
        <f t="shared" si="29"/>
        <v>509.55999683766225</v>
      </c>
      <c r="EP44" s="382">
        <f t="shared" si="29"/>
        <v>523.52620013510784</v>
      </c>
      <c r="EQ44" s="382">
        <f t="shared" si="29"/>
        <v>537.39409173887987</v>
      </c>
      <c r="ER44" s="382">
        <f t="shared" si="29"/>
        <v>551.16435782251597</v>
      </c>
      <c r="ES44" s="382">
        <f t="shared" si="29"/>
        <v>564.83779980653594</v>
      </c>
      <c r="ET44" s="382">
        <f t="shared" si="29"/>
        <v>578.41532456567779</v>
      </c>
      <c r="EU44" s="382">
        <f t="shared" si="29"/>
        <v>591.89793499913367</v>
      </c>
      <c r="EV44" s="382">
        <f t="shared" si="44"/>
        <v>605.2867209897563</v>
      </c>
      <c r="EW44" s="521"/>
      <c r="EX44" s="252"/>
      <c r="EY44" s="515">
        <f t="shared" si="20"/>
        <v>330.00000000000006</v>
      </c>
      <c r="EZ44" s="524">
        <v>33000</v>
      </c>
      <c r="FA44" s="382">
        <f t="shared" ref="FA44:FP59" si="56">6*$EY44/10+FA$10+(BQ44-273.15)</f>
        <v>187.65545504147332</v>
      </c>
      <c r="FB44" s="382">
        <f t="shared" si="56"/>
        <v>197.76056906155719</v>
      </c>
      <c r="FC44" s="382">
        <f t="shared" si="56"/>
        <v>207.93558913967928</v>
      </c>
      <c r="FD44" s="382">
        <f t="shared" si="56"/>
        <v>218.18026170990836</v>
      </c>
      <c r="FE44" s="382">
        <f t="shared" si="56"/>
        <v>228.49423449111296</v>
      </c>
      <c r="FF44" s="382">
        <f t="shared" si="56"/>
        <v>238.87705914509417</v>
      </c>
      <c r="FG44" s="382">
        <f t="shared" si="56"/>
        <v>249.32819462010133</v>
      </c>
      <c r="FH44" s="382">
        <f t="shared" si="56"/>
        <v>259.84701112704363</v>
      </c>
      <c r="FI44" s="382">
        <f t="shared" si="56"/>
        <v>270.43279468704145</v>
      </c>
      <c r="FJ44" s="382">
        <f t="shared" si="56"/>
        <v>281.08475218191148</v>
      </c>
      <c r="FK44" s="382">
        <f t="shared" si="56"/>
        <v>291.80201683387281</v>
      </c>
      <c r="FL44" s="382">
        <f t="shared" si="56"/>
        <v>302.58365403726026</v>
      </c>
      <c r="FM44" s="382">
        <f t="shared" si="56"/>
        <v>313.42866746332146</v>
      </c>
      <c r="FN44" s="382">
        <f t="shared" si="56"/>
        <v>324.33600535919669</v>
      </c>
      <c r="FO44" s="382">
        <f t="shared" si="56"/>
        <v>335.30456696381555</v>
      </c>
      <c r="FP44" s="382">
        <f t="shared" si="56"/>
        <v>346.3332089665239</v>
      </c>
      <c r="FQ44" s="382">
        <f t="shared" si="51"/>
        <v>357.42075193858273</v>
      </c>
      <c r="FR44" s="382">
        <f t="shared" si="51"/>
        <v>368.56598667305292</v>
      </c>
      <c r="FS44" s="382">
        <f t="shared" si="51"/>
        <v>379.76768037473937</v>
      </c>
      <c r="FT44" s="382">
        <f t="shared" si="51"/>
        <v>391.02458264861394</v>
      </c>
      <c r="FU44" s="382">
        <f t="shared" si="51"/>
        <v>402.33543124222615</v>
      </c>
      <c r="FV44" s="382">
        <f t="shared" si="51"/>
        <v>413.69895750484005</v>
      </c>
      <c r="FW44" s="382">
        <f t="shared" si="51"/>
        <v>425.11389153322051</v>
      </c>
      <c r="FX44" s="382">
        <f t="shared" si="51"/>
        <v>436.57896698097318</v>
      </c>
      <c r="FY44" s="382">
        <f t="shared" si="51"/>
        <v>448.09292551496662</v>
      </c>
      <c r="FZ44" s="382">
        <f t="shared" si="51"/>
        <v>459.65452090855553</v>
      </c>
      <c r="GA44" s="382">
        <f t="shared" si="51"/>
        <v>471.2625227669605</v>
      </c>
      <c r="GB44" s="382">
        <f t="shared" si="51"/>
        <v>482.91571988523492</v>
      </c>
      <c r="GC44" s="382">
        <f t="shared" si="51"/>
        <v>494.61292324368577</v>
      </c>
      <c r="GD44" s="382">
        <f t="shared" si="51"/>
        <v>506.35296864944127</v>
      </c>
      <c r="GE44" s="382">
        <f t="shared" si="45"/>
        <v>518.13471903605796</v>
      </c>
      <c r="GF44" s="382">
        <f t="shared" si="45"/>
        <v>529.95706643566814</v>
      </c>
      <c r="GG44" s="382">
        <f t="shared" si="45"/>
        <v>541.81893364021926</v>
      </c>
      <c r="GH44" s="382">
        <f t="shared" si="45"/>
        <v>553.71927556987544</v>
      </c>
      <c r="GI44" s="382">
        <f t="shared" si="45"/>
        <v>565.6570803677198</v>
      </c>
      <c r="GJ44" s="382">
        <f t="shared" si="45"/>
        <v>577.63137024052776</v>
      </c>
      <c r="GK44" s="382">
        <f t="shared" si="45"/>
        <v>589.64120206565303</v>
      </c>
      <c r="GL44" s="382">
        <f t="shared" si="45"/>
        <v>601.68566778402328</v>
      </c>
      <c r="GM44" s="382">
        <f t="shared" si="45"/>
        <v>613.76389459893471</v>
      </c>
      <c r="GN44" s="382">
        <f t="shared" si="45"/>
        <v>625.87504499980082</v>
      </c>
      <c r="GO44" s="511"/>
      <c r="GP44" s="521"/>
      <c r="GQ44" s="524">
        <v>33000</v>
      </c>
      <c r="GR44" s="583">
        <f t="shared" ref="GR44:HG59" si="57">ABS((FA44-DI44)/DI44)</f>
        <v>10.502556288192674</v>
      </c>
      <c r="GS44" s="477">
        <f t="shared" si="57"/>
        <v>5.0620852073214655</v>
      </c>
      <c r="GT44" s="477">
        <f t="shared" si="57"/>
        <v>3.2506135368918301</v>
      </c>
      <c r="GU44" s="477">
        <f t="shared" si="57"/>
        <v>2.346443457428312</v>
      </c>
      <c r="GV44" s="477">
        <f t="shared" si="57"/>
        <v>1.8052338511892294</v>
      </c>
      <c r="GW44" s="477">
        <f t="shared" si="57"/>
        <v>1.4455362903055036</v>
      </c>
      <c r="GX44" s="477">
        <f t="shared" si="57"/>
        <v>1.189585901037461</v>
      </c>
      <c r="GY44" s="477">
        <f t="shared" si="57"/>
        <v>0.99849908795671349</v>
      </c>
      <c r="GZ44" s="477">
        <f t="shared" si="57"/>
        <v>0.85067278280535463</v>
      </c>
      <c r="HA44" s="477">
        <f t="shared" si="57"/>
        <v>0.73314415088082718</v>
      </c>
      <c r="HB44" s="477">
        <f t="shared" si="57"/>
        <v>0.63766319108546565</v>
      </c>
      <c r="HC44" s="477">
        <f t="shared" si="57"/>
        <v>0.55872904160582593</v>
      </c>
      <c r="HD44" s="477">
        <f t="shared" si="57"/>
        <v>0.49253261114062691</v>
      </c>
      <c r="HE44" s="477">
        <f t="shared" si="57"/>
        <v>0.43635237272664568</v>
      </c>
      <c r="HF44" s="477">
        <f t="shared" si="57"/>
        <v>0.38819184407177593</v>
      </c>
      <c r="HG44" s="477">
        <f t="shared" si="52"/>
        <v>0.34655301631237312</v>
      </c>
      <c r="HH44" s="477">
        <f t="shared" si="52"/>
        <v>0.31028975218133276</v>
      </c>
      <c r="HI44" s="477">
        <f t="shared" si="52"/>
        <v>0.27851005411417012</v>
      </c>
      <c r="HJ44" s="477">
        <f t="shared" si="52"/>
        <v>0.25050919732218052</v>
      </c>
      <c r="HK44" s="477">
        <f t="shared" si="52"/>
        <v>0.22572292484263817</v>
      </c>
      <c r="HL44" s="477">
        <f t="shared" si="52"/>
        <v>0.20369401699867445</v>
      </c>
      <c r="HM44" s="477">
        <f t="shared" si="52"/>
        <v>0.18404797954639365</v>
      </c>
      <c r="HN44" s="477">
        <f t="shared" si="52"/>
        <v>0.16647507504353826</v>
      </c>
      <c r="HO44" s="477">
        <f t="shared" si="52"/>
        <v>0.1507168471372563</v>
      </c>
      <c r="HP44" s="477">
        <f t="shared" si="52"/>
        <v>0.1365558795754718</v>
      </c>
      <c r="HQ44" s="477">
        <f t="shared" si="52"/>
        <v>0.12380791889449544</v>
      </c>
      <c r="HR44" s="477">
        <f t="shared" si="52"/>
        <v>0.11231574783586726</v>
      </c>
      <c r="HS44" s="477">
        <f t="shared" si="52"/>
        <v>0.10194437168523449</v>
      </c>
      <c r="HT44" s="477">
        <f t="shared" si="52"/>
        <v>9.2577200512897334E-2</v>
      </c>
      <c r="HU44" s="477">
        <f t="shared" si="46"/>
        <v>8.4112994846307271E-2</v>
      </c>
      <c r="HV44" s="477">
        <f t="shared" si="46"/>
        <v>7.6463402308402428E-2</v>
      </c>
      <c r="HW44" s="477">
        <f t="shared" si="33"/>
        <v>6.9550955882893437E-2</v>
      </c>
      <c r="HX44" s="477">
        <f t="shared" si="33"/>
        <v>6.3307435832397549E-2</v>
      </c>
      <c r="HY44" s="477">
        <f t="shared" si="33"/>
        <v>5.7672520357100722E-2</v>
      </c>
      <c r="HZ44" s="477">
        <f t="shared" si="33"/>
        <v>5.2592667212599239E-2</v>
      </c>
      <c r="IA44" s="477">
        <f t="shared" si="33"/>
        <v>4.8020181353117551E-2</v>
      </c>
      <c r="IB44" s="477">
        <f t="shared" si="33"/>
        <v>4.391243338815598E-2</v>
      </c>
      <c r="IC44" s="477">
        <f t="shared" si="33"/>
        <v>4.023120105923679E-2</v>
      </c>
      <c r="ID44" s="477">
        <f t="shared" si="33"/>
        <v>3.6942111649423223E-2</v>
      </c>
      <c r="IE44" s="477">
        <f t="shared" si="47"/>
        <v>3.4014167659879899E-2</v>
      </c>
    </row>
    <row r="45" spans="1:320">
      <c r="J45" s="252"/>
      <c r="K45" s="499">
        <v>34000</v>
      </c>
      <c r="L45" s="382">
        <f t="shared" si="21"/>
        <v>10.363199999999999</v>
      </c>
      <c r="M45" s="382">
        <v>340</v>
      </c>
      <c r="N45" s="491"/>
      <c r="O45" s="263"/>
      <c r="P45" s="383">
        <f t="shared" si="16"/>
        <v>-22.360800000000495</v>
      </c>
      <c r="Q45" s="383">
        <f>$Q$11-Konstanten!$C$33*K45</f>
        <v>250.78919999999948</v>
      </c>
      <c r="R45" s="382">
        <f t="shared" si="22"/>
        <v>617.10774449352289</v>
      </c>
      <c r="S45" s="263">
        <f t="shared" si="23"/>
        <v>0.28638249186440023</v>
      </c>
      <c r="T45" s="492"/>
      <c r="U45" s="492"/>
      <c r="V45" s="170"/>
      <c r="X45" s="524">
        <v>34000</v>
      </c>
      <c r="Y45" s="410">
        <f t="shared" si="53"/>
        <v>2.6882906886030164E-2</v>
      </c>
      <c r="Z45" s="410">
        <f t="shared" si="53"/>
        <v>5.3755425892877205E-2</v>
      </c>
      <c r="AA45" s="410">
        <f t="shared" si="53"/>
        <v>8.0607218070482961E-2</v>
      </c>
      <c r="AB45" s="410">
        <f t="shared" si="53"/>
        <v>0.10742804174150763</v>
      </c>
      <c r="AC45" s="410">
        <f t="shared" si="53"/>
        <v>0.13420779968686608</v>
      </c>
      <c r="AD45" s="410">
        <f t="shared" si="53"/>
        <v>0.16093658462770635</v>
      </c>
      <c r="AE45" s="410">
        <f t="shared" si="53"/>
        <v>0.18760472249581256</v>
      </c>
      <c r="AF45" s="410">
        <f t="shared" si="53"/>
        <v>0.21420281303359331</v>
      </c>
      <c r="AG45" s="410">
        <f t="shared" si="53"/>
        <v>0.24072176732240955</v>
      </c>
      <c r="AH45" s="410">
        <f t="shared" si="53"/>
        <v>0.26715284190214683</v>
      </c>
      <c r="AI45" s="410">
        <f t="shared" si="53"/>
        <v>0.29348766921416386</v>
      </c>
      <c r="AJ45" s="410">
        <f t="shared" si="53"/>
        <v>0.31971828417127235</v>
      </c>
      <c r="AK45" s="410">
        <f t="shared" si="53"/>
        <v>0.34583714673013205</v>
      </c>
      <c r="AL45" s="410">
        <f t="shared" si="53"/>
        <v>0.3718371604116868</v>
      </c>
      <c r="AM45" s="410">
        <f t="shared" si="53"/>
        <v>0.39771168678191632</v>
      </c>
      <c r="AN45" s="410">
        <f t="shared" si="48"/>
        <v>0.42345455596672671</v>
      </c>
      <c r="AO45" s="410">
        <f t="shared" si="39"/>
        <v>0.44906007333021719</v>
      </c>
      <c r="AP45" s="410">
        <f t="shared" si="39"/>
        <v>0.4745230224937626</v>
      </c>
      <c r="AQ45" s="410">
        <f t="shared" si="39"/>
        <v>0.49983866491376294</v>
      </c>
      <c r="AR45" s="410">
        <f t="shared" si="39"/>
        <v>0.52500273626837124</v>
      </c>
      <c r="AS45" s="410">
        <f t="shared" si="39"/>
        <v>0.55001143992805335</v>
      </c>
      <c r="AT45" s="410">
        <f t="shared" si="39"/>
        <v>0.5748614378014919</v>
      </c>
      <c r="AU45" s="410">
        <f t="shared" si="39"/>
        <v>0.59954983885794622</v>
      </c>
      <c r="AV45" s="410">
        <f t="shared" si="39"/>
        <v>0.62407418563009809</v>
      </c>
      <c r="AW45" s="410">
        <f t="shared" si="39"/>
        <v>0.64843243899842151</v>
      </c>
      <c r="AX45" s="410">
        <f t="shared" si="39"/>
        <v>0.67262296155021073</v>
      </c>
      <c r="AY45" s="410">
        <f t="shared" si="39"/>
        <v>0.69664449979409149</v>
      </c>
      <c r="AZ45" s="410">
        <f t="shared" si="39"/>
        <v>0.72049616549539441</v>
      </c>
      <c r="BA45" s="410">
        <f t="shared" si="39"/>
        <v>0.74417741637958312</v>
      </c>
      <c r="BB45" s="410">
        <f t="shared" si="39"/>
        <v>0.76768803643096895</v>
      </c>
      <c r="BC45" s="410">
        <f t="shared" si="39"/>
        <v>0.79102811599294365</v>
      </c>
      <c r="BD45" s="410">
        <f t="shared" si="39"/>
        <v>0.81419803185430484</v>
      </c>
      <c r="BE45" s="410">
        <f t="shared" si="40"/>
        <v>0.83719842748468887</v>
      </c>
      <c r="BF45" s="410">
        <f t="shared" si="40"/>
        <v>0.86003019356092081</v>
      </c>
      <c r="BG45" s="410">
        <f t="shared" si="40"/>
        <v>0.88269444890568183</v>
      </c>
      <c r="BH45" s="410">
        <f t="shared" si="40"/>
        <v>0.90519252194057087</v>
      </c>
      <c r="BI45" s="410">
        <f t="shared" si="40"/>
        <v>0.92752593273746486</v>
      </c>
      <c r="BJ45" s="410">
        <f t="shared" si="40"/>
        <v>0.94969637573538568</v>
      </c>
      <c r="BK45" s="410">
        <f t="shared" si="40"/>
        <v>0.97170570317480809</v>
      </c>
      <c r="BL45" s="410">
        <f t="shared" si="40"/>
        <v>0.99355590928753557</v>
      </c>
      <c r="BM45" s="253"/>
      <c r="BN45" s="252"/>
      <c r="BO45" s="537">
        <f t="shared" si="18"/>
        <v>340.00000000000006</v>
      </c>
      <c r="BP45" s="524">
        <v>34000</v>
      </c>
      <c r="BQ45" s="382">
        <f t="shared" si="54"/>
        <v>250.82544860362898</v>
      </c>
      <c r="BR45" s="382">
        <f t="shared" si="54"/>
        <v>250.93413839234083</v>
      </c>
      <c r="BS45" s="382">
        <f t="shared" si="54"/>
        <v>251.11510174937843</v>
      </c>
      <c r="BT45" s="382">
        <f t="shared" si="54"/>
        <v>251.36806080499085</v>
      </c>
      <c r="BU45" s="382">
        <f t="shared" si="54"/>
        <v>251.6926296468541</v>
      </c>
      <c r="BV45" s="382">
        <f t="shared" si="54"/>
        <v>252.08831736180247</v>
      </c>
      <c r="BW45" s="382">
        <f t="shared" si="54"/>
        <v>252.55453185789156</v>
      </c>
      <c r="BX45" s="382">
        <f t="shared" si="54"/>
        <v>253.09058440384712</v>
      </c>
      <c r="BY45" s="382">
        <f t="shared" si="54"/>
        <v>253.69569481276915</v>
      </c>
      <c r="BZ45" s="382">
        <f t="shared" si="54"/>
        <v>254.36899718878456</v>
      </c>
      <c r="CA45" s="382">
        <f t="shared" si="54"/>
        <v>255.10954614932865</v>
      </c>
      <c r="CB45" s="382">
        <f t="shared" si="54"/>
        <v>255.91632343194047</v>
      </c>
      <c r="CC45" s="382">
        <f t="shared" si="54"/>
        <v>256.7882447928535</v>
      </c>
      <c r="CD45" s="382">
        <f t="shared" si="54"/>
        <v>257.72416710516131</v>
      </c>
      <c r="CE45" s="382">
        <f t="shared" si="54"/>
        <v>258.72289556676844</v>
      </c>
      <c r="CF45" s="382">
        <f t="shared" si="49"/>
        <v>259.78319093247967</v>
      </c>
      <c r="CG45" s="382">
        <f t="shared" si="49"/>
        <v>260.90377669018915</v>
      </c>
      <c r="CH45" s="382">
        <f t="shared" si="49"/>
        <v>262.08334610791695</v>
      </c>
      <c r="CI45" s="382">
        <f t="shared" si="49"/>
        <v>263.32056908611651</v>
      </c>
      <c r="CJ45" s="382">
        <f t="shared" si="49"/>
        <v>264.61409875795169</v>
      </c>
      <c r="CK45" s="382">
        <f t="shared" si="49"/>
        <v>265.96257778885268</v>
      </c>
      <c r="CL45" s="382">
        <f t="shared" si="49"/>
        <v>267.36464433533382</v>
      </c>
      <c r="CM45" s="382">
        <f t="shared" si="49"/>
        <v>268.8189376315928</v>
      </c>
      <c r="CN45" s="382">
        <f t="shared" si="49"/>
        <v>270.32410318060749</v>
      </c>
      <c r="CO45" s="382">
        <f t="shared" si="49"/>
        <v>271.87879753414643</v>
      </c>
      <c r="CP45" s="382">
        <f t="shared" si="49"/>
        <v>273.48169265321241</v>
      </c>
      <c r="CQ45" s="382">
        <f t="shared" si="49"/>
        <v>275.13147984683474</v>
      </c>
      <c r="CR45" s="382">
        <f t="shared" si="49"/>
        <v>276.82687329279184</v>
      </c>
      <c r="CS45" s="382">
        <f t="shared" si="49"/>
        <v>278.5666131487385</v>
      </c>
      <c r="CT45" s="382">
        <f t="shared" si="41"/>
        <v>280.34946826633598</v>
      </c>
      <c r="CU45" s="382">
        <f t="shared" si="41"/>
        <v>282.17423852437588</v>
      </c>
      <c r="CV45" s="382">
        <f t="shared" si="27"/>
        <v>284.03975679956289</v>
      </c>
      <c r="CW45" s="382">
        <f t="shared" si="27"/>
        <v>285.94489059565137</v>
      </c>
      <c r="CX45" s="382">
        <f t="shared" si="27"/>
        <v>287.88854335305791</v>
      </c>
      <c r="CY45" s="382">
        <f t="shared" si="27"/>
        <v>289.8696554619666</v>
      </c>
      <c r="CZ45" s="382">
        <f t="shared" si="27"/>
        <v>291.88720500237645</v>
      </c>
      <c r="DA45" s="382">
        <f t="shared" si="27"/>
        <v>293.94020823455992</v>
      </c>
      <c r="DB45" s="382">
        <f t="shared" si="27"/>
        <v>296.02771986309421</v>
      </c>
      <c r="DC45" s="382">
        <f t="shared" si="27"/>
        <v>298.14883309703208</v>
      </c>
      <c r="DD45" s="382">
        <f t="shared" si="42"/>
        <v>300.30267952796436</v>
      </c>
      <c r="DE45" s="521"/>
      <c r="DF45" s="252"/>
      <c r="DG45" s="537">
        <f t="shared" si="19"/>
        <v>340.00000000000006</v>
      </c>
      <c r="DH45" s="524">
        <v>34000</v>
      </c>
      <c r="DI45" s="382">
        <f t="shared" si="55"/>
        <v>16.589650033867468</v>
      </c>
      <c r="DJ45" s="382">
        <f t="shared" si="55"/>
        <v>33.172889627042174</v>
      </c>
      <c r="DK45" s="382">
        <f t="shared" si="55"/>
        <v>49.743338533373283</v>
      </c>
      <c r="DL45" s="382">
        <f t="shared" si="55"/>
        <v>66.294676534457807</v>
      </c>
      <c r="DM45" s="382">
        <f t="shared" si="55"/>
        <v>82.820672558200457</v>
      </c>
      <c r="DN45" s="382">
        <f t="shared" si="55"/>
        <v>99.315212746094829</v>
      </c>
      <c r="DO45" s="382">
        <f t="shared" si="55"/>
        <v>115.77232715572416</v>
      </c>
      <c r="DP45" s="382">
        <f t="shared" si="55"/>
        <v>132.18621481532855</v>
      </c>
      <c r="DQ45" s="382">
        <f t="shared" si="55"/>
        <v>148.55126688282678</v>
      </c>
      <c r="DR45" s="382">
        <f t="shared" si="55"/>
        <v>164.86208770126854</v>
      </c>
      <c r="DS45" s="382">
        <f t="shared" si="55"/>
        <v>181.11351358541378</v>
      </c>
      <c r="DT45" s="382">
        <f t="shared" si="55"/>
        <v>197.30062921827309</v>
      </c>
      <c r="DU45" s="382">
        <f t="shared" si="55"/>
        <v>213.4187815807073</v>
      </c>
      <c r="DV45" s="382">
        <f t="shared" si="55"/>
        <v>229.46359138053231</v>
      </c>
      <c r="DW45" s="382">
        <f t="shared" si="55"/>
        <v>245.43096198870282</v>
      </c>
      <c r="DX45" s="382">
        <f t="shared" si="50"/>
        <v>261.317085928133</v>
      </c>
      <c r="DY45" s="382">
        <f t="shared" si="50"/>
        <v>277.11844899490632</v>
      </c>
      <c r="DZ45" s="382">
        <f t="shared" si="50"/>
        <v>292.83183212137504</v>
      </c>
      <c r="EA45" s="382">
        <f t="shared" si="50"/>
        <v>308.45431111558605</v>
      </c>
      <c r="EB45" s="382">
        <f t="shared" si="50"/>
        <v>323.98325443150242</v>
      </c>
      <c r="EC45" s="382">
        <f t="shared" si="50"/>
        <v>339.41631913963573</v>
      </c>
      <c r="ED45" s="382">
        <f t="shared" si="50"/>
        <v>354.75144527798227</v>
      </c>
      <c r="EE45" s="382">
        <f t="shared" si="50"/>
        <v>369.98684876908231</v>
      </c>
      <c r="EF45" s="382">
        <f t="shared" si="50"/>
        <v>385.12101309082192</v>
      </c>
      <c r="EG45" s="382">
        <f t="shared" si="50"/>
        <v>400.15267988674975</v>
      </c>
      <c r="EH45" s="382">
        <f t="shared" si="50"/>
        <v>415.08083869680411</v>
      </c>
      <c r="EI45" s="382">
        <f t="shared" si="50"/>
        <v>429.90471598175026</v>
      </c>
      <c r="EJ45" s="382">
        <f t="shared" si="50"/>
        <v>444.62376360509484</v>
      </c>
      <c r="EK45" s="382">
        <f t="shared" si="50"/>
        <v>459.23764692502175</v>
      </c>
      <c r="EL45" s="382">
        <f t="shared" si="43"/>
        <v>473.74623263657668</v>
      </c>
      <c r="EM45" s="382">
        <f t="shared" si="43"/>
        <v>488.14957649136625</v>
      </c>
      <c r="EN45" s="382">
        <f t="shared" si="29"/>
        <v>502.44791100867553</v>
      </c>
      <c r="EO45" s="382">
        <f t="shared" si="29"/>
        <v>516.64163327860058</v>
      </c>
      <c r="EP45" s="382">
        <f t="shared" si="29"/>
        <v>530.73129294470777</v>
      </c>
      <c r="EQ45" s="382">
        <f t="shared" si="29"/>
        <v>544.71758044113847</v>
      </c>
      <c r="ER45" s="382">
        <f t="shared" si="29"/>
        <v>558.6013155471494</v>
      </c>
      <c r="ES45" s="382">
        <f t="shared" si="29"/>
        <v>572.38343631086798</v>
      </c>
      <c r="ET45" s="382">
        <f t="shared" si="29"/>
        <v>586.06498838373705</v>
      </c>
      <c r="EU45" s="382">
        <f t="shared" si="29"/>
        <v>599.64711479769846</v>
      </c>
      <c r="EV45" s="382">
        <f t="shared" si="44"/>
        <v>613.13104620864226</v>
      </c>
      <c r="EW45" s="521"/>
      <c r="EX45" s="252"/>
      <c r="EY45" s="515">
        <f t="shared" si="20"/>
        <v>340.00000000000006</v>
      </c>
      <c r="EZ45" s="524">
        <v>34000</v>
      </c>
      <c r="FA45" s="382">
        <f t="shared" si="56"/>
        <v>191.67544860362906</v>
      </c>
      <c r="FB45" s="382">
        <f t="shared" si="56"/>
        <v>201.78413839234091</v>
      </c>
      <c r="FC45" s="382">
        <f t="shared" si="56"/>
        <v>211.9651017493785</v>
      </c>
      <c r="FD45" s="382">
        <f t="shared" si="56"/>
        <v>222.21806080499093</v>
      </c>
      <c r="FE45" s="382">
        <f t="shared" si="56"/>
        <v>232.54262964685418</v>
      </c>
      <c r="FF45" s="382">
        <f t="shared" si="56"/>
        <v>242.93831736180255</v>
      </c>
      <c r="FG45" s="382">
        <f t="shared" si="56"/>
        <v>253.40453185789164</v>
      </c>
      <c r="FH45" s="382">
        <f t="shared" si="56"/>
        <v>263.9405844038472</v>
      </c>
      <c r="FI45" s="382">
        <f t="shared" si="56"/>
        <v>274.54569481276923</v>
      </c>
      <c r="FJ45" s="382">
        <f t="shared" si="56"/>
        <v>285.21899718878467</v>
      </c>
      <c r="FK45" s="382">
        <f t="shared" si="56"/>
        <v>295.95954614932873</v>
      </c>
      <c r="FL45" s="382">
        <f t="shared" si="56"/>
        <v>306.76632343194058</v>
      </c>
      <c r="FM45" s="382">
        <f t="shared" si="56"/>
        <v>317.63824479285358</v>
      </c>
      <c r="FN45" s="382">
        <f t="shared" si="56"/>
        <v>328.57416710516139</v>
      </c>
      <c r="FO45" s="382">
        <f t="shared" si="56"/>
        <v>339.57289556676852</v>
      </c>
      <c r="FP45" s="382">
        <f t="shared" si="56"/>
        <v>350.63319093247975</v>
      </c>
      <c r="FQ45" s="382">
        <f t="shared" si="51"/>
        <v>361.75377669018923</v>
      </c>
      <c r="FR45" s="382">
        <f t="shared" si="51"/>
        <v>372.93334610791703</v>
      </c>
      <c r="FS45" s="382">
        <f t="shared" si="51"/>
        <v>384.17056908611659</v>
      </c>
      <c r="FT45" s="382">
        <f t="shared" si="51"/>
        <v>395.46409875795177</v>
      </c>
      <c r="FU45" s="382">
        <f t="shared" si="51"/>
        <v>406.81257778885276</v>
      </c>
      <c r="FV45" s="382">
        <f t="shared" si="51"/>
        <v>418.2146443353339</v>
      </c>
      <c r="FW45" s="382">
        <f t="shared" si="51"/>
        <v>429.66893763159288</v>
      </c>
      <c r="FX45" s="382">
        <f t="shared" si="51"/>
        <v>441.17410318060757</v>
      </c>
      <c r="FY45" s="382">
        <f t="shared" si="51"/>
        <v>452.72879753414651</v>
      </c>
      <c r="FZ45" s="382">
        <f t="shared" si="51"/>
        <v>464.33169265321249</v>
      </c>
      <c r="GA45" s="382">
        <f t="shared" si="51"/>
        <v>475.98147984683482</v>
      </c>
      <c r="GB45" s="382">
        <f t="shared" si="51"/>
        <v>487.67687329279192</v>
      </c>
      <c r="GC45" s="382">
        <f t="shared" si="51"/>
        <v>499.41661314873858</v>
      </c>
      <c r="GD45" s="382">
        <f t="shared" si="51"/>
        <v>511.19946826633605</v>
      </c>
      <c r="GE45" s="382">
        <f t="shared" si="45"/>
        <v>523.02423852437596</v>
      </c>
      <c r="GF45" s="382">
        <f t="shared" si="45"/>
        <v>534.88975679956297</v>
      </c>
      <c r="GG45" s="382">
        <f t="shared" si="45"/>
        <v>546.7948905956514</v>
      </c>
      <c r="GH45" s="382">
        <f t="shared" si="45"/>
        <v>558.73854335305793</v>
      </c>
      <c r="GI45" s="382">
        <f t="shared" si="45"/>
        <v>570.71965546196657</v>
      </c>
      <c r="GJ45" s="382">
        <f t="shared" si="45"/>
        <v>582.73720500237641</v>
      </c>
      <c r="GK45" s="382">
        <f t="shared" si="45"/>
        <v>594.79020823455994</v>
      </c>
      <c r="GL45" s="382">
        <f t="shared" si="45"/>
        <v>606.87771986309417</v>
      </c>
      <c r="GM45" s="382">
        <f t="shared" si="45"/>
        <v>618.99883309703205</v>
      </c>
      <c r="GN45" s="382">
        <f t="shared" si="45"/>
        <v>631.15267952796444</v>
      </c>
      <c r="GO45" s="511"/>
      <c r="GP45" s="521"/>
      <c r="GQ45" s="524">
        <v>34000</v>
      </c>
      <c r="GR45" s="583">
        <f t="shared" si="57"/>
        <v>10.553917545718393</v>
      </c>
      <c r="GS45" s="477">
        <f t="shared" si="57"/>
        <v>5.0828025734559077</v>
      </c>
      <c r="GT45" s="477">
        <f t="shared" si="57"/>
        <v>3.261175626705656</v>
      </c>
      <c r="GU45" s="477">
        <f t="shared" si="57"/>
        <v>2.3519744332637211</v>
      </c>
      <c r="GV45" s="477">
        <f t="shared" si="57"/>
        <v>1.8077848496513935</v>
      </c>
      <c r="GW45" s="477">
        <f t="shared" si="57"/>
        <v>1.4461339873770256</v>
      </c>
      <c r="GX45" s="477">
        <f t="shared" si="57"/>
        <v>1.1888178123692705</v>
      </c>
      <c r="GY45" s="477">
        <f t="shared" si="57"/>
        <v>0.996733053991952</v>
      </c>
      <c r="GZ45" s="477">
        <f t="shared" si="57"/>
        <v>0.84815451644261941</v>
      </c>
      <c r="HA45" s="477">
        <f t="shared" si="57"/>
        <v>0.73004601097617938</v>
      </c>
      <c r="HB45" s="477">
        <f t="shared" si="57"/>
        <v>0.63411078660208942</v>
      </c>
      <c r="HC45" s="477">
        <f t="shared" si="57"/>
        <v>0.55481675171226097</v>
      </c>
      <c r="HD45" s="477">
        <f t="shared" si="57"/>
        <v>0.48833313750661739</v>
      </c>
      <c r="HE45" s="477">
        <f t="shared" si="57"/>
        <v>0.43192288209360619</v>
      </c>
      <c r="HF45" s="477">
        <f t="shared" si="57"/>
        <v>0.38357806535590672</v>
      </c>
      <c r="HG45" s="477">
        <f t="shared" si="52"/>
        <v>0.34179205958584097</v>
      </c>
      <c r="HH45" s="477">
        <f t="shared" si="52"/>
        <v>0.30541210086246762</v>
      </c>
      <c r="HI45" s="477">
        <f t="shared" si="52"/>
        <v>0.27354100613399479</v>
      </c>
      <c r="HJ45" s="477">
        <f t="shared" si="52"/>
        <v>0.24546992939306864</v>
      </c>
      <c r="HK45" s="477">
        <f t="shared" si="52"/>
        <v>0.2206312929718473</v>
      </c>
      <c r="HL45" s="477">
        <f t="shared" si="52"/>
        <v>0.19856516864025692</v>
      </c>
      <c r="HM45" s="477">
        <f t="shared" si="52"/>
        <v>0.17889482876559401</v>
      </c>
      <c r="HN45" s="477">
        <f t="shared" si="52"/>
        <v>0.16130867640584598</v>
      </c>
      <c r="HO45" s="477">
        <f t="shared" si="52"/>
        <v>0.14554669359619393</v>
      </c>
      <c r="HP45" s="477">
        <f t="shared" si="52"/>
        <v>0.13139014253828493</v>
      </c>
      <c r="HQ45" s="477">
        <f t="shared" si="52"/>
        <v>0.11865364373609083</v>
      </c>
      <c r="HR45" s="477">
        <f t="shared" si="52"/>
        <v>0.10717901467970997</v>
      </c>
      <c r="HS45" s="477">
        <f t="shared" si="52"/>
        <v>9.6830428807075472E-2</v>
      </c>
      <c r="HT45" s="477">
        <f t="shared" si="52"/>
        <v>8.7490575941995274E-2</v>
      </c>
      <c r="HU45" s="477">
        <f t="shared" si="46"/>
        <v>7.9057590434689004E-2</v>
      </c>
      <c r="HV45" s="477">
        <f t="shared" si="46"/>
        <v>7.1442573572787951E-2</v>
      </c>
      <c r="HW45" s="477">
        <f t="shared" si="33"/>
        <v>6.4567580201019645E-2</v>
      </c>
      <c r="HX45" s="477">
        <f t="shared" si="33"/>
        <v>5.8363971029006444E-2</v>
      </c>
      <c r="HY45" s="477">
        <f t="shared" si="33"/>
        <v>5.2771055297973525E-2</v>
      </c>
      <c r="HZ45" s="477">
        <f t="shared" si="33"/>
        <v>4.7734965704191834E-2</v>
      </c>
      <c r="IA45" s="477">
        <f t="shared" si="33"/>
        <v>4.3207720396408189E-2</v>
      </c>
      <c r="IB45" s="477">
        <f t="shared" si="33"/>
        <v>3.9146436640634358E-2</v>
      </c>
      <c r="IC45" s="477">
        <f t="shared" si="33"/>
        <v>3.5512668205543101E-2</v>
      </c>
      <c r="ID45" s="477">
        <f t="shared" si="33"/>
        <v>3.227184425937283E-2</v>
      </c>
      <c r="IE45" s="477">
        <f t="shared" si="47"/>
        <v>2.9392792015280854E-2</v>
      </c>
    </row>
    <row r="46" spans="1:320" s="80" customFormat="1">
      <c r="A46" s="173"/>
      <c r="B46" s="182"/>
      <c r="C46" s="91"/>
      <c r="D46" s="189"/>
      <c r="E46" s="91"/>
      <c r="F46" s="116"/>
      <c r="G46" s="116"/>
      <c r="H46" s="116"/>
      <c r="I46" s="116"/>
      <c r="J46" s="252"/>
      <c r="K46" s="499">
        <v>35000</v>
      </c>
      <c r="L46" s="382">
        <f t="shared" si="21"/>
        <v>10.667999999999999</v>
      </c>
      <c r="M46" s="382">
        <v>350</v>
      </c>
      <c r="N46" s="491"/>
      <c r="O46" s="263"/>
      <c r="P46" s="383">
        <f t="shared" si="16"/>
        <v>-24.342000000000496</v>
      </c>
      <c r="Q46" s="383">
        <f>$Q$11-Konstanten!$C$33*K46</f>
        <v>248.80799999999948</v>
      </c>
      <c r="R46" s="382">
        <f t="shared" si="22"/>
        <v>614.66537841787169</v>
      </c>
      <c r="S46" s="263">
        <f t="shared" si="23"/>
        <v>0.27468987217361024</v>
      </c>
      <c r="T46" s="492"/>
      <c r="U46" s="492"/>
      <c r="V46" s="170"/>
      <c r="W46" s="92"/>
      <c r="X46" s="524">
        <v>35000</v>
      </c>
      <c r="Y46" s="410">
        <f t="shared" si="53"/>
        <v>2.7448996153910381E-2</v>
      </c>
      <c r="Z46" s="410">
        <f t="shared" si="53"/>
        <v>5.4886753549250052E-2</v>
      </c>
      <c r="AA46" s="410">
        <f t="shared" si="53"/>
        <v>8.2302088684221231E-2</v>
      </c>
      <c r="AB46" s="410">
        <f t="shared" si="53"/>
        <v>0.10968392787829317</v>
      </c>
      <c r="AC46" s="410">
        <f t="shared" si="53"/>
        <v>0.13702136046825025</v>
      </c>
      <c r="AD46" s="410">
        <f t="shared" si="53"/>
        <v>0.16430368999301068</v>
      </c>
      <c r="AE46" s="410">
        <f t="shared" si="53"/>
        <v>0.191520482770794</v>
      </c>
      <c r="AF46" s="410">
        <f t="shared" si="53"/>
        <v>0.21866161333287684</v>
      </c>
      <c r="AG46" s="410">
        <f t="shared" si="53"/>
        <v>0.24571730624885441</v>
      </c>
      <c r="AH46" s="410">
        <f t="shared" si="53"/>
        <v>0.27267817395701982</v>
      </c>
      <c r="AI46" s="410">
        <f t="shared" si="53"/>
        <v>0.29953525029791195</v>
      </c>
      <c r="AJ46" s="410">
        <f t="shared" si="53"/>
        <v>0.32628001953585833</v>
      </c>
      <c r="AK46" s="410">
        <f t="shared" si="53"/>
        <v>0.35290444073999394</v>
      </c>
      <c r="AL46" s="410">
        <f t="shared" si="53"/>
        <v>0.37940096748031304</v>
      </c>
      <c r="AM46" s="410">
        <f t="shared" si="53"/>
        <v>0.4057625628736734</v>
      </c>
      <c r="AN46" s="410">
        <f t="shared" si="48"/>
        <v>0.43198271008708622</v>
      </c>
      <c r="AO46" s="410">
        <f t="shared" si="39"/>
        <v>0.45805541847010872</v>
      </c>
      <c r="AP46" s="410">
        <f t="shared" si="39"/>
        <v>0.48397522554352862</v>
      </c>
      <c r="AQ46" s="410">
        <f t="shared" si="39"/>
        <v>0.50973719511695736</v>
      </c>
      <c r="AR46" s="410">
        <f t="shared" si="39"/>
        <v>0.53533691184363041</v>
      </c>
      <c r="AS46" s="410">
        <f t="shared" si="39"/>
        <v>0.56077047254655965</v>
      </c>
      <c r="AT46" s="410">
        <f t="shared" si="39"/>
        <v>0.58603447466662939</v>
      </c>
      <c r="AU46" s="410">
        <f t="shared" si="39"/>
        <v>0.61112600219108038</v>
      </c>
      <c r="AV46" s="410">
        <f t="shared" si="39"/>
        <v>0.63604260942094026</v>
      </c>
      <c r="AW46" s="410">
        <f t="shared" si="39"/>
        <v>0.66078230292920814</v>
      </c>
      <c r="AX46" s="410">
        <f t="shared" si="39"/>
        <v>0.6853435220492281</v>
      </c>
      <c r="AY46" s="410">
        <f t="shared" si="39"/>
        <v>0.70972511821549433</v>
      </c>
      <c r="AZ46" s="410">
        <f t="shared" si="39"/>
        <v>0.73392633345857872</v>
      </c>
      <c r="BA46" s="410">
        <f t="shared" si="39"/>
        <v>0.75794677833241919</v>
      </c>
      <c r="BB46" s="410">
        <f t="shared" si="39"/>
        <v>0.78178640952721445</v>
      </c>
      <c r="BC46" s="410">
        <f t="shared" si="39"/>
        <v>0.80544550739518805</v>
      </c>
      <c r="BD46" s="410">
        <f t="shared" si="39"/>
        <v>0.82892465359027956</v>
      </c>
      <c r="BE46" s="410">
        <f t="shared" si="40"/>
        <v>0.85222470899700342</v>
      </c>
      <c r="BF46" s="410">
        <f t="shared" si="40"/>
        <v>0.87534679209868682</v>
      </c>
      <c r="BG46" s="410">
        <f t="shared" si="40"/>
        <v>0.89829225791150824</v>
      </c>
      <c r="BH46" s="410">
        <f t="shared" si="40"/>
        <v>0.92106267758849647</v>
      </c>
      <c r="BI46" s="410">
        <f t="shared" si="40"/>
        <v>0.94365981877695626</v>
      </c>
      <c r="BJ46" s="410">
        <f t="shared" si="40"/>
        <v>0.96608562679397592</v>
      </c>
      <c r="BK46" s="410">
        <f t="shared" si="40"/>
        <v>0.98834220666773942</v>
      </c>
      <c r="BL46" s="410">
        <f t="shared" si="40"/>
        <v>1.0104318060771258</v>
      </c>
      <c r="BM46" s="253"/>
      <c r="BN46" s="252"/>
      <c r="BO46" s="537">
        <f t="shared" si="18"/>
        <v>350.00000000000006</v>
      </c>
      <c r="BP46" s="524">
        <v>35000</v>
      </c>
      <c r="BQ46" s="382">
        <f t="shared" si="54"/>
        <v>248.84549274763461</v>
      </c>
      <c r="BR46" s="382">
        <f t="shared" si="54"/>
        <v>248.9579095924758</v>
      </c>
      <c r="BS46" s="382">
        <f t="shared" si="54"/>
        <v>249.14506685579042</v>
      </c>
      <c r="BT46" s="382">
        <f t="shared" si="54"/>
        <v>249.40666011527412</v>
      </c>
      <c r="BU46" s="382">
        <f t="shared" si="54"/>
        <v>249.74226673621925</v>
      </c>
      <c r="BV46" s="382">
        <f t="shared" si="54"/>
        <v>250.15134935177863</v>
      </c>
      <c r="BW46" s="382">
        <f t="shared" si="54"/>
        <v>250.6332602313129</v>
      </c>
      <c r="BX46" s="382">
        <f t="shared" si="54"/>
        <v>251.18724646163326</v>
      </c>
      <c r="BY46" s="382">
        <f t="shared" si="54"/>
        <v>251.81245585399884</v>
      </c>
      <c r="BZ46" s="382">
        <f t="shared" si="54"/>
        <v>252.50794348027208</v>
      </c>
      <c r="CA46" s="382">
        <f t="shared" si="54"/>
        <v>253.27267873485593</v>
      </c>
      <c r="CB46" s="382">
        <f t="shared" si="54"/>
        <v>254.10555281498171</v>
      </c>
      <c r="CC46" s="382">
        <f t="shared" si="54"/>
        <v>255.00538651054018</v>
      </c>
      <c r="CD46" s="382">
        <f t="shared" si="54"/>
        <v>255.97093819580994</v>
      </c>
      <c r="CE46" s="382">
        <f t="shared" si="54"/>
        <v>257.0009119189188</v>
      </c>
      <c r="CF46" s="382">
        <f t="shared" si="49"/>
        <v>258.09396549037211</v>
      </c>
      <c r="CG46" s="382">
        <f t="shared" si="49"/>
        <v>259.24871847918342</v>
      </c>
      <c r="CH46" s="382">
        <f t="shared" si="49"/>
        <v>260.46376003367965</v>
      </c>
      <c r="CI46" s="382">
        <f t="shared" si="49"/>
        <v>261.73765645355695</v>
      </c>
      <c r="CJ46" s="382">
        <f t="shared" si="49"/>
        <v>263.06895844988412</v>
      </c>
      <c r="CK46" s="382">
        <f t="shared" si="49"/>
        <v>264.45620804014942</v>
      </c>
      <c r="CL46" s="382">
        <f t="shared" si="49"/>
        <v>265.8979450358184</v>
      </c>
      <c r="CM46" s="382">
        <f t="shared" si="49"/>
        <v>267.39271308995399</v>
      </c>
      <c r="CN46" s="382">
        <f t="shared" si="49"/>
        <v>268.93906528203121</v>
      </c>
      <c r="CO46" s="382">
        <f t="shared" si="49"/>
        <v>270.53556922597636</v>
      </c>
      <c r="CP46" s="382">
        <f t="shared" si="49"/>
        <v>272.18081169555904</v>
      </c>
      <c r="CQ46" s="382">
        <f t="shared" si="49"/>
        <v>273.87340276846652</v>
      </c>
      <c r="CR46" s="382">
        <f t="shared" si="49"/>
        <v>275.61197949667121</v>
      </c>
      <c r="CS46" s="382">
        <f t="shared" si="49"/>
        <v>277.39520911602585</v>
      </c>
      <c r="CT46" s="382">
        <f t="shared" si="41"/>
        <v>279.22179181242711</v>
      </c>
      <c r="CU46" s="382">
        <f t="shared" si="41"/>
        <v>281.09046306540671</v>
      </c>
      <c r="CV46" s="382">
        <f t="shared" si="27"/>
        <v>282.99999559269867</v>
      </c>
      <c r="CW46" s="382">
        <f t="shared" si="27"/>
        <v>284.94920092126819</v>
      </c>
      <c r="CX46" s="382">
        <f t="shared" si="27"/>
        <v>286.93693061153778</v>
      </c>
      <c r="CY46" s="382">
        <f t="shared" si="27"/>
        <v>288.96207716220647</v>
      </c>
      <c r="CZ46" s="382">
        <f t="shared" si="27"/>
        <v>291.02357462320242</v>
      </c>
      <c r="DA46" s="382">
        <f t="shared" si="27"/>
        <v>293.12039894401522</v>
      </c>
      <c r="DB46" s="382">
        <f t="shared" si="27"/>
        <v>295.25156808400465</v>
      </c>
      <c r="DC46" s="382">
        <f t="shared" si="27"/>
        <v>297.41614191035478</v>
      </c>
      <c r="DD46" s="382">
        <f t="shared" si="42"/>
        <v>299.61322190817333</v>
      </c>
      <c r="DE46" s="521"/>
      <c r="DF46" s="252"/>
      <c r="DG46" s="537">
        <f t="shared" si="19"/>
        <v>350.00000000000006</v>
      </c>
      <c r="DH46" s="524">
        <v>35000</v>
      </c>
      <c r="DI46" s="382">
        <f t="shared" si="55"/>
        <v>16.871947608134029</v>
      </c>
      <c r="DJ46" s="382">
        <f t="shared" si="55"/>
        <v>33.736987140478249</v>
      </c>
      <c r="DK46" s="382">
        <f t="shared" si="55"/>
        <v>50.588244485668078</v>
      </c>
      <c r="DL46" s="382">
        <f t="shared" si="55"/>
        <v>67.418913035669618</v>
      </c>
      <c r="DM46" s="382">
        <f t="shared" si="55"/>
        <v>84.222286383548649</v>
      </c>
      <c r="DN46" s="382">
        <f t="shared" si="55"/>
        <v>100.99178978500659</v>
      </c>
      <c r="DO46" s="382">
        <f t="shared" si="55"/>
        <v>117.72101001708357</v>
      </c>
      <c r="DP46" s="382">
        <f t="shared" si="55"/>
        <v>134.40372330471507</v>
      </c>
      <c r="DQ46" s="382">
        <f t="shared" si="55"/>
        <v>151.03392102927216</v>
      </c>
      <c r="DR46" s="382">
        <f t="shared" si="55"/>
        <v>167.60583298158582</v>
      </c>
      <c r="DS46" s="382">
        <f t="shared" si="55"/>
        <v>184.11394797385796</v>
      </c>
      <c r="DT46" s="382">
        <f t="shared" si="55"/>
        <v>200.55303167819892</v>
      </c>
      <c r="DU46" s="382">
        <f t="shared" si="55"/>
        <v>216.91814161279575</v>
      </c>
      <c r="DV46" s="382">
        <f t="shared" si="55"/>
        <v>233.20463924839325</v>
      </c>
      <c r="DW46" s="382">
        <f t="shared" si="55"/>
        <v>249.40819925655191</v>
      </c>
      <c r="DX46" s="382">
        <f t="shared" si="50"/>
        <v>265.52481596565661</v>
      </c>
      <c r="DY46" s="382">
        <f t="shared" si="50"/>
        <v>281.55080713028593</v>
      </c>
      <c r="DZ46" s="382">
        <f t="shared" si="50"/>
        <v>297.48281515358781</v>
      </c>
      <c r="EA46" s="382">
        <f t="shared" si="50"/>
        <v>313.3178059302291</v>
      </c>
      <c r="EB46" s="382">
        <f t="shared" si="50"/>
        <v>329.05306549941992</v>
      </c>
      <c r="EC46" s="382">
        <f t="shared" si="50"/>
        <v>344.6861947133998</v>
      </c>
      <c r="ED46" s="382">
        <f t="shared" si="50"/>
        <v>360.21510213688242</v>
      </c>
      <c r="EE46" s="382">
        <f t="shared" si="50"/>
        <v>375.63799539778148</v>
      </c>
      <c r="EF46" s="382">
        <f t="shared" si="50"/>
        <v>390.95337120961278</v>
      </c>
      <c r="EG46" s="382">
        <f t="shared" si="50"/>
        <v>406.16000428181445</v>
      </c>
      <c r="EH46" s="382">
        <f t="shared" si="50"/>
        <v>421.25693532662581</v>
      </c>
      <c r="EI46" s="382">
        <f t="shared" si="50"/>
        <v>436.24345836059553</v>
      </c>
      <c r="EJ46" s="382">
        <f t="shared" si="50"/>
        <v>451.11910748615838</v>
      </c>
      <c r="EK46" s="382">
        <f t="shared" si="50"/>
        <v>465.88364332430314</v>
      </c>
      <c r="EL46" s="382">
        <f t="shared" si="43"/>
        <v>480.53703925399446</v>
      </c>
      <c r="EM46" s="382">
        <f t="shared" si="43"/>
        <v>495.07946759803792</v>
      </c>
      <c r="EN46" s="382">
        <f t="shared" si="29"/>
        <v>509.51128587897239</v>
      </c>
      <c r="EO46" s="382">
        <f t="shared" si="29"/>
        <v>523.8330232527037</v>
      </c>
      <c r="EP46" s="382">
        <f t="shared" si="29"/>
        <v>538.04536721220938</v>
      </c>
      <c r="EQ46" s="382">
        <f t="shared" si="29"/>
        <v>552.14915063902163</v>
      </c>
      <c r="ER46" s="382">
        <f t="shared" si="29"/>
        <v>566.14533926651131</v>
      </c>
      <c r="ES46" s="382">
        <f t="shared" si="29"/>
        <v>580.03501960627807</v>
      </c>
      <c r="ET46" s="382">
        <f t="shared" si="29"/>
        <v>593.81938737738597</v>
      </c>
      <c r="EU46" s="382">
        <f t="shared" si="29"/>
        <v>607.49973646778039</v>
      </c>
      <c r="EV46" s="382">
        <f t="shared" si="44"/>
        <v>621.07744844785009</v>
      </c>
      <c r="EW46" s="521"/>
      <c r="EX46" s="252"/>
      <c r="EY46" s="515">
        <f t="shared" si="20"/>
        <v>350.00000000000006</v>
      </c>
      <c r="EZ46" s="524">
        <v>35000</v>
      </c>
      <c r="FA46" s="382">
        <f t="shared" si="56"/>
        <v>195.69549274763469</v>
      </c>
      <c r="FB46" s="382">
        <f t="shared" si="56"/>
        <v>205.80790959247588</v>
      </c>
      <c r="FC46" s="382">
        <f t="shared" si="56"/>
        <v>215.9950668557905</v>
      </c>
      <c r="FD46" s="382">
        <f t="shared" si="56"/>
        <v>226.2566601152742</v>
      </c>
      <c r="FE46" s="382">
        <f t="shared" si="56"/>
        <v>236.59226673621933</v>
      </c>
      <c r="FF46" s="382">
        <f t="shared" si="56"/>
        <v>247.00134935177871</v>
      </c>
      <c r="FG46" s="382">
        <f t="shared" si="56"/>
        <v>257.48326023131301</v>
      </c>
      <c r="FH46" s="382">
        <f t="shared" si="56"/>
        <v>268.03724646163334</v>
      </c>
      <c r="FI46" s="382">
        <f t="shared" si="56"/>
        <v>278.66245585399895</v>
      </c>
      <c r="FJ46" s="382">
        <f t="shared" si="56"/>
        <v>289.35794348027218</v>
      </c>
      <c r="FK46" s="382">
        <f t="shared" si="56"/>
        <v>300.12267873485598</v>
      </c>
      <c r="FL46" s="382">
        <f t="shared" si="56"/>
        <v>310.95555281498179</v>
      </c>
      <c r="FM46" s="382">
        <f t="shared" si="56"/>
        <v>321.85538651054026</v>
      </c>
      <c r="FN46" s="382">
        <f t="shared" si="56"/>
        <v>332.82093819581002</v>
      </c>
      <c r="FO46" s="382">
        <f t="shared" si="56"/>
        <v>343.85091191891888</v>
      </c>
      <c r="FP46" s="382">
        <f t="shared" si="56"/>
        <v>354.94396549037219</v>
      </c>
      <c r="FQ46" s="382">
        <f t="shared" si="51"/>
        <v>366.0987184791835</v>
      </c>
      <c r="FR46" s="382">
        <f t="shared" si="51"/>
        <v>377.31376003367973</v>
      </c>
      <c r="FS46" s="382">
        <f t="shared" si="51"/>
        <v>388.58765645355703</v>
      </c>
      <c r="FT46" s="382">
        <f t="shared" si="51"/>
        <v>399.9189584498842</v>
      </c>
      <c r="FU46" s="382">
        <f t="shared" si="51"/>
        <v>411.3062080401495</v>
      </c>
      <c r="FV46" s="382">
        <f t="shared" si="51"/>
        <v>422.74794503581847</v>
      </c>
      <c r="FW46" s="382">
        <f t="shared" si="51"/>
        <v>434.24271308995407</v>
      </c>
      <c r="FX46" s="382">
        <f t="shared" si="51"/>
        <v>445.78906528203129</v>
      </c>
      <c r="FY46" s="382">
        <f t="shared" si="51"/>
        <v>457.38556922597644</v>
      </c>
      <c r="FZ46" s="382">
        <f t="shared" si="51"/>
        <v>469.03081169555912</v>
      </c>
      <c r="GA46" s="382">
        <f t="shared" si="51"/>
        <v>480.7234027684666</v>
      </c>
      <c r="GB46" s="382">
        <f t="shared" si="51"/>
        <v>492.46197949667129</v>
      </c>
      <c r="GC46" s="382">
        <f t="shared" si="51"/>
        <v>504.24520911602593</v>
      </c>
      <c r="GD46" s="382">
        <f t="shared" si="51"/>
        <v>516.07179181242714</v>
      </c>
      <c r="GE46" s="382">
        <f t="shared" si="45"/>
        <v>527.94046306540668</v>
      </c>
      <c r="GF46" s="382">
        <f t="shared" si="45"/>
        <v>539.84999559269863</v>
      </c>
      <c r="GG46" s="382">
        <f t="shared" si="45"/>
        <v>551.79920092126827</v>
      </c>
      <c r="GH46" s="382">
        <f t="shared" si="45"/>
        <v>563.78693061153785</v>
      </c>
      <c r="GI46" s="382">
        <f t="shared" si="45"/>
        <v>575.81207716220649</v>
      </c>
      <c r="GJ46" s="382">
        <f t="shared" si="45"/>
        <v>587.87357462320244</v>
      </c>
      <c r="GK46" s="382">
        <f t="shared" si="45"/>
        <v>599.97039894401519</v>
      </c>
      <c r="GL46" s="382">
        <f t="shared" si="45"/>
        <v>612.10156808400461</v>
      </c>
      <c r="GM46" s="382">
        <f t="shared" si="45"/>
        <v>624.2661419103548</v>
      </c>
      <c r="GN46" s="382">
        <f t="shared" si="45"/>
        <v>636.46322190817341</v>
      </c>
      <c r="GO46" s="511"/>
      <c r="GP46" s="521"/>
      <c r="GQ46" s="524">
        <v>35000</v>
      </c>
      <c r="GR46" s="583">
        <f t="shared" si="57"/>
        <v>10.598867972615631</v>
      </c>
      <c r="GS46" s="477">
        <f t="shared" si="57"/>
        <v>5.1003642303774015</v>
      </c>
      <c r="GT46" s="477">
        <f t="shared" si="57"/>
        <v>3.2696691504482445</v>
      </c>
      <c r="GU46" s="477">
        <f t="shared" si="57"/>
        <v>2.3559820223676344</v>
      </c>
      <c r="GV46" s="477">
        <f t="shared" si="57"/>
        <v>1.8091408687099413</v>
      </c>
      <c r="GW46" s="477">
        <f t="shared" si="57"/>
        <v>1.4457567281221602</v>
      </c>
      <c r="GX46" s="477">
        <f t="shared" si="57"/>
        <v>1.187232849887605</v>
      </c>
      <c r="GY46" s="477">
        <f t="shared" si="57"/>
        <v>0.99426950289129545</v>
      </c>
      <c r="GZ46" s="477">
        <f t="shared" si="57"/>
        <v>0.84503225470780741</v>
      </c>
      <c r="HA46" s="477">
        <f t="shared" si="57"/>
        <v>0.72641929181583309</v>
      </c>
      <c r="HB46" s="477">
        <f t="shared" si="57"/>
        <v>0.63009202745177084</v>
      </c>
      <c r="HC46" s="477">
        <f t="shared" si="57"/>
        <v>0.55049041250062614</v>
      </c>
      <c r="HD46" s="477">
        <f t="shared" si="57"/>
        <v>0.48376426294975405</v>
      </c>
      <c r="HE46" s="477">
        <f t="shared" si="57"/>
        <v>0.42716259534319323</v>
      </c>
      <c r="HF46" s="477">
        <f t="shared" si="57"/>
        <v>0.37866723284914611</v>
      </c>
      <c r="HG46" s="477">
        <f t="shared" si="52"/>
        <v>0.33676381320336246</v>
      </c>
      <c r="HH46" s="477">
        <f t="shared" si="52"/>
        <v>0.30029362092992878</v>
      </c>
      <c r="HI46" s="477">
        <f t="shared" si="52"/>
        <v>0.26835481181955301</v>
      </c>
      <c r="HJ46" s="477">
        <f t="shared" si="52"/>
        <v>0.2402348321693831</v>
      </c>
      <c r="HK46" s="477">
        <f t="shared" si="52"/>
        <v>0.21536311428342919</v>
      </c>
      <c r="HL46" s="477">
        <f t="shared" si="52"/>
        <v>0.1932772891648388</v>
      </c>
      <c r="HM46" s="477">
        <f t="shared" si="52"/>
        <v>0.17359861518291772</v>
      </c>
      <c r="HN46" s="477">
        <f t="shared" si="52"/>
        <v>0.15601381758550056</v>
      </c>
      <c r="HO46" s="477">
        <f t="shared" si="52"/>
        <v>0.14026146878528362</v>
      </c>
      <c r="HP46" s="477">
        <f t="shared" si="52"/>
        <v>0.12612163778839014</v>
      </c>
      <c r="HQ46" s="477">
        <f t="shared" si="52"/>
        <v>0.11340792842233294</v>
      </c>
      <c r="HR46" s="477">
        <f t="shared" si="52"/>
        <v>0.10196128688101562</v>
      </c>
      <c r="HS46" s="477">
        <f t="shared" si="52"/>
        <v>9.1645136116921017E-2</v>
      </c>
      <c r="HT46" s="477">
        <f t="shared" si="52"/>
        <v>8.2341516688576213E-2</v>
      </c>
      <c r="HU46" s="477">
        <f t="shared" si="46"/>
        <v>7.3947999125308403E-2</v>
      </c>
      <c r="HV46" s="477">
        <f t="shared" si="46"/>
        <v>6.6375193515496519E-2</v>
      </c>
      <c r="HW46" s="477">
        <f t="shared" si="33"/>
        <v>5.954472561169686E-2</v>
      </c>
      <c r="HX46" s="477">
        <f t="shared" si="33"/>
        <v>5.3387580444834479E-2</v>
      </c>
      <c r="HY46" s="477">
        <f t="shared" si="33"/>
        <v>4.7842737746640225E-2</v>
      </c>
      <c r="HZ46" s="477">
        <f t="shared" si="33"/>
        <v>4.2856040792236892E-2</v>
      </c>
      <c r="IA46" s="477">
        <f t="shared" si="33"/>
        <v>3.8379253258256751E-2</v>
      </c>
      <c r="IB46" s="477">
        <f t="shared" si="33"/>
        <v>3.4369268516354502E-2</v>
      </c>
      <c r="IC46" s="477">
        <f t="shared" si="33"/>
        <v>3.0787443278607367E-2</v>
      </c>
      <c r="ID46" s="477">
        <f t="shared" si="33"/>
        <v>2.75990332770517E-2</v>
      </c>
      <c r="IE46" s="477">
        <f t="shared" si="47"/>
        <v>2.4772713127443745E-2</v>
      </c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</row>
    <row r="47" spans="1:320">
      <c r="J47" s="252"/>
      <c r="K47" s="499">
        <v>36000</v>
      </c>
      <c r="L47" s="382">
        <f t="shared" si="21"/>
        <v>10.972799999999999</v>
      </c>
      <c r="M47" s="382">
        <v>360</v>
      </c>
      <c r="N47" s="491"/>
      <c r="O47" s="263"/>
      <c r="P47" s="383">
        <f t="shared" si="16"/>
        <v>-26.323200000000497</v>
      </c>
      <c r="Q47" s="383">
        <f>$Q$11-Konstanten!$C$33*K47</f>
        <v>246.82679999999948</v>
      </c>
      <c r="R47" s="382">
        <f t="shared" si="22"/>
        <v>612.21326883471556</v>
      </c>
      <c r="S47" s="263">
        <f t="shared" si="23"/>
        <v>0.26338685504146281</v>
      </c>
      <c r="T47" s="492"/>
      <c r="U47" s="492"/>
      <c r="V47" s="170"/>
      <c r="X47" s="524">
        <v>36000</v>
      </c>
      <c r="Y47" s="410">
        <f t="shared" si="53"/>
        <v>2.8031670965376884E-2</v>
      </c>
      <c r="Z47" s="410">
        <f t="shared" si="53"/>
        <v>5.6051186139723548E-2</v>
      </c>
      <c r="AA47" s="410">
        <f t="shared" si="53"/>
        <v>8.40464521341142E-2</v>
      </c>
      <c r="AB47" s="410">
        <f t="shared" si="53"/>
        <v>0.11200549954498425</v>
      </c>
      <c r="AC47" s="410">
        <f t="shared" si="53"/>
        <v>0.13991654292043379</v>
      </c>
      <c r="AD47" s="410">
        <f t="shared" si="53"/>
        <v>0.1677680383518069</v>
      </c>
      <c r="AE47" s="410">
        <f t="shared" si="53"/>
        <v>0.19554873799071312</v>
      </c>
      <c r="AF47" s="410">
        <f t="shared" si="53"/>
        <v>0.22324774086614907</v>
      </c>
      <c r="AG47" s="410">
        <f t="shared" si="53"/>
        <v>0.25085453946333774</v>
      </c>
      <c r="AH47" s="410">
        <f t="shared" si="53"/>
        <v>0.2783590616222682</v>
      </c>
      <c r="AI47" s="410">
        <f t="shared" si="53"/>
        <v>0.3057517074168582</v>
      </c>
      <c r="AJ47" s="410">
        <f t="shared" si="53"/>
        <v>0.33302338078095034</v>
      </c>
      <c r="AK47" s="410">
        <f t="shared" si="53"/>
        <v>0.36016551575173</v>
      </c>
      <c r="AL47" s="410">
        <f t="shared" si="53"/>
        <v>0.38717009730191126</v>
      </c>
      <c r="AM47" s="410">
        <f t="shared" si="53"/>
        <v>0.41402967682599884</v>
      </c>
      <c r="AN47" s="410">
        <f t="shared" si="48"/>
        <v>0.4407373824311171</v>
      </c>
      <c r="AO47" s="410">
        <f t="shared" si="39"/>
        <v>0.46728692425759522</v>
      </c>
      <c r="AP47" s="410">
        <f t="shared" si="39"/>
        <v>0.49367259511765016</v>
      </c>
      <c r="AQ47" s="410">
        <f t="shared" si="39"/>
        <v>0.51988926679129688</v>
      </c>
      <c r="AR47" s="410">
        <f t="shared" si="39"/>
        <v>0.54593238235724495</v>
      </c>
      <c r="AS47" s="410">
        <f t="shared" si="39"/>
        <v>0.57179794496324532</v>
      </c>
      <c r="AT47" s="410">
        <f t="shared" si="39"/>
        <v>0.59748250345563303</v>
      </c>
      <c r="AU47" s="410">
        <f t="shared" si="39"/>
        <v>0.62298313529304616</v>
      </c>
      <c r="AV47" s="410">
        <f t="shared" si="39"/>
        <v>0.64829742716533612</v>
      </c>
      <c r="AW47" s="410">
        <f t="shared" si="39"/>
        <v>0.67342345372694257</v>
      </c>
      <c r="AX47" s="410">
        <f t="shared" si="39"/>
        <v>0.69835975483596968</v>
      </c>
      <c r="AY47" s="410">
        <f t="shared" si="39"/>
        <v>0.72310531166683878</v>
      </c>
      <c r="AZ47" s="410">
        <f t="shared" si="39"/>
        <v>0.74765952203757591</v>
      </c>
      <c r="BA47" s="410">
        <f t="shared" si="39"/>
        <v>0.77202217526309913</v>
      </c>
      <c r="BB47" s="410">
        <f t="shared" si="39"/>
        <v>0.7961934268147679</v>
      </c>
      <c r="BC47" s="410">
        <f t="shared" si="39"/>
        <v>0.82017377303482086</v>
      </c>
      <c r="BD47" s="410">
        <f t="shared" si="39"/>
        <v>0.84396402612277543</v>
      </c>
      <c r="BE47" s="410">
        <f t="shared" si="40"/>
        <v>0.8675652895803001</v>
      </c>
      <c r="BF47" s="410">
        <f t="shared" si="40"/>
        <v>0.89097893427174846</v>
      </c>
      <c r="BG47" s="410">
        <f t="shared" si="40"/>
        <v>0.91420657523008408</v>
      </c>
      <c r="BH47" s="410">
        <f t="shared" si="40"/>
        <v>0.93725004931245204</v>
      </c>
      <c r="BI47" s="410">
        <f t="shared" si="40"/>
        <v>0.96011139378633792</v>
      </c>
      <c r="BJ47" s="410">
        <f t="shared" si="40"/>
        <v>0.98279282590628458</v>
      </c>
      <c r="BK47" s="410">
        <f t="shared" si="40"/>
        <v>1.0052967235224555</v>
      </c>
      <c r="BL47" s="410">
        <f t="shared" si="40"/>
        <v>1.0276256067458447</v>
      </c>
      <c r="BM47" s="253"/>
      <c r="BN47" s="252"/>
      <c r="BO47" s="537">
        <f t="shared" si="18"/>
        <v>360.00000000000006</v>
      </c>
      <c r="BP47" s="524">
        <v>36000</v>
      </c>
      <c r="BQ47" s="382">
        <f t="shared" si="54"/>
        <v>246.86559004487742</v>
      </c>
      <c r="BR47" s="382">
        <f t="shared" si="54"/>
        <v>246.98189290238577</v>
      </c>
      <c r="BS47" s="382">
        <f t="shared" si="54"/>
        <v>247.17550733190239</v>
      </c>
      <c r="BT47" s="382">
        <f t="shared" si="54"/>
        <v>247.44609989042456</v>
      </c>
      <c r="BU47" s="382">
        <f t="shared" si="54"/>
        <v>247.79320783097572</v>
      </c>
      <c r="BV47" s="382">
        <f t="shared" si="54"/>
        <v>248.21624308439175</v>
      </c>
      <c r="BW47" s="382">
        <f t="shared" si="54"/>
        <v>248.71449725146832</v>
      </c>
      <c r="BX47" s="382">
        <f t="shared" si="54"/>
        <v>249.28714751566665</v>
      </c>
      <c r="BY47" s="382">
        <f t="shared" si="54"/>
        <v>249.93326337256707</v>
      </c>
      <c r="BZ47" s="382">
        <f t="shared" si="54"/>
        <v>250.65181406135326</v>
      </c>
      <c r="CA47" s="382">
        <f t="shared" si="54"/>
        <v>251.44167657601045</v>
      </c>
      <c r="CB47" s="382">
        <f t="shared" si="54"/>
        <v>252.30164412967093</v>
      </c>
      <c r="CC47" s="382">
        <f t="shared" si="54"/>
        <v>253.23043494454868</v>
      </c>
      <c r="CD47" s="382">
        <f t="shared" si="54"/>
        <v>254.22670124198893</v>
      </c>
      <c r="CE47" s="382">
        <f t="shared" si="54"/>
        <v>255.28903831199707</v>
      </c>
      <c r="CF47" s="382">
        <f t="shared" si="49"/>
        <v>256.41599354883675</v>
      </c>
      <c r="CG47" s="382">
        <f t="shared" si="49"/>
        <v>257.60607534846605</v>
      </c>
      <c r="CH47" s="382">
        <f t="shared" si="49"/>
        <v>258.85776177426339</v>
      </c>
      <c r="CI47" s="382">
        <f t="shared" si="49"/>
        <v>260.1695089092097</v>
      </c>
      <c r="CJ47" s="382">
        <f t="shared" si="49"/>
        <v>261.53975882501464</v>
      </c>
      <c r="CK47" s="382">
        <f t="shared" si="49"/>
        <v>262.96694711118556</v>
      </c>
      <c r="CL47" s="382">
        <f t="shared" si="49"/>
        <v>264.44950991937395</v>
      </c>
      <c r="CM47" s="382">
        <f t="shared" si="49"/>
        <v>265.9858904901966</v>
      </c>
      <c r="CN47" s="382">
        <f t="shared" si="49"/>
        <v>267.5745451408647</v>
      </c>
      <c r="CO47" s="382">
        <f t="shared" si="49"/>
        <v>269.21394870217017</v>
      </c>
      <c r="CP47" s="382">
        <f t="shared" si="49"/>
        <v>270.90259940255635</v>
      </c>
      <c r="CQ47" s="382">
        <f t="shared" si="49"/>
        <v>272.63902320503615</v>
      </c>
      <c r="CR47" s="382">
        <f t="shared" si="49"/>
        <v>274.4217776096188</v>
      </c>
      <c r="CS47" s="382">
        <f t="shared" si="49"/>
        <v>276.24945493963668</v>
      </c>
      <c r="CT47" s="382">
        <f t="shared" si="41"/>
        <v>278.12068513498838</v>
      </c>
      <c r="CU47" s="382">
        <f t="shared" si="41"/>
        <v>280.03413807890098</v>
      </c>
      <c r="CV47" s="382">
        <f t="shared" si="27"/>
        <v>281.98852548742525</v>
      </c>
      <c r="CW47" s="382">
        <f t="shared" si="27"/>
        <v>283.98260239263863</v>
      </c>
      <c r="CX47" s="382">
        <f t="shared" si="27"/>
        <v>286.01516825151083</v>
      </c>
      <c r="CY47" s="382">
        <f t="shared" si="27"/>
        <v>288.08506771272062</v>
      </c>
      <c r="CZ47" s="382">
        <f t="shared" si="27"/>
        <v>290.19119107348035</v>
      </c>
      <c r="DA47" s="382">
        <f t="shared" si="27"/>
        <v>292.3324744577327</v>
      </c>
      <c r="DB47" s="382">
        <f t="shared" si="27"/>
        <v>294.50789974602378</v>
      </c>
      <c r="DC47" s="382">
        <f t="shared" si="27"/>
        <v>296.71649428601307</v>
      </c>
      <c r="DD47" s="382">
        <f t="shared" si="42"/>
        <v>298.95733041101596</v>
      </c>
      <c r="DE47" s="521"/>
      <c r="DF47" s="252"/>
      <c r="DG47" s="537">
        <f t="shared" si="19"/>
        <v>360.00000000000006</v>
      </c>
      <c r="DH47" s="524">
        <v>36000</v>
      </c>
      <c r="DI47" s="382">
        <f t="shared" si="55"/>
        <v>17.161360912612569</v>
      </c>
      <c r="DJ47" s="382">
        <f t="shared" si="55"/>
        <v>34.315279888663255</v>
      </c>
      <c r="DK47" s="382">
        <f t="shared" si="55"/>
        <v>51.45435319498651</v>
      </c>
      <c r="DL47" s="382">
        <f t="shared" si="55"/>
        <v>68.571253003900054</v>
      </c>
      <c r="DM47" s="382">
        <f t="shared" si="55"/>
        <v>85.658764105371546</v>
      </c>
      <c r="DN47" s="382">
        <f t="shared" si="55"/>
        <v>102.70981916534762</v>
      </c>
      <c r="DO47" s="382">
        <f t="shared" si="55"/>
        <v>119.71753210179781</v>
      </c>
      <c r="DP47" s="382">
        <f t="shared" si="55"/>
        <v>136.67522919563064</v>
      </c>
      <c r="DQ47" s="382">
        <f t="shared" si="55"/>
        <v>153.57647760687715</v>
      </c>
      <c r="DR47" s="382">
        <f t="shared" si="55"/>
        <v>170.41511102553284</v>
      </c>
      <c r="DS47" s="382">
        <f t="shared" si="55"/>
        <v>187.1852522494703</v>
      </c>
      <c r="DT47" s="382">
        <f t="shared" si="55"/>
        <v>203.88133254629381</v>
      </c>
      <c r="DU47" s="382">
        <f t="shared" si="55"/>
        <v>220.49810771990786</v>
      </c>
      <c r="DV47" s="382">
        <f t="shared" si="55"/>
        <v>237.03067086425798</v>
      </c>
      <c r="DW47" s="382">
        <f t="shared" si="55"/>
        <v>253.47446184422563</v>
      </c>
      <c r="DX47" s="382">
        <f t="shared" si="50"/>
        <v>269.82527359581036</v>
      </c>
      <c r="DY47" s="382">
        <f t="shared" si="50"/>
        <v>286.07925538346251</v>
      </c>
      <c r="DZ47" s="382">
        <f t="shared" si="50"/>
        <v>302.23291319109364</v>
      </c>
      <c r="EA47" s="382">
        <f t="shared" si="50"/>
        <v>318.28310745438341</v>
      </c>
      <c r="EB47" s="382">
        <f t="shared" si="50"/>
        <v>334.22704836565271</v>
      </c>
      <c r="EC47" s="382">
        <f t="shared" si="50"/>
        <v>350.06228899892119</v>
      </c>
      <c r="ED47" s="382">
        <f t="shared" si="50"/>
        <v>365.78671651212233</v>
      </c>
      <c r="EE47" s="382">
        <f t="shared" si="50"/>
        <v>381.39854168665568</v>
      </c>
      <c r="EF47" s="382">
        <f t="shared" si="50"/>
        <v>396.89628706202637</v>
      </c>
      <c r="EG47" s="382">
        <f t="shared" si="50"/>
        <v>412.27877391613532</v>
      </c>
      <c r="EH47" s="382">
        <f t="shared" si="50"/>
        <v>427.54510833073954</v>
      </c>
      <c r="EI47" s="382">
        <f t="shared" si="50"/>
        <v>442.69466656730117</v>
      </c>
      <c r="EJ47" s="382">
        <f t="shared" si="50"/>
        <v>457.72707996202541</v>
      </c>
      <c r="EK47" s="382">
        <f t="shared" si="50"/>
        <v>472.64221953070961</v>
      </c>
      <c r="EL47" s="382">
        <f t="shared" si="43"/>
        <v>487.44018045498291</v>
      </c>
      <c r="EM47" s="382">
        <f t="shared" si="43"/>
        <v>502.12126660214977</v>
      </c>
      <c r="EN47" s="382">
        <f t="shared" si="29"/>
        <v>516.68597521153163</v>
      </c>
      <c r="EO47" s="382">
        <f t="shared" si="29"/>
        <v>531.13498186149218</v>
      </c>
      <c r="EP47" s="382">
        <f t="shared" si="29"/>
        <v>545.46912581337835</v>
      </c>
      <c r="EQ47" s="382">
        <f t="shared" si="29"/>
        <v>559.68939581180007</v>
      </c>
      <c r="ER47" s="382">
        <f t="shared" si="29"/>
        <v>573.79691640507463</v>
      </c>
      <c r="ES47" s="382">
        <f t="shared" si="29"/>
        <v>587.79293483538879</v>
      </c>
      <c r="ET47" s="382">
        <f t="shared" si="29"/>
        <v>601.67880853539407</v>
      </c>
      <c r="EU47" s="382">
        <f t="shared" si="29"/>
        <v>615.45599325651176</v>
      </c>
      <c r="EV47" s="382">
        <f t="shared" si="44"/>
        <v>629.12603184413149</v>
      </c>
      <c r="EW47" s="521"/>
      <c r="EX47" s="252"/>
      <c r="EY47" s="515">
        <f t="shared" si="20"/>
        <v>360.00000000000006</v>
      </c>
      <c r="EZ47" s="524">
        <v>36000</v>
      </c>
      <c r="FA47" s="382">
        <f t="shared" si="56"/>
        <v>199.7155900448775</v>
      </c>
      <c r="FB47" s="382">
        <f t="shared" si="56"/>
        <v>209.83189290238585</v>
      </c>
      <c r="FC47" s="382">
        <f t="shared" si="56"/>
        <v>220.02550733190247</v>
      </c>
      <c r="FD47" s="382">
        <f t="shared" si="56"/>
        <v>230.29609989042464</v>
      </c>
      <c r="FE47" s="382">
        <f t="shared" si="56"/>
        <v>240.6432078309758</v>
      </c>
      <c r="FF47" s="382">
        <f t="shared" si="56"/>
        <v>251.06624308439183</v>
      </c>
      <c r="FG47" s="382">
        <f t="shared" si="56"/>
        <v>261.56449725146842</v>
      </c>
      <c r="FH47" s="382">
        <f t="shared" si="56"/>
        <v>272.1371475156667</v>
      </c>
      <c r="FI47" s="382">
        <f t="shared" si="56"/>
        <v>282.78326337256715</v>
      </c>
      <c r="FJ47" s="382">
        <f t="shared" si="56"/>
        <v>293.50181406135334</v>
      </c>
      <c r="FK47" s="382">
        <f t="shared" si="56"/>
        <v>304.29167657601056</v>
      </c>
      <c r="FL47" s="382">
        <f t="shared" si="56"/>
        <v>315.15164412967101</v>
      </c>
      <c r="FM47" s="382">
        <f t="shared" si="56"/>
        <v>326.08043494454876</v>
      </c>
      <c r="FN47" s="382">
        <f t="shared" si="56"/>
        <v>337.07670124198899</v>
      </c>
      <c r="FO47" s="382">
        <f t="shared" si="56"/>
        <v>348.13903831199718</v>
      </c>
      <c r="FP47" s="382">
        <f t="shared" si="56"/>
        <v>359.26599354883683</v>
      </c>
      <c r="FQ47" s="382">
        <f t="shared" si="51"/>
        <v>370.45607534846613</v>
      </c>
      <c r="FR47" s="382">
        <f t="shared" si="51"/>
        <v>381.70776177426347</v>
      </c>
      <c r="FS47" s="382">
        <f t="shared" si="51"/>
        <v>393.01950890920978</v>
      </c>
      <c r="FT47" s="382">
        <f t="shared" si="51"/>
        <v>404.38975882501472</v>
      </c>
      <c r="FU47" s="382">
        <f t="shared" si="51"/>
        <v>415.81694711118564</v>
      </c>
      <c r="FV47" s="382">
        <f t="shared" si="51"/>
        <v>427.29950991937403</v>
      </c>
      <c r="FW47" s="382">
        <f t="shared" si="51"/>
        <v>438.83589049019668</v>
      </c>
      <c r="FX47" s="382">
        <f t="shared" si="51"/>
        <v>450.42454514086478</v>
      </c>
      <c r="FY47" s="382">
        <f t="shared" si="51"/>
        <v>462.06394870217025</v>
      </c>
      <c r="FZ47" s="382">
        <f t="shared" si="51"/>
        <v>473.75259940255643</v>
      </c>
      <c r="GA47" s="382">
        <f t="shared" si="51"/>
        <v>485.48902320503623</v>
      </c>
      <c r="GB47" s="382">
        <f t="shared" si="51"/>
        <v>497.27177760961888</v>
      </c>
      <c r="GC47" s="382">
        <f t="shared" si="51"/>
        <v>509.09945493963676</v>
      </c>
      <c r="GD47" s="382">
        <f t="shared" si="51"/>
        <v>520.97068513498834</v>
      </c>
      <c r="GE47" s="382">
        <f t="shared" si="45"/>
        <v>532.88413807890106</v>
      </c>
      <c r="GF47" s="382">
        <f t="shared" si="45"/>
        <v>544.83852548742527</v>
      </c>
      <c r="GG47" s="382">
        <f t="shared" si="45"/>
        <v>556.83260239263859</v>
      </c>
      <c r="GH47" s="382">
        <f t="shared" si="45"/>
        <v>568.8651682515108</v>
      </c>
      <c r="GI47" s="382">
        <f t="shared" si="45"/>
        <v>580.93506771272064</v>
      </c>
      <c r="GJ47" s="382">
        <f t="shared" si="45"/>
        <v>593.04119107348038</v>
      </c>
      <c r="GK47" s="382">
        <f t="shared" si="45"/>
        <v>605.18247445773272</v>
      </c>
      <c r="GL47" s="382">
        <f t="shared" si="45"/>
        <v>617.3578997460238</v>
      </c>
      <c r="GM47" s="382">
        <f t="shared" si="45"/>
        <v>629.56649428601304</v>
      </c>
      <c r="GN47" s="382">
        <f t="shared" si="45"/>
        <v>641.80733041101598</v>
      </c>
      <c r="GO47" s="511"/>
      <c r="GP47" s="521"/>
      <c r="GQ47" s="524">
        <v>36000</v>
      </c>
      <c r="GR47" s="583">
        <f t="shared" si="57"/>
        <v>10.637514708877111</v>
      </c>
      <c r="GS47" s="477">
        <f t="shared" si="57"/>
        <v>5.1148238797174441</v>
      </c>
      <c r="GT47" s="477">
        <f t="shared" si="57"/>
        <v>3.2761300778209144</v>
      </c>
      <c r="GU47" s="477">
        <f t="shared" si="57"/>
        <v>2.3584933890201238</v>
      </c>
      <c r="GV47" s="477">
        <f t="shared" si="57"/>
        <v>1.8093238367874769</v>
      </c>
      <c r="GW47" s="477">
        <f t="shared" si="57"/>
        <v>1.4444229882267858</v>
      </c>
      <c r="GX47" s="477">
        <f t="shared" si="57"/>
        <v>1.1848470533877675</v>
      </c>
      <c r="GY47" s="477">
        <f t="shared" si="57"/>
        <v>0.99112267173257929</v>
      </c>
      <c r="GZ47" s="477">
        <f t="shared" si="57"/>
        <v>0.84131885155246022</v>
      </c>
      <c r="HA47" s="477">
        <f t="shared" si="57"/>
        <v>0.72227575533122035</v>
      </c>
      <c r="HB47" s="477">
        <f t="shared" si="57"/>
        <v>0.62561779263714223</v>
      </c>
      <c r="HC47" s="477">
        <f t="shared" si="57"/>
        <v>0.54576017428232126</v>
      </c>
      <c r="HD47" s="477">
        <f t="shared" si="57"/>
        <v>0.47883552524069256</v>
      </c>
      <c r="HE47" s="477">
        <f t="shared" si="57"/>
        <v>0.42208052659575462</v>
      </c>
      <c r="HF47" s="477">
        <f t="shared" si="57"/>
        <v>0.3734679059145149</v>
      </c>
      <c r="HG47" s="477">
        <f t="shared" si="52"/>
        <v>0.33147643569892499</v>
      </c>
      <c r="HH47" s="477">
        <f t="shared" si="52"/>
        <v>0.29494211263904607</v>
      </c>
      <c r="HI47" s="477">
        <f t="shared" si="52"/>
        <v>0.26295894693944216</v>
      </c>
      <c r="HJ47" s="477">
        <f t="shared" si="52"/>
        <v>0.23481108392011552</v>
      </c>
      <c r="HK47" s="477">
        <f t="shared" si="52"/>
        <v>0.20992529121282327</v>
      </c>
      <c r="HL47" s="477">
        <f t="shared" si="52"/>
        <v>0.1878370226633212</v>
      </c>
      <c r="HM47" s="477">
        <f t="shared" si="52"/>
        <v>0.16816573875014718</v>
      </c>
      <c r="HN47" s="477">
        <f t="shared" si="52"/>
        <v>0.15059666602167979</v>
      </c>
      <c r="HO47" s="477">
        <f t="shared" si="52"/>
        <v>0.13486711723879918</v>
      </c>
      <c r="HP47" s="477">
        <f t="shared" si="52"/>
        <v>0.12075609499159445</v>
      </c>
      <c r="HQ47" s="477">
        <f t="shared" si="52"/>
        <v>0.10807629457444706</v>
      </c>
      <c r="HR47" s="477">
        <f t="shared" si="52"/>
        <v>9.6667883915491457E-2</v>
      </c>
      <c r="HS47" s="477">
        <f t="shared" si="52"/>
        <v>8.6393616149768176E-2</v>
      </c>
      <c r="HT47" s="477">
        <f t="shared" si="52"/>
        <v>7.7134953041490539E-2</v>
      </c>
      <c r="HU47" s="477">
        <f t="shared" si="46"/>
        <v>6.8788963291265062E-2</v>
      </c>
      <c r="HV47" s="477">
        <f t="shared" si="46"/>
        <v>6.1265820675000221E-2</v>
      </c>
      <c r="HW47" s="477">
        <f t="shared" si="33"/>
        <v>5.4486770739941161E-2</v>
      </c>
      <c r="HX47" s="477">
        <f t="shared" si="33"/>
        <v>4.8382466620976138E-2</v>
      </c>
      <c r="HY47" s="477">
        <f t="shared" si="33"/>
        <v>4.289159794927961E-2</v>
      </c>
      <c r="HZ47" s="477">
        <f t="shared" si="33"/>
        <v>3.795975421350415E-2</v>
      </c>
      <c r="IA47" s="477">
        <f t="shared" si="33"/>
        <v>3.3538476973654849E-2</v>
      </c>
      <c r="IB47" s="477">
        <f t="shared" si="33"/>
        <v>2.9584465194726892E-2</v>
      </c>
      <c r="IC47" s="477">
        <f t="shared" si="33"/>
        <v>2.6058905496099759E-2</v>
      </c>
      <c r="ID47" s="477">
        <f t="shared" si="33"/>
        <v>2.2926904903207691E-2</v>
      </c>
      <c r="IE47" s="477">
        <f t="shared" si="47"/>
        <v>2.015700817483632E-2</v>
      </c>
    </row>
    <row r="48" spans="1:320" s="82" customFormat="1" ht="17.45" customHeight="1">
      <c r="A48" s="173"/>
      <c r="B48" s="182"/>
      <c r="C48" s="91"/>
      <c r="D48" s="189"/>
      <c r="E48" s="151"/>
      <c r="F48" s="176"/>
      <c r="G48" s="176"/>
      <c r="H48" s="176"/>
      <c r="I48" s="176"/>
      <c r="J48" s="89"/>
      <c r="K48" s="597"/>
      <c r="L48" s="89"/>
      <c r="M48" s="89"/>
      <c r="N48" s="89"/>
      <c r="O48" s="89"/>
      <c r="P48" s="89">
        <f t="shared" si="16"/>
        <v>-273.14999999999998</v>
      </c>
      <c r="Q48" s="89"/>
      <c r="R48" s="89"/>
      <c r="S48" s="89"/>
      <c r="T48" s="89"/>
      <c r="U48" s="89"/>
      <c r="V48" s="167"/>
      <c r="W48" s="92"/>
      <c r="X48" s="524">
        <v>37000</v>
      </c>
      <c r="Y48" s="410">
        <f>SQRT(5*((((1/$S54)*(((1+0.2*(Y$10/$R$11)^2)^3.5)-1))+1)^(1/3.5)-1))</f>
        <v>2.8705833784655486E-2</v>
      </c>
      <c r="Z48" s="410">
        <f t="shared" ref="Z48:BL48" si="58">SQRT(5*((((1/$S54)*(((1+0.2*(Z$10/$R$11)^2)^3.5)-1))+1)^(1/3.5)-1))</f>
        <v>5.739839742854367E-2</v>
      </c>
      <c r="AA48" s="410">
        <f t="shared" si="58"/>
        <v>8.6064492318178434E-2</v>
      </c>
      <c r="AB48" s="410">
        <f t="shared" si="58"/>
        <v>0.1146910619060625</v>
      </c>
      <c r="AC48" s="410">
        <f t="shared" si="58"/>
        <v>0.14326526029901124</v>
      </c>
      <c r="AD48" s="410">
        <f t="shared" si="58"/>
        <v>0.17177451798480395</v>
      </c>
      <c r="AE48" s="410">
        <f t="shared" si="58"/>
        <v>0.20020660386014055</v>
      </c>
      <c r="AF48" s="410">
        <f t="shared" si="58"/>
        <v>0.22854968281652091</v>
      </c>
      <c r="AG48" s="410">
        <f t="shared" si="58"/>
        <v>0.2567923682504642</v>
      </c>
      <c r="AH48" s="410">
        <f t="shared" si="58"/>
        <v>0.28492376898546384</v>
      </c>
      <c r="AI48" s="410">
        <f t="shared" si="58"/>
        <v>0.31293353022143666</v>
      </c>
      <c r="AJ48" s="410">
        <f t="shared" si="58"/>
        <v>0.34081186825815235</v>
      </c>
      <c r="AK48" s="410">
        <f t="shared" si="58"/>
        <v>0.36854959886759225</v>
      </c>
      <c r="AL48" s="410">
        <f t="shared" si="58"/>
        <v>0.39613815931323859</v>
      </c>
      <c r="AM48" s="410">
        <f t="shared" si="58"/>
        <v>0.42356962412774335</v>
      </c>
      <c r="AN48" s="410">
        <f t="shared" si="58"/>
        <v>0.45083671486210025</v>
      </c>
      <c r="AO48" s="410">
        <f t="shared" si="58"/>
        <v>0.47793280410707872</v>
      </c>
      <c r="AP48" s="410">
        <f t="shared" si="58"/>
        <v>0.50485191416046304</v>
      </c>
      <c r="AQ48" s="410">
        <f t="shared" si="58"/>
        <v>0.5315887107703885</v>
      </c>
      <c r="AR48" s="410">
        <f t="shared" si="58"/>
        <v>0.55813849242665192</v>
      </c>
      <c r="AS48" s="410">
        <f t="shared" si="58"/>
        <v>0.58449717569845139</v>
      </c>
      <c r="AT48" s="410">
        <f t="shared" si="58"/>
        <v>0.61066127712977569</v>
      </c>
      <c r="AU48" s="410">
        <f t="shared" si="58"/>
        <v>0.63662789220421123</v>
      </c>
      <c r="AV48" s="410">
        <f t="shared" si="58"/>
        <v>0.66239467188074486</v>
      </c>
      <c r="AW48" s="410">
        <f t="shared" si="58"/>
        <v>0.68795979718291644</v>
      </c>
      <c r="AX48" s="410">
        <f t="shared" si="58"/>
        <v>0.71332195229742534</v>
      </c>
      <c r="AY48" s="410">
        <f t="shared" si="58"/>
        <v>0.73848029660638059</v>
      </c>
      <c r="AZ48" s="410">
        <f t="shared" si="58"/>
        <v>0.76343443604184302</v>
      </c>
      <c r="BA48" s="410">
        <f t="shared" si="58"/>
        <v>0.78818439411319163</v>
      </c>
      <c r="BB48" s="410">
        <f t="shared" si="58"/>
        <v>0.81273058291868205</v>
      </c>
      <c r="BC48" s="410">
        <f t="shared" si="58"/>
        <v>0.83707377441343989</v>
      </c>
      <c r="BD48" s="410">
        <f t="shared" si="58"/>
        <v>0.86121507216779991</v>
      </c>
      <c r="BE48" s="410">
        <f t="shared" si="58"/>
        <v>0.88515588381326105</v>
      </c>
      <c r="BF48" s="410">
        <f t="shared" si="58"/>
        <v>0.90889789433872881</v>
      </c>
      <c r="BG48" s="410">
        <f t="shared" si="58"/>
        <v>0.9324430403677294</v>
      </c>
      <c r="BH48" s="410">
        <f t="shared" si="58"/>
        <v>0.95579348551803378</v>
      </c>
      <c r="BI48" s="410">
        <f t="shared" si="58"/>
        <v>0.97895159691871958</v>
      </c>
      <c r="BJ48" s="410">
        <f t="shared" si="58"/>
        <v>1.0019199229363156</v>
      </c>
      <c r="BK48" s="410">
        <f t="shared" si="58"/>
        <v>1.0247011721410795</v>
      </c>
      <c r="BL48" s="410">
        <f t="shared" si="58"/>
        <v>1.0472981935266679</v>
      </c>
      <c r="BM48" s="253"/>
      <c r="BN48" s="2"/>
      <c r="BO48" s="537">
        <f t="shared" ref="BO48:BO76" si="59">(BP48*288.15)/(100*(288.15+$F49))</f>
        <v>370.00000000000006</v>
      </c>
      <c r="BP48" s="524">
        <v>37000</v>
      </c>
      <c r="BQ48" s="382">
        <f t="shared" ref="BQ48:DD54" si="60">$Q54*(1+0.2*Y48^2)</f>
        <v>246.69064685960751</v>
      </c>
      <c r="BR48" s="382">
        <f t="shared" si="60"/>
        <v>246.81251914592178</v>
      </c>
      <c r="BS48" s="382">
        <f t="shared" si="60"/>
        <v>247.01538979562784</v>
      </c>
      <c r="BT48" s="382">
        <f t="shared" si="60"/>
        <v>247.29888648345084</v>
      </c>
      <c r="BU48" s="382">
        <f t="shared" si="60"/>
        <v>247.66249273671272</v>
      </c>
      <c r="BV48" s="382">
        <f t="shared" si="60"/>
        <v>248.10555260497352</v>
      </c>
      <c r="BW48" s="382">
        <f t="shared" si="60"/>
        <v>248.62727650668464</v>
      </c>
      <c r="BX48" s="382">
        <f t="shared" si="60"/>
        <v>249.22674814233795</v>
      </c>
      <c r="BY48" s="382">
        <f t="shared" si="60"/>
        <v>249.90293234674593</v>
      </c>
      <c r="BZ48" s="382">
        <f t="shared" si="60"/>
        <v>250.65468374022586</v>
      </c>
      <c r="CA48" s="382">
        <f t="shared" si="60"/>
        <v>251.48075602982473</v>
      </c>
      <c r="CB48" s="382">
        <f t="shared" si="60"/>
        <v>252.37981180733303</v>
      </c>
      <c r="CC48" s="382">
        <f t="shared" si="60"/>
        <v>253.3504326905443</v>
      </c>
      <c r="CD48" s="382">
        <f t="shared" si="60"/>
        <v>254.39112965774748</v>
      </c>
      <c r="CE48" s="382">
        <f t="shared" si="60"/>
        <v>255.50035343234268</v>
      </c>
      <c r="CF48" s="382">
        <f t="shared" si="60"/>
        <v>256.67650478424974</v>
      </c>
      <c r="CG48" s="382">
        <f t="shared" si="60"/>
        <v>257.91794462684544</v>
      </c>
      <c r="CH48" s="382">
        <f t="shared" si="60"/>
        <v>259.22300380193752</v>
      </c>
      <c r="CI48" s="382">
        <f t="shared" si="60"/>
        <v>260.58999246014361</v>
      </c>
      <c r="CJ48" s="382">
        <f t="shared" si="60"/>
        <v>262.01720895945539</v>
      </c>
      <c r="CK48" s="382">
        <f t="shared" si="60"/>
        <v>263.50294822021203</v>
      </c>
      <c r="CL48" s="382">
        <f t="shared" si="60"/>
        <v>265.04550948973707</v>
      </c>
      <c r="CM48" s="382">
        <f t="shared" si="60"/>
        <v>266.64320348415657</v>
      </c>
      <c r="CN48" s="382">
        <f t="shared" si="60"/>
        <v>268.29435888812463</v>
      </c>
      <c r="CO48" s="382">
        <f t="shared" si="60"/>
        <v>269.99732820511872</v>
      </c>
      <c r="CP48" s="382">
        <f t="shared" si="60"/>
        <v>271.75049296151843</v>
      </c>
      <c r="CQ48" s="382">
        <f t="shared" si="60"/>
        <v>273.55226827675938</v>
      </c>
      <c r="CR48" s="382">
        <f t="shared" si="60"/>
        <v>275.40110681947164</v>
      </c>
      <c r="CS48" s="382">
        <f t="shared" si="60"/>
        <v>277.29550217568857</v>
      </c>
      <c r="CT48" s="382">
        <f t="shared" si="60"/>
        <v>279.23399166003185</v>
      </c>
      <c r="CU48" s="382">
        <f t="shared" si="60"/>
        <v>281.21515860434744</v>
      </c>
      <c r="CV48" s="382">
        <f t="shared" si="60"/>
        <v>283.23763416069642</v>
      </c>
      <c r="CW48" s="382">
        <f t="shared" si="60"/>
        <v>285.30009865703613</v>
      </c>
      <c r="CX48" s="382">
        <f t="shared" si="60"/>
        <v>287.40128254448354</v>
      </c>
      <c r="CY48" s="382">
        <f t="shared" si="60"/>
        <v>289.53996697488458</v>
      </c>
      <c r="CZ48" s="382">
        <f t="shared" si="60"/>
        <v>291.71498404663618</v>
      </c>
      <c r="DA48" s="382">
        <f t="shared" si="60"/>
        <v>293.92521675544219</v>
      </c>
      <c r="DB48" s="382">
        <f t="shared" si="60"/>
        <v>296.16959868505182</v>
      </c>
      <c r="DC48" s="382">
        <f t="shared" si="60"/>
        <v>298.44711347111325</v>
      </c>
      <c r="DD48" s="382">
        <f t="shared" si="60"/>
        <v>300.75679406916942</v>
      </c>
      <c r="DE48" s="521"/>
      <c r="DF48" s="2"/>
      <c r="DG48" s="537">
        <f t="shared" ref="DG48:DG76" si="61">(DH48*288.15)/(100*(288.15+$F49))</f>
        <v>370.00000000000006</v>
      </c>
      <c r="DH48" s="524">
        <v>37000</v>
      </c>
      <c r="DI48" s="382">
        <f t="shared" ref="DI48:EV54" si="62">Y48*$R54</f>
        <v>17.567797038284553</v>
      </c>
      <c r="DJ48" s="382">
        <f t="shared" si="62"/>
        <v>35.12747283050399</v>
      </c>
      <c r="DK48" s="382">
        <f t="shared" si="62"/>
        <v>52.670949904857629</v>
      </c>
      <c r="DL48" s="382">
        <f t="shared" si="62"/>
        <v>70.190237733072578</v>
      </c>
      <c r="DM48" s="382">
        <f t="shared" si="62"/>
        <v>87.677474706044009</v>
      </c>
      <c r="DN48" s="382">
        <f t="shared" si="62"/>
        <v>105.1249683581491</v>
      </c>
      <c r="DO48" s="382">
        <f t="shared" si="62"/>
        <v>122.52523332798214</v>
      </c>
      <c r="DP48" s="382">
        <f t="shared" si="62"/>
        <v>139.87102660056516</v>
      </c>
      <c r="DQ48" s="382">
        <f t="shared" si="62"/>
        <v>157.15537964328539</v>
      </c>
      <c r="DR48" s="382">
        <f t="shared" si="62"/>
        <v>174.37162712184838</v>
      </c>
      <c r="DS48" s="382">
        <f t="shared" si="62"/>
        <v>191.51343196109374</v>
      </c>
      <c r="DT48" s="382">
        <f t="shared" si="62"/>
        <v>208.57480659552459</v>
      </c>
      <c r="DU48" s="382">
        <f t="shared" si="62"/>
        <v>225.55013033301978</v>
      </c>
      <c r="DV48" s="382">
        <f t="shared" si="62"/>
        <v>242.43416283050595</v>
      </c>
      <c r="DW48" s="382">
        <f t="shared" si="62"/>
        <v>259.22205374979586</v>
      </c>
      <c r="DX48" s="382">
        <f t="shared" si="62"/>
        <v>275.90934872402266</v>
      </c>
      <c r="DY48" s="382">
        <f t="shared" si="62"/>
        <v>292.49199181873325</v>
      </c>
      <c r="DZ48" s="382">
        <f t="shared" si="62"/>
        <v>308.96632471624662</v>
      </c>
      <c r="EA48" s="382">
        <f t="shared" si="62"/>
        <v>325.32908288661349</v>
      </c>
      <c r="EB48" s="382">
        <f t="shared" si="62"/>
        <v>341.57738903396285</v>
      </c>
      <c r="EC48" s="382">
        <f t="shared" si="62"/>
        <v>357.70874412328709</v>
      </c>
      <c r="ED48" s="382">
        <f t="shared" si="62"/>
        <v>373.72101630052993</v>
      </c>
      <c r="EE48" s="382">
        <f t="shared" si="62"/>
        <v>389.61242801917473</v>
      </c>
      <c r="EF48" s="382">
        <f t="shared" si="62"/>
        <v>405.38154168029774</v>
      </c>
      <c r="EG48" s="382">
        <f t="shared" si="62"/>
        <v>421.02724408128284</v>
      </c>
      <c r="EH48" s="382">
        <f t="shared" si="62"/>
        <v>436.54872995233086</v>
      </c>
      <c r="EI48" s="382">
        <f t="shared" si="62"/>
        <v>451.94548484036562</v>
      </c>
      <c r="EJ48" s="382">
        <f t="shared" si="62"/>
        <v>467.21726757818647</v>
      </c>
      <c r="EK48" s="382">
        <f t="shared" si="62"/>
        <v>482.36409255339152</v>
      </c>
      <c r="EL48" s="382">
        <f t="shared" si="62"/>
        <v>497.38621196762625</v>
      </c>
      <c r="EM48" s="382">
        <f t="shared" si="62"/>
        <v>512.28409825276879</v>
      </c>
      <c r="EN48" s="382">
        <f t="shared" si="62"/>
        <v>527.0584267872041</v>
      </c>
      <c r="EO48" s="382">
        <f t="shared" si="62"/>
        <v>541.71005903291439</v>
      </c>
      <c r="EP48" s="382">
        <f t="shared" si="62"/>
        <v>556.24002619294129</v>
      </c>
      <c r="EQ48" s="382">
        <f t="shared" si="62"/>
        <v>570.6495134691952</v>
      </c>
      <c r="ER48" s="382">
        <f t="shared" si="62"/>
        <v>584.93984498269481</v>
      </c>
      <c r="ES48" s="382">
        <f t="shared" si="62"/>
        <v>599.11246940215005</v>
      </c>
      <c r="ET48" s="382">
        <f t="shared" si="62"/>
        <v>613.16894631249738</v>
      </c>
      <c r="EU48" s="382">
        <f t="shared" si="62"/>
        <v>627.11093334238831</v>
      </c>
      <c r="EV48" s="382">
        <f t="shared" si="62"/>
        <v>640.9401740587474</v>
      </c>
      <c r="EW48" s="521"/>
      <c r="EX48" s="2"/>
      <c r="EY48" s="515">
        <f t="shared" ref="EY48:EY76" si="63">(EZ48*288.15)/(100*(288.15+$F49))</f>
        <v>370.00000000000006</v>
      </c>
      <c r="EZ48" s="524">
        <v>37000</v>
      </c>
      <c r="FA48" s="382">
        <f t="shared" si="56"/>
        <v>205.54064685960759</v>
      </c>
      <c r="FB48" s="382">
        <f t="shared" si="56"/>
        <v>215.66251914592186</v>
      </c>
      <c r="FC48" s="382">
        <f t="shared" si="56"/>
        <v>225.86538979562792</v>
      </c>
      <c r="FD48" s="382">
        <f t="shared" si="56"/>
        <v>236.14888648345092</v>
      </c>
      <c r="FE48" s="382">
        <f t="shared" si="56"/>
        <v>246.5124927367128</v>
      </c>
      <c r="FF48" s="382">
        <f t="shared" si="56"/>
        <v>256.9555526049736</v>
      </c>
      <c r="FG48" s="382">
        <f t="shared" si="56"/>
        <v>267.47727650668469</v>
      </c>
      <c r="FH48" s="382">
        <f t="shared" si="56"/>
        <v>278.07674814233803</v>
      </c>
      <c r="FI48" s="382">
        <f t="shared" si="56"/>
        <v>288.75293234674598</v>
      </c>
      <c r="FJ48" s="382">
        <f t="shared" si="56"/>
        <v>299.50468374022591</v>
      </c>
      <c r="FK48" s="382">
        <f t="shared" si="56"/>
        <v>310.33075602982478</v>
      </c>
      <c r="FL48" s="382">
        <f t="shared" si="56"/>
        <v>321.22981180733314</v>
      </c>
      <c r="FM48" s="382">
        <f t="shared" si="56"/>
        <v>332.2004326905444</v>
      </c>
      <c r="FN48" s="382">
        <f t="shared" si="56"/>
        <v>343.24112965774759</v>
      </c>
      <c r="FO48" s="382">
        <f t="shared" si="56"/>
        <v>354.35035343234279</v>
      </c>
      <c r="FP48" s="382">
        <f t="shared" si="56"/>
        <v>365.52650478424982</v>
      </c>
      <c r="FQ48" s="382">
        <f t="shared" si="51"/>
        <v>376.76794462684552</v>
      </c>
      <c r="FR48" s="382">
        <f t="shared" si="51"/>
        <v>388.0730038019376</v>
      </c>
      <c r="FS48" s="382">
        <f t="shared" si="51"/>
        <v>399.43999246014369</v>
      </c>
      <c r="FT48" s="382">
        <f t="shared" si="51"/>
        <v>410.86720895945547</v>
      </c>
      <c r="FU48" s="382">
        <f t="shared" si="51"/>
        <v>422.35294822021211</v>
      </c>
      <c r="FV48" s="382">
        <f t="shared" si="51"/>
        <v>433.89550948973715</v>
      </c>
      <c r="FW48" s="382">
        <f t="shared" si="51"/>
        <v>445.49320348415665</v>
      </c>
      <c r="FX48" s="382">
        <f t="shared" si="51"/>
        <v>457.14435888812471</v>
      </c>
      <c r="FY48" s="382">
        <f t="shared" si="51"/>
        <v>468.8473282051188</v>
      </c>
      <c r="FZ48" s="382">
        <f t="shared" si="51"/>
        <v>480.60049296151851</v>
      </c>
      <c r="GA48" s="382">
        <f t="shared" si="51"/>
        <v>492.40226827675946</v>
      </c>
      <c r="GB48" s="382">
        <f t="shared" si="51"/>
        <v>504.25110681947172</v>
      </c>
      <c r="GC48" s="382">
        <f t="shared" si="51"/>
        <v>516.14550217568853</v>
      </c>
      <c r="GD48" s="382">
        <f t="shared" si="51"/>
        <v>528.08399166003187</v>
      </c>
      <c r="GE48" s="382">
        <f t="shared" si="45"/>
        <v>540.06515860434752</v>
      </c>
      <c r="GF48" s="382">
        <f t="shared" si="45"/>
        <v>552.08763416069644</v>
      </c>
      <c r="GG48" s="382">
        <f t="shared" si="45"/>
        <v>564.1500986570361</v>
      </c>
      <c r="GH48" s="382">
        <f t="shared" si="45"/>
        <v>576.2512825444835</v>
      </c>
      <c r="GI48" s="382">
        <f t="shared" si="45"/>
        <v>588.3899669748846</v>
      </c>
      <c r="GJ48" s="382">
        <f t="shared" si="45"/>
        <v>600.56498404663625</v>
      </c>
      <c r="GK48" s="382">
        <f t="shared" si="45"/>
        <v>612.77521675544222</v>
      </c>
      <c r="GL48" s="382">
        <f t="shared" si="45"/>
        <v>625.01959868505185</v>
      </c>
      <c r="GM48" s="382">
        <f t="shared" si="45"/>
        <v>637.29711347111333</v>
      </c>
      <c r="GN48" s="382">
        <f t="shared" si="45"/>
        <v>649.60679406916938</v>
      </c>
      <c r="GO48" s="511"/>
      <c r="GP48" s="521"/>
      <c r="GQ48" s="524">
        <v>37000</v>
      </c>
      <c r="GR48" s="583">
        <f t="shared" si="57"/>
        <v>10.699853226428104</v>
      </c>
      <c r="GS48" s="477">
        <f t="shared" si="57"/>
        <v>5.1394259754047802</v>
      </c>
      <c r="GT48" s="477">
        <f t="shared" si="57"/>
        <v>3.2882345999762816</v>
      </c>
      <c r="GU48" s="477">
        <f t="shared" si="57"/>
        <v>2.3644121192679926</v>
      </c>
      <c r="GV48" s="477">
        <f t="shared" si="57"/>
        <v>1.8115829471958953</v>
      </c>
      <c r="GW48" s="477">
        <f t="shared" si="57"/>
        <v>1.4442866106704029</v>
      </c>
      <c r="GX48" s="477">
        <f t="shared" si="57"/>
        <v>1.1830382953908534</v>
      </c>
      <c r="GY48" s="477">
        <f t="shared" si="57"/>
        <v>0.98809399559532829</v>
      </c>
      <c r="GZ48" s="477">
        <f t="shared" si="57"/>
        <v>0.83737224269486354</v>
      </c>
      <c r="HA48" s="477">
        <f t="shared" si="57"/>
        <v>0.71762280758518338</v>
      </c>
      <c r="HB48" s="477">
        <f t="shared" si="57"/>
        <v>0.62041248413776517</v>
      </c>
      <c r="HC48" s="477">
        <f t="shared" si="57"/>
        <v>0.54011798956272317</v>
      </c>
      <c r="HD48" s="477">
        <f t="shared" si="57"/>
        <v>0.47284522602606266</v>
      </c>
      <c r="HE48" s="477">
        <f t="shared" si="57"/>
        <v>0.41581172244985642</v>
      </c>
      <c r="HF48" s="477">
        <f t="shared" si="57"/>
        <v>0.36697610525980118</v>
      </c>
      <c r="HG48" s="477">
        <f t="shared" si="52"/>
        <v>0.32480652241278857</v>
      </c>
      <c r="HH48" s="477">
        <f t="shared" si="52"/>
        <v>0.28813080414297565</v>
      </c>
      <c r="HI48" s="477">
        <f t="shared" si="52"/>
        <v>0.25603657343026698</v>
      </c>
      <c r="HJ48" s="477">
        <f t="shared" si="52"/>
        <v>0.22780290318944516</v>
      </c>
      <c r="HK48" s="477">
        <f t="shared" si="52"/>
        <v>0.20285247838405127</v>
      </c>
      <c r="HL48" s="477">
        <f t="shared" si="52"/>
        <v>0.1807174276808981</v>
      </c>
      <c r="HM48" s="477">
        <f t="shared" si="52"/>
        <v>0.16101447487453463</v>
      </c>
      <c r="HN48" s="477">
        <f t="shared" si="52"/>
        <v>0.1434265732976869</v>
      </c>
      <c r="HO48" s="477">
        <f t="shared" si="52"/>
        <v>0.12768913205389473</v>
      </c>
      <c r="HP48" s="477">
        <f t="shared" si="52"/>
        <v>0.11357954810782717</v>
      </c>
      <c r="HQ48" s="477">
        <f t="shared" si="52"/>
        <v>0.10090915397691778</v>
      </c>
      <c r="HR48" s="477">
        <f t="shared" si="52"/>
        <v>8.9516954574031901E-2</v>
      </c>
      <c r="HS48" s="477">
        <f t="shared" si="52"/>
        <v>7.9264705761517729E-2</v>
      </c>
      <c r="HT48" s="477">
        <f t="shared" si="52"/>
        <v>7.0033010632021386E-2</v>
      </c>
      <c r="HU48" s="477">
        <f t="shared" si="46"/>
        <v>6.1718195948712119E-2</v>
      </c>
      <c r="HV48" s="477">
        <f t="shared" si="46"/>
        <v>5.422979250445352E-2</v>
      </c>
      <c r="HW48" s="477">
        <f t="shared" si="33"/>
        <v>4.7488487236724698E-2</v>
      </c>
      <c r="HX48" s="477">
        <f t="shared" si="33"/>
        <v>4.1424446989562456E-2</v>
      </c>
      <c r="HY48" s="477">
        <f t="shared" si="33"/>
        <v>3.5975937381753559E-2</v>
      </c>
      <c r="HZ48" s="477">
        <f t="shared" si="33"/>
        <v>3.1088177746509314E-2</v>
      </c>
      <c r="IA48" s="477">
        <f t="shared" si="33"/>
        <v>2.6712386235893556E-2</v>
      </c>
      <c r="IB48" s="477">
        <f t="shared" si="33"/>
        <v>2.2804979116735988E-2</v>
      </c>
      <c r="IC48" s="477">
        <f t="shared" si="33"/>
        <v>1.9326895864218895E-2</v>
      </c>
      <c r="ID48" s="477">
        <f t="shared" si="33"/>
        <v>1.6243027488668588E-2</v>
      </c>
      <c r="IE48" s="477">
        <f t="shared" si="47"/>
        <v>1.352173004781506E-2</v>
      </c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</row>
    <row r="49" spans="1:320">
      <c r="K49" s="605"/>
      <c r="V49" s="279"/>
      <c r="X49" s="524">
        <v>38000</v>
      </c>
      <c r="Y49" s="410">
        <f t="shared" ref="Y49:BL49" si="64">SQRT(5*((((1/$S55)*(((1+0.2*(Y$10/$R$11)^2)^3.5)-1))+1)^(1/3.5)-1))</f>
        <v>2.940389119143319E-2</v>
      </c>
      <c r="Z49" s="410">
        <f t="shared" si="64"/>
        <v>5.8793296715869137E-2</v>
      </c>
      <c r="AA49" s="410">
        <f t="shared" si="64"/>
        <v>8.8153812925280933E-2</v>
      </c>
      <c r="AB49" s="410">
        <f t="shared" si="64"/>
        <v>0.11747119901561778</v>
      </c>
      <c r="AC49" s="410">
        <f t="shared" si="64"/>
        <v>0.14673145549721214</v>
      </c>
      <c r="AD49" s="410">
        <f t="shared" si="64"/>
        <v>0.17592089921509749</v>
      </c>
      <c r="AE49" s="410">
        <f t="shared" si="64"/>
        <v>0.20502623391738514</v>
      </c>
      <c r="AF49" s="410">
        <f t="shared" si="64"/>
        <v>0.23403461548860641</v>
      </c>
      <c r="AG49" s="410">
        <f t="shared" si="64"/>
        <v>0.26293371110329083</v>
      </c>
      <c r="AH49" s="410">
        <f t="shared" si="64"/>
        <v>0.29171175170680763</v>
      </c>
      <c r="AI49" s="410">
        <f t="shared" si="64"/>
        <v>0.32035757739091053</v>
      </c>
      <c r="AJ49" s="410">
        <f t="shared" si="64"/>
        <v>0.34886067539319632</v>
      </c>
      <c r="AK49" s="410">
        <f t="shared" si="64"/>
        <v>0.3772112106080116</v>
      </c>
      <c r="AL49" s="410">
        <f t="shared" si="64"/>
        <v>0.40540004864600893</v>
      </c>
      <c r="AM49" s="410">
        <f t="shared" si="64"/>
        <v>0.43341877161641068</v>
      </c>
      <c r="AN49" s="410">
        <f t="shared" si="64"/>
        <v>0.4612596869267</v>
      </c>
      <c r="AO49" s="410">
        <f t="shared" si="64"/>
        <v>0.48891582949689827</v>
      </c>
      <c r="AP49" s="410">
        <f t="shared" si="64"/>
        <v>0.51638095786848903</v>
      </c>
      <c r="AQ49" s="410">
        <f t="shared" si="64"/>
        <v>0.54364954475081972</v>
      </c>
      <c r="AR49" s="410">
        <f t="shared" si="64"/>
        <v>0.57071676259124693</v>
      </c>
      <c r="AS49" s="410">
        <f t="shared" si="64"/>
        <v>0.59757846478039078</v>
      </c>
      <c r="AT49" s="410">
        <f t="shared" si="64"/>
        <v>0.6242311631120665</v>
      </c>
      <c r="AU49" s="410">
        <f t="shared" si="64"/>
        <v>0.65067200211115606</v>
      </c>
      <c r="AV49" s="410">
        <f t="shared" si="64"/>
        <v>0.67689873082381302</v>
      </c>
      <c r="AW49" s="410">
        <f t="shared" si="64"/>
        <v>0.70290967263532755</v>
      </c>
      <c r="AX49" s="410">
        <f t="shared" si="64"/>
        <v>0.72870369364415533</v>
      </c>
      <c r="AY49" s="410">
        <f t="shared" si="64"/>
        <v>0.75428017007789427</v>
      </c>
      <c r="AZ49" s="410">
        <f t="shared" si="64"/>
        <v>0.77963895519082049</v>
      </c>
      <c r="BA49" s="410">
        <f t="shared" si="64"/>
        <v>0.80478034603422177</v>
      </c>
      <c r="BB49" s="410">
        <f t="shared" si="64"/>
        <v>0.82970505044210707</v>
      </c>
      <c r="BC49" s="410">
        <f t="shared" si="64"/>
        <v>0.85441415452699199</v>
      </c>
      <c r="BD49" s="410">
        <f t="shared" si="64"/>
        <v>0.87890909093438541</v>
      </c>
      <c r="BE49" s="410">
        <f t="shared" si="64"/>
        <v>0.9031916080611303</v>
      </c>
      <c r="BF49" s="410">
        <f t="shared" si="64"/>
        <v>0.92726374040237725</v>
      </c>
      <c r="BG49" s="410">
        <f t="shared" si="64"/>
        <v>0.95112778015509647</v>
      </c>
      <c r="BH49" s="410">
        <f t="shared" si="64"/>
        <v>0.97478625017283593</v>
      </c>
      <c r="BI49" s="410">
        <f t="shared" si="64"/>
        <v>0.99824187833691091</v>
      </c>
      <c r="BJ49" s="410">
        <f t="shared" si="64"/>
        <v>1.0214975733834115</v>
      </c>
      <c r="BK49" s="410">
        <f t="shared" si="64"/>
        <v>1.0445564022031542</v>
      </c>
      <c r="BL49" s="410">
        <f t="shared" si="64"/>
        <v>1.0674215686127049</v>
      </c>
      <c r="BM49" s="253"/>
      <c r="BN49" s="252"/>
      <c r="BO49" s="537">
        <f t="shared" si="59"/>
        <v>380.00000000000006</v>
      </c>
      <c r="BP49" s="524">
        <v>38000</v>
      </c>
      <c r="BQ49" s="382">
        <f t="shared" si="60"/>
        <v>246.6926478779562</v>
      </c>
      <c r="BR49" s="382">
        <f t="shared" si="60"/>
        <v>246.82051434068879</v>
      </c>
      <c r="BS49" s="382">
        <f t="shared" si="60"/>
        <v>247.0333458116354</v>
      </c>
      <c r="BT49" s="382">
        <f t="shared" si="60"/>
        <v>247.33072618225239</v>
      </c>
      <c r="BU49" s="382">
        <f t="shared" si="60"/>
        <v>247.71207852334214</v>
      </c>
      <c r="BV49" s="382">
        <f t="shared" si="60"/>
        <v>248.17667056780698</v>
      </c>
      <c r="BW49" s="382">
        <f t="shared" si="60"/>
        <v>248.72362156556301</v>
      </c>
      <c r="BX49" s="382">
        <f t="shared" si="60"/>
        <v>249.35191037444528</v>
      </c>
      <c r="BY49" s="382">
        <f t="shared" si="60"/>
        <v>250.06038463067998</v>
      </c>
      <c r="BZ49" s="382">
        <f t="shared" si="60"/>
        <v>250.84777082737617</v>
      </c>
      <c r="CA49" s="382">
        <f t="shared" si="60"/>
        <v>251.71268511977263</v>
      </c>
      <c r="CB49" s="382">
        <f t="shared" si="60"/>
        <v>252.65364467163769</v>
      </c>
      <c r="CC49" s="382">
        <f t="shared" si="60"/>
        <v>253.66907935804281</v>
      </c>
      <c r="CD49" s="382">
        <f t="shared" si="60"/>
        <v>254.75734364527631</v>
      </c>
      <c r="CE49" s="382">
        <f t="shared" si="60"/>
        <v>255.91672847834744</v>
      </c>
      <c r="CF49" s="382">
        <f t="shared" si="60"/>
        <v>257.14547301964103</v>
      </c>
      <c r="CG49" s="382">
        <f t="shared" si="60"/>
        <v>258.44177609806451</v>
      </c>
      <c r="CH49" s="382">
        <f t="shared" si="60"/>
        <v>259.80380724569471</v>
      </c>
      <c r="CI49" s="382">
        <f t="shared" si="60"/>
        <v>261.22971721771205</v>
      </c>
      <c r="CJ49" s="382">
        <f t="shared" si="60"/>
        <v>262.717647910604</v>
      </c>
      <c r="CK49" s="382">
        <f t="shared" si="60"/>
        <v>264.26574161260351</v>
      </c>
      <c r="CL49" s="382">
        <f t="shared" si="60"/>
        <v>265.87214953855096</v>
      </c>
      <c r="CM49" s="382">
        <f t="shared" si="60"/>
        <v>267.53503961842847</v>
      </c>
      <c r="CN49" s="382">
        <f t="shared" si="60"/>
        <v>269.25260352437539</v>
      </c>
      <c r="CO49" s="382">
        <f t="shared" si="60"/>
        <v>271.0230629348402</v>
      </c>
      <c r="CP49" s="382">
        <f t="shared" si="60"/>
        <v>272.8446750465439</v>
      </c>
      <c r="CQ49" s="382">
        <f t="shared" si="60"/>
        <v>274.71573735505825</v>
      </c>
      <c r="CR49" s="382">
        <f t="shared" si="60"/>
        <v>276.63459173310275</v>
      </c>
      <c r="CS49" s="382">
        <f t="shared" si="60"/>
        <v>278.59962784217987</v>
      </c>
      <c r="CT49" s="382">
        <f t="shared" si="60"/>
        <v>280.60928591805123</v>
      </c>
      <c r="CU49" s="382">
        <f t="shared" si="60"/>
        <v>282.66205897394877</v>
      </c>
      <c r="CV49" s="382">
        <f t="shared" si="60"/>
        <v>284.75649446748224</v>
      </c>
      <c r="CW49" s="382">
        <f t="shared" si="60"/>
        <v>286.89119547812811</v>
      </c>
      <c r="CX49" s="382">
        <f t="shared" si="60"/>
        <v>289.06482144213948</v>
      </c>
      <c r="CY49" s="382">
        <f t="shared" si="60"/>
        <v>291.27608849086988</v>
      </c>
      <c r="CZ49" s="382">
        <f t="shared" si="60"/>
        <v>293.52376943702257</v>
      </c>
      <c r="DA49" s="382">
        <f t="shared" si="60"/>
        <v>295.80669345135124</v>
      </c>
      <c r="DB49" s="382">
        <f t="shared" si="60"/>
        <v>298.12374546999632</v>
      </c>
      <c r="DC49" s="382">
        <f t="shared" si="60"/>
        <v>300.47386537004576</v>
      </c>
      <c r="DD49" s="382">
        <f t="shared" si="60"/>
        <v>302.85604694815186</v>
      </c>
      <c r="DE49" s="521"/>
      <c r="DF49" s="252"/>
      <c r="DG49" s="537">
        <f t="shared" si="61"/>
        <v>380.00000000000006</v>
      </c>
      <c r="DH49" s="524">
        <v>38000</v>
      </c>
      <c r="DI49" s="382">
        <f t="shared" si="62"/>
        <v>17.995003958499399</v>
      </c>
      <c r="DJ49" s="382">
        <f t="shared" si="62"/>
        <v>35.981142776216586</v>
      </c>
      <c r="DK49" s="382">
        <f t="shared" si="62"/>
        <v>53.949601507484211</v>
      </c>
      <c r="DL49" s="382">
        <f t="shared" si="62"/>
        <v>71.89166486616557</v>
      </c>
      <c r="DM49" s="382">
        <f t="shared" si="62"/>
        <v>89.798765249070158</v>
      </c>
      <c r="DN49" s="382">
        <f t="shared" si="62"/>
        <v>107.66252864793546</v>
      </c>
      <c r="DO49" s="382">
        <f t="shared" si="62"/>
        <v>125.47481783684766</v>
      </c>
      <c r="DP49" s="382">
        <f t="shared" si="62"/>
        <v>143.22777229465336</v>
      </c>
      <c r="DQ49" s="382">
        <f t="shared" si="62"/>
        <v>160.91384440659249</v>
      </c>
      <c r="DR49" s="382">
        <f t="shared" si="62"/>
        <v>178.5258315822565</v>
      </c>
      <c r="DS49" s="382">
        <f t="shared" si="62"/>
        <v>196.05690402514801</v>
      </c>
      <c r="DT49" s="382">
        <f t="shared" si="62"/>
        <v>213.50062798812019</v>
      </c>
      <c r="DU49" s="382">
        <f t="shared" si="62"/>
        <v>230.85098444586734</v>
      </c>
      <c r="DV49" s="382">
        <f t="shared" si="62"/>
        <v>248.10238320723434</v>
      </c>
      <c r="DW49" s="382">
        <f t="shared" si="62"/>
        <v>265.24967257386669</v>
      </c>
      <c r="DX49" s="382">
        <f t="shared" si="62"/>
        <v>282.28814472556843</v>
      </c>
      <c r="DY49" s="382">
        <f t="shared" si="62"/>
        <v>299.21353707542647</v>
      </c>
      <c r="DZ49" s="382">
        <f t="shared" si="62"/>
        <v>316.02202988849558</v>
      </c>
      <c r="EA49" s="382">
        <f t="shared" si="62"/>
        <v>332.71024049625316</v>
      </c>
      <c r="EB49" s="382">
        <f t="shared" si="62"/>
        <v>349.27521446561548</v>
      </c>
      <c r="EC49" s="382">
        <f t="shared" si="62"/>
        <v>365.71441409666659</v>
      </c>
      <c r="ED49" s="382">
        <f t="shared" si="62"/>
        <v>382.02570462827254</v>
      </c>
      <c r="EE49" s="382">
        <f t="shared" si="62"/>
        <v>398.20733852689364</v>
      </c>
      <c r="EF49" s="382">
        <f t="shared" si="62"/>
        <v>414.25793822236028</v>
      </c>
      <c r="EG49" s="382">
        <f t="shared" si="62"/>
        <v>430.17647763658829</v>
      </c>
      <c r="EH49" s="382">
        <f t="shared" si="62"/>
        <v>445.96226282867559</v>
      </c>
      <c r="EI49" s="382">
        <f t="shared" si="62"/>
        <v>461.61491205367656</v>
      </c>
      <c r="EJ49" s="382">
        <f t="shared" si="62"/>
        <v>477.13433550409371</v>
      </c>
      <c r="EK49" s="382">
        <f t="shared" si="62"/>
        <v>492.52071497352256</v>
      </c>
      <c r="EL49" s="382">
        <f t="shared" si="62"/>
        <v>507.77448365210478</v>
      </c>
      <c r="EM49" s="382">
        <f t="shared" si="62"/>
        <v>522.8963062341453</v>
      </c>
      <c r="EN49" s="382">
        <f t="shared" si="62"/>
        <v>537.88705949004975</v>
      </c>
      <c r="EO49" s="382">
        <f t="shared" si="62"/>
        <v>552.74781342813435</v>
      </c>
      <c r="EP49" s="382">
        <f t="shared" si="62"/>
        <v>567.47981314715344</v>
      </c>
      <c r="EQ49" s="382">
        <f t="shared" si="62"/>
        <v>582.08446145781932</v>
      </c>
      <c r="ER49" s="382">
        <f t="shared" si="62"/>
        <v>596.56330233127824</v>
      </c>
      <c r="ES49" s="382">
        <f t="shared" si="62"/>
        <v>610.91800521443247</v>
      </c>
      <c r="ET49" s="382">
        <f t="shared" si="62"/>
        <v>625.1503502362151</v>
      </c>
      <c r="EU49" s="382">
        <f t="shared" si="62"/>
        <v>639.26221431529734</v>
      </c>
      <c r="EV49" s="382">
        <f t="shared" si="62"/>
        <v>653.25555816808276</v>
      </c>
      <c r="EW49" s="521"/>
      <c r="EX49" s="252"/>
      <c r="EY49" s="515">
        <f t="shared" si="63"/>
        <v>380.00000000000006</v>
      </c>
      <c r="EZ49" s="524">
        <v>38000</v>
      </c>
      <c r="FA49" s="382">
        <f t="shared" si="56"/>
        <v>211.54264787795628</v>
      </c>
      <c r="FB49" s="382">
        <f t="shared" si="56"/>
        <v>221.67051434068887</v>
      </c>
      <c r="FC49" s="382">
        <f t="shared" si="56"/>
        <v>231.88334581163548</v>
      </c>
      <c r="FD49" s="382">
        <f t="shared" si="56"/>
        <v>242.18072618225247</v>
      </c>
      <c r="FE49" s="382">
        <f t="shared" si="56"/>
        <v>252.56207852334222</v>
      </c>
      <c r="FF49" s="382">
        <f t="shared" si="56"/>
        <v>263.02667056780706</v>
      </c>
      <c r="FG49" s="382">
        <f t="shared" si="56"/>
        <v>273.57362156556309</v>
      </c>
      <c r="FH49" s="382">
        <f t="shared" si="56"/>
        <v>284.20191037444533</v>
      </c>
      <c r="FI49" s="382">
        <f t="shared" si="56"/>
        <v>294.91038463068003</v>
      </c>
      <c r="FJ49" s="382">
        <f t="shared" si="56"/>
        <v>305.69777082737625</v>
      </c>
      <c r="FK49" s="382">
        <f t="shared" si="56"/>
        <v>316.56268511977271</v>
      </c>
      <c r="FL49" s="382">
        <f t="shared" si="56"/>
        <v>327.50364467163774</v>
      </c>
      <c r="FM49" s="382">
        <f t="shared" si="56"/>
        <v>338.51907935804286</v>
      </c>
      <c r="FN49" s="382">
        <f t="shared" si="56"/>
        <v>349.60734364527639</v>
      </c>
      <c r="FO49" s="382">
        <f t="shared" si="56"/>
        <v>360.76672847834755</v>
      </c>
      <c r="FP49" s="382">
        <f t="shared" si="56"/>
        <v>371.99547301964111</v>
      </c>
      <c r="FQ49" s="382">
        <f t="shared" si="51"/>
        <v>383.29177609806459</v>
      </c>
      <c r="FR49" s="382">
        <f t="shared" si="51"/>
        <v>394.65380724569479</v>
      </c>
      <c r="FS49" s="382">
        <f t="shared" si="51"/>
        <v>406.07971721771213</v>
      </c>
      <c r="FT49" s="382">
        <f t="shared" si="51"/>
        <v>417.56764791060408</v>
      </c>
      <c r="FU49" s="382">
        <f t="shared" si="51"/>
        <v>429.11574161260359</v>
      </c>
      <c r="FV49" s="382">
        <f t="shared" si="51"/>
        <v>440.72214953855104</v>
      </c>
      <c r="FW49" s="382">
        <f t="shared" si="51"/>
        <v>452.38503961842855</v>
      </c>
      <c r="FX49" s="382">
        <f t="shared" si="51"/>
        <v>464.10260352437547</v>
      </c>
      <c r="FY49" s="382">
        <f t="shared" si="51"/>
        <v>475.87306293484028</v>
      </c>
      <c r="FZ49" s="382">
        <f t="shared" si="51"/>
        <v>487.69467504654398</v>
      </c>
      <c r="GA49" s="382">
        <f t="shared" si="51"/>
        <v>499.56573735505833</v>
      </c>
      <c r="GB49" s="382">
        <f t="shared" si="51"/>
        <v>511.48459173310283</v>
      </c>
      <c r="GC49" s="382">
        <f t="shared" si="51"/>
        <v>523.44962784217989</v>
      </c>
      <c r="GD49" s="382">
        <f t="shared" si="51"/>
        <v>535.45928591805125</v>
      </c>
      <c r="GE49" s="382">
        <f t="shared" si="45"/>
        <v>547.5120589739488</v>
      </c>
      <c r="GF49" s="382">
        <f t="shared" si="45"/>
        <v>559.60649446748221</v>
      </c>
      <c r="GG49" s="382">
        <f t="shared" si="45"/>
        <v>571.74119547812813</v>
      </c>
      <c r="GH49" s="382">
        <f t="shared" si="45"/>
        <v>583.91482144213956</v>
      </c>
      <c r="GI49" s="382">
        <f t="shared" si="45"/>
        <v>596.12608849086996</v>
      </c>
      <c r="GJ49" s="382">
        <f t="shared" si="45"/>
        <v>608.37376943702259</v>
      </c>
      <c r="GK49" s="382">
        <f t="shared" si="45"/>
        <v>620.6566934513512</v>
      </c>
      <c r="GL49" s="382">
        <f t="shared" si="45"/>
        <v>632.9737454699964</v>
      </c>
      <c r="GM49" s="382">
        <f t="shared" si="45"/>
        <v>645.32386537004572</v>
      </c>
      <c r="GN49" s="382">
        <f t="shared" si="45"/>
        <v>657.70604694815188</v>
      </c>
      <c r="GO49" s="511"/>
      <c r="GP49" s="521"/>
      <c r="GQ49" s="524">
        <v>38000</v>
      </c>
      <c r="GR49" s="583">
        <f t="shared" si="57"/>
        <v>10.755632194681484</v>
      </c>
      <c r="GS49" s="477">
        <f t="shared" si="57"/>
        <v>5.1607413560864535</v>
      </c>
      <c r="GT49" s="477">
        <f t="shared" si="57"/>
        <v>3.2981475179101598</v>
      </c>
      <c r="GU49" s="477">
        <f t="shared" si="57"/>
        <v>2.3686899118708569</v>
      </c>
      <c r="GV49" s="477">
        <f t="shared" si="57"/>
        <v>1.8125339788673478</v>
      </c>
      <c r="GW49" s="477">
        <f t="shared" si="57"/>
        <v>1.4430660683061234</v>
      </c>
      <c r="GX49" s="477">
        <f t="shared" si="57"/>
        <v>1.1803069833604802</v>
      </c>
      <c r="GY49" s="477">
        <f t="shared" si="57"/>
        <v>0.98426538248304851</v>
      </c>
      <c r="GZ49" s="477">
        <f t="shared" si="57"/>
        <v>0.83272226027680329</v>
      </c>
      <c r="HA49" s="477">
        <f t="shared" si="57"/>
        <v>0.71234475211798554</v>
      </c>
      <c r="HB49" s="477">
        <f t="shared" si="57"/>
        <v>0.61464696534822127</v>
      </c>
      <c r="HC49" s="477">
        <f t="shared" si="57"/>
        <v>0.53397040447984545</v>
      </c>
      <c r="HD49" s="477">
        <f t="shared" si="57"/>
        <v>0.4663965162228832</v>
      </c>
      <c r="HE49" s="477">
        <f t="shared" si="57"/>
        <v>0.40912529386409496</v>
      </c>
      <c r="HF49" s="477">
        <f t="shared" si="57"/>
        <v>0.36010244603744529</v>
      </c>
      <c r="HG49" s="477">
        <f t="shared" si="52"/>
        <v>0.31778638235510492</v>
      </c>
      <c r="HH49" s="477">
        <f t="shared" si="52"/>
        <v>0.28099744364655355</v>
      </c>
      <c r="HI49" s="477">
        <f t="shared" si="52"/>
        <v>0.24881739220820603</v>
      </c>
      <c r="HJ49" s="477">
        <f t="shared" si="52"/>
        <v>0.22052064466673735</v>
      </c>
      <c r="HK49" s="477">
        <f t="shared" si="52"/>
        <v>0.19552613703057845</v>
      </c>
      <c r="HL49" s="477">
        <f t="shared" si="52"/>
        <v>0.17336294406809624</v>
      </c>
      <c r="HM49" s="477">
        <f t="shared" si="52"/>
        <v>0.15364527621876301</v>
      </c>
      <c r="HN49" s="477">
        <f t="shared" si="52"/>
        <v>0.13605399963736711</v>
      </c>
      <c r="HO49" s="477">
        <f t="shared" si="52"/>
        <v>0.12032277647087641</v>
      </c>
      <c r="HP49" s="477">
        <f t="shared" si="52"/>
        <v>0.10622753142922035</v>
      </c>
      <c r="HQ49" s="477">
        <f t="shared" si="52"/>
        <v>9.3578348879041012E-2</v>
      </c>
      <c r="HR49" s="477">
        <f t="shared" si="52"/>
        <v>8.221317013469627E-2</v>
      </c>
      <c r="HS49" s="477">
        <f t="shared" si="52"/>
        <v>7.1992840743095921E-2</v>
      </c>
      <c r="HT49" s="477">
        <f t="shared" si="52"/>
        <v>6.279718178010045E-2</v>
      </c>
      <c r="HU49" s="477">
        <f t="shared" si="46"/>
        <v>5.4521846129066943E-2</v>
      </c>
      <c r="HV49" s="477">
        <f t="shared" si="46"/>
        <v>4.7075782418667389E-2</v>
      </c>
      <c r="HW49" s="477">
        <f t="shared" si="33"/>
        <v>4.0379173646645873E-2</v>
      </c>
      <c r="HX49" s="477">
        <f t="shared" si="33"/>
        <v>3.4361749768302273E-2</v>
      </c>
      <c r="HY49" s="477">
        <f t="shared" si="33"/>
        <v>2.8961397241322396E-2</v>
      </c>
      <c r="HZ49" s="477">
        <f t="shared" si="33"/>
        <v>2.4123006131934292E-2</v>
      </c>
      <c r="IA49" s="477">
        <f t="shared" si="33"/>
        <v>1.9797508595635786E-2</v>
      </c>
      <c r="IB49" s="477">
        <f t="shared" si="33"/>
        <v>1.5941072539678136E-2</v>
      </c>
      <c r="IC49" s="477">
        <f t="shared" si="33"/>
        <v>1.2514421899988063E-2</v>
      </c>
      <c r="ID49" s="477">
        <f t="shared" si="33"/>
        <v>9.4822608297612434E-3</v>
      </c>
      <c r="IE49" s="477">
        <f t="shared" si="47"/>
        <v>6.8127836409835963E-3</v>
      </c>
    </row>
    <row r="50" spans="1:320">
      <c r="K50" s="605"/>
      <c r="V50" s="279"/>
      <c r="X50" s="524">
        <v>39000</v>
      </c>
      <c r="Y50" s="410">
        <f t="shared" ref="Y50:BL50" si="65">SQRT(5*((((1/$S56)*(((1+0.2*(Y$10/$R$11)^2)^3.5)-1))+1)^(1/3.5)-1))</f>
        <v>3.0118916173890013E-2</v>
      </c>
      <c r="Z50" s="410">
        <f t="shared" si="65"/>
        <v>6.0222034983378817E-2</v>
      </c>
      <c r="AA50" s="410">
        <f t="shared" si="65"/>
        <v>9.0293653016602929E-2</v>
      </c>
      <c r="AB50" s="410">
        <f t="shared" si="65"/>
        <v>0.12031825332630564</v>
      </c>
      <c r="AC50" s="410">
        <f t="shared" si="65"/>
        <v>0.15028059510342856</v>
      </c>
      <c r="AD50" s="410">
        <f t="shared" si="65"/>
        <v>0.18016579919673487</v>
      </c>
      <c r="AE50" s="410">
        <f t="shared" si="65"/>
        <v>0.20995942828175915</v>
      </c>
      <c r="AF50" s="410">
        <f t="shared" si="65"/>
        <v>0.23964756063230364</v>
      </c>
      <c r="AG50" s="410">
        <f t="shared" si="65"/>
        <v>0.26921685662170974</v>
      </c>
      <c r="AH50" s="410">
        <f t="shared" si="65"/>
        <v>0.29865461727135179</v>
      </c>
      <c r="AI50" s="410">
        <f t="shared" si="65"/>
        <v>0.32794883436320765</v>
      </c>
      <c r="AJ50" s="410">
        <f t="shared" si="65"/>
        <v>0.3570882318336121</v>
      </c>
      <c r="AK50" s="410">
        <f t="shared" si="65"/>
        <v>0.38606229835910244</v>
      </c>
      <c r="AL50" s="410">
        <f t="shared" si="65"/>
        <v>0.41486131122705294</v>
      </c>
      <c r="AM50" s="410">
        <f t="shared" si="65"/>
        <v>0.44347635174774924</v>
      </c>
      <c r="AN50" s="410">
        <f t="shared" si="65"/>
        <v>0.47189931260704376</v>
      </c>
      <c r="AO50" s="410">
        <f t="shared" si="65"/>
        <v>0.5001228976773564</v>
      </c>
      <c r="AP50" s="410">
        <f t="shared" si="65"/>
        <v>0.52814061489823783</v>
      </c>
      <c r="AQ50" s="410">
        <f t="shared" si="65"/>
        <v>0.55594676290574174</v>
      </c>
      <c r="AR50" s="410">
        <f t="shared" si="65"/>
        <v>0.58353641213379892</v>
      </c>
      <c r="AS50" s="410">
        <f t="shared" si="65"/>
        <v>0.61090538113217685</v>
      </c>
      <c r="AT50" s="410">
        <f t="shared" si="65"/>
        <v>0.63805020884678365</v>
      </c>
      <c r="AU50" s="410">
        <f t="shared" si="65"/>
        <v>0.66496812359210922</v>
      </c>
      <c r="AV50" s="410">
        <f t="shared" si="65"/>
        <v>0.69165700941514174</v>
      </c>
      <c r="AW50" s="410">
        <f t="shared" si="65"/>
        <v>0.7181153705083837</v>
      </c>
      <c r="AX50" s="410">
        <f t="shared" si="65"/>
        <v>0.74434229427948073</v>
      </c>
      <c r="AY50" s="410">
        <f t="shared" si="65"/>
        <v>0.7703374136290535</v>
      </c>
      <c r="AZ50" s="410">
        <f t="shared" si="65"/>
        <v>0.79610086892930942</v>
      </c>
      <c r="BA50" s="410">
        <f t="shared" si="65"/>
        <v>0.82163327013561649</v>
      </c>
      <c r="BB50" s="410">
        <f t="shared" si="65"/>
        <v>0.84693565940346949</v>
      </c>
      <c r="BC50" s="410">
        <f t="shared" si="65"/>
        <v>0.87200947452553335</v>
      </c>
      <c r="BD50" s="410">
        <f t="shared" si="65"/>
        <v>0.89685651344867057</v>
      </c>
      <c r="BE50" s="410">
        <f t="shared" si="65"/>
        <v>0.9214789000799819</v>
      </c>
      <c r="BF50" s="410">
        <f t="shared" si="65"/>
        <v>0.9458790515442852</v>
      </c>
      <c r="BG50" s="410">
        <f t="shared" si="65"/>
        <v>0.97005964701353975</v>
      </c>
      <c r="BH50" s="410">
        <f t="shared" si="65"/>
        <v>0.99402359819153796</v>
      </c>
      <c r="BI50" s="410">
        <f t="shared" si="65"/>
        <v>1.0177740215046156</v>
      </c>
      <c r="BJ50" s="410">
        <f t="shared" si="65"/>
        <v>1.0413142120211634</v>
      </c>
      <c r="BK50" s="410">
        <f t="shared" si="65"/>
        <v>1.0646476190989982</v>
      </c>
      <c r="BL50" s="410">
        <f t="shared" si="65"/>
        <v>1.0877778237398119</v>
      </c>
      <c r="BM50" s="253"/>
      <c r="BN50" s="252"/>
      <c r="BO50" s="537">
        <f t="shared" si="59"/>
        <v>390.00000000000006</v>
      </c>
      <c r="BP50" s="524">
        <v>39000</v>
      </c>
      <c r="BQ50" s="382">
        <f t="shared" si="60"/>
        <v>246.69474737725415</v>
      </c>
      <c r="BR50" s="382">
        <f t="shared" si="60"/>
        <v>246.82890250057352</v>
      </c>
      <c r="BS50" s="382">
        <f t="shared" si="60"/>
        <v>247.05218242469351</v>
      </c>
      <c r="BT50" s="382">
        <f t="shared" si="60"/>
        <v>247.36412256655376</v>
      </c>
      <c r="BU50" s="382">
        <f t="shared" si="60"/>
        <v>247.76407911252963</v>
      </c>
      <c r="BV50" s="382">
        <f t="shared" si="60"/>
        <v>248.25123544797168</v>
      </c>
      <c r="BW50" s="382">
        <f t="shared" si="60"/>
        <v>248.82461018382591</v>
      </c>
      <c r="BX50" s="382">
        <f t="shared" si="60"/>
        <v>249.48306661284735</v>
      </c>
      <c r="BY50" s="382">
        <f t="shared" si="60"/>
        <v>250.22532340365157</v>
      </c>
      <c r="BZ50" s="382">
        <f t="shared" si="60"/>
        <v>251.04996632317918</v>
      </c>
      <c r="CA50" s="382">
        <f t="shared" si="60"/>
        <v>251.95546076736039</v>
      </c>
      <c r="CB50" s="382">
        <f t="shared" si="60"/>
        <v>252.94016487579233</v>
      </c>
      <c r="CC50" s="382">
        <f t="shared" si="60"/>
        <v>254.00234300870892</v>
      </c>
      <c r="CD50" s="382">
        <f t="shared" si="60"/>
        <v>255.1401793728329</v>
      </c>
      <c r="CE50" s="382">
        <f t="shared" si="60"/>
        <v>256.35179159602251</v>
      </c>
      <c r="CF50" s="382">
        <f t="shared" si="60"/>
        <v>257.63524406801685</v>
      </c>
      <c r="CG50" s="382">
        <f t="shared" si="60"/>
        <v>258.98856088503959</v>
      </c>
      <c r="CH50" s="382">
        <f t="shared" si="60"/>
        <v>260.40973825851398</v>
      </c>
      <c r="CI50" s="382">
        <f t="shared" si="60"/>
        <v>261.89675627170033</v>
      </c>
      <c r="CJ50" s="382">
        <f t="shared" si="60"/>
        <v>263.44758989180764</v>
      </c>
      <c r="CK50" s="382">
        <f t="shared" si="60"/>
        <v>265.06021916828666</v>
      </c>
      <c r="CL50" s="382">
        <f t="shared" si="60"/>
        <v>266.73263856994168</v>
      </c>
      <c r="CM50" s="382">
        <f t="shared" si="60"/>
        <v>268.46286543372349</v>
      </c>
      <c r="CN50" s="382">
        <f t="shared" si="60"/>
        <v>270.24894751623231</v>
      </c>
      <c r="CO50" s="382">
        <f t="shared" si="60"/>
        <v>272.08896965484803</v>
      </c>
      <c r="CP50" s="382">
        <f t="shared" si="60"/>
        <v>273.98105955892458</v>
      </c>
      <c r="CQ50" s="382">
        <f t="shared" si="60"/>
        <v>275.92339276262493</v>
      </c>
      <c r="CR50" s="382">
        <f t="shared" si="60"/>
        <v>277.91419677983163</v>
      </c>
      <c r="CS50" s="382">
        <f t="shared" si="60"/>
        <v>279.95175450827179</v>
      </c>
      <c r="CT50" s="382">
        <f t="shared" si="60"/>
        <v>282.03440693473902</v>
      </c>
      <c r="CU50" s="382">
        <f t="shared" si="60"/>
        <v>284.16055519630123</v>
      </c>
      <c r="CV50" s="382">
        <f t="shared" si="60"/>
        <v>286.32866205386409</v>
      </c>
      <c r="CW50" s="382">
        <f t="shared" si="60"/>
        <v>288.53725283466514</v>
      </c>
      <c r="CX50" s="382">
        <f t="shared" si="60"/>
        <v>290.78491589940563</v>
      </c>
      <c r="CY50" s="382">
        <f t="shared" si="60"/>
        <v>293.07030268802038</v>
      </c>
      <c r="CZ50" s="382">
        <f t="shared" si="60"/>
        <v>295.39212739571491</v>
      </c>
      <c r="DA50" s="382">
        <f t="shared" si="60"/>
        <v>297.74916632804263</v>
      </c>
      <c r="DB50" s="382">
        <f t="shared" si="60"/>
        <v>300.14025698060499</v>
      </c>
      <c r="DC50" s="382">
        <f t="shared" si="60"/>
        <v>302.56429688556807</v>
      </c>
      <c r="DD50" s="382">
        <f t="shared" si="60"/>
        <v>305.02024226368587</v>
      </c>
      <c r="DE50" s="521"/>
      <c r="DF50" s="252"/>
      <c r="DG50" s="537">
        <f t="shared" si="61"/>
        <v>390.00000000000006</v>
      </c>
      <c r="DH50" s="524">
        <v>39000</v>
      </c>
      <c r="DI50" s="382">
        <f t="shared" si="62"/>
        <v>18.432594932631599</v>
      </c>
      <c r="DJ50" s="382">
        <f t="shared" si="62"/>
        <v>36.855521973585773</v>
      </c>
      <c r="DK50" s="382">
        <f t="shared" si="62"/>
        <v>55.259170729571181</v>
      </c>
      <c r="DL50" s="382">
        <f t="shared" si="62"/>
        <v>73.63404492251054</v>
      </c>
      <c r="DM50" s="382">
        <f t="shared" si="62"/>
        <v>91.970817269237443</v>
      </c>
      <c r="DN50" s="382">
        <f t="shared" si="62"/>
        <v>110.2603818189897</v>
      </c>
      <c r="DO50" s="382">
        <f t="shared" si="62"/>
        <v>128.49390301632286</v>
      </c>
      <c r="DP50" s="382">
        <f t="shared" si="62"/>
        <v>146.66286084882063</v>
      </c>
      <c r="DQ50" s="382">
        <f t="shared" si="62"/>
        <v>164.75909154547176</v>
      </c>
      <c r="DR50" s="382">
        <f t="shared" si="62"/>
        <v>182.77482340799489</v>
      </c>
      <c r="DS50" s="382">
        <f t="shared" si="62"/>
        <v>200.70270747942936</v>
      </c>
      <c r="DT50" s="382">
        <f t="shared" si="62"/>
        <v>218.53584287686235</v>
      </c>
      <c r="DU50" s="382">
        <f t="shared" si="62"/>
        <v>236.2677967337699</v>
      </c>
      <c r="DV50" s="382">
        <f t="shared" si="62"/>
        <v>253.89261880870103</v>
      </c>
      <c r="DW50" s="382">
        <f t="shared" si="62"/>
        <v>271.40485091737423</v>
      </c>
      <c r="DX50" s="382">
        <f t="shared" si="62"/>
        <v>288.79953143245842</v>
      </c>
      <c r="DY50" s="382">
        <f t="shared" si="62"/>
        <v>306.07219516790622</v>
      </c>
      <c r="DZ50" s="382">
        <f t="shared" si="62"/>
        <v>323.21886902190181</v>
      </c>
      <c r="EA50" s="382">
        <f t="shared" si="62"/>
        <v>340.2360637941174</v>
      </c>
      <c r="EB50" s="382">
        <f t="shared" si="62"/>
        <v>357.12076261986829</v>
      </c>
      <c r="EC50" s="382">
        <f t="shared" si="62"/>
        <v>373.87040647684694</v>
      </c>
      <c r="ED50" s="382">
        <f t="shared" si="62"/>
        <v>390.48287722083643</v>
      </c>
      <c r="EE50" s="382">
        <f t="shared" si="62"/>
        <v>406.95647859703143</v>
      </c>
      <c r="EF50" s="382">
        <f t="shared" si="62"/>
        <v>423.28991565495846</v>
      </c>
      <c r="EG50" s="382">
        <f t="shared" si="62"/>
        <v>439.48227296945606</v>
      </c>
      <c r="EH50" s="382">
        <f t="shared" si="62"/>
        <v>455.53299203951087</v>
      </c>
      <c r="EI50" s="382">
        <f t="shared" si="62"/>
        <v>471.44184820251814</v>
      </c>
      <c r="EJ50" s="382">
        <f t="shared" si="62"/>
        <v>487.20892736542163</v>
      </c>
      <c r="EK50" s="382">
        <f t="shared" si="62"/>
        <v>502.83460281722552</v>
      </c>
      <c r="EL50" s="382">
        <f t="shared" si="62"/>
        <v>518.31951235080328</v>
      </c>
      <c r="EM50" s="382">
        <f t="shared" si="62"/>
        <v>533.66453588658885</v>
      </c>
      <c r="EN50" s="382">
        <f t="shared" si="62"/>
        <v>548.87077375721162</v>
      </c>
      <c r="EO50" s="382">
        <f t="shared" si="62"/>
        <v>563.93952578099959</v>
      </c>
      <c r="EP50" s="382">
        <f t="shared" si="62"/>
        <v>578.87227122375407</v>
      </c>
      <c r="EQ50" s="382">
        <f t="shared" si="62"/>
        <v>593.67064972254559</v>
      </c>
      <c r="ER50" s="382">
        <f t="shared" si="62"/>
        <v>608.33644322252303</v>
      </c>
      <c r="ES50" s="382">
        <f t="shared" si="62"/>
        <v>622.87155895779642</v>
      </c>
      <c r="ET50" s="382">
        <f t="shared" si="62"/>
        <v>637.27801349033541</v>
      </c>
      <c r="EU50" s="382">
        <f t="shared" si="62"/>
        <v>651.55791780630739</v>
      </c>
      <c r="EV50" s="382">
        <f t="shared" si="62"/>
        <v>665.71346345713653</v>
      </c>
      <c r="EW50" s="521"/>
      <c r="EX50" s="252"/>
      <c r="EY50" s="515">
        <f t="shared" si="63"/>
        <v>390.00000000000006</v>
      </c>
      <c r="EZ50" s="524">
        <v>39000</v>
      </c>
      <c r="FA50" s="382">
        <f t="shared" si="56"/>
        <v>217.54474737725423</v>
      </c>
      <c r="FB50" s="382">
        <f t="shared" si="56"/>
        <v>227.6789025005736</v>
      </c>
      <c r="FC50" s="382">
        <f t="shared" si="56"/>
        <v>237.90218242469359</v>
      </c>
      <c r="FD50" s="382">
        <f t="shared" si="56"/>
        <v>248.21412256655384</v>
      </c>
      <c r="FE50" s="382">
        <f t="shared" si="56"/>
        <v>258.61407911252968</v>
      </c>
      <c r="FF50" s="382">
        <f t="shared" si="56"/>
        <v>269.10123544797176</v>
      </c>
      <c r="FG50" s="382">
        <f t="shared" si="56"/>
        <v>279.67461018382596</v>
      </c>
      <c r="FH50" s="382">
        <f t="shared" si="56"/>
        <v>290.33306661284746</v>
      </c>
      <c r="FI50" s="382">
        <f t="shared" si="56"/>
        <v>301.07532340365162</v>
      </c>
      <c r="FJ50" s="382">
        <f t="shared" si="56"/>
        <v>311.89996632317923</v>
      </c>
      <c r="FK50" s="382">
        <f t="shared" si="56"/>
        <v>322.8054607673605</v>
      </c>
      <c r="FL50" s="382">
        <f t="shared" si="56"/>
        <v>333.79016487579241</v>
      </c>
      <c r="FM50" s="382">
        <f t="shared" si="56"/>
        <v>344.852343008709</v>
      </c>
      <c r="FN50" s="382">
        <f t="shared" si="56"/>
        <v>355.99017937283298</v>
      </c>
      <c r="FO50" s="382">
        <f t="shared" si="56"/>
        <v>367.20179159602259</v>
      </c>
      <c r="FP50" s="382">
        <f t="shared" si="56"/>
        <v>378.48524406801693</v>
      </c>
      <c r="FQ50" s="382">
        <f t="shared" si="51"/>
        <v>389.83856088503967</v>
      </c>
      <c r="FR50" s="382">
        <f t="shared" si="51"/>
        <v>401.25973825851406</v>
      </c>
      <c r="FS50" s="382">
        <f t="shared" si="51"/>
        <v>412.74675627170041</v>
      </c>
      <c r="FT50" s="382">
        <f t="shared" si="51"/>
        <v>424.29758989180772</v>
      </c>
      <c r="FU50" s="382">
        <f t="shared" si="51"/>
        <v>435.91021916828674</v>
      </c>
      <c r="FV50" s="382">
        <f t="shared" si="51"/>
        <v>447.58263856994176</v>
      </c>
      <c r="FW50" s="382">
        <f t="shared" si="51"/>
        <v>459.31286543372357</v>
      </c>
      <c r="FX50" s="382">
        <f t="shared" si="51"/>
        <v>471.09894751623239</v>
      </c>
      <c r="FY50" s="382">
        <f t="shared" si="51"/>
        <v>482.93896965484811</v>
      </c>
      <c r="FZ50" s="382">
        <f t="shared" si="51"/>
        <v>494.83105955892466</v>
      </c>
      <c r="GA50" s="382">
        <f t="shared" si="51"/>
        <v>506.77339276262501</v>
      </c>
      <c r="GB50" s="382">
        <f t="shared" si="51"/>
        <v>518.76419677983165</v>
      </c>
      <c r="GC50" s="382">
        <f t="shared" si="51"/>
        <v>530.80175450827187</v>
      </c>
      <c r="GD50" s="382">
        <f t="shared" si="51"/>
        <v>542.88440693473899</v>
      </c>
      <c r="GE50" s="382">
        <f t="shared" si="45"/>
        <v>555.01055519630131</v>
      </c>
      <c r="GF50" s="382">
        <f t="shared" si="45"/>
        <v>567.17866205386417</v>
      </c>
      <c r="GG50" s="382">
        <f t="shared" si="45"/>
        <v>579.38725283466511</v>
      </c>
      <c r="GH50" s="382">
        <f t="shared" si="45"/>
        <v>591.63491589940566</v>
      </c>
      <c r="GI50" s="382">
        <f t="shared" si="45"/>
        <v>603.92030268802046</v>
      </c>
      <c r="GJ50" s="382">
        <f t="shared" si="45"/>
        <v>616.24212739571499</v>
      </c>
      <c r="GK50" s="382">
        <f t="shared" si="45"/>
        <v>628.59916632804266</v>
      </c>
      <c r="GL50" s="382">
        <f t="shared" si="45"/>
        <v>640.99025698060495</v>
      </c>
      <c r="GM50" s="382">
        <f t="shared" si="45"/>
        <v>653.41429688556809</v>
      </c>
      <c r="GN50" s="382">
        <f t="shared" si="45"/>
        <v>665.8702422636859</v>
      </c>
      <c r="GO50" s="511"/>
      <c r="GP50" s="521"/>
      <c r="GQ50" s="524">
        <v>39000</v>
      </c>
      <c r="GR50" s="583">
        <f t="shared" si="57"/>
        <v>10.802176968156031</v>
      </c>
      <c r="GS50" s="477">
        <f t="shared" si="57"/>
        <v>5.1776062394055984</v>
      </c>
      <c r="GT50" s="477">
        <f t="shared" si="57"/>
        <v>3.3052072494707843</v>
      </c>
      <c r="GU50" s="477">
        <f t="shared" si="57"/>
        <v>2.3709152176518922</v>
      </c>
      <c r="GV50" s="477">
        <f t="shared" si="57"/>
        <v>1.8119145484535273</v>
      </c>
      <c r="GW50" s="477">
        <f t="shared" si="57"/>
        <v>1.4405977106967134</v>
      </c>
      <c r="GX50" s="477">
        <f t="shared" si="57"/>
        <v>1.1765593823412639</v>
      </c>
      <c r="GY50" s="477">
        <f t="shared" si="57"/>
        <v>0.97959500402846622</v>
      </c>
      <c r="GZ50" s="477">
        <f t="shared" si="57"/>
        <v>0.82736697914213753</v>
      </c>
      <c r="HA50" s="477">
        <f t="shared" si="57"/>
        <v>0.70647116767798879</v>
      </c>
      <c r="HB50" s="477">
        <f t="shared" si="57"/>
        <v>0.60837621386072149</v>
      </c>
      <c r="HC50" s="477">
        <f t="shared" si="57"/>
        <v>0.52739322063462157</v>
      </c>
      <c r="HD50" s="477">
        <f t="shared" si="57"/>
        <v>0.45958250669808293</v>
      </c>
      <c r="HE50" s="477">
        <f t="shared" si="57"/>
        <v>0.40212890411382457</v>
      </c>
      <c r="HF50" s="477">
        <f t="shared" si="57"/>
        <v>0.35296694349730884</v>
      </c>
      <c r="HG50" s="477">
        <f t="shared" si="52"/>
        <v>0.31054660023412578</v>
      </c>
      <c r="HH50" s="477">
        <f t="shared" si="52"/>
        <v>0.27368172293853937</v>
      </c>
      <c r="HI50" s="477">
        <f t="shared" si="52"/>
        <v>0.24144898926468331</v>
      </c>
      <c r="HJ50" s="477">
        <f t="shared" si="52"/>
        <v>0.21311877309237992</v>
      </c>
      <c r="HK50" s="477">
        <f t="shared" si="52"/>
        <v>0.18810675352260259</v>
      </c>
      <c r="HL50" s="477">
        <f t="shared" si="52"/>
        <v>0.16593935122084025</v>
      </c>
      <c r="HM50" s="477">
        <f t="shared" si="52"/>
        <v>0.1462285920332756</v>
      </c>
      <c r="HN50" s="477">
        <f t="shared" si="52"/>
        <v>0.12865352830157414</v>
      </c>
      <c r="HO50" s="477">
        <f t="shared" si="52"/>
        <v>0.11294630486837558</v>
      </c>
      <c r="HP50" s="477">
        <f t="shared" si="52"/>
        <v>9.8881568969250044E-2</v>
      </c>
      <c r="HQ50" s="477">
        <f t="shared" si="52"/>
        <v>8.6268323493911184E-2</v>
      </c>
      <c r="HR50" s="477">
        <f t="shared" si="52"/>
        <v>7.4943589956675688E-2</v>
      </c>
      <c r="HS50" s="477">
        <f t="shared" si="52"/>
        <v>6.47674285958693E-2</v>
      </c>
      <c r="HT50" s="477">
        <f t="shared" si="52"/>
        <v>5.5618987902493429E-2</v>
      </c>
      <c r="HU50" s="477">
        <f t="shared" si="46"/>
        <v>4.7393343292293368E-2</v>
      </c>
      <c r="HV50" s="477">
        <f t="shared" si="46"/>
        <v>3.9998946668340703E-2</v>
      </c>
      <c r="HW50" s="477">
        <f t="shared" si="33"/>
        <v>3.3355553204862193E-2</v>
      </c>
      <c r="HX50" s="477">
        <f t="shared" si="33"/>
        <v>2.7392524104906401E-2</v>
      </c>
      <c r="HY50" s="477">
        <f t="shared" si="33"/>
        <v>2.2047427921656978E-2</v>
      </c>
      <c r="HZ50" s="477">
        <f t="shared" si="33"/>
        <v>1.7264880738613375E-2</v>
      </c>
      <c r="IA50" s="477">
        <f t="shared" si="33"/>
        <v>1.2995578780901906E-2</v>
      </c>
      <c r="IB50" s="477">
        <f t="shared" si="33"/>
        <v>9.1954870757460852E-3</v>
      </c>
      <c r="IC50" s="477">
        <f t="shared" si="33"/>
        <v>5.8251554450118193E-3</v>
      </c>
      <c r="ID50" s="477">
        <f t="shared" si="33"/>
        <v>2.84913900748968E-3</v>
      </c>
      <c r="IE50" s="477">
        <f t="shared" si="47"/>
        <v>2.3550493591521492E-4</v>
      </c>
    </row>
    <row r="51" spans="1:320" ht="36">
      <c r="J51" s="526" t="s">
        <v>169</v>
      </c>
      <c r="K51" s="499">
        <f>Konstanten!F15</f>
        <v>36089.238845</v>
      </c>
      <c r="L51" s="502">
        <f>K51*0.0003048</f>
        <v>10.999999999956</v>
      </c>
      <c r="M51" s="384">
        <f>K51/100</f>
        <v>360.89238845</v>
      </c>
      <c r="N51" s="552"/>
      <c r="O51" s="263"/>
      <c r="P51" s="252">
        <f t="shared" si="16"/>
        <v>-26.499999999714504</v>
      </c>
      <c r="Q51" s="552">
        <f>$Q$11-Konstanten!$C$33*K51</f>
        <v>246.65000000028547</v>
      </c>
      <c r="R51" s="552">
        <f>SQRT(RLuft_N*1.4*Q51)*m_s_→_kt</f>
        <v>611.9939679009633</v>
      </c>
      <c r="S51" s="263">
        <f>(1-K51*L/($Q$11))^g_RL</f>
        <v>0.26239678180612608</v>
      </c>
      <c r="T51" s="492"/>
      <c r="U51" s="527"/>
      <c r="V51" s="279"/>
      <c r="X51" s="525">
        <v>40000</v>
      </c>
      <c r="Y51" s="410">
        <f>SQRT(5*((((1/$S57)*(((1+0.2*(Y$10/$R$11)^2)^3.5)-1))+1)^(1/3.5)-1))</f>
        <v>3.0851320598810173E-2</v>
      </c>
      <c r="Z51" s="410">
        <f t="shared" ref="Z51:BL51" si="66">SQRT(5*((((1/$S57)*(((1+0.2*(Z$10/$R$11)^2)^3.5)-1))+1)^(1/3.5)-1))</f>
        <v>6.1685428663341403E-2</v>
      </c>
      <c r="AA51" s="410">
        <f t="shared" si="66"/>
        <v>9.2485219178451539E-2</v>
      </c>
      <c r="AB51" s="410">
        <f t="shared" si="66"/>
        <v>0.12323380043165566</v>
      </c>
      <c r="AC51" s="410">
        <f t="shared" si="66"/>
        <v>0.15391459637890439</v>
      </c>
      <c r="AD51" s="410">
        <f t="shared" si="66"/>
        <v>0.18451144401548855</v>
      </c>
      <c r="AE51" s="410">
        <f t="shared" si="66"/>
        <v>0.21500868432499742</v>
      </c>
      <c r="AF51" s="410">
        <f t="shared" si="66"/>
        <v>0.24539124556826453</v>
      </c>
      <c r="AG51" s="410">
        <f t="shared" si="66"/>
        <v>0.27564471789271938</v>
      </c>
      <c r="AH51" s="410">
        <f t="shared" si="66"/>
        <v>0.3057554184803194</v>
      </c>
      <c r="AI51" s="410">
        <f t="shared" si="66"/>
        <v>0.3357104466996908</v>
      </c>
      <c r="AJ51" s="410">
        <f t="shared" si="66"/>
        <v>0.36549772897492838</v>
      </c>
      <c r="AK51" s="410">
        <f t="shared" si="66"/>
        <v>0.39510605332031046</v>
      </c>
      <c r="AL51" s="410">
        <f t="shared" si="66"/>
        <v>0.42452509370972341</v>
      </c>
      <c r="AM51" s="410">
        <f t="shared" si="66"/>
        <v>0.4537454246451848</v>
      </c>
      <c r="AN51" s="410">
        <f t="shared" si="66"/>
        <v>0.48275852645591483</v>
      </c>
      <c r="AO51" s="410">
        <f t="shared" si="66"/>
        <v>0.51155678199557053</v>
      </c>
      <c r="AP51" s="410">
        <f t="shared" si="66"/>
        <v>0.54013346550919761</v>
      </c>
      <c r="AQ51" s="410">
        <f t="shared" si="66"/>
        <v>0.56848272451349446</v>
      </c>
      <c r="AR51" s="410">
        <f t="shared" si="66"/>
        <v>0.59659955557631006</v>
      </c>
      <c r="AS51" s="410">
        <f t="shared" si="66"/>
        <v>0.6244797748961044</v>
      </c>
      <c r="AT51" s="410">
        <f t="shared" si="66"/>
        <v>0.65211998457301434</v>
      </c>
      <c r="AU51" s="410">
        <f t="shared" si="66"/>
        <v>0.67951753543393956</v>
      </c>
      <c r="AV51" s="410">
        <f t="shared" si="66"/>
        <v>0.70667048722864678</v>
      </c>
      <c r="AW51" s="410">
        <f t="shared" si="66"/>
        <v>0.73357756695598708</v>
      </c>
      <c r="AX51" s="410">
        <f t="shared" si="66"/>
        <v>0.76023812601295215</v>
      </c>
      <c r="AY51" s="410">
        <f t="shared" si="66"/>
        <v>0.78665209678727299</v>
      </c>
      <c r="AZ51" s="410">
        <f t="shared" si="66"/>
        <v>0.81281994924008893</v>
      </c>
      <c r="BA51" s="410">
        <f t="shared" si="66"/>
        <v>0.83874264795075959</v>
      </c>
      <c r="BB51" s="410">
        <f t="shared" si="66"/>
        <v>0.8644216100235359</v>
      </c>
      <c r="BC51" s="410">
        <f t="shared" si="66"/>
        <v>0.88985866418691828</v>
      </c>
      <c r="BD51" s="410">
        <f t="shared" si="66"/>
        <v>0.91505601135225412</v>
      </c>
      <c r="BE51" s="410">
        <f t="shared" si="66"/>
        <v>0.94001618683926436</v>
      </c>
      <c r="BF51" s="410">
        <f t="shared" si="66"/>
        <v>0.96474202442308077</v>
      </c>
      <c r="BG51" s="410">
        <f t="shared" si="66"/>
        <v>0.98923662231033893</v>
      </c>
      <c r="BH51" s="410">
        <f t="shared" si="66"/>
        <v>1.0135033111107725</v>
      </c>
      <c r="BI51" s="410">
        <f t="shared" si="66"/>
        <v>1.0375456238353977</v>
      </c>
      <c r="BJ51" s="410">
        <f t="shared" si="66"/>
        <v>1.061367267922525</v>
      </c>
      <c r="BK51" s="410">
        <f t="shared" si="66"/>
        <v>1.084972099268025</v>
      </c>
      <c r="BL51" s="410">
        <f t="shared" si="66"/>
        <v>1.108364098216053</v>
      </c>
      <c r="BM51" s="253"/>
      <c r="BN51" s="252"/>
      <c r="BO51" s="537">
        <f t="shared" si="59"/>
        <v>400.00000000000006</v>
      </c>
      <c r="BP51" s="525">
        <v>40000</v>
      </c>
      <c r="BQ51" s="382">
        <f t="shared" si="60"/>
        <v>246.69695020203005</v>
      </c>
      <c r="BR51" s="382">
        <f>$Q57*(1+0.2*Z51^2)</f>
        <v>246.83770290401398</v>
      </c>
      <c r="BS51" s="382">
        <f t="shared" si="60"/>
        <v>247.07194264084615</v>
      </c>
      <c r="BT51" s="382">
        <f t="shared" si="60"/>
        <v>247.39915118188043</v>
      </c>
      <c r="BU51" s="382">
        <f t="shared" si="60"/>
        <v>247.81861074908753</v>
      </c>
      <c r="BV51" s="382">
        <f t="shared" si="60"/>
        <v>248.32941154816305</v>
      </c>
      <c r="BW51" s="382">
        <f t="shared" si="60"/>
        <v>248.93046115559895</v>
      </c>
      <c r="BX51" s="382">
        <f t="shared" si="60"/>
        <v>249.62049555604241</v>
      </c>
      <c r="BY51" s="382">
        <f t="shared" si="60"/>
        <v>250.39809159530242</v>
      </c>
      <c r="BZ51" s="382">
        <f t="shared" si="60"/>
        <v>251.26168059385071</v>
      </c>
      <c r="CA51" s="382">
        <f t="shared" si="60"/>
        <v>252.20956285389693</v>
      </c>
      <c r="CB51" s="382">
        <f t="shared" si="60"/>
        <v>253.23992278993734</v>
      </c>
      <c r="CC51" s="382">
        <f t="shared" si="60"/>
        <v>254.35084441752355</v>
      </c>
      <c r="CD51" s="382">
        <f t="shared" si="60"/>
        <v>255.54032694701576</v>
      </c>
      <c r="CE51" s="382">
        <f t="shared" si="60"/>
        <v>256.80630024714958</v>
      </c>
      <c r="CF51" s="382">
        <f t="shared" si="60"/>
        <v>258.14663996608726</v>
      </c>
      <c r="CG51" s="382">
        <f t="shared" si="60"/>
        <v>259.55918212392532</v>
      </c>
      <c r="CH51" s="382">
        <f t="shared" si="60"/>
        <v>261.04173701906888</v>
      </c>
      <c r="CI51" s="382">
        <f t="shared" si="60"/>
        <v>262.59210232022286</v>
      </c>
      <c r="CJ51" s="263">
        <f t="shared" si="60"/>
        <v>264.20807524490965</v>
      </c>
      <c r="CK51" s="382">
        <f t="shared" si="60"/>
        <v>265.88746375346096</v>
      </c>
      <c r="CL51" s="382">
        <f t="shared" si="60"/>
        <v>267.62809671360839</v>
      </c>
      <c r="CM51" s="382">
        <f t="shared" si="60"/>
        <v>269.42783301457143</v>
      </c>
      <c r="CN51" s="382">
        <f t="shared" si="60"/>
        <v>271.28456963054197</v>
      </c>
      <c r="CO51" s="382">
        <f t="shared" si="60"/>
        <v>273.19624865148512</v>
      </c>
      <c r="CP51" s="382">
        <f t="shared" si="60"/>
        <v>275.16086331418501</v>
      </c>
      <c r="CQ51" s="382">
        <f t="shared" si="60"/>
        <v>277.17646307849287</v>
      </c>
      <c r="CR51" s="382">
        <f t="shared" si="60"/>
        <v>279.24115780298558</v>
      </c>
      <c r="CS51" s="382">
        <f t="shared" si="60"/>
        <v>281.35312108089607</v>
      </c>
      <c r="CT51" s="382">
        <f t="shared" si="60"/>
        <v>283.51059280153675</v>
      </c>
      <c r="CU51" s="382">
        <f t="shared" si="60"/>
        <v>285.71188100478275</v>
      </c>
      <c r="CV51" s="382">
        <f t="shared" si="60"/>
        <v>287.95536309681216</v>
      </c>
      <c r="CW51" s="382">
        <f t="shared" si="60"/>
        <v>290.23948649452336</v>
      </c>
      <c r="CX51" s="382">
        <f t="shared" si="60"/>
        <v>292.56276876412488</v>
      </c>
      <c r="CY51" s="382">
        <f t="shared" si="60"/>
        <v>294.92379731659906</v>
      </c>
      <c r="CZ51" s="382">
        <f t="shared" si="60"/>
        <v>297.32122871928891</v>
      </c>
      <c r="DA51" s="382">
        <f t="shared" si="60"/>
        <v>299.75378767895995</v>
      </c>
      <c r="DB51" s="382">
        <f t="shared" si="60"/>
        <v>302.22026574750936</v>
      </c>
      <c r="DC51" s="382">
        <f t="shared" si="60"/>
        <v>304.71951979718483</v>
      </c>
      <c r="DD51" s="382">
        <f t="shared" si="60"/>
        <v>307.25047030784168</v>
      </c>
      <c r="DE51" s="521"/>
      <c r="DF51" s="252"/>
      <c r="DG51" s="537">
        <f t="shared" si="61"/>
        <v>400.00000000000006</v>
      </c>
      <c r="DH51" s="525">
        <v>40000</v>
      </c>
      <c r="DI51" s="382">
        <f t="shared" si="62"/>
        <v>18.880822020667505</v>
      </c>
      <c r="DJ51" s="382">
        <f>Z51*$R57</f>
        <v>37.751110074232876</v>
      </c>
      <c r="DK51" s="382">
        <f t="shared" si="62"/>
        <v>56.600395994656814</v>
      </c>
      <c r="DL51" s="382">
        <f t="shared" si="62"/>
        <v>75.418342155838985</v>
      </c>
      <c r="DM51" s="382">
        <f t="shared" si="62"/>
        <v>94.194804118856581</v>
      </c>
      <c r="DN51" s="382">
        <f t="shared" si="62"/>
        <v>112.91989022237028</v>
      </c>
      <c r="DO51" s="382">
        <f t="shared" si="62"/>
        <v>131.58401724283797</v>
      </c>
      <c r="DP51" s="382">
        <f t="shared" si="62"/>
        <v>150.17796136684672</v>
      </c>
      <c r="DQ51" s="382">
        <f t="shared" si="62"/>
        <v>168.69290385158598</v>
      </c>
      <c r="DR51" s="382">
        <f t="shared" si="62"/>
        <v>187.12047089498864</v>
      </c>
      <c r="DS51" s="382">
        <f t="shared" si="62"/>
        <v>205.45276738850851</v>
      </c>
      <c r="DT51" s="382">
        <f t="shared" si="62"/>
        <v>223.68240437655479</v>
      </c>
      <c r="DU51" s="382">
        <f t="shared" si="62"/>
        <v>241.80252019152951</v>
      </c>
      <c r="DV51" s="382">
        <f t="shared" si="62"/>
        <v>259.80679536776807</v>
      </c>
      <c r="DW51" s="382">
        <f t="shared" si="62"/>
        <v>277.68946155738746</v>
      </c>
      <c r="DX51" s="382">
        <f t="shared" si="62"/>
        <v>295.44530477328618</v>
      </c>
      <c r="DY51" s="382">
        <f t="shared" si="62"/>
        <v>313.06966336787133</v>
      </c>
      <c r="DZ51" s="382">
        <f t="shared" si="62"/>
        <v>330.55842121970034</v>
      </c>
      <c r="EA51" s="382">
        <f t="shared" si="62"/>
        <v>347.90799664431205</v>
      </c>
      <c r="EB51" s="382">
        <f t="shared" si="62"/>
        <v>365.1153275714255</v>
      </c>
      <c r="EC51" s="382">
        <f t="shared" si="62"/>
        <v>382.17785353974705</v>
      </c>
      <c r="ED51" s="382">
        <f t="shared" si="62"/>
        <v>399.09349505506663</v>
      </c>
      <c r="EE51" s="382">
        <f t="shared" si="62"/>
        <v>415.86063083943446</v>
      </c>
      <c r="EF51" s="382">
        <f t="shared" si="62"/>
        <v>432.47807347141708</v>
      </c>
      <c r="EG51" s="382">
        <f t="shared" si="62"/>
        <v>448.9450438819938</v>
      </c>
      <c r="EH51" s="382">
        <f t="shared" si="62"/>
        <v>465.26114513003785</v>
      </c>
      <c r="EI51" s="382">
        <f t="shared" si="62"/>
        <v>481.42633583724853</v>
      </c>
      <c r="EJ51" s="382">
        <f t="shared" si="62"/>
        <v>497.44090361700705</v>
      </c>
      <c r="EK51" s="382">
        <f t="shared" si="62"/>
        <v>513.30543878606022</v>
      </c>
      <c r="EL51" s="382">
        <f t="shared" si="62"/>
        <v>529.02080860365766</v>
      </c>
      <c r="EM51" s="382">
        <f t="shared" si="62"/>
        <v>544.58813224060509</v>
      </c>
      <c r="EN51" s="382">
        <f t="shared" si="62"/>
        <v>560.00875664136493</v>
      </c>
      <c r="EO51" s="382">
        <f t="shared" si="62"/>
        <v>575.28423340630582</v>
      </c>
      <c r="EP51" s="382">
        <f t="shared" si="62"/>
        <v>590.41629678870686</v>
      </c>
      <c r="EQ51" s="382">
        <f t="shared" si="62"/>
        <v>605.40684287233137</v>
      </c>
      <c r="ER51" s="382">
        <f t="shared" si="62"/>
        <v>620.25790997023648</v>
      </c>
      <c r="ES51" s="382">
        <f t="shared" si="62"/>
        <v>634.97166026384264</v>
      </c>
      <c r="ET51" s="382">
        <f t="shared" si="62"/>
        <v>649.55036268302149</v>
      </c>
      <c r="EU51" s="382">
        <f t="shared" si="62"/>
        <v>663.99637701277584</v>
      </c>
      <c r="EV51" s="382">
        <f t="shared" si="62"/>
        <v>678.31213919970764</v>
      </c>
      <c r="EW51" s="521"/>
      <c r="EX51" s="252"/>
      <c r="EY51" s="515">
        <f t="shared" si="63"/>
        <v>400.00000000000006</v>
      </c>
      <c r="EZ51" s="525">
        <v>40000</v>
      </c>
      <c r="FA51" s="382">
        <f t="shared" si="56"/>
        <v>223.54695020203013</v>
      </c>
      <c r="FB51" s="382">
        <f t="shared" si="56"/>
        <v>233.68770290401406</v>
      </c>
      <c r="FC51" s="382">
        <f t="shared" si="56"/>
        <v>243.92194264084623</v>
      </c>
      <c r="FD51" s="382">
        <f t="shared" si="56"/>
        <v>254.24915118188051</v>
      </c>
      <c r="FE51" s="382">
        <f t="shared" si="56"/>
        <v>264.66861074908763</v>
      </c>
      <c r="FF51" s="382">
        <f t="shared" si="56"/>
        <v>275.1794115481631</v>
      </c>
      <c r="FG51" s="382">
        <f t="shared" si="56"/>
        <v>285.78046115559903</v>
      </c>
      <c r="FH51" s="382">
        <f t="shared" si="56"/>
        <v>296.47049555604247</v>
      </c>
      <c r="FI51" s="382">
        <f t="shared" si="56"/>
        <v>307.24809159530253</v>
      </c>
      <c r="FJ51" s="382">
        <f t="shared" si="56"/>
        <v>318.11168059385079</v>
      </c>
      <c r="FK51" s="382">
        <f t="shared" si="56"/>
        <v>329.05956285389698</v>
      </c>
      <c r="FL51" s="382">
        <f t="shared" si="56"/>
        <v>340.08992278993742</v>
      </c>
      <c r="FM51" s="382">
        <f t="shared" si="56"/>
        <v>351.20084441752363</v>
      </c>
      <c r="FN51" s="382">
        <f t="shared" si="56"/>
        <v>362.39032694701586</v>
      </c>
      <c r="FO51" s="382">
        <f t="shared" si="56"/>
        <v>373.65630024714966</v>
      </c>
      <c r="FP51" s="382">
        <f t="shared" si="56"/>
        <v>384.99663996608734</v>
      </c>
      <c r="FQ51" s="382">
        <f t="shared" si="51"/>
        <v>396.4091821239254</v>
      </c>
      <c r="FR51" s="382">
        <f t="shared" si="51"/>
        <v>407.89173701906896</v>
      </c>
      <c r="FS51" s="382">
        <f t="shared" si="51"/>
        <v>419.44210232022294</v>
      </c>
      <c r="FT51" s="382">
        <f t="shared" si="51"/>
        <v>431.05807524490973</v>
      </c>
      <c r="FU51" s="382">
        <f t="shared" si="51"/>
        <v>442.73746375346104</v>
      </c>
      <c r="FV51" s="382">
        <f t="shared" si="51"/>
        <v>454.47809671360847</v>
      </c>
      <c r="FW51" s="382">
        <f t="shared" si="51"/>
        <v>466.27783301457151</v>
      </c>
      <c r="FX51" s="382">
        <f t="shared" si="51"/>
        <v>478.13456963054205</v>
      </c>
      <c r="FY51" s="382">
        <f t="shared" si="51"/>
        <v>490.0462486514852</v>
      </c>
      <c r="FZ51" s="382">
        <f t="shared" si="51"/>
        <v>502.01086331418509</v>
      </c>
      <c r="GA51" s="382">
        <f t="shared" si="51"/>
        <v>514.02646307849295</v>
      </c>
      <c r="GB51" s="382">
        <f t="shared" si="51"/>
        <v>526.09115780298566</v>
      </c>
      <c r="GC51" s="382">
        <f t="shared" si="51"/>
        <v>538.20312108089615</v>
      </c>
      <c r="GD51" s="382">
        <f t="shared" si="51"/>
        <v>550.36059280153677</v>
      </c>
      <c r="GE51" s="382">
        <f t="shared" si="45"/>
        <v>562.56188100478278</v>
      </c>
      <c r="GF51" s="382">
        <f t="shared" si="45"/>
        <v>574.80536309681224</v>
      </c>
      <c r="GG51" s="382">
        <f t="shared" si="45"/>
        <v>587.08948649452338</v>
      </c>
      <c r="GH51" s="382">
        <f t="shared" si="45"/>
        <v>599.41276876412485</v>
      </c>
      <c r="GI51" s="382">
        <f t="shared" si="45"/>
        <v>611.77379731659903</v>
      </c>
      <c r="GJ51" s="382">
        <f t="shared" si="45"/>
        <v>624.17122871928893</v>
      </c>
      <c r="GK51" s="382">
        <f t="shared" si="45"/>
        <v>636.60378767895997</v>
      </c>
      <c r="GL51" s="382">
        <f t="shared" si="45"/>
        <v>649.07026574750944</v>
      </c>
      <c r="GM51" s="382">
        <f t="shared" si="45"/>
        <v>661.56951979718485</v>
      </c>
      <c r="GN51" s="382">
        <f t="shared" si="45"/>
        <v>674.10047030784176</v>
      </c>
      <c r="GO51" s="511"/>
      <c r="GP51" s="521"/>
      <c r="GQ51" s="525">
        <v>40000</v>
      </c>
      <c r="GR51" s="582">
        <f t="shared" si="57"/>
        <v>10.839894998074186</v>
      </c>
      <c r="GS51" s="476">
        <f t="shared" si="57"/>
        <v>5.1902206966761018</v>
      </c>
      <c r="GT51" s="476">
        <f t="shared" si="57"/>
        <v>3.3095448071400932</v>
      </c>
      <c r="GU51" s="476">
        <f t="shared" si="57"/>
        <v>2.3711845674957761</v>
      </c>
      <c r="GV51" s="476">
        <f t="shared" si="57"/>
        <v>1.8098005322578552</v>
      </c>
      <c r="GW51" s="476">
        <f t="shared" si="57"/>
        <v>1.4369436687040633</v>
      </c>
      <c r="GX51" s="476">
        <f t="shared" si="57"/>
        <v>1.1718478212151853</v>
      </c>
      <c r="GY51" s="476">
        <f t="shared" si="57"/>
        <v>0.974127847106941</v>
      </c>
      <c r="GZ51" s="476">
        <f t="shared" si="57"/>
        <v>0.82134567951723536</v>
      </c>
      <c r="HA51" s="476">
        <f t="shared" si="57"/>
        <v>0.7000367681437375</v>
      </c>
      <c r="HB51" s="476">
        <f t="shared" si="57"/>
        <v>0.60163120232714917</v>
      </c>
      <c r="HC51" s="476">
        <f t="shared" si="57"/>
        <v>0.52041428443078674</v>
      </c>
      <c r="HD51" s="476">
        <f t="shared" si="57"/>
        <v>0.45242838717868089</v>
      </c>
      <c r="HE51" s="476">
        <f t="shared" si="57"/>
        <v>0.39484545211389194</v>
      </c>
      <c r="HF51" s="476">
        <f t="shared" si="57"/>
        <v>0.34559049577014517</v>
      </c>
      <c r="HG51" s="476">
        <f t="shared" si="52"/>
        <v>0.30310630680531392</v>
      </c>
      <c r="HH51" s="476">
        <f t="shared" si="52"/>
        <v>0.26620119579624135</v>
      </c>
      <c r="HI51" s="476">
        <f t="shared" si="52"/>
        <v>0.23394749864191261</v>
      </c>
      <c r="HJ51" s="476">
        <f t="shared" si="52"/>
        <v>0.20561213414431703</v>
      </c>
      <c r="HK51" s="478">
        <f t="shared" si="52"/>
        <v>0.18060799614221679</v>
      </c>
      <c r="HL51" s="476">
        <f t="shared" si="52"/>
        <v>0.15845923475891757</v>
      </c>
      <c r="HM51" s="476">
        <f t="shared" si="52"/>
        <v>0.13877600698778594</v>
      </c>
      <c r="HN51" s="476">
        <f t="shared" si="52"/>
        <v>0.1212358142038296</v>
      </c>
      <c r="HO51" s="476">
        <f t="shared" si="52"/>
        <v>0.10556950504484351</v>
      </c>
      <c r="HP51" s="476">
        <f t="shared" si="52"/>
        <v>9.1550637053685671E-2</v>
      </c>
      <c r="HQ51" s="476">
        <f t="shared" si="52"/>
        <v>7.8987292553466731E-2</v>
      </c>
      <c r="HR51" s="476">
        <f t="shared" si="52"/>
        <v>6.7715712279324186E-2</v>
      </c>
      <c r="HS51" s="476">
        <f t="shared" si="52"/>
        <v>5.7595292179746446E-2</v>
      </c>
      <c r="HT51" s="476">
        <f t="shared" si="52"/>
        <v>4.8504614238488515E-2</v>
      </c>
      <c r="HU51" s="476">
        <f t="shared" si="46"/>
        <v>4.0338269971279858E-2</v>
      </c>
      <c r="HV51" s="476">
        <f t="shared" si="46"/>
        <v>3.3004297560117753E-2</v>
      </c>
      <c r="HW51" s="476">
        <f t="shared" si="33"/>
        <v>2.6422098368942486E-2</v>
      </c>
      <c r="HX51" s="476">
        <f t="shared" si="33"/>
        <v>2.0520731149396679E-2</v>
      </c>
      <c r="HY51" s="476">
        <f t="shared" si="33"/>
        <v>1.5237506187329329E-2</v>
      </c>
      <c r="HZ51" s="476">
        <f t="shared" si="33"/>
        <v>1.0516819423546441E-2</v>
      </c>
      <c r="IA51" s="476">
        <f t="shared" si="33"/>
        <v>6.3091799171738636E-3</v>
      </c>
      <c r="IB51" s="476">
        <f t="shared" si="33"/>
        <v>2.570394109304278E-3</v>
      </c>
      <c r="IC51" s="476">
        <f t="shared" si="33"/>
        <v>7.3912195742447339E-4</v>
      </c>
      <c r="ID51" s="476">
        <f t="shared" si="33"/>
        <v>3.654925387558689E-3</v>
      </c>
      <c r="IE51" s="476">
        <f t="shared" si="47"/>
        <v>6.2090424871872893E-3</v>
      </c>
    </row>
    <row r="52" spans="1:320" s="90" customFormat="1" ht="17.45" customHeight="1">
      <c r="A52" s="173"/>
      <c r="B52" s="182"/>
      <c r="C52" s="91"/>
      <c r="D52" s="189"/>
      <c r="E52" s="91"/>
      <c r="F52" s="116"/>
      <c r="G52" s="116"/>
      <c r="H52" s="116"/>
      <c r="I52" s="116"/>
      <c r="J52" s="2"/>
      <c r="K52" s="605"/>
      <c r="L52" s="10"/>
      <c r="M52" s="178"/>
      <c r="N52" s="2"/>
      <c r="O52" s="20"/>
      <c r="P52" s="9"/>
      <c r="Q52" s="9"/>
      <c r="R52" s="56"/>
      <c r="S52" s="154"/>
      <c r="T52" s="155"/>
      <c r="U52" s="155"/>
      <c r="V52" s="279"/>
      <c r="W52" s="92"/>
      <c r="X52" s="524">
        <v>41000</v>
      </c>
      <c r="Y52" s="410">
        <f t="shared" ref="Y52:BL52" si="67">SQRT(5*((((1/$S58)*(((1+0.2*(Y$10/$R$11)^2)^3.5)-1))+1)^(1/3.5)-1))</f>
        <v>3.160152628862968E-2</v>
      </c>
      <c r="Z52" s="410">
        <f>SQRT(5*((((1/$S58)*(((1+0.2*(Z$10/$R$11)^2)^3.5)-1))+1)^(1/3.5)-1))</f>
        <v>6.3184313552869534E-2</v>
      </c>
      <c r="AA52" s="410">
        <f t="shared" si="67"/>
        <v>9.4729745703347426E-2</v>
      </c>
      <c r="AB52" s="410">
        <f t="shared" si="67"/>
        <v>0.12621945043161384</v>
      </c>
      <c r="AC52" s="410">
        <f t="shared" si="67"/>
        <v>0.15763541594581107</v>
      </c>
      <c r="AD52" s="410">
        <f t="shared" si="67"/>
        <v>0.18896010170758848</v>
      </c>
      <c r="AE52" s="410">
        <f t="shared" si="67"/>
        <v>0.2201765414714561</v>
      </c>
      <c r="AF52" s="410">
        <f t="shared" si="67"/>
        <v>0.25126843716547492</v>
      </c>
      <c r="AG52" s="410">
        <f t="shared" si="67"/>
        <v>0.28222024242609506</v>
      </c>
      <c r="AH52" s="410">
        <f t="shared" si="67"/>
        <v>0.31301723489632277</v>
      </c>
      <c r="AI52" s="410">
        <f t="shared" si="67"/>
        <v>0.34364557670283036</v>
      </c>
      <c r="AJ52" s="410">
        <f t="shared" si="67"/>
        <v>0.37409236283093666</v>
      </c>
      <c r="AK52" s="410">
        <f t="shared" si="67"/>
        <v>0.40434565740458878</v>
      </c>
      <c r="AL52" s="410">
        <f t="shared" si="67"/>
        <v>0.43439451814263574</v>
      </c>
      <c r="AM52" s="410">
        <f t="shared" si="67"/>
        <v>0.46422900949461948</v>
      </c>
      <c r="AN52" s="410">
        <f t="shared" si="67"/>
        <v>0.49384020515388677</v>
      </c>
      <c r="AO52" s="410">
        <f t="shared" si="67"/>
        <v>0.52322018080046162</v>
      </c>
      <c r="AP52" s="410">
        <f t="shared" si="67"/>
        <v>0.55236199803996411</v>
      </c>
      <c r="AQ52" s="410">
        <f t="shared" si="67"/>
        <v>0.58125968057896626</v>
      </c>
      <c r="AR52" s="410">
        <f t="shared" si="67"/>
        <v>0.60990818371471245</v>
      </c>
      <c r="AS52" s="410">
        <f t="shared" si="67"/>
        <v>0.63830335822177242</v>
      </c>
      <c r="AT52" s="410">
        <f t="shared" si="67"/>
        <v>0.6664419096944848</v>
      </c>
      <c r="AU52" s="410">
        <f t="shared" si="67"/>
        <v>0.69432135435741127</v>
      </c>
      <c r="AV52" s="410">
        <f t="shared" si="67"/>
        <v>0.72193997229123552</v>
      </c>
      <c r="AW52" s="410">
        <f t="shared" si="67"/>
        <v>0.74929675894363246</v>
      </c>
      <c r="AX52" s="410">
        <f t="shared" si="67"/>
        <v>0.77639137570828143</v>
      </c>
      <c r="AY52" s="410">
        <f t="shared" si="67"/>
        <v>0.80322410026403324</v>
      </c>
      <c r="AZ52" s="410">
        <f t="shared" si="67"/>
        <v>0.82979577727427878</v>
      </c>
      <c r="BA52" s="410">
        <f t="shared" si="67"/>
        <v>0.85610776995593307</v>
      </c>
      <c r="BB52" s="410">
        <f t="shared" si="67"/>
        <v>0.88216191294087221</v>
      </c>
      <c r="BC52" s="410">
        <f t="shared" si="67"/>
        <v>0.90796046677151321</v>
      </c>
      <c r="BD52" s="410">
        <f t="shared" si="67"/>
        <v>0.93350607429763233</v>
      </c>
      <c r="BE52" s="410">
        <f t="shared" si="67"/>
        <v>0.95880171917428536</v>
      </c>
      <c r="BF52" s="410">
        <f t="shared" si="67"/>
        <v>0.98385068660093089</v>
      </c>
      <c r="BG52" s="410">
        <f t="shared" si="67"/>
        <v>1.0086565263897758</v>
      </c>
      <c r="BH52" s="410">
        <f t="shared" si="67"/>
        <v>1.0332230184066231</v>
      </c>
      <c r="BI52" s="410">
        <f t="shared" si="67"/>
        <v>1.0575541403897026</v>
      </c>
      <c r="BJ52" s="410">
        <f t="shared" si="67"/>
        <v>1.0816540381207114</v>
      </c>
      <c r="BK52" s="410">
        <f t="shared" si="67"/>
        <v>1.1055269978969158</v>
      </c>
      <c r="BL52" s="410">
        <f t="shared" si="67"/>
        <v>1.1291774212330434</v>
      </c>
      <c r="BM52" s="253"/>
      <c r="BN52" s="252"/>
      <c r="BO52" s="537">
        <f t="shared" si="59"/>
        <v>410</v>
      </c>
      <c r="BP52" s="524">
        <v>41000</v>
      </c>
      <c r="BQ52" s="382">
        <f t="shared" si="60"/>
        <v>246.69926143490031</v>
      </c>
      <c r="BR52" s="382">
        <f t="shared" si="60"/>
        <v>246.84693577161894</v>
      </c>
      <c r="BS52" s="382">
        <f t="shared" si="60"/>
        <v>247.09267154838105</v>
      </c>
      <c r="BT52" s="382">
        <f t="shared" si="60"/>
        <v>247.43589118379515</v>
      </c>
      <c r="BU52" s="382">
        <f t="shared" si="60"/>
        <v>247.87579513932758</v>
      </c>
      <c r="BV52" s="382">
        <f t="shared" si="60"/>
        <v>248.41137073110252</v>
      </c>
      <c r="BW52" s="382">
        <f t="shared" si="60"/>
        <v>249.04140309522506</v>
      </c>
      <c r="BX52" s="382">
        <f t="shared" si="60"/>
        <v>249.76448805445207</v>
      </c>
      <c r="BY52" s="382">
        <f t="shared" si="60"/>
        <v>250.57904659959715</v>
      </c>
      <c r="BZ52" s="382">
        <f t="shared" si="60"/>
        <v>251.48334067541165</v>
      </c>
      <c r="CA52" s="382">
        <f t="shared" si="60"/>
        <v>252.47548994813189</v>
      </c>
      <c r="CB52" s="382">
        <f t="shared" si="60"/>
        <v>253.55348923011019</v>
      </c>
      <c r="CC52" s="382">
        <f t="shared" si="60"/>
        <v>254.7152262451379</v>
      </c>
      <c r="CD52" s="382">
        <f t="shared" si="60"/>
        <v>255.95849943501673</v>
      </c>
      <c r="CE52" s="382">
        <f t="shared" si="60"/>
        <v>257.28103553211872</v>
      </c>
      <c r="CF52" s="382">
        <f t="shared" si="60"/>
        <v>258.68050665241077</v>
      </c>
      <c r="CG52" s="382">
        <f t="shared" si="60"/>
        <v>260.15454669698067</v>
      </c>
      <c r="CH52" s="382">
        <f t="shared" si="60"/>
        <v>261.70076688581031</v>
      </c>
      <c r="CI52" s="382">
        <f t="shared" si="60"/>
        <v>263.3167702838328</v>
      </c>
      <c r="CJ52" s="382">
        <f t="shared" si="60"/>
        <v>265.00016521487004</v>
      </c>
      <c r="CK52" s="382">
        <f t="shared" si="60"/>
        <v>266.74857749275003</v>
      </c>
      <c r="CL52" s="382">
        <f t="shared" si="60"/>
        <v>268.55966142989223</v>
      </c>
      <c r="CM52" s="382">
        <f t="shared" si="60"/>
        <v>270.43110961134596</v>
      </c>
      <c r="CN52" s="382">
        <f t="shared" si="60"/>
        <v>272.36066144628649</v>
      </c>
      <c r="CO52" s="382">
        <f t="shared" si="60"/>
        <v>274.34611052916802</v>
      </c>
      <c r="CP52" s="382">
        <f t="shared" si="60"/>
        <v>276.38531085913183</v>
      </c>
      <c r="CQ52" s="382">
        <f t="shared" si="60"/>
        <v>278.47618197900425</v>
      </c>
      <c r="CR52" s="382">
        <f t="shared" si="60"/>
        <v>280.61671310459701</v>
      </c>
      <c r="CS52" s="382">
        <f t="shared" si="60"/>
        <v>282.80496632132912</v>
      </c>
      <c r="CT52" s="382">
        <f t="shared" si="60"/>
        <v>285.0390789288345</v>
      </c>
      <c r="CU52" s="382">
        <f t="shared" si="60"/>
        <v>287.31726501557733</v>
      </c>
      <c r="CV52" s="382">
        <f t="shared" si="60"/>
        <v>289.63781634495734</v>
      </c>
      <c r="CW52" s="382">
        <f t="shared" si="60"/>
        <v>291.99910263232226</v>
      </c>
      <c r="CX52" s="382">
        <f t="shared" si="60"/>
        <v>294.39957128905422</v>
      </c>
      <c r="CY52" s="382">
        <f t="shared" si="60"/>
        <v>296.83774670576383</v>
      </c>
      <c r="CZ52" s="382">
        <f t="shared" si="60"/>
        <v>299.3122291418905</v>
      </c>
      <c r="DA52" s="382">
        <f t="shared" si="60"/>
        <v>301.82169328387704</v>
      </c>
      <c r="DB52" s="382">
        <f t="shared" si="60"/>
        <v>304.36488652877813</v>
      </c>
      <c r="DC52" s="382">
        <f t="shared" si="60"/>
        <v>306.9406270448107</v>
      </c>
      <c r="DD52" s="382">
        <f t="shared" si="60"/>
        <v>309.54780165508851</v>
      </c>
      <c r="DE52" s="521"/>
      <c r="DF52" s="252"/>
      <c r="DG52" s="537">
        <f t="shared" si="61"/>
        <v>410</v>
      </c>
      <c r="DH52" s="524">
        <v>41000</v>
      </c>
      <c r="DI52" s="382">
        <f t="shared" si="62"/>
        <v>19.339943375392284</v>
      </c>
      <c r="DJ52" s="382">
        <f t="shared" si="62"/>
        <v>38.668418580946842</v>
      </c>
      <c r="DK52" s="382">
        <f t="shared" si="62"/>
        <v>57.974032682314878</v>
      </c>
      <c r="DL52" s="382">
        <f t="shared" si="62"/>
        <v>77.245541937601018</v>
      </c>
      <c r="DM52" s="382">
        <f t="shared" si="62"/>
        <v>96.471923238888394</v>
      </c>
      <c r="DN52" s="382">
        <f t="shared" si="62"/>
        <v>115.64244188256248</v>
      </c>
      <c r="DO52" s="382">
        <f t="shared" si="62"/>
        <v>134.74671462877365</v>
      </c>
      <c r="DP52" s="382">
        <f t="shared" si="62"/>
        <v>153.77476715585308</v>
      </c>
      <c r="DQ52" s="382">
        <f t="shared" si="62"/>
        <v>172.7170851831296</v>
      </c>
      <c r="DR52" s="382">
        <f t="shared" si="62"/>
        <v>191.56465871697154</v>
      </c>
      <c r="DS52" s="382">
        <f t="shared" si="62"/>
        <v>210.309019062413</v>
      </c>
      <c r="DT52" s="382">
        <f t="shared" si="62"/>
        <v>228.94226842835016</v>
      </c>
      <c r="DU52" s="382">
        <f t="shared" si="62"/>
        <v>247.45710213067088</v>
      </c>
      <c r="DV52" s="382">
        <f t="shared" si="62"/>
        <v>265.84682355934672</v>
      </c>
      <c r="DW52" s="382">
        <f t="shared" si="62"/>
        <v>284.10535221745783</v>
      </c>
      <c r="DX52" s="382">
        <f t="shared" si="62"/>
        <v>302.2272252592021</v>
      </c>
      <c r="DY52" s="382">
        <f t="shared" si="62"/>
        <v>320.20759304857705</v>
      </c>
      <c r="DZ52" s="382">
        <f t="shared" si="62"/>
        <v>338.04220933009486</v>
      </c>
      <c r="EA52" s="382">
        <f t="shared" si="62"/>
        <v>355.72741664824429</v>
      </c>
      <c r="EB52" s="382">
        <f t="shared" si="62"/>
        <v>373.26012767538322</v>
      </c>
      <c r="EC52" s="382">
        <f t="shared" si="62"/>
        <v>390.63780311058878</v>
      </c>
      <c r="ED52" s="382">
        <f t="shared" si="62"/>
        <v>407.8584267974777</v>
      </c>
      <c r="EE52" s="382">
        <f t="shared" si="62"/>
        <v>424.92047868047109</v>
      </c>
      <c r="EF52" s="382">
        <f t="shared" si="62"/>
        <v>441.82290617932711</v>
      </c>
      <c r="EG52" s="382">
        <f t="shared" si="62"/>
        <v>458.5650945140851</v>
      </c>
      <c r="EH52" s="382">
        <f t="shared" si="62"/>
        <v>475.14683645972036</v>
      </c>
      <c r="EI52" s="382">
        <f t="shared" si="62"/>
        <v>491.56830195401375</v>
      </c>
      <c r="EJ52" s="382">
        <f t="shared" si="62"/>
        <v>507.83000792586307</v>
      </c>
      <c r="EK52" s="382">
        <f t="shared" si="62"/>
        <v>523.93278865579327</v>
      </c>
      <c r="EL52" s="382">
        <f t="shared" si="62"/>
        <v>539.8777669274408</v>
      </c>
      <c r="EM52" s="382">
        <f t="shared" si="62"/>
        <v>555.66632617912251</v>
      </c>
      <c r="EN52" s="382">
        <f t="shared" si="62"/>
        <v>571.30008381895209</v>
      </c>
      <c r="EO52" s="382">
        <f t="shared" si="62"/>
        <v>586.78086582581739</v>
      </c>
      <c r="EP52" s="382">
        <f t="shared" si="62"/>
        <v>602.11068272196133</v>
      </c>
      <c r="EQ52" s="382">
        <f t="shared" si="62"/>
        <v>617.29170697103143</v>
      </c>
      <c r="ER52" s="382">
        <f t="shared" si="62"/>
        <v>632.32625182808795</v>
      </c>
      <c r="ES52" s="382">
        <f t="shared" si="62"/>
        <v>647.21675164492206</v>
      </c>
      <c r="ET52" s="382">
        <f t="shared" si="62"/>
        <v>661.96574361491298</v>
      </c>
      <c r="EU52" s="382">
        <f t="shared" si="62"/>
        <v>676.57585092611998</v>
      </c>
      <c r="EV52" s="382">
        <f t="shared" si="62"/>
        <v>691.04976727899373</v>
      </c>
      <c r="EW52" s="521"/>
      <c r="EX52" s="252"/>
      <c r="EY52" s="515">
        <f t="shared" si="63"/>
        <v>410</v>
      </c>
      <c r="EZ52" s="524">
        <v>41000</v>
      </c>
      <c r="FA52" s="382">
        <f t="shared" si="56"/>
        <v>229.54926143490033</v>
      </c>
      <c r="FB52" s="382">
        <f t="shared" si="56"/>
        <v>239.69693577161897</v>
      </c>
      <c r="FC52" s="382">
        <f t="shared" si="56"/>
        <v>249.94267154838107</v>
      </c>
      <c r="FD52" s="382">
        <f t="shared" si="56"/>
        <v>260.28589118379517</v>
      </c>
      <c r="FE52" s="382">
        <f t="shared" si="56"/>
        <v>270.7257951393276</v>
      </c>
      <c r="FF52" s="382">
        <f t="shared" si="56"/>
        <v>281.26137073110255</v>
      </c>
      <c r="FG52" s="382">
        <f t="shared" si="56"/>
        <v>291.89140309522509</v>
      </c>
      <c r="FH52" s="382">
        <f t="shared" si="56"/>
        <v>302.61448805445207</v>
      </c>
      <c r="FI52" s="382">
        <f t="shared" si="56"/>
        <v>313.4290465995972</v>
      </c>
      <c r="FJ52" s="382">
        <f t="shared" si="56"/>
        <v>324.3333406754117</v>
      </c>
      <c r="FK52" s="382">
        <f t="shared" si="56"/>
        <v>335.32548994813192</v>
      </c>
      <c r="FL52" s="382">
        <f t="shared" si="56"/>
        <v>346.40348923011021</v>
      </c>
      <c r="FM52" s="382">
        <f t="shared" si="56"/>
        <v>357.56522624513792</v>
      </c>
      <c r="FN52" s="382">
        <f t="shared" si="56"/>
        <v>368.80849943501676</v>
      </c>
      <c r="FO52" s="382">
        <f t="shared" si="56"/>
        <v>380.13103553211874</v>
      </c>
      <c r="FP52" s="382">
        <f t="shared" si="56"/>
        <v>391.53050665241079</v>
      </c>
      <c r="FQ52" s="382">
        <f t="shared" si="51"/>
        <v>403.0045466969807</v>
      </c>
      <c r="FR52" s="382">
        <f t="shared" si="51"/>
        <v>414.55076688581033</v>
      </c>
      <c r="FS52" s="382">
        <f t="shared" si="51"/>
        <v>426.16677028383282</v>
      </c>
      <c r="FT52" s="382">
        <f t="shared" si="51"/>
        <v>437.85016521487006</v>
      </c>
      <c r="FU52" s="382">
        <f t="shared" si="51"/>
        <v>449.59857749275005</v>
      </c>
      <c r="FV52" s="382">
        <f t="shared" si="51"/>
        <v>461.40966142989225</v>
      </c>
      <c r="FW52" s="382">
        <f t="shared" si="51"/>
        <v>473.28110961134598</v>
      </c>
      <c r="FX52" s="382">
        <f t="shared" si="51"/>
        <v>485.21066144628651</v>
      </c>
      <c r="FY52" s="382">
        <f t="shared" si="51"/>
        <v>497.19611052916804</v>
      </c>
      <c r="FZ52" s="382">
        <f t="shared" si="51"/>
        <v>509.23531085913186</v>
      </c>
      <c r="GA52" s="382">
        <f t="shared" si="51"/>
        <v>521.32618197900433</v>
      </c>
      <c r="GB52" s="382">
        <f t="shared" si="51"/>
        <v>533.46671310459703</v>
      </c>
      <c r="GC52" s="382">
        <f t="shared" si="51"/>
        <v>545.65496632132908</v>
      </c>
      <c r="GD52" s="382">
        <f t="shared" si="51"/>
        <v>557.88907892883458</v>
      </c>
      <c r="GE52" s="382">
        <f t="shared" si="45"/>
        <v>570.16726501557741</v>
      </c>
      <c r="GF52" s="382">
        <f t="shared" si="45"/>
        <v>582.48781634495731</v>
      </c>
      <c r="GG52" s="382">
        <f t="shared" si="45"/>
        <v>594.84910263232223</v>
      </c>
      <c r="GH52" s="382">
        <f t="shared" si="45"/>
        <v>607.2495712890543</v>
      </c>
      <c r="GI52" s="382">
        <f t="shared" si="45"/>
        <v>619.68774670576386</v>
      </c>
      <c r="GJ52" s="382">
        <f t="shared" si="45"/>
        <v>632.16222914189052</v>
      </c>
      <c r="GK52" s="382">
        <f t="shared" si="45"/>
        <v>644.67169328387706</v>
      </c>
      <c r="GL52" s="382">
        <f t="shared" si="45"/>
        <v>657.21488652877815</v>
      </c>
      <c r="GM52" s="382">
        <f t="shared" si="45"/>
        <v>669.79062704481066</v>
      </c>
      <c r="GN52" s="382">
        <f t="shared" si="45"/>
        <v>682.39780165508853</v>
      </c>
      <c r="GO52" s="511"/>
      <c r="GP52" s="521"/>
      <c r="GQ52" s="524">
        <v>41000</v>
      </c>
      <c r="GR52" s="583">
        <f t="shared" si="57"/>
        <v>10.869179603026849</v>
      </c>
      <c r="GS52" s="477">
        <f t="shared" si="57"/>
        <v>5.1987778287298578</v>
      </c>
      <c r="GT52" s="477">
        <f t="shared" si="57"/>
        <v>3.3112866223747566</v>
      </c>
      <c r="GU52" s="477">
        <f t="shared" si="57"/>
        <v>2.3695911072001312</v>
      </c>
      <c r="GV52" s="477">
        <f t="shared" si="57"/>
        <v>1.8062651396400944</v>
      </c>
      <c r="GW52" s="477">
        <f t="shared" si="57"/>
        <v>1.4321638850961815</v>
      </c>
      <c r="GX52" s="477">
        <f t="shared" si="57"/>
        <v>1.166222782495173</v>
      </c>
      <c r="GY52" s="477">
        <f t="shared" si="57"/>
        <v>0.96790730788587465</v>
      </c>
      <c r="GZ52" s="477">
        <f t="shared" si="57"/>
        <v>0.81469624888164716</v>
      </c>
      <c r="HA52" s="477">
        <f t="shared" si="57"/>
        <v>0.69307503193791153</v>
      </c>
      <c r="HB52" s="477">
        <f t="shared" si="57"/>
        <v>0.59444179542589193</v>
      </c>
      <c r="HC52" s="477">
        <f t="shared" si="57"/>
        <v>0.51306043924571643</v>
      </c>
      <c r="HD52" s="477">
        <f t="shared" si="57"/>
        <v>0.44495843185104439</v>
      </c>
      <c r="HE52" s="477">
        <f t="shared" si="57"/>
        <v>0.38729699492792785</v>
      </c>
      <c r="HF52" s="477">
        <f t="shared" si="57"/>
        <v>0.33799322175796825</v>
      </c>
      <c r="HG52" s="477">
        <f t="shared" si="52"/>
        <v>0.29548390723773693</v>
      </c>
      <c r="HH52" s="477">
        <f t="shared" si="52"/>
        <v>0.25857273670535019</v>
      </c>
      <c r="HI52" s="477">
        <f t="shared" si="52"/>
        <v>0.2263284153400075</v>
      </c>
      <c r="HJ52" s="477">
        <f t="shared" si="52"/>
        <v>0.19801496971834878</v>
      </c>
      <c r="HK52" s="477">
        <f t="shared" si="52"/>
        <v>0.17304296052660489</v>
      </c>
      <c r="HL52" s="477">
        <f t="shared" si="52"/>
        <v>0.1509346353902917</v>
      </c>
      <c r="HM52" s="477">
        <f t="shared" si="52"/>
        <v>0.13129858576884434</v>
      </c>
      <c r="HN52" s="477">
        <f t="shared" si="52"/>
        <v>0.1138110149010747</v>
      </c>
      <c r="HO52" s="477">
        <f t="shared" si="52"/>
        <v>9.820168818804785E-2</v>
      </c>
      <c r="HP52" s="477">
        <f t="shared" si="52"/>
        <v>8.4243254615831556E-2</v>
      </c>
      <c r="HQ52" s="477">
        <f t="shared" si="52"/>
        <v>7.1743031382470915E-2</v>
      </c>
      <c r="HR52" s="477">
        <f t="shared" si="52"/>
        <v>6.0536612931918532E-2</v>
      </c>
      <c r="HS52" s="477">
        <f t="shared" si="52"/>
        <v>5.0482848155118484E-2</v>
      </c>
      <c r="HT52" s="477">
        <f t="shared" si="52"/>
        <v>4.1459855416314806E-2</v>
      </c>
      <c r="HU52" s="477">
        <f t="shared" si="46"/>
        <v>3.3361833186611824E-2</v>
      </c>
      <c r="HV52" s="477">
        <f t="shared" si="46"/>
        <v>2.6096486602249926E-2</v>
      </c>
      <c r="HW52" s="477">
        <f t="shared" si="33"/>
        <v>1.9582935208444098E-2</v>
      </c>
      <c r="HX52" s="477">
        <f t="shared" si="33"/>
        <v>1.3749999831964278E-2</v>
      </c>
      <c r="HY52" s="477">
        <f t="shared" si="33"/>
        <v>8.5347905535600316E-3</v>
      </c>
      <c r="HZ52" s="477">
        <f t="shared" si="33"/>
        <v>3.8815355976341806E-3</v>
      </c>
      <c r="IA52" s="477">
        <f t="shared" si="33"/>
        <v>2.5939566121638773E-4</v>
      </c>
      <c r="IB52" s="477">
        <f t="shared" si="33"/>
        <v>3.9323122502262914E-3</v>
      </c>
      <c r="IC52" s="477">
        <f t="shared" si="33"/>
        <v>7.1768926594161604E-3</v>
      </c>
      <c r="ID52" s="477">
        <f t="shared" si="33"/>
        <v>1.0028770420968286E-2</v>
      </c>
      <c r="IE52" s="477">
        <f t="shared" si="47"/>
        <v>1.2520032613529826E-2</v>
      </c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</row>
    <row r="53" spans="1:320">
      <c r="K53" s="605"/>
      <c r="V53" s="279"/>
      <c r="X53" s="524">
        <v>42000</v>
      </c>
      <c r="Y53" s="410">
        <f t="shared" ref="Y53:BL53" si="68">SQRT(5*((((1/$S59)*(((1+0.2*(Y$10/$R$11)^2)^3.5)-1))+1)^(1/3.5)-1))</f>
        <v>3.2369965258875241E-2</v>
      </c>
      <c r="Z53" s="410">
        <f t="shared" si="68"/>
        <v>6.4719545248358518E-2</v>
      </c>
      <c r="AA53" s="410">
        <f t="shared" si="68"/>
        <v>9.7028495143414162E-2</v>
      </c>
      <c r="AB53" s="410">
        <f t="shared" si="68"/>
        <v>0.12927684849563217</v>
      </c>
      <c r="AC53" s="410">
        <f t="shared" si="68"/>
        <v>0.16144505022796324</v>
      </c>
      <c r="AD53" s="410">
        <f t="shared" si="68"/>
        <v>0.19351408243335094</v>
      </c>
      <c r="AE53" s="410">
        <f t="shared" si="68"/>
        <v>0.22546558095827984</v>
      </c>
      <c r="AF53" s="410">
        <f t="shared" si="68"/>
        <v>0.2572819410508933</v>
      </c>
      <c r="AG53" s="410">
        <f t="shared" si="68"/>
        <v>0.28894641069586219</v>
      </c>
      <c r="AH53" s="410">
        <f t="shared" si="68"/>
        <v>0.3204431706269244</v>
      </c>
      <c r="AI53" s="410">
        <f t="shared" si="68"/>
        <v>0.35175740038660175</v>
      </c>
      <c r="AJ53" s="410">
        <f t="shared" si="68"/>
        <v>0.38287533017409603</v>
      </c>
      <c r="AK53" s="410">
        <f t="shared" si="68"/>
        <v>0.41378427857198724</v>
      </c>
      <c r="AL53" s="410">
        <f t="shared" si="68"/>
        <v>0.44447267655869177</v>
      </c>
      <c r="AM53" s="410">
        <f t="shared" si="68"/>
        <v>0.4749300784871624</v>
      </c>
      <c r="AN53" s="410">
        <f t="shared" si="68"/>
        <v>0.50514716093513101</v>
      </c>
      <c r="AO53" s="410">
        <f t="shared" si="68"/>
        <v>0.53511571050586004</v>
      </c>
      <c r="AP53" s="410">
        <f t="shared" si="68"/>
        <v>0.56482860178068206</v>
      </c>
      <c r="AQ53" s="410">
        <f t="shared" si="68"/>
        <v>0.59427976669776461</v>
      </c>
      <c r="AR53" s="410">
        <f t="shared" si="68"/>
        <v>0.62346415666023103</v>
      </c>
      <c r="AS53" s="410">
        <f t="shared" si="68"/>
        <v>0.6523776986662424</v>
      </c>
      <c r="AT53" s="410">
        <f t="shared" si="68"/>
        <v>0.68101724671022412</v>
      </c>
      <c r="AU53" s="410">
        <f t="shared" si="68"/>
        <v>0.70938052963496689</v>
      </c>
      <c r="AV53" s="410">
        <f t="shared" si="68"/>
        <v>0.73746609652525497</v>
      </c>
      <c r="AW53" s="410">
        <f t="shared" si="68"/>
        <v>0.76527326063104251</v>
      </c>
      <c r="AX53" s="410">
        <f t="shared" si="68"/>
        <v>0.79280204269785948</v>
      </c>
      <c r="AY53" s="410">
        <f t="shared" si="68"/>
        <v>0.82005311446837881</v>
      </c>
      <c r="AZ53" s="410">
        <f t="shared" si="68"/>
        <v>0.84702774300646477</v>
      </c>
      <c r="BA53" s="410">
        <f t="shared" si="68"/>
        <v>0.87372773638613432</v>
      </c>
      <c r="BB53" s="410">
        <f t="shared" si="68"/>
        <v>0.90015539118539656</v>
      </c>
      <c r="BC53" s="410">
        <f t="shared" si="68"/>
        <v>0.92631344213049183</v>
      </c>
      <c r="BD53" s="410">
        <f t="shared" si="68"/>
        <v>0.95220501415054004</v>
      </c>
      <c r="BE53" s="410">
        <f t="shared" si="68"/>
        <v>0.97783357702671525</v>
      </c>
      <c r="BF53" s="410">
        <f t="shared" si="68"/>
        <v>1.0032029027537352</v>
      </c>
      <c r="BG53" s="410">
        <f t="shared" si="68"/>
        <v>1.0283170256745657</v>
      </c>
      <c r="BH53" s="410">
        <f t="shared" si="68"/>
        <v>1.0531802054013295</v>
      </c>
      <c r="BI53" s="410">
        <f t="shared" si="68"/>
        <v>1.0777968924956993</v>
      </c>
      <c r="BJ53" s="410">
        <f t="shared" si="68"/>
        <v>1.1021716968500288</v>
      </c>
      <c r="BK53" s="410">
        <f t="shared" si="68"/>
        <v>1.1263093586851631</v>
      </c>
      <c r="BL53" s="410">
        <f t="shared" si="68"/>
        <v>1.1502147220615142</v>
      </c>
      <c r="BM53" s="253"/>
      <c r="BN53" s="252"/>
      <c r="BO53" s="537">
        <f t="shared" si="59"/>
        <v>420</v>
      </c>
      <c r="BP53" s="524">
        <v>42000</v>
      </c>
      <c r="BQ53" s="382">
        <f t="shared" si="60"/>
        <v>246.70168640824696</v>
      </c>
      <c r="BR53" s="382">
        <f t="shared" si="60"/>
        <v>246.85662231185057</v>
      </c>
      <c r="BS53" s="382">
        <f t="shared" si="60"/>
        <v>247.1144164168384</v>
      </c>
      <c r="BT53" s="382">
        <f t="shared" si="60"/>
        <v>247.47442550481679</v>
      </c>
      <c r="BU53" s="382">
        <f t="shared" si="60"/>
        <v>247.93575969438496</v>
      </c>
      <c r="BV53" s="382">
        <f t="shared" si="60"/>
        <v>248.49729274079746</v>
      </c>
      <c r="BW53" s="382">
        <f t="shared" si="60"/>
        <v>249.15767483068834</v>
      </c>
      <c r="BX53" s="382">
        <f t="shared" si="60"/>
        <v>249.91534756313695</v>
      </c>
      <c r="BY53" s="382">
        <f t="shared" si="60"/>
        <v>250.76856076756533</v>
      </c>
      <c r="BZ53" s="382">
        <f t="shared" si="60"/>
        <v>251.71539078193018</v>
      </c>
      <c r="CA53" s="382">
        <f t="shared" si="60"/>
        <v>252.75375980166922</v>
      </c>
      <c r="CB53" s="382">
        <f t="shared" si="60"/>
        <v>253.88145591034896</v>
      </c>
      <c r="CC53" s="382">
        <f t="shared" si="60"/>
        <v>255.09615341575781</v>
      </c>
      <c r="CD53" s="382">
        <f t="shared" si="60"/>
        <v>256.39543313862134</v>
      </c>
      <c r="CE53" s="382">
        <f t="shared" si="60"/>
        <v>257.77680233314226</v>
      </c>
      <c r="CF53" s="382">
        <f t="shared" si="60"/>
        <v>259.2377139569586</v>
      </c>
      <c r="CG53" s="382">
        <f t="shared" si="60"/>
        <v>260.77558505064354</v>
      </c>
      <c r="CH53" s="382">
        <f t="shared" si="60"/>
        <v>262.38781403139575</v>
      </c>
      <c r="CI53" s="382">
        <f t="shared" si="60"/>
        <v>264.07179675016579</v>
      </c>
      <c r="CJ53" s="382">
        <f t="shared" si="60"/>
        <v>265.82494120452066</v>
      </c>
      <c r="CK53" s="382">
        <f t="shared" si="60"/>
        <v>267.64468083974907</v>
      </c>
      <c r="CL53" s="382">
        <f t="shared" si="60"/>
        <v>269.52848640709811</v>
      </c>
      <c r="CM53" s="382">
        <f t="shared" si="60"/>
        <v>271.47387637998207</v>
      </c>
      <c r="CN53" s="382">
        <f t="shared" si="60"/>
        <v>273.47842595617942</v>
      </c>
      <c r="CO53" s="382">
        <f t="shared" si="60"/>
        <v>275.53977469634975</v>
      </c>
      <c r="CP53" s="382">
        <f t="shared" si="60"/>
        <v>277.65563286680975</v>
      </c>
      <c r="CQ53" s="382">
        <f t="shared" si="60"/>
        <v>279.82378656766571</v>
      </c>
      <c r="CR53" s="382">
        <f t="shared" si="60"/>
        <v>282.04210173654968</v>
      </c>
      <c r="CS53" s="382">
        <f t="shared" si="60"/>
        <v>284.30852712377799</v>
      </c>
      <c r="CT53" s="382">
        <f t="shared" si="60"/>
        <v>286.62109633727442</v>
      </c>
      <c r="CU53" s="382">
        <f t="shared" si="60"/>
        <v>288.97792905557668</v>
      </c>
      <c r="CV53" s="382">
        <f t="shared" si="60"/>
        <v>291.37723150515535</v>
      </c>
      <c r="CW53" s="382">
        <f t="shared" si="60"/>
        <v>293.81729629458255</v>
      </c>
      <c r="CX53" s="382">
        <f t="shared" si="60"/>
        <v>296.29650169319672</v>
      </c>
      <c r="CY53" s="382">
        <f t="shared" si="60"/>
        <v>298.81331043618019</v>
      </c>
      <c r="CZ53" s="382">
        <f t="shared" si="60"/>
        <v>301.36626813171108</v>
      </c>
      <c r="DA53" s="382">
        <f t="shared" si="60"/>
        <v>303.95400133931219</v>
      </c>
      <c r="DB53" s="382">
        <f t="shared" si="60"/>
        <v>306.57521538192253</v>
      </c>
      <c r="DC53" s="382">
        <f t="shared" si="60"/>
        <v>309.22869194771022</v>
      </c>
      <c r="DD53" s="382">
        <f t="shared" si="60"/>
        <v>311.91328653136213</v>
      </c>
      <c r="DE53" s="521"/>
      <c r="DF53" s="252"/>
      <c r="DG53" s="537">
        <f t="shared" si="61"/>
        <v>420</v>
      </c>
      <c r="DH53" s="524">
        <v>42000</v>
      </c>
      <c r="DI53" s="382">
        <f t="shared" si="62"/>
        <v>19.810223387701093</v>
      </c>
      <c r="DJ53" s="382">
        <f t="shared" si="62"/>
        <v>39.607971113558143</v>
      </c>
      <c r="DK53" s="382">
        <f t="shared" si="62"/>
        <v>59.38085346682557</v>
      </c>
      <c r="DL53" s="382">
        <f t="shared" si="62"/>
        <v>79.116651101572742</v>
      </c>
      <c r="DM53" s="382">
        <f t="shared" si="62"/>
        <v>98.803396428659156</v>
      </c>
      <c r="DN53" s="382">
        <f t="shared" si="62"/>
        <v>118.42945060373818</v>
      </c>
      <c r="DO53" s="382">
        <f t="shared" si="62"/>
        <v>137.98357487568487</v>
      </c>
      <c r="DP53" s="382">
        <f t="shared" si="62"/>
        <v>157.45499524260657</v>
      </c>
      <c r="DQ53" s="382">
        <f t="shared" si="62"/>
        <v>176.8334595722192</v>
      </c>
      <c r="DR53" s="382">
        <f t="shared" si="62"/>
        <v>196.10928656903866</v>
      </c>
      <c r="DS53" s="382">
        <f t="shared" si="62"/>
        <v>215.27340620252883</v>
      </c>
      <c r="DT53" s="382">
        <f t="shared" si="62"/>
        <v>234.3173914377011</v>
      </c>
      <c r="DU53" s="382">
        <f t="shared" si="62"/>
        <v>253.23348132362602</v>
      </c>
      <c r="DV53" s="382">
        <f t="shared" si="62"/>
        <v>272.01459568891272</v>
      </c>
      <c r="DW53" s="382">
        <f t="shared" si="62"/>
        <v>290.65434186060713</v>
      </c>
      <c r="DX53" s="382">
        <f t="shared" si="62"/>
        <v>309.14701396054744</v>
      </c>
      <c r="DY53" s="382">
        <f t="shared" si="62"/>
        <v>327.48758543949765</v>
      </c>
      <c r="DZ53" s="382">
        <f t="shared" si="62"/>
        <v>345.67169558423473</v>
      </c>
      <c r="EA53" s="382">
        <f t="shared" si="62"/>
        <v>363.69563077753753</v>
      </c>
      <c r="EB53" s="382">
        <f t="shared" si="62"/>
        <v>381.55630130858555</v>
      </c>
      <c r="EC53" s="382">
        <f t="shared" si="62"/>
        <v>399.25121452483364</v>
      </c>
      <c r="ED53" s="382">
        <f t="shared" si="62"/>
        <v>416.77844508985618</v>
      </c>
      <c r="EE53" s="382">
        <f t="shared" si="62"/>
        <v>434.13660306914733</v>
      </c>
      <c r="EF53" s="382">
        <f t="shared" si="62"/>
        <v>451.32480051135121</v>
      </c>
      <c r="EG53" s="382">
        <f t="shared" si="62"/>
        <v>468.34261712958431</v>
      </c>
      <c r="EH53" s="382">
        <f t="shared" si="62"/>
        <v>485.19006561998572</v>
      </c>
      <c r="EI53" s="382">
        <f t="shared" si="62"/>
        <v>501.86755708501738</v>
      </c>
      <c r="EJ53" s="382">
        <f t="shared" si="62"/>
        <v>518.37586696011761</v>
      </c>
      <c r="EK53" s="382">
        <f t="shared" si="62"/>
        <v>534.716101775673</v>
      </c>
      <c r="EL53" s="382">
        <f t="shared" si="62"/>
        <v>550.88966702356561</v>
      </c>
      <c r="EM53" s="382">
        <f t="shared" si="62"/>
        <v>566.89823633975061</v>
      </c>
      <c r="EN53" s="382">
        <f t="shared" si="62"/>
        <v>582.74372216199049</v>
      </c>
      <c r="EO53" s="382">
        <f t="shared" si="62"/>
        <v>598.42824797542403</v>
      </c>
      <c r="EP53" s="382">
        <f t="shared" si="62"/>
        <v>613.95412221805464</v>
      </c>
      <c r="EQ53" s="382">
        <f t="shared" si="62"/>
        <v>629.32381388343038</v>
      </c>
      <c r="ER53" s="382">
        <f t="shared" si="62"/>
        <v>644.53992982846387</v>
      </c>
      <c r="ES53" s="382">
        <f t="shared" si="62"/>
        <v>659.60519377003993</v>
      </c>
      <c r="ET53" s="382">
        <f t="shared" si="62"/>
        <v>674.52242693445862</v>
      </c>
      <c r="EU53" s="382">
        <f t="shared" si="62"/>
        <v>689.2945303082704</v>
      </c>
      <c r="EV53" s="382">
        <f t="shared" si="62"/>
        <v>703.92446842721347</v>
      </c>
      <c r="EW53" s="521"/>
      <c r="EX53" s="252"/>
      <c r="EY53" s="515">
        <f t="shared" si="63"/>
        <v>420</v>
      </c>
      <c r="EZ53" s="524">
        <v>42000</v>
      </c>
      <c r="FA53" s="382">
        <f t="shared" si="56"/>
        <v>235.55168640824698</v>
      </c>
      <c r="FB53" s="382">
        <f t="shared" si="56"/>
        <v>245.70662231185059</v>
      </c>
      <c r="FC53" s="382">
        <f t="shared" si="56"/>
        <v>255.96441641683842</v>
      </c>
      <c r="FD53" s="382">
        <f t="shared" si="56"/>
        <v>266.32442550481682</v>
      </c>
      <c r="FE53" s="382">
        <f t="shared" si="56"/>
        <v>276.78575969438498</v>
      </c>
      <c r="FF53" s="382">
        <f t="shared" si="56"/>
        <v>287.34729274079746</v>
      </c>
      <c r="FG53" s="382">
        <f t="shared" si="56"/>
        <v>298.00767483068836</v>
      </c>
      <c r="FH53" s="382">
        <f t="shared" si="56"/>
        <v>308.76534756313697</v>
      </c>
      <c r="FI53" s="382">
        <f t="shared" si="56"/>
        <v>319.61856076756533</v>
      </c>
      <c r="FJ53" s="382">
        <f t="shared" si="56"/>
        <v>330.5653907819302</v>
      </c>
      <c r="FK53" s="382">
        <f t="shared" si="56"/>
        <v>341.60375980166924</v>
      </c>
      <c r="FL53" s="382">
        <f t="shared" si="56"/>
        <v>352.73145591034898</v>
      </c>
      <c r="FM53" s="382">
        <f t="shared" si="56"/>
        <v>363.94615341575786</v>
      </c>
      <c r="FN53" s="382">
        <f t="shared" si="56"/>
        <v>375.24543313862137</v>
      </c>
      <c r="FO53" s="382">
        <f t="shared" si="56"/>
        <v>386.62680233314228</v>
      </c>
      <c r="FP53" s="382">
        <f t="shared" si="56"/>
        <v>398.08771395695862</v>
      </c>
      <c r="FQ53" s="382">
        <f t="shared" si="51"/>
        <v>409.62558505064356</v>
      </c>
      <c r="FR53" s="382">
        <f t="shared" si="51"/>
        <v>421.23781403139577</v>
      </c>
      <c r="FS53" s="382">
        <f t="shared" si="51"/>
        <v>432.92179675016581</v>
      </c>
      <c r="FT53" s="382">
        <f t="shared" si="51"/>
        <v>444.67494120452068</v>
      </c>
      <c r="FU53" s="382">
        <f t="shared" si="51"/>
        <v>456.49468083974909</v>
      </c>
      <c r="FV53" s="382">
        <f t="shared" si="51"/>
        <v>468.37848640709814</v>
      </c>
      <c r="FW53" s="382">
        <f t="shared" si="51"/>
        <v>480.3238763799821</v>
      </c>
      <c r="FX53" s="382">
        <f t="shared" si="51"/>
        <v>492.32842595617944</v>
      </c>
      <c r="FY53" s="382">
        <f t="shared" si="51"/>
        <v>504.38977469634978</v>
      </c>
      <c r="FZ53" s="382">
        <f t="shared" si="51"/>
        <v>516.50563286680972</v>
      </c>
      <c r="GA53" s="382">
        <f t="shared" si="51"/>
        <v>528.67378656766573</v>
      </c>
      <c r="GB53" s="382">
        <f t="shared" si="51"/>
        <v>540.89210173654965</v>
      </c>
      <c r="GC53" s="382">
        <f t="shared" si="51"/>
        <v>553.15852712377796</v>
      </c>
      <c r="GD53" s="382">
        <f t="shared" si="51"/>
        <v>565.4710963372745</v>
      </c>
      <c r="GE53" s="382">
        <f t="shared" si="45"/>
        <v>577.82792905557676</v>
      </c>
      <c r="GF53" s="382">
        <f t="shared" si="45"/>
        <v>590.22723150515537</v>
      </c>
      <c r="GG53" s="382">
        <f t="shared" si="45"/>
        <v>602.66729629458257</v>
      </c>
      <c r="GH53" s="382">
        <f t="shared" si="45"/>
        <v>615.1465016931968</v>
      </c>
      <c r="GI53" s="382">
        <f t="shared" si="45"/>
        <v>627.66331043618015</v>
      </c>
      <c r="GJ53" s="382">
        <f t="shared" si="45"/>
        <v>640.2162681317111</v>
      </c>
      <c r="GK53" s="382">
        <f t="shared" si="45"/>
        <v>652.80400133931221</v>
      </c>
      <c r="GL53" s="382">
        <f t="shared" si="45"/>
        <v>665.4252153819225</v>
      </c>
      <c r="GM53" s="382">
        <f t="shared" si="45"/>
        <v>678.07869194771024</v>
      </c>
      <c r="GN53" s="382">
        <f t="shared" si="45"/>
        <v>690.76328653136216</v>
      </c>
      <c r="GO53" s="511"/>
      <c r="GP53" s="521"/>
      <c r="GQ53" s="524">
        <v>42000</v>
      </c>
      <c r="GR53" s="583">
        <f t="shared" si="57"/>
        <v>10.890410410742064</v>
      </c>
      <c r="GS53" s="477">
        <f t="shared" si="57"/>
        <v>5.2034639847468265</v>
      </c>
      <c r="GT53" s="477">
        <f t="shared" si="57"/>
        <v>3.3105546901551119</v>
      </c>
      <c r="GU53" s="477">
        <f t="shared" si="57"/>
        <v>2.3662247048715463</v>
      </c>
      <c r="GV53" s="477">
        <f t="shared" si="57"/>
        <v>1.8013789980816877</v>
      </c>
      <c r="GW53" s="477">
        <f t="shared" si="57"/>
        <v>1.4263161846646906</v>
      </c>
      <c r="GX53" s="477">
        <f t="shared" si="57"/>
        <v>1.1597329616889245</v>
      </c>
      <c r="GY53" s="477">
        <f t="shared" si="57"/>
        <v>0.96097524303621795</v>
      </c>
      <c r="GZ53" s="477">
        <f t="shared" si="57"/>
        <v>0.80745522674701931</v>
      </c>
      <c r="HA53" s="477">
        <f t="shared" si="57"/>
        <v>0.68561824156938833</v>
      </c>
      <c r="HB53" s="477">
        <f t="shared" si="57"/>
        <v>0.58683678503367498</v>
      </c>
      <c r="HC53" s="477">
        <f t="shared" si="57"/>
        <v>0.50535755688510686</v>
      </c>
      <c r="HD53" s="477">
        <f t="shared" si="57"/>
        <v>0.43719602760838655</v>
      </c>
      <c r="HE53" s="477">
        <f t="shared" si="57"/>
        <v>0.37950477322094789</v>
      </c>
      <c r="HF53" s="477">
        <f t="shared" si="57"/>
        <v>0.33019448413594282</v>
      </c>
      <c r="HG53" s="477">
        <f t="shared" si="52"/>
        <v>0.28769710196120984</v>
      </c>
      <c r="HH53" s="477">
        <f t="shared" si="52"/>
        <v>0.25081255981326556</v>
      </c>
      <c r="HI53" s="477">
        <f t="shared" si="52"/>
        <v>0.21860661261097317</v>
      </c>
      <c r="HJ53" s="477">
        <f t="shared" si="52"/>
        <v>0.19034093377649619</v>
      </c>
      <c r="HK53" s="477">
        <f t="shared" si="52"/>
        <v>0.16542418426707522</v>
      </c>
      <c r="HL53" s="477">
        <f t="shared" si="52"/>
        <v>0.14337706244185985</v>
      </c>
      <c r="HM53" s="477">
        <f t="shared" si="52"/>
        <v>0.12380688570906576</v>
      </c>
      <c r="HN53" s="477">
        <f t="shared" si="52"/>
        <v>0.10638880247440981</v>
      </c>
      <c r="HO53" s="477">
        <f t="shared" si="52"/>
        <v>9.0851700146703893E-2</v>
      </c>
      <c r="HP53" s="477">
        <f t="shared" si="52"/>
        <v>7.6967493984839916E-2</v>
      </c>
      <c r="HQ53" s="477">
        <f t="shared" si="52"/>
        <v>6.4542886315712866E-2</v>
      </c>
      <c r="HR53" s="477">
        <f t="shared" si="52"/>
        <v>5.341295547842579E-2</v>
      </c>
      <c r="HS53" s="477">
        <f t="shared" si="52"/>
        <v>4.3436116940537242E-2</v>
      </c>
      <c r="HT53" s="477">
        <f t="shared" si="52"/>
        <v>3.4490125296137104E-2</v>
      </c>
      <c r="HU53" s="477">
        <f t="shared" si="46"/>
        <v>2.6468874234820493E-2</v>
      </c>
      <c r="HV53" s="477">
        <f t="shared" si="46"/>
        <v>1.9279814286237824E-2</v>
      </c>
      <c r="HW53" s="477">
        <f t="shared" si="33"/>
        <v>1.2841853217055549E-2</v>
      </c>
      <c r="HX53" s="477">
        <f t="shared" si="33"/>
        <v>7.083636732557165E-3</v>
      </c>
      <c r="HY53" s="477">
        <f t="shared" si="33"/>
        <v>1.9421312309695191E-3</v>
      </c>
      <c r="HZ53" s="477">
        <f t="shared" si="33"/>
        <v>2.6385517449333262E-3</v>
      </c>
      <c r="IA53" s="477">
        <f t="shared" si="33"/>
        <v>6.708136294835066E-3</v>
      </c>
      <c r="IB53" s="477">
        <f t="shared" si="33"/>
        <v>1.0311004969282949E-2</v>
      </c>
      <c r="IC53" s="477">
        <f t="shared" si="33"/>
        <v>1.3486892635847188E-2</v>
      </c>
      <c r="ID53" s="477">
        <f t="shared" si="33"/>
        <v>1.6271474482097141E-2</v>
      </c>
      <c r="IE53" s="477">
        <f t="shared" si="47"/>
        <v>1.869686661874035E-2</v>
      </c>
    </row>
    <row r="54" spans="1:320">
      <c r="J54" s="252"/>
      <c r="K54" s="499">
        <v>37000</v>
      </c>
      <c r="L54" s="382">
        <f t="shared" ref="L54:L82" si="69">K54*0.0003048</f>
        <v>11.2776</v>
      </c>
      <c r="M54" s="382">
        <v>370</v>
      </c>
      <c r="N54" s="493"/>
      <c r="O54" s="263"/>
      <c r="P54" s="383">
        <f>Q54-273.15</f>
        <v>-26.500002288000502</v>
      </c>
      <c r="Q54" s="383">
        <f t="shared" ref="Q54:Q82" si="70">$Q$11-L*H_ISA_tropospause</f>
        <v>246.64999771199948</v>
      </c>
      <c r="R54" s="382">
        <f t="shared" ref="R54:R82" si="71">SQRT(RLuft_N*1.4*Q54)*m_s_→_kt</f>
        <v>611.99396506208791</v>
      </c>
      <c r="S54" s="263">
        <f>$S$51*EXP(-KB*(K54-HTropopause))</f>
        <v>0.25115832946133287</v>
      </c>
      <c r="T54" s="492"/>
      <c r="U54" s="492"/>
      <c r="V54" s="279"/>
      <c r="X54" s="524">
        <v>43000</v>
      </c>
      <c r="Y54" s="410">
        <f t="shared" ref="Y54:BL54" si="72">SQRT(5*((((1/$S60)*(((1+0.2*(Y$10/$R$11)^2)^3.5)-1))+1)^(1/3.5)-1))</f>
        <v>3.3157079961116082E-2</v>
      </c>
      <c r="Z54" s="410">
        <f t="shared" si="72"/>
        <v>6.6291999587833342E-2</v>
      </c>
      <c r="AA54" s="410">
        <f t="shared" si="72"/>
        <v>9.9382758868521839E-2</v>
      </c>
      <c r="AB54" s="410">
        <f t="shared" si="72"/>
        <v>0.1324076754199458</v>
      </c>
      <c r="AC54" s="410">
        <f t="shared" si="72"/>
        <v>0.16534553586696385</v>
      </c>
      <c r="AD54" s="410">
        <f t="shared" si="72"/>
        <v>0.19817573859958831</v>
      </c>
      <c r="AE54" s="410">
        <f t="shared" si="72"/>
        <v>0.23087842551133514</v>
      </c>
      <c r="AF54" s="410">
        <f t="shared" si="72"/>
        <v>0.26343460069796659</v>
      </c>
      <c r="AG54" s="410">
        <f t="shared" si="72"/>
        <v>0.29582623452311407</v>
      </c>
      <c r="AH54" s="410">
        <f t="shared" si="72"/>
        <v>0.32803635191515623</v>
      </c>
      <c r="AI54" s="410">
        <f t="shared" si="72"/>
        <v>0.36004910422625663</v>
      </c>
      <c r="AJ54" s="410">
        <f t="shared" si="72"/>
        <v>0.39184982443809946</v>
      </c>
      <c r="AK54" s="410">
        <f t="shared" si="72"/>
        <v>0.42342506592144352</v>
      </c>
      <c r="AL54" s="410">
        <f t="shared" si="72"/>
        <v>0.45476262533368395</v>
      </c>
      <c r="AM54" s="410">
        <f t="shared" si="72"/>
        <v>0.48585155055916185</v>
      </c>
      <c r="AN54" s="410">
        <f t="shared" si="72"/>
        <v>0.51668213485460535</v>
      </c>
      <c r="AO54" s="410">
        <f t="shared" si="72"/>
        <v>0.54724589855445871</v>
      </c>
      <c r="AP54" s="410">
        <f t="shared" si="72"/>
        <v>0.57753555981922555</v>
      </c>
      <c r="AQ54" s="410">
        <f t="shared" si="72"/>
        <v>0.60754499597783318</v>
      </c>
      <c r="AR54" s="410">
        <f t="shared" si="72"/>
        <v>0.63726919702946083</v>
      </c>
      <c r="AS54" s="410">
        <f t="shared" si="72"/>
        <v>0.66670421283831027</v>
      </c>
      <c r="AT54" s="410">
        <f t="shared" si="72"/>
        <v>0.69584709548522516</v>
      </c>
      <c r="AU54" s="410">
        <f t="shared" si="72"/>
        <v>0.72469583814148375</v>
      </c>
      <c r="AV54" s="410">
        <f t="shared" si="72"/>
        <v>0.7532493117107355</v>
      </c>
      <c r="AW54" s="410">
        <f t="shared" si="72"/>
        <v>0.78150720035250554</v>
      </c>
      <c r="AX54" s="410">
        <f t="shared" si="72"/>
        <v>0.80946993686172342</v>
      </c>
      <c r="AY54" s="410">
        <f t="shared" si="72"/>
        <v>0.83713863873871797</v>
      </c>
      <c r="AZ54" s="410">
        <f t="shared" si="72"/>
        <v>0.86451504564792814</v>
      </c>
      <c r="BA54" s="410">
        <f t="shared" si="72"/>
        <v>0.89160145883419661</v>
      </c>
      <c r="BB54" s="410">
        <f t="shared" si="72"/>
        <v>0.91840068294572708</v>
      </c>
      <c r="BC54" s="410">
        <f t="shared" si="72"/>
        <v>0.94491597060409871</v>
      </c>
      <c r="BD54" s="410">
        <f t="shared" si="72"/>
        <v>0.97115096996487482</v>
      </c>
      <c r="BE54" s="410">
        <f t="shared" si="72"/>
        <v>0.99710967542781892</v>
      </c>
      <c r="BF54" s="410">
        <f t="shared" si="72"/>
        <v>1.0227963815830412</v>
      </c>
      <c r="BG54" s="410">
        <f t="shared" si="72"/>
        <v>1.0482156404182952</v>
      </c>
      <c r="BH54" s="410">
        <f t="shared" si="72"/>
        <v>1.0733722217621482</v>
      </c>
      <c r="BI54" s="410">
        <f t="shared" si="72"/>
        <v>1.0982710768969042</v>
      </c>
      <c r="BJ54" s="410">
        <f t="shared" si="72"/>
        <v>1.1229173052431416</v>
      </c>
      <c r="BK54" s="410">
        <f t="shared" si="72"/>
        <v>1.1473161239932763</v>
      </c>
      <c r="BL54" s="410">
        <f t="shared" si="72"/>
        <v>1.171472840553738</v>
      </c>
      <c r="BM54" s="253"/>
      <c r="BN54" s="252"/>
      <c r="BO54" s="537">
        <f t="shared" si="59"/>
        <v>430</v>
      </c>
      <c r="BP54" s="524">
        <v>43000</v>
      </c>
      <c r="BQ54" s="382">
        <f t="shared" si="60"/>
        <v>246.70423071646624</v>
      </c>
      <c r="BR54" s="382">
        <f t="shared" si="60"/>
        <v>246.86678476888588</v>
      </c>
      <c r="BS54" s="382">
        <f t="shared" si="60"/>
        <v>247.1372268005463</v>
      </c>
      <c r="BT54" s="382">
        <f t="shared" si="60"/>
        <v>247.51484102850083</v>
      </c>
      <c r="BU54" s="382">
        <f t="shared" si="60"/>
        <v>247.9986377830709</v>
      </c>
      <c r="BV54" s="382">
        <f t="shared" si="60"/>
        <v>248.58736553484491</v>
      </c>
      <c r="BW54" s="382">
        <f t="shared" si="60"/>
        <v>249.27952580820121</v>
      </c>
      <c r="BX54" s="382">
        <f t="shared" si="60"/>
        <v>250.07339060396183</v>
      </c>
      <c r="BY54" s="382">
        <f t="shared" si="60"/>
        <v>250.96702190566813</v>
      </c>
      <c r="BZ54" s="382">
        <f t="shared" si="60"/>
        <v>251.95829281336918</v>
      </c>
      <c r="CA54" s="382">
        <f t="shared" si="60"/>
        <v>253.04490983589054</v>
      </c>
      <c r="CB54" s="382">
        <f t="shared" si="60"/>
        <v>254.22443587645398</v>
      </c>
      <c r="CC54" s="382">
        <f t="shared" si="60"/>
        <v>255.49431346556395</v>
      </c>
      <c r="CD54" s="382">
        <f t="shared" si="60"/>
        <v>256.85188782696463</v>
      </c>
      <c r="CE54" s="382">
        <f t="shared" si="60"/>
        <v>258.29442940446819</v>
      </c>
      <c r="CF54" s="382">
        <f t="shared" ref="CF54:DD64" si="73">$Q60*(1+0.2*AN54^2)</f>
        <v>259.81915552665379</v>
      </c>
      <c r="CG54" s="382">
        <f t="shared" si="73"/>
        <v>261.42325093995737</v>
      </c>
      <c r="CH54" s="382">
        <f t="shared" si="73"/>
        <v>263.10388699584018</v>
      </c>
      <c r="CI54" s="382">
        <f t="shared" si="73"/>
        <v>264.85823933214726</v>
      </c>
      <c r="CJ54" s="382">
        <f t="shared" si="73"/>
        <v>266.68350394053795</v>
      </c>
      <c r="CK54" s="382">
        <f t="shared" si="73"/>
        <v>268.57691155944735</v>
      </c>
      <c r="CL54" s="382">
        <f t="shared" si="73"/>
        <v>270.53574037439142</v>
      </c>
      <c r="CM54" s="382">
        <f t="shared" si="73"/>
        <v>272.55732704391545</v>
      </c>
      <c r="CN54" s="382">
        <f t="shared" si="73"/>
        <v>274.63907609985199</v>
      </c>
      <c r="CO54" s="382">
        <f t="shared" si="73"/>
        <v>276.77846779484327</v>
      </c>
      <c r="CP54" s="382">
        <f t="shared" si="73"/>
        <v>278.97306448858944</v>
      </c>
      <c r="CQ54" s="382">
        <f t="shared" si="73"/>
        <v>281.22051567746405</v>
      </c>
      <c r="CR54" s="382">
        <f t="shared" si="73"/>
        <v>283.5185617805958</v>
      </c>
      <c r="CS54" s="382">
        <f t="shared" si="73"/>
        <v>285.86503679985736</v>
      </c>
      <c r="CT54" s="382">
        <f t="shared" si="73"/>
        <v>288.25786997211952</v>
      </c>
      <c r="CU54" s="382">
        <f t="shared" si="73"/>
        <v>290.69508653025133</v>
      </c>
      <c r="CV54" s="382">
        <f t="shared" si="73"/>
        <v>293.17480768527633</v>
      </c>
      <c r="CW54" s="382">
        <f t="shared" si="73"/>
        <v>295.69524993639203</v>
      </c>
      <c r="CX54" s="382">
        <f t="shared" si="73"/>
        <v>298.25472380868621</v>
      </c>
      <c r="CY54" s="382">
        <f t="shared" si="73"/>
        <v>300.8516321107777</v>
      </c>
      <c r="CZ54" s="382">
        <f t="shared" si="73"/>
        <v>303.48446779659423</v>
      </c>
      <c r="DA54" s="382">
        <f t="shared" si="73"/>
        <v>306.15181150736345</v>
      </c>
      <c r="DB54" s="382">
        <f t="shared" si="73"/>
        <v>308.85232886185992</v>
      </c>
      <c r="DC54" s="382">
        <f t="shared" si="73"/>
        <v>311.58476755518132</v>
      </c>
      <c r="DD54" s="382">
        <f t="shared" si="73"/>
        <v>314.34795431894088</v>
      </c>
      <c r="DE54" s="521"/>
      <c r="DF54" s="252"/>
      <c r="DG54" s="537">
        <f t="shared" si="61"/>
        <v>430</v>
      </c>
      <c r="DH54" s="524">
        <v>43000</v>
      </c>
      <c r="DI54" s="382">
        <f t="shared" si="62"/>
        <v>20.291932835284129</v>
      </c>
      <c r="DJ54" s="382">
        <f t="shared" si="62"/>
        <v>40.570303679652426</v>
      </c>
      <c r="DK54" s="382">
        <f t="shared" si="62"/>
        <v>60.821648658756061</v>
      </c>
      <c r="DL54" s="382">
        <f t="shared" si="62"/>
        <v>81.032698284906587</v>
      </c>
      <c r="DM54" s="382">
        <f t="shared" si="62"/>
        <v>101.19047010053887</v>
      </c>
      <c r="DN54" s="382">
        <f t="shared" si="62"/>
        <v>121.28235604466991</v>
      </c>
      <c r="DO54" s="382">
        <f t="shared" si="62"/>
        <v>141.29620307597389</v>
      </c>
      <c r="DP54" s="382">
        <f t="shared" si="62"/>
        <v>161.22038581569643</v>
      </c>
      <c r="DQ54" s="382">
        <f t="shared" si="62"/>
        <v>181.04387023518771</v>
      </c>
      <c r="DR54" s="382">
        <f t="shared" si="62"/>
        <v>200.7562676930589</v>
      </c>
      <c r="DS54" s="382">
        <f t="shared" si="62"/>
        <v>220.34787891247976</v>
      </c>
      <c r="DT54" s="382">
        <f t="shared" si="62"/>
        <v>239.80972776675551</v>
      </c>
      <c r="DU54" s="382">
        <f t="shared" si="62"/>
        <v>259.13358499994018</v>
      </c>
      <c r="DV54" s="382">
        <f t="shared" si="62"/>
        <v>278.31198224000593</v>
      </c>
      <c r="DW54" s="382">
        <f t="shared" si="62"/>
        <v>297.33821685826496</v>
      </c>
      <c r="DX54" s="382">
        <f t="shared" ref="DX54:EV64" si="74">AN54*$R60</f>
        <v>316.20634838641433</v>
      </c>
      <c r="DY54" s="382">
        <f t="shared" si="74"/>
        <v>334.91118732030833</v>
      </c>
      <c r="DZ54" s="382">
        <f t="shared" si="74"/>
        <v>353.4482772181205</v>
      </c>
      <c r="EA54" s="382">
        <f t="shared" si="74"/>
        <v>371.81387104210438</v>
      </c>
      <c r="EB54" s="382">
        <f t="shared" si="74"/>
        <v>390.00490270199265</v>
      </c>
      <c r="EC54" s="382">
        <f t="shared" si="74"/>
        <v>408.01895473851567</v>
      </c>
      <c r="ED54" s="382">
        <f t="shared" si="74"/>
        <v>425.85422304294025</v>
      </c>
      <c r="EE54" s="382">
        <f t="shared" si="74"/>
        <v>443.50947944819973</v>
      </c>
      <c r="EF54" s="382">
        <f t="shared" si="74"/>
        <v>460.98403295414164</v>
      </c>
      <c r="EG54" s="382">
        <f t="shared" si="74"/>
        <v>478.2776902683014</v>
      </c>
      <c r="EH54" s="382">
        <f t="shared" si="74"/>
        <v>495.39071625856405</v>
      </c>
      <c r="EI54" s="382">
        <f t="shared" si="74"/>
        <v>512.32379482838678</v>
      </c>
      <c r="EJ54" s="382">
        <f t="shared" si="74"/>
        <v>529.07799064190749</v>
      </c>
      <c r="EK54" s="382">
        <f t="shared" si="74"/>
        <v>545.65471204708194</v>
      </c>
      <c r="EL54" s="382">
        <f t="shared" si="74"/>
        <v>562.05567547168494</v>
      </c>
      <c r="EM54" s="382">
        <f t="shared" si="74"/>
        <v>578.28287150049368</v>
      </c>
      <c r="EN54" s="382">
        <f t="shared" si="74"/>
        <v>594.33853278269635</v>
      </c>
      <c r="EO54" s="382">
        <f t="shared" si="74"/>
        <v>610.22510386684246</v>
      </c>
      <c r="EP54" s="382">
        <f t="shared" si="74"/>
        <v>625.94521301616169</v>
      </c>
      <c r="EQ54" s="382">
        <f t="shared" si="74"/>
        <v>641.50164601968822</v>
      </c>
      <c r="ER54" s="382">
        <f t="shared" si="74"/>
        <v>656.89732198371985</v>
      </c>
      <c r="ES54" s="382">
        <f t="shared" si="74"/>
        <v>672.13527106314564</v>
      </c>
      <c r="ET54" s="382">
        <f t="shared" si="74"/>
        <v>687.21861407258507</v>
      </c>
      <c r="EU54" s="382">
        <f t="shared" si="74"/>
        <v>702.15054390231126</v>
      </c>
      <c r="EV54" s="382">
        <f t="shared" si="74"/>
        <v>716.93430865302923</v>
      </c>
      <c r="EW54" s="521"/>
      <c r="EX54" s="252"/>
      <c r="EY54" s="515">
        <f t="shared" si="63"/>
        <v>430</v>
      </c>
      <c r="EZ54" s="524">
        <v>43000</v>
      </c>
      <c r="FA54" s="382">
        <f t="shared" si="56"/>
        <v>241.55423071646626</v>
      </c>
      <c r="FB54" s="382">
        <f t="shared" si="56"/>
        <v>251.7167847688859</v>
      </c>
      <c r="FC54" s="382">
        <f t="shared" si="56"/>
        <v>261.9872268005463</v>
      </c>
      <c r="FD54" s="382">
        <f t="shared" si="56"/>
        <v>272.36484102850085</v>
      </c>
      <c r="FE54" s="382">
        <f t="shared" si="56"/>
        <v>282.8486377830709</v>
      </c>
      <c r="FF54" s="382">
        <f t="shared" si="56"/>
        <v>293.43736553484496</v>
      </c>
      <c r="FG54" s="382">
        <f t="shared" si="56"/>
        <v>304.12952580820127</v>
      </c>
      <c r="FH54" s="382">
        <f t="shared" si="56"/>
        <v>314.92339060396182</v>
      </c>
      <c r="FI54" s="382">
        <f t="shared" si="56"/>
        <v>325.81702190566818</v>
      </c>
      <c r="FJ54" s="382">
        <f t="shared" si="56"/>
        <v>336.80829281336923</v>
      </c>
      <c r="FK54" s="382">
        <f t="shared" si="56"/>
        <v>347.89490983589053</v>
      </c>
      <c r="FL54" s="382">
        <f t="shared" si="56"/>
        <v>359.074435876454</v>
      </c>
      <c r="FM54" s="382">
        <f t="shared" si="56"/>
        <v>370.34431346556397</v>
      </c>
      <c r="FN54" s="382">
        <f t="shared" si="56"/>
        <v>381.70188782696465</v>
      </c>
      <c r="FO54" s="382">
        <f t="shared" si="56"/>
        <v>393.14442940446821</v>
      </c>
      <c r="FP54" s="382">
        <f t="shared" si="56"/>
        <v>404.66915552665381</v>
      </c>
      <c r="FQ54" s="382">
        <f t="shared" si="51"/>
        <v>416.27325093995739</v>
      </c>
      <c r="FR54" s="382">
        <f t="shared" si="51"/>
        <v>427.95388699584021</v>
      </c>
      <c r="FS54" s="382">
        <f t="shared" si="51"/>
        <v>439.70823933214729</v>
      </c>
      <c r="FT54" s="382">
        <f t="shared" si="51"/>
        <v>451.53350394053797</v>
      </c>
      <c r="FU54" s="382">
        <f t="shared" si="51"/>
        <v>463.42691155944738</v>
      </c>
      <c r="FV54" s="382">
        <f t="shared" si="51"/>
        <v>475.38574037439145</v>
      </c>
      <c r="FW54" s="382">
        <f t="shared" si="51"/>
        <v>487.40732704391547</v>
      </c>
      <c r="FX54" s="382">
        <f t="shared" si="51"/>
        <v>499.48907609985201</v>
      </c>
      <c r="FY54" s="382">
        <f t="shared" si="51"/>
        <v>511.62846779484329</v>
      </c>
      <c r="FZ54" s="382">
        <f t="shared" si="51"/>
        <v>523.82306448858947</v>
      </c>
      <c r="GA54" s="382">
        <f t="shared" si="51"/>
        <v>536.07051567746407</v>
      </c>
      <c r="GB54" s="382">
        <f t="shared" si="51"/>
        <v>548.36856178059588</v>
      </c>
      <c r="GC54" s="382">
        <f t="shared" si="51"/>
        <v>560.71503679985744</v>
      </c>
      <c r="GD54" s="382">
        <f t="shared" si="51"/>
        <v>573.10786997211949</v>
      </c>
      <c r="GE54" s="382">
        <f t="shared" si="45"/>
        <v>585.54508653025141</v>
      </c>
      <c r="GF54" s="382">
        <f t="shared" si="45"/>
        <v>598.0248076852763</v>
      </c>
      <c r="GG54" s="382">
        <f t="shared" si="45"/>
        <v>610.54524993639211</v>
      </c>
      <c r="GH54" s="382">
        <f t="shared" si="45"/>
        <v>623.10472380868623</v>
      </c>
      <c r="GI54" s="382">
        <f t="shared" si="45"/>
        <v>635.70163211077772</v>
      </c>
      <c r="GJ54" s="382">
        <f t="shared" si="45"/>
        <v>648.33446779659425</v>
      </c>
      <c r="GK54" s="382">
        <f t="shared" si="45"/>
        <v>661.00181150736353</v>
      </c>
      <c r="GL54" s="382">
        <f t="shared" si="45"/>
        <v>673.70232886186</v>
      </c>
      <c r="GM54" s="382">
        <f t="shared" si="45"/>
        <v>686.43476755518134</v>
      </c>
      <c r="GN54" s="382">
        <f t="shared" si="45"/>
        <v>699.1979543189409</v>
      </c>
      <c r="GO54" s="511"/>
      <c r="GP54" s="521"/>
      <c r="GQ54" s="524">
        <v>43000</v>
      </c>
      <c r="GR54" s="583">
        <f t="shared" si="57"/>
        <v>10.903953786819441</v>
      </c>
      <c r="GS54" s="477">
        <f t="shared" si="57"/>
        <v>5.2044589746349761</v>
      </c>
      <c r="GT54" s="477">
        <f t="shared" si="57"/>
        <v>3.3074667092706282</v>
      </c>
      <c r="GU54" s="477">
        <f t="shared" si="57"/>
        <v>2.3611720551484141</v>
      </c>
      <c r="GV54" s="477">
        <f t="shared" si="57"/>
        <v>1.7952102357271749</v>
      </c>
      <c r="GW54" s="477">
        <f t="shared" si="57"/>
        <v>1.4194563422462543</v>
      </c>
      <c r="GX54" s="477">
        <f t="shared" si="57"/>
        <v>1.152425324866466</v>
      </c>
      <c r="GY54" s="477">
        <f t="shared" si="57"/>
        <v>0.95337201936717386</v>
      </c>
      <c r="GZ54" s="477">
        <f t="shared" si="57"/>
        <v>0.79965784802551321</v>
      </c>
      <c r="HA54" s="477">
        <f t="shared" si="57"/>
        <v>0.67769752189417842</v>
      </c>
      <c r="HB54" s="477">
        <f t="shared" si="57"/>
        <v>0.57884392422071529</v>
      </c>
      <c r="HC54" s="477">
        <f t="shared" si="57"/>
        <v>0.49733056794801128</v>
      </c>
      <c r="HD54" s="477">
        <f t="shared" si="57"/>
        <v>0.42916370128422165</v>
      </c>
      <c r="HE54" s="477">
        <f t="shared" si="57"/>
        <v>0.3714892357663534</v>
      </c>
      <c r="HF54" s="477">
        <f t="shared" si="57"/>
        <v>0.32221291147337483</v>
      </c>
      <c r="HG54" s="477">
        <f t="shared" si="52"/>
        <v>0.27976290669577286</v>
      </c>
      <c r="HH54" s="477">
        <f t="shared" si="52"/>
        <v>0.2429362371279481</v>
      </c>
      <c r="HI54" s="477">
        <f t="shared" si="52"/>
        <v>0.21079635856236104</v>
      </c>
      <c r="HJ54" s="477">
        <f t="shared" si="52"/>
        <v>0.18260310757033191</v>
      </c>
      <c r="HK54" s="477">
        <f t="shared" si="52"/>
        <v>0.15776366094956518</v>
      </c>
      <c r="HL54" s="477">
        <f t="shared" si="52"/>
        <v>0.13579750689876802</v>
      </c>
      <c r="HM54" s="477">
        <f t="shared" si="52"/>
        <v>0.1163109689919801</v>
      </c>
      <c r="HN54" s="477">
        <f t="shared" si="52"/>
        <v>9.8978375051491665E-2</v>
      </c>
      <c r="HO54" s="477">
        <f t="shared" si="52"/>
        <v>8.3527932407890637E-2</v>
      </c>
      <c r="HP54" s="477">
        <f t="shared" si="52"/>
        <v>6.9730991441045401E-2</v>
      </c>
      <c r="HQ54" s="477">
        <f t="shared" si="52"/>
        <v>5.7393784939614091E-2</v>
      </c>
      <c r="HR54" s="477">
        <f t="shared" si="52"/>
        <v>4.6351001239424643E-2</v>
      </c>
      <c r="HS54" s="477">
        <f t="shared" si="52"/>
        <v>3.646073259498845E-2</v>
      </c>
      <c r="HT54" s="477">
        <f t="shared" si="52"/>
        <v>2.760046677921113E-2</v>
      </c>
      <c r="HU54" s="477">
        <f t="shared" si="46"/>
        <v>1.9663878478158588E-2</v>
      </c>
      <c r="HV54" s="477">
        <f t="shared" si="46"/>
        <v>1.2558239898951471E-2</v>
      </c>
      <c r="HW54" s="477">
        <f t="shared" si="33"/>
        <v>6.2023151777166347E-3</v>
      </c>
      <c r="HX54" s="477">
        <f t="shared" si="33"/>
        <v>5.2463601959500832E-4</v>
      </c>
      <c r="HY54" s="477">
        <f t="shared" si="33"/>
        <v>4.537919850506336E-3</v>
      </c>
      <c r="HZ54" s="477">
        <f t="shared" si="33"/>
        <v>9.0413079138576252E-3</v>
      </c>
      <c r="IA54" s="477">
        <f t="shared" si="33"/>
        <v>1.3035300800537913E-2</v>
      </c>
      <c r="IB54" s="477">
        <f t="shared" si="33"/>
        <v>1.6564313814646018E-2</v>
      </c>
      <c r="IC54" s="477">
        <f t="shared" si="33"/>
        <v>1.9668101145609341E-2</v>
      </c>
      <c r="ID54" s="477">
        <f t="shared" si="33"/>
        <v>2.2382345899480526E-2</v>
      </c>
      <c r="IE54" s="477">
        <f t="shared" si="47"/>
        <v>2.4739162458846838E-2</v>
      </c>
    </row>
    <row r="55" spans="1:320">
      <c r="J55" s="252"/>
      <c r="K55" s="499">
        <v>38000</v>
      </c>
      <c r="L55" s="382">
        <f t="shared" si="69"/>
        <v>11.5824</v>
      </c>
      <c r="M55" s="382">
        <v>380</v>
      </c>
      <c r="N55" s="493"/>
      <c r="O55" s="263"/>
      <c r="P55" s="383">
        <f t="shared" ref="P55:P82" si="75">P54</f>
        <v>-26.500002288000502</v>
      </c>
      <c r="Q55" s="383">
        <f t="shared" si="70"/>
        <v>246.64999771199948</v>
      </c>
      <c r="R55" s="382">
        <f t="shared" si="71"/>
        <v>611.99396506208791</v>
      </c>
      <c r="S55" s="263">
        <f>$S$51*EXP(-KB*(K55-HTropopause))</f>
        <v>0.23937230372013857</v>
      </c>
      <c r="T55" s="492"/>
      <c r="U55" s="492"/>
      <c r="V55" s="279"/>
      <c r="X55" s="524">
        <v>44000</v>
      </c>
      <c r="Y55" s="410">
        <f t="shared" ref="Y55:BL55" si="76">SQRT(5*((((1/$S61)*(((1+0.2*(Y$10/$R$11)^2)^3.5)-1))+1)^(1/3.5)-1))</f>
        <v>3.3963323531544895E-2</v>
      </c>
      <c r="Z55" s="410">
        <f t="shared" si="76"/>
        <v>6.7902573101063166E-2</v>
      </c>
      <c r="AA55" s="410">
        <f t="shared" si="76"/>
        <v>0.10179385762864049</v>
      </c>
      <c r="AB55" s="410">
        <f t="shared" si="76"/>
        <v>0.13561364817757329</v>
      </c>
      <c r="AC55" s="410">
        <f t="shared" si="76"/>
        <v>0.16933895011092437</v>
      </c>
      <c r="AD55" s="410">
        <f t="shared" si="76"/>
        <v>0.20294746492633411</v>
      </c>
      <c r="AE55" s="410">
        <f t="shared" si="76"/>
        <v>0.23641773893083265</v>
      </c>
      <c r="AF55" s="410">
        <f t="shared" si="76"/>
        <v>0.2697292963866661</v>
      </c>
      <c r="AG55" s="410">
        <f t="shared" si="76"/>
        <v>0.30286275529227091</v>
      </c>
      <c r="AH55" s="410">
        <f t="shared" si="76"/>
        <v>0.33579992452949642</v>
      </c>
      <c r="AI55" s="410">
        <f t="shared" si="76"/>
        <v>0.36852388168172928</v>
      </c>
      <c r="AJ55" s="410">
        <f t="shared" si="76"/>
        <v>0.40101903137998196</v>
      </c>
      <c r="AK55" s="410">
        <f t="shared" si="76"/>
        <v>0.43327114454264015</v>
      </c>
      <c r="AL55" s="410">
        <f t="shared" si="76"/>
        <v>0.46526737932195034</v>
      </c>
      <c r="AM55" s="410">
        <f t="shared" si="76"/>
        <v>0.49699628494355713</v>
      </c>
      <c r="AN55" s="410">
        <f t="shared" si="76"/>
        <v>0.52844778991771935</v>
      </c>
      <c r="AO55" s="410">
        <f t="shared" si="76"/>
        <v>0.5596131763108031</v>
      </c>
      <c r="AP55" s="410">
        <f t="shared" si="76"/>
        <v>0.5904850418959996</v>
      </c>
      <c r="AQ55" s="410">
        <f t="shared" si="76"/>
        <v>0.62105725205914086</v>
      </c>
      <c r="AR55" s="410">
        <f t="shared" si="76"/>
        <v>0.65132488332830218</v>
      </c>
      <c r="AS55" s="410">
        <f t="shared" si="76"/>
        <v>0.6812841603348937</v>
      </c>
      <c r="AT55" s="410">
        <f t="shared" si="76"/>
        <v>0.71093238791020819</v>
      </c>
      <c r="AU55" s="410">
        <f t="shared" si="76"/>
        <v>0.74026787988619935</v>
      </c>
      <c r="AV55" s="410">
        <f t="shared" si="76"/>
        <v>0.76928988601281934</v>
      </c>
      <c r="AW55" s="410">
        <f t="shared" si="76"/>
        <v>0.79799851823569046</v>
      </c>
      <c r="AX55" s="410">
        <f t="shared" si="76"/>
        <v>0.82639467740545924</v>
      </c>
      <c r="AY55" s="410">
        <f t="shared" si="76"/>
        <v>0.85447998131977265</v>
      </c>
      <c r="AZ55" s="410">
        <f t="shared" si="76"/>
        <v>0.88225669483613378</v>
      </c>
      <c r="BA55" s="410">
        <f t="shared" si="76"/>
        <v>0.90972766264188853</v>
      </c>
      <c r="BB55" s="410">
        <f t="shared" si="76"/>
        <v>0.9368962451291315</v>
      </c>
      <c r="BC55" s="410">
        <f t="shared" si="76"/>
        <v>0.96376625769872604</v>
      </c>
      <c r="BD55" s="410">
        <f t="shared" si="76"/>
        <v>0.9903419137093179</v>
      </c>
      <c r="BE55" s="410">
        <f t="shared" si="76"/>
        <v>1.0166277711942495</v>
      </c>
      <c r="BF55" s="410">
        <f t="shared" si="76"/>
        <v>1.0426286833909086</v>
      </c>
      <c r="BG55" s="410">
        <f t="shared" si="76"/>
        <v>1.0683497530623887</v>
      </c>
      <c r="BH55" s="410">
        <f t="shared" si="76"/>
        <v>1.0937962905392067</v>
      </c>
      <c r="BI55" s="410">
        <f t="shared" si="76"/>
        <v>1.1189737753678153</v>
      </c>
      <c r="BJ55" s="410">
        <f t="shared" si="76"/>
        <v>1.1438878214215653</v>
      </c>
      <c r="BK55" s="410">
        <f t="shared" si="76"/>
        <v>1.168544145307153</v>
      </c>
      <c r="BL55" s="410">
        <f t="shared" si="76"/>
        <v>1.1929485378841942</v>
      </c>
      <c r="BM55" s="253"/>
      <c r="BN55" s="252"/>
      <c r="BO55" s="537">
        <f t="shared" si="59"/>
        <v>440</v>
      </c>
      <c r="BP55" s="524">
        <v>44000</v>
      </c>
      <c r="BQ55" s="382">
        <f t="shared" ref="BQ55:CF70" si="77">$Q61*(1+0.2*Y55^2)</f>
        <v>246.7069002288157</v>
      </c>
      <c r="BR55" s="382">
        <f t="shared" si="77"/>
        <v>246.87744647275625</v>
      </c>
      <c r="BS55" s="382">
        <f t="shared" si="77"/>
        <v>247.16115464687169</v>
      </c>
      <c r="BT55" s="382">
        <f t="shared" si="77"/>
        <v>247.557228770932</v>
      </c>
      <c r="BU55" s="382">
        <f t="shared" si="77"/>
        <v>248.06456899449446</v>
      </c>
      <c r="BV55" s="382">
        <f t="shared" si="77"/>
        <v>248.68178562789487</v>
      </c>
      <c r="BW55" s="382">
        <f t="shared" si="77"/>
        <v>249.40721650780267</v>
      </c>
      <c r="BX55" s="382">
        <f t="shared" si="77"/>
        <v>250.23894723663898</v>
      </c>
      <c r="BY55" s="382">
        <f t="shared" si="77"/>
        <v>251.17483377866304</v>
      </c>
      <c r="BZ55" s="382">
        <f t="shared" si="77"/>
        <v>252.21252686126013</v>
      </c>
      <c r="CA55" s="382">
        <f t="shared" si="77"/>
        <v>253.34949761792359</v>
      </c>
      <c r="CB55" s="382">
        <f t="shared" si="77"/>
        <v>254.58306391829248</v>
      </c>
      <c r="CC55" s="382">
        <f t="shared" si="77"/>
        <v>255.91041685801696</v>
      </c>
      <c r="CD55" s="382">
        <f t="shared" si="77"/>
        <v>257.32864692404189</v>
      </c>
      <c r="CE55" s="382">
        <f t="shared" si="77"/>
        <v>258.83476940549872</v>
      </c>
      <c r="CF55" s="382">
        <f t="shared" si="73"/>
        <v>260.42574868298931</v>
      </c>
      <c r="CG55" s="382">
        <f t="shared" si="73"/>
        <v>262.09852109597011</v>
      </c>
      <c r="CH55" s="382">
        <f t="shared" si="73"/>
        <v>263.8500161558419</v>
      </c>
      <c r="CI55" s="382">
        <f t="shared" si="73"/>
        <v>265.67717593833549</v>
      </c>
      <c r="CJ55" s="382">
        <f t="shared" si="73"/>
        <v>267.57697255056524</v>
      </c>
      <c r="CK55" s="382">
        <f t="shared" si="73"/>
        <v>269.54642362399375</v>
      </c>
      <c r="CL55" s="382">
        <f t="shared" si="73"/>
        <v>271.58260583338216</v>
      </c>
      <c r="CM55" s="382">
        <f t="shared" si="73"/>
        <v>273.6826664830225</v>
      </c>
      <c r="CN55" s="382">
        <f t="shared" si="73"/>
        <v>275.8438332350259</v>
      </c>
      <c r="CO55" s="382">
        <f t="shared" si="73"/>
        <v>278.06342208039558</v>
      </c>
      <c r="CP55" s="382">
        <f t="shared" si="73"/>
        <v>280.33884367258958</v>
      </c>
      <c r="CQ55" s="382">
        <f t="shared" si="73"/>
        <v>282.66760815592204</v>
      </c>
      <c r="CR55" s="382">
        <f t="shared" si="73"/>
        <v>285.04732862833237</v>
      </c>
      <c r="CS55" s="382">
        <f t="shared" si="73"/>
        <v>287.47572338056347</v>
      </c>
      <c r="CT55" s="382">
        <f t="shared" si="73"/>
        <v>289.95061705251118</v>
      </c>
      <c r="CU55" s="382">
        <f t="shared" si="73"/>
        <v>292.46994084323944</v>
      </c>
      <c r="CV55" s="382">
        <f t="shared" si="73"/>
        <v>295.03173190461433</v>
      </c>
      <c r="CW55" s="382">
        <f t="shared" si="73"/>
        <v>297.63413204036499</v>
      </c>
      <c r="CX55" s="382">
        <f t="shared" si="73"/>
        <v>300.27538582316924</v>
      </c>
      <c r="CY55" s="382">
        <f t="shared" si="73"/>
        <v>302.95383823256935</v>
      </c>
      <c r="CZ55" s="382">
        <f t="shared" si="73"/>
        <v>305.66793190651538</v>
      </c>
      <c r="DA55" s="382">
        <f t="shared" si="73"/>
        <v>308.41620408940861</v>
      </c>
      <c r="DB55" s="382">
        <f t="shared" si="73"/>
        <v>311.19728334991021</v>
      </c>
      <c r="DC55" s="382">
        <f t="shared" si="73"/>
        <v>314.00988613264366</v>
      </c>
      <c r="DD55" s="382">
        <f t="shared" si="73"/>
        <v>316.85281319937178</v>
      </c>
      <c r="DE55" s="521"/>
      <c r="DF55" s="252"/>
      <c r="DG55" s="537">
        <f t="shared" si="61"/>
        <v>440</v>
      </c>
      <c r="DH55" s="524">
        <v>44000</v>
      </c>
      <c r="DI55" s="382">
        <f t="shared" ref="DI55:DX70" si="78">Y55*$R61</f>
        <v>20.785349034756674</v>
      </c>
      <c r="DJ55" s="382">
        <f t="shared" si="78"/>
        <v>41.555964950037918</v>
      </c>
      <c r="DK55" s="382">
        <f t="shared" si="78"/>
        <v>62.297226549117354</v>
      </c>
      <c r="DL55" s="382">
        <f t="shared" si="78"/>
        <v>82.994734264728066</v>
      </c>
      <c r="DM55" s="382">
        <f t="shared" si="78"/>
        <v>103.63441551783569</v>
      </c>
      <c r="DN55" s="382">
        <f t="shared" si="78"/>
        <v>124.20262375956624</v>
      </c>
      <c r="DO55" s="382">
        <f t="shared" si="78"/>
        <v>144.68622945929383</v>
      </c>
      <c r="DP55" s="382">
        <f t="shared" si="78"/>
        <v>165.0727015890829</v>
      </c>
      <c r="DQ55" s="382">
        <f t="shared" si="78"/>
        <v>185.35017848094571</v>
      </c>
      <c r="DR55" s="382">
        <f t="shared" si="78"/>
        <v>205.50752728035638</v>
      </c>
      <c r="DS55" s="382">
        <f t="shared" si="78"/>
        <v>225.53439157047325</v>
      </c>
      <c r="DT55" s="382">
        <f t="shared" si="78"/>
        <v>245.42122707959302</v>
      </c>
      <c r="DU55" s="382">
        <f t="shared" si="78"/>
        <v>265.15932569563938</v>
      </c>
      <c r="DV55" s="382">
        <f t="shared" si="78"/>
        <v>284.74082828528685</v>
      </c>
      <c r="DW55" s="382">
        <f t="shared" si="78"/>
        <v>304.15872704373481</v>
      </c>
      <c r="DX55" s="382">
        <f t="shared" si="74"/>
        <v>323.40685828004229</v>
      </c>
      <c r="DY55" s="382">
        <f t="shared" si="74"/>
        <v>342.47988667143767</v>
      </c>
      <c r="DZ55" s="382">
        <f t="shared" si="74"/>
        <v>361.37328209978591</v>
      </c>
      <c r="EA55" s="382">
        <f t="shared" si="74"/>
        <v>380.08329021823818</v>
      </c>
      <c r="EB55" s="382">
        <f t="shared" si="74"/>
        <v>398.60689789168947</v>
      </c>
      <c r="EC55" s="382">
        <f t="shared" si="74"/>
        <v>416.94179461734683</v>
      </c>
      <c r="ED55" s="382">
        <f t="shared" si="74"/>
        <v>435.08633096822666</v>
      </c>
      <c r="EE55" s="382">
        <f t="shared" si="74"/>
        <v>453.03947501966059</v>
      </c>
      <c r="EF55" s="382">
        <f t="shared" si="74"/>
        <v>470.80076762314695</v>
      </c>
      <c r="EG55" s="382">
        <f t="shared" si="74"/>
        <v>488.37027728873107</v>
      </c>
      <c r="EH55" s="382">
        <f t="shared" si="74"/>
        <v>505.74855533157205</v>
      </c>
      <c r="EI55" s="382">
        <f t="shared" si="74"/>
        <v>522.93659183406646</v>
      </c>
      <c r="EJ55" s="382">
        <f t="shared" si="74"/>
        <v>539.93577287533799</v>
      </c>
      <c r="EK55" s="382">
        <f t="shared" si="74"/>
        <v>556.74783938687483</v>
      </c>
      <c r="EL55" s="382">
        <f t="shared" si="74"/>
        <v>573.37484790835902</v>
      </c>
      <c r="EM55" s="382">
        <f t="shared" si="74"/>
        <v>589.8191334420934</v>
      </c>
      <c r="EN55" s="382">
        <f t="shared" si="74"/>
        <v>606.08327453814161</v>
      </c>
      <c r="EO55" s="382">
        <f t="shared" si="74"/>
        <v>622.17006068540184</v>
      </c>
      <c r="EP55" s="382">
        <f t="shared" si="74"/>
        <v>638.08246203586646</v>
      </c>
      <c r="EQ55" s="382">
        <f t="shared" si="74"/>
        <v>653.82360144975371</v>
      </c>
      <c r="ER55" s="382">
        <f t="shared" si="74"/>
        <v>669.39672881729257</v>
      </c>
      <c r="ES55" s="382">
        <f t="shared" si="74"/>
        <v>684.8051975878434</v>
      </c>
      <c r="ET55" s="382">
        <f t="shared" si="74"/>
        <v>700.05244341801733</v>
      </c>
      <c r="EU55" s="382">
        <f t="shared" si="74"/>
        <v>715.14196483661317</v>
      </c>
      <c r="EV55" s="382">
        <f t="shared" si="74"/>
        <v>730.07730581476835</v>
      </c>
      <c r="EW55" s="521"/>
      <c r="EX55" s="252"/>
      <c r="EY55" s="515">
        <f t="shared" si="63"/>
        <v>440</v>
      </c>
      <c r="EZ55" s="524">
        <v>44000</v>
      </c>
      <c r="FA55" s="382">
        <f t="shared" si="56"/>
        <v>247.55690022881572</v>
      </c>
      <c r="FB55" s="382">
        <f t="shared" si="56"/>
        <v>257.72744647275624</v>
      </c>
      <c r="FC55" s="382">
        <f t="shared" si="56"/>
        <v>268.01115464687172</v>
      </c>
      <c r="FD55" s="382">
        <f t="shared" si="56"/>
        <v>278.40722877093202</v>
      </c>
      <c r="FE55" s="382">
        <f t="shared" si="56"/>
        <v>288.91456899449452</v>
      </c>
      <c r="FF55" s="382">
        <f t="shared" si="56"/>
        <v>299.53178562789492</v>
      </c>
      <c r="FG55" s="382">
        <f t="shared" si="56"/>
        <v>310.2572165078027</v>
      </c>
      <c r="FH55" s="382">
        <f t="shared" si="56"/>
        <v>321.088947236639</v>
      </c>
      <c r="FI55" s="382">
        <f t="shared" si="56"/>
        <v>332.02483377866304</v>
      </c>
      <c r="FJ55" s="382">
        <f t="shared" si="56"/>
        <v>343.06252686126015</v>
      </c>
      <c r="FK55" s="382">
        <f t="shared" si="56"/>
        <v>354.19949761792361</v>
      </c>
      <c r="FL55" s="382">
        <f t="shared" si="56"/>
        <v>365.43306391829253</v>
      </c>
      <c r="FM55" s="382">
        <f t="shared" si="56"/>
        <v>376.76041685801698</v>
      </c>
      <c r="FN55" s="382">
        <f t="shared" si="56"/>
        <v>388.17864692404191</v>
      </c>
      <c r="FO55" s="382">
        <f t="shared" si="56"/>
        <v>399.68476940549874</v>
      </c>
      <c r="FP55" s="382">
        <f t="shared" si="56"/>
        <v>411.27574868298933</v>
      </c>
      <c r="FQ55" s="382">
        <f t="shared" si="51"/>
        <v>422.94852109597014</v>
      </c>
      <c r="FR55" s="382">
        <f t="shared" si="51"/>
        <v>434.70001615584192</v>
      </c>
      <c r="FS55" s="382">
        <f t="shared" si="51"/>
        <v>446.52717593833552</v>
      </c>
      <c r="FT55" s="382">
        <f t="shared" si="51"/>
        <v>458.42697255056527</v>
      </c>
      <c r="FU55" s="382">
        <f t="shared" si="51"/>
        <v>470.39642362399377</v>
      </c>
      <c r="FV55" s="382">
        <f t="shared" si="51"/>
        <v>482.43260583338218</v>
      </c>
      <c r="FW55" s="382">
        <f t="shared" si="51"/>
        <v>494.53266648302252</v>
      </c>
      <c r="FX55" s="382">
        <f t="shared" si="51"/>
        <v>506.69383323502592</v>
      </c>
      <c r="FY55" s="382">
        <f t="shared" si="51"/>
        <v>518.91342208039555</v>
      </c>
      <c r="FZ55" s="382">
        <f t="shared" si="51"/>
        <v>531.18884367258966</v>
      </c>
      <c r="GA55" s="382">
        <f t="shared" si="51"/>
        <v>543.51760815592206</v>
      </c>
      <c r="GB55" s="382">
        <f t="shared" si="51"/>
        <v>555.89732862833239</v>
      </c>
      <c r="GC55" s="382">
        <f t="shared" si="51"/>
        <v>568.32572338056343</v>
      </c>
      <c r="GD55" s="382">
        <f t="shared" si="51"/>
        <v>580.80061705251114</v>
      </c>
      <c r="GE55" s="382">
        <f t="shared" si="45"/>
        <v>593.31994084323946</v>
      </c>
      <c r="GF55" s="382">
        <f t="shared" si="45"/>
        <v>605.8817319046143</v>
      </c>
      <c r="GG55" s="382">
        <f t="shared" si="45"/>
        <v>618.48413204036501</v>
      </c>
      <c r="GH55" s="382">
        <f t="shared" si="45"/>
        <v>631.12538582316927</v>
      </c>
      <c r="GI55" s="382">
        <f t="shared" si="45"/>
        <v>643.80383823256943</v>
      </c>
      <c r="GJ55" s="382">
        <f t="shared" si="45"/>
        <v>656.5179319065154</v>
      </c>
      <c r="GK55" s="382">
        <f t="shared" si="45"/>
        <v>669.26620408940857</v>
      </c>
      <c r="GL55" s="382">
        <f t="shared" si="45"/>
        <v>682.04728334991023</v>
      </c>
      <c r="GM55" s="382">
        <f t="shared" si="45"/>
        <v>694.85988613264362</v>
      </c>
      <c r="GN55" s="382">
        <f t="shared" si="45"/>
        <v>707.7028131993718</v>
      </c>
      <c r="GO55" s="511"/>
      <c r="GP55" s="521"/>
      <c r="GQ55" s="524">
        <v>44000</v>
      </c>
      <c r="GR55" s="583">
        <f t="shared" si="57"/>
        <v>10.910163250800267</v>
      </c>
      <c r="GS55" s="477">
        <f t="shared" si="57"/>
        <v>5.2019362751561156</v>
      </c>
      <c r="GT55" s="477">
        <f t="shared" si="57"/>
        <v>3.3021362184649132</v>
      </c>
      <c r="GU55" s="477">
        <f t="shared" si="57"/>
        <v>2.3545167803405125</v>
      </c>
      <c r="GV55" s="477">
        <f t="shared" si="57"/>
        <v>1.7878245614727448</v>
      </c>
      <c r="GW55" s="477">
        <f t="shared" si="57"/>
        <v>1.4116381487055714</v>
      </c>
      <c r="GX55" s="477">
        <f t="shared" si="57"/>
        <v>1.1443451644794627</v>
      </c>
      <c r="GY55" s="477">
        <f t="shared" si="57"/>
        <v>0.94513656192487161</v>
      </c>
      <c r="GZ55" s="477">
        <f t="shared" si="57"/>
        <v>0.79133808502264646</v>
      </c>
      <c r="HA55" s="477">
        <f t="shared" si="57"/>
        <v>0.66934287712609775</v>
      </c>
      <c r="HB55" s="477">
        <f t="shared" si="57"/>
        <v>0.57048996009660058</v>
      </c>
      <c r="HC55" s="477">
        <f t="shared" si="57"/>
        <v>0.48900349112743308</v>
      </c>
      <c r="HD55" s="477">
        <f t="shared" si="57"/>
        <v>0.42088314589575421</v>
      </c>
      <c r="HE55" s="477">
        <f t="shared" si="57"/>
        <v>0.36327006303120984</v>
      </c>
      <c r="HF55" s="477">
        <f t="shared" si="57"/>
        <v>0.31406641949822567</v>
      </c>
      <c r="HG55" s="477">
        <f t="shared" si="52"/>
        <v>0.27169767168901598</v>
      </c>
      <c r="HH55" s="477">
        <f t="shared" si="52"/>
        <v>0.23495871598944743</v>
      </c>
      <c r="HI55" s="477">
        <f t="shared" si="52"/>
        <v>0.2029113320995555</v>
      </c>
      <c r="HJ55" s="477">
        <f t="shared" si="52"/>
        <v>0.17481401427025706</v>
      </c>
      <c r="HK55" s="477">
        <f t="shared" si="52"/>
        <v>0.1500728536693067</v>
      </c>
      <c r="HL55" s="477">
        <f t="shared" si="52"/>
        <v>0.1282064539864744</v>
      </c>
      <c r="HM55" s="477">
        <f t="shared" si="52"/>
        <v>0.10882041446761312</v>
      </c>
      <c r="HN55" s="477">
        <f t="shared" si="52"/>
        <v>9.1588468006151683E-2</v>
      </c>
      <c r="HO55" s="477">
        <f t="shared" si="52"/>
        <v>7.6238332815569271E-2</v>
      </c>
      <c r="HP55" s="477">
        <f t="shared" si="52"/>
        <v>6.2540957572663577E-2</v>
      </c>
      <c r="HQ55" s="477">
        <f t="shared" si="52"/>
        <v>5.0302246190972878E-2</v>
      </c>
      <c r="HR55" s="477">
        <f t="shared" si="52"/>
        <v>3.9356619221601885E-2</v>
      </c>
      <c r="HS55" s="477">
        <f t="shared" si="52"/>
        <v>2.9561952652245645E-2</v>
      </c>
      <c r="HT55" s="477">
        <f t="shared" si="52"/>
        <v>2.0795561607277871E-2</v>
      </c>
      <c r="HU55" s="477">
        <f t="shared" si="46"/>
        <v>1.2950985156117222E-2</v>
      </c>
      <c r="HV55" s="477">
        <f t="shared" si="46"/>
        <v>5.9353913812796996E-3</v>
      </c>
      <c r="HW55" s="477">
        <f t="shared" si="33"/>
        <v>3.3253290759573199E-4</v>
      </c>
      <c r="HX55" s="477">
        <f t="shared" si="33"/>
        <v>5.9243105349304197E-3</v>
      </c>
      <c r="HY55" s="477">
        <f t="shared" si="33"/>
        <v>1.0903098935676645E-2</v>
      </c>
      <c r="HZ55" s="477">
        <f t="shared" si="33"/>
        <v>1.5324872327898514E-2</v>
      </c>
      <c r="IA55" s="477">
        <f t="shared" si="33"/>
        <v>1.9239408195991278E-2</v>
      </c>
      <c r="IB55" s="477">
        <f t="shared" si="33"/>
        <v>2.2691115010764144E-2</v>
      </c>
      <c r="IC55" s="477">
        <f t="shared" si="33"/>
        <v>2.5719730339339462E-2</v>
      </c>
      <c r="ID55" s="477">
        <f t="shared" si="33"/>
        <v>2.8360912519800659E-2</v>
      </c>
      <c r="IE55" s="477">
        <f t="shared" si="47"/>
        <v>3.0646744443626486E-2</v>
      </c>
    </row>
    <row r="56" spans="1:320">
      <c r="J56" s="252"/>
      <c r="K56" s="499">
        <v>39000</v>
      </c>
      <c r="L56" s="382">
        <f t="shared" si="69"/>
        <v>11.8872</v>
      </c>
      <c r="M56" s="382">
        <v>390</v>
      </c>
      <c r="N56" s="493"/>
      <c r="O56" s="263"/>
      <c r="P56" s="383">
        <f t="shared" si="75"/>
        <v>-26.500002288000502</v>
      </c>
      <c r="Q56" s="383">
        <f t="shared" si="70"/>
        <v>246.64999771199948</v>
      </c>
      <c r="R56" s="382">
        <f t="shared" si="71"/>
        <v>611.99396506208791</v>
      </c>
      <c r="S56" s="263">
        <f>$S$51*EXP(-KB*(K56-HTropopause))</f>
        <v>0.22813935699913854</v>
      </c>
      <c r="T56" s="492"/>
      <c r="U56" s="492"/>
      <c r="V56" s="279"/>
      <c r="X56" s="524">
        <v>45000</v>
      </c>
      <c r="Y56" s="410">
        <f t="shared" ref="Y56:BL56" si="79">SQRT(5*((((1/$S62)*(((1+0.2*(Y$10/$R$11)^2)^3.5)-1))+1)^(1/3.5)-1))</f>
        <v>3.4789160044966308E-2</v>
      </c>
      <c r="Z56" s="410">
        <f t="shared" si="79"/>
        <v>6.9552183467670295E-2</v>
      </c>
      <c r="AA56" s="410">
        <f t="shared" si="79"/>
        <v>0.10426314211985185</v>
      </c>
      <c r="AB56" s="410">
        <f t="shared" si="79"/>
        <v>0.13889652045946083</v>
      </c>
      <c r="AC56" s="410">
        <f t="shared" si="79"/>
        <v>0.17342741117273222</v>
      </c>
      <c r="AD56" s="410">
        <f t="shared" si="79"/>
        <v>0.20783169845320587</v>
      </c>
      <c r="AE56" s="410">
        <f t="shared" si="79"/>
        <v>0.24208622558031603</v>
      </c>
      <c r="AF56" s="410">
        <f t="shared" si="79"/>
        <v>0.27616894402753345</v>
      </c>
      <c r="AG56" s="410">
        <f t="shared" si="79"/>
        <v>0.31005904199291157</v>
      </c>
      <c r="AH56" s="410">
        <f t="shared" si="79"/>
        <v>0.34373705094621487</v>
      </c>
      <c r="AI56" s="410">
        <f t="shared" si="79"/>
        <v>0.37718492948968591</v>
      </c>
      <c r="AJ56" s="410">
        <f t="shared" si="79"/>
        <v>0.41038612450033263</v>
      </c>
      <c r="AK56" s="410">
        <f t="shared" si="79"/>
        <v>0.44332561013139665</v>
      </c>
      <c r="AL56" s="410">
        <f t="shared" si="79"/>
        <v>0.47598990577870454</v>
      </c>
      <c r="AM56" s="410">
        <f t="shared" si="79"/>
        <v>0.50836707454911156</v>
      </c>
      <c r="AN56" s="410">
        <f t="shared" si="79"/>
        <v>0.54044670409633511</v>
      </c>
      <c r="AO56" s="410">
        <f t="shared" si="79"/>
        <v>0.57221987191431045</v>
      </c>
      <c r="AP56" s="410">
        <f t="shared" si="79"/>
        <v>0.60367909730484504</v>
      </c>
      <c r="AQ56" s="410">
        <f t="shared" si="79"/>
        <v>0.6348182822743289</v>
      </c>
      <c r="AR56" s="410">
        <f t="shared" si="79"/>
        <v>0.665632643576483</v>
      </c>
      <c r="AS56" s="410">
        <f t="shared" si="79"/>
        <v>0.69611863801833207</v>
      </c>
      <c r="AT56" s="410">
        <f t="shared" si="79"/>
        <v>0.7262738829993034</v>
      </c>
      <c r="AU56" s="410">
        <f t="shared" si="79"/>
        <v>0.756097074072692</v>
      </c>
      <c r="AV56" s="410">
        <f t="shared" si="79"/>
        <v>0.78558790111733079</v>
      </c>
      <c r="AW56" s="410">
        <f t="shared" si="79"/>
        <v>0.81474696449616457</v>
      </c>
      <c r="AX56" s="410">
        <f t="shared" si="79"/>
        <v>0.84357569236702623</v>
      </c>
      <c r="AY56" s="410">
        <f t="shared" si="79"/>
        <v>0.87207626010612449</v>
      </c>
      <c r="AZ56" s="410">
        <f t="shared" si="79"/>
        <v>0.90025151261248282</v>
      </c>
      <c r="BA56" s="410">
        <f t="shared" si="79"/>
        <v>0.92810489008504005</v>
      </c>
      <c r="BB56" s="410">
        <f t="shared" si="79"/>
        <v>0.95564035770594025</v>
      </c>
      <c r="BC56" s="410">
        <f t="shared" si="79"/>
        <v>0.98286233952462743</v>
      </c>
      <c r="BD56" s="410">
        <f t="shared" si="79"/>
        <v>1.0097756567178156</v>
      </c>
      <c r="BE56" s="410">
        <f t="shared" si="79"/>
        <v>1.0363854702996158</v>
      </c>
      <c r="BF56" s="410">
        <f t="shared" si="79"/>
        <v>1.0626972282728728</v>
      </c>
      <c r="BG56" s="410">
        <f t="shared" si="79"/>
        <v>1.0887166171456915</v>
      </c>
      <c r="BH56" s="410">
        <f t="shared" si="79"/>
        <v>1.1144495176844984</v>
      </c>
      <c r="BI56" s="410">
        <f t="shared" si="79"/>
        <v>1.13990196473498</v>
      </c>
      <c r="BJ56" s="410">
        <f t="shared" si="79"/>
        <v>1.165080110913284</v>
      </c>
      <c r="BK56" s="410">
        <f t="shared" si="79"/>
        <v>1.1899901939501731</v>
      </c>
      <c r="BL56" s="410">
        <f t="shared" si="79"/>
        <v>1.2146385074588342</v>
      </c>
      <c r="BM56" s="253"/>
      <c r="BN56" s="252"/>
      <c r="BO56" s="537">
        <f t="shared" si="59"/>
        <v>450</v>
      </c>
      <c r="BP56" s="524">
        <v>45000</v>
      </c>
      <c r="BQ56" s="382">
        <f t="shared" si="77"/>
        <v>246.70970110288741</v>
      </c>
      <c r="BR56" s="382">
        <f t="shared" si="77"/>
        <v>246.88863189187103</v>
      </c>
      <c r="BS56" s="382">
        <f t="shared" si="77"/>
        <v>247.18625440938106</v>
      </c>
      <c r="BT56" s="382">
        <f t="shared" si="77"/>
        <v>247.60168406988348</v>
      </c>
      <c r="BU56" s="382">
        <f t="shared" si="77"/>
        <v>248.13369941068612</v>
      </c>
      <c r="BV56" s="382">
        <f t="shared" si="77"/>
        <v>248.78075844636021</v>
      </c>
      <c r="BW56" s="382">
        <f t="shared" si="77"/>
        <v>249.54101886975513</v>
      </c>
      <c r="BX56" s="382">
        <f t="shared" si="77"/>
        <v>250.41236153798044</v>
      </c>
      <c r="BY56" s="382">
        <f t="shared" si="77"/>
        <v>251.39241661570603</v>
      </c>
      <c r="BZ56" s="382">
        <f t="shared" si="77"/>
        <v>252.47859171026226</v>
      </c>
      <c r="CA56" s="382">
        <f t="shared" si="77"/>
        <v>253.66810132301151</v>
      </c>
      <c r="CB56" s="382">
        <f t="shared" si="77"/>
        <v>254.95799695735985</v>
      </c>
      <c r="CC56" s="382">
        <f t="shared" si="77"/>
        <v>256.34519726226171</v>
      </c>
      <c r="CD56" s="382">
        <f t="shared" si="77"/>
        <v>257.82651764691349</v>
      </c>
      <c r="CE56" s="382">
        <f t="shared" si="77"/>
        <v>259.39869887275438</v>
      </c>
      <c r="CF56" s="382">
        <f t="shared" si="73"/>
        <v>261.05843420799306</v>
      </c>
      <c r="CG56" s="382">
        <f t="shared" si="73"/>
        <v>262.8023948130313</v>
      </c>
      <c r="CH56" s="382">
        <f t="shared" si="73"/>
        <v>264.62725310818632</v>
      </c>
      <c r="CI56" s="382">
        <f t="shared" si="73"/>
        <v>266.52970395456424</v>
      </c>
      <c r="CJ56" s="382">
        <f t="shared" si="73"/>
        <v>268.50648355213252</v>
      </c>
      <c r="CK56" s="382">
        <f t="shared" si="73"/>
        <v>270.55438602408833</v>
      </c>
      <c r="CL56" s="382">
        <f t="shared" si="73"/>
        <v>272.67027771237673</v>
      </c>
      <c r="CM56" s="382">
        <f t="shared" si="73"/>
        <v>274.8511092552294</v>
      </c>
      <c r="CN56" s="382">
        <f t="shared" si="73"/>
        <v>277.0939255539331</v>
      </c>
      <c r="CO56" s="382">
        <f t="shared" si="73"/>
        <v>279.39587376320014</v>
      </c>
      <c r="CP56" s="382">
        <f t="shared" si="73"/>
        <v>281.75420945832332</v>
      </c>
      <c r="CQ56" s="382">
        <f t="shared" si="73"/>
        <v>284.16630114371583</v>
      </c>
      <c r="CR56" s="382">
        <f t="shared" si="73"/>
        <v>286.62963327259547</v>
      </c>
      <c r="CS56" s="382">
        <f t="shared" si="73"/>
        <v>289.14180794753088</v>
      </c>
      <c r="CT56" s="382">
        <f t="shared" si="73"/>
        <v>291.70054546741858</v>
      </c>
      <c r="CU56" s="382">
        <f t="shared" si="73"/>
        <v>294.30368387917514</v>
      </c>
      <c r="CV56" s="382">
        <f t="shared" si="73"/>
        <v>296.94917768288082</v>
      </c>
      <c r="CW56" s="382">
        <f t="shared" si="73"/>
        <v>299.63509582805909</v>
      </c>
      <c r="CX56" s="382">
        <f t="shared" si="73"/>
        <v>302.35961912684655</v>
      </c>
      <c r="CY56" s="382">
        <f t="shared" si="73"/>
        <v>305.12103719752128</v>
      </c>
      <c r="CZ56" s="382">
        <f t="shared" si="73"/>
        <v>307.91774503961869</v>
      </c>
      <c r="DA56" s="382">
        <f t="shared" si="73"/>
        <v>310.74823932996958</v>
      </c>
      <c r="DB56" s="382">
        <f t="shared" si="73"/>
        <v>313.61111451768664</v>
      </c>
      <c r="DC56" s="382">
        <f t="shared" si="73"/>
        <v>316.50505878554378</v>
      </c>
      <c r="DD56" s="382">
        <f t="shared" si="73"/>
        <v>319.42884993542464</v>
      </c>
      <c r="DE56" s="521"/>
      <c r="DF56" s="252"/>
      <c r="DG56" s="537">
        <f t="shared" si="61"/>
        <v>450</v>
      </c>
      <c r="DH56" s="524">
        <v>45000</v>
      </c>
      <c r="DI56" s="382">
        <f t="shared" si="78"/>
        <v>21.290755997098497</v>
      </c>
      <c r="DJ56" s="382">
        <f t="shared" si="78"/>
        <v>42.565516539105346</v>
      </c>
      <c r="DK56" s="382">
        <f t="shared" si="78"/>
        <v>63.808413755760121</v>
      </c>
      <c r="DL56" s="382">
        <f t="shared" si="78"/>
        <v>85.003832289312854</v>
      </c>
      <c r="DM56" s="382">
        <f t="shared" si="78"/>
        <v>106.13652901405344</v>
      </c>
      <c r="DN56" s="382">
        <f t="shared" si="78"/>
        <v>127.19174520196566</v>
      </c>
      <c r="DO56" s="382">
        <f t="shared" si="78"/>
        <v>148.15530907981267</v>
      </c>
      <c r="DP56" s="382">
        <f t="shared" si="78"/>
        <v>169.01372708242002</v>
      </c>
      <c r="DQ56" s="382">
        <f t="shared" si="78"/>
        <v>189.75426251259438</v>
      </c>
      <c r="DR56" s="382">
        <f t="shared" si="78"/>
        <v>210.36500074732297</v>
      </c>
      <c r="DS56" s="382">
        <f t="shared" si="78"/>
        <v>230.83490056005692</v>
      </c>
      <c r="DT56" s="382">
        <f t="shared" si="78"/>
        <v>251.15383153942221</v>
      </c>
      <c r="DU56" s="382">
        <f t="shared" si="78"/>
        <v>271.31259795788276</v>
      </c>
      <c r="DV56" s="382">
        <f t="shared" si="78"/>
        <v>291.30294976703902</v>
      </c>
      <c r="DW56" s="382">
        <f t="shared" si="78"/>
        <v>311.11758166032484</v>
      </c>
      <c r="DX56" s="382">
        <f t="shared" si="74"/>
        <v>330.75012134465305</v>
      </c>
      <c r="DY56" s="382">
        <f t="shared" si="74"/>
        <v>350.19510830015895</v>
      </c>
      <c r="DZ56" s="382">
        <f t="shared" si="74"/>
        <v>369.4479643846941</v>
      </c>
      <c r="EA56" s="382">
        <f t="shared" si="74"/>
        <v>388.5049576629703</v>
      </c>
      <c r="EB56" s="382">
        <f t="shared" si="74"/>
        <v>407.36316081713136</v>
      </c>
      <c r="EC56" s="382">
        <f t="shared" si="74"/>
        <v>426.02040543445935</v>
      </c>
      <c r="ED56" s="382">
        <f t="shared" si="74"/>
        <v>444.47523337778262</v>
      </c>
      <c r="EE56" s="382">
        <f t="shared" si="74"/>
        <v>462.72684633358995</v>
      </c>
      <c r="EF56" s="382">
        <f t="shared" si="74"/>
        <v>480.7750545095987</v>
      </c>
      <c r="EG56" s="382">
        <f t="shared" si="74"/>
        <v>498.62022532430791</v>
      </c>
      <c r="EH56" s="382">
        <f t="shared" si="74"/>
        <v>516.26323280169242</v>
      </c>
      <c r="EI56" s="382">
        <f t="shared" si="74"/>
        <v>533.70540825886383</v>
      </c>
      <c r="EJ56" s="382">
        <f t="shared" si="74"/>
        <v>550.94849275685556</v>
      </c>
      <c r="EK56" s="382">
        <f t="shared" si="74"/>
        <v>567.99459167665691</v>
      </c>
      <c r="EL56" s="382">
        <f t="shared" si="74"/>
        <v>584.84613168581041</v>
      </c>
      <c r="EM56" s="382">
        <f t="shared" si="74"/>
        <v>601.50582027587677</v>
      </c>
      <c r="EN56" s="382">
        <f t="shared" si="74"/>
        <v>617.97660797790968</v>
      </c>
      <c r="EO56" s="382">
        <f t="shared" si="74"/>
        <v>634.26165330139861</v>
      </c>
      <c r="EP56" s="382">
        <f t="shared" si="74"/>
        <v>650.36429039120617</v>
      </c>
      <c r="EQ56" s="382">
        <f t="shared" si="74"/>
        <v>666.28799935597488</v>
      </c>
      <c r="ER56" s="382">
        <f t="shared" si="74"/>
        <v>682.03637918926768</v>
      </c>
      <c r="ES56" s="382">
        <f t="shared" si="74"/>
        <v>697.61312318022465</v>
      </c>
      <c r="ET56" s="382">
        <f t="shared" si="74"/>
        <v>713.02199669279787</v>
      </c>
      <c r="EU56" s="382">
        <f t="shared" si="74"/>
        <v>728.26681718056943</v>
      </c>
      <c r="EV56" s="382">
        <f t="shared" si="74"/>
        <v>743.35143629682841</v>
      </c>
      <c r="EW56" s="521"/>
      <c r="EX56" s="252"/>
      <c r="EY56" s="515">
        <f t="shared" si="63"/>
        <v>450</v>
      </c>
      <c r="EZ56" s="524">
        <v>45000</v>
      </c>
      <c r="FA56" s="382">
        <f t="shared" si="56"/>
        <v>253.55970110288743</v>
      </c>
      <c r="FB56" s="382">
        <f t="shared" si="56"/>
        <v>263.73863189187102</v>
      </c>
      <c r="FC56" s="382">
        <f t="shared" si="56"/>
        <v>274.03625440938106</v>
      </c>
      <c r="FD56" s="382">
        <f t="shared" si="56"/>
        <v>284.45168406988353</v>
      </c>
      <c r="FE56" s="382">
        <f t="shared" si="56"/>
        <v>294.98369941068614</v>
      </c>
      <c r="FF56" s="382">
        <f t="shared" si="56"/>
        <v>305.63075844636023</v>
      </c>
      <c r="FG56" s="382">
        <f t="shared" si="56"/>
        <v>316.39101886975516</v>
      </c>
      <c r="FH56" s="382">
        <f t="shared" si="56"/>
        <v>327.2623615379805</v>
      </c>
      <c r="FI56" s="382">
        <f t="shared" si="56"/>
        <v>338.24241661570602</v>
      </c>
      <c r="FJ56" s="382">
        <f t="shared" si="56"/>
        <v>349.32859171026229</v>
      </c>
      <c r="FK56" s="382">
        <f t="shared" si="56"/>
        <v>360.51810132301154</v>
      </c>
      <c r="FL56" s="382">
        <f t="shared" si="56"/>
        <v>371.80799695735988</v>
      </c>
      <c r="FM56" s="382">
        <f t="shared" si="56"/>
        <v>383.19519726226173</v>
      </c>
      <c r="FN56" s="382">
        <f t="shared" si="56"/>
        <v>394.67651764691351</v>
      </c>
      <c r="FO56" s="382">
        <f t="shared" si="56"/>
        <v>406.2486988727544</v>
      </c>
      <c r="FP56" s="382">
        <f t="shared" si="56"/>
        <v>417.90843420799308</v>
      </c>
      <c r="FQ56" s="382">
        <f t="shared" si="51"/>
        <v>429.65239481303132</v>
      </c>
      <c r="FR56" s="382">
        <f t="shared" si="51"/>
        <v>441.47725310818635</v>
      </c>
      <c r="FS56" s="382">
        <f t="shared" si="51"/>
        <v>453.37970395456426</v>
      </c>
      <c r="FT56" s="382">
        <f t="shared" si="51"/>
        <v>465.35648355213254</v>
      </c>
      <c r="FU56" s="382">
        <f t="shared" si="51"/>
        <v>477.40438602408835</v>
      </c>
      <c r="FV56" s="382">
        <f t="shared" si="51"/>
        <v>489.52027771237675</v>
      </c>
      <c r="FW56" s="382">
        <f t="shared" si="51"/>
        <v>501.70110925522943</v>
      </c>
      <c r="FX56" s="382">
        <f t="shared" si="51"/>
        <v>513.94392555393313</v>
      </c>
      <c r="FY56" s="382">
        <f t="shared" si="51"/>
        <v>526.24587376320017</v>
      </c>
      <c r="FZ56" s="382">
        <f t="shared" si="51"/>
        <v>538.60420945832334</v>
      </c>
      <c r="GA56" s="382">
        <f t="shared" si="51"/>
        <v>551.01630114371585</v>
      </c>
      <c r="GB56" s="382">
        <f t="shared" si="51"/>
        <v>563.47963327259549</v>
      </c>
      <c r="GC56" s="382">
        <f t="shared" si="51"/>
        <v>575.9918079475309</v>
      </c>
      <c r="GD56" s="382">
        <f t="shared" si="51"/>
        <v>588.5505454674186</v>
      </c>
      <c r="GE56" s="382">
        <f t="shared" si="45"/>
        <v>601.15368387917511</v>
      </c>
      <c r="GF56" s="382">
        <f t="shared" si="45"/>
        <v>613.79917768288078</v>
      </c>
      <c r="GG56" s="382">
        <f t="shared" si="45"/>
        <v>626.48509582805912</v>
      </c>
      <c r="GH56" s="382">
        <f t="shared" si="45"/>
        <v>639.20961912684652</v>
      </c>
      <c r="GI56" s="382">
        <f t="shared" si="45"/>
        <v>651.97103719752135</v>
      </c>
      <c r="GJ56" s="382">
        <f t="shared" si="45"/>
        <v>664.76774503961872</v>
      </c>
      <c r="GK56" s="382">
        <f t="shared" si="45"/>
        <v>677.5982393299696</v>
      </c>
      <c r="GL56" s="382">
        <f t="shared" si="45"/>
        <v>690.46111451768661</v>
      </c>
      <c r="GM56" s="382">
        <f t="shared" si="45"/>
        <v>703.35505878554386</v>
      </c>
      <c r="GN56" s="382">
        <f t="shared" si="45"/>
        <v>716.27884993542466</v>
      </c>
      <c r="GO56" s="511"/>
      <c r="GP56" s="521"/>
      <c r="GQ56" s="524">
        <v>45000</v>
      </c>
      <c r="GR56" s="583">
        <f t="shared" si="57"/>
        <v>10.909379880049469</v>
      </c>
      <c r="GS56" s="477">
        <f t="shared" si="57"/>
        <v>5.1960632299521565</v>
      </c>
      <c r="GT56" s="477">
        <f t="shared" si="57"/>
        <v>3.2946727285575759</v>
      </c>
      <c r="GU56" s="477">
        <f t="shared" si="57"/>
        <v>2.3463395285725999</v>
      </c>
      <c r="GV56" s="477">
        <f t="shared" si="57"/>
        <v>1.7792853426705486</v>
      </c>
      <c r="GW56" s="477">
        <f t="shared" si="57"/>
        <v>1.4029134749354546</v>
      </c>
      <c r="GX56" s="477">
        <f t="shared" si="57"/>
        <v>1.1355361534787276</v>
      </c>
      <c r="GY56" s="477">
        <f t="shared" si="57"/>
        <v>0.93630640059425518</v>
      </c>
      <c r="GZ56" s="477">
        <f t="shared" si="57"/>
        <v>0.78252868808813281</v>
      </c>
      <c r="HA56" s="477">
        <f t="shared" si="57"/>
        <v>0.66058322662643643</v>
      </c>
      <c r="HB56" s="477">
        <f t="shared" si="57"/>
        <v>0.56180066553330654</v>
      </c>
      <c r="HC56" s="477">
        <f t="shared" si="57"/>
        <v>0.48039946147108353</v>
      </c>
      <c r="HD56" s="477">
        <f t="shared" si="57"/>
        <v>0.41237524592111674</v>
      </c>
      <c r="HE56" s="477">
        <f t="shared" si="57"/>
        <v>0.3548661898636607</v>
      </c>
      <c r="HF56" s="477">
        <f t="shared" si="57"/>
        <v>0.30577223152979116</v>
      </c>
      <c r="HG56" s="477">
        <f t="shared" si="52"/>
        <v>0.26351710018729835</v>
      </c>
      <c r="HH56" s="477">
        <f t="shared" si="52"/>
        <v>0.22689433584197299</v>
      </c>
      <c r="HI56" s="477">
        <f t="shared" si="52"/>
        <v>0.1949646382365515</v>
      </c>
      <c r="HJ56" s="477">
        <f t="shared" si="52"/>
        <v>0.16698563303244404</v>
      </c>
      <c r="HK56" s="477">
        <f t="shared" si="52"/>
        <v>0.14236270805310955</v>
      </c>
      <c r="HL56" s="477">
        <f t="shared" si="52"/>
        <v>0.12061389533026516</v>
      </c>
      <c r="HM56" s="477">
        <f t="shared" si="52"/>
        <v>0.10134432911430188</v>
      </c>
      <c r="HN56" s="477">
        <f t="shared" si="52"/>
        <v>8.4227364870768873E-2</v>
      </c>
      <c r="HO56" s="477">
        <f t="shared" si="52"/>
        <v>6.8990416065091834E-2</v>
      </c>
      <c r="HP56" s="477">
        <f t="shared" si="52"/>
        <v>5.5404187467374071E-2</v>
      </c>
      <c r="HQ56" s="477">
        <f t="shared" si="52"/>
        <v>4.3274390344223007E-2</v>
      </c>
      <c r="HR56" s="477">
        <f t="shared" si="52"/>
        <v>3.2435295983464528E-2</v>
      </c>
      <c r="HS56" s="477">
        <f t="shared" si="52"/>
        <v>2.2744667932634084E-2</v>
      </c>
      <c r="HT56" s="477">
        <f t="shared" si="52"/>
        <v>1.4079740173699715E-2</v>
      </c>
      <c r="HU56" s="477">
        <f t="shared" si="46"/>
        <v>6.3339972360427132E-3</v>
      </c>
      <c r="HV56" s="477">
        <f t="shared" si="46"/>
        <v>5.8542475372916889E-4</v>
      </c>
      <c r="HW56" s="477">
        <f t="shared" si="33"/>
        <v>6.7598518149383181E-3</v>
      </c>
      <c r="HX56" s="477">
        <f t="shared" si="33"/>
        <v>1.2260803459994302E-2</v>
      </c>
      <c r="HY56" s="477">
        <f t="shared" si="33"/>
        <v>1.7151420256560992E-2</v>
      </c>
      <c r="HZ56" s="477">
        <f t="shared" si="33"/>
        <v>2.1487648242639979E-2</v>
      </c>
      <c r="IA56" s="477">
        <f t="shared" si="33"/>
        <v>2.5319227355842921E-2</v>
      </c>
      <c r="IB56" s="477">
        <f t="shared" si="33"/>
        <v>2.869052084200014E-2</v>
      </c>
      <c r="IC56" s="477">
        <f t="shared" si="33"/>
        <v>3.1641214828932562E-2</v>
      </c>
      <c r="ID56" s="477">
        <f t="shared" si="33"/>
        <v>3.4206911268413388E-2</v>
      </c>
      <c r="IE56" s="477">
        <f t="shared" si="47"/>
        <v>3.6419632813614919E-2</v>
      </c>
    </row>
    <row r="57" spans="1:320" ht="17.25" customHeight="1">
      <c r="J57" s="252"/>
      <c r="K57" s="499">
        <v>40000</v>
      </c>
      <c r="L57" s="382">
        <f t="shared" si="69"/>
        <v>12.191999999999998</v>
      </c>
      <c r="M57" s="382">
        <v>400</v>
      </c>
      <c r="N57" s="493"/>
      <c r="O57" s="263"/>
      <c r="P57" s="383">
        <f t="shared" si="75"/>
        <v>-26.500002288000502</v>
      </c>
      <c r="Q57" s="383">
        <f t="shared" si="70"/>
        <v>246.64999771199948</v>
      </c>
      <c r="R57" s="382">
        <f t="shared" si="71"/>
        <v>611.99396506208791</v>
      </c>
      <c r="S57" s="263">
        <f t="shared" ref="S57:S82" si="80">$S$51*EXP(-KB*(K57-HTropopause))</f>
        <v>0.21743353513793154</v>
      </c>
      <c r="T57" s="492"/>
      <c r="U57" s="492"/>
      <c r="V57" s="279"/>
      <c r="X57" s="524">
        <v>46000</v>
      </c>
      <c r="Y57" s="410">
        <f t="shared" ref="Y57:BL57" si="81">SQRT(5*((((1/$S63)*(((1+0.2*(Y$10/$R$11)^2)^3.5)-1))+1)^(1/3.5)-1))</f>
        <v>3.5635064774732141E-2</v>
      </c>
      <c r="Z57" s="410">
        <f t="shared" si="81"/>
        <v>7.1241769982885936E-2</v>
      </c>
      <c r="AA57" s="410">
        <f t="shared" si="81"/>
        <v>0.1067919935534814</v>
      </c>
      <c r="AB57" s="410">
        <f t="shared" si="81"/>
        <v>0.14225808320507907</v>
      </c>
      <c r="AC57" s="410">
        <f t="shared" si="81"/>
        <v>0.17761307855471256</v>
      </c>
      <c r="AD57" s="410">
        <f t="shared" si="81"/>
        <v>0.21283091848038968</v>
      </c>
      <c r="AE57" s="410">
        <f t="shared" si="81"/>
        <v>0.2478866297724423</v>
      </c>
      <c r="AF57" s="410">
        <f t="shared" si="81"/>
        <v>0.28275649384207624</v>
      </c>
      <c r="AG57" s="410">
        <f t="shared" si="81"/>
        <v>0.31741818907930597</v>
      </c>
      <c r="AH57" s="410">
        <f t="shared" si="81"/>
        <v>0.35185090731728802</v>
      </c>
      <c r="AI57" s="410">
        <f t="shared" si="81"/>
        <v>0.38603544371995119</v>
      </c>
      <c r="AJ57" s="410">
        <f t="shared" si="81"/>
        <v>0.4199542602214098</v>
      </c>
      <c r="AK57" s="410">
        <f t="shared" si="81"/>
        <v>0.45359152337392039</v>
      </c>
      <c r="AL57" s="410">
        <f t="shared" si="81"/>
        <v>0.48693311808092904</v>
      </c>
      <c r="AM57" s="410">
        <f t="shared" si="81"/>
        <v>0.51996663918669572</v>
      </c>
      <c r="AN57" s="410">
        <f t="shared" si="81"/>
        <v>0.55268136325770967</v>
      </c>
      <c r="AO57" s="410">
        <f t="shared" si="81"/>
        <v>0.58506820312608576</v>
      </c>
      <c r="AP57" s="410">
        <f t="shared" si="81"/>
        <v>0.61711964788001605</v>
      </c>
      <c r="AQ57" s="410">
        <f t="shared" si="81"/>
        <v>0.6488296909951291</v>
      </c>
      <c r="AR57" s="410">
        <f t="shared" si="81"/>
        <v>0.68019374922060594</v>
      </c>
      <c r="AS57" s="410">
        <f t="shared" si="81"/>
        <v>0.71120857468365184</v>
      </c>
      <c r="AT57" s="410">
        <f t="shared" si="81"/>
        <v>0.74187216247376875</v>
      </c>
      <c r="AU57" s="410">
        <f t="shared" si="81"/>
        <v>0.7721836557319125</v>
      </c>
      <c r="AV57" s="410">
        <f t="shared" si="81"/>
        <v>0.80214325001444975</v>
      </c>
      <c r="AW57" s="410">
        <f t="shared" si="81"/>
        <v>0.83175209844076703</v>
      </c>
      <c r="AX57" s="410">
        <f t="shared" si="81"/>
        <v>0.86101221887737978</v>
      </c>
      <c r="AY57" s="410">
        <f t="shared" si="81"/>
        <v>0.88992640416793023</v>
      </c>
      <c r="AZ57" s="410">
        <f t="shared" si="81"/>
        <v>0.91849813619387233</v>
      </c>
      <c r="BA57" s="410">
        <f t="shared" si="81"/>
        <v>0.94673150434786268</v>
      </c>
      <c r="BB57" s="410">
        <f t="shared" si="81"/>
        <v>0.97463112882326974</v>
      </c>
      <c r="BC57" s="410">
        <f t="shared" si="81"/>
        <v>1.0022020889691043</v>
      </c>
      <c r="BD57" s="410">
        <f t="shared" si="81"/>
        <v>1.0294498568294372</v>
      </c>
      <c r="BE57" s="410">
        <f t="shared" si="81"/>
        <v>1.0563802358788421</v>
      </c>
      <c r="BF57" s="410">
        <f t="shared" si="81"/>
        <v>1.0829993048785491</v>
      </c>
      <c r="BG57" s="410">
        <f t="shared" si="81"/>
        <v>1.10931336670993</v>
      </c>
      <c r="BH57" s="410">
        <f t="shared" si="81"/>
        <v>1.1353289019902262</v>
      </c>
      <c r="BI57" s="410">
        <f t="shared" si="81"/>
        <v>1.1610525272378778</v>
      </c>
      <c r="BJ57" s="410">
        <f t="shared" si="81"/>
        <v>1.1864909573293041</v>
      </c>
      <c r="BK57" s="410">
        <f t="shared" si="81"/>
        <v>1.2116509719734714</v>
      </c>
      <c r="BL57" s="410">
        <f t="shared" si="81"/>
        <v>1.2365393859231626</v>
      </c>
      <c r="BM57" s="253"/>
      <c r="BN57" s="252"/>
      <c r="BO57" s="537">
        <f t="shared" si="59"/>
        <v>460</v>
      </c>
      <c r="BP57" s="524">
        <v>46000</v>
      </c>
      <c r="BQ57" s="382">
        <f t="shared" si="77"/>
        <v>246.71263979873956</v>
      </c>
      <c r="BR57" s="382">
        <f t="shared" si="77"/>
        <v>246.90036668803219</v>
      </c>
      <c r="BS57" s="382">
        <f t="shared" si="77"/>
        <v>247.21258316611272</v>
      </c>
      <c r="BT57" s="382">
        <f t="shared" si="77"/>
        <v>247.64830678189909</v>
      </c>
      <c r="BU57" s="382">
        <f t="shared" si="77"/>
        <v>248.20618188944658</v>
      </c>
      <c r="BV57" s="382">
        <f t="shared" si="77"/>
        <v>248.88449869442488</v>
      </c>
      <c r="BW57" s="382">
        <f t="shared" si="77"/>
        <v>249.68121673146061</v>
      </c>
      <c r="BX57" s="382">
        <f t="shared" si="77"/>
        <v>250.59399208858437</v>
      </c>
      <c r="BY57" s="382">
        <f t="shared" si="77"/>
        <v>251.62020761828549</v>
      </c>
      <c r="BZ57" s="382">
        <f t="shared" si="77"/>
        <v>252.75700533349234</v>
      </c>
      <c r="CA57" s="382">
        <f t="shared" si="77"/>
        <v>254.00132018045795</v>
      </c>
      <c r="CB57" s="382">
        <f t="shared" si="77"/>
        <v>255.34991440614763</v>
      </c>
      <c r="CC57" s="382">
        <f t="shared" si="77"/>
        <v>256.79941179073273</v>
      </c>
      <c r="CD57" s="382">
        <f t="shared" si="77"/>
        <v>258.34633109050725</v>
      </c>
      <c r="CE57" s="382">
        <f t="shared" si="77"/>
        <v>259.98711812670467</v>
      </c>
      <c r="CF57" s="382">
        <f t="shared" si="73"/>
        <v>261.71817605501656</v>
      </c>
      <c r="CG57" s="382">
        <f t="shared" si="73"/>
        <v>263.53589345327293</v>
      </c>
      <c r="CH57" s="382">
        <f t="shared" si="73"/>
        <v>265.43666996564065</v>
      </c>
      <c r="CI57" s="382">
        <f t="shared" si="73"/>
        <v>267.41693933669643</v>
      </c>
      <c r="CJ57" s="382">
        <f t="shared" si="73"/>
        <v>269.47318975478305</v>
      </c>
      <c r="CK57" s="382">
        <f t="shared" si="73"/>
        <v>271.6019814991235</v>
      </c>
      <c r="CL57" s="382">
        <f t="shared" si="73"/>
        <v>273.7999619481696</v>
      </c>
      <c r="CM57" s="382">
        <f t="shared" si="73"/>
        <v>276.06387805734215</v>
      </c>
      <c r="CN57" s="382">
        <f t="shared" si="73"/>
        <v>278.39058645307699</v>
      </c>
      <c r="CO57" s="382">
        <f t="shared" si="73"/>
        <v>280.77706131777279</v>
      </c>
      <c r="CP57" s="382">
        <f t="shared" si="73"/>
        <v>283.22040025806109</v>
      </c>
      <c r="CQ57" s="382">
        <f t="shared" si="73"/>
        <v>285.71782835811786</v>
      </c>
      <c r="CR57" s="382">
        <f t="shared" si="73"/>
        <v>288.26670062198275</v>
      </c>
      <c r="CS57" s="382">
        <f t="shared" si="73"/>
        <v>290.86450300540304</v>
      </c>
      <c r="CT57" s="382">
        <f t="shared" si="73"/>
        <v>293.50885222991673</v>
      </c>
      <c r="CU57" s="382">
        <f t="shared" si="73"/>
        <v>296.19749456090381</v>
      </c>
      <c r="CV57" s="382">
        <f t="shared" si="73"/>
        <v>298.92830371818093</v>
      </c>
      <c r="CW57" s="382">
        <f t="shared" si="73"/>
        <v>301.69927807327133</v>
      </c>
      <c r="CX57" s="382">
        <f t="shared" si="73"/>
        <v>304.50853727243089</v>
      </c>
      <c r="CY57" s="382">
        <f t="shared" si="73"/>
        <v>307.35431840942761</v>
      </c>
      <c r="CZ57" s="382">
        <f t="shared" si="73"/>
        <v>310.23497185736733</v>
      </c>
      <c r="DA57" s="382">
        <f t="shared" si="73"/>
        <v>313.14895685483435</v>
      </c>
      <c r="DB57" s="382">
        <f t="shared" si="73"/>
        <v>316.09483692849619</v>
      </c>
      <c r="DC57" s="382">
        <f t="shared" si="73"/>
        <v>319.07127522222805</v>
      </c>
      <c r="DD57" s="382">
        <f t="shared" si="73"/>
        <v>322.07702979180766</v>
      </c>
      <c r="DE57" s="521"/>
      <c r="DF57" s="252"/>
      <c r="DG57" s="537">
        <f t="shared" si="61"/>
        <v>460</v>
      </c>
      <c r="DH57" s="524">
        <v>46000</v>
      </c>
      <c r="DI57" s="382">
        <f t="shared" si="78"/>
        <v>21.808444586732662</v>
      </c>
      <c r="DJ57" s="382">
        <f t="shared" si="78"/>
        <v>43.599533289867601</v>
      </c>
      <c r="DK57" s="382">
        <f t="shared" si="78"/>
        <v>65.356055571680017</v>
      </c>
      <c r="DL57" s="382">
        <f t="shared" si="78"/>
        <v>87.06108840280875</v>
      </c>
      <c r="DM57" s="382">
        <f t="shared" si="78"/>
        <v>108.69813219158263</v>
      </c>
      <c r="DN57" s="382">
        <f t="shared" si="78"/>
        <v>130.25123768861968</v>
      </c>
      <c r="DO57" s="382">
        <f t="shared" si="78"/>
        <v>151.70512144031477</v>
      </c>
      <c r="DP57" s="382">
        <f t="shared" si="78"/>
        <v>173.04526781346607</v>
      </c>
      <c r="DQ57" s="382">
        <f t="shared" si="78"/>
        <v>194.25801611747198</v>
      </c>
      <c r="DR57" s="382">
        <f t="shared" si="78"/>
        <v>215.33063187980031</v>
      </c>
      <c r="DS57" s="382">
        <f t="shared" si="78"/>
        <v>236.2513618566754</v>
      </c>
      <c r="DT57" s="382">
        <f t="shared" si="78"/>
        <v>257.00947285761646</v>
      </c>
      <c r="DU57" s="382">
        <f t="shared" si="78"/>
        <v>277.59527490815827</v>
      </c>
      <c r="DV57" s="382">
        <f t="shared" si="78"/>
        <v>298.00012965439362</v>
      </c>
      <c r="DW57" s="382">
        <f t="shared" si="78"/>
        <v>318.21644521587393</v>
      </c>
      <c r="DX57" s="382">
        <f t="shared" si="74"/>
        <v>338.2376589160059</v>
      </c>
      <c r="DY57" s="382">
        <f t="shared" si="74"/>
        <v>358.05820946288429</v>
      </c>
      <c r="DZ57" s="382">
        <f t="shared" si="74"/>
        <v>377.67350022381055</v>
      </c>
      <c r="EA57" s="382">
        <f t="shared" si="74"/>
        <v>397.07985524211836</v>
      </c>
      <c r="EB57" s="382">
        <f t="shared" si="74"/>
        <v>416.27446959596608</v>
      </c>
      <c r="EC57" s="382">
        <f t="shared" si="74"/>
        <v>435.25535560680419</v>
      </c>
      <c r="ED57" s="382">
        <f t="shared" si="74"/>
        <v>454.02128628150723</v>
      </c>
      <c r="EE57" s="382">
        <f t="shared" si="74"/>
        <v>472.57173722751139</v>
      </c>
      <c r="EF57" s="382">
        <f t="shared" si="74"/>
        <v>490.9068281241328</v>
      </c>
      <c r="EG57" s="382">
        <f t="shared" si="74"/>
        <v>509.02726467347708</v>
      </c>
      <c r="EH57" s="382">
        <f t="shared" si="74"/>
        <v>526.93428179767398</v>
      </c>
      <c r="EI57" s="382">
        <f t="shared" si="74"/>
        <v>544.62958870017781</v>
      </c>
      <c r="EJ57" s="382">
        <f t="shared" si="74"/>
        <v>562.11531627142551</v>
      </c>
      <c r="EK57" s="382">
        <f t="shared" si="74"/>
        <v>579.39396719504384</v>
      </c>
      <c r="EL57" s="382">
        <f t="shared" si="74"/>
        <v>596.4683690014914</v>
      </c>
      <c r="EM57" s="382">
        <f t="shared" si="74"/>
        <v>613.34163022170958</v>
      </c>
      <c r="EN57" s="382">
        <f t="shared" si="74"/>
        <v>630.01709971364596</v>
      </c>
      <c r="EO57" s="382">
        <f t="shared" si="74"/>
        <v>646.49832916871628</v>
      </c>
      <c r="EP57" s="382">
        <f t="shared" si="74"/>
        <v>662.78903875210824</v>
      </c>
      <c r="EQ57" s="382">
        <f t="shared" si="74"/>
        <v>678.89308578918394</v>
      </c>
      <c r="ER57" s="382">
        <f t="shared" si="74"/>
        <v>694.81443637858513</v>
      </c>
      <c r="ES57" s="382">
        <f t="shared" si="74"/>
        <v>710.55713978966662</v>
      </c>
      <c r="ET57" s="382">
        <f t="shared" si="74"/>
        <v>726.12530548627342</v>
      </c>
      <c r="EU57" s="382">
        <f t="shared" si="74"/>
        <v>741.52308260937752</v>
      </c>
      <c r="EV57" s="382">
        <f t="shared" si="74"/>
        <v>756.75464174655565</v>
      </c>
      <c r="EW57" s="521"/>
      <c r="EX57" s="252"/>
      <c r="EY57" s="515">
        <f t="shared" si="63"/>
        <v>460</v>
      </c>
      <c r="EZ57" s="524">
        <v>46000</v>
      </c>
      <c r="FA57" s="382">
        <f t="shared" si="56"/>
        <v>259.56263979873961</v>
      </c>
      <c r="FB57" s="382">
        <f t="shared" si="56"/>
        <v>269.75036668803222</v>
      </c>
      <c r="FC57" s="382">
        <f t="shared" si="56"/>
        <v>280.06258316611274</v>
      </c>
      <c r="FD57" s="382">
        <f t="shared" si="56"/>
        <v>290.49830678189915</v>
      </c>
      <c r="FE57" s="382">
        <f t="shared" si="56"/>
        <v>301.05618188944663</v>
      </c>
      <c r="FF57" s="382">
        <f t="shared" si="56"/>
        <v>311.73449869442493</v>
      </c>
      <c r="FG57" s="382">
        <f t="shared" si="56"/>
        <v>322.53121673146063</v>
      </c>
      <c r="FH57" s="382">
        <f t="shared" si="56"/>
        <v>333.44399208858442</v>
      </c>
      <c r="FI57" s="382">
        <f t="shared" si="56"/>
        <v>344.47020761828549</v>
      </c>
      <c r="FJ57" s="382">
        <f t="shared" si="56"/>
        <v>355.60700533349234</v>
      </c>
      <c r="FK57" s="382">
        <f t="shared" si="56"/>
        <v>366.85132018045795</v>
      </c>
      <c r="FL57" s="382">
        <f t="shared" si="56"/>
        <v>378.19991440614763</v>
      </c>
      <c r="FM57" s="382">
        <f t="shared" si="56"/>
        <v>389.64941179073276</v>
      </c>
      <c r="FN57" s="382">
        <f t="shared" si="56"/>
        <v>401.19633109050727</v>
      </c>
      <c r="FO57" s="382">
        <f t="shared" si="56"/>
        <v>412.83711812670469</v>
      </c>
      <c r="FP57" s="382">
        <f t="shared" si="56"/>
        <v>424.56817605501658</v>
      </c>
      <c r="FQ57" s="382">
        <f t="shared" si="51"/>
        <v>436.38589345327296</v>
      </c>
      <c r="FR57" s="382">
        <f t="shared" si="51"/>
        <v>448.28666996564067</v>
      </c>
      <c r="FS57" s="382">
        <f t="shared" si="51"/>
        <v>460.26693933669645</v>
      </c>
      <c r="FT57" s="382">
        <f t="shared" si="51"/>
        <v>472.32318975478307</v>
      </c>
      <c r="FU57" s="382">
        <f t="shared" si="51"/>
        <v>484.45198149912352</v>
      </c>
      <c r="FV57" s="382">
        <f t="shared" si="51"/>
        <v>496.64996194816962</v>
      </c>
      <c r="FW57" s="382">
        <f t="shared" si="51"/>
        <v>508.91387805734217</v>
      </c>
      <c r="FX57" s="382">
        <f t="shared" si="51"/>
        <v>521.24058645307696</v>
      </c>
      <c r="FY57" s="382">
        <f t="shared" si="51"/>
        <v>533.62706131777281</v>
      </c>
      <c r="FZ57" s="382">
        <f t="shared" si="51"/>
        <v>546.07040025806111</v>
      </c>
      <c r="GA57" s="382">
        <f t="shared" si="51"/>
        <v>558.56782835811782</v>
      </c>
      <c r="GB57" s="382">
        <f t="shared" si="51"/>
        <v>571.11670062198277</v>
      </c>
      <c r="GC57" s="382">
        <f t="shared" si="51"/>
        <v>583.714503005403</v>
      </c>
      <c r="GD57" s="382">
        <f t="shared" si="51"/>
        <v>596.35885222991669</v>
      </c>
      <c r="GE57" s="382">
        <f t="shared" si="45"/>
        <v>609.04749456090383</v>
      </c>
      <c r="GF57" s="382">
        <f t="shared" si="45"/>
        <v>621.77830371818095</v>
      </c>
      <c r="GG57" s="382">
        <f t="shared" si="45"/>
        <v>634.54927807327135</v>
      </c>
      <c r="GH57" s="382">
        <f t="shared" si="45"/>
        <v>647.35853727243091</v>
      </c>
      <c r="GI57" s="382">
        <f t="shared" si="45"/>
        <v>660.20431840942763</v>
      </c>
      <c r="GJ57" s="382">
        <f t="shared" si="45"/>
        <v>673.08497185736735</v>
      </c>
      <c r="GK57" s="382">
        <f t="shared" si="45"/>
        <v>685.99895685483443</v>
      </c>
      <c r="GL57" s="382">
        <f t="shared" si="45"/>
        <v>698.94483692849622</v>
      </c>
      <c r="GM57" s="382">
        <f t="shared" si="45"/>
        <v>711.92127522222813</v>
      </c>
      <c r="GN57" s="382">
        <f t="shared" si="45"/>
        <v>724.92702979180763</v>
      </c>
      <c r="GO57" s="511"/>
      <c r="GP57" s="521"/>
      <c r="GQ57" s="524">
        <v>46000</v>
      </c>
      <c r="GR57" s="583">
        <f t="shared" si="57"/>
        <v>10.901932701640106</v>
      </c>
      <c r="GS57" s="477">
        <f t="shared" si="57"/>
        <v>5.1870012436743531</v>
      </c>
      <c r="GT57" s="477">
        <f t="shared" si="57"/>
        <v>3.2851818506542338</v>
      </c>
      <c r="GU57" s="477">
        <f t="shared" si="57"/>
        <v>2.3367180690165497</v>
      </c>
      <c r="GV57" s="477">
        <f t="shared" si="57"/>
        <v>1.7696536805142991</v>
      </c>
      <c r="GW57" s="477">
        <f t="shared" si="57"/>
        <v>1.3933323339288453</v>
      </c>
      <c r="GX57" s="477">
        <f t="shared" si="57"/>
        <v>1.1260403977749285</v>
      </c>
      <c r="GY57" s="477">
        <f t="shared" si="57"/>
        <v>0.92691771524211786</v>
      </c>
      <c r="GZ57" s="477">
        <f t="shared" si="57"/>
        <v>0.77326122495751715</v>
      </c>
      <c r="HA57" s="477">
        <f t="shared" si="57"/>
        <v>0.65144643950144399</v>
      </c>
      <c r="HB57" s="477">
        <f t="shared" si="57"/>
        <v>0.55280086979144061</v>
      </c>
      <c r="HC57" s="477">
        <f t="shared" si="57"/>
        <v>0.47154075762674635</v>
      </c>
      <c r="HD57" s="477">
        <f t="shared" si="57"/>
        <v>0.40366010163410498</v>
      </c>
      <c r="HE57" s="477">
        <f t="shared" si="57"/>
        <v>0.34629582730650388</v>
      </c>
      <c r="HF57" s="477">
        <f t="shared" si="57"/>
        <v>0.29734689810465742</v>
      </c>
      <c r="HG57" s="477">
        <f t="shared" si="52"/>
        <v>0.25523626616765643</v>
      </c>
      <c r="HH57" s="477">
        <f t="shared" si="52"/>
        <v>0.21875684433513312</v>
      </c>
      <c r="HI57" s="477">
        <f t="shared" si="52"/>
        <v>0.18696882280590119</v>
      </c>
      <c r="HJ57" s="477">
        <f t="shared" si="52"/>
        <v>0.15912941253605006</v>
      </c>
      <c r="HK57" s="477">
        <f t="shared" si="52"/>
        <v>0.13464366482339787</v>
      </c>
      <c r="HL57" s="477">
        <f t="shared" si="52"/>
        <v>0.11302934072742805</v>
      </c>
      <c r="HM57" s="477">
        <f t="shared" si="52"/>
        <v>9.3891359182290177E-2</v>
      </c>
      <c r="HN57" s="477">
        <f t="shared" si="52"/>
        <v>7.6902907996663578E-2</v>
      </c>
      <c r="HO57" s="477">
        <f t="shared" si="52"/>
        <v>6.1791274007852733E-2</v>
      </c>
      <c r="HP57" s="477">
        <f t="shared" si="52"/>
        <v>4.8327070771102279E-2</v>
      </c>
      <c r="HQ57" s="477">
        <f t="shared" si="52"/>
        <v>3.6315948917012765E-2</v>
      </c>
      <c r="HR57" s="477">
        <f t="shared" si="52"/>
        <v>2.5592145463865186E-2</v>
      </c>
      <c r="HS57" s="477">
        <f t="shared" si="52"/>
        <v>1.6013412355074152E-2</v>
      </c>
      <c r="HT57" s="477">
        <f t="shared" si="52"/>
        <v>7.4569913650908287E-3</v>
      </c>
      <c r="HU57" s="477">
        <f t="shared" si="46"/>
        <v>1.8360868281756281E-4</v>
      </c>
      <c r="HV57" s="477">
        <f t="shared" si="46"/>
        <v>7.0012134334555345E-3</v>
      </c>
      <c r="HW57" s="477">
        <f t="shared" si="33"/>
        <v>1.3077099017169044E-2</v>
      </c>
      <c r="HX57" s="477">
        <f t="shared" si="33"/>
        <v>1.8482725409065353E-2</v>
      </c>
      <c r="HY57" s="477">
        <f t="shared" si="33"/>
        <v>2.3281165766907835E-2</v>
      </c>
      <c r="HZ57" s="477">
        <f t="shared" si="33"/>
        <v>2.7528292408563016E-2</v>
      </c>
      <c r="IA57" s="477">
        <f t="shared" si="33"/>
        <v>3.1273766610943006E-2</v>
      </c>
      <c r="IB57" s="477">
        <f t="shared" si="33"/>
        <v>3.4561869214489498E-2</v>
      </c>
      <c r="IC57" s="477">
        <f t="shared" si="33"/>
        <v>3.7432201236362254E-2</v>
      </c>
      <c r="ID57" s="477">
        <f t="shared" si="33"/>
        <v>3.9920277711359052E-2</v>
      </c>
      <c r="IE57" s="477">
        <f t="shared" si="47"/>
        <v>4.2058033342605376E-2</v>
      </c>
    </row>
    <row r="58" spans="1:320">
      <c r="J58" s="252"/>
      <c r="K58" s="499">
        <v>41000</v>
      </c>
      <c r="L58" s="382">
        <f t="shared" si="69"/>
        <v>12.496799999999999</v>
      </c>
      <c r="M58" s="382">
        <v>410</v>
      </c>
      <c r="N58" s="493"/>
      <c r="O58" s="263"/>
      <c r="P58" s="383">
        <f t="shared" si="75"/>
        <v>-26.500002288000502</v>
      </c>
      <c r="Q58" s="383">
        <f t="shared" si="70"/>
        <v>246.64999771199948</v>
      </c>
      <c r="R58" s="382">
        <f t="shared" si="71"/>
        <v>611.99396506208791</v>
      </c>
      <c r="S58" s="263">
        <f t="shared" si="80"/>
        <v>0.20723010191861213</v>
      </c>
      <c r="T58" s="492"/>
      <c r="U58" s="492"/>
      <c r="V58" s="279"/>
      <c r="X58" s="524">
        <v>47000</v>
      </c>
      <c r="Y58" s="410">
        <f t="shared" ref="Y58:BL58" si="82">SQRT(5*((((1/$S64)*(((1+0.2*(Y$10/$R$11)^2)^3.5)-1))+1)^(1/3.5)-1))</f>
        <v>3.6501524458548464E-2</v>
      </c>
      <c r="Z58" s="410">
        <f t="shared" si="82"/>
        <v>7.2972294031204241E-2</v>
      </c>
      <c r="AA58" s="410">
        <f t="shared" si="82"/>
        <v>0.10938182422751501</v>
      </c>
      <c r="AB58" s="410">
        <f t="shared" si="82"/>
        <v>0.14570016512063119</v>
      </c>
      <c r="AC58" s="410">
        <f t="shared" si="82"/>
        <v>0.1818981533361371</v>
      </c>
      <c r="AD58" s="410">
        <f t="shared" si="82"/>
        <v>0.21794764643913495</v>
      </c>
      <c r="AE58" s="410">
        <f t="shared" si="82"/>
        <v>0.25382173504476413</v>
      </c>
      <c r="AF58" s="410">
        <f t="shared" si="82"/>
        <v>0.28949492889175804</v>
      </c>
      <c r="AG58" s="410">
        <f t="shared" si="82"/>
        <v>0.32494331413996141</v>
      </c>
      <c r="AH58" s="410">
        <f t="shared" si="82"/>
        <v>0.36014468021761681</v>
      </c>
      <c r="AI58" s="410">
        <f t="shared" si="82"/>
        <v>0.39507861559306484</v>
      </c>
      <c r="AJ58" s="410">
        <f t="shared" si="82"/>
        <v>0.42972657282448695</v>
      </c>
      <c r="AK58" s="410">
        <f t="shared" si="82"/>
        <v>0.46407190410716387</v>
      </c>
      <c r="AL58" s="410">
        <f t="shared" si="82"/>
        <v>0.49809986926109351</v>
      </c>
      <c r="AM58" s="410">
        <f t="shared" si="82"/>
        <v>0.53179761866445996</v>
      </c>
      <c r="AN58" s="410">
        <f t="shared" si="82"/>
        <v>0.56515415403584868</v>
      </c>
      <c r="AO58" s="410">
        <f t="shared" si="82"/>
        <v>0.59816027020592299</v>
      </c>
      <c r="AP58" s="410">
        <f t="shared" si="82"/>
        <v>0.63080848111149035</v>
      </c>
      <c r="AQ58" s="410">
        <f t="shared" si="82"/>
        <v>0.66309293321104235</v>
      </c>
      <c r="AR58" s="410">
        <f t="shared" si="82"/>
        <v>0.69500930938447003</v>
      </c>
      <c r="AS58" s="410">
        <f t="shared" si="82"/>
        <v>0.72655472616465766</v>
      </c>
      <c r="AT58" s="410">
        <f t="shared" si="82"/>
        <v>0.75772762687844875</v>
      </c>
      <c r="AU58" s="410">
        <f t="shared" si="82"/>
        <v>0.78852767297075399</v>
      </c>
      <c r="AV58" s="410">
        <f t="shared" si="82"/>
        <v>0.81895563546673811</v>
      </c>
      <c r="AW58" s="410">
        <f t="shared" si="82"/>
        <v>0.84901328820826427</v>
      </c>
      <c r="AX58" s="410">
        <f t="shared" si="82"/>
        <v>0.87870330419420917</v>
      </c>
      <c r="AY58" s="410">
        <f t="shared" si="82"/>
        <v>0.90802915606807844</v>
      </c>
      <c r="AZ58" s="410">
        <f t="shared" si="82"/>
        <v>0.93699502153683545</v>
      </c>
      <c r="BA58" s="410">
        <f t="shared" si="82"/>
        <v>0.96560569427463172</v>
      </c>
      <c r="BB58" s="410">
        <f t="shared" si="82"/>
        <v>0.99386650066586368</v>
      </c>
      <c r="BC58" s="410">
        <f t="shared" si="82"/>
        <v>1.0217832225732366</v>
      </c>
      <c r="BD58" s="410">
        <f t="shared" si="82"/>
        <v>1.0493620261767302</v>
      </c>
      <c r="BE58" s="410">
        <f t="shared" si="82"/>
        <v>1.0766093968165558</v>
      </c>
      <c r="BF58" s="410">
        <f t="shared" si="82"/>
        <v>1.1035320796844257</v>
      </c>
      <c r="BG58" s="410">
        <f t="shared" si="82"/>
        <v>1.1301370261401369</v>
      </c>
      <c r="BH58" s="410">
        <f t="shared" si="82"/>
        <v>1.156431345381449</v>
      </c>
      <c r="BI58" s="410">
        <f t="shared" si="82"/>
        <v>1.1824222611617763</v>
      </c>
      <c r="BJ58" s="410">
        <f t="shared" si="82"/>
        <v>1.2081170732297322</v>
      </c>
      <c r="BK58" s="410">
        <f t="shared" si="82"/>
        <v>1.2335231231545798</v>
      </c>
      <c r="BL58" s="410">
        <f t="shared" si="82"/>
        <v>1.258647764200022</v>
      </c>
      <c r="BM58" s="253"/>
      <c r="BN58" s="252"/>
      <c r="BO58" s="537">
        <f t="shared" si="59"/>
        <v>470</v>
      </c>
      <c r="BP58" s="524">
        <v>47000</v>
      </c>
      <c r="BQ58" s="382">
        <f t="shared" si="77"/>
        <v>246.71572309371686</v>
      </c>
      <c r="BR58" s="382">
        <f t="shared" si="77"/>
        <v>246.91267777405517</v>
      </c>
      <c r="BS58" s="382">
        <f t="shared" si="77"/>
        <v>247.24020074316573</v>
      </c>
      <c r="BT58" s="382">
        <f t="shared" si="77"/>
        <v>247.69720148755641</v>
      </c>
      <c r="BU58" s="382">
        <f t="shared" si="77"/>
        <v>248.28217635762837</v>
      </c>
      <c r="BV58" s="382">
        <f t="shared" si="77"/>
        <v>248.99323073136665</v>
      </c>
      <c r="BW58" s="382">
        <f t="shared" si="77"/>
        <v>249.82810627454373</v>
      </c>
      <c r="BX58" s="382">
        <f t="shared" si="77"/>
        <v>250.78421246606922</v>
      </c>
      <c r="BY58" s="382">
        <f t="shared" si="77"/>
        <v>251.85866146843455</v>
      </c>
      <c r="BZ58" s="382">
        <f t="shared" si="77"/>
        <v>253.04830537933765</v>
      </c>
      <c r="CA58" s="382">
        <f t="shared" si="77"/>
        <v>254.34977490014634</v>
      </c>
      <c r="CB58" s="382">
        <f t="shared" si="77"/>
        <v>255.75951849571845</v>
      </c>
      <c r="CC58" s="382">
        <f t="shared" si="77"/>
        <v>257.27384119197018</v>
      </c>
      <c r="CD58" s="382">
        <f t="shared" si="77"/>
        <v>258.88894225492544</v>
      </c>
      <c r="CE58" s="382">
        <f t="shared" si="77"/>
        <v>260.60095110961021</v>
      </c>
      <c r="CF58" s="382">
        <f t="shared" si="73"/>
        <v>262.4059609810991</v>
      </c>
      <c r="CG58" s="382">
        <f t="shared" si="73"/>
        <v>264.30005986598189</v>
      </c>
      <c r="CH58" s="382">
        <f t="shared" si="73"/>
        <v>266.27935856432657</v>
      </c>
      <c r="CI58" s="382">
        <f t="shared" si="73"/>
        <v>268.34001561500759</v>
      </c>
      <c r="CJ58" s="382">
        <f t="shared" si="73"/>
        <v>270.47825907762734</v>
      </c>
      <c r="CK58" s="382">
        <f t="shared" si="73"/>
        <v>272.69040519007558</v>
      </c>
      <c r="CL58" s="382">
        <f t="shared" si="73"/>
        <v>274.9728740011318</v>
      </c>
      <c r="CM58" s="382">
        <f t="shared" si="73"/>
        <v>277.32220213251111</v>
      </c>
      <c r="CN58" s="382">
        <f t="shared" si="73"/>
        <v>279.73505286521083</v>
      </c>
      <c r="CO58" s="382">
        <f t="shared" si="73"/>
        <v>282.20822377227967</v>
      </c>
      <c r="CP58" s="382">
        <f t="shared" si="73"/>
        <v>284.73865213591131</v>
      </c>
      <c r="CQ58" s="382">
        <f t="shared" si="73"/>
        <v>287.32341839284504</v>
      </c>
      <c r="CR58" s="382">
        <f t="shared" si="73"/>
        <v>289.95974785032797</v>
      </c>
      <c r="CS58" s="382">
        <f t="shared" si="73"/>
        <v>292.64501090704897</v>
      </c>
      <c r="CT58" s="382">
        <f t="shared" si="73"/>
        <v>295.37672200111831</v>
      </c>
      <c r="CU58" s="382">
        <f t="shared" si="73"/>
        <v>298.1525374917191</v>
      </c>
      <c r="CV58" s="382">
        <f t="shared" si="73"/>
        <v>300.97025266366711</v>
      </c>
      <c r="CW58" s="382">
        <f t="shared" si="73"/>
        <v>303.82779802576596</v>
      </c>
      <c r="CX58" s="382">
        <f t="shared" si="73"/>
        <v>306.72323505527544</v>
      </c>
      <c r="CY58" s="382">
        <f t="shared" si="73"/>
        <v>309.65475152263036</v>
      </c>
      <c r="CZ58" s="382">
        <f t="shared" si="73"/>
        <v>312.62065651316385</v>
      </c>
      <c r="DA58" s="382">
        <f t="shared" si="73"/>
        <v>315.61937524629201</v>
      </c>
      <c r="DB58" s="382">
        <f t="shared" si="73"/>
        <v>318.64944377760781</v>
      </c>
      <c r="DC58" s="382">
        <f t="shared" si="73"/>
        <v>321.70950365568683</v>
      </c>
      <c r="DD58" s="382">
        <f t="shared" si="73"/>
        <v>324.79829659315953</v>
      </c>
      <c r="DE58" s="521"/>
      <c r="DF58" s="252"/>
      <c r="DG58" s="537">
        <f t="shared" si="61"/>
        <v>470</v>
      </c>
      <c r="DH58" s="524">
        <v>47000</v>
      </c>
      <c r="DI58" s="382">
        <f t="shared" si="78"/>
        <v>22.338712684197855</v>
      </c>
      <c r="DJ58" s="382">
        <f t="shared" si="78"/>
        <v>44.658603563833211</v>
      </c>
      <c r="DK58" s="382">
        <f t="shared" si="78"/>
        <v>66.941016314721267</v>
      </c>
      <c r="DL58" s="382">
        <f t="shared" si="78"/>
        <v>89.167621762376001</v>
      </c>
      <c r="DM58" s="382">
        <f t="shared" si="78"/>
        <v>111.32057209765419</v>
      </c>
      <c r="DN58" s="382">
        <f t="shared" si="78"/>
        <v>133.38264432023624</v>
      </c>
      <c r="DO58" s="382">
        <f t="shared" si="78"/>
        <v>155.3373700489839</v>
      </c>
      <c r="DP58" s="382">
        <f t="shared" si="78"/>
        <v>177.16914939783419</v>
      </c>
      <c r="DQ58" s="382">
        <f t="shared" si="78"/>
        <v>198.86334724093061</v>
      </c>
      <c r="DR58" s="382">
        <f t="shared" si="78"/>
        <v>220.406370842397</v>
      </c>
      <c r="DS58" s="382">
        <f t="shared" si="78"/>
        <v>241.78572846804019</v>
      </c>
      <c r="DT58" s="382">
        <f t="shared" si="78"/>
        <v>262.99006919539983</v>
      </c>
      <c r="DU58" s="382">
        <f t="shared" si="78"/>
        <v>284.00920466845628</v>
      </c>
      <c r="DV58" s="382">
        <f t="shared" si="78"/>
        <v>304.83411398600424</v>
      </c>
      <c r="DW58" s="382">
        <f t="shared" si="78"/>
        <v>325.45693325703905</v>
      </c>
      <c r="DX58" s="382">
        <f t="shared" si="74"/>
        <v>345.87093159970902</v>
      </c>
      <c r="DY58" s="382">
        <f t="shared" si="74"/>
        <v>366.07047550593268</v>
      </c>
      <c r="DZ58" s="382">
        <f t="shared" si="74"/>
        <v>386.05098355021414</v>
      </c>
      <c r="EA58" s="382">
        <f t="shared" si="74"/>
        <v>405.80887340047605</v>
      </c>
      <c r="EB58" s="382">
        <f t="shared" si="74"/>
        <v>425.34150300526522</v>
      </c>
      <c r="EC58" s="382">
        <f t="shared" si="74"/>
        <v>444.64710770010834</v>
      </c>
      <c r="ED58" s="382">
        <f t="shared" si="74"/>
        <v>463.72473481042812</v>
      </c>
      <c r="EE58" s="382">
        <f t="shared" si="74"/>
        <v>482.57417714255308</v>
      </c>
      <c r="EF58" s="382">
        <f t="shared" si="74"/>
        <v>501.19590655923093</v>
      </c>
      <c r="EG58" s="382">
        <f t="shared" si="74"/>
        <v>519.59100864097684</v>
      </c>
      <c r="EH58" s="382">
        <f t="shared" si="74"/>
        <v>537.76111924697204</v>
      </c>
      <c r="EI58" s="382">
        <f t="shared" si="74"/>
        <v>555.70836361408476</v>
      </c>
      <c r="EJ58" s="382">
        <f t="shared" si="74"/>
        <v>573.43529847376442</v>
      </c>
      <c r="EK58" s="382">
        <f t="shared" si="74"/>
        <v>590.94485752566209</v>
      </c>
      <c r="EL58" s="382">
        <f t="shared" si="74"/>
        <v>608.24030048488419</v>
      </c>
      <c r="EM58" s="382">
        <f t="shared" si="74"/>
        <v>625.32516581651294</v>
      </c>
      <c r="EN58" s="382">
        <f t="shared" si="74"/>
        <v>642.20322718548368</v>
      </c>
      <c r="EO58" s="382">
        <f t="shared" si="74"/>
        <v>658.87845358086679</v>
      </c>
      <c r="EP58" s="382">
        <f t="shared" si="74"/>
        <v>675.35497301928365</v>
      </c>
      <c r="EQ58" s="382">
        <f t="shared" si="74"/>
        <v>691.6370396909789</v>
      </c>
      <c r="ER58" s="382">
        <f t="shared" si="74"/>
        <v>707.72900438207785</v>
      </c>
      <c r="ES58" s="382">
        <f t="shared" si="74"/>
        <v>723.63528798607513</v>
      </c>
      <c r="ET58" s="382">
        <f t="shared" si="74"/>
        <v>739.36035790506855</v>
      </c>
      <c r="EU58" s="382">
        <f t="shared" si="74"/>
        <v>754.90870713514141</v>
      </c>
      <c r="EV58" s="382">
        <f t="shared" si="74"/>
        <v>770.28483582930335</v>
      </c>
      <c r="EW58" s="521"/>
      <c r="EX58" s="252"/>
      <c r="EY58" s="515">
        <f t="shared" si="63"/>
        <v>470</v>
      </c>
      <c r="EZ58" s="524">
        <v>47000</v>
      </c>
      <c r="FA58" s="382">
        <f t="shared" si="56"/>
        <v>265.56572309371688</v>
      </c>
      <c r="FB58" s="382">
        <f t="shared" si="56"/>
        <v>275.76267777405519</v>
      </c>
      <c r="FC58" s="382">
        <f t="shared" si="56"/>
        <v>286.09020074316572</v>
      </c>
      <c r="FD58" s="382">
        <f t="shared" si="56"/>
        <v>296.54720148755644</v>
      </c>
      <c r="FE58" s="382">
        <f t="shared" si="56"/>
        <v>307.1321763576284</v>
      </c>
      <c r="FF58" s="382">
        <f t="shared" si="56"/>
        <v>317.8432307313667</v>
      </c>
      <c r="FG58" s="382">
        <f t="shared" si="56"/>
        <v>328.67810627454378</v>
      </c>
      <c r="FH58" s="382">
        <f t="shared" si="56"/>
        <v>339.63421246606924</v>
      </c>
      <c r="FI58" s="382">
        <f t="shared" si="56"/>
        <v>350.70866146843457</v>
      </c>
      <c r="FJ58" s="382">
        <f t="shared" si="56"/>
        <v>361.89830537933767</v>
      </c>
      <c r="FK58" s="382">
        <f t="shared" si="56"/>
        <v>373.19977490014639</v>
      </c>
      <c r="FL58" s="382">
        <f t="shared" si="56"/>
        <v>384.60951849571848</v>
      </c>
      <c r="FM58" s="382">
        <f t="shared" si="56"/>
        <v>396.1238411919702</v>
      </c>
      <c r="FN58" s="382">
        <f t="shared" si="56"/>
        <v>407.73894225492546</v>
      </c>
      <c r="FO58" s="382">
        <f t="shared" si="56"/>
        <v>419.45095110961023</v>
      </c>
      <c r="FP58" s="382">
        <f t="shared" si="56"/>
        <v>431.25596098109912</v>
      </c>
      <c r="FQ58" s="382">
        <f t="shared" si="51"/>
        <v>443.15005986598192</v>
      </c>
      <c r="FR58" s="382">
        <f t="shared" si="51"/>
        <v>455.12935856432659</v>
      </c>
      <c r="FS58" s="382">
        <f t="shared" si="51"/>
        <v>467.19001561500761</v>
      </c>
      <c r="FT58" s="382">
        <f t="shared" si="51"/>
        <v>479.32825907762737</v>
      </c>
      <c r="FU58" s="382">
        <f t="shared" si="51"/>
        <v>491.5404051900756</v>
      </c>
      <c r="FV58" s="382">
        <f t="shared" si="51"/>
        <v>503.82287400113182</v>
      </c>
      <c r="FW58" s="382">
        <f t="shared" si="51"/>
        <v>516.17220213251107</v>
      </c>
      <c r="FX58" s="382">
        <f t="shared" si="51"/>
        <v>528.58505286521086</v>
      </c>
      <c r="FY58" s="382">
        <f t="shared" si="51"/>
        <v>541.05822377227969</v>
      </c>
      <c r="FZ58" s="382">
        <f t="shared" si="51"/>
        <v>553.58865213591139</v>
      </c>
      <c r="GA58" s="382">
        <f t="shared" si="51"/>
        <v>566.17341839284506</v>
      </c>
      <c r="GB58" s="382">
        <f t="shared" si="51"/>
        <v>578.80974785032799</v>
      </c>
      <c r="GC58" s="382">
        <f t="shared" si="51"/>
        <v>591.49501090704894</v>
      </c>
      <c r="GD58" s="382">
        <f t="shared" si="51"/>
        <v>604.22672200111833</v>
      </c>
      <c r="GE58" s="382">
        <f t="shared" ref="GE58:GN76" si="83">6*$EY58/10+GE$10+(CU58-273.15)</f>
        <v>617.00253749171907</v>
      </c>
      <c r="GF58" s="382">
        <f t="shared" si="83"/>
        <v>629.82025266366713</v>
      </c>
      <c r="GG58" s="382">
        <f t="shared" si="83"/>
        <v>642.67779802576592</v>
      </c>
      <c r="GH58" s="382">
        <f t="shared" si="83"/>
        <v>655.57323505527552</v>
      </c>
      <c r="GI58" s="382">
        <f t="shared" si="83"/>
        <v>668.50475152263039</v>
      </c>
      <c r="GJ58" s="382">
        <f t="shared" si="83"/>
        <v>681.47065651316393</v>
      </c>
      <c r="GK58" s="382">
        <f t="shared" si="83"/>
        <v>694.46937524629197</v>
      </c>
      <c r="GL58" s="382">
        <f t="shared" si="83"/>
        <v>707.49944377760789</v>
      </c>
      <c r="GM58" s="382">
        <f t="shared" si="83"/>
        <v>720.55950365568685</v>
      </c>
      <c r="GN58" s="382">
        <f t="shared" si="83"/>
        <v>733.64829659315956</v>
      </c>
      <c r="GO58" s="511"/>
      <c r="GP58" s="521"/>
      <c r="GQ58" s="524">
        <v>47000</v>
      </c>
      <c r="GR58" s="583">
        <f t="shared" si="57"/>
        <v>10.8881390726501</v>
      </c>
      <c r="GS58" s="477">
        <f t="shared" si="57"/>
        <v>5.1749059703555469</v>
      </c>
      <c r="GT58" s="477">
        <f t="shared" si="57"/>
        <v>3.2737654205624973</v>
      </c>
      <c r="GU58" s="477">
        <f t="shared" si="57"/>
        <v>2.3257273842945936</v>
      </c>
      <c r="GV58" s="477">
        <f t="shared" si="57"/>
        <v>1.7589884831727385</v>
      </c>
      <c r="GW58" s="477">
        <f t="shared" si="57"/>
        <v>1.3829429409741048</v>
      </c>
      <c r="GX58" s="477">
        <f t="shared" si="57"/>
        <v>1.1158984870858752</v>
      </c>
      <c r="GY58" s="477">
        <f t="shared" si="57"/>
        <v>0.91700537943781035</v>
      </c>
      <c r="GZ58" s="477">
        <f t="shared" si="57"/>
        <v>0.76356611881594005</v>
      </c>
      <c r="HA58" s="477">
        <f t="shared" si="57"/>
        <v>0.64195936803530695</v>
      </c>
      <c r="HB58" s="477">
        <f t="shared" si="57"/>
        <v>0.54351448807482794</v>
      </c>
      <c r="HC58" s="477">
        <f t="shared" si="57"/>
        <v>0.46244882809607624</v>
      </c>
      <c r="HD58" s="477">
        <f t="shared" si="57"/>
        <v>0.39475705252015736</v>
      </c>
      <c r="HE58" s="477">
        <f t="shared" si="57"/>
        <v>0.33757648356130465</v>
      </c>
      <c r="HF58" s="477">
        <f t="shared" si="57"/>
        <v>0.28880631582162875</v>
      </c>
      <c r="HG58" s="477">
        <f t="shared" si="52"/>
        <v>0.24686963135777418</v>
      </c>
      <c r="HH58" s="477">
        <f t="shared" si="52"/>
        <v>0.21055941278389181</v>
      </c>
      <c r="HI58" s="477">
        <f t="shared" si="52"/>
        <v>0.17893588659935986</v>
      </c>
      <c r="HJ58" s="477">
        <f t="shared" si="52"/>
        <v>0.15125628402402391</v>
      </c>
      <c r="HK58" s="477">
        <f t="shared" si="52"/>
        <v>0.12692567193870533</v>
      </c>
      <c r="HL58" s="477">
        <f t="shared" si="52"/>
        <v>0.10546182956753739</v>
      </c>
      <c r="HM58" s="477">
        <f t="shared" si="52"/>
        <v>8.6469701054648143E-2</v>
      </c>
      <c r="HN58" s="477">
        <f t="shared" si="52"/>
        <v>6.9622508997270877E-2</v>
      </c>
      <c r="HO58" s="477">
        <f t="shared" si="52"/>
        <v>5.464758579935268E-2</v>
      </c>
      <c r="HP58" s="477">
        <f t="shared" si="52"/>
        <v>4.1315601644939373E-2</v>
      </c>
      <c r="HQ58" s="477">
        <f t="shared" si="52"/>
        <v>2.9432274522008341E-2</v>
      </c>
      <c r="HR58" s="477">
        <f t="shared" si="52"/>
        <v>1.8831918797658817E-2</v>
      </c>
      <c r="HS58" s="477">
        <f t="shared" si="52"/>
        <v>9.3723727696359543E-3</v>
      </c>
      <c r="HT58" s="477">
        <f t="shared" si="52"/>
        <v>9.3097244925759994E-4</v>
      </c>
      <c r="HU58" s="477">
        <f t="shared" si="46"/>
        <v>6.598672400638798E-3</v>
      </c>
      <c r="HV58" s="477">
        <f t="shared" si="46"/>
        <v>1.3309280962531977E-2</v>
      </c>
      <c r="HW58" s="477">
        <f t="shared" si="46"/>
        <v>1.9282018522526125E-2</v>
      </c>
      <c r="HX58" s="477">
        <f t="shared" si="46"/>
        <v>2.4588230905190002E-2</v>
      </c>
      <c r="HY58" s="477">
        <f t="shared" si="46"/>
        <v>2.9290874805542145E-2</v>
      </c>
      <c r="HZ58" s="477">
        <f t="shared" si="46"/>
        <v>3.3445704670015848E-2</v>
      </c>
      <c r="IA58" s="477">
        <f t="shared" si="46"/>
        <v>3.7102263304639074E-2</v>
      </c>
      <c r="IB58" s="477">
        <f t="shared" si="46"/>
        <v>4.0304713194617439E-2</v>
      </c>
      <c r="IC58" s="477">
        <f t="shared" si="46"/>
        <v>4.3092537741320852E-2</v>
      </c>
      <c r="ID58" s="477">
        <f t="shared" si="46"/>
        <v>4.5501135640372829E-2</v>
      </c>
      <c r="IE58" s="477">
        <f t="shared" si="47"/>
        <v>4.7562326988691388E-2</v>
      </c>
    </row>
    <row r="59" spans="1:320">
      <c r="J59" s="252"/>
      <c r="K59" s="499">
        <v>42000</v>
      </c>
      <c r="L59" s="382">
        <f t="shared" si="69"/>
        <v>12.801599999999999</v>
      </c>
      <c r="M59" s="382">
        <v>420</v>
      </c>
      <c r="N59" s="493"/>
      <c r="O59" s="263"/>
      <c r="P59" s="383">
        <f t="shared" si="75"/>
        <v>-26.500002288000502</v>
      </c>
      <c r="Q59" s="383">
        <f t="shared" si="70"/>
        <v>246.64999771199948</v>
      </c>
      <c r="R59" s="382">
        <f t="shared" si="71"/>
        <v>611.99396506208791</v>
      </c>
      <c r="S59" s="263">
        <f t="shared" si="80"/>
        <v>0.19750548191177655</v>
      </c>
      <c r="T59" s="492"/>
      <c r="U59" s="492"/>
      <c r="V59" s="279"/>
      <c r="X59" s="524">
        <v>48000</v>
      </c>
      <c r="Y59" s="410">
        <f t="shared" ref="Y59:BL59" si="84">SQRT(5*((((1/$S65)*(((1+0.2*(Y$10/$R$11)^2)^3.5)-1))+1)^(1/3.5)-1))</f>
        <v>3.7389037570045539E-2</v>
      </c>
      <c r="Z59" s="410">
        <f t="shared" si="84"/>
        <v>7.4744739567622481E-2</v>
      </c>
      <c r="AA59" s="410">
        <f t="shared" si="84"/>
        <v>0.11203407809973517</v>
      </c>
      <c r="AB59" s="410">
        <f t="shared" si="84"/>
        <v>0.14922463318288576</v>
      </c>
      <c r="AC59" s="410">
        <f t="shared" si="84"/>
        <v>0.18628487842007774</v>
      </c>
      <c r="AD59" s="410">
        <f t="shared" si="84"/>
        <v>0.22318444568619686</v>
      </c>
      <c r="AE59" s="410">
        <f t="shared" si="84"/>
        <v>0.25989436331848997</v>
      </c>
      <c r="AF59" s="410">
        <f t="shared" si="84"/>
        <v>0.29638726344767591</v>
      </c>
      <c r="AG59" s="410">
        <f t="shared" si="84"/>
        <v>0.33263755536963835</v>
      </c>
      <c r="AH59" s="410">
        <f t="shared" si="84"/>
        <v>0.36862156316583089</v>
      </c>
      <c r="AI59" s="410">
        <f t="shared" si="84"/>
        <v>0.40431762705671742</v>
      </c>
      <c r="AJ59" s="410">
        <f t="shared" si="84"/>
        <v>0.43970616914928451</v>
      </c>
      <c r="AK59" s="410">
        <f t="shared" si="84"/>
        <v>0.47476972526466144</v>
      </c>
      <c r="AL59" s="410">
        <f t="shared" si="84"/>
        <v>0.50949294537052681</v>
      </c>
      <c r="AM59" s="410">
        <f t="shared" si="84"/>
        <v>0.54386256577654946</v>
      </c>
      <c r="AN59" s="410">
        <f t="shared" si="84"/>
        <v>0.57786735667745126</v>
      </c>
      <c r="AO59" s="410">
        <f t="shared" si="84"/>
        <v>0.61149804885847103</v>
      </c>
      <c r="AP59" s="410">
        <f t="shared" si="84"/>
        <v>0.64474724343288781</v>
      </c>
      <c r="AQ59" s="410">
        <f t="shared" si="84"/>
        <v>0.67760930838801881</v>
      </c>
      <c r="AR59" s="410">
        <f t="shared" si="84"/>
        <v>0.71008026550572567</v>
      </c>
      <c r="AS59" s="410">
        <f t="shared" si="84"/>
        <v>0.74215767092690055</v>
      </c>
      <c r="AT59" s="410">
        <f t="shared" si="84"/>
        <v>0.77384049227575324</v>
      </c>
      <c r="AU59" s="410">
        <f t="shared" si="84"/>
        <v>0.80512898487547058</v>
      </c>
      <c r="AV59" s="410">
        <f t="shared" si="84"/>
        <v>0.83602456919356405</v>
      </c>
      <c r="AW59" s="410">
        <f t="shared" si="84"/>
        <v>0.86652971127048584</v>
      </c>
      <c r="AX59" s="410">
        <f t="shared" si="84"/>
        <v>0.89664780752206175</v>
      </c>
      <c r="AY59" s="410">
        <f t="shared" si="84"/>
        <v>0.9263830749734786</v>
      </c>
      <c r="AZ59" s="410">
        <f t="shared" si="84"/>
        <v>0.95574044768608246</v>
      </c>
      <c r="BA59" s="410">
        <f t="shared" si="84"/>
        <v>0.98472547987986314</v>
      </c>
      <c r="BB59" s="410">
        <f t="shared" si="84"/>
        <v>1.0133442560350088</v>
      </c>
      <c r="BC59" s="410">
        <f t="shared" si="84"/>
        <v>1.0416033080737088</v>
      </c>
      <c r="BD59" s="410">
        <f t="shared" si="84"/>
        <v>1.0695095395757741</v>
      </c>
      <c r="BE59" s="410">
        <f t="shared" si="84"/>
        <v>1.0970701568655445</v>
      </c>
      <c r="BF59" s="410">
        <f t="shared" si="84"/>
        <v>1.1242926067190289</v>
      </c>
      <c r="BG59" s="410">
        <f t="shared" si="84"/>
        <v>1.1511845203757627</v>
      </c>
      <c r="BH59" s="410">
        <f t="shared" si="84"/>
        <v>1.1777536634956143</v>
      </c>
      <c r="BI59" s="410">
        <f t="shared" si="84"/>
        <v>1.204007891673291</v>
      </c>
      <c r="BJ59" s="410">
        <f t="shared" si="84"/>
        <v>1.2299551111095468</v>
      </c>
      <c r="BK59" s="410">
        <f t="shared" si="84"/>
        <v>1.2556032440351836</v>
      </c>
      <c r="BL59" s="410">
        <f t="shared" si="84"/>
        <v>1.2809601984894246</v>
      </c>
      <c r="BM59" s="253"/>
      <c r="BN59" s="252"/>
      <c r="BO59" s="537">
        <f t="shared" si="59"/>
        <v>480</v>
      </c>
      <c r="BP59" s="524">
        <v>48000</v>
      </c>
      <c r="BQ59" s="382">
        <f t="shared" si="77"/>
        <v>246.71895809799312</v>
      </c>
      <c r="BR59" s="382">
        <f t="shared" si="77"/>
        <v>246.92559337411222</v>
      </c>
      <c r="BS59" s="382">
        <f t="shared" si="77"/>
        <v>247.26916984381944</v>
      </c>
      <c r="BT59" s="382">
        <f t="shared" si="77"/>
        <v>247.74847770516845</v>
      </c>
      <c r="BU59" s="382">
        <f t="shared" si="77"/>
        <v>248.36185011504722</v>
      </c>
      <c r="BV59" s="382">
        <f t="shared" si="77"/>
        <v>249.10718896016508</v>
      </c>
      <c r="BW59" s="382">
        <f t="shared" si="77"/>
        <v>249.98199648167025</v>
      </c>
      <c r="BX59" s="382">
        <f t="shared" si="77"/>
        <v>250.98341174384572</v>
      </c>
      <c r="BY59" s="382">
        <f t="shared" si="77"/>
        <v>252.10825083550918</v>
      </c>
      <c r="BZ59" s="382">
        <f t="shared" si="77"/>
        <v>253.35304964728431</v>
      </c>
      <c r="CA59" s="382">
        <f t="shared" si="77"/>
        <v>254.7141080764554</v>
      </c>
      <c r="CB59" s="382">
        <f t="shared" si="77"/>
        <v>256.18753456774743</v>
      </c>
      <c r="CC59" s="382">
        <f t="shared" si="77"/>
        <v>257.76928999458897</v>
      </c>
      <c r="CD59" s="382">
        <f t="shared" si="77"/>
        <v>259.45523001120483</v>
      </c>
      <c r="CE59" s="382">
        <f t="shared" si="77"/>
        <v>261.24114515069658</v>
      </c>
      <c r="CF59" s="382">
        <f t="shared" si="73"/>
        <v>263.12279809798002</v>
      </c>
      <c r="CG59" s="382">
        <f t="shared" si="73"/>
        <v>265.0959577200573</v>
      </c>
      <c r="CH59" s="382">
        <f t="shared" si="73"/>
        <v>267.15642958218837</v>
      </c>
      <c r="CI59" s="382">
        <f t="shared" si="73"/>
        <v>269.30008281146939</v>
      </c>
      <c r="CJ59" s="382">
        <f t="shared" si="73"/>
        <v>271.52287328538654</v>
      </c>
      <c r="CK59" s="382">
        <f t="shared" si="73"/>
        <v>273.82086322003084</v>
      </c>
      <c r="CL59" s="382">
        <f t="shared" si="73"/>
        <v>276.1902373102389</v>
      </c>
      <c r="CM59" s="382">
        <f t="shared" si="73"/>
        <v>278.62731563256642</v>
      </c>
      <c r="CN59" s="382">
        <f t="shared" si="73"/>
        <v>281.12856356313216</v>
      </c>
      <c r="CO59" s="382">
        <f t="shared" si="73"/>
        <v>283.69059898798042</v>
      </c>
      <c r="CP59" s="382">
        <f t="shared" si="73"/>
        <v>286.31019709601355</v>
      </c>
      <c r="CQ59" s="382">
        <f t="shared" si="73"/>
        <v>288.98429304608936</v>
      </c>
      <c r="CR59" s="382">
        <f t="shared" si="73"/>
        <v>291.70998279292905</v>
      </c>
      <c r="CS59" s="382">
        <f t="shared" si="73"/>
        <v>294.4845223431177</v>
      </c>
      <c r="CT59" s="382">
        <f t="shared" si="73"/>
        <v>297.30532569463224</v>
      </c>
      <c r="CU59" s="382">
        <f t="shared" si="73"/>
        <v>300.16996169260528</v>
      </c>
      <c r="CV59" s="382">
        <f t="shared" si="73"/>
        <v>303.07615001173934</v>
      </c>
      <c r="CW59" s="382">
        <f t="shared" si="73"/>
        <v>306.02175645301151</v>
      </c>
      <c r="CX59" s="382">
        <f t="shared" si="73"/>
        <v>309.0047877198304</v>
      </c>
      <c r="CY59" s="382">
        <f t="shared" si="73"/>
        <v>312.02338581724638</v>
      </c>
      <c r="CZ59" s="382">
        <f t="shared" si="73"/>
        <v>315.07582219756989</v>
      </c>
      <c r="DA59" s="382">
        <f t="shared" si="73"/>
        <v>318.16049175707275</v>
      </c>
      <c r="DB59" s="382">
        <f t="shared" si="73"/>
        <v>321.2759067714909</v>
      </c>
      <c r="DC59" s="382">
        <f t="shared" si="73"/>
        <v>324.42069084284947</v>
      </c>
      <c r="DD59" s="382">
        <f t="shared" si="73"/>
        <v>327.59357291666907</v>
      </c>
      <c r="DE59" s="521"/>
      <c r="DF59" s="252"/>
      <c r="DG59" s="537">
        <f t="shared" si="61"/>
        <v>480</v>
      </c>
      <c r="DH59" s="524">
        <v>48000</v>
      </c>
      <c r="DI59" s="382">
        <f t="shared" si="78"/>
        <v>22.881865352347543</v>
      </c>
      <c r="DJ59" s="382">
        <f t="shared" si="78"/>
        <v>45.743329535522413</v>
      </c>
      <c r="DK59" s="382">
        <f t="shared" si="78"/>
        <v>68.56417967833255</v>
      </c>
      <c r="DL59" s="382">
        <f t="shared" si="78"/>
        <v>91.324574946529864</v>
      </c>
      <c r="DM59" s="382">
        <f t="shared" si="78"/>
        <v>114.00522137541235</v>
      </c>
      <c r="DN59" s="382">
        <f t="shared" si="78"/>
        <v>136.58753385567982</v>
      </c>
      <c r="DO59" s="382">
        <f t="shared" si="78"/>
        <v>159.05378190456955</v>
      </c>
      <c r="DP59" s="382">
        <f t="shared" si="78"/>
        <v>181.38721655124482</v>
      </c>
      <c r="DQ59" s="382">
        <f t="shared" si="78"/>
        <v>203.57217643922479</v>
      </c>
      <c r="DR59" s="382">
        <f t="shared" si="78"/>
        <v>225.59417204924173</v>
      </c>
      <c r="DS59" s="382">
        <f t="shared" si="78"/>
        <v>247.439947726935</v>
      </c>
      <c r="DT59" s="382">
        <f t="shared" si="78"/>
        <v>269.09752191993175</v>
      </c>
      <c r="DU59" s="382">
        <f t="shared" si="78"/>
        <v>290.55620665615828</v>
      </c>
      <c r="DV59" s="382">
        <f t="shared" si="78"/>
        <v>311.80660780847046</v>
      </c>
      <c r="DW59" s="382">
        <f t="shared" si="78"/>
        <v>332.8406080784311</v>
      </c>
      <c r="DX59" s="382">
        <f t="shared" si="74"/>
        <v>353.6513348929812</v>
      </c>
      <c r="DY59" s="382">
        <f t="shared" si="74"/>
        <v>374.23311554862607</v>
      </c>
      <c r="DZ59" s="382">
        <f t="shared" si="74"/>
        <v>394.58142197134424</v>
      </c>
      <c r="EA59" s="382">
        <f t="shared" si="74"/>
        <v>414.69280740336274</v>
      </c>
      <c r="EB59" s="382">
        <f t="shared" si="74"/>
        <v>434.56483719918918</v>
      </c>
      <c r="EC59" s="382">
        <f t="shared" si="74"/>
        <v>454.19601573179813</v>
      </c>
      <c r="ED59" s="382">
        <f t="shared" si="74"/>
        <v>473.58571119343623</v>
      </c>
      <c r="EE59" s="382">
        <f t="shared" si="74"/>
        <v>492.73407984035305</v>
      </c>
      <c r="EF59" s="382">
        <f t="shared" si="74"/>
        <v>511.64199099009312</v>
      </c>
      <c r="EG59" s="382">
        <f t="shared" si="74"/>
        <v>530.31095384453079</v>
      </c>
      <c r="EH59" s="382">
        <f t="shared" si="74"/>
        <v>548.74304698965443</v>
      </c>
      <c r="EI59" s="382">
        <f t="shared" si="74"/>
        <v>566.94085121942862</v>
      </c>
      <c r="EJ59" s="382">
        <f t="shared" si="74"/>
        <v>584.90738614962061</v>
      </c>
      <c r="EK59" s="382">
        <f t="shared" si="74"/>
        <v>602.64605092934471</v>
      </c>
      <c r="EL59" s="382">
        <f t="shared" si="74"/>
        <v>620.16056922375662</v>
      </c>
      <c r="EM59" s="382">
        <f t="shared" si="74"/>
        <v>637.45493852981656</v>
      </c>
      <c r="EN59" s="382">
        <f t="shared" si="74"/>
        <v>654.53338379670606</v>
      </c>
      <c r="EO59" s="382">
        <f t="shared" si="74"/>
        <v>671.40031525143138</v>
      </c>
      <c r="EP59" s="382">
        <f t="shared" si="74"/>
        <v>688.06029027596912</v>
      </c>
      <c r="EQ59" s="382">
        <f t="shared" si="74"/>
        <v>704.5179791428609</v>
      </c>
      <c r="ER59" s="382">
        <f t="shared" si="74"/>
        <v>720.77813438908106</v>
      </c>
      <c r="ES59" s="382">
        <f t="shared" si="74"/>
        <v>736.84556359118221</v>
      </c>
      <c r="ET59" s="382">
        <f t="shared" si="74"/>
        <v>752.72510529631245</v>
      </c>
      <c r="EU59" s="382">
        <f t="shared" si="74"/>
        <v>768.42160786191243</v>
      </c>
      <c r="EV59" s="382">
        <f t="shared" si="74"/>
        <v>783.93991096026207</v>
      </c>
      <c r="EW59" s="521"/>
      <c r="EX59" s="252"/>
      <c r="EY59" s="515">
        <f t="shared" si="63"/>
        <v>480</v>
      </c>
      <c r="EZ59" s="524">
        <v>48000</v>
      </c>
      <c r="FA59" s="382">
        <f t="shared" si="56"/>
        <v>271.56895809799312</v>
      </c>
      <c r="FB59" s="382">
        <f t="shared" si="56"/>
        <v>281.77559337411225</v>
      </c>
      <c r="FC59" s="382">
        <f t="shared" si="56"/>
        <v>292.11916984381946</v>
      </c>
      <c r="FD59" s="382">
        <f t="shared" si="56"/>
        <v>302.59847770516848</v>
      </c>
      <c r="FE59" s="382">
        <f t="shared" si="56"/>
        <v>313.21185011504724</v>
      </c>
      <c r="FF59" s="382">
        <f t="shared" si="56"/>
        <v>323.95718896016513</v>
      </c>
      <c r="FG59" s="382">
        <f t="shared" si="56"/>
        <v>334.83199648167027</v>
      </c>
      <c r="FH59" s="382">
        <f t="shared" si="56"/>
        <v>345.83341174384577</v>
      </c>
      <c r="FI59" s="382">
        <f t="shared" si="56"/>
        <v>356.9582508355092</v>
      </c>
      <c r="FJ59" s="382">
        <f t="shared" si="56"/>
        <v>368.20304964728433</v>
      </c>
      <c r="FK59" s="382">
        <f t="shared" si="56"/>
        <v>379.56410807645545</v>
      </c>
      <c r="FL59" s="382">
        <f t="shared" si="56"/>
        <v>391.03753456774746</v>
      </c>
      <c r="FM59" s="382">
        <f t="shared" si="56"/>
        <v>402.619289994589</v>
      </c>
      <c r="FN59" s="382">
        <f t="shared" si="56"/>
        <v>414.30523001120486</v>
      </c>
      <c r="FO59" s="382">
        <f t="shared" si="56"/>
        <v>426.0911451506966</v>
      </c>
      <c r="FP59" s="382">
        <f t="shared" ref="FP59:GD75" si="85">6*$EY59/10+FP$10+(CF59-273.15)</f>
        <v>437.97279809798005</v>
      </c>
      <c r="FQ59" s="382">
        <f t="shared" si="85"/>
        <v>449.94595772005732</v>
      </c>
      <c r="FR59" s="382">
        <f t="shared" si="85"/>
        <v>462.00642958218839</v>
      </c>
      <c r="FS59" s="382">
        <f t="shared" si="85"/>
        <v>474.15008281146942</v>
      </c>
      <c r="FT59" s="382">
        <f t="shared" si="85"/>
        <v>486.37287328538656</v>
      </c>
      <c r="FU59" s="382">
        <f t="shared" si="85"/>
        <v>498.67086322003087</v>
      </c>
      <c r="FV59" s="382">
        <f t="shared" si="85"/>
        <v>511.04023731023892</v>
      </c>
      <c r="FW59" s="382">
        <f t="shared" si="85"/>
        <v>523.47731563256639</v>
      </c>
      <c r="FX59" s="382">
        <f t="shared" si="85"/>
        <v>535.97856356313218</v>
      </c>
      <c r="FY59" s="382">
        <f t="shared" si="85"/>
        <v>548.5405989879805</v>
      </c>
      <c r="FZ59" s="382">
        <f t="shared" si="85"/>
        <v>561.16019709601358</v>
      </c>
      <c r="GA59" s="382">
        <f t="shared" si="85"/>
        <v>573.83429304608944</v>
      </c>
      <c r="GB59" s="382">
        <f t="shared" si="85"/>
        <v>586.55998279292908</v>
      </c>
      <c r="GC59" s="382">
        <f t="shared" si="85"/>
        <v>599.33452234311767</v>
      </c>
      <c r="GD59" s="382">
        <f t="shared" si="85"/>
        <v>612.15532569463221</v>
      </c>
      <c r="GE59" s="382">
        <f t="shared" si="83"/>
        <v>625.01996169260531</v>
      </c>
      <c r="GF59" s="382">
        <f t="shared" si="83"/>
        <v>637.92615001173931</v>
      </c>
      <c r="GG59" s="382">
        <f t="shared" si="83"/>
        <v>650.87175645301159</v>
      </c>
      <c r="GH59" s="382">
        <f t="shared" si="83"/>
        <v>663.85478771983048</v>
      </c>
      <c r="GI59" s="382">
        <f t="shared" si="83"/>
        <v>676.87338581724634</v>
      </c>
      <c r="GJ59" s="382">
        <f t="shared" si="83"/>
        <v>689.92582219756991</v>
      </c>
      <c r="GK59" s="382">
        <f t="shared" si="83"/>
        <v>703.01049175707271</v>
      </c>
      <c r="GL59" s="382">
        <f t="shared" si="83"/>
        <v>716.12590677149092</v>
      </c>
      <c r="GM59" s="382">
        <f t="shared" si="83"/>
        <v>729.27069084284949</v>
      </c>
      <c r="GN59" s="382">
        <f t="shared" si="83"/>
        <v>742.44357291666915</v>
      </c>
      <c r="GO59" s="511"/>
      <c r="GP59" s="521"/>
      <c r="GQ59" s="524">
        <v>48000</v>
      </c>
      <c r="GR59" s="583">
        <f t="shared" si="57"/>
        <v>10.868305049270459</v>
      </c>
      <c r="GS59" s="477">
        <f t="shared" si="57"/>
        <v>5.1599274962111528</v>
      </c>
      <c r="GT59" s="477">
        <f t="shared" si="57"/>
        <v>3.2605216195146007</v>
      </c>
      <c r="GU59" s="477">
        <f t="shared" si="57"/>
        <v>2.3134397601339893</v>
      </c>
      <c r="GV59" s="477">
        <f t="shared" si="57"/>
        <v>1.7473465367315013</v>
      </c>
      <c r="GW59" s="477">
        <f t="shared" si="57"/>
        <v>1.3717917720255681</v>
      </c>
      <c r="GX59" s="477">
        <f t="shared" si="57"/>
        <v>1.1051495442124453</v>
      </c>
      <c r="GY59" s="477">
        <f t="shared" si="57"/>
        <v>0.90660300278736705</v>
      </c>
      <c r="GZ59" s="477">
        <f t="shared" si="57"/>
        <v>0.75347268511459309</v>
      </c>
      <c r="HA59" s="477">
        <f t="shared" si="57"/>
        <v>0.63214787998563426</v>
      </c>
      <c r="HB59" s="477">
        <f t="shared" si="57"/>
        <v>0.53396455003832877</v>
      </c>
      <c r="HC59" s="477">
        <f t="shared" si="57"/>
        <v>0.45314431652067827</v>
      </c>
      <c r="HD59" s="477">
        <f t="shared" si="57"/>
        <v>0.38568469979732772</v>
      </c>
      <c r="HE59" s="477">
        <f t="shared" si="57"/>
        <v>0.32872498412764539</v>
      </c>
      <c r="HF59" s="477">
        <f t="shared" si="57"/>
        <v>0.28016574543179479</v>
      </c>
      <c r="HG59" s="477">
        <f t="shared" si="57"/>
        <v>0.23843106157231234</v>
      </c>
      <c r="HH59" s="477">
        <f t="shared" ref="HH59:HW76" si="86">ABS((FQ59-DY59)/DY59)</f>
        <v>0.20231465101755133</v>
      </c>
      <c r="HI59" s="477">
        <f t="shared" si="86"/>
        <v>0.17087729897161952</v>
      </c>
      <c r="HJ59" s="477">
        <f t="shared" si="86"/>
        <v>0.14337667388157488</v>
      </c>
      <c r="HK59" s="477">
        <f t="shared" si="86"/>
        <v>0.11921819634580881</v>
      </c>
      <c r="HL59" s="477">
        <f t="shared" si="86"/>
        <v>9.7919941936467914E-2</v>
      </c>
      <c r="HM59" s="477">
        <f t="shared" si="86"/>
        <v>7.9087111860738524E-2</v>
      </c>
      <c r="HN59" s="477">
        <f t="shared" si="86"/>
        <v>6.2393159008149422E-2</v>
      </c>
      <c r="HO59" s="477">
        <f t="shared" si="86"/>
        <v>4.7565627922650879E-2</v>
      </c>
      <c r="HP59" s="477">
        <f t="shared" si="86"/>
        <v>3.4375388649418755E-2</v>
      </c>
      <c r="HQ59" s="477">
        <f t="shared" si="86"/>
        <v>2.2628350690689022E-2</v>
      </c>
      <c r="HR59" s="477">
        <f t="shared" si="86"/>
        <v>1.2159014140247204E-2</v>
      </c>
      <c r="HS59" s="477">
        <f t="shared" si="86"/>
        <v>2.8253988279876713E-3</v>
      </c>
      <c r="HT59" s="477">
        <f t="shared" si="86"/>
        <v>5.4949809778398273E-3</v>
      </c>
      <c r="HU59" s="477">
        <f t="shared" si="46"/>
        <v>1.2908340075771711E-2</v>
      </c>
      <c r="HV59" s="477">
        <f t="shared" si="46"/>
        <v>1.9507224880695805E-2</v>
      </c>
      <c r="HW59" s="477">
        <f t="shared" si="46"/>
        <v>2.5372630634413681E-2</v>
      </c>
      <c r="HX59" s="477">
        <f t="shared" si="46"/>
        <v>3.0575736013367962E-2</v>
      </c>
      <c r="HY59" s="477">
        <f t="shared" si="46"/>
        <v>3.5179333698258083E-2</v>
      </c>
      <c r="HZ59" s="477">
        <f t="shared" si="46"/>
        <v>3.9239017518400095E-2</v>
      </c>
      <c r="IA59" s="477">
        <f t="shared" si="46"/>
        <v>4.280417332257315E-2</v>
      </c>
      <c r="IB59" s="477">
        <f t="shared" si="46"/>
        <v>4.591881054315735E-2</v>
      </c>
      <c r="IC59" s="477">
        <f t="shared" si="46"/>
        <v>4.8622263648844484E-2</v>
      </c>
      <c r="ID59" s="477">
        <f t="shared" si="46"/>
        <v>5.094978670367957E-2</v>
      </c>
      <c r="IE59" s="477">
        <f t="shared" si="47"/>
        <v>5.2933059617749662E-2</v>
      </c>
    </row>
    <row r="60" spans="1:320">
      <c r="J60" s="252"/>
      <c r="K60" s="499">
        <v>43000</v>
      </c>
      <c r="L60" s="382">
        <f t="shared" si="69"/>
        <v>13.106399999999999</v>
      </c>
      <c r="M60" s="382">
        <v>430</v>
      </c>
      <c r="N60" s="493"/>
      <c r="O60" s="263"/>
      <c r="P60" s="383">
        <f t="shared" si="75"/>
        <v>-26.500002288000502</v>
      </c>
      <c r="Q60" s="383">
        <f t="shared" si="70"/>
        <v>246.64999771199948</v>
      </c>
      <c r="R60" s="382">
        <f t="shared" si="71"/>
        <v>611.99396506208791</v>
      </c>
      <c r="S60" s="263">
        <f t="shared" si="80"/>
        <v>0.18823720600457614</v>
      </c>
      <c r="T60" s="492"/>
      <c r="U60" s="492"/>
      <c r="V60" s="279"/>
      <c r="X60" s="524">
        <v>49000</v>
      </c>
      <c r="Y60" s="410">
        <f t="shared" ref="Y60:BL60" si="87">SQRT(5*((((1/$S66)*(((1+0.2*(Y$10/$R$11)^2)^3.5)-1))+1)^(1/3.5)-1))</f>
        <v>3.8298114596699566E-2</v>
      </c>
      <c r="Z60" s="410">
        <f t="shared" si="87"/>
        <v>7.6560113606543731E-2</v>
      </c>
      <c r="AA60" s="410">
        <f t="shared" si="87"/>
        <v>0.11475023136164127</v>
      </c>
      <c r="AB60" s="410">
        <f t="shared" si="87"/>
        <v>0.15283339312657546</v>
      </c>
      <c r="AC60" s="410">
        <f t="shared" si="87"/>
        <v>0.19077553873563755</v>
      </c>
      <c r="AD60" s="410">
        <f t="shared" si="87"/>
        <v>0.22854392121660347</v>
      </c>
      <c r="AE60" s="410">
        <f t="shared" si="87"/>
        <v>0.26610737393299083</v>
      </c>
      <c r="AF60" s="410">
        <f t="shared" si="87"/>
        <v>0.3034365411930704</v>
      </c>
      <c r="AG60" s="410">
        <f t="shared" si="87"/>
        <v>0.34050406883654649</v>
      </c>
      <c r="AH60" s="410">
        <f t="shared" si="87"/>
        <v>0.37728475291366742</v>
      </c>
      <c r="AI60" s="410">
        <f t="shared" si="87"/>
        <v>0.41375564612006338</v>
      </c>
      <c r="AJ60" s="410">
        <f t="shared" si="87"/>
        <v>0.4498961230601537</v>
      </c>
      <c r="AK60" s="410">
        <f t="shared" si="87"/>
        <v>0.48568790661946909</v>
      </c>
      <c r="AL60" s="410">
        <f t="shared" si="87"/>
        <v>0.52111505869184049</v>
      </c>
      <c r="AM60" s="410">
        <f t="shared" si="87"/>
        <v>0.55616393921275775</v>
      </c>
      <c r="AN60" s="410">
        <f t="shared" si="87"/>
        <v>0.59082313789742791</v>
      </c>
      <c r="AO60" s="410">
        <f t="shared" si="87"/>
        <v>0.62508338328988677</v>
      </c>
      <c r="AP60" s="410">
        <f t="shared" si="87"/>
        <v>0.65893743372804403</v>
      </c>
      <c r="AQ60" s="410">
        <f t="shared" si="87"/>
        <v>0.69237995465578495</v>
      </c>
      <c r="AR60" s="410">
        <f t="shared" si="87"/>
        <v>0.7254073864077395</v>
      </c>
      <c r="AS60" s="410">
        <f t="shared" si="87"/>
        <v>0.75801780619422932</v>
      </c>
      <c r="AT60" s="410">
        <f t="shared" si="87"/>
        <v>0.79021078755933727</v>
      </c>
      <c r="AU60" s="410">
        <f t="shared" si="87"/>
        <v>0.8219872601055257</v>
      </c>
      <c r="AV60" s="410">
        <f t="shared" si="87"/>
        <v>0.85334937179909032</v>
      </c>
      <c r="AW60" s="410">
        <f t="shared" si="87"/>
        <v>0.88430035571140608</v>
      </c>
      <c r="AX60" s="410">
        <f t="shared" si="87"/>
        <v>0.91484440262569855</v>
      </c>
      <c r="AY60" s="410">
        <f t="shared" si="87"/>
        <v>0.9449865405562824</v>
      </c>
      <c r="AZ60" s="410">
        <f t="shared" si="87"/>
        <v>0.97473252189224979</v>
      </c>
      <c r="BA60" s="410">
        <f t="shared" si="87"/>
        <v>1.0040887185911751</v>
      </c>
      <c r="BB60" s="410">
        <f t="shared" si="87"/>
        <v>1.0330620256098357</v>
      </c>
      <c r="BC60" s="410">
        <f t="shared" si="87"/>
        <v>1.0616597725651808</v>
      </c>
      <c r="BD60" s="410">
        <f t="shared" si="87"/>
        <v>1.0898896434657313</v>
      </c>
      <c r="BE60" s="410">
        <f t="shared" si="87"/>
        <v>1.1177596042367728</v>
      </c>
      <c r="BF60" s="410">
        <f t="shared" si="87"/>
        <v>1.1452778376770418</v>
      </c>
      <c r="BG60" s="410">
        <f t="shared" si="87"/>
        <v>1.1724526854255362</v>
      </c>
      <c r="BH60" s="410">
        <f t="shared" si="87"/>
        <v>1.1992925964799486</v>
      </c>
      <c r="BI60" s="410">
        <f t="shared" si="87"/>
        <v>1.225806081788857</v>
      </c>
      <c r="BJ60" s="410">
        <f t="shared" si="87"/>
        <v>1.2520016744346631</v>
      </c>
      <c r="BK60" s="410">
        <f t="shared" si="87"/>
        <v>1.2778878949300874</v>
      </c>
      <c r="BL60" s="410">
        <f t="shared" si="87"/>
        <v>1.3034732211649709</v>
      </c>
      <c r="BM60" s="253"/>
      <c r="BN60" s="252"/>
      <c r="BO60" s="537">
        <f t="shared" si="59"/>
        <v>490</v>
      </c>
      <c r="BP60" s="524">
        <v>49000</v>
      </c>
      <c r="BQ60" s="382">
        <f t="shared" si="77"/>
        <v>246.72235227087168</v>
      </c>
      <c r="BR60" s="382">
        <f t="shared" si="77"/>
        <v>246.93914308692266</v>
      </c>
      <c r="BS60" s="382">
        <f t="shared" si="77"/>
        <v>247.29955618340114</v>
      </c>
      <c r="BT60" s="382">
        <f t="shared" si="77"/>
        <v>247.80225011318339</v>
      </c>
      <c r="BU60" s="382">
        <f t="shared" si="77"/>
        <v>248.44537814919809</v>
      </c>
      <c r="BV60" s="382">
        <f t="shared" si="77"/>
        <v>249.22661822732121</v>
      </c>
      <c r="BW60" s="382">
        <f t="shared" si="77"/>
        <v>250.14320960258181</v>
      </c>
      <c r="BX60" s="382">
        <f t="shared" si="77"/>
        <v>251.19199499429132</v>
      </c>
      <c r="BY60" s="382">
        <f t="shared" si="77"/>
        <v>252.36946687965698</v>
      </c>
      <c r="BZ60" s="382">
        <f t="shared" si="77"/>
        <v>253.67181655011595</v>
      </c>
      <c r="CA60" s="382">
        <f t="shared" si="77"/>
        <v>255.09498456622629</v>
      </c>
      <c r="CB60" s="382">
        <f t="shared" si="77"/>
        <v>256.6347113271712</v>
      </c>
      <c r="CC60" s="382">
        <f t="shared" si="77"/>
        <v>258.28658659830865</v>
      </c>
      <c r="CD60" s="382">
        <f t="shared" si="77"/>
        <v>260.04609700155828</v>
      </c>
      <c r="CE60" s="382">
        <f t="shared" si="77"/>
        <v>261.90867065520996</v>
      </c>
      <c r="CF60" s="382">
        <f t="shared" si="73"/>
        <v>263.86971833922803</v>
      </c>
      <c r="CG60" s="382">
        <f t="shared" si="73"/>
        <v>265.92467074829466</v>
      </c>
      <c r="CH60" s="382">
        <f t="shared" si="73"/>
        <v>268.0690115688646</v>
      </c>
      <c r="CI60" s="382">
        <f t="shared" si="73"/>
        <v>270.29830627200977</v>
      </c>
      <c r="CJ60" s="382">
        <f t="shared" si="73"/>
        <v>272.60822664685764</v>
      </c>
      <c r="CK60" s="382">
        <f t="shared" si="73"/>
        <v>274.99457120812218</v>
      </c>
      <c r="CL60" s="382">
        <f t="shared" si="73"/>
        <v>277.45328169553687</v>
      </c>
      <c r="CM60" s="382">
        <f t="shared" si="73"/>
        <v>279.9804559442357</v>
      </c>
      <c r="CN60" s="382">
        <f t="shared" si="73"/>
        <v>282.57235744553338</v>
      </c>
      <c r="CO60" s="382">
        <f t="shared" si="73"/>
        <v>285.22542193992348</v>
      </c>
      <c r="CP60" s="382">
        <f t="shared" si="73"/>
        <v>287.93626139151365</v>
      </c>
      <c r="CQ60" s="382">
        <f t="shared" si="73"/>
        <v>290.70166568856149</v>
      </c>
      <c r="CR60" s="382">
        <f t="shared" si="73"/>
        <v>293.51860240116622</v>
      </c>
      <c r="CS60" s="382">
        <f t="shared" si="73"/>
        <v>296.38421490703576</v>
      </c>
      <c r="CT60" s="382">
        <f t="shared" si="73"/>
        <v>299.29581917182838</v>
      </c>
      <c r="CU60" s="382">
        <f t="shared" si="73"/>
        <v>302.25089944368841</v>
      </c>
      <c r="CV60" s="382">
        <f t="shared" si="73"/>
        <v>305.24710309372216</v>
      </c>
      <c r="CW60" s="382">
        <f t="shared" si="73"/>
        <v>308.28223480643885</v>
      </c>
      <c r="CX60" s="382">
        <f t="shared" si="73"/>
        <v>311.35425029742544</v>
      </c>
      <c r="CY60" s="382">
        <f t="shared" si="73"/>
        <v>314.46124971033294</v>
      </c>
      <c r="CZ60" s="382">
        <f t="shared" si="73"/>
        <v>317.60147082199182</v>
      </c>
      <c r="DA60" s="382">
        <f t="shared" si="73"/>
        <v>320.77328216333592</v>
      </c>
      <c r="DB60" s="382">
        <f t="shared" si="73"/>
        <v>323.97517614490016</v>
      </c>
      <c r="DC60" s="382">
        <f t="shared" si="73"/>
        <v>327.20576225893626</v>
      </c>
      <c r="DD60" s="382">
        <f t="shared" si="73"/>
        <v>330.4637604155696</v>
      </c>
      <c r="DE60" s="521"/>
      <c r="DF60" s="252"/>
      <c r="DG60" s="537">
        <f t="shared" si="61"/>
        <v>490</v>
      </c>
      <c r="DH60" s="524">
        <v>49000</v>
      </c>
      <c r="DI60" s="382">
        <f t="shared" si="78"/>
        <v>23.438215006436394</v>
      </c>
      <c r="DJ60" s="382">
        <f t="shared" si="78"/>
        <v>46.854327491672606</v>
      </c>
      <c r="DK60" s="382">
        <f t="shared" si="78"/>
        <v>70.226449082802787</v>
      </c>
      <c r="DL60" s="382">
        <f t="shared" si="78"/>
        <v>93.533114253425765</v>
      </c>
      <c r="DM60" s="382">
        <f t="shared" si="78"/>
        <v>116.75347838767877</v>
      </c>
      <c r="DN60" s="382">
        <f t="shared" si="78"/>
        <v>139.86750053618658</v>
      </c>
      <c r="DO60" s="382">
        <f t="shared" si="78"/>
        <v>162.85610690551076</v>
      </c>
      <c r="DP60" s="382">
        <f t="shared" si="78"/>
        <v>185.70133198947272</v>
      </c>
      <c r="DQ60" s="382">
        <f t="shared" si="78"/>
        <v>208.38643520705222</v>
      </c>
      <c r="DR60" s="382">
        <f t="shared" si="78"/>
        <v>230.89599189310545</v>
      </c>
      <c r="DS60" s="382">
        <f t="shared" si="78"/>
        <v>253.21595843584367</v>
      </c>
      <c r="DT60" s="382">
        <f t="shared" si="78"/>
        <v>275.33371221764452</v>
      </c>
      <c r="DU60" s="382">
        <f t="shared" si="78"/>
        <v>297.23806775475396</v>
      </c>
      <c r="DV60" s="382">
        <f t="shared" si="78"/>
        <v>318.91927102238213</v>
      </c>
      <c r="DW60" s="382">
        <f t="shared" si="78"/>
        <v>340.36897438336564</v>
      </c>
      <c r="DX60" s="382">
        <f t="shared" si="74"/>
        <v>361.58019481227166</v>
      </c>
      <c r="DY60" s="382">
        <f t="shared" si="74"/>
        <v>382.5472582340027</v>
      </c>
      <c r="DZ60" s="382">
        <f t="shared" si="74"/>
        <v>403.26573279506243</v>
      </c>
      <c r="EA60" s="382">
        <f t="shared" si="74"/>
        <v>423.73235377930246</v>
      </c>
      <c r="EB60" s="382">
        <f t="shared" si="74"/>
        <v>443.94494269299861</v>
      </c>
      <c r="EC60" s="382">
        <f t="shared" si="74"/>
        <v>463.90232280047172</v>
      </c>
      <c r="ED60" s="382">
        <f t="shared" si="74"/>
        <v>483.60423311327401</v>
      </c>
      <c r="EE60" s="382">
        <f t="shared" si="74"/>
        <v>503.05124254250245</v>
      </c>
      <c r="EF60" s="382">
        <f t="shared" si="74"/>
        <v>522.24466563056717</v>
      </c>
      <c r="EG60" s="382">
        <f t="shared" si="74"/>
        <v>541.18648099763811</v>
      </c>
      <c r="EH60" s="382">
        <f t="shared" si="74"/>
        <v>559.87925337775846</v>
      </c>
      <c r="EI60" s="382">
        <f t="shared" si="74"/>
        <v>578.32605988534476</v>
      </c>
      <c r="EJ60" s="382">
        <f t="shared" si="74"/>
        <v>596.53042094780631</v>
      </c>
      <c r="EK60" s="382">
        <f t="shared" si="74"/>
        <v>614.49623616472422</v>
      </c>
      <c r="EL60" s="382">
        <f t="shared" si="74"/>
        <v>632.22772520803562</v>
      </c>
      <c r="EM60" s="382">
        <f t="shared" si="74"/>
        <v>649.72937375907952</v>
      </c>
      <c r="EN60" s="382">
        <f t="shared" si="74"/>
        <v>667.00588438469822</v>
      </c>
      <c r="EO60" s="382">
        <f t="shared" si="74"/>
        <v>684.06213218309279</v>
      </c>
      <c r="EP60" s="382">
        <f t="shared" si="74"/>
        <v>700.90312497770708</v>
      </c>
      <c r="EQ60" s="382">
        <f t="shared" si="74"/>
        <v>717.53396780126673</v>
      </c>
      <c r="ER60" s="382">
        <f t="shared" si="74"/>
        <v>733.95983138937038</v>
      </c>
      <c r="ES60" s="382">
        <f t="shared" si="74"/>
        <v>750.18592439118459</v>
      </c>
      <c r="ET60" s="382">
        <f t="shared" si="74"/>
        <v>766.21746900164283</v>
      </c>
      <c r="EU60" s="382">
        <f t="shared" si="74"/>
        <v>782.05967972310896</v>
      </c>
      <c r="EV60" s="382">
        <f t="shared" si="74"/>
        <v>797.71774497300237</v>
      </c>
      <c r="EW60" s="521"/>
      <c r="EX60" s="252"/>
      <c r="EY60" s="515">
        <f t="shared" si="63"/>
        <v>490</v>
      </c>
      <c r="EZ60" s="524">
        <v>49000</v>
      </c>
      <c r="FA60" s="382">
        <f t="shared" ref="FA60:FO76" si="88">6*$EY60/10+FA$10+(BQ60-273.15)</f>
        <v>277.5723522708717</v>
      </c>
      <c r="FB60" s="382">
        <f t="shared" si="88"/>
        <v>287.78914308692265</v>
      </c>
      <c r="FC60" s="382">
        <f t="shared" si="88"/>
        <v>298.14955618340116</v>
      </c>
      <c r="FD60" s="382">
        <f t="shared" si="88"/>
        <v>308.65225011318341</v>
      </c>
      <c r="FE60" s="382">
        <f t="shared" si="88"/>
        <v>319.29537814919809</v>
      </c>
      <c r="FF60" s="382">
        <f t="shared" si="88"/>
        <v>330.07661822732121</v>
      </c>
      <c r="FG60" s="382">
        <f t="shared" si="88"/>
        <v>340.99320960258183</v>
      </c>
      <c r="FH60" s="382">
        <f t="shared" si="88"/>
        <v>352.04199499429137</v>
      </c>
      <c r="FI60" s="382">
        <f t="shared" si="88"/>
        <v>363.21946687965703</v>
      </c>
      <c r="FJ60" s="382">
        <f t="shared" si="88"/>
        <v>374.521816550116</v>
      </c>
      <c r="FK60" s="382">
        <f t="shared" si="88"/>
        <v>385.94498456622631</v>
      </c>
      <c r="FL60" s="382">
        <f t="shared" si="88"/>
        <v>397.48471132717123</v>
      </c>
      <c r="FM60" s="382">
        <f t="shared" si="88"/>
        <v>409.13658659830867</v>
      </c>
      <c r="FN60" s="382">
        <f t="shared" si="88"/>
        <v>420.8960970015583</v>
      </c>
      <c r="FO60" s="382">
        <f t="shared" si="88"/>
        <v>432.75867065520998</v>
      </c>
      <c r="FP60" s="382">
        <f t="shared" si="85"/>
        <v>444.71971833922805</v>
      </c>
      <c r="FQ60" s="382">
        <f t="shared" si="85"/>
        <v>456.77467074829468</v>
      </c>
      <c r="FR60" s="382">
        <f t="shared" si="85"/>
        <v>468.91901156886462</v>
      </c>
      <c r="FS60" s="382">
        <f t="shared" si="85"/>
        <v>481.14830627200979</v>
      </c>
      <c r="FT60" s="382">
        <f t="shared" si="85"/>
        <v>493.45822664685767</v>
      </c>
      <c r="FU60" s="382">
        <f t="shared" si="85"/>
        <v>505.8445712081222</v>
      </c>
      <c r="FV60" s="382">
        <f t="shared" si="85"/>
        <v>518.30328169553695</v>
      </c>
      <c r="FW60" s="382">
        <f t="shared" si="85"/>
        <v>530.83045594423572</v>
      </c>
      <c r="FX60" s="382">
        <f t="shared" si="85"/>
        <v>543.42235744553341</v>
      </c>
      <c r="FY60" s="382">
        <f t="shared" si="85"/>
        <v>556.07542193992344</v>
      </c>
      <c r="FZ60" s="382">
        <f t="shared" si="85"/>
        <v>568.78626139151368</v>
      </c>
      <c r="GA60" s="382">
        <f t="shared" si="85"/>
        <v>581.55166568856157</v>
      </c>
      <c r="GB60" s="382">
        <f t="shared" si="85"/>
        <v>594.3686024011663</v>
      </c>
      <c r="GC60" s="382">
        <f t="shared" si="85"/>
        <v>607.23421490703572</v>
      </c>
      <c r="GD60" s="382">
        <f t="shared" si="85"/>
        <v>620.14581917182841</v>
      </c>
      <c r="GE60" s="382">
        <f t="shared" si="83"/>
        <v>633.10089944368838</v>
      </c>
      <c r="GF60" s="382">
        <f t="shared" si="83"/>
        <v>646.09710309372213</v>
      </c>
      <c r="GG60" s="382">
        <f t="shared" si="83"/>
        <v>659.13223480643887</v>
      </c>
      <c r="GH60" s="382">
        <f t="shared" si="83"/>
        <v>672.20425029742546</v>
      </c>
      <c r="GI60" s="382">
        <f t="shared" si="83"/>
        <v>685.31124971033296</v>
      </c>
      <c r="GJ60" s="382">
        <f t="shared" si="83"/>
        <v>698.45147082199185</v>
      </c>
      <c r="GK60" s="382">
        <f t="shared" si="83"/>
        <v>711.62328216333594</v>
      </c>
      <c r="GL60" s="382">
        <f t="shared" si="83"/>
        <v>724.82517614490018</v>
      </c>
      <c r="GM60" s="382">
        <f t="shared" si="83"/>
        <v>738.05576225893628</v>
      </c>
      <c r="GN60" s="382">
        <f t="shared" si="83"/>
        <v>751.31376041556962</v>
      </c>
      <c r="GO60" s="511"/>
      <c r="GP60" s="521"/>
      <c r="GQ60" s="524">
        <v>49000</v>
      </c>
      <c r="GR60" s="583">
        <f t="shared" ref="GR60:HG75" si="89">ABS((FA60-DI60)/DI60)</f>
        <v>10.842725744884893</v>
      </c>
      <c r="GS60" s="477">
        <f t="shared" si="89"/>
        <v>5.1422105170129964</v>
      </c>
      <c r="GT60" s="477">
        <f t="shared" si="89"/>
        <v>3.2455450913068122</v>
      </c>
      <c r="GU60" s="477">
        <f t="shared" si="89"/>
        <v>2.2999248723494592</v>
      </c>
      <c r="GV60" s="477">
        <f t="shared" si="89"/>
        <v>1.7347825740058977</v>
      </c>
      <c r="GW60" s="477">
        <f t="shared" si="89"/>
        <v>1.3599236202975089</v>
      </c>
      <c r="GX60" s="477">
        <f t="shared" si="89"/>
        <v>1.09383127278381</v>
      </c>
      <c r="GY60" s="477">
        <f t="shared" si="89"/>
        <v>0.89574297191496932</v>
      </c>
      <c r="GZ60" s="477">
        <f t="shared" si="89"/>
        <v>0.74300916716946153</v>
      </c>
      <c r="HA60" s="477">
        <f t="shared" si="89"/>
        <v>0.62203688976767912</v>
      </c>
      <c r="HB60" s="477">
        <f t="shared" si="89"/>
        <v>0.5241732272731604</v>
      </c>
      <c r="HC60" s="477">
        <f t="shared" si="89"/>
        <v>0.44364708602399316</v>
      </c>
      <c r="HD60" s="477">
        <f t="shared" si="89"/>
        <v>0.37646092806618653</v>
      </c>
      <c r="HE60" s="477">
        <f t="shared" si="89"/>
        <v>0.31975749114270147</v>
      </c>
      <c r="HF60" s="477">
        <f t="shared" si="89"/>
        <v>0.27143982920071802</v>
      </c>
      <c r="HG60" s="477">
        <f t="shared" si="89"/>
        <v>0.22993384239455231</v>
      </c>
      <c r="HH60" s="477">
        <f t="shared" si="86"/>
        <v>0.19403462164898685</v>
      </c>
      <c r="HI60" s="477">
        <f t="shared" si="86"/>
        <v>0.16280401094026714</v>
      </c>
      <c r="HJ60" s="477">
        <f t="shared" si="86"/>
        <v>0.13550051578693462</v>
      </c>
      <c r="HK60" s="477">
        <f t="shared" si="86"/>
        <v>0.11153023537898256</v>
      </c>
      <c r="HL60" s="477">
        <f t="shared" si="86"/>
        <v>9.0411809439656959E-2</v>
      </c>
      <c r="HM60" s="477">
        <f t="shared" si="86"/>
        <v>7.1750919876947053E-2</v>
      </c>
      <c r="HN60" s="477">
        <f t="shared" si="86"/>
        <v>5.5221438796836338E-2</v>
      </c>
      <c r="HO60" s="477">
        <f t="shared" si="86"/>
        <v>4.0551284117753369E-2</v>
      </c>
      <c r="HP60" s="477">
        <f t="shared" si="86"/>
        <v>2.7511664583414287E-2</v>
      </c>
      <c r="HQ60" s="477">
        <f t="shared" si="86"/>
        <v>1.5908801692541968E-2</v>
      </c>
      <c r="HR60" s="477">
        <f t="shared" si="86"/>
        <v>5.5774865200719061E-3</v>
      </c>
      <c r="HS60" s="477">
        <f t="shared" si="86"/>
        <v>3.6239870939107658E-3</v>
      </c>
      <c r="HT60" s="477">
        <f t="shared" si="86"/>
        <v>1.181784497658309E-2</v>
      </c>
      <c r="HU60" s="477">
        <f t="shared" si="46"/>
        <v>1.9110054106266289E-2</v>
      </c>
      <c r="HV60" s="477">
        <f t="shared" si="46"/>
        <v>2.5592923741750061E-2</v>
      </c>
      <c r="HW60" s="477">
        <f t="shared" si="46"/>
        <v>3.1347221636978652E-2</v>
      </c>
      <c r="HX60" s="477">
        <f t="shared" si="46"/>
        <v>3.6443907948965806E-2</v>
      </c>
      <c r="HY60" s="477">
        <f t="shared" si="46"/>
        <v>4.0945565310747355E-2</v>
      </c>
      <c r="HZ60" s="477">
        <f t="shared" si="46"/>
        <v>4.490758561531738E-2</v>
      </c>
      <c r="IA60" s="477">
        <f t="shared" si="46"/>
        <v>4.8379160614501149E-2</v>
      </c>
      <c r="IB60" s="477">
        <f t="shared" si="46"/>
        <v>5.1404113265847075E-2</v>
      </c>
      <c r="IC60" s="477">
        <f t="shared" si="46"/>
        <v>5.4021598999400906E-2</v>
      </c>
      <c r="ID60" s="477">
        <f t="shared" si="46"/>
        <v>5.6266700106253294E-2</v>
      </c>
      <c r="IE60" s="477">
        <f t="shared" si="47"/>
        <v>5.8170931823765842E-2</v>
      </c>
    </row>
    <row r="61" spans="1:320" ht="36">
      <c r="J61" s="252"/>
      <c r="K61" s="499">
        <v>44000</v>
      </c>
      <c r="L61" s="382">
        <f t="shared" si="69"/>
        <v>13.411199999999999</v>
      </c>
      <c r="M61" s="382">
        <v>440</v>
      </c>
      <c r="N61" s="493"/>
      <c r="O61" s="263"/>
      <c r="P61" s="383">
        <f t="shared" si="75"/>
        <v>-26.500002288000502</v>
      </c>
      <c r="Q61" s="383">
        <f t="shared" si="70"/>
        <v>246.64999771199948</v>
      </c>
      <c r="R61" s="382">
        <f t="shared" si="71"/>
        <v>611.99396506208791</v>
      </c>
      <c r="S61" s="263">
        <f t="shared" si="80"/>
        <v>0.17940385948495777</v>
      </c>
      <c r="T61" s="492"/>
      <c r="U61" s="492"/>
      <c r="V61" s="279"/>
      <c r="X61" s="525">
        <v>50000</v>
      </c>
      <c r="Y61" s="410">
        <f t="shared" ref="Y61:BL61" si="90">SQRT(5*((((1/$S67)*(((1+0.2*(Y$10/$R$11)^2)^3.5)-1))+1)^(1/3.5)-1))</f>
        <v>3.922927832371572E-2</v>
      </c>
      <c r="Z61" s="410">
        <f t="shared" si="90"/>
        <v>7.8419446718139579E-2</v>
      </c>
      <c r="AA61" s="410">
        <f t="shared" si="90"/>
        <v>0.1175317930122959</v>
      </c>
      <c r="AB61" s="410">
        <f t="shared" si="90"/>
        <v>0.15652838991300938</v>
      </c>
      <c r="AC61" s="410">
        <f t="shared" si="90"/>
        <v>0.19537246139155107</v>
      </c>
      <c r="AD61" s="410">
        <f t="shared" si="90"/>
        <v>0.23402871928873406</v>
      </c>
      <c r="AE61" s="410">
        <f t="shared" si="90"/>
        <v>0.2724636625486524</v>
      </c>
      <c r="AF61" s="410">
        <f t="shared" si="90"/>
        <v>0.3106458332507509</v>
      </c>
      <c r="AG61" s="410">
        <f t="shared" si="90"/>
        <v>0.34854602553782088</v>
      </c>
      <c r="AH61" s="410">
        <f t="shared" si="90"/>
        <v>0.38613744549969514</v>
      </c>
      <c r="AI61" s="410">
        <f t="shared" si="90"/>
        <v>0.42339582194623854</v>
      </c>
      <c r="AJ61" s="410">
        <f t="shared" si="90"/>
        <v>0.46029946968552055</v>
      </c>
      <c r="AK61" s="410">
        <f t="shared" si="90"/>
        <v>0.49682930833820094</v>
      </c>
      <c r="AL61" s="410">
        <f t="shared" si="90"/>
        <v>0.5329688408225518</v>
      </c>
      <c r="AM61" s="410">
        <f t="shared" si="90"/>
        <v>0.5687040964193627</v>
      </c>
      <c r="AN61" s="410">
        <f t="shared" si="90"/>
        <v>0.6040235437815098</v>
      </c>
      <c r="AO61" s="410">
        <f t="shared" si="90"/>
        <v>0.63891797941844486</v>
      </c>
      <c r="AP61" s="410">
        <f t="shared" si="90"/>
        <v>0.67338039710364828</v>
      </c>
      <c r="AQ61" s="410">
        <f>SQRT(5*((((1/$S67)*(((1+0.2*(AQ$10/$R$11)^2)^3.5)-1))+1)^(1/3.5)-1))</f>
        <v>0.70740584337285672</v>
      </c>
      <c r="AR61" s="410">
        <f t="shared" si="90"/>
        <v>0.74099126385482261</v>
      </c>
      <c r="AS61" s="410">
        <f t="shared" si="90"/>
        <v>0.77413534465365708</v>
      </c>
      <c r="AT61" s="410">
        <f t="shared" si="90"/>
        <v>0.80683835242644852</v>
      </c>
      <c r="AU61" s="410">
        <f t="shared" si="90"/>
        <v>0.8391019762090447</v>
      </c>
      <c r="AV61" s="410">
        <f t="shared" si="90"/>
        <v>0.87092917346564658</v>
      </c>
      <c r="AW61" s="410">
        <f t="shared" si="90"/>
        <v>0.90232402229545672</v>
      </c>
      <c r="AX61" s="410">
        <f t="shared" si="90"/>
        <v>0.93329158123682254</v>
      </c>
      <c r="AY61" s="410">
        <f t="shared" si="90"/>
        <v>0.96383775767386792</v>
      </c>
      <c r="AZ61" s="410">
        <f t="shared" si="90"/>
        <v>0.99396918547663293</v>
      </c>
      <c r="BA61" s="410">
        <f t="shared" si="90"/>
        <v>1.0236931121922348</v>
      </c>
      <c r="BB61" s="410">
        <f t="shared" si="90"/>
        <v>1.0530172958490114</v>
      </c>
      <c r="BC61" s="410">
        <f t="shared" si="90"/>
        <v>1.0819499112330213</v>
      </c>
      <c r="BD61" s="410">
        <f t="shared" si="90"/>
        <v>1.1104994653408828</v>
      </c>
      <c r="BE61" s="410">
        <f t="shared" si="90"/>
        <v>1.1386747215985666</v>
      </c>
      <c r="BF61" s="410">
        <f t="shared" si="90"/>
        <v>1.1664846323561009</v>
      </c>
      <c r="BG61" s="410">
        <f t="shared" si="90"/>
        <v>1.1939382791173863</v>
      </c>
      <c r="BH61" s="410">
        <f t="shared" si="90"/>
        <v>1.2210448199369475</v>
      </c>
      <c r="BI61" s="410">
        <f t="shared" si="90"/>
        <v>1.2478134434065504</v>
      </c>
      <c r="BJ61" s="410">
        <f t="shared" si="90"/>
        <v>1.2742533286601163</v>
      </c>
      <c r="BK61" s="410">
        <f t="shared" si="90"/>
        <v>1.3003736108415918</v>
      </c>
      <c r="BL61" s="410">
        <f t="shared" si="90"/>
        <v>1.3261833515042825</v>
      </c>
      <c r="BM61" s="253"/>
      <c r="BN61" s="252"/>
      <c r="BO61" s="537">
        <f t="shared" si="59"/>
        <v>500</v>
      </c>
      <c r="BP61" s="525">
        <v>50000</v>
      </c>
      <c r="BQ61" s="382">
        <f t="shared" si="77"/>
        <v>246.72591343787911</v>
      </c>
      <c r="BR61" s="382">
        <f t="shared" si="77"/>
        <v>246.95335795191656</v>
      </c>
      <c r="BS61" s="382">
        <f t="shared" si="77"/>
        <v>247.33142863012554</v>
      </c>
      <c r="BT61" s="382">
        <f t="shared" si="77"/>
        <v>247.85863878153705</v>
      </c>
      <c r="BU61" s="382">
        <f t="shared" si="77"/>
        <v>248.53294346093332</v>
      </c>
      <c r="BV61" s="382">
        <f t="shared" si="77"/>
        <v>249.35177423376044</v>
      </c>
      <c r="BW61" s="382">
        <f t="shared" si="77"/>
        <v>250.31208162873585</v>
      </c>
      <c r="BX61" s="382">
        <f t="shared" si="77"/>
        <v>251.4103837950536</v>
      </c>
      <c r="BY61" s="382">
        <f t="shared" si="77"/>
        <v>252.64281974993361</v>
      </c>
      <c r="BZ61" s="382">
        <f t="shared" si="77"/>
        <v>254.00520555965443</v>
      </c>
      <c r="CA61" s="382">
        <f t="shared" si="77"/>
        <v>255.49309183727695</v>
      </c>
      <c r="CB61" s="382">
        <f t="shared" si="77"/>
        <v>257.1018210514826</v>
      </c>
      <c r="CC61" s="382">
        <f t="shared" si="77"/>
        <v>258.82658330794857</v>
      </c>
      <c r="CD61" s="382">
        <f t="shared" si="77"/>
        <v>260.66246947025945</v>
      </c>
      <c r="CE61" s="382">
        <f t="shared" si="77"/>
        <v>262.60452071418825</v>
      </c>
      <c r="CF61" s="382">
        <f t="shared" si="73"/>
        <v>264.64777384139893</v>
      </c>
      <c r="CG61" s="382">
        <f t="shared" si="73"/>
        <v>266.78730190284296</v>
      </c>
      <c r="CH61" s="382">
        <f t="shared" si="73"/>
        <v>269.01824988801178</v>
      </c>
      <c r="CI61" s="382">
        <f t="shared" si="73"/>
        <v>271.33586541665949</v>
      </c>
      <c r="CJ61" s="382">
        <f t="shared" si="73"/>
        <v>273.73552452062108</v>
      </c>
      <c r="CK61" s="382">
        <f t="shared" si="73"/>
        <v>276.21275272353404</v>
      </c>
      <c r="CL61" s="382">
        <f t="shared" si="73"/>
        <v>278.76324171636458</v>
      </c>
      <c r="CM61" s="382">
        <f t="shared" si="73"/>
        <v>281.38286198896287</v>
      </c>
      <c r="CN61" s="382">
        <f t="shared" si="73"/>
        <v>284.06767181569978</v>
      </c>
      <c r="CO61" s="382">
        <f t="shared" si="73"/>
        <v>286.81392301038761</v>
      </c>
      <c r="CP61" s="382">
        <f t="shared" si="73"/>
        <v>289.61806386613398</v>
      </c>
      <c r="CQ61" s="382">
        <f t="shared" si="73"/>
        <v>292.47673968329724</v>
      </c>
      <c r="CR61" s="382">
        <f t="shared" si="73"/>
        <v>295.38679126683257</v>
      </c>
      <c r="CS61" s="382">
        <f t="shared" si="73"/>
        <v>298.34525174602334</v>
      </c>
      <c r="CT61" s="382">
        <f t="shared" si="73"/>
        <v>301.34934203746059</v>
      </c>
      <c r="CU61" s="382">
        <f t="shared" si="73"/>
        <v>304.39646523820329</v>
      </c>
      <c r="CV61" s="382">
        <f t="shared" si="73"/>
        <v>307.48420020191224</v>
      </c>
      <c r="CW61" s="382">
        <f t="shared" si="73"/>
        <v>310.61029451758588</v>
      </c>
      <c r="CX61" s="382">
        <f t="shared" si="73"/>
        <v>313.77265707915626</v>
      </c>
      <c r="CY61" s="382">
        <f t="shared" si="73"/>
        <v>316.96935040517604</v>
      </c>
      <c r="CZ61" s="382">
        <f t="shared" si="73"/>
        <v>320.19858284144544</v>
      </c>
      <c r="DA61" s="382">
        <f t="shared" si="73"/>
        <v>323.45870075580831</v>
      </c>
      <c r="DB61" s="382">
        <f t="shared" si="73"/>
        <v>326.74818081350071</v>
      </c>
      <c r="DC61" s="382">
        <f t="shared" si="73"/>
        <v>330.06562240326264</v>
      </c>
      <c r="DD61" s="382">
        <f t="shared" si="73"/>
        <v>333.40974026873545</v>
      </c>
      <c r="DE61" s="521"/>
      <c r="DF61" s="252"/>
      <c r="DG61" s="537">
        <f t="shared" si="61"/>
        <v>500</v>
      </c>
      <c r="DH61" s="525">
        <v>50000</v>
      </c>
      <c r="DI61" s="382">
        <f t="shared" si="78"/>
        <v>24.008081587855003</v>
      </c>
      <c r="DJ61" s="382">
        <f t="shared" si="78"/>
        <v>47.992228135009377</v>
      </c>
      <c r="DK61" s="382">
        <f t="shared" si="78"/>
        <v>71.928748026451558</v>
      </c>
      <c r="DL61" s="382">
        <f t="shared" si="78"/>
        <v>95.794429987647135</v>
      </c>
      <c r="DM61" s="382">
        <f t="shared" si="78"/>
        <v>119.56676731095503</v>
      </c>
      <c r="DN61" s="382">
        <f t="shared" si="78"/>
        <v>143.2241638559147</v>
      </c>
      <c r="DO61" s="382">
        <f t="shared" si="78"/>
        <v>166.74611717848848</v>
      </c>
      <c r="DP61" s="382">
        <f t="shared" si="78"/>
        <v>190.11337522114323</v>
      </c>
      <c r="DQ61" s="382">
        <f t="shared" si="78"/>
        <v>213.30806417552276</v>
      </c>
      <c r="DR61" s="382">
        <f t="shared" si="78"/>
        <v>236.31378633030431</v>
      </c>
      <c r="DS61" s="382">
        <f t="shared" si="78"/>
        <v>259.11568786360033</v>
      </c>
      <c r="DT61" s="382">
        <f t="shared" si="78"/>
        <v>281.70049756881804</v>
      </c>
      <c r="DU61" s="382">
        <f t="shared" si="78"/>
        <v>304.05653836895027</v>
      </c>
      <c r="DV61" s="382">
        <f t="shared" si="78"/>
        <v>326.17371414953828</v>
      </c>
      <c r="DW61" s="382">
        <f t="shared" si="78"/>
        <v>348.04347491473771</v>
      </c>
      <c r="DX61" s="382">
        <f t="shared" si="74"/>
        <v>369.65876354969981</v>
      </c>
      <c r="DY61" s="382">
        <f t="shared" si="74"/>
        <v>391.01394757375152</v>
      </c>
      <c r="DZ61" s="382">
        <f t="shared" si="74"/>
        <v>412.10473921854498</v>
      </c>
      <c r="EA61" s="382">
        <f t="shared" si="74"/>
        <v>432.92810699384489</v>
      </c>
      <c r="EB61" s="382">
        <f t="shared" si="74"/>
        <v>453.48218164288068</v>
      </c>
      <c r="EC61" s="382">
        <f t="shared" si="74"/>
        <v>473.7661590692976</v>
      </c>
      <c r="ED61" s="382">
        <f t="shared" si="74"/>
        <v>493.78020246562448</v>
      </c>
      <c r="EE61" s="382">
        <f t="shared" si="74"/>
        <v>513.52534551160704</v>
      </c>
      <c r="EF61" s="382">
        <f t="shared" si="74"/>
        <v>533.00339815748805</v>
      </c>
      <c r="EG61" s="382">
        <f t="shared" si="74"/>
        <v>552.21685617536832</v>
      </c>
      <c r="EH61" s="382">
        <f t="shared" si="74"/>
        <v>571.16881536018877</v>
      </c>
      <c r="EI61" s="382">
        <f t="shared" si="74"/>
        <v>589.86289099538226</v>
      </c>
      <c r="EJ61" s="382">
        <f t="shared" si="74"/>
        <v>608.30314296937843</v>
      </c>
      <c r="EK61" s="382">
        <f t="shared" si="74"/>
        <v>626.49400673727462</v>
      </c>
      <c r="EL61" s="382">
        <f t="shared" si="74"/>
        <v>644.44023016559413</v>
      </c>
      <c r="EM61" s="382">
        <f t="shared" si="74"/>
        <v>662.14681617407075</v>
      </c>
      <c r="EN61" s="382">
        <f t="shared" si="74"/>
        <v>679.61897099329553</v>
      </c>
      <c r="EO61" s="382">
        <f t="shared" si="74"/>
        <v>696.86205778707586</v>
      </c>
      <c r="EP61" s="382">
        <f t="shared" si="74"/>
        <v>713.88155533960207</v>
      </c>
      <c r="EQ61" s="382">
        <f t="shared" si="74"/>
        <v>730.683021476455</v>
      </c>
      <c r="ER61" s="382">
        <f t="shared" si="74"/>
        <v>747.27206087173568</v>
      </c>
      <c r="ES61" s="382">
        <f t="shared" si="74"/>
        <v>763.65429688815198</v>
      </c>
      <c r="ET61" s="382">
        <f t="shared" si="74"/>
        <v>779.83534710026845</v>
      </c>
      <c r="EU61" s="382">
        <f t="shared" si="74"/>
        <v>795.82080216105021</v>
      </c>
      <c r="EV61" s="382">
        <f t="shared" si="74"/>
        <v>811.61620768643445</v>
      </c>
      <c r="EW61" s="521"/>
      <c r="EX61" s="252"/>
      <c r="EY61" s="515">
        <f t="shared" si="63"/>
        <v>500</v>
      </c>
      <c r="EZ61" s="525">
        <v>50000</v>
      </c>
      <c r="FA61" s="382">
        <f t="shared" si="88"/>
        <v>283.57591343787914</v>
      </c>
      <c r="FB61" s="382">
        <f t="shared" si="88"/>
        <v>293.80335795191661</v>
      </c>
      <c r="FC61" s="382">
        <f t="shared" si="88"/>
        <v>304.18142863012554</v>
      </c>
      <c r="FD61" s="382">
        <f t="shared" si="88"/>
        <v>314.70863878153705</v>
      </c>
      <c r="FE61" s="382">
        <f t="shared" si="88"/>
        <v>325.38294346093335</v>
      </c>
      <c r="FF61" s="382">
        <f t="shared" si="88"/>
        <v>336.20177423376049</v>
      </c>
      <c r="FG61" s="382">
        <f t="shared" si="88"/>
        <v>347.1620816287359</v>
      </c>
      <c r="FH61" s="382">
        <f t="shared" si="88"/>
        <v>358.2603837950536</v>
      </c>
      <c r="FI61" s="382">
        <f t="shared" si="88"/>
        <v>369.49281974993363</v>
      </c>
      <c r="FJ61" s="382">
        <f t="shared" si="88"/>
        <v>380.85520555965445</v>
      </c>
      <c r="FK61" s="382">
        <f t="shared" si="88"/>
        <v>392.34309183727697</v>
      </c>
      <c r="FL61" s="382">
        <f t="shared" si="88"/>
        <v>403.95182105148263</v>
      </c>
      <c r="FM61" s="382">
        <f t="shared" si="88"/>
        <v>415.67658330794859</v>
      </c>
      <c r="FN61" s="382">
        <f t="shared" si="88"/>
        <v>427.51246947025948</v>
      </c>
      <c r="FO61" s="382">
        <f t="shared" si="88"/>
        <v>439.45452071418828</v>
      </c>
      <c r="FP61" s="382">
        <f t="shared" si="85"/>
        <v>451.49777384139895</v>
      </c>
      <c r="FQ61" s="382">
        <f t="shared" si="85"/>
        <v>463.63730190284298</v>
      </c>
      <c r="FR61" s="382">
        <f t="shared" si="85"/>
        <v>475.8682498880118</v>
      </c>
      <c r="FS61" s="382">
        <f t="shared" si="85"/>
        <v>488.18586541665951</v>
      </c>
      <c r="FT61" s="382">
        <f t="shared" si="85"/>
        <v>500.58552452062111</v>
      </c>
      <c r="FU61" s="382">
        <f t="shared" si="85"/>
        <v>513.062752723534</v>
      </c>
      <c r="FV61" s="382">
        <f t="shared" si="85"/>
        <v>525.61324171636466</v>
      </c>
      <c r="FW61" s="382">
        <f t="shared" si="85"/>
        <v>538.2328619889629</v>
      </c>
      <c r="FX61" s="382">
        <f t="shared" si="85"/>
        <v>550.9176718156998</v>
      </c>
      <c r="FY61" s="382">
        <f t="shared" si="85"/>
        <v>563.66392301038763</v>
      </c>
      <c r="FZ61" s="382">
        <f t="shared" si="85"/>
        <v>576.468063866134</v>
      </c>
      <c r="GA61" s="382">
        <f t="shared" si="85"/>
        <v>589.32673968329732</v>
      </c>
      <c r="GB61" s="382">
        <f t="shared" si="85"/>
        <v>602.2367912668326</v>
      </c>
      <c r="GC61" s="382">
        <f t="shared" si="85"/>
        <v>615.19525174602336</v>
      </c>
      <c r="GD61" s="382">
        <f t="shared" si="85"/>
        <v>628.19934203746061</v>
      </c>
      <c r="GE61" s="382">
        <f t="shared" si="83"/>
        <v>641.24646523820331</v>
      </c>
      <c r="GF61" s="382">
        <f t="shared" si="83"/>
        <v>654.33420020191227</v>
      </c>
      <c r="GG61" s="382">
        <f t="shared" si="83"/>
        <v>667.46029451758591</v>
      </c>
      <c r="GH61" s="382">
        <f t="shared" si="83"/>
        <v>680.62265707915628</v>
      </c>
      <c r="GI61" s="382">
        <f t="shared" si="83"/>
        <v>693.81935040517601</v>
      </c>
      <c r="GJ61" s="382">
        <f t="shared" si="83"/>
        <v>707.04858284144552</v>
      </c>
      <c r="GK61" s="382">
        <f t="shared" si="83"/>
        <v>720.30870075580833</v>
      </c>
      <c r="GL61" s="382">
        <f t="shared" si="83"/>
        <v>733.59818081350068</v>
      </c>
      <c r="GM61" s="382">
        <f t="shared" si="83"/>
        <v>746.91562240326266</v>
      </c>
      <c r="GN61" s="382">
        <f t="shared" si="83"/>
        <v>760.25974026873541</v>
      </c>
      <c r="GO61" s="511"/>
      <c r="GP61" s="521"/>
      <c r="GQ61" s="525">
        <v>50000</v>
      </c>
      <c r="GR61" s="582">
        <f t="shared" si="89"/>
        <v>10.811685677598332</v>
      </c>
      <c r="GS61" s="476">
        <f t="shared" si="89"/>
        <v>5.1218945101986817</v>
      </c>
      <c r="GT61" s="476">
        <f t="shared" si="89"/>
        <v>3.228927055956317</v>
      </c>
      <c r="GU61" s="476">
        <f t="shared" si="89"/>
        <v>2.2852498712307105</v>
      </c>
      <c r="GV61" s="476">
        <f t="shared" si="89"/>
        <v>1.721349341282399</v>
      </c>
      <c r="GW61" s="476">
        <f t="shared" si="89"/>
        <v>1.3473816511296495</v>
      </c>
      <c r="GX61" s="476">
        <f t="shared" si="89"/>
        <v>1.0819800035111251</v>
      </c>
      <c r="GY61" s="476">
        <f t="shared" si="89"/>
        <v>0.8844564901250046</v>
      </c>
      <c r="GZ61" s="476">
        <f t="shared" si="89"/>
        <v>0.73220277057079575</v>
      </c>
      <c r="HA61" s="476">
        <f t="shared" si="89"/>
        <v>0.61165038855295295</v>
      </c>
      <c r="HB61" s="476">
        <f t="shared" si="89"/>
        <v>0.51416185979371554</v>
      </c>
      <c r="HC61" s="476">
        <f t="shared" si="89"/>
        <v>0.4339762426326535</v>
      </c>
      <c r="HD61" s="476">
        <f t="shared" si="89"/>
        <v>0.36710292611289153</v>
      </c>
      <c r="HE61" s="476">
        <f t="shared" si="89"/>
        <v>0.31068952194676613</v>
      </c>
      <c r="HF61" s="476">
        <f t="shared" si="89"/>
        <v>0.26264260757034469</v>
      </c>
      <c r="HG61" s="476">
        <f t="shared" si="89"/>
        <v>0.22139069423332111</v>
      </c>
      <c r="HH61" s="476">
        <f t="shared" si="86"/>
        <v>0.18573085379618978</v>
      </c>
      <c r="HI61" s="476">
        <f t="shared" si="86"/>
        <v>0.15472646781587274</v>
      </c>
      <c r="HJ61" s="476">
        <f t="shared" si="86"/>
        <v>0.12763726246954032</v>
      </c>
      <c r="HK61" s="476">
        <f t="shared" si="86"/>
        <v>0.10387032784197579</v>
      </c>
      <c r="HL61" s="476">
        <f t="shared" si="86"/>
        <v>8.2945125779843865E-2</v>
      </c>
      <c r="HM61" s="476">
        <f t="shared" si="86"/>
        <v>6.4468034748631484E-2</v>
      </c>
      <c r="HN61" s="476">
        <f t="shared" si="86"/>
        <v>4.8113528754341488E-2</v>
      </c>
      <c r="HO61" s="476">
        <f t="shared" si="86"/>
        <v>3.3610055245686395E-2</v>
      </c>
      <c r="HP61" s="476">
        <f t="shared" si="86"/>
        <v>2.0729296302726498E-2</v>
      </c>
      <c r="HQ61" s="476">
        <f t="shared" si="86"/>
        <v>9.277902370428668E-3</v>
      </c>
      <c r="HR61" s="476">
        <f t="shared" si="86"/>
        <v>9.0894226483750234E-4</v>
      </c>
      <c r="HS61" s="476">
        <f t="shared" si="86"/>
        <v>9.9725799096375967E-3</v>
      </c>
      <c r="HT61" s="476">
        <f t="shared" si="86"/>
        <v>1.8034897173389054E-2</v>
      </c>
      <c r="HU61" s="476">
        <f t="shared" si="46"/>
        <v>2.5201542932787254E-2</v>
      </c>
      <c r="HV61" s="476">
        <f t="shared" si="46"/>
        <v>3.1564526816924204E-2</v>
      </c>
      <c r="HW61" s="476">
        <f t="shared" si="46"/>
        <v>3.7204333414101683E-2</v>
      </c>
      <c r="HX61" s="476">
        <f t="shared" si="46"/>
        <v>4.2191654633711696E-2</v>
      </c>
      <c r="HY61" s="476">
        <f t="shared" si="46"/>
        <v>4.6588818567562133E-2</v>
      </c>
      <c r="HZ61" s="476">
        <f t="shared" si="46"/>
        <v>5.0450975303614407E-2</v>
      </c>
      <c r="IA61" s="476">
        <f t="shared" si="46"/>
        <v>5.3827086728449554E-2</v>
      </c>
      <c r="IB61" s="476">
        <f t="shared" si="46"/>
        <v>5.6760757202538495E-2</v>
      </c>
      <c r="IC61" s="476">
        <f t="shared" si="46"/>
        <v>5.9290934244896142E-2</v>
      </c>
      <c r="ID61" s="476">
        <f t="shared" si="46"/>
        <v>6.1452502403789404E-2</v>
      </c>
      <c r="IE61" s="476">
        <f t="shared" si="47"/>
        <v>6.327678887055993E-2</v>
      </c>
    </row>
    <row r="62" spans="1:320" s="90" customFormat="1">
      <c r="A62" s="173"/>
      <c r="B62" s="182"/>
      <c r="C62" s="91"/>
      <c r="D62" s="189"/>
      <c r="E62" s="91"/>
      <c r="F62" s="116"/>
      <c r="G62" s="116"/>
      <c r="H62" s="116"/>
      <c r="I62" s="116"/>
      <c r="J62" s="252"/>
      <c r="K62" s="499">
        <v>45000</v>
      </c>
      <c r="L62" s="382">
        <f t="shared" si="69"/>
        <v>13.715999999999999</v>
      </c>
      <c r="M62" s="382">
        <v>450</v>
      </c>
      <c r="N62" s="493"/>
      <c r="O62" s="263"/>
      <c r="P62" s="383">
        <f t="shared" si="75"/>
        <v>-26.500002288000502</v>
      </c>
      <c r="Q62" s="383">
        <f t="shared" si="70"/>
        <v>246.64999771199948</v>
      </c>
      <c r="R62" s="382">
        <f t="shared" si="71"/>
        <v>611.99396506208791</v>
      </c>
      <c r="S62" s="263">
        <f t="shared" si="80"/>
        <v>0.17098503256213876</v>
      </c>
      <c r="T62" s="492"/>
      <c r="U62" s="492"/>
      <c r="V62" s="279"/>
      <c r="W62" s="92"/>
      <c r="X62" s="524">
        <v>51000</v>
      </c>
      <c r="Y62" s="410">
        <f t="shared" ref="Y62:BL62" si="91">SQRT(5*((((1/$S68)*(((1+0.2*(Y$10/$R$11)^2)^3.5)-1))+1)^(1/3.5)-1))</f>
        <v>4.0183064124368999E-2</v>
      </c>
      <c r="Z62" s="410">
        <f t="shared" si="91"/>
        <v>8.0323793532034574E-2</v>
      </c>
      <c r="AA62" s="410">
        <f t="shared" si="91"/>
        <v>0.12038030543116388</v>
      </c>
      <c r="AB62" s="410">
        <f t="shared" si="91"/>
        <v>0.16031160817754542</v>
      </c>
      <c r="AC62" s="410">
        <f t="shared" si="91"/>
        <v>0.20007801577678586</v>
      </c>
      <c r="AD62" s="410">
        <f t="shared" si="91"/>
        <v>0.23964152695548799</v>
      </c>
      <c r="AE62" s="410">
        <f t="shared" si="91"/>
        <v>0.27896615991046764</v>
      </c>
      <c r="AF62" s="410">
        <f t="shared" si="91"/>
        <v>0.31801823602761692</v>
      </c>
      <c r="AG62" s="410">
        <f t="shared" si="91"/>
        <v>0.35676660823677381</v>
      </c>
      <c r="AH62" s="410">
        <f t="shared" si="91"/>
        <v>0.39518283206412697</v>
      </c>
      <c r="AI62" s="410">
        <f t="shared" si="91"/>
        <v>0.43324127970493398</v>
      </c>
      <c r="AJ62" s="410">
        <f t="shared" si="91"/>
        <v>0.47091919943922322</v>
      </c>
      <c r="AK62" s="410">
        <f t="shared" si="91"/>
        <v>0.50819672436268049</v>
      </c>
      <c r="AL62" s="410">
        <f t="shared" si="91"/>
        <v>0.54505683565478968</v>
      </c>
      <c r="AM62" s="410">
        <f t="shared" si="91"/>
        <v>0.58148528644412056</v>
      </c>
      <c r="AN62" s="410">
        <f t="shared" si="91"/>
        <v>0.61747049277601085</v>
      </c>
      <c r="AO62" s="410">
        <f t="shared" si="91"/>
        <v>0.65300339828445542</v>
      </c>
      <c r="AP62" s="410">
        <f t="shared" si="91"/>
        <v>0.68807731897638968</v>
      </c>
      <c r="AQ62" s="410">
        <f t="shared" si="91"/>
        <v>0.72268777411819096</v>
      </c>
      <c r="AR62" s="410">
        <f t="shared" si="91"/>
        <v>0.75683230863762951</v>
      </c>
      <c r="AS62" s="410">
        <f t="shared" si="91"/>
        <v>0.79051031178064979</v>
      </c>
      <c r="AT62" s="410">
        <f t="shared" si="91"/>
        <v>0.8237228360440948</v>
      </c>
      <c r="AU62" s="410">
        <f t="shared" si="91"/>
        <v>0.85647241968615562</v>
      </c>
      <c r="AV62" s="410">
        <f t="shared" si="91"/>
        <v>0.8887629154284441</v>
      </c>
      <c r="AW62" s="410">
        <f t="shared" si="91"/>
        <v>0.92059932732985583</v>
      </c>
      <c r="AX62" s="410">
        <f t="shared" si="91"/>
        <v>0.95198765724739809</v>
      </c>
      <c r="AY62" s="410">
        <f t="shared" si="91"/>
        <v>0.98293476180937145</v>
      </c>
      <c r="AZ62" s="410">
        <f t="shared" si="91"/>
        <v>1.0134482204138253</v>
      </c>
      <c r="BA62" s="410">
        <f t="shared" si="91"/>
        <v>1.043536214426755</v>
      </c>
      <c r="BB62" s="410">
        <f t="shared" si="91"/>
        <v>1.0732074174850046</v>
      </c>
      <c r="BC62" s="410">
        <f t="shared" si="91"/>
        <v>1.1024708966011936</v>
      </c>
      <c r="BD62" s="410">
        <f t="shared" si="91"/>
        <v>1.1313360236140488</v>
      </c>
      <c r="BE62" s="410">
        <f t="shared" si="91"/>
        <v>1.1598123964195208</v>
      </c>
      <c r="BF62" s="410">
        <f t="shared" si="91"/>
        <v>1.1879097693479919</v>
      </c>
      <c r="BG62" s="410">
        <f t="shared" si="91"/>
        <v>1.2156379920137608</v>
      </c>
      <c r="BH62" s="410">
        <f t="shared" si="91"/>
        <v>1.2430069559482877</v>
      </c>
      <c r="BI62" s="410">
        <f t="shared" si="91"/>
        <v>1.2700265483328066</v>
      </c>
      <c r="BJ62" s="410">
        <f t="shared" si="91"/>
        <v>1.2967066121641784</v>
      </c>
      <c r="BK62" s="410">
        <f t="shared" si="91"/>
        <v>1.3230569122162734</v>
      </c>
      <c r="BL62" s="410">
        <f t="shared" si="91"/>
        <v>1.3490871061943888</v>
      </c>
      <c r="BM62" s="253"/>
      <c r="BN62" s="252"/>
      <c r="BO62" s="537">
        <f t="shared" si="59"/>
        <v>510</v>
      </c>
      <c r="BP62" s="524">
        <v>51000</v>
      </c>
      <c r="BQ62" s="382">
        <f t="shared" si="77"/>
        <v>246.72964980869133</v>
      </c>
      <c r="BR62" s="382">
        <f t="shared" si="77"/>
        <v>246.96827051850499</v>
      </c>
      <c r="BS62" s="382">
        <f t="shared" si="77"/>
        <v>247.36485935213631</v>
      </c>
      <c r="BT62" s="382">
        <f t="shared" si="77"/>
        <v>247.91776941221275</v>
      </c>
      <c r="BU62" s="382">
        <f t="shared" si="77"/>
        <v>248.62473740123386</v>
      </c>
      <c r="BV62" s="382">
        <f t="shared" si="77"/>
        <v>249.48292395663245</v>
      </c>
      <c r="BW62" s="382">
        <f t="shared" si="77"/>
        <v>250.48896277583631</v>
      </c>
      <c r="BX62" s="382">
        <f t="shared" si="77"/>
        <v>251.63901673706678</v>
      </c>
      <c r="BY62" s="382">
        <f t="shared" si="77"/>
        <v>252.92883907484926</v>
      </c>
      <c r="BZ62" s="382">
        <f t="shared" si="77"/>
        <v>254.35383763303949</v>
      </c>
      <c r="CA62" s="382">
        <f t="shared" si="77"/>
        <v>255.90914028381223</v>
      </c>
      <c r="CB62" s="382">
        <f t="shared" si="77"/>
        <v>257.58965975263544</v>
      </c>
      <c r="CC62" s="382">
        <f t="shared" si="77"/>
        <v>259.39015630632832</v>
      </c>
      <c r="CD62" s="382">
        <f t="shared" si="77"/>
        <v>261.30529702151011</v>
      </c>
      <c r="CE62" s="382">
        <f t="shared" si="77"/>
        <v>263.32971063212824</v>
      </c>
      <c r="CF62" s="382">
        <f t="shared" si="73"/>
        <v>265.45803723765198</v>
      </c>
      <c r="CG62" s="382">
        <f t="shared" si="73"/>
        <v>267.68497242185038</v>
      </c>
      <c r="CH62" s="382">
        <f t="shared" si="73"/>
        <v>270.0053055739192</v>
      </c>
      <c r="CI62" s="382">
        <f t="shared" si="73"/>
        <v>272.41395241136433</v>
      </c>
      <c r="CJ62" s="382">
        <f t="shared" si="73"/>
        <v>274.90598187370006</v>
      </c>
      <c r="CK62" s="382">
        <f t="shared" si="73"/>
        <v>277.47663768708804</v>
      </c>
      <c r="CL62" s="382">
        <f t="shared" si="73"/>
        <v>280.12135499441956</v>
      </c>
      <c r="CM62" s="382">
        <f t="shared" si="73"/>
        <v>282.83577250667446</v>
      </c>
      <c r="CN62" s="382">
        <f t="shared" si="73"/>
        <v>285.61574066429137</v>
      </c>
      <c r="CO62" s="382">
        <f t="shared" si="73"/>
        <v>288.45732630679942</v>
      </c>
      <c r="CP62" s="382">
        <f t="shared" si="73"/>
        <v>291.35681434015549</v>
      </c>
      <c r="CQ62" s="382">
        <f t="shared" si="73"/>
        <v>294.31070686874443</v>
      </c>
      <c r="CR62" s="382">
        <f t="shared" si="73"/>
        <v>297.31572022704808</v>
      </c>
      <c r="CS62" s="382">
        <f t="shared" si="73"/>
        <v>300.36878030804434</v>
      </c>
      <c r="CT62" s="382">
        <f t="shared" si="73"/>
        <v>303.46701654435611</v>
      </c>
      <c r="CU62" s="382">
        <f t="shared" si="73"/>
        <v>306.60775485628375</v>
      </c>
      <c r="CV62" s="382">
        <f t="shared" si="73"/>
        <v>309.78850983977082</v>
      </c>
      <c r="CW62" s="382">
        <f t="shared" si="73"/>
        <v>313.0069764282963</v>
      </c>
      <c r="CX62" s="382">
        <f t="shared" si="73"/>
        <v>316.26102122641106</v>
      </c>
      <c r="CY62" s="382">
        <f t="shared" si="73"/>
        <v>319.54867367962129</v>
      </c>
      <c r="CZ62" s="382">
        <f t="shared" si="73"/>
        <v>322.86811721576936</v>
      </c>
      <c r="DA62" s="382">
        <f t="shared" si="73"/>
        <v>326.21768046698753</v>
      </c>
      <c r="DB62" s="382">
        <f t="shared" si="73"/>
        <v>329.59582865860341</v>
      </c>
      <c r="DC62" s="382">
        <f t="shared" si="73"/>
        <v>333.00115523185747</v>
      </c>
      <c r="DD62" s="382">
        <f t="shared" si="73"/>
        <v>336.43237375068134</v>
      </c>
      <c r="DE62" s="521"/>
      <c r="DF62" s="252"/>
      <c r="DG62" s="537">
        <f t="shared" si="61"/>
        <v>510</v>
      </c>
      <c r="DH62" s="524">
        <v>51000</v>
      </c>
      <c r="DI62" s="382">
        <f t="shared" si="78"/>
        <v>24.591792741816718</v>
      </c>
      <c r="DJ62" s="382">
        <f t="shared" si="78"/>
        <v>49.15767689249833</v>
      </c>
      <c r="DK62" s="382">
        <f t="shared" si="78"/>
        <v>73.672020436203169</v>
      </c>
      <c r="DL62" s="382">
        <f t="shared" si="78"/>
        <v>98.109736734055858</v>
      </c>
      <c r="DM62" s="382">
        <f t="shared" si="78"/>
        <v>122.44653819699016</v>
      </c>
      <c r="DN62" s="382">
        <f t="shared" si="78"/>
        <v>146.65916827502232</v>
      </c>
      <c r="DO62" s="382">
        <f t="shared" si="78"/>
        <v>170.72560632175157</v>
      </c>
      <c r="DP62" s="382">
        <f t="shared" si="78"/>
        <v>194.62524122859222</v>
      </c>
      <c r="DQ62" s="382">
        <f t="shared" si="78"/>
        <v>218.33901117657575</v>
      </c>
      <c r="DR62" s="382">
        <f t="shared" si="78"/>
        <v>241.84950831939028</v>
      </c>
      <c r="DS62" s="382">
        <f t="shared" si="78"/>
        <v>265.14104859519563</v>
      </c>
      <c r="DT62" s="382">
        <f t="shared" si="78"/>
        <v>288.19970808867441</v>
      </c>
      <c r="DU62" s="382">
        <f t="shared" si="78"/>
        <v>311.0133283742818</v>
      </c>
      <c r="DV62" s="382">
        <f t="shared" si="78"/>
        <v>333.57149403656956</v>
      </c>
      <c r="DW62" s="382">
        <f t="shared" si="78"/>
        <v>355.86548607620131</v>
      </c>
      <c r="DX62" s="382">
        <f t="shared" si="74"/>
        <v>377.8882151828322</v>
      </c>
      <c r="DY62" s="382">
        <f t="shared" si="74"/>
        <v>399.6341389151217</v>
      </c>
      <c r="DZ62" s="382">
        <f t="shared" si="74"/>
        <v>421.09916670965174</v>
      </c>
      <c r="EA62" s="382">
        <f t="shared" si="74"/>
        <v>442.28055638448626</v>
      </c>
      <c r="EB62" s="382">
        <f t="shared" si="74"/>
        <v>463.17680545023677</v>
      </c>
      <c r="EC62" s="382">
        <f t="shared" si="74"/>
        <v>483.78754012910719</v>
      </c>
      <c r="ED62" s="382">
        <f t="shared" si="74"/>
        <v>504.11340454281373</v>
      </c>
      <c r="EE62" s="382">
        <f t="shared" si="74"/>
        <v>524.15595209005096</v>
      </c>
      <c r="EF62" s="382">
        <f t="shared" si="74"/>
        <v>543.91754061319466</v>
      </c>
      <c r="EG62" s="382">
        <f t="shared" si="74"/>
        <v>563.40123256608945</v>
      </c>
      <c r="EH62" s="382">
        <f t="shared" si="74"/>
        <v>582.61070104900307</v>
      </c>
      <c r="EI62" s="382">
        <f t="shared" si="74"/>
        <v>601.55014227707613</v>
      </c>
      <c r="EJ62" s="382">
        <f t="shared" si="74"/>
        <v>620.22419479617383</v>
      </c>
      <c r="EK62" s="382">
        <f t="shared" si="74"/>
        <v>638.63786555291097</v>
      </c>
      <c r="EL62" s="382">
        <f t="shared" si="74"/>
        <v>656.7964627606915</v>
      </c>
      <c r="EM62" s="382">
        <f t="shared" si="74"/>
        <v>674.70553537651961</v>
      </c>
      <c r="EN62" s="382">
        <f t="shared" si="74"/>
        <v>692.37081890913771</v>
      </c>
      <c r="EO62" s="382">
        <f t="shared" si="74"/>
        <v>709.79818721294464</v>
      </c>
      <c r="EP62" s="382">
        <f t="shared" si="74"/>
        <v>726.99360987926786</v>
      </c>
      <c r="EQ62" s="382">
        <f t="shared" si="74"/>
        <v>743.96311481261625</v>
      </c>
      <c r="ER62" s="382">
        <f t="shared" si="74"/>
        <v>760.71275557054867</v>
      </c>
      <c r="ES62" s="382">
        <f t="shared" si="74"/>
        <v>777.24858304831173</v>
      </c>
      <c r="ET62" s="382">
        <f t="shared" si="74"/>
        <v>793.57662110058254</v>
      </c>
      <c r="EU62" s="382">
        <f t="shared" si="74"/>
        <v>809.70284571003992</v>
      </c>
      <c r="EV62" s="382">
        <f t="shared" si="74"/>
        <v>825.63316733404201</v>
      </c>
      <c r="EW62" s="521"/>
      <c r="EX62" s="252"/>
      <c r="EY62" s="515">
        <f t="shared" si="63"/>
        <v>510</v>
      </c>
      <c r="EZ62" s="524">
        <v>51000</v>
      </c>
      <c r="FA62" s="382">
        <f t="shared" si="88"/>
        <v>289.57964980869133</v>
      </c>
      <c r="FB62" s="382">
        <f t="shared" si="88"/>
        <v>299.81827051850502</v>
      </c>
      <c r="FC62" s="382">
        <f t="shared" si="88"/>
        <v>310.21485935213633</v>
      </c>
      <c r="FD62" s="382">
        <f t="shared" si="88"/>
        <v>320.76776941221277</v>
      </c>
      <c r="FE62" s="382">
        <f t="shared" si="88"/>
        <v>331.47473740123388</v>
      </c>
      <c r="FF62" s="382">
        <f t="shared" si="88"/>
        <v>342.3329239566325</v>
      </c>
      <c r="FG62" s="382">
        <f t="shared" si="88"/>
        <v>353.33896277583631</v>
      </c>
      <c r="FH62" s="382">
        <f t="shared" si="88"/>
        <v>364.48901673706678</v>
      </c>
      <c r="FI62" s="382">
        <f t="shared" si="88"/>
        <v>375.77883907484932</v>
      </c>
      <c r="FJ62" s="382">
        <f t="shared" si="88"/>
        <v>387.20383763303948</v>
      </c>
      <c r="FK62" s="382">
        <f t="shared" si="88"/>
        <v>398.75914028381226</v>
      </c>
      <c r="FL62" s="382">
        <f t="shared" si="88"/>
        <v>410.43965975263546</v>
      </c>
      <c r="FM62" s="382">
        <f t="shared" si="88"/>
        <v>422.24015630632834</v>
      </c>
      <c r="FN62" s="382">
        <f t="shared" si="88"/>
        <v>434.15529702151014</v>
      </c>
      <c r="FO62" s="382">
        <f t="shared" si="88"/>
        <v>446.17971063212826</v>
      </c>
      <c r="FP62" s="382">
        <f t="shared" si="85"/>
        <v>458.308037237652</v>
      </c>
      <c r="FQ62" s="382">
        <f t="shared" si="85"/>
        <v>470.5349724218504</v>
      </c>
      <c r="FR62" s="382">
        <f t="shared" si="85"/>
        <v>482.85530557391922</v>
      </c>
      <c r="FS62" s="382">
        <f t="shared" si="85"/>
        <v>495.26395241136436</v>
      </c>
      <c r="FT62" s="382">
        <f t="shared" si="85"/>
        <v>507.75598187370008</v>
      </c>
      <c r="FU62" s="382">
        <f t="shared" si="85"/>
        <v>520.32663768708812</v>
      </c>
      <c r="FV62" s="382">
        <f t="shared" si="85"/>
        <v>532.97135499441958</v>
      </c>
      <c r="FW62" s="382">
        <f t="shared" si="85"/>
        <v>545.68577250667454</v>
      </c>
      <c r="FX62" s="382">
        <f t="shared" si="85"/>
        <v>558.46574066429139</v>
      </c>
      <c r="FY62" s="382">
        <f t="shared" si="85"/>
        <v>571.3073263067995</v>
      </c>
      <c r="FZ62" s="382">
        <f t="shared" si="85"/>
        <v>584.20681434015546</v>
      </c>
      <c r="GA62" s="382">
        <f t="shared" si="85"/>
        <v>597.16070686874446</v>
      </c>
      <c r="GB62" s="382">
        <f t="shared" si="85"/>
        <v>610.16572022704804</v>
      </c>
      <c r="GC62" s="382">
        <f t="shared" si="85"/>
        <v>623.21878030804442</v>
      </c>
      <c r="GD62" s="382">
        <f t="shared" si="85"/>
        <v>636.31701654435619</v>
      </c>
      <c r="GE62" s="382">
        <f t="shared" si="83"/>
        <v>649.45775485628383</v>
      </c>
      <c r="GF62" s="382">
        <f t="shared" si="83"/>
        <v>662.6385098397709</v>
      </c>
      <c r="GG62" s="382">
        <f t="shared" si="83"/>
        <v>675.85697642829632</v>
      </c>
      <c r="GH62" s="382">
        <f t="shared" si="83"/>
        <v>689.11102122641114</v>
      </c>
      <c r="GI62" s="382">
        <f t="shared" si="83"/>
        <v>702.39867367962131</v>
      </c>
      <c r="GJ62" s="382">
        <f t="shared" si="83"/>
        <v>715.71811721576933</v>
      </c>
      <c r="GK62" s="382">
        <f t="shared" si="83"/>
        <v>729.06768046698755</v>
      </c>
      <c r="GL62" s="382">
        <f t="shared" si="83"/>
        <v>742.44582865860343</v>
      </c>
      <c r="GM62" s="382">
        <f t="shared" si="83"/>
        <v>755.85115523185755</v>
      </c>
      <c r="GN62" s="382">
        <f t="shared" si="83"/>
        <v>769.28237375068136</v>
      </c>
      <c r="GO62" s="511"/>
      <c r="GP62" s="521"/>
      <c r="GQ62" s="524">
        <v>51000</v>
      </c>
      <c r="GR62" s="583">
        <f t="shared" si="89"/>
        <v>10.775459107390747</v>
      </c>
      <c r="GS62" s="477">
        <f t="shared" si="89"/>
        <v>5.0991139018666392</v>
      </c>
      <c r="GT62" s="477">
        <f t="shared" si="89"/>
        <v>3.2107554199734372</v>
      </c>
      <c r="GU62" s="477">
        <f t="shared" si="89"/>
        <v>2.2694794634064883</v>
      </c>
      <c r="GV62" s="477">
        <f t="shared" si="89"/>
        <v>1.7070976630467272</v>
      </c>
      <c r="GW62" s="477">
        <f t="shared" si="89"/>
        <v>1.3342074551702989</v>
      </c>
      <c r="GX62" s="477">
        <f t="shared" si="89"/>
        <v>1.069630738987855</v>
      </c>
      <c r="GY62" s="477">
        <f t="shared" si="89"/>
        <v>0.87277361577661605</v>
      </c>
      <c r="GZ62" s="477">
        <f t="shared" si="89"/>
        <v>0.72107969643110814</v>
      </c>
      <c r="HA62" s="477">
        <f t="shared" si="89"/>
        <v>0.60101147330716087</v>
      </c>
      <c r="HB62" s="477">
        <f t="shared" si="89"/>
        <v>0.50395098154951556</v>
      </c>
      <c r="HC62" s="477">
        <f t="shared" si="89"/>
        <v>0.42415015780081838</v>
      </c>
      <c r="HD62" s="477">
        <f t="shared" si="89"/>
        <v>0.35762720688996708</v>
      </c>
      <c r="HE62" s="477">
        <f t="shared" si="89"/>
        <v>0.30153596690103723</v>
      </c>
      <c r="HF62" s="477">
        <f t="shared" si="89"/>
        <v>0.25378753514913222</v>
      </c>
      <c r="HG62" s="477">
        <f t="shared" si="89"/>
        <v>0.21281378678589008</v>
      </c>
      <c r="HH62" s="477">
        <f t="shared" si="86"/>
        <v>0.17741435628898394</v>
      </c>
      <c r="HI62" s="477">
        <f t="shared" si="86"/>
        <v>0.14665462139669441</v>
      </c>
      <c r="HJ62" s="477">
        <f t="shared" si="86"/>
        <v>0.11979589711110479</v>
      </c>
      <c r="HK62" s="477">
        <f t="shared" si="86"/>
        <v>9.6246564808290788E-2</v>
      </c>
      <c r="HL62" s="477">
        <f t="shared" si="86"/>
        <v>7.5527157124033906E-2</v>
      </c>
      <c r="HM62" s="477">
        <f t="shared" si="86"/>
        <v>5.7244957566199746E-2</v>
      </c>
      <c r="HN62" s="477">
        <f t="shared" si="86"/>
        <v>4.107521879847835E-2</v>
      </c>
      <c r="HO62" s="477">
        <f t="shared" si="86"/>
        <v>2.6747069113997626E-2</v>
      </c>
      <c r="HP62" s="477">
        <f t="shared" si="86"/>
        <v>1.4032794540936026E-2</v>
      </c>
      <c r="HQ62" s="477">
        <f t="shared" si="86"/>
        <v>2.7395880101044414E-3</v>
      </c>
      <c r="HR62" s="477">
        <f t="shared" si="86"/>
        <v>7.2968736932155671E-3</v>
      </c>
      <c r="HS62" s="477">
        <f t="shared" si="86"/>
        <v>1.6217481764688881E-2</v>
      </c>
      <c r="HT62" s="477">
        <f t="shared" si="86"/>
        <v>2.4143706592651269E-2</v>
      </c>
      <c r="HU62" s="477">
        <f t="shared" si="46"/>
        <v>3.1180810764806353E-2</v>
      </c>
      <c r="HV62" s="477">
        <f t="shared" si="46"/>
        <v>3.7420443729050255E-2</v>
      </c>
      <c r="HW62" s="477">
        <f t="shared" si="46"/>
        <v>4.2942753012340171E-2</v>
      </c>
      <c r="HX62" s="477">
        <f t="shared" si="46"/>
        <v>4.7818114213449954E-2</v>
      </c>
      <c r="HY62" s="477">
        <f t="shared" si="46"/>
        <v>5.2108557954378583E-2</v>
      </c>
      <c r="HZ62" s="477">
        <f t="shared" si="46"/>
        <v>5.5868954126124755E-2</v>
      </c>
      <c r="IA62" s="477">
        <f t="shared" si="46"/>
        <v>5.9148000378976856E-2</v>
      </c>
      <c r="IB62" s="477">
        <f t="shared" si="46"/>
        <v>6.1989051678115928E-2</v>
      </c>
      <c r="IC62" s="477">
        <f t="shared" si="46"/>
        <v>6.4430820014666851E-2</v>
      </c>
      <c r="ID62" s="477">
        <f t="shared" si="46"/>
        <v>6.6507967414834834E-2</v>
      </c>
      <c r="IE62" s="477">
        <f t="shared" si="47"/>
        <v>6.8251610779296312E-2</v>
      </c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</row>
    <row r="63" spans="1:320">
      <c r="J63" s="252"/>
      <c r="K63" s="499">
        <v>46000</v>
      </c>
      <c r="L63" s="382">
        <f t="shared" si="69"/>
        <v>14.020799999999999</v>
      </c>
      <c r="M63" s="382">
        <v>460</v>
      </c>
      <c r="N63" s="493"/>
      <c r="O63" s="263"/>
      <c r="P63" s="383">
        <f t="shared" si="75"/>
        <v>-26.500002288000502</v>
      </c>
      <c r="Q63" s="383">
        <f t="shared" si="70"/>
        <v>246.64999771199948</v>
      </c>
      <c r="R63" s="382">
        <f t="shared" si="71"/>
        <v>611.99396506208791</v>
      </c>
      <c r="S63" s="263">
        <f t="shared" si="80"/>
        <v>0.16296127320899109</v>
      </c>
      <c r="T63" s="492"/>
      <c r="U63" s="492"/>
      <c r="V63" s="170"/>
      <c r="X63" s="524">
        <v>52000</v>
      </c>
      <c r="Y63" s="410">
        <f t="shared" ref="Y63:BL63" si="92">SQRT(5*((((1/$S69)*(((1+0.2*(Y$10/$R$11)^2)^3.5)-1))+1)^(1/3.5)-1))</f>
        <v>4.1160020256584946E-2</v>
      </c>
      <c r="Z63" s="410">
        <f t="shared" si="92"/>
        <v>8.2274233248236933E-2</v>
      </c>
      <c r="AA63" s="410">
        <f t="shared" si="92"/>
        <v>0.12329734494882168</v>
      </c>
      <c r="AB63" s="410">
        <f t="shared" si="92"/>
        <v>0.16418507265325119</v>
      </c>
      <c r="AC63" s="410">
        <f t="shared" si="92"/>
        <v>0.20489461360360992</v>
      </c>
      <c r="AD63" s="410">
        <f t="shared" si="92"/>
        <v>0.24538507149511415</v>
      </c>
      <c r="AE63" s="410">
        <f t="shared" si="92"/>
        <v>0.28561783046467276</v>
      </c>
      <c r="AF63" s="410">
        <f t="shared" si="92"/>
        <v>0.32555686886856311</v>
      </c>
      <c r="AG63" s="410">
        <f t="shared" si="92"/>
        <v>0.36516900807596436</v>
      </c>
      <c r="AH63" s="410">
        <f t="shared" si="92"/>
        <v>0.40442409442250493</v>
      </c>
      <c r="AI63" s="410">
        <f t="shared" si="92"/>
        <v>0.44329511518848563</v>
      </c>
      <c r="AJ63" s="410">
        <f t="shared" si="92"/>
        <v>0.48175825183451843</v>
      </c>
      <c r="AK63" s="410">
        <f t="shared" si="92"/>
        <v>0.51979287563834486</v>
      </c>
      <c r="AL63" s="410">
        <f t="shared" si="92"/>
        <v>0.5573814922787963</v>
      </c>
      <c r="AM63" s="410">
        <f t="shared" si="92"/>
        <v>0.59450964280111185</v>
      </c>
      <c r="AN63" s="410">
        <f t="shared" si="92"/>
        <v>0.6311657688070299</v>
      </c>
      <c r="AO63" s="410">
        <f t="shared" si="92"/>
        <v>0.66734104970638164</v>
      </c>
      <c r="AP63" s="410">
        <f t="shared" si="92"/>
        <v>0.70302921952357234</v>
      </c>
      <c r="AQ63" s="410">
        <f t="shared" si="92"/>
        <v>0.73822637015778714</v>
      </c>
      <c r="AR63" s="410">
        <f t="shared" si="92"/>
        <v>0.77293074723363331</v>
      </c>
      <c r="AS63" s="410">
        <f t="shared" si="92"/>
        <v>0.80714254382377593</v>
      </c>
      <c r="AT63" s="410">
        <f t="shared" si="92"/>
        <v>0.84086369643974068</v>
      </c>
      <c r="AU63" s="410">
        <f t="shared" si="92"/>
        <v>0.87409768682099653</v>
      </c>
      <c r="AV63" s="410">
        <f t="shared" si="92"/>
        <v>0.90684935224133545</v>
      </c>
      <c r="AW63" s="410">
        <f t="shared" si="92"/>
        <v>0.93912470631893152</v>
      </c>
      <c r="AX63" s="410">
        <f t="shared" si="92"/>
        <v>0.97093077167576869</v>
      </c>
      <c r="AY63" s="410">
        <f t="shared" si="92"/>
        <v>1.0022754252475936</v>
      </c>
      <c r="AZ63" s="410">
        <f t="shared" si="92"/>
        <v>1.0331672565965295</v>
      </c>
      <c r="BA63" s="410">
        <f t="shared" si="92"/>
        <v>1.0636154392184005</v>
      </c>
      <c r="BB63" s="410">
        <f t="shared" si="92"/>
        <v>1.0936296145577893</v>
      </c>
      <c r="BC63" s="410">
        <f t="shared" si="92"/>
        <v>1.1232197882356822</v>
      </c>
      <c r="BD63" s="410">
        <f t="shared" si="92"/>
        <v>1.1523962378469068</v>
      </c>
      <c r="BE63" s="410">
        <f t="shared" si="92"/>
        <v>1.1811694315873709</v>
      </c>
      <c r="BF63" s="410">
        <f t="shared" si="92"/>
        <v>1.209549956914765</v>
      </c>
      <c r="BG63" s="410">
        <f t="shared" si="92"/>
        <v>1.2375484584225751</v>
      </c>
      <c r="BH63" s="410">
        <f t="shared" si="92"/>
        <v>1.2651755841084067</v>
      </c>
      <c r="BI63" s="410">
        <f t="shared" si="92"/>
        <v>1.29244193923741</v>
      </c>
      <c r="BJ63" s="410">
        <f t="shared" si="92"/>
        <v>1.3193580470348951</v>
      </c>
      <c r="BK63" s="410">
        <f t="shared" si="92"/>
        <v>1.3459343154845882</v>
      </c>
      <c r="BL63" s="410">
        <f t="shared" si="92"/>
        <v>1.3721810095570199</v>
      </c>
      <c r="BM63" s="253"/>
      <c r="BN63" s="252"/>
      <c r="BO63" s="537">
        <f t="shared" si="59"/>
        <v>520</v>
      </c>
      <c r="BP63" s="524">
        <v>52000</v>
      </c>
      <c r="BQ63" s="382">
        <f t="shared" si="77"/>
        <v>246.73356999593111</v>
      </c>
      <c r="BR63" s="382">
        <f t="shared" si="77"/>
        <v>246.9839149185953</v>
      </c>
      <c r="BS63" s="382">
        <f t="shared" si="77"/>
        <v>247.39992397098251</v>
      </c>
      <c r="BT63" s="382">
        <f t="shared" si="77"/>
        <v>247.97977358925669</v>
      </c>
      <c r="BU63" s="382">
        <f t="shared" si="77"/>
        <v>248.7209600191791</v>
      </c>
      <c r="BV63" s="382">
        <f t="shared" si="77"/>
        <v>249.62034608175924</v>
      </c>
      <c r="BW63" s="382">
        <f t="shared" si="77"/>
        <v>250.67421797343374</v>
      </c>
      <c r="BX63" s="382">
        <f t="shared" si="77"/>
        <v>251.8783499327136</v>
      </c>
      <c r="BY63" s="382">
        <f t="shared" si="77"/>
        <v>253.22807444295077</v>
      </c>
      <c r="BZ63" s="382">
        <f t="shared" si="77"/>
        <v>254.71835561636794</v>
      </c>
      <c r="CA63" s="382">
        <f t="shared" si="77"/>
        <v>256.34386350494435</v>
      </c>
      <c r="CB63" s="382">
        <f t="shared" si="77"/>
        <v>258.09904728747603</v>
      </c>
      <c r="CC63" s="382">
        <f t="shared" si="77"/>
        <v>259.97820556209382</v>
      </c>
      <c r="CD63" s="382">
        <f t="shared" si="77"/>
        <v>261.97555230086544</v>
      </c>
      <c r="CE63" s="382">
        <f t="shared" si="77"/>
        <v>264.08527737013287</v>
      </c>
      <c r="CF63" s="382">
        <f t="shared" si="73"/>
        <v>266.30160086282547</v>
      </c>
      <c r="CG63" s="382">
        <f t="shared" si="73"/>
        <v>268.61882080803321</v>
      </c>
      <c r="CH63" s="382">
        <f t="shared" si="73"/>
        <v>271.03135410507912</v>
      </c>
      <c r="CI63" s="382">
        <f t="shared" si="73"/>
        <v>273.53377076612497</v>
      </c>
      <c r="CJ63" s="382">
        <f t="shared" si="73"/>
        <v>276.12082173976347</v>
      </c>
      <c r="CK63" s="382">
        <f t="shared" si="73"/>
        <v>278.78746072874469</v>
      </c>
      <c r="CL63" s="382">
        <f t="shared" si="73"/>
        <v>281.52886051145424</v>
      </c>
      <c r="CM63" s="382">
        <f t="shared" si="73"/>
        <v>284.34042433437156</v>
      </c>
      <c r="CN63" s="382">
        <f t="shared" si="73"/>
        <v>287.21779296777419</v>
      </c>
      <c r="CO63" s="382">
        <f t="shared" si="73"/>
        <v>290.15684801595518</v>
      </c>
      <c r="CP63" s="382">
        <f t="shared" si="73"/>
        <v>293.15371205249284</v>
      </c>
      <c r="CQ63" s="382">
        <f t="shared" si="73"/>
        <v>296.20474611627975</v>
      </c>
      <c r="CR63" s="382">
        <f t="shared" si="73"/>
        <v>299.30654506003214</v>
      </c>
      <c r="CS63" s="382">
        <f t="shared" si="73"/>
        <v>302.45593119380987</v>
      </c>
      <c r="CT63" s="382">
        <f t="shared" si="73"/>
        <v>305.64994661491755</v>
      </c>
      <c r="CU63" s="382">
        <f t="shared" si="73"/>
        <v>308.88584456479293</v>
      </c>
      <c r="CV63" s="382">
        <f t="shared" si="73"/>
        <v>312.16108010485146</v>
      </c>
      <c r="CW63" s="382">
        <f t="shared" si="73"/>
        <v>315.47330035789719</v>
      </c>
      <c r="CX63" s="382">
        <f t="shared" si="73"/>
        <v>318.82033452030834</v>
      </c>
      <c r="CY63" s="382">
        <f t="shared" si="73"/>
        <v>322.20018381312502</v>
      </c>
      <c r="CZ63" s="382">
        <f t="shared" si="73"/>
        <v>325.61101150745736</v>
      </c>
      <c r="DA63" s="382">
        <f t="shared" si="73"/>
        <v>329.05113313118846</v>
      </c>
      <c r="DB63" s="382">
        <f t="shared" si="73"/>
        <v>332.51900693953428</v>
      </c>
      <c r="DC63" s="382">
        <f t="shared" si="73"/>
        <v>336.01322471131601</v>
      </c>
      <c r="DD63" s="382">
        <f t="shared" si="73"/>
        <v>339.53250291543657</v>
      </c>
      <c r="DE63" s="521"/>
      <c r="DF63" s="252"/>
      <c r="DG63" s="537">
        <f t="shared" si="61"/>
        <v>520</v>
      </c>
      <c r="DH63" s="524">
        <v>52000</v>
      </c>
      <c r="DI63" s="382">
        <f t="shared" si="78"/>
        <v>25.189683998863277</v>
      </c>
      <c r="DJ63" s="382">
        <f t="shared" si="78"/>
        <v>50.351334228031583</v>
      </c>
      <c r="DK63" s="382">
        <f t="shared" si="78"/>
        <v>75.457231016857378</v>
      </c>
      <c r="DL63" s="382">
        <f t="shared" si="78"/>
        <v>100.48027361707017</v>
      </c>
      <c r="DM63" s="382">
        <f t="shared" si="78"/>
        <v>125.39426699913764</v>
      </c>
      <c r="DN63" s="382">
        <f t="shared" si="78"/>
        <v>150.17418287133884</v>
      </c>
      <c r="DO63" s="382">
        <f t="shared" si="78"/>
        <v>174.79638855850629</v>
      </c>
      <c r="DP63" s="382">
        <f t="shared" si="78"/>
        <v>199.23883903207016</v>
      </c>
      <c r="DQ63" s="382">
        <f t="shared" si="78"/>
        <v>223.48122917019904</v>
      </c>
      <c r="DR63" s="382">
        <f t="shared" si="78"/>
        <v>247.50510511227301</v>
      </c>
      <c r="DS63" s="382">
        <f t="shared" si="78"/>
        <v>271.29393523685633</v>
      </c>
      <c r="DT63" s="382">
        <f t="shared" si="78"/>
        <v>294.83314274158681</v>
      </c>
      <c r="DU63" s="382">
        <f t="shared" si="78"/>
        <v>318.11010297293541</v>
      </c>
      <c r="DV63" s="382">
        <f t="shared" si="78"/>
        <v>341.11410951192408</v>
      </c>
      <c r="DW63" s="382">
        <f t="shared" si="78"/>
        <v>363.83631356549802</v>
      </c>
      <c r="DX63" s="382">
        <f t="shared" si="74"/>
        <v>386.26964146367533</v>
      </c>
      <c r="DY63" s="382">
        <f t="shared" si="74"/>
        <v>408.40869505850441</v>
      </c>
      <c r="DZ63" s="382">
        <f t="shared" si="74"/>
        <v>430.24963961073604</v>
      </c>
      <c r="EA63" s="382">
        <f t="shared" si="74"/>
        <v>451.79008338625675</v>
      </c>
      <c r="EB63" s="382">
        <f t="shared" si="74"/>
        <v>473.02895271791368</v>
      </c>
      <c r="EC63" s="382">
        <f t="shared" si="74"/>
        <v>493.96636576501271</v>
      </c>
      <c r="ED63" s="382">
        <f t="shared" si="74"/>
        <v>514.60350766092074</v>
      </c>
      <c r="EE63" s="382">
        <f t="shared" si="74"/>
        <v>534.9425092091808</v>
      </c>
      <c r="EF63" s="382">
        <f t="shared" si="74"/>
        <v>554.98633079216086</v>
      </c>
      <c r="EG63" s="382">
        <f t="shared" si="74"/>
        <v>574.73865270789179</v>
      </c>
      <c r="EH63" s="382">
        <f t="shared" si="74"/>
        <v>594.20377275864644</v>
      </c>
      <c r="EI63" s="382">
        <f t="shared" si="74"/>
        <v>613.38651158156506</v>
      </c>
      <c r="EJ63" s="382">
        <f t="shared" si="74"/>
        <v>632.29212593682973</v>
      </c>
      <c r="EK63" s="382">
        <f t="shared" si="74"/>
        <v>650.92622994852309</v>
      </c>
      <c r="EL63" s="382">
        <f t="shared" si="74"/>
        <v>669.29472412254438</v>
      </c>
      <c r="EM63" s="382">
        <f t="shared" si="74"/>
        <v>687.40373183855388</v>
      </c>
      <c r="EN63" s="382">
        <f t="shared" si="74"/>
        <v>705.25954292256142</v>
      </c>
      <c r="EO63" s="382">
        <f t="shared" si="74"/>
        <v>722.86856384728765</v>
      </c>
      <c r="EP63" s="382">
        <f t="shared" si="74"/>
        <v>740.23727407294461</v>
      </c>
      <c r="EQ63" s="382">
        <f t="shared" si="74"/>
        <v>757.37218802650614</v>
      </c>
      <c r="ER63" s="382">
        <f t="shared" si="74"/>
        <v>774.27982221824686</v>
      </c>
      <c r="ES63" s="382">
        <f t="shared" si="74"/>
        <v>790.96666700643664</v>
      </c>
      <c r="ET63" s="382">
        <f t="shared" si="74"/>
        <v>807.43916254145813</v>
      </c>
      <c r="EU63" s="382">
        <f t="shared" si="74"/>
        <v>823.70367844654027</v>
      </c>
      <c r="EV63" s="382">
        <f t="shared" si="74"/>
        <v>839.76649682169932</v>
      </c>
      <c r="EW63" s="521"/>
      <c r="EX63" s="252"/>
      <c r="EY63" s="515">
        <f t="shared" si="63"/>
        <v>520</v>
      </c>
      <c r="EZ63" s="524">
        <v>52000</v>
      </c>
      <c r="FA63" s="382">
        <f t="shared" si="88"/>
        <v>295.58356999593116</v>
      </c>
      <c r="FB63" s="382">
        <f t="shared" si="88"/>
        <v>305.83391491859533</v>
      </c>
      <c r="FC63" s="382">
        <f t="shared" si="88"/>
        <v>316.24992397098254</v>
      </c>
      <c r="FD63" s="382">
        <f t="shared" si="88"/>
        <v>326.82977358925672</v>
      </c>
      <c r="FE63" s="382">
        <f t="shared" si="88"/>
        <v>337.5709600191791</v>
      </c>
      <c r="FF63" s="382">
        <f t="shared" si="88"/>
        <v>348.47034608175926</v>
      </c>
      <c r="FG63" s="382">
        <f t="shared" si="88"/>
        <v>359.52421797343379</v>
      </c>
      <c r="FH63" s="382">
        <f t="shared" si="88"/>
        <v>370.72834993271363</v>
      </c>
      <c r="FI63" s="382">
        <f t="shared" si="88"/>
        <v>382.07807444295076</v>
      </c>
      <c r="FJ63" s="382">
        <f t="shared" si="88"/>
        <v>393.56835561636797</v>
      </c>
      <c r="FK63" s="382">
        <f t="shared" si="88"/>
        <v>405.19386350494437</v>
      </c>
      <c r="FL63" s="382">
        <f t="shared" si="88"/>
        <v>416.94904728747605</v>
      </c>
      <c r="FM63" s="382">
        <f t="shared" si="88"/>
        <v>428.82820556209384</v>
      </c>
      <c r="FN63" s="382">
        <f t="shared" si="88"/>
        <v>440.82555230086547</v>
      </c>
      <c r="FO63" s="382">
        <f t="shared" si="88"/>
        <v>452.93527737013289</v>
      </c>
      <c r="FP63" s="382">
        <f t="shared" si="85"/>
        <v>465.15160086282549</v>
      </c>
      <c r="FQ63" s="382">
        <f t="shared" si="85"/>
        <v>477.46882080803323</v>
      </c>
      <c r="FR63" s="382">
        <f t="shared" si="85"/>
        <v>489.88135410507914</v>
      </c>
      <c r="FS63" s="382">
        <f t="shared" si="85"/>
        <v>502.383770766125</v>
      </c>
      <c r="FT63" s="382">
        <f t="shared" si="85"/>
        <v>514.97082173976355</v>
      </c>
      <c r="FU63" s="382">
        <f t="shared" si="85"/>
        <v>527.63746072874471</v>
      </c>
      <c r="FV63" s="382">
        <f t="shared" si="85"/>
        <v>540.37886051145426</v>
      </c>
      <c r="FW63" s="382">
        <f t="shared" si="85"/>
        <v>553.19042433437153</v>
      </c>
      <c r="FX63" s="382">
        <f t="shared" si="85"/>
        <v>566.06779296777427</v>
      </c>
      <c r="FY63" s="382">
        <f t="shared" si="85"/>
        <v>579.00684801595526</v>
      </c>
      <c r="FZ63" s="382">
        <f t="shared" si="85"/>
        <v>592.0037120524928</v>
      </c>
      <c r="GA63" s="382">
        <f t="shared" si="85"/>
        <v>605.05474611627983</v>
      </c>
      <c r="GB63" s="382">
        <f t="shared" si="85"/>
        <v>618.15654506003216</v>
      </c>
      <c r="GC63" s="382">
        <f t="shared" si="85"/>
        <v>631.3059311938099</v>
      </c>
      <c r="GD63" s="382">
        <f t="shared" si="85"/>
        <v>644.49994661491758</v>
      </c>
      <c r="GE63" s="382">
        <f t="shared" si="83"/>
        <v>657.73584456479296</v>
      </c>
      <c r="GF63" s="382">
        <f t="shared" si="83"/>
        <v>671.01108010485154</v>
      </c>
      <c r="GG63" s="382">
        <f t="shared" si="83"/>
        <v>684.32330035789721</v>
      </c>
      <c r="GH63" s="382">
        <f t="shared" si="83"/>
        <v>697.67033452030842</v>
      </c>
      <c r="GI63" s="382">
        <f t="shared" si="83"/>
        <v>711.05018381312505</v>
      </c>
      <c r="GJ63" s="382">
        <f t="shared" si="83"/>
        <v>724.46101150745744</v>
      </c>
      <c r="GK63" s="382">
        <f t="shared" si="83"/>
        <v>737.90113313118854</v>
      </c>
      <c r="GL63" s="382">
        <f t="shared" si="83"/>
        <v>751.3690069395343</v>
      </c>
      <c r="GM63" s="382">
        <f t="shared" si="83"/>
        <v>764.86322471131598</v>
      </c>
      <c r="GN63" s="382">
        <f t="shared" si="83"/>
        <v>778.38250291543659</v>
      </c>
      <c r="GO63" s="511"/>
      <c r="GP63" s="521"/>
      <c r="GQ63" s="524">
        <v>52000</v>
      </c>
      <c r="GR63" s="583">
        <f t="shared" si="89"/>
        <v>10.734310363292758</v>
      </c>
      <c r="GS63" s="477">
        <f t="shared" si="89"/>
        <v>5.0739982287963192</v>
      </c>
      <c r="GT63" s="477">
        <f t="shared" si="89"/>
        <v>3.1911148833480429</v>
      </c>
      <c r="GU63" s="477">
        <f t="shared" si="89"/>
        <v>2.2526759912577803</v>
      </c>
      <c r="GV63" s="477">
        <f t="shared" si="89"/>
        <v>1.6920765047536075</v>
      </c>
      <c r="GW63" s="477">
        <f t="shared" si="89"/>
        <v>1.3204410999213487</v>
      </c>
      <c r="GX63" s="477">
        <f t="shared" si="89"/>
        <v>1.0568171970732509</v>
      </c>
      <c r="GY63" s="477">
        <f t="shared" si="89"/>
        <v>0.86072329940167902</v>
      </c>
      <c r="GZ63" s="477">
        <f t="shared" si="89"/>
        <v>0.70966517349860914</v>
      </c>
      <c r="HA63" s="477">
        <f t="shared" si="89"/>
        <v>0.59014237479197806</v>
      </c>
      <c r="HB63" s="477">
        <f t="shared" si="89"/>
        <v>0.49356034498591039</v>
      </c>
      <c r="HC63" s="477">
        <f t="shared" si="89"/>
        <v>0.41418649006133101</v>
      </c>
      <c r="HD63" s="477">
        <f t="shared" si="89"/>
        <v>0.34804962669977901</v>
      </c>
      <c r="HE63" s="477">
        <f t="shared" si="89"/>
        <v>0.2923111064846054</v>
      </c>
      <c r="HF63" s="477">
        <f t="shared" si="89"/>
        <v>0.24488749605966759</v>
      </c>
      <c r="HG63" s="477">
        <f t="shared" si="89"/>
        <v>0.20421475293850708</v>
      </c>
      <c r="HH63" s="477">
        <f t="shared" si="86"/>
        <v>0.16909563039453893</v>
      </c>
      <c r="HI63" s="477">
        <f t="shared" si="86"/>
        <v>0.13859794176305246</v>
      </c>
      <c r="HJ63" s="477">
        <f t="shared" si="86"/>
        <v>0.111984944425204</v>
      </c>
      <c r="HK63" s="477">
        <f t="shared" si="86"/>
        <v>8.8666600175024604E-2</v>
      </c>
      <c r="HL63" s="477">
        <f t="shared" si="86"/>
        <v>6.8164752293579947E-2</v>
      </c>
      <c r="HM63" s="477">
        <f t="shared" si="86"/>
        <v>5.0087790826947205E-2</v>
      </c>
      <c r="HN63" s="477">
        <f t="shared" si="86"/>
        <v>3.4111918217468062E-2</v>
      </c>
      <c r="HO63" s="477">
        <f t="shared" si="86"/>
        <v>1.9967090288145049E-2</v>
      </c>
      <c r="HP63" s="477">
        <f t="shared" si="86"/>
        <v>7.4263237524634677E-3</v>
      </c>
      <c r="HQ63" s="477">
        <f t="shared" si="86"/>
        <v>3.7025357411307716E-3</v>
      </c>
      <c r="HR63" s="477">
        <f t="shared" si="86"/>
        <v>1.3583222499957619E-2</v>
      </c>
      <c r="HS63" s="477">
        <f t="shared" si="86"/>
        <v>2.2356091902700392E-2</v>
      </c>
      <c r="HT63" s="477">
        <f t="shared" si="86"/>
        <v>3.0142123411227125E-2</v>
      </c>
      <c r="HU63" s="477">
        <f t="shared" si="46"/>
        <v>3.7046127235102796E-2</v>
      </c>
      <c r="HV63" s="477">
        <f t="shared" si="46"/>
        <v>4.3159334026904632E-2</v>
      </c>
      <c r="HW63" s="477">
        <f t="shared" si="46"/>
        <v>4.8561502161014236E-2</v>
      </c>
      <c r="HX63" s="477">
        <f t="shared" si="46"/>
        <v>5.3322644554139806E-2</v>
      </c>
      <c r="HY63" s="477">
        <f t="shared" si="46"/>
        <v>5.7504453022777069E-2</v>
      </c>
      <c r="HZ63" s="477">
        <f t="shared" si="46"/>
        <v>6.1161480373451392E-2</v>
      </c>
      <c r="IA63" s="477">
        <f t="shared" si="46"/>
        <v>6.4342127072435779E-2</v>
      </c>
      <c r="IB63" s="477">
        <f t="shared" si="46"/>
        <v>6.7089469239057412E-2</v>
      </c>
      <c r="IC63" s="477">
        <f t="shared" si="46"/>
        <v>6.944195699579396E-2</v>
      </c>
      <c r="ID63" s="477">
        <f t="shared" si="46"/>
        <v>7.1434006275404929E-2</v>
      </c>
      <c r="IE63" s="477">
        <f t="shared" si="47"/>
        <v>7.3096502585641834E-2</v>
      </c>
    </row>
    <row r="64" spans="1:320">
      <c r="J64" s="252"/>
      <c r="K64" s="499">
        <v>47000</v>
      </c>
      <c r="L64" s="382">
        <f t="shared" si="69"/>
        <v>14.3256</v>
      </c>
      <c r="M64" s="382">
        <v>470</v>
      </c>
      <c r="N64" s="493"/>
      <c r="O64" s="263"/>
      <c r="P64" s="383">
        <f t="shared" si="75"/>
        <v>-26.500002288000502</v>
      </c>
      <c r="Q64" s="383">
        <f t="shared" si="70"/>
        <v>246.64999771199948</v>
      </c>
      <c r="R64" s="382">
        <f t="shared" si="71"/>
        <v>611.99396506208791</v>
      </c>
      <c r="S64" s="263">
        <f t="shared" si="80"/>
        <v>0.15531404221737602</v>
      </c>
      <c r="T64" s="492"/>
      <c r="U64" s="492"/>
      <c r="V64" s="279"/>
      <c r="X64" s="524">
        <v>53000</v>
      </c>
      <c r="Y64" s="410">
        <f t="shared" ref="Y64:BL64" si="93">SQRT(5*((((1/$S70)*(((1+0.2*(Y$10/$R$11)^2)^3.5)-1))+1)^(1/3.5)-1))</f>
        <v>4.2160708166217455E-2</v>
      </c>
      <c r="Z64" s="410">
        <f t="shared" si="93"/>
        <v>8.4271870155029835E-2</v>
      </c>
      <c r="AA64" s="410">
        <f t="shared" si="93"/>
        <v>0.1262845224144391</v>
      </c>
      <c r="AB64" s="410">
        <f t="shared" si="93"/>
        <v>0.16815084856802665</v>
      </c>
      <c r="AC64" s="410">
        <f t="shared" si="93"/>
        <v>0.20982470888831495</v>
      </c>
      <c r="AD64" s="410">
        <f t="shared" si="93"/>
        <v>0.25126211973496687</v>
      </c>
      <c r="AE64" s="410">
        <f t="shared" si="93"/>
        <v>0.2924216708206222</v>
      </c>
      <c r="AF64" s="410">
        <f t="shared" si="93"/>
        <v>0.33326487151225026</v>
      </c>
      <c r="AG64" s="410">
        <f t="shared" si="93"/>
        <v>0.37375642096078077</v>
      </c>
      <c r="AH64" s="410">
        <f t="shared" si="93"/>
        <v>0.41386440039724703</v>
      </c>
      <c r="AI64" s="410">
        <f t="shared" si="93"/>
        <v>0.45356038919681896</v>
      </c>
      <c r="AJ64" s="410">
        <f t="shared" si="93"/>
        <v>0.49281950910390632</v>
      </c>
      <c r="AK64" s="410">
        <f t="shared" si="93"/>
        <v>0.53162040321118165</v>
      </c>
      <c r="AL64" s="410">
        <f t="shared" si="93"/>
        <v>0.56994515784070343</v>
      </c>
      <c r="AM64" s="410">
        <f t="shared" si="93"/>
        <v>0.60777917639371093</v>
      </c>
      <c r="AN64" s="410">
        <f t="shared" si="93"/>
        <v>0.64511101457343956</v>
      </c>
      <c r="AO64" s="410">
        <f t="shared" si="93"/>
        <v>0.68193218623121488</v>
      </c>
      <c r="AP64" s="410">
        <f t="shared" si="93"/>
        <v>0.71823694854623454</v>
      </c>
      <c r="AQ64" s="410">
        <f t="shared" si="93"/>
        <v>0.75402207443333835</v>
      </c>
      <c r="AR64" s="410">
        <f t="shared" si="93"/>
        <v>0.78928661908501507</v>
      </c>
      <c r="AS64" s="410">
        <f t="shared" si="93"/>
        <v>0.82403168648376135</v>
      </c>
      <c r="AT64" s="410">
        <f t="shared" si="93"/>
        <v>0.85826020064226227</v>
      </c>
      <c r="AU64" s="410">
        <f t="shared" si="93"/>
        <v>0.89197668529727869</v>
      </c>
      <c r="AV64" s="410">
        <f t="shared" si="93"/>
        <v>0.92518705483673369</v>
      </c>
      <c r="AW64" s="410">
        <f t="shared" si="93"/>
        <v>0.95789841840147516</v>
      </c>
      <c r="AX64" s="410">
        <f t="shared" si="93"/>
        <v>0.99011889838472955</v>
      </c>
      <c r="AY64" s="410">
        <f t="shared" si="93"/>
        <v>1.0218574639543128</v>
      </c>
      <c r="AZ64" s="410">
        <f t="shared" si="93"/>
        <v>1.0531237797405233</v>
      </c>
      <c r="BA64" s="410">
        <f t="shared" si="93"/>
        <v>1.0839280694559292</v>
      </c>
      <c r="BB64" s="410">
        <f t="shared" si="93"/>
        <v>1.1142809939301848</v>
      </c>
      <c r="BC64" s="410">
        <f t="shared" si="93"/>
        <v>1.144193542840209</v>
      </c>
      <c r="BD64" s="410">
        <f t="shared" si="93"/>
        <v>1.1736769392801851</v>
      </c>
      <c r="BE64" s="410">
        <f t="shared" si="93"/>
        <v>1.202742556234651</v>
      </c>
      <c r="BF64" s="410">
        <f t="shared" si="93"/>
        <v>1.2314018439799455</v>
      </c>
      <c r="BG64" s="410">
        <f t="shared" si="93"/>
        <v>1.2596662674347212</v>
      </c>
      <c r="BH64" s="410">
        <f t="shared" si="93"/>
        <v>1.2875472525006471</v>
      </c>
      <c r="BI64" s="410">
        <f t="shared" si="93"/>
        <v>1.3150561404726853</v>
      </c>
      <c r="BJ64" s="410">
        <f t="shared" si="93"/>
        <v>1.3422041496488701</v>
      </c>
      <c r="BK64" s="410">
        <f t="shared" si="93"/>
        <v>1.3690023433276814</v>
      </c>
      <c r="BL64" s="410">
        <f t="shared" si="93"/>
        <v>1.3954616034432943</v>
      </c>
      <c r="BM64" s="253"/>
      <c r="BN64" s="252"/>
      <c r="BO64" s="537">
        <f t="shared" si="59"/>
        <v>530</v>
      </c>
      <c r="BP64" s="524">
        <v>53000</v>
      </c>
      <c r="BQ64" s="382">
        <f t="shared" si="77"/>
        <v>246.73768303488018</v>
      </c>
      <c r="BR64" s="382">
        <f t="shared" si="77"/>
        <v>247.00032694249441</v>
      </c>
      <c r="BS64" s="382">
        <f t="shared" si="77"/>
        <v>247.43670172177096</v>
      </c>
      <c r="BT64" s="382">
        <f t="shared" si="77"/>
        <v>248.04478903849267</v>
      </c>
      <c r="BU64" s="382">
        <f t="shared" si="77"/>
        <v>248.82182042118805</v>
      </c>
      <c r="BV64" s="382">
        <f t="shared" si="77"/>
        <v>249.76433144641021</v>
      </c>
      <c r="BW64" s="382">
        <f t="shared" si="77"/>
        <v>250.86822736065722</v>
      </c>
      <c r="BX64" s="382">
        <f t="shared" si="77"/>
        <v>252.1288575224084</v>
      </c>
      <c r="BY64" s="382">
        <f t="shared" si="77"/>
        <v>253.54109587086586</v>
      </c>
      <c r="BZ64" s="382">
        <f t="shared" si="77"/>
        <v>255.09942462234483</v>
      </c>
      <c r="CA64" s="382">
        <f t="shared" si="77"/>
        <v>256.79801854242743</v>
      </c>
      <c r="CB64" s="382">
        <f t="shared" si="77"/>
        <v>258.6308274126016</v>
      </c>
      <c r="CC64" s="382">
        <f t="shared" si="77"/>
        <v>260.59165466860941</v>
      </c>
      <c r="CD64" s="382">
        <f t="shared" si="77"/>
        <v>262.67423059708318</v>
      </c>
      <c r="CE64" s="382">
        <f t="shared" si="77"/>
        <v>264.8722789025922</v>
      </c>
      <c r="CF64" s="382">
        <f t="shared" si="73"/>
        <v>267.17957586960642</v>
      </c>
      <c r="CG64" s="382">
        <f t="shared" si="73"/>
        <v>269.59000172067113</v>
      </c>
      <c r="CH64" s="382">
        <f t="shared" si="73"/>
        <v>272.09758409823803</v>
      </c>
      <c r="CI64" s="382">
        <f t="shared" si="73"/>
        <v>274.69653386501807</v>
      </c>
      <c r="CJ64" s="382">
        <f t="shared" si="73"/>
        <v>277.38127362432482</v>
      </c>
      <c r="CK64" s="382">
        <f t="shared" ref="CK64:DD76" si="94">$Q70*(1+0.2*AS64^2)</f>
        <v>280.14645951011909</v>
      </c>
      <c r="CL64" s="382">
        <f t="shared" si="94"/>
        <v>282.98699689200686</v>
      </c>
      <c r="CM64" s="382">
        <f t="shared" si="94"/>
        <v>285.8980506908523</v>
      </c>
      <c r="CN64" s="382">
        <f t="shared" si="94"/>
        <v>288.8750510142674</v>
      </c>
      <c r="CO64" s="382">
        <f t="shared" si="94"/>
        <v>291.91369480633807</v>
      </c>
      <c r="CP64" s="382">
        <f t="shared" si="94"/>
        <v>295.00994417025856</v>
      </c>
      <c r="CQ64" s="382">
        <f t="shared" si="94"/>
        <v>298.16002197278556</v>
      </c>
      <c r="CR64" s="382">
        <f t="shared" si="94"/>
        <v>301.36040528128257</v>
      </c>
      <c r="CS64" s="382">
        <f t="shared" si="94"/>
        <v>304.6078171220525</v>
      </c>
      <c r="CT64" s="382">
        <f t="shared" si="94"/>
        <v>307.89921698613426</v>
      </c>
      <c r="CU64" s="382">
        <f t="shared" si="94"/>
        <v>311.23179044825082</v>
      </c>
      <c r="CV64" s="382">
        <f t="shared" si="94"/>
        <v>314.60293820782772</v>
      </c>
      <c r="CW64" s="382">
        <f t="shared" si="94"/>
        <v>318.01026480902584</v>
      </c>
      <c r="CX64" s="382">
        <f t="shared" si="94"/>
        <v>321.45156725006848</v>
      </c>
      <c r="CY64" s="382">
        <f t="shared" si="94"/>
        <v>324.92482365098482</v>
      </c>
      <c r="CZ64" s="382">
        <f t="shared" si="94"/>
        <v>328.42818211312567</v>
      </c>
      <c r="DA64" s="382">
        <f t="shared" si="94"/>
        <v>331.95994987314555</v>
      </c>
      <c r="DB64" s="382">
        <f t="shared" si="94"/>
        <v>335.51858282820552</v>
      </c>
      <c r="DC64" s="382">
        <f t="shared" si="94"/>
        <v>339.10267548746981</v>
      </c>
      <c r="DD64" s="382">
        <f t="shared" si="94"/>
        <v>342.7109513870567</v>
      </c>
      <c r="DE64" s="521"/>
      <c r="DF64" s="252"/>
      <c r="DG64" s="537">
        <f t="shared" si="61"/>
        <v>530</v>
      </c>
      <c r="DH64" s="524">
        <v>53000</v>
      </c>
      <c r="DI64" s="382">
        <f t="shared" si="78"/>
        <v>25.802098960468971</v>
      </c>
      <c r="DJ64" s="382">
        <f t="shared" si="78"/>
        <v>51.573875959374135</v>
      </c>
      <c r="DK64" s="382">
        <f t="shared" si="78"/>
        <v>77.285365598384701</v>
      </c>
      <c r="DL64" s="382">
        <f t="shared" si="78"/>
        <v>102.90730454370133</v>
      </c>
      <c r="DM64" s="382">
        <f t="shared" si="78"/>
        <v>128.41145556055818</v>
      </c>
      <c r="DN64" s="382">
        <f t="shared" si="78"/>
        <v>153.77090092650747</v>
      </c>
      <c r="DO64" s="382">
        <f t="shared" si="78"/>
        <v>178.96029779559325</v>
      </c>
      <c r="DP64" s="382">
        <f t="shared" si="78"/>
        <v>203.9560901326893</v>
      </c>
      <c r="DQ64" s="382">
        <f t="shared" si="78"/>
        <v>228.73667403120308</v>
      </c>
      <c r="DR64" s="382">
        <f t="shared" si="78"/>
        <v>253.28251539715475</v>
      </c>
      <c r="DS64" s="382">
        <f t="shared" si="78"/>
        <v>277.57622097966504</v>
      </c>
      <c r="DT64" s="382">
        <f t="shared" si="78"/>
        <v>301.60256543645136</v>
      </c>
      <c r="DU64" s="382">
        <f t="shared" si="78"/>
        <v>325.34847846911697</v>
      </c>
      <c r="DV64" s="382">
        <f t="shared" si="78"/>
        <v>348.80299701486962</v>
      </c>
      <c r="DW64" s="382">
        <f t="shared" si="78"/>
        <v>371.95718804335729</v>
      </c>
      <c r="DX64" s="382">
        <f t="shared" si="74"/>
        <v>394.80404771402567</v>
      </c>
      <c r="DY64" s="382">
        <f t="shared" si="74"/>
        <v>417.33838255509932</v>
      </c>
      <c r="DZ64" s="382">
        <f t="shared" si="74"/>
        <v>439.55667799490487</v>
      </c>
      <c r="EA64" s="382">
        <f t="shared" si="74"/>
        <v>461.45695907679954</v>
      </c>
      <c r="EB64" s="382">
        <f t="shared" si="74"/>
        <v>483.03864758428819</v>
      </c>
      <c r="EC64" s="382">
        <f t="shared" ref="EC64:EV76" si="95">AS64*$R70</f>
        <v>504.30241914799643</v>
      </c>
      <c r="ED64" s="382">
        <f t="shared" si="95"/>
        <v>525.25006324604124</v>
      </c>
      <c r="EE64" s="382">
        <f t="shared" si="95"/>
        <v>545.88434837801981</v>
      </c>
      <c r="EF64" s="382">
        <f t="shared" si="95"/>
        <v>566.20889411364806</v>
      </c>
      <c r="EG64" s="382">
        <f t="shared" si="95"/>
        <v>586.22805120422163</v>
      </c>
      <c r="EH64" s="382">
        <f t="shared" si="95"/>
        <v>605.94679050537718</v>
      </c>
      <c r="EI64" s="382">
        <f t="shared" si="95"/>
        <v>625.3706010936894</v>
      </c>
      <c r="EJ64" s="382">
        <f t="shared" si="95"/>
        <v>644.50539766457575</v>
      </c>
      <c r="EK64" s="382">
        <f t="shared" si="95"/>
        <v>663.35743706842834</v>
      </c>
      <c r="EL64" s="382">
        <f t="shared" si="95"/>
        <v>681.93324366865806</v>
      </c>
      <c r="EM64" s="382">
        <f t="shared" si="95"/>
        <v>700.23954308121745</v>
      </c>
      <c r="EN64" s="382">
        <f t="shared" si="95"/>
        <v>718.2832037720159</v>
      </c>
      <c r="EO64" s="382">
        <f t="shared" si="95"/>
        <v>736.0711859389553</v>
      </c>
      <c r="EP64" s="382">
        <f t="shared" si="95"/>
        <v>753.61049708205337</v>
      </c>
      <c r="EQ64" s="382">
        <f t="shared" si="95"/>
        <v>770.90815366233551</v>
      </c>
      <c r="ER64" s="382">
        <f t="shared" si="95"/>
        <v>787.97114826266829</v>
      </c>
      <c r="ES64" s="382">
        <f t="shared" si="95"/>
        <v>804.80642168712473</v>
      </c>
      <c r="ET64" s="382">
        <f t="shared" si="95"/>
        <v>821.42083946640003</v>
      </c>
      <c r="EU64" s="382">
        <f t="shared" si="95"/>
        <v>837.82117227239758</v>
      </c>
      <c r="EV64" s="382">
        <f t="shared" si="95"/>
        <v>854.01407978316058</v>
      </c>
      <c r="EW64" s="521"/>
      <c r="EX64" s="252"/>
      <c r="EY64" s="515">
        <f t="shared" si="63"/>
        <v>530</v>
      </c>
      <c r="EZ64" s="524">
        <v>53000</v>
      </c>
      <c r="FA64" s="382">
        <f t="shared" si="88"/>
        <v>301.58768303488023</v>
      </c>
      <c r="FB64" s="382">
        <f t="shared" si="88"/>
        <v>311.85032694249446</v>
      </c>
      <c r="FC64" s="382">
        <f t="shared" si="88"/>
        <v>322.28670172177101</v>
      </c>
      <c r="FD64" s="382">
        <f t="shared" si="88"/>
        <v>332.89478903849272</v>
      </c>
      <c r="FE64" s="382">
        <f t="shared" si="88"/>
        <v>343.67182042118804</v>
      </c>
      <c r="FF64" s="382">
        <f t="shared" si="88"/>
        <v>354.61433144641023</v>
      </c>
      <c r="FG64" s="382">
        <f t="shared" si="88"/>
        <v>365.71822736065724</v>
      </c>
      <c r="FH64" s="382">
        <f t="shared" si="88"/>
        <v>376.97885752240842</v>
      </c>
      <c r="FI64" s="382">
        <f t="shared" si="88"/>
        <v>388.39109587086591</v>
      </c>
      <c r="FJ64" s="382">
        <f t="shared" si="88"/>
        <v>399.94942462234485</v>
      </c>
      <c r="FK64" s="382">
        <f t="shared" si="88"/>
        <v>411.64801854242745</v>
      </c>
      <c r="FL64" s="382">
        <f t="shared" si="88"/>
        <v>423.48082741260163</v>
      </c>
      <c r="FM64" s="382">
        <f t="shared" si="88"/>
        <v>435.44165466860943</v>
      </c>
      <c r="FN64" s="382">
        <f t="shared" si="88"/>
        <v>447.5242305970832</v>
      </c>
      <c r="FO64" s="382">
        <f t="shared" si="88"/>
        <v>459.72227890259222</v>
      </c>
      <c r="FP64" s="382">
        <f t="shared" si="85"/>
        <v>472.02957586960645</v>
      </c>
      <c r="FQ64" s="382">
        <f t="shared" si="85"/>
        <v>484.44000172067115</v>
      </c>
      <c r="FR64" s="382">
        <f t="shared" si="85"/>
        <v>496.94758409823805</v>
      </c>
      <c r="FS64" s="382">
        <f t="shared" si="85"/>
        <v>509.54653386501809</v>
      </c>
      <c r="FT64" s="382">
        <f t="shared" si="85"/>
        <v>522.23127362432479</v>
      </c>
      <c r="FU64" s="382">
        <f t="shared" si="85"/>
        <v>534.99645951011917</v>
      </c>
      <c r="FV64" s="382">
        <f t="shared" si="85"/>
        <v>547.83699689200694</v>
      </c>
      <c r="FW64" s="382">
        <f t="shared" si="85"/>
        <v>560.74805069085232</v>
      </c>
      <c r="FX64" s="382">
        <f t="shared" si="85"/>
        <v>573.72505101426736</v>
      </c>
      <c r="FY64" s="382">
        <f t="shared" si="85"/>
        <v>586.76369480633809</v>
      </c>
      <c r="FZ64" s="382">
        <f t="shared" si="85"/>
        <v>599.85994417025859</v>
      </c>
      <c r="GA64" s="382">
        <f t="shared" si="85"/>
        <v>613.01002197278558</v>
      </c>
      <c r="GB64" s="382">
        <f t="shared" si="85"/>
        <v>626.21040528128265</v>
      </c>
      <c r="GC64" s="382">
        <f t="shared" si="85"/>
        <v>639.45781712205257</v>
      </c>
      <c r="GD64" s="382">
        <f t="shared" si="85"/>
        <v>652.74921698613434</v>
      </c>
      <c r="GE64" s="382">
        <f t="shared" si="83"/>
        <v>666.08179044825079</v>
      </c>
      <c r="GF64" s="382">
        <f t="shared" si="83"/>
        <v>679.45293820782774</v>
      </c>
      <c r="GG64" s="382">
        <f t="shared" si="83"/>
        <v>692.86026480902592</v>
      </c>
      <c r="GH64" s="382">
        <f t="shared" si="83"/>
        <v>706.3015672500685</v>
      </c>
      <c r="GI64" s="382">
        <f t="shared" si="83"/>
        <v>719.7748236509849</v>
      </c>
      <c r="GJ64" s="382">
        <f t="shared" si="83"/>
        <v>733.27818211312569</v>
      </c>
      <c r="GK64" s="382">
        <f t="shared" si="83"/>
        <v>746.80994987314557</v>
      </c>
      <c r="GL64" s="382">
        <f t="shared" si="83"/>
        <v>760.36858282820549</v>
      </c>
      <c r="GM64" s="382">
        <f t="shared" si="83"/>
        <v>773.95267548746983</v>
      </c>
      <c r="GN64" s="382">
        <f t="shared" si="83"/>
        <v>787.56095138705678</v>
      </c>
      <c r="GO64" s="511"/>
      <c r="GP64" s="521"/>
      <c r="GQ64" s="524">
        <v>53000</v>
      </c>
      <c r="GR64" s="583">
        <f t="shared" si="89"/>
        <v>10.688494160763371</v>
      </c>
      <c r="GS64" s="477">
        <f t="shared" si="89"/>
        <v>5.0466722956433552</v>
      </c>
      <c r="GT64" s="477">
        <f t="shared" si="89"/>
        <v>3.1700870433419666</v>
      </c>
      <c r="GU64" s="477">
        <f t="shared" si="89"/>
        <v>2.2348995099480358</v>
      </c>
      <c r="GV64" s="477">
        <f t="shared" si="89"/>
        <v>1.6763330336919526</v>
      </c>
      <c r="GW64" s="477">
        <f t="shared" si="89"/>
        <v>1.306121179688561</v>
      </c>
      <c r="GX64" s="477">
        <f t="shared" si="89"/>
        <v>1.0435718528943057</v>
      </c>
      <c r="GY64" s="477">
        <f t="shared" si="89"/>
        <v>0.84833341959612163</v>
      </c>
      <c r="GZ64" s="477">
        <f t="shared" si="89"/>
        <v>0.6979834891622303</v>
      </c>
      <c r="HA64" s="477">
        <f t="shared" si="89"/>
        <v>0.57906448455477433</v>
      </c>
      <c r="HB64" s="477">
        <f t="shared" si="89"/>
        <v>0.48300894467680061</v>
      </c>
      <c r="HC64" s="477">
        <f t="shared" si="89"/>
        <v>0.40410220582765705</v>
      </c>
      <c r="HD64" s="477">
        <f t="shared" si="89"/>
        <v>0.33838540360637592</v>
      </c>
      <c r="HE64" s="477">
        <f t="shared" si="89"/>
        <v>0.28302862769841697</v>
      </c>
      <c r="HF64" s="477">
        <f t="shared" si="89"/>
        <v>0.23595481867392915</v>
      </c>
      <c r="HG64" s="477">
        <f t="shared" si="89"/>
        <v>0.19560470213699202</v>
      </c>
      <c r="HH64" s="477">
        <f t="shared" si="86"/>
        <v>0.16078468209597929</v>
      </c>
      <c r="HI64" s="477">
        <f t="shared" si="86"/>
        <v>0.13056542870678084</v>
      </c>
      <c r="HJ64" s="477">
        <f t="shared" si="86"/>
        <v>0.10421248145098422</v>
      </c>
      <c r="HK64" s="477">
        <f t="shared" si="86"/>
        <v>8.1137661005059966E-2</v>
      </c>
      <c r="HL64" s="477">
        <f t="shared" si="86"/>
        <v>6.0864352810322389E-2</v>
      </c>
      <c r="HM64" s="477">
        <f t="shared" si="86"/>
        <v>4.3002248312696299E-2</v>
      </c>
      <c r="HN64" s="477">
        <f t="shared" si="86"/>
        <v>2.7228665480145881E-2</v>
      </c>
      <c r="HO64" s="477">
        <f t="shared" si="86"/>
        <v>1.3274529910705858E-2</v>
      </c>
      <c r="HP64" s="477">
        <f t="shared" si="86"/>
        <v>9.1371199487324715E-4</v>
      </c>
      <c r="HQ64" s="477">
        <f t="shared" si="86"/>
        <v>1.0045182894758775E-2</v>
      </c>
      <c r="HR64" s="477">
        <f t="shared" si="86"/>
        <v>1.9765206581964078E-2</v>
      </c>
      <c r="HS64" s="477">
        <f t="shared" si="86"/>
        <v>2.8386096454097488E-2</v>
      </c>
      <c r="HT64" s="477">
        <f t="shared" si="86"/>
        <v>3.6028268638993804E-2</v>
      </c>
      <c r="HU64" s="477">
        <f t="shared" si="46"/>
        <v>4.2796016990636461E-2</v>
      </c>
      <c r="HV64" s="477">
        <f t="shared" si="46"/>
        <v>4.8780096711854598E-2</v>
      </c>
      <c r="HW64" s="477">
        <f t="shared" si="46"/>
        <v>5.4059826765088796E-2</v>
      </c>
      <c r="HX64" s="477">
        <f t="shared" si="46"/>
        <v>5.8704812734665303E-2</v>
      </c>
      <c r="HY64" s="477">
        <f t="shared" si="46"/>
        <v>6.2776367918391474E-2</v>
      </c>
      <c r="HZ64" s="477">
        <f t="shared" si="46"/>
        <v>6.6328692683340656E-2</v>
      </c>
      <c r="IA64" s="477">
        <f t="shared" si="46"/>
        <v>6.9409858812889969E-2</v>
      </c>
      <c r="IB64" s="477">
        <f t="shared" si="46"/>
        <v>7.2062635499851632E-2</v>
      </c>
      <c r="IC64" s="477">
        <f t="shared" si="46"/>
        <v>7.4325185952007808E-2</v>
      </c>
      <c r="ID64" s="477">
        <f t="shared" si="46"/>
        <v>7.6231657659950408E-2</v>
      </c>
      <c r="IE64" s="477">
        <f t="shared" si="47"/>
        <v>7.7812684789666076E-2</v>
      </c>
    </row>
    <row r="65" spans="1:320">
      <c r="J65" s="252"/>
      <c r="K65" s="499">
        <v>48000</v>
      </c>
      <c r="L65" s="382">
        <f t="shared" si="69"/>
        <v>14.6304</v>
      </c>
      <c r="M65" s="382">
        <v>480</v>
      </c>
      <c r="N65" s="493"/>
      <c r="O65" s="263"/>
      <c r="P65" s="383">
        <f t="shared" si="75"/>
        <v>-26.500002288000502</v>
      </c>
      <c r="Q65" s="383">
        <f t="shared" si="70"/>
        <v>246.64999771199948</v>
      </c>
      <c r="R65" s="382">
        <f t="shared" si="71"/>
        <v>611.99396506208791</v>
      </c>
      <c r="S65" s="263">
        <f t="shared" si="80"/>
        <v>0.14802567036258255</v>
      </c>
      <c r="T65" s="492"/>
      <c r="U65" s="492"/>
      <c r="V65" s="279"/>
      <c r="X65" s="524">
        <v>54000</v>
      </c>
      <c r="Y65" s="410">
        <f t="shared" ref="Y65:BL65" si="96">SQRT(5*((((1/$S71)*(((1+0.2*(Y$10/$R$11)^2)^3.5)-1))+1)^(1/3.5)-1))</f>
        <v>4.3185702796738661E-2</v>
      </c>
      <c r="Z65" s="410">
        <f t="shared" si="96"/>
        <v>8.6317834153604764E-2</v>
      </c>
      <c r="AA65" s="410">
        <f t="shared" si="96"/>
        <v>0.12934348375875973</v>
      </c>
      <c r="AB65" s="410">
        <f t="shared" si="96"/>
        <v>0.172211042012202</v>
      </c>
      <c r="AC65" s="410">
        <f t="shared" si="96"/>
        <v>0.21487079786455554</v>
      </c>
      <c r="AD65" s="410">
        <f t="shared" si="96"/>
        <v>0.25727547726128414</v>
      </c>
      <c r="AE65" s="410">
        <f t="shared" si="96"/>
        <v>0.29938070804998235</v>
      </c>
      <c r="AF65" s="410">
        <f t="shared" si="96"/>
        <v>0.34114540134151083</v>
      </c>
      <c r="AG65" s="410">
        <f t="shared" si="96"/>
        <v>0.38253204370897526</v>
      </c>
      <c r="AH65" s="410">
        <f t="shared" si="96"/>
        <v>0.42350689890742105</v>
      </c>
      <c r="AI65" s="410">
        <f t="shared" si="96"/>
        <v>0.46404012169845615</v>
      </c>
      <c r="AJ65" s="410">
        <f t="shared" si="96"/>
        <v>0.50410578964036679</v>
      </c>
      <c r="AK65" s="410">
        <f t="shared" si="96"/>
        <v>0.5436818612178389</v>
      </c>
      <c r="AL65" s="410">
        <f t="shared" si="96"/>
        <v>0.58275007038785187</v>
      </c>
      <c r="AM65" s="410">
        <f t="shared" si="96"/>
        <v>0.62129576853637136</v>
      </c>
      <c r="AN65" s="410">
        <f t="shared" si="96"/>
        <v>0.65930772505973623</v>
      </c>
      <c r="AO65" s="410">
        <f t="shared" si="96"/>
        <v>0.69677789742791485</v>
      </c>
      <c r="AP65" s="410">
        <f t="shared" si="96"/>
        <v>0.73370118079333502</v>
      </c>
      <c r="AQ65" s="410">
        <f t="shared" si="96"/>
        <v>0.77007514611820971</v>
      </c>
      <c r="AR65" s="410">
        <f t="shared" si="96"/>
        <v>0.80589977453313189</v>
      </c>
      <c r="AS65" s="410">
        <f t="shared" si="96"/>
        <v>0.84117719431759175</v>
      </c>
      <c r="AT65" s="410">
        <f t="shared" si="96"/>
        <v>0.87591142559337765</v>
      </c>
      <c r="AU65" s="410">
        <f t="shared" si="96"/>
        <v>0.91010813660593648</v>
      </c>
      <c r="AV65" s="410">
        <f t="shared" si="96"/>
        <v>0.94377441437594722</v>
      </c>
      <c r="AW65" s="410">
        <f t="shared" si="96"/>
        <v>0.97691855155510676</v>
      </c>
      <c r="AX65" s="410">
        <f t="shared" si="96"/>
        <v>1.0095498505238463</v>
      </c>
      <c r="AY65" s="410">
        <f t="shared" si="96"/>
        <v>1.0416784451205339</v>
      </c>
      <c r="AZ65" s="410">
        <f t="shared" si="96"/>
        <v>1.0733151398819343</v>
      </c>
      <c r="BA65" s="410">
        <f t="shared" si="96"/>
        <v>1.1044712662878817</v>
      </c>
      <c r="BB65" s="410">
        <f t="shared" si="96"/>
        <v>1.135158555223047</v>
      </c>
      <c r="BC65" s="410">
        <f t="shared" si="96"/>
        <v>1.1653890246780965</v>
      </c>
      <c r="BD65" s="410">
        <f t="shared" si="96"/>
        <v>1.1951748815949341</v>
      </c>
      <c r="BE65" s="410">
        <f t="shared" si="96"/>
        <v>1.2245284367013194</v>
      </c>
      <c r="BF65" s="410">
        <f t="shared" si="96"/>
        <v>1.2534620311655045</v>
      </c>
      <c r="BG65" s="410">
        <f t="shared" si="96"/>
        <v>1.2819879739205713</v>
      </c>
      <c r="BH65" s="410">
        <f t="shared" si="96"/>
        <v>1.3101184885513046</v>
      </c>
      <c r="BI65" s="410">
        <f t="shared" si="96"/>
        <v>1.3378656686960448</v>
      </c>
      <c r="BJ65" s="410">
        <f t="shared" si="96"/>
        <v>1.365241440986003</v>
      </c>
      <c r="BK65" s="410">
        <f t="shared" si="96"/>
        <v>1.3922575346202337</v>
      </c>
      <c r="BL65" s="410">
        <f t="shared" si="96"/>
        <v>1.4189254567521117</v>
      </c>
      <c r="BM65" s="253"/>
      <c r="BN65" s="252"/>
      <c r="BO65" s="537">
        <f t="shared" si="59"/>
        <v>540</v>
      </c>
      <c r="BP65" s="524">
        <v>54000</v>
      </c>
      <c r="BQ65" s="382">
        <f t="shared" si="77"/>
        <v>246.74199840414801</v>
      </c>
      <c r="BR65" s="382">
        <f t="shared" si="77"/>
        <v>247.01754411834818</v>
      </c>
      <c r="BS65" s="382">
        <f t="shared" si="77"/>
        <v>247.47527562023672</v>
      </c>
      <c r="BT65" s="382">
        <f t="shared" si="77"/>
        <v>248.11295989717109</v>
      </c>
      <c r="BU65" s="382">
        <f t="shared" si="77"/>
        <v>248.92753714157064</v>
      </c>
      <c r="BV65" s="382">
        <f t="shared" si="77"/>
        <v>249.91518349200769</v>
      </c>
      <c r="BW65" s="382">
        <f t="shared" si="77"/>
        <v>251.07138678701457</v>
      </c>
      <c r="BX65" s="382">
        <f t="shared" si="77"/>
        <v>252.3910321777131</v>
      </c>
      <c r="BY65" s="382">
        <f t="shared" si="77"/>
        <v>253.86849425605578</v>
      </c>
      <c r="BZ65" s="382">
        <f t="shared" si="77"/>
        <v>255.49773237844136</v>
      </c>
      <c r="CA65" s="382">
        <f t="shared" si="77"/>
        <v>257.27238607361312</v>
      </c>
      <c r="CB65" s="382">
        <f t="shared" si="77"/>
        <v>259.18586777957</v>
      </c>
      <c r="CC65" s="382">
        <f t="shared" si="77"/>
        <v>261.23145061023655</v>
      </c>
      <c r="CD65" s="382">
        <f t="shared" si="77"/>
        <v>263.40234936161204</v>
      </c>
      <c r="CE65" s="382">
        <f t="shared" si="77"/>
        <v>265.69179348598118</v>
      </c>
      <c r="CF65" s="382">
        <f t="shared" si="77"/>
        <v>268.09309125612231</v>
      </c>
      <c r="CG65" s="382">
        <f t="shared" ref="CG65:CJ76" si="97">$Q71*(1+0.2*AO65^2)</f>
        <v>270.59968478334764</v>
      </c>
      <c r="CH65" s="382">
        <f t="shared" si="97"/>
        <v>273.20519592733473</v>
      </c>
      <c r="CI65" s="382">
        <f t="shared" si="97"/>
        <v>275.90346343453632</v>
      </c>
      <c r="CJ65" s="382">
        <f t="shared" si="97"/>
        <v>278.68857186521052</v>
      </c>
      <c r="CK65" s="382">
        <f t="shared" si="94"/>
        <v>281.5548730218112</v>
      </c>
      <c r="CL65" s="382">
        <f t="shared" si="94"/>
        <v>284.49700068209535</v>
      </c>
      <c r="CM65" s="382">
        <f t="shared" si="94"/>
        <v>287.50987947917531</v>
      </c>
      <c r="CN65" s="382">
        <f t="shared" si="94"/>
        <v>290.58872876863899</v>
      </c>
      <c r="CO65" s="382">
        <f t="shared" si="94"/>
        <v>293.72906229013654</v>
      </c>
      <c r="CP65" s="382">
        <f t="shared" si="94"/>
        <v>296.92668437678952</v>
      </c>
      <c r="CQ65" s="382">
        <f t="shared" si="94"/>
        <v>300.17768339826779</v>
      </c>
      <c r="CR65" s="382">
        <f t="shared" si="94"/>
        <v>303.47842304886564</v>
      </c>
      <c r="CS65" s="382">
        <f t="shared" si="94"/>
        <v>306.8255320152735</v>
      </c>
      <c r="CT65" s="382">
        <f t="shared" si="94"/>
        <v>310.21589248366428</v>
      </c>
      <c r="CU65" s="382">
        <f t="shared" si="94"/>
        <v>313.64662787470365</v>
      </c>
      <c r="CV65" s="382">
        <f t="shared" si="94"/>
        <v>317.11509012972812</v>
      </c>
      <c r="CW65" s="382">
        <f t="shared" si="94"/>
        <v>320.61884681251632</v>
      </c>
      <c r="CX65" s="382">
        <f t="shared" si="94"/>
        <v>324.15566823911661</v>
      </c>
      <c r="CY65" s="382">
        <f t="shared" si="94"/>
        <v>327.72351480304985</v>
      </c>
      <c r="CZ65" s="382">
        <f t="shared" si="94"/>
        <v>331.32052462455817</v>
      </c>
      <c r="DA65" s="382">
        <f t="shared" si="94"/>
        <v>334.94500161991527</v>
      </c>
      <c r="DB65" s="382">
        <f t="shared" si="94"/>
        <v>338.59540405959842</v>
      </c>
      <c r="DC65" s="382">
        <f t="shared" si="94"/>
        <v>342.2703336617231</v>
      </c>
      <c r="DD65" s="382">
        <f t="shared" si="94"/>
        <v>345.96852524893114</v>
      </c>
      <c r="DE65" s="521"/>
      <c r="DF65" s="252"/>
      <c r="DG65" s="537">
        <f t="shared" si="61"/>
        <v>540</v>
      </c>
      <c r="DH65" s="524">
        <v>54000</v>
      </c>
      <c r="DI65" s="382">
        <f t="shared" si="78"/>
        <v>26.429389488568994</v>
      </c>
      <c r="DJ65" s="382">
        <f t="shared" si="78"/>
        <v>52.82599357923629</v>
      </c>
      <c r="DK65" s="382">
        <f t="shared" si="78"/>
        <v>79.157431480467139</v>
      </c>
      <c r="DL65" s="382">
        <f t="shared" si="78"/>
        <v>105.3921184285213</v>
      </c>
      <c r="DM65" s="382">
        <f t="shared" si="78"/>
        <v>131.49963156118375</v>
      </c>
      <c r="DN65" s="382">
        <f t="shared" si="78"/>
        <v>157.45103944237431</v>
      </c>
      <c r="DO65" s="382">
        <f t="shared" si="78"/>
        <v>183.21918658260404</v>
      </c>
      <c r="DP65" s="382">
        <f t="shared" si="78"/>
        <v>208.77892682968854</v>
      </c>
      <c r="DQ65" s="382">
        <f t="shared" si="78"/>
        <v>234.10730219275968</v>
      </c>
      <c r="DR65" s="382">
        <f t="shared" si="78"/>
        <v>259.18366629350146</v>
      </c>
      <c r="DS65" s="382">
        <f t="shared" si="78"/>
        <v>283.989754026132</v>
      </c>
      <c r="DT65" s="382">
        <f t="shared" si="78"/>
        <v>308.50970101276289</v>
      </c>
      <c r="DU65" s="382">
        <f t="shared" si="78"/>
        <v>332.73001797904101</v>
      </c>
      <c r="DV65" s="382">
        <f t="shared" si="78"/>
        <v>356.6395262168723</v>
      </c>
      <c r="DW65" s="382">
        <f t="shared" si="78"/>
        <v>380.22926086287112</v>
      </c>
      <c r="DX65" s="382">
        <f t="shared" si="78"/>
        <v>403.49234885537288</v>
      </c>
      <c r="DY65" s="382">
        <f t="shared" ref="DY65:EB76" si="98">AO65*$R71</f>
        <v>426.42386821453437</v>
      </c>
      <c r="DZ65" s="382">
        <f t="shared" si="98"/>
        <v>449.02069480444891</v>
      </c>
      <c r="EA65" s="382">
        <f t="shared" si="98"/>
        <v>471.28134206864985</v>
      </c>
      <c r="EB65" s="382">
        <f t="shared" si="98"/>
        <v>493.20579845917405</v>
      </c>
      <c r="EC65" s="382">
        <f t="shared" si="95"/>
        <v>514.79536647022542</v>
      </c>
      <c r="ED65" s="382">
        <f t="shared" si="95"/>
        <v>536.05250639207713</v>
      </c>
      <c r="EE65" s="382">
        <f t="shared" si="95"/>
        <v>556.98068715673537</v>
      </c>
      <c r="EF65" s="382">
        <f t="shared" si="95"/>
        <v>577.58424597808596</v>
      </c>
      <c r="EG65" s="382">
        <f t="shared" si="95"/>
        <v>597.86825790892158</v>
      </c>
      <c r="EH65" s="382">
        <f t="shared" si="95"/>
        <v>617.8384159499268</v>
      </c>
      <c r="EI65" s="382">
        <f t="shared" si="95"/>
        <v>637.50092194902606</v>
      </c>
      <c r="EJ65" s="382">
        <f t="shared" si="95"/>
        <v>656.86238821751454</v>
      </c>
      <c r="EK65" s="382">
        <f t="shared" si="95"/>
        <v>675.92974955266584</v>
      </c>
      <c r="EL65" s="382">
        <f t="shared" si="95"/>
        <v>694.71018518510357</v>
      </c>
      <c r="EM65" s="382">
        <f t="shared" si="95"/>
        <v>713.21105005258767</v>
      </c>
      <c r="EN65" s="382">
        <f t="shared" si="95"/>
        <v>731.43981472989515</v>
      </c>
      <c r="EO65" s="382">
        <f t="shared" si="95"/>
        <v>749.4040133081204</v>
      </c>
      <c r="EP65" s="382">
        <f t="shared" si="95"/>
        <v>767.11119850775549</v>
      </c>
      <c r="EQ65" s="382">
        <f t="shared" si="95"/>
        <v>784.56890332156297</v>
      </c>
      <c r="ER65" s="382">
        <f t="shared" si="95"/>
        <v>801.78460850966258</v>
      </c>
      <c r="ES65" s="382">
        <f t="shared" si="95"/>
        <v>818.76571530573415</v>
      </c>
      <c r="ET65" s="382">
        <f t="shared" si="95"/>
        <v>835.51952273610243</v>
      </c>
      <c r="EU65" s="382">
        <f t="shared" si="95"/>
        <v>852.05320899980393</v>
      </c>
      <c r="EV65" s="382">
        <f t="shared" si="95"/>
        <v>868.37381640525894</v>
      </c>
      <c r="EW65" s="521"/>
      <c r="EX65" s="252"/>
      <c r="EY65" s="515">
        <f t="shared" si="63"/>
        <v>540</v>
      </c>
      <c r="EZ65" s="524">
        <v>54000</v>
      </c>
      <c r="FA65" s="382">
        <f t="shared" si="88"/>
        <v>307.59199840414806</v>
      </c>
      <c r="FB65" s="382">
        <f t="shared" si="88"/>
        <v>317.86754411834818</v>
      </c>
      <c r="FC65" s="382">
        <f t="shared" si="88"/>
        <v>328.32527562023677</v>
      </c>
      <c r="FD65" s="382">
        <f t="shared" si="88"/>
        <v>338.96295989717112</v>
      </c>
      <c r="FE65" s="382">
        <f t="shared" si="88"/>
        <v>349.77753714157063</v>
      </c>
      <c r="FF65" s="382">
        <f t="shared" si="88"/>
        <v>360.76518349200774</v>
      </c>
      <c r="FG65" s="382">
        <f t="shared" si="88"/>
        <v>371.92138678701463</v>
      </c>
      <c r="FH65" s="382">
        <f t="shared" si="88"/>
        <v>383.24103217771312</v>
      </c>
      <c r="FI65" s="382">
        <f t="shared" si="88"/>
        <v>394.71849425605581</v>
      </c>
      <c r="FJ65" s="382">
        <f t="shared" si="88"/>
        <v>406.34773237844138</v>
      </c>
      <c r="FK65" s="382">
        <f t="shared" si="88"/>
        <v>418.12238607361314</v>
      </c>
      <c r="FL65" s="382">
        <f t="shared" si="88"/>
        <v>430.03586777957003</v>
      </c>
      <c r="FM65" s="382">
        <f t="shared" si="88"/>
        <v>442.08145061023657</v>
      </c>
      <c r="FN65" s="382">
        <f t="shared" si="88"/>
        <v>454.25234936161206</v>
      </c>
      <c r="FO65" s="382">
        <f t="shared" si="88"/>
        <v>466.5417934859812</v>
      </c>
      <c r="FP65" s="382">
        <f t="shared" si="85"/>
        <v>478.94309125612233</v>
      </c>
      <c r="FQ65" s="382">
        <f t="shared" si="85"/>
        <v>491.44968478334766</v>
      </c>
      <c r="FR65" s="382">
        <f t="shared" si="85"/>
        <v>504.05519592733475</v>
      </c>
      <c r="FS65" s="382">
        <f t="shared" si="85"/>
        <v>516.75346343453634</v>
      </c>
      <c r="FT65" s="382">
        <f t="shared" si="85"/>
        <v>529.53857186521054</v>
      </c>
      <c r="FU65" s="382">
        <f t="shared" si="85"/>
        <v>542.40487302181123</v>
      </c>
      <c r="FV65" s="382">
        <f t="shared" si="85"/>
        <v>555.34700068209531</v>
      </c>
      <c r="FW65" s="382">
        <f t="shared" si="85"/>
        <v>568.35987947917533</v>
      </c>
      <c r="FX65" s="382">
        <f t="shared" si="85"/>
        <v>581.43872876863907</v>
      </c>
      <c r="FY65" s="382">
        <f t="shared" si="85"/>
        <v>594.57906229013656</v>
      </c>
      <c r="FZ65" s="382">
        <f t="shared" si="85"/>
        <v>607.77668437678949</v>
      </c>
      <c r="GA65" s="382">
        <f t="shared" si="85"/>
        <v>621.02768339826775</v>
      </c>
      <c r="GB65" s="382">
        <f t="shared" si="85"/>
        <v>634.32842304886572</v>
      </c>
      <c r="GC65" s="382">
        <f t="shared" si="85"/>
        <v>647.67553201527357</v>
      </c>
      <c r="GD65" s="382">
        <f t="shared" si="85"/>
        <v>661.06589248366436</v>
      </c>
      <c r="GE65" s="382">
        <f t="shared" si="83"/>
        <v>674.49662787470368</v>
      </c>
      <c r="GF65" s="382">
        <f t="shared" si="83"/>
        <v>687.9650901297282</v>
      </c>
      <c r="GG65" s="382">
        <f t="shared" si="83"/>
        <v>701.4688468125164</v>
      </c>
      <c r="GH65" s="382">
        <f t="shared" si="83"/>
        <v>715.00566823911663</v>
      </c>
      <c r="GI65" s="382">
        <f t="shared" si="83"/>
        <v>728.57351480304987</v>
      </c>
      <c r="GJ65" s="382">
        <f t="shared" si="83"/>
        <v>742.1705246245582</v>
      </c>
      <c r="GK65" s="382">
        <f t="shared" si="83"/>
        <v>755.7950016199153</v>
      </c>
      <c r="GL65" s="382">
        <f t="shared" si="83"/>
        <v>769.44540405959845</v>
      </c>
      <c r="GM65" s="382">
        <f t="shared" si="83"/>
        <v>783.12033366172318</v>
      </c>
      <c r="GN65" s="382">
        <f t="shared" si="83"/>
        <v>796.81852524893111</v>
      </c>
      <c r="GO65" s="511"/>
      <c r="GP65" s="521"/>
      <c r="GQ65" s="524">
        <v>54000</v>
      </c>
      <c r="GR65" s="583">
        <f t="shared" si="89"/>
        <v>10.63825590966394</v>
      </c>
      <c r="GS65" s="477">
        <f t="shared" si="89"/>
        <v>5.0172563274472655</v>
      </c>
      <c r="GT65" s="477">
        <f t="shared" si="89"/>
        <v>3.1477504951793969</v>
      </c>
      <c r="GU65" s="477">
        <f t="shared" si="89"/>
        <v>2.2162078621378263</v>
      </c>
      <c r="GV65" s="477">
        <f t="shared" si="89"/>
        <v>1.6599126779973312</v>
      </c>
      <c r="GW65" s="477">
        <f t="shared" si="89"/>
        <v>1.2912848639785868</v>
      </c>
      <c r="GX65" s="477">
        <f t="shared" si="89"/>
        <v>1.0299259795007034</v>
      </c>
      <c r="GY65" s="477">
        <f t="shared" si="89"/>
        <v>0.83563081771342795</v>
      </c>
      <c r="GZ65" s="477">
        <f t="shared" si="89"/>
        <v>0.68605801937374777</v>
      </c>
      <c r="HA65" s="477">
        <f t="shared" si="89"/>
        <v>0.56779838092995516</v>
      </c>
      <c r="HB65" s="477">
        <f t="shared" si="89"/>
        <v>0.47231504005295416</v>
      </c>
      <c r="HC65" s="477">
        <f t="shared" si="89"/>
        <v>0.39391359937099568</v>
      </c>
      <c r="HD65" s="477">
        <f t="shared" si="89"/>
        <v>0.32864913510173199</v>
      </c>
      <c r="HE65" s="477">
        <f t="shared" si="89"/>
        <v>0.2737016398047295</v>
      </c>
      <c r="HF65" s="477">
        <f t="shared" si="89"/>
        <v>0.2270012897672242</v>
      </c>
      <c r="HG65" s="477">
        <f t="shared" si="89"/>
        <v>0.18699423326065071</v>
      </c>
      <c r="HH65" s="477">
        <f t="shared" si="86"/>
        <v>0.15249103395895919</v>
      </c>
      <c r="HI65" s="477">
        <f t="shared" si="86"/>
        <v>0.12256562283137903</v>
      </c>
      <c r="HJ65" s="477">
        <f t="shared" si="86"/>
        <v>9.6486148096358831E-2</v>
      </c>
      <c r="HK65" s="477">
        <f t="shared" si="86"/>
        <v>7.3666557691624543E-2</v>
      </c>
      <c r="HL65" s="477">
        <f t="shared" si="86"/>
        <v>5.3632002830357024E-2</v>
      </c>
      <c r="HM65" s="477">
        <f t="shared" si="86"/>
        <v>3.5993664911447842E-2</v>
      </c>
      <c r="HN65" s="477">
        <f t="shared" si="86"/>
        <v>2.0430138036793073E-2</v>
      </c>
      <c r="HO65" s="477">
        <f t="shared" si="86"/>
        <v>6.6734555476420472E-3</v>
      </c>
      <c r="HP65" s="477">
        <f t="shared" si="86"/>
        <v>5.5015391355432803E-3</v>
      </c>
      <c r="HQ65" s="477">
        <f t="shared" si="86"/>
        <v>1.6285377071717681E-2</v>
      </c>
      <c r="HR65" s="477">
        <f t="shared" si="86"/>
        <v>2.584033682711363E-2</v>
      </c>
      <c r="HS65" s="477">
        <f t="shared" si="86"/>
        <v>3.4305458149001045E-2</v>
      </c>
      <c r="HT65" s="477">
        <f t="shared" si="86"/>
        <v>4.1800523732075809E-2</v>
      </c>
      <c r="HU65" s="477">
        <f t="shared" si="46"/>
        <v>4.8429249230705872E-2</v>
      </c>
      <c r="HV65" s="477">
        <f t="shared" si="46"/>
        <v>5.4281859731462982E-2</v>
      </c>
      <c r="HW65" s="477">
        <f t="shared" si="46"/>
        <v>5.9437186388631609E-2</v>
      </c>
      <c r="HX65" s="477">
        <f t="shared" si="46"/>
        <v>6.3964384556738779E-2</v>
      </c>
      <c r="HY65" s="477">
        <f t="shared" si="46"/>
        <v>6.7924350954592497E-2</v>
      </c>
      <c r="HZ65" s="477">
        <f t="shared" si="46"/>
        <v>7.1370899715053907E-2</v>
      </c>
      <c r="IA65" s="477">
        <f t="shared" si="46"/>
        <v>7.4351743912761767E-2</v>
      </c>
      <c r="IB65" s="477">
        <f t="shared" si="46"/>
        <v>7.6909319123487044E-2</v>
      </c>
      <c r="IC65" s="477">
        <f t="shared" si="46"/>
        <v>7.9081477905063147E-2</v>
      </c>
      <c r="ID65" s="477">
        <f t="shared" si="46"/>
        <v>8.0902078191805282E-2</v>
      </c>
      <c r="IE65" s="477">
        <f t="shared" si="47"/>
        <v>8.240148402048765E-2</v>
      </c>
    </row>
    <row r="66" spans="1:320">
      <c r="J66" s="252"/>
      <c r="K66" s="499">
        <v>49000</v>
      </c>
      <c r="L66" s="382">
        <f t="shared" si="69"/>
        <v>14.935199999999998</v>
      </c>
      <c r="M66" s="382">
        <v>490</v>
      </c>
      <c r="N66" s="493"/>
      <c r="O66" s="263"/>
      <c r="P66" s="383">
        <f t="shared" si="75"/>
        <v>-26.500002288000502</v>
      </c>
      <c r="Q66" s="383">
        <f t="shared" si="70"/>
        <v>246.64999771199948</v>
      </c>
      <c r="R66" s="382">
        <f t="shared" si="71"/>
        <v>611.99396506208791</v>
      </c>
      <c r="S66" s="263">
        <f t="shared" si="80"/>
        <v>0.14107931757789605</v>
      </c>
      <c r="T66" s="492"/>
      <c r="U66" s="492"/>
      <c r="V66" s="279"/>
      <c r="X66" s="524">
        <v>55000</v>
      </c>
      <c r="Y66" s="410">
        <f t="shared" ref="Y66:BL66" si="99">SQRT(5*((((1/$S72)*(((1+0.2*(Y$10/$R$11)^2)^3.5)-1))+1)^(1/3.5)-1))</f>
        <v>4.4235592905876094E-2</v>
      </c>
      <c r="Z66" s="410">
        <f t="shared" si="99"/>
        <v>8.8413281289289519E-2</v>
      </c>
      <c r="AA66" s="410">
        <f t="shared" si="99"/>
        <v>0.13247591055123378</v>
      </c>
      <c r="AB66" s="410">
        <f t="shared" si="99"/>
        <v>0.17636780027344107</v>
      </c>
      <c r="AC66" s="410">
        <f t="shared" si="99"/>
        <v>0.22003541882396635</v>
      </c>
      <c r="AD66" s="410">
        <f t="shared" si="99"/>
        <v>0.26342798750781826</v>
      </c>
      <c r="AE66" s="410">
        <f t="shared" si="99"/>
        <v>0.30649799781537573</v>
      </c>
      <c r="AF66" s="410">
        <f t="shared" si="99"/>
        <v>0.34920163042147029</v>
      </c>
      <c r="AG66" s="410">
        <f t="shared" si="99"/>
        <v>0.3914990699624934</v>
      </c>
      <c r="AH66" s="410">
        <f t="shared" si="99"/>
        <v>0.43335471481859361</v>
      </c>
      <c r="AI66" s="410">
        <f t="shared" si="99"/>
        <v>0.47473728577698338</v>
      </c>
      <c r="AJ66" s="410">
        <f t="shared" si="99"/>
        <v>0.51561984127819027</v>
      </c>
      <c r="AK66" s="410">
        <f t="shared" si="99"/>
        <v>0.55597970979622957</v>
      </c>
      <c r="AL66" s="410">
        <f t="shared" si="99"/>
        <v>0.59579835173760487</v>
      </c>
      <c r="AM66" s="410">
        <f t="shared" si="99"/>
        <v>0.63506116411812696</v>
      </c>
      <c r="AN66" s="410">
        <f t="shared" si="99"/>
        <v>0.67375724131619952</v>
      </c>
      <c r="AO66" s="410">
        <f t="shared" si="99"/>
        <v>0.71187910457297876</v>
      </c>
      <c r="AP66" s="410">
        <f t="shared" si="99"/>
        <v>0.74942241179451374</v>
      </c>
      <c r="AQ66" s="410">
        <f t="shared" si="99"/>
        <v>0.78638565778358283</v>
      </c>
      <c r="AR66" s="410">
        <f t="shared" si="99"/>
        <v>0.82276987344494734</v>
      </c>
      <c r="AS66" s="410">
        <f t="shared" si="99"/>
        <v>0.85857833089329039</v>
      </c>
      <c r="AT66" s="410">
        <f t="shared" si="99"/>
        <v>0.89381625984379198</v>
      </c>
      <c r="AU66" s="410">
        <f t="shared" si="99"/>
        <v>0.9284905792467778</v>
      </c>
      <c r="AV66" s="410">
        <f t="shared" si="99"/>
        <v>0.96260964687920947</v>
      </c>
      <c r="AW66" s="410">
        <f t="shared" si="99"/>
        <v>0.99618302854465046</v>
      </c>
      <c r="AX66" s="410">
        <f t="shared" si="99"/>
        <v>1.0292212876615647</v>
      </c>
      <c r="AY66" s="410">
        <f t="shared" si="99"/>
        <v>1.0617357953271074</v>
      </c>
      <c r="AZ66" s="410">
        <f t="shared" si="99"/>
        <v>1.0937385604136531</v>
      </c>
      <c r="BA66" s="410">
        <f t="shared" si="99"/>
        <v>1.1252420788668387</v>
      </c>
      <c r="BB66" s="410">
        <f t="shared" si="99"/>
        <v>1.1562592011053132</v>
      </c>
      <c r="BC66" s="410">
        <f t="shared" si="99"/>
        <v>1.186803016252066</v>
      </c>
      <c r="BD66" s="410">
        <f t="shared" si="99"/>
        <v>1.2168867518352029</v>
      </c>
      <c r="BE66" s="410">
        <f t="shared" si="99"/>
        <v>1.2465236875647852</v>
      </c>
      <c r="BF66" s="410">
        <f t="shared" si="99"/>
        <v>1.2757270818065125</v>
      </c>
      <c r="BG66" s="410">
        <f t="shared" si="99"/>
        <v>1.3045101094201272</v>
      </c>
      <c r="BH66" s="410">
        <f t="shared" si="99"/>
        <v>1.3328858096999585</v>
      </c>
      <c r="BI66" s="410">
        <f t="shared" si="99"/>
        <v>1.3608670432388197</v>
      </c>
      <c r="BJ66" s="410">
        <f t="shared" si="99"/>
        <v>1.388466456628255</v>
      </c>
      <c r="BK66" s="410">
        <f t="shared" si="99"/>
        <v>1.4156964540029797</v>
      </c>
      <c r="BL66" s="410">
        <f t="shared" si="99"/>
        <v>1.4425691745317231</v>
      </c>
      <c r="BM66" s="253"/>
      <c r="BN66" s="252"/>
      <c r="BO66" s="537">
        <f t="shared" si="59"/>
        <v>550</v>
      </c>
      <c r="BP66" s="524">
        <v>55000</v>
      </c>
      <c r="BQ66" s="382">
        <f t="shared" si="77"/>
        <v>246.74652604734536</v>
      </c>
      <c r="BR66" s="382">
        <f t="shared" si="77"/>
        <v>247.03560579527283</v>
      </c>
      <c r="BS66" s="382">
        <f t="shared" si="77"/>
        <v>247.5157326369804</v>
      </c>
      <c r="BT66" s="382">
        <f t="shared" si="77"/>
        <v>248.18443699377806</v>
      </c>
      <c r="BU66" s="382">
        <f t="shared" si="77"/>
        <v>249.0383385243866</v>
      </c>
      <c r="BV66" s="382">
        <f t="shared" si="77"/>
        <v>250.07321872628197</v>
      </c>
      <c r="BW66" s="382">
        <f t="shared" si="77"/>
        <v>251.28410831706833</v>
      </c>
      <c r="BX66" s="382">
        <f t="shared" si="77"/>
        <v>252.66538559892791</v>
      </c>
      <c r="BY66" s="382">
        <f t="shared" si="77"/>
        <v>254.21088181134368</v>
      </c>
      <c r="BZ66" s="382">
        <f t="shared" si="77"/>
        <v>255.91398954190589</v>
      </c>
      <c r="CA66" s="382">
        <f t="shared" si="77"/>
        <v>257.76777055557284</v>
      </c>
      <c r="CB66" s="382">
        <f t="shared" si="77"/>
        <v>259.76505986644526</v>
      </c>
      <c r="CC66" s="382">
        <f t="shared" si="77"/>
        <v>261.89856345254168</v>
      </c>
      <c r="CD66" s="382">
        <f t="shared" si="77"/>
        <v>264.16094764334963</v>
      </c>
      <c r="CE66" s="382">
        <f t="shared" si="77"/>
        <v>266.54491883894701</v>
      </c>
      <c r="CF66" s="382">
        <f t="shared" si="77"/>
        <v>269.04329280602178</v>
      </c>
      <c r="CG66" s="382">
        <f t="shared" si="97"/>
        <v>271.64905331059839</v>
      </c>
      <c r="CH66" s="382">
        <f t="shared" si="97"/>
        <v>274.35540027262005</v>
      </c>
      <c r="CI66" s="382">
        <f t="shared" si="97"/>
        <v>277.15578795754999</v>
      </c>
      <c r="CJ66" s="382">
        <f t="shared" si="97"/>
        <v>280.04395395734315</v>
      </c>
      <c r="CK66" s="382">
        <f t="shared" si="94"/>
        <v>283.01393986596463</v>
      </c>
      <c r="CL66" s="382">
        <f t="shared" si="94"/>
        <v>286.0601046352146</v>
      </c>
      <c r="CM66" s="382">
        <f t="shared" si="94"/>
        <v>289.17713161865316</v>
      </c>
      <c r="CN66" s="382">
        <f t="shared" si="94"/>
        <v>292.36003028860762</v>
      </c>
      <c r="CO66" s="382">
        <f t="shared" si="94"/>
        <v>295.60413355624411</v>
      </c>
      <c r="CP66" s="382">
        <f t="shared" si="94"/>
        <v>298.90509154853805</v>
      </c>
      <c r="CQ66" s="382">
        <f t="shared" si="94"/>
        <v>302.25886260771614</v>
      </c>
      <c r="CR66" s="382">
        <f t="shared" si="94"/>
        <v>305.66170218555652</v>
      </c>
      <c r="CS66" s="382">
        <f t="shared" si="94"/>
        <v>309.11015021207311</v>
      </c>
      <c r="CT66" s="382">
        <f t="shared" si="94"/>
        <v>312.60101742935831</v>
      </c>
      <c r="CU66" s="382">
        <f t="shared" si="94"/>
        <v>316.13137109913123</v>
      </c>
      <c r="CV66" s="382">
        <f t="shared" si="94"/>
        <v>319.69852041823003</v>
      </c>
      <c r="CW66" s="382">
        <f t="shared" si="94"/>
        <v>323.30000191052392</v>
      </c>
      <c r="CX66" s="382">
        <f t="shared" si="94"/>
        <v>326.93356500653209</v>
      </c>
      <c r="CY66" s="382">
        <f t="shared" si="94"/>
        <v>330.59715797310753</v>
      </c>
      <c r="CZ66" s="382">
        <f t="shared" si="94"/>
        <v>334.28891431427121</v>
      </c>
      <c r="DA66" s="382">
        <f t="shared" si="94"/>
        <v>338.00713972994089</v>
      </c>
      <c r="DB66" s="382">
        <f t="shared" si="94"/>
        <v>341.75029969111938</v>
      </c>
      <c r="DC66" s="382">
        <f t="shared" si="94"/>
        <v>345.51700766729215</v>
      </c>
      <c r="DD66" s="382">
        <f t="shared" si="94"/>
        <v>349.3060140235707</v>
      </c>
      <c r="DE66" s="521"/>
      <c r="DF66" s="252"/>
      <c r="DG66" s="537">
        <f t="shared" si="61"/>
        <v>550</v>
      </c>
      <c r="DH66" s="524">
        <v>55000</v>
      </c>
      <c r="DI66" s="382">
        <f t="shared" si="78"/>
        <v>27.071915899339476</v>
      </c>
      <c r="DJ66" s="382">
        <f t="shared" si="78"/>
        <v>54.108394580381997</v>
      </c>
      <c r="DK66" s="382">
        <f t="shared" si="78"/>
        <v>81.074457773460054</v>
      </c>
      <c r="DL66" s="382">
        <f t="shared" si="78"/>
        <v>107.93602939862159</v>
      </c>
      <c r="DM66" s="382">
        <f t="shared" si="78"/>
        <v>134.66034842017635</v>
      </c>
      <c r="DN66" s="382">
        <f t="shared" si="78"/>
        <v>161.21633858323585</v>
      </c>
      <c r="DO66" s="382">
        <f t="shared" si="78"/>
        <v>187.57492496662294</v>
      </c>
      <c r="DP66" s="382">
        <f t="shared" si="78"/>
        <v>213.70929040778142</v>
      </c>
      <c r="DQ66" s="382">
        <f t="shared" si="78"/>
        <v>239.5950681444661</v>
      </c>
      <c r="DR66" s="382">
        <f t="shared" si="78"/>
        <v>265.21047020018148</v>
      </c>
      <c r="DS66" s="382">
        <f t="shared" si="78"/>
        <v>290.53635388546962</v>
      </c>
      <c r="DT66" s="382">
        <f t="shared" si="78"/>
        <v>315.55623112852408</v>
      </c>
      <c r="DU66" s="382">
        <f t="shared" si="78"/>
        <v>340.25622709226349</v>
      </c>
      <c r="DV66" s="382">
        <f t="shared" si="78"/>
        <v>364.62499565735334</v>
      </c>
      <c r="DW66" s="382">
        <f t="shared" si="78"/>
        <v>388.65359988559788</v>
      </c>
      <c r="DX66" s="382">
        <f t="shared" si="78"/>
        <v>412.33536560239492</v>
      </c>
      <c r="DY66" s="382">
        <f t="shared" si="98"/>
        <v>435.66571585246601</v>
      </c>
      <c r="DZ66" s="382">
        <f t="shared" si="98"/>
        <v>458.6419933005173</v>
      </c>
      <c r="EA66" s="382">
        <f t="shared" si="98"/>
        <v>481.26327677493299</v>
      </c>
      <c r="EB66" s="382">
        <f t="shared" si="98"/>
        <v>503.53019718320559</v>
      </c>
      <c r="EC66" s="382">
        <f t="shared" si="95"/>
        <v>525.44475703977412</v>
      </c>
      <c r="ED66" s="382">
        <f t="shared" si="95"/>
        <v>547.01015689876772</v>
      </c>
      <c r="EE66" s="382">
        <f t="shared" si="95"/>
        <v>568.23063111603028</v>
      </c>
      <c r="EF66" s="382">
        <f t="shared" si="95"/>
        <v>589.11129460062375</v>
      </c>
      <c r="EG66" s="382">
        <f t="shared" si="95"/>
        <v>609.65800156659975</v>
      </c>
      <c r="EH66" s="382">
        <f t="shared" si="95"/>
        <v>629.87721676230876</v>
      </c>
      <c r="EI66" s="382">
        <f t="shared" si="95"/>
        <v>649.77589923058588</v>
      </c>
      <c r="EJ66" s="382">
        <f t="shared" si="95"/>
        <v>669.36139832885158</v>
      </c>
      <c r="EK66" s="382">
        <f t="shared" si="95"/>
        <v>688.64136150042327</v>
      </c>
      <c r="EL66" s="382">
        <f t="shared" si="95"/>
        <v>707.62365312396275</v>
      </c>
      <c r="EM66" s="382">
        <f t="shared" si="95"/>
        <v>726.31628366374741</v>
      </c>
      <c r="EN66" s="382">
        <f t="shared" si="95"/>
        <v>744.72734828715079</v>
      </c>
      <c r="EO66" s="382">
        <f t="shared" si="95"/>
        <v>762.86497409658807</v>
      </c>
      <c r="EP66" s="382">
        <f t="shared" si="95"/>
        <v>780.73727513185418</v>
      </c>
      <c r="EQ66" s="382">
        <f t="shared" si="95"/>
        <v>798.35231432760179</v>
      </c>
      <c r="ER66" s="382">
        <f t="shared" si="95"/>
        <v>815.71807165326913</v>
      </c>
      <c r="ES66" s="382">
        <f t="shared" si="95"/>
        <v>832.84241771404504</v>
      </c>
      <c r="ET66" s="382">
        <f t="shared" si="95"/>
        <v>849.73309214763322</v>
      </c>
      <c r="EU66" s="382">
        <f t="shared" si="95"/>
        <v>866.39768620962127</v>
      </c>
      <c r="EV66" s="382">
        <f t="shared" si="95"/>
        <v>882.84362899801226</v>
      </c>
      <c r="EW66" s="521"/>
      <c r="EX66" s="252"/>
      <c r="EY66" s="515">
        <f t="shared" si="63"/>
        <v>550</v>
      </c>
      <c r="EZ66" s="524">
        <v>55000</v>
      </c>
      <c r="FA66" s="382">
        <f t="shared" si="88"/>
        <v>313.59652604734538</v>
      </c>
      <c r="FB66" s="382">
        <f t="shared" si="88"/>
        <v>323.88560579527285</v>
      </c>
      <c r="FC66" s="382">
        <f t="shared" si="88"/>
        <v>334.3657326369804</v>
      </c>
      <c r="FD66" s="382">
        <f t="shared" si="88"/>
        <v>345.03443699377806</v>
      </c>
      <c r="FE66" s="382">
        <f t="shared" si="88"/>
        <v>355.88833852438665</v>
      </c>
      <c r="FF66" s="382">
        <f t="shared" si="88"/>
        <v>366.92321872628202</v>
      </c>
      <c r="FG66" s="382">
        <f t="shared" si="88"/>
        <v>378.13410831706835</v>
      </c>
      <c r="FH66" s="382">
        <f t="shared" si="88"/>
        <v>389.51538559892794</v>
      </c>
      <c r="FI66" s="382">
        <f t="shared" si="88"/>
        <v>401.06088181134373</v>
      </c>
      <c r="FJ66" s="382">
        <f t="shared" si="88"/>
        <v>412.76398954190591</v>
      </c>
      <c r="FK66" s="382">
        <f t="shared" si="88"/>
        <v>424.61777055557286</v>
      </c>
      <c r="FL66" s="382">
        <f t="shared" si="88"/>
        <v>436.61505986644528</v>
      </c>
      <c r="FM66" s="382">
        <f t="shared" si="88"/>
        <v>448.7485634525417</v>
      </c>
      <c r="FN66" s="382">
        <f t="shared" si="88"/>
        <v>461.01094764334965</v>
      </c>
      <c r="FO66" s="382">
        <f t="shared" si="88"/>
        <v>473.39491883894704</v>
      </c>
      <c r="FP66" s="382">
        <f t="shared" si="85"/>
        <v>485.8932928060218</v>
      </c>
      <c r="FQ66" s="382">
        <f t="shared" si="85"/>
        <v>498.49905331059841</v>
      </c>
      <c r="FR66" s="382">
        <f t="shared" si="85"/>
        <v>511.20540027262007</v>
      </c>
      <c r="FS66" s="382">
        <f t="shared" si="85"/>
        <v>524.00578795754996</v>
      </c>
      <c r="FT66" s="382">
        <f t="shared" si="85"/>
        <v>536.89395395734323</v>
      </c>
      <c r="FU66" s="382">
        <f t="shared" si="85"/>
        <v>549.86393986596465</v>
      </c>
      <c r="FV66" s="382">
        <f t="shared" si="85"/>
        <v>562.91010463521457</v>
      </c>
      <c r="FW66" s="382">
        <f t="shared" si="85"/>
        <v>576.02713161865313</v>
      </c>
      <c r="FX66" s="382">
        <f t="shared" si="85"/>
        <v>589.21003028860764</v>
      </c>
      <c r="FY66" s="382">
        <f t="shared" si="85"/>
        <v>602.45413355624419</v>
      </c>
      <c r="FZ66" s="382">
        <f t="shared" si="85"/>
        <v>615.75509154853808</v>
      </c>
      <c r="GA66" s="382">
        <f t="shared" si="85"/>
        <v>629.10886260771622</v>
      </c>
      <c r="GB66" s="382">
        <f t="shared" si="85"/>
        <v>642.51170218555649</v>
      </c>
      <c r="GC66" s="382">
        <f t="shared" si="85"/>
        <v>655.96015021207313</v>
      </c>
      <c r="GD66" s="382">
        <f t="shared" si="85"/>
        <v>669.45101742935833</v>
      </c>
      <c r="GE66" s="382">
        <f t="shared" si="83"/>
        <v>682.98137109913125</v>
      </c>
      <c r="GF66" s="382">
        <f t="shared" si="83"/>
        <v>696.54852041823005</v>
      </c>
      <c r="GG66" s="382">
        <f t="shared" si="83"/>
        <v>710.150001910524</v>
      </c>
      <c r="GH66" s="382">
        <f t="shared" si="83"/>
        <v>723.78356500653217</v>
      </c>
      <c r="GI66" s="382">
        <f t="shared" si="83"/>
        <v>737.44715797310755</v>
      </c>
      <c r="GJ66" s="382">
        <f t="shared" si="83"/>
        <v>751.13891431427123</v>
      </c>
      <c r="GK66" s="382">
        <f t="shared" si="83"/>
        <v>764.85713972994085</v>
      </c>
      <c r="GL66" s="382">
        <f t="shared" si="83"/>
        <v>778.6002996911194</v>
      </c>
      <c r="GM66" s="382">
        <f t="shared" si="83"/>
        <v>792.36700766729223</v>
      </c>
      <c r="GN66" s="382">
        <f t="shared" si="83"/>
        <v>806.15601402357072</v>
      </c>
      <c r="GO66" s="511"/>
      <c r="GP66" s="521"/>
      <c r="GQ66" s="524">
        <v>55000</v>
      </c>
      <c r="GR66" s="583">
        <f t="shared" si="89"/>
        <v>10.583832012975364</v>
      </c>
      <c r="GS66" s="477">
        <f t="shared" si="89"/>
        <v>4.9858661175784276</v>
      </c>
      <c r="GT66" s="477">
        <f t="shared" si="89"/>
        <v>3.1241809297235403</v>
      </c>
      <c r="GU66" s="477">
        <f t="shared" si="89"/>
        <v>2.196656750449117</v>
      </c>
      <c r="GV66" s="477">
        <f t="shared" si="89"/>
        <v>1.6428591838624962</v>
      </c>
      <c r="GW66" s="477">
        <f t="shared" si="89"/>
        <v>1.2759679443832541</v>
      </c>
      <c r="GX66" s="477">
        <f t="shared" si="89"/>
        <v>1.0159096872055446</v>
      </c>
      <c r="GY66" s="477">
        <f t="shared" si="89"/>
        <v>0.82264133138848883</v>
      </c>
      <c r="GZ66" s="477">
        <f t="shared" si="89"/>
        <v>0.67391125751186287</v>
      </c>
      <c r="HA66" s="477">
        <f t="shared" si="89"/>
        <v>0.55636385407540923</v>
      </c>
      <c r="HB66" s="477">
        <f t="shared" si="89"/>
        <v>0.46149617724933167</v>
      </c>
      <c r="HC66" s="477">
        <f t="shared" si="89"/>
        <v>0.38363631199732101</v>
      </c>
      <c r="HD66" s="477">
        <f t="shared" si="89"/>
        <v>0.31885481505342017</v>
      </c>
      <c r="HE66" s="477">
        <f t="shared" si="89"/>
        <v>0.26434268943145206</v>
      </c>
      <c r="HF66" s="477">
        <f t="shared" si="89"/>
        <v>0.21803816812270149</v>
      </c>
      <c r="HG66" s="477">
        <f t="shared" si="89"/>
        <v>0.17839344703349319</v>
      </c>
      <c r="HH66" s="477">
        <f t="shared" si="86"/>
        <v>0.14422373662152085</v>
      </c>
      <c r="HI66" s="477">
        <f t="shared" si="86"/>
        <v>0.11460661635852759</v>
      </c>
      <c r="HJ66" s="477">
        <f t="shared" si="86"/>
        <v>8.8813157465587961E-2</v>
      </c>
      <c r="HK66" s="477">
        <f t="shared" si="86"/>
        <v>6.6259693978191536E-2</v>
      </c>
      <c r="HL66" s="477">
        <f t="shared" si="86"/>
        <v>4.647335899545782E-2</v>
      </c>
      <c r="HM66" s="477">
        <f t="shared" si="86"/>
        <v>2.90670064091504E-2</v>
      </c>
      <c r="HN66" s="477">
        <f t="shared" si="86"/>
        <v>1.3720662132046936E-2</v>
      </c>
      <c r="HO66" s="477">
        <f t="shared" si="86"/>
        <v>1.6760107790977894E-4</v>
      </c>
      <c r="HP66" s="477">
        <f t="shared" si="86"/>
        <v>1.181624450404036E-2</v>
      </c>
      <c r="HQ66" s="477">
        <f t="shared" si="86"/>
        <v>2.2420441378021502E-2</v>
      </c>
      <c r="HR66" s="477">
        <f t="shared" si="86"/>
        <v>3.1806406866339544E-2</v>
      </c>
      <c r="HS66" s="477">
        <f t="shared" si="86"/>
        <v>4.0112405959364966E-2</v>
      </c>
      <c r="HT66" s="477">
        <f t="shared" si="86"/>
        <v>4.7457520148287018E-2</v>
      </c>
      <c r="HU66" s="477">
        <f t="shared" si="46"/>
        <v>5.3944827205934673E-2</v>
      </c>
      <c r="HV66" s="477">
        <f t="shared" si="46"/>
        <v>5.9663969456973269E-2</v>
      </c>
      <c r="HW66" s="477">
        <f t="shared" si="46"/>
        <v>6.46932437485081E-2</v>
      </c>
      <c r="HX66" s="477">
        <f t="shared" si="46"/>
        <v>6.910131409361274E-2</v>
      </c>
      <c r="HY66" s="477">
        <f t="shared" si="46"/>
        <v>7.2948624254815325E-2</v>
      </c>
      <c r="HZ66" s="477">
        <f t="shared" si="46"/>
        <v>7.6288569922654426E-2</v>
      </c>
      <c r="IA66" s="477">
        <f t="shared" si="46"/>
        <v>7.9168476932368434E-2</v>
      </c>
      <c r="IB66" s="477">
        <f t="shared" si="46"/>
        <v>8.1630421959904081E-2</v>
      </c>
      <c r="IC66" s="477">
        <f t="shared" si="46"/>
        <v>8.3711924501764789E-2</v>
      </c>
      <c r="ID66" s="477">
        <f t="shared" si="46"/>
        <v>8.5446533065206762E-2</v>
      </c>
      <c r="IE66" s="477">
        <f t="shared" si="47"/>
        <v>8.6864323936367449E-2</v>
      </c>
    </row>
    <row r="67" spans="1:320">
      <c r="J67" s="252"/>
      <c r="K67" s="499">
        <v>50000</v>
      </c>
      <c r="L67" s="382">
        <f t="shared" si="69"/>
        <v>15.239999999999998</v>
      </c>
      <c r="M67" s="382">
        <v>500</v>
      </c>
      <c r="N67" s="493"/>
      <c r="O67" s="263"/>
      <c r="P67" s="383">
        <f t="shared" si="75"/>
        <v>-26.500002288000502</v>
      </c>
      <c r="Q67" s="383">
        <f t="shared" si="70"/>
        <v>246.64999771199948</v>
      </c>
      <c r="R67" s="382">
        <f t="shared" si="71"/>
        <v>611.99396506208791</v>
      </c>
      <c r="S67" s="263">
        <f t="shared" si="80"/>
        <v>0.13445893404496925</v>
      </c>
      <c r="T67" s="492"/>
      <c r="U67" s="492"/>
      <c r="V67" s="279"/>
      <c r="X67" s="524">
        <v>56000</v>
      </c>
      <c r="Y67" s="410">
        <f t="shared" ref="Y67:BL67" si="100">SQRT(5*((((1/$S73)*(((1+0.2*(Y$10/$R$11)^2)^3.5)-1))+1)^(1/3.5)-1))</f>
        <v>4.5310981388820462E-2</v>
      </c>
      <c r="Z67" s="410">
        <f t="shared" si="100"/>
        <v>9.0559394288944953E-2</v>
      </c>
      <c r="AA67" s="410">
        <f t="shared" si="100"/>
        <v>0.13568352054984431</v>
      </c>
      <c r="AB67" s="410">
        <f t="shared" si="100"/>
        <v>0.18062331213558683</v>
      </c>
      <c r="AC67" s="410">
        <f t="shared" si="100"/>
        <v>0.22532115187852647</v>
      </c>
      <c r="AD67" s="410">
        <f t="shared" si="100"/>
        <v>0.26972253071602598</v>
      </c>
      <c r="AE67" s="410">
        <f t="shared" si="100"/>
        <v>0.31377662232058601</v>
      </c>
      <c r="AF67" s="410">
        <f t="shared" si="100"/>
        <v>0.35743674231895223</v>
      </c>
      <c r="AG67" s="410">
        <f t="shared" si="100"/>
        <v>0.40066068585891745</v>
      </c>
      <c r="AH67" s="410">
        <f t="shared" si="100"/>
        <v>0.44341094355626004</v>
      </c>
      <c r="AI67" s="410">
        <f t="shared" si="100"/>
        <v>0.48565480137458056</v>
      </c>
      <c r="AJ67" s="410">
        <f t="shared" si="100"/>
        <v>0.52736433443425512</v>
      </c>
      <c r="AK67" s="410">
        <f t="shared" si="100"/>
        <v>0.56851630794686125</v>
      </c>
      <c r="AL67" s="410">
        <f t="shared" si="100"/>
        <v>0.60909200040815337</v>
      </c>
      <c r="AM67" s="410">
        <f t="shared" si="100"/>
        <v>0.64907696495267408</v>
      </c>
      <c r="AN67" s="410">
        <f t="shared" si="100"/>
        <v>0.68846074455481732</v>
      </c>
      <c r="AO67" s="410">
        <f t="shared" si="100"/>
        <v>0.72723655577697555</v>
      </c>
      <c r="AP67" s="410">
        <f t="shared" si="100"/>
        <v>0.76540095424728483</v>
      </c>
      <c r="AQ67" s="410">
        <f t="shared" si="100"/>
        <v>0.80295349321453879</v>
      </c>
      <c r="AR67" s="410">
        <f t="shared" si="100"/>
        <v>0.83989638456239724</v>
      </c>
      <c r="AS67" s="410">
        <f t="shared" si="100"/>
        <v>0.87623416971548307</v>
      </c>
      <c r="AT67" s="410">
        <f t="shared" si="100"/>
        <v>0.9119734060419421</v>
      </c>
      <c r="AU67" s="410">
        <f t="shared" si="100"/>
        <v>0.94712237271915112</v>
      </c>
      <c r="AV67" s="410">
        <f t="shared" si="100"/>
        <v>0.98169079861766118</v>
      </c>
      <c r="AW67" s="410">
        <f t="shared" si="100"/>
        <v>1.0156896135846631</v>
      </c>
      <c r="AX67" s="410">
        <f t="shared" si="100"/>
        <v>1.049130723566337</v>
      </c>
      <c r="AY67" s="410">
        <f t="shared" si="100"/>
        <v>1.0820268092795118</v>
      </c>
      <c r="AZ67" s="410">
        <f t="shared" si="100"/>
        <v>1.1143911476030643</v>
      </c>
      <c r="BA67" s="410">
        <f t="shared" si="100"/>
        <v>1.1462374544796681</v>
      </c>
      <c r="BB67" s="410">
        <f t="shared" si="100"/>
        <v>1.1775797478714813</v>
      </c>
      <c r="BC67" s="410">
        <f t="shared" si="100"/>
        <v>1.2084322291725524</v>
      </c>
      <c r="BD67" s="410">
        <f t="shared" si="100"/>
        <v>1.2388091814223585</v>
      </c>
      <c r="BE67" s="410">
        <f t="shared" si="100"/>
        <v>1.2687248826687711</v>
      </c>
      <c r="BF67" s="410">
        <f t="shared" si="100"/>
        <v>1.2981935328774477</v>
      </c>
      <c r="BG67" s="410">
        <f t="shared" si="100"/>
        <v>1.3272291928644055</v>
      </c>
      <c r="BH67" s="410">
        <f t="shared" si="100"/>
        <v>1.3558457338281624</v>
      </c>
      <c r="BI67" s="410">
        <f t="shared" si="100"/>
        <v>1.3840567961685952</v>
      </c>
      <c r="BJ67" s="410">
        <f t="shared" si="100"/>
        <v>1.4118757563952866</v>
      </c>
      <c r="BK67" s="410">
        <f t="shared" si="100"/>
        <v>1.4393157010436579</v>
      </c>
      <c r="BL67" s="410">
        <f t="shared" si="100"/>
        <v>1.4663894066292815</v>
      </c>
      <c r="BM67" s="253"/>
      <c r="BN67" s="252"/>
      <c r="BO67" s="537">
        <f t="shared" si="59"/>
        <v>560</v>
      </c>
      <c r="BP67" s="524">
        <v>56000</v>
      </c>
      <c r="BQ67" s="382">
        <f t="shared" si="77"/>
        <v>246.75127639580782</v>
      </c>
      <c r="BR67" s="382">
        <f t="shared" si="77"/>
        <v>247.05455323033675</v>
      </c>
      <c r="BS67" s="382">
        <f t="shared" si="77"/>
        <v>247.55816387912336</v>
      </c>
      <c r="BT67" s="382">
        <f t="shared" si="77"/>
        <v>248.25937813821767</v>
      </c>
      <c r="BU67" s="382">
        <f t="shared" si="77"/>
        <v>249.1544631165664</v>
      </c>
      <c r="BV67" s="382">
        <f t="shared" si="77"/>
        <v>250.23876719430601</v>
      </c>
      <c r="BW67" s="382">
        <f t="shared" si="77"/>
        <v>251.5068207376529</v>
      </c>
      <c r="BX67" s="382">
        <f t="shared" si="77"/>
        <v>252.95244900492634</v>
      </c>
      <c r="BY67" s="382">
        <f t="shared" si="77"/>
        <v>254.56889247810903</v>
      </c>
      <c r="BZ67" s="382">
        <f t="shared" si="77"/>
        <v>256.34892997784203</v>
      </c>
      <c r="CA67" s="382">
        <f t="shared" si="77"/>
        <v>258.28500031629301</v>
      </c>
      <c r="CB67" s="382">
        <f t="shared" si="77"/>
        <v>260.36931884177284</v>
      </c>
      <c r="CC67" s="382">
        <f t="shared" si="77"/>
        <v>262.5939859532657</v>
      </c>
      <c r="CD67" s="382">
        <f t="shared" si="77"/>
        <v>264.95108543676929</v>
      </c>
      <c r="CE67" s="382">
        <f t="shared" si="77"/>
        <v>267.43277123351135</v>
      </c>
      <c r="CF67" s="382">
        <f t="shared" si="77"/>
        <v>270.03134194290436</v>
      </c>
      <c r="CG67" s="382">
        <f t="shared" si="97"/>
        <v>272.73930295750591</v>
      </c>
      <c r="CH67" s="382">
        <f t="shared" si="97"/>
        <v>275.54941660614139</v>
      </c>
      <c r="CI67" s="382">
        <f t="shared" si="97"/>
        <v>278.45474104102266</v>
      </c>
      <c r="CJ67" s="382">
        <f t="shared" si="97"/>
        <v>281.44865885158913</v>
      </c>
      <c r="CK67" s="382">
        <f t="shared" si="94"/>
        <v>284.52489653499089</v>
      </c>
      <c r="CL67" s="382">
        <f t="shared" si="94"/>
        <v>287.67753601727298</v>
      </c>
      <c r="CM67" s="382">
        <f t="shared" si="94"/>
        <v>290.90101941820478</v>
      </c>
      <c r="CN67" s="382">
        <f t="shared" si="94"/>
        <v>294.19014820339095</v>
      </c>
      <c r="CO67" s="382">
        <f t="shared" si="94"/>
        <v>297.54007778504939</v>
      </c>
      <c r="CP67" s="382">
        <f t="shared" si="94"/>
        <v>300.946308530534</v>
      </c>
      <c r="CQ67" s="382">
        <f t="shared" si="94"/>
        <v>304.40467402550979</v>
      </c>
      <c r="CR67" s="382">
        <f t="shared" si="94"/>
        <v>307.91132732452087</v>
      </c>
      <c r="CS67" s="382">
        <f t="shared" si="94"/>
        <v>311.46272581100345</v>
      </c>
      <c r="CT67" s="382">
        <f t="shared" si="94"/>
        <v>315.05561518536115</v>
      </c>
      <c r="CU67" s="382">
        <f t="shared" si="94"/>
        <v>318.68701300573241</v>
      </c>
      <c r="CV67" s="382">
        <f t="shared" si="94"/>
        <v>322.35419212261684</v>
      </c>
      <c r="CW67" s="382">
        <f t="shared" si="94"/>
        <v>326.05466427586703</v>
      </c>
      <c r="CX67" s="382">
        <f t="shared" si="94"/>
        <v>329.78616406034524</v>
      </c>
      <c r="CY67" s="382">
        <f t="shared" si="94"/>
        <v>333.5466334141326</v>
      </c>
      <c r="CZ67" s="382">
        <f t="shared" si="94"/>
        <v>337.33420673964673</v>
      </c>
      <c r="DA67" s="382">
        <f t="shared" si="94"/>
        <v>341.14719673237477</v>
      </c>
      <c r="DB67" s="382">
        <f t="shared" si="94"/>
        <v>344.98408096315785</v>
      </c>
      <c r="DC67" s="382">
        <f t="shared" si="94"/>
        <v>348.8434892370899</v>
      </c>
      <c r="DD67" s="382">
        <f t="shared" si="94"/>
        <v>352.72419173419576</v>
      </c>
      <c r="DE67" s="521"/>
      <c r="DF67" s="252"/>
      <c r="DG67" s="537">
        <f t="shared" si="61"/>
        <v>560</v>
      </c>
      <c r="DH67" s="524">
        <v>56000</v>
      </c>
      <c r="DI67" s="382">
        <f t="shared" si="78"/>
        <v>27.730047160998705</v>
      </c>
      <c r="DJ67" s="382">
        <f t="shared" si="78"/>
        <v>55.421802784512423</v>
      </c>
      <c r="DK67" s="382">
        <f t="shared" si="78"/>
        <v>83.037495734882512</v>
      </c>
      <c r="DL67" s="382">
        <f t="shared" si="78"/>
        <v>110.54037697650493</v>
      </c>
      <c r="DM67" s="382">
        <f t="shared" si="78"/>
        <v>137.89518515049633</v>
      </c>
      <c r="DN67" s="382">
        <f t="shared" si="78"/>
        <v>165.06856103948152</v>
      </c>
      <c r="DO67" s="382">
        <f t="shared" si="78"/>
        <v>192.02939923776466</v>
      </c>
      <c r="DP67" s="382">
        <f t="shared" si="78"/>
        <v>218.74912919065136</v>
      </c>
      <c r="DQ67" s="382">
        <f t="shared" si="78"/>
        <v>245.20192178329449</v>
      </c>
      <c r="DR67" s="382">
        <f t="shared" si="78"/>
        <v>271.36482149891725</v>
      </c>
      <c r="DS67" s="382">
        <f t="shared" si="78"/>
        <v>297.21780754467028</v>
      </c>
      <c r="DT67" s="382">
        <f t="shared" si="78"/>
        <v>322.74379006274876</v>
      </c>
      <c r="DU67" s="382">
        <f t="shared" si="78"/>
        <v>347.92854950285863</v>
      </c>
      <c r="DV67" s="382">
        <f t="shared" si="78"/>
        <v>372.76062841738462</v>
      </c>
      <c r="DW67" s="382">
        <f t="shared" si="78"/>
        <v>397.23118541185289</v>
      </c>
      <c r="DX67" s="382">
        <f t="shared" si="78"/>
        <v>421.33382084969992</v>
      </c>
      <c r="DY67" s="382">
        <f t="shared" si="98"/>
        <v>445.06438330804752</v>
      </c>
      <c r="DZ67" s="382">
        <f t="shared" si="98"/>
        <v>468.42076485210157</v>
      </c>
      <c r="EA67" s="382">
        <f t="shared" si="98"/>
        <v>491.40269207281989</v>
      </c>
      <c r="EB67" s="382">
        <f t="shared" si="98"/>
        <v>514.01151862965366</v>
      </c>
      <c r="EC67" s="382">
        <f t="shared" si="95"/>
        <v>536.25002384706499</v>
      </c>
      <c r="ED67" s="382">
        <f t="shared" si="95"/>
        <v>558.12222079478568</v>
      </c>
      <c r="EE67" s="382">
        <f t="shared" si="95"/>
        <v>579.63317627940592</v>
      </c>
      <c r="EF67" s="382">
        <f t="shared" si="95"/>
        <v>600.78884431099016</v>
      </c>
      <c r="EG67" s="382">
        <f t="shared" si="95"/>
        <v>621.59591389005789</v>
      </c>
      <c r="EH67" s="382">
        <f t="shared" si="95"/>
        <v>642.06167138381988</v>
      </c>
      <c r="EI67" s="382">
        <f t="shared" si="95"/>
        <v>662.19387731444795</v>
      </c>
      <c r="EJ67" s="382">
        <f t="shared" si="95"/>
        <v>682.00065705168981</v>
      </c>
      <c r="EK67" s="382">
        <f t="shared" si="95"/>
        <v>701.49040466968654</v>
      </c>
      <c r="EL67" s="382">
        <f t="shared" si="95"/>
        <v>720.67169907668165</v>
      </c>
      <c r="EM67" s="382">
        <f t="shared" si="95"/>
        <v>739.55323144012812</v>
      </c>
      <c r="EN67" s="382">
        <f t="shared" si="95"/>
        <v>758.14374289398859</v>
      </c>
      <c r="EO67" s="382">
        <f t="shared" si="95"/>
        <v>776.45197151739353</v>
      </c>
      <c r="EP67" s="382">
        <f t="shared" si="95"/>
        <v>794.48660760362918</v>
      </c>
      <c r="EQ67" s="382">
        <f t="shared" si="95"/>
        <v>812.25625628724219</v>
      </c>
      <c r="ER67" s="382">
        <f t="shared" si="95"/>
        <v>829.76940665801339</v>
      </c>
      <c r="ES67" s="382">
        <f t="shared" si="95"/>
        <v>847.03440655834856</v>
      </c>
      <c r="ET67" s="382">
        <f t="shared" si="95"/>
        <v>864.05944233138598</v>
      </c>
      <c r="EU67" s="382">
        <f t="shared" si="95"/>
        <v>880.8525228578269</v>
      </c>
      <c r="EV67" s="382">
        <f t="shared" si="95"/>
        <v>897.42146728809632</v>
      </c>
      <c r="EW67" s="521"/>
      <c r="EX67" s="252"/>
      <c r="EY67" s="515">
        <f t="shared" si="63"/>
        <v>560</v>
      </c>
      <c r="EZ67" s="524">
        <v>56000</v>
      </c>
      <c r="FA67" s="382">
        <f t="shared" si="88"/>
        <v>319.60127639580787</v>
      </c>
      <c r="FB67" s="382">
        <f t="shared" si="88"/>
        <v>329.90455323033677</v>
      </c>
      <c r="FC67" s="382">
        <f t="shared" si="88"/>
        <v>340.40816387912338</v>
      </c>
      <c r="FD67" s="382">
        <f t="shared" si="88"/>
        <v>351.10937813821772</v>
      </c>
      <c r="FE67" s="382">
        <f t="shared" si="88"/>
        <v>362.0044631165664</v>
      </c>
      <c r="FF67" s="382">
        <f t="shared" si="88"/>
        <v>373.088767194306</v>
      </c>
      <c r="FG67" s="382">
        <f t="shared" si="88"/>
        <v>384.35682073765292</v>
      </c>
      <c r="FH67" s="382">
        <f t="shared" si="88"/>
        <v>395.80244900492636</v>
      </c>
      <c r="FI67" s="382">
        <f t="shared" si="88"/>
        <v>407.41889247810906</v>
      </c>
      <c r="FJ67" s="382">
        <f t="shared" si="88"/>
        <v>419.19892997784206</v>
      </c>
      <c r="FK67" s="382">
        <f t="shared" si="88"/>
        <v>431.13500031629303</v>
      </c>
      <c r="FL67" s="382">
        <f t="shared" si="88"/>
        <v>443.21931884177286</v>
      </c>
      <c r="FM67" s="382">
        <f t="shared" si="88"/>
        <v>455.44398595326572</v>
      </c>
      <c r="FN67" s="382">
        <f t="shared" si="88"/>
        <v>467.80108543676931</v>
      </c>
      <c r="FO67" s="382">
        <f t="shared" si="88"/>
        <v>480.28277123351137</v>
      </c>
      <c r="FP67" s="382">
        <f t="shared" si="85"/>
        <v>492.88134194290438</v>
      </c>
      <c r="FQ67" s="382">
        <f t="shared" si="85"/>
        <v>505.58930295750594</v>
      </c>
      <c r="FR67" s="382">
        <f t="shared" si="85"/>
        <v>518.39941660614136</v>
      </c>
      <c r="FS67" s="382">
        <f t="shared" si="85"/>
        <v>531.30474104102268</v>
      </c>
      <c r="FT67" s="382">
        <f t="shared" si="85"/>
        <v>544.29865885158915</v>
      </c>
      <c r="FU67" s="382">
        <f t="shared" si="85"/>
        <v>557.37489653499097</v>
      </c>
      <c r="FV67" s="382">
        <f t="shared" si="85"/>
        <v>570.52753601727295</v>
      </c>
      <c r="FW67" s="382">
        <f t="shared" si="85"/>
        <v>583.75101941820481</v>
      </c>
      <c r="FX67" s="382">
        <f t="shared" si="85"/>
        <v>597.04014820339103</v>
      </c>
      <c r="FY67" s="382">
        <f t="shared" si="85"/>
        <v>610.39007778504947</v>
      </c>
      <c r="FZ67" s="382">
        <f t="shared" si="85"/>
        <v>623.79630853053402</v>
      </c>
      <c r="GA67" s="382">
        <f t="shared" si="85"/>
        <v>637.25467402550976</v>
      </c>
      <c r="GB67" s="382">
        <f t="shared" si="85"/>
        <v>650.76132732452083</v>
      </c>
      <c r="GC67" s="382">
        <f t="shared" si="85"/>
        <v>664.31272581100347</v>
      </c>
      <c r="GD67" s="382">
        <f t="shared" si="85"/>
        <v>677.90561518536117</v>
      </c>
      <c r="GE67" s="382">
        <f t="shared" si="83"/>
        <v>691.53701300573243</v>
      </c>
      <c r="GF67" s="382">
        <f t="shared" si="83"/>
        <v>705.20419212261686</v>
      </c>
      <c r="GG67" s="382">
        <f t="shared" si="83"/>
        <v>718.90466427586705</v>
      </c>
      <c r="GH67" s="382">
        <f t="shared" si="83"/>
        <v>732.63616406034521</v>
      </c>
      <c r="GI67" s="382">
        <f t="shared" si="83"/>
        <v>746.39663341413257</v>
      </c>
      <c r="GJ67" s="382">
        <f t="shared" si="83"/>
        <v>760.1842067396467</v>
      </c>
      <c r="GK67" s="382">
        <f t="shared" si="83"/>
        <v>773.99719673237473</v>
      </c>
      <c r="GL67" s="382">
        <f t="shared" si="83"/>
        <v>787.83408096315793</v>
      </c>
      <c r="GM67" s="382">
        <f t="shared" si="83"/>
        <v>801.69348923708992</v>
      </c>
      <c r="GN67" s="382">
        <f t="shared" si="83"/>
        <v>815.57419173419578</v>
      </c>
      <c r="GO67" s="511"/>
      <c r="GP67" s="521"/>
      <c r="GQ67" s="524">
        <v>56000</v>
      </c>
      <c r="GR67" s="583">
        <f t="shared" si="89"/>
        <v>10.525450156655895</v>
      </c>
      <c r="GS67" s="477">
        <f t="shared" si="89"/>
        <v>4.9526131712649439</v>
      </c>
      <c r="GT67" s="477">
        <f t="shared" si="89"/>
        <v>3.0994512282253743</v>
      </c>
      <c r="GU67" s="477">
        <f t="shared" si="89"/>
        <v>2.1762998077421529</v>
      </c>
      <c r="GV67" s="477">
        <f t="shared" si="89"/>
        <v>1.6252146709943587</v>
      </c>
      <c r="GW67" s="477">
        <f t="shared" si="89"/>
        <v>1.2602048799896528</v>
      </c>
      <c r="GX67" s="477">
        <f t="shared" si="89"/>
        <v>1.0015519616439283</v>
      </c>
      <c r="GY67" s="477">
        <f t="shared" si="89"/>
        <v>0.80938982691887074</v>
      </c>
      <c r="GZ67" s="477">
        <f t="shared" si="89"/>
        <v>0.66156484221269407</v>
      </c>
      <c r="HA67" s="477">
        <f t="shared" si="89"/>
        <v>0.54477993006737113</v>
      </c>
      <c r="HB67" s="477">
        <f t="shared" si="89"/>
        <v>0.45056921009517809</v>
      </c>
      <c r="HC67" s="477">
        <f t="shared" si="89"/>
        <v>0.37328535044965827</v>
      </c>
      <c r="HD67" s="477">
        <f t="shared" si="89"/>
        <v>0.3090158499612396</v>
      </c>
      <c r="HE67" s="477">
        <f t="shared" si="89"/>
        <v>0.25496377507167073</v>
      </c>
      <c r="HF67" s="477">
        <f t="shared" si="89"/>
        <v>0.20907619761915178</v>
      </c>
      <c r="HG67" s="477">
        <f t="shared" si="89"/>
        <v>0.16981195800734739</v>
      </c>
      <c r="HH67" s="477">
        <f t="shared" si="86"/>
        <v>0.13599137994281291</v>
      </c>
      <c r="HI67" s="477">
        <f t="shared" si="86"/>
        <v>0.10669606367646825</v>
      </c>
      <c r="HJ67" s="477">
        <f t="shared" si="86"/>
        <v>8.1200306005425368E-2</v>
      </c>
      <c r="HK67" s="477">
        <f t="shared" si="86"/>
        <v>5.8923076865437782E-2</v>
      </c>
      <c r="HL67" s="477">
        <f t="shared" si="86"/>
        <v>3.9393700230306465E-2</v>
      </c>
      <c r="HM67" s="477">
        <f t="shared" si="86"/>
        <v>2.2226879275334475E-2</v>
      </c>
      <c r="HN67" s="477">
        <f t="shared" si="86"/>
        <v>7.1042226485909903E-3</v>
      </c>
      <c r="HO67" s="477">
        <f t="shared" si="86"/>
        <v>6.2396233603476646E-3</v>
      </c>
      <c r="HP67" s="477">
        <f t="shared" si="86"/>
        <v>1.8027525365925105E-2</v>
      </c>
      <c r="HQ67" s="477">
        <f t="shared" si="86"/>
        <v>2.8447988203249966E-2</v>
      </c>
      <c r="HR67" s="477">
        <f t="shared" si="86"/>
        <v>3.7661482751969955E-2</v>
      </c>
      <c r="HS67" s="477">
        <f t="shared" si="86"/>
        <v>4.5805424678353801E-2</v>
      </c>
      <c r="HT67" s="477">
        <f t="shared" si="86"/>
        <v>5.2998128857071197E-2</v>
      </c>
      <c r="HU67" s="477">
        <f t="shared" si="46"/>
        <v>5.9341977694020748E-2</v>
      </c>
      <c r="HV67" s="477">
        <f t="shared" si="46"/>
        <v>6.4925980163583294E-2</v>
      </c>
      <c r="HW67" s="477">
        <f t="shared" si="46"/>
        <v>6.9827854239475379E-2</v>
      </c>
      <c r="HX67" s="477">
        <f t="shared" si="46"/>
        <v>7.4115733300365957E-2</v>
      </c>
      <c r="HY67" s="477">
        <f t="shared" si="46"/>
        <v>7.7849573487261695E-2</v>
      </c>
      <c r="HZ67" s="477">
        <f t="shared" si="46"/>
        <v>8.108232145129747E-2</v>
      </c>
      <c r="IA67" s="477">
        <f t="shared" si="46"/>
        <v>8.3860888772253811E-2</v>
      </c>
      <c r="IB67" s="477">
        <f t="shared" si="46"/>
        <v>8.6226969365668399E-2</v>
      </c>
      <c r="IC67" s="477">
        <f t="shared" si="46"/>
        <v>8.8217728588855501E-2</v>
      </c>
      <c r="ID67" s="477">
        <f t="shared" si="46"/>
        <v>8.9866386899721193E-2</v>
      </c>
      <c r="IE67" s="477">
        <f t="shared" si="47"/>
        <v>9.1202716379443799E-2</v>
      </c>
    </row>
    <row r="68" spans="1:320">
      <c r="J68" s="252"/>
      <c r="K68" s="499">
        <v>51000</v>
      </c>
      <c r="L68" s="382">
        <f t="shared" si="69"/>
        <v>15.544799999999999</v>
      </c>
      <c r="M68" s="382">
        <v>510</v>
      </c>
      <c r="N68" s="493"/>
      <c r="O68" s="263"/>
      <c r="P68" s="383">
        <f t="shared" si="75"/>
        <v>-26.500002288000502</v>
      </c>
      <c r="Q68" s="382">
        <f t="shared" si="70"/>
        <v>246.64999771199948</v>
      </c>
      <c r="R68" s="382">
        <f t="shared" si="71"/>
        <v>611.99396506208791</v>
      </c>
      <c r="S68" s="263">
        <f t="shared" si="80"/>
        <v>0.1281492231100925</v>
      </c>
      <c r="T68" s="492"/>
      <c r="U68" s="527"/>
      <c r="V68" s="279"/>
      <c r="X68" s="524">
        <v>57000</v>
      </c>
      <c r="Y68" s="410">
        <f t="shared" ref="Y68:BL68" si="101">SQRT(5*((((1/$S74)*(((1+0.2*(Y$10/$R$11)^2)^3.5)-1))+1)^(1/3.5)-1))</f>
        <v>4.6412485608580009E-2</v>
      </c>
      <c r="Z68" s="410">
        <f t="shared" si="101"/>
        <v>9.2757383104324201E-2</v>
      </c>
      <c r="AA68" s="410">
        <f t="shared" si="101"/>
        <v>0.13896806824205243</v>
      </c>
      <c r="AB68" s="410">
        <f t="shared" si="101"/>
        <v>0.18497980813790255</v>
      </c>
      <c r="AC68" s="410">
        <f t="shared" si="101"/>
        <v>0.2307306186388485</v>
      </c>
      <c r="AD68" s="410">
        <f t="shared" si="101"/>
        <v>0.27616202275925888</v>
      </c>
      <c r="AE68" s="410">
        <f t="shared" si="101"/>
        <v>0.32121968807454504</v>
      </c>
      <c r="AF68" s="410">
        <f t="shared" si="101"/>
        <v>0.36585392869724875</v>
      </c>
      <c r="AG68" s="410">
        <f t="shared" si="101"/>
        <v>0.41002006546103748</v>
      </c>
      <c r="AH68" s="410">
        <f t="shared" si="101"/>
        <v>0.45367864548817854</v>
      </c>
      <c r="AI68" s="410">
        <f t="shared" si="101"/>
        <v>0.49679552884659967</v>
      </c>
      <c r="AJ68" s="410">
        <f t="shared" si="101"/>
        <v>0.53934185513333144</v>
      </c>
      <c r="AK68" s="410">
        <f t="shared" si="101"/>
        <v>0.58129390637781198</v>
      </c>
      <c r="AL68" s="410">
        <f t="shared" si="101"/>
        <v>0.62263288465225464</v>
      </c>
      <c r="AM68" s="410">
        <f t="shared" si="101"/>
        <v>0.66334462336152578</v>
      </c>
      <c r="AN68" s="410">
        <f t="shared" si="101"/>
        <v>0.70341925060995047</v>
      </c>
      <c r="AO68" s="410">
        <f t="shared" si="101"/>
        <v>0.74285082160004112</v>
      </c>
      <c r="AP68" s="410">
        <f t="shared" si="101"/>
        <v>0.78163693500229336</v>
      </c>
      <c r="AQ68" s="410">
        <f t="shared" si="101"/>
        <v>0.81977834591216525</v>
      </c>
      <c r="AR68" s="410">
        <f t="shared" si="101"/>
        <v>0.85727858560071524</v>
      </c>
      <c r="AS68" s="410">
        <f t="shared" si="101"/>
        <v>0.89414359593588311</v>
      </c>
      <c r="AT68" s="410">
        <f t="shared" si="101"/>
        <v>0.93038138421654182</v>
      </c>
      <c r="AU68" s="410">
        <f t="shared" si="101"/>
        <v>0.96600170228965232</v>
      </c>
      <c r="AV68" s="410">
        <f t="shared" si="101"/>
        <v>1.0010157522425271</v>
      </c>
      <c r="AW68" s="410">
        <f t="shared" si="101"/>
        <v>1.0354359196796421</v>
      </c>
      <c r="AX68" s="410">
        <f t="shared" si="101"/>
        <v>1.0692755345900129</v>
      </c>
      <c r="AY68" s="410">
        <f t="shared" si="101"/>
        <v>1.1025486590575668</v>
      </c>
      <c r="AZ68" s="410">
        <f t="shared" si="101"/>
        <v>1.1352699005292992</v>
      </c>
      <c r="BA68" s="410">
        <f t="shared" si="101"/>
        <v>1.1674542489973849</v>
      </c>
      <c r="BB68" s="410">
        <f t="shared" si="101"/>
        <v>1.1991169362375123</v>
      </c>
      <c r="BC68" s="410">
        <f t="shared" si="101"/>
        <v>1.2302733151446983</v>
      </c>
      <c r="BD68" s="410">
        <f t="shared" si="101"/>
        <v>1.2609387571920552</v>
      </c>
      <c r="BE68" s="410">
        <f t="shared" si="101"/>
        <v>1.2911285660842784</v>
      </c>
      <c r="BF68" s="410">
        <f t="shared" si="101"/>
        <v>1.3208579057668561</v>
      </c>
      <c r="BG68" s="410">
        <f t="shared" si="101"/>
        <v>1.3501417410691468</v>
      </c>
      <c r="BH68" s="410">
        <f t="shared" si="101"/>
        <v>1.3789947893927323</v>
      </c>
      <c r="BI68" s="410">
        <f t="shared" si="101"/>
        <v>1.407431481996954</v>
      </c>
      <c r="BJ68" s="410">
        <f t="shared" si="101"/>
        <v>1.4354659335748645</v>
      </c>
      <c r="BK68" s="410">
        <f t="shared" si="101"/>
        <v>1.4631119189504407</v>
      </c>
      <c r="BL68" s="410">
        <f t="shared" si="101"/>
        <v>1.4903828558585863</v>
      </c>
      <c r="BM68" s="253"/>
      <c r="BN68" s="252"/>
      <c r="BO68" s="537">
        <f t="shared" si="59"/>
        <v>570</v>
      </c>
      <c r="BP68" s="524">
        <v>57000</v>
      </c>
      <c r="BQ68" s="382">
        <f t="shared" si="77"/>
        <v>246.75626039242243</v>
      </c>
      <c r="BR68" s="382">
        <f t="shared" si="77"/>
        <v>247.07442967955978</v>
      </c>
      <c r="BS68" s="382">
        <f t="shared" si="77"/>
        <v>247.60266477963472</v>
      </c>
      <c r="BT68" s="382">
        <f t="shared" si="77"/>
        <v>248.33794842256773</v>
      </c>
      <c r="BU68" s="382">
        <f t="shared" si="77"/>
        <v>249.27616007219879</v>
      </c>
      <c r="BV68" s="382">
        <f t="shared" si="77"/>
        <v>250.41217295773896</v>
      </c>
      <c r="BW68" s="382">
        <f t="shared" si="77"/>
        <v>251.73997006615426</v>
      </c>
      <c r="BX68" s="382">
        <f t="shared" si="77"/>
        <v>253.25277361282474</v>
      </c>
      <c r="BY68" s="382">
        <f t="shared" si="77"/>
        <v>254.94318231486898</v>
      </c>
      <c r="BZ68" s="382">
        <f t="shared" si="77"/>
        <v>256.80331099645446</v>
      </c>
      <c r="CA68" s="382">
        <f t="shared" si="77"/>
        <v>258.82492758884683</v>
      </c>
      <c r="CB68" s="382">
        <f t="shared" si="77"/>
        <v>260.9995833572334</v>
      </c>
      <c r="CC68" s="382">
        <f t="shared" si="77"/>
        <v>263.31873309122739</v>
      </c>
      <c r="CD68" s="382">
        <f t="shared" si="77"/>
        <v>265.77384294205649</v>
      </c>
      <c r="CE68" s="382">
        <f t="shared" si="77"/>
        <v>268.35648449791614</v>
      </c>
      <c r="CF68" s="382">
        <f t="shared" si="77"/>
        <v>271.05841450178656</v>
      </c>
      <c r="CG68" s="382">
        <f t="shared" si="97"/>
        <v>273.87164029716428</v>
      </c>
      <c r="CH68" s="382">
        <f t="shared" si="97"/>
        <v>276.78847162064773</v>
      </c>
      <c r="CI68" s="382">
        <f t="shared" si="97"/>
        <v>279.80155974639405</v>
      </c>
      <c r="CJ68" s="382">
        <f t="shared" si="97"/>
        <v>282.90392523804434</v>
      </c>
      <c r="CK68" s="382">
        <f t="shared" si="94"/>
        <v>286.08897569780646</v>
      </c>
      <c r="CL68" s="382">
        <f t="shared" si="94"/>
        <v>289.3505149422661</v>
      </c>
      <c r="CM68" s="382">
        <f t="shared" si="94"/>
        <v>292.68274500279722</v>
      </c>
      <c r="CN68" s="382">
        <f t="shared" si="94"/>
        <v>296.08026226607365</v>
      </c>
      <c r="CO68" s="382">
        <f t="shared" si="94"/>
        <v>299.53804895521404</v>
      </c>
      <c r="CP68" s="382">
        <f t="shared" si="94"/>
        <v>303.05146101929546</v>
      </c>
      <c r="CQ68" s="382">
        <f t="shared" si="94"/>
        <v>306.61621335967146</v>
      </c>
      <c r="CR68" s="382">
        <f t="shared" si="94"/>
        <v>310.22836318409543</v>
      </c>
      <c r="CS68" s="382">
        <f t="shared" si="94"/>
        <v>313.8842921496697</v>
      </c>
      <c r="CT68" s="382">
        <f t="shared" si="94"/>
        <v>317.58068783666965</v>
      </c>
      <c r="CU68" s="382">
        <f t="shared" si="94"/>
        <v>321.31452498917361</v>
      </c>
      <c r="CV68" s="382">
        <f t="shared" si="94"/>
        <v>325.0830468657922</v>
      </c>
      <c r="CW68" s="382">
        <f t="shared" si="94"/>
        <v>328.88374696442997</v>
      </c>
      <c r="CX68" s="382">
        <f t="shared" si="94"/>
        <v>332.7143513181386</v>
      </c>
      <c r="CY68" s="382">
        <f t="shared" si="94"/>
        <v>336.57280150365477</v>
      </c>
      <c r="CZ68" s="382">
        <f t="shared" si="94"/>
        <v>340.45723845888477</v>
      </c>
      <c r="DA68" s="382">
        <f t="shared" si="94"/>
        <v>344.36598716909748</v>
      </c>
      <c r="DB68" s="382">
        <f t="shared" si="94"/>
        <v>348.29754225265958</v>
      </c>
      <c r="DC68" s="382">
        <f t="shared" si="94"/>
        <v>352.25055445461749</v>
      </c>
      <c r="DD68" s="382">
        <f t="shared" si="94"/>
        <v>356.22381803920416</v>
      </c>
      <c r="DE68" s="521"/>
      <c r="DF68" s="252"/>
      <c r="DG68" s="537">
        <f t="shared" si="61"/>
        <v>570</v>
      </c>
      <c r="DH68" s="524">
        <v>57000</v>
      </c>
      <c r="DI68" s="382">
        <f t="shared" si="78"/>
        <v>28.404161095981973</v>
      </c>
      <c r="DJ68" s="382">
        <f t="shared" si="78"/>
        <v>56.766958674798488</v>
      </c>
      <c r="DK68" s="382">
        <f t="shared" si="78"/>
        <v>85.047619100472488</v>
      </c>
      <c r="DL68" s="382">
        <f t="shared" si="78"/>
        <v>113.20652623873926</v>
      </c>
      <c r="DM68" s="382">
        <f t="shared" si="78"/>
        <v>141.20574616201739</v>
      </c>
      <c r="DN68" s="382">
        <f t="shared" si="78"/>
        <v>169.00949130800541</v>
      </c>
      <c r="DO68" s="382">
        <f t="shared" si="78"/>
        <v>196.5845105607479</v>
      </c>
      <c r="DP68" s="382">
        <f t="shared" si="78"/>
        <v>223.90039645697166</v>
      </c>
      <c r="DQ68" s="382">
        <f t="shared" si="78"/>
        <v>250.92980561651717</v>
      </c>
      <c r="DR68" s="382">
        <f t="shared" si="78"/>
        <v>277.64859311630772</v>
      </c>
      <c r="DS68" s="382">
        <f t="shared" si="78"/>
        <v>304.03586552394739</v>
      </c>
      <c r="DT68" s="382">
        <f t="shared" si="78"/>
        <v>330.0739604469897</v>
      </c>
      <c r="DU68" s="382">
        <f t="shared" si="78"/>
        <v>355.74836263058728</v>
      </c>
      <c r="DV68" s="382">
        <f t="shared" si="78"/>
        <v>381.04756785637892</v>
      </c>
      <c r="DW68" s="382">
        <f t="shared" si="78"/>
        <v>405.96290625363747</v>
      </c>
      <c r="DX68" s="382">
        <f t="shared" si="78"/>
        <v>430.48833628178608</v>
      </c>
      <c r="DY68" s="382">
        <f t="shared" si="98"/>
        <v>454.62021976063886</v>
      </c>
      <c r="DZ68" s="382">
        <f t="shared" si="98"/>
        <v>478.35708709103102</v>
      </c>
      <c r="EA68" s="382">
        <f t="shared" si="98"/>
        <v>501.69940038682586</v>
      </c>
      <c r="EB68" s="382">
        <f t="shared" si="98"/>
        <v>524.64932076460025</v>
      </c>
      <c r="EC68" s="382">
        <f t="shared" si="95"/>
        <v>547.21048461167447</v>
      </c>
      <c r="ED68" s="382">
        <f t="shared" si="95"/>
        <v>569.38779234663525</v>
      </c>
      <c r="EE68" s="382">
        <f t="shared" si="95"/>
        <v>591.18721204097096</v>
      </c>
      <c r="EF68" s="382">
        <f t="shared" si="95"/>
        <v>612.61559930451278</v>
      </c>
      <c r="EG68" s="382">
        <f t="shared" si="95"/>
        <v>633.68053405245371</v>
      </c>
      <c r="EH68" s="382">
        <f t="shared" si="95"/>
        <v>654.39017415762578</v>
      </c>
      <c r="EI68" s="382">
        <f t="shared" si="95"/>
        <v>674.75312553052845</v>
      </c>
      <c r="EJ68" s="382">
        <f t="shared" si="95"/>
        <v>694.77832784056795</v>
      </c>
      <c r="EK68" s="382">
        <f t="shared" si="95"/>
        <v>714.47495487249171</v>
      </c>
      <c r="EL68" s="382">
        <f t="shared" si="95"/>
        <v>733.852328381098</v>
      </c>
      <c r="EM68" s="382">
        <f t="shared" si="95"/>
        <v>752.91984424548355</v>
      </c>
      <c r="EN68" s="382">
        <f t="shared" si="95"/>
        <v>771.6869097144272</v>
      </c>
      <c r="EO68" s="382">
        <f t="shared" si="95"/>
        <v>790.16289056284552</v>
      </c>
      <c r="EP68" s="382">
        <f t="shared" si="95"/>
        <v>808.35706703386393</v>
      </c>
      <c r="EQ68" s="382">
        <f t="shared" si="95"/>
        <v>826.27859751273797</v>
      </c>
      <c r="ER68" s="382">
        <f t="shared" si="95"/>
        <v>843.93648896041714</v>
      </c>
      <c r="ES68" s="382">
        <f t="shared" si="95"/>
        <v>861.33957322052652</v>
      </c>
      <c r="ET68" s="382">
        <f t="shared" si="95"/>
        <v>878.49648840003306</v>
      </c>
      <c r="EU68" s="382">
        <f t="shared" si="95"/>
        <v>895.41566460808042</v>
      </c>
      <c r="EV68" s="382">
        <f t="shared" si="95"/>
        <v>912.10531341745445</v>
      </c>
      <c r="EW68" s="521"/>
      <c r="EX68" s="252"/>
      <c r="EY68" s="515">
        <f t="shared" si="63"/>
        <v>570</v>
      </c>
      <c r="EZ68" s="524">
        <v>57000</v>
      </c>
      <c r="FA68" s="382">
        <f t="shared" si="88"/>
        <v>325.60626039242243</v>
      </c>
      <c r="FB68" s="382">
        <f t="shared" si="88"/>
        <v>335.92442967955981</v>
      </c>
      <c r="FC68" s="382">
        <f t="shared" si="88"/>
        <v>346.45266477963474</v>
      </c>
      <c r="FD68" s="382">
        <f t="shared" si="88"/>
        <v>357.18794842256773</v>
      </c>
      <c r="FE68" s="382">
        <f t="shared" si="88"/>
        <v>368.12616007219879</v>
      </c>
      <c r="FF68" s="382">
        <f t="shared" si="88"/>
        <v>379.26217295773898</v>
      </c>
      <c r="FG68" s="382">
        <f t="shared" si="88"/>
        <v>390.58997006615425</v>
      </c>
      <c r="FH68" s="382">
        <f t="shared" si="88"/>
        <v>402.10277361282476</v>
      </c>
      <c r="FI68" s="382">
        <f t="shared" si="88"/>
        <v>413.793182314869</v>
      </c>
      <c r="FJ68" s="382">
        <f t="shared" si="88"/>
        <v>425.65331099645448</v>
      </c>
      <c r="FK68" s="382">
        <f t="shared" si="88"/>
        <v>437.67492758884686</v>
      </c>
      <c r="FL68" s="382">
        <f t="shared" si="88"/>
        <v>449.84958335723343</v>
      </c>
      <c r="FM68" s="382">
        <f t="shared" si="88"/>
        <v>462.16873309122741</v>
      </c>
      <c r="FN68" s="382">
        <f t="shared" si="88"/>
        <v>474.62384294205651</v>
      </c>
      <c r="FO68" s="382">
        <f t="shared" si="88"/>
        <v>487.20648449791616</v>
      </c>
      <c r="FP68" s="382">
        <f t="shared" si="85"/>
        <v>499.90841450178658</v>
      </c>
      <c r="FQ68" s="382">
        <f t="shared" si="85"/>
        <v>512.7216402971643</v>
      </c>
      <c r="FR68" s="382">
        <f t="shared" si="85"/>
        <v>525.63847162064781</v>
      </c>
      <c r="FS68" s="382">
        <f t="shared" si="85"/>
        <v>538.65155974639401</v>
      </c>
      <c r="FT68" s="382">
        <f t="shared" si="85"/>
        <v>551.7539252380443</v>
      </c>
      <c r="FU68" s="382">
        <f t="shared" si="85"/>
        <v>564.93897569780643</v>
      </c>
      <c r="FV68" s="382">
        <f t="shared" si="85"/>
        <v>578.20051494226618</v>
      </c>
      <c r="FW68" s="382">
        <f t="shared" si="85"/>
        <v>591.53274500279724</v>
      </c>
      <c r="FX68" s="382">
        <f t="shared" si="85"/>
        <v>604.93026226607367</v>
      </c>
      <c r="FY68" s="382">
        <f t="shared" si="85"/>
        <v>618.38804895521412</v>
      </c>
      <c r="FZ68" s="382">
        <f t="shared" si="85"/>
        <v>631.90146101929554</v>
      </c>
      <c r="GA68" s="382">
        <f t="shared" si="85"/>
        <v>645.46621335967143</v>
      </c>
      <c r="GB68" s="382">
        <f t="shared" si="85"/>
        <v>659.07836318409545</v>
      </c>
      <c r="GC68" s="382">
        <f t="shared" si="85"/>
        <v>672.73429214966973</v>
      </c>
      <c r="GD68" s="382">
        <f t="shared" si="85"/>
        <v>686.43068783666968</v>
      </c>
      <c r="GE68" s="382">
        <f t="shared" si="83"/>
        <v>700.16452498917363</v>
      </c>
      <c r="GF68" s="382">
        <f t="shared" si="83"/>
        <v>713.93304686579222</v>
      </c>
      <c r="GG68" s="382">
        <f t="shared" si="83"/>
        <v>727.73374696443</v>
      </c>
      <c r="GH68" s="382">
        <f t="shared" si="83"/>
        <v>741.56435131813862</v>
      </c>
      <c r="GI68" s="382">
        <f t="shared" si="83"/>
        <v>755.4228015036548</v>
      </c>
      <c r="GJ68" s="382">
        <f t="shared" si="83"/>
        <v>769.30723845888474</v>
      </c>
      <c r="GK68" s="382">
        <f t="shared" si="83"/>
        <v>783.2159871690975</v>
      </c>
      <c r="GL68" s="382">
        <f t="shared" si="83"/>
        <v>797.1475422526596</v>
      </c>
      <c r="GM68" s="382">
        <f t="shared" si="83"/>
        <v>811.10055445461751</v>
      </c>
      <c r="GN68" s="382">
        <f t="shared" si="83"/>
        <v>825.07381803920418</v>
      </c>
      <c r="GO68" s="511"/>
      <c r="GP68" s="521"/>
      <c r="GQ68" s="524">
        <v>57000</v>
      </c>
      <c r="GR68" s="583">
        <f t="shared" si="89"/>
        <v>10.463329590764868</v>
      </c>
      <c r="GS68" s="477">
        <f t="shared" si="89"/>
        <v>4.9176048448178076</v>
      </c>
      <c r="GT68" s="477">
        <f t="shared" si="89"/>
        <v>3.0736315542278358</v>
      </c>
      <c r="GU68" s="477">
        <f t="shared" si="89"/>
        <v>2.1551886652656433</v>
      </c>
      <c r="GV68" s="477">
        <f t="shared" si="89"/>
        <v>1.6070196863647197</v>
      </c>
      <c r="GW68" s="477">
        <f t="shared" si="89"/>
        <v>1.2440288413540395</v>
      </c>
      <c r="GX68" s="477">
        <f t="shared" si="89"/>
        <v>0.98688070058019861</v>
      </c>
      <c r="GY68" s="477">
        <f t="shared" si="89"/>
        <v>0.79590023052995962</v>
      </c>
      <c r="GZ68" s="477">
        <f t="shared" si="89"/>
        <v>0.6490395841905181</v>
      </c>
      <c r="HA68" s="477">
        <f t="shared" si="89"/>
        <v>0.53306489407690671</v>
      </c>
      <c r="HB68" s="477">
        <f t="shared" si="89"/>
        <v>0.43955032027092666</v>
      </c>
      <c r="HC68" s="477">
        <f t="shared" si="89"/>
        <v>0.36287510456154221</v>
      </c>
      <c r="HD68" s="477">
        <f t="shared" si="89"/>
        <v>0.29914507455132866</v>
      </c>
      <c r="HE68" s="477">
        <f t="shared" si="89"/>
        <v>0.24557636100946728</v>
      </c>
      <c r="HF68" s="477">
        <f t="shared" si="89"/>
        <v>0.20012561983561952</v>
      </c>
      <c r="HG68" s="477">
        <f t="shared" si="89"/>
        <v>0.16125890615201241</v>
      </c>
      <c r="HH68" s="477">
        <f t="shared" si="86"/>
        <v>0.12780210384640678</v>
      </c>
      <c r="HI68" s="477">
        <f t="shared" si="86"/>
        <v>9.8841191665294953E-2</v>
      </c>
      <c r="HJ68" s="477">
        <f t="shared" si="86"/>
        <v>7.3653983503023712E-2</v>
      </c>
      <c r="HK68" s="477">
        <f t="shared" si="86"/>
        <v>5.16623264353855E-2</v>
      </c>
      <c r="HL68" s="477">
        <f t="shared" si="86"/>
        <v>3.2397937511582764E-2</v>
      </c>
      <c r="HM68" s="477">
        <f t="shared" si="86"/>
        <v>1.5477540463786181E-2</v>
      </c>
      <c r="HN68" s="477">
        <f t="shared" si="86"/>
        <v>5.8447299736641303E-4</v>
      </c>
      <c r="HO68" s="477">
        <f t="shared" si="86"/>
        <v>1.2545121356955466E-2</v>
      </c>
      <c r="HP68" s="477">
        <f t="shared" si="86"/>
        <v>2.4132799218941663E-2</v>
      </c>
      <c r="HQ68" s="477">
        <f t="shared" si="86"/>
        <v>3.4365908943054038E-2</v>
      </c>
      <c r="HR68" s="477">
        <f t="shared" si="86"/>
        <v>4.3403892568604288E-2</v>
      </c>
      <c r="HS68" s="477">
        <f t="shared" si="86"/>
        <v>5.1383244447809888E-2</v>
      </c>
      <c r="HT68" s="477">
        <f t="shared" si="86"/>
        <v>5.8421449818729057E-2</v>
      </c>
      <c r="HU68" s="477">
        <f t="shared" si="46"/>
        <v>6.4620140470279627E-2</v>
      </c>
      <c r="HV68" s="477">
        <f t="shared" si="46"/>
        <v>7.0067643534056548E-2</v>
      </c>
      <c r="HW68" s="477">
        <f t="shared" si="46"/>
        <v>7.4841055513054575E-2</v>
      </c>
      <c r="HX68" s="477">
        <f t="shared" si="46"/>
        <v>7.9007941709267379E-2</v>
      </c>
      <c r="HY68" s="477">
        <f t="shared" si="46"/>
        <v>8.2627737715970526E-2</v>
      </c>
      <c r="HZ68" s="477">
        <f t="shared" si="46"/>
        <v>8.5752912180435431E-2</v>
      </c>
      <c r="IA68" s="477">
        <f t="shared" si="46"/>
        <v>8.842993694165617E-2</v>
      </c>
      <c r="IB68" s="477">
        <f t="shared" si="46"/>
        <v>9.0700100727204414E-2</v>
      </c>
      <c r="IC68" s="477">
        <f t="shared" si="46"/>
        <v>9.2600195016750389E-2</v>
      </c>
      <c r="ID68" s="477">
        <f t="shared" si="46"/>
        <v>9.4163094846422268E-2</v>
      </c>
      <c r="IE68" s="477">
        <f t="shared" si="47"/>
        <v>9.5418252802587825E-2</v>
      </c>
    </row>
    <row r="69" spans="1:320">
      <c r="J69" s="252"/>
      <c r="K69" s="499">
        <v>52000</v>
      </c>
      <c r="L69" s="382">
        <f t="shared" si="69"/>
        <v>15.849599999999999</v>
      </c>
      <c r="M69" s="382">
        <v>520</v>
      </c>
      <c r="N69" s="493"/>
      <c r="O69" s="263"/>
      <c r="P69" s="383">
        <f t="shared" si="75"/>
        <v>-26.500002288000502</v>
      </c>
      <c r="Q69" s="383">
        <f t="shared" si="70"/>
        <v>246.64999771199948</v>
      </c>
      <c r="R69" s="382">
        <f t="shared" si="71"/>
        <v>611.99396506208791</v>
      </c>
      <c r="S69" s="263">
        <f t="shared" si="80"/>
        <v>0.12213560594068011</v>
      </c>
      <c r="T69" s="492"/>
      <c r="U69" s="492"/>
      <c r="V69" s="279"/>
      <c r="X69" s="524">
        <v>58000</v>
      </c>
      <c r="Y69" s="410">
        <f t="shared" ref="Y69:BL69" si="102">SQRT(5*((((1/$S75)*(((1+0.2*(Y$10/$R$11)^2)^3.5)-1))+1)^(1/3.5)-1))</f>
        <v>4.7540737733241537E-2</v>
      </c>
      <c r="Z69" s="410">
        <f t="shared" si="102"/>
        <v>9.5008485460922665E-2</v>
      </c>
      <c r="AA69" s="410">
        <f t="shared" si="102"/>
        <v>0.14233134537513184</v>
      </c>
      <c r="AB69" s="410">
        <f t="shared" si="102"/>
        <v>0.18943956079089408</v>
      </c>
      <c r="AC69" s="410">
        <f t="shared" si="102"/>
        <v>0.23626648180232127</v>
      </c>
      <c r="AD69" s="410">
        <f t="shared" si="102"/>
        <v>0.28274941382332175</v>
      </c>
      <c r="AE69" s="410">
        <f t="shared" si="102"/>
        <v>0.32883032346145663</v>
      </c>
      <c r="AF69" s="410">
        <f t="shared" si="102"/>
        <v>0.37445638568100315</v>
      </c>
      <c r="AG69" s="410">
        <f t="shared" si="102"/>
        <v>0.41958036594433029</v>
      </c>
      <c r="AH69" s="410">
        <f t="shared" si="102"/>
        <v>0.46416084008288805</v>
      </c>
      <c r="AI69" s="410">
        <f t="shared" si="102"/>
        <v>0.50816226234371209</v>
      </c>
      <c r="AJ69" s="410">
        <f t="shared" si="102"/>
        <v>0.55155489794379731</v>
      </c>
      <c r="AK69" s="410">
        <f t="shared" si="102"/>
        <v>0.59431464036900461</v>
      </c>
      <c r="AL69" s="410">
        <f t="shared" si="102"/>
        <v>0.63642273563699558</v>
      </c>
      <c r="AM69" s="410">
        <f t="shared" si="102"/>
        <v>0.67786543603802518</v>
      </c>
      <c r="AN69" s="410">
        <f t="shared" si="102"/>
        <v>0.71863360481276983</v>
      </c>
      <c r="AO69" s="410">
        <f t="shared" si="102"/>
        <v>0.75872229120298451</v>
      </c>
      <c r="AP69" s="410">
        <f t="shared" si="102"/>
        <v>0.79813029268733349</v>
      </c>
      <c r="AQ69" s="410">
        <f t="shared" si="102"/>
        <v>0.83685971831348938</v>
      </c>
      <c r="AR69" s="410">
        <f t="shared" si="102"/>
        <v>0.87491556411625071</v>
      </c>
      <c r="AS69" s="410">
        <f t="shared" si="102"/>
        <v>0.91230530885644812</v>
      </c>
      <c r="AT69" s="410">
        <f t="shared" si="102"/>
        <v>0.94903853584725084</v>
      </c>
      <c r="AU69" s="410">
        <f t="shared" si="102"/>
        <v>0.98512658451786272</v>
      </c>
      <c r="AV69" s="410">
        <f t="shared" si="102"/>
        <v>1.0205822336199839</v>
      </c>
      <c r="AW69" s="410">
        <f t="shared" si="102"/>
        <v>1.0554194165992079</v>
      </c>
      <c r="AX69" s="410">
        <f t="shared" si="102"/>
        <v>1.0896529686013636</v>
      </c>
      <c r="AY69" s="410">
        <f t="shared" si="102"/>
        <v>1.1232984038204652</v>
      </c>
      <c r="AZ69" s="410">
        <f t="shared" si="102"/>
        <v>1.1563717213749802</v>
      </c>
      <c r="BA69" s="410">
        <f t="shared" si="102"/>
        <v>1.1888892375762725</v>
      </c>
      <c r="BB69" s="410">
        <f t="shared" si="102"/>
        <v>1.2208674422853976</v>
      </c>
      <c r="BC69" s="410">
        <f t="shared" si="102"/>
        <v>1.2523228770046408</v>
      </c>
      <c r="BD69" s="410">
        <f t="shared" si="102"/>
        <v>1.2832720323863882</v>
      </c>
      <c r="BE69" s="410">
        <f t="shared" si="102"/>
        <v>1.3137312629384079</v>
      </c>
      <c r="BF69" s="410">
        <f t="shared" si="102"/>
        <v>1.3437167168404192</v>
      </c>
      <c r="BG69" s="410">
        <f t="shared" si="102"/>
        <v>1.3732442789460255</v>
      </c>
      <c r="BH69" s="410">
        <f t="shared" si="102"/>
        <v>1.4023295252144976</v>
      </c>
      <c r="BI69" s="410">
        <f t="shared" si="102"/>
        <v>1.4309876869895646</v>
      </c>
      <c r="BJ69" s="410">
        <f t="shared" si="102"/>
        <v>1.4592336237112231</v>
      </c>
      <c r="BK69" s="410">
        <f t="shared" si="102"/>
        <v>1.4870818028073272</v>
      </c>
      <c r="BL69" s="410">
        <f t="shared" si="102"/>
        <v>1.5145462856617005</v>
      </c>
      <c r="BM69" s="253"/>
      <c r="BN69" s="252"/>
      <c r="BO69" s="537">
        <f t="shared" si="59"/>
        <v>580</v>
      </c>
      <c r="BP69" s="524">
        <v>58000</v>
      </c>
      <c r="BQ69" s="382">
        <f t="shared" si="77"/>
        <v>246.76148951660767</v>
      </c>
      <c r="BR69" s="382">
        <f t="shared" si="77"/>
        <v>247.0952804931004</v>
      </c>
      <c r="BS69" s="382">
        <f t="shared" si="77"/>
        <v>247.64933529458696</v>
      </c>
      <c r="BT69" s="382">
        <f t="shared" si="77"/>
        <v>248.42032053259069</v>
      </c>
      <c r="BU69" s="382">
        <f t="shared" si="77"/>
        <v>249.40368956783414</v>
      </c>
      <c r="BV69" s="382">
        <f t="shared" si="77"/>
        <v>250.59379458150553</v>
      </c>
      <c r="BW69" s="382">
        <f t="shared" si="77"/>
        <v>251.98402005821717</v>
      </c>
      <c r="BX69" s="382">
        <f t="shared" si="77"/>
        <v>253.56693110489911</v>
      </c>
      <c r="BY69" s="382">
        <f t="shared" si="77"/>
        <v>255.33442985780334</v>
      </c>
      <c r="BZ69" s="382">
        <f t="shared" si="77"/>
        <v>257.27791354547179</v>
      </c>
      <c r="CA69" s="382">
        <f t="shared" si="77"/>
        <v>259.38842848448479</v>
      </c>
      <c r="CB69" s="382">
        <f t="shared" si="77"/>
        <v>261.65681526543261</v>
      </c>
      <c r="CC69" s="382">
        <f t="shared" si="77"/>
        <v>264.07384151074041</v>
      </c>
      <c r="CD69" s="382">
        <f t="shared" si="77"/>
        <v>266.63031973648788</v>
      </c>
      <c r="CE69" s="382">
        <f t="shared" si="77"/>
        <v>269.31720893240134</v>
      </c>
      <c r="CF69" s="382">
        <f t="shared" si="77"/>
        <v>272.12569942115158</v>
      </c>
      <c r="CG69" s="382">
        <f t="shared" si="97"/>
        <v>275.04728133183016</v>
      </c>
      <c r="CH69" s="382">
        <f t="shared" si="97"/>
        <v>278.0737976098107</v>
      </c>
      <c r="CI69" s="382">
        <f t="shared" si="97"/>
        <v>281.1974828922622</v>
      </c>
      <c r="CJ69" s="382">
        <f t="shared" si="97"/>
        <v>284.41098982465684</v>
      </c>
      <c r="CK69" s="382">
        <f t="shared" si="94"/>
        <v>287.70740450522106</v>
      </c>
      <c r="CL69" s="382">
        <f t="shared" si="94"/>
        <v>291.08025275051511</v>
      </c>
      <c r="CM69" s="382">
        <f t="shared" si="94"/>
        <v>294.52349880446081</v>
      </c>
      <c r="CN69" s="382">
        <f t="shared" si="94"/>
        <v>298.03153799036733</v>
      </c>
      <c r="CO69" s="382">
        <f t="shared" si="94"/>
        <v>301.5991846518985</v>
      </c>
      <c r="CP69" s="382">
        <f t="shared" si="94"/>
        <v>305.22165656113134</v>
      </c>
      <c r="CQ69" s="382">
        <f t="shared" si="94"/>
        <v>308.89455680218305</v>
      </c>
      <c r="CR69" s="382">
        <f t="shared" si="94"/>
        <v>312.61385397602828</v>
      </c>
      <c r="CS69" s="382">
        <f t="shared" si="94"/>
        <v>316.3758614215551</v>
      </c>
      <c r="CT69" s="382">
        <f t="shared" si="94"/>
        <v>320.17721601276929</v>
      </c>
      <c r="CU69" s="382">
        <f t="shared" si="94"/>
        <v>324.01485697365814</v>
      </c>
      <c r="CV69" s="382">
        <f t="shared" si="94"/>
        <v>327.88600505058366</v>
      </c>
      <c r="CW69" s="382">
        <f t="shared" si="94"/>
        <v>331.78814229640074</v>
      </c>
      <c r="CX69" s="382">
        <f t="shared" si="94"/>
        <v>335.71899264946012</v>
      </c>
      <c r="CY69" s="382">
        <f t="shared" si="94"/>
        <v>339.67650343268588</v>
      </c>
      <c r="CZ69" s="382">
        <f t="shared" si="94"/>
        <v>343.65882785134875</v>
      </c>
      <c r="DA69" s="382">
        <f t="shared" si="94"/>
        <v>347.66430853133562</v>
      </c>
      <c r="DB69" s="382">
        <f t="shared" si="94"/>
        <v>351.6914621111307</v>
      </c>
      <c r="DC69" s="382">
        <f t="shared" si="94"/>
        <v>355.73896487897025</v>
      </c>
      <c r="DD69" s="382">
        <f t="shared" si="94"/>
        <v>359.80563943047014</v>
      </c>
      <c r="DE69" s="521"/>
      <c r="DF69" s="252"/>
      <c r="DG69" s="537">
        <f t="shared" si="61"/>
        <v>580</v>
      </c>
      <c r="DH69" s="524">
        <v>58000</v>
      </c>
      <c r="DI69" s="382">
        <f t="shared" si="78"/>
        <v>29.094644587343303</v>
      </c>
      <c r="DJ69" s="382">
        <f t="shared" si="78"/>
        <v>58.144619731773794</v>
      </c>
      <c r="DK69" s="382">
        <f t="shared" si="78"/>
        <v>87.105924408748407</v>
      </c>
      <c r="DL69" s="382">
        <f t="shared" si="78"/>
        <v>115.93586794803971</v>
      </c>
      <c r="DM69" s="382">
        <f t="shared" si="78"/>
        <v>144.59366100947224</v>
      </c>
      <c r="DN69" s="382">
        <f t="shared" si="78"/>
        <v>173.0409348847158</v>
      </c>
      <c r="DO69" s="382">
        <f t="shared" si="78"/>
        <v>201.24217348782577</v>
      </c>
      <c r="DP69" s="382">
        <f t="shared" si="78"/>
        <v>229.16504821573557</v>
      </c>
      <c r="DQ69" s="382">
        <f t="shared" si="78"/>
        <v>256.78065181647253</v>
      </c>
      <c r="DR69" s="382">
        <f t="shared" si="78"/>
        <v>284.06363294887637</v>
      </c>
      <c r="DS69" s="382">
        <f t="shared" si="78"/>
        <v>310.99223782664927</v>
      </c>
      <c r="DT69" s="382">
        <f t="shared" si="78"/>
        <v>337.54826894203973</v>
      </c>
      <c r="DU69" s="382">
        <f t="shared" si="78"/>
        <v>363.71697325387595</v>
      </c>
      <c r="DV69" s="382">
        <f t="shared" si="78"/>
        <v>389.48687343814589</v>
      </c>
      <c r="DW69" s="382">
        <f t="shared" si="78"/>
        <v>414.84955597945219</v>
      </c>
      <c r="DX69" s="382">
        <f t="shared" si="78"/>
        <v>439.79942923622855</v>
      </c>
      <c r="DY69" s="382">
        <f t="shared" si="98"/>
        <v>464.33346337430658</v>
      </c>
      <c r="DZ69" s="382">
        <f t="shared" si="98"/>
        <v>488.45092245788595</v>
      </c>
      <c r="EA69" s="382">
        <f t="shared" si="98"/>
        <v>512.15309721141432</v>
      </c>
      <c r="EB69" s="382">
        <f t="shared" si="98"/>
        <v>535.44304517803766</v>
      </c>
      <c r="EC69" s="382">
        <f t="shared" si="95"/>
        <v>558.3253433142504</v>
      </c>
      <c r="ED69" s="382">
        <f t="shared" si="95"/>
        <v>580.80585654987749</v>
      </c>
      <c r="EE69" s="382">
        <f t="shared" si="95"/>
        <v>602.89152454715884</v>
      </c>
      <c r="EF69" s="382">
        <f t="shared" si="95"/>
        <v>624.59016782501612</v>
      </c>
      <c r="EG69" s="382">
        <f t="shared" si="95"/>
        <v>645.91031356806479</v>
      </c>
      <c r="EH69" s="382">
        <f t="shared" si="95"/>
        <v>666.8610407960233</v>
      </c>
      <c r="EI69" s="382">
        <f t="shared" si="95"/>
        <v>687.4518441020009</v>
      </c>
      <c r="EJ69" s="382">
        <f t="shared" si="95"/>
        <v>707.69251484994606</v>
      </c>
      <c r="EK69" s="382">
        <f t="shared" si="95"/>
        <v>727.59303852394567</v>
      </c>
      <c r="EL69" s="382">
        <f t="shared" si="95"/>
        <v>747.16350681945028</v>
      </c>
      <c r="EM69" s="382">
        <f t="shared" si="95"/>
        <v>766.41404303603156</v>
      </c>
      <c r="EN69" s="382">
        <f t="shared" si="95"/>
        <v>785.35473935342986</v>
      </c>
      <c r="EO69" s="382">
        <f t="shared" si="95"/>
        <v>803.99560463170064</v>
      </c>
      <c r="EP69" s="382">
        <f t="shared" si="95"/>
        <v>822.34652145937901</v>
      </c>
      <c r="EQ69" s="382">
        <f t="shared" si="95"/>
        <v>840.41721127100607</v>
      </c>
      <c r="ER69" s="382">
        <f t="shared" si="95"/>
        <v>858.21720645965559</v>
      </c>
      <c r="ES69" s="382">
        <f t="shared" si="95"/>
        <v>875.75582851576962</v>
      </c>
      <c r="ET69" s="382">
        <f t="shared" si="95"/>
        <v>893.04217132695021</v>
      </c>
      <c r="EU69" s="382">
        <f t="shared" si="95"/>
        <v>910.08508887173411</v>
      </c>
      <c r="EV69" s="382">
        <f t="shared" si="95"/>
        <v>926.8931866321617</v>
      </c>
      <c r="EW69" s="521"/>
      <c r="EX69" s="252"/>
      <c r="EY69" s="515">
        <f t="shared" si="63"/>
        <v>580</v>
      </c>
      <c r="EZ69" s="524">
        <v>58000</v>
      </c>
      <c r="FA69" s="382">
        <f t="shared" si="88"/>
        <v>331.61148951660766</v>
      </c>
      <c r="FB69" s="382">
        <f t="shared" si="88"/>
        <v>341.94528049310043</v>
      </c>
      <c r="FC69" s="382">
        <f t="shared" si="88"/>
        <v>352.49933529458701</v>
      </c>
      <c r="FD69" s="382">
        <f t="shared" si="88"/>
        <v>363.27032053259074</v>
      </c>
      <c r="FE69" s="382">
        <f t="shared" si="88"/>
        <v>374.25368956783416</v>
      </c>
      <c r="FF69" s="382">
        <f t="shared" si="88"/>
        <v>385.44379458150559</v>
      </c>
      <c r="FG69" s="382">
        <f t="shared" si="88"/>
        <v>396.83402005821722</v>
      </c>
      <c r="FH69" s="382">
        <f t="shared" si="88"/>
        <v>408.41693110489916</v>
      </c>
      <c r="FI69" s="382">
        <f t="shared" si="88"/>
        <v>420.18442985780337</v>
      </c>
      <c r="FJ69" s="382">
        <f t="shared" si="88"/>
        <v>432.12791354547181</v>
      </c>
      <c r="FK69" s="382">
        <f t="shared" si="88"/>
        <v>444.23842848448481</v>
      </c>
      <c r="FL69" s="382">
        <f t="shared" si="88"/>
        <v>456.50681526543264</v>
      </c>
      <c r="FM69" s="382">
        <f t="shared" si="88"/>
        <v>468.92384151074043</v>
      </c>
      <c r="FN69" s="382">
        <f t="shared" si="88"/>
        <v>481.4803197364879</v>
      </c>
      <c r="FO69" s="382">
        <f t="shared" si="88"/>
        <v>494.16720893240137</v>
      </c>
      <c r="FP69" s="382">
        <f t="shared" si="85"/>
        <v>506.9756994211516</v>
      </c>
      <c r="FQ69" s="382">
        <f t="shared" si="85"/>
        <v>519.89728133183019</v>
      </c>
      <c r="FR69" s="382">
        <f t="shared" si="85"/>
        <v>532.92379760981066</v>
      </c>
      <c r="FS69" s="382">
        <f t="shared" si="85"/>
        <v>546.04748289226222</v>
      </c>
      <c r="FT69" s="382">
        <f t="shared" si="85"/>
        <v>559.26098982465692</v>
      </c>
      <c r="FU69" s="382">
        <f t="shared" si="85"/>
        <v>572.55740450522103</v>
      </c>
      <c r="FV69" s="382">
        <f t="shared" si="85"/>
        <v>585.93025275051514</v>
      </c>
      <c r="FW69" s="382">
        <f t="shared" si="85"/>
        <v>599.37349880446084</v>
      </c>
      <c r="FX69" s="382">
        <f t="shared" si="85"/>
        <v>612.88153799036741</v>
      </c>
      <c r="FY69" s="382">
        <f t="shared" si="85"/>
        <v>626.44918465189858</v>
      </c>
      <c r="FZ69" s="382">
        <f t="shared" si="85"/>
        <v>640.07165656113136</v>
      </c>
      <c r="GA69" s="382">
        <f t="shared" si="85"/>
        <v>653.74455680218307</v>
      </c>
      <c r="GB69" s="382">
        <f t="shared" si="85"/>
        <v>667.4638539760283</v>
      </c>
      <c r="GC69" s="382">
        <f t="shared" si="85"/>
        <v>681.22586142155512</v>
      </c>
      <c r="GD69" s="382">
        <f t="shared" si="85"/>
        <v>695.02721601276926</v>
      </c>
      <c r="GE69" s="382">
        <f t="shared" si="83"/>
        <v>708.86485697365811</v>
      </c>
      <c r="GF69" s="382">
        <f t="shared" si="83"/>
        <v>722.73600505058369</v>
      </c>
      <c r="GG69" s="382">
        <f t="shared" si="83"/>
        <v>736.6381422964007</v>
      </c>
      <c r="GH69" s="382">
        <f t="shared" si="83"/>
        <v>750.56899264946014</v>
      </c>
      <c r="GI69" s="382">
        <f t="shared" si="83"/>
        <v>764.5265034326859</v>
      </c>
      <c r="GJ69" s="382">
        <f t="shared" si="83"/>
        <v>778.50882785134877</v>
      </c>
      <c r="GK69" s="382">
        <f t="shared" si="83"/>
        <v>792.5143085313357</v>
      </c>
      <c r="GL69" s="382">
        <f t="shared" si="83"/>
        <v>806.54146211113073</v>
      </c>
      <c r="GM69" s="382">
        <f t="shared" si="83"/>
        <v>820.58896487897027</v>
      </c>
      <c r="GN69" s="382">
        <f t="shared" si="83"/>
        <v>834.65563943047016</v>
      </c>
      <c r="GO69" s="511"/>
      <c r="GP69" s="521"/>
      <c r="GQ69" s="524">
        <v>58000</v>
      </c>
      <c r="GR69" s="583">
        <f t="shared" si="89"/>
        <v>10.397681402194021</v>
      </c>
      <c r="GS69" s="477">
        <f t="shared" si="89"/>
        <v>4.8809444806849518</v>
      </c>
      <c r="GT69" s="477">
        <f t="shared" si="89"/>
        <v>3.0467894427073441</v>
      </c>
      <c r="GU69" s="477">
        <f t="shared" si="89"/>
        <v>2.133373018739996</v>
      </c>
      <c r="GV69" s="477">
        <f t="shared" si="89"/>
        <v>1.5883132563004752</v>
      </c>
      <c r="GW69" s="477">
        <f t="shared" si="89"/>
        <v>1.22747175307564</v>
      </c>
      <c r="GX69" s="477">
        <f t="shared" si="89"/>
        <v>0.97192274949377777</v>
      </c>
      <c r="GY69" s="477">
        <f t="shared" si="89"/>
        <v>0.78219555854964495</v>
      </c>
      <c r="GZ69" s="477">
        <f t="shared" si="89"/>
        <v>0.63635549207235265</v>
      </c>
      <c r="HA69" s="477">
        <f t="shared" si="89"/>
        <v>0.52123631265126757</v>
      </c>
      <c r="HB69" s="477">
        <f t="shared" si="89"/>
        <v>0.42845503665627993</v>
      </c>
      <c r="HC69" s="477">
        <f t="shared" si="89"/>
        <v>0.35241936418823477</v>
      </c>
      <c r="HD69" s="477">
        <f t="shared" si="89"/>
        <v>0.28925476673707401</v>
      </c>
      <c r="HE69" s="477">
        <f t="shared" si="89"/>
        <v>0.23619139070408599</v>
      </c>
      <c r="HF69" s="477">
        <f t="shared" si="89"/>
        <v>0.19119618620702547</v>
      </c>
      <c r="HG69" s="477">
        <f t="shared" si="89"/>
        <v>0.15274296808793902</v>
      </c>
      <c r="HH69" s="477">
        <f t="shared" si="86"/>
        <v>0.1196636088937935</v>
      </c>
      <c r="HI69" s="477">
        <f t="shared" si="86"/>
        <v>9.1048809833620792E-2</v>
      </c>
      <c r="HJ69" s="477">
        <f t="shared" si="86"/>
        <v>6.6180182967548212E-2</v>
      </c>
      <c r="HK69" s="477">
        <f t="shared" si="86"/>
        <v>4.4482685621025593E-2</v>
      </c>
      <c r="HL69" s="477">
        <f t="shared" si="86"/>
        <v>2.5490623632608751E-2</v>
      </c>
      <c r="HM69" s="477">
        <f t="shared" si="86"/>
        <v>8.8229072466275722E-3</v>
      </c>
      <c r="HN69" s="477">
        <f t="shared" si="86"/>
        <v>5.8352549330336735E-3</v>
      </c>
      <c r="HO69" s="477">
        <f t="shared" si="86"/>
        <v>1.8746100143428743E-2</v>
      </c>
      <c r="HP69" s="477">
        <f t="shared" si="86"/>
        <v>3.0129769578474831E-2</v>
      </c>
      <c r="HQ69" s="477">
        <f t="shared" si="86"/>
        <v>4.0172363650024905E-2</v>
      </c>
      <c r="HR69" s="477">
        <f t="shared" si="86"/>
        <v>4.9032215985759298E-2</v>
      </c>
      <c r="HS69" s="477">
        <f t="shared" si="86"/>
        <v>5.6844830247282679E-2</v>
      </c>
      <c r="HT69" s="477">
        <f t="shared" si="86"/>
        <v>6.3726801449962692E-2</v>
      </c>
      <c r="HU69" s="477">
        <f t="shared" si="46"/>
        <v>6.9778957792808252E-2</v>
      </c>
      <c r="HV69" s="477">
        <f t="shared" si="46"/>
        <v>7.5088898207555266E-2</v>
      </c>
      <c r="HW69" s="477">
        <f t="shared" si="46"/>
        <v>7.9733057133390697E-2</v>
      </c>
      <c r="HX69" s="477">
        <f t="shared" si="46"/>
        <v>8.3778396234088212E-2</v>
      </c>
      <c r="HY69" s="477">
        <f t="shared" si="46"/>
        <v>8.7283799392181685E-2</v>
      </c>
      <c r="HZ69" s="477">
        <f t="shared" si="46"/>
        <v>9.0301229937386401E-2</v>
      </c>
      <c r="IA69" s="477">
        <f t="shared" si="46"/>
        <v>9.287669602561606E-2</v>
      </c>
      <c r="IB69" s="477">
        <f t="shared" si="46"/>
        <v>9.5051060208770285E-2</v>
      </c>
      <c r="IC69" s="477">
        <f t="shared" si="46"/>
        <v>9.6860721691664486E-2</v>
      </c>
      <c r="ID69" s="477">
        <f t="shared" si="46"/>
        <v>9.8338193963506723E-2</v>
      </c>
      <c r="IE69" s="477">
        <f t="shared" si="47"/>
        <v>9.9512595984046312E-2</v>
      </c>
    </row>
    <row r="70" spans="1:320">
      <c r="J70" s="252"/>
      <c r="K70" s="499">
        <v>53000</v>
      </c>
      <c r="L70" s="382">
        <f t="shared" si="69"/>
        <v>16.154399999999999</v>
      </c>
      <c r="M70" s="382">
        <v>530</v>
      </c>
      <c r="N70" s="493"/>
      <c r="O70" s="263"/>
      <c r="P70" s="383">
        <f t="shared" si="75"/>
        <v>-26.500002288000502</v>
      </c>
      <c r="Q70" s="383">
        <f t="shared" si="70"/>
        <v>246.64999771199948</v>
      </c>
      <c r="R70" s="382">
        <f t="shared" si="71"/>
        <v>611.99396506208791</v>
      </c>
      <c r="S70" s="263">
        <f t="shared" si="80"/>
        <v>0.11640418784031074</v>
      </c>
      <c r="T70" s="492"/>
      <c r="U70" s="492"/>
      <c r="V70" s="279"/>
      <c r="X70" s="524">
        <v>59000</v>
      </c>
      <c r="Y70" s="410">
        <f t="shared" ref="Y70:BL70" si="103">SQRT(5*((((1/$S76)*(((1+0.2*(Y$10/$R$11)^2)^3.5)-1))+1)^(1/3.5)-1))</f>
        <v>4.8696385080354676E-2</v>
      </c>
      <c r="Z70" s="410">
        <f t="shared" si="103"/>
        <v>9.7313967411994204E-2</v>
      </c>
      <c r="AA70" s="410">
        <f t="shared" si="103"/>
        <v>0.14577518147409627</v>
      </c>
      <c r="AB70" s="410">
        <f t="shared" si="103"/>
        <v>0.19400488474467337</v>
      </c>
      <c r="AC70" s="410">
        <f t="shared" si="103"/>
        <v>0.24193144464478564</v>
      </c>
      <c r="AD70" s="410">
        <f t="shared" si="103"/>
        <v>0.28948768693561083</v>
      </c>
      <c r="AE70" s="410">
        <f t="shared" si="103"/>
        <v>0.33661167610967846</v>
      </c>
      <c r="AF70" s="410">
        <f t="shared" si="103"/>
        <v>0.38324730998672224</v>
      </c>
      <c r="AG70" s="410">
        <f t="shared" si="103"/>
        <v>0.42934472254356937</v>
      </c>
      <c r="AH70" s="410">
        <f t="shared" si="103"/>
        <v>0.47486049985378381</v>
      </c>
      <c r="AI70" s="410">
        <f t="shared" si="103"/>
        <v>0.51975772304073375</v>
      </c>
      <c r="AJ70" s="410">
        <f t="shared" si="103"/>
        <v>0.56400585885294741</v>
      </c>
      <c r="AK70" s="410">
        <f t="shared" si="103"/>
        <v>0.60758052269402674</v>
      </c>
      <c r="AL70" s="410">
        <f t="shared" si="103"/>
        <v>0.65046314081462142</v>
      </c>
      <c r="AM70" s="410">
        <f t="shared" si="103"/>
        <v>0.69264053824085536</v>
      </c>
      <c r="AN70" s="410">
        <f t="shared" si="103"/>
        <v>0.73410447732799777</v>
      </c>
      <c r="AO70" s="410">
        <f t="shared" si="103"/>
        <v>0.7748511690786033</v>
      </c>
      <c r="AP70" s="410">
        <f t="shared" si="103"/>
        <v>0.81488077600737252</v>
      </c>
      <c r="AQ70" s="410">
        <f t="shared" si="103"/>
        <v>0.85419692175616413</v>
      </c>
      <c r="AR70" s="410">
        <f t="shared" si="103"/>
        <v>0.89280621915837133</v>
      </c>
      <c r="AS70" s="410">
        <f t="shared" si="103"/>
        <v>0.93071782522630997</v>
      </c>
      <c r="AT70" s="410">
        <f t="shared" si="103"/>
        <v>0.96794302871076299</v>
      </c>
      <c r="AU70" s="410">
        <f t="shared" si="103"/>
        <v>1.0044948735141541</v>
      </c>
      <c r="AV70" s="410">
        <f t="shared" si="103"/>
        <v>1.0403878193336396</v>
      </c>
      <c r="AW70" s="410">
        <f t="shared" si="103"/>
        <v>1.0756374394397741</v>
      </c>
      <c r="AX70" s="410">
        <f t="shared" si="103"/>
        <v>1.110260154412771</v>
      </c>
      <c r="AY70" s="410">
        <f t="shared" si="103"/>
        <v>1.1442729999038377</v>
      </c>
      <c r="AZ70" s="410">
        <f t="shared" si="103"/>
        <v>1.1776934260050462</v>
      </c>
      <c r="BA70" s="410">
        <f t="shared" si="103"/>
        <v>1.2105391255407443</v>
      </c>
      <c r="BB70" s="410">
        <f t="shared" si="103"/>
        <v>1.2428278884867188</v>
      </c>
      <c r="BC70" s="410">
        <f t="shared" si="103"/>
        <v>1.2745774797369465</v>
      </c>
      <c r="BD70" s="410">
        <f t="shared" si="103"/>
        <v>1.305805537536034</v>
      </c>
      <c r="BE70" s="410">
        <f t="shared" si="103"/>
        <v>1.3365294900499867</v>
      </c>
      <c r="BF70" s="410">
        <f t="shared" si="103"/>
        <v>1.366766487736411</v>
      </c>
      <c r="BG70" s="410">
        <f t="shared" si="103"/>
        <v>1.3965333493810463</v>
      </c>
      <c r="BH70" s="410">
        <f t="shared" si="103"/>
        <v>1.4258465198783226</v>
      </c>
      <c r="BI70" s="410">
        <f t="shared" si="103"/>
        <v>1.4547220380407766</v>
      </c>
      <c r="BJ70" s="410">
        <f t="shared" si="103"/>
        <v>1.4831755129199795</v>
      </c>
      <c r="BK70" s="410">
        <f t="shared" si="103"/>
        <v>1.5112221073064185</v>
      </c>
      <c r="BL70" s="410">
        <f t="shared" si="103"/>
        <v>1.5388765272454903</v>
      </c>
      <c r="BM70" s="253"/>
      <c r="BN70" s="252"/>
      <c r="BO70" s="537">
        <f t="shared" si="59"/>
        <v>590.00000000000011</v>
      </c>
      <c r="BP70" s="524">
        <v>59000</v>
      </c>
      <c r="BQ70" s="382">
        <f t="shared" si="77"/>
        <v>246.76697581050274</v>
      </c>
      <c r="BR70" s="382">
        <f t="shared" si="77"/>
        <v>247.11715321480932</v>
      </c>
      <c r="BS70" s="382">
        <f t="shared" si="77"/>
        <v>247.69828010859791</v>
      </c>
      <c r="BT70" s="382">
        <f t="shared" si="77"/>
        <v>248.50667507016186</v>
      </c>
      <c r="BU70" s="382">
        <f t="shared" si="77"/>
        <v>249.53732322859312</v>
      </c>
      <c r="BV70" s="382">
        <f t="shared" si="77"/>
        <v>250.78400562702316</v>
      </c>
      <c r="BW70" s="382">
        <f t="shared" si="77"/>
        <v>252.23945271308779</v>
      </c>
      <c r="BX70" s="382">
        <f t="shared" si="77"/>
        <v>253.89551407998073</v>
      </c>
      <c r="BY70" s="382">
        <f t="shared" si="77"/>
        <v>255.74333644962769</v>
      </c>
      <c r="BZ70" s="382">
        <f t="shared" si="77"/>
        <v>257.77354235368801</v>
      </c>
      <c r="CA70" s="382">
        <f t="shared" si="77"/>
        <v>259.97640290066158</v>
      </c>
      <c r="CB70" s="382">
        <f t="shared" si="77"/>
        <v>262.34199925954852</v>
      </c>
      <c r="CC70" s="382">
        <f t="shared" si="77"/>
        <v>264.86036887958858</v>
      </c>
      <c r="CD70" s="382">
        <f t="shared" si="77"/>
        <v>267.52163385694479</v>
      </c>
      <c r="CE70" s="382">
        <f t="shared" si="77"/>
        <v>270.31611014000072</v>
      </c>
      <c r="CF70" s="382">
        <f t="shared" si="77"/>
        <v>273.23439736001103</v>
      </c>
      <c r="CG70" s="382">
        <f t="shared" si="97"/>
        <v>276.2674499444538</v>
      </c>
      <c r="CH70" s="382">
        <f t="shared" si="97"/>
        <v>279.40663080845655</v>
      </c>
      <c r="CI70" s="382">
        <f t="shared" si="97"/>
        <v>282.64374933963353</v>
      </c>
      <c r="CJ70" s="382">
        <f t="shared" si="97"/>
        <v>285.97108562250992</v>
      </c>
      <c r="CK70" s="382">
        <f t="shared" si="94"/>
        <v>289.38140292627958</v>
      </c>
      <c r="CL70" s="382">
        <f t="shared" si="94"/>
        <v>292.86795044117997</v>
      </c>
      <c r="CM70" s="382">
        <f t="shared" si="94"/>
        <v>296.42445812897336</v>
      </c>
      <c r="CN70" s="382">
        <f t="shared" si="94"/>
        <v>300.04512538178636</v>
      </c>
      <c r="CO70" s="382">
        <f t="shared" si="94"/>
        <v>303.72460498503227</v>
      </c>
      <c r="CP70" s="382">
        <f t="shared" si="94"/>
        <v>307.45798367274023</v>
      </c>
      <c r="CQ70" s="382">
        <f t="shared" si="94"/>
        <v>311.24076036041532</v>
      </c>
      <c r="CR70" s="382">
        <f t="shared" si="94"/>
        <v>315.06882295031158</v>
      </c>
      <c r="CS70" s="382">
        <f t="shared" si="94"/>
        <v>318.93842443178596</v>
      </c>
      <c r="CT70" s="382">
        <f t="shared" si="94"/>
        <v>322.84615884773024</v>
      </c>
      <c r="CU70" s="382">
        <f t="shared" si="94"/>
        <v>326.78893756749432</v>
      </c>
      <c r="CV70" s="382">
        <f t="shared" si="94"/>
        <v>330.76396619647517</v>
      </c>
      <c r="CW70" s="382">
        <f t="shared" si="94"/>
        <v>334.76872236113911</v>
      </c>
      <c r="CX70" s="382">
        <f t="shared" si="94"/>
        <v>338.80093453370603</v>
      </c>
      <c r="CY70" s="382">
        <f t="shared" si="94"/>
        <v>342.85856200093627</v>
      </c>
      <c r="CZ70" s="382">
        <f t="shared" si="94"/>
        <v>346.93977603431023</v>
      </c>
      <c r="DA70" s="382">
        <f t="shared" si="94"/>
        <v>351.04294228236006</v>
      </c>
      <c r="DB70" s="382">
        <f t="shared" si="94"/>
        <v>355.16660437821452</v>
      </c>
      <c r="DC70" s="382">
        <f t="shared" si="94"/>
        <v>359.30946873491871</v>
      </c>
      <c r="DD70" s="382">
        <f t="shared" si="94"/>
        <v>363.47039048640318</v>
      </c>
      <c r="DE70" s="521"/>
      <c r="DF70" s="252"/>
      <c r="DG70" s="537">
        <f t="shared" si="61"/>
        <v>590.00000000000011</v>
      </c>
      <c r="DH70" s="524">
        <v>59000</v>
      </c>
      <c r="DI70" s="382">
        <f t="shared" si="78"/>
        <v>29.801893789516559</v>
      </c>
      <c r="DJ70" s="382">
        <f t="shared" si="78"/>
        <v>59.555560772389143</v>
      </c>
      <c r="DK70" s="382">
        <f t="shared" si="78"/>
        <v>89.213531317977598</v>
      </c>
      <c r="DL70" s="382">
        <f t="shared" si="78"/>
        <v>118.72981865630602</v>
      </c>
      <c r="DM70" s="382">
        <f t="shared" si="78"/>
        <v>148.06058408136138</v>
      </c>
      <c r="DN70" s="382">
        <f t="shared" si="78"/>
        <v>177.16471736437686</v>
      </c>
      <c r="DO70" s="382">
        <f t="shared" si="78"/>
        <v>206.00431434855741</v>
      </c>
      <c r="DP70" s="382">
        <f t="shared" si="78"/>
        <v>234.54504083815326</v>
      </c>
      <c r="DQ70" s="382">
        <f t="shared" si="78"/>
        <v>262.75637912792104</v>
      </c>
      <c r="DR70" s="382">
        <f t="shared" si="78"/>
        <v>290.61176015688216</v>
      </c>
      <c r="DS70" s="382">
        <f t="shared" si="78"/>
        <v>318.08858979534119</v>
      </c>
      <c r="DT70" s="382">
        <f t="shared" si="78"/>
        <v>345.16818187766359</v>
      </c>
      <c r="DU70" s="382">
        <f t="shared" si="78"/>
        <v>371.83561317801332</v>
      </c>
      <c r="DV70" s="382">
        <f t="shared" si="78"/>
        <v>398.07951667387937</v>
      </c>
      <c r="DW70" s="382">
        <f t="shared" si="78"/>
        <v>423.8918293607598</v>
      </c>
      <c r="DX70" s="382">
        <f t="shared" si="78"/>
        <v>449.26750984979299</v>
      </c>
      <c r="DY70" s="382">
        <f t="shared" si="98"/>
        <v>474.20423929740872</v>
      </c>
      <c r="DZ70" s="382">
        <f t="shared" si="98"/>
        <v>498.70211716162299</v>
      </c>
      <c r="EA70" s="382">
        <f t="shared" si="98"/>
        <v>522.76336108938494</v>
      </c>
      <c r="EB70" s="382">
        <f t="shared" si="98"/>
        <v>546.39201809482313</v>
      </c>
      <c r="EC70" s="382">
        <f t="shared" si="95"/>
        <v>569.59369221421275</v>
      </c>
      <c r="ED70" s="382">
        <f t="shared" si="95"/>
        <v>592.37529209490629</v>
      </c>
      <c r="EE70" s="382">
        <f t="shared" si="95"/>
        <v>614.74480052646766</v>
      </c>
      <c r="EF70" s="382">
        <f t="shared" si="95"/>
        <v>636.71106675629323</v>
      </c>
      <c r="EG70" s="382">
        <f t="shared" si="95"/>
        <v>658.28362153197884</v>
      </c>
      <c r="EH70" s="382">
        <f t="shared" si="95"/>
        <v>679.47251414951768</v>
      </c>
      <c r="EI70" s="382">
        <f t="shared" si="95"/>
        <v>700.28817032463974</v>
      </c>
      <c r="EJ70" s="382">
        <f t="shared" si="95"/>
        <v>720.74126940838289</v>
      </c>
      <c r="EK70" s="382">
        <f t="shared" si="95"/>
        <v>740.84263930247266</v>
      </c>
      <c r="EL70" s="382">
        <f t="shared" si="95"/>
        <v>760.60316736472942</v>
      </c>
      <c r="EM70" s="382">
        <f t="shared" si="95"/>
        <v>780.03372560305684</v>
      </c>
      <c r="EN70" s="382">
        <f t="shared" si="95"/>
        <v>799.14510851670855</v>
      </c>
      <c r="EO70" s="382">
        <f t="shared" si="95"/>
        <v>817.94798203810171</v>
      </c>
      <c r="EP70" s="382">
        <f t="shared" si="95"/>
        <v>836.45284214378967</v>
      </c>
      <c r="EQ70" s="382">
        <f t="shared" si="95"/>
        <v>854.66998182914472</v>
      </c>
      <c r="ER70" s="382">
        <f t="shared" si="95"/>
        <v>872.60946527031376</v>
      </c>
      <c r="ES70" s="382">
        <f t="shared" si="95"/>
        <v>890.28110812377633</v>
      </c>
      <c r="ET70" s="382">
        <f t="shared" si="95"/>
        <v>907.69446303489428</v>
      </c>
      <c r="EU70" s="382">
        <f t="shared" si="95"/>
        <v>924.8588095399391</v>
      </c>
      <c r="EV70" s="382">
        <f t="shared" si="95"/>
        <v>941.78314764994377</v>
      </c>
      <c r="EW70" s="521"/>
      <c r="EX70" s="252"/>
      <c r="EY70" s="515">
        <f t="shared" si="63"/>
        <v>590.00000000000011</v>
      </c>
      <c r="EZ70" s="524">
        <v>59000</v>
      </c>
      <c r="FA70" s="382">
        <f t="shared" si="88"/>
        <v>337.61697581050288</v>
      </c>
      <c r="FB70" s="382">
        <f t="shared" si="88"/>
        <v>347.96715321480946</v>
      </c>
      <c r="FC70" s="382">
        <f t="shared" si="88"/>
        <v>358.54828010859808</v>
      </c>
      <c r="FD70" s="382">
        <f t="shared" si="88"/>
        <v>369.356675070162</v>
      </c>
      <c r="FE70" s="382">
        <f t="shared" si="88"/>
        <v>380.38732322859323</v>
      </c>
      <c r="FF70" s="382">
        <f t="shared" si="88"/>
        <v>391.63400562702327</v>
      </c>
      <c r="FG70" s="382">
        <f t="shared" si="88"/>
        <v>403.08945271308789</v>
      </c>
      <c r="FH70" s="382">
        <f t="shared" si="88"/>
        <v>414.74551407998086</v>
      </c>
      <c r="FI70" s="382">
        <f t="shared" si="88"/>
        <v>426.59333644962783</v>
      </c>
      <c r="FJ70" s="382">
        <f t="shared" si="88"/>
        <v>438.62354235368815</v>
      </c>
      <c r="FK70" s="382">
        <f t="shared" si="88"/>
        <v>450.82640290066172</v>
      </c>
      <c r="FL70" s="382">
        <f t="shared" si="88"/>
        <v>463.19199925954865</v>
      </c>
      <c r="FM70" s="382">
        <f t="shared" si="88"/>
        <v>475.71036887958871</v>
      </c>
      <c r="FN70" s="382">
        <f t="shared" si="88"/>
        <v>488.37163385694492</v>
      </c>
      <c r="FO70" s="382">
        <f t="shared" si="88"/>
        <v>501.16611014000085</v>
      </c>
      <c r="FP70" s="382">
        <f t="shared" si="85"/>
        <v>514.08439736001117</v>
      </c>
      <c r="FQ70" s="382">
        <f t="shared" si="85"/>
        <v>527.11744994445394</v>
      </c>
      <c r="FR70" s="382">
        <f t="shared" si="85"/>
        <v>540.25663080845675</v>
      </c>
      <c r="FS70" s="382">
        <f t="shared" si="85"/>
        <v>553.49374933963372</v>
      </c>
      <c r="FT70" s="382">
        <f t="shared" si="85"/>
        <v>566.82108562251005</v>
      </c>
      <c r="FU70" s="382">
        <f t="shared" si="85"/>
        <v>580.23140292627977</v>
      </c>
      <c r="FV70" s="382">
        <f t="shared" si="85"/>
        <v>593.71795044118016</v>
      </c>
      <c r="FW70" s="382">
        <f t="shared" si="85"/>
        <v>607.27445812897349</v>
      </c>
      <c r="FX70" s="382">
        <f t="shared" si="85"/>
        <v>620.89512538178656</v>
      </c>
      <c r="FY70" s="382">
        <f t="shared" si="85"/>
        <v>634.57460498503247</v>
      </c>
      <c r="FZ70" s="382">
        <f t="shared" si="85"/>
        <v>648.30798367274042</v>
      </c>
      <c r="GA70" s="382">
        <f t="shared" si="85"/>
        <v>662.09076036041552</v>
      </c>
      <c r="GB70" s="382">
        <f t="shared" si="85"/>
        <v>675.91882295031178</v>
      </c>
      <c r="GC70" s="382">
        <f t="shared" si="85"/>
        <v>689.7884244317861</v>
      </c>
      <c r="GD70" s="382">
        <f t="shared" si="85"/>
        <v>703.69615884773043</v>
      </c>
      <c r="GE70" s="382">
        <f t="shared" si="83"/>
        <v>717.63893756749439</v>
      </c>
      <c r="GF70" s="382">
        <f t="shared" si="83"/>
        <v>731.6139661964753</v>
      </c>
      <c r="GG70" s="382">
        <f t="shared" si="83"/>
        <v>745.61872236113925</v>
      </c>
      <c r="GH70" s="382">
        <f t="shared" si="83"/>
        <v>759.65093453370616</v>
      </c>
      <c r="GI70" s="382">
        <f t="shared" si="83"/>
        <v>773.70856200093635</v>
      </c>
      <c r="GJ70" s="382">
        <f t="shared" si="83"/>
        <v>787.78977603431031</v>
      </c>
      <c r="GK70" s="382">
        <f t="shared" si="83"/>
        <v>801.8929422823602</v>
      </c>
      <c r="GL70" s="382">
        <f t="shared" si="83"/>
        <v>816.01660437821465</v>
      </c>
      <c r="GM70" s="382">
        <f t="shared" si="83"/>
        <v>830.15946873491885</v>
      </c>
      <c r="GN70" s="382">
        <f t="shared" si="83"/>
        <v>844.32039048640331</v>
      </c>
      <c r="GO70" s="511"/>
      <c r="GP70" s="521"/>
      <c r="GQ70" s="524">
        <v>59000</v>
      </c>
      <c r="GR70" s="583">
        <f t="shared" si="89"/>
        <v>10.328708779214116</v>
      </c>
      <c r="GS70" s="477">
        <f t="shared" si="89"/>
        <v>4.8427315384482501</v>
      </c>
      <c r="GT70" s="477">
        <f t="shared" si="89"/>
        <v>3.0189898865302096</v>
      </c>
      <c r="GU70" s="477">
        <f t="shared" si="89"/>
        <v>2.1109006924314424</v>
      </c>
      <c r="GV70" s="477">
        <f t="shared" si="89"/>
        <v>1.5691329369575162</v>
      </c>
      <c r="GW70" s="477">
        <f t="shared" si="89"/>
        <v>1.2105643350055124</v>
      </c>
      <c r="GX70" s="477">
        <f t="shared" si="89"/>
        <v>0.95670393597225456</v>
      </c>
      <c r="GY70" s="477">
        <f t="shared" si="89"/>
        <v>0.76829794651754812</v>
      </c>
      <c r="GZ70" s="477">
        <f t="shared" si="89"/>
        <v>0.62353179726968289</v>
      </c>
      <c r="HA70" s="477">
        <f t="shared" si="89"/>
        <v>0.50931105512352348</v>
      </c>
      <c r="HB70" s="477">
        <f t="shared" si="89"/>
        <v>0.41729825389437669</v>
      </c>
      <c r="HC70" s="477">
        <f t="shared" si="89"/>
        <v>0.34193133544306736</v>
      </c>
      <c r="HD70" s="477">
        <f t="shared" si="89"/>
        <v>0.2793566619769855</v>
      </c>
      <c r="HE70" s="477">
        <f t="shared" si="89"/>
        <v>0.22681929966528774</v>
      </c>
      <c r="HF70" s="477">
        <f t="shared" si="89"/>
        <v>0.18229716976562801</v>
      </c>
      <c r="HG70" s="477">
        <f t="shared" si="89"/>
        <v>0.14427236799716253</v>
      </c>
      <c r="HH70" s="477">
        <f t="shared" si="86"/>
        <v>0.11158316662339961</v>
      </c>
      <c r="HI70" s="477">
        <f t="shared" si="86"/>
        <v>8.3325320300107059E-2</v>
      </c>
      <c r="HJ70" s="477">
        <f t="shared" si="86"/>
        <v>5.8784510425921623E-2</v>
      </c>
      <c r="HK70" s="477">
        <f t="shared" si="86"/>
        <v>3.7389029947618266E-2</v>
      </c>
      <c r="HL70" s="477">
        <f t="shared" si="86"/>
        <v>1.867596298462236E-2</v>
      </c>
      <c r="HM70" s="477">
        <f t="shared" si="86"/>
        <v>2.2665670972292469E-3</v>
      </c>
      <c r="HN70" s="477">
        <f t="shared" si="86"/>
        <v>1.2151940758338356E-2</v>
      </c>
      <c r="HO70" s="477">
        <f t="shared" si="86"/>
        <v>2.484006042973393E-2</v>
      </c>
      <c r="HP70" s="477">
        <f t="shared" si="86"/>
        <v>3.6016415677743864E-2</v>
      </c>
      <c r="HQ70" s="477">
        <f t="shared" si="86"/>
        <v>4.5865770620295489E-2</v>
      </c>
      <c r="HR70" s="477">
        <f t="shared" si="86"/>
        <v>5.4545273764251445E-2</v>
      </c>
      <c r="HS70" s="477">
        <f t="shared" si="86"/>
        <v>6.218937136049308E-2</v>
      </c>
      <c r="HT70" s="477">
        <f t="shared" si="86"/>
        <v>6.8913710094704816E-2</v>
      </c>
      <c r="HU70" s="477">
        <f t="shared" si="46"/>
        <v>7.4818263923571812E-2</v>
      </c>
      <c r="HV70" s="477">
        <f t="shared" si="46"/>
        <v>7.9989859396558796E-2</v>
      </c>
      <c r="HW70" s="477">
        <f t="shared" si="46"/>
        <v>8.4504230333809646E-2</v>
      </c>
      <c r="HX70" s="477">
        <f t="shared" si="46"/>
        <v>8.8427701107273118E-2</v>
      </c>
      <c r="HY70" s="477">
        <f t="shared" si="46"/>
        <v>9.1818574509525006E-2</v>
      </c>
      <c r="HZ70" s="477">
        <f t="shared" si="46"/>
        <v>9.4728282903930497E-2</v>
      </c>
      <c r="IA70" s="477">
        <f t="shared" si="46"/>
        <v>9.7202348372107478E-2</v>
      </c>
      <c r="IB70" s="477">
        <f t="shared" si="46"/>
        <v>9.9281187744947041E-2</v>
      </c>
      <c r="IC70" s="477">
        <f t="shared" si="46"/>
        <v>0.10100079089405581</v>
      </c>
      <c r="ID70" s="477">
        <f t="shared" si="46"/>
        <v>0.10239329487722283</v>
      </c>
      <c r="IE70" s="477">
        <f t="shared" si="47"/>
        <v>0.10348747204358226</v>
      </c>
    </row>
    <row r="71" spans="1:320" ht="36">
      <c r="J71" s="252"/>
      <c r="K71" s="499">
        <v>54000</v>
      </c>
      <c r="L71" s="382">
        <f t="shared" si="69"/>
        <v>16.459199999999999</v>
      </c>
      <c r="M71" s="382">
        <v>540</v>
      </c>
      <c r="N71" s="493"/>
      <c r="O71" s="263"/>
      <c r="P71" s="383">
        <f t="shared" si="75"/>
        <v>-26.500002288000502</v>
      </c>
      <c r="Q71" s="383">
        <f t="shared" si="70"/>
        <v>246.64999771199948</v>
      </c>
      <c r="R71" s="382">
        <f t="shared" si="71"/>
        <v>611.99396506208791</v>
      </c>
      <c r="S71" s="263">
        <f t="shared" si="80"/>
        <v>0.11094172614449055</v>
      </c>
      <c r="T71" s="492"/>
      <c r="U71" s="492"/>
      <c r="V71" s="279"/>
      <c r="X71" s="525">
        <v>60000</v>
      </c>
      <c r="Y71" s="410">
        <f t="shared" ref="Y71:BL71" si="104">SQRT(5*((((1/$S77)*(((1+0.2*(Y$10/$R$11)^2)^3.5)-1))+1)^(1/3.5)-1))</f>
        <v>4.9880090468554662E-2</v>
      </c>
      <c r="Z71" s="410">
        <f t="shared" si="104"/>
        <v>9.9675123897224285E-2</v>
      </c>
      <c r="AA71" s="410">
        <f t="shared" si="104"/>
        <v>0.14930144434520468</v>
      </c>
      <c r="AB71" s="410">
        <f t="shared" si="104"/>
        <v>0.19867813690568956</v>
      </c>
      <c r="AC71" s="410">
        <f t="shared" si="104"/>
        <v>0.24772825040919502</v>
      </c>
      <c r="AD71" s="410">
        <f t="shared" si="104"/>
        <v>0.29637985633498454</v>
      </c>
      <c r="AE71" s="410">
        <f t="shared" si="104"/>
        <v>0.34456691005219953</v>
      </c>
      <c r="AF71" s="410">
        <f t="shared" si="104"/>
        <v>0.39222989481531645</v>
      </c>
      <c r="AG71" s="410">
        <f t="shared" si="104"/>
        <v>0.43931624326138707</v>
      </c>
      <c r="AH71" s="410">
        <f t="shared" si="104"/>
        <v>0.48578054410041072</v>
      </c>
      <c r="AI71" s="410">
        <f t="shared" si="104"/>
        <v>0.53158455223392587</v>
      </c>
      <c r="AJ71" s="410">
        <f t="shared" si="104"/>
        <v>0.57669702811385626</v>
      </c>
      <c r="AK71" s="410">
        <f t="shared" si="104"/>
        <v>0.62109343664013694</v>
      </c>
      <c r="AL71" s="410">
        <f t="shared" si="104"/>
        <v>0.66475553753107419</v>
      </c>
      <c r="AM71" s="410">
        <f t="shared" si="104"/>
        <v>0.70767089836609443</v>
      </c>
      <c r="AN71" s="410">
        <f t="shared" si="104"/>
        <v>0.74983235900043677</v>
      </c>
      <c r="AO71" s="410">
        <f t="shared" si="104"/>
        <v>0.79123747240523523</v>
      </c>
      <c r="AP71" s="410">
        <f t="shared" si="104"/>
        <v>0.83188794275365696</v>
      </c>
      <c r="AQ71" s="410">
        <f t="shared" si="104"/>
        <v>0.87178907720945298</v>
      </c>
      <c r="AR71" s="410">
        <f t="shared" si="104"/>
        <v>0.91094926371369789</v>
      </c>
      <c r="AS71" s="410">
        <f t="shared" si="104"/>
        <v>0.94937948332664879</v>
      </c>
      <c r="AT71" s="410">
        <f t="shared" si="104"/>
        <v>0.98709286248258732</v>
      </c>
      <c r="AU71" s="410">
        <f t="shared" si="104"/>
        <v>1.0241042678968384</v>
      </c>
      <c r="AV71" s="410">
        <f t="shared" si="104"/>
        <v>1.0604299448104442</v>
      </c>
      <c r="AW71" s="410">
        <f t="shared" si="104"/>
        <v>1.0960871977189757</v>
      </c>
      <c r="AX71" s="410">
        <f t="shared" si="104"/>
        <v>1.1310941116390256</v>
      </c>
      <c r="AY71" s="410">
        <f t="shared" si="104"/>
        <v>1.165469311242719</v>
      </c>
      <c r="AZ71" s="410">
        <f t="shared" si="104"/>
        <v>1.1992317547636222</v>
      </c>
      <c r="BA71" s="410">
        <f t="shared" si="104"/>
        <v>1.2324005593781346</v>
      </c>
      <c r="BB71" s="410">
        <f t="shared" si="104"/>
        <v>1.2649948547364147</v>
      </c>
      <c r="BC71" s="410">
        <f t="shared" si="104"/>
        <v>1.297033661407031</v>
      </c>
      <c r="BD71" s="410">
        <f t="shared" si="104"/>
        <v>1.3285357911701527</v>
      </c>
      <c r="BE71" s="410">
        <f t="shared" si="104"/>
        <v>1.359519766314697</v>
      </c>
      <c r="BF71" s="410">
        <f t="shared" si="104"/>
        <v>1.3900037553419313</v>
      </c>
      <c r="BG71" s="410">
        <f t="shared" si="104"/>
        <v>1.4200055227346706</v>
      </c>
      <c r="BH71" s="410">
        <f t="shared" si="104"/>
        <v>1.4495423907054148</v>
      </c>
      <c r="BI71" s="410">
        <f t="shared" si="104"/>
        <v>1.4786312110802946</v>
      </c>
      <c r="BJ71" s="410">
        <f t="shared" si="104"/>
        <v>1.5072883457036352</v>
      </c>
      <c r="BK71" s="410">
        <f t="shared" si="104"/>
        <v>1.5355296539574053</v>
      </c>
      <c r="BL71" s="410">
        <f t="shared" si="104"/>
        <v>1.5633704861794036</v>
      </c>
      <c r="BM71" s="253"/>
      <c r="BN71" s="252"/>
      <c r="BO71" s="537">
        <f t="shared" si="59"/>
        <v>600.00000000000011</v>
      </c>
      <c r="BP71" s="525">
        <v>60000</v>
      </c>
      <c r="BQ71" s="382">
        <f t="shared" ref="BQ71:CF76" si="105">$Q77*(1+0.2*Y71^2)</f>
        <v>246.77273190642367</v>
      </c>
      <c r="BR71" s="382">
        <f t="shared" si="105"/>
        <v>247.14009768633247</v>
      </c>
      <c r="BS71" s="382">
        <f t="shared" si="105"/>
        <v>247.74960884871737</v>
      </c>
      <c r="BT71" s="382">
        <f t="shared" si="105"/>
        <v>248.59720088675593</v>
      </c>
      <c r="BU71" s="382">
        <f t="shared" si="105"/>
        <v>249.67734456480289</v>
      </c>
      <c r="BV71" s="382">
        <f t="shared" si="105"/>
        <v>250.98319515096915</v>
      </c>
      <c r="BW71" s="382">
        <f t="shared" si="105"/>
        <v>252.50676877462936</v>
      </c>
      <c r="BX71" s="382">
        <f t="shared" si="105"/>
        <v>254.23913648638285</v>
      </c>
      <c r="BY71" s="382">
        <f t="shared" si="105"/>
        <v>256.17062653308062</v>
      </c>
      <c r="BZ71" s="382">
        <f t="shared" si="105"/>
        <v>258.29102602153057</v>
      </c>
      <c r="CA71" s="382">
        <f t="shared" si="105"/>
        <v>260.58977436014061</v>
      </c>
      <c r="CB71" s="382">
        <f t="shared" si="105"/>
        <v>263.05614243188109</v>
      </c>
      <c r="CC71" s="382">
        <f t="shared" si="105"/>
        <v>265.67939315913469</v>
      </c>
      <c r="CD71" s="382">
        <f t="shared" si="105"/>
        <v>268.44892079416297</v>
      </c>
      <c r="CE71" s="382">
        <f t="shared" si="105"/>
        <v>271.35436777528383</v>
      </c>
      <c r="CF71" s="382">
        <f t="shared" si="105"/>
        <v>274.38571924529771</v>
      </c>
      <c r="CG71" s="382">
        <f t="shared" si="97"/>
        <v>277.53337629814251</v>
      </c>
      <c r="CH71" s="382">
        <f t="shared" si="97"/>
        <v>280.78820970223836</v>
      </c>
      <c r="CI71" s="382">
        <f t="shared" si="97"/>
        <v>284.14159627055653</v>
      </c>
      <c r="CJ71" s="382">
        <f t="shared" si="97"/>
        <v>287.58544024938573</v>
      </c>
      <c r="CK71" s="382">
        <f t="shared" si="94"/>
        <v>291.11218212738117</v>
      </c>
      <c r="CL71" s="382">
        <f t="shared" si="94"/>
        <v>294.7147971704992</v>
      </c>
      <c r="CM71" s="382">
        <f t="shared" si="94"/>
        <v>298.3867858087778</v>
      </c>
      <c r="CN71" s="382">
        <f t="shared" si="94"/>
        <v>302.12215777249696</v>
      </c>
      <c r="CO71" s="382">
        <f t="shared" si="94"/>
        <v>305.91541162525499</v>
      </c>
      <c r="CP71" s="382">
        <f t="shared" si="94"/>
        <v>309.76151108989404</v>
      </c>
      <c r="CQ71" s="382">
        <f t="shared" si="94"/>
        <v>313.65585932351104</v>
      </c>
      <c r="CR71" s="382">
        <f t="shared" si="94"/>
        <v>317.59427207847619</v>
      </c>
      <c r="CS71" s="382">
        <f t="shared" si="94"/>
        <v>321.57295049180209</v>
      </c>
      <c r="CT71" s="382">
        <f t="shared" si="94"/>
        <v>325.58845407694099</v>
      </c>
      <c r="CU71" s="382">
        <f t="shared" si="94"/>
        <v>329.63767434971561</v>
      </c>
      <c r="CV71" s="382">
        <f t="shared" si="94"/>
        <v>333.71780940189564</v>
      </c>
      <c r="CW71" s="382">
        <f t="shared" si="94"/>
        <v>337.82633963958813</v>
      </c>
      <c r="CX71" s="382">
        <f t="shared" si="94"/>
        <v>341.9610048263898</v>
      </c>
      <c r="CY71" s="382">
        <f t="shared" si="94"/>
        <v>346.11978251045571</v>
      </c>
      <c r="CZ71" s="382">
        <f t="shared" si="94"/>
        <v>350.3008678676581</v>
      </c>
      <c r="DA71" s="382">
        <f t="shared" si="94"/>
        <v>354.50265495744912</v>
      </c>
      <c r="DB71" s="382">
        <f t="shared" si="94"/>
        <v>358.72371936181656</v>
      </c>
      <c r="DC71" s="382">
        <f t="shared" si="94"/>
        <v>362.96280215899162</v>
      </c>
      <c r="DD71" s="382">
        <f t="shared" si="94"/>
        <v>367.21879517077974</v>
      </c>
      <c r="DE71" s="521"/>
      <c r="DF71" s="252"/>
      <c r="DG71" s="537">
        <f t="shared" si="61"/>
        <v>600.00000000000011</v>
      </c>
      <c r="DH71" s="525">
        <v>60000</v>
      </c>
      <c r="DI71" s="382">
        <f t="shared" ref="DI71:DX76" si="106">Y71*$R77</f>
        <v>30.526314343506424</v>
      </c>
      <c r="DJ71" s="382">
        <f t="shared" si="106"/>
        <v>61.000574291917161</v>
      </c>
      <c r="DK71" s="382">
        <f t="shared" si="106"/>
        <v>91.371582914318452</v>
      </c>
      <c r="DL71" s="382">
        <f t="shared" si="106"/>
        <v>121.58982077606129</v>
      </c>
      <c r="DM71" s="382">
        <f t="shared" si="106"/>
        <v>151.60819422581707</v>
      </c>
      <c r="DN71" s="382">
        <f t="shared" si="106"/>
        <v>181.38268344297916</v>
      </c>
      <c r="DO71" s="382">
        <f t="shared" si="106"/>
        <v>210.8728695120374</v>
      </c>
      <c r="DP71" s="382">
        <f t="shared" si="106"/>
        <v>240.0423285439112</v>
      </c>
      <c r="DQ71" s="382">
        <f t="shared" si="106"/>
        <v>268.85888962971705</v>
      </c>
      <c r="DR71" s="382">
        <f t="shared" si="106"/>
        <v>297.29476133402881</v>
      </c>
      <c r="DS71" s="382">
        <f t="shared" si="106"/>
        <v>325.32653788739486</v>
      </c>
      <c r="DT71" s="382">
        <f t="shared" si="106"/>
        <v>352.93510087492126</v>
      </c>
      <c r="DU71" s="382">
        <f t="shared" si="106"/>
        <v>380.1054349634361</v>
      </c>
      <c r="DV71" s="382">
        <f t="shared" si="106"/>
        <v>406.82637721062167</v>
      </c>
      <c r="DW71" s="382">
        <f t="shared" si="106"/>
        <v>433.09031905011597</v>
      </c>
      <c r="DX71" s="382">
        <f t="shared" si="106"/>
        <v>458.89287851653626</v>
      </c>
      <c r="DY71" s="382">
        <f t="shared" si="98"/>
        <v>484.23255804298429</v>
      </c>
      <c r="DZ71" s="382">
        <f t="shared" si="98"/>
        <v>509.1104005731537</v>
      </c>
      <c r="EA71" s="382">
        <f t="shared" si="98"/>
        <v>533.5296540592318</v>
      </c>
      <c r="EB71" s="382">
        <f t="shared" si="98"/>
        <v>557.49545187053548</v>
      </c>
      <c r="EC71" s="382">
        <f t="shared" si="95"/>
        <v>581.01451434967214</v>
      </c>
      <c r="ED71" s="382">
        <f t="shared" si="95"/>
        <v>604.09487479520487</v>
      </c>
      <c r="EE71" s="382">
        <f t="shared" si="95"/>
        <v>626.74563154719283</v>
      </c>
      <c r="EF71" s="382">
        <f t="shared" si="95"/>
        <v>648.97672659511477</v>
      </c>
      <c r="EG71" s="382">
        <f t="shared" si="95"/>
        <v>670.79875018582868</v>
      </c>
      <c r="EH71" s="382">
        <f t="shared" si="95"/>
        <v>692.22277024034724</v>
      </c>
      <c r="EI71" s="382">
        <f t="shared" si="95"/>
        <v>713.2601849456122</v>
      </c>
      <c r="EJ71" s="382">
        <f t="shared" si="95"/>
        <v>733.92259662615459</v>
      </c>
      <c r="EK71" s="382">
        <f t="shared" si="95"/>
        <v>754.22170487855976</v>
      </c>
      <c r="EL71" s="382">
        <f t="shared" si="95"/>
        <v>774.16921693327834</v>
      </c>
      <c r="EM71" s="382">
        <f t="shared" si="95"/>
        <v>793.77677326348646</v>
      </c>
      <c r="EN71" s="382">
        <f t="shared" si="95"/>
        <v>813.05588656511975</v>
      </c>
      <c r="EO71" s="382">
        <f t="shared" si="95"/>
        <v>832.01789236721459</v>
      </c>
      <c r="EP71" s="382">
        <f t="shared" si="95"/>
        <v>850.6739096829009</v>
      </c>
      <c r="EQ71" s="382">
        <f t="shared" si="95"/>
        <v>869.03481026845384</v>
      </c>
      <c r="ER71" s="382">
        <f t="shared" si="95"/>
        <v>887.11119521338503</v>
      </c>
      <c r="ES71" s="382">
        <f t="shared" si="95"/>
        <v>904.91337773358657</v>
      </c>
      <c r="ET71" s="382">
        <f t="shared" si="95"/>
        <v>922.45137117904278</v>
      </c>
      <c r="EU71" s="382">
        <f t="shared" si="95"/>
        <v>939.7348813958082</v>
      </c>
      <c r="EV71" s="382">
        <f t="shared" si="95"/>
        <v>956.77330269797733</v>
      </c>
      <c r="EW71" s="521"/>
      <c r="EX71" s="252"/>
      <c r="EY71" s="515">
        <f t="shared" si="63"/>
        <v>600.00000000000011</v>
      </c>
      <c r="EZ71" s="525">
        <v>60000</v>
      </c>
      <c r="FA71" s="382">
        <f t="shared" si="88"/>
        <v>343.62273190642384</v>
      </c>
      <c r="FB71" s="382">
        <f t="shared" si="88"/>
        <v>353.9900976863326</v>
      </c>
      <c r="FC71" s="382">
        <f t="shared" si="88"/>
        <v>364.59960884871748</v>
      </c>
      <c r="FD71" s="382">
        <f t="shared" si="88"/>
        <v>375.44720088675604</v>
      </c>
      <c r="FE71" s="382">
        <f t="shared" si="88"/>
        <v>386.527344564803</v>
      </c>
      <c r="FF71" s="382">
        <f t="shared" si="88"/>
        <v>397.83319515096929</v>
      </c>
      <c r="FG71" s="382">
        <f t="shared" si="88"/>
        <v>409.35676877462947</v>
      </c>
      <c r="FH71" s="382">
        <f t="shared" si="88"/>
        <v>421.08913648638298</v>
      </c>
      <c r="FI71" s="382">
        <f t="shared" si="88"/>
        <v>433.02062653308076</v>
      </c>
      <c r="FJ71" s="382">
        <f t="shared" si="88"/>
        <v>445.14102602153071</v>
      </c>
      <c r="FK71" s="382">
        <f t="shared" si="88"/>
        <v>457.43977436014075</v>
      </c>
      <c r="FL71" s="382">
        <f t="shared" si="88"/>
        <v>469.90614243188122</v>
      </c>
      <c r="FM71" s="382">
        <f t="shared" si="88"/>
        <v>482.52939315913483</v>
      </c>
      <c r="FN71" s="382">
        <f t="shared" si="88"/>
        <v>495.29892079416311</v>
      </c>
      <c r="FO71" s="382">
        <f t="shared" si="88"/>
        <v>508.20436777528397</v>
      </c>
      <c r="FP71" s="382">
        <f t="shared" si="85"/>
        <v>521.23571924529779</v>
      </c>
      <c r="FQ71" s="382">
        <f t="shared" si="85"/>
        <v>534.38337629814259</v>
      </c>
      <c r="FR71" s="382">
        <f t="shared" si="85"/>
        <v>547.63820970223856</v>
      </c>
      <c r="FS71" s="382">
        <f t="shared" si="85"/>
        <v>560.99159627055667</v>
      </c>
      <c r="FT71" s="382">
        <f t="shared" si="85"/>
        <v>574.43544024938592</v>
      </c>
      <c r="FU71" s="382">
        <f t="shared" si="85"/>
        <v>587.96218212738131</v>
      </c>
      <c r="FV71" s="382">
        <f t="shared" si="85"/>
        <v>601.56479717049933</v>
      </c>
      <c r="FW71" s="382">
        <f t="shared" si="85"/>
        <v>615.236785808778</v>
      </c>
      <c r="FX71" s="382">
        <f t="shared" si="85"/>
        <v>628.9721577724971</v>
      </c>
      <c r="FY71" s="382">
        <f t="shared" si="85"/>
        <v>642.76541162525518</v>
      </c>
      <c r="FZ71" s="382">
        <f t="shared" si="85"/>
        <v>656.61151108989418</v>
      </c>
      <c r="GA71" s="382">
        <f t="shared" si="85"/>
        <v>670.50585932351123</v>
      </c>
      <c r="GB71" s="382">
        <f t="shared" si="85"/>
        <v>684.44427207847639</v>
      </c>
      <c r="GC71" s="382">
        <f t="shared" si="85"/>
        <v>698.42295049180223</v>
      </c>
      <c r="GD71" s="382">
        <f t="shared" si="85"/>
        <v>712.43845407694107</v>
      </c>
      <c r="GE71" s="382">
        <f t="shared" si="83"/>
        <v>726.48767434971569</v>
      </c>
      <c r="GF71" s="382">
        <f t="shared" si="83"/>
        <v>740.56780940189583</v>
      </c>
      <c r="GG71" s="382">
        <f t="shared" si="83"/>
        <v>754.67633963958826</v>
      </c>
      <c r="GH71" s="382">
        <f t="shared" si="83"/>
        <v>768.81100482638999</v>
      </c>
      <c r="GI71" s="382">
        <f t="shared" si="83"/>
        <v>782.96978251045584</v>
      </c>
      <c r="GJ71" s="382">
        <f t="shared" si="83"/>
        <v>797.15086786765823</v>
      </c>
      <c r="GK71" s="382">
        <f t="shared" si="83"/>
        <v>811.3526549574492</v>
      </c>
      <c r="GL71" s="382">
        <f t="shared" si="83"/>
        <v>825.57371936181676</v>
      </c>
      <c r="GM71" s="382">
        <f t="shared" si="83"/>
        <v>839.81280215899176</v>
      </c>
      <c r="GN71" s="382">
        <f t="shared" si="83"/>
        <v>854.06879517077982</v>
      </c>
      <c r="GO71" s="511"/>
      <c r="GP71" s="521"/>
      <c r="GQ71" s="525">
        <v>60000</v>
      </c>
      <c r="GR71" s="582">
        <f t="shared" si="89"/>
        <v>10.256607268067377</v>
      </c>
      <c r="GS71" s="476">
        <f t="shared" si="89"/>
        <v>4.8030617218834575</v>
      </c>
      <c r="GT71" s="476">
        <f t="shared" si="89"/>
        <v>2.990295420301651</v>
      </c>
      <c r="GU71" s="476">
        <f t="shared" si="89"/>
        <v>2.0878177012715393</v>
      </c>
      <c r="GV71" s="476">
        <f t="shared" si="89"/>
        <v>1.5495148632209088</v>
      </c>
      <c r="GW71" s="476">
        <f t="shared" si="89"/>
        <v>1.1933361421242572</v>
      </c>
      <c r="GX71" s="476">
        <f t="shared" si="89"/>
        <v>0.94124910294001518</v>
      </c>
      <c r="GY71" s="476">
        <f t="shared" si="89"/>
        <v>0.75422867725328158</v>
      </c>
      <c r="GZ71" s="476">
        <f t="shared" si="89"/>
        <v>0.61058697791043337</v>
      </c>
      <c r="HA71" s="476">
        <f t="shared" si="89"/>
        <v>0.49730531417399448</v>
      </c>
      <c r="HB71" s="476">
        <f t="shared" si="89"/>
        <v>0.40609425019754825</v>
      </c>
      <c r="HC71" s="476">
        <f t="shared" si="89"/>
        <v>0.33142365626708808</v>
      </c>
      <c r="HD71" s="476">
        <f t="shared" si="89"/>
        <v>0.26946196706066916</v>
      </c>
      <c r="HE71" s="476">
        <f t="shared" si="89"/>
        <v>0.21747002785352224</v>
      </c>
      <c r="HF71" s="476">
        <f t="shared" si="89"/>
        <v>0.17343737650362032</v>
      </c>
      <c r="HG71" s="476">
        <f t="shared" si="89"/>
        <v>0.13585488824820582</v>
      </c>
      <c r="HH71" s="476">
        <f t="shared" si="86"/>
        <v>0.103567629689837</v>
      </c>
      <c r="HI71" s="476">
        <f t="shared" si="86"/>
        <v>7.5676727652215434E-2</v>
      </c>
      <c r="HJ71" s="476">
        <f t="shared" si="86"/>
        <v>5.1472194661322565E-2</v>
      </c>
      <c r="HK71" s="476">
        <f t="shared" si="86"/>
        <v>3.0385877269514187E-2</v>
      </c>
      <c r="HL71" s="476">
        <f t="shared" si="86"/>
        <v>1.1957821372992162E-2</v>
      </c>
      <c r="HM71" s="476">
        <f t="shared" si="86"/>
        <v>4.1882123657534199E-3</v>
      </c>
      <c r="HN71" s="476">
        <f t="shared" si="86"/>
        <v>1.8362865505745833E-2</v>
      </c>
      <c r="HO71" s="476">
        <f t="shared" si="86"/>
        <v>3.0824786163862191E-2</v>
      </c>
      <c r="HP71" s="476">
        <f t="shared" si="86"/>
        <v>4.1790982098293315E-2</v>
      </c>
      <c r="HQ71" s="476">
        <f t="shared" si="86"/>
        <v>5.1444795926156042E-2</v>
      </c>
      <c r="HR71" s="476">
        <f t="shared" si="86"/>
        <v>5.9942117230840641E-2</v>
      </c>
      <c r="HS71" s="476">
        <f t="shared" si="86"/>
        <v>6.7416270837184017E-2</v>
      </c>
      <c r="HT71" s="476">
        <f t="shared" si="86"/>
        <v>7.3981899520833755E-2</v>
      </c>
      <c r="HU71" s="476">
        <f t="shared" si="46"/>
        <v>7.9738074707841972E-2</v>
      </c>
      <c r="HV71" s="476">
        <f t="shared" si="46"/>
        <v>8.4770808595371699E-2</v>
      </c>
      <c r="HW71" s="476">
        <f t="shared" si="46"/>
        <v>8.9155097897957544E-2</v>
      </c>
      <c r="HX71" s="476">
        <f t="shared" si="46"/>
        <v>9.2956597973606198E-2</v>
      </c>
      <c r="HY71" s="476">
        <f t="shared" si="46"/>
        <v>9.6233002945895346E-2</v>
      </c>
      <c r="HZ71" s="476">
        <f t="shared" si="46"/>
        <v>9.9035190237559786E-2</v>
      </c>
      <c r="IA71" s="476">
        <f t="shared" si="46"/>
        <v>0.10140817501924075</v>
      </c>
      <c r="IB71" s="476">
        <f t="shared" si="46"/>
        <v>0.1033919102958409</v>
      </c>
      <c r="IC71" s="476">
        <f t="shared" si="46"/>
        <v>0.10502196087952109</v>
      </c>
      <c r="ID71" s="476">
        <f t="shared" si="46"/>
        <v>0.10633007374207505</v>
      </c>
      <c r="IE71" s="476">
        <f t="shared" si="47"/>
        <v>0.10734466277182279</v>
      </c>
    </row>
    <row r="72" spans="1:320" s="90" customFormat="1">
      <c r="A72" s="173"/>
      <c r="B72" s="182"/>
      <c r="C72" s="91"/>
      <c r="D72" s="189"/>
      <c r="E72" s="91"/>
      <c r="F72" s="116"/>
      <c r="G72" s="116"/>
      <c r="H72" s="116"/>
      <c r="I72" s="116"/>
      <c r="J72" s="252"/>
      <c r="K72" s="499">
        <v>55000</v>
      </c>
      <c r="L72" s="382">
        <f t="shared" si="69"/>
        <v>16.763999999999999</v>
      </c>
      <c r="M72" s="382">
        <v>550</v>
      </c>
      <c r="N72" s="493"/>
      <c r="O72" s="263"/>
      <c r="P72" s="383">
        <f t="shared" si="75"/>
        <v>-26.500002288000502</v>
      </c>
      <c r="Q72" s="383">
        <f t="shared" si="70"/>
        <v>246.64999771199948</v>
      </c>
      <c r="R72" s="382">
        <f t="shared" si="71"/>
        <v>611.99396506208791</v>
      </c>
      <c r="S72" s="263">
        <f t="shared" si="80"/>
        <v>0.10573559962296183</v>
      </c>
      <c r="T72" s="492"/>
      <c r="U72" s="492"/>
      <c r="V72" s="279"/>
      <c r="W72" s="92"/>
      <c r="X72" s="524">
        <v>61000</v>
      </c>
      <c r="Y72" s="410">
        <f t="shared" ref="Y72:BL72" si="107">SQRT(5*((((1/$S78)*(((1+0.2*(Y$10/$R$11)^2)^3.5)-1))+1)^(1/3.5)-1))</f>
        <v>5.1092532576489193E-2</v>
      </c>
      <c r="Z72" s="410">
        <f t="shared" si="107"/>
        <v>0.10209327930558366</v>
      </c>
      <c r="AA72" s="410">
        <f t="shared" si="107"/>
        <v>0.15291204056298038</v>
      </c>
      <c r="AB72" s="410">
        <f t="shared" si="107"/>
        <v>0.20346171649723616</v>
      </c>
      <c r="AC72" s="410">
        <f t="shared" si="107"/>
        <v>0.25365968158446112</v>
      </c>
      <c r="AD72" s="410">
        <f t="shared" si="107"/>
        <v>0.30342896567443922</v>
      </c>
      <c r="AE72" s="410">
        <f t="shared" si="107"/>
        <v>0.35269920267205973</v>
      </c>
      <c r="AF72" s="410">
        <f t="shared" si="107"/>
        <v>0.40140732550410724</v>
      </c>
      <c r="AG72" s="410">
        <f t="shared" si="107"/>
        <v>0.44949800334337064</v>
      </c>
      <c r="AH72" s="410">
        <f t="shared" si="107"/>
        <v>0.49692383246098137</v>
      </c>
      <c r="AI72" s="410">
        <f t="shared" si="107"/>
        <v>0.54364530433138281</v>
      </c>
      <c r="AJ72" s="410">
        <f t="shared" si="107"/>
        <v>0.58963058309849536</v>
      </c>
      <c r="AK72" s="410">
        <f t="shared" si="107"/>
        <v>0.6348551291693455</v>
      </c>
      <c r="AL72" s="410">
        <f t="shared" si="107"/>
        <v>0.67930120692011053</v>
      </c>
      <c r="AM72" s="410">
        <f t="shared" si="107"/>
        <v>0.72295731294675691</v>
      </c>
      <c r="AN72" s="410">
        <f t="shared" si="107"/>
        <v>0.76581755775709337</v>
      </c>
      <c r="AO72" s="410">
        <f t="shared" si="107"/>
        <v>0.80788102906127435</v>
      </c>
      <c r="AP72" s="410">
        <f t="shared" si="107"/>
        <v>0.84915115955031739</v>
      </c>
      <c r="AQ72" s="410">
        <f t="shared" si="107"/>
        <v>0.88963511678717277</v>
      </c>
      <c r="AR72" s="410">
        <f t="shared" si="107"/>
        <v>0.92934322794425017</v>
      </c>
      <c r="AS72" s="410">
        <f t="shared" si="107"/>
        <v>0.96828844783069445</v>
      </c>
      <c r="AT72" s="410">
        <f t="shared" si="107"/>
        <v>1.0064858750678645</v>
      </c>
      <c r="AU72" s="410">
        <f t="shared" si="107"/>
        <v>1.0439523184094768</v>
      </c>
      <c r="AV72" s="410">
        <f t="shared" si="107"/>
        <v>1.080705913020173</v>
      </c>
      <c r="AW72" s="410">
        <f t="shared" si="107"/>
        <v>1.1167657849445363</v>
      </c>
      <c r="AX72" s="410">
        <f t="shared" si="107"/>
        <v>1.1521517609237917</v>
      </c>
      <c r="AY72" s="410">
        <f t="shared" si="107"/>
        <v>1.1868841200521902</v>
      </c>
      <c r="AZ72" s="410">
        <f t="shared" si="107"/>
        <v>1.2209833834191965</v>
      </c>
      <c r="BA72" s="410">
        <f t="shared" si="107"/>
        <v>1.2544701377761183</v>
      </c>
      <c r="BB72" s="410">
        <f t="shared" si="107"/>
        <v>1.2873648893296621</v>
      </c>
      <c r="BC72" s="410">
        <f t="shared" si="107"/>
        <v>1.3196879439451079</v>
      </c>
      <c r="BD72" s="410">
        <f t="shared" si="107"/>
        <v>1.3514593102953623</v>
      </c>
      <c r="BE72" s="410">
        <f t="shared" si="107"/>
        <v>1.3826986227866624</v>
      </c>
      <c r="BF72" s="410">
        <f t="shared" si="107"/>
        <v>1.4134250814030709</v>
      </c>
      <c r="BG72" s="410">
        <f t="shared" si="107"/>
        <v>1.4436574059233949</v>
      </c>
      <c r="BH72" s="410">
        <f t="shared" si="107"/>
        <v>1.4734138022643053</v>
      </c>
      <c r="BI72" s="410">
        <f t="shared" si="107"/>
        <v>1.5027119389849339</v>
      </c>
      <c r="BJ72" s="410">
        <f t="shared" si="107"/>
        <v>1.5315689322471229</v>
      </c>
      <c r="BK72" s="410">
        <f t="shared" si="107"/>
        <v>1.5600013377598601</v>
      </c>
      <c r="BL72" s="410">
        <f t="shared" si="107"/>
        <v>1.5880251484458461</v>
      </c>
      <c r="BM72" s="253"/>
      <c r="BN72" s="252"/>
      <c r="BO72" s="537">
        <f t="shared" si="59"/>
        <v>610.00000000000011</v>
      </c>
      <c r="BP72" s="524">
        <v>61000</v>
      </c>
      <c r="BQ72" s="382">
        <f t="shared" si="105"/>
        <v>246.7787710556459</v>
      </c>
      <c r="BR72" s="382">
        <f t="shared" si="105"/>
        <v>247.16416615595313</v>
      </c>
      <c r="BS72" s="382">
        <f t="shared" si="105"/>
        <v>247.80343630701663</v>
      </c>
      <c r="BT72" s="382">
        <f t="shared" si="105"/>
        <v>248.69209542810285</v>
      </c>
      <c r="BU72" s="382">
        <f t="shared" si="105"/>
        <v>249.82404941881128</v>
      </c>
      <c r="BV72" s="382">
        <f t="shared" si="105"/>
        <v>251.19176820845075</v>
      </c>
      <c r="BW72" s="382">
        <f t="shared" si="105"/>
        <v>252.78648822588195</v>
      </c>
      <c r="BX72" s="382">
        <f t="shared" si="105"/>
        <v>254.59843403323657</v>
      </c>
      <c r="BY72" s="382">
        <f t="shared" si="105"/>
        <v>256.61704790516944</v>
      </c>
      <c r="BZ72" s="382">
        <f t="shared" si="105"/>
        <v>258.83121705455886</v>
      </c>
      <c r="CA72" s="382">
        <f t="shared" si="105"/>
        <v>261.22948977749633</v>
      </c>
      <c r="CB72" s="382">
        <f t="shared" si="105"/>
        <v>263.80027374873009</v>
      </c>
      <c r="CC72" s="382">
        <f t="shared" si="105"/>
        <v>266.53201178572732</v>
      </c>
      <c r="CD72" s="382">
        <f t="shared" si="105"/>
        <v>269.41333240008129</v>
      </c>
      <c r="CE72" s="382">
        <f t="shared" si="105"/>
        <v>272.4331742148367</v>
      </c>
      <c r="CF72" s="382">
        <f t="shared" si="105"/>
        <v>275.58088475579444</v>
      </c>
      <c r="CG72" s="382">
        <f t="shared" si="97"/>
        <v>278.84629519192356</v>
      </c>
      <c r="CH72" s="382">
        <f t="shared" si="97"/>
        <v>282.21977331684286</v>
      </c>
      <c r="CI72" s="382">
        <f t="shared" si="97"/>
        <v>285.69225747139387</v>
      </c>
      <c r="CJ72" s="382">
        <f t="shared" si="97"/>
        <v>289.25527426340358</v>
      </c>
      <c r="CK72" s="382">
        <f t="shared" si="94"/>
        <v>292.90094290588479</v>
      </c>
      <c r="CL72" s="382">
        <f t="shared" si="94"/>
        <v>296.62196882680405</v>
      </c>
      <c r="CM72" s="382">
        <f t="shared" si="94"/>
        <v>300.41162895203092</v>
      </c>
      <c r="CN72" s="382">
        <f t="shared" si="94"/>
        <v>304.26375076820244</v>
      </c>
      <c r="CO72" s="382">
        <f t="shared" si="94"/>
        <v>308.17268696409229</v>
      </c>
      <c r="CP72" s="382">
        <f t="shared" si="94"/>
        <v>312.13328714881237</v>
      </c>
      <c r="CQ72" s="382">
        <f t="shared" si="94"/>
        <v>316.14086786631464</v>
      </c>
      <c r="CR72" s="382">
        <f t="shared" si="94"/>
        <v>320.19118187596598</v>
      </c>
      <c r="CS72" s="382">
        <f t="shared" si="94"/>
        <v>324.28038745167476</v>
      </c>
      <c r="CT72" s="382">
        <f t="shared" si="94"/>
        <v>328.40501826750688</v>
      </c>
      <c r="CU72" s="382">
        <f t="shared" si="94"/>
        <v>332.56195428426327</v>
      </c>
      <c r="CV72" s="382">
        <f t="shared" si="94"/>
        <v>336.74839392627285</v>
      </c>
      <c r="CW72" s="382">
        <f t="shared" si="94"/>
        <v>340.96182773736524</v>
      </c>
      <c r="CX72" s="382">
        <f t="shared" si="94"/>
        <v>345.20001362608809</v>
      </c>
      <c r="CY72" s="382">
        <f t="shared" si="94"/>
        <v>349.46095374936311</v>
      </c>
      <c r="CZ72" s="382">
        <f t="shared" si="94"/>
        <v>353.74287303781023</v>
      </c>
      <c r="DA72" s="382">
        <f t="shared" si="94"/>
        <v>358.04419933211545</v>
      </c>
      <c r="DB72" s="382">
        <f t="shared" si="94"/>
        <v>362.36354507570445</v>
      </c>
      <c r="DC72" s="382">
        <f t="shared" si="94"/>
        <v>366.69969049255519</v>
      </c>
      <c r="DD72" s="382">
        <f t="shared" si="94"/>
        <v>371.05156816853054</v>
      </c>
      <c r="DE72" s="521"/>
      <c r="DF72" s="252"/>
      <c r="DG72" s="537">
        <f t="shared" si="61"/>
        <v>610.00000000000011</v>
      </c>
      <c r="DH72" s="524">
        <v>61000</v>
      </c>
      <c r="DI72" s="382">
        <f t="shared" si="106"/>
        <v>31.268321596549516</v>
      </c>
      <c r="DJ72" s="382">
        <f t="shared" si="106"/>
        <v>62.480470808415355</v>
      </c>
      <c r="DK72" s="382">
        <f t="shared" si="106"/>
        <v>93.581246009873183</v>
      </c>
      <c r="DL72" s="382">
        <f t="shared" si="106"/>
        <v>124.51734261748197</v>
      </c>
      <c r="DM72" s="382">
        <f t="shared" si="106"/>
        <v>155.23819430926105</v>
      </c>
      <c r="DN72" s="382">
        <f t="shared" si="106"/>
        <v>185.69669581778822</v>
      </c>
      <c r="DO72" s="382">
        <f t="shared" si="106"/>
        <v>215.84978351751079</v>
      </c>
      <c r="DP72" s="382">
        <f t="shared" si="106"/>
        <v>245.65886074022674</v>
      </c>
      <c r="DQ72" s="382">
        <f t="shared" si="106"/>
        <v>275.09006535360106</v>
      </c>
      <c r="DR72" s="382">
        <f t="shared" si="106"/>
        <v>304.11438656164466</v>
      </c>
      <c r="DS72" s="382">
        <f t="shared" si="106"/>
        <v>332.70764538514845</v>
      </c>
      <c r="DT72" s="382">
        <f t="shared" si="106"/>
        <v>360.8503584723191</v>
      </c>
      <c r="DU72" s="382">
        <f t="shared" si="106"/>
        <v>388.52750774035172</v>
      </c>
      <c r="DV72" s="382">
        <f t="shared" si="106"/>
        <v>415.72823909450028</v>
      </c>
      <c r="DW72" s="382">
        <f t="shared" si="106"/>
        <v>442.4455125209185</v>
      </c>
      <c r="DX72" s="382">
        <f t="shared" si="106"/>
        <v>468.67572368592806</v>
      </c>
      <c r="DY72" s="382">
        <f t="shared" si="98"/>
        <v>494.41831427364917</v>
      </c>
      <c r="DZ72" s="382">
        <f t="shared" si="98"/>
        <v>519.67538507026836</v>
      </c>
      <c r="EA72" s="382">
        <f t="shared" si="98"/>
        <v>544.45132258105548</v>
      </c>
      <c r="EB72" s="382">
        <f t="shared" si="98"/>
        <v>568.75244697320147</v>
      </c>
      <c r="EC72" s="382">
        <f t="shared" si="95"/>
        <v>592.58668651172138</v>
      </c>
      <c r="ED72" s="382">
        <f t="shared" si="95"/>
        <v>615.96328146176768</v>
      </c>
      <c r="EE72" s="382">
        <f t="shared" si="95"/>
        <v>638.89251867917505</v>
      </c>
      <c r="EF72" s="382">
        <f t="shared" si="95"/>
        <v>661.38549677525964</v>
      </c>
      <c r="EG72" s="382">
        <f t="shared" si="95"/>
        <v>683.45392077388169</v>
      </c>
      <c r="EH72" s="382">
        <f t="shared" si="95"/>
        <v>705.109924521018</v>
      </c>
      <c r="EI72" s="382">
        <f t="shared" si="95"/>
        <v>726.3659186999671</v>
      </c>
      <c r="EJ72" s="382">
        <f t="shared" si="95"/>
        <v>747.2344620936376</v>
      </c>
      <c r="EK72" s="382">
        <f t="shared" si="95"/>
        <v>767.72815366959037</v>
      </c>
      <c r="EL72" s="382">
        <f t="shared" si="95"/>
        <v>787.85954310257591</v>
      </c>
      <c r="EM72" s="382">
        <f t="shared" si="95"/>
        <v>807.64105745960103</v>
      </c>
      <c r="EN72" s="382">
        <f t="shared" si="95"/>
        <v>827.08494192773333</v>
      </c>
      <c r="EO72" s="382">
        <f t="shared" si="95"/>
        <v>846.20321264509778</v>
      </c>
      <c r="EP72" s="382">
        <f t="shared" si="95"/>
        <v>865.00761988606973</v>
      </c>
      <c r="EQ72" s="382">
        <f t="shared" si="95"/>
        <v>883.50962004230655</v>
      </c>
      <c r="ER72" s="382">
        <f t="shared" si="95"/>
        <v>901.72035502493941</v>
      </c>
      <c r="ES72" s="382">
        <f t="shared" si="95"/>
        <v>919.650637885528</v>
      </c>
      <c r="ET72" s="382">
        <f t="shared" si="95"/>
        <v>937.310943611825</v>
      </c>
      <c r="EU72" s="382">
        <f t="shared" si="95"/>
        <v>954.71140419781818</v>
      </c>
      <c r="EV72" s="382">
        <f t="shared" si="95"/>
        <v>971.86180721568405</v>
      </c>
      <c r="EW72" s="521"/>
      <c r="EX72" s="252"/>
      <c r="EY72" s="515">
        <f t="shared" si="63"/>
        <v>610.00000000000011</v>
      </c>
      <c r="EZ72" s="524">
        <v>61000</v>
      </c>
      <c r="FA72" s="382">
        <f t="shared" si="88"/>
        <v>349.62877105564604</v>
      </c>
      <c r="FB72" s="382">
        <f t="shared" si="88"/>
        <v>360.01416615595326</v>
      </c>
      <c r="FC72" s="382">
        <f t="shared" si="88"/>
        <v>370.65343630701676</v>
      </c>
      <c r="FD72" s="382">
        <f t="shared" si="88"/>
        <v>381.54209542810298</v>
      </c>
      <c r="FE72" s="382">
        <f t="shared" si="88"/>
        <v>392.67404941881142</v>
      </c>
      <c r="FF72" s="382">
        <f t="shared" si="88"/>
        <v>404.04176820845089</v>
      </c>
      <c r="FG72" s="382">
        <f t="shared" si="88"/>
        <v>415.63648822588209</v>
      </c>
      <c r="FH72" s="382">
        <f t="shared" si="88"/>
        <v>427.44843403323671</v>
      </c>
      <c r="FI72" s="382">
        <f t="shared" si="88"/>
        <v>439.46704790516958</v>
      </c>
      <c r="FJ72" s="382">
        <f t="shared" si="88"/>
        <v>451.681217054559</v>
      </c>
      <c r="FK72" s="382">
        <f t="shared" si="88"/>
        <v>464.07948977749646</v>
      </c>
      <c r="FL72" s="382">
        <f t="shared" si="88"/>
        <v>476.65027374873023</v>
      </c>
      <c r="FM72" s="382">
        <f t="shared" si="88"/>
        <v>489.38201178572746</v>
      </c>
      <c r="FN72" s="382">
        <f t="shared" si="88"/>
        <v>502.26333240008142</v>
      </c>
      <c r="FO72" s="382">
        <f t="shared" si="88"/>
        <v>515.28317421483689</v>
      </c>
      <c r="FP72" s="382">
        <f t="shared" si="85"/>
        <v>528.43088475579452</v>
      </c>
      <c r="FQ72" s="382">
        <f t="shared" si="85"/>
        <v>541.6962951919237</v>
      </c>
      <c r="FR72" s="382">
        <f t="shared" si="85"/>
        <v>555.069773316843</v>
      </c>
      <c r="FS72" s="382">
        <f t="shared" si="85"/>
        <v>568.54225747139401</v>
      </c>
      <c r="FT72" s="382">
        <f t="shared" si="85"/>
        <v>582.10527426340377</v>
      </c>
      <c r="FU72" s="382">
        <f t="shared" si="85"/>
        <v>595.75094290588493</v>
      </c>
      <c r="FV72" s="382">
        <f t="shared" si="85"/>
        <v>609.47196882680419</v>
      </c>
      <c r="FW72" s="382">
        <f t="shared" si="85"/>
        <v>623.26162895203106</v>
      </c>
      <c r="FX72" s="382">
        <f t="shared" si="85"/>
        <v>637.11375076820264</v>
      </c>
      <c r="FY72" s="382">
        <f t="shared" si="85"/>
        <v>651.02268696409237</v>
      </c>
      <c r="FZ72" s="382">
        <f t="shared" si="85"/>
        <v>664.98328714881245</v>
      </c>
      <c r="GA72" s="382">
        <f t="shared" si="85"/>
        <v>678.99086786631483</v>
      </c>
      <c r="GB72" s="382">
        <f t="shared" si="85"/>
        <v>693.04118187596612</v>
      </c>
      <c r="GC72" s="382">
        <f t="shared" si="85"/>
        <v>707.13038745167489</v>
      </c>
      <c r="GD72" s="382">
        <f t="shared" si="85"/>
        <v>721.25501826750701</v>
      </c>
      <c r="GE72" s="382">
        <f t="shared" si="83"/>
        <v>735.4119542842634</v>
      </c>
      <c r="GF72" s="382">
        <f t="shared" si="83"/>
        <v>749.59839392627305</v>
      </c>
      <c r="GG72" s="382">
        <f t="shared" si="83"/>
        <v>763.81182773736532</v>
      </c>
      <c r="GH72" s="382">
        <f t="shared" si="83"/>
        <v>778.05001362608823</v>
      </c>
      <c r="GI72" s="382">
        <f t="shared" si="83"/>
        <v>792.31095374936331</v>
      </c>
      <c r="GJ72" s="382">
        <f t="shared" si="83"/>
        <v>806.59287303781036</v>
      </c>
      <c r="GK72" s="382">
        <f t="shared" si="83"/>
        <v>820.89419933211559</v>
      </c>
      <c r="GL72" s="382">
        <f t="shared" si="83"/>
        <v>835.21354507570459</v>
      </c>
      <c r="GM72" s="382">
        <f t="shared" si="83"/>
        <v>849.54969049255533</v>
      </c>
      <c r="GN72" s="382">
        <f t="shared" si="83"/>
        <v>863.90156816853073</v>
      </c>
      <c r="GO72" s="511"/>
      <c r="GP72" s="521"/>
      <c r="GQ72" s="524">
        <v>61000</v>
      </c>
      <c r="GR72" s="583">
        <f t="shared" si="89"/>
        <v>10.181565021840758</v>
      </c>
      <c r="GS72" s="477">
        <f t="shared" si="89"/>
        <v>4.7620271021943665</v>
      </c>
      <c r="GT72" s="477">
        <f t="shared" si="89"/>
        <v>2.9607662016801037</v>
      </c>
      <c r="GU72" s="477">
        <f t="shared" si="89"/>
        <v>2.0641683110777795</v>
      </c>
      <c r="GV72" s="477">
        <f t="shared" si="89"/>
        <v>1.5294937960727468</v>
      </c>
      <c r="GW72" s="477">
        <f t="shared" si="89"/>
        <v>1.1758156031215015</v>
      </c>
      <c r="GX72" s="477">
        <f t="shared" si="89"/>
        <v>0.92558214074911793</v>
      </c>
      <c r="GY72" s="477">
        <f t="shared" si="89"/>
        <v>0.74000820790764921</v>
      </c>
      <c r="GZ72" s="477">
        <f t="shared" si="89"/>
        <v>0.59753878185414722</v>
      </c>
      <c r="HA72" s="477">
        <f t="shared" si="89"/>
        <v>0.48523462556744978</v>
      </c>
      <c r="HB72" s="477">
        <f t="shared" si="89"/>
        <v>0.3948567044206921</v>
      </c>
      <c r="HC72" s="477">
        <f t="shared" si="89"/>
        <v>0.32090841136103282</v>
      </c>
      <c r="HD72" s="477">
        <f t="shared" si="89"/>
        <v>0.25958137335484516</v>
      </c>
      <c r="HE72" s="477">
        <f t="shared" si="89"/>
        <v>0.20815303163928353</v>
      </c>
      <c r="HF72" s="477">
        <f t="shared" si="89"/>
        <v>0.16462515639250536</v>
      </c>
      <c r="HG72" s="477">
        <f t="shared" si="89"/>
        <v>0.12749787977051263</v>
      </c>
      <c r="HH72" s="477">
        <f t="shared" si="86"/>
        <v>9.5623441837365361E-2</v>
      </c>
      <c r="HI72" s="477">
        <f t="shared" si="86"/>
        <v>6.8108648713059119E-2</v>
      </c>
      <c r="HJ72" s="477">
        <f t="shared" si="86"/>
        <v>4.4248096921009832E-2</v>
      </c>
      <c r="HK72" s="477">
        <f t="shared" si="86"/>
        <v>2.3477397523762142E-2</v>
      </c>
      <c r="HL72" s="477">
        <f t="shared" si="86"/>
        <v>5.3397358836899137E-3</v>
      </c>
      <c r="HM72" s="477">
        <f t="shared" si="86"/>
        <v>1.0538473364124388E-2</v>
      </c>
      <c r="HN72" s="477">
        <f t="shared" si="86"/>
        <v>2.4465601443351959E-2</v>
      </c>
      <c r="HO72" s="477">
        <f t="shared" si="86"/>
        <v>3.6698334217184388E-2</v>
      </c>
      <c r="HP72" s="477">
        <f t="shared" si="86"/>
        <v>4.7451968339090232E-2</v>
      </c>
      <c r="HQ72" s="477">
        <f t="shared" si="86"/>
        <v>5.6908342907616316E-2</v>
      </c>
      <c r="HR72" s="477">
        <f t="shared" si="86"/>
        <v>6.5222017737895849E-2</v>
      </c>
      <c r="HS72" s="477">
        <f t="shared" si="86"/>
        <v>7.2525134970127234E-2</v>
      </c>
      <c r="HT72" s="477">
        <f t="shared" si="86"/>
        <v>7.8931280464667103E-2</v>
      </c>
      <c r="HU72" s="477">
        <f t="shared" si="46"/>
        <v>8.4538577235203055E-2</v>
      </c>
      <c r="HV72" s="477">
        <f t="shared" si="46"/>
        <v>8.9432183404012489E-2</v>
      </c>
      <c r="HW72" s="477">
        <f t="shared" si="46"/>
        <v>9.3686324189215714E-2</v>
      </c>
      <c r="HX72" s="477">
        <f t="shared" si="46"/>
        <v>9.736595616340192E-2</v>
      </c>
      <c r="HY72" s="477">
        <f t="shared" si="46"/>
        <v>0.10052813901389065</v>
      </c>
      <c r="HZ72" s="477">
        <f t="shared" si="46"/>
        <v>0.10322317292773363</v>
      </c>
      <c r="IA72" s="477">
        <f t="shared" si="46"/>
        <v>0.10549554688104834</v>
      </c>
      <c r="IB72" s="477">
        <f t="shared" si="46"/>
        <v>0.10738473338144409</v>
      </c>
      <c r="IC72" s="477">
        <f t="shared" si="46"/>
        <v>0.10892585777639517</v>
      </c>
      <c r="ID72" s="477">
        <f t="shared" si="46"/>
        <v>0.11015026451226211</v>
      </c>
      <c r="IE72" s="477">
        <f t="shared" si="47"/>
        <v>0.11108599828246347</v>
      </c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</row>
    <row r="73" spans="1:320">
      <c r="J73" s="252"/>
      <c r="K73" s="499">
        <v>56000</v>
      </c>
      <c r="L73" s="382">
        <f t="shared" si="69"/>
        <v>17.0688</v>
      </c>
      <c r="M73" s="382">
        <v>560</v>
      </c>
      <c r="N73" s="493"/>
      <c r="O73" s="263"/>
      <c r="P73" s="383">
        <f t="shared" si="75"/>
        <v>-26.500002288000502</v>
      </c>
      <c r="Q73" s="383">
        <f t="shared" si="70"/>
        <v>246.64999771199948</v>
      </c>
      <c r="R73" s="382">
        <f t="shared" si="71"/>
        <v>611.99396506208791</v>
      </c>
      <c r="S73" s="263">
        <f t="shared" si="80"/>
        <v>0.10077377931785941</v>
      </c>
      <c r="T73" s="492"/>
      <c r="U73" s="492"/>
      <c r="V73" s="279"/>
      <c r="X73" s="524">
        <v>62000</v>
      </c>
      <c r="Y73" s="410">
        <f t="shared" ref="Y73:BL73" si="108">SQRT(5*((((1/$S79)*(((1+0.2*(Y$10/$R$11)^2)^3.5)-1))+1)^(1/3.5)-1))</f>
        <v>5.2334406309138173E-2</v>
      </c>
      <c r="Z73" s="410">
        <f t="shared" si="108"/>
        <v>0.10456978804172762</v>
      </c>
      <c r="AA73" s="410">
        <f t="shared" si="108"/>
        <v>0.15660891593837786</v>
      </c>
      <c r="AB73" s="410">
        <f t="shared" si="108"/>
        <v>0.20835806505911086</v>
      </c>
      <c r="AC73" s="410">
        <f t="shared" si="108"/>
        <v>0.25972855906746506</v>
      </c>
      <c r="AD73" s="410">
        <f t="shared" si="108"/>
        <v>0.31063808604873822</v>
      </c>
      <c r="AE73" s="410">
        <f t="shared" si="108"/>
        <v>0.36101174142641945</v>
      </c>
      <c r="AF73" s="410">
        <f t="shared" si="108"/>
        <v>0.41078277493687698</v>
      </c>
      <c r="AG73" s="410">
        <f t="shared" si="108"/>
        <v>0.45989303952613148</v>
      </c>
      <c r="AH73" s="410">
        <f t="shared" si="108"/>
        <v>0.50829315829265909</v>
      </c>
      <c r="AI73" s="410">
        <f t="shared" si="108"/>
        <v>0.55594243976383517</v>
      </c>
      <c r="AJ73" s="410">
        <f t="shared" si="108"/>
        <v>0.60280858119442793</v>
      </c>
      <c r="AK73" s="410">
        <f t="shared" si="108"/>
        <v>0.64886720426538746</v>
      </c>
      <c r="AL73" s="410">
        <f t="shared" si="108"/>
        <v>0.69410126813172024</v>
      </c>
      <c r="AM73" s="410">
        <f t="shared" si="108"/>
        <v>0.73850040212812829</v>
      </c>
      <c r="AN73" s="410">
        <f t="shared" si="108"/>
        <v>0.78206019560844753</v>
      </c>
      <c r="AO73" s="410">
        <f t="shared" si="108"/>
        <v>0.82478147633555565</v>
      </c>
      <c r="AP73" s="410">
        <f t="shared" si="108"/>
        <v>0.86666960236160928</v>
      </c>
      <c r="AQ73" s="410">
        <f t="shared" si="108"/>
        <v>0.90773378605199451</v>
      </c>
      <c r="AR73" s="410">
        <f t="shared" si="108"/>
        <v>0.94798646321422253</v>
      </c>
      <c r="AS73" s="410">
        <f t="shared" si="108"/>
        <v>0.98744271541900208</v>
      </c>
      <c r="AT73" s="410">
        <f t="shared" si="108"/>
        <v>1.026119749627818</v>
      </c>
      <c r="AU73" s="410">
        <f t="shared" si="108"/>
        <v>1.0640364361531076</v>
      </c>
      <c r="AV73" s="410">
        <f t="shared" si="108"/>
        <v>1.1012129036935645</v>
      </c>
      <c r="AW73" s="410">
        <f t="shared" si="108"/>
        <v>1.1376701885953755</v>
      </c>
      <c r="AX73" s="410">
        <f t="shared" si="108"/>
        <v>1.1734299344667225</v>
      </c>
      <c r="AY73" s="410">
        <f t="shared" si="108"/>
        <v>1.2085141376962691</v>
      </c>
      <c r="AZ73" s="410">
        <f t="shared" si="108"/>
        <v>1.2429449341884069</v>
      </c>
      <c r="BA73" s="410">
        <f t="shared" si="108"/>
        <v>1.2767444226347628</v>
      </c>
      <c r="BB73" s="410">
        <f t="shared" si="108"/>
        <v>1.3099345198171619</v>
      </c>
      <c r="BC73" s="410">
        <f t="shared" si="108"/>
        <v>1.3425368437215344</v>
      </c>
      <c r="BD73" s="410">
        <f t="shared" si="108"/>
        <v>1.3745726205892124</v>
      </c>
      <c r="BE73" s="410">
        <f t="shared" si="108"/>
        <v>1.4060626124081155</v>
      </c>
      <c r="BF73" s="410">
        <f t="shared" si="108"/>
        <v>1.4370270617272562</v>
      </c>
      <c r="BG73" s="410">
        <f t="shared" si="108"/>
        <v>1.4674856510478214</v>
      </c>
      <c r="BH73" s="410">
        <f t="shared" si="108"/>
        <v>1.4974574743923232</v>
      </c>
      <c r="BI73" s="410">
        <f t="shared" si="108"/>
        <v>1.5269610189738998</v>
      </c>
      <c r="BJ73" s="410">
        <f t="shared" si="108"/>
        <v>1.556014155178145</v>
      </c>
      <c r="BK73" s="410">
        <f t="shared" si="108"/>
        <v>1.5846341333290312</v>
      </c>
      <c r="BL73" s="410">
        <f t="shared" si="108"/>
        <v>1.6128375859393524</v>
      </c>
      <c r="BM73" s="253"/>
      <c r="BN73" s="252"/>
      <c r="BO73" s="537">
        <f t="shared" si="59"/>
        <v>620.00000000000011</v>
      </c>
      <c r="BP73" s="524">
        <v>62000</v>
      </c>
      <c r="BQ73" s="382">
        <f t="shared" si="105"/>
        <v>246.78510715857655</v>
      </c>
      <c r="BR73" s="382">
        <f t="shared" si="105"/>
        <v>247.18941339236764</v>
      </c>
      <c r="BS73" s="382">
        <f t="shared" si="105"/>
        <v>247.85988267213648</v>
      </c>
      <c r="BT73" s="382">
        <f t="shared" si="105"/>
        <v>248.79156509009812</v>
      </c>
      <c r="BU73" s="382">
        <f t="shared" si="105"/>
        <v>249.97774642154852</v>
      </c>
      <c r="BV73" s="382">
        <f t="shared" si="105"/>
        <v>251.41014635930637</v>
      </c>
      <c r="BW73" s="382">
        <f t="shared" si="105"/>
        <v>253.07915077485751</v>
      </c>
      <c r="BX73" s="382">
        <f t="shared" si="105"/>
        <v>254.97406457694109</v>
      </c>
      <c r="BY73" s="382">
        <f t="shared" si="105"/>
        <v>257.08337192821642</v>
      </c>
      <c r="BZ73" s="382">
        <f t="shared" si="105"/>
        <v>259.39499183583536</v>
      </c>
      <c r="CA73" s="382">
        <f t="shared" si="105"/>
        <v>261.89651914955488</v>
      </c>
      <c r="CB73" s="382">
        <f t="shared" si="105"/>
        <v>264.57544343947325</v>
      </c>
      <c r="CC73" s="382">
        <f t="shared" si="105"/>
        <v>267.41934076321905</v>
      </c>
      <c r="CD73" s="382">
        <f t="shared" si="105"/>
        <v>270.4160357104588</v>
      </c>
      <c r="CE73" s="382">
        <f t="shared" si="105"/>
        <v>273.55373315416051</v>
      </c>
      <c r="CF73" s="382">
        <f t="shared" si="105"/>
        <v>276.82112074967716</v>
      </c>
      <c r="CG73" s="382">
        <f t="shared" si="97"/>
        <v>280.20744438194015</v>
      </c>
      <c r="CH73" s="382">
        <f t="shared" si="97"/>
        <v>283.70255949739948</v>
      </c>
      <c r="CI73" s="382">
        <f t="shared" si="97"/>
        <v>287.29696163231228</v>
      </c>
      <c r="CJ73" s="382">
        <f t="shared" si="97"/>
        <v>290.98179953856163</v>
      </c>
      <c r="CK73" s="382">
        <f t="shared" si="94"/>
        <v>294.74887418964545</v>
      </c>
      <c r="CL73" s="382">
        <f t="shared" si="94"/>
        <v>298.59062669280905</v>
      </c>
      <c r="CM73" s="382">
        <f t="shared" si="94"/>
        <v>302.50011779688793</v>
      </c>
      <c r="CN73" s="382">
        <f t="shared" si="94"/>
        <v>306.47100131443722</v>
      </c>
      <c r="CO73" s="382">
        <f t="shared" si="94"/>
        <v>310.49749340379003</v>
      </c>
      <c r="CP73" s="382">
        <f t="shared" si="94"/>
        <v>314.5743393036027</v>
      </c>
      <c r="CQ73" s="382">
        <f t="shared" si="94"/>
        <v>318.69677879218153</v>
      </c>
      <c r="CR73" s="382">
        <f t="shared" si="94"/>
        <v>322.86051136296419</v>
      </c>
      <c r="CS73" s="382">
        <f t="shared" si="94"/>
        <v>327.06166186763664</v>
      </c>
      <c r="CT73" s="382">
        <f t="shared" si="94"/>
        <v>331.29674717826163</v>
      </c>
      <c r="CU73" s="382">
        <f t="shared" si="94"/>
        <v>335.5626442562853</v>
      </c>
      <c r="CV73" s="382">
        <f t="shared" si="94"/>
        <v>339.85655988524849</v>
      </c>
      <c r="CW73" s="382">
        <f t="shared" si="94"/>
        <v>344.17600222100725</v>
      </c>
      <c r="CX73" s="382">
        <f t="shared" si="94"/>
        <v>348.51875423384604</v>
      </c>
      <c r="CY73" s="382">
        <f t="shared" si="94"/>
        <v>352.88284905697265</v>
      </c>
      <c r="CZ73" s="382">
        <f t="shared" si="94"/>
        <v>357.26654721185741</v>
      </c>
      <c r="DA73" s="382">
        <f t="shared" si="94"/>
        <v>361.66831564952298</v>
      </c>
      <c r="DB73" s="382">
        <f t="shared" si="94"/>
        <v>366.08680852555818</v>
      </c>
      <c r="DC73" s="382">
        <f t="shared" si="94"/>
        <v>370.52084961304558</v>
      </c>
      <c r="DD73" s="382">
        <f t="shared" si="94"/>
        <v>374.96941624992888</v>
      </c>
      <c r="DE73" s="521"/>
      <c r="DF73" s="252"/>
      <c r="DG73" s="537">
        <f t="shared" si="61"/>
        <v>620.00000000000011</v>
      </c>
      <c r="DH73" s="524">
        <v>62000</v>
      </c>
      <c r="DI73" s="382">
        <f t="shared" si="106"/>
        <v>32.028340826299818</v>
      </c>
      <c r="DJ73" s="382">
        <f t="shared" si="106"/>
        <v>63.996079209358989</v>
      </c>
      <c r="DK73" s="382">
        <f t="shared" si="106"/>
        <v>95.843711429203083</v>
      </c>
      <c r="DL73" s="382">
        <f t="shared" si="106"/>
        <v>127.51387838818974</v>
      </c>
      <c r="DM73" s="382">
        <f t="shared" si="106"/>
        <v>158.95231070356064</v>
      </c>
      <c r="DN73" s="382">
        <f t="shared" si="106"/>
        <v>190.10863398026535</v>
      </c>
      <c r="DO73" s="382">
        <f t="shared" si="106"/>
        <v>220.93700706952367</v>
      </c>
      <c r="DP73" s="382">
        <f t="shared" si="106"/>
        <v>251.39657921282662</v>
      </c>
      <c r="DQ73" s="382">
        <f t="shared" si="106"/>
        <v>281.45176476405271</v>
      </c>
      <c r="DR73" s="382">
        <f t="shared" si="106"/>
        <v>311.0723453574559</v>
      </c>
      <c r="DS73" s="382">
        <f t="shared" si="106"/>
        <v>340.23341805736044</v>
      </c>
      <c r="DT73" s="382">
        <f t="shared" si="106"/>
        <v>368.91521377862949</v>
      </c>
      <c r="DU73" s="382">
        <f t="shared" si="106"/>
        <v>397.10281313712619</v>
      </c>
      <c r="DV73" s="382">
        <f t="shared" si="106"/>
        <v>424.78578723855492</v>
      </c>
      <c r="DW73" s="382">
        <f t="shared" si="106"/>
        <v>451.95778929833961</v>
      </c>
      <c r="DX73" s="382">
        <f t="shared" si="106"/>
        <v>478.61612002764588</v>
      </c>
      <c r="DY73" s="382">
        <f t="shared" si="98"/>
        <v>504.76128601235934</v>
      </c>
      <c r="DZ73" s="382">
        <f t="shared" si="98"/>
        <v>530.39656634806431</v>
      </c>
      <c r="EA73" s="382">
        <f t="shared" si="98"/>
        <v>555.52759894678115</v>
      </c>
      <c r="EB73" s="382">
        <f t="shared" si="98"/>
        <v>580.16199444765721</v>
      </c>
      <c r="EC73" s="382">
        <f t="shared" si="95"/>
        <v>604.30898268094995</v>
      </c>
      <c r="ED73" s="382">
        <f t="shared" si="95"/>
        <v>627.97909420324527</v>
      </c>
      <c r="EE73" s="382">
        <f t="shared" si="95"/>
        <v>651.18387753187346</v>
      </c>
      <c r="EF73" s="382">
        <f t="shared" si="95"/>
        <v>673.93565130895968</v>
      </c>
      <c r="EG73" s="382">
        <f t="shared" si="95"/>
        <v>696.24728965141719</v>
      </c>
      <c r="EH73" s="382">
        <f t="shared" si="95"/>
        <v>718.13203831683552</v>
      </c>
      <c r="EI73" s="382">
        <f t="shared" si="95"/>
        <v>739.60335896232982</v>
      </c>
      <c r="EJ73" s="382">
        <f t="shared" si="95"/>
        <v>760.67479862779908</v>
      </c>
      <c r="EK73" s="382">
        <f t="shared" si="95"/>
        <v>781.3598815791546</v>
      </c>
      <c r="EL73" s="382">
        <f t="shared" si="95"/>
        <v>801.67202075460705</v>
      </c>
      <c r="EM73" s="382">
        <f t="shared" si="95"/>
        <v>821.62444623108252</v>
      </c>
      <c r="EN73" s="382">
        <f t="shared" si="95"/>
        <v>841.23014834017704</v>
      </c>
      <c r="EO73" s="382">
        <f t="shared" si="95"/>
        <v>860.50183329320032</v>
      </c>
      <c r="EP73" s="382">
        <f t="shared" si="95"/>
        <v>879.45188940798528</v>
      </c>
      <c r="EQ73" s="382">
        <f t="shared" si="95"/>
        <v>898.09236225647567</v>
      </c>
      <c r="ER73" s="382">
        <f t="shared" si="95"/>
        <v>916.43493726521785</v>
      </c>
      <c r="ES73" s="382">
        <f t="shared" si="95"/>
        <v>934.49092849708302</v>
      </c>
      <c r="ET73" s="382">
        <f t="shared" si="95"/>
        <v>952.27127252020796</v>
      </c>
      <c r="EU73" s="382">
        <f t="shared" si="95"/>
        <v>969.78652642875909</v>
      </c>
      <c r="EV73" s="382">
        <f t="shared" si="95"/>
        <v>987.04686922019027</v>
      </c>
      <c r="EW73" s="521"/>
      <c r="EX73" s="252"/>
      <c r="EY73" s="515">
        <f t="shared" si="63"/>
        <v>620.00000000000011</v>
      </c>
      <c r="EZ73" s="524">
        <v>62000</v>
      </c>
      <c r="FA73" s="382">
        <f t="shared" si="88"/>
        <v>355.63510715857672</v>
      </c>
      <c r="FB73" s="382">
        <f t="shared" si="88"/>
        <v>366.03941339236781</v>
      </c>
      <c r="FC73" s="382">
        <f t="shared" si="88"/>
        <v>376.70988267213659</v>
      </c>
      <c r="FD73" s="382">
        <f t="shared" si="88"/>
        <v>387.64156509009825</v>
      </c>
      <c r="FE73" s="382">
        <f t="shared" si="88"/>
        <v>398.82774642154868</v>
      </c>
      <c r="FF73" s="382">
        <f t="shared" si="88"/>
        <v>410.26014635930653</v>
      </c>
      <c r="FG73" s="382">
        <f t="shared" si="88"/>
        <v>421.92915077485765</v>
      </c>
      <c r="FH73" s="382">
        <f t="shared" si="88"/>
        <v>433.82406457694123</v>
      </c>
      <c r="FI73" s="382">
        <f t="shared" si="88"/>
        <v>445.93337192821656</v>
      </c>
      <c r="FJ73" s="382">
        <f t="shared" si="88"/>
        <v>458.24499183583549</v>
      </c>
      <c r="FK73" s="382">
        <f t="shared" si="88"/>
        <v>470.74651914955501</v>
      </c>
      <c r="FL73" s="382">
        <f t="shared" si="88"/>
        <v>483.42544343947338</v>
      </c>
      <c r="FM73" s="382">
        <f t="shared" si="88"/>
        <v>496.26934076321919</v>
      </c>
      <c r="FN73" s="382">
        <f t="shared" si="88"/>
        <v>509.26603571045894</v>
      </c>
      <c r="FO73" s="382">
        <f t="shared" si="88"/>
        <v>522.40373315416059</v>
      </c>
      <c r="FP73" s="382">
        <f t="shared" si="85"/>
        <v>535.67112074967736</v>
      </c>
      <c r="FQ73" s="382">
        <f t="shared" si="85"/>
        <v>549.05744438194029</v>
      </c>
      <c r="FR73" s="382">
        <f t="shared" si="85"/>
        <v>562.55255949739967</v>
      </c>
      <c r="FS73" s="382">
        <f t="shared" si="85"/>
        <v>576.14696163231247</v>
      </c>
      <c r="FT73" s="382">
        <f t="shared" si="85"/>
        <v>589.83179953856177</v>
      </c>
      <c r="FU73" s="382">
        <f t="shared" si="85"/>
        <v>603.59887418964558</v>
      </c>
      <c r="FV73" s="382">
        <f t="shared" si="85"/>
        <v>617.44062669280925</v>
      </c>
      <c r="FW73" s="382">
        <f t="shared" si="85"/>
        <v>631.35011779688807</v>
      </c>
      <c r="FX73" s="382">
        <f t="shared" si="85"/>
        <v>645.32100131443735</v>
      </c>
      <c r="FY73" s="382">
        <f t="shared" si="85"/>
        <v>659.34749340379017</v>
      </c>
      <c r="FZ73" s="382">
        <f t="shared" si="85"/>
        <v>673.42433930360289</v>
      </c>
      <c r="GA73" s="382">
        <f t="shared" si="85"/>
        <v>687.54677879218161</v>
      </c>
      <c r="GB73" s="382">
        <f t="shared" si="85"/>
        <v>701.71051136296433</v>
      </c>
      <c r="GC73" s="382">
        <f t="shared" si="85"/>
        <v>715.91166186763678</v>
      </c>
      <c r="GD73" s="382">
        <f t="shared" si="85"/>
        <v>730.14674717826176</v>
      </c>
      <c r="GE73" s="382">
        <f t="shared" si="83"/>
        <v>744.41264425628538</v>
      </c>
      <c r="GF73" s="382">
        <f t="shared" si="83"/>
        <v>758.70655988524868</v>
      </c>
      <c r="GG73" s="382">
        <f t="shared" si="83"/>
        <v>773.02600222100739</v>
      </c>
      <c r="GH73" s="382">
        <f t="shared" si="83"/>
        <v>787.36875423384618</v>
      </c>
      <c r="GI73" s="382">
        <f t="shared" si="83"/>
        <v>801.73284905697278</v>
      </c>
      <c r="GJ73" s="382">
        <f t="shared" si="83"/>
        <v>816.11654721185755</v>
      </c>
      <c r="GK73" s="382">
        <f t="shared" si="83"/>
        <v>830.51831564952317</v>
      </c>
      <c r="GL73" s="382">
        <f t="shared" si="83"/>
        <v>844.93680852555826</v>
      </c>
      <c r="GM73" s="382">
        <f t="shared" si="83"/>
        <v>859.37084961304572</v>
      </c>
      <c r="GN73" s="382">
        <f t="shared" si="83"/>
        <v>873.81941624992896</v>
      </c>
      <c r="GO73" s="511"/>
      <c r="GP73" s="521"/>
      <c r="GQ73" s="524">
        <v>62000</v>
      </c>
      <c r="GR73" s="583">
        <f t="shared" si="89"/>
        <v>10.103763041841672</v>
      </c>
      <c r="GS73" s="477">
        <f t="shared" si="89"/>
        <v>4.719716237535331</v>
      </c>
      <c r="GT73" s="477">
        <f t="shared" si="89"/>
        <v>2.9304600902313869</v>
      </c>
      <c r="GU73" s="477">
        <f t="shared" si="89"/>
        <v>2.039995096925868</v>
      </c>
      <c r="GV73" s="477">
        <f t="shared" si="89"/>
        <v>1.5091031684675891</v>
      </c>
      <c r="GW73" s="477">
        <f t="shared" si="89"/>
        <v>1.1580300577084495</v>
      </c>
      <c r="GX73" s="477">
        <f t="shared" si="89"/>
        <v>0.90972601815904242</v>
      </c>
      <c r="GY73" s="477">
        <f t="shared" si="89"/>
        <v>0.72565619602037479</v>
      </c>
      <c r="GZ73" s="477">
        <f t="shared" si="89"/>
        <v>0.58440424881347763</v>
      </c>
      <c r="HA73" s="477">
        <f t="shared" si="89"/>
        <v>0.4731138870903559</v>
      </c>
      <c r="HB73" s="477">
        <f t="shared" si="89"/>
        <v>0.38359871242921584</v>
      </c>
      <c r="HC73" s="477">
        <f t="shared" si="89"/>
        <v>0.31039714650954098</v>
      </c>
      <c r="HD73" s="477">
        <f t="shared" si="89"/>
        <v>0.24972506954225265</v>
      </c>
      <c r="HE73" s="477">
        <f t="shared" si="89"/>
        <v>0.19887729535654369</v>
      </c>
      <c r="HF73" s="477">
        <f t="shared" si="89"/>
        <v>0.15586841409501467</v>
      </c>
      <c r="HG73" s="477">
        <f t="shared" si="89"/>
        <v>0.11920827221351396</v>
      </c>
      <c r="HH73" s="477">
        <f t="shared" si="86"/>
        <v>8.7756647740406021E-2</v>
      </c>
      <c r="HI73" s="477">
        <f t="shared" si="86"/>
        <v>6.0626322245520531E-2</v>
      </c>
      <c r="HJ73" s="477">
        <f t="shared" si="86"/>
        <v>3.7116720617703498E-2</v>
      </c>
      <c r="HK73" s="477">
        <f t="shared" si="86"/>
        <v>1.6667422518965053E-2</v>
      </c>
      <c r="HL73" s="477">
        <f t="shared" si="86"/>
        <v>1.1750751877856425E-3</v>
      </c>
      <c r="HM73" s="477">
        <f t="shared" si="86"/>
        <v>1.6781557869863181E-2</v>
      </c>
      <c r="HN73" s="477">
        <f t="shared" si="86"/>
        <v>3.0458001832231466E-2</v>
      </c>
      <c r="HO73" s="477">
        <f t="shared" si="86"/>
        <v>4.2459024001690923E-2</v>
      </c>
      <c r="HP73" s="477">
        <f t="shared" si="86"/>
        <v>5.2998118335370839E-2</v>
      </c>
      <c r="HQ73" s="477">
        <f t="shared" si="86"/>
        <v>6.2255541638302263E-2</v>
      </c>
      <c r="HR73" s="477">
        <f t="shared" si="86"/>
        <v>7.0384456126840828E-2</v>
      </c>
      <c r="HS73" s="477">
        <f t="shared" si="86"/>
        <v>7.7515762808498395E-2</v>
      </c>
      <c r="HT73" s="477">
        <f t="shared" si="86"/>
        <v>8.3761940246080677E-2</v>
      </c>
      <c r="HU73" s="477">
        <f t="shared" si="46"/>
        <v>8.9220119605794845E-2</v>
      </c>
      <c r="HV73" s="477">
        <f t="shared" si="46"/>
        <v>9.3974567491241931E-2</v>
      </c>
      <c r="HW73" s="477">
        <f t="shared" si="46"/>
        <v>9.8098705351626833E-2</v>
      </c>
      <c r="HX73" s="477">
        <f t="shared" si="46"/>
        <v>0.10165676316739135</v>
      </c>
      <c r="HY73" s="477">
        <f t="shared" si="46"/>
        <v>0.10470514224049947</v>
      </c>
      <c r="HZ73" s="477">
        <f t="shared" si="46"/>
        <v>0.10729354490600233</v>
      </c>
      <c r="IA73" s="477">
        <f t="shared" si="46"/>
        <v>0.10946591620865714</v>
      </c>
      <c r="IB73" s="477">
        <f t="shared" si="46"/>
        <v>0.11126123290974717</v>
      </c>
      <c r="IC73" s="477">
        <f t="shared" si="46"/>
        <v>0.11271416779232094</v>
      </c>
      <c r="ID73" s="477">
        <f t="shared" si="46"/>
        <v>0.11385565153428077</v>
      </c>
      <c r="IE73" s="477">
        <f t="shared" si="47"/>
        <v>0.11471334999493581</v>
      </c>
    </row>
    <row r="74" spans="1:320">
      <c r="J74" s="252"/>
      <c r="K74" s="499">
        <v>57000</v>
      </c>
      <c r="L74" s="382">
        <f t="shared" si="69"/>
        <v>17.3736</v>
      </c>
      <c r="M74" s="382">
        <v>570</v>
      </c>
      <c r="N74" s="493"/>
      <c r="O74" s="263"/>
      <c r="P74" s="383">
        <f t="shared" si="75"/>
        <v>-26.500002288000502</v>
      </c>
      <c r="Q74" s="383">
        <f t="shared" si="70"/>
        <v>246.64999771199948</v>
      </c>
      <c r="R74" s="382">
        <f t="shared" si="71"/>
        <v>611.99396506208791</v>
      </c>
      <c r="S74" s="263">
        <f t="shared" si="80"/>
        <v>9.6044800750335613E-2</v>
      </c>
      <c r="T74" s="492"/>
      <c r="U74" s="492"/>
      <c r="V74" s="279"/>
      <c r="X74" s="524">
        <v>63000</v>
      </c>
      <c r="Y74" s="410">
        <f t="shared" ref="Y74:BL74" si="109">SQRT(5*((((1/$S80)*(((1+0.2*(Y$10/$R$11)^2)^3.5)-1))+1)^(1/3.5)-1))</f>
        <v>5.3606423171569773E-2</v>
      </c>
      <c r="Z74" s="410">
        <f t="shared" si="109"/>
        <v>0.10710603509546662</v>
      </c>
      <c r="AA74" s="410">
        <f t="shared" si="109"/>
        <v>0.16039405596579595</v>
      </c>
      <c r="AB74" s="410">
        <f t="shared" si="109"/>
        <v>0.21336966638134583</v>
      </c>
      <c r="AC74" s="410">
        <f t="shared" si="109"/>
        <v>0.26593774120101876</v>
      </c>
      <c r="AD74" s="410">
        <f t="shared" si="109"/>
        <v>0.31801031383912387</v>
      </c>
      <c r="AE74" s="410">
        <f t="shared" si="109"/>
        <v>0.36950772034369472</v>
      </c>
      <c r="AF74" s="410">
        <f t="shared" si="109"/>
        <v>0.42035939871187872</v>
      </c>
      <c r="AG74" s="410">
        <f t="shared" si="109"/>
        <v>0.47050434406689257</v>
      </c>
      <c r="AH74" s="410">
        <f t="shared" si="109"/>
        <v>0.51989124189875713</v>
      </c>
      <c r="AI74" s="410">
        <f t="shared" si="109"/>
        <v>0.5684783178460775</v>
      </c>
      <c r="AJ74" s="410">
        <f t="shared" si="109"/>
        <v>0.61623295278489043</v>
      </c>
      <c r="AK74" s="410">
        <f t="shared" si="109"/>
        <v>0.66313111651307677</v>
      </c>
      <c r="AL74" s="410">
        <f t="shared" si="109"/>
        <v>0.70915667294388696</v>
      </c>
      <c r="AM74" s="410">
        <f t="shared" si="109"/>
        <v>0.75430060566595625</v>
      </c>
      <c r="AN74" s="410">
        <f t="shared" si="109"/>
        <v>0.79856020628950641</v>
      </c>
      <c r="AO74" s="410">
        <f t="shared" si="109"/>
        <v>0.84193826036401986</v>
      </c>
      <c r="AP74" s="410">
        <f t="shared" si="109"/>
        <v>0.88444225777721719</v>
      </c>
      <c r="AQ74" s="410">
        <f t="shared" si="109"/>
        <v>0.92608364711387037</v>
      </c>
      <c r="AR74" s="410">
        <f t="shared" si="109"/>
        <v>0.96687714689307258</v>
      </c>
      <c r="AS74" s="410">
        <f t="shared" si="109"/>
        <v>1.006840121123213</v>
      </c>
      <c r="AT74" s="410">
        <f t="shared" si="109"/>
        <v>1.0459920222620145</v>
      </c>
      <c r="AU74" s="410">
        <f t="shared" si="109"/>
        <v>1.0843539013825896</v>
      </c>
      <c r="AV74" s="410">
        <f t="shared" si="109"/>
        <v>1.1219479829997423</v>
      </c>
      <c r="AW74" s="410">
        <f t="shared" si="109"/>
        <v>1.1587973004496122</v>
      </c>
      <c r="AX74" s="410">
        <f t="shared" si="109"/>
        <v>1.1949253867824636</v>
      </c>
      <c r="AY74" s="410">
        <f t="shared" si="109"/>
        <v>1.2303560156752185</v>
      </c>
      <c r="AZ74" s="410">
        <f t="shared" si="109"/>
        <v>1.2651129867696882</v>
      </c>
      <c r="BA74" s="410">
        <f t="shared" si="109"/>
        <v>1.2992199499872918</v>
      </c>
      <c r="BB74" s="410">
        <f t="shared" si="109"/>
        <v>1.3327002636772034</v>
      </c>
      <c r="BC74" s="410">
        <f t="shared" si="109"/>
        <v>1.3655768818573273</v>
      </c>
      <c r="BD74" s="410">
        <f t="shared" si="109"/>
        <v>1.3978722662580942</v>
      </c>
      <c r="BE74" s="410">
        <f t="shared" si="109"/>
        <v>1.4296083193437776</v>
      </c>
      <c r="BF74" s="410">
        <f t="shared" si="109"/>
        <v>1.4608063349413161</v>
      </c>
      <c r="BG74" s="410">
        <f t="shared" si="109"/>
        <v>1.4914869635376902</v>
      </c>
      <c r="BH74" s="410">
        <f t="shared" si="109"/>
        <v>1.521670189704825</v>
      </c>
      <c r="BI74" s="410">
        <f t="shared" si="109"/>
        <v>1.5513753194713484</v>
      </c>
      <c r="BJ74" s="410">
        <f t="shared" si="109"/>
        <v>1.5806209757821938</v>
      </c>
      <c r="BK74" s="410">
        <f t="shared" si="109"/>
        <v>1.6094251004706699</v>
      </c>
      <c r="BL74" s="410">
        <f t="shared" si="109"/>
        <v>1.6378049614152301</v>
      </c>
      <c r="BM74" s="253"/>
      <c r="BN74" s="252"/>
      <c r="BO74" s="537">
        <f t="shared" si="59"/>
        <v>630.00000000000011</v>
      </c>
      <c r="BP74" s="524">
        <v>63000</v>
      </c>
      <c r="BQ74" s="382">
        <f t="shared" si="105"/>
        <v>246.79175479638144</v>
      </c>
      <c r="BR74" s="382">
        <f t="shared" si="105"/>
        <v>247.2158968035985</v>
      </c>
      <c r="BS74" s="382">
        <f t="shared" si="105"/>
        <v>247.91907377004836</v>
      </c>
      <c r="BT74" s="382">
        <f t="shared" si="105"/>
        <v>248.89582558601461</v>
      </c>
      <c r="BU74" s="382">
        <f t="shared" si="105"/>
        <v>250.13875745832095</v>
      </c>
      <c r="BV74" s="382">
        <f t="shared" si="105"/>
        <v>251.63876817612064</v>
      </c>
      <c r="BW74" s="382">
        <f t="shared" si="105"/>
        <v>253.38531632908661</v>
      </c>
      <c r="BX74" s="382">
        <f t="shared" si="105"/>
        <v>255.366708479274</v>
      </c>
      <c r="BY74" s="382">
        <f t="shared" si="105"/>
        <v>257.57039369367288</v>
      </c>
      <c r="BZ74" s="382">
        <f t="shared" si="105"/>
        <v>259.98325053318774</v>
      </c>
      <c r="CA74" s="382">
        <f t="shared" si="105"/>
        <v>262.59185516660631</v>
      </c>
      <c r="CB74" s="382">
        <f t="shared" si="105"/>
        <v>265.38272229822263</v>
      </c>
      <c r="CC74" s="382">
        <f t="shared" si="105"/>
        <v>268.34251366711618</v>
      </c>
      <c r="CD74" s="382">
        <f t="shared" si="105"/>
        <v>271.45821168576992</v>
      </c>
      <c r="CE74" s="382">
        <f t="shared" si="105"/>
        <v>274.71725813655604</v>
      </c>
      <c r="CF74" s="382">
        <f t="shared" si="105"/>
        <v>278.10765964358927</v>
      </c>
      <c r="CG74" s="382">
        <f t="shared" si="97"/>
        <v>281.61806287790722</v>
      </c>
      <c r="CH74" s="382">
        <f t="shared" si="97"/>
        <v>285.2378031892311</v>
      </c>
      <c r="CI74" s="382">
        <f t="shared" si="97"/>
        <v>288.95693067476117</v>
      </c>
      <c r="CJ74" s="382">
        <f t="shared" si="97"/>
        <v>292.76621769390243</v>
      </c>
      <c r="CK74" s="382">
        <f t="shared" si="94"/>
        <v>296.65715161352091</v>
      </c>
      <c r="CL74" s="382">
        <f t="shared" si="94"/>
        <v>300.62191620500249</v>
      </c>
      <c r="CM74" s="382">
        <f t="shared" si="94"/>
        <v>304.65336467921747</v>
      </c>
      <c r="CN74" s="382">
        <f t="shared" si="94"/>
        <v>308.74498688855363</v>
      </c>
      <c r="CO74" s="382">
        <f t="shared" si="94"/>
        <v>312.89087278102971</v>
      </c>
      <c r="CP74" s="382">
        <f t="shared" si="94"/>
        <v>317.08567378189298</v>
      </c>
      <c r="CQ74" s="382">
        <f t="shared" si="94"/>
        <v>321.32456341474887</v>
      </c>
      <c r="CR74" s="382">
        <f t="shared" si="94"/>
        <v>325.60319816184506</v>
      </c>
      <c r="CS74" s="382">
        <f t="shared" si="94"/>
        <v>329.91767930127401</v>
      </c>
      <c r="CT74" s="382">
        <f t="shared" si="94"/>
        <v>334.26451624434532</v>
      </c>
      <c r="CU74" s="382">
        <f t="shared" si="94"/>
        <v>338.64059172424942</v>
      </c>
      <c r="CV74" s="382">
        <f t="shared" si="94"/>
        <v>343.04312905174618</v>
      </c>
      <c r="CW74" s="382">
        <f t="shared" si="94"/>
        <v>347.46966154929885</v>
      </c>
      <c r="CX74" s="382">
        <f t="shared" si="94"/>
        <v>351.91800419643823</v>
      </c>
      <c r="CY74" s="382">
        <f t="shared" si="94"/>
        <v>356.3862274613868</v>
      </c>
      <c r="CZ74" s="382">
        <f t="shared" si="94"/>
        <v>360.87263325287307</v>
      </c>
      <c r="DA74" s="382">
        <f t="shared" si="94"/>
        <v>365.37573289805539</v>
      </c>
      <c r="DB74" s="382">
        <f t="shared" si="94"/>
        <v>369.89422703459581</v>
      </c>
      <c r="DC74" s="382">
        <f t="shared" si="94"/>
        <v>374.42698729475575</v>
      </c>
      <c r="DD74" s="382">
        <f t="shared" si="94"/>
        <v>378.97303965495149</v>
      </c>
      <c r="DE74" s="521"/>
      <c r="DF74" s="252"/>
      <c r="DG74" s="537">
        <f t="shared" si="61"/>
        <v>630.00000000000011</v>
      </c>
      <c r="DH74" s="524">
        <v>63000</v>
      </c>
      <c r="DI74" s="382">
        <f t="shared" si="106"/>
        <v>32.806807469565172</v>
      </c>
      <c r="DJ74" s="382">
        <f t="shared" si="106"/>
        <v>65.548247100153759</v>
      </c>
      <c r="DK74" s="382">
        <f t="shared" si="106"/>
        <v>98.160194282897905</v>
      </c>
      <c r="DL74" s="382">
        <f t="shared" si="106"/>
        <v>130.5809481526947</v>
      </c>
      <c r="DM74" s="382">
        <f t="shared" si="106"/>
        <v>162.75229269726685</v>
      </c>
      <c r="DN74" s="382">
        <f t="shared" si="106"/>
        <v>194.62039289704438</v>
      </c>
      <c r="DO74" s="382">
        <f t="shared" si="106"/>
        <v>226.13649489419086</v>
      </c>
      <c r="DP74" s="382">
        <f t="shared" si="106"/>
        <v>257.25741516879776</v>
      </c>
      <c r="DQ74" s="382">
        <f t="shared" si="106"/>
        <v>287.94581910443446</v>
      </c>
      <c r="DR74" s="382">
        <f t="shared" si="106"/>
        <v>318.17030253067344</v>
      </c>
      <c r="DS74" s="382">
        <f t="shared" si="106"/>
        <v>347.90529979044686</v>
      </c>
      <c r="DT74" s="382">
        <f t="shared" si="106"/>
        <v>377.13084817674348</v>
      </c>
      <c r="DU74" s="382">
        <f t="shared" si="106"/>
        <v>405.83224135088727</v>
      </c>
      <c r="DV74" s="382">
        <f t="shared" si="106"/>
        <v>433.99960412516765</v>
      </c>
      <c r="DW74" s="382">
        <f t="shared" si="106"/>
        <v>461.62741851024299</v>
      </c>
      <c r="DX74" s="382">
        <f t="shared" si="106"/>
        <v>488.71402698791388</v>
      </c>
      <c r="DY74" s="382">
        <f t="shared" si="98"/>
        <v>515.26113429765303</v>
      </c>
      <c r="DZ74" s="382">
        <f t="shared" si="98"/>
        <v>541.27332420554444</v>
      </c>
      <c r="EA74" s="382">
        <f t="shared" si="98"/>
        <v>566.75760317637696</v>
      </c>
      <c r="EB74" s="382">
        <f t="shared" si="98"/>
        <v>591.7229788550103</v>
      </c>
      <c r="EC74" s="382">
        <f t="shared" si="95"/>
        <v>616.180077909788</v>
      </c>
      <c r="ED74" s="382">
        <f t="shared" si="95"/>
        <v>640.14080512744192</v>
      </c>
      <c r="EE74" s="382">
        <f t="shared" si="95"/>
        <v>663.61804363767521</v>
      </c>
      <c r="EF74" s="382">
        <f t="shared" si="95"/>
        <v>686.62539470942431</v>
      </c>
      <c r="EG74" s="382">
        <f t="shared" si="95"/>
        <v>709.17695460540176</v>
      </c>
      <c r="EH74" s="382">
        <f t="shared" si="95"/>
        <v>731.28712541034895</v>
      </c>
      <c r="EI74" s="382">
        <f t="shared" si="95"/>
        <v>752.97045647106938</v>
      </c>
      <c r="EJ74" s="382">
        <f t="shared" si="95"/>
        <v>774.24151302472228</v>
      </c>
      <c r="EK74" s="382">
        <f t="shared" si="95"/>
        <v>795.11476868049033</v>
      </c>
      <c r="EL74" s="382">
        <f t="shared" si="95"/>
        <v>815.6045186071018</v>
      </c>
      <c r="EM74" s="382">
        <f t="shared" si="95"/>
        <v>835.72481052498813</v>
      </c>
      <c r="EN74" s="382">
        <f t="shared" si="95"/>
        <v>855.48939087761778</v>
      </c>
      <c r="EO74" s="382">
        <f t="shared" si="95"/>
        <v>874.91166384094606</v>
      </c>
      <c r="EP74" s="382">
        <f t="shared" si="95"/>
        <v>894.00466110855245</v>
      </c>
      <c r="EQ74" s="382">
        <f t="shared" si="95"/>
        <v>912.78102065384473</v>
      </c>
      <c r="ER74" s="382">
        <f t="shared" si="95"/>
        <v>931.25297291423533</v>
      </c>
      <c r="ES74" s="382">
        <f t="shared" si="95"/>
        <v>949.43233306273385</v>
      </c>
      <c r="ET74" s="382">
        <f t="shared" si="95"/>
        <v>967.33049822925125</v>
      </c>
      <c r="EU74" s="382">
        <f t="shared" si="95"/>
        <v>984.95844870749443</v>
      </c>
      <c r="EV74" s="382">
        <f t="shared" si="95"/>
        <v>1002.3267523348666</v>
      </c>
      <c r="EW74" s="521"/>
      <c r="EX74" s="252"/>
      <c r="EY74" s="515">
        <f t="shared" si="63"/>
        <v>630.00000000000011</v>
      </c>
      <c r="EZ74" s="524">
        <v>63000</v>
      </c>
      <c r="FA74" s="382">
        <f t="shared" si="88"/>
        <v>361.64175479638158</v>
      </c>
      <c r="FB74" s="382">
        <f t="shared" si="88"/>
        <v>372.06589680359866</v>
      </c>
      <c r="FC74" s="382">
        <f t="shared" si="88"/>
        <v>382.76907377004852</v>
      </c>
      <c r="FD74" s="382">
        <f t="shared" si="88"/>
        <v>393.74582558601475</v>
      </c>
      <c r="FE74" s="382">
        <f t="shared" si="88"/>
        <v>404.98875745832106</v>
      </c>
      <c r="FF74" s="382">
        <f t="shared" si="88"/>
        <v>416.48876817612074</v>
      </c>
      <c r="FG74" s="382">
        <f t="shared" si="88"/>
        <v>428.23531632908674</v>
      </c>
      <c r="FH74" s="382">
        <f t="shared" si="88"/>
        <v>440.21670847927413</v>
      </c>
      <c r="FI74" s="382">
        <f t="shared" si="88"/>
        <v>452.42039369367302</v>
      </c>
      <c r="FJ74" s="382">
        <f t="shared" si="88"/>
        <v>464.83325053318788</v>
      </c>
      <c r="FK74" s="382">
        <f t="shared" si="88"/>
        <v>477.44185516660644</v>
      </c>
      <c r="FL74" s="382">
        <f t="shared" si="88"/>
        <v>490.23272229822277</v>
      </c>
      <c r="FM74" s="382">
        <f t="shared" si="88"/>
        <v>503.19251366711632</v>
      </c>
      <c r="FN74" s="382">
        <f t="shared" si="88"/>
        <v>516.30821168577006</v>
      </c>
      <c r="FO74" s="382">
        <f t="shared" si="88"/>
        <v>529.56725813655612</v>
      </c>
      <c r="FP74" s="382">
        <f t="shared" si="85"/>
        <v>542.95765964358941</v>
      </c>
      <c r="FQ74" s="382">
        <f t="shared" si="85"/>
        <v>556.46806287790741</v>
      </c>
      <c r="FR74" s="382">
        <f t="shared" si="85"/>
        <v>570.08780318923118</v>
      </c>
      <c r="FS74" s="382">
        <f t="shared" si="85"/>
        <v>583.80693067476136</v>
      </c>
      <c r="FT74" s="382">
        <f t="shared" si="85"/>
        <v>597.61621769390263</v>
      </c>
      <c r="FU74" s="382">
        <f t="shared" si="85"/>
        <v>611.50715161352105</v>
      </c>
      <c r="FV74" s="382">
        <f t="shared" si="85"/>
        <v>625.47191620500257</v>
      </c>
      <c r="FW74" s="382">
        <f t="shared" si="85"/>
        <v>639.50336467921761</v>
      </c>
      <c r="FX74" s="382">
        <f t="shared" si="85"/>
        <v>653.59498688855376</v>
      </c>
      <c r="FY74" s="382">
        <f t="shared" si="85"/>
        <v>667.74087278102979</v>
      </c>
      <c r="FZ74" s="382">
        <f t="shared" si="85"/>
        <v>681.93567378189312</v>
      </c>
      <c r="GA74" s="382">
        <f t="shared" si="85"/>
        <v>696.17456341474895</v>
      </c>
      <c r="GB74" s="382">
        <f t="shared" si="85"/>
        <v>710.45319816184519</v>
      </c>
      <c r="GC74" s="382">
        <f t="shared" si="85"/>
        <v>724.76767930127414</v>
      </c>
      <c r="GD74" s="382">
        <f t="shared" si="85"/>
        <v>739.1145162443454</v>
      </c>
      <c r="GE74" s="382">
        <f t="shared" si="83"/>
        <v>753.4905917242495</v>
      </c>
      <c r="GF74" s="382">
        <f t="shared" si="83"/>
        <v>767.89312905174631</v>
      </c>
      <c r="GG74" s="382">
        <f t="shared" si="83"/>
        <v>782.31966154929898</v>
      </c>
      <c r="GH74" s="382">
        <f t="shared" si="83"/>
        <v>796.76800419643837</v>
      </c>
      <c r="GI74" s="382">
        <f t="shared" si="83"/>
        <v>811.23622746138699</v>
      </c>
      <c r="GJ74" s="382">
        <f t="shared" si="83"/>
        <v>825.72263325287327</v>
      </c>
      <c r="GK74" s="382">
        <f t="shared" si="83"/>
        <v>840.22573289805553</v>
      </c>
      <c r="GL74" s="382">
        <f t="shared" si="83"/>
        <v>854.74422703459595</v>
      </c>
      <c r="GM74" s="382">
        <f t="shared" si="83"/>
        <v>869.27698729475583</v>
      </c>
      <c r="GN74" s="382">
        <f t="shared" si="83"/>
        <v>883.82303965495157</v>
      </c>
      <c r="GO74" s="511"/>
      <c r="GP74" s="521"/>
      <c r="GQ74" s="524">
        <v>63000</v>
      </c>
      <c r="GR74" s="583">
        <f t="shared" si="89"/>
        <v>10.02337541170003</v>
      </c>
      <c r="GS74" s="477">
        <f t="shared" si="89"/>
        <v>4.6762142889207166</v>
      </c>
      <c r="GT74" s="477">
        <f t="shared" si="89"/>
        <v>2.8994327238891477</v>
      </c>
      <c r="GU74" s="477">
        <f t="shared" si="89"/>
        <v>2.0153389997259668</v>
      </c>
      <c r="GV74" s="477">
        <f t="shared" si="89"/>
        <v>1.4883751297539918</v>
      </c>
      <c r="GW74" s="477">
        <f t="shared" si="89"/>
        <v>1.1400057926943266</v>
      </c>
      <c r="GX74" s="477">
        <f t="shared" si="89"/>
        <v>0.8937028122305416</v>
      </c>
      <c r="GY74" s="477">
        <f t="shared" si="89"/>
        <v>0.71119152460747859</v>
      </c>
      <c r="GZ74" s="477">
        <f t="shared" si="89"/>
        <v>0.57119973160501292</v>
      </c>
      <c r="HA74" s="477">
        <f t="shared" si="89"/>
        <v>0.46095737671297998</v>
      </c>
      <c r="HB74" s="477">
        <f t="shared" si="89"/>
        <v>0.37233280278910119</v>
      </c>
      <c r="HC74" s="477">
        <f t="shared" si="89"/>
        <v>0.29990088232844259</v>
      </c>
      <c r="HD74" s="477">
        <f t="shared" si="89"/>
        <v>0.23990275388704324</v>
      </c>
      <c r="HE74" s="477">
        <f t="shared" si="89"/>
        <v>0.18965134248570467</v>
      </c>
      <c r="HF74" s="477">
        <f t="shared" si="89"/>
        <v>0.14717461940533677</v>
      </c>
      <c r="HG74" s="477">
        <f t="shared" si="89"/>
        <v>0.1109925839247847</v>
      </c>
      <c r="HH74" s="477">
        <f t="shared" si="86"/>
        <v>7.9972902742651272E-2</v>
      </c>
      <c r="HI74" s="477">
        <f t="shared" si="86"/>
        <v>5.3234618620785122E-2</v>
      </c>
      <c r="HJ74" s="477">
        <f t="shared" si="86"/>
        <v>3.0082221046231979E-2</v>
      </c>
      <c r="HK74" s="477">
        <f t="shared" si="86"/>
        <v>9.9594557748894658E-3</v>
      </c>
      <c r="HL74" s="477">
        <f t="shared" si="86"/>
        <v>7.5837023360419186E-3</v>
      </c>
      <c r="HM74" s="477">
        <f t="shared" si="86"/>
        <v>2.2915097436288265E-2</v>
      </c>
      <c r="HN74" s="477">
        <f t="shared" si="86"/>
        <v>3.6338190604750686E-2</v>
      </c>
      <c r="HO74" s="477">
        <f t="shared" si="86"/>
        <v>4.8105427028152403E-2</v>
      </c>
      <c r="HP74" s="477">
        <f t="shared" si="86"/>
        <v>5.8428409940968422E-2</v>
      </c>
      <c r="HQ74" s="477">
        <f t="shared" si="86"/>
        <v>6.7485738383214575E-2</v>
      </c>
      <c r="HR74" s="477">
        <f t="shared" si="86"/>
        <v>7.5429112215776084E-2</v>
      </c>
      <c r="HS74" s="477">
        <f t="shared" si="86"/>
        <v>8.2388135729994455E-2</v>
      </c>
      <c r="HT74" s="477">
        <f t="shared" si="86"/>
        <v>8.8474132477703388E-2</v>
      </c>
      <c r="HU74" s="477">
        <f t="shared" si="86"/>
        <v>9.3783200825550667E-2</v>
      </c>
      <c r="HV74" s="477">
        <f t="shared" si="86"/>
        <v>9.8398680720129028E-2</v>
      </c>
      <c r="HW74" s="477">
        <f t="shared" si="86"/>
        <v>0.10239315970477367</v>
      </c>
      <c r="HX74" s="477">
        <f t="shared" ref="HX74:ID76" si="110">ABS((GG74-EO74)/EO74)</f>
        <v>0.10583011533434052</v>
      </c>
      <c r="HY74" s="477">
        <f t="shared" si="110"/>
        <v>0.10876526839529235</v>
      </c>
      <c r="HZ74" s="477">
        <f t="shared" si="110"/>
        <v>0.11124770442720097</v>
      </c>
      <c r="IA74" s="477">
        <f t="shared" si="110"/>
        <v>0.11332080834181775</v>
      </c>
      <c r="IB74" s="477">
        <f t="shared" si="110"/>
        <v>0.11502304731122158</v>
      </c>
      <c r="IC74" s="477">
        <f t="shared" si="110"/>
        <v>0.11638862974004265</v>
      </c>
      <c r="ID74" s="477">
        <f t="shared" si="110"/>
        <v>0.11744806246856491</v>
      </c>
      <c r="IE74" s="477">
        <f t="shared" si="47"/>
        <v>0.1182286239530841</v>
      </c>
    </row>
    <row r="75" spans="1:320">
      <c r="J75" s="252"/>
      <c r="K75" s="499">
        <v>58000</v>
      </c>
      <c r="L75" s="382">
        <f t="shared" si="69"/>
        <v>17.6784</v>
      </c>
      <c r="M75" s="382">
        <v>580</v>
      </c>
      <c r="N75" s="493"/>
      <c r="O75" s="263"/>
      <c r="P75" s="383">
        <f t="shared" si="75"/>
        <v>-26.500002288000502</v>
      </c>
      <c r="Q75" s="383">
        <f t="shared" si="70"/>
        <v>246.64999771199948</v>
      </c>
      <c r="R75" s="382">
        <f t="shared" si="71"/>
        <v>611.99396506208791</v>
      </c>
      <c r="S75" s="263">
        <f t="shared" si="80"/>
        <v>9.1537737431435798E-2</v>
      </c>
      <c r="T75" s="492"/>
      <c r="U75" s="492"/>
      <c r="V75" s="279"/>
      <c r="X75" s="524">
        <v>64000</v>
      </c>
      <c r="Y75" s="410">
        <f t="shared" ref="Y75:BL75" si="111">SQRT(5*((((1/$S81)*(((1+0.2*(Y$10/$R$11)^2)^3.5)-1))+1)^(1/3.5)-1))</f>
        <v>5.4909311650228873E-2</v>
      </c>
      <c r="Z75" s="410">
        <f t="shared" si="111"/>
        <v>0.10970343661342984</v>
      </c>
      <c r="AA75" s="410">
        <f t="shared" si="111"/>
        <v>0.16426948624617535</v>
      </c>
      <c r="AB75" s="410">
        <f t="shared" si="111"/>
        <v>0.21849904636687803</v>
      </c>
      <c r="AC75" s="410">
        <f t="shared" si="111"/>
        <v>0.27229012268036423</v>
      </c>
      <c r="AD75" s="410">
        <f t="shared" si="111"/>
        <v>0.32554876836742475</v>
      </c>
      <c r="AE75" s="410">
        <f t="shared" si="111"/>
        <v>0.37819033628875814</v>
      </c>
      <c r="AF75" s="410">
        <f t="shared" si="111"/>
        <v>0.43014033006914171</v>
      </c>
      <c r="AG75" s="410">
        <f t="shared" si="111"/>
        <v>0.4813348585652914</v>
      </c>
      <c r="AH75" s="410">
        <f t="shared" si="111"/>
        <v>0.53172072362467682</v>
      </c>
      <c r="AI75" s="410">
        <f t="shared" si="111"/>
        <v>0.581255189621941</v>
      </c>
      <c r="AJ75" s="410">
        <f t="shared" si="111"/>
        <v>0.6299054943543696</v>
      </c>
      <c r="AK75" s="410">
        <f t="shared" si="111"/>
        <v>0.67764816495779734</v>
      </c>
      <c r="AL75" s="410">
        <f t="shared" si="111"/>
        <v>0.72446820080661578</v>
      </c>
      <c r="AM75" s="410">
        <f t="shared" si="111"/>
        <v>0.77035817949273744</v>
      </c>
      <c r="AN75" s="410">
        <f t="shared" si="111"/>
        <v>0.8153173335777586</v>
      </c>
      <c r="AO75" s="410">
        <f t="shared" si="111"/>
        <v>0.85935063631806008</v>
      </c>
      <c r="AP75" s="410">
        <f t="shared" si="111"/>
        <v>0.90246792508684992</v>
      </c>
      <c r="AQ75" s="410">
        <f t="shared" si="111"/>
        <v>0.94468308251852573</v>
      </c>
      <c r="AR75" s="410">
        <f t="shared" si="111"/>
        <v>0.98601328791559972</v>
      </c>
      <c r="AS75" s="410">
        <f t="shared" si="111"/>
        <v>1.0264783453647797</v>
      </c>
      <c r="AT75" s="410">
        <f t="shared" si="111"/>
        <v>1.0661000903006008</v>
      </c>
      <c r="AU75" s="410">
        <f t="shared" si="111"/>
        <v>1.1049018728112876</v>
      </c>
      <c r="AV75" s="410">
        <f t="shared" si="111"/>
        <v>1.1429081136198791</v>
      </c>
      <c r="AW75" s="410">
        <f t="shared" si="111"/>
        <v>1.180143927191819</v>
      </c>
      <c r="AX75" s="410">
        <f t="shared" si="111"/>
        <v>1.2166348056218612</v>
      </c>
      <c r="AY75" s="410">
        <f t="shared" si="111"/>
        <v>1.2524063566618908</v>
      </c>
      <c r="AZ75" s="410">
        <f t="shared" si="111"/>
        <v>1.2874840893196713</v>
      </c>
      <c r="BA75" s="410">
        <f t="shared" si="111"/>
        <v>1.3218932407663935</v>
      </c>
      <c r="BB75" s="410">
        <f t="shared" si="111"/>
        <v>1.3556586387465339</v>
      </c>
      <c r="BC75" s="410">
        <f t="shared" si="111"/>
        <v>1.3888045942179903</v>
      </c>
      <c r="BD75" s="410">
        <f t="shared" si="111"/>
        <v>1.4213548195144474</v>
      </c>
      <c r="BE75" s="410">
        <f t="shared" si="111"/>
        <v>1.4533323678818075</v>
      </c>
      <c r="BF75" s="410">
        <f t="shared" si="111"/>
        <v>1.4847595907742173</v>
      </c>
      <c r="BG75" s="410">
        <f t="shared" si="111"/>
        <v>1.5156581097897952</v>
      </c>
      <c r="BH75" s="410">
        <f t="shared" si="111"/>
        <v>1.5460488005747939</v>
      </c>
      <c r="BI75" s="410">
        <f t="shared" si="111"/>
        <v>1.5759517864251522</v>
      </c>
      <c r="BJ75" s="410">
        <f t="shared" si="111"/>
        <v>1.6053864396670054</v>
      </c>
      <c r="BK75" s="410">
        <f t="shared" si="111"/>
        <v>1.6343713892049869</v>
      </c>
      <c r="BL75" s="410">
        <f t="shared" si="111"/>
        <v>1.6629245328925644</v>
      </c>
      <c r="BM75" s="253"/>
      <c r="BN75" s="252"/>
      <c r="BO75" s="537">
        <f t="shared" si="59"/>
        <v>640.00000000000011</v>
      </c>
      <c r="BP75" s="524">
        <v>64000</v>
      </c>
      <c r="BQ75" s="382">
        <f t="shared" si="105"/>
        <v>246.79872926413594</v>
      </c>
      <c r="BR75" s="382">
        <f t="shared" si="105"/>
        <v>247.24367656124895</v>
      </c>
      <c r="BS75" s="382">
        <f t="shared" si="105"/>
        <v>247.98114131427573</v>
      </c>
      <c r="BT75" s="382">
        <f t="shared" si="105"/>
        <v>249.00510232502819</v>
      </c>
      <c r="BU75" s="382">
        <f t="shared" si="105"/>
        <v>250.3074181432273</v>
      </c>
      <c r="BV75" s="382">
        <f t="shared" si="105"/>
        <v>251.87808975238715</v>
      </c>
      <c r="BW75" s="382">
        <f t="shared" si="105"/>
        <v>253.70556545625041</v>
      </c>
      <c r="BX75" s="382">
        <f t="shared" si="105"/>
        <v>255.77706893355366</v>
      </c>
      <c r="BY75" s="382">
        <f t="shared" si="105"/>
        <v>258.07893213461773</v>
      </c>
      <c r="BZ75" s="382">
        <f t="shared" si="105"/>
        <v>260.59691693750671</v>
      </c>
      <c r="CA75" s="382">
        <f t="shared" si="105"/>
        <v>263.31651274155791</v>
      </c>
      <c r="CB75" s="382">
        <f t="shared" si="105"/>
        <v>266.22320089700565</v>
      </c>
      <c r="CC75" s="382">
        <f t="shared" si="105"/>
        <v>269.30268056163442</v>
      </c>
      <c r="CD75" s="382">
        <f t="shared" si="105"/>
        <v>272.5410538742583</v>
      </c>
      <c r="CE75" s="382">
        <f t="shared" si="105"/>
        <v>275.92497102044752</v>
      </c>
      <c r="CF75" s="382">
        <f t="shared" si="105"/>
        <v>279.44173775196094</v>
      </c>
      <c r="CG75" s="382">
        <f t="shared" si="97"/>
        <v>283.07938922526813</v>
      </c>
      <c r="CH75" s="382">
        <f t="shared" si="97"/>
        <v>286.82673473144297</v>
      </c>
      <c r="CI75" s="382">
        <f t="shared" si="97"/>
        <v>290.67337811877456</v>
      </c>
      <c r="CJ75" s="382">
        <f t="shared" si="97"/>
        <v>294.60971858777316</v>
      </c>
      <c r="CK75" s="382">
        <f t="shared" si="94"/>
        <v>298.62693618333947</v>
      </c>
      <c r="CL75" s="382">
        <f t="shared" si="94"/>
        <v>302.7169658191516</v>
      </c>
      <c r="CM75" s="382">
        <f t="shared" si="94"/>
        <v>306.87246312092901</v>
      </c>
      <c r="CN75" s="382">
        <f t="shared" si="94"/>
        <v>311.08676482253259</v>
      </c>
      <c r="CO75" s="382">
        <f t="shared" si="94"/>
        <v>315.35384592751336</v>
      </c>
      <c r="CP75" s="382">
        <f t="shared" si="94"/>
        <v>319.668275379519</v>
      </c>
      <c r="CQ75" s="382">
        <f t="shared" si="94"/>
        <v>324.02517157752061</v>
      </c>
      <c r="CR75" s="382">
        <f t="shared" si="94"/>
        <v>328.42015872827136</v>
      </c>
      <c r="CS75" s="382">
        <f t="shared" si="94"/>
        <v>332.84932474579296</v>
      </c>
      <c r="CT75" s="382">
        <f t="shared" si="94"/>
        <v>337.30918118040108</v>
      </c>
      <c r="CU75" s="382">
        <f t="shared" si="94"/>
        <v>341.79662548082314</v>
      </c>
      <c r="CV75" s="382">
        <f t="shared" si="94"/>
        <v>346.30890575499927</v>
      </c>
      <c r="CW75" s="382">
        <f t="shared" si="94"/>
        <v>350.843588091188</v>
      </c>
      <c r="CX75" s="382">
        <f t="shared" si="94"/>
        <v>355.39852642461074</v>
      </c>
      <c r="CY75" s="382">
        <f t="shared" si="94"/>
        <v>359.97183488050337</v>
      </c>
      <c r="CZ75" s="382">
        <f t="shared" si="94"/>
        <v>364.56186248733269</v>
      </c>
      <c r="DA75" s="382">
        <f t="shared" si="94"/>
        <v>369.16717013012277</v>
      </c>
      <c r="DB75" s="382">
        <f t="shared" si="94"/>
        <v>373.78650960013101</v>
      </c>
      <c r="DC75" s="382">
        <f t="shared" si="94"/>
        <v>378.41880459090311</v>
      </c>
      <c r="DD75" s="382">
        <f t="shared" si="94"/>
        <v>383.06313348998304</v>
      </c>
      <c r="DE75" s="521"/>
      <c r="DF75" s="252"/>
      <c r="DG75" s="537">
        <f t="shared" si="61"/>
        <v>640.00000000000011</v>
      </c>
      <c r="DH75" s="524">
        <v>64000</v>
      </c>
      <c r="DI75" s="382">
        <f t="shared" si="106"/>
        <v>33.604167355653466</v>
      </c>
      <c r="DJ75" s="382">
        <f t="shared" si="106"/>
        <v>67.137841153990351</v>
      </c>
      <c r="DK75" s="382">
        <f t="shared" si="106"/>
        <v>100.53193422650897</v>
      </c>
      <c r="DL75" s="382">
        <f t="shared" si="106"/>
        <v>133.72009774835067</v>
      </c>
      <c r="DM75" s="382">
        <f t="shared" si="106"/>
        <v>166.63991182639845</v>
      </c>
      <c r="DN75" s="382">
        <f t="shared" si="106"/>
        <v>199.2338815742595</v>
      </c>
      <c r="DO75" s="382">
        <f t="shared" si="106"/>
        <v>231.45020345352154</v>
      </c>
      <c r="DP75" s="382">
        <f t="shared" si="106"/>
        <v>263.2432861321293</v>
      </c>
      <c r="DQ75" s="382">
        <f t="shared" si="106"/>
        <v>294.574028615972</v>
      </c>
      <c r="DR75" s="382">
        <f t="shared" si="106"/>
        <v>325.40987395674858</v>
      </c>
      <c r="DS75" s="382">
        <f t="shared" si="106"/>
        <v>355.72466820964746</v>
      </c>
      <c r="DT75" s="382">
        <f t="shared" si="106"/>
        <v>385.49836110432528</v>
      </c>
      <c r="DU75" s="382">
        <f t="shared" si="106"/>
        <v>414.71658738957024</v>
      </c>
      <c r="DV75" s="382">
        <f t="shared" si="106"/>
        <v>443.37016677303768</v>
      </c>
      <c r="DW75" s="382">
        <f t="shared" si="106"/>
        <v>471.45455678577201</v>
      </c>
      <c r="DX75" s="382">
        <f t="shared" si="106"/>
        <v>498.96928776010145</v>
      </c>
      <c r="DY75" s="382">
        <f t="shared" si="98"/>
        <v>525.91740329891786</v>
      </c>
      <c r="DZ75" s="382">
        <f t="shared" si="98"/>
        <v>552.30492381525664</v>
      </c>
      <c r="EA75" s="382">
        <f t="shared" si="98"/>
        <v>578.14034539758813</v>
      </c>
      <c r="EB75" s="382">
        <f t="shared" si="98"/>
        <v>603.43418167537391</v>
      </c>
      <c r="EC75" s="382">
        <f t="shared" si="95"/>
        <v>628.19855263016279</v>
      </c>
      <c r="ED75" s="382">
        <f t="shared" si="95"/>
        <v>652.44682141611463</v>
      </c>
      <c r="EE75" s="382">
        <f t="shared" si="95"/>
        <v>676.19327814630662</v>
      </c>
      <c r="EF75" s="382">
        <f t="shared" si="95"/>
        <v>699.4528681558611</v>
      </c>
      <c r="EG75" s="382">
        <f t="shared" si="95"/>
        <v>722.24096134606532</v>
      </c>
      <c r="EH75" s="382">
        <f t="shared" si="95"/>
        <v>744.57315872506547</v>
      </c>
      <c r="EI75" s="382">
        <f t="shared" si="95"/>
        <v>766.46513208247404</v>
      </c>
      <c r="EJ75" s="382">
        <f t="shared" si="95"/>
        <v>787.93249277709697</v>
      </c>
      <c r="EK75" s="382">
        <f t="shared" si="95"/>
        <v>808.99068580539836</v>
      </c>
      <c r="EL75" s="382">
        <f t="shared" si="95"/>
        <v>829.65490559716397</v>
      </c>
      <c r="EM75" s="382">
        <f t="shared" si="95"/>
        <v>849.94003031191198</v>
      </c>
      <c r="EN75" s="382">
        <f t="shared" si="95"/>
        <v>869.86057175475503</v>
      </c>
      <c r="EO75" s="382">
        <f t="shared" si="95"/>
        <v>889.43063837306045</v>
      </c>
      <c r="EP75" s="382">
        <f t="shared" si="95"/>
        <v>908.66390912187626</v>
      </c>
      <c r="EQ75" s="382">
        <f t="shared" si="95"/>
        <v>927.57361628876617</v>
      </c>
      <c r="ER75" s="382">
        <f t="shared" si="95"/>
        <v>946.17253564325335</v>
      </c>
      <c r="ES75" s="382">
        <f t="shared" si="95"/>
        <v>964.47298252100961</v>
      </c>
      <c r="ET75" s="382">
        <f t="shared" si="95"/>
        <v>982.48681266871904</v>
      </c>
      <c r="EU75" s="382">
        <f t="shared" si="95"/>
        <v>1000.2254268635928</v>
      </c>
      <c r="EV75" s="382">
        <f t="shared" si="95"/>
        <v>1017.6997784839409</v>
      </c>
      <c r="EW75" s="521"/>
      <c r="EX75" s="252"/>
      <c r="EY75" s="515">
        <f t="shared" si="63"/>
        <v>640.00000000000011</v>
      </c>
      <c r="EZ75" s="524">
        <v>64000</v>
      </c>
      <c r="FA75" s="382">
        <f t="shared" si="88"/>
        <v>367.64872926413608</v>
      </c>
      <c r="FB75" s="382">
        <f t="shared" si="88"/>
        <v>378.09367656124908</v>
      </c>
      <c r="FC75" s="382">
        <f t="shared" si="88"/>
        <v>388.8311413142759</v>
      </c>
      <c r="FD75" s="382">
        <f t="shared" si="88"/>
        <v>399.85510232502833</v>
      </c>
      <c r="FE75" s="382">
        <f t="shared" si="88"/>
        <v>411.15741814322746</v>
      </c>
      <c r="FF75" s="382">
        <f t="shared" si="88"/>
        <v>422.72808975238729</v>
      </c>
      <c r="FG75" s="382">
        <f t="shared" si="88"/>
        <v>434.55556545625052</v>
      </c>
      <c r="FH75" s="382">
        <f t="shared" si="88"/>
        <v>446.6270689335538</v>
      </c>
      <c r="FI75" s="382">
        <f t="shared" si="88"/>
        <v>458.92893213461787</v>
      </c>
      <c r="FJ75" s="382">
        <f t="shared" si="88"/>
        <v>471.44691693750684</v>
      </c>
      <c r="FK75" s="382">
        <f t="shared" si="88"/>
        <v>484.16651274155805</v>
      </c>
      <c r="FL75" s="382">
        <f t="shared" si="88"/>
        <v>497.07320089700579</v>
      </c>
      <c r="FM75" s="382">
        <f t="shared" si="88"/>
        <v>510.15268056163455</v>
      </c>
      <c r="FN75" s="382">
        <f t="shared" si="88"/>
        <v>523.39105387425843</v>
      </c>
      <c r="FO75" s="382">
        <f t="shared" si="88"/>
        <v>536.77497102044765</v>
      </c>
      <c r="FP75" s="382">
        <f t="shared" si="85"/>
        <v>550.29173775196114</v>
      </c>
      <c r="FQ75" s="382">
        <f t="shared" si="85"/>
        <v>563.92938922526832</v>
      </c>
      <c r="FR75" s="382">
        <f t="shared" si="85"/>
        <v>577.67673473144305</v>
      </c>
      <c r="FS75" s="382">
        <f t="shared" si="85"/>
        <v>591.52337811877464</v>
      </c>
      <c r="FT75" s="382">
        <f t="shared" si="85"/>
        <v>605.4597185877733</v>
      </c>
      <c r="FU75" s="382">
        <f t="shared" si="85"/>
        <v>619.4769361833396</v>
      </c>
      <c r="FV75" s="382">
        <f t="shared" si="85"/>
        <v>633.56696581915173</v>
      </c>
      <c r="FW75" s="382">
        <f t="shared" si="85"/>
        <v>647.72246312092921</v>
      </c>
      <c r="FX75" s="382">
        <f t="shared" si="85"/>
        <v>661.93676482253272</v>
      </c>
      <c r="FY75" s="382">
        <f t="shared" si="85"/>
        <v>676.2038459275135</v>
      </c>
      <c r="FZ75" s="382">
        <f t="shared" si="85"/>
        <v>690.51827537951908</v>
      </c>
      <c r="GA75" s="382">
        <f t="shared" si="85"/>
        <v>704.87517157752075</v>
      </c>
      <c r="GB75" s="382">
        <f t="shared" si="85"/>
        <v>719.27015872827155</v>
      </c>
      <c r="GC75" s="382">
        <f t="shared" si="85"/>
        <v>733.69932474579309</v>
      </c>
      <c r="GD75" s="382">
        <f t="shared" si="85"/>
        <v>748.15918118040122</v>
      </c>
      <c r="GE75" s="382">
        <f t="shared" si="83"/>
        <v>762.64662548082333</v>
      </c>
      <c r="GF75" s="382">
        <f t="shared" si="83"/>
        <v>777.15890575499941</v>
      </c>
      <c r="GG75" s="382">
        <f t="shared" si="83"/>
        <v>791.69358809118808</v>
      </c>
      <c r="GH75" s="382">
        <f t="shared" si="83"/>
        <v>806.24852642461087</v>
      </c>
      <c r="GI75" s="382">
        <f t="shared" si="83"/>
        <v>820.8218348805035</v>
      </c>
      <c r="GJ75" s="382">
        <f t="shared" si="83"/>
        <v>835.41186248733288</v>
      </c>
      <c r="GK75" s="382">
        <f t="shared" si="83"/>
        <v>850.01717013012285</v>
      </c>
      <c r="GL75" s="382">
        <f t="shared" si="83"/>
        <v>864.63650960013115</v>
      </c>
      <c r="GM75" s="382">
        <f t="shared" si="83"/>
        <v>879.2688045909033</v>
      </c>
      <c r="GN75" s="382">
        <f t="shared" si="83"/>
        <v>893.91313348998324</v>
      </c>
      <c r="GO75" s="511"/>
      <c r="GP75" s="521"/>
      <c r="GQ75" s="524">
        <v>64000</v>
      </c>
      <c r="GR75" s="583">
        <f t="shared" si="89"/>
        <v>9.9405695244010843</v>
      </c>
      <c r="GS75" s="477">
        <f t="shared" si="89"/>
        <v>4.6316031326362808</v>
      </c>
      <c r="GT75" s="477">
        <f t="shared" si="89"/>
        <v>2.8677375930935405</v>
      </c>
      <c r="GU75" s="477">
        <f t="shared" si="89"/>
        <v>1.9902393810504093</v>
      </c>
      <c r="GV75" s="477">
        <f t="shared" si="89"/>
        <v>1.4673405886793893</v>
      </c>
      <c r="GW75" s="477">
        <f t="shared" si="89"/>
        <v>1.1217680768560736</v>
      </c>
      <c r="GX75" s="477">
        <f t="shared" si="89"/>
        <v>0.87753373715878114</v>
      </c>
      <c r="GY75" s="477">
        <f t="shared" si="89"/>
        <v>0.69663232630130201</v>
      </c>
      <c r="GZ75" s="477">
        <f t="shared" si="89"/>
        <v>0.55794091655279909</v>
      </c>
      <c r="HA75" s="477">
        <f t="shared" si="89"/>
        <v>0.44877877000182415</v>
      </c>
      <c r="HB75" s="477">
        <f t="shared" si="89"/>
        <v>0.36107095180762944</v>
      </c>
      <c r="HC75" s="477">
        <f t="shared" si="89"/>
        <v>0.28943012746683411</v>
      </c>
      <c r="HD75" s="477">
        <f t="shared" si="89"/>
        <v>0.23012364606100261</v>
      </c>
      <c r="HE75" s="477">
        <f t="shared" si="89"/>
        <v>0.18048324650175132</v>
      </c>
      <c r="HF75" s="477">
        <f t="shared" si="89"/>
        <v>0.13855081745313813</v>
      </c>
      <c r="HG75" s="477">
        <f t="shared" ref="HG75:HG76" si="112">ABS((FP75-DX75)/DX75)</f>
        <v>0.10285693178080915</v>
      </c>
      <c r="HH75" s="477">
        <f t="shared" si="86"/>
        <v>7.2277482524656878E-2</v>
      </c>
      <c r="HI75" s="477">
        <f t="shared" si="86"/>
        <v>4.5938049476222223E-2</v>
      </c>
      <c r="HJ75" s="477">
        <f t="shared" si="86"/>
        <v>2.3148415134361493E-2</v>
      </c>
      <c r="HK75" s="477">
        <f t="shared" si="86"/>
        <v>3.3566824252078175E-3</v>
      </c>
      <c r="HL75" s="477">
        <f t="shared" si="86"/>
        <v>1.388353476827865E-2</v>
      </c>
      <c r="HM75" s="477">
        <f t="shared" si="86"/>
        <v>2.8937002951420293E-2</v>
      </c>
      <c r="HN75" s="477">
        <f t="shared" si="86"/>
        <v>4.2104551975769927E-2</v>
      </c>
      <c r="HO75" s="477">
        <f t="shared" si="86"/>
        <v>5.36363564170396E-2</v>
      </c>
      <c r="HP75" s="477">
        <f t="shared" si="86"/>
        <v>6.3742044390214123E-2</v>
      </c>
      <c r="HQ75" s="477">
        <f t="shared" si="86"/>
        <v>7.2598485067746341E-2</v>
      </c>
      <c r="HR75" s="477">
        <f t="shared" si="86"/>
        <v>8.0355854333013579E-2</v>
      </c>
      <c r="HS75" s="477">
        <f t="shared" si="86"/>
        <v>8.7142407094829274E-2</v>
      </c>
      <c r="HT75" s="477">
        <f t="shared" si="86"/>
        <v>9.3068266891908946E-2</v>
      </c>
      <c r="HU75" s="477">
        <f t="shared" si="86"/>
        <v>9.8228460853979113E-2</v>
      </c>
      <c r="HV75" s="477">
        <f t="shared" si="86"/>
        <v>0.10270536945889419</v>
      </c>
      <c r="HW75" s="477">
        <f t="shared" si="86"/>
        <v>0.10657071835403473</v>
      </c>
      <c r="HX75" s="477">
        <f t="shared" si="110"/>
        <v>0.10988720881107966</v>
      </c>
      <c r="HY75" s="477">
        <f t="shared" si="110"/>
        <v>0.11270986078476319</v>
      </c>
      <c r="HZ75" s="477">
        <f t="shared" si="110"/>
        <v>0.11508712573712253</v>
      </c>
      <c r="IA75" s="477">
        <f t="shared" si="110"/>
        <v>0.1170618137638291</v>
      </c>
      <c r="IB75" s="477">
        <f t="shared" si="110"/>
        <v>0.1186718699902965</v>
      </c>
      <c r="IC75" s="477">
        <f t="shared" si="110"/>
        <v>0.11995102789061596</v>
      </c>
      <c r="ID75" s="477">
        <f t="shared" si="110"/>
        <v>0.12092936154599992</v>
      </c>
      <c r="IE75" s="477">
        <f t="shared" si="47"/>
        <v>0.1216337544834309</v>
      </c>
    </row>
    <row r="76" spans="1:320">
      <c r="J76" s="252"/>
      <c r="K76" s="499">
        <v>59000</v>
      </c>
      <c r="L76" s="382">
        <f t="shared" si="69"/>
        <v>17.9832</v>
      </c>
      <c r="M76" s="382">
        <v>590</v>
      </c>
      <c r="N76" s="493"/>
      <c r="O76" s="263"/>
      <c r="P76" s="383">
        <f t="shared" si="75"/>
        <v>-26.500002288000502</v>
      </c>
      <c r="Q76" s="383">
        <f t="shared" si="70"/>
        <v>246.64999771199948</v>
      </c>
      <c r="R76" s="382">
        <f t="shared" si="71"/>
        <v>611.99396506208791</v>
      </c>
      <c r="S76" s="263">
        <f t="shared" si="80"/>
        <v>8.7242175616020531E-2</v>
      </c>
      <c r="T76" s="492"/>
      <c r="U76" s="492"/>
      <c r="V76" s="279"/>
      <c r="X76" s="530">
        <v>65000</v>
      </c>
      <c r="Y76" s="580">
        <f t="shared" ref="Y76:BL76" si="113">SQRT(5*((((1/$S82)*(((1+0.2*(Y$10/$R$11)^2)^3.5)-1))+1)^(1/3.5)-1))</f>
        <v>5.6243817601942303E-2</v>
      </c>
      <c r="Z76" s="580">
        <f t="shared" si="113"/>
        <v>0.1123634404723475</v>
      </c>
      <c r="AA76" s="580">
        <f t="shared" si="113"/>
        <v>0.16823727288353083</v>
      </c>
      <c r="AB76" s="580">
        <f t="shared" si="113"/>
        <v>0.22374877281758199</v>
      </c>
      <c r="AC76" s="580">
        <f t="shared" si="113"/>
        <v>0.27878863332063486</v>
      </c>
      <c r="AD76" s="580">
        <f t="shared" si="113"/>
        <v>0.33325658935205804</v>
      </c>
      <c r="AE76" s="580">
        <f t="shared" si="113"/>
        <v>0.38706278499213209</v>
      </c>
      <c r="AF76" s="580">
        <f t="shared" si="113"/>
        <v>0.44012867458003485</v>
      </c>
      <c r="AG76" s="580">
        <f t="shared" si="113"/>
        <v>0.49238746759043139</v>
      </c>
      <c r="AH76" s="580">
        <f t="shared" si="113"/>
        <v>0.54378415684722803</v>
      </c>
      <c r="AI76" s="580">
        <f t="shared" si="113"/>
        <v>0.59427519072845347</v>
      </c>
      <c r="AJ76" s="580">
        <f t="shared" si="113"/>
        <v>0.64382786176385232</v>
      </c>
      <c r="AK76" s="580">
        <f t="shared" si="113"/>
        <v>0.69241948729376879</v>
      </c>
      <c r="AL76" s="580">
        <f t="shared" si="113"/>
        <v>0.7400364543664173</v>
      </c>
      <c r="AM76" s="580">
        <f t="shared" si="113"/>
        <v>0.78667319289489579</v>
      </c>
      <c r="AN76" s="580">
        <f t="shared" si="113"/>
        <v>0.83233113032102335</v>
      </c>
      <c r="AO76" s="580">
        <f t="shared" si="113"/>
        <v>0.87701766936440506</v>
      </c>
      <c r="AP76" s="580">
        <f t="shared" si="113"/>
        <v>0.92074521914886931</v>
      </c>
      <c r="AQ76" s="580">
        <f t="shared" si="113"/>
        <v>0.9635302999149491</v>
      </c>
      <c r="AR76" s="580">
        <f t="shared" si="113"/>
        <v>1.0053927330727295</v>
      </c>
      <c r="AS76" s="580">
        <f t="shared" si="113"/>
        <v>1.0463549216487269</v>
      </c>
      <c r="AT76" s="580">
        <f t="shared" si="113"/>
        <v>1.0864412211551808</v>
      </c>
      <c r="AU76" s="580">
        <f t="shared" si="113"/>
        <v>1.1256773973640364</v>
      </c>
      <c r="AV76" s="580">
        <f t="shared" si="113"/>
        <v>1.1640901651511015</v>
      </c>
      <c r="AW76" s="580">
        <f t="shared" si="113"/>
        <v>1.2017068012303826</v>
      </c>
      <c r="AX76" s="580">
        <f t="shared" si="113"/>
        <v>1.2385548229856214</v>
      </c>
      <c r="AY76" s="580">
        <f t="shared" si="113"/>
        <v>1.2746617255189667</v>
      </c>
      <c r="AZ76" s="580">
        <f t="shared" si="113"/>
        <v>1.3100547693076601</v>
      </c>
      <c r="BA76" s="580">
        <f t="shared" si="113"/>
        <v>1.3447608113563037</v>
      </c>
      <c r="BB76" s="580">
        <f t="shared" si="113"/>
        <v>1.3788061733562531</v>
      </c>
      <c r="BC76" s="580">
        <f t="shared" si="113"/>
        <v>1.4122165410435616</v>
      </c>
      <c r="BD76" s="580">
        <f t="shared" si="113"/>
        <v>1.445016889633266</v>
      </c>
      <c r="BE76" s="580">
        <f t="shared" si="113"/>
        <v>1.4772314308685732</v>
      </c>
      <c r="BF76" s="580">
        <f t="shared" si="113"/>
        <v>1.5088835778388694</v>
      </c>
      <c r="BG76" s="580">
        <f t="shared" si="113"/>
        <v>1.5399959242800856</v>
      </c>
      <c r="BH76" s="580">
        <f t="shared" si="113"/>
        <v>1.5705902355706265</v>
      </c>
      <c r="BI76" s="580">
        <f t="shared" si="113"/>
        <v>1.600687449075739</v>
      </c>
      <c r="BJ76" s="580">
        <f t="shared" si="113"/>
        <v>1.6303076818758366</v>
      </c>
      <c r="BK76" s="580">
        <f t="shared" si="113"/>
        <v>1.6594702442440625</v>
      </c>
      <c r="BL76" s="580">
        <f t="shared" si="113"/>
        <v>1.6881936575202758</v>
      </c>
      <c r="BM76" s="253"/>
      <c r="BN76" s="578"/>
      <c r="BO76" s="579">
        <f t="shared" si="59"/>
        <v>650.00000000000011</v>
      </c>
      <c r="BP76" s="530">
        <v>65000</v>
      </c>
      <c r="BQ76" s="497">
        <f t="shared" si="105"/>
        <v>246.80604660557159</v>
      </c>
      <c r="BR76" s="497">
        <f t="shared" si="105"/>
        <v>247.27281573031547</v>
      </c>
      <c r="BS76" s="497">
        <f t="shared" si="105"/>
        <v>248.04622316582055</v>
      </c>
      <c r="BT76" s="497">
        <f t="shared" si="105"/>
        <v>249.11963080202307</v>
      </c>
      <c r="BU76" s="497">
        <f t="shared" si="105"/>
        <v>250.48407830148665</v>
      </c>
      <c r="BV76" s="497">
        <f t="shared" si="105"/>
        <v>252.12858520909455</v>
      </c>
      <c r="BW76" s="497">
        <f t="shared" si="105"/>
        <v>254.04049982805387</v>
      </c>
      <c r="BX76" s="497">
        <f t="shared" si="105"/>
        <v>256.20587225510951</v>
      </c>
      <c r="BY76" s="497">
        <f t="shared" si="105"/>
        <v>258.60983008284143</v>
      </c>
      <c r="BZ76" s="497">
        <f t="shared" si="105"/>
        <v>261.23693822839959</v>
      </c>
      <c r="CA76" s="497">
        <f t="shared" si="105"/>
        <v>264.07152845460774</v>
      </c>
      <c r="CB76" s="497">
        <f t="shared" si="105"/>
        <v>267.0979887100475</v>
      </c>
      <c r="CC76" s="497">
        <f t="shared" si="105"/>
        <v>270.3010068317364</v>
      </c>
      <c r="CD76" s="497">
        <f t="shared" si="105"/>
        <v>273.66576700191376</v>
      </c>
      <c r="CE76" s="497">
        <f t="shared" si="105"/>
        <v>277.17810039246297</v>
      </c>
      <c r="CF76" s="497">
        <f t="shared" si="105"/>
        <v>280.82459359602313</v>
      </c>
      <c r="CG76" s="497">
        <f t="shared" si="97"/>
        <v>284.59265978400759</v>
      </c>
      <c r="CH76" s="497">
        <f t="shared" si="97"/>
        <v>288.4705781750817</v>
      </c>
      <c r="CI76" s="497">
        <f t="shared" si="97"/>
        <v>292.44750750184511</v>
      </c>
      <c r="CJ76" s="497">
        <f t="shared" si="97"/>
        <v>296.51347888825393</v>
      </c>
      <c r="CK76" s="497">
        <f t="shared" si="94"/>
        <v>300.65937303713849</v>
      </c>
      <c r="CL76" s="497">
        <f t="shared" si="94"/>
        <v>304.8768859900203</v>
      </c>
      <c r="CM76" s="497">
        <f t="shared" si="94"/>
        <v>309.15848704499791</v>
      </c>
      <c r="CN76" s="497">
        <f t="shared" si="94"/>
        <v>313.49737176053577</v>
      </c>
      <c r="CO76" s="497">
        <f t="shared" si="94"/>
        <v>317.88741236914478</v>
      </c>
      <c r="CP76" s="497">
        <f t="shared" si="94"/>
        <v>322.32310739388743</v>
      </c>
      <c r="CQ76" s="497">
        <f t="shared" si="94"/>
        <v>326.79953180894046</v>
      </c>
      <c r="CR76" s="497">
        <f t="shared" si="94"/>
        <v>331.31228871188114</v>
      </c>
      <c r="CS76" s="497">
        <f t="shared" si="94"/>
        <v>335.85746317382808</v>
      </c>
      <c r="CT76" s="497">
        <f t="shared" si="94"/>
        <v>340.43157869564948</v>
      </c>
      <c r="CU76" s="497">
        <f t="shared" si="94"/>
        <v>345.03155651484025</v>
      </c>
      <c r="CV76" s="497">
        <f t="shared" si="94"/>
        <v>349.65467786917856</v>
      </c>
      <c r="CW76" s="497">
        <f t="shared" si="94"/>
        <v>354.29854922148752</v>
      </c>
      <c r="CX76" s="497">
        <f t="shared" si="94"/>
        <v>358.96107037727296</v>
      </c>
      <c r="CY76" s="497">
        <f t="shared" si="94"/>
        <v>363.64040537736906</v>
      </c>
      <c r="CZ76" s="497">
        <f t="shared" ref="CZ76:DD76" si="114">$Q82*(1+0.2*BH76^2)</f>
        <v>368.33495601569575</v>
      </c>
      <c r="DA76" s="497">
        <f t="shared" si="114"/>
        <v>373.04333781351505</v>
      </c>
      <c r="DB76" s="497">
        <f t="shared" si="114"/>
        <v>377.76435827273008</v>
      </c>
      <c r="DC76" s="497">
        <f t="shared" si="114"/>
        <v>382.49699722908764</v>
      </c>
      <c r="DD76" s="497">
        <f t="shared" si="114"/>
        <v>387.24038912947901</v>
      </c>
      <c r="DE76" s="521"/>
      <c r="DF76" s="578"/>
      <c r="DG76" s="579">
        <f t="shared" si="61"/>
        <v>650.00000000000011</v>
      </c>
      <c r="DH76" s="530">
        <v>65000</v>
      </c>
      <c r="DI76" s="497">
        <f t="shared" si="106"/>
        <v>34.420876944441524</v>
      </c>
      <c r="DJ76" s="497">
        <f t="shared" si="106"/>
        <v>68.765747462689831</v>
      </c>
      <c r="DK76" s="497">
        <f t="shared" si="106"/>
        <v>102.96019570322451</v>
      </c>
      <c r="DL76" s="497">
        <f t="shared" si="106"/>
        <v>136.93289865440832</v>
      </c>
      <c r="DM76" s="497">
        <f t="shared" si="106"/>
        <v>170.61696112013584</v>
      </c>
      <c r="DN76" s="497">
        <f t="shared" si="106"/>
        <v>203.951021500634</v>
      </c>
      <c r="DO76" s="497">
        <f t="shared" si="106"/>
        <v>236.88008851530932</v>
      </c>
      <c r="DP76" s="497">
        <f t="shared" si="106"/>
        <v>269.35609269375692</v>
      </c>
      <c r="DQ76" s="497">
        <f t="shared" si="106"/>
        <v>301.33815863754842</v>
      </c>
      <c r="DR76" s="497">
        <f t="shared" si="106"/>
        <v>332.79262228687941</v>
      </c>
      <c r="DS76" s="497">
        <f t="shared" si="106"/>
        <v>363.69283031193476</v>
      </c>
      <c r="DT76" s="497">
        <f t="shared" si="106"/>
        <v>394.01876593830582</v>
      </c>
      <c r="DU76" s="497">
        <f t="shared" si="106"/>
        <v>423.75654751517158</v>
      </c>
      <c r="DV76" s="497">
        <f t="shared" si="106"/>
        <v>452.89784399819263</v>
      </c>
      <c r="DW76" s="497">
        <f t="shared" si="106"/>
        <v>481.43924652779998</v>
      </c>
      <c r="DX76" s="497">
        <f t="shared" si="106"/>
        <v>509.38162868977253</v>
      </c>
      <c r="DY76" s="497">
        <f t="shared" si="98"/>
        <v>536.72952090383353</v>
      </c>
      <c r="DZ76" s="497">
        <f t="shared" si="98"/>
        <v>563.49051747887756</v>
      </c>
      <c r="EA76" s="497">
        <f t="shared" si="98"/>
        <v>589.67472870241249</v>
      </c>
      <c r="EB76" s="497">
        <f t="shared" si="98"/>
        <v>615.29428515778909</v>
      </c>
      <c r="EC76" s="497">
        <f t="shared" si="95"/>
        <v>640.36289736203469</v>
      </c>
      <c r="ED76" s="497">
        <f t="shared" si="95"/>
        <v>664.89547074165591</v>
      </c>
      <c r="EE76" s="497">
        <f t="shared" si="95"/>
        <v>688.90777379358815</v>
      </c>
      <c r="EF76" s="497">
        <f t="shared" si="95"/>
        <v>712.41615586060334</v>
      </c>
      <c r="EG76" s="497">
        <f t="shared" si="95"/>
        <v>735.43731012706019</v>
      </c>
      <c r="EH76" s="497">
        <f t="shared" si="95"/>
        <v>757.9880770657428</v>
      </c>
      <c r="EI76" s="497">
        <f t="shared" si="95"/>
        <v>780.08528351323525</v>
      </c>
      <c r="EJ76" s="497">
        <f t="shared" si="95"/>
        <v>801.74561271709376</v>
      </c>
      <c r="EK76" s="497">
        <f t="shared" si="95"/>
        <v>822.98550100205466</v>
      </c>
      <c r="EL76" s="497">
        <f t="shared" si="95"/>
        <v>843.82105708437791</v>
      </c>
      <c r="EM76" s="497">
        <f t="shared" si="95"/>
        <v>864.2680004795161</v>
      </c>
      <c r="EN76" s="497">
        <f t="shared" si="95"/>
        <v>884.34161586834796</v>
      </c>
      <c r="EO76" s="497">
        <f t="shared" si="95"/>
        <v>904.05672069159971</v>
      </c>
      <c r="EP76" s="497">
        <f t="shared" si="95"/>
        <v>923.42764361867921</v>
      </c>
      <c r="EQ76" s="497">
        <f t="shared" si="95"/>
        <v>942.4682118796245</v>
      </c>
      <c r="ER76" s="497">
        <f t="shared" ref="ER76:EV76" si="115">BH76*$R82</f>
        <v>961.19174575466639</v>
      </c>
      <c r="ES76" s="497">
        <f t="shared" si="115"/>
        <v>979.6110587849804</v>
      </c>
      <c r="ET76" s="497">
        <f t="shared" si="115"/>
        <v>997.73846250237432</v>
      </c>
      <c r="EU76" s="497">
        <f t="shared" si="115"/>
        <v>1015.5857746774753</v>
      </c>
      <c r="EV76" s="497">
        <f t="shared" si="115"/>
        <v>1033.1643302585021</v>
      </c>
      <c r="EW76" s="521"/>
      <c r="EX76" s="578"/>
      <c r="EY76" s="516">
        <f t="shared" si="63"/>
        <v>650.00000000000011</v>
      </c>
      <c r="EZ76" s="530">
        <v>65000</v>
      </c>
      <c r="FA76" s="497">
        <f t="shared" si="88"/>
        <v>373.65604660557176</v>
      </c>
      <c r="FB76" s="497">
        <f t="shared" si="88"/>
        <v>384.12281573031561</v>
      </c>
      <c r="FC76" s="497">
        <f t="shared" si="88"/>
        <v>394.89622316582069</v>
      </c>
      <c r="FD76" s="497">
        <f t="shared" si="88"/>
        <v>405.96963080202318</v>
      </c>
      <c r="FE76" s="497">
        <f t="shared" si="88"/>
        <v>417.33407830148678</v>
      </c>
      <c r="FF76" s="497">
        <f t="shared" si="88"/>
        <v>428.97858520909472</v>
      </c>
      <c r="FG76" s="497">
        <f t="shared" si="88"/>
        <v>440.89049982805398</v>
      </c>
      <c r="FH76" s="497">
        <f t="shared" si="88"/>
        <v>453.05587225510965</v>
      </c>
      <c r="FI76" s="497">
        <f t="shared" si="88"/>
        <v>465.45983008284156</v>
      </c>
      <c r="FJ76" s="497">
        <f t="shared" si="88"/>
        <v>478.08693822839973</v>
      </c>
      <c r="FK76" s="497">
        <f t="shared" si="88"/>
        <v>490.92152845460788</v>
      </c>
      <c r="FL76" s="497">
        <f t="shared" si="88"/>
        <v>503.94798871004764</v>
      </c>
      <c r="FM76" s="497">
        <f t="shared" si="88"/>
        <v>517.15100683173659</v>
      </c>
      <c r="FN76" s="497">
        <f t="shared" si="88"/>
        <v>530.5157670019139</v>
      </c>
      <c r="FO76" s="497">
        <f t="shared" si="88"/>
        <v>544.0281003924631</v>
      </c>
      <c r="FP76" s="497">
        <f t="shared" ref="FP76:GD76" si="116">6*$EY76/10+FP$10+(CF76-273.15)</f>
        <v>557.67459359602321</v>
      </c>
      <c r="FQ76" s="497">
        <f t="shared" si="116"/>
        <v>571.44265978400767</v>
      </c>
      <c r="FR76" s="497">
        <f t="shared" si="116"/>
        <v>585.32057817508189</v>
      </c>
      <c r="FS76" s="497">
        <f t="shared" si="116"/>
        <v>599.2975075018453</v>
      </c>
      <c r="FT76" s="497">
        <f t="shared" si="116"/>
        <v>613.36347888825412</v>
      </c>
      <c r="FU76" s="497">
        <f t="shared" si="116"/>
        <v>627.50937303713863</v>
      </c>
      <c r="FV76" s="497">
        <f t="shared" si="116"/>
        <v>641.72688599002049</v>
      </c>
      <c r="FW76" s="497">
        <f t="shared" si="116"/>
        <v>656.00848704499799</v>
      </c>
      <c r="FX76" s="497">
        <f t="shared" si="116"/>
        <v>670.34737176053591</v>
      </c>
      <c r="FY76" s="497">
        <f t="shared" si="116"/>
        <v>684.73741236914498</v>
      </c>
      <c r="FZ76" s="497">
        <f t="shared" si="116"/>
        <v>699.17310739388756</v>
      </c>
      <c r="GA76" s="497">
        <f t="shared" si="116"/>
        <v>713.64953180894054</v>
      </c>
      <c r="GB76" s="497">
        <f t="shared" si="116"/>
        <v>728.16228871188127</v>
      </c>
      <c r="GC76" s="497">
        <f t="shared" si="116"/>
        <v>742.70746317382827</v>
      </c>
      <c r="GD76" s="497">
        <f t="shared" si="116"/>
        <v>757.28157869564961</v>
      </c>
      <c r="GE76" s="497">
        <f t="shared" si="83"/>
        <v>771.88155651484044</v>
      </c>
      <c r="GF76" s="497">
        <f t="shared" si="83"/>
        <v>786.50467786917875</v>
      </c>
      <c r="GG76" s="497">
        <f t="shared" si="83"/>
        <v>801.14854922148766</v>
      </c>
      <c r="GH76" s="497">
        <f t="shared" si="83"/>
        <v>815.81107037727315</v>
      </c>
      <c r="GI76" s="497">
        <f t="shared" si="83"/>
        <v>830.49040537736914</v>
      </c>
      <c r="GJ76" s="497">
        <f t="shared" si="83"/>
        <v>845.18495601569589</v>
      </c>
      <c r="GK76" s="497">
        <f t="shared" si="83"/>
        <v>859.89333781351525</v>
      </c>
      <c r="GL76" s="497">
        <f t="shared" si="83"/>
        <v>874.61435827273021</v>
      </c>
      <c r="GM76" s="497">
        <f t="shared" si="83"/>
        <v>889.34699722908772</v>
      </c>
      <c r="GN76" s="497">
        <f t="shared" si="83"/>
        <v>904.09038912947915</v>
      </c>
      <c r="GO76" s="511"/>
      <c r="GP76" s="521"/>
      <c r="GQ76" s="530">
        <v>65000</v>
      </c>
      <c r="GR76" s="584">
        <f t="shared" ref="GR76:HF76" si="117">ABS((FA76-DI76)/DI76)</f>
        <v>9.8555063024305607</v>
      </c>
      <c r="GS76" s="581">
        <f t="shared" si="117"/>
        <v>4.585961469243518</v>
      </c>
      <c r="GT76" s="581">
        <f t="shared" si="117"/>
        <v>2.8354261126705809</v>
      </c>
      <c r="GU76" s="581">
        <f t="shared" si="117"/>
        <v>1.9647340762617655</v>
      </c>
      <c r="GV76" s="581">
        <f t="shared" si="117"/>
        <v>1.4460292550142833</v>
      </c>
      <c r="GW76" s="581">
        <f t="shared" si="117"/>
        <v>1.1033411946297176</v>
      </c>
      <c r="GX76" s="581">
        <f t="shared" si="117"/>
        <v>0.8612391720697945</v>
      </c>
      <c r="GY76" s="581">
        <f t="shared" si="117"/>
        <v>0.68199600656595982</v>
      </c>
      <c r="GZ76" s="581">
        <f t="shared" si="117"/>
        <v>0.54464284306820832</v>
      </c>
      <c r="HA76" s="581">
        <f t="shared" si="117"/>
        <v>0.43659115680837213</v>
      </c>
      <c r="HB76" s="581">
        <f t="shared" si="117"/>
        <v>0.34982459795413257</v>
      </c>
      <c r="HC76" s="581">
        <f t="shared" si="117"/>
        <v>0.2789948912965079</v>
      </c>
      <c r="HD76" s="581">
        <f t="shared" si="117"/>
        <v>0.22039649856553842</v>
      </c>
      <c r="HE76" s="581">
        <f t="shared" si="117"/>
        <v>0.17138064142347964</v>
      </c>
      <c r="HF76" s="581">
        <f t="shared" si="117"/>
        <v>0.13000363870636172</v>
      </c>
      <c r="HG76" s="581">
        <f t="shared" si="112"/>
        <v>9.4807040902651865E-2</v>
      </c>
      <c r="HH76" s="581">
        <f t="shared" si="86"/>
        <v>6.4675292727924563E-2</v>
      </c>
      <c r="HI76" s="581">
        <f t="shared" si="86"/>
        <v>3.874077738499411E-2</v>
      </c>
      <c r="HJ76" s="581">
        <f t="shared" si="86"/>
        <v>1.631879124378938E-2</v>
      </c>
      <c r="HK76" s="581">
        <f t="shared" si="86"/>
        <v>3.1380208074577249E-3</v>
      </c>
      <c r="HL76" s="581">
        <f t="shared" si="86"/>
        <v>2.0072250247236304E-2</v>
      </c>
      <c r="HM76" s="581">
        <f t="shared" si="86"/>
        <v>3.4845454317491566E-2</v>
      </c>
      <c r="HN76" s="581">
        <f t="shared" si="86"/>
        <v>4.7755719996342358E-2</v>
      </c>
      <c r="HO76" s="581">
        <f t="shared" si="86"/>
        <v>5.9050856376562752E-2</v>
      </c>
      <c r="HP76" s="581">
        <f t="shared" si="86"/>
        <v>6.8938435757571068E-2</v>
      </c>
      <c r="HQ76" s="581">
        <f t="shared" si="86"/>
        <v>7.7593528778888726E-2</v>
      </c>
      <c r="HR76" s="581">
        <f t="shared" si="86"/>
        <v>8.5164728919241997E-2</v>
      </c>
      <c r="HS76" s="581">
        <f t="shared" si="86"/>
        <v>9.1778892005209278E-2</v>
      </c>
      <c r="HT76" s="581">
        <f t="shared" si="86"/>
        <v>9.754489930926008E-2</v>
      </c>
      <c r="HU76" s="581">
        <f t="shared" si="86"/>
        <v>0.102556670827515</v>
      </c>
      <c r="HV76" s="581">
        <f t="shared" si="86"/>
        <v>0.10689559709883682</v>
      </c>
      <c r="HW76" s="581">
        <f t="shared" si="86"/>
        <v>0.11063251603635287</v>
      </c>
      <c r="HX76" s="581">
        <f t="shared" si="110"/>
        <v>0.11382933074308405</v>
      </c>
      <c r="HY76" s="581">
        <f t="shared" si="110"/>
        <v>0.11654034182871539</v>
      </c>
      <c r="HZ76" s="581">
        <f t="shared" si="110"/>
        <v>0.11881335104017023</v>
      </c>
      <c r="IA76" s="581">
        <f t="shared" si="110"/>
        <v>0.12069058047090217</v>
      </c>
      <c r="IB76" s="581">
        <f t="shared" si="110"/>
        <v>0.12220944210241157</v>
      </c>
      <c r="IC76" s="581">
        <f t="shared" si="110"/>
        <v>0.12340318516021037</v>
      </c>
      <c r="ID76" s="581">
        <f t="shared" si="110"/>
        <v>0.12430144316316158</v>
      </c>
      <c r="IE76" s="581">
        <f t="shared" si="47"/>
        <v>0.12493069819466968</v>
      </c>
    </row>
    <row r="77" spans="1:320">
      <c r="J77" s="252"/>
      <c r="K77" s="499">
        <v>60000</v>
      </c>
      <c r="L77" s="382">
        <f t="shared" si="69"/>
        <v>18.288</v>
      </c>
      <c r="M77" s="382">
        <v>600</v>
      </c>
      <c r="N77" s="493"/>
      <c r="O77" s="263"/>
      <c r="P77" s="383">
        <f t="shared" si="75"/>
        <v>-26.500002288000502</v>
      </c>
      <c r="Q77" s="383">
        <f t="shared" si="70"/>
        <v>246.64999771199948</v>
      </c>
      <c r="R77" s="382">
        <f t="shared" si="71"/>
        <v>611.99396506208791</v>
      </c>
      <c r="S77" s="263">
        <f t="shared" si="80"/>
        <v>8.3148190241402423E-2</v>
      </c>
      <c r="T77" s="492"/>
      <c r="U77" s="492"/>
      <c r="V77" s="279"/>
    </row>
    <row r="78" spans="1:320" s="86" customFormat="1">
      <c r="A78" s="173"/>
      <c r="B78" s="182"/>
      <c r="C78" s="91"/>
      <c r="D78" s="189"/>
      <c r="E78" s="151"/>
      <c r="F78" s="176"/>
      <c r="G78" s="176"/>
      <c r="H78" s="176"/>
      <c r="I78" s="176"/>
      <c r="J78" s="252"/>
      <c r="K78" s="499">
        <v>61000</v>
      </c>
      <c r="L78" s="382">
        <f t="shared" si="69"/>
        <v>18.5928</v>
      </c>
      <c r="M78" s="382">
        <v>610</v>
      </c>
      <c r="N78" s="493"/>
      <c r="O78" s="263"/>
      <c r="P78" s="383">
        <f t="shared" si="75"/>
        <v>-26.500002288000502</v>
      </c>
      <c r="Q78" s="383">
        <f t="shared" si="70"/>
        <v>246.64999771199948</v>
      </c>
      <c r="R78" s="382">
        <f t="shared" si="71"/>
        <v>611.99396506208791</v>
      </c>
      <c r="S78" s="263">
        <f t="shared" si="80"/>
        <v>7.9246321995102592E-2</v>
      </c>
      <c r="T78" s="492"/>
      <c r="U78" s="492"/>
      <c r="V78" s="176"/>
      <c r="W78" s="384"/>
      <c r="X78" s="384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2"/>
      <c r="BO78" s="384"/>
      <c r="BP78" s="384"/>
      <c r="BQ78" s="384"/>
      <c r="BR78" s="384"/>
      <c r="BS78" s="384"/>
      <c r="BT78" s="384"/>
      <c r="BU78" s="384"/>
      <c r="BV78" s="384"/>
      <c r="BW78" s="384"/>
      <c r="BX78" s="384"/>
      <c r="BY78" s="384"/>
      <c r="BZ78" s="384"/>
      <c r="CA78" s="384"/>
      <c r="CB78" s="384"/>
      <c r="CC78" s="384"/>
      <c r="CD78" s="384"/>
      <c r="CE78" s="384"/>
      <c r="CF78" s="384"/>
      <c r="CG78" s="384"/>
      <c r="CH78" s="384"/>
      <c r="CI78" s="384"/>
      <c r="CJ78" s="384"/>
      <c r="CK78" s="384"/>
      <c r="CL78" s="384"/>
      <c r="CM78" s="384"/>
      <c r="CN78" s="384"/>
      <c r="CO78" s="384"/>
      <c r="CP78" s="384"/>
      <c r="CQ78" s="384"/>
      <c r="CR78" s="384"/>
      <c r="CS78" s="384"/>
      <c r="CT78" s="384"/>
      <c r="CU78" s="384"/>
      <c r="CV78" s="384"/>
      <c r="CW78" s="384"/>
      <c r="CX78" s="384"/>
      <c r="CY78" s="384"/>
      <c r="CZ78" s="384"/>
      <c r="DA78" s="384"/>
      <c r="DB78" s="384"/>
      <c r="DC78" s="384"/>
      <c r="DD78" s="384"/>
      <c r="DE78" s="384"/>
      <c r="DF78" s="2"/>
      <c r="DG78" s="384"/>
      <c r="DH78" s="384"/>
      <c r="DI78" s="384"/>
      <c r="DJ78" s="384"/>
      <c r="DK78" s="384"/>
      <c r="DL78" s="384"/>
      <c r="DM78" s="384"/>
      <c r="DN78" s="384"/>
      <c r="DO78" s="384"/>
      <c r="DP78" s="384"/>
      <c r="DQ78" s="384"/>
      <c r="DR78" s="384"/>
      <c r="DS78" s="384"/>
      <c r="DT78" s="384"/>
      <c r="DU78" s="384"/>
      <c r="DV78" s="384"/>
      <c r="DW78" s="384"/>
      <c r="DX78" s="384"/>
      <c r="DY78" s="384"/>
      <c r="DZ78" s="384"/>
      <c r="EA78" s="384"/>
      <c r="EB78" s="384"/>
      <c r="EC78" s="384"/>
      <c r="ED78" s="384"/>
      <c r="EE78" s="384"/>
      <c r="EF78" s="384"/>
      <c r="EG78" s="384"/>
      <c r="EH78" s="384"/>
      <c r="EI78" s="384"/>
      <c r="EJ78" s="384"/>
      <c r="EK78" s="384"/>
      <c r="EL78" s="384"/>
      <c r="EM78" s="384"/>
      <c r="EN78" s="384"/>
      <c r="EO78" s="384"/>
      <c r="EP78" s="384"/>
      <c r="EQ78" s="384"/>
      <c r="ER78" s="384"/>
      <c r="ES78" s="384"/>
      <c r="ET78" s="384"/>
      <c r="EU78" s="384"/>
      <c r="EV78" s="384"/>
      <c r="EW78" s="384"/>
      <c r="EX78" s="2"/>
      <c r="EY78" s="384"/>
      <c r="EZ78" s="384"/>
      <c r="FA78" s="384"/>
      <c r="FB78" s="384"/>
      <c r="FC78" s="384"/>
      <c r="FD78" s="384"/>
      <c r="FE78" s="384"/>
      <c r="FF78" s="384"/>
      <c r="FG78" s="384"/>
      <c r="FH78" s="384"/>
      <c r="FI78" s="384"/>
      <c r="FJ78" s="384"/>
      <c r="FK78" s="384"/>
      <c r="FL78" s="384"/>
      <c r="FM78" s="384"/>
      <c r="FN78" s="384"/>
      <c r="FO78" s="384"/>
      <c r="FP78" s="384"/>
      <c r="FQ78" s="384"/>
      <c r="FR78" s="384"/>
      <c r="FS78" s="384"/>
      <c r="FT78" s="384"/>
      <c r="FU78" s="384"/>
      <c r="FV78" s="384"/>
      <c r="FW78" s="384"/>
      <c r="FX78" s="384"/>
      <c r="FY78" s="384"/>
      <c r="FZ78" s="384"/>
      <c r="GA78" s="384"/>
      <c r="GB78" s="384"/>
      <c r="GC78" s="384"/>
      <c r="GD78" s="384"/>
      <c r="GE78" s="384"/>
      <c r="GF78" s="384"/>
      <c r="GG78" s="384"/>
      <c r="GH78" s="384"/>
      <c r="GI78" s="384"/>
      <c r="GJ78" s="384"/>
      <c r="GK78" s="384"/>
      <c r="GL78" s="384"/>
      <c r="GM78" s="384"/>
      <c r="GN78" s="384"/>
      <c r="GO78" s="511"/>
      <c r="GP78" s="521"/>
      <c r="GQ78" s="384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  <c r="IX78" s="176"/>
      <c r="IY78" s="176"/>
      <c r="IZ78" s="176"/>
      <c r="JA78" s="176"/>
      <c r="JB78" s="176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</row>
    <row r="79" spans="1:320">
      <c r="J79" s="252"/>
      <c r="K79" s="499">
        <v>62000</v>
      </c>
      <c r="L79" s="382">
        <f t="shared" si="69"/>
        <v>18.897600000000001</v>
      </c>
      <c r="M79" s="382">
        <v>620</v>
      </c>
      <c r="N79" s="493"/>
      <c r="O79" s="263"/>
      <c r="P79" s="383">
        <f t="shared" si="75"/>
        <v>-26.500002288000502</v>
      </c>
      <c r="Q79" s="383">
        <f t="shared" si="70"/>
        <v>246.64999771199948</v>
      </c>
      <c r="R79" s="382">
        <f t="shared" si="71"/>
        <v>611.99396506208791</v>
      </c>
      <c r="S79" s="263">
        <f t="shared" si="80"/>
        <v>7.5527555458741139E-2</v>
      </c>
      <c r="T79" s="492"/>
      <c r="U79" s="492"/>
      <c r="W79" s="522"/>
      <c r="X79" s="521"/>
      <c r="BO79" s="521"/>
      <c r="BP79" s="521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G79" s="522"/>
      <c r="DH79" s="522"/>
      <c r="DI79" s="521"/>
      <c r="DJ79" s="521"/>
      <c r="DK79" s="521"/>
      <c r="DL79" s="521"/>
      <c r="DM79" s="521"/>
      <c r="DN79" s="521"/>
      <c r="DO79" s="521"/>
      <c r="DP79" s="521"/>
      <c r="DQ79" s="521"/>
      <c r="DR79" s="521"/>
      <c r="DS79" s="521"/>
      <c r="DT79" s="521"/>
      <c r="DU79" s="521"/>
      <c r="DV79" s="521"/>
      <c r="DW79" s="521"/>
      <c r="DX79" s="521"/>
      <c r="DY79" s="521"/>
      <c r="DZ79" s="521"/>
      <c r="EA79" s="521"/>
      <c r="EB79" s="521"/>
      <c r="EC79" s="521"/>
      <c r="ED79" s="521"/>
      <c r="EE79" s="521"/>
      <c r="EF79" s="521"/>
      <c r="EG79" s="521"/>
      <c r="EH79" s="521"/>
      <c r="EI79" s="521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1"/>
      <c r="EW79" s="521"/>
      <c r="EY79" s="548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11"/>
      <c r="GP79" s="521"/>
      <c r="GQ79" s="521"/>
    </row>
    <row r="80" spans="1:320">
      <c r="J80" s="252"/>
      <c r="K80" s="499">
        <v>63000</v>
      </c>
      <c r="L80" s="382">
        <f t="shared" si="69"/>
        <v>19.202399999999997</v>
      </c>
      <c r="M80" s="382">
        <v>630</v>
      </c>
      <c r="N80" s="493"/>
      <c r="O80" s="263"/>
      <c r="P80" s="383">
        <f t="shared" si="75"/>
        <v>-26.500002288000502</v>
      </c>
      <c r="Q80" s="383">
        <f t="shared" si="70"/>
        <v>246.64999771199948</v>
      </c>
      <c r="R80" s="382">
        <f t="shared" si="71"/>
        <v>611.99396506208791</v>
      </c>
      <c r="S80" s="263">
        <f t="shared" si="80"/>
        <v>7.1983298277562321E-2</v>
      </c>
      <c r="T80" s="492"/>
      <c r="U80" s="492"/>
      <c r="W80" s="522"/>
      <c r="X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G80" s="522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Y80" s="548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11"/>
      <c r="GP80" s="521"/>
      <c r="GQ80" s="521"/>
    </row>
    <row r="81" spans="10:199" ht="18.75">
      <c r="J81" s="252"/>
      <c r="K81" s="499">
        <v>64000</v>
      </c>
      <c r="L81" s="382">
        <f t="shared" si="69"/>
        <v>19.507199999999997</v>
      </c>
      <c r="M81" s="382">
        <v>640</v>
      </c>
      <c r="N81" s="493"/>
      <c r="O81" s="263"/>
      <c r="P81" s="383">
        <f t="shared" si="75"/>
        <v>-26.500002288000502</v>
      </c>
      <c r="Q81" s="383">
        <f t="shared" si="70"/>
        <v>246.64999771199948</v>
      </c>
      <c r="R81" s="382">
        <f t="shared" si="71"/>
        <v>611.99396506208791</v>
      </c>
      <c r="S81" s="263">
        <f t="shared" si="80"/>
        <v>6.8605361307464613E-2</v>
      </c>
      <c r="T81" s="492"/>
      <c r="U81" s="492"/>
      <c r="W81" s="522"/>
      <c r="X81" s="521"/>
      <c r="BN81" s="509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09"/>
      <c r="DG81" s="522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09"/>
      <c r="EY81" s="548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11"/>
      <c r="GP81" s="521"/>
      <c r="GQ81" s="521"/>
    </row>
    <row r="82" spans="10:199">
      <c r="J82" s="529"/>
      <c r="K82" s="500">
        <v>65000</v>
      </c>
      <c r="L82" s="497">
        <f t="shared" si="69"/>
        <v>19.811999999999998</v>
      </c>
      <c r="M82" s="497">
        <v>650</v>
      </c>
      <c r="N82" s="506"/>
      <c r="O82" s="507"/>
      <c r="P82" s="496">
        <f t="shared" si="75"/>
        <v>-26.500002288000502</v>
      </c>
      <c r="Q82" s="496">
        <f t="shared" si="70"/>
        <v>246.64999771199948</v>
      </c>
      <c r="R82" s="497">
        <f t="shared" si="71"/>
        <v>611.99396506208791</v>
      </c>
      <c r="S82" s="507">
        <f t="shared" si="80"/>
        <v>6.5385939693664616E-2</v>
      </c>
      <c r="T82" s="508"/>
      <c r="U82" s="508"/>
      <c r="W82" s="522"/>
      <c r="X82" s="521"/>
      <c r="BN82" s="252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252"/>
      <c r="DG82" s="52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252"/>
      <c r="EY82" s="548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11"/>
      <c r="GP82" s="521"/>
      <c r="GQ82" s="521"/>
    </row>
    <row r="83" spans="10:199">
      <c r="W83" s="522"/>
      <c r="X83" s="521"/>
      <c r="BN83" s="252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252"/>
      <c r="DG83" s="52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252"/>
      <c r="EY83" s="548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11"/>
      <c r="GP83" s="521"/>
      <c r="GQ83" s="521"/>
    </row>
    <row r="84" spans="10:199">
      <c r="W84" s="522"/>
      <c r="X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G84" s="522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Y84" s="548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11"/>
      <c r="GP84" s="521"/>
      <c r="GQ84" s="521"/>
    </row>
    <row r="85" spans="10:199">
      <c r="W85" s="522"/>
      <c r="X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G85" s="522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Y85" s="548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11"/>
      <c r="GP85" s="521"/>
      <c r="GQ85" s="521"/>
    </row>
    <row r="86" spans="10:199">
      <c r="W86" s="522"/>
      <c r="X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G86" s="522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Y86" s="548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11"/>
      <c r="GP86" s="521"/>
      <c r="GQ86" s="521"/>
    </row>
    <row r="87" spans="10:199">
      <c r="W87" s="522"/>
      <c r="X87" s="521"/>
      <c r="BO87" s="521"/>
      <c r="BP87" s="521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G87" s="522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Y87" s="548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11"/>
      <c r="GP87" s="521"/>
      <c r="GQ87" s="521"/>
    </row>
    <row r="88" spans="10:199">
      <c r="W88" s="522"/>
      <c r="X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G88" s="522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Y88" s="548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11"/>
      <c r="GP88" s="521"/>
      <c r="GQ88" s="521"/>
    </row>
    <row r="89" spans="10:199">
      <c r="W89" s="522"/>
      <c r="X89" s="521"/>
      <c r="BO89" s="521"/>
      <c r="BP89" s="521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G89" s="522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Y89" s="548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11"/>
      <c r="GP89" s="521"/>
      <c r="GQ89" s="521"/>
    </row>
    <row r="90" spans="10:199">
      <c r="W90" s="522"/>
      <c r="X90" s="521"/>
      <c r="GO90" s="511"/>
    </row>
    <row r="91" spans="10:199">
      <c r="W91" s="522"/>
      <c r="X91" s="521"/>
      <c r="GO91" s="511"/>
    </row>
    <row r="92" spans="10:199">
      <c r="W92" s="522"/>
      <c r="X92" s="521"/>
      <c r="GO92" s="511"/>
    </row>
    <row r="93" spans="10:199">
      <c r="W93" s="522"/>
      <c r="X93" s="521"/>
      <c r="GO93" s="511"/>
    </row>
    <row r="94" spans="10:199">
      <c r="GO94" s="511"/>
    </row>
    <row r="95" spans="10:199">
      <c r="GO95" s="511"/>
    </row>
    <row r="96" spans="10:199">
      <c r="GO96" s="511"/>
    </row>
    <row r="97" spans="197:197">
      <c r="GO97" s="511"/>
    </row>
    <row r="98" spans="197:197">
      <c r="GO98" s="511"/>
    </row>
    <row r="99" spans="197:197">
      <c r="GO99" s="511"/>
    </row>
    <row r="100" spans="197:197">
      <c r="GO100" s="511"/>
    </row>
    <row r="101" spans="197:197">
      <c r="GO101" s="511"/>
    </row>
  </sheetData>
  <mergeCells count="21">
    <mergeCell ref="EY9:EZ9"/>
    <mergeCell ref="FA9:GN9"/>
    <mergeCell ref="GQ9:GQ10"/>
    <mergeCell ref="GR9:IE9"/>
    <mergeCell ref="K4:K5"/>
    <mergeCell ref="BO9:BP9"/>
    <mergeCell ref="BQ9:DD9"/>
    <mergeCell ref="DF9:DF10"/>
    <mergeCell ref="DG9:DH9"/>
    <mergeCell ref="DI9:EV9"/>
    <mergeCell ref="EX9:EX10"/>
    <mergeCell ref="FG3:FK5"/>
    <mergeCell ref="HA3:HN5"/>
    <mergeCell ref="HO3:HT5"/>
    <mergeCell ref="AG5:AO7"/>
    <mergeCell ref="AX5:BF7"/>
    <mergeCell ref="J9:J10"/>
    <mergeCell ref="K9:L9"/>
    <mergeCell ref="P9:Q9"/>
    <mergeCell ref="Y9:BL9"/>
    <mergeCell ref="BN9:BN10"/>
  </mergeCells>
  <conditionalFormatting sqref="Y11:BL76">
    <cfRule type="cellIs" dxfId="30" priority="1" operator="lessThan">
      <formula>$BI$3</formula>
    </cfRule>
    <cfRule type="cellIs" dxfId="29" priority="2" operator="between">
      <formula>$BI$5</formula>
      <formula>$BI$6</formula>
    </cfRule>
  </conditionalFormatting>
  <conditionalFormatting sqref="GQ11:GQ76">
    <cfRule type="expression" dxfId="28" priority="3">
      <formula>MIN(GR11:IE11)&lt;=#REF!</formula>
    </cfRule>
  </conditionalFormatting>
  <conditionalFormatting sqref="GR11:IE76">
    <cfRule type="cellIs" dxfId="27" priority="4" operator="lessThan">
      <formula>$GQ$5</formula>
    </cfRule>
  </conditionalFormatting>
  <conditionalFormatting sqref="GR11:IE76">
    <cfRule type="colorScale" priority="5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conditionalFormatting sqref="Y11:BL76">
    <cfRule type="cellIs" dxfId="26" priority="6" operator="greaterThan">
      <formula>$BI$7</formula>
    </cfRule>
  </conditionalFormatting>
  <dataValidations count="1">
    <dataValidation type="list" allowBlank="1" showInputMessage="1" showErrorMessage="1" sqref="GQ5" xr:uid="{00000000-0002-0000-04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H101"/>
  <sheetViews>
    <sheetView showGridLines="0" topLeftCell="GU10" zoomScale="40" zoomScaleNormal="40" workbookViewId="0">
      <selection activeCell="AC51" sqref="AC51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27" style="2" bestFit="1" customWidth="1"/>
    <col min="11" max="11" width="20.7109375" style="15" bestFit="1" customWidth="1"/>
    <col min="12" max="12" width="13" style="10" bestFit="1" customWidth="1"/>
    <col min="13" max="13" width="14.28515625" style="178" bestFit="1" customWidth="1"/>
    <col min="14" max="14" width="13.7109375" style="2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8.85546875" style="155" bestFit="1" customWidth="1"/>
    <col min="21" max="21" width="10" style="155" bestFit="1" customWidth="1"/>
    <col min="22" max="22" width="7.42578125" style="160" customWidth="1"/>
    <col min="23" max="23" width="13.140625" style="92" customWidth="1"/>
    <col min="24" max="24" width="15.85546875" bestFit="1" customWidth="1"/>
    <col min="34" max="34" width="10.85546875" style="90"/>
    <col min="44" max="44" width="10.85546875" style="90"/>
    <col min="54" max="54" width="10.85546875" style="90"/>
    <col min="65" max="65" width="10.85546875" style="90"/>
    <col min="66" max="66" width="24.7109375" style="2" bestFit="1" customWidth="1"/>
    <col min="68" max="68" width="15.85546875" bestFit="1" customWidth="1"/>
    <col min="69" max="69" width="12.140625" bestFit="1" customWidth="1"/>
    <col min="78" max="78" width="10.85546875" style="90"/>
    <col min="88" max="88" width="10.85546875" style="90"/>
    <col min="98" max="98" width="10.85546875" style="90"/>
    <col min="109" max="109" width="10.85546875" style="90"/>
    <col min="110" max="110" width="24.7109375" style="2" bestFit="1" customWidth="1"/>
    <col min="111" max="111" width="15.42578125" style="92" customWidth="1"/>
    <col min="112" max="112" width="15.85546875" style="55" bestFit="1" customWidth="1"/>
    <col min="122" max="122" width="10.85546875" style="90"/>
    <col min="132" max="132" width="10.85546875" style="90"/>
    <col min="142" max="142" width="10.85546875" style="90"/>
    <col min="148" max="148" width="10.85546875" customWidth="1"/>
    <col min="150" max="150" width="10.85546875" customWidth="1"/>
    <col min="154" max="154" width="24.7109375" style="2" bestFit="1" customWidth="1"/>
    <col min="155" max="155" width="10.85546875" style="268"/>
    <col min="156" max="156" width="15.85546875" bestFit="1" customWidth="1"/>
    <col min="166" max="166" width="12.140625" style="90" bestFit="1" customWidth="1"/>
    <col min="176" max="176" width="12.140625" style="90" bestFit="1" customWidth="1"/>
    <col min="186" max="186" width="12.140625" style="90" bestFit="1" customWidth="1"/>
    <col min="196" max="196" width="12.140625" bestFit="1" customWidth="1"/>
    <col min="197" max="197" width="10.85546875" style="89"/>
    <col min="198" max="198" width="21.140625" customWidth="1"/>
    <col min="199" max="199" width="15.85546875" bestFit="1" customWidth="1"/>
    <col min="209" max="209" width="11.85546875" bestFit="1" customWidth="1"/>
  </cols>
  <sheetData>
    <row r="1" spans="1:239"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G1" s="522"/>
      <c r="DH1" s="522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Y1" s="548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</row>
    <row r="2" spans="1:239" ht="15" customHeight="1"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G2" s="522"/>
      <c r="DH2" s="522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Y2" s="548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5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</row>
    <row r="3" spans="1:239" ht="16.350000000000001" customHeight="1" thickBot="1">
      <c r="BG3" t="s">
        <v>150</v>
      </c>
      <c r="BH3" t="s">
        <v>148</v>
      </c>
      <c r="BI3">
        <f>BI5</f>
        <v>0.7</v>
      </c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G3" s="522"/>
      <c r="DH3" s="522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Y3" s="548"/>
      <c r="EZ3" s="521"/>
      <c r="FA3" s="521"/>
      <c r="FB3" s="521"/>
      <c r="FC3" s="521"/>
      <c r="FD3" s="521"/>
      <c r="FE3" s="521"/>
      <c r="FF3" s="521"/>
      <c r="FG3" s="651" t="s">
        <v>159</v>
      </c>
      <c r="FH3" s="651"/>
      <c r="FI3" s="651"/>
      <c r="FJ3" s="651"/>
      <c r="FK3" s="651"/>
      <c r="FL3" s="521"/>
      <c r="FM3" s="521"/>
      <c r="FN3" s="521"/>
      <c r="FO3" s="521"/>
      <c r="FP3" s="521"/>
      <c r="FQ3" s="521"/>
      <c r="FR3" s="521"/>
      <c r="FS3" s="521"/>
      <c r="FT3" s="52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HA3" s="652" t="s">
        <v>155</v>
      </c>
      <c r="HB3" s="652"/>
      <c r="HC3" s="652"/>
      <c r="HD3" s="652"/>
      <c r="HE3" s="652"/>
      <c r="HF3" s="652"/>
      <c r="HG3" s="652"/>
      <c r="HH3" s="652"/>
      <c r="HI3" s="652"/>
      <c r="HJ3" s="652"/>
      <c r="HK3" s="652"/>
      <c r="HL3" s="652"/>
      <c r="HM3" s="652"/>
      <c r="HN3" s="652"/>
      <c r="HO3" s="653" t="s">
        <v>167</v>
      </c>
      <c r="HP3" s="653"/>
      <c r="HQ3" s="653"/>
      <c r="HR3" s="653"/>
      <c r="HS3" s="653"/>
      <c r="HT3" s="653"/>
    </row>
    <row r="4" spans="1:239" ht="17.45" customHeight="1">
      <c r="K4" s="654" t="s">
        <v>179</v>
      </c>
      <c r="Y4" s="2"/>
      <c r="BO4" s="521"/>
      <c r="BP4" s="521"/>
      <c r="BQ4" s="252"/>
      <c r="BR4" s="521"/>
      <c r="BS4" s="521"/>
      <c r="BT4" s="521"/>
      <c r="BU4" s="521" t="s">
        <v>170</v>
      </c>
      <c r="BV4" s="521"/>
      <c r="BW4" s="521" t="s">
        <v>171</v>
      </c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G4" s="522"/>
      <c r="DH4" s="522"/>
      <c r="DI4" s="252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Y4" s="548"/>
      <c r="EZ4" s="521"/>
      <c r="FA4" s="521"/>
      <c r="FB4" s="521"/>
      <c r="FC4" s="521"/>
      <c r="FD4" s="521"/>
      <c r="FE4" s="521"/>
      <c r="FF4" s="521"/>
      <c r="FG4" s="651"/>
      <c r="FH4" s="651"/>
      <c r="FI4" s="651"/>
      <c r="FJ4" s="651"/>
      <c r="FK4" s="651"/>
      <c r="FL4" s="521"/>
      <c r="FM4" s="521"/>
      <c r="FN4" s="521"/>
      <c r="FO4" s="521"/>
      <c r="FP4" s="521"/>
      <c r="FQ4" s="521"/>
      <c r="FR4" s="521"/>
      <c r="FS4" s="521"/>
      <c r="FT4" s="521"/>
      <c r="FU4" s="551"/>
      <c r="FV4" s="551"/>
      <c r="FW4" s="551"/>
      <c r="FX4" s="551"/>
      <c r="FY4" s="551"/>
      <c r="FZ4" s="551"/>
      <c r="GA4" s="551"/>
      <c r="GB4" s="551"/>
      <c r="GC4" s="551"/>
      <c r="GD4" s="55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9" t="s">
        <v>130</v>
      </c>
      <c r="HA4" s="652"/>
      <c r="HB4" s="652"/>
      <c r="HC4" s="652"/>
      <c r="HD4" s="652"/>
      <c r="HE4" s="652"/>
      <c r="HF4" s="652"/>
      <c r="HG4" s="652"/>
      <c r="HH4" s="652"/>
      <c r="HI4" s="652"/>
      <c r="HJ4" s="652"/>
      <c r="HK4" s="652"/>
      <c r="HL4" s="652"/>
      <c r="HM4" s="652"/>
      <c r="HN4" s="652"/>
      <c r="HO4" s="653"/>
      <c r="HP4" s="653"/>
      <c r="HQ4" s="653"/>
      <c r="HR4" s="653"/>
      <c r="HS4" s="653"/>
      <c r="HT4" s="653"/>
    </row>
    <row r="5" spans="1:239" ht="17.45" customHeight="1" thickBot="1">
      <c r="K5" s="654"/>
      <c r="AG5" s="655" t="s">
        <v>157</v>
      </c>
      <c r="AH5" s="655"/>
      <c r="AI5" s="655"/>
      <c r="AJ5" s="655"/>
      <c r="AK5" s="655"/>
      <c r="AL5" s="655"/>
      <c r="AM5" s="655"/>
      <c r="AN5" s="655"/>
      <c r="AO5" s="655"/>
      <c r="AX5" s="652" t="s">
        <v>158</v>
      </c>
      <c r="AY5" s="652"/>
      <c r="AZ5" s="652"/>
      <c r="BA5" s="652"/>
      <c r="BB5" s="652"/>
      <c r="BC5" s="652"/>
      <c r="BD5" s="652"/>
      <c r="BE5" s="652"/>
      <c r="BF5" s="652"/>
      <c r="BG5" t="s">
        <v>145</v>
      </c>
      <c r="BH5" t="s">
        <v>146</v>
      </c>
      <c r="BI5">
        <v>0.7</v>
      </c>
      <c r="BO5" s="521"/>
      <c r="BP5" s="521"/>
      <c r="BQ5" s="521"/>
      <c r="BR5" s="521"/>
      <c r="BS5" s="521"/>
      <c r="BT5" s="521"/>
      <c r="BU5" s="521" t="s">
        <v>172</v>
      </c>
      <c r="BV5" s="521"/>
      <c r="BW5" s="521" t="s">
        <v>171</v>
      </c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G5" s="522"/>
      <c r="DH5" s="522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Y5" s="548"/>
      <c r="EZ5" s="521"/>
      <c r="FA5" s="521"/>
      <c r="FB5" s="521"/>
      <c r="FC5" s="521"/>
      <c r="FD5" s="521"/>
      <c r="FE5" s="521"/>
      <c r="FF5" s="521"/>
      <c r="FG5" s="651"/>
      <c r="FH5" s="651"/>
      <c r="FI5" s="651"/>
      <c r="FJ5" s="651"/>
      <c r="FK5" s="651"/>
      <c r="FL5" s="521"/>
      <c r="FM5" s="521"/>
      <c r="FN5" s="521"/>
      <c r="FO5" s="521"/>
      <c r="FP5" s="521"/>
      <c r="FQ5" s="521"/>
      <c r="FR5" s="521"/>
      <c r="FS5" s="521"/>
      <c r="FT5" s="521"/>
      <c r="FU5" s="551"/>
      <c r="FV5" s="551"/>
      <c r="FW5" s="551"/>
      <c r="FX5" s="551"/>
      <c r="FY5" s="551"/>
      <c r="FZ5" s="551"/>
      <c r="GA5" s="551"/>
      <c r="GB5" s="551"/>
      <c r="GC5" s="551"/>
      <c r="GD5" s="55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Q5" s="550">
        <v>0.05</v>
      </c>
      <c r="GW5" s="483"/>
      <c r="HA5" s="652"/>
      <c r="HB5" s="652"/>
      <c r="HC5" s="652"/>
      <c r="HD5" s="652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3"/>
      <c r="HP5" s="653"/>
      <c r="HQ5" s="653"/>
      <c r="HR5" s="653"/>
      <c r="HS5" s="653"/>
      <c r="HT5" s="653"/>
    </row>
    <row r="6" spans="1:239" ht="25.35" customHeight="1">
      <c r="K6" s="626"/>
      <c r="S6" s="155"/>
      <c r="W6" s="522"/>
      <c r="X6" s="521"/>
      <c r="AG6" s="655"/>
      <c r="AH6" s="655"/>
      <c r="AI6" s="655"/>
      <c r="AJ6" s="655"/>
      <c r="AK6" s="655"/>
      <c r="AL6" s="655"/>
      <c r="AM6" s="655"/>
      <c r="AN6" s="655"/>
      <c r="AO6" s="655"/>
      <c r="AX6" s="652"/>
      <c r="AY6" s="652"/>
      <c r="AZ6" s="652"/>
      <c r="BA6" s="652"/>
      <c r="BB6" s="652"/>
      <c r="BC6" s="652"/>
      <c r="BD6" s="652"/>
      <c r="BE6" s="652"/>
      <c r="BF6" s="652"/>
      <c r="BH6" t="s">
        <v>147</v>
      </c>
      <c r="BI6">
        <v>0.85</v>
      </c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G6" s="522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Y6" s="548"/>
      <c r="EZ6" s="521"/>
      <c r="FA6" s="521"/>
      <c r="FB6" s="521"/>
      <c r="FC6" s="509"/>
      <c r="FD6" s="521"/>
      <c r="FE6" s="521"/>
      <c r="FF6" s="521"/>
      <c r="FG6" s="521"/>
      <c r="FH6" s="521"/>
      <c r="FI6" s="521"/>
      <c r="FJ6" s="521"/>
      <c r="FK6" s="551"/>
      <c r="FL6" s="551"/>
      <c r="FM6" s="551"/>
      <c r="FN6" s="55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Q6" s="521"/>
    </row>
    <row r="7" spans="1:239" ht="35.450000000000003" customHeight="1">
      <c r="K7" s="627">
        <v>30</v>
      </c>
      <c r="S7" s="155"/>
      <c r="W7" s="522"/>
      <c r="X7" s="522"/>
      <c r="AG7" s="655"/>
      <c r="AH7" s="655"/>
      <c r="AI7" s="655"/>
      <c r="AJ7" s="655"/>
      <c r="AK7" s="655"/>
      <c r="AL7" s="655"/>
      <c r="AM7" s="655"/>
      <c r="AN7" s="655"/>
      <c r="AO7" s="655"/>
      <c r="AX7" s="652"/>
      <c r="AY7" s="652"/>
      <c r="AZ7" s="652"/>
      <c r="BA7" s="652"/>
      <c r="BB7" s="652"/>
      <c r="BC7" s="652"/>
      <c r="BD7" s="652"/>
      <c r="BE7" s="652"/>
      <c r="BF7" s="652"/>
      <c r="BH7" t="s">
        <v>148</v>
      </c>
      <c r="BI7">
        <f>BI6</f>
        <v>0.85</v>
      </c>
      <c r="BN7" s="522"/>
      <c r="BO7" s="521"/>
      <c r="BP7" s="522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52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2"/>
      <c r="DG7" s="522"/>
      <c r="DH7" s="522"/>
      <c r="DI7" s="252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2"/>
      <c r="EY7" s="548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21"/>
    </row>
    <row r="8" spans="1:239" ht="35.450000000000003" customHeight="1">
      <c r="P8" s="19"/>
      <c r="Q8" s="19"/>
      <c r="R8" s="74"/>
      <c r="W8" s="522"/>
      <c r="X8" s="522"/>
      <c r="BN8" s="522"/>
      <c r="BO8" s="521"/>
      <c r="BP8" s="522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2"/>
      <c r="DG8" s="522"/>
      <c r="DH8" s="522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2"/>
      <c r="EY8" s="548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</row>
    <row r="9" spans="1:239" s="7" customFormat="1" ht="36">
      <c r="A9" s="185"/>
      <c r="B9" s="183"/>
      <c r="C9" s="181"/>
      <c r="D9" s="190"/>
      <c r="E9" s="179"/>
      <c r="F9" s="177"/>
      <c r="G9" s="177"/>
      <c r="H9" s="177"/>
      <c r="I9" s="177"/>
      <c r="J9" s="641" t="s">
        <v>168</v>
      </c>
      <c r="K9" s="639" t="s">
        <v>164</v>
      </c>
      <c r="L9" s="640"/>
      <c r="M9" s="567" t="s">
        <v>2</v>
      </c>
      <c r="N9" s="560"/>
      <c r="O9" s="561"/>
      <c r="P9" s="646" t="s">
        <v>163</v>
      </c>
      <c r="Q9" s="646"/>
      <c r="R9" s="563" t="s">
        <v>54</v>
      </c>
      <c r="S9" s="564" t="s">
        <v>0</v>
      </c>
      <c r="T9" s="155"/>
      <c r="U9" s="155"/>
      <c r="V9" s="518"/>
      <c r="X9" s="596" t="s">
        <v>12</v>
      </c>
      <c r="Y9" s="649" t="s">
        <v>165</v>
      </c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150"/>
      <c r="BN9" s="641" t="s">
        <v>168</v>
      </c>
      <c r="BO9" s="647" t="s">
        <v>164</v>
      </c>
      <c r="BP9" s="648"/>
      <c r="BQ9" s="649" t="s">
        <v>165</v>
      </c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  <c r="CI9" s="650"/>
      <c r="CJ9" s="650"/>
      <c r="CK9" s="650"/>
      <c r="CL9" s="650"/>
      <c r="CM9" s="650"/>
      <c r="CN9" s="650"/>
      <c r="CO9" s="650"/>
      <c r="CP9" s="650"/>
      <c r="CQ9" s="650"/>
      <c r="CR9" s="650"/>
      <c r="CS9" s="650"/>
      <c r="CT9" s="650"/>
      <c r="CU9" s="650"/>
      <c r="CV9" s="650"/>
      <c r="CW9" s="650"/>
      <c r="CX9" s="650"/>
      <c r="CY9" s="650"/>
      <c r="CZ9" s="650"/>
      <c r="DA9" s="650"/>
      <c r="DB9" s="650"/>
      <c r="DC9" s="650"/>
      <c r="DD9" s="650"/>
      <c r="DE9" s="511"/>
      <c r="DF9" s="641" t="s">
        <v>168</v>
      </c>
      <c r="DG9" s="647" t="s">
        <v>164</v>
      </c>
      <c r="DH9" s="648"/>
      <c r="DI9" s="649" t="s">
        <v>165</v>
      </c>
      <c r="DJ9" s="650"/>
      <c r="DK9" s="650"/>
      <c r="DL9" s="650"/>
      <c r="DM9" s="650"/>
      <c r="DN9" s="650"/>
      <c r="DO9" s="650"/>
      <c r="DP9" s="650"/>
      <c r="DQ9" s="650"/>
      <c r="DR9" s="650"/>
      <c r="DS9" s="650"/>
      <c r="DT9" s="650"/>
      <c r="DU9" s="650"/>
      <c r="DV9" s="650"/>
      <c r="DW9" s="650"/>
      <c r="DX9" s="650"/>
      <c r="DY9" s="650"/>
      <c r="DZ9" s="650"/>
      <c r="EA9" s="650"/>
      <c r="EB9" s="650"/>
      <c r="EC9" s="650"/>
      <c r="ED9" s="650"/>
      <c r="EE9" s="650"/>
      <c r="EF9" s="650"/>
      <c r="EG9" s="650"/>
      <c r="EH9" s="650"/>
      <c r="EI9" s="650"/>
      <c r="EJ9" s="650"/>
      <c r="EK9" s="650"/>
      <c r="EL9" s="650"/>
      <c r="EM9" s="650"/>
      <c r="EN9" s="650"/>
      <c r="EO9" s="650"/>
      <c r="EP9" s="650"/>
      <c r="EQ9" s="650"/>
      <c r="ER9" s="650"/>
      <c r="ES9" s="650"/>
      <c r="ET9" s="650"/>
      <c r="EU9" s="650"/>
      <c r="EV9" s="650"/>
      <c r="EW9" s="511"/>
      <c r="EX9" s="641" t="s">
        <v>168</v>
      </c>
      <c r="EY9" s="647" t="s">
        <v>164</v>
      </c>
      <c r="EZ9" s="648"/>
      <c r="FA9" s="649" t="s">
        <v>165</v>
      </c>
      <c r="FB9" s="650"/>
      <c r="FC9" s="650"/>
      <c r="FD9" s="650"/>
      <c r="FE9" s="650"/>
      <c r="FF9" s="650"/>
      <c r="FG9" s="650"/>
      <c r="FH9" s="650"/>
      <c r="FI9" s="650"/>
      <c r="FJ9" s="650"/>
      <c r="FK9" s="650"/>
      <c r="FL9" s="650"/>
      <c r="FM9" s="650"/>
      <c r="FN9" s="650"/>
      <c r="FO9" s="650"/>
      <c r="FP9" s="650"/>
      <c r="FQ9" s="650"/>
      <c r="FR9" s="650"/>
      <c r="FS9" s="650"/>
      <c r="FT9" s="650"/>
      <c r="FU9" s="650"/>
      <c r="FV9" s="650"/>
      <c r="FW9" s="650"/>
      <c r="FX9" s="650"/>
      <c r="FY9" s="650"/>
      <c r="FZ9" s="650"/>
      <c r="GA9" s="650"/>
      <c r="GB9" s="650"/>
      <c r="GC9" s="650"/>
      <c r="GD9" s="650"/>
      <c r="GE9" s="650"/>
      <c r="GF9" s="650"/>
      <c r="GG9" s="650"/>
      <c r="GH9" s="650"/>
      <c r="GI9" s="650"/>
      <c r="GJ9" s="650"/>
      <c r="GK9" s="650"/>
      <c r="GL9" s="650"/>
      <c r="GM9" s="650"/>
      <c r="GN9" s="650"/>
      <c r="GO9" s="511"/>
      <c r="GQ9" s="656" t="s">
        <v>12</v>
      </c>
      <c r="GR9" s="649" t="s">
        <v>165</v>
      </c>
      <c r="GS9" s="650"/>
      <c r="GT9" s="650"/>
      <c r="GU9" s="650"/>
      <c r="GV9" s="650"/>
      <c r="GW9" s="650"/>
      <c r="GX9" s="650"/>
      <c r="GY9" s="650"/>
      <c r="GZ9" s="650"/>
      <c r="HA9" s="650"/>
      <c r="HB9" s="650"/>
      <c r="HC9" s="650"/>
      <c r="HD9" s="650"/>
      <c r="HE9" s="650"/>
      <c r="HF9" s="650"/>
      <c r="HG9" s="650"/>
      <c r="HH9" s="650"/>
      <c r="HI9" s="650"/>
      <c r="HJ9" s="650"/>
      <c r="HK9" s="650"/>
      <c r="HL9" s="650"/>
      <c r="HM9" s="650"/>
      <c r="HN9" s="650"/>
      <c r="HO9" s="650"/>
      <c r="HP9" s="650"/>
      <c r="HQ9" s="650"/>
      <c r="HR9" s="650"/>
      <c r="HS9" s="650"/>
      <c r="HT9" s="650"/>
      <c r="HU9" s="650"/>
      <c r="HV9" s="650"/>
      <c r="HW9" s="650"/>
      <c r="HX9" s="650"/>
      <c r="HY9" s="650"/>
      <c r="HZ9" s="650"/>
      <c r="IA9" s="650"/>
      <c r="IB9" s="650"/>
      <c r="IC9" s="650"/>
      <c r="ID9" s="650"/>
      <c r="IE9" s="650"/>
    </row>
    <row r="10" spans="1:239" s="261" customFormat="1" ht="36">
      <c r="A10" s="554"/>
      <c r="B10" s="555"/>
      <c r="C10" s="556"/>
      <c r="D10" s="557"/>
      <c r="E10" s="556"/>
      <c r="F10" s="558"/>
      <c r="G10" s="558"/>
      <c r="H10" s="558"/>
      <c r="I10" s="558"/>
      <c r="J10" s="642"/>
      <c r="K10" s="568" t="s">
        <v>7</v>
      </c>
      <c r="L10" s="569" t="s">
        <v>20</v>
      </c>
      <c r="M10" s="568" t="s">
        <v>177</v>
      </c>
      <c r="N10" s="570"/>
      <c r="O10" s="571"/>
      <c r="P10" s="572" t="s">
        <v>19</v>
      </c>
      <c r="Q10" s="572" t="s">
        <v>32</v>
      </c>
      <c r="R10" s="573" t="s">
        <v>8</v>
      </c>
      <c r="S10" s="574"/>
      <c r="T10" s="155"/>
      <c r="U10" s="155"/>
      <c r="V10" s="520"/>
      <c r="W10" s="7"/>
      <c r="X10" s="595" t="s">
        <v>50</v>
      </c>
      <c r="Y10" s="487">
        <v>10</v>
      </c>
      <c r="Z10" s="487">
        <v>20</v>
      </c>
      <c r="AA10" s="487">
        <v>30</v>
      </c>
      <c r="AB10" s="487">
        <v>40</v>
      </c>
      <c r="AC10" s="487">
        <v>50</v>
      </c>
      <c r="AD10" s="487">
        <v>60</v>
      </c>
      <c r="AE10" s="487">
        <v>70</v>
      </c>
      <c r="AF10" s="487">
        <v>80</v>
      </c>
      <c r="AG10" s="487">
        <v>90</v>
      </c>
      <c r="AH10" s="585">
        <v>100</v>
      </c>
      <c r="AI10" s="487">
        <v>110</v>
      </c>
      <c r="AJ10" s="487">
        <v>120</v>
      </c>
      <c r="AK10" s="487">
        <v>130</v>
      </c>
      <c r="AL10" s="487">
        <v>140</v>
      </c>
      <c r="AM10" s="487">
        <v>150</v>
      </c>
      <c r="AN10" s="487">
        <v>160</v>
      </c>
      <c r="AO10" s="487">
        <v>170</v>
      </c>
      <c r="AP10" s="487">
        <v>180</v>
      </c>
      <c r="AQ10" s="487">
        <v>190</v>
      </c>
      <c r="AR10" s="585">
        <v>200</v>
      </c>
      <c r="AS10" s="487">
        <v>210</v>
      </c>
      <c r="AT10" s="487">
        <v>220</v>
      </c>
      <c r="AU10" s="487">
        <v>230</v>
      </c>
      <c r="AV10" s="487">
        <v>240</v>
      </c>
      <c r="AW10" s="487">
        <v>250</v>
      </c>
      <c r="AX10" s="487">
        <v>260</v>
      </c>
      <c r="AY10" s="487">
        <v>270</v>
      </c>
      <c r="AZ10" s="487">
        <v>280</v>
      </c>
      <c r="BA10" s="487">
        <v>290</v>
      </c>
      <c r="BB10" s="585">
        <v>300</v>
      </c>
      <c r="BC10" s="487">
        <v>310</v>
      </c>
      <c r="BD10" s="487">
        <v>320</v>
      </c>
      <c r="BE10" s="487">
        <v>330</v>
      </c>
      <c r="BF10" s="487">
        <v>340</v>
      </c>
      <c r="BG10" s="487">
        <v>350</v>
      </c>
      <c r="BH10" s="487">
        <v>360</v>
      </c>
      <c r="BI10" s="487">
        <v>370</v>
      </c>
      <c r="BJ10" s="487">
        <v>380</v>
      </c>
      <c r="BK10" s="487">
        <v>390</v>
      </c>
      <c r="BL10" s="586">
        <v>400</v>
      </c>
      <c r="BN10" s="642"/>
      <c r="BO10" s="562" t="s">
        <v>2</v>
      </c>
      <c r="BP10" s="562" t="s">
        <v>12</v>
      </c>
      <c r="BQ10" s="487">
        <v>10</v>
      </c>
      <c r="BR10" s="487">
        <v>20</v>
      </c>
      <c r="BS10" s="487">
        <v>30</v>
      </c>
      <c r="BT10" s="487">
        <v>40</v>
      </c>
      <c r="BU10" s="487">
        <v>50</v>
      </c>
      <c r="BV10" s="487">
        <v>60</v>
      </c>
      <c r="BW10" s="487">
        <v>70</v>
      </c>
      <c r="BX10" s="487">
        <v>80</v>
      </c>
      <c r="BY10" s="487">
        <v>90</v>
      </c>
      <c r="BZ10" s="585">
        <v>100</v>
      </c>
      <c r="CA10" s="487">
        <v>110</v>
      </c>
      <c r="CB10" s="487">
        <v>120</v>
      </c>
      <c r="CC10" s="487">
        <v>130</v>
      </c>
      <c r="CD10" s="487">
        <v>140</v>
      </c>
      <c r="CE10" s="487">
        <v>150</v>
      </c>
      <c r="CF10" s="487">
        <v>160</v>
      </c>
      <c r="CG10" s="487">
        <v>170</v>
      </c>
      <c r="CH10" s="487">
        <v>180</v>
      </c>
      <c r="CI10" s="487">
        <v>190</v>
      </c>
      <c r="CJ10" s="585">
        <v>200</v>
      </c>
      <c r="CK10" s="487">
        <v>210</v>
      </c>
      <c r="CL10" s="487">
        <v>220</v>
      </c>
      <c r="CM10" s="487">
        <v>230</v>
      </c>
      <c r="CN10" s="487">
        <v>240</v>
      </c>
      <c r="CO10" s="487">
        <v>250</v>
      </c>
      <c r="CP10" s="487">
        <v>260</v>
      </c>
      <c r="CQ10" s="487">
        <v>270</v>
      </c>
      <c r="CR10" s="487">
        <v>280</v>
      </c>
      <c r="CS10" s="487">
        <v>290</v>
      </c>
      <c r="CT10" s="585">
        <v>300</v>
      </c>
      <c r="CU10" s="487">
        <v>310</v>
      </c>
      <c r="CV10" s="487">
        <v>320</v>
      </c>
      <c r="CW10" s="487">
        <v>330</v>
      </c>
      <c r="CX10" s="487">
        <v>340</v>
      </c>
      <c r="CY10" s="487">
        <v>350</v>
      </c>
      <c r="CZ10" s="487">
        <v>360</v>
      </c>
      <c r="DA10" s="487">
        <v>370</v>
      </c>
      <c r="DB10" s="487">
        <v>380</v>
      </c>
      <c r="DC10" s="487">
        <v>390</v>
      </c>
      <c r="DD10" s="586">
        <v>400</v>
      </c>
      <c r="DF10" s="642"/>
      <c r="DG10" s="562" t="s">
        <v>2</v>
      </c>
      <c r="DH10" s="562" t="s">
        <v>12</v>
      </c>
      <c r="DI10" s="487">
        <v>10</v>
      </c>
      <c r="DJ10" s="487">
        <v>20</v>
      </c>
      <c r="DK10" s="487">
        <v>30</v>
      </c>
      <c r="DL10" s="487">
        <v>40</v>
      </c>
      <c r="DM10" s="487">
        <v>50</v>
      </c>
      <c r="DN10" s="487">
        <v>60</v>
      </c>
      <c r="DO10" s="487">
        <v>70</v>
      </c>
      <c r="DP10" s="487">
        <v>80</v>
      </c>
      <c r="DQ10" s="487">
        <v>90</v>
      </c>
      <c r="DR10" s="585">
        <v>100</v>
      </c>
      <c r="DS10" s="487">
        <v>110</v>
      </c>
      <c r="DT10" s="487">
        <v>120</v>
      </c>
      <c r="DU10" s="487">
        <v>130</v>
      </c>
      <c r="DV10" s="487">
        <v>140</v>
      </c>
      <c r="DW10" s="487">
        <v>150</v>
      </c>
      <c r="DX10" s="487">
        <v>160</v>
      </c>
      <c r="DY10" s="487">
        <v>170</v>
      </c>
      <c r="DZ10" s="487">
        <v>180</v>
      </c>
      <c r="EA10" s="487">
        <v>190</v>
      </c>
      <c r="EB10" s="585">
        <v>200</v>
      </c>
      <c r="EC10" s="487">
        <v>210</v>
      </c>
      <c r="ED10" s="487">
        <v>220</v>
      </c>
      <c r="EE10" s="487">
        <v>230</v>
      </c>
      <c r="EF10" s="487">
        <v>240</v>
      </c>
      <c r="EG10" s="487">
        <v>250</v>
      </c>
      <c r="EH10" s="487">
        <v>260</v>
      </c>
      <c r="EI10" s="487">
        <v>270</v>
      </c>
      <c r="EJ10" s="487">
        <v>280</v>
      </c>
      <c r="EK10" s="487">
        <v>290</v>
      </c>
      <c r="EL10" s="585">
        <v>300</v>
      </c>
      <c r="EM10" s="487">
        <v>310</v>
      </c>
      <c r="EN10" s="487">
        <v>320</v>
      </c>
      <c r="EO10" s="487">
        <v>330</v>
      </c>
      <c r="EP10" s="487">
        <v>340</v>
      </c>
      <c r="EQ10" s="487">
        <v>350</v>
      </c>
      <c r="ER10" s="487">
        <v>360</v>
      </c>
      <c r="ES10" s="487">
        <v>370</v>
      </c>
      <c r="ET10" s="487">
        <v>380</v>
      </c>
      <c r="EU10" s="487">
        <v>390</v>
      </c>
      <c r="EV10" s="586">
        <v>400</v>
      </c>
      <c r="EX10" s="642"/>
      <c r="EY10" s="562" t="s">
        <v>2</v>
      </c>
      <c r="EZ10" s="562" t="s">
        <v>12</v>
      </c>
      <c r="FA10" s="487">
        <v>10</v>
      </c>
      <c r="FB10" s="487">
        <v>20</v>
      </c>
      <c r="FC10" s="487">
        <v>30</v>
      </c>
      <c r="FD10" s="487">
        <v>40</v>
      </c>
      <c r="FE10" s="487">
        <v>50</v>
      </c>
      <c r="FF10" s="487">
        <v>60</v>
      </c>
      <c r="FG10" s="487">
        <v>70</v>
      </c>
      <c r="FH10" s="487">
        <v>80</v>
      </c>
      <c r="FI10" s="487">
        <v>90</v>
      </c>
      <c r="FJ10" s="585">
        <v>100</v>
      </c>
      <c r="FK10" s="487">
        <v>110</v>
      </c>
      <c r="FL10" s="487">
        <v>120</v>
      </c>
      <c r="FM10" s="487">
        <v>130</v>
      </c>
      <c r="FN10" s="487">
        <v>140</v>
      </c>
      <c r="FO10" s="487">
        <v>150</v>
      </c>
      <c r="FP10" s="487">
        <v>160</v>
      </c>
      <c r="FQ10" s="487">
        <v>170</v>
      </c>
      <c r="FR10" s="487">
        <v>180</v>
      </c>
      <c r="FS10" s="487">
        <v>190</v>
      </c>
      <c r="FT10" s="585">
        <v>200</v>
      </c>
      <c r="FU10" s="487">
        <v>210</v>
      </c>
      <c r="FV10" s="487">
        <v>220</v>
      </c>
      <c r="FW10" s="487">
        <v>230</v>
      </c>
      <c r="FX10" s="487">
        <v>240</v>
      </c>
      <c r="FY10" s="487">
        <v>250</v>
      </c>
      <c r="FZ10" s="487">
        <v>260</v>
      </c>
      <c r="GA10" s="487">
        <v>270</v>
      </c>
      <c r="GB10" s="487">
        <v>280</v>
      </c>
      <c r="GC10" s="487">
        <v>290</v>
      </c>
      <c r="GD10" s="585">
        <v>300</v>
      </c>
      <c r="GE10" s="487">
        <v>310</v>
      </c>
      <c r="GF10" s="487">
        <v>320</v>
      </c>
      <c r="GG10" s="487">
        <v>330</v>
      </c>
      <c r="GH10" s="487">
        <v>340</v>
      </c>
      <c r="GI10" s="487">
        <v>350</v>
      </c>
      <c r="GJ10" s="487">
        <v>360</v>
      </c>
      <c r="GK10" s="487">
        <v>370</v>
      </c>
      <c r="GL10" s="487">
        <v>380</v>
      </c>
      <c r="GM10" s="487">
        <v>390</v>
      </c>
      <c r="GN10" s="586">
        <v>400</v>
      </c>
      <c r="GO10" s="511"/>
      <c r="GP10" s="521"/>
      <c r="GQ10" s="657"/>
      <c r="GR10" s="487">
        <v>10</v>
      </c>
      <c r="GS10" s="487">
        <v>20</v>
      </c>
      <c r="GT10" s="487">
        <v>30</v>
      </c>
      <c r="GU10" s="487">
        <v>40</v>
      </c>
      <c r="GV10" s="487">
        <v>50</v>
      </c>
      <c r="GW10" s="487">
        <v>60</v>
      </c>
      <c r="GX10" s="487">
        <v>70</v>
      </c>
      <c r="GY10" s="487">
        <v>80</v>
      </c>
      <c r="GZ10" s="487">
        <v>90</v>
      </c>
      <c r="HA10" s="585">
        <v>100</v>
      </c>
      <c r="HB10" s="487">
        <v>110</v>
      </c>
      <c r="HC10" s="487">
        <v>120</v>
      </c>
      <c r="HD10" s="487">
        <v>130</v>
      </c>
      <c r="HE10" s="487">
        <v>140</v>
      </c>
      <c r="HF10" s="487">
        <v>150</v>
      </c>
      <c r="HG10" s="487">
        <v>160</v>
      </c>
      <c r="HH10" s="487">
        <v>170</v>
      </c>
      <c r="HI10" s="487">
        <v>180</v>
      </c>
      <c r="HJ10" s="487">
        <v>190</v>
      </c>
      <c r="HK10" s="585">
        <v>200</v>
      </c>
      <c r="HL10" s="487">
        <v>210</v>
      </c>
      <c r="HM10" s="487">
        <v>220</v>
      </c>
      <c r="HN10" s="487">
        <v>230</v>
      </c>
      <c r="HO10" s="487">
        <v>240</v>
      </c>
      <c r="HP10" s="487">
        <v>250</v>
      </c>
      <c r="HQ10" s="487">
        <v>260</v>
      </c>
      <c r="HR10" s="487">
        <v>270</v>
      </c>
      <c r="HS10" s="487">
        <v>280</v>
      </c>
      <c r="HT10" s="487">
        <v>290</v>
      </c>
      <c r="HU10" s="585">
        <v>300</v>
      </c>
      <c r="HV10" s="487">
        <v>310</v>
      </c>
      <c r="HW10" s="487">
        <v>320</v>
      </c>
      <c r="HX10" s="487">
        <v>330</v>
      </c>
      <c r="HY10" s="487">
        <v>340</v>
      </c>
      <c r="HZ10" s="487">
        <v>350</v>
      </c>
      <c r="IA10" s="487">
        <v>360</v>
      </c>
      <c r="IB10" s="487">
        <v>370</v>
      </c>
      <c r="IC10" s="487">
        <v>380</v>
      </c>
      <c r="ID10" s="487">
        <v>390</v>
      </c>
      <c r="IE10" s="586">
        <v>400</v>
      </c>
    </row>
    <row r="11" spans="1:239" s="90" customFormat="1" ht="36">
      <c r="A11" s="173"/>
      <c r="B11" s="182"/>
      <c r="C11" s="91"/>
      <c r="D11" s="189"/>
      <c r="E11" s="91"/>
      <c r="F11" s="116"/>
      <c r="G11" s="116"/>
      <c r="H11" s="116"/>
      <c r="I11" s="116"/>
      <c r="J11" s="252"/>
      <c r="K11" s="499">
        <v>0</v>
      </c>
      <c r="L11" s="384">
        <v>0</v>
      </c>
      <c r="M11" s="384">
        <v>0</v>
      </c>
      <c r="N11" s="491"/>
      <c r="O11" s="263"/>
      <c r="P11" s="383">
        <f>Q11-273.15</f>
        <v>45</v>
      </c>
      <c r="Q11" s="382">
        <f>K7+T0</f>
        <v>318.14999999999998</v>
      </c>
      <c r="R11" s="490">
        <f>SQRT(RLuft_N*1.4*Q11)*m_s_→_kt</f>
        <v>695.06039918557099</v>
      </c>
      <c r="S11" s="263">
        <f t="shared" ref="S11:S24" si="0">(1-K11*L/($Q$11))^g_RL</f>
        <v>1</v>
      </c>
      <c r="T11" s="155"/>
      <c r="U11" s="155"/>
      <c r="V11" s="170"/>
      <c r="W11" s="92"/>
      <c r="X11" s="525">
        <v>0</v>
      </c>
      <c r="Y11" s="410">
        <f>SQRT(5*((((1/$S11)*(((1+0.2*(Y$10/$R$11)^2)^3.5)-1))+1)^(1/3.5)-1))</f>
        <v>1.4387238881291892E-2</v>
      </c>
      <c r="Z11" s="410">
        <f t="shared" ref="Z11:AO26" si="1">SQRT(5*((((1/$S11)*(((1+0.2*(Z$10/$R$11)^2)^3.5)-1))+1)^(1/3.5)-1))</f>
        <v>2.877447776256449E-2</v>
      </c>
      <c r="AA11" s="410">
        <f t="shared" si="1"/>
        <v>4.3161716643837091E-2</v>
      </c>
      <c r="AB11" s="410">
        <f t="shared" si="1"/>
        <v>5.7548955525119336E-2</v>
      </c>
      <c r="AC11" s="410">
        <f t="shared" si="1"/>
        <v>7.193619440639773E-2</v>
      </c>
      <c r="AD11" s="410">
        <f t="shared" si="1"/>
        <v>8.6323433287674181E-2</v>
      </c>
      <c r="AE11" s="410">
        <f t="shared" si="1"/>
        <v>0.10071067216895506</v>
      </c>
      <c r="AF11" s="410">
        <f t="shared" si="1"/>
        <v>0.11509791105023386</v>
      </c>
      <c r="AG11" s="410">
        <f t="shared" si="1"/>
        <v>0.12948514993151128</v>
      </c>
      <c r="AH11" s="410">
        <f t="shared" si="1"/>
        <v>0.1438723888127916</v>
      </c>
      <c r="AI11" s="410">
        <f t="shared" si="1"/>
        <v>0.15825962769407051</v>
      </c>
      <c r="AJ11" s="410">
        <f t="shared" si="1"/>
        <v>0.17264686657534836</v>
      </c>
      <c r="AK11" s="410">
        <f t="shared" si="1"/>
        <v>0.18703410545662838</v>
      </c>
      <c r="AL11" s="410">
        <f t="shared" si="1"/>
        <v>0.20142134433790734</v>
      </c>
      <c r="AM11" s="410">
        <f t="shared" si="1"/>
        <v>0.21580858321918547</v>
      </c>
      <c r="AN11" s="410">
        <f t="shared" si="1"/>
        <v>0.2301958221004653</v>
      </c>
      <c r="AO11" s="410">
        <f t="shared" si="1"/>
        <v>0.24458306098174429</v>
      </c>
      <c r="AP11" s="410">
        <f t="shared" ref="AP11:BE26" si="2">SQRT(5*((((1/$S11)*(((1+0.2*(AP$10/$R$11)^2)^3.5)-1))+1)^(1/3.5)-1))</f>
        <v>0.25897029986302256</v>
      </c>
      <c r="AQ11" s="410">
        <f t="shared" si="2"/>
        <v>0.27335753874430224</v>
      </c>
      <c r="AR11" s="410">
        <f t="shared" si="2"/>
        <v>0.28774477762558126</v>
      </c>
      <c r="AS11" s="410">
        <f t="shared" si="2"/>
        <v>0.30213201650685967</v>
      </c>
      <c r="AT11" s="410">
        <f t="shared" si="2"/>
        <v>0.31651925538813924</v>
      </c>
      <c r="AU11" s="410">
        <f t="shared" si="2"/>
        <v>0.33090649426941826</v>
      </c>
      <c r="AV11" s="410">
        <f t="shared" si="2"/>
        <v>0.34529373315069833</v>
      </c>
      <c r="AW11" s="410">
        <f t="shared" si="2"/>
        <v>0.3596809720319763</v>
      </c>
      <c r="AX11" s="410">
        <f t="shared" si="2"/>
        <v>0.37406821091325532</v>
      </c>
      <c r="AY11" s="410">
        <f t="shared" si="2"/>
        <v>0.38845544979453528</v>
      </c>
      <c r="AZ11" s="410">
        <f t="shared" si="2"/>
        <v>0.40284268867581469</v>
      </c>
      <c r="BA11" s="410">
        <f t="shared" si="2"/>
        <v>0.41722992755709365</v>
      </c>
      <c r="BB11" s="410">
        <f t="shared" si="2"/>
        <v>0.43161716643837222</v>
      </c>
      <c r="BC11" s="410">
        <f t="shared" si="2"/>
        <v>0.44600440531965163</v>
      </c>
      <c r="BD11" s="410">
        <f t="shared" si="2"/>
        <v>0.46039164420093059</v>
      </c>
      <c r="BE11" s="410">
        <f t="shared" si="2"/>
        <v>0.47477888308220917</v>
      </c>
      <c r="BF11" s="410">
        <f t="shared" ref="BF11:BL26" si="3">SQRT(5*((((1/$S11)*(((1+0.2*(BF$10/$R$11)^2)^3.5)-1))+1)^(1/3.5)-1))</f>
        <v>0.48916612196348858</v>
      </c>
      <c r="BG11" s="410">
        <f t="shared" si="3"/>
        <v>0.50355336084476754</v>
      </c>
      <c r="BH11" s="410">
        <f t="shared" si="3"/>
        <v>0.51794059972604622</v>
      </c>
      <c r="BI11" s="410">
        <f t="shared" si="3"/>
        <v>0.53232783860732558</v>
      </c>
      <c r="BJ11" s="410">
        <f t="shared" si="3"/>
        <v>0.54671507748860448</v>
      </c>
      <c r="BK11" s="410">
        <f t="shared" si="3"/>
        <v>0.56110231636988417</v>
      </c>
      <c r="BL11" s="410">
        <f t="shared" si="3"/>
        <v>0.57548955525116252</v>
      </c>
      <c r="BM11" s="253"/>
      <c r="BN11" s="252"/>
      <c r="BO11" s="537">
        <f>(BP11*288.15)/(100*(288.15+$F11))</f>
        <v>0</v>
      </c>
      <c r="BP11" s="525">
        <v>0</v>
      </c>
      <c r="BQ11" s="382">
        <f t="shared" ref="BQ11:CF26" si="4">$Q11*(1+0.2*Y11^2)</f>
        <v>318.16317094185035</v>
      </c>
      <c r="BR11" s="382">
        <f t="shared" si="4"/>
        <v>318.20268376740142</v>
      </c>
      <c r="BS11" s="382">
        <f t="shared" si="4"/>
        <v>318.26853847665319</v>
      </c>
      <c r="BT11" s="382">
        <f t="shared" si="4"/>
        <v>318.36073506960571</v>
      </c>
      <c r="BU11" s="382">
        <f t="shared" si="4"/>
        <v>318.47927354625887</v>
      </c>
      <c r="BV11" s="382">
        <f t="shared" si="4"/>
        <v>318.62415390661278</v>
      </c>
      <c r="BW11" s="382">
        <f t="shared" si="4"/>
        <v>318.79537615066738</v>
      </c>
      <c r="BX11" s="382">
        <f t="shared" si="4"/>
        <v>318.99294027842274</v>
      </c>
      <c r="BY11" s="382">
        <f t="shared" si="4"/>
        <v>319.21684628987873</v>
      </c>
      <c r="BZ11" s="382">
        <f t="shared" si="4"/>
        <v>319.46709418503553</v>
      </c>
      <c r="CA11" s="382">
        <f t="shared" si="4"/>
        <v>319.74368396389298</v>
      </c>
      <c r="CB11" s="382">
        <f t="shared" si="4"/>
        <v>320.04661562645111</v>
      </c>
      <c r="CC11" s="382">
        <f t="shared" si="4"/>
        <v>320.37588917271</v>
      </c>
      <c r="CD11" s="382">
        <f t="shared" si="4"/>
        <v>320.73150460266965</v>
      </c>
      <c r="CE11" s="382">
        <f t="shared" si="4"/>
        <v>321.11346191632987</v>
      </c>
      <c r="CF11" s="382">
        <f t="shared" si="4"/>
        <v>321.52176111369096</v>
      </c>
      <c r="CG11" s="382">
        <f t="shared" ref="CG11:CV26" si="5">$Q11*(1+0.2*AO11^2)</f>
        <v>321.95640219475263</v>
      </c>
      <c r="CH11" s="382">
        <f t="shared" si="5"/>
        <v>322.41738515951505</v>
      </c>
      <c r="CI11" s="382">
        <f t="shared" si="5"/>
        <v>322.90471000797822</v>
      </c>
      <c r="CJ11" s="382">
        <f t="shared" si="5"/>
        <v>323.41837674014209</v>
      </c>
      <c r="CK11" s="382">
        <f t="shared" si="5"/>
        <v>323.9583853560066</v>
      </c>
      <c r="CL11" s="382">
        <f t="shared" si="5"/>
        <v>324.52473585557192</v>
      </c>
      <c r="CM11" s="382">
        <f t="shared" si="5"/>
        <v>325.11742823883787</v>
      </c>
      <c r="CN11" s="382">
        <f t="shared" si="5"/>
        <v>325.73646250580464</v>
      </c>
      <c r="CO11" s="382">
        <f t="shared" si="5"/>
        <v>326.38183865647198</v>
      </c>
      <c r="CP11" s="382">
        <f t="shared" si="5"/>
        <v>327.05355669084008</v>
      </c>
      <c r="CQ11" s="382">
        <f t="shared" si="5"/>
        <v>327.75161660890899</v>
      </c>
      <c r="CR11" s="382">
        <f t="shared" si="5"/>
        <v>328.47601841067853</v>
      </c>
      <c r="CS11" s="382">
        <f t="shared" si="5"/>
        <v>329.22676209614878</v>
      </c>
      <c r="CT11" s="382">
        <f t="shared" si="5"/>
        <v>330.00384766531971</v>
      </c>
      <c r="CU11" s="382">
        <f t="shared" si="5"/>
        <v>330.8072751181914</v>
      </c>
      <c r="CV11" s="382">
        <f t="shared" si="5"/>
        <v>331.63704445476378</v>
      </c>
      <c r="CW11" s="382">
        <f t="shared" ref="CW11:DD42" si="6">$Q11*(1+0.2*BE11^2)</f>
        <v>332.49315567503686</v>
      </c>
      <c r="CX11" s="382">
        <f t="shared" si="6"/>
        <v>333.37560877901069</v>
      </c>
      <c r="CY11" s="382">
        <f t="shared" si="6"/>
        <v>334.28440376668516</v>
      </c>
      <c r="CZ11" s="382">
        <f t="shared" si="6"/>
        <v>335.21954063806038</v>
      </c>
      <c r="DA11" s="382">
        <f t="shared" si="6"/>
        <v>336.1810193931363</v>
      </c>
      <c r="DB11" s="382">
        <f t="shared" si="6"/>
        <v>337.16884003191296</v>
      </c>
      <c r="DC11" s="382">
        <f t="shared" si="6"/>
        <v>338.18300255439038</v>
      </c>
      <c r="DD11" s="382">
        <f t="shared" si="6"/>
        <v>339.22350696056839</v>
      </c>
      <c r="DE11" s="521"/>
      <c r="DF11" s="252"/>
      <c r="DG11" s="537">
        <f>(DH11*288.15)/(100*(288.15+$F11))</f>
        <v>0</v>
      </c>
      <c r="DH11" s="525">
        <v>0</v>
      </c>
      <c r="DI11" s="382">
        <f t="shared" ref="DI11:DX26" si="7">Y11*$R11</f>
        <v>10.00000000000891</v>
      </c>
      <c r="DJ11" s="382">
        <f t="shared" si="7"/>
        <v>20.000000000004409</v>
      </c>
      <c r="DK11" s="382">
        <f t="shared" si="7"/>
        <v>29.999999999999911</v>
      </c>
      <c r="DL11" s="382">
        <f t="shared" si="7"/>
        <v>40.000000000002117</v>
      </c>
      <c r="DM11" s="382">
        <f t="shared" si="7"/>
        <v>50.000000000001641</v>
      </c>
      <c r="DN11" s="382">
        <f t="shared" si="7"/>
        <v>59.999999999999822</v>
      </c>
      <c r="DO11" s="382">
        <f t="shared" si="7"/>
        <v>70.00000000000108</v>
      </c>
      <c r="DP11" s="382">
        <f t="shared" si="7"/>
        <v>80.000000000000881</v>
      </c>
      <c r="DQ11" s="382">
        <f t="shared" si="7"/>
        <v>89.999999999999744</v>
      </c>
      <c r="DR11" s="382">
        <f t="shared" si="7"/>
        <v>100.00000000000061</v>
      </c>
      <c r="DS11" s="382">
        <f t="shared" si="7"/>
        <v>110.0000000000005</v>
      </c>
      <c r="DT11" s="382">
        <f t="shared" si="7"/>
        <v>119.99999999999964</v>
      </c>
      <c r="DU11" s="382">
        <f t="shared" si="7"/>
        <v>130.00000000000031</v>
      </c>
      <c r="DV11" s="382">
        <f t="shared" si="7"/>
        <v>140.00000000000023</v>
      </c>
      <c r="DW11" s="382">
        <f t="shared" si="7"/>
        <v>149.99999999999957</v>
      </c>
      <c r="DX11" s="382">
        <f t="shared" si="7"/>
        <v>160.00000000000009</v>
      </c>
      <c r="DY11" s="382">
        <f t="shared" ref="DY11:EN26" si="8">AO11*$R11</f>
        <v>170.00000000000003</v>
      </c>
      <c r="DZ11" s="382">
        <f t="shared" si="8"/>
        <v>179.99999999999949</v>
      </c>
      <c r="EA11" s="382">
        <f t="shared" si="8"/>
        <v>189.99999999999991</v>
      </c>
      <c r="EB11" s="382">
        <f t="shared" si="8"/>
        <v>199.99999999999986</v>
      </c>
      <c r="EC11" s="382">
        <f t="shared" si="8"/>
        <v>209.9999999999994</v>
      </c>
      <c r="ED11" s="382">
        <f t="shared" si="8"/>
        <v>219.99999999999974</v>
      </c>
      <c r="EE11" s="382">
        <f t="shared" si="8"/>
        <v>229.99999999999972</v>
      </c>
      <c r="EF11" s="382">
        <f t="shared" si="8"/>
        <v>240.0000000000004</v>
      </c>
      <c r="EG11" s="382">
        <f t="shared" si="8"/>
        <v>249.99999999999963</v>
      </c>
      <c r="EH11" s="382">
        <f t="shared" si="8"/>
        <v>259.9999999999996</v>
      </c>
      <c r="EI11" s="382">
        <f t="shared" si="8"/>
        <v>270.00000000000023</v>
      </c>
      <c r="EJ11" s="382">
        <f t="shared" si="8"/>
        <v>280.00000000000045</v>
      </c>
      <c r="EK11" s="382">
        <f t="shared" si="8"/>
        <v>290.0000000000004</v>
      </c>
      <c r="EL11" s="382">
        <f t="shared" si="8"/>
        <v>300.00000000000006</v>
      </c>
      <c r="EM11" s="382">
        <f t="shared" si="8"/>
        <v>310.00000000000028</v>
      </c>
      <c r="EN11" s="382">
        <f t="shared" si="8"/>
        <v>320.00000000000017</v>
      </c>
      <c r="EO11" s="382">
        <f t="shared" ref="EO11:EV42" si="9">BE11*$R11</f>
        <v>329.99999999999983</v>
      </c>
      <c r="EP11" s="382">
        <f t="shared" si="9"/>
        <v>340.00000000000006</v>
      </c>
      <c r="EQ11" s="382">
        <f t="shared" si="9"/>
        <v>350</v>
      </c>
      <c r="ER11" s="382">
        <f t="shared" si="9"/>
        <v>359.99999999999972</v>
      </c>
      <c r="ES11" s="382">
        <f t="shared" si="9"/>
        <v>369.99999999999994</v>
      </c>
      <c r="ET11" s="382">
        <f t="shared" si="9"/>
        <v>379.99999999999983</v>
      </c>
      <c r="EU11" s="382">
        <f t="shared" si="9"/>
        <v>390.00000000000023</v>
      </c>
      <c r="EV11" s="382">
        <f t="shared" si="9"/>
        <v>399.99999999999972</v>
      </c>
      <c r="EW11" s="521"/>
      <c r="EX11" s="252"/>
      <c r="EY11" s="515">
        <f>(EZ11*288.15)/(100*(288.15+$F11))</f>
        <v>0</v>
      </c>
      <c r="EZ11" s="525">
        <v>0</v>
      </c>
      <c r="FA11" s="382">
        <f t="shared" ref="FA11:FP26" si="10">6*$EY11/10+FA$10+(BQ11-273.15)</f>
        <v>55.013170941850376</v>
      </c>
      <c r="FB11" s="382">
        <f t="shared" si="10"/>
        <v>65.052683767401447</v>
      </c>
      <c r="FC11" s="382">
        <f t="shared" si="10"/>
        <v>75.118538476653214</v>
      </c>
      <c r="FD11" s="382">
        <f t="shared" si="10"/>
        <v>85.210735069605732</v>
      </c>
      <c r="FE11" s="382">
        <f t="shared" si="10"/>
        <v>95.329273546258889</v>
      </c>
      <c r="FF11" s="382">
        <f t="shared" si="10"/>
        <v>105.4741539066128</v>
      </c>
      <c r="FG11" s="382">
        <f t="shared" si="10"/>
        <v>115.6453761506674</v>
      </c>
      <c r="FH11" s="382">
        <f t="shared" si="10"/>
        <v>125.84294027842276</v>
      </c>
      <c r="FI11" s="382">
        <f t="shared" si="10"/>
        <v>136.06684628987875</v>
      </c>
      <c r="FJ11" s="382">
        <f t="shared" si="10"/>
        <v>146.31709418503556</v>
      </c>
      <c r="FK11" s="382">
        <f t="shared" si="10"/>
        <v>156.593683963893</v>
      </c>
      <c r="FL11" s="382">
        <f t="shared" si="10"/>
        <v>166.89661562645114</v>
      </c>
      <c r="FM11" s="382">
        <f t="shared" si="10"/>
        <v>177.22588917271003</v>
      </c>
      <c r="FN11" s="382">
        <f t="shared" si="10"/>
        <v>187.58150460266967</v>
      </c>
      <c r="FO11" s="382">
        <f t="shared" si="10"/>
        <v>197.96346191632989</v>
      </c>
      <c r="FP11" s="382">
        <f t="shared" si="10"/>
        <v>208.37176111369098</v>
      </c>
      <c r="FQ11" s="382">
        <f t="shared" ref="FQ11:GF26" si="11">6*$EY11/10+FQ$10+(CG11-273.15)</f>
        <v>218.80640219475265</v>
      </c>
      <c r="FR11" s="382">
        <f t="shared" si="11"/>
        <v>229.26738515951507</v>
      </c>
      <c r="FS11" s="382">
        <f t="shared" si="11"/>
        <v>239.75471000797825</v>
      </c>
      <c r="FT11" s="382">
        <f t="shared" si="11"/>
        <v>250.26837674014212</v>
      </c>
      <c r="FU11" s="382">
        <f t="shared" si="11"/>
        <v>260.80838535600662</v>
      </c>
      <c r="FV11" s="382">
        <f t="shared" si="11"/>
        <v>271.37473585557194</v>
      </c>
      <c r="FW11" s="382">
        <f t="shared" si="11"/>
        <v>281.9674282388379</v>
      </c>
      <c r="FX11" s="382">
        <f t="shared" si="11"/>
        <v>292.58646250580466</v>
      </c>
      <c r="FY11" s="382">
        <f t="shared" si="11"/>
        <v>303.23183865647201</v>
      </c>
      <c r="FZ11" s="382">
        <f t="shared" si="11"/>
        <v>313.90355669084011</v>
      </c>
      <c r="GA11" s="382">
        <f t="shared" si="11"/>
        <v>324.60161660890901</v>
      </c>
      <c r="GB11" s="382">
        <f t="shared" si="11"/>
        <v>335.32601841067856</v>
      </c>
      <c r="GC11" s="382">
        <f t="shared" si="11"/>
        <v>346.0767620961488</v>
      </c>
      <c r="GD11" s="382">
        <f t="shared" si="11"/>
        <v>356.85384766531973</v>
      </c>
      <c r="GE11" s="382">
        <f t="shared" si="11"/>
        <v>367.65727511819142</v>
      </c>
      <c r="GF11" s="382">
        <f t="shared" si="11"/>
        <v>378.4870444547638</v>
      </c>
      <c r="GG11" s="382">
        <f t="shared" ref="GG11:GN41" si="12">6*$EY11/10+GG$10+(CW11-273.15)</f>
        <v>389.34315567503688</v>
      </c>
      <c r="GH11" s="382">
        <f t="shared" si="12"/>
        <v>400.22560877901071</v>
      </c>
      <c r="GI11" s="382">
        <f t="shared" si="12"/>
        <v>411.13440376668518</v>
      </c>
      <c r="GJ11" s="382">
        <f t="shared" si="12"/>
        <v>422.0695406380604</v>
      </c>
      <c r="GK11" s="382">
        <f t="shared" si="12"/>
        <v>433.03101939313632</v>
      </c>
      <c r="GL11" s="382">
        <f t="shared" si="12"/>
        <v>444.01884003191299</v>
      </c>
      <c r="GM11" s="382">
        <f t="shared" si="12"/>
        <v>455.03300255439041</v>
      </c>
      <c r="GN11" s="382">
        <f t="shared" si="12"/>
        <v>466.07350696056841</v>
      </c>
      <c r="GO11" s="511"/>
      <c r="GP11" s="521"/>
      <c r="GQ11" s="525">
        <v>0</v>
      </c>
      <c r="GR11" s="582">
        <f t="shared" ref="GR11:HG26" si="13">ABS((FA11-DI11)/DI11)</f>
        <v>4.5013170941801359</v>
      </c>
      <c r="GS11" s="476">
        <f t="shared" si="13"/>
        <v>2.2526341883693557</v>
      </c>
      <c r="GT11" s="476">
        <f t="shared" si="13"/>
        <v>1.5039512825551145</v>
      </c>
      <c r="GU11" s="476">
        <f t="shared" si="13"/>
        <v>1.1302683767400306</v>
      </c>
      <c r="GV11" s="476">
        <f t="shared" si="13"/>
        <v>0.90658547092511521</v>
      </c>
      <c r="GW11" s="476">
        <f t="shared" si="13"/>
        <v>0.75790256511021847</v>
      </c>
      <c r="GX11" s="476">
        <f t="shared" si="13"/>
        <v>0.65207680215236596</v>
      </c>
      <c r="GY11" s="476">
        <f t="shared" si="13"/>
        <v>0.57303675348026717</v>
      </c>
      <c r="GZ11" s="476">
        <f t="shared" si="13"/>
        <v>0.51185384766532382</v>
      </c>
      <c r="HA11" s="476">
        <f t="shared" si="13"/>
        <v>0.46317094185034663</v>
      </c>
      <c r="HB11" s="476">
        <f t="shared" si="13"/>
        <v>0.42357894512629357</v>
      </c>
      <c r="HC11" s="476">
        <f t="shared" si="13"/>
        <v>0.39080513022043029</v>
      </c>
      <c r="HD11" s="476">
        <f t="shared" si="13"/>
        <v>0.36327607055930461</v>
      </c>
      <c r="HE11" s="476">
        <f t="shared" si="13"/>
        <v>0.33986789001906687</v>
      </c>
      <c r="HF11" s="476">
        <f t="shared" si="13"/>
        <v>0.31975641277553635</v>
      </c>
      <c r="HG11" s="476">
        <f t="shared" si="13"/>
        <v>0.30232350696056792</v>
      </c>
      <c r="HH11" s="476">
        <f t="shared" ref="HH11:HW26" si="14">ABS((FQ11-DY11)/DY11)</f>
        <v>0.28709648349854477</v>
      </c>
      <c r="HI11" s="476">
        <f t="shared" si="14"/>
        <v>0.27370769533064293</v>
      </c>
      <c r="HJ11" s="476">
        <f t="shared" si="14"/>
        <v>0.26186689477883346</v>
      </c>
      <c r="HK11" s="476">
        <f t="shared" si="14"/>
        <v>0.25134188370071148</v>
      </c>
      <c r="HL11" s="476">
        <f t="shared" si="14"/>
        <v>0.24194469217146364</v>
      </c>
      <c r="HM11" s="476">
        <f t="shared" si="14"/>
        <v>0.23352152661623754</v>
      </c>
      <c r="HN11" s="476">
        <f t="shared" si="14"/>
        <v>0.22594534016886195</v>
      </c>
      <c r="HO11" s="476">
        <f t="shared" si="14"/>
        <v>0.21911026044085075</v>
      </c>
      <c r="HP11" s="476">
        <f t="shared" si="14"/>
        <v>0.21292735462588983</v>
      </c>
      <c r="HQ11" s="476">
        <f t="shared" si="14"/>
        <v>0.20732137188784841</v>
      </c>
      <c r="HR11" s="476">
        <f t="shared" si="14"/>
        <v>0.20222820966262495</v>
      </c>
      <c r="HS11" s="476">
        <f t="shared" si="14"/>
        <v>0.19759292289527861</v>
      </c>
      <c r="HT11" s="476">
        <f t="shared" si="14"/>
        <v>0.19336814515913214</v>
      </c>
      <c r="HU11" s="476">
        <f t="shared" si="14"/>
        <v>0.18951282555106555</v>
      </c>
      <c r="HV11" s="476">
        <f t="shared" si="14"/>
        <v>0.18599121005868091</v>
      </c>
      <c r="HW11" s="476">
        <f t="shared" si="14"/>
        <v>0.18277201392113626</v>
      </c>
      <c r="HX11" s="476">
        <f t="shared" ref="HX11:IE42" si="15">ABS((GG11-EO11)/EO11)</f>
        <v>0.17982774446980934</v>
      </c>
      <c r="HY11" s="476">
        <f t="shared" si="15"/>
        <v>0.17713414346767836</v>
      </c>
      <c r="HZ11" s="476">
        <f t="shared" si="15"/>
        <v>0.17466972504767195</v>
      </c>
      <c r="IA11" s="476">
        <f t="shared" si="15"/>
        <v>0.17241539066127981</v>
      </c>
      <c r="IB11" s="476">
        <f t="shared" si="15"/>
        <v>0.17035410646793617</v>
      </c>
      <c r="IC11" s="476">
        <f t="shared" si="15"/>
        <v>0.16847063166292944</v>
      </c>
      <c r="ID11" s="476">
        <f t="shared" si="15"/>
        <v>0.16675128860100036</v>
      </c>
      <c r="IE11" s="476">
        <f t="shared" si="15"/>
        <v>0.16518376740142185</v>
      </c>
    </row>
    <row r="12" spans="1:239">
      <c r="J12" s="252"/>
      <c r="K12" s="499">
        <v>1000</v>
      </c>
      <c r="L12" s="382">
        <f>K12*0.0003048</f>
        <v>0.30479999999999996</v>
      </c>
      <c r="M12" s="382">
        <v>10</v>
      </c>
      <c r="N12" s="491"/>
      <c r="O12" s="263"/>
      <c r="P12" s="383">
        <f t="shared" ref="P12:P51" si="16">Q12-273.15</f>
        <v>43.018799999999999</v>
      </c>
      <c r="Q12" s="383">
        <f>$Q$11-Konstanten!$C$33*K12</f>
        <v>316.16879999999998</v>
      </c>
      <c r="R12" s="382">
        <f>SQRT(RLuft_N*1.4*Q12)*m_s_→_kt</f>
        <v>692.89286157941297</v>
      </c>
      <c r="S12" s="263">
        <f t="shared" si="0"/>
        <v>0.96770111725306307</v>
      </c>
      <c r="T12" s="492"/>
      <c r="U12" s="492"/>
      <c r="V12" s="170"/>
      <c r="X12" s="524">
        <v>1000</v>
      </c>
      <c r="Y12" s="410">
        <f t="shared" ref="Y12:AN27" si="17">SQRT(5*((((1/$S12)*(((1+0.2*(Y$10/$R$11)^2)^3.5)-1))+1)^(1/3.5)-1))</f>
        <v>1.4625356408273298E-2</v>
      </c>
      <c r="Z12" s="410">
        <f t="shared" si="1"/>
        <v>2.9250637058421489E-2</v>
      </c>
      <c r="AA12" s="410">
        <f t="shared" si="1"/>
        <v>4.3875766289818818E-2</v>
      </c>
      <c r="AB12" s="410">
        <f t="shared" si="1"/>
        <v>5.850066863679431E-2</v>
      </c>
      <c r="AC12" s="410">
        <f t="shared" si="1"/>
        <v>7.3125268925399681E-2</v>
      </c>
      <c r="AD12" s="410">
        <f t="shared" si="1"/>
        <v>8.7749492369493767E-2</v>
      </c>
      <c r="AE12" s="410">
        <f t="shared" si="1"/>
        <v>0.1023732646658974</v>
      </c>
      <c r="AF12" s="410">
        <f t="shared" si="1"/>
        <v>0.11699651208828994</v>
      </c>
      <c r="AG12" s="410">
        <f t="shared" si="1"/>
        <v>0.13161916157968293</v>
      </c>
      <c r="AH12" s="410">
        <f t="shared" si="1"/>
        <v>0.14624114084324311</v>
      </c>
      <c r="AI12" s="410">
        <f t="shared" si="1"/>
        <v>0.16086237843117696</v>
      </c>
      <c r="AJ12" s="410">
        <f t="shared" si="1"/>
        <v>0.17548280383158896</v>
      </c>
      <c r="AK12" s="410">
        <f t="shared" si="1"/>
        <v>0.19010234755299504</v>
      </c>
      <c r="AL12" s="410">
        <f t="shared" si="1"/>
        <v>0.20472094120635348</v>
      </c>
      <c r="AM12" s="410">
        <f t="shared" si="1"/>
        <v>0.21933851758444084</v>
      </c>
      <c r="AN12" s="410">
        <f t="shared" si="1"/>
        <v>0.23395501073837424</v>
      </c>
      <c r="AO12" s="410">
        <f t="shared" si="1"/>
        <v>0.24857035605110112</v>
      </c>
      <c r="AP12" s="410">
        <f t="shared" si="2"/>
        <v>0.26318449030778335</v>
      </c>
      <c r="AQ12" s="410">
        <f t="shared" si="2"/>
        <v>0.27779735176284992</v>
      </c>
      <c r="AR12" s="410">
        <f t="shared" si="2"/>
        <v>0.2924088802036377</v>
      </c>
      <c r="AS12" s="410">
        <f t="shared" si="2"/>
        <v>0.30701901701052198</v>
      </c>
      <c r="AT12" s="410">
        <f t="shared" si="2"/>
        <v>0.32162770521340328</v>
      </c>
      <c r="AU12" s="410">
        <f t="shared" si="2"/>
        <v>0.33623488954447533</v>
      </c>
      <c r="AV12" s="410">
        <f t="shared" si="2"/>
        <v>0.35084051648722603</v>
      </c>
      <c r="AW12" s="410">
        <f t="shared" si="2"/>
        <v>0.36544453432157586</v>
      </c>
      <c r="AX12" s="410">
        <f t="shared" si="2"/>
        <v>0.38004689316514034</v>
      </c>
      <c r="AY12" s="410">
        <f t="shared" si="2"/>
        <v>0.39464754501055938</v>
      </c>
      <c r="AZ12" s="410">
        <f t="shared" si="2"/>
        <v>0.40924644375888719</v>
      </c>
      <c r="BA12" s="410">
        <f t="shared" si="2"/>
        <v>0.4238435452490355</v>
      </c>
      <c r="BB12" s="410">
        <f t="shared" si="2"/>
        <v>0.43843880728327872</v>
      </c>
      <c r="BC12" s="410">
        <f t="shared" si="2"/>
        <v>0.4530321896488303</v>
      </c>
      <c r="BD12" s="410">
        <f t="shared" si="2"/>
        <v>0.46762365413551538</v>
      </c>
      <c r="BE12" s="410">
        <f t="shared" si="2"/>
        <v>0.48221316454961927</v>
      </c>
      <c r="BF12" s="410">
        <f t="shared" si="3"/>
        <v>0.49680068672390271</v>
      </c>
      <c r="BG12" s="410">
        <f t="shared" si="3"/>
        <v>0.5113861885239056</v>
      </c>
      <c r="BH12" s="410">
        <f t="shared" si="3"/>
        <v>0.52596963985056833</v>
      </c>
      <c r="BI12" s="410">
        <f t="shared" si="3"/>
        <v>0.54055101263929051</v>
      </c>
      <c r="BJ12" s="410">
        <f t="shared" si="3"/>
        <v>0.55513028085547111</v>
      </c>
      <c r="BK12" s="410">
        <f t="shared" si="3"/>
        <v>0.56970742048668632</v>
      </c>
      <c r="BL12" s="410">
        <f t="shared" si="3"/>
        <v>0.58428240953154753</v>
      </c>
      <c r="BM12" s="253"/>
      <c r="BN12" s="252"/>
      <c r="BO12" s="537">
        <f t="shared" ref="BO12:BO47" si="18">(BP12*288.15)/(100*(288.15+$F12))</f>
        <v>10.000000000000002</v>
      </c>
      <c r="BP12" s="524">
        <v>1000</v>
      </c>
      <c r="BQ12" s="382">
        <f t="shared" si="4"/>
        <v>316.18232576766377</v>
      </c>
      <c r="BR12" s="382">
        <f t="shared" si="4"/>
        <v>316.22290279040618</v>
      </c>
      <c r="BS12" s="382">
        <f t="shared" si="4"/>
        <v>316.29053022802475</v>
      </c>
      <c r="BT12" s="382">
        <f t="shared" si="4"/>
        <v>316.3852066819972</v>
      </c>
      <c r="BU12" s="382">
        <f t="shared" si="4"/>
        <v>316.50693019819732</v>
      </c>
      <c r="BV12" s="382">
        <f t="shared" si="4"/>
        <v>316.65569827068407</v>
      </c>
      <c r="BW12" s="382">
        <f t="shared" si="4"/>
        <v>316.83150784655231</v>
      </c>
      <c r="BX12" s="382">
        <f t="shared" si="4"/>
        <v>317.03435533182659</v>
      </c>
      <c r="BY12" s="382">
        <f t="shared" si="4"/>
        <v>317.26423659838082</v>
      </c>
      <c r="BZ12" s="382">
        <f t="shared" si="4"/>
        <v>317.52114699185864</v>
      </c>
      <c r="CA12" s="382">
        <f t="shared" si="4"/>
        <v>317.80508134056845</v>
      </c>
      <c r="CB12" s="382">
        <f t="shared" si="4"/>
        <v>318.11603396532513</v>
      </c>
      <c r="CC12" s="382">
        <f t="shared" si="4"/>
        <v>318.453998690204</v>
      </c>
      <c r="CD12" s="382">
        <f t="shared" si="4"/>
        <v>318.81896885417262</v>
      </c>
      <c r="CE12" s="382">
        <f t="shared" si="4"/>
        <v>319.2109373235636</v>
      </c>
      <c r="CF12" s="382">
        <f t="shared" si="4"/>
        <v>319.62989650534661</v>
      </c>
      <c r="CG12" s="382">
        <f t="shared" si="5"/>
        <v>320.07583836115742</v>
      </c>
      <c r="CH12" s="382">
        <f t="shared" si="5"/>
        <v>320.54875442204116</v>
      </c>
      <c r="CI12" s="382">
        <f t="shared" si="5"/>
        <v>321.04863580386126</v>
      </c>
      <c r="CJ12" s="382">
        <f t="shared" si="5"/>
        <v>321.57547322332772</v>
      </c>
      <c r="CK12" s="382">
        <f t="shared" si="5"/>
        <v>322.12925701459494</v>
      </c>
      <c r="CL12" s="382">
        <f t="shared" si="5"/>
        <v>322.70997714637952</v>
      </c>
      <c r="CM12" s="382">
        <f t="shared" si="5"/>
        <v>323.31762323954541</v>
      </c>
      <c r="CN12" s="382">
        <f t="shared" si="5"/>
        <v>323.95218458510624</v>
      </c>
      <c r="CO12" s="382">
        <f t="shared" si="5"/>
        <v>324.61365016259123</v>
      </c>
      <c r="CP12" s="382">
        <f t="shared" si="5"/>
        <v>325.30200865872314</v>
      </c>
      <c r="CQ12" s="382">
        <f t="shared" si="5"/>
        <v>326.01724848635507</v>
      </c>
      <c r="CR12" s="382">
        <f t="shared" si="5"/>
        <v>326.75935780361385</v>
      </c>
      <c r="CS12" s="382">
        <f t="shared" si="5"/>
        <v>327.5283245331986</v>
      </c>
      <c r="CT12" s="382">
        <f t="shared" si="5"/>
        <v>328.32413638178321</v>
      </c>
      <c r="CU12" s="382">
        <f t="shared" si="5"/>
        <v>329.14678085947207</v>
      </c>
      <c r="CV12" s="382">
        <f t="shared" si="5"/>
        <v>329.99624529925887</v>
      </c>
      <c r="CW12" s="382">
        <f t="shared" si="6"/>
        <v>330.87251687644289</v>
      </c>
      <c r="CX12" s="382">
        <f t="shared" si="6"/>
        <v>331.77558262795219</v>
      </c>
      <c r="CY12" s="382">
        <f t="shared" si="6"/>
        <v>332.7054294715316</v>
      </c>
      <c r="CZ12" s="382">
        <f t="shared" si="6"/>
        <v>333.66204422474931</v>
      </c>
      <c r="DA12" s="382">
        <f t="shared" si="6"/>
        <v>334.64541362378253</v>
      </c>
      <c r="DB12" s="382">
        <f t="shared" si="6"/>
        <v>335.65552434193864</v>
      </c>
      <c r="DC12" s="382">
        <f t="shared" si="6"/>
        <v>336.6923630078777</v>
      </c>
      <c r="DD12" s="382">
        <f t="shared" si="6"/>
        <v>337.75591622349583</v>
      </c>
      <c r="DE12" s="521"/>
      <c r="DF12" s="252"/>
      <c r="DG12" s="537">
        <f t="shared" ref="DG12:DG47" si="19">(DH12*288.15)/(100*(288.15+$F12))</f>
        <v>10.000000000000002</v>
      </c>
      <c r="DH12" s="524">
        <v>1000</v>
      </c>
      <c r="DI12" s="382">
        <f t="shared" si="7"/>
        <v>10.13380505334729</v>
      </c>
      <c r="DJ12" s="382">
        <f t="shared" si="7"/>
        <v>20.267557614430487</v>
      </c>
      <c r="DK12" s="382">
        <f t="shared" si="7"/>
        <v>30.401205258542102</v>
      </c>
      <c r="DL12" s="382">
        <f t="shared" si="7"/>
        <v>40.534695696057426</v>
      </c>
      <c r="DM12" s="382">
        <f t="shared" si="7"/>
        <v>50.667976839484311</v>
      </c>
      <c r="DN12" s="382">
        <f t="shared" si="7"/>
        <v>60.800996870039398</v>
      </c>
      <c r="DO12" s="382">
        <f t="shared" si="7"/>
        <v>70.933704303580257</v>
      </c>
      <c r="DP12" s="382">
        <f t="shared" si="7"/>
        <v>81.066048055665604</v>
      </c>
      <c r="DQ12" s="382">
        <f t="shared" si="7"/>
        <v>91.197977505629623</v>
      </c>
      <c r="DR12" s="382">
        <f t="shared" si="7"/>
        <v>101.32944255951269</v>
      </c>
      <c r="DS12" s="382">
        <f t="shared" si="7"/>
        <v>111.46039371164863</v>
      </c>
      <c r="DT12" s="382">
        <f t="shared" si="7"/>
        <v>121.59078210484844</v>
      </c>
      <c r="DU12" s="382">
        <f t="shared" si="7"/>
        <v>131.72055958895885</v>
      </c>
      <c r="DV12" s="382">
        <f t="shared" si="7"/>
        <v>141.84967877770103</v>
      </c>
      <c r="DW12" s="382">
        <f t="shared" si="7"/>
        <v>151.97809310366961</v>
      </c>
      <c r="DX12" s="382">
        <f t="shared" si="7"/>
        <v>162.10575687135443</v>
      </c>
      <c r="DY12" s="382">
        <f t="shared" si="8"/>
        <v>172.23262530806099</v>
      </c>
      <c r="DZ12" s="382">
        <f t="shared" si="8"/>
        <v>182.35865461267929</v>
      </c>
      <c r="EA12" s="382">
        <f t="shared" si="8"/>
        <v>192.48380200214388</v>
      </c>
      <c r="EB12" s="382">
        <f t="shared" si="8"/>
        <v>202.60802575553029</v>
      </c>
      <c r="EC12" s="382">
        <f t="shared" si="8"/>
        <v>212.73128525571903</v>
      </c>
      <c r="ED12" s="382">
        <f t="shared" si="8"/>
        <v>222.85354102853486</v>
      </c>
      <c r="EE12" s="382">
        <f t="shared" si="8"/>
        <v>232.97475477930936</v>
      </c>
      <c r="EF12" s="382">
        <f t="shared" si="8"/>
        <v>243.09488942683325</v>
      </c>
      <c r="EG12" s="382">
        <f t="shared" si="8"/>
        <v>253.2139091346327</v>
      </c>
      <c r="EH12" s="382">
        <f t="shared" si="8"/>
        <v>263.33177933955955</v>
      </c>
      <c r="EI12" s="382">
        <f t="shared" si="8"/>
        <v>273.44846677765668</v>
      </c>
      <c r="EJ12" s="382">
        <f t="shared" si="8"/>
        <v>283.56393950729364</v>
      </c>
      <c r="EK12" s="382">
        <f t="shared" si="8"/>
        <v>293.67816692956762</v>
      </c>
      <c r="EL12" s="382">
        <f t="shared" si="8"/>
        <v>303.79111980597577</v>
      </c>
      <c r="EM12" s="382">
        <f t="shared" si="8"/>
        <v>313.90277027336532</v>
      </c>
      <c r="EN12" s="382">
        <f t="shared" si="8"/>
        <v>324.01309185617896</v>
      </c>
      <c r="EO12" s="382">
        <f t="shared" si="9"/>
        <v>334.12205947605003</v>
      </c>
      <c r="EP12" s="382">
        <f t="shared" si="9"/>
        <v>344.22964945874241</v>
      </c>
      <c r="EQ12" s="382">
        <f t="shared" si="9"/>
        <v>354.33583953851809</v>
      </c>
      <c r="ER12" s="382">
        <f t="shared" si="9"/>
        <v>364.44060885995356</v>
      </c>
      <c r="ES12" s="382">
        <f t="shared" si="9"/>
        <v>374.54393797728744</v>
      </c>
      <c r="ET12" s="382">
        <f t="shared" si="9"/>
        <v>384.64580885133057</v>
      </c>
      <c r="EU12" s="382">
        <f t="shared" si="9"/>
        <v>394.74620484404596</v>
      </c>
      <c r="EV12" s="382">
        <f t="shared" si="9"/>
        <v>404.84511071082846</v>
      </c>
      <c r="EW12" s="521"/>
      <c r="EX12" s="252"/>
      <c r="EY12" s="515">
        <f t="shared" ref="EY12:EY47" si="20">(EZ12*288.15)/(100*(288.15+$F12))</f>
        <v>10.000000000000002</v>
      </c>
      <c r="EZ12" s="524">
        <v>1000</v>
      </c>
      <c r="FA12" s="382">
        <f t="shared" si="10"/>
        <v>59.032325767663792</v>
      </c>
      <c r="FB12" s="382">
        <f t="shared" si="10"/>
        <v>69.072902790406204</v>
      </c>
      <c r="FC12" s="382">
        <f t="shared" si="10"/>
        <v>79.140530228024772</v>
      </c>
      <c r="FD12" s="382">
        <f t="shared" si="10"/>
        <v>89.235206681997226</v>
      </c>
      <c r="FE12" s="382">
        <f t="shared" si="10"/>
        <v>99.356930198197347</v>
      </c>
      <c r="FF12" s="382">
        <f t="shared" si="10"/>
        <v>109.50569827068409</v>
      </c>
      <c r="FG12" s="382">
        <f t="shared" si="10"/>
        <v>119.68150784655234</v>
      </c>
      <c r="FH12" s="382">
        <f t="shared" si="10"/>
        <v>129.88435533182661</v>
      </c>
      <c r="FI12" s="382">
        <f t="shared" si="10"/>
        <v>140.11423659838084</v>
      </c>
      <c r="FJ12" s="382">
        <f t="shared" si="10"/>
        <v>150.37114699185867</v>
      </c>
      <c r="FK12" s="382">
        <f t="shared" si="10"/>
        <v>160.65508134056847</v>
      </c>
      <c r="FL12" s="382">
        <f t="shared" si="10"/>
        <v>170.96603396532515</v>
      </c>
      <c r="FM12" s="382">
        <f t="shared" si="10"/>
        <v>181.30399869020403</v>
      </c>
      <c r="FN12" s="382">
        <f t="shared" si="10"/>
        <v>191.66896885417265</v>
      </c>
      <c r="FO12" s="382">
        <f t="shared" si="10"/>
        <v>202.06093732356362</v>
      </c>
      <c r="FP12" s="382">
        <f t="shared" si="10"/>
        <v>212.47989650534663</v>
      </c>
      <c r="FQ12" s="382">
        <f t="shared" si="11"/>
        <v>222.92583836115745</v>
      </c>
      <c r="FR12" s="382">
        <f t="shared" si="11"/>
        <v>233.39875442204118</v>
      </c>
      <c r="FS12" s="382">
        <f t="shared" si="11"/>
        <v>243.89863580386128</v>
      </c>
      <c r="FT12" s="382">
        <f t="shared" si="11"/>
        <v>254.42547322332774</v>
      </c>
      <c r="FU12" s="382">
        <f t="shared" si="11"/>
        <v>264.97925701459496</v>
      </c>
      <c r="FV12" s="382">
        <f t="shared" si="11"/>
        <v>275.55997714637954</v>
      </c>
      <c r="FW12" s="382">
        <f t="shared" si="11"/>
        <v>286.16762323954543</v>
      </c>
      <c r="FX12" s="382">
        <f t="shared" si="11"/>
        <v>296.80218458510626</v>
      </c>
      <c r="FY12" s="382">
        <f t="shared" si="11"/>
        <v>307.46365016259125</v>
      </c>
      <c r="FZ12" s="382">
        <f t="shared" si="11"/>
        <v>318.15200865872316</v>
      </c>
      <c r="GA12" s="382">
        <f t="shared" si="11"/>
        <v>328.86724848635509</v>
      </c>
      <c r="GB12" s="382">
        <f t="shared" si="11"/>
        <v>339.60935780361388</v>
      </c>
      <c r="GC12" s="382">
        <f t="shared" si="11"/>
        <v>350.37832453319862</v>
      </c>
      <c r="GD12" s="382">
        <f t="shared" si="11"/>
        <v>361.17413638178323</v>
      </c>
      <c r="GE12" s="382">
        <f t="shared" si="11"/>
        <v>371.9967808594721</v>
      </c>
      <c r="GF12" s="382">
        <f t="shared" si="11"/>
        <v>382.8462452992589</v>
      </c>
      <c r="GG12" s="382">
        <f t="shared" si="12"/>
        <v>393.72251687644291</v>
      </c>
      <c r="GH12" s="382">
        <f t="shared" si="12"/>
        <v>404.62558262795221</v>
      </c>
      <c r="GI12" s="382">
        <f t="shared" si="12"/>
        <v>415.55542947153162</v>
      </c>
      <c r="GJ12" s="382">
        <f t="shared" si="12"/>
        <v>426.51204422474933</v>
      </c>
      <c r="GK12" s="382">
        <f t="shared" si="12"/>
        <v>437.49541362378255</v>
      </c>
      <c r="GL12" s="382">
        <f t="shared" si="12"/>
        <v>448.50552434193867</v>
      </c>
      <c r="GM12" s="382">
        <f t="shared" si="12"/>
        <v>459.54236300787773</v>
      </c>
      <c r="GN12" s="382">
        <f t="shared" si="12"/>
        <v>470.60591622349585</v>
      </c>
      <c r="GO12" s="511"/>
      <c r="GP12" s="521"/>
      <c r="GQ12" s="524">
        <v>1000</v>
      </c>
      <c r="GR12" s="583">
        <f t="shared" si="13"/>
        <v>4.8252872891180072</v>
      </c>
      <c r="GS12" s="477">
        <f t="shared" si="13"/>
        <v>2.408052618102654</v>
      </c>
      <c r="GT12" s="477">
        <f t="shared" si="13"/>
        <v>1.6032037070565792</v>
      </c>
      <c r="GU12" s="477">
        <f t="shared" si="13"/>
        <v>1.2014524877924917</v>
      </c>
      <c r="GV12" s="477">
        <f t="shared" si="13"/>
        <v>0.96094133604266851</v>
      </c>
      <c r="GW12" s="477">
        <f t="shared" si="13"/>
        <v>0.80105103383008291</v>
      </c>
      <c r="GX12" s="477">
        <f t="shared" si="13"/>
        <v>0.68723047839631324</v>
      </c>
      <c r="GY12" s="477">
        <f t="shared" si="13"/>
        <v>0.60220410945207237</v>
      </c>
      <c r="GZ12" s="477">
        <f t="shared" si="13"/>
        <v>0.53637438494435508</v>
      </c>
      <c r="HA12" s="477">
        <f t="shared" si="13"/>
        <v>0.48398277138002477</v>
      </c>
      <c r="HB12" s="477">
        <f t="shared" si="13"/>
        <v>0.44136473944446997</v>
      </c>
      <c r="HC12" s="477">
        <f t="shared" si="13"/>
        <v>0.40607726182647746</v>
      </c>
      <c r="HD12" s="477">
        <f t="shared" si="13"/>
        <v>0.37642900437086652</v>
      </c>
      <c r="HE12" s="477">
        <f t="shared" si="13"/>
        <v>0.35121186389533987</v>
      </c>
      <c r="HF12" s="477">
        <f t="shared" si="13"/>
        <v>0.32953989089553021</v>
      </c>
      <c r="HG12" s="477">
        <f t="shared" si="13"/>
        <v>0.31074861625036942</v>
      </c>
      <c r="HH12" s="477">
        <f t="shared" si="14"/>
        <v>0.29432990969292194</v>
      </c>
      <c r="HI12" s="477">
        <f t="shared" si="14"/>
        <v>0.2798885521379203</v>
      </c>
      <c r="HJ12" s="477">
        <f t="shared" si="14"/>
        <v>0.26711252202481306</v>
      </c>
      <c r="HK12" s="477">
        <f t="shared" si="14"/>
        <v>0.25575219577096669</v>
      </c>
      <c r="HL12" s="477">
        <f t="shared" si="14"/>
        <v>0.24560549096513912</v>
      </c>
      <c r="HM12" s="477">
        <f t="shared" si="14"/>
        <v>0.23650706142962286</v>
      </c>
      <c r="HN12" s="477">
        <f t="shared" si="14"/>
        <v>0.22832031097371139</v>
      </c>
      <c r="HO12" s="477">
        <f t="shared" si="14"/>
        <v>0.2209314037201833</v>
      </c>
      <c r="HP12" s="477">
        <f t="shared" si="14"/>
        <v>0.21424471196451617</v>
      </c>
      <c r="HQ12" s="477">
        <f t="shared" si="14"/>
        <v>0.20817931453869204</v>
      </c>
      <c r="HR12" s="477">
        <f t="shared" si="14"/>
        <v>0.20266627332659323</v>
      </c>
      <c r="HS12" s="477">
        <f t="shared" si="14"/>
        <v>0.19764649339299603</v>
      </c>
      <c r="HT12" s="477">
        <f t="shared" si="14"/>
        <v>0.19306902585383309</v>
      </c>
      <c r="HU12" s="477">
        <f t="shared" si="14"/>
        <v>0.18888971018131354</v>
      </c>
      <c r="HV12" s="477">
        <f t="shared" si="14"/>
        <v>0.1850700792972137</v>
      </c>
      <c r="HW12" s="477">
        <f t="shared" si="14"/>
        <v>0.18157646996928895</v>
      </c>
      <c r="HX12" s="477">
        <f t="shared" si="15"/>
        <v>0.17837929496141233</v>
      </c>
      <c r="HY12" s="477">
        <f t="shared" si="15"/>
        <v>0.17545244363515683</v>
      </c>
      <c r="HZ12" s="477">
        <f t="shared" si="15"/>
        <v>0.17277278531221976</v>
      </c>
      <c r="IA12" s="477">
        <f t="shared" si="15"/>
        <v>0.17031975541630281</v>
      </c>
      <c r="IB12" s="477">
        <f t="shared" si="15"/>
        <v>0.16807500873318773</v>
      </c>
      <c r="IC12" s="477">
        <f t="shared" si="15"/>
        <v>0.16602212742500078</v>
      </c>
      <c r="ID12" s="477">
        <f t="shared" si="15"/>
        <v>0.16414637397066567</v>
      </c>
      <c r="IE12" s="477">
        <f t="shared" si="15"/>
        <v>0.16243448117035261</v>
      </c>
    </row>
    <row r="13" spans="1:239">
      <c r="J13" s="252"/>
      <c r="K13" s="499">
        <v>2000</v>
      </c>
      <c r="L13" s="382">
        <f t="shared" ref="L13:L47" si="21">K13*0.0003048</f>
        <v>0.60959999999999992</v>
      </c>
      <c r="M13" s="382">
        <v>20</v>
      </c>
      <c r="N13" s="491"/>
      <c r="O13" s="263"/>
      <c r="P13" s="383">
        <f t="shared" si="16"/>
        <v>41.037599999999998</v>
      </c>
      <c r="Q13" s="383">
        <f>$Q$11-Konstanten!$C$33*K13</f>
        <v>314.18759999999997</v>
      </c>
      <c r="R13" s="382">
        <f>SQRT(RLuft_N*1.4*Q13)*m_s_→_kt</f>
        <v>690.71852207640268</v>
      </c>
      <c r="S13" s="263">
        <f t="shared" si="0"/>
        <v>0.93625220654217012</v>
      </c>
      <c r="T13" s="492"/>
      <c r="U13" s="492"/>
      <c r="V13" s="170"/>
      <c r="X13" s="524">
        <v>2000</v>
      </c>
      <c r="Y13" s="410">
        <f t="shared" si="17"/>
        <v>1.4868948676001153E-2</v>
      </c>
      <c r="Z13" s="410">
        <f t="shared" si="1"/>
        <v>2.9737740234532191E-2</v>
      </c>
      <c r="AA13" s="410">
        <f t="shared" si="1"/>
        <v>4.4606217768210256E-2</v>
      </c>
      <c r="AB13" s="410">
        <f t="shared" si="1"/>
        <v>5.9474224788909152E-2</v>
      </c>
      <c r="AC13" s="410">
        <f t="shared" si="1"/>
        <v>7.4341605436213029E-2</v>
      </c>
      <c r="AD13" s="410">
        <f t="shared" si="1"/>
        <v>8.9208204683956058E-2</v>
      </c>
      <c r="AE13" s="410">
        <f t="shared" si="1"/>
        <v>0.10407386854467914</v>
      </c>
      <c r="AF13" s="410">
        <f t="shared" si="1"/>
        <v>0.11893844427126654</v>
      </c>
      <c r="AG13" s="410">
        <f t="shared" si="1"/>
        <v>0.13380178055536121</v>
      </c>
      <c r="AH13" s="410">
        <f t="shared" si="1"/>
        <v>0.14866372772198869</v>
      </c>
      <c r="AI13" s="410">
        <f t="shared" si="1"/>
        <v>0.16352413791989018</v>
      </c>
      <c r="AJ13" s="410">
        <f t="shared" si="1"/>
        <v>0.1783828653071661</v>
      </c>
      <c r="AK13" s="410">
        <f t="shared" si="1"/>
        <v>0.19323976623169339</v>
      </c>
      <c r="AL13" s="410">
        <f t="shared" si="1"/>
        <v>0.20809469940593067</v>
      </c>
      <c r="AM13" s="410">
        <f t="shared" si="1"/>
        <v>0.22294752607571289</v>
      </c>
      <c r="AN13" s="410">
        <f t="shared" si="1"/>
        <v>0.23779811018262628</v>
      </c>
      <c r="AO13" s="410">
        <f t="shared" si="1"/>
        <v>0.2526463185196211</v>
      </c>
      <c r="AP13" s="410">
        <f t="shared" si="2"/>
        <v>0.26749202087955865</v>
      </c>
      <c r="AQ13" s="410">
        <f t="shared" si="2"/>
        <v>0.28233509019637631</v>
      </c>
      <c r="AR13" s="410">
        <f t="shared" si="2"/>
        <v>0.29717540267859038</v>
      </c>
      <c r="AS13" s="410">
        <f t="shared" si="2"/>
        <v>0.31201283793493223</v>
      </c>
      <c r="AT13" s="410">
        <f t="shared" si="2"/>
        <v>0.32684727909190986</v>
      </c>
      <c r="AU13" s="410">
        <f t="shared" si="2"/>
        <v>0.34167861290307294</v>
      </c>
      <c r="AV13" s="410">
        <f t="shared" si="2"/>
        <v>0.35650672984991255</v>
      </c>
      <c r="AW13" s="410">
        <f t="shared" si="2"/>
        <v>0.37133152423422344</v>
      </c>
      <c r="AX13" s="410">
        <f t="shared" si="2"/>
        <v>0.38615289426188398</v>
      </c>
      <c r="AY13" s="410">
        <f t="shared" si="2"/>
        <v>0.40097074211797928</v>
      </c>
      <c r="AZ13" s="410">
        <f t="shared" si="2"/>
        <v>0.41578497403326292</v>
      </c>
      <c r="BA13" s="410">
        <f t="shared" si="2"/>
        <v>0.43059550034197064</v>
      </c>
      <c r="BB13" s="410">
        <f t="shared" si="2"/>
        <v>0.44540223553100045</v>
      </c>
      <c r="BC13" s="410">
        <f t="shared" si="2"/>
        <v>0.46020509828055045</v>
      </c>
      <c r="BD13" s="410">
        <f t="shared" si="2"/>
        <v>0.47500401149628124</v>
      </c>
      <c r="BE13" s="410">
        <f t="shared" si="2"/>
        <v>0.4897989023331506</v>
      </c>
      <c r="BF13" s="410">
        <f t="shared" si="3"/>
        <v>0.50458970221102528</v>
      </c>
      <c r="BG13" s="410">
        <f t="shared" si="3"/>
        <v>0.51937634682225953</v>
      </c>
      <c r="BH13" s="410">
        <f t="shared" si="3"/>
        <v>0.53415877613142237</v>
      </c>
      <c r="BI13" s="410">
        <f t="shared" si="3"/>
        <v>0.5489369343673598</v>
      </c>
      <c r="BJ13" s="410">
        <f t="shared" si="3"/>
        <v>0.56371077000783498</v>
      </c>
      <c r="BK13" s="410">
        <f t="shared" si="3"/>
        <v>0.57848023575698782</v>
      </c>
      <c r="BL13" s="410">
        <f t="shared" si="3"/>
        <v>0.59324528851583636</v>
      </c>
      <c r="BM13" s="253"/>
      <c r="BN13" s="252"/>
      <c r="BO13" s="537">
        <f t="shared" si="18"/>
        <v>20.000000000000004</v>
      </c>
      <c r="BP13" s="524">
        <v>2000</v>
      </c>
      <c r="BQ13" s="382">
        <f t="shared" si="4"/>
        <v>314.201492472994</v>
      </c>
      <c r="BR13" s="382">
        <f t="shared" si="4"/>
        <v>314.24316930478074</v>
      </c>
      <c r="BS13" s="382">
        <f t="shared" si="4"/>
        <v>314.31262873496729</v>
      </c>
      <c r="BT13" s="382">
        <f t="shared" si="4"/>
        <v>314.40986783353605</v>
      </c>
      <c r="BU13" s="382">
        <f t="shared" si="4"/>
        <v>314.5348825067864</v>
      </c>
      <c r="BV13" s="382">
        <f t="shared" si="4"/>
        <v>314.68766750562219</v>
      </c>
      <c r="BW13" s="382">
        <f t="shared" si="4"/>
        <v>314.86821643615673</v>
      </c>
      <c r="BX13" s="382">
        <f t="shared" si="4"/>
        <v>315.07652177259627</v>
      </c>
      <c r="BY13" s="382">
        <f t="shared" si="4"/>
        <v>315.31257487235678</v>
      </c>
      <c r="BZ13" s="382">
        <f t="shared" si="4"/>
        <v>315.57636599336024</v>
      </c>
      <c r="CA13" s="382">
        <f t="shared" si="4"/>
        <v>315.86788431344837</v>
      </c>
      <c r="CB13" s="382">
        <f t="shared" si="4"/>
        <v>316.18711795184794</v>
      </c>
      <c r="CC13" s="382">
        <f t="shared" si="4"/>
        <v>316.5340539926101</v>
      </c>
      <c r="CD13" s="382">
        <f t="shared" si="4"/>
        <v>316.90867850994414</v>
      </c>
      <c r="CE13" s="382">
        <f t="shared" si="4"/>
        <v>317.31097659535885</v>
      </c>
      <c r="CF13" s="382">
        <f t="shared" si="4"/>
        <v>317.74093238651773</v>
      </c>
      <c r="CG13" s="382">
        <f t="shared" si="5"/>
        <v>318.19852909771134</v>
      </c>
      <c r="CH13" s="382">
        <f t="shared" si="5"/>
        <v>318.68374905184555</v>
      </c>
      <c r="CI13" s="382">
        <f t="shared" si="5"/>
        <v>319.19657371383948</v>
      </c>
      <c r="CJ13" s="382">
        <f t="shared" si="5"/>
        <v>319.7369837253238</v>
      </c>
      <c r="CK13" s="382">
        <f t="shared" si="5"/>
        <v>320.30495894052808</v>
      </c>
      <c r="CL13" s="382">
        <f t="shared" si="5"/>
        <v>320.9004784632437</v>
      </c>
      <c r="CM13" s="382">
        <f t="shared" si="5"/>
        <v>321.52352068474488</v>
      </c>
      <c r="CN13" s="382">
        <f t="shared" si="5"/>
        <v>322.17406332255291</v>
      </c>
      <c r="CO13" s="382">
        <f t="shared" si="5"/>
        <v>322.85208345992436</v>
      </c>
      <c r="CP13" s="382">
        <f t="shared" si="5"/>
        <v>323.55755758594756</v>
      </c>
      <c r="CQ13" s="382">
        <f t="shared" si="5"/>
        <v>324.29046163612759</v>
      </c>
      <c r="CR13" s="382">
        <f t="shared" si="5"/>
        <v>325.05077103334617</v>
      </c>
      <c r="CS13" s="382">
        <f t="shared" si="5"/>
        <v>325.8384607290804</v>
      </c>
      <c r="CT13" s="382">
        <f t="shared" si="5"/>
        <v>326.65350524476673</v>
      </c>
      <c r="CU13" s="382">
        <f t="shared" si="5"/>
        <v>327.49587871320097</v>
      </c>
      <c r="CV13" s="382">
        <f t="shared" si="5"/>
        <v>328.36555491986508</v>
      </c>
      <c r="CW13" s="382">
        <f t="shared" si="6"/>
        <v>329.26250734407699</v>
      </c>
      <c r="CX13" s="382">
        <f t="shared" si="6"/>
        <v>330.1867091998609</v>
      </c>
      <c r="CY13" s="382">
        <f t="shared" si="6"/>
        <v>331.138133476441</v>
      </c>
      <c r="CZ13" s="382">
        <f t="shared" si="6"/>
        <v>332.11675297826554</v>
      </c>
      <c r="DA13" s="382">
        <f t="shared" si="6"/>
        <v>333.12254036447035</v>
      </c>
      <c r="DB13" s="382">
        <f t="shared" si="6"/>
        <v>334.15546818769843</v>
      </c>
      <c r="DC13" s="382">
        <f t="shared" si="6"/>
        <v>335.21550893219592</v>
      </c>
      <c r="DD13" s="382">
        <f t="shared" si="6"/>
        <v>336.30263505110617</v>
      </c>
      <c r="DE13" s="521"/>
      <c r="DF13" s="252"/>
      <c r="DG13" s="537">
        <f t="shared" si="19"/>
        <v>20.000000000000004</v>
      </c>
      <c r="DH13" s="524">
        <v>2000</v>
      </c>
      <c r="DI13" s="382">
        <f t="shared" si="7"/>
        <v>10.270258254317401</v>
      </c>
      <c r="DJ13" s="382">
        <f t="shared" si="7"/>
        <v>20.540407984688052</v>
      </c>
      <c r="DK13" s="382">
        <f t="shared" si="7"/>
        <v>30.810340812276362</v>
      </c>
      <c r="DL13" s="382">
        <f t="shared" si="7"/>
        <v>41.079948647835081</v>
      </c>
      <c r="DM13" s="382">
        <f t="shared" si="7"/>
        <v>51.349123835688125</v>
      </c>
      <c r="DN13" s="382">
        <f t="shared" si="7"/>
        <v>61.617759296391348</v>
      </c>
      <c r="DO13" s="382">
        <f t="shared" si="7"/>
        <v>71.885748667954587</v>
      </c>
      <c r="DP13" s="382">
        <f t="shared" si="7"/>
        <v>82.152986445115815</v>
      </c>
      <c r="DQ13" s="382">
        <f t="shared" si="7"/>
        <v>92.419368116390245</v>
      </c>
      <c r="DR13" s="382">
        <f t="shared" si="7"/>
        <v>102.68479029850076</v>
      </c>
      <c r="DS13" s="382">
        <f t="shared" si="7"/>
        <v>112.94915086784438</v>
      </c>
      <c r="DT13" s="382">
        <f t="shared" si="7"/>
        <v>123.21234908871978</v>
      </c>
      <c r="DU13" s="382">
        <f t="shared" si="7"/>
        <v>133.4742857379448</v>
      </c>
      <c r="DV13" s="382">
        <f t="shared" si="7"/>
        <v>143.73486322559771</v>
      </c>
      <c r="DW13" s="382">
        <f t="shared" si="7"/>
        <v>153.99398571160665</v>
      </c>
      <c r="DX13" s="382">
        <f t="shared" si="7"/>
        <v>164.2515592179052</v>
      </c>
      <c r="DY13" s="382">
        <f t="shared" si="8"/>
        <v>174.50749173591677</v>
      </c>
      <c r="DZ13" s="382">
        <f t="shared" si="8"/>
        <v>184.76169332915899</v>
      </c>
      <c r="EA13" s="382">
        <f t="shared" si="8"/>
        <v>195.01407623074888</v>
      </c>
      <c r="EB13" s="382">
        <f t="shared" si="8"/>
        <v>205.26455493561579</v>
      </c>
      <c r="EC13" s="382">
        <f t="shared" si="8"/>
        <v>215.51304628728053</v>
      </c>
      <c r="ED13" s="382">
        <f t="shared" si="8"/>
        <v>225.75946955905749</v>
      </c>
      <c r="EE13" s="382">
        <f t="shared" si="8"/>
        <v>236.00374652952584</v>
      </c>
      <c r="EF13" s="382">
        <f t="shared" si="8"/>
        <v>246.24580155222296</v>
      </c>
      <c r="EG13" s="382">
        <f t="shared" si="8"/>
        <v>256.48556161944072</v>
      </c>
      <c r="EH13" s="382">
        <f t="shared" si="8"/>
        <v>266.72295642009391</v>
      </c>
      <c r="EI13" s="382">
        <f t="shared" si="8"/>
        <v>276.95791839160904</v>
      </c>
      <c r="EJ13" s="382">
        <f t="shared" si="8"/>
        <v>287.1903827658308</v>
      </c>
      <c r="EK13" s="382">
        <f t="shared" si="8"/>
        <v>297.42028760895511</v>
      </c>
      <c r="EL13" s="382">
        <f t="shared" si="8"/>
        <v>307.64757385549842</v>
      </c>
      <c r="EM13" s="382">
        <f t="shared" si="8"/>
        <v>317.87218533636747</v>
      </c>
      <c r="EN13" s="382">
        <f t="shared" si="8"/>
        <v>328.09406880107394</v>
      </c>
      <c r="EO13" s="382">
        <f t="shared" si="9"/>
        <v>338.31317393419806</v>
      </c>
      <c r="EP13" s="382">
        <f t="shared" si="9"/>
        <v>348.52945336617154</v>
      </c>
      <c r="EQ13" s="382">
        <f t="shared" si="9"/>
        <v>358.74286267851227</v>
      </c>
      <c r="ER13" s="382">
        <f t="shared" si="9"/>
        <v>368.95336040363611</v>
      </c>
      <c r="ES13" s="382">
        <f t="shared" si="9"/>
        <v>379.16090801937401</v>
      </c>
      <c r="ET13" s="382">
        <f t="shared" si="9"/>
        <v>389.36546993836271</v>
      </c>
      <c r="EU13" s="382">
        <f t="shared" si="9"/>
        <v>399.56701349247561</v>
      </c>
      <c r="EV13" s="382">
        <f t="shared" si="9"/>
        <v>409.76550891244761</v>
      </c>
      <c r="EW13" s="521"/>
      <c r="EX13" s="252"/>
      <c r="EY13" s="515">
        <f t="shared" si="20"/>
        <v>20.000000000000004</v>
      </c>
      <c r="EZ13" s="524">
        <v>2000</v>
      </c>
      <c r="FA13" s="382">
        <f t="shared" si="10"/>
        <v>63.051492472994028</v>
      </c>
      <c r="FB13" s="382">
        <f t="shared" si="10"/>
        <v>73.093169304780758</v>
      </c>
      <c r="FC13" s="382">
        <f t="shared" si="10"/>
        <v>83.162628734967313</v>
      </c>
      <c r="FD13" s="382">
        <f t="shared" si="10"/>
        <v>93.259867833536077</v>
      </c>
      <c r="FE13" s="382">
        <f t="shared" si="10"/>
        <v>103.38488250678643</v>
      </c>
      <c r="FF13" s="382">
        <f t="shared" si="10"/>
        <v>113.53766750562221</v>
      </c>
      <c r="FG13" s="382">
        <f t="shared" si="10"/>
        <v>123.71821643615675</v>
      </c>
      <c r="FH13" s="382">
        <f t="shared" si="10"/>
        <v>133.92652177259629</v>
      </c>
      <c r="FI13" s="382">
        <f t="shared" si="10"/>
        <v>144.1625748723568</v>
      </c>
      <c r="FJ13" s="382">
        <f t="shared" si="10"/>
        <v>154.42636599336026</v>
      </c>
      <c r="FK13" s="382">
        <f t="shared" si="10"/>
        <v>164.71788431344839</v>
      </c>
      <c r="FL13" s="382">
        <f t="shared" si="10"/>
        <v>175.03711795184796</v>
      </c>
      <c r="FM13" s="382">
        <f t="shared" si="10"/>
        <v>185.38405399261012</v>
      </c>
      <c r="FN13" s="382">
        <f t="shared" si="10"/>
        <v>195.75867850994416</v>
      </c>
      <c r="FO13" s="382">
        <f t="shared" si="10"/>
        <v>206.16097659535887</v>
      </c>
      <c r="FP13" s="382">
        <f t="shared" si="10"/>
        <v>216.59093238651775</v>
      </c>
      <c r="FQ13" s="382">
        <f t="shared" si="11"/>
        <v>227.04852909771137</v>
      </c>
      <c r="FR13" s="382">
        <f t="shared" si="11"/>
        <v>237.53374905184558</v>
      </c>
      <c r="FS13" s="382">
        <f t="shared" si="11"/>
        <v>248.04657371383951</v>
      </c>
      <c r="FT13" s="382">
        <f t="shared" si="11"/>
        <v>258.58698372532382</v>
      </c>
      <c r="FU13" s="382">
        <f t="shared" si="11"/>
        <v>269.1549589405281</v>
      </c>
      <c r="FV13" s="382">
        <f t="shared" si="11"/>
        <v>279.75047846324372</v>
      </c>
      <c r="FW13" s="382">
        <f t="shared" si="11"/>
        <v>290.3735206847449</v>
      </c>
      <c r="FX13" s="382">
        <f t="shared" si="11"/>
        <v>301.02406332255293</v>
      </c>
      <c r="FY13" s="382">
        <f t="shared" si="11"/>
        <v>311.70208345992438</v>
      </c>
      <c r="FZ13" s="382">
        <f t="shared" si="11"/>
        <v>322.40755758594759</v>
      </c>
      <c r="GA13" s="382">
        <f t="shared" si="11"/>
        <v>333.14046163612761</v>
      </c>
      <c r="GB13" s="382">
        <f t="shared" si="11"/>
        <v>343.90077103334619</v>
      </c>
      <c r="GC13" s="382">
        <f t="shared" si="11"/>
        <v>354.68846072908042</v>
      </c>
      <c r="GD13" s="382">
        <f t="shared" si="11"/>
        <v>365.50350524476676</v>
      </c>
      <c r="GE13" s="382">
        <f t="shared" si="11"/>
        <v>376.34587871320099</v>
      </c>
      <c r="GF13" s="382">
        <f t="shared" si="11"/>
        <v>387.2155549198651</v>
      </c>
      <c r="GG13" s="382">
        <f t="shared" si="12"/>
        <v>398.11250734407702</v>
      </c>
      <c r="GH13" s="382">
        <f t="shared" si="12"/>
        <v>409.03670919986092</v>
      </c>
      <c r="GI13" s="382">
        <f t="shared" si="12"/>
        <v>419.98813347644102</v>
      </c>
      <c r="GJ13" s="382">
        <f t="shared" si="12"/>
        <v>430.96675297826556</v>
      </c>
      <c r="GK13" s="382">
        <f t="shared" si="12"/>
        <v>441.97254036447038</v>
      </c>
      <c r="GL13" s="382">
        <f t="shared" si="12"/>
        <v>453.00546818769845</v>
      </c>
      <c r="GM13" s="382">
        <f t="shared" si="12"/>
        <v>464.06550893219594</v>
      </c>
      <c r="GN13" s="382">
        <f t="shared" si="12"/>
        <v>475.15263505110619</v>
      </c>
      <c r="GO13" s="511"/>
      <c r="GP13" s="521"/>
      <c r="GQ13" s="524">
        <v>2000</v>
      </c>
      <c r="GR13" s="583">
        <f t="shared" si="13"/>
        <v>5.1392314498506897</v>
      </c>
      <c r="GS13" s="477">
        <f t="shared" si="13"/>
        <v>2.5585062068518027</v>
      </c>
      <c r="GT13" s="477">
        <f t="shared" si="13"/>
        <v>1.6991791243617536</v>
      </c>
      <c r="GU13" s="477">
        <f t="shared" si="13"/>
        <v>1.2702040996453603</v>
      </c>
      <c r="GV13" s="477">
        <f t="shared" si="13"/>
        <v>1.0133718899977211</v>
      </c>
      <c r="GW13" s="477">
        <f t="shared" si="13"/>
        <v>0.84261272727376757</v>
      </c>
      <c r="GX13" s="477">
        <f t="shared" si="13"/>
        <v>0.72103954857060804</v>
      </c>
      <c r="GY13" s="477">
        <f t="shared" si="13"/>
        <v>0.63020880393762646</v>
      </c>
      <c r="GZ13" s="477">
        <f t="shared" si="13"/>
        <v>0.55987405898299014</v>
      </c>
      <c r="HA13" s="477">
        <f t="shared" si="13"/>
        <v>0.50388743595277086</v>
      </c>
      <c r="HB13" s="477">
        <f t="shared" si="13"/>
        <v>0.45833663243892619</v>
      </c>
      <c r="HC13" s="477">
        <f t="shared" si="13"/>
        <v>0.42061343076749114</v>
      </c>
      <c r="HD13" s="477">
        <f t="shared" si="13"/>
        <v>0.38891212616474885</v>
      </c>
      <c r="HE13" s="477">
        <f t="shared" si="13"/>
        <v>0.36194291431364822</v>
      </c>
      <c r="HF13" s="477">
        <f t="shared" si="13"/>
        <v>0.33875992391968041</v>
      </c>
      <c r="HG13" s="477">
        <f t="shared" si="13"/>
        <v>0.31865373709589112</v>
      </c>
      <c r="HH13" s="477">
        <f t="shared" si="14"/>
        <v>0.30108184376006769</v>
      </c>
      <c r="HI13" s="477">
        <f t="shared" si="14"/>
        <v>0.28562227792896144</v>
      </c>
      <c r="HJ13" s="477">
        <f t="shared" si="14"/>
        <v>0.27194189521140172</v>
      </c>
      <c r="HK13" s="477">
        <f t="shared" si="14"/>
        <v>0.2597741670812741</v>
      </c>
      <c r="HL13" s="477">
        <f t="shared" si="14"/>
        <v>0.24890331967069174</v>
      </c>
      <c r="HM13" s="477">
        <f t="shared" si="14"/>
        <v>0.23915279837270553</v>
      </c>
      <c r="HN13" s="477">
        <f t="shared" si="14"/>
        <v>0.23037674170319578</v>
      </c>
      <c r="HO13" s="477">
        <f t="shared" si="14"/>
        <v>0.22245358672120463</v>
      </c>
      <c r="HP13" s="477">
        <f t="shared" si="14"/>
        <v>0.21528120917157484</v>
      </c>
      <c r="HQ13" s="477">
        <f t="shared" si="14"/>
        <v>0.20877318515527152</v>
      </c>
      <c r="HR13" s="477">
        <f t="shared" si="14"/>
        <v>0.20285588356090389</v>
      </c>
      <c r="HS13" s="477">
        <f t="shared" si="14"/>
        <v>0.19746618156693596</v>
      </c>
      <c r="HT13" s="477">
        <f t="shared" si="14"/>
        <v>0.19254965281797073</v>
      </c>
      <c r="HU13" s="477">
        <f t="shared" si="14"/>
        <v>0.18805911798427891</v>
      </c>
      <c r="HV13" s="477">
        <f t="shared" si="14"/>
        <v>0.18395347587571262</v>
      </c>
      <c r="HW13" s="477">
        <f t="shared" si="14"/>
        <v>0.18019675373844379</v>
      </c>
      <c r="HX13" s="477">
        <f t="shared" si="15"/>
        <v>0.17675733024073703</v>
      </c>
      <c r="HY13" s="477">
        <f t="shared" si="15"/>
        <v>0.17360729559380836</v>
      </c>
      <c r="HZ13" s="477">
        <f t="shared" si="15"/>
        <v>0.17072192138025546</v>
      </c>
      <c r="IA13" s="477">
        <f t="shared" si="15"/>
        <v>0.16807921875758661</v>
      </c>
      <c r="IB13" s="477">
        <f t="shared" si="15"/>
        <v>0.16565956831680254</v>
      </c>
      <c r="IC13" s="477">
        <f t="shared" si="15"/>
        <v>0.16344540839589622</v>
      </c>
      <c r="ID13" s="477">
        <f t="shared" si="15"/>
        <v>0.16142097135587224</v>
      </c>
      <c r="IE13" s="477">
        <f t="shared" si="15"/>
        <v>0.15957205942540539</v>
      </c>
    </row>
    <row r="14" spans="1:239">
      <c r="J14" s="252"/>
      <c r="K14" s="499">
        <v>3000</v>
      </c>
      <c r="L14" s="382">
        <f t="shared" si="21"/>
        <v>0.91439999999999999</v>
      </c>
      <c r="M14" s="382">
        <v>30</v>
      </c>
      <c r="N14" s="491"/>
      <c r="O14" s="263"/>
      <c r="P14" s="383">
        <f t="shared" si="16"/>
        <v>39.05639999999994</v>
      </c>
      <c r="Q14" s="383">
        <f>$Q$11-Konstanten!$C$33*K14</f>
        <v>312.20639999999992</v>
      </c>
      <c r="R14" s="382">
        <f>SQRT(RLuft_N*1.4*Q14)*m_s_→_kt</f>
        <v>688.53731623719</v>
      </c>
      <c r="S14" s="263">
        <f t="shared" si="0"/>
        <v>0.90563604905338047</v>
      </c>
      <c r="T14" s="492"/>
      <c r="U14" s="492"/>
      <c r="V14" s="170"/>
      <c r="X14" s="524">
        <v>3000</v>
      </c>
      <c r="Y14" s="410">
        <f t="shared" si="17"/>
        <v>1.5118177259120411E-2</v>
      </c>
      <c r="Z14" s="410">
        <f t="shared" si="1"/>
        <v>3.0236110052174029E-2</v>
      </c>
      <c r="AA14" s="410">
        <f t="shared" si="1"/>
        <v>4.5353554252116346E-2</v>
      </c>
      <c r="AB14" s="410">
        <f t="shared" si="1"/>
        <v>6.0470266409003513E-2</v>
      </c>
      <c r="AC14" s="410">
        <f t="shared" si="1"/>
        <v>7.5586004086035788E-2</v>
      </c>
      <c r="AD14" s="410">
        <f t="shared" si="1"/>
        <v>9.0700526192988407E-2</v>
      </c>
      <c r="AE14" s="410">
        <f t="shared" si="1"/>
        <v>0.10581359331573299</v>
      </c>
      <c r="AF14" s="410">
        <f t="shared" si="1"/>
        <v>0.12092496804111849</v>
      </c>
      <c r="AG14" s="410">
        <f t="shared" si="1"/>
        <v>0.13603441527632831</v>
      </c>
      <c r="AH14" s="410">
        <f t="shared" si="1"/>
        <v>0.15114170256179932</v>
      </c>
      <c r="AI14" s="410">
        <f t="shared" si="1"/>
        <v>0.16624660037692746</v>
      </c>
      <c r="AJ14" s="410">
        <f t="shared" si="1"/>
        <v>0.18134888243771444</v>
      </c>
      <c r="AK14" s="410">
        <f t="shared" si="1"/>
        <v>0.19644832598566472</v>
      </c>
      <c r="AL14" s="410">
        <f t="shared" si="1"/>
        <v>0.21154471206712971</v>
      </c>
      <c r="AM14" s="410">
        <f t="shared" si="1"/>
        <v>0.22663782580252231</v>
      </c>
      <c r="AN14" s="410">
        <f t="shared" si="1"/>
        <v>0.24172745664469486</v>
      </c>
      <c r="AO14" s="410">
        <f t="shared" si="1"/>
        <v>0.25681339862593677</v>
      </c>
      <c r="AP14" s="410">
        <f t="shared" si="2"/>
        <v>0.27189545059307285</v>
      </c>
      <c r="AQ14" s="410">
        <f t="shared" si="2"/>
        <v>0.28697341643015517</v>
      </c>
      <c r="AR14" s="410">
        <f t="shared" si="2"/>
        <v>0.30204710526834327</v>
      </c>
      <c r="AS14" s="410">
        <f t="shared" si="2"/>
        <v>0.31711633168259418</v>
      </c>
      <c r="AT14" s="410">
        <f t="shared" si="2"/>
        <v>0.3321809158748647</v>
      </c>
      <c r="AU14" s="410">
        <f t="shared" si="2"/>
        <v>0.3472406838435127</v>
      </c>
      <c r="AV14" s="410">
        <f t="shared" si="2"/>
        <v>0.36229546753875985</v>
      </c>
      <c r="AW14" s="410">
        <f t="shared" si="2"/>
        <v>0.37734510500400498</v>
      </c>
      <c r="AX14" s="410">
        <f t="shared" si="2"/>
        <v>0.39238944050292629</v>
      </c>
      <c r="AY14" s="410">
        <f t="shared" si="2"/>
        <v>0.40742832463229572</v>
      </c>
      <c r="AZ14" s="410">
        <f t="shared" si="2"/>
        <v>0.4224616144205261</v>
      </c>
      <c r="BA14" s="410">
        <f t="shared" si="2"/>
        <v>0.43748917341202126</v>
      </c>
      <c r="BB14" s="410">
        <f t="shared" si="2"/>
        <v>0.45251087173738469</v>
      </c>
      <c r="BC14" s="410">
        <f t="shared" si="2"/>
        <v>0.46752658616968951</v>
      </c>
      <c r="BD14" s="410">
        <f t="shared" si="2"/>
        <v>0.4825362001669633</v>
      </c>
      <c r="BE14" s="410">
        <f t="shared" si="2"/>
        <v>0.49753960390114121</v>
      </c>
      <c r="BF14" s="410">
        <f t="shared" si="3"/>
        <v>0.5125366942737567</v>
      </c>
      <c r="BG14" s="410">
        <f t="shared" si="3"/>
        <v>0.52752737491868118</v>
      </c>
      <c r="BH14" s="410">
        <f t="shared" si="3"/>
        <v>0.54251155619225833</v>
      </c>
      <c r="BI14" s="410">
        <f t="shared" si="3"/>
        <v>0.55748915515121256</v>
      </c>
      <c r="BJ14" s="410">
        <f t="shared" si="3"/>
        <v>0.57246009551872656</v>
      </c>
      <c r="BK14" s="410">
        <f t="shared" si="3"/>
        <v>0.58742430763913545</v>
      </c>
      <c r="BL14" s="410">
        <f t="shared" si="3"/>
        <v>0.60238172842167714</v>
      </c>
      <c r="BM14" s="253"/>
      <c r="BN14" s="252"/>
      <c r="BO14" s="537">
        <f t="shared" si="18"/>
        <v>30</v>
      </c>
      <c r="BP14" s="524">
        <v>3000</v>
      </c>
      <c r="BQ14" s="382">
        <f t="shared" si="4"/>
        <v>312.22067153422614</v>
      </c>
      <c r="BR14" s="382">
        <f t="shared" si="4"/>
        <v>312.2634852138064</v>
      </c>
      <c r="BS14" s="382">
        <f t="shared" si="4"/>
        <v>312.33483827140259</v>
      </c>
      <c r="BT14" s="382">
        <f t="shared" si="4"/>
        <v>312.4347261013022</v>
      </c>
      <c r="BU14" s="382">
        <f t="shared" si="4"/>
        <v>312.56314226916732</v>
      </c>
      <c r="BV14" s="382">
        <f t="shared" si="4"/>
        <v>312.72007852563252</v>
      </c>
      <c r="BW14" s="382">
        <f t="shared" si="4"/>
        <v>312.90552482369844</v>
      </c>
      <c r="BX14" s="382">
        <f t="shared" si="4"/>
        <v>313.11946933985558</v>
      </c>
      <c r="BY14" s="382">
        <f t="shared" si="4"/>
        <v>313.36189849885835</v>
      </c>
      <c r="BZ14" s="382">
        <f t="shared" si="4"/>
        <v>313.63279700205692</v>
      </c>
      <c r="CA14" s="382">
        <f t="shared" si="4"/>
        <v>313.93214785918019</v>
      </c>
      <c r="CB14" s="382">
        <f t="shared" si="4"/>
        <v>314.2599324234522</v>
      </c>
      <c r="CC14" s="382">
        <f t="shared" si="4"/>
        <v>314.61613042991291</v>
      </c>
      <c r="CD14" s="382">
        <f t="shared" si="4"/>
        <v>315.00072003680197</v>
      </c>
      <c r="CE14" s="382">
        <f t="shared" si="4"/>
        <v>315.413677869857</v>
      </c>
      <c r="CF14" s="382">
        <f t="shared" si="4"/>
        <v>315.85497906936575</v>
      </c>
      <c r="CG14" s="382">
        <f t="shared" si="5"/>
        <v>316.32459733980568</v>
      </c>
      <c r="CH14" s="382">
        <f t="shared" si="5"/>
        <v>316.8225050018965</v>
      </c>
      <c r="CI14" s="382">
        <f t="shared" si="5"/>
        <v>317.34867304688481</v>
      </c>
      <c r="CJ14" s="382">
        <f t="shared" si="5"/>
        <v>317.90307119287434</v>
      </c>
      <c r="CK14" s="382">
        <f t="shared" si="5"/>
        <v>318.48566794301263</v>
      </c>
      <c r="CL14" s="382">
        <f t="shared" si="5"/>
        <v>319.09643064534004</v>
      </c>
      <c r="CM14" s="382">
        <f t="shared" si="5"/>
        <v>319.73532555410429</v>
      </c>
      <c r="CN14" s="382">
        <f t="shared" si="5"/>
        <v>320.40231789234491</v>
      </c>
      <c r="CO14" s="382">
        <f t="shared" si="5"/>
        <v>321.0973719155491</v>
      </c>
      <c r="CP14" s="382">
        <f t="shared" si="5"/>
        <v>321.82045097618175</v>
      </c>
      <c r="CQ14" s="382">
        <f t="shared" si="5"/>
        <v>322.57151758889444</v>
      </c>
      <c r="CR14" s="382">
        <f t="shared" si="5"/>
        <v>323.35053349621927</v>
      </c>
      <c r="CS14" s="382">
        <f t="shared" si="5"/>
        <v>324.15745973455898</v>
      </c>
      <c r="CT14" s="382">
        <f t="shared" si="5"/>
        <v>324.99225670028443</v>
      </c>
      <c r="CU14" s="382">
        <f t="shared" si="5"/>
        <v>325.85488421576036</v>
      </c>
      <c r="CV14" s="382">
        <f t="shared" si="5"/>
        <v>326.74530159512096</v>
      </c>
      <c r="CW14" s="382">
        <f t="shared" si="6"/>
        <v>327.66346770962599</v>
      </c>
      <c r="CX14" s="382">
        <f t="shared" si="6"/>
        <v>328.6093410524328</v>
      </c>
      <c r="CY14" s="382">
        <f t="shared" si="6"/>
        <v>329.58287980262782</v>
      </c>
      <c r="CZ14" s="382">
        <f t="shared" si="6"/>
        <v>330.58404188836732</v>
      </c>
      <c r="DA14" s="382">
        <f t="shared" si="6"/>
        <v>331.61278504898644</v>
      </c>
      <c r="DB14" s="382">
        <f t="shared" si="6"/>
        <v>332.66906689594214</v>
      </c>
      <c r="DC14" s="382">
        <f t="shared" si="6"/>
        <v>333.75284497246594</v>
      </c>
      <c r="DD14" s="382">
        <f t="shared" si="6"/>
        <v>334.86407681180953</v>
      </c>
      <c r="DE14" s="521"/>
      <c r="DF14" s="252"/>
      <c r="DG14" s="537">
        <f t="shared" si="19"/>
        <v>30</v>
      </c>
      <c r="DH14" s="524">
        <v>3000</v>
      </c>
      <c r="DI14" s="382">
        <f t="shared" si="7"/>
        <v>10.409429196392885</v>
      </c>
      <c r="DJ14" s="382">
        <f>Z14*$R14</f>
        <v>20.818690068776228</v>
      </c>
      <c r="DK14" s="382">
        <f t="shared" si="7"/>
        <v>31.227614526569987</v>
      </c>
      <c r="DL14" s="382">
        <f t="shared" si="7"/>
        <v>41.636034945403182</v>
      </c>
      <c r="DM14" s="382">
        <f t="shared" si="7"/>
        <v>52.043784398492356</v>
      </c>
      <c r="DN14" s="382">
        <f t="shared" si="7"/>
        <v>62.450696886221195</v>
      </c>
      <c r="DO14" s="382">
        <f t="shared" si="7"/>
        <v>72.856607563028263</v>
      </c>
      <c r="DP14" s="382">
        <f t="shared" si="7"/>
        <v>83.261352961099703</v>
      </c>
      <c r="DQ14" s="382">
        <f t="shared" si="7"/>
        <v>93.664771210258493</v>
      </c>
      <c r="DR14" s="382">
        <f t="shared" si="7"/>
        <v>104.06670225342093</v>
      </c>
      <c r="DS14" s="382">
        <f t="shared" si="7"/>
        <v>114.46698805708625</v>
      </c>
      <c r="DT14" s="382">
        <f t="shared" si="7"/>
        <v>124.86547281627757</v>
      </c>
      <c r="DU14" s="382">
        <f t="shared" si="7"/>
        <v>135.26200315345821</v>
      </c>
      <c r="DV14" s="382">
        <f t="shared" si="7"/>
        <v>145.65642831087061</v>
      </c>
      <c r="DW14" s="382">
        <f t="shared" si="7"/>
        <v>156.04860033590049</v>
      </c>
      <c r="DX14" s="382">
        <f t="shared" si="7"/>
        <v>166.43837425897991</v>
      </c>
      <c r="DY14" s="382">
        <f t="shared" si="8"/>
        <v>176.82560826365417</v>
      </c>
      <c r="DZ14" s="382">
        <f t="shared" si="8"/>
        <v>187.21016384845586</v>
      </c>
      <c r="EA14" s="382">
        <f t="shared" si="8"/>
        <v>197.59190598023656</v>
      </c>
      <c r="EB14" s="382">
        <f t="shared" si="8"/>
        <v>207.97070323867709</v>
      </c>
      <c r="EC14" s="382">
        <f t="shared" si="8"/>
        <v>218.34642795171598</v>
      </c>
      <c r="ED14" s="382">
        <f t="shared" si="8"/>
        <v>228.71895632169114</v>
      </c>
      <c r="EE14" s="382">
        <f t="shared" si="8"/>
        <v>239.0881685419788</v>
      </c>
      <c r="EF14" s="382">
        <f t="shared" si="8"/>
        <v>249.45394890403568</v>
      </c>
      <c r="EG14" s="382">
        <f t="shared" si="8"/>
        <v>259.81618589469826</v>
      </c>
      <c r="EH14" s="382">
        <f t="shared" si="8"/>
        <v>270.17477228369739</v>
      </c>
      <c r="EI14" s="382">
        <f t="shared" si="8"/>
        <v>280.52960520133553</v>
      </c>
      <c r="EJ14" s="382">
        <f t="shared" si="8"/>
        <v>290.88058620633961</v>
      </c>
      <c r="EK14" s="382">
        <f t="shared" si="8"/>
        <v>301.22762134393975</v>
      </c>
      <c r="EL14" s="382">
        <f t="shared" si="8"/>
        <v>311.57062119421016</v>
      </c>
      <c r="EM14" s="382">
        <f t="shared" si="8"/>
        <v>321.90950091081334</v>
      </c>
      <c r="EN14" s="382">
        <f t="shared" si="8"/>
        <v>332.24418025025244</v>
      </c>
      <c r="EO14" s="382">
        <f t="shared" si="9"/>
        <v>342.57458359180634</v>
      </c>
      <c r="EP14" s="382">
        <f t="shared" si="9"/>
        <v>352.90063994833361</v>
      </c>
      <c r="EQ14" s="382">
        <f t="shared" si="9"/>
        <v>363.22228296815865</v>
      </c>
      <c r="ER14" s="382">
        <f t="shared" si="9"/>
        <v>373.53945092827905</v>
      </c>
      <c r="ES14" s="382">
        <f t="shared" si="9"/>
        <v>383.85208671915433</v>
      </c>
      <c r="ET14" s="382">
        <f t="shared" si="9"/>
        <v>394.16013782134945</v>
      </c>
      <c r="EU14" s="382">
        <f t="shared" si="9"/>
        <v>404.46355627433979</v>
      </c>
      <c r="EV14" s="382">
        <f t="shared" si="9"/>
        <v>414.76229863778144</v>
      </c>
      <c r="EW14" s="521"/>
      <c r="EX14" s="252"/>
      <c r="EY14" s="515">
        <f t="shared" si="20"/>
        <v>30</v>
      </c>
      <c r="EZ14" s="524">
        <v>3000</v>
      </c>
      <c r="FA14" s="382">
        <f t="shared" si="10"/>
        <v>67.070671534226165</v>
      </c>
      <c r="FB14" s="382">
        <f t="shared" si="10"/>
        <v>77.113485213806428</v>
      </c>
      <c r="FC14" s="382">
        <f t="shared" si="10"/>
        <v>87.184838271402612</v>
      </c>
      <c r="FD14" s="382">
        <f t="shared" si="10"/>
        <v>97.284726101302226</v>
      </c>
      <c r="FE14" s="382">
        <f t="shared" si="10"/>
        <v>107.41314226916734</v>
      </c>
      <c r="FF14" s="382">
        <f t="shared" si="10"/>
        <v>117.57007852563254</v>
      </c>
      <c r="FG14" s="382">
        <f t="shared" si="10"/>
        <v>127.75552482369847</v>
      </c>
      <c r="FH14" s="382">
        <f t="shared" si="10"/>
        <v>137.96946933985561</v>
      </c>
      <c r="FI14" s="382">
        <f t="shared" si="10"/>
        <v>148.21189849885837</v>
      </c>
      <c r="FJ14" s="382">
        <f t="shared" si="10"/>
        <v>158.48279700205694</v>
      </c>
      <c r="FK14" s="382">
        <f t="shared" si="10"/>
        <v>168.78214785918021</v>
      </c>
      <c r="FL14" s="382">
        <f t="shared" si="10"/>
        <v>179.10993242345222</v>
      </c>
      <c r="FM14" s="382">
        <f t="shared" si="10"/>
        <v>189.46613042991294</v>
      </c>
      <c r="FN14" s="382">
        <f t="shared" si="10"/>
        <v>199.85072003680199</v>
      </c>
      <c r="FO14" s="382">
        <f t="shared" si="10"/>
        <v>210.26367786985702</v>
      </c>
      <c r="FP14" s="382">
        <f t="shared" si="10"/>
        <v>220.70497906936578</v>
      </c>
      <c r="FQ14" s="382">
        <f t="shared" si="11"/>
        <v>231.1745973398057</v>
      </c>
      <c r="FR14" s="382">
        <f t="shared" si="11"/>
        <v>241.67250500189652</v>
      </c>
      <c r="FS14" s="382">
        <f t="shared" si="11"/>
        <v>252.19867304688484</v>
      </c>
      <c r="FT14" s="382">
        <f t="shared" si="11"/>
        <v>262.75307119287436</v>
      </c>
      <c r="FU14" s="382">
        <f t="shared" si="11"/>
        <v>273.33566794301265</v>
      </c>
      <c r="FV14" s="382">
        <f t="shared" si="11"/>
        <v>283.94643064534006</v>
      </c>
      <c r="FW14" s="382">
        <f t="shared" si="11"/>
        <v>294.58532555410432</v>
      </c>
      <c r="FX14" s="382">
        <f t="shared" si="11"/>
        <v>305.25231789234493</v>
      </c>
      <c r="FY14" s="382">
        <f t="shared" si="11"/>
        <v>315.94737191554913</v>
      </c>
      <c r="FZ14" s="382">
        <f t="shared" si="11"/>
        <v>326.67045097618177</v>
      </c>
      <c r="GA14" s="382">
        <f t="shared" si="11"/>
        <v>337.42151758889446</v>
      </c>
      <c r="GB14" s="382">
        <f t="shared" si="11"/>
        <v>348.20053349621929</v>
      </c>
      <c r="GC14" s="382">
        <f t="shared" si="11"/>
        <v>359.00745973455901</v>
      </c>
      <c r="GD14" s="382">
        <f t="shared" si="11"/>
        <v>369.84225670028445</v>
      </c>
      <c r="GE14" s="382">
        <f t="shared" si="11"/>
        <v>380.70488421576039</v>
      </c>
      <c r="GF14" s="382">
        <f t="shared" si="11"/>
        <v>391.59530159512099</v>
      </c>
      <c r="GG14" s="382">
        <f t="shared" si="12"/>
        <v>402.51346770962601</v>
      </c>
      <c r="GH14" s="382">
        <f t="shared" si="12"/>
        <v>413.45934105243282</v>
      </c>
      <c r="GI14" s="382">
        <f t="shared" si="12"/>
        <v>424.43287980262784</v>
      </c>
      <c r="GJ14" s="382">
        <f t="shared" si="12"/>
        <v>435.43404188836735</v>
      </c>
      <c r="GK14" s="382">
        <f t="shared" si="12"/>
        <v>446.46278504898646</v>
      </c>
      <c r="GL14" s="382">
        <f t="shared" si="12"/>
        <v>457.51906689594216</v>
      </c>
      <c r="GM14" s="382">
        <f t="shared" si="12"/>
        <v>468.60284497246596</v>
      </c>
      <c r="GN14" s="382">
        <f t="shared" si="12"/>
        <v>479.71407681180955</v>
      </c>
      <c r="GO14" s="511"/>
      <c r="GP14" s="521"/>
      <c r="GQ14" s="524">
        <v>3000</v>
      </c>
      <c r="GR14" s="583">
        <f t="shared" si="13"/>
        <v>5.4432612267988478</v>
      </c>
      <c r="GS14" s="477">
        <f t="shared" si="13"/>
        <v>2.7040507812478012</v>
      </c>
      <c r="GT14" s="477">
        <f t="shared" si="13"/>
        <v>1.7919147713707517</v>
      </c>
      <c r="GU14" s="477">
        <f t="shared" si="13"/>
        <v>1.3365511684498892</v>
      </c>
      <c r="GV14" s="477">
        <f t="shared" si="13"/>
        <v>1.0638995321077951</v>
      </c>
      <c r="GW14" s="477">
        <f t="shared" si="13"/>
        <v>0.88260635009138877</v>
      </c>
      <c r="GX14" s="477">
        <f t="shared" si="13"/>
        <v>0.75352008687993244</v>
      </c>
      <c r="GY14" s="477">
        <f t="shared" si="13"/>
        <v>0.65706494589771947</v>
      </c>
      <c r="GZ14" s="477">
        <f t="shared" si="13"/>
        <v>0.58236545697797737</v>
      </c>
      <c r="HA14" s="477">
        <f t="shared" si="13"/>
        <v>0.52289631140730441</v>
      </c>
      <c r="HB14" s="477">
        <f t="shared" si="13"/>
        <v>0.47450501427543673</v>
      </c>
      <c r="HC14" s="477">
        <f t="shared" si="13"/>
        <v>0.43442321070603668</v>
      </c>
      <c r="HD14" s="477">
        <f t="shared" si="13"/>
        <v>0.40073432311185542</v>
      </c>
      <c r="HE14" s="477">
        <f t="shared" si="13"/>
        <v>0.37206934396514213</v>
      </c>
      <c r="HF14" s="477">
        <f t="shared" si="13"/>
        <v>0.34742431151100706</v>
      </c>
      <c r="HG14" s="477">
        <f t="shared" si="13"/>
        <v>0.32604623213842771</v>
      </c>
      <c r="HH14" s="477">
        <f t="shared" si="14"/>
        <v>0.30735926549233172</v>
      </c>
      <c r="HI14" s="477">
        <f t="shared" si="14"/>
        <v>0.29091551459528237</v>
      </c>
      <c r="HJ14" s="477">
        <f t="shared" si="14"/>
        <v>0.27636135597634309</v>
      </c>
      <c r="HK14" s="477">
        <f t="shared" si="14"/>
        <v>0.26341387080528555</v>
      </c>
      <c r="HL14" s="477">
        <f t="shared" si="14"/>
        <v>0.25184401003096196</v>
      </c>
      <c r="HM14" s="477">
        <f t="shared" si="14"/>
        <v>0.24146435088647386</v>
      </c>
      <c r="HN14" s="477">
        <f t="shared" si="14"/>
        <v>0.23212004738905093</v>
      </c>
      <c r="HO14" s="477">
        <f t="shared" si="14"/>
        <v>0.22368204325269969</v>
      </c>
      <c r="HP14" s="477">
        <f t="shared" si="14"/>
        <v>0.21604191373820125</v>
      </c>
      <c r="HQ14" s="477">
        <f t="shared" si="14"/>
        <v>0.20910789788012113</v>
      </c>
      <c r="HR14" s="477">
        <f t="shared" si="14"/>
        <v>0.20280181247440077</v>
      </c>
      <c r="HS14" s="477">
        <f t="shared" si="14"/>
        <v>0.19705662738598542</v>
      </c>
      <c r="HT14" s="477">
        <f t="shared" si="14"/>
        <v>0.19181454254703495</v>
      </c>
      <c r="HU14" s="477">
        <f t="shared" si="14"/>
        <v>0.1870254495841957</v>
      </c>
      <c r="HV14" s="477">
        <f t="shared" si="14"/>
        <v>0.18264569122250485</v>
      </c>
      <c r="HW14" s="477">
        <f t="shared" si="14"/>
        <v>0.17863705332675561</v>
      </c>
      <c r="HX14" s="477">
        <f t="shared" si="15"/>
        <v>0.1749659402322726</v>
      </c>
      <c r="HY14" s="477">
        <f t="shared" si="15"/>
        <v>0.17160269562833694</v>
      </c>
      <c r="HZ14" s="477">
        <f t="shared" si="15"/>
        <v>0.16852103988299397</v>
      </c>
      <c r="IA14" s="477">
        <f t="shared" si="15"/>
        <v>0.1656976011670914</v>
      </c>
      <c r="IB14" s="477">
        <f t="shared" si="15"/>
        <v>0.16311152263095888</v>
      </c>
      <c r="IC14" s="477">
        <f t="shared" si="15"/>
        <v>0.16074413162324835</v>
      </c>
      <c r="ID14" s="477">
        <f t="shared" si="15"/>
        <v>0.15857865981532765</v>
      </c>
      <c r="IE14" s="477">
        <f t="shared" si="15"/>
        <v>0.15660000532196763</v>
      </c>
    </row>
    <row r="15" spans="1:239">
      <c r="J15" s="252"/>
      <c r="K15" s="499">
        <v>4000</v>
      </c>
      <c r="L15" s="382">
        <f t="shared" si="21"/>
        <v>1.2191999999999998</v>
      </c>
      <c r="M15" s="382">
        <v>40</v>
      </c>
      <c r="N15" s="491"/>
      <c r="O15" s="263"/>
      <c r="P15" s="383">
        <f t="shared" si="16"/>
        <v>37.075199999999938</v>
      </c>
      <c r="Q15" s="383">
        <f>$Q$11-Konstanten!$C$33*K15</f>
        <v>310.22519999999992</v>
      </c>
      <c r="R15" s="382">
        <f t="shared" ref="R15:R47" si="22">SQRT(RLuft_N*1.4*Q15)*m_s_→_kt</f>
        <v>686.34917859848451</v>
      </c>
      <c r="S15" s="263">
        <f t="shared" si="0"/>
        <v>0.87583566917567379</v>
      </c>
      <c r="T15" s="492"/>
      <c r="U15" s="492"/>
      <c r="V15" s="170"/>
      <c r="X15" s="524">
        <v>4000</v>
      </c>
      <c r="Y15" s="410">
        <f t="shared" si="17"/>
        <v>1.5373209567440158E-2</v>
      </c>
      <c r="Z15" s="410">
        <f t="shared" si="1"/>
        <v>3.0746080914158765E-2</v>
      </c>
      <c r="AA15" s="410">
        <f t="shared" si="1"/>
        <v>4.6118276306181719E-2</v>
      </c>
      <c r="AB15" s="410">
        <f t="shared" si="1"/>
        <v>6.1489458981606106E-2</v>
      </c>
      <c r="AC15" s="410">
        <f t="shared" si="1"/>
        <v>7.6859293632960443E-2</v>
      </c>
      <c r="AD15" s="410">
        <f t="shared" si="1"/>
        <v>9.2227446885449205E-2</v>
      </c>
      <c r="AE15" s="410">
        <f t="shared" si="1"/>
        <v>0.10759358776934731</v>
      </c>
      <c r="AF15" s="410">
        <f t="shared" si="1"/>
        <v>0.12295738818543112</v>
      </c>
      <c r="AG15" s="410">
        <f t="shared" si="1"/>
        <v>0.13831852336203296</v>
      </c>
      <c r="AH15" s="410">
        <f t="shared" si="1"/>
        <v>0.15367667230238169</v>
      </c>
      <c r="AI15" s="410">
        <f t="shared" si="1"/>
        <v>0.16903151822107265</v>
      </c>
      <c r="AJ15" s="410">
        <f t="shared" si="1"/>
        <v>0.18438274896843299</v>
      </c>
      <c r="AK15" s="410">
        <f t="shared" si="1"/>
        <v>0.19973005744166719</v>
      </c>
      <c r="AL15" s="410">
        <f t="shared" si="1"/>
        <v>0.21507314198172139</v>
      </c>
      <c r="AM15" s="410">
        <f t="shared" si="1"/>
        <v>0.23041170675487221</v>
      </c>
      <c r="AN15" s="410">
        <f t="shared" si="1"/>
        <v>0.24574546211812781</v>
      </c>
      <c r="AO15" s="410">
        <f t="shared" si="1"/>
        <v>0.26107412496759119</v>
      </c>
      <c r="AP15" s="410">
        <f t="shared" si="2"/>
        <v>0.27639741906900606</v>
      </c>
      <c r="AQ15" s="410">
        <f t="shared" si="2"/>
        <v>0.2917150753698548</v>
      </c>
      <c r="AR15" s="410">
        <f t="shared" si="2"/>
        <v>0.30702683229233008</v>
      </c>
      <c r="AS15" s="410">
        <f t="shared" si="2"/>
        <v>0.32233243600673861</v>
      </c>
      <c r="AT15" s="410">
        <f t="shared" si="2"/>
        <v>0.33763164068487</v>
      </c>
      <c r="AU15" s="410">
        <f t="shared" si="2"/>
        <v>0.35292420873297614</v>
      </c>
      <c r="AV15" s="410">
        <f t="shared" si="2"/>
        <v>0.36820991100413591</v>
      </c>
      <c r="AW15" s="410">
        <f t="shared" si="2"/>
        <v>0.38348852698979213</v>
      </c>
      <c r="AX15" s="410">
        <f t="shared" si="2"/>
        <v>0.3987598449903923</v>
      </c>
      <c r="AY15" s="410">
        <f t="shared" si="2"/>
        <v>0.41402366226510451</v>
      </c>
      <c r="AZ15" s="410">
        <f t="shared" si="2"/>
        <v>0.42927978516066656</v>
      </c>
      <c r="BA15" s="410">
        <f t="shared" si="2"/>
        <v>0.44452802921952916</v>
      </c>
      <c r="BB15" s="410">
        <f t="shared" si="2"/>
        <v>0.45976821926748529</v>
      </c>
      <c r="BC15" s="410">
        <f t="shared" si="2"/>
        <v>0.47500018948106482</v>
      </c>
      <c r="BD15" s="410">
        <f t="shared" si="2"/>
        <v>0.49022378343504847</v>
      </c>
      <c r="BE15" s="410">
        <f t="shared" si="2"/>
        <v>0.5054388541305056</v>
      </c>
      <c r="BF15" s="410">
        <f t="shared" si="3"/>
        <v>0.52064526400381683</v>
      </c>
      <c r="BG15" s="410">
        <f t="shared" si="3"/>
        <v>0.53584288491718357</v>
      </c>
      <c r="BH15" s="410">
        <f t="shared" si="3"/>
        <v>0.55103159813122238</v>
      </c>
      <c r="BI15" s="410">
        <f t="shared" si="3"/>
        <v>0.56621129426021977</v>
      </c>
      <c r="BJ15" s="410">
        <f t="shared" si="3"/>
        <v>0.58138187321070534</v>
      </c>
      <c r="BK15" s="410">
        <f t="shared" si="3"/>
        <v>0.59654324410403847</v>
      </c>
      <c r="BL15" s="410">
        <f t="shared" si="3"/>
        <v>0.61169532518370284</v>
      </c>
      <c r="BM15" s="253"/>
      <c r="BN15" s="252"/>
      <c r="BO15" s="537">
        <f t="shared" si="18"/>
        <v>40.000000000000007</v>
      </c>
      <c r="BP15" s="524">
        <v>4000</v>
      </c>
      <c r="BQ15" s="382">
        <f t="shared" si="4"/>
        <v>310.23986345004317</v>
      </c>
      <c r="BR15" s="382">
        <f t="shared" si="4"/>
        <v>310.28385250975788</v>
      </c>
      <c r="BS15" s="382">
        <f t="shared" si="4"/>
        <v>310.35716331075525</v>
      </c>
      <c r="BT15" s="382">
        <f t="shared" si="4"/>
        <v>310.45978941523128</v>
      </c>
      <c r="BU15" s="382">
        <f t="shared" si="4"/>
        <v>310.59172183019075</v>
      </c>
      <c r="BV15" s="382">
        <f t="shared" si="4"/>
        <v>310.75294902728268</v>
      </c>
      <c r="BW15" s="382">
        <f t="shared" si="4"/>
        <v>310.9434569681639</v>
      </c>
      <c r="BX15" s="382">
        <f t="shared" si="4"/>
        <v>311.16322913529132</v>
      </c>
      <c r="BY15" s="382">
        <f t="shared" si="4"/>
        <v>311.4122465680195</v>
      </c>
      <c r="BZ15" s="382">
        <f t="shared" si="4"/>
        <v>311.69048790385904</v>
      </c>
      <c r="CA15" s="382">
        <f t="shared" si="4"/>
        <v>311.99792942473442</v>
      </c>
      <c r="CB15" s="382">
        <f t="shared" si="4"/>
        <v>312.33454510805882</v>
      </c>
      <c r="CC15" s="382">
        <f t="shared" si="4"/>
        <v>312.7003066824272</v>
      </c>
      <c r="CD15" s="382">
        <f t="shared" si="4"/>
        <v>313.09518368771342</v>
      </c>
      <c r="CE15" s="382">
        <f t="shared" si="4"/>
        <v>313.51914353934052</v>
      </c>
      <c r="CF15" s="382">
        <f t="shared" si="4"/>
        <v>313.97215159648243</v>
      </c>
      <c r="CG15" s="382">
        <f t="shared" si="5"/>
        <v>314.45417123394139</v>
      </c>
      <c r="CH15" s="382">
        <f t="shared" si="5"/>
        <v>314.96516391743478</v>
      </c>
      <c r="CI15" s="382">
        <f t="shared" si="5"/>
        <v>315.5050892820197</v>
      </c>
      <c r="CJ15" s="382">
        <f t="shared" si="5"/>
        <v>316.07390521337027</v>
      </c>
      <c r="CK15" s="382">
        <f t="shared" si="5"/>
        <v>316.67156793162286</v>
      </c>
      <c r="CL15" s="382">
        <f t="shared" si="5"/>
        <v>317.29803207749706</v>
      </c>
      <c r="CM15" s="382">
        <f t="shared" si="5"/>
        <v>317.95325080039714</v>
      </c>
      <c r="CN15" s="382">
        <f t="shared" si="5"/>
        <v>318.63717584820051</v>
      </c>
      <c r="CO15" s="382">
        <f t="shared" si="5"/>
        <v>319.34975765843654</v>
      </c>
      <c r="CP15" s="382">
        <f t="shared" si="5"/>
        <v>320.09094545056467</v>
      </c>
      <c r="CQ15" s="382">
        <f t="shared" si="5"/>
        <v>320.86068731906022</v>
      </c>
      <c r="CR15" s="382">
        <f t="shared" si="5"/>
        <v>321.65893032702337</v>
      </c>
      <c r="CS15" s="382">
        <f t="shared" si="5"/>
        <v>322.48562060003246</v>
      </c>
      <c r="CT15" s="382">
        <f t="shared" si="5"/>
        <v>323.34070341996818</v>
      </c>
      <c r="CU15" s="382">
        <f t="shared" si="5"/>
        <v>324.22412331854434</v>
      </c>
      <c r="CV15" s="382">
        <f t="shared" si="5"/>
        <v>325.13582417029039</v>
      </c>
      <c r="CW15" s="382">
        <f t="shared" si="6"/>
        <v>326.07574928473929</v>
      </c>
      <c r="CX15" s="382">
        <f t="shared" si="6"/>
        <v>327.04384149758681</v>
      </c>
      <c r="CY15" s="382">
        <f t="shared" si="6"/>
        <v>328.040043260598</v>
      </c>
      <c r="CZ15" s="382">
        <f t="shared" si="6"/>
        <v>329.0642967300501</v>
      </c>
      <c r="DA15" s="382">
        <f t="shared" si="6"/>
        <v>330.11654385351341</v>
      </c>
      <c r="DB15" s="382">
        <f t="shared" si="6"/>
        <v>331.19672645478289</v>
      </c>
      <c r="DC15" s="382">
        <f t="shared" si="6"/>
        <v>332.30478631679006</v>
      </c>
      <c r="DD15" s="382">
        <f t="shared" si="6"/>
        <v>333.44066526233399</v>
      </c>
      <c r="DE15" s="521"/>
      <c r="DF15" s="252"/>
      <c r="DG15" s="537">
        <f t="shared" si="19"/>
        <v>40.000000000000007</v>
      </c>
      <c r="DH15" s="524">
        <v>4000</v>
      </c>
      <c r="DI15" s="382">
        <f t="shared" si="7"/>
        <v>10.551389759034915</v>
      </c>
      <c r="DJ15" s="382">
        <f t="shared" si="7"/>
        <v>21.102547380555411</v>
      </c>
      <c r="DK15" s="382">
        <f t="shared" si="7"/>
        <v>31.653241061125772</v>
      </c>
      <c r="DL15" s="382">
        <f t="shared" si="7"/>
        <v>42.203239664490553</v>
      </c>
      <c r="DM15" s="382">
        <f t="shared" si="7"/>
        <v>52.75231305264213</v>
      </c>
      <c r="DN15" s="382">
        <f t="shared" si="7"/>
        <v>63.300232414063423</v>
      </c>
      <c r="DO15" s="382">
        <f t="shared" si="7"/>
        <v>73.846770587955476</v>
      </c>
      <c r="DP15" s="382">
        <f t="shared" si="7"/>
        <v>84.391702383685654</v>
      </c>
      <c r="DQ15" s="382">
        <f t="shared" si="7"/>
        <v>94.934804894486618</v>
      </c>
      <c r="DR15" s="382">
        <f t="shared" si="7"/>
        <v>105.47585780448814</v>
      </c>
      <c r="DS15" s="382">
        <f t="shared" si="7"/>
        <v>116.01464368828799</v>
      </c>
      <c r="DT15" s="382">
        <f t="shared" si="7"/>
        <v>126.55094830221455</v>
      </c>
      <c r="DU15" s="382">
        <f t="shared" si="7"/>
        <v>137.0845608665164</v>
      </c>
      <c r="DV15" s="382">
        <f t="shared" si="7"/>
        <v>147.61527433774972</v>
      </c>
      <c r="DW15" s="382">
        <f t="shared" si="7"/>
        <v>158.14288567068144</v>
      </c>
      <c r="DX15" s="382">
        <f t="shared" si="7"/>
        <v>168.66719606908202</v>
      </c>
      <c r="DY15" s="382">
        <f t="shared" si="8"/>
        <v>179.18801122482432</v>
      </c>
      <c r="DZ15" s="382">
        <f t="shared" si="8"/>
        <v>189.70514154475342</v>
      </c>
      <c r="EA15" s="382">
        <f t="shared" si="8"/>
        <v>200.21840236489484</v>
      </c>
      <c r="EB15" s="382">
        <f t="shared" si="8"/>
        <v>210.72761415153542</v>
      </c>
      <c r="EC15" s="382">
        <f t="shared" si="8"/>
        <v>221.23260268887361</v>
      </c>
      <c r="ED15" s="382">
        <f t="shared" si="8"/>
        <v>231.73319925291921</v>
      </c>
      <c r="EE15" s="382">
        <f t="shared" si="8"/>
        <v>242.22924077139828</v>
      </c>
      <c r="EF15" s="382">
        <f t="shared" si="8"/>
        <v>252.72056996950977</v>
      </c>
      <c r="EG15" s="382">
        <f t="shared" si="8"/>
        <v>263.2070355013866</v>
      </c>
      <c r="EH15" s="382">
        <f t="shared" si="8"/>
        <v>273.68849206721478</v>
      </c>
      <c r="EI15" s="382">
        <f t="shared" si="8"/>
        <v>284.16480051599086</v>
      </c>
      <c r="EJ15" s="382">
        <f t="shared" si="8"/>
        <v>294.63582793395739</v>
      </c>
      <c r="EK15" s="382">
        <f t="shared" si="8"/>
        <v>305.10144771882699</v>
      </c>
      <c r="EL15" s="382">
        <f t="shared" si="8"/>
        <v>315.56153963992642</v>
      </c>
      <c r="EM15" s="382">
        <f t="shared" si="8"/>
        <v>326.01598988445335</v>
      </c>
      <c r="EN15" s="382">
        <f t="shared" si="8"/>
        <v>336.46469109008689</v>
      </c>
      <c r="EO15" s="382">
        <f t="shared" si="9"/>
        <v>346.90754236423174</v>
      </c>
      <c r="EP15" s="382">
        <f t="shared" si="9"/>
        <v>357.34444929021078</v>
      </c>
      <c r="EQ15" s="382">
        <f t="shared" si="9"/>
        <v>367.77532392075119</v>
      </c>
      <c r="ER15" s="382">
        <f t="shared" si="9"/>
        <v>378.20008475917467</v>
      </c>
      <c r="ES15" s="382">
        <f t="shared" si="9"/>
        <v>388.61865672868663</v>
      </c>
      <c r="ET15" s="382">
        <f t="shared" si="9"/>
        <v>399.0309711302159</v>
      </c>
      <c r="EU15" s="382">
        <f t="shared" si="9"/>
        <v>409.43696558928207</v>
      </c>
      <c r="EV15" s="382">
        <f t="shared" si="9"/>
        <v>419.83658399236731</v>
      </c>
      <c r="EW15" s="521"/>
      <c r="EX15" s="252"/>
      <c r="EY15" s="515">
        <f t="shared" si="20"/>
        <v>40.000000000000007</v>
      </c>
      <c r="EZ15" s="524">
        <v>4000</v>
      </c>
      <c r="FA15" s="382">
        <f t="shared" si="10"/>
        <v>71.089863450043197</v>
      </c>
      <c r="FB15" s="382">
        <f t="shared" si="10"/>
        <v>81.133852509757901</v>
      </c>
      <c r="FC15" s="382">
        <f t="shared" si="10"/>
        <v>91.207163310755277</v>
      </c>
      <c r="FD15" s="382">
        <f t="shared" si="10"/>
        <v>101.30978941523131</v>
      </c>
      <c r="FE15" s="382">
        <f t="shared" si="10"/>
        <v>111.44172183019077</v>
      </c>
      <c r="FF15" s="382">
        <f t="shared" si="10"/>
        <v>121.6029490272827</v>
      </c>
      <c r="FG15" s="382">
        <f t="shared" si="10"/>
        <v>131.79345696816392</v>
      </c>
      <c r="FH15" s="382">
        <f t="shared" si="10"/>
        <v>142.01322913529134</v>
      </c>
      <c r="FI15" s="382">
        <f t="shared" si="10"/>
        <v>152.26224656801952</v>
      </c>
      <c r="FJ15" s="382">
        <f t="shared" si="10"/>
        <v>162.54048790385906</v>
      </c>
      <c r="FK15" s="382">
        <f t="shared" si="10"/>
        <v>172.84792942473445</v>
      </c>
      <c r="FL15" s="382">
        <f t="shared" si="10"/>
        <v>183.18454510805884</v>
      </c>
      <c r="FM15" s="382">
        <f t="shared" si="10"/>
        <v>193.55030668242722</v>
      </c>
      <c r="FN15" s="382">
        <f t="shared" si="10"/>
        <v>203.94518368771344</v>
      </c>
      <c r="FO15" s="382">
        <f t="shared" si="10"/>
        <v>214.36914353934054</v>
      </c>
      <c r="FP15" s="382">
        <f t="shared" si="10"/>
        <v>224.82215159648246</v>
      </c>
      <c r="FQ15" s="382">
        <f t="shared" si="11"/>
        <v>235.30417123394142</v>
      </c>
      <c r="FR15" s="382">
        <f t="shared" si="11"/>
        <v>245.8151639174348</v>
      </c>
      <c r="FS15" s="382">
        <f t="shared" si="11"/>
        <v>256.35508928201972</v>
      </c>
      <c r="FT15" s="382">
        <f t="shared" si="11"/>
        <v>266.92390521337029</v>
      </c>
      <c r="FU15" s="382">
        <f t="shared" si="11"/>
        <v>277.52156793162288</v>
      </c>
      <c r="FV15" s="382">
        <f t="shared" si="11"/>
        <v>288.14803207749708</v>
      </c>
      <c r="FW15" s="382">
        <f t="shared" si="11"/>
        <v>298.80325080039717</v>
      </c>
      <c r="FX15" s="382">
        <f t="shared" si="11"/>
        <v>309.48717584820054</v>
      </c>
      <c r="FY15" s="382">
        <f t="shared" si="11"/>
        <v>320.19975765843657</v>
      </c>
      <c r="FZ15" s="382">
        <f t="shared" si="11"/>
        <v>330.9409454505647</v>
      </c>
      <c r="GA15" s="382">
        <f t="shared" si="11"/>
        <v>341.71068731906024</v>
      </c>
      <c r="GB15" s="382">
        <f t="shared" si="11"/>
        <v>352.50893032702339</v>
      </c>
      <c r="GC15" s="382">
        <f t="shared" si="11"/>
        <v>363.33562060003248</v>
      </c>
      <c r="GD15" s="382">
        <f t="shared" si="11"/>
        <v>374.1907034199682</v>
      </c>
      <c r="GE15" s="382">
        <f t="shared" si="11"/>
        <v>385.07412331854437</v>
      </c>
      <c r="GF15" s="382">
        <f t="shared" si="11"/>
        <v>395.98582417029041</v>
      </c>
      <c r="GG15" s="382">
        <f t="shared" si="12"/>
        <v>406.92574928473931</v>
      </c>
      <c r="GH15" s="382">
        <f t="shared" si="12"/>
        <v>417.89384149758683</v>
      </c>
      <c r="GI15" s="382">
        <f t="shared" si="12"/>
        <v>428.89004326059802</v>
      </c>
      <c r="GJ15" s="382">
        <f t="shared" si="12"/>
        <v>439.91429673005013</v>
      </c>
      <c r="GK15" s="382">
        <f t="shared" si="12"/>
        <v>450.96654385351343</v>
      </c>
      <c r="GL15" s="382">
        <f t="shared" si="12"/>
        <v>462.04672645478291</v>
      </c>
      <c r="GM15" s="382">
        <f t="shared" si="12"/>
        <v>473.15478631679008</v>
      </c>
      <c r="GN15" s="382">
        <f t="shared" si="12"/>
        <v>484.29066526233402</v>
      </c>
      <c r="GO15" s="511"/>
      <c r="GP15" s="521"/>
      <c r="GQ15" s="524">
        <v>4000</v>
      </c>
      <c r="GR15" s="583">
        <f t="shared" si="13"/>
        <v>5.7374881483427869</v>
      </c>
      <c r="GS15" s="477">
        <f t="shared" si="13"/>
        <v>2.8447421084583056</v>
      </c>
      <c r="GT15" s="477">
        <f t="shared" si="13"/>
        <v>1.8814478471454015</v>
      </c>
      <c r="GU15" s="477">
        <f t="shared" si="13"/>
        <v>1.4005216239470948</v>
      </c>
      <c r="GV15" s="477">
        <f t="shared" si="13"/>
        <v>1.1125466426274393</v>
      </c>
      <c r="GW15" s="477">
        <f t="shared" si="13"/>
        <v>0.92105059317706639</v>
      </c>
      <c r="GX15" s="477">
        <f t="shared" si="13"/>
        <v>0.78468815790923219</v>
      </c>
      <c r="GY15" s="477">
        <f t="shared" si="13"/>
        <v>0.68278663807053264</v>
      </c>
      <c r="GZ15" s="477">
        <f t="shared" si="13"/>
        <v>0.60386116279744118</v>
      </c>
      <c r="HA15" s="477">
        <f t="shared" si="13"/>
        <v>0.54102077278335003</v>
      </c>
      <c r="HB15" s="477">
        <f t="shared" si="13"/>
        <v>0.48988027657222327</v>
      </c>
      <c r="HC15" s="477">
        <f t="shared" si="13"/>
        <v>0.44751617878515132</v>
      </c>
      <c r="HD15" s="477">
        <f t="shared" si="13"/>
        <v>0.41190448770444188</v>
      </c>
      <c r="HE15" s="477">
        <f t="shared" si="13"/>
        <v>0.38159946253989002</v>
      </c>
      <c r="HF15" s="477">
        <f t="shared" si="13"/>
        <v>0.35554086186175526</v>
      </c>
      <c r="HG15" s="477">
        <f t="shared" si="13"/>
        <v>0.33293347394238243</v>
      </c>
      <c r="HH15" s="477">
        <f t="shared" si="14"/>
        <v>0.31316916586963539</v>
      </c>
      <c r="HI15" s="477">
        <f t="shared" si="14"/>
        <v>0.29577491635588826</v>
      </c>
      <c r="HJ15" s="477">
        <f t="shared" si="14"/>
        <v>0.28037725930315166</v>
      </c>
      <c r="HK15" s="477">
        <f t="shared" si="14"/>
        <v>0.26667739436096782</v>
      </c>
      <c r="HL15" s="477">
        <f t="shared" si="14"/>
        <v>0.25443340881321286</v>
      </c>
      <c r="HM15" s="477">
        <f t="shared" si="14"/>
        <v>0.24344734809881668</v>
      </c>
      <c r="HN15" s="477">
        <f t="shared" si="14"/>
        <v>0.23355565929544447</v>
      </c>
      <c r="HO15" s="477">
        <f t="shared" si="14"/>
        <v>0.22462202378516138</v>
      </c>
      <c r="HP15" s="477">
        <f t="shared" si="14"/>
        <v>0.21653191013106382</v>
      </c>
      <c r="HQ15" s="477">
        <f t="shared" si="14"/>
        <v>0.20918838403073728</v>
      </c>
      <c r="HR15" s="477">
        <f t="shared" si="14"/>
        <v>0.20250884943728661</v>
      </c>
      <c r="HS15" s="477">
        <f t="shared" si="14"/>
        <v>0.19642248805545218</v>
      </c>
      <c r="HT15" s="477">
        <f t="shared" si="14"/>
        <v>0.19086822863873296</v>
      </c>
      <c r="HU15" s="477">
        <f t="shared" si="14"/>
        <v>0.18579312246651153</v>
      </c>
      <c r="HV15" s="477">
        <f t="shared" si="14"/>
        <v>0.1811510332822093</v>
      </c>
      <c r="HW15" s="477">
        <f t="shared" si="14"/>
        <v>0.17690157290313419</v>
      </c>
      <c r="HX15" s="477">
        <f t="shared" si="15"/>
        <v>0.1730092303888052</v>
      </c>
      <c r="HY15" s="477">
        <f t="shared" si="15"/>
        <v>0.16944265491641083</v>
      </c>
      <c r="HZ15" s="477">
        <f t="shared" si="15"/>
        <v>0.16617406162088222</v>
      </c>
      <c r="IA15" s="477">
        <f t="shared" si="15"/>
        <v>0.16317873648857859</v>
      </c>
      <c r="IB15" s="477">
        <f t="shared" si="15"/>
        <v>0.16043462156361385</v>
      </c>
      <c r="IC15" s="477">
        <f t="shared" si="15"/>
        <v>0.1579219656711886</v>
      </c>
      <c r="ID15" s="477">
        <f t="shared" si="15"/>
        <v>0.15562302889726176</v>
      </c>
      <c r="IE15" s="477">
        <f t="shared" si="15"/>
        <v>0.15352183141605041</v>
      </c>
    </row>
    <row r="16" spans="1:239">
      <c r="J16" s="252"/>
      <c r="K16" s="499">
        <v>5000</v>
      </c>
      <c r="L16" s="382">
        <f t="shared" si="21"/>
        <v>1.5239999999999998</v>
      </c>
      <c r="M16" s="382">
        <v>50</v>
      </c>
      <c r="N16" s="491"/>
      <c r="O16" s="263"/>
      <c r="P16" s="383">
        <f t="shared" si="16"/>
        <v>35.093999999999937</v>
      </c>
      <c r="Q16" s="383">
        <f>$Q$11-Konstanten!$C$33*K16</f>
        <v>308.24399999999991</v>
      </c>
      <c r="R16" s="382">
        <f t="shared" si="22"/>
        <v>684.15404265013058</v>
      </c>
      <c r="S16" s="263">
        <f t="shared" si="0"/>
        <v>0.84683433257651242</v>
      </c>
      <c r="T16" s="492"/>
      <c r="U16" s="492"/>
      <c r="V16" s="170"/>
      <c r="X16" s="524">
        <v>5000</v>
      </c>
      <c r="Y16" s="410">
        <f t="shared" si="17"/>
        <v>1.5634219095462615E-2</v>
      </c>
      <c r="Z16" s="410">
        <f t="shared" si="1"/>
        <v>3.1267999362136346E-2</v>
      </c>
      <c r="AA16" s="410">
        <f t="shared" si="1"/>
        <v>4.6900902626694885E-2</v>
      </c>
      <c r="AB16" s="410">
        <f t="shared" si="1"/>
        <v>6.2532492024735181E-2</v>
      </c>
      <c r="AC16" s="410">
        <f t="shared" si="1"/>
        <v>7.8162332650070249E-2</v>
      </c>
      <c r="AD16" s="410">
        <f t="shared" si="1"/>
        <v>9.3789992198051272E-2</v>
      </c>
      <c r="AE16" s="410">
        <f t="shared" si="1"/>
        <v>0.10941504160083176</v>
      </c>
      <c r="AF16" s="410">
        <f t="shared" si="1"/>
        <v>0.12503705565256598</v>
      </c>
      <c r="AG16" s="410">
        <f t="shared" si="1"/>
        <v>0.14065561362285678</v>
      </c>
      <c r="AH16" s="410">
        <f t="shared" si="1"/>
        <v>0.15627029985648935</v>
      </c>
      <c r="AI16" s="410">
        <f t="shared" si="1"/>
        <v>0.17188070435774785</v>
      </c>
      <c r="AJ16" s="410">
        <f t="shared" si="1"/>
        <v>0.18748642335770013</v>
      </c>
      <c r="AK16" s="410">
        <f t="shared" si="1"/>
        <v>0.20308705986282868</v>
      </c>
      <c r="AL16" s="410">
        <f t="shared" si="1"/>
        <v>0.21868222418355038</v>
      </c>
      <c r="AM16" s="410">
        <f t="shared" si="1"/>
        <v>0.23427153444128249</v>
      </c>
      <c r="AN16" s="410">
        <f t="shared" si="1"/>
        <v>0.249854617052746</v>
      </c>
      <c r="AO16" s="410">
        <f t="shared" si="1"/>
        <v>0.26543110719038671</v>
      </c>
      <c r="AP16" s="410">
        <f t="shared" si="2"/>
        <v>0.28100064921788981</v>
      </c>
      <c r="AQ16" s="410">
        <f t="shared" si="2"/>
        <v>0.296562897099861</v>
      </c>
      <c r="AR16" s="410">
        <f t="shared" si="2"/>
        <v>0.3121175147848691</v>
      </c>
      <c r="AS16" s="410">
        <f t="shared" si="2"/>
        <v>0.32766417656123459</v>
      </c>
      <c r="AT16" s="410">
        <f t="shared" si="2"/>
        <v>0.34320256738497429</v>
      </c>
      <c r="AU16" s="410">
        <f t="shared" si="2"/>
        <v>0.35873238317950257</v>
      </c>
      <c r="AV16" s="410">
        <f t="shared" si="2"/>
        <v>0.3742533311068077</v>
      </c>
      <c r="AW16" s="410">
        <f t="shared" si="2"/>
        <v>0.38976512980988698</v>
      </c>
      <c r="AX16" s="410">
        <f t="shared" si="2"/>
        <v>0.40526750962645558</v>
      </c>
      <c r="AY16" s="410">
        <f t="shared" si="2"/>
        <v>0.42076021277388842</v>
      </c>
      <c r="AZ16" s="410">
        <f t="shared" si="2"/>
        <v>0.43624299350565537</v>
      </c>
      <c r="BA16" s="410">
        <f t="shared" si="2"/>
        <v>0.45171561823947154</v>
      </c>
      <c r="BB16" s="410">
        <f t="shared" si="2"/>
        <v>0.46717786565753971</v>
      </c>
      <c r="BC16" s="410">
        <f t="shared" si="2"/>
        <v>0.48262952677937843</v>
      </c>
      <c r="BD16" s="410">
        <f t="shared" si="2"/>
        <v>0.49807040500776345</v>
      </c>
      <c r="BE16" s="410">
        <f t="shared" si="2"/>
        <v>0.51350031614846214</v>
      </c>
      <c r="BF16" s="410">
        <f t="shared" si="3"/>
        <v>0.52891908840443724</v>
      </c>
      <c r="BG16" s="410">
        <f t="shared" si="3"/>
        <v>0.5443265623453486</v>
      </c>
      <c r="BH16" s="410">
        <f t="shared" si="3"/>
        <v>0.55972259085318121</v>
      </c>
      <c r="BI16" s="410">
        <f t="shared" si="3"/>
        <v>0.57510703904492233</v>
      </c>
      <c r="BJ16" s="410">
        <f t="shared" si="3"/>
        <v>0.59047978417324076</v>
      </c>
      <c r="BK16" s="410">
        <f t="shared" si="3"/>
        <v>0.60584071550617558</v>
      </c>
      <c r="BL16" s="410">
        <f t="shared" si="3"/>
        <v>0.62118973418687473</v>
      </c>
      <c r="BM16" s="253"/>
      <c r="BN16" s="252"/>
      <c r="BO16" s="537">
        <f t="shared" si="18"/>
        <v>50.000000000000007</v>
      </c>
      <c r="BP16" s="524">
        <v>5000</v>
      </c>
      <c r="BQ16" s="382">
        <f t="shared" si="4"/>
        <v>308.25906874261995</v>
      </c>
      <c r="BR16" s="382">
        <f t="shared" si="4"/>
        <v>308.30427327866499</v>
      </c>
      <c r="BS16" s="382">
        <f t="shared" si="4"/>
        <v>308.37960853659911</v>
      </c>
      <c r="BT16" s="382">
        <f t="shared" si="4"/>
        <v>308.48506607687631</v>
      </c>
      <c r="BU16" s="382">
        <f t="shared" si="4"/>
        <v>308.62063411140235</v>
      </c>
      <c r="BV16" s="382">
        <f t="shared" si="4"/>
        <v>308.78629753066565</v>
      </c>
      <c r="BW16" s="382">
        <f t="shared" si="4"/>
        <v>308.98203793842106</v>
      </c>
      <c r="BX16" s="382">
        <f t="shared" si="4"/>
        <v>309.20783369377966</v>
      </c>
      <c r="BY16" s="382">
        <f t="shared" si="4"/>
        <v>309.46365996052725</v>
      </c>
      <c r="BZ16" s="382">
        <f t="shared" si="4"/>
        <v>309.74948876346463</v>
      </c>
      <c r="CA16" s="382">
        <f t="shared" si="4"/>
        <v>310.06528905153436</v>
      </c>
      <c r="CB16" s="382">
        <f t="shared" si="4"/>
        <v>310.41102676747369</v>
      </c>
      <c r="CC16" s="382">
        <f t="shared" si="4"/>
        <v>310.78666492370712</v>
      </c>
      <c r="CD16" s="382">
        <f t="shared" si="4"/>
        <v>311.19216368417045</v>
      </c>
      <c r="CE16" s="382">
        <f t="shared" si="4"/>
        <v>311.62748045173771</v>
      </c>
      <c r="CF16" s="382">
        <f t="shared" si="4"/>
        <v>312.09256996090204</v>
      </c>
      <c r="CG16" s="382">
        <f t="shared" si="5"/>
        <v>312.58738437534771</v>
      </c>
      <c r="CH16" s="382">
        <f t="shared" si="5"/>
        <v>313.11187339003504</v>
      </c>
      <c r="CI16" s="382">
        <f t="shared" si="5"/>
        <v>313.66598433740819</v>
      </c>
      <c r="CJ16" s="382">
        <f t="shared" si="5"/>
        <v>314.24966229732581</v>
      </c>
      <c r="CK16" s="382">
        <f t="shared" si="5"/>
        <v>314.86285021031046</v>
      </c>
      <c r="CL16" s="382">
        <f t="shared" si="5"/>
        <v>315.50548899370386</v>
      </c>
      <c r="CM16" s="382">
        <f t="shared" si="5"/>
        <v>316.17751766031506</v>
      </c>
      <c r="CN16" s="382">
        <f t="shared" si="5"/>
        <v>316.87887343914889</v>
      </c>
      <c r="CO16" s="382">
        <f t="shared" si="5"/>
        <v>317.60949189780121</v>
      </c>
      <c r="CP16" s="382">
        <f t="shared" si="5"/>
        <v>318.36930706611651</v>
      </c>
      <c r="CQ16" s="382">
        <f t="shared" si="5"/>
        <v>319.1582515607019</v>
      </c>
      <c r="CR16" s="382">
        <f t="shared" si="5"/>
        <v>319.97625670990874</v>
      </c>
      <c r="CS16" s="382">
        <f t="shared" si="5"/>
        <v>320.82325267889468</v>
      </c>
      <c r="CT16" s="382">
        <f t="shared" si="5"/>
        <v>321.69916859439473</v>
      </c>
      <c r="CU16" s="382">
        <f t="shared" si="5"/>
        <v>322.60393266884182</v>
      </c>
      <c r="CV16" s="382">
        <f t="shared" si="5"/>
        <v>323.53747232349031</v>
      </c>
      <c r="CW16" s="382">
        <f t="shared" si="6"/>
        <v>324.49971431021407</v>
      </c>
      <c r="CX16" s="382">
        <f t="shared" si="6"/>
        <v>325.49058483166192</v>
      </c>
      <c r="CY16" s="382">
        <f t="shared" si="6"/>
        <v>326.5100096594777</v>
      </c>
      <c r="CZ16" s="382">
        <f t="shared" si="6"/>
        <v>327.5579142503031</v>
      </c>
      <c r="DA16" s="382">
        <f t="shared" si="6"/>
        <v>328.63422385930573</v>
      </c>
      <c r="DB16" s="382">
        <f t="shared" si="6"/>
        <v>329.7388636509894</v>
      </c>
      <c r="DC16" s="382">
        <f t="shared" si="6"/>
        <v>330.87175880706724</v>
      </c>
      <c r="DD16" s="382">
        <f t="shared" si="6"/>
        <v>332.03283463119408</v>
      </c>
      <c r="DE16" s="521"/>
      <c r="DF16" s="252"/>
      <c r="DG16" s="537">
        <f t="shared" si="19"/>
        <v>50.000000000000007</v>
      </c>
      <c r="DH16" s="524">
        <v>5000</v>
      </c>
      <c r="DI16" s="382">
        <f t="shared" si="7"/>
        <v>10.696214197838616</v>
      </c>
      <c r="DJ16" s="382">
        <f t="shared" si="7"/>
        <v>21.392128169187284</v>
      </c>
      <c r="DK16" s="382">
        <f t="shared" si="7"/>
        <v>32.087442135993435</v>
      </c>
      <c r="DL16" s="382">
        <f t="shared" si="7"/>
        <v>42.781857215709621</v>
      </c>
      <c r="DM16" s="382">
        <f t="shared" si="7"/>
        <v>53.475075865509858</v>
      </c>
      <c r="DN16" s="382">
        <f t="shared" si="7"/>
        <v>64.166802322420978</v>
      </c>
      <c r="DO16" s="382">
        <f t="shared" si="7"/>
        <v>74.856743037941271</v>
      </c>
      <c r="DP16" s="382">
        <f t="shared" si="7"/>
        <v>85.544607105772371</v>
      </c>
      <c r="DQ16" s="382">
        <f t="shared" si="7"/>
        <v>96.23010668151224</v>
      </c>
      <c r="DR16" s="382">
        <f t="shared" si="7"/>
        <v>106.91295739296531</v>
      </c>
      <c r="DS16" s="382">
        <f t="shared" si="7"/>
        <v>117.5928787399051</v>
      </c>
      <c r="DT16" s="382">
        <f t="shared" si="7"/>
        <v>128.2695944821844</v>
      </c>
      <c r="DU16" s="382">
        <f t="shared" si="7"/>
        <v>138.94283301508332</v>
      </c>
      <c r="DV16" s="382">
        <f t="shared" si="7"/>
        <v>149.61232773089813</v>
      </c>
      <c r="DW16" s="382">
        <f t="shared" si="7"/>
        <v>160.27781736585271</v>
      </c>
      <c r="DX16" s="382">
        <f t="shared" si="7"/>
        <v>170.93904633143643</v>
      </c>
      <c r="DY16" s="382">
        <f t="shared" si="8"/>
        <v>181.5957650294032</v>
      </c>
      <c r="DZ16" s="382">
        <f t="shared" si="8"/>
        <v>192.24773014973056</v>
      </c>
      <c r="EA16" s="382">
        <f t="shared" si="8"/>
        <v>202.89470495090458</v>
      </c>
      <c r="EB16" s="382">
        <f t="shared" si="8"/>
        <v>213.53645952198011</v>
      </c>
      <c r="EC16" s="382">
        <f t="shared" si="8"/>
        <v>224.17277102599479</v>
      </c>
      <c r="ED16" s="382">
        <f t="shared" si="8"/>
        <v>234.80342392433403</v>
      </c>
      <c r="EE16" s="382">
        <f t="shared" si="8"/>
        <v>245.42821018177239</v>
      </c>
      <c r="EF16" s="382">
        <f t="shared" si="8"/>
        <v>256.04692945200037</v>
      </c>
      <c r="EG16" s="382">
        <f t="shared" si="8"/>
        <v>266.65938924348711</v>
      </c>
      <c r="EH16" s="382">
        <f t="shared" si="8"/>
        <v>277.26540506569029</v>
      </c>
      <c r="EI16" s="382">
        <f t="shared" si="8"/>
        <v>287.86480055558485</v>
      </c>
      <c r="EJ16" s="382">
        <f t="shared" si="8"/>
        <v>298.45740758468878</v>
      </c>
      <c r="EK16" s="382">
        <f t="shared" si="8"/>
        <v>309.04306634673753</v>
      </c>
      <c r="EL16" s="382">
        <f t="shared" si="8"/>
        <v>319.62162542626538</v>
      </c>
      <c r="EM16" s="382">
        <f t="shared" si="8"/>
        <v>330.19294184843119</v>
      </c>
      <c r="EN16" s="382">
        <f t="shared" si="8"/>
        <v>340.75688111044923</v>
      </c>
      <c r="EO16" s="382">
        <f t="shared" si="9"/>
        <v>351.31331719509052</v>
      </c>
      <c r="EP16" s="382">
        <f t="shared" si="9"/>
        <v>361.86213256671755</v>
      </c>
      <c r="EQ16" s="382">
        <f t="shared" si="9"/>
        <v>372.40321815041858</v>
      </c>
      <c r="ER16" s="382">
        <f t="shared" si="9"/>
        <v>382.93647329480893</v>
      </c>
      <c r="ES16" s="382">
        <f t="shared" si="9"/>
        <v>393.4618057191301</v>
      </c>
      <c r="ET16" s="382">
        <f t="shared" si="9"/>
        <v>403.97913144529923</v>
      </c>
      <c r="EU16" s="382">
        <f t="shared" si="9"/>
        <v>414.48837471559767</v>
      </c>
      <c r="EV16" s="382">
        <f t="shared" si="9"/>
        <v>424.98946789671038</v>
      </c>
      <c r="EW16" s="521"/>
      <c r="EX16" s="252"/>
      <c r="EY16" s="515">
        <f t="shared" si="20"/>
        <v>50.000000000000007</v>
      </c>
      <c r="EZ16" s="524">
        <v>5000</v>
      </c>
      <c r="FA16" s="382">
        <f t="shared" si="10"/>
        <v>75.109068742619968</v>
      </c>
      <c r="FB16" s="382">
        <f t="shared" si="10"/>
        <v>85.154273278665016</v>
      </c>
      <c r="FC16" s="382">
        <f t="shared" si="10"/>
        <v>95.22960853659913</v>
      </c>
      <c r="FD16" s="382">
        <f t="shared" si="10"/>
        <v>105.33506607687633</v>
      </c>
      <c r="FE16" s="382">
        <f t="shared" si="10"/>
        <v>115.47063411140238</v>
      </c>
      <c r="FF16" s="382">
        <f t="shared" si="10"/>
        <v>125.63629753066567</v>
      </c>
      <c r="FG16" s="382">
        <f t="shared" si="10"/>
        <v>135.83203793842108</v>
      </c>
      <c r="FH16" s="382">
        <f t="shared" si="10"/>
        <v>146.05783369377968</v>
      </c>
      <c r="FI16" s="382">
        <f t="shared" si="10"/>
        <v>156.31365996052727</v>
      </c>
      <c r="FJ16" s="382">
        <f t="shared" si="10"/>
        <v>166.59948876346465</v>
      </c>
      <c r="FK16" s="382">
        <f t="shared" si="10"/>
        <v>176.91528905153439</v>
      </c>
      <c r="FL16" s="382">
        <f t="shared" si="10"/>
        <v>187.26102676747371</v>
      </c>
      <c r="FM16" s="382">
        <f t="shared" si="10"/>
        <v>197.63666492370714</v>
      </c>
      <c r="FN16" s="382">
        <f t="shared" si="10"/>
        <v>208.04216368417048</v>
      </c>
      <c r="FO16" s="382">
        <f t="shared" si="10"/>
        <v>218.47748045173773</v>
      </c>
      <c r="FP16" s="382">
        <f t="shared" si="10"/>
        <v>228.94256996090206</v>
      </c>
      <c r="FQ16" s="382">
        <f t="shared" si="11"/>
        <v>239.43738437534773</v>
      </c>
      <c r="FR16" s="382">
        <f t="shared" si="11"/>
        <v>249.96187339003507</v>
      </c>
      <c r="FS16" s="382">
        <f t="shared" si="11"/>
        <v>260.51598433740821</v>
      </c>
      <c r="FT16" s="382">
        <f t="shared" si="11"/>
        <v>271.09966229732584</v>
      </c>
      <c r="FU16" s="382">
        <f t="shared" si="11"/>
        <v>281.71285021031048</v>
      </c>
      <c r="FV16" s="382">
        <f t="shared" si="11"/>
        <v>292.35548899370389</v>
      </c>
      <c r="FW16" s="382">
        <f t="shared" si="11"/>
        <v>303.02751766031508</v>
      </c>
      <c r="FX16" s="382">
        <f t="shared" si="11"/>
        <v>313.72887343914891</v>
      </c>
      <c r="FY16" s="382">
        <f t="shared" si="11"/>
        <v>324.45949189780123</v>
      </c>
      <c r="FZ16" s="382">
        <f t="shared" si="11"/>
        <v>335.21930706611653</v>
      </c>
      <c r="GA16" s="382">
        <f t="shared" si="11"/>
        <v>346.00825156070192</v>
      </c>
      <c r="GB16" s="382">
        <f t="shared" si="11"/>
        <v>356.82625670990876</v>
      </c>
      <c r="GC16" s="382">
        <f t="shared" si="11"/>
        <v>367.6732526788947</v>
      </c>
      <c r="GD16" s="382">
        <f t="shared" si="11"/>
        <v>378.54916859439476</v>
      </c>
      <c r="GE16" s="382">
        <f t="shared" si="11"/>
        <v>389.45393266884184</v>
      </c>
      <c r="GF16" s="382">
        <f t="shared" si="11"/>
        <v>400.38747232349033</v>
      </c>
      <c r="GG16" s="382">
        <f t="shared" si="12"/>
        <v>411.3497143102141</v>
      </c>
      <c r="GH16" s="382">
        <f t="shared" si="12"/>
        <v>422.34058483166194</v>
      </c>
      <c r="GI16" s="382">
        <f t="shared" si="12"/>
        <v>433.36000965947773</v>
      </c>
      <c r="GJ16" s="382">
        <f t="shared" si="12"/>
        <v>444.40791425030312</v>
      </c>
      <c r="GK16" s="382">
        <f t="shared" si="12"/>
        <v>455.48422385930576</v>
      </c>
      <c r="GL16" s="382">
        <f t="shared" si="12"/>
        <v>466.58886365098942</v>
      </c>
      <c r="GM16" s="382">
        <f t="shared" si="12"/>
        <v>477.72175880706726</v>
      </c>
      <c r="GN16" s="382">
        <f t="shared" si="12"/>
        <v>488.8828346311941</v>
      </c>
      <c r="GO16" s="511"/>
      <c r="GP16" s="521"/>
      <c r="GQ16" s="524">
        <v>5000</v>
      </c>
      <c r="GR16" s="583">
        <f t="shared" si="13"/>
        <v>6.0220236200764621</v>
      </c>
      <c r="GS16" s="477">
        <f t="shared" si="13"/>
        <v>2.980635895839443</v>
      </c>
      <c r="GT16" s="477">
        <f t="shared" si="13"/>
        <v>1.9678155127789776</v>
      </c>
      <c r="GU16" s="477">
        <f t="shared" si="13"/>
        <v>1.462143369460758</v>
      </c>
      <c r="GV16" s="477">
        <f t="shared" si="13"/>
        <v>1.1593355828388485</v>
      </c>
      <c r="GW16" s="477">
        <f t="shared" si="13"/>
        <v>0.95796413384255863</v>
      </c>
      <c r="GX16" s="477">
        <f t="shared" si="13"/>
        <v>0.8145598168701299</v>
      </c>
      <c r="GY16" s="477">
        <f t="shared" si="13"/>
        <v>0.70738797728283687</v>
      </c>
      <c r="GZ16" s="477">
        <f t="shared" si="13"/>
        <v>0.62437375735091338</v>
      </c>
      <c r="HA16" s="477">
        <f t="shared" si="13"/>
        <v>0.55827219474546697</v>
      </c>
      <c r="HB16" s="477">
        <f t="shared" si="13"/>
        <v>0.50447281287194345</v>
      </c>
      <c r="HC16" s="477">
        <f t="shared" si="13"/>
        <v>0.45990191614336734</v>
      </c>
      <c r="HD16" s="477">
        <f t="shared" si="13"/>
        <v>0.42243151830834014</v>
      </c>
      <c r="HE16" s="477">
        <f t="shared" si="13"/>
        <v>0.3905415873106915</v>
      </c>
      <c r="HF16" s="477">
        <f t="shared" si="13"/>
        <v>0.36311739230287582</v>
      </c>
      <c r="HG16" s="477">
        <f t="shared" si="13"/>
        <v>0.33932284562417458</v>
      </c>
      <c r="HH16" s="477">
        <f t="shared" si="14"/>
        <v>0.31851854770169929</v>
      </c>
      <c r="HI16" s="477">
        <f t="shared" si="14"/>
        <v>0.30020715040616774</v>
      </c>
      <c r="HJ16" s="477">
        <f t="shared" si="14"/>
        <v>0.28399597417018119</v>
      </c>
      <c r="HK16" s="477">
        <f t="shared" si="14"/>
        <v>0.26957084005329091</v>
      </c>
      <c r="HL16" s="477">
        <f t="shared" si="14"/>
        <v>0.25667737843880878</v>
      </c>
      <c r="HM16" s="477">
        <f t="shared" si="14"/>
        <v>0.24510743543465599</v>
      </c>
      <c r="HN16" s="477">
        <f t="shared" si="14"/>
        <v>0.23468902550315107</v>
      </c>
      <c r="HO16" s="477">
        <f t="shared" si="14"/>
        <v>0.22527879600275325</v>
      </c>
      <c r="HP16" s="477">
        <f t="shared" si="14"/>
        <v>0.21675630030614354</v>
      </c>
      <c r="HQ16" s="477">
        <f t="shared" si="14"/>
        <v>0.20901959256942165</v>
      </c>
      <c r="HR16" s="477">
        <f t="shared" si="14"/>
        <v>0.20198180150160439</v>
      </c>
      <c r="HS16" s="477">
        <f t="shared" si="14"/>
        <v>0.19556843838314694</v>
      </c>
      <c r="HT16" s="477">
        <f t="shared" si="14"/>
        <v>0.18971526209999406</v>
      </c>
      <c r="HU16" s="477">
        <f t="shared" si="14"/>
        <v>0.18436657122164463</v>
      </c>
      <c r="HV16" s="477">
        <f t="shared" si="14"/>
        <v>0.17947382669255629</v>
      </c>
      <c r="HW16" s="477">
        <f t="shared" si="14"/>
        <v>0.17499453281388935</v>
      </c>
      <c r="HX16" s="477">
        <f t="shared" si="15"/>
        <v>0.17089132172517191</v>
      </c>
      <c r="HY16" s="477">
        <f t="shared" si="15"/>
        <v>0.16713119948740093</v>
      </c>
      <c r="HZ16" s="477">
        <f t="shared" si="15"/>
        <v>0.16368492144565167</v>
      </c>
      <c r="IA16" s="477">
        <f t="shared" si="15"/>
        <v>0.16052647173195631</v>
      </c>
      <c r="IB16" s="477">
        <f t="shared" si="15"/>
        <v>0.15763262720460833</v>
      </c>
      <c r="IC16" s="477">
        <f t="shared" si="15"/>
        <v>0.15498259026820019</v>
      </c>
      <c r="ID16" s="477">
        <f t="shared" si="15"/>
        <v>0.15255767820956945</v>
      </c>
      <c r="IE16" s="477">
        <f t="shared" si="15"/>
        <v>0.15034105915775869</v>
      </c>
    </row>
    <row r="17" spans="1:320">
      <c r="J17" s="252"/>
      <c r="K17" s="499">
        <v>6000</v>
      </c>
      <c r="L17" s="382">
        <f t="shared" si="21"/>
        <v>1.8288</v>
      </c>
      <c r="M17" s="382">
        <v>60</v>
      </c>
      <c r="N17" s="491"/>
      <c r="O17" s="263"/>
      <c r="P17" s="383">
        <f t="shared" si="16"/>
        <v>33.112799999999936</v>
      </c>
      <c r="Q17" s="383">
        <f>$Q$11-Konstanten!$C$33*K17</f>
        <v>306.26279999999991</v>
      </c>
      <c r="R17" s="382">
        <f t="shared" si="22"/>
        <v>681.95184081151876</v>
      </c>
      <c r="S17" s="263">
        <f t="shared" si="0"/>
        <v>0.81861554428053518</v>
      </c>
      <c r="T17" s="492"/>
      <c r="U17" s="492"/>
      <c r="V17" s="170"/>
      <c r="X17" s="524">
        <v>6000</v>
      </c>
      <c r="Y17" s="410">
        <f t="shared" si="17"/>
        <v>1.5901385684453324E-2</v>
      </c>
      <c r="Z17" s="410">
        <f t="shared" si="1"/>
        <v>3.1802224598162142E-2</v>
      </c>
      <c r="AA17" s="410">
        <f t="shared" si="1"/>
        <v>4.7701970818075812E-2</v>
      </c>
      <c r="AB17" s="410">
        <f t="shared" si="1"/>
        <v>6.3600080113916088E-2</v>
      </c>
      <c r="AC17" s="410">
        <f t="shared" si="1"/>
        <v>7.949601078749273E-2</v>
      </c>
      <c r="AD17" s="410">
        <f t="shared" si="1"/>
        <v>9.5389224503940689E-2</v>
      </c>
      <c r="AE17" s="410">
        <f t="shared" si="1"/>
        <v>0.11127918711194042</v>
      </c>
      <c r="AF17" s="410">
        <f t="shared" si="1"/>
        <v>0.1271653694504028</v>
      </c>
      <c r="AG17" s="410">
        <f t="shared" si="1"/>
        <v>0.14304724813904929</v>
      </c>
      <c r="AH17" s="410">
        <f t="shared" si="1"/>
        <v>0.15892430635048518</v>
      </c>
      <c r="AI17" s="410">
        <f t="shared" si="1"/>
        <v>0.17479603456133203</v>
      </c>
      <c r="AJ17" s="410">
        <f t="shared" si="1"/>
        <v>0.19066193128033651</v>
      </c>
      <c r="AK17" s="410">
        <f t="shared" si="1"/>
        <v>0.20652150375119296</v>
      </c>
      <c r="AL17" s="410">
        <f t="shared" si="1"/>
        <v>0.22237426862824647</v>
      </c>
      <c r="AM17" s="410">
        <f t="shared" si="1"/>
        <v>0.23821975262322065</v>
      </c>
      <c r="AN17" s="410">
        <f t="shared" si="1"/>
        <v>0.25405749312128573</v>
      </c>
      <c r="AO17" s="410">
        <f t="shared" si="1"/>
        <v>0.26988703876500281</v>
      </c>
      <c r="AP17" s="410">
        <f t="shared" si="2"/>
        <v>0.28570795000480648</v>
      </c>
      <c r="AQ17" s="410">
        <f t="shared" si="2"/>
        <v>0.30151979961485637</v>
      </c>
      <c r="AR17" s="410">
        <f t="shared" si="2"/>
        <v>0.31732217317326034</v>
      </c>
      <c r="AS17" s="410">
        <f t="shared" si="2"/>
        <v>0.33311466950587637</v>
      </c>
      <c r="AT17" s="410">
        <f t="shared" si="2"/>
        <v>0.34889690109302818</v>
      </c>
      <c r="AU17" s="410">
        <f t="shared" si="2"/>
        <v>0.36466849443866606</v>
      </c>
      <c r="AV17" s="410">
        <f t="shared" si="2"/>
        <v>0.38042909040167344</v>
      </c>
      <c r="AW17" s="410">
        <f t="shared" si="2"/>
        <v>0.39617834448918798</v>
      </c>
      <c r="AX17" s="410">
        <f t="shared" si="2"/>
        <v>0.41191592711196007</v>
      </c>
      <c r="AY17" s="410">
        <f t="shared" si="2"/>
        <v>0.42764152380190684</v>
      </c>
      <c r="AZ17" s="410">
        <f t="shared" si="2"/>
        <v>0.44335483539223269</v>
      </c>
      <c r="BA17" s="410">
        <f t="shared" si="2"/>
        <v>0.45905557816055087</v>
      </c>
      <c r="BB17" s="410">
        <f t="shared" si="2"/>
        <v>0.47474348393563692</v>
      </c>
      <c r="BC17" s="410">
        <f t="shared" si="2"/>
        <v>0.49041830016853705</v>
      </c>
      <c r="BD17" s="410">
        <f t="shared" si="2"/>
        <v>0.5060797899688777</v>
      </c>
      <c r="BE17" s="410">
        <f t="shared" si="2"/>
        <v>0.52172773210734302</v>
      </c>
      <c r="BF17" s="410">
        <f t="shared" si="3"/>
        <v>0.53736192098538371</v>
      </c>
      <c r="BG17" s="410">
        <f t="shared" si="3"/>
        <v>0.5529821665732777</v>
      </c>
      <c r="BH17" s="410">
        <f t="shared" si="3"/>
        <v>0.56858829431779689</v>
      </c>
      <c r="BI17" s="410">
        <f t="shared" si="3"/>
        <v>0.5841801450207611</v>
      </c>
      <c r="BJ17" s="410">
        <f t="shared" si="3"/>
        <v>0.59975757468983149</v>
      </c>
      <c r="BK17" s="410">
        <f t="shared" si="3"/>
        <v>0.61532045436295513</v>
      </c>
      <c r="BL17" s="410">
        <f t="shared" si="3"/>
        <v>0.63086866990790502</v>
      </c>
      <c r="BM17" s="253"/>
      <c r="BN17" s="252"/>
      <c r="BO17" s="537">
        <f t="shared" si="18"/>
        <v>60</v>
      </c>
      <c r="BP17" s="524">
        <v>6000</v>
      </c>
      <c r="BQ17" s="382">
        <f t="shared" si="4"/>
        <v>306.27828795889081</v>
      </c>
      <c r="BR17" s="382">
        <f t="shared" si="4"/>
        <v>306.3247497053618</v>
      </c>
      <c r="BS17" s="382">
        <f t="shared" si="4"/>
        <v>306.40217885394429</v>
      </c>
      <c r="BT17" s="382">
        <f t="shared" si="4"/>
        <v>306.51056477929154</v>
      </c>
      <c r="BU17" s="382">
        <f t="shared" si="4"/>
        <v>306.64989264174761</v>
      </c>
      <c r="BV17" s="382">
        <f t="shared" si="4"/>
        <v>306.82014342298368</v>
      </c>
      <c r="BW17" s="382">
        <f t="shared" si="4"/>
        <v>307.0212939715401</v>
      </c>
      <c r="BX17" s="382">
        <f t="shared" si="4"/>
        <v>307.2533170580715</v>
      </c>
      <c r="BY17" s="382">
        <f t="shared" si="4"/>
        <v>307.51618144004829</v>
      </c>
      <c r="BZ17" s="382">
        <f t="shared" si="4"/>
        <v>307.80985193562907</v>
      </c>
      <c r="CA17" s="382">
        <f t="shared" si="4"/>
        <v>308.13428950637831</v>
      </c>
      <c r="CB17" s="382">
        <f t="shared" si="4"/>
        <v>308.48945134847065</v>
      </c>
      <c r="CC17" s="382">
        <f t="shared" si="4"/>
        <v>308.87529099198537</v>
      </c>
      <c r="CD17" s="382">
        <f t="shared" si="4"/>
        <v>309.291758407869</v>
      </c>
      <c r="CE17" s="382">
        <f t="shared" si="4"/>
        <v>309.73880012211225</v>
      </c>
      <c r="CF17" s="382">
        <f t="shared" si="4"/>
        <v>310.21635933666522</v>
      </c>
      <c r="CG17" s="382">
        <f t="shared" si="5"/>
        <v>310.72437605659218</v>
      </c>
      <c r="CH17" s="382">
        <f t="shared" si="5"/>
        <v>311.26278722295046</v>
      </c>
      <c r="CI17" s="382">
        <f t="shared" si="5"/>
        <v>311.83152685086191</v>
      </c>
      <c r="CJ17" s="382">
        <f t="shared" si="5"/>
        <v>312.43052617223384</v>
      </c>
      <c r="CK17" s="382">
        <f t="shared" si="5"/>
        <v>313.05971378258107</v>
      </c>
      <c r="CL17" s="382">
        <f t="shared" si="5"/>
        <v>313.71901579139126</v>
      </c>
      <c r="CM17" s="382">
        <f t="shared" si="5"/>
        <v>314.40835597547868</v>
      </c>
      <c r="CN17" s="382">
        <f t="shared" si="5"/>
        <v>315.12765593477002</v>
      </c>
      <c r="CO17" s="382">
        <f t="shared" si="5"/>
        <v>315.87683524997271</v>
      </c>
      <c r="CP17" s="382">
        <f t="shared" si="5"/>
        <v>316.65581164158226</v>
      </c>
      <c r="CQ17" s="382">
        <f t="shared" si="5"/>
        <v>317.46450112969501</v>
      </c>
      <c r="CR17" s="382">
        <f t="shared" si="5"/>
        <v>318.30281819410817</v>
      </c>
      <c r="CS17" s="382">
        <f t="shared" si="5"/>
        <v>319.1706759342004</v>
      </c>
      <c r="CT17" s="382">
        <f t="shared" si="5"/>
        <v>320.06798622810624</v>
      </c>
      <c r="CU17" s="382">
        <f t="shared" si="5"/>
        <v>320.99465989071638</v>
      </c>
      <c r="CV17" s="382">
        <f t="shared" si="5"/>
        <v>321.95060683005494</v>
      </c>
      <c r="CW17" s="382">
        <f t="shared" si="6"/>
        <v>322.93573620161027</v>
      </c>
      <c r="CX17" s="382">
        <f t="shared" si="6"/>
        <v>323.94995656021774</v>
      </c>
      <c r="CY17" s="382">
        <f t="shared" si="6"/>
        <v>324.99317600911752</v>
      </c>
      <c r="CZ17" s="382">
        <f t="shared" si="6"/>
        <v>326.06530234583721</v>
      </c>
      <c r="DA17" s="382">
        <f t="shared" si="6"/>
        <v>327.16624320457527</v>
      </c>
      <c r="DB17" s="382">
        <f t="shared" si="6"/>
        <v>328.29590619478682</v>
      </c>
      <c r="DC17" s="382">
        <f t="shared" si="6"/>
        <v>329.45419903570229</v>
      </c>
      <c r="DD17" s="382">
        <f t="shared" si="6"/>
        <v>330.64102968653469</v>
      </c>
      <c r="DE17" s="521"/>
      <c r="DF17" s="252"/>
      <c r="DG17" s="537">
        <f t="shared" si="19"/>
        <v>60</v>
      </c>
      <c r="DH17" s="524">
        <v>6000</v>
      </c>
      <c r="DI17" s="382">
        <f t="shared" si="7"/>
        <v>10.843979238966877</v>
      </c>
      <c r="DJ17" s="382">
        <f t="shared" si="7"/>
        <v>21.687585606618036</v>
      </c>
      <c r="DK17" s="382">
        <f t="shared" si="7"/>
        <v>32.530446809724147</v>
      </c>
      <c r="DL17" s="382">
        <f t="shared" si="7"/>
        <v>43.372191709445147</v>
      </c>
      <c r="DM17" s="382">
        <f t="shared" si="7"/>
        <v>54.212450893703021</v>
      </c>
      <c r="DN17" s="382">
        <f t="shared" si="7"/>
        <v>65.050857244045588</v>
      </c>
      <c r="DO17" s="382">
        <f t="shared" si="7"/>
        <v>75.887046494997207</v>
      </c>
      <c r="DP17" s="382">
        <f t="shared" si="7"/>
        <v>86.720657784179068</v>
      </c>
      <c r="DQ17" s="382">
        <f t="shared" si="7"/>
        <v>97.55133419144677</v>
      </c>
      <c r="DR17" s="382">
        <f t="shared" si="7"/>
        <v>108.37872326540712</v>
      </c>
      <c r="DS17" s="382">
        <f t="shared" si="7"/>
        <v>119.20247753565422</v>
      </c>
      <c r="DT17" s="382">
        <f t="shared" si="7"/>
        <v>130.02225500930479</v>
      </c>
      <c r="DU17" s="382">
        <f t="shared" si="7"/>
        <v>140.83771965028902</v>
      </c>
      <c r="DV17" s="382">
        <f t="shared" si="7"/>
        <v>151.64854184014786</v>
      </c>
      <c r="DW17" s="382">
        <f t="shared" si="7"/>
        <v>162.45439881906995</v>
      </c>
      <c r="DX17" s="382">
        <f t="shared" si="7"/>
        <v>173.25497510602057</v>
      </c>
      <c r="DY17" s="382">
        <f t="shared" si="8"/>
        <v>184.04996289696339</v>
      </c>
      <c r="DZ17" s="382">
        <f t="shared" si="8"/>
        <v>194.83906244026315</v>
      </c>
      <c r="EA17" s="382">
        <f t="shared" si="8"/>
        <v>205.62198238847157</v>
      </c>
      <c r="EB17" s="382">
        <f t="shared" si="8"/>
        <v>216.39844012581642</v>
      </c>
      <c r="EC17" s="382">
        <f t="shared" si="8"/>
        <v>227.1681620708531</v>
      </c>
      <c r="ED17" s="382">
        <f t="shared" si="8"/>
        <v>237.93088395382495</v>
      </c>
      <c r="EE17" s="382">
        <f t="shared" si="8"/>
        <v>248.68635106841342</v>
      </c>
      <c r="EF17" s="382">
        <f t="shared" si="8"/>
        <v>259.4343184976729</v>
      </c>
      <c r="EG17" s="382">
        <f t="shared" si="8"/>
        <v>270.17455131406177</v>
      </c>
      <c r="EH17" s="382">
        <f t="shared" si="8"/>
        <v>280.90682475358454</v>
      </c>
      <c r="EI17" s="382">
        <f t="shared" si="8"/>
        <v>291.63092436415326</v>
      </c>
      <c r="EJ17" s="382">
        <f t="shared" si="8"/>
        <v>302.34664612842096</v>
      </c>
      <c r="EK17" s="382">
        <f t="shared" si="8"/>
        <v>313.05379656138371</v>
      </c>
      <c r="EL17" s="382">
        <f t="shared" si="8"/>
        <v>323.75219278318127</v>
      </c>
      <c r="EM17" s="382">
        <f t="shared" si="8"/>
        <v>334.44166256758979</v>
      </c>
      <c r="EN17" s="382">
        <f t="shared" si="8"/>
        <v>345.12204436678292</v>
      </c>
      <c r="EO17" s="382">
        <f t="shared" si="9"/>
        <v>355.79318731302152</v>
      </c>
      <c r="EP17" s="382">
        <f t="shared" si="9"/>
        <v>366.45495119799631</v>
      </c>
      <c r="EQ17" s="382">
        <f t="shared" si="9"/>
        <v>377.10720643058863</v>
      </c>
      <c r="ER17" s="382">
        <f t="shared" si="9"/>
        <v>387.74983397390321</v>
      </c>
      <c r="ES17" s="382">
        <f t="shared" si="9"/>
        <v>398.38272526244799</v>
      </c>
      <c r="ET17" s="382">
        <f t="shared" si="9"/>
        <v>409.00578210038253</v>
      </c>
      <c r="EU17" s="382">
        <f t="shared" si="9"/>
        <v>419.61891654179738</v>
      </c>
      <c r="EV17" s="382">
        <f t="shared" si="9"/>
        <v>430.22205075401024</v>
      </c>
      <c r="EW17" s="521"/>
      <c r="EX17" s="252"/>
      <c r="EY17" s="515">
        <f t="shared" si="20"/>
        <v>60</v>
      </c>
      <c r="EZ17" s="524">
        <v>6000</v>
      </c>
      <c r="FA17" s="382">
        <f t="shared" si="10"/>
        <v>79.128287958890837</v>
      </c>
      <c r="FB17" s="382">
        <f t="shared" si="10"/>
        <v>89.174749705361819</v>
      </c>
      <c r="FC17" s="382">
        <f t="shared" si="10"/>
        <v>99.252178853944315</v>
      </c>
      <c r="FD17" s="382">
        <f t="shared" si="10"/>
        <v>109.36056477929156</v>
      </c>
      <c r="FE17" s="382">
        <f t="shared" si="10"/>
        <v>119.49989264174764</v>
      </c>
      <c r="FF17" s="382">
        <f t="shared" si="10"/>
        <v>129.6701434229837</v>
      </c>
      <c r="FG17" s="382">
        <f t="shared" si="10"/>
        <v>139.87129397154013</v>
      </c>
      <c r="FH17" s="382">
        <f t="shared" si="10"/>
        <v>150.10331705807153</v>
      </c>
      <c r="FI17" s="382">
        <f t="shared" si="10"/>
        <v>160.36618144004831</v>
      </c>
      <c r="FJ17" s="382">
        <f t="shared" si="10"/>
        <v>170.65985193562909</v>
      </c>
      <c r="FK17" s="382">
        <f t="shared" si="10"/>
        <v>180.98428950637833</v>
      </c>
      <c r="FL17" s="382">
        <f t="shared" si="10"/>
        <v>191.33945134847067</v>
      </c>
      <c r="FM17" s="382">
        <f t="shared" si="10"/>
        <v>201.72529099198539</v>
      </c>
      <c r="FN17" s="382">
        <f t="shared" si="10"/>
        <v>212.14175840786902</v>
      </c>
      <c r="FO17" s="382">
        <f t="shared" si="10"/>
        <v>222.58880012211227</v>
      </c>
      <c r="FP17" s="382">
        <f t="shared" si="10"/>
        <v>233.06635933666524</v>
      </c>
      <c r="FQ17" s="382">
        <f t="shared" si="11"/>
        <v>243.5743760565922</v>
      </c>
      <c r="FR17" s="382">
        <f t="shared" si="11"/>
        <v>254.11278722295049</v>
      </c>
      <c r="FS17" s="382">
        <f t="shared" si="11"/>
        <v>264.68152685086193</v>
      </c>
      <c r="FT17" s="382">
        <f t="shared" si="11"/>
        <v>275.28052617223386</v>
      </c>
      <c r="FU17" s="382">
        <f t="shared" si="11"/>
        <v>285.90971378258109</v>
      </c>
      <c r="FV17" s="382">
        <f t="shared" si="11"/>
        <v>296.56901579139128</v>
      </c>
      <c r="FW17" s="382">
        <f t="shared" si="11"/>
        <v>307.25835597547871</v>
      </c>
      <c r="FX17" s="382">
        <f t="shared" si="11"/>
        <v>317.97765593477004</v>
      </c>
      <c r="FY17" s="382">
        <f t="shared" si="11"/>
        <v>328.72683524997274</v>
      </c>
      <c r="FZ17" s="382">
        <f t="shared" si="11"/>
        <v>339.50581164158228</v>
      </c>
      <c r="GA17" s="382">
        <f t="shared" si="11"/>
        <v>350.31450112969503</v>
      </c>
      <c r="GB17" s="382">
        <f t="shared" si="11"/>
        <v>361.15281819410819</v>
      </c>
      <c r="GC17" s="382">
        <f t="shared" si="11"/>
        <v>372.02067593420043</v>
      </c>
      <c r="GD17" s="382">
        <f t="shared" si="11"/>
        <v>382.91798622810626</v>
      </c>
      <c r="GE17" s="382">
        <f t="shared" si="11"/>
        <v>393.8446598907164</v>
      </c>
      <c r="GF17" s="382">
        <f t="shared" si="11"/>
        <v>404.80060683005496</v>
      </c>
      <c r="GG17" s="382">
        <f t="shared" si="12"/>
        <v>415.78573620161029</v>
      </c>
      <c r="GH17" s="382">
        <f t="shared" si="12"/>
        <v>426.79995656021777</v>
      </c>
      <c r="GI17" s="382">
        <f t="shared" si="12"/>
        <v>437.84317600911754</v>
      </c>
      <c r="GJ17" s="382">
        <f t="shared" si="12"/>
        <v>448.91530234583723</v>
      </c>
      <c r="GK17" s="382">
        <f t="shared" si="12"/>
        <v>460.01624320457529</v>
      </c>
      <c r="GL17" s="382">
        <f t="shared" si="12"/>
        <v>471.14590619478685</v>
      </c>
      <c r="GM17" s="382">
        <f t="shared" si="12"/>
        <v>482.30419903570231</v>
      </c>
      <c r="GN17" s="382">
        <f t="shared" si="12"/>
        <v>493.49102968653472</v>
      </c>
      <c r="GO17" s="511"/>
      <c r="GP17" s="521"/>
      <c r="GQ17" s="524">
        <v>6000</v>
      </c>
      <c r="GR17" s="583">
        <f t="shared" si="13"/>
        <v>6.2969789239867175</v>
      </c>
      <c r="GS17" s="477">
        <f t="shared" si="13"/>
        <v>3.1117877906220168</v>
      </c>
      <c r="GT17" s="477">
        <f t="shared" si="13"/>
        <v>2.0510548912680604</v>
      </c>
      <c r="GU17" s="477">
        <f t="shared" si="13"/>
        <v>1.5214442819009342</v>
      </c>
      <c r="GV17" s="477">
        <f t="shared" si="13"/>
        <v>1.204288695157075</v>
      </c>
      <c r="GW17" s="477">
        <f t="shared" si="13"/>
        <v>0.99336563600555805</v>
      </c>
      <c r="GX17" s="477">
        <f t="shared" si="13"/>
        <v>0.84315110986380304</v>
      </c>
      <c r="GY17" s="477">
        <f t="shared" si="13"/>
        <v>0.7308830547806997</v>
      </c>
      <c r="GZ17" s="477">
        <f t="shared" si="13"/>
        <v>0.64391581898127537</v>
      </c>
      <c r="HA17" s="477">
        <f t="shared" si="13"/>
        <v>0.57466195203003645</v>
      </c>
      <c r="HB17" s="477">
        <f t="shared" si="13"/>
        <v>0.5182930191383377</v>
      </c>
      <c r="HC17" s="477">
        <f t="shared" si="13"/>
        <v>0.47159000845492061</v>
      </c>
      <c r="HD17" s="477">
        <f t="shared" si="13"/>
        <v>0.43232431974108171</v>
      </c>
      <c r="HE17" s="477">
        <f t="shared" si="13"/>
        <v>0.39890404374271421</v>
      </c>
      <c r="HF17" s="477">
        <f t="shared" si="13"/>
        <v>0.37016172993884705</v>
      </c>
      <c r="HG17" s="477">
        <f t="shared" si="13"/>
        <v>0.34522174150580132</v>
      </c>
      <c r="HH17" s="477">
        <f t="shared" si="14"/>
        <v>0.32341442629332301</v>
      </c>
      <c r="HI17" s="477">
        <f t="shared" si="14"/>
        <v>0.30421889758815901</v>
      </c>
      <c r="HJ17" s="477">
        <f t="shared" si="14"/>
        <v>0.28722388421881884</v>
      </c>
      <c r="HK17" s="477">
        <f t="shared" si="14"/>
        <v>0.27210032573332205</v>
      </c>
      <c r="HL17" s="477">
        <f t="shared" si="14"/>
        <v>0.25858179762623018</v>
      </c>
      <c r="HM17" s="477">
        <f t="shared" si="14"/>
        <v>0.24645027523600588</v>
      </c>
      <c r="HN17" s="477">
        <f t="shared" si="14"/>
        <v>0.23552561149989362</v>
      </c>
      <c r="HO17" s="477">
        <f t="shared" si="14"/>
        <v>0.22565764535744048</v>
      </c>
      <c r="HP17" s="477">
        <f t="shared" si="14"/>
        <v>0.21672020422029842</v>
      </c>
      <c r="HQ17" s="477">
        <f t="shared" si="14"/>
        <v>0.20860649056640615</v>
      </c>
      <c r="HR17" s="477">
        <f t="shared" si="14"/>
        <v>0.20122549381033697</v>
      </c>
      <c r="HS17" s="477">
        <f t="shared" si="14"/>
        <v>0.1944991711292523</v>
      </c>
      <c r="HT17" s="477">
        <f t="shared" si="14"/>
        <v>0.18836021163300115</v>
      </c>
      <c r="HU17" s="477">
        <f t="shared" si="14"/>
        <v>0.18275024776295079</v>
      </c>
      <c r="HV17" s="477">
        <f t="shared" si="14"/>
        <v>0.17761841293060018</v>
      </c>
      <c r="HW17" s="477">
        <f t="shared" si="14"/>
        <v>0.17292016965409454</v>
      </c>
      <c r="HX17" s="477">
        <f t="shared" si="15"/>
        <v>0.1686163508122718</v>
      </c>
      <c r="HY17" s="477">
        <f t="shared" si="15"/>
        <v>0.16467237013702385</v>
      </c>
      <c r="HZ17" s="477">
        <f t="shared" si="15"/>
        <v>0.16105756809425528</v>
      </c>
      <c r="IA17" s="477">
        <f t="shared" si="15"/>
        <v>0.15774466682570046</v>
      </c>
      <c r="IB17" s="477">
        <f t="shared" si="15"/>
        <v>0.15470931351635328</v>
      </c>
      <c r="IC17" s="477">
        <f t="shared" si="15"/>
        <v>0.15192969589645858</v>
      </c>
      <c r="ID17" s="477">
        <f t="shared" si="15"/>
        <v>0.14938621692871415</v>
      </c>
      <c r="IE17" s="477">
        <f t="shared" si="15"/>
        <v>0.14706121832118743</v>
      </c>
    </row>
    <row r="18" spans="1:320">
      <c r="J18" s="252"/>
      <c r="K18" s="499">
        <v>7000</v>
      </c>
      <c r="L18" s="382">
        <f t="shared" si="21"/>
        <v>2.1335999999999999</v>
      </c>
      <c r="M18" s="382">
        <v>70</v>
      </c>
      <c r="N18" s="491"/>
      <c r="O18" s="263"/>
      <c r="P18" s="383">
        <f t="shared" si="16"/>
        <v>31.131599999999878</v>
      </c>
      <c r="Q18" s="383">
        <f>$Q$11-Konstanten!$C$33*K18</f>
        <v>304.28159999999986</v>
      </c>
      <c r="R18" s="382">
        <f t="shared" si="22"/>
        <v>679.74250440730953</v>
      </c>
      <c r="S18" s="263">
        <f t="shared" si="0"/>
        <v>0.79116304675137972</v>
      </c>
      <c r="T18" s="492"/>
      <c r="U18" s="492"/>
      <c r="V18" s="170"/>
      <c r="X18" s="524">
        <v>7000</v>
      </c>
      <c r="Y18" s="410">
        <f t="shared" si="17"/>
        <v>1.6174895797640667E-2</v>
      </c>
      <c r="Z18" s="410">
        <f t="shared" si="1"/>
        <v>3.2349129032366759E-2</v>
      </c>
      <c r="AA18" s="410">
        <f t="shared" si="1"/>
        <v>4.8522038207691243E-2</v>
      </c>
      <c r="AB18" s="410">
        <f t="shared" si="1"/>
        <v>6.4692963956366381E-2</v>
      </c>
      <c r="AC18" s="410">
        <f t="shared" si="1"/>
        <v>8.0861250095768916E-2</v>
      </c>
      <c r="AD18" s="410">
        <f t="shared" si="1"/>
        <v>9.7026244672487799E-2</v>
      </c>
      <c r="AE18" s="410">
        <f t="shared" si="1"/>
        <v>0.1131873009924123</v>
      </c>
      <c r="AF18" s="410">
        <f t="shared" si="1"/>
        <v>0.12934377863289256</v>
      </c>
      <c r="AG18" s="410">
        <f t="shared" si="1"/>
        <v>0.14549504443373873</v>
      </c>
      <c r="AH18" s="410">
        <f t="shared" si="1"/>
        <v>0.16164047346372259</v>
      </c>
      <c r="AI18" s="410">
        <f t="shared" si="1"/>
        <v>0.1777794499595674</v>
      </c>
      <c r="AJ18" s="410">
        <f t="shared" si="1"/>
        <v>0.19391136823457505</v>
      </c>
      <c r="AK18" s="410">
        <f t="shared" si="1"/>
        <v>0.21003563355407553</v>
      </c>
      <c r="AL18" s="410">
        <f t="shared" si="1"/>
        <v>0.22615166297521241</v>
      </c>
      <c r="AM18" s="410">
        <f t="shared" si="1"/>
        <v>0.24225888614876676</v>
      </c>
      <c r="AN18" s="410">
        <f t="shared" si="1"/>
        <v>0.25835674608083126</v>
      </c>
      <c r="AO18" s="410">
        <f t="shared" si="1"/>
        <v>0.27444469985248671</v>
      </c>
      <c r="AP18" s="410">
        <f t="shared" si="2"/>
        <v>0.29052221929582489</v>
      </c>
      <c r="AQ18" s="410">
        <f t="shared" si="2"/>
        <v>0.30658879162483493</v>
      </c>
      <c r="AR18" s="410">
        <f t="shared" si="2"/>
        <v>0.32264392002000442</v>
      </c>
      <c r="AS18" s="410">
        <f t="shared" si="2"/>
        <v>0.33868712416563551</v>
      </c>
      <c r="AT18" s="410">
        <f t="shared" si="2"/>
        <v>0.35471794073917634</v>
      </c>
      <c r="AU18" s="410">
        <f t="shared" si="2"/>
        <v>0.37073592385202492</v>
      </c>
      <c r="AV18" s="410">
        <f t="shared" si="2"/>
        <v>0.38674064544160303</v>
      </c>
      <c r="AW18" s="410">
        <f t="shared" si="2"/>
        <v>0.40273169561457284</v>
      </c>
      <c r="AX18" s="410">
        <f t="shared" si="2"/>
        <v>0.41870868294143454</v>
      </c>
      <c r="AY18" s="410">
        <f t="shared" si="2"/>
        <v>0.43467123470281549</v>
      </c>
      <c r="AZ18" s="410">
        <f t="shared" si="2"/>
        <v>0.45061899708805525</v>
      </c>
      <c r="BA18" s="410">
        <f t="shared" si="2"/>
        <v>0.4665516353468267</v>
      </c>
      <c r="BB18" s="410">
        <f t="shared" si="2"/>
        <v>0.48246883389471418</v>
      </c>
      <c r="BC18" s="410">
        <f t="shared" si="2"/>
        <v>0.49837029637384023</v>
      </c>
      <c r="BD18" s="410">
        <f t="shared" si="2"/>
        <v>0.51425574566977095</v>
      </c>
      <c r="BE18" s="410">
        <f t="shared" si="2"/>
        <v>0.53012492388608246</v>
      </c>
      <c r="BF18" s="410">
        <f t="shared" si="3"/>
        <v>0.54597759227806297</v>
      </c>
      <c r="BG18" s="410">
        <f t="shared" si="3"/>
        <v>0.5618135311471657</v>
      </c>
      <c r="BH18" s="410">
        <f t="shared" si="3"/>
        <v>0.57763253969790229</v>
      </c>
      <c r="BI18" s="410">
        <f t="shared" si="3"/>
        <v>0.59343443585895428</v>
      </c>
      <c r="BJ18" s="410">
        <f t="shared" si="3"/>
        <v>0.60921905607033999</v>
      </c>
      <c r="BK18" s="410">
        <f t="shared" si="3"/>
        <v>0.62498625503854777</v>
      </c>
      <c r="BL18" s="410">
        <f t="shared" si="3"/>
        <v>0.64073590546156145</v>
      </c>
      <c r="BM18" s="253"/>
      <c r="BN18" s="252"/>
      <c r="BO18" s="537">
        <f t="shared" si="18"/>
        <v>70</v>
      </c>
      <c r="BP18" s="524">
        <v>7000</v>
      </c>
      <c r="BQ18" s="382">
        <f t="shared" si="4"/>
        <v>304.29752167189395</v>
      </c>
      <c r="BR18" s="382">
        <f t="shared" si="4"/>
        <v>304.34528407884187</v>
      </c>
      <c r="BS18" s="382">
        <f t="shared" si="4"/>
        <v>304.424879401206</v>
      </c>
      <c r="BT18" s="382">
        <f t="shared" si="4"/>
        <v>304.53629462811006</v>
      </c>
      <c r="BU18" s="382">
        <f t="shared" si="4"/>
        <v>304.67951159010886</v>
      </c>
      <c r="BV18" s="382">
        <f t="shared" si="4"/>
        <v>304.85450700470898</v>
      </c>
      <c r="BW18" s="382">
        <f t="shared" si="4"/>
        <v>305.06125253452421</v>
      </c>
      <c r="BX18" s="382">
        <f t="shared" si="4"/>
        <v>305.29971485779095</v>
      </c>
      <c r="BY18" s="382">
        <f t="shared" si="4"/>
        <v>305.5698557509142</v>
      </c>
      <c r="BZ18" s="382">
        <f t="shared" si="4"/>
        <v>305.8716321826584</v>
      </c>
      <c r="CA18" s="382">
        <f t="shared" si="4"/>
        <v>306.20499641954666</v>
      </c>
      <c r="CB18" s="382">
        <f t="shared" si="4"/>
        <v>306.56989614198756</v>
      </c>
      <c r="CC18" s="382">
        <f t="shared" si="4"/>
        <v>306.96627457059941</v>
      </c>
      <c r="CD18" s="382">
        <f t="shared" si="4"/>
        <v>307.39407060216547</v>
      </c>
      <c r="CE18" s="382">
        <f t="shared" si="4"/>
        <v>307.85321895461789</v>
      </c>
      <c r="CF18" s="382">
        <f t="shared" si="4"/>
        <v>308.34365032041313</v>
      </c>
      <c r="CG18" s="382">
        <f t="shared" si="5"/>
        <v>308.86529152763819</v>
      </c>
      <c r="CH18" s="382">
        <f t="shared" si="5"/>
        <v>309.41806570816362</v>
      </c>
      <c r="CI18" s="382">
        <f t="shared" si="5"/>
        <v>310.00189247213871</v>
      </c>
      <c r="CJ18" s="382">
        <f t="shared" si="5"/>
        <v>310.61668808811584</v>
      </c>
      <c r="CK18" s="382">
        <f t="shared" si="5"/>
        <v>311.26236566807768</v>
      </c>
      <c r="CL18" s="382">
        <f t="shared" si="5"/>
        <v>311.93883535664077</v>
      </c>
      <c r="CM18" s="382">
        <f t="shared" si="5"/>
        <v>312.64600452370547</v>
      </c>
      <c r="CN18" s="382">
        <f t="shared" si="5"/>
        <v>313.38377795983183</v>
      </c>
      <c r="CO18" s="382">
        <f t="shared" si="5"/>
        <v>314.15205807362378</v>
      </c>
      <c r="CP18" s="382">
        <f t="shared" si="5"/>
        <v>314.95074509042246</v>
      </c>
      <c r="CQ18" s="382">
        <f t="shared" si="5"/>
        <v>315.77973725162042</v>
      </c>
      <c r="CR18" s="382">
        <f t="shared" si="5"/>
        <v>316.63893101393165</v>
      </c>
      <c r="CS18" s="382">
        <f t="shared" si="5"/>
        <v>317.52822124797359</v>
      </c>
      <c r="CT18" s="382">
        <f t="shared" si="5"/>
        <v>318.44750143554143</v>
      </c>
      <c r="CU18" s="382">
        <f t="shared" si="5"/>
        <v>319.39666386498499</v>
      </c>
      <c r="CV18" s="382">
        <f t="shared" si="5"/>
        <v>320.37559982412614</v>
      </c>
      <c r="CW18" s="382">
        <f t="shared" si="6"/>
        <v>321.38419979018852</v>
      </c>
      <c r="CX18" s="382">
        <f t="shared" si="6"/>
        <v>322.42235361624182</v>
      </c>
      <c r="CY18" s="382">
        <f t="shared" si="6"/>
        <v>323.48995071370041</v>
      </c>
      <c r="CZ18" s="382">
        <f t="shared" si="6"/>
        <v>324.58688023044874</v>
      </c>
      <c r="DA18" s="382">
        <f t="shared" si="6"/>
        <v>325.71303122420318</v>
      </c>
      <c r="DB18" s="382">
        <f t="shared" si="6"/>
        <v>326.86829283075571</v>
      </c>
      <c r="DC18" s="382">
        <f t="shared" si="6"/>
        <v>328.0525544267814</v>
      </c>
      <c r="DD18" s="382">
        <f t="shared" si="6"/>
        <v>329.26570578692764</v>
      </c>
      <c r="DE18" s="521"/>
      <c r="DF18" s="252"/>
      <c r="DG18" s="537">
        <f t="shared" si="19"/>
        <v>70</v>
      </c>
      <c r="DH18" s="524">
        <v>7000</v>
      </c>
      <c r="DI18" s="382">
        <f t="shared" si="7"/>
        <v>10.994764178015533</v>
      </c>
      <c r="DJ18" s="382">
        <f t="shared" si="7"/>
        <v>21.989077983856188</v>
      </c>
      <c r="DK18" s="382">
        <f t="shared" si="7"/>
        <v>32.982491770243207</v>
      </c>
      <c r="DL18" s="382">
        <f t="shared" si="7"/>
        <v>43.974557337232291</v>
      </c>
      <c r="DM18" s="382">
        <f t="shared" si="7"/>
        <v>54.96482864960376</v>
      </c>
      <c r="DN18" s="382">
        <f t="shared" si="7"/>
        <v>65.952862546913224</v>
      </c>
      <c r="DO18" s="382">
        <f t="shared" si="7"/>
        <v>76.938219443686279</v>
      </c>
      <c r="DP18" s="382">
        <f t="shared" si="7"/>
        <v>87.920464017427037</v>
      </c>
      <c r="DQ18" s="382">
        <f t="shared" si="7"/>
        <v>98.899165882242343</v>
      </c>
      <c r="DR18" s="382">
        <f t="shared" si="7"/>
        <v>109.87390024581406</v>
      </c>
      <c r="DS18" s="382">
        <f t="shared" si="7"/>
        <v>120.8442485476703</v>
      </c>
      <c r="DT18" s="382">
        <f t="shared" si="7"/>
        <v>131.80979907681805</v>
      </c>
      <c r="DU18" s="382">
        <f t="shared" si="7"/>
        <v>142.77014756682323</v>
      </c>
      <c r="DV18" s="382">
        <f t="shared" si="7"/>
        <v>153.7248977666487</v>
      </c>
      <c r="DW18" s="382">
        <f t="shared" si="7"/>
        <v>164.67366198568797</v>
      </c>
      <c r="DX18" s="382">
        <f t="shared" si="7"/>
        <v>175.61606161150758</v>
      </c>
      <c r="DY18" s="382">
        <f t="shared" si="8"/>
        <v>186.5517275990417</v>
      </c>
      <c r="DZ18" s="382">
        <f t="shared" si="8"/>
        <v>197.4803009301136</v>
      </c>
      <c r="EA18" s="382">
        <f t="shared" si="8"/>
        <v>208.40143304227607</v>
      </c>
      <c r="EB18" s="382">
        <f t="shared" si="8"/>
        <v>219.31478622618948</v>
      </c>
      <c r="EC18" s="382">
        <f t="shared" si="8"/>
        <v>230.2200339908585</v>
      </c>
      <c r="ED18" s="382">
        <f t="shared" si="8"/>
        <v>241.11686139625132</v>
      </c>
      <c r="EE18" s="382">
        <f t="shared" si="8"/>
        <v>252.00496535293303</v>
      </c>
      <c r="EF18" s="382">
        <f t="shared" si="8"/>
        <v>262.88405488857455</v>
      </c>
      <c r="EG18" s="382">
        <f t="shared" si="8"/>
        <v>273.75385138125199</v>
      </c>
      <c r="EH18" s="382">
        <f t="shared" si="8"/>
        <v>284.61408875969681</v>
      </c>
      <c r="EI18" s="382">
        <f t="shared" si="8"/>
        <v>295.46451367070921</v>
      </c>
      <c r="EJ18" s="382">
        <f t="shared" si="8"/>
        <v>306.30488561414478</v>
      </c>
      <c r="EK18" s="382">
        <f t="shared" si="8"/>
        <v>317.13497704597779</v>
      </c>
      <c r="EL18" s="382">
        <f t="shared" si="8"/>
        <v>327.95457345006724</v>
      </c>
      <c r="EM18" s="382">
        <f t="shared" si="8"/>
        <v>338.76347337936727</v>
      </c>
      <c r="EN18" s="382">
        <f t="shared" si="8"/>
        <v>349.56148846741854</v>
      </c>
      <c r="EO18" s="382">
        <f t="shared" si="9"/>
        <v>360.34844341106003</v>
      </c>
      <c r="EP18" s="382">
        <f t="shared" si="9"/>
        <v>371.12417592536349</v>
      </c>
      <c r="EQ18" s="382">
        <f t="shared" si="9"/>
        <v>381.8885366718884</v>
      </c>
      <c r="ER18" s="382">
        <f t="shared" si="9"/>
        <v>392.64138916140672</v>
      </c>
      <c r="ES18" s="382">
        <f t="shared" si="9"/>
        <v>403.38260963230448</v>
      </c>
      <c r="ET18" s="382">
        <f t="shared" si="9"/>
        <v>414.11208690591002</v>
      </c>
      <c r="EU18" s="382">
        <f t="shared" si="9"/>
        <v>424.82972222004793</v>
      </c>
      <c r="EV18" s="382">
        <f t="shared" si="9"/>
        <v>435.53542904212691</v>
      </c>
      <c r="EW18" s="521"/>
      <c r="EX18" s="252"/>
      <c r="EY18" s="515">
        <f t="shared" si="20"/>
        <v>70</v>
      </c>
      <c r="EZ18" s="524">
        <v>7000</v>
      </c>
      <c r="FA18" s="382">
        <f t="shared" si="10"/>
        <v>83.147521671893969</v>
      </c>
      <c r="FB18" s="382">
        <f t="shared" si="10"/>
        <v>93.195284078841894</v>
      </c>
      <c r="FC18" s="382">
        <f t="shared" si="10"/>
        <v>103.27487940120602</v>
      </c>
      <c r="FD18" s="382">
        <f t="shared" si="10"/>
        <v>113.38629462811008</v>
      </c>
      <c r="FE18" s="382">
        <f t="shared" si="10"/>
        <v>123.52951159010888</v>
      </c>
      <c r="FF18" s="382">
        <f t="shared" si="10"/>
        <v>133.704507004709</v>
      </c>
      <c r="FG18" s="382">
        <f t="shared" si="10"/>
        <v>143.91125253452424</v>
      </c>
      <c r="FH18" s="382">
        <f t="shared" si="10"/>
        <v>154.14971485779097</v>
      </c>
      <c r="FI18" s="382">
        <f t="shared" si="10"/>
        <v>164.41985575091422</v>
      </c>
      <c r="FJ18" s="382">
        <f t="shared" si="10"/>
        <v>174.72163218265842</v>
      </c>
      <c r="FK18" s="382">
        <f t="shared" si="10"/>
        <v>185.05499641954668</v>
      </c>
      <c r="FL18" s="382">
        <f t="shared" si="10"/>
        <v>195.41989614198758</v>
      </c>
      <c r="FM18" s="382">
        <f t="shared" si="10"/>
        <v>205.81627457059943</v>
      </c>
      <c r="FN18" s="382">
        <f t="shared" si="10"/>
        <v>216.24407060216549</v>
      </c>
      <c r="FO18" s="382">
        <f t="shared" si="10"/>
        <v>226.70321895461791</v>
      </c>
      <c r="FP18" s="382">
        <f t="shared" si="10"/>
        <v>237.19365032041316</v>
      </c>
      <c r="FQ18" s="382">
        <f t="shared" si="11"/>
        <v>247.71529152763821</v>
      </c>
      <c r="FR18" s="382">
        <f t="shared" si="11"/>
        <v>258.26806570816365</v>
      </c>
      <c r="FS18" s="382">
        <f t="shared" si="11"/>
        <v>268.85189247213873</v>
      </c>
      <c r="FT18" s="382">
        <f t="shared" si="11"/>
        <v>279.46668808811586</v>
      </c>
      <c r="FU18" s="382">
        <f t="shared" si="11"/>
        <v>290.1123656680777</v>
      </c>
      <c r="FV18" s="382">
        <f t="shared" si="11"/>
        <v>300.78883535664079</v>
      </c>
      <c r="FW18" s="382">
        <f t="shared" si="11"/>
        <v>311.49600452370549</v>
      </c>
      <c r="FX18" s="382">
        <f t="shared" si="11"/>
        <v>322.23377795983185</v>
      </c>
      <c r="FY18" s="382">
        <f t="shared" si="11"/>
        <v>333.0020580736238</v>
      </c>
      <c r="FZ18" s="382">
        <f t="shared" si="11"/>
        <v>343.80074509042248</v>
      </c>
      <c r="GA18" s="382">
        <f t="shared" si="11"/>
        <v>354.62973725162044</v>
      </c>
      <c r="GB18" s="382">
        <f t="shared" si="11"/>
        <v>365.48893101393168</v>
      </c>
      <c r="GC18" s="382">
        <f t="shared" si="11"/>
        <v>376.37822124797361</v>
      </c>
      <c r="GD18" s="382">
        <f t="shared" si="11"/>
        <v>387.29750143554145</v>
      </c>
      <c r="GE18" s="382">
        <f t="shared" si="11"/>
        <v>398.24666386498501</v>
      </c>
      <c r="GF18" s="382">
        <f t="shared" si="11"/>
        <v>409.22559982412616</v>
      </c>
      <c r="GG18" s="382">
        <f t="shared" si="12"/>
        <v>420.23419979018854</v>
      </c>
      <c r="GH18" s="382">
        <f t="shared" si="12"/>
        <v>431.27235361624184</v>
      </c>
      <c r="GI18" s="382">
        <f t="shared" si="12"/>
        <v>442.33995071370043</v>
      </c>
      <c r="GJ18" s="382">
        <f t="shared" si="12"/>
        <v>453.43688023044876</v>
      </c>
      <c r="GK18" s="382">
        <f t="shared" si="12"/>
        <v>464.5630312242032</v>
      </c>
      <c r="GL18" s="382">
        <f t="shared" si="12"/>
        <v>475.71829283075573</v>
      </c>
      <c r="GM18" s="382">
        <f t="shared" si="12"/>
        <v>486.90255442678142</v>
      </c>
      <c r="GN18" s="382">
        <f t="shared" si="12"/>
        <v>498.11570578692766</v>
      </c>
      <c r="GO18" s="511"/>
      <c r="GP18" s="521"/>
      <c r="GQ18" s="524">
        <v>7000</v>
      </c>
      <c r="GR18" s="583">
        <f t="shared" si="13"/>
        <v>6.5624652175942746</v>
      </c>
      <c r="GS18" s="477">
        <f t="shared" si="13"/>
        <v>3.238253379576145</v>
      </c>
      <c r="GT18" s="477">
        <f t="shared" si="13"/>
        <v>2.1312030673916698</v>
      </c>
      <c r="GU18" s="477">
        <f t="shared" si="13"/>
        <v>1.5784522117772042</v>
      </c>
      <c r="GV18" s="477">
        <f t="shared" si="13"/>
        <v>1.247428303244595</v>
      </c>
      <c r="GW18" s="477">
        <f t="shared" si="13"/>
        <v>1.0272737503941252</v>
      </c>
      <c r="GX18" s="477">
        <f t="shared" si="13"/>
        <v>0.8704780741625795</v>
      </c>
      <c r="GY18" s="477">
        <f t="shared" si="13"/>
        <v>0.75328595658044284</v>
      </c>
      <c r="GZ18" s="477">
        <f t="shared" si="13"/>
        <v>0.66249992387889622</v>
      </c>
      <c r="HA18" s="477">
        <f t="shared" si="13"/>
        <v>0.59020141991650943</v>
      </c>
      <c r="HB18" s="477">
        <f t="shared" si="13"/>
        <v>0.53135129427816086</v>
      </c>
      <c r="HC18" s="477">
        <f t="shared" si="13"/>
        <v>0.48259004649645126</v>
      </c>
      <c r="HD18" s="477">
        <f t="shared" si="13"/>
        <v>0.44159180387670061</v>
      </c>
      <c r="HE18" s="477">
        <f t="shared" si="13"/>
        <v>0.40669516612995016</v>
      </c>
      <c r="HF18" s="477">
        <f t="shared" si="13"/>
        <v>0.37668171230880271</v>
      </c>
      <c r="HG18" s="477">
        <f t="shared" si="13"/>
        <v>0.35063756779334693</v>
      </c>
      <c r="HH18" s="477">
        <f t="shared" si="14"/>
        <v>0.32786383013324993</v>
      </c>
      <c r="HI18" s="477">
        <f t="shared" si="14"/>
        <v>0.30781685308228418</v>
      </c>
      <c r="HJ18" s="477">
        <f t="shared" si="14"/>
        <v>0.29006738844065316</v>
      </c>
      <c r="HK18" s="477">
        <f t="shared" si="14"/>
        <v>0.27427198547337767</v>
      </c>
      <c r="HL18" s="477">
        <f t="shared" si="14"/>
        <v>0.26015256204678255</v>
      </c>
      <c r="HM18" s="477">
        <f t="shared" si="14"/>
        <v>0.24748154739093328</v>
      </c>
      <c r="HN18" s="477">
        <f t="shared" si="14"/>
        <v>0.23607090077552736</v>
      </c>
      <c r="HO18" s="477">
        <f t="shared" si="14"/>
        <v>0.22576387562346883</v>
      </c>
      <c r="HP18" s="477">
        <f t="shared" si="14"/>
        <v>0.21642876033863689</v>
      </c>
      <c r="HQ18" s="477">
        <f t="shared" si="14"/>
        <v>0.20795406365388219</v>
      </c>
      <c r="HR18" s="477">
        <f t="shared" si="14"/>
        <v>0.20024476999241267</v>
      </c>
      <c r="HS18" s="477">
        <f t="shared" si="14"/>
        <v>0.19321939733714077</v>
      </c>
      <c r="HT18" s="477">
        <f t="shared" si="14"/>
        <v>0.18680766389702519</v>
      </c>
      <c r="HU18" s="477">
        <f t="shared" si="14"/>
        <v>0.18094862151544128</v>
      </c>
      <c r="HV18" s="477">
        <f t="shared" si="14"/>
        <v>0.17558915042474182</v>
      </c>
      <c r="HW18" s="477">
        <f t="shared" si="14"/>
        <v>0.17068273629996492</v>
      </c>
      <c r="HX18" s="477">
        <f t="shared" si="15"/>
        <v>0.16618846972738294</v>
      </c>
      <c r="HY18" s="477">
        <f t="shared" si="15"/>
        <v>0.16207022229393839</v>
      </c>
      <c r="HZ18" s="477">
        <f t="shared" si="15"/>
        <v>0.15829596397063567</v>
      </c>
      <c r="IA18" s="477">
        <f t="shared" si="15"/>
        <v>0.15483719431333379</v>
      </c>
      <c r="IB18" s="477">
        <f t="shared" si="15"/>
        <v>0.15166846594518921</v>
      </c>
      <c r="IC18" s="477">
        <f t="shared" si="15"/>
        <v>0.14876698331880178</v>
      </c>
      <c r="ID18" s="477">
        <f t="shared" si="15"/>
        <v>0.14611226324362916</v>
      </c>
      <c r="IE18" s="477">
        <f t="shared" si="15"/>
        <v>0.14368584636715678</v>
      </c>
    </row>
    <row r="19" spans="1:320">
      <c r="J19" s="252"/>
      <c r="K19" s="499">
        <v>8000</v>
      </c>
      <c r="L19" s="382">
        <f t="shared" si="21"/>
        <v>2.4383999999999997</v>
      </c>
      <c r="M19" s="382">
        <v>80</v>
      </c>
      <c r="N19" s="491"/>
      <c r="O19" s="263"/>
      <c r="P19" s="383">
        <f t="shared" si="16"/>
        <v>29.150399999999877</v>
      </c>
      <c r="Q19" s="383">
        <f>$Q$11-Konstanten!$C$33*K19</f>
        <v>302.30039999999985</v>
      </c>
      <c r="R19" s="382">
        <f t="shared" si="22"/>
        <v>677.52596364244494</v>
      </c>
      <c r="S19" s="263">
        <f t="shared" si="0"/>
        <v>0.76446081797666487</v>
      </c>
      <c r="T19" s="492"/>
      <c r="U19" s="492"/>
      <c r="V19" s="170"/>
      <c r="X19" s="524">
        <v>8000</v>
      </c>
      <c r="Y19" s="410">
        <f t="shared" si="17"/>
        <v>1.645494280911643E-2</v>
      </c>
      <c r="Z19" s="410">
        <f t="shared" si="1"/>
        <v>3.2909098857983897E-2</v>
      </c>
      <c r="AA19" s="410">
        <f t="shared" si="1"/>
        <v>4.9361682701230362E-2</v>
      </c>
      <c r="AB19" s="410">
        <f t="shared" si="1"/>
        <v>6.5811911518220065E-2</v>
      </c>
      <c r="AC19" s="410">
        <f t="shared" si="1"/>
        <v>8.2259006413703581E-2</v>
      </c>
      <c r="AD19" s="410">
        <f t="shared" si="1"/>
        <v>9.8702193704216665E-2</v>
      </c>
      <c r="AE19" s="410">
        <f t="shared" si="1"/>
        <v>0.11514070618585306</v>
      </c>
      <c r="AF19" s="410">
        <f t="shared" si="1"/>
        <v>0.13157378437879286</v>
      </c>
      <c r="AG19" s="410">
        <f t="shared" si="1"/>
        <v>0.1480006777445069</v>
      </c>
      <c r="AH19" s="410">
        <f t="shared" si="1"/>
        <v>0.1644206458713017</v>
      </c>
      <c r="AI19" s="410">
        <f t="shared" si="1"/>
        <v>0.18083295962442594</v>
      </c>
      <c r="AJ19" s="410">
        <f t="shared" si="1"/>
        <v>0.19723690225696017</v>
      </c>
      <c r="AK19" s="410">
        <f t="shared" si="1"/>
        <v>0.2136317704780597</v>
      </c>
      <c r="AL19" s="410">
        <f t="shared" si="1"/>
        <v>0.23001687547532784</v>
      </c>
      <c r="AM19" s="410">
        <f t="shared" si="1"/>
        <v>0.24639154388841414</v>
      </c>
      <c r="AN19" s="410">
        <f t="shared" si="1"/>
        <v>0.26275511873118668</v>
      </c>
      <c r="AO19" s="410">
        <f t="shared" si="1"/>
        <v>0.27910696026011289</v>
      </c>
      <c r="AP19" s="410">
        <f t="shared" si="2"/>
        <v>0.29544644678687931</v>
      </c>
      <c r="AQ19" s="410">
        <f t="shared" si="2"/>
        <v>0.31177297543346055</v>
      </c>
      <c r="AR19" s="410">
        <f t="shared" si="2"/>
        <v>0.32808596282824709</v>
      </c>
      <c r="AS19" s="410">
        <f t="shared" si="2"/>
        <v>0.34438484574215839</v>
      </c>
      <c r="AT19" s="410">
        <f t="shared" si="2"/>
        <v>0.36066908166391859</v>
      </c>
      <c r="AU19" s="410">
        <f t="shared" si="2"/>
        <v>0.37693814931403463</v>
      </c>
      <c r="AV19" s="410">
        <f t="shared" si="2"/>
        <v>0.39319154909727499</v>
      </c>
      <c r="AW19" s="410">
        <f t="shared" si="2"/>
        <v>0.40942880349377508</v>
      </c>
      <c r="AX19" s="410">
        <f t="shared" si="2"/>
        <v>0.42564945738912902</v>
      </c>
      <c r="AY19" s="410">
        <f t="shared" si="2"/>
        <v>0.44185307834411552</v>
      </c>
      <c r="AZ19" s="410">
        <f t="shared" si="2"/>
        <v>0.45803925680497015</v>
      </c>
      <c r="BA19" s="410">
        <f t="shared" si="2"/>
        <v>0.47420760625531716</v>
      </c>
      <c r="BB19" s="410">
        <f t="shared" si="2"/>
        <v>0.49035776331112035</v>
      </c>
      <c r="BC19" s="410">
        <f t="shared" si="2"/>
        <v>0.50648938776019481</v>
      </c>
      <c r="BD19" s="410">
        <f t="shared" si="2"/>
        <v>0.52260216254801106</v>
      </c>
      <c r="BE19" s="410">
        <f t="shared" si="2"/>
        <v>0.53869579371170806</v>
      </c>
      <c r="BF19" s="410">
        <f t="shared" si="3"/>
        <v>0.5547700102643317</v>
      </c>
      <c r="BG19" s="410">
        <f t="shared" si="3"/>
        <v>0.57082456403147885</v>
      </c>
      <c r="BH19" s="410">
        <f t="shared" si="3"/>
        <v>0.58685922944263791</v>
      </c>
      <c r="BI19" s="410">
        <f t="shared" si="3"/>
        <v>0.60287380327957707</v>
      </c>
      <c r="BJ19" s="410">
        <f t="shared" si="3"/>
        <v>0.61886810438422668</v>
      </c>
      <c r="BK19" s="410">
        <f t="shared" si="3"/>
        <v>0.63484197332856829</v>
      </c>
      <c r="BL19" s="410">
        <f t="shared" si="3"/>
        <v>0.65079527204903664</v>
      </c>
      <c r="BM19" s="253"/>
      <c r="BN19" s="252"/>
      <c r="BO19" s="537">
        <f t="shared" si="18"/>
        <v>80.000000000000014</v>
      </c>
      <c r="BP19" s="524">
        <v>8000</v>
      </c>
      <c r="BQ19" s="382">
        <f t="shared" si="4"/>
        <v>302.31677048219785</v>
      </c>
      <c r="BR19" s="382">
        <f t="shared" si="4"/>
        <v>302.36587879794155</v>
      </c>
      <c r="BS19" s="382">
        <f t="shared" si="4"/>
        <v>302.44771556290249</v>
      </c>
      <c r="BT19" s="382">
        <f t="shared" si="4"/>
        <v>302.5622651638983</v>
      </c>
      <c r="BU19" s="382">
        <f t="shared" si="4"/>
        <v>302.7095057997962</v>
      </c>
      <c r="BV19" s="382">
        <f t="shared" si="4"/>
        <v>302.8894095384905</v>
      </c>
      <c r="BW19" s="382">
        <f t="shared" si="4"/>
        <v>303.10194238967068</v>
      </c>
      <c r="BX19" s="382">
        <f t="shared" si="4"/>
        <v>303.34706439301658</v>
      </c>
      <c r="BY19" s="382">
        <f t="shared" si="4"/>
        <v>303.62472972138784</v>
      </c>
      <c r="BZ19" s="382">
        <f t="shared" si="4"/>
        <v>303.93488679849872</v>
      </c>
      <c r="CA19" s="382">
        <f t="shared" si="4"/>
        <v>304.27747843050815</v>
      </c>
      <c r="CB19" s="382">
        <f t="shared" si="4"/>
        <v>304.65244195088826</v>
      </c>
      <c r="CC19" s="382">
        <f t="shared" si="4"/>
        <v>305.05970937788243</v>
      </c>
      <c r="CD19" s="382">
        <f t="shared" si="4"/>
        <v>305.49920758380841</v>
      </c>
      <c r="CE19" s="382">
        <f t="shared" si="4"/>
        <v>305.97085847542013</v>
      </c>
      <c r="CF19" s="382">
        <f t="shared" si="4"/>
        <v>306.47457918449936</v>
      </c>
      <c r="CG19" s="382">
        <f t="shared" si="5"/>
        <v>307.01028226781608</v>
      </c>
      <c r="CH19" s="382">
        <f t="shared" si="5"/>
        <v>307.57787591557036</v>
      </c>
      <c r="CI19" s="382">
        <f t="shared" si="5"/>
        <v>308.17726416740578</v>
      </c>
      <c r="CJ19" s="382">
        <f t="shared" si="5"/>
        <v>308.80834713507033</v>
      </c>
      <c r="CK19" s="382">
        <f t="shared" si="5"/>
        <v>309.47102123079395</v>
      </c>
      <c r="CL19" s="382">
        <f t="shared" si="5"/>
        <v>310.16517940044787</v>
      </c>
      <c r="CM19" s="382">
        <f t="shared" si="5"/>
        <v>310.89071136055452</v>
      </c>
      <c r="CN19" s="382">
        <f t="shared" si="5"/>
        <v>311.64750383822781</v>
      </c>
      <c r="CO19" s="382">
        <f t="shared" si="5"/>
        <v>312.4354408131361</v>
      </c>
      <c r="CP19" s="382">
        <f t="shared" si="5"/>
        <v>313.25440376060112</v>
      </c>
      <c r="CQ19" s="382">
        <f t="shared" si="5"/>
        <v>314.10427189496892</v>
      </c>
      <c r="CR19" s="382">
        <f t="shared" si="5"/>
        <v>314.98492241241991</v>
      </c>
      <c r="CS19" s="382">
        <f t="shared" si="5"/>
        <v>315.89623073241398</v>
      </c>
      <c r="CT19" s="382">
        <f t="shared" si="5"/>
        <v>316.83807073700598</v>
      </c>
      <c r="CU19" s="382">
        <f t="shared" si="5"/>
        <v>317.81031500730194</v>
      </c>
      <c r="CV19" s="382">
        <f t="shared" si="5"/>
        <v>318.81283505637089</v>
      </c>
      <c r="CW19" s="382">
        <f t="shared" si="6"/>
        <v>319.84550155796853</v>
      </c>
      <c r="CX19" s="382">
        <f t="shared" si="6"/>
        <v>320.90818457047499</v>
      </c>
      <c r="CY19" s="382">
        <f t="shared" si="6"/>
        <v>322.00075375549295</v>
      </c>
      <c r="CZ19" s="382">
        <f t="shared" si="6"/>
        <v>323.12307859060439</v>
      </c>
      <c r="DA19" s="382">
        <f t="shared" si="6"/>
        <v>324.27502857582573</v>
      </c>
      <c r="DB19" s="382">
        <f t="shared" si="6"/>
        <v>325.45647343335298</v>
      </c>
      <c r="DC19" s="382">
        <f t="shared" si="6"/>
        <v>326.66728330023483</v>
      </c>
      <c r="DD19" s="382">
        <f t="shared" si="6"/>
        <v>327.90732891365735</v>
      </c>
      <c r="DE19" s="521"/>
      <c r="DF19" s="252"/>
      <c r="DG19" s="537">
        <f t="shared" si="19"/>
        <v>80.000000000000014</v>
      </c>
      <c r="DH19" s="524">
        <v>8000</v>
      </c>
      <c r="DI19" s="382">
        <f t="shared" si="7"/>
        <v>11.148650983427929</v>
      </c>
      <c r="DJ19" s="382">
        <f t="shared" si="7"/>
        <v>22.296768916360023</v>
      </c>
      <c r="DK19" s="382">
        <f t="shared" si="7"/>
        <v>33.443821639163708</v>
      </c>
      <c r="DL19" s="382">
        <f t="shared" si="7"/>
        <v>44.589278770533369</v>
      </c>
      <c r="DM19" s="382">
        <f t="shared" si="7"/>
        <v>55.732612588714574</v>
      </c>
      <c r="DN19" s="382">
        <f t="shared" si="7"/>
        <v>66.873298903072651</v>
      </c>
      <c r="DO19" s="382">
        <f t="shared" si="7"/>
        <v>78.01081791304172</v>
      </c>
      <c r="DP19" s="382">
        <f t="shared" si="7"/>
        <v>89.144655051324904</v>
      </c>
      <c r="DQ19" s="382">
        <f t="shared" si="7"/>
        <v>100.274301808582</v>
      </c>
      <c r="DR19" s="382">
        <f t="shared" si="7"/>
        <v>111.39925653666687</v>
      </c>
      <c r="DS19" s="382">
        <f t="shared" si="7"/>
        <v>122.51902522785453</v>
      </c>
      <c r="DT19" s="382">
        <f t="shared" si="7"/>
        <v>133.63312226749767</v>
      </c>
      <c r="DU19" s="382">
        <f t="shared" si="7"/>
        <v>144.74107115778901</v>
      </c>
      <c r="DV19" s="382">
        <f t="shared" si="7"/>
        <v>155.84240521044575</v>
      </c>
      <c r="DW19" s="382">
        <f t="shared" si="7"/>
        <v>166.93666820634755</v>
      </c>
      <c r="DX19" s="382">
        <f t="shared" si="7"/>
        <v>178.02341502033229</v>
      </c>
      <c r="DY19" s="382">
        <f t="shared" si="8"/>
        <v>189.10221220954656</v>
      </c>
      <c r="DZ19" s="382">
        <f t="shared" si="8"/>
        <v>200.17263856401672</v>
      </c>
      <c r="EA19" s="382">
        <f t="shared" si="8"/>
        <v>211.23428561822766</v>
      </c>
      <c r="EB19" s="382">
        <f t="shared" si="8"/>
        <v>222.28675812276748</v>
      </c>
      <c r="EC19" s="382">
        <f t="shared" si="8"/>
        <v>233.32967447531061</v>
      </c>
      <c r="ED19" s="382">
        <f t="shared" si="8"/>
        <v>244.36266711038212</v>
      </c>
      <c r="EE19" s="382">
        <f t="shared" si="8"/>
        <v>255.3853828475911</v>
      </c>
      <c r="EF19" s="382">
        <f t="shared" si="8"/>
        <v>266.39748319819694</v>
      </c>
      <c r="EG19" s="382">
        <f t="shared" si="8"/>
        <v>277.3986446300932</v>
      </c>
      <c r="EH19" s="382">
        <f t="shared" si="8"/>
        <v>288.38855879145342</v>
      </c>
      <c r="EI19" s="382">
        <f t="shared" si="8"/>
        <v>299.36693269347757</v>
      </c>
      <c r="EJ19" s="382">
        <f t="shared" si="8"/>
        <v>310.3334888528567</v>
      </c>
      <c r="EK19" s="382">
        <f t="shared" si="8"/>
        <v>321.28796539471085</v>
      </c>
      <c r="EL19" s="382">
        <f t="shared" si="8"/>
        <v>332.23011611692073</v>
      </c>
      <c r="EM19" s="382">
        <f t="shared" si="8"/>
        <v>343.15971051689792</v>
      </c>
      <c r="EN19" s="382">
        <f t="shared" si="8"/>
        <v>354.07653378196682</v>
      </c>
      <c r="EO19" s="382">
        <f t="shared" si="9"/>
        <v>364.98038674465676</v>
      </c>
      <c r="EP19" s="382">
        <f t="shared" si="9"/>
        <v>375.87108580427042</v>
      </c>
      <c r="EQ19" s="382">
        <f t="shared" si="9"/>
        <v>386.7484628162062</v>
      </c>
      <c r="ER19" s="382">
        <f t="shared" si="9"/>
        <v>397.61236495058597</v>
      </c>
      <c r="ES19" s="382">
        <f t="shared" si="9"/>
        <v>408.46265452178125</v>
      </c>
      <c r="ET19" s="382">
        <f t="shared" si="9"/>
        <v>419.29920879049638</v>
      </c>
      <c r="EU19" s="382">
        <f t="shared" si="9"/>
        <v>430.12191974010955</v>
      </c>
      <c r="EV19" s="382">
        <f t="shared" si="9"/>
        <v>440.93069382897067</v>
      </c>
      <c r="EW19" s="521"/>
      <c r="EX19" s="252"/>
      <c r="EY19" s="515">
        <f t="shared" si="20"/>
        <v>80.000000000000014</v>
      </c>
      <c r="EZ19" s="524">
        <v>8000</v>
      </c>
      <c r="FA19" s="382">
        <f t="shared" si="10"/>
        <v>87.16677048219789</v>
      </c>
      <c r="FB19" s="382">
        <f t="shared" si="10"/>
        <v>97.215878797941585</v>
      </c>
      <c r="FC19" s="382">
        <f t="shared" si="10"/>
        <v>107.29771556290252</v>
      </c>
      <c r="FD19" s="382">
        <f t="shared" si="10"/>
        <v>117.41226516389834</v>
      </c>
      <c r="FE19" s="382">
        <f t="shared" si="10"/>
        <v>127.55950579979624</v>
      </c>
      <c r="FF19" s="382">
        <f t="shared" si="10"/>
        <v>137.73940953849052</v>
      </c>
      <c r="FG19" s="382">
        <f t="shared" si="10"/>
        <v>147.95194238967071</v>
      </c>
      <c r="FH19" s="382">
        <f t="shared" si="10"/>
        <v>158.1970643930166</v>
      </c>
      <c r="FI19" s="382">
        <f t="shared" si="10"/>
        <v>168.47472972138786</v>
      </c>
      <c r="FJ19" s="382">
        <f t="shared" si="10"/>
        <v>178.78488679849875</v>
      </c>
      <c r="FK19" s="382">
        <f t="shared" si="10"/>
        <v>189.12747843050818</v>
      </c>
      <c r="FL19" s="382">
        <f t="shared" si="10"/>
        <v>199.50244195088828</v>
      </c>
      <c r="FM19" s="382">
        <f t="shared" si="10"/>
        <v>209.90970937788245</v>
      </c>
      <c r="FN19" s="382">
        <f t="shared" si="10"/>
        <v>220.34920758380844</v>
      </c>
      <c r="FO19" s="382">
        <f t="shared" si="10"/>
        <v>230.82085847542015</v>
      </c>
      <c r="FP19" s="382">
        <f t="shared" si="10"/>
        <v>241.32457918449938</v>
      </c>
      <c r="FQ19" s="382">
        <f t="shared" si="11"/>
        <v>251.8602822678161</v>
      </c>
      <c r="FR19" s="382">
        <f t="shared" si="11"/>
        <v>262.42787591557038</v>
      </c>
      <c r="FS19" s="382">
        <f t="shared" si="11"/>
        <v>273.0272641674058</v>
      </c>
      <c r="FT19" s="382">
        <f t="shared" si="11"/>
        <v>283.65834713507036</v>
      </c>
      <c r="FU19" s="382">
        <f t="shared" si="11"/>
        <v>294.32102123079397</v>
      </c>
      <c r="FV19" s="382">
        <f t="shared" si="11"/>
        <v>305.01517940044789</v>
      </c>
      <c r="FW19" s="382">
        <f t="shared" si="11"/>
        <v>315.74071136055454</v>
      </c>
      <c r="FX19" s="382">
        <f t="shared" si="11"/>
        <v>326.49750383822783</v>
      </c>
      <c r="FY19" s="382">
        <f t="shared" si="11"/>
        <v>337.28544081313612</v>
      </c>
      <c r="FZ19" s="382">
        <f t="shared" si="11"/>
        <v>348.10440376060114</v>
      </c>
      <c r="GA19" s="382">
        <f t="shared" si="11"/>
        <v>358.95427189496894</v>
      </c>
      <c r="GB19" s="382">
        <f t="shared" si="11"/>
        <v>369.83492241241993</v>
      </c>
      <c r="GC19" s="382">
        <f t="shared" si="11"/>
        <v>380.74623073241401</v>
      </c>
      <c r="GD19" s="382">
        <f t="shared" si="11"/>
        <v>391.688070737006</v>
      </c>
      <c r="GE19" s="382">
        <f t="shared" si="11"/>
        <v>402.66031500730196</v>
      </c>
      <c r="GF19" s="382">
        <f t="shared" si="11"/>
        <v>413.66283505637091</v>
      </c>
      <c r="GG19" s="382">
        <f t="shared" si="12"/>
        <v>424.69550155796856</v>
      </c>
      <c r="GH19" s="382">
        <f t="shared" si="12"/>
        <v>435.75818457047501</v>
      </c>
      <c r="GI19" s="382">
        <f t="shared" si="12"/>
        <v>446.85075375549297</v>
      </c>
      <c r="GJ19" s="382">
        <f t="shared" si="12"/>
        <v>457.97307859060442</v>
      </c>
      <c r="GK19" s="382">
        <f t="shared" si="12"/>
        <v>469.12502857582575</v>
      </c>
      <c r="GL19" s="382">
        <f t="shared" si="12"/>
        <v>480.30647343335301</v>
      </c>
      <c r="GM19" s="382">
        <f t="shared" si="12"/>
        <v>491.51728330023485</v>
      </c>
      <c r="GN19" s="382">
        <f t="shared" si="12"/>
        <v>502.75732891365737</v>
      </c>
      <c r="GO19" s="511"/>
      <c r="GP19" s="521"/>
      <c r="GQ19" s="524">
        <v>8000</v>
      </c>
      <c r="GR19" s="583">
        <f t="shared" si="13"/>
        <v>6.8185935331340248</v>
      </c>
      <c r="GS19" s="477">
        <f t="shared" si="13"/>
        <v>3.360088188679681</v>
      </c>
      <c r="GT19" s="477">
        <f t="shared" si="13"/>
        <v>2.2082970875928156</v>
      </c>
      <c r="GU19" s="477">
        <f t="shared" si="13"/>
        <v>1.6331949832184711</v>
      </c>
      <c r="GV19" s="477">
        <f t="shared" si="13"/>
        <v>1.2887767121404616</v>
      </c>
      <c r="GW19" s="477">
        <f t="shared" si="13"/>
        <v>1.0597071147653785</v>
      </c>
      <c r="GX19" s="477">
        <f t="shared" si="13"/>
        <v>0.89655673851018991</v>
      </c>
      <c r="GY19" s="477">
        <f t="shared" si="13"/>
        <v>0.77461076384147631</v>
      </c>
      <c r="GZ19" s="477">
        <f t="shared" si="13"/>
        <v>0.68013864651978972</v>
      </c>
      <c r="HA19" s="477">
        <f t="shared" si="13"/>
        <v>0.60490197472414919</v>
      </c>
      <c r="HB19" s="477">
        <f t="shared" si="13"/>
        <v>0.54365804069024137</v>
      </c>
      <c r="HC19" s="477">
        <f t="shared" si="13"/>
        <v>0.49291162674129474</v>
      </c>
      <c r="HD19" s="477">
        <f t="shared" si="13"/>
        <v>0.45024289027853098</v>
      </c>
      <c r="HE19" s="477">
        <f t="shared" si="13"/>
        <v>0.41392329825925295</v>
      </c>
      <c r="HF19" s="477">
        <f t="shared" si="13"/>
        <v>0.38268518807447655</v>
      </c>
      <c r="HG19" s="477">
        <f t="shared" si="13"/>
        <v>0.35557774328133956</v>
      </c>
      <c r="HH19" s="477">
        <f t="shared" si="14"/>
        <v>0.3318738016069665</v>
      </c>
      <c r="HI19" s="477">
        <f t="shared" si="14"/>
        <v>0.31100772712072716</v>
      </c>
      <c r="HJ19" s="477">
        <f t="shared" si="14"/>
        <v>0.29253290188345238</v>
      </c>
      <c r="HK19" s="477">
        <f t="shared" si="14"/>
        <v>0.27609197025766041</v>
      </c>
      <c r="HL19" s="477">
        <f t="shared" si="14"/>
        <v>0.26139558499207122</v>
      </c>
      <c r="HM19" s="477">
        <f t="shared" si="14"/>
        <v>0.24820694997025941</v>
      </c>
      <c r="HN19" s="477">
        <f t="shared" si="14"/>
        <v>0.23633039542040782</v>
      </c>
      <c r="HO19" s="477">
        <f t="shared" si="14"/>
        <v>0.22560280945040725</v>
      </c>
      <c r="HP19" s="477">
        <f t="shared" si="14"/>
        <v>0.21588712613538913</v>
      </c>
      <c r="HQ19" s="477">
        <f t="shared" si="14"/>
        <v>0.20706731646844181</v>
      </c>
      <c r="HR19" s="477">
        <f t="shared" si="14"/>
        <v>0.1990444925408745</v>
      </c>
      <c r="HS19" s="477">
        <f t="shared" si="14"/>
        <v>0.19173384664191229</v>
      </c>
      <c r="HT19" s="477">
        <f t="shared" si="14"/>
        <v>0.18506222374266987</v>
      </c>
      <c r="HU19" s="477">
        <f t="shared" si="14"/>
        <v>0.17896617957163288</v>
      </c>
      <c r="HV19" s="477">
        <f t="shared" si="14"/>
        <v>0.17339041462874211</v>
      </c>
      <c r="HW19" s="477">
        <f t="shared" si="14"/>
        <v>0.16828650189819169</v>
      </c>
      <c r="HX19" s="477">
        <f t="shared" si="15"/>
        <v>0.16361184595677733</v>
      </c>
      <c r="HY19" s="477">
        <f t="shared" si="15"/>
        <v>0.15932882583415833</v>
      </c>
      <c r="HZ19" s="477">
        <f t="shared" si="15"/>
        <v>0.15540408487117655</v>
      </c>
      <c r="IA19" s="477">
        <f t="shared" si="15"/>
        <v>0.15180793898982464</v>
      </c>
      <c r="IB19" s="477">
        <f t="shared" si="15"/>
        <v>0.14851388096928134</v>
      </c>
      <c r="IC19" s="477">
        <f t="shared" si="15"/>
        <v>0.14549816303931787</v>
      </c>
      <c r="ID19" s="477">
        <f t="shared" si="15"/>
        <v>0.14273944373079597</v>
      </c>
      <c r="IE19" s="477">
        <f t="shared" si="15"/>
        <v>0.14021848773510009</v>
      </c>
    </row>
    <row r="20" spans="1:320">
      <c r="J20" s="252"/>
      <c r="K20" s="499">
        <v>9000</v>
      </c>
      <c r="L20" s="382">
        <f t="shared" si="21"/>
        <v>2.7431999999999999</v>
      </c>
      <c r="M20" s="382">
        <v>90</v>
      </c>
      <c r="N20" s="491"/>
      <c r="O20" s="263"/>
      <c r="P20" s="383">
        <f t="shared" si="16"/>
        <v>27.169199999999876</v>
      </c>
      <c r="Q20" s="383">
        <f>$Q$11-Konstanten!$C$33*K20</f>
        <v>300.31919999999985</v>
      </c>
      <c r="R20" s="382">
        <f t="shared" si="22"/>
        <v>675.30214757642079</v>
      </c>
      <c r="S20" s="263">
        <f t="shared" si="0"/>
        <v>0.73849306955613336</v>
      </c>
      <c r="T20" s="492"/>
      <c r="U20" s="492"/>
      <c r="V20" s="170"/>
      <c r="X20" s="524">
        <v>9000</v>
      </c>
      <c r="Y20" s="410">
        <f t="shared" si="17"/>
        <v>1.6741727307359761E-2</v>
      </c>
      <c r="Z20" s="410">
        <f t="shared" si="1"/>
        <v>3.3482534655317878E-2</v>
      </c>
      <c r="AA20" s="410">
        <f t="shared" si="1"/>
        <v>5.0221503680840079E-2</v>
      </c>
      <c r="AB20" s="410">
        <f t="shared" si="1"/>
        <v>6.6957719207624639E-2</v>
      </c>
      <c r="AC20" s="410">
        <f t="shared" si="1"/>
        <v>8.3690270824298085E-2</v>
      </c>
      <c r="AD20" s="410">
        <f t="shared" si="1"/>
        <v>0.10041825444469571</v>
      </c>
      <c r="AE20" s="410">
        <f t="shared" si="1"/>
        <v>0.11714077384431647</v>
      </c>
      <c r="AF20" s="410">
        <f t="shared" si="1"/>
        <v>0.13385694216725694</v>
      </c>
      <c r="AG20" s="410">
        <f t="shared" si="1"/>
        <v>0.15056588339832128</v>
      </c>
      <c r="AH20" s="410">
        <f t="shared" si="1"/>
        <v>0.16726673379495732</v>
      </c>
      <c r="AI20" s="410">
        <f t="shared" si="1"/>
        <v>0.183958643274135</v>
      </c>
      <c r="AJ20" s="410">
        <f t="shared" si="1"/>
        <v>0.20064077674952172</v>
      </c>
      <c r="AK20" s="410">
        <f t="shared" si="1"/>
        <v>0.21731231541460425</v>
      </c>
      <c r="AL20" s="410">
        <f t="shared" si="1"/>
        <v>0.23397245796777422</v>
      </c>
      <c r="AM20" s="410">
        <f t="shared" si="1"/>
        <v>0.25062042177579413</v>
      </c>
      <c r="AN20" s="410">
        <f t="shared" si="1"/>
        <v>0.26725544397236223</v>
      </c>
      <c r="AO20" s="410">
        <f t="shared" si="1"/>
        <v>0.2838767824889723</v>
      </c>
      <c r="AP20" s="410">
        <f t="shared" si="2"/>
        <v>0.3004837170156392</v>
      </c>
      <c r="AQ20" s="410">
        <f t="shared" si="2"/>
        <v>0.31707554988942871</v>
      </c>
      <c r="AR20" s="410">
        <f t="shared" si="2"/>
        <v>0.33365160690920176</v>
      </c>
      <c r="AS20" s="410">
        <f t="shared" si="2"/>
        <v>0.3502112380753612</v>
      </c>
      <c r="AT20" s="410">
        <f t="shared" si="2"/>
        <v>0.36675381825379094</v>
      </c>
      <c r="AU20" s="410">
        <f t="shared" si="2"/>
        <v>0.38327874776357351</v>
      </c>
      <c r="AV20" s="410">
        <f t="shared" si="2"/>
        <v>0.39978545288847311</v>
      </c>
      <c r="AW20" s="410">
        <f t="shared" si="2"/>
        <v>0.41627338631249539</v>
      </c>
      <c r="AX20" s="410">
        <f t="shared" si="2"/>
        <v>0.43274202748025531</v>
      </c>
      <c r="AY20" s="410">
        <f t="shared" si="2"/>
        <v>0.44919088288315134</v>
      </c>
      <c r="AZ20" s="410">
        <f t="shared" si="2"/>
        <v>0.46561948627268335</v>
      </c>
      <c r="BA20" s="410">
        <f t="shared" si="2"/>
        <v>0.48202739880258705</v>
      </c>
      <c r="BB20" s="410">
        <f t="shared" si="2"/>
        <v>0.49841420910162371</v>
      </c>
      <c r="BC20" s="410">
        <f t="shared" si="2"/>
        <v>0.51477953327923287</v>
      </c>
      <c r="BD20" s="410">
        <f t="shared" si="2"/>
        <v>0.53112301486636049</v>
      </c>
      <c r="BE20" s="410">
        <f t="shared" si="2"/>
        <v>0.5474443246940548</v>
      </c>
      <c r="BF20" s="410">
        <f t="shared" si="3"/>
        <v>0.56374316071255892</v>
      </c>
      <c r="BG20" s="410">
        <f t="shared" si="3"/>
        <v>0.58001924775374036</v>
      </c>
      <c r="BH20" s="410">
        <f t="shared" si="3"/>
        <v>0.59627233723989892</v>
      </c>
      <c r="BI20" s="410">
        <f t="shared" si="3"/>
        <v>0.61250220684201329</v>
      </c>
      <c r="BJ20" s="410">
        <f t="shared" si="3"/>
        <v>0.62870866009058746</v>
      </c>
      <c r="BK20" s="410">
        <f t="shared" si="3"/>
        <v>0.6448915259423359</v>
      </c>
      <c r="BL20" s="410">
        <f t="shared" si="3"/>
        <v>0.66105065830591703</v>
      </c>
      <c r="BM20" s="253"/>
      <c r="BN20" s="252"/>
      <c r="BO20" s="537">
        <f t="shared" si="18"/>
        <v>90.000000000000014</v>
      </c>
      <c r="BP20" s="524">
        <v>9000</v>
      </c>
      <c r="BQ20" s="382">
        <f t="shared" si="4"/>
        <v>300.33603501941593</v>
      </c>
      <c r="BR20" s="382">
        <f t="shared" si="4"/>
        <v>300.38653637737184</v>
      </c>
      <c r="BS20" s="382">
        <f t="shared" si="4"/>
        <v>300.47069298312948</v>
      </c>
      <c r="BT20" s="382">
        <f t="shared" si="4"/>
        <v>300.5884863858696</v>
      </c>
      <c r="BU20" s="382">
        <f t="shared" si="4"/>
        <v>300.73989082512026</v>
      </c>
      <c r="BV20" s="382">
        <f t="shared" si="4"/>
        <v>300.92487330098373</v>
      </c>
      <c r="BW20" s="382">
        <f t="shared" si="4"/>
        <v>301.1433936637942</v>
      </c>
      <c r="BX20" s="382">
        <f t="shared" si="4"/>
        <v>301.39540472273484</v>
      </c>
      <c r="BY20" s="382">
        <f t="shared" si="4"/>
        <v>301.68085237285283</v>
      </c>
      <c r="BZ20" s="382">
        <f t="shared" si="4"/>
        <v>301.99967573981519</v>
      </c>
      <c r="CA20" s="382">
        <f t="shared" si="4"/>
        <v>302.35180734166613</v>
      </c>
      <c r="CB20" s="382">
        <f t="shared" si="4"/>
        <v>302.73717326676638</v>
      </c>
      <c r="CC20" s="382">
        <f t="shared" si="4"/>
        <v>303.15569336702401</v>
      </c>
      <c r="CD20" s="382">
        <f t="shared" si="4"/>
        <v>303.60728146546057</v>
      </c>
      <c r="CE20" s="382">
        <f t="shared" si="4"/>
        <v>304.09184557710103</v>
      </c>
      <c r="CF20" s="382">
        <f t="shared" si="4"/>
        <v>304.60928814212542</v>
      </c>
      <c r="CG20" s="382">
        <f t="shared" si="5"/>
        <v>305.15950627018162</v>
      </c>
      <c r="CH20" s="382">
        <f t="shared" si="5"/>
        <v>305.74239199472595</v>
      </c>
      <c r="CI20" s="382">
        <f t="shared" si="5"/>
        <v>306.35783253623379</v>
      </c>
      <c r="CJ20" s="382">
        <f t="shared" si="5"/>
        <v>307.00571057310901</v>
      </c>
      <c r="CK20" s="382">
        <f t="shared" si="5"/>
        <v>307.68590451911223</v>
      </c>
      <c r="CL20" s="382">
        <f t="shared" si="5"/>
        <v>308.39828880613084</v>
      </c>
      <c r="CM20" s="382">
        <f t="shared" si="5"/>
        <v>309.14273417112003</v>
      </c>
      <c r="CN20" s="382">
        <f t="shared" si="5"/>
        <v>309.91910794606287</v>
      </c>
      <c r="CO20" s="382">
        <f t="shared" si="5"/>
        <v>310.72727434981675</v>
      </c>
      <c r="CP20" s="382">
        <f t="shared" si="5"/>
        <v>311.56709478074742</v>
      </c>
      <c r="CQ20" s="382">
        <f t="shared" si="5"/>
        <v>312.43842810908166</v>
      </c>
      <c r="CR20" s="382">
        <f t="shared" si="5"/>
        <v>313.34113096795295</v>
      </c>
      <c r="CS20" s="382">
        <f t="shared" si="5"/>
        <v>314.27505804216162</v>
      </c>
      <c r="CT20" s="382">
        <f t="shared" si="5"/>
        <v>315.24006235371326</v>
      </c>
      <c r="CU20" s="382">
        <f t="shared" si="5"/>
        <v>316.23599554326057</v>
      </c>
      <c r="CV20" s="382">
        <f t="shared" si="5"/>
        <v>317.26270814662161</v>
      </c>
      <c r="CW20" s="382">
        <f t="shared" si="6"/>
        <v>318.32004986561037</v>
      </c>
      <c r="CX20" s="382">
        <f t="shared" si="6"/>
        <v>319.40786983247483</v>
      </c>
      <c r="CY20" s="382">
        <f t="shared" si="6"/>
        <v>320.52601686729327</v>
      </c>
      <c r="CZ20" s="382">
        <f t="shared" si="6"/>
        <v>321.67433972774978</v>
      </c>
      <c r="DA20" s="382">
        <f t="shared" si="6"/>
        <v>322.8526873507642</v>
      </c>
      <c r="DB20" s="382">
        <f t="shared" si="6"/>
        <v>324.06090908551471</v>
      </c>
      <c r="DC20" s="382">
        <f t="shared" si="6"/>
        <v>325.29885491745591</v>
      </c>
      <c r="DD20" s="382">
        <f t="shared" si="6"/>
        <v>326.56637568298754</v>
      </c>
      <c r="DE20" s="521"/>
      <c r="DF20" s="252"/>
      <c r="DG20" s="537">
        <f t="shared" si="19"/>
        <v>90.000000000000014</v>
      </c>
      <c r="DH20" s="524">
        <v>9000</v>
      </c>
      <c r="DI20" s="382">
        <f t="shared" si="7"/>
        <v>11.305724404798855</v>
      </c>
      <c r="DJ20" s="382">
        <f t="shared" si="7"/>
        <v>22.610827559038096</v>
      </c>
      <c r="DK20" s="382">
        <f t="shared" si="7"/>
        <v>33.914689290188427</v>
      </c>
      <c r="DL20" s="382">
        <f t="shared" si="7"/>
        <v>45.216691577727879</v>
      </c>
      <c r="DM20" s="382">
        <f t="shared" si="7"/>
        <v>56.51621961890077</v>
      </c>
      <c r="DN20" s="382">
        <f t="shared" si="7"/>
        <v>67.812662882378476</v>
      </c>
      <c r="DO20" s="382">
        <f t="shared" si="7"/>
        <v>79.105416145830731</v>
      </c>
      <c r="DP20" s="382">
        <f t="shared" si="7"/>
        <v>90.393880513561371</v>
      </c>
      <c r="DQ20" s="382">
        <f t="shared" si="7"/>
        <v>101.67746441062732</v>
      </c>
      <c r="DR20" s="382">
        <f t="shared" si="7"/>
        <v>112.95558454982816</v>
      </c>
      <c r="DS20" s="382">
        <f t="shared" si="7"/>
        <v>124.22766686826806</v>
      </c>
      <c r="DT20" s="382">
        <f t="shared" si="7"/>
        <v>135.49314743035322</v>
      </c>
      <c r="DU20" s="382">
        <f t="shared" si="7"/>
        <v>146.75147329428677</v>
      </c>
      <c r="DV20" s="382">
        <f t="shared" si="7"/>
        <v>158.00210333937179</v>
      </c>
      <c r="DW20" s="382">
        <f t="shared" si="7"/>
        <v>169.24450905170215</v>
      </c>
      <c r="DX20" s="382">
        <f t="shared" si="7"/>
        <v>180.47817526602603</v>
      </c>
      <c r="DY20" s="382">
        <f t="shared" si="8"/>
        <v>191.70260086188748</v>
      </c>
      <c r="DZ20" s="382">
        <f t="shared" si="8"/>
        <v>202.91729941240663</v>
      </c>
      <c r="EA20" s="382">
        <f t="shared" si="8"/>
        <v>214.12179978430575</v>
      </c>
      <c r="EB20" s="382">
        <f t="shared" si="8"/>
        <v>225.31564668810771</v>
      </c>
      <c r="EC20" s="382">
        <f t="shared" si="8"/>
        <v>236.49840117768861</v>
      </c>
      <c r="ED20" s="382">
        <f t="shared" si="8"/>
        <v>247.66964109863733</v>
      </c>
      <c r="EE20" s="382">
        <f t="shared" si="8"/>
        <v>258.82896148514249</v>
      </c>
      <c r="EF20" s="382">
        <f t="shared" si="8"/>
        <v>269.97597490539789</v>
      </c>
      <c r="EG20" s="382">
        <f t="shared" si="8"/>
        <v>281.1103117557372</v>
      </c>
      <c r="EH20" s="382">
        <f t="shared" si="8"/>
        <v>292.23162050399094</v>
      </c>
      <c r="EI20" s="382">
        <f t="shared" si="8"/>
        <v>303.3395678827406</v>
      </c>
      <c r="EJ20" s="382">
        <f t="shared" si="8"/>
        <v>314.43383903337286</v>
      </c>
      <c r="EK20" s="382">
        <f t="shared" si="8"/>
        <v>325.51413760206287</v>
      </c>
      <c r="EL20" s="382">
        <f t="shared" si="8"/>
        <v>336.58018578892973</v>
      </c>
      <c r="EM20" s="382">
        <f t="shared" si="8"/>
        <v>347.63172435185356</v>
      </c>
      <c r="EN20" s="382">
        <f t="shared" si="8"/>
        <v>358.66851256651648</v>
      </c>
      <c r="EO20" s="382">
        <f t="shared" si="9"/>
        <v>369.69032814441863</v>
      </c>
      <c r="EP20" s="382">
        <f t="shared" si="9"/>
        <v>380.69696711071037</v>
      </c>
      <c r="EQ20" s="382">
        <f t="shared" si="9"/>
        <v>391.68824364376093</v>
      </c>
      <c r="ER20" s="382">
        <f t="shared" si="9"/>
        <v>402.66398987851557</v>
      </c>
      <c r="ES20" s="382">
        <f t="shared" si="9"/>
        <v>413.62405567570869</v>
      </c>
      <c r="ET20" s="382">
        <f t="shared" si="9"/>
        <v>424.56830835906766</v>
      </c>
      <c r="EU20" s="382">
        <f t="shared" si="9"/>
        <v>435.49663242269452</v>
      </c>
      <c r="EV20" s="382">
        <f t="shared" si="9"/>
        <v>446.40892921079251</v>
      </c>
      <c r="EW20" s="521"/>
      <c r="EX20" s="252"/>
      <c r="EY20" s="515">
        <f t="shared" si="20"/>
        <v>90.000000000000014</v>
      </c>
      <c r="EZ20" s="524">
        <v>9000</v>
      </c>
      <c r="FA20" s="382">
        <f t="shared" si="10"/>
        <v>91.186035019415968</v>
      </c>
      <c r="FB20" s="382">
        <f t="shared" si="10"/>
        <v>101.23653637737188</v>
      </c>
      <c r="FC20" s="382">
        <f t="shared" si="10"/>
        <v>111.32069298312952</v>
      </c>
      <c r="FD20" s="382">
        <f t="shared" si="10"/>
        <v>121.43848638586964</v>
      </c>
      <c r="FE20" s="382">
        <f t="shared" si="10"/>
        <v>131.58989082512028</v>
      </c>
      <c r="FF20" s="382">
        <f t="shared" si="10"/>
        <v>141.77487330098376</v>
      </c>
      <c r="FG20" s="382">
        <f t="shared" si="10"/>
        <v>151.99339366379422</v>
      </c>
      <c r="FH20" s="382">
        <f t="shared" si="10"/>
        <v>162.24540472273486</v>
      </c>
      <c r="FI20" s="382">
        <f t="shared" si="10"/>
        <v>172.53085237285285</v>
      </c>
      <c r="FJ20" s="382">
        <f t="shared" si="10"/>
        <v>182.84967573981521</v>
      </c>
      <c r="FK20" s="382">
        <f t="shared" si="10"/>
        <v>193.20180734166615</v>
      </c>
      <c r="FL20" s="382">
        <f t="shared" si="10"/>
        <v>203.5871732667664</v>
      </c>
      <c r="FM20" s="382">
        <f t="shared" si="10"/>
        <v>214.00569336702404</v>
      </c>
      <c r="FN20" s="382">
        <f t="shared" si="10"/>
        <v>224.4572814654606</v>
      </c>
      <c r="FO20" s="382">
        <f t="shared" si="10"/>
        <v>234.94184557710105</v>
      </c>
      <c r="FP20" s="382">
        <f t="shared" si="10"/>
        <v>245.45928814212544</v>
      </c>
      <c r="FQ20" s="382">
        <f t="shared" si="11"/>
        <v>256.00950627018165</v>
      </c>
      <c r="FR20" s="382">
        <f t="shared" si="11"/>
        <v>266.59239199472597</v>
      </c>
      <c r="FS20" s="382">
        <f t="shared" si="11"/>
        <v>277.20783253623381</v>
      </c>
      <c r="FT20" s="382">
        <f t="shared" si="11"/>
        <v>287.85571057310904</v>
      </c>
      <c r="FU20" s="382">
        <f t="shared" si="11"/>
        <v>298.53590451911225</v>
      </c>
      <c r="FV20" s="382">
        <f t="shared" si="11"/>
        <v>309.24828880613086</v>
      </c>
      <c r="FW20" s="382">
        <f t="shared" si="11"/>
        <v>319.99273417112005</v>
      </c>
      <c r="FX20" s="382">
        <f t="shared" si="11"/>
        <v>330.76910794606289</v>
      </c>
      <c r="FY20" s="382">
        <f t="shared" si="11"/>
        <v>341.57727434981678</v>
      </c>
      <c r="FZ20" s="382">
        <f t="shared" si="11"/>
        <v>352.41709478074745</v>
      </c>
      <c r="GA20" s="382">
        <f t="shared" si="11"/>
        <v>363.28842810908168</v>
      </c>
      <c r="GB20" s="382">
        <f t="shared" si="11"/>
        <v>374.19113096795297</v>
      </c>
      <c r="GC20" s="382">
        <f t="shared" si="11"/>
        <v>385.12505804216164</v>
      </c>
      <c r="GD20" s="382">
        <f t="shared" si="11"/>
        <v>396.09006235371328</v>
      </c>
      <c r="GE20" s="382">
        <f t="shared" si="11"/>
        <v>407.08599554326059</v>
      </c>
      <c r="GF20" s="382">
        <f t="shared" si="11"/>
        <v>418.11270814662163</v>
      </c>
      <c r="GG20" s="382">
        <f t="shared" si="12"/>
        <v>429.17004986561039</v>
      </c>
      <c r="GH20" s="382">
        <f t="shared" si="12"/>
        <v>440.25786983247485</v>
      </c>
      <c r="GI20" s="382">
        <f t="shared" si="12"/>
        <v>451.37601686729329</v>
      </c>
      <c r="GJ20" s="382">
        <f t="shared" si="12"/>
        <v>462.5243397277498</v>
      </c>
      <c r="GK20" s="382">
        <f t="shared" si="12"/>
        <v>473.70268735076422</v>
      </c>
      <c r="GL20" s="382">
        <f t="shared" si="12"/>
        <v>484.91090908551473</v>
      </c>
      <c r="GM20" s="382">
        <f t="shared" si="12"/>
        <v>496.14885491745594</v>
      </c>
      <c r="GN20" s="382">
        <f t="shared" si="12"/>
        <v>507.41637568298756</v>
      </c>
      <c r="GO20" s="511"/>
      <c r="GP20" s="521"/>
      <c r="GQ20" s="524">
        <v>9000</v>
      </c>
      <c r="GR20" s="583">
        <f t="shared" si="13"/>
        <v>7.0654747767167336</v>
      </c>
      <c r="GS20" s="477">
        <f t="shared" si="13"/>
        <v>3.477347682787717</v>
      </c>
      <c r="GT20" s="477">
        <f t="shared" si="13"/>
        <v>2.2823739598680257</v>
      </c>
      <c r="GU20" s="477">
        <f t="shared" si="13"/>
        <v>1.6857003940041888</v>
      </c>
      <c r="GV20" s="477">
        <f t="shared" si="13"/>
        <v>1.3283562084027387</v>
      </c>
      <c r="GW20" s="477">
        <f t="shared" si="13"/>
        <v>1.0906843541433144</v>
      </c>
      <c r="GX20" s="477">
        <f t="shared" si="13"/>
        <v>0.92140312344220021</v>
      </c>
      <c r="GY20" s="477">
        <f t="shared" si="13"/>
        <v>0.79487155326177128</v>
      </c>
      <c r="GZ20" s="477">
        <f t="shared" si="13"/>
        <v>0.69684456012870377</v>
      </c>
      <c r="HA20" s="477">
        <f t="shared" si="13"/>
        <v>0.61877499433553573</v>
      </c>
      <c r="HB20" s="477">
        <f t="shared" si="13"/>
        <v>0.55522366484221897</v>
      </c>
      <c r="HC20" s="477">
        <f t="shared" si="13"/>
        <v>0.50256435198256189</v>
      </c>
      <c r="HD20" s="477">
        <f t="shared" si="13"/>
        <v>0.45828650686095407</v>
      </c>
      <c r="HE20" s="477">
        <f t="shared" si="13"/>
        <v>0.42059679410311474</v>
      </c>
      <c r="HF20" s="477">
        <f t="shared" si="13"/>
        <v>0.3881800177359323</v>
      </c>
      <c r="HG20" s="477">
        <f t="shared" si="13"/>
        <v>0.36004970008321963</v>
      </c>
      <c r="HH20" s="477">
        <f t="shared" si="14"/>
        <v>0.33545139773363958</v>
      </c>
      <c r="HI20" s="477">
        <f t="shared" si="14"/>
        <v>0.31379824572229725</v>
      </c>
      <c r="HJ20" s="477">
        <f t="shared" si="14"/>
        <v>0.29462685637556463</v>
      </c>
      <c r="HK20" s="477">
        <f t="shared" si="14"/>
        <v>0.27756644868774766</v>
      </c>
      <c r="HL20" s="477">
        <f t="shared" si="14"/>
        <v>0.26231679805231722</v>
      </c>
      <c r="HM20" s="477">
        <f t="shared" si="14"/>
        <v>0.24863219987050861</v>
      </c>
      <c r="HN20" s="477">
        <f t="shared" si="14"/>
        <v>0.23630961672536221</v>
      </c>
      <c r="HO20" s="477">
        <f t="shared" si="14"/>
        <v>0.22517978891257817</v>
      </c>
      <c r="HP20" s="477">
        <f t="shared" si="14"/>
        <v>0.2151004785858607</v>
      </c>
      <c r="HQ20" s="477">
        <f t="shared" si="14"/>
        <v>0.20595127307906971</v>
      </c>
      <c r="HR20" s="477">
        <f t="shared" si="14"/>
        <v>0.19762954317095555</v>
      </c>
      <c r="HS20" s="477">
        <f t="shared" si="14"/>
        <v>0.19004726755327911</v>
      </c>
      <c r="HT20" s="477">
        <f t="shared" si="14"/>
        <v>0.18312851441485592</v>
      </c>
      <c r="HU20" s="477">
        <f t="shared" si="14"/>
        <v>0.17680742681062736</v>
      </c>
      <c r="HV20" s="477">
        <f t="shared" si="14"/>
        <v>0.17102659805360776</v>
      </c>
      <c r="HW20" s="477">
        <f t="shared" si="14"/>
        <v>0.1657357518081016</v>
      </c>
      <c r="HX20" s="477">
        <f t="shared" si="15"/>
        <v>0.1608906622462575</v>
      </c>
      <c r="HY20" s="477">
        <f t="shared" si="15"/>
        <v>0.15645226483888322</v>
      </c>
      <c r="HZ20" s="477">
        <f t="shared" si="15"/>
        <v>0.15238591964945003</v>
      </c>
      <c r="IA20" s="477">
        <f t="shared" si="15"/>
        <v>0.14866079747358141</v>
      </c>
      <c r="IB20" s="477">
        <f t="shared" si="15"/>
        <v>0.14524936557886914</v>
      </c>
      <c r="IC20" s="477">
        <f t="shared" si="15"/>
        <v>0.14212695469350453</v>
      </c>
      <c r="ID20" s="477">
        <f t="shared" si="15"/>
        <v>0.1392713926565847</v>
      </c>
      <c r="IE20" s="477">
        <f t="shared" si="15"/>
        <v>0.13666269306048667</v>
      </c>
    </row>
    <row r="21" spans="1:320" s="90" customFormat="1" ht="36">
      <c r="A21" s="173"/>
      <c r="B21" s="182"/>
      <c r="C21" s="91"/>
      <c r="D21" s="189"/>
      <c r="E21" s="91"/>
      <c r="F21" s="116"/>
      <c r="G21" s="116"/>
      <c r="H21" s="116"/>
      <c r="I21" s="116"/>
      <c r="J21" s="252"/>
      <c r="K21" s="499">
        <v>10000</v>
      </c>
      <c r="L21" s="382">
        <f t="shared" si="21"/>
        <v>3.0479999999999996</v>
      </c>
      <c r="M21" s="382">
        <v>100</v>
      </c>
      <c r="N21" s="491"/>
      <c r="O21" s="263"/>
      <c r="P21" s="383">
        <f t="shared" si="16"/>
        <v>25.187999999999874</v>
      </c>
      <c r="Q21" s="383">
        <f>$Q$11-Konstanten!$C$33*K21</f>
        <v>298.33799999999985</v>
      </c>
      <c r="R21" s="382">
        <f t="shared" si="22"/>
        <v>673.07098409679509</v>
      </c>
      <c r="S21" s="263">
        <f t="shared" si="0"/>
        <v>0.71324424479298343</v>
      </c>
      <c r="T21" s="492"/>
      <c r="U21" s="492"/>
      <c r="V21" s="170"/>
      <c r="W21" s="92"/>
      <c r="X21" s="525">
        <v>10000</v>
      </c>
      <c r="Y21" s="410">
        <f t="shared" si="17"/>
        <v>1.7035457414405302E-2</v>
      </c>
      <c r="Z21" s="410">
        <f t="shared" si="1"/>
        <v>3.4069852026290391E-2</v>
      </c>
      <c r="AA21" s="410">
        <f t="shared" si="1"/>
        <v>5.1102122948537047E-2</v>
      </c>
      <c r="AB21" s="410">
        <f t="shared" si="1"/>
        <v>6.8131213116883693E-2</v>
      </c>
      <c r="AC21" s="410">
        <f t="shared" si="1"/>
        <v>8.5156071182500126E-2</v>
      </c>
      <c r="AD21" s="410">
        <f t="shared" si="1"/>
        <v>0.1021756533817763</v>
      </c>
      <c r="AE21" s="410">
        <f t="shared" si="1"/>
        <v>0.11918892537619361</v>
      </c>
      <c r="AF21" s="410">
        <f t="shared" si="1"/>
        <v>0.13619486405512096</v>
      </c>
      <c r="AG21" s="410">
        <f t="shared" si="1"/>
        <v>0.15319245929481262</v>
      </c>
      <c r="AH21" s="410">
        <f t="shared" si="1"/>
        <v>0.17018071566701587</v>
      </c>
      <c r="AI21" s="410">
        <f t="shared" si="1"/>
        <v>0.18715865409106008</v>
      </c>
      <c r="AJ21" s="410">
        <f t="shared" si="1"/>
        <v>0.20412531342368692</v>
      </c>
      <c r="AK21" s="410">
        <f t="shared" si="1"/>
        <v>0.22107975198126045</v>
      </c>
      <c r="AL21" s="410">
        <f t="shared" si="1"/>
        <v>0.23802104898946363</v>
      </c>
      <c r="AM21" s="410">
        <f t="shared" si="1"/>
        <v>0.2549483059561094</v>
      </c>
      <c r="AN21" s="410">
        <f t="shared" si="1"/>
        <v>0.27186064796314752</v>
      </c>
      <c r="AO21" s="410">
        <f t="shared" si="1"/>
        <v>0.28875722487445515</v>
      </c>
      <c r="AP21" s="410">
        <f t="shared" si="2"/>
        <v>0.30563721245658926</v>
      </c>
      <c r="AQ21" s="410">
        <f t="shared" si="2"/>
        <v>0.32249981341015238</v>
      </c>
      <c r="AR21" s="410">
        <f t="shared" si="2"/>
        <v>0.33934425830993886</v>
      </c>
      <c r="AS21" s="410">
        <f t="shared" si="2"/>
        <v>0.35616980645261909</v>
      </c>
      <c r="AT21" s="410">
        <f t="shared" si="2"/>
        <v>0.37297574661118138</v>
      </c>
      <c r="AU21" s="410">
        <f t="shared" si="2"/>
        <v>0.3897613976958601</v>
      </c>
      <c r="AV21" s="410">
        <f t="shared" si="2"/>
        <v>0.40652610932177818</v>
      </c>
      <c r="AW21" s="410">
        <f t="shared" si="2"/>
        <v>0.42326926228399681</v>
      </c>
      <c r="AX21" s="410">
        <f t="shared" si="2"/>
        <v>0.43999026894109694</v>
      </c>
      <c r="AY21" s="410">
        <f t="shared" si="2"/>
        <v>0.4566885735088127</v>
      </c>
      <c r="AZ21" s="410">
        <f t="shared" si="2"/>
        <v>0.47336365226567972</v>
      </c>
      <c r="BA21" s="410">
        <f t="shared" si="2"/>
        <v>0.49001501367294681</v>
      </c>
      <c r="BB21" s="410">
        <f t="shared" si="2"/>
        <v>0.50664219841139035</v>
      </c>
      <c r="BC21" s="410">
        <f t="shared" si="2"/>
        <v>0.52324477933789904</v>
      </c>
      <c r="BD21" s="410">
        <f t="shared" si="2"/>
        <v>0.53982236136500583</v>
      </c>
      <c r="BE21" s="410">
        <f t="shared" si="2"/>
        <v>0.55637458126674322</v>
      </c>
      <c r="BF21" s="410">
        <f t="shared" si="3"/>
        <v>0.57290110741440547</v>
      </c>
      <c r="BG21" s="410">
        <f t="shared" si="3"/>
        <v>0.58940163944592228</v>
      </c>
      <c r="BH21" s="410">
        <f t="shared" si="3"/>
        <v>0.60587590787274892</v>
      </c>
      <c r="BI21" s="410">
        <f t="shared" si="3"/>
        <v>0.62232367362819363</v>
      </c>
      <c r="BJ21" s="410">
        <f t="shared" si="3"/>
        <v>0.63874472756121892</v>
      </c>
      <c r="BK21" s="410">
        <f t="shared" si="3"/>
        <v>0.65513888987978475</v>
      </c>
      <c r="BL21" s="410">
        <f t="shared" si="3"/>
        <v>0.67150600954780471</v>
      </c>
      <c r="BM21" s="253"/>
      <c r="BN21" s="252"/>
      <c r="BO21" s="537">
        <f t="shared" si="18"/>
        <v>100.00000000000001</v>
      </c>
      <c r="BP21" s="525">
        <v>10000</v>
      </c>
      <c r="BQ21" s="382">
        <f t="shared" si="4"/>
        <v>298.35531594381553</v>
      </c>
      <c r="BR21" s="382">
        <f t="shared" si="4"/>
        <v>298.40725945412424</v>
      </c>
      <c r="BS21" s="382">
        <f t="shared" si="4"/>
        <v>298.49381757986589</v>
      </c>
      <c r="BT21" s="382">
        <f t="shared" si="4"/>
        <v>298.61496877705099</v>
      </c>
      <c r="BU21" s="382">
        <f t="shared" si="4"/>
        <v>298.77068297018712</v>
      </c>
      <c r="BV21" s="382">
        <f t="shared" si="4"/>
        <v>298.96092163779798</v>
      </c>
      <c r="BW21" s="382">
        <f t="shared" si="4"/>
        <v>299.18563792156226</v>
      </c>
      <c r="BX21" s="382">
        <f t="shared" si="4"/>
        <v>299.4447767584727</v>
      </c>
      <c r="BY21" s="382">
        <f t="shared" si="4"/>
        <v>299.73827503529344</v>
      </c>
      <c r="BZ21" s="382">
        <f t="shared" si="4"/>
        <v>300.06606176447872</v>
      </c>
      <c r="CA21" s="382">
        <f t="shared" si="4"/>
        <v>300.42805828060779</v>
      </c>
      <c r="CB21" s="382">
        <f t="shared" si="4"/>
        <v>300.82417845629288</v>
      </c>
      <c r="CC21" s="382">
        <f t="shared" si="4"/>
        <v>301.25432893642653</v>
      </c>
      <c r="CD21" s="382">
        <f t="shared" si="4"/>
        <v>301.71840938955364</v>
      </c>
      <c r="CE21" s="382">
        <f t="shared" si="4"/>
        <v>302.21631277508607</v>
      </c>
      <c r="CF21" s="382">
        <f t="shared" si="4"/>
        <v>302.74792562501722</v>
      </c>
      <c r="CG21" s="382">
        <f t="shared" si="5"/>
        <v>303.31312833874517</v>
      </c>
      <c r="CH21" s="382">
        <f t="shared" si="5"/>
        <v>303.91179548957973</v>
      </c>
      <c r="CI21" s="382">
        <f t="shared" si="5"/>
        <v>304.54379614147933</v>
      </c>
      <c r="CJ21" s="382">
        <f t="shared" si="5"/>
        <v>305.20899417454984</v>
      </c>
      <c r="CK21" s="382">
        <f t="shared" si="5"/>
        <v>305.90724861783576</v>
      </c>
      <c r="CL21" s="382">
        <f t="shared" si="5"/>
        <v>306.63841398793693</v>
      </c>
      <c r="CM21" s="382">
        <f t="shared" si="5"/>
        <v>307.40234063200239</v>
      </c>
      <c r="CN21" s="382">
        <f t="shared" si="5"/>
        <v>308.19887507367696</v>
      </c>
      <c r="CO21" s="382">
        <f t="shared" si="5"/>
        <v>309.0278603606119</v>
      </c>
      <c r="CP21" s="382">
        <f t="shared" si="5"/>
        <v>309.88913641219142</v>
      </c>
      <c r="CQ21" s="382">
        <f t="shared" si="5"/>
        <v>310.78254036617585</v>
      </c>
      <c r="CR21" s="382">
        <f t="shared" si="5"/>
        <v>311.70790692302006</v>
      </c>
      <c r="CS21" s="382">
        <f t="shared" si="5"/>
        <v>312.66506868668483</v>
      </c>
      <c r="CT21" s="382">
        <f t="shared" si="5"/>
        <v>313.65385650082646</v>
      </c>
      <c r="CU21" s="382">
        <f t="shared" si="5"/>
        <v>314.67409977931953</v>
      </c>
      <c r="CV21" s="382">
        <f t="shared" si="5"/>
        <v>315.7256268301411</v>
      </c>
      <c r="CW21" s="382">
        <f t="shared" si="6"/>
        <v>316.8082651717209</v>
      </c>
      <c r="CX21" s="382">
        <f t="shared" si="6"/>
        <v>317.92184184094037</v>
      </c>
      <c r="CY21" s="382">
        <f t="shared" si="6"/>
        <v>319.06618369203818</v>
      </c>
      <c r="CZ21" s="382">
        <f t="shared" si="6"/>
        <v>320.24111768576535</v>
      </c>
      <c r="DA21" s="382">
        <f t="shared" si="6"/>
        <v>321.44647116820369</v>
      </c>
      <c r="DB21" s="382">
        <f t="shared" si="6"/>
        <v>322.68207213874462</v>
      </c>
      <c r="DC21" s="382">
        <f t="shared" si="6"/>
        <v>323.94774950679789</v>
      </c>
      <c r="DD21" s="382">
        <f t="shared" si="6"/>
        <v>325.24333333687537</v>
      </c>
      <c r="DE21" s="521"/>
      <c r="DF21" s="252"/>
      <c r="DG21" s="537">
        <f t="shared" si="19"/>
        <v>100.00000000000001</v>
      </c>
      <c r="DH21" s="525">
        <v>10000</v>
      </c>
      <c r="DI21" s="382">
        <f t="shared" si="7"/>
        <v>11.46607208645282</v>
      </c>
      <c r="DJ21" s="382">
        <f t="shared" si="7"/>
        <v>22.931428831367462</v>
      </c>
      <c r="DK21" s="382">
        <f t="shared" si="7"/>
        <v>34.395356182407248</v>
      </c>
      <c r="DL21" s="382">
        <f t="shared" si="7"/>
        <v>45.857142660289384</v>
      </c>
      <c r="DM21" s="382">
        <f t="shared" si="7"/>
        <v>57.316080632622089</v>
      </c>
      <c r="DN21" s="382">
        <f t="shared" si="7"/>
        <v>68.7714675724052</v>
      </c>
      <c r="DO21" s="382">
        <f t="shared" si="7"/>
        <v>80.222607296394102</v>
      </c>
      <c r="DP21" s="382">
        <f t="shared" si="7"/>
        <v>91.668811178509486</v>
      </c>
      <c r="DQ21" s="382">
        <f t="shared" si="7"/>
        <v>103.10939933376775</v>
      </c>
      <c r="DR21" s="382">
        <f t="shared" si="7"/>
        <v>114.54370176829525</v>
      </c>
      <c r="DS21" s="382">
        <f t="shared" si="7"/>
        <v>125.97105949130147</v>
      </c>
      <c r="DT21" s="382">
        <f t="shared" si="7"/>
        <v>137.3908255851477</v>
      </c>
      <c r="DU21" s="382">
        <f t="shared" si="7"/>
        <v>148.80236622990236</v>
      </c>
      <c r="DV21" s="382">
        <f t="shared" si="7"/>
        <v>160.20506167908977</v>
      </c>
      <c r="DW21" s="382">
        <f t="shared" si="7"/>
        <v>171.59830718368937</v>
      </c>
      <c r="DX21" s="382">
        <f t="shared" si="7"/>
        <v>182.98151386174808</v>
      </c>
      <c r="DY21" s="382">
        <f t="shared" si="8"/>
        <v>194.35410951130908</v>
      </c>
      <c r="DZ21" s="382">
        <f t="shared" si="8"/>
        <v>205.71553936475777</v>
      </c>
      <c r="EA21" s="382">
        <f t="shared" si="8"/>
        <v>217.06526678300406</v>
      </c>
      <c r="EB21" s="382">
        <f t="shared" si="8"/>
        <v>228.40277388826757</v>
      </c>
      <c r="EC21" s="382">
        <f t="shared" si="8"/>
        <v>239.72756213462935</v>
      </c>
      <c r="ED21" s="382">
        <f t="shared" si="8"/>
        <v>251.03915281582474</v>
      </c>
      <c r="EE21" s="382">
        <f t="shared" si="8"/>
        <v>262.33708751009488</v>
      </c>
      <c r="EF21" s="382">
        <f t="shared" si="8"/>
        <v>273.62092846225056</v>
      </c>
      <c r="EG21" s="382">
        <f t="shared" si="8"/>
        <v>284.89025890341418</v>
      </c>
      <c r="EH21" s="382">
        <f t="shared" si="8"/>
        <v>296.14468330919766</v>
      </c>
      <c r="EI21" s="382">
        <f t="shared" si="8"/>
        <v>307.3838275973381</v>
      </c>
      <c r="EJ21" s="382">
        <f t="shared" si="8"/>
        <v>318.60733926611414</v>
      </c>
      <c r="EK21" s="382">
        <f t="shared" si="8"/>
        <v>329.81488747505483</v>
      </c>
      <c r="EL21" s="382">
        <f t="shared" si="8"/>
        <v>341.00616306971824</v>
      </c>
      <c r="EM21" s="382">
        <f t="shared" si="8"/>
        <v>352.18087855247012</v>
      </c>
      <c r="EN21" s="382">
        <f t="shared" si="8"/>
        <v>363.33876800140018</v>
      </c>
      <c r="EO21" s="382">
        <f t="shared" si="9"/>
        <v>374.47958693964915</v>
      </c>
      <c r="EP21" s="382">
        <f t="shared" si="9"/>
        <v>385.60311215755758</v>
      </c>
      <c r="EQ21" s="382">
        <f t="shared" si="9"/>
        <v>396.70914149013129</v>
      </c>
      <c r="ER21" s="382">
        <f t="shared" si="9"/>
        <v>407.79749355245025</v>
      </c>
      <c r="ES21" s="382">
        <f t="shared" si="9"/>
        <v>418.86800743566101</v>
      </c>
      <c r="ET21" s="382">
        <f t="shared" si="9"/>
        <v>429.92054236626888</v>
      </c>
      <c r="EU21" s="382">
        <f t="shared" si="9"/>
        <v>440.95497733146857</v>
      </c>
      <c r="EV21" s="382">
        <f t="shared" si="9"/>
        <v>451.97121067325281</v>
      </c>
      <c r="EW21" s="521"/>
      <c r="EX21" s="252"/>
      <c r="EY21" s="515">
        <f t="shared" si="20"/>
        <v>100.00000000000001</v>
      </c>
      <c r="EZ21" s="525">
        <v>10000</v>
      </c>
      <c r="FA21" s="382">
        <f t="shared" si="10"/>
        <v>95.205315943815563</v>
      </c>
      <c r="FB21" s="382">
        <f t="shared" si="10"/>
        <v>105.25725945412428</v>
      </c>
      <c r="FC21" s="382">
        <f t="shared" si="10"/>
        <v>115.34381757986593</v>
      </c>
      <c r="FD21" s="382">
        <f t="shared" si="10"/>
        <v>125.46496877705103</v>
      </c>
      <c r="FE21" s="382">
        <f t="shared" si="10"/>
        <v>135.62068297018715</v>
      </c>
      <c r="FF21" s="382">
        <f t="shared" si="10"/>
        <v>145.810921637798</v>
      </c>
      <c r="FG21" s="382">
        <f t="shared" si="10"/>
        <v>156.03563792156228</v>
      </c>
      <c r="FH21" s="382">
        <f t="shared" si="10"/>
        <v>166.29477675847272</v>
      </c>
      <c r="FI21" s="382">
        <f t="shared" si="10"/>
        <v>176.58827503529346</v>
      </c>
      <c r="FJ21" s="382">
        <f t="shared" si="10"/>
        <v>186.91606176447874</v>
      </c>
      <c r="FK21" s="382">
        <f t="shared" si="10"/>
        <v>197.27805828060781</v>
      </c>
      <c r="FL21" s="382">
        <f t="shared" si="10"/>
        <v>207.67417845629291</v>
      </c>
      <c r="FM21" s="382">
        <f t="shared" si="10"/>
        <v>218.10432893642655</v>
      </c>
      <c r="FN21" s="382">
        <f t="shared" si="10"/>
        <v>228.56840938955366</v>
      </c>
      <c r="FO21" s="382">
        <f t="shared" si="10"/>
        <v>239.06631277508609</v>
      </c>
      <c r="FP21" s="382">
        <f t="shared" si="10"/>
        <v>249.59792562501724</v>
      </c>
      <c r="FQ21" s="382">
        <f t="shared" si="11"/>
        <v>260.1631283387452</v>
      </c>
      <c r="FR21" s="382">
        <f t="shared" si="11"/>
        <v>270.76179548957975</v>
      </c>
      <c r="FS21" s="382">
        <f t="shared" si="11"/>
        <v>281.39379614147936</v>
      </c>
      <c r="FT21" s="382">
        <f t="shared" si="11"/>
        <v>292.05899417454987</v>
      </c>
      <c r="FU21" s="382">
        <f t="shared" si="11"/>
        <v>302.75724861783578</v>
      </c>
      <c r="FV21" s="382">
        <f t="shared" si="11"/>
        <v>313.48841398793695</v>
      </c>
      <c r="FW21" s="382">
        <f t="shared" si="11"/>
        <v>324.25234063200242</v>
      </c>
      <c r="FX21" s="382">
        <f t="shared" si="11"/>
        <v>335.04887507367698</v>
      </c>
      <c r="FY21" s="382">
        <f t="shared" si="11"/>
        <v>345.87786036061192</v>
      </c>
      <c r="FZ21" s="382">
        <f t="shared" si="11"/>
        <v>356.73913641219144</v>
      </c>
      <c r="GA21" s="382">
        <f t="shared" si="11"/>
        <v>367.63254036617587</v>
      </c>
      <c r="GB21" s="382">
        <f t="shared" si="11"/>
        <v>378.55790692302008</v>
      </c>
      <c r="GC21" s="382">
        <f t="shared" si="11"/>
        <v>389.51506868668486</v>
      </c>
      <c r="GD21" s="382">
        <f t="shared" si="11"/>
        <v>400.50385650082649</v>
      </c>
      <c r="GE21" s="382">
        <f t="shared" si="11"/>
        <v>411.52409977931956</v>
      </c>
      <c r="GF21" s="382">
        <f t="shared" si="11"/>
        <v>422.57562683014112</v>
      </c>
      <c r="GG21" s="382">
        <f t="shared" si="12"/>
        <v>433.65826517172093</v>
      </c>
      <c r="GH21" s="382">
        <f t="shared" si="12"/>
        <v>444.7718418409404</v>
      </c>
      <c r="GI21" s="382">
        <f t="shared" si="12"/>
        <v>455.9161836920382</v>
      </c>
      <c r="GJ21" s="382">
        <f t="shared" si="12"/>
        <v>467.09111768576537</v>
      </c>
      <c r="GK21" s="382">
        <f t="shared" si="12"/>
        <v>478.29647116820371</v>
      </c>
      <c r="GL21" s="382">
        <f t="shared" si="12"/>
        <v>489.53207213874464</v>
      </c>
      <c r="GM21" s="382">
        <f t="shared" si="12"/>
        <v>500.79774950679791</v>
      </c>
      <c r="GN21" s="382">
        <f t="shared" si="12"/>
        <v>512.09333333687539</v>
      </c>
      <c r="GO21" s="511"/>
      <c r="GP21" s="521"/>
      <c r="GQ21" s="525">
        <v>10000</v>
      </c>
      <c r="GR21" s="582">
        <f t="shared" si="13"/>
        <v>7.3032197273816868</v>
      </c>
      <c r="GS21" s="476">
        <f t="shared" si="13"/>
        <v>3.5900872653057232</v>
      </c>
      <c r="GT21" s="476">
        <f t="shared" si="13"/>
        <v>2.3534706536594237</v>
      </c>
      <c r="GU21" s="476">
        <f t="shared" si="13"/>
        <v>1.735996215605887</v>
      </c>
      <c r="GV21" s="476">
        <f t="shared" si="13"/>
        <v>1.3661890602651765</v>
      </c>
      <c r="GW21" s="476">
        <f t="shared" si="13"/>
        <v>1.1202240810737789</v>
      </c>
      <c r="GX21" s="476">
        <f t="shared" si="13"/>
        <v>0.945033241628085</v>
      </c>
      <c r="GY21" s="476">
        <f t="shared" si="13"/>
        <v>0.81408239749768119</v>
      </c>
      <c r="GZ21" s="476">
        <f t="shared" si="13"/>
        <v>0.71263023716851182</v>
      </c>
      <c r="HA21" s="476">
        <f t="shared" si="13"/>
        <v>0.63183185874839221</v>
      </c>
      <c r="HB21" s="476">
        <f t="shared" si="13"/>
        <v>0.56605857787700997</v>
      </c>
      <c r="HC21" s="476">
        <f t="shared" si="13"/>
        <v>0.51155783198629401</v>
      </c>
      <c r="HD21" s="476">
        <f t="shared" si="13"/>
        <v>0.46573159058137154</v>
      </c>
      <c r="HE21" s="476">
        <f t="shared" si="13"/>
        <v>0.42672401854196096</v>
      </c>
      <c r="HF21" s="476">
        <f t="shared" si="13"/>
        <v>0.39317407437577351</v>
      </c>
      <c r="HG21" s="476">
        <f t="shared" si="13"/>
        <v>0.36406088438857964</v>
      </c>
      <c r="HH21" s="476">
        <f t="shared" si="14"/>
        <v>0.33860369092739367</v>
      </c>
      <c r="HI21" s="476">
        <f t="shared" si="14"/>
        <v>0.31619515144885257</v>
      </c>
      <c r="HJ21" s="476">
        <f t="shared" si="14"/>
        <v>0.29635570126833455</v>
      </c>
      <c r="HK21" s="476">
        <f t="shared" si="14"/>
        <v>0.27870160770211266</v>
      </c>
      <c r="HL21" s="476">
        <f t="shared" si="14"/>
        <v>0.26292215180417761</v>
      </c>
      <c r="HM21" s="476">
        <f t="shared" si="14"/>
        <v>0.24876303346166967</v>
      </c>
      <c r="HN21" s="476">
        <f t="shared" si="14"/>
        <v>0.23601410578107834</v>
      </c>
      <c r="HO21" s="476">
        <f t="shared" si="14"/>
        <v>0.22450017605250974</v>
      </c>
      <c r="HP21" s="476">
        <f t="shared" si="14"/>
        <v>0.21407401464672141</v>
      </c>
      <c r="HQ21" s="476">
        <f t="shared" si="14"/>
        <v>0.20461097739758694</v>
      </c>
      <c r="HR21" s="476">
        <f t="shared" si="14"/>
        <v>0.1960048231547219</v>
      </c>
      <c r="HS21" s="476">
        <f t="shared" si="14"/>
        <v>0.18816442770903255</v>
      </c>
      <c r="HT21" s="476">
        <f t="shared" si="14"/>
        <v>0.181011177720549</v>
      </c>
      <c r="HU21" s="476">
        <f t="shared" si="14"/>
        <v>0.17447688597623387</v>
      </c>
      <c r="HV21" s="476">
        <f t="shared" si="14"/>
        <v>0.16850211025300771</v>
      </c>
      <c r="HW21" s="476">
        <f t="shared" si="14"/>
        <v>0.16303478749207587</v>
      </c>
      <c r="HX21" s="476">
        <f t="shared" si="15"/>
        <v>0.15802911639509196</v>
      </c>
      <c r="HY21" s="476">
        <f t="shared" si="15"/>
        <v>0.15344463729122201</v>
      </c>
      <c r="HZ21" s="476">
        <f t="shared" si="15"/>
        <v>0.14924546981577377</v>
      </c>
      <c r="IA21" s="476">
        <f t="shared" si="15"/>
        <v>0.14539967770961512</v>
      </c>
      <c r="IB21" s="476">
        <f t="shared" si="15"/>
        <v>0.14187873668454143</v>
      </c>
      <c r="IC21" s="476">
        <f t="shared" si="15"/>
        <v>0.13865708636385649</v>
      </c>
      <c r="ID21" s="476">
        <f t="shared" si="15"/>
        <v>0.13571175120299223</v>
      </c>
      <c r="IE21" s="476">
        <f t="shared" si="15"/>
        <v>0.13302201831409821</v>
      </c>
    </row>
    <row r="22" spans="1:320">
      <c r="J22" s="252"/>
      <c r="K22" s="499">
        <v>11000</v>
      </c>
      <c r="L22" s="382">
        <f t="shared" si="21"/>
        <v>3.3527999999999998</v>
      </c>
      <c r="M22" s="382">
        <v>110</v>
      </c>
      <c r="N22" s="491"/>
      <c r="O22" s="263"/>
      <c r="P22" s="383">
        <f t="shared" si="16"/>
        <v>23.206799999999816</v>
      </c>
      <c r="Q22" s="383">
        <f>$Q$11-Konstanten!$C$33*K22</f>
        <v>296.35679999999979</v>
      </c>
      <c r="R22" s="382">
        <f t="shared" si="22"/>
        <v>670.83239989190338</v>
      </c>
      <c r="S22" s="263">
        <f t="shared" si="0"/>
        <v>0.68869901678839218</v>
      </c>
      <c r="T22" s="492"/>
      <c r="U22" s="492"/>
      <c r="V22" s="170"/>
      <c r="X22" s="524">
        <v>11000</v>
      </c>
      <c r="Y22" s="410">
        <f t="shared" si="17"/>
        <v>1.7336349120884689E-2</v>
      </c>
      <c r="Z22" s="410">
        <f t="shared" si="1"/>
        <v>3.4671482261415254E-2</v>
      </c>
      <c r="AA22" s="410">
        <f t="shared" si="1"/>
        <v>5.2004185717330599E-2</v>
      </c>
      <c r="AB22" s="410">
        <f t="shared" si="1"/>
        <v>6.9333250326927734E-2</v>
      </c>
      <c r="AC22" s="410">
        <f t="shared" si="1"/>
        <v>8.6657473718681877E-2</v>
      </c>
      <c r="AD22" s="410">
        <f t="shared" si="1"/>
        <v>0.10397566253059135</v>
      </c>
      <c r="AE22" s="410">
        <f t="shared" si="1"/>
        <v>0.12128663459230803</v>
      </c>
      <c r="AF22" s="410">
        <f t="shared" si="1"/>
        <v>0.1385892210610471</v>
      </c>
      <c r="AG22" s="410">
        <f t="shared" si="1"/>
        <v>0.15588226850309753</v>
      </c>
      <c r="AH22" s="410">
        <f t="shared" si="1"/>
        <v>0.17316464091264</v>
      </c>
      <c r="AI22" s="410">
        <f t="shared" si="1"/>
        <v>0.19043522166048238</v>
      </c>
      <c r="AJ22" s="410">
        <f t="shared" si="1"/>
        <v>0.20769291536554671</v>
      </c>
      <c r="AK22" s="410">
        <f t="shared" si="1"/>
        <v>0.22493664968263039</v>
      </c>
      <c r="AL22" s="410">
        <f t="shared" si="1"/>
        <v>0.24216537700048957</v>
      </c>
      <c r="AM22" s="410">
        <f t="shared" si="1"/>
        <v>0.2593780760449918</v>
      </c>
      <c r="AN22" s="410">
        <f t="shared" si="1"/>
        <v>0.2765737533826525</v>
      </c>
      <c r="AO22" s="410">
        <f t="shared" si="1"/>
        <v>0.2937514448205466</v>
      </c>
      <c r="AP22" s="410">
        <f t="shared" si="2"/>
        <v>0.31091021669934221</v>
      </c>
      <c r="AQ22" s="410">
        <f t="shared" si="2"/>
        <v>0.32804916707676812</v>
      </c>
      <c r="AR22" s="410">
        <f t="shared" si="2"/>
        <v>0.34516742679954149</v>
      </c>
      <c r="AS22" s="410">
        <f t="shared" si="2"/>
        <v>0.36226416046252696</v>
      </c>
      <c r="AT22" s="410">
        <f t="shared" si="2"/>
        <v>0.37933856725440984</v>
      </c>
      <c r="AU22" s="410">
        <f t="shared" si="2"/>
        <v>0.3963898816898993</v>
      </c>
      <c r="AV22" s="410">
        <f t="shared" si="2"/>
        <v>0.41341737422906033</v>
      </c>
      <c r="AW22" s="410">
        <f t="shared" si="2"/>
        <v>0.43042035178492333</v>
      </c>
      <c r="AX22" s="410">
        <f t="shared" si="2"/>
        <v>0.447398158121111</v>
      </c>
      <c r="AY22" s="410">
        <f t="shared" si="2"/>
        <v>0.46435017414165675</v>
      </c>
      <c r="AZ22" s="410">
        <f t="shared" si="2"/>
        <v>0.48127581807574482</v>
      </c>
      <c r="BA22" s="410">
        <f t="shared" si="2"/>
        <v>0.49817454556047136</v>
      </c>
      <c r="BB22" s="410">
        <f t="shared" si="2"/>
        <v>0.51504584962512057</v>
      </c>
      <c r="BC22" s="410">
        <f t="shared" si="2"/>
        <v>0.53188926058079256</v>
      </c>
      <c r="BD22" s="410">
        <f t="shared" si="2"/>
        <v>0.54870434581953653</v>
      </c>
      <c r="BE22" s="410">
        <f t="shared" si="2"/>
        <v>0.56549070952737335</v>
      </c>
      <c r="BF22" s="410">
        <f t="shared" si="3"/>
        <v>0.58224799231580537</v>
      </c>
      <c r="BG22" s="410">
        <f t="shared" si="3"/>
        <v>0.59897587077658754</v>
      </c>
      <c r="BH22" s="410">
        <f t="shared" si="3"/>
        <v>0.61567405696467303</v>
      </c>
      <c r="BI22" s="410">
        <f t="shared" si="3"/>
        <v>0.63234229781430629</v>
      </c>
      <c r="BJ22" s="410">
        <f t="shared" si="3"/>
        <v>0.64898037449330792</v>
      </c>
      <c r="BK22" s="410">
        <f t="shared" si="3"/>
        <v>0.66558810170062577</v>
      </c>
      <c r="BL22" s="410">
        <f t="shared" si="3"/>
        <v>0.68216532691217202</v>
      </c>
      <c r="BM22" s="253"/>
      <c r="BN22" s="252"/>
      <c r="BO22" s="537">
        <f t="shared" si="18"/>
        <v>110</v>
      </c>
      <c r="BP22" s="524">
        <v>11000</v>
      </c>
      <c r="BQ22" s="382">
        <f t="shared" si="4"/>
        <v>296.37461394802631</v>
      </c>
      <c r="BR22" s="382">
        <f t="shared" si="4"/>
        <v>296.42805079427592</v>
      </c>
      <c r="BS22" s="382">
        <f t="shared" si="4"/>
        <v>296.51709556016675</v>
      </c>
      <c r="BT22" s="382">
        <f t="shared" si="4"/>
        <v>296.64172333100038</v>
      </c>
      <c r="BU22" s="382">
        <f t="shared" si="4"/>
        <v>296.80189933006375</v>
      </c>
      <c r="BV22" s="382">
        <f t="shared" si="4"/>
        <v>296.99757902176549</v>
      </c>
      <c r="BW22" s="382">
        <f t="shared" si="4"/>
        <v>297.22870824320898</v>
      </c>
      <c r="BX22" s="382">
        <f t="shared" si="4"/>
        <v>297.49522336343858</v>
      </c>
      <c r="BY22" s="382">
        <f t="shared" si="4"/>
        <v>297.79705146945054</v>
      </c>
      <c r="BZ22" s="382">
        <f t="shared" si="4"/>
        <v>298.13411057790472</v>
      </c>
      <c r="CA22" s="382">
        <f t="shared" si="4"/>
        <v>298.50630987134889</v>
      </c>
      <c r="CB22" s="382">
        <f t="shared" si="4"/>
        <v>298.91354995763635</v>
      </c>
      <c r="CC22" s="382">
        <f t="shared" si="4"/>
        <v>299.35572315111119</v>
      </c>
      <c r="CD22" s="382">
        <f t="shared" si="4"/>
        <v>299.83271377403508</v>
      </c>
      <c r="CE22" s="382">
        <f t="shared" si="4"/>
        <v>300.34439847664635</v>
      </c>
      <c r="CF22" s="382">
        <f t="shared" si="4"/>
        <v>300.8906465741718</v>
      </c>
      <c r="CG22" s="382">
        <f t="shared" si="5"/>
        <v>301.47132039905478</v>
      </c>
      <c r="CH22" s="382">
        <f t="shared" si="5"/>
        <v>302.08627566662409</v>
      </c>
      <c r="CI22" s="382">
        <f t="shared" si="5"/>
        <v>302.73536185239925</v>
      </c>
      <c r="CJ22" s="382">
        <f t="shared" si="5"/>
        <v>303.41842257921411</v>
      </c>
      <c r="CK22" s="382">
        <f t="shared" si="5"/>
        <v>304.13529601234723</v>
      </c>
      <c r="CL22" s="382">
        <f t="shared" si="5"/>
        <v>304.88581526085278</v>
      </c>
      <c r="CM22" s="382">
        <f t="shared" si="5"/>
        <v>305.66980878332038</v>
      </c>
      <c r="CN22" s="382">
        <f t="shared" si="5"/>
        <v>306.48710079632571</v>
      </c>
      <c r="CO22" s="382">
        <f t="shared" si="5"/>
        <v>307.3375116838846</v>
      </c>
      <c r="CP22" s="382">
        <f t="shared" si="5"/>
        <v>308.22085840628188</v>
      </c>
      <c r="CQ22" s="382">
        <f t="shared" si="5"/>
        <v>309.13695490671302</v>
      </c>
      <c r="CR22" s="382">
        <f t="shared" si="5"/>
        <v>310.08561251425311</v>
      </c>
      <c r="CS22" s="382">
        <f t="shared" si="5"/>
        <v>311.0666403417502</v>
      </c>
      <c r="CT22" s="382">
        <f t="shared" si="5"/>
        <v>312.07984567732484</v>
      </c>
      <c r="CU22" s="382">
        <f t="shared" si="5"/>
        <v>313.12503436825256</v>
      </c>
      <c r="CV22" s="382">
        <f t="shared" si="5"/>
        <v>314.20201119610039</v>
      </c>
      <c r="CW22" s="382">
        <f t="shared" si="6"/>
        <v>315.3105802420859</v>
      </c>
      <c r="CX22" s="382">
        <f t="shared" si="6"/>
        <v>316.45054524172662</v>
      </c>
      <c r="CY22" s="382">
        <f t="shared" si="6"/>
        <v>317.62170992794762</v>
      </c>
      <c r="CZ22" s="382">
        <f t="shared" si="6"/>
        <v>318.82387836191441</v>
      </c>
      <c r="DA22" s="382">
        <f t="shared" si="6"/>
        <v>320.05685525095566</v>
      </c>
      <c r="DB22" s="382">
        <f t="shared" si="6"/>
        <v>321.3204462530357</v>
      </c>
      <c r="DC22" s="382">
        <f t="shared" si="6"/>
        <v>322.61445826733348</v>
      </c>
      <c r="DD22" s="382">
        <f t="shared" si="6"/>
        <v>323.93869971057035</v>
      </c>
      <c r="DE22" s="521"/>
      <c r="DF22" s="252"/>
      <c r="DG22" s="537">
        <f t="shared" si="19"/>
        <v>110</v>
      </c>
      <c r="DH22" s="524">
        <v>11000</v>
      </c>
      <c r="DI22" s="382">
        <f t="shared" si="7"/>
        <v>11.629784686126966</v>
      </c>
      <c r="DJ22" s="382">
        <f t="shared" si="7"/>
        <v>23.258753653234752</v>
      </c>
      <c r="DK22" s="382">
        <f t="shared" si="7"/>
        <v>34.886092709181128</v>
      </c>
      <c r="DL22" s="382">
        <f t="shared" si="7"/>
        <v>46.510990709119028</v>
      </c>
      <c r="DM22" s="382">
        <f t="shared" si="7"/>
        <v>58.132641063272906</v>
      </c>
      <c r="DN22" s="382">
        <f t="shared" si="7"/>
        <v>69.750243225747241</v>
      </c>
      <c r="DO22" s="382">
        <f t="shared" si="7"/>
        <v>81.363004158370344</v>
      </c>
      <c r="DP22" s="382">
        <f t="shared" si="7"/>
        <v>92.970139763531748</v>
      </c>
      <c r="DQ22" s="382">
        <f t="shared" si="7"/>
        <v>104.57087628052697</v>
      </c>
      <c r="DR22" s="382">
        <f t="shared" si="7"/>
        <v>116.16445163984596</v>
      </c>
      <c r="DS22" s="382">
        <f t="shared" si="7"/>
        <v>127.75011677044797</v>
      </c>
      <c r="DT22" s="382">
        <f t="shared" si="7"/>
        <v>139.32713685521568</v>
      </c>
      <c r="DU22" s="382">
        <f t="shared" si="7"/>
        <v>150.89479253024328</v>
      </c>
      <c r="DV22" s="382">
        <f t="shared" si="7"/>
        <v>162.45238102396596</v>
      </c>
      <c r="DW22" s="382">
        <f t="shared" si="7"/>
        <v>173.99921723260647</v>
      </c>
      <c r="DX22" s="382">
        <f t="shared" si="7"/>
        <v>185.53463472879619</v>
      </c>
      <c r="DY22" s="382">
        <f t="shared" si="8"/>
        <v>197.05798670068131</v>
      </c>
      <c r="DZ22" s="382">
        <f t="shared" si="8"/>
        <v>208.56864681933146</v>
      </c>
      <c r="EA22" s="382">
        <f t="shared" si="8"/>
        <v>220.06601003264834</v>
      </c>
      <c r="EB22" s="382">
        <f t="shared" si="8"/>
        <v>231.54949328444931</v>
      </c>
      <c r="EC22" s="382">
        <f t="shared" si="8"/>
        <v>243.01853615790253</v>
      </c>
      <c r="ED22" s="382">
        <f t="shared" si="8"/>
        <v>254.47260144283194</v>
      </c>
      <c r="EE22" s="382">
        <f t="shared" si="8"/>
        <v>265.91117562690278</v>
      </c>
      <c r="EF22" s="382">
        <f t="shared" si="8"/>
        <v>277.33376931108967</v>
      </c>
      <c r="EG22" s="382">
        <f t="shared" si="8"/>
        <v>288.73991755019739</v>
      </c>
      <c r="EH22" s="382">
        <f t="shared" si="8"/>
        <v>300.12918011960215</v>
      </c>
      <c r="EI22" s="382">
        <f t="shared" si="8"/>
        <v>311.50114170967083</v>
      </c>
      <c r="EJ22" s="382">
        <f t="shared" si="8"/>
        <v>322.85541204969098</v>
      </c>
      <c r="EK22" s="382">
        <f t="shared" si="8"/>
        <v>334.19162596338936</v>
      </c>
      <c r="EL22" s="382">
        <f t="shared" si="8"/>
        <v>345.50944335838403</v>
      </c>
      <c r="EM22" s="382">
        <f t="shared" si="8"/>
        <v>356.80854915214303</v>
      </c>
      <c r="EN22" s="382">
        <f t="shared" si="8"/>
        <v>368.08865313723658</v>
      </c>
      <c r="EO22" s="382">
        <f t="shared" si="9"/>
        <v>379.34948978882312</v>
      </c>
      <c r="EP22" s="382">
        <f t="shared" si="9"/>
        <v>390.59081801745424</v>
      </c>
      <c r="EQ22" s="382">
        <f t="shared" si="9"/>
        <v>401.81242087040079</v>
      </c>
      <c r="ER22" s="382">
        <f t="shared" si="9"/>
        <v>413.01410518479605</v>
      </c>
      <c r="ES22" s="382">
        <f t="shared" si="9"/>
        <v>424.19570119593175</v>
      </c>
      <c r="ET22" s="382">
        <f t="shared" si="9"/>
        <v>435.35706210409194</v>
      </c>
      <c r="EU22" s="382">
        <f t="shared" si="9"/>
        <v>446.49806360332701</v>
      </c>
      <c r="EV22" s="382">
        <f t="shared" si="9"/>
        <v>457.61860337553719</v>
      </c>
      <c r="EW22" s="521"/>
      <c r="EX22" s="252"/>
      <c r="EY22" s="515">
        <f t="shared" si="20"/>
        <v>110</v>
      </c>
      <c r="EZ22" s="524">
        <v>11000</v>
      </c>
      <c r="FA22" s="382">
        <f t="shared" si="10"/>
        <v>99.224613948026331</v>
      </c>
      <c r="FB22" s="382">
        <f t="shared" si="10"/>
        <v>109.27805079427594</v>
      </c>
      <c r="FC22" s="382">
        <f t="shared" si="10"/>
        <v>119.36709556016677</v>
      </c>
      <c r="FD22" s="382">
        <f t="shared" si="10"/>
        <v>129.4917233310004</v>
      </c>
      <c r="FE22" s="382">
        <f t="shared" si="10"/>
        <v>139.65189933006377</v>
      </c>
      <c r="FF22" s="382">
        <f t="shared" si="10"/>
        <v>149.84757902176551</v>
      </c>
      <c r="FG22" s="382">
        <f t="shared" si="10"/>
        <v>160.07870824320901</v>
      </c>
      <c r="FH22" s="382">
        <f t="shared" si="10"/>
        <v>170.34522336343861</v>
      </c>
      <c r="FI22" s="382">
        <f t="shared" si="10"/>
        <v>180.64705146945056</v>
      </c>
      <c r="FJ22" s="382">
        <f t="shared" si="10"/>
        <v>190.98411057790474</v>
      </c>
      <c r="FK22" s="382">
        <f t="shared" si="10"/>
        <v>201.35630987134891</v>
      </c>
      <c r="FL22" s="382">
        <f t="shared" si="10"/>
        <v>211.76354995763637</v>
      </c>
      <c r="FM22" s="382">
        <f t="shared" si="10"/>
        <v>222.20572315111121</v>
      </c>
      <c r="FN22" s="382">
        <f t="shared" si="10"/>
        <v>232.68271377403511</v>
      </c>
      <c r="FO22" s="382">
        <f t="shared" si="10"/>
        <v>243.19439847664637</v>
      </c>
      <c r="FP22" s="382">
        <f t="shared" si="10"/>
        <v>253.74064657417182</v>
      </c>
      <c r="FQ22" s="382">
        <f t="shared" si="11"/>
        <v>264.3213203990548</v>
      </c>
      <c r="FR22" s="382">
        <f t="shared" si="11"/>
        <v>274.93627566662411</v>
      </c>
      <c r="FS22" s="382">
        <f t="shared" si="11"/>
        <v>285.58536185239927</v>
      </c>
      <c r="FT22" s="382">
        <f t="shared" si="11"/>
        <v>296.26842257921413</v>
      </c>
      <c r="FU22" s="382">
        <f t="shared" si="11"/>
        <v>306.98529601234725</v>
      </c>
      <c r="FV22" s="382">
        <f t="shared" si="11"/>
        <v>317.7358152608528</v>
      </c>
      <c r="FW22" s="382">
        <f t="shared" si="11"/>
        <v>328.5198087833204</v>
      </c>
      <c r="FX22" s="382">
        <f t="shared" si="11"/>
        <v>339.33710079632573</v>
      </c>
      <c r="FY22" s="382">
        <f t="shared" si="11"/>
        <v>350.18751168388462</v>
      </c>
      <c r="FZ22" s="382">
        <f t="shared" si="11"/>
        <v>361.0708584062819</v>
      </c>
      <c r="GA22" s="382">
        <f t="shared" si="11"/>
        <v>371.98695490671304</v>
      </c>
      <c r="GB22" s="382">
        <f t="shared" si="11"/>
        <v>382.93561251425314</v>
      </c>
      <c r="GC22" s="382">
        <f t="shared" si="11"/>
        <v>393.91664034175022</v>
      </c>
      <c r="GD22" s="382">
        <f t="shared" si="11"/>
        <v>404.92984567732486</v>
      </c>
      <c r="GE22" s="382">
        <f t="shared" si="11"/>
        <v>415.97503436825258</v>
      </c>
      <c r="GF22" s="382">
        <f t="shared" si="11"/>
        <v>427.05201119610041</v>
      </c>
      <c r="GG22" s="382">
        <f t="shared" si="12"/>
        <v>438.16058024208593</v>
      </c>
      <c r="GH22" s="382">
        <f t="shared" si="12"/>
        <v>449.30054524172664</v>
      </c>
      <c r="GI22" s="382">
        <f t="shared" si="12"/>
        <v>460.47170992794764</v>
      </c>
      <c r="GJ22" s="382">
        <f t="shared" si="12"/>
        <v>471.67387836191443</v>
      </c>
      <c r="GK22" s="382">
        <f t="shared" si="12"/>
        <v>482.90685525095569</v>
      </c>
      <c r="GL22" s="382">
        <f t="shared" si="12"/>
        <v>494.17044625303572</v>
      </c>
      <c r="GM22" s="382">
        <f t="shared" si="12"/>
        <v>505.4644582673335</v>
      </c>
      <c r="GN22" s="382">
        <f t="shared" si="12"/>
        <v>516.78869971057043</v>
      </c>
      <c r="GO22" s="511"/>
      <c r="GP22" s="521"/>
      <c r="GQ22" s="524">
        <v>11000</v>
      </c>
      <c r="GR22" s="583">
        <f t="shared" si="13"/>
        <v>7.5319390363598231</v>
      </c>
      <c r="GS22" s="477">
        <f t="shared" si="13"/>
        <v>3.6983622778548115</v>
      </c>
      <c r="GT22" s="477">
        <f t="shared" si="13"/>
        <v>2.4216240997591685</v>
      </c>
      <c r="GU22" s="477">
        <f t="shared" si="13"/>
        <v>1.7841101932411003</v>
      </c>
      <c r="GV22" s="477">
        <f t="shared" si="13"/>
        <v>1.4022975178104058</v>
      </c>
      <c r="GW22" s="477">
        <f t="shared" si="13"/>
        <v>1.1483448958992526</v>
      </c>
      <c r="GX22" s="477">
        <f t="shared" si="13"/>
        <v>0.9674630982359157</v>
      </c>
      <c r="GY22" s="477">
        <f t="shared" si="13"/>
        <v>0.83225736560910102</v>
      </c>
      <c r="GZ22" s="477">
        <f t="shared" si="13"/>
        <v>0.72750824985761708</v>
      </c>
      <c r="HA22" s="477">
        <f t="shared" si="13"/>
        <v>0.64408395065667945</v>
      </c>
      <c r="HB22" s="477">
        <f t="shared" si="13"/>
        <v>0.57617319624969632</v>
      </c>
      <c r="HC22" s="477">
        <f t="shared" si="13"/>
        <v>0.51990168417581351</v>
      </c>
      <c r="HD22" s="477">
        <f t="shared" si="13"/>
        <v>0.47258708816326683</v>
      </c>
      <c r="HE22" s="477">
        <f t="shared" si="13"/>
        <v>0.43231334811712208</v>
      </c>
      <c r="HF22" s="477">
        <f t="shared" si="13"/>
        <v>0.39767524443249685</v>
      </c>
      <c r="HG22" s="477">
        <f t="shared" si="13"/>
        <v>0.36761875724753623</v>
      </c>
      <c r="HH22" s="477">
        <f t="shared" si="14"/>
        <v>0.34133776978317687</v>
      </c>
      <c r="HI22" s="477">
        <f t="shared" si="14"/>
        <v>0.3182052041828814</v>
      </c>
      <c r="HJ22" s="477">
        <f t="shared" si="14"/>
        <v>0.29772590419588507</v>
      </c>
      <c r="HK22" s="477">
        <f t="shared" si="14"/>
        <v>0.27950365330862631</v>
      </c>
      <c r="HL22" s="477">
        <f t="shared" si="14"/>
        <v>0.26321761650675896</v>
      </c>
      <c r="HM22" s="477">
        <f t="shared" si="14"/>
        <v>0.24860520723773533</v>
      </c>
      <c r="HN22" s="477">
        <f t="shared" si="14"/>
        <v>0.23544942407483901</v>
      </c>
      <c r="HO22" s="477">
        <f t="shared" si="14"/>
        <v>0.22356935341576073</v>
      </c>
      <c r="HP22" s="477">
        <f t="shared" si="14"/>
        <v>0.2128129517215249</v>
      </c>
      <c r="HQ22" s="477">
        <f t="shared" si="14"/>
        <v>0.20305149356818403</v>
      </c>
      <c r="HR22" s="477">
        <f t="shared" si="14"/>
        <v>0.19417525362849855</v>
      </c>
      <c r="HS22" s="477">
        <f t="shared" si="14"/>
        <v>0.18609011409514534</v>
      </c>
      <c r="HT22" s="477">
        <f t="shared" si="14"/>
        <v>0.17871487415697165</v>
      </c>
      <c r="HU22" s="477">
        <f t="shared" si="14"/>
        <v>0.1719790977096573</v>
      </c>
      <c r="HV22" s="477">
        <f t="shared" si="14"/>
        <v>0.16582137775763042</v>
      </c>
      <c r="HW22" s="477">
        <f t="shared" si="14"/>
        <v>0.16018792634958021</v>
      </c>
      <c r="HX22" s="477">
        <f t="shared" si="15"/>
        <v>0.15503142098860304</v>
      </c>
      <c r="HY22" s="477">
        <f t="shared" si="15"/>
        <v>0.15031005470704345</v>
      </c>
      <c r="HZ22" s="477">
        <f t="shared" si="15"/>
        <v>0.14598674906684039</v>
      </c>
      <c r="IA22" s="477">
        <f t="shared" si="15"/>
        <v>0.14202849839927884</v>
      </c>
      <c r="IB22" s="477">
        <f t="shared" si="15"/>
        <v>0.13840582044914654</v>
      </c>
      <c r="IC22" s="477">
        <f t="shared" si="15"/>
        <v>0.13509229381670571</v>
      </c>
      <c r="ID22" s="477">
        <f t="shared" si="15"/>
        <v>0.13206416661280926</v>
      </c>
      <c r="IE22" s="477">
        <f t="shared" si="15"/>
        <v>0.12930002385955508</v>
      </c>
    </row>
    <row r="23" spans="1:320">
      <c r="J23" s="252"/>
      <c r="K23" s="499">
        <v>12000</v>
      </c>
      <c r="L23" s="382">
        <f t="shared" si="21"/>
        <v>3.6576</v>
      </c>
      <c r="M23" s="382">
        <v>120</v>
      </c>
      <c r="N23" s="491"/>
      <c r="O23" s="263"/>
      <c r="P23" s="383">
        <f t="shared" si="16"/>
        <v>21.225599999999815</v>
      </c>
      <c r="Q23" s="383">
        <f>$Q$11-Konstanten!$C$33*K23</f>
        <v>294.37559999999979</v>
      </c>
      <c r="R23" s="382">
        <f t="shared" si="22"/>
        <v>668.58632042275042</v>
      </c>
      <c r="S23" s="263">
        <f t="shared" si="0"/>
        <v>0.66484228653925925</v>
      </c>
      <c r="T23" s="492"/>
      <c r="U23" s="492"/>
      <c r="V23" s="170"/>
      <c r="X23" s="524">
        <v>12000</v>
      </c>
      <c r="Y23" s="410">
        <f t="shared" si="17"/>
        <v>1.7644626638879758E-2</v>
      </c>
      <c r="Z23" s="410">
        <f t="shared" si="1"/>
        <v>3.5287873040904319E-2</v>
      </c>
      <c r="AA23" s="410">
        <f t="shared" si="1"/>
        <v>5.2928361652953781E-2</v>
      </c>
      <c r="AB23" s="410">
        <f t="shared" si="1"/>
        <v>7.0564720277709866E-2</v>
      </c>
      <c r="AC23" s="410">
        <f t="shared" si="1"/>
        <v>8.8195584722097473E-2</v>
      </c>
      <c r="AD23" s="410">
        <f t="shared" si="1"/>
        <v>0.10581960141110394</v>
      </c>
      <c r="AE23" s="410">
        <f t="shared" si="1"/>
        <v>0.12343542995537396</v>
      </c>
      <c r="AF23" s="410">
        <f t="shared" si="1"/>
        <v>0.14104174566192554</v>
      </c>
      <c r="AG23" s="410">
        <f t="shared" si="1"/>
        <v>0.15863724197765577</v>
      </c>
      <c r="AH23" s="410">
        <f t="shared" si="1"/>
        <v>0.17622063285568115</v>
      </c>
      <c r="AI23" s="410">
        <f t="shared" si="1"/>
        <v>0.19379065503531767</v>
      </c>
      <c r="AJ23" s="410">
        <f t="shared" si="1"/>
        <v>0.21134607022713589</v>
      </c>
      <c r="AK23" s="410">
        <f t="shared" si="1"/>
        <v>0.22888566719514772</v>
      </c>
      <c r="AL23" s="410">
        <f t="shared" si="1"/>
        <v>0.24640826372908273</v>
      </c>
      <c r="AM23" s="410">
        <f t="shared" si="1"/>
        <v>0.26391270850038251</v>
      </c>
      <c r="AN23" s="410">
        <f t="shared" si="1"/>
        <v>0.28139788279647876</v>
      </c>
      <c r="AO23" s="410">
        <f t="shared" si="1"/>
        <v>0.29886270212866523</v>
      </c>
      <c r="AP23" s="410">
        <f t="shared" si="2"/>
        <v>0.31630611770981731</v>
      </c>
      <c r="AQ23" s="410">
        <f t="shared" si="2"/>
        <v>0.33372711779904479</v>
      </c>
      <c r="AR23" s="410">
        <f t="shared" si="2"/>
        <v>0.35112472891115365</v>
      </c>
      <c r="AS23" s="410">
        <f t="shared" si="2"/>
        <v>0.36849801688975148</v>
      </c>
      <c r="AT23" s="410">
        <f t="shared" si="2"/>
        <v>0.38584608784353625</v>
      </c>
      <c r="AU23" s="410">
        <f t="shared" si="2"/>
        <v>0.40316808894612821</v>
      </c>
      <c r="AV23" s="410">
        <f t="shared" si="2"/>
        <v>0.42046320910059609</v>
      </c>
      <c r="AW23" s="410">
        <f t="shared" si="2"/>
        <v>0.43773067947044797</v>
      </c>
      <c r="AX23" s="410">
        <f t="shared" si="2"/>
        <v>0.45496977387963677</v>
      </c>
      <c r="AY23" s="410">
        <f t="shared" si="2"/>
        <v>0.47217980908459783</v>
      </c>
      <c r="AZ23" s="410">
        <f t="shared" si="2"/>
        <v>0.48936014492204205</v>
      </c>
      <c r="BA23" s="410">
        <f t="shared" si="2"/>
        <v>0.50651018433663708</v>
      </c>
      <c r="BB23" s="410">
        <f t="shared" si="2"/>
        <v>0.52362937329318948</v>
      </c>
      <c r="BC23" s="410">
        <f t="shared" si="2"/>
        <v>0.54071720057834005</v>
      </c>
      <c r="BD23" s="410">
        <f t="shared" si="2"/>
        <v>0.55777319749709586</v>
      </c>
      <c r="BE23" s="410">
        <f t="shared" si="2"/>
        <v>0.57479693746984517</v>
      </c>
      <c r="BF23" s="410">
        <f t="shared" si="3"/>
        <v>0.5917880355356786</v>
      </c>
      <c r="BG23" s="410">
        <f t="shared" si="3"/>
        <v>0.60874614776802438</v>
      </c>
      <c r="BH23" s="410">
        <f t="shared" si="3"/>
        <v>0.62567097060876831</v>
      </c>
      <c r="BI23" s="410">
        <f t="shared" si="3"/>
        <v>0.64256224012702434</v>
      </c>
      <c r="BJ23" s="410">
        <f t="shared" si="3"/>
        <v>0.65941973120881359</v>
      </c>
      <c r="BK23" s="410">
        <f t="shared" si="3"/>
        <v>0.67624325668386132</v>
      </c>
      <c r="BL23" s="410">
        <f t="shared" si="3"/>
        <v>0.69303266639566918</v>
      </c>
      <c r="BM23" s="253"/>
      <c r="BN23" s="252"/>
      <c r="BO23" s="537">
        <f t="shared" si="18"/>
        <v>120</v>
      </c>
      <c r="BP23" s="524">
        <v>12000</v>
      </c>
      <c r="BQ23" s="382">
        <f t="shared" si="4"/>
        <v>294.39392975885789</v>
      </c>
      <c r="BR23" s="382">
        <f t="shared" si="4"/>
        <v>294.44891330022119</v>
      </c>
      <c r="BS23" s="382">
        <f t="shared" si="4"/>
        <v>294.54053343630443</v>
      </c>
      <c r="BT23" s="382">
        <f t="shared" si="4"/>
        <v>294.6687615801813</v>
      </c>
      <c r="BU23" s="382">
        <f t="shared" si="4"/>
        <v>294.83355783447348</v>
      </c>
      <c r="BV23" s="382">
        <f t="shared" si="4"/>
        <v>295.03487111475448</v>
      </c>
      <c r="BW23" s="382">
        <f t="shared" si="4"/>
        <v>295.27263930691322</v>
      </c>
      <c r="BX23" s="382">
        <f t="shared" si="4"/>
        <v>295.54678945752266</v>
      </c>
      <c r="BY23" s="382">
        <f t="shared" si="4"/>
        <v>295.85723799606933</v>
      </c>
      <c r="BZ23" s="382">
        <f t="shared" si="4"/>
        <v>296.20389098771403</v>
      </c>
      <c r="CA23" s="382">
        <f t="shared" si="4"/>
        <v>296.58664441509262</v>
      </c>
      <c r="CB23" s="382">
        <f t="shared" si="4"/>
        <v>297.00538448751087</v>
      </c>
      <c r="CC23" s="382">
        <f t="shared" si="4"/>
        <v>297.4599879757514</v>
      </c>
      <c r="CD23" s="382">
        <f t="shared" si="4"/>
        <v>297.95032257059432</v>
      </c>
      <c r="CE23" s="382">
        <f t="shared" si="4"/>
        <v>298.47624726304889</v>
      </c>
      <c r="CF23" s="382">
        <f t="shared" si="4"/>
        <v>299.03761274421481</v>
      </c>
      <c r="CG23" s="382">
        <f t="shared" si="5"/>
        <v>299.6342618226243</v>
      </c>
      <c r="CH23" s="382">
        <f t="shared" si="5"/>
        <v>300.26602985687316</v>
      </c>
      <c r="CI23" s="382">
        <f t="shared" si="5"/>
        <v>300.93274520132314</v>
      </c>
      <c r="CJ23" s="382">
        <f t="shared" si="5"/>
        <v>301.63422966264511</v>
      </c>
      <c r="CK23" s="382">
        <f t="shared" si="5"/>
        <v>302.37029896498706</v>
      </c>
      <c r="CL23" s="382">
        <f t="shared" si="5"/>
        <v>303.14076322157172</v>
      </c>
      <c r="CM23" s="382">
        <f t="shared" si="5"/>
        <v>303.9454274105716</v>
      </c>
      <c r="CN23" s="382">
        <f t="shared" si="5"/>
        <v>304.78409185316423</v>
      </c>
      <c r="CO23" s="382">
        <f t="shared" si="5"/>
        <v>305.65655269173874</v>
      </c>
      <c r="CP23" s="382">
        <f t="shared" si="5"/>
        <v>306.56260236630737</v>
      </c>
      <c r="CQ23" s="382">
        <f t="shared" si="5"/>
        <v>307.50203008726191</v>
      </c>
      <c r="CR23" s="382">
        <f t="shared" si="5"/>
        <v>308.4746223027214</v>
      </c>
      <c r="CS23" s="382">
        <f t="shared" si="5"/>
        <v>309.48016315882052</v>
      </c>
      <c r="CT23" s="382">
        <f t="shared" si="5"/>
        <v>310.518434951404</v>
      </c>
      <c r="CU23" s="382">
        <f t="shared" si="5"/>
        <v>311.58921856771087</v>
      </c>
      <c r="CV23" s="382">
        <f t="shared" si="5"/>
        <v>312.69229391675373</v>
      </c>
      <c r="CW23" s="382">
        <f t="shared" si="6"/>
        <v>313.82744034722458</v>
      </c>
      <c r="CX23" s="382">
        <f t="shared" si="6"/>
        <v>314.99443705188133</v>
      </c>
      <c r="CY23" s="382">
        <f t="shared" si="6"/>
        <v>316.19306345749385</v>
      </c>
      <c r="CZ23" s="382">
        <f t="shared" si="6"/>
        <v>317.42309959955514</v>
      </c>
      <c r="DA23" s="382">
        <f t="shared" si="6"/>
        <v>318.68432648107955</v>
      </c>
      <c r="DB23" s="382">
        <f t="shared" si="6"/>
        <v>319.97652641492988</v>
      </c>
      <c r="DC23" s="382">
        <f t="shared" si="6"/>
        <v>321.29948334922983</v>
      </c>
      <c r="DD23" s="382">
        <f t="shared" si="6"/>
        <v>322.65298317552453</v>
      </c>
      <c r="DE23" s="521"/>
      <c r="DF23" s="252"/>
      <c r="DG23" s="537">
        <f t="shared" si="19"/>
        <v>120</v>
      </c>
      <c r="DH23" s="524">
        <v>12000</v>
      </c>
      <c r="DI23" s="382">
        <f t="shared" si="7"/>
        <v>11.79695599972186</v>
      </c>
      <c r="DJ23" s="382">
        <f t="shared" si="7"/>
        <v>23.59298919196339</v>
      </c>
      <c r="DK23" s="382">
        <f t="shared" si="7"/>
        <v>35.387178563552972</v>
      </c>
      <c r="DL23" s="382">
        <f t="shared" si="7"/>
        <v>47.178606682134685</v>
      </c>
      <c r="DM23" s="382">
        <f t="shared" si="7"/>
        <v>58.966361466880095</v>
      </c>
      <c r="DN23" s="382">
        <f t="shared" si="7"/>
        <v>70.749537936052079</v>
      </c>
      <c r="DO23" s="382">
        <f t="shared" si="7"/>
        <v>82.527239923663615</v>
      </c>
      <c r="DP23" s="382">
        <f t="shared" si="7"/>
        <v>94.298581758108213</v>
      </c>
      <c r="DQ23" s="382">
        <f t="shared" si="7"/>
        <v>106.06268989585436</v>
      </c>
      <c r="DR23" s="382">
        <f t="shared" si="7"/>
        <v>117.8187045035483</v>
      </c>
      <c r="DS23" s="382">
        <f t="shared" si="7"/>
        <v>129.56578098237759</v>
      </c>
      <c r="DT23" s="382">
        <f t="shared" si="7"/>
        <v>141.303091428969</v>
      </c>
      <c r="DU23" s="382">
        <f t="shared" si="7"/>
        <v>153.02982602751004</v>
      </c>
      <c r="DV23" s="382">
        <f t="shared" si="7"/>
        <v>164.74519436838608</v>
      </c>
      <c r="DW23" s="382">
        <f t="shared" si="7"/>
        <v>176.44842668907268</v>
      </c>
      <c r="DX23" s="382">
        <f t="shared" si="7"/>
        <v>188.13877503365012</v>
      </c>
      <c r="DY23" s="382">
        <f t="shared" si="8"/>
        <v>199.81551432780478</v>
      </c>
      <c r="DZ23" s="382">
        <f t="shared" si="8"/>
        <v>211.47794336681213</v>
      </c>
      <c r="EA23" s="382">
        <f t="shared" si="8"/>
        <v>223.12538571455315</v>
      </c>
      <c r="EB23" s="382">
        <f t="shared" si="8"/>
        <v>234.75719051214395</v>
      </c>
      <c r="EC23" s="382">
        <f t="shared" si="8"/>
        <v>246.37273319539949</v>
      </c>
      <c r="ED23" s="382">
        <f t="shared" si="8"/>
        <v>257.97141612082322</v>
      </c>
      <c r="EE23" s="382">
        <f t="shared" si="8"/>
        <v>269.55266910036403</v>
      </c>
      <c r="EF23" s="382">
        <f t="shared" si="8"/>
        <v>281.11594984570905</v>
      </c>
      <c r="EG23" s="382">
        <f t="shared" si="8"/>
        <v>292.66074432329719</v>
      </c>
      <c r="EH23" s="382">
        <f t="shared" si="8"/>
        <v>304.18656702175713</v>
      </c>
      <c r="EI23" s="382">
        <f t="shared" si="8"/>
        <v>315.69296113378806</v>
      </c>
      <c r="EJ23" s="382">
        <f t="shared" si="8"/>
        <v>327.17949865497201</v>
      </c>
      <c r="EK23" s="382">
        <f t="shared" si="8"/>
        <v>338.64578040228122</v>
      </c>
      <c r="EL23" s="382">
        <f t="shared" si="8"/>
        <v>350.09143595536437</v>
      </c>
      <c r="EM23" s="382">
        <f t="shared" si="8"/>
        <v>361.51612352396268</v>
      </c>
      <c r="EN23" s="382">
        <f t="shared" si="8"/>
        <v>372.91952974501538</v>
      </c>
      <c r="EO23" s="382">
        <f t="shared" si="9"/>
        <v>384.30136941322957</v>
      </c>
      <c r="EP23" s="382">
        <f t="shared" si="9"/>
        <v>395.66138514900723</v>
      </c>
      <c r="EQ23" s="382">
        <f t="shared" si="9"/>
        <v>406.9993470077473</v>
      </c>
      <c r="ER23" s="382">
        <f t="shared" si="9"/>
        <v>418.31505203464724</v>
      </c>
      <c r="ES23" s="382">
        <f t="shared" si="9"/>
        <v>429.60832376912697</v>
      </c>
      <c r="ET23" s="382">
        <f t="shared" si="9"/>
        <v>440.8790117030598</v>
      </c>
      <c r="EU23" s="382">
        <f t="shared" si="9"/>
        <v>452.12699069696038</v>
      </c>
      <c r="EV23" s="382">
        <f t="shared" si="9"/>
        <v>463.352160358248</v>
      </c>
      <c r="EW23" s="521"/>
      <c r="EX23" s="252"/>
      <c r="EY23" s="515">
        <f t="shared" si="20"/>
        <v>120</v>
      </c>
      <c r="EZ23" s="524">
        <v>12000</v>
      </c>
      <c r="FA23" s="382">
        <f t="shared" si="10"/>
        <v>103.24392975885792</v>
      </c>
      <c r="FB23" s="382">
        <f t="shared" si="10"/>
        <v>113.29891330022122</v>
      </c>
      <c r="FC23" s="382">
        <f t="shared" si="10"/>
        <v>123.39053343630445</v>
      </c>
      <c r="FD23" s="382">
        <f t="shared" si="10"/>
        <v>133.51876158018132</v>
      </c>
      <c r="FE23" s="382">
        <f t="shared" si="10"/>
        <v>143.6835578344735</v>
      </c>
      <c r="FF23" s="382">
        <f t="shared" si="10"/>
        <v>153.8848711147545</v>
      </c>
      <c r="FG23" s="382">
        <f t="shared" si="10"/>
        <v>164.12263930691324</v>
      </c>
      <c r="FH23" s="382">
        <f t="shared" si="10"/>
        <v>174.39678945752269</v>
      </c>
      <c r="FI23" s="382">
        <f t="shared" si="10"/>
        <v>184.70723799606935</v>
      </c>
      <c r="FJ23" s="382">
        <f t="shared" si="10"/>
        <v>195.05389098771406</v>
      </c>
      <c r="FK23" s="382">
        <f t="shared" si="10"/>
        <v>205.43664441509264</v>
      </c>
      <c r="FL23" s="382">
        <f t="shared" si="10"/>
        <v>215.85538448751089</v>
      </c>
      <c r="FM23" s="382">
        <f t="shared" si="10"/>
        <v>226.30998797575143</v>
      </c>
      <c r="FN23" s="382">
        <f t="shared" si="10"/>
        <v>236.80032257059435</v>
      </c>
      <c r="FO23" s="382">
        <f t="shared" si="10"/>
        <v>247.32624726304891</v>
      </c>
      <c r="FP23" s="382">
        <f t="shared" si="10"/>
        <v>257.88761274421483</v>
      </c>
      <c r="FQ23" s="382">
        <f t="shared" si="11"/>
        <v>268.48426182262432</v>
      </c>
      <c r="FR23" s="382">
        <f t="shared" si="11"/>
        <v>279.11602985687318</v>
      </c>
      <c r="FS23" s="382">
        <f t="shared" si="11"/>
        <v>289.78274520132317</v>
      </c>
      <c r="FT23" s="382">
        <f t="shared" si="11"/>
        <v>300.48422966264513</v>
      </c>
      <c r="FU23" s="382">
        <f t="shared" si="11"/>
        <v>311.22029896498708</v>
      </c>
      <c r="FV23" s="382">
        <f t="shared" si="11"/>
        <v>321.99076322157174</v>
      </c>
      <c r="FW23" s="382">
        <f t="shared" si="11"/>
        <v>332.79542741057162</v>
      </c>
      <c r="FX23" s="382">
        <f t="shared" si="11"/>
        <v>343.63409185316425</v>
      </c>
      <c r="FY23" s="382">
        <f t="shared" si="11"/>
        <v>354.50655269173876</v>
      </c>
      <c r="FZ23" s="382">
        <f t="shared" si="11"/>
        <v>365.4126023663074</v>
      </c>
      <c r="GA23" s="382">
        <f t="shared" si="11"/>
        <v>376.35203008726194</v>
      </c>
      <c r="GB23" s="382">
        <f t="shared" si="11"/>
        <v>387.32462230272142</v>
      </c>
      <c r="GC23" s="382">
        <f t="shared" si="11"/>
        <v>398.33016315882054</v>
      </c>
      <c r="GD23" s="382">
        <f t="shared" si="11"/>
        <v>409.36843495140403</v>
      </c>
      <c r="GE23" s="382">
        <f t="shared" si="11"/>
        <v>420.4392185677109</v>
      </c>
      <c r="GF23" s="382">
        <f t="shared" si="11"/>
        <v>431.54229391675375</v>
      </c>
      <c r="GG23" s="382">
        <f t="shared" si="12"/>
        <v>442.6774403472246</v>
      </c>
      <c r="GH23" s="382">
        <f t="shared" si="12"/>
        <v>453.84443705188136</v>
      </c>
      <c r="GI23" s="382">
        <f t="shared" si="12"/>
        <v>465.04306345749387</v>
      </c>
      <c r="GJ23" s="382">
        <f t="shared" si="12"/>
        <v>476.27309959955517</v>
      </c>
      <c r="GK23" s="382">
        <f t="shared" si="12"/>
        <v>487.53432648107957</v>
      </c>
      <c r="GL23" s="382">
        <f t="shared" si="12"/>
        <v>498.8265264149299</v>
      </c>
      <c r="GM23" s="382">
        <f t="shared" si="12"/>
        <v>510.14948334922985</v>
      </c>
      <c r="GN23" s="382">
        <f t="shared" si="12"/>
        <v>521.50298317552461</v>
      </c>
      <c r="GO23" s="511"/>
      <c r="GP23" s="521"/>
      <c r="GQ23" s="524">
        <v>12000</v>
      </c>
      <c r="GR23" s="583">
        <f t="shared" si="13"/>
        <v>7.7517432260739234</v>
      </c>
      <c r="GS23" s="477">
        <f t="shared" si="13"/>
        <v>3.8022279999524113</v>
      </c>
      <c r="GT23" s="477">
        <f t="shared" si="13"/>
        <v>2.4868711902166325</v>
      </c>
      <c r="GU23" s="477">
        <f t="shared" si="13"/>
        <v>1.8300700459376096</v>
      </c>
      <c r="GV23" s="477">
        <f t="shared" si="13"/>
        <v>1.4367038131592518</v>
      </c>
      <c r="GW23" s="477">
        <f t="shared" si="13"/>
        <v>1.1750653870537702</v>
      </c>
      <c r="GX23" s="477">
        <f t="shared" si="13"/>
        <v>0.98870869132087869</v>
      </c>
      <c r="GY23" s="477">
        <f t="shared" si="13"/>
        <v>0.84941052353130719</v>
      </c>
      <c r="GZ23" s="477">
        <f t="shared" si="13"/>
        <v>0.74149117071647019</v>
      </c>
      <c r="HA23" s="477">
        <f t="shared" si="13"/>
        <v>0.6555426560630675</v>
      </c>
      <c r="HB23" s="477">
        <f t="shared" si="13"/>
        <v>0.58557794239695393</v>
      </c>
      <c r="HC23" s="477">
        <f t="shared" si="13"/>
        <v>0.52760553434896529</v>
      </c>
      <c r="HD23" s="477">
        <f t="shared" si="13"/>
        <v>0.47886195685191379</v>
      </c>
      <c r="HE23" s="477">
        <f t="shared" si="13"/>
        <v>0.43737317181517343</v>
      </c>
      <c r="HF23" s="477">
        <f t="shared" si="13"/>
        <v>0.40169142850376943</v>
      </c>
      <c r="HG23" s="477">
        <f t="shared" si="13"/>
        <v>0.37073079538276776</v>
      </c>
      <c r="HH23" s="477">
        <f t="shared" si="14"/>
        <v>0.34366073988712365</v>
      </c>
      <c r="HI23" s="477">
        <f t="shared" si="14"/>
        <v>0.31983518192600174</v>
      </c>
      <c r="HJ23" s="477">
        <f t="shared" si="14"/>
        <v>0.2987439518515636</v>
      </c>
      <c r="HK23" s="477">
        <f t="shared" si="14"/>
        <v>0.27997881132889574</v>
      </c>
      <c r="HL23" s="477">
        <f t="shared" si="14"/>
        <v>0.26320918280415656</v>
      </c>
      <c r="HM23" s="477">
        <f t="shared" si="14"/>
        <v>0.24816449846817326</v>
      </c>
      <c r="HN23" s="477">
        <f t="shared" si="14"/>
        <v>0.23462115408198783</v>
      </c>
      <c r="HO23" s="477">
        <f t="shared" si="14"/>
        <v>0.22239272457421352</v>
      </c>
      <c r="HP23" s="477">
        <f t="shared" si="14"/>
        <v>0.21132252810825078</v>
      </c>
      <c r="HQ23" s="477">
        <f t="shared" si="14"/>
        <v>0.20127790633230375</v>
      </c>
      <c r="HR23" s="477">
        <f t="shared" si="14"/>
        <v>0.19214577586912704</v>
      </c>
      <c r="HS23" s="477">
        <f t="shared" si="14"/>
        <v>0.1838291332281049</v>
      </c>
      <c r="HT23" s="477">
        <f t="shared" si="14"/>
        <v>0.17624428299575903</v>
      </c>
      <c r="HU23" s="477">
        <f t="shared" si="14"/>
        <v>0.16931862053202951</v>
      </c>
      <c r="HV23" s="477">
        <f t="shared" si="14"/>
        <v>0.16298884395357424</v>
      </c>
      <c r="HW23" s="477">
        <f t="shared" si="14"/>
        <v>0.15719950148983031</v>
      </c>
      <c r="HX23" s="477">
        <f t="shared" si="15"/>
        <v>0.15190180306441928</v>
      </c>
      <c r="HY23" s="477">
        <f t="shared" si="15"/>
        <v>0.14705264169502469</v>
      </c>
      <c r="HZ23" s="477">
        <f t="shared" si="15"/>
        <v>0.14261378274064332</v>
      </c>
      <c r="IA23" s="477">
        <f t="shared" si="15"/>
        <v>0.13855118835194941</v>
      </c>
      <c r="IB23" s="477">
        <f t="shared" si="15"/>
        <v>0.13483445153889115</v>
      </c>
      <c r="IC23" s="477">
        <f t="shared" si="15"/>
        <v>0.13143631965610289</v>
      </c>
      <c r="ID23" s="477">
        <f t="shared" si="15"/>
        <v>0.12833229125035636</v>
      </c>
      <c r="IE23" s="477">
        <f t="shared" si="15"/>
        <v>0.12550027342554393</v>
      </c>
    </row>
    <row r="24" spans="1:320">
      <c r="J24" s="252"/>
      <c r="K24" s="499">
        <v>13000</v>
      </c>
      <c r="L24" s="382">
        <f t="shared" si="21"/>
        <v>3.9623999999999997</v>
      </c>
      <c r="M24" s="382">
        <v>130</v>
      </c>
      <c r="N24" s="491"/>
      <c r="O24" s="263"/>
      <c r="P24" s="383">
        <f t="shared" si="16"/>
        <v>19.244399999999814</v>
      </c>
      <c r="Q24" s="383">
        <f>$Q$11-Konstanten!$C$33*K24</f>
        <v>292.39439999999979</v>
      </c>
      <c r="R24" s="382">
        <f t="shared" si="22"/>
        <v>666.33266989405161</v>
      </c>
      <c r="S24" s="263">
        <f t="shared" si="0"/>
        <v>0.64165918103917519</v>
      </c>
      <c r="T24" s="492"/>
      <c r="U24" s="492"/>
      <c r="V24" s="170"/>
      <c r="X24" s="524">
        <v>13000</v>
      </c>
      <c r="Y24" s="410">
        <f t="shared" si="17"/>
        <v>1.7960522772744261E-2</v>
      </c>
      <c r="Z24" s="410">
        <f t="shared" si="1"/>
        <v>3.5919489172164525E-2</v>
      </c>
      <c r="AA24" s="410">
        <f t="shared" si="1"/>
        <v>5.3875345969087669E-2</v>
      </c>
      <c r="AB24" s="410">
        <f t="shared" si="1"/>
        <v>7.1826546208155859E-2</v>
      </c>
      <c r="AC24" s="410">
        <f t="shared" si="1"/>
        <v>8.9771552308749628E-2</v>
      </c>
      <c r="AD24" s="410">
        <f t="shared" si="1"/>
        <v>0.10770883912316702</v>
      </c>
      <c r="AE24" s="410">
        <f t="shared" si="1"/>
        <v>0.12563689693822136</v>
      </c>
      <c r="AF24" s="410">
        <f t="shared" si="1"/>
        <v>0.14355423440713014</v>
      </c>
      <c r="AG24" s="410">
        <f t="shared" si="1"/>
        <v>0.16145938139897423</v>
      </c>
      <c r="AH24" s="410">
        <f t="shared" si="1"/>
        <v>0.17935089175381244</v>
      </c>
      <c r="AI24" s="410">
        <f t="shared" si="1"/>
        <v>0.19722734593216715</v>
      </c>
      <c r="AJ24" s="410">
        <f t="shared" si="1"/>
        <v>0.21508735354860919</v>
      </c>
      <c r="AK24" s="410">
        <f t="shared" si="1"/>
        <v>0.23292955577993088</v>
      </c>
      <c r="AL24" s="410">
        <f t="shared" si="1"/>
        <v>0.25075262763943523</v>
      </c>
      <c r="AM24" s="410">
        <f t="shared" si="1"/>
        <v>0.26855528010994822</v>
      </c>
      <c r="AN24" s="410">
        <f t="shared" si="1"/>
        <v>0.28633626212908647</v>
      </c>
      <c r="AO24" s="410">
        <f t="shared" si="1"/>
        <v>0.30409436242145543</v>
      </c>
      <c r="AP24" s="410">
        <f t="shared" si="2"/>
        <v>0.32182841117358835</v>
      </c>
      <c r="AQ24" s="410">
        <f t="shared" si="2"/>
        <v>0.3395372815483817</v>
      </c>
      <c r="AR24" s="410">
        <f t="shared" si="2"/>
        <v>0.357219891036962</v>
      </c>
      <c r="AS24" s="410">
        <f t="shared" si="2"/>
        <v>0.37487520264693364</v>
      </c>
      <c r="AT24" s="410">
        <f t="shared" si="2"/>
        <v>0.39250222592691053</v>
      </c>
      <c r="AU24" s="410">
        <f t="shared" si="2"/>
        <v>0.41010001782828742</v>
      </c>
      <c r="AV24" s="410">
        <f t="shared" si="2"/>
        <v>0.42766768340605493</v>
      </c>
      <c r="AW24" s="410">
        <f t="shared" si="2"/>
        <v>0.44520437636134408</v>
      </c>
      <c r="AX24" s="410">
        <f t="shared" si="2"/>
        <v>0.46270929942921596</v>
      </c>
      <c r="AY24" s="410">
        <f t="shared" si="2"/>
        <v>0.48018170461586684</v>
      </c>
      <c r="AZ24" s="410">
        <f t="shared" si="2"/>
        <v>0.49762089329016873</v>
      </c>
      <c r="BA24" s="410">
        <f t="shared" si="2"/>
        <v>0.51502621613500621</v>
      </c>
      <c r="BB24" s="410">
        <f t="shared" si="2"/>
        <v>0.53239707296436667</v>
      </c>
      <c r="BC24" s="410">
        <f t="shared" si="2"/>
        <v>0.54973291241266053</v>
      </c>
      <c r="BD24" s="410">
        <f t="shared" si="2"/>
        <v>0.56703323150301843</v>
      </c>
      <c r="BE24" s="410">
        <f t="shared" si="2"/>
        <v>0.58429757510171687</v>
      </c>
      <c r="BF24" s="410">
        <f t="shared" si="3"/>
        <v>0.60152553526600971</v>
      </c>
      <c r="BG24" s="410">
        <f t="shared" si="3"/>
        <v>0.61871675049288555</v>
      </c>
      <c r="BH24" s="410">
        <f t="shared" si="3"/>
        <v>0.63587090487633668</v>
      </c>
      <c r="BI24" s="410">
        <f t="shared" si="3"/>
        <v>0.65298772718076348</v>
      </c>
      <c r="BJ24" s="410">
        <f t="shared" si="3"/>
        <v>0.67006698983812651</v>
      </c>
      <c r="BK24" s="410">
        <f t="shared" si="3"/>
        <v>0.68710850787641375</v>
      </c>
      <c r="BL24" s="410">
        <f t="shared" si="3"/>
        <v>0.70411213778683013</v>
      </c>
      <c r="BM24" s="253"/>
      <c r="BN24" s="252"/>
      <c r="BO24" s="537">
        <f t="shared" si="18"/>
        <v>130</v>
      </c>
      <c r="BP24" s="524">
        <v>13000</v>
      </c>
      <c r="BQ24" s="382">
        <f t="shared" si="4"/>
        <v>292.41326413923099</v>
      </c>
      <c r="BR24" s="382">
        <f t="shared" si="4"/>
        <v>292.46985001836066</v>
      </c>
      <c r="BS24" s="382">
        <f t="shared" si="4"/>
        <v>292.56413804292487</v>
      </c>
      <c r="BT24" s="382">
        <f t="shared" si="4"/>
        <v>292.69609562610719</v>
      </c>
      <c r="BU24" s="382">
        <f t="shared" si="4"/>
        <v>292.8656772941938</v>
      </c>
      <c r="BV24" s="382">
        <f t="shared" si="4"/>
        <v>293.07282483325969</v>
      </c>
      <c r="BW24" s="382">
        <f t="shared" si="4"/>
        <v>293.31746747614443</v>
      </c>
      <c r="BX24" s="382">
        <f t="shared" si="4"/>
        <v>293.59952212852778</v>
      </c>
      <c r="BY24" s="382">
        <f t="shared" si="4"/>
        <v>293.91889363267705</v>
      </c>
      <c r="BZ24" s="382">
        <f t="shared" si="4"/>
        <v>294.27547506721481</v>
      </c>
      <c r="CA24" s="382">
        <f t="shared" si="4"/>
        <v>294.66914808105065</v>
      </c>
      <c r="CB24" s="382">
        <f t="shared" si="4"/>
        <v>295.09978325943649</v>
      </c>
      <c r="CC24" s="382">
        <f t="shared" si="4"/>
        <v>295.56724051993774</v>
      </c>
      <c r="CD24" s="382">
        <f t="shared" si="4"/>
        <v>296.07136953597126</v>
      </c>
      <c r="CE24" s="382">
        <f t="shared" si="4"/>
        <v>296.61201018544278</v>
      </c>
      <c r="CF24" s="382">
        <f t="shared" si="4"/>
        <v>297.18899302191829</v>
      </c>
      <c r="CG24" s="382">
        <f t="shared" si="5"/>
        <v>297.8021397656936</v>
      </c>
      <c r="CH24" s="382">
        <f t="shared" si="5"/>
        <v>298.45126381207882</v>
      </c>
      <c r="CI24" s="382">
        <f t="shared" si="5"/>
        <v>299.13617075418915</v>
      </c>
      <c r="CJ24" s="382">
        <f t="shared" si="5"/>
        <v>299.85665891753098</v>
      </c>
      <c r="CK24" s="382">
        <f t="shared" si="5"/>
        <v>300.61251990369635</v>
      </c>
      <c r="CL24" s="382">
        <f t="shared" si="5"/>
        <v>301.403539140514</v>
      </c>
      <c r="CM24" s="382">
        <f t="shared" si="5"/>
        <v>302.22949643607132</v>
      </c>
      <c r="CN24" s="382">
        <f t="shared" si="5"/>
        <v>303.09016653409532</v>
      </c>
      <c r="CO24" s="382">
        <f t="shared" si="5"/>
        <v>303.9853196682767</v>
      </c>
      <c r="CP24" s="382">
        <f t="shared" si="5"/>
        <v>304.91472211323008</v>
      </c>
      <c r="CQ24" s="382">
        <f t="shared" si="5"/>
        <v>305.87813672990131</v>
      </c>
      <c r="CR24" s="382">
        <f t="shared" si="5"/>
        <v>306.8753235033671</v>
      </c>
      <c r="CS24" s="382">
        <f t="shared" si="5"/>
        <v>307.90604007111097</v>
      </c>
      <c r="CT24" s="382">
        <f t="shared" si="5"/>
        <v>308.97004224000324</v>
      </c>
      <c r="CU24" s="382">
        <f t="shared" si="5"/>
        <v>310.06708449036978</v>
      </c>
      <c r="CV24" s="382">
        <f t="shared" si="5"/>
        <v>311.1969204656815</v>
      </c>
      <c r="CW24" s="382">
        <f t="shared" si="6"/>
        <v>312.35930344655952</v>
      </c>
      <c r="CX24" s="382">
        <f t="shared" si="6"/>
        <v>313.5539868079403</v>
      </c>
      <c r="CY24" s="382">
        <f t="shared" si="6"/>
        <v>314.78072445840337</v>
      </c>
      <c r="CZ24" s="382">
        <f t="shared" si="6"/>
        <v>316.03927126081453</v>
      </c>
      <c r="DA24" s="382">
        <f t="shared" si="6"/>
        <v>317.32938343358325</v>
      </c>
      <c r="DB24" s="382">
        <f t="shared" si="6"/>
        <v>318.65081893197657</v>
      </c>
      <c r="DC24" s="382">
        <f t="shared" si="6"/>
        <v>320.00333780906897</v>
      </c>
      <c r="DD24" s="382">
        <f t="shared" si="6"/>
        <v>321.38670255603358</v>
      </c>
      <c r="DE24" s="521"/>
      <c r="DF24" s="252"/>
      <c r="DG24" s="537">
        <f t="shared" si="19"/>
        <v>130</v>
      </c>
      <c r="DH24" s="524">
        <v>13000</v>
      </c>
      <c r="DI24" s="382">
        <f t="shared" si="7"/>
        <v>11.967683091855598</v>
      </c>
      <c r="DJ24" s="382">
        <f t="shared" si="7"/>
        <v>23.934329121318864</v>
      </c>
      <c r="DK24" s="382">
        <f t="shared" si="7"/>
        <v>35.898903121047915</v>
      </c>
      <c r="DL24" s="382">
        <f t="shared" si="7"/>
        <v>47.860374304148962</v>
      </c>
      <c r="DM24" s="382">
        <f t="shared" si="7"/>
        <v>59.817718130422655</v>
      </c>
      <c r="DN24" s="382">
        <f t="shared" si="7"/>
        <v>71.769918344128754</v>
      </c>
      <c r="DO24" s="382">
        <f t="shared" si="7"/>
        <v>83.715968974048835</v>
      </c>
      <c r="DP24" s="382">
        <f t="shared" si="7"/>
        <v>95.654876287099555</v>
      </c>
      <c r="DQ24" s="382">
        <f t="shared" si="7"/>
        <v>107.58566068702046</v>
      </c>
      <c r="DR24" s="382">
        <f t="shared" si="7"/>
        <v>119.50735855019688</v>
      </c>
      <c r="DS24" s="382">
        <f t="shared" si="7"/>
        <v>131.41902399109864</v>
      </c>
      <c r="DT24" s="382">
        <f t="shared" si="7"/>
        <v>143.31973055049059</v>
      </c>
      <c r="DU24" s="382">
        <f t="shared" si="7"/>
        <v>155.20857280007675</v>
      </c>
      <c r="DV24" s="382">
        <f t="shared" si="7"/>
        <v>167.08466785793385</v>
      </c>
      <c r="DW24" s="382">
        <f t="shared" si="7"/>
        <v>178.9471568098067</v>
      </c>
      <c r="DX24" s="382">
        <f t="shared" si="7"/>
        <v>190.79520603195721</v>
      </c>
      <c r="DY24" s="382">
        <f t="shared" si="8"/>
        <v>202.62800841201775</v>
      </c>
      <c r="DZ24" s="382">
        <f t="shared" si="8"/>
        <v>214.44478446505775</v>
      </c>
      <c r="EA24" s="382">
        <f t="shared" si="8"/>
        <v>226.24478334270148</v>
      </c>
      <c r="EB24" s="382">
        <f t="shared" si="8"/>
        <v>238.02728373392108</v>
      </c>
      <c r="EC24" s="382">
        <f t="shared" si="8"/>
        <v>249.79159465680493</v>
      </c>
      <c r="ED24" s="382">
        <f t="shared" si="8"/>
        <v>261.53705614123652</v>
      </c>
      <c r="EE24" s="382">
        <f t="shared" si="8"/>
        <v>273.26303980312093</v>
      </c>
      <c r="EF24" s="382">
        <f t="shared" si="8"/>
        <v>284.96894931136057</v>
      </c>
      <c r="EG24" s="382">
        <f t="shared" si="8"/>
        <v>296.65422074937061</v>
      </c>
      <c r="EH24" s="382">
        <f t="shared" si="8"/>
        <v>308.31832287347567</v>
      </c>
      <c r="EI24" s="382">
        <f t="shared" si="8"/>
        <v>319.96075727096741</v>
      </c>
      <c r="EJ24" s="382">
        <f t="shared" si="8"/>
        <v>331.58105842110109</v>
      </c>
      <c r="EK24" s="382">
        <f t="shared" si="8"/>
        <v>343.17879366266959</v>
      </c>
      <c r="EL24" s="382">
        <f t="shared" si="8"/>
        <v>354.75356307212462</v>
      </c>
      <c r="EM24" s="382">
        <f t="shared" si="8"/>
        <v>366.3049992565609</v>
      </c>
      <c r="EN24" s="382">
        <f t="shared" si="8"/>
        <v>377.83276706605812</v>
      </c>
      <c r="EO24" s="382">
        <f t="shared" si="9"/>
        <v>389.33656323014714</v>
      </c>
      <c r="EP24" s="382">
        <f t="shared" si="9"/>
        <v>400.81611592324873</v>
      </c>
      <c r="EQ24" s="382">
        <f t="shared" si="9"/>
        <v>412.27118426409618</v>
      </c>
      <c r="ER24" s="382">
        <f t="shared" si="9"/>
        <v>423.70155775419596</v>
      </c>
      <c r="ES24" s="382">
        <f t="shared" si="9"/>
        <v>435.10705566040667</v>
      </c>
      <c r="ET24" s="382">
        <f t="shared" si="9"/>
        <v>446.48752634670916</v>
      </c>
      <c r="EU24" s="382">
        <f t="shared" si="9"/>
        <v>457.84284656020878</v>
      </c>
      <c r="EV24" s="382">
        <f t="shared" si="9"/>
        <v>469.17292067630689</v>
      </c>
      <c r="EW24" s="521"/>
      <c r="EX24" s="252"/>
      <c r="EY24" s="515">
        <f t="shared" si="20"/>
        <v>130</v>
      </c>
      <c r="EZ24" s="524">
        <v>13000</v>
      </c>
      <c r="FA24" s="382">
        <f t="shared" si="10"/>
        <v>107.26326413923101</v>
      </c>
      <c r="FB24" s="382">
        <f t="shared" si="10"/>
        <v>117.31985001836068</v>
      </c>
      <c r="FC24" s="382">
        <f t="shared" si="10"/>
        <v>127.41413804292489</v>
      </c>
      <c r="FD24" s="382">
        <f t="shared" si="10"/>
        <v>137.54609562610722</v>
      </c>
      <c r="FE24" s="382">
        <f t="shared" si="10"/>
        <v>147.71567729419382</v>
      </c>
      <c r="FF24" s="382">
        <f t="shared" si="10"/>
        <v>157.92282483325971</v>
      </c>
      <c r="FG24" s="382">
        <f t="shared" si="10"/>
        <v>168.16746747614445</v>
      </c>
      <c r="FH24" s="382">
        <f t="shared" si="10"/>
        <v>178.4495221285278</v>
      </c>
      <c r="FI24" s="382">
        <f t="shared" si="10"/>
        <v>188.76889363267708</v>
      </c>
      <c r="FJ24" s="382">
        <f t="shared" si="10"/>
        <v>199.12547506721484</v>
      </c>
      <c r="FK24" s="382">
        <f t="shared" si="10"/>
        <v>209.51914808105067</v>
      </c>
      <c r="FL24" s="382">
        <f t="shared" si="10"/>
        <v>219.94978325943651</v>
      </c>
      <c r="FM24" s="382">
        <f t="shared" si="10"/>
        <v>230.41724051993776</v>
      </c>
      <c r="FN24" s="382">
        <f t="shared" si="10"/>
        <v>240.92136953597128</v>
      </c>
      <c r="FO24" s="382">
        <f t="shared" si="10"/>
        <v>251.46201018544281</v>
      </c>
      <c r="FP24" s="382">
        <f t="shared" si="10"/>
        <v>262.03899302191832</v>
      </c>
      <c r="FQ24" s="382">
        <f t="shared" si="11"/>
        <v>272.65213976569362</v>
      </c>
      <c r="FR24" s="382">
        <f t="shared" si="11"/>
        <v>283.30126381207884</v>
      </c>
      <c r="FS24" s="382">
        <f t="shared" si="11"/>
        <v>293.98617075418917</v>
      </c>
      <c r="FT24" s="382">
        <f t="shared" si="11"/>
        <v>304.706658917531</v>
      </c>
      <c r="FU24" s="382">
        <f t="shared" si="11"/>
        <v>315.46251990369637</v>
      </c>
      <c r="FV24" s="382">
        <f t="shared" si="11"/>
        <v>326.25353914051402</v>
      </c>
      <c r="FW24" s="382">
        <f t="shared" si="11"/>
        <v>337.07949643607134</v>
      </c>
      <c r="FX24" s="382">
        <f t="shared" si="11"/>
        <v>347.94016653409534</v>
      </c>
      <c r="FY24" s="382">
        <f t="shared" si="11"/>
        <v>358.83531966827672</v>
      </c>
      <c r="FZ24" s="382">
        <f t="shared" si="11"/>
        <v>369.76472211323011</v>
      </c>
      <c r="GA24" s="382">
        <f t="shared" si="11"/>
        <v>380.72813672990134</v>
      </c>
      <c r="GB24" s="382">
        <f t="shared" si="11"/>
        <v>391.72532350336712</v>
      </c>
      <c r="GC24" s="382">
        <f t="shared" si="11"/>
        <v>402.75604007111099</v>
      </c>
      <c r="GD24" s="382">
        <f t="shared" si="11"/>
        <v>413.82004224000326</v>
      </c>
      <c r="GE24" s="382">
        <f t="shared" si="11"/>
        <v>424.9170844903698</v>
      </c>
      <c r="GF24" s="382">
        <f t="shared" si="11"/>
        <v>436.04692046568152</v>
      </c>
      <c r="GG24" s="382">
        <f t="shared" si="12"/>
        <v>447.20930344655955</v>
      </c>
      <c r="GH24" s="382">
        <f t="shared" si="12"/>
        <v>458.40398680794033</v>
      </c>
      <c r="GI24" s="382">
        <f t="shared" si="12"/>
        <v>469.63072445840339</v>
      </c>
      <c r="GJ24" s="382">
        <f t="shared" si="12"/>
        <v>480.88927126081455</v>
      </c>
      <c r="GK24" s="382">
        <f t="shared" si="12"/>
        <v>492.17938343358327</v>
      </c>
      <c r="GL24" s="382">
        <f t="shared" si="12"/>
        <v>503.5008189319766</v>
      </c>
      <c r="GM24" s="382">
        <f t="shared" si="12"/>
        <v>514.85333780906899</v>
      </c>
      <c r="GN24" s="382">
        <f t="shared" si="12"/>
        <v>526.23670255603361</v>
      </c>
      <c r="GO24" s="511"/>
      <c r="GP24" s="521"/>
      <c r="GQ24" s="524">
        <v>13000</v>
      </c>
      <c r="GR24" s="583">
        <f t="shared" si="13"/>
        <v>7.9627426892868831</v>
      </c>
      <c r="GS24" s="477">
        <f t="shared" si="13"/>
        <v>3.9017396486731335</v>
      </c>
      <c r="GT24" s="477">
        <f t="shared" si="13"/>
        <v>2.5492487782508486</v>
      </c>
      <c r="GU24" s="477">
        <f t="shared" si="13"/>
        <v>1.8739034666133711</v>
      </c>
      <c r="GV24" s="477">
        <f t="shared" si="13"/>
        <v>1.469430160677881</v>
      </c>
      <c r="GW24" s="477">
        <f t="shared" si="13"/>
        <v>1.2004041313804674</v>
      </c>
      <c r="GX24" s="477">
        <f t="shared" si="13"/>
        <v>1.0087860122394903</v>
      </c>
      <c r="GY24" s="477">
        <f t="shared" si="13"/>
        <v>0.86555593457595958</v>
      </c>
      <c r="GZ24" s="477">
        <f t="shared" si="13"/>
        <v>0.75459157314494107</v>
      </c>
      <c r="HA24" s="477">
        <f t="shared" si="13"/>
        <v>0.66621936492367384</v>
      </c>
      <c r="HB24" s="477">
        <f t="shared" si="13"/>
        <v>0.59428324543973143</v>
      </c>
      <c r="HC24" s="477">
        <f t="shared" si="13"/>
        <v>0.53467901742914359</v>
      </c>
      <c r="HD24" s="477">
        <f t="shared" si="13"/>
        <v>0.48456516520345078</v>
      </c>
      <c r="HE24" s="477">
        <f t="shared" si="13"/>
        <v>0.44191189188476676</v>
      </c>
      <c r="HF24" s="477">
        <f t="shared" si="13"/>
        <v>0.40523054218016014</v>
      </c>
      <c r="HG24" s="477">
        <f t="shared" si="13"/>
        <v>0.37340449202915582</v>
      </c>
      <c r="HH24" s="477">
        <f t="shared" si="14"/>
        <v>0.34557972465134679</v>
      </c>
      <c r="HI24" s="477">
        <f t="shared" si="14"/>
        <v>0.32109188161785657</v>
      </c>
      <c r="HJ24" s="477">
        <f t="shared" si="14"/>
        <v>0.29941635078001894</v>
      </c>
      <c r="HK24" s="477">
        <f t="shared" si="14"/>
        <v>0.28013332815303432</v>
      </c>
      <c r="HL24" s="477">
        <f t="shared" si="14"/>
        <v>0.26290286243265476</v>
      </c>
      <c r="HM24" s="477">
        <f t="shared" si="14"/>
        <v>0.24744670584779005</v>
      </c>
      <c r="HN24" s="477">
        <f t="shared" si="14"/>
        <v>0.23353489984934858</v>
      </c>
      <c r="HO24" s="477">
        <f t="shared" si="14"/>
        <v>0.22097571463455001</v>
      </c>
      <c r="HP24" s="477">
        <f t="shared" si="14"/>
        <v>0.20960800342510563</v>
      </c>
      <c r="HQ24" s="477">
        <f t="shared" si="14"/>
        <v>0.19929532136489386</v>
      </c>
      <c r="HR24" s="477">
        <f t="shared" si="14"/>
        <v>0.18992135153459283</v>
      </c>
      <c r="HS24" s="477">
        <f t="shared" si="14"/>
        <v>0.18138631129491137</v>
      </c>
      <c r="HT24" s="477">
        <f t="shared" si="14"/>
        <v>0.17360410231817336</v>
      </c>
      <c r="HU24" s="477">
        <f t="shared" si="14"/>
        <v>0.16650003077169909</v>
      </c>
      <c r="HV24" s="477">
        <f t="shared" si="14"/>
        <v>0.16000896889959412</v>
      </c>
      <c r="HW24" s="477">
        <f t="shared" si="14"/>
        <v>0.15407386143787144</v>
      </c>
      <c r="HX24" s="477">
        <f t="shared" si="15"/>
        <v>0.14864450370720075</v>
      </c>
      <c r="HY24" s="477">
        <f t="shared" si="15"/>
        <v>0.14367653544080286</v>
      </c>
      <c r="HZ24" s="477">
        <f t="shared" si="15"/>
        <v>0.13913060719170553</v>
      </c>
      <c r="IA24" s="477">
        <f t="shared" si="15"/>
        <v>0.13497168575385596</v>
      </c>
      <c r="IB24" s="477">
        <f t="shared" si="15"/>
        <v>0.1311684722890831</v>
      </c>
      <c r="IC24" s="477">
        <f t="shared" si="15"/>
        <v>0.12769291239055833</v>
      </c>
      <c r="ID24" s="477">
        <f t="shared" si="15"/>
        <v>0.1245197815739227</v>
      </c>
      <c r="IE24" s="477">
        <f t="shared" si="15"/>
        <v>0.12162633298927396</v>
      </c>
    </row>
    <row r="25" spans="1:320">
      <c r="J25" s="252"/>
      <c r="K25" s="499">
        <v>14000</v>
      </c>
      <c r="L25" s="382">
        <f t="shared" si="21"/>
        <v>4.2671999999999999</v>
      </c>
      <c r="M25" s="382">
        <v>140</v>
      </c>
      <c r="N25" s="491"/>
      <c r="O25" s="263"/>
      <c r="P25" s="383">
        <f t="shared" si="16"/>
        <v>17.263199999999813</v>
      </c>
      <c r="Q25" s="383">
        <f>$Q$11-Konstanten!$C$33*K25</f>
        <v>290.41319999999979</v>
      </c>
      <c r="R25" s="382">
        <f>SQRT(RLuft_N*1.4*Q25)*m_s_→_kt</f>
        <v>664.07137122438678</v>
      </c>
      <c r="S25" s="263">
        <f t="shared" ref="S25:S47" si="23">(1-K25*L/($Q$11))^g_RL</f>
        <v>0.61913505138263702</v>
      </c>
      <c r="T25" s="492"/>
      <c r="U25" s="492"/>
      <c r="V25" s="170"/>
      <c r="X25" s="524">
        <v>14000</v>
      </c>
      <c r="Y25" s="410">
        <f t="shared" si="17"/>
        <v>1.8284279309341619E-2</v>
      </c>
      <c r="Z25" s="410">
        <f t="shared" si="1"/>
        <v>3.6566813365527126E-2</v>
      </c>
      <c r="AA25" s="410">
        <f t="shared" si="1"/>
        <v>5.4845860578976766E-2</v>
      </c>
      <c r="AB25" s="410">
        <f t="shared" si="1"/>
        <v>7.3119686669757988E-2</v>
      </c>
      <c r="AC25" s="410">
        <f t="shared" si="1"/>
        <v>9.1386568278367192E-2</v>
      </c>
      <c r="AD25" s="410">
        <f t="shared" si="1"/>
        <v>0.10964479652445626</v>
      </c>
      <c r="AE25" s="410">
        <f t="shared" si="1"/>
        <v>0.12789268049655278</v>
      </c>
      <c r="AF25" s="410">
        <f t="shared" si="1"/>
        <v>0.14612855065671737</v>
      </c>
      <c r="AG25" s="410">
        <f t="shared" si="1"/>
        <v>0.16435076214495667</v>
      </c>
      <c r="AH25" s="410">
        <f t="shared" si="1"/>
        <v>0.18255769796872115</v>
      </c>
      <c r="AI25" s="410">
        <f t="shared" si="1"/>
        <v>0.20074777206407879</v>
      </c>
      <c r="AJ25" s="410">
        <f t="shared" si="1"/>
        <v>0.21891943221620988</v>
      </c>
      <c r="AK25" s="410">
        <f t="shared" si="1"/>
        <v>0.23707116282785329</v>
      </c>
      <c r="AL25" s="410">
        <f t="shared" si="1"/>
        <v>0.25520148752574884</v>
      </c>
      <c r="AM25" s="410">
        <f t="shared" si="1"/>
        <v>0.2733089715963779</v>
      </c>
      <c r="AN25" s="410">
        <f t="shared" si="1"/>
        <v>0.29139222424352318</v>
      </c>
      <c r="AO25" s="410">
        <f t="shared" si="1"/>
        <v>0.30944990066163403</v>
      </c>
      <c r="AP25" s="410">
        <f t="shared" si="2"/>
        <v>0.32748070392032236</v>
      </c>
      <c r="AQ25" s="410">
        <f t="shared" si="2"/>
        <v>0.34548338665656686</v>
      </c>
      <c r="AR25" s="410">
        <f t="shared" si="2"/>
        <v>0.36345675257264509</v>
      </c>
      <c r="AS25" s="410">
        <f t="shared" si="2"/>
        <v>0.38139965773903739</v>
      </c>
      <c r="AT25" s="410">
        <f t="shared" si="2"/>
        <v>0.39931101170277483</v>
      </c>
      <c r="AU25" s="410">
        <f t="shared" si="2"/>
        <v>0.41718977840291616</v>
      </c>
      <c r="AV25" s="410">
        <f t="shared" si="2"/>
        <v>0.43503497689595289</v>
      </c>
      <c r="AW25" s="410">
        <f t="shared" si="2"/>
        <v>0.45284568189491792</v>
      </c>
      <c r="AX25" s="410">
        <f t="shared" si="2"/>
        <v>0.4706210241270174</v>
      </c>
      <c r="AY25" s="410">
        <f t="shared" si="2"/>
        <v>0.48836019051535939</v>
      </c>
      <c r="AZ25" s="410">
        <f t="shared" si="2"/>
        <v>0.50606242419124159</v>
      </c>
      <c r="BA25" s="410">
        <f t="shared" si="2"/>
        <v>0.5237270243440435</v>
      </c>
      <c r="BB25" s="410">
        <f t="shared" si="2"/>
        <v>0.54135334591639261</v>
      </c>
      <c r="BC25" s="410">
        <f t="shared" si="2"/>
        <v>0.5589407991527916</v>
      </c>
      <c r="BD25" s="410">
        <f t="shared" si="2"/>
        <v>0.57648884901021069</v>
      </c>
      <c r="BE25" s="410">
        <f t="shared" si="2"/>
        <v>0.59399701443956765</v>
      </c>
      <c r="BF25" s="410">
        <f t="shared" si="3"/>
        <v>0.61146486754713758</v>
      </c>
      <c r="BG25" s="410">
        <f t="shared" si="3"/>
        <v>0.62889203264513338</v>
      </c>
      <c r="BH25" s="410">
        <f t="shared" si="3"/>
        <v>0.64627818520075264</v>
      </c>
      <c r="BI25" s="410">
        <f t="shared" si="3"/>
        <v>0.66362305069296967</v>
      </c>
      <c r="BJ25" s="410">
        <f t="shared" si="3"/>
        <v>0.68092640338626065</v>
      </c>
      <c r="BK25" s="410">
        <f t="shared" si="3"/>
        <v>0.69818806503036757</v>
      </c>
      <c r="BL25" s="410">
        <f t="shared" si="3"/>
        <v>0.71540790349494199</v>
      </c>
      <c r="BM25" s="253"/>
      <c r="BN25" s="252"/>
      <c r="BO25" s="537">
        <f t="shared" si="18"/>
        <v>140</v>
      </c>
      <c r="BP25" s="524">
        <v>14000</v>
      </c>
      <c r="BQ25" s="382">
        <f t="shared" si="4"/>
        <v>290.43261789023262</v>
      </c>
      <c r="BR25" s="382">
        <f t="shared" si="4"/>
        <v>290.49086414727816</v>
      </c>
      <c r="BS25" s="382">
        <f t="shared" si="4"/>
        <v>290.58791655528785</v>
      </c>
      <c r="BT25" s="382">
        <f t="shared" si="4"/>
        <v>290.72373817137958</v>
      </c>
      <c r="BU25" s="382">
        <f t="shared" si="4"/>
        <v>290.89827745033995</v>
      </c>
      <c r="BV25" s="382">
        <f t="shared" si="4"/>
        <v>291.11146841802667</v>
      </c>
      <c r="BW25" s="382">
        <f t="shared" si="4"/>
        <v>291.36323089230376</v>
      </c>
      <c r="BX25" s="382">
        <f t="shared" si="4"/>
        <v>291.65347075003382</v>
      </c>
      <c r="BY25" s="382">
        <f t="shared" si="4"/>
        <v>291.98208023836042</v>
      </c>
      <c r="BZ25" s="382">
        <f t="shared" si="4"/>
        <v>292.34893832823639</v>
      </c>
      <c r="CA25" s="382">
        <f t="shared" si="4"/>
        <v>292.75391110790645</v>
      </c>
      <c r="CB25" s="382">
        <f t="shared" si="4"/>
        <v>293.19685221382724</v>
      </c>
      <c r="CC25" s="382">
        <f t="shared" si="4"/>
        <v>293.67760329630698</v>
      </c>
      <c r="CD25" s="382">
        <f t="shared" si="4"/>
        <v>294.19599451697917</v>
      </c>
      <c r="CE25" s="382">
        <f t="shared" si="4"/>
        <v>294.75184507508629</v>
      </c>
      <c r="CF25" s="382">
        <f t="shared" si="4"/>
        <v>295.34496375943468</v>
      </c>
      <c r="CG25" s="382">
        <f t="shared" si="5"/>
        <v>295.97514952280835</v>
      </c>
      <c r="CH25" s="382">
        <f t="shared" si="5"/>
        <v>296.6421920755779</v>
      </c>
      <c r="CI25" s="382">
        <f t="shared" si="5"/>
        <v>297.34587249522031</v>
      </c>
      <c r="CJ25" s="382">
        <f t="shared" si="5"/>
        <v>298.08596384847795</v>
      </c>
      <c r="CK25" s="382">
        <f t="shared" si="5"/>
        <v>298.86223182291923</v>
      </c>
      <c r="CL25" s="382">
        <f t="shared" si="5"/>
        <v>299.67443536472649</v>
      </c>
      <c r="CM25" s="382">
        <f t="shared" si="5"/>
        <v>300.52232731962238</v>
      </c>
      <c r="CN25" s="382">
        <f t="shared" si="5"/>
        <v>301.40565507395377</v>
      </c>
      <c r="CO25" s="382">
        <f t="shared" si="5"/>
        <v>302.32416119307794</v>
      </c>
      <c r="CP25" s="382">
        <f t="shared" si="5"/>
        <v>303.27758405434048</v>
      </c>
      <c r="CQ25" s="382">
        <f t="shared" si="5"/>
        <v>304.26565847208946</v>
      </c>
      <c r="CR25" s="382">
        <f t="shared" si="5"/>
        <v>305.28811631234413</v>
      </c>
      <c r="CS25" s="382">
        <f t="shared" si="5"/>
        <v>306.34468709491102</v>
      </c>
      <c r="CT25" s="382">
        <f t="shared" si="5"/>
        <v>307.43509858092841</v>
      </c>
      <c r="CU25" s="382">
        <f t="shared" si="5"/>
        <v>308.55907734401171</v>
      </c>
      <c r="CV25" s="382">
        <f t="shared" si="5"/>
        <v>309.71634932336087</v>
      </c>
      <c r="CW25" s="382">
        <f t="shared" si="6"/>
        <v>310.90664035739013</v>
      </c>
      <c r="CX25" s="382">
        <f t="shared" si="6"/>
        <v>312.1296766966272</v>
      </c>
      <c r="CY25" s="382">
        <f t="shared" si="6"/>
        <v>313.38518549481859</v>
      </c>
      <c r="CZ25" s="382">
        <f t="shared" si="6"/>
        <v>314.67289527736369</v>
      </c>
      <c r="DA25" s="382">
        <f t="shared" si="6"/>
        <v>315.99253638637418</v>
      </c>
      <c r="DB25" s="382">
        <f t="shared" si="6"/>
        <v>317.3438414018263</v>
      </c>
      <c r="DC25" s="382">
        <f t="shared" si="6"/>
        <v>318.72654553843682</v>
      </c>
      <c r="DD25" s="382">
        <f t="shared" si="6"/>
        <v>320.14038701804259</v>
      </c>
      <c r="DE25" s="521"/>
      <c r="DF25" s="252"/>
      <c r="DG25" s="537">
        <f t="shared" si="19"/>
        <v>140</v>
      </c>
      <c r="DH25" s="524">
        <v>14000</v>
      </c>
      <c r="DI25" s="382">
        <f t="shared" si="7"/>
        <v>12.142066432804173</v>
      </c>
      <c r="DJ25" s="382">
        <f t="shared" si="7"/>
        <v>24.282973892951834</v>
      </c>
      <c r="DK25" s="382">
        <f t="shared" si="7"/>
        <v>36.421565840662637</v>
      </c>
      <c r="DL25" s="382">
        <f t="shared" si="7"/>
        <v>48.556690590283701</v>
      </c>
      <c r="DM25" s="382">
        <f t="shared" si="7"/>
        <v>60.687203708106345</v>
      </c>
      <c r="DN25" s="382">
        <f t="shared" si="7"/>
        <v>72.81197037561455</v>
      </c>
      <c r="DO25" s="382">
        <f t="shared" si="7"/>
        <v>84.929867706908198</v>
      </c>
      <c r="DP25" s="382">
        <f t="shared" si="7"/>
        <v>97.039787009638573</v>
      </c>
      <c r="DQ25" s="382">
        <f t="shared" si="7"/>
        <v>109.14063597937441</v>
      </c>
      <c r="DR25" s="382">
        <f t="shared" si="7"/>
        <v>121.2313408176561</v>
      </c>
      <c r="DS25" s="382">
        <f t="shared" si="7"/>
        <v>133.31084826483345</v>
      </c>
      <c r="DT25" s="382">
        <f t="shared" si="7"/>
        <v>145.37812753948268</v>
      </c>
      <c r="DU25" s="382">
        <f t="shared" si="7"/>
        <v>157.43217217685242</v>
      </c>
      <c r="DV25" s="382">
        <f t="shared" si="7"/>
        <v>169.47200175972728</v>
      </c>
      <c r="DW25" s="382">
        <f t="shared" si="7"/>
        <v>181.49666353593366</v>
      </c>
      <c r="DX25" s="382">
        <f t="shared" si="7"/>
        <v>193.50523391752043</v>
      </c>
      <c r="DY25" s="382">
        <f t="shared" si="8"/>
        <v>205.49681985762157</v>
      </c>
      <c r="DZ25" s="382">
        <f t="shared" si="8"/>
        <v>217.47056010189587</v>
      </c>
      <c r="EA25" s="382">
        <f t="shared" si="8"/>
        <v>229.42562631227136</v>
      </c>
      <c r="EB25" s="382">
        <f t="shared" si="8"/>
        <v>241.36122406167908</v>
      </c>
      <c r="EC25" s="382">
        <f t="shared" si="8"/>
        <v>253.27659369927437</v>
      </c>
      <c r="ED25" s="382">
        <f t="shared" si="8"/>
        <v>265.17101108645886</v>
      </c>
      <c r="EE25" s="382">
        <f t="shared" si="8"/>
        <v>277.04378820482259</v>
      </c>
      <c r="EF25" s="382">
        <f t="shared" si="8"/>
        <v>288.89427363786484</v>
      </c>
      <c r="EG25" s="382">
        <f t="shared" si="8"/>
        <v>300.72185292900059</v>
      </c>
      <c r="EH25" s="382">
        <f t="shared" si="8"/>
        <v>312.52594881905367</v>
      </c>
      <c r="EI25" s="382">
        <f t="shared" si="8"/>
        <v>324.3060213669375</v>
      </c>
      <c r="EJ25" s="382">
        <f t="shared" si="8"/>
        <v>336.0615679578151</v>
      </c>
      <c r="EK25" s="382">
        <f t="shared" si="8"/>
        <v>347.79212320341674</v>
      </c>
      <c r="EL25" s="382">
        <f t="shared" si="8"/>
        <v>359.49725873960864</v>
      </c>
      <c r="EM25" s="382">
        <f t="shared" si="8"/>
        <v>371.1765829266489</v>
      </c>
      <c r="EN25" s="382">
        <f t="shared" si="8"/>
        <v>382.82974045777911</v>
      </c>
      <c r="EO25" s="382">
        <f t="shared" si="9"/>
        <v>394.45641188207554</v>
      </c>
      <c r="EP25" s="382">
        <f t="shared" si="9"/>
        <v>406.05631304756571</v>
      </c>
      <c r="EQ25" s="382">
        <f t="shared" si="9"/>
        <v>417.62919447074552</v>
      </c>
      <c r="ER25" s="382">
        <f t="shared" si="9"/>
        <v>429.17484063867198</v>
      </c>
      <c r="ES25" s="382">
        <f t="shared" si="9"/>
        <v>440.69306924979111</v>
      </c>
      <c r="ET25" s="382">
        <f t="shared" si="9"/>
        <v>452.18373039960403</v>
      </c>
      <c r="EU25" s="382">
        <f t="shared" si="9"/>
        <v>463.64670571721751</v>
      </c>
      <c r="EV25" s="382">
        <f t="shared" si="9"/>
        <v>475.08190745864988</v>
      </c>
      <c r="EW25" s="521"/>
      <c r="EX25" s="252"/>
      <c r="EY25" s="515">
        <f t="shared" si="20"/>
        <v>140</v>
      </c>
      <c r="EZ25" s="524">
        <v>14000</v>
      </c>
      <c r="FA25" s="382">
        <f t="shared" si="10"/>
        <v>111.28261789023264</v>
      </c>
      <c r="FB25" s="382">
        <f t="shared" si="10"/>
        <v>121.34086414727818</v>
      </c>
      <c r="FC25" s="382">
        <f t="shared" si="10"/>
        <v>131.43791655528787</v>
      </c>
      <c r="FD25" s="382">
        <f t="shared" si="10"/>
        <v>141.5737381713796</v>
      </c>
      <c r="FE25" s="382">
        <f t="shared" si="10"/>
        <v>151.74827745033997</v>
      </c>
      <c r="FF25" s="382">
        <f t="shared" si="10"/>
        <v>161.9614684180267</v>
      </c>
      <c r="FG25" s="382">
        <f t="shared" si="10"/>
        <v>172.21323089230378</v>
      </c>
      <c r="FH25" s="382">
        <f t="shared" si="10"/>
        <v>182.50347075003384</v>
      </c>
      <c r="FI25" s="382">
        <f t="shared" si="10"/>
        <v>192.83208023836045</v>
      </c>
      <c r="FJ25" s="382">
        <f t="shared" si="10"/>
        <v>203.19893832823641</v>
      </c>
      <c r="FK25" s="382">
        <f t="shared" si="10"/>
        <v>213.60391110790647</v>
      </c>
      <c r="FL25" s="382">
        <f t="shared" si="10"/>
        <v>224.04685221382726</v>
      </c>
      <c r="FM25" s="382">
        <f t="shared" si="10"/>
        <v>234.52760329630701</v>
      </c>
      <c r="FN25" s="382">
        <f t="shared" si="10"/>
        <v>245.04599451697919</v>
      </c>
      <c r="FO25" s="382">
        <f t="shared" si="10"/>
        <v>255.60184507508632</v>
      </c>
      <c r="FP25" s="382">
        <f t="shared" si="10"/>
        <v>266.1949637594347</v>
      </c>
      <c r="FQ25" s="382">
        <f t="shared" si="11"/>
        <v>276.82514952280837</v>
      </c>
      <c r="FR25" s="382">
        <f t="shared" si="11"/>
        <v>287.49219207557792</v>
      </c>
      <c r="FS25" s="382">
        <f t="shared" si="11"/>
        <v>298.19587249522033</v>
      </c>
      <c r="FT25" s="382">
        <f t="shared" si="11"/>
        <v>308.93596384847797</v>
      </c>
      <c r="FU25" s="382">
        <f t="shared" si="11"/>
        <v>319.71223182291925</v>
      </c>
      <c r="FV25" s="382">
        <f t="shared" si="11"/>
        <v>330.52443536472651</v>
      </c>
      <c r="FW25" s="382">
        <f t="shared" si="11"/>
        <v>341.3723273196224</v>
      </c>
      <c r="FX25" s="382">
        <f t="shared" si="11"/>
        <v>352.25565507395379</v>
      </c>
      <c r="FY25" s="382">
        <f t="shared" si="11"/>
        <v>363.17416119307796</v>
      </c>
      <c r="FZ25" s="382">
        <f t="shared" si="11"/>
        <v>374.1275840543405</v>
      </c>
      <c r="GA25" s="382">
        <f t="shared" si="11"/>
        <v>385.11565847208948</v>
      </c>
      <c r="GB25" s="382">
        <f t="shared" si="11"/>
        <v>396.13811631234415</v>
      </c>
      <c r="GC25" s="382">
        <f t="shared" si="11"/>
        <v>407.19468709491105</v>
      </c>
      <c r="GD25" s="382">
        <f t="shared" si="11"/>
        <v>418.28509858092843</v>
      </c>
      <c r="GE25" s="382">
        <f t="shared" si="11"/>
        <v>429.40907734401173</v>
      </c>
      <c r="GF25" s="382">
        <f t="shared" si="11"/>
        <v>440.5663493233609</v>
      </c>
      <c r="GG25" s="382">
        <f t="shared" si="12"/>
        <v>451.75664035739015</v>
      </c>
      <c r="GH25" s="382">
        <f t="shared" si="12"/>
        <v>462.97967669662722</v>
      </c>
      <c r="GI25" s="382">
        <f t="shared" si="12"/>
        <v>474.23518549481861</v>
      </c>
      <c r="GJ25" s="382">
        <f t="shared" si="12"/>
        <v>485.52289527736372</v>
      </c>
      <c r="GK25" s="382">
        <f t="shared" si="12"/>
        <v>496.84253638637421</v>
      </c>
      <c r="GL25" s="382">
        <f t="shared" si="12"/>
        <v>508.19384140182632</v>
      </c>
      <c r="GM25" s="382">
        <f t="shared" si="12"/>
        <v>519.5765455384369</v>
      </c>
      <c r="GN25" s="382">
        <f t="shared" si="12"/>
        <v>530.99038701804261</v>
      </c>
      <c r="GO25" s="511"/>
      <c r="GP25" s="521"/>
      <c r="GQ25" s="524">
        <v>14000</v>
      </c>
      <c r="GR25" s="583">
        <f t="shared" si="13"/>
        <v>8.1650476882238792</v>
      </c>
      <c r="GS25" s="477">
        <f t="shared" si="13"/>
        <v>3.99695237832865</v>
      </c>
      <c r="GT25" s="477">
        <f t="shared" si="13"/>
        <v>2.6087936781824137</v>
      </c>
      <c r="GU25" s="477">
        <f t="shared" si="13"/>
        <v>1.915638122168664</v>
      </c>
      <c r="GV25" s="477">
        <f t="shared" si="13"/>
        <v>1.5004987572045614</v>
      </c>
      <c r="GW25" s="477">
        <f t="shared" si="13"/>
        <v>1.224379694472177</v>
      </c>
      <c r="GX25" s="477">
        <f t="shared" si="13"/>
        <v>1.0277110460905139</v>
      </c>
      <c r="GY25" s="477">
        <f t="shared" si="13"/>
        <v>0.88070765996123324</v>
      </c>
      <c r="GZ25" s="477">
        <f t="shared" si="13"/>
        <v>0.76682203203215893</v>
      </c>
      <c r="HA25" s="477">
        <f t="shared" si="13"/>
        <v>0.67612547182718752</v>
      </c>
      <c r="HB25" s="477">
        <f t="shared" si="13"/>
        <v>0.60229954192147928</v>
      </c>
      <c r="HC25" s="477">
        <f t="shared" si="13"/>
        <v>0.54113177825171299</v>
      </c>
      <c r="HD25" s="477">
        <f t="shared" si="13"/>
        <v>0.48970569390892321</v>
      </c>
      <c r="HE25" s="477">
        <f t="shared" si="13"/>
        <v>0.44593792468680837</v>
      </c>
      <c r="HF25" s="477">
        <f t="shared" si="13"/>
        <v>0.40830051690994817</v>
      </c>
      <c r="HG25" s="477">
        <f t="shared" si="13"/>
        <v>0.37564735780168873</v>
      </c>
      <c r="HH25" s="477">
        <f t="shared" si="14"/>
        <v>0.34710186617294914</v>
      </c>
      <c r="HI25" s="477">
        <f t="shared" si="14"/>
        <v>0.32198211997464576</v>
      </c>
      <c r="HJ25" s="477">
        <f t="shared" si="14"/>
        <v>0.29974962818384437</v>
      </c>
      <c r="HK25" s="477">
        <f t="shared" si="14"/>
        <v>0.27997347150315405</v>
      </c>
      <c r="HL25" s="477">
        <f t="shared" si="14"/>
        <v>0.26230468893042136</v>
      </c>
      <c r="HM25" s="477">
        <f t="shared" si="14"/>
        <v>0.24645765014245544</v>
      </c>
      <c r="HN25" s="477">
        <f t="shared" si="14"/>
        <v>0.23219628756751176</v>
      </c>
      <c r="HO25" s="477">
        <f t="shared" si="14"/>
        <v>0.21932377072836617</v>
      </c>
      <c r="HP25" s="477">
        <f t="shared" si="14"/>
        <v>0.20767465901063781</v>
      </c>
      <c r="HQ25" s="477">
        <f t="shared" si="14"/>
        <v>0.1971088655776003</v>
      </c>
      <c r="HR25" s="477">
        <f t="shared" si="14"/>
        <v>0.18750696286440097</v>
      </c>
      <c r="HS25" s="477">
        <f t="shared" si="14"/>
        <v>0.17876649424569221</v>
      </c>
      <c r="HT25" s="477">
        <f t="shared" si="14"/>
        <v>0.17079904899614684</v>
      </c>
      <c r="HU25" s="477">
        <f t="shared" si="14"/>
        <v>0.16352792243097758</v>
      </c>
      <c r="HV25" s="477">
        <f t="shared" si="14"/>
        <v>0.1568862290778473</v>
      </c>
      <c r="HW25" s="477">
        <f t="shared" si="14"/>
        <v>0.15081536976866441</v>
      </c>
      <c r="HX25" s="477">
        <f t="shared" si="15"/>
        <v>0.14526377756649261</v>
      </c>
      <c r="HY25" s="477">
        <f t="shared" si="15"/>
        <v>0.14018588510996374</v>
      </c>
      <c r="HZ25" s="477">
        <f t="shared" si="15"/>
        <v>0.1355412690815567</v>
      </c>
      <c r="IA25" s="477">
        <f t="shared" si="15"/>
        <v>0.13129393734925834</v>
      </c>
      <c r="IB25" s="477">
        <f t="shared" si="15"/>
        <v>0.12741173178005388</v>
      </c>
      <c r="IC25" s="477">
        <f t="shared" si="15"/>
        <v>0.12386582540845732</v>
      </c>
      <c r="ID25" s="477">
        <f t="shared" si="15"/>
        <v>0.12063029701613263</v>
      </c>
      <c r="IE25" s="477">
        <f t="shared" si="15"/>
        <v>0.11768176956782739</v>
      </c>
    </row>
    <row r="26" spans="1:320">
      <c r="J26" s="252"/>
      <c r="K26" s="499">
        <v>15000</v>
      </c>
      <c r="L26" s="382">
        <f t="shared" si="21"/>
        <v>4.5720000000000001</v>
      </c>
      <c r="M26" s="382">
        <v>150</v>
      </c>
      <c r="N26" s="491"/>
      <c r="O26" s="263"/>
      <c r="P26" s="383">
        <f t="shared" si="16"/>
        <v>15.281999999999812</v>
      </c>
      <c r="Q26" s="383">
        <f>$Q$11-Konstanten!$C$33*K26</f>
        <v>288.43199999999979</v>
      </c>
      <c r="R26" s="382">
        <f t="shared" si="22"/>
        <v>661.80234601543953</v>
      </c>
      <c r="S26" s="263">
        <f t="shared" si="23"/>
        <v>0.59725547087252817</v>
      </c>
      <c r="T26" s="492"/>
      <c r="U26" s="492"/>
      <c r="V26" s="170"/>
      <c r="X26" s="524">
        <v>15000</v>
      </c>
      <c r="Y26" s="410">
        <f t="shared" si="17"/>
        <v>1.8616147428965973E-2</v>
      </c>
      <c r="Z26" s="410">
        <f t="shared" si="1"/>
        <v>3.7230347050645672E-2</v>
      </c>
      <c r="AA26" s="410">
        <f t="shared" si="1"/>
        <v>5.5840655307130539E-2</v>
      </c>
      <c r="AB26" s="410">
        <f t="shared" si="1"/>
        <v>7.4445137118001312E-2</v>
      </c>
      <c r="AC26" s="410">
        <f t="shared" si="1"/>
        <v>9.3041870065576307E-2</v>
      </c>
      <c r="AD26" s="410">
        <f t="shared" si="1"/>
        <v>0.11162894851695086</v>
      </c>
      <c r="AE26" s="410">
        <f t="shared" si="1"/>
        <v>0.13020448766223597</v>
      </c>
      <c r="AF26" s="410">
        <f t="shared" si="1"/>
        <v>0.14876662744970687</v>
      </c>
      <c r="AG26" s="410">
        <f t="shared" si="1"/>
        <v>0.16731353639935559</v>
      </c>
      <c r="AH26" s="410">
        <f t="shared" si="1"/>
        <v>0.18584341527742701</v>
      </c>
      <c r="AI26" s="410">
        <f t="shared" si="1"/>
        <v>0.20435450061573182</v>
      </c>
      <c r="AJ26" s="410">
        <f t="shared" si="1"/>
        <v>0.2228450680610336</v>
      </c>
      <c r="AK26" s="410">
        <f t="shared" si="1"/>
        <v>0.24131343554111417</v>
      </c>
      <c r="AL26" s="410">
        <f t="shared" si="1"/>
        <v>0.25975796623579139</v>
      </c>
      <c r="AM26" s="410">
        <f t="shared" si="1"/>
        <v>0.27817707134272962</v>
      </c>
      <c r="AN26" s="410">
        <f t="shared" si="1"/>
        <v>0.29656921262958413</v>
      </c>
      <c r="AO26" s="410">
        <f t="shared" ref="AO26:BD41" si="24">SQRT(5*((((1/$S26)*(((1+0.2*(AO$10/$R$11)^2)^3.5)-1))+1)^(1/3.5)-1))</f>
        <v>0.31493290476560892</v>
      </c>
      <c r="AP26" s="410">
        <f t="shared" si="2"/>
        <v>0.33326671742772135</v>
      </c>
      <c r="AQ26" s="410">
        <f t="shared" si="2"/>
        <v>0.3515692771774781</v>
      </c>
      <c r="AR26" s="410">
        <f t="shared" si="2"/>
        <v>0.36983926910718251</v>
      </c>
      <c r="AS26" s="410">
        <f t="shared" si="2"/>
        <v>0.38807543825489671</v>
      </c>
      <c r="AT26" s="410">
        <f t="shared" si="2"/>
        <v>0.40627659078960671</v>
      </c>
      <c r="AU26" s="410">
        <f t="shared" si="2"/>
        <v>0.42444159496922668</v>
      </c>
      <c r="AV26" s="410">
        <f t="shared" si="2"/>
        <v>0.44256938187551587</v>
      </c>
      <c r="AW26" s="410">
        <f t="shared" si="2"/>
        <v>0.4606589459311291</v>
      </c>
      <c r="AX26" s="410">
        <f t="shared" si="2"/>
        <v>0.47870934520523162</v>
      </c>
      <c r="AY26" s="410">
        <f t="shared" si="2"/>
        <v>0.49671970151503314</v>
      </c>
      <c r="AZ26" s="410">
        <f t="shared" si="2"/>
        <v>0.51468920033156729</v>
      </c>
      <c r="BA26" s="410">
        <f t="shared" si="2"/>
        <v>0.53261709049876083</v>
      </c>
      <c r="BB26" s="410">
        <f t="shared" si="2"/>
        <v>0.55050268377549294</v>
      </c>
      <c r="BC26" s="410">
        <f t="shared" si="2"/>
        <v>0.56834535421089805</v>
      </c>
      <c r="BD26" s="410">
        <f t="shared" si="2"/>
        <v>0.58614453736354888</v>
      </c>
      <c r="BE26" s="410">
        <f t="shared" ref="BE26:BL41" si="25">SQRT(5*((((1/$S26)*(((1+0.2*(BE$10/$R$11)^2)^3.5)-1))+1)^(1/3.5)-1))</f>
        <v>0.60389972937550285</v>
      </c>
      <c r="BF26" s="410">
        <f t="shared" si="3"/>
        <v>0.62161048591234347</v>
      </c>
      <c r="BG26" s="410">
        <f t="shared" si="3"/>
        <v>0.63927642098048276</v>
      </c>
      <c r="BH26" s="410">
        <f t="shared" si="3"/>
        <v>0.65689720563298837</v>
      </c>
      <c r="BI26" s="410">
        <f t="shared" si="3"/>
        <v>0.67447256657511145</v>
      </c>
      <c r="BJ26" s="410">
        <f t="shared" si="3"/>
        <v>0.6920022846805296</v>
      </c>
      <c r="BK26" s="410">
        <f t="shared" si="3"/>
        <v>0.7094861934291149</v>
      </c>
      <c r="BL26" s="410">
        <f t="shared" si="3"/>
        <v>0.72692417727671665</v>
      </c>
      <c r="BM26" s="253"/>
      <c r="BN26" s="252"/>
      <c r="BO26" s="537">
        <f t="shared" si="18"/>
        <v>150.00000000000003</v>
      </c>
      <c r="BP26" s="524">
        <v>15000</v>
      </c>
      <c r="BQ26" s="382">
        <f t="shared" si="4"/>
        <v>288.45199185330301</v>
      </c>
      <c r="BR26" s="382">
        <f t="shared" si="4"/>
        <v>288.51195904644214</v>
      </c>
      <c r="BS26" s="382">
        <f t="shared" si="4"/>
        <v>288.61187650867032</v>
      </c>
      <c r="BT26" s="382">
        <f t="shared" si="4"/>
        <v>288.75170255375087</v>
      </c>
      <c r="BU26" s="382">
        <f t="shared" si="4"/>
        <v>288.93137902673323</v>
      </c>
      <c r="BV26" s="382">
        <f t="shared" si="4"/>
        <v>289.15083150798051</v>
      </c>
      <c r="BW26" s="382">
        <f t="shared" si="4"/>
        <v>289.40996957300888</v>
      </c>
      <c r="BX26" s="382">
        <f t="shared" si="4"/>
        <v>289.70868710631862</v>
      </c>
      <c r="BY26" s="382">
        <f t="shared" si="4"/>
        <v>290.04686266703897</v>
      </c>
      <c r="BZ26" s="382">
        <f t="shared" si="4"/>
        <v>290.42435990387389</v>
      </c>
      <c r="CA26" s="382">
        <f t="shared" si="4"/>
        <v>290.8410280165316</v>
      </c>
      <c r="CB26" s="382">
        <f t="shared" si="4"/>
        <v>291.29670226055009</v>
      </c>
      <c r="CC26" s="382">
        <f t="shared" si="4"/>
        <v>291.79120449219329</v>
      </c>
      <c r="CD26" s="382">
        <f t="shared" si="4"/>
        <v>292.32434374989037</v>
      </c>
      <c r="CE26" s="382">
        <f t="shared" si="4"/>
        <v>292.89591686853191</v>
      </c>
      <c r="CF26" s="382">
        <f t="shared" ref="CF26:CU42" si="26">$Q26*(1+0.2*AN26^2)</f>
        <v>293.50570912280915</v>
      </c>
      <c r="CG26" s="382">
        <f t="shared" si="5"/>
        <v>294.15349489569735</v>
      </c>
      <c r="CH26" s="382">
        <f t="shared" si="5"/>
        <v>294.83903836814181</v>
      </c>
      <c r="CI26" s="382">
        <f t="shared" si="5"/>
        <v>295.56209422598823</v>
      </c>
      <c r="CJ26" s="382">
        <f t="shared" si="5"/>
        <v>296.32240838022864</v>
      </c>
      <c r="CK26" s="382">
        <f t="shared" si="5"/>
        <v>297.11971869669458</v>
      </c>
      <c r="CL26" s="382">
        <f t="shared" si="5"/>
        <v>297.95375573141513</v>
      </c>
      <c r="CM26" s="382">
        <f t="shared" si="5"/>
        <v>298.82424346798047</v>
      </c>
      <c r="CN26" s="382">
        <f t="shared" si="5"/>
        <v>299.7309000533952</v>
      </c>
      <c r="CO26" s="382">
        <f t="shared" si="5"/>
        <v>300.67343852907311</v>
      </c>
      <c r="CP26" s="382">
        <f t="shared" si="5"/>
        <v>301.65156755381366</v>
      </c>
      <c r="CQ26" s="382">
        <f t="shared" si="5"/>
        <v>302.664992115801</v>
      </c>
      <c r="CR26" s="382">
        <f t="shared" si="5"/>
        <v>303.71341423088745</v>
      </c>
      <c r="CS26" s="382">
        <f t="shared" si="5"/>
        <v>304.79653362464632</v>
      </c>
      <c r="CT26" s="382">
        <f t="shared" si="5"/>
        <v>305.91404839591388</v>
      </c>
      <c r="CU26" s="382">
        <f t="shared" si="5"/>
        <v>307.0656556597778</v>
      </c>
      <c r="CV26" s="382">
        <f t="shared" ref="CV26:DC47" si="27">$Q26*(1+0.2*BD26^2)</f>
        <v>308.25105216820685</v>
      </c>
      <c r="CW26" s="382">
        <f t="shared" si="6"/>
        <v>309.46993490675584</v>
      </c>
      <c r="CX26" s="382">
        <f t="shared" si="6"/>
        <v>310.72200166601107</v>
      </c>
      <c r="CY26" s="382">
        <f t="shared" si="6"/>
        <v>312.00695158667003</v>
      </c>
      <c r="CZ26" s="382">
        <f t="shared" si="6"/>
        <v>313.32448567737083</v>
      </c>
      <c r="DA26" s="382">
        <f t="shared" si="6"/>
        <v>314.67430730459563</v>
      </c>
      <c r="DB26" s="382">
        <f t="shared" si="6"/>
        <v>316.05612265417381</v>
      </c>
      <c r="DC26" s="382">
        <f t="shared" si="6"/>
        <v>317.46964116410101</v>
      </c>
      <c r="DD26" s="382">
        <f t="shared" si="6"/>
        <v>318.9145759285646</v>
      </c>
      <c r="DE26" s="521"/>
      <c r="DF26" s="252"/>
      <c r="DG26" s="537">
        <f t="shared" si="19"/>
        <v>150.00000000000003</v>
      </c>
      <c r="DH26" s="524">
        <v>15000</v>
      </c>
      <c r="DI26" s="382">
        <f t="shared" si="7"/>
        <v>12.320210042258974</v>
      </c>
      <c r="DJ26" s="382">
        <f t="shared" si="7"/>
        <v>24.639131021086307</v>
      </c>
      <c r="DK26" s="382">
        <f t="shared" si="7"/>
        <v>36.955476685298493</v>
      </c>
      <c r="DL26" s="382">
        <f t="shared" si="7"/>
        <v>49.267966394134348</v>
      </c>
      <c r="DM26" s="382">
        <f t="shared" si="7"/>
        <v>61.575327887062095</v>
      </c>
      <c r="DN26" s="382">
        <f t="shared" si="7"/>
        <v>73.876300011754793</v>
      </c>
      <c r="DO26" s="382">
        <f t="shared" si="7"/>
        <v>86.169635396606111</v>
      </c>
      <c r="DP26" s="382">
        <f t="shared" si="7"/>
        <v>98.454103055020894</v>
      </c>
      <c r="DQ26" s="382">
        <f t="shared" si="7"/>
        <v>110.72849090923316</v>
      </c>
      <c r="DR26" s="382">
        <f t="shared" si="7"/>
        <v>122.99160822212276</v>
      </c>
      <c r="DS26" s="382">
        <f t="shared" si="7"/>
        <v>135.2422879263049</v>
      </c>
      <c r="DT26" s="382">
        <f t="shared" si="7"/>
        <v>147.47938884076234</v>
      </c>
      <c r="DU26" s="382">
        <f t="shared" si="7"/>
        <v>159.7017977661549</v>
      </c>
      <c r="DV26" s="382">
        <f t="shared" si="7"/>
        <v>171.90843145104608</v>
      </c>
      <c r="DW26" s="382">
        <f t="shared" si="7"/>
        <v>184.09823842232277</v>
      </c>
      <c r="DX26" s="382">
        <f t="shared" si="7"/>
        <v>196.27020067421049</v>
      </c>
      <c r="DY26" s="382">
        <f t="shared" si="8"/>
        <v>208.42333521133699</v>
      </c>
      <c r="DZ26" s="382">
        <f t="shared" si="8"/>
        <v>220.55669544253055</v>
      </c>
      <c r="EA26" s="382">
        <f t="shared" si="8"/>
        <v>232.66937242300733</v>
      </c>
      <c r="EB26" s="382">
        <f t="shared" si="8"/>
        <v>244.76049594376886</v>
      </c>
      <c r="EC26" s="382">
        <f t="shared" si="8"/>
        <v>256.82923546806052</v>
      </c>
      <c r="ED26" s="382">
        <f t="shared" si="8"/>
        <v>268.87480091571643</v>
      </c>
      <c r="EE26" s="382">
        <f t="shared" si="8"/>
        <v>280.89644329716918</v>
      </c>
      <c r="EF26" s="382">
        <f t="shared" si="8"/>
        <v>292.89345519981936</v>
      </c>
      <c r="EG26" s="382">
        <f t="shared" si="8"/>
        <v>304.86517113022074</v>
      </c>
      <c r="EH26" s="382">
        <f t="shared" si="8"/>
        <v>316.81096771633719</v>
      </c>
      <c r="EI26" s="382">
        <f t="shared" si="8"/>
        <v>328.73026377473781</v>
      </c>
      <c r="EJ26" s="382">
        <f t="shared" si="8"/>
        <v>340.62252024824176</v>
      </c>
      <c r="EK26" s="382">
        <f t="shared" si="8"/>
        <v>352.48724001999756</v>
      </c>
      <c r="EL26" s="382">
        <f t="shared" si="8"/>
        <v>364.32396761041684</v>
      </c>
      <c r="EM26" s="382">
        <f t="shared" si="8"/>
        <v>376.13228876374831</v>
      </c>
      <c r="EN26" s="382">
        <f t="shared" ref="EN26:EU47" si="28">BD26*$R26</f>
        <v>387.91182993133111</v>
      </c>
      <c r="EO26" s="382">
        <f t="shared" si="9"/>
        <v>399.66225765879682</v>
      </c>
      <c r="EP26" s="382">
        <f t="shared" si="9"/>
        <v>411.38327788458622</v>
      </c>
      <c r="EQ26" s="382">
        <f t="shared" si="9"/>
        <v>423.07463515723725</v>
      </c>
      <c r="ER26" s="382">
        <f t="shared" si="9"/>
        <v>434.73611177889831</v>
      </c>
      <c r="ES26" s="382">
        <f t="shared" si="9"/>
        <v>446.36752688246349</v>
      </c>
      <c r="ET26" s="382">
        <f t="shared" si="9"/>
        <v>457.96873544961852</v>
      </c>
      <c r="EU26" s="382">
        <f t="shared" si="9"/>
        <v>469.53962727695216</v>
      </c>
      <c r="EV26" s="382">
        <f t="shared" si="9"/>
        <v>481.08012589707431</v>
      </c>
      <c r="EW26" s="521"/>
      <c r="EX26" s="252"/>
      <c r="EY26" s="515">
        <f t="shared" si="20"/>
        <v>150.00000000000003</v>
      </c>
      <c r="EZ26" s="524">
        <v>15000</v>
      </c>
      <c r="FA26" s="382">
        <f t="shared" si="10"/>
        <v>115.30199185330306</v>
      </c>
      <c r="FB26" s="382">
        <f t="shared" si="10"/>
        <v>125.36195904644219</v>
      </c>
      <c r="FC26" s="382">
        <f t="shared" si="10"/>
        <v>135.46187650867037</v>
      </c>
      <c r="FD26" s="382">
        <f t="shared" si="10"/>
        <v>145.60170255375093</v>
      </c>
      <c r="FE26" s="382">
        <f t="shared" si="10"/>
        <v>155.78137902673328</v>
      </c>
      <c r="FF26" s="382">
        <f t="shared" si="10"/>
        <v>166.00083150798056</v>
      </c>
      <c r="FG26" s="382">
        <f t="shared" si="10"/>
        <v>176.25996957300893</v>
      </c>
      <c r="FH26" s="382">
        <f t="shared" si="10"/>
        <v>186.55868710631867</v>
      </c>
      <c r="FI26" s="382">
        <f t="shared" si="10"/>
        <v>196.89686266703902</v>
      </c>
      <c r="FJ26" s="382">
        <f t="shared" si="10"/>
        <v>207.27435990387394</v>
      </c>
      <c r="FK26" s="382">
        <f t="shared" si="10"/>
        <v>217.69102801653165</v>
      </c>
      <c r="FL26" s="382">
        <f t="shared" si="10"/>
        <v>228.14670226055014</v>
      </c>
      <c r="FM26" s="382">
        <f t="shared" si="10"/>
        <v>238.64120449219334</v>
      </c>
      <c r="FN26" s="382">
        <f t="shared" si="10"/>
        <v>249.17434374989043</v>
      </c>
      <c r="FO26" s="382">
        <f t="shared" si="10"/>
        <v>259.74591686853194</v>
      </c>
      <c r="FP26" s="382">
        <f t="shared" ref="FP26:GE42" si="29">6*$EY26/10+FP$10+(CF26-273.15)</f>
        <v>270.35570912280923</v>
      </c>
      <c r="FQ26" s="382">
        <f t="shared" si="11"/>
        <v>281.00349489569737</v>
      </c>
      <c r="FR26" s="382">
        <f t="shared" si="11"/>
        <v>291.68903836814184</v>
      </c>
      <c r="FS26" s="382">
        <f t="shared" si="11"/>
        <v>302.41209422598826</v>
      </c>
      <c r="FT26" s="382">
        <f t="shared" si="11"/>
        <v>313.17240838022866</v>
      </c>
      <c r="FU26" s="382">
        <f t="shared" si="11"/>
        <v>323.9697186966946</v>
      </c>
      <c r="FV26" s="382">
        <f t="shared" si="11"/>
        <v>334.80375573141515</v>
      </c>
      <c r="FW26" s="382">
        <f t="shared" si="11"/>
        <v>345.67424346798049</v>
      </c>
      <c r="FX26" s="382">
        <f t="shared" si="11"/>
        <v>356.58090005339523</v>
      </c>
      <c r="FY26" s="382">
        <f t="shared" si="11"/>
        <v>367.52343852907313</v>
      </c>
      <c r="FZ26" s="382">
        <f t="shared" si="11"/>
        <v>378.50156755381369</v>
      </c>
      <c r="GA26" s="382">
        <f t="shared" si="11"/>
        <v>389.51499211580102</v>
      </c>
      <c r="GB26" s="382">
        <f t="shared" si="11"/>
        <v>400.56341423088747</v>
      </c>
      <c r="GC26" s="382">
        <f t="shared" si="11"/>
        <v>411.64653362464634</v>
      </c>
      <c r="GD26" s="382">
        <f t="shared" si="11"/>
        <v>422.7640483959139</v>
      </c>
      <c r="GE26" s="382">
        <f t="shared" si="11"/>
        <v>433.91565565977783</v>
      </c>
      <c r="GF26" s="382">
        <f t="shared" ref="GF26:GF41" si="30">6*$EY26/10+GF$10+(CV26-273.15)</f>
        <v>445.10105216820688</v>
      </c>
      <c r="GG26" s="382">
        <f t="shared" si="12"/>
        <v>456.31993490675586</v>
      </c>
      <c r="GH26" s="382">
        <f t="shared" si="12"/>
        <v>467.57200166601109</v>
      </c>
      <c r="GI26" s="382">
        <f t="shared" si="12"/>
        <v>478.85695158667005</v>
      </c>
      <c r="GJ26" s="382">
        <f t="shared" si="12"/>
        <v>490.17448567737085</v>
      </c>
      <c r="GK26" s="382">
        <f t="shared" si="12"/>
        <v>501.52430730459565</v>
      </c>
      <c r="GL26" s="382">
        <f t="shared" si="12"/>
        <v>512.90612265417383</v>
      </c>
      <c r="GM26" s="382">
        <f t="shared" si="12"/>
        <v>524.31964116410109</v>
      </c>
      <c r="GN26" s="382">
        <f t="shared" si="12"/>
        <v>535.76457592856468</v>
      </c>
      <c r="GO26" s="511"/>
      <c r="GP26" s="521"/>
      <c r="GQ26" s="524">
        <v>15000</v>
      </c>
      <c r="GR26" s="583">
        <f t="shared" si="13"/>
        <v>8.3587683536085109</v>
      </c>
      <c r="GS26" s="477">
        <f t="shared" si="13"/>
        <v>4.087921280144041</v>
      </c>
      <c r="GT26" s="477">
        <f t="shared" si="13"/>
        <v>2.6655426653597836</v>
      </c>
      <c r="GU26" s="477">
        <f t="shared" si="13"/>
        <v>1.955301653593027</v>
      </c>
      <c r="GV26" s="477">
        <f t="shared" si="13"/>
        <v>1.5299317822953129</v>
      </c>
      <c r="GW26" s="477">
        <f t="shared" si="13"/>
        <v>1.2470106310354934</v>
      </c>
      <c r="GX26" s="477">
        <f t="shared" si="13"/>
        <v>1.0454997721848447</v>
      </c>
      <c r="GY26" s="477">
        <f t="shared" si="13"/>
        <v>0.89487975937438269</v>
      </c>
      <c r="GZ26" s="477">
        <f t="shared" si="13"/>
        <v>0.7781951244006402</v>
      </c>
      <c r="HA26" s="477">
        <f t="shared" si="13"/>
        <v>0.68527237670993446</v>
      </c>
      <c r="HB26" s="477">
        <f t="shared" si="13"/>
        <v>0.60963727658285427</v>
      </c>
      <c r="HC26" s="477">
        <f t="shared" si="13"/>
        <v>0.54697347238729455</v>
      </c>
      <c r="HD26" s="477">
        <f t="shared" si="13"/>
        <v>0.49429253665401018</v>
      </c>
      <c r="HE26" s="477">
        <f t="shared" si="13"/>
        <v>0.44945970157866955</v>
      </c>
      <c r="HF26" s="477">
        <f t="shared" si="13"/>
        <v>0.41090930089549699</v>
      </c>
      <c r="HG26" s="477">
        <f t="shared" ref="HG26:HV42" si="31">ABS((FP26-DX26)/DX26)</f>
        <v>0.37746692159128886</v>
      </c>
      <c r="HH26" s="477">
        <f t="shared" si="14"/>
        <v>0.34823432611691768</v>
      </c>
      <c r="HI26" s="477">
        <f t="shared" si="14"/>
        <v>0.32251273434655675</v>
      </c>
      <c r="HJ26" s="477">
        <f t="shared" si="14"/>
        <v>0.29975033274334162</v>
      </c>
      <c r="HK26" s="477">
        <f t="shared" si="14"/>
        <v>0.27950553120376387</v>
      </c>
      <c r="HL26" s="477">
        <f t="shared" si="14"/>
        <v>0.2614207183472449</v>
      </c>
      <c r="HM26" s="477">
        <f t="shared" si="14"/>
        <v>0.24520317482769727</v>
      </c>
      <c r="HN26" s="477">
        <f t="shared" si="14"/>
        <v>0.23061096612847046</v>
      </c>
      <c r="HO26" s="477">
        <f t="shared" si="14"/>
        <v>0.21744236247999013</v>
      </c>
      <c r="HP26" s="477">
        <f t="shared" si="14"/>
        <v>0.20552779829378542</v>
      </c>
      <c r="HQ26" s="477">
        <f t="shared" si="14"/>
        <v>0.19472368738418289</v>
      </c>
      <c r="HR26" s="477">
        <f t="shared" si="14"/>
        <v>0.18490761283456369</v>
      </c>
      <c r="HS26" s="477">
        <f t="shared" si="14"/>
        <v>0.17597454783365907</v>
      </c>
      <c r="HT26" s="477">
        <f t="shared" si="14"/>
        <v>0.16783385861369765</v>
      </c>
      <c r="HU26" s="477">
        <f t="shared" si="14"/>
        <v>0.16040690698666549</v>
      </c>
      <c r="HV26" s="477">
        <f t="shared" si="14"/>
        <v>0.15362511707237056</v>
      </c>
      <c r="HW26" s="477">
        <f t="shared" ref="HW26:ID57" si="32">ABS((GF26-EN26)/EN26)</f>
        <v>0.14742840466350177</v>
      </c>
      <c r="HX26" s="477">
        <f t="shared" si="15"/>
        <v>0.14176389229209962</v>
      </c>
      <c r="HY26" s="477">
        <f t="shared" si="15"/>
        <v>0.13658485116448668</v>
      </c>
      <c r="HZ26" s="477">
        <f t="shared" si="15"/>
        <v>0.13184982457929934</v>
      </c>
      <c r="IA26" s="477">
        <f t="shared" si="15"/>
        <v>0.12752189752911039</v>
      </c>
      <c r="IB26" s="477">
        <f t="shared" si="15"/>
        <v>0.12356808481871469</v>
      </c>
      <c r="IC26" s="477">
        <f t="shared" si="15"/>
        <v>0.11995881585807293</v>
      </c>
      <c r="ID26" s="477">
        <f t="shared" si="15"/>
        <v>0.11666749876861322</v>
      </c>
      <c r="IE26" s="477">
        <f t="shared" si="15"/>
        <v>0.11367014991425763</v>
      </c>
    </row>
    <row r="27" spans="1:320">
      <c r="J27" s="252"/>
      <c r="K27" s="499">
        <v>16000</v>
      </c>
      <c r="L27" s="382">
        <f t="shared" si="21"/>
        <v>4.8767999999999994</v>
      </c>
      <c r="M27" s="382">
        <v>160</v>
      </c>
      <c r="N27" s="491"/>
      <c r="O27" s="263"/>
      <c r="P27" s="383">
        <f t="shared" si="16"/>
        <v>13.300799999999754</v>
      </c>
      <c r="Q27" s="383">
        <f>$Q$11-Konstanten!$C$33*K27</f>
        <v>286.45079999999973</v>
      </c>
      <c r="R27" s="382">
        <f t="shared" si="22"/>
        <v>659.52551452028138</v>
      </c>
      <c r="S27" s="263">
        <f t="shared" si="23"/>
        <v>0.57600623313087163</v>
      </c>
      <c r="T27" s="492"/>
      <c r="U27" s="492"/>
      <c r="V27" s="170"/>
      <c r="X27" s="524">
        <v>16000</v>
      </c>
      <c r="Y27" s="410">
        <f t="shared" si="17"/>
        <v>1.8956388137880982E-2</v>
      </c>
      <c r="Z27" s="410">
        <f t="shared" si="17"/>
        <v>3.79106112359619E-2</v>
      </c>
      <c r="AA27" s="410">
        <f t="shared" si="17"/>
        <v>5.6860509164213598E-2</v>
      </c>
      <c r="AB27" s="410">
        <f t="shared" si="17"/>
        <v>7.5803931586039111E-2</v>
      </c>
      <c r="AC27" s="410">
        <f t="shared" si="17"/>
        <v>9.4738742790472563E-2</v>
      </c>
      <c r="AD27" s="410">
        <f t="shared" si="17"/>
        <v>0.11366282644774058</v>
      </c>
      <c r="AE27" s="410">
        <f t="shared" si="17"/>
        <v>0.13257409026358871</v>
      </c>
      <c r="AF27" s="410">
        <f t="shared" si="17"/>
        <v>0.15147047050910711</v>
      </c>
      <c r="AG27" s="410">
        <f t="shared" si="17"/>
        <v>0.17034993640379412</v>
      </c>
      <c r="AH27" s="410">
        <f t="shared" si="17"/>
        <v>0.18921049433105505</v>
      </c>
      <c r="AI27" s="410">
        <f t="shared" si="17"/>
        <v>0.20805019186679732</v>
      </c>
      <c r="AJ27" s="410">
        <f t="shared" si="17"/>
        <v>0.22686712160370912</v>
      </c>
      <c r="AK27" s="410">
        <f t="shared" si="17"/>
        <v>0.24565942475545291</v>
      </c>
      <c r="AL27" s="410">
        <f t="shared" si="17"/>
        <v>0.26442529452704733</v>
      </c>
      <c r="AM27" s="410">
        <f t="shared" si="17"/>
        <v>0.28316297923978728</v>
      </c>
      <c r="AN27" s="410">
        <f t="shared" si="17"/>
        <v>0.30187078520101646</v>
      </c>
      <c r="AO27" s="410">
        <f t="shared" si="24"/>
        <v>0.32054707931121407</v>
      </c>
      <c r="AP27" s="410">
        <f t="shared" si="24"/>
        <v>0.33919029140295248</v>
      </c>
      <c r="AQ27" s="410">
        <f t="shared" si="24"/>
        <v>0.35779891630831701</v>
      </c>
      <c r="AR27" s="410">
        <f t="shared" si="24"/>
        <v>0.37637151565333915</v>
      </c>
      <c r="AS27" s="410">
        <f t="shared" si="24"/>
        <v>0.39490671938001753</v>
      </c>
      <c r="AT27" s="410">
        <f t="shared" si="24"/>
        <v>0.4134032269981921</v>
      </c>
      <c r="AU27" s="410">
        <f t="shared" si="24"/>
        <v>0.43185980857138567</v>
      </c>
      <c r="AV27" s="410">
        <f t="shared" si="24"/>
        <v>0.45027530544222932</v>
      </c>
      <c r="AW27" s="410">
        <f t="shared" si="24"/>
        <v>0.46864863070457546</v>
      </c>
      <c r="AX27" s="410">
        <f t="shared" si="24"/>
        <v>0.48697876943074725</v>
      </c>
      <c r="AY27" s="410">
        <f t="shared" si="24"/>
        <v>0.50526477866346875</v>
      </c>
      <c r="AZ27" s="410">
        <f t="shared" si="24"/>
        <v>0.52350578718310492</v>
      </c>
      <c r="BA27" s="410">
        <f t="shared" si="24"/>
        <v>0.54170099506166314</v>
      </c>
      <c r="BB27" s="410">
        <f t="shared" si="24"/>
        <v>0.5598496730157162</v>
      </c>
      <c r="BC27" s="410">
        <f t="shared" si="24"/>
        <v>0.57795116157097526</v>
      </c>
      <c r="BD27" s="410">
        <f t="shared" si="24"/>
        <v>0.59600487005166769</v>
      </c>
      <c r="BE27" s="410">
        <f t="shared" si="25"/>
        <v>0.61401027540813014</v>
      </c>
      <c r="BF27" s="410">
        <f t="shared" si="25"/>
        <v>0.63196692089620687</v>
      </c>
      <c r="BG27" s="410">
        <f t="shared" si="25"/>
        <v>0.64987441462204087</v>
      </c>
      <c r="BH27" s="410">
        <f t="shared" si="25"/>
        <v>0.66773242796581367</v>
      </c>
      <c r="BI27" s="410">
        <f t="shared" si="25"/>
        <v>0.68554069389775751</v>
      </c>
      <c r="BJ27" s="410">
        <f t="shared" si="25"/>
        <v>0.70329900519952615</v>
      </c>
      <c r="BK27" s="410">
        <f t="shared" si="25"/>
        <v>0.72100721260366263</v>
      </c>
      <c r="BL27" s="410">
        <f t="shared" si="25"/>
        <v>0.7386652228634637</v>
      </c>
      <c r="BM27" s="253"/>
      <c r="BN27" s="252"/>
      <c r="BO27" s="537">
        <f t="shared" si="18"/>
        <v>160.00000000000003</v>
      </c>
      <c r="BP27" s="524">
        <v>16000</v>
      </c>
      <c r="BQ27" s="382">
        <f t="shared" ref="BQ27:CE43" si="33">$Q27*(1+0.2*Y27^2)</f>
        <v>286.47138691256407</v>
      </c>
      <c r="BR27" s="382">
        <f t="shared" si="33"/>
        <v>286.53313824546711</v>
      </c>
      <c r="BS27" s="382">
        <f t="shared" si="33"/>
        <v>286.63602581901182</v>
      </c>
      <c r="BT27" s="382">
        <f t="shared" si="33"/>
        <v>286.7800027823526</v>
      </c>
      <c r="BU27" s="382">
        <f t="shared" si="33"/>
        <v>286.96500378556482</v>
      </c>
      <c r="BV27" s="382">
        <f t="shared" si="33"/>
        <v>287.1909452187486</v>
      </c>
      <c r="BW27" s="382">
        <f t="shared" si="33"/>
        <v>287.45772551639612</v>
      </c>
      <c r="BX27" s="382">
        <f t="shared" si="33"/>
        <v>287.76522552479105</v>
      </c>
      <c r="BY27" s="382">
        <f t="shared" si="33"/>
        <v>288.11330892976565</v>
      </c>
      <c r="BZ27" s="382">
        <f t="shared" si="33"/>
        <v>288.50182274174051</v>
      </c>
      <c r="CA27" s="382">
        <f t="shared" si="33"/>
        <v>288.93059783459955</v>
      </c>
      <c r="CB27" s="382">
        <f t="shared" si="33"/>
        <v>289.39944953463191</v>
      </c>
      <c r="CC27" s="382">
        <f t="shared" si="33"/>
        <v>289.90817825548709</v>
      </c>
      <c r="CD27" s="382">
        <f t="shared" si="33"/>
        <v>290.45657017485519</v>
      </c>
      <c r="CE27" s="382">
        <f t="shared" si="33"/>
        <v>291.0443979484001</v>
      </c>
      <c r="CF27" s="382">
        <f t="shared" si="26"/>
        <v>291.67142145633193</v>
      </c>
      <c r="CG27" s="382">
        <f t="shared" si="26"/>
        <v>292.33738857791661</v>
      </c>
      <c r="CH27" s="382">
        <f t="shared" si="26"/>
        <v>293.04203598918025</v>
      </c>
      <c r="CI27" s="382">
        <f t="shared" si="26"/>
        <v>293.78508997906852</v>
      </c>
      <c r="CJ27" s="382">
        <f t="shared" si="26"/>
        <v>294.56626727936913</v>
      </c>
      <c r="CK27" s="382">
        <f t="shared" si="26"/>
        <v>295.38527590379857</v>
      </c>
      <c r="CL27" s="382">
        <f t="shared" si="26"/>
        <v>296.2418159917766</v>
      </c>
      <c r="CM27" s="382">
        <f t="shared" si="26"/>
        <v>297.13558065257888</v>
      </c>
      <c r="CN27" s="382">
        <f t="shared" si="26"/>
        <v>298.06625680574854</v>
      </c>
      <c r="CO27" s="382">
        <f t="shared" si="26"/>
        <v>299.03352601386632</v>
      </c>
      <c r="CP27" s="382">
        <f t="shared" si="26"/>
        <v>300.0370653040236</v>
      </c>
      <c r="CQ27" s="382">
        <f t="shared" si="26"/>
        <v>301.07654797459804</v>
      </c>
      <c r="CR27" s="382">
        <f t="shared" si="26"/>
        <v>302.15164438421084</v>
      </c>
      <c r="CS27" s="382">
        <f t="shared" si="26"/>
        <v>303.26202272002473</v>
      </c>
      <c r="CT27" s="382">
        <f t="shared" si="26"/>
        <v>304.40734974283458</v>
      </c>
      <c r="CU27" s="382">
        <f t="shared" si="26"/>
        <v>305.58729150669433</v>
      </c>
      <c r="CV27" s="382">
        <f t="shared" si="27"/>
        <v>306.80151405111729</v>
      </c>
      <c r="CW27" s="382">
        <f t="shared" si="6"/>
        <v>308.04968406417339</v>
      </c>
      <c r="CX27" s="382">
        <f t="shared" si="6"/>
        <v>309.33146951509184</v>
      </c>
      <c r="CY27" s="382">
        <f t="shared" si="6"/>
        <v>310.64654025524618</v>
      </c>
      <c r="CZ27" s="382">
        <f t="shared" si="6"/>
        <v>311.9945685866644</v>
      </c>
      <c r="DA27" s="382">
        <f t="shared" si="6"/>
        <v>313.3752297974533</v>
      </c>
      <c r="DB27" s="382">
        <f t="shared" si="6"/>
        <v>314.7882026637601</v>
      </c>
      <c r="DC27" s="382">
        <f t="shared" si="6"/>
        <v>316.23316991811618</v>
      </c>
      <c r="DD27" s="382">
        <f t="shared" si="6"/>
        <v>317.70981868420728</v>
      </c>
      <c r="DE27" s="521"/>
      <c r="DF27" s="252"/>
      <c r="DG27" s="537">
        <f t="shared" si="19"/>
        <v>160.00000000000003</v>
      </c>
      <c r="DH27" s="524">
        <v>16000</v>
      </c>
      <c r="DI27" s="382">
        <f t="shared" ref="DI27:DX43" si="34">Y27*$R27</f>
        <v>12.502221640082114</v>
      </c>
      <c r="DJ27" s="382">
        <f t="shared" si="34"/>
        <v>25.003015381176134</v>
      </c>
      <c r="DK27" s="382">
        <f t="shared" si="34"/>
        <v>37.500956562413144</v>
      </c>
      <c r="DL27" s="382">
        <f t="shared" si="34"/>
        <v>49.994626981942652</v>
      </c>
      <c r="DM27" s="382">
        <f t="shared" si="34"/>
        <v>62.482618083891012</v>
      </c>
      <c r="DN27" s="382">
        <f t="shared" si="34"/>
        <v>74.963534094775554</v>
      </c>
      <c r="DO27" s="382">
        <f t="shared" si="34"/>
        <v>87.435995093151575</v>
      </c>
      <c r="DP27" s="382">
        <f t="shared" si="34"/>
        <v>99.898639997147981</v>
      </c>
      <c r="DQ27" s="382">
        <f t="shared" si="34"/>
        <v>112.35012945520953</v>
      </c>
      <c r="DR27" s="382">
        <f t="shared" si="34"/>
        <v>124.78914862632587</v>
      </c>
      <c r="DS27" s="382">
        <f t="shared" si="34"/>
        <v>137.21440983699276</v>
      </c>
      <c r="DT27" s="382">
        <f t="shared" si="34"/>
        <v>149.6246551034215</v>
      </c>
      <c r="DU27" s="382">
        <f t="shared" si="34"/>
        <v>162.01865850859642</v>
      </c>
      <c r="DV27" s="382">
        <f t="shared" si="34"/>
        <v>174.39522842512784</v>
      </c>
      <c r="DW27" s="382">
        <f t="shared" si="34"/>
        <v>186.75320957621645</v>
      </c>
      <c r="DX27" s="382">
        <f t="shared" si="34"/>
        <v>199.09148492834171</v>
      </c>
      <c r="DY27" s="382">
        <f t="shared" ref="DX27:EM42" si="35">AO27*$R27</f>
        <v>211.40897741070191</v>
      </c>
      <c r="DZ27" s="382">
        <f t="shared" si="35"/>
        <v>223.7046514578164</v>
      </c>
      <c r="EA27" s="382">
        <f t="shared" si="35"/>
        <v>235.97751437304186</v>
      </c>
      <c r="EB27" s="382">
        <f t="shared" si="35"/>
        <v>248.22661751204663</v>
      </c>
      <c r="EC27" s="382">
        <f t="shared" si="35"/>
        <v>260.45105728662242</v>
      </c>
      <c r="ED27" s="382">
        <f t="shared" si="35"/>
        <v>272.64997599032733</v>
      </c>
      <c r="EE27" s="382">
        <f t="shared" si="35"/>
        <v>284.82256244867335</v>
      </c>
      <c r="EF27" s="382">
        <f t="shared" si="35"/>
        <v>296.96805249756312</v>
      </c>
      <c r="EG27" s="382">
        <f t="shared" si="35"/>
        <v>309.0857292946605</v>
      </c>
      <c r="EH27" s="382">
        <f t="shared" si="35"/>
        <v>321.17492346926707</v>
      </c>
      <c r="EI27" s="382">
        <f t="shared" si="35"/>
        <v>333.23501311700034</v>
      </c>
      <c r="EJ27" s="382">
        <f t="shared" si="35"/>
        <v>345.26542364628222</v>
      </c>
      <c r="EK27" s="382">
        <f t="shared" si="35"/>
        <v>357.26562748419178</v>
      </c>
      <c r="EL27" s="382">
        <f t="shared" si="35"/>
        <v>369.23514364970151</v>
      </c>
      <c r="EM27" s="382">
        <f t="shared" si="35"/>
        <v>381.1735372026917</v>
      </c>
      <c r="EN27" s="382">
        <f t="shared" si="28"/>
        <v>393.08041857741955</v>
      </c>
      <c r="EO27" s="382">
        <f t="shared" si="9"/>
        <v>404.95544280928669</v>
      </c>
      <c r="EP27" s="382">
        <f t="shared" si="9"/>
        <v>416.7983086638688</v>
      </c>
      <c r="EQ27" s="382">
        <f t="shared" si="9"/>
        <v>428.60875767716817</v>
      </c>
      <c r="ER27" s="382">
        <f t="shared" si="9"/>
        <v>440.38657311602998</v>
      </c>
      <c r="ES27" s="382">
        <f t="shared" si="9"/>
        <v>452.13157886750923</v>
      </c>
      <c r="ET27" s="382">
        <f t="shared" si="9"/>
        <v>463.84363826581955</v>
      </c>
      <c r="EU27" s="382">
        <f t="shared" si="9"/>
        <v>475.52265286526449</v>
      </c>
      <c r="EV27" s="382">
        <f t="shared" si="9"/>
        <v>487.16856116726422</v>
      </c>
      <c r="EW27" s="521"/>
      <c r="EX27" s="252"/>
      <c r="EY27" s="515">
        <f t="shared" si="20"/>
        <v>160.00000000000003</v>
      </c>
      <c r="EZ27" s="524">
        <v>16000</v>
      </c>
      <c r="FA27" s="382">
        <f t="shared" ref="FA27:FP43" si="36">6*$EY27/10+FA$10+(BQ27-273.15)</f>
        <v>119.32138691256412</v>
      </c>
      <c r="FB27" s="382">
        <f t="shared" si="36"/>
        <v>129.38313824546717</v>
      </c>
      <c r="FC27" s="382">
        <f t="shared" si="36"/>
        <v>139.48602581901187</v>
      </c>
      <c r="FD27" s="382">
        <f t="shared" si="36"/>
        <v>149.63000278235265</v>
      </c>
      <c r="FE27" s="382">
        <f t="shared" si="36"/>
        <v>159.81500378556487</v>
      </c>
      <c r="FF27" s="382">
        <f t="shared" si="36"/>
        <v>170.04094521874865</v>
      </c>
      <c r="FG27" s="382">
        <f t="shared" si="36"/>
        <v>180.30772551639618</v>
      </c>
      <c r="FH27" s="382">
        <f t="shared" si="36"/>
        <v>190.6152255247911</v>
      </c>
      <c r="FI27" s="382">
        <f t="shared" si="36"/>
        <v>200.9633089297657</v>
      </c>
      <c r="FJ27" s="382">
        <f t="shared" si="36"/>
        <v>211.35182274174056</v>
      </c>
      <c r="FK27" s="382">
        <f t="shared" si="36"/>
        <v>221.7805978345996</v>
      </c>
      <c r="FL27" s="382">
        <f t="shared" si="36"/>
        <v>232.24944953463196</v>
      </c>
      <c r="FM27" s="382">
        <f t="shared" si="36"/>
        <v>242.75817825548714</v>
      </c>
      <c r="FN27" s="382">
        <f t="shared" si="36"/>
        <v>253.30657017485524</v>
      </c>
      <c r="FO27" s="382">
        <f t="shared" si="36"/>
        <v>263.89439794840018</v>
      </c>
      <c r="FP27" s="382">
        <f t="shared" si="29"/>
        <v>274.52142145633195</v>
      </c>
      <c r="FQ27" s="382">
        <f t="shared" si="29"/>
        <v>285.18738857791664</v>
      </c>
      <c r="FR27" s="382">
        <f t="shared" si="29"/>
        <v>295.89203598918027</v>
      </c>
      <c r="FS27" s="382">
        <f t="shared" si="29"/>
        <v>306.63508997906854</v>
      </c>
      <c r="FT27" s="382">
        <f t="shared" si="29"/>
        <v>317.41626727936915</v>
      </c>
      <c r="FU27" s="382">
        <f t="shared" si="29"/>
        <v>328.23527590379859</v>
      </c>
      <c r="FV27" s="382">
        <f t="shared" si="29"/>
        <v>339.09181599177663</v>
      </c>
      <c r="FW27" s="382">
        <f t="shared" si="29"/>
        <v>349.9855806525789</v>
      </c>
      <c r="FX27" s="382">
        <f t="shared" si="29"/>
        <v>360.91625680574856</v>
      </c>
      <c r="FY27" s="382">
        <f t="shared" si="29"/>
        <v>371.88352601386634</v>
      </c>
      <c r="FZ27" s="382">
        <f t="shared" si="29"/>
        <v>382.88706530402362</v>
      </c>
      <c r="GA27" s="382">
        <f t="shared" si="29"/>
        <v>393.92654797459807</v>
      </c>
      <c r="GB27" s="382">
        <f t="shared" si="29"/>
        <v>405.00164438421086</v>
      </c>
      <c r="GC27" s="382">
        <f t="shared" si="29"/>
        <v>416.11202272002475</v>
      </c>
      <c r="GD27" s="382">
        <f t="shared" si="29"/>
        <v>427.25734974283461</v>
      </c>
      <c r="GE27" s="382">
        <f t="shared" si="29"/>
        <v>438.43729150669435</v>
      </c>
      <c r="GF27" s="382">
        <f t="shared" si="30"/>
        <v>449.65151405111732</v>
      </c>
      <c r="GG27" s="382">
        <f t="shared" si="12"/>
        <v>460.89968406417341</v>
      </c>
      <c r="GH27" s="382">
        <f t="shared" si="12"/>
        <v>472.18146951509186</v>
      </c>
      <c r="GI27" s="382">
        <f t="shared" si="12"/>
        <v>483.4965402552462</v>
      </c>
      <c r="GJ27" s="382">
        <f t="shared" si="12"/>
        <v>494.84456858666442</v>
      </c>
      <c r="GK27" s="382">
        <f t="shared" si="12"/>
        <v>506.22522979745332</v>
      </c>
      <c r="GL27" s="382">
        <f t="shared" si="12"/>
        <v>517.63820266376013</v>
      </c>
      <c r="GM27" s="382">
        <f t="shared" si="12"/>
        <v>529.08316991811625</v>
      </c>
      <c r="GN27" s="382">
        <f t="shared" si="12"/>
        <v>540.55981868420736</v>
      </c>
      <c r="GO27" s="511"/>
      <c r="GP27" s="521"/>
      <c r="GQ27" s="524">
        <v>16000</v>
      </c>
      <c r="GR27" s="583">
        <f t="shared" ref="GR27:HF43" si="37">ABS((FA27-DI27)/DI27)</f>
        <v>8.5440146837598725</v>
      </c>
      <c r="GS27" s="477">
        <f t="shared" si="37"/>
        <v>4.1747013819331187</v>
      </c>
      <c r="GT27" s="477">
        <f t="shared" si="37"/>
        <v>2.7195324761080202</v>
      </c>
      <c r="GU27" s="477">
        <f t="shared" si="37"/>
        <v>1.9929216760912505</v>
      </c>
      <c r="GV27" s="477">
        <f t="shared" si="37"/>
        <v>1.557751398492818</v>
      </c>
      <c r="GW27" s="477">
        <f t="shared" si="37"/>
        <v>1.2683154852833884</v>
      </c>
      <c r="GX27" s="477">
        <f t="shared" si="37"/>
        <v>1.0621681645448418</v>
      </c>
      <c r="GY27" s="477">
        <f t="shared" si="37"/>
        <v>0.90808629156746279</v>
      </c>
      <c r="GZ27" s="477">
        <f t="shared" si="37"/>
        <v>0.78872343008633095</v>
      </c>
      <c r="HA27" s="477">
        <f t="shared" si="37"/>
        <v>0.69367148560827019</v>
      </c>
      <c r="HB27" s="477">
        <f t="shared" si="37"/>
        <v>0.61630690317488768</v>
      </c>
      <c r="HC27" s="477">
        <f t="shared" si="37"/>
        <v>0.55221376700316993</v>
      </c>
      <c r="HD27" s="477">
        <f t="shared" si="37"/>
        <v>0.49833470101597482</v>
      </c>
      <c r="HE27" s="477">
        <f t="shared" si="37"/>
        <v>0.45248566983359856</v>
      </c>
      <c r="HF27" s="477">
        <f t="shared" si="37"/>
        <v>0.41306486002159654</v>
      </c>
      <c r="HG27" s="477">
        <f t="shared" si="31"/>
        <v>0.37887073148879002</v>
      </c>
      <c r="HH27" s="477">
        <f t="shared" si="31"/>
        <v>0.34898428662225739</v>
      </c>
      <c r="HI27" s="477">
        <f t="shared" si="31"/>
        <v>0.32269058359287683</v>
      </c>
      <c r="HJ27" s="477">
        <f t="shared" si="31"/>
        <v>0.29942503544777838</v>
      </c>
      <c r="HK27" s="477">
        <f t="shared" si="31"/>
        <v>0.27873581995679692</v>
      </c>
      <c r="HL27" s="477">
        <f t="shared" si="31"/>
        <v>0.26025702995162225</v>
      </c>
      <c r="HM27" s="477">
        <f t="shared" si="31"/>
        <v>0.24368914671683822</v>
      </c>
      <c r="HN27" s="477">
        <f t="shared" si="31"/>
        <v>0.2287846076648099</v>
      </c>
      <c r="HO27" s="477">
        <f t="shared" si="31"/>
        <v>0.21533698244766644</v>
      </c>
      <c r="HP27" s="477">
        <f t="shared" si="31"/>
        <v>0.20317274712912697</v>
      </c>
      <c r="HQ27" s="477">
        <f t="shared" si="31"/>
        <v>0.19214495692301994</v>
      </c>
      <c r="HR27" s="477">
        <f t="shared" si="31"/>
        <v>0.18212832526181352</v>
      </c>
      <c r="HS27" s="477">
        <f t="shared" si="31"/>
        <v>0.17301535759667397</v>
      </c>
      <c r="HT27" s="477">
        <f t="shared" si="31"/>
        <v>0.16471328532280033</v>
      </c>
      <c r="HU27" s="477">
        <f t="shared" si="31"/>
        <v>0.15714161311844022</v>
      </c>
      <c r="HV27" s="477">
        <f t="shared" si="31"/>
        <v>0.15023014116940717</v>
      </c>
      <c r="HW27" s="477">
        <f t="shared" si="32"/>
        <v>0.14391735838287695</v>
      </c>
      <c r="HX27" s="477">
        <f t="shared" si="15"/>
        <v>0.13814912788129532</v>
      </c>
      <c r="HY27" s="477">
        <f t="shared" si="15"/>
        <v>0.13287760458713227</v>
      </c>
      <c r="HZ27" s="477">
        <f t="shared" si="15"/>
        <v>0.12806033846704548</v>
      </c>
      <c r="IA27" s="477">
        <f t="shared" si="15"/>
        <v>0.12365952732234239</v>
      </c>
      <c r="IB27" s="477">
        <f t="shared" si="15"/>
        <v>0.11964139082131105</v>
      </c>
      <c r="IC27" s="477">
        <f t="shared" si="15"/>
        <v>0.11597564342816745</v>
      </c>
      <c r="ID27" s="477">
        <f t="shared" si="15"/>
        <v>0.11263504846745483</v>
      </c>
      <c r="IE27" s="477">
        <f t="shared" si="15"/>
        <v>0.10959503911544861</v>
      </c>
    </row>
    <row r="28" spans="1:320">
      <c r="J28" s="252"/>
      <c r="K28" s="499">
        <v>17000</v>
      </c>
      <c r="L28" s="382">
        <f t="shared" si="21"/>
        <v>5.1815999999999995</v>
      </c>
      <c r="M28" s="382">
        <v>170</v>
      </c>
      <c r="N28" s="491"/>
      <c r="O28" s="263"/>
      <c r="P28" s="383">
        <f t="shared" si="16"/>
        <v>11.319599999999753</v>
      </c>
      <c r="Q28" s="383">
        <f>$Q$11-Konstanten!$C$33*K28</f>
        <v>284.46959999999973</v>
      </c>
      <c r="R28" s="382">
        <f t="shared" si="22"/>
        <v>657.24079561066833</v>
      </c>
      <c r="S28" s="263">
        <f t="shared" si="23"/>
        <v>0.55537335021288536</v>
      </c>
      <c r="T28" s="492"/>
      <c r="U28" s="492"/>
      <c r="V28" s="170"/>
      <c r="X28" s="524">
        <v>17000</v>
      </c>
      <c r="Y28" s="410">
        <f t="shared" ref="Y28:AN43" si="38">SQRT(5*((((1/$S28)*(((1+0.2*(Y$10/$R$11)^2)^3.5)-1))+1)^(1/3.5)-1))</f>
        <v>1.9305272723871864E-2</v>
      </c>
      <c r="Z28" s="410">
        <f t="shared" si="38"/>
        <v>3.8608147413752673E-2</v>
      </c>
      <c r="AA28" s="410">
        <f t="shared" si="38"/>
        <v>5.7906231689160689E-2</v>
      </c>
      <c r="AB28" s="410">
        <f t="shared" si="38"/>
        <v>7.7197144445561458E-2</v>
      </c>
      <c r="AC28" s="410">
        <f t="shared" si="38"/>
        <v>9.6478521414360058E-2</v>
      </c>
      <c r="AD28" s="410">
        <f t="shared" si="38"/>
        <v>0.11574802063067853</v>
      </c>
      <c r="AE28" s="410">
        <f t="shared" si="38"/>
        <v>0.13500332777928614</v>
      </c>
      <c r="AF28" s="410">
        <f t="shared" si="38"/>
        <v>0.15424216139057614</v>
      </c>
      <c r="AG28" s="410">
        <f t="shared" si="38"/>
        <v>0.17346227786023666</v>
      </c>
      <c r="AH28" s="410">
        <f t="shared" si="38"/>
        <v>0.19266147626751798</v>
      </c>
      <c r="AI28" s="410">
        <f t="shared" si="38"/>
        <v>0.21183760296943543</v>
      </c>
      <c r="AJ28" s="410">
        <f t="shared" si="38"/>
        <v>0.2309885559501596</v>
      </c>
      <c r="AK28" s="410">
        <f t="shared" si="38"/>
        <v>0.2501122889072116</v>
      </c>
      <c r="AL28" s="410">
        <f t="shared" si="38"/>
        <v>0.26920681505854666</v>
      </c>
      <c r="AM28" s="410">
        <f t="shared" si="38"/>
        <v>0.28827021065712211</v>
      </c>
      <c r="AN28" s="410">
        <f t="shared" si="38"/>
        <v>0.30730061820209936</v>
      </c>
      <c r="AO28" s="410">
        <f t="shared" si="24"/>
        <v>0.32629624933839041</v>
      </c>
      <c r="AP28" s="410">
        <f t="shared" si="24"/>
        <v>0.34525538743891365</v>
      </c>
      <c r="AQ28" s="410">
        <f t="shared" si="24"/>
        <v>0.36417638986631362</v>
      </c>
      <c r="AR28" s="410">
        <f t="shared" si="24"/>
        <v>0.38305768991341693</v>
      </c>
      <c r="AS28" s="410">
        <f t="shared" si="24"/>
        <v>0.40189779842400158</v>
      </c>
      <c r="AT28" s="410">
        <f t="shared" si="24"/>
        <v>0.42069530509765324</v>
      </c>
      <c r="AU28" s="410">
        <f t="shared" si="24"/>
        <v>0.43944887948451</v>
      </c>
      <c r="AV28" s="410">
        <f t="shared" si="24"/>
        <v>0.45815727167763348</v>
      </c>
      <c r="AW28" s="410">
        <f t="shared" si="24"/>
        <v>0.47681931271239109</v>
      </c>
      <c r="AX28" s="410">
        <f t="shared" si="24"/>
        <v>0.49543391468383075</v>
      </c>
      <c r="AY28" s="410">
        <f t="shared" si="24"/>
        <v>0.51400007059426367</v>
      </c>
      <c r="AZ28" s="410">
        <f t="shared" si="24"/>
        <v>0.53251685394451076</v>
      </c>
      <c r="BA28" s="410">
        <f t="shared" si="24"/>
        <v>0.55098341808315121</v>
      </c>
      <c r="BB28" s="410">
        <f t="shared" si="24"/>
        <v>0.56939899532887628</v>
      </c>
      <c r="BC28" s="410">
        <f t="shared" si="24"/>
        <v>0.58776289588163844</v>
      </c>
      <c r="BD28" s="410">
        <f t="shared" si="24"/>
        <v>0.60607450653866823</v>
      </c>
      <c r="BE28" s="410">
        <f t="shared" si="25"/>
        <v>0.62433328923168219</v>
      </c>
      <c r="BF28" s="410">
        <f t="shared" si="25"/>
        <v>0.64253877940164594</v>
      </c>
      <c r="BG28" s="410">
        <f t="shared" si="25"/>
        <v>0.66069058422741545</v>
      </c>
      <c r="BH28" s="410">
        <f t="shared" si="25"/>
        <v>0.67878838072438741</v>
      </c>
      <c r="BI28" s="410">
        <f t="shared" si="25"/>
        <v>0.69683191372895537</v>
      </c>
      <c r="BJ28" s="410">
        <f t="shared" si="25"/>
        <v>0.71482099378414987</v>
      </c>
      <c r="BK28" s="410">
        <f t="shared" si="25"/>
        <v>0.73275549494137737</v>
      </c>
      <c r="BL28" s="410">
        <f t="shared" si="25"/>
        <v>0.75063535249251967</v>
      </c>
      <c r="BM28" s="253"/>
      <c r="BN28" s="252"/>
      <c r="BO28" s="537">
        <f t="shared" si="18"/>
        <v>170.00000000000003</v>
      </c>
      <c r="BP28" s="524">
        <v>17000</v>
      </c>
      <c r="BQ28" s="382">
        <f t="shared" si="33"/>
        <v>284.49080399729917</v>
      </c>
      <c r="BR28" s="382">
        <f t="shared" si="33"/>
        <v>284.55440545397681</v>
      </c>
      <c r="BS28" s="382">
        <f t="shared" si="33"/>
        <v>284.66037280489337</v>
      </c>
      <c r="BT28" s="382">
        <f t="shared" si="33"/>
        <v>284.80865357624339</v>
      </c>
      <c r="BU28" s="382">
        <f t="shared" si="33"/>
        <v>284.99917458658649</v>
      </c>
      <c r="BV28" s="382">
        <f t="shared" si="33"/>
        <v>285.23184222609314</v>
      </c>
      <c r="BW28" s="382">
        <f t="shared" si="33"/>
        <v>285.50654281184006</v>
      </c>
      <c r="BX28" s="382">
        <f t="shared" si="33"/>
        <v>285.82314301642191</v>
      </c>
      <c r="BY28" s="382">
        <f t="shared" si="33"/>
        <v>286.18149036661805</v>
      </c>
      <c r="BZ28" s="382">
        <f t="shared" si="33"/>
        <v>286.58141380835582</v>
      </c>
      <c r="CA28" s="382">
        <f t="shared" si="33"/>
        <v>287.02272433377743</v>
      </c>
      <c r="CB28" s="382">
        <f t="shared" si="33"/>
        <v>287.50521566582341</v>
      </c>
      <c r="CC28" s="382">
        <f t="shared" si="33"/>
        <v>288.02866499541562</v>
      </c>
      <c r="CD28" s="382">
        <f t="shared" si="33"/>
        <v>288.59283376604805</v>
      </c>
      <c r="CE28" s="382">
        <f t="shared" si="33"/>
        <v>289.1974685003824</v>
      </c>
      <c r="CF28" s="382">
        <f t="shared" si="26"/>
        <v>289.84230166329309</v>
      </c>
      <c r="CG28" s="382">
        <f t="shared" si="26"/>
        <v>290.52705255571425</v>
      </c>
      <c r="CH28" s="382">
        <f t="shared" si="26"/>
        <v>291.25142823361512</v>
      </c>
      <c r="CI28" s="382">
        <f t="shared" si="26"/>
        <v>292.01512444644857</v>
      </c>
      <c r="CJ28" s="382">
        <f t="shared" si="26"/>
        <v>292.81782658950402</v>
      </c>
      <c r="CK28" s="382">
        <f t="shared" si="26"/>
        <v>293.6592106647218</v>
      </c>
      <c r="CL28" s="382">
        <f t="shared" si="26"/>
        <v>294.53894424470388</v>
      </c>
      <c r="CM28" s="382">
        <f t="shared" si="26"/>
        <v>295.45668743487113</v>
      </c>
      <c r="CN28" s="382">
        <f t="shared" si="26"/>
        <v>296.4120938289725</v>
      </c>
      <c r="CO28" s="382">
        <f t="shared" si="26"/>
        <v>297.40481145343222</v>
      </c>
      <c r="CP28" s="382">
        <f t="shared" si="26"/>
        <v>298.4344836963337</v>
      </c>
      <c r="CQ28" s="382">
        <f t="shared" si="26"/>
        <v>299.50075021716316</v>
      </c>
      <c r="CR28" s="382">
        <f t="shared" si="26"/>
        <v>300.60324783378451</v>
      </c>
      <c r="CS28" s="382">
        <f t="shared" si="26"/>
        <v>301.74161138346705</v>
      </c>
      <c r="CT28" s="382">
        <f t="shared" si="26"/>
        <v>302.91547455514643</v>
      </c>
      <c r="CU28" s="382">
        <f t="shared" si="26"/>
        <v>304.12447069045845</v>
      </c>
      <c r="CV28" s="382">
        <f t="shared" si="27"/>
        <v>305.3682335514398</v>
      </c>
      <c r="CW28" s="382">
        <f t="shared" si="6"/>
        <v>306.6463980531372</v>
      </c>
      <c r="CX28" s="382">
        <f t="shared" si="6"/>
        <v>307.95860095970392</v>
      </c>
      <c r="CY28" s="382">
        <f t="shared" si="6"/>
        <v>309.30448154288416</v>
      </c>
      <c r="CZ28" s="382">
        <f t="shared" si="6"/>
        <v>310.68368220209783</v>
      </c>
      <c r="DA28" s="382">
        <f t="shared" si="6"/>
        <v>312.09584904562337</v>
      </c>
      <c r="DB28" s="382">
        <f t="shared" si="6"/>
        <v>313.54063243265097</v>
      </c>
      <c r="DC28" s="382">
        <f t="shared" si="6"/>
        <v>315.01768747622822</v>
      </c>
      <c r="DD28" s="382">
        <f t="shared" si="6"/>
        <v>316.5266745073489</v>
      </c>
      <c r="DE28" s="521"/>
      <c r="DF28" s="252"/>
      <c r="DG28" s="537">
        <f t="shared" si="19"/>
        <v>170.00000000000003</v>
      </c>
      <c r="DH28" s="524">
        <v>17000</v>
      </c>
      <c r="DI28" s="382">
        <f t="shared" si="34"/>
        <v>12.688212804518479</v>
      </c>
      <c r="DJ28" s="382">
        <f t="shared" si="34"/>
        <v>25.374849523268775</v>
      </c>
      <c r="DK28" s="382">
        <f t="shared" si="34"/>
        <v>38.058337786199665</v>
      </c>
      <c r="DL28" s="382">
        <f t="shared" si="34"/>
        <v>50.737112634272499</v>
      </c>
      <c r="DM28" s="382">
        <f t="shared" si="34"/>
        <v>63.409620173714906</v>
      </c>
      <c r="DN28" s="382">
        <f t="shared" si="34"/>
        <v>76.074321169667215</v>
      </c>
      <c r="DO28" s="382">
        <f t="shared" si="34"/>
        <v>88.729694559745866</v>
      </c>
      <c r="DP28" s="382">
        <f t="shared" si="34"/>
        <v>101.37424086905138</v>
      </c>
      <c r="DQ28" s="382">
        <f t="shared" si="34"/>
        <v>114.00648550930076</v>
      </c>
      <c r="DR28" s="382">
        <f t="shared" si="34"/>
        <v>126.62498194558941</v>
      </c>
      <c r="DS28" s="382">
        <f t="shared" si="34"/>
        <v>139.22831471588862</v>
      </c>
      <c r="DT28" s="382">
        <f t="shared" si="34"/>
        <v>151.81510228964228</v>
      </c>
      <c r="DU28" s="382">
        <f t="shared" si="34"/>
        <v>164.38399975338109</v>
      </c>
      <c r="DV28" s="382">
        <f t="shared" si="34"/>
        <v>176.93370131289325</v>
      </c>
      <c r="DW28" s="382">
        <f t="shared" si="34"/>
        <v>189.4629426031419</v>
      </c>
      <c r="DX28" s="382">
        <f t="shared" si="35"/>
        <v>201.97050279879801</v>
      </c>
      <c r="DY28" s="382">
        <f t="shared" si="35"/>
        <v>214.45520651994073</v>
      </c>
      <c r="DZ28" s="382">
        <f t="shared" si="35"/>
        <v>226.91592552922114</v>
      </c>
      <c r="EA28" s="382">
        <f t="shared" si="35"/>
        <v>239.3515802183569</v>
      </c>
      <c r="EB28" s="382">
        <f t="shared" si="35"/>
        <v>251.76114088347882</v>
      </c>
      <c r="EC28" s="382">
        <f t="shared" si="35"/>
        <v>264.14362879036679</v>
      </c>
      <c r="ED28" s="382">
        <f t="shared" si="35"/>
        <v>276.49811703205444</v>
      </c>
      <c r="EE28" s="382">
        <f t="shared" si="35"/>
        <v>288.82373118261603</v>
      </c>
      <c r="EF28" s="382">
        <f t="shared" si="35"/>
        <v>301.11964975222094</v>
      </c>
      <c r="EG28" s="382">
        <f t="shared" si="35"/>
        <v>313.38510444962395</v>
      </c>
      <c r="EH28" s="382">
        <f t="shared" si="35"/>
        <v>325.61938025930891</v>
      </c>
      <c r="EI28" s="382">
        <f t="shared" si="35"/>
        <v>337.82181534131354</v>
      </c>
      <c r="EJ28" s="382">
        <f t="shared" si="35"/>
        <v>349.99180076258034</v>
      </c>
      <c r="EK28" s="382">
        <f t="shared" si="35"/>
        <v>362.12878006925581</v>
      </c>
      <c r="EL28" s="382">
        <f t="shared" si="35"/>
        <v>374.23224870986587</v>
      </c>
      <c r="EM28" s="382">
        <f t="shared" si="35"/>
        <v>386.30175331967848</v>
      </c>
      <c r="EN28" s="382">
        <f t="shared" si="28"/>
        <v>398.33689087681751</v>
      </c>
      <c r="EO28" s="382">
        <f t="shared" si="9"/>
        <v>410.33730774085632</v>
      </c>
      <c r="EP28" s="382">
        <f t="shared" si="9"/>
        <v>422.3026985846455</v>
      </c>
      <c r="EQ28" s="382">
        <f t="shared" si="9"/>
        <v>434.23280523010379</v>
      </c>
      <c r="ER28" s="382">
        <f t="shared" si="9"/>
        <v>446.12741539857365</v>
      </c>
      <c r="ES28" s="382">
        <f t="shared" si="9"/>
        <v>457.98636138612324</v>
      </c>
      <c r="ET28" s="382">
        <f t="shared" si="9"/>
        <v>469.80951867390326</v>
      </c>
      <c r="EU28" s="382">
        <f t="shared" si="9"/>
        <v>481.5968044833599</v>
      </c>
      <c r="EV28" s="382">
        <f t="shared" si="9"/>
        <v>493.34817628567811</v>
      </c>
      <c r="EW28" s="521"/>
      <c r="EX28" s="252"/>
      <c r="EY28" s="515">
        <f t="shared" si="20"/>
        <v>170.00000000000003</v>
      </c>
      <c r="EZ28" s="524">
        <v>17000</v>
      </c>
      <c r="FA28" s="382">
        <f t="shared" si="36"/>
        <v>123.34080399729922</v>
      </c>
      <c r="FB28" s="382">
        <f t="shared" si="36"/>
        <v>133.40440545397686</v>
      </c>
      <c r="FC28" s="382">
        <f t="shared" si="36"/>
        <v>143.51037280489342</v>
      </c>
      <c r="FD28" s="382">
        <f t="shared" si="36"/>
        <v>153.65865357624344</v>
      </c>
      <c r="FE28" s="382">
        <f t="shared" si="36"/>
        <v>163.84917458658654</v>
      </c>
      <c r="FF28" s="382">
        <f t="shared" si="36"/>
        <v>174.08184222609319</v>
      </c>
      <c r="FG28" s="382">
        <f t="shared" si="36"/>
        <v>184.35654281184011</v>
      </c>
      <c r="FH28" s="382">
        <f t="shared" si="36"/>
        <v>194.67314301642196</v>
      </c>
      <c r="FI28" s="382">
        <f t="shared" si="36"/>
        <v>205.0314903666181</v>
      </c>
      <c r="FJ28" s="382">
        <f t="shared" si="36"/>
        <v>215.43141380835587</v>
      </c>
      <c r="FK28" s="382">
        <f t="shared" si="36"/>
        <v>225.87272433377748</v>
      </c>
      <c r="FL28" s="382">
        <f t="shared" si="36"/>
        <v>236.35521566582347</v>
      </c>
      <c r="FM28" s="382">
        <f t="shared" si="36"/>
        <v>246.87866499541568</v>
      </c>
      <c r="FN28" s="382">
        <f t="shared" si="36"/>
        <v>257.44283376604812</v>
      </c>
      <c r="FO28" s="382">
        <f t="shared" si="36"/>
        <v>268.04746850038248</v>
      </c>
      <c r="FP28" s="382">
        <f t="shared" si="29"/>
        <v>278.69230166329311</v>
      </c>
      <c r="FQ28" s="382">
        <f t="shared" si="29"/>
        <v>289.37705255571427</v>
      </c>
      <c r="FR28" s="382">
        <f t="shared" si="29"/>
        <v>300.10142823361514</v>
      </c>
      <c r="FS28" s="382">
        <f t="shared" si="29"/>
        <v>310.86512444644859</v>
      </c>
      <c r="FT28" s="382">
        <f t="shared" si="29"/>
        <v>321.66782658950405</v>
      </c>
      <c r="FU28" s="382">
        <f t="shared" si="29"/>
        <v>332.50921066472182</v>
      </c>
      <c r="FV28" s="382">
        <f t="shared" si="29"/>
        <v>343.38894424470391</v>
      </c>
      <c r="FW28" s="382">
        <f t="shared" si="29"/>
        <v>354.30668743487115</v>
      </c>
      <c r="FX28" s="382">
        <f t="shared" si="29"/>
        <v>365.26209382897252</v>
      </c>
      <c r="FY28" s="382">
        <f t="shared" si="29"/>
        <v>376.25481145343224</v>
      </c>
      <c r="FZ28" s="382">
        <f t="shared" si="29"/>
        <v>387.28448369633372</v>
      </c>
      <c r="GA28" s="382">
        <f t="shared" si="29"/>
        <v>398.35075021716318</v>
      </c>
      <c r="GB28" s="382">
        <f t="shared" si="29"/>
        <v>409.45324783378453</v>
      </c>
      <c r="GC28" s="382">
        <f t="shared" si="29"/>
        <v>420.59161138346707</v>
      </c>
      <c r="GD28" s="382">
        <f t="shared" si="29"/>
        <v>431.76547455514645</v>
      </c>
      <c r="GE28" s="382">
        <f t="shared" si="29"/>
        <v>442.97447069045847</v>
      </c>
      <c r="GF28" s="382">
        <f t="shared" si="30"/>
        <v>454.21823355143982</v>
      </c>
      <c r="GG28" s="382">
        <f t="shared" si="12"/>
        <v>465.49639805313723</v>
      </c>
      <c r="GH28" s="382">
        <f t="shared" si="12"/>
        <v>476.80860095970394</v>
      </c>
      <c r="GI28" s="382">
        <f t="shared" si="12"/>
        <v>488.15448154288418</v>
      </c>
      <c r="GJ28" s="382">
        <f t="shared" si="12"/>
        <v>499.53368220209785</v>
      </c>
      <c r="GK28" s="382">
        <f t="shared" si="12"/>
        <v>510.94584904562339</v>
      </c>
      <c r="GL28" s="382">
        <f t="shared" si="12"/>
        <v>522.39063243265105</v>
      </c>
      <c r="GM28" s="382">
        <f t="shared" si="12"/>
        <v>533.86768747622818</v>
      </c>
      <c r="GN28" s="382">
        <f t="shared" si="12"/>
        <v>545.37667450734898</v>
      </c>
      <c r="GO28" s="511"/>
      <c r="GP28" s="521"/>
      <c r="GQ28" s="524">
        <v>17000</v>
      </c>
      <c r="GR28" s="583">
        <f t="shared" si="37"/>
        <v>8.7208965437098875</v>
      </c>
      <c r="GS28" s="477">
        <f t="shared" si="37"/>
        <v>4.2573476477819039</v>
      </c>
      <c r="GT28" s="477">
        <f t="shared" si="37"/>
        <v>2.7707998076818718</v>
      </c>
      <c r="GU28" s="477">
        <f t="shared" si="37"/>
        <v>2.0285257792231612</v>
      </c>
      <c r="GV28" s="477">
        <f t="shared" si="37"/>
        <v>1.5839797516167224</v>
      </c>
      <c r="GW28" s="477">
        <f t="shared" si="37"/>
        <v>1.2883127913536228</v>
      </c>
      <c r="GX28" s="477">
        <f t="shared" si="37"/>
        <v>1.0777321924364813</v>
      </c>
      <c r="GY28" s="477">
        <f t="shared" si="37"/>
        <v>0.9203413149883708</v>
      </c>
      <c r="GZ28" s="477">
        <f t="shared" si="37"/>
        <v>0.79841953245626041</v>
      </c>
      <c r="HA28" s="477">
        <f t="shared" si="37"/>
        <v>0.70133421145067931</v>
      </c>
      <c r="HB28" s="477">
        <f t="shared" si="37"/>
        <v>0.62231888531220647</v>
      </c>
      <c r="HC28" s="477">
        <f t="shared" si="37"/>
        <v>0.55686234176419613</v>
      </c>
      <c r="HD28" s="477">
        <f t="shared" si="37"/>
        <v>0.50184120939871346</v>
      </c>
      <c r="HE28" s="477">
        <f t="shared" si="37"/>
        <v>0.4550242935956042</v>
      </c>
      <c r="HF28" s="477">
        <f t="shared" si="37"/>
        <v>0.414775178816089</v>
      </c>
      <c r="HG28" s="477">
        <f t="shared" si="31"/>
        <v>0.37986635573673333</v>
      </c>
      <c r="HH28" s="477">
        <f t="shared" si="31"/>
        <v>0.34935895123071803</v>
      </c>
      <c r="HI28" s="477">
        <f t="shared" si="31"/>
        <v>0.32252254897362642</v>
      </c>
      <c r="HJ28" s="477">
        <f t="shared" si="31"/>
        <v>0.29878033043630187</v>
      </c>
      <c r="HK28" s="477">
        <f t="shared" si="31"/>
        <v>0.27767067411876617</v>
      </c>
      <c r="HL28" s="477">
        <f t="shared" si="31"/>
        <v>0.25881972693201788</v>
      </c>
      <c r="HM28" s="477">
        <f t="shared" si="31"/>
        <v>0.24192145657503633</v>
      </c>
      <c r="HN28" s="477">
        <f t="shared" si="31"/>
        <v>0.22672290806620693</v>
      </c>
      <c r="HO28" s="477">
        <f t="shared" si="31"/>
        <v>0.2130131465333856</v>
      </c>
      <c r="HP28" s="477">
        <f t="shared" si="31"/>
        <v>0.20061485409213017</v>
      </c>
      <c r="HQ28" s="477">
        <f t="shared" si="31"/>
        <v>0.18937786623117286</v>
      </c>
      <c r="HR28" s="477">
        <f t="shared" si="31"/>
        <v>0.17917414485116978</v>
      </c>
      <c r="HS28" s="477">
        <f t="shared" si="31"/>
        <v>0.16989382877440698</v>
      </c>
      <c r="HT28" s="477">
        <f t="shared" si="31"/>
        <v>0.16144210162757694</v>
      </c>
      <c r="HU28" s="477">
        <f t="shared" si="31"/>
        <v>0.15373668635886278</v>
      </c>
      <c r="HV28" s="477">
        <f t="shared" si="31"/>
        <v>0.14670582487333755</v>
      </c>
      <c r="HW28" s="477">
        <f t="shared" si="32"/>
        <v>0.1402866366497377</v>
      </c>
      <c r="HX28" s="477">
        <f t="shared" si="15"/>
        <v>0.13442377593196078</v>
      </c>
      <c r="HY28" s="477">
        <f t="shared" si="15"/>
        <v>0.12906832600818294</v>
      </c>
      <c r="HZ28" s="477">
        <f t="shared" si="15"/>
        <v>0.12417688314499135</v>
      </c>
      <c r="IA28" s="477">
        <f t="shared" si="15"/>
        <v>0.11971079328494223</v>
      </c>
      <c r="IB28" s="477">
        <f t="shared" si="15"/>
        <v>0.11563551259302807</v>
      </c>
      <c r="IC28" s="477">
        <f t="shared" si="15"/>
        <v>0.1119200690253459</v>
      </c>
      <c r="ID28" s="477">
        <f t="shared" si="15"/>
        <v>0.10853660677616547</v>
      </c>
      <c r="IE28" s="477">
        <f t="shared" si="15"/>
        <v>0.10545999908904753</v>
      </c>
    </row>
    <row r="29" spans="1:320">
      <c r="J29" s="252"/>
      <c r="K29" s="499">
        <v>18000</v>
      </c>
      <c r="L29" s="382">
        <f t="shared" si="21"/>
        <v>5.4863999999999997</v>
      </c>
      <c r="M29" s="382">
        <v>180</v>
      </c>
      <c r="N29" s="491"/>
      <c r="O29" s="263"/>
      <c r="P29" s="383">
        <f t="shared" si="16"/>
        <v>9.3383999999997513</v>
      </c>
      <c r="Q29" s="383">
        <f>$Q$11-Konstanten!$C$33*K29</f>
        <v>282.48839999999973</v>
      </c>
      <c r="R29" s="382">
        <f t="shared" si="22"/>
        <v>654.94810674331029</v>
      </c>
      <c r="S29" s="263">
        <f t="shared" si="23"/>
        <v>0.53534305072434119</v>
      </c>
      <c r="T29" s="492"/>
      <c r="U29" s="492"/>
      <c r="V29" s="170"/>
      <c r="X29" s="524">
        <v>18000</v>
      </c>
      <c r="Y29" s="410">
        <f t="shared" si="38"/>
        <v>1.9663083236640625E-2</v>
      </c>
      <c r="Z29" s="410">
        <f t="shared" si="38"/>
        <v>3.9323518513541399E-2</v>
      </c>
      <c r="AA29" s="410">
        <f t="shared" si="38"/>
        <v>5.897866436237853E-2</v>
      </c>
      <c r="AB29" s="410">
        <f t="shared" si="38"/>
        <v>7.8625892259803432E-2</v>
      </c>
      <c r="AC29" s="410">
        <f t="shared" si="38"/>
        <v>9.8262593006544691E-2</v>
      </c>
      <c r="AD29" s="410">
        <f t="shared" si="38"/>
        <v>0.1178861829954078</v>
      </c>
      <c r="AE29" s="410">
        <f t="shared" si="38"/>
        <v>0.13749411033305184</v>
      </c>
      <c r="AF29" s="410">
        <f t="shared" si="38"/>
        <v>0.15708386078195377</v>
      </c>
      <c r="AG29" s="410">
        <f t="shared" si="38"/>
        <v>0.17665296349097082</v>
      </c>
      <c r="AH29" s="410">
        <f t="shared" si="38"/>
        <v>0.196198996484895</v>
      </c>
      <c r="AI29" s="410">
        <f t="shared" si="38"/>
        <v>0.21571959188603976</v>
      </c>
      <c r="AJ29" s="410">
        <f t="shared" si="38"/>
        <v>0.23521244084360221</v>
      </c>
      <c r="AK29" s="410">
        <f t="shared" si="38"/>
        <v>0.25467529814933032</v>
      </c>
      <c r="AL29" s="410">
        <f t="shared" si="38"/>
        <v>0.27410598652111284</v>
      </c>
      <c r="AM29" s="410">
        <f t="shared" si="38"/>
        <v>0.29350240053927767</v>
      </c>
      <c r="AN29" s="410">
        <f t="shared" si="38"/>
        <v>0.31286251022346445</v>
      </c>
      <c r="AO29" s="410">
        <f t="shared" si="24"/>
        <v>0.33218436424115683</v>
      </c>
      <c r="AP29" s="410">
        <f t="shared" si="24"/>
        <v>0.35146609274215629</v>
      </c>
      <c r="AQ29" s="410">
        <f t="shared" si="24"/>
        <v>0.37070590981621804</v>
      </c>
      <c r="AR29" s="410">
        <f t="shared" si="24"/>
        <v>0.38990211557411603</v>
      </c>
      <c r="AS29" s="410">
        <f t="shared" si="24"/>
        <v>0.40905309785517341</v>
      </c>
      <c r="AT29" s="410">
        <f t="shared" si="24"/>
        <v>0.42815733356691138</v>
      </c>
      <c r="AU29" s="410">
        <f t="shared" si="24"/>
        <v>0.44721338966490609</v>
      </c>
      <c r="AV29" s="410">
        <f t="shared" si="24"/>
        <v>0.466219923783183</v>
      </c>
      <c r="AW29" s="410">
        <f t="shared" si="24"/>
        <v>0.48517568452740772</v>
      </c>
      <c r="AX29" s="410">
        <f t="shared" si="24"/>
        <v>0.50407951144497321</v>
      </c>
      <c r="AY29" s="410">
        <f t="shared" si="24"/>
        <v>0.52293033468744154</v>
      </c>
      <c r="AZ29" s="410">
        <f t="shared" si="24"/>
        <v>0.54172717438224238</v>
      </c>
      <c r="BA29" s="410">
        <f t="shared" si="24"/>
        <v>0.5604691397313869</v>
      </c>
      <c r="BB29" s="410">
        <f t="shared" si="24"/>
        <v>0.57915542785582863</v>
      </c>
      <c r="BC29" s="410">
        <f t="shared" si="24"/>
        <v>0.59778532240464743</v>
      </c>
      <c r="BD29" s="410">
        <f t="shared" si="24"/>
        <v>0.61635819194854757</v>
      </c>
      <c r="BE29" s="410">
        <f t="shared" si="25"/>
        <v>0.63487348817735978</v>
      </c>
      <c r="BF29" s="410">
        <f t="shared" si="25"/>
        <v>0.65333074392114132</v>
      </c>
      <c r="BG29" s="410">
        <f t="shared" si="25"/>
        <v>0.67172957101430408</v>
      </c>
      <c r="BH29" s="410">
        <f t="shared" si="25"/>
        <v>0.69006965802182496</v>
      </c>
      <c r="BI29" s="410">
        <f t="shared" si="25"/>
        <v>0.70835076784611806</v>
      </c>
      <c r="BJ29" s="410">
        <f t="shared" si="25"/>
        <v>0.72657273523250299</v>
      </c>
      <c r="BK29" s="410">
        <f t="shared" si="25"/>
        <v>0.74473546419058134</v>
      </c>
      <c r="BL29" s="410">
        <f t="shared" si="25"/>
        <v>0.76283892534794506</v>
      </c>
      <c r="BM29" s="253"/>
      <c r="BN29" s="252"/>
      <c r="BO29" s="537">
        <f t="shared" si="18"/>
        <v>180.00000000000003</v>
      </c>
      <c r="BP29" s="524">
        <v>18000</v>
      </c>
      <c r="BQ29" s="382">
        <f t="shared" si="33"/>
        <v>282.5102440845962</v>
      </c>
      <c r="BR29" s="382">
        <f t="shared" si="33"/>
        <v>282.5757645721111</v>
      </c>
      <c r="BS29" s="382">
        <f t="shared" si="33"/>
        <v>282.68492621094282</v>
      </c>
      <c r="BT29" s="382">
        <f t="shared" si="33"/>
        <v>282.83767040543921</v>
      </c>
      <c r="BU29" s="382">
        <f t="shared" si="33"/>
        <v>283.03391545007037</v>
      </c>
      <c r="BV29" s="382">
        <f t="shared" si="33"/>
        <v>283.27355685458605</v>
      </c>
      <c r="BW29" s="382">
        <f t="shared" si="33"/>
        <v>283.55646775751694</v>
      </c>
      <c r="BX29" s="382">
        <f t="shared" si="33"/>
        <v>283.88249942468877</v>
      </c>
      <c r="BY29" s="382">
        <f t="shared" si="33"/>
        <v>284.25148182877751</v>
      </c>
      <c r="BZ29" s="382">
        <f t="shared" si="33"/>
        <v>284.66322430533739</v>
      </c>
      <c r="CA29" s="382">
        <f t="shared" si="33"/>
        <v>285.11751628021011</v>
      </c>
      <c r="CB29" s="382">
        <f t="shared" si="33"/>
        <v>285.61412806275922</v>
      </c>
      <c r="CC29" s="382">
        <f t="shared" si="33"/>
        <v>286.15281169898327</v>
      </c>
      <c r="CD29" s="382">
        <f t="shared" si="33"/>
        <v>286.73330187824587</v>
      </c>
      <c r="CE29" s="382">
        <f t="shared" si="33"/>
        <v>287.35531688712155</v>
      </c>
      <c r="CF29" s="382">
        <f t="shared" si="26"/>
        <v>288.01855960369301</v>
      </c>
      <c r="CG29" s="382">
        <f t="shared" si="26"/>
        <v>288.72271852554746</v>
      </c>
      <c r="CH29" s="382">
        <f t="shared" si="26"/>
        <v>289.4674688247087</v>
      </c>
      <c r="CI29" s="382">
        <f t="shared" si="26"/>
        <v>290.25247342279351</v>
      </c>
      <c r="CJ29" s="382">
        <f t="shared" si="26"/>
        <v>291.0773840798073</v>
      </c>
      <c r="CK29" s="382">
        <f t="shared" si="26"/>
        <v>291.94184249017383</v>
      </c>
      <c r="CL29" s="382">
        <f t="shared" si="26"/>
        <v>292.84548137983313</v>
      </c>
      <c r="CM29" s="382">
        <f t="shared" si="26"/>
        <v>293.78792559852684</v>
      </c>
      <c r="CN29" s="382">
        <f t="shared" si="26"/>
        <v>294.76879320171992</v>
      </c>
      <c r="CO29" s="382">
        <f t="shared" si="26"/>
        <v>295.78769651696774</v>
      </c>
      <c r="CP29" s="382">
        <f t="shared" si="26"/>
        <v>296.84424318993382</v>
      </c>
      <c r="CQ29" s="382">
        <f t="shared" si="26"/>
        <v>297.93803720566871</v>
      </c>
      <c r="CR29" s="382">
        <f t="shared" si="26"/>
        <v>299.0686798811962</v>
      </c>
      <c r="CS29" s="382">
        <f t="shared" si="26"/>
        <v>300.23577082588156</v>
      </c>
      <c r="CT29" s="382">
        <f t="shared" si="26"/>
        <v>301.43890886649746</v>
      </c>
      <c r="CU29" s="382">
        <f t="shared" si="26"/>
        <v>302.6776929343402</v>
      </c>
      <c r="CV29" s="382">
        <f t="shared" si="27"/>
        <v>303.95172291217119</v>
      </c>
      <c r="CW29" s="382">
        <f t="shared" si="6"/>
        <v>305.2606004391796</v>
      </c>
      <c r="CX29" s="382">
        <f t="shared" si="6"/>
        <v>306.60392967255746</v>
      </c>
      <c r="CY29" s="382">
        <f t="shared" si="6"/>
        <v>307.98131800466018</v>
      </c>
      <c r="CZ29" s="382">
        <f t="shared" si="6"/>
        <v>309.39237673508455</v>
      </c>
      <c r="DA29" s="382">
        <f t="shared" si="6"/>
        <v>310.83672169733222</v>
      </c>
      <c r="DB29" s="382">
        <f t="shared" si="6"/>
        <v>312.31397384003299</v>
      </c>
      <c r="DC29" s="382">
        <f t="shared" si="6"/>
        <v>313.82375976299329</v>
      </c>
      <c r="DD29" s="382">
        <f t="shared" si="6"/>
        <v>315.36571220858474</v>
      </c>
      <c r="DE29" s="521"/>
      <c r="DF29" s="252"/>
      <c r="DG29" s="537">
        <f t="shared" si="19"/>
        <v>180.00000000000003</v>
      </c>
      <c r="DH29" s="524">
        <v>18000</v>
      </c>
      <c r="DI29" s="382">
        <f t="shared" si="34"/>
        <v>12.878299138573899</v>
      </c>
      <c r="DJ29" s="382">
        <f t="shared" si="34"/>
        <v>25.754864000929452</v>
      </c>
      <c r="DK29" s="382">
        <f t="shared" si="34"/>
        <v>38.627964562388961</v>
      </c>
      <c r="DL29" s="382">
        <f t="shared" si="34"/>
        <v>51.495879276561752</v>
      </c>
      <c r="DM29" s="382">
        <f t="shared" si="34"/>
        <v>64.356899253324883</v>
      </c>
      <c r="DN29" s="382">
        <f t="shared" si="34"/>
        <v>77.209332364037763</v>
      </c>
      <c r="DO29" s="382">
        <f t="shared" si="34"/>
        <v>90.051507250988124</v>
      </c>
      <c r="DP29" s="382">
        <f t="shared" si="34"/>
        <v>102.88177721907036</v>
      </c>
      <c r="DQ29" s="382">
        <f t="shared" si="34"/>
        <v>115.69852398900645</v>
      </c>
      <c r="DR29" s="382">
        <f t="shared" si="34"/>
        <v>128.50016129271938</v>
      </c>
      <c r="DS29" s="382">
        <f t="shared" si="34"/>
        <v>141.2851382932013</v>
      </c>
      <c r="DT29" s="382">
        <f t="shared" si="34"/>
        <v>154.05194281299015</v>
      </c>
      <c r="DU29" s="382">
        <f t="shared" si="34"/>
        <v>166.79910435719196</v>
      </c>
      <c r="DV29" s="382">
        <f t="shared" si="34"/>
        <v>179.5251969190102</v>
      </c>
      <c r="DW29" s="382">
        <f t="shared" si="34"/>
        <v>192.22884155781665</v>
      </c>
      <c r="DX29" s="382">
        <f t="shared" si="35"/>
        <v>204.90870874181761</v>
      </c>
      <c r="DY29" s="382">
        <f t="shared" si="35"/>
        <v>217.56352044947585</v>
      </c>
      <c r="DZ29" s="382">
        <f t="shared" si="35"/>
        <v>230.19205202594398</v>
      </c>
      <c r="EA29" s="382">
        <f t="shared" si="35"/>
        <v>242.79313379268834</v>
      </c>
      <c r="EB29" s="382">
        <f t="shared" si="35"/>
        <v>255.36565241047865</v>
      </c>
      <c r="EC29" s="382">
        <f t="shared" si="35"/>
        <v>267.90855199773188</v>
      </c>
      <c r="ED29" s="382">
        <f t="shared" si="35"/>
        <v>280.42083500791256</v>
      </c>
      <c r="EE29" s="382">
        <f t="shared" si="35"/>
        <v>292.90156287128855</v>
      </c>
      <c r="EF29" s="382">
        <f t="shared" si="35"/>
        <v>305.3498564078061</v>
      </c>
      <c r="EG29" s="382">
        <f t="shared" si="35"/>
        <v>317.76489601911527</v>
      </c>
      <c r="EH29" s="382">
        <f t="shared" si="35"/>
        <v>330.14592166897802</v>
      </c>
      <c r="EI29" s="382">
        <f t="shared" si="35"/>
        <v>342.49223266218542</v>
      </c>
      <c r="EJ29" s="382">
        <f t="shared" si="35"/>
        <v>354.80318723305277</v>
      </c>
      <c r="EK29" s="382">
        <f t="shared" si="35"/>
        <v>367.07820195512369</v>
      </c>
      <c r="EL29" s="382">
        <f t="shared" si="35"/>
        <v>379.31675098428678</v>
      </c>
      <c r="EM29" s="382">
        <f t="shared" si="35"/>
        <v>391.51836514786316</v>
      </c>
      <c r="EN29" s="382">
        <f t="shared" si="28"/>
        <v>403.68263089243106</v>
      </c>
      <c r="EO29" s="382">
        <f t="shared" si="9"/>
        <v>415.80918910328319</v>
      </c>
      <c r="EP29" s="382">
        <f t="shared" si="9"/>
        <v>427.89773380834998</v>
      </c>
      <c r="EQ29" s="382">
        <f t="shared" si="9"/>
        <v>439.94801077931447</v>
      </c>
      <c r="ER29" s="382">
        <f t="shared" si="9"/>
        <v>451.95981604239785</v>
      </c>
      <c r="ES29" s="382">
        <f t="shared" si="9"/>
        <v>463.93299431098512</v>
      </c>
      <c r="ET29" s="382">
        <f t="shared" si="9"/>
        <v>475.86743735183632</v>
      </c>
      <c r="EU29" s="382">
        <f t="shared" si="9"/>
        <v>487.76308229622163</v>
      </c>
      <c r="EV29" s="382">
        <f t="shared" si="9"/>
        <v>499.61990990673803</v>
      </c>
      <c r="EW29" s="521"/>
      <c r="EX29" s="252"/>
      <c r="EY29" s="515">
        <f t="shared" si="20"/>
        <v>180.00000000000003</v>
      </c>
      <c r="EZ29" s="524">
        <v>18000</v>
      </c>
      <c r="FA29" s="382">
        <f t="shared" si="36"/>
        <v>127.36024408459625</v>
      </c>
      <c r="FB29" s="382">
        <f t="shared" si="36"/>
        <v>137.42576457211115</v>
      </c>
      <c r="FC29" s="382">
        <f t="shared" si="36"/>
        <v>147.53492621094287</v>
      </c>
      <c r="FD29" s="382">
        <f t="shared" si="36"/>
        <v>157.68767040543926</v>
      </c>
      <c r="FE29" s="382">
        <f t="shared" si="36"/>
        <v>167.88391545007042</v>
      </c>
      <c r="FF29" s="382">
        <f t="shared" si="36"/>
        <v>178.1235568545861</v>
      </c>
      <c r="FG29" s="382">
        <f t="shared" si="36"/>
        <v>188.40646775751699</v>
      </c>
      <c r="FH29" s="382">
        <f t="shared" si="36"/>
        <v>198.73249942468883</v>
      </c>
      <c r="FI29" s="382">
        <f t="shared" si="36"/>
        <v>209.10148182877757</v>
      </c>
      <c r="FJ29" s="382">
        <f t="shared" si="36"/>
        <v>219.51322430533745</v>
      </c>
      <c r="FK29" s="382">
        <f t="shared" si="36"/>
        <v>229.96751628021016</v>
      </c>
      <c r="FL29" s="382">
        <f t="shared" si="36"/>
        <v>240.46412806275927</v>
      </c>
      <c r="FM29" s="382">
        <f t="shared" si="36"/>
        <v>251.00281169898332</v>
      </c>
      <c r="FN29" s="382">
        <f t="shared" si="36"/>
        <v>261.58330187824595</v>
      </c>
      <c r="FO29" s="382">
        <f t="shared" si="36"/>
        <v>272.20531688712157</v>
      </c>
      <c r="FP29" s="382">
        <f t="shared" si="29"/>
        <v>282.86855960369303</v>
      </c>
      <c r="FQ29" s="382">
        <f t="shared" si="29"/>
        <v>293.57271852554749</v>
      </c>
      <c r="FR29" s="382">
        <f t="shared" si="29"/>
        <v>304.31746882470873</v>
      </c>
      <c r="FS29" s="382">
        <f t="shared" si="29"/>
        <v>315.10247342279354</v>
      </c>
      <c r="FT29" s="382">
        <f t="shared" si="29"/>
        <v>325.92738407980733</v>
      </c>
      <c r="FU29" s="382">
        <f t="shared" si="29"/>
        <v>336.79184249017385</v>
      </c>
      <c r="FV29" s="382">
        <f t="shared" si="29"/>
        <v>347.69548137983315</v>
      </c>
      <c r="FW29" s="382">
        <f t="shared" si="29"/>
        <v>358.63792559852686</v>
      </c>
      <c r="FX29" s="382">
        <f t="shared" si="29"/>
        <v>369.61879320171994</v>
      </c>
      <c r="FY29" s="382">
        <f t="shared" si="29"/>
        <v>380.63769651696776</v>
      </c>
      <c r="FZ29" s="382">
        <f t="shared" si="29"/>
        <v>391.69424318993384</v>
      </c>
      <c r="GA29" s="382">
        <f t="shared" si="29"/>
        <v>402.78803720566873</v>
      </c>
      <c r="GB29" s="382">
        <f t="shared" si="29"/>
        <v>413.91867988119623</v>
      </c>
      <c r="GC29" s="382">
        <f t="shared" si="29"/>
        <v>425.08577082588158</v>
      </c>
      <c r="GD29" s="382">
        <f t="shared" si="29"/>
        <v>436.28890886649748</v>
      </c>
      <c r="GE29" s="382">
        <f t="shared" si="29"/>
        <v>447.52769293434022</v>
      </c>
      <c r="GF29" s="382">
        <f t="shared" si="30"/>
        <v>458.80172291217121</v>
      </c>
      <c r="GG29" s="382">
        <f t="shared" si="12"/>
        <v>470.11060043917962</v>
      </c>
      <c r="GH29" s="382">
        <f t="shared" si="12"/>
        <v>481.45392967255748</v>
      </c>
      <c r="GI29" s="382">
        <f t="shared" si="12"/>
        <v>492.8313180046602</v>
      </c>
      <c r="GJ29" s="382">
        <f t="shared" si="12"/>
        <v>504.24237673508458</v>
      </c>
      <c r="GK29" s="382">
        <f t="shared" si="12"/>
        <v>515.68672169733225</v>
      </c>
      <c r="GL29" s="382">
        <f t="shared" si="12"/>
        <v>527.16397384003301</v>
      </c>
      <c r="GM29" s="382">
        <f t="shared" si="12"/>
        <v>538.67375976299331</v>
      </c>
      <c r="GN29" s="382">
        <f t="shared" si="12"/>
        <v>550.21571220858482</v>
      </c>
      <c r="GO29" s="511"/>
      <c r="GP29" s="521"/>
      <c r="GQ29" s="524">
        <v>18000</v>
      </c>
      <c r="GR29" s="583">
        <f t="shared" si="37"/>
        <v>8.8895236641241517</v>
      </c>
      <c r="GS29" s="477">
        <f t="shared" si="37"/>
        <v>4.3359149777359214</v>
      </c>
      <c r="GT29" s="477">
        <f t="shared" si="37"/>
        <v>2.8193813182326921</v>
      </c>
      <c r="GU29" s="477">
        <f t="shared" si="37"/>
        <v>2.0621415270640986</v>
      </c>
      <c r="GV29" s="477">
        <f t="shared" si="37"/>
        <v>1.6086389710796547</v>
      </c>
      <c r="GW29" s="477">
        <f t="shared" si="37"/>
        <v>1.3070210737575518</v>
      </c>
      <c r="GX29" s="477">
        <f t="shared" si="37"/>
        <v>1.092207820935164</v>
      </c>
      <c r="GY29" s="477">
        <f t="shared" si="37"/>
        <v>0.93165888844940559</v>
      </c>
      <c r="GZ29" s="477">
        <f t="shared" si="37"/>
        <v>0.80729601916655536</v>
      </c>
      <c r="HA29" s="477">
        <f t="shared" si="37"/>
        <v>0.70827197489109084</v>
      </c>
      <c r="HB29" s="477">
        <f t="shared" si="37"/>
        <v>0.62768369736788021</v>
      </c>
      <c r="HC29" s="477">
        <f t="shared" si="37"/>
        <v>0.56092888977497901</v>
      </c>
      <c r="HD29" s="477">
        <f t="shared" si="37"/>
        <v>0.50482110000706792</v>
      </c>
      <c r="HE29" s="477">
        <f t="shared" si="37"/>
        <v>0.45708405487088755</v>
      </c>
      <c r="HF29" s="477">
        <f t="shared" si="37"/>
        <v>0.41604826144286161</v>
      </c>
      <c r="HG29" s="477">
        <f t="shared" si="31"/>
        <v>0.38046138370870247</v>
      </c>
      <c r="HH29" s="477">
        <f t="shared" si="31"/>
        <v>0.34936554583709745</v>
      </c>
      <c r="HI29" s="477">
        <f t="shared" si="31"/>
        <v>0.32201553505596442</v>
      </c>
      <c r="HJ29" s="477">
        <f t="shared" si="31"/>
        <v>0.29782283584612135</v>
      </c>
      <c r="HK29" s="477">
        <f t="shared" si="31"/>
        <v>0.27631645447723202</v>
      </c>
      <c r="HL29" s="477">
        <f t="shared" si="31"/>
        <v>0.25711493708877625</v>
      </c>
      <c r="HM29" s="477">
        <f t="shared" si="31"/>
        <v>0.23990601971505551</v>
      </c>
      <c r="HN29" s="477">
        <f t="shared" si="31"/>
        <v>0.22443158746860367</v>
      </c>
      <c r="HO29" s="477">
        <f t="shared" si="31"/>
        <v>0.21047639435625043</v>
      </c>
      <c r="HP29" s="477">
        <f t="shared" si="31"/>
        <v>0.19785949072886377</v>
      </c>
      <c r="HQ29" s="477">
        <f t="shared" si="31"/>
        <v>0.18642762936404669</v>
      </c>
      <c r="HR29" s="477">
        <f t="shared" si="31"/>
        <v>0.17605013718064555</v>
      </c>
      <c r="HS29" s="477">
        <f t="shared" si="31"/>
        <v>0.16661488615465395</v>
      </c>
      <c r="HT29" s="477">
        <f t="shared" si="31"/>
        <v>0.15802509809026871</v>
      </c>
      <c r="HU29" s="477">
        <f t="shared" si="31"/>
        <v>0.15019678865848657</v>
      </c>
      <c r="HV29" s="477">
        <f t="shared" si="31"/>
        <v>0.14305670633183259</v>
      </c>
      <c r="HW29" s="477">
        <f t="shared" si="32"/>
        <v>0.13654065793687239</v>
      </c>
      <c r="HX29" s="477">
        <f t="shared" si="15"/>
        <v>0.13059213879568318</v>
      </c>
      <c r="HY29" s="477">
        <f t="shared" si="15"/>
        <v>0.12516120472887254</v>
      </c>
      <c r="HZ29" s="477">
        <f t="shared" si="15"/>
        <v>0.12020353753087637</v>
      </c>
      <c r="IA29" s="477">
        <f t="shared" si="15"/>
        <v>0.11567966628206203</v>
      </c>
      <c r="IB29" s="477">
        <f t="shared" si="15"/>
        <v>0.11155431500018598</v>
      </c>
      <c r="IC29" s="477">
        <f t="shared" si="15"/>
        <v>0.10779585334448971</v>
      </c>
      <c r="ID29" s="477">
        <f t="shared" si="15"/>
        <v>0.1043758318630874</v>
      </c>
      <c r="IE29" s="477">
        <f t="shared" si="15"/>
        <v>0.1012685869770308</v>
      </c>
    </row>
    <row r="30" spans="1:320">
      <c r="J30" s="252"/>
      <c r="K30" s="499">
        <v>19000</v>
      </c>
      <c r="L30" s="382">
        <f t="shared" si="21"/>
        <v>5.7911999999999999</v>
      </c>
      <c r="M30" s="382">
        <v>190</v>
      </c>
      <c r="N30" s="491"/>
      <c r="O30" s="263"/>
      <c r="P30" s="383">
        <f t="shared" si="16"/>
        <v>7.3571999999997502</v>
      </c>
      <c r="Q30" s="383">
        <f>$Q$11-Konstanten!$C$33*K30</f>
        <v>280.50719999999973</v>
      </c>
      <c r="R30" s="382">
        <f t="shared" si="22"/>
        <v>652.64736392507473</v>
      </c>
      <c r="S30" s="263">
        <f t="shared" si="23"/>
        <v>0.51590177794226044</v>
      </c>
      <c r="T30" s="492"/>
      <c r="U30" s="492"/>
      <c r="V30" s="170"/>
      <c r="X30" s="524">
        <v>19000</v>
      </c>
      <c r="Y30" s="410">
        <f t="shared" si="38"/>
        <v>2.0030112993581831E-2</v>
      </c>
      <c r="Z30" s="410">
        <f t="shared" si="38"/>
        <v>4.0057309906917492E-2</v>
      </c>
      <c r="AA30" s="410">
        <f t="shared" si="38"/>
        <v>6.0078682094335333E-2</v>
      </c>
      <c r="AB30" s="410">
        <f t="shared" si="38"/>
        <v>8.0091335734158442E-2</v>
      </c>
      <c r="AC30" s="410">
        <f t="shared" si="38"/>
        <v>0.10009239912862335</v>
      </c>
      <c r="AD30" s="410">
        <f t="shared" si="38"/>
        <v>0.12007902987083309</v>
      </c>
      <c r="AE30" s="410">
        <f t="shared" si="38"/>
        <v>0.14004842183662697</v>
      </c>
      <c r="AF30" s="410">
        <f t="shared" si="38"/>
        <v>0.15999781196128746</v>
      </c>
      <c r="AG30" s="410">
        <f t="shared" si="38"/>
        <v>0.17992448676365402</v>
      </c>
      <c r="AH30" s="410">
        <f t="shared" si="38"/>
        <v>0.19982578858249531</v>
      </c>
      <c r="AI30" s="410">
        <f t="shared" si="38"/>
        <v>0.21969912149343634</v>
      </c>
      <c r="AJ30" s="410">
        <f t="shared" si="38"/>
        <v>0.23954195687806998</v>
      </c>
      <c r="AK30" s="410">
        <f t="shared" si="38"/>
        <v>0.2593518386202629</v>
      </c>
      <c r="AL30" s="410">
        <f t="shared" si="38"/>
        <v>0.27912638790865441</v>
      </c>
      <c r="AM30" s="410">
        <f t="shared" si="38"/>
        <v>0.29886330762808444</v>
      </c>
      <c r="AN30" s="410">
        <f t="shared" si="38"/>
        <v>0.31856038632660583</v>
      </c>
      <c r="AO30" s="410">
        <f t="shared" si="24"/>
        <v>0.33821550174861675</v>
      </c>
      <c r="AP30" s="410">
        <f t="shared" si="24"/>
        <v>0.35782662392853215</v>
      </c>
      <c r="AQ30" s="410">
        <f t="shared" si="24"/>
        <v>0.37739181784303655</v>
      </c>
      <c r="AR30" s="410">
        <f t="shared" si="24"/>
        <v>0.39690924562358049</v>
      </c>
      <c r="AS30" s="410">
        <f t="shared" si="24"/>
        <v>0.41637716833411759</v>
      </c>
      <c r="AT30" s="410">
        <f t="shared" si="24"/>
        <v>0.43579394732218196</v>
      </c>
      <c r="AU30" s="410">
        <f t="shared" si="24"/>
        <v>0.45515804515430003</v>
      </c>
      <c r="AV30" s="410">
        <f t="shared" si="24"/>
        <v>0.47446802614929418</v>
      </c>
      <c r="AW30" s="410">
        <f t="shared" si="24"/>
        <v>0.49372255652531893</v>
      </c>
      <c r="AX30" s="410">
        <f t="shared" si="24"/>
        <v>0.51292040417850171</v>
      </c>
      <c r="AY30" s="410">
        <f t="shared" si="24"/>
        <v>0.53206043811264003</v>
      </c>
      <c r="AZ30" s="410">
        <f t="shared" si="24"/>
        <v>0.55114162754090612</v>
      </c>
      <c r="BA30" s="410">
        <f t="shared" si="24"/>
        <v>0.57016304068147461</v>
      </c>
      <c r="BB30" s="410">
        <f t="shared" si="24"/>
        <v>0.58912384326984168</v>
      </c>
      <c r="BC30" s="410">
        <f t="shared" si="24"/>
        <v>0.60802329681107803</v>
      </c>
      <c r="BD30" s="410">
        <f t="shared" si="24"/>
        <v>0.62686075659553187</v>
      </c>
      <c r="BE30" s="410">
        <f t="shared" si="25"/>
        <v>0.64563566950151685</v>
      </c>
      <c r="BF30" s="410">
        <f t="shared" si="25"/>
        <v>0.66434757160831148</v>
      </c>
      <c r="BG30" s="410">
        <f t="shared" si="25"/>
        <v>0.68299608564239012</v>
      </c>
      <c r="BH30" s="410">
        <f t="shared" si="25"/>
        <v>0.70158091827928104</v>
      </c>
      <c r="BI30" s="410">
        <f t="shared" si="25"/>
        <v>0.72010185732267817</v>
      </c>
      <c r="BJ30" s="410">
        <f t="shared" si="25"/>
        <v>0.73855876878163251</v>
      </c>
      <c r="BK30" s="410">
        <f t="shared" si="25"/>
        <v>0.75695159386568966</v>
      </c>
      <c r="BL30" s="410">
        <f t="shared" si="25"/>
        <v>0.77528034591678263</v>
      </c>
      <c r="BM30" s="253"/>
      <c r="BN30" s="252"/>
      <c r="BO30" s="537">
        <f t="shared" si="18"/>
        <v>190.00000000000003</v>
      </c>
      <c r="BP30" s="524">
        <v>19000</v>
      </c>
      <c r="BQ30" s="382">
        <f t="shared" si="33"/>
        <v>280.52970820216422</v>
      </c>
      <c r="BR30" s="382">
        <f t="shared" si="33"/>
        <v>280.59721970172507</v>
      </c>
      <c r="BS30" s="382">
        <f t="shared" si="33"/>
        <v>280.70969523277188</v>
      </c>
      <c r="BT30" s="382">
        <f t="shared" si="33"/>
        <v>280.86706953460362</v>
      </c>
      <c r="BU30" s="382">
        <f t="shared" si="33"/>
        <v>281.06925162380543</v>
      </c>
      <c r="BV30" s="382">
        <f t="shared" si="33"/>
        <v>281.31612517188728</v>
      </c>
      <c r="BW30" s="382">
        <f t="shared" si="33"/>
        <v>281.60754898527273</v>
      </c>
      <c r="BX30" s="382">
        <f t="shared" si="33"/>
        <v>281.94335758358909</v>
      </c>
      <c r="BY30" s="382">
        <f t="shared" si="33"/>
        <v>282.32336187143682</v>
      </c>
      <c r="BZ30" s="382">
        <f t="shared" si="33"/>
        <v>282.74734989810241</v>
      </c>
      <c r="CA30" s="382">
        <f t="shared" si="33"/>
        <v>283.21508769905125</v>
      </c>
      <c r="CB30" s="382">
        <f t="shared" si="33"/>
        <v>283.72632021249154</v>
      </c>
      <c r="CC30" s="382">
        <f t="shared" si="33"/>
        <v>284.28077226384084</v>
      </c>
      <c r="CD30" s="382">
        <f t="shared" si="33"/>
        <v>284.87814961056887</v>
      </c>
      <c r="CE30" s="382">
        <f t="shared" si="33"/>
        <v>285.51814003962107</v>
      </c>
      <c r="CF30" s="382">
        <f t="shared" si="26"/>
        <v>286.20041450945695</v>
      </c>
      <c r="CG30" s="382">
        <f t="shared" si="26"/>
        <v>286.92462832865874</v>
      </c>
      <c r="CH30" s="382">
        <f t="shared" si="26"/>
        <v>287.69042236308167</v>
      </c>
      <c r="CI30" s="382">
        <f t="shared" si="26"/>
        <v>288.49742426361121</v>
      </c>
      <c r="CJ30" s="382">
        <f t="shared" si="26"/>
        <v>289.34524970677569</v>
      </c>
      <c r="CK30" s="382">
        <f t="shared" si="26"/>
        <v>290.23350364070996</v>
      </c>
      <c r="CL30" s="382">
        <f t="shared" si="26"/>
        <v>291.16178152928524</v>
      </c>
      <c r="CM30" s="382">
        <f t="shared" si="26"/>
        <v>292.12967058759119</v>
      </c>
      <c r="CN30" s="382">
        <f t="shared" si="26"/>
        <v>293.13675100237919</v>
      </c>
      <c r="CO30" s="382">
        <f t="shared" si="26"/>
        <v>294.18259713153458</v>
      </c>
      <c r="CP30" s="382">
        <f t="shared" si="26"/>
        <v>295.26677867714073</v>
      </c>
      <c r="CQ30" s="382">
        <f t="shared" si="26"/>
        <v>296.38886182720472</v>
      </c>
      <c r="CR30" s="382">
        <f t="shared" si="26"/>
        <v>297.54841036164794</v>
      </c>
      <c r="CS30" s="382">
        <f t="shared" si="26"/>
        <v>298.74498671869361</v>
      </c>
      <c r="CT30" s="382">
        <f t="shared" si="26"/>
        <v>299.97815301831611</v>
      </c>
      <c r="CU30" s="382">
        <f t="shared" si="26"/>
        <v>301.24747203994133</v>
      </c>
      <c r="CV30" s="382">
        <f t="shared" si="27"/>
        <v>302.55250815209666</v>
      </c>
      <c r="CW30" s="382">
        <f t="shared" si="6"/>
        <v>303.89282819220415</v>
      </c>
      <c r="CX30" s="382">
        <f t="shared" si="6"/>
        <v>305.26800229517619</v>
      </c>
      <c r="CY30" s="382">
        <f t="shared" si="6"/>
        <v>306.67760466991865</v>
      </c>
      <c r="CZ30" s="382">
        <f t="shared" si="6"/>
        <v>308.12121432326086</v>
      </c>
      <c r="DA30" s="382">
        <f t="shared" si="6"/>
        <v>309.59841573121389</v>
      </c>
      <c r="DB30" s="382">
        <f t="shared" si="6"/>
        <v>311.10879945781073</v>
      </c>
      <c r="DC30" s="382">
        <f t="shared" si="6"/>
        <v>312.65196272210079</v>
      </c>
      <c r="DD30" s="382">
        <f t="shared" si="6"/>
        <v>314.22750991415285</v>
      </c>
      <c r="DE30" s="521"/>
      <c r="DF30" s="252"/>
      <c r="DG30" s="537">
        <f t="shared" si="19"/>
        <v>190.00000000000003</v>
      </c>
      <c r="DH30" s="524">
        <v>19000</v>
      </c>
      <c r="DI30" s="382">
        <f t="shared" si="34"/>
        <v>13.072600444382569</v>
      </c>
      <c r="DJ30" s="382">
        <f t="shared" si="34"/>
        <v>26.143297716679481</v>
      </c>
      <c r="DK30" s="382">
        <f t="shared" si="34"/>
        <v>39.210193496960542</v>
      </c>
      <c r="DL30" s="382">
        <f t="shared" si="34"/>
        <v>52.271399140136644</v>
      </c>
      <c r="DM30" s="382">
        <f t="shared" si="34"/>
        <v>65.32504044023247</v>
      </c>
      <c r="DN30" s="382">
        <f t="shared" si="34"/>
        <v>78.369262307879524</v>
      </c>
      <c r="DO30" s="382">
        <f t="shared" si="34"/>
        <v>91.40223333354146</v>
      </c>
      <c r="DP30" s="382">
        <f t="shared" si="34"/>
        <v>104.42215021031404</v>
      </c>
      <c r="DQ30" s="382">
        <f t="shared" si="34"/>
        <v>117.4272419918708</v>
      </c>
      <c r="DR30" s="382">
        <f t="shared" si="34"/>
        <v>130.41577416261487</v>
      </c>
      <c r="DS30" s="382">
        <f t="shared" si="34"/>
        <v>143.38605249934596</v>
      </c>
      <c r="DT30" s="382">
        <f t="shared" si="34"/>
        <v>156.3364267059263</v>
      </c>
      <c r="DU30" s="382">
        <f t="shared" si="34"/>
        <v>169.26529380463597</v>
      </c>
      <c r="DV30" s="382">
        <f t="shared" si="34"/>
        <v>182.17110127051114</v>
      </c>
      <c r="DW30" s="382">
        <f t="shared" si="34"/>
        <v>195.05234989739799</v>
      </c>
      <c r="DX30" s="382">
        <f t="shared" si="35"/>
        <v>207.90759638701272</v>
      </c>
      <c r="DY30" s="382">
        <f t="shared" si="35"/>
        <v>220.73545565483121</v>
      </c>
      <c r="DZ30" s="382">
        <f t="shared" si="35"/>
        <v>233.53460284916557</v>
      </c>
      <c r="EA30" s="382">
        <f t="shared" si="35"/>
        <v>246.3037750821498</v>
      </c>
      <c r="EB30" s="382">
        <f t="shared" si="35"/>
        <v>259.04177287371982</v>
      </c>
      <c r="EC30" s="382">
        <f t="shared" si="35"/>
        <v>271.74746131184895</v>
      </c>
      <c r="ED30" s="382">
        <f t="shared" si="35"/>
        <v>284.41977093432496</v>
      </c>
      <c r="EE30" s="382">
        <f t="shared" si="35"/>
        <v>297.05769833924404</v>
      </c>
      <c r="EF30" s="382">
        <f t="shared" si="35"/>
        <v>309.66030653307024</v>
      </c>
      <c r="EG30" s="382">
        <f t="shared" si="35"/>
        <v>322.2267250265981</v>
      </c>
      <c r="EH30" s="382">
        <f t="shared" si="35"/>
        <v>334.75614969048303</v>
      </c>
      <c r="EI30" s="382">
        <f t="shared" si="35"/>
        <v>347.24784238303488</v>
      </c>
      <c r="EJ30" s="382">
        <f t="shared" si="35"/>
        <v>359.70113036394775</v>
      </c>
      <c r="EK30" s="382">
        <f t="shared" si="35"/>
        <v>372.11540550826953</v>
      </c>
      <c r="EL30" s="382">
        <f t="shared" si="35"/>
        <v>384.49012333547103</v>
      </c>
      <c r="EM30" s="382">
        <f t="shared" si="35"/>
        <v>396.82480186878337</v>
      </c>
      <c r="EN30" s="382">
        <f t="shared" si="28"/>
        <v>409.11902034015179</v>
      </c>
      <c r="EO30" s="382">
        <f t="shared" si="9"/>
        <v>421.37241775616576</v>
      </c>
      <c r="EP30" s="382">
        <f t="shared" si="9"/>
        <v>433.58469134018929</v>
      </c>
      <c r="EQ30" s="382">
        <f t="shared" si="9"/>
        <v>445.75559486565049</v>
      </c>
      <c r="ER30" s="382">
        <f t="shared" si="9"/>
        <v>457.88493689510602</v>
      </c>
      <c r="ES30" s="382">
        <f t="shared" si="9"/>
        <v>469.97257893919618</v>
      </c>
      <c r="ET30" s="382">
        <f t="shared" si="9"/>
        <v>482.01843354908124</v>
      </c>
      <c r="EU30" s="382">
        <f t="shared" si="9"/>
        <v>494.02246235532613</v>
      </c>
      <c r="EV30" s="382">
        <f t="shared" si="9"/>
        <v>505.98467406550827</v>
      </c>
      <c r="EW30" s="521"/>
      <c r="EX30" s="252"/>
      <c r="EY30" s="515">
        <f t="shared" si="20"/>
        <v>190.00000000000003</v>
      </c>
      <c r="EZ30" s="524">
        <v>19000</v>
      </c>
      <c r="FA30" s="382">
        <f t="shared" si="36"/>
        <v>131.37970820216427</v>
      </c>
      <c r="FB30" s="382">
        <f t="shared" si="36"/>
        <v>141.44721970172512</v>
      </c>
      <c r="FC30" s="382">
        <f t="shared" si="36"/>
        <v>151.55969523277193</v>
      </c>
      <c r="FD30" s="382">
        <f t="shared" si="36"/>
        <v>161.71706953460367</v>
      </c>
      <c r="FE30" s="382">
        <f t="shared" si="36"/>
        <v>171.91925162380548</v>
      </c>
      <c r="FF30" s="382">
        <f t="shared" si="36"/>
        <v>182.16612517188733</v>
      </c>
      <c r="FG30" s="382">
        <f t="shared" si="36"/>
        <v>192.45754898527278</v>
      </c>
      <c r="FH30" s="382">
        <f t="shared" si="36"/>
        <v>202.79335758358914</v>
      </c>
      <c r="FI30" s="382">
        <f t="shared" si="36"/>
        <v>213.17336187143687</v>
      </c>
      <c r="FJ30" s="382">
        <f t="shared" si="36"/>
        <v>223.59734989810246</v>
      </c>
      <c r="FK30" s="382">
        <f t="shared" si="36"/>
        <v>234.0650876990513</v>
      </c>
      <c r="FL30" s="382">
        <f t="shared" si="36"/>
        <v>244.57632021249159</v>
      </c>
      <c r="FM30" s="382">
        <f t="shared" si="36"/>
        <v>255.1307722638409</v>
      </c>
      <c r="FN30" s="382">
        <f t="shared" si="36"/>
        <v>265.72814961056895</v>
      </c>
      <c r="FO30" s="382">
        <f t="shared" si="36"/>
        <v>276.3681400396211</v>
      </c>
      <c r="FP30" s="382">
        <f t="shared" si="29"/>
        <v>287.05041450945697</v>
      </c>
      <c r="FQ30" s="382">
        <f t="shared" si="29"/>
        <v>297.77462832865876</v>
      </c>
      <c r="FR30" s="382">
        <f t="shared" si="29"/>
        <v>308.54042236308169</v>
      </c>
      <c r="FS30" s="382">
        <f t="shared" si="29"/>
        <v>319.34742426361123</v>
      </c>
      <c r="FT30" s="382">
        <f t="shared" si="29"/>
        <v>330.19524970677571</v>
      </c>
      <c r="FU30" s="382">
        <f t="shared" si="29"/>
        <v>341.08350364070998</v>
      </c>
      <c r="FV30" s="382">
        <f t="shared" si="29"/>
        <v>352.01178152928526</v>
      </c>
      <c r="FW30" s="382">
        <f t="shared" si="29"/>
        <v>362.97967058759122</v>
      </c>
      <c r="FX30" s="382">
        <f t="shared" si="29"/>
        <v>373.98675100237921</v>
      </c>
      <c r="FY30" s="382">
        <f t="shared" si="29"/>
        <v>385.0325971315346</v>
      </c>
      <c r="FZ30" s="382">
        <f t="shared" si="29"/>
        <v>396.11677867714076</v>
      </c>
      <c r="GA30" s="382">
        <f t="shared" si="29"/>
        <v>407.23886182720474</v>
      </c>
      <c r="GB30" s="382">
        <f t="shared" si="29"/>
        <v>418.39841036164796</v>
      </c>
      <c r="GC30" s="382">
        <f t="shared" si="29"/>
        <v>429.59498671869363</v>
      </c>
      <c r="GD30" s="382">
        <f t="shared" si="29"/>
        <v>440.82815301831613</v>
      </c>
      <c r="GE30" s="382">
        <f t="shared" si="29"/>
        <v>452.09747203994135</v>
      </c>
      <c r="GF30" s="382">
        <f t="shared" si="30"/>
        <v>463.40250815209669</v>
      </c>
      <c r="GG30" s="382">
        <f t="shared" si="12"/>
        <v>474.74282819220417</v>
      </c>
      <c r="GH30" s="382">
        <f t="shared" si="12"/>
        <v>486.11800229517621</v>
      </c>
      <c r="GI30" s="382">
        <f t="shared" si="12"/>
        <v>497.52760466991867</v>
      </c>
      <c r="GJ30" s="382">
        <f t="shared" si="12"/>
        <v>508.97121432326088</v>
      </c>
      <c r="GK30" s="382">
        <f t="shared" si="12"/>
        <v>520.44841573121391</v>
      </c>
      <c r="GL30" s="382">
        <f t="shared" si="12"/>
        <v>531.95879945781076</v>
      </c>
      <c r="GM30" s="382">
        <f t="shared" si="12"/>
        <v>543.50196272210087</v>
      </c>
      <c r="GN30" s="382">
        <f t="shared" si="12"/>
        <v>555.07750991415287</v>
      </c>
      <c r="GO30" s="511"/>
      <c r="GP30" s="521"/>
      <c r="GQ30" s="524">
        <v>19000</v>
      </c>
      <c r="GR30" s="583">
        <f t="shared" si="37"/>
        <v>9.0500056405089229</v>
      </c>
      <c r="GS30" s="477">
        <f t="shared" si="37"/>
        <v>4.4104582074770731</v>
      </c>
      <c r="GT30" s="477">
        <f t="shared" si="37"/>
        <v>2.8653136267873909</v>
      </c>
      <c r="GU30" s="477">
        <f t="shared" si="37"/>
        <v>2.0937964583853859</v>
      </c>
      <c r="GV30" s="477">
        <f t="shared" si="37"/>
        <v>1.6317511702284937</v>
      </c>
      <c r="GW30" s="477">
        <f t="shared" si="37"/>
        <v>1.3244588478609642</v>
      </c>
      <c r="GX30" s="477">
        <f t="shared" si="37"/>
        <v>1.1056110115270839</v>
      </c>
      <c r="GY30" s="477">
        <f t="shared" si="37"/>
        <v>0.94205307183531561</v>
      </c>
      <c r="GZ30" s="477">
        <f t="shared" si="37"/>
        <v>0.81536548296173328</v>
      </c>
      <c r="HA30" s="477">
        <f t="shared" si="37"/>
        <v>0.71449620518527068</v>
      </c>
      <c r="HB30" s="477">
        <f t="shared" si="37"/>
        <v>0.63241182541181229</v>
      </c>
      <c r="HC30" s="477">
        <f t="shared" si="37"/>
        <v>0.56442311856434646</v>
      </c>
      <c r="HD30" s="477">
        <f t="shared" si="37"/>
        <v>0.50728342786153113</v>
      </c>
      <c r="HE30" s="477">
        <f t="shared" si="37"/>
        <v>0.45867345455622799</v>
      </c>
      <c r="HF30" s="477">
        <f t="shared" si="37"/>
        <v>0.41689213272742975</v>
      </c>
      <c r="HG30" s="477">
        <f t="shared" si="31"/>
        <v>0.38066342691549693</v>
      </c>
      <c r="HH30" s="477">
        <f t="shared" si="31"/>
        <v>0.34901131965992527</v>
      </c>
      <c r="HI30" s="477">
        <f t="shared" si="31"/>
        <v>0.3211764706336071</v>
      </c>
      <c r="HJ30" s="477">
        <f t="shared" si="31"/>
        <v>0.29655919466560815</v>
      </c>
      <c r="HK30" s="477">
        <f t="shared" si="31"/>
        <v>0.27467954702326125</v>
      </c>
      <c r="HL30" s="477">
        <f t="shared" si="31"/>
        <v>0.25514881351290025</v>
      </c>
      <c r="HM30" s="477">
        <f t="shared" si="31"/>
        <v>0.23764877657034572</v>
      </c>
      <c r="HN30" s="477">
        <f t="shared" si="31"/>
        <v>0.2219163907109499</v>
      </c>
      <c r="HO30" s="477">
        <f t="shared" si="31"/>
        <v>0.20773228958371262</v>
      </c>
      <c r="HP30" s="477">
        <f t="shared" si="31"/>
        <v>0.19491205175409398</v>
      </c>
      <c r="HQ30" s="477">
        <f t="shared" si="31"/>
        <v>0.18329948245429406</v>
      </c>
      <c r="HR30" s="477">
        <f t="shared" si="31"/>
        <v>0.17276138861648052</v>
      </c>
      <c r="HS30" s="477">
        <f t="shared" si="31"/>
        <v>0.16318347384204757</v>
      </c>
      <c r="HT30" s="477">
        <f t="shared" si="31"/>
        <v>0.15446708295216424</v>
      </c>
      <c r="HU30" s="477">
        <f t="shared" si="31"/>
        <v>0.14652659785928929</v>
      </c>
      <c r="HV30" s="477">
        <f t="shared" si="31"/>
        <v>0.13928733766352336</v>
      </c>
      <c r="HW30" s="477">
        <f t="shared" si="32"/>
        <v>0.13268385265200391</v>
      </c>
      <c r="HX30" s="477">
        <f t="shared" si="15"/>
        <v>0.12665852862472385</v>
      </c>
      <c r="HY30" s="477">
        <f t="shared" si="15"/>
        <v>0.12116043763586071</v>
      </c>
      <c r="HZ30" s="477">
        <f t="shared" si="15"/>
        <v>0.11614438584864453</v>
      </c>
      <c r="IA30" s="477">
        <f t="shared" si="15"/>
        <v>0.11157012015850151</v>
      </c>
      <c r="IB30" s="477">
        <f t="shared" si="15"/>
        <v>0.1074016635309869</v>
      </c>
      <c r="IC30" s="477">
        <f t="shared" si="15"/>
        <v>0.1036067553288797</v>
      </c>
      <c r="ID30" s="477">
        <f t="shared" si="15"/>
        <v>0.10015637777050422</v>
      </c>
      <c r="IE30" s="477">
        <f t="shared" si="15"/>
        <v>9.7024353433852628E-2</v>
      </c>
    </row>
    <row r="31" spans="1:320" s="90" customFormat="1" ht="36">
      <c r="A31" s="173"/>
      <c r="B31" s="182"/>
      <c r="C31" s="91"/>
      <c r="D31" s="189"/>
      <c r="E31" s="91"/>
      <c r="F31" s="116"/>
      <c r="G31" s="116"/>
      <c r="H31" s="116"/>
      <c r="I31" s="116"/>
      <c r="J31" s="252"/>
      <c r="K31" s="499">
        <v>20000</v>
      </c>
      <c r="L31" s="382">
        <f t="shared" si="21"/>
        <v>6.0959999999999992</v>
      </c>
      <c r="M31" s="382">
        <v>200</v>
      </c>
      <c r="N31" s="491"/>
      <c r="O31" s="263"/>
      <c r="P31" s="383">
        <f t="shared" si="16"/>
        <v>5.375999999999749</v>
      </c>
      <c r="Q31" s="383">
        <f>$Q$11-Konstanten!$C$33*K31</f>
        <v>278.52599999999973</v>
      </c>
      <c r="R31" s="382">
        <f t="shared" si="22"/>
        <v>650.33848167708106</v>
      </c>
      <c r="S31" s="263">
        <f t="shared" si="23"/>
        <v>0.49703618793894982</v>
      </c>
      <c r="T31" s="492"/>
      <c r="U31" s="492"/>
      <c r="V31" s="170"/>
      <c r="W31" s="92"/>
      <c r="X31" s="525">
        <v>20000</v>
      </c>
      <c r="Y31" s="410">
        <f t="shared" si="38"/>
        <v>2.0406667113711145E-2</v>
      </c>
      <c r="Z31" s="410">
        <f t="shared" si="38"/>
        <v>4.0810130466593507E-2</v>
      </c>
      <c r="AA31" s="410">
        <f t="shared" si="38"/>
        <v>6.1207194794065785E-2</v>
      </c>
      <c r="AB31" s="410">
        <f t="shared" si="38"/>
        <v>8.1594681770187916E-2</v>
      </c>
      <c r="AC31" s="410">
        <f t="shared" si="38"/>
        <v>0.10196943834294775</v>
      </c>
      <c r="AD31" s="410">
        <f t="shared" si="38"/>
        <v>0.12232834491059935</v>
      </c>
      <c r="AE31" s="410">
        <f t="shared" si="38"/>
        <v>0.14266832328884524</v>
      </c>
      <c r="AF31" s="410">
        <f t="shared" si="38"/>
        <v>0.16298634442137258</v>
      </c>
      <c r="AG31" s="410">
        <f t="shared" si="38"/>
        <v>0.18327943578907308</v>
      </c>
      <c r="AH31" s="410">
        <f t="shared" si="38"/>
        <v>0.20354468847674531</v>
      </c>
      <c r="AI31" s="410">
        <f t="shared" si="38"/>
        <v>0.2237792638599056</v>
      </c>
      <c r="AJ31" s="410">
        <f t="shared" si="38"/>
        <v>0.24398039987864523</v>
      </c>
      <c r="AK31" s="410">
        <f t="shared" si="38"/>
        <v>0.26414541686972243</v>
      </c>
      <c r="AL31" s="410">
        <f t="shared" si="38"/>
        <v>0.28427172293283287</v>
      </c>
      <c r="AM31" s="410">
        <f t="shared" si="38"/>
        <v>0.30435681881177817</v>
      </c>
      <c r="AN31" s="410">
        <f t="shared" si="38"/>
        <v>0.32439830227591937</v>
      </c>
      <c r="AO31" s="410">
        <f t="shared" si="24"/>
        <v>0.34439387199209631</v>
      </c>
      <c r="AP31" s="410">
        <f t="shared" si="24"/>
        <v>0.36434133088193754</v>
      </c>
      <c r="AQ31" s="410">
        <f t="shared" si="24"/>
        <v>0.38423858896377872</v>
      </c>
      <c r="AR31" s="410">
        <f t="shared" si="24"/>
        <v>0.40408366568280885</v>
      </c>
      <c r="AS31" s="410">
        <f t="shared" si="24"/>
        <v>0.42387469173703757</v>
      </c>
      <c r="AT31" s="410">
        <f t="shared" si="24"/>
        <v>0.44360991041031173</v>
      </c>
      <c r="AU31" s="410">
        <f t="shared" si="24"/>
        <v>0.46328767842698837</v>
      </c>
      <c r="AV31" s="410">
        <f t="shared" si="24"/>
        <v>0.48290646634592244</v>
      </c>
      <c r="AW31" s="410">
        <f t="shared" si="24"/>
        <v>0.50246485851389977</v>
      </c>
      <c r="AX31" s="410">
        <f t="shared" si="24"/>
        <v>0.52196155260105426</v>
      </c>
      <c r="AY31" s="410">
        <f t="shared" si="24"/>
        <v>0.54139535874247458</v>
      </c>
      <c r="AZ31" s="410">
        <f t="shared" si="24"/>
        <v>0.56076519831182203</v>
      </c>
      <c r="BA31" s="410">
        <f t="shared" si="24"/>
        <v>0.58007010235378309</v>
      </c>
      <c r="BB31" s="410">
        <f t="shared" si="24"/>
        <v>0.59930920970297097</v>
      </c>
      <c r="BC31" s="410">
        <f t="shared" si="24"/>
        <v>0.61848176481729966</v>
      </c>
      <c r="BD31" s="410">
        <f t="shared" si="24"/>
        <v>0.63758711535395796</v>
      </c>
      <c r="BE31" s="410">
        <f t="shared" si="25"/>
        <v>0.65662470951596863</v>
      </c>
      <c r="BF31" s="410">
        <f t="shared" si="25"/>
        <v>0.67559409319685815</v>
      </c>
      <c r="BG31" s="410">
        <f t="shared" si="25"/>
        <v>0.69449490695035387</v>
      </c>
      <c r="BH31" s="410">
        <f t="shared" si="25"/>
        <v>0.7133268828111774</v>
      </c>
      <c r="BI31" s="410">
        <f t="shared" si="25"/>
        <v>0.73208984099199248</v>
      </c>
      <c r="BJ31" s="410">
        <f t="shared" si="25"/>
        <v>0.75078368648043881</v>
      </c>
      <c r="BK31" s="410">
        <f t="shared" si="25"/>
        <v>0.76940840555894074</v>
      </c>
      <c r="BL31" s="410">
        <f t="shared" si="25"/>
        <v>0.78796406226861548</v>
      </c>
      <c r="BM31" s="253"/>
      <c r="BN31" s="252"/>
      <c r="BO31" s="537">
        <f t="shared" si="18"/>
        <v>200.00000000000003</v>
      </c>
      <c r="BP31" s="525">
        <v>20000</v>
      </c>
      <c r="BQ31" s="382">
        <f t="shared" si="33"/>
        <v>278.54919743133826</v>
      </c>
      <c r="BR31" s="382">
        <f t="shared" si="33"/>
        <v>278.61877515832941</v>
      </c>
      <c r="BS31" s="382">
        <f t="shared" si="33"/>
        <v>278.73468954355428</v>
      </c>
      <c r="BT31" s="382">
        <f t="shared" si="33"/>
        <v>278.89686806958866</v>
      </c>
      <c r="BU31" s="382">
        <f t="shared" si="33"/>
        <v>279.10520965441265</v>
      </c>
      <c r="BV31" s="382">
        <f t="shared" si="33"/>
        <v>279.35958508901354</v>
      </c>
      <c r="BW31" s="382">
        <f t="shared" si="33"/>
        <v>279.65983759328395</v>
      </c>
      <c r="BX31" s="382">
        <f t="shared" si="33"/>
        <v>280.00578348531059</v>
      </c>
      <c r="BY31" s="382">
        <f t="shared" si="33"/>
        <v>280.39721295821005</v>
      </c>
      <c r="BZ31" s="382">
        <f t="shared" si="33"/>
        <v>280.833890957824</v>
      </c>
      <c r="CA31" s="382">
        <f t="shared" si="33"/>
        <v>281.31555815383223</v>
      </c>
      <c r="CB31" s="382">
        <f t="shared" si="33"/>
        <v>281.84193199620381</v>
      </c>
      <c r="CC31" s="382">
        <f t="shared" si="33"/>
        <v>282.41270784837388</v>
      </c>
      <c r="CD31" s="382">
        <f t="shared" si="33"/>
        <v>283.02756018812204</v>
      </c>
      <c r="CE31" s="382">
        <f t="shared" si="33"/>
        <v>283.6861438668376</v>
      </c>
      <c r="CF31" s="382">
        <f t="shared" si="26"/>
        <v>284.38809541768012</v>
      </c>
      <c r="CG31" s="382">
        <f t="shared" si="26"/>
        <v>285.13303440308283</v>
      </c>
      <c r="CH31" s="382">
        <f t="shared" si="26"/>
        <v>285.9205647921051</v>
      </c>
      <c r="CI31" s="382">
        <f t="shared" si="26"/>
        <v>286.75027635828701</v>
      </c>
      <c r="CJ31" s="382">
        <f t="shared" si="26"/>
        <v>287.62174608891706</v>
      </c>
      <c r="CK31" s="382">
        <f t="shared" si="26"/>
        <v>288.53453959696293</v>
      </c>
      <c r="CL31" s="382">
        <f t="shared" si="26"/>
        <v>289.48821252732677</v>
      </c>
      <c r="CM31" s="382">
        <f t="shared" si="26"/>
        <v>290.48231194957157</v>
      </c>
      <c r="CN31" s="382">
        <f t="shared" si="26"/>
        <v>291.51637772980285</v>
      </c>
      <c r="CO31" s="382">
        <f t="shared" si="26"/>
        <v>292.58994387496233</v>
      </c>
      <c r="CP31" s="382">
        <f t="shared" si="26"/>
        <v>293.70253984341343</v>
      </c>
      <c r="CQ31" s="382">
        <f t="shared" si="26"/>
        <v>294.85369181632058</v>
      </c>
      <c r="CR31" s="382">
        <f t="shared" si="26"/>
        <v>296.04292392497916</v>
      </c>
      <c r="CS31" s="382">
        <f t="shared" si="26"/>
        <v>297.26975942989401</v>
      </c>
      <c r="CT31" s="382">
        <f t="shared" si="26"/>
        <v>298.533721848048</v>
      </c>
      <c r="CU31" s="382">
        <f t="shared" si="26"/>
        <v>299.83433602542721</v>
      </c>
      <c r="CV31" s="382">
        <f t="shared" si="27"/>
        <v>301.17112915247571</v>
      </c>
      <c r="CW31" s="382">
        <f t="shared" si="6"/>
        <v>302.5436317207313</v>
      </c>
      <c r="CX31" s="382">
        <f t="shared" si="6"/>
        <v>303.95137841943966</v>
      </c>
      <c r="CY31" s="382">
        <f t="shared" si="6"/>
        <v>305.3939089714587</v>
      </c>
      <c r="CZ31" s="382">
        <f t="shared" si="6"/>
        <v>306.87076890823664</v>
      </c>
      <c r="DA31" s="382">
        <f t="shared" si="6"/>
        <v>308.38151028408419</v>
      </c>
      <c r="DB31" s="382">
        <f t="shared" si="6"/>
        <v>309.92569233035118</v>
      </c>
      <c r="DC31" s="382">
        <f t="shared" si="6"/>
        <v>311.502882050474</v>
      </c>
      <c r="DD31" s="382">
        <f t="shared" si="6"/>
        <v>313.11265475716556</v>
      </c>
      <c r="DE31" s="521"/>
      <c r="DF31" s="252"/>
      <c r="DG31" s="537">
        <f t="shared" si="19"/>
        <v>200.00000000000003</v>
      </c>
      <c r="DH31" s="525">
        <v>20000</v>
      </c>
      <c r="DI31" s="382">
        <f t="shared" si="34"/>
        <v>13.271240906820529</v>
      </c>
      <c r="DJ31" s="382">
        <f t="shared" si="34"/>
        <v>26.54039828468801</v>
      </c>
      <c r="DK31" s="382">
        <f t="shared" si="34"/>
        <v>39.805394130086086</v>
      </c>
      <c r="DL31" s="382">
        <f t="shared" si="34"/>
        <v>53.064161455348611</v>
      </c>
      <c r="DM31" s="382">
        <f t="shared" si="34"/>
        <v>66.314649709417367</v>
      </c>
      <c r="DN31" s="382">
        <f t="shared" si="34"/>
        <v>79.554830095229462</v>
      </c>
      <c r="DO31" s="382">
        <f t="shared" si="34"/>
        <v>92.782700751082558</v>
      </c>
      <c r="DP31" s="382">
        <f t="shared" si="34"/>
        <v>105.99629176509323</v>
      </c>
      <c r="DQ31" s="382">
        <f t="shared" si="34"/>
        <v>119.19366999369785</v>
      </c>
      <c r="DR31" s="382">
        <f t="shared" si="34"/>
        <v>132.37294365740101</v>
      </c>
      <c r="DS31" s="382">
        <f t="shared" si="34"/>
        <v>145.5322666894659</v>
      </c>
      <c r="DT31" s="382">
        <f t="shared" si="34"/>
        <v>158.66984281604522</v>
      </c>
      <c r="DU31" s="382">
        <f t="shared" si="34"/>
        <v>171.78392934901493</v>
      </c>
      <c r="DV31" s="382">
        <f t="shared" si="34"/>
        <v>184.8728406758664</v>
      </c>
      <c r="DW31" s="382">
        <f t="shared" si="34"/>
        <v>197.93495143411829</v>
      </c>
      <c r="DX31" s="382">
        <f t="shared" si="35"/>
        <v>210.96869936074418</v>
      </c>
      <c r="DY31" s="382">
        <f t="shared" si="35"/>
        <v>223.97258781023092</v>
      </c>
      <c r="DZ31" s="382">
        <f t="shared" si="35"/>
        <v>236.94518793796627</v>
      </c>
      <c r="EA31" s="382">
        <f t="shared" si="35"/>
        <v>249.88514054844788</v>
      </c>
      <c r="EB31" s="382">
        <f t="shared" si="35"/>
        <v>262.79115761066714</v>
      </c>
      <c r="EC31" s="382">
        <f t="shared" si="35"/>
        <v>275.66202344560577</v>
      </c>
      <c r="ED31" s="382">
        <f t="shared" si="35"/>
        <v>288.49659559314807</v>
      </c>
      <c r="EE31" s="382">
        <f t="shared" si="35"/>
        <v>301.2938053679074</v>
      </c>
      <c r="EF31" s="382">
        <f t="shared" si="35"/>
        <v>314.05265811545166</v>
      </c>
      <c r="EG31" s="382">
        <f t="shared" si="35"/>
        <v>326.77223318201891</v>
      </c>
      <c r="EH31" s="382">
        <f t="shared" si="35"/>
        <v>339.45168361238149</v>
      </c>
      <c r="EI31" s="382">
        <f t="shared" si="35"/>
        <v>352.09023559159954</v>
      </c>
      <c r="EJ31" s="382">
        <f t="shared" si="35"/>
        <v>364.68718764745762</v>
      </c>
      <c r="EK31" s="382">
        <f t="shared" si="35"/>
        <v>377.24190963102831</v>
      </c>
      <c r="EL31" s="382">
        <f t="shared" si="35"/>
        <v>389.75384149332154</v>
      </c>
      <c r="EM31" s="382">
        <f t="shared" si="35"/>
        <v>402.22249187624419</v>
      </c>
      <c r="EN31" s="382">
        <f t="shared" si="28"/>
        <v>414.64743653616296</v>
      </c>
      <c r="EO31" s="382">
        <f t="shared" si="9"/>
        <v>427.02831661826946</v>
      </c>
      <c r="EP31" s="382">
        <f t="shared" si="9"/>
        <v>439.36483679964914</v>
      </c>
      <c r="EQ31" s="382">
        <f t="shared" si="9"/>
        <v>451.65676331855883</v>
      </c>
      <c r="ER31" s="382">
        <f t="shared" si="9"/>
        <v>463.90392190686623</v>
      </c>
      <c r="ES31" s="382">
        <f t="shared" si="9"/>
        <v>476.10619564194809</v>
      </c>
      <c r="ET31" s="382">
        <f t="shared" si="9"/>
        <v>488.26352273361022</v>
      </c>
      <c r="EU31" s="382">
        <f t="shared" si="9"/>
        <v>500.37589426078534</v>
      </c>
      <c r="EV31" s="382">
        <f t="shared" si="9"/>
        <v>512.4433518718763</v>
      </c>
      <c r="EW31" s="521"/>
      <c r="EX31" s="252"/>
      <c r="EY31" s="515">
        <f t="shared" si="20"/>
        <v>200.00000000000003</v>
      </c>
      <c r="EZ31" s="525">
        <v>20000</v>
      </c>
      <c r="FA31" s="382">
        <f t="shared" si="36"/>
        <v>135.39919743133831</v>
      </c>
      <c r="FB31" s="382">
        <f t="shared" si="36"/>
        <v>145.46877515832946</v>
      </c>
      <c r="FC31" s="382">
        <f t="shared" si="36"/>
        <v>155.58468954355433</v>
      </c>
      <c r="FD31" s="382">
        <f t="shared" si="36"/>
        <v>165.74686806958871</v>
      </c>
      <c r="FE31" s="382">
        <f t="shared" si="36"/>
        <v>175.9552096544127</v>
      </c>
      <c r="FF31" s="382">
        <f t="shared" si="36"/>
        <v>186.20958508901359</v>
      </c>
      <c r="FG31" s="382">
        <f t="shared" si="36"/>
        <v>196.509837593284</v>
      </c>
      <c r="FH31" s="382">
        <f t="shared" si="36"/>
        <v>206.85578348531064</v>
      </c>
      <c r="FI31" s="382">
        <f t="shared" si="36"/>
        <v>217.2472129582101</v>
      </c>
      <c r="FJ31" s="382">
        <f t="shared" si="36"/>
        <v>227.68389095782405</v>
      </c>
      <c r="FK31" s="382">
        <f t="shared" si="36"/>
        <v>238.16555815383228</v>
      </c>
      <c r="FL31" s="382">
        <f t="shared" si="36"/>
        <v>248.69193199620386</v>
      </c>
      <c r="FM31" s="382">
        <f t="shared" si="36"/>
        <v>259.26270784837391</v>
      </c>
      <c r="FN31" s="382">
        <f t="shared" si="36"/>
        <v>269.87756018812206</v>
      </c>
      <c r="FO31" s="382">
        <f t="shared" si="36"/>
        <v>280.53614386683762</v>
      </c>
      <c r="FP31" s="382">
        <f t="shared" si="29"/>
        <v>291.23809541768014</v>
      </c>
      <c r="FQ31" s="382">
        <f t="shared" si="29"/>
        <v>301.98303440308285</v>
      </c>
      <c r="FR31" s="382">
        <f t="shared" si="29"/>
        <v>312.77056479210512</v>
      </c>
      <c r="FS31" s="382">
        <f t="shared" si="29"/>
        <v>323.60027635828703</v>
      </c>
      <c r="FT31" s="382">
        <f t="shared" si="29"/>
        <v>334.47174608891709</v>
      </c>
      <c r="FU31" s="382">
        <f t="shared" si="29"/>
        <v>345.38453959696295</v>
      </c>
      <c r="FV31" s="382">
        <f t="shared" si="29"/>
        <v>356.33821252732679</v>
      </c>
      <c r="FW31" s="382">
        <f t="shared" si="29"/>
        <v>367.33231194957159</v>
      </c>
      <c r="FX31" s="382">
        <f t="shared" si="29"/>
        <v>378.36637772980288</v>
      </c>
      <c r="FY31" s="382">
        <f t="shared" si="29"/>
        <v>389.43994387496235</v>
      </c>
      <c r="FZ31" s="382">
        <f t="shared" si="29"/>
        <v>400.55253984341346</v>
      </c>
      <c r="GA31" s="382">
        <f t="shared" si="29"/>
        <v>411.7036918163206</v>
      </c>
      <c r="GB31" s="382">
        <f t="shared" si="29"/>
        <v>422.89292392497919</v>
      </c>
      <c r="GC31" s="382">
        <f t="shared" si="29"/>
        <v>434.11975942989403</v>
      </c>
      <c r="GD31" s="382">
        <f t="shared" si="29"/>
        <v>445.38372184804803</v>
      </c>
      <c r="GE31" s="382">
        <f t="shared" si="29"/>
        <v>456.68433602542723</v>
      </c>
      <c r="GF31" s="382">
        <f t="shared" si="30"/>
        <v>468.02112915247574</v>
      </c>
      <c r="GG31" s="382">
        <f t="shared" si="12"/>
        <v>479.39363172073132</v>
      </c>
      <c r="GH31" s="382">
        <f t="shared" si="12"/>
        <v>490.80137841943969</v>
      </c>
      <c r="GI31" s="382">
        <f t="shared" si="12"/>
        <v>502.24390897145872</v>
      </c>
      <c r="GJ31" s="382">
        <f t="shared" si="12"/>
        <v>513.72076890823666</v>
      </c>
      <c r="GK31" s="382">
        <f t="shared" si="12"/>
        <v>525.23151028408415</v>
      </c>
      <c r="GL31" s="382">
        <f t="shared" si="12"/>
        <v>536.77569233035115</v>
      </c>
      <c r="GM31" s="382">
        <f t="shared" si="12"/>
        <v>548.35288205047402</v>
      </c>
      <c r="GN31" s="382">
        <f t="shared" si="12"/>
        <v>559.96265475716564</v>
      </c>
      <c r="GO31" s="511"/>
      <c r="GP31" s="521"/>
      <c r="GQ31" s="525">
        <v>20000</v>
      </c>
      <c r="GR31" s="582">
        <f t="shared" si="37"/>
        <v>9.2024519321137639</v>
      </c>
      <c r="GS31" s="476">
        <f t="shared" si="37"/>
        <v>4.4810321080318891</v>
      </c>
      <c r="GT31" s="476">
        <f t="shared" si="37"/>
        <v>2.908633313241304</v>
      </c>
      <c r="GU31" s="476">
        <f t="shared" si="37"/>
        <v>2.1235180868552521</v>
      </c>
      <c r="GV31" s="476">
        <f t="shared" si="37"/>
        <v>1.6533384467146668</v>
      </c>
      <c r="GW31" s="476">
        <f t="shared" si="37"/>
        <v>1.3406446203972187</v>
      </c>
      <c r="GX31" s="476">
        <f t="shared" si="37"/>
        <v>1.1179577227492075</v>
      </c>
      <c r="GY31" s="476">
        <f t="shared" si="37"/>
        <v>0.95153792685257432</v>
      </c>
      <c r="GZ31" s="476">
        <f t="shared" si="37"/>
        <v>0.82264052251849151</v>
      </c>
      <c r="HA31" s="476">
        <f t="shared" si="37"/>
        <v>0.72001834111282281</v>
      </c>
      <c r="HB31" s="476">
        <f t="shared" si="37"/>
        <v>0.63651376819427685</v>
      </c>
      <c r="HC31" s="476">
        <f t="shared" si="37"/>
        <v>0.56735475111377187</v>
      </c>
      <c r="HD31" s="476">
        <f t="shared" si="37"/>
        <v>0.50923726585405771</v>
      </c>
      <c r="HE31" s="476">
        <f t="shared" si="37"/>
        <v>0.45980101350469654</v>
      </c>
      <c r="HF31" s="476">
        <f t="shared" si="37"/>
        <v>0.41731483921480511</v>
      </c>
      <c r="HG31" s="476">
        <f t="shared" si="31"/>
        <v>0.38048012003752257</v>
      </c>
      <c r="HH31" s="476">
        <f t="shared" si="31"/>
        <v>0.34830354623106458</v>
      </c>
      <c r="HI31" s="476">
        <f t="shared" si="31"/>
        <v>0.32001230965699295</v>
      </c>
      <c r="HJ31" s="476">
        <f t="shared" si="31"/>
        <v>0.29499607558916541</v>
      </c>
      <c r="HK31" s="476">
        <f t="shared" si="31"/>
        <v>0.2727663637162665</v>
      </c>
      <c r="HL31" s="476">
        <f t="shared" si="31"/>
        <v>0.25292753524721545</v>
      </c>
      <c r="HM31" s="476">
        <f t="shared" si="31"/>
        <v>0.23515569324031907</v>
      </c>
      <c r="HN31" s="476">
        <f t="shared" si="31"/>
        <v>0.21918308775391221</v>
      </c>
      <c r="HO31" s="476">
        <f t="shared" si="31"/>
        <v>0.20478642021462617</v>
      </c>
      <c r="HP31" s="476">
        <f t="shared" si="31"/>
        <v>0.19177795519130364</v>
      </c>
      <c r="HQ31" s="476">
        <f t="shared" si="31"/>
        <v>0.17999868370310632</v>
      </c>
      <c r="HR31" s="476">
        <f t="shared" si="31"/>
        <v>0.16931300615183367</v>
      </c>
      <c r="HS31" s="476">
        <f t="shared" si="31"/>
        <v>0.15960455494199849</v>
      </c>
      <c r="HT31" s="476">
        <f t="shared" si="31"/>
        <v>0.15077288166231756</v>
      </c>
      <c r="HU31" s="476">
        <f t="shared" si="31"/>
        <v>0.14273080706936331</v>
      </c>
      <c r="HV31" s="476">
        <f t="shared" si="31"/>
        <v>0.13540228418141234</v>
      </c>
      <c r="HW31" s="476">
        <f t="shared" si="32"/>
        <v>0.12872066221409731</v>
      </c>
      <c r="HX31" s="476">
        <f t="shared" si="15"/>
        <v>0.122627266306727</v>
      </c>
      <c r="HY31" s="476">
        <f t="shared" si="15"/>
        <v>0.11707022800107617</v>
      </c>
      <c r="HZ31" s="476">
        <f t="shared" si="15"/>
        <v>0.11200351630120545</v>
      </c>
      <c r="IA31" s="476">
        <f t="shared" si="15"/>
        <v>0.10738613029309915</v>
      </c>
      <c r="IB31" s="476">
        <f t="shared" si="15"/>
        <v>0.10318142274098942</v>
      </c>
      <c r="IC31" s="476">
        <f t="shared" si="15"/>
        <v>9.9356530516838334E-2</v>
      </c>
      <c r="ID31" s="476">
        <f t="shared" si="15"/>
        <v>9.5881892673039287E-2</v>
      </c>
      <c r="IE31" s="476">
        <f t="shared" si="15"/>
        <v>9.2730840807493498E-2</v>
      </c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</row>
    <row r="32" spans="1:320">
      <c r="J32" s="252"/>
      <c r="K32" s="499">
        <v>21000</v>
      </c>
      <c r="L32" s="382">
        <f t="shared" si="21"/>
        <v>6.4007999999999994</v>
      </c>
      <c r="M32" s="382">
        <v>210</v>
      </c>
      <c r="N32" s="491"/>
      <c r="O32" s="263"/>
      <c r="P32" s="383">
        <f t="shared" si="16"/>
        <v>3.394799999999691</v>
      </c>
      <c r="Q32" s="383">
        <f>$Q$11-Konstanten!$C$33*K32</f>
        <v>276.54479999999967</v>
      </c>
      <c r="R32" s="382">
        <f t="shared" si="22"/>
        <v>648.02137299764536</v>
      </c>
      <c r="S32" s="263">
        <f t="shared" si="23"/>
        <v>0.47873314770940484</v>
      </c>
      <c r="T32" s="492"/>
      <c r="U32" s="492"/>
      <c r="V32" s="170"/>
      <c r="X32" s="524">
        <v>21000</v>
      </c>
      <c r="Y32" s="410">
        <f t="shared" si="38"/>
        <v>2.0793063080544367E-2</v>
      </c>
      <c r="Z32" s="410">
        <f t="shared" si="38"/>
        <v>4.1582613683472477E-2</v>
      </c>
      <c r="AA32" s="410">
        <f t="shared" si="38"/>
        <v>6.2365149022420588E-2</v>
      </c>
      <c r="AB32" s="410">
        <f t="shared" si="38"/>
        <v>8.3137185629127336E-2</v>
      </c>
      <c r="AC32" s="410">
        <f t="shared" si="38"/>
        <v>0.1038952688525577</v>
      </c>
      <c r="AD32" s="410">
        <f t="shared" si="38"/>
        <v>0.12463598216837575</v>
      </c>
      <c r="AE32" s="410">
        <f t="shared" si="38"/>
        <v>0.14535595623920144</v>
      </c>
      <c r="AF32" s="410">
        <f t="shared" si="38"/>
        <v>0.16605187766911131</v>
      </c>
      <c r="AG32" s="410">
        <f t="shared" si="38"/>
        <v>0.18672049739974728</v>
      </c>
      <c r="AH32" s="410">
        <f t="shared" si="38"/>
        <v>0.20735863869940432</v>
      </c>
      <c r="AI32" s="410">
        <f t="shared" si="38"/>
        <v>0.22796320470145007</v>
      </c>
      <c r="AJ32" s="410">
        <f t="shared" si="38"/>
        <v>0.24853118545359271</v>
      </c>
      <c r="AK32" s="410">
        <f t="shared" si="38"/>
        <v>0.26905966444486862</v>
      </c>
      <c r="AL32" s="410">
        <f t="shared" si="38"/>
        <v>0.28954582458306394</v>
      </c>
      <c r="AM32" s="410">
        <f t="shared" si="38"/>
        <v>0.30998695360109407</v>
      </c>
      <c r="AN32" s="410">
        <f t="shared" si="38"/>
        <v>0.33038044887658202</v>
      </c>
      <c r="AO32" s="410">
        <f t="shared" si="24"/>
        <v>0.35072382165480842</v>
      </c>
      <c r="AP32" s="410">
        <f t="shared" si="24"/>
        <v>0.37101470067070347</v>
      </c>
      <c r="AQ32" s="410">
        <f t="shared" si="24"/>
        <v>0.39125083517100007</v>
      </c>
      <c r="AR32" s="410">
        <f t="shared" si="24"/>
        <v>0.41143009734270747</v>
      </c>
      <c r="AS32" s="410">
        <f t="shared" si="24"/>
        <v>0.43155048415886449</v>
      </c>
      <c r="AT32" s="410">
        <f t="shared" si="24"/>
        <v>0.45161011865678935</v>
      </c>
      <c r="AU32" s="410">
        <f t="shared" si="24"/>
        <v>0.47160725066797599</v>
      </c>
      <c r="AV32" s="410">
        <f t="shared" si="24"/>
        <v>0.49154025702226278</v>
      </c>
      <c r="AW32" s="410">
        <f t="shared" si="24"/>
        <v>0.51140764125173965</v>
      </c>
      <c r="AX32" s="410">
        <f t="shared" si="24"/>
        <v>0.53120803282249607</v>
      </c>
      <c r="AY32" s="410">
        <f t="shared" si="24"/>
        <v>0.55094018592413185</v>
      </c>
      <c r="AZ32" s="410">
        <f t="shared" si="24"/>
        <v>0.57060297784863856</v>
      </c>
      <c r="BA32" s="410">
        <f t="shared" si="24"/>
        <v>0.59019540699125328</v>
      </c>
      <c r="BB32" s="410">
        <f t="shared" si="24"/>
        <v>0.6097165905065598</v>
      </c>
      <c r="BC32" s="410">
        <f t="shared" si="24"/>
        <v>0.62916576165339599</v>
      </c>
      <c r="BD32" s="410">
        <f t="shared" si="24"/>
        <v>0.64854226686200667</v>
      </c>
      <c r="BE32" s="410">
        <f t="shared" si="25"/>
        <v>0.66784556255649363</v>
      </c>
      <c r="BF32" s="410">
        <f t="shared" si="25"/>
        <v>0.68707521176484365</v>
      </c>
      <c r="BG32" s="410">
        <f t="shared" si="25"/>
        <v>0.70623088054790251</v>
      </c>
      <c r="BH32" s="410">
        <f t="shared" si="25"/>
        <v>0.7253123342774721</v>
      </c>
      <c r="BI32" s="410">
        <f t="shared" si="25"/>
        <v>0.74431943379232535</v>
      </c>
      <c r="BJ32" s="410">
        <f t="shared" si="25"/>
        <v>0.76325213145945436</v>
      </c>
      <c r="BK32" s="410">
        <f t="shared" si="25"/>
        <v>0.7821104671662622</v>
      </c>
      <c r="BL32" s="410">
        <f t="shared" si="25"/>
        <v>0.80089456426768557</v>
      </c>
      <c r="BM32" s="253"/>
      <c r="BN32" s="252"/>
      <c r="BO32" s="537">
        <f t="shared" si="18"/>
        <v>210</v>
      </c>
      <c r="BP32" s="524">
        <v>21000</v>
      </c>
      <c r="BQ32" s="382">
        <f t="shared" si="33"/>
        <v>276.56871291028546</v>
      </c>
      <c r="BR32" s="382">
        <f t="shared" si="33"/>
        <v>276.64043548382836</v>
      </c>
      <c r="BS32" s="382">
        <f t="shared" si="33"/>
        <v>276.75991932236565</v>
      </c>
      <c r="BT32" s="382">
        <f t="shared" si="33"/>
        <v>276.92708400703128</v>
      </c>
      <c r="BU32" s="382">
        <f t="shared" si="33"/>
        <v>277.1418174632866</v>
      </c>
      <c r="BV32" s="382">
        <f t="shared" si="33"/>
        <v>277.40397646701149</v>
      </c>
      <c r="BW32" s="382">
        <f t="shared" si="33"/>
        <v>277.71338728703762</v>
      </c>
      <c r="BX32" s="382">
        <f t="shared" si="33"/>
        <v>278.06984645818761</v>
      </c>
      <c r="BY32" s="382">
        <f t="shared" si="33"/>
        <v>278.47312167776653</v>
      </c>
      <c r="BZ32" s="382">
        <f t="shared" si="33"/>
        <v>278.92295281743367</v>
      </c>
      <c r="CA32" s="382">
        <f t="shared" si="33"/>
        <v>279.41905304150089</v>
      </c>
      <c r="CB32" s="382">
        <f t="shared" si="33"/>
        <v>279.96111002194709</v>
      </c>
      <c r="CC32" s="382">
        <f t="shared" si="33"/>
        <v>280.54878723982739</v>
      </c>
      <c r="CD32" s="382">
        <f t="shared" si="33"/>
        <v>281.18172536229088</v>
      </c>
      <c r="CE32" s="382">
        <f t="shared" si="33"/>
        <v>281.85954368410546</v>
      </c>
      <c r="CF32" s="382">
        <f t="shared" si="26"/>
        <v>282.58184162241304</v>
      </c>
      <c r="CG32" s="382">
        <f t="shared" si="26"/>
        <v>283.34820025341469</v>
      </c>
      <c r="CH32" s="382">
        <f t="shared" si="26"/>
        <v>284.15818387978794</v>
      </c>
      <c r="CI32" s="382">
        <f t="shared" si="26"/>
        <v>285.01134161787212</v>
      </c>
      <c r="CJ32" s="382">
        <f t="shared" si="26"/>
        <v>285.90720899400412</v>
      </c>
      <c r="CK32" s="382">
        <f t="shared" si="26"/>
        <v>286.84530953983983</v>
      </c>
      <c r="CL32" s="382">
        <f t="shared" si="26"/>
        <v>287.82515637703307</v>
      </c>
      <c r="CM32" s="382">
        <f t="shared" si="26"/>
        <v>288.84625378226184</v>
      </c>
      <c r="CN32" s="382">
        <f t="shared" si="26"/>
        <v>289.90809872427036</v>
      </c>
      <c r="CO32" s="382">
        <f t="shared" si="26"/>
        <v>291.01018236531434</v>
      </c>
      <c r="CP32" s="382">
        <f t="shared" si="26"/>
        <v>292.15199152016146</v>
      </c>
      <c r="CQ32" s="382">
        <f t="shared" si="26"/>
        <v>293.33301006656859</v>
      </c>
      <c r="CR32" s="382">
        <f t="shared" si="26"/>
        <v>294.55272030194857</v>
      </c>
      <c r="CS32" s="382">
        <f t="shared" si="26"/>
        <v>295.81060424171727</v>
      </c>
      <c r="CT32" s="382">
        <f t="shared" si="26"/>
        <v>297.10614485557704</v>
      </c>
      <c r="CU32" s="382">
        <f t="shared" si="26"/>
        <v>298.43882723873861</v>
      </c>
      <c r="CV32" s="382">
        <f t="shared" si="27"/>
        <v>299.80813971579391</v>
      </c>
      <c r="CW32" s="382">
        <f t="shared" si="6"/>
        <v>301.21357487563057</v>
      </c>
      <c r="CX32" s="382">
        <f t="shared" si="6"/>
        <v>302.65463053640565</v>
      </c>
      <c r="CY32" s="382">
        <f t="shared" si="6"/>
        <v>304.13081064018957</v>
      </c>
      <c r="CZ32" s="382">
        <f t="shared" si="6"/>
        <v>305.64162607742412</v>
      </c>
      <c r="DA32" s="382">
        <f t="shared" si="6"/>
        <v>307.18659544182583</v>
      </c>
      <c r="DB32" s="382">
        <f t="shared" si="6"/>
        <v>308.76524571680284</v>
      </c>
      <c r="DC32" s="382">
        <f t="shared" si="6"/>
        <v>310.37711289483588</v>
      </c>
      <c r="DD32" s="382">
        <f t="shared" si="6"/>
        <v>312.02174253160916</v>
      </c>
      <c r="DE32" s="521"/>
      <c r="DF32" s="252"/>
      <c r="DG32" s="537">
        <f t="shared" si="19"/>
        <v>210</v>
      </c>
      <c r="DH32" s="524">
        <v>21000</v>
      </c>
      <c r="DI32" s="382">
        <f t="shared" si="34"/>
        <v>13.47434928628101</v>
      </c>
      <c r="DJ32" s="382">
        <f t="shared" si="34"/>
        <v>26.946422411994511</v>
      </c>
      <c r="DK32" s="382">
        <f t="shared" si="34"/>
        <v>40.413949496711751</v>
      </c>
      <c r="DL32" s="382">
        <f t="shared" si="34"/>
        <v>53.874673178547205</v>
      </c>
      <c r="DM32" s="382">
        <f t="shared" si="34"/>
        <v>67.326354769793937</v>
      </c>
      <c r="DN32" s="382">
        <f t="shared" si="34"/>
        <v>80.7667802896609</v>
      </c>
      <c r="DO32" s="382">
        <f t="shared" si="34"/>
        <v>94.193766335512976</v>
      </c>
      <c r="DP32" s="382">
        <f t="shared" si="34"/>
        <v>107.60516575597455</v>
      </c>
      <c r="DQ32" s="382">
        <f t="shared" si="34"/>
        <v>120.9988730917875</v>
      </c>
      <c r="DR32" s="382">
        <f t="shared" si="34"/>
        <v>134.37282975291066</v>
      </c>
      <c r="DS32" s="382">
        <f t="shared" si="34"/>
        <v>147.72502890357697</v>
      </c>
      <c r="DT32" s="382">
        <f t="shared" si="34"/>
        <v>161.05352003036958</v>
      </c>
      <c r="DU32" s="382">
        <f t="shared" si="34"/>
        <v>174.35641317184951</v>
      </c>
      <c r="DV32" s="382">
        <f t="shared" si="34"/>
        <v>187.63188279205247</v>
      </c>
      <c r="DW32" s="382">
        <f t="shared" si="34"/>
        <v>200.87817128393837</v>
      </c>
      <c r="DX32" s="382">
        <f t="shared" si="35"/>
        <v>214.09359209258105</v>
      </c>
      <c r="DY32" s="382">
        <f t="shared" si="35"/>
        <v>227.27653245173025</v>
      </c>
      <c r="DZ32" s="382">
        <f t="shared" si="35"/>
        <v>240.42545573093969</v>
      </c>
      <c r="EA32" s="382">
        <f t="shared" si="35"/>
        <v>253.53890339398689</v>
      </c>
      <c r="EB32" s="382">
        <f t="shared" si="35"/>
        <v>266.61549657257615</v>
      </c>
      <c r="EC32" s="382">
        <f t="shared" si="35"/>
        <v>279.65393726242598</v>
      </c>
      <c r="ED32" s="382">
        <f t="shared" si="35"/>
        <v>292.65300915160219</v>
      </c>
      <c r="EE32" s="382">
        <f t="shared" si="35"/>
        <v>305.61157809350652</v>
      </c>
      <c r="EF32" s="382">
        <f t="shared" si="35"/>
        <v>318.52859223918222</v>
      </c>
      <c r="EG32" s="382">
        <f t="shared" si="35"/>
        <v>331.4030818454396</v>
      </c>
      <c r="EH32" s="382">
        <f t="shared" si="35"/>
        <v>344.23415877701217</v>
      </c>
      <c r="EI32" s="382">
        <f t="shared" si="35"/>
        <v>357.02101572213394</v>
      </c>
      <c r="EJ32" s="382">
        <f t="shared" si="35"/>
        <v>369.76292514201975</v>
      </c>
      <c r="EK32" s="382">
        <f t="shared" si="35"/>
        <v>382.45923797537603</v>
      </c>
      <c r="EL32" s="382">
        <f t="shared" si="35"/>
        <v>395.10938211950401</v>
      </c>
      <c r="EM32" s="382">
        <f t="shared" si="35"/>
        <v>407.71286070974298</v>
      </c>
      <c r="EN32" s="382">
        <f t="shared" si="28"/>
        <v>420.26925021892288</v>
      </c>
      <c r="EO32" s="382">
        <f t="shared" si="9"/>
        <v>432.77819839824383</v>
      </c>
      <c r="EP32" s="382">
        <f t="shared" si="9"/>
        <v>445.23942208050192</v>
      </c>
      <c r="EQ32" s="382">
        <f t="shared" si="9"/>
        <v>457.65270486598786</v>
      </c>
      <c r="ER32" s="382">
        <f t="shared" si="9"/>
        <v>470.0178947106146</v>
      </c>
      <c r="ES32" s="382">
        <f t="shared" si="9"/>
        <v>482.33490143493265</v>
      </c>
      <c r="ET32" s="382">
        <f t="shared" si="9"/>
        <v>494.6036941717349</v>
      </c>
      <c r="EU32" s="382">
        <f t="shared" si="9"/>
        <v>506.82429876891104</v>
      </c>
      <c r="EV32" s="382">
        <f t="shared" si="9"/>
        <v>518.99679516309652</v>
      </c>
      <c r="EW32" s="521"/>
      <c r="EX32" s="252"/>
      <c r="EY32" s="515">
        <f t="shared" si="20"/>
        <v>210</v>
      </c>
      <c r="EZ32" s="524">
        <v>21000</v>
      </c>
      <c r="FA32" s="382">
        <f t="shared" si="36"/>
        <v>139.41871291028548</v>
      </c>
      <c r="FB32" s="382">
        <f t="shared" si="36"/>
        <v>149.49043548382838</v>
      </c>
      <c r="FC32" s="382">
        <f t="shared" si="36"/>
        <v>159.60991932236567</v>
      </c>
      <c r="FD32" s="382">
        <f t="shared" si="36"/>
        <v>169.77708400703131</v>
      </c>
      <c r="FE32" s="382">
        <f t="shared" si="36"/>
        <v>179.99181746328662</v>
      </c>
      <c r="FF32" s="382">
        <f t="shared" si="36"/>
        <v>190.25397646701151</v>
      </c>
      <c r="FG32" s="382">
        <f t="shared" si="36"/>
        <v>200.56338728703764</v>
      </c>
      <c r="FH32" s="382">
        <f t="shared" si="36"/>
        <v>210.91984645818764</v>
      </c>
      <c r="FI32" s="382">
        <f t="shared" si="36"/>
        <v>221.32312167776655</v>
      </c>
      <c r="FJ32" s="382">
        <f t="shared" si="36"/>
        <v>231.77295281743369</v>
      </c>
      <c r="FK32" s="382">
        <f t="shared" si="36"/>
        <v>242.26905304150091</v>
      </c>
      <c r="FL32" s="382">
        <f t="shared" si="36"/>
        <v>252.81111002194712</v>
      </c>
      <c r="FM32" s="382">
        <f t="shared" si="36"/>
        <v>263.39878723982741</v>
      </c>
      <c r="FN32" s="382">
        <f t="shared" si="36"/>
        <v>274.0317253622909</v>
      </c>
      <c r="FO32" s="382">
        <f t="shared" si="36"/>
        <v>284.70954368410548</v>
      </c>
      <c r="FP32" s="382">
        <f t="shared" si="29"/>
        <v>295.43184162241306</v>
      </c>
      <c r="FQ32" s="382">
        <f t="shared" si="29"/>
        <v>306.19820025341471</v>
      </c>
      <c r="FR32" s="382">
        <f t="shared" si="29"/>
        <v>317.00818387978796</v>
      </c>
      <c r="FS32" s="382">
        <f t="shared" si="29"/>
        <v>327.86134161787214</v>
      </c>
      <c r="FT32" s="382">
        <f t="shared" si="29"/>
        <v>338.75720899400415</v>
      </c>
      <c r="FU32" s="382">
        <f t="shared" si="29"/>
        <v>349.69530953983985</v>
      </c>
      <c r="FV32" s="382">
        <f t="shared" si="29"/>
        <v>360.67515637703309</v>
      </c>
      <c r="FW32" s="382">
        <f t="shared" si="29"/>
        <v>371.69625378226186</v>
      </c>
      <c r="FX32" s="382">
        <f t="shared" si="29"/>
        <v>382.75809872427038</v>
      </c>
      <c r="FY32" s="382">
        <f t="shared" si="29"/>
        <v>393.86018236531436</v>
      </c>
      <c r="FZ32" s="382">
        <f t="shared" si="29"/>
        <v>405.00199152016148</v>
      </c>
      <c r="GA32" s="382">
        <f t="shared" si="29"/>
        <v>416.18301006656861</v>
      </c>
      <c r="GB32" s="382">
        <f t="shared" si="29"/>
        <v>427.40272030194859</v>
      </c>
      <c r="GC32" s="382">
        <f t="shared" si="29"/>
        <v>438.66060424171729</v>
      </c>
      <c r="GD32" s="382">
        <f t="shared" si="29"/>
        <v>449.95614485557707</v>
      </c>
      <c r="GE32" s="382">
        <f t="shared" si="29"/>
        <v>461.28882723873863</v>
      </c>
      <c r="GF32" s="382">
        <f t="shared" si="30"/>
        <v>472.65813971579394</v>
      </c>
      <c r="GG32" s="382">
        <f t="shared" si="12"/>
        <v>484.06357487563059</v>
      </c>
      <c r="GH32" s="382">
        <f t="shared" si="12"/>
        <v>495.50463053640567</v>
      </c>
      <c r="GI32" s="382">
        <f t="shared" si="12"/>
        <v>506.98081064018959</v>
      </c>
      <c r="GJ32" s="382">
        <f t="shared" si="12"/>
        <v>518.49162607742414</v>
      </c>
      <c r="GK32" s="382">
        <f t="shared" si="12"/>
        <v>530.03659544182585</v>
      </c>
      <c r="GL32" s="382">
        <f t="shared" si="12"/>
        <v>541.61524571680286</v>
      </c>
      <c r="GM32" s="382">
        <f t="shared" si="12"/>
        <v>553.22711289483595</v>
      </c>
      <c r="GN32" s="382">
        <f t="shared" si="12"/>
        <v>564.87174253160924</v>
      </c>
      <c r="GO32" s="511"/>
      <c r="GP32" s="521"/>
      <c r="GQ32" s="524">
        <v>21000</v>
      </c>
      <c r="GR32" s="583">
        <f t="shared" si="37"/>
        <v>9.3469718609888996</v>
      </c>
      <c r="GS32" s="477">
        <f t="shared" si="37"/>
        <v>4.5476913854540673</v>
      </c>
      <c r="GT32" s="477">
        <f t="shared" si="37"/>
        <v>2.9493769183670655</v>
      </c>
      <c r="GU32" s="477">
        <f t="shared" si="37"/>
        <v>2.1513339012632051</v>
      </c>
      <c r="GV32" s="477">
        <f t="shared" si="37"/>
        <v>1.6734228828922162</v>
      </c>
      <c r="GW32" s="477">
        <f t="shared" si="37"/>
        <v>1.3555968900169995</v>
      </c>
      <c r="GX32" s="477">
        <f t="shared" si="37"/>
        <v>1.1292639108690268</v>
      </c>
      <c r="GY32" s="477">
        <f t="shared" si="37"/>
        <v>0.96012751782296979</v>
      </c>
      <c r="GZ32" s="477">
        <f t="shared" si="37"/>
        <v>0.82913374333556755</v>
      </c>
      <c r="HA32" s="477">
        <f t="shared" si="37"/>
        <v>0.72484983194612851</v>
      </c>
      <c r="HB32" s="477">
        <f t="shared" si="37"/>
        <v>0.64000003817656848</v>
      </c>
      <c r="HC32" s="477">
        <f t="shared" si="37"/>
        <v>0.56973352693114043</v>
      </c>
      <c r="HD32" s="477">
        <f t="shared" si="37"/>
        <v>0.51069170584632173</v>
      </c>
      <c r="HE32" s="477">
        <f t="shared" si="37"/>
        <v>0.46047527362923246</v>
      </c>
      <c r="HF32" s="477">
        <f t="shared" si="37"/>
        <v>0.41732445025932002</v>
      </c>
      <c r="HG32" s="477">
        <f t="shared" si="31"/>
        <v>0.37991912198221561</v>
      </c>
      <c r="HH32" s="477">
        <f t="shared" si="31"/>
        <v>0.34724952440237583</v>
      </c>
      <c r="HI32" s="477">
        <f t="shared" si="31"/>
        <v>0.31853003217160192</v>
      </c>
      <c r="HJ32" s="477">
        <f t="shared" si="31"/>
        <v>0.29314017387064212</v>
      </c>
      <c r="HK32" s="476">
        <f t="shared" si="31"/>
        <v>0.27058334323710287</v>
      </c>
      <c r="HL32" s="477">
        <f t="shared" si="31"/>
        <v>0.25045730792514237</v>
      </c>
      <c r="HM32" s="477">
        <f t="shared" si="31"/>
        <v>0.2324327620024354</v>
      </c>
      <c r="HN32" s="477">
        <f t="shared" si="31"/>
        <v>0.21623747405451937</v>
      </c>
      <c r="HO32" s="477">
        <f t="shared" si="31"/>
        <v>0.20164439880755952</v>
      </c>
      <c r="HP32" s="477">
        <f t="shared" si="31"/>
        <v>0.18846264244761496</v>
      </c>
      <c r="HQ32" s="477">
        <f t="shared" si="31"/>
        <v>0.17653051329665825</v>
      </c>
      <c r="HR32" s="477">
        <f t="shared" si="31"/>
        <v>0.16571011716150597</v>
      </c>
      <c r="HS32" s="477">
        <f t="shared" si="31"/>
        <v>0.15588311115234268</v>
      </c>
      <c r="HT32" s="477">
        <f t="shared" si="31"/>
        <v>0.14694733630662019</v>
      </c>
      <c r="HU32" s="477">
        <f t="shared" si="31"/>
        <v>0.13881412393159578</v>
      </c>
      <c r="HV32" s="477">
        <f t="shared" si="31"/>
        <v>0.13140612350498601</v>
      </c>
      <c r="HW32" s="477">
        <f t="shared" si="32"/>
        <v>0.12465553801421615</v>
      </c>
      <c r="HX32" s="477">
        <f t="shared" si="15"/>
        <v>0.11850268028102885</v>
      </c>
      <c r="HY32" s="477">
        <f t="shared" si="15"/>
        <v>0.11289478416135285</v>
      </c>
      <c r="HZ32" s="477">
        <f t="shared" si="15"/>
        <v>0.10778501962234929</v>
      </c>
      <c r="IA32" s="477">
        <f t="shared" si="15"/>
        <v>0.10313167203273046</v>
      </c>
      <c r="IB32" s="477">
        <f t="shared" si="15"/>
        <v>9.8897454579757793E-2</v>
      </c>
      <c r="IC32" s="477">
        <f t="shared" si="15"/>
        <v>9.5048929272139121E-2</v>
      </c>
      <c r="ID32" s="477">
        <f t="shared" si="15"/>
        <v>9.1556017023332395E-2</v>
      </c>
      <c r="IE32" s="477">
        <f t="shared" si="15"/>
        <v>8.839158121216599E-2</v>
      </c>
    </row>
    <row r="33" spans="1:320">
      <c r="J33" s="252"/>
      <c r="K33" s="499">
        <v>22000</v>
      </c>
      <c r="L33" s="382">
        <f t="shared" si="21"/>
        <v>6.7055999999999996</v>
      </c>
      <c r="M33" s="382">
        <v>220</v>
      </c>
      <c r="N33" s="491"/>
      <c r="O33" s="263"/>
      <c r="P33" s="383">
        <f t="shared" si="16"/>
        <v>1.4135999999996898</v>
      </c>
      <c r="Q33" s="383">
        <f>$Q$11-Konstanten!$C$33*K33</f>
        <v>274.56359999999967</v>
      </c>
      <c r="R33" s="382">
        <f t="shared" si="22"/>
        <v>645.6959493240264</v>
      </c>
      <c r="S33" s="263">
        <f t="shared" si="23"/>
        <v>0.4609797333020923</v>
      </c>
      <c r="T33" s="492"/>
      <c r="U33" s="492"/>
      <c r="V33" s="170"/>
      <c r="X33" s="524">
        <v>22000</v>
      </c>
      <c r="Y33" s="410">
        <f t="shared" si="38"/>
        <v>2.1189631336034031E-2</v>
      </c>
      <c r="Z33" s="410">
        <f t="shared" si="38"/>
        <v>4.2375418844843707E-2</v>
      </c>
      <c r="AA33" s="410">
        <f t="shared" si="38"/>
        <v>6.3553529735280112E-2</v>
      </c>
      <c r="AB33" s="410">
        <f t="shared" si="38"/>
        <v>8.4720153211464741E-2</v>
      </c>
      <c r="AC33" s="410">
        <f t="shared" si="38"/>
        <v>0.10587151128004002</v>
      </c>
      <c r="AD33" s="410">
        <f t="shared" si="38"/>
        <v>0.12700386933141661</v>
      </c>
      <c r="AE33" s="410">
        <f t="shared" si="38"/>
        <v>0.14811354642460128</v>
      </c>
      <c r="AF33" s="410">
        <f t="shared" si="38"/>
        <v>0.16919692520851956</v>
      </c>
      <c r="AG33" s="410">
        <f t="shared" si="38"/>
        <v>0.19025046141775426</v>
      </c>
      <c r="AH33" s="410">
        <f t="shared" si="38"/>
        <v>0.21127069288566805</v>
      </c>
      <c r="AI33" s="410">
        <f t="shared" si="38"/>
        <v>0.2322542480238789</v>
      </c>
      <c r="AJ33" s="410">
        <f t="shared" si="38"/>
        <v>0.25319785372353165</v>
      </c>
      <c r="AK33" s="410">
        <f t="shared" si="38"/>
        <v>0.27409834264047767</v>
      </c>
      <c r="AL33" s="410">
        <f t="shared" si="38"/>
        <v>0.29495265983350477</v>
      </c>
      <c r="AM33" s="410">
        <f t="shared" si="38"/>
        <v>0.31575786873192641</v>
      </c>
      <c r="AN33" s="410">
        <f t="shared" si="38"/>
        <v>0.33651115641586837</v>
      </c>
      <c r="AO33" s="410">
        <f t="shared" si="24"/>
        <v>0.35720983819962626</v>
      </c>
      <c r="AP33" s="410">
        <f t="shared" si="24"/>
        <v>0.3778513615152726</v>
      </c>
      <c r="AQ33" s="410">
        <f t="shared" si="24"/>
        <v>0.39843330910003205</v>
      </c>
      <c r="AR33" s="410">
        <f t="shared" si="24"/>
        <v>0.41895340149709426</v>
      </c>
      <c r="AS33" s="410">
        <f t="shared" si="24"/>
        <v>0.43940949888508218</v>
      </c>
      <c r="AT33" s="410">
        <f t="shared" si="24"/>
        <v>0.45979960225641325</v>
      </c>
      <c r="AU33" s="410">
        <f t="shared" si="24"/>
        <v>0.48012185396935692</v>
      </c>
      <c r="AV33" s="410">
        <f t="shared" si="24"/>
        <v>0.50037453770246287</v>
      </c>
      <c r="AW33" s="410">
        <f t="shared" si="24"/>
        <v>0.52055607784332913</v>
      </c>
      <c r="AX33" s="410">
        <f t="shared" si="24"/>
        <v>0.54066503834646629</v>
      </c>
      <c r="AY33" s="410">
        <f t="shared" si="24"/>
        <v>0.56070012109701717</v>
      </c>
      <c r="AZ33" s="410">
        <f t="shared" si="24"/>
        <v>0.58066016381875263</v>
      </c>
      <c r="BA33" s="410">
        <f t="shared" si="24"/>
        <v>0.6005441375657169</v>
      </c>
      <c r="BB33" s="410">
        <f t="shared" si="24"/>
        <v>0.62035114383737622</v>
      </c>
      <c r="BC33" s="410">
        <f t="shared" si="24"/>
        <v>0.64008041135722138</v>
      </c>
      <c r="BD33" s="410">
        <f t="shared" si="24"/>
        <v>0.65973129255431173</v>
      </c>
      <c r="BE33" s="410">
        <f t="shared" si="25"/>
        <v>0.67930325978655726</v>
      </c>
      <c r="BF33" s="410">
        <f t="shared" si="25"/>
        <v>0.69879590134337399</v>
      </c>
      <c r="BG33" s="410">
        <f t="shared" si="25"/>
        <v>0.71820891726400415</v>
      </c>
      <c r="BH33" s="410">
        <f t="shared" si="25"/>
        <v>0.73754211500621614</v>
      </c>
      <c r="BI33" s="410">
        <f t="shared" si="25"/>
        <v>0.75679540499822096</v>
      </c>
      <c r="BJ33" s="410">
        <f t="shared" si="25"/>
        <v>0.7759687961047842</v>
      </c>
      <c r="BK33" s="410">
        <f t="shared" si="25"/>
        <v>0.79506239103642373</v>
      </c>
      <c r="BL33" s="410">
        <f t="shared" si="25"/>
        <v>0.81407638172845176</v>
      </c>
      <c r="BM33" s="253"/>
      <c r="BN33" s="252"/>
      <c r="BO33" s="537">
        <f t="shared" si="18"/>
        <v>220</v>
      </c>
      <c r="BP33" s="524">
        <v>22000</v>
      </c>
      <c r="BQ33" s="382">
        <f t="shared" si="33"/>
        <v>274.58825583742674</v>
      </c>
      <c r="BR33" s="382">
        <f t="shared" si="33"/>
        <v>274.66220546011289</v>
      </c>
      <c r="BS33" s="382">
        <f t="shared" si="33"/>
        <v>274.78539528441576</v>
      </c>
      <c r="BT33" s="382">
        <f t="shared" si="33"/>
        <v>274.95773628722867</v>
      </c>
      <c r="BU33" s="382">
        <f t="shared" si="33"/>
        <v>275.17910442749132</v>
      </c>
      <c r="BV33" s="382">
        <f t="shared" si="33"/>
        <v>275.44934123048205</v>
      </c>
      <c r="BW33" s="382">
        <f t="shared" si="33"/>
        <v>275.76825452919212</v>
      </c>
      <c r="BX33" s="382">
        <f t="shared" si="33"/>
        <v>276.13561935561626</v>
      </c>
      <c r="BY33" s="382">
        <f t="shared" si="33"/>
        <v>276.55117897345269</v>
      </c>
      <c r="BZ33" s="382">
        <f t="shared" si="33"/>
        <v>277.01464604250202</v>
      </c>
      <c r="CA33" s="382">
        <f t="shared" si="33"/>
        <v>277.52570390400416</v>
      </c>
      <c r="CB33" s="382">
        <f t="shared" si="33"/>
        <v>278.0840079752756</v>
      </c>
      <c r="CC33" s="382">
        <f t="shared" si="33"/>
        <v>278.68918724130623</v>
      </c>
      <c r="CD33" s="382">
        <f t="shared" si="33"/>
        <v>279.34084583045268</v>
      </c>
      <c r="CE33" s="382">
        <f t="shared" si="33"/>
        <v>280.03856466103292</v>
      </c>
      <c r="CF33" s="382">
        <f t="shared" si="26"/>
        <v>280.78190314546617</v>
      </c>
      <c r="CG33" s="382">
        <f t="shared" si="26"/>
        <v>281.57040093861957</v>
      </c>
      <c r="CH33" s="382">
        <f t="shared" si="26"/>
        <v>282.40357971720755</v>
      </c>
      <c r="CI33" s="382">
        <f t="shared" si="26"/>
        <v>283.2809449774166</v>
      </c>
      <c r="CJ33" s="382">
        <f t="shared" si="26"/>
        <v>284.20198783840368</v>
      </c>
      <c r="CK33" s="382">
        <f t="shared" si="26"/>
        <v>285.16618683990481</v>
      </c>
      <c r="CL33" s="382">
        <f t="shared" si="26"/>
        <v>286.17300972288598</v>
      </c>
      <c r="CM33" s="382">
        <f t="shared" si="26"/>
        <v>287.22191518294932</v>
      </c>
      <c r="CN33" s="382">
        <f t="shared" si="26"/>
        <v>288.31235458705794</v>
      </c>
      <c r="CO33" s="382">
        <f t="shared" si="26"/>
        <v>289.44377364503725</v>
      </c>
      <c r="CP33" s="382">
        <f t="shared" si="26"/>
        <v>290.61561402824736</v>
      </c>
      <c r="CQ33" s="382">
        <f t="shared" si="26"/>
        <v>291.8273149287615</v>
      </c>
      <c r="CR33" s="382">
        <f t="shared" si="26"/>
        <v>293.07831455333894</v>
      </c>
      <c r="CS33" s="382">
        <f t="shared" si="26"/>
        <v>294.36805154741552</v>
      </c>
      <c r="CT33" s="382">
        <f t="shared" si="26"/>
        <v>295.69596634524231</v>
      </c>
      <c r="CU33" s="382">
        <f t="shared" si="26"/>
        <v>297.06150244318474</v>
      </c>
      <c r="CV33" s="382">
        <f t="shared" si="27"/>
        <v>298.46410759402107</v>
      </c>
      <c r="CW33" s="382">
        <f t="shared" si="6"/>
        <v>299.90323492086594</v>
      </c>
      <c r="CX33" s="382">
        <f t="shared" si="6"/>
        <v>301.37834395006587</v>
      </c>
      <c r="CY33" s="382">
        <f t="shared" si="6"/>
        <v>302.88890156308139</v>
      </c>
      <c r="CZ33" s="382">
        <f t="shared" si="6"/>
        <v>304.43438286797448</v>
      </c>
      <c r="DA33" s="382">
        <f t="shared" si="6"/>
        <v>306.01427199165568</v>
      </c>
      <c r="DB33" s="382">
        <f t="shared" si="6"/>
        <v>307.62806279452633</v>
      </c>
      <c r="DC33" s="382">
        <f t="shared" si="6"/>
        <v>309.27525950956186</v>
      </c>
      <c r="DD33" s="382">
        <f t="shared" si="6"/>
        <v>310.95537730823492</v>
      </c>
      <c r="DE33" s="521"/>
      <c r="DF33" s="252"/>
      <c r="DG33" s="537">
        <f t="shared" si="19"/>
        <v>220</v>
      </c>
      <c r="DH33" s="524">
        <v>22000</v>
      </c>
      <c r="DI33" s="382">
        <f t="shared" si="34"/>
        <v>13.682059121346631</v>
      </c>
      <c r="DJ33" s="382">
        <f t="shared" si="34"/>
        <v>27.361636299024596</v>
      </c>
      <c r="DK33" s="382">
        <f t="shared" si="34"/>
        <v>41.03625671531443</v>
      </c>
      <c r="DL33" s="382">
        <f t="shared" si="34"/>
        <v>54.703459754753688</v>
      </c>
      <c r="DM33" s="382">
        <f t="shared" si="34"/>
        <v>68.36080598233481</v>
      </c>
      <c r="DN33" s="382">
        <f t="shared" si="34"/>
        <v>82.005883975773642</v>
      </c>
      <c r="DO33" s="382">
        <f t="shared" si="34"/>
        <v>95.636316966381187</v>
      </c>
      <c r="DP33" s="382">
        <f t="shared" si="34"/>
        <v>109.24976924522133</v>
      </c>
      <c r="DQ33" s="382">
        <f t="shared" si="34"/>
        <v>122.8439522944709</v>
      </c>
      <c r="DR33" s="382">
        <f t="shared" si="34"/>
        <v>136.41663060715626</v>
      </c>
      <c r="DS33" s="382">
        <f t="shared" si="34"/>
        <v>149.96562716231637</v>
      </c>
      <c r="DT33" s="382">
        <f t="shared" si="34"/>
        <v>163.48882852682175</v>
      </c>
      <c r="DU33" s="382">
        <f t="shared" si="34"/>
        <v>176.9841895593855</v>
      </c>
      <c r="DV33" s="382">
        <f t="shared" si="34"/>
        <v>190.44973769684148</v>
      </c>
      <c r="DW33" s="382">
        <f t="shared" si="34"/>
        <v>203.88357680739253</v>
      </c>
      <c r="DX33" s="382">
        <f t="shared" si="35"/>
        <v>217.28389060007007</v>
      </c>
      <c r="DY33" s="382">
        <f t="shared" si="35"/>
        <v>230.64894558418956</v>
      </c>
      <c r="DZ33" s="382">
        <f t="shared" si="35"/>
        <v>243.97709357697983</v>
      </c>
      <c r="EA33" s="382">
        <f t="shared" si="35"/>
        <v>257.26677376165844</v>
      </c>
      <c r="EB33" s="382">
        <f t="shared" si="35"/>
        <v>270.51651430219624</v>
      </c>
      <c r="EC33" s="382">
        <f t="shared" si="35"/>
        <v>283.72493352459787</v>
      </c>
      <c r="ED33" s="382">
        <f t="shared" si="35"/>
        <v>296.89074067776448</v>
      </c>
      <c r="EE33" s="382">
        <f t="shared" si="35"/>
        <v>310.01273628995551</v>
      </c>
      <c r="EF33" s="382">
        <f t="shared" si="35"/>
        <v>323.08981213936261</v>
      </c>
      <c r="EG33" s="382">
        <f t="shared" si="35"/>
        <v>336.1209508594402</v>
      </c>
      <c r="EH33" s="382">
        <f t="shared" si="35"/>
        <v>349.10522520143269</v>
      </c>
      <c r="EI33" s="382">
        <f t="shared" si="35"/>
        <v>362.04179697783508</v>
      </c>
      <c r="EJ33" s="382">
        <f t="shared" si="35"/>
        <v>374.92991571159416</v>
      </c>
      <c r="EK33" s="382">
        <f t="shared" si="35"/>
        <v>387.76891701647429</v>
      </c>
      <c r="EL33" s="382">
        <f t="shared" si="35"/>
        <v>400.55822073432029</v>
      </c>
      <c r="EM33" s="382">
        <f t="shared" si="35"/>
        <v>413.29732885501437</v>
      </c>
      <c r="EN33" s="382">
        <f t="shared" si="28"/>
        <v>425.9858232446233</v>
      </c>
      <c r="EO33" s="382">
        <f t="shared" si="9"/>
        <v>438.62336320678679</v>
      </c>
      <c r="EP33" s="382">
        <f t="shared" si="9"/>
        <v>451.20968290164859</v>
      </c>
      <c r="EQ33" s="382">
        <f t="shared" si="9"/>
        <v>463.74458864576229</v>
      </c>
      <c r="ER33" s="382">
        <f t="shared" si="9"/>
        <v>476.22795611538896</v>
      </c>
      <c r="ES33" s="382">
        <f t="shared" si="9"/>
        <v>488.6597274743873</v>
      </c>
      <c r="ET33" s="382">
        <f t="shared" si="9"/>
        <v>501.03990844670051</v>
      </c>
      <c r="EU33" s="382">
        <f t="shared" si="9"/>
        <v>513.36856535209392</v>
      </c>
      <c r="EV33" s="382">
        <f t="shared" si="9"/>
        <v>525.64582212242112</v>
      </c>
      <c r="EW33" s="521"/>
      <c r="EX33" s="252"/>
      <c r="EY33" s="515">
        <f t="shared" si="20"/>
        <v>220</v>
      </c>
      <c r="EZ33" s="524">
        <v>22000</v>
      </c>
      <c r="FA33" s="382">
        <f t="shared" si="36"/>
        <v>143.43825583742677</v>
      </c>
      <c r="FB33" s="382">
        <f t="shared" si="36"/>
        <v>153.51220546011291</v>
      </c>
      <c r="FC33" s="382">
        <f t="shared" si="36"/>
        <v>163.63539528441578</v>
      </c>
      <c r="FD33" s="382">
        <f t="shared" si="36"/>
        <v>173.80773628722869</v>
      </c>
      <c r="FE33" s="382">
        <f t="shared" si="36"/>
        <v>184.02910442749135</v>
      </c>
      <c r="FF33" s="382">
        <f t="shared" si="36"/>
        <v>194.29934123048207</v>
      </c>
      <c r="FG33" s="382">
        <f t="shared" si="36"/>
        <v>204.61825452919214</v>
      </c>
      <c r="FH33" s="382">
        <f t="shared" si="36"/>
        <v>214.98561935561628</v>
      </c>
      <c r="FI33" s="382">
        <f t="shared" si="36"/>
        <v>225.40117897345272</v>
      </c>
      <c r="FJ33" s="382">
        <f t="shared" si="36"/>
        <v>235.86464604250205</v>
      </c>
      <c r="FK33" s="382">
        <f t="shared" si="36"/>
        <v>246.37570390400418</v>
      </c>
      <c r="FL33" s="382">
        <f t="shared" si="36"/>
        <v>256.93400797527562</v>
      </c>
      <c r="FM33" s="382">
        <f t="shared" si="36"/>
        <v>267.53918724130625</v>
      </c>
      <c r="FN33" s="382">
        <f t="shared" si="36"/>
        <v>278.1908458304527</v>
      </c>
      <c r="FO33" s="382">
        <f t="shared" si="36"/>
        <v>288.88856466103294</v>
      </c>
      <c r="FP33" s="382">
        <f t="shared" si="29"/>
        <v>299.6319031454662</v>
      </c>
      <c r="FQ33" s="382">
        <f t="shared" si="29"/>
        <v>310.42040093861959</v>
      </c>
      <c r="FR33" s="382">
        <f t="shared" si="29"/>
        <v>321.25357971720757</v>
      </c>
      <c r="FS33" s="382">
        <f t="shared" si="29"/>
        <v>332.13094497741662</v>
      </c>
      <c r="FT33" s="382">
        <f t="shared" si="29"/>
        <v>343.0519878384037</v>
      </c>
      <c r="FU33" s="382">
        <f t="shared" si="29"/>
        <v>354.01618683990483</v>
      </c>
      <c r="FV33" s="382">
        <f t="shared" si="29"/>
        <v>365.023009722886</v>
      </c>
      <c r="FW33" s="382">
        <f t="shared" si="29"/>
        <v>376.07191518294934</v>
      </c>
      <c r="FX33" s="382">
        <f t="shared" si="29"/>
        <v>387.16235458705796</v>
      </c>
      <c r="FY33" s="382">
        <f t="shared" si="29"/>
        <v>398.29377364503728</v>
      </c>
      <c r="FZ33" s="382">
        <f t="shared" si="29"/>
        <v>409.46561402824739</v>
      </c>
      <c r="GA33" s="382">
        <f t="shared" si="29"/>
        <v>420.67731492876152</v>
      </c>
      <c r="GB33" s="382">
        <f t="shared" si="29"/>
        <v>431.92831455333896</v>
      </c>
      <c r="GC33" s="382">
        <f t="shared" si="29"/>
        <v>443.21805154741554</v>
      </c>
      <c r="GD33" s="382">
        <f t="shared" si="29"/>
        <v>454.54596634524233</v>
      </c>
      <c r="GE33" s="382">
        <f t="shared" si="29"/>
        <v>465.91150244318476</v>
      </c>
      <c r="GF33" s="382">
        <f t="shared" si="30"/>
        <v>477.3141075940211</v>
      </c>
      <c r="GG33" s="382">
        <f t="shared" si="12"/>
        <v>488.75323492086596</v>
      </c>
      <c r="GH33" s="382">
        <f t="shared" si="12"/>
        <v>500.22834395006589</v>
      </c>
      <c r="GI33" s="382">
        <f t="shared" si="12"/>
        <v>511.73890156308141</v>
      </c>
      <c r="GJ33" s="382">
        <f t="shared" si="12"/>
        <v>523.2843828679745</v>
      </c>
      <c r="GK33" s="382">
        <f t="shared" si="12"/>
        <v>534.86427199165564</v>
      </c>
      <c r="GL33" s="382">
        <f t="shared" si="12"/>
        <v>546.47806279452629</v>
      </c>
      <c r="GM33" s="382">
        <f t="shared" si="12"/>
        <v>558.12525950956183</v>
      </c>
      <c r="GN33" s="382">
        <f t="shared" si="12"/>
        <v>569.80537730823494</v>
      </c>
      <c r="GO33" s="511"/>
      <c r="GP33" s="521"/>
      <c r="GQ33" s="524">
        <v>22000</v>
      </c>
      <c r="GR33" s="583">
        <f t="shared" si="37"/>
        <v>9.4836746110558483</v>
      </c>
      <c r="GS33" s="477">
        <f t="shared" si="37"/>
        <v>4.6104906805440358</v>
      </c>
      <c r="GT33" s="477">
        <f t="shared" si="37"/>
        <v>2.9875809438376049</v>
      </c>
      <c r="GU33" s="477">
        <f t="shared" si="37"/>
        <v>2.1772713657681395</v>
      </c>
      <c r="GV33" s="477">
        <f t="shared" si="37"/>
        <v>1.6920265462500033</v>
      </c>
      <c r="GW33" s="477">
        <f t="shared" si="37"/>
        <v>1.3693341478750769</v>
      </c>
      <c r="GX33" s="477">
        <f t="shared" si="37"/>
        <v>1.1395455306075946</v>
      </c>
      <c r="GY33" s="477">
        <f t="shared" si="37"/>
        <v>0.9678359125231738</v>
      </c>
      <c r="GZ33" s="477">
        <f t="shared" si="37"/>
        <v>0.83485775867207945</v>
      </c>
      <c r="HA33" s="477">
        <f t="shared" si="37"/>
        <v>0.72900213846895034</v>
      </c>
      <c r="HB33" s="477">
        <f t="shared" si="37"/>
        <v>0.64288116261026729</v>
      </c>
      <c r="HC33" s="477">
        <f t="shared" si="37"/>
        <v>0.57156920317111082</v>
      </c>
      <c r="HD33" s="477">
        <f t="shared" si="37"/>
        <v>0.51165585981077599</v>
      </c>
      <c r="HE33" s="477">
        <f t="shared" si="37"/>
        <v>0.46070479904402811</v>
      </c>
      <c r="HF33" s="477">
        <f t="shared" si="37"/>
        <v>0.41692905914606387</v>
      </c>
      <c r="HG33" s="477">
        <f t="shared" si="31"/>
        <v>0.37898811696521406</v>
      </c>
      <c r="HH33" s="477">
        <f t="shared" si="31"/>
        <v>0.34585657936733344</v>
      </c>
      <c r="HI33" s="477">
        <f t="shared" si="31"/>
        <v>0.31673664526151679</v>
      </c>
      <c r="HJ33" s="477">
        <f t="shared" si="31"/>
        <v>0.29099821217144484</v>
      </c>
      <c r="HK33" s="477">
        <f t="shared" si="31"/>
        <v>0.26813695172479374</v>
      </c>
      <c r="HL33" s="477">
        <f t="shared" si="31"/>
        <v>0.24774436438175418</v>
      </c>
      <c r="HM33" s="477">
        <f t="shared" si="31"/>
        <v>0.22948600178498008</v>
      </c>
      <c r="HN33" s="477">
        <f t="shared" si="31"/>
        <v>0.21308537089008031</v>
      </c>
      <c r="HO33" s="477">
        <f t="shared" si="31"/>
        <v>0.1983118626472137</v>
      </c>
      <c r="HP33" s="477">
        <f t="shared" si="31"/>
        <v>0.18497157831615396</v>
      </c>
      <c r="HQ33" s="477">
        <f t="shared" si="31"/>
        <v>0.17290027323992913</v>
      </c>
      <c r="HR33" s="477">
        <f t="shared" si="31"/>
        <v>0.16195786906481471</v>
      </c>
      <c r="HS33" s="477">
        <f t="shared" si="31"/>
        <v>0.15202414225486732</v>
      </c>
      <c r="HT33" s="477">
        <f t="shared" si="31"/>
        <v>0.14299530492947041</v>
      </c>
      <c r="HU33" s="477">
        <f t="shared" si="31"/>
        <v>0.13478126977883373</v>
      </c>
      <c r="HV33" s="477">
        <f t="shared" si="31"/>
        <v>0.12730344455390263</v>
      </c>
      <c r="HW33" s="477">
        <f t="shared" si="32"/>
        <v>0.12049294025431079</v>
      </c>
      <c r="HX33" s="477">
        <f t="shared" si="15"/>
        <v>0.114289105230461</v>
      </c>
      <c r="HY33" s="477">
        <f t="shared" si="15"/>
        <v>0.10863831807240279</v>
      </c>
      <c r="HZ33" s="477">
        <f t="shared" si="15"/>
        <v>0.10349298750304177</v>
      </c>
      <c r="IA33" s="477">
        <f t="shared" si="15"/>
        <v>9.8810719001939218E-2</v>
      </c>
      <c r="IB33" s="477">
        <f t="shared" si="15"/>
        <v>9.4553616595486931E-2</v>
      </c>
      <c r="IC33" s="477">
        <f t="shared" si="15"/>
        <v>9.0687694895783724E-2</v>
      </c>
      <c r="ID33" s="477">
        <f t="shared" si="15"/>
        <v>8.718238158343708E-2</v>
      </c>
      <c r="IE33" s="477">
        <f t="shared" si="15"/>
        <v>8.4010094491969931E-2</v>
      </c>
    </row>
    <row r="34" spans="1:320">
      <c r="J34" s="252"/>
      <c r="K34" s="499">
        <v>23000</v>
      </c>
      <c r="L34" s="382">
        <f t="shared" si="21"/>
        <v>7.0103999999999997</v>
      </c>
      <c r="M34" s="382">
        <v>230</v>
      </c>
      <c r="N34" s="491"/>
      <c r="O34" s="263"/>
      <c r="P34" s="383">
        <f t="shared" si="16"/>
        <v>-0.56760000000031141</v>
      </c>
      <c r="Q34" s="383">
        <f>$Q$11-Konstanten!$C$33*K34</f>
        <v>272.58239999999967</v>
      </c>
      <c r="R34" s="382">
        <f t="shared" si="22"/>
        <v>643.36212049292885</v>
      </c>
      <c r="S34" s="263">
        <f t="shared" si="23"/>
        <v>0.44376322795313189</v>
      </c>
      <c r="T34" s="492"/>
      <c r="U34" s="492"/>
      <c r="V34" s="170"/>
      <c r="X34" s="524">
        <v>23000</v>
      </c>
      <c r="Y34" s="410">
        <f t="shared" si="38"/>
        <v>2.1596715907822386E-2</v>
      </c>
      <c r="Z34" s="410">
        <f t="shared" si="38"/>
        <v>4.3189232278001664E-2</v>
      </c>
      <c r="AA34" s="410">
        <f t="shared" si="38"/>
        <v>6.477336212217838E-2</v>
      </c>
      <c r="AB34" s="410">
        <f t="shared" si="38"/>
        <v>8.6344943459482695E-2</v>
      </c>
      <c r="AC34" s="410">
        <f t="shared" si="38"/>
        <v>0.10789985159357257</v>
      </c>
      <c r="AD34" s="410">
        <f t="shared" si="38"/>
        <v>0.12943401112120345</v>
      </c>
      <c r="AE34" s="410">
        <f t="shared" si="38"/>
        <v>0.15094340758861535</v>
      </c>
      <c r="AF34" s="410">
        <f t="shared" si="38"/>
        <v>0.17242409871649525</v>
      </c>
      <c r="AG34" s="410">
        <f t="shared" si="38"/>
        <v>0.19387222512042596</v>
      </c>
      <c r="AH34" s="410">
        <f t="shared" si="38"/>
        <v>0.21528402046001005</v>
      </c>
      <c r="AI34" s="410">
        <f t="shared" si="38"/>
        <v>0.2366558209572196</v>
      </c>
      <c r="AJ34" s="410">
        <f t="shared" si="38"/>
        <v>0.25798407423263364</v>
      </c>
      <c r="AK34" s="410">
        <f t="shared" si="38"/>
        <v>0.27926534741622405</v>
      </c>
      <c r="AL34" s="410">
        <f t="shared" si="38"/>
        <v>0.30049633449814989</v>
      </c>
      <c r="AM34" s="410">
        <f t="shared" si="38"/>
        <v>0.32167386289365774</v>
      </c>
      <c r="AN34" s="410">
        <f t="shared" si="38"/>
        <v>0.34279489920473527</v>
      </c>
      <c r="AO34" s="410">
        <f t="shared" si="24"/>
        <v>0.36385655416967982</v>
      </c>
      <c r="AP34" s="410">
        <f t="shared" si="24"/>
        <v>0.38485608679988415</v>
      </c>
      <c r="AQ34" s="410">
        <f t="shared" si="24"/>
        <v>0.40579090771076004</v>
      </c>
      <c r="AR34" s="410">
        <f t="shared" si="24"/>
        <v>0.42665858166090875</v>
      </c>
      <c r="AS34" s="410">
        <f t="shared" si="24"/>
        <v>0.4474568293202475</v>
      </c>
      <c r="AT34" s="410">
        <f t="shared" si="24"/>
        <v>0.46818352829357723</v>
      </c>
      <c r="AU34" s="410">
        <f t="shared" si="24"/>
        <v>0.48883671343131402</v>
      </c>
      <c r="AV34" s="410">
        <f t="shared" si="24"/>
        <v>0.50941457646348964</v>
      </c>
      <c r="AW34" s="410">
        <f t="shared" si="24"/>
        <v>0.52991546499678421</v>
      </c>
      <c r="AX34" s="410">
        <f t="shared" si="24"/>
        <v>0.5503378809173296</v>
      </c>
      <c r="AY34" s="410">
        <f t="shared" si="24"/>
        <v>0.57068047824410129</v>
      </c>
      <c r="AZ34" s="410">
        <f t="shared" si="24"/>
        <v>0.59094206047938225</v>
      </c>
      <c r="BA34" s="410">
        <f t="shared" si="24"/>
        <v>0.61112157750350293</v>
      </c>
      <c r="BB34" s="410">
        <f t="shared" si="24"/>
        <v>0.63121812206136618</v>
      </c>
      <c r="BC34" s="410">
        <f t="shared" si="24"/>
        <v>0.65123092588798404</v>
      </c>
      <c r="BD34" s="410">
        <f t="shared" si="24"/>
        <v>0.67115935551942163</v>
      </c>
      <c r="BE34" s="410">
        <f t="shared" si="25"/>
        <v>0.69100290783438223</v>
      </c>
      <c r="BF34" s="410">
        <f t="shared" si="25"/>
        <v>0.7107612053700495</v>
      </c>
      <c r="BG34" s="410">
        <f t="shared" si="25"/>
        <v>0.73043399145391175</v>
      </c>
      <c r="BH34" s="410">
        <f t="shared" si="25"/>
        <v>0.75002112519119823</v>
      </c>
      <c r="BI34" s="410">
        <f t="shared" si="25"/>
        <v>0.76952257634518728</v>
      </c>
      <c r="BJ34" s="410">
        <f t="shared" si="25"/>
        <v>0.78893842014516657</v>
      </c>
      <c r="BK34" s="410">
        <f t="shared" si="25"/>
        <v>0.80826883205433286</v>
      </c>
      <c r="BL34" s="410">
        <f t="shared" si="25"/>
        <v>0.82751408252719527</v>
      </c>
      <c r="BM34" s="253"/>
      <c r="BN34" s="252"/>
      <c r="BO34" s="537">
        <f t="shared" si="18"/>
        <v>230</v>
      </c>
      <c r="BP34" s="524">
        <v>23000</v>
      </c>
      <c r="BQ34" s="382">
        <f t="shared" si="33"/>
        <v>272.60782747509177</v>
      </c>
      <c r="BR34" s="382">
        <f t="shared" si="33"/>
        <v>272.68409012357449</v>
      </c>
      <c r="BS34" s="382">
        <f t="shared" si="33"/>
        <v>272.81112871331044</v>
      </c>
      <c r="BT34" s="382">
        <f t="shared" si="33"/>
        <v>272.98884485052912</v>
      </c>
      <c r="BU34" s="382">
        <f t="shared" si="33"/>
        <v>273.21710146596706</v>
      </c>
      <c r="BV34" s="382">
        <f t="shared" si="33"/>
        <v>273.4957234884331</v>
      </c>
      <c r="BW34" s="382">
        <f t="shared" si="33"/>
        <v>273.82449869892253</v>
      </c>
      <c r="BX34" s="382">
        <f t="shared" si="33"/>
        <v>274.20317875664193</v>
      </c>
      <c r="BY34" s="382">
        <f t="shared" si="33"/>
        <v>274.63148038671187</v>
      </c>
      <c r="BZ34" s="382">
        <f t="shared" si="33"/>
        <v>275.10908671787735</v>
      </c>
      <c r="CA34" s="382">
        <f t="shared" si="33"/>
        <v>275.63564875732538</v>
      </c>
      <c r="CB34" s="382">
        <f t="shared" si="33"/>
        <v>276.21078698868916</v>
      </c>
      <c r="CC34" s="382">
        <f t="shared" si="33"/>
        <v>276.83409307851139</v>
      </c>
      <c r="CD34" s="382">
        <f t="shared" si="33"/>
        <v>277.50513167586689</v>
      </c>
      <c r="CE34" s="382">
        <f t="shared" si="33"/>
        <v>278.22344228949686</v>
      </c>
      <c r="CF34" s="382">
        <f t="shared" si="26"/>
        <v>278.98854122667376</v>
      </c>
      <c r="CG34" s="382">
        <f t="shared" si="26"/>
        <v>279.79992357810272</v>
      </c>
      <c r="CH34" s="382">
        <f t="shared" si="26"/>
        <v>280.65706523344716</v>
      </c>
      <c r="CI34" s="382">
        <f t="shared" si="26"/>
        <v>281.55942491252671</v>
      </c>
      <c r="CJ34" s="382">
        <f t="shared" si="26"/>
        <v>282.50644619786323</v>
      </c>
      <c r="CK34" s="382">
        <f t="shared" si="26"/>
        <v>283.49755955502053</v>
      </c>
      <c r="CL34" s="382">
        <f t="shared" si="26"/>
        <v>284.53218432806563</v>
      </c>
      <c r="CM34" s="382">
        <f t="shared" si="26"/>
        <v>285.60973069846648</v>
      </c>
      <c r="CN34" s="382">
        <f t="shared" si="26"/>
        <v>286.72960159679667</v>
      </c>
      <c r="CO34" s="382">
        <f t="shared" si="26"/>
        <v>287.89119455772266</v>
      </c>
      <c r="CP34" s="382">
        <f t="shared" si="26"/>
        <v>289.09390350989179</v>
      </c>
      <c r="CQ34" s="382">
        <f t="shared" si="26"/>
        <v>290.33712049347753</v>
      </c>
      <c r="CR34" s="382">
        <f t="shared" si="26"/>
        <v>291.62023729928734</v>
      </c>
      <c r="CS34" s="382">
        <f t="shared" si="26"/>
        <v>292.94264702444423</v>
      </c>
      <c r="CT34" s="382">
        <f t="shared" si="26"/>
        <v>294.30374554073194</v>
      </c>
      <c r="CU34" s="382">
        <f t="shared" si="26"/>
        <v>295.70293287272023</v>
      </c>
      <c r="CV34" s="382">
        <f t="shared" si="27"/>
        <v>297.13961448374818</v>
      </c>
      <c r="CW34" s="382">
        <f t="shared" si="6"/>
        <v>298.61320246874538</v>
      </c>
      <c r="CX34" s="382">
        <f t="shared" si="6"/>
        <v>300.12311665369248</v>
      </c>
      <c r="CY34" s="382">
        <f t="shared" si="6"/>
        <v>301.66878560227065</v>
      </c>
      <c r="CZ34" s="382">
        <f t="shared" si="6"/>
        <v>303.24964753092411</v>
      </c>
      <c r="DA34" s="382">
        <f t="shared" si="6"/>
        <v>304.86515113414447</v>
      </c>
      <c r="DB34" s="382">
        <f t="shared" si="6"/>
        <v>306.51475632230364</v>
      </c>
      <c r="DC34" s="382">
        <f t="shared" si="6"/>
        <v>308.19793487480081</v>
      </c>
      <c r="DD34" s="382">
        <f t="shared" si="6"/>
        <v>309.91417101165035</v>
      </c>
      <c r="DE34" s="521"/>
      <c r="DF34" s="252"/>
      <c r="DG34" s="537">
        <f t="shared" si="19"/>
        <v>230</v>
      </c>
      <c r="DH34" s="524">
        <v>23000</v>
      </c>
      <c r="DI34" s="382">
        <f t="shared" si="34"/>
        <v>13.894508942139979</v>
      </c>
      <c r="DJ34" s="382">
        <f t="shared" si="34"/>
        <v>27.7863160608368</v>
      </c>
      <c r="DK34" s="382">
        <f t="shared" si="34"/>
        <v>41.672727606381038</v>
      </c>
      <c r="DL34" s="382">
        <f t="shared" si="34"/>
        <v>55.551065917934835</v>
      </c>
      <c r="DM34" s="382">
        <f t="shared" si="34"/>
        <v>69.418677322113183</v>
      </c>
      <c r="DN34" s="382">
        <f t="shared" si="34"/>
        <v>83.27293985884279</v>
      </c>
      <c r="DO34" s="382">
        <f t="shared" si="34"/>
        <v>97.111270780640027</v>
      </c>
      <c r="DP34" s="382">
        <f t="shared" si="34"/>
        <v>110.93113377432648</v>
      </c>
      <c r="DQ34" s="382">
        <f t="shared" si="34"/>
        <v>124.73004585815971</v>
      </c>
      <c r="DR34" s="382">
        <f t="shared" si="34"/>
        <v>138.50558391139515</v>
      </c>
      <c r="DS34" s="382">
        <f t="shared" si="34"/>
        <v>152.25539079803173</v>
      </c>
      <c r="DT34" s="382">
        <f t="shared" si="34"/>
        <v>165.97718105171234</v>
      </c>
      <c r="DU34" s="382">
        <f t="shared" si="34"/>
        <v>179.66874609389637</v>
      </c>
      <c r="DV34" s="382">
        <f t="shared" si="34"/>
        <v>193.32795896308215</v>
      </c>
      <c r="DW34" s="382">
        <f t="shared" si="34"/>
        <v>206.95277853841532</v>
      </c>
      <c r="DX34" s="382">
        <f t="shared" si="35"/>
        <v>220.54125324651829</v>
      </c>
      <c r="DY34" s="382">
        <f t="shared" si="35"/>
        <v>234.09152424585545</v>
      </c>
      <c r="DZ34" s="382">
        <f t="shared" si="35"/>
        <v>247.60182808818413</v>
      </c>
      <c r="EA34" s="382">
        <f t="shared" si="35"/>
        <v>261.07049886154499</v>
      </c>
      <c r="EB34" s="382">
        <f t="shared" si="35"/>
        <v>274.49596982386771</v>
      </c>
      <c r="EC34" s="382">
        <f t="shared" si="35"/>
        <v>287.87677454051698</v>
      </c>
      <c r="ED34" s="382">
        <f t="shared" si="35"/>
        <v>301.21154754281702</v>
      </c>
      <c r="EE34" s="382">
        <f t="shared" si="35"/>
        <v>314.49902452796437</v>
      </c>
      <c r="EF34" s="382">
        <f t="shared" si="35"/>
        <v>327.73804212355793</v>
      </c>
      <c r="EG34" s="382">
        <f t="shared" si="35"/>
        <v>340.9275372423275</v>
      </c>
      <c r="EH34" s="382">
        <f t="shared" si="35"/>
        <v>354.06654605455816</v>
      </c>
      <c r="EI34" s="382">
        <f t="shared" si="35"/>
        <v>367.15420260704377</v>
      </c>
      <c r="EJ34" s="382">
        <f t="shared" si="35"/>
        <v>380.18973711847599</v>
      </c>
      <c r="EK34" s="382">
        <f t="shared" si="35"/>
        <v>393.17247398163744</v>
      </c>
      <c r="EL34" s="382">
        <f t="shared" si="35"/>
        <v>406.10182950296496</v>
      </c>
      <c r="EM34" s="382">
        <f t="shared" si="35"/>
        <v>418.97730940986679</v>
      </c>
      <c r="EN34" s="382">
        <f t="shared" si="28"/>
        <v>431.7985061556426</v>
      </c>
      <c r="EO34" s="382">
        <f t="shared" si="9"/>
        <v>444.56509605110801</v>
      </c>
      <c r="EP34" s="382">
        <f t="shared" si="9"/>
        <v>457.27683625098513</v>
      </c>
      <c r="EQ34" s="382">
        <f t="shared" si="9"/>
        <v>469.93356162190253</v>
      </c>
      <c r="ER34" s="382">
        <f t="shared" si="9"/>
        <v>482.53518151750177</v>
      </c>
      <c r="ES34" s="382">
        <f t="shared" si="9"/>
        <v>495.08167648462143</v>
      </c>
      <c r="ET34" s="382">
        <f t="shared" si="9"/>
        <v>507.57309492293558</v>
      </c>
      <c r="EU34" s="382">
        <f t="shared" si="9"/>
        <v>520.00954971881856</v>
      </c>
      <c r="EV34" s="382">
        <f t="shared" si="9"/>
        <v>532.39121487245689</v>
      </c>
      <c r="EW34" s="521"/>
      <c r="EX34" s="252"/>
      <c r="EY34" s="515">
        <f t="shared" si="20"/>
        <v>230</v>
      </c>
      <c r="EZ34" s="524">
        <v>23000</v>
      </c>
      <c r="FA34" s="382">
        <f t="shared" si="36"/>
        <v>147.45782747509179</v>
      </c>
      <c r="FB34" s="382">
        <f t="shared" si="36"/>
        <v>157.53409012357452</v>
      </c>
      <c r="FC34" s="382">
        <f t="shared" si="36"/>
        <v>167.66112871331046</v>
      </c>
      <c r="FD34" s="382">
        <f t="shared" si="36"/>
        <v>177.83884485052914</v>
      </c>
      <c r="FE34" s="382">
        <f t="shared" si="36"/>
        <v>188.06710146596708</v>
      </c>
      <c r="FF34" s="382">
        <f t="shared" si="36"/>
        <v>198.34572348843312</v>
      </c>
      <c r="FG34" s="382">
        <f t="shared" si="36"/>
        <v>208.67449869892255</v>
      </c>
      <c r="FH34" s="382">
        <f t="shared" si="36"/>
        <v>219.05317875664196</v>
      </c>
      <c r="FI34" s="382">
        <f t="shared" si="36"/>
        <v>229.48148038671189</v>
      </c>
      <c r="FJ34" s="382">
        <f t="shared" si="36"/>
        <v>239.95908671787737</v>
      </c>
      <c r="FK34" s="382">
        <f t="shared" si="36"/>
        <v>250.48564875732541</v>
      </c>
      <c r="FL34" s="382">
        <f t="shared" si="36"/>
        <v>261.06078698868919</v>
      </c>
      <c r="FM34" s="382">
        <f t="shared" si="36"/>
        <v>271.68409307851141</v>
      </c>
      <c r="FN34" s="382">
        <f t="shared" si="36"/>
        <v>282.35513167586691</v>
      </c>
      <c r="FO34" s="382">
        <f t="shared" si="36"/>
        <v>293.07344228949688</v>
      </c>
      <c r="FP34" s="382">
        <f t="shared" si="29"/>
        <v>303.83854122667378</v>
      </c>
      <c r="FQ34" s="382">
        <f t="shared" si="29"/>
        <v>314.64992357810274</v>
      </c>
      <c r="FR34" s="382">
        <f t="shared" si="29"/>
        <v>325.50706523344718</v>
      </c>
      <c r="FS34" s="382">
        <f t="shared" si="29"/>
        <v>336.40942491252673</v>
      </c>
      <c r="FT34" s="382">
        <f t="shared" si="29"/>
        <v>347.35644619786325</v>
      </c>
      <c r="FU34" s="382">
        <f t="shared" si="29"/>
        <v>358.34755955502055</v>
      </c>
      <c r="FV34" s="382">
        <f t="shared" si="29"/>
        <v>369.38218432806565</v>
      </c>
      <c r="FW34" s="382">
        <f t="shared" si="29"/>
        <v>380.4597306984665</v>
      </c>
      <c r="FX34" s="382">
        <f t="shared" si="29"/>
        <v>391.57960159679669</v>
      </c>
      <c r="FY34" s="382">
        <f t="shared" si="29"/>
        <v>402.74119455772268</v>
      </c>
      <c r="FZ34" s="382">
        <f t="shared" si="29"/>
        <v>413.94390350989181</v>
      </c>
      <c r="GA34" s="382">
        <f t="shared" si="29"/>
        <v>425.18712049347755</v>
      </c>
      <c r="GB34" s="382">
        <f t="shared" si="29"/>
        <v>436.47023729928736</v>
      </c>
      <c r="GC34" s="382">
        <f t="shared" si="29"/>
        <v>447.79264702444425</v>
      </c>
      <c r="GD34" s="382">
        <f t="shared" si="29"/>
        <v>459.15374554073196</v>
      </c>
      <c r="GE34" s="382">
        <f t="shared" si="29"/>
        <v>470.55293287272025</v>
      </c>
      <c r="GF34" s="382">
        <f t="shared" si="30"/>
        <v>481.9896144837482</v>
      </c>
      <c r="GG34" s="382">
        <f t="shared" si="12"/>
        <v>493.46320246874541</v>
      </c>
      <c r="GH34" s="382">
        <f t="shared" si="12"/>
        <v>504.9731166536925</v>
      </c>
      <c r="GI34" s="382">
        <f t="shared" si="12"/>
        <v>516.51878560227067</v>
      </c>
      <c r="GJ34" s="382">
        <f t="shared" si="12"/>
        <v>528.09964753092413</v>
      </c>
      <c r="GK34" s="382">
        <f t="shared" si="12"/>
        <v>539.71515113414443</v>
      </c>
      <c r="GL34" s="382">
        <f t="shared" si="12"/>
        <v>551.36475632230372</v>
      </c>
      <c r="GM34" s="382">
        <f t="shared" si="12"/>
        <v>563.04793487480083</v>
      </c>
      <c r="GN34" s="382">
        <f t="shared" si="12"/>
        <v>574.76417101165043</v>
      </c>
      <c r="GO34" s="511"/>
      <c r="GP34" s="521"/>
      <c r="GQ34" s="524">
        <v>23000</v>
      </c>
      <c r="GR34" s="583">
        <f t="shared" si="37"/>
        <v>9.6126692270407741</v>
      </c>
      <c r="GS34" s="477">
        <f t="shared" si="37"/>
        <v>4.669484568543063</v>
      </c>
      <c r="GT34" s="477">
        <f t="shared" si="37"/>
        <v>3.0232818522691982</v>
      </c>
      <c r="GU34" s="477">
        <f t="shared" si="37"/>
        <v>2.2013579201747291</v>
      </c>
      <c r="GV34" s="477">
        <f t="shared" si="37"/>
        <v>1.7091714898759485</v>
      </c>
      <c r="GW34" s="477">
        <f t="shared" si="37"/>
        <v>1.381874878257594</v>
      </c>
      <c r="GX34" s="477">
        <f t="shared" si="37"/>
        <v>1.148818535906994</v>
      </c>
      <c r="GY34" s="477">
        <f t="shared" si="37"/>
        <v>0.97467718307354811</v>
      </c>
      <c r="GZ34" s="477">
        <f t="shared" si="37"/>
        <v>0.83982519053727622</v>
      </c>
      <c r="HA34" s="477">
        <f t="shared" si="37"/>
        <v>0.7324867340466511</v>
      </c>
      <c r="HB34" s="477">
        <f t="shared" si="37"/>
        <v>0.64516768466738283</v>
      </c>
      <c r="HC34" s="477">
        <f t="shared" si="37"/>
        <v>0.57287155580351934</v>
      </c>
      <c r="HD34" s="477">
        <f t="shared" si="37"/>
        <v>0.51213886101552164</v>
      </c>
      <c r="HE34" s="477">
        <f t="shared" si="37"/>
        <v>0.46049817724390996</v>
      </c>
      <c r="HF34" s="477">
        <f t="shared" si="37"/>
        <v>0.41613678424276646</v>
      </c>
      <c r="HG34" s="477">
        <f t="shared" si="31"/>
        <v>0.37769481561368839</v>
      </c>
      <c r="HH34" s="477">
        <f t="shared" si="31"/>
        <v>0.34413206369505522</v>
      </c>
      <c r="HI34" s="477">
        <f t="shared" si="31"/>
        <v>0.3146391839947032</v>
      </c>
      <c r="HJ34" s="477">
        <f t="shared" si="31"/>
        <v>0.2885769413990229</v>
      </c>
      <c r="HK34" s="477">
        <f t="shared" si="31"/>
        <v>0.26543368349177215</v>
      </c>
      <c r="HL34" s="477">
        <f t="shared" si="31"/>
        <v>0.24479496523115735</v>
      </c>
      <c r="HM34" s="477">
        <f t="shared" si="31"/>
        <v>0.22632145859400765</v>
      </c>
      <c r="HN34" s="477">
        <f t="shared" si="31"/>
        <v>0.20973262562420791</v>
      </c>
      <c r="HO34" s="477">
        <f t="shared" si="31"/>
        <v>0.19479447384130755</v>
      </c>
      <c r="HP34" s="477">
        <f t="shared" si="31"/>
        <v>0.18131025089785785</v>
      </c>
      <c r="HQ34" s="477">
        <f t="shared" si="31"/>
        <v>0.16911328709972825</v>
      </c>
      <c r="HR34" s="477">
        <f t="shared" si="31"/>
        <v>0.15806142888835459</v>
      </c>
      <c r="HS34" s="477">
        <f t="shared" si="31"/>
        <v>0.14803266549847202</v>
      </c>
      <c r="HT34" s="477">
        <f t="shared" si="31"/>
        <v>0.13892166074005927</v>
      </c>
      <c r="HU34" s="477">
        <f t="shared" si="31"/>
        <v>0.13063697866788276</v>
      </c>
      <c r="HV34" s="477">
        <f t="shared" si="31"/>
        <v>0.1230988464160462</v>
      </c>
      <c r="HW34" s="477">
        <f t="shared" si="32"/>
        <v>0.11623733665723734</v>
      </c>
      <c r="HX34" s="477">
        <f t="shared" si="15"/>
        <v>0.10999088064263142</v>
      </c>
      <c r="HY34" s="477">
        <f t="shared" si="15"/>
        <v>0.10430504373182016</v>
      </c>
      <c r="HZ34" s="477">
        <f t="shared" si="15"/>
        <v>9.9131510887595461E-2</v>
      </c>
      <c r="IA34" s="477">
        <f t="shared" si="15"/>
        <v>9.4427241284519098E-2</v>
      </c>
      <c r="IB34" s="477">
        <f t="shared" si="15"/>
        <v>9.0153760014807266E-2</v>
      </c>
      <c r="IC34" s="477">
        <f t="shared" si="15"/>
        <v>8.6276561617232669E-2</v>
      </c>
      <c r="ID34" s="477">
        <f t="shared" si="15"/>
        <v>8.2764605340909875E-2</v>
      </c>
      <c r="IE34" s="477">
        <f t="shared" si="15"/>
        <v>7.9589886075307772E-2</v>
      </c>
    </row>
    <row r="35" spans="1:320">
      <c r="J35" s="252"/>
      <c r="K35" s="499">
        <v>24000</v>
      </c>
      <c r="L35" s="382">
        <f t="shared" si="21"/>
        <v>7.3151999999999999</v>
      </c>
      <c r="M35" s="382">
        <v>240</v>
      </c>
      <c r="N35" s="491"/>
      <c r="O35" s="263"/>
      <c r="P35" s="383">
        <f t="shared" si="16"/>
        <v>-2.5488000000003694</v>
      </c>
      <c r="Q35" s="383">
        <f>$Q$11-Konstanten!$C$33*K35</f>
        <v>270.60119999999961</v>
      </c>
      <c r="R35" s="382">
        <f t="shared" si="22"/>
        <v>641.01979469971138</v>
      </c>
      <c r="S35" s="263">
        <f t="shared" si="23"/>
        <v>0.42707112022389609</v>
      </c>
      <c r="T35" s="492"/>
      <c r="U35" s="492"/>
      <c r="V35" s="170"/>
      <c r="X35" s="524">
        <v>24000</v>
      </c>
      <c r="Y35" s="410">
        <f t="shared" si="38"/>
        <v>2.201467507152521E-2</v>
      </c>
      <c r="Z35" s="410">
        <f t="shared" si="38"/>
        <v>4.4024768662909608E-2</v>
      </c>
      <c r="AA35" s="410">
        <f t="shared" si="38"/>
        <v>6.6025713546325859E-2</v>
      </c>
      <c r="AB35" s="410">
        <f t="shared" si="38"/>
        <v>8.8012970890320508E-2</v>
      </c>
      <c r="AC35" s="410">
        <f t="shared" si="38"/>
        <v>0.10998204418867857</v>
      </c>
      <c r="AD35" s="410">
        <f t="shared" si="38"/>
        <v>0.13192849287058414</v>
      </c>
      <c r="AE35" s="410">
        <f t="shared" si="38"/>
        <v>0.15384794549285929</v>
      </c>
      <c r="AF35" s="410">
        <f t="shared" si="38"/>
        <v>0.17573611242101836</v>
      </c>
      <c r="AG35" s="410">
        <f t="shared" si="38"/>
        <v>0.19758879791303061</v>
      </c>
      <c r="AH35" s="410">
        <f t="shared" si="38"/>
        <v>0.21940191152776636</v>
      </c>
      <c r="AI35" s="410">
        <f t="shared" si="38"/>
        <v>0.2411714787891347</v>
      </c>
      <c r="AJ35" s="410">
        <f t="shared" si="38"/>
        <v>0.2628936510467435</v>
      </c>
      <c r="AK35" s="410">
        <f t="shared" si="38"/>
        <v>0.28456471448394355</v>
      </c>
      <c r="AL35" s="410">
        <f t="shared" si="38"/>
        <v>0.30618109823471557</v>
      </c>
      <c r="AM35" s="410">
        <f t="shared" si="38"/>
        <v>0.32773938158141219</v>
      </c>
      <c r="AN35" s="410">
        <f t="shared" si="38"/>
        <v>0.34923630021572927</v>
      </c>
      <c r="AO35" s="410">
        <f t="shared" si="24"/>
        <v>0.37066875155553919</v>
      </c>
      <c r="AP35" s="410">
        <f t="shared" si="24"/>
        <v>0.39203379911990471</v>
      </c>
      <c r="AQ35" s="410">
        <f t="shared" si="24"/>
        <v>0.41332867597371387</v>
      </c>
      <c r="AR35" s="410">
        <f t="shared" si="24"/>
        <v>0.43455078726180196</v>
      </c>
      <c r="AS35" s="410">
        <f t="shared" si="24"/>
        <v>0.45569771186011948</v>
      </c>
      <c r="AT35" s="410">
        <f t="shared" si="24"/>
        <v>0.47676720317822641</v>
      </c>
      <c r="AU35" s="410">
        <f t="shared" si="24"/>
        <v>0.497757189153269</v>
      </c>
      <c r="AV35" s="410">
        <f t="shared" si="24"/>
        <v>0.51866577148058279</v>
      </c>
      <c r="AW35" s="410">
        <f t="shared" si="24"/>
        <v>0.53949122412999051</v>
      </c>
      <c r="AX35" s="410">
        <f t="shared" si="24"/>
        <v>0.56023199120004097</v>
      </c>
      <c r="AY35" s="410">
        <f t="shared" si="24"/>
        <v>0.58088668416455269</v>
      </c>
      <c r="AZ35" s="410">
        <f t="shared" si="24"/>
        <v>0.60145407856727751</v>
      </c>
      <c r="BA35" s="410">
        <f t="shared" si="24"/>
        <v>0.62193311022105047</v>
      </c>
      <c r="BB35" s="410">
        <f t="shared" si="24"/>
        <v>0.64232287096768637</v>
      </c>
      <c r="BC35" s="410">
        <f t="shared" si="24"/>
        <v>0.66262260405414453</v>
      </c>
      <c r="BD35" s="410">
        <f t="shared" si="24"/>
        <v>0.68283169917915987</v>
      </c>
      <c r="BE35" s="410">
        <f t="shared" si="25"/>
        <v>0.70294968726277485</v>
      </c>
      <c r="BF35" s="410">
        <f t="shared" si="25"/>
        <v>0.72297623498897423</v>
      </c>
      <c r="BG35" s="410">
        <f t="shared" si="25"/>
        <v>0.74291113916912521</v>
      </c>
      <c r="BH35" s="410">
        <f t="shared" si="25"/>
        <v>0.76275432097115581</v>
      </c>
      <c r="BI35" s="410">
        <f t="shared" si="25"/>
        <v>0.78250582005639469</v>
      </c>
      <c r="BJ35" s="410">
        <f t="shared" si="25"/>
        <v>0.80216578866292898</v>
      </c>
      <c r="BK35" s="410">
        <f t="shared" si="25"/>
        <v>0.82173448567117358</v>
      </c>
      <c r="BL35" s="410">
        <f t="shared" si="25"/>
        <v>0.84121227068409565</v>
      </c>
      <c r="BM35" s="253"/>
      <c r="BN35" s="252"/>
      <c r="BO35" s="537">
        <f t="shared" si="18"/>
        <v>240</v>
      </c>
      <c r="BP35" s="524">
        <v>24000</v>
      </c>
      <c r="BQ35" s="382">
        <f t="shared" si="33"/>
        <v>270.62742915342409</v>
      </c>
      <c r="BR35" s="382">
        <f t="shared" si="33"/>
        <v>270.706094780608</v>
      </c>
      <c r="BS35" s="382">
        <f t="shared" si="33"/>
        <v>270.83713149549857</v>
      </c>
      <c r="BT35" s="382">
        <f t="shared" si="33"/>
        <v>271.02043069749971</v>
      </c>
      <c r="BU35" s="382">
        <f t="shared" si="33"/>
        <v>271.25584113142861</v>
      </c>
      <c r="BV35" s="382">
        <f t="shared" si="33"/>
        <v>271.5431696629775</v>
      </c>
      <c r="BW35" s="382">
        <f t="shared" si="33"/>
        <v>271.88218226139338</v>
      </c>
      <c r="BX35" s="382">
        <f t="shared" si="33"/>
        <v>272.27260517898623</v>
      </c>
      <c r="BY35" s="382">
        <f t="shared" si="33"/>
        <v>272.71412631516552</v>
      </c>
      <c r="BZ35" s="382">
        <f t="shared" si="33"/>
        <v>273.2063967510112</v>
      </c>
      <c r="CA35" s="382">
        <f t="shared" si="33"/>
        <v>273.74903243893732</v>
      </c>
      <c r="CB35" s="382">
        <f t="shared" si="33"/>
        <v>274.34161603082521</v>
      </c>
      <c r="CC35" s="382">
        <f t="shared" si="33"/>
        <v>274.98369882708926</v>
      </c>
      <c r="CD35" s="382">
        <f t="shared" si="33"/>
        <v>275.67480282851284</v>
      </c>
      <c r="CE35" s="382">
        <f t="shared" si="33"/>
        <v>276.41442287233866</v>
      </c>
      <c r="CF35" s="382">
        <f t="shared" si="26"/>
        <v>277.20202883401663</v>
      </c>
      <c r="CG35" s="382">
        <f t="shared" si="26"/>
        <v>278.03706787618887</v>
      </c>
      <c r="CH35" s="382">
        <f t="shared" si="26"/>
        <v>278.9189667269066</v>
      </c>
      <c r="CI35" s="382">
        <f t="shared" si="26"/>
        <v>279.84713396970602</v>
      </c>
      <c r="CJ35" s="382">
        <f t="shared" si="26"/>
        <v>280.82096232898959</v>
      </c>
      <c r="CK35" s="382">
        <f t="shared" si="26"/>
        <v>281.83983093515366</v>
      </c>
      <c r="CL35" s="382">
        <f t="shared" si="26"/>
        <v>282.90310755501957</v>
      </c>
      <c r="CM35" s="382">
        <f t="shared" si="26"/>
        <v>284.0101507743579</v>
      </c>
      <c r="CN35" s="382">
        <f t="shared" si="26"/>
        <v>285.16031212060363</v>
      </c>
      <c r="CO35" s="382">
        <f t="shared" si="26"/>
        <v>286.35293811521348</v>
      </c>
      <c r="CP35" s="382">
        <f t="shared" si="26"/>
        <v>287.58737224650139</v>
      </c>
      <c r="CQ35" s="382">
        <f t="shared" si="26"/>
        <v>288.86295685516512</v>
      </c>
      <c r="CR35" s="382">
        <f t="shared" si="26"/>
        <v>290.17903492607815</v>
      </c>
      <c r="CS35" s="382">
        <f t="shared" si="26"/>
        <v>291.5349517812391</v>
      </c>
      <c r="CT35" s="382">
        <f t="shared" si="26"/>
        <v>292.93005667002996</v>
      </c>
      <c r="CU35" s="382">
        <f t="shared" si="26"/>
        <v>294.36370425412844</v>
      </c>
      <c r="CV35" s="382">
        <f t="shared" si="27"/>
        <v>295.83525598552961</v>
      </c>
      <c r="CW35" s="382">
        <f t="shared" si="6"/>
        <v>297.3440813771544</v>
      </c>
      <c r="CX35" s="382">
        <f t="shared" si="6"/>
        <v>298.88955916645233</v>
      </c>
      <c r="CY35" s="382">
        <f t="shared" si="6"/>
        <v>300.47107837323898</v>
      </c>
      <c r="CZ35" s="382">
        <f t="shared" si="6"/>
        <v>302.08803925374491</v>
      </c>
      <c r="DA35" s="382">
        <f t="shared" si="6"/>
        <v>303.73985415349131</v>
      </c>
      <c r="DB35" s="382">
        <f t="shared" si="6"/>
        <v>305.42594826215412</v>
      </c>
      <c r="DC35" s="382">
        <f t="shared" si="6"/>
        <v>307.14576027403655</v>
      </c>
      <c r="DD35" s="382">
        <f t="shared" si="6"/>
        <v>308.89874295813433</v>
      </c>
      <c r="DE35" s="521"/>
      <c r="DF35" s="252"/>
      <c r="DG35" s="537">
        <f t="shared" si="19"/>
        <v>240</v>
      </c>
      <c r="DH35" s="524">
        <v>24000</v>
      </c>
      <c r="DI35" s="382">
        <f t="shared" si="34"/>
        <v>14.111842494729943</v>
      </c>
      <c r="DJ35" s="382">
        <f t="shared" si="34"/>
        <v>28.220748170000604</v>
      </c>
      <c r="DK35" s="382">
        <f t="shared" si="34"/>
        <v>42.323789342367753</v>
      </c>
      <c r="DL35" s="382">
        <f t="shared" si="34"/>
        <v>56.418056531024924</v>
      </c>
      <c r="DM35" s="382">
        <f t="shared" si="34"/>
        <v>70.500667386481325</v>
      </c>
      <c r="DN35" s="382">
        <f t="shared" si="34"/>
        <v>84.568775414944184</v>
      </c>
      <c r="DO35" s="382">
        <f t="shared" si="34"/>
        <v>98.619578434805049</v>
      </c>
      <c r="DP35" s="382">
        <f t="shared" si="34"/>
        <v>112.65032670544659</v>
      </c>
      <c r="DQ35" s="382">
        <f t="shared" si="34"/>
        <v>126.65833067317364</v>
      </c>
      <c r="DR35" s="382">
        <f t="shared" si="34"/>
        <v>140.64096828425303</v>
      </c>
      <c r="DS35" s="382">
        <f t="shared" si="34"/>
        <v>154.59569182083692</v>
      </c>
      <c r="DT35" s="382">
        <f t="shared" si="34"/>
        <v>168.52003422184109</v>
      </c>
      <c r="DU35" s="382">
        <f t="shared" si="34"/>
        <v>182.41161485727949</v>
      </c>
      <c r="DV35" s="382">
        <f t="shared" si="34"/>
        <v>196.26814473134954</v>
      </c>
      <c r="DW35" s="382">
        <f t="shared" si="34"/>
        <v>210.08743109632721</v>
      </c>
      <c r="DX35" s="382">
        <f t="shared" si="35"/>
        <v>223.86738146597355</v>
      </c>
      <c r="DY35" s="382">
        <f t="shared" si="35"/>
        <v>237.60600702373006</v>
      </c>
      <c r="DZ35" s="382">
        <f t="shared" si="35"/>
        <v>251.3014254271892</v>
      </c>
      <c r="EA35" s="382">
        <f t="shared" si="35"/>
        <v>264.9518630161736</v>
      </c>
      <c r="EB35" s="382">
        <f t="shared" si="35"/>
        <v>278.55565643715823</v>
      </c>
      <c r="EC35" s="382">
        <f t="shared" si="35"/>
        <v>292.11125370170203</v>
      </c>
      <c r="ED35" s="382">
        <f t="shared" si="35"/>
        <v>305.61721470086229</v>
      </c>
      <c r="EE35" s="382">
        <f t="shared" si="35"/>
        <v>319.07221120133391</v>
      </c>
      <c r="EF35" s="382">
        <f t="shared" si="35"/>
        <v>332.47502635225061</v>
      </c>
      <c r="EG35" s="382">
        <f t="shared" si="35"/>
        <v>345.82455373410249</v>
      </c>
      <c r="EH35" s="382">
        <f t="shared" si="35"/>
        <v>359.11979598326076</v>
      </c>
      <c r="EI35" s="382">
        <f t="shared" si="35"/>
        <v>372.35986302695767</v>
      </c>
      <c r="EJ35" s="382">
        <f t="shared" si="35"/>
        <v>385.54396996450032</v>
      </c>
      <c r="EK35" s="382">
        <f t="shared" si="35"/>
        <v>398.67143463085074</v>
      </c>
      <c r="EL35" s="382">
        <f t="shared" si="35"/>
        <v>411.74167487863554</v>
      </c>
      <c r="EM35" s="382">
        <f t="shared" si="35"/>
        <v>424.75420561417587</v>
      </c>
      <c r="EN35" s="382">
        <f t="shared" si="28"/>
        <v>437.70863562228016</v>
      </c>
      <c r="EO35" s="382">
        <f t="shared" si="9"/>
        <v>450.60466421341027</v>
      </c>
      <c r="EP35" s="382">
        <f t="shared" si="9"/>
        <v>463.44207772540256</v>
      </c>
      <c r="EQ35" s="382">
        <f t="shared" si="9"/>
        <v>476.22074591032134</v>
      </c>
      <c r="ER35" s="382">
        <f t="shared" si="9"/>
        <v>488.94061823524805</v>
      </c>
      <c r="ES35" s="382">
        <f t="shared" si="9"/>
        <v>501.60172012387943</v>
      </c>
      <c r="ET35" s="382">
        <f t="shared" si="9"/>
        <v>514.20414916384277</v>
      </c>
      <c r="EU35" s="382">
        <f t="shared" si="9"/>
        <v>526.74807130260865</v>
      </c>
      <c r="EV35" s="382">
        <f t="shared" si="9"/>
        <v>539.23371705279703</v>
      </c>
      <c r="EW35" s="521"/>
      <c r="EX35" s="252"/>
      <c r="EY35" s="515">
        <f t="shared" si="20"/>
        <v>240</v>
      </c>
      <c r="EZ35" s="524">
        <v>24000</v>
      </c>
      <c r="FA35" s="382">
        <f t="shared" si="36"/>
        <v>151.47742915342411</v>
      </c>
      <c r="FB35" s="382">
        <f t="shared" si="36"/>
        <v>161.55609478060802</v>
      </c>
      <c r="FC35" s="382">
        <f t="shared" si="36"/>
        <v>171.68713149549859</v>
      </c>
      <c r="FD35" s="382">
        <f t="shared" si="36"/>
        <v>181.87043069749973</v>
      </c>
      <c r="FE35" s="382">
        <f t="shared" si="36"/>
        <v>192.10584113142863</v>
      </c>
      <c r="FF35" s="382">
        <f t="shared" si="36"/>
        <v>202.39316966297753</v>
      </c>
      <c r="FG35" s="382">
        <f t="shared" si="36"/>
        <v>212.7321822613934</v>
      </c>
      <c r="FH35" s="382">
        <f t="shared" si="36"/>
        <v>223.12260517898625</v>
      </c>
      <c r="FI35" s="382">
        <f t="shared" si="36"/>
        <v>233.56412631516554</v>
      </c>
      <c r="FJ35" s="382">
        <f t="shared" si="36"/>
        <v>244.05639675101122</v>
      </c>
      <c r="FK35" s="382">
        <f t="shared" si="36"/>
        <v>254.59903243893734</v>
      </c>
      <c r="FL35" s="382">
        <f t="shared" si="36"/>
        <v>265.19161603082523</v>
      </c>
      <c r="FM35" s="382">
        <f t="shared" si="36"/>
        <v>275.83369882708928</v>
      </c>
      <c r="FN35" s="382">
        <f t="shared" si="36"/>
        <v>286.52480282851286</v>
      </c>
      <c r="FO35" s="382">
        <f t="shared" si="36"/>
        <v>297.26442287233868</v>
      </c>
      <c r="FP35" s="382">
        <f t="shared" si="29"/>
        <v>308.05202883401665</v>
      </c>
      <c r="FQ35" s="382">
        <f t="shared" si="29"/>
        <v>318.88706787618889</v>
      </c>
      <c r="FR35" s="382">
        <f t="shared" si="29"/>
        <v>329.76896672690663</v>
      </c>
      <c r="FS35" s="382">
        <f t="shared" si="29"/>
        <v>340.69713396970604</v>
      </c>
      <c r="FT35" s="382">
        <f t="shared" si="29"/>
        <v>351.67096232898962</v>
      </c>
      <c r="FU35" s="382">
        <f t="shared" si="29"/>
        <v>362.68983093515368</v>
      </c>
      <c r="FV35" s="382">
        <f t="shared" si="29"/>
        <v>373.7531075550196</v>
      </c>
      <c r="FW35" s="382">
        <f t="shared" si="29"/>
        <v>384.86015077435792</v>
      </c>
      <c r="FX35" s="382">
        <f t="shared" si="29"/>
        <v>396.01031212060366</v>
      </c>
      <c r="FY35" s="382">
        <f t="shared" si="29"/>
        <v>407.2029381152135</v>
      </c>
      <c r="FZ35" s="382">
        <f t="shared" si="29"/>
        <v>418.43737224650141</v>
      </c>
      <c r="GA35" s="382">
        <f t="shared" si="29"/>
        <v>429.71295685516515</v>
      </c>
      <c r="GB35" s="382">
        <f t="shared" si="29"/>
        <v>441.02903492607817</v>
      </c>
      <c r="GC35" s="382">
        <f t="shared" si="29"/>
        <v>452.38495178123912</v>
      </c>
      <c r="GD35" s="382">
        <f t="shared" si="29"/>
        <v>463.78005667002998</v>
      </c>
      <c r="GE35" s="382">
        <f t="shared" si="29"/>
        <v>475.21370425412846</v>
      </c>
      <c r="GF35" s="382">
        <f t="shared" si="30"/>
        <v>486.68525598552964</v>
      </c>
      <c r="GG35" s="382">
        <f t="shared" si="12"/>
        <v>498.19408137715442</v>
      </c>
      <c r="GH35" s="382">
        <f t="shared" si="12"/>
        <v>509.73955916645235</v>
      </c>
      <c r="GI35" s="382">
        <f t="shared" si="12"/>
        <v>521.32107837323906</v>
      </c>
      <c r="GJ35" s="382">
        <f t="shared" si="12"/>
        <v>532.93803925374493</v>
      </c>
      <c r="GK35" s="382">
        <f t="shared" si="12"/>
        <v>544.58985415349139</v>
      </c>
      <c r="GL35" s="382">
        <f t="shared" si="12"/>
        <v>556.27594826215409</v>
      </c>
      <c r="GM35" s="382">
        <f t="shared" si="12"/>
        <v>567.99576027403657</v>
      </c>
      <c r="GN35" s="382">
        <f t="shared" si="12"/>
        <v>579.74874295813436</v>
      </c>
      <c r="GO35" s="511"/>
      <c r="GP35" s="521"/>
      <c r="GQ35" s="524">
        <v>24000</v>
      </c>
      <c r="GR35" s="583">
        <f t="shared" si="37"/>
        <v>9.734064613461582</v>
      </c>
      <c r="GS35" s="477">
        <f t="shared" si="37"/>
        <v>4.7247275588655864</v>
      </c>
      <c r="GT35" s="477">
        <f t="shared" si="37"/>
        <v>3.056516067280231</v>
      </c>
      <c r="GU35" s="477">
        <f t="shared" si="37"/>
        <v>2.2236209802350624</v>
      </c>
      <c r="GV35" s="477">
        <f t="shared" si="37"/>
        <v>1.724879752957706</v>
      </c>
      <c r="GW35" s="477">
        <f t="shared" si="37"/>
        <v>1.393237559251834</v>
      </c>
      <c r="GX35" s="477">
        <f t="shared" si="37"/>
        <v>1.1570988807463354</v>
      </c>
      <c r="GY35" s="477">
        <f t="shared" si="37"/>
        <v>0.98066540687802883</v>
      </c>
      <c r="GZ35" s="477">
        <f t="shared" si="37"/>
        <v>0.84404867073330736</v>
      </c>
      <c r="HA35" s="477">
        <f t="shared" si="37"/>
        <v>0.73531510575028636</v>
      </c>
      <c r="HB35" s="477">
        <f t="shared" si="37"/>
        <v>0.64687016462267055</v>
      </c>
      <c r="HC35" s="477">
        <f t="shared" si="37"/>
        <v>0.57365038083083297</v>
      </c>
      <c r="HD35" s="477">
        <f t="shared" si="37"/>
        <v>0.51214986525339457</v>
      </c>
      <c r="HE35" s="477">
        <f t="shared" si="37"/>
        <v>0.45986402032131096</v>
      </c>
      <c r="HF35" s="477">
        <f t="shared" si="37"/>
        <v>0.41495577018141533</v>
      </c>
      <c r="HG35" s="477">
        <f t="shared" si="31"/>
        <v>0.37604695608966437</v>
      </c>
      <c r="HH35" s="477">
        <f t="shared" si="31"/>
        <v>0.34208335837376863</v>
      </c>
      <c r="HI35" s="477">
        <f t="shared" si="31"/>
        <v>0.31224471236615492</v>
      </c>
      <c r="HJ35" s="477">
        <f t="shared" si="31"/>
        <v>0.28588314153091532</v>
      </c>
      <c r="HK35" s="477">
        <f t="shared" si="31"/>
        <v>0.26248006171192612</v>
      </c>
      <c r="HL35" s="477">
        <f t="shared" si="31"/>
        <v>0.24161539940369786</v>
      </c>
      <c r="HM35" s="477">
        <f t="shared" si="31"/>
        <v>0.22294520588720312</v>
      </c>
      <c r="HN35" s="477">
        <f t="shared" si="31"/>
        <v>0.20618511190719754</v>
      </c>
      <c r="HO35" s="477">
        <f t="shared" si="31"/>
        <v>0.19109791933977829</v>
      </c>
      <c r="HP35" s="477">
        <f t="shared" si="31"/>
        <v>0.17748417143423426</v>
      </c>
      <c r="HQ35" s="477">
        <f t="shared" si="31"/>
        <v>0.16517489964826543</v>
      </c>
      <c r="HR35" s="477">
        <f t="shared" si="31"/>
        <v>0.15402598271998852</v>
      </c>
      <c r="HS35" s="477">
        <f t="shared" si="31"/>
        <v>0.14391371486548404</v>
      </c>
      <c r="HT35" s="477">
        <f t="shared" si="31"/>
        <v>0.13473129119502716</v>
      </c>
      <c r="HU35" s="477">
        <f t="shared" si="31"/>
        <v>0.12638599628452285</v>
      </c>
      <c r="HV35" s="477">
        <f t="shared" si="31"/>
        <v>0.1187969370826838</v>
      </c>
      <c r="HW35" s="477">
        <f t="shared" si="32"/>
        <v>0.11189320104142009</v>
      </c>
      <c r="HX35" s="477">
        <f t="shared" si="15"/>
        <v>0.10561234923481704</v>
      </c>
      <c r="HY35" s="477">
        <f t="shared" si="15"/>
        <v>9.9899175466069468E-2</v>
      </c>
      <c r="HZ35" s="477">
        <f t="shared" si="15"/>
        <v>9.470467813556932E-2</v>
      </c>
      <c r="IA35" s="477">
        <f t="shared" si="15"/>
        <v>8.9985203473784692E-2</v>
      </c>
      <c r="IB35" s="477">
        <f t="shared" si="15"/>
        <v>8.5701727695421934E-2</v>
      </c>
      <c r="IC35" s="477">
        <f t="shared" si="15"/>
        <v>8.1819252463686015E-2</v>
      </c>
      <c r="ID35" s="477">
        <f t="shared" si="15"/>
        <v>7.8306293309105934E-2</v>
      </c>
      <c r="IE35" s="477">
        <f t="shared" si="15"/>
        <v>7.5134444720507801E-2</v>
      </c>
    </row>
    <row r="36" spans="1:320">
      <c r="J36" s="252"/>
      <c r="K36" s="499">
        <v>25000</v>
      </c>
      <c r="L36" s="382">
        <f t="shared" si="21"/>
        <v>7.6199999999999992</v>
      </c>
      <c r="M36" s="382">
        <v>250</v>
      </c>
      <c r="N36" s="491"/>
      <c r="O36" s="263"/>
      <c r="P36" s="383">
        <f t="shared" si="16"/>
        <v>-4.5300000000003706</v>
      </c>
      <c r="Q36" s="383">
        <f>$Q$11-Konstanten!$C$33*K36</f>
        <v>268.61999999999961</v>
      </c>
      <c r="R36" s="382">
        <f t="shared" si="22"/>
        <v>638.66887845624865</v>
      </c>
      <c r="S36" s="263">
        <f t="shared" si="23"/>
        <v>0.41089110214204622</v>
      </c>
      <c r="T36" s="492"/>
      <c r="U36" s="492"/>
      <c r="V36" s="170"/>
      <c r="X36" s="524">
        <v>25000</v>
      </c>
      <c r="Y36" s="410">
        <f t="shared" si="38"/>
        <v>2.2443882050322241E-2</v>
      </c>
      <c r="Z36" s="410">
        <f t="shared" si="38"/>
        <v>4.4882772418706945E-2</v>
      </c>
      <c r="AA36" s="410">
        <f t="shared" si="38"/>
        <v>6.7311695592239026E-2</v>
      </c>
      <c r="AB36" s="410">
        <f t="shared" si="38"/>
        <v>8.9725708267317184E-2</v>
      </c>
      <c r="AC36" s="410">
        <f t="shared" si="38"/>
        <v>0.11211991513483591</v>
      </c>
      <c r="AD36" s="410">
        <f t="shared" si="38"/>
        <v>0.13448948428730606</v>
      </c>
      <c r="AE36" s="410">
        <f t="shared" si="38"/>
        <v>0.15682966213079955</v>
      </c>
      <c r="AF36" s="410">
        <f t="shared" si="38"/>
        <v>0.17913578769175079</v>
      </c>
      <c r="AG36" s="410">
        <f t="shared" si="38"/>
        <v>0.20140330621766797</v>
      </c>
      <c r="AH36" s="410">
        <f t="shared" si="38"/>
        <v>0.22362778198065711</v>
      </c>
      <c r="AI36" s="410">
        <f t="shared" si="38"/>
        <v>0.24580491020387624</v>
      </c>
      <c r="AJ36" s="410">
        <f t="shared" si="38"/>
        <v>0.26793052804301759</v>
      </c>
      <c r="AK36" s="410">
        <f t="shared" si="38"/>
        <v>0.29000062456730763</v>
      </c>
      <c r="AL36" s="410">
        <f t="shared" si="38"/>
        <v>0.31201134969733668</v>
      </c>
      <c r="AM36" s="410">
        <f t="shared" si="38"/>
        <v>0.33395902206985706</v>
      </c>
      <c r="AN36" s="410">
        <f t="shared" si="38"/>
        <v>0.3558401358122667</v>
      </c>
      <c r="AO36" s="410">
        <f t="shared" si="24"/>
        <v>0.37765136622170414</v>
      </c>
      <c r="AP36" s="410">
        <f t="shared" si="24"/>
        <v>0.39938957435533096</v>
      </c>
      <c r="AQ36" s="410">
        <f t="shared" si="24"/>
        <v>0.42105181054908003</v>
      </c>
      <c r="AR36" s="410">
        <f t="shared" si="24"/>
        <v>0.4426353168921292</v>
      </c>
      <c r="AS36" s="410">
        <f t="shared" si="24"/>
        <v>0.46413752869319219</v>
      </c>
      <c r="AT36" s="410">
        <f t="shared" si="24"/>
        <v>0.48555607498249315</v>
      </c>
      <c r="AU36" s="410">
        <f t="shared" si="24"/>
        <v>0.50688877809989208</v>
      </c>
      <c r="AV36" s="410">
        <f t="shared" si="24"/>
        <v>0.52813365242514676</v>
      </c>
      <c r="AW36" s="410">
        <f t="shared" si="24"/>
        <v>0.54928890231051752</v>
      </c>
      <c r="AX36" s="410">
        <f t="shared" si="24"/>
        <v>0.57035291927923248</v>
      </c>
      <c r="AY36" s="410">
        <f t="shared" si="24"/>
        <v>0.59132427855529224</v>
      </c>
      <c r="AZ36" s="410">
        <f t="shared" si="24"/>
        <v>0.61220173499138719</v>
      </c>
      <c r="BA36" s="410">
        <f t="shared" si="24"/>
        <v>0.63298421846178765</v>
      </c>
      <c r="BB36" s="410">
        <f t="shared" si="24"/>
        <v>0.65367082878647642</v>
      </c>
      <c r="BC36" s="410">
        <f t="shared" si="24"/>
        <v>0.67426083025146488</v>
      </c>
      <c r="BD36" s="410">
        <f t="shared" si="24"/>
        <v>0.69475364578821086</v>
      </c>
      <c r="BE36" s="410">
        <f t="shared" si="25"/>
        <v>0.71514885087257063</v>
      </c>
      <c r="BF36" s="410">
        <f t="shared" si="25"/>
        <v>0.7354461672007222</v>
      </c>
      <c r="BG36" s="410">
        <f t="shared" si="25"/>
        <v>0.7556454561962318</v>
      </c>
      <c r="BH36" s="410">
        <f t="shared" si="25"/>
        <v>0.77574671239885951</v>
      </c>
      <c r="BI36" s="410">
        <f t="shared" si="25"/>
        <v>0.79575005678196187</v>
      </c>
      <c r="BJ36" s="410">
        <f t="shared" si="25"/>
        <v>0.81565573004152447</v>
      </c>
      <c r="BK36" s="410">
        <f t="shared" si="25"/>
        <v>0.83546408589597854</v>
      </c>
      <c r="BL36" s="410">
        <f t="shared" si="25"/>
        <v>0.85517558443208541</v>
      </c>
      <c r="BM36" s="253"/>
      <c r="BN36" s="252"/>
      <c r="BO36" s="537">
        <f t="shared" si="18"/>
        <v>250</v>
      </c>
      <c r="BP36" s="524">
        <v>25000</v>
      </c>
      <c r="BQ36" s="382">
        <f t="shared" si="33"/>
        <v>268.64706227455576</v>
      </c>
      <c r="BR36" s="382">
        <f t="shared" si="33"/>
        <v>268.72822502417927</v>
      </c>
      <c r="BS36" s="382">
        <f t="shared" si="33"/>
        <v>268.86341615706442</v>
      </c>
      <c r="BT36" s="382">
        <f t="shared" si="33"/>
        <v>269.05251595314763</v>
      </c>
      <c r="BU36" s="382">
        <f t="shared" si="33"/>
        <v>269.29535770836907</v>
      </c>
      <c r="BV36" s="382">
        <f t="shared" si="33"/>
        <v>269.5917286264264</v>
      </c>
      <c r="BW36" s="382">
        <f t="shared" si="33"/>
        <v>269.94137094805183</v>
      </c>
      <c r="BX36" s="382">
        <f t="shared" si="33"/>
        <v>270.34398330532537</v>
      </c>
      <c r="BY36" s="382">
        <f t="shared" si="33"/>
        <v>270.79922228626714</v>
      </c>
      <c r="BZ36" s="382">
        <f t="shared" si="33"/>
        <v>271.30670419294825</v>
      </c>
      <c r="CA36" s="382">
        <f t="shared" si="33"/>
        <v>271.86600697466673</v>
      </c>
      <c r="CB36" s="382">
        <f t="shared" si="33"/>
        <v>272.47667231637109</v>
      </c>
      <c r="CC36" s="382">
        <f t="shared" si="33"/>
        <v>273.1382078614879</v>
      </c>
      <c r="CD36" s="382">
        <f t="shared" si="33"/>
        <v>273.85008954763128</v>
      </c>
      <c r="CE36" s="382">
        <f t="shared" si="33"/>
        <v>274.61176403333536</v>
      </c>
      <c r="CF36" s="382">
        <f t="shared" si="26"/>
        <v>275.42265119394142</v>
      </c>
      <c r="CG36" s="382">
        <f t="shared" si="26"/>
        <v>276.28214666507512</v>
      </c>
      <c r="CH36" s="382">
        <f t="shared" si="26"/>
        <v>277.1896244127405</v>
      </c>
      <c r="CI36" s="382">
        <f t="shared" si="26"/>
        <v>278.14443930990114</v>
      </c>
      <c r="CJ36" s="382">
        <f t="shared" si="26"/>
        <v>279.14592970049233</v>
      </c>
      <c r="CK36" s="382">
        <f t="shared" si="26"/>
        <v>280.19341993306705</v>
      </c>
      <c r="CL36" s="382">
        <f t="shared" si="26"/>
        <v>281.28622284769057</v>
      </c>
      <c r="CM36" s="382">
        <f t="shared" si="26"/>
        <v>282.42364220122573</v>
      </c>
      <c r="CN36" s="382">
        <f t="shared" si="26"/>
        <v>283.60497501776018</v>
      </c>
      <c r="CO36" s="382">
        <f t="shared" si="26"/>
        <v>284.82951385257661</v>
      </c>
      <c r="CP36" s="382">
        <f t="shared" si="26"/>
        <v>286.09654895973972</v>
      </c>
      <c r="CQ36" s="382">
        <f t="shared" si="26"/>
        <v>287.40537035501728</v>
      </c>
      <c r="CR36" s="382">
        <f t="shared" si="26"/>
        <v>288.75526976747454</v>
      </c>
      <c r="CS36" s="382">
        <f t="shared" si="26"/>
        <v>290.14554247462354</v>
      </c>
      <c r="CT36" s="382">
        <f t="shared" si="26"/>
        <v>291.57548901748095</v>
      </c>
      <c r="CU36" s="382">
        <f t="shared" si="26"/>
        <v>293.04441679326453</v>
      </c>
      <c r="CV36" s="382">
        <f t="shared" si="27"/>
        <v>294.55164152472344</v>
      </c>
      <c r="CW36" s="382">
        <f t="shared" si="6"/>
        <v>296.09648860625731</v>
      </c>
      <c r="CX36" s="382">
        <f t="shared" si="6"/>
        <v>297.67829432801346</v>
      </c>
      <c r="CY36" s="382">
        <f t="shared" si="6"/>
        <v>299.29640698007046</v>
      </c>
      <c r="CZ36" s="382">
        <f t="shared" si="6"/>
        <v>300.95018783961592</v>
      </c>
      <c r="DA36" s="382">
        <f t="shared" si="6"/>
        <v>302.63901204470659</v>
      </c>
      <c r="DB36" s="382">
        <f t="shared" si="6"/>
        <v>304.36226935877039</v>
      </c>
      <c r="DC36" s="382">
        <f t="shared" si="6"/>
        <v>306.11936483047282</v>
      </c>
      <c r="DD36" s="382">
        <f t="shared" si="6"/>
        <v>307.90971935393492</v>
      </c>
      <c r="DE36" s="521"/>
      <c r="DF36" s="252"/>
      <c r="DG36" s="537">
        <f t="shared" si="19"/>
        <v>250</v>
      </c>
      <c r="DH36" s="524">
        <v>25000</v>
      </c>
      <c r="DI36" s="382">
        <f t="shared" si="34"/>
        <v>14.334208977283636</v>
      </c>
      <c r="DJ36" s="382">
        <f t="shared" si="34"/>
        <v>28.665229922662615</v>
      </c>
      <c r="DK36" s="382">
        <f t="shared" si="34"/>
        <v>42.989885130883714</v>
      </c>
      <c r="DL36" s="382">
        <f t="shared" si="34"/>
        <v>57.305017467780026</v>
      </c>
      <c r="DM36" s="382">
        <f t="shared" si="34"/>
        <v>71.607500451775422</v>
      </c>
      <c r="DN36" s="382">
        <f t="shared" si="34"/>
        <v>85.894248093933044</v>
      </c>
      <c r="DO36" s="382">
        <f t="shared" si="34"/>
        <v>100.16222442175015</v>
      </c>
      <c r="DP36" s="382">
        <f t="shared" si="34"/>
        <v>114.40845261646714</v>
      </c>
      <c r="DQ36" s="382">
        <f t="shared" si="34"/>
        <v>128.63002369941842</v>
      </c>
      <c r="DR36" s="382">
        <f t="shared" si="34"/>
        <v>142.82410470924478</v>
      </c>
      <c r="DS36" s="382">
        <f t="shared" si="34"/>
        <v>156.98794631894856</v>
      </c>
      <c r="DT36" s="382">
        <f t="shared" si="34"/>
        <v>171.11888984942453</v>
      </c>
      <c r="DU36" s="382">
        <f t="shared" si="34"/>
        <v>185.21437364401399</v>
      </c>
      <c r="DV36" s="382">
        <f t="shared" si="34"/>
        <v>199.27193877681842</v>
      </c>
      <c r="DW36" s="382">
        <f t="shared" si="34"/>
        <v>213.28923407570119</v>
      </c>
      <c r="DX36" s="382">
        <f t="shared" si="35"/>
        <v>227.26402044893956</v>
      </c>
      <c r="DY36" s="382">
        <f t="shared" si="35"/>
        <v>241.1941745122858</v>
      </c>
      <c r="DZ36" s="382">
        <f t="shared" si="35"/>
        <v>255.07769152063776</v>
      </c>
      <c r="EA36" s="382">
        <f t="shared" si="35"/>
        <v>268.91268761535383</v>
      </c>
      <c r="EB36" s="382">
        <f t="shared" si="35"/>
        <v>282.69740140462238</v>
      </c>
      <c r="EC36" s="382">
        <f t="shared" si="35"/>
        <v>296.430194899936</v>
      </c>
      <c r="ED36" s="382">
        <f t="shared" si="35"/>
        <v>310.1095538366871</v>
      </c>
      <c r="EE36" s="382">
        <f t="shared" si="35"/>
        <v>323.73408741111638</v>
      </c>
      <c r="EF36" s="382">
        <f t="shared" si="35"/>
        <v>337.30252746937072</v>
      </c>
      <c r="EG36" s="382">
        <f t="shared" si="35"/>
        <v>350.81372718712214</v>
      </c>
      <c r="EH36" s="382">
        <f t="shared" si="35"/>
        <v>364.26665928031474</v>
      </c>
      <c r="EI36" s="382">
        <f t="shared" si="35"/>
        <v>377.66041378885888</v>
      </c>
      <c r="EJ36" s="382">
        <f t="shared" si="35"/>
        <v>390.99419547591879</v>
      </c>
      <c r="EK36" s="382">
        <f t="shared" si="35"/>
        <v>404.267320885495</v>
      </c>
      <c r="EL36" s="382">
        <f t="shared" si="35"/>
        <v>417.47921510062542</v>
      </c>
      <c r="EM36" s="382">
        <f t="shared" si="35"/>
        <v>430.62940824368212</v>
      </c>
      <c r="EN36" s="382">
        <f t="shared" si="28"/>
        <v>443.71753175894645</v>
      </c>
      <c r="EO36" s="382">
        <f t="shared" si="9"/>
        <v>456.74331451605968</v>
      </c>
      <c r="EP36" s="382">
        <f t="shared" si="9"/>
        <v>469.70657877103196</v>
      </c>
      <c r="EQ36" s="382">
        <f t="shared" si="9"/>
        <v>482.60723601940771</v>
      </c>
      <c r="ER36" s="382">
        <f t="shared" si="9"/>
        <v>495.44528277390168</v>
      </c>
      <c r="ES36" s="382">
        <f t="shared" si="9"/>
        <v>508.22079629643179</v>
      </c>
      <c r="ET36" s="382">
        <f t="shared" si="9"/>
        <v>520.93393031203311</v>
      </c>
      <c r="EU36" s="382">
        <f t="shared" si="9"/>
        <v>533.58491072965955</v>
      </c>
      <c r="EV36" s="382">
        <f t="shared" si="9"/>
        <v>546.17403139240696</v>
      </c>
      <c r="EW36" s="521"/>
      <c r="EX36" s="252"/>
      <c r="EY36" s="515">
        <f t="shared" si="20"/>
        <v>250</v>
      </c>
      <c r="EZ36" s="524">
        <v>25000</v>
      </c>
      <c r="FA36" s="382">
        <f t="shared" si="36"/>
        <v>155.49706227455579</v>
      </c>
      <c r="FB36" s="382">
        <f t="shared" si="36"/>
        <v>165.57822502417929</v>
      </c>
      <c r="FC36" s="382">
        <f t="shared" si="36"/>
        <v>175.71341615706444</v>
      </c>
      <c r="FD36" s="382">
        <f t="shared" si="36"/>
        <v>185.90251595314766</v>
      </c>
      <c r="FE36" s="382">
        <f t="shared" si="36"/>
        <v>196.14535770836909</v>
      </c>
      <c r="FF36" s="382">
        <f t="shared" si="36"/>
        <v>206.44172862642642</v>
      </c>
      <c r="FG36" s="382">
        <f t="shared" si="36"/>
        <v>216.79137094805185</v>
      </c>
      <c r="FH36" s="382">
        <f t="shared" si="36"/>
        <v>227.19398330532539</v>
      </c>
      <c r="FI36" s="382">
        <f t="shared" si="36"/>
        <v>237.64922228626716</v>
      </c>
      <c r="FJ36" s="382">
        <f t="shared" si="36"/>
        <v>248.15670419294827</v>
      </c>
      <c r="FK36" s="382">
        <f t="shared" si="36"/>
        <v>258.71600697466675</v>
      </c>
      <c r="FL36" s="382">
        <f t="shared" si="36"/>
        <v>269.32667231637112</v>
      </c>
      <c r="FM36" s="382">
        <f t="shared" si="36"/>
        <v>279.98820786148792</v>
      </c>
      <c r="FN36" s="382">
        <f t="shared" si="36"/>
        <v>290.70008954763131</v>
      </c>
      <c r="FO36" s="382">
        <f t="shared" si="36"/>
        <v>301.46176403333538</v>
      </c>
      <c r="FP36" s="382">
        <f t="shared" si="29"/>
        <v>312.27265119394144</v>
      </c>
      <c r="FQ36" s="382">
        <f t="shared" si="29"/>
        <v>323.13214666507514</v>
      </c>
      <c r="FR36" s="382">
        <f t="shared" si="29"/>
        <v>334.03962441274052</v>
      </c>
      <c r="FS36" s="382">
        <f t="shared" si="29"/>
        <v>344.99443930990117</v>
      </c>
      <c r="FT36" s="382">
        <f t="shared" si="29"/>
        <v>355.99592970049235</v>
      </c>
      <c r="FU36" s="382">
        <f t="shared" si="29"/>
        <v>367.04341993306707</v>
      </c>
      <c r="FV36" s="382">
        <f t="shared" si="29"/>
        <v>378.13622284769059</v>
      </c>
      <c r="FW36" s="382">
        <f t="shared" si="29"/>
        <v>389.27364220122575</v>
      </c>
      <c r="FX36" s="382">
        <f t="shared" si="29"/>
        <v>400.4549750177602</v>
      </c>
      <c r="FY36" s="382">
        <f t="shared" si="29"/>
        <v>411.67951385257663</v>
      </c>
      <c r="FZ36" s="382">
        <f t="shared" si="29"/>
        <v>422.94654895973974</v>
      </c>
      <c r="GA36" s="382">
        <f t="shared" si="29"/>
        <v>434.25537035501731</v>
      </c>
      <c r="GB36" s="382">
        <f t="shared" si="29"/>
        <v>445.60526976747457</v>
      </c>
      <c r="GC36" s="382">
        <f t="shared" si="29"/>
        <v>456.99554247462356</v>
      </c>
      <c r="GD36" s="382">
        <f t="shared" si="29"/>
        <v>468.42548901748097</v>
      </c>
      <c r="GE36" s="382">
        <f t="shared" si="29"/>
        <v>479.89441679326455</v>
      </c>
      <c r="GF36" s="382">
        <f t="shared" si="30"/>
        <v>491.40164152472346</v>
      </c>
      <c r="GG36" s="382">
        <f t="shared" si="12"/>
        <v>502.94648860625733</v>
      </c>
      <c r="GH36" s="382">
        <f t="shared" si="12"/>
        <v>514.52829432801354</v>
      </c>
      <c r="GI36" s="382">
        <f t="shared" si="12"/>
        <v>526.14640698007042</v>
      </c>
      <c r="GJ36" s="382">
        <f t="shared" si="12"/>
        <v>537.800187839616</v>
      </c>
      <c r="GK36" s="382">
        <f t="shared" si="12"/>
        <v>549.48901204470667</v>
      </c>
      <c r="GL36" s="382">
        <f t="shared" si="12"/>
        <v>561.21226935877041</v>
      </c>
      <c r="GM36" s="382">
        <f t="shared" si="12"/>
        <v>572.96936483047284</v>
      </c>
      <c r="GN36" s="382">
        <f t="shared" si="12"/>
        <v>584.759719353935</v>
      </c>
      <c r="GO36" s="511"/>
      <c r="GP36" s="521"/>
      <c r="GQ36" s="524">
        <v>25000</v>
      </c>
      <c r="GR36" s="583">
        <f t="shared" si="37"/>
        <v>9.8479695336507387</v>
      </c>
      <c r="GS36" s="477">
        <f t="shared" si="37"/>
        <v>4.7762740948145623</v>
      </c>
      <c r="GT36" s="477">
        <f t="shared" si="37"/>
        <v>3.0873199735728725</v>
      </c>
      <c r="GU36" s="477">
        <f t="shared" si="37"/>
        <v>2.244087937983303</v>
      </c>
      <c r="GV36" s="477">
        <f t="shared" si="37"/>
        <v>1.7391733613221785</v>
      </c>
      <c r="GW36" s="477">
        <f t="shared" si="37"/>
        <v>1.4034406634617016</v>
      </c>
      <c r="GX36" s="477">
        <f t="shared" si="37"/>
        <v>1.1644025200080896</v>
      </c>
      <c r="GY36" s="477">
        <f t="shared" si="37"/>
        <v>0.98581466761857672</v>
      </c>
      <c r="GZ36" s="477">
        <f t="shared" si="37"/>
        <v>0.84754084195462731</v>
      </c>
      <c r="HA36" s="477">
        <f t="shared" si="37"/>
        <v>0.7374987555366449</v>
      </c>
      <c r="HB36" s="477">
        <f t="shared" si="37"/>
        <v>0.64799918109024623</v>
      </c>
      <c r="HC36" s="477">
        <f t="shared" si="37"/>
        <v>0.57391549555612575</v>
      </c>
      <c r="HD36" s="477">
        <f t="shared" si="37"/>
        <v>0.51169805211571362</v>
      </c>
      <c r="HE36" s="477">
        <f t="shared" si="37"/>
        <v>0.45881096622044237</v>
      </c>
      <c r="HF36" s="477">
        <f t="shared" si="37"/>
        <v>0.41339418906788217</v>
      </c>
      <c r="HG36" s="477">
        <f t="shared" si="31"/>
        <v>0.37405230523104804</v>
      </c>
      <c r="HH36" s="477">
        <f t="shared" si="31"/>
        <v>0.33971787386023966</v>
      </c>
      <c r="HI36" s="477">
        <f t="shared" si="31"/>
        <v>0.30956032423444657</v>
      </c>
      <c r="HJ36" s="477">
        <f t="shared" si="31"/>
        <v>0.28292362241893482</v>
      </c>
      <c r="HK36" s="477">
        <f t="shared" si="31"/>
        <v>0.25928263907512333</v>
      </c>
      <c r="HL36" s="477">
        <f t="shared" si="31"/>
        <v>0.23821198463593601</v>
      </c>
      <c r="HM36" s="477">
        <f t="shared" si="31"/>
        <v>0.21936334488691167</v>
      </c>
      <c r="HN36" s="477">
        <f t="shared" si="31"/>
        <v>0.2024487298023683</v>
      </c>
      <c r="HO36" s="477">
        <f t="shared" si="31"/>
        <v>0.18722791086741603</v>
      </c>
      <c r="HP36" s="477">
        <f t="shared" si="31"/>
        <v>0.1734988740420326</v>
      </c>
      <c r="HQ36" s="477">
        <f t="shared" si="31"/>
        <v>0.16109047639814042</v>
      </c>
      <c r="HR36" s="477">
        <f t="shared" si="31"/>
        <v>0.14985673504504327</v>
      </c>
      <c r="HS36" s="477">
        <f t="shared" si="31"/>
        <v>0.1396723402123223</v>
      </c>
      <c r="HT36" s="477">
        <f t="shared" si="31"/>
        <v>0.13042909694910351</v>
      </c>
      <c r="HU36" s="477">
        <f t="shared" si="31"/>
        <v>0.12203307871165733</v>
      </c>
      <c r="HV36" s="477">
        <f t="shared" si="31"/>
        <v>0.11440233204348327</v>
      </c>
      <c r="HW36" s="477">
        <f t="shared" si="32"/>
        <v>0.10746501175365285</v>
      </c>
      <c r="HX36" s="477">
        <f t="shared" si="15"/>
        <v>0.10115785523681285</v>
      </c>
      <c r="HY36" s="477">
        <f t="shared" si="15"/>
        <v>9.5424926076734487E-2</v>
      </c>
      <c r="HZ36" s="477">
        <f t="shared" si="15"/>
        <v>9.0216573045564158E-2</v>
      </c>
      <c r="IA36" s="477">
        <f t="shared" si="15"/>
        <v>8.5488562588743308E-2</v>
      </c>
      <c r="IB36" s="477">
        <f t="shared" si="15"/>
        <v>8.1201351949801409E-2</v>
      </c>
      <c r="IC36" s="477">
        <f t="shared" si="15"/>
        <v>7.7319477006635107E-2</v>
      </c>
      <c r="ID36" s="477">
        <f t="shared" si="15"/>
        <v>7.3811034211886464E-2</v>
      </c>
      <c r="IE36" s="477">
        <f t="shared" si="15"/>
        <v>7.0647240153762586E-2</v>
      </c>
    </row>
    <row r="37" spans="1:320" ht="16.350000000000001" customHeight="1">
      <c r="J37" s="252"/>
      <c r="K37" s="499">
        <v>26000</v>
      </c>
      <c r="L37" s="382">
        <f t="shared" si="21"/>
        <v>7.9247999999999994</v>
      </c>
      <c r="M37" s="382">
        <v>260</v>
      </c>
      <c r="N37" s="491"/>
      <c r="O37" s="263"/>
      <c r="P37" s="383">
        <f t="shared" si="16"/>
        <v>-6.5112000000003718</v>
      </c>
      <c r="Q37" s="383">
        <f>$Q$11-Konstanten!$C$33*K37</f>
        <v>266.63879999999961</v>
      </c>
      <c r="R37" s="382">
        <f t="shared" si="22"/>
        <v>636.30927654739151</v>
      </c>
      <c r="S37" s="263">
        <f t="shared" si="23"/>
        <v>0.39521106734602024</v>
      </c>
      <c r="T37" s="492"/>
      <c r="U37" s="492"/>
      <c r="V37" s="170"/>
      <c r="X37" s="524">
        <v>26000</v>
      </c>
      <c r="Y37" s="410">
        <f t="shared" si="38"/>
        <v>2.2884725754445261E-2</v>
      </c>
      <c r="Z37" s="410">
        <f t="shared" si="38"/>
        <v>4.5764019168430883E-2</v>
      </c>
      <c r="AA37" s="410">
        <f t="shared" si="38"/>
        <v>6.8632466227760272E-2</v>
      </c>
      <c r="AB37" s="410">
        <f t="shared" si="38"/>
        <v>9.1484689418200593E-2</v>
      </c>
      <c r="AC37" s="410">
        <f t="shared" si="38"/>
        <v>0.11431536559666082</v>
      </c>
      <c r="AD37" s="410">
        <f t="shared" si="38"/>
        <v>0.1371192434145152</v>
      </c>
      <c r="AE37" s="410">
        <f t="shared" si="38"/>
        <v>0.15989116015473862</v>
      </c>
      <c r="AF37" s="410">
        <f t="shared" si="38"/>
        <v>0.1826260578535317</v>
      </c>
      <c r="AG37" s="410">
        <f t="shared" si="38"/>
        <v>0.20531899858809485</v>
      </c>
      <c r="AH37" s="410">
        <f t="shared" si="38"/>
        <v>0.22796517882449477</v>
      </c>
      <c r="AI37" s="410">
        <f t="shared" si="38"/>
        <v>0.2505599427333185</v>
      </c>
      <c r="AJ37" s="410">
        <f t="shared" si="38"/>
        <v>0.27309879439551105</v>
      </c>
      <c r="AK37" s="410">
        <f t="shared" si="38"/>
        <v>0.29557740883588257</v>
      </c>
      <c r="AL37" s="410">
        <f t="shared" si="38"/>
        <v>0.31799164183744155</v>
      </c>
      <c r="AM37" s="410">
        <f t="shared" si="38"/>
        <v>0.34033753850522003</v>
      </c>
      <c r="AN37" s="410">
        <f t="shared" si="38"/>
        <v>0.36261134056336597</v>
      </c>
      <c r="AO37" s="410">
        <f t="shared" si="24"/>
        <v>0.38480949238396212</v>
      </c>
      <c r="AP37" s="410">
        <f t="shared" si="24"/>
        <v>0.40692864575979815</v>
      </c>
      <c r="AQ37" s="410">
        <f t="shared" si="24"/>
        <v>0.42896566344602882</v>
      </c>
      <c r="AR37" s="410">
        <f t="shared" si="24"/>
        <v>0.45091762150719067</v>
      </c>
      <c r="AS37" s="410">
        <f t="shared" si="24"/>
        <v>0.47278181051638329</v>
      </c>
      <c r="AT37" s="410">
        <f t="shared" si="24"/>
        <v>0.49455573566211875</v>
      </c>
      <c r="AU37" s="410">
        <f t="shared" si="24"/>
        <v>0.51623711582586918</v>
      </c>
      <c r="AV37" s="410">
        <f t="shared" si="24"/>
        <v>0.53782388169924944</v>
      </c>
      <c r="AW37" s="410">
        <f t="shared" si="24"/>
        <v>0.55931417301431985</v>
      </c>
      <c r="AX37" s="410">
        <f t="shared" si="24"/>
        <v>0.58070633496374213</v>
      </c>
      <c r="AY37" s="410">
        <f t="shared" si="24"/>
        <v>0.60199891388931726</v>
      </c>
      <c r="AZ37" s="410">
        <f t="shared" si="24"/>
        <v>0.62319065231828386</v>
      </c>
      <c r="BA37" s="410">
        <f t="shared" si="24"/>
        <v>0.64428048342631627</v>
      </c>
      <c r="BB37" s="410">
        <f t="shared" si="24"/>
        <v>0.66526752500485675</v>
      </c>
      <c r="BC37" s="410">
        <f t="shared" si="24"/>
        <v>0.68615107300830591</v>
      </c>
      <c r="BD37" s="410">
        <f t="shared" si="24"/>
        <v>0.70693059475371667</v>
      </c>
      <c r="BE37" s="410">
        <f t="shared" si="25"/>
        <v>0.72760572184221839</v>
      </c>
      <c r="BF37" s="410">
        <f t="shared" si="25"/>
        <v>0.74817624286749784</v>
      </c>
      <c r="BG37" s="410">
        <f t="shared" si="25"/>
        <v>0.76864209597241739</v>
      </c>
      <c r="BH37" s="410">
        <f t="shared" si="25"/>
        <v>0.78900336131039184</v>
      </c>
      <c r="BI37" s="410">
        <f t="shared" si="25"/>
        <v>0.80926025346346919</v>
      </c>
      <c r="BJ37" s="410">
        <f t="shared" si="25"/>
        <v>0.82941311386440264</v>
      </c>
      <c r="BK37" s="410">
        <f t="shared" si="25"/>
        <v>0.84946240326529232</v>
      </c>
      <c r="BL37" s="410">
        <f t="shared" si="25"/>
        <v>0.86940869429076639</v>
      </c>
      <c r="BM37" s="253"/>
      <c r="BN37" s="252"/>
      <c r="BO37" s="537">
        <f t="shared" si="18"/>
        <v>260</v>
      </c>
      <c r="BP37" s="524">
        <v>26000</v>
      </c>
      <c r="BQ37" s="382">
        <f t="shared" si="33"/>
        <v>266.66672831707109</v>
      </c>
      <c r="BR37" s="382">
        <f t="shared" si="33"/>
        <v>266.75048675153823</v>
      </c>
      <c r="BS37" s="382">
        <f t="shared" si="33"/>
        <v>266.88999590304456</v>
      </c>
      <c r="BT37" s="382">
        <f t="shared" si="33"/>
        <v>267.08512393549756</v>
      </c>
      <c r="BU37" s="382">
        <f t="shared" si="33"/>
        <v>267.33568731761051</v>
      </c>
      <c r="BV37" s="382">
        <f t="shared" si="33"/>
        <v>267.64145184737487</v>
      </c>
      <c r="BW37" s="382">
        <f t="shared" si="33"/>
        <v>268.0021339484793</v>
      </c>
      <c r="BX37" s="382">
        <f t="shared" si="33"/>
        <v>268.4174022236889</v>
      </c>
      <c r="BY37" s="382">
        <f t="shared" si="33"/>
        <v>268.88687924749775</v>
      </c>
      <c r="BZ37" s="382">
        <f t="shared" si="33"/>
        <v>269.41014357800793</v>
      </c>
      <c r="CA37" s="382">
        <f t="shared" si="33"/>
        <v>269.986731966013</v>
      </c>
      <c r="CB37" s="382">
        <f t="shared" si="33"/>
        <v>270.61614173769823</v>
      </c>
      <c r="CC37" s="382">
        <f t="shared" si="33"/>
        <v>271.29783332622105</v>
      </c>
      <c r="CD37" s="382">
        <f t="shared" si="33"/>
        <v>272.03123292671773</v>
      </c>
      <c r="CE37" s="382">
        <f t="shared" si="33"/>
        <v>272.81573524898096</v>
      </c>
      <c r="CF37" s="382">
        <f t="shared" si="26"/>
        <v>273.65070634214902</v>
      </c>
      <c r="CG37" s="382">
        <f t="shared" si="26"/>
        <v>274.53548646622386</v>
      </c>
      <c r="CH37" s="382">
        <f t="shared" si="26"/>
        <v>275.46939298605167</v>
      </c>
      <c r="CI37" s="382">
        <f t="shared" si="26"/>
        <v>276.45172326451791</v>
      </c>
      <c r="CJ37" s="382">
        <f t="shared" si="26"/>
        <v>277.481757533088</v>
      </c>
      <c r="CK37" s="382">
        <f t="shared" si="26"/>
        <v>278.55876171942532</v>
      </c>
      <c r="CL37" s="382">
        <f t="shared" si="26"/>
        <v>279.68199021357515</v>
      </c>
      <c r="CM37" s="382">
        <f t="shared" si="26"/>
        <v>280.85068855609649</v>
      </c>
      <c r="CN37" s="382">
        <f t="shared" si="26"/>
        <v>282.06409603348766</v>
      </c>
      <c r="CO37" s="382">
        <f t="shared" si="26"/>
        <v>283.32144816825189</v>
      </c>
      <c r="CP37" s="382">
        <f t="shared" si="26"/>
        <v>284.62197909295753</v>
      </c>
      <c r="CQ37" s="382">
        <f t="shared" si="26"/>
        <v>285.9649237996033</v>
      </c>
      <c r="CR37" s="382">
        <f t="shared" si="26"/>
        <v>287.34952025751016</v>
      </c>
      <c r="CS37" s="382">
        <f t="shared" si="26"/>
        <v>288.77501139476647</v>
      </c>
      <c r="CT37" s="382">
        <f t="shared" si="26"/>
        <v>290.24064693995405</v>
      </c>
      <c r="CU37" s="382">
        <f t="shared" si="26"/>
        <v>291.74568512245946</v>
      </c>
      <c r="CV37" s="382">
        <f t="shared" si="27"/>
        <v>293.28939423111251</v>
      </c>
      <c r="CW37" s="382">
        <f t="shared" si="6"/>
        <v>294.87105403218629</v>
      </c>
      <c r="CX37" s="382">
        <f t="shared" si="6"/>
        <v>296.48995704894247</v>
      </c>
      <c r="CY37" s="382">
        <f t="shared" si="6"/>
        <v>298.14540970590241</v>
      </c>
      <c r="CZ37" s="382">
        <f t="shared" si="6"/>
        <v>299.83673334188285</v>
      </c>
      <c r="DA37" s="382">
        <f t="shared" si="6"/>
        <v>301.56326509654701</v>
      </c>
      <c r="DB37" s="382">
        <f t="shared" si="6"/>
        <v>303.32435867580699</v>
      </c>
      <c r="DC37" s="382">
        <f t="shared" si="6"/>
        <v>305.11938500187176</v>
      </c>
      <c r="DD37" s="382">
        <f t="shared" si="6"/>
        <v>306.94773275407715</v>
      </c>
      <c r="DE37" s="521"/>
      <c r="DF37" s="252"/>
      <c r="DG37" s="537">
        <f t="shared" si="19"/>
        <v>260</v>
      </c>
      <c r="DH37" s="524">
        <v>26000</v>
      </c>
      <c r="DI37" s="382">
        <f t="shared" si="34"/>
        <v>14.561763288796522</v>
      </c>
      <c r="DJ37" s="382">
        <f t="shared" si="34"/>
        <v>29.120069928965211</v>
      </c>
      <c r="DK37" s="382">
        <f t="shared" si="34"/>
        <v>43.671474933049417</v>
      </c>
      <c r="DL37" s="382">
        <f t="shared" si="34"/>
        <v>58.212556538858024</v>
      </c>
      <c r="DM37" s="382">
        <f t="shared" si="34"/>
        <v>72.739927581061821</v>
      </c>
      <c r="DN37" s="382">
        <f t="shared" si="34"/>
        <v>87.250246577815844</v>
      </c>
      <c r="DO37" s="382">
        <f t="shared" si="34"/>
        <v>101.74022844438484</v>
      </c>
      <c r="DP37" s="382">
        <f t="shared" si="34"/>
        <v>116.20665475148282</v>
      </c>
      <c r="DQ37" s="382">
        <f t="shared" si="34"/>
        <v>130.64638345302552</v>
      </c>
      <c r="DR37" s="382">
        <f t="shared" si="34"/>
        <v>145.05635801581099</v>
      </c>
      <c r="DS37" s="382">
        <f t="shared" si="34"/>
        <v>159.43361589239373</v>
      </c>
      <c r="DT37" s="382">
        <f t="shared" si="34"/>
        <v>173.77529628777245</v>
      </c>
      <c r="DU37" s="382">
        <f t="shared" si="34"/>
        <v>188.07864718011299</v>
      </c>
      <c r="DV37" s="382">
        <f t="shared" si="34"/>
        <v>202.34103156569967</v>
      </c>
      <c r="DW37" s="382">
        <f t="shared" si="34"/>
        <v>216.55993290817656</v>
      </c>
      <c r="DX37" s="382">
        <f t="shared" si="35"/>
        <v>230.7329597817552</v>
      </c>
      <c r="DY37" s="382">
        <f t="shared" si="35"/>
        <v>244.85784970740789</v>
      </c>
      <c r="DZ37" s="382">
        <f t="shared" si="35"/>
        <v>258.93247218982691</v>
      </c>
      <c r="EA37" s="382">
        <f t="shared" si="35"/>
        <v>272.95483097101442</v>
      </c>
      <c r="EB37" s="382">
        <f t="shared" si="35"/>
        <v>286.92306552371099</v>
      </c>
      <c r="EC37" s="382">
        <f t="shared" si="35"/>
        <v>300.83545181444578</v>
      </c>
      <c r="ED37" s="382">
        <f t="shared" si="35"/>
        <v>314.69040237152575</v>
      </c>
      <c r="EE37" s="382">
        <f t="shared" si="35"/>
        <v>328.48646569807079</v>
      </c>
      <c r="EF37" s="382">
        <f t="shared" si="35"/>
        <v>342.22232507395927</v>
      </c>
      <c r="EG37" s="382">
        <f t="shared" si="35"/>
        <v>355.89679679344442</v>
      </c>
      <c r="EH37" s="382">
        <f t="shared" si="35"/>
        <v>369.50882788726597</v>
      </c>
      <c r="EI37" s="382">
        <f t="shared" si="35"/>
        <v>383.05749337922691</v>
      </c>
      <c r="EJ37" s="382">
        <f t="shared" si="35"/>
        <v>396.54199312774421</v>
      </c>
      <c r="EK37" s="382">
        <f t="shared" si="35"/>
        <v>409.96164830260295</v>
      </c>
      <c r="EL37" s="382">
        <f t="shared" si="35"/>
        <v>423.31589754631409</v>
      </c>
      <c r="EM37" s="382">
        <f t="shared" si="35"/>
        <v>436.60429286813155</v>
      </c>
      <c r="EN37" s="382">
        <f t="shared" si="28"/>
        <v>449.82649531695466</v>
      </c>
      <c r="EO37" s="382">
        <f t="shared" si="9"/>
        <v>462.98227047716455</v>
      </c>
      <c r="EP37" s="382">
        <f t="shared" si="9"/>
        <v>476.07148382896304</v>
      </c>
      <c r="EQ37" s="382">
        <f t="shared" si="9"/>
        <v>489.0940960120796</v>
      </c>
      <c r="ER37" s="382">
        <f t="shared" si="9"/>
        <v>502.05015802887556</v>
      </c>
      <c r="ES37" s="382">
        <f t="shared" si="9"/>
        <v>514.93980641989879</v>
      </c>
      <c r="ET37" s="382">
        <f t="shared" si="9"/>
        <v>527.76325844197731</v>
      </c>
      <c r="EU37" s="382">
        <f t="shared" si="9"/>
        <v>540.52080727594671</v>
      </c>
      <c r="EV37" s="382">
        <f t="shared" si="9"/>
        <v>553.21281728816984</v>
      </c>
      <c r="EW37" s="521"/>
      <c r="EX37" s="252"/>
      <c r="EY37" s="515">
        <f t="shared" si="20"/>
        <v>260</v>
      </c>
      <c r="EZ37" s="524">
        <v>26000</v>
      </c>
      <c r="FA37" s="382">
        <f t="shared" si="36"/>
        <v>159.51672831707111</v>
      </c>
      <c r="FB37" s="382">
        <f t="shared" si="36"/>
        <v>169.60048675153826</v>
      </c>
      <c r="FC37" s="382">
        <f t="shared" si="36"/>
        <v>179.73999590304459</v>
      </c>
      <c r="FD37" s="382">
        <f t="shared" si="36"/>
        <v>189.93512393549759</v>
      </c>
      <c r="FE37" s="382">
        <f t="shared" si="36"/>
        <v>200.18568731761053</v>
      </c>
      <c r="FF37" s="382">
        <f t="shared" si="36"/>
        <v>210.49145184737489</v>
      </c>
      <c r="FG37" s="382">
        <f t="shared" si="36"/>
        <v>220.85213394847932</v>
      </c>
      <c r="FH37" s="382">
        <f t="shared" si="36"/>
        <v>231.26740222368892</v>
      </c>
      <c r="FI37" s="382">
        <f t="shared" si="36"/>
        <v>241.73687924749777</v>
      </c>
      <c r="FJ37" s="382">
        <f t="shared" si="36"/>
        <v>252.26014357800796</v>
      </c>
      <c r="FK37" s="382">
        <f t="shared" si="36"/>
        <v>262.83673196601302</v>
      </c>
      <c r="FL37" s="382">
        <f t="shared" si="36"/>
        <v>273.46614173769825</v>
      </c>
      <c r="FM37" s="382">
        <f t="shared" si="36"/>
        <v>284.14783332622108</v>
      </c>
      <c r="FN37" s="382">
        <f t="shared" si="36"/>
        <v>294.88123292671776</v>
      </c>
      <c r="FO37" s="382">
        <f t="shared" si="36"/>
        <v>305.66573524898098</v>
      </c>
      <c r="FP37" s="382">
        <f t="shared" si="29"/>
        <v>316.50070634214904</v>
      </c>
      <c r="FQ37" s="382">
        <f t="shared" si="29"/>
        <v>327.38548646622388</v>
      </c>
      <c r="FR37" s="382">
        <f t="shared" si="29"/>
        <v>338.3193929860517</v>
      </c>
      <c r="FS37" s="382">
        <f t="shared" si="29"/>
        <v>349.30172326451793</v>
      </c>
      <c r="FT37" s="382">
        <f t="shared" si="29"/>
        <v>360.33175753308802</v>
      </c>
      <c r="FU37" s="382">
        <f t="shared" si="29"/>
        <v>371.40876171942534</v>
      </c>
      <c r="FV37" s="382">
        <f t="shared" si="29"/>
        <v>382.53199021357517</v>
      </c>
      <c r="FW37" s="382">
        <f t="shared" si="29"/>
        <v>393.70068855609651</v>
      </c>
      <c r="FX37" s="382">
        <f t="shared" si="29"/>
        <v>404.91409603348768</v>
      </c>
      <c r="FY37" s="382">
        <f t="shared" si="29"/>
        <v>416.17144816825191</v>
      </c>
      <c r="FZ37" s="382">
        <f t="shared" si="29"/>
        <v>427.47197909295755</v>
      </c>
      <c r="GA37" s="382">
        <f t="shared" si="29"/>
        <v>438.81492379960332</v>
      </c>
      <c r="GB37" s="382">
        <f t="shared" si="29"/>
        <v>450.19952025751019</v>
      </c>
      <c r="GC37" s="382">
        <f t="shared" si="29"/>
        <v>461.62501139476649</v>
      </c>
      <c r="GD37" s="382">
        <f t="shared" si="29"/>
        <v>473.09064693995407</v>
      </c>
      <c r="GE37" s="382">
        <f t="shared" si="29"/>
        <v>484.59568512245949</v>
      </c>
      <c r="GF37" s="382">
        <f t="shared" si="30"/>
        <v>496.13939423111253</v>
      </c>
      <c r="GG37" s="382">
        <f t="shared" si="12"/>
        <v>507.72105403218632</v>
      </c>
      <c r="GH37" s="382">
        <f t="shared" si="12"/>
        <v>519.33995704894255</v>
      </c>
      <c r="GI37" s="382">
        <f t="shared" si="12"/>
        <v>530.99540970590238</v>
      </c>
      <c r="GJ37" s="382">
        <f t="shared" si="12"/>
        <v>542.68673334188293</v>
      </c>
      <c r="GK37" s="382">
        <f t="shared" si="12"/>
        <v>554.41326509654709</v>
      </c>
      <c r="GL37" s="382">
        <f t="shared" si="12"/>
        <v>566.17435867580707</v>
      </c>
      <c r="GM37" s="382">
        <f t="shared" si="12"/>
        <v>577.96938500187184</v>
      </c>
      <c r="GN37" s="382">
        <f t="shared" si="12"/>
        <v>589.79773275407717</v>
      </c>
      <c r="GO37" s="511"/>
      <c r="GP37" s="521"/>
      <c r="GQ37" s="524">
        <v>26000</v>
      </c>
      <c r="GR37" s="583">
        <f t="shared" si="37"/>
        <v>9.9544926087213295</v>
      </c>
      <c r="GS37" s="477">
        <f t="shared" si="37"/>
        <v>4.8241785533227608</v>
      </c>
      <c r="GT37" s="477">
        <f t="shared" si="37"/>
        <v>3.115729917036123</v>
      </c>
      <c r="GU37" s="477">
        <f t="shared" si="37"/>
        <v>2.2627861621008205</v>
      </c>
      <c r="GV37" s="477">
        <f t="shared" si="37"/>
        <v>1.7520743280163755</v>
      </c>
      <c r="GW37" s="477">
        <f t="shared" si="37"/>
        <v>1.4125026587706426</v>
      </c>
      <c r="GX37" s="477">
        <f t="shared" si="37"/>
        <v>1.1707454103978709</v>
      </c>
      <c r="GY37" s="477">
        <f t="shared" si="37"/>
        <v>0.99013905630682397</v>
      </c>
      <c r="GZ37" s="477">
        <f t="shared" si="37"/>
        <v>0.8503143589459965</v>
      </c>
      <c r="HA37" s="477">
        <f t="shared" si="37"/>
        <v>0.73904920148699638</v>
      </c>
      <c r="HB37" s="477">
        <f t="shared" si="37"/>
        <v>0.64856533231617219</v>
      </c>
      <c r="HC37" s="477">
        <f t="shared" si="37"/>
        <v>0.57367673990230139</v>
      </c>
      <c r="HD37" s="477">
        <f t="shared" si="37"/>
        <v>0.51079262631077782</v>
      </c>
      <c r="HE37" s="477">
        <f t="shared" si="37"/>
        <v>0.45734768002786674</v>
      </c>
      <c r="HF37" s="477">
        <f t="shared" si="37"/>
        <v>0.41146024171787177</v>
      </c>
      <c r="HG37" s="477">
        <f t="shared" si="31"/>
        <v>0.37171865970739298</v>
      </c>
      <c r="HH37" s="477">
        <f t="shared" si="31"/>
        <v>0.33704305113122623</v>
      </c>
      <c r="HI37" s="477">
        <f t="shared" si="31"/>
        <v>0.30659314424660172</v>
      </c>
      <c r="HJ37" s="477">
        <f t="shared" si="31"/>
        <v>0.27970522456739716</v>
      </c>
      <c r="HK37" s="477">
        <f t="shared" si="31"/>
        <v>0.25584799840119732</v>
      </c>
      <c r="HL37" s="477">
        <f t="shared" si="31"/>
        <v>0.23459106790548387</v>
      </c>
      <c r="HM37" s="477">
        <f t="shared" si="31"/>
        <v>0.21558200482376058</v>
      </c>
      <c r="HN37" s="477">
        <f t="shared" si="31"/>
        <v>0.1985294058293639</v>
      </c>
      <c r="HO37" s="477">
        <f t="shared" si="31"/>
        <v>0.18319018476068094</v>
      </c>
      <c r="HP37" s="477">
        <f t="shared" si="31"/>
        <v>0.16935991534026007</v>
      </c>
      <c r="HQ37" s="477">
        <f t="shared" si="31"/>
        <v>0.1568654030192092</v>
      </c>
      <c r="HR37" s="477">
        <f t="shared" si="31"/>
        <v>0.14555890795530413</v>
      </c>
      <c r="HS37" s="477">
        <f t="shared" si="31"/>
        <v>0.13531360627544042</v>
      </c>
      <c r="HT37" s="477">
        <f t="shared" si="31"/>
        <v>0.12601999066515002</v>
      </c>
      <c r="HU37" s="477">
        <f t="shared" si="31"/>
        <v>0.11758299105266706</v>
      </c>
      <c r="HV37" s="477">
        <f t="shared" si="31"/>
        <v>0.1099196527342045</v>
      </c>
      <c r="HW37" s="477">
        <f t="shared" si="32"/>
        <v>0.10295724995372958</v>
      </c>
      <c r="HX37" s="477">
        <f t="shared" si="15"/>
        <v>9.6631742526366138E-2</v>
      </c>
      <c r="HY37" s="477">
        <f t="shared" si="15"/>
        <v>9.0886504841622612E-2</v>
      </c>
      <c r="HZ37" s="477">
        <f t="shared" si="15"/>
        <v>8.5671272737644938E-2</v>
      </c>
      <c r="IA37" s="477">
        <f t="shared" si="15"/>
        <v>8.0941265853899297E-2</v>
      </c>
      <c r="IB37" s="477">
        <f t="shared" si="15"/>
        <v>7.6656452238730896E-2</v>
      </c>
      <c r="IC37" s="477">
        <f t="shared" si="15"/>
        <v>7.2780928985515386E-2</v>
      </c>
      <c r="ID37" s="477">
        <f t="shared" si="15"/>
        <v>6.9282398053562594E-2</v>
      </c>
      <c r="IE37" s="477">
        <f t="shared" si="15"/>
        <v>6.6131720601206104E-2</v>
      </c>
    </row>
    <row r="38" spans="1:320">
      <c r="J38" s="252"/>
      <c r="K38" s="499">
        <v>27000</v>
      </c>
      <c r="L38" s="382">
        <f t="shared" si="21"/>
        <v>8.2295999999999996</v>
      </c>
      <c r="M38" s="382">
        <v>270</v>
      </c>
      <c r="N38" s="491"/>
      <c r="O38" s="263"/>
      <c r="P38" s="383">
        <f t="shared" si="16"/>
        <v>-8.492400000000373</v>
      </c>
      <c r="Q38" s="383">
        <f>$Q$11-Konstanten!$C$33*K38</f>
        <v>264.6575999999996</v>
      </c>
      <c r="R38" s="382">
        <f t="shared" si="22"/>
        <v>633.94089198596998</v>
      </c>
      <c r="S38" s="263">
        <f t="shared" si="23"/>
        <v>0.38001910923299465</v>
      </c>
      <c r="T38" s="492"/>
      <c r="U38" s="492"/>
      <c r="V38" s="170"/>
      <c r="X38" s="524">
        <v>27000</v>
      </c>
      <c r="Y38" s="410">
        <f t="shared" si="38"/>
        <v>2.3337611563130203E-2</v>
      </c>
      <c r="Z38" s="410">
        <f t="shared" si="38"/>
        <v>4.6669317287146704E-2</v>
      </c>
      <c r="AA38" s="410">
        <f t="shared" si="38"/>
        <v>6.998923208767073E-2</v>
      </c>
      <c r="AB38" s="410">
        <f t="shared" si="38"/>
        <v>9.3291512209075972E-2</v>
      </c>
      <c r="AC38" s="410">
        <f t="shared" si="38"/>
        <v>0.11657037544006907</v>
      </c>
      <c r="AD38" s="410">
        <f t="shared" si="38"/>
        <v>0.13982012079924794</v>
      </c>
      <c r="AE38" s="410">
        <f t="shared" si="38"/>
        <v>0.16303514752724887</v>
      </c>
      <c r="AF38" s="410">
        <f t="shared" si="38"/>
        <v>0.18620997323369703</v>
      </c>
      <c r="AG38" s="410">
        <f t="shared" si="38"/>
        <v>0.20933925106040163</v>
      </c>
      <c r="AH38" s="410">
        <f t="shared" si="38"/>
        <v>0.23241778573755587</v>
      </c>
      <c r="AI38" s="410">
        <f t="shared" si="38"/>
        <v>0.25544054842651465</v>
      </c>
      <c r="AJ38" s="410">
        <f t="shared" si="38"/>
        <v>0.27840269026074416</v>
      </c>
      <c r="AK38" s="410">
        <f t="shared" si="38"/>
        <v>0.30129955451493889</v>
      </c>
      <c r="AL38" s="410">
        <f t="shared" si="38"/>
        <v>0.32412668735138084</v>
      </c>
      <c r="AM38" s="410">
        <f t="shared" si="38"/>
        <v>0.34687984711123254</v>
      </c>
      <c r="AN38" s="410">
        <f t="shared" si="38"/>
        <v>0.36955501213676667</v>
      </c>
      <c r="AO38" s="410">
        <f t="shared" si="24"/>
        <v>0.39214838712794847</v>
      </c>
      <c r="AP38" s="410">
        <f t="shared" si="24"/>
        <v>0.41465640805310955</v>
      </c>
      <c r="AQ38" s="410">
        <f t="shared" si="24"/>
        <v>0.43707574564842794</v>
      </c>
      <c r="AR38" s="410">
        <f t="shared" si="24"/>
        <v>0.45940330755428893</v>
      </c>
      <c r="AS38" s="410">
        <f t="shared" si="24"/>
        <v>0.48163623914843384</v>
      </c>
      <c r="AT38" s="410">
        <f t="shared" si="24"/>
        <v>0.5037719231457255</v>
      </c>
      <c r="AU38" s="410">
        <f t="shared" si="24"/>
        <v>0.52580797804256807</v>
      </c>
      <c r="AV38" s="410">
        <f t="shared" si="24"/>
        <v>0.54774225549048616</v>
      </c>
      <c r="AW38" s="410">
        <f t="shared" si="24"/>
        <v>0.56957283668796954</v>
      </c>
      <c r="AX38" s="410">
        <f t="shared" si="24"/>
        <v>0.59129802788286856</v>
      </c>
      <c r="AY38" s="410">
        <f t="shared" si="24"/>
        <v>0.61291635507898667</v>
      </c>
      <c r="AZ38" s="410">
        <f t="shared" si="24"/>
        <v>0.63442655804078041</v>
      </c>
      <c r="BA38" s="410">
        <f t="shared" si="24"/>
        <v>0.65582758368887051</v>
      </c>
      <c r="BB38" s="410">
        <f t="shared" si="24"/>
        <v>0.67711857897684635</v>
      </c>
      <c r="BC38" s="410">
        <f t="shared" si="24"/>
        <v>0.6982988833367072</v>
      </c>
      <c r="BD38" s="410">
        <f t="shared" si="24"/>
        <v>0.71936802077633633</v>
      </c>
      <c r="BE38" s="410">
        <f t="shared" si="25"/>
        <v>0.74032569170785423</v>
      </c>
      <c r="BF38" s="410">
        <f t="shared" si="25"/>
        <v>0.76117176458065849</v>
      </c>
      <c r="BG38" s="410">
        <f t="shared" si="25"/>
        <v>0.78190626738758406</v>
      </c>
      <c r="BH38" s="410">
        <f t="shared" si="25"/>
        <v>0.80252937910707078</v>
      </c>
      <c r="BI38" s="410">
        <f t="shared" si="25"/>
        <v>0.82304142113848622</v>
      </c>
      <c r="BJ38" s="410">
        <f t="shared" si="25"/>
        <v>0.84344284878210685</v>
      </c>
      <c r="BK38" s="410">
        <f t="shared" si="25"/>
        <v>0.86373424280964284</v>
      </c>
      <c r="BL38" s="410">
        <f t="shared" si="25"/>
        <v>0.88391630116569908</v>
      </c>
      <c r="BM38" s="253"/>
      <c r="BN38" s="252"/>
      <c r="BO38" s="537">
        <f t="shared" si="18"/>
        <v>270</v>
      </c>
      <c r="BP38" s="524">
        <v>27000</v>
      </c>
      <c r="BQ38" s="382">
        <f t="shared" si="33"/>
        <v>264.68642884078469</v>
      </c>
      <c r="BR38" s="382">
        <f t="shared" si="33"/>
        <v>264.77288618316612</v>
      </c>
      <c r="BS38" s="382">
        <f t="shared" si="33"/>
        <v>264.91688465946157</v>
      </c>
      <c r="BT38" s="382">
        <f t="shared" si="33"/>
        <v>265.11827922885118</v>
      </c>
      <c r="BU38" s="382">
        <f t="shared" si="33"/>
        <v>265.3768680278838</v>
      </c>
      <c r="BV38" s="382">
        <f t="shared" si="33"/>
        <v>265.69239354641633</v>
      </c>
      <c r="BW38" s="382">
        <f t="shared" si="33"/>
        <v>266.06454411459401</v>
      </c>
      <c r="BX38" s="382">
        <f t="shared" si="33"/>
        <v>266.49295568290444</v>
      </c>
      <c r="BY38" s="382">
        <f t="shared" si="33"/>
        <v>266.97721387412878</v>
      </c>
      <c r="BZ38" s="382">
        <f t="shared" si="33"/>
        <v>267.51685628324083</v>
      </c>
      <c r="CA38" s="382">
        <f t="shared" si="33"/>
        <v>268.11137499900639</v>
      </c>
      <c r="CB38" s="382">
        <f t="shared" si="33"/>
        <v>268.76021931924583</v>
      </c>
      <c r="CC38" s="382">
        <f t="shared" si="33"/>
        <v>269.46279863044953</v>
      </c>
      <c r="CD38" s="382">
        <f t="shared" si="33"/>
        <v>270.21848542169334</v>
      </c>
      <c r="CE38" s="382">
        <f t="shared" si="33"/>
        <v>271.02661840256275</v>
      </c>
      <c r="CF38" s="382">
        <f t="shared" si="26"/>
        <v>271.88650569504506</v>
      </c>
      <c r="CG38" s="382">
        <f t="shared" si="26"/>
        <v>272.79742807004988</v>
      </c>
      <c r="CH38" s="382">
        <f t="shared" si="26"/>
        <v>273.75864220032554</v>
      </c>
      <c r="CI38" s="382">
        <f t="shared" si="26"/>
        <v>274.76938390300336</v>
      </c>
      <c r="CJ38" s="382">
        <f t="shared" si="26"/>
        <v>275.82887134676309</v>
      </c>
      <c r="CK38" s="382">
        <f t="shared" si="26"/>
        <v>276.93630820062447</v>
      </c>
      <c r="CL38" s="382">
        <f t="shared" si="26"/>
        <v>278.09088670355692</v>
      </c>
      <c r="CM38" s="382">
        <f t="shared" si="26"/>
        <v>279.29179063642107</v>
      </c>
      <c r="CN38" s="382">
        <f t="shared" si="26"/>
        <v>280.53819818014699</v>
      </c>
      <c r="CO38" s="382">
        <f t="shared" si="26"/>
        <v>281.82928464646523</v>
      </c>
      <c r="CP38" s="382">
        <f t="shared" si="26"/>
        <v>283.16422506990193</v>
      </c>
      <c r="CQ38" s="382">
        <f t="shared" si="26"/>
        <v>284.54219665206904</v>
      </c>
      <c r="CR38" s="382">
        <f t="shared" si="26"/>
        <v>285.96238105151474</v>
      </c>
      <c r="CS38" s="382">
        <f t="shared" si="26"/>
        <v>287.423966514499</v>
      </c>
      <c r="CT38" s="382">
        <f t="shared" si="26"/>
        <v>288.92614984401433</v>
      </c>
      <c r="CU38" s="382">
        <f t="shared" si="26"/>
        <v>290.46813820616154</v>
      </c>
      <c r="CV38" s="382">
        <f t="shared" si="27"/>
        <v>292.04915077460862</v>
      </c>
      <c r="CW38" s="382">
        <f t="shared" si="6"/>
        <v>293.66842021529447</v>
      </c>
      <c r="CX38" s="382">
        <f t="shared" si="6"/>
        <v>295.32519401479396</v>
      </c>
      <c r="CY38" s="382">
        <f t="shared" si="6"/>
        <v>297.01873565683479</v>
      </c>
      <c r="CZ38" s="382">
        <f t="shared" si="6"/>
        <v>298.74832565235999</v>
      </c>
      <c r="DA38" s="382">
        <f t="shared" si="6"/>
        <v>300.5132624292628</v>
      </c>
      <c r="DB38" s="382">
        <f t="shared" si="6"/>
        <v>302.31286308850258</v>
      </c>
      <c r="DC38" s="382">
        <f t="shared" si="6"/>
        <v>304.14646403374877</v>
      </c>
      <c r="DD38" s="382">
        <f t="shared" si="6"/>
        <v>306.01342148200052</v>
      </c>
      <c r="DE38" s="521"/>
      <c r="DF38" s="252"/>
      <c r="DG38" s="537">
        <f t="shared" si="19"/>
        <v>270</v>
      </c>
      <c r="DH38" s="524">
        <v>27000</v>
      </c>
      <c r="DI38" s="382">
        <f t="shared" si="34"/>
        <v>14.794666291152849</v>
      </c>
      <c r="DJ38" s="382">
        <f t="shared" si="34"/>
        <v>29.585588629390031</v>
      </c>
      <c r="DK38" s="382">
        <f t="shared" si="34"/>
        <v>44.369036219071056</v>
      </c>
      <c r="DL38" s="382">
        <f t="shared" si="34"/>
        <v>59.141304464541633</v>
      </c>
      <c r="DM38" s="382">
        <f t="shared" si="34"/>
        <v>73.898727785616799</v>
      </c>
      <c r="DN38" s="382">
        <f t="shared" si="34"/>
        <v>88.637692097061318</v>
      </c>
      <c r="DO38" s="382">
        <f t="shared" si="34"/>
        <v>103.35464684848836</v>
      </c>
      <c r="DP38" s="382">
        <f t="shared" si="34"/>
        <v>118.0461165284535</v>
      </c>
      <c r="DQ38" s="382">
        <f t="shared" si="34"/>
        <v>132.70871154490592</v>
      </c>
      <c r="DR38" s="382">
        <f t="shared" si="34"/>
        <v>147.33913840387021</v>
      </c>
      <c r="DS38" s="382">
        <f t="shared" si="34"/>
        <v>161.93420911889007</v>
      </c>
      <c r="DT38" s="382">
        <f t="shared" si="34"/>
        <v>176.49084979518986</v>
      </c>
      <c r="DU38" s="382">
        <f t="shared" si="34"/>
        <v>191.00610834417574</v>
      </c>
      <c r="DV38" s="382">
        <f t="shared" si="34"/>
        <v>205.47716129599198</v>
      </c>
      <c r="DW38" s="382">
        <f t="shared" si="34"/>
        <v>219.90131968965164</v>
      </c>
      <c r="DX38" s="382">
        <f t="shared" si="35"/>
        <v>234.27603403186782</v>
      </c>
      <c r="DY38" s="382">
        <f t="shared" si="35"/>
        <v>248.59889832675111</v>
      </c>
      <c r="DZ38" s="382">
        <f t="shared" si="35"/>
        <v>262.86765318888661</v>
      </c>
      <c r="EA38" s="382">
        <f t="shared" si="35"/>
        <v>277.08018806179734</v>
      </c>
      <c r="EB38" s="382">
        <f t="shared" si="35"/>
        <v>291.23454257227081</v>
      </c>
      <c r="EC38" s="382">
        <f t="shared" si="35"/>
        <v>305.32890705852611</v>
      </c>
      <c r="ED38" s="382">
        <f t="shared" si="35"/>
        <v>319.36162231648876</v>
      </c>
      <c r="EE38" s="382">
        <f t="shared" si="35"/>
        <v>333.33117861364491</v>
      </c>
      <c r="EF38" s="382">
        <f t="shared" si="35"/>
        <v>347.23621402404586</v>
      </c>
      <c r="EG38" s="382">
        <f t="shared" si="35"/>
        <v>361.07551214095059</v>
      </c>
      <c r="EH38" s="382">
        <f t="shared" si="35"/>
        <v>374.84799922561064</v>
      </c>
      <c r="EI38" s="382">
        <f t="shared" si="35"/>
        <v>388.55274085156231</v>
      </c>
      <c r="EJ38" s="382">
        <f t="shared" si="35"/>
        <v>402.18893810396111</v>
      </c>
      <c r="EK38" s="382">
        <f t="shared" si="35"/>
        <v>415.75592339272595</v>
      </c>
      <c r="EL38" s="382">
        <f t="shared" si="35"/>
        <v>429.25315593685445</v>
      </c>
      <c r="EM38" s="382">
        <f t="shared" si="35"/>
        <v>442.68021697527894</v>
      </c>
      <c r="EN38" s="382">
        <f t="shared" si="28"/>
        <v>456.03680475713242</v>
      </c>
      <c r="EO38" s="382">
        <f t="shared" si="9"/>
        <v>469.32272936140731</v>
      </c>
      <c r="EP38" s="382">
        <f t="shared" si="9"/>
        <v>482.53790739279742</v>
      </c>
      <c r="EQ38" s="382">
        <f t="shared" si="9"/>
        <v>495.68235659710541</v>
      </c>
      <c r="ER38" s="382">
        <f t="shared" si="9"/>
        <v>508.7561904360831</v>
      </c>
      <c r="ES38" s="382">
        <f t="shared" si="9"/>
        <v>521.75961265793228</v>
      </c>
      <c r="ET38" s="382">
        <f t="shared" si="9"/>
        <v>534.69291189611636</v>
      </c>
      <c r="EU38" s="382">
        <f t="shared" si="9"/>
        <v>547.55645632557139</v>
      </c>
      <c r="EV38" s="382">
        <f t="shared" si="9"/>
        <v>560.35068840192253</v>
      </c>
      <c r="EW38" s="521"/>
      <c r="EX38" s="252"/>
      <c r="EY38" s="515">
        <f t="shared" si="20"/>
        <v>270</v>
      </c>
      <c r="EZ38" s="524">
        <v>27000</v>
      </c>
      <c r="FA38" s="382">
        <f t="shared" si="36"/>
        <v>163.53642884078471</v>
      </c>
      <c r="FB38" s="382">
        <f t="shared" si="36"/>
        <v>173.62288618316614</v>
      </c>
      <c r="FC38" s="382">
        <f t="shared" si="36"/>
        <v>183.7668846594616</v>
      </c>
      <c r="FD38" s="382">
        <f t="shared" si="36"/>
        <v>193.9682792288512</v>
      </c>
      <c r="FE38" s="382">
        <f t="shared" si="36"/>
        <v>204.22686802788382</v>
      </c>
      <c r="FF38" s="382">
        <f t="shared" si="36"/>
        <v>214.54239354641635</v>
      </c>
      <c r="FG38" s="382">
        <f t="shared" si="36"/>
        <v>224.91454411459404</v>
      </c>
      <c r="FH38" s="382">
        <f t="shared" si="36"/>
        <v>235.34295568290446</v>
      </c>
      <c r="FI38" s="382">
        <f t="shared" si="36"/>
        <v>245.8272138741288</v>
      </c>
      <c r="FJ38" s="382">
        <f t="shared" si="36"/>
        <v>256.36685628324085</v>
      </c>
      <c r="FK38" s="382">
        <f t="shared" si="36"/>
        <v>266.96137499900641</v>
      </c>
      <c r="FL38" s="382">
        <f t="shared" si="36"/>
        <v>277.61021931924586</v>
      </c>
      <c r="FM38" s="382">
        <f t="shared" si="36"/>
        <v>288.31279863044955</v>
      </c>
      <c r="FN38" s="382">
        <f t="shared" si="36"/>
        <v>299.06848542169337</v>
      </c>
      <c r="FO38" s="382">
        <f t="shared" si="36"/>
        <v>309.87661840256277</v>
      </c>
      <c r="FP38" s="382">
        <f t="shared" si="29"/>
        <v>320.73650569504508</v>
      </c>
      <c r="FQ38" s="382">
        <f t="shared" si="29"/>
        <v>331.6474280700499</v>
      </c>
      <c r="FR38" s="382">
        <f t="shared" si="29"/>
        <v>342.60864220032556</v>
      </c>
      <c r="FS38" s="382">
        <f t="shared" si="29"/>
        <v>353.61938390300338</v>
      </c>
      <c r="FT38" s="382">
        <f t="shared" si="29"/>
        <v>364.67887134676312</v>
      </c>
      <c r="FU38" s="382">
        <f t="shared" si="29"/>
        <v>375.78630820062449</v>
      </c>
      <c r="FV38" s="382">
        <f t="shared" si="29"/>
        <v>386.94088670355694</v>
      </c>
      <c r="FW38" s="382">
        <f t="shared" si="29"/>
        <v>398.14179063642109</v>
      </c>
      <c r="FX38" s="382">
        <f t="shared" si="29"/>
        <v>409.38819818014701</v>
      </c>
      <c r="FY38" s="382">
        <f t="shared" si="29"/>
        <v>420.67928464646525</v>
      </c>
      <c r="FZ38" s="382">
        <f t="shared" si="29"/>
        <v>432.01422506990195</v>
      </c>
      <c r="GA38" s="382">
        <f t="shared" si="29"/>
        <v>443.39219665206906</v>
      </c>
      <c r="GB38" s="382">
        <f t="shared" si="29"/>
        <v>454.81238105151476</v>
      </c>
      <c r="GC38" s="382">
        <f t="shared" si="29"/>
        <v>466.27396651449902</v>
      </c>
      <c r="GD38" s="382">
        <f t="shared" si="29"/>
        <v>477.77614984401436</v>
      </c>
      <c r="GE38" s="382">
        <f t="shared" si="29"/>
        <v>489.31813820616156</v>
      </c>
      <c r="GF38" s="382">
        <f t="shared" si="30"/>
        <v>500.89915077460864</v>
      </c>
      <c r="GG38" s="382">
        <f t="shared" si="12"/>
        <v>512.51842021529455</v>
      </c>
      <c r="GH38" s="382">
        <f t="shared" si="12"/>
        <v>524.17519401479399</v>
      </c>
      <c r="GI38" s="382">
        <f t="shared" si="12"/>
        <v>535.86873565683482</v>
      </c>
      <c r="GJ38" s="382">
        <f t="shared" si="12"/>
        <v>547.59832565236002</v>
      </c>
      <c r="GK38" s="382">
        <f t="shared" si="12"/>
        <v>559.36326242926282</v>
      </c>
      <c r="GL38" s="382">
        <f t="shared" si="12"/>
        <v>571.1628630885026</v>
      </c>
      <c r="GM38" s="382">
        <f t="shared" si="12"/>
        <v>582.99646403374879</v>
      </c>
      <c r="GN38" s="382">
        <f t="shared" si="12"/>
        <v>594.8634214820006</v>
      </c>
      <c r="GO38" s="511"/>
      <c r="GP38" s="521"/>
      <c r="GQ38" s="524">
        <v>27000</v>
      </c>
      <c r="GR38" s="583">
        <f t="shared" si="37"/>
        <v>10.053742316484612</v>
      </c>
      <c r="GS38" s="477">
        <f t="shared" si="37"/>
        <v>4.8684952446979839</v>
      </c>
      <c r="GT38" s="477">
        <f t="shared" si="37"/>
        <v>3.141782204871816</v>
      </c>
      <c r="GU38" s="477">
        <f t="shared" si="37"/>
        <v>2.2797429983159323</v>
      </c>
      <c r="GV38" s="477">
        <f t="shared" si="37"/>
        <v>1.7636046539306363</v>
      </c>
      <c r="GW38" s="477">
        <f t="shared" si="37"/>
        <v>1.4204420091566132</v>
      </c>
      <c r="GX38" s="477">
        <f t="shared" si="37"/>
        <v>1.1761435114214567</v>
      </c>
      <c r="GY38" s="477">
        <f t="shared" si="37"/>
        <v>0.99365267239586041</v>
      </c>
      <c r="GZ38" s="477">
        <f t="shared" si="37"/>
        <v>0.85238188972203144</v>
      </c>
      <c r="HA38" s="477">
        <f t="shared" si="37"/>
        <v>0.73997797910637686</v>
      </c>
      <c r="HB38" s="477">
        <f t="shared" si="37"/>
        <v>0.64857923752853675</v>
      </c>
      <c r="HC38" s="477">
        <f t="shared" si="37"/>
        <v>0.57294397778355499</v>
      </c>
      <c r="HD38" s="477">
        <f t="shared" si="37"/>
        <v>0.50944281902721111</v>
      </c>
      <c r="HE38" s="477">
        <f t="shared" si="37"/>
        <v>0.45548285529836635</v>
      </c>
      <c r="HF38" s="477">
        <f t="shared" si="37"/>
        <v>0.40916215891698116</v>
      </c>
      <c r="HG38" s="477">
        <f t="shared" si="31"/>
        <v>0.36905384718701667</v>
      </c>
      <c r="HH38" s="477">
        <f t="shared" si="31"/>
        <v>0.33406636273239726</v>
      </c>
      <c r="HI38" s="477">
        <f t="shared" si="31"/>
        <v>0.30335032874562218</v>
      </c>
      <c r="HJ38" s="477">
        <f t="shared" si="31"/>
        <v>0.27623481987869686</v>
      </c>
      <c r="HK38" s="477">
        <f t="shared" si="31"/>
        <v>0.25218275320574945</v>
      </c>
      <c r="HL38" s="477">
        <f t="shared" si="31"/>
        <v>0.23075902580227345</v>
      </c>
      <c r="HM38" s="477">
        <f t="shared" si="31"/>
        <v>0.21160734310178583</v>
      </c>
      <c r="HN38" s="477">
        <f t="shared" si="31"/>
        <v>0.19443309291476871</v>
      </c>
      <c r="HO38" s="477">
        <f t="shared" si="31"/>
        <v>0.17899050169864245</v>
      </c>
      <c r="HP38" s="477">
        <f t="shared" si="31"/>
        <v>0.16507287395952661</v>
      </c>
      <c r="HQ38" s="477">
        <f t="shared" si="31"/>
        <v>0.1525050846273413</v>
      </c>
      <c r="HR38" s="477">
        <f t="shared" si="31"/>
        <v>0.14113774022110659</v>
      </c>
      <c r="HS38" s="477">
        <f t="shared" si="31"/>
        <v>0.13084259153331343</v>
      </c>
      <c r="HT38" s="477">
        <f t="shared" si="31"/>
        <v>0.12150889567495922</v>
      </c>
      <c r="HU38" s="477">
        <f t="shared" si="31"/>
        <v>0.11304050590206471</v>
      </c>
      <c r="HV38" s="477">
        <f t="shared" si="31"/>
        <v>0.10535352483006277</v>
      </c>
      <c r="HW38" s="477">
        <f t="shared" si="32"/>
        <v>9.8374397744866629E-2</v>
      </c>
      <c r="HX38" s="477">
        <f t="shared" si="15"/>
        <v>9.2038352612204111E-2</v>
      </c>
      <c r="HY38" s="477">
        <f t="shared" si="15"/>
        <v>8.6288115366867577E-2</v>
      </c>
      <c r="HZ38" s="477">
        <f t="shared" si="15"/>
        <v>8.107284539157647E-2</v>
      </c>
      <c r="IA38" s="477">
        <f t="shared" si="15"/>
        <v>7.6347248341063267E-2</v>
      </c>
      <c r="IB38" s="477">
        <f t="shared" si="15"/>
        <v>7.2070832734199466E-2</v>
      </c>
      <c r="IC38" s="477">
        <f t="shared" si="15"/>
        <v>6.8207283809050889E-2</v>
      </c>
      <c r="ID38" s="477">
        <f t="shared" si="15"/>
        <v>6.4723933575728199E-2</v>
      </c>
      <c r="IE38" s="477">
        <f t="shared" si="15"/>
        <v>6.1591310217724127E-2</v>
      </c>
    </row>
    <row r="39" spans="1:320">
      <c r="J39" s="252"/>
      <c r="K39" s="499">
        <v>28000</v>
      </c>
      <c r="L39" s="382">
        <f t="shared" si="21"/>
        <v>8.5343999999999998</v>
      </c>
      <c r="M39" s="382">
        <v>280</v>
      </c>
      <c r="N39" s="491"/>
      <c r="O39" s="263"/>
      <c r="P39" s="383">
        <f t="shared" si="16"/>
        <v>-10.473600000000374</v>
      </c>
      <c r="Q39" s="383">
        <f>$Q$11-Konstanten!$C$33*K39</f>
        <v>262.6763999999996</v>
      </c>
      <c r="R39" s="382">
        <f t="shared" si="22"/>
        <v>631.56362596627537</v>
      </c>
      <c r="S39" s="263">
        <f t="shared" si="23"/>
        <v>0.36530351911034026</v>
      </c>
      <c r="T39" s="492"/>
      <c r="U39" s="492"/>
      <c r="V39" s="170"/>
      <c r="X39" s="524">
        <v>28000</v>
      </c>
      <c r="Y39" s="410">
        <f t="shared" si="38"/>
        <v>2.3802962151561073E-2</v>
      </c>
      <c r="Z39" s="410">
        <f t="shared" si="38"/>
        <v>4.7599509538816837E-2</v>
      </c>
      <c r="AA39" s="410">
        <f t="shared" si="38"/>
        <v>7.1383250886579319E-2</v>
      </c>
      <c r="AB39" s="410">
        <f t="shared" si="38"/>
        <v>9.5147841683758505E-2</v>
      </c>
      <c r="AC39" s="410">
        <f t="shared" si="38"/>
        <v>0.11888700703426637</v>
      </c>
      <c r="AD39" s="410">
        <f t="shared" si="38"/>
        <v>0.14259456388076089</v>
      </c>
      <c r="AE39" s="410">
        <f t="shared" si="38"/>
        <v>0.16626444240902644</v>
      </c>
      <c r="AF39" s="410">
        <f t="shared" si="38"/>
        <v>0.18989070645457351</v>
      </c>
      <c r="AG39" s="410">
        <f t="shared" si="38"/>
        <v>0.21346757274971956</v>
      </c>
      <c r="AH39" s="410">
        <f t="shared" si="38"/>
        <v>0.2369894288680694</v>
      </c>
      <c r="AI39" s="410">
        <f t="shared" si="38"/>
        <v>0.26045084974400901</v>
      </c>
      <c r="AJ39" s="410">
        <f t="shared" si="38"/>
        <v>0.28384661266686634</v>
      </c>
      <c r="AK39" s="410">
        <f t="shared" si="38"/>
        <v>0.30717171067178994</v>
      </c>
      <c r="AL39" s="410">
        <f t="shared" si="38"/>
        <v>0.33042136427251118</v>
      </c>
      <c r="AM39" s="410">
        <f t="shared" si="38"/>
        <v>0.3535910315036524</v>
      </c>
      <c r="AN39" s="410">
        <f t="shared" si="38"/>
        <v>0.3766764162621245</v>
      </c>
      <c r="AO39" s="410">
        <f t="shared" si="24"/>
        <v>0.39967347495791872</v>
      </c>
      <c r="AP39" s="410">
        <f t="shared" si="24"/>
        <v>0.42257842150391206</v>
      </c>
      <c r="AQ39" s="410">
        <f t="shared" si="24"/>
        <v>0.44538773069168075</v>
      </c>
      <c r="AR39" s="410">
        <f t="shared" si="24"/>
        <v>0.46809814001592337</v>
      </c>
      <c r="AS39" s="410">
        <f t="shared" si="24"/>
        <v>0.4907066500234849</v>
      </c>
      <c r="AT39" s="410">
        <f t="shared" si="24"/>
        <v>0.51321052327411509</v>
      </c>
      <c r="AU39" s="410">
        <f t="shared" si="24"/>
        <v>0.53560728200905972</v>
      </c>
      <c r="AV39" s="410">
        <f t="shared" si="24"/>
        <v>0.55789470463046109</v>
      </c>
      <c r="AW39" s="410">
        <f t="shared" si="24"/>
        <v>0.58007082109909813</v>
      </c>
      <c r="AX39" s="410">
        <f t="shared" si="24"/>
        <v>0.60213390736084049</v>
      </c>
      <c r="AY39" s="410">
        <f t="shared" si="24"/>
        <v>0.6240824789129904</v>
      </c>
      <c r="AZ39" s="410">
        <f t="shared" si="24"/>
        <v>0.64591528362104222</v>
      </c>
      <c r="BA39" s="410">
        <f t="shared" si="24"/>
        <v>0.66763129389416509</v>
      </c>
      <c r="BB39" s="410">
        <f t="shared" si="24"/>
        <v>0.68922969832432068</v>
      </c>
      <c r="BC39" s="410">
        <f t="shared" si="24"/>
        <v>0.7107098928894805</v>
      </c>
      <c r="BD39" s="410">
        <f t="shared" si="24"/>
        <v>0.73207147181612353</v>
      </c>
      <c r="BE39" s="410">
        <f t="shared" si="25"/>
        <v>0.75331421819028443</v>
      </c>
      <c r="BF39" s="410">
        <f t="shared" si="25"/>
        <v>0.77443809439998745</v>
      </c>
      <c r="BG39" s="410">
        <f t="shared" si="25"/>
        <v>0.79544323248521964</v>
      </c>
      <c r="BH39" s="410">
        <f t="shared" si="25"/>
        <v>0.81632992446475794</v>
      </c>
      <c r="BI39" s="410">
        <f t="shared" si="25"/>
        <v>0.83709861270219121</v>
      </c>
      <c r="BJ39" s="410">
        <f t="shared" si="25"/>
        <v>0.85774988036673294</v>
      </c>
      <c r="BK39" s="410">
        <f t="shared" si="25"/>
        <v>0.87828444203774281</v>
      </c>
      <c r="BL39" s="410">
        <f t="shared" si="25"/>
        <v>0.89870313449543471</v>
      </c>
      <c r="BM39" s="253"/>
      <c r="BN39" s="252"/>
      <c r="BO39" s="537">
        <f t="shared" si="18"/>
        <v>280</v>
      </c>
      <c r="BP39" s="524">
        <v>28000</v>
      </c>
      <c r="BQ39" s="382">
        <f t="shared" si="33"/>
        <v>262.70616549185496</v>
      </c>
      <c r="BR39" s="382">
        <f t="shared" si="33"/>
        <v>262.79542988305275</v>
      </c>
      <c r="BS39" s="382">
        <f t="shared" si="33"/>
        <v>262.94409711828121</v>
      </c>
      <c r="BT39" s="382">
        <f t="shared" si="33"/>
        <v>263.15200776207968</v>
      </c>
      <c r="BU39" s="382">
        <f t="shared" si="33"/>
        <v>263.418939974951</v>
      </c>
      <c r="BV39" s="382">
        <f t="shared" si="33"/>
        <v>263.74461086217406</v>
      </c>
      <c r="BW39" s="382">
        <f t="shared" si="33"/>
        <v>264.12867817805329</v>
      </c>
      <c r="BX39" s="382">
        <f t="shared" si="33"/>
        <v>264.57074236407345</v>
      </c>
      <c r="BY39" s="382">
        <f t="shared" si="33"/>
        <v>265.07034889563641</v>
      </c>
      <c r="BZ39" s="382">
        <f t="shared" si="33"/>
        <v>265.6269909087942</v>
      </c>
      <c r="CA39" s="382">
        <f t="shared" si="33"/>
        <v>266.2401120757296</v>
      </c>
      <c r="CB39" s="382">
        <f t="shared" si="33"/>
        <v>266.90910969570359</v>
      </c>
      <c r="CC39" s="382">
        <f t="shared" si="33"/>
        <v>267.63333796678694</v>
      </c>
      <c r="CD39" s="382">
        <f t="shared" si="33"/>
        <v>268.41211140295093</v>
      </c>
      <c r="CE39" s="382">
        <f t="shared" si="33"/>
        <v>269.24470836095747</v>
      </c>
      <c r="CF39" s="382">
        <f t="shared" si="26"/>
        <v>270.13037464194787</v>
      </c>
      <c r="CG39" s="382">
        <f t="shared" si="26"/>
        <v>271.06832713362758</v>
      </c>
      <c r="CH39" s="382">
        <f t="shared" si="26"/>
        <v>272.05775746042582</v>
      </c>
      <c r="CI39" s="382">
        <f t="shared" si="26"/>
        <v>273.0978356108979</v>
      </c>
      <c r="CJ39" s="382">
        <f t="shared" si="26"/>
        <v>274.18771351388114</v>
      </c>
      <c r="CK39" s="382">
        <f t="shared" si="26"/>
        <v>275.32652853742411</v>
      </c>
      <c r="CL39" s="382">
        <f t="shared" si="26"/>
        <v>276.51340688721587</v>
      </c>
      <c r="CM39" s="382">
        <f t="shared" si="26"/>
        <v>277.74746688407294</v>
      </c>
      <c r="CN39" s="382">
        <f t="shared" si="26"/>
        <v>279.02782210294316</v>
      </c>
      <c r="CO39" s="382">
        <f t="shared" si="26"/>
        <v>280.3535843587714</v>
      </c>
      <c r="CP39" s="382">
        <f t="shared" si="26"/>
        <v>281.72386652741699</v>
      </c>
      <c r="CQ39" s="382">
        <f t="shared" si="26"/>
        <v>283.13778519254453</v>
      </c>
      <c r="CR39" s="382">
        <f t="shared" si="26"/>
        <v>284.59446311201179</v>
      </c>
      <c r="CS39" s="382">
        <f t="shared" si="26"/>
        <v>286.09303149969946</v>
      </c>
      <c r="CT39" s="382">
        <f t="shared" si="26"/>
        <v>287.63263212096024</v>
      </c>
      <c r="CU39" s="382">
        <f t="shared" si="26"/>
        <v>289.21241920188515</v>
      </c>
      <c r="CV39" s="382">
        <f t="shared" si="27"/>
        <v>290.8315611543822</v>
      </c>
      <c r="CW39" s="382">
        <f t="shared" si="6"/>
        <v>292.48924212064429</v>
      </c>
      <c r="CX39" s="382">
        <f t="shared" si="6"/>
        <v>294.18466334193187</v>
      </c>
      <c r="CY39" s="382">
        <f t="shared" si="6"/>
        <v>295.91704435773852</v>
      </c>
      <c r="CZ39" s="382">
        <f t="shared" si="6"/>
        <v>297.68562404234098</v>
      </c>
      <c r="DA39" s="382">
        <f t="shared" si="6"/>
        <v>299.48966148646906</v>
      </c>
      <c r="DB39" s="382">
        <f t="shared" si="6"/>
        <v>301.3284367323941</v>
      </c>
      <c r="DC39" s="382">
        <f t="shared" si="6"/>
        <v>303.2012513711274</v>
      </c>
      <c r="DD39" s="382">
        <f t="shared" si="6"/>
        <v>305.1074290106643</v>
      </c>
      <c r="DE39" s="521"/>
      <c r="DF39" s="252"/>
      <c r="DG39" s="537">
        <f t="shared" si="19"/>
        <v>280</v>
      </c>
      <c r="DH39" s="524">
        <v>28000</v>
      </c>
      <c r="DI39" s="382">
        <f t="shared" si="34"/>
        <v>15.033085085177927</v>
      </c>
      <c r="DJ39" s="382">
        <f t="shared" si="34"/>
        <v>30.062118838551473</v>
      </c>
      <c r="DK39" s="382">
        <f t="shared" si="34"/>
        <v>45.083064763188375</v>
      </c>
      <c r="DL39" s="382">
        <f t="shared" si="34"/>
        <v>60.091915896659643</v>
      </c>
      <c r="DM39" s="382">
        <f t="shared" si="34"/>
        <v>75.084709242839352</v>
      </c>
      <c r="DN39" s="382">
        <f t="shared" si="34"/>
        <v>90.057539807613026</v>
      </c>
      <c r="DO39" s="382">
        <f t="shared" si="34"/>
        <v>105.0065741171057</v>
      </c>
      <c r="DP39" s="382">
        <f t="shared" si="34"/>
        <v>119.92806310574805</v>
      </c>
      <c r="DQ39" s="382">
        <f t="shared" si="34"/>
        <v>134.81835427203256</v>
      </c>
      <c r="DR39" s="382">
        <f t="shared" si="34"/>
        <v>149.6739030115946</v>
      </c>
      <c r="DS39" s="382">
        <f t="shared" si="34"/>
        <v>164.49128305032389</v>
      </c>
      <c r="DT39" s="382">
        <f t="shared" si="34"/>
        <v>179.26719591413101</v>
      </c>
      <c r="DU39" s="382">
        <f t="shared" si="34"/>
        <v>193.99847938613931</v>
      </c>
      <c r="DV39" s="382">
        <f t="shared" si="34"/>
        <v>208.68211491667068</v>
      </c>
      <c r="DW39" s="382">
        <f t="shared" si="34"/>
        <v>223.3152339656022</v>
      </c>
      <c r="DX39" s="382">
        <f t="shared" si="35"/>
        <v>237.89512327048945</v>
      </c>
      <c r="DY39" s="382">
        <f t="shared" si="35"/>
        <v>252.41922904696449</v>
      </c>
      <c r="DZ39" s="382">
        <f t="shared" si="35"/>
        <v>266.88516014011577</v>
      </c>
      <c r="EA39" s="382">
        <f t="shared" si="35"/>
        <v>281.29069015652885</v>
      </c>
      <c r="EB39" s="382">
        <f t="shared" si="35"/>
        <v>295.63375861652582</v>
      </c>
      <c r="EC39" s="382">
        <f t="shared" si="35"/>
        <v>309.91247117459619</v>
      </c>
      <c r="ED39" s="382">
        <f t="shared" si="35"/>
        <v>324.12509896304971</v>
      </c>
      <c r="EE39" s="382">
        <f t="shared" si="35"/>
        <v>338.27007711958316</v>
      </c>
      <c r="EF39" s="382">
        <f t="shared" si="35"/>
        <v>352.34600256379821</v>
      </c>
      <c r="EG39" s="382">
        <f t="shared" si="35"/>
        <v>366.35163109058107</v>
      </c>
      <c r="EH39" s="382">
        <f t="shared" si="35"/>
        <v>380.28587385005375</v>
      </c>
      <c r="EI39" s="382">
        <f t="shared" si="35"/>
        <v>394.14779328430978</v>
      </c>
      <c r="EJ39" s="382">
        <f t="shared" si="35"/>
        <v>407.93659859074057</v>
      </c>
      <c r="EK39" s="382">
        <f t="shared" si="35"/>
        <v>421.65164078035497</v>
      </c>
      <c r="EL39" s="382">
        <f t="shared" si="35"/>
        <v>435.29240739735008</v>
      </c>
      <c r="EM39" s="382">
        <f t="shared" si="35"/>
        <v>448.85851696338347</v>
      </c>
      <c r="EN39" s="382">
        <f t="shared" si="28"/>
        <v>462.34971320665892</v>
      </c>
      <c r="EO39" s="382">
        <f t="shared" si="9"/>
        <v>475.76585913220595</v>
      </c>
      <c r="EP39" s="382">
        <f t="shared" si="9"/>
        <v>489.10693098566873</v>
      </c>
      <c r="EQ39" s="382">
        <f t="shared" si="9"/>
        <v>502.37301215870031</v>
      </c>
      <c r="ER39" s="382">
        <f t="shared" si="9"/>
        <v>515.56428707973816</v>
      </c>
      <c r="ES39" s="382">
        <f t="shared" si="9"/>
        <v>528.68103512953473</v>
      </c>
      <c r="ET39" s="382">
        <f t="shared" si="9"/>
        <v>541.7236246165528</v>
      </c>
      <c r="EU39" s="382">
        <f t="shared" si="9"/>
        <v>554.69250684312385</v>
      </c>
      <c r="EV39" s="382">
        <f t="shared" si="9"/>
        <v>567.58821028919397</v>
      </c>
      <c r="EW39" s="521"/>
      <c r="EX39" s="252"/>
      <c r="EY39" s="515">
        <f t="shared" si="20"/>
        <v>280</v>
      </c>
      <c r="EZ39" s="524">
        <v>28000</v>
      </c>
      <c r="FA39" s="382">
        <f t="shared" si="36"/>
        <v>167.55616549185498</v>
      </c>
      <c r="FB39" s="382">
        <f t="shared" si="36"/>
        <v>177.64542988305277</v>
      </c>
      <c r="FC39" s="382">
        <f t="shared" si="36"/>
        <v>187.79409711828123</v>
      </c>
      <c r="FD39" s="382">
        <f t="shared" si="36"/>
        <v>198.0020077620797</v>
      </c>
      <c r="FE39" s="382">
        <f t="shared" si="36"/>
        <v>208.26893997495102</v>
      </c>
      <c r="FF39" s="382">
        <f t="shared" si="36"/>
        <v>218.59461086217408</v>
      </c>
      <c r="FG39" s="382">
        <f t="shared" si="36"/>
        <v>228.97867817805331</v>
      </c>
      <c r="FH39" s="382">
        <f t="shared" si="36"/>
        <v>239.42074236407348</v>
      </c>
      <c r="FI39" s="382">
        <f t="shared" si="36"/>
        <v>249.92034889563644</v>
      </c>
      <c r="FJ39" s="382">
        <f t="shared" si="36"/>
        <v>260.47699090879422</v>
      </c>
      <c r="FK39" s="382">
        <f t="shared" si="36"/>
        <v>271.09011207572962</v>
      </c>
      <c r="FL39" s="382">
        <f t="shared" si="36"/>
        <v>281.75910969570361</v>
      </c>
      <c r="FM39" s="382">
        <f t="shared" si="36"/>
        <v>292.48333796678696</v>
      </c>
      <c r="FN39" s="382">
        <f t="shared" si="36"/>
        <v>303.26211140295095</v>
      </c>
      <c r="FO39" s="382">
        <f t="shared" si="36"/>
        <v>314.0947083609575</v>
      </c>
      <c r="FP39" s="382">
        <f t="shared" si="29"/>
        <v>324.98037464194789</v>
      </c>
      <c r="FQ39" s="382">
        <f t="shared" si="29"/>
        <v>335.9183271336276</v>
      </c>
      <c r="FR39" s="382">
        <f t="shared" si="29"/>
        <v>346.90775746042584</v>
      </c>
      <c r="FS39" s="382">
        <f t="shared" si="29"/>
        <v>357.94783561089793</v>
      </c>
      <c r="FT39" s="382">
        <f t="shared" si="29"/>
        <v>369.03771351388116</v>
      </c>
      <c r="FU39" s="382">
        <f t="shared" si="29"/>
        <v>380.17652853742413</v>
      </c>
      <c r="FV39" s="382">
        <f t="shared" si="29"/>
        <v>391.36340688721589</v>
      </c>
      <c r="FW39" s="382">
        <f t="shared" si="29"/>
        <v>402.59746688407296</v>
      </c>
      <c r="FX39" s="382">
        <f t="shared" si="29"/>
        <v>413.87782210294318</v>
      </c>
      <c r="FY39" s="382">
        <f t="shared" si="29"/>
        <v>425.20358435877142</v>
      </c>
      <c r="FZ39" s="382">
        <f t="shared" si="29"/>
        <v>436.57386652741701</v>
      </c>
      <c r="GA39" s="382">
        <f t="shared" si="29"/>
        <v>447.98778519254455</v>
      </c>
      <c r="GB39" s="382">
        <f t="shared" si="29"/>
        <v>459.44446311201182</v>
      </c>
      <c r="GC39" s="382">
        <f t="shared" si="29"/>
        <v>470.94303149969949</v>
      </c>
      <c r="GD39" s="382">
        <f t="shared" si="29"/>
        <v>482.48263212096026</v>
      </c>
      <c r="GE39" s="382">
        <f t="shared" si="29"/>
        <v>494.06241920188518</v>
      </c>
      <c r="GF39" s="382">
        <f t="shared" si="30"/>
        <v>505.68156115438222</v>
      </c>
      <c r="GG39" s="382">
        <f t="shared" si="12"/>
        <v>517.33924212064426</v>
      </c>
      <c r="GH39" s="382">
        <f t="shared" si="12"/>
        <v>529.03466334193195</v>
      </c>
      <c r="GI39" s="382">
        <f t="shared" si="12"/>
        <v>540.76704435773854</v>
      </c>
      <c r="GJ39" s="382">
        <f t="shared" si="12"/>
        <v>552.53562404234094</v>
      </c>
      <c r="GK39" s="382">
        <f t="shared" si="12"/>
        <v>564.33966148646914</v>
      </c>
      <c r="GL39" s="382">
        <f t="shared" si="12"/>
        <v>576.17843673239418</v>
      </c>
      <c r="GM39" s="382">
        <f t="shared" si="12"/>
        <v>588.05125137112736</v>
      </c>
      <c r="GN39" s="382">
        <f t="shared" si="12"/>
        <v>599.95742901066433</v>
      </c>
      <c r="GO39" s="511"/>
      <c r="GP39" s="521"/>
      <c r="GQ39" s="524">
        <v>28000</v>
      </c>
      <c r="GR39" s="583">
        <f t="shared" si="37"/>
        <v>10.145826990433203</v>
      </c>
      <c r="GS39" s="477">
        <f t="shared" si="37"/>
        <v>4.9092784123799476</v>
      </c>
      <c r="GT39" s="477">
        <f t="shared" si="37"/>
        <v>3.1655131057465407</v>
      </c>
      <c r="GU39" s="477">
        <f t="shared" si="37"/>
        <v>2.2949857698427305</v>
      </c>
      <c r="GV39" s="477">
        <f t="shared" si="37"/>
        <v>1.7737863284702422</v>
      </c>
      <c r="GW39" s="477">
        <f t="shared" si="37"/>
        <v>1.4272771755607649</v>
      </c>
      <c r="GX39" s="477">
        <f t="shared" si="37"/>
        <v>1.1806127864212685</v>
      </c>
      <c r="GY39" s="477">
        <f t="shared" si="37"/>
        <v>0.99636962495559755</v>
      </c>
      <c r="GZ39" s="477">
        <f t="shared" si="37"/>
        <v>0.85375611685152608</v>
      </c>
      <c r="HA39" s="477">
        <f t="shared" si="37"/>
        <v>0.74029664268604112</v>
      </c>
      <c r="HB39" s="477">
        <f t="shared" si="37"/>
        <v>0.64805153834682694</v>
      </c>
      <c r="HC39" s="477">
        <f t="shared" si="37"/>
        <v>0.57172709852987402</v>
      </c>
      <c r="HD39" s="477">
        <f t="shared" si="37"/>
        <v>0.50765788934160139</v>
      </c>
      <c r="HE39" s="477">
        <f t="shared" si="37"/>
        <v>0.45322521541458988</v>
      </c>
      <c r="HF39" s="477">
        <f t="shared" si="37"/>
        <v>0.40650820270209725</v>
      </c>
      <c r="HG39" s="477">
        <f t="shared" si="31"/>
        <v>0.36606572751153676</v>
      </c>
      <c r="HH39" s="477">
        <f t="shared" si="31"/>
        <v>0.33079531381948513</v>
      </c>
      <c r="HI39" s="477">
        <f t="shared" si="31"/>
        <v>0.29983906665435384</v>
      </c>
      <c r="HJ39" s="477">
        <f t="shared" si="31"/>
        <v>0.27251931235872734</v>
      </c>
      <c r="HK39" s="477">
        <f t="shared" si="31"/>
        <v>0.2482935482093217</v>
      </c>
      <c r="HL39" s="477">
        <f t="shared" si="31"/>
        <v>0.22672226482697141</v>
      </c>
      <c r="HM39" s="477">
        <f t="shared" si="31"/>
        <v>0.20744554537515575</v>
      </c>
      <c r="HN39" s="477">
        <f t="shared" si="31"/>
        <v>0.19016577023970457</v>
      </c>
      <c r="HO39" s="477">
        <f t="shared" si="31"/>
        <v>0.17463464631758835</v>
      </c>
      <c r="HP39" s="477">
        <f t="shared" si="31"/>
        <v>0.16064334992312101</v>
      </c>
      <c r="HQ39" s="477">
        <f t="shared" si="31"/>
        <v>0.14801494493470865</v>
      </c>
      <c r="HR39" s="477">
        <f t="shared" si="31"/>
        <v>0.13659848621656109</v>
      </c>
      <c r="HS39" s="477">
        <f t="shared" si="31"/>
        <v>0.12626438691505132</v>
      </c>
      <c r="HT39" s="477">
        <f t="shared" si="31"/>
        <v>0.11690074448215224</v>
      </c>
      <c r="HU39" s="477">
        <f t="shared" si="31"/>
        <v>0.10841040165566983</v>
      </c>
      <c r="HV39" s="477">
        <f t="shared" si="31"/>
        <v>0.10070857637795322</v>
      </c>
      <c r="HW39" s="477">
        <f t="shared" si="32"/>
        <v>9.3720936144184516E-2</v>
      </c>
      <c r="HX39" s="477">
        <f t="shared" si="15"/>
        <v>8.7382022460098144E-2</v>
      </c>
      <c r="HY39" s="477">
        <f t="shared" si="15"/>
        <v>8.1633953286654889E-2</v>
      </c>
      <c r="HZ39" s="477">
        <f t="shared" si="15"/>
        <v>7.6425347838767879E-2</v>
      </c>
      <c r="IA39" s="477">
        <f t="shared" si="15"/>
        <v>7.171043047224239E-2</v>
      </c>
      <c r="IB39" s="477">
        <f t="shared" si="15"/>
        <v>6.7448279751887663E-2</v>
      </c>
      <c r="IC39" s="477">
        <f t="shared" si="15"/>
        <v>6.3602195935666392E-2</v>
      </c>
      <c r="ID39" s="477">
        <f t="shared" si="15"/>
        <v>6.0139165603399637E-2</v>
      </c>
      <c r="IE39" s="477">
        <f t="shared" si="15"/>
        <v>5.7029406415925729E-2</v>
      </c>
    </row>
    <row r="40" spans="1:320">
      <c r="J40" s="252"/>
      <c r="K40" s="499">
        <v>29000</v>
      </c>
      <c r="L40" s="382">
        <f t="shared" si="21"/>
        <v>8.8391999999999999</v>
      </c>
      <c r="M40" s="382">
        <v>290</v>
      </c>
      <c r="N40" s="491"/>
      <c r="O40" s="263"/>
      <c r="P40" s="383">
        <f t="shared" si="16"/>
        <v>-12.454800000000432</v>
      </c>
      <c r="Q40" s="383">
        <f>$Q$11-Konstanten!$C$33*K40</f>
        <v>260.69519999999955</v>
      </c>
      <c r="R40" s="382">
        <f t="shared" si="22"/>
        <v>629.1773778159635</v>
      </c>
      <c r="S40" s="263">
        <f t="shared" si="23"/>
        <v>0.35105278435058523</v>
      </c>
      <c r="T40" s="492"/>
      <c r="U40" s="492"/>
      <c r="V40" s="170"/>
      <c r="X40" s="524">
        <v>29000</v>
      </c>
      <c r="Y40" s="410">
        <f t="shared" si="38"/>
        <v>2.4281218366002701E-2</v>
      </c>
      <c r="Z40" s="410">
        <f t="shared" si="38"/>
        <v>4.8555474807681714E-2</v>
      </c>
      <c r="AA40" s="410">
        <f t="shared" si="38"/>
        <v>7.2815833969298485E-2</v>
      </c>
      <c r="AB40" s="410">
        <f t="shared" si="38"/>
        <v>9.7055413378812641E-2</v>
      </c>
      <c r="AC40" s="410">
        <f t="shared" si="38"/>
        <v>0.12126740926132624</v>
      </c>
      <c r="AD40" s="410">
        <f t="shared" si="38"/>
        <v>0.14544512161106102</v>
      </c>
      <c r="AE40" s="410">
        <f t="shared" si="38"/>
        <v>0.16958197829557992</v>
      </c>
      <c r="AF40" s="410">
        <f t="shared" si="38"/>
        <v>0.19367155798300228</v>
      </c>
      <c r="AG40" s="410">
        <f t="shared" si="38"/>
        <v>0.21770761170351649</v>
      </c>
      <c r="AH40" s="410">
        <f t="shared" si="38"/>
        <v>0.24168408287936222</v>
      </c>
      <c r="AI40" s="410">
        <f t="shared" si="38"/>
        <v>0.26559512568295079</v>
      </c>
      <c r="AJ40" s="410">
        <f t="shared" si="38"/>
        <v>0.28943512160958923</v>
      </c>
      <c r="AK40" s="410">
        <f t="shared" si="38"/>
        <v>0.31319869417858071</v>
      </c>
      <c r="AL40" s="410">
        <f t="shared" si="38"/>
        <v>0.33688072170440603</v>
      </c>
      <c r="AM40" s="410">
        <f t="shared" si="38"/>
        <v>0.36047634810679002</v>
      </c>
      <c r="AN40" s="410">
        <f t="shared" si="38"/>
        <v>0.38398099175462019</v>
      </c>
      <c r="AO40" s="410">
        <f t="shared" si="24"/>
        <v>0.40739035236328125</v>
      </c>
      <c r="AP40" s="410">
        <f t="shared" si="24"/>
        <v>0.43070041598775261</v>
      </c>
      <c r="AQ40" s="410">
        <f t="shared" si="24"/>
        <v>0.45390745817399586</v>
      </c>
      <c r="AR40" s="410">
        <f t="shared" si="24"/>
        <v>0.47700804534914837</v>
      </c>
      <c r="AS40" s="410">
        <f t="shared" si="24"/>
        <v>0.49999903454615718</v>
      </c>
      <c r="AT40" s="410">
        <f t="shared" si="24"/>
        <v>0.522877571570873</v>
      </c>
      <c r="AU40" s="410">
        <f t="shared" si="24"/>
        <v>0.54564108772932485</v>
      </c>
      <c r="AV40" s="410">
        <f t="shared" si="24"/>
        <v>0.56828729523991917</v>
      </c>
      <c r="AW40" s="410">
        <f t="shared" si="24"/>
        <v>0.59081418145974718</v>
      </c>
      <c r="AX40" s="410">
        <f t="shared" si="24"/>
        <v>0.61322000205638838</v>
      </c>
      <c r="AY40" s="410">
        <f t="shared" si="24"/>
        <v>0.63550327325647959</v>
      </c>
      <c r="AZ40" s="410">
        <f t="shared" si="24"/>
        <v>0.65766276330057605</v>
      </c>
      <c r="BA40" s="410">
        <f t="shared" si="24"/>
        <v>0.67969748323016133</v>
      </c>
      <c r="BB40" s="410">
        <f t="shared" si="24"/>
        <v>0.70160667712781399</v>
      </c>
      <c r="BC40" s="410">
        <f t="shared" si="24"/>
        <v>0.72338981192545182</v>
      </c>
      <c r="BD40" s="410">
        <f t="shared" si="24"/>
        <v>0.74504656688866533</v>
      </c>
      <c r="BE40" s="410">
        <f t="shared" si="25"/>
        <v>0.76657682287755646</v>
      </c>
      <c r="BF40" s="410">
        <f t="shared" si="25"/>
        <v>0.78798065147645568</v>
      </c>
      <c r="BG40" s="410">
        <f t="shared" si="25"/>
        <v>0.80925830407662924</v>
      </c>
      <c r="BH40" s="410">
        <f t="shared" si="25"/>
        <v>0.83041020098775253</v>
      </c>
      <c r="BI40" s="410">
        <f t="shared" si="25"/>
        <v>0.85143692064558774</v>
      </c>
      <c r="BJ40" s="410">
        <f t="shared" si="25"/>
        <v>0.87233918897524265</v>
      </c>
      <c r="BK40" s="410">
        <f t="shared" si="25"/>
        <v>0.89311786896157075</v>
      </c>
      <c r="BL40" s="410">
        <f t="shared" si="25"/>
        <v>0.91377395047078869</v>
      </c>
      <c r="BM40" s="253"/>
      <c r="BN40" s="252"/>
      <c r="BO40" s="537">
        <f t="shared" si="18"/>
        <v>290</v>
      </c>
      <c r="BP40" s="524">
        <v>29000</v>
      </c>
      <c r="BQ40" s="382">
        <f t="shared" si="33"/>
        <v>260.72594000826177</v>
      </c>
      <c r="BR40" s="382">
        <f t="shared" si="33"/>
        <v>260.81812478040706</v>
      </c>
      <c r="BS40" s="382">
        <f t="shared" si="33"/>
        <v>260.97164878551996</v>
      </c>
      <c r="BT40" s="382">
        <f t="shared" si="33"/>
        <v>261.18633689233252</v>
      </c>
      <c r="BU40" s="382">
        <f t="shared" si="33"/>
        <v>261.46194548882886</v>
      </c>
      <c r="BV40" s="382">
        <f t="shared" si="33"/>
        <v>261.79816402838725</v>
      </c>
      <c r="BW40" s="382">
        <f t="shared" si="33"/>
        <v>262.19461698176224</v>
      </c>
      <c r="BX40" s="382">
        <f t="shared" si="33"/>
        <v>262.65086616912737</v>
      </c>
      <c r="BY40" s="382">
        <f t="shared" si="33"/>
        <v>263.1664134419164</v>
      </c>
      <c r="BZ40" s="382">
        <f t="shared" si="33"/>
        <v>263.74070368037627</v>
      </c>
      <c r="CA40" s="382">
        <f t="shared" si="33"/>
        <v>264.37312806966992</v>
      </c>
      <c r="CB40" s="382">
        <f t="shared" si="33"/>
        <v>265.06302761506464</v>
      </c>
      <c r="CC40" s="382">
        <f t="shared" si="33"/>
        <v>265.80969685522803</v>
      </c>
      <c r="CD40" s="382">
        <f t="shared" si="33"/>
        <v>266.61238773193179</v>
      </c>
      <c r="CE40" s="382">
        <f t="shared" si="33"/>
        <v>267.47031357449532</v>
      </c>
      <c r="CF40" s="382">
        <f t="shared" si="26"/>
        <v>268.38265315803841</v>
      </c>
      <c r="CG40" s="382">
        <f t="shared" si="26"/>
        <v>269.34855479599537</v>
      </c>
      <c r="CH40" s="382">
        <f t="shared" si="26"/>
        <v>270.3671404292968</v>
      </c>
      <c r="CI40" s="382">
        <f t="shared" si="26"/>
        <v>271.43750967705103</v>
      </c>
      <c r="CJ40" s="382">
        <f t="shared" si="26"/>
        <v>272.55874381638347</v>
      </c>
      <c r="CK40" s="382">
        <f t="shared" si="26"/>
        <v>273.72990966221158</v>
      </c>
      <c r="CL40" s="382">
        <f t="shared" si="26"/>
        <v>274.95006332105851</v>
      </c>
      <c r="CM40" s="382">
        <f t="shared" si="26"/>
        <v>276.21825379645628</v>
      </c>
      <c r="CN40" s="382">
        <f t="shared" si="26"/>
        <v>277.5335264269753</v>
      </c>
      <c r="CO40" s="382">
        <f t="shared" si="26"/>
        <v>278.89492614136577</v>
      </c>
      <c r="CP40" s="382">
        <f t="shared" si="26"/>
        <v>280.30150051865445</v>
      </c>
      <c r="CQ40" s="382">
        <f t="shared" si="26"/>
        <v>281.75230264423476</v>
      </c>
      <c r="CR40" s="382">
        <f t="shared" si="26"/>
        <v>283.24639375600594</v>
      </c>
      <c r="CS40" s="382">
        <f t="shared" si="26"/>
        <v>284.78284567738649</v>
      </c>
      <c r="CT40" s="382">
        <f t="shared" si="26"/>
        <v>286.36074303655926</v>
      </c>
      <c r="CU40" s="382">
        <f t="shared" si="26"/>
        <v>287.97918527356404</v>
      </c>
      <c r="CV40" s="382">
        <f t="shared" si="27"/>
        <v>289.63728843883916</v>
      </c>
      <c r="CW40" s="382">
        <f t="shared" si="6"/>
        <v>291.33418678852587</v>
      </c>
      <c r="CX40" s="382">
        <f t="shared" si="6"/>
        <v>293.06903418329233</v>
      </c>
      <c r="CY40" s="382">
        <f t="shared" si="6"/>
        <v>294.8410052986203</v>
      </c>
      <c r="CZ40" s="382">
        <f t="shared" si="6"/>
        <v>296.64929665544332</v>
      </c>
      <c r="DA40" s="382">
        <f t="shared" si="6"/>
        <v>298.49312748073913</v>
      </c>
      <c r="DB40" s="382">
        <f t="shared" si="6"/>
        <v>300.37174040819554</v>
      </c>
      <c r="DC40" s="382">
        <f t="shared" si="6"/>
        <v>302.28440202939271</v>
      </c>
      <c r="DD40" s="382">
        <f t="shared" si="6"/>
        <v>304.23040330610604</v>
      </c>
      <c r="DE40" s="521"/>
      <c r="DF40" s="252"/>
      <c r="DG40" s="537">
        <f t="shared" si="19"/>
        <v>290</v>
      </c>
      <c r="DH40" s="524">
        <v>29000</v>
      </c>
      <c r="DI40" s="382">
        <f t="shared" si="34"/>
        <v>15.277193301698393</v>
      </c>
      <c r="DJ40" s="382">
        <f t="shared" si="34"/>
        <v>30.550006318106256</v>
      </c>
      <c r="DK40" s="382">
        <f t="shared" si="34"/>
        <v>45.81407548028578</v>
      </c>
      <c r="DL40" s="382">
        <f t="shared" si="34"/>
        <v>61.06507049252572</v>
      </c>
      <c r="DM40" s="382">
        <f t="shared" si="34"/>
        <v>76.298710573576528</v>
      </c>
      <c r="DN40" s="382">
        <f t="shared" si="34"/>
        <v>91.510780231371299</v>
      </c>
      <c r="DO40" s="382">
        <f t="shared" si="34"/>
        <v>106.6971444288566</v>
      </c>
      <c r="DP40" s="382">
        <f t="shared" si="34"/>
        <v>121.85376300927771</v>
      </c>
      <c r="DQ40" s="382">
        <f t="shared" si="34"/>
        <v>136.97670426219446</v>
      </c>
      <c r="DR40" s="382">
        <f t="shared" si="34"/>
        <v>152.06215752589313</v>
      </c>
      <c r="DS40" s="382">
        <f t="shared" si="34"/>
        <v>167.10644473790023</v>
      </c>
      <c r="DT40" s="382">
        <f t="shared" si="34"/>
        <v>182.10603086216585</v>
      </c>
      <c r="DU40" s="382">
        <f t="shared" si="34"/>
        <v>197.05753313866327</v>
      </c>
      <c r="DV40" s="382">
        <f t="shared" si="34"/>
        <v>211.95772911872751</v>
      </c>
      <c r="DW40" s="382">
        <f t="shared" si="34"/>
        <v>226.80356346650461</v>
      </c>
      <c r="DX40" s="382">
        <f t="shared" si="35"/>
        <v>241.59215352334505</v>
      </c>
      <c r="DY40" s="382">
        <f t="shared" si="35"/>
        <v>256.32079364745073</v>
      </c>
      <c r="DZ40" s="382">
        <f t="shared" si="35"/>
        <v>270.98695835541889</v>
      </c>
      <c r="EA40" s="382">
        <f t="shared" si="35"/>
        <v>285.58830430502383</v>
      </c>
      <c r="EB40" s="382">
        <f t="shared" si="35"/>
        <v>300.1226711698954</v>
      </c>
      <c r="EC40" s="382">
        <f t="shared" si="35"/>
        <v>314.5880814662645</v>
      </c>
      <c r="ED40" s="382">
        <f t="shared" si="35"/>
        <v>328.98273939974064</v>
      </c>
      <c r="EE40" s="382">
        <f t="shared" si="35"/>
        <v>343.30502880618673</v>
      </c>
      <c r="EF40" s="382">
        <f t="shared" si="35"/>
        <v>357.5535102651786</v>
      </c>
      <c r="EG40" s="382">
        <f t="shared" si="35"/>
        <v>371.72691746732858</v>
      </c>
      <c r="EH40" s="382">
        <f t="shared" si="35"/>
        <v>385.82415291813817</v>
      </c>
      <c r="EI40" s="382">
        <f t="shared" si="35"/>
        <v>399.84428306097357</v>
      </c>
      <c r="EJ40" s="382">
        <f t="shared" si="35"/>
        <v>413.78653290065711</v>
      </c>
      <c r="EK40" s="382">
        <f t="shared" si="35"/>
        <v>427.6502802068627</v>
      </c>
      <c r="EL40" s="382">
        <f t="shared" si="35"/>
        <v>441.43504937344932</v>
      </c>
      <c r="EM40" s="382">
        <f t="shared" si="35"/>
        <v>455.14050500603878</v>
      </c>
      <c r="EN40" s="382">
        <f t="shared" si="28"/>
        <v>468.76644530579631</v>
      </c>
      <c r="EO40" s="382">
        <f t="shared" si="9"/>
        <v>482.31279531259327</v>
      </c>
      <c r="EP40" s="382">
        <f t="shared" si="9"/>
        <v>495.77960006567099</v>
      </c>
      <c r="EQ40" s="382">
        <f t="shared" si="9"/>
        <v>509.16701773472721</v>
      </c>
      <c r="ER40" s="382">
        <f t="shared" si="9"/>
        <v>522.47531276910138</v>
      </c>
      <c r="ES40" s="382">
        <f t="shared" si="9"/>
        <v>535.70484910748951</v>
      </c>
      <c r="ET40" s="382">
        <f t="shared" si="9"/>
        <v>548.8560834855474</v>
      </c>
      <c r="EU40" s="382">
        <f t="shared" si="9"/>
        <v>561.92955887382243</v>
      </c>
      <c r="EV40" s="382">
        <f t="shared" si="9"/>
        <v>574.92589807374497</v>
      </c>
      <c r="EW40" s="521"/>
      <c r="EX40" s="252"/>
      <c r="EY40" s="515">
        <f t="shared" si="20"/>
        <v>290</v>
      </c>
      <c r="EZ40" s="524">
        <v>29000</v>
      </c>
      <c r="FA40" s="382">
        <f t="shared" si="36"/>
        <v>171.5759400082618</v>
      </c>
      <c r="FB40" s="382">
        <f t="shared" si="36"/>
        <v>181.66812478040708</v>
      </c>
      <c r="FC40" s="382">
        <f t="shared" si="36"/>
        <v>191.82164878551998</v>
      </c>
      <c r="FD40" s="382">
        <f t="shared" si="36"/>
        <v>202.03633689233254</v>
      </c>
      <c r="FE40" s="382">
        <f t="shared" si="36"/>
        <v>212.31194548882888</v>
      </c>
      <c r="FF40" s="382">
        <f t="shared" si="36"/>
        <v>222.64816402838727</v>
      </c>
      <c r="FG40" s="382">
        <f t="shared" si="36"/>
        <v>233.04461698176226</v>
      </c>
      <c r="FH40" s="382">
        <f t="shared" si="36"/>
        <v>243.50086616912739</v>
      </c>
      <c r="FI40" s="382">
        <f t="shared" si="36"/>
        <v>254.01641344191643</v>
      </c>
      <c r="FJ40" s="382">
        <f t="shared" si="36"/>
        <v>264.59070368037629</v>
      </c>
      <c r="FK40" s="382">
        <f t="shared" si="36"/>
        <v>275.22312806966994</v>
      </c>
      <c r="FL40" s="382">
        <f t="shared" si="36"/>
        <v>285.91302761506466</v>
      </c>
      <c r="FM40" s="382">
        <f t="shared" si="36"/>
        <v>296.65969685522805</v>
      </c>
      <c r="FN40" s="382">
        <f t="shared" si="36"/>
        <v>307.46238773193181</v>
      </c>
      <c r="FO40" s="382">
        <f t="shared" si="36"/>
        <v>318.32031357449534</v>
      </c>
      <c r="FP40" s="382">
        <f t="shared" si="29"/>
        <v>329.23265315803843</v>
      </c>
      <c r="FQ40" s="382">
        <f t="shared" si="29"/>
        <v>340.19855479599539</v>
      </c>
      <c r="FR40" s="382">
        <f t="shared" si="29"/>
        <v>351.21714042929682</v>
      </c>
      <c r="FS40" s="382">
        <f t="shared" si="29"/>
        <v>362.28750967705105</v>
      </c>
      <c r="FT40" s="382">
        <f t="shared" si="29"/>
        <v>373.40874381638349</v>
      </c>
      <c r="FU40" s="382">
        <f t="shared" si="29"/>
        <v>384.57990966221161</v>
      </c>
      <c r="FV40" s="382">
        <f t="shared" si="29"/>
        <v>395.80006332105853</v>
      </c>
      <c r="FW40" s="382">
        <f t="shared" si="29"/>
        <v>407.0682537964563</v>
      </c>
      <c r="FX40" s="382">
        <f t="shared" si="29"/>
        <v>418.38352642697532</v>
      </c>
      <c r="FY40" s="382">
        <f t="shared" si="29"/>
        <v>429.7449261413658</v>
      </c>
      <c r="FZ40" s="382">
        <f t="shared" si="29"/>
        <v>441.15150051865447</v>
      </c>
      <c r="GA40" s="382">
        <f t="shared" si="29"/>
        <v>452.60230264423478</v>
      </c>
      <c r="GB40" s="382">
        <f t="shared" si="29"/>
        <v>464.09639375600597</v>
      </c>
      <c r="GC40" s="382">
        <f t="shared" si="29"/>
        <v>475.63284567738651</v>
      </c>
      <c r="GD40" s="382">
        <f t="shared" si="29"/>
        <v>487.21074303655928</v>
      </c>
      <c r="GE40" s="382">
        <f t="shared" si="29"/>
        <v>498.82918527356406</v>
      </c>
      <c r="GF40" s="382">
        <f t="shared" si="30"/>
        <v>510.48728843883919</v>
      </c>
      <c r="GG40" s="382">
        <f t="shared" si="12"/>
        <v>522.18418678852595</v>
      </c>
      <c r="GH40" s="382">
        <f t="shared" si="12"/>
        <v>533.9190341832923</v>
      </c>
      <c r="GI40" s="382">
        <f t="shared" si="12"/>
        <v>545.69100529862033</v>
      </c>
      <c r="GJ40" s="382">
        <f t="shared" si="12"/>
        <v>557.49929665544335</v>
      </c>
      <c r="GK40" s="382">
        <f t="shared" si="12"/>
        <v>569.34312748073921</v>
      </c>
      <c r="GL40" s="382">
        <f t="shared" si="12"/>
        <v>581.2217404081955</v>
      </c>
      <c r="GM40" s="382">
        <f t="shared" si="12"/>
        <v>593.13440202939273</v>
      </c>
      <c r="GN40" s="382">
        <f t="shared" si="12"/>
        <v>605.08040330610606</v>
      </c>
      <c r="GO40" s="511"/>
      <c r="GP40" s="521"/>
      <c r="GQ40" s="524">
        <v>29000</v>
      </c>
      <c r="GR40" s="583">
        <f t="shared" si="37"/>
        <v>10.230854818678468</v>
      </c>
      <c r="GS40" s="477">
        <f t="shared" si="37"/>
        <v>4.9465822327092859</v>
      </c>
      <c r="GT40" s="477">
        <f t="shared" si="37"/>
        <v>3.1869588499731396</v>
      </c>
      <c r="GU40" s="477">
        <f t="shared" si="37"/>
        <v>2.3085417778574664</v>
      </c>
      <c r="GV40" s="477">
        <f t="shared" si="37"/>
        <v>1.7826413302763719</v>
      </c>
      <c r="GW40" s="477">
        <f t="shared" si="37"/>
        <v>1.4330266168144861</v>
      </c>
      <c r="GX40" s="477">
        <f t="shared" si="37"/>
        <v>1.1841692036767815</v>
      </c>
      <c r="GY40" s="477">
        <f t="shared" si="37"/>
        <v>0.99830403391471545</v>
      </c>
      <c r="GZ40" s="477">
        <f t="shared" si="37"/>
        <v>0.8544497388087976</v>
      </c>
      <c r="HA40" s="477">
        <f t="shared" si="37"/>
        <v>0.74001676673120875</v>
      </c>
      <c r="HB40" s="477">
        <f t="shared" si="37"/>
        <v>0.64699290025197054</v>
      </c>
      <c r="HC40" s="477">
        <f t="shared" si="37"/>
        <v>0.57003601836486806</v>
      </c>
      <c r="HD40" s="477">
        <f t="shared" si="37"/>
        <v>0.50544712567003369</v>
      </c>
      <c r="HE40" s="477">
        <f t="shared" si="37"/>
        <v>0.45058351497862875</v>
      </c>
      <c r="HF40" s="477">
        <f t="shared" si="37"/>
        <v>0.40350666766091769</v>
      </c>
      <c r="HG40" s="477">
        <f t="shared" si="31"/>
        <v>0.36276219387325709</v>
      </c>
      <c r="HH40" s="477">
        <f t="shared" si="31"/>
        <v>0.32723744318579157</v>
      </c>
      <c r="HI40" s="477">
        <f t="shared" si="31"/>
        <v>0.29606658032837974</v>
      </c>
      <c r="HJ40" s="477">
        <f t="shared" si="31"/>
        <v>0.26856563877387746</v>
      </c>
      <c r="HK40" s="477">
        <f t="shared" si="31"/>
        <v>0.24418705978063829</v>
      </c>
      <c r="HL40" s="477">
        <f t="shared" si="31"/>
        <v>0.22248722160649567</v>
      </c>
      <c r="HM40" s="477">
        <f t="shared" si="31"/>
        <v>0.20310282552583842</v>
      </c>
      <c r="HN40" s="477">
        <f t="shared" si="31"/>
        <v>0.18573344297344152</v>
      </c>
      <c r="HO40" s="477">
        <f t="shared" si="31"/>
        <v>0.17012842669809702</v>
      </c>
      <c r="HP40" s="477">
        <f t="shared" si="31"/>
        <v>0.15607696388878398</v>
      </c>
      <c r="HQ40" s="477">
        <f t="shared" si="31"/>
        <v>0.14340042525086635</v>
      </c>
      <c r="HR40" s="477">
        <f t="shared" si="31"/>
        <v>0.13194641468767973</v>
      </c>
      <c r="HS40" s="477">
        <f t="shared" si="31"/>
        <v>0.12158409434612358</v>
      </c>
      <c r="HT40" s="477">
        <f t="shared" si="31"/>
        <v>0.11220047709851544</v>
      </c>
      <c r="HU40" s="477">
        <f t="shared" si="31"/>
        <v>0.1036974606526638</v>
      </c>
      <c r="HV40" s="477">
        <f t="shared" si="31"/>
        <v>9.5989435761041811E-2</v>
      </c>
      <c r="HW40" s="477">
        <f t="shared" si="32"/>
        <v>8.9001342887984641E-2</v>
      </c>
      <c r="HX40" s="477">
        <f t="shared" si="15"/>
        <v>8.2667082157941732E-2</v>
      </c>
      <c r="HY40" s="477">
        <f t="shared" si="15"/>
        <v>7.6928203807839921E-2</v>
      </c>
      <c r="HZ40" s="477">
        <f t="shared" si="15"/>
        <v>7.1732823006461666E-2</v>
      </c>
      <c r="IA40" s="477">
        <f t="shared" si="15"/>
        <v>6.7034715383423663E-2</v>
      </c>
      <c r="IB40" s="477">
        <f t="shared" si="15"/>
        <v>6.2792559054286559E-2</v>
      </c>
      <c r="IC40" s="477">
        <f t="shared" si="15"/>
        <v>5.8969296135168665E-2</v>
      </c>
      <c r="ID40" s="477">
        <f t="shared" si="15"/>
        <v>5.5531592283753033E-2</v>
      </c>
      <c r="IE40" s="477">
        <f t="shared" si="15"/>
        <v>5.2449377099539202E-2</v>
      </c>
    </row>
    <row r="41" spans="1:320" s="90" customFormat="1" ht="36">
      <c r="A41" s="173"/>
      <c r="B41" s="182"/>
      <c r="C41" s="91"/>
      <c r="D41" s="189"/>
      <c r="E41" s="91"/>
      <c r="F41" s="116"/>
      <c r="G41" s="116"/>
      <c r="H41" s="116"/>
      <c r="I41" s="116"/>
      <c r="J41" s="252"/>
      <c r="K41" s="499">
        <v>30000</v>
      </c>
      <c r="L41" s="382">
        <f t="shared" si="21"/>
        <v>9.1440000000000001</v>
      </c>
      <c r="M41" s="382">
        <v>300</v>
      </c>
      <c r="N41" s="491"/>
      <c r="O41" s="263"/>
      <c r="P41" s="383">
        <f t="shared" si="16"/>
        <v>-14.436000000000433</v>
      </c>
      <c r="Q41" s="383">
        <f>$Q$11-Konstanten!$C$33*K41</f>
        <v>258.71399999999954</v>
      </c>
      <c r="R41" s="382">
        <f t="shared" si="22"/>
        <v>626.78204494630654</v>
      </c>
      <c r="S41" s="263">
        <f t="shared" si="23"/>
        <v>0.33725558654991367</v>
      </c>
      <c r="T41" s="492"/>
      <c r="U41" s="492"/>
      <c r="V41" s="170"/>
      <c r="W41" s="92"/>
      <c r="X41" s="525">
        <v>30000</v>
      </c>
      <c r="Y41" s="410">
        <f t="shared" si="38"/>
        <v>2.4772840150219869E-2</v>
      </c>
      <c r="Z41" s="410">
        <f t="shared" si="38"/>
        <v>4.9538129930301475E-2</v>
      </c>
      <c r="AA41" s="410">
        <f t="shared" si="38"/>
        <v>7.4288349007624113E-2</v>
      </c>
      <c r="AB41" s="410">
        <f t="shared" si="38"/>
        <v>9.9016036825147397E-2</v>
      </c>
      <c r="AC41" s="410">
        <f t="shared" si="38"/>
        <v>0.12371382174579185</v>
      </c>
      <c r="AD41" s="410">
        <f t="shared" si="38"/>
        <v>0.14837444932084612</v>
      </c>
      <c r="AE41" s="410">
        <f t="shared" si="38"/>
        <v>0.17299080941589931</v>
      </c>
      <c r="AF41" s="410">
        <f t="shared" si="38"/>
        <v>0.19755596194914929</v>
      </c>
      <c r="AG41" s="410">
        <f t="shared" si="38"/>
        <v>0.22206316102213125</v>
      </c>
      <c r="AH41" s="410">
        <f t="shared" si="38"/>
        <v>0.2465058772511394</v>
      </c>
      <c r="AI41" s="410">
        <f t="shared" si="38"/>
        <v>0.27087781813873529</v>
      </c>
      <c r="AJ41" s="410">
        <f t="shared" si="38"/>
        <v>0.29517294635740265</v>
      </c>
      <c r="AK41" s="410">
        <f t="shared" si="38"/>
        <v>0.31938549585068582</v>
      </c>
      <c r="AL41" s="410">
        <f t="shared" si="38"/>
        <v>0.34350998569077712</v>
      </c>
      <c r="AM41" s="410">
        <f t="shared" si="38"/>
        <v>0.36754123166413688</v>
      </c>
      <c r="AN41" s="410">
        <f t="shared" si="38"/>
        <v>0.39147435558788574</v>
      </c>
      <c r="AO41" s="410">
        <f t="shared" si="24"/>
        <v>0.41530479238889667</v>
      </c>
      <c r="AP41" s="410">
        <f t="shared" si="24"/>
        <v>0.43902829500408108</v>
      </c>
      <c r="AQ41" s="410">
        <f t="shared" si="24"/>
        <v>0.46264093718392946</v>
      </c>
      <c r="AR41" s="410">
        <f t="shared" si="24"/>
        <v>0.48613911430177459</v>
      </c>
      <c r="AS41" s="410">
        <f t="shared" si="24"/>
        <v>0.5095195422883495</v>
      </c>
      <c r="AT41" s="410">
        <f t="shared" si="24"/>
        <v>0.532779254824716</v>
      </c>
      <c r="AU41" s="410">
        <f t="shared" si="24"/>
        <v>0.55591559893699893</v>
      </c>
      <c r="AV41" s="410">
        <f t="shared" si="24"/>
        <v>0.57892622914335268</v>
      </c>
      <c r="AW41" s="410">
        <f t="shared" si="24"/>
        <v>0.60180910030755197</v>
      </c>
      <c r="AX41" s="410">
        <f t="shared" si="24"/>
        <v>0.62456245935491028</v>
      </c>
      <c r="AY41" s="410">
        <f t="shared" si="24"/>
        <v>0.64718483600480525</v>
      </c>
      <c r="AZ41" s="410">
        <f t="shared" si="24"/>
        <v>0.66967503267079265</v>
      </c>
      <c r="BA41" s="410">
        <f t="shared" si="24"/>
        <v>0.69203211367390238</v>
      </c>
      <c r="BB41" s="410">
        <f t="shared" si="24"/>
        <v>0.71425539390787762</v>
      </c>
      <c r="BC41" s="410">
        <f t="shared" si="24"/>
        <v>0.73634442708714176</v>
      </c>
      <c r="BD41" s="410">
        <f t="shared" si="24"/>
        <v>0.758298993699274</v>
      </c>
      <c r="BE41" s="410">
        <f t="shared" si="25"/>
        <v>0.78011908877425529</v>
      </c>
      <c r="BF41" s="410">
        <f t="shared" si="25"/>
        <v>0.80180490957276129</v>
      </c>
      <c r="BG41" s="410">
        <f t="shared" si="25"/>
        <v>0.82335684328567993</v>
      </c>
      <c r="BH41" s="410">
        <f t="shared" si="25"/>
        <v>0.84477545482699956</v>
      </c>
      <c r="BI41" s="410">
        <f t="shared" si="25"/>
        <v>0.86606147479229079</v>
      </c>
      <c r="BJ41" s="410">
        <f t="shared" si="25"/>
        <v>0.88721578764550713</v>
      </c>
      <c r="BK41" s="410">
        <f t="shared" si="25"/>
        <v>0.90823942018773685</v>
      </c>
      <c r="BL41" s="410">
        <f t="shared" si="25"/>
        <v>0.92913353035292834</v>
      </c>
      <c r="BM41" s="253"/>
      <c r="BN41" s="252"/>
      <c r="BO41" s="537">
        <f t="shared" si="18"/>
        <v>300.00000000000006</v>
      </c>
      <c r="BP41" s="525">
        <v>30000</v>
      </c>
      <c r="BQ41" s="382">
        <f t="shared" si="33"/>
        <v>258.74575422567693</v>
      </c>
      <c r="BR41" s="382">
        <f t="shared" si="33"/>
        <v>258.84097819291435</v>
      </c>
      <c r="BS41" s="382">
        <f t="shared" si="33"/>
        <v>258.99955603274714</v>
      </c>
      <c r="BT41" s="382">
        <f t="shared" si="33"/>
        <v>259.2212954945735</v>
      </c>
      <c r="BU41" s="382">
        <f t="shared" si="33"/>
        <v>259.5059292297164</v>
      </c>
      <c r="BV41" s="382">
        <f t="shared" si="33"/>
        <v>259.85311656284654</v>
      </c>
      <c r="BW41" s="382">
        <f t="shared" si="33"/>
        <v>260.26244572646203</v>
      </c>
      <c r="BX41" s="382">
        <f t="shared" si="33"/>
        <v>260.73343652758177</v>
      </c>
      <c r="BY41" s="382">
        <f t="shared" si="33"/>
        <v>261.26554341051019</v>
      </c>
      <c r="BZ41" s="382">
        <f t="shared" si="33"/>
        <v>261.85815887506396</v>
      </c>
      <c r="CA41" s="382">
        <f t="shared" si="33"/>
        <v>262.51061720610392</v>
      </c>
      <c r="CB41" s="382">
        <f t="shared" si="33"/>
        <v>263.22219846763085</v>
      </c>
      <c r="CC41" s="382">
        <f t="shared" si="33"/>
        <v>263.99213271308486</v>
      </c>
      <c r="CD41" s="382">
        <f t="shared" si="33"/>
        <v>264.81960436284072</v>
      </c>
      <c r="CE41" s="382">
        <f t="shared" si="33"/>
        <v>265.70375670015193</v>
      </c>
      <c r="CF41" s="382">
        <f t="shared" si="26"/>
        <v>266.64369643791042</v>
      </c>
      <c r="CG41" s="382">
        <f t="shared" si="26"/>
        <v>267.63849831046764</v>
      </c>
      <c r="CH41" s="382">
        <f t="shared" si="26"/>
        <v>268.68720964730841</v>
      </c>
      <c r="CI41" s="382">
        <f t="shared" si="26"/>
        <v>269.78885488846333</v>
      </c>
      <c r="CJ41" s="382">
        <f t="shared" si="26"/>
        <v>270.94244000508303</v>
      </c>
      <c r="CK41" s="382">
        <f t="shared" si="26"/>
        <v>272.14695679245938</v>
      </c>
      <c r="CL41" s="382">
        <f t="shared" si="26"/>
        <v>273.40138700684128</v>
      </c>
      <c r="CM41" s="382">
        <f t="shared" si="26"/>
        <v>274.70470632156861</v>
      </c>
      <c r="CN41" s="382">
        <f t="shared" si="26"/>
        <v>276.05588808222205</v>
      </c>
      <c r="CO41" s="382">
        <f t="shared" si="26"/>
        <v>277.45390684458039</v>
      </c>
      <c r="CP41" s="382">
        <f t="shared" si="26"/>
        <v>278.89774168312169</v>
      </c>
      <c r="CQ41" s="382">
        <f t="shared" si="26"/>
        <v>280.38637926152228</v>
      </c>
      <c r="CR41" s="382">
        <f t="shared" si="26"/>
        <v>281.91881666007492</v>
      </c>
      <c r="CS41" s="382">
        <f t="shared" si="26"/>
        <v>283.49406395810712</v>
      </c>
      <c r="CT41" s="382">
        <f t="shared" si="26"/>
        <v>285.11114657231809</v>
      </c>
      <c r="CU41" s="382">
        <f t="shared" si="26"/>
        <v>286.7691073544629</v>
      </c>
      <c r="CV41" s="382">
        <f t="shared" si="27"/>
        <v>288.46700845397572</v>
      </c>
      <c r="CW41" s="382">
        <f t="shared" si="6"/>
        <v>290.20393295296344</v>
      </c>
      <c r="CX41" s="382">
        <f t="shared" si="6"/>
        <v>291.97898628251119</v>
      </c>
      <c r="CY41" s="382">
        <f t="shared" si="6"/>
        <v>293.79129743045388</v>
      </c>
      <c r="CZ41" s="382">
        <f t="shared" si="6"/>
        <v>295.64001995169713</v>
      </c>
      <c r="DA41" s="382">
        <f t="shared" si="6"/>
        <v>297.52433279283582</v>
      </c>
      <c r="DB41" s="382">
        <f t="shared" si="6"/>
        <v>299.44344094325669</v>
      </c>
      <c r="DC41" s="382">
        <f t="shared" si="6"/>
        <v>301.39657592513788</v>
      </c>
      <c r="DD41" s="382">
        <f t="shared" si="6"/>
        <v>303.38299613480592</v>
      </c>
      <c r="DE41" s="521"/>
      <c r="DF41" s="252"/>
      <c r="DG41" s="537">
        <f t="shared" si="19"/>
        <v>300.00000000000006</v>
      </c>
      <c r="DH41" s="525">
        <v>30000</v>
      </c>
      <c r="DI41" s="382">
        <f t="shared" si="34"/>
        <v>15.527171408482777</v>
      </c>
      <c r="DJ41" s="382">
        <f t="shared" si="34"/>
        <v>31.049610380530194</v>
      </c>
      <c r="DK41" s="382">
        <f t="shared" si="34"/>
        <v>46.562603306683563</v>
      </c>
      <c r="DL41" s="382">
        <f t="shared" si="34"/>
        <v>62.061474043744681</v>
      </c>
      <c r="DM41" s="382">
        <f t="shared" si="34"/>
        <v>77.541602181950267</v>
      </c>
      <c r="DN41" s="382">
        <f t="shared" si="34"/>
        <v>92.998440763102053</v>
      </c>
      <c r="DO41" s="382">
        <f t="shared" si="34"/>
        <v>108.42753328261415</v>
      </c>
      <c r="DP41" s="382">
        <f t="shared" si="34"/>
        <v>123.82452982182251</v>
      </c>
      <c r="DQ41" s="382">
        <f t="shared" si="34"/>
        <v>139.18520217269239</v>
      </c>
      <c r="DR41" s="382">
        <f t="shared" si="34"/>
        <v>154.50545783475238</v>
      </c>
      <c r="DS41" s="382">
        <f t="shared" si="34"/>
        <v>169.78135278359022</v>
      </c>
      <c r="DT41" s="382">
        <f t="shared" si="34"/>
        <v>185.00910293071928</v>
      </c>
      <c r="DU41" s="382">
        <f t="shared" si="34"/>
        <v>200.18509421548296</v>
      </c>
      <c r="DV41" s="382">
        <f t="shared" si="34"/>
        <v>215.30589129074178</v>
      </c>
      <c r="DW41" s="382">
        <f t="shared" si="34"/>
        <v>230.3682447845319</v>
      </c>
      <c r="DX41" s="382">
        <f t="shared" si="35"/>
        <v>245.36909713941259</v>
      </c>
      <c r="DY41" s="382">
        <f t="shared" si="35"/>
        <v>260.30558704951392</v>
      </c>
      <c r="DZ41" s="382">
        <f t="shared" si="35"/>
        <v>275.17505253194827</v>
      </c>
      <c r="EA41" s="382">
        <f t="shared" si="35"/>
        <v>289.97503268401903</v>
      </c>
      <c r="EB41" s="382">
        <f t="shared" si="35"/>
        <v>304.70326819045255</v>
      </c>
      <c r="EC41" s="382">
        <f t="shared" si="35"/>
        <v>319.3577006555978</v>
      </c>
      <c r="ED41" s="382">
        <f t="shared" si="35"/>
        <v>333.93647084400487</v>
      </c>
      <c r="EE41" s="382">
        <f t="shared" si="35"/>
        <v>348.437915919283</v>
      </c>
      <c r="EF41" s="382">
        <f t="shared" si="35"/>
        <v>362.86056577552466</v>
      </c>
      <c r="EG41" s="382">
        <f t="shared" si="35"/>
        <v>377.20313855806432</v>
      </c>
      <c r="EH41" s="382">
        <f t="shared" si="35"/>
        <v>391.46453547116511</v>
      </c>
      <c r="EI41" s="382">
        <f t="shared" si="35"/>
        <v>405.64383496933186</v>
      </c>
      <c r="EJ41" s="382">
        <f t="shared" si="35"/>
        <v>419.74028642688404</v>
      </c>
      <c r="EK41" s="382">
        <f t="shared" si="35"/>
        <v>433.75330337704338</v>
      </c>
      <c r="EL41" s="382">
        <f t="shared" si="35"/>
        <v>447.68245640750922</v>
      </c>
      <c r="EM41" s="382">
        <f t="shared" si="35"/>
        <v>461.52746579449524</v>
      </c>
      <c r="EN41" s="382">
        <f t="shared" si="28"/>
        <v>475.28819395155739</v>
      </c>
      <c r="EO41" s="382">
        <f t="shared" si="9"/>
        <v>488.964637763577</v>
      </c>
      <c r="EP41" s="382">
        <f t="shared" si="9"/>
        <v>502.55692087000369</v>
      </c>
      <c r="EQ41" s="382">
        <f t="shared" si="9"/>
        <v>516.06528595513407</v>
      </c>
      <c r="ER41" s="382">
        <f t="shared" si="9"/>
        <v>529.49008709691304</v>
      </c>
      <c r="ES41" s="382">
        <f t="shared" si="9"/>
        <v>542.83178221952619</v>
      </c>
      <c r="ET41" s="382">
        <f t="shared" si="9"/>
        <v>556.09092568909898</v>
      </c>
      <c r="EU41" s="382">
        <f t="shared" si="9"/>
        <v>569.26816108611752</v>
      </c>
      <c r="EV41" s="382">
        <f t="shared" si="9"/>
        <v>582.36421418278962</v>
      </c>
      <c r="EW41" s="521"/>
      <c r="EX41" s="252"/>
      <c r="EY41" s="515">
        <f t="shared" si="20"/>
        <v>300.00000000000006</v>
      </c>
      <c r="EZ41" s="525">
        <v>30000</v>
      </c>
      <c r="FA41" s="382">
        <f t="shared" si="36"/>
        <v>175.59575422567701</v>
      </c>
      <c r="FB41" s="382">
        <f t="shared" si="36"/>
        <v>185.69097819291443</v>
      </c>
      <c r="FC41" s="382">
        <f t="shared" si="36"/>
        <v>195.84955603274722</v>
      </c>
      <c r="FD41" s="382">
        <f t="shared" si="36"/>
        <v>206.07129549457358</v>
      </c>
      <c r="FE41" s="382">
        <f t="shared" si="36"/>
        <v>216.35592922971648</v>
      </c>
      <c r="FF41" s="382">
        <f t="shared" si="36"/>
        <v>226.70311656284662</v>
      </c>
      <c r="FG41" s="382">
        <f t="shared" si="36"/>
        <v>237.11244572646211</v>
      </c>
      <c r="FH41" s="382">
        <f t="shared" si="36"/>
        <v>247.58343652758185</v>
      </c>
      <c r="FI41" s="382">
        <f t="shared" si="36"/>
        <v>258.11554341051027</v>
      </c>
      <c r="FJ41" s="382">
        <f t="shared" si="36"/>
        <v>268.70815887506404</v>
      </c>
      <c r="FK41" s="382">
        <f t="shared" si="36"/>
        <v>279.360617206104</v>
      </c>
      <c r="FL41" s="382">
        <f t="shared" si="36"/>
        <v>290.07219846763093</v>
      </c>
      <c r="FM41" s="382">
        <f t="shared" si="36"/>
        <v>300.84213271308494</v>
      </c>
      <c r="FN41" s="382">
        <f t="shared" si="36"/>
        <v>311.6696043628408</v>
      </c>
      <c r="FO41" s="382">
        <f t="shared" si="36"/>
        <v>322.55375670015201</v>
      </c>
      <c r="FP41" s="382">
        <f t="shared" si="29"/>
        <v>333.4936964379105</v>
      </c>
      <c r="FQ41" s="382">
        <f t="shared" si="29"/>
        <v>344.48849831046772</v>
      </c>
      <c r="FR41" s="382">
        <f t="shared" si="29"/>
        <v>355.53720964730849</v>
      </c>
      <c r="FS41" s="382">
        <f t="shared" si="29"/>
        <v>366.63885488846341</v>
      </c>
      <c r="FT41" s="382">
        <f t="shared" si="29"/>
        <v>377.79244000508311</v>
      </c>
      <c r="FU41" s="382">
        <f t="shared" si="29"/>
        <v>388.99695679245946</v>
      </c>
      <c r="FV41" s="382">
        <f t="shared" si="29"/>
        <v>400.25138700684136</v>
      </c>
      <c r="FW41" s="382">
        <f t="shared" si="29"/>
        <v>411.55470632156869</v>
      </c>
      <c r="FX41" s="382">
        <f t="shared" si="29"/>
        <v>422.90588808222213</v>
      </c>
      <c r="FY41" s="382">
        <f t="shared" si="29"/>
        <v>434.30390684458047</v>
      </c>
      <c r="FZ41" s="382">
        <f t="shared" si="29"/>
        <v>445.74774168312177</v>
      </c>
      <c r="GA41" s="382">
        <f t="shared" si="29"/>
        <v>457.23637926152236</v>
      </c>
      <c r="GB41" s="382">
        <f t="shared" si="29"/>
        <v>468.768816660075</v>
      </c>
      <c r="GC41" s="382">
        <f t="shared" si="29"/>
        <v>480.3440639581072</v>
      </c>
      <c r="GD41" s="382">
        <f t="shared" si="29"/>
        <v>491.96114657231817</v>
      </c>
      <c r="GE41" s="382">
        <f t="shared" si="29"/>
        <v>503.61910735446298</v>
      </c>
      <c r="GF41" s="382">
        <f t="shared" si="30"/>
        <v>515.31700845397586</v>
      </c>
      <c r="GG41" s="382">
        <f t="shared" si="12"/>
        <v>527.05393295296358</v>
      </c>
      <c r="GH41" s="382">
        <f t="shared" si="12"/>
        <v>538.82898628251121</v>
      </c>
      <c r="GI41" s="382">
        <f t="shared" si="12"/>
        <v>550.64129743045396</v>
      </c>
      <c r="GJ41" s="382">
        <f t="shared" si="12"/>
        <v>562.49001995169715</v>
      </c>
      <c r="GK41" s="382">
        <f t="shared" si="12"/>
        <v>574.37433279283584</v>
      </c>
      <c r="GL41" s="382">
        <f t="shared" si="12"/>
        <v>586.29344094325666</v>
      </c>
      <c r="GM41" s="382">
        <f t="shared" si="12"/>
        <v>598.2465759251379</v>
      </c>
      <c r="GN41" s="382">
        <f t="shared" si="12"/>
        <v>610.23299613480594</v>
      </c>
      <c r="GO41" s="511"/>
      <c r="GP41" s="521"/>
      <c r="GQ41" s="525">
        <v>30000</v>
      </c>
      <c r="GR41" s="582">
        <f t="shared" si="37"/>
        <v>10.308933842885629</v>
      </c>
      <c r="GS41" s="476">
        <f t="shared" si="37"/>
        <v>4.9804608147145331</v>
      </c>
      <c r="GT41" s="476">
        <f t="shared" si="37"/>
        <v>3.2061556297183045</v>
      </c>
      <c r="GU41" s="476">
        <f t="shared" si="37"/>
        <v>2.3204383020184483</v>
      </c>
      <c r="GV41" s="476">
        <f t="shared" si="37"/>
        <v>1.7901916279991268</v>
      </c>
      <c r="GW41" s="476">
        <f t="shared" si="37"/>
        <v>1.4377087906273056</v>
      </c>
      <c r="GX41" s="476">
        <f t="shared" si="37"/>
        <v>1.1868287375719724</v>
      </c>
      <c r="GY41" s="476">
        <f t="shared" si="37"/>
        <v>0.99947003137296309</v>
      </c>
      <c r="GZ41" s="476">
        <f t="shared" si="37"/>
        <v>0.85447547139570534</v>
      </c>
      <c r="HA41" s="476">
        <f t="shared" si="37"/>
        <v>0.73914994745657747</v>
      </c>
      <c r="HB41" s="476">
        <f t="shared" si="37"/>
        <v>0.64541401411842725</v>
      </c>
      <c r="HC41" s="476">
        <f t="shared" si="37"/>
        <v>0.56788068193733598</v>
      </c>
      <c r="HD41" s="476">
        <f t="shared" si="37"/>
        <v>0.50281984726221851</v>
      </c>
      <c r="HE41" s="476">
        <f t="shared" si="37"/>
        <v>0.44756654123306233</v>
      </c>
      <c r="HF41" s="476">
        <f t="shared" si="37"/>
        <v>0.40016588224580646</v>
      </c>
      <c r="HG41" s="476">
        <f t="shared" si="31"/>
        <v>0.35915117399004698</v>
      </c>
      <c r="HH41" s="476">
        <f t="shared" si="31"/>
        <v>0.32340032426941717</v>
      </c>
      <c r="HI41" s="476">
        <f t="shared" si="31"/>
        <v>0.29204012637021315</v>
      </c>
      <c r="HJ41" s="476">
        <f t="shared" si="31"/>
        <v>0.26438076925051573</v>
      </c>
      <c r="HK41" s="476">
        <f t="shared" si="31"/>
        <v>0.23986999630390149</v>
      </c>
      <c r="HL41" s="476">
        <f t="shared" si="31"/>
        <v>0.21806036301583387</v>
      </c>
      <c r="HM41" s="476">
        <f t="shared" si="31"/>
        <v>0.19858542553087841</v>
      </c>
      <c r="HN41" s="476">
        <f t="shared" si="31"/>
        <v>0.18114214188132999</v>
      </c>
      <c r="HO41" s="476">
        <f t="shared" si="31"/>
        <v>0.16547767371294661</v>
      </c>
      <c r="HP41" s="476">
        <f t="shared" si="31"/>
        <v>0.1513793562397053</v>
      </c>
      <c r="HQ41" s="476">
        <f t="shared" si="31"/>
        <v>0.13866698332358926</v>
      </c>
      <c r="HR41" s="476">
        <f t="shared" si="31"/>
        <v>0.12718680735303442</v>
      </c>
      <c r="HS41" s="476">
        <f t="shared" si="31"/>
        <v>0.11680682512168487</v>
      </c>
      <c r="HT41" s="476">
        <f t="shared" si="31"/>
        <v>0.10741303920529326</v>
      </c>
      <c r="HU41" s="476">
        <f t="shared" si="31"/>
        <v>9.8906467142200569E-2</v>
      </c>
      <c r="HV41" s="476">
        <f t="shared" si="31"/>
        <v>9.120072948965062E-2</v>
      </c>
      <c r="HW41" s="476">
        <f t="shared" si="32"/>
        <v>8.4220090067076883E-2</v>
      </c>
      <c r="HX41" s="476">
        <f t="shared" si="15"/>
        <v>7.7897852416483782E-2</v>
      </c>
      <c r="HY41" s="476">
        <f t="shared" si="15"/>
        <v>7.2175039097491608E-2</v>
      </c>
      <c r="HZ41" s="476">
        <f t="shared" si="15"/>
        <v>6.6999297213581374E-2</v>
      </c>
      <c r="IA41" s="476">
        <f t="shared" si="15"/>
        <v>6.2323986149988297E-2</v>
      </c>
      <c r="IB41" s="476">
        <f t="shared" si="15"/>
        <v>5.810741302644206E-2</v>
      </c>
      <c r="IC41" s="476">
        <f t="shared" si="15"/>
        <v>5.4312188634855353E-2</v>
      </c>
      <c r="ID41" s="476">
        <f t="shared" si="15"/>
        <v>5.0904682221700089E-2</v>
      </c>
      <c r="IE41" s="476">
        <f t="shared" si="15"/>
        <v>4.785455780644688E-2</v>
      </c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</row>
    <row r="42" spans="1:320">
      <c r="J42" s="252"/>
      <c r="K42" s="499">
        <v>31000</v>
      </c>
      <c r="L42" s="382">
        <f t="shared" si="21"/>
        <v>9.4488000000000003</v>
      </c>
      <c r="M42" s="382">
        <v>310</v>
      </c>
      <c r="N42" s="491"/>
      <c r="O42" s="263"/>
      <c r="P42" s="383">
        <f t="shared" si="16"/>
        <v>-16.417200000000435</v>
      </c>
      <c r="Q42" s="383">
        <f>$Q$11-Konstanten!$C$33*K42</f>
        <v>256.73279999999954</v>
      </c>
      <c r="R42" s="382">
        <f t="shared" si="22"/>
        <v>624.37752280073016</v>
      </c>
      <c r="S42" s="263">
        <f t="shared" si="23"/>
        <v>0.32390079969020985</v>
      </c>
      <c r="T42" s="492"/>
      <c r="U42" s="492"/>
      <c r="V42" s="170"/>
      <c r="X42" s="524">
        <v>31000</v>
      </c>
      <c r="Y42" s="410">
        <f t="shared" si="38"/>
        <v>2.5278307526720244E-2</v>
      </c>
      <c r="Z42" s="410">
        <f t="shared" si="38"/>
        <v>5.0548431634929891E-2</v>
      </c>
      <c r="AA42" s="410">
        <f t="shared" si="38"/>
        <v>7.5802222852827283E-2</v>
      </c>
      <c r="AB42" s="410">
        <f t="shared" si="38"/>
        <v>0.10103159924783135</v>
      </c>
      <c r="AC42" s="410">
        <f t="shared" si="38"/>
        <v>0.12622857931734474</v>
      </c>
      <c r="AD42" s="410">
        <f t="shared" si="38"/>
        <v>0.15138531384466472</v>
      </c>
      <c r="AE42" s="410">
        <f t="shared" si="38"/>
        <v>0.17649411640684867</v>
      </c>
      <c r="AF42" s="410">
        <f t="shared" si="38"/>
        <v>0.2015474922473646</v>
      </c>
      <c r="AG42" s="410">
        <f t="shared" si="38"/>
        <v>0.22653816525752671</v>
      </c>
      <c r="AH42" s="410">
        <f t="shared" si="38"/>
        <v>0.25145910284534501</v>
      </c>
      <c r="AI42" s="410">
        <f t="shared" si="38"/>
        <v>0.27630353850850431</v>
      </c>
      <c r="AJ42" s="410">
        <f t="shared" si="38"/>
        <v>0.30106499196791836</v>
      </c>
      <c r="AK42" s="410">
        <f t="shared" si="38"/>
        <v>0.32573728675876573</v>
      </c>
      <c r="AL42" s="410">
        <f t="shared" si="38"/>
        <v>0.35031456521642013</v>
      </c>
      <c r="AM42" s="410">
        <f t="shared" si="38"/>
        <v>0.37479130083376305</v>
      </c>
      <c r="AN42" s="410">
        <f t="shared" si="38"/>
        <v>0.39916230800350505</v>
      </c>
      <c r="AO42" s="410">
        <f t="shared" ref="AO42:BD47" si="39">SQRT(5*((((1/$S42)*(((1+0.2*(AO$10/$R$11)^2)^3.5)-1))+1)^(1/3.5)-1))</f>
        <v>0.42342274919352724</v>
      </c>
      <c r="AP42" s="410">
        <f t="shared" si="39"/>
        <v>0.4475681396342876</v>
      </c>
      <c r="AQ42" s="410">
        <f t="shared" si="39"/>
        <v>0.47159434962453889</v>
      </c>
      <c r="AR42" s="410">
        <f t="shared" si="39"/>
        <v>0.49549760458478553</v>
      </c>
      <c r="AS42" s="410">
        <f t="shared" si="39"/>
        <v>0.51927448300694035</v>
      </c>
      <c r="AT42" s="410">
        <f t="shared" si="39"/>
        <v>0.54292191246328636</v>
      </c>
      <c r="AU42" s="410">
        <f t="shared" si="39"/>
        <v>0.56643716384859621</v>
      </c>
      <c r="AV42" s="410">
        <f t="shared" si="39"/>
        <v>0.58981784403597437</v>
      </c>
      <c r="AW42" s="410">
        <f t="shared" si="39"/>
        <v>0.61306188713010856</v>
      </c>
      <c r="AX42" s="410">
        <f t="shared" si="39"/>
        <v>0.63616754450155311</v>
      </c>
      <c r="AY42" s="410">
        <f t="shared" si="39"/>
        <v>0.65913337378253334</v>
      </c>
      <c r="AZ42" s="410">
        <f t="shared" si="39"/>
        <v>0.68195822699943687</v>
      </c>
      <c r="BA42" s="410">
        <f t="shared" si="39"/>
        <v>0.7046412380094802</v>
      </c>
      <c r="BB42" s="410">
        <f t="shared" si="39"/>
        <v>0.72718180939990462</v>
      </c>
      <c r="BC42" s="410">
        <f t="shared" si="39"/>
        <v>0.74957959899759008</v>
      </c>
      <c r="BD42" s="410">
        <f t="shared" si="39"/>
        <v>0.77183450612561455</v>
      </c>
      <c r="BE42" s="410">
        <f t="shared" ref="BE42:BL47" si="40">SQRT(5*((((1/$S42)*(((1+0.2*(BE$10/$R$11)^2)^3.5)-1))+1)^(1/3.5)-1))</f>
        <v>0.79394665773137552</v>
      </c>
      <c r="BF42" s="410">
        <f t="shared" si="40"/>
        <v>0.81591639449867837</v>
      </c>
      <c r="BG42" s="410">
        <f t="shared" si="40"/>
        <v>0.83774425704399358</v>
      </c>
      <c r="BH42" s="410">
        <f t="shared" si="40"/>
        <v>0.85943097228507748</v>
      </c>
      <c r="BI42" s="410">
        <f t="shared" si="40"/>
        <v>0.88097744005848855</v>
      </c>
      <c r="BJ42" s="410">
        <f t="shared" si="40"/>
        <v>0.90238472005143333</v>
      </c>
      <c r="BK42" s="410">
        <f t="shared" si="40"/>
        <v>0.92365401910287215</v>
      </c>
      <c r="BL42" s="410">
        <f t="shared" si="40"/>
        <v>0.94478667891900958</v>
      </c>
      <c r="BM42" s="253"/>
      <c r="BN42" s="252"/>
      <c r="BO42" s="537">
        <f t="shared" si="18"/>
        <v>310.00000000000006</v>
      </c>
      <c r="BP42" s="524">
        <v>31000</v>
      </c>
      <c r="BQ42" s="382">
        <f t="shared" si="33"/>
        <v>256.76561008375739</v>
      </c>
      <c r="BR42" s="382">
        <f t="shared" si="33"/>
        <v>256.86399785166196</v>
      </c>
      <c r="BS42" s="382">
        <f t="shared" si="33"/>
        <v>257.02783615224592</v>
      </c>
      <c r="BT42" s="382">
        <f t="shared" si="33"/>
        <v>257.25691405739002</v>
      </c>
      <c r="BU42" s="382">
        <f t="shared" si="33"/>
        <v>257.55093833327197</v>
      </c>
      <c r="BV42" s="382">
        <f t="shared" si="33"/>
        <v>257.90953546903097</v>
      </c>
      <c r="BW42" s="382">
        <f t="shared" si="33"/>
        <v>258.33225423343612</v>
      </c>
      <c r="BX42" s="382">
        <f t="shared" si="33"/>
        <v>258.81856872267451</v>
      </c>
      <c r="BY42" s="382">
        <f t="shared" si="33"/>
        <v>259.36788185612278</v>
      </c>
      <c r="BZ42" s="382">
        <f t="shared" si="33"/>
        <v>259.97952927175334</v>
      </c>
      <c r="CA42" s="382">
        <f t="shared" si="33"/>
        <v>260.65278356875507</v>
      </c>
      <c r="CB42" s="382">
        <f t="shared" si="33"/>
        <v>261.38685884206126</v>
      </c>
      <c r="CC42" s="382">
        <f t="shared" si="33"/>
        <v>262.18091545178419</v>
      </c>
      <c r="CD42" s="382">
        <f t="shared" si="33"/>
        <v>263.03406497003829</v>
      </c>
      <c r="CE42" s="382">
        <f t="shared" si="33"/>
        <v>263.94537524822067</v>
      </c>
      <c r="CF42" s="382">
        <f t="shared" si="26"/>
        <v>264.91387554942463</v>
      </c>
      <c r="CG42" s="382">
        <f t="shared" si="26"/>
        <v>265.93856169317507</v>
      </c>
      <c r="CH42" s="382">
        <f t="shared" si="26"/>
        <v>267.01840116296131</v>
      </c>
      <c r="CI42" s="382">
        <f t="shared" si="26"/>
        <v>268.1523381309629</v>
      </c>
      <c r="CJ42" s="382">
        <f t="shared" si="26"/>
        <v>269.33929835877007</v>
      </c>
      <c r="CK42" s="382">
        <f t="shared" si="26"/>
        <v>270.57819393765249</v>
      </c>
      <c r="CL42" s="382">
        <f t="shared" si="26"/>
        <v>271.86792783687497</v>
      </c>
      <c r="CM42" s="382">
        <f t="shared" si="26"/>
        <v>273.20739823358809</v>
      </c>
      <c r="CN42" s="382">
        <f t="shared" si="26"/>
        <v>274.59550260279849</v>
      </c>
      <c r="CO42" s="382">
        <f t="shared" si="26"/>
        <v>276.03114155075713</v>
      </c>
      <c r="CP42" s="382">
        <f t="shared" si="26"/>
        <v>277.51322237971272</v>
      </c>
      <c r="CQ42" s="382">
        <f t="shared" si="26"/>
        <v>279.04066237627529</v>
      </c>
      <c r="CR42" s="382">
        <f t="shared" si="26"/>
        <v>280.61239181960235</v>
      </c>
      <c r="CS42" s="382">
        <f t="shared" si="26"/>
        <v>282.22735670918229</v>
      </c>
      <c r="CT42" s="382">
        <f t="shared" ref="CT42:CU47" si="41">$Q42*(1+0.2*BB42^2)</f>
        <v>283.88452121515962</v>
      </c>
      <c r="CU42" s="382">
        <f t="shared" si="41"/>
        <v>285.58286985689517</v>
      </c>
      <c r="CV42" s="382">
        <f t="shared" si="27"/>
        <v>287.32140941779369</v>
      </c>
      <c r="CW42" s="382">
        <f t="shared" si="6"/>
        <v>289.09917060637048</v>
      </c>
      <c r="CX42" s="382">
        <f t="shared" si="6"/>
        <v>290.91520947508536</v>
      </c>
      <c r="CY42" s="382">
        <f t="shared" si="6"/>
        <v>292.76860860967855</v>
      </c>
      <c r="CZ42" s="382">
        <f t="shared" si="6"/>
        <v>294.6584781026184</v>
      </c>
      <c r="DA42" s="382">
        <f t="shared" si="6"/>
        <v>296.58395632485446</v>
      </c>
      <c r="DB42" s="382">
        <f t="shared" si="6"/>
        <v>298.54421051039128</v>
      </c>
      <c r="DC42" s="382">
        <f t="shared" si="6"/>
        <v>300.53843716829084</v>
      </c>
      <c r="DD42" s="382">
        <f t="shared" ref="DD42:DD47" si="42">$Q42*(1+0.2*BL42^2)</f>
        <v>302.56586233660664</v>
      </c>
      <c r="DE42" s="521"/>
      <c r="DF42" s="252"/>
      <c r="DG42" s="537">
        <f t="shared" si="19"/>
        <v>310.00000000000006</v>
      </c>
      <c r="DH42" s="524">
        <v>31000</v>
      </c>
      <c r="DI42" s="382">
        <f t="shared" si="34"/>
        <v>15.783207034128639</v>
      </c>
      <c r="DJ42" s="382">
        <f t="shared" si="34"/>
        <v>31.561304525679589</v>
      </c>
      <c r="DK42" s="382">
        <f t="shared" si="34"/>
        <v>47.329204127637198</v>
      </c>
      <c r="DL42" s="382">
        <f t="shared" si="34"/>
        <v>63.081859662957051</v>
      </c>
      <c r="DM42" s="382">
        <f t="shared" si="34"/>
        <v>78.81428766081919</v>
      </c>
      <c r="DN42" s="382">
        <f t="shared" si="34"/>
        <v>94.52158724674284</v>
      </c>
      <c r="DO42" s="382">
        <f t="shared" si="34"/>
        <v>110.19895919101188</v>
      </c>
      <c r="DP42" s="382">
        <f t="shared" si="34"/>
        <v>125.84172393610888</v>
      </c>
      <c r="DQ42" s="382">
        <f t="shared" si="34"/>
        <v>141.44533844331696</v>
      </c>
      <c r="DR42" s="382">
        <f t="shared" si="34"/>
        <v>157.00541172027056</v>
      </c>
      <c r="DS42" s="382">
        <f t="shared" si="34"/>
        <v>172.51771891501608</v>
      </c>
      <c r="DT42" s="382">
        <f t="shared" si="34"/>
        <v>187.97821388695058</v>
      </c>
      <c r="DU42" s="382">
        <f t="shared" si="34"/>
        <v>203.38304019026924</v>
      </c>
      <c r="DV42" s="382">
        <f t="shared" si="34"/>
        <v>218.72854043084322</v>
      </c>
      <c r="DW42" s="382">
        <f t="shared" si="34"/>
        <v>234.0112639818482</v>
      </c>
      <c r="DX42" s="382">
        <f t="shared" si="35"/>
        <v>249.22797306665055</v>
      </c>
      <c r="DY42" s="382">
        <f t="shared" si="35"/>
        <v>264.37564723892939</v>
      </c>
      <c r="DZ42" s="382">
        <f t="shared" si="35"/>
        <v>279.4514863093878</v>
      </c>
      <c r="EA42" s="382">
        <f t="shared" si="35"/>
        <v>294.45291178539105</v>
      </c>
      <c r="EB42" s="382">
        <f t="shared" si="35"/>
        <v>309.37756690434412</v>
      </c>
      <c r="EC42" s="382">
        <f t="shared" si="35"/>
        <v>324.22331535350327</v>
      </c>
      <c r="ED42" s="382">
        <f t="shared" si="35"/>
        <v>338.9882387780616</v>
      </c>
      <c r="EE42" s="382">
        <f t="shared" si="35"/>
        <v>353.67063318605778</v>
      </c>
      <c r="EF42" s="382">
        <f t="shared" si="35"/>
        <v>368.2690043628491</v>
      </c>
      <c r="EG42" s="382">
        <f t="shared" si="35"/>
        <v>382.78206240983803</v>
      </c>
      <c r="EH42" s="382">
        <f t="shared" si="35"/>
        <v>397.20871552210298</v>
      </c>
      <c r="EI42" s="382">
        <f t="shared" si="35"/>
        <v>411.54806311762593</v>
      </c>
      <c r="EJ42" s="382">
        <f t="shared" si="35"/>
        <v>425.79938842748641</v>
      </c>
      <c r="EK42" s="382">
        <f t="shared" si="35"/>
        <v>439.96215065159896</v>
      </c>
      <c r="EL42" s="382">
        <f t="shared" si="35"/>
        <v>454.03597677886518</v>
      </c>
      <c r="EM42" s="382">
        <f t="shared" si="35"/>
        <v>468.02065316407999</v>
      </c>
      <c r="EN42" s="382">
        <f t="shared" si="28"/>
        <v>481.91611694683621</v>
      </c>
      <c r="EO42" s="382">
        <f t="shared" si="9"/>
        <v>495.7224473902354</v>
      </c>
      <c r="EP42" s="382">
        <f t="shared" si="9"/>
        <v>509.43985720958807</v>
      </c>
      <c r="EQ42" s="382">
        <f t="shared" si="9"/>
        <v>523.06868395366689</v>
      </c>
      <c r="ER42" s="382">
        <f t="shared" si="9"/>
        <v>536.60938149357969</v>
      </c>
      <c r="ES42" s="382">
        <f t="shared" si="9"/>
        <v>550.06251166704783</v>
      </c>
      <c r="ET42" s="382">
        <f t="shared" si="9"/>
        <v>563.42873611894436</v>
      </c>
      <c r="EU42" s="382">
        <f t="shared" si="9"/>
        <v>576.70880837238963</v>
      </c>
      <c r="EV42" s="382">
        <f t="shared" ref="EV42:EV47" si="43">BL42*$R42</f>
        <v>589.90356615858002</v>
      </c>
      <c r="EW42" s="521"/>
      <c r="EX42" s="252"/>
      <c r="EY42" s="515">
        <f t="shared" si="20"/>
        <v>310.00000000000006</v>
      </c>
      <c r="EZ42" s="524">
        <v>31000</v>
      </c>
      <c r="FA42" s="382">
        <f t="shared" si="36"/>
        <v>179.61561008375747</v>
      </c>
      <c r="FB42" s="382">
        <f t="shared" si="36"/>
        <v>189.71399785166204</v>
      </c>
      <c r="FC42" s="382">
        <f t="shared" si="36"/>
        <v>199.877836152246</v>
      </c>
      <c r="FD42" s="382">
        <f t="shared" si="36"/>
        <v>210.1069140573901</v>
      </c>
      <c r="FE42" s="382">
        <f t="shared" si="36"/>
        <v>220.40093833327205</v>
      </c>
      <c r="FF42" s="382">
        <f t="shared" si="36"/>
        <v>230.75953546903105</v>
      </c>
      <c r="FG42" s="382">
        <f t="shared" si="36"/>
        <v>241.1822542334362</v>
      </c>
      <c r="FH42" s="382">
        <f t="shared" si="36"/>
        <v>251.66856872267459</v>
      </c>
      <c r="FI42" s="382">
        <f t="shared" si="36"/>
        <v>262.21788185612286</v>
      </c>
      <c r="FJ42" s="382">
        <f t="shared" si="36"/>
        <v>272.82952927175342</v>
      </c>
      <c r="FK42" s="382">
        <f t="shared" si="36"/>
        <v>283.50278356875515</v>
      </c>
      <c r="FL42" s="382">
        <f t="shared" si="36"/>
        <v>294.23685884206134</v>
      </c>
      <c r="FM42" s="382">
        <f t="shared" si="36"/>
        <v>305.03091545178427</v>
      </c>
      <c r="FN42" s="382">
        <f t="shared" si="36"/>
        <v>315.88406497003837</v>
      </c>
      <c r="FO42" s="382">
        <f t="shared" si="36"/>
        <v>326.79537524822075</v>
      </c>
      <c r="FP42" s="382">
        <f t="shared" si="36"/>
        <v>337.76387554942471</v>
      </c>
      <c r="FQ42" s="382">
        <f t="shared" si="29"/>
        <v>348.78856169317515</v>
      </c>
      <c r="FR42" s="382">
        <f t="shared" si="29"/>
        <v>359.86840116296139</v>
      </c>
      <c r="FS42" s="382">
        <f t="shared" si="29"/>
        <v>371.00233813096298</v>
      </c>
      <c r="FT42" s="382">
        <f t="shared" si="29"/>
        <v>382.18929835877015</v>
      </c>
      <c r="FU42" s="382">
        <f t="shared" si="29"/>
        <v>393.42819393765257</v>
      </c>
      <c r="FV42" s="382">
        <f t="shared" si="29"/>
        <v>404.71792783687505</v>
      </c>
      <c r="FW42" s="382">
        <f t="shared" si="29"/>
        <v>416.05739823358817</v>
      </c>
      <c r="FX42" s="382">
        <f t="shared" si="29"/>
        <v>427.44550260279857</v>
      </c>
      <c r="FY42" s="382">
        <f t="shared" si="29"/>
        <v>438.88114155075721</v>
      </c>
      <c r="FZ42" s="382">
        <f t="shared" si="29"/>
        <v>450.36322237971279</v>
      </c>
      <c r="GA42" s="382">
        <f t="shared" si="29"/>
        <v>461.89066237627537</v>
      </c>
      <c r="GB42" s="382">
        <f t="shared" si="29"/>
        <v>473.46239181960243</v>
      </c>
      <c r="GC42" s="382">
        <f t="shared" si="29"/>
        <v>485.07735670918237</v>
      </c>
      <c r="GD42" s="382">
        <f t="shared" si="29"/>
        <v>496.7345212151597</v>
      </c>
      <c r="GE42" s="382">
        <f t="shared" ref="GE42:GN57" si="44">6*$EY42/10+GE$10+(CU42-273.15)</f>
        <v>508.43286985689525</v>
      </c>
      <c r="GF42" s="382">
        <f t="shared" si="44"/>
        <v>520.17140941779371</v>
      </c>
      <c r="GG42" s="382">
        <f t="shared" si="44"/>
        <v>531.94917060637044</v>
      </c>
      <c r="GH42" s="382">
        <f t="shared" si="44"/>
        <v>543.76520947508538</v>
      </c>
      <c r="GI42" s="382">
        <f t="shared" si="44"/>
        <v>555.61860860967863</v>
      </c>
      <c r="GJ42" s="382">
        <f t="shared" si="44"/>
        <v>567.50847810261848</v>
      </c>
      <c r="GK42" s="382">
        <f t="shared" si="44"/>
        <v>579.43395632485453</v>
      </c>
      <c r="GL42" s="382">
        <f t="shared" si="44"/>
        <v>591.3942105103913</v>
      </c>
      <c r="GM42" s="382">
        <f t="shared" si="44"/>
        <v>603.38843716829092</v>
      </c>
      <c r="GN42" s="382">
        <f t="shared" si="44"/>
        <v>615.41586233660666</v>
      </c>
      <c r="GO42" s="511"/>
      <c r="GP42" s="521"/>
      <c r="GQ42" s="524">
        <v>31000</v>
      </c>
      <c r="GR42" s="583">
        <f t="shared" si="37"/>
        <v>10.380171957154696</v>
      </c>
      <c r="GS42" s="477">
        <f t="shared" si="37"/>
        <v>5.0109681999140072</v>
      </c>
      <c r="GT42" s="477">
        <f t="shared" si="37"/>
        <v>3.2231395992465099</v>
      </c>
      <c r="GU42" s="477">
        <f t="shared" si="37"/>
        <v>2.330702601032689</v>
      </c>
      <c r="GV42" s="477">
        <f t="shared" si="37"/>
        <v>1.7964591811294082</v>
      </c>
      <c r="GW42" s="477">
        <f t="shared" si="37"/>
        <v>1.4413421546407947</v>
      </c>
      <c r="GX42" s="477">
        <f t="shared" si="37"/>
        <v>1.1886073698335589</v>
      </c>
      <c r="GY42" s="477">
        <f t="shared" si="37"/>
        <v>0.99988176298704623</v>
      </c>
      <c r="GZ42" s="477">
        <f t="shared" si="37"/>
        <v>0.85384604923692475</v>
      </c>
      <c r="HA42" s="477">
        <f t="shared" si="37"/>
        <v>0.73770780435161976</v>
      </c>
      <c r="HB42" s="477">
        <f t="shared" si="37"/>
        <v>0.64332559780952936</v>
      </c>
      <c r="HC42" s="477">
        <f t="shared" si="37"/>
        <v>0.56527106390644988</v>
      </c>
      <c r="HD42" s="477">
        <f t="shared" si="37"/>
        <v>0.49978540573698393</v>
      </c>
      <c r="HE42" s="477">
        <f t="shared" si="37"/>
        <v>0.44418311550848305</v>
      </c>
      <c r="HF42" s="477">
        <f t="shared" si="37"/>
        <v>0.39649421009738073</v>
      </c>
      <c r="HG42" s="477">
        <f t="shared" si="31"/>
        <v>0.35524063127174405</v>
      </c>
      <c r="HH42" s="477">
        <f t="shared" si="31"/>
        <v>0.31929156613263104</v>
      </c>
      <c r="HI42" s="477">
        <f t="shared" si="31"/>
        <v>0.28776699639572495</v>
      </c>
      <c r="HJ42" s="477">
        <f t="shared" si="31"/>
        <v>0.25997170780693174</v>
      </c>
      <c r="HK42" s="477">
        <f t="shared" si="31"/>
        <v>0.23534909845916058</v>
      </c>
      <c r="HL42" s="477">
        <f t="shared" si="31"/>
        <v>0.21344818619442796</v>
      </c>
      <c r="HM42" s="477">
        <f t="shared" si="31"/>
        <v>0.19389961520714358</v>
      </c>
      <c r="HN42" s="477">
        <f t="shared" si="31"/>
        <v>0.17639792279476646</v>
      </c>
      <c r="HO42" s="477">
        <f t="shared" si="31"/>
        <v>0.1606882402235619</v>
      </c>
      <c r="HP42" s="477">
        <f t="shared" si="31"/>
        <v>0.14655618601285156</v>
      </c>
      <c r="HQ42" s="477">
        <f t="shared" si="31"/>
        <v>0.13382009200815734</v>
      </c>
      <c r="HR42" s="477">
        <f t="shared" si="31"/>
        <v>0.12232495732645655</v>
      </c>
      <c r="HS42" s="477">
        <f t="shared" si="31"/>
        <v>0.11193769809801647</v>
      </c>
      <c r="HT42" s="477">
        <f t="shared" si="31"/>
        <v>0.10254338013114593</v>
      </c>
      <c r="HU42" s="477">
        <f t="shared" ref="HU42:ID73" si="45">ABS((GD42-EL42)/EL42)</f>
        <v>9.4042205067574491E-2</v>
      </c>
      <c r="HV42" s="477">
        <f t="shared" si="45"/>
        <v>8.6347079812837735E-2</v>
      </c>
      <c r="HW42" s="477">
        <f t="shared" si="32"/>
        <v>7.9381641588006341E-2</v>
      </c>
      <c r="HX42" s="477">
        <f t="shared" si="15"/>
        <v>7.3078641903050981E-2</v>
      </c>
      <c r="HY42" s="477">
        <f t="shared" si="15"/>
        <v>6.737861551216548E-2</v>
      </c>
      <c r="HZ42" s="477">
        <f t="shared" si="15"/>
        <v>6.2228777318458224E-2</v>
      </c>
      <c r="IA42" s="477">
        <f t="shared" si="15"/>
        <v>5.7582102875345438E-2</v>
      </c>
      <c r="IB42" s="477">
        <f t="shared" si="15"/>
        <v>5.339655772721557E-2</v>
      </c>
      <c r="IC42" s="477">
        <f t="shared" si="15"/>
        <v>4.9634448154137471E-2</v>
      </c>
      <c r="ID42" s="477">
        <f t="shared" si="15"/>
        <v>4.6261871517443258E-2</v>
      </c>
      <c r="IE42" s="477">
        <f t="shared" ref="IE42:IE76" si="46">ABS((GN42-EV42)/EV42)</f>
        <v>4.3248248767440635E-2</v>
      </c>
    </row>
    <row r="43" spans="1:320">
      <c r="J43" s="252"/>
      <c r="K43" s="499">
        <v>32000</v>
      </c>
      <c r="L43" s="382">
        <f t="shared" si="21"/>
        <v>9.7535999999999987</v>
      </c>
      <c r="M43" s="382">
        <v>320</v>
      </c>
      <c r="N43" s="491"/>
      <c r="O43" s="263"/>
      <c r="P43" s="383">
        <f t="shared" si="16"/>
        <v>-18.398400000000436</v>
      </c>
      <c r="Q43" s="383">
        <f>$Q$11-Konstanten!$C$33*K43</f>
        <v>254.75159999999954</v>
      </c>
      <c r="R43" s="382">
        <f t="shared" si="22"/>
        <v>621.96370480155713</v>
      </c>
      <c r="S43" s="263">
        <f t="shared" si="23"/>
        <v>0.31097748830467803</v>
      </c>
      <c r="T43" s="492"/>
      <c r="U43" s="492"/>
      <c r="V43" s="170"/>
      <c r="X43" s="524">
        <v>32000</v>
      </c>
      <c r="Y43" s="410">
        <f t="shared" si="38"/>
        <v>2.5798121636201626E-2</v>
      </c>
      <c r="Z43" s="410">
        <f t="shared" si="38"/>
        <v>5.1587378595390886E-2</v>
      </c>
      <c r="AA43" s="410">
        <f t="shared" si="38"/>
        <v>7.7358944554096892E-2</v>
      </c>
      <c r="AB43" s="410">
        <f t="shared" si="38"/>
        <v>0.10310406947669205</v>
      </c>
      <c r="AC43" s="410">
        <f t="shared" si="38"/>
        <v>0.12881411672073176</v>
      </c>
      <c r="AD43" s="410">
        <f t="shared" si="38"/>
        <v>0.15448059892005278</v>
      </c>
      <c r="AE43" s="410">
        <f t="shared" si="38"/>
        <v>0.1800952122776231</v>
      </c>
      <c r="AF43" s="410">
        <f t="shared" si="38"/>
        <v>0.20564986893223389</v>
      </c>
      <c r="AG43" s="410">
        <f t="shared" si="38"/>
        <v>0.23113672710133606</v>
      </c>
      <c r="AH43" s="410">
        <f t="shared" si="38"/>
        <v>0.25654821874485617</v>
      </c>
      <c r="AI43" s="410">
        <f t="shared" si="38"/>
        <v>0.28187707454136329</v>
      </c>
      <c r="AJ43" s="410">
        <f t="shared" si="38"/>
        <v>0.30711634601635979</v>
      </c>
      <c r="AK43" s="410">
        <f t="shared" si="38"/>
        <v>0.33225942471147563</v>
      </c>
      <c r="AL43" s="410">
        <f t="shared" si="38"/>
        <v>0.3573000583320633</v>
      </c>
      <c r="AM43" s="410">
        <f t="shared" si="38"/>
        <v>0.38223236385751036</v>
      </c>
      <c r="AN43" s="410">
        <f t="shared" ref="AN43:AN47" si="47">SQRT(5*((((1/$S43)*(((1+0.2*(AN$10/$R$11)^2)^3.5)-1))+1)^(1/3.5)-1))</f>
        <v>0.40705083764264594</v>
      </c>
      <c r="AO43" s="410">
        <f t="shared" si="39"/>
        <v>0.43175036257902988</v>
      </c>
      <c r="AP43" s="410">
        <f t="shared" si="39"/>
        <v>0.45632621242104848</v>
      </c>
      <c r="AQ43" s="410">
        <f t="shared" si="39"/>
        <v>0.48077405341294671</v>
      </c>
      <c r="AR43" s="410">
        <f t="shared" si="39"/>
        <v>0.50508994337906865</v>
      </c>
      <c r="AS43" s="410">
        <f t="shared" si="39"/>
        <v>0.52927032846057154</v>
      </c>
      <c r="AT43" s="410">
        <f t="shared" si="39"/>
        <v>0.55331203769750781</v>
      </c>
      <c r="AU43" s="410">
        <f t="shared" si="39"/>
        <v>0.57721227566597977</v>
      </c>
      <c r="AV43" s="410">
        <f t="shared" si="39"/>
        <v>0.6009686133861375</v>
      </c>
      <c r="AW43" s="410">
        <f t="shared" si="39"/>
        <v>0.62457897771856696</v>
      </c>
      <c r="AX43" s="410">
        <f t="shared" si="39"/>
        <v>0.64804163946462678</v>
      </c>
      <c r="AY43" s="410">
        <f t="shared" si="39"/>
        <v>0.67135520038091523</v>
      </c>
      <c r="AZ43" s="410">
        <f t="shared" si="39"/>
        <v>0.6945185793100368</v>
      </c>
      <c r="BA43" s="410">
        <f t="shared" si="39"/>
        <v>0.7175309976194133</v>
      </c>
      <c r="BB43" s="410">
        <f t="shared" si="39"/>
        <v>0.74039196412778496</v>
      </c>
      <c r="BC43" s="410">
        <f t="shared" si="39"/>
        <v>0.76310125968568798</v>
      </c>
      <c r="BD43" s="410">
        <f t="shared" si="39"/>
        <v>0.78565892156193862</v>
      </c>
      <c r="BE43" s="410">
        <f t="shared" si="40"/>
        <v>0.80806522777348189</v>
      </c>
      <c r="BF43" s="410">
        <f t="shared" si="40"/>
        <v>0.83032068148116489</v>
      </c>
      <c r="BG43" s="410">
        <f t="shared" si="40"/>
        <v>0.85242599555935794</v>
      </c>
      <c r="BH43" s="410">
        <f t="shared" si="40"/>
        <v>0.8743820774331611</v>
      </c>
      <c r="BI43" s="410">
        <f t="shared" si="40"/>
        <v>0.89619001426330824</v>
      </c>
      <c r="BJ43" s="410">
        <f t="shared" si="40"/>
        <v>0.91785105854601179</v>
      </c>
      <c r="BK43" s="410">
        <f t="shared" si="40"/>
        <v>0.93936661418303025</v>
      </c>
      <c r="BL43" s="410">
        <f t="shared" si="40"/>
        <v>0.96073822306610979</v>
      </c>
      <c r="BM43" s="253"/>
      <c r="BN43" s="252"/>
      <c r="BO43" s="537">
        <f t="shared" si="18"/>
        <v>320.00000000000006</v>
      </c>
      <c r="BP43" s="524">
        <v>32000</v>
      </c>
      <c r="BQ43" s="382">
        <f t="shared" si="33"/>
        <v>254.78550963289709</v>
      </c>
      <c r="BR43" s="382">
        <f t="shared" si="33"/>
        <v>254.88719192786803</v>
      </c>
      <c r="BS43" s="382">
        <f t="shared" si="33"/>
        <v>255.05650741612314</v>
      </c>
      <c r="BT43" s="382">
        <f t="shared" si="33"/>
        <v>255.29322478556151</v>
      </c>
      <c r="BU43" s="382">
        <f t="shared" si="33"/>
        <v>255.5970225659444</v>
      </c>
      <c r="BV43" s="382">
        <f t="shared" si="33"/>
        <v>255.96749145136675</v>
      </c>
      <c r="BW43" s="382">
        <f t="shared" si="33"/>
        <v>256.40413722444805</v>
      </c>
      <c r="BX43" s="382">
        <f t="shared" si="33"/>
        <v>256.90638423815199</v>
      </c>
      <c r="BY43" s="382">
        <f t="shared" si="33"/>
        <v>257.47357940377947</v>
      </c>
      <c r="BZ43" s="382">
        <f t="shared" si="33"/>
        <v>258.10499662760787</v>
      </c>
      <c r="CA43" s="382">
        <f t="shared" si="33"/>
        <v>258.79984163399303</v>
      </c>
      <c r="CB43" s="382">
        <f t="shared" si="33"/>
        <v>259.55725710955647</v>
      </c>
      <c r="CC43" s="382">
        <f t="shared" si="33"/>
        <v>260.37632810134778</v>
      </c>
      <c r="CD43" s="382">
        <f t="shared" si="33"/>
        <v>261.25608760157036</v>
      </c>
      <c r="CE43" s="382">
        <f t="shared" si="33"/>
        <v>262.19552225249123</v>
      </c>
      <c r="CF43" s="382">
        <f t="shared" ref="CF43:CS47" si="48">$Q43*(1+0.2*AN43^2)</f>
        <v>263.19357810740581</v>
      </c>
      <c r="CG43" s="382">
        <f t="shared" si="48"/>
        <v>264.24916638684368</v>
      </c>
      <c r="CH43" s="382">
        <f t="shared" si="48"/>
        <v>265.36116917341781</v>
      </c>
      <c r="CI43" s="382">
        <f t="shared" si="48"/>
        <v>266.52844499364954</v>
      </c>
      <c r="CJ43" s="382">
        <f t="shared" si="48"/>
        <v>267.7498342405629</v>
      </c>
      <c r="CK43" s="382">
        <f t="shared" si="48"/>
        <v>269.02416439666268</v>
      </c>
      <c r="CL43" s="382">
        <f t="shared" si="48"/>
        <v>270.35025502290341</v>
      </c>
      <c r="CM43" s="382">
        <f t="shared" si="48"/>
        <v>271.72692248527858</v>
      </c>
      <c r="CN43" s="382">
        <f t="shared" si="48"/>
        <v>273.15298439657164</v>
      </c>
      <c r="CO43" s="382">
        <f t="shared" si="48"/>
        <v>274.62726375648339</v>
      </c>
      <c r="CP43" s="382">
        <f t="shared" si="48"/>
        <v>276.14859277870482</v>
      </c>
      <c r="CQ43" s="382">
        <f t="shared" si="48"/>
        <v>277.71581639844663</v>
      </c>
      <c r="CR43" s="382">
        <f t="shared" si="48"/>
        <v>279.32779545843584</v>
      </c>
      <c r="CS43" s="382">
        <f t="shared" si="48"/>
        <v>280.98340957538693</v>
      </c>
      <c r="CT43" s="382">
        <f t="shared" si="41"/>
        <v>282.68155969245061</v>
      </c>
      <c r="CU43" s="382">
        <f t="shared" si="41"/>
        <v>284.42117032613129</v>
      </c>
      <c r="CV43" s="382">
        <f t="shared" si="27"/>
        <v>286.20119151865242</v>
      </c>
      <c r="CW43" s="382">
        <f t="shared" si="27"/>
        <v>288.02060050876167</v>
      </c>
      <c r="CX43" s="382">
        <f t="shared" si="27"/>
        <v>289.8784031355363</v>
      </c>
      <c r="CY43" s="382">
        <f t="shared" si="27"/>
        <v>291.77363499090262</v>
      </c>
      <c r="CZ43" s="382">
        <f t="shared" si="27"/>
        <v>293.70536233737107</v>
      </c>
      <c r="DA43" s="382">
        <f t="shared" si="27"/>
        <v>295.67268280793826</v>
      </c>
      <c r="DB43" s="382">
        <f t="shared" si="27"/>
        <v>297.67472590527251</v>
      </c>
      <c r="DC43" s="382">
        <f t="shared" si="27"/>
        <v>299.71065331721701</v>
      </c>
      <c r="DD43" s="382">
        <f t="shared" si="42"/>
        <v>301.77965906534661</v>
      </c>
      <c r="DE43" s="521"/>
      <c r="DF43" s="252"/>
      <c r="DG43" s="537">
        <f t="shared" si="19"/>
        <v>320.00000000000006</v>
      </c>
      <c r="DH43" s="524">
        <v>32000</v>
      </c>
      <c r="DI43" s="382">
        <f t="shared" si="34"/>
        <v>16.045495309773173</v>
      </c>
      <c r="DJ43" s="382">
        <f t="shared" si="34"/>
        <v>32.085477112189864</v>
      </c>
      <c r="DK43" s="382">
        <f t="shared" si="34"/>
        <v>48.114455754404347</v>
      </c>
      <c r="DL43" s="382">
        <f t="shared" si="34"/>
        <v>64.126989031840537</v>
      </c>
      <c r="DM43" s="382">
        <f t="shared" si="34"/>
        <v>80.117705266366528</v>
      </c>
      <c r="DN43" s="382">
        <f t="shared" si="34"/>
        <v>96.081325624279458</v>
      </c>
      <c r="DO43" s="382">
        <f t="shared" si="34"/>
        <v>112.01268544521334</v>
      </c>
      <c r="DP43" s="382">
        <f t="shared" si="34"/>
        <v>127.90675437304684</v>
      </c>
      <c r="DQ43" s="382">
        <f t="shared" si="34"/>
        <v>143.75865510365347</v>
      </c>
      <c r="DR43" s="382">
        <f t="shared" si="34"/>
        <v>159.56368059079102</v>
      </c>
      <c r="DS43" s="382">
        <f t="shared" si="34"/>
        <v>175.31730958037099</v>
      </c>
      <c r="DT43" s="382">
        <f t="shared" si="34"/>
        <v>191.01522037345208</v>
      </c>
      <c r="DU43" s="382">
        <f t="shared" si="34"/>
        <v>206.65330274878343</v>
      </c>
      <c r="DV43" s="382">
        <f t="shared" si="34"/>
        <v>222.22766800602255</v>
      </c>
      <c r="DW43" s="382">
        <f t="shared" ref="DW43:EL47" si="49">AM43*$R43</f>
        <v>237.73465711987396</v>
      </c>
      <c r="DX43" s="382">
        <f t="shared" si="49"/>
        <v>253.1708470227972</v>
      </c>
      <c r="DY43" s="382">
        <f t="shared" si="49"/>
        <v>268.533055059069</v>
      </c>
      <c r="DZ43" s="382">
        <f t="shared" si="49"/>
        <v>283.81834167545765</v>
      </c>
      <c r="EA43" s="382">
        <f t="shared" si="49"/>
        <v>299.02401143317803</v>
      </c>
      <c r="EB43" s="382">
        <f t="shared" si="49"/>
        <v>314.14761244205425</v>
      </c>
      <c r="EC43" s="382">
        <f t="shared" si="49"/>
        <v>329.18693433087412</v>
      </c>
      <c r="ED43" s="382">
        <f t="shared" si="49"/>
        <v>344.14000487764082</v>
      </c>
      <c r="EE43" s="382">
        <f t="shared" si="49"/>
        <v>359.00508543015047</v>
      </c>
      <c r="EF43" s="382">
        <f t="shared" si="49"/>
        <v>373.78066525109671</v>
      </c>
      <c r="EG43" s="382">
        <f t="shared" si="49"/>
        <v>388.46545492300913</v>
      </c>
      <c r="EH43" s="382">
        <f t="shared" si="49"/>
        <v>403.05837894709424</v>
      </c>
      <c r="EI43" s="382">
        <f t="shared" si="49"/>
        <v>417.55856766670581</v>
      </c>
      <c r="EJ43" s="382">
        <f t="shared" si="49"/>
        <v>431.96534864118456</v>
      </c>
      <c r="EK43" s="382">
        <f t="shared" si="49"/>
        <v>446.27823758932755</v>
      </c>
      <c r="EL43" s="382">
        <f t="shared" si="49"/>
        <v>460.49692901421872</v>
      </c>
      <c r="EM43" s="382">
        <f t="shared" ref="EL43:EM47" si="50">BC43*$R43</f>
        <v>474.62128661284561</v>
      </c>
      <c r="EN43" s="382">
        <f t="shared" si="28"/>
        <v>488.6513335650593</v>
      </c>
      <c r="EO43" s="382">
        <f t="shared" si="28"/>
        <v>502.58724278730892</v>
      </c>
      <c r="EP43" s="382">
        <f t="shared" si="28"/>
        <v>516.42932722737896</v>
      </c>
      <c r="EQ43" s="382">
        <f t="shared" si="28"/>
        <v>530.17803026725392</v>
      </c>
      <c r="ER43" s="382">
        <f t="shared" si="28"/>
        <v>543.83391629241089</v>
      </c>
      <c r="ES43" s="382">
        <f t="shared" si="28"/>
        <v>557.39766147736748</v>
      </c>
      <c r="ET43" s="382">
        <f t="shared" si="28"/>
        <v>570.87004482930843</v>
      </c>
      <c r="EU43" s="382">
        <f t="shared" si="28"/>
        <v>584.25193952417249</v>
      </c>
      <c r="EV43" s="382">
        <f t="shared" si="43"/>
        <v>597.54430456266243</v>
      </c>
      <c r="EW43" s="521"/>
      <c r="EX43" s="252"/>
      <c r="EY43" s="515">
        <f t="shared" si="20"/>
        <v>320.00000000000006</v>
      </c>
      <c r="EZ43" s="524">
        <v>32000</v>
      </c>
      <c r="FA43" s="382">
        <f t="shared" si="36"/>
        <v>183.63550963289717</v>
      </c>
      <c r="FB43" s="382">
        <f t="shared" si="36"/>
        <v>193.73719192786811</v>
      </c>
      <c r="FC43" s="382">
        <f t="shared" si="36"/>
        <v>203.90650741612322</v>
      </c>
      <c r="FD43" s="382">
        <f t="shared" si="36"/>
        <v>214.14322478556159</v>
      </c>
      <c r="FE43" s="382">
        <f t="shared" si="36"/>
        <v>224.44702256594448</v>
      </c>
      <c r="FF43" s="382">
        <f t="shared" si="36"/>
        <v>234.81749145136683</v>
      </c>
      <c r="FG43" s="382">
        <f t="shared" si="36"/>
        <v>245.25413722444813</v>
      </c>
      <c r="FH43" s="382">
        <f t="shared" si="36"/>
        <v>255.75638423815207</v>
      </c>
      <c r="FI43" s="382">
        <f t="shared" si="36"/>
        <v>266.32357940377955</v>
      </c>
      <c r="FJ43" s="382">
        <f t="shared" si="36"/>
        <v>276.95499662760795</v>
      </c>
      <c r="FK43" s="382">
        <f t="shared" si="36"/>
        <v>287.64984163399311</v>
      </c>
      <c r="FL43" s="382">
        <f t="shared" si="36"/>
        <v>298.40725710955655</v>
      </c>
      <c r="FM43" s="382">
        <f t="shared" si="36"/>
        <v>309.22632810134786</v>
      </c>
      <c r="FN43" s="382">
        <f t="shared" si="36"/>
        <v>320.10608760157044</v>
      </c>
      <c r="FO43" s="382">
        <f t="shared" ref="FO43:GD58" si="51">6*$EY43/10+FO$10+(CE43-273.15)</f>
        <v>331.04552225249131</v>
      </c>
      <c r="FP43" s="382">
        <f t="shared" si="51"/>
        <v>342.04357810740589</v>
      </c>
      <c r="FQ43" s="382">
        <f t="shared" si="51"/>
        <v>353.09916638684376</v>
      </c>
      <c r="FR43" s="382">
        <f t="shared" si="51"/>
        <v>364.21116917341789</v>
      </c>
      <c r="FS43" s="382">
        <f t="shared" si="51"/>
        <v>375.37844499364962</v>
      </c>
      <c r="FT43" s="382">
        <f t="shared" si="51"/>
        <v>386.59983424056298</v>
      </c>
      <c r="FU43" s="382">
        <f t="shared" si="51"/>
        <v>397.87416439666276</v>
      </c>
      <c r="FV43" s="382">
        <f t="shared" si="51"/>
        <v>409.20025502290349</v>
      </c>
      <c r="FW43" s="382">
        <f t="shared" si="51"/>
        <v>420.57692248527866</v>
      </c>
      <c r="FX43" s="382">
        <f t="shared" si="51"/>
        <v>432.00298439657172</v>
      </c>
      <c r="FY43" s="382">
        <f t="shared" si="51"/>
        <v>443.47726375648347</v>
      </c>
      <c r="FZ43" s="382">
        <f t="shared" si="51"/>
        <v>454.9985927787049</v>
      </c>
      <c r="GA43" s="382">
        <f t="shared" si="51"/>
        <v>466.56581639844671</v>
      </c>
      <c r="GB43" s="382">
        <f t="shared" si="51"/>
        <v>478.17779545843592</v>
      </c>
      <c r="GC43" s="382">
        <f t="shared" si="51"/>
        <v>489.83340957538701</v>
      </c>
      <c r="GD43" s="382">
        <f t="shared" si="51"/>
        <v>501.53155969245068</v>
      </c>
      <c r="GE43" s="382">
        <f t="shared" si="44"/>
        <v>513.27117032613137</v>
      </c>
      <c r="GF43" s="382">
        <f t="shared" si="44"/>
        <v>525.05119151865244</v>
      </c>
      <c r="GG43" s="382">
        <f t="shared" si="44"/>
        <v>536.87060050876175</v>
      </c>
      <c r="GH43" s="382">
        <f t="shared" si="44"/>
        <v>548.72840313553638</v>
      </c>
      <c r="GI43" s="382">
        <f t="shared" si="44"/>
        <v>560.6236349909027</v>
      </c>
      <c r="GJ43" s="382">
        <f t="shared" si="44"/>
        <v>572.55536233737109</v>
      </c>
      <c r="GK43" s="382">
        <f t="shared" si="44"/>
        <v>584.52268280793828</v>
      </c>
      <c r="GL43" s="382">
        <f t="shared" si="44"/>
        <v>596.52472590527259</v>
      </c>
      <c r="GM43" s="382">
        <f t="shared" si="44"/>
        <v>608.56065331721697</v>
      </c>
      <c r="GN43" s="382">
        <f t="shared" si="44"/>
        <v>620.62965906534669</v>
      </c>
      <c r="GO43" s="511"/>
      <c r="GP43" s="521"/>
      <c r="GQ43" s="524">
        <v>32000</v>
      </c>
      <c r="GR43" s="583">
        <f t="shared" si="37"/>
        <v>10.444676906985</v>
      </c>
      <c r="GS43" s="477">
        <f t="shared" si="37"/>
        <v>5.0381583621290078</v>
      </c>
      <c r="GT43" s="477">
        <f t="shared" si="37"/>
        <v>3.2379468751957736</v>
      </c>
      <c r="GU43" s="477">
        <f t="shared" si="37"/>
        <v>2.3393619132692245</v>
      </c>
      <c r="GV43" s="477">
        <f t="shared" si="37"/>
        <v>1.8014659408894416</v>
      </c>
      <c r="GW43" s="477">
        <f t="shared" si="37"/>
        <v>1.4439451675511559</v>
      </c>
      <c r="GX43" s="477">
        <f t="shared" si="37"/>
        <v>1.1895210908447036</v>
      </c>
      <c r="GY43" s="477">
        <f t="shared" si="37"/>
        <v>0.99955338943418892</v>
      </c>
      <c r="GZ43" s="477">
        <f t="shared" si="37"/>
        <v>0.85257422735176402</v>
      </c>
      <c r="HA43" s="477">
        <f t="shared" si="37"/>
        <v>0.73570198181798518</v>
      </c>
      <c r="HB43" s="477">
        <f t="shared" si="37"/>
        <v>0.6407383978370107</v>
      </c>
      <c r="HC43" s="477">
        <f t="shared" si="37"/>
        <v>0.56221717058014176</v>
      </c>
      <c r="HD43" s="477">
        <f t="shared" si="37"/>
        <v>0.49635318665705802</v>
      </c>
      <c r="HE43" s="477">
        <f t="shared" si="37"/>
        <v>0.44044209469405626</v>
      </c>
      <c r="HF43" s="477">
        <f t="shared" si="37"/>
        <v>0.39250005137268151</v>
      </c>
      <c r="HG43" s="477">
        <f t="shared" ref="HG43:HT58" si="52">ABS((FP43-DX43)/DX43)</f>
        <v>0.35103856597124705</v>
      </c>
      <c r="HH43" s="477">
        <f t="shared" si="52"/>
        <v>0.31491881440507508</v>
      </c>
      <c r="HI43" s="477">
        <f t="shared" si="52"/>
        <v>0.28325451774321314</v>
      </c>
      <c r="HJ43" s="477">
        <f t="shared" si="52"/>
        <v>0.25534549280680185</v>
      </c>
      <c r="HK43" s="477">
        <f t="shared" si="52"/>
        <v>0.23063113940384578</v>
      </c>
      <c r="HL43" s="477">
        <f t="shared" si="52"/>
        <v>0.20865721844460985</v>
      </c>
      <c r="HM43" s="477">
        <f t="shared" si="52"/>
        <v>0.18905169182058587</v>
      </c>
      <c r="HN43" s="477">
        <f t="shared" si="52"/>
        <v>0.17150686593019826</v>
      </c>
      <c r="HO43" s="477">
        <f t="shared" si="52"/>
        <v>0.15576600011229227</v>
      </c>
      <c r="HP43" s="477">
        <f t="shared" si="52"/>
        <v>0.14161312965235803</v>
      </c>
      <c r="HQ43" s="477">
        <f t="shared" si="52"/>
        <v>0.12886523775363165</v>
      </c>
      <c r="HR43" s="477">
        <f t="shared" si="52"/>
        <v>0.11736616735130283</v>
      </c>
      <c r="HS43" s="477">
        <f t="shared" si="52"/>
        <v>0.10698183769281479</v>
      </c>
      <c r="HT43" s="477">
        <f t="shared" si="52"/>
        <v>9.7596450638804483E-2</v>
      </c>
      <c r="HU43" s="477">
        <f t="shared" si="45"/>
        <v>8.9109455661462056E-2</v>
      </c>
      <c r="HV43" s="477">
        <f t="shared" si="45"/>
        <v>8.1433102145738664E-2</v>
      </c>
      <c r="HW43" s="477">
        <f t="shared" si="32"/>
        <v>7.4490450456832419E-2</v>
      </c>
      <c r="HX43" s="477">
        <f t="shared" si="32"/>
        <v>6.8213744406483645E-2</v>
      </c>
      <c r="HY43" s="477">
        <f t="shared" si="32"/>
        <v>6.2543070668673401E-2</v>
      </c>
      <c r="HZ43" s="477">
        <f t="shared" si="32"/>
        <v>5.7425247719717208E-2</v>
      </c>
      <c r="IA43" s="477">
        <f t="shared" si="32"/>
        <v>5.2812899645481352E-2</v>
      </c>
      <c r="IB43" s="477">
        <f t="shared" si="32"/>
        <v>4.8663679820034882E-2</v>
      </c>
      <c r="IC43" s="477">
        <f t="shared" si="32"/>
        <v>4.4939616832820467E-2</v>
      </c>
      <c r="ID43" s="477">
        <f t="shared" si="32"/>
        <v>4.160656071221952E-2</v>
      </c>
      <c r="IE43" s="477">
        <f t="shared" si="46"/>
        <v>3.8633711887824329E-2</v>
      </c>
    </row>
    <row r="44" spans="1:320">
      <c r="J44" s="252"/>
      <c r="K44" s="499">
        <v>33000</v>
      </c>
      <c r="L44" s="382">
        <f t="shared" si="21"/>
        <v>10.058399999999999</v>
      </c>
      <c r="M44" s="382">
        <v>330</v>
      </c>
      <c r="N44" s="491"/>
      <c r="O44" s="263"/>
      <c r="P44" s="383">
        <f t="shared" si="16"/>
        <v>-20.379600000000465</v>
      </c>
      <c r="Q44" s="383">
        <f>$Q$11-Konstanten!$C$33*K44</f>
        <v>252.77039999999951</v>
      </c>
      <c r="R44" s="382">
        <f t="shared" si="22"/>
        <v>619.54048229488671</v>
      </c>
      <c r="S44" s="263">
        <f t="shared" si="23"/>
        <v>0.29847490564704854</v>
      </c>
      <c r="T44" s="492"/>
      <c r="U44" s="492"/>
      <c r="V44" s="170"/>
      <c r="X44" s="524">
        <v>33000</v>
      </c>
      <c r="Y44" s="410">
        <f t="shared" ref="Y44:AM47" si="53">SQRT(5*((((1/$S44)*(((1+0.2*(Y$10/$R$11)^2)^3.5)-1))+1)^(1/3.5)-1))</f>
        <v>2.6332805839439762E-2</v>
      </c>
      <c r="Z44" s="410">
        <f t="shared" si="53"/>
        <v>5.2656013607015717E-2</v>
      </c>
      <c r="AA44" s="410">
        <f t="shared" si="53"/>
        <v>7.8960068553705923E-2</v>
      </c>
      <c r="AB44" s="410">
        <f t="shared" si="53"/>
        <v>0.10523550208083662</v>
      </c>
      <c r="AC44" s="410">
        <f t="shared" si="53"/>
        <v>0.13147297358770213</v>
      </c>
      <c r="AD44" s="410">
        <f t="shared" si="53"/>
        <v>0.15766331087609348</v>
      </c>
      <c r="AE44" s="410">
        <f t="shared" si="53"/>
        <v>0.1837975486793953</v>
      </c>
      <c r="AF44" s="410">
        <f t="shared" si="53"/>
        <v>0.20986696492346651</v>
      </c>
      <c r="AG44" s="410">
        <f t="shared" si="53"/>
        <v>0.23586311437345284</v>
      </c>
      <c r="AH44" s="410">
        <f t="shared" si="53"/>
        <v>0.26177785937308024</v>
      </c>
      <c r="AI44" s="410">
        <f t="shared" si="53"/>
        <v>0.2876033974395597</v>
      </c>
      <c r="AJ44" s="410">
        <f t="shared" si="53"/>
        <v>0.31333228553625631</v>
      </c>
      <c r="AK44" s="410">
        <f t="shared" si="53"/>
        <v>0.33895746090450102</v>
      </c>
      <c r="AL44" s="410">
        <f t="shared" si="53"/>
        <v>0.36447225839451219</v>
      </c>
      <c r="AM44" s="410">
        <f t="shared" si="53"/>
        <v>0.38987042429129765</v>
      </c>
      <c r="AN44" s="410">
        <f t="shared" si="47"/>
        <v>0.41514612668357109</v>
      </c>
      <c r="AO44" s="410">
        <f t="shared" si="39"/>
        <v>0.44029396247107583</v>
      </c>
      <c r="AP44" s="410">
        <f t="shared" si="39"/>
        <v>0.46530896114760895</v>
      </c>
      <c r="AQ44" s="410">
        <f t="shared" si="39"/>
        <v>0.49018658553257693</v>
      </c>
      <c r="AR44" s="410">
        <f t="shared" si="39"/>
        <v>0.5149227296532648</v>
      </c>
      <c r="AS44" s="410">
        <f t="shared" si="39"/>
        <v>0.53951371400278625</v>
      </c>
      <c r="AT44" s="410">
        <f t="shared" si="39"/>
        <v>0.56395627841508811</v>
      </c>
      <c r="AU44" s="410">
        <f t="shared" si="39"/>
        <v>0.58824757280881734</v>
      </c>
      <c r="AV44" s="410">
        <f t="shared" si="39"/>
        <v>0.6123851460567733</v>
      </c>
      <c r="AW44" s="410">
        <f t="shared" si="39"/>
        <v>0.63636693323738069</v>
      </c>
      <c r="AX44" s="410">
        <f t="shared" si="39"/>
        <v>0.66019124152017394</v>
      </c>
      <c r="AY44" s="410">
        <f t="shared" si="39"/>
        <v>0.68385673492879329</v>
      </c>
      <c r="AZ44" s="410">
        <f t="shared" si="39"/>
        <v>0.70736241821374191</v>
      </c>
      <c r="BA44" s="410">
        <f t="shared" si="39"/>
        <v>0.73070762005319256</v>
      </c>
      <c r="BB44" s="410">
        <f t="shared" si="39"/>
        <v>0.75389197578452172</v>
      </c>
      <c r="BC44" s="410">
        <f t="shared" si="39"/>
        <v>0.77691540985233953</v>
      </c>
      <c r="BD44" s="410">
        <f t="shared" si="39"/>
        <v>0.79977811814116317</v>
      </c>
      <c r="BE44" s="410">
        <f t="shared" si="40"/>
        <v>0.82248055034299383</v>
      </c>
      <c r="BF44" s="410">
        <f t="shared" si="40"/>
        <v>0.84502339249224667</v>
      </c>
      <c r="BG44" s="410">
        <f t="shared" si="40"/>
        <v>0.86740754978315193</v>
      </c>
      <c r="BH44" s="410">
        <f t="shared" si="40"/>
        <v>0.88963412976809264</v>
      </c>
      <c r="BI44" s="410">
        <f t="shared" si="40"/>
        <v>0.91170442601955182</v>
      </c>
      <c r="BJ44" s="410">
        <f t="shared" si="40"/>
        <v>0.93361990232361558</v>
      </c>
      <c r="BK44" s="410">
        <f t="shared" si="40"/>
        <v>0.95538217745939669</v>
      </c>
      <c r="BL44" s="410">
        <f t="shared" si="40"/>
        <v>0.97699301060629329</v>
      </c>
      <c r="BM44" s="253"/>
      <c r="BN44" s="252"/>
      <c r="BO44" s="537">
        <f t="shared" si="18"/>
        <v>330.00000000000006</v>
      </c>
      <c r="BP44" s="524">
        <v>33000</v>
      </c>
      <c r="BQ44" s="382">
        <f t="shared" ref="BQ44:CE47" si="54">$Q44*(1+0.2*Y44^2)</f>
        <v>252.80545504147324</v>
      </c>
      <c r="BR44" s="382">
        <f t="shared" si="54"/>
        <v>252.91056906155711</v>
      </c>
      <c r="BS44" s="382">
        <f t="shared" si="54"/>
        <v>253.0855891396792</v>
      </c>
      <c r="BT44" s="382">
        <f t="shared" si="54"/>
        <v>253.33026170990829</v>
      </c>
      <c r="BU44" s="382">
        <f t="shared" si="54"/>
        <v>253.64423449111288</v>
      </c>
      <c r="BV44" s="382">
        <f t="shared" si="54"/>
        <v>254.02705914509409</v>
      </c>
      <c r="BW44" s="382">
        <f t="shared" si="54"/>
        <v>254.47819462010125</v>
      </c>
      <c r="BX44" s="382">
        <f t="shared" si="54"/>
        <v>254.99701112704358</v>
      </c>
      <c r="BY44" s="382">
        <f t="shared" si="54"/>
        <v>255.5827946870414</v>
      </c>
      <c r="BZ44" s="382">
        <f t="shared" si="54"/>
        <v>256.2347521819114</v>
      </c>
      <c r="CA44" s="382">
        <f t="shared" si="54"/>
        <v>256.95201683387273</v>
      </c>
      <c r="CB44" s="382">
        <f t="shared" si="54"/>
        <v>257.73365403726018</v>
      </c>
      <c r="CC44" s="382">
        <f t="shared" si="54"/>
        <v>258.57866746332138</v>
      </c>
      <c r="CD44" s="382">
        <f t="shared" si="54"/>
        <v>259.48600535919661</v>
      </c>
      <c r="CE44" s="382">
        <f t="shared" si="54"/>
        <v>260.45456696381547</v>
      </c>
      <c r="CF44" s="382">
        <f t="shared" si="48"/>
        <v>261.48320896652382</v>
      </c>
      <c r="CG44" s="382">
        <f t="shared" si="48"/>
        <v>262.57075193858265</v>
      </c>
      <c r="CH44" s="382">
        <f t="shared" si="48"/>
        <v>263.71598667305284</v>
      </c>
      <c r="CI44" s="382">
        <f t="shared" si="48"/>
        <v>264.91768037473929</v>
      </c>
      <c r="CJ44" s="382">
        <f t="shared" si="48"/>
        <v>266.17458264861386</v>
      </c>
      <c r="CK44" s="382">
        <f t="shared" si="48"/>
        <v>267.48543124222607</v>
      </c>
      <c r="CL44" s="382">
        <f t="shared" si="48"/>
        <v>268.84895750483997</v>
      </c>
      <c r="CM44" s="382">
        <f t="shared" si="48"/>
        <v>270.26389153322043</v>
      </c>
      <c r="CN44" s="382">
        <f t="shared" si="48"/>
        <v>271.7289669809731</v>
      </c>
      <c r="CO44" s="382">
        <f t="shared" si="48"/>
        <v>273.24292551496654</v>
      </c>
      <c r="CP44" s="382">
        <f t="shared" si="48"/>
        <v>274.80452090855545</v>
      </c>
      <c r="CQ44" s="382">
        <f t="shared" si="48"/>
        <v>276.41252276696042</v>
      </c>
      <c r="CR44" s="382">
        <f t="shared" si="48"/>
        <v>278.06571988523484</v>
      </c>
      <c r="CS44" s="382">
        <f t="shared" si="48"/>
        <v>279.76292324368569</v>
      </c>
      <c r="CT44" s="382">
        <f t="shared" si="41"/>
        <v>281.50296864944119</v>
      </c>
      <c r="CU44" s="382">
        <f t="shared" si="41"/>
        <v>283.28471903605782</v>
      </c>
      <c r="CV44" s="382">
        <f t="shared" si="27"/>
        <v>285.10706643566812</v>
      </c>
      <c r="CW44" s="382">
        <f t="shared" si="27"/>
        <v>286.96893364021923</v>
      </c>
      <c r="CX44" s="382">
        <f t="shared" si="27"/>
        <v>288.86927556987536</v>
      </c>
      <c r="CY44" s="382">
        <f t="shared" si="27"/>
        <v>290.80708036771972</v>
      </c>
      <c r="CZ44" s="382">
        <f t="shared" si="27"/>
        <v>292.78137024052774</v>
      </c>
      <c r="DA44" s="382">
        <f t="shared" si="27"/>
        <v>294.79120206565301</v>
      </c>
      <c r="DB44" s="382">
        <f t="shared" si="27"/>
        <v>296.83566778402326</v>
      </c>
      <c r="DC44" s="382">
        <f t="shared" si="27"/>
        <v>298.91389459893463</v>
      </c>
      <c r="DD44" s="382">
        <f t="shared" si="42"/>
        <v>301.0250449998008</v>
      </c>
      <c r="DE44" s="521"/>
      <c r="DF44" s="252"/>
      <c r="DG44" s="537">
        <f t="shared" si="19"/>
        <v>330.00000000000006</v>
      </c>
      <c r="DH44" s="524">
        <v>33000</v>
      </c>
      <c r="DI44" s="382">
        <f t="shared" ref="DI44:DW47" si="55">Y44*$R44</f>
        <v>16.314239229944118</v>
      </c>
      <c r="DJ44" s="382">
        <f t="shared" si="55"/>
        <v>32.622532065816635</v>
      </c>
      <c r="DK44" s="382">
        <f t="shared" si="55"/>
        <v>48.918958953800285</v>
      </c>
      <c r="DL44" s="382">
        <f t="shared" si="55"/>
        <v>65.197653713706075</v>
      </c>
      <c r="DM44" s="382">
        <f t="shared" si="55"/>
        <v>81.452829465267882</v>
      </c>
      <c r="DN44" s="382">
        <f t="shared" si="55"/>
        <v>97.678803660383608</v>
      </c>
      <c r="DO44" s="382">
        <f t="shared" si="55"/>
        <v>113.87002195345048</v>
      </c>
      <c r="DP44" s="382">
        <f t="shared" si="55"/>
        <v>130.02108066644851</v>
      </c>
      <c r="DQ44" s="382">
        <f t="shared" si="55"/>
        <v>146.126747634503</v>
      </c>
      <c r="DR44" s="382">
        <f t="shared" si="55"/>
        <v>162.18198125012117</v>
      </c>
      <c r="DS44" s="382">
        <f t="shared" si="55"/>
        <v>178.18194755935281</v>
      </c>
      <c r="DT44" s="382">
        <f t="shared" si="55"/>
        <v>194.12203529969139</v>
      </c>
      <c r="DU44" s="382">
        <f t="shared" si="55"/>
        <v>209.99786880622477</v>
      </c>
      <c r="DV44" s="382">
        <f t="shared" si="55"/>
        <v>225.80531874884267</v>
      </c>
      <c r="DW44" s="382">
        <f t="shared" si="55"/>
        <v>241.54051069794266</v>
      </c>
      <c r="DX44" s="382">
        <f t="shared" si="49"/>
        <v>257.19983154839377</v>
      </c>
      <c r="DY44" s="382">
        <f t="shared" si="49"/>
        <v>272.77993386085706</v>
      </c>
      <c r="DZ44" s="382">
        <f t="shared" si="49"/>
        <v>288.27773820552233</v>
      </c>
      <c r="EA44" s="382">
        <f t="shared" si="49"/>
        <v>303.69043361533647</v>
      </c>
      <c r="EB44" s="382">
        <f t="shared" si="49"/>
        <v>319.01547627398321</v>
      </c>
      <c r="EC44" s="382">
        <f t="shared" si="49"/>
        <v>334.25058657799178</v>
      </c>
      <c r="ED44" s="382">
        <f t="shared" si="49"/>
        <v>349.39374472251308</v>
      </c>
      <c r="EE44" s="382">
        <f t="shared" si="49"/>
        <v>364.44318496677118</v>
      </c>
      <c r="EF44" s="382">
        <f t="shared" si="49"/>
        <v>379.39738873823796</v>
      </c>
      <c r="EG44" s="382">
        <f t="shared" si="49"/>
        <v>394.25507673440484</v>
      </c>
      <c r="EH44" s="382">
        <f t="shared" si="49"/>
        <v>409.01520017826863</v>
      </c>
      <c r="EI44" s="382">
        <f t="shared" si="49"/>
        <v>423.67693137839109</v>
      </c>
      <c r="EJ44" s="382">
        <f t="shared" si="49"/>
        <v>438.23965373741902</v>
      </c>
      <c r="EK44" s="382">
        <f t="shared" si="49"/>
        <v>452.70295134430376</v>
      </c>
      <c r="EL44" s="382">
        <f t="shared" si="50"/>
        <v>467.06659827578767</v>
      </c>
      <c r="EM44" s="382">
        <f t="shared" si="50"/>
        <v>481.33054772224801</v>
      </c>
      <c r="EN44" s="382">
        <f t="shared" si="28"/>
        <v>495.49492104207314</v>
      </c>
      <c r="EO44" s="382">
        <f t="shared" si="28"/>
        <v>509.55999683766225</v>
      </c>
      <c r="EP44" s="382">
        <f t="shared" si="28"/>
        <v>523.52620013510784</v>
      </c>
      <c r="EQ44" s="382">
        <f t="shared" si="28"/>
        <v>537.39409173887987</v>
      </c>
      <c r="ER44" s="382">
        <f t="shared" si="28"/>
        <v>551.16435782251597</v>
      </c>
      <c r="ES44" s="382">
        <f t="shared" si="28"/>
        <v>564.83779980653594</v>
      </c>
      <c r="ET44" s="382">
        <f t="shared" si="28"/>
        <v>578.41532456567779</v>
      </c>
      <c r="EU44" s="382">
        <f t="shared" si="28"/>
        <v>591.89793499913367</v>
      </c>
      <c r="EV44" s="382">
        <f t="shared" si="43"/>
        <v>605.2867209897563</v>
      </c>
      <c r="EW44" s="521"/>
      <c r="EX44" s="252"/>
      <c r="EY44" s="515">
        <f t="shared" si="20"/>
        <v>330.00000000000006</v>
      </c>
      <c r="EZ44" s="524">
        <v>33000</v>
      </c>
      <c r="FA44" s="382">
        <f t="shared" ref="FA44:FP59" si="56">6*$EY44/10+FA$10+(BQ44-273.15)</f>
        <v>187.65545504147332</v>
      </c>
      <c r="FB44" s="382">
        <f t="shared" si="56"/>
        <v>197.76056906155719</v>
      </c>
      <c r="FC44" s="382">
        <f t="shared" si="56"/>
        <v>207.93558913967928</v>
      </c>
      <c r="FD44" s="382">
        <f t="shared" si="56"/>
        <v>218.18026170990836</v>
      </c>
      <c r="FE44" s="382">
        <f t="shared" si="56"/>
        <v>228.49423449111296</v>
      </c>
      <c r="FF44" s="382">
        <f t="shared" si="56"/>
        <v>238.87705914509417</v>
      </c>
      <c r="FG44" s="382">
        <f t="shared" si="56"/>
        <v>249.32819462010133</v>
      </c>
      <c r="FH44" s="382">
        <f t="shared" si="56"/>
        <v>259.84701112704363</v>
      </c>
      <c r="FI44" s="382">
        <f t="shared" si="56"/>
        <v>270.43279468704145</v>
      </c>
      <c r="FJ44" s="382">
        <f t="shared" si="56"/>
        <v>281.08475218191148</v>
      </c>
      <c r="FK44" s="382">
        <f t="shared" si="56"/>
        <v>291.80201683387281</v>
      </c>
      <c r="FL44" s="382">
        <f t="shared" si="56"/>
        <v>302.58365403726026</v>
      </c>
      <c r="FM44" s="382">
        <f t="shared" si="56"/>
        <v>313.42866746332146</v>
      </c>
      <c r="FN44" s="382">
        <f t="shared" si="56"/>
        <v>324.33600535919669</v>
      </c>
      <c r="FO44" s="382">
        <f t="shared" si="56"/>
        <v>335.30456696381555</v>
      </c>
      <c r="FP44" s="382">
        <f t="shared" si="56"/>
        <v>346.3332089665239</v>
      </c>
      <c r="FQ44" s="382">
        <f t="shared" si="51"/>
        <v>357.42075193858273</v>
      </c>
      <c r="FR44" s="382">
        <f t="shared" si="51"/>
        <v>368.56598667305292</v>
      </c>
      <c r="FS44" s="382">
        <f t="shared" si="51"/>
        <v>379.76768037473937</v>
      </c>
      <c r="FT44" s="382">
        <f t="shared" si="51"/>
        <v>391.02458264861394</v>
      </c>
      <c r="FU44" s="382">
        <f t="shared" si="51"/>
        <v>402.33543124222615</v>
      </c>
      <c r="FV44" s="382">
        <f t="shared" si="51"/>
        <v>413.69895750484005</v>
      </c>
      <c r="FW44" s="382">
        <f t="shared" si="51"/>
        <v>425.11389153322051</v>
      </c>
      <c r="FX44" s="382">
        <f t="shared" si="51"/>
        <v>436.57896698097318</v>
      </c>
      <c r="FY44" s="382">
        <f t="shared" si="51"/>
        <v>448.09292551496662</v>
      </c>
      <c r="FZ44" s="382">
        <f t="shared" si="51"/>
        <v>459.65452090855553</v>
      </c>
      <c r="GA44" s="382">
        <f t="shared" si="51"/>
        <v>471.2625227669605</v>
      </c>
      <c r="GB44" s="382">
        <f t="shared" si="51"/>
        <v>482.91571988523492</v>
      </c>
      <c r="GC44" s="382">
        <f t="shared" si="51"/>
        <v>494.61292324368577</v>
      </c>
      <c r="GD44" s="382">
        <f t="shared" si="51"/>
        <v>506.35296864944127</v>
      </c>
      <c r="GE44" s="382">
        <f t="shared" si="44"/>
        <v>518.13471903605796</v>
      </c>
      <c r="GF44" s="382">
        <f t="shared" si="44"/>
        <v>529.95706643566814</v>
      </c>
      <c r="GG44" s="382">
        <f t="shared" si="44"/>
        <v>541.81893364021926</v>
      </c>
      <c r="GH44" s="382">
        <f t="shared" si="44"/>
        <v>553.71927556987544</v>
      </c>
      <c r="GI44" s="382">
        <f t="shared" si="44"/>
        <v>565.6570803677198</v>
      </c>
      <c r="GJ44" s="382">
        <f t="shared" si="44"/>
        <v>577.63137024052776</v>
      </c>
      <c r="GK44" s="382">
        <f t="shared" si="44"/>
        <v>589.64120206565303</v>
      </c>
      <c r="GL44" s="382">
        <f t="shared" si="44"/>
        <v>601.68566778402328</v>
      </c>
      <c r="GM44" s="382">
        <f t="shared" si="44"/>
        <v>613.76389459893471</v>
      </c>
      <c r="GN44" s="382">
        <f t="shared" si="44"/>
        <v>625.87504499980082</v>
      </c>
      <c r="GO44" s="511"/>
      <c r="GP44" s="521"/>
      <c r="GQ44" s="524">
        <v>33000</v>
      </c>
      <c r="GR44" s="583">
        <f t="shared" ref="GR44:HG59" si="57">ABS((FA44-DI44)/DI44)</f>
        <v>10.502556288192674</v>
      </c>
      <c r="GS44" s="477">
        <f t="shared" si="57"/>
        <v>5.0620852073214655</v>
      </c>
      <c r="GT44" s="477">
        <f t="shared" si="57"/>
        <v>3.2506135368918301</v>
      </c>
      <c r="GU44" s="477">
        <f t="shared" si="57"/>
        <v>2.346443457428312</v>
      </c>
      <c r="GV44" s="477">
        <f t="shared" si="57"/>
        <v>1.8052338511892294</v>
      </c>
      <c r="GW44" s="477">
        <f t="shared" si="57"/>
        <v>1.4455362903055036</v>
      </c>
      <c r="GX44" s="477">
        <f t="shared" si="57"/>
        <v>1.189585901037461</v>
      </c>
      <c r="GY44" s="477">
        <f t="shared" si="57"/>
        <v>0.99849908795671349</v>
      </c>
      <c r="GZ44" s="477">
        <f t="shared" si="57"/>
        <v>0.85067278280535463</v>
      </c>
      <c r="HA44" s="477">
        <f t="shared" si="57"/>
        <v>0.73314415088082718</v>
      </c>
      <c r="HB44" s="477">
        <f t="shared" si="57"/>
        <v>0.63766319108546565</v>
      </c>
      <c r="HC44" s="477">
        <f t="shared" si="57"/>
        <v>0.55872904160582593</v>
      </c>
      <c r="HD44" s="477">
        <f t="shared" si="57"/>
        <v>0.49253261114062691</v>
      </c>
      <c r="HE44" s="477">
        <f t="shared" si="57"/>
        <v>0.43635237272664568</v>
      </c>
      <c r="HF44" s="477">
        <f t="shared" si="57"/>
        <v>0.38819184407177593</v>
      </c>
      <c r="HG44" s="477">
        <f t="shared" si="52"/>
        <v>0.34655301631237312</v>
      </c>
      <c r="HH44" s="477">
        <f t="shared" si="52"/>
        <v>0.31028975218133276</v>
      </c>
      <c r="HI44" s="477">
        <f t="shared" si="52"/>
        <v>0.27851005411417012</v>
      </c>
      <c r="HJ44" s="477">
        <f t="shared" si="52"/>
        <v>0.25050919732218052</v>
      </c>
      <c r="HK44" s="477">
        <f t="shared" si="52"/>
        <v>0.22572292484263817</v>
      </c>
      <c r="HL44" s="477">
        <f t="shared" si="52"/>
        <v>0.20369401699867445</v>
      </c>
      <c r="HM44" s="477">
        <f t="shared" si="52"/>
        <v>0.18404797954639365</v>
      </c>
      <c r="HN44" s="477">
        <f t="shared" si="52"/>
        <v>0.16647507504353826</v>
      </c>
      <c r="HO44" s="477">
        <f t="shared" si="52"/>
        <v>0.1507168471372563</v>
      </c>
      <c r="HP44" s="477">
        <f t="shared" si="52"/>
        <v>0.1365558795754718</v>
      </c>
      <c r="HQ44" s="477">
        <f t="shared" si="52"/>
        <v>0.12380791889449544</v>
      </c>
      <c r="HR44" s="477">
        <f t="shared" si="52"/>
        <v>0.11231574783586726</v>
      </c>
      <c r="HS44" s="477">
        <f t="shared" si="52"/>
        <v>0.10194437168523449</v>
      </c>
      <c r="HT44" s="477">
        <f t="shared" si="52"/>
        <v>9.2577200512897334E-2</v>
      </c>
      <c r="HU44" s="477">
        <f t="shared" si="45"/>
        <v>8.4112994846307271E-2</v>
      </c>
      <c r="HV44" s="477">
        <f t="shared" si="45"/>
        <v>7.6463402308402428E-2</v>
      </c>
      <c r="HW44" s="477">
        <f t="shared" si="32"/>
        <v>6.9550955882893437E-2</v>
      </c>
      <c r="HX44" s="477">
        <f t="shared" si="32"/>
        <v>6.3307435832397549E-2</v>
      </c>
      <c r="HY44" s="477">
        <f t="shared" si="32"/>
        <v>5.7672520357100722E-2</v>
      </c>
      <c r="HZ44" s="477">
        <f t="shared" si="32"/>
        <v>5.2592667212599239E-2</v>
      </c>
      <c r="IA44" s="477">
        <f t="shared" si="32"/>
        <v>4.8020181353117551E-2</v>
      </c>
      <c r="IB44" s="477">
        <f t="shared" si="32"/>
        <v>4.391243338815598E-2</v>
      </c>
      <c r="IC44" s="477">
        <f t="shared" si="32"/>
        <v>4.023120105923679E-2</v>
      </c>
      <c r="ID44" s="477">
        <f t="shared" si="32"/>
        <v>3.6942111649423223E-2</v>
      </c>
      <c r="IE44" s="477">
        <f t="shared" si="46"/>
        <v>3.4014167659879899E-2</v>
      </c>
    </row>
    <row r="45" spans="1:320">
      <c r="J45" s="252"/>
      <c r="K45" s="499">
        <v>34000</v>
      </c>
      <c r="L45" s="382">
        <f t="shared" si="21"/>
        <v>10.363199999999999</v>
      </c>
      <c r="M45" s="382">
        <v>340</v>
      </c>
      <c r="N45" s="491"/>
      <c r="O45" s="263"/>
      <c r="P45" s="383">
        <f t="shared" si="16"/>
        <v>-22.360800000000495</v>
      </c>
      <c r="Q45" s="383">
        <f>$Q$11-Konstanten!$C$33*K45</f>
        <v>250.78919999999948</v>
      </c>
      <c r="R45" s="382">
        <f t="shared" si="22"/>
        <v>617.10774449352289</v>
      </c>
      <c r="S45" s="263">
        <f t="shared" si="23"/>
        <v>0.28638249186440023</v>
      </c>
      <c r="T45" s="492"/>
      <c r="U45" s="492"/>
      <c r="V45" s="170"/>
      <c r="X45" s="524">
        <v>34000</v>
      </c>
      <c r="Y45" s="410">
        <f t="shared" si="53"/>
        <v>2.6882906886030164E-2</v>
      </c>
      <c r="Z45" s="410">
        <f t="shared" si="53"/>
        <v>5.3755425892877205E-2</v>
      </c>
      <c r="AA45" s="410">
        <f t="shared" si="53"/>
        <v>8.0607218070482961E-2</v>
      </c>
      <c r="AB45" s="410">
        <f t="shared" si="53"/>
        <v>0.10742804174150763</v>
      </c>
      <c r="AC45" s="410">
        <f t="shared" si="53"/>
        <v>0.13420779968686608</v>
      </c>
      <c r="AD45" s="410">
        <f t="shared" si="53"/>
        <v>0.16093658462770635</v>
      </c>
      <c r="AE45" s="410">
        <f t="shared" si="53"/>
        <v>0.18760472249581256</v>
      </c>
      <c r="AF45" s="410">
        <f t="shared" si="53"/>
        <v>0.21420281303359331</v>
      </c>
      <c r="AG45" s="410">
        <f t="shared" si="53"/>
        <v>0.24072176732240955</v>
      </c>
      <c r="AH45" s="410">
        <f t="shared" si="53"/>
        <v>0.26715284190214683</v>
      </c>
      <c r="AI45" s="410">
        <f t="shared" si="53"/>
        <v>0.29348766921416386</v>
      </c>
      <c r="AJ45" s="410">
        <f t="shared" si="53"/>
        <v>0.31971828417127235</v>
      </c>
      <c r="AK45" s="410">
        <f t="shared" si="53"/>
        <v>0.34583714673013205</v>
      </c>
      <c r="AL45" s="410">
        <f t="shared" si="53"/>
        <v>0.3718371604116868</v>
      </c>
      <c r="AM45" s="410">
        <f t="shared" si="53"/>
        <v>0.39771168678191632</v>
      </c>
      <c r="AN45" s="410">
        <f t="shared" si="47"/>
        <v>0.42345455596672671</v>
      </c>
      <c r="AO45" s="410">
        <f t="shared" si="39"/>
        <v>0.44906007333021719</v>
      </c>
      <c r="AP45" s="410">
        <f t="shared" si="39"/>
        <v>0.4745230224937626</v>
      </c>
      <c r="AQ45" s="410">
        <f t="shared" si="39"/>
        <v>0.49983866491376294</v>
      </c>
      <c r="AR45" s="410">
        <f t="shared" si="39"/>
        <v>0.52500273626837124</v>
      </c>
      <c r="AS45" s="410">
        <f t="shared" si="39"/>
        <v>0.55001143992805335</v>
      </c>
      <c r="AT45" s="410">
        <f t="shared" si="39"/>
        <v>0.5748614378014919</v>
      </c>
      <c r="AU45" s="410">
        <f t="shared" si="39"/>
        <v>0.59954983885794622</v>
      </c>
      <c r="AV45" s="410">
        <f t="shared" si="39"/>
        <v>0.62407418563009809</v>
      </c>
      <c r="AW45" s="410">
        <f t="shared" si="39"/>
        <v>0.64843243899842151</v>
      </c>
      <c r="AX45" s="410">
        <f t="shared" si="39"/>
        <v>0.67262296155021073</v>
      </c>
      <c r="AY45" s="410">
        <f t="shared" si="39"/>
        <v>0.69664449979409149</v>
      </c>
      <c r="AZ45" s="410">
        <f t="shared" si="39"/>
        <v>0.72049616549539441</v>
      </c>
      <c r="BA45" s="410">
        <f t="shared" si="39"/>
        <v>0.74417741637958312</v>
      </c>
      <c r="BB45" s="410">
        <f t="shared" si="39"/>
        <v>0.76768803643096895</v>
      </c>
      <c r="BC45" s="410">
        <f t="shared" si="39"/>
        <v>0.79102811599294365</v>
      </c>
      <c r="BD45" s="410">
        <f t="shared" si="39"/>
        <v>0.81419803185430484</v>
      </c>
      <c r="BE45" s="410">
        <f t="shared" si="40"/>
        <v>0.83719842748468887</v>
      </c>
      <c r="BF45" s="410">
        <f t="shared" si="40"/>
        <v>0.86003019356092081</v>
      </c>
      <c r="BG45" s="410">
        <f t="shared" si="40"/>
        <v>0.88269444890568183</v>
      </c>
      <c r="BH45" s="410">
        <f t="shared" si="40"/>
        <v>0.90519252194057087</v>
      </c>
      <c r="BI45" s="410">
        <f t="shared" si="40"/>
        <v>0.92752593273746486</v>
      </c>
      <c r="BJ45" s="410">
        <f t="shared" si="40"/>
        <v>0.94969637573538568</v>
      </c>
      <c r="BK45" s="410">
        <f t="shared" si="40"/>
        <v>0.97170570317480809</v>
      </c>
      <c r="BL45" s="410">
        <f t="shared" si="40"/>
        <v>0.99355590928753557</v>
      </c>
      <c r="BM45" s="253"/>
      <c r="BN45" s="252"/>
      <c r="BO45" s="537">
        <f t="shared" si="18"/>
        <v>340.00000000000006</v>
      </c>
      <c r="BP45" s="524">
        <v>34000</v>
      </c>
      <c r="BQ45" s="382">
        <f t="shared" si="54"/>
        <v>250.82544860362898</v>
      </c>
      <c r="BR45" s="382">
        <f t="shared" si="54"/>
        <v>250.93413839234083</v>
      </c>
      <c r="BS45" s="382">
        <f t="shared" si="54"/>
        <v>251.11510174937843</v>
      </c>
      <c r="BT45" s="382">
        <f t="shared" si="54"/>
        <v>251.36806080499085</v>
      </c>
      <c r="BU45" s="382">
        <f t="shared" si="54"/>
        <v>251.6926296468541</v>
      </c>
      <c r="BV45" s="382">
        <f t="shared" si="54"/>
        <v>252.08831736180247</v>
      </c>
      <c r="BW45" s="382">
        <f t="shared" si="54"/>
        <v>252.55453185789156</v>
      </c>
      <c r="BX45" s="382">
        <f t="shared" si="54"/>
        <v>253.09058440384712</v>
      </c>
      <c r="BY45" s="382">
        <f t="shared" si="54"/>
        <v>253.69569481276915</v>
      </c>
      <c r="BZ45" s="382">
        <f t="shared" si="54"/>
        <v>254.36899718878456</v>
      </c>
      <c r="CA45" s="382">
        <f t="shared" si="54"/>
        <v>255.10954614932865</v>
      </c>
      <c r="CB45" s="382">
        <f t="shared" si="54"/>
        <v>255.91632343194047</v>
      </c>
      <c r="CC45" s="382">
        <f t="shared" si="54"/>
        <v>256.7882447928535</v>
      </c>
      <c r="CD45" s="382">
        <f t="shared" si="54"/>
        <v>257.72416710516131</v>
      </c>
      <c r="CE45" s="382">
        <f t="shared" si="54"/>
        <v>258.72289556676844</v>
      </c>
      <c r="CF45" s="382">
        <f t="shared" si="48"/>
        <v>259.78319093247967</v>
      </c>
      <c r="CG45" s="382">
        <f t="shared" si="48"/>
        <v>260.90377669018915</v>
      </c>
      <c r="CH45" s="382">
        <f t="shared" si="48"/>
        <v>262.08334610791695</v>
      </c>
      <c r="CI45" s="382">
        <f t="shared" si="48"/>
        <v>263.32056908611651</v>
      </c>
      <c r="CJ45" s="382">
        <f t="shared" si="48"/>
        <v>264.61409875795169</v>
      </c>
      <c r="CK45" s="382">
        <f t="shared" si="48"/>
        <v>265.96257778885268</v>
      </c>
      <c r="CL45" s="382">
        <f t="shared" si="48"/>
        <v>267.36464433533382</v>
      </c>
      <c r="CM45" s="382">
        <f t="shared" si="48"/>
        <v>268.8189376315928</v>
      </c>
      <c r="CN45" s="382">
        <f t="shared" si="48"/>
        <v>270.32410318060749</v>
      </c>
      <c r="CO45" s="382">
        <f t="shared" si="48"/>
        <v>271.87879753414643</v>
      </c>
      <c r="CP45" s="382">
        <f t="shared" si="48"/>
        <v>273.48169265321241</v>
      </c>
      <c r="CQ45" s="382">
        <f t="shared" si="48"/>
        <v>275.13147984683474</v>
      </c>
      <c r="CR45" s="382">
        <f t="shared" si="48"/>
        <v>276.82687329279184</v>
      </c>
      <c r="CS45" s="382">
        <f t="shared" si="48"/>
        <v>278.5666131487385</v>
      </c>
      <c r="CT45" s="382">
        <f t="shared" si="41"/>
        <v>280.34946826633598</v>
      </c>
      <c r="CU45" s="382">
        <f t="shared" si="41"/>
        <v>282.17423852437588</v>
      </c>
      <c r="CV45" s="382">
        <f t="shared" si="27"/>
        <v>284.03975679956289</v>
      </c>
      <c r="CW45" s="382">
        <f t="shared" si="27"/>
        <v>285.94489059565137</v>
      </c>
      <c r="CX45" s="382">
        <f t="shared" si="27"/>
        <v>287.88854335305791</v>
      </c>
      <c r="CY45" s="382">
        <f t="shared" si="27"/>
        <v>289.8696554619666</v>
      </c>
      <c r="CZ45" s="382">
        <f t="shared" si="27"/>
        <v>291.88720500237645</v>
      </c>
      <c r="DA45" s="382">
        <f t="shared" si="27"/>
        <v>293.94020823455992</v>
      </c>
      <c r="DB45" s="382">
        <f t="shared" si="27"/>
        <v>296.02771986309421</v>
      </c>
      <c r="DC45" s="382">
        <f t="shared" si="27"/>
        <v>298.14883309703208</v>
      </c>
      <c r="DD45" s="382">
        <f t="shared" si="42"/>
        <v>300.30267952796436</v>
      </c>
      <c r="DE45" s="521"/>
      <c r="DF45" s="252"/>
      <c r="DG45" s="537">
        <f t="shared" si="19"/>
        <v>340.00000000000006</v>
      </c>
      <c r="DH45" s="524">
        <v>34000</v>
      </c>
      <c r="DI45" s="382">
        <f t="shared" si="55"/>
        <v>16.589650033867468</v>
      </c>
      <c r="DJ45" s="382">
        <f t="shared" si="55"/>
        <v>33.172889627042174</v>
      </c>
      <c r="DK45" s="382">
        <f t="shared" si="55"/>
        <v>49.743338533373283</v>
      </c>
      <c r="DL45" s="382">
        <f t="shared" si="55"/>
        <v>66.294676534457807</v>
      </c>
      <c r="DM45" s="382">
        <f t="shared" si="55"/>
        <v>82.820672558200457</v>
      </c>
      <c r="DN45" s="382">
        <f t="shared" si="55"/>
        <v>99.315212746094829</v>
      </c>
      <c r="DO45" s="382">
        <f t="shared" si="55"/>
        <v>115.77232715572416</v>
      </c>
      <c r="DP45" s="382">
        <f t="shared" si="55"/>
        <v>132.18621481532855</v>
      </c>
      <c r="DQ45" s="382">
        <f t="shared" si="55"/>
        <v>148.55126688282678</v>
      </c>
      <c r="DR45" s="382">
        <f t="shared" si="55"/>
        <v>164.86208770126854</v>
      </c>
      <c r="DS45" s="382">
        <f t="shared" si="55"/>
        <v>181.11351358541378</v>
      </c>
      <c r="DT45" s="382">
        <f t="shared" si="55"/>
        <v>197.30062921827309</v>
      </c>
      <c r="DU45" s="382">
        <f t="shared" si="55"/>
        <v>213.4187815807073</v>
      </c>
      <c r="DV45" s="382">
        <f t="shared" si="55"/>
        <v>229.46359138053231</v>
      </c>
      <c r="DW45" s="382">
        <f t="shared" si="55"/>
        <v>245.43096198870282</v>
      </c>
      <c r="DX45" s="382">
        <f t="shared" si="49"/>
        <v>261.317085928133</v>
      </c>
      <c r="DY45" s="382">
        <f t="shared" si="49"/>
        <v>277.11844899490632</v>
      </c>
      <c r="DZ45" s="382">
        <f t="shared" si="49"/>
        <v>292.83183212137504</v>
      </c>
      <c r="EA45" s="382">
        <f t="shared" si="49"/>
        <v>308.45431111558605</v>
      </c>
      <c r="EB45" s="382">
        <f t="shared" si="49"/>
        <v>323.98325443150242</v>
      </c>
      <c r="EC45" s="382">
        <f t="shared" si="49"/>
        <v>339.41631913963573</v>
      </c>
      <c r="ED45" s="382">
        <f t="shared" si="49"/>
        <v>354.75144527798227</v>
      </c>
      <c r="EE45" s="382">
        <f t="shared" si="49"/>
        <v>369.98684876908231</v>
      </c>
      <c r="EF45" s="382">
        <f t="shared" si="49"/>
        <v>385.12101309082192</v>
      </c>
      <c r="EG45" s="382">
        <f t="shared" si="49"/>
        <v>400.15267988674975</v>
      </c>
      <c r="EH45" s="382">
        <f t="shared" si="49"/>
        <v>415.08083869680411</v>
      </c>
      <c r="EI45" s="382">
        <f t="shared" si="49"/>
        <v>429.90471598175026</v>
      </c>
      <c r="EJ45" s="382">
        <f t="shared" si="49"/>
        <v>444.62376360509484</v>
      </c>
      <c r="EK45" s="382">
        <f t="shared" si="49"/>
        <v>459.23764692502175</v>
      </c>
      <c r="EL45" s="382">
        <f t="shared" si="50"/>
        <v>473.74623263657668</v>
      </c>
      <c r="EM45" s="382">
        <f t="shared" si="50"/>
        <v>488.14957649136625</v>
      </c>
      <c r="EN45" s="382">
        <f t="shared" si="28"/>
        <v>502.44791100867553</v>
      </c>
      <c r="EO45" s="382">
        <f t="shared" si="28"/>
        <v>516.64163327860058</v>
      </c>
      <c r="EP45" s="382">
        <f t="shared" si="28"/>
        <v>530.73129294470777</v>
      </c>
      <c r="EQ45" s="382">
        <f t="shared" si="28"/>
        <v>544.71758044113847</v>
      </c>
      <c r="ER45" s="382">
        <f t="shared" si="28"/>
        <v>558.6013155471494</v>
      </c>
      <c r="ES45" s="382">
        <f t="shared" si="28"/>
        <v>572.38343631086798</v>
      </c>
      <c r="ET45" s="382">
        <f t="shared" si="28"/>
        <v>586.06498838373705</v>
      </c>
      <c r="EU45" s="382">
        <f t="shared" si="28"/>
        <v>599.64711479769846</v>
      </c>
      <c r="EV45" s="382">
        <f t="shared" si="43"/>
        <v>613.13104620864226</v>
      </c>
      <c r="EW45" s="521"/>
      <c r="EX45" s="252"/>
      <c r="EY45" s="515">
        <f t="shared" si="20"/>
        <v>340.00000000000006</v>
      </c>
      <c r="EZ45" s="524">
        <v>34000</v>
      </c>
      <c r="FA45" s="382">
        <f t="shared" si="56"/>
        <v>191.67544860362906</v>
      </c>
      <c r="FB45" s="382">
        <f t="shared" si="56"/>
        <v>201.78413839234091</v>
      </c>
      <c r="FC45" s="382">
        <f t="shared" si="56"/>
        <v>211.9651017493785</v>
      </c>
      <c r="FD45" s="382">
        <f t="shared" si="56"/>
        <v>222.21806080499093</v>
      </c>
      <c r="FE45" s="382">
        <f t="shared" si="56"/>
        <v>232.54262964685418</v>
      </c>
      <c r="FF45" s="382">
        <f t="shared" si="56"/>
        <v>242.93831736180255</v>
      </c>
      <c r="FG45" s="382">
        <f t="shared" si="56"/>
        <v>253.40453185789164</v>
      </c>
      <c r="FH45" s="382">
        <f t="shared" si="56"/>
        <v>263.9405844038472</v>
      </c>
      <c r="FI45" s="382">
        <f t="shared" si="56"/>
        <v>274.54569481276923</v>
      </c>
      <c r="FJ45" s="382">
        <f t="shared" si="56"/>
        <v>285.21899718878467</v>
      </c>
      <c r="FK45" s="382">
        <f t="shared" si="56"/>
        <v>295.95954614932873</v>
      </c>
      <c r="FL45" s="382">
        <f t="shared" si="56"/>
        <v>306.76632343194058</v>
      </c>
      <c r="FM45" s="382">
        <f t="shared" si="56"/>
        <v>317.63824479285358</v>
      </c>
      <c r="FN45" s="382">
        <f t="shared" si="56"/>
        <v>328.57416710516139</v>
      </c>
      <c r="FO45" s="382">
        <f t="shared" si="56"/>
        <v>339.57289556676852</v>
      </c>
      <c r="FP45" s="382">
        <f t="shared" si="56"/>
        <v>350.63319093247975</v>
      </c>
      <c r="FQ45" s="382">
        <f t="shared" si="51"/>
        <v>361.75377669018923</v>
      </c>
      <c r="FR45" s="382">
        <f t="shared" si="51"/>
        <v>372.93334610791703</v>
      </c>
      <c r="FS45" s="382">
        <f t="shared" si="51"/>
        <v>384.17056908611659</v>
      </c>
      <c r="FT45" s="382">
        <f t="shared" si="51"/>
        <v>395.46409875795177</v>
      </c>
      <c r="FU45" s="382">
        <f t="shared" si="51"/>
        <v>406.81257778885276</v>
      </c>
      <c r="FV45" s="382">
        <f t="shared" si="51"/>
        <v>418.2146443353339</v>
      </c>
      <c r="FW45" s="382">
        <f t="shared" si="51"/>
        <v>429.66893763159288</v>
      </c>
      <c r="FX45" s="382">
        <f t="shared" si="51"/>
        <v>441.17410318060757</v>
      </c>
      <c r="FY45" s="382">
        <f t="shared" si="51"/>
        <v>452.72879753414651</v>
      </c>
      <c r="FZ45" s="382">
        <f t="shared" si="51"/>
        <v>464.33169265321249</v>
      </c>
      <c r="GA45" s="382">
        <f t="shared" si="51"/>
        <v>475.98147984683482</v>
      </c>
      <c r="GB45" s="382">
        <f t="shared" si="51"/>
        <v>487.67687329279192</v>
      </c>
      <c r="GC45" s="382">
        <f t="shared" si="51"/>
        <v>499.41661314873858</v>
      </c>
      <c r="GD45" s="382">
        <f t="shared" si="51"/>
        <v>511.19946826633605</v>
      </c>
      <c r="GE45" s="382">
        <f t="shared" si="44"/>
        <v>523.02423852437596</v>
      </c>
      <c r="GF45" s="382">
        <f t="shared" si="44"/>
        <v>534.88975679956297</v>
      </c>
      <c r="GG45" s="382">
        <f t="shared" si="44"/>
        <v>546.7948905956514</v>
      </c>
      <c r="GH45" s="382">
        <f t="shared" si="44"/>
        <v>558.73854335305793</v>
      </c>
      <c r="GI45" s="382">
        <f t="shared" si="44"/>
        <v>570.71965546196657</v>
      </c>
      <c r="GJ45" s="382">
        <f t="shared" si="44"/>
        <v>582.73720500237641</v>
      </c>
      <c r="GK45" s="382">
        <f t="shared" si="44"/>
        <v>594.79020823455994</v>
      </c>
      <c r="GL45" s="382">
        <f t="shared" si="44"/>
        <v>606.87771986309417</v>
      </c>
      <c r="GM45" s="382">
        <f t="shared" si="44"/>
        <v>618.99883309703205</v>
      </c>
      <c r="GN45" s="382">
        <f t="shared" si="44"/>
        <v>631.15267952796444</v>
      </c>
      <c r="GO45" s="511"/>
      <c r="GP45" s="521"/>
      <c r="GQ45" s="524">
        <v>34000</v>
      </c>
      <c r="GR45" s="583">
        <f t="shared" si="57"/>
        <v>10.553917545718393</v>
      </c>
      <c r="GS45" s="477">
        <f t="shared" si="57"/>
        <v>5.0828025734559077</v>
      </c>
      <c r="GT45" s="477">
        <f t="shared" si="57"/>
        <v>3.261175626705656</v>
      </c>
      <c r="GU45" s="477">
        <f t="shared" si="57"/>
        <v>2.3519744332637211</v>
      </c>
      <c r="GV45" s="477">
        <f t="shared" si="57"/>
        <v>1.8077848496513935</v>
      </c>
      <c r="GW45" s="477">
        <f t="shared" si="57"/>
        <v>1.4461339873770256</v>
      </c>
      <c r="GX45" s="477">
        <f t="shared" si="57"/>
        <v>1.1888178123692705</v>
      </c>
      <c r="GY45" s="477">
        <f t="shared" si="57"/>
        <v>0.996733053991952</v>
      </c>
      <c r="GZ45" s="477">
        <f t="shared" si="57"/>
        <v>0.84815451644261941</v>
      </c>
      <c r="HA45" s="477">
        <f t="shared" si="57"/>
        <v>0.73004601097617938</v>
      </c>
      <c r="HB45" s="477">
        <f t="shared" si="57"/>
        <v>0.63411078660208942</v>
      </c>
      <c r="HC45" s="477">
        <f t="shared" si="57"/>
        <v>0.55481675171226097</v>
      </c>
      <c r="HD45" s="477">
        <f t="shared" si="57"/>
        <v>0.48833313750661739</v>
      </c>
      <c r="HE45" s="477">
        <f t="shared" si="57"/>
        <v>0.43192288209360619</v>
      </c>
      <c r="HF45" s="477">
        <f t="shared" si="57"/>
        <v>0.38357806535590672</v>
      </c>
      <c r="HG45" s="477">
        <f t="shared" si="52"/>
        <v>0.34179205958584097</v>
      </c>
      <c r="HH45" s="477">
        <f t="shared" si="52"/>
        <v>0.30541210086246762</v>
      </c>
      <c r="HI45" s="477">
        <f t="shared" si="52"/>
        <v>0.27354100613399479</v>
      </c>
      <c r="HJ45" s="477">
        <f t="shared" si="52"/>
        <v>0.24546992939306864</v>
      </c>
      <c r="HK45" s="477">
        <f t="shared" si="52"/>
        <v>0.2206312929718473</v>
      </c>
      <c r="HL45" s="477">
        <f t="shared" si="52"/>
        <v>0.19856516864025692</v>
      </c>
      <c r="HM45" s="477">
        <f t="shared" si="52"/>
        <v>0.17889482876559401</v>
      </c>
      <c r="HN45" s="477">
        <f t="shared" si="52"/>
        <v>0.16130867640584598</v>
      </c>
      <c r="HO45" s="477">
        <f t="shared" si="52"/>
        <v>0.14554669359619393</v>
      </c>
      <c r="HP45" s="477">
        <f t="shared" si="52"/>
        <v>0.13139014253828493</v>
      </c>
      <c r="HQ45" s="477">
        <f t="shared" si="52"/>
        <v>0.11865364373609083</v>
      </c>
      <c r="HR45" s="477">
        <f t="shared" si="52"/>
        <v>0.10717901467970997</v>
      </c>
      <c r="HS45" s="477">
        <f t="shared" si="52"/>
        <v>9.6830428807075472E-2</v>
      </c>
      <c r="HT45" s="477">
        <f t="shared" si="52"/>
        <v>8.7490575941995274E-2</v>
      </c>
      <c r="HU45" s="477">
        <f t="shared" si="45"/>
        <v>7.9057590434689004E-2</v>
      </c>
      <c r="HV45" s="477">
        <f t="shared" si="45"/>
        <v>7.1442573572787951E-2</v>
      </c>
      <c r="HW45" s="477">
        <f t="shared" si="32"/>
        <v>6.4567580201019645E-2</v>
      </c>
      <c r="HX45" s="477">
        <f t="shared" si="32"/>
        <v>5.8363971029006444E-2</v>
      </c>
      <c r="HY45" s="477">
        <f t="shared" si="32"/>
        <v>5.2771055297973525E-2</v>
      </c>
      <c r="HZ45" s="477">
        <f t="shared" si="32"/>
        <v>4.7734965704191834E-2</v>
      </c>
      <c r="IA45" s="477">
        <f t="shared" si="32"/>
        <v>4.3207720396408189E-2</v>
      </c>
      <c r="IB45" s="477">
        <f t="shared" si="32"/>
        <v>3.9146436640634358E-2</v>
      </c>
      <c r="IC45" s="477">
        <f t="shared" si="32"/>
        <v>3.5512668205543101E-2</v>
      </c>
      <c r="ID45" s="477">
        <f t="shared" si="32"/>
        <v>3.227184425937283E-2</v>
      </c>
      <c r="IE45" s="477">
        <f t="shared" si="46"/>
        <v>2.9392792015280854E-2</v>
      </c>
    </row>
    <row r="46" spans="1:320" s="80" customFormat="1">
      <c r="A46" s="173"/>
      <c r="B46" s="182"/>
      <c r="C46" s="91"/>
      <c r="D46" s="189"/>
      <c r="E46" s="91"/>
      <c r="F46" s="116"/>
      <c r="G46" s="116"/>
      <c r="H46" s="116"/>
      <c r="I46" s="116"/>
      <c r="J46" s="252"/>
      <c r="K46" s="499">
        <v>35000</v>
      </c>
      <c r="L46" s="382">
        <f t="shared" si="21"/>
        <v>10.667999999999999</v>
      </c>
      <c r="M46" s="382">
        <v>350</v>
      </c>
      <c r="N46" s="491"/>
      <c r="O46" s="263"/>
      <c r="P46" s="383">
        <f t="shared" si="16"/>
        <v>-24.342000000000496</v>
      </c>
      <c r="Q46" s="383">
        <f>$Q$11-Konstanten!$C$33*K46</f>
        <v>248.80799999999948</v>
      </c>
      <c r="R46" s="382">
        <f t="shared" si="22"/>
        <v>614.66537841787169</v>
      </c>
      <c r="S46" s="263">
        <f t="shared" si="23"/>
        <v>0.27468987217361024</v>
      </c>
      <c r="T46" s="492"/>
      <c r="U46" s="492"/>
      <c r="V46" s="170"/>
      <c r="W46" s="92"/>
      <c r="X46" s="524">
        <v>35000</v>
      </c>
      <c r="Y46" s="410">
        <f t="shared" si="53"/>
        <v>2.7448996153910381E-2</v>
      </c>
      <c r="Z46" s="410">
        <f t="shared" si="53"/>
        <v>5.4886753549250052E-2</v>
      </c>
      <c r="AA46" s="410">
        <f t="shared" si="53"/>
        <v>8.2302088684221231E-2</v>
      </c>
      <c r="AB46" s="410">
        <f t="shared" si="53"/>
        <v>0.10968392787829317</v>
      </c>
      <c r="AC46" s="410">
        <f t="shared" si="53"/>
        <v>0.13702136046825025</v>
      </c>
      <c r="AD46" s="410">
        <f t="shared" si="53"/>
        <v>0.16430368999301068</v>
      </c>
      <c r="AE46" s="410">
        <f t="shared" si="53"/>
        <v>0.191520482770794</v>
      </c>
      <c r="AF46" s="410">
        <f t="shared" si="53"/>
        <v>0.21866161333287684</v>
      </c>
      <c r="AG46" s="410">
        <f t="shared" si="53"/>
        <v>0.24571730624885441</v>
      </c>
      <c r="AH46" s="410">
        <f t="shared" si="53"/>
        <v>0.27267817395701982</v>
      </c>
      <c r="AI46" s="410">
        <f t="shared" si="53"/>
        <v>0.29953525029791195</v>
      </c>
      <c r="AJ46" s="410">
        <f t="shared" si="53"/>
        <v>0.32628001953585833</v>
      </c>
      <c r="AK46" s="410">
        <f t="shared" si="53"/>
        <v>0.35290444073999394</v>
      </c>
      <c r="AL46" s="410">
        <f t="shared" si="53"/>
        <v>0.37940096748031304</v>
      </c>
      <c r="AM46" s="410">
        <f t="shared" si="53"/>
        <v>0.4057625628736734</v>
      </c>
      <c r="AN46" s="410">
        <f t="shared" si="47"/>
        <v>0.43198271008708622</v>
      </c>
      <c r="AO46" s="410">
        <f t="shared" si="39"/>
        <v>0.45805541847010872</v>
      </c>
      <c r="AP46" s="410">
        <f t="shared" si="39"/>
        <v>0.48397522554352862</v>
      </c>
      <c r="AQ46" s="410">
        <f t="shared" si="39"/>
        <v>0.50973719511695736</v>
      </c>
      <c r="AR46" s="410">
        <f t="shared" si="39"/>
        <v>0.53533691184363041</v>
      </c>
      <c r="AS46" s="410">
        <f t="shared" si="39"/>
        <v>0.56077047254655965</v>
      </c>
      <c r="AT46" s="410">
        <f t="shared" si="39"/>
        <v>0.58603447466662939</v>
      </c>
      <c r="AU46" s="410">
        <f t="shared" si="39"/>
        <v>0.61112600219108038</v>
      </c>
      <c r="AV46" s="410">
        <f t="shared" si="39"/>
        <v>0.63604260942094026</v>
      </c>
      <c r="AW46" s="410">
        <f t="shared" si="39"/>
        <v>0.66078230292920814</v>
      </c>
      <c r="AX46" s="410">
        <f t="shared" si="39"/>
        <v>0.6853435220492281</v>
      </c>
      <c r="AY46" s="410">
        <f t="shared" si="39"/>
        <v>0.70972511821549433</v>
      </c>
      <c r="AZ46" s="410">
        <f t="shared" si="39"/>
        <v>0.73392633345857872</v>
      </c>
      <c r="BA46" s="410">
        <f t="shared" si="39"/>
        <v>0.75794677833241919</v>
      </c>
      <c r="BB46" s="410">
        <f t="shared" si="39"/>
        <v>0.78178640952721445</v>
      </c>
      <c r="BC46" s="410">
        <f t="shared" si="39"/>
        <v>0.80544550739518805</v>
      </c>
      <c r="BD46" s="410">
        <f t="shared" si="39"/>
        <v>0.82892465359027956</v>
      </c>
      <c r="BE46" s="410">
        <f t="shared" si="40"/>
        <v>0.85222470899700342</v>
      </c>
      <c r="BF46" s="410">
        <f t="shared" si="40"/>
        <v>0.87534679209868682</v>
      </c>
      <c r="BG46" s="410">
        <f t="shared" si="40"/>
        <v>0.89829225791150824</v>
      </c>
      <c r="BH46" s="410">
        <f t="shared" si="40"/>
        <v>0.92106267758849647</v>
      </c>
      <c r="BI46" s="410">
        <f t="shared" si="40"/>
        <v>0.94365981877695626</v>
      </c>
      <c r="BJ46" s="410">
        <f t="shared" si="40"/>
        <v>0.96608562679397592</v>
      </c>
      <c r="BK46" s="410">
        <f t="shared" si="40"/>
        <v>0.98834220666773942</v>
      </c>
      <c r="BL46" s="410">
        <f t="shared" si="40"/>
        <v>1.0104318060771258</v>
      </c>
      <c r="BM46" s="253"/>
      <c r="BN46" s="252"/>
      <c r="BO46" s="537">
        <f t="shared" si="18"/>
        <v>350.00000000000006</v>
      </c>
      <c r="BP46" s="524">
        <v>35000</v>
      </c>
      <c r="BQ46" s="382">
        <f t="shared" si="54"/>
        <v>248.84549274763461</v>
      </c>
      <c r="BR46" s="382">
        <f t="shared" si="54"/>
        <v>248.9579095924758</v>
      </c>
      <c r="BS46" s="382">
        <f t="shared" si="54"/>
        <v>249.14506685579042</v>
      </c>
      <c r="BT46" s="382">
        <f t="shared" si="54"/>
        <v>249.40666011527412</v>
      </c>
      <c r="BU46" s="382">
        <f t="shared" si="54"/>
        <v>249.74226673621925</v>
      </c>
      <c r="BV46" s="382">
        <f t="shared" si="54"/>
        <v>250.15134935177863</v>
      </c>
      <c r="BW46" s="382">
        <f t="shared" si="54"/>
        <v>250.6332602313129</v>
      </c>
      <c r="BX46" s="382">
        <f t="shared" si="54"/>
        <v>251.18724646163326</v>
      </c>
      <c r="BY46" s="382">
        <f t="shared" si="54"/>
        <v>251.81245585399884</v>
      </c>
      <c r="BZ46" s="382">
        <f t="shared" si="54"/>
        <v>252.50794348027208</v>
      </c>
      <c r="CA46" s="382">
        <f t="shared" si="54"/>
        <v>253.27267873485593</v>
      </c>
      <c r="CB46" s="382">
        <f t="shared" si="54"/>
        <v>254.10555281498171</v>
      </c>
      <c r="CC46" s="382">
        <f t="shared" si="54"/>
        <v>255.00538651054018</v>
      </c>
      <c r="CD46" s="382">
        <f t="shared" si="54"/>
        <v>255.97093819580994</v>
      </c>
      <c r="CE46" s="382">
        <f t="shared" si="54"/>
        <v>257.0009119189188</v>
      </c>
      <c r="CF46" s="382">
        <f t="shared" si="48"/>
        <v>258.09396549037211</v>
      </c>
      <c r="CG46" s="382">
        <f t="shared" si="48"/>
        <v>259.24871847918342</v>
      </c>
      <c r="CH46" s="382">
        <f t="shared" si="48"/>
        <v>260.46376003367965</v>
      </c>
      <c r="CI46" s="382">
        <f t="shared" si="48"/>
        <v>261.73765645355695</v>
      </c>
      <c r="CJ46" s="382">
        <f t="shared" si="48"/>
        <v>263.06895844988412</v>
      </c>
      <c r="CK46" s="382">
        <f t="shared" si="48"/>
        <v>264.45620804014942</v>
      </c>
      <c r="CL46" s="382">
        <f t="shared" si="48"/>
        <v>265.8979450358184</v>
      </c>
      <c r="CM46" s="382">
        <f t="shared" si="48"/>
        <v>267.39271308995399</v>
      </c>
      <c r="CN46" s="382">
        <f t="shared" si="48"/>
        <v>268.93906528203121</v>
      </c>
      <c r="CO46" s="382">
        <f t="shared" si="48"/>
        <v>270.53556922597636</v>
      </c>
      <c r="CP46" s="382">
        <f t="shared" si="48"/>
        <v>272.18081169555904</v>
      </c>
      <c r="CQ46" s="382">
        <f t="shared" si="48"/>
        <v>273.87340276846652</v>
      </c>
      <c r="CR46" s="382">
        <f t="shared" si="48"/>
        <v>275.61197949667121</v>
      </c>
      <c r="CS46" s="382">
        <f t="shared" si="48"/>
        <v>277.39520911602585</v>
      </c>
      <c r="CT46" s="382">
        <f t="shared" si="41"/>
        <v>279.22179181242711</v>
      </c>
      <c r="CU46" s="382">
        <f t="shared" si="41"/>
        <v>281.09046306540671</v>
      </c>
      <c r="CV46" s="382">
        <f t="shared" si="27"/>
        <v>282.99999559269867</v>
      </c>
      <c r="CW46" s="382">
        <f t="shared" si="27"/>
        <v>284.94920092126819</v>
      </c>
      <c r="CX46" s="382">
        <f t="shared" si="27"/>
        <v>286.93693061153778</v>
      </c>
      <c r="CY46" s="382">
        <f t="shared" si="27"/>
        <v>288.96207716220647</v>
      </c>
      <c r="CZ46" s="382">
        <f t="shared" si="27"/>
        <v>291.02357462320242</v>
      </c>
      <c r="DA46" s="382">
        <f t="shared" si="27"/>
        <v>293.12039894401522</v>
      </c>
      <c r="DB46" s="382">
        <f t="shared" si="27"/>
        <v>295.25156808400465</v>
      </c>
      <c r="DC46" s="382">
        <f t="shared" si="27"/>
        <v>297.41614191035478</v>
      </c>
      <c r="DD46" s="382">
        <f t="shared" si="42"/>
        <v>299.61322190817333</v>
      </c>
      <c r="DE46" s="521"/>
      <c r="DF46" s="252"/>
      <c r="DG46" s="537">
        <f t="shared" si="19"/>
        <v>350.00000000000006</v>
      </c>
      <c r="DH46" s="524">
        <v>35000</v>
      </c>
      <c r="DI46" s="382">
        <f t="shared" si="55"/>
        <v>16.871947608134029</v>
      </c>
      <c r="DJ46" s="382">
        <f t="shared" si="55"/>
        <v>33.736987140478249</v>
      </c>
      <c r="DK46" s="382">
        <f t="shared" si="55"/>
        <v>50.588244485668078</v>
      </c>
      <c r="DL46" s="382">
        <f t="shared" si="55"/>
        <v>67.418913035669618</v>
      </c>
      <c r="DM46" s="382">
        <f t="shared" si="55"/>
        <v>84.222286383548649</v>
      </c>
      <c r="DN46" s="382">
        <f t="shared" si="55"/>
        <v>100.99178978500659</v>
      </c>
      <c r="DO46" s="382">
        <f t="shared" si="55"/>
        <v>117.72101001708357</v>
      </c>
      <c r="DP46" s="382">
        <f t="shared" si="55"/>
        <v>134.40372330471507</v>
      </c>
      <c r="DQ46" s="382">
        <f t="shared" si="55"/>
        <v>151.03392102927216</v>
      </c>
      <c r="DR46" s="382">
        <f t="shared" si="55"/>
        <v>167.60583298158582</v>
      </c>
      <c r="DS46" s="382">
        <f t="shared" si="55"/>
        <v>184.11394797385796</v>
      </c>
      <c r="DT46" s="382">
        <f t="shared" si="55"/>
        <v>200.55303167819892</v>
      </c>
      <c r="DU46" s="382">
        <f t="shared" si="55"/>
        <v>216.91814161279575</v>
      </c>
      <c r="DV46" s="382">
        <f t="shared" si="55"/>
        <v>233.20463924839325</v>
      </c>
      <c r="DW46" s="382">
        <f t="shared" si="55"/>
        <v>249.40819925655191</v>
      </c>
      <c r="DX46" s="382">
        <f t="shared" si="49"/>
        <v>265.52481596565661</v>
      </c>
      <c r="DY46" s="382">
        <f t="shared" si="49"/>
        <v>281.55080713028593</v>
      </c>
      <c r="DZ46" s="382">
        <f t="shared" si="49"/>
        <v>297.48281515358781</v>
      </c>
      <c r="EA46" s="382">
        <f t="shared" si="49"/>
        <v>313.3178059302291</v>
      </c>
      <c r="EB46" s="382">
        <f t="shared" si="49"/>
        <v>329.05306549941992</v>
      </c>
      <c r="EC46" s="382">
        <f t="shared" si="49"/>
        <v>344.6861947133998</v>
      </c>
      <c r="ED46" s="382">
        <f t="shared" si="49"/>
        <v>360.21510213688242</v>
      </c>
      <c r="EE46" s="382">
        <f t="shared" si="49"/>
        <v>375.63799539778148</v>
      </c>
      <c r="EF46" s="382">
        <f t="shared" si="49"/>
        <v>390.95337120961278</v>
      </c>
      <c r="EG46" s="382">
        <f t="shared" si="49"/>
        <v>406.16000428181445</v>
      </c>
      <c r="EH46" s="382">
        <f t="shared" si="49"/>
        <v>421.25693532662581</v>
      </c>
      <c r="EI46" s="382">
        <f t="shared" si="49"/>
        <v>436.24345836059553</v>
      </c>
      <c r="EJ46" s="382">
        <f t="shared" si="49"/>
        <v>451.11910748615838</v>
      </c>
      <c r="EK46" s="382">
        <f t="shared" si="49"/>
        <v>465.88364332430314</v>
      </c>
      <c r="EL46" s="382">
        <f t="shared" si="50"/>
        <v>480.53703925399446</v>
      </c>
      <c r="EM46" s="382">
        <f t="shared" si="50"/>
        <v>495.07946759803792</v>
      </c>
      <c r="EN46" s="382">
        <f t="shared" si="28"/>
        <v>509.51128587897239</v>
      </c>
      <c r="EO46" s="382">
        <f t="shared" si="28"/>
        <v>523.8330232527037</v>
      </c>
      <c r="EP46" s="382">
        <f t="shared" si="28"/>
        <v>538.04536721220938</v>
      </c>
      <c r="EQ46" s="382">
        <f t="shared" si="28"/>
        <v>552.14915063902163</v>
      </c>
      <c r="ER46" s="382">
        <f t="shared" si="28"/>
        <v>566.14533926651131</v>
      </c>
      <c r="ES46" s="382">
        <f t="shared" si="28"/>
        <v>580.03501960627807</v>
      </c>
      <c r="ET46" s="382">
        <f t="shared" si="28"/>
        <v>593.81938737738597</v>
      </c>
      <c r="EU46" s="382">
        <f t="shared" si="28"/>
        <v>607.49973646778039</v>
      </c>
      <c r="EV46" s="382">
        <f t="shared" si="43"/>
        <v>621.07744844785009</v>
      </c>
      <c r="EW46" s="521"/>
      <c r="EX46" s="252"/>
      <c r="EY46" s="515">
        <f t="shared" si="20"/>
        <v>350.00000000000006</v>
      </c>
      <c r="EZ46" s="524">
        <v>35000</v>
      </c>
      <c r="FA46" s="382">
        <f t="shared" si="56"/>
        <v>195.69549274763469</v>
      </c>
      <c r="FB46" s="382">
        <f t="shared" si="56"/>
        <v>205.80790959247588</v>
      </c>
      <c r="FC46" s="382">
        <f t="shared" si="56"/>
        <v>215.9950668557905</v>
      </c>
      <c r="FD46" s="382">
        <f t="shared" si="56"/>
        <v>226.2566601152742</v>
      </c>
      <c r="FE46" s="382">
        <f t="shared" si="56"/>
        <v>236.59226673621933</v>
      </c>
      <c r="FF46" s="382">
        <f t="shared" si="56"/>
        <v>247.00134935177871</v>
      </c>
      <c r="FG46" s="382">
        <f t="shared" si="56"/>
        <v>257.48326023131301</v>
      </c>
      <c r="FH46" s="382">
        <f t="shared" si="56"/>
        <v>268.03724646163334</v>
      </c>
      <c r="FI46" s="382">
        <f t="shared" si="56"/>
        <v>278.66245585399895</v>
      </c>
      <c r="FJ46" s="382">
        <f t="shared" si="56"/>
        <v>289.35794348027218</v>
      </c>
      <c r="FK46" s="382">
        <f t="shared" si="56"/>
        <v>300.12267873485598</v>
      </c>
      <c r="FL46" s="382">
        <f t="shared" si="56"/>
        <v>310.95555281498179</v>
      </c>
      <c r="FM46" s="382">
        <f t="shared" si="56"/>
        <v>321.85538651054026</v>
      </c>
      <c r="FN46" s="382">
        <f t="shared" si="56"/>
        <v>332.82093819581002</v>
      </c>
      <c r="FO46" s="382">
        <f t="shared" si="56"/>
        <v>343.85091191891888</v>
      </c>
      <c r="FP46" s="382">
        <f t="shared" si="56"/>
        <v>354.94396549037219</v>
      </c>
      <c r="FQ46" s="382">
        <f t="shared" si="51"/>
        <v>366.0987184791835</v>
      </c>
      <c r="FR46" s="382">
        <f t="shared" si="51"/>
        <v>377.31376003367973</v>
      </c>
      <c r="FS46" s="382">
        <f t="shared" si="51"/>
        <v>388.58765645355703</v>
      </c>
      <c r="FT46" s="382">
        <f t="shared" si="51"/>
        <v>399.9189584498842</v>
      </c>
      <c r="FU46" s="382">
        <f t="shared" si="51"/>
        <v>411.3062080401495</v>
      </c>
      <c r="FV46" s="382">
        <f t="shared" si="51"/>
        <v>422.74794503581847</v>
      </c>
      <c r="FW46" s="382">
        <f t="shared" si="51"/>
        <v>434.24271308995407</v>
      </c>
      <c r="FX46" s="382">
        <f t="shared" si="51"/>
        <v>445.78906528203129</v>
      </c>
      <c r="FY46" s="382">
        <f t="shared" si="51"/>
        <v>457.38556922597644</v>
      </c>
      <c r="FZ46" s="382">
        <f t="shared" si="51"/>
        <v>469.03081169555912</v>
      </c>
      <c r="GA46" s="382">
        <f t="shared" si="51"/>
        <v>480.7234027684666</v>
      </c>
      <c r="GB46" s="382">
        <f t="shared" si="51"/>
        <v>492.46197949667129</v>
      </c>
      <c r="GC46" s="382">
        <f t="shared" si="51"/>
        <v>504.24520911602593</v>
      </c>
      <c r="GD46" s="382">
        <f t="shared" si="51"/>
        <v>516.07179181242714</v>
      </c>
      <c r="GE46" s="382">
        <f t="shared" si="44"/>
        <v>527.94046306540668</v>
      </c>
      <c r="GF46" s="382">
        <f t="shared" si="44"/>
        <v>539.84999559269863</v>
      </c>
      <c r="GG46" s="382">
        <f t="shared" si="44"/>
        <v>551.79920092126827</v>
      </c>
      <c r="GH46" s="382">
        <f t="shared" si="44"/>
        <v>563.78693061153785</v>
      </c>
      <c r="GI46" s="382">
        <f t="shared" si="44"/>
        <v>575.81207716220649</v>
      </c>
      <c r="GJ46" s="382">
        <f t="shared" si="44"/>
        <v>587.87357462320244</v>
      </c>
      <c r="GK46" s="382">
        <f t="shared" si="44"/>
        <v>599.97039894401519</v>
      </c>
      <c r="GL46" s="382">
        <f t="shared" si="44"/>
        <v>612.10156808400461</v>
      </c>
      <c r="GM46" s="382">
        <f t="shared" si="44"/>
        <v>624.2661419103548</v>
      </c>
      <c r="GN46" s="382">
        <f t="shared" si="44"/>
        <v>636.46322190817341</v>
      </c>
      <c r="GO46" s="511"/>
      <c r="GP46" s="521"/>
      <c r="GQ46" s="524">
        <v>35000</v>
      </c>
      <c r="GR46" s="583">
        <f t="shared" si="57"/>
        <v>10.598867972615631</v>
      </c>
      <c r="GS46" s="477">
        <f t="shared" si="57"/>
        <v>5.1003642303774015</v>
      </c>
      <c r="GT46" s="477">
        <f t="shared" si="57"/>
        <v>3.2696691504482445</v>
      </c>
      <c r="GU46" s="477">
        <f t="shared" si="57"/>
        <v>2.3559820223676344</v>
      </c>
      <c r="GV46" s="477">
        <f t="shared" si="57"/>
        <v>1.8091408687099413</v>
      </c>
      <c r="GW46" s="477">
        <f t="shared" si="57"/>
        <v>1.4457567281221602</v>
      </c>
      <c r="GX46" s="477">
        <f t="shared" si="57"/>
        <v>1.187232849887605</v>
      </c>
      <c r="GY46" s="477">
        <f t="shared" si="57"/>
        <v>0.99426950289129545</v>
      </c>
      <c r="GZ46" s="477">
        <f t="shared" si="57"/>
        <v>0.84503225470780741</v>
      </c>
      <c r="HA46" s="477">
        <f t="shared" si="57"/>
        <v>0.72641929181583309</v>
      </c>
      <c r="HB46" s="477">
        <f t="shared" si="57"/>
        <v>0.63009202745177084</v>
      </c>
      <c r="HC46" s="477">
        <f t="shared" si="57"/>
        <v>0.55049041250062614</v>
      </c>
      <c r="HD46" s="477">
        <f t="shared" si="57"/>
        <v>0.48376426294975405</v>
      </c>
      <c r="HE46" s="477">
        <f t="shared" si="57"/>
        <v>0.42716259534319323</v>
      </c>
      <c r="HF46" s="477">
        <f t="shared" si="57"/>
        <v>0.37866723284914611</v>
      </c>
      <c r="HG46" s="477">
        <f t="shared" si="52"/>
        <v>0.33676381320336246</v>
      </c>
      <c r="HH46" s="477">
        <f t="shared" si="52"/>
        <v>0.30029362092992878</v>
      </c>
      <c r="HI46" s="477">
        <f t="shared" si="52"/>
        <v>0.26835481181955301</v>
      </c>
      <c r="HJ46" s="477">
        <f t="shared" si="52"/>
        <v>0.2402348321693831</v>
      </c>
      <c r="HK46" s="477">
        <f t="shared" si="52"/>
        <v>0.21536311428342919</v>
      </c>
      <c r="HL46" s="477">
        <f t="shared" si="52"/>
        <v>0.1932772891648388</v>
      </c>
      <c r="HM46" s="477">
        <f t="shared" si="52"/>
        <v>0.17359861518291772</v>
      </c>
      <c r="HN46" s="477">
        <f t="shared" si="52"/>
        <v>0.15601381758550056</v>
      </c>
      <c r="HO46" s="477">
        <f t="shared" si="52"/>
        <v>0.14026146878528362</v>
      </c>
      <c r="HP46" s="477">
        <f t="shared" si="52"/>
        <v>0.12612163778839014</v>
      </c>
      <c r="HQ46" s="477">
        <f t="shared" si="52"/>
        <v>0.11340792842233294</v>
      </c>
      <c r="HR46" s="477">
        <f t="shared" si="52"/>
        <v>0.10196128688101562</v>
      </c>
      <c r="HS46" s="477">
        <f t="shared" si="52"/>
        <v>9.1645136116921017E-2</v>
      </c>
      <c r="HT46" s="477">
        <f t="shared" si="52"/>
        <v>8.2341516688576213E-2</v>
      </c>
      <c r="HU46" s="477">
        <f t="shared" si="45"/>
        <v>7.3947999125308403E-2</v>
      </c>
      <c r="HV46" s="477">
        <f t="shared" si="45"/>
        <v>6.6375193515496519E-2</v>
      </c>
      <c r="HW46" s="477">
        <f t="shared" si="32"/>
        <v>5.954472561169686E-2</v>
      </c>
      <c r="HX46" s="477">
        <f t="shared" si="32"/>
        <v>5.3387580444834479E-2</v>
      </c>
      <c r="HY46" s="477">
        <f t="shared" si="32"/>
        <v>4.7842737746640225E-2</v>
      </c>
      <c r="HZ46" s="477">
        <f t="shared" si="32"/>
        <v>4.2856040792236892E-2</v>
      </c>
      <c r="IA46" s="477">
        <f t="shared" si="32"/>
        <v>3.8379253258256751E-2</v>
      </c>
      <c r="IB46" s="477">
        <f t="shared" si="32"/>
        <v>3.4369268516354502E-2</v>
      </c>
      <c r="IC46" s="477">
        <f t="shared" si="32"/>
        <v>3.0787443278607367E-2</v>
      </c>
      <c r="ID46" s="477">
        <f t="shared" si="32"/>
        <v>2.75990332770517E-2</v>
      </c>
      <c r="IE46" s="477">
        <f t="shared" si="46"/>
        <v>2.4772713127443745E-2</v>
      </c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</row>
    <row r="47" spans="1:320">
      <c r="J47" s="252"/>
      <c r="K47" s="499">
        <v>36000</v>
      </c>
      <c r="L47" s="382">
        <f t="shared" si="21"/>
        <v>10.972799999999999</v>
      </c>
      <c r="M47" s="382">
        <v>360</v>
      </c>
      <c r="N47" s="491"/>
      <c r="O47" s="263"/>
      <c r="P47" s="383">
        <f t="shared" si="16"/>
        <v>-26.323200000000497</v>
      </c>
      <c r="Q47" s="383">
        <f>$Q$11-Konstanten!$C$33*K47</f>
        <v>246.82679999999948</v>
      </c>
      <c r="R47" s="382">
        <f t="shared" si="22"/>
        <v>612.21326883471556</v>
      </c>
      <c r="S47" s="263">
        <f t="shared" si="23"/>
        <v>0.26338685504146281</v>
      </c>
      <c r="T47" s="492"/>
      <c r="U47" s="492"/>
      <c r="V47" s="170"/>
      <c r="X47" s="524">
        <v>36000</v>
      </c>
      <c r="Y47" s="410">
        <f t="shared" si="53"/>
        <v>2.8031670965376884E-2</v>
      </c>
      <c r="Z47" s="410">
        <f t="shared" si="53"/>
        <v>5.6051186139723548E-2</v>
      </c>
      <c r="AA47" s="410">
        <f t="shared" si="53"/>
        <v>8.40464521341142E-2</v>
      </c>
      <c r="AB47" s="410">
        <f t="shared" si="53"/>
        <v>0.11200549954498425</v>
      </c>
      <c r="AC47" s="410">
        <f t="shared" si="53"/>
        <v>0.13991654292043379</v>
      </c>
      <c r="AD47" s="410">
        <f t="shared" si="53"/>
        <v>0.1677680383518069</v>
      </c>
      <c r="AE47" s="410">
        <f t="shared" si="53"/>
        <v>0.19554873799071312</v>
      </c>
      <c r="AF47" s="410">
        <f t="shared" si="53"/>
        <v>0.22324774086614907</v>
      </c>
      <c r="AG47" s="410">
        <f t="shared" si="53"/>
        <v>0.25085453946333774</v>
      </c>
      <c r="AH47" s="410">
        <f t="shared" si="53"/>
        <v>0.2783590616222682</v>
      </c>
      <c r="AI47" s="410">
        <f t="shared" si="53"/>
        <v>0.3057517074168582</v>
      </c>
      <c r="AJ47" s="410">
        <f t="shared" si="53"/>
        <v>0.33302338078095034</v>
      </c>
      <c r="AK47" s="410">
        <f t="shared" si="53"/>
        <v>0.36016551575173</v>
      </c>
      <c r="AL47" s="410">
        <f t="shared" si="53"/>
        <v>0.38717009730191126</v>
      </c>
      <c r="AM47" s="410">
        <f t="shared" si="53"/>
        <v>0.41402967682599884</v>
      </c>
      <c r="AN47" s="410">
        <f t="shared" si="47"/>
        <v>0.4407373824311171</v>
      </c>
      <c r="AO47" s="410">
        <f t="shared" si="39"/>
        <v>0.46728692425759522</v>
      </c>
      <c r="AP47" s="410">
        <f t="shared" si="39"/>
        <v>0.49367259511765016</v>
      </c>
      <c r="AQ47" s="410">
        <f t="shared" si="39"/>
        <v>0.51988926679129688</v>
      </c>
      <c r="AR47" s="410">
        <f t="shared" si="39"/>
        <v>0.54593238235724495</v>
      </c>
      <c r="AS47" s="410">
        <f t="shared" si="39"/>
        <v>0.57179794496324532</v>
      </c>
      <c r="AT47" s="410">
        <f t="shared" si="39"/>
        <v>0.59748250345563303</v>
      </c>
      <c r="AU47" s="410">
        <f t="shared" si="39"/>
        <v>0.62298313529304616</v>
      </c>
      <c r="AV47" s="410">
        <f t="shared" si="39"/>
        <v>0.64829742716533612</v>
      </c>
      <c r="AW47" s="410">
        <f t="shared" si="39"/>
        <v>0.67342345372694257</v>
      </c>
      <c r="AX47" s="410">
        <f t="shared" si="39"/>
        <v>0.69835975483596968</v>
      </c>
      <c r="AY47" s="410">
        <f t="shared" si="39"/>
        <v>0.72310531166683878</v>
      </c>
      <c r="AZ47" s="410">
        <f t="shared" si="39"/>
        <v>0.74765952203757591</v>
      </c>
      <c r="BA47" s="410">
        <f t="shared" si="39"/>
        <v>0.77202217526309913</v>
      </c>
      <c r="BB47" s="410">
        <f t="shared" si="39"/>
        <v>0.7961934268147679</v>
      </c>
      <c r="BC47" s="410">
        <f t="shared" si="39"/>
        <v>0.82017377303482086</v>
      </c>
      <c r="BD47" s="410">
        <f t="shared" si="39"/>
        <v>0.84396402612277543</v>
      </c>
      <c r="BE47" s="410">
        <f t="shared" si="40"/>
        <v>0.8675652895803001</v>
      </c>
      <c r="BF47" s="410">
        <f t="shared" si="40"/>
        <v>0.89097893427174846</v>
      </c>
      <c r="BG47" s="410">
        <f t="shared" si="40"/>
        <v>0.91420657523008408</v>
      </c>
      <c r="BH47" s="410">
        <f t="shared" si="40"/>
        <v>0.93725004931245204</v>
      </c>
      <c r="BI47" s="410">
        <f t="shared" si="40"/>
        <v>0.96011139378633792</v>
      </c>
      <c r="BJ47" s="410">
        <f t="shared" si="40"/>
        <v>0.98279282590628458</v>
      </c>
      <c r="BK47" s="410">
        <f t="shared" si="40"/>
        <v>1.0052967235224555</v>
      </c>
      <c r="BL47" s="410">
        <f t="shared" si="40"/>
        <v>1.0276256067458447</v>
      </c>
      <c r="BM47" s="253"/>
      <c r="BN47" s="252"/>
      <c r="BO47" s="537">
        <f t="shared" si="18"/>
        <v>360.00000000000006</v>
      </c>
      <c r="BP47" s="524">
        <v>36000</v>
      </c>
      <c r="BQ47" s="382">
        <f t="shared" si="54"/>
        <v>246.86559004487742</v>
      </c>
      <c r="BR47" s="382">
        <f t="shared" si="54"/>
        <v>246.98189290238577</v>
      </c>
      <c r="BS47" s="382">
        <f t="shared" si="54"/>
        <v>247.17550733190239</v>
      </c>
      <c r="BT47" s="382">
        <f t="shared" si="54"/>
        <v>247.44609989042456</v>
      </c>
      <c r="BU47" s="382">
        <f t="shared" si="54"/>
        <v>247.79320783097572</v>
      </c>
      <c r="BV47" s="382">
        <f t="shared" si="54"/>
        <v>248.21624308439175</v>
      </c>
      <c r="BW47" s="382">
        <f t="shared" si="54"/>
        <v>248.71449725146832</v>
      </c>
      <c r="BX47" s="382">
        <f t="shared" si="54"/>
        <v>249.28714751566665</v>
      </c>
      <c r="BY47" s="382">
        <f t="shared" si="54"/>
        <v>249.93326337256707</v>
      </c>
      <c r="BZ47" s="382">
        <f t="shared" si="54"/>
        <v>250.65181406135326</v>
      </c>
      <c r="CA47" s="382">
        <f t="shared" si="54"/>
        <v>251.44167657601045</v>
      </c>
      <c r="CB47" s="382">
        <f t="shared" si="54"/>
        <v>252.30164412967093</v>
      </c>
      <c r="CC47" s="382">
        <f t="shared" si="54"/>
        <v>253.23043494454868</v>
      </c>
      <c r="CD47" s="382">
        <f t="shared" si="54"/>
        <v>254.22670124198893</v>
      </c>
      <c r="CE47" s="382">
        <f t="shared" si="54"/>
        <v>255.28903831199707</v>
      </c>
      <c r="CF47" s="382">
        <f t="shared" si="48"/>
        <v>256.41599354883675</v>
      </c>
      <c r="CG47" s="382">
        <f t="shared" si="48"/>
        <v>257.60607534846605</v>
      </c>
      <c r="CH47" s="382">
        <f t="shared" si="48"/>
        <v>258.85776177426339</v>
      </c>
      <c r="CI47" s="382">
        <f t="shared" si="48"/>
        <v>260.1695089092097</v>
      </c>
      <c r="CJ47" s="382">
        <f t="shared" si="48"/>
        <v>261.53975882501464</v>
      </c>
      <c r="CK47" s="382">
        <f t="shared" si="48"/>
        <v>262.96694711118556</v>
      </c>
      <c r="CL47" s="382">
        <f t="shared" si="48"/>
        <v>264.44950991937395</v>
      </c>
      <c r="CM47" s="382">
        <f t="shared" si="48"/>
        <v>265.9858904901966</v>
      </c>
      <c r="CN47" s="382">
        <f t="shared" si="48"/>
        <v>267.5745451408647</v>
      </c>
      <c r="CO47" s="382">
        <f t="shared" si="48"/>
        <v>269.21394870217017</v>
      </c>
      <c r="CP47" s="382">
        <f t="shared" si="48"/>
        <v>270.90259940255635</v>
      </c>
      <c r="CQ47" s="382">
        <f t="shared" si="48"/>
        <v>272.63902320503615</v>
      </c>
      <c r="CR47" s="382">
        <f t="shared" si="48"/>
        <v>274.4217776096188</v>
      </c>
      <c r="CS47" s="382">
        <f t="shared" si="48"/>
        <v>276.24945493963668</v>
      </c>
      <c r="CT47" s="382">
        <f t="shared" si="41"/>
        <v>278.12068513498838</v>
      </c>
      <c r="CU47" s="382">
        <f t="shared" si="41"/>
        <v>280.03413807890098</v>
      </c>
      <c r="CV47" s="382">
        <f t="shared" si="27"/>
        <v>281.98852548742525</v>
      </c>
      <c r="CW47" s="382">
        <f t="shared" si="27"/>
        <v>283.98260239263863</v>
      </c>
      <c r="CX47" s="382">
        <f t="shared" si="27"/>
        <v>286.01516825151083</v>
      </c>
      <c r="CY47" s="382">
        <f t="shared" si="27"/>
        <v>288.08506771272062</v>
      </c>
      <c r="CZ47" s="382">
        <f t="shared" si="27"/>
        <v>290.19119107348035</v>
      </c>
      <c r="DA47" s="382">
        <f t="shared" si="27"/>
        <v>292.3324744577327</v>
      </c>
      <c r="DB47" s="382">
        <f t="shared" si="27"/>
        <v>294.50789974602378</v>
      </c>
      <c r="DC47" s="382">
        <f t="shared" si="27"/>
        <v>296.71649428601307</v>
      </c>
      <c r="DD47" s="382">
        <f t="shared" si="42"/>
        <v>298.95733041101596</v>
      </c>
      <c r="DE47" s="521"/>
      <c r="DF47" s="252"/>
      <c r="DG47" s="537">
        <f t="shared" si="19"/>
        <v>360.00000000000006</v>
      </c>
      <c r="DH47" s="524">
        <v>36000</v>
      </c>
      <c r="DI47" s="382">
        <f t="shared" si="55"/>
        <v>17.161360912612569</v>
      </c>
      <c r="DJ47" s="382">
        <f t="shared" si="55"/>
        <v>34.315279888663255</v>
      </c>
      <c r="DK47" s="382">
        <f t="shared" si="55"/>
        <v>51.45435319498651</v>
      </c>
      <c r="DL47" s="382">
        <f t="shared" si="55"/>
        <v>68.571253003900054</v>
      </c>
      <c r="DM47" s="382">
        <f t="shared" si="55"/>
        <v>85.658764105371546</v>
      </c>
      <c r="DN47" s="382">
        <f t="shared" si="55"/>
        <v>102.70981916534762</v>
      </c>
      <c r="DO47" s="382">
        <f t="shared" si="55"/>
        <v>119.71753210179781</v>
      </c>
      <c r="DP47" s="382">
        <f t="shared" si="55"/>
        <v>136.67522919563064</v>
      </c>
      <c r="DQ47" s="382">
        <f t="shared" si="55"/>
        <v>153.57647760687715</v>
      </c>
      <c r="DR47" s="382">
        <f t="shared" si="55"/>
        <v>170.41511102553284</v>
      </c>
      <c r="DS47" s="382">
        <f t="shared" si="55"/>
        <v>187.1852522494703</v>
      </c>
      <c r="DT47" s="382">
        <f t="shared" si="55"/>
        <v>203.88133254629381</v>
      </c>
      <c r="DU47" s="382">
        <f t="shared" si="55"/>
        <v>220.49810771990786</v>
      </c>
      <c r="DV47" s="382">
        <f t="shared" si="55"/>
        <v>237.03067086425798</v>
      </c>
      <c r="DW47" s="382">
        <f t="shared" si="55"/>
        <v>253.47446184422563</v>
      </c>
      <c r="DX47" s="382">
        <f t="shared" si="49"/>
        <v>269.82527359581036</v>
      </c>
      <c r="DY47" s="382">
        <f t="shared" si="49"/>
        <v>286.07925538346251</v>
      </c>
      <c r="DZ47" s="382">
        <f t="shared" si="49"/>
        <v>302.23291319109364</v>
      </c>
      <c r="EA47" s="382">
        <f t="shared" si="49"/>
        <v>318.28310745438341</v>
      </c>
      <c r="EB47" s="382">
        <f t="shared" si="49"/>
        <v>334.22704836565271</v>
      </c>
      <c r="EC47" s="382">
        <f t="shared" si="49"/>
        <v>350.06228899892119</v>
      </c>
      <c r="ED47" s="382">
        <f t="shared" si="49"/>
        <v>365.78671651212233</v>
      </c>
      <c r="EE47" s="382">
        <f t="shared" si="49"/>
        <v>381.39854168665568</v>
      </c>
      <c r="EF47" s="382">
        <f t="shared" si="49"/>
        <v>396.89628706202637</v>
      </c>
      <c r="EG47" s="382">
        <f t="shared" si="49"/>
        <v>412.27877391613532</v>
      </c>
      <c r="EH47" s="382">
        <f t="shared" si="49"/>
        <v>427.54510833073954</v>
      </c>
      <c r="EI47" s="382">
        <f t="shared" si="49"/>
        <v>442.69466656730117</v>
      </c>
      <c r="EJ47" s="382">
        <f t="shared" si="49"/>
        <v>457.72707996202541</v>
      </c>
      <c r="EK47" s="382">
        <f t="shared" si="49"/>
        <v>472.64221953070961</v>
      </c>
      <c r="EL47" s="382">
        <f t="shared" si="50"/>
        <v>487.44018045498291</v>
      </c>
      <c r="EM47" s="382">
        <f t="shared" si="50"/>
        <v>502.12126660214977</v>
      </c>
      <c r="EN47" s="382">
        <f t="shared" si="28"/>
        <v>516.68597521153163</v>
      </c>
      <c r="EO47" s="382">
        <f t="shared" si="28"/>
        <v>531.13498186149218</v>
      </c>
      <c r="EP47" s="382">
        <f t="shared" si="28"/>
        <v>545.46912581337835</v>
      </c>
      <c r="EQ47" s="382">
        <f t="shared" si="28"/>
        <v>559.68939581180007</v>
      </c>
      <c r="ER47" s="382">
        <f t="shared" si="28"/>
        <v>573.79691640507463</v>
      </c>
      <c r="ES47" s="382">
        <f t="shared" si="28"/>
        <v>587.79293483538879</v>
      </c>
      <c r="ET47" s="382">
        <f t="shared" si="28"/>
        <v>601.67880853539407</v>
      </c>
      <c r="EU47" s="382">
        <f t="shared" si="28"/>
        <v>615.45599325651176</v>
      </c>
      <c r="EV47" s="382">
        <f t="shared" si="43"/>
        <v>629.12603184413149</v>
      </c>
      <c r="EW47" s="521"/>
      <c r="EX47" s="252"/>
      <c r="EY47" s="515">
        <f t="shared" si="20"/>
        <v>360.00000000000006</v>
      </c>
      <c r="EZ47" s="524">
        <v>36000</v>
      </c>
      <c r="FA47" s="382">
        <f t="shared" si="56"/>
        <v>199.7155900448775</v>
      </c>
      <c r="FB47" s="382">
        <f t="shared" si="56"/>
        <v>209.83189290238585</v>
      </c>
      <c r="FC47" s="382">
        <f t="shared" si="56"/>
        <v>220.02550733190247</v>
      </c>
      <c r="FD47" s="382">
        <f t="shared" si="56"/>
        <v>230.29609989042464</v>
      </c>
      <c r="FE47" s="382">
        <f t="shared" si="56"/>
        <v>240.6432078309758</v>
      </c>
      <c r="FF47" s="382">
        <f t="shared" si="56"/>
        <v>251.06624308439183</v>
      </c>
      <c r="FG47" s="382">
        <f t="shared" si="56"/>
        <v>261.56449725146842</v>
      </c>
      <c r="FH47" s="382">
        <f t="shared" si="56"/>
        <v>272.1371475156667</v>
      </c>
      <c r="FI47" s="382">
        <f t="shared" si="56"/>
        <v>282.78326337256715</v>
      </c>
      <c r="FJ47" s="382">
        <f t="shared" si="56"/>
        <v>293.50181406135334</v>
      </c>
      <c r="FK47" s="382">
        <f t="shared" si="56"/>
        <v>304.29167657601056</v>
      </c>
      <c r="FL47" s="382">
        <f t="shared" si="56"/>
        <v>315.15164412967101</v>
      </c>
      <c r="FM47" s="382">
        <f t="shared" si="56"/>
        <v>326.08043494454876</v>
      </c>
      <c r="FN47" s="382">
        <f t="shared" si="56"/>
        <v>337.07670124198899</v>
      </c>
      <c r="FO47" s="382">
        <f t="shared" si="56"/>
        <v>348.13903831199718</v>
      </c>
      <c r="FP47" s="382">
        <f t="shared" si="56"/>
        <v>359.26599354883683</v>
      </c>
      <c r="FQ47" s="382">
        <f t="shared" si="51"/>
        <v>370.45607534846613</v>
      </c>
      <c r="FR47" s="382">
        <f t="shared" si="51"/>
        <v>381.70776177426347</v>
      </c>
      <c r="FS47" s="382">
        <f t="shared" si="51"/>
        <v>393.01950890920978</v>
      </c>
      <c r="FT47" s="382">
        <f t="shared" si="51"/>
        <v>404.38975882501472</v>
      </c>
      <c r="FU47" s="382">
        <f t="shared" si="51"/>
        <v>415.81694711118564</v>
      </c>
      <c r="FV47" s="382">
        <f t="shared" si="51"/>
        <v>427.29950991937403</v>
      </c>
      <c r="FW47" s="382">
        <f t="shared" si="51"/>
        <v>438.83589049019668</v>
      </c>
      <c r="FX47" s="382">
        <f t="shared" si="51"/>
        <v>450.42454514086478</v>
      </c>
      <c r="FY47" s="382">
        <f t="shared" si="51"/>
        <v>462.06394870217025</v>
      </c>
      <c r="FZ47" s="382">
        <f t="shared" si="51"/>
        <v>473.75259940255643</v>
      </c>
      <c r="GA47" s="382">
        <f t="shared" si="51"/>
        <v>485.48902320503623</v>
      </c>
      <c r="GB47" s="382">
        <f t="shared" si="51"/>
        <v>497.27177760961888</v>
      </c>
      <c r="GC47" s="382">
        <f t="shared" si="51"/>
        <v>509.09945493963676</v>
      </c>
      <c r="GD47" s="382">
        <f t="shared" si="51"/>
        <v>520.97068513498834</v>
      </c>
      <c r="GE47" s="382">
        <f t="shared" si="44"/>
        <v>532.88413807890106</v>
      </c>
      <c r="GF47" s="382">
        <f t="shared" si="44"/>
        <v>544.83852548742527</v>
      </c>
      <c r="GG47" s="382">
        <f t="shared" si="44"/>
        <v>556.83260239263859</v>
      </c>
      <c r="GH47" s="382">
        <f t="shared" si="44"/>
        <v>568.8651682515108</v>
      </c>
      <c r="GI47" s="382">
        <f t="shared" si="44"/>
        <v>580.93506771272064</v>
      </c>
      <c r="GJ47" s="382">
        <f t="shared" si="44"/>
        <v>593.04119107348038</v>
      </c>
      <c r="GK47" s="382">
        <f t="shared" si="44"/>
        <v>605.18247445773272</v>
      </c>
      <c r="GL47" s="382">
        <f t="shared" si="44"/>
        <v>617.3578997460238</v>
      </c>
      <c r="GM47" s="382">
        <f t="shared" si="44"/>
        <v>629.56649428601304</v>
      </c>
      <c r="GN47" s="382">
        <f t="shared" si="44"/>
        <v>641.80733041101598</v>
      </c>
      <c r="GO47" s="511"/>
      <c r="GP47" s="521"/>
      <c r="GQ47" s="524">
        <v>36000</v>
      </c>
      <c r="GR47" s="583">
        <f t="shared" si="57"/>
        <v>10.637514708877111</v>
      </c>
      <c r="GS47" s="477">
        <f t="shared" si="57"/>
        <v>5.1148238797174441</v>
      </c>
      <c r="GT47" s="477">
        <f t="shared" si="57"/>
        <v>3.2761300778209144</v>
      </c>
      <c r="GU47" s="477">
        <f t="shared" si="57"/>
        <v>2.3584933890201238</v>
      </c>
      <c r="GV47" s="477">
        <f t="shared" si="57"/>
        <v>1.8093238367874769</v>
      </c>
      <c r="GW47" s="477">
        <f t="shared" si="57"/>
        <v>1.4444229882267858</v>
      </c>
      <c r="GX47" s="477">
        <f t="shared" si="57"/>
        <v>1.1848470533877675</v>
      </c>
      <c r="GY47" s="477">
        <f t="shared" si="57"/>
        <v>0.99112267173257929</v>
      </c>
      <c r="GZ47" s="477">
        <f t="shared" si="57"/>
        <v>0.84131885155246022</v>
      </c>
      <c r="HA47" s="477">
        <f t="shared" si="57"/>
        <v>0.72227575533122035</v>
      </c>
      <c r="HB47" s="477">
        <f t="shared" si="57"/>
        <v>0.62561779263714223</v>
      </c>
      <c r="HC47" s="477">
        <f t="shared" si="57"/>
        <v>0.54576017428232126</v>
      </c>
      <c r="HD47" s="477">
        <f t="shared" si="57"/>
        <v>0.47883552524069256</v>
      </c>
      <c r="HE47" s="477">
        <f t="shared" si="57"/>
        <v>0.42208052659575462</v>
      </c>
      <c r="HF47" s="477">
        <f t="shared" si="57"/>
        <v>0.3734679059145149</v>
      </c>
      <c r="HG47" s="477">
        <f t="shared" si="52"/>
        <v>0.33147643569892499</v>
      </c>
      <c r="HH47" s="477">
        <f t="shared" si="52"/>
        <v>0.29494211263904607</v>
      </c>
      <c r="HI47" s="477">
        <f t="shared" si="52"/>
        <v>0.26295894693944216</v>
      </c>
      <c r="HJ47" s="477">
        <f t="shared" si="52"/>
        <v>0.23481108392011552</v>
      </c>
      <c r="HK47" s="477">
        <f t="shared" si="52"/>
        <v>0.20992529121282327</v>
      </c>
      <c r="HL47" s="477">
        <f t="shared" si="52"/>
        <v>0.1878370226633212</v>
      </c>
      <c r="HM47" s="477">
        <f t="shared" si="52"/>
        <v>0.16816573875014718</v>
      </c>
      <c r="HN47" s="477">
        <f t="shared" si="52"/>
        <v>0.15059666602167979</v>
      </c>
      <c r="HO47" s="477">
        <f t="shared" si="52"/>
        <v>0.13486711723879918</v>
      </c>
      <c r="HP47" s="477">
        <f t="shared" si="52"/>
        <v>0.12075609499159445</v>
      </c>
      <c r="HQ47" s="477">
        <f t="shared" si="52"/>
        <v>0.10807629457444706</v>
      </c>
      <c r="HR47" s="477">
        <f t="shared" si="52"/>
        <v>9.6667883915491457E-2</v>
      </c>
      <c r="HS47" s="477">
        <f t="shared" si="52"/>
        <v>8.6393616149768176E-2</v>
      </c>
      <c r="HT47" s="477">
        <f t="shared" si="52"/>
        <v>7.7134953041490539E-2</v>
      </c>
      <c r="HU47" s="477">
        <f t="shared" si="45"/>
        <v>6.8788963291265062E-2</v>
      </c>
      <c r="HV47" s="477">
        <f t="shared" si="45"/>
        <v>6.1265820675000221E-2</v>
      </c>
      <c r="HW47" s="477">
        <f t="shared" si="32"/>
        <v>5.4486770739941161E-2</v>
      </c>
      <c r="HX47" s="477">
        <f t="shared" si="32"/>
        <v>4.8382466620976138E-2</v>
      </c>
      <c r="HY47" s="477">
        <f t="shared" si="32"/>
        <v>4.289159794927961E-2</v>
      </c>
      <c r="HZ47" s="477">
        <f t="shared" si="32"/>
        <v>3.795975421350415E-2</v>
      </c>
      <c r="IA47" s="477">
        <f t="shared" si="32"/>
        <v>3.3538476973654849E-2</v>
      </c>
      <c r="IB47" s="477">
        <f t="shared" si="32"/>
        <v>2.9584465194726892E-2</v>
      </c>
      <c r="IC47" s="477">
        <f t="shared" si="32"/>
        <v>2.6058905496099759E-2</v>
      </c>
      <c r="ID47" s="477">
        <f t="shared" si="32"/>
        <v>2.2926904903207691E-2</v>
      </c>
      <c r="IE47" s="477">
        <f t="shared" si="46"/>
        <v>2.015700817483632E-2</v>
      </c>
    </row>
    <row r="48" spans="1:320" s="82" customFormat="1" ht="17.45" customHeight="1">
      <c r="A48" s="173"/>
      <c r="B48" s="182"/>
      <c r="C48" s="91"/>
      <c r="D48" s="189"/>
      <c r="E48" s="151"/>
      <c r="F48" s="176"/>
      <c r="G48" s="176"/>
      <c r="H48" s="176"/>
      <c r="I48" s="176"/>
      <c r="J48" s="89"/>
      <c r="K48" s="597"/>
      <c r="L48" s="89"/>
      <c r="M48" s="89"/>
      <c r="N48" s="89"/>
      <c r="O48" s="89"/>
      <c r="P48" s="89">
        <f t="shared" si="16"/>
        <v>-273.14999999999998</v>
      </c>
      <c r="Q48" s="89"/>
      <c r="R48" s="89"/>
      <c r="S48" s="89"/>
      <c r="T48" s="89"/>
      <c r="U48" s="89"/>
      <c r="V48" s="167"/>
      <c r="W48" s="92"/>
      <c r="X48" s="524">
        <v>37000</v>
      </c>
      <c r="Y48" s="410">
        <f>SQRT(5*((((1/$S54)*(((1+0.2*(Y$10/$R$11)^2)^3.5)-1))+1)^(1/3.5)-1))</f>
        <v>2.8705833784655486E-2</v>
      </c>
      <c r="Z48" s="410">
        <f t="shared" ref="Z48:BL48" si="58">SQRT(5*((((1/$S54)*(((1+0.2*(Z$10/$R$11)^2)^3.5)-1))+1)^(1/3.5)-1))</f>
        <v>5.739839742854367E-2</v>
      </c>
      <c r="AA48" s="410">
        <f t="shared" si="58"/>
        <v>8.6064492318178434E-2</v>
      </c>
      <c r="AB48" s="410">
        <f t="shared" si="58"/>
        <v>0.1146910619060625</v>
      </c>
      <c r="AC48" s="410">
        <f t="shared" si="58"/>
        <v>0.14326526029901124</v>
      </c>
      <c r="AD48" s="410">
        <f t="shared" si="58"/>
        <v>0.17177451798480395</v>
      </c>
      <c r="AE48" s="410">
        <f t="shared" si="58"/>
        <v>0.20020660386014055</v>
      </c>
      <c r="AF48" s="410">
        <f t="shared" si="58"/>
        <v>0.22854968281652091</v>
      </c>
      <c r="AG48" s="410">
        <f t="shared" si="58"/>
        <v>0.2567923682504642</v>
      </c>
      <c r="AH48" s="410">
        <f t="shared" si="58"/>
        <v>0.28492376898546384</v>
      </c>
      <c r="AI48" s="410">
        <f t="shared" si="58"/>
        <v>0.31293353022143666</v>
      </c>
      <c r="AJ48" s="410">
        <f t="shared" si="58"/>
        <v>0.34081186825815235</v>
      </c>
      <c r="AK48" s="410">
        <f t="shared" si="58"/>
        <v>0.36854959886759225</v>
      </c>
      <c r="AL48" s="410">
        <f t="shared" si="58"/>
        <v>0.39613815931323859</v>
      </c>
      <c r="AM48" s="410">
        <f t="shared" si="58"/>
        <v>0.42356962412774335</v>
      </c>
      <c r="AN48" s="410">
        <f t="shared" si="58"/>
        <v>0.45083671486210025</v>
      </c>
      <c r="AO48" s="410">
        <f t="shared" si="58"/>
        <v>0.47793280410707872</v>
      </c>
      <c r="AP48" s="410">
        <f t="shared" si="58"/>
        <v>0.50485191416046304</v>
      </c>
      <c r="AQ48" s="410">
        <f t="shared" si="58"/>
        <v>0.5315887107703885</v>
      </c>
      <c r="AR48" s="410">
        <f t="shared" si="58"/>
        <v>0.55813849242665192</v>
      </c>
      <c r="AS48" s="410">
        <f t="shared" si="58"/>
        <v>0.58449717569845139</v>
      </c>
      <c r="AT48" s="410">
        <f t="shared" si="58"/>
        <v>0.61066127712977569</v>
      </c>
      <c r="AU48" s="410">
        <f t="shared" si="58"/>
        <v>0.63662789220421123</v>
      </c>
      <c r="AV48" s="410">
        <f t="shared" si="58"/>
        <v>0.66239467188074486</v>
      </c>
      <c r="AW48" s="410">
        <f t="shared" si="58"/>
        <v>0.68795979718291644</v>
      </c>
      <c r="AX48" s="410">
        <f t="shared" si="58"/>
        <v>0.71332195229742534</v>
      </c>
      <c r="AY48" s="410">
        <f t="shared" si="58"/>
        <v>0.73848029660638059</v>
      </c>
      <c r="AZ48" s="410">
        <f t="shared" si="58"/>
        <v>0.76343443604184302</v>
      </c>
      <c r="BA48" s="410">
        <f t="shared" si="58"/>
        <v>0.78818439411319163</v>
      </c>
      <c r="BB48" s="410">
        <f t="shared" si="58"/>
        <v>0.81273058291868205</v>
      </c>
      <c r="BC48" s="410">
        <f t="shared" si="58"/>
        <v>0.83707377441343989</v>
      </c>
      <c r="BD48" s="410">
        <f t="shared" si="58"/>
        <v>0.86121507216779991</v>
      </c>
      <c r="BE48" s="410">
        <f t="shared" si="58"/>
        <v>0.88515588381326105</v>
      </c>
      <c r="BF48" s="410">
        <f t="shared" si="58"/>
        <v>0.90889789433872881</v>
      </c>
      <c r="BG48" s="410">
        <f t="shared" si="58"/>
        <v>0.9324430403677294</v>
      </c>
      <c r="BH48" s="410">
        <f t="shared" si="58"/>
        <v>0.95579348551803378</v>
      </c>
      <c r="BI48" s="410">
        <f t="shared" si="58"/>
        <v>0.97895159691871958</v>
      </c>
      <c r="BJ48" s="410">
        <f t="shared" si="58"/>
        <v>1.0019199229363156</v>
      </c>
      <c r="BK48" s="410">
        <f t="shared" si="58"/>
        <v>1.0247011721410795</v>
      </c>
      <c r="BL48" s="410">
        <f t="shared" si="58"/>
        <v>1.0472981935266679</v>
      </c>
      <c r="BM48" s="253"/>
      <c r="BN48" s="2"/>
      <c r="BO48" s="537">
        <f t="shared" ref="BO48:BO76" si="59">(BP48*288.15)/(100*(288.15+$F49))</f>
        <v>370.00000000000006</v>
      </c>
      <c r="BP48" s="524">
        <v>37000</v>
      </c>
      <c r="BQ48" s="382">
        <f t="shared" ref="BQ48:DD54" si="60">$Q54*(1+0.2*Y48^2)</f>
        <v>246.69064685960751</v>
      </c>
      <c r="BR48" s="382">
        <f t="shared" si="60"/>
        <v>246.81251914592178</v>
      </c>
      <c r="BS48" s="382">
        <f t="shared" si="60"/>
        <v>247.01538979562784</v>
      </c>
      <c r="BT48" s="382">
        <f t="shared" si="60"/>
        <v>247.29888648345084</v>
      </c>
      <c r="BU48" s="382">
        <f t="shared" si="60"/>
        <v>247.66249273671272</v>
      </c>
      <c r="BV48" s="382">
        <f t="shared" si="60"/>
        <v>248.10555260497352</v>
      </c>
      <c r="BW48" s="382">
        <f t="shared" si="60"/>
        <v>248.62727650668464</v>
      </c>
      <c r="BX48" s="382">
        <f t="shared" si="60"/>
        <v>249.22674814233795</v>
      </c>
      <c r="BY48" s="382">
        <f t="shared" si="60"/>
        <v>249.90293234674593</v>
      </c>
      <c r="BZ48" s="382">
        <f t="shared" si="60"/>
        <v>250.65468374022586</v>
      </c>
      <c r="CA48" s="382">
        <f t="shared" si="60"/>
        <v>251.48075602982473</v>
      </c>
      <c r="CB48" s="382">
        <f t="shared" si="60"/>
        <v>252.37981180733303</v>
      </c>
      <c r="CC48" s="382">
        <f t="shared" si="60"/>
        <v>253.3504326905443</v>
      </c>
      <c r="CD48" s="382">
        <f t="shared" si="60"/>
        <v>254.39112965774748</v>
      </c>
      <c r="CE48" s="382">
        <f t="shared" si="60"/>
        <v>255.50035343234268</v>
      </c>
      <c r="CF48" s="382">
        <f t="shared" si="60"/>
        <v>256.67650478424974</v>
      </c>
      <c r="CG48" s="382">
        <f t="shared" si="60"/>
        <v>257.91794462684544</v>
      </c>
      <c r="CH48" s="382">
        <f t="shared" si="60"/>
        <v>259.22300380193752</v>
      </c>
      <c r="CI48" s="382">
        <f t="shared" si="60"/>
        <v>260.58999246014361</v>
      </c>
      <c r="CJ48" s="382">
        <f t="shared" si="60"/>
        <v>262.01720895945539</v>
      </c>
      <c r="CK48" s="382">
        <f t="shared" si="60"/>
        <v>263.50294822021203</v>
      </c>
      <c r="CL48" s="382">
        <f t="shared" si="60"/>
        <v>265.04550948973707</v>
      </c>
      <c r="CM48" s="382">
        <f t="shared" si="60"/>
        <v>266.64320348415657</v>
      </c>
      <c r="CN48" s="382">
        <f t="shared" si="60"/>
        <v>268.29435888812463</v>
      </c>
      <c r="CO48" s="382">
        <f t="shared" si="60"/>
        <v>269.99732820511872</v>
      </c>
      <c r="CP48" s="382">
        <f t="shared" si="60"/>
        <v>271.75049296151843</v>
      </c>
      <c r="CQ48" s="382">
        <f t="shared" si="60"/>
        <v>273.55226827675938</v>
      </c>
      <c r="CR48" s="382">
        <f t="shared" si="60"/>
        <v>275.40110681947164</v>
      </c>
      <c r="CS48" s="382">
        <f t="shared" si="60"/>
        <v>277.29550217568857</v>
      </c>
      <c r="CT48" s="382">
        <f t="shared" si="60"/>
        <v>279.23399166003185</v>
      </c>
      <c r="CU48" s="382">
        <f t="shared" si="60"/>
        <v>281.21515860434744</v>
      </c>
      <c r="CV48" s="382">
        <f t="shared" si="60"/>
        <v>283.23763416069642</v>
      </c>
      <c r="CW48" s="382">
        <f t="shared" si="60"/>
        <v>285.30009865703613</v>
      </c>
      <c r="CX48" s="382">
        <f t="shared" si="60"/>
        <v>287.40128254448354</v>
      </c>
      <c r="CY48" s="382">
        <f t="shared" si="60"/>
        <v>289.53996697488458</v>
      </c>
      <c r="CZ48" s="382">
        <f t="shared" si="60"/>
        <v>291.71498404663618</v>
      </c>
      <c r="DA48" s="382">
        <f t="shared" si="60"/>
        <v>293.92521675544219</v>
      </c>
      <c r="DB48" s="382">
        <f t="shared" si="60"/>
        <v>296.16959868505182</v>
      </c>
      <c r="DC48" s="382">
        <f t="shared" si="60"/>
        <v>298.44711347111325</v>
      </c>
      <c r="DD48" s="382">
        <f t="shared" si="60"/>
        <v>300.75679406916942</v>
      </c>
      <c r="DE48" s="521"/>
      <c r="DF48" s="2"/>
      <c r="DG48" s="537">
        <f t="shared" ref="DG48:DG76" si="61">(DH48*288.15)/(100*(288.15+$F49))</f>
        <v>370.00000000000006</v>
      </c>
      <c r="DH48" s="524">
        <v>37000</v>
      </c>
      <c r="DI48" s="382">
        <f t="shared" ref="DI48:EV54" si="62">Y48*$R54</f>
        <v>17.567797038284553</v>
      </c>
      <c r="DJ48" s="382">
        <f t="shared" si="62"/>
        <v>35.12747283050399</v>
      </c>
      <c r="DK48" s="382">
        <f t="shared" si="62"/>
        <v>52.670949904857629</v>
      </c>
      <c r="DL48" s="382">
        <f t="shared" si="62"/>
        <v>70.190237733072578</v>
      </c>
      <c r="DM48" s="382">
        <f t="shared" si="62"/>
        <v>87.677474706044009</v>
      </c>
      <c r="DN48" s="382">
        <f t="shared" si="62"/>
        <v>105.1249683581491</v>
      </c>
      <c r="DO48" s="382">
        <f t="shared" si="62"/>
        <v>122.52523332798214</v>
      </c>
      <c r="DP48" s="382">
        <f t="shared" si="62"/>
        <v>139.87102660056516</v>
      </c>
      <c r="DQ48" s="382">
        <f t="shared" si="62"/>
        <v>157.15537964328539</v>
      </c>
      <c r="DR48" s="382">
        <f t="shared" si="62"/>
        <v>174.37162712184838</v>
      </c>
      <c r="DS48" s="382">
        <f t="shared" si="62"/>
        <v>191.51343196109374</v>
      </c>
      <c r="DT48" s="382">
        <f t="shared" si="62"/>
        <v>208.57480659552459</v>
      </c>
      <c r="DU48" s="382">
        <f t="shared" si="62"/>
        <v>225.55013033301978</v>
      </c>
      <c r="DV48" s="382">
        <f t="shared" si="62"/>
        <v>242.43416283050595</v>
      </c>
      <c r="DW48" s="382">
        <f t="shared" si="62"/>
        <v>259.22205374979586</v>
      </c>
      <c r="DX48" s="382">
        <f t="shared" si="62"/>
        <v>275.90934872402266</v>
      </c>
      <c r="DY48" s="382">
        <f t="shared" si="62"/>
        <v>292.49199181873325</v>
      </c>
      <c r="DZ48" s="382">
        <f t="shared" si="62"/>
        <v>308.96632471624662</v>
      </c>
      <c r="EA48" s="382">
        <f t="shared" si="62"/>
        <v>325.32908288661349</v>
      </c>
      <c r="EB48" s="382">
        <f t="shared" si="62"/>
        <v>341.57738903396285</v>
      </c>
      <c r="EC48" s="382">
        <f t="shared" si="62"/>
        <v>357.70874412328709</v>
      </c>
      <c r="ED48" s="382">
        <f t="shared" si="62"/>
        <v>373.72101630052993</v>
      </c>
      <c r="EE48" s="382">
        <f t="shared" si="62"/>
        <v>389.61242801917473</v>
      </c>
      <c r="EF48" s="382">
        <f t="shared" si="62"/>
        <v>405.38154168029774</v>
      </c>
      <c r="EG48" s="382">
        <f t="shared" si="62"/>
        <v>421.02724408128284</v>
      </c>
      <c r="EH48" s="382">
        <f t="shared" si="62"/>
        <v>436.54872995233086</v>
      </c>
      <c r="EI48" s="382">
        <f t="shared" si="62"/>
        <v>451.94548484036562</v>
      </c>
      <c r="EJ48" s="382">
        <f t="shared" si="62"/>
        <v>467.21726757818647</v>
      </c>
      <c r="EK48" s="382">
        <f t="shared" si="62"/>
        <v>482.36409255339152</v>
      </c>
      <c r="EL48" s="382">
        <f t="shared" si="62"/>
        <v>497.38621196762625</v>
      </c>
      <c r="EM48" s="382">
        <f t="shared" si="62"/>
        <v>512.28409825276879</v>
      </c>
      <c r="EN48" s="382">
        <f t="shared" si="62"/>
        <v>527.0584267872041</v>
      </c>
      <c r="EO48" s="382">
        <f t="shared" si="62"/>
        <v>541.71005903291439</v>
      </c>
      <c r="EP48" s="382">
        <f t="shared" si="62"/>
        <v>556.24002619294129</v>
      </c>
      <c r="EQ48" s="382">
        <f t="shared" si="62"/>
        <v>570.6495134691952</v>
      </c>
      <c r="ER48" s="382">
        <f t="shared" si="62"/>
        <v>584.93984498269481</v>
      </c>
      <c r="ES48" s="382">
        <f t="shared" si="62"/>
        <v>599.11246940215005</v>
      </c>
      <c r="ET48" s="382">
        <f t="shared" si="62"/>
        <v>613.16894631249738</v>
      </c>
      <c r="EU48" s="382">
        <f t="shared" si="62"/>
        <v>627.11093334238831</v>
      </c>
      <c r="EV48" s="382">
        <f t="shared" si="62"/>
        <v>640.9401740587474</v>
      </c>
      <c r="EW48" s="521"/>
      <c r="EX48" s="2"/>
      <c r="EY48" s="515">
        <f t="shared" ref="EY48:EY76" si="63">(EZ48*288.15)/(100*(288.15+$F49))</f>
        <v>370.00000000000006</v>
      </c>
      <c r="EZ48" s="524">
        <v>37000</v>
      </c>
      <c r="FA48" s="382">
        <f t="shared" si="56"/>
        <v>205.54064685960759</v>
      </c>
      <c r="FB48" s="382">
        <f t="shared" si="56"/>
        <v>215.66251914592186</v>
      </c>
      <c r="FC48" s="382">
        <f t="shared" si="56"/>
        <v>225.86538979562792</v>
      </c>
      <c r="FD48" s="382">
        <f t="shared" si="56"/>
        <v>236.14888648345092</v>
      </c>
      <c r="FE48" s="382">
        <f t="shared" si="56"/>
        <v>246.5124927367128</v>
      </c>
      <c r="FF48" s="382">
        <f t="shared" si="56"/>
        <v>256.9555526049736</v>
      </c>
      <c r="FG48" s="382">
        <f t="shared" si="56"/>
        <v>267.47727650668469</v>
      </c>
      <c r="FH48" s="382">
        <f t="shared" si="56"/>
        <v>278.07674814233803</v>
      </c>
      <c r="FI48" s="382">
        <f t="shared" si="56"/>
        <v>288.75293234674598</v>
      </c>
      <c r="FJ48" s="382">
        <f t="shared" si="56"/>
        <v>299.50468374022591</v>
      </c>
      <c r="FK48" s="382">
        <f t="shared" si="56"/>
        <v>310.33075602982478</v>
      </c>
      <c r="FL48" s="382">
        <f t="shared" si="56"/>
        <v>321.22981180733314</v>
      </c>
      <c r="FM48" s="382">
        <f t="shared" si="56"/>
        <v>332.2004326905444</v>
      </c>
      <c r="FN48" s="382">
        <f t="shared" si="56"/>
        <v>343.24112965774759</v>
      </c>
      <c r="FO48" s="382">
        <f t="shared" si="56"/>
        <v>354.35035343234279</v>
      </c>
      <c r="FP48" s="382">
        <f t="shared" si="56"/>
        <v>365.52650478424982</v>
      </c>
      <c r="FQ48" s="382">
        <f t="shared" si="51"/>
        <v>376.76794462684552</v>
      </c>
      <c r="FR48" s="382">
        <f t="shared" si="51"/>
        <v>388.0730038019376</v>
      </c>
      <c r="FS48" s="382">
        <f t="shared" si="51"/>
        <v>399.43999246014369</v>
      </c>
      <c r="FT48" s="382">
        <f t="shared" si="51"/>
        <v>410.86720895945547</v>
      </c>
      <c r="FU48" s="382">
        <f t="shared" si="51"/>
        <v>422.35294822021211</v>
      </c>
      <c r="FV48" s="382">
        <f t="shared" si="51"/>
        <v>433.89550948973715</v>
      </c>
      <c r="FW48" s="382">
        <f t="shared" si="51"/>
        <v>445.49320348415665</v>
      </c>
      <c r="FX48" s="382">
        <f t="shared" si="51"/>
        <v>457.14435888812471</v>
      </c>
      <c r="FY48" s="382">
        <f t="shared" si="51"/>
        <v>468.8473282051188</v>
      </c>
      <c r="FZ48" s="382">
        <f t="shared" si="51"/>
        <v>480.60049296151851</v>
      </c>
      <c r="GA48" s="382">
        <f t="shared" si="51"/>
        <v>492.40226827675946</v>
      </c>
      <c r="GB48" s="382">
        <f t="shared" si="51"/>
        <v>504.25110681947172</v>
      </c>
      <c r="GC48" s="382">
        <f t="shared" si="51"/>
        <v>516.14550217568853</v>
      </c>
      <c r="GD48" s="382">
        <f t="shared" si="51"/>
        <v>528.08399166003187</v>
      </c>
      <c r="GE48" s="382">
        <f t="shared" si="44"/>
        <v>540.06515860434752</v>
      </c>
      <c r="GF48" s="382">
        <f t="shared" si="44"/>
        <v>552.08763416069644</v>
      </c>
      <c r="GG48" s="382">
        <f t="shared" si="44"/>
        <v>564.1500986570361</v>
      </c>
      <c r="GH48" s="382">
        <f t="shared" si="44"/>
        <v>576.2512825444835</v>
      </c>
      <c r="GI48" s="382">
        <f t="shared" si="44"/>
        <v>588.3899669748846</v>
      </c>
      <c r="GJ48" s="382">
        <f t="shared" si="44"/>
        <v>600.56498404663625</v>
      </c>
      <c r="GK48" s="382">
        <f t="shared" si="44"/>
        <v>612.77521675544222</v>
      </c>
      <c r="GL48" s="382">
        <f t="shared" si="44"/>
        <v>625.01959868505185</v>
      </c>
      <c r="GM48" s="382">
        <f t="shared" si="44"/>
        <v>637.29711347111333</v>
      </c>
      <c r="GN48" s="382">
        <f t="shared" si="44"/>
        <v>649.60679406916938</v>
      </c>
      <c r="GO48" s="511"/>
      <c r="GP48" s="521"/>
      <c r="GQ48" s="524">
        <v>37000</v>
      </c>
      <c r="GR48" s="583">
        <f t="shared" si="57"/>
        <v>10.699853226428104</v>
      </c>
      <c r="GS48" s="477">
        <f t="shared" si="57"/>
        <v>5.1394259754047802</v>
      </c>
      <c r="GT48" s="477">
        <f t="shared" si="57"/>
        <v>3.2882345999762816</v>
      </c>
      <c r="GU48" s="477">
        <f t="shared" si="57"/>
        <v>2.3644121192679926</v>
      </c>
      <c r="GV48" s="477">
        <f t="shared" si="57"/>
        <v>1.8115829471958953</v>
      </c>
      <c r="GW48" s="477">
        <f t="shared" si="57"/>
        <v>1.4442866106704029</v>
      </c>
      <c r="GX48" s="477">
        <f t="shared" si="57"/>
        <v>1.1830382953908534</v>
      </c>
      <c r="GY48" s="477">
        <f t="shared" si="57"/>
        <v>0.98809399559532829</v>
      </c>
      <c r="GZ48" s="477">
        <f t="shared" si="57"/>
        <v>0.83737224269486354</v>
      </c>
      <c r="HA48" s="477">
        <f t="shared" si="57"/>
        <v>0.71762280758518338</v>
      </c>
      <c r="HB48" s="477">
        <f t="shared" si="57"/>
        <v>0.62041248413776517</v>
      </c>
      <c r="HC48" s="477">
        <f t="shared" si="57"/>
        <v>0.54011798956272317</v>
      </c>
      <c r="HD48" s="477">
        <f t="shared" si="57"/>
        <v>0.47284522602606266</v>
      </c>
      <c r="HE48" s="477">
        <f t="shared" si="57"/>
        <v>0.41581172244985642</v>
      </c>
      <c r="HF48" s="477">
        <f t="shared" si="57"/>
        <v>0.36697610525980118</v>
      </c>
      <c r="HG48" s="477">
        <f t="shared" si="52"/>
        <v>0.32480652241278857</v>
      </c>
      <c r="HH48" s="477">
        <f t="shared" si="52"/>
        <v>0.28813080414297565</v>
      </c>
      <c r="HI48" s="477">
        <f t="shared" si="52"/>
        <v>0.25603657343026698</v>
      </c>
      <c r="HJ48" s="477">
        <f t="shared" si="52"/>
        <v>0.22780290318944516</v>
      </c>
      <c r="HK48" s="477">
        <f t="shared" si="52"/>
        <v>0.20285247838405127</v>
      </c>
      <c r="HL48" s="477">
        <f t="shared" si="52"/>
        <v>0.1807174276808981</v>
      </c>
      <c r="HM48" s="477">
        <f t="shared" si="52"/>
        <v>0.16101447487453463</v>
      </c>
      <c r="HN48" s="477">
        <f t="shared" si="52"/>
        <v>0.1434265732976869</v>
      </c>
      <c r="HO48" s="477">
        <f t="shared" si="52"/>
        <v>0.12768913205389473</v>
      </c>
      <c r="HP48" s="477">
        <f t="shared" si="52"/>
        <v>0.11357954810782717</v>
      </c>
      <c r="HQ48" s="477">
        <f t="shared" si="52"/>
        <v>0.10090915397691778</v>
      </c>
      <c r="HR48" s="477">
        <f t="shared" si="52"/>
        <v>8.9516954574031901E-2</v>
      </c>
      <c r="HS48" s="477">
        <f t="shared" si="52"/>
        <v>7.9264705761517729E-2</v>
      </c>
      <c r="HT48" s="477">
        <f t="shared" si="52"/>
        <v>7.0033010632021386E-2</v>
      </c>
      <c r="HU48" s="477">
        <f t="shared" si="45"/>
        <v>6.1718195948712119E-2</v>
      </c>
      <c r="HV48" s="477">
        <f t="shared" si="45"/>
        <v>5.422979250445352E-2</v>
      </c>
      <c r="HW48" s="477">
        <f t="shared" si="32"/>
        <v>4.7488487236724698E-2</v>
      </c>
      <c r="HX48" s="477">
        <f t="shared" si="32"/>
        <v>4.1424446989562456E-2</v>
      </c>
      <c r="HY48" s="477">
        <f t="shared" si="32"/>
        <v>3.5975937381753559E-2</v>
      </c>
      <c r="HZ48" s="477">
        <f t="shared" si="32"/>
        <v>3.1088177746509314E-2</v>
      </c>
      <c r="IA48" s="477">
        <f t="shared" si="32"/>
        <v>2.6712386235893556E-2</v>
      </c>
      <c r="IB48" s="477">
        <f t="shared" si="32"/>
        <v>2.2804979116735988E-2</v>
      </c>
      <c r="IC48" s="477">
        <f t="shared" si="32"/>
        <v>1.9326895864218895E-2</v>
      </c>
      <c r="ID48" s="477">
        <f t="shared" si="32"/>
        <v>1.6243027488668588E-2</v>
      </c>
      <c r="IE48" s="477">
        <f t="shared" si="46"/>
        <v>1.352173004781506E-2</v>
      </c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</row>
    <row r="49" spans="1:320">
      <c r="K49" s="605"/>
      <c r="V49" s="279"/>
      <c r="X49" s="524">
        <v>38000</v>
      </c>
      <c r="Y49" s="410">
        <f t="shared" ref="Y49:BL51" si="64">SQRT(5*((((1/$S55)*(((1+0.2*(Y$10/$R$11)^2)^3.5)-1))+1)^(1/3.5)-1))</f>
        <v>2.940389119143319E-2</v>
      </c>
      <c r="Z49" s="410">
        <f t="shared" si="64"/>
        <v>5.8793296715869137E-2</v>
      </c>
      <c r="AA49" s="410">
        <f t="shared" si="64"/>
        <v>8.8153812925280933E-2</v>
      </c>
      <c r="AB49" s="410">
        <f t="shared" si="64"/>
        <v>0.11747119901561778</v>
      </c>
      <c r="AC49" s="410">
        <f t="shared" si="64"/>
        <v>0.14673145549721214</v>
      </c>
      <c r="AD49" s="410">
        <f t="shared" si="64"/>
        <v>0.17592089921509749</v>
      </c>
      <c r="AE49" s="410">
        <f t="shared" si="64"/>
        <v>0.20502623391738514</v>
      </c>
      <c r="AF49" s="410">
        <f t="shared" si="64"/>
        <v>0.23403461548860641</v>
      </c>
      <c r="AG49" s="410">
        <f t="shared" si="64"/>
        <v>0.26293371110329083</v>
      </c>
      <c r="AH49" s="410">
        <f t="shared" si="64"/>
        <v>0.29171175170680763</v>
      </c>
      <c r="AI49" s="410">
        <f t="shared" si="64"/>
        <v>0.32035757739091053</v>
      </c>
      <c r="AJ49" s="410">
        <f t="shared" si="64"/>
        <v>0.34886067539319632</v>
      </c>
      <c r="AK49" s="410">
        <f t="shared" si="64"/>
        <v>0.3772112106080116</v>
      </c>
      <c r="AL49" s="410">
        <f t="shared" si="64"/>
        <v>0.40540004864600893</v>
      </c>
      <c r="AM49" s="410">
        <f t="shared" si="64"/>
        <v>0.43341877161641068</v>
      </c>
      <c r="AN49" s="410">
        <f t="shared" si="64"/>
        <v>0.4612596869267</v>
      </c>
      <c r="AO49" s="410">
        <f t="shared" si="64"/>
        <v>0.48891582949689827</v>
      </c>
      <c r="AP49" s="410">
        <f t="shared" si="64"/>
        <v>0.51638095786848903</v>
      </c>
      <c r="AQ49" s="410">
        <f t="shared" si="64"/>
        <v>0.54364954475081972</v>
      </c>
      <c r="AR49" s="410">
        <f t="shared" si="64"/>
        <v>0.57071676259124693</v>
      </c>
      <c r="AS49" s="410">
        <f t="shared" si="64"/>
        <v>0.59757846478039078</v>
      </c>
      <c r="AT49" s="410">
        <f t="shared" si="64"/>
        <v>0.6242311631120665</v>
      </c>
      <c r="AU49" s="410">
        <f t="shared" si="64"/>
        <v>0.65067200211115606</v>
      </c>
      <c r="AV49" s="410">
        <f t="shared" si="64"/>
        <v>0.67689873082381302</v>
      </c>
      <c r="AW49" s="410">
        <f t="shared" si="64"/>
        <v>0.70290967263532755</v>
      </c>
      <c r="AX49" s="410">
        <f t="shared" si="64"/>
        <v>0.72870369364415533</v>
      </c>
      <c r="AY49" s="410">
        <f t="shared" si="64"/>
        <v>0.75428017007789427</v>
      </c>
      <c r="AZ49" s="410">
        <f t="shared" si="64"/>
        <v>0.77963895519082049</v>
      </c>
      <c r="BA49" s="410">
        <f t="shared" si="64"/>
        <v>0.80478034603422177</v>
      </c>
      <c r="BB49" s="410">
        <f t="shared" si="64"/>
        <v>0.82970505044210707</v>
      </c>
      <c r="BC49" s="410">
        <f t="shared" si="64"/>
        <v>0.85441415452699199</v>
      </c>
      <c r="BD49" s="410">
        <f t="shared" si="64"/>
        <v>0.87890909093438541</v>
      </c>
      <c r="BE49" s="410">
        <f t="shared" si="64"/>
        <v>0.9031916080611303</v>
      </c>
      <c r="BF49" s="410">
        <f t="shared" si="64"/>
        <v>0.92726374040237725</v>
      </c>
      <c r="BG49" s="410">
        <f t="shared" si="64"/>
        <v>0.95112778015509647</v>
      </c>
      <c r="BH49" s="410">
        <f t="shared" si="64"/>
        <v>0.97478625017283593</v>
      </c>
      <c r="BI49" s="410">
        <f t="shared" si="64"/>
        <v>0.99824187833691091</v>
      </c>
      <c r="BJ49" s="410">
        <f t="shared" si="64"/>
        <v>1.0214975733834115</v>
      </c>
      <c r="BK49" s="410">
        <f t="shared" si="64"/>
        <v>1.0445564022031542</v>
      </c>
      <c r="BL49" s="410">
        <f t="shared" si="64"/>
        <v>1.0674215686127049</v>
      </c>
      <c r="BM49" s="253"/>
      <c r="BN49" s="252"/>
      <c r="BO49" s="537">
        <f t="shared" si="59"/>
        <v>380.00000000000006</v>
      </c>
      <c r="BP49" s="524">
        <v>38000</v>
      </c>
      <c r="BQ49" s="382">
        <f t="shared" si="60"/>
        <v>246.6926478779562</v>
      </c>
      <c r="BR49" s="382">
        <f t="shared" si="60"/>
        <v>246.82051434068879</v>
      </c>
      <c r="BS49" s="382">
        <f t="shared" si="60"/>
        <v>247.0333458116354</v>
      </c>
      <c r="BT49" s="382">
        <f t="shared" si="60"/>
        <v>247.33072618225239</v>
      </c>
      <c r="BU49" s="382">
        <f t="shared" si="60"/>
        <v>247.71207852334214</v>
      </c>
      <c r="BV49" s="382">
        <f t="shared" si="60"/>
        <v>248.17667056780698</v>
      </c>
      <c r="BW49" s="382">
        <f t="shared" si="60"/>
        <v>248.72362156556301</v>
      </c>
      <c r="BX49" s="382">
        <f t="shared" si="60"/>
        <v>249.35191037444528</v>
      </c>
      <c r="BY49" s="382">
        <f t="shared" si="60"/>
        <v>250.06038463067998</v>
      </c>
      <c r="BZ49" s="382">
        <f t="shared" si="60"/>
        <v>250.84777082737617</v>
      </c>
      <c r="CA49" s="382">
        <f t="shared" si="60"/>
        <v>251.71268511977263</v>
      </c>
      <c r="CB49" s="382">
        <f t="shared" si="60"/>
        <v>252.65364467163769</v>
      </c>
      <c r="CC49" s="382">
        <f t="shared" si="60"/>
        <v>253.66907935804281</v>
      </c>
      <c r="CD49" s="382">
        <f t="shared" si="60"/>
        <v>254.75734364527631</v>
      </c>
      <c r="CE49" s="382">
        <f t="shared" si="60"/>
        <v>255.91672847834744</v>
      </c>
      <c r="CF49" s="382">
        <f t="shared" si="60"/>
        <v>257.14547301964103</v>
      </c>
      <c r="CG49" s="382">
        <f t="shared" si="60"/>
        <v>258.44177609806451</v>
      </c>
      <c r="CH49" s="382">
        <f t="shared" si="60"/>
        <v>259.80380724569471</v>
      </c>
      <c r="CI49" s="382">
        <f t="shared" si="60"/>
        <v>261.22971721771205</v>
      </c>
      <c r="CJ49" s="382">
        <f t="shared" si="60"/>
        <v>262.717647910604</v>
      </c>
      <c r="CK49" s="382">
        <f t="shared" si="60"/>
        <v>264.26574161260351</v>
      </c>
      <c r="CL49" s="382">
        <f t="shared" si="60"/>
        <v>265.87214953855096</v>
      </c>
      <c r="CM49" s="382">
        <f t="shared" si="60"/>
        <v>267.53503961842847</v>
      </c>
      <c r="CN49" s="382">
        <f t="shared" si="60"/>
        <v>269.25260352437539</v>
      </c>
      <c r="CO49" s="382">
        <f t="shared" si="60"/>
        <v>271.0230629348402</v>
      </c>
      <c r="CP49" s="382">
        <f t="shared" si="60"/>
        <v>272.8446750465439</v>
      </c>
      <c r="CQ49" s="382">
        <f t="shared" si="60"/>
        <v>274.71573735505825</v>
      </c>
      <c r="CR49" s="382">
        <f t="shared" si="60"/>
        <v>276.63459173310275</v>
      </c>
      <c r="CS49" s="382">
        <f t="shared" si="60"/>
        <v>278.59962784217987</v>
      </c>
      <c r="CT49" s="382">
        <f t="shared" si="60"/>
        <v>280.60928591805123</v>
      </c>
      <c r="CU49" s="382">
        <f t="shared" si="60"/>
        <v>282.66205897394877</v>
      </c>
      <c r="CV49" s="382">
        <f t="shared" si="60"/>
        <v>284.75649446748224</v>
      </c>
      <c r="CW49" s="382">
        <f t="shared" si="60"/>
        <v>286.89119547812811</v>
      </c>
      <c r="CX49" s="382">
        <f t="shared" si="60"/>
        <v>289.06482144213948</v>
      </c>
      <c r="CY49" s="382">
        <f t="shared" si="60"/>
        <v>291.27608849086988</v>
      </c>
      <c r="CZ49" s="382">
        <f t="shared" si="60"/>
        <v>293.52376943702257</v>
      </c>
      <c r="DA49" s="382">
        <f t="shared" si="60"/>
        <v>295.80669345135124</v>
      </c>
      <c r="DB49" s="382">
        <f t="shared" si="60"/>
        <v>298.12374546999632</v>
      </c>
      <c r="DC49" s="382">
        <f t="shared" si="60"/>
        <v>300.47386537004576</v>
      </c>
      <c r="DD49" s="382">
        <f t="shared" si="60"/>
        <v>302.85604694815186</v>
      </c>
      <c r="DE49" s="521"/>
      <c r="DF49" s="252"/>
      <c r="DG49" s="537">
        <f t="shared" si="61"/>
        <v>380.00000000000006</v>
      </c>
      <c r="DH49" s="524">
        <v>38000</v>
      </c>
      <c r="DI49" s="382">
        <f t="shared" si="62"/>
        <v>17.995003958499399</v>
      </c>
      <c r="DJ49" s="382">
        <f t="shared" si="62"/>
        <v>35.981142776216586</v>
      </c>
      <c r="DK49" s="382">
        <f t="shared" si="62"/>
        <v>53.949601507484211</v>
      </c>
      <c r="DL49" s="382">
        <f t="shared" si="62"/>
        <v>71.89166486616557</v>
      </c>
      <c r="DM49" s="382">
        <f t="shared" si="62"/>
        <v>89.798765249070158</v>
      </c>
      <c r="DN49" s="382">
        <f t="shared" si="62"/>
        <v>107.66252864793546</v>
      </c>
      <c r="DO49" s="382">
        <f t="shared" si="62"/>
        <v>125.47481783684766</v>
      </c>
      <c r="DP49" s="382">
        <f t="shared" si="62"/>
        <v>143.22777229465336</v>
      </c>
      <c r="DQ49" s="382">
        <f t="shared" si="62"/>
        <v>160.91384440659249</v>
      </c>
      <c r="DR49" s="382">
        <f t="shared" si="62"/>
        <v>178.5258315822565</v>
      </c>
      <c r="DS49" s="382">
        <f t="shared" si="62"/>
        <v>196.05690402514801</v>
      </c>
      <c r="DT49" s="382">
        <f t="shared" si="62"/>
        <v>213.50062798812019</v>
      </c>
      <c r="DU49" s="382">
        <f t="shared" si="62"/>
        <v>230.85098444586734</v>
      </c>
      <c r="DV49" s="382">
        <f t="shared" si="62"/>
        <v>248.10238320723434</v>
      </c>
      <c r="DW49" s="382">
        <f t="shared" si="62"/>
        <v>265.24967257386669</v>
      </c>
      <c r="DX49" s="382">
        <f t="shared" si="62"/>
        <v>282.28814472556843</v>
      </c>
      <c r="DY49" s="382">
        <f t="shared" si="62"/>
        <v>299.21353707542647</v>
      </c>
      <c r="DZ49" s="382">
        <f t="shared" si="62"/>
        <v>316.02202988849558</v>
      </c>
      <c r="EA49" s="382">
        <f t="shared" si="62"/>
        <v>332.71024049625316</v>
      </c>
      <c r="EB49" s="382">
        <f t="shared" si="62"/>
        <v>349.27521446561548</v>
      </c>
      <c r="EC49" s="382">
        <f t="shared" si="62"/>
        <v>365.71441409666659</v>
      </c>
      <c r="ED49" s="382">
        <f t="shared" si="62"/>
        <v>382.02570462827254</v>
      </c>
      <c r="EE49" s="382">
        <f t="shared" si="62"/>
        <v>398.20733852689364</v>
      </c>
      <c r="EF49" s="382">
        <f t="shared" si="62"/>
        <v>414.25793822236028</v>
      </c>
      <c r="EG49" s="382">
        <f t="shared" si="62"/>
        <v>430.17647763658829</v>
      </c>
      <c r="EH49" s="382">
        <f t="shared" si="62"/>
        <v>445.96226282867559</v>
      </c>
      <c r="EI49" s="382">
        <f t="shared" si="62"/>
        <v>461.61491205367656</v>
      </c>
      <c r="EJ49" s="382">
        <f t="shared" si="62"/>
        <v>477.13433550409371</v>
      </c>
      <c r="EK49" s="382">
        <f t="shared" si="62"/>
        <v>492.52071497352256</v>
      </c>
      <c r="EL49" s="382">
        <f t="shared" si="62"/>
        <v>507.77448365210478</v>
      </c>
      <c r="EM49" s="382">
        <f t="shared" si="62"/>
        <v>522.8963062341453</v>
      </c>
      <c r="EN49" s="382">
        <f t="shared" si="62"/>
        <v>537.88705949004975</v>
      </c>
      <c r="EO49" s="382">
        <f t="shared" si="62"/>
        <v>552.74781342813435</v>
      </c>
      <c r="EP49" s="382">
        <f t="shared" si="62"/>
        <v>567.47981314715344</v>
      </c>
      <c r="EQ49" s="382">
        <f t="shared" si="62"/>
        <v>582.08446145781932</v>
      </c>
      <c r="ER49" s="382">
        <f t="shared" si="62"/>
        <v>596.56330233127824</v>
      </c>
      <c r="ES49" s="382">
        <f t="shared" si="62"/>
        <v>610.91800521443247</v>
      </c>
      <c r="ET49" s="382">
        <f t="shared" si="62"/>
        <v>625.1503502362151</v>
      </c>
      <c r="EU49" s="382">
        <f t="shared" si="62"/>
        <v>639.26221431529734</v>
      </c>
      <c r="EV49" s="382">
        <f t="shared" si="62"/>
        <v>653.25555816808276</v>
      </c>
      <c r="EW49" s="521"/>
      <c r="EX49" s="252"/>
      <c r="EY49" s="515">
        <f t="shared" si="63"/>
        <v>380.00000000000006</v>
      </c>
      <c r="EZ49" s="524">
        <v>38000</v>
      </c>
      <c r="FA49" s="382">
        <f t="shared" si="56"/>
        <v>211.54264787795628</v>
      </c>
      <c r="FB49" s="382">
        <f t="shared" si="56"/>
        <v>221.67051434068887</v>
      </c>
      <c r="FC49" s="382">
        <f t="shared" si="56"/>
        <v>231.88334581163548</v>
      </c>
      <c r="FD49" s="382">
        <f t="shared" si="56"/>
        <v>242.18072618225247</v>
      </c>
      <c r="FE49" s="382">
        <f t="shared" si="56"/>
        <v>252.56207852334222</v>
      </c>
      <c r="FF49" s="382">
        <f t="shared" si="56"/>
        <v>263.02667056780706</v>
      </c>
      <c r="FG49" s="382">
        <f t="shared" si="56"/>
        <v>273.57362156556309</v>
      </c>
      <c r="FH49" s="382">
        <f t="shared" si="56"/>
        <v>284.20191037444533</v>
      </c>
      <c r="FI49" s="382">
        <f t="shared" si="56"/>
        <v>294.91038463068003</v>
      </c>
      <c r="FJ49" s="382">
        <f t="shared" si="56"/>
        <v>305.69777082737625</v>
      </c>
      <c r="FK49" s="382">
        <f t="shared" si="56"/>
        <v>316.56268511977271</v>
      </c>
      <c r="FL49" s="382">
        <f t="shared" si="56"/>
        <v>327.50364467163774</v>
      </c>
      <c r="FM49" s="382">
        <f t="shared" si="56"/>
        <v>338.51907935804286</v>
      </c>
      <c r="FN49" s="382">
        <f t="shared" si="56"/>
        <v>349.60734364527639</v>
      </c>
      <c r="FO49" s="382">
        <f t="shared" si="56"/>
        <v>360.76672847834755</v>
      </c>
      <c r="FP49" s="382">
        <f t="shared" si="56"/>
        <v>371.99547301964111</v>
      </c>
      <c r="FQ49" s="382">
        <f t="shared" si="51"/>
        <v>383.29177609806459</v>
      </c>
      <c r="FR49" s="382">
        <f t="shared" si="51"/>
        <v>394.65380724569479</v>
      </c>
      <c r="FS49" s="382">
        <f t="shared" si="51"/>
        <v>406.07971721771213</v>
      </c>
      <c r="FT49" s="382">
        <f t="shared" si="51"/>
        <v>417.56764791060408</v>
      </c>
      <c r="FU49" s="382">
        <f t="shared" si="51"/>
        <v>429.11574161260359</v>
      </c>
      <c r="FV49" s="382">
        <f t="shared" si="51"/>
        <v>440.72214953855104</v>
      </c>
      <c r="FW49" s="382">
        <f t="shared" si="51"/>
        <v>452.38503961842855</v>
      </c>
      <c r="FX49" s="382">
        <f t="shared" si="51"/>
        <v>464.10260352437547</v>
      </c>
      <c r="FY49" s="382">
        <f t="shared" si="51"/>
        <v>475.87306293484028</v>
      </c>
      <c r="FZ49" s="382">
        <f t="shared" si="51"/>
        <v>487.69467504654398</v>
      </c>
      <c r="GA49" s="382">
        <f t="shared" si="51"/>
        <v>499.56573735505833</v>
      </c>
      <c r="GB49" s="382">
        <f t="shared" si="51"/>
        <v>511.48459173310283</v>
      </c>
      <c r="GC49" s="382">
        <f t="shared" si="51"/>
        <v>523.44962784217989</v>
      </c>
      <c r="GD49" s="382">
        <f t="shared" si="51"/>
        <v>535.45928591805125</v>
      </c>
      <c r="GE49" s="382">
        <f t="shared" si="44"/>
        <v>547.5120589739488</v>
      </c>
      <c r="GF49" s="382">
        <f t="shared" si="44"/>
        <v>559.60649446748221</v>
      </c>
      <c r="GG49" s="382">
        <f t="shared" si="44"/>
        <v>571.74119547812813</v>
      </c>
      <c r="GH49" s="382">
        <f t="shared" si="44"/>
        <v>583.91482144213956</v>
      </c>
      <c r="GI49" s="382">
        <f t="shared" si="44"/>
        <v>596.12608849086996</v>
      </c>
      <c r="GJ49" s="382">
        <f t="shared" si="44"/>
        <v>608.37376943702259</v>
      </c>
      <c r="GK49" s="382">
        <f t="shared" si="44"/>
        <v>620.6566934513512</v>
      </c>
      <c r="GL49" s="382">
        <f t="shared" si="44"/>
        <v>632.9737454699964</v>
      </c>
      <c r="GM49" s="382">
        <f t="shared" si="44"/>
        <v>645.32386537004572</v>
      </c>
      <c r="GN49" s="382">
        <f t="shared" si="44"/>
        <v>657.70604694815188</v>
      </c>
      <c r="GO49" s="511"/>
      <c r="GP49" s="521"/>
      <c r="GQ49" s="524">
        <v>38000</v>
      </c>
      <c r="GR49" s="583">
        <f t="shared" si="57"/>
        <v>10.755632194681484</v>
      </c>
      <c r="GS49" s="477">
        <f t="shared" si="57"/>
        <v>5.1607413560864535</v>
      </c>
      <c r="GT49" s="477">
        <f t="shared" si="57"/>
        <v>3.2981475179101598</v>
      </c>
      <c r="GU49" s="477">
        <f t="shared" si="57"/>
        <v>2.3686899118708569</v>
      </c>
      <c r="GV49" s="477">
        <f t="shared" si="57"/>
        <v>1.8125339788673478</v>
      </c>
      <c r="GW49" s="477">
        <f t="shared" si="57"/>
        <v>1.4430660683061234</v>
      </c>
      <c r="GX49" s="477">
        <f t="shared" si="57"/>
        <v>1.1803069833604802</v>
      </c>
      <c r="GY49" s="477">
        <f t="shared" si="57"/>
        <v>0.98426538248304851</v>
      </c>
      <c r="GZ49" s="477">
        <f t="shared" si="57"/>
        <v>0.83272226027680329</v>
      </c>
      <c r="HA49" s="477">
        <f t="shared" si="57"/>
        <v>0.71234475211798554</v>
      </c>
      <c r="HB49" s="477">
        <f t="shared" si="57"/>
        <v>0.61464696534822127</v>
      </c>
      <c r="HC49" s="477">
        <f t="shared" si="57"/>
        <v>0.53397040447984545</v>
      </c>
      <c r="HD49" s="477">
        <f t="shared" si="57"/>
        <v>0.4663965162228832</v>
      </c>
      <c r="HE49" s="477">
        <f t="shared" si="57"/>
        <v>0.40912529386409496</v>
      </c>
      <c r="HF49" s="477">
        <f t="shared" si="57"/>
        <v>0.36010244603744529</v>
      </c>
      <c r="HG49" s="477">
        <f t="shared" si="52"/>
        <v>0.31778638235510492</v>
      </c>
      <c r="HH49" s="477">
        <f t="shared" si="52"/>
        <v>0.28099744364655355</v>
      </c>
      <c r="HI49" s="477">
        <f t="shared" si="52"/>
        <v>0.24881739220820603</v>
      </c>
      <c r="HJ49" s="477">
        <f t="shared" si="52"/>
        <v>0.22052064466673735</v>
      </c>
      <c r="HK49" s="477">
        <f t="shared" si="52"/>
        <v>0.19552613703057845</v>
      </c>
      <c r="HL49" s="477">
        <f t="shared" si="52"/>
        <v>0.17336294406809624</v>
      </c>
      <c r="HM49" s="477">
        <f t="shared" si="52"/>
        <v>0.15364527621876301</v>
      </c>
      <c r="HN49" s="477">
        <f t="shared" si="52"/>
        <v>0.13605399963736711</v>
      </c>
      <c r="HO49" s="477">
        <f t="shared" si="52"/>
        <v>0.12032277647087641</v>
      </c>
      <c r="HP49" s="477">
        <f t="shared" si="52"/>
        <v>0.10622753142922035</v>
      </c>
      <c r="HQ49" s="477">
        <f t="shared" si="52"/>
        <v>9.3578348879041012E-2</v>
      </c>
      <c r="HR49" s="477">
        <f t="shared" si="52"/>
        <v>8.221317013469627E-2</v>
      </c>
      <c r="HS49" s="477">
        <f t="shared" si="52"/>
        <v>7.1992840743095921E-2</v>
      </c>
      <c r="HT49" s="477">
        <f t="shared" si="52"/>
        <v>6.279718178010045E-2</v>
      </c>
      <c r="HU49" s="477">
        <f t="shared" si="45"/>
        <v>5.4521846129066943E-2</v>
      </c>
      <c r="HV49" s="477">
        <f t="shared" si="45"/>
        <v>4.7075782418667389E-2</v>
      </c>
      <c r="HW49" s="477">
        <f t="shared" si="32"/>
        <v>4.0379173646645873E-2</v>
      </c>
      <c r="HX49" s="477">
        <f t="shared" si="32"/>
        <v>3.4361749768302273E-2</v>
      </c>
      <c r="HY49" s="477">
        <f t="shared" si="32"/>
        <v>2.8961397241322396E-2</v>
      </c>
      <c r="HZ49" s="477">
        <f t="shared" si="32"/>
        <v>2.4123006131934292E-2</v>
      </c>
      <c r="IA49" s="477">
        <f t="shared" si="32"/>
        <v>1.9797508595635786E-2</v>
      </c>
      <c r="IB49" s="477">
        <f t="shared" si="32"/>
        <v>1.5941072539678136E-2</v>
      </c>
      <c r="IC49" s="477">
        <f t="shared" si="32"/>
        <v>1.2514421899988063E-2</v>
      </c>
      <c r="ID49" s="477">
        <f t="shared" si="32"/>
        <v>9.4822608297612434E-3</v>
      </c>
      <c r="IE49" s="477">
        <f t="shared" si="46"/>
        <v>6.8127836409835963E-3</v>
      </c>
    </row>
    <row r="50" spans="1:320">
      <c r="K50" s="605"/>
      <c r="V50" s="279"/>
      <c r="X50" s="524">
        <v>39000</v>
      </c>
      <c r="Y50" s="410">
        <f t="shared" si="64"/>
        <v>3.0118916173890013E-2</v>
      </c>
      <c r="Z50" s="410">
        <f t="shared" si="64"/>
        <v>6.0222034983378817E-2</v>
      </c>
      <c r="AA50" s="410">
        <f t="shared" si="64"/>
        <v>9.0293653016602929E-2</v>
      </c>
      <c r="AB50" s="410">
        <f t="shared" si="64"/>
        <v>0.12031825332630564</v>
      </c>
      <c r="AC50" s="410">
        <f t="shared" si="64"/>
        <v>0.15028059510342856</v>
      </c>
      <c r="AD50" s="410">
        <f t="shared" si="64"/>
        <v>0.18016579919673487</v>
      </c>
      <c r="AE50" s="410">
        <f t="shared" si="64"/>
        <v>0.20995942828175915</v>
      </c>
      <c r="AF50" s="410">
        <f t="shared" si="64"/>
        <v>0.23964756063230364</v>
      </c>
      <c r="AG50" s="410">
        <f t="shared" si="64"/>
        <v>0.26921685662170974</v>
      </c>
      <c r="AH50" s="410">
        <f t="shared" si="64"/>
        <v>0.29865461727135179</v>
      </c>
      <c r="AI50" s="410">
        <f t="shared" si="64"/>
        <v>0.32794883436320765</v>
      </c>
      <c r="AJ50" s="410">
        <f t="shared" si="64"/>
        <v>0.3570882318336121</v>
      </c>
      <c r="AK50" s="410">
        <f t="shared" si="64"/>
        <v>0.38606229835910244</v>
      </c>
      <c r="AL50" s="410">
        <f t="shared" si="64"/>
        <v>0.41486131122705294</v>
      </c>
      <c r="AM50" s="410">
        <f t="shared" si="64"/>
        <v>0.44347635174774924</v>
      </c>
      <c r="AN50" s="410">
        <f t="shared" si="64"/>
        <v>0.47189931260704376</v>
      </c>
      <c r="AO50" s="410">
        <f t="shared" si="64"/>
        <v>0.5001228976773564</v>
      </c>
      <c r="AP50" s="410">
        <f t="shared" si="64"/>
        <v>0.52814061489823783</v>
      </c>
      <c r="AQ50" s="410">
        <f t="shared" si="64"/>
        <v>0.55594676290574174</v>
      </c>
      <c r="AR50" s="410">
        <f t="shared" si="64"/>
        <v>0.58353641213379892</v>
      </c>
      <c r="AS50" s="410">
        <f t="shared" si="64"/>
        <v>0.61090538113217685</v>
      </c>
      <c r="AT50" s="410">
        <f t="shared" si="64"/>
        <v>0.63805020884678365</v>
      </c>
      <c r="AU50" s="410">
        <f t="shared" si="64"/>
        <v>0.66496812359210922</v>
      </c>
      <c r="AV50" s="410">
        <f t="shared" si="64"/>
        <v>0.69165700941514174</v>
      </c>
      <c r="AW50" s="410">
        <f t="shared" si="64"/>
        <v>0.7181153705083837</v>
      </c>
      <c r="AX50" s="410">
        <f t="shared" si="64"/>
        <v>0.74434229427948073</v>
      </c>
      <c r="AY50" s="410">
        <f t="shared" si="64"/>
        <v>0.7703374136290535</v>
      </c>
      <c r="AZ50" s="410">
        <f t="shared" si="64"/>
        <v>0.79610086892930942</v>
      </c>
      <c r="BA50" s="410">
        <f t="shared" si="64"/>
        <v>0.82163327013561649</v>
      </c>
      <c r="BB50" s="410">
        <f t="shared" si="64"/>
        <v>0.84693565940346949</v>
      </c>
      <c r="BC50" s="410">
        <f t="shared" si="64"/>
        <v>0.87200947452553335</v>
      </c>
      <c r="BD50" s="410">
        <f t="shared" si="64"/>
        <v>0.89685651344867057</v>
      </c>
      <c r="BE50" s="410">
        <f t="shared" si="64"/>
        <v>0.9214789000799819</v>
      </c>
      <c r="BF50" s="410">
        <f t="shared" si="64"/>
        <v>0.9458790515442852</v>
      </c>
      <c r="BG50" s="410">
        <f t="shared" si="64"/>
        <v>0.97005964701353975</v>
      </c>
      <c r="BH50" s="410">
        <f t="shared" si="64"/>
        <v>0.99402359819153796</v>
      </c>
      <c r="BI50" s="410">
        <f t="shared" si="64"/>
        <v>1.0177740215046156</v>
      </c>
      <c r="BJ50" s="410">
        <f t="shared" si="64"/>
        <v>1.0413142120211634</v>
      </c>
      <c r="BK50" s="410">
        <f t="shared" si="64"/>
        <v>1.0646476190989982</v>
      </c>
      <c r="BL50" s="410">
        <f t="shared" si="64"/>
        <v>1.0877778237398119</v>
      </c>
      <c r="BM50" s="253"/>
      <c r="BN50" s="252"/>
      <c r="BO50" s="537">
        <f t="shared" si="59"/>
        <v>390.00000000000006</v>
      </c>
      <c r="BP50" s="524">
        <v>39000</v>
      </c>
      <c r="BQ50" s="382">
        <f t="shared" si="60"/>
        <v>246.69474737725415</v>
      </c>
      <c r="BR50" s="382">
        <f t="shared" si="60"/>
        <v>246.82890250057352</v>
      </c>
      <c r="BS50" s="382">
        <f t="shared" si="60"/>
        <v>247.05218242469351</v>
      </c>
      <c r="BT50" s="382">
        <f t="shared" si="60"/>
        <v>247.36412256655376</v>
      </c>
      <c r="BU50" s="382">
        <f t="shared" si="60"/>
        <v>247.76407911252963</v>
      </c>
      <c r="BV50" s="382">
        <f t="shared" si="60"/>
        <v>248.25123544797168</v>
      </c>
      <c r="BW50" s="382">
        <f t="shared" si="60"/>
        <v>248.82461018382591</v>
      </c>
      <c r="BX50" s="382">
        <f t="shared" si="60"/>
        <v>249.48306661284735</v>
      </c>
      <c r="BY50" s="382">
        <f t="shared" si="60"/>
        <v>250.22532340365157</v>
      </c>
      <c r="BZ50" s="382">
        <f t="shared" si="60"/>
        <v>251.04996632317918</v>
      </c>
      <c r="CA50" s="382">
        <f t="shared" si="60"/>
        <v>251.95546076736039</v>
      </c>
      <c r="CB50" s="382">
        <f t="shared" si="60"/>
        <v>252.94016487579233</v>
      </c>
      <c r="CC50" s="382">
        <f t="shared" si="60"/>
        <v>254.00234300870892</v>
      </c>
      <c r="CD50" s="382">
        <f t="shared" si="60"/>
        <v>255.1401793728329</v>
      </c>
      <c r="CE50" s="382">
        <f t="shared" si="60"/>
        <v>256.35179159602251</v>
      </c>
      <c r="CF50" s="382">
        <f t="shared" si="60"/>
        <v>257.63524406801685</v>
      </c>
      <c r="CG50" s="382">
        <f t="shared" si="60"/>
        <v>258.98856088503959</v>
      </c>
      <c r="CH50" s="382">
        <f t="shared" si="60"/>
        <v>260.40973825851398</v>
      </c>
      <c r="CI50" s="382">
        <f t="shared" si="60"/>
        <v>261.89675627170033</v>
      </c>
      <c r="CJ50" s="382">
        <f t="shared" si="60"/>
        <v>263.44758989180764</v>
      </c>
      <c r="CK50" s="382">
        <f t="shared" si="60"/>
        <v>265.06021916828666</v>
      </c>
      <c r="CL50" s="382">
        <f t="shared" si="60"/>
        <v>266.73263856994168</v>
      </c>
      <c r="CM50" s="382">
        <f t="shared" si="60"/>
        <v>268.46286543372349</v>
      </c>
      <c r="CN50" s="382">
        <f t="shared" si="60"/>
        <v>270.24894751623231</v>
      </c>
      <c r="CO50" s="382">
        <f t="shared" si="60"/>
        <v>272.08896965484803</v>
      </c>
      <c r="CP50" s="382">
        <f t="shared" si="60"/>
        <v>273.98105955892458</v>
      </c>
      <c r="CQ50" s="382">
        <f t="shared" si="60"/>
        <v>275.92339276262493</v>
      </c>
      <c r="CR50" s="382">
        <f t="shared" si="60"/>
        <v>277.91419677983163</v>
      </c>
      <c r="CS50" s="382">
        <f t="shared" si="60"/>
        <v>279.95175450827179</v>
      </c>
      <c r="CT50" s="382">
        <f t="shared" si="60"/>
        <v>282.03440693473902</v>
      </c>
      <c r="CU50" s="382">
        <f t="shared" si="60"/>
        <v>284.16055519630123</v>
      </c>
      <c r="CV50" s="382">
        <f t="shared" si="60"/>
        <v>286.32866205386409</v>
      </c>
      <c r="CW50" s="382">
        <f t="shared" si="60"/>
        <v>288.53725283466514</v>
      </c>
      <c r="CX50" s="382">
        <f t="shared" si="60"/>
        <v>290.78491589940563</v>
      </c>
      <c r="CY50" s="382">
        <f t="shared" si="60"/>
        <v>293.07030268802038</v>
      </c>
      <c r="CZ50" s="382">
        <f t="shared" si="60"/>
        <v>295.39212739571491</v>
      </c>
      <c r="DA50" s="382">
        <f t="shared" si="60"/>
        <v>297.74916632804263</v>
      </c>
      <c r="DB50" s="382">
        <f t="shared" si="60"/>
        <v>300.14025698060499</v>
      </c>
      <c r="DC50" s="382">
        <f t="shared" si="60"/>
        <v>302.56429688556807</v>
      </c>
      <c r="DD50" s="382">
        <f t="shared" si="60"/>
        <v>305.02024226368587</v>
      </c>
      <c r="DE50" s="521"/>
      <c r="DF50" s="252"/>
      <c r="DG50" s="537">
        <f t="shared" si="61"/>
        <v>390.00000000000006</v>
      </c>
      <c r="DH50" s="524">
        <v>39000</v>
      </c>
      <c r="DI50" s="382">
        <f t="shared" si="62"/>
        <v>18.432594932631599</v>
      </c>
      <c r="DJ50" s="382">
        <f t="shared" si="62"/>
        <v>36.855521973585773</v>
      </c>
      <c r="DK50" s="382">
        <f t="shared" si="62"/>
        <v>55.259170729571181</v>
      </c>
      <c r="DL50" s="382">
        <f t="shared" si="62"/>
        <v>73.63404492251054</v>
      </c>
      <c r="DM50" s="382">
        <f t="shared" si="62"/>
        <v>91.970817269237443</v>
      </c>
      <c r="DN50" s="382">
        <f t="shared" si="62"/>
        <v>110.2603818189897</v>
      </c>
      <c r="DO50" s="382">
        <f t="shared" si="62"/>
        <v>128.49390301632286</v>
      </c>
      <c r="DP50" s="382">
        <f t="shared" si="62"/>
        <v>146.66286084882063</v>
      </c>
      <c r="DQ50" s="382">
        <f t="shared" si="62"/>
        <v>164.75909154547176</v>
      </c>
      <c r="DR50" s="382">
        <f t="shared" si="62"/>
        <v>182.77482340799489</v>
      </c>
      <c r="DS50" s="382">
        <f t="shared" si="62"/>
        <v>200.70270747942936</v>
      </c>
      <c r="DT50" s="382">
        <f t="shared" si="62"/>
        <v>218.53584287686235</v>
      </c>
      <c r="DU50" s="382">
        <f t="shared" si="62"/>
        <v>236.2677967337699</v>
      </c>
      <c r="DV50" s="382">
        <f t="shared" si="62"/>
        <v>253.89261880870103</v>
      </c>
      <c r="DW50" s="382">
        <f t="shared" si="62"/>
        <v>271.40485091737423</v>
      </c>
      <c r="DX50" s="382">
        <f t="shared" si="62"/>
        <v>288.79953143245842</v>
      </c>
      <c r="DY50" s="382">
        <f t="shared" si="62"/>
        <v>306.07219516790622</v>
      </c>
      <c r="DZ50" s="382">
        <f t="shared" si="62"/>
        <v>323.21886902190181</v>
      </c>
      <c r="EA50" s="382">
        <f t="shared" si="62"/>
        <v>340.2360637941174</v>
      </c>
      <c r="EB50" s="382">
        <f t="shared" si="62"/>
        <v>357.12076261986829</v>
      </c>
      <c r="EC50" s="382">
        <f t="shared" si="62"/>
        <v>373.87040647684694</v>
      </c>
      <c r="ED50" s="382">
        <f t="shared" si="62"/>
        <v>390.48287722083643</v>
      </c>
      <c r="EE50" s="382">
        <f t="shared" si="62"/>
        <v>406.95647859703143</v>
      </c>
      <c r="EF50" s="382">
        <f t="shared" si="62"/>
        <v>423.28991565495846</v>
      </c>
      <c r="EG50" s="382">
        <f t="shared" si="62"/>
        <v>439.48227296945606</v>
      </c>
      <c r="EH50" s="382">
        <f t="shared" si="62"/>
        <v>455.53299203951087</v>
      </c>
      <c r="EI50" s="382">
        <f t="shared" si="62"/>
        <v>471.44184820251814</v>
      </c>
      <c r="EJ50" s="382">
        <f t="shared" si="62"/>
        <v>487.20892736542163</v>
      </c>
      <c r="EK50" s="382">
        <f t="shared" si="62"/>
        <v>502.83460281722552</v>
      </c>
      <c r="EL50" s="382">
        <f t="shared" si="62"/>
        <v>518.31951235080328</v>
      </c>
      <c r="EM50" s="382">
        <f t="shared" si="62"/>
        <v>533.66453588658885</v>
      </c>
      <c r="EN50" s="382">
        <f t="shared" si="62"/>
        <v>548.87077375721162</v>
      </c>
      <c r="EO50" s="382">
        <f t="shared" si="62"/>
        <v>563.93952578099959</v>
      </c>
      <c r="EP50" s="382">
        <f t="shared" si="62"/>
        <v>578.87227122375407</v>
      </c>
      <c r="EQ50" s="382">
        <f t="shared" si="62"/>
        <v>593.67064972254559</v>
      </c>
      <c r="ER50" s="382">
        <f t="shared" si="62"/>
        <v>608.33644322252303</v>
      </c>
      <c r="ES50" s="382">
        <f t="shared" si="62"/>
        <v>622.87155895779642</v>
      </c>
      <c r="ET50" s="382">
        <f t="shared" si="62"/>
        <v>637.27801349033541</v>
      </c>
      <c r="EU50" s="382">
        <f t="shared" si="62"/>
        <v>651.55791780630739</v>
      </c>
      <c r="EV50" s="382">
        <f t="shared" si="62"/>
        <v>665.71346345713653</v>
      </c>
      <c r="EW50" s="521"/>
      <c r="EX50" s="252"/>
      <c r="EY50" s="515">
        <f t="shared" si="63"/>
        <v>390.00000000000006</v>
      </c>
      <c r="EZ50" s="524">
        <v>39000</v>
      </c>
      <c r="FA50" s="382">
        <f t="shared" si="56"/>
        <v>217.54474737725423</v>
      </c>
      <c r="FB50" s="382">
        <f t="shared" si="56"/>
        <v>227.6789025005736</v>
      </c>
      <c r="FC50" s="382">
        <f t="shared" si="56"/>
        <v>237.90218242469359</v>
      </c>
      <c r="FD50" s="382">
        <f t="shared" si="56"/>
        <v>248.21412256655384</v>
      </c>
      <c r="FE50" s="382">
        <f t="shared" si="56"/>
        <v>258.61407911252968</v>
      </c>
      <c r="FF50" s="382">
        <f t="shared" si="56"/>
        <v>269.10123544797176</v>
      </c>
      <c r="FG50" s="382">
        <f t="shared" si="56"/>
        <v>279.67461018382596</v>
      </c>
      <c r="FH50" s="382">
        <f t="shared" si="56"/>
        <v>290.33306661284746</v>
      </c>
      <c r="FI50" s="382">
        <f t="shared" si="56"/>
        <v>301.07532340365162</v>
      </c>
      <c r="FJ50" s="382">
        <f t="shared" si="56"/>
        <v>311.89996632317923</v>
      </c>
      <c r="FK50" s="382">
        <f t="shared" si="56"/>
        <v>322.8054607673605</v>
      </c>
      <c r="FL50" s="382">
        <f t="shared" si="56"/>
        <v>333.79016487579241</v>
      </c>
      <c r="FM50" s="382">
        <f t="shared" si="56"/>
        <v>344.852343008709</v>
      </c>
      <c r="FN50" s="382">
        <f t="shared" si="56"/>
        <v>355.99017937283298</v>
      </c>
      <c r="FO50" s="382">
        <f t="shared" si="56"/>
        <v>367.20179159602259</v>
      </c>
      <c r="FP50" s="382">
        <f t="shared" si="56"/>
        <v>378.48524406801693</v>
      </c>
      <c r="FQ50" s="382">
        <f t="shared" si="51"/>
        <v>389.83856088503967</v>
      </c>
      <c r="FR50" s="382">
        <f t="shared" si="51"/>
        <v>401.25973825851406</v>
      </c>
      <c r="FS50" s="382">
        <f t="shared" si="51"/>
        <v>412.74675627170041</v>
      </c>
      <c r="FT50" s="382">
        <f t="shared" si="51"/>
        <v>424.29758989180772</v>
      </c>
      <c r="FU50" s="382">
        <f t="shared" si="51"/>
        <v>435.91021916828674</v>
      </c>
      <c r="FV50" s="382">
        <f t="shared" si="51"/>
        <v>447.58263856994176</v>
      </c>
      <c r="FW50" s="382">
        <f t="shared" si="51"/>
        <v>459.31286543372357</v>
      </c>
      <c r="FX50" s="382">
        <f t="shared" si="51"/>
        <v>471.09894751623239</v>
      </c>
      <c r="FY50" s="382">
        <f t="shared" si="51"/>
        <v>482.93896965484811</v>
      </c>
      <c r="FZ50" s="382">
        <f t="shared" si="51"/>
        <v>494.83105955892466</v>
      </c>
      <c r="GA50" s="382">
        <f t="shared" si="51"/>
        <v>506.77339276262501</v>
      </c>
      <c r="GB50" s="382">
        <f t="shared" si="51"/>
        <v>518.76419677983165</v>
      </c>
      <c r="GC50" s="382">
        <f t="shared" si="51"/>
        <v>530.80175450827187</v>
      </c>
      <c r="GD50" s="382">
        <f t="shared" si="51"/>
        <v>542.88440693473899</v>
      </c>
      <c r="GE50" s="382">
        <f t="shared" si="44"/>
        <v>555.01055519630131</v>
      </c>
      <c r="GF50" s="382">
        <f t="shared" si="44"/>
        <v>567.17866205386417</v>
      </c>
      <c r="GG50" s="382">
        <f t="shared" si="44"/>
        <v>579.38725283466511</v>
      </c>
      <c r="GH50" s="382">
        <f t="shared" si="44"/>
        <v>591.63491589940566</v>
      </c>
      <c r="GI50" s="382">
        <f t="shared" si="44"/>
        <v>603.92030268802046</v>
      </c>
      <c r="GJ50" s="382">
        <f t="shared" si="44"/>
        <v>616.24212739571499</v>
      </c>
      <c r="GK50" s="382">
        <f t="shared" si="44"/>
        <v>628.59916632804266</v>
      </c>
      <c r="GL50" s="382">
        <f t="shared" si="44"/>
        <v>640.99025698060495</v>
      </c>
      <c r="GM50" s="382">
        <f t="shared" si="44"/>
        <v>653.41429688556809</v>
      </c>
      <c r="GN50" s="382">
        <f t="shared" si="44"/>
        <v>665.8702422636859</v>
      </c>
      <c r="GO50" s="511"/>
      <c r="GP50" s="521"/>
      <c r="GQ50" s="524">
        <v>39000</v>
      </c>
      <c r="GR50" s="583">
        <f t="shared" si="57"/>
        <v>10.802176968156031</v>
      </c>
      <c r="GS50" s="477">
        <f t="shared" si="57"/>
        <v>5.1776062394055984</v>
      </c>
      <c r="GT50" s="477">
        <f t="shared" si="57"/>
        <v>3.3052072494707843</v>
      </c>
      <c r="GU50" s="477">
        <f t="shared" si="57"/>
        <v>2.3709152176518922</v>
      </c>
      <c r="GV50" s="477">
        <f t="shared" si="57"/>
        <v>1.8119145484535273</v>
      </c>
      <c r="GW50" s="477">
        <f t="shared" si="57"/>
        <v>1.4405977106967134</v>
      </c>
      <c r="GX50" s="477">
        <f t="shared" si="57"/>
        <v>1.1765593823412639</v>
      </c>
      <c r="GY50" s="477">
        <f t="shared" si="57"/>
        <v>0.97959500402846622</v>
      </c>
      <c r="GZ50" s="477">
        <f t="shared" si="57"/>
        <v>0.82736697914213753</v>
      </c>
      <c r="HA50" s="477">
        <f t="shared" si="57"/>
        <v>0.70647116767798879</v>
      </c>
      <c r="HB50" s="477">
        <f t="shared" si="57"/>
        <v>0.60837621386072149</v>
      </c>
      <c r="HC50" s="477">
        <f t="shared" si="57"/>
        <v>0.52739322063462157</v>
      </c>
      <c r="HD50" s="477">
        <f t="shared" si="57"/>
        <v>0.45958250669808293</v>
      </c>
      <c r="HE50" s="477">
        <f t="shared" si="57"/>
        <v>0.40212890411382457</v>
      </c>
      <c r="HF50" s="477">
        <f t="shared" si="57"/>
        <v>0.35296694349730884</v>
      </c>
      <c r="HG50" s="477">
        <f t="shared" si="52"/>
        <v>0.31054660023412578</v>
      </c>
      <c r="HH50" s="477">
        <f t="shared" si="52"/>
        <v>0.27368172293853937</v>
      </c>
      <c r="HI50" s="477">
        <f t="shared" si="52"/>
        <v>0.24144898926468331</v>
      </c>
      <c r="HJ50" s="477">
        <f t="shared" si="52"/>
        <v>0.21311877309237992</v>
      </c>
      <c r="HK50" s="477">
        <f t="shared" si="52"/>
        <v>0.18810675352260259</v>
      </c>
      <c r="HL50" s="477">
        <f t="shared" si="52"/>
        <v>0.16593935122084025</v>
      </c>
      <c r="HM50" s="477">
        <f t="shared" si="52"/>
        <v>0.1462285920332756</v>
      </c>
      <c r="HN50" s="477">
        <f t="shared" si="52"/>
        <v>0.12865352830157414</v>
      </c>
      <c r="HO50" s="477">
        <f t="shared" si="52"/>
        <v>0.11294630486837558</v>
      </c>
      <c r="HP50" s="477">
        <f t="shared" si="52"/>
        <v>9.8881568969250044E-2</v>
      </c>
      <c r="HQ50" s="477">
        <f t="shared" si="52"/>
        <v>8.6268323493911184E-2</v>
      </c>
      <c r="HR50" s="477">
        <f t="shared" si="52"/>
        <v>7.4943589956675688E-2</v>
      </c>
      <c r="HS50" s="477">
        <f t="shared" si="52"/>
        <v>6.47674285958693E-2</v>
      </c>
      <c r="HT50" s="477">
        <f t="shared" si="52"/>
        <v>5.5618987902493429E-2</v>
      </c>
      <c r="HU50" s="477">
        <f t="shared" si="45"/>
        <v>4.7393343292293368E-2</v>
      </c>
      <c r="HV50" s="477">
        <f t="shared" si="45"/>
        <v>3.9998946668340703E-2</v>
      </c>
      <c r="HW50" s="477">
        <f t="shared" si="32"/>
        <v>3.3355553204862193E-2</v>
      </c>
      <c r="HX50" s="477">
        <f t="shared" si="32"/>
        <v>2.7392524104906401E-2</v>
      </c>
      <c r="HY50" s="477">
        <f t="shared" si="32"/>
        <v>2.2047427921656978E-2</v>
      </c>
      <c r="HZ50" s="477">
        <f t="shared" si="32"/>
        <v>1.7264880738613375E-2</v>
      </c>
      <c r="IA50" s="477">
        <f t="shared" si="32"/>
        <v>1.2995578780901906E-2</v>
      </c>
      <c r="IB50" s="477">
        <f t="shared" si="32"/>
        <v>9.1954870757460852E-3</v>
      </c>
      <c r="IC50" s="477">
        <f t="shared" si="32"/>
        <v>5.8251554450118193E-3</v>
      </c>
      <c r="ID50" s="477">
        <f t="shared" si="32"/>
        <v>2.84913900748968E-3</v>
      </c>
      <c r="IE50" s="477">
        <f t="shared" si="46"/>
        <v>2.3550493591521492E-4</v>
      </c>
    </row>
    <row r="51" spans="1:320" ht="36">
      <c r="J51" s="526" t="s">
        <v>169</v>
      </c>
      <c r="K51" s="499">
        <f>Konstanten!F15</f>
        <v>36089.238845</v>
      </c>
      <c r="L51" s="502">
        <f>K51*0.0003048</f>
        <v>10.999999999956</v>
      </c>
      <c r="M51" s="384">
        <f>K51/100</f>
        <v>360.89238845</v>
      </c>
      <c r="N51" s="552"/>
      <c r="O51" s="263"/>
      <c r="P51" s="252">
        <f t="shared" si="16"/>
        <v>-26.499999999714504</v>
      </c>
      <c r="Q51" s="552">
        <f>$Q$11-Konstanten!$C$33*K51</f>
        <v>246.65000000028547</v>
      </c>
      <c r="R51" s="552">
        <f>SQRT(RLuft_N*1.4*Q51)*m_s_→_kt</f>
        <v>611.9939679009633</v>
      </c>
      <c r="S51" s="263">
        <f>(1-K51*L/($Q$11))^g_RL</f>
        <v>0.26239678180612608</v>
      </c>
      <c r="T51" s="492"/>
      <c r="U51" s="527"/>
      <c r="V51" s="279"/>
      <c r="X51" s="525">
        <v>40000</v>
      </c>
      <c r="Y51" s="410">
        <f>SQRT(5*((((1/$S57)*(((1+0.2*(Y$10/$R$11)^2)^3.5)-1))+1)^(1/3.5)-1))</f>
        <v>3.0851320598810173E-2</v>
      </c>
      <c r="Z51" s="410">
        <f t="shared" si="64"/>
        <v>6.1685428663341403E-2</v>
      </c>
      <c r="AA51" s="410">
        <f t="shared" si="64"/>
        <v>9.2485219178451539E-2</v>
      </c>
      <c r="AB51" s="410">
        <f t="shared" si="64"/>
        <v>0.12323380043165566</v>
      </c>
      <c r="AC51" s="410">
        <f t="shared" si="64"/>
        <v>0.15391459637890439</v>
      </c>
      <c r="AD51" s="410">
        <f t="shared" si="64"/>
        <v>0.18451144401548855</v>
      </c>
      <c r="AE51" s="410">
        <f t="shared" si="64"/>
        <v>0.21500868432499742</v>
      </c>
      <c r="AF51" s="410">
        <f t="shared" si="64"/>
        <v>0.24539124556826453</v>
      </c>
      <c r="AG51" s="410">
        <f t="shared" si="64"/>
        <v>0.27564471789271938</v>
      </c>
      <c r="AH51" s="410">
        <f t="shared" si="64"/>
        <v>0.3057554184803194</v>
      </c>
      <c r="AI51" s="410">
        <f t="shared" si="64"/>
        <v>0.3357104466996908</v>
      </c>
      <c r="AJ51" s="410">
        <f t="shared" si="64"/>
        <v>0.36549772897492838</v>
      </c>
      <c r="AK51" s="410">
        <f t="shared" si="64"/>
        <v>0.39510605332031046</v>
      </c>
      <c r="AL51" s="410">
        <f t="shared" si="64"/>
        <v>0.42452509370972341</v>
      </c>
      <c r="AM51" s="410">
        <f t="shared" si="64"/>
        <v>0.4537454246451848</v>
      </c>
      <c r="AN51" s="410">
        <f t="shared" si="64"/>
        <v>0.48275852645591483</v>
      </c>
      <c r="AO51" s="410">
        <f t="shared" si="64"/>
        <v>0.51155678199557053</v>
      </c>
      <c r="AP51" s="410">
        <f t="shared" si="64"/>
        <v>0.54013346550919761</v>
      </c>
      <c r="AQ51" s="410">
        <f t="shared" si="64"/>
        <v>0.56848272451349446</v>
      </c>
      <c r="AR51" s="410">
        <f t="shared" si="64"/>
        <v>0.59659955557631006</v>
      </c>
      <c r="AS51" s="410">
        <f t="shared" si="64"/>
        <v>0.6244797748961044</v>
      </c>
      <c r="AT51" s="410">
        <f t="shared" si="64"/>
        <v>0.65211998457301434</v>
      </c>
      <c r="AU51" s="410">
        <f t="shared" si="64"/>
        <v>0.67951753543393956</v>
      </c>
      <c r="AV51" s="410">
        <f t="shared" si="64"/>
        <v>0.70667048722864678</v>
      </c>
      <c r="AW51" s="410">
        <f t="shared" si="64"/>
        <v>0.73357756695598708</v>
      </c>
      <c r="AX51" s="410">
        <f t="shared" si="64"/>
        <v>0.76023812601295215</v>
      </c>
      <c r="AY51" s="410">
        <f t="shared" si="64"/>
        <v>0.78665209678727299</v>
      </c>
      <c r="AZ51" s="410">
        <f t="shared" si="64"/>
        <v>0.81281994924008893</v>
      </c>
      <c r="BA51" s="410">
        <f t="shared" si="64"/>
        <v>0.83874264795075959</v>
      </c>
      <c r="BB51" s="410">
        <f t="shared" si="64"/>
        <v>0.8644216100235359</v>
      </c>
      <c r="BC51" s="410">
        <f t="shared" si="64"/>
        <v>0.88985866418691828</v>
      </c>
      <c r="BD51" s="410">
        <f t="shared" si="64"/>
        <v>0.91505601135225412</v>
      </c>
      <c r="BE51" s="410">
        <f t="shared" si="64"/>
        <v>0.94001618683926436</v>
      </c>
      <c r="BF51" s="410">
        <f t="shared" si="64"/>
        <v>0.96474202442308077</v>
      </c>
      <c r="BG51" s="410">
        <f t="shared" si="64"/>
        <v>0.98923662231033893</v>
      </c>
      <c r="BH51" s="410">
        <f t="shared" si="64"/>
        <v>1.0135033111107725</v>
      </c>
      <c r="BI51" s="410">
        <f t="shared" si="64"/>
        <v>1.0375456238353977</v>
      </c>
      <c r="BJ51" s="410">
        <f t="shared" si="64"/>
        <v>1.061367267922525</v>
      </c>
      <c r="BK51" s="410">
        <f t="shared" si="64"/>
        <v>1.084972099268025</v>
      </c>
      <c r="BL51" s="410">
        <f t="shared" si="64"/>
        <v>1.108364098216053</v>
      </c>
      <c r="BM51" s="253"/>
      <c r="BN51" s="252"/>
      <c r="BO51" s="537">
        <f t="shared" si="59"/>
        <v>400.00000000000006</v>
      </c>
      <c r="BP51" s="525">
        <v>40000</v>
      </c>
      <c r="BQ51" s="382">
        <f t="shared" si="60"/>
        <v>246.69695020203005</v>
      </c>
      <c r="BR51" s="382">
        <f>$Q57*(1+0.2*Z51^2)</f>
        <v>246.83770290401398</v>
      </c>
      <c r="BS51" s="382">
        <f t="shared" si="60"/>
        <v>247.07194264084615</v>
      </c>
      <c r="BT51" s="382">
        <f t="shared" si="60"/>
        <v>247.39915118188043</v>
      </c>
      <c r="BU51" s="382">
        <f t="shared" si="60"/>
        <v>247.81861074908753</v>
      </c>
      <c r="BV51" s="382">
        <f t="shared" si="60"/>
        <v>248.32941154816305</v>
      </c>
      <c r="BW51" s="382">
        <f t="shared" si="60"/>
        <v>248.93046115559895</v>
      </c>
      <c r="BX51" s="382">
        <f t="shared" si="60"/>
        <v>249.62049555604241</v>
      </c>
      <c r="BY51" s="382">
        <f t="shared" si="60"/>
        <v>250.39809159530242</v>
      </c>
      <c r="BZ51" s="382">
        <f t="shared" si="60"/>
        <v>251.26168059385071</v>
      </c>
      <c r="CA51" s="382">
        <f t="shared" si="60"/>
        <v>252.20956285389693</v>
      </c>
      <c r="CB51" s="382">
        <f t="shared" si="60"/>
        <v>253.23992278993734</v>
      </c>
      <c r="CC51" s="382">
        <f t="shared" si="60"/>
        <v>254.35084441752355</v>
      </c>
      <c r="CD51" s="382">
        <f t="shared" si="60"/>
        <v>255.54032694701576</v>
      </c>
      <c r="CE51" s="382">
        <f t="shared" si="60"/>
        <v>256.80630024714958</v>
      </c>
      <c r="CF51" s="382">
        <f t="shared" si="60"/>
        <v>258.14663996608726</v>
      </c>
      <c r="CG51" s="382">
        <f t="shared" si="60"/>
        <v>259.55918212392532</v>
      </c>
      <c r="CH51" s="382">
        <f t="shared" si="60"/>
        <v>261.04173701906888</v>
      </c>
      <c r="CI51" s="382">
        <f t="shared" si="60"/>
        <v>262.59210232022286</v>
      </c>
      <c r="CJ51" s="263">
        <f t="shared" si="60"/>
        <v>264.20807524490965</v>
      </c>
      <c r="CK51" s="382">
        <f t="shared" si="60"/>
        <v>265.88746375346096</v>
      </c>
      <c r="CL51" s="382">
        <f t="shared" si="60"/>
        <v>267.62809671360839</v>
      </c>
      <c r="CM51" s="382">
        <f t="shared" si="60"/>
        <v>269.42783301457143</v>
      </c>
      <c r="CN51" s="382">
        <f t="shared" si="60"/>
        <v>271.28456963054197</v>
      </c>
      <c r="CO51" s="382">
        <f t="shared" si="60"/>
        <v>273.19624865148512</v>
      </c>
      <c r="CP51" s="382">
        <f t="shared" si="60"/>
        <v>275.16086331418501</v>
      </c>
      <c r="CQ51" s="382">
        <f t="shared" si="60"/>
        <v>277.17646307849287</v>
      </c>
      <c r="CR51" s="382">
        <f t="shared" si="60"/>
        <v>279.24115780298558</v>
      </c>
      <c r="CS51" s="382">
        <f t="shared" si="60"/>
        <v>281.35312108089607</v>
      </c>
      <c r="CT51" s="382">
        <f t="shared" si="60"/>
        <v>283.51059280153675</v>
      </c>
      <c r="CU51" s="382">
        <f t="shared" si="60"/>
        <v>285.71188100478275</v>
      </c>
      <c r="CV51" s="382">
        <f t="shared" si="60"/>
        <v>287.95536309681216</v>
      </c>
      <c r="CW51" s="382">
        <f t="shared" si="60"/>
        <v>290.23948649452336</v>
      </c>
      <c r="CX51" s="382">
        <f t="shared" si="60"/>
        <v>292.56276876412488</v>
      </c>
      <c r="CY51" s="382">
        <f t="shared" si="60"/>
        <v>294.92379731659906</v>
      </c>
      <c r="CZ51" s="382">
        <f t="shared" si="60"/>
        <v>297.32122871928891</v>
      </c>
      <c r="DA51" s="382">
        <f t="shared" si="60"/>
        <v>299.75378767895995</v>
      </c>
      <c r="DB51" s="382">
        <f t="shared" si="60"/>
        <v>302.22026574750936</v>
      </c>
      <c r="DC51" s="382">
        <f t="shared" si="60"/>
        <v>304.71951979718483</v>
      </c>
      <c r="DD51" s="382">
        <f t="shared" si="60"/>
        <v>307.25047030784168</v>
      </c>
      <c r="DE51" s="521"/>
      <c r="DF51" s="252"/>
      <c r="DG51" s="537">
        <f t="shared" si="61"/>
        <v>400.00000000000006</v>
      </c>
      <c r="DH51" s="525">
        <v>40000</v>
      </c>
      <c r="DI51" s="382">
        <f t="shared" si="62"/>
        <v>18.880822020667505</v>
      </c>
      <c r="DJ51" s="382">
        <f>Z51*$R57</f>
        <v>37.751110074232876</v>
      </c>
      <c r="DK51" s="382">
        <f t="shared" si="62"/>
        <v>56.600395994656814</v>
      </c>
      <c r="DL51" s="382">
        <f t="shared" si="62"/>
        <v>75.418342155838985</v>
      </c>
      <c r="DM51" s="382">
        <f t="shared" si="62"/>
        <v>94.194804118856581</v>
      </c>
      <c r="DN51" s="382">
        <f t="shared" si="62"/>
        <v>112.91989022237028</v>
      </c>
      <c r="DO51" s="382">
        <f t="shared" si="62"/>
        <v>131.58401724283797</v>
      </c>
      <c r="DP51" s="382">
        <f t="shared" si="62"/>
        <v>150.17796136684672</v>
      </c>
      <c r="DQ51" s="382">
        <f t="shared" si="62"/>
        <v>168.69290385158598</v>
      </c>
      <c r="DR51" s="382">
        <f t="shared" si="62"/>
        <v>187.12047089498864</v>
      </c>
      <c r="DS51" s="382">
        <f t="shared" si="62"/>
        <v>205.45276738850851</v>
      </c>
      <c r="DT51" s="382">
        <f t="shared" si="62"/>
        <v>223.68240437655479</v>
      </c>
      <c r="DU51" s="382">
        <f t="shared" si="62"/>
        <v>241.80252019152951</v>
      </c>
      <c r="DV51" s="382">
        <f t="shared" si="62"/>
        <v>259.80679536776807</v>
      </c>
      <c r="DW51" s="382">
        <f t="shared" si="62"/>
        <v>277.68946155738746</v>
      </c>
      <c r="DX51" s="382">
        <f t="shared" si="62"/>
        <v>295.44530477328618</v>
      </c>
      <c r="DY51" s="382">
        <f t="shared" si="62"/>
        <v>313.06966336787133</v>
      </c>
      <c r="DZ51" s="382">
        <f t="shared" si="62"/>
        <v>330.55842121970034</v>
      </c>
      <c r="EA51" s="382">
        <f t="shared" si="62"/>
        <v>347.90799664431205</v>
      </c>
      <c r="EB51" s="382">
        <f t="shared" si="62"/>
        <v>365.1153275714255</v>
      </c>
      <c r="EC51" s="382">
        <f t="shared" si="62"/>
        <v>382.17785353974705</v>
      </c>
      <c r="ED51" s="382">
        <f t="shared" si="62"/>
        <v>399.09349505506663</v>
      </c>
      <c r="EE51" s="382">
        <f t="shared" si="62"/>
        <v>415.86063083943446</v>
      </c>
      <c r="EF51" s="382">
        <f t="shared" si="62"/>
        <v>432.47807347141708</v>
      </c>
      <c r="EG51" s="382">
        <f t="shared" si="62"/>
        <v>448.9450438819938</v>
      </c>
      <c r="EH51" s="382">
        <f t="shared" si="62"/>
        <v>465.26114513003785</v>
      </c>
      <c r="EI51" s="382">
        <f t="shared" si="62"/>
        <v>481.42633583724853</v>
      </c>
      <c r="EJ51" s="382">
        <f t="shared" si="62"/>
        <v>497.44090361700705</v>
      </c>
      <c r="EK51" s="382">
        <f t="shared" si="62"/>
        <v>513.30543878606022</v>
      </c>
      <c r="EL51" s="382">
        <f t="shared" si="62"/>
        <v>529.02080860365766</v>
      </c>
      <c r="EM51" s="382">
        <f t="shared" si="62"/>
        <v>544.58813224060509</v>
      </c>
      <c r="EN51" s="382">
        <f t="shared" si="62"/>
        <v>560.00875664136493</v>
      </c>
      <c r="EO51" s="382">
        <f t="shared" si="62"/>
        <v>575.28423340630582</v>
      </c>
      <c r="EP51" s="382">
        <f t="shared" si="62"/>
        <v>590.41629678870686</v>
      </c>
      <c r="EQ51" s="382">
        <f t="shared" si="62"/>
        <v>605.40684287233137</v>
      </c>
      <c r="ER51" s="382">
        <f t="shared" si="62"/>
        <v>620.25790997023648</v>
      </c>
      <c r="ES51" s="382">
        <f t="shared" si="62"/>
        <v>634.97166026384264</v>
      </c>
      <c r="ET51" s="382">
        <f t="shared" si="62"/>
        <v>649.55036268302149</v>
      </c>
      <c r="EU51" s="382">
        <f t="shared" si="62"/>
        <v>663.99637701277584</v>
      </c>
      <c r="EV51" s="382">
        <f t="shared" si="62"/>
        <v>678.31213919970764</v>
      </c>
      <c r="EW51" s="521"/>
      <c r="EX51" s="252"/>
      <c r="EY51" s="515">
        <f t="shared" si="63"/>
        <v>400.00000000000006</v>
      </c>
      <c r="EZ51" s="525">
        <v>40000</v>
      </c>
      <c r="FA51" s="382">
        <f t="shared" si="56"/>
        <v>223.54695020203013</v>
      </c>
      <c r="FB51" s="382">
        <f t="shared" si="56"/>
        <v>233.68770290401406</v>
      </c>
      <c r="FC51" s="382">
        <f t="shared" si="56"/>
        <v>243.92194264084623</v>
      </c>
      <c r="FD51" s="382">
        <f t="shared" si="56"/>
        <v>254.24915118188051</v>
      </c>
      <c r="FE51" s="382">
        <f t="shared" si="56"/>
        <v>264.66861074908763</v>
      </c>
      <c r="FF51" s="382">
        <f t="shared" si="56"/>
        <v>275.1794115481631</v>
      </c>
      <c r="FG51" s="382">
        <f t="shared" si="56"/>
        <v>285.78046115559903</v>
      </c>
      <c r="FH51" s="382">
        <f t="shared" si="56"/>
        <v>296.47049555604247</v>
      </c>
      <c r="FI51" s="382">
        <f t="shared" si="56"/>
        <v>307.24809159530253</v>
      </c>
      <c r="FJ51" s="382">
        <f t="shared" si="56"/>
        <v>318.11168059385079</v>
      </c>
      <c r="FK51" s="382">
        <f t="shared" si="56"/>
        <v>329.05956285389698</v>
      </c>
      <c r="FL51" s="382">
        <f t="shared" si="56"/>
        <v>340.08992278993742</v>
      </c>
      <c r="FM51" s="382">
        <f t="shared" si="56"/>
        <v>351.20084441752363</v>
      </c>
      <c r="FN51" s="382">
        <f t="shared" si="56"/>
        <v>362.39032694701586</v>
      </c>
      <c r="FO51" s="382">
        <f t="shared" si="56"/>
        <v>373.65630024714966</v>
      </c>
      <c r="FP51" s="382">
        <f t="shared" si="56"/>
        <v>384.99663996608734</v>
      </c>
      <c r="FQ51" s="382">
        <f t="shared" si="51"/>
        <v>396.4091821239254</v>
      </c>
      <c r="FR51" s="382">
        <f t="shared" si="51"/>
        <v>407.89173701906896</v>
      </c>
      <c r="FS51" s="382">
        <f t="shared" si="51"/>
        <v>419.44210232022294</v>
      </c>
      <c r="FT51" s="382">
        <f t="shared" si="51"/>
        <v>431.05807524490973</v>
      </c>
      <c r="FU51" s="382">
        <f t="shared" si="51"/>
        <v>442.73746375346104</v>
      </c>
      <c r="FV51" s="382">
        <f t="shared" si="51"/>
        <v>454.47809671360847</v>
      </c>
      <c r="FW51" s="382">
        <f t="shared" si="51"/>
        <v>466.27783301457151</v>
      </c>
      <c r="FX51" s="382">
        <f t="shared" si="51"/>
        <v>478.13456963054205</v>
      </c>
      <c r="FY51" s="382">
        <f t="shared" si="51"/>
        <v>490.0462486514852</v>
      </c>
      <c r="FZ51" s="382">
        <f t="shared" si="51"/>
        <v>502.01086331418509</v>
      </c>
      <c r="GA51" s="382">
        <f t="shared" si="51"/>
        <v>514.02646307849295</v>
      </c>
      <c r="GB51" s="382">
        <f t="shared" si="51"/>
        <v>526.09115780298566</v>
      </c>
      <c r="GC51" s="382">
        <f t="shared" si="51"/>
        <v>538.20312108089615</v>
      </c>
      <c r="GD51" s="382">
        <f t="shared" si="51"/>
        <v>550.36059280153677</v>
      </c>
      <c r="GE51" s="382">
        <f t="shared" si="44"/>
        <v>562.56188100478278</v>
      </c>
      <c r="GF51" s="382">
        <f t="shared" si="44"/>
        <v>574.80536309681224</v>
      </c>
      <c r="GG51" s="382">
        <f t="shared" si="44"/>
        <v>587.08948649452338</v>
      </c>
      <c r="GH51" s="382">
        <f t="shared" si="44"/>
        <v>599.41276876412485</v>
      </c>
      <c r="GI51" s="382">
        <f t="shared" si="44"/>
        <v>611.77379731659903</v>
      </c>
      <c r="GJ51" s="382">
        <f t="shared" si="44"/>
        <v>624.17122871928893</v>
      </c>
      <c r="GK51" s="382">
        <f t="shared" si="44"/>
        <v>636.60378767895997</v>
      </c>
      <c r="GL51" s="382">
        <f t="shared" si="44"/>
        <v>649.07026574750944</v>
      </c>
      <c r="GM51" s="382">
        <f t="shared" si="44"/>
        <v>661.56951979718485</v>
      </c>
      <c r="GN51" s="382">
        <f t="shared" si="44"/>
        <v>674.10047030784176</v>
      </c>
      <c r="GO51" s="511"/>
      <c r="GP51" s="521"/>
      <c r="GQ51" s="525">
        <v>40000</v>
      </c>
      <c r="GR51" s="582">
        <f t="shared" si="57"/>
        <v>10.839894998074186</v>
      </c>
      <c r="GS51" s="476">
        <f t="shared" si="57"/>
        <v>5.1902206966761018</v>
      </c>
      <c r="GT51" s="476">
        <f t="shared" si="57"/>
        <v>3.3095448071400932</v>
      </c>
      <c r="GU51" s="476">
        <f t="shared" si="57"/>
        <v>2.3711845674957761</v>
      </c>
      <c r="GV51" s="476">
        <f t="shared" si="57"/>
        <v>1.8098005322578552</v>
      </c>
      <c r="GW51" s="476">
        <f t="shared" si="57"/>
        <v>1.4369436687040633</v>
      </c>
      <c r="GX51" s="476">
        <f t="shared" si="57"/>
        <v>1.1718478212151853</v>
      </c>
      <c r="GY51" s="476">
        <f t="shared" si="57"/>
        <v>0.974127847106941</v>
      </c>
      <c r="GZ51" s="476">
        <f t="shared" si="57"/>
        <v>0.82134567951723536</v>
      </c>
      <c r="HA51" s="476">
        <f t="shared" si="57"/>
        <v>0.7000367681437375</v>
      </c>
      <c r="HB51" s="476">
        <f t="shared" si="57"/>
        <v>0.60163120232714917</v>
      </c>
      <c r="HC51" s="476">
        <f t="shared" si="57"/>
        <v>0.52041428443078674</v>
      </c>
      <c r="HD51" s="476">
        <f t="shared" si="57"/>
        <v>0.45242838717868089</v>
      </c>
      <c r="HE51" s="476">
        <f t="shared" si="57"/>
        <v>0.39484545211389194</v>
      </c>
      <c r="HF51" s="476">
        <f t="shared" si="57"/>
        <v>0.34559049577014517</v>
      </c>
      <c r="HG51" s="476">
        <f t="shared" si="52"/>
        <v>0.30310630680531392</v>
      </c>
      <c r="HH51" s="476">
        <f t="shared" si="52"/>
        <v>0.26620119579624135</v>
      </c>
      <c r="HI51" s="476">
        <f t="shared" si="52"/>
        <v>0.23394749864191261</v>
      </c>
      <c r="HJ51" s="476">
        <f t="shared" si="52"/>
        <v>0.20561213414431703</v>
      </c>
      <c r="HK51" s="478">
        <f t="shared" si="52"/>
        <v>0.18060799614221679</v>
      </c>
      <c r="HL51" s="476">
        <f t="shared" si="52"/>
        <v>0.15845923475891757</v>
      </c>
      <c r="HM51" s="476">
        <f t="shared" si="52"/>
        <v>0.13877600698778594</v>
      </c>
      <c r="HN51" s="476">
        <f t="shared" si="52"/>
        <v>0.1212358142038296</v>
      </c>
      <c r="HO51" s="476">
        <f t="shared" si="52"/>
        <v>0.10556950504484351</v>
      </c>
      <c r="HP51" s="476">
        <f t="shared" si="52"/>
        <v>9.1550637053685671E-2</v>
      </c>
      <c r="HQ51" s="476">
        <f t="shared" si="52"/>
        <v>7.8987292553466731E-2</v>
      </c>
      <c r="HR51" s="476">
        <f t="shared" si="52"/>
        <v>6.7715712279324186E-2</v>
      </c>
      <c r="HS51" s="476">
        <f t="shared" si="52"/>
        <v>5.7595292179746446E-2</v>
      </c>
      <c r="HT51" s="476">
        <f t="shared" si="52"/>
        <v>4.8504614238488515E-2</v>
      </c>
      <c r="HU51" s="476">
        <f t="shared" si="45"/>
        <v>4.0338269971279858E-2</v>
      </c>
      <c r="HV51" s="476">
        <f t="shared" si="45"/>
        <v>3.3004297560117753E-2</v>
      </c>
      <c r="HW51" s="476">
        <f t="shared" si="32"/>
        <v>2.6422098368942486E-2</v>
      </c>
      <c r="HX51" s="476">
        <f t="shared" si="32"/>
        <v>2.0520731149396679E-2</v>
      </c>
      <c r="HY51" s="476">
        <f t="shared" si="32"/>
        <v>1.5237506187329329E-2</v>
      </c>
      <c r="HZ51" s="476">
        <f t="shared" si="32"/>
        <v>1.0516819423546441E-2</v>
      </c>
      <c r="IA51" s="476">
        <f t="shared" si="32"/>
        <v>6.3091799171738636E-3</v>
      </c>
      <c r="IB51" s="476">
        <f t="shared" si="32"/>
        <v>2.570394109304278E-3</v>
      </c>
      <c r="IC51" s="476">
        <f t="shared" si="32"/>
        <v>7.3912195742447339E-4</v>
      </c>
      <c r="ID51" s="476">
        <f t="shared" si="32"/>
        <v>3.654925387558689E-3</v>
      </c>
      <c r="IE51" s="476">
        <f t="shared" si="46"/>
        <v>6.2090424871872893E-3</v>
      </c>
    </row>
    <row r="52" spans="1:320" s="90" customFormat="1" ht="17.45" customHeight="1">
      <c r="A52" s="173"/>
      <c r="B52" s="182"/>
      <c r="C52" s="91"/>
      <c r="D52" s="189"/>
      <c r="E52" s="91"/>
      <c r="F52" s="116"/>
      <c r="G52" s="116"/>
      <c r="H52" s="116"/>
      <c r="I52" s="116"/>
      <c r="J52" s="2"/>
      <c r="K52" s="605"/>
      <c r="L52" s="10"/>
      <c r="M52" s="178"/>
      <c r="N52" s="2"/>
      <c r="O52" s="20"/>
      <c r="P52" s="9"/>
      <c r="Q52" s="9"/>
      <c r="R52" s="56"/>
      <c r="S52" s="154"/>
      <c r="T52" s="155"/>
      <c r="U52" s="155"/>
      <c r="V52" s="279"/>
      <c r="W52" s="92"/>
      <c r="X52" s="524">
        <v>41000</v>
      </c>
      <c r="Y52" s="410">
        <f t="shared" ref="Y52:BL58" si="65">SQRT(5*((((1/$S58)*(((1+0.2*(Y$10/$R$11)^2)^3.5)-1))+1)^(1/3.5)-1))</f>
        <v>3.160152628862968E-2</v>
      </c>
      <c r="Z52" s="410">
        <f>SQRT(5*((((1/$S58)*(((1+0.2*(Z$10/$R$11)^2)^3.5)-1))+1)^(1/3.5)-1))</f>
        <v>6.3184313552869534E-2</v>
      </c>
      <c r="AA52" s="410">
        <f t="shared" si="65"/>
        <v>9.4729745703347426E-2</v>
      </c>
      <c r="AB52" s="410">
        <f t="shared" si="65"/>
        <v>0.12621945043161384</v>
      </c>
      <c r="AC52" s="410">
        <f t="shared" si="65"/>
        <v>0.15763541594581107</v>
      </c>
      <c r="AD52" s="410">
        <f t="shared" si="65"/>
        <v>0.18896010170758848</v>
      </c>
      <c r="AE52" s="410">
        <f t="shared" si="65"/>
        <v>0.2201765414714561</v>
      </c>
      <c r="AF52" s="410">
        <f t="shared" si="65"/>
        <v>0.25126843716547492</v>
      </c>
      <c r="AG52" s="410">
        <f t="shared" si="65"/>
        <v>0.28222024242609506</v>
      </c>
      <c r="AH52" s="410">
        <f t="shared" si="65"/>
        <v>0.31301723489632277</v>
      </c>
      <c r="AI52" s="410">
        <f t="shared" si="65"/>
        <v>0.34364557670283036</v>
      </c>
      <c r="AJ52" s="410">
        <f t="shared" si="65"/>
        <v>0.37409236283093666</v>
      </c>
      <c r="AK52" s="410">
        <f t="shared" si="65"/>
        <v>0.40434565740458878</v>
      </c>
      <c r="AL52" s="410">
        <f t="shared" si="65"/>
        <v>0.43439451814263574</v>
      </c>
      <c r="AM52" s="410">
        <f t="shared" si="65"/>
        <v>0.46422900949461948</v>
      </c>
      <c r="AN52" s="410">
        <f t="shared" si="65"/>
        <v>0.49384020515388677</v>
      </c>
      <c r="AO52" s="410">
        <f t="shared" si="65"/>
        <v>0.52322018080046162</v>
      </c>
      <c r="AP52" s="410">
        <f t="shared" si="65"/>
        <v>0.55236199803996411</v>
      </c>
      <c r="AQ52" s="410">
        <f t="shared" si="65"/>
        <v>0.58125968057896626</v>
      </c>
      <c r="AR52" s="410">
        <f t="shared" si="65"/>
        <v>0.60990818371471245</v>
      </c>
      <c r="AS52" s="410">
        <f t="shared" si="65"/>
        <v>0.63830335822177242</v>
      </c>
      <c r="AT52" s="410">
        <f t="shared" si="65"/>
        <v>0.6664419096944848</v>
      </c>
      <c r="AU52" s="410">
        <f t="shared" si="65"/>
        <v>0.69432135435741127</v>
      </c>
      <c r="AV52" s="410">
        <f t="shared" si="65"/>
        <v>0.72193997229123552</v>
      </c>
      <c r="AW52" s="410">
        <f t="shared" si="65"/>
        <v>0.74929675894363246</v>
      </c>
      <c r="AX52" s="410">
        <f t="shared" si="65"/>
        <v>0.77639137570828143</v>
      </c>
      <c r="AY52" s="410">
        <f t="shared" si="65"/>
        <v>0.80322410026403324</v>
      </c>
      <c r="AZ52" s="410">
        <f t="shared" si="65"/>
        <v>0.82979577727427878</v>
      </c>
      <c r="BA52" s="410">
        <f t="shared" si="65"/>
        <v>0.85610776995593307</v>
      </c>
      <c r="BB52" s="410">
        <f t="shared" si="65"/>
        <v>0.88216191294087221</v>
      </c>
      <c r="BC52" s="410">
        <f t="shared" si="65"/>
        <v>0.90796046677151321</v>
      </c>
      <c r="BD52" s="410">
        <f t="shared" si="65"/>
        <v>0.93350607429763233</v>
      </c>
      <c r="BE52" s="410">
        <f t="shared" si="65"/>
        <v>0.95880171917428536</v>
      </c>
      <c r="BF52" s="410">
        <f t="shared" si="65"/>
        <v>0.98385068660093089</v>
      </c>
      <c r="BG52" s="410">
        <f t="shared" si="65"/>
        <v>1.0086565263897758</v>
      </c>
      <c r="BH52" s="410">
        <f t="shared" si="65"/>
        <v>1.0332230184066231</v>
      </c>
      <c r="BI52" s="410">
        <f t="shared" si="65"/>
        <v>1.0575541403897026</v>
      </c>
      <c r="BJ52" s="410">
        <f t="shared" si="65"/>
        <v>1.0816540381207114</v>
      </c>
      <c r="BK52" s="410">
        <f t="shared" si="65"/>
        <v>1.1055269978969158</v>
      </c>
      <c r="BL52" s="410">
        <f t="shared" si="65"/>
        <v>1.1291774212330434</v>
      </c>
      <c r="BM52" s="253"/>
      <c r="BN52" s="252"/>
      <c r="BO52" s="537">
        <f t="shared" si="59"/>
        <v>410</v>
      </c>
      <c r="BP52" s="524">
        <v>41000</v>
      </c>
      <c r="BQ52" s="382">
        <f t="shared" si="60"/>
        <v>246.69926143490031</v>
      </c>
      <c r="BR52" s="382">
        <f t="shared" si="60"/>
        <v>246.84693577161894</v>
      </c>
      <c r="BS52" s="382">
        <f t="shared" si="60"/>
        <v>247.09267154838105</v>
      </c>
      <c r="BT52" s="382">
        <f t="shared" si="60"/>
        <v>247.43589118379515</v>
      </c>
      <c r="BU52" s="382">
        <f t="shared" si="60"/>
        <v>247.87579513932758</v>
      </c>
      <c r="BV52" s="382">
        <f t="shared" si="60"/>
        <v>248.41137073110252</v>
      </c>
      <c r="BW52" s="382">
        <f t="shared" si="60"/>
        <v>249.04140309522506</v>
      </c>
      <c r="BX52" s="382">
        <f t="shared" si="60"/>
        <v>249.76448805445207</v>
      </c>
      <c r="BY52" s="382">
        <f t="shared" si="60"/>
        <v>250.57904659959715</v>
      </c>
      <c r="BZ52" s="382">
        <f t="shared" si="60"/>
        <v>251.48334067541165</v>
      </c>
      <c r="CA52" s="382">
        <f t="shared" si="60"/>
        <v>252.47548994813189</v>
      </c>
      <c r="CB52" s="382">
        <f t="shared" si="60"/>
        <v>253.55348923011019</v>
      </c>
      <c r="CC52" s="382">
        <f t="shared" si="60"/>
        <v>254.7152262451379</v>
      </c>
      <c r="CD52" s="382">
        <f t="shared" si="60"/>
        <v>255.95849943501673</v>
      </c>
      <c r="CE52" s="382">
        <f t="shared" si="60"/>
        <v>257.28103553211872</v>
      </c>
      <c r="CF52" s="382">
        <f t="shared" si="60"/>
        <v>258.68050665241077</v>
      </c>
      <c r="CG52" s="382">
        <f t="shared" si="60"/>
        <v>260.15454669698067</v>
      </c>
      <c r="CH52" s="382">
        <f t="shared" si="60"/>
        <v>261.70076688581031</v>
      </c>
      <c r="CI52" s="382">
        <f t="shared" si="60"/>
        <v>263.3167702838328</v>
      </c>
      <c r="CJ52" s="382">
        <f t="shared" si="60"/>
        <v>265.00016521487004</v>
      </c>
      <c r="CK52" s="382">
        <f t="shared" si="60"/>
        <v>266.74857749275003</v>
      </c>
      <c r="CL52" s="382">
        <f t="shared" si="60"/>
        <v>268.55966142989223</v>
      </c>
      <c r="CM52" s="382">
        <f t="shared" si="60"/>
        <v>270.43110961134596</v>
      </c>
      <c r="CN52" s="382">
        <f t="shared" si="60"/>
        <v>272.36066144628649</v>
      </c>
      <c r="CO52" s="382">
        <f t="shared" si="60"/>
        <v>274.34611052916802</v>
      </c>
      <c r="CP52" s="382">
        <f t="shared" si="60"/>
        <v>276.38531085913183</v>
      </c>
      <c r="CQ52" s="382">
        <f t="shared" si="60"/>
        <v>278.47618197900425</v>
      </c>
      <c r="CR52" s="382">
        <f t="shared" si="60"/>
        <v>280.61671310459701</v>
      </c>
      <c r="CS52" s="382">
        <f t="shared" si="60"/>
        <v>282.80496632132912</v>
      </c>
      <c r="CT52" s="382">
        <f t="shared" si="60"/>
        <v>285.0390789288345</v>
      </c>
      <c r="CU52" s="382">
        <f t="shared" si="60"/>
        <v>287.31726501557733</v>
      </c>
      <c r="CV52" s="382">
        <f t="shared" si="60"/>
        <v>289.63781634495734</v>
      </c>
      <c r="CW52" s="382">
        <f t="shared" si="60"/>
        <v>291.99910263232226</v>
      </c>
      <c r="CX52" s="382">
        <f t="shared" si="60"/>
        <v>294.39957128905422</v>
      </c>
      <c r="CY52" s="382">
        <f t="shared" si="60"/>
        <v>296.83774670576383</v>
      </c>
      <c r="CZ52" s="382">
        <f t="shared" si="60"/>
        <v>299.3122291418905</v>
      </c>
      <c r="DA52" s="382">
        <f t="shared" si="60"/>
        <v>301.82169328387704</v>
      </c>
      <c r="DB52" s="382">
        <f t="shared" si="60"/>
        <v>304.36488652877813</v>
      </c>
      <c r="DC52" s="382">
        <f t="shared" si="60"/>
        <v>306.9406270448107</v>
      </c>
      <c r="DD52" s="382">
        <f t="shared" si="60"/>
        <v>309.54780165508851</v>
      </c>
      <c r="DE52" s="521"/>
      <c r="DF52" s="252"/>
      <c r="DG52" s="537">
        <f t="shared" si="61"/>
        <v>410</v>
      </c>
      <c r="DH52" s="524">
        <v>41000</v>
      </c>
      <c r="DI52" s="382">
        <f t="shared" si="62"/>
        <v>19.339943375392284</v>
      </c>
      <c r="DJ52" s="382">
        <f t="shared" si="62"/>
        <v>38.668418580946842</v>
      </c>
      <c r="DK52" s="382">
        <f t="shared" si="62"/>
        <v>57.974032682314878</v>
      </c>
      <c r="DL52" s="382">
        <f t="shared" si="62"/>
        <v>77.245541937601018</v>
      </c>
      <c r="DM52" s="382">
        <f t="shared" si="62"/>
        <v>96.471923238888394</v>
      </c>
      <c r="DN52" s="382">
        <f t="shared" si="62"/>
        <v>115.64244188256248</v>
      </c>
      <c r="DO52" s="382">
        <f t="shared" si="62"/>
        <v>134.74671462877365</v>
      </c>
      <c r="DP52" s="382">
        <f t="shared" si="62"/>
        <v>153.77476715585308</v>
      </c>
      <c r="DQ52" s="382">
        <f t="shared" si="62"/>
        <v>172.7170851831296</v>
      </c>
      <c r="DR52" s="382">
        <f t="shared" si="62"/>
        <v>191.56465871697154</v>
      </c>
      <c r="DS52" s="382">
        <f t="shared" si="62"/>
        <v>210.309019062413</v>
      </c>
      <c r="DT52" s="382">
        <f t="shared" si="62"/>
        <v>228.94226842835016</v>
      </c>
      <c r="DU52" s="382">
        <f t="shared" si="62"/>
        <v>247.45710213067088</v>
      </c>
      <c r="DV52" s="382">
        <f t="shared" si="62"/>
        <v>265.84682355934672</v>
      </c>
      <c r="DW52" s="382">
        <f t="shared" si="62"/>
        <v>284.10535221745783</v>
      </c>
      <c r="DX52" s="382">
        <f t="shared" si="62"/>
        <v>302.2272252592021</v>
      </c>
      <c r="DY52" s="382">
        <f t="shared" si="62"/>
        <v>320.20759304857705</v>
      </c>
      <c r="DZ52" s="382">
        <f t="shared" si="62"/>
        <v>338.04220933009486</v>
      </c>
      <c r="EA52" s="382">
        <f t="shared" si="62"/>
        <v>355.72741664824429</v>
      </c>
      <c r="EB52" s="382">
        <f t="shared" si="62"/>
        <v>373.26012767538322</v>
      </c>
      <c r="EC52" s="382">
        <f t="shared" si="62"/>
        <v>390.63780311058878</v>
      </c>
      <c r="ED52" s="382">
        <f t="shared" si="62"/>
        <v>407.8584267974777</v>
      </c>
      <c r="EE52" s="382">
        <f t="shared" si="62"/>
        <v>424.92047868047109</v>
      </c>
      <c r="EF52" s="382">
        <f t="shared" si="62"/>
        <v>441.82290617932711</v>
      </c>
      <c r="EG52" s="382">
        <f t="shared" si="62"/>
        <v>458.5650945140851</v>
      </c>
      <c r="EH52" s="382">
        <f t="shared" si="62"/>
        <v>475.14683645972036</v>
      </c>
      <c r="EI52" s="382">
        <f t="shared" si="62"/>
        <v>491.56830195401375</v>
      </c>
      <c r="EJ52" s="382">
        <f t="shared" si="62"/>
        <v>507.83000792586307</v>
      </c>
      <c r="EK52" s="382">
        <f t="shared" si="62"/>
        <v>523.93278865579327</v>
      </c>
      <c r="EL52" s="382">
        <f t="shared" si="62"/>
        <v>539.8777669274408</v>
      </c>
      <c r="EM52" s="382">
        <f t="shared" si="62"/>
        <v>555.66632617912251</v>
      </c>
      <c r="EN52" s="382">
        <f t="shared" si="62"/>
        <v>571.30008381895209</v>
      </c>
      <c r="EO52" s="382">
        <f t="shared" si="62"/>
        <v>586.78086582581739</v>
      </c>
      <c r="EP52" s="382">
        <f t="shared" si="62"/>
        <v>602.11068272196133</v>
      </c>
      <c r="EQ52" s="382">
        <f t="shared" si="62"/>
        <v>617.29170697103143</v>
      </c>
      <c r="ER52" s="382">
        <f t="shared" si="62"/>
        <v>632.32625182808795</v>
      </c>
      <c r="ES52" s="382">
        <f t="shared" si="62"/>
        <v>647.21675164492206</v>
      </c>
      <c r="ET52" s="382">
        <f t="shared" si="62"/>
        <v>661.96574361491298</v>
      </c>
      <c r="EU52" s="382">
        <f t="shared" si="62"/>
        <v>676.57585092611998</v>
      </c>
      <c r="EV52" s="382">
        <f t="shared" si="62"/>
        <v>691.04976727899373</v>
      </c>
      <c r="EW52" s="521"/>
      <c r="EX52" s="252"/>
      <c r="EY52" s="515">
        <f t="shared" si="63"/>
        <v>410</v>
      </c>
      <c r="EZ52" s="524">
        <v>41000</v>
      </c>
      <c r="FA52" s="382">
        <f t="shared" si="56"/>
        <v>229.54926143490033</v>
      </c>
      <c r="FB52" s="382">
        <f t="shared" si="56"/>
        <v>239.69693577161897</v>
      </c>
      <c r="FC52" s="382">
        <f t="shared" si="56"/>
        <v>249.94267154838107</v>
      </c>
      <c r="FD52" s="382">
        <f t="shared" si="56"/>
        <v>260.28589118379517</v>
      </c>
      <c r="FE52" s="382">
        <f t="shared" si="56"/>
        <v>270.7257951393276</v>
      </c>
      <c r="FF52" s="382">
        <f t="shared" si="56"/>
        <v>281.26137073110255</v>
      </c>
      <c r="FG52" s="382">
        <f t="shared" si="56"/>
        <v>291.89140309522509</v>
      </c>
      <c r="FH52" s="382">
        <f t="shared" si="56"/>
        <v>302.61448805445207</v>
      </c>
      <c r="FI52" s="382">
        <f t="shared" si="56"/>
        <v>313.4290465995972</v>
      </c>
      <c r="FJ52" s="382">
        <f t="shared" si="56"/>
        <v>324.3333406754117</v>
      </c>
      <c r="FK52" s="382">
        <f t="shared" si="56"/>
        <v>335.32548994813192</v>
      </c>
      <c r="FL52" s="382">
        <f t="shared" si="56"/>
        <v>346.40348923011021</v>
      </c>
      <c r="FM52" s="382">
        <f t="shared" si="56"/>
        <v>357.56522624513792</v>
      </c>
      <c r="FN52" s="382">
        <f t="shared" si="56"/>
        <v>368.80849943501676</v>
      </c>
      <c r="FO52" s="382">
        <f t="shared" si="56"/>
        <v>380.13103553211874</v>
      </c>
      <c r="FP52" s="382">
        <f t="shared" si="56"/>
        <v>391.53050665241079</v>
      </c>
      <c r="FQ52" s="382">
        <f t="shared" si="51"/>
        <v>403.0045466969807</v>
      </c>
      <c r="FR52" s="382">
        <f t="shared" si="51"/>
        <v>414.55076688581033</v>
      </c>
      <c r="FS52" s="382">
        <f t="shared" si="51"/>
        <v>426.16677028383282</v>
      </c>
      <c r="FT52" s="382">
        <f t="shared" si="51"/>
        <v>437.85016521487006</v>
      </c>
      <c r="FU52" s="382">
        <f t="shared" si="51"/>
        <v>449.59857749275005</v>
      </c>
      <c r="FV52" s="382">
        <f t="shared" si="51"/>
        <v>461.40966142989225</v>
      </c>
      <c r="FW52" s="382">
        <f t="shared" si="51"/>
        <v>473.28110961134598</v>
      </c>
      <c r="FX52" s="382">
        <f t="shared" si="51"/>
        <v>485.21066144628651</v>
      </c>
      <c r="FY52" s="382">
        <f t="shared" si="51"/>
        <v>497.19611052916804</v>
      </c>
      <c r="FZ52" s="382">
        <f t="shared" si="51"/>
        <v>509.23531085913186</v>
      </c>
      <c r="GA52" s="382">
        <f t="shared" si="51"/>
        <v>521.32618197900433</v>
      </c>
      <c r="GB52" s="382">
        <f t="shared" si="51"/>
        <v>533.46671310459703</v>
      </c>
      <c r="GC52" s="382">
        <f t="shared" si="51"/>
        <v>545.65496632132908</v>
      </c>
      <c r="GD52" s="382">
        <f t="shared" si="51"/>
        <v>557.88907892883458</v>
      </c>
      <c r="GE52" s="382">
        <f t="shared" si="44"/>
        <v>570.16726501557741</v>
      </c>
      <c r="GF52" s="382">
        <f t="shared" si="44"/>
        <v>582.48781634495731</v>
      </c>
      <c r="GG52" s="382">
        <f t="shared" si="44"/>
        <v>594.84910263232223</v>
      </c>
      <c r="GH52" s="382">
        <f t="shared" si="44"/>
        <v>607.2495712890543</v>
      </c>
      <c r="GI52" s="382">
        <f t="shared" si="44"/>
        <v>619.68774670576386</v>
      </c>
      <c r="GJ52" s="382">
        <f t="shared" si="44"/>
        <v>632.16222914189052</v>
      </c>
      <c r="GK52" s="382">
        <f t="shared" si="44"/>
        <v>644.67169328387706</v>
      </c>
      <c r="GL52" s="382">
        <f t="shared" si="44"/>
        <v>657.21488652877815</v>
      </c>
      <c r="GM52" s="382">
        <f t="shared" si="44"/>
        <v>669.79062704481066</v>
      </c>
      <c r="GN52" s="382">
        <f t="shared" si="44"/>
        <v>682.39780165508853</v>
      </c>
      <c r="GO52" s="511"/>
      <c r="GP52" s="521"/>
      <c r="GQ52" s="524">
        <v>41000</v>
      </c>
      <c r="GR52" s="583">
        <f t="shared" si="57"/>
        <v>10.869179603026849</v>
      </c>
      <c r="GS52" s="477">
        <f t="shared" si="57"/>
        <v>5.1987778287298578</v>
      </c>
      <c r="GT52" s="477">
        <f t="shared" si="57"/>
        <v>3.3112866223747566</v>
      </c>
      <c r="GU52" s="477">
        <f t="shared" si="57"/>
        <v>2.3695911072001312</v>
      </c>
      <c r="GV52" s="477">
        <f t="shared" si="57"/>
        <v>1.8062651396400944</v>
      </c>
      <c r="GW52" s="477">
        <f t="shared" si="57"/>
        <v>1.4321638850961815</v>
      </c>
      <c r="GX52" s="477">
        <f t="shared" si="57"/>
        <v>1.166222782495173</v>
      </c>
      <c r="GY52" s="477">
        <f t="shared" si="57"/>
        <v>0.96790730788587465</v>
      </c>
      <c r="GZ52" s="477">
        <f t="shared" si="57"/>
        <v>0.81469624888164716</v>
      </c>
      <c r="HA52" s="477">
        <f t="shared" si="57"/>
        <v>0.69307503193791153</v>
      </c>
      <c r="HB52" s="477">
        <f t="shared" si="57"/>
        <v>0.59444179542589193</v>
      </c>
      <c r="HC52" s="477">
        <f t="shared" si="57"/>
        <v>0.51306043924571643</v>
      </c>
      <c r="HD52" s="477">
        <f t="shared" si="57"/>
        <v>0.44495843185104439</v>
      </c>
      <c r="HE52" s="477">
        <f t="shared" si="57"/>
        <v>0.38729699492792785</v>
      </c>
      <c r="HF52" s="477">
        <f t="shared" si="57"/>
        <v>0.33799322175796825</v>
      </c>
      <c r="HG52" s="477">
        <f t="shared" si="52"/>
        <v>0.29548390723773693</v>
      </c>
      <c r="HH52" s="477">
        <f t="shared" si="52"/>
        <v>0.25857273670535019</v>
      </c>
      <c r="HI52" s="477">
        <f t="shared" si="52"/>
        <v>0.2263284153400075</v>
      </c>
      <c r="HJ52" s="477">
        <f t="shared" si="52"/>
        <v>0.19801496971834878</v>
      </c>
      <c r="HK52" s="477">
        <f t="shared" si="52"/>
        <v>0.17304296052660489</v>
      </c>
      <c r="HL52" s="477">
        <f t="shared" si="52"/>
        <v>0.1509346353902917</v>
      </c>
      <c r="HM52" s="477">
        <f t="shared" si="52"/>
        <v>0.13129858576884434</v>
      </c>
      <c r="HN52" s="477">
        <f t="shared" si="52"/>
        <v>0.1138110149010747</v>
      </c>
      <c r="HO52" s="477">
        <f t="shared" si="52"/>
        <v>9.820168818804785E-2</v>
      </c>
      <c r="HP52" s="477">
        <f t="shared" si="52"/>
        <v>8.4243254615831556E-2</v>
      </c>
      <c r="HQ52" s="477">
        <f t="shared" si="52"/>
        <v>7.1743031382470915E-2</v>
      </c>
      <c r="HR52" s="477">
        <f t="shared" si="52"/>
        <v>6.0536612931918532E-2</v>
      </c>
      <c r="HS52" s="477">
        <f t="shared" si="52"/>
        <v>5.0482848155118484E-2</v>
      </c>
      <c r="HT52" s="477">
        <f t="shared" si="52"/>
        <v>4.1459855416314806E-2</v>
      </c>
      <c r="HU52" s="477">
        <f t="shared" si="45"/>
        <v>3.3361833186611824E-2</v>
      </c>
      <c r="HV52" s="477">
        <f t="shared" si="45"/>
        <v>2.6096486602249926E-2</v>
      </c>
      <c r="HW52" s="477">
        <f t="shared" si="32"/>
        <v>1.9582935208444098E-2</v>
      </c>
      <c r="HX52" s="477">
        <f t="shared" si="32"/>
        <v>1.3749999831964278E-2</v>
      </c>
      <c r="HY52" s="477">
        <f t="shared" si="32"/>
        <v>8.5347905535600316E-3</v>
      </c>
      <c r="HZ52" s="477">
        <f t="shared" si="32"/>
        <v>3.8815355976341806E-3</v>
      </c>
      <c r="IA52" s="477">
        <f t="shared" si="32"/>
        <v>2.5939566121638773E-4</v>
      </c>
      <c r="IB52" s="477">
        <f t="shared" si="32"/>
        <v>3.9323122502262914E-3</v>
      </c>
      <c r="IC52" s="477">
        <f t="shared" si="32"/>
        <v>7.1768926594161604E-3</v>
      </c>
      <c r="ID52" s="477">
        <f t="shared" si="32"/>
        <v>1.0028770420968286E-2</v>
      </c>
      <c r="IE52" s="477">
        <f t="shared" si="46"/>
        <v>1.2520032613529826E-2</v>
      </c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</row>
    <row r="53" spans="1:320">
      <c r="K53" s="605"/>
      <c r="V53" s="279"/>
      <c r="X53" s="524">
        <v>42000</v>
      </c>
      <c r="Y53" s="410">
        <f t="shared" si="65"/>
        <v>3.2369965258875241E-2</v>
      </c>
      <c r="Z53" s="410">
        <f t="shared" si="65"/>
        <v>6.4719545248358518E-2</v>
      </c>
      <c r="AA53" s="410">
        <f t="shared" si="65"/>
        <v>9.7028495143414162E-2</v>
      </c>
      <c r="AB53" s="410">
        <f t="shared" si="65"/>
        <v>0.12927684849563217</v>
      </c>
      <c r="AC53" s="410">
        <f t="shared" si="65"/>
        <v>0.16144505022796324</v>
      </c>
      <c r="AD53" s="410">
        <f t="shared" si="65"/>
        <v>0.19351408243335094</v>
      </c>
      <c r="AE53" s="410">
        <f t="shared" si="65"/>
        <v>0.22546558095827984</v>
      </c>
      <c r="AF53" s="410">
        <f t="shared" si="65"/>
        <v>0.2572819410508933</v>
      </c>
      <c r="AG53" s="410">
        <f t="shared" si="65"/>
        <v>0.28894641069586219</v>
      </c>
      <c r="AH53" s="410">
        <f t="shared" si="65"/>
        <v>0.3204431706269244</v>
      </c>
      <c r="AI53" s="410">
        <f t="shared" si="65"/>
        <v>0.35175740038660175</v>
      </c>
      <c r="AJ53" s="410">
        <f t="shared" si="65"/>
        <v>0.38287533017409603</v>
      </c>
      <c r="AK53" s="410">
        <f t="shared" si="65"/>
        <v>0.41378427857198724</v>
      </c>
      <c r="AL53" s="410">
        <f t="shared" si="65"/>
        <v>0.44447267655869177</v>
      </c>
      <c r="AM53" s="410">
        <f t="shared" si="65"/>
        <v>0.4749300784871624</v>
      </c>
      <c r="AN53" s="410">
        <f t="shared" si="65"/>
        <v>0.50514716093513101</v>
      </c>
      <c r="AO53" s="410">
        <f t="shared" si="65"/>
        <v>0.53511571050586004</v>
      </c>
      <c r="AP53" s="410">
        <f t="shared" si="65"/>
        <v>0.56482860178068206</v>
      </c>
      <c r="AQ53" s="410">
        <f t="shared" si="65"/>
        <v>0.59427976669776461</v>
      </c>
      <c r="AR53" s="410">
        <f t="shared" si="65"/>
        <v>0.62346415666023103</v>
      </c>
      <c r="AS53" s="410">
        <f t="shared" si="65"/>
        <v>0.6523776986662424</v>
      </c>
      <c r="AT53" s="410">
        <f t="shared" si="65"/>
        <v>0.68101724671022412</v>
      </c>
      <c r="AU53" s="410">
        <f t="shared" si="65"/>
        <v>0.70938052963496689</v>
      </c>
      <c r="AV53" s="410">
        <f t="shared" si="65"/>
        <v>0.73746609652525497</v>
      </c>
      <c r="AW53" s="410">
        <f t="shared" si="65"/>
        <v>0.76527326063104251</v>
      </c>
      <c r="AX53" s="410">
        <f t="shared" si="65"/>
        <v>0.79280204269785948</v>
      </c>
      <c r="AY53" s="410">
        <f t="shared" si="65"/>
        <v>0.82005311446837881</v>
      </c>
      <c r="AZ53" s="410">
        <f t="shared" si="65"/>
        <v>0.84702774300646477</v>
      </c>
      <c r="BA53" s="410">
        <f t="shared" si="65"/>
        <v>0.87372773638613432</v>
      </c>
      <c r="BB53" s="410">
        <f t="shared" si="65"/>
        <v>0.90015539118539656</v>
      </c>
      <c r="BC53" s="410">
        <f t="shared" si="65"/>
        <v>0.92631344213049183</v>
      </c>
      <c r="BD53" s="410">
        <f t="shared" si="65"/>
        <v>0.95220501415054004</v>
      </c>
      <c r="BE53" s="410">
        <f t="shared" si="65"/>
        <v>0.97783357702671525</v>
      </c>
      <c r="BF53" s="410">
        <f t="shared" si="65"/>
        <v>1.0032029027537352</v>
      </c>
      <c r="BG53" s="410">
        <f t="shared" si="65"/>
        <v>1.0283170256745657</v>
      </c>
      <c r="BH53" s="410">
        <f t="shared" si="65"/>
        <v>1.0531802054013295</v>
      </c>
      <c r="BI53" s="410">
        <f t="shared" si="65"/>
        <v>1.0777968924956993</v>
      </c>
      <c r="BJ53" s="410">
        <f t="shared" si="65"/>
        <v>1.1021716968500288</v>
      </c>
      <c r="BK53" s="410">
        <f t="shared" si="65"/>
        <v>1.1263093586851631</v>
      </c>
      <c r="BL53" s="410">
        <f t="shared" si="65"/>
        <v>1.1502147220615142</v>
      </c>
      <c r="BM53" s="253"/>
      <c r="BN53" s="252"/>
      <c r="BO53" s="537">
        <f t="shared" si="59"/>
        <v>420</v>
      </c>
      <c r="BP53" s="524">
        <v>42000</v>
      </c>
      <c r="BQ53" s="382">
        <f t="shared" si="60"/>
        <v>246.70168640824696</v>
      </c>
      <c r="BR53" s="382">
        <f t="shared" si="60"/>
        <v>246.85662231185057</v>
      </c>
      <c r="BS53" s="382">
        <f t="shared" si="60"/>
        <v>247.1144164168384</v>
      </c>
      <c r="BT53" s="382">
        <f t="shared" si="60"/>
        <v>247.47442550481679</v>
      </c>
      <c r="BU53" s="382">
        <f t="shared" si="60"/>
        <v>247.93575969438496</v>
      </c>
      <c r="BV53" s="382">
        <f t="shared" si="60"/>
        <v>248.49729274079746</v>
      </c>
      <c r="BW53" s="382">
        <f t="shared" si="60"/>
        <v>249.15767483068834</v>
      </c>
      <c r="BX53" s="382">
        <f t="shared" si="60"/>
        <v>249.91534756313695</v>
      </c>
      <c r="BY53" s="382">
        <f t="shared" si="60"/>
        <v>250.76856076756533</v>
      </c>
      <c r="BZ53" s="382">
        <f t="shared" si="60"/>
        <v>251.71539078193018</v>
      </c>
      <c r="CA53" s="382">
        <f t="shared" si="60"/>
        <v>252.75375980166922</v>
      </c>
      <c r="CB53" s="382">
        <f t="shared" si="60"/>
        <v>253.88145591034896</v>
      </c>
      <c r="CC53" s="382">
        <f t="shared" si="60"/>
        <v>255.09615341575781</v>
      </c>
      <c r="CD53" s="382">
        <f t="shared" si="60"/>
        <v>256.39543313862134</v>
      </c>
      <c r="CE53" s="382">
        <f t="shared" si="60"/>
        <v>257.77680233314226</v>
      </c>
      <c r="CF53" s="382">
        <f t="shared" si="60"/>
        <v>259.2377139569586</v>
      </c>
      <c r="CG53" s="382">
        <f t="shared" si="60"/>
        <v>260.77558505064354</v>
      </c>
      <c r="CH53" s="382">
        <f t="shared" si="60"/>
        <v>262.38781403139575</v>
      </c>
      <c r="CI53" s="382">
        <f t="shared" si="60"/>
        <v>264.07179675016579</v>
      </c>
      <c r="CJ53" s="382">
        <f t="shared" si="60"/>
        <v>265.82494120452066</v>
      </c>
      <c r="CK53" s="382">
        <f t="shared" si="60"/>
        <v>267.64468083974907</v>
      </c>
      <c r="CL53" s="382">
        <f t="shared" si="60"/>
        <v>269.52848640709811</v>
      </c>
      <c r="CM53" s="382">
        <f t="shared" si="60"/>
        <v>271.47387637998207</v>
      </c>
      <c r="CN53" s="382">
        <f t="shared" si="60"/>
        <v>273.47842595617942</v>
      </c>
      <c r="CO53" s="382">
        <f t="shared" si="60"/>
        <v>275.53977469634975</v>
      </c>
      <c r="CP53" s="382">
        <f t="shared" si="60"/>
        <v>277.65563286680975</v>
      </c>
      <c r="CQ53" s="382">
        <f t="shared" si="60"/>
        <v>279.82378656766571</v>
      </c>
      <c r="CR53" s="382">
        <f t="shared" si="60"/>
        <v>282.04210173654968</v>
      </c>
      <c r="CS53" s="382">
        <f t="shared" si="60"/>
        <v>284.30852712377799</v>
      </c>
      <c r="CT53" s="382">
        <f t="shared" si="60"/>
        <v>286.62109633727442</v>
      </c>
      <c r="CU53" s="382">
        <f t="shared" si="60"/>
        <v>288.97792905557668</v>
      </c>
      <c r="CV53" s="382">
        <f t="shared" si="60"/>
        <v>291.37723150515535</v>
      </c>
      <c r="CW53" s="382">
        <f t="shared" si="60"/>
        <v>293.81729629458255</v>
      </c>
      <c r="CX53" s="382">
        <f t="shared" si="60"/>
        <v>296.29650169319672</v>
      </c>
      <c r="CY53" s="382">
        <f t="shared" si="60"/>
        <v>298.81331043618019</v>
      </c>
      <c r="CZ53" s="382">
        <f t="shared" si="60"/>
        <v>301.36626813171108</v>
      </c>
      <c r="DA53" s="382">
        <f t="shared" si="60"/>
        <v>303.95400133931219</v>
      </c>
      <c r="DB53" s="382">
        <f t="shared" si="60"/>
        <v>306.57521538192253</v>
      </c>
      <c r="DC53" s="382">
        <f t="shared" si="60"/>
        <v>309.22869194771022</v>
      </c>
      <c r="DD53" s="382">
        <f t="shared" si="60"/>
        <v>311.91328653136213</v>
      </c>
      <c r="DE53" s="521"/>
      <c r="DF53" s="252"/>
      <c r="DG53" s="537">
        <f t="shared" si="61"/>
        <v>420</v>
      </c>
      <c r="DH53" s="524">
        <v>42000</v>
      </c>
      <c r="DI53" s="382">
        <f t="shared" si="62"/>
        <v>19.810223387701093</v>
      </c>
      <c r="DJ53" s="382">
        <f t="shared" si="62"/>
        <v>39.607971113558143</v>
      </c>
      <c r="DK53" s="382">
        <f t="shared" si="62"/>
        <v>59.38085346682557</v>
      </c>
      <c r="DL53" s="382">
        <f t="shared" si="62"/>
        <v>79.116651101572742</v>
      </c>
      <c r="DM53" s="382">
        <f t="shared" si="62"/>
        <v>98.803396428659156</v>
      </c>
      <c r="DN53" s="382">
        <f t="shared" si="62"/>
        <v>118.42945060373818</v>
      </c>
      <c r="DO53" s="382">
        <f t="shared" si="62"/>
        <v>137.98357487568487</v>
      </c>
      <c r="DP53" s="382">
        <f t="shared" si="62"/>
        <v>157.45499524260657</v>
      </c>
      <c r="DQ53" s="382">
        <f t="shared" si="62"/>
        <v>176.8334595722192</v>
      </c>
      <c r="DR53" s="382">
        <f t="shared" si="62"/>
        <v>196.10928656903866</v>
      </c>
      <c r="DS53" s="382">
        <f t="shared" si="62"/>
        <v>215.27340620252883</v>
      </c>
      <c r="DT53" s="382">
        <f t="shared" si="62"/>
        <v>234.3173914377011</v>
      </c>
      <c r="DU53" s="382">
        <f t="shared" si="62"/>
        <v>253.23348132362602</v>
      </c>
      <c r="DV53" s="382">
        <f t="shared" si="62"/>
        <v>272.01459568891272</v>
      </c>
      <c r="DW53" s="382">
        <f t="shared" si="62"/>
        <v>290.65434186060713</v>
      </c>
      <c r="DX53" s="382">
        <f t="shared" si="62"/>
        <v>309.14701396054744</v>
      </c>
      <c r="DY53" s="382">
        <f t="shared" si="62"/>
        <v>327.48758543949765</v>
      </c>
      <c r="DZ53" s="382">
        <f t="shared" si="62"/>
        <v>345.67169558423473</v>
      </c>
      <c r="EA53" s="382">
        <f t="shared" si="62"/>
        <v>363.69563077753753</v>
      </c>
      <c r="EB53" s="382">
        <f t="shared" si="62"/>
        <v>381.55630130858555</v>
      </c>
      <c r="EC53" s="382">
        <f t="shared" si="62"/>
        <v>399.25121452483364</v>
      </c>
      <c r="ED53" s="382">
        <f t="shared" si="62"/>
        <v>416.77844508985618</v>
      </c>
      <c r="EE53" s="382">
        <f t="shared" si="62"/>
        <v>434.13660306914733</v>
      </c>
      <c r="EF53" s="382">
        <f t="shared" si="62"/>
        <v>451.32480051135121</v>
      </c>
      <c r="EG53" s="382">
        <f t="shared" si="62"/>
        <v>468.34261712958431</v>
      </c>
      <c r="EH53" s="382">
        <f t="shared" si="62"/>
        <v>485.19006561998572</v>
      </c>
      <c r="EI53" s="382">
        <f t="shared" si="62"/>
        <v>501.86755708501738</v>
      </c>
      <c r="EJ53" s="382">
        <f t="shared" si="62"/>
        <v>518.37586696011761</v>
      </c>
      <c r="EK53" s="382">
        <f t="shared" si="62"/>
        <v>534.716101775673</v>
      </c>
      <c r="EL53" s="382">
        <f t="shared" si="62"/>
        <v>550.88966702356561</v>
      </c>
      <c r="EM53" s="382">
        <f t="shared" si="62"/>
        <v>566.89823633975061</v>
      </c>
      <c r="EN53" s="382">
        <f t="shared" si="62"/>
        <v>582.74372216199049</v>
      </c>
      <c r="EO53" s="382">
        <f t="shared" si="62"/>
        <v>598.42824797542403</v>
      </c>
      <c r="EP53" s="382">
        <f t="shared" si="62"/>
        <v>613.95412221805464</v>
      </c>
      <c r="EQ53" s="382">
        <f t="shared" si="62"/>
        <v>629.32381388343038</v>
      </c>
      <c r="ER53" s="382">
        <f t="shared" si="62"/>
        <v>644.53992982846387</v>
      </c>
      <c r="ES53" s="382">
        <f t="shared" si="62"/>
        <v>659.60519377003993</v>
      </c>
      <c r="ET53" s="382">
        <f t="shared" si="62"/>
        <v>674.52242693445862</v>
      </c>
      <c r="EU53" s="382">
        <f t="shared" si="62"/>
        <v>689.2945303082704</v>
      </c>
      <c r="EV53" s="382">
        <f t="shared" si="62"/>
        <v>703.92446842721347</v>
      </c>
      <c r="EW53" s="521"/>
      <c r="EX53" s="252"/>
      <c r="EY53" s="515">
        <f t="shared" si="63"/>
        <v>420</v>
      </c>
      <c r="EZ53" s="524">
        <v>42000</v>
      </c>
      <c r="FA53" s="382">
        <f t="shared" si="56"/>
        <v>235.55168640824698</v>
      </c>
      <c r="FB53" s="382">
        <f t="shared" si="56"/>
        <v>245.70662231185059</v>
      </c>
      <c r="FC53" s="382">
        <f t="shared" si="56"/>
        <v>255.96441641683842</v>
      </c>
      <c r="FD53" s="382">
        <f t="shared" si="56"/>
        <v>266.32442550481682</v>
      </c>
      <c r="FE53" s="382">
        <f t="shared" si="56"/>
        <v>276.78575969438498</v>
      </c>
      <c r="FF53" s="382">
        <f t="shared" si="56"/>
        <v>287.34729274079746</v>
      </c>
      <c r="FG53" s="382">
        <f t="shared" si="56"/>
        <v>298.00767483068836</v>
      </c>
      <c r="FH53" s="382">
        <f t="shared" si="56"/>
        <v>308.76534756313697</v>
      </c>
      <c r="FI53" s="382">
        <f t="shared" si="56"/>
        <v>319.61856076756533</v>
      </c>
      <c r="FJ53" s="382">
        <f t="shared" si="56"/>
        <v>330.5653907819302</v>
      </c>
      <c r="FK53" s="382">
        <f t="shared" si="56"/>
        <v>341.60375980166924</v>
      </c>
      <c r="FL53" s="382">
        <f t="shared" si="56"/>
        <v>352.73145591034898</v>
      </c>
      <c r="FM53" s="382">
        <f t="shared" si="56"/>
        <v>363.94615341575786</v>
      </c>
      <c r="FN53" s="382">
        <f t="shared" si="56"/>
        <v>375.24543313862137</v>
      </c>
      <c r="FO53" s="382">
        <f t="shared" si="56"/>
        <v>386.62680233314228</v>
      </c>
      <c r="FP53" s="382">
        <f t="shared" si="56"/>
        <v>398.08771395695862</v>
      </c>
      <c r="FQ53" s="382">
        <f t="shared" si="51"/>
        <v>409.62558505064356</v>
      </c>
      <c r="FR53" s="382">
        <f t="shared" si="51"/>
        <v>421.23781403139577</v>
      </c>
      <c r="FS53" s="382">
        <f t="shared" si="51"/>
        <v>432.92179675016581</v>
      </c>
      <c r="FT53" s="382">
        <f t="shared" si="51"/>
        <v>444.67494120452068</v>
      </c>
      <c r="FU53" s="382">
        <f t="shared" si="51"/>
        <v>456.49468083974909</v>
      </c>
      <c r="FV53" s="382">
        <f t="shared" si="51"/>
        <v>468.37848640709814</v>
      </c>
      <c r="FW53" s="382">
        <f t="shared" si="51"/>
        <v>480.3238763799821</v>
      </c>
      <c r="FX53" s="382">
        <f t="shared" si="51"/>
        <v>492.32842595617944</v>
      </c>
      <c r="FY53" s="382">
        <f t="shared" si="51"/>
        <v>504.38977469634978</v>
      </c>
      <c r="FZ53" s="382">
        <f t="shared" si="51"/>
        <v>516.50563286680972</v>
      </c>
      <c r="GA53" s="382">
        <f t="shared" si="51"/>
        <v>528.67378656766573</v>
      </c>
      <c r="GB53" s="382">
        <f t="shared" si="51"/>
        <v>540.89210173654965</v>
      </c>
      <c r="GC53" s="382">
        <f t="shared" si="51"/>
        <v>553.15852712377796</v>
      </c>
      <c r="GD53" s="382">
        <f t="shared" si="51"/>
        <v>565.4710963372745</v>
      </c>
      <c r="GE53" s="382">
        <f t="shared" si="44"/>
        <v>577.82792905557676</v>
      </c>
      <c r="GF53" s="382">
        <f t="shared" si="44"/>
        <v>590.22723150515537</v>
      </c>
      <c r="GG53" s="382">
        <f t="shared" si="44"/>
        <v>602.66729629458257</v>
      </c>
      <c r="GH53" s="382">
        <f t="shared" si="44"/>
        <v>615.1465016931968</v>
      </c>
      <c r="GI53" s="382">
        <f t="shared" si="44"/>
        <v>627.66331043618015</v>
      </c>
      <c r="GJ53" s="382">
        <f t="shared" si="44"/>
        <v>640.2162681317111</v>
      </c>
      <c r="GK53" s="382">
        <f t="shared" si="44"/>
        <v>652.80400133931221</v>
      </c>
      <c r="GL53" s="382">
        <f t="shared" si="44"/>
        <v>665.4252153819225</v>
      </c>
      <c r="GM53" s="382">
        <f t="shared" si="44"/>
        <v>678.07869194771024</v>
      </c>
      <c r="GN53" s="382">
        <f t="shared" si="44"/>
        <v>690.76328653136216</v>
      </c>
      <c r="GO53" s="511"/>
      <c r="GP53" s="521"/>
      <c r="GQ53" s="524">
        <v>42000</v>
      </c>
      <c r="GR53" s="583">
        <f t="shared" si="57"/>
        <v>10.890410410742064</v>
      </c>
      <c r="GS53" s="477">
        <f t="shared" si="57"/>
        <v>5.2034639847468265</v>
      </c>
      <c r="GT53" s="477">
        <f t="shared" si="57"/>
        <v>3.3105546901551119</v>
      </c>
      <c r="GU53" s="477">
        <f t="shared" si="57"/>
        <v>2.3662247048715463</v>
      </c>
      <c r="GV53" s="477">
        <f t="shared" si="57"/>
        <v>1.8013789980816877</v>
      </c>
      <c r="GW53" s="477">
        <f t="shared" si="57"/>
        <v>1.4263161846646906</v>
      </c>
      <c r="GX53" s="477">
        <f t="shared" si="57"/>
        <v>1.1597329616889245</v>
      </c>
      <c r="GY53" s="477">
        <f t="shared" si="57"/>
        <v>0.96097524303621795</v>
      </c>
      <c r="GZ53" s="477">
        <f t="shared" si="57"/>
        <v>0.80745522674701931</v>
      </c>
      <c r="HA53" s="477">
        <f t="shared" si="57"/>
        <v>0.68561824156938833</v>
      </c>
      <c r="HB53" s="477">
        <f t="shared" si="57"/>
        <v>0.58683678503367498</v>
      </c>
      <c r="HC53" s="477">
        <f t="shared" si="57"/>
        <v>0.50535755688510686</v>
      </c>
      <c r="HD53" s="477">
        <f t="shared" si="57"/>
        <v>0.43719602760838655</v>
      </c>
      <c r="HE53" s="477">
        <f t="shared" si="57"/>
        <v>0.37950477322094789</v>
      </c>
      <c r="HF53" s="477">
        <f t="shared" si="57"/>
        <v>0.33019448413594282</v>
      </c>
      <c r="HG53" s="477">
        <f t="shared" si="52"/>
        <v>0.28769710196120984</v>
      </c>
      <c r="HH53" s="477">
        <f t="shared" si="52"/>
        <v>0.25081255981326556</v>
      </c>
      <c r="HI53" s="477">
        <f t="shared" si="52"/>
        <v>0.21860661261097317</v>
      </c>
      <c r="HJ53" s="477">
        <f t="shared" si="52"/>
        <v>0.19034093377649619</v>
      </c>
      <c r="HK53" s="477">
        <f t="shared" si="52"/>
        <v>0.16542418426707522</v>
      </c>
      <c r="HL53" s="477">
        <f t="shared" si="52"/>
        <v>0.14337706244185985</v>
      </c>
      <c r="HM53" s="477">
        <f t="shared" si="52"/>
        <v>0.12380688570906576</v>
      </c>
      <c r="HN53" s="477">
        <f t="shared" si="52"/>
        <v>0.10638880247440981</v>
      </c>
      <c r="HO53" s="477">
        <f t="shared" si="52"/>
        <v>9.0851700146703893E-2</v>
      </c>
      <c r="HP53" s="477">
        <f t="shared" si="52"/>
        <v>7.6967493984839916E-2</v>
      </c>
      <c r="HQ53" s="477">
        <f t="shared" si="52"/>
        <v>6.4542886315712866E-2</v>
      </c>
      <c r="HR53" s="477">
        <f t="shared" si="52"/>
        <v>5.341295547842579E-2</v>
      </c>
      <c r="HS53" s="477">
        <f t="shared" si="52"/>
        <v>4.3436116940537242E-2</v>
      </c>
      <c r="HT53" s="477">
        <f t="shared" si="52"/>
        <v>3.4490125296137104E-2</v>
      </c>
      <c r="HU53" s="477">
        <f t="shared" si="45"/>
        <v>2.6468874234820493E-2</v>
      </c>
      <c r="HV53" s="477">
        <f t="shared" si="45"/>
        <v>1.9279814286237824E-2</v>
      </c>
      <c r="HW53" s="477">
        <f t="shared" si="32"/>
        <v>1.2841853217055549E-2</v>
      </c>
      <c r="HX53" s="477">
        <f t="shared" si="32"/>
        <v>7.083636732557165E-3</v>
      </c>
      <c r="HY53" s="477">
        <f t="shared" si="32"/>
        <v>1.9421312309695191E-3</v>
      </c>
      <c r="HZ53" s="477">
        <f t="shared" si="32"/>
        <v>2.6385517449333262E-3</v>
      </c>
      <c r="IA53" s="477">
        <f t="shared" si="32"/>
        <v>6.708136294835066E-3</v>
      </c>
      <c r="IB53" s="477">
        <f t="shared" si="32"/>
        <v>1.0311004969282949E-2</v>
      </c>
      <c r="IC53" s="477">
        <f t="shared" si="32"/>
        <v>1.3486892635847188E-2</v>
      </c>
      <c r="ID53" s="477">
        <f t="shared" si="32"/>
        <v>1.6271474482097141E-2</v>
      </c>
      <c r="IE53" s="477">
        <f t="shared" si="46"/>
        <v>1.869686661874035E-2</v>
      </c>
    </row>
    <row r="54" spans="1:320">
      <c r="J54" s="252"/>
      <c r="K54" s="499">
        <v>37000</v>
      </c>
      <c r="L54" s="382">
        <f t="shared" ref="L54:L82" si="66">K54*0.0003048</f>
        <v>11.2776</v>
      </c>
      <c r="M54" s="382">
        <v>370</v>
      </c>
      <c r="N54" s="493"/>
      <c r="O54" s="263"/>
      <c r="P54" s="383">
        <f>Q54-273.15</f>
        <v>-26.500002288000502</v>
      </c>
      <c r="Q54" s="383">
        <f t="shared" ref="Q54:Q82" si="67">$Q$11-L*H_ISA_tropospause</f>
        <v>246.64999771199948</v>
      </c>
      <c r="R54" s="382">
        <f t="shared" ref="R54:R82" si="68">SQRT(RLuft_N*1.4*Q54)*m_s_→_kt</f>
        <v>611.99396506208791</v>
      </c>
      <c r="S54" s="263">
        <f>$S$51*EXP(-KB*(K54-HTropopause))</f>
        <v>0.25115832946133287</v>
      </c>
      <c r="T54" s="492"/>
      <c r="U54" s="492"/>
      <c r="V54" s="279"/>
      <c r="X54" s="524">
        <v>43000</v>
      </c>
      <c r="Y54" s="410">
        <f t="shared" si="65"/>
        <v>3.3157079961116082E-2</v>
      </c>
      <c r="Z54" s="410">
        <f t="shared" si="65"/>
        <v>6.6291999587833342E-2</v>
      </c>
      <c r="AA54" s="410">
        <f t="shared" si="65"/>
        <v>9.9382758868521839E-2</v>
      </c>
      <c r="AB54" s="410">
        <f t="shared" si="65"/>
        <v>0.1324076754199458</v>
      </c>
      <c r="AC54" s="410">
        <f t="shared" si="65"/>
        <v>0.16534553586696385</v>
      </c>
      <c r="AD54" s="410">
        <f t="shared" si="65"/>
        <v>0.19817573859958831</v>
      </c>
      <c r="AE54" s="410">
        <f t="shared" si="65"/>
        <v>0.23087842551133514</v>
      </c>
      <c r="AF54" s="410">
        <f t="shared" si="65"/>
        <v>0.26343460069796659</v>
      </c>
      <c r="AG54" s="410">
        <f t="shared" si="65"/>
        <v>0.29582623452311407</v>
      </c>
      <c r="AH54" s="410">
        <f t="shared" si="65"/>
        <v>0.32803635191515623</v>
      </c>
      <c r="AI54" s="410">
        <f t="shared" si="65"/>
        <v>0.36004910422625663</v>
      </c>
      <c r="AJ54" s="410">
        <f t="shared" si="65"/>
        <v>0.39184982443809946</v>
      </c>
      <c r="AK54" s="410">
        <f t="shared" si="65"/>
        <v>0.42342506592144352</v>
      </c>
      <c r="AL54" s="410">
        <f t="shared" si="65"/>
        <v>0.45476262533368395</v>
      </c>
      <c r="AM54" s="410">
        <f t="shared" si="65"/>
        <v>0.48585155055916185</v>
      </c>
      <c r="AN54" s="410">
        <f t="shared" si="65"/>
        <v>0.51668213485460535</v>
      </c>
      <c r="AO54" s="410">
        <f t="shared" si="65"/>
        <v>0.54724589855445871</v>
      </c>
      <c r="AP54" s="410">
        <f t="shared" si="65"/>
        <v>0.57753555981922555</v>
      </c>
      <c r="AQ54" s="410">
        <f t="shared" si="65"/>
        <v>0.60754499597783318</v>
      </c>
      <c r="AR54" s="410">
        <f t="shared" si="65"/>
        <v>0.63726919702946083</v>
      </c>
      <c r="AS54" s="410">
        <f t="shared" si="65"/>
        <v>0.66670421283831027</v>
      </c>
      <c r="AT54" s="410">
        <f t="shared" si="65"/>
        <v>0.69584709548522516</v>
      </c>
      <c r="AU54" s="410">
        <f t="shared" si="65"/>
        <v>0.72469583814148375</v>
      </c>
      <c r="AV54" s="410">
        <f t="shared" si="65"/>
        <v>0.7532493117107355</v>
      </c>
      <c r="AW54" s="410">
        <f t="shared" si="65"/>
        <v>0.78150720035250554</v>
      </c>
      <c r="AX54" s="410">
        <f t="shared" si="65"/>
        <v>0.80946993686172342</v>
      </c>
      <c r="AY54" s="410">
        <f t="shared" si="65"/>
        <v>0.83713863873871797</v>
      </c>
      <c r="AZ54" s="410">
        <f t="shared" si="65"/>
        <v>0.86451504564792814</v>
      </c>
      <c r="BA54" s="410">
        <f t="shared" si="65"/>
        <v>0.89160145883419661</v>
      </c>
      <c r="BB54" s="410">
        <f t="shared" si="65"/>
        <v>0.91840068294572708</v>
      </c>
      <c r="BC54" s="410">
        <f t="shared" si="65"/>
        <v>0.94491597060409871</v>
      </c>
      <c r="BD54" s="410">
        <f t="shared" si="65"/>
        <v>0.97115096996487482</v>
      </c>
      <c r="BE54" s="410">
        <f t="shared" si="65"/>
        <v>0.99710967542781892</v>
      </c>
      <c r="BF54" s="410">
        <f t="shared" si="65"/>
        <v>1.0227963815830412</v>
      </c>
      <c r="BG54" s="410">
        <f t="shared" si="65"/>
        <v>1.0482156404182952</v>
      </c>
      <c r="BH54" s="410">
        <f t="shared" si="65"/>
        <v>1.0733722217621482</v>
      </c>
      <c r="BI54" s="410">
        <f t="shared" si="65"/>
        <v>1.0982710768969042</v>
      </c>
      <c r="BJ54" s="410">
        <f t="shared" si="65"/>
        <v>1.1229173052431416</v>
      </c>
      <c r="BK54" s="410">
        <f t="shared" si="65"/>
        <v>1.1473161239932763</v>
      </c>
      <c r="BL54" s="410">
        <f t="shared" si="65"/>
        <v>1.171472840553738</v>
      </c>
      <c r="BM54" s="253"/>
      <c r="BN54" s="252"/>
      <c r="BO54" s="537">
        <f t="shared" si="59"/>
        <v>430</v>
      </c>
      <c r="BP54" s="524">
        <v>43000</v>
      </c>
      <c r="BQ54" s="382">
        <f t="shared" si="60"/>
        <v>246.70423071646624</v>
      </c>
      <c r="BR54" s="382">
        <f t="shared" si="60"/>
        <v>246.86678476888588</v>
      </c>
      <c r="BS54" s="382">
        <f t="shared" si="60"/>
        <v>247.1372268005463</v>
      </c>
      <c r="BT54" s="382">
        <f t="shared" si="60"/>
        <v>247.51484102850083</v>
      </c>
      <c r="BU54" s="382">
        <f t="shared" si="60"/>
        <v>247.9986377830709</v>
      </c>
      <c r="BV54" s="382">
        <f t="shared" si="60"/>
        <v>248.58736553484491</v>
      </c>
      <c r="BW54" s="382">
        <f t="shared" si="60"/>
        <v>249.27952580820121</v>
      </c>
      <c r="BX54" s="382">
        <f t="shared" si="60"/>
        <v>250.07339060396183</v>
      </c>
      <c r="BY54" s="382">
        <f t="shared" si="60"/>
        <v>250.96702190566813</v>
      </c>
      <c r="BZ54" s="382">
        <f t="shared" si="60"/>
        <v>251.95829281336918</v>
      </c>
      <c r="CA54" s="382">
        <f t="shared" si="60"/>
        <v>253.04490983589054</v>
      </c>
      <c r="CB54" s="382">
        <f t="shared" si="60"/>
        <v>254.22443587645398</v>
      </c>
      <c r="CC54" s="382">
        <f t="shared" si="60"/>
        <v>255.49431346556395</v>
      </c>
      <c r="CD54" s="382">
        <f t="shared" si="60"/>
        <v>256.85188782696463</v>
      </c>
      <c r="CE54" s="382">
        <f t="shared" si="60"/>
        <v>258.29442940446819</v>
      </c>
      <c r="CF54" s="382">
        <f t="shared" si="60"/>
        <v>259.81915552665379</v>
      </c>
      <c r="CG54" s="382">
        <f t="shared" ref="CF54:DD64" si="69">$Q60*(1+0.2*AO54^2)</f>
        <v>261.42325093995737</v>
      </c>
      <c r="CH54" s="382">
        <f t="shared" si="69"/>
        <v>263.10388699584018</v>
      </c>
      <c r="CI54" s="382">
        <f t="shared" si="69"/>
        <v>264.85823933214726</v>
      </c>
      <c r="CJ54" s="382">
        <f t="shared" si="69"/>
        <v>266.68350394053795</v>
      </c>
      <c r="CK54" s="382">
        <f t="shared" si="69"/>
        <v>268.57691155944735</v>
      </c>
      <c r="CL54" s="382">
        <f t="shared" si="69"/>
        <v>270.53574037439142</v>
      </c>
      <c r="CM54" s="382">
        <f t="shared" si="69"/>
        <v>272.55732704391545</v>
      </c>
      <c r="CN54" s="382">
        <f t="shared" si="69"/>
        <v>274.63907609985199</v>
      </c>
      <c r="CO54" s="382">
        <f t="shared" si="69"/>
        <v>276.77846779484327</v>
      </c>
      <c r="CP54" s="382">
        <f t="shared" si="69"/>
        <v>278.97306448858944</v>
      </c>
      <c r="CQ54" s="382">
        <f t="shared" si="69"/>
        <v>281.22051567746405</v>
      </c>
      <c r="CR54" s="382">
        <f t="shared" si="69"/>
        <v>283.5185617805958</v>
      </c>
      <c r="CS54" s="382">
        <f t="shared" si="69"/>
        <v>285.86503679985736</v>
      </c>
      <c r="CT54" s="382">
        <f t="shared" si="69"/>
        <v>288.25786997211952</v>
      </c>
      <c r="CU54" s="382">
        <f t="shared" si="69"/>
        <v>290.69508653025133</v>
      </c>
      <c r="CV54" s="382">
        <f t="shared" si="69"/>
        <v>293.17480768527633</v>
      </c>
      <c r="CW54" s="382">
        <f t="shared" si="69"/>
        <v>295.69524993639203</v>
      </c>
      <c r="CX54" s="382">
        <f t="shared" si="69"/>
        <v>298.25472380868621</v>
      </c>
      <c r="CY54" s="382">
        <f t="shared" si="69"/>
        <v>300.8516321107777</v>
      </c>
      <c r="CZ54" s="382">
        <f t="shared" si="69"/>
        <v>303.48446779659423</v>
      </c>
      <c r="DA54" s="382">
        <f t="shared" si="69"/>
        <v>306.15181150736345</v>
      </c>
      <c r="DB54" s="382">
        <f t="shared" si="69"/>
        <v>308.85232886185992</v>
      </c>
      <c r="DC54" s="382">
        <f t="shared" si="69"/>
        <v>311.58476755518132</v>
      </c>
      <c r="DD54" s="382">
        <f t="shared" si="69"/>
        <v>314.34795431894088</v>
      </c>
      <c r="DE54" s="521"/>
      <c r="DF54" s="252"/>
      <c r="DG54" s="537">
        <f t="shared" si="61"/>
        <v>430</v>
      </c>
      <c r="DH54" s="524">
        <v>43000</v>
      </c>
      <c r="DI54" s="382">
        <f t="shared" si="62"/>
        <v>20.291932835284129</v>
      </c>
      <c r="DJ54" s="382">
        <f t="shared" si="62"/>
        <v>40.570303679652426</v>
      </c>
      <c r="DK54" s="382">
        <f t="shared" si="62"/>
        <v>60.821648658756061</v>
      </c>
      <c r="DL54" s="382">
        <f t="shared" si="62"/>
        <v>81.032698284906587</v>
      </c>
      <c r="DM54" s="382">
        <f t="shared" si="62"/>
        <v>101.19047010053887</v>
      </c>
      <c r="DN54" s="382">
        <f t="shared" si="62"/>
        <v>121.28235604466991</v>
      </c>
      <c r="DO54" s="382">
        <f t="shared" si="62"/>
        <v>141.29620307597389</v>
      </c>
      <c r="DP54" s="382">
        <f t="shared" si="62"/>
        <v>161.22038581569643</v>
      </c>
      <c r="DQ54" s="382">
        <f t="shared" si="62"/>
        <v>181.04387023518771</v>
      </c>
      <c r="DR54" s="382">
        <f t="shared" si="62"/>
        <v>200.7562676930589</v>
      </c>
      <c r="DS54" s="382">
        <f t="shared" si="62"/>
        <v>220.34787891247976</v>
      </c>
      <c r="DT54" s="382">
        <f t="shared" si="62"/>
        <v>239.80972776675551</v>
      </c>
      <c r="DU54" s="382">
        <f t="shared" si="62"/>
        <v>259.13358499994018</v>
      </c>
      <c r="DV54" s="382">
        <f t="shared" si="62"/>
        <v>278.31198224000593</v>
      </c>
      <c r="DW54" s="382">
        <f t="shared" si="62"/>
        <v>297.33821685826496</v>
      </c>
      <c r="DX54" s="382">
        <f t="shared" si="62"/>
        <v>316.20634838641433</v>
      </c>
      <c r="DY54" s="382">
        <f t="shared" ref="DX54:EV64" si="70">AO54*$R60</f>
        <v>334.91118732030833</v>
      </c>
      <c r="DZ54" s="382">
        <f t="shared" si="70"/>
        <v>353.4482772181205</v>
      </c>
      <c r="EA54" s="382">
        <f t="shared" si="70"/>
        <v>371.81387104210438</v>
      </c>
      <c r="EB54" s="382">
        <f t="shared" si="70"/>
        <v>390.00490270199265</v>
      </c>
      <c r="EC54" s="382">
        <f t="shared" si="70"/>
        <v>408.01895473851567</v>
      </c>
      <c r="ED54" s="382">
        <f t="shared" si="70"/>
        <v>425.85422304294025</v>
      </c>
      <c r="EE54" s="382">
        <f t="shared" si="70"/>
        <v>443.50947944819973</v>
      </c>
      <c r="EF54" s="382">
        <f t="shared" si="70"/>
        <v>460.98403295414164</v>
      </c>
      <c r="EG54" s="382">
        <f t="shared" si="70"/>
        <v>478.2776902683014</v>
      </c>
      <c r="EH54" s="382">
        <f t="shared" si="70"/>
        <v>495.39071625856405</v>
      </c>
      <c r="EI54" s="382">
        <f t="shared" si="70"/>
        <v>512.32379482838678</v>
      </c>
      <c r="EJ54" s="382">
        <f t="shared" si="70"/>
        <v>529.07799064190749</v>
      </c>
      <c r="EK54" s="382">
        <f t="shared" si="70"/>
        <v>545.65471204708194</v>
      </c>
      <c r="EL54" s="382">
        <f t="shared" si="70"/>
        <v>562.05567547168494</v>
      </c>
      <c r="EM54" s="382">
        <f t="shared" si="70"/>
        <v>578.28287150049368</v>
      </c>
      <c r="EN54" s="382">
        <f t="shared" si="70"/>
        <v>594.33853278269635</v>
      </c>
      <c r="EO54" s="382">
        <f t="shared" si="70"/>
        <v>610.22510386684246</v>
      </c>
      <c r="EP54" s="382">
        <f t="shared" si="70"/>
        <v>625.94521301616169</v>
      </c>
      <c r="EQ54" s="382">
        <f t="shared" si="70"/>
        <v>641.50164601968822</v>
      </c>
      <c r="ER54" s="382">
        <f t="shared" si="70"/>
        <v>656.89732198371985</v>
      </c>
      <c r="ES54" s="382">
        <f t="shared" si="70"/>
        <v>672.13527106314564</v>
      </c>
      <c r="ET54" s="382">
        <f t="shared" si="70"/>
        <v>687.21861407258507</v>
      </c>
      <c r="EU54" s="382">
        <f t="shared" si="70"/>
        <v>702.15054390231126</v>
      </c>
      <c r="EV54" s="382">
        <f t="shared" si="70"/>
        <v>716.93430865302923</v>
      </c>
      <c r="EW54" s="521"/>
      <c r="EX54" s="252"/>
      <c r="EY54" s="515">
        <f t="shared" si="63"/>
        <v>430</v>
      </c>
      <c r="EZ54" s="524">
        <v>43000</v>
      </c>
      <c r="FA54" s="382">
        <f t="shared" si="56"/>
        <v>241.55423071646626</v>
      </c>
      <c r="FB54" s="382">
        <f t="shared" si="56"/>
        <v>251.7167847688859</v>
      </c>
      <c r="FC54" s="382">
        <f t="shared" si="56"/>
        <v>261.9872268005463</v>
      </c>
      <c r="FD54" s="382">
        <f t="shared" si="56"/>
        <v>272.36484102850085</v>
      </c>
      <c r="FE54" s="382">
        <f t="shared" si="56"/>
        <v>282.8486377830709</v>
      </c>
      <c r="FF54" s="382">
        <f t="shared" si="56"/>
        <v>293.43736553484496</v>
      </c>
      <c r="FG54" s="382">
        <f t="shared" si="56"/>
        <v>304.12952580820127</v>
      </c>
      <c r="FH54" s="382">
        <f t="shared" si="56"/>
        <v>314.92339060396182</v>
      </c>
      <c r="FI54" s="382">
        <f t="shared" si="56"/>
        <v>325.81702190566818</v>
      </c>
      <c r="FJ54" s="382">
        <f t="shared" si="56"/>
        <v>336.80829281336923</v>
      </c>
      <c r="FK54" s="382">
        <f t="shared" si="56"/>
        <v>347.89490983589053</v>
      </c>
      <c r="FL54" s="382">
        <f t="shared" si="56"/>
        <v>359.074435876454</v>
      </c>
      <c r="FM54" s="382">
        <f t="shared" si="56"/>
        <v>370.34431346556397</v>
      </c>
      <c r="FN54" s="382">
        <f t="shared" si="56"/>
        <v>381.70188782696465</v>
      </c>
      <c r="FO54" s="382">
        <f t="shared" si="56"/>
        <v>393.14442940446821</v>
      </c>
      <c r="FP54" s="382">
        <f t="shared" si="56"/>
        <v>404.66915552665381</v>
      </c>
      <c r="FQ54" s="382">
        <f t="shared" si="51"/>
        <v>416.27325093995739</v>
      </c>
      <c r="FR54" s="382">
        <f t="shared" si="51"/>
        <v>427.95388699584021</v>
      </c>
      <c r="FS54" s="382">
        <f t="shared" si="51"/>
        <v>439.70823933214729</v>
      </c>
      <c r="FT54" s="382">
        <f t="shared" si="51"/>
        <v>451.53350394053797</v>
      </c>
      <c r="FU54" s="382">
        <f t="shared" si="51"/>
        <v>463.42691155944738</v>
      </c>
      <c r="FV54" s="382">
        <f t="shared" si="51"/>
        <v>475.38574037439145</v>
      </c>
      <c r="FW54" s="382">
        <f t="shared" si="51"/>
        <v>487.40732704391547</v>
      </c>
      <c r="FX54" s="382">
        <f t="shared" si="51"/>
        <v>499.48907609985201</v>
      </c>
      <c r="FY54" s="382">
        <f t="shared" si="51"/>
        <v>511.62846779484329</v>
      </c>
      <c r="FZ54" s="382">
        <f t="shared" si="51"/>
        <v>523.82306448858947</v>
      </c>
      <c r="GA54" s="382">
        <f t="shared" si="51"/>
        <v>536.07051567746407</v>
      </c>
      <c r="GB54" s="382">
        <f t="shared" si="51"/>
        <v>548.36856178059588</v>
      </c>
      <c r="GC54" s="382">
        <f t="shared" si="51"/>
        <v>560.71503679985744</v>
      </c>
      <c r="GD54" s="382">
        <f t="shared" si="51"/>
        <v>573.10786997211949</v>
      </c>
      <c r="GE54" s="382">
        <f t="shared" si="44"/>
        <v>585.54508653025141</v>
      </c>
      <c r="GF54" s="382">
        <f t="shared" si="44"/>
        <v>598.0248076852763</v>
      </c>
      <c r="GG54" s="382">
        <f t="shared" si="44"/>
        <v>610.54524993639211</v>
      </c>
      <c r="GH54" s="382">
        <f t="shared" si="44"/>
        <v>623.10472380868623</v>
      </c>
      <c r="GI54" s="382">
        <f t="shared" si="44"/>
        <v>635.70163211077772</v>
      </c>
      <c r="GJ54" s="382">
        <f t="shared" si="44"/>
        <v>648.33446779659425</v>
      </c>
      <c r="GK54" s="382">
        <f t="shared" si="44"/>
        <v>661.00181150736353</v>
      </c>
      <c r="GL54" s="382">
        <f t="shared" si="44"/>
        <v>673.70232886186</v>
      </c>
      <c r="GM54" s="382">
        <f t="shared" si="44"/>
        <v>686.43476755518134</v>
      </c>
      <c r="GN54" s="382">
        <f t="shared" si="44"/>
        <v>699.1979543189409</v>
      </c>
      <c r="GO54" s="511"/>
      <c r="GP54" s="521"/>
      <c r="GQ54" s="524">
        <v>43000</v>
      </c>
      <c r="GR54" s="583">
        <f t="shared" si="57"/>
        <v>10.903953786819441</v>
      </c>
      <c r="GS54" s="477">
        <f t="shared" si="57"/>
        <v>5.2044589746349761</v>
      </c>
      <c r="GT54" s="477">
        <f t="shared" si="57"/>
        <v>3.3074667092706282</v>
      </c>
      <c r="GU54" s="477">
        <f t="shared" si="57"/>
        <v>2.3611720551484141</v>
      </c>
      <c r="GV54" s="477">
        <f t="shared" si="57"/>
        <v>1.7952102357271749</v>
      </c>
      <c r="GW54" s="477">
        <f t="shared" si="57"/>
        <v>1.4194563422462543</v>
      </c>
      <c r="GX54" s="477">
        <f t="shared" si="57"/>
        <v>1.152425324866466</v>
      </c>
      <c r="GY54" s="477">
        <f t="shared" si="57"/>
        <v>0.95337201936717386</v>
      </c>
      <c r="GZ54" s="477">
        <f t="shared" si="57"/>
        <v>0.79965784802551321</v>
      </c>
      <c r="HA54" s="477">
        <f t="shared" si="57"/>
        <v>0.67769752189417842</v>
      </c>
      <c r="HB54" s="477">
        <f t="shared" si="57"/>
        <v>0.57884392422071529</v>
      </c>
      <c r="HC54" s="477">
        <f t="shared" si="57"/>
        <v>0.49733056794801128</v>
      </c>
      <c r="HD54" s="477">
        <f t="shared" si="57"/>
        <v>0.42916370128422165</v>
      </c>
      <c r="HE54" s="477">
        <f t="shared" si="57"/>
        <v>0.3714892357663534</v>
      </c>
      <c r="HF54" s="477">
        <f t="shared" si="57"/>
        <v>0.32221291147337483</v>
      </c>
      <c r="HG54" s="477">
        <f t="shared" si="52"/>
        <v>0.27976290669577286</v>
      </c>
      <c r="HH54" s="477">
        <f t="shared" si="52"/>
        <v>0.2429362371279481</v>
      </c>
      <c r="HI54" s="477">
        <f t="shared" si="52"/>
        <v>0.21079635856236104</v>
      </c>
      <c r="HJ54" s="477">
        <f t="shared" si="52"/>
        <v>0.18260310757033191</v>
      </c>
      <c r="HK54" s="477">
        <f t="shared" si="52"/>
        <v>0.15776366094956518</v>
      </c>
      <c r="HL54" s="477">
        <f t="shared" si="52"/>
        <v>0.13579750689876802</v>
      </c>
      <c r="HM54" s="477">
        <f t="shared" si="52"/>
        <v>0.1163109689919801</v>
      </c>
      <c r="HN54" s="477">
        <f t="shared" si="52"/>
        <v>9.8978375051491665E-2</v>
      </c>
      <c r="HO54" s="477">
        <f t="shared" si="52"/>
        <v>8.3527932407890637E-2</v>
      </c>
      <c r="HP54" s="477">
        <f t="shared" si="52"/>
        <v>6.9730991441045401E-2</v>
      </c>
      <c r="HQ54" s="477">
        <f t="shared" si="52"/>
        <v>5.7393784939614091E-2</v>
      </c>
      <c r="HR54" s="477">
        <f t="shared" si="52"/>
        <v>4.6351001239424643E-2</v>
      </c>
      <c r="HS54" s="477">
        <f t="shared" si="52"/>
        <v>3.646073259498845E-2</v>
      </c>
      <c r="HT54" s="477">
        <f t="shared" si="52"/>
        <v>2.760046677921113E-2</v>
      </c>
      <c r="HU54" s="477">
        <f t="shared" si="45"/>
        <v>1.9663878478158588E-2</v>
      </c>
      <c r="HV54" s="477">
        <f t="shared" si="45"/>
        <v>1.2558239898951471E-2</v>
      </c>
      <c r="HW54" s="477">
        <f t="shared" si="32"/>
        <v>6.2023151777166347E-3</v>
      </c>
      <c r="HX54" s="477">
        <f t="shared" si="32"/>
        <v>5.2463601959500832E-4</v>
      </c>
      <c r="HY54" s="477">
        <f t="shared" si="32"/>
        <v>4.537919850506336E-3</v>
      </c>
      <c r="HZ54" s="477">
        <f t="shared" si="32"/>
        <v>9.0413079138576252E-3</v>
      </c>
      <c r="IA54" s="477">
        <f t="shared" si="32"/>
        <v>1.3035300800537913E-2</v>
      </c>
      <c r="IB54" s="477">
        <f t="shared" si="32"/>
        <v>1.6564313814646018E-2</v>
      </c>
      <c r="IC54" s="477">
        <f t="shared" si="32"/>
        <v>1.9668101145609341E-2</v>
      </c>
      <c r="ID54" s="477">
        <f t="shared" si="32"/>
        <v>2.2382345899480526E-2</v>
      </c>
      <c r="IE54" s="477">
        <f t="shared" si="46"/>
        <v>2.4739162458846838E-2</v>
      </c>
    </row>
    <row r="55" spans="1:320">
      <c r="J55" s="252"/>
      <c r="K55" s="499">
        <v>38000</v>
      </c>
      <c r="L55" s="382">
        <f t="shared" si="66"/>
        <v>11.5824</v>
      </c>
      <c r="M55" s="382">
        <v>380</v>
      </c>
      <c r="N55" s="493"/>
      <c r="O55" s="263"/>
      <c r="P55" s="383">
        <f t="shared" ref="P55:P82" si="71">P54</f>
        <v>-26.500002288000502</v>
      </c>
      <c r="Q55" s="383">
        <f t="shared" si="67"/>
        <v>246.64999771199948</v>
      </c>
      <c r="R55" s="382">
        <f t="shared" si="68"/>
        <v>611.99396506208791</v>
      </c>
      <c r="S55" s="263">
        <f>$S$51*EXP(-KB*(K55-HTropopause))</f>
        <v>0.23937230372013857</v>
      </c>
      <c r="T55" s="492"/>
      <c r="U55" s="492"/>
      <c r="V55" s="279"/>
      <c r="X55" s="524">
        <v>44000</v>
      </c>
      <c r="Y55" s="410">
        <f t="shared" si="65"/>
        <v>3.3963323531544895E-2</v>
      </c>
      <c r="Z55" s="410">
        <f t="shared" si="65"/>
        <v>6.7902573101063166E-2</v>
      </c>
      <c r="AA55" s="410">
        <f t="shared" si="65"/>
        <v>0.10179385762864049</v>
      </c>
      <c r="AB55" s="410">
        <f t="shared" si="65"/>
        <v>0.13561364817757329</v>
      </c>
      <c r="AC55" s="410">
        <f t="shared" si="65"/>
        <v>0.16933895011092437</v>
      </c>
      <c r="AD55" s="410">
        <f t="shared" si="65"/>
        <v>0.20294746492633411</v>
      </c>
      <c r="AE55" s="410">
        <f t="shared" si="65"/>
        <v>0.23641773893083265</v>
      </c>
      <c r="AF55" s="410">
        <f t="shared" si="65"/>
        <v>0.2697292963866661</v>
      </c>
      <c r="AG55" s="410">
        <f t="shared" si="65"/>
        <v>0.30286275529227091</v>
      </c>
      <c r="AH55" s="410">
        <f t="shared" si="65"/>
        <v>0.33579992452949642</v>
      </c>
      <c r="AI55" s="410">
        <f t="shared" si="65"/>
        <v>0.36852388168172928</v>
      </c>
      <c r="AJ55" s="410">
        <f t="shared" si="65"/>
        <v>0.40101903137998196</v>
      </c>
      <c r="AK55" s="410">
        <f t="shared" si="65"/>
        <v>0.43327114454264015</v>
      </c>
      <c r="AL55" s="410">
        <f t="shared" si="65"/>
        <v>0.46526737932195034</v>
      </c>
      <c r="AM55" s="410">
        <f t="shared" si="65"/>
        <v>0.49699628494355713</v>
      </c>
      <c r="AN55" s="410">
        <f t="shared" si="65"/>
        <v>0.52844778991771935</v>
      </c>
      <c r="AO55" s="410">
        <f t="shared" si="65"/>
        <v>0.5596131763108031</v>
      </c>
      <c r="AP55" s="410">
        <f t="shared" si="65"/>
        <v>0.5904850418959996</v>
      </c>
      <c r="AQ55" s="410">
        <f t="shared" si="65"/>
        <v>0.62105725205914086</v>
      </c>
      <c r="AR55" s="410">
        <f t="shared" si="65"/>
        <v>0.65132488332830218</v>
      </c>
      <c r="AS55" s="410">
        <f t="shared" si="65"/>
        <v>0.6812841603348937</v>
      </c>
      <c r="AT55" s="410">
        <f t="shared" si="65"/>
        <v>0.71093238791020819</v>
      </c>
      <c r="AU55" s="410">
        <f t="shared" si="65"/>
        <v>0.74026787988619935</v>
      </c>
      <c r="AV55" s="410">
        <f t="shared" si="65"/>
        <v>0.76928988601281934</v>
      </c>
      <c r="AW55" s="410">
        <f t="shared" si="65"/>
        <v>0.79799851823569046</v>
      </c>
      <c r="AX55" s="410">
        <f t="shared" si="65"/>
        <v>0.82639467740545924</v>
      </c>
      <c r="AY55" s="410">
        <f t="shared" si="65"/>
        <v>0.85447998131977265</v>
      </c>
      <c r="AZ55" s="410">
        <f t="shared" si="65"/>
        <v>0.88225669483613378</v>
      </c>
      <c r="BA55" s="410">
        <f t="shared" si="65"/>
        <v>0.90972766264188853</v>
      </c>
      <c r="BB55" s="410">
        <f t="shared" si="65"/>
        <v>0.9368962451291315</v>
      </c>
      <c r="BC55" s="410">
        <f t="shared" si="65"/>
        <v>0.96376625769872604</v>
      </c>
      <c r="BD55" s="410">
        <f t="shared" si="65"/>
        <v>0.9903419137093179</v>
      </c>
      <c r="BE55" s="410">
        <f t="shared" si="65"/>
        <v>1.0166277711942495</v>
      </c>
      <c r="BF55" s="410">
        <f t="shared" si="65"/>
        <v>1.0426286833909086</v>
      </c>
      <c r="BG55" s="410">
        <f t="shared" si="65"/>
        <v>1.0683497530623887</v>
      </c>
      <c r="BH55" s="410">
        <f t="shared" si="65"/>
        <v>1.0937962905392067</v>
      </c>
      <c r="BI55" s="410">
        <f t="shared" si="65"/>
        <v>1.1189737753678153</v>
      </c>
      <c r="BJ55" s="410">
        <f t="shared" si="65"/>
        <v>1.1438878214215653</v>
      </c>
      <c r="BK55" s="410">
        <f t="shared" si="65"/>
        <v>1.168544145307153</v>
      </c>
      <c r="BL55" s="410">
        <f t="shared" si="65"/>
        <v>1.1929485378841942</v>
      </c>
      <c r="BM55" s="253"/>
      <c r="BN55" s="252"/>
      <c r="BO55" s="537">
        <f t="shared" si="59"/>
        <v>440</v>
      </c>
      <c r="BP55" s="524">
        <v>44000</v>
      </c>
      <c r="BQ55" s="382">
        <f t="shared" ref="BQ55:CF70" si="72">$Q61*(1+0.2*Y55^2)</f>
        <v>246.7069002288157</v>
      </c>
      <c r="BR55" s="382">
        <f t="shared" si="72"/>
        <v>246.87744647275625</v>
      </c>
      <c r="BS55" s="382">
        <f t="shared" si="72"/>
        <v>247.16115464687169</v>
      </c>
      <c r="BT55" s="382">
        <f t="shared" si="72"/>
        <v>247.557228770932</v>
      </c>
      <c r="BU55" s="382">
        <f t="shared" si="72"/>
        <v>248.06456899449446</v>
      </c>
      <c r="BV55" s="382">
        <f t="shared" si="72"/>
        <v>248.68178562789487</v>
      </c>
      <c r="BW55" s="382">
        <f t="shared" si="72"/>
        <v>249.40721650780267</v>
      </c>
      <c r="BX55" s="382">
        <f t="shared" si="72"/>
        <v>250.23894723663898</v>
      </c>
      <c r="BY55" s="382">
        <f t="shared" si="72"/>
        <v>251.17483377866304</v>
      </c>
      <c r="BZ55" s="382">
        <f t="shared" si="72"/>
        <v>252.21252686126013</v>
      </c>
      <c r="CA55" s="382">
        <f t="shared" si="72"/>
        <v>253.34949761792359</v>
      </c>
      <c r="CB55" s="382">
        <f t="shared" si="72"/>
        <v>254.58306391829248</v>
      </c>
      <c r="CC55" s="382">
        <f t="shared" si="72"/>
        <v>255.91041685801696</v>
      </c>
      <c r="CD55" s="382">
        <f t="shared" si="72"/>
        <v>257.32864692404189</v>
      </c>
      <c r="CE55" s="382">
        <f t="shared" si="72"/>
        <v>258.83476940549872</v>
      </c>
      <c r="CF55" s="382">
        <f t="shared" si="69"/>
        <v>260.42574868298931</v>
      </c>
      <c r="CG55" s="382">
        <f t="shared" si="69"/>
        <v>262.09852109597011</v>
      </c>
      <c r="CH55" s="382">
        <f t="shared" si="69"/>
        <v>263.8500161558419</v>
      </c>
      <c r="CI55" s="382">
        <f t="shared" si="69"/>
        <v>265.67717593833549</v>
      </c>
      <c r="CJ55" s="382">
        <f t="shared" si="69"/>
        <v>267.57697255056524</v>
      </c>
      <c r="CK55" s="382">
        <f t="shared" si="69"/>
        <v>269.54642362399375</v>
      </c>
      <c r="CL55" s="382">
        <f t="shared" si="69"/>
        <v>271.58260583338216</v>
      </c>
      <c r="CM55" s="382">
        <f t="shared" si="69"/>
        <v>273.6826664830225</v>
      </c>
      <c r="CN55" s="382">
        <f t="shared" si="69"/>
        <v>275.8438332350259</v>
      </c>
      <c r="CO55" s="382">
        <f t="shared" si="69"/>
        <v>278.06342208039558</v>
      </c>
      <c r="CP55" s="382">
        <f t="shared" si="69"/>
        <v>280.33884367258958</v>
      </c>
      <c r="CQ55" s="382">
        <f t="shared" si="69"/>
        <v>282.66760815592204</v>
      </c>
      <c r="CR55" s="382">
        <f t="shared" si="69"/>
        <v>285.04732862833237</v>
      </c>
      <c r="CS55" s="382">
        <f t="shared" si="69"/>
        <v>287.47572338056347</v>
      </c>
      <c r="CT55" s="382">
        <f t="shared" si="69"/>
        <v>289.95061705251118</v>
      </c>
      <c r="CU55" s="382">
        <f t="shared" si="69"/>
        <v>292.46994084323944</v>
      </c>
      <c r="CV55" s="382">
        <f t="shared" si="69"/>
        <v>295.03173190461433</v>
      </c>
      <c r="CW55" s="382">
        <f t="shared" si="69"/>
        <v>297.63413204036499</v>
      </c>
      <c r="CX55" s="382">
        <f t="shared" si="69"/>
        <v>300.27538582316924</v>
      </c>
      <c r="CY55" s="382">
        <f t="shared" si="69"/>
        <v>302.95383823256935</v>
      </c>
      <c r="CZ55" s="382">
        <f t="shared" si="69"/>
        <v>305.66793190651538</v>
      </c>
      <c r="DA55" s="382">
        <f t="shared" si="69"/>
        <v>308.41620408940861</v>
      </c>
      <c r="DB55" s="382">
        <f t="shared" si="69"/>
        <v>311.19728334991021</v>
      </c>
      <c r="DC55" s="382">
        <f t="shared" si="69"/>
        <v>314.00988613264366</v>
      </c>
      <c r="DD55" s="382">
        <f t="shared" si="69"/>
        <v>316.85281319937178</v>
      </c>
      <c r="DE55" s="521"/>
      <c r="DF55" s="252"/>
      <c r="DG55" s="537">
        <f t="shared" si="61"/>
        <v>440</v>
      </c>
      <c r="DH55" s="524">
        <v>44000</v>
      </c>
      <c r="DI55" s="382">
        <f t="shared" ref="DI55:DX70" si="73">Y55*$R61</f>
        <v>20.785349034756674</v>
      </c>
      <c r="DJ55" s="382">
        <f t="shared" si="73"/>
        <v>41.555964950037918</v>
      </c>
      <c r="DK55" s="382">
        <f t="shared" si="73"/>
        <v>62.297226549117354</v>
      </c>
      <c r="DL55" s="382">
        <f t="shared" si="73"/>
        <v>82.994734264728066</v>
      </c>
      <c r="DM55" s="382">
        <f t="shared" si="73"/>
        <v>103.63441551783569</v>
      </c>
      <c r="DN55" s="382">
        <f t="shared" si="73"/>
        <v>124.20262375956624</v>
      </c>
      <c r="DO55" s="382">
        <f t="shared" si="73"/>
        <v>144.68622945929383</v>
      </c>
      <c r="DP55" s="382">
        <f t="shared" si="73"/>
        <v>165.0727015890829</v>
      </c>
      <c r="DQ55" s="382">
        <f t="shared" si="73"/>
        <v>185.35017848094571</v>
      </c>
      <c r="DR55" s="382">
        <f t="shared" si="73"/>
        <v>205.50752728035638</v>
      </c>
      <c r="DS55" s="382">
        <f t="shared" si="73"/>
        <v>225.53439157047325</v>
      </c>
      <c r="DT55" s="382">
        <f t="shared" si="73"/>
        <v>245.42122707959302</v>
      </c>
      <c r="DU55" s="382">
        <f t="shared" si="73"/>
        <v>265.15932569563938</v>
      </c>
      <c r="DV55" s="382">
        <f t="shared" si="73"/>
        <v>284.74082828528685</v>
      </c>
      <c r="DW55" s="382">
        <f t="shared" si="73"/>
        <v>304.15872704373481</v>
      </c>
      <c r="DX55" s="382">
        <f t="shared" si="70"/>
        <v>323.40685828004229</v>
      </c>
      <c r="DY55" s="382">
        <f t="shared" si="70"/>
        <v>342.47988667143767</v>
      </c>
      <c r="DZ55" s="382">
        <f t="shared" si="70"/>
        <v>361.37328209978591</v>
      </c>
      <c r="EA55" s="382">
        <f t="shared" si="70"/>
        <v>380.08329021823818</v>
      </c>
      <c r="EB55" s="382">
        <f t="shared" si="70"/>
        <v>398.60689789168947</v>
      </c>
      <c r="EC55" s="382">
        <f t="shared" si="70"/>
        <v>416.94179461734683</v>
      </c>
      <c r="ED55" s="382">
        <f t="shared" si="70"/>
        <v>435.08633096822666</v>
      </c>
      <c r="EE55" s="382">
        <f t="shared" si="70"/>
        <v>453.03947501966059</v>
      </c>
      <c r="EF55" s="382">
        <f t="shared" si="70"/>
        <v>470.80076762314695</v>
      </c>
      <c r="EG55" s="382">
        <f t="shared" si="70"/>
        <v>488.37027728873107</v>
      </c>
      <c r="EH55" s="382">
        <f t="shared" si="70"/>
        <v>505.74855533157205</v>
      </c>
      <c r="EI55" s="382">
        <f t="shared" si="70"/>
        <v>522.93659183406646</v>
      </c>
      <c r="EJ55" s="382">
        <f t="shared" si="70"/>
        <v>539.93577287533799</v>
      </c>
      <c r="EK55" s="382">
        <f t="shared" si="70"/>
        <v>556.74783938687483</v>
      </c>
      <c r="EL55" s="382">
        <f t="shared" si="70"/>
        <v>573.37484790835902</v>
      </c>
      <c r="EM55" s="382">
        <f t="shared" si="70"/>
        <v>589.8191334420934</v>
      </c>
      <c r="EN55" s="382">
        <f t="shared" si="70"/>
        <v>606.08327453814161</v>
      </c>
      <c r="EO55" s="382">
        <f t="shared" si="70"/>
        <v>622.17006068540184</v>
      </c>
      <c r="EP55" s="382">
        <f t="shared" si="70"/>
        <v>638.08246203586646</v>
      </c>
      <c r="EQ55" s="382">
        <f t="shared" si="70"/>
        <v>653.82360144975371</v>
      </c>
      <c r="ER55" s="382">
        <f t="shared" si="70"/>
        <v>669.39672881729257</v>
      </c>
      <c r="ES55" s="382">
        <f t="shared" si="70"/>
        <v>684.8051975878434</v>
      </c>
      <c r="ET55" s="382">
        <f t="shared" si="70"/>
        <v>700.05244341801733</v>
      </c>
      <c r="EU55" s="382">
        <f t="shared" si="70"/>
        <v>715.14196483661317</v>
      </c>
      <c r="EV55" s="382">
        <f t="shared" si="70"/>
        <v>730.07730581476835</v>
      </c>
      <c r="EW55" s="521"/>
      <c r="EX55" s="252"/>
      <c r="EY55" s="515">
        <f t="shared" si="63"/>
        <v>440</v>
      </c>
      <c r="EZ55" s="524">
        <v>44000</v>
      </c>
      <c r="FA55" s="382">
        <f t="shared" si="56"/>
        <v>247.55690022881572</v>
      </c>
      <c r="FB55" s="382">
        <f t="shared" si="56"/>
        <v>257.72744647275624</v>
      </c>
      <c r="FC55" s="382">
        <f t="shared" si="56"/>
        <v>268.01115464687172</v>
      </c>
      <c r="FD55" s="382">
        <f t="shared" si="56"/>
        <v>278.40722877093202</v>
      </c>
      <c r="FE55" s="382">
        <f t="shared" si="56"/>
        <v>288.91456899449452</v>
      </c>
      <c r="FF55" s="382">
        <f t="shared" si="56"/>
        <v>299.53178562789492</v>
      </c>
      <c r="FG55" s="382">
        <f t="shared" si="56"/>
        <v>310.2572165078027</v>
      </c>
      <c r="FH55" s="382">
        <f t="shared" si="56"/>
        <v>321.088947236639</v>
      </c>
      <c r="FI55" s="382">
        <f t="shared" si="56"/>
        <v>332.02483377866304</v>
      </c>
      <c r="FJ55" s="382">
        <f t="shared" si="56"/>
        <v>343.06252686126015</v>
      </c>
      <c r="FK55" s="382">
        <f t="shared" si="56"/>
        <v>354.19949761792361</v>
      </c>
      <c r="FL55" s="382">
        <f t="shared" si="56"/>
        <v>365.43306391829253</v>
      </c>
      <c r="FM55" s="382">
        <f t="shared" si="56"/>
        <v>376.76041685801698</v>
      </c>
      <c r="FN55" s="382">
        <f t="shared" si="56"/>
        <v>388.17864692404191</v>
      </c>
      <c r="FO55" s="382">
        <f t="shared" si="56"/>
        <v>399.68476940549874</v>
      </c>
      <c r="FP55" s="382">
        <f t="shared" si="56"/>
        <v>411.27574868298933</v>
      </c>
      <c r="FQ55" s="382">
        <f t="shared" si="51"/>
        <v>422.94852109597014</v>
      </c>
      <c r="FR55" s="382">
        <f t="shared" si="51"/>
        <v>434.70001615584192</v>
      </c>
      <c r="FS55" s="382">
        <f t="shared" si="51"/>
        <v>446.52717593833552</v>
      </c>
      <c r="FT55" s="382">
        <f t="shared" si="51"/>
        <v>458.42697255056527</v>
      </c>
      <c r="FU55" s="382">
        <f t="shared" si="51"/>
        <v>470.39642362399377</v>
      </c>
      <c r="FV55" s="382">
        <f t="shared" si="51"/>
        <v>482.43260583338218</v>
      </c>
      <c r="FW55" s="382">
        <f t="shared" si="51"/>
        <v>494.53266648302252</v>
      </c>
      <c r="FX55" s="382">
        <f t="shared" si="51"/>
        <v>506.69383323502592</v>
      </c>
      <c r="FY55" s="382">
        <f t="shared" si="51"/>
        <v>518.91342208039555</v>
      </c>
      <c r="FZ55" s="382">
        <f t="shared" si="51"/>
        <v>531.18884367258966</v>
      </c>
      <c r="GA55" s="382">
        <f t="shared" si="51"/>
        <v>543.51760815592206</v>
      </c>
      <c r="GB55" s="382">
        <f t="shared" si="51"/>
        <v>555.89732862833239</v>
      </c>
      <c r="GC55" s="382">
        <f t="shared" si="51"/>
        <v>568.32572338056343</v>
      </c>
      <c r="GD55" s="382">
        <f t="shared" si="51"/>
        <v>580.80061705251114</v>
      </c>
      <c r="GE55" s="382">
        <f t="shared" si="44"/>
        <v>593.31994084323946</v>
      </c>
      <c r="GF55" s="382">
        <f t="shared" si="44"/>
        <v>605.8817319046143</v>
      </c>
      <c r="GG55" s="382">
        <f t="shared" si="44"/>
        <v>618.48413204036501</v>
      </c>
      <c r="GH55" s="382">
        <f t="shared" si="44"/>
        <v>631.12538582316927</v>
      </c>
      <c r="GI55" s="382">
        <f t="shared" si="44"/>
        <v>643.80383823256943</v>
      </c>
      <c r="GJ55" s="382">
        <f t="shared" si="44"/>
        <v>656.5179319065154</v>
      </c>
      <c r="GK55" s="382">
        <f t="shared" si="44"/>
        <v>669.26620408940857</v>
      </c>
      <c r="GL55" s="382">
        <f t="shared" si="44"/>
        <v>682.04728334991023</v>
      </c>
      <c r="GM55" s="382">
        <f t="shared" si="44"/>
        <v>694.85988613264362</v>
      </c>
      <c r="GN55" s="382">
        <f t="shared" si="44"/>
        <v>707.7028131993718</v>
      </c>
      <c r="GO55" s="511"/>
      <c r="GP55" s="521"/>
      <c r="GQ55" s="524">
        <v>44000</v>
      </c>
      <c r="GR55" s="583">
        <f t="shared" si="57"/>
        <v>10.910163250800267</v>
      </c>
      <c r="GS55" s="477">
        <f t="shared" si="57"/>
        <v>5.2019362751561156</v>
      </c>
      <c r="GT55" s="477">
        <f t="shared" si="57"/>
        <v>3.3021362184649132</v>
      </c>
      <c r="GU55" s="477">
        <f t="shared" si="57"/>
        <v>2.3545167803405125</v>
      </c>
      <c r="GV55" s="477">
        <f t="shared" si="57"/>
        <v>1.7878245614727448</v>
      </c>
      <c r="GW55" s="477">
        <f t="shared" si="57"/>
        <v>1.4116381487055714</v>
      </c>
      <c r="GX55" s="477">
        <f t="shared" si="57"/>
        <v>1.1443451644794627</v>
      </c>
      <c r="GY55" s="477">
        <f t="shared" si="57"/>
        <v>0.94513656192487161</v>
      </c>
      <c r="GZ55" s="477">
        <f t="shared" si="57"/>
        <v>0.79133808502264646</v>
      </c>
      <c r="HA55" s="477">
        <f t="shared" si="57"/>
        <v>0.66934287712609775</v>
      </c>
      <c r="HB55" s="477">
        <f t="shared" si="57"/>
        <v>0.57048996009660058</v>
      </c>
      <c r="HC55" s="477">
        <f t="shared" si="57"/>
        <v>0.48900349112743308</v>
      </c>
      <c r="HD55" s="477">
        <f t="shared" si="57"/>
        <v>0.42088314589575421</v>
      </c>
      <c r="HE55" s="477">
        <f t="shared" si="57"/>
        <v>0.36327006303120984</v>
      </c>
      <c r="HF55" s="477">
        <f t="shared" si="57"/>
        <v>0.31406641949822567</v>
      </c>
      <c r="HG55" s="477">
        <f t="shared" si="52"/>
        <v>0.27169767168901598</v>
      </c>
      <c r="HH55" s="477">
        <f t="shared" si="52"/>
        <v>0.23495871598944743</v>
      </c>
      <c r="HI55" s="477">
        <f t="shared" si="52"/>
        <v>0.2029113320995555</v>
      </c>
      <c r="HJ55" s="477">
        <f t="shared" si="52"/>
        <v>0.17481401427025706</v>
      </c>
      <c r="HK55" s="477">
        <f t="shared" si="52"/>
        <v>0.1500728536693067</v>
      </c>
      <c r="HL55" s="477">
        <f t="shared" si="52"/>
        <v>0.1282064539864744</v>
      </c>
      <c r="HM55" s="477">
        <f t="shared" si="52"/>
        <v>0.10882041446761312</v>
      </c>
      <c r="HN55" s="477">
        <f t="shared" si="52"/>
        <v>9.1588468006151683E-2</v>
      </c>
      <c r="HO55" s="477">
        <f t="shared" si="52"/>
        <v>7.6238332815569271E-2</v>
      </c>
      <c r="HP55" s="477">
        <f t="shared" si="52"/>
        <v>6.2540957572663577E-2</v>
      </c>
      <c r="HQ55" s="477">
        <f t="shared" si="52"/>
        <v>5.0302246190972878E-2</v>
      </c>
      <c r="HR55" s="477">
        <f t="shared" si="52"/>
        <v>3.9356619221601885E-2</v>
      </c>
      <c r="HS55" s="477">
        <f t="shared" si="52"/>
        <v>2.9561952652245645E-2</v>
      </c>
      <c r="HT55" s="477">
        <f t="shared" si="52"/>
        <v>2.0795561607277871E-2</v>
      </c>
      <c r="HU55" s="477">
        <f t="shared" si="45"/>
        <v>1.2950985156117222E-2</v>
      </c>
      <c r="HV55" s="477">
        <f t="shared" si="45"/>
        <v>5.9353913812796996E-3</v>
      </c>
      <c r="HW55" s="477">
        <f t="shared" si="32"/>
        <v>3.3253290759573199E-4</v>
      </c>
      <c r="HX55" s="477">
        <f t="shared" si="32"/>
        <v>5.9243105349304197E-3</v>
      </c>
      <c r="HY55" s="477">
        <f t="shared" si="32"/>
        <v>1.0903098935676645E-2</v>
      </c>
      <c r="HZ55" s="477">
        <f t="shared" si="32"/>
        <v>1.5324872327898514E-2</v>
      </c>
      <c r="IA55" s="477">
        <f t="shared" si="32"/>
        <v>1.9239408195991278E-2</v>
      </c>
      <c r="IB55" s="477">
        <f t="shared" si="32"/>
        <v>2.2691115010764144E-2</v>
      </c>
      <c r="IC55" s="477">
        <f t="shared" si="32"/>
        <v>2.5719730339339462E-2</v>
      </c>
      <c r="ID55" s="477">
        <f t="shared" si="32"/>
        <v>2.8360912519800659E-2</v>
      </c>
      <c r="IE55" s="477">
        <f t="shared" si="46"/>
        <v>3.0646744443626486E-2</v>
      </c>
    </row>
    <row r="56" spans="1:320">
      <c r="J56" s="252"/>
      <c r="K56" s="499">
        <v>39000</v>
      </c>
      <c r="L56" s="382">
        <f t="shared" si="66"/>
        <v>11.8872</v>
      </c>
      <c r="M56" s="382">
        <v>390</v>
      </c>
      <c r="N56" s="493"/>
      <c r="O56" s="263"/>
      <c r="P56" s="383">
        <f t="shared" si="71"/>
        <v>-26.500002288000502</v>
      </c>
      <c r="Q56" s="383">
        <f t="shared" si="67"/>
        <v>246.64999771199948</v>
      </c>
      <c r="R56" s="382">
        <f t="shared" si="68"/>
        <v>611.99396506208791</v>
      </c>
      <c r="S56" s="263">
        <f>$S$51*EXP(-KB*(K56-HTropopause))</f>
        <v>0.22813935699913854</v>
      </c>
      <c r="T56" s="492"/>
      <c r="U56" s="492"/>
      <c r="V56" s="279"/>
      <c r="X56" s="524">
        <v>45000</v>
      </c>
      <c r="Y56" s="410">
        <f t="shared" si="65"/>
        <v>3.4789160044966308E-2</v>
      </c>
      <c r="Z56" s="410">
        <f t="shared" si="65"/>
        <v>6.9552183467670295E-2</v>
      </c>
      <c r="AA56" s="410">
        <f t="shared" si="65"/>
        <v>0.10426314211985185</v>
      </c>
      <c r="AB56" s="410">
        <f t="shared" si="65"/>
        <v>0.13889652045946083</v>
      </c>
      <c r="AC56" s="410">
        <f t="shared" si="65"/>
        <v>0.17342741117273222</v>
      </c>
      <c r="AD56" s="410">
        <f t="shared" si="65"/>
        <v>0.20783169845320587</v>
      </c>
      <c r="AE56" s="410">
        <f t="shared" si="65"/>
        <v>0.24208622558031603</v>
      </c>
      <c r="AF56" s="410">
        <f t="shared" si="65"/>
        <v>0.27616894402753345</v>
      </c>
      <c r="AG56" s="410">
        <f t="shared" si="65"/>
        <v>0.31005904199291157</v>
      </c>
      <c r="AH56" s="410">
        <f t="shared" si="65"/>
        <v>0.34373705094621487</v>
      </c>
      <c r="AI56" s="410">
        <f t="shared" si="65"/>
        <v>0.37718492948968591</v>
      </c>
      <c r="AJ56" s="410">
        <f t="shared" si="65"/>
        <v>0.41038612450033263</v>
      </c>
      <c r="AK56" s="410">
        <f t="shared" si="65"/>
        <v>0.44332561013139665</v>
      </c>
      <c r="AL56" s="410">
        <f t="shared" si="65"/>
        <v>0.47598990577870454</v>
      </c>
      <c r="AM56" s="410">
        <f t="shared" si="65"/>
        <v>0.50836707454911156</v>
      </c>
      <c r="AN56" s="410">
        <f t="shared" si="65"/>
        <v>0.54044670409633511</v>
      </c>
      <c r="AO56" s="410">
        <f t="shared" si="65"/>
        <v>0.57221987191431045</v>
      </c>
      <c r="AP56" s="410">
        <f t="shared" si="65"/>
        <v>0.60367909730484504</v>
      </c>
      <c r="AQ56" s="410">
        <f t="shared" si="65"/>
        <v>0.6348182822743289</v>
      </c>
      <c r="AR56" s="410">
        <f t="shared" si="65"/>
        <v>0.665632643576483</v>
      </c>
      <c r="AS56" s="410">
        <f t="shared" si="65"/>
        <v>0.69611863801833207</v>
      </c>
      <c r="AT56" s="410">
        <f t="shared" si="65"/>
        <v>0.7262738829993034</v>
      </c>
      <c r="AU56" s="410">
        <f t="shared" si="65"/>
        <v>0.756097074072692</v>
      </c>
      <c r="AV56" s="410">
        <f t="shared" si="65"/>
        <v>0.78558790111733079</v>
      </c>
      <c r="AW56" s="410">
        <f t="shared" si="65"/>
        <v>0.81474696449616457</v>
      </c>
      <c r="AX56" s="410">
        <f t="shared" si="65"/>
        <v>0.84357569236702623</v>
      </c>
      <c r="AY56" s="410">
        <f t="shared" si="65"/>
        <v>0.87207626010612449</v>
      </c>
      <c r="AZ56" s="410">
        <f t="shared" si="65"/>
        <v>0.90025151261248282</v>
      </c>
      <c r="BA56" s="410">
        <f t="shared" si="65"/>
        <v>0.92810489008504005</v>
      </c>
      <c r="BB56" s="410">
        <f t="shared" si="65"/>
        <v>0.95564035770594025</v>
      </c>
      <c r="BC56" s="410">
        <f t="shared" si="65"/>
        <v>0.98286233952462743</v>
      </c>
      <c r="BD56" s="410">
        <f t="shared" si="65"/>
        <v>1.0097756567178156</v>
      </c>
      <c r="BE56" s="410">
        <f t="shared" si="65"/>
        <v>1.0363854702996158</v>
      </c>
      <c r="BF56" s="410">
        <f t="shared" si="65"/>
        <v>1.0626972282728728</v>
      </c>
      <c r="BG56" s="410">
        <f t="shared" si="65"/>
        <v>1.0887166171456915</v>
      </c>
      <c r="BH56" s="410">
        <f t="shared" si="65"/>
        <v>1.1144495176844984</v>
      </c>
      <c r="BI56" s="410">
        <f t="shared" si="65"/>
        <v>1.13990196473498</v>
      </c>
      <c r="BJ56" s="410">
        <f t="shared" si="65"/>
        <v>1.165080110913284</v>
      </c>
      <c r="BK56" s="410">
        <f t="shared" si="65"/>
        <v>1.1899901939501731</v>
      </c>
      <c r="BL56" s="410">
        <f t="shared" si="65"/>
        <v>1.2146385074588342</v>
      </c>
      <c r="BM56" s="253"/>
      <c r="BN56" s="252"/>
      <c r="BO56" s="537">
        <f t="shared" si="59"/>
        <v>450</v>
      </c>
      <c r="BP56" s="524">
        <v>45000</v>
      </c>
      <c r="BQ56" s="382">
        <f t="shared" si="72"/>
        <v>246.70970110288741</v>
      </c>
      <c r="BR56" s="382">
        <f t="shared" si="72"/>
        <v>246.88863189187103</v>
      </c>
      <c r="BS56" s="382">
        <f t="shared" si="72"/>
        <v>247.18625440938106</v>
      </c>
      <c r="BT56" s="382">
        <f t="shared" si="72"/>
        <v>247.60168406988348</v>
      </c>
      <c r="BU56" s="382">
        <f t="shared" si="72"/>
        <v>248.13369941068612</v>
      </c>
      <c r="BV56" s="382">
        <f t="shared" si="72"/>
        <v>248.78075844636021</v>
      </c>
      <c r="BW56" s="382">
        <f t="shared" si="72"/>
        <v>249.54101886975513</v>
      </c>
      <c r="BX56" s="382">
        <f t="shared" si="72"/>
        <v>250.41236153798044</v>
      </c>
      <c r="BY56" s="382">
        <f t="shared" si="72"/>
        <v>251.39241661570603</v>
      </c>
      <c r="BZ56" s="382">
        <f t="shared" si="72"/>
        <v>252.47859171026226</v>
      </c>
      <c r="CA56" s="382">
        <f t="shared" si="72"/>
        <v>253.66810132301151</v>
      </c>
      <c r="CB56" s="382">
        <f t="shared" si="72"/>
        <v>254.95799695735985</v>
      </c>
      <c r="CC56" s="382">
        <f t="shared" si="72"/>
        <v>256.34519726226171</v>
      </c>
      <c r="CD56" s="382">
        <f t="shared" si="72"/>
        <v>257.82651764691349</v>
      </c>
      <c r="CE56" s="382">
        <f t="shared" si="72"/>
        <v>259.39869887275438</v>
      </c>
      <c r="CF56" s="382">
        <f t="shared" si="69"/>
        <v>261.05843420799306</v>
      </c>
      <c r="CG56" s="382">
        <f t="shared" si="69"/>
        <v>262.8023948130313</v>
      </c>
      <c r="CH56" s="382">
        <f t="shared" si="69"/>
        <v>264.62725310818632</v>
      </c>
      <c r="CI56" s="382">
        <f t="shared" si="69"/>
        <v>266.52970395456424</v>
      </c>
      <c r="CJ56" s="382">
        <f t="shared" si="69"/>
        <v>268.50648355213252</v>
      </c>
      <c r="CK56" s="382">
        <f t="shared" si="69"/>
        <v>270.55438602408833</v>
      </c>
      <c r="CL56" s="382">
        <f t="shared" si="69"/>
        <v>272.67027771237673</v>
      </c>
      <c r="CM56" s="382">
        <f t="shared" si="69"/>
        <v>274.8511092552294</v>
      </c>
      <c r="CN56" s="382">
        <f t="shared" si="69"/>
        <v>277.0939255539331</v>
      </c>
      <c r="CO56" s="382">
        <f t="shared" si="69"/>
        <v>279.39587376320014</v>
      </c>
      <c r="CP56" s="382">
        <f t="shared" si="69"/>
        <v>281.75420945832332</v>
      </c>
      <c r="CQ56" s="382">
        <f t="shared" si="69"/>
        <v>284.16630114371583</v>
      </c>
      <c r="CR56" s="382">
        <f t="shared" si="69"/>
        <v>286.62963327259547</v>
      </c>
      <c r="CS56" s="382">
        <f t="shared" si="69"/>
        <v>289.14180794753088</v>
      </c>
      <c r="CT56" s="382">
        <f t="shared" si="69"/>
        <v>291.70054546741858</v>
      </c>
      <c r="CU56" s="382">
        <f t="shared" si="69"/>
        <v>294.30368387917514</v>
      </c>
      <c r="CV56" s="382">
        <f t="shared" si="69"/>
        <v>296.94917768288082</v>
      </c>
      <c r="CW56" s="382">
        <f t="shared" si="69"/>
        <v>299.63509582805909</v>
      </c>
      <c r="CX56" s="382">
        <f t="shared" si="69"/>
        <v>302.35961912684655</v>
      </c>
      <c r="CY56" s="382">
        <f t="shared" si="69"/>
        <v>305.12103719752128</v>
      </c>
      <c r="CZ56" s="382">
        <f t="shared" si="69"/>
        <v>307.91774503961869</v>
      </c>
      <c r="DA56" s="382">
        <f t="shared" si="69"/>
        <v>310.74823932996958</v>
      </c>
      <c r="DB56" s="382">
        <f t="shared" si="69"/>
        <v>313.61111451768664</v>
      </c>
      <c r="DC56" s="382">
        <f t="shared" si="69"/>
        <v>316.50505878554378</v>
      </c>
      <c r="DD56" s="382">
        <f t="shared" si="69"/>
        <v>319.42884993542464</v>
      </c>
      <c r="DE56" s="521"/>
      <c r="DF56" s="252"/>
      <c r="DG56" s="537">
        <f t="shared" si="61"/>
        <v>450</v>
      </c>
      <c r="DH56" s="524">
        <v>45000</v>
      </c>
      <c r="DI56" s="382">
        <f t="shared" si="73"/>
        <v>21.290755997098497</v>
      </c>
      <c r="DJ56" s="382">
        <f t="shared" si="73"/>
        <v>42.565516539105346</v>
      </c>
      <c r="DK56" s="382">
        <f t="shared" si="73"/>
        <v>63.808413755760121</v>
      </c>
      <c r="DL56" s="382">
        <f t="shared" si="73"/>
        <v>85.003832289312854</v>
      </c>
      <c r="DM56" s="382">
        <f t="shared" si="73"/>
        <v>106.13652901405344</v>
      </c>
      <c r="DN56" s="382">
        <f t="shared" si="73"/>
        <v>127.19174520196566</v>
      </c>
      <c r="DO56" s="382">
        <f t="shared" si="73"/>
        <v>148.15530907981267</v>
      </c>
      <c r="DP56" s="382">
        <f t="shared" si="73"/>
        <v>169.01372708242002</v>
      </c>
      <c r="DQ56" s="382">
        <f t="shared" si="73"/>
        <v>189.75426251259438</v>
      </c>
      <c r="DR56" s="382">
        <f t="shared" si="73"/>
        <v>210.36500074732297</v>
      </c>
      <c r="DS56" s="382">
        <f t="shared" si="73"/>
        <v>230.83490056005692</v>
      </c>
      <c r="DT56" s="382">
        <f t="shared" si="73"/>
        <v>251.15383153942221</v>
      </c>
      <c r="DU56" s="382">
        <f t="shared" si="73"/>
        <v>271.31259795788276</v>
      </c>
      <c r="DV56" s="382">
        <f t="shared" si="73"/>
        <v>291.30294976703902</v>
      </c>
      <c r="DW56" s="382">
        <f t="shared" si="73"/>
        <v>311.11758166032484</v>
      </c>
      <c r="DX56" s="382">
        <f t="shared" si="70"/>
        <v>330.75012134465305</v>
      </c>
      <c r="DY56" s="382">
        <f t="shared" si="70"/>
        <v>350.19510830015895</v>
      </c>
      <c r="DZ56" s="382">
        <f t="shared" si="70"/>
        <v>369.4479643846941</v>
      </c>
      <c r="EA56" s="382">
        <f t="shared" si="70"/>
        <v>388.5049576629703</v>
      </c>
      <c r="EB56" s="382">
        <f t="shared" si="70"/>
        <v>407.36316081713136</v>
      </c>
      <c r="EC56" s="382">
        <f t="shared" si="70"/>
        <v>426.02040543445935</v>
      </c>
      <c r="ED56" s="382">
        <f t="shared" si="70"/>
        <v>444.47523337778262</v>
      </c>
      <c r="EE56" s="382">
        <f t="shared" si="70"/>
        <v>462.72684633358995</v>
      </c>
      <c r="EF56" s="382">
        <f t="shared" si="70"/>
        <v>480.7750545095987</v>
      </c>
      <c r="EG56" s="382">
        <f t="shared" si="70"/>
        <v>498.62022532430791</v>
      </c>
      <c r="EH56" s="382">
        <f t="shared" si="70"/>
        <v>516.26323280169242</v>
      </c>
      <c r="EI56" s="382">
        <f t="shared" si="70"/>
        <v>533.70540825886383</v>
      </c>
      <c r="EJ56" s="382">
        <f t="shared" si="70"/>
        <v>550.94849275685556</v>
      </c>
      <c r="EK56" s="382">
        <f t="shared" si="70"/>
        <v>567.99459167665691</v>
      </c>
      <c r="EL56" s="382">
        <f t="shared" si="70"/>
        <v>584.84613168581041</v>
      </c>
      <c r="EM56" s="382">
        <f t="shared" si="70"/>
        <v>601.50582027587677</v>
      </c>
      <c r="EN56" s="382">
        <f t="shared" si="70"/>
        <v>617.97660797790968</v>
      </c>
      <c r="EO56" s="382">
        <f t="shared" si="70"/>
        <v>634.26165330139861</v>
      </c>
      <c r="EP56" s="382">
        <f t="shared" si="70"/>
        <v>650.36429039120617</v>
      </c>
      <c r="EQ56" s="382">
        <f t="shared" si="70"/>
        <v>666.28799935597488</v>
      </c>
      <c r="ER56" s="382">
        <f t="shared" si="70"/>
        <v>682.03637918926768</v>
      </c>
      <c r="ES56" s="382">
        <f t="shared" si="70"/>
        <v>697.61312318022465</v>
      </c>
      <c r="ET56" s="382">
        <f t="shared" si="70"/>
        <v>713.02199669279787</v>
      </c>
      <c r="EU56" s="382">
        <f t="shared" si="70"/>
        <v>728.26681718056943</v>
      </c>
      <c r="EV56" s="382">
        <f t="shared" si="70"/>
        <v>743.35143629682841</v>
      </c>
      <c r="EW56" s="521"/>
      <c r="EX56" s="252"/>
      <c r="EY56" s="515">
        <f t="shared" si="63"/>
        <v>450</v>
      </c>
      <c r="EZ56" s="524">
        <v>45000</v>
      </c>
      <c r="FA56" s="382">
        <f t="shared" si="56"/>
        <v>253.55970110288743</v>
      </c>
      <c r="FB56" s="382">
        <f t="shared" si="56"/>
        <v>263.73863189187102</v>
      </c>
      <c r="FC56" s="382">
        <f t="shared" si="56"/>
        <v>274.03625440938106</v>
      </c>
      <c r="FD56" s="382">
        <f t="shared" si="56"/>
        <v>284.45168406988353</v>
      </c>
      <c r="FE56" s="382">
        <f t="shared" si="56"/>
        <v>294.98369941068614</v>
      </c>
      <c r="FF56" s="382">
        <f t="shared" si="56"/>
        <v>305.63075844636023</v>
      </c>
      <c r="FG56" s="382">
        <f t="shared" si="56"/>
        <v>316.39101886975516</v>
      </c>
      <c r="FH56" s="382">
        <f t="shared" si="56"/>
        <v>327.2623615379805</v>
      </c>
      <c r="FI56" s="382">
        <f t="shared" si="56"/>
        <v>338.24241661570602</v>
      </c>
      <c r="FJ56" s="382">
        <f t="shared" si="56"/>
        <v>349.32859171026229</v>
      </c>
      <c r="FK56" s="382">
        <f t="shared" si="56"/>
        <v>360.51810132301154</v>
      </c>
      <c r="FL56" s="382">
        <f t="shared" si="56"/>
        <v>371.80799695735988</v>
      </c>
      <c r="FM56" s="382">
        <f t="shared" si="56"/>
        <v>383.19519726226173</v>
      </c>
      <c r="FN56" s="382">
        <f t="shared" si="56"/>
        <v>394.67651764691351</v>
      </c>
      <c r="FO56" s="382">
        <f t="shared" si="56"/>
        <v>406.2486988727544</v>
      </c>
      <c r="FP56" s="382">
        <f t="shared" si="56"/>
        <v>417.90843420799308</v>
      </c>
      <c r="FQ56" s="382">
        <f t="shared" si="51"/>
        <v>429.65239481303132</v>
      </c>
      <c r="FR56" s="382">
        <f t="shared" si="51"/>
        <v>441.47725310818635</v>
      </c>
      <c r="FS56" s="382">
        <f t="shared" si="51"/>
        <v>453.37970395456426</v>
      </c>
      <c r="FT56" s="382">
        <f t="shared" si="51"/>
        <v>465.35648355213254</v>
      </c>
      <c r="FU56" s="382">
        <f t="shared" si="51"/>
        <v>477.40438602408835</v>
      </c>
      <c r="FV56" s="382">
        <f t="shared" si="51"/>
        <v>489.52027771237675</v>
      </c>
      <c r="FW56" s="382">
        <f t="shared" si="51"/>
        <v>501.70110925522943</v>
      </c>
      <c r="FX56" s="382">
        <f t="shared" si="51"/>
        <v>513.94392555393313</v>
      </c>
      <c r="FY56" s="382">
        <f t="shared" si="51"/>
        <v>526.24587376320017</v>
      </c>
      <c r="FZ56" s="382">
        <f t="shared" si="51"/>
        <v>538.60420945832334</v>
      </c>
      <c r="GA56" s="382">
        <f t="shared" si="51"/>
        <v>551.01630114371585</v>
      </c>
      <c r="GB56" s="382">
        <f t="shared" si="51"/>
        <v>563.47963327259549</v>
      </c>
      <c r="GC56" s="382">
        <f t="shared" si="51"/>
        <v>575.9918079475309</v>
      </c>
      <c r="GD56" s="382">
        <f t="shared" si="51"/>
        <v>588.5505454674186</v>
      </c>
      <c r="GE56" s="382">
        <f t="shared" si="44"/>
        <v>601.15368387917511</v>
      </c>
      <c r="GF56" s="382">
        <f t="shared" si="44"/>
        <v>613.79917768288078</v>
      </c>
      <c r="GG56" s="382">
        <f t="shared" si="44"/>
        <v>626.48509582805912</v>
      </c>
      <c r="GH56" s="382">
        <f t="shared" si="44"/>
        <v>639.20961912684652</v>
      </c>
      <c r="GI56" s="382">
        <f t="shared" si="44"/>
        <v>651.97103719752135</v>
      </c>
      <c r="GJ56" s="382">
        <f t="shared" si="44"/>
        <v>664.76774503961872</v>
      </c>
      <c r="GK56" s="382">
        <f t="shared" si="44"/>
        <v>677.5982393299696</v>
      </c>
      <c r="GL56" s="382">
        <f t="shared" si="44"/>
        <v>690.46111451768661</v>
      </c>
      <c r="GM56" s="382">
        <f t="shared" si="44"/>
        <v>703.35505878554386</v>
      </c>
      <c r="GN56" s="382">
        <f t="shared" si="44"/>
        <v>716.27884993542466</v>
      </c>
      <c r="GO56" s="511"/>
      <c r="GP56" s="521"/>
      <c r="GQ56" s="524">
        <v>45000</v>
      </c>
      <c r="GR56" s="583">
        <f t="shared" si="57"/>
        <v>10.909379880049469</v>
      </c>
      <c r="GS56" s="477">
        <f t="shared" si="57"/>
        <v>5.1960632299521565</v>
      </c>
      <c r="GT56" s="477">
        <f t="shared" si="57"/>
        <v>3.2946727285575759</v>
      </c>
      <c r="GU56" s="477">
        <f t="shared" si="57"/>
        <v>2.3463395285725999</v>
      </c>
      <c r="GV56" s="477">
        <f t="shared" si="57"/>
        <v>1.7792853426705486</v>
      </c>
      <c r="GW56" s="477">
        <f t="shared" si="57"/>
        <v>1.4029134749354546</v>
      </c>
      <c r="GX56" s="477">
        <f t="shared" si="57"/>
        <v>1.1355361534787276</v>
      </c>
      <c r="GY56" s="477">
        <f t="shared" si="57"/>
        <v>0.93630640059425518</v>
      </c>
      <c r="GZ56" s="477">
        <f t="shared" si="57"/>
        <v>0.78252868808813281</v>
      </c>
      <c r="HA56" s="477">
        <f t="shared" si="57"/>
        <v>0.66058322662643643</v>
      </c>
      <c r="HB56" s="477">
        <f t="shared" si="57"/>
        <v>0.56180066553330654</v>
      </c>
      <c r="HC56" s="477">
        <f t="shared" si="57"/>
        <v>0.48039946147108353</v>
      </c>
      <c r="HD56" s="477">
        <f t="shared" si="57"/>
        <v>0.41237524592111674</v>
      </c>
      <c r="HE56" s="477">
        <f t="shared" si="57"/>
        <v>0.3548661898636607</v>
      </c>
      <c r="HF56" s="477">
        <f t="shared" si="57"/>
        <v>0.30577223152979116</v>
      </c>
      <c r="HG56" s="477">
        <f t="shared" si="52"/>
        <v>0.26351710018729835</v>
      </c>
      <c r="HH56" s="477">
        <f t="shared" si="52"/>
        <v>0.22689433584197299</v>
      </c>
      <c r="HI56" s="477">
        <f t="shared" si="52"/>
        <v>0.1949646382365515</v>
      </c>
      <c r="HJ56" s="477">
        <f t="shared" si="52"/>
        <v>0.16698563303244404</v>
      </c>
      <c r="HK56" s="477">
        <f t="shared" si="52"/>
        <v>0.14236270805310955</v>
      </c>
      <c r="HL56" s="477">
        <f t="shared" si="52"/>
        <v>0.12061389533026516</v>
      </c>
      <c r="HM56" s="477">
        <f t="shared" si="52"/>
        <v>0.10134432911430188</v>
      </c>
      <c r="HN56" s="477">
        <f t="shared" si="52"/>
        <v>8.4227364870768873E-2</v>
      </c>
      <c r="HO56" s="477">
        <f t="shared" si="52"/>
        <v>6.8990416065091834E-2</v>
      </c>
      <c r="HP56" s="477">
        <f t="shared" si="52"/>
        <v>5.5404187467374071E-2</v>
      </c>
      <c r="HQ56" s="477">
        <f t="shared" si="52"/>
        <v>4.3274390344223007E-2</v>
      </c>
      <c r="HR56" s="477">
        <f t="shared" si="52"/>
        <v>3.2435295983464528E-2</v>
      </c>
      <c r="HS56" s="477">
        <f t="shared" si="52"/>
        <v>2.2744667932634084E-2</v>
      </c>
      <c r="HT56" s="477">
        <f t="shared" si="52"/>
        <v>1.4079740173699715E-2</v>
      </c>
      <c r="HU56" s="477">
        <f t="shared" si="45"/>
        <v>6.3339972360427132E-3</v>
      </c>
      <c r="HV56" s="477">
        <f t="shared" si="45"/>
        <v>5.8542475372916889E-4</v>
      </c>
      <c r="HW56" s="477">
        <f t="shared" si="32"/>
        <v>6.7598518149383181E-3</v>
      </c>
      <c r="HX56" s="477">
        <f t="shared" si="32"/>
        <v>1.2260803459994302E-2</v>
      </c>
      <c r="HY56" s="477">
        <f t="shared" si="32"/>
        <v>1.7151420256560992E-2</v>
      </c>
      <c r="HZ56" s="477">
        <f t="shared" si="32"/>
        <v>2.1487648242639979E-2</v>
      </c>
      <c r="IA56" s="477">
        <f t="shared" si="32"/>
        <v>2.5319227355842921E-2</v>
      </c>
      <c r="IB56" s="477">
        <f t="shared" si="32"/>
        <v>2.869052084200014E-2</v>
      </c>
      <c r="IC56" s="477">
        <f t="shared" si="32"/>
        <v>3.1641214828932562E-2</v>
      </c>
      <c r="ID56" s="477">
        <f t="shared" si="32"/>
        <v>3.4206911268413388E-2</v>
      </c>
      <c r="IE56" s="477">
        <f t="shared" si="46"/>
        <v>3.6419632813614919E-2</v>
      </c>
    </row>
    <row r="57" spans="1:320" ht="17.25" customHeight="1">
      <c r="J57" s="252"/>
      <c r="K57" s="499">
        <v>40000</v>
      </c>
      <c r="L57" s="382">
        <f t="shared" si="66"/>
        <v>12.191999999999998</v>
      </c>
      <c r="M57" s="382">
        <v>400</v>
      </c>
      <c r="N57" s="493"/>
      <c r="O57" s="263"/>
      <c r="P57" s="383">
        <f t="shared" si="71"/>
        <v>-26.500002288000502</v>
      </c>
      <c r="Q57" s="383">
        <f t="shared" si="67"/>
        <v>246.64999771199948</v>
      </c>
      <c r="R57" s="382">
        <f t="shared" si="68"/>
        <v>611.99396506208791</v>
      </c>
      <c r="S57" s="263">
        <f t="shared" ref="S57:S82" si="74">$S$51*EXP(-KB*(K57-HTropopause))</f>
        <v>0.21743353513793154</v>
      </c>
      <c r="T57" s="492"/>
      <c r="U57" s="492"/>
      <c r="V57" s="279"/>
      <c r="X57" s="524">
        <v>46000</v>
      </c>
      <c r="Y57" s="410">
        <f t="shared" si="65"/>
        <v>3.5635064774732141E-2</v>
      </c>
      <c r="Z57" s="410">
        <f t="shared" si="65"/>
        <v>7.1241769982885936E-2</v>
      </c>
      <c r="AA57" s="410">
        <f t="shared" si="65"/>
        <v>0.1067919935534814</v>
      </c>
      <c r="AB57" s="410">
        <f t="shared" si="65"/>
        <v>0.14225808320507907</v>
      </c>
      <c r="AC57" s="410">
        <f t="shared" si="65"/>
        <v>0.17761307855471256</v>
      </c>
      <c r="AD57" s="410">
        <f t="shared" si="65"/>
        <v>0.21283091848038968</v>
      </c>
      <c r="AE57" s="410">
        <f t="shared" si="65"/>
        <v>0.2478866297724423</v>
      </c>
      <c r="AF57" s="410">
        <f t="shared" si="65"/>
        <v>0.28275649384207624</v>
      </c>
      <c r="AG57" s="410">
        <f t="shared" si="65"/>
        <v>0.31741818907930597</v>
      </c>
      <c r="AH57" s="410">
        <f t="shared" si="65"/>
        <v>0.35185090731728802</v>
      </c>
      <c r="AI57" s="410">
        <f t="shared" si="65"/>
        <v>0.38603544371995119</v>
      </c>
      <c r="AJ57" s="410">
        <f t="shared" si="65"/>
        <v>0.4199542602214098</v>
      </c>
      <c r="AK57" s="410">
        <f t="shared" si="65"/>
        <v>0.45359152337392039</v>
      </c>
      <c r="AL57" s="410">
        <f t="shared" si="65"/>
        <v>0.48693311808092904</v>
      </c>
      <c r="AM57" s="410">
        <f t="shared" si="65"/>
        <v>0.51996663918669572</v>
      </c>
      <c r="AN57" s="410">
        <f t="shared" si="65"/>
        <v>0.55268136325770967</v>
      </c>
      <c r="AO57" s="410">
        <f t="shared" si="65"/>
        <v>0.58506820312608576</v>
      </c>
      <c r="AP57" s="410">
        <f t="shared" si="65"/>
        <v>0.61711964788001605</v>
      </c>
      <c r="AQ57" s="410">
        <f t="shared" si="65"/>
        <v>0.6488296909951291</v>
      </c>
      <c r="AR57" s="410">
        <f t="shared" si="65"/>
        <v>0.68019374922060594</v>
      </c>
      <c r="AS57" s="410">
        <f t="shared" si="65"/>
        <v>0.71120857468365184</v>
      </c>
      <c r="AT57" s="410">
        <f t="shared" si="65"/>
        <v>0.74187216247376875</v>
      </c>
      <c r="AU57" s="410">
        <f t="shared" si="65"/>
        <v>0.7721836557319125</v>
      </c>
      <c r="AV57" s="410">
        <f t="shared" si="65"/>
        <v>0.80214325001444975</v>
      </c>
      <c r="AW57" s="410">
        <f t="shared" si="65"/>
        <v>0.83175209844076703</v>
      </c>
      <c r="AX57" s="410">
        <f t="shared" si="65"/>
        <v>0.86101221887737978</v>
      </c>
      <c r="AY57" s="410">
        <f t="shared" si="65"/>
        <v>0.88992640416793023</v>
      </c>
      <c r="AZ57" s="410">
        <f t="shared" si="65"/>
        <v>0.91849813619387233</v>
      </c>
      <c r="BA57" s="410">
        <f t="shared" si="65"/>
        <v>0.94673150434786268</v>
      </c>
      <c r="BB57" s="410">
        <f t="shared" si="65"/>
        <v>0.97463112882326974</v>
      </c>
      <c r="BC57" s="410">
        <f t="shared" si="65"/>
        <v>1.0022020889691043</v>
      </c>
      <c r="BD57" s="410">
        <f t="shared" si="65"/>
        <v>1.0294498568294372</v>
      </c>
      <c r="BE57" s="410">
        <f t="shared" si="65"/>
        <v>1.0563802358788421</v>
      </c>
      <c r="BF57" s="410">
        <f t="shared" si="65"/>
        <v>1.0829993048785491</v>
      </c>
      <c r="BG57" s="410">
        <f t="shared" si="65"/>
        <v>1.10931336670993</v>
      </c>
      <c r="BH57" s="410">
        <f t="shared" si="65"/>
        <v>1.1353289019902262</v>
      </c>
      <c r="BI57" s="410">
        <f t="shared" si="65"/>
        <v>1.1610525272378778</v>
      </c>
      <c r="BJ57" s="410">
        <f t="shared" si="65"/>
        <v>1.1864909573293041</v>
      </c>
      <c r="BK57" s="410">
        <f t="shared" si="65"/>
        <v>1.2116509719734714</v>
      </c>
      <c r="BL57" s="410">
        <f t="shared" si="65"/>
        <v>1.2365393859231626</v>
      </c>
      <c r="BM57" s="253"/>
      <c r="BN57" s="252"/>
      <c r="BO57" s="537">
        <f t="shared" si="59"/>
        <v>460</v>
      </c>
      <c r="BP57" s="524">
        <v>46000</v>
      </c>
      <c r="BQ57" s="382">
        <f t="shared" si="72"/>
        <v>246.71263979873956</v>
      </c>
      <c r="BR57" s="382">
        <f t="shared" si="72"/>
        <v>246.90036668803219</v>
      </c>
      <c r="BS57" s="382">
        <f t="shared" si="72"/>
        <v>247.21258316611272</v>
      </c>
      <c r="BT57" s="382">
        <f t="shared" si="72"/>
        <v>247.64830678189909</v>
      </c>
      <c r="BU57" s="382">
        <f t="shared" si="72"/>
        <v>248.20618188944658</v>
      </c>
      <c r="BV57" s="382">
        <f t="shared" si="72"/>
        <v>248.88449869442488</v>
      </c>
      <c r="BW57" s="382">
        <f t="shared" si="72"/>
        <v>249.68121673146061</v>
      </c>
      <c r="BX57" s="382">
        <f t="shared" si="72"/>
        <v>250.59399208858437</v>
      </c>
      <c r="BY57" s="382">
        <f t="shared" si="72"/>
        <v>251.62020761828549</v>
      </c>
      <c r="BZ57" s="382">
        <f t="shared" si="72"/>
        <v>252.75700533349234</v>
      </c>
      <c r="CA57" s="382">
        <f t="shared" si="72"/>
        <v>254.00132018045795</v>
      </c>
      <c r="CB57" s="382">
        <f t="shared" si="72"/>
        <v>255.34991440614763</v>
      </c>
      <c r="CC57" s="382">
        <f t="shared" si="72"/>
        <v>256.79941179073273</v>
      </c>
      <c r="CD57" s="382">
        <f t="shared" si="72"/>
        <v>258.34633109050725</v>
      </c>
      <c r="CE57" s="382">
        <f t="shared" si="72"/>
        <v>259.98711812670467</v>
      </c>
      <c r="CF57" s="382">
        <f t="shared" si="69"/>
        <v>261.71817605501656</v>
      </c>
      <c r="CG57" s="382">
        <f t="shared" si="69"/>
        <v>263.53589345327293</v>
      </c>
      <c r="CH57" s="382">
        <f t="shared" si="69"/>
        <v>265.43666996564065</v>
      </c>
      <c r="CI57" s="382">
        <f t="shared" si="69"/>
        <v>267.41693933669643</v>
      </c>
      <c r="CJ57" s="382">
        <f t="shared" si="69"/>
        <v>269.47318975478305</v>
      </c>
      <c r="CK57" s="382">
        <f t="shared" si="69"/>
        <v>271.6019814991235</v>
      </c>
      <c r="CL57" s="382">
        <f t="shared" si="69"/>
        <v>273.7999619481696</v>
      </c>
      <c r="CM57" s="382">
        <f t="shared" si="69"/>
        <v>276.06387805734215</v>
      </c>
      <c r="CN57" s="382">
        <f t="shared" si="69"/>
        <v>278.39058645307699</v>
      </c>
      <c r="CO57" s="382">
        <f t="shared" si="69"/>
        <v>280.77706131777279</v>
      </c>
      <c r="CP57" s="382">
        <f t="shared" si="69"/>
        <v>283.22040025806109</v>
      </c>
      <c r="CQ57" s="382">
        <f t="shared" si="69"/>
        <v>285.71782835811786</v>
      </c>
      <c r="CR57" s="382">
        <f t="shared" si="69"/>
        <v>288.26670062198275</v>
      </c>
      <c r="CS57" s="382">
        <f t="shared" si="69"/>
        <v>290.86450300540304</v>
      </c>
      <c r="CT57" s="382">
        <f t="shared" si="69"/>
        <v>293.50885222991673</v>
      </c>
      <c r="CU57" s="382">
        <f t="shared" si="69"/>
        <v>296.19749456090381</v>
      </c>
      <c r="CV57" s="382">
        <f t="shared" si="69"/>
        <v>298.92830371818093</v>
      </c>
      <c r="CW57" s="382">
        <f t="shared" si="69"/>
        <v>301.69927807327133</v>
      </c>
      <c r="CX57" s="382">
        <f t="shared" si="69"/>
        <v>304.50853727243089</v>
      </c>
      <c r="CY57" s="382">
        <f t="shared" si="69"/>
        <v>307.35431840942761</v>
      </c>
      <c r="CZ57" s="382">
        <f t="shared" si="69"/>
        <v>310.23497185736733</v>
      </c>
      <c r="DA57" s="382">
        <f t="shared" si="69"/>
        <v>313.14895685483435</v>
      </c>
      <c r="DB57" s="382">
        <f t="shared" si="69"/>
        <v>316.09483692849619</v>
      </c>
      <c r="DC57" s="382">
        <f t="shared" si="69"/>
        <v>319.07127522222805</v>
      </c>
      <c r="DD57" s="382">
        <f t="shared" si="69"/>
        <v>322.07702979180766</v>
      </c>
      <c r="DE57" s="521"/>
      <c r="DF57" s="252"/>
      <c r="DG57" s="537">
        <f t="shared" si="61"/>
        <v>460</v>
      </c>
      <c r="DH57" s="524">
        <v>46000</v>
      </c>
      <c r="DI57" s="382">
        <f t="shared" si="73"/>
        <v>21.808444586732662</v>
      </c>
      <c r="DJ57" s="382">
        <f t="shared" si="73"/>
        <v>43.599533289867601</v>
      </c>
      <c r="DK57" s="382">
        <f t="shared" si="73"/>
        <v>65.356055571680017</v>
      </c>
      <c r="DL57" s="382">
        <f t="shared" si="73"/>
        <v>87.06108840280875</v>
      </c>
      <c r="DM57" s="382">
        <f t="shared" si="73"/>
        <v>108.69813219158263</v>
      </c>
      <c r="DN57" s="382">
        <f t="shared" si="73"/>
        <v>130.25123768861968</v>
      </c>
      <c r="DO57" s="382">
        <f t="shared" si="73"/>
        <v>151.70512144031477</v>
      </c>
      <c r="DP57" s="382">
        <f t="shared" si="73"/>
        <v>173.04526781346607</v>
      </c>
      <c r="DQ57" s="382">
        <f t="shared" si="73"/>
        <v>194.25801611747198</v>
      </c>
      <c r="DR57" s="382">
        <f t="shared" si="73"/>
        <v>215.33063187980031</v>
      </c>
      <c r="DS57" s="382">
        <f t="shared" si="73"/>
        <v>236.2513618566754</v>
      </c>
      <c r="DT57" s="382">
        <f t="shared" si="73"/>
        <v>257.00947285761646</v>
      </c>
      <c r="DU57" s="382">
        <f t="shared" si="73"/>
        <v>277.59527490815827</v>
      </c>
      <c r="DV57" s="382">
        <f t="shared" si="73"/>
        <v>298.00012965439362</v>
      </c>
      <c r="DW57" s="382">
        <f t="shared" si="73"/>
        <v>318.21644521587393</v>
      </c>
      <c r="DX57" s="382">
        <f t="shared" si="70"/>
        <v>338.2376589160059</v>
      </c>
      <c r="DY57" s="382">
        <f t="shared" si="70"/>
        <v>358.05820946288429</v>
      </c>
      <c r="DZ57" s="382">
        <f t="shared" si="70"/>
        <v>377.67350022381055</v>
      </c>
      <c r="EA57" s="382">
        <f t="shared" si="70"/>
        <v>397.07985524211836</v>
      </c>
      <c r="EB57" s="382">
        <f t="shared" si="70"/>
        <v>416.27446959596608</v>
      </c>
      <c r="EC57" s="382">
        <f t="shared" si="70"/>
        <v>435.25535560680419</v>
      </c>
      <c r="ED57" s="382">
        <f t="shared" si="70"/>
        <v>454.02128628150723</v>
      </c>
      <c r="EE57" s="382">
        <f t="shared" si="70"/>
        <v>472.57173722751139</v>
      </c>
      <c r="EF57" s="382">
        <f t="shared" si="70"/>
        <v>490.9068281241328</v>
      </c>
      <c r="EG57" s="382">
        <f t="shared" si="70"/>
        <v>509.02726467347708</v>
      </c>
      <c r="EH57" s="382">
        <f t="shared" si="70"/>
        <v>526.93428179767398</v>
      </c>
      <c r="EI57" s="382">
        <f t="shared" si="70"/>
        <v>544.62958870017781</v>
      </c>
      <c r="EJ57" s="382">
        <f t="shared" si="70"/>
        <v>562.11531627142551</v>
      </c>
      <c r="EK57" s="382">
        <f t="shared" si="70"/>
        <v>579.39396719504384</v>
      </c>
      <c r="EL57" s="382">
        <f t="shared" si="70"/>
        <v>596.4683690014914</v>
      </c>
      <c r="EM57" s="382">
        <f t="shared" si="70"/>
        <v>613.34163022170958</v>
      </c>
      <c r="EN57" s="382">
        <f t="shared" si="70"/>
        <v>630.01709971364596</v>
      </c>
      <c r="EO57" s="382">
        <f t="shared" si="70"/>
        <v>646.49832916871628</v>
      </c>
      <c r="EP57" s="382">
        <f t="shared" si="70"/>
        <v>662.78903875210824</v>
      </c>
      <c r="EQ57" s="382">
        <f t="shared" si="70"/>
        <v>678.89308578918394</v>
      </c>
      <c r="ER57" s="382">
        <f t="shared" si="70"/>
        <v>694.81443637858513</v>
      </c>
      <c r="ES57" s="382">
        <f t="shared" si="70"/>
        <v>710.55713978966662</v>
      </c>
      <c r="ET57" s="382">
        <f t="shared" si="70"/>
        <v>726.12530548627342</v>
      </c>
      <c r="EU57" s="382">
        <f t="shared" si="70"/>
        <v>741.52308260937752</v>
      </c>
      <c r="EV57" s="382">
        <f t="shared" si="70"/>
        <v>756.75464174655565</v>
      </c>
      <c r="EW57" s="521"/>
      <c r="EX57" s="252"/>
      <c r="EY57" s="515">
        <f t="shared" si="63"/>
        <v>460</v>
      </c>
      <c r="EZ57" s="524">
        <v>46000</v>
      </c>
      <c r="FA57" s="382">
        <f t="shared" si="56"/>
        <v>259.56263979873961</v>
      </c>
      <c r="FB57" s="382">
        <f t="shared" si="56"/>
        <v>269.75036668803222</v>
      </c>
      <c r="FC57" s="382">
        <f t="shared" si="56"/>
        <v>280.06258316611274</v>
      </c>
      <c r="FD57" s="382">
        <f t="shared" si="56"/>
        <v>290.49830678189915</v>
      </c>
      <c r="FE57" s="382">
        <f t="shared" si="56"/>
        <v>301.05618188944663</v>
      </c>
      <c r="FF57" s="382">
        <f t="shared" si="56"/>
        <v>311.73449869442493</v>
      </c>
      <c r="FG57" s="382">
        <f t="shared" si="56"/>
        <v>322.53121673146063</v>
      </c>
      <c r="FH57" s="382">
        <f t="shared" si="56"/>
        <v>333.44399208858442</v>
      </c>
      <c r="FI57" s="382">
        <f t="shared" si="56"/>
        <v>344.47020761828549</v>
      </c>
      <c r="FJ57" s="382">
        <f t="shared" si="56"/>
        <v>355.60700533349234</v>
      </c>
      <c r="FK57" s="382">
        <f t="shared" si="56"/>
        <v>366.85132018045795</v>
      </c>
      <c r="FL57" s="382">
        <f t="shared" si="56"/>
        <v>378.19991440614763</v>
      </c>
      <c r="FM57" s="382">
        <f t="shared" si="56"/>
        <v>389.64941179073276</v>
      </c>
      <c r="FN57" s="382">
        <f t="shared" si="56"/>
        <v>401.19633109050727</v>
      </c>
      <c r="FO57" s="382">
        <f t="shared" si="56"/>
        <v>412.83711812670469</v>
      </c>
      <c r="FP57" s="382">
        <f t="shared" si="56"/>
        <v>424.56817605501658</v>
      </c>
      <c r="FQ57" s="382">
        <f t="shared" si="51"/>
        <v>436.38589345327296</v>
      </c>
      <c r="FR57" s="382">
        <f t="shared" si="51"/>
        <v>448.28666996564067</v>
      </c>
      <c r="FS57" s="382">
        <f t="shared" si="51"/>
        <v>460.26693933669645</v>
      </c>
      <c r="FT57" s="382">
        <f t="shared" si="51"/>
        <v>472.32318975478307</v>
      </c>
      <c r="FU57" s="382">
        <f t="shared" si="51"/>
        <v>484.45198149912352</v>
      </c>
      <c r="FV57" s="382">
        <f t="shared" si="51"/>
        <v>496.64996194816962</v>
      </c>
      <c r="FW57" s="382">
        <f t="shared" si="51"/>
        <v>508.91387805734217</v>
      </c>
      <c r="FX57" s="382">
        <f t="shared" si="51"/>
        <v>521.24058645307696</v>
      </c>
      <c r="FY57" s="382">
        <f t="shared" si="51"/>
        <v>533.62706131777281</v>
      </c>
      <c r="FZ57" s="382">
        <f t="shared" si="51"/>
        <v>546.07040025806111</v>
      </c>
      <c r="GA57" s="382">
        <f t="shared" si="51"/>
        <v>558.56782835811782</v>
      </c>
      <c r="GB57" s="382">
        <f t="shared" si="51"/>
        <v>571.11670062198277</v>
      </c>
      <c r="GC57" s="382">
        <f t="shared" si="51"/>
        <v>583.714503005403</v>
      </c>
      <c r="GD57" s="382">
        <f t="shared" si="51"/>
        <v>596.35885222991669</v>
      </c>
      <c r="GE57" s="382">
        <f t="shared" si="44"/>
        <v>609.04749456090383</v>
      </c>
      <c r="GF57" s="382">
        <f t="shared" si="44"/>
        <v>621.77830371818095</v>
      </c>
      <c r="GG57" s="382">
        <f t="shared" si="44"/>
        <v>634.54927807327135</v>
      </c>
      <c r="GH57" s="382">
        <f t="shared" si="44"/>
        <v>647.35853727243091</v>
      </c>
      <c r="GI57" s="382">
        <f t="shared" si="44"/>
        <v>660.20431840942763</v>
      </c>
      <c r="GJ57" s="382">
        <f t="shared" si="44"/>
        <v>673.08497185736735</v>
      </c>
      <c r="GK57" s="382">
        <f t="shared" si="44"/>
        <v>685.99895685483443</v>
      </c>
      <c r="GL57" s="382">
        <f t="shared" si="44"/>
        <v>698.94483692849622</v>
      </c>
      <c r="GM57" s="382">
        <f t="shared" si="44"/>
        <v>711.92127522222813</v>
      </c>
      <c r="GN57" s="382">
        <f t="shared" si="44"/>
        <v>724.92702979180763</v>
      </c>
      <c r="GO57" s="511"/>
      <c r="GP57" s="521"/>
      <c r="GQ57" s="524">
        <v>46000</v>
      </c>
      <c r="GR57" s="583">
        <f t="shared" si="57"/>
        <v>10.901932701640106</v>
      </c>
      <c r="GS57" s="477">
        <f t="shared" si="57"/>
        <v>5.1870012436743531</v>
      </c>
      <c r="GT57" s="477">
        <f t="shared" si="57"/>
        <v>3.2851818506542338</v>
      </c>
      <c r="GU57" s="477">
        <f t="shared" si="57"/>
        <v>2.3367180690165497</v>
      </c>
      <c r="GV57" s="477">
        <f t="shared" si="57"/>
        <v>1.7696536805142991</v>
      </c>
      <c r="GW57" s="477">
        <f t="shared" si="57"/>
        <v>1.3933323339288453</v>
      </c>
      <c r="GX57" s="477">
        <f t="shared" si="57"/>
        <v>1.1260403977749285</v>
      </c>
      <c r="GY57" s="477">
        <f t="shared" si="57"/>
        <v>0.92691771524211786</v>
      </c>
      <c r="GZ57" s="477">
        <f t="shared" si="57"/>
        <v>0.77326122495751715</v>
      </c>
      <c r="HA57" s="477">
        <f t="shared" si="57"/>
        <v>0.65144643950144399</v>
      </c>
      <c r="HB57" s="477">
        <f t="shared" si="57"/>
        <v>0.55280086979144061</v>
      </c>
      <c r="HC57" s="477">
        <f t="shared" si="57"/>
        <v>0.47154075762674635</v>
      </c>
      <c r="HD57" s="477">
        <f t="shared" si="57"/>
        <v>0.40366010163410498</v>
      </c>
      <c r="HE57" s="477">
        <f t="shared" si="57"/>
        <v>0.34629582730650388</v>
      </c>
      <c r="HF57" s="477">
        <f t="shared" si="57"/>
        <v>0.29734689810465742</v>
      </c>
      <c r="HG57" s="477">
        <f t="shared" si="52"/>
        <v>0.25523626616765643</v>
      </c>
      <c r="HH57" s="477">
        <f t="shared" si="52"/>
        <v>0.21875684433513312</v>
      </c>
      <c r="HI57" s="477">
        <f t="shared" si="52"/>
        <v>0.18696882280590119</v>
      </c>
      <c r="HJ57" s="477">
        <f t="shared" si="52"/>
        <v>0.15912941253605006</v>
      </c>
      <c r="HK57" s="477">
        <f t="shared" si="52"/>
        <v>0.13464366482339787</v>
      </c>
      <c r="HL57" s="477">
        <f t="shared" si="52"/>
        <v>0.11302934072742805</v>
      </c>
      <c r="HM57" s="477">
        <f t="shared" si="52"/>
        <v>9.3891359182290177E-2</v>
      </c>
      <c r="HN57" s="477">
        <f t="shared" si="52"/>
        <v>7.6902907996663578E-2</v>
      </c>
      <c r="HO57" s="477">
        <f t="shared" si="52"/>
        <v>6.1791274007852733E-2</v>
      </c>
      <c r="HP57" s="477">
        <f t="shared" si="52"/>
        <v>4.8327070771102279E-2</v>
      </c>
      <c r="HQ57" s="477">
        <f t="shared" si="52"/>
        <v>3.6315948917012765E-2</v>
      </c>
      <c r="HR57" s="477">
        <f t="shared" si="52"/>
        <v>2.5592145463865186E-2</v>
      </c>
      <c r="HS57" s="477">
        <f t="shared" si="52"/>
        <v>1.6013412355074152E-2</v>
      </c>
      <c r="HT57" s="477">
        <f t="shared" si="52"/>
        <v>7.4569913650908287E-3</v>
      </c>
      <c r="HU57" s="477">
        <f t="shared" si="45"/>
        <v>1.8360868281756281E-4</v>
      </c>
      <c r="HV57" s="477">
        <f t="shared" si="45"/>
        <v>7.0012134334555345E-3</v>
      </c>
      <c r="HW57" s="477">
        <f t="shared" si="32"/>
        <v>1.3077099017169044E-2</v>
      </c>
      <c r="HX57" s="477">
        <f t="shared" si="32"/>
        <v>1.8482725409065353E-2</v>
      </c>
      <c r="HY57" s="477">
        <f t="shared" si="32"/>
        <v>2.3281165766907835E-2</v>
      </c>
      <c r="HZ57" s="477">
        <f t="shared" si="32"/>
        <v>2.7528292408563016E-2</v>
      </c>
      <c r="IA57" s="477">
        <f t="shared" si="32"/>
        <v>3.1273766610943006E-2</v>
      </c>
      <c r="IB57" s="477">
        <f t="shared" si="32"/>
        <v>3.4561869214489498E-2</v>
      </c>
      <c r="IC57" s="477">
        <f t="shared" si="32"/>
        <v>3.7432201236362254E-2</v>
      </c>
      <c r="ID57" s="477">
        <f t="shared" si="32"/>
        <v>3.9920277711359052E-2</v>
      </c>
      <c r="IE57" s="477">
        <f t="shared" si="46"/>
        <v>4.2058033342605376E-2</v>
      </c>
    </row>
    <row r="58" spans="1:320">
      <c r="J58" s="252"/>
      <c r="K58" s="499">
        <v>41000</v>
      </c>
      <c r="L58" s="382">
        <f t="shared" si="66"/>
        <v>12.496799999999999</v>
      </c>
      <c r="M58" s="382">
        <v>410</v>
      </c>
      <c r="N58" s="493"/>
      <c r="O58" s="263"/>
      <c r="P58" s="383">
        <f t="shared" si="71"/>
        <v>-26.500002288000502</v>
      </c>
      <c r="Q58" s="383">
        <f t="shared" si="67"/>
        <v>246.64999771199948</v>
      </c>
      <c r="R58" s="382">
        <f t="shared" si="68"/>
        <v>611.99396506208791</v>
      </c>
      <c r="S58" s="263">
        <f t="shared" si="74"/>
        <v>0.20723010191861213</v>
      </c>
      <c r="T58" s="492"/>
      <c r="U58" s="492"/>
      <c r="V58" s="279"/>
      <c r="X58" s="524">
        <v>47000</v>
      </c>
      <c r="Y58" s="410">
        <f t="shared" si="65"/>
        <v>3.6501524458548464E-2</v>
      </c>
      <c r="Z58" s="410">
        <f t="shared" si="65"/>
        <v>7.2972294031204241E-2</v>
      </c>
      <c r="AA58" s="410">
        <f t="shared" si="65"/>
        <v>0.10938182422751501</v>
      </c>
      <c r="AB58" s="410">
        <f t="shared" si="65"/>
        <v>0.14570016512063119</v>
      </c>
      <c r="AC58" s="410">
        <f t="shared" si="65"/>
        <v>0.1818981533361371</v>
      </c>
      <c r="AD58" s="410">
        <f t="shared" si="65"/>
        <v>0.21794764643913495</v>
      </c>
      <c r="AE58" s="410">
        <f t="shared" si="65"/>
        <v>0.25382173504476413</v>
      </c>
      <c r="AF58" s="410">
        <f t="shared" si="65"/>
        <v>0.28949492889175804</v>
      </c>
      <c r="AG58" s="410">
        <f t="shared" si="65"/>
        <v>0.32494331413996141</v>
      </c>
      <c r="AH58" s="410">
        <f t="shared" si="65"/>
        <v>0.36014468021761681</v>
      </c>
      <c r="AI58" s="410">
        <f t="shared" si="65"/>
        <v>0.39507861559306484</v>
      </c>
      <c r="AJ58" s="410">
        <f t="shared" si="65"/>
        <v>0.42972657282448695</v>
      </c>
      <c r="AK58" s="410">
        <f t="shared" si="65"/>
        <v>0.46407190410716387</v>
      </c>
      <c r="AL58" s="410">
        <f t="shared" si="65"/>
        <v>0.49809986926109351</v>
      </c>
      <c r="AM58" s="410">
        <f t="shared" si="65"/>
        <v>0.53179761866445996</v>
      </c>
      <c r="AN58" s="410">
        <f t="shared" si="65"/>
        <v>0.56515415403584868</v>
      </c>
      <c r="AO58" s="410">
        <f t="shared" ref="AO58:BL58" si="75">SQRT(5*((((1/$S64)*(((1+0.2*(AO$10/$R$11)^2)^3.5)-1))+1)^(1/3.5)-1))</f>
        <v>0.59816027020592299</v>
      </c>
      <c r="AP58" s="410">
        <f t="shared" si="75"/>
        <v>0.63080848111149035</v>
      </c>
      <c r="AQ58" s="410">
        <f t="shared" si="75"/>
        <v>0.66309293321104235</v>
      </c>
      <c r="AR58" s="410">
        <f t="shared" si="75"/>
        <v>0.69500930938447003</v>
      </c>
      <c r="AS58" s="410">
        <f t="shared" si="75"/>
        <v>0.72655472616465766</v>
      </c>
      <c r="AT58" s="410">
        <f t="shared" si="75"/>
        <v>0.75772762687844875</v>
      </c>
      <c r="AU58" s="410">
        <f t="shared" si="75"/>
        <v>0.78852767297075399</v>
      </c>
      <c r="AV58" s="410">
        <f t="shared" si="75"/>
        <v>0.81895563546673811</v>
      </c>
      <c r="AW58" s="410">
        <f t="shared" si="75"/>
        <v>0.84901328820826427</v>
      </c>
      <c r="AX58" s="410">
        <f t="shared" si="75"/>
        <v>0.87870330419420917</v>
      </c>
      <c r="AY58" s="410">
        <f t="shared" si="75"/>
        <v>0.90802915606807844</v>
      </c>
      <c r="AZ58" s="410">
        <f t="shared" si="75"/>
        <v>0.93699502153683545</v>
      </c>
      <c r="BA58" s="410">
        <f t="shared" si="75"/>
        <v>0.96560569427463172</v>
      </c>
      <c r="BB58" s="410">
        <f t="shared" si="75"/>
        <v>0.99386650066586368</v>
      </c>
      <c r="BC58" s="410">
        <f t="shared" si="75"/>
        <v>1.0217832225732366</v>
      </c>
      <c r="BD58" s="410">
        <f t="shared" si="75"/>
        <v>1.0493620261767302</v>
      </c>
      <c r="BE58" s="410">
        <f t="shared" si="75"/>
        <v>1.0766093968165558</v>
      </c>
      <c r="BF58" s="410">
        <f t="shared" si="75"/>
        <v>1.1035320796844257</v>
      </c>
      <c r="BG58" s="410">
        <f t="shared" si="75"/>
        <v>1.1301370261401369</v>
      </c>
      <c r="BH58" s="410">
        <f t="shared" si="75"/>
        <v>1.156431345381449</v>
      </c>
      <c r="BI58" s="410">
        <f t="shared" si="75"/>
        <v>1.1824222611617763</v>
      </c>
      <c r="BJ58" s="410">
        <f t="shared" si="75"/>
        <v>1.2081170732297322</v>
      </c>
      <c r="BK58" s="410">
        <f t="shared" si="75"/>
        <v>1.2335231231545798</v>
      </c>
      <c r="BL58" s="410">
        <f t="shared" si="75"/>
        <v>1.258647764200022</v>
      </c>
      <c r="BM58" s="253"/>
      <c r="BN58" s="252"/>
      <c r="BO58" s="537">
        <f t="shared" si="59"/>
        <v>470</v>
      </c>
      <c r="BP58" s="524">
        <v>47000</v>
      </c>
      <c r="BQ58" s="382">
        <f t="shared" si="72"/>
        <v>246.71572309371686</v>
      </c>
      <c r="BR58" s="382">
        <f t="shared" si="72"/>
        <v>246.91267777405517</v>
      </c>
      <c r="BS58" s="382">
        <f t="shared" si="72"/>
        <v>247.24020074316573</v>
      </c>
      <c r="BT58" s="382">
        <f t="shared" si="72"/>
        <v>247.69720148755641</v>
      </c>
      <c r="BU58" s="382">
        <f t="shared" si="72"/>
        <v>248.28217635762837</v>
      </c>
      <c r="BV58" s="382">
        <f t="shared" si="72"/>
        <v>248.99323073136665</v>
      </c>
      <c r="BW58" s="382">
        <f t="shared" si="72"/>
        <v>249.82810627454373</v>
      </c>
      <c r="BX58" s="382">
        <f t="shared" si="72"/>
        <v>250.78421246606922</v>
      </c>
      <c r="BY58" s="382">
        <f t="shared" si="72"/>
        <v>251.85866146843455</v>
      </c>
      <c r="BZ58" s="382">
        <f t="shared" si="72"/>
        <v>253.04830537933765</v>
      </c>
      <c r="CA58" s="382">
        <f t="shared" si="72"/>
        <v>254.34977490014634</v>
      </c>
      <c r="CB58" s="382">
        <f t="shared" si="72"/>
        <v>255.75951849571845</v>
      </c>
      <c r="CC58" s="382">
        <f t="shared" si="72"/>
        <v>257.27384119197018</v>
      </c>
      <c r="CD58" s="382">
        <f t="shared" si="72"/>
        <v>258.88894225492544</v>
      </c>
      <c r="CE58" s="382">
        <f t="shared" si="72"/>
        <v>260.60095110961021</v>
      </c>
      <c r="CF58" s="382">
        <f t="shared" si="69"/>
        <v>262.4059609810991</v>
      </c>
      <c r="CG58" s="382">
        <f t="shared" si="69"/>
        <v>264.30005986598189</v>
      </c>
      <c r="CH58" s="382">
        <f t="shared" si="69"/>
        <v>266.27935856432657</v>
      </c>
      <c r="CI58" s="382">
        <f t="shared" si="69"/>
        <v>268.34001561500759</v>
      </c>
      <c r="CJ58" s="382">
        <f t="shared" si="69"/>
        <v>270.47825907762734</v>
      </c>
      <c r="CK58" s="382">
        <f t="shared" si="69"/>
        <v>272.69040519007558</v>
      </c>
      <c r="CL58" s="382">
        <f t="shared" si="69"/>
        <v>274.9728740011318</v>
      </c>
      <c r="CM58" s="382">
        <f t="shared" si="69"/>
        <v>277.32220213251111</v>
      </c>
      <c r="CN58" s="382">
        <f t="shared" si="69"/>
        <v>279.73505286521083</v>
      </c>
      <c r="CO58" s="382">
        <f t="shared" si="69"/>
        <v>282.20822377227967</v>
      </c>
      <c r="CP58" s="382">
        <f t="shared" si="69"/>
        <v>284.73865213591131</v>
      </c>
      <c r="CQ58" s="382">
        <f t="shared" si="69"/>
        <v>287.32341839284504</v>
      </c>
      <c r="CR58" s="382">
        <f t="shared" si="69"/>
        <v>289.95974785032797</v>
      </c>
      <c r="CS58" s="382">
        <f t="shared" si="69"/>
        <v>292.64501090704897</v>
      </c>
      <c r="CT58" s="382">
        <f t="shared" si="69"/>
        <v>295.37672200111831</v>
      </c>
      <c r="CU58" s="382">
        <f t="shared" si="69"/>
        <v>298.1525374917191</v>
      </c>
      <c r="CV58" s="382">
        <f t="shared" si="69"/>
        <v>300.97025266366711</v>
      </c>
      <c r="CW58" s="382">
        <f t="shared" si="69"/>
        <v>303.82779802576596</v>
      </c>
      <c r="CX58" s="382">
        <f t="shared" si="69"/>
        <v>306.72323505527544</v>
      </c>
      <c r="CY58" s="382">
        <f t="shared" si="69"/>
        <v>309.65475152263036</v>
      </c>
      <c r="CZ58" s="382">
        <f t="shared" si="69"/>
        <v>312.62065651316385</v>
      </c>
      <c r="DA58" s="382">
        <f t="shared" si="69"/>
        <v>315.61937524629201</v>
      </c>
      <c r="DB58" s="382">
        <f t="shared" si="69"/>
        <v>318.64944377760781</v>
      </c>
      <c r="DC58" s="382">
        <f t="shared" si="69"/>
        <v>321.70950365568683</v>
      </c>
      <c r="DD58" s="382">
        <f t="shared" si="69"/>
        <v>324.79829659315953</v>
      </c>
      <c r="DE58" s="521"/>
      <c r="DF58" s="252"/>
      <c r="DG58" s="537">
        <f t="shared" si="61"/>
        <v>470</v>
      </c>
      <c r="DH58" s="524">
        <v>47000</v>
      </c>
      <c r="DI58" s="382">
        <f t="shared" si="73"/>
        <v>22.338712684197855</v>
      </c>
      <c r="DJ58" s="382">
        <f t="shared" si="73"/>
        <v>44.658603563833211</v>
      </c>
      <c r="DK58" s="382">
        <f t="shared" si="73"/>
        <v>66.941016314721267</v>
      </c>
      <c r="DL58" s="382">
        <f t="shared" si="73"/>
        <v>89.167621762376001</v>
      </c>
      <c r="DM58" s="382">
        <f t="shared" si="73"/>
        <v>111.32057209765419</v>
      </c>
      <c r="DN58" s="382">
        <f t="shared" si="73"/>
        <v>133.38264432023624</v>
      </c>
      <c r="DO58" s="382">
        <f t="shared" si="73"/>
        <v>155.3373700489839</v>
      </c>
      <c r="DP58" s="382">
        <f t="shared" si="73"/>
        <v>177.16914939783419</v>
      </c>
      <c r="DQ58" s="382">
        <f t="shared" si="73"/>
        <v>198.86334724093061</v>
      </c>
      <c r="DR58" s="382">
        <f t="shared" si="73"/>
        <v>220.406370842397</v>
      </c>
      <c r="DS58" s="382">
        <f t="shared" si="73"/>
        <v>241.78572846804019</v>
      </c>
      <c r="DT58" s="382">
        <f t="shared" si="73"/>
        <v>262.99006919539983</v>
      </c>
      <c r="DU58" s="382">
        <f t="shared" si="73"/>
        <v>284.00920466845628</v>
      </c>
      <c r="DV58" s="382">
        <f t="shared" si="73"/>
        <v>304.83411398600424</v>
      </c>
      <c r="DW58" s="382">
        <f t="shared" si="73"/>
        <v>325.45693325703905</v>
      </c>
      <c r="DX58" s="382">
        <f t="shared" si="70"/>
        <v>345.87093159970902</v>
      </c>
      <c r="DY58" s="382">
        <f t="shared" si="70"/>
        <v>366.07047550593268</v>
      </c>
      <c r="DZ58" s="382">
        <f t="shared" si="70"/>
        <v>386.05098355021414</v>
      </c>
      <c r="EA58" s="382">
        <f t="shared" si="70"/>
        <v>405.80887340047605</v>
      </c>
      <c r="EB58" s="382">
        <f t="shared" si="70"/>
        <v>425.34150300526522</v>
      </c>
      <c r="EC58" s="382">
        <f t="shared" si="70"/>
        <v>444.64710770010834</v>
      </c>
      <c r="ED58" s="382">
        <f t="shared" si="70"/>
        <v>463.72473481042812</v>
      </c>
      <c r="EE58" s="382">
        <f t="shared" si="70"/>
        <v>482.57417714255308</v>
      </c>
      <c r="EF58" s="382">
        <f t="shared" si="70"/>
        <v>501.19590655923093</v>
      </c>
      <c r="EG58" s="382">
        <f t="shared" si="70"/>
        <v>519.59100864097684</v>
      </c>
      <c r="EH58" s="382">
        <f t="shared" si="70"/>
        <v>537.76111924697204</v>
      </c>
      <c r="EI58" s="382">
        <f t="shared" si="70"/>
        <v>555.70836361408476</v>
      </c>
      <c r="EJ58" s="382">
        <f t="shared" si="70"/>
        <v>573.43529847376442</v>
      </c>
      <c r="EK58" s="382">
        <f t="shared" si="70"/>
        <v>590.94485752566209</v>
      </c>
      <c r="EL58" s="382">
        <f t="shared" si="70"/>
        <v>608.24030048488419</v>
      </c>
      <c r="EM58" s="382">
        <f t="shared" si="70"/>
        <v>625.32516581651294</v>
      </c>
      <c r="EN58" s="382">
        <f t="shared" si="70"/>
        <v>642.20322718548368</v>
      </c>
      <c r="EO58" s="382">
        <f t="shared" si="70"/>
        <v>658.87845358086679</v>
      </c>
      <c r="EP58" s="382">
        <f t="shared" si="70"/>
        <v>675.35497301928365</v>
      </c>
      <c r="EQ58" s="382">
        <f t="shared" si="70"/>
        <v>691.6370396909789</v>
      </c>
      <c r="ER58" s="382">
        <f t="shared" si="70"/>
        <v>707.72900438207785</v>
      </c>
      <c r="ES58" s="382">
        <f t="shared" si="70"/>
        <v>723.63528798607513</v>
      </c>
      <c r="ET58" s="382">
        <f t="shared" si="70"/>
        <v>739.36035790506855</v>
      </c>
      <c r="EU58" s="382">
        <f t="shared" si="70"/>
        <v>754.90870713514141</v>
      </c>
      <c r="EV58" s="382">
        <f t="shared" si="70"/>
        <v>770.28483582930335</v>
      </c>
      <c r="EW58" s="521"/>
      <c r="EX58" s="252"/>
      <c r="EY58" s="515">
        <f t="shared" si="63"/>
        <v>470</v>
      </c>
      <c r="EZ58" s="524">
        <v>47000</v>
      </c>
      <c r="FA58" s="382">
        <f t="shared" si="56"/>
        <v>265.56572309371688</v>
      </c>
      <c r="FB58" s="382">
        <f t="shared" si="56"/>
        <v>275.76267777405519</v>
      </c>
      <c r="FC58" s="382">
        <f t="shared" si="56"/>
        <v>286.09020074316572</v>
      </c>
      <c r="FD58" s="382">
        <f t="shared" si="56"/>
        <v>296.54720148755644</v>
      </c>
      <c r="FE58" s="382">
        <f t="shared" si="56"/>
        <v>307.1321763576284</v>
      </c>
      <c r="FF58" s="382">
        <f t="shared" si="56"/>
        <v>317.8432307313667</v>
      </c>
      <c r="FG58" s="382">
        <f t="shared" si="56"/>
        <v>328.67810627454378</v>
      </c>
      <c r="FH58" s="382">
        <f t="shared" si="56"/>
        <v>339.63421246606924</v>
      </c>
      <c r="FI58" s="382">
        <f t="shared" si="56"/>
        <v>350.70866146843457</v>
      </c>
      <c r="FJ58" s="382">
        <f t="shared" si="56"/>
        <v>361.89830537933767</v>
      </c>
      <c r="FK58" s="382">
        <f t="shared" si="56"/>
        <v>373.19977490014639</v>
      </c>
      <c r="FL58" s="382">
        <f t="shared" si="56"/>
        <v>384.60951849571848</v>
      </c>
      <c r="FM58" s="382">
        <f t="shared" si="56"/>
        <v>396.1238411919702</v>
      </c>
      <c r="FN58" s="382">
        <f t="shared" si="56"/>
        <v>407.73894225492546</v>
      </c>
      <c r="FO58" s="382">
        <f t="shared" si="56"/>
        <v>419.45095110961023</v>
      </c>
      <c r="FP58" s="382">
        <f t="shared" si="56"/>
        <v>431.25596098109912</v>
      </c>
      <c r="FQ58" s="382">
        <f t="shared" si="51"/>
        <v>443.15005986598192</v>
      </c>
      <c r="FR58" s="382">
        <f t="shared" si="51"/>
        <v>455.12935856432659</v>
      </c>
      <c r="FS58" s="382">
        <f t="shared" si="51"/>
        <v>467.19001561500761</v>
      </c>
      <c r="FT58" s="382">
        <f t="shared" si="51"/>
        <v>479.32825907762737</v>
      </c>
      <c r="FU58" s="382">
        <f t="shared" si="51"/>
        <v>491.5404051900756</v>
      </c>
      <c r="FV58" s="382">
        <f t="shared" si="51"/>
        <v>503.82287400113182</v>
      </c>
      <c r="FW58" s="382">
        <f t="shared" si="51"/>
        <v>516.17220213251107</v>
      </c>
      <c r="FX58" s="382">
        <f t="shared" si="51"/>
        <v>528.58505286521086</v>
      </c>
      <c r="FY58" s="382">
        <f t="shared" si="51"/>
        <v>541.05822377227969</v>
      </c>
      <c r="FZ58" s="382">
        <f t="shared" si="51"/>
        <v>553.58865213591139</v>
      </c>
      <c r="GA58" s="382">
        <f t="shared" si="51"/>
        <v>566.17341839284506</v>
      </c>
      <c r="GB58" s="382">
        <f t="shared" si="51"/>
        <v>578.80974785032799</v>
      </c>
      <c r="GC58" s="382">
        <f t="shared" si="51"/>
        <v>591.49501090704894</v>
      </c>
      <c r="GD58" s="382">
        <f t="shared" si="51"/>
        <v>604.22672200111833</v>
      </c>
      <c r="GE58" s="382">
        <f t="shared" ref="GE58:GN76" si="76">6*$EY58/10+GE$10+(CU58-273.15)</f>
        <v>617.00253749171907</v>
      </c>
      <c r="GF58" s="382">
        <f t="shared" si="76"/>
        <v>629.82025266366713</v>
      </c>
      <c r="GG58" s="382">
        <f t="shared" si="76"/>
        <v>642.67779802576592</v>
      </c>
      <c r="GH58" s="382">
        <f t="shared" si="76"/>
        <v>655.57323505527552</v>
      </c>
      <c r="GI58" s="382">
        <f t="shared" si="76"/>
        <v>668.50475152263039</v>
      </c>
      <c r="GJ58" s="382">
        <f t="shared" si="76"/>
        <v>681.47065651316393</v>
      </c>
      <c r="GK58" s="382">
        <f t="shared" si="76"/>
        <v>694.46937524629197</v>
      </c>
      <c r="GL58" s="382">
        <f t="shared" si="76"/>
        <v>707.49944377760789</v>
      </c>
      <c r="GM58" s="382">
        <f t="shared" si="76"/>
        <v>720.55950365568685</v>
      </c>
      <c r="GN58" s="382">
        <f t="shared" si="76"/>
        <v>733.64829659315956</v>
      </c>
      <c r="GO58" s="511"/>
      <c r="GP58" s="521"/>
      <c r="GQ58" s="524">
        <v>47000</v>
      </c>
      <c r="GR58" s="583">
        <f t="shared" si="57"/>
        <v>10.8881390726501</v>
      </c>
      <c r="GS58" s="477">
        <f t="shared" si="57"/>
        <v>5.1749059703555469</v>
      </c>
      <c r="GT58" s="477">
        <f t="shared" si="57"/>
        <v>3.2737654205624973</v>
      </c>
      <c r="GU58" s="477">
        <f t="shared" si="57"/>
        <v>2.3257273842945936</v>
      </c>
      <c r="GV58" s="477">
        <f t="shared" si="57"/>
        <v>1.7589884831727385</v>
      </c>
      <c r="GW58" s="477">
        <f t="shared" si="57"/>
        <v>1.3829429409741048</v>
      </c>
      <c r="GX58" s="477">
        <f t="shared" si="57"/>
        <v>1.1158984870858752</v>
      </c>
      <c r="GY58" s="477">
        <f t="shared" si="57"/>
        <v>0.91700537943781035</v>
      </c>
      <c r="GZ58" s="477">
        <f t="shared" si="57"/>
        <v>0.76356611881594005</v>
      </c>
      <c r="HA58" s="477">
        <f t="shared" si="57"/>
        <v>0.64195936803530695</v>
      </c>
      <c r="HB58" s="477">
        <f t="shared" si="57"/>
        <v>0.54351448807482794</v>
      </c>
      <c r="HC58" s="477">
        <f t="shared" si="57"/>
        <v>0.46244882809607624</v>
      </c>
      <c r="HD58" s="477">
        <f t="shared" si="57"/>
        <v>0.39475705252015736</v>
      </c>
      <c r="HE58" s="477">
        <f t="shared" si="57"/>
        <v>0.33757648356130465</v>
      </c>
      <c r="HF58" s="477">
        <f t="shared" si="57"/>
        <v>0.28880631582162875</v>
      </c>
      <c r="HG58" s="477">
        <f t="shared" si="52"/>
        <v>0.24686963135777418</v>
      </c>
      <c r="HH58" s="477">
        <f t="shared" si="52"/>
        <v>0.21055941278389181</v>
      </c>
      <c r="HI58" s="477">
        <f t="shared" si="52"/>
        <v>0.17893588659935986</v>
      </c>
      <c r="HJ58" s="477">
        <f t="shared" si="52"/>
        <v>0.15125628402402391</v>
      </c>
      <c r="HK58" s="477">
        <f t="shared" si="52"/>
        <v>0.12692567193870533</v>
      </c>
      <c r="HL58" s="477">
        <f t="shared" si="52"/>
        <v>0.10546182956753739</v>
      </c>
      <c r="HM58" s="477">
        <f t="shared" si="52"/>
        <v>8.6469701054648143E-2</v>
      </c>
      <c r="HN58" s="477">
        <f t="shared" si="52"/>
        <v>6.9622508997270877E-2</v>
      </c>
      <c r="HO58" s="477">
        <f t="shared" si="52"/>
        <v>5.464758579935268E-2</v>
      </c>
      <c r="HP58" s="477">
        <f t="shared" si="52"/>
        <v>4.1315601644939373E-2</v>
      </c>
      <c r="HQ58" s="477">
        <f t="shared" si="52"/>
        <v>2.9432274522008341E-2</v>
      </c>
      <c r="HR58" s="477">
        <f t="shared" si="52"/>
        <v>1.8831918797658817E-2</v>
      </c>
      <c r="HS58" s="477">
        <f t="shared" si="52"/>
        <v>9.3723727696359543E-3</v>
      </c>
      <c r="HT58" s="477">
        <f t="shared" si="52"/>
        <v>9.3097244925759994E-4</v>
      </c>
      <c r="HU58" s="477">
        <f t="shared" si="45"/>
        <v>6.598672400638798E-3</v>
      </c>
      <c r="HV58" s="477">
        <f t="shared" si="45"/>
        <v>1.3309280962531977E-2</v>
      </c>
      <c r="HW58" s="477">
        <f t="shared" si="45"/>
        <v>1.9282018522526125E-2</v>
      </c>
      <c r="HX58" s="477">
        <f t="shared" si="45"/>
        <v>2.4588230905190002E-2</v>
      </c>
      <c r="HY58" s="477">
        <f t="shared" si="45"/>
        <v>2.9290874805542145E-2</v>
      </c>
      <c r="HZ58" s="477">
        <f t="shared" si="45"/>
        <v>3.3445704670015848E-2</v>
      </c>
      <c r="IA58" s="477">
        <f t="shared" si="45"/>
        <v>3.7102263304639074E-2</v>
      </c>
      <c r="IB58" s="477">
        <f t="shared" si="45"/>
        <v>4.0304713194617439E-2</v>
      </c>
      <c r="IC58" s="477">
        <f t="shared" si="45"/>
        <v>4.3092537741320852E-2</v>
      </c>
      <c r="ID58" s="477">
        <f t="shared" si="45"/>
        <v>4.5501135640372829E-2</v>
      </c>
      <c r="IE58" s="477">
        <f t="shared" si="46"/>
        <v>4.7562326988691388E-2</v>
      </c>
    </row>
    <row r="59" spans="1:320">
      <c r="J59" s="252"/>
      <c r="K59" s="499">
        <v>42000</v>
      </c>
      <c r="L59" s="382">
        <f t="shared" si="66"/>
        <v>12.801599999999999</v>
      </c>
      <c r="M59" s="382">
        <v>420</v>
      </c>
      <c r="N59" s="493"/>
      <c r="O59" s="263"/>
      <c r="P59" s="383">
        <f t="shared" si="71"/>
        <v>-26.500002288000502</v>
      </c>
      <c r="Q59" s="383">
        <f t="shared" si="67"/>
        <v>246.64999771199948</v>
      </c>
      <c r="R59" s="382">
        <f t="shared" si="68"/>
        <v>611.99396506208791</v>
      </c>
      <c r="S59" s="263">
        <f t="shared" si="74"/>
        <v>0.19750548191177655</v>
      </c>
      <c r="T59" s="492"/>
      <c r="U59" s="492"/>
      <c r="V59" s="279"/>
      <c r="X59" s="524">
        <v>48000</v>
      </c>
      <c r="Y59" s="410">
        <f t="shared" ref="Y59:BL65" si="77">SQRT(5*((((1/$S65)*(((1+0.2*(Y$10/$R$11)^2)^3.5)-1))+1)^(1/3.5)-1))</f>
        <v>3.7389037570045539E-2</v>
      </c>
      <c r="Z59" s="410">
        <f t="shared" si="77"/>
        <v>7.4744739567622481E-2</v>
      </c>
      <c r="AA59" s="410">
        <f t="shared" si="77"/>
        <v>0.11203407809973517</v>
      </c>
      <c r="AB59" s="410">
        <f t="shared" si="77"/>
        <v>0.14922463318288576</v>
      </c>
      <c r="AC59" s="410">
        <f t="shared" si="77"/>
        <v>0.18628487842007774</v>
      </c>
      <c r="AD59" s="410">
        <f t="shared" si="77"/>
        <v>0.22318444568619686</v>
      </c>
      <c r="AE59" s="410">
        <f t="shared" si="77"/>
        <v>0.25989436331848997</v>
      </c>
      <c r="AF59" s="410">
        <f t="shared" si="77"/>
        <v>0.29638726344767591</v>
      </c>
      <c r="AG59" s="410">
        <f t="shared" si="77"/>
        <v>0.33263755536963835</v>
      </c>
      <c r="AH59" s="410">
        <f t="shared" si="77"/>
        <v>0.36862156316583089</v>
      </c>
      <c r="AI59" s="410">
        <f t="shared" si="77"/>
        <v>0.40431762705671742</v>
      </c>
      <c r="AJ59" s="410">
        <f t="shared" si="77"/>
        <v>0.43970616914928451</v>
      </c>
      <c r="AK59" s="410">
        <f t="shared" si="77"/>
        <v>0.47476972526466144</v>
      </c>
      <c r="AL59" s="410">
        <f t="shared" si="77"/>
        <v>0.50949294537052681</v>
      </c>
      <c r="AM59" s="410">
        <f t="shared" si="77"/>
        <v>0.54386256577654946</v>
      </c>
      <c r="AN59" s="410">
        <f t="shared" si="77"/>
        <v>0.57786735667745126</v>
      </c>
      <c r="AO59" s="410">
        <f t="shared" si="77"/>
        <v>0.61149804885847103</v>
      </c>
      <c r="AP59" s="410">
        <f t="shared" si="77"/>
        <v>0.64474724343288781</v>
      </c>
      <c r="AQ59" s="410">
        <f t="shared" si="77"/>
        <v>0.67760930838801881</v>
      </c>
      <c r="AR59" s="410">
        <f t="shared" si="77"/>
        <v>0.71008026550572567</v>
      </c>
      <c r="AS59" s="410">
        <f t="shared" si="77"/>
        <v>0.74215767092690055</v>
      </c>
      <c r="AT59" s="410">
        <f t="shared" si="77"/>
        <v>0.77384049227575324</v>
      </c>
      <c r="AU59" s="410">
        <f t="shared" si="77"/>
        <v>0.80512898487547058</v>
      </c>
      <c r="AV59" s="410">
        <f t="shared" si="77"/>
        <v>0.83602456919356405</v>
      </c>
      <c r="AW59" s="410">
        <f t="shared" si="77"/>
        <v>0.86652971127048584</v>
      </c>
      <c r="AX59" s="410">
        <f t="shared" si="77"/>
        <v>0.89664780752206175</v>
      </c>
      <c r="AY59" s="410">
        <f t="shared" si="77"/>
        <v>0.9263830749734786</v>
      </c>
      <c r="AZ59" s="410">
        <f t="shared" si="77"/>
        <v>0.95574044768608246</v>
      </c>
      <c r="BA59" s="410">
        <f t="shared" si="77"/>
        <v>0.98472547987986314</v>
      </c>
      <c r="BB59" s="410">
        <f t="shared" si="77"/>
        <v>1.0133442560350088</v>
      </c>
      <c r="BC59" s="410">
        <f t="shared" si="77"/>
        <v>1.0416033080737088</v>
      </c>
      <c r="BD59" s="410">
        <f t="shared" si="77"/>
        <v>1.0695095395757741</v>
      </c>
      <c r="BE59" s="410">
        <f t="shared" si="77"/>
        <v>1.0970701568655445</v>
      </c>
      <c r="BF59" s="410">
        <f t="shared" si="77"/>
        <v>1.1242926067190289</v>
      </c>
      <c r="BG59" s="410">
        <f t="shared" si="77"/>
        <v>1.1511845203757627</v>
      </c>
      <c r="BH59" s="410">
        <f t="shared" si="77"/>
        <v>1.1777536634956143</v>
      </c>
      <c r="BI59" s="410">
        <f t="shared" si="77"/>
        <v>1.204007891673291</v>
      </c>
      <c r="BJ59" s="410">
        <f t="shared" si="77"/>
        <v>1.2299551111095468</v>
      </c>
      <c r="BK59" s="410">
        <f t="shared" si="77"/>
        <v>1.2556032440351836</v>
      </c>
      <c r="BL59" s="410">
        <f t="shared" si="77"/>
        <v>1.2809601984894246</v>
      </c>
      <c r="BM59" s="253"/>
      <c r="BN59" s="252"/>
      <c r="BO59" s="537">
        <f t="shared" si="59"/>
        <v>480</v>
      </c>
      <c r="BP59" s="524">
        <v>48000</v>
      </c>
      <c r="BQ59" s="382">
        <f t="shared" si="72"/>
        <v>246.71895809799312</v>
      </c>
      <c r="BR59" s="382">
        <f t="shared" si="72"/>
        <v>246.92559337411222</v>
      </c>
      <c r="BS59" s="382">
        <f t="shared" si="72"/>
        <v>247.26916984381944</v>
      </c>
      <c r="BT59" s="382">
        <f t="shared" si="72"/>
        <v>247.74847770516845</v>
      </c>
      <c r="BU59" s="382">
        <f t="shared" si="72"/>
        <v>248.36185011504722</v>
      </c>
      <c r="BV59" s="382">
        <f t="shared" si="72"/>
        <v>249.10718896016508</v>
      </c>
      <c r="BW59" s="382">
        <f t="shared" si="72"/>
        <v>249.98199648167025</v>
      </c>
      <c r="BX59" s="382">
        <f t="shared" si="72"/>
        <v>250.98341174384572</v>
      </c>
      <c r="BY59" s="382">
        <f t="shared" si="72"/>
        <v>252.10825083550918</v>
      </c>
      <c r="BZ59" s="382">
        <f t="shared" si="72"/>
        <v>253.35304964728431</v>
      </c>
      <c r="CA59" s="382">
        <f t="shared" si="72"/>
        <v>254.7141080764554</v>
      </c>
      <c r="CB59" s="382">
        <f t="shared" si="72"/>
        <v>256.18753456774743</v>
      </c>
      <c r="CC59" s="382">
        <f t="shared" si="72"/>
        <v>257.76928999458897</v>
      </c>
      <c r="CD59" s="382">
        <f t="shared" si="72"/>
        <v>259.45523001120483</v>
      </c>
      <c r="CE59" s="382">
        <f t="shared" si="72"/>
        <v>261.24114515069658</v>
      </c>
      <c r="CF59" s="382">
        <f t="shared" si="69"/>
        <v>263.12279809798002</v>
      </c>
      <c r="CG59" s="382">
        <f t="shared" si="69"/>
        <v>265.0959577200573</v>
      </c>
      <c r="CH59" s="382">
        <f t="shared" si="69"/>
        <v>267.15642958218837</v>
      </c>
      <c r="CI59" s="382">
        <f t="shared" si="69"/>
        <v>269.30008281146939</v>
      </c>
      <c r="CJ59" s="382">
        <f t="shared" si="69"/>
        <v>271.52287328538654</v>
      </c>
      <c r="CK59" s="382">
        <f t="shared" si="69"/>
        <v>273.82086322003084</v>
      </c>
      <c r="CL59" s="382">
        <f t="shared" si="69"/>
        <v>276.1902373102389</v>
      </c>
      <c r="CM59" s="382">
        <f t="shared" si="69"/>
        <v>278.62731563256642</v>
      </c>
      <c r="CN59" s="382">
        <f t="shared" si="69"/>
        <v>281.12856356313216</v>
      </c>
      <c r="CO59" s="382">
        <f t="shared" si="69"/>
        <v>283.69059898798042</v>
      </c>
      <c r="CP59" s="382">
        <f t="shared" si="69"/>
        <v>286.31019709601355</v>
      </c>
      <c r="CQ59" s="382">
        <f t="shared" si="69"/>
        <v>288.98429304608936</v>
      </c>
      <c r="CR59" s="382">
        <f t="shared" si="69"/>
        <v>291.70998279292905</v>
      </c>
      <c r="CS59" s="382">
        <f t="shared" si="69"/>
        <v>294.4845223431177</v>
      </c>
      <c r="CT59" s="382">
        <f t="shared" si="69"/>
        <v>297.30532569463224</v>
      </c>
      <c r="CU59" s="382">
        <f t="shared" si="69"/>
        <v>300.16996169260528</v>
      </c>
      <c r="CV59" s="382">
        <f t="shared" si="69"/>
        <v>303.07615001173934</v>
      </c>
      <c r="CW59" s="382">
        <f t="shared" si="69"/>
        <v>306.02175645301151</v>
      </c>
      <c r="CX59" s="382">
        <f t="shared" si="69"/>
        <v>309.0047877198304</v>
      </c>
      <c r="CY59" s="382">
        <f t="shared" si="69"/>
        <v>312.02338581724638</v>
      </c>
      <c r="CZ59" s="382">
        <f t="shared" si="69"/>
        <v>315.07582219756989</v>
      </c>
      <c r="DA59" s="382">
        <f t="shared" si="69"/>
        <v>318.16049175707275</v>
      </c>
      <c r="DB59" s="382">
        <f t="shared" si="69"/>
        <v>321.2759067714909</v>
      </c>
      <c r="DC59" s="382">
        <f t="shared" si="69"/>
        <v>324.42069084284947</v>
      </c>
      <c r="DD59" s="382">
        <f t="shared" si="69"/>
        <v>327.59357291666907</v>
      </c>
      <c r="DE59" s="521"/>
      <c r="DF59" s="252"/>
      <c r="DG59" s="537">
        <f t="shared" si="61"/>
        <v>480</v>
      </c>
      <c r="DH59" s="524">
        <v>48000</v>
      </c>
      <c r="DI59" s="382">
        <f t="shared" si="73"/>
        <v>22.881865352347543</v>
      </c>
      <c r="DJ59" s="382">
        <f t="shared" si="73"/>
        <v>45.743329535522413</v>
      </c>
      <c r="DK59" s="382">
        <f t="shared" si="73"/>
        <v>68.56417967833255</v>
      </c>
      <c r="DL59" s="382">
        <f t="shared" si="73"/>
        <v>91.324574946529864</v>
      </c>
      <c r="DM59" s="382">
        <f t="shared" si="73"/>
        <v>114.00522137541235</v>
      </c>
      <c r="DN59" s="382">
        <f t="shared" si="73"/>
        <v>136.58753385567982</v>
      </c>
      <c r="DO59" s="382">
        <f t="shared" si="73"/>
        <v>159.05378190456955</v>
      </c>
      <c r="DP59" s="382">
        <f t="shared" si="73"/>
        <v>181.38721655124482</v>
      </c>
      <c r="DQ59" s="382">
        <f t="shared" si="73"/>
        <v>203.57217643922479</v>
      </c>
      <c r="DR59" s="382">
        <f t="shared" si="73"/>
        <v>225.59417204924173</v>
      </c>
      <c r="DS59" s="382">
        <f t="shared" si="73"/>
        <v>247.439947726935</v>
      </c>
      <c r="DT59" s="382">
        <f t="shared" si="73"/>
        <v>269.09752191993175</v>
      </c>
      <c r="DU59" s="382">
        <f t="shared" si="73"/>
        <v>290.55620665615828</v>
      </c>
      <c r="DV59" s="382">
        <f t="shared" si="73"/>
        <v>311.80660780847046</v>
      </c>
      <c r="DW59" s="382">
        <f t="shared" si="73"/>
        <v>332.8406080784311</v>
      </c>
      <c r="DX59" s="382">
        <f t="shared" si="70"/>
        <v>353.6513348929812</v>
      </c>
      <c r="DY59" s="382">
        <f t="shared" si="70"/>
        <v>374.23311554862607</v>
      </c>
      <c r="DZ59" s="382">
        <f t="shared" si="70"/>
        <v>394.58142197134424</v>
      </c>
      <c r="EA59" s="382">
        <f t="shared" si="70"/>
        <v>414.69280740336274</v>
      </c>
      <c r="EB59" s="382">
        <f t="shared" si="70"/>
        <v>434.56483719918918</v>
      </c>
      <c r="EC59" s="382">
        <f t="shared" si="70"/>
        <v>454.19601573179813</v>
      </c>
      <c r="ED59" s="382">
        <f t="shared" si="70"/>
        <v>473.58571119343623</v>
      </c>
      <c r="EE59" s="382">
        <f t="shared" si="70"/>
        <v>492.73407984035305</v>
      </c>
      <c r="EF59" s="382">
        <f t="shared" si="70"/>
        <v>511.64199099009312</v>
      </c>
      <c r="EG59" s="382">
        <f t="shared" si="70"/>
        <v>530.31095384453079</v>
      </c>
      <c r="EH59" s="382">
        <f t="shared" si="70"/>
        <v>548.74304698965443</v>
      </c>
      <c r="EI59" s="382">
        <f t="shared" si="70"/>
        <v>566.94085121942862</v>
      </c>
      <c r="EJ59" s="382">
        <f t="shared" si="70"/>
        <v>584.90738614962061</v>
      </c>
      <c r="EK59" s="382">
        <f t="shared" si="70"/>
        <v>602.64605092934471</v>
      </c>
      <c r="EL59" s="382">
        <f t="shared" si="70"/>
        <v>620.16056922375662</v>
      </c>
      <c r="EM59" s="382">
        <f t="shared" si="70"/>
        <v>637.45493852981656</v>
      </c>
      <c r="EN59" s="382">
        <f t="shared" si="70"/>
        <v>654.53338379670606</v>
      </c>
      <c r="EO59" s="382">
        <f t="shared" si="70"/>
        <v>671.40031525143138</v>
      </c>
      <c r="EP59" s="382">
        <f t="shared" si="70"/>
        <v>688.06029027596912</v>
      </c>
      <c r="EQ59" s="382">
        <f t="shared" si="70"/>
        <v>704.5179791428609</v>
      </c>
      <c r="ER59" s="382">
        <f t="shared" si="70"/>
        <v>720.77813438908106</v>
      </c>
      <c r="ES59" s="382">
        <f t="shared" si="70"/>
        <v>736.84556359118221</v>
      </c>
      <c r="ET59" s="382">
        <f t="shared" si="70"/>
        <v>752.72510529631245</v>
      </c>
      <c r="EU59" s="382">
        <f t="shared" si="70"/>
        <v>768.42160786191243</v>
      </c>
      <c r="EV59" s="382">
        <f t="shared" si="70"/>
        <v>783.93991096026207</v>
      </c>
      <c r="EW59" s="521"/>
      <c r="EX59" s="252"/>
      <c r="EY59" s="515">
        <f t="shared" si="63"/>
        <v>480</v>
      </c>
      <c r="EZ59" s="524">
        <v>48000</v>
      </c>
      <c r="FA59" s="382">
        <f t="shared" si="56"/>
        <v>271.56895809799312</v>
      </c>
      <c r="FB59" s="382">
        <f t="shared" si="56"/>
        <v>281.77559337411225</v>
      </c>
      <c r="FC59" s="382">
        <f t="shared" si="56"/>
        <v>292.11916984381946</v>
      </c>
      <c r="FD59" s="382">
        <f t="shared" si="56"/>
        <v>302.59847770516848</v>
      </c>
      <c r="FE59" s="382">
        <f t="shared" si="56"/>
        <v>313.21185011504724</v>
      </c>
      <c r="FF59" s="382">
        <f t="shared" si="56"/>
        <v>323.95718896016513</v>
      </c>
      <c r="FG59" s="382">
        <f t="shared" si="56"/>
        <v>334.83199648167027</v>
      </c>
      <c r="FH59" s="382">
        <f t="shared" si="56"/>
        <v>345.83341174384577</v>
      </c>
      <c r="FI59" s="382">
        <f t="shared" si="56"/>
        <v>356.9582508355092</v>
      </c>
      <c r="FJ59" s="382">
        <f t="shared" si="56"/>
        <v>368.20304964728433</v>
      </c>
      <c r="FK59" s="382">
        <f t="shared" si="56"/>
        <v>379.56410807645545</v>
      </c>
      <c r="FL59" s="382">
        <f t="shared" si="56"/>
        <v>391.03753456774746</v>
      </c>
      <c r="FM59" s="382">
        <f t="shared" si="56"/>
        <v>402.619289994589</v>
      </c>
      <c r="FN59" s="382">
        <f t="shared" si="56"/>
        <v>414.30523001120486</v>
      </c>
      <c r="FO59" s="382">
        <f t="shared" si="56"/>
        <v>426.0911451506966</v>
      </c>
      <c r="FP59" s="382">
        <f t="shared" ref="FP59:GD75" si="78">6*$EY59/10+FP$10+(CF59-273.15)</f>
        <v>437.97279809798005</v>
      </c>
      <c r="FQ59" s="382">
        <f t="shared" si="78"/>
        <v>449.94595772005732</v>
      </c>
      <c r="FR59" s="382">
        <f t="shared" si="78"/>
        <v>462.00642958218839</v>
      </c>
      <c r="FS59" s="382">
        <f t="shared" si="78"/>
        <v>474.15008281146942</v>
      </c>
      <c r="FT59" s="382">
        <f t="shared" si="78"/>
        <v>486.37287328538656</v>
      </c>
      <c r="FU59" s="382">
        <f t="shared" si="78"/>
        <v>498.67086322003087</v>
      </c>
      <c r="FV59" s="382">
        <f t="shared" si="78"/>
        <v>511.04023731023892</v>
      </c>
      <c r="FW59" s="382">
        <f t="shared" si="78"/>
        <v>523.47731563256639</v>
      </c>
      <c r="FX59" s="382">
        <f t="shared" si="78"/>
        <v>535.97856356313218</v>
      </c>
      <c r="FY59" s="382">
        <f t="shared" si="78"/>
        <v>548.5405989879805</v>
      </c>
      <c r="FZ59" s="382">
        <f t="shared" si="78"/>
        <v>561.16019709601358</v>
      </c>
      <c r="GA59" s="382">
        <f t="shared" si="78"/>
        <v>573.83429304608944</v>
      </c>
      <c r="GB59" s="382">
        <f t="shared" si="78"/>
        <v>586.55998279292908</v>
      </c>
      <c r="GC59" s="382">
        <f t="shared" si="78"/>
        <v>599.33452234311767</v>
      </c>
      <c r="GD59" s="382">
        <f t="shared" si="78"/>
        <v>612.15532569463221</v>
      </c>
      <c r="GE59" s="382">
        <f t="shared" si="76"/>
        <v>625.01996169260531</v>
      </c>
      <c r="GF59" s="382">
        <f t="shared" si="76"/>
        <v>637.92615001173931</v>
      </c>
      <c r="GG59" s="382">
        <f t="shared" si="76"/>
        <v>650.87175645301159</v>
      </c>
      <c r="GH59" s="382">
        <f t="shared" si="76"/>
        <v>663.85478771983048</v>
      </c>
      <c r="GI59" s="382">
        <f t="shared" si="76"/>
        <v>676.87338581724634</v>
      </c>
      <c r="GJ59" s="382">
        <f t="shared" si="76"/>
        <v>689.92582219756991</v>
      </c>
      <c r="GK59" s="382">
        <f t="shared" si="76"/>
        <v>703.01049175707271</v>
      </c>
      <c r="GL59" s="382">
        <f t="shared" si="76"/>
        <v>716.12590677149092</v>
      </c>
      <c r="GM59" s="382">
        <f t="shared" si="76"/>
        <v>729.27069084284949</v>
      </c>
      <c r="GN59" s="382">
        <f t="shared" si="76"/>
        <v>742.44357291666915</v>
      </c>
      <c r="GO59" s="511"/>
      <c r="GP59" s="521"/>
      <c r="GQ59" s="524">
        <v>48000</v>
      </c>
      <c r="GR59" s="583">
        <f t="shared" si="57"/>
        <v>10.868305049270459</v>
      </c>
      <c r="GS59" s="477">
        <f t="shared" si="57"/>
        <v>5.1599274962111528</v>
      </c>
      <c r="GT59" s="477">
        <f t="shared" si="57"/>
        <v>3.2605216195146007</v>
      </c>
      <c r="GU59" s="477">
        <f t="shared" si="57"/>
        <v>2.3134397601339893</v>
      </c>
      <c r="GV59" s="477">
        <f t="shared" si="57"/>
        <v>1.7473465367315013</v>
      </c>
      <c r="GW59" s="477">
        <f t="shared" si="57"/>
        <v>1.3717917720255681</v>
      </c>
      <c r="GX59" s="477">
        <f t="shared" si="57"/>
        <v>1.1051495442124453</v>
      </c>
      <c r="GY59" s="477">
        <f t="shared" si="57"/>
        <v>0.90660300278736705</v>
      </c>
      <c r="GZ59" s="477">
        <f t="shared" si="57"/>
        <v>0.75347268511459309</v>
      </c>
      <c r="HA59" s="477">
        <f t="shared" si="57"/>
        <v>0.63214787998563426</v>
      </c>
      <c r="HB59" s="477">
        <f t="shared" si="57"/>
        <v>0.53396455003832877</v>
      </c>
      <c r="HC59" s="477">
        <f t="shared" si="57"/>
        <v>0.45314431652067827</v>
      </c>
      <c r="HD59" s="477">
        <f t="shared" si="57"/>
        <v>0.38568469979732772</v>
      </c>
      <c r="HE59" s="477">
        <f t="shared" si="57"/>
        <v>0.32872498412764539</v>
      </c>
      <c r="HF59" s="477">
        <f t="shared" si="57"/>
        <v>0.28016574543179479</v>
      </c>
      <c r="HG59" s="477">
        <f t="shared" si="57"/>
        <v>0.23843106157231234</v>
      </c>
      <c r="HH59" s="477">
        <f t="shared" ref="HH59:HW76" si="79">ABS((FQ59-DY59)/DY59)</f>
        <v>0.20231465101755133</v>
      </c>
      <c r="HI59" s="477">
        <f t="shared" si="79"/>
        <v>0.17087729897161952</v>
      </c>
      <c r="HJ59" s="477">
        <f t="shared" si="79"/>
        <v>0.14337667388157488</v>
      </c>
      <c r="HK59" s="477">
        <f t="shared" si="79"/>
        <v>0.11921819634580881</v>
      </c>
      <c r="HL59" s="477">
        <f t="shared" si="79"/>
        <v>9.7919941936467914E-2</v>
      </c>
      <c r="HM59" s="477">
        <f t="shared" si="79"/>
        <v>7.9087111860738524E-2</v>
      </c>
      <c r="HN59" s="477">
        <f t="shared" si="79"/>
        <v>6.2393159008149422E-2</v>
      </c>
      <c r="HO59" s="477">
        <f t="shared" si="79"/>
        <v>4.7565627922650879E-2</v>
      </c>
      <c r="HP59" s="477">
        <f t="shared" si="79"/>
        <v>3.4375388649418755E-2</v>
      </c>
      <c r="HQ59" s="477">
        <f t="shared" si="79"/>
        <v>2.2628350690689022E-2</v>
      </c>
      <c r="HR59" s="477">
        <f t="shared" si="79"/>
        <v>1.2159014140247204E-2</v>
      </c>
      <c r="HS59" s="477">
        <f t="shared" si="79"/>
        <v>2.8253988279876713E-3</v>
      </c>
      <c r="HT59" s="477">
        <f t="shared" si="79"/>
        <v>5.4949809778398273E-3</v>
      </c>
      <c r="HU59" s="477">
        <f t="shared" si="45"/>
        <v>1.2908340075771711E-2</v>
      </c>
      <c r="HV59" s="477">
        <f t="shared" si="45"/>
        <v>1.9507224880695805E-2</v>
      </c>
      <c r="HW59" s="477">
        <f t="shared" si="45"/>
        <v>2.5372630634413681E-2</v>
      </c>
      <c r="HX59" s="477">
        <f t="shared" si="45"/>
        <v>3.0575736013367962E-2</v>
      </c>
      <c r="HY59" s="477">
        <f t="shared" si="45"/>
        <v>3.5179333698258083E-2</v>
      </c>
      <c r="HZ59" s="477">
        <f t="shared" si="45"/>
        <v>3.9239017518400095E-2</v>
      </c>
      <c r="IA59" s="477">
        <f t="shared" si="45"/>
        <v>4.280417332257315E-2</v>
      </c>
      <c r="IB59" s="477">
        <f t="shared" si="45"/>
        <v>4.591881054315735E-2</v>
      </c>
      <c r="IC59" s="477">
        <f t="shared" si="45"/>
        <v>4.8622263648844484E-2</v>
      </c>
      <c r="ID59" s="477">
        <f t="shared" si="45"/>
        <v>5.094978670367957E-2</v>
      </c>
      <c r="IE59" s="477">
        <f t="shared" si="46"/>
        <v>5.2933059617749662E-2</v>
      </c>
    </row>
    <row r="60" spans="1:320">
      <c r="J60" s="252"/>
      <c r="K60" s="499">
        <v>43000</v>
      </c>
      <c r="L60" s="382">
        <f t="shared" si="66"/>
        <v>13.106399999999999</v>
      </c>
      <c r="M60" s="382">
        <v>430</v>
      </c>
      <c r="N60" s="493"/>
      <c r="O60" s="263"/>
      <c r="P60" s="383">
        <f t="shared" si="71"/>
        <v>-26.500002288000502</v>
      </c>
      <c r="Q60" s="383">
        <f t="shared" si="67"/>
        <v>246.64999771199948</v>
      </c>
      <c r="R60" s="382">
        <f t="shared" si="68"/>
        <v>611.99396506208791</v>
      </c>
      <c r="S60" s="263">
        <f t="shared" si="74"/>
        <v>0.18823720600457614</v>
      </c>
      <c r="T60" s="492"/>
      <c r="U60" s="492"/>
      <c r="V60" s="279"/>
      <c r="X60" s="524">
        <v>49000</v>
      </c>
      <c r="Y60" s="410">
        <f t="shared" si="77"/>
        <v>3.8298114596699566E-2</v>
      </c>
      <c r="Z60" s="410">
        <f t="shared" si="77"/>
        <v>7.6560113606543731E-2</v>
      </c>
      <c r="AA60" s="410">
        <f t="shared" si="77"/>
        <v>0.11475023136164127</v>
      </c>
      <c r="AB60" s="410">
        <f t="shared" si="77"/>
        <v>0.15283339312657546</v>
      </c>
      <c r="AC60" s="410">
        <f t="shared" si="77"/>
        <v>0.19077553873563755</v>
      </c>
      <c r="AD60" s="410">
        <f t="shared" si="77"/>
        <v>0.22854392121660347</v>
      </c>
      <c r="AE60" s="410">
        <f t="shared" si="77"/>
        <v>0.26610737393299083</v>
      </c>
      <c r="AF60" s="410">
        <f t="shared" si="77"/>
        <v>0.3034365411930704</v>
      </c>
      <c r="AG60" s="410">
        <f t="shared" si="77"/>
        <v>0.34050406883654649</v>
      </c>
      <c r="AH60" s="410">
        <f t="shared" si="77"/>
        <v>0.37728475291366742</v>
      </c>
      <c r="AI60" s="410">
        <f t="shared" si="77"/>
        <v>0.41375564612006338</v>
      </c>
      <c r="AJ60" s="410">
        <f t="shared" si="77"/>
        <v>0.4498961230601537</v>
      </c>
      <c r="AK60" s="410">
        <f t="shared" si="77"/>
        <v>0.48568790661946909</v>
      </c>
      <c r="AL60" s="410">
        <f t="shared" si="77"/>
        <v>0.52111505869184049</v>
      </c>
      <c r="AM60" s="410">
        <f t="shared" si="77"/>
        <v>0.55616393921275775</v>
      </c>
      <c r="AN60" s="410">
        <f t="shared" si="77"/>
        <v>0.59082313789742791</v>
      </c>
      <c r="AO60" s="410">
        <f t="shared" si="77"/>
        <v>0.62508338328988677</v>
      </c>
      <c r="AP60" s="410">
        <f t="shared" si="77"/>
        <v>0.65893743372804403</v>
      </c>
      <c r="AQ60" s="410">
        <f t="shared" si="77"/>
        <v>0.69237995465578495</v>
      </c>
      <c r="AR60" s="410">
        <f t="shared" si="77"/>
        <v>0.7254073864077395</v>
      </c>
      <c r="AS60" s="410">
        <f t="shared" si="77"/>
        <v>0.75801780619422932</v>
      </c>
      <c r="AT60" s="410">
        <f t="shared" si="77"/>
        <v>0.79021078755933727</v>
      </c>
      <c r="AU60" s="410">
        <f t="shared" si="77"/>
        <v>0.8219872601055257</v>
      </c>
      <c r="AV60" s="410">
        <f t="shared" si="77"/>
        <v>0.85334937179909032</v>
      </c>
      <c r="AW60" s="410">
        <f t="shared" si="77"/>
        <v>0.88430035571140608</v>
      </c>
      <c r="AX60" s="410">
        <f t="shared" si="77"/>
        <v>0.91484440262569855</v>
      </c>
      <c r="AY60" s="410">
        <f t="shared" si="77"/>
        <v>0.9449865405562824</v>
      </c>
      <c r="AZ60" s="410">
        <f t="shared" si="77"/>
        <v>0.97473252189224979</v>
      </c>
      <c r="BA60" s="410">
        <f t="shared" si="77"/>
        <v>1.0040887185911751</v>
      </c>
      <c r="BB60" s="410">
        <f t="shared" si="77"/>
        <v>1.0330620256098357</v>
      </c>
      <c r="BC60" s="410">
        <f t="shared" si="77"/>
        <v>1.0616597725651808</v>
      </c>
      <c r="BD60" s="410">
        <f t="shared" si="77"/>
        <v>1.0898896434657313</v>
      </c>
      <c r="BE60" s="410">
        <f t="shared" si="77"/>
        <v>1.1177596042367728</v>
      </c>
      <c r="BF60" s="410">
        <f t="shared" si="77"/>
        <v>1.1452778376770418</v>
      </c>
      <c r="BG60" s="410">
        <f t="shared" si="77"/>
        <v>1.1724526854255362</v>
      </c>
      <c r="BH60" s="410">
        <f t="shared" si="77"/>
        <v>1.1992925964799486</v>
      </c>
      <c r="BI60" s="410">
        <f t="shared" si="77"/>
        <v>1.225806081788857</v>
      </c>
      <c r="BJ60" s="410">
        <f t="shared" si="77"/>
        <v>1.2520016744346631</v>
      </c>
      <c r="BK60" s="410">
        <f t="shared" si="77"/>
        <v>1.2778878949300874</v>
      </c>
      <c r="BL60" s="410">
        <f t="shared" si="77"/>
        <v>1.3034732211649709</v>
      </c>
      <c r="BM60" s="253"/>
      <c r="BN60" s="252"/>
      <c r="BO60" s="537">
        <f t="shared" si="59"/>
        <v>490</v>
      </c>
      <c r="BP60" s="524">
        <v>49000</v>
      </c>
      <c r="BQ60" s="382">
        <f t="shared" si="72"/>
        <v>246.72235227087168</v>
      </c>
      <c r="BR60" s="382">
        <f t="shared" si="72"/>
        <v>246.93914308692266</v>
      </c>
      <c r="BS60" s="382">
        <f t="shared" si="72"/>
        <v>247.29955618340114</v>
      </c>
      <c r="BT60" s="382">
        <f t="shared" si="72"/>
        <v>247.80225011318339</v>
      </c>
      <c r="BU60" s="382">
        <f t="shared" si="72"/>
        <v>248.44537814919809</v>
      </c>
      <c r="BV60" s="382">
        <f t="shared" si="72"/>
        <v>249.22661822732121</v>
      </c>
      <c r="BW60" s="382">
        <f t="shared" si="72"/>
        <v>250.14320960258181</v>
      </c>
      <c r="BX60" s="382">
        <f t="shared" si="72"/>
        <v>251.19199499429132</v>
      </c>
      <c r="BY60" s="382">
        <f t="shared" si="72"/>
        <v>252.36946687965698</v>
      </c>
      <c r="BZ60" s="382">
        <f t="shared" si="72"/>
        <v>253.67181655011595</v>
      </c>
      <c r="CA60" s="382">
        <f t="shared" si="72"/>
        <v>255.09498456622629</v>
      </c>
      <c r="CB60" s="382">
        <f t="shared" si="72"/>
        <v>256.6347113271712</v>
      </c>
      <c r="CC60" s="382">
        <f t="shared" si="72"/>
        <v>258.28658659830865</v>
      </c>
      <c r="CD60" s="382">
        <f t="shared" si="72"/>
        <v>260.04609700155828</v>
      </c>
      <c r="CE60" s="382">
        <f t="shared" si="72"/>
        <v>261.90867065520996</v>
      </c>
      <c r="CF60" s="382">
        <f t="shared" si="69"/>
        <v>263.86971833922803</v>
      </c>
      <c r="CG60" s="382">
        <f t="shared" si="69"/>
        <v>265.92467074829466</v>
      </c>
      <c r="CH60" s="382">
        <f t="shared" si="69"/>
        <v>268.0690115688646</v>
      </c>
      <c r="CI60" s="382">
        <f t="shared" si="69"/>
        <v>270.29830627200977</v>
      </c>
      <c r="CJ60" s="382">
        <f t="shared" si="69"/>
        <v>272.60822664685764</v>
      </c>
      <c r="CK60" s="382">
        <f t="shared" si="69"/>
        <v>274.99457120812218</v>
      </c>
      <c r="CL60" s="382">
        <f t="shared" si="69"/>
        <v>277.45328169553687</v>
      </c>
      <c r="CM60" s="382">
        <f t="shared" si="69"/>
        <v>279.9804559442357</v>
      </c>
      <c r="CN60" s="382">
        <f t="shared" si="69"/>
        <v>282.57235744553338</v>
      </c>
      <c r="CO60" s="382">
        <f t="shared" si="69"/>
        <v>285.22542193992348</v>
      </c>
      <c r="CP60" s="382">
        <f t="shared" si="69"/>
        <v>287.93626139151365</v>
      </c>
      <c r="CQ60" s="382">
        <f t="shared" si="69"/>
        <v>290.70166568856149</v>
      </c>
      <c r="CR60" s="382">
        <f t="shared" si="69"/>
        <v>293.51860240116622</v>
      </c>
      <c r="CS60" s="382">
        <f t="shared" si="69"/>
        <v>296.38421490703576</v>
      </c>
      <c r="CT60" s="382">
        <f t="shared" si="69"/>
        <v>299.29581917182838</v>
      </c>
      <c r="CU60" s="382">
        <f t="shared" si="69"/>
        <v>302.25089944368841</v>
      </c>
      <c r="CV60" s="382">
        <f t="shared" si="69"/>
        <v>305.24710309372216</v>
      </c>
      <c r="CW60" s="382">
        <f t="shared" si="69"/>
        <v>308.28223480643885</v>
      </c>
      <c r="CX60" s="382">
        <f t="shared" si="69"/>
        <v>311.35425029742544</v>
      </c>
      <c r="CY60" s="382">
        <f t="shared" si="69"/>
        <v>314.46124971033294</v>
      </c>
      <c r="CZ60" s="382">
        <f t="shared" si="69"/>
        <v>317.60147082199182</v>
      </c>
      <c r="DA60" s="382">
        <f t="shared" si="69"/>
        <v>320.77328216333592</v>
      </c>
      <c r="DB60" s="382">
        <f t="shared" si="69"/>
        <v>323.97517614490016</v>
      </c>
      <c r="DC60" s="382">
        <f t="shared" si="69"/>
        <v>327.20576225893626</v>
      </c>
      <c r="DD60" s="382">
        <f t="shared" si="69"/>
        <v>330.4637604155696</v>
      </c>
      <c r="DE60" s="521"/>
      <c r="DF60" s="252"/>
      <c r="DG60" s="537">
        <f t="shared" si="61"/>
        <v>490</v>
      </c>
      <c r="DH60" s="524">
        <v>49000</v>
      </c>
      <c r="DI60" s="382">
        <f t="shared" si="73"/>
        <v>23.438215006436394</v>
      </c>
      <c r="DJ60" s="382">
        <f t="shared" si="73"/>
        <v>46.854327491672606</v>
      </c>
      <c r="DK60" s="382">
        <f t="shared" si="73"/>
        <v>70.226449082802787</v>
      </c>
      <c r="DL60" s="382">
        <f t="shared" si="73"/>
        <v>93.533114253425765</v>
      </c>
      <c r="DM60" s="382">
        <f t="shared" si="73"/>
        <v>116.75347838767877</v>
      </c>
      <c r="DN60" s="382">
        <f t="shared" si="73"/>
        <v>139.86750053618658</v>
      </c>
      <c r="DO60" s="382">
        <f t="shared" si="73"/>
        <v>162.85610690551076</v>
      </c>
      <c r="DP60" s="382">
        <f t="shared" si="73"/>
        <v>185.70133198947272</v>
      </c>
      <c r="DQ60" s="382">
        <f t="shared" si="73"/>
        <v>208.38643520705222</v>
      </c>
      <c r="DR60" s="382">
        <f t="shared" si="73"/>
        <v>230.89599189310545</v>
      </c>
      <c r="DS60" s="382">
        <f t="shared" si="73"/>
        <v>253.21595843584367</v>
      </c>
      <c r="DT60" s="382">
        <f t="shared" si="73"/>
        <v>275.33371221764452</v>
      </c>
      <c r="DU60" s="382">
        <f t="shared" si="73"/>
        <v>297.23806775475396</v>
      </c>
      <c r="DV60" s="382">
        <f t="shared" si="73"/>
        <v>318.91927102238213</v>
      </c>
      <c r="DW60" s="382">
        <f t="shared" si="73"/>
        <v>340.36897438336564</v>
      </c>
      <c r="DX60" s="382">
        <f t="shared" si="70"/>
        <v>361.58019481227166</v>
      </c>
      <c r="DY60" s="382">
        <f t="shared" si="70"/>
        <v>382.5472582340027</v>
      </c>
      <c r="DZ60" s="382">
        <f t="shared" si="70"/>
        <v>403.26573279506243</v>
      </c>
      <c r="EA60" s="382">
        <f t="shared" si="70"/>
        <v>423.73235377930246</v>
      </c>
      <c r="EB60" s="382">
        <f t="shared" si="70"/>
        <v>443.94494269299861</v>
      </c>
      <c r="EC60" s="382">
        <f t="shared" si="70"/>
        <v>463.90232280047172</v>
      </c>
      <c r="ED60" s="382">
        <f t="shared" si="70"/>
        <v>483.60423311327401</v>
      </c>
      <c r="EE60" s="382">
        <f t="shared" si="70"/>
        <v>503.05124254250245</v>
      </c>
      <c r="EF60" s="382">
        <f t="shared" si="70"/>
        <v>522.24466563056717</v>
      </c>
      <c r="EG60" s="382">
        <f t="shared" si="70"/>
        <v>541.18648099763811</v>
      </c>
      <c r="EH60" s="382">
        <f t="shared" si="70"/>
        <v>559.87925337775846</v>
      </c>
      <c r="EI60" s="382">
        <f t="shared" si="70"/>
        <v>578.32605988534476</v>
      </c>
      <c r="EJ60" s="382">
        <f t="shared" si="70"/>
        <v>596.53042094780631</v>
      </c>
      <c r="EK60" s="382">
        <f t="shared" si="70"/>
        <v>614.49623616472422</v>
      </c>
      <c r="EL60" s="382">
        <f t="shared" si="70"/>
        <v>632.22772520803562</v>
      </c>
      <c r="EM60" s="382">
        <f t="shared" si="70"/>
        <v>649.72937375907952</v>
      </c>
      <c r="EN60" s="382">
        <f t="shared" si="70"/>
        <v>667.00588438469822</v>
      </c>
      <c r="EO60" s="382">
        <f t="shared" si="70"/>
        <v>684.06213218309279</v>
      </c>
      <c r="EP60" s="382">
        <f t="shared" si="70"/>
        <v>700.90312497770708</v>
      </c>
      <c r="EQ60" s="382">
        <f t="shared" si="70"/>
        <v>717.53396780126673</v>
      </c>
      <c r="ER60" s="382">
        <f t="shared" si="70"/>
        <v>733.95983138937038</v>
      </c>
      <c r="ES60" s="382">
        <f t="shared" si="70"/>
        <v>750.18592439118459</v>
      </c>
      <c r="ET60" s="382">
        <f t="shared" si="70"/>
        <v>766.21746900164283</v>
      </c>
      <c r="EU60" s="382">
        <f t="shared" si="70"/>
        <v>782.05967972310896</v>
      </c>
      <c r="EV60" s="382">
        <f t="shared" si="70"/>
        <v>797.71774497300237</v>
      </c>
      <c r="EW60" s="521"/>
      <c r="EX60" s="252"/>
      <c r="EY60" s="515">
        <f t="shared" si="63"/>
        <v>490</v>
      </c>
      <c r="EZ60" s="524">
        <v>49000</v>
      </c>
      <c r="FA60" s="382">
        <f t="shared" ref="FA60:FO76" si="80">6*$EY60/10+FA$10+(BQ60-273.15)</f>
        <v>277.5723522708717</v>
      </c>
      <c r="FB60" s="382">
        <f t="shared" si="80"/>
        <v>287.78914308692265</v>
      </c>
      <c r="FC60" s="382">
        <f t="shared" si="80"/>
        <v>298.14955618340116</v>
      </c>
      <c r="FD60" s="382">
        <f t="shared" si="80"/>
        <v>308.65225011318341</v>
      </c>
      <c r="FE60" s="382">
        <f t="shared" si="80"/>
        <v>319.29537814919809</v>
      </c>
      <c r="FF60" s="382">
        <f t="shared" si="80"/>
        <v>330.07661822732121</v>
      </c>
      <c r="FG60" s="382">
        <f t="shared" si="80"/>
        <v>340.99320960258183</v>
      </c>
      <c r="FH60" s="382">
        <f t="shared" si="80"/>
        <v>352.04199499429137</v>
      </c>
      <c r="FI60" s="382">
        <f t="shared" si="80"/>
        <v>363.21946687965703</v>
      </c>
      <c r="FJ60" s="382">
        <f t="shared" si="80"/>
        <v>374.521816550116</v>
      </c>
      <c r="FK60" s="382">
        <f t="shared" si="80"/>
        <v>385.94498456622631</v>
      </c>
      <c r="FL60" s="382">
        <f t="shared" si="80"/>
        <v>397.48471132717123</v>
      </c>
      <c r="FM60" s="382">
        <f t="shared" si="80"/>
        <v>409.13658659830867</v>
      </c>
      <c r="FN60" s="382">
        <f t="shared" si="80"/>
        <v>420.8960970015583</v>
      </c>
      <c r="FO60" s="382">
        <f t="shared" si="80"/>
        <v>432.75867065520998</v>
      </c>
      <c r="FP60" s="382">
        <f t="shared" si="78"/>
        <v>444.71971833922805</v>
      </c>
      <c r="FQ60" s="382">
        <f t="shared" si="78"/>
        <v>456.77467074829468</v>
      </c>
      <c r="FR60" s="382">
        <f t="shared" si="78"/>
        <v>468.91901156886462</v>
      </c>
      <c r="FS60" s="382">
        <f t="shared" si="78"/>
        <v>481.14830627200979</v>
      </c>
      <c r="FT60" s="382">
        <f t="shared" si="78"/>
        <v>493.45822664685767</v>
      </c>
      <c r="FU60" s="382">
        <f t="shared" si="78"/>
        <v>505.8445712081222</v>
      </c>
      <c r="FV60" s="382">
        <f t="shared" si="78"/>
        <v>518.30328169553695</v>
      </c>
      <c r="FW60" s="382">
        <f t="shared" si="78"/>
        <v>530.83045594423572</v>
      </c>
      <c r="FX60" s="382">
        <f t="shared" si="78"/>
        <v>543.42235744553341</v>
      </c>
      <c r="FY60" s="382">
        <f t="shared" si="78"/>
        <v>556.07542193992344</v>
      </c>
      <c r="FZ60" s="382">
        <f t="shared" si="78"/>
        <v>568.78626139151368</v>
      </c>
      <c r="GA60" s="382">
        <f t="shared" si="78"/>
        <v>581.55166568856157</v>
      </c>
      <c r="GB60" s="382">
        <f t="shared" si="78"/>
        <v>594.3686024011663</v>
      </c>
      <c r="GC60" s="382">
        <f t="shared" si="78"/>
        <v>607.23421490703572</v>
      </c>
      <c r="GD60" s="382">
        <f t="shared" si="78"/>
        <v>620.14581917182841</v>
      </c>
      <c r="GE60" s="382">
        <f t="shared" si="76"/>
        <v>633.10089944368838</v>
      </c>
      <c r="GF60" s="382">
        <f t="shared" si="76"/>
        <v>646.09710309372213</v>
      </c>
      <c r="GG60" s="382">
        <f t="shared" si="76"/>
        <v>659.13223480643887</v>
      </c>
      <c r="GH60" s="382">
        <f t="shared" si="76"/>
        <v>672.20425029742546</v>
      </c>
      <c r="GI60" s="382">
        <f t="shared" si="76"/>
        <v>685.31124971033296</v>
      </c>
      <c r="GJ60" s="382">
        <f t="shared" si="76"/>
        <v>698.45147082199185</v>
      </c>
      <c r="GK60" s="382">
        <f t="shared" si="76"/>
        <v>711.62328216333594</v>
      </c>
      <c r="GL60" s="382">
        <f t="shared" si="76"/>
        <v>724.82517614490018</v>
      </c>
      <c r="GM60" s="382">
        <f t="shared" si="76"/>
        <v>738.05576225893628</v>
      </c>
      <c r="GN60" s="382">
        <f t="shared" si="76"/>
        <v>751.31376041556962</v>
      </c>
      <c r="GO60" s="511"/>
      <c r="GP60" s="521"/>
      <c r="GQ60" s="524">
        <v>49000</v>
      </c>
      <c r="GR60" s="583">
        <f t="shared" ref="GR60:HG75" si="81">ABS((FA60-DI60)/DI60)</f>
        <v>10.842725744884893</v>
      </c>
      <c r="GS60" s="477">
        <f t="shared" si="81"/>
        <v>5.1422105170129964</v>
      </c>
      <c r="GT60" s="477">
        <f t="shared" si="81"/>
        <v>3.2455450913068122</v>
      </c>
      <c r="GU60" s="477">
        <f t="shared" si="81"/>
        <v>2.2999248723494592</v>
      </c>
      <c r="GV60" s="477">
        <f t="shared" si="81"/>
        <v>1.7347825740058977</v>
      </c>
      <c r="GW60" s="477">
        <f t="shared" si="81"/>
        <v>1.3599236202975089</v>
      </c>
      <c r="GX60" s="477">
        <f t="shared" si="81"/>
        <v>1.09383127278381</v>
      </c>
      <c r="GY60" s="477">
        <f t="shared" si="81"/>
        <v>0.89574297191496932</v>
      </c>
      <c r="GZ60" s="477">
        <f t="shared" si="81"/>
        <v>0.74300916716946153</v>
      </c>
      <c r="HA60" s="477">
        <f t="shared" si="81"/>
        <v>0.62203688976767912</v>
      </c>
      <c r="HB60" s="477">
        <f t="shared" si="81"/>
        <v>0.5241732272731604</v>
      </c>
      <c r="HC60" s="477">
        <f t="shared" si="81"/>
        <v>0.44364708602399316</v>
      </c>
      <c r="HD60" s="477">
        <f t="shared" si="81"/>
        <v>0.37646092806618653</v>
      </c>
      <c r="HE60" s="477">
        <f t="shared" si="81"/>
        <v>0.31975749114270147</v>
      </c>
      <c r="HF60" s="477">
        <f t="shared" si="81"/>
        <v>0.27143982920071802</v>
      </c>
      <c r="HG60" s="477">
        <f t="shared" si="81"/>
        <v>0.22993384239455231</v>
      </c>
      <c r="HH60" s="477">
        <f t="shared" si="79"/>
        <v>0.19403462164898685</v>
      </c>
      <c r="HI60" s="477">
        <f t="shared" si="79"/>
        <v>0.16280401094026714</v>
      </c>
      <c r="HJ60" s="477">
        <f t="shared" si="79"/>
        <v>0.13550051578693462</v>
      </c>
      <c r="HK60" s="477">
        <f t="shared" si="79"/>
        <v>0.11153023537898256</v>
      </c>
      <c r="HL60" s="477">
        <f t="shared" si="79"/>
        <v>9.0411809439656959E-2</v>
      </c>
      <c r="HM60" s="477">
        <f t="shared" si="79"/>
        <v>7.1750919876947053E-2</v>
      </c>
      <c r="HN60" s="477">
        <f t="shared" si="79"/>
        <v>5.5221438796836338E-2</v>
      </c>
      <c r="HO60" s="477">
        <f t="shared" si="79"/>
        <v>4.0551284117753369E-2</v>
      </c>
      <c r="HP60" s="477">
        <f t="shared" si="79"/>
        <v>2.7511664583414287E-2</v>
      </c>
      <c r="HQ60" s="477">
        <f t="shared" si="79"/>
        <v>1.5908801692541968E-2</v>
      </c>
      <c r="HR60" s="477">
        <f t="shared" si="79"/>
        <v>5.5774865200719061E-3</v>
      </c>
      <c r="HS60" s="477">
        <f t="shared" si="79"/>
        <v>3.6239870939107658E-3</v>
      </c>
      <c r="HT60" s="477">
        <f t="shared" si="79"/>
        <v>1.181784497658309E-2</v>
      </c>
      <c r="HU60" s="477">
        <f t="shared" si="45"/>
        <v>1.9110054106266289E-2</v>
      </c>
      <c r="HV60" s="477">
        <f t="shared" si="45"/>
        <v>2.5592923741750061E-2</v>
      </c>
      <c r="HW60" s="477">
        <f t="shared" si="45"/>
        <v>3.1347221636978652E-2</v>
      </c>
      <c r="HX60" s="477">
        <f t="shared" si="45"/>
        <v>3.6443907948965806E-2</v>
      </c>
      <c r="HY60" s="477">
        <f t="shared" si="45"/>
        <v>4.0945565310747355E-2</v>
      </c>
      <c r="HZ60" s="477">
        <f t="shared" si="45"/>
        <v>4.490758561531738E-2</v>
      </c>
      <c r="IA60" s="477">
        <f t="shared" si="45"/>
        <v>4.8379160614501149E-2</v>
      </c>
      <c r="IB60" s="477">
        <f t="shared" si="45"/>
        <v>5.1404113265847075E-2</v>
      </c>
      <c r="IC60" s="477">
        <f t="shared" si="45"/>
        <v>5.4021598999400906E-2</v>
      </c>
      <c r="ID60" s="477">
        <f t="shared" si="45"/>
        <v>5.6266700106253294E-2</v>
      </c>
      <c r="IE60" s="477">
        <f t="shared" si="46"/>
        <v>5.8170931823765842E-2</v>
      </c>
    </row>
    <row r="61" spans="1:320" ht="36">
      <c r="J61" s="252"/>
      <c r="K61" s="499">
        <v>44000</v>
      </c>
      <c r="L61" s="382">
        <f t="shared" si="66"/>
        <v>13.411199999999999</v>
      </c>
      <c r="M61" s="382">
        <v>440</v>
      </c>
      <c r="N61" s="493"/>
      <c r="O61" s="263"/>
      <c r="P61" s="383">
        <f t="shared" si="71"/>
        <v>-26.500002288000502</v>
      </c>
      <c r="Q61" s="383">
        <f t="shared" si="67"/>
        <v>246.64999771199948</v>
      </c>
      <c r="R61" s="382">
        <f t="shared" si="68"/>
        <v>611.99396506208791</v>
      </c>
      <c r="S61" s="263">
        <f t="shared" si="74"/>
        <v>0.17940385948495777</v>
      </c>
      <c r="T61" s="492"/>
      <c r="U61" s="492"/>
      <c r="V61" s="279"/>
      <c r="X61" s="525">
        <v>50000</v>
      </c>
      <c r="Y61" s="410">
        <f t="shared" si="77"/>
        <v>3.922927832371572E-2</v>
      </c>
      <c r="Z61" s="410">
        <f t="shared" si="77"/>
        <v>7.8419446718139579E-2</v>
      </c>
      <c r="AA61" s="410">
        <f t="shared" si="77"/>
        <v>0.1175317930122959</v>
      </c>
      <c r="AB61" s="410">
        <f t="shared" si="77"/>
        <v>0.15652838991300938</v>
      </c>
      <c r="AC61" s="410">
        <f t="shared" si="77"/>
        <v>0.19537246139155107</v>
      </c>
      <c r="AD61" s="410">
        <f t="shared" si="77"/>
        <v>0.23402871928873406</v>
      </c>
      <c r="AE61" s="410">
        <f t="shared" si="77"/>
        <v>0.2724636625486524</v>
      </c>
      <c r="AF61" s="410">
        <f t="shared" si="77"/>
        <v>0.3106458332507509</v>
      </c>
      <c r="AG61" s="410">
        <f t="shared" si="77"/>
        <v>0.34854602553782088</v>
      </c>
      <c r="AH61" s="410">
        <f t="shared" si="77"/>
        <v>0.38613744549969514</v>
      </c>
      <c r="AI61" s="410">
        <f t="shared" si="77"/>
        <v>0.42339582194623854</v>
      </c>
      <c r="AJ61" s="410">
        <f t="shared" si="77"/>
        <v>0.46029946968552055</v>
      </c>
      <c r="AK61" s="410">
        <f t="shared" si="77"/>
        <v>0.49682930833820094</v>
      </c>
      <c r="AL61" s="410">
        <f t="shared" si="77"/>
        <v>0.5329688408225518</v>
      </c>
      <c r="AM61" s="410">
        <f t="shared" si="77"/>
        <v>0.5687040964193627</v>
      </c>
      <c r="AN61" s="410">
        <f t="shared" si="77"/>
        <v>0.6040235437815098</v>
      </c>
      <c r="AO61" s="410">
        <f t="shared" si="77"/>
        <v>0.63891797941844486</v>
      </c>
      <c r="AP61" s="410">
        <f t="shared" si="77"/>
        <v>0.67338039710364828</v>
      </c>
      <c r="AQ61" s="410">
        <f>SQRT(5*((((1/$S67)*(((1+0.2*(AQ$10/$R$11)^2)^3.5)-1))+1)^(1/3.5)-1))</f>
        <v>0.70740584337285672</v>
      </c>
      <c r="AR61" s="410">
        <f t="shared" si="77"/>
        <v>0.74099126385482261</v>
      </c>
      <c r="AS61" s="410">
        <f t="shared" si="77"/>
        <v>0.77413534465365708</v>
      </c>
      <c r="AT61" s="410">
        <f t="shared" si="77"/>
        <v>0.80683835242644852</v>
      </c>
      <c r="AU61" s="410">
        <f t="shared" si="77"/>
        <v>0.8391019762090447</v>
      </c>
      <c r="AV61" s="410">
        <f t="shared" si="77"/>
        <v>0.87092917346564658</v>
      </c>
      <c r="AW61" s="410">
        <f t="shared" si="77"/>
        <v>0.90232402229545672</v>
      </c>
      <c r="AX61" s="410">
        <f t="shared" si="77"/>
        <v>0.93329158123682254</v>
      </c>
      <c r="AY61" s="410">
        <f t="shared" si="77"/>
        <v>0.96383775767386792</v>
      </c>
      <c r="AZ61" s="410">
        <f t="shared" si="77"/>
        <v>0.99396918547663293</v>
      </c>
      <c r="BA61" s="410">
        <f t="shared" si="77"/>
        <v>1.0236931121922348</v>
      </c>
      <c r="BB61" s="410">
        <f t="shared" si="77"/>
        <v>1.0530172958490114</v>
      </c>
      <c r="BC61" s="410">
        <f t="shared" si="77"/>
        <v>1.0819499112330213</v>
      </c>
      <c r="BD61" s="410">
        <f t="shared" si="77"/>
        <v>1.1104994653408828</v>
      </c>
      <c r="BE61" s="410">
        <f t="shared" si="77"/>
        <v>1.1386747215985666</v>
      </c>
      <c r="BF61" s="410">
        <f t="shared" si="77"/>
        <v>1.1664846323561009</v>
      </c>
      <c r="BG61" s="410">
        <f t="shared" si="77"/>
        <v>1.1939382791173863</v>
      </c>
      <c r="BH61" s="410">
        <f t="shared" si="77"/>
        <v>1.2210448199369475</v>
      </c>
      <c r="BI61" s="410">
        <f t="shared" si="77"/>
        <v>1.2478134434065504</v>
      </c>
      <c r="BJ61" s="410">
        <f t="shared" si="77"/>
        <v>1.2742533286601163</v>
      </c>
      <c r="BK61" s="410">
        <f t="shared" si="77"/>
        <v>1.3003736108415918</v>
      </c>
      <c r="BL61" s="410">
        <f t="shared" si="77"/>
        <v>1.3261833515042825</v>
      </c>
      <c r="BM61" s="253"/>
      <c r="BN61" s="252"/>
      <c r="BO61" s="537">
        <f t="shared" si="59"/>
        <v>500</v>
      </c>
      <c r="BP61" s="525">
        <v>50000</v>
      </c>
      <c r="BQ61" s="382">
        <f t="shared" si="72"/>
        <v>246.72591343787911</v>
      </c>
      <c r="BR61" s="382">
        <f t="shared" si="72"/>
        <v>246.95335795191656</v>
      </c>
      <c r="BS61" s="382">
        <f t="shared" si="72"/>
        <v>247.33142863012554</v>
      </c>
      <c r="BT61" s="382">
        <f t="shared" si="72"/>
        <v>247.85863878153705</v>
      </c>
      <c r="BU61" s="382">
        <f t="shared" si="72"/>
        <v>248.53294346093332</v>
      </c>
      <c r="BV61" s="382">
        <f t="shared" si="72"/>
        <v>249.35177423376044</v>
      </c>
      <c r="BW61" s="382">
        <f t="shared" si="72"/>
        <v>250.31208162873585</v>
      </c>
      <c r="BX61" s="382">
        <f t="shared" si="72"/>
        <v>251.4103837950536</v>
      </c>
      <c r="BY61" s="382">
        <f t="shared" si="72"/>
        <v>252.64281974993361</v>
      </c>
      <c r="BZ61" s="382">
        <f t="shared" si="72"/>
        <v>254.00520555965443</v>
      </c>
      <c r="CA61" s="382">
        <f t="shared" si="72"/>
        <v>255.49309183727695</v>
      </c>
      <c r="CB61" s="382">
        <f t="shared" si="72"/>
        <v>257.1018210514826</v>
      </c>
      <c r="CC61" s="382">
        <f t="shared" si="72"/>
        <v>258.82658330794857</v>
      </c>
      <c r="CD61" s="382">
        <f t="shared" si="72"/>
        <v>260.66246947025945</v>
      </c>
      <c r="CE61" s="382">
        <f t="shared" si="72"/>
        <v>262.60452071418825</v>
      </c>
      <c r="CF61" s="382">
        <f t="shared" si="69"/>
        <v>264.64777384139893</v>
      </c>
      <c r="CG61" s="382">
        <f t="shared" si="69"/>
        <v>266.78730190284296</v>
      </c>
      <c r="CH61" s="382">
        <f t="shared" si="69"/>
        <v>269.01824988801178</v>
      </c>
      <c r="CI61" s="382">
        <f t="shared" si="69"/>
        <v>271.33586541665949</v>
      </c>
      <c r="CJ61" s="382">
        <f t="shared" si="69"/>
        <v>273.73552452062108</v>
      </c>
      <c r="CK61" s="382">
        <f t="shared" si="69"/>
        <v>276.21275272353404</v>
      </c>
      <c r="CL61" s="382">
        <f t="shared" si="69"/>
        <v>278.76324171636458</v>
      </c>
      <c r="CM61" s="382">
        <f t="shared" si="69"/>
        <v>281.38286198896287</v>
      </c>
      <c r="CN61" s="382">
        <f t="shared" si="69"/>
        <v>284.06767181569978</v>
      </c>
      <c r="CO61" s="382">
        <f t="shared" si="69"/>
        <v>286.81392301038761</v>
      </c>
      <c r="CP61" s="382">
        <f t="shared" si="69"/>
        <v>289.61806386613398</v>
      </c>
      <c r="CQ61" s="382">
        <f t="shared" si="69"/>
        <v>292.47673968329724</v>
      </c>
      <c r="CR61" s="382">
        <f t="shared" si="69"/>
        <v>295.38679126683257</v>
      </c>
      <c r="CS61" s="382">
        <f t="shared" si="69"/>
        <v>298.34525174602334</v>
      </c>
      <c r="CT61" s="382">
        <f t="shared" si="69"/>
        <v>301.34934203746059</v>
      </c>
      <c r="CU61" s="382">
        <f t="shared" si="69"/>
        <v>304.39646523820329</v>
      </c>
      <c r="CV61" s="382">
        <f t="shared" si="69"/>
        <v>307.48420020191224</v>
      </c>
      <c r="CW61" s="382">
        <f t="shared" si="69"/>
        <v>310.61029451758588</v>
      </c>
      <c r="CX61" s="382">
        <f t="shared" si="69"/>
        <v>313.77265707915626</v>
      </c>
      <c r="CY61" s="382">
        <f t="shared" si="69"/>
        <v>316.96935040517604</v>
      </c>
      <c r="CZ61" s="382">
        <f t="shared" si="69"/>
        <v>320.19858284144544</v>
      </c>
      <c r="DA61" s="382">
        <f t="shared" si="69"/>
        <v>323.45870075580831</v>
      </c>
      <c r="DB61" s="382">
        <f t="shared" si="69"/>
        <v>326.74818081350071</v>
      </c>
      <c r="DC61" s="382">
        <f t="shared" si="69"/>
        <v>330.06562240326264</v>
      </c>
      <c r="DD61" s="382">
        <f t="shared" si="69"/>
        <v>333.40974026873545</v>
      </c>
      <c r="DE61" s="521"/>
      <c r="DF61" s="252"/>
      <c r="DG61" s="537">
        <f t="shared" si="61"/>
        <v>500</v>
      </c>
      <c r="DH61" s="525">
        <v>50000</v>
      </c>
      <c r="DI61" s="382">
        <f t="shared" si="73"/>
        <v>24.008081587855003</v>
      </c>
      <c r="DJ61" s="382">
        <f t="shared" si="73"/>
        <v>47.992228135009377</v>
      </c>
      <c r="DK61" s="382">
        <f t="shared" si="73"/>
        <v>71.928748026451558</v>
      </c>
      <c r="DL61" s="382">
        <f t="shared" si="73"/>
        <v>95.794429987647135</v>
      </c>
      <c r="DM61" s="382">
        <f t="shared" si="73"/>
        <v>119.56676731095503</v>
      </c>
      <c r="DN61" s="382">
        <f t="shared" si="73"/>
        <v>143.2241638559147</v>
      </c>
      <c r="DO61" s="382">
        <f t="shared" si="73"/>
        <v>166.74611717848848</v>
      </c>
      <c r="DP61" s="382">
        <f t="shared" si="73"/>
        <v>190.11337522114323</v>
      </c>
      <c r="DQ61" s="382">
        <f t="shared" si="73"/>
        <v>213.30806417552276</v>
      </c>
      <c r="DR61" s="382">
        <f t="shared" si="73"/>
        <v>236.31378633030431</v>
      </c>
      <c r="DS61" s="382">
        <f t="shared" si="73"/>
        <v>259.11568786360033</v>
      </c>
      <c r="DT61" s="382">
        <f t="shared" si="73"/>
        <v>281.70049756881804</v>
      </c>
      <c r="DU61" s="382">
        <f t="shared" si="73"/>
        <v>304.05653836895027</v>
      </c>
      <c r="DV61" s="382">
        <f t="shared" si="73"/>
        <v>326.17371414953828</v>
      </c>
      <c r="DW61" s="382">
        <f t="shared" si="73"/>
        <v>348.04347491473771</v>
      </c>
      <c r="DX61" s="382">
        <f t="shared" si="70"/>
        <v>369.65876354969981</v>
      </c>
      <c r="DY61" s="382">
        <f t="shared" si="70"/>
        <v>391.01394757375152</v>
      </c>
      <c r="DZ61" s="382">
        <f t="shared" si="70"/>
        <v>412.10473921854498</v>
      </c>
      <c r="EA61" s="382">
        <f t="shared" si="70"/>
        <v>432.92810699384489</v>
      </c>
      <c r="EB61" s="382">
        <f t="shared" si="70"/>
        <v>453.48218164288068</v>
      </c>
      <c r="EC61" s="382">
        <f t="shared" si="70"/>
        <v>473.7661590692976</v>
      </c>
      <c r="ED61" s="382">
        <f t="shared" si="70"/>
        <v>493.78020246562448</v>
      </c>
      <c r="EE61" s="382">
        <f t="shared" si="70"/>
        <v>513.52534551160704</v>
      </c>
      <c r="EF61" s="382">
        <f t="shared" si="70"/>
        <v>533.00339815748805</v>
      </c>
      <c r="EG61" s="382">
        <f t="shared" si="70"/>
        <v>552.21685617536832</v>
      </c>
      <c r="EH61" s="382">
        <f t="shared" si="70"/>
        <v>571.16881536018877</v>
      </c>
      <c r="EI61" s="382">
        <f t="shared" si="70"/>
        <v>589.86289099538226</v>
      </c>
      <c r="EJ61" s="382">
        <f t="shared" si="70"/>
        <v>608.30314296937843</v>
      </c>
      <c r="EK61" s="382">
        <f t="shared" si="70"/>
        <v>626.49400673727462</v>
      </c>
      <c r="EL61" s="382">
        <f t="shared" si="70"/>
        <v>644.44023016559413</v>
      </c>
      <c r="EM61" s="382">
        <f t="shared" si="70"/>
        <v>662.14681617407075</v>
      </c>
      <c r="EN61" s="382">
        <f t="shared" si="70"/>
        <v>679.61897099329553</v>
      </c>
      <c r="EO61" s="382">
        <f t="shared" si="70"/>
        <v>696.86205778707586</v>
      </c>
      <c r="EP61" s="382">
        <f t="shared" si="70"/>
        <v>713.88155533960207</v>
      </c>
      <c r="EQ61" s="382">
        <f t="shared" si="70"/>
        <v>730.683021476455</v>
      </c>
      <c r="ER61" s="382">
        <f t="shared" si="70"/>
        <v>747.27206087173568</v>
      </c>
      <c r="ES61" s="382">
        <f t="shared" si="70"/>
        <v>763.65429688815198</v>
      </c>
      <c r="ET61" s="382">
        <f t="shared" si="70"/>
        <v>779.83534710026845</v>
      </c>
      <c r="EU61" s="382">
        <f t="shared" si="70"/>
        <v>795.82080216105021</v>
      </c>
      <c r="EV61" s="382">
        <f t="shared" si="70"/>
        <v>811.61620768643445</v>
      </c>
      <c r="EW61" s="521"/>
      <c r="EX61" s="252"/>
      <c r="EY61" s="515">
        <f t="shared" si="63"/>
        <v>500</v>
      </c>
      <c r="EZ61" s="525">
        <v>50000</v>
      </c>
      <c r="FA61" s="382">
        <f t="shared" si="80"/>
        <v>283.57591343787914</v>
      </c>
      <c r="FB61" s="382">
        <f t="shared" si="80"/>
        <v>293.80335795191661</v>
      </c>
      <c r="FC61" s="382">
        <f t="shared" si="80"/>
        <v>304.18142863012554</v>
      </c>
      <c r="FD61" s="382">
        <f t="shared" si="80"/>
        <v>314.70863878153705</v>
      </c>
      <c r="FE61" s="382">
        <f t="shared" si="80"/>
        <v>325.38294346093335</v>
      </c>
      <c r="FF61" s="382">
        <f t="shared" si="80"/>
        <v>336.20177423376049</v>
      </c>
      <c r="FG61" s="382">
        <f t="shared" si="80"/>
        <v>347.1620816287359</v>
      </c>
      <c r="FH61" s="382">
        <f t="shared" si="80"/>
        <v>358.2603837950536</v>
      </c>
      <c r="FI61" s="382">
        <f t="shared" si="80"/>
        <v>369.49281974993363</v>
      </c>
      <c r="FJ61" s="382">
        <f t="shared" si="80"/>
        <v>380.85520555965445</v>
      </c>
      <c r="FK61" s="382">
        <f t="shared" si="80"/>
        <v>392.34309183727697</v>
      </c>
      <c r="FL61" s="382">
        <f t="shared" si="80"/>
        <v>403.95182105148263</v>
      </c>
      <c r="FM61" s="382">
        <f t="shared" si="80"/>
        <v>415.67658330794859</v>
      </c>
      <c r="FN61" s="382">
        <f t="shared" si="80"/>
        <v>427.51246947025948</v>
      </c>
      <c r="FO61" s="382">
        <f t="shared" si="80"/>
        <v>439.45452071418828</v>
      </c>
      <c r="FP61" s="382">
        <f t="shared" si="78"/>
        <v>451.49777384139895</v>
      </c>
      <c r="FQ61" s="382">
        <f t="shared" si="78"/>
        <v>463.63730190284298</v>
      </c>
      <c r="FR61" s="382">
        <f t="shared" si="78"/>
        <v>475.8682498880118</v>
      </c>
      <c r="FS61" s="382">
        <f t="shared" si="78"/>
        <v>488.18586541665951</v>
      </c>
      <c r="FT61" s="382">
        <f t="shared" si="78"/>
        <v>500.58552452062111</v>
      </c>
      <c r="FU61" s="382">
        <f t="shared" si="78"/>
        <v>513.062752723534</v>
      </c>
      <c r="FV61" s="382">
        <f t="shared" si="78"/>
        <v>525.61324171636466</v>
      </c>
      <c r="FW61" s="382">
        <f t="shared" si="78"/>
        <v>538.2328619889629</v>
      </c>
      <c r="FX61" s="382">
        <f t="shared" si="78"/>
        <v>550.9176718156998</v>
      </c>
      <c r="FY61" s="382">
        <f t="shared" si="78"/>
        <v>563.66392301038763</v>
      </c>
      <c r="FZ61" s="382">
        <f t="shared" si="78"/>
        <v>576.468063866134</v>
      </c>
      <c r="GA61" s="382">
        <f t="shared" si="78"/>
        <v>589.32673968329732</v>
      </c>
      <c r="GB61" s="382">
        <f t="shared" si="78"/>
        <v>602.2367912668326</v>
      </c>
      <c r="GC61" s="382">
        <f t="shared" si="78"/>
        <v>615.19525174602336</v>
      </c>
      <c r="GD61" s="382">
        <f t="shared" si="78"/>
        <v>628.19934203746061</v>
      </c>
      <c r="GE61" s="382">
        <f t="shared" si="76"/>
        <v>641.24646523820331</v>
      </c>
      <c r="GF61" s="382">
        <f t="shared" si="76"/>
        <v>654.33420020191227</v>
      </c>
      <c r="GG61" s="382">
        <f t="shared" si="76"/>
        <v>667.46029451758591</v>
      </c>
      <c r="GH61" s="382">
        <f t="shared" si="76"/>
        <v>680.62265707915628</v>
      </c>
      <c r="GI61" s="382">
        <f t="shared" si="76"/>
        <v>693.81935040517601</v>
      </c>
      <c r="GJ61" s="382">
        <f t="shared" si="76"/>
        <v>707.04858284144552</v>
      </c>
      <c r="GK61" s="382">
        <f t="shared" si="76"/>
        <v>720.30870075580833</v>
      </c>
      <c r="GL61" s="382">
        <f t="shared" si="76"/>
        <v>733.59818081350068</v>
      </c>
      <c r="GM61" s="382">
        <f t="shared" si="76"/>
        <v>746.91562240326266</v>
      </c>
      <c r="GN61" s="382">
        <f t="shared" si="76"/>
        <v>760.25974026873541</v>
      </c>
      <c r="GO61" s="511"/>
      <c r="GP61" s="521"/>
      <c r="GQ61" s="525">
        <v>50000</v>
      </c>
      <c r="GR61" s="582">
        <f t="shared" si="81"/>
        <v>10.811685677598332</v>
      </c>
      <c r="GS61" s="476">
        <f t="shared" si="81"/>
        <v>5.1218945101986817</v>
      </c>
      <c r="GT61" s="476">
        <f t="shared" si="81"/>
        <v>3.228927055956317</v>
      </c>
      <c r="GU61" s="476">
        <f t="shared" si="81"/>
        <v>2.2852498712307105</v>
      </c>
      <c r="GV61" s="476">
        <f t="shared" si="81"/>
        <v>1.721349341282399</v>
      </c>
      <c r="GW61" s="476">
        <f t="shared" si="81"/>
        <v>1.3473816511296495</v>
      </c>
      <c r="GX61" s="476">
        <f t="shared" si="81"/>
        <v>1.0819800035111251</v>
      </c>
      <c r="GY61" s="476">
        <f t="shared" si="81"/>
        <v>0.8844564901250046</v>
      </c>
      <c r="GZ61" s="476">
        <f t="shared" si="81"/>
        <v>0.73220277057079575</v>
      </c>
      <c r="HA61" s="476">
        <f t="shared" si="81"/>
        <v>0.61165038855295295</v>
      </c>
      <c r="HB61" s="476">
        <f t="shared" si="81"/>
        <v>0.51416185979371554</v>
      </c>
      <c r="HC61" s="476">
        <f t="shared" si="81"/>
        <v>0.4339762426326535</v>
      </c>
      <c r="HD61" s="476">
        <f t="shared" si="81"/>
        <v>0.36710292611289153</v>
      </c>
      <c r="HE61" s="476">
        <f t="shared" si="81"/>
        <v>0.31068952194676613</v>
      </c>
      <c r="HF61" s="476">
        <f t="shared" si="81"/>
        <v>0.26264260757034469</v>
      </c>
      <c r="HG61" s="476">
        <f t="shared" si="81"/>
        <v>0.22139069423332111</v>
      </c>
      <c r="HH61" s="476">
        <f t="shared" si="79"/>
        <v>0.18573085379618978</v>
      </c>
      <c r="HI61" s="476">
        <f t="shared" si="79"/>
        <v>0.15472646781587274</v>
      </c>
      <c r="HJ61" s="476">
        <f t="shared" si="79"/>
        <v>0.12763726246954032</v>
      </c>
      <c r="HK61" s="476">
        <f t="shared" si="79"/>
        <v>0.10387032784197579</v>
      </c>
      <c r="HL61" s="476">
        <f t="shared" si="79"/>
        <v>8.2945125779843865E-2</v>
      </c>
      <c r="HM61" s="476">
        <f t="shared" si="79"/>
        <v>6.4468034748631484E-2</v>
      </c>
      <c r="HN61" s="476">
        <f t="shared" si="79"/>
        <v>4.8113528754341488E-2</v>
      </c>
      <c r="HO61" s="476">
        <f t="shared" si="79"/>
        <v>3.3610055245686395E-2</v>
      </c>
      <c r="HP61" s="476">
        <f t="shared" si="79"/>
        <v>2.0729296302726498E-2</v>
      </c>
      <c r="HQ61" s="476">
        <f t="shared" si="79"/>
        <v>9.277902370428668E-3</v>
      </c>
      <c r="HR61" s="476">
        <f t="shared" si="79"/>
        <v>9.0894226483750234E-4</v>
      </c>
      <c r="HS61" s="476">
        <f t="shared" si="79"/>
        <v>9.9725799096375967E-3</v>
      </c>
      <c r="HT61" s="476">
        <f t="shared" si="79"/>
        <v>1.8034897173389054E-2</v>
      </c>
      <c r="HU61" s="476">
        <f t="shared" si="45"/>
        <v>2.5201542932787254E-2</v>
      </c>
      <c r="HV61" s="476">
        <f t="shared" si="45"/>
        <v>3.1564526816924204E-2</v>
      </c>
      <c r="HW61" s="476">
        <f t="shared" si="45"/>
        <v>3.7204333414101683E-2</v>
      </c>
      <c r="HX61" s="476">
        <f t="shared" si="45"/>
        <v>4.2191654633711696E-2</v>
      </c>
      <c r="HY61" s="476">
        <f t="shared" si="45"/>
        <v>4.6588818567562133E-2</v>
      </c>
      <c r="HZ61" s="476">
        <f t="shared" si="45"/>
        <v>5.0450975303614407E-2</v>
      </c>
      <c r="IA61" s="476">
        <f t="shared" si="45"/>
        <v>5.3827086728449554E-2</v>
      </c>
      <c r="IB61" s="476">
        <f t="shared" si="45"/>
        <v>5.6760757202538495E-2</v>
      </c>
      <c r="IC61" s="476">
        <f t="shared" si="45"/>
        <v>5.9290934244896142E-2</v>
      </c>
      <c r="ID61" s="476">
        <f t="shared" si="45"/>
        <v>6.1452502403789404E-2</v>
      </c>
      <c r="IE61" s="476">
        <f t="shared" si="46"/>
        <v>6.327678887055993E-2</v>
      </c>
    </row>
    <row r="62" spans="1:320" s="90" customFormat="1">
      <c r="A62" s="173"/>
      <c r="B62" s="182"/>
      <c r="C62" s="91"/>
      <c r="D62" s="189"/>
      <c r="E62" s="91"/>
      <c r="F62" s="116"/>
      <c r="G62" s="116"/>
      <c r="H62" s="116"/>
      <c r="I62" s="116"/>
      <c r="J62" s="252"/>
      <c r="K62" s="499">
        <v>45000</v>
      </c>
      <c r="L62" s="382">
        <f t="shared" si="66"/>
        <v>13.715999999999999</v>
      </c>
      <c r="M62" s="382">
        <v>450</v>
      </c>
      <c r="N62" s="493"/>
      <c r="O62" s="263"/>
      <c r="P62" s="383">
        <f t="shared" si="71"/>
        <v>-26.500002288000502</v>
      </c>
      <c r="Q62" s="383">
        <f t="shared" si="67"/>
        <v>246.64999771199948</v>
      </c>
      <c r="R62" s="382">
        <f t="shared" si="68"/>
        <v>611.99396506208791</v>
      </c>
      <c r="S62" s="263">
        <f t="shared" si="74"/>
        <v>0.17098503256213876</v>
      </c>
      <c r="T62" s="492"/>
      <c r="U62" s="492"/>
      <c r="V62" s="279"/>
      <c r="W62" s="92"/>
      <c r="X62" s="524">
        <v>51000</v>
      </c>
      <c r="Y62" s="410">
        <f t="shared" si="77"/>
        <v>4.0183064124368999E-2</v>
      </c>
      <c r="Z62" s="410">
        <f t="shared" si="77"/>
        <v>8.0323793532034574E-2</v>
      </c>
      <c r="AA62" s="410">
        <f t="shared" si="77"/>
        <v>0.12038030543116388</v>
      </c>
      <c r="AB62" s="410">
        <f t="shared" si="77"/>
        <v>0.16031160817754542</v>
      </c>
      <c r="AC62" s="410">
        <f t="shared" si="77"/>
        <v>0.20007801577678586</v>
      </c>
      <c r="AD62" s="410">
        <f t="shared" si="77"/>
        <v>0.23964152695548799</v>
      </c>
      <c r="AE62" s="410">
        <f t="shared" si="77"/>
        <v>0.27896615991046764</v>
      </c>
      <c r="AF62" s="410">
        <f t="shared" si="77"/>
        <v>0.31801823602761692</v>
      </c>
      <c r="AG62" s="410">
        <f t="shared" si="77"/>
        <v>0.35676660823677381</v>
      </c>
      <c r="AH62" s="410">
        <f t="shared" si="77"/>
        <v>0.39518283206412697</v>
      </c>
      <c r="AI62" s="410">
        <f t="shared" si="77"/>
        <v>0.43324127970493398</v>
      </c>
      <c r="AJ62" s="410">
        <f t="shared" si="77"/>
        <v>0.47091919943922322</v>
      </c>
      <c r="AK62" s="410">
        <f t="shared" si="77"/>
        <v>0.50819672436268049</v>
      </c>
      <c r="AL62" s="410">
        <f t="shared" si="77"/>
        <v>0.54505683565478968</v>
      </c>
      <c r="AM62" s="410">
        <f t="shared" si="77"/>
        <v>0.58148528644412056</v>
      </c>
      <c r="AN62" s="410">
        <f t="shared" si="77"/>
        <v>0.61747049277601085</v>
      </c>
      <c r="AO62" s="410">
        <f t="shared" si="77"/>
        <v>0.65300339828445542</v>
      </c>
      <c r="AP62" s="410">
        <f t="shared" si="77"/>
        <v>0.68807731897638968</v>
      </c>
      <c r="AQ62" s="410">
        <f t="shared" si="77"/>
        <v>0.72268777411819096</v>
      </c>
      <c r="AR62" s="410">
        <f t="shared" si="77"/>
        <v>0.75683230863762951</v>
      </c>
      <c r="AS62" s="410">
        <f t="shared" si="77"/>
        <v>0.79051031178064979</v>
      </c>
      <c r="AT62" s="410">
        <f t="shared" si="77"/>
        <v>0.8237228360440948</v>
      </c>
      <c r="AU62" s="410">
        <f t="shared" si="77"/>
        <v>0.85647241968615562</v>
      </c>
      <c r="AV62" s="410">
        <f t="shared" si="77"/>
        <v>0.8887629154284441</v>
      </c>
      <c r="AW62" s="410">
        <f t="shared" si="77"/>
        <v>0.92059932732985583</v>
      </c>
      <c r="AX62" s="410">
        <f t="shared" si="77"/>
        <v>0.95198765724739809</v>
      </c>
      <c r="AY62" s="410">
        <f t="shared" si="77"/>
        <v>0.98293476180937145</v>
      </c>
      <c r="AZ62" s="410">
        <f t="shared" si="77"/>
        <v>1.0134482204138253</v>
      </c>
      <c r="BA62" s="410">
        <f t="shared" si="77"/>
        <v>1.043536214426755</v>
      </c>
      <c r="BB62" s="410">
        <f t="shared" si="77"/>
        <v>1.0732074174850046</v>
      </c>
      <c r="BC62" s="410">
        <f t="shared" si="77"/>
        <v>1.1024708966011936</v>
      </c>
      <c r="BD62" s="410">
        <f t="shared" si="77"/>
        <v>1.1313360236140488</v>
      </c>
      <c r="BE62" s="410">
        <f t="shared" si="77"/>
        <v>1.1598123964195208</v>
      </c>
      <c r="BF62" s="410">
        <f t="shared" si="77"/>
        <v>1.1879097693479919</v>
      </c>
      <c r="BG62" s="410">
        <f t="shared" si="77"/>
        <v>1.2156379920137608</v>
      </c>
      <c r="BH62" s="410">
        <f t="shared" si="77"/>
        <v>1.2430069559482877</v>
      </c>
      <c r="BI62" s="410">
        <f t="shared" si="77"/>
        <v>1.2700265483328066</v>
      </c>
      <c r="BJ62" s="410">
        <f t="shared" si="77"/>
        <v>1.2967066121641784</v>
      </c>
      <c r="BK62" s="410">
        <f t="shared" si="77"/>
        <v>1.3230569122162734</v>
      </c>
      <c r="BL62" s="410">
        <f t="shared" si="77"/>
        <v>1.3490871061943888</v>
      </c>
      <c r="BM62" s="253"/>
      <c r="BN62" s="252"/>
      <c r="BO62" s="537">
        <f t="shared" si="59"/>
        <v>510</v>
      </c>
      <c r="BP62" s="524">
        <v>51000</v>
      </c>
      <c r="BQ62" s="382">
        <f t="shared" si="72"/>
        <v>246.72964980869133</v>
      </c>
      <c r="BR62" s="382">
        <f t="shared" si="72"/>
        <v>246.96827051850499</v>
      </c>
      <c r="BS62" s="382">
        <f t="shared" si="72"/>
        <v>247.36485935213631</v>
      </c>
      <c r="BT62" s="382">
        <f t="shared" si="72"/>
        <v>247.91776941221275</v>
      </c>
      <c r="BU62" s="382">
        <f t="shared" si="72"/>
        <v>248.62473740123386</v>
      </c>
      <c r="BV62" s="382">
        <f t="shared" si="72"/>
        <v>249.48292395663245</v>
      </c>
      <c r="BW62" s="382">
        <f t="shared" si="72"/>
        <v>250.48896277583631</v>
      </c>
      <c r="BX62" s="382">
        <f t="shared" si="72"/>
        <v>251.63901673706678</v>
      </c>
      <c r="BY62" s="382">
        <f t="shared" si="72"/>
        <v>252.92883907484926</v>
      </c>
      <c r="BZ62" s="382">
        <f t="shared" si="72"/>
        <v>254.35383763303949</v>
      </c>
      <c r="CA62" s="382">
        <f t="shared" si="72"/>
        <v>255.90914028381223</v>
      </c>
      <c r="CB62" s="382">
        <f t="shared" si="72"/>
        <v>257.58965975263544</v>
      </c>
      <c r="CC62" s="382">
        <f t="shared" si="72"/>
        <v>259.39015630632832</v>
      </c>
      <c r="CD62" s="382">
        <f t="shared" si="72"/>
        <v>261.30529702151011</v>
      </c>
      <c r="CE62" s="382">
        <f t="shared" si="72"/>
        <v>263.32971063212824</v>
      </c>
      <c r="CF62" s="382">
        <f t="shared" si="69"/>
        <v>265.45803723765198</v>
      </c>
      <c r="CG62" s="382">
        <f t="shared" si="69"/>
        <v>267.68497242185038</v>
      </c>
      <c r="CH62" s="382">
        <f t="shared" si="69"/>
        <v>270.0053055739192</v>
      </c>
      <c r="CI62" s="382">
        <f t="shared" si="69"/>
        <v>272.41395241136433</v>
      </c>
      <c r="CJ62" s="382">
        <f t="shared" si="69"/>
        <v>274.90598187370006</v>
      </c>
      <c r="CK62" s="382">
        <f t="shared" si="69"/>
        <v>277.47663768708804</v>
      </c>
      <c r="CL62" s="382">
        <f t="shared" si="69"/>
        <v>280.12135499441956</v>
      </c>
      <c r="CM62" s="382">
        <f t="shared" si="69"/>
        <v>282.83577250667446</v>
      </c>
      <c r="CN62" s="382">
        <f t="shared" si="69"/>
        <v>285.61574066429137</v>
      </c>
      <c r="CO62" s="382">
        <f t="shared" si="69"/>
        <v>288.45732630679942</v>
      </c>
      <c r="CP62" s="382">
        <f t="shared" si="69"/>
        <v>291.35681434015549</v>
      </c>
      <c r="CQ62" s="382">
        <f t="shared" si="69"/>
        <v>294.31070686874443</v>
      </c>
      <c r="CR62" s="382">
        <f t="shared" si="69"/>
        <v>297.31572022704808</v>
      </c>
      <c r="CS62" s="382">
        <f t="shared" si="69"/>
        <v>300.36878030804434</v>
      </c>
      <c r="CT62" s="382">
        <f t="shared" si="69"/>
        <v>303.46701654435611</v>
      </c>
      <c r="CU62" s="382">
        <f t="shared" si="69"/>
        <v>306.60775485628375</v>
      </c>
      <c r="CV62" s="382">
        <f t="shared" si="69"/>
        <v>309.78850983977082</v>
      </c>
      <c r="CW62" s="382">
        <f t="shared" si="69"/>
        <v>313.0069764282963</v>
      </c>
      <c r="CX62" s="382">
        <f t="shared" si="69"/>
        <v>316.26102122641106</v>
      </c>
      <c r="CY62" s="382">
        <f t="shared" si="69"/>
        <v>319.54867367962129</v>
      </c>
      <c r="CZ62" s="382">
        <f t="shared" si="69"/>
        <v>322.86811721576936</v>
      </c>
      <c r="DA62" s="382">
        <f t="shared" si="69"/>
        <v>326.21768046698753</v>
      </c>
      <c r="DB62" s="382">
        <f t="shared" si="69"/>
        <v>329.59582865860341</v>
      </c>
      <c r="DC62" s="382">
        <f t="shared" si="69"/>
        <v>333.00115523185747</v>
      </c>
      <c r="DD62" s="382">
        <f t="shared" si="69"/>
        <v>336.43237375068134</v>
      </c>
      <c r="DE62" s="521"/>
      <c r="DF62" s="252"/>
      <c r="DG62" s="537">
        <f t="shared" si="61"/>
        <v>510</v>
      </c>
      <c r="DH62" s="524">
        <v>51000</v>
      </c>
      <c r="DI62" s="382">
        <f t="shared" si="73"/>
        <v>24.591792741816718</v>
      </c>
      <c r="DJ62" s="382">
        <f t="shared" si="73"/>
        <v>49.15767689249833</v>
      </c>
      <c r="DK62" s="382">
        <f t="shared" si="73"/>
        <v>73.672020436203169</v>
      </c>
      <c r="DL62" s="382">
        <f t="shared" si="73"/>
        <v>98.109736734055858</v>
      </c>
      <c r="DM62" s="382">
        <f t="shared" si="73"/>
        <v>122.44653819699016</v>
      </c>
      <c r="DN62" s="382">
        <f t="shared" si="73"/>
        <v>146.65916827502232</v>
      </c>
      <c r="DO62" s="382">
        <f t="shared" si="73"/>
        <v>170.72560632175157</v>
      </c>
      <c r="DP62" s="382">
        <f t="shared" si="73"/>
        <v>194.62524122859222</v>
      </c>
      <c r="DQ62" s="382">
        <f t="shared" si="73"/>
        <v>218.33901117657575</v>
      </c>
      <c r="DR62" s="382">
        <f t="shared" si="73"/>
        <v>241.84950831939028</v>
      </c>
      <c r="DS62" s="382">
        <f t="shared" si="73"/>
        <v>265.14104859519563</v>
      </c>
      <c r="DT62" s="382">
        <f t="shared" si="73"/>
        <v>288.19970808867441</v>
      </c>
      <c r="DU62" s="382">
        <f t="shared" si="73"/>
        <v>311.0133283742818</v>
      </c>
      <c r="DV62" s="382">
        <f t="shared" si="73"/>
        <v>333.57149403656956</v>
      </c>
      <c r="DW62" s="382">
        <f t="shared" si="73"/>
        <v>355.86548607620131</v>
      </c>
      <c r="DX62" s="382">
        <f t="shared" si="70"/>
        <v>377.8882151828322</v>
      </c>
      <c r="DY62" s="382">
        <f t="shared" si="70"/>
        <v>399.6341389151217</v>
      </c>
      <c r="DZ62" s="382">
        <f t="shared" si="70"/>
        <v>421.09916670965174</v>
      </c>
      <c r="EA62" s="382">
        <f t="shared" si="70"/>
        <v>442.28055638448626</v>
      </c>
      <c r="EB62" s="382">
        <f t="shared" si="70"/>
        <v>463.17680545023677</v>
      </c>
      <c r="EC62" s="382">
        <f t="shared" si="70"/>
        <v>483.78754012910719</v>
      </c>
      <c r="ED62" s="382">
        <f t="shared" si="70"/>
        <v>504.11340454281373</v>
      </c>
      <c r="EE62" s="382">
        <f t="shared" si="70"/>
        <v>524.15595209005096</v>
      </c>
      <c r="EF62" s="382">
        <f t="shared" si="70"/>
        <v>543.91754061319466</v>
      </c>
      <c r="EG62" s="382">
        <f t="shared" si="70"/>
        <v>563.40123256608945</v>
      </c>
      <c r="EH62" s="382">
        <f t="shared" si="70"/>
        <v>582.61070104900307</v>
      </c>
      <c r="EI62" s="382">
        <f t="shared" si="70"/>
        <v>601.55014227707613</v>
      </c>
      <c r="EJ62" s="382">
        <f t="shared" si="70"/>
        <v>620.22419479617383</v>
      </c>
      <c r="EK62" s="382">
        <f t="shared" si="70"/>
        <v>638.63786555291097</v>
      </c>
      <c r="EL62" s="382">
        <f t="shared" si="70"/>
        <v>656.7964627606915</v>
      </c>
      <c r="EM62" s="382">
        <f t="shared" si="70"/>
        <v>674.70553537651961</v>
      </c>
      <c r="EN62" s="382">
        <f t="shared" si="70"/>
        <v>692.37081890913771</v>
      </c>
      <c r="EO62" s="382">
        <f t="shared" si="70"/>
        <v>709.79818721294464</v>
      </c>
      <c r="EP62" s="382">
        <f t="shared" si="70"/>
        <v>726.99360987926786</v>
      </c>
      <c r="EQ62" s="382">
        <f t="shared" si="70"/>
        <v>743.96311481261625</v>
      </c>
      <c r="ER62" s="382">
        <f t="shared" si="70"/>
        <v>760.71275557054867</v>
      </c>
      <c r="ES62" s="382">
        <f t="shared" si="70"/>
        <v>777.24858304831173</v>
      </c>
      <c r="ET62" s="382">
        <f t="shared" si="70"/>
        <v>793.57662110058254</v>
      </c>
      <c r="EU62" s="382">
        <f t="shared" si="70"/>
        <v>809.70284571003992</v>
      </c>
      <c r="EV62" s="382">
        <f t="shared" si="70"/>
        <v>825.63316733404201</v>
      </c>
      <c r="EW62" s="521"/>
      <c r="EX62" s="252"/>
      <c r="EY62" s="515">
        <f t="shared" si="63"/>
        <v>510</v>
      </c>
      <c r="EZ62" s="524">
        <v>51000</v>
      </c>
      <c r="FA62" s="382">
        <f t="shared" si="80"/>
        <v>289.57964980869133</v>
      </c>
      <c r="FB62" s="382">
        <f t="shared" si="80"/>
        <v>299.81827051850502</v>
      </c>
      <c r="FC62" s="382">
        <f t="shared" si="80"/>
        <v>310.21485935213633</v>
      </c>
      <c r="FD62" s="382">
        <f t="shared" si="80"/>
        <v>320.76776941221277</v>
      </c>
      <c r="FE62" s="382">
        <f t="shared" si="80"/>
        <v>331.47473740123388</v>
      </c>
      <c r="FF62" s="382">
        <f t="shared" si="80"/>
        <v>342.3329239566325</v>
      </c>
      <c r="FG62" s="382">
        <f t="shared" si="80"/>
        <v>353.33896277583631</v>
      </c>
      <c r="FH62" s="382">
        <f t="shared" si="80"/>
        <v>364.48901673706678</v>
      </c>
      <c r="FI62" s="382">
        <f t="shared" si="80"/>
        <v>375.77883907484932</v>
      </c>
      <c r="FJ62" s="382">
        <f t="shared" si="80"/>
        <v>387.20383763303948</v>
      </c>
      <c r="FK62" s="382">
        <f t="shared" si="80"/>
        <v>398.75914028381226</v>
      </c>
      <c r="FL62" s="382">
        <f t="shared" si="80"/>
        <v>410.43965975263546</v>
      </c>
      <c r="FM62" s="382">
        <f t="shared" si="80"/>
        <v>422.24015630632834</v>
      </c>
      <c r="FN62" s="382">
        <f t="shared" si="80"/>
        <v>434.15529702151014</v>
      </c>
      <c r="FO62" s="382">
        <f t="shared" si="80"/>
        <v>446.17971063212826</v>
      </c>
      <c r="FP62" s="382">
        <f t="shared" si="78"/>
        <v>458.308037237652</v>
      </c>
      <c r="FQ62" s="382">
        <f t="shared" si="78"/>
        <v>470.5349724218504</v>
      </c>
      <c r="FR62" s="382">
        <f t="shared" si="78"/>
        <v>482.85530557391922</v>
      </c>
      <c r="FS62" s="382">
        <f t="shared" si="78"/>
        <v>495.26395241136436</v>
      </c>
      <c r="FT62" s="382">
        <f t="shared" si="78"/>
        <v>507.75598187370008</v>
      </c>
      <c r="FU62" s="382">
        <f t="shared" si="78"/>
        <v>520.32663768708812</v>
      </c>
      <c r="FV62" s="382">
        <f t="shared" si="78"/>
        <v>532.97135499441958</v>
      </c>
      <c r="FW62" s="382">
        <f t="shared" si="78"/>
        <v>545.68577250667454</v>
      </c>
      <c r="FX62" s="382">
        <f t="shared" si="78"/>
        <v>558.46574066429139</v>
      </c>
      <c r="FY62" s="382">
        <f t="shared" si="78"/>
        <v>571.3073263067995</v>
      </c>
      <c r="FZ62" s="382">
        <f t="shared" si="78"/>
        <v>584.20681434015546</v>
      </c>
      <c r="GA62" s="382">
        <f t="shared" si="78"/>
        <v>597.16070686874446</v>
      </c>
      <c r="GB62" s="382">
        <f t="shared" si="78"/>
        <v>610.16572022704804</v>
      </c>
      <c r="GC62" s="382">
        <f t="shared" si="78"/>
        <v>623.21878030804442</v>
      </c>
      <c r="GD62" s="382">
        <f t="shared" si="78"/>
        <v>636.31701654435619</v>
      </c>
      <c r="GE62" s="382">
        <f t="shared" si="76"/>
        <v>649.45775485628383</v>
      </c>
      <c r="GF62" s="382">
        <f t="shared" si="76"/>
        <v>662.6385098397709</v>
      </c>
      <c r="GG62" s="382">
        <f t="shared" si="76"/>
        <v>675.85697642829632</v>
      </c>
      <c r="GH62" s="382">
        <f t="shared" si="76"/>
        <v>689.11102122641114</v>
      </c>
      <c r="GI62" s="382">
        <f t="shared" si="76"/>
        <v>702.39867367962131</v>
      </c>
      <c r="GJ62" s="382">
        <f t="shared" si="76"/>
        <v>715.71811721576933</v>
      </c>
      <c r="GK62" s="382">
        <f t="shared" si="76"/>
        <v>729.06768046698755</v>
      </c>
      <c r="GL62" s="382">
        <f t="shared" si="76"/>
        <v>742.44582865860343</v>
      </c>
      <c r="GM62" s="382">
        <f t="shared" si="76"/>
        <v>755.85115523185755</v>
      </c>
      <c r="GN62" s="382">
        <f t="shared" si="76"/>
        <v>769.28237375068136</v>
      </c>
      <c r="GO62" s="511"/>
      <c r="GP62" s="521"/>
      <c r="GQ62" s="524">
        <v>51000</v>
      </c>
      <c r="GR62" s="583">
        <f t="shared" si="81"/>
        <v>10.775459107390747</v>
      </c>
      <c r="GS62" s="477">
        <f t="shared" si="81"/>
        <v>5.0991139018666392</v>
      </c>
      <c r="GT62" s="477">
        <f t="shared" si="81"/>
        <v>3.2107554199734372</v>
      </c>
      <c r="GU62" s="477">
        <f t="shared" si="81"/>
        <v>2.2694794634064883</v>
      </c>
      <c r="GV62" s="477">
        <f t="shared" si="81"/>
        <v>1.7070976630467272</v>
      </c>
      <c r="GW62" s="477">
        <f t="shared" si="81"/>
        <v>1.3342074551702989</v>
      </c>
      <c r="GX62" s="477">
        <f t="shared" si="81"/>
        <v>1.069630738987855</v>
      </c>
      <c r="GY62" s="477">
        <f t="shared" si="81"/>
        <v>0.87277361577661605</v>
      </c>
      <c r="GZ62" s="477">
        <f t="shared" si="81"/>
        <v>0.72107969643110814</v>
      </c>
      <c r="HA62" s="477">
        <f t="shared" si="81"/>
        <v>0.60101147330716087</v>
      </c>
      <c r="HB62" s="477">
        <f t="shared" si="81"/>
        <v>0.50395098154951556</v>
      </c>
      <c r="HC62" s="477">
        <f t="shared" si="81"/>
        <v>0.42415015780081838</v>
      </c>
      <c r="HD62" s="477">
        <f t="shared" si="81"/>
        <v>0.35762720688996708</v>
      </c>
      <c r="HE62" s="477">
        <f t="shared" si="81"/>
        <v>0.30153596690103723</v>
      </c>
      <c r="HF62" s="477">
        <f t="shared" si="81"/>
        <v>0.25378753514913222</v>
      </c>
      <c r="HG62" s="477">
        <f t="shared" si="81"/>
        <v>0.21281378678589008</v>
      </c>
      <c r="HH62" s="477">
        <f t="shared" si="79"/>
        <v>0.17741435628898394</v>
      </c>
      <c r="HI62" s="477">
        <f t="shared" si="79"/>
        <v>0.14665462139669441</v>
      </c>
      <c r="HJ62" s="477">
        <f t="shared" si="79"/>
        <v>0.11979589711110479</v>
      </c>
      <c r="HK62" s="477">
        <f t="shared" si="79"/>
        <v>9.6246564808290788E-2</v>
      </c>
      <c r="HL62" s="477">
        <f t="shared" si="79"/>
        <v>7.5527157124033906E-2</v>
      </c>
      <c r="HM62" s="477">
        <f t="shared" si="79"/>
        <v>5.7244957566199746E-2</v>
      </c>
      <c r="HN62" s="477">
        <f t="shared" si="79"/>
        <v>4.107521879847835E-2</v>
      </c>
      <c r="HO62" s="477">
        <f t="shared" si="79"/>
        <v>2.6747069113997626E-2</v>
      </c>
      <c r="HP62" s="477">
        <f t="shared" si="79"/>
        <v>1.4032794540936026E-2</v>
      </c>
      <c r="HQ62" s="477">
        <f t="shared" si="79"/>
        <v>2.7395880101044414E-3</v>
      </c>
      <c r="HR62" s="477">
        <f t="shared" si="79"/>
        <v>7.2968736932155671E-3</v>
      </c>
      <c r="HS62" s="477">
        <f t="shared" si="79"/>
        <v>1.6217481764688881E-2</v>
      </c>
      <c r="HT62" s="477">
        <f t="shared" si="79"/>
        <v>2.4143706592651269E-2</v>
      </c>
      <c r="HU62" s="477">
        <f t="shared" si="45"/>
        <v>3.1180810764806353E-2</v>
      </c>
      <c r="HV62" s="477">
        <f t="shared" si="45"/>
        <v>3.7420443729050255E-2</v>
      </c>
      <c r="HW62" s="477">
        <f t="shared" si="45"/>
        <v>4.2942753012340171E-2</v>
      </c>
      <c r="HX62" s="477">
        <f t="shared" si="45"/>
        <v>4.7818114213449954E-2</v>
      </c>
      <c r="HY62" s="477">
        <f t="shared" si="45"/>
        <v>5.2108557954378583E-2</v>
      </c>
      <c r="HZ62" s="477">
        <f t="shared" si="45"/>
        <v>5.5868954126124755E-2</v>
      </c>
      <c r="IA62" s="477">
        <f t="shared" si="45"/>
        <v>5.9148000378976856E-2</v>
      </c>
      <c r="IB62" s="477">
        <f t="shared" si="45"/>
        <v>6.1989051678115928E-2</v>
      </c>
      <c r="IC62" s="477">
        <f t="shared" si="45"/>
        <v>6.4430820014666851E-2</v>
      </c>
      <c r="ID62" s="477">
        <f t="shared" si="45"/>
        <v>6.6507967414834834E-2</v>
      </c>
      <c r="IE62" s="477">
        <f t="shared" si="46"/>
        <v>6.8251610779296312E-2</v>
      </c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</row>
    <row r="63" spans="1:320">
      <c r="J63" s="252"/>
      <c r="K63" s="499">
        <v>46000</v>
      </c>
      <c r="L63" s="382">
        <f t="shared" si="66"/>
        <v>14.020799999999999</v>
      </c>
      <c r="M63" s="382">
        <v>460</v>
      </c>
      <c r="N63" s="493"/>
      <c r="O63" s="263"/>
      <c r="P63" s="383">
        <f t="shared" si="71"/>
        <v>-26.500002288000502</v>
      </c>
      <c r="Q63" s="383">
        <f t="shared" si="67"/>
        <v>246.64999771199948</v>
      </c>
      <c r="R63" s="382">
        <f t="shared" si="68"/>
        <v>611.99396506208791</v>
      </c>
      <c r="S63" s="263">
        <f t="shared" si="74"/>
        <v>0.16296127320899109</v>
      </c>
      <c r="T63" s="492"/>
      <c r="U63" s="492"/>
      <c r="V63" s="170"/>
      <c r="X63" s="524">
        <v>52000</v>
      </c>
      <c r="Y63" s="410">
        <f t="shared" si="77"/>
        <v>4.1160020256584946E-2</v>
      </c>
      <c r="Z63" s="410">
        <f t="shared" si="77"/>
        <v>8.2274233248236933E-2</v>
      </c>
      <c r="AA63" s="410">
        <f t="shared" si="77"/>
        <v>0.12329734494882168</v>
      </c>
      <c r="AB63" s="410">
        <f t="shared" si="77"/>
        <v>0.16418507265325119</v>
      </c>
      <c r="AC63" s="410">
        <f t="shared" si="77"/>
        <v>0.20489461360360992</v>
      </c>
      <c r="AD63" s="410">
        <f t="shared" si="77"/>
        <v>0.24538507149511415</v>
      </c>
      <c r="AE63" s="410">
        <f t="shared" si="77"/>
        <v>0.28561783046467276</v>
      </c>
      <c r="AF63" s="410">
        <f t="shared" si="77"/>
        <v>0.32555686886856311</v>
      </c>
      <c r="AG63" s="410">
        <f t="shared" si="77"/>
        <v>0.36516900807596436</v>
      </c>
      <c r="AH63" s="410">
        <f t="shared" si="77"/>
        <v>0.40442409442250493</v>
      </c>
      <c r="AI63" s="410">
        <f t="shared" si="77"/>
        <v>0.44329511518848563</v>
      </c>
      <c r="AJ63" s="410">
        <f t="shared" si="77"/>
        <v>0.48175825183451843</v>
      </c>
      <c r="AK63" s="410">
        <f t="shared" si="77"/>
        <v>0.51979287563834486</v>
      </c>
      <c r="AL63" s="410">
        <f t="shared" si="77"/>
        <v>0.5573814922787963</v>
      </c>
      <c r="AM63" s="410">
        <f t="shared" si="77"/>
        <v>0.59450964280111185</v>
      </c>
      <c r="AN63" s="410">
        <f t="shared" si="77"/>
        <v>0.6311657688070299</v>
      </c>
      <c r="AO63" s="410">
        <f t="shared" si="77"/>
        <v>0.66734104970638164</v>
      </c>
      <c r="AP63" s="410">
        <f t="shared" si="77"/>
        <v>0.70302921952357234</v>
      </c>
      <c r="AQ63" s="410">
        <f t="shared" si="77"/>
        <v>0.73822637015778714</v>
      </c>
      <c r="AR63" s="410">
        <f t="shared" si="77"/>
        <v>0.77293074723363331</v>
      </c>
      <c r="AS63" s="410">
        <f t="shared" si="77"/>
        <v>0.80714254382377593</v>
      </c>
      <c r="AT63" s="410">
        <f t="shared" si="77"/>
        <v>0.84086369643974068</v>
      </c>
      <c r="AU63" s="410">
        <f t="shared" si="77"/>
        <v>0.87409768682099653</v>
      </c>
      <c r="AV63" s="410">
        <f t="shared" si="77"/>
        <v>0.90684935224133545</v>
      </c>
      <c r="AW63" s="410">
        <f t="shared" si="77"/>
        <v>0.93912470631893152</v>
      </c>
      <c r="AX63" s="410">
        <f t="shared" si="77"/>
        <v>0.97093077167576869</v>
      </c>
      <c r="AY63" s="410">
        <f t="shared" si="77"/>
        <v>1.0022754252475936</v>
      </c>
      <c r="AZ63" s="410">
        <f t="shared" si="77"/>
        <v>1.0331672565965295</v>
      </c>
      <c r="BA63" s="410">
        <f t="shared" si="77"/>
        <v>1.0636154392184005</v>
      </c>
      <c r="BB63" s="410">
        <f t="shared" si="77"/>
        <v>1.0936296145577893</v>
      </c>
      <c r="BC63" s="410">
        <f t="shared" si="77"/>
        <v>1.1232197882356822</v>
      </c>
      <c r="BD63" s="410">
        <f t="shared" si="77"/>
        <v>1.1523962378469068</v>
      </c>
      <c r="BE63" s="410">
        <f t="shared" si="77"/>
        <v>1.1811694315873709</v>
      </c>
      <c r="BF63" s="410">
        <f t="shared" si="77"/>
        <v>1.209549956914765</v>
      </c>
      <c r="BG63" s="410">
        <f t="shared" si="77"/>
        <v>1.2375484584225751</v>
      </c>
      <c r="BH63" s="410">
        <f t="shared" si="77"/>
        <v>1.2651755841084067</v>
      </c>
      <c r="BI63" s="410">
        <f t="shared" si="77"/>
        <v>1.29244193923741</v>
      </c>
      <c r="BJ63" s="410">
        <f t="shared" si="77"/>
        <v>1.3193580470348951</v>
      </c>
      <c r="BK63" s="410">
        <f t="shared" si="77"/>
        <v>1.3459343154845882</v>
      </c>
      <c r="BL63" s="410">
        <f t="shared" si="77"/>
        <v>1.3721810095570199</v>
      </c>
      <c r="BM63" s="253"/>
      <c r="BN63" s="252"/>
      <c r="BO63" s="537">
        <f t="shared" si="59"/>
        <v>520</v>
      </c>
      <c r="BP63" s="524">
        <v>52000</v>
      </c>
      <c r="BQ63" s="382">
        <f t="shared" si="72"/>
        <v>246.73356999593111</v>
      </c>
      <c r="BR63" s="382">
        <f t="shared" si="72"/>
        <v>246.9839149185953</v>
      </c>
      <c r="BS63" s="382">
        <f t="shared" si="72"/>
        <v>247.39992397098251</v>
      </c>
      <c r="BT63" s="382">
        <f t="shared" si="72"/>
        <v>247.97977358925669</v>
      </c>
      <c r="BU63" s="382">
        <f t="shared" si="72"/>
        <v>248.7209600191791</v>
      </c>
      <c r="BV63" s="382">
        <f t="shared" si="72"/>
        <v>249.62034608175924</v>
      </c>
      <c r="BW63" s="382">
        <f t="shared" si="72"/>
        <v>250.67421797343374</v>
      </c>
      <c r="BX63" s="382">
        <f t="shared" si="72"/>
        <v>251.8783499327136</v>
      </c>
      <c r="BY63" s="382">
        <f t="shared" si="72"/>
        <v>253.22807444295077</v>
      </c>
      <c r="BZ63" s="382">
        <f t="shared" si="72"/>
        <v>254.71835561636794</v>
      </c>
      <c r="CA63" s="382">
        <f t="shared" si="72"/>
        <v>256.34386350494435</v>
      </c>
      <c r="CB63" s="382">
        <f t="shared" si="72"/>
        <v>258.09904728747603</v>
      </c>
      <c r="CC63" s="382">
        <f t="shared" si="72"/>
        <v>259.97820556209382</v>
      </c>
      <c r="CD63" s="382">
        <f t="shared" si="72"/>
        <v>261.97555230086544</v>
      </c>
      <c r="CE63" s="382">
        <f t="shared" si="72"/>
        <v>264.08527737013287</v>
      </c>
      <c r="CF63" s="382">
        <f t="shared" si="69"/>
        <v>266.30160086282547</v>
      </c>
      <c r="CG63" s="382">
        <f t="shared" si="69"/>
        <v>268.61882080803321</v>
      </c>
      <c r="CH63" s="382">
        <f t="shared" si="69"/>
        <v>271.03135410507912</v>
      </c>
      <c r="CI63" s="382">
        <f t="shared" si="69"/>
        <v>273.53377076612497</v>
      </c>
      <c r="CJ63" s="382">
        <f t="shared" si="69"/>
        <v>276.12082173976347</v>
      </c>
      <c r="CK63" s="382">
        <f t="shared" si="69"/>
        <v>278.78746072874469</v>
      </c>
      <c r="CL63" s="382">
        <f t="shared" si="69"/>
        <v>281.52886051145424</v>
      </c>
      <c r="CM63" s="382">
        <f t="shared" si="69"/>
        <v>284.34042433437156</v>
      </c>
      <c r="CN63" s="382">
        <f t="shared" si="69"/>
        <v>287.21779296777419</v>
      </c>
      <c r="CO63" s="382">
        <f t="shared" si="69"/>
        <v>290.15684801595518</v>
      </c>
      <c r="CP63" s="382">
        <f t="shared" si="69"/>
        <v>293.15371205249284</v>
      </c>
      <c r="CQ63" s="382">
        <f t="shared" si="69"/>
        <v>296.20474611627975</v>
      </c>
      <c r="CR63" s="382">
        <f t="shared" si="69"/>
        <v>299.30654506003214</v>
      </c>
      <c r="CS63" s="382">
        <f t="shared" si="69"/>
        <v>302.45593119380987</v>
      </c>
      <c r="CT63" s="382">
        <f t="shared" si="69"/>
        <v>305.64994661491755</v>
      </c>
      <c r="CU63" s="382">
        <f t="shared" si="69"/>
        <v>308.88584456479293</v>
      </c>
      <c r="CV63" s="382">
        <f t="shared" si="69"/>
        <v>312.16108010485146</v>
      </c>
      <c r="CW63" s="382">
        <f t="shared" si="69"/>
        <v>315.47330035789719</v>
      </c>
      <c r="CX63" s="382">
        <f t="shared" si="69"/>
        <v>318.82033452030834</v>
      </c>
      <c r="CY63" s="382">
        <f t="shared" si="69"/>
        <v>322.20018381312502</v>
      </c>
      <c r="CZ63" s="382">
        <f t="shared" si="69"/>
        <v>325.61101150745736</v>
      </c>
      <c r="DA63" s="382">
        <f t="shared" si="69"/>
        <v>329.05113313118846</v>
      </c>
      <c r="DB63" s="382">
        <f t="shared" si="69"/>
        <v>332.51900693953428</v>
      </c>
      <c r="DC63" s="382">
        <f t="shared" si="69"/>
        <v>336.01322471131601</v>
      </c>
      <c r="DD63" s="382">
        <f t="shared" si="69"/>
        <v>339.53250291543657</v>
      </c>
      <c r="DE63" s="521"/>
      <c r="DF63" s="252"/>
      <c r="DG63" s="537">
        <f t="shared" si="61"/>
        <v>520</v>
      </c>
      <c r="DH63" s="524">
        <v>52000</v>
      </c>
      <c r="DI63" s="382">
        <f t="shared" si="73"/>
        <v>25.189683998863277</v>
      </c>
      <c r="DJ63" s="382">
        <f t="shared" si="73"/>
        <v>50.351334228031583</v>
      </c>
      <c r="DK63" s="382">
        <f t="shared" si="73"/>
        <v>75.457231016857378</v>
      </c>
      <c r="DL63" s="382">
        <f t="shared" si="73"/>
        <v>100.48027361707017</v>
      </c>
      <c r="DM63" s="382">
        <f t="shared" si="73"/>
        <v>125.39426699913764</v>
      </c>
      <c r="DN63" s="382">
        <f t="shared" si="73"/>
        <v>150.17418287133884</v>
      </c>
      <c r="DO63" s="382">
        <f t="shared" si="73"/>
        <v>174.79638855850629</v>
      </c>
      <c r="DP63" s="382">
        <f t="shared" si="73"/>
        <v>199.23883903207016</v>
      </c>
      <c r="DQ63" s="382">
        <f t="shared" si="73"/>
        <v>223.48122917019904</v>
      </c>
      <c r="DR63" s="382">
        <f t="shared" si="73"/>
        <v>247.50510511227301</v>
      </c>
      <c r="DS63" s="382">
        <f t="shared" si="73"/>
        <v>271.29393523685633</v>
      </c>
      <c r="DT63" s="382">
        <f t="shared" si="73"/>
        <v>294.83314274158681</v>
      </c>
      <c r="DU63" s="382">
        <f t="shared" si="73"/>
        <v>318.11010297293541</v>
      </c>
      <c r="DV63" s="382">
        <f t="shared" si="73"/>
        <v>341.11410951192408</v>
      </c>
      <c r="DW63" s="382">
        <f t="shared" si="73"/>
        <v>363.83631356549802</v>
      </c>
      <c r="DX63" s="382">
        <f t="shared" si="70"/>
        <v>386.26964146367533</v>
      </c>
      <c r="DY63" s="382">
        <f t="shared" si="70"/>
        <v>408.40869505850441</v>
      </c>
      <c r="DZ63" s="382">
        <f t="shared" si="70"/>
        <v>430.24963961073604</v>
      </c>
      <c r="EA63" s="382">
        <f t="shared" si="70"/>
        <v>451.79008338625675</v>
      </c>
      <c r="EB63" s="382">
        <f t="shared" si="70"/>
        <v>473.02895271791368</v>
      </c>
      <c r="EC63" s="382">
        <f t="shared" si="70"/>
        <v>493.96636576501271</v>
      </c>
      <c r="ED63" s="382">
        <f t="shared" si="70"/>
        <v>514.60350766092074</v>
      </c>
      <c r="EE63" s="382">
        <f t="shared" si="70"/>
        <v>534.9425092091808</v>
      </c>
      <c r="EF63" s="382">
        <f t="shared" si="70"/>
        <v>554.98633079216086</v>
      </c>
      <c r="EG63" s="382">
        <f t="shared" si="70"/>
        <v>574.73865270789179</v>
      </c>
      <c r="EH63" s="382">
        <f t="shared" si="70"/>
        <v>594.20377275864644</v>
      </c>
      <c r="EI63" s="382">
        <f t="shared" si="70"/>
        <v>613.38651158156506</v>
      </c>
      <c r="EJ63" s="382">
        <f t="shared" si="70"/>
        <v>632.29212593682973</v>
      </c>
      <c r="EK63" s="382">
        <f t="shared" si="70"/>
        <v>650.92622994852309</v>
      </c>
      <c r="EL63" s="382">
        <f t="shared" si="70"/>
        <v>669.29472412254438</v>
      </c>
      <c r="EM63" s="382">
        <f t="shared" si="70"/>
        <v>687.40373183855388</v>
      </c>
      <c r="EN63" s="382">
        <f t="shared" si="70"/>
        <v>705.25954292256142</v>
      </c>
      <c r="EO63" s="382">
        <f t="shared" si="70"/>
        <v>722.86856384728765</v>
      </c>
      <c r="EP63" s="382">
        <f t="shared" si="70"/>
        <v>740.23727407294461</v>
      </c>
      <c r="EQ63" s="382">
        <f t="shared" si="70"/>
        <v>757.37218802650614</v>
      </c>
      <c r="ER63" s="382">
        <f t="shared" si="70"/>
        <v>774.27982221824686</v>
      </c>
      <c r="ES63" s="382">
        <f t="shared" si="70"/>
        <v>790.96666700643664</v>
      </c>
      <c r="ET63" s="382">
        <f t="shared" si="70"/>
        <v>807.43916254145813</v>
      </c>
      <c r="EU63" s="382">
        <f t="shared" si="70"/>
        <v>823.70367844654027</v>
      </c>
      <c r="EV63" s="382">
        <f t="shared" si="70"/>
        <v>839.76649682169932</v>
      </c>
      <c r="EW63" s="521"/>
      <c r="EX63" s="252"/>
      <c r="EY63" s="515">
        <f t="shared" si="63"/>
        <v>520</v>
      </c>
      <c r="EZ63" s="524">
        <v>52000</v>
      </c>
      <c r="FA63" s="382">
        <f t="shared" si="80"/>
        <v>295.58356999593116</v>
      </c>
      <c r="FB63" s="382">
        <f t="shared" si="80"/>
        <v>305.83391491859533</v>
      </c>
      <c r="FC63" s="382">
        <f t="shared" si="80"/>
        <v>316.24992397098254</v>
      </c>
      <c r="FD63" s="382">
        <f t="shared" si="80"/>
        <v>326.82977358925672</v>
      </c>
      <c r="FE63" s="382">
        <f t="shared" si="80"/>
        <v>337.5709600191791</v>
      </c>
      <c r="FF63" s="382">
        <f t="shared" si="80"/>
        <v>348.47034608175926</v>
      </c>
      <c r="FG63" s="382">
        <f t="shared" si="80"/>
        <v>359.52421797343379</v>
      </c>
      <c r="FH63" s="382">
        <f t="shared" si="80"/>
        <v>370.72834993271363</v>
      </c>
      <c r="FI63" s="382">
        <f t="shared" si="80"/>
        <v>382.07807444295076</v>
      </c>
      <c r="FJ63" s="382">
        <f t="shared" si="80"/>
        <v>393.56835561636797</v>
      </c>
      <c r="FK63" s="382">
        <f t="shared" si="80"/>
        <v>405.19386350494437</v>
      </c>
      <c r="FL63" s="382">
        <f t="shared" si="80"/>
        <v>416.94904728747605</v>
      </c>
      <c r="FM63" s="382">
        <f t="shared" si="80"/>
        <v>428.82820556209384</v>
      </c>
      <c r="FN63" s="382">
        <f t="shared" si="80"/>
        <v>440.82555230086547</v>
      </c>
      <c r="FO63" s="382">
        <f t="shared" si="80"/>
        <v>452.93527737013289</v>
      </c>
      <c r="FP63" s="382">
        <f t="shared" si="78"/>
        <v>465.15160086282549</v>
      </c>
      <c r="FQ63" s="382">
        <f t="shared" si="78"/>
        <v>477.46882080803323</v>
      </c>
      <c r="FR63" s="382">
        <f t="shared" si="78"/>
        <v>489.88135410507914</v>
      </c>
      <c r="FS63" s="382">
        <f t="shared" si="78"/>
        <v>502.383770766125</v>
      </c>
      <c r="FT63" s="382">
        <f t="shared" si="78"/>
        <v>514.97082173976355</v>
      </c>
      <c r="FU63" s="382">
        <f t="shared" si="78"/>
        <v>527.63746072874471</v>
      </c>
      <c r="FV63" s="382">
        <f t="shared" si="78"/>
        <v>540.37886051145426</v>
      </c>
      <c r="FW63" s="382">
        <f t="shared" si="78"/>
        <v>553.19042433437153</v>
      </c>
      <c r="FX63" s="382">
        <f t="shared" si="78"/>
        <v>566.06779296777427</v>
      </c>
      <c r="FY63" s="382">
        <f t="shared" si="78"/>
        <v>579.00684801595526</v>
      </c>
      <c r="FZ63" s="382">
        <f t="shared" si="78"/>
        <v>592.0037120524928</v>
      </c>
      <c r="GA63" s="382">
        <f t="shared" si="78"/>
        <v>605.05474611627983</v>
      </c>
      <c r="GB63" s="382">
        <f t="shared" si="78"/>
        <v>618.15654506003216</v>
      </c>
      <c r="GC63" s="382">
        <f t="shared" si="78"/>
        <v>631.3059311938099</v>
      </c>
      <c r="GD63" s="382">
        <f t="shared" si="78"/>
        <v>644.49994661491758</v>
      </c>
      <c r="GE63" s="382">
        <f t="shared" si="76"/>
        <v>657.73584456479296</v>
      </c>
      <c r="GF63" s="382">
        <f t="shared" si="76"/>
        <v>671.01108010485154</v>
      </c>
      <c r="GG63" s="382">
        <f t="shared" si="76"/>
        <v>684.32330035789721</v>
      </c>
      <c r="GH63" s="382">
        <f t="shared" si="76"/>
        <v>697.67033452030842</v>
      </c>
      <c r="GI63" s="382">
        <f t="shared" si="76"/>
        <v>711.05018381312505</v>
      </c>
      <c r="GJ63" s="382">
        <f t="shared" si="76"/>
        <v>724.46101150745744</v>
      </c>
      <c r="GK63" s="382">
        <f t="shared" si="76"/>
        <v>737.90113313118854</v>
      </c>
      <c r="GL63" s="382">
        <f t="shared" si="76"/>
        <v>751.3690069395343</v>
      </c>
      <c r="GM63" s="382">
        <f t="shared" si="76"/>
        <v>764.86322471131598</v>
      </c>
      <c r="GN63" s="382">
        <f t="shared" si="76"/>
        <v>778.38250291543659</v>
      </c>
      <c r="GO63" s="511"/>
      <c r="GP63" s="521"/>
      <c r="GQ63" s="524">
        <v>52000</v>
      </c>
      <c r="GR63" s="583">
        <f t="shared" si="81"/>
        <v>10.734310363292758</v>
      </c>
      <c r="GS63" s="477">
        <f t="shared" si="81"/>
        <v>5.0739982287963192</v>
      </c>
      <c r="GT63" s="477">
        <f t="shared" si="81"/>
        <v>3.1911148833480429</v>
      </c>
      <c r="GU63" s="477">
        <f t="shared" si="81"/>
        <v>2.2526759912577803</v>
      </c>
      <c r="GV63" s="477">
        <f t="shared" si="81"/>
        <v>1.6920765047536075</v>
      </c>
      <c r="GW63" s="477">
        <f t="shared" si="81"/>
        <v>1.3204410999213487</v>
      </c>
      <c r="GX63" s="477">
        <f t="shared" si="81"/>
        <v>1.0568171970732509</v>
      </c>
      <c r="GY63" s="477">
        <f t="shared" si="81"/>
        <v>0.86072329940167902</v>
      </c>
      <c r="GZ63" s="477">
        <f t="shared" si="81"/>
        <v>0.70966517349860914</v>
      </c>
      <c r="HA63" s="477">
        <f t="shared" si="81"/>
        <v>0.59014237479197806</v>
      </c>
      <c r="HB63" s="477">
        <f t="shared" si="81"/>
        <v>0.49356034498591039</v>
      </c>
      <c r="HC63" s="477">
        <f t="shared" si="81"/>
        <v>0.41418649006133101</v>
      </c>
      <c r="HD63" s="477">
        <f t="shared" si="81"/>
        <v>0.34804962669977901</v>
      </c>
      <c r="HE63" s="477">
        <f t="shared" si="81"/>
        <v>0.2923111064846054</v>
      </c>
      <c r="HF63" s="477">
        <f t="shared" si="81"/>
        <v>0.24488749605966759</v>
      </c>
      <c r="HG63" s="477">
        <f t="shared" si="81"/>
        <v>0.20421475293850708</v>
      </c>
      <c r="HH63" s="477">
        <f t="shared" si="79"/>
        <v>0.16909563039453893</v>
      </c>
      <c r="HI63" s="477">
        <f t="shared" si="79"/>
        <v>0.13859794176305246</v>
      </c>
      <c r="HJ63" s="477">
        <f t="shared" si="79"/>
        <v>0.111984944425204</v>
      </c>
      <c r="HK63" s="477">
        <f t="shared" si="79"/>
        <v>8.8666600175024604E-2</v>
      </c>
      <c r="HL63" s="477">
        <f t="shared" si="79"/>
        <v>6.8164752293579947E-2</v>
      </c>
      <c r="HM63" s="477">
        <f t="shared" si="79"/>
        <v>5.0087790826947205E-2</v>
      </c>
      <c r="HN63" s="477">
        <f t="shared" si="79"/>
        <v>3.4111918217468062E-2</v>
      </c>
      <c r="HO63" s="477">
        <f t="shared" si="79"/>
        <v>1.9967090288145049E-2</v>
      </c>
      <c r="HP63" s="477">
        <f t="shared" si="79"/>
        <v>7.4263237524634677E-3</v>
      </c>
      <c r="HQ63" s="477">
        <f t="shared" si="79"/>
        <v>3.7025357411307716E-3</v>
      </c>
      <c r="HR63" s="477">
        <f t="shared" si="79"/>
        <v>1.3583222499957619E-2</v>
      </c>
      <c r="HS63" s="477">
        <f t="shared" si="79"/>
        <v>2.2356091902700392E-2</v>
      </c>
      <c r="HT63" s="477">
        <f t="shared" si="79"/>
        <v>3.0142123411227125E-2</v>
      </c>
      <c r="HU63" s="477">
        <f t="shared" si="45"/>
        <v>3.7046127235102796E-2</v>
      </c>
      <c r="HV63" s="477">
        <f t="shared" si="45"/>
        <v>4.3159334026904632E-2</v>
      </c>
      <c r="HW63" s="477">
        <f t="shared" si="45"/>
        <v>4.8561502161014236E-2</v>
      </c>
      <c r="HX63" s="477">
        <f t="shared" si="45"/>
        <v>5.3322644554139806E-2</v>
      </c>
      <c r="HY63" s="477">
        <f t="shared" si="45"/>
        <v>5.7504453022777069E-2</v>
      </c>
      <c r="HZ63" s="477">
        <f t="shared" si="45"/>
        <v>6.1161480373451392E-2</v>
      </c>
      <c r="IA63" s="477">
        <f t="shared" si="45"/>
        <v>6.4342127072435779E-2</v>
      </c>
      <c r="IB63" s="477">
        <f t="shared" si="45"/>
        <v>6.7089469239057412E-2</v>
      </c>
      <c r="IC63" s="477">
        <f t="shared" si="45"/>
        <v>6.944195699579396E-2</v>
      </c>
      <c r="ID63" s="477">
        <f t="shared" si="45"/>
        <v>7.1434006275404929E-2</v>
      </c>
      <c r="IE63" s="477">
        <f t="shared" si="46"/>
        <v>7.3096502585641834E-2</v>
      </c>
    </row>
    <row r="64" spans="1:320">
      <c r="J64" s="252"/>
      <c r="K64" s="499">
        <v>47000</v>
      </c>
      <c r="L64" s="382">
        <f t="shared" si="66"/>
        <v>14.3256</v>
      </c>
      <c r="M64" s="382">
        <v>470</v>
      </c>
      <c r="N64" s="493"/>
      <c r="O64" s="263"/>
      <c r="P64" s="383">
        <f t="shared" si="71"/>
        <v>-26.500002288000502</v>
      </c>
      <c r="Q64" s="383">
        <f t="shared" si="67"/>
        <v>246.64999771199948</v>
      </c>
      <c r="R64" s="382">
        <f t="shared" si="68"/>
        <v>611.99396506208791</v>
      </c>
      <c r="S64" s="263">
        <f t="shared" si="74"/>
        <v>0.15531404221737602</v>
      </c>
      <c r="T64" s="492"/>
      <c r="U64" s="492"/>
      <c r="V64" s="279"/>
      <c r="X64" s="524">
        <v>53000</v>
      </c>
      <c r="Y64" s="410">
        <f t="shared" si="77"/>
        <v>4.2160708166217455E-2</v>
      </c>
      <c r="Z64" s="410">
        <f t="shared" si="77"/>
        <v>8.4271870155029835E-2</v>
      </c>
      <c r="AA64" s="410">
        <f t="shared" si="77"/>
        <v>0.1262845224144391</v>
      </c>
      <c r="AB64" s="410">
        <f t="shared" si="77"/>
        <v>0.16815084856802665</v>
      </c>
      <c r="AC64" s="410">
        <f t="shared" si="77"/>
        <v>0.20982470888831495</v>
      </c>
      <c r="AD64" s="410">
        <f t="shared" si="77"/>
        <v>0.25126211973496687</v>
      </c>
      <c r="AE64" s="410">
        <f t="shared" si="77"/>
        <v>0.2924216708206222</v>
      </c>
      <c r="AF64" s="410">
        <f t="shared" si="77"/>
        <v>0.33326487151225026</v>
      </c>
      <c r="AG64" s="410">
        <f t="shared" si="77"/>
        <v>0.37375642096078077</v>
      </c>
      <c r="AH64" s="410">
        <f t="shared" si="77"/>
        <v>0.41386440039724703</v>
      </c>
      <c r="AI64" s="410">
        <f t="shared" si="77"/>
        <v>0.45356038919681896</v>
      </c>
      <c r="AJ64" s="410">
        <f t="shared" si="77"/>
        <v>0.49281950910390632</v>
      </c>
      <c r="AK64" s="410">
        <f t="shared" si="77"/>
        <v>0.53162040321118165</v>
      </c>
      <c r="AL64" s="410">
        <f t="shared" si="77"/>
        <v>0.56994515784070343</v>
      </c>
      <c r="AM64" s="410">
        <f t="shared" si="77"/>
        <v>0.60777917639371093</v>
      </c>
      <c r="AN64" s="410">
        <f t="shared" si="77"/>
        <v>0.64511101457343956</v>
      </c>
      <c r="AO64" s="410">
        <f t="shared" si="77"/>
        <v>0.68193218623121488</v>
      </c>
      <c r="AP64" s="410">
        <f t="shared" si="77"/>
        <v>0.71823694854623454</v>
      </c>
      <c r="AQ64" s="410">
        <f t="shared" si="77"/>
        <v>0.75402207443333835</v>
      </c>
      <c r="AR64" s="410">
        <f t="shared" si="77"/>
        <v>0.78928661908501507</v>
      </c>
      <c r="AS64" s="410">
        <f t="shared" si="77"/>
        <v>0.82403168648376135</v>
      </c>
      <c r="AT64" s="410">
        <f t="shared" si="77"/>
        <v>0.85826020064226227</v>
      </c>
      <c r="AU64" s="410">
        <f t="shared" si="77"/>
        <v>0.89197668529727869</v>
      </c>
      <c r="AV64" s="410">
        <f t="shared" si="77"/>
        <v>0.92518705483673369</v>
      </c>
      <c r="AW64" s="410">
        <f t="shared" si="77"/>
        <v>0.95789841840147516</v>
      </c>
      <c r="AX64" s="410">
        <f t="shared" si="77"/>
        <v>0.99011889838472955</v>
      </c>
      <c r="AY64" s="410">
        <f t="shared" si="77"/>
        <v>1.0218574639543128</v>
      </c>
      <c r="AZ64" s="410">
        <f t="shared" si="77"/>
        <v>1.0531237797405233</v>
      </c>
      <c r="BA64" s="410">
        <f t="shared" si="77"/>
        <v>1.0839280694559292</v>
      </c>
      <c r="BB64" s="410">
        <f t="shared" si="77"/>
        <v>1.1142809939301848</v>
      </c>
      <c r="BC64" s="410">
        <f t="shared" si="77"/>
        <v>1.144193542840209</v>
      </c>
      <c r="BD64" s="410">
        <f t="shared" si="77"/>
        <v>1.1736769392801851</v>
      </c>
      <c r="BE64" s="410">
        <f t="shared" si="77"/>
        <v>1.202742556234651</v>
      </c>
      <c r="BF64" s="410">
        <f t="shared" si="77"/>
        <v>1.2314018439799455</v>
      </c>
      <c r="BG64" s="410">
        <f t="shared" si="77"/>
        <v>1.2596662674347212</v>
      </c>
      <c r="BH64" s="410">
        <f t="shared" si="77"/>
        <v>1.2875472525006471</v>
      </c>
      <c r="BI64" s="410">
        <f t="shared" si="77"/>
        <v>1.3150561404726853</v>
      </c>
      <c r="BJ64" s="410">
        <f t="shared" si="77"/>
        <v>1.3422041496488701</v>
      </c>
      <c r="BK64" s="410">
        <f t="shared" si="77"/>
        <v>1.3690023433276814</v>
      </c>
      <c r="BL64" s="410">
        <f t="shared" si="77"/>
        <v>1.3954616034432943</v>
      </c>
      <c r="BM64" s="253"/>
      <c r="BN64" s="252"/>
      <c r="BO64" s="537">
        <f t="shared" si="59"/>
        <v>530</v>
      </c>
      <c r="BP64" s="524">
        <v>53000</v>
      </c>
      <c r="BQ64" s="382">
        <f t="shared" si="72"/>
        <v>246.73768303488018</v>
      </c>
      <c r="BR64" s="382">
        <f t="shared" si="72"/>
        <v>247.00032694249441</v>
      </c>
      <c r="BS64" s="382">
        <f t="shared" si="72"/>
        <v>247.43670172177096</v>
      </c>
      <c r="BT64" s="382">
        <f t="shared" si="72"/>
        <v>248.04478903849267</v>
      </c>
      <c r="BU64" s="382">
        <f t="shared" si="72"/>
        <v>248.82182042118805</v>
      </c>
      <c r="BV64" s="382">
        <f t="shared" si="72"/>
        <v>249.76433144641021</v>
      </c>
      <c r="BW64" s="382">
        <f t="shared" si="72"/>
        <v>250.86822736065722</v>
      </c>
      <c r="BX64" s="382">
        <f t="shared" si="72"/>
        <v>252.1288575224084</v>
      </c>
      <c r="BY64" s="382">
        <f t="shared" si="72"/>
        <v>253.54109587086586</v>
      </c>
      <c r="BZ64" s="382">
        <f t="shared" si="72"/>
        <v>255.09942462234483</v>
      </c>
      <c r="CA64" s="382">
        <f t="shared" si="72"/>
        <v>256.79801854242743</v>
      </c>
      <c r="CB64" s="382">
        <f t="shared" si="72"/>
        <v>258.6308274126016</v>
      </c>
      <c r="CC64" s="382">
        <f t="shared" si="72"/>
        <v>260.59165466860941</v>
      </c>
      <c r="CD64" s="382">
        <f t="shared" si="72"/>
        <v>262.67423059708318</v>
      </c>
      <c r="CE64" s="382">
        <f t="shared" si="72"/>
        <v>264.8722789025922</v>
      </c>
      <c r="CF64" s="382">
        <f t="shared" si="69"/>
        <v>267.17957586960642</v>
      </c>
      <c r="CG64" s="382">
        <f t="shared" si="69"/>
        <v>269.59000172067113</v>
      </c>
      <c r="CH64" s="382">
        <f t="shared" si="69"/>
        <v>272.09758409823803</v>
      </c>
      <c r="CI64" s="382">
        <f t="shared" si="69"/>
        <v>274.69653386501807</v>
      </c>
      <c r="CJ64" s="382">
        <f t="shared" si="69"/>
        <v>277.38127362432482</v>
      </c>
      <c r="CK64" s="382">
        <f t="shared" si="69"/>
        <v>280.14645951011909</v>
      </c>
      <c r="CL64" s="382">
        <f t="shared" ref="CK64:DD76" si="82">$Q70*(1+0.2*AT64^2)</f>
        <v>282.98699689200686</v>
      </c>
      <c r="CM64" s="382">
        <f t="shared" si="82"/>
        <v>285.8980506908523</v>
      </c>
      <c r="CN64" s="382">
        <f t="shared" si="82"/>
        <v>288.8750510142674</v>
      </c>
      <c r="CO64" s="382">
        <f t="shared" si="82"/>
        <v>291.91369480633807</v>
      </c>
      <c r="CP64" s="382">
        <f t="shared" si="82"/>
        <v>295.00994417025856</v>
      </c>
      <c r="CQ64" s="382">
        <f t="shared" si="82"/>
        <v>298.16002197278556</v>
      </c>
      <c r="CR64" s="382">
        <f t="shared" si="82"/>
        <v>301.36040528128257</v>
      </c>
      <c r="CS64" s="382">
        <f t="shared" si="82"/>
        <v>304.6078171220525</v>
      </c>
      <c r="CT64" s="382">
        <f t="shared" si="82"/>
        <v>307.89921698613426</v>
      </c>
      <c r="CU64" s="382">
        <f t="shared" si="82"/>
        <v>311.23179044825082</v>
      </c>
      <c r="CV64" s="382">
        <f t="shared" si="82"/>
        <v>314.60293820782772</v>
      </c>
      <c r="CW64" s="382">
        <f t="shared" si="82"/>
        <v>318.01026480902584</v>
      </c>
      <c r="CX64" s="382">
        <f t="shared" si="82"/>
        <v>321.45156725006848</v>
      </c>
      <c r="CY64" s="382">
        <f t="shared" si="82"/>
        <v>324.92482365098482</v>
      </c>
      <c r="CZ64" s="382">
        <f t="shared" si="82"/>
        <v>328.42818211312567</v>
      </c>
      <c r="DA64" s="382">
        <f t="shared" si="82"/>
        <v>331.95994987314555</v>
      </c>
      <c r="DB64" s="382">
        <f t="shared" si="82"/>
        <v>335.51858282820552</v>
      </c>
      <c r="DC64" s="382">
        <f t="shared" si="82"/>
        <v>339.10267548746981</v>
      </c>
      <c r="DD64" s="382">
        <f t="shared" si="82"/>
        <v>342.7109513870567</v>
      </c>
      <c r="DE64" s="521"/>
      <c r="DF64" s="252"/>
      <c r="DG64" s="537">
        <f t="shared" si="61"/>
        <v>530</v>
      </c>
      <c r="DH64" s="524">
        <v>53000</v>
      </c>
      <c r="DI64" s="382">
        <f t="shared" si="73"/>
        <v>25.802098960468971</v>
      </c>
      <c r="DJ64" s="382">
        <f t="shared" si="73"/>
        <v>51.573875959374135</v>
      </c>
      <c r="DK64" s="382">
        <f t="shared" si="73"/>
        <v>77.285365598384701</v>
      </c>
      <c r="DL64" s="382">
        <f t="shared" si="73"/>
        <v>102.90730454370133</v>
      </c>
      <c r="DM64" s="382">
        <f t="shared" si="73"/>
        <v>128.41145556055818</v>
      </c>
      <c r="DN64" s="382">
        <f t="shared" si="73"/>
        <v>153.77090092650747</v>
      </c>
      <c r="DO64" s="382">
        <f t="shared" si="73"/>
        <v>178.96029779559325</v>
      </c>
      <c r="DP64" s="382">
        <f t="shared" si="73"/>
        <v>203.9560901326893</v>
      </c>
      <c r="DQ64" s="382">
        <f t="shared" si="73"/>
        <v>228.73667403120308</v>
      </c>
      <c r="DR64" s="382">
        <f t="shared" si="73"/>
        <v>253.28251539715475</v>
      </c>
      <c r="DS64" s="382">
        <f t="shared" si="73"/>
        <v>277.57622097966504</v>
      </c>
      <c r="DT64" s="382">
        <f t="shared" si="73"/>
        <v>301.60256543645136</v>
      </c>
      <c r="DU64" s="382">
        <f t="shared" si="73"/>
        <v>325.34847846911697</v>
      </c>
      <c r="DV64" s="382">
        <f t="shared" si="73"/>
        <v>348.80299701486962</v>
      </c>
      <c r="DW64" s="382">
        <f t="shared" si="73"/>
        <v>371.95718804335729</v>
      </c>
      <c r="DX64" s="382">
        <f t="shared" si="70"/>
        <v>394.80404771402567</v>
      </c>
      <c r="DY64" s="382">
        <f t="shared" si="70"/>
        <v>417.33838255509932</v>
      </c>
      <c r="DZ64" s="382">
        <f t="shared" si="70"/>
        <v>439.55667799490487</v>
      </c>
      <c r="EA64" s="382">
        <f t="shared" si="70"/>
        <v>461.45695907679954</v>
      </c>
      <c r="EB64" s="382">
        <f t="shared" si="70"/>
        <v>483.03864758428819</v>
      </c>
      <c r="EC64" s="382">
        <f t="shared" si="70"/>
        <v>504.30241914799643</v>
      </c>
      <c r="ED64" s="382">
        <f t="shared" ref="EC64:EV76" si="83">AT64*$R70</f>
        <v>525.25006324604124</v>
      </c>
      <c r="EE64" s="382">
        <f t="shared" si="83"/>
        <v>545.88434837801981</v>
      </c>
      <c r="EF64" s="382">
        <f t="shared" si="83"/>
        <v>566.20889411364806</v>
      </c>
      <c r="EG64" s="382">
        <f t="shared" si="83"/>
        <v>586.22805120422163</v>
      </c>
      <c r="EH64" s="382">
        <f t="shared" si="83"/>
        <v>605.94679050537718</v>
      </c>
      <c r="EI64" s="382">
        <f t="shared" si="83"/>
        <v>625.3706010936894</v>
      </c>
      <c r="EJ64" s="382">
        <f t="shared" si="83"/>
        <v>644.50539766457575</v>
      </c>
      <c r="EK64" s="382">
        <f t="shared" si="83"/>
        <v>663.35743706842834</v>
      </c>
      <c r="EL64" s="382">
        <f t="shared" si="83"/>
        <v>681.93324366865806</v>
      </c>
      <c r="EM64" s="382">
        <f t="shared" si="83"/>
        <v>700.23954308121745</v>
      </c>
      <c r="EN64" s="382">
        <f t="shared" si="83"/>
        <v>718.2832037720159</v>
      </c>
      <c r="EO64" s="382">
        <f t="shared" si="83"/>
        <v>736.0711859389553</v>
      </c>
      <c r="EP64" s="382">
        <f t="shared" si="83"/>
        <v>753.61049708205337</v>
      </c>
      <c r="EQ64" s="382">
        <f t="shared" si="83"/>
        <v>770.90815366233551</v>
      </c>
      <c r="ER64" s="382">
        <f t="shared" si="83"/>
        <v>787.97114826266829</v>
      </c>
      <c r="ES64" s="382">
        <f t="shared" si="83"/>
        <v>804.80642168712473</v>
      </c>
      <c r="ET64" s="382">
        <f t="shared" si="83"/>
        <v>821.42083946640003</v>
      </c>
      <c r="EU64" s="382">
        <f t="shared" si="83"/>
        <v>837.82117227239758</v>
      </c>
      <c r="EV64" s="382">
        <f t="shared" si="83"/>
        <v>854.01407978316058</v>
      </c>
      <c r="EW64" s="521"/>
      <c r="EX64" s="252"/>
      <c r="EY64" s="515">
        <f t="shared" si="63"/>
        <v>530</v>
      </c>
      <c r="EZ64" s="524">
        <v>53000</v>
      </c>
      <c r="FA64" s="382">
        <f t="shared" si="80"/>
        <v>301.58768303488023</v>
      </c>
      <c r="FB64" s="382">
        <f t="shared" si="80"/>
        <v>311.85032694249446</v>
      </c>
      <c r="FC64" s="382">
        <f t="shared" si="80"/>
        <v>322.28670172177101</v>
      </c>
      <c r="FD64" s="382">
        <f t="shared" si="80"/>
        <v>332.89478903849272</v>
      </c>
      <c r="FE64" s="382">
        <f t="shared" si="80"/>
        <v>343.67182042118804</v>
      </c>
      <c r="FF64" s="382">
        <f t="shared" si="80"/>
        <v>354.61433144641023</v>
      </c>
      <c r="FG64" s="382">
        <f t="shared" si="80"/>
        <v>365.71822736065724</v>
      </c>
      <c r="FH64" s="382">
        <f t="shared" si="80"/>
        <v>376.97885752240842</v>
      </c>
      <c r="FI64" s="382">
        <f t="shared" si="80"/>
        <v>388.39109587086591</v>
      </c>
      <c r="FJ64" s="382">
        <f t="shared" si="80"/>
        <v>399.94942462234485</v>
      </c>
      <c r="FK64" s="382">
        <f t="shared" si="80"/>
        <v>411.64801854242745</v>
      </c>
      <c r="FL64" s="382">
        <f t="shared" si="80"/>
        <v>423.48082741260163</v>
      </c>
      <c r="FM64" s="382">
        <f t="shared" si="80"/>
        <v>435.44165466860943</v>
      </c>
      <c r="FN64" s="382">
        <f t="shared" si="80"/>
        <v>447.5242305970832</v>
      </c>
      <c r="FO64" s="382">
        <f t="shared" si="80"/>
        <v>459.72227890259222</v>
      </c>
      <c r="FP64" s="382">
        <f t="shared" si="78"/>
        <v>472.02957586960645</v>
      </c>
      <c r="FQ64" s="382">
        <f t="shared" si="78"/>
        <v>484.44000172067115</v>
      </c>
      <c r="FR64" s="382">
        <f t="shared" si="78"/>
        <v>496.94758409823805</v>
      </c>
      <c r="FS64" s="382">
        <f t="shared" si="78"/>
        <v>509.54653386501809</v>
      </c>
      <c r="FT64" s="382">
        <f t="shared" si="78"/>
        <v>522.23127362432479</v>
      </c>
      <c r="FU64" s="382">
        <f t="shared" si="78"/>
        <v>534.99645951011917</v>
      </c>
      <c r="FV64" s="382">
        <f t="shared" si="78"/>
        <v>547.83699689200694</v>
      </c>
      <c r="FW64" s="382">
        <f t="shared" si="78"/>
        <v>560.74805069085232</v>
      </c>
      <c r="FX64" s="382">
        <f t="shared" si="78"/>
        <v>573.72505101426736</v>
      </c>
      <c r="FY64" s="382">
        <f t="shared" si="78"/>
        <v>586.76369480633809</v>
      </c>
      <c r="FZ64" s="382">
        <f t="shared" si="78"/>
        <v>599.85994417025859</v>
      </c>
      <c r="GA64" s="382">
        <f t="shared" si="78"/>
        <v>613.01002197278558</v>
      </c>
      <c r="GB64" s="382">
        <f t="shared" si="78"/>
        <v>626.21040528128265</v>
      </c>
      <c r="GC64" s="382">
        <f t="shared" si="78"/>
        <v>639.45781712205257</v>
      </c>
      <c r="GD64" s="382">
        <f t="shared" si="78"/>
        <v>652.74921698613434</v>
      </c>
      <c r="GE64" s="382">
        <f t="shared" si="76"/>
        <v>666.08179044825079</v>
      </c>
      <c r="GF64" s="382">
        <f t="shared" si="76"/>
        <v>679.45293820782774</v>
      </c>
      <c r="GG64" s="382">
        <f t="shared" si="76"/>
        <v>692.86026480902592</v>
      </c>
      <c r="GH64" s="382">
        <f t="shared" si="76"/>
        <v>706.3015672500685</v>
      </c>
      <c r="GI64" s="382">
        <f t="shared" si="76"/>
        <v>719.7748236509849</v>
      </c>
      <c r="GJ64" s="382">
        <f t="shared" si="76"/>
        <v>733.27818211312569</v>
      </c>
      <c r="GK64" s="382">
        <f t="shared" si="76"/>
        <v>746.80994987314557</v>
      </c>
      <c r="GL64" s="382">
        <f t="shared" si="76"/>
        <v>760.36858282820549</v>
      </c>
      <c r="GM64" s="382">
        <f t="shared" si="76"/>
        <v>773.95267548746983</v>
      </c>
      <c r="GN64" s="382">
        <f t="shared" si="76"/>
        <v>787.56095138705678</v>
      </c>
      <c r="GO64" s="511"/>
      <c r="GP64" s="521"/>
      <c r="GQ64" s="524">
        <v>53000</v>
      </c>
      <c r="GR64" s="583">
        <f t="shared" si="81"/>
        <v>10.688494160763371</v>
      </c>
      <c r="GS64" s="477">
        <f t="shared" si="81"/>
        <v>5.0466722956433552</v>
      </c>
      <c r="GT64" s="477">
        <f t="shared" si="81"/>
        <v>3.1700870433419666</v>
      </c>
      <c r="GU64" s="477">
        <f t="shared" si="81"/>
        <v>2.2348995099480358</v>
      </c>
      <c r="GV64" s="477">
        <f t="shared" si="81"/>
        <v>1.6763330336919526</v>
      </c>
      <c r="GW64" s="477">
        <f t="shared" si="81"/>
        <v>1.306121179688561</v>
      </c>
      <c r="GX64" s="477">
        <f t="shared" si="81"/>
        <v>1.0435718528943057</v>
      </c>
      <c r="GY64" s="477">
        <f t="shared" si="81"/>
        <v>0.84833341959612163</v>
      </c>
      <c r="GZ64" s="477">
        <f t="shared" si="81"/>
        <v>0.6979834891622303</v>
      </c>
      <c r="HA64" s="477">
        <f t="shared" si="81"/>
        <v>0.57906448455477433</v>
      </c>
      <c r="HB64" s="477">
        <f t="shared" si="81"/>
        <v>0.48300894467680061</v>
      </c>
      <c r="HC64" s="477">
        <f t="shared" si="81"/>
        <v>0.40410220582765705</v>
      </c>
      <c r="HD64" s="477">
        <f t="shared" si="81"/>
        <v>0.33838540360637592</v>
      </c>
      <c r="HE64" s="477">
        <f t="shared" si="81"/>
        <v>0.28302862769841697</v>
      </c>
      <c r="HF64" s="477">
        <f t="shared" si="81"/>
        <v>0.23595481867392915</v>
      </c>
      <c r="HG64" s="477">
        <f t="shared" si="81"/>
        <v>0.19560470213699202</v>
      </c>
      <c r="HH64" s="477">
        <f t="shared" si="79"/>
        <v>0.16078468209597929</v>
      </c>
      <c r="HI64" s="477">
        <f t="shared" si="79"/>
        <v>0.13056542870678084</v>
      </c>
      <c r="HJ64" s="477">
        <f t="shared" si="79"/>
        <v>0.10421248145098422</v>
      </c>
      <c r="HK64" s="477">
        <f t="shared" si="79"/>
        <v>8.1137661005059966E-2</v>
      </c>
      <c r="HL64" s="477">
        <f t="shared" si="79"/>
        <v>6.0864352810322389E-2</v>
      </c>
      <c r="HM64" s="477">
        <f t="shared" si="79"/>
        <v>4.3002248312696299E-2</v>
      </c>
      <c r="HN64" s="477">
        <f t="shared" si="79"/>
        <v>2.7228665480145881E-2</v>
      </c>
      <c r="HO64" s="477">
        <f t="shared" si="79"/>
        <v>1.3274529910705858E-2</v>
      </c>
      <c r="HP64" s="477">
        <f t="shared" si="79"/>
        <v>9.1371199487324715E-4</v>
      </c>
      <c r="HQ64" s="477">
        <f t="shared" si="79"/>
        <v>1.0045182894758775E-2</v>
      </c>
      <c r="HR64" s="477">
        <f t="shared" si="79"/>
        <v>1.9765206581964078E-2</v>
      </c>
      <c r="HS64" s="477">
        <f t="shared" si="79"/>
        <v>2.8386096454097488E-2</v>
      </c>
      <c r="HT64" s="477">
        <f t="shared" si="79"/>
        <v>3.6028268638993804E-2</v>
      </c>
      <c r="HU64" s="477">
        <f t="shared" si="45"/>
        <v>4.2796016990636461E-2</v>
      </c>
      <c r="HV64" s="477">
        <f t="shared" si="45"/>
        <v>4.8780096711854598E-2</v>
      </c>
      <c r="HW64" s="477">
        <f t="shared" si="45"/>
        <v>5.4059826765088796E-2</v>
      </c>
      <c r="HX64" s="477">
        <f t="shared" si="45"/>
        <v>5.8704812734665303E-2</v>
      </c>
      <c r="HY64" s="477">
        <f t="shared" si="45"/>
        <v>6.2776367918391474E-2</v>
      </c>
      <c r="HZ64" s="477">
        <f t="shared" si="45"/>
        <v>6.6328692683340656E-2</v>
      </c>
      <c r="IA64" s="477">
        <f t="shared" si="45"/>
        <v>6.9409858812889969E-2</v>
      </c>
      <c r="IB64" s="477">
        <f t="shared" si="45"/>
        <v>7.2062635499851632E-2</v>
      </c>
      <c r="IC64" s="477">
        <f t="shared" si="45"/>
        <v>7.4325185952007808E-2</v>
      </c>
      <c r="ID64" s="477">
        <f t="shared" si="45"/>
        <v>7.6231657659950408E-2</v>
      </c>
      <c r="IE64" s="477">
        <f t="shared" si="46"/>
        <v>7.7812684789666076E-2</v>
      </c>
    </row>
    <row r="65" spans="1:320">
      <c r="J65" s="252"/>
      <c r="K65" s="499">
        <v>48000</v>
      </c>
      <c r="L65" s="382">
        <f t="shared" si="66"/>
        <v>14.6304</v>
      </c>
      <c r="M65" s="382">
        <v>480</v>
      </c>
      <c r="N65" s="493"/>
      <c r="O65" s="263"/>
      <c r="P65" s="383">
        <f t="shared" si="71"/>
        <v>-26.500002288000502</v>
      </c>
      <c r="Q65" s="383">
        <f t="shared" si="67"/>
        <v>246.64999771199948</v>
      </c>
      <c r="R65" s="382">
        <f t="shared" si="68"/>
        <v>611.99396506208791</v>
      </c>
      <c r="S65" s="263">
        <f t="shared" si="74"/>
        <v>0.14802567036258255</v>
      </c>
      <c r="T65" s="492"/>
      <c r="U65" s="492"/>
      <c r="V65" s="279"/>
      <c r="X65" s="524">
        <v>54000</v>
      </c>
      <c r="Y65" s="410">
        <f t="shared" si="77"/>
        <v>4.3185702796738661E-2</v>
      </c>
      <c r="Z65" s="410">
        <f t="shared" si="77"/>
        <v>8.6317834153604764E-2</v>
      </c>
      <c r="AA65" s="410">
        <f t="shared" si="77"/>
        <v>0.12934348375875973</v>
      </c>
      <c r="AB65" s="410">
        <f t="shared" si="77"/>
        <v>0.172211042012202</v>
      </c>
      <c r="AC65" s="410">
        <f t="shared" si="77"/>
        <v>0.21487079786455554</v>
      </c>
      <c r="AD65" s="410">
        <f t="shared" si="77"/>
        <v>0.25727547726128414</v>
      </c>
      <c r="AE65" s="410">
        <f t="shared" si="77"/>
        <v>0.29938070804998235</v>
      </c>
      <c r="AF65" s="410">
        <f t="shared" si="77"/>
        <v>0.34114540134151083</v>
      </c>
      <c r="AG65" s="410">
        <f t="shared" si="77"/>
        <v>0.38253204370897526</v>
      </c>
      <c r="AH65" s="410">
        <f t="shared" si="77"/>
        <v>0.42350689890742105</v>
      </c>
      <c r="AI65" s="410">
        <f t="shared" si="77"/>
        <v>0.46404012169845615</v>
      </c>
      <c r="AJ65" s="410">
        <f t="shared" si="77"/>
        <v>0.50410578964036679</v>
      </c>
      <c r="AK65" s="410">
        <f t="shared" si="77"/>
        <v>0.5436818612178389</v>
      </c>
      <c r="AL65" s="410">
        <f t="shared" si="77"/>
        <v>0.58275007038785187</v>
      </c>
      <c r="AM65" s="410">
        <f t="shared" si="77"/>
        <v>0.62129576853637136</v>
      </c>
      <c r="AN65" s="410">
        <f t="shared" si="77"/>
        <v>0.65930772505973623</v>
      </c>
      <c r="AO65" s="410">
        <f t="shared" ref="AO65:BL65" si="84">SQRT(5*((((1/$S71)*(((1+0.2*(AO$10/$R$11)^2)^3.5)-1))+1)^(1/3.5)-1))</f>
        <v>0.69677789742791485</v>
      </c>
      <c r="AP65" s="410">
        <f t="shared" si="84"/>
        <v>0.73370118079333502</v>
      </c>
      <c r="AQ65" s="410">
        <f t="shared" si="84"/>
        <v>0.77007514611820971</v>
      </c>
      <c r="AR65" s="410">
        <f t="shared" si="84"/>
        <v>0.80589977453313189</v>
      </c>
      <c r="AS65" s="410">
        <f t="shared" si="84"/>
        <v>0.84117719431759175</v>
      </c>
      <c r="AT65" s="410">
        <f t="shared" si="84"/>
        <v>0.87591142559337765</v>
      </c>
      <c r="AU65" s="410">
        <f t="shared" si="84"/>
        <v>0.91010813660593648</v>
      </c>
      <c r="AV65" s="410">
        <f t="shared" si="84"/>
        <v>0.94377441437594722</v>
      </c>
      <c r="AW65" s="410">
        <f t="shared" si="84"/>
        <v>0.97691855155510676</v>
      </c>
      <c r="AX65" s="410">
        <f t="shared" si="84"/>
        <v>1.0095498505238463</v>
      </c>
      <c r="AY65" s="410">
        <f t="shared" si="84"/>
        <v>1.0416784451205339</v>
      </c>
      <c r="AZ65" s="410">
        <f t="shared" si="84"/>
        <v>1.0733151398819343</v>
      </c>
      <c r="BA65" s="410">
        <f t="shared" si="84"/>
        <v>1.1044712662878817</v>
      </c>
      <c r="BB65" s="410">
        <f t="shared" si="84"/>
        <v>1.135158555223047</v>
      </c>
      <c r="BC65" s="410">
        <f t="shared" si="84"/>
        <v>1.1653890246780965</v>
      </c>
      <c r="BD65" s="410">
        <f t="shared" si="84"/>
        <v>1.1951748815949341</v>
      </c>
      <c r="BE65" s="410">
        <f t="shared" si="84"/>
        <v>1.2245284367013194</v>
      </c>
      <c r="BF65" s="410">
        <f t="shared" si="84"/>
        <v>1.2534620311655045</v>
      </c>
      <c r="BG65" s="410">
        <f t="shared" si="84"/>
        <v>1.2819879739205713</v>
      </c>
      <c r="BH65" s="410">
        <f t="shared" si="84"/>
        <v>1.3101184885513046</v>
      </c>
      <c r="BI65" s="410">
        <f t="shared" si="84"/>
        <v>1.3378656686960448</v>
      </c>
      <c r="BJ65" s="410">
        <f t="shared" si="84"/>
        <v>1.365241440986003</v>
      </c>
      <c r="BK65" s="410">
        <f t="shared" si="84"/>
        <v>1.3922575346202337</v>
      </c>
      <c r="BL65" s="410">
        <f t="shared" si="84"/>
        <v>1.4189254567521117</v>
      </c>
      <c r="BM65" s="253"/>
      <c r="BN65" s="252"/>
      <c r="BO65" s="537">
        <f t="shared" si="59"/>
        <v>540</v>
      </c>
      <c r="BP65" s="524">
        <v>54000</v>
      </c>
      <c r="BQ65" s="382">
        <f t="shared" si="72"/>
        <v>246.74199840414801</v>
      </c>
      <c r="BR65" s="382">
        <f t="shared" si="72"/>
        <v>247.01754411834818</v>
      </c>
      <c r="BS65" s="382">
        <f t="shared" si="72"/>
        <v>247.47527562023672</v>
      </c>
      <c r="BT65" s="382">
        <f t="shared" si="72"/>
        <v>248.11295989717109</v>
      </c>
      <c r="BU65" s="382">
        <f t="shared" si="72"/>
        <v>248.92753714157064</v>
      </c>
      <c r="BV65" s="382">
        <f t="shared" si="72"/>
        <v>249.91518349200769</v>
      </c>
      <c r="BW65" s="382">
        <f t="shared" si="72"/>
        <v>251.07138678701457</v>
      </c>
      <c r="BX65" s="382">
        <f t="shared" si="72"/>
        <v>252.3910321777131</v>
      </c>
      <c r="BY65" s="382">
        <f t="shared" si="72"/>
        <v>253.86849425605578</v>
      </c>
      <c r="BZ65" s="382">
        <f t="shared" si="72"/>
        <v>255.49773237844136</v>
      </c>
      <c r="CA65" s="382">
        <f t="shared" si="72"/>
        <v>257.27238607361312</v>
      </c>
      <c r="CB65" s="382">
        <f t="shared" si="72"/>
        <v>259.18586777957</v>
      </c>
      <c r="CC65" s="382">
        <f t="shared" si="72"/>
        <v>261.23145061023655</v>
      </c>
      <c r="CD65" s="382">
        <f t="shared" si="72"/>
        <v>263.40234936161204</v>
      </c>
      <c r="CE65" s="382">
        <f t="shared" si="72"/>
        <v>265.69179348598118</v>
      </c>
      <c r="CF65" s="382">
        <f t="shared" si="72"/>
        <v>268.09309125612231</v>
      </c>
      <c r="CG65" s="382">
        <f t="shared" ref="CG65:CJ76" si="85">$Q71*(1+0.2*AO65^2)</f>
        <v>270.59968478334764</v>
      </c>
      <c r="CH65" s="382">
        <f t="shared" si="85"/>
        <v>273.20519592733473</v>
      </c>
      <c r="CI65" s="382">
        <f t="shared" si="85"/>
        <v>275.90346343453632</v>
      </c>
      <c r="CJ65" s="382">
        <f t="shared" si="85"/>
        <v>278.68857186521052</v>
      </c>
      <c r="CK65" s="382">
        <f t="shared" si="82"/>
        <v>281.5548730218112</v>
      </c>
      <c r="CL65" s="382">
        <f t="shared" si="82"/>
        <v>284.49700068209535</v>
      </c>
      <c r="CM65" s="382">
        <f t="shared" si="82"/>
        <v>287.50987947917531</v>
      </c>
      <c r="CN65" s="382">
        <f t="shared" si="82"/>
        <v>290.58872876863899</v>
      </c>
      <c r="CO65" s="382">
        <f t="shared" si="82"/>
        <v>293.72906229013654</v>
      </c>
      <c r="CP65" s="382">
        <f t="shared" si="82"/>
        <v>296.92668437678952</v>
      </c>
      <c r="CQ65" s="382">
        <f t="shared" si="82"/>
        <v>300.17768339826779</v>
      </c>
      <c r="CR65" s="382">
        <f t="shared" si="82"/>
        <v>303.47842304886564</v>
      </c>
      <c r="CS65" s="382">
        <f t="shared" si="82"/>
        <v>306.8255320152735</v>
      </c>
      <c r="CT65" s="382">
        <f t="shared" si="82"/>
        <v>310.21589248366428</v>
      </c>
      <c r="CU65" s="382">
        <f t="shared" si="82"/>
        <v>313.64662787470365</v>
      </c>
      <c r="CV65" s="382">
        <f t="shared" si="82"/>
        <v>317.11509012972812</v>
      </c>
      <c r="CW65" s="382">
        <f t="shared" si="82"/>
        <v>320.61884681251632</v>
      </c>
      <c r="CX65" s="382">
        <f t="shared" si="82"/>
        <v>324.15566823911661</v>
      </c>
      <c r="CY65" s="382">
        <f t="shared" si="82"/>
        <v>327.72351480304985</v>
      </c>
      <c r="CZ65" s="382">
        <f t="shared" si="82"/>
        <v>331.32052462455817</v>
      </c>
      <c r="DA65" s="382">
        <f t="shared" si="82"/>
        <v>334.94500161991527</v>
      </c>
      <c r="DB65" s="382">
        <f t="shared" si="82"/>
        <v>338.59540405959842</v>
      </c>
      <c r="DC65" s="382">
        <f t="shared" si="82"/>
        <v>342.2703336617231</v>
      </c>
      <c r="DD65" s="382">
        <f t="shared" si="82"/>
        <v>345.96852524893114</v>
      </c>
      <c r="DE65" s="521"/>
      <c r="DF65" s="252"/>
      <c r="DG65" s="537">
        <f t="shared" si="61"/>
        <v>540</v>
      </c>
      <c r="DH65" s="524">
        <v>54000</v>
      </c>
      <c r="DI65" s="382">
        <f t="shared" si="73"/>
        <v>26.429389488568994</v>
      </c>
      <c r="DJ65" s="382">
        <f t="shared" si="73"/>
        <v>52.82599357923629</v>
      </c>
      <c r="DK65" s="382">
        <f t="shared" si="73"/>
        <v>79.157431480467139</v>
      </c>
      <c r="DL65" s="382">
        <f t="shared" si="73"/>
        <v>105.3921184285213</v>
      </c>
      <c r="DM65" s="382">
        <f t="shared" si="73"/>
        <v>131.49963156118375</v>
      </c>
      <c r="DN65" s="382">
        <f t="shared" si="73"/>
        <v>157.45103944237431</v>
      </c>
      <c r="DO65" s="382">
        <f t="shared" si="73"/>
        <v>183.21918658260404</v>
      </c>
      <c r="DP65" s="382">
        <f t="shared" si="73"/>
        <v>208.77892682968854</v>
      </c>
      <c r="DQ65" s="382">
        <f t="shared" si="73"/>
        <v>234.10730219275968</v>
      </c>
      <c r="DR65" s="382">
        <f t="shared" si="73"/>
        <v>259.18366629350146</v>
      </c>
      <c r="DS65" s="382">
        <f t="shared" si="73"/>
        <v>283.989754026132</v>
      </c>
      <c r="DT65" s="382">
        <f t="shared" si="73"/>
        <v>308.50970101276289</v>
      </c>
      <c r="DU65" s="382">
        <f t="shared" si="73"/>
        <v>332.73001797904101</v>
      </c>
      <c r="DV65" s="382">
        <f t="shared" si="73"/>
        <v>356.6395262168723</v>
      </c>
      <c r="DW65" s="382">
        <f t="shared" si="73"/>
        <v>380.22926086287112</v>
      </c>
      <c r="DX65" s="382">
        <f t="shared" si="73"/>
        <v>403.49234885537288</v>
      </c>
      <c r="DY65" s="382">
        <f t="shared" ref="DY65:EB76" si="86">AO65*$R71</f>
        <v>426.42386821453437</v>
      </c>
      <c r="DZ65" s="382">
        <f t="shared" si="86"/>
        <v>449.02069480444891</v>
      </c>
      <c r="EA65" s="382">
        <f t="shared" si="86"/>
        <v>471.28134206864985</v>
      </c>
      <c r="EB65" s="382">
        <f t="shared" si="86"/>
        <v>493.20579845917405</v>
      </c>
      <c r="EC65" s="382">
        <f t="shared" si="83"/>
        <v>514.79536647022542</v>
      </c>
      <c r="ED65" s="382">
        <f t="shared" si="83"/>
        <v>536.05250639207713</v>
      </c>
      <c r="EE65" s="382">
        <f t="shared" si="83"/>
        <v>556.98068715673537</v>
      </c>
      <c r="EF65" s="382">
        <f t="shared" si="83"/>
        <v>577.58424597808596</v>
      </c>
      <c r="EG65" s="382">
        <f t="shared" si="83"/>
        <v>597.86825790892158</v>
      </c>
      <c r="EH65" s="382">
        <f t="shared" si="83"/>
        <v>617.8384159499268</v>
      </c>
      <c r="EI65" s="382">
        <f t="shared" si="83"/>
        <v>637.50092194902606</v>
      </c>
      <c r="EJ65" s="382">
        <f t="shared" si="83"/>
        <v>656.86238821751454</v>
      </c>
      <c r="EK65" s="382">
        <f t="shared" si="83"/>
        <v>675.92974955266584</v>
      </c>
      <c r="EL65" s="382">
        <f t="shared" si="83"/>
        <v>694.71018518510357</v>
      </c>
      <c r="EM65" s="382">
        <f t="shared" si="83"/>
        <v>713.21105005258767</v>
      </c>
      <c r="EN65" s="382">
        <f t="shared" si="83"/>
        <v>731.43981472989515</v>
      </c>
      <c r="EO65" s="382">
        <f t="shared" si="83"/>
        <v>749.4040133081204</v>
      </c>
      <c r="EP65" s="382">
        <f t="shared" si="83"/>
        <v>767.11119850775549</v>
      </c>
      <c r="EQ65" s="382">
        <f t="shared" si="83"/>
        <v>784.56890332156297</v>
      </c>
      <c r="ER65" s="382">
        <f t="shared" si="83"/>
        <v>801.78460850966258</v>
      </c>
      <c r="ES65" s="382">
        <f t="shared" si="83"/>
        <v>818.76571530573415</v>
      </c>
      <c r="ET65" s="382">
        <f t="shared" si="83"/>
        <v>835.51952273610243</v>
      </c>
      <c r="EU65" s="382">
        <f t="shared" si="83"/>
        <v>852.05320899980393</v>
      </c>
      <c r="EV65" s="382">
        <f t="shared" si="83"/>
        <v>868.37381640525894</v>
      </c>
      <c r="EW65" s="521"/>
      <c r="EX65" s="252"/>
      <c r="EY65" s="515">
        <f t="shared" si="63"/>
        <v>540</v>
      </c>
      <c r="EZ65" s="524">
        <v>54000</v>
      </c>
      <c r="FA65" s="382">
        <f t="shared" si="80"/>
        <v>307.59199840414806</v>
      </c>
      <c r="FB65" s="382">
        <f t="shared" si="80"/>
        <v>317.86754411834818</v>
      </c>
      <c r="FC65" s="382">
        <f t="shared" si="80"/>
        <v>328.32527562023677</v>
      </c>
      <c r="FD65" s="382">
        <f t="shared" si="80"/>
        <v>338.96295989717112</v>
      </c>
      <c r="FE65" s="382">
        <f t="shared" si="80"/>
        <v>349.77753714157063</v>
      </c>
      <c r="FF65" s="382">
        <f t="shared" si="80"/>
        <v>360.76518349200774</v>
      </c>
      <c r="FG65" s="382">
        <f t="shared" si="80"/>
        <v>371.92138678701463</v>
      </c>
      <c r="FH65" s="382">
        <f t="shared" si="80"/>
        <v>383.24103217771312</v>
      </c>
      <c r="FI65" s="382">
        <f t="shared" si="80"/>
        <v>394.71849425605581</v>
      </c>
      <c r="FJ65" s="382">
        <f t="shared" si="80"/>
        <v>406.34773237844138</v>
      </c>
      <c r="FK65" s="382">
        <f t="shared" si="80"/>
        <v>418.12238607361314</v>
      </c>
      <c r="FL65" s="382">
        <f t="shared" si="80"/>
        <v>430.03586777957003</v>
      </c>
      <c r="FM65" s="382">
        <f t="shared" si="80"/>
        <v>442.08145061023657</v>
      </c>
      <c r="FN65" s="382">
        <f t="shared" si="80"/>
        <v>454.25234936161206</v>
      </c>
      <c r="FO65" s="382">
        <f t="shared" si="80"/>
        <v>466.5417934859812</v>
      </c>
      <c r="FP65" s="382">
        <f t="shared" si="78"/>
        <v>478.94309125612233</v>
      </c>
      <c r="FQ65" s="382">
        <f t="shared" si="78"/>
        <v>491.44968478334766</v>
      </c>
      <c r="FR65" s="382">
        <f t="shared" si="78"/>
        <v>504.05519592733475</v>
      </c>
      <c r="FS65" s="382">
        <f t="shared" si="78"/>
        <v>516.75346343453634</v>
      </c>
      <c r="FT65" s="382">
        <f t="shared" si="78"/>
        <v>529.53857186521054</v>
      </c>
      <c r="FU65" s="382">
        <f t="shared" si="78"/>
        <v>542.40487302181123</v>
      </c>
      <c r="FV65" s="382">
        <f t="shared" si="78"/>
        <v>555.34700068209531</v>
      </c>
      <c r="FW65" s="382">
        <f t="shared" si="78"/>
        <v>568.35987947917533</v>
      </c>
      <c r="FX65" s="382">
        <f t="shared" si="78"/>
        <v>581.43872876863907</v>
      </c>
      <c r="FY65" s="382">
        <f t="shared" si="78"/>
        <v>594.57906229013656</v>
      </c>
      <c r="FZ65" s="382">
        <f t="shared" si="78"/>
        <v>607.77668437678949</v>
      </c>
      <c r="GA65" s="382">
        <f t="shared" si="78"/>
        <v>621.02768339826775</v>
      </c>
      <c r="GB65" s="382">
        <f t="shared" si="78"/>
        <v>634.32842304886572</v>
      </c>
      <c r="GC65" s="382">
        <f t="shared" si="78"/>
        <v>647.67553201527357</v>
      </c>
      <c r="GD65" s="382">
        <f t="shared" si="78"/>
        <v>661.06589248366436</v>
      </c>
      <c r="GE65" s="382">
        <f t="shared" si="76"/>
        <v>674.49662787470368</v>
      </c>
      <c r="GF65" s="382">
        <f t="shared" si="76"/>
        <v>687.9650901297282</v>
      </c>
      <c r="GG65" s="382">
        <f t="shared" si="76"/>
        <v>701.4688468125164</v>
      </c>
      <c r="GH65" s="382">
        <f t="shared" si="76"/>
        <v>715.00566823911663</v>
      </c>
      <c r="GI65" s="382">
        <f t="shared" si="76"/>
        <v>728.57351480304987</v>
      </c>
      <c r="GJ65" s="382">
        <f t="shared" si="76"/>
        <v>742.1705246245582</v>
      </c>
      <c r="GK65" s="382">
        <f t="shared" si="76"/>
        <v>755.7950016199153</v>
      </c>
      <c r="GL65" s="382">
        <f t="shared" si="76"/>
        <v>769.44540405959845</v>
      </c>
      <c r="GM65" s="382">
        <f t="shared" si="76"/>
        <v>783.12033366172318</v>
      </c>
      <c r="GN65" s="382">
        <f t="shared" si="76"/>
        <v>796.81852524893111</v>
      </c>
      <c r="GO65" s="511"/>
      <c r="GP65" s="521"/>
      <c r="GQ65" s="524">
        <v>54000</v>
      </c>
      <c r="GR65" s="583">
        <f t="shared" si="81"/>
        <v>10.63825590966394</v>
      </c>
      <c r="GS65" s="477">
        <f t="shared" si="81"/>
        <v>5.0172563274472655</v>
      </c>
      <c r="GT65" s="477">
        <f t="shared" si="81"/>
        <v>3.1477504951793969</v>
      </c>
      <c r="GU65" s="477">
        <f t="shared" si="81"/>
        <v>2.2162078621378263</v>
      </c>
      <c r="GV65" s="477">
        <f t="shared" si="81"/>
        <v>1.6599126779973312</v>
      </c>
      <c r="GW65" s="477">
        <f t="shared" si="81"/>
        <v>1.2912848639785868</v>
      </c>
      <c r="GX65" s="477">
        <f t="shared" si="81"/>
        <v>1.0299259795007034</v>
      </c>
      <c r="GY65" s="477">
        <f t="shared" si="81"/>
        <v>0.83563081771342795</v>
      </c>
      <c r="GZ65" s="477">
        <f t="shared" si="81"/>
        <v>0.68605801937374777</v>
      </c>
      <c r="HA65" s="477">
        <f t="shared" si="81"/>
        <v>0.56779838092995516</v>
      </c>
      <c r="HB65" s="477">
        <f t="shared" si="81"/>
        <v>0.47231504005295416</v>
      </c>
      <c r="HC65" s="477">
        <f t="shared" si="81"/>
        <v>0.39391359937099568</v>
      </c>
      <c r="HD65" s="477">
        <f t="shared" si="81"/>
        <v>0.32864913510173199</v>
      </c>
      <c r="HE65" s="477">
        <f t="shared" si="81"/>
        <v>0.2737016398047295</v>
      </c>
      <c r="HF65" s="477">
        <f t="shared" si="81"/>
        <v>0.2270012897672242</v>
      </c>
      <c r="HG65" s="477">
        <f t="shared" si="81"/>
        <v>0.18699423326065071</v>
      </c>
      <c r="HH65" s="477">
        <f t="shared" si="79"/>
        <v>0.15249103395895919</v>
      </c>
      <c r="HI65" s="477">
        <f t="shared" si="79"/>
        <v>0.12256562283137903</v>
      </c>
      <c r="HJ65" s="477">
        <f t="shared" si="79"/>
        <v>9.6486148096358831E-2</v>
      </c>
      <c r="HK65" s="477">
        <f t="shared" si="79"/>
        <v>7.3666557691624543E-2</v>
      </c>
      <c r="HL65" s="477">
        <f t="shared" si="79"/>
        <v>5.3632002830357024E-2</v>
      </c>
      <c r="HM65" s="477">
        <f t="shared" si="79"/>
        <v>3.5993664911447842E-2</v>
      </c>
      <c r="HN65" s="477">
        <f t="shared" si="79"/>
        <v>2.0430138036793073E-2</v>
      </c>
      <c r="HO65" s="477">
        <f t="shared" si="79"/>
        <v>6.6734555476420472E-3</v>
      </c>
      <c r="HP65" s="477">
        <f t="shared" si="79"/>
        <v>5.5015391355432803E-3</v>
      </c>
      <c r="HQ65" s="477">
        <f t="shared" si="79"/>
        <v>1.6285377071717681E-2</v>
      </c>
      <c r="HR65" s="477">
        <f t="shared" si="79"/>
        <v>2.584033682711363E-2</v>
      </c>
      <c r="HS65" s="477">
        <f t="shared" si="79"/>
        <v>3.4305458149001045E-2</v>
      </c>
      <c r="HT65" s="477">
        <f t="shared" si="79"/>
        <v>4.1800523732075809E-2</v>
      </c>
      <c r="HU65" s="477">
        <f t="shared" si="45"/>
        <v>4.8429249230705872E-2</v>
      </c>
      <c r="HV65" s="477">
        <f t="shared" si="45"/>
        <v>5.4281859731462982E-2</v>
      </c>
      <c r="HW65" s="477">
        <f t="shared" si="45"/>
        <v>5.9437186388631609E-2</v>
      </c>
      <c r="HX65" s="477">
        <f t="shared" si="45"/>
        <v>6.3964384556738779E-2</v>
      </c>
      <c r="HY65" s="477">
        <f t="shared" si="45"/>
        <v>6.7924350954592497E-2</v>
      </c>
      <c r="HZ65" s="477">
        <f t="shared" si="45"/>
        <v>7.1370899715053907E-2</v>
      </c>
      <c r="IA65" s="477">
        <f t="shared" si="45"/>
        <v>7.4351743912761767E-2</v>
      </c>
      <c r="IB65" s="477">
        <f t="shared" si="45"/>
        <v>7.6909319123487044E-2</v>
      </c>
      <c r="IC65" s="477">
        <f t="shared" si="45"/>
        <v>7.9081477905063147E-2</v>
      </c>
      <c r="ID65" s="477">
        <f t="shared" si="45"/>
        <v>8.0902078191805282E-2</v>
      </c>
      <c r="IE65" s="477">
        <f t="shared" si="46"/>
        <v>8.240148402048765E-2</v>
      </c>
    </row>
    <row r="66" spans="1:320">
      <c r="J66" s="252"/>
      <c r="K66" s="499">
        <v>49000</v>
      </c>
      <c r="L66" s="382">
        <f t="shared" si="66"/>
        <v>14.935199999999998</v>
      </c>
      <c r="M66" s="382">
        <v>490</v>
      </c>
      <c r="N66" s="493"/>
      <c r="O66" s="263"/>
      <c r="P66" s="383">
        <f t="shared" si="71"/>
        <v>-26.500002288000502</v>
      </c>
      <c r="Q66" s="383">
        <f t="shared" si="67"/>
        <v>246.64999771199948</v>
      </c>
      <c r="R66" s="382">
        <f t="shared" si="68"/>
        <v>611.99396506208791</v>
      </c>
      <c r="S66" s="263">
        <f t="shared" si="74"/>
        <v>0.14107931757789605</v>
      </c>
      <c r="T66" s="492"/>
      <c r="U66" s="492"/>
      <c r="V66" s="279"/>
      <c r="X66" s="524">
        <v>55000</v>
      </c>
      <c r="Y66" s="410">
        <f t="shared" ref="Y66:BL72" si="87">SQRT(5*((((1/$S72)*(((1+0.2*(Y$10/$R$11)^2)^3.5)-1))+1)^(1/3.5)-1))</f>
        <v>4.4235592905876094E-2</v>
      </c>
      <c r="Z66" s="410">
        <f t="shared" si="87"/>
        <v>8.8413281289289519E-2</v>
      </c>
      <c r="AA66" s="410">
        <f t="shared" si="87"/>
        <v>0.13247591055123378</v>
      </c>
      <c r="AB66" s="410">
        <f t="shared" si="87"/>
        <v>0.17636780027344107</v>
      </c>
      <c r="AC66" s="410">
        <f t="shared" si="87"/>
        <v>0.22003541882396635</v>
      </c>
      <c r="AD66" s="410">
        <f t="shared" si="87"/>
        <v>0.26342798750781826</v>
      </c>
      <c r="AE66" s="410">
        <f t="shared" si="87"/>
        <v>0.30649799781537573</v>
      </c>
      <c r="AF66" s="410">
        <f t="shared" si="87"/>
        <v>0.34920163042147029</v>
      </c>
      <c r="AG66" s="410">
        <f t="shared" si="87"/>
        <v>0.3914990699624934</v>
      </c>
      <c r="AH66" s="410">
        <f t="shared" si="87"/>
        <v>0.43335471481859361</v>
      </c>
      <c r="AI66" s="410">
        <f t="shared" si="87"/>
        <v>0.47473728577698338</v>
      </c>
      <c r="AJ66" s="410">
        <f t="shared" si="87"/>
        <v>0.51561984127819027</v>
      </c>
      <c r="AK66" s="410">
        <f t="shared" si="87"/>
        <v>0.55597970979622957</v>
      </c>
      <c r="AL66" s="410">
        <f t="shared" si="87"/>
        <v>0.59579835173760487</v>
      </c>
      <c r="AM66" s="410">
        <f t="shared" si="87"/>
        <v>0.63506116411812696</v>
      </c>
      <c r="AN66" s="410">
        <f t="shared" si="87"/>
        <v>0.67375724131619952</v>
      </c>
      <c r="AO66" s="410">
        <f t="shared" si="87"/>
        <v>0.71187910457297876</v>
      </c>
      <c r="AP66" s="410">
        <f t="shared" si="87"/>
        <v>0.74942241179451374</v>
      </c>
      <c r="AQ66" s="410">
        <f t="shared" si="87"/>
        <v>0.78638565778358283</v>
      </c>
      <c r="AR66" s="410">
        <f t="shared" si="87"/>
        <v>0.82276987344494734</v>
      </c>
      <c r="AS66" s="410">
        <f t="shared" si="87"/>
        <v>0.85857833089329039</v>
      </c>
      <c r="AT66" s="410">
        <f t="shared" si="87"/>
        <v>0.89381625984379198</v>
      </c>
      <c r="AU66" s="410">
        <f t="shared" si="87"/>
        <v>0.9284905792467778</v>
      </c>
      <c r="AV66" s="410">
        <f t="shared" si="87"/>
        <v>0.96260964687920947</v>
      </c>
      <c r="AW66" s="410">
        <f t="shared" si="87"/>
        <v>0.99618302854465046</v>
      </c>
      <c r="AX66" s="410">
        <f t="shared" si="87"/>
        <v>1.0292212876615647</v>
      </c>
      <c r="AY66" s="410">
        <f t="shared" si="87"/>
        <v>1.0617357953271074</v>
      </c>
      <c r="AZ66" s="410">
        <f t="shared" si="87"/>
        <v>1.0937385604136531</v>
      </c>
      <c r="BA66" s="410">
        <f t="shared" si="87"/>
        <v>1.1252420788668387</v>
      </c>
      <c r="BB66" s="410">
        <f t="shared" si="87"/>
        <v>1.1562592011053132</v>
      </c>
      <c r="BC66" s="410">
        <f t="shared" si="87"/>
        <v>1.186803016252066</v>
      </c>
      <c r="BD66" s="410">
        <f t="shared" si="87"/>
        <v>1.2168867518352029</v>
      </c>
      <c r="BE66" s="410">
        <f t="shared" si="87"/>
        <v>1.2465236875647852</v>
      </c>
      <c r="BF66" s="410">
        <f t="shared" si="87"/>
        <v>1.2757270818065125</v>
      </c>
      <c r="BG66" s="410">
        <f t="shared" si="87"/>
        <v>1.3045101094201272</v>
      </c>
      <c r="BH66" s="410">
        <f t="shared" si="87"/>
        <v>1.3328858096999585</v>
      </c>
      <c r="BI66" s="410">
        <f t="shared" si="87"/>
        <v>1.3608670432388197</v>
      </c>
      <c r="BJ66" s="410">
        <f t="shared" si="87"/>
        <v>1.388466456628255</v>
      </c>
      <c r="BK66" s="410">
        <f t="shared" si="87"/>
        <v>1.4156964540029797</v>
      </c>
      <c r="BL66" s="410">
        <f t="shared" si="87"/>
        <v>1.4425691745317231</v>
      </c>
      <c r="BM66" s="253"/>
      <c r="BN66" s="252"/>
      <c r="BO66" s="537">
        <f t="shared" si="59"/>
        <v>550</v>
      </c>
      <c r="BP66" s="524">
        <v>55000</v>
      </c>
      <c r="BQ66" s="382">
        <f t="shared" si="72"/>
        <v>246.74652604734536</v>
      </c>
      <c r="BR66" s="382">
        <f t="shared" si="72"/>
        <v>247.03560579527283</v>
      </c>
      <c r="BS66" s="382">
        <f t="shared" si="72"/>
        <v>247.5157326369804</v>
      </c>
      <c r="BT66" s="382">
        <f t="shared" si="72"/>
        <v>248.18443699377806</v>
      </c>
      <c r="BU66" s="382">
        <f t="shared" si="72"/>
        <v>249.0383385243866</v>
      </c>
      <c r="BV66" s="382">
        <f t="shared" si="72"/>
        <v>250.07321872628197</v>
      </c>
      <c r="BW66" s="382">
        <f t="shared" si="72"/>
        <v>251.28410831706833</v>
      </c>
      <c r="BX66" s="382">
        <f t="shared" si="72"/>
        <v>252.66538559892791</v>
      </c>
      <c r="BY66" s="382">
        <f t="shared" si="72"/>
        <v>254.21088181134368</v>
      </c>
      <c r="BZ66" s="382">
        <f t="shared" si="72"/>
        <v>255.91398954190589</v>
      </c>
      <c r="CA66" s="382">
        <f t="shared" si="72"/>
        <v>257.76777055557284</v>
      </c>
      <c r="CB66" s="382">
        <f t="shared" si="72"/>
        <v>259.76505986644526</v>
      </c>
      <c r="CC66" s="382">
        <f t="shared" si="72"/>
        <v>261.89856345254168</v>
      </c>
      <c r="CD66" s="382">
        <f t="shared" si="72"/>
        <v>264.16094764334963</v>
      </c>
      <c r="CE66" s="382">
        <f t="shared" si="72"/>
        <v>266.54491883894701</v>
      </c>
      <c r="CF66" s="382">
        <f t="shared" si="72"/>
        <v>269.04329280602178</v>
      </c>
      <c r="CG66" s="382">
        <f t="shared" si="85"/>
        <v>271.64905331059839</v>
      </c>
      <c r="CH66" s="382">
        <f t="shared" si="85"/>
        <v>274.35540027262005</v>
      </c>
      <c r="CI66" s="382">
        <f t="shared" si="85"/>
        <v>277.15578795754999</v>
      </c>
      <c r="CJ66" s="382">
        <f t="shared" si="85"/>
        <v>280.04395395734315</v>
      </c>
      <c r="CK66" s="382">
        <f t="shared" si="82"/>
        <v>283.01393986596463</v>
      </c>
      <c r="CL66" s="382">
        <f t="shared" si="82"/>
        <v>286.0601046352146</v>
      </c>
      <c r="CM66" s="382">
        <f t="shared" si="82"/>
        <v>289.17713161865316</v>
      </c>
      <c r="CN66" s="382">
        <f t="shared" si="82"/>
        <v>292.36003028860762</v>
      </c>
      <c r="CO66" s="382">
        <f t="shared" si="82"/>
        <v>295.60413355624411</v>
      </c>
      <c r="CP66" s="382">
        <f t="shared" si="82"/>
        <v>298.90509154853805</v>
      </c>
      <c r="CQ66" s="382">
        <f t="shared" si="82"/>
        <v>302.25886260771614</v>
      </c>
      <c r="CR66" s="382">
        <f t="shared" si="82"/>
        <v>305.66170218555652</v>
      </c>
      <c r="CS66" s="382">
        <f t="shared" si="82"/>
        <v>309.11015021207311</v>
      </c>
      <c r="CT66" s="382">
        <f t="shared" si="82"/>
        <v>312.60101742935831</v>
      </c>
      <c r="CU66" s="382">
        <f t="shared" si="82"/>
        <v>316.13137109913123</v>
      </c>
      <c r="CV66" s="382">
        <f t="shared" si="82"/>
        <v>319.69852041823003</v>
      </c>
      <c r="CW66" s="382">
        <f t="shared" si="82"/>
        <v>323.30000191052392</v>
      </c>
      <c r="CX66" s="382">
        <f t="shared" si="82"/>
        <v>326.93356500653209</v>
      </c>
      <c r="CY66" s="382">
        <f t="shared" si="82"/>
        <v>330.59715797310753</v>
      </c>
      <c r="CZ66" s="382">
        <f t="shared" si="82"/>
        <v>334.28891431427121</v>
      </c>
      <c r="DA66" s="382">
        <f t="shared" si="82"/>
        <v>338.00713972994089</v>
      </c>
      <c r="DB66" s="382">
        <f t="shared" si="82"/>
        <v>341.75029969111938</v>
      </c>
      <c r="DC66" s="382">
        <f t="shared" si="82"/>
        <v>345.51700766729215</v>
      </c>
      <c r="DD66" s="382">
        <f t="shared" si="82"/>
        <v>349.3060140235707</v>
      </c>
      <c r="DE66" s="521"/>
      <c r="DF66" s="252"/>
      <c r="DG66" s="537">
        <f t="shared" si="61"/>
        <v>550</v>
      </c>
      <c r="DH66" s="524">
        <v>55000</v>
      </c>
      <c r="DI66" s="382">
        <f t="shared" si="73"/>
        <v>27.071915899339476</v>
      </c>
      <c r="DJ66" s="382">
        <f t="shared" si="73"/>
        <v>54.108394580381997</v>
      </c>
      <c r="DK66" s="382">
        <f t="shared" si="73"/>
        <v>81.074457773460054</v>
      </c>
      <c r="DL66" s="382">
        <f t="shared" si="73"/>
        <v>107.93602939862159</v>
      </c>
      <c r="DM66" s="382">
        <f t="shared" si="73"/>
        <v>134.66034842017635</v>
      </c>
      <c r="DN66" s="382">
        <f t="shared" si="73"/>
        <v>161.21633858323585</v>
      </c>
      <c r="DO66" s="382">
        <f t="shared" si="73"/>
        <v>187.57492496662294</v>
      </c>
      <c r="DP66" s="382">
        <f t="shared" si="73"/>
        <v>213.70929040778142</v>
      </c>
      <c r="DQ66" s="382">
        <f t="shared" si="73"/>
        <v>239.5950681444661</v>
      </c>
      <c r="DR66" s="382">
        <f t="shared" si="73"/>
        <v>265.21047020018148</v>
      </c>
      <c r="DS66" s="382">
        <f t="shared" si="73"/>
        <v>290.53635388546962</v>
      </c>
      <c r="DT66" s="382">
        <f t="shared" si="73"/>
        <v>315.55623112852408</v>
      </c>
      <c r="DU66" s="382">
        <f t="shared" si="73"/>
        <v>340.25622709226349</v>
      </c>
      <c r="DV66" s="382">
        <f t="shared" si="73"/>
        <v>364.62499565735334</v>
      </c>
      <c r="DW66" s="382">
        <f t="shared" si="73"/>
        <v>388.65359988559788</v>
      </c>
      <c r="DX66" s="382">
        <f t="shared" si="73"/>
        <v>412.33536560239492</v>
      </c>
      <c r="DY66" s="382">
        <f t="shared" si="86"/>
        <v>435.66571585246601</v>
      </c>
      <c r="DZ66" s="382">
        <f t="shared" si="86"/>
        <v>458.6419933005173</v>
      </c>
      <c r="EA66" s="382">
        <f t="shared" si="86"/>
        <v>481.26327677493299</v>
      </c>
      <c r="EB66" s="382">
        <f t="shared" si="86"/>
        <v>503.53019718320559</v>
      </c>
      <c r="EC66" s="382">
        <f t="shared" si="83"/>
        <v>525.44475703977412</v>
      </c>
      <c r="ED66" s="382">
        <f t="shared" si="83"/>
        <v>547.01015689876772</v>
      </c>
      <c r="EE66" s="382">
        <f t="shared" si="83"/>
        <v>568.23063111603028</v>
      </c>
      <c r="EF66" s="382">
        <f t="shared" si="83"/>
        <v>589.11129460062375</v>
      </c>
      <c r="EG66" s="382">
        <f t="shared" si="83"/>
        <v>609.65800156659975</v>
      </c>
      <c r="EH66" s="382">
        <f t="shared" si="83"/>
        <v>629.87721676230876</v>
      </c>
      <c r="EI66" s="382">
        <f t="shared" si="83"/>
        <v>649.77589923058588</v>
      </c>
      <c r="EJ66" s="382">
        <f t="shared" si="83"/>
        <v>669.36139832885158</v>
      </c>
      <c r="EK66" s="382">
        <f t="shared" si="83"/>
        <v>688.64136150042327</v>
      </c>
      <c r="EL66" s="382">
        <f t="shared" si="83"/>
        <v>707.62365312396275</v>
      </c>
      <c r="EM66" s="382">
        <f t="shared" si="83"/>
        <v>726.31628366374741</v>
      </c>
      <c r="EN66" s="382">
        <f t="shared" si="83"/>
        <v>744.72734828715079</v>
      </c>
      <c r="EO66" s="382">
        <f t="shared" si="83"/>
        <v>762.86497409658807</v>
      </c>
      <c r="EP66" s="382">
        <f t="shared" si="83"/>
        <v>780.73727513185418</v>
      </c>
      <c r="EQ66" s="382">
        <f t="shared" si="83"/>
        <v>798.35231432760179</v>
      </c>
      <c r="ER66" s="382">
        <f t="shared" si="83"/>
        <v>815.71807165326913</v>
      </c>
      <c r="ES66" s="382">
        <f t="shared" si="83"/>
        <v>832.84241771404504</v>
      </c>
      <c r="ET66" s="382">
        <f t="shared" si="83"/>
        <v>849.73309214763322</v>
      </c>
      <c r="EU66" s="382">
        <f t="shared" si="83"/>
        <v>866.39768620962127</v>
      </c>
      <c r="EV66" s="382">
        <f t="shared" si="83"/>
        <v>882.84362899801226</v>
      </c>
      <c r="EW66" s="521"/>
      <c r="EX66" s="252"/>
      <c r="EY66" s="515">
        <f t="shared" si="63"/>
        <v>550</v>
      </c>
      <c r="EZ66" s="524">
        <v>55000</v>
      </c>
      <c r="FA66" s="382">
        <f t="shared" si="80"/>
        <v>313.59652604734538</v>
      </c>
      <c r="FB66" s="382">
        <f t="shared" si="80"/>
        <v>323.88560579527285</v>
      </c>
      <c r="FC66" s="382">
        <f t="shared" si="80"/>
        <v>334.3657326369804</v>
      </c>
      <c r="FD66" s="382">
        <f t="shared" si="80"/>
        <v>345.03443699377806</v>
      </c>
      <c r="FE66" s="382">
        <f t="shared" si="80"/>
        <v>355.88833852438665</v>
      </c>
      <c r="FF66" s="382">
        <f t="shared" si="80"/>
        <v>366.92321872628202</v>
      </c>
      <c r="FG66" s="382">
        <f t="shared" si="80"/>
        <v>378.13410831706835</v>
      </c>
      <c r="FH66" s="382">
        <f t="shared" si="80"/>
        <v>389.51538559892794</v>
      </c>
      <c r="FI66" s="382">
        <f t="shared" si="80"/>
        <v>401.06088181134373</v>
      </c>
      <c r="FJ66" s="382">
        <f t="shared" si="80"/>
        <v>412.76398954190591</v>
      </c>
      <c r="FK66" s="382">
        <f t="shared" si="80"/>
        <v>424.61777055557286</v>
      </c>
      <c r="FL66" s="382">
        <f t="shared" si="80"/>
        <v>436.61505986644528</v>
      </c>
      <c r="FM66" s="382">
        <f t="shared" si="80"/>
        <v>448.7485634525417</v>
      </c>
      <c r="FN66" s="382">
        <f t="shared" si="80"/>
        <v>461.01094764334965</v>
      </c>
      <c r="FO66" s="382">
        <f t="shared" si="80"/>
        <v>473.39491883894704</v>
      </c>
      <c r="FP66" s="382">
        <f t="shared" si="78"/>
        <v>485.8932928060218</v>
      </c>
      <c r="FQ66" s="382">
        <f t="shared" si="78"/>
        <v>498.49905331059841</v>
      </c>
      <c r="FR66" s="382">
        <f t="shared" si="78"/>
        <v>511.20540027262007</v>
      </c>
      <c r="FS66" s="382">
        <f t="shared" si="78"/>
        <v>524.00578795754996</v>
      </c>
      <c r="FT66" s="382">
        <f t="shared" si="78"/>
        <v>536.89395395734323</v>
      </c>
      <c r="FU66" s="382">
        <f t="shared" si="78"/>
        <v>549.86393986596465</v>
      </c>
      <c r="FV66" s="382">
        <f t="shared" si="78"/>
        <v>562.91010463521457</v>
      </c>
      <c r="FW66" s="382">
        <f t="shared" si="78"/>
        <v>576.02713161865313</v>
      </c>
      <c r="FX66" s="382">
        <f t="shared" si="78"/>
        <v>589.21003028860764</v>
      </c>
      <c r="FY66" s="382">
        <f t="shared" si="78"/>
        <v>602.45413355624419</v>
      </c>
      <c r="FZ66" s="382">
        <f t="shared" si="78"/>
        <v>615.75509154853808</v>
      </c>
      <c r="GA66" s="382">
        <f t="shared" si="78"/>
        <v>629.10886260771622</v>
      </c>
      <c r="GB66" s="382">
        <f t="shared" si="78"/>
        <v>642.51170218555649</v>
      </c>
      <c r="GC66" s="382">
        <f t="shared" si="78"/>
        <v>655.96015021207313</v>
      </c>
      <c r="GD66" s="382">
        <f t="shared" si="78"/>
        <v>669.45101742935833</v>
      </c>
      <c r="GE66" s="382">
        <f t="shared" si="76"/>
        <v>682.98137109913125</v>
      </c>
      <c r="GF66" s="382">
        <f t="shared" si="76"/>
        <v>696.54852041823005</v>
      </c>
      <c r="GG66" s="382">
        <f t="shared" si="76"/>
        <v>710.150001910524</v>
      </c>
      <c r="GH66" s="382">
        <f t="shared" si="76"/>
        <v>723.78356500653217</v>
      </c>
      <c r="GI66" s="382">
        <f t="shared" si="76"/>
        <v>737.44715797310755</v>
      </c>
      <c r="GJ66" s="382">
        <f t="shared" si="76"/>
        <v>751.13891431427123</v>
      </c>
      <c r="GK66" s="382">
        <f t="shared" si="76"/>
        <v>764.85713972994085</v>
      </c>
      <c r="GL66" s="382">
        <f t="shared" si="76"/>
        <v>778.6002996911194</v>
      </c>
      <c r="GM66" s="382">
        <f t="shared" si="76"/>
        <v>792.36700766729223</v>
      </c>
      <c r="GN66" s="382">
        <f t="shared" si="76"/>
        <v>806.15601402357072</v>
      </c>
      <c r="GO66" s="511"/>
      <c r="GP66" s="521"/>
      <c r="GQ66" s="524">
        <v>55000</v>
      </c>
      <c r="GR66" s="583">
        <f t="shared" si="81"/>
        <v>10.583832012975364</v>
      </c>
      <c r="GS66" s="477">
        <f t="shared" si="81"/>
        <v>4.9858661175784276</v>
      </c>
      <c r="GT66" s="477">
        <f t="shared" si="81"/>
        <v>3.1241809297235403</v>
      </c>
      <c r="GU66" s="477">
        <f t="shared" si="81"/>
        <v>2.196656750449117</v>
      </c>
      <c r="GV66" s="477">
        <f t="shared" si="81"/>
        <v>1.6428591838624962</v>
      </c>
      <c r="GW66" s="477">
        <f t="shared" si="81"/>
        <v>1.2759679443832541</v>
      </c>
      <c r="GX66" s="477">
        <f t="shared" si="81"/>
        <v>1.0159096872055446</v>
      </c>
      <c r="GY66" s="477">
        <f t="shared" si="81"/>
        <v>0.82264133138848883</v>
      </c>
      <c r="GZ66" s="477">
        <f t="shared" si="81"/>
        <v>0.67391125751186287</v>
      </c>
      <c r="HA66" s="477">
        <f t="shared" si="81"/>
        <v>0.55636385407540923</v>
      </c>
      <c r="HB66" s="477">
        <f t="shared" si="81"/>
        <v>0.46149617724933167</v>
      </c>
      <c r="HC66" s="477">
        <f t="shared" si="81"/>
        <v>0.38363631199732101</v>
      </c>
      <c r="HD66" s="477">
        <f t="shared" si="81"/>
        <v>0.31885481505342017</v>
      </c>
      <c r="HE66" s="477">
        <f t="shared" si="81"/>
        <v>0.26434268943145206</v>
      </c>
      <c r="HF66" s="477">
        <f t="shared" si="81"/>
        <v>0.21803816812270149</v>
      </c>
      <c r="HG66" s="477">
        <f t="shared" si="81"/>
        <v>0.17839344703349319</v>
      </c>
      <c r="HH66" s="477">
        <f t="shared" si="79"/>
        <v>0.14422373662152085</v>
      </c>
      <c r="HI66" s="477">
        <f t="shared" si="79"/>
        <v>0.11460661635852759</v>
      </c>
      <c r="HJ66" s="477">
        <f t="shared" si="79"/>
        <v>8.8813157465587961E-2</v>
      </c>
      <c r="HK66" s="477">
        <f t="shared" si="79"/>
        <v>6.6259693978191536E-2</v>
      </c>
      <c r="HL66" s="477">
        <f t="shared" si="79"/>
        <v>4.647335899545782E-2</v>
      </c>
      <c r="HM66" s="477">
        <f t="shared" si="79"/>
        <v>2.90670064091504E-2</v>
      </c>
      <c r="HN66" s="477">
        <f t="shared" si="79"/>
        <v>1.3720662132046936E-2</v>
      </c>
      <c r="HO66" s="477">
        <f t="shared" si="79"/>
        <v>1.6760107790977894E-4</v>
      </c>
      <c r="HP66" s="477">
        <f t="shared" si="79"/>
        <v>1.181624450404036E-2</v>
      </c>
      <c r="HQ66" s="477">
        <f t="shared" si="79"/>
        <v>2.2420441378021502E-2</v>
      </c>
      <c r="HR66" s="477">
        <f t="shared" si="79"/>
        <v>3.1806406866339544E-2</v>
      </c>
      <c r="HS66" s="477">
        <f t="shared" si="79"/>
        <v>4.0112405959364966E-2</v>
      </c>
      <c r="HT66" s="477">
        <f t="shared" si="79"/>
        <v>4.7457520148287018E-2</v>
      </c>
      <c r="HU66" s="477">
        <f t="shared" si="45"/>
        <v>5.3944827205934673E-2</v>
      </c>
      <c r="HV66" s="477">
        <f t="shared" si="45"/>
        <v>5.9663969456973269E-2</v>
      </c>
      <c r="HW66" s="477">
        <f t="shared" si="45"/>
        <v>6.46932437485081E-2</v>
      </c>
      <c r="HX66" s="477">
        <f t="shared" si="45"/>
        <v>6.910131409361274E-2</v>
      </c>
      <c r="HY66" s="477">
        <f t="shared" si="45"/>
        <v>7.2948624254815325E-2</v>
      </c>
      <c r="HZ66" s="477">
        <f t="shared" si="45"/>
        <v>7.6288569922654426E-2</v>
      </c>
      <c r="IA66" s="477">
        <f t="shared" si="45"/>
        <v>7.9168476932368434E-2</v>
      </c>
      <c r="IB66" s="477">
        <f t="shared" si="45"/>
        <v>8.1630421959904081E-2</v>
      </c>
      <c r="IC66" s="477">
        <f t="shared" si="45"/>
        <v>8.3711924501764789E-2</v>
      </c>
      <c r="ID66" s="477">
        <f t="shared" si="45"/>
        <v>8.5446533065206762E-2</v>
      </c>
      <c r="IE66" s="477">
        <f t="shared" si="46"/>
        <v>8.6864323936367449E-2</v>
      </c>
    </row>
    <row r="67" spans="1:320">
      <c r="J67" s="252"/>
      <c r="K67" s="499">
        <v>50000</v>
      </c>
      <c r="L67" s="382">
        <f t="shared" si="66"/>
        <v>15.239999999999998</v>
      </c>
      <c r="M67" s="382">
        <v>500</v>
      </c>
      <c r="N67" s="493"/>
      <c r="O67" s="263"/>
      <c r="P67" s="383">
        <f t="shared" si="71"/>
        <v>-26.500002288000502</v>
      </c>
      <c r="Q67" s="383">
        <f t="shared" si="67"/>
        <v>246.64999771199948</v>
      </c>
      <c r="R67" s="382">
        <f t="shared" si="68"/>
        <v>611.99396506208791</v>
      </c>
      <c r="S67" s="263">
        <f t="shared" si="74"/>
        <v>0.13445893404496925</v>
      </c>
      <c r="T67" s="492"/>
      <c r="U67" s="492"/>
      <c r="V67" s="279"/>
      <c r="X67" s="524">
        <v>56000</v>
      </c>
      <c r="Y67" s="410">
        <f t="shared" si="87"/>
        <v>4.5310981388820462E-2</v>
      </c>
      <c r="Z67" s="410">
        <f t="shared" si="87"/>
        <v>9.0559394288944953E-2</v>
      </c>
      <c r="AA67" s="410">
        <f t="shared" si="87"/>
        <v>0.13568352054984431</v>
      </c>
      <c r="AB67" s="410">
        <f t="shared" si="87"/>
        <v>0.18062331213558683</v>
      </c>
      <c r="AC67" s="410">
        <f t="shared" si="87"/>
        <v>0.22532115187852647</v>
      </c>
      <c r="AD67" s="410">
        <f t="shared" si="87"/>
        <v>0.26972253071602598</v>
      </c>
      <c r="AE67" s="410">
        <f t="shared" si="87"/>
        <v>0.31377662232058601</v>
      </c>
      <c r="AF67" s="410">
        <f t="shared" si="87"/>
        <v>0.35743674231895223</v>
      </c>
      <c r="AG67" s="410">
        <f t="shared" si="87"/>
        <v>0.40066068585891745</v>
      </c>
      <c r="AH67" s="410">
        <f t="shared" si="87"/>
        <v>0.44341094355626004</v>
      </c>
      <c r="AI67" s="410">
        <f t="shared" si="87"/>
        <v>0.48565480137458056</v>
      </c>
      <c r="AJ67" s="410">
        <f t="shared" si="87"/>
        <v>0.52736433443425512</v>
      </c>
      <c r="AK67" s="410">
        <f t="shared" si="87"/>
        <v>0.56851630794686125</v>
      </c>
      <c r="AL67" s="410">
        <f t="shared" si="87"/>
        <v>0.60909200040815337</v>
      </c>
      <c r="AM67" s="410">
        <f t="shared" si="87"/>
        <v>0.64907696495267408</v>
      </c>
      <c r="AN67" s="410">
        <f t="shared" si="87"/>
        <v>0.68846074455481732</v>
      </c>
      <c r="AO67" s="410">
        <f t="shared" si="87"/>
        <v>0.72723655577697555</v>
      </c>
      <c r="AP67" s="410">
        <f t="shared" si="87"/>
        <v>0.76540095424728483</v>
      </c>
      <c r="AQ67" s="410">
        <f t="shared" si="87"/>
        <v>0.80295349321453879</v>
      </c>
      <c r="AR67" s="410">
        <f t="shared" si="87"/>
        <v>0.83989638456239724</v>
      </c>
      <c r="AS67" s="410">
        <f t="shared" si="87"/>
        <v>0.87623416971548307</v>
      </c>
      <c r="AT67" s="410">
        <f t="shared" si="87"/>
        <v>0.9119734060419421</v>
      </c>
      <c r="AU67" s="410">
        <f t="shared" si="87"/>
        <v>0.94712237271915112</v>
      </c>
      <c r="AV67" s="410">
        <f t="shared" si="87"/>
        <v>0.98169079861766118</v>
      </c>
      <c r="AW67" s="410">
        <f t="shared" si="87"/>
        <v>1.0156896135846631</v>
      </c>
      <c r="AX67" s="410">
        <f t="shared" si="87"/>
        <v>1.049130723566337</v>
      </c>
      <c r="AY67" s="410">
        <f t="shared" si="87"/>
        <v>1.0820268092795118</v>
      </c>
      <c r="AZ67" s="410">
        <f t="shared" si="87"/>
        <v>1.1143911476030643</v>
      </c>
      <c r="BA67" s="410">
        <f t="shared" si="87"/>
        <v>1.1462374544796681</v>
      </c>
      <c r="BB67" s="410">
        <f t="shared" si="87"/>
        <v>1.1775797478714813</v>
      </c>
      <c r="BC67" s="410">
        <f t="shared" si="87"/>
        <v>1.2084322291725524</v>
      </c>
      <c r="BD67" s="410">
        <f t="shared" si="87"/>
        <v>1.2388091814223585</v>
      </c>
      <c r="BE67" s="410">
        <f t="shared" si="87"/>
        <v>1.2687248826687711</v>
      </c>
      <c r="BF67" s="410">
        <f t="shared" si="87"/>
        <v>1.2981935328774477</v>
      </c>
      <c r="BG67" s="410">
        <f t="shared" si="87"/>
        <v>1.3272291928644055</v>
      </c>
      <c r="BH67" s="410">
        <f t="shared" si="87"/>
        <v>1.3558457338281624</v>
      </c>
      <c r="BI67" s="410">
        <f t="shared" si="87"/>
        <v>1.3840567961685952</v>
      </c>
      <c r="BJ67" s="410">
        <f t="shared" si="87"/>
        <v>1.4118757563952866</v>
      </c>
      <c r="BK67" s="410">
        <f t="shared" si="87"/>
        <v>1.4393157010436579</v>
      </c>
      <c r="BL67" s="410">
        <f t="shared" si="87"/>
        <v>1.4663894066292815</v>
      </c>
      <c r="BM67" s="253"/>
      <c r="BN67" s="252"/>
      <c r="BO67" s="537">
        <f t="shared" si="59"/>
        <v>560</v>
      </c>
      <c r="BP67" s="524">
        <v>56000</v>
      </c>
      <c r="BQ67" s="382">
        <f t="shared" si="72"/>
        <v>246.75127639580782</v>
      </c>
      <c r="BR67" s="382">
        <f t="shared" si="72"/>
        <v>247.05455323033675</v>
      </c>
      <c r="BS67" s="382">
        <f t="shared" si="72"/>
        <v>247.55816387912336</v>
      </c>
      <c r="BT67" s="382">
        <f t="shared" si="72"/>
        <v>248.25937813821767</v>
      </c>
      <c r="BU67" s="382">
        <f t="shared" si="72"/>
        <v>249.1544631165664</v>
      </c>
      <c r="BV67" s="382">
        <f t="shared" si="72"/>
        <v>250.23876719430601</v>
      </c>
      <c r="BW67" s="382">
        <f t="shared" si="72"/>
        <v>251.5068207376529</v>
      </c>
      <c r="BX67" s="382">
        <f t="shared" si="72"/>
        <v>252.95244900492634</v>
      </c>
      <c r="BY67" s="382">
        <f t="shared" si="72"/>
        <v>254.56889247810903</v>
      </c>
      <c r="BZ67" s="382">
        <f t="shared" si="72"/>
        <v>256.34892997784203</v>
      </c>
      <c r="CA67" s="382">
        <f t="shared" si="72"/>
        <v>258.28500031629301</v>
      </c>
      <c r="CB67" s="382">
        <f t="shared" si="72"/>
        <v>260.36931884177284</v>
      </c>
      <c r="CC67" s="382">
        <f t="shared" si="72"/>
        <v>262.5939859532657</v>
      </c>
      <c r="CD67" s="382">
        <f t="shared" si="72"/>
        <v>264.95108543676929</v>
      </c>
      <c r="CE67" s="382">
        <f t="shared" si="72"/>
        <v>267.43277123351135</v>
      </c>
      <c r="CF67" s="382">
        <f t="shared" si="72"/>
        <v>270.03134194290436</v>
      </c>
      <c r="CG67" s="382">
        <f t="shared" si="85"/>
        <v>272.73930295750591</v>
      </c>
      <c r="CH67" s="382">
        <f t="shared" si="85"/>
        <v>275.54941660614139</v>
      </c>
      <c r="CI67" s="382">
        <f t="shared" si="85"/>
        <v>278.45474104102266</v>
      </c>
      <c r="CJ67" s="382">
        <f t="shared" si="85"/>
        <v>281.44865885158913</v>
      </c>
      <c r="CK67" s="382">
        <f t="shared" si="82"/>
        <v>284.52489653499089</v>
      </c>
      <c r="CL67" s="382">
        <f t="shared" si="82"/>
        <v>287.67753601727298</v>
      </c>
      <c r="CM67" s="382">
        <f t="shared" si="82"/>
        <v>290.90101941820478</v>
      </c>
      <c r="CN67" s="382">
        <f t="shared" si="82"/>
        <v>294.19014820339095</v>
      </c>
      <c r="CO67" s="382">
        <f t="shared" si="82"/>
        <v>297.54007778504939</v>
      </c>
      <c r="CP67" s="382">
        <f t="shared" si="82"/>
        <v>300.946308530534</v>
      </c>
      <c r="CQ67" s="382">
        <f t="shared" si="82"/>
        <v>304.40467402550979</v>
      </c>
      <c r="CR67" s="382">
        <f t="shared" si="82"/>
        <v>307.91132732452087</v>
      </c>
      <c r="CS67" s="382">
        <f t="shared" si="82"/>
        <v>311.46272581100345</v>
      </c>
      <c r="CT67" s="382">
        <f t="shared" si="82"/>
        <v>315.05561518536115</v>
      </c>
      <c r="CU67" s="382">
        <f t="shared" si="82"/>
        <v>318.68701300573241</v>
      </c>
      <c r="CV67" s="382">
        <f t="shared" si="82"/>
        <v>322.35419212261684</v>
      </c>
      <c r="CW67" s="382">
        <f t="shared" si="82"/>
        <v>326.05466427586703</v>
      </c>
      <c r="CX67" s="382">
        <f t="shared" si="82"/>
        <v>329.78616406034524</v>
      </c>
      <c r="CY67" s="382">
        <f t="shared" si="82"/>
        <v>333.5466334141326</v>
      </c>
      <c r="CZ67" s="382">
        <f t="shared" si="82"/>
        <v>337.33420673964673</v>
      </c>
      <c r="DA67" s="382">
        <f t="shared" si="82"/>
        <v>341.14719673237477</v>
      </c>
      <c r="DB67" s="382">
        <f t="shared" si="82"/>
        <v>344.98408096315785</v>
      </c>
      <c r="DC67" s="382">
        <f t="shared" si="82"/>
        <v>348.8434892370899</v>
      </c>
      <c r="DD67" s="382">
        <f t="shared" si="82"/>
        <v>352.72419173419576</v>
      </c>
      <c r="DE67" s="521"/>
      <c r="DF67" s="252"/>
      <c r="DG67" s="537">
        <f t="shared" si="61"/>
        <v>560</v>
      </c>
      <c r="DH67" s="524">
        <v>56000</v>
      </c>
      <c r="DI67" s="382">
        <f t="shared" si="73"/>
        <v>27.730047160998705</v>
      </c>
      <c r="DJ67" s="382">
        <f t="shared" si="73"/>
        <v>55.421802784512423</v>
      </c>
      <c r="DK67" s="382">
        <f t="shared" si="73"/>
        <v>83.037495734882512</v>
      </c>
      <c r="DL67" s="382">
        <f t="shared" si="73"/>
        <v>110.54037697650493</v>
      </c>
      <c r="DM67" s="382">
        <f t="shared" si="73"/>
        <v>137.89518515049633</v>
      </c>
      <c r="DN67" s="382">
        <f t="shared" si="73"/>
        <v>165.06856103948152</v>
      </c>
      <c r="DO67" s="382">
        <f t="shared" si="73"/>
        <v>192.02939923776466</v>
      </c>
      <c r="DP67" s="382">
        <f t="shared" si="73"/>
        <v>218.74912919065136</v>
      </c>
      <c r="DQ67" s="382">
        <f t="shared" si="73"/>
        <v>245.20192178329449</v>
      </c>
      <c r="DR67" s="382">
        <f t="shared" si="73"/>
        <v>271.36482149891725</v>
      </c>
      <c r="DS67" s="382">
        <f t="shared" si="73"/>
        <v>297.21780754467028</v>
      </c>
      <c r="DT67" s="382">
        <f t="shared" si="73"/>
        <v>322.74379006274876</v>
      </c>
      <c r="DU67" s="382">
        <f t="shared" si="73"/>
        <v>347.92854950285863</v>
      </c>
      <c r="DV67" s="382">
        <f t="shared" si="73"/>
        <v>372.76062841738462</v>
      </c>
      <c r="DW67" s="382">
        <f t="shared" si="73"/>
        <v>397.23118541185289</v>
      </c>
      <c r="DX67" s="382">
        <f t="shared" si="73"/>
        <v>421.33382084969992</v>
      </c>
      <c r="DY67" s="382">
        <f t="shared" si="86"/>
        <v>445.06438330804752</v>
      </c>
      <c r="DZ67" s="382">
        <f t="shared" si="86"/>
        <v>468.42076485210157</v>
      </c>
      <c r="EA67" s="382">
        <f t="shared" si="86"/>
        <v>491.40269207281989</v>
      </c>
      <c r="EB67" s="382">
        <f t="shared" si="86"/>
        <v>514.01151862965366</v>
      </c>
      <c r="EC67" s="382">
        <f t="shared" si="83"/>
        <v>536.25002384706499</v>
      </c>
      <c r="ED67" s="382">
        <f t="shared" si="83"/>
        <v>558.12222079478568</v>
      </c>
      <c r="EE67" s="382">
        <f t="shared" si="83"/>
        <v>579.63317627940592</v>
      </c>
      <c r="EF67" s="382">
        <f t="shared" si="83"/>
        <v>600.78884431099016</v>
      </c>
      <c r="EG67" s="382">
        <f t="shared" si="83"/>
        <v>621.59591389005789</v>
      </c>
      <c r="EH67" s="382">
        <f t="shared" si="83"/>
        <v>642.06167138381988</v>
      </c>
      <c r="EI67" s="382">
        <f t="shared" si="83"/>
        <v>662.19387731444795</v>
      </c>
      <c r="EJ67" s="382">
        <f t="shared" si="83"/>
        <v>682.00065705168981</v>
      </c>
      <c r="EK67" s="382">
        <f t="shared" si="83"/>
        <v>701.49040466968654</v>
      </c>
      <c r="EL67" s="382">
        <f t="shared" si="83"/>
        <v>720.67169907668165</v>
      </c>
      <c r="EM67" s="382">
        <f t="shared" si="83"/>
        <v>739.55323144012812</v>
      </c>
      <c r="EN67" s="382">
        <f t="shared" si="83"/>
        <v>758.14374289398859</v>
      </c>
      <c r="EO67" s="382">
        <f t="shared" si="83"/>
        <v>776.45197151739353</v>
      </c>
      <c r="EP67" s="382">
        <f t="shared" si="83"/>
        <v>794.48660760362918</v>
      </c>
      <c r="EQ67" s="382">
        <f t="shared" si="83"/>
        <v>812.25625628724219</v>
      </c>
      <c r="ER67" s="382">
        <f t="shared" si="83"/>
        <v>829.76940665801339</v>
      </c>
      <c r="ES67" s="382">
        <f t="shared" si="83"/>
        <v>847.03440655834856</v>
      </c>
      <c r="ET67" s="382">
        <f t="shared" si="83"/>
        <v>864.05944233138598</v>
      </c>
      <c r="EU67" s="382">
        <f t="shared" si="83"/>
        <v>880.8525228578269</v>
      </c>
      <c r="EV67" s="382">
        <f t="shared" si="83"/>
        <v>897.42146728809632</v>
      </c>
      <c r="EW67" s="521"/>
      <c r="EX67" s="252"/>
      <c r="EY67" s="515">
        <f t="shared" si="63"/>
        <v>560</v>
      </c>
      <c r="EZ67" s="524">
        <v>56000</v>
      </c>
      <c r="FA67" s="382">
        <f t="shared" si="80"/>
        <v>319.60127639580787</v>
      </c>
      <c r="FB67" s="382">
        <f t="shared" si="80"/>
        <v>329.90455323033677</v>
      </c>
      <c r="FC67" s="382">
        <f t="shared" si="80"/>
        <v>340.40816387912338</v>
      </c>
      <c r="FD67" s="382">
        <f t="shared" si="80"/>
        <v>351.10937813821772</v>
      </c>
      <c r="FE67" s="382">
        <f t="shared" si="80"/>
        <v>362.0044631165664</v>
      </c>
      <c r="FF67" s="382">
        <f t="shared" si="80"/>
        <v>373.088767194306</v>
      </c>
      <c r="FG67" s="382">
        <f t="shared" si="80"/>
        <v>384.35682073765292</v>
      </c>
      <c r="FH67" s="382">
        <f t="shared" si="80"/>
        <v>395.80244900492636</v>
      </c>
      <c r="FI67" s="382">
        <f t="shared" si="80"/>
        <v>407.41889247810906</v>
      </c>
      <c r="FJ67" s="382">
        <f t="shared" si="80"/>
        <v>419.19892997784206</v>
      </c>
      <c r="FK67" s="382">
        <f t="shared" si="80"/>
        <v>431.13500031629303</v>
      </c>
      <c r="FL67" s="382">
        <f t="shared" si="80"/>
        <v>443.21931884177286</v>
      </c>
      <c r="FM67" s="382">
        <f t="shared" si="80"/>
        <v>455.44398595326572</v>
      </c>
      <c r="FN67" s="382">
        <f t="shared" si="80"/>
        <v>467.80108543676931</v>
      </c>
      <c r="FO67" s="382">
        <f t="shared" si="80"/>
        <v>480.28277123351137</v>
      </c>
      <c r="FP67" s="382">
        <f t="shared" si="78"/>
        <v>492.88134194290438</v>
      </c>
      <c r="FQ67" s="382">
        <f t="shared" si="78"/>
        <v>505.58930295750594</v>
      </c>
      <c r="FR67" s="382">
        <f t="shared" si="78"/>
        <v>518.39941660614136</v>
      </c>
      <c r="FS67" s="382">
        <f t="shared" si="78"/>
        <v>531.30474104102268</v>
      </c>
      <c r="FT67" s="382">
        <f t="shared" si="78"/>
        <v>544.29865885158915</v>
      </c>
      <c r="FU67" s="382">
        <f t="shared" si="78"/>
        <v>557.37489653499097</v>
      </c>
      <c r="FV67" s="382">
        <f t="shared" si="78"/>
        <v>570.52753601727295</v>
      </c>
      <c r="FW67" s="382">
        <f t="shared" si="78"/>
        <v>583.75101941820481</v>
      </c>
      <c r="FX67" s="382">
        <f t="shared" si="78"/>
        <v>597.04014820339103</v>
      </c>
      <c r="FY67" s="382">
        <f t="shared" si="78"/>
        <v>610.39007778504947</v>
      </c>
      <c r="FZ67" s="382">
        <f t="shared" si="78"/>
        <v>623.79630853053402</v>
      </c>
      <c r="GA67" s="382">
        <f t="shared" si="78"/>
        <v>637.25467402550976</v>
      </c>
      <c r="GB67" s="382">
        <f t="shared" si="78"/>
        <v>650.76132732452083</v>
      </c>
      <c r="GC67" s="382">
        <f t="shared" si="78"/>
        <v>664.31272581100347</v>
      </c>
      <c r="GD67" s="382">
        <f t="shared" si="78"/>
        <v>677.90561518536117</v>
      </c>
      <c r="GE67" s="382">
        <f t="shared" si="76"/>
        <v>691.53701300573243</v>
      </c>
      <c r="GF67" s="382">
        <f t="shared" si="76"/>
        <v>705.20419212261686</v>
      </c>
      <c r="GG67" s="382">
        <f t="shared" si="76"/>
        <v>718.90466427586705</v>
      </c>
      <c r="GH67" s="382">
        <f t="shared" si="76"/>
        <v>732.63616406034521</v>
      </c>
      <c r="GI67" s="382">
        <f t="shared" si="76"/>
        <v>746.39663341413257</v>
      </c>
      <c r="GJ67" s="382">
        <f t="shared" si="76"/>
        <v>760.1842067396467</v>
      </c>
      <c r="GK67" s="382">
        <f t="shared" si="76"/>
        <v>773.99719673237473</v>
      </c>
      <c r="GL67" s="382">
        <f t="shared" si="76"/>
        <v>787.83408096315793</v>
      </c>
      <c r="GM67" s="382">
        <f t="shared" si="76"/>
        <v>801.69348923708992</v>
      </c>
      <c r="GN67" s="382">
        <f t="shared" si="76"/>
        <v>815.57419173419578</v>
      </c>
      <c r="GO67" s="511"/>
      <c r="GP67" s="521"/>
      <c r="GQ67" s="524">
        <v>56000</v>
      </c>
      <c r="GR67" s="583">
        <f t="shared" si="81"/>
        <v>10.525450156655895</v>
      </c>
      <c r="GS67" s="477">
        <f t="shared" si="81"/>
        <v>4.9526131712649439</v>
      </c>
      <c r="GT67" s="477">
        <f t="shared" si="81"/>
        <v>3.0994512282253743</v>
      </c>
      <c r="GU67" s="477">
        <f t="shared" si="81"/>
        <v>2.1762998077421529</v>
      </c>
      <c r="GV67" s="477">
        <f t="shared" si="81"/>
        <v>1.6252146709943587</v>
      </c>
      <c r="GW67" s="477">
        <f t="shared" si="81"/>
        <v>1.2602048799896528</v>
      </c>
      <c r="GX67" s="477">
        <f t="shared" si="81"/>
        <v>1.0015519616439283</v>
      </c>
      <c r="GY67" s="477">
        <f t="shared" si="81"/>
        <v>0.80938982691887074</v>
      </c>
      <c r="GZ67" s="477">
        <f t="shared" si="81"/>
        <v>0.66156484221269407</v>
      </c>
      <c r="HA67" s="477">
        <f t="shared" si="81"/>
        <v>0.54477993006737113</v>
      </c>
      <c r="HB67" s="477">
        <f t="shared" si="81"/>
        <v>0.45056921009517809</v>
      </c>
      <c r="HC67" s="477">
        <f t="shared" si="81"/>
        <v>0.37328535044965827</v>
      </c>
      <c r="HD67" s="477">
        <f t="shared" si="81"/>
        <v>0.3090158499612396</v>
      </c>
      <c r="HE67" s="477">
        <f t="shared" si="81"/>
        <v>0.25496377507167073</v>
      </c>
      <c r="HF67" s="477">
        <f t="shared" si="81"/>
        <v>0.20907619761915178</v>
      </c>
      <c r="HG67" s="477">
        <f t="shared" si="81"/>
        <v>0.16981195800734739</v>
      </c>
      <c r="HH67" s="477">
        <f t="shared" si="79"/>
        <v>0.13599137994281291</v>
      </c>
      <c r="HI67" s="477">
        <f t="shared" si="79"/>
        <v>0.10669606367646825</v>
      </c>
      <c r="HJ67" s="477">
        <f t="shared" si="79"/>
        <v>8.1200306005425368E-2</v>
      </c>
      <c r="HK67" s="477">
        <f t="shared" si="79"/>
        <v>5.8923076865437782E-2</v>
      </c>
      <c r="HL67" s="477">
        <f t="shared" si="79"/>
        <v>3.9393700230306465E-2</v>
      </c>
      <c r="HM67" s="477">
        <f t="shared" si="79"/>
        <v>2.2226879275334475E-2</v>
      </c>
      <c r="HN67" s="477">
        <f t="shared" si="79"/>
        <v>7.1042226485909903E-3</v>
      </c>
      <c r="HO67" s="477">
        <f t="shared" si="79"/>
        <v>6.2396233603476646E-3</v>
      </c>
      <c r="HP67" s="477">
        <f t="shared" si="79"/>
        <v>1.8027525365925105E-2</v>
      </c>
      <c r="HQ67" s="477">
        <f t="shared" si="79"/>
        <v>2.8447988203249966E-2</v>
      </c>
      <c r="HR67" s="477">
        <f t="shared" si="79"/>
        <v>3.7661482751969955E-2</v>
      </c>
      <c r="HS67" s="477">
        <f t="shared" si="79"/>
        <v>4.5805424678353801E-2</v>
      </c>
      <c r="HT67" s="477">
        <f t="shared" si="79"/>
        <v>5.2998128857071197E-2</v>
      </c>
      <c r="HU67" s="477">
        <f t="shared" si="45"/>
        <v>5.9341977694020748E-2</v>
      </c>
      <c r="HV67" s="477">
        <f t="shared" si="45"/>
        <v>6.4925980163583294E-2</v>
      </c>
      <c r="HW67" s="477">
        <f t="shared" si="45"/>
        <v>6.9827854239475379E-2</v>
      </c>
      <c r="HX67" s="477">
        <f t="shared" si="45"/>
        <v>7.4115733300365957E-2</v>
      </c>
      <c r="HY67" s="477">
        <f t="shared" si="45"/>
        <v>7.7849573487261695E-2</v>
      </c>
      <c r="HZ67" s="477">
        <f t="shared" si="45"/>
        <v>8.108232145129747E-2</v>
      </c>
      <c r="IA67" s="477">
        <f t="shared" si="45"/>
        <v>8.3860888772253811E-2</v>
      </c>
      <c r="IB67" s="477">
        <f t="shared" si="45"/>
        <v>8.6226969365668399E-2</v>
      </c>
      <c r="IC67" s="477">
        <f t="shared" si="45"/>
        <v>8.8217728588855501E-2</v>
      </c>
      <c r="ID67" s="477">
        <f t="shared" si="45"/>
        <v>8.9866386899721193E-2</v>
      </c>
      <c r="IE67" s="477">
        <f t="shared" si="46"/>
        <v>9.1202716379443799E-2</v>
      </c>
    </row>
    <row r="68" spans="1:320">
      <c r="J68" s="252"/>
      <c r="K68" s="499">
        <v>51000</v>
      </c>
      <c r="L68" s="382">
        <f t="shared" si="66"/>
        <v>15.544799999999999</v>
      </c>
      <c r="M68" s="382">
        <v>510</v>
      </c>
      <c r="N68" s="493"/>
      <c r="O68" s="263"/>
      <c r="P68" s="383">
        <f t="shared" si="71"/>
        <v>-26.500002288000502</v>
      </c>
      <c r="Q68" s="382">
        <f t="shared" si="67"/>
        <v>246.64999771199948</v>
      </c>
      <c r="R68" s="382">
        <f t="shared" si="68"/>
        <v>611.99396506208791</v>
      </c>
      <c r="S68" s="263">
        <f t="shared" si="74"/>
        <v>0.1281492231100925</v>
      </c>
      <c r="T68" s="492"/>
      <c r="U68" s="527"/>
      <c r="V68" s="279"/>
      <c r="X68" s="524">
        <v>57000</v>
      </c>
      <c r="Y68" s="410">
        <f t="shared" si="87"/>
        <v>4.6412485608580009E-2</v>
      </c>
      <c r="Z68" s="410">
        <f t="shared" si="87"/>
        <v>9.2757383104324201E-2</v>
      </c>
      <c r="AA68" s="410">
        <f t="shared" si="87"/>
        <v>0.13896806824205243</v>
      </c>
      <c r="AB68" s="410">
        <f t="shared" si="87"/>
        <v>0.18497980813790255</v>
      </c>
      <c r="AC68" s="410">
        <f t="shared" si="87"/>
        <v>0.2307306186388485</v>
      </c>
      <c r="AD68" s="410">
        <f t="shared" si="87"/>
        <v>0.27616202275925888</v>
      </c>
      <c r="AE68" s="410">
        <f t="shared" si="87"/>
        <v>0.32121968807454504</v>
      </c>
      <c r="AF68" s="410">
        <f t="shared" si="87"/>
        <v>0.36585392869724875</v>
      </c>
      <c r="AG68" s="410">
        <f t="shared" si="87"/>
        <v>0.41002006546103748</v>
      </c>
      <c r="AH68" s="410">
        <f t="shared" si="87"/>
        <v>0.45367864548817854</v>
      </c>
      <c r="AI68" s="410">
        <f t="shared" si="87"/>
        <v>0.49679552884659967</v>
      </c>
      <c r="AJ68" s="410">
        <f t="shared" si="87"/>
        <v>0.53934185513333144</v>
      </c>
      <c r="AK68" s="410">
        <f t="shared" si="87"/>
        <v>0.58129390637781198</v>
      </c>
      <c r="AL68" s="410">
        <f t="shared" si="87"/>
        <v>0.62263288465225464</v>
      </c>
      <c r="AM68" s="410">
        <f t="shared" si="87"/>
        <v>0.66334462336152578</v>
      </c>
      <c r="AN68" s="410">
        <f t="shared" si="87"/>
        <v>0.70341925060995047</v>
      </c>
      <c r="AO68" s="410">
        <f t="shared" si="87"/>
        <v>0.74285082160004112</v>
      </c>
      <c r="AP68" s="410">
        <f t="shared" si="87"/>
        <v>0.78163693500229336</v>
      </c>
      <c r="AQ68" s="410">
        <f t="shared" si="87"/>
        <v>0.81977834591216525</v>
      </c>
      <c r="AR68" s="410">
        <f t="shared" si="87"/>
        <v>0.85727858560071524</v>
      </c>
      <c r="AS68" s="410">
        <f t="shared" si="87"/>
        <v>0.89414359593588311</v>
      </c>
      <c r="AT68" s="410">
        <f t="shared" si="87"/>
        <v>0.93038138421654182</v>
      </c>
      <c r="AU68" s="410">
        <f t="shared" si="87"/>
        <v>0.96600170228965232</v>
      </c>
      <c r="AV68" s="410">
        <f t="shared" si="87"/>
        <v>1.0010157522425271</v>
      </c>
      <c r="AW68" s="410">
        <f t="shared" si="87"/>
        <v>1.0354359196796421</v>
      </c>
      <c r="AX68" s="410">
        <f t="shared" si="87"/>
        <v>1.0692755345900129</v>
      </c>
      <c r="AY68" s="410">
        <f t="shared" si="87"/>
        <v>1.1025486590575668</v>
      </c>
      <c r="AZ68" s="410">
        <f t="shared" si="87"/>
        <v>1.1352699005292992</v>
      </c>
      <c r="BA68" s="410">
        <f t="shared" si="87"/>
        <v>1.1674542489973849</v>
      </c>
      <c r="BB68" s="410">
        <f t="shared" si="87"/>
        <v>1.1991169362375123</v>
      </c>
      <c r="BC68" s="410">
        <f t="shared" si="87"/>
        <v>1.2302733151446983</v>
      </c>
      <c r="BD68" s="410">
        <f t="shared" si="87"/>
        <v>1.2609387571920552</v>
      </c>
      <c r="BE68" s="410">
        <f t="shared" si="87"/>
        <v>1.2911285660842784</v>
      </c>
      <c r="BF68" s="410">
        <f t="shared" si="87"/>
        <v>1.3208579057668561</v>
      </c>
      <c r="BG68" s="410">
        <f t="shared" si="87"/>
        <v>1.3501417410691468</v>
      </c>
      <c r="BH68" s="410">
        <f t="shared" si="87"/>
        <v>1.3789947893927323</v>
      </c>
      <c r="BI68" s="410">
        <f t="shared" si="87"/>
        <v>1.407431481996954</v>
      </c>
      <c r="BJ68" s="410">
        <f t="shared" si="87"/>
        <v>1.4354659335748645</v>
      </c>
      <c r="BK68" s="410">
        <f t="shared" si="87"/>
        <v>1.4631119189504407</v>
      </c>
      <c r="BL68" s="410">
        <f t="shared" si="87"/>
        <v>1.4903828558585863</v>
      </c>
      <c r="BM68" s="253"/>
      <c r="BN68" s="252"/>
      <c r="BO68" s="537">
        <f t="shared" si="59"/>
        <v>570</v>
      </c>
      <c r="BP68" s="524">
        <v>57000</v>
      </c>
      <c r="BQ68" s="382">
        <f t="shared" si="72"/>
        <v>246.75626039242243</v>
      </c>
      <c r="BR68" s="382">
        <f t="shared" si="72"/>
        <v>247.07442967955978</v>
      </c>
      <c r="BS68" s="382">
        <f t="shared" si="72"/>
        <v>247.60266477963472</v>
      </c>
      <c r="BT68" s="382">
        <f t="shared" si="72"/>
        <v>248.33794842256773</v>
      </c>
      <c r="BU68" s="382">
        <f t="shared" si="72"/>
        <v>249.27616007219879</v>
      </c>
      <c r="BV68" s="382">
        <f t="shared" si="72"/>
        <v>250.41217295773896</v>
      </c>
      <c r="BW68" s="382">
        <f t="shared" si="72"/>
        <v>251.73997006615426</v>
      </c>
      <c r="BX68" s="382">
        <f t="shared" si="72"/>
        <v>253.25277361282474</v>
      </c>
      <c r="BY68" s="382">
        <f t="shared" si="72"/>
        <v>254.94318231486898</v>
      </c>
      <c r="BZ68" s="382">
        <f t="shared" si="72"/>
        <v>256.80331099645446</v>
      </c>
      <c r="CA68" s="382">
        <f t="shared" si="72"/>
        <v>258.82492758884683</v>
      </c>
      <c r="CB68" s="382">
        <f t="shared" si="72"/>
        <v>260.9995833572334</v>
      </c>
      <c r="CC68" s="382">
        <f t="shared" si="72"/>
        <v>263.31873309122739</v>
      </c>
      <c r="CD68" s="382">
        <f t="shared" si="72"/>
        <v>265.77384294205649</v>
      </c>
      <c r="CE68" s="382">
        <f t="shared" si="72"/>
        <v>268.35648449791614</v>
      </c>
      <c r="CF68" s="382">
        <f t="shared" si="72"/>
        <v>271.05841450178656</v>
      </c>
      <c r="CG68" s="382">
        <f t="shared" si="85"/>
        <v>273.87164029716428</v>
      </c>
      <c r="CH68" s="382">
        <f t="shared" si="85"/>
        <v>276.78847162064773</v>
      </c>
      <c r="CI68" s="382">
        <f t="shared" si="85"/>
        <v>279.80155974639405</v>
      </c>
      <c r="CJ68" s="382">
        <f t="shared" si="85"/>
        <v>282.90392523804434</v>
      </c>
      <c r="CK68" s="382">
        <f t="shared" si="82"/>
        <v>286.08897569780646</v>
      </c>
      <c r="CL68" s="382">
        <f t="shared" si="82"/>
        <v>289.3505149422661</v>
      </c>
      <c r="CM68" s="382">
        <f t="shared" si="82"/>
        <v>292.68274500279722</v>
      </c>
      <c r="CN68" s="382">
        <f t="shared" si="82"/>
        <v>296.08026226607365</v>
      </c>
      <c r="CO68" s="382">
        <f t="shared" si="82"/>
        <v>299.53804895521404</v>
      </c>
      <c r="CP68" s="382">
        <f t="shared" si="82"/>
        <v>303.05146101929546</v>
      </c>
      <c r="CQ68" s="382">
        <f t="shared" si="82"/>
        <v>306.61621335967146</v>
      </c>
      <c r="CR68" s="382">
        <f t="shared" si="82"/>
        <v>310.22836318409543</v>
      </c>
      <c r="CS68" s="382">
        <f t="shared" si="82"/>
        <v>313.8842921496697</v>
      </c>
      <c r="CT68" s="382">
        <f t="shared" si="82"/>
        <v>317.58068783666965</v>
      </c>
      <c r="CU68" s="382">
        <f t="shared" si="82"/>
        <v>321.31452498917361</v>
      </c>
      <c r="CV68" s="382">
        <f t="shared" si="82"/>
        <v>325.0830468657922</v>
      </c>
      <c r="CW68" s="382">
        <f t="shared" si="82"/>
        <v>328.88374696442997</v>
      </c>
      <c r="CX68" s="382">
        <f t="shared" si="82"/>
        <v>332.7143513181386</v>
      </c>
      <c r="CY68" s="382">
        <f t="shared" si="82"/>
        <v>336.57280150365477</v>
      </c>
      <c r="CZ68" s="382">
        <f t="shared" si="82"/>
        <v>340.45723845888477</v>
      </c>
      <c r="DA68" s="382">
        <f t="shared" si="82"/>
        <v>344.36598716909748</v>
      </c>
      <c r="DB68" s="382">
        <f t="shared" si="82"/>
        <v>348.29754225265958</v>
      </c>
      <c r="DC68" s="382">
        <f t="shared" si="82"/>
        <v>352.25055445461749</v>
      </c>
      <c r="DD68" s="382">
        <f t="shared" si="82"/>
        <v>356.22381803920416</v>
      </c>
      <c r="DE68" s="521"/>
      <c r="DF68" s="252"/>
      <c r="DG68" s="537">
        <f t="shared" si="61"/>
        <v>570</v>
      </c>
      <c r="DH68" s="524">
        <v>57000</v>
      </c>
      <c r="DI68" s="382">
        <f t="shared" si="73"/>
        <v>28.404161095981973</v>
      </c>
      <c r="DJ68" s="382">
        <f t="shared" si="73"/>
        <v>56.766958674798488</v>
      </c>
      <c r="DK68" s="382">
        <f t="shared" si="73"/>
        <v>85.047619100472488</v>
      </c>
      <c r="DL68" s="382">
        <f t="shared" si="73"/>
        <v>113.20652623873926</v>
      </c>
      <c r="DM68" s="382">
        <f t="shared" si="73"/>
        <v>141.20574616201739</v>
      </c>
      <c r="DN68" s="382">
        <f t="shared" si="73"/>
        <v>169.00949130800541</v>
      </c>
      <c r="DO68" s="382">
        <f t="shared" si="73"/>
        <v>196.5845105607479</v>
      </c>
      <c r="DP68" s="382">
        <f t="shared" si="73"/>
        <v>223.90039645697166</v>
      </c>
      <c r="DQ68" s="382">
        <f t="shared" si="73"/>
        <v>250.92980561651717</v>
      </c>
      <c r="DR68" s="382">
        <f t="shared" si="73"/>
        <v>277.64859311630772</v>
      </c>
      <c r="DS68" s="382">
        <f t="shared" si="73"/>
        <v>304.03586552394739</v>
      </c>
      <c r="DT68" s="382">
        <f t="shared" si="73"/>
        <v>330.0739604469897</v>
      </c>
      <c r="DU68" s="382">
        <f t="shared" si="73"/>
        <v>355.74836263058728</v>
      </c>
      <c r="DV68" s="382">
        <f t="shared" si="73"/>
        <v>381.04756785637892</v>
      </c>
      <c r="DW68" s="382">
        <f t="shared" si="73"/>
        <v>405.96290625363747</v>
      </c>
      <c r="DX68" s="382">
        <f t="shared" si="73"/>
        <v>430.48833628178608</v>
      </c>
      <c r="DY68" s="382">
        <f t="shared" si="86"/>
        <v>454.62021976063886</v>
      </c>
      <c r="DZ68" s="382">
        <f t="shared" si="86"/>
        <v>478.35708709103102</v>
      </c>
      <c r="EA68" s="382">
        <f t="shared" si="86"/>
        <v>501.69940038682586</v>
      </c>
      <c r="EB68" s="382">
        <f t="shared" si="86"/>
        <v>524.64932076460025</v>
      </c>
      <c r="EC68" s="382">
        <f t="shared" si="83"/>
        <v>547.21048461167447</v>
      </c>
      <c r="ED68" s="382">
        <f t="shared" si="83"/>
        <v>569.38779234663525</v>
      </c>
      <c r="EE68" s="382">
        <f t="shared" si="83"/>
        <v>591.18721204097096</v>
      </c>
      <c r="EF68" s="382">
        <f t="shared" si="83"/>
        <v>612.61559930451278</v>
      </c>
      <c r="EG68" s="382">
        <f t="shared" si="83"/>
        <v>633.68053405245371</v>
      </c>
      <c r="EH68" s="382">
        <f t="shared" si="83"/>
        <v>654.39017415762578</v>
      </c>
      <c r="EI68" s="382">
        <f t="shared" si="83"/>
        <v>674.75312553052845</v>
      </c>
      <c r="EJ68" s="382">
        <f t="shared" si="83"/>
        <v>694.77832784056795</v>
      </c>
      <c r="EK68" s="382">
        <f t="shared" si="83"/>
        <v>714.47495487249171</v>
      </c>
      <c r="EL68" s="382">
        <f t="shared" si="83"/>
        <v>733.852328381098</v>
      </c>
      <c r="EM68" s="382">
        <f t="shared" si="83"/>
        <v>752.91984424548355</v>
      </c>
      <c r="EN68" s="382">
        <f t="shared" si="83"/>
        <v>771.6869097144272</v>
      </c>
      <c r="EO68" s="382">
        <f t="shared" si="83"/>
        <v>790.16289056284552</v>
      </c>
      <c r="EP68" s="382">
        <f t="shared" si="83"/>
        <v>808.35706703386393</v>
      </c>
      <c r="EQ68" s="382">
        <f t="shared" si="83"/>
        <v>826.27859751273797</v>
      </c>
      <c r="ER68" s="382">
        <f t="shared" si="83"/>
        <v>843.93648896041714</v>
      </c>
      <c r="ES68" s="382">
        <f t="shared" si="83"/>
        <v>861.33957322052652</v>
      </c>
      <c r="ET68" s="382">
        <f t="shared" si="83"/>
        <v>878.49648840003306</v>
      </c>
      <c r="EU68" s="382">
        <f t="shared" si="83"/>
        <v>895.41566460808042</v>
      </c>
      <c r="EV68" s="382">
        <f t="shared" si="83"/>
        <v>912.10531341745445</v>
      </c>
      <c r="EW68" s="521"/>
      <c r="EX68" s="252"/>
      <c r="EY68" s="515">
        <f t="shared" si="63"/>
        <v>570</v>
      </c>
      <c r="EZ68" s="524">
        <v>57000</v>
      </c>
      <c r="FA68" s="382">
        <f t="shared" si="80"/>
        <v>325.60626039242243</v>
      </c>
      <c r="FB68" s="382">
        <f t="shared" si="80"/>
        <v>335.92442967955981</v>
      </c>
      <c r="FC68" s="382">
        <f t="shared" si="80"/>
        <v>346.45266477963474</v>
      </c>
      <c r="FD68" s="382">
        <f t="shared" si="80"/>
        <v>357.18794842256773</v>
      </c>
      <c r="FE68" s="382">
        <f t="shared" si="80"/>
        <v>368.12616007219879</v>
      </c>
      <c r="FF68" s="382">
        <f t="shared" si="80"/>
        <v>379.26217295773898</v>
      </c>
      <c r="FG68" s="382">
        <f t="shared" si="80"/>
        <v>390.58997006615425</v>
      </c>
      <c r="FH68" s="382">
        <f t="shared" si="80"/>
        <v>402.10277361282476</v>
      </c>
      <c r="FI68" s="382">
        <f t="shared" si="80"/>
        <v>413.793182314869</v>
      </c>
      <c r="FJ68" s="382">
        <f t="shared" si="80"/>
        <v>425.65331099645448</v>
      </c>
      <c r="FK68" s="382">
        <f t="shared" si="80"/>
        <v>437.67492758884686</v>
      </c>
      <c r="FL68" s="382">
        <f t="shared" si="80"/>
        <v>449.84958335723343</v>
      </c>
      <c r="FM68" s="382">
        <f t="shared" si="80"/>
        <v>462.16873309122741</v>
      </c>
      <c r="FN68" s="382">
        <f t="shared" si="80"/>
        <v>474.62384294205651</v>
      </c>
      <c r="FO68" s="382">
        <f t="shared" si="80"/>
        <v>487.20648449791616</v>
      </c>
      <c r="FP68" s="382">
        <f t="shared" si="78"/>
        <v>499.90841450178658</v>
      </c>
      <c r="FQ68" s="382">
        <f t="shared" si="78"/>
        <v>512.7216402971643</v>
      </c>
      <c r="FR68" s="382">
        <f t="shared" si="78"/>
        <v>525.63847162064781</v>
      </c>
      <c r="FS68" s="382">
        <f t="shared" si="78"/>
        <v>538.65155974639401</v>
      </c>
      <c r="FT68" s="382">
        <f t="shared" si="78"/>
        <v>551.7539252380443</v>
      </c>
      <c r="FU68" s="382">
        <f t="shared" si="78"/>
        <v>564.93897569780643</v>
      </c>
      <c r="FV68" s="382">
        <f t="shared" si="78"/>
        <v>578.20051494226618</v>
      </c>
      <c r="FW68" s="382">
        <f t="shared" si="78"/>
        <v>591.53274500279724</v>
      </c>
      <c r="FX68" s="382">
        <f t="shared" si="78"/>
        <v>604.93026226607367</v>
      </c>
      <c r="FY68" s="382">
        <f t="shared" si="78"/>
        <v>618.38804895521412</v>
      </c>
      <c r="FZ68" s="382">
        <f t="shared" si="78"/>
        <v>631.90146101929554</v>
      </c>
      <c r="GA68" s="382">
        <f t="shared" si="78"/>
        <v>645.46621335967143</v>
      </c>
      <c r="GB68" s="382">
        <f t="shared" si="78"/>
        <v>659.07836318409545</v>
      </c>
      <c r="GC68" s="382">
        <f t="shared" si="78"/>
        <v>672.73429214966973</v>
      </c>
      <c r="GD68" s="382">
        <f t="shared" si="78"/>
        <v>686.43068783666968</v>
      </c>
      <c r="GE68" s="382">
        <f t="shared" si="76"/>
        <v>700.16452498917363</v>
      </c>
      <c r="GF68" s="382">
        <f t="shared" si="76"/>
        <v>713.93304686579222</v>
      </c>
      <c r="GG68" s="382">
        <f t="shared" si="76"/>
        <v>727.73374696443</v>
      </c>
      <c r="GH68" s="382">
        <f t="shared" si="76"/>
        <v>741.56435131813862</v>
      </c>
      <c r="GI68" s="382">
        <f t="shared" si="76"/>
        <v>755.4228015036548</v>
      </c>
      <c r="GJ68" s="382">
        <f t="shared" si="76"/>
        <v>769.30723845888474</v>
      </c>
      <c r="GK68" s="382">
        <f t="shared" si="76"/>
        <v>783.2159871690975</v>
      </c>
      <c r="GL68" s="382">
        <f t="shared" si="76"/>
        <v>797.1475422526596</v>
      </c>
      <c r="GM68" s="382">
        <f t="shared" si="76"/>
        <v>811.10055445461751</v>
      </c>
      <c r="GN68" s="382">
        <f t="shared" si="76"/>
        <v>825.07381803920418</v>
      </c>
      <c r="GO68" s="511"/>
      <c r="GP68" s="521"/>
      <c r="GQ68" s="524">
        <v>57000</v>
      </c>
      <c r="GR68" s="583">
        <f t="shared" si="81"/>
        <v>10.463329590764868</v>
      </c>
      <c r="GS68" s="477">
        <f t="shared" si="81"/>
        <v>4.9176048448178076</v>
      </c>
      <c r="GT68" s="477">
        <f t="shared" si="81"/>
        <v>3.0736315542278358</v>
      </c>
      <c r="GU68" s="477">
        <f t="shared" si="81"/>
        <v>2.1551886652656433</v>
      </c>
      <c r="GV68" s="477">
        <f t="shared" si="81"/>
        <v>1.6070196863647197</v>
      </c>
      <c r="GW68" s="477">
        <f t="shared" si="81"/>
        <v>1.2440288413540395</v>
      </c>
      <c r="GX68" s="477">
        <f t="shared" si="81"/>
        <v>0.98688070058019861</v>
      </c>
      <c r="GY68" s="477">
        <f t="shared" si="81"/>
        <v>0.79590023052995962</v>
      </c>
      <c r="GZ68" s="477">
        <f t="shared" si="81"/>
        <v>0.6490395841905181</v>
      </c>
      <c r="HA68" s="477">
        <f t="shared" si="81"/>
        <v>0.53306489407690671</v>
      </c>
      <c r="HB68" s="477">
        <f t="shared" si="81"/>
        <v>0.43955032027092666</v>
      </c>
      <c r="HC68" s="477">
        <f t="shared" si="81"/>
        <v>0.36287510456154221</v>
      </c>
      <c r="HD68" s="477">
        <f t="shared" si="81"/>
        <v>0.29914507455132866</v>
      </c>
      <c r="HE68" s="477">
        <f t="shared" si="81"/>
        <v>0.24557636100946728</v>
      </c>
      <c r="HF68" s="477">
        <f t="shared" si="81"/>
        <v>0.20012561983561952</v>
      </c>
      <c r="HG68" s="477">
        <f t="shared" si="81"/>
        <v>0.16125890615201241</v>
      </c>
      <c r="HH68" s="477">
        <f t="shared" si="79"/>
        <v>0.12780210384640678</v>
      </c>
      <c r="HI68" s="477">
        <f t="shared" si="79"/>
        <v>9.8841191665294953E-2</v>
      </c>
      <c r="HJ68" s="477">
        <f t="shared" si="79"/>
        <v>7.3653983503023712E-2</v>
      </c>
      <c r="HK68" s="477">
        <f t="shared" si="79"/>
        <v>5.16623264353855E-2</v>
      </c>
      <c r="HL68" s="477">
        <f t="shared" si="79"/>
        <v>3.2397937511582764E-2</v>
      </c>
      <c r="HM68" s="477">
        <f t="shared" si="79"/>
        <v>1.5477540463786181E-2</v>
      </c>
      <c r="HN68" s="477">
        <f t="shared" si="79"/>
        <v>5.8447299736641303E-4</v>
      </c>
      <c r="HO68" s="477">
        <f t="shared" si="79"/>
        <v>1.2545121356955466E-2</v>
      </c>
      <c r="HP68" s="477">
        <f t="shared" si="79"/>
        <v>2.4132799218941663E-2</v>
      </c>
      <c r="HQ68" s="477">
        <f t="shared" si="79"/>
        <v>3.4365908943054038E-2</v>
      </c>
      <c r="HR68" s="477">
        <f t="shared" si="79"/>
        <v>4.3403892568604288E-2</v>
      </c>
      <c r="HS68" s="477">
        <f t="shared" si="79"/>
        <v>5.1383244447809888E-2</v>
      </c>
      <c r="HT68" s="477">
        <f t="shared" si="79"/>
        <v>5.8421449818729057E-2</v>
      </c>
      <c r="HU68" s="477">
        <f t="shared" si="45"/>
        <v>6.4620140470279627E-2</v>
      </c>
      <c r="HV68" s="477">
        <f t="shared" si="45"/>
        <v>7.0067643534056548E-2</v>
      </c>
      <c r="HW68" s="477">
        <f t="shared" si="45"/>
        <v>7.4841055513054575E-2</v>
      </c>
      <c r="HX68" s="477">
        <f t="shared" si="45"/>
        <v>7.9007941709267379E-2</v>
      </c>
      <c r="HY68" s="477">
        <f t="shared" si="45"/>
        <v>8.2627737715970526E-2</v>
      </c>
      <c r="HZ68" s="477">
        <f t="shared" si="45"/>
        <v>8.5752912180435431E-2</v>
      </c>
      <c r="IA68" s="477">
        <f t="shared" si="45"/>
        <v>8.842993694165617E-2</v>
      </c>
      <c r="IB68" s="477">
        <f t="shared" si="45"/>
        <v>9.0700100727204414E-2</v>
      </c>
      <c r="IC68" s="477">
        <f t="shared" si="45"/>
        <v>9.2600195016750389E-2</v>
      </c>
      <c r="ID68" s="477">
        <f t="shared" si="45"/>
        <v>9.4163094846422268E-2</v>
      </c>
      <c r="IE68" s="477">
        <f t="shared" si="46"/>
        <v>9.5418252802587825E-2</v>
      </c>
    </row>
    <row r="69" spans="1:320">
      <c r="J69" s="252"/>
      <c r="K69" s="499">
        <v>52000</v>
      </c>
      <c r="L69" s="382">
        <f t="shared" si="66"/>
        <v>15.849599999999999</v>
      </c>
      <c r="M69" s="382">
        <v>520</v>
      </c>
      <c r="N69" s="493"/>
      <c r="O69" s="263"/>
      <c r="P69" s="383">
        <f t="shared" si="71"/>
        <v>-26.500002288000502</v>
      </c>
      <c r="Q69" s="383">
        <f t="shared" si="67"/>
        <v>246.64999771199948</v>
      </c>
      <c r="R69" s="382">
        <f t="shared" si="68"/>
        <v>611.99396506208791</v>
      </c>
      <c r="S69" s="263">
        <f t="shared" si="74"/>
        <v>0.12213560594068011</v>
      </c>
      <c r="T69" s="492"/>
      <c r="U69" s="492"/>
      <c r="V69" s="279"/>
      <c r="X69" s="524">
        <v>58000</v>
      </c>
      <c r="Y69" s="410">
        <f t="shared" si="87"/>
        <v>4.7540737733241537E-2</v>
      </c>
      <c r="Z69" s="410">
        <f t="shared" si="87"/>
        <v>9.5008485460922665E-2</v>
      </c>
      <c r="AA69" s="410">
        <f t="shared" si="87"/>
        <v>0.14233134537513184</v>
      </c>
      <c r="AB69" s="410">
        <f t="shared" si="87"/>
        <v>0.18943956079089408</v>
      </c>
      <c r="AC69" s="410">
        <f t="shared" si="87"/>
        <v>0.23626648180232127</v>
      </c>
      <c r="AD69" s="410">
        <f t="shared" si="87"/>
        <v>0.28274941382332175</v>
      </c>
      <c r="AE69" s="410">
        <f t="shared" si="87"/>
        <v>0.32883032346145663</v>
      </c>
      <c r="AF69" s="410">
        <f t="shared" si="87"/>
        <v>0.37445638568100315</v>
      </c>
      <c r="AG69" s="410">
        <f t="shared" si="87"/>
        <v>0.41958036594433029</v>
      </c>
      <c r="AH69" s="410">
        <f t="shared" si="87"/>
        <v>0.46416084008288805</v>
      </c>
      <c r="AI69" s="410">
        <f t="shared" si="87"/>
        <v>0.50816226234371209</v>
      </c>
      <c r="AJ69" s="410">
        <f t="shared" si="87"/>
        <v>0.55155489794379731</v>
      </c>
      <c r="AK69" s="410">
        <f t="shared" si="87"/>
        <v>0.59431464036900461</v>
      </c>
      <c r="AL69" s="410">
        <f t="shared" si="87"/>
        <v>0.63642273563699558</v>
      </c>
      <c r="AM69" s="410">
        <f t="shared" si="87"/>
        <v>0.67786543603802518</v>
      </c>
      <c r="AN69" s="410">
        <f t="shared" si="87"/>
        <v>0.71863360481276983</v>
      </c>
      <c r="AO69" s="410">
        <f t="shared" si="87"/>
        <v>0.75872229120298451</v>
      </c>
      <c r="AP69" s="410">
        <f t="shared" si="87"/>
        <v>0.79813029268733349</v>
      </c>
      <c r="AQ69" s="410">
        <f t="shared" si="87"/>
        <v>0.83685971831348938</v>
      </c>
      <c r="AR69" s="410">
        <f t="shared" si="87"/>
        <v>0.87491556411625071</v>
      </c>
      <c r="AS69" s="410">
        <f t="shared" si="87"/>
        <v>0.91230530885644812</v>
      </c>
      <c r="AT69" s="410">
        <f t="shared" si="87"/>
        <v>0.94903853584725084</v>
      </c>
      <c r="AU69" s="410">
        <f t="shared" si="87"/>
        <v>0.98512658451786272</v>
      </c>
      <c r="AV69" s="410">
        <f t="shared" si="87"/>
        <v>1.0205822336199839</v>
      </c>
      <c r="AW69" s="410">
        <f t="shared" si="87"/>
        <v>1.0554194165992079</v>
      </c>
      <c r="AX69" s="410">
        <f t="shared" si="87"/>
        <v>1.0896529686013636</v>
      </c>
      <c r="AY69" s="410">
        <f t="shared" si="87"/>
        <v>1.1232984038204652</v>
      </c>
      <c r="AZ69" s="410">
        <f t="shared" si="87"/>
        <v>1.1563717213749802</v>
      </c>
      <c r="BA69" s="410">
        <f t="shared" si="87"/>
        <v>1.1888892375762725</v>
      </c>
      <c r="BB69" s="410">
        <f t="shared" si="87"/>
        <v>1.2208674422853976</v>
      </c>
      <c r="BC69" s="410">
        <f t="shared" si="87"/>
        <v>1.2523228770046408</v>
      </c>
      <c r="BD69" s="410">
        <f t="shared" si="87"/>
        <v>1.2832720323863882</v>
      </c>
      <c r="BE69" s="410">
        <f t="shared" si="87"/>
        <v>1.3137312629384079</v>
      </c>
      <c r="BF69" s="410">
        <f t="shared" si="87"/>
        <v>1.3437167168404192</v>
      </c>
      <c r="BG69" s="410">
        <f t="shared" si="87"/>
        <v>1.3732442789460255</v>
      </c>
      <c r="BH69" s="410">
        <f t="shared" si="87"/>
        <v>1.4023295252144976</v>
      </c>
      <c r="BI69" s="410">
        <f t="shared" si="87"/>
        <v>1.4309876869895646</v>
      </c>
      <c r="BJ69" s="410">
        <f t="shared" si="87"/>
        <v>1.4592336237112231</v>
      </c>
      <c r="BK69" s="410">
        <f t="shared" si="87"/>
        <v>1.4870818028073272</v>
      </c>
      <c r="BL69" s="410">
        <f t="shared" si="87"/>
        <v>1.5145462856617005</v>
      </c>
      <c r="BM69" s="253"/>
      <c r="BN69" s="252"/>
      <c r="BO69" s="537">
        <f t="shared" si="59"/>
        <v>580</v>
      </c>
      <c r="BP69" s="524">
        <v>58000</v>
      </c>
      <c r="BQ69" s="382">
        <f t="shared" si="72"/>
        <v>246.76148951660767</v>
      </c>
      <c r="BR69" s="382">
        <f t="shared" si="72"/>
        <v>247.0952804931004</v>
      </c>
      <c r="BS69" s="382">
        <f t="shared" si="72"/>
        <v>247.64933529458696</v>
      </c>
      <c r="BT69" s="382">
        <f t="shared" si="72"/>
        <v>248.42032053259069</v>
      </c>
      <c r="BU69" s="382">
        <f t="shared" si="72"/>
        <v>249.40368956783414</v>
      </c>
      <c r="BV69" s="382">
        <f t="shared" si="72"/>
        <v>250.59379458150553</v>
      </c>
      <c r="BW69" s="382">
        <f t="shared" si="72"/>
        <v>251.98402005821717</v>
      </c>
      <c r="BX69" s="382">
        <f t="shared" si="72"/>
        <v>253.56693110489911</v>
      </c>
      <c r="BY69" s="382">
        <f t="shared" si="72"/>
        <v>255.33442985780334</v>
      </c>
      <c r="BZ69" s="382">
        <f t="shared" si="72"/>
        <v>257.27791354547179</v>
      </c>
      <c r="CA69" s="382">
        <f t="shared" si="72"/>
        <v>259.38842848448479</v>
      </c>
      <c r="CB69" s="382">
        <f t="shared" si="72"/>
        <v>261.65681526543261</v>
      </c>
      <c r="CC69" s="382">
        <f t="shared" si="72"/>
        <v>264.07384151074041</v>
      </c>
      <c r="CD69" s="382">
        <f t="shared" si="72"/>
        <v>266.63031973648788</v>
      </c>
      <c r="CE69" s="382">
        <f t="shared" si="72"/>
        <v>269.31720893240134</v>
      </c>
      <c r="CF69" s="382">
        <f t="shared" si="72"/>
        <v>272.12569942115158</v>
      </c>
      <c r="CG69" s="382">
        <f t="shared" si="85"/>
        <v>275.04728133183016</v>
      </c>
      <c r="CH69" s="382">
        <f t="shared" si="85"/>
        <v>278.0737976098107</v>
      </c>
      <c r="CI69" s="382">
        <f t="shared" si="85"/>
        <v>281.1974828922622</v>
      </c>
      <c r="CJ69" s="382">
        <f t="shared" si="85"/>
        <v>284.41098982465684</v>
      </c>
      <c r="CK69" s="382">
        <f t="shared" si="82"/>
        <v>287.70740450522106</v>
      </c>
      <c r="CL69" s="382">
        <f t="shared" si="82"/>
        <v>291.08025275051511</v>
      </c>
      <c r="CM69" s="382">
        <f t="shared" si="82"/>
        <v>294.52349880446081</v>
      </c>
      <c r="CN69" s="382">
        <f t="shared" si="82"/>
        <v>298.03153799036733</v>
      </c>
      <c r="CO69" s="382">
        <f t="shared" si="82"/>
        <v>301.5991846518985</v>
      </c>
      <c r="CP69" s="382">
        <f t="shared" si="82"/>
        <v>305.22165656113134</v>
      </c>
      <c r="CQ69" s="382">
        <f t="shared" si="82"/>
        <v>308.89455680218305</v>
      </c>
      <c r="CR69" s="382">
        <f t="shared" si="82"/>
        <v>312.61385397602828</v>
      </c>
      <c r="CS69" s="382">
        <f t="shared" si="82"/>
        <v>316.3758614215551</v>
      </c>
      <c r="CT69" s="382">
        <f t="shared" si="82"/>
        <v>320.17721601276929</v>
      </c>
      <c r="CU69" s="382">
        <f t="shared" si="82"/>
        <v>324.01485697365814</v>
      </c>
      <c r="CV69" s="382">
        <f t="shared" si="82"/>
        <v>327.88600505058366</v>
      </c>
      <c r="CW69" s="382">
        <f t="shared" si="82"/>
        <v>331.78814229640074</v>
      </c>
      <c r="CX69" s="382">
        <f t="shared" si="82"/>
        <v>335.71899264946012</v>
      </c>
      <c r="CY69" s="382">
        <f t="shared" si="82"/>
        <v>339.67650343268588</v>
      </c>
      <c r="CZ69" s="382">
        <f t="shared" si="82"/>
        <v>343.65882785134875</v>
      </c>
      <c r="DA69" s="382">
        <f t="shared" si="82"/>
        <v>347.66430853133562</v>
      </c>
      <c r="DB69" s="382">
        <f t="shared" si="82"/>
        <v>351.6914621111307</v>
      </c>
      <c r="DC69" s="382">
        <f t="shared" si="82"/>
        <v>355.73896487897025</v>
      </c>
      <c r="DD69" s="382">
        <f t="shared" si="82"/>
        <v>359.80563943047014</v>
      </c>
      <c r="DE69" s="521"/>
      <c r="DF69" s="252"/>
      <c r="DG69" s="537">
        <f t="shared" si="61"/>
        <v>580</v>
      </c>
      <c r="DH69" s="524">
        <v>58000</v>
      </c>
      <c r="DI69" s="382">
        <f t="shared" si="73"/>
        <v>29.094644587343303</v>
      </c>
      <c r="DJ69" s="382">
        <f t="shared" si="73"/>
        <v>58.144619731773794</v>
      </c>
      <c r="DK69" s="382">
        <f t="shared" si="73"/>
        <v>87.105924408748407</v>
      </c>
      <c r="DL69" s="382">
        <f t="shared" si="73"/>
        <v>115.93586794803971</v>
      </c>
      <c r="DM69" s="382">
        <f t="shared" si="73"/>
        <v>144.59366100947224</v>
      </c>
      <c r="DN69" s="382">
        <f t="shared" si="73"/>
        <v>173.0409348847158</v>
      </c>
      <c r="DO69" s="382">
        <f t="shared" si="73"/>
        <v>201.24217348782577</v>
      </c>
      <c r="DP69" s="382">
        <f t="shared" si="73"/>
        <v>229.16504821573557</v>
      </c>
      <c r="DQ69" s="382">
        <f t="shared" si="73"/>
        <v>256.78065181647253</v>
      </c>
      <c r="DR69" s="382">
        <f t="shared" si="73"/>
        <v>284.06363294887637</v>
      </c>
      <c r="DS69" s="382">
        <f t="shared" si="73"/>
        <v>310.99223782664927</v>
      </c>
      <c r="DT69" s="382">
        <f t="shared" si="73"/>
        <v>337.54826894203973</v>
      </c>
      <c r="DU69" s="382">
        <f t="shared" si="73"/>
        <v>363.71697325387595</v>
      </c>
      <c r="DV69" s="382">
        <f t="shared" si="73"/>
        <v>389.48687343814589</v>
      </c>
      <c r="DW69" s="382">
        <f t="shared" si="73"/>
        <v>414.84955597945219</v>
      </c>
      <c r="DX69" s="382">
        <f t="shared" si="73"/>
        <v>439.79942923622855</v>
      </c>
      <c r="DY69" s="382">
        <f t="shared" si="86"/>
        <v>464.33346337430658</v>
      </c>
      <c r="DZ69" s="382">
        <f t="shared" si="86"/>
        <v>488.45092245788595</v>
      </c>
      <c r="EA69" s="382">
        <f t="shared" si="86"/>
        <v>512.15309721141432</v>
      </c>
      <c r="EB69" s="382">
        <f t="shared" si="86"/>
        <v>535.44304517803766</v>
      </c>
      <c r="EC69" s="382">
        <f t="shared" si="83"/>
        <v>558.3253433142504</v>
      </c>
      <c r="ED69" s="382">
        <f t="shared" si="83"/>
        <v>580.80585654987749</v>
      </c>
      <c r="EE69" s="382">
        <f t="shared" si="83"/>
        <v>602.89152454715884</v>
      </c>
      <c r="EF69" s="382">
        <f t="shared" si="83"/>
        <v>624.59016782501612</v>
      </c>
      <c r="EG69" s="382">
        <f t="shared" si="83"/>
        <v>645.91031356806479</v>
      </c>
      <c r="EH69" s="382">
        <f t="shared" si="83"/>
        <v>666.8610407960233</v>
      </c>
      <c r="EI69" s="382">
        <f t="shared" si="83"/>
        <v>687.4518441020009</v>
      </c>
      <c r="EJ69" s="382">
        <f t="shared" si="83"/>
        <v>707.69251484994606</v>
      </c>
      <c r="EK69" s="382">
        <f t="shared" si="83"/>
        <v>727.59303852394567</v>
      </c>
      <c r="EL69" s="382">
        <f t="shared" si="83"/>
        <v>747.16350681945028</v>
      </c>
      <c r="EM69" s="382">
        <f t="shared" si="83"/>
        <v>766.41404303603156</v>
      </c>
      <c r="EN69" s="382">
        <f t="shared" si="83"/>
        <v>785.35473935342986</v>
      </c>
      <c r="EO69" s="382">
        <f t="shared" si="83"/>
        <v>803.99560463170064</v>
      </c>
      <c r="EP69" s="382">
        <f t="shared" si="83"/>
        <v>822.34652145937901</v>
      </c>
      <c r="EQ69" s="382">
        <f t="shared" si="83"/>
        <v>840.41721127100607</v>
      </c>
      <c r="ER69" s="382">
        <f t="shared" si="83"/>
        <v>858.21720645965559</v>
      </c>
      <c r="ES69" s="382">
        <f t="shared" si="83"/>
        <v>875.75582851576962</v>
      </c>
      <c r="ET69" s="382">
        <f t="shared" si="83"/>
        <v>893.04217132695021</v>
      </c>
      <c r="EU69" s="382">
        <f t="shared" si="83"/>
        <v>910.08508887173411</v>
      </c>
      <c r="EV69" s="382">
        <f t="shared" si="83"/>
        <v>926.8931866321617</v>
      </c>
      <c r="EW69" s="521"/>
      <c r="EX69" s="252"/>
      <c r="EY69" s="515">
        <f t="shared" si="63"/>
        <v>580</v>
      </c>
      <c r="EZ69" s="524">
        <v>58000</v>
      </c>
      <c r="FA69" s="382">
        <f t="shared" si="80"/>
        <v>331.61148951660766</v>
      </c>
      <c r="FB69" s="382">
        <f t="shared" si="80"/>
        <v>341.94528049310043</v>
      </c>
      <c r="FC69" s="382">
        <f t="shared" si="80"/>
        <v>352.49933529458701</v>
      </c>
      <c r="FD69" s="382">
        <f t="shared" si="80"/>
        <v>363.27032053259074</v>
      </c>
      <c r="FE69" s="382">
        <f t="shared" si="80"/>
        <v>374.25368956783416</v>
      </c>
      <c r="FF69" s="382">
        <f t="shared" si="80"/>
        <v>385.44379458150559</v>
      </c>
      <c r="FG69" s="382">
        <f t="shared" si="80"/>
        <v>396.83402005821722</v>
      </c>
      <c r="FH69" s="382">
        <f t="shared" si="80"/>
        <v>408.41693110489916</v>
      </c>
      <c r="FI69" s="382">
        <f t="shared" si="80"/>
        <v>420.18442985780337</v>
      </c>
      <c r="FJ69" s="382">
        <f t="shared" si="80"/>
        <v>432.12791354547181</v>
      </c>
      <c r="FK69" s="382">
        <f t="shared" si="80"/>
        <v>444.23842848448481</v>
      </c>
      <c r="FL69" s="382">
        <f t="shared" si="80"/>
        <v>456.50681526543264</v>
      </c>
      <c r="FM69" s="382">
        <f t="shared" si="80"/>
        <v>468.92384151074043</v>
      </c>
      <c r="FN69" s="382">
        <f t="shared" si="80"/>
        <v>481.4803197364879</v>
      </c>
      <c r="FO69" s="382">
        <f t="shared" si="80"/>
        <v>494.16720893240137</v>
      </c>
      <c r="FP69" s="382">
        <f t="shared" si="78"/>
        <v>506.9756994211516</v>
      </c>
      <c r="FQ69" s="382">
        <f t="shared" si="78"/>
        <v>519.89728133183019</v>
      </c>
      <c r="FR69" s="382">
        <f t="shared" si="78"/>
        <v>532.92379760981066</v>
      </c>
      <c r="FS69" s="382">
        <f t="shared" si="78"/>
        <v>546.04748289226222</v>
      </c>
      <c r="FT69" s="382">
        <f t="shared" si="78"/>
        <v>559.26098982465692</v>
      </c>
      <c r="FU69" s="382">
        <f t="shared" si="78"/>
        <v>572.55740450522103</v>
      </c>
      <c r="FV69" s="382">
        <f t="shared" si="78"/>
        <v>585.93025275051514</v>
      </c>
      <c r="FW69" s="382">
        <f t="shared" si="78"/>
        <v>599.37349880446084</v>
      </c>
      <c r="FX69" s="382">
        <f t="shared" si="78"/>
        <v>612.88153799036741</v>
      </c>
      <c r="FY69" s="382">
        <f t="shared" si="78"/>
        <v>626.44918465189858</v>
      </c>
      <c r="FZ69" s="382">
        <f t="shared" si="78"/>
        <v>640.07165656113136</v>
      </c>
      <c r="GA69" s="382">
        <f t="shared" si="78"/>
        <v>653.74455680218307</v>
      </c>
      <c r="GB69" s="382">
        <f t="shared" si="78"/>
        <v>667.4638539760283</v>
      </c>
      <c r="GC69" s="382">
        <f t="shared" si="78"/>
        <v>681.22586142155512</v>
      </c>
      <c r="GD69" s="382">
        <f t="shared" si="78"/>
        <v>695.02721601276926</v>
      </c>
      <c r="GE69" s="382">
        <f t="shared" si="76"/>
        <v>708.86485697365811</v>
      </c>
      <c r="GF69" s="382">
        <f t="shared" si="76"/>
        <v>722.73600505058369</v>
      </c>
      <c r="GG69" s="382">
        <f t="shared" si="76"/>
        <v>736.6381422964007</v>
      </c>
      <c r="GH69" s="382">
        <f t="shared" si="76"/>
        <v>750.56899264946014</v>
      </c>
      <c r="GI69" s="382">
        <f t="shared" si="76"/>
        <v>764.5265034326859</v>
      </c>
      <c r="GJ69" s="382">
        <f t="shared" si="76"/>
        <v>778.50882785134877</v>
      </c>
      <c r="GK69" s="382">
        <f t="shared" si="76"/>
        <v>792.5143085313357</v>
      </c>
      <c r="GL69" s="382">
        <f t="shared" si="76"/>
        <v>806.54146211113073</v>
      </c>
      <c r="GM69" s="382">
        <f t="shared" si="76"/>
        <v>820.58896487897027</v>
      </c>
      <c r="GN69" s="382">
        <f t="shared" si="76"/>
        <v>834.65563943047016</v>
      </c>
      <c r="GO69" s="511"/>
      <c r="GP69" s="521"/>
      <c r="GQ69" s="524">
        <v>58000</v>
      </c>
      <c r="GR69" s="583">
        <f t="shared" si="81"/>
        <v>10.397681402194021</v>
      </c>
      <c r="GS69" s="477">
        <f t="shared" si="81"/>
        <v>4.8809444806849518</v>
      </c>
      <c r="GT69" s="477">
        <f t="shared" si="81"/>
        <v>3.0467894427073441</v>
      </c>
      <c r="GU69" s="477">
        <f t="shared" si="81"/>
        <v>2.133373018739996</v>
      </c>
      <c r="GV69" s="477">
        <f t="shared" si="81"/>
        <v>1.5883132563004752</v>
      </c>
      <c r="GW69" s="477">
        <f t="shared" si="81"/>
        <v>1.22747175307564</v>
      </c>
      <c r="GX69" s="477">
        <f t="shared" si="81"/>
        <v>0.97192274949377777</v>
      </c>
      <c r="GY69" s="477">
        <f t="shared" si="81"/>
        <v>0.78219555854964495</v>
      </c>
      <c r="GZ69" s="477">
        <f t="shared" si="81"/>
        <v>0.63635549207235265</v>
      </c>
      <c r="HA69" s="477">
        <f t="shared" si="81"/>
        <v>0.52123631265126757</v>
      </c>
      <c r="HB69" s="477">
        <f t="shared" si="81"/>
        <v>0.42845503665627993</v>
      </c>
      <c r="HC69" s="477">
        <f t="shared" si="81"/>
        <v>0.35241936418823477</v>
      </c>
      <c r="HD69" s="477">
        <f t="shared" si="81"/>
        <v>0.28925476673707401</v>
      </c>
      <c r="HE69" s="477">
        <f t="shared" si="81"/>
        <v>0.23619139070408599</v>
      </c>
      <c r="HF69" s="477">
        <f t="shared" si="81"/>
        <v>0.19119618620702547</v>
      </c>
      <c r="HG69" s="477">
        <f t="shared" si="81"/>
        <v>0.15274296808793902</v>
      </c>
      <c r="HH69" s="477">
        <f t="shared" si="79"/>
        <v>0.1196636088937935</v>
      </c>
      <c r="HI69" s="477">
        <f t="shared" si="79"/>
        <v>9.1048809833620792E-2</v>
      </c>
      <c r="HJ69" s="477">
        <f t="shared" si="79"/>
        <v>6.6180182967548212E-2</v>
      </c>
      <c r="HK69" s="477">
        <f t="shared" si="79"/>
        <v>4.4482685621025593E-2</v>
      </c>
      <c r="HL69" s="477">
        <f t="shared" si="79"/>
        <v>2.5490623632608751E-2</v>
      </c>
      <c r="HM69" s="477">
        <f t="shared" si="79"/>
        <v>8.8229072466275722E-3</v>
      </c>
      <c r="HN69" s="477">
        <f t="shared" si="79"/>
        <v>5.8352549330336735E-3</v>
      </c>
      <c r="HO69" s="477">
        <f t="shared" si="79"/>
        <v>1.8746100143428743E-2</v>
      </c>
      <c r="HP69" s="477">
        <f t="shared" si="79"/>
        <v>3.0129769578474831E-2</v>
      </c>
      <c r="HQ69" s="477">
        <f t="shared" si="79"/>
        <v>4.0172363650024905E-2</v>
      </c>
      <c r="HR69" s="477">
        <f t="shared" si="79"/>
        <v>4.9032215985759298E-2</v>
      </c>
      <c r="HS69" s="477">
        <f t="shared" si="79"/>
        <v>5.6844830247282679E-2</v>
      </c>
      <c r="HT69" s="477">
        <f t="shared" si="79"/>
        <v>6.3726801449962692E-2</v>
      </c>
      <c r="HU69" s="477">
        <f t="shared" si="45"/>
        <v>6.9778957792808252E-2</v>
      </c>
      <c r="HV69" s="477">
        <f t="shared" si="45"/>
        <v>7.5088898207555266E-2</v>
      </c>
      <c r="HW69" s="477">
        <f t="shared" si="45"/>
        <v>7.9733057133390697E-2</v>
      </c>
      <c r="HX69" s="477">
        <f t="shared" si="45"/>
        <v>8.3778396234088212E-2</v>
      </c>
      <c r="HY69" s="477">
        <f t="shared" si="45"/>
        <v>8.7283799392181685E-2</v>
      </c>
      <c r="HZ69" s="477">
        <f t="shared" si="45"/>
        <v>9.0301229937386401E-2</v>
      </c>
      <c r="IA69" s="477">
        <f t="shared" si="45"/>
        <v>9.287669602561606E-2</v>
      </c>
      <c r="IB69" s="477">
        <f t="shared" si="45"/>
        <v>9.5051060208770285E-2</v>
      </c>
      <c r="IC69" s="477">
        <f t="shared" si="45"/>
        <v>9.6860721691664486E-2</v>
      </c>
      <c r="ID69" s="477">
        <f t="shared" si="45"/>
        <v>9.8338193963506723E-2</v>
      </c>
      <c r="IE69" s="477">
        <f t="shared" si="46"/>
        <v>9.9512595984046312E-2</v>
      </c>
    </row>
    <row r="70" spans="1:320">
      <c r="J70" s="252"/>
      <c r="K70" s="499">
        <v>53000</v>
      </c>
      <c r="L70" s="382">
        <f t="shared" si="66"/>
        <v>16.154399999999999</v>
      </c>
      <c r="M70" s="382">
        <v>530</v>
      </c>
      <c r="N70" s="493"/>
      <c r="O70" s="263"/>
      <c r="P70" s="383">
        <f t="shared" si="71"/>
        <v>-26.500002288000502</v>
      </c>
      <c r="Q70" s="383">
        <f t="shared" si="67"/>
        <v>246.64999771199948</v>
      </c>
      <c r="R70" s="382">
        <f t="shared" si="68"/>
        <v>611.99396506208791</v>
      </c>
      <c r="S70" s="263">
        <f t="shared" si="74"/>
        <v>0.11640418784031074</v>
      </c>
      <c r="T70" s="492"/>
      <c r="U70" s="492"/>
      <c r="V70" s="279"/>
      <c r="X70" s="524">
        <v>59000</v>
      </c>
      <c r="Y70" s="410">
        <f t="shared" si="87"/>
        <v>4.8696385080354676E-2</v>
      </c>
      <c r="Z70" s="410">
        <f t="shared" si="87"/>
        <v>9.7313967411994204E-2</v>
      </c>
      <c r="AA70" s="410">
        <f t="shared" si="87"/>
        <v>0.14577518147409627</v>
      </c>
      <c r="AB70" s="410">
        <f t="shared" si="87"/>
        <v>0.19400488474467337</v>
      </c>
      <c r="AC70" s="410">
        <f t="shared" si="87"/>
        <v>0.24193144464478564</v>
      </c>
      <c r="AD70" s="410">
        <f t="shared" si="87"/>
        <v>0.28948768693561083</v>
      </c>
      <c r="AE70" s="410">
        <f t="shared" si="87"/>
        <v>0.33661167610967846</v>
      </c>
      <c r="AF70" s="410">
        <f t="shared" si="87"/>
        <v>0.38324730998672224</v>
      </c>
      <c r="AG70" s="410">
        <f t="shared" si="87"/>
        <v>0.42934472254356937</v>
      </c>
      <c r="AH70" s="410">
        <f t="shared" si="87"/>
        <v>0.47486049985378381</v>
      </c>
      <c r="AI70" s="410">
        <f t="shared" si="87"/>
        <v>0.51975772304073375</v>
      </c>
      <c r="AJ70" s="410">
        <f t="shared" si="87"/>
        <v>0.56400585885294741</v>
      </c>
      <c r="AK70" s="410">
        <f t="shared" si="87"/>
        <v>0.60758052269402674</v>
      </c>
      <c r="AL70" s="410">
        <f t="shared" si="87"/>
        <v>0.65046314081462142</v>
      </c>
      <c r="AM70" s="410">
        <f t="shared" si="87"/>
        <v>0.69264053824085536</v>
      </c>
      <c r="AN70" s="410">
        <f t="shared" si="87"/>
        <v>0.73410447732799777</v>
      </c>
      <c r="AO70" s="410">
        <f t="shared" si="87"/>
        <v>0.7748511690786033</v>
      </c>
      <c r="AP70" s="410">
        <f t="shared" si="87"/>
        <v>0.81488077600737252</v>
      </c>
      <c r="AQ70" s="410">
        <f t="shared" si="87"/>
        <v>0.85419692175616413</v>
      </c>
      <c r="AR70" s="410">
        <f t="shared" si="87"/>
        <v>0.89280621915837133</v>
      </c>
      <c r="AS70" s="410">
        <f t="shared" si="87"/>
        <v>0.93071782522630997</v>
      </c>
      <c r="AT70" s="410">
        <f t="shared" si="87"/>
        <v>0.96794302871076299</v>
      </c>
      <c r="AU70" s="410">
        <f t="shared" si="87"/>
        <v>1.0044948735141541</v>
      </c>
      <c r="AV70" s="410">
        <f t="shared" si="87"/>
        <v>1.0403878193336396</v>
      </c>
      <c r="AW70" s="410">
        <f t="shared" si="87"/>
        <v>1.0756374394397741</v>
      </c>
      <c r="AX70" s="410">
        <f t="shared" si="87"/>
        <v>1.110260154412771</v>
      </c>
      <c r="AY70" s="410">
        <f t="shared" si="87"/>
        <v>1.1442729999038377</v>
      </c>
      <c r="AZ70" s="410">
        <f t="shared" si="87"/>
        <v>1.1776934260050462</v>
      </c>
      <c r="BA70" s="410">
        <f t="shared" si="87"/>
        <v>1.2105391255407443</v>
      </c>
      <c r="BB70" s="410">
        <f t="shared" si="87"/>
        <v>1.2428278884867188</v>
      </c>
      <c r="BC70" s="410">
        <f t="shared" si="87"/>
        <v>1.2745774797369465</v>
      </c>
      <c r="BD70" s="410">
        <f t="shared" si="87"/>
        <v>1.305805537536034</v>
      </c>
      <c r="BE70" s="410">
        <f t="shared" si="87"/>
        <v>1.3365294900499867</v>
      </c>
      <c r="BF70" s="410">
        <f t="shared" si="87"/>
        <v>1.366766487736411</v>
      </c>
      <c r="BG70" s="410">
        <f t="shared" si="87"/>
        <v>1.3965333493810463</v>
      </c>
      <c r="BH70" s="410">
        <f t="shared" si="87"/>
        <v>1.4258465198783226</v>
      </c>
      <c r="BI70" s="410">
        <f t="shared" si="87"/>
        <v>1.4547220380407766</v>
      </c>
      <c r="BJ70" s="410">
        <f t="shared" si="87"/>
        <v>1.4831755129199795</v>
      </c>
      <c r="BK70" s="410">
        <f t="shared" si="87"/>
        <v>1.5112221073064185</v>
      </c>
      <c r="BL70" s="410">
        <f t="shared" si="87"/>
        <v>1.5388765272454903</v>
      </c>
      <c r="BM70" s="253"/>
      <c r="BN70" s="252"/>
      <c r="BO70" s="537">
        <f t="shared" si="59"/>
        <v>590.00000000000011</v>
      </c>
      <c r="BP70" s="524">
        <v>59000</v>
      </c>
      <c r="BQ70" s="382">
        <f t="shared" si="72"/>
        <v>246.76697581050274</v>
      </c>
      <c r="BR70" s="382">
        <f t="shared" si="72"/>
        <v>247.11715321480932</v>
      </c>
      <c r="BS70" s="382">
        <f t="shared" si="72"/>
        <v>247.69828010859791</v>
      </c>
      <c r="BT70" s="382">
        <f t="shared" si="72"/>
        <v>248.50667507016186</v>
      </c>
      <c r="BU70" s="382">
        <f t="shared" si="72"/>
        <v>249.53732322859312</v>
      </c>
      <c r="BV70" s="382">
        <f t="shared" si="72"/>
        <v>250.78400562702316</v>
      </c>
      <c r="BW70" s="382">
        <f t="shared" si="72"/>
        <v>252.23945271308779</v>
      </c>
      <c r="BX70" s="382">
        <f t="shared" si="72"/>
        <v>253.89551407998073</v>
      </c>
      <c r="BY70" s="382">
        <f t="shared" si="72"/>
        <v>255.74333644962769</v>
      </c>
      <c r="BZ70" s="382">
        <f t="shared" si="72"/>
        <v>257.77354235368801</v>
      </c>
      <c r="CA70" s="382">
        <f t="shared" si="72"/>
        <v>259.97640290066158</v>
      </c>
      <c r="CB70" s="382">
        <f t="shared" si="72"/>
        <v>262.34199925954852</v>
      </c>
      <c r="CC70" s="382">
        <f t="shared" si="72"/>
        <v>264.86036887958858</v>
      </c>
      <c r="CD70" s="382">
        <f t="shared" si="72"/>
        <v>267.52163385694479</v>
      </c>
      <c r="CE70" s="382">
        <f t="shared" si="72"/>
        <v>270.31611014000072</v>
      </c>
      <c r="CF70" s="382">
        <f t="shared" si="72"/>
        <v>273.23439736001103</v>
      </c>
      <c r="CG70" s="382">
        <f t="shared" si="85"/>
        <v>276.2674499444538</v>
      </c>
      <c r="CH70" s="382">
        <f t="shared" si="85"/>
        <v>279.40663080845655</v>
      </c>
      <c r="CI70" s="382">
        <f t="shared" si="85"/>
        <v>282.64374933963353</v>
      </c>
      <c r="CJ70" s="382">
        <f t="shared" si="85"/>
        <v>285.97108562250992</v>
      </c>
      <c r="CK70" s="382">
        <f t="shared" si="82"/>
        <v>289.38140292627958</v>
      </c>
      <c r="CL70" s="382">
        <f t="shared" si="82"/>
        <v>292.86795044117997</v>
      </c>
      <c r="CM70" s="382">
        <f t="shared" si="82"/>
        <v>296.42445812897336</v>
      </c>
      <c r="CN70" s="382">
        <f t="shared" si="82"/>
        <v>300.04512538178636</v>
      </c>
      <c r="CO70" s="382">
        <f t="shared" si="82"/>
        <v>303.72460498503227</v>
      </c>
      <c r="CP70" s="382">
        <f t="shared" si="82"/>
        <v>307.45798367274023</v>
      </c>
      <c r="CQ70" s="382">
        <f t="shared" si="82"/>
        <v>311.24076036041532</v>
      </c>
      <c r="CR70" s="382">
        <f t="shared" si="82"/>
        <v>315.06882295031158</v>
      </c>
      <c r="CS70" s="382">
        <f t="shared" si="82"/>
        <v>318.93842443178596</v>
      </c>
      <c r="CT70" s="382">
        <f t="shared" si="82"/>
        <v>322.84615884773024</v>
      </c>
      <c r="CU70" s="382">
        <f t="shared" si="82"/>
        <v>326.78893756749432</v>
      </c>
      <c r="CV70" s="382">
        <f t="shared" si="82"/>
        <v>330.76396619647517</v>
      </c>
      <c r="CW70" s="382">
        <f t="shared" si="82"/>
        <v>334.76872236113911</v>
      </c>
      <c r="CX70" s="382">
        <f t="shared" si="82"/>
        <v>338.80093453370603</v>
      </c>
      <c r="CY70" s="382">
        <f t="shared" si="82"/>
        <v>342.85856200093627</v>
      </c>
      <c r="CZ70" s="382">
        <f t="shared" si="82"/>
        <v>346.93977603431023</v>
      </c>
      <c r="DA70" s="382">
        <f t="shared" si="82"/>
        <v>351.04294228236006</v>
      </c>
      <c r="DB70" s="382">
        <f t="shared" si="82"/>
        <v>355.16660437821452</v>
      </c>
      <c r="DC70" s="382">
        <f t="shared" si="82"/>
        <v>359.30946873491871</v>
      </c>
      <c r="DD70" s="382">
        <f t="shared" si="82"/>
        <v>363.47039048640318</v>
      </c>
      <c r="DE70" s="521"/>
      <c r="DF70" s="252"/>
      <c r="DG70" s="537">
        <f t="shared" si="61"/>
        <v>590.00000000000011</v>
      </c>
      <c r="DH70" s="524">
        <v>59000</v>
      </c>
      <c r="DI70" s="382">
        <f t="shared" si="73"/>
        <v>29.801893789516559</v>
      </c>
      <c r="DJ70" s="382">
        <f t="shared" si="73"/>
        <v>59.555560772389143</v>
      </c>
      <c r="DK70" s="382">
        <f t="shared" si="73"/>
        <v>89.213531317977598</v>
      </c>
      <c r="DL70" s="382">
        <f t="shared" si="73"/>
        <v>118.72981865630602</v>
      </c>
      <c r="DM70" s="382">
        <f t="shared" si="73"/>
        <v>148.06058408136138</v>
      </c>
      <c r="DN70" s="382">
        <f t="shared" si="73"/>
        <v>177.16471736437686</v>
      </c>
      <c r="DO70" s="382">
        <f t="shared" si="73"/>
        <v>206.00431434855741</v>
      </c>
      <c r="DP70" s="382">
        <f t="shared" si="73"/>
        <v>234.54504083815326</v>
      </c>
      <c r="DQ70" s="382">
        <f t="shared" si="73"/>
        <v>262.75637912792104</v>
      </c>
      <c r="DR70" s="382">
        <f t="shared" si="73"/>
        <v>290.61176015688216</v>
      </c>
      <c r="DS70" s="382">
        <f t="shared" si="73"/>
        <v>318.08858979534119</v>
      </c>
      <c r="DT70" s="382">
        <f t="shared" si="73"/>
        <v>345.16818187766359</v>
      </c>
      <c r="DU70" s="382">
        <f t="shared" si="73"/>
        <v>371.83561317801332</v>
      </c>
      <c r="DV70" s="382">
        <f t="shared" si="73"/>
        <v>398.07951667387937</v>
      </c>
      <c r="DW70" s="382">
        <f t="shared" si="73"/>
        <v>423.8918293607598</v>
      </c>
      <c r="DX70" s="382">
        <f t="shared" si="73"/>
        <v>449.26750984979299</v>
      </c>
      <c r="DY70" s="382">
        <f t="shared" si="86"/>
        <v>474.20423929740872</v>
      </c>
      <c r="DZ70" s="382">
        <f t="shared" si="86"/>
        <v>498.70211716162299</v>
      </c>
      <c r="EA70" s="382">
        <f t="shared" si="86"/>
        <v>522.76336108938494</v>
      </c>
      <c r="EB70" s="382">
        <f t="shared" si="86"/>
        <v>546.39201809482313</v>
      </c>
      <c r="EC70" s="382">
        <f t="shared" si="83"/>
        <v>569.59369221421275</v>
      </c>
      <c r="ED70" s="382">
        <f t="shared" si="83"/>
        <v>592.37529209490629</v>
      </c>
      <c r="EE70" s="382">
        <f t="shared" si="83"/>
        <v>614.74480052646766</v>
      </c>
      <c r="EF70" s="382">
        <f t="shared" si="83"/>
        <v>636.71106675629323</v>
      </c>
      <c r="EG70" s="382">
        <f t="shared" si="83"/>
        <v>658.28362153197884</v>
      </c>
      <c r="EH70" s="382">
        <f t="shared" si="83"/>
        <v>679.47251414951768</v>
      </c>
      <c r="EI70" s="382">
        <f t="shared" si="83"/>
        <v>700.28817032463974</v>
      </c>
      <c r="EJ70" s="382">
        <f t="shared" si="83"/>
        <v>720.74126940838289</v>
      </c>
      <c r="EK70" s="382">
        <f t="shared" si="83"/>
        <v>740.84263930247266</v>
      </c>
      <c r="EL70" s="382">
        <f t="shared" si="83"/>
        <v>760.60316736472942</v>
      </c>
      <c r="EM70" s="382">
        <f t="shared" si="83"/>
        <v>780.03372560305684</v>
      </c>
      <c r="EN70" s="382">
        <f t="shared" si="83"/>
        <v>799.14510851670855</v>
      </c>
      <c r="EO70" s="382">
        <f t="shared" si="83"/>
        <v>817.94798203810171</v>
      </c>
      <c r="EP70" s="382">
        <f t="shared" si="83"/>
        <v>836.45284214378967</v>
      </c>
      <c r="EQ70" s="382">
        <f t="shared" si="83"/>
        <v>854.66998182914472</v>
      </c>
      <c r="ER70" s="382">
        <f t="shared" si="83"/>
        <v>872.60946527031376</v>
      </c>
      <c r="ES70" s="382">
        <f t="shared" si="83"/>
        <v>890.28110812377633</v>
      </c>
      <c r="ET70" s="382">
        <f t="shared" si="83"/>
        <v>907.69446303489428</v>
      </c>
      <c r="EU70" s="382">
        <f t="shared" si="83"/>
        <v>924.8588095399391</v>
      </c>
      <c r="EV70" s="382">
        <f t="shared" si="83"/>
        <v>941.78314764994377</v>
      </c>
      <c r="EW70" s="521"/>
      <c r="EX70" s="252"/>
      <c r="EY70" s="515">
        <f t="shared" si="63"/>
        <v>590.00000000000011</v>
      </c>
      <c r="EZ70" s="524">
        <v>59000</v>
      </c>
      <c r="FA70" s="382">
        <f t="shared" si="80"/>
        <v>337.61697581050288</v>
      </c>
      <c r="FB70" s="382">
        <f t="shared" si="80"/>
        <v>347.96715321480946</v>
      </c>
      <c r="FC70" s="382">
        <f t="shared" si="80"/>
        <v>358.54828010859808</v>
      </c>
      <c r="FD70" s="382">
        <f t="shared" si="80"/>
        <v>369.356675070162</v>
      </c>
      <c r="FE70" s="382">
        <f t="shared" si="80"/>
        <v>380.38732322859323</v>
      </c>
      <c r="FF70" s="382">
        <f t="shared" si="80"/>
        <v>391.63400562702327</v>
      </c>
      <c r="FG70" s="382">
        <f t="shared" si="80"/>
        <v>403.08945271308789</v>
      </c>
      <c r="FH70" s="382">
        <f t="shared" si="80"/>
        <v>414.74551407998086</v>
      </c>
      <c r="FI70" s="382">
        <f t="shared" si="80"/>
        <v>426.59333644962783</v>
      </c>
      <c r="FJ70" s="382">
        <f t="shared" si="80"/>
        <v>438.62354235368815</v>
      </c>
      <c r="FK70" s="382">
        <f t="shared" si="80"/>
        <v>450.82640290066172</v>
      </c>
      <c r="FL70" s="382">
        <f t="shared" si="80"/>
        <v>463.19199925954865</v>
      </c>
      <c r="FM70" s="382">
        <f t="shared" si="80"/>
        <v>475.71036887958871</v>
      </c>
      <c r="FN70" s="382">
        <f t="shared" si="80"/>
        <v>488.37163385694492</v>
      </c>
      <c r="FO70" s="382">
        <f t="shared" si="80"/>
        <v>501.16611014000085</v>
      </c>
      <c r="FP70" s="382">
        <f t="shared" si="78"/>
        <v>514.08439736001117</v>
      </c>
      <c r="FQ70" s="382">
        <f t="shared" si="78"/>
        <v>527.11744994445394</v>
      </c>
      <c r="FR70" s="382">
        <f t="shared" si="78"/>
        <v>540.25663080845675</v>
      </c>
      <c r="FS70" s="382">
        <f t="shared" si="78"/>
        <v>553.49374933963372</v>
      </c>
      <c r="FT70" s="382">
        <f t="shared" si="78"/>
        <v>566.82108562251005</v>
      </c>
      <c r="FU70" s="382">
        <f t="shared" si="78"/>
        <v>580.23140292627977</v>
      </c>
      <c r="FV70" s="382">
        <f t="shared" si="78"/>
        <v>593.71795044118016</v>
      </c>
      <c r="FW70" s="382">
        <f t="shared" si="78"/>
        <v>607.27445812897349</v>
      </c>
      <c r="FX70" s="382">
        <f t="shared" si="78"/>
        <v>620.89512538178656</v>
      </c>
      <c r="FY70" s="382">
        <f t="shared" si="78"/>
        <v>634.57460498503247</v>
      </c>
      <c r="FZ70" s="382">
        <f t="shared" si="78"/>
        <v>648.30798367274042</v>
      </c>
      <c r="GA70" s="382">
        <f t="shared" si="78"/>
        <v>662.09076036041552</v>
      </c>
      <c r="GB70" s="382">
        <f t="shared" si="78"/>
        <v>675.91882295031178</v>
      </c>
      <c r="GC70" s="382">
        <f t="shared" si="78"/>
        <v>689.7884244317861</v>
      </c>
      <c r="GD70" s="382">
        <f t="shared" si="78"/>
        <v>703.69615884773043</v>
      </c>
      <c r="GE70" s="382">
        <f t="shared" si="76"/>
        <v>717.63893756749439</v>
      </c>
      <c r="GF70" s="382">
        <f t="shared" si="76"/>
        <v>731.6139661964753</v>
      </c>
      <c r="GG70" s="382">
        <f t="shared" si="76"/>
        <v>745.61872236113925</v>
      </c>
      <c r="GH70" s="382">
        <f t="shared" si="76"/>
        <v>759.65093453370616</v>
      </c>
      <c r="GI70" s="382">
        <f t="shared" si="76"/>
        <v>773.70856200093635</v>
      </c>
      <c r="GJ70" s="382">
        <f t="shared" si="76"/>
        <v>787.78977603431031</v>
      </c>
      <c r="GK70" s="382">
        <f t="shared" si="76"/>
        <v>801.8929422823602</v>
      </c>
      <c r="GL70" s="382">
        <f t="shared" si="76"/>
        <v>816.01660437821465</v>
      </c>
      <c r="GM70" s="382">
        <f t="shared" si="76"/>
        <v>830.15946873491885</v>
      </c>
      <c r="GN70" s="382">
        <f t="shared" si="76"/>
        <v>844.32039048640331</v>
      </c>
      <c r="GO70" s="511"/>
      <c r="GP70" s="521"/>
      <c r="GQ70" s="524">
        <v>59000</v>
      </c>
      <c r="GR70" s="583">
        <f t="shared" si="81"/>
        <v>10.328708779214116</v>
      </c>
      <c r="GS70" s="477">
        <f t="shared" si="81"/>
        <v>4.8427315384482501</v>
      </c>
      <c r="GT70" s="477">
        <f t="shared" si="81"/>
        <v>3.0189898865302096</v>
      </c>
      <c r="GU70" s="477">
        <f t="shared" si="81"/>
        <v>2.1109006924314424</v>
      </c>
      <c r="GV70" s="477">
        <f t="shared" si="81"/>
        <v>1.5691329369575162</v>
      </c>
      <c r="GW70" s="477">
        <f t="shared" si="81"/>
        <v>1.2105643350055124</v>
      </c>
      <c r="GX70" s="477">
        <f t="shared" si="81"/>
        <v>0.95670393597225456</v>
      </c>
      <c r="GY70" s="477">
        <f t="shared" si="81"/>
        <v>0.76829794651754812</v>
      </c>
      <c r="GZ70" s="477">
        <f t="shared" si="81"/>
        <v>0.62353179726968289</v>
      </c>
      <c r="HA70" s="477">
        <f t="shared" si="81"/>
        <v>0.50931105512352348</v>
      </c>
      <c r="HB70" s="477">
        <f t="shared" si="81"/>
        <v>0.41729825389437669</v>
      </c>
      <c r="HC70" s="477">
        <f t="shared" si="81"/>
        <v>0.34193133544306736</v>
      </c>
      <c r="HD70" s="477">
        <f t="shared" si="81"/>
        <v>0.2793566619769855</v>
      </c>
      <c r="HE70" s="477">
        <f t="shared" si="81"/>
        <v>0.22681929966528774</v>
      </c>
      <c r="HF70" s="477">
        <f t="shared" si="81"/>
        <v>0.18229716976562801</v>
      </c>
      <c r="HG70" s="477">
        <f t="shared" si="81"/>
        <v>0.14427236799716253</v>
      </c>
      <c r="HH70" s="477">
        <f t="shared" si="79"/>
        <v>0.11158316662339961</v>
      </c>
      <c r="HI70" s="477">
        <f t="shared" si="79"/>
        <v>8.3325320300107059E-2</v>
      </c>
      <c r="HJ70" s="477">
        <f t="shared" si="79"/>
        <v>5.8784510425921623E-2</v>
      </c>
      <c r="HK70" s="477">
        <f t="shared" si="79"/>
        <v>3.7389029947618266E-2</v>
      </c>
      <c r="HL70" s="477">
        <f t="shared" si="79"/>
        <v>1.867596298462236E-2</v>
      </c>
      <c r="HM70" s="477">
        <f t="shared" si="79"/>
        <v>2.2665670972292469E-3</v>
      </c>
      <c r="HN70" s="477">
        <f t="shared" si="79"/>
        <v>1.2151940758338356E-2</v>
      </c>
      <c r="HO70" s="477">
        <f t="shared" si="79"/>
        <v>2.484006042973393E-2</v>
      </c>
      <c r="HP70" s="477">
        <f t="shared" si="79"/>
        <v>3.6016415677743864E-2</v>
      </c>
      <c r="HQ70" s="477">
        <f t="shared" si="79"/>
        <v>4.5865770620295489E-2</v>
      </c>
      <c r="HR70" s="477">
        <f t="shared" si="79"/>
        <v>5.4545273764251445E-2</v>
      </c>
      <c r="HS70" s="477">
        <f t="shared" si="79"/>
        <v>6.218937136049308E-2</v>
      </c>
      <c r="HT70" s="477">
        <f t="shared" si="79"/>
        <v>6.8913710094704816E-2</v>
      </c>
      <c r="HU70" s="477">
        <f t="shared" si="45"/>
        <v>7.4818263923571812E-2</v>
      </c>
      <c r="HV70" s="477">
        <f t="shared" si="45"/>
        <v>7.9989859396558796E-2</v>
      </c>
      <c r="HW70" s="477">
        <f t="shared" si="45"/>
        <v>8.4504230333809646E-2</v>
      </c>
      <c r="HX70" s="477">
        <f t="shared" si="45"/>
        <v>8.8427701107273118E-2</v>
      </c>
      <c r="HY70" s="477">
        <f t="shared" si="45"/>
        <v>9.1818574509525006E-2</v>
      </c>
      <c r="HZ70" s="477">
        <f t="shared" si="45"/>
        <v>9.4728282903930497E-2</v>
      </c>
      <c r="IA70" s="477">
        <f t="shared" si="45"/>
        <v>9.7202348372107478E-2</v>
      </c>
      <c r="IB70" s="477">
        <f t="shared" si="45"/>
        <v>9.9281187744947041E-2</v>
      </c>
      <c r="IC70" s="477">
        <f t="shared" si="45"/>
        <v>0.10100079089405581</v>
      </c>
      <c r="ID70" s="477">
        <f t="shared" si="45"/>
        <v>0.10239329487722283</v>
      </c>
      <c r="IE70" s="477">
        <f t="shared" si="46"/>
        <v>0.10348747204358226</v>
      </c>
    </row>
    <row r="71" spans="1:320" ht="36">
      <c r="J71" s="252"/>
      <c r="K71" s="499">
        <v>54000</v>
      </c>
      <c r="L71" s="382">
        <f t="shared" si="66"/>
        <v>16.459199999999999</v>
      </c>
      <c r="M71" s="382">
        <v>540</v>
      </c>
      <c r="N71" s="493"/>
      <c r="O71" s="263"/>
      <c r="P71" s="383">
        <f t="shared" si="71"/>
        <v>-26.500002288000502</v>
      </c>
      <c r="Q71" s="383">
        <f t="shared" si="67"/>
        <v>246.64999771199948</v>
      </c>
      <c r="R71" s="382">
        <f t="shared" si="68"/>
        <v>611.99396506208791</v>
      </c>
      <c r="S71" s="263">
        <f t="shared" si="74"/>
        <v>0.11094172614449055</v>
      </c>
      <c r="T71" s="492"/>
      <c r="U71" s="492"/>
      <c r="V71" s="279"/>
      <c r="X71" s="525">
        <v>60000</v>
      </c>
      <c r="Y71" s="410">
        <f t="shared" si="87"/>
        <v>4.9880090468554662E-2</v>
      </c>
      <c r="Z71" s="410">
        <f t="shared" si="87"/>
        <v>9.9675123897224285E-2</v>
      </c>
      <c r="AA71" s="410">
        <f t="shared" si="87"/>
        <v>0.14930144434520468</v>
      </c>
      <c r="AB71" s="410">
        <f t="shared" si="87"/>
        <v>0.19867813690568956</v>
      </c>
      <c r="AC71" s="410">
        <f t="shared" si="87"/>
        <v>0.24772825040919502</v>
      </c>
      <c r="AD71" s="410">
        <f t="shared" si="87"/>
        <v>0.29637985633498454</v>
      </c>
      <c r="AE71" s="410">
        <f t="shared" si="87"/>
        <v>0.34456691005219953</v>
      </c>
      <c r="AF71" s="410">
        <f t="shared" si="87"/>
        <v>0.39222989481531645</v>
      </c>
      <c r="AG71" s="410">
        <f t="shared" si="87"/>
        <v>0.43931624326138707</v>
      </c>
      <c r="AH71" s="410">
        <f t="shared" si="87"/>
        <v>0.48578054410041072</v>
      </c>
      <c r="AI71" s="410">
        <f t="shared" si="87"/>
        <v>0.53158455223392587</v>
      </c>
      <c r="AJ71" s="410">
        <f t="shared" si="87"/>
        <v>0.57669702811385626</v>
      </c>
      <c r="AK71" s="410">
        <f t="shared" si="87"/>
        <v>0.62109343664013694</v>
      </c>
      <c r="AL71" s="410">
        <f t="shared" si="87"/>
        <v>0.66475553753107419</v>
      </c>
      <c r="AM71" s="410">
        <f t="shared" si="87"/>
        <v>0.70767089836609443</v>
      </c>
      <c r="AN71" s="410">
        <f t="shared" si="87"/>
        <v>0.74983235900043677</v>
      </c>
      <c r="AO71" s="410">
        <f t="shared" si="87"/>
        <v>0.79123747240523523</v>
      </c>
      <c r="AP71" s="410">
        <f t="shared" si="87"/>
        <v>0.83188794275365696</v>
      </c>
      <c r="AQ71" s="410">
        <f t="shared" si="87"/>
        <v>0.87178907720945298</v>
      </c>
      <c r="AR71" s="410">
        <f t="shared" si="87"/>
        <v>0.91094926371369789</v>
      </c>
      <c r="AS71" s="410">
        <f t="shared" si="87"/>
        <v>0.94937948332664879</v>
      </c>
      <c r="AT71" s="410">
        <f t="shared" si="87"/>
        <v>0.98709286248258732</v>
      </c>
      <c r="AU71" s="410">
        <f t="shared" si="87"/>
        <v>1.0241042678968384</v>
      </c>
      <c r="AV71" s="410">
        <f t="shared" si="87"/>
        <v>1.0604299448104442</v>
      </c>
      <c r="AW71" s="410">
        <f t="shared" si="87"/>
        <v>1.0960871977189757</v>
      </c>
      <c r="AX71" s="410">
        <f t="shared" si="87"/>
        <v>1.1310941116390256</v>
      </c>
      <c r="AY71" s="410">
        <f t="shared" si="87"/>
        <v>1.165469311242719</v>
      </c>
      <c r="AZ71" s="410">
        <f t="shared" si="87"/>
        <v>1.1992317547636222</v>
      </c>
      <c r="BA71" s="410">
        <f t="shared" si="87"/>
        <v>1.2324005593781346</v>
      </c>
      <c r="BB71" s="410">
        <f t="shared" si="87"/>
        <v>1.2649948547364147</v>
      </c>
      <c r="BC71" s="410">
        <f t="shared" si="87"/>
        <v>1.297033661407031</v>
      </c>
      <c r="BD71" s="410">
        <f t="shared" si="87"/>
        <v>1.3285357911701527</v>
      </c>
      <c r="BE71" s="410">
        <f t="shared" si="87"/>
        <v>1.359519766314697</v>
      </c>
      <c r="BF71" s="410">
        <f t="shared" si="87"/>
        <v>1.3900037553419313</v>
      </c>
      <c r="BG71" s="410">
        <f t="shared" si="87"/>
        <v>1.4200055227346706</v>
      </c>
      <c r="BH71" s="410">
        <f t="shared" si="87"/>
        <v>1.4495423907054148</v>
      </c>
      <c r="BI71" s="410">
        <f t="shared" si="87"/>
        <v>1.4786312110802946</v>
      </c>
      <c r="BJ71" s="410">
        <f t="shared" si="87"/>
        <v>1.5072883457036352</v>
      </c>
      <c r="BK71" s="410">
        <f t="shared" si="87"/>
        <v>1.5355296539574053</v>
      </c>
      <c r="BL71" s="410">
        <f t="shared" si="87"/>
        <v>1.5633704861794036</v>
      </c>
      <c r="BM71" s="253"/>
      <c r="BN71" s="252"/>
      <c r="BO71" s="537">
        <f t="shared" si="59"/>
        <v>600.00000000000011</v>
      </c>
      <c r="BP71" s="525">
        <v>60000</v>
      </c>
      <c r="BQ71" s="382">
        <f t="shared" ref="BQ71:CF76" si="88">$Q77*(1+0.2*Y71^2)</f>
        <v>246.77273190642367</v>
      </c>
      <c r="BR71" s="382">
        <f t="shared" si="88"/>
        <v>247.14009768633247</v>
      </c>
      <c r="BS71" s="382">
        <f t="shared" si="88"/>
        <v>247.74960884871737</v>
      </c>
      <c r="BT71" s="382">
        <f t="shared" si="88"/>
        <v>248.59720088675593</v>
      </c>
      <c r="BU71" s="382">
        <f t="shared" si="88"/>
        <v>249.67734456480289</v>
      </c>
      <c r="BV71" s="382">
        <f t="shared" si="88"/>
        <v>250.98319515096915</v>
      </c>
      <c r="BW71" s="382">
        <f t="shared" si="88"/>
        <v>252.50676877462936</v>
      </c>
      <c r="BX71" s="382">
        <f t="shared" si="88"/>
        <v>254.23913648638285</v>
      </c>
      <c r="BY71" s="382">
        <f t="shared" si="88"/>
        <v>256.17062653308062</v>
      </c>
      <c r="BZ71" s="382">
        <f t="shared" si="88"/>
        <v>258.29102602153057</v>
      </c>
      <c r="CA71" s="382">
        <f t="shared" si="88"/>
        <v>260.58977436014061</v>
      </c>
      <c r="CB71" s="382">
        <f t="shared" si="88"/>
        <v>263.05614243188109</v>
      </c>
      <c r="CC71" s="382">
        <f t="shared" si="88"/>
        <v>265.67939315913469</v>
      </c>
      <c r="CD71" s="382">
        <f t="shared" si="88"/>
        <v>268.44892079416297</v>
      </c>
      <c r="CE71" s="382">
        <f t="shared" si="88"/>
        <v>271.35436777528383</v>
      </c>
      <c r="CF71" s="382">
        <f t="shared" si="88"/>
        <v>274.38571924529771</v>
      </c>
      <c r="CG71" s="382">
        <f t="shared" si="85"/>
        <v>277.53337629814251</v>
      </c>
      <c r="CH71" s="382">
        <f t="shared" si="85"/>
        <v>280.78820970223836</v>
      </c>
      <c r="CI71" s="382">
        <f t="shared" si="85"/>
        <v>284.14159627055653</v>
      </c>
      <c r="CJ71" s="382">
        <f t="shared" si="85"/>
        <v>287.58544024938573</v>
      </c>
      <c r="CK71" s="382">
        <f t="shared" si="82"/>
        <v>291.11218212738117</v>
      </c>
      <c r="CL71" s="382">
        <f t="shared" si="82"/>
        <v>294.7147971704992</v>
      </c>
      <c r="CM71" s="382">
        <f t="shared" si="82"/>
        <v>298.3867858087778</v>
      </c>
      <c r="CN71" s="382">
        <f t="shared" si="82"/>
        <v>302.12215777249696</v>
      </c>
      <c r="CO71" s="382">
        <f t="shared" si="82"/>
        <v>305.91541162525499</v>
      </c>
      <c r="CP71" s="382">
        <f t="shared" si="82"/>
        <v>309.76151108989404</v>
      </c>
      <c r="CQ71" s="382">
        <f t="shared" si="82"/>
        <v>313.65585932351104</v>
      </c>
      <c r="CR71" s="382">
        <f t="shared" si="82"/>
        <v>317.59427207847619</v>
      </c>
      <c r="CS71" s="382">
        <f t="shared" si="82"/>
        <v>321.57295049180209</v>
      </c>
      <c r="CT71" s="382">
        <f t="shared" si="82"/>
        <v>325.58845407694099</v>
      </c>
      <c r="CU71" s="382">
        <f t="shared" si="82"/>
        <v>329.63767434971561</v>
      </c>
      <c r="CV71" s="382">
        <f t="shared" si="82"/>
        <v>333.71780940189564</v>
      </c>
      <c r="CW71" s="382">
        <f t="shared" si="82"/>
        <v>337.82633963958813</v>
      </c>
      <c r="CX71" s="382">
        <f t="shared" si="82"/>
        <v>341.9610048263898</v>
      </c>
      <c r="CY71" s="382">
        <f t="shared" si="82"/>
        <v>346.11978251045571</v>
      </c>
      <c r="CZ71" s="382">
        <f t="shared" si="82"/>
        <v>350.3008678676581</v>
      </c>
      <c r="DA71" s="382">
        <f t="shared" si="82"/>
        <v>354.50265495744912</v>
      </c>
      <c r="DB71" s="382">
        <f t="shared" si="82"/>
        <v>358.72371936181656</v>
      </c>
      <c r="DC71" s="382">
        <f t="shared" si="82"/>
        <v>362.96280215899162</v>
      </c>
      <c r="DD71" s="382">
        <f t="shared" si="82"/>
        <v>367.21879517077974</v>
      </c>
      <c r="DE71" s="521"/>
      <c r="DF71" s="252"/>
      <c r="DG71" s="537">
        <f t="shared" si="61"/>
        <v>600.00000000000011</v>
      </c>
      <c r="DH71" s="525">
        <v>60000</v>
      </c>
      <c r="DI71" s="382">
        <f t="shared" ref="DI71:DX76" si="89">Y71*$R77</f>
        <v>30.526314343506424</v>
      </c>
      <c r="DJ71" s="382">
        <f t="shared" si="89"/>
        <v>61.000574291917161</v>
      </c>
      <c r="DK71" s="382">
        <f t="shared" si="89"/>
        <v>91.371582914318452</v>
      </c>
      <c r="DL71" s="382">
        <f t="shared" si="89"/>
        <v>121.58982077606129</v>
      </c>
      <c r="DM71" s="382">
        <f t="shared" si="89"/>
        <v>151.60819422581707</v>
      </c>
      <c r="DN71" s="382">
        <f t="shared" si="89"/>
        <v>181.38268344297916</v>
      </c>
      <c r="DO71" s="382">
        <f t="shared" si="89"/>
        <v>210.8728695120374</v>
      </c>
      <c r="DP71" s="382">
        <f t="shared" si="89"/>
        <v>240.0423285439112</v>
      </c>
      <c r="DQ71" s="382">
        <f t="shared" si="89"/>
        <v>268.85888962971705</v>
      </c>
      <c r="DR71" s="382">
        <f t="shared" si="89"/>
        <v>297.29476133402881</v>
      </c>
      <c r="DS71" s="382">
        <f t="shared" si="89"/>
        <v>325.32653788739486</v>
      </c>
      <c r="DT71" s="382">
        <f t="shared" si="89"/>
        <v>352.93510087492126</v>
      </c>
      <c r="DU71" s="382">
        <f t="shared" si="89"/>
        <v>380.1054349634361</v>
      </c>
      <c r="DV71" s="382">
        <f t="shared" si="89"/>
        <v>406.82637721062167</v>
      </c>
      <c r="DW71" s="382">
        <f t="shared" si="89"/>
        <v>433.09031905011597</v>
      </c>
      <c r="DX71" s="382">
        <f t="shared" si="89"/>
        <v>458.89287851653626</v>
      </c>
      <c r="DY71" s="382">
        <f t="shared" si="86"/>
        <v>484.23255804298429</v>
      </c>
      <c r="DZ71" s="382">
        <f t="shared" si="86"/>
        <v>509.1104005731537</v>
      </c>
      <c r="EA71" s="382">
        <f t="shared" si="86"/>
        <v>533.5296540592318</v>
      </c>
      <c r="EB71" s="382">
        <f t="shared" si="86"/>
        <v>557.49545187053548</v>
      </c>
      <c r="EC71" s="382">
        <f t="shared" si="83"/>
        <v>581.01451434967214</v>
      </c>
      <c r="ED71" s="382">
        <f t="shared" si="83"/>
        <v>604.09487479520487</v>
      </c>
      <c r="EE71" s="382">
        <f t="shared" si="83"/>
        <v>626.74563154719283</v>
      </c>
      <c r="EF71" s="382">
        <f t="shared" si="83"/>
        <v>648.97672659511477</v>
      </c>
      <c r="EG71" s="382">
        <f t="shared" si="83"/>
        <v>670.79875018582868</v>
      </c>
      <c r="EH71" s="382">
        <f t="shared" si="83"/>
        <v>692.22277024034724</v>
      </c>
      <c r="EI71" s="382">
        <f t="shared" si="83"/>
        <v>713.2601849456122</v>
      </c>
      <c r="EJ71" s="382">
        <f t="shared" si="83"/>
        <v>733.92259662615459</v>
      </c>
      <c r="EK71" s="382">
        <f t="shared" si="83"/>
        <v>754.22170487855976</v>
      </c>
      <c r="EL71" s="382">
        <f t="shared" si="83"/>
        <v>774.16921693327834</v>
      </c>
      <c r="EM71" s="382">
        <f t="shared" si="83"/>
        <v>793.77677326348646</v>
      </c>
      <c r="EN71" s="382">
        <f t="shared" si="83"/>
        <v>813.05588656511975</v>
      </c>
      <c r="EO71" s="382">
        <f t="shared" si="83"/>
        <v>832.01789236721459</v>
      </c>
      <c r="EP71" s="382">
        <f t="shared" si="83"/>
        <v>850.6739096829009</v>
      </c>
      <c r="EQ71" s="382">
        <f t="shared" si="83"/>
        <v>869.03481026845384</v>
      </c>
      <c r="ER71" s="382">
        <f t="shared" si="83"/>
        <v>887.11119521338503</v>
      </c>
      <c r="ES71" s="382">
        <f t="shared" si="83"/>
        <v>904.91337773358657</v>
      </c>
      <c r="ET71" s="382">
        <f t="shared" si="83"/>
        <v>922.45137117904278</v>
      </c>
      <c r="EU71" s="382">
        <f t="shared" si="83"/>
        <v>939.7348813958082</v>
      </c>
      <c r="EV71" s="382">
        <f t="shared" si="83"/>
        <v>956.77330269797733</v>
      </c>
      <c r="EW71" s="521"/>
      <c r="EX71" s="252"/>
      <c r="EY71" s="515">
        <f t="shared" si="63"/>
        <v>600.00000000000011</v>
      </c>
      <c r="EZ71" s="525">
        <v>60000</v>
      </c>
      <c r="FA71" s="382">
        <f t="shared" si="80"/>
        <v>343.62273190642384</v>
      </c>
      <c r="FB71" s="382">
        <f t="shared" si="80"/>
        <v>353.9900976863326</v>
      </c>
      <c r="FC71" s="382">
        <f t="shared" si="80"/>
        <v>364.59960884871748</v>
      </c>
      <c r="FD71" s="382">
        <f t="shared" si="80"/>
        <v>375.44720088675604</v>
      </c>
      <c r="FE71" s="382">
        <f t="shared" si="80"/>
        <v>386.527344564803</v>
      </c>
      <c r="FF71" s="382">
        <f t="shared" si="80"/>
        <v>397.83319515096929</v>
      </c>
      <c r="FG71" s="382">
        <f t="shared" si="80"/>
        <v>409.35676877462947</v>
      </c>
      <c r="FH71" s="382">
        <f t="shared" si="80"/>
        <v>421.08913648638298</v>
      </c>
      <c r="FI71" s="382">
        <f t="shared" si="80"/>
        <v>433.02062653308076</v>
      </c>
      <c r="FJ71" s="382">
        <f t="shared" si="80"/>
        <v>445.14102602153071</v>
      </c>
      <c r="FK71" s="382">
        <f t="shared" si="80"/>
        <v>457.43977436014075</v>
      </c>
      <c r="FL71" s="382">
        <f t="shared" si="80"/>
        <v>469.90614243188122</v>
      </c>
      <c r="FM71" s="382">
        <f t="shared" si="80"/>
        <v>482.52939315913483</v>
      </c>
      <c r="FN71" s="382">
        <f t="shared" si="80"/>
        <v>495.29892079416311</v>
      </c>
      <c r="FO71" s="382">
        <f t="shared" si="80"/>
        <v>508.20436777528397</v>
      </c>
      <c r="FP71" s="382">
        <f t="shared" si="78"/>
        <v>521.23571924529779</v>
      </c>
      <c r="FQ71" s="382">
        <f t="shared" si="78"/>
        <v>534.38337629814259</v>
      </c>
      <c r="FR71" s="382">
        <f t="shared" si="78"/>
        <v>547.63820970223856</v>
      </c>
      <c r="FS71" s="382">
        <f t="shared" si="78"/>
        <v>560.99159627055667</v>
      </c>
      <c r="FT71" s="382">
        <f t="shared" si="78"/>
        <v>574.43544024938592</v>
      </c>
      <c r="FU71" s="382">
        <f t="shared" si="78"/>
        <v>587.96218212738131</v>
      </c>
      <c r="FV71" s="382">
        <f t="shared" si="78"/>
        <v>601.56479717049933</v>
      </c>
      <c r="FW71" s="382">
        <f t="shared" si="78"/>
        <v>615.236785808778</v>
      </c>
      <c r="FX71" s="382">
        <f t="shared" si="78"/>
        <v>628.9721577724971</v>
      </c>
      <c r="FY71" s="382">
        <f t="shared" si="78"/>
        <v>642.76541162525518</v>
      </c>
      <c r="FZ71" s="382">
        <f t="shared" si="78"/>
        <v>656.61151108989418</v>
      </c>
      <c r="GA71" s="382">
        <f t="shared" si="78"/>
        <v>670.50585932351123</v>
      </c>
      <c r="GB71" s="382">
        <f t="shared" si="78"/>
        <v>684.44427207847639</v>
      </c>
      <c r="GC71" s="382">
        <f t="shared" si="78"/>
        <v>698.42295049180223</v>
      </c>
      <c r="GD71" s="382">
        <f t="shared" si="78"/>
        <v>712.43845407694107</v>
      </c>
      <c r="GE71" s="382">
        <f t="shared" si="76"/>
        <v>726.48767434971569</v>
      </c>
      <c r="GF71" s="382">
        <f t="shared" si="76"/>
        <v>740.56780940189583</v>
      </c>
      <c r="GG71" s="382">
        <f t="shared" si="76"/>
        <v>754.67633963958826</v>
      </c>
      <c r="GH71" s="382">
        <f t="shared" si="76"/>
        <v>768.81100482638999</v>
      </c>
      <c r="GI71" s="382">
        <f t="shared" si="76"/>
        <v>782.96978251045584</v>
      </c>
      <c r="GJ71" s="382">
        <f t="shared" si="76"/>
        <v>797.15086786765823</v>
      </c>
      <c r="GK71" s="382">
        <f t="shared" si="76"/>
        <v>811.3526549574492</v>
      </c>
      <c r="GL71" s="382">
        <f t="shared" si="76"/>
        <v>825.57371936181676</v>
      </c>
      <c r="GM71" s="382">
        <f t="shared" si="76"/>
        <v>839.81280215899176</v>
      </c>
      <c r="GN71" s="382">
        <f t="shared" si="76"/>
        <v>854.06879517077982</v>
      </c>
      <c r="GO71" s="511"/>
      <c r="GP71" s="521"/>
      <c r="GQ71" s="525">
        <v>60000</v>
      </c>
      <c r="GR71" s="582">
        <f t="shared" si="81"/>
        <v>10.256607268067377</v>
      </c>
      <c r="GS71" s="476">
        <f t="shared" si="81"/>
        <v>4.8030617218834575</v>
      </c>
      <c r="GT71" s="476">
        <f t="shared" si="81"/>
        <v>2.990295420301651</v>
      </c>
      <c r="GU71" s="476">
        <f t="shared" si="81"/>
        <v>2.0878177012715393</v>
      </c>
      <c r="GV71" s="476">
        <f t="shared" si="81"/>
        <v>1.5495148632209088</v>
      </c>
      <c r="GW71" s="476">
        <f t="shared" si="81"/>
        <v>1.1933361421242572</v>
      </c>
      <c r="GX71" s="476">
        <f t="shared" si="81"/>
        <v>0.94124910294001518</v>
      </c>
      <c r="GY71" s="476">
        <f t="shared" si="81"/>
        <v>0.75422867725328158</v>
      </c>
      <c r="GZ71" s="476">
        <f t="shared" si="81"/>
        <v>0.61058697791043337</v>
      </c>
      <c r="HA71" s="476">
        <f t="shared" si="81"/>
        <v>0.49730531417399448</v>
      </c>
      <c r="HB71" s="476">
        <f t="shared" si="81"/>
        <v>0.40609425019754825</v>
      </c>
      <c r="HC71" s="476">
        <f t="shared" si="81"/>
        <v>0.33142365626708808</v>
      </c>
      <c r="HD71" s="476">
        <f t="shared" si="81"/>
        <v>0.26946196706066916</v>
      </c>
      <c r="HE71" s="476">
        <f t="shared" si="81"/>
        <v>0.21747002785352224</v>
      </c>
      <c r="HF71" s="476">
        <f t="shared" si="81"/>
        <v>0.17343737650362032</v>
      </c>
      <c r="HG71" s="476">
        <f t="shared" si="81"/>
        <v>0.13585488824820582</v>
      </c>
      <c r="HH71" s="476">
        <f t="shared" si="79"/>
        <v>0.103567629689837</v>
      </c>
      <c r="HI71" s="476">
        <f t="shared" si="79"/>
        <v>7.5676727652215434E-2</v>
      </c>
      <c r="HJ71" s="476">
        <f t="shared" si="79"/>
        <v>5.1472194661322565E-2</v>
      </c>
      <c r="HK71" s="476">
        <f t="shared" si="79"/>
        <v>3.0385877269514187E-2</v>
      </c>
      <c r="HL71" s="476">
        <f t="shared" si="79"/>
        <v>1.1957821372992162E-2</v>
      </c>
      <c r="HM71" s="476">
        <f t="shared" si="79"/>
        <v>4.1882123657534199E-3</v>
      </c>
      <c r="HN71" s="476">
        <f t="shared" si="79"/>
        <v>1.8362865505745833E-2</v>
      </c>
      <c r="HO71" s="476">
        <f t="shared" si="79"/>
        <v>3.0824786163862191E-2</v>
      </c>
      <c r="HP71" s="476">
        <f t="shared" si="79"/>
        <v>4.1790982098293315E-2</v>
      </c>
      <c r="HQ71" s="476">
        <f t="shared" si="79"/>
        <v>5.1444795926156042E-2</v>
      </c>
      <c r="HR71" s="476">
        <f t="shared" si="79"/>
        <v>5.9942117230840641E-2</v>
      </c>
      <c r="HS71" s="476">
        <f t="shared" si="79"/>
        <v>6.7416270837184017E-2</v>
      </c>
      <c r="HT71" s="476">
        <f t="shared" si="79"/>
        <v>7.3981899520833755E-2</v>
      </c>
      <c r="HU71" s="476">
        <f t="shared" si="45"/>
        <v>7.9738074707841972E-2</v>
      </c>
      <c r="HV71" s="476">
        <f t="shared" si="45"/>
        <v>8.4770808595371699E-2</v>
      </c>
      <c r="HW71" s="476">
        <f t="shared" si="45"/>
        <v>8.9155097897957544E-2</v>
      </c>
      <c r="HX71" s="476">
        <f t="shared" si="45"/>
        <v>9.2956597973606198E-2</v>
      </c>
      <c r="HY71" s="476">
        <f t="shared" si="45"/>
        <v>9.6233002945895346E-2</v>
      </c>
      <c r="HZ71" s="476">
        <f t="shared" si="45"/>
        <v>9.9035190237559786E-2</v>
      </c>
      <c r="IA71" s="476">
        <f t="shared" si="45"/>
        <v>0.10140817501924075</v>
      </c>
      <c r="IB71" s="476">
        <f t="shared" si="45"/>
        <v>0.1033919102958409</v>
      </c>
      <c r="IC71" s="476">
        <f t="shared" si="45"/>
        <v>0.10502196087952109</v>
      </c>
      <c r="ID71" s="476">
        <f t="shared" si="45"/>
        <v>0.10633007374207505</v>
      </c>
      <c r="IE71" s="476">
        <f t="shared" si="46"/>
        <v>0.10734466277182279</v>
      </c>
    </row>
    <row r="72" spans="1:320" s="90" customFormat="1">
      <c r="A72" s="173"/>
      <c r="B72" s="182"/>
      <c r="C72" s="91"/>
      <c r="D72" s="189"/>
      <c r="E72" s="91"/>
      <c r="F72" s="116"/>
      <c r="G72" s="116"/>
      <c r="H72" s="116"/>
      <c r="I72" s="116"/>
      <c r="J72" s="252"/>
      <c r="K72" s="499">
        <v>55000</v>
      </c>
      <c r="L72" s="382">
        <f t="shared" si="66"/>
        <v>16.763999999999999</v>
      </c>
      <c r="M72" s="382">
        <v>550</v>
      </c>
      <c r="N72" s="493"/>
      <c r="O72" s="263"/>
      <c r="P72" s="383">
        <f t="shared" si="71"/>
        <v>-26.500002288000502</v>
      </c>
      <c r="Q72" s="383">
        <f t="shared" si="67"/>
        <v>246.64999771199948</v>
      </c>
      <c r="R72" s="382">
        <f t="shared" si="68"/>
        <v>611.99396506208791</v>
      </c>
      <c r="S72" s="263">
        <f t="shared" si="74"/>
        <v>0.10573559962296183</v>
      </c>
      <c r="T72" s="492"/>
      <c r="U72" s="492"/>
      <c r="V72" s="279"/>
      <c r="W72" s="92"/>
      <c r="X72" s="524">
        <v>61000</v>
      </c>
      <c r="Y72" s="410">
        <f t="shared" si="87"/>
        <v>5.1092532576489193E-2</v>
      </c>
      <c r="Z72" s="410">
        <f t="shared" si="87"/>
        <v>0.10209327930558366</v>
      </c>
      <c r="AA72" s="410">
        <f t="shared" si="87"/>
        <v>0.15291204056298038</v>
      </c>
      <c r="AB72" s="410">
        <f t="shared" si="87"/>
        <v>0.20346171649723616</v>
      </c>
      <c r="AC72" s="410">
        <f t="shared" si="87"/>
        <v>0.25365968158446112</v>
      </c>
      <c r="AD72" s="410">
        <f t="shared" si="87"/>
        <v>0.30342896567443922</v>
      </c>
      <c r="AE72" s="410">
        <f t="shared" si="87"/>
        <v>0.35269920267205973</v>
      </c>
      <c r="AF72" s="410">
        <f t="shared" si="87"/>
        <v>0.40140732550410724</v>
      </c>
      <c r="AG72" s="410">
        <f t="shared" si="87"/>
        <v>0.44949800334337064</v>
      </c>
      <c r="AH72" s="410">
        <f t="shared" si="87"/>
        <v>0.49692383246098137</v>
      </c>
      <c r="AI72" s="410">
        <f t="shared" si="87"/>
        <v>0.54364530433138281</v>
      </c>
      <c r="AJ72" s="410">
        <f t="shared" si="87"/>
        <v>0.58963058309849536</v>
      </c>
      <c r="AK72" s="410">
        <f t="shared" si="87"/>
        <v>0.6348551291693455</v>
      </c>
      <c r="AL72" s="410">
        <f t="shared" si="87"/>
        <v>0.67930120692011053</v>
      </c>
      <c r="AM72" s="410">
        <f t="shared" si="87"/>
        <v>0.72295731294675691</v>
      </c>
      <c r="AN72" s="410">
        <f t="shared" ref="AN72:BL72" si="90">SQRT(5*((((1/$S78)*(((1+0.2*(AN$10/$R$11)^2)^3.5)-1))+1)^(1/3.5)-1))</f>
        <v>0.76581755775709337</v>
      </c>
      <c r="AO72" s="410">
        <f t="shared" si="90"/>
        <v>0.80788102906127435</v>
      </c>
      <c r="AP72" s="410">
        <f t="shared" si="90"/>
        <v>0.84915115955031739</v>
      </c>
      <c r="AQ72" s="410">
        <f t="shared" si="90"/>
        <v>0.88963511678717277</v>
      </c>
      <c r="AR72" s="410">
        <f t="shared" si="90"/>
        <v>0.92934322794425017</v>
      </c>
      <c r="AS72" s="410">
        <f t="shared" si="90"/>
        <v>0.96828844783069445</v>
      </c>
      <c r="AT72" s="410">
        <f t="shared" si="90"/>
        <v>1.0064858750678645</v>
      </c>
      <c r="AU72" s="410">
        <f t="shared" si="90"/>
        <v>1.0439523184094768</v>
      </c>
      <c r="AV72" s="410">
        <f t="shared" si="90"/>
        <v>1.080705913020173</v>
      </c>
      <c r="AW72" s="410">
        <f t="shared" si="90"/>
        <v>1.1167657849445363</v>
      </c>
      <c r="AX72" s="410">
        <f t="shared" si="90"/>
        <v>1.1521517609237917</v>
      </c>
      <c r="AY72" s="410">
        <f t="shared" si="90"/>
        <v>1.1868841200521902</v>
      </c>
      <c r="AZ72" s="410">
        <f t="shared" si="90"/>
        <v>1.2209833834191965</v>
      </c>
      <c r="BA72" s="410">
        <f t="shared" si="90"/>
        <v>1.2544701377761183</v>
      </c>
      <c r="BB72" s="410">
        <f t="shared" si="90"/>
        <v>1.2873648893296621</v>
      </c>
      <c r="BC72" s="410">
        <f t="shared" si="90"/>
        <v>1.3196879439451079</v>
      </c>
      <c r="BD72" s="410">
        <f t="shared" si="90"/>
        <v>1.3514593102953623</v>
      </c>
      <c r="BE72" s="410">
        <f t="shared" si="90"/>
        <v>1.3826986227866624</v>
      </c>
      <c r="BF72" s="410">
        <f t="shared" si="90"/>
        <v>1.4134250814030709</v>
      </c>
      <c r="BG72" s="410">
        <f t="shared" si="90"/>
        <v>1.4436574059233949</v>
      </c>
      <c r="BH72" s="410">
        <f t="shared" si="90"/>
        <v>1.4734138022643053</v>
      </c>
      <c r="BI72" s="410">
        <f t="shared" si="90"/>
        <v>1.5027119389849339</v>
      </c>
      <c r="BJ72" s="410">
        <f t="shared" si="90"/>
        <v>1.5315689322471229</v>
      </c>
      <c r="BK72" s="410">
        <f t="shared" si="90"/>
        <v>1.5600013377598601</v>
      </c>
      <c r="BL72" s="410">
        <f t="shared" si="90"/>
        <v>1.5880251484458461</v>
      </c>
      <c r="BM72" s="253"/>
      <c r="BN72" s="252"/>
      <c r="BO72" s="537">
        <f t="shared" si="59"/>
        <v>610.00000000000011</v>
      </c>
      <c r="BP72" s="524">
        <v>61000</v>
      </c>
      <c r="BQ72" s="382">
        <f t="shared" si="88"/>
        <v>246.7787710556459</v>
      </c>
      <c r="BR72" s="382">
        <f t="shared" si="88"/>
        <v>247.16416615595313</v>
      </c>
      <c r="BS72" s="382">
        <f t="shared" si="88"/>
        <v>247.80343630701663</v>
      </c>
      <c r="BT72" s="382">
        <f t="shared" si="88"/>
        <v>248.69209542810285</v>
      </c>
      <c r="BU72" s="382">
        <f t="shared" si="88"/>
        <v>249.82404941881128</v>
      </c>
      <c r="BV72" s="382">
        <f t="shared" si="88"/>
        <v>251.19176820845075</v>
      </c>
      <c r="BW72" s="382">
        <f t="shared" si="88"/>
        <v>252.78648822588195</v>
      </c>
      <c r="BX72" s="382">
        <f t="shared" si="88"/>
        <v>254.59843403323657</v>
      </c>
      <c r="BY72" s="382">
        <f t="shared" si="88"/>
        <v>256.61704790516944</v>
      </c>
      <c r="BZ72" s="382">
        <f t="shared" si="88"/>
        <v>258.83121705455886</v>
      </c>
      <c r="CA72" s="382">
        <f t="shared" si="88"/>
        <v>261.22948977749633</v>
      </c>
      <c r="CB72" s="382">
        <f t="shared" si="88"/>
        <v>263.80027374873009</v>
      </c>
      <c r="CC72" s="382">
        <f t="shared" si="88"/>
        <v>266.53201178572732</v>
      </c>
      <c r="CD72" s="382">
        <f t="shared" si="88"/>
        <v>269.41333240008129</v>
      </c>
      <c r="CE72" s="382">
        <f t="shared" si="88"/>
        <v>272.4331742148367</v>
      </c>
      <c r="CF72" s="382">
        <f t="shared" si="88"/>
        <v>275.58088475579444</v>
      </c>
      <c r="CG72" s="382">
        <f t="shared" si="85"/>
        <v>278.84629519192356</v>
      </c>
      <c r="CH72" s="382">
        <f t="shared" si="85"/>
        <v>282.21977331684286</v>
      </c>
      <c r="CI72" s="382">
        <f t="shared" si="85"/>
        <v>285.69225747139387</v>
      </c>
      <c r="CJ72" s="382">
        <f t="shared" si="85"/>
        <v>289.25527426340358</v>
      </c>
      <c r="CK72" s="382">
        <f t="shared" si="82"/>
        <v>292.90094290588479</v>
      </c>
      <c r="CL72" s="382">
        <f t="shared" si="82"/>
        <v>296.62196882680405</v>
      </c>
      <c r="CM72" s="382">
        <f t="shared" si="82"/>
        <v>300.41162895203092</v>
      </c>
      <c r="CN72" s="382">
        <f t="shared" si="82"/>
        <v>304.26375076820244</v>
      </c>
      <c r="CO72" s="382">
        <f t="shared" si="82"/>
        <v>308.17268696409229</v>
      </c>
      <c r="CP72" s="382">
        <f t="shared" si="82"/>
        <v>312.13328714881237</v>
      </c>
      <c r="CQ72" s="382">
        <f t="shared" si="82"/>
        <v>316.14086786631464</v>
      </c>
      <c r="CR72" s="382">
        <f t="shared" si="82"/>
        <v>320.19118187596598</v>
      </c>
      <c r="CS72" s="382">
        <f t="shared" si="82"/>
        <v>324.28038745167476</v>
      </c>
      <c r="CT72" s="382">
        <f t="shared" si="82"/>
        <v>328.40501826750688</v>
      </c>
      <c r="CU72" s="382">
        <f t="shared" si="82"/>
        <v>332.56195428426327</v>
      </c>
      <c r="CV72" s="382">
        <f t="shared" si="82"/>
        <v>336.74839392627285</v>
      </c>
      <c r="CW72" s="382">
        <f t="shared" si="82"/>
        <v>340.96182773736524</v>
      </c>
      <c r="CX72" s="382">
        <f t="shared" si="82"/>
        <v>345.20001362608809</v>
      </c>
      <c r="CY72" s="382">
        <f t="shared" si="82"/>
        <v>349.46095374936311</v>
      </c>
      <c r="CZ72" s="382">
        <f t="shared" si="82"/>
        <v>353.74287303781023</v>
      </c>
      <c r="DA72" s="382">
        <f t="shared" si="82"/>
        <v>358.04419933211545</v>
      </c>
      <c r="DB72" s="382">
        <f t="shared" si="82"/>
        <v>362.36354507570445</v>
      </c>
      <c r="DC72" s="382">
        <f t="shared" si="82"/>
        <v>366.69969049255519</v>
      </c>
      <c r="DD72" s="382">
        <f t="shared" si="82"/>
        <v>371.05156816853054</v>
      </c>
      <c r="DE72" s="521"/>
      <c r="DF72" s="252"/>
      <c r="DG72" s="537">
        <f t="shared" si="61"/>
        <v>610.00000000000011</v>
      </c>
      <c r="DH72" s="524">
        <v>61000</v>
      </c>
      <c r="DI72" s="382">
        <f t="shared" si="89"/>
        <v>31.268321596549516</v>
      </c>
      <c r="DJ72" s="382">
        <f t="shared" si="89"/>
        <v>62.480470808415355</v>
      </c>
      <c r="DK72" s="382">
        <f t="shared" si="89"/>
        <v>93.581246009873183</v>
      </c>
      <c r="DL72" s="382">
        <f t="shared" si="89"/>
        <v>124.51734261748197</v>
      </c>
      <c r="DM72" s="382">
        <f t="shared" si="89"/>
        <v>155.23819430926105</v>
      </c>
      <c r="DN72" s="382">
        <f t="shared" si="89"/>
        <v>185.69669581778822</v>
      </c>
      <c r="DO72" s="382">
        <f t="shared" si="89"/>
        <v>215.84978351751079</v>
      </c>
      <c r="DP72" s="382">
        <f t="shared" si="89"/>
        <v>245.65886074022674</v>
      </c>
      <c r="DQ72" s="382">
        <f t="shared" si="89"/>
        <v>275.09006535360106</v>
      </c>
      <c r="DR72" s="382">
        <f t="shared" si="89"/>
        <v>304.11438656164466</v>
      </c>
      <c r="DS72" s="382">
        <f t="shared" si="89"/>
        <v>332.70764538514845</v>
      </c>
      <c r="DT72" s="382">
        <f t="shared" si="89"/>
        <v>360.8503584723191</v>
      </c>
      <c r="DU72" s="382">
        <f t="shared" si="89"/>
        <v>388.52750774035172</v>
      </c>
      <c r="DV72" s="382">
        <f t="shared" si="89"/>
        <v>415.72823909450028</v>
      </c>
      <c r="DW72" s="382">
        <f t="shared" si="89"/>
        <v>442.4455125209185</v>
      </c>
      <c r="DX72" s="382">
        <f t="shared" si="89"/>
        <v>468.67572368592806</v>
      </c>
      <c r="DY72" s="382">
        <f t="shared" si="86"/>
        <v>494.41831427364917</v>
      </c>
      <c r="DZ72" s="382">
        <f t="shared" si="86"/>
        <v>519.67538507026836</v>
      </c>
      <c r="EA72" s="382">
        <f t="shared" si="86"/>
        <v>544.45132258105548</v>
      </c>
      <c r="EB72" s="382">
        <f t="shared" si="86"/>
        <v>568.75244697320147</v>
      </c>
      <c r="EC72" s="382">
        <f t="shared" si="83"/>
        <v>592.58668651172138</v>
      </c>
      <c r="ED72" s="382">
        <f t="shared" si="83"/>
        <v>615.96328146176768</v>
      </c>
      <c r="EE72" s="382">
        <f t="shared" si="83"/>
        <v>638.89251867917505</v>
      </c>
      <c r="EF72" s="382">
        <f t="shared" si="83"/>
        <v>661.38549677525964</v>
      </c>
      <c r="EG72" s="382">
        <f t="shared" si="83"/>
        <v>683.45392077388169</v>
      </c>
      <c r="EH72" s="382">
        <f t="shared" si="83"/>
        <v>705.109924521018</v>
      </c>
      <c r="EI72" s="382">
        <f t="shared" si="83"/>
        <v>726.3659186999671</v>
      </c>
      <c r="EJ72" s="382">
        <f t="shared" si="83"/>
        <v>747.2344620936376</v>
      </c>
      <c r="EK72" s="382">
        <f t="shared" si="83"/>
        <v>767.72815366959037</v>
      </c>
      <c r="EL72" s="382">
        <f t="shared" si="83"/>
        <v>787.85954310257591</v>
      </c>
      <c r="EM72" s="382">
        <f t="shared" si="83"/>
        <v>807.64105745960103</v>
      </c>
      <c r="EN72" s="382">
        <f t="shared" si="83"/>
        <v>827.08494192773333</v>
      </c>
      <c r="EO72" s="382">
        <f t="shared" si="83"/>
        <v>846.20321264509778</v>
      </c>
      <c r="EP72" s="382">
        <f t="shared" si="83"/>
        <v>865.00761988606973</v>
      </c>
      <c r="EQ72" s="382">
        <f t="shared" si="83"/>
        <v>883.50962004230655</v>
      </c>
      <c r="ER72" s="382">
        <f t="shared" si="83"/>
        <v>901.72035502493941</v>
      </c>
      <c r="ES72" s="382">
        <f t="shared" si="83"/>
        <v>919.650637885528</v>
      </c>
      <c r="ET72" s="382">
        <f t="shared" si="83"/>
        <v>937.310943611825</v>
      </c>
      <c r="EU72" s="382">
        <f t="shared" si="83"/>
        <v>954.71140419781818</v>
      </c>
      <c r="EV72" s="382">
        <f t="shared" si="83"/>
        <v>971.86180721568405</v>
      </c>
      <c r="EW72" s="521"/>
      <c r="EX72" s="252"/>
      <c r="EY72" s="515">
        <f t="shared" si="63"/>
        <v>610.00000000000011</v>
      </c>
      <c r="EZ72" s="524">
        <v>61000</v>
      </c>
      <c r="FA72" s="382">
        <f t="shared" si="80"/>
        <v>349.62877105564604</v>
      </c>
      <c r="FB72" s="382">
        <f t="shared" si="80"/>
        <v>360.01416615595326</v>
      </c>
      <c r="FC72" s="382">
        <f t="shared" si="80"/>
        <v>370.65343630701676</v>
      </c>
      <c r="FD72" s="382">
        <f t="shared" si="80"/>
        <v>381.54209542810298</v>
      </c>
      <c r="FE72" s="382">
        <f t="shared" si="80"/>
        <v>392.67404941881142</v>
      </c>
      <c r="FF72" s="382">
        <f t="shared" si="80"/>
        <v>404.04176820845089</v>
      </c>
      <c r="FG72" s="382">
        <f t="shared" si="80"/>
        <v>415.63648822588209</v>
      </c>
      <c r="FH72" s="382">
        <f t="shared" si="80"/>
        <v>427.44843403323671</v>
      </c>
      <c r="FI72" s="382">
        <f t="shared" si="80"/>
        <v>439.46704790516958</v>
      </c>
      <c r="FJ72" s="382">
        <f t="shared" si="80"/>
        <v>451.681217054559</v>
      </c>
      <c r="FK72" s="382">
        <f t="shared" si="80"/>
        <v>464.07948977749646</v>
      </c>
      <c r="FL72" s="382">
        <f t="shared" si="80"/>
        <v>476.65027374873023</v>
      </c>
      <c r="FM72" s="382">
        <f t="shared" si="80"/>
        <v>489.38201178572746</v>
      </c>
      <c r="FN72" s="382">
        <f t="shared" si="80"/>
        <v>502.26333240008142</v>
      </c>
      <c r="FO72" s="382">
        <f t="shared" si="80"/>
        <v>515.28317421483689</v>
      </c>
      <c r="FP72" s="382">
        <f t="shared" si="78"/>
        <v>528.43088475579452</v>
      </c>
      <c r="FQ72" s="382">
        <f t="shared" si="78"/>
        <v>541.6962951919237</v>
      </c>
      <c r="FR72" s="382">
        <f t="shared" si="78"/>
        <v>555.069773316843</v>
      </c>
      <c r="FS72" s="382">
        <f t="shared" si="78"/>
        <v>568.54225747139401</v>
      </c>
      <c r="FT72" s="382">
        <f t="shared" si="78"/>
        <v>582.10527426340377</v>
      </c>
      <c r="FU72" s="382">
        <f t="shared" si="78"/>
        <v>595.75094290588493</v>
      </c>
      <c r="FV72" s="382">
        <f t="shared" si="78"/>
        <v>609.47196882680419</v>
      </c>
      <c r="FW72" s="382">
        <f t="shared" si="78"/>
        <v>623.26162895203106</v>
      </c>
      <c r="FX72" s="382">
        <f t="shared" si="78"/>
        <v>637.11375076820264</v>
      </c>
      <c r="FY72" s="382">
        <f t="shared" si="78"/>
        <v>651.02268696409237</v>
      </c>
      <c r="FZ72" s="382">
        <f t="shared" si="78"/>
        <v>664.98328714881245</v>
      </c>
      <c r="GA72" s="382">
        <f t="shared" si="78"/>
        <v>678.99086786631483</v>
      </c>
      <c r="GB72" s="382">
        <f t="shared" si="78"/>
        <v>693.04118187596612</v>
      </c>
      <c r="GC72" s="382">
        <f t="shared" si="78"/>
        <v>707.13038745167489</v>
      </c>
      <c r="GD72" s="382">
        <f t="shared" si="78"/>
        <v>721.25501826750701</v>
      </c>
      <c r="GE72" s="382">
        <f t="shared" si="76"/>
        <v>735.4119542842634</v>
      </c>
      <c r="GF72" s="382">
        <f t="shared" si="76"/>
        <v>749.59839392627305</v>
      </c>
      <c r="GG72" s="382">
        <f t="shared" si="76"/>
        <v>763.81182773736532</v>
      </c>
      <c r="GH72" s="382">
        <f t="shared" si="76"/>
        <v>778.05001362608823</v>
      </c>
      <c r="GI72" s="382">
        <f t="shared" si="76"/>
        <v>792.31095374936331</v>
      </c>
      <c r="GJ72" s="382">
        <f t="shared" si="76"/>
        <v>806.59287303781036</v>
      </c>
      <c r="GK72" s="382">
        <f t="shared" si="76"/>
        <v>820.89419933211559</v>
      </c>
      <c r="GL72" s="382">
        <f t="shared" si="76"/>
        <v>835.21354507570459</v>
      </c>
      <c r="GM72" s="382">
        <f t="shared" si="76"/>
        <v>849.54969049255533</v>
      </c>
      <c r="GN72" s="382">
        <f t="shared" si="76"/>
        <v>863.90156816853073</v>
      </c>
      <c r="GO72" s="511"/>
      <c r="GP72" s="521"/>
      <c r="GQ72" s="524">
        <v>61000</v>
      </c>
      <c r="GR72" s="583">
        <f t="shared" si="81"/>
        <v>10.181565021840758</v>
      </c>
      <c r="GS72" s="477">
        <f t="shared" si="81"/>
        <v>4.7620271021943665</v>
      </c>
      <c r="GT72" s="477">
        <f t="shared" si="81"/>
        <v>2.9607662016801037</v>
      </c>
      <c r="GU72" s="477">
        <f t="shared" si="81"/>
        <v>2.0641683110777795</v>
      </c>
      <c r="GV72" s="477">
        <f t="shared" si="81"/>
        <v>1.5294937960727468</v>
      </c>
      <c r="GW72" s="477">
        <f t="shared" si="81"/>
        <v>1.1758156031215015</v>
      </c>
      <c r="GX72" s="477">
        <f t="shared" si="81"/>
        <v>0.92558214074911793</v>
      </c>
      <c r="GY72" s="477">
        <f t="shared" si="81"/>
        <v>0.74000820790764921</v>
      </c>
      <c r="GZ72" s="477">
        <f t="shared" si="81"/>
        <v>0.59753878185414722</v>
      </c>
      <c r="HA72" s="477">
        <f t="shared" si="81"/>
        <v>0.48523462556744978</v>
      </c>
      <c r="HB72" s="477">
        <f t="shared" si="81"/>
        <v>0.3948567044206921</v>
      </c>
      <c r="HC72" s="477">
        <f t="shared" si="81"/>
        <v>0.32090841136103282</v>
      </c>
      <c r="HD72" s="477">
        <f t="shared" si="81"/>
        <v>0.25958137335484516</v>
      </c>
      <c r="HE72" s="477">
        <f t="shared" si="81"/>
        <v>0.20815303163928353</v>
      </c>
      <c r="HF72" s="477">
        <f t="shared" si="81"/>
        <v>0.16462515639250536</v>
      </c>
      <c r="HG72" s="477">
        <f t="shared" si="81"/>
        <v>0.12749787977051263</v>
      </c>
      <c r="HH72" s="477">
        <f t="shared" si="79"/>
        <v>9.5623441837365361E-2</v>
      </c>
      <c r="HI72" s="477">
        <f t="shared" si="79"/>
        <v>6.8108648713059119E-2</v>
      </c>
      <c r="HJ72" s="477">
        <f t="shared" si="79"/>
        <v>4.4248096921009832E-2</v>
      </c>
      <c r="HK72" s="477">
        <f t="shared" si="79"/>
        <v>2.3477397523762142E-2</v>
      </c>
      <c r="HL72" s="477">
        <f t="shared" si="79"/>
        <v>5.3397358836899137E-3</v>
      </c>
      <c r="HM72" s="477">
        <f t="shared" si="79"/>
        <v>1.0538473364124388E-2</v>
      </c>
      <c r="HN72" s="477">
        <f t="shared" si="79"/>
        <v>2.4465601443351959E-2</v>
      </c>
      <c r="HO72" s="477">
        <f t="shared" si="79"/>
        <v>3.6698334217184388E-2</v>
      </c>
      <c r="HP72" s="477">
        <f t="shared" si="79"/>
        <v>4.7451968339090232E-2</v>
      </c>
      <c r="HQ72" s="477">
        <f t="shared" si="79"/>
        <v>5.6908342907616316E-2</v>
      </c>
      <c r="HR72" s="477">
        <f t="shared" si="79"/>
        <v>6.5222017737895849E-2</v>
      </c>
      <c r="HS72" s="477">
        <f t="shared" si="79"/>
        <v>7.2525134970127234E-2</v>
      </c>
      <c r="HT72" s="477">
        <f t="shared" si="79"/>
        <v>7.8931280464667103E-2</v>
      </c>
      <c r="HU72" s="477">
        <f t="shared" si="45"/>
        <v>8.4538577235203055E-2</v>
      </c>
      <c r="HV72" s="477">
        <f t="shared" si="45"/>
        <v>8.9432183404012489E-2</v>
      </c>
      <c r="HW72" s="477">
        <f t="shared" si="45"/>
        <v>9.3686324189215714E-2</v>
      </c>
      <c r="HX72" s="477">
        <f t="shared" si="45"/>
        <v>9.736595616340192E-2</v>
      </c>
      <c r="HY72" s="477">
        <f t="shared" si="45"/>
        <v>0.10052813901389065</v>
      </c>
      <c r="HZ72" s="477">
        <f t="shared" si="45"/>
        <v>0.10322317292773363</v>
      </c>
      <c r="IA72" s="477">
        <f t="shared" si="45"/>
        <v>0.10549554688104834</v>
      </c>
      <c r="IB72" s="477">
        <f t="shared" si="45"/>
        <v>0.10738473338144409</v>
      </c>
      <c r="IC72" s="477">
        <f t="shared" si="45"/>
        <v>0.10892585777639517</v>
      </c>
      <c r="ID72" s="477">
        <f t="shared" si="45"/>
        <v>0.11015026451226211</v>
      </c>
      <c r="IE72" s="477">
        <f t="shared" si="46"/>
        <v>0.11108599828246347</v>
      </c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</row>
    <row r="73" spans="1:320">
      <c r="J73" s="252"/>
      <c r="K73" s="499">
        <v>56000</v>
      </c>
      <c r="L73" s="382">
        <f t="shared" si="66"/>
        <v>17.0688</v>
      </c>
      <c r="M73" s="382">
        <v>560</v>
      </c>
      <c r="N73" s="493"/>
      <c r="O73" s="263"/>
      <c r="P73" s="383">
        <f t="shared" si="71"/>
        <v>-26.500002288000502</v>
      </c>
      <c r="Q73" s="383">
        <f t="shared" si="67"/>
        <v>246.64999771199948</v>
      </c>
      <c r="R73" s="382">
        <f t="shared" si="68"/>
        <v>611.99396506208791</v>
      </c>
      <c r="S73" s="263">
        <f t="shared" si="74"/>
        <v>0.10077377931785941</v>
      </c>
      <c r="T73" s="492"/>
      <c r="U73" s="492"/>
      <c r="V73" s="279"/>
      <c r="X73" s="524">
        <v>62000</v>
      </c>
      <c r="Y73" s="410">
        <f t="shared" ref="Y73:BL76" si="91">SQRT(5*((((1/$S79)*(((1+0.2*(Y$10/$R$11)^2)^3.5)-1))+1)^(1/3.5)-1))</f>
        <v>5.2334406309138173E-2</v>
      </c>
      <c r="Z73" s="410">
        <f t="shared" si="91"/>
        <v>0.10456978804172762</v>
      </c>
      <c r="AA73" s="410">
        <f t="shared" si="91"/>
        <v>0.15660891593837786</v>
      </c>
      <c r="AB73" s="410">
        <f t="shared" si="91"/>
        <v>0.20835806505911086</v>
      </c>
      <c r="AC73" s="410">
        <f t="shared" si="91"/>
        <v>0.25972855906746506</v>
      </c>
      <c r="AD73" s="410">
        <f t="shared" si="91"/>
        <v>0.31063808604873822</v>
      </c>
      <c r="AE73" s="410">
        <f t="shared" si="91"/>
        <v>0.36101174142641945</v>
      </c>
      <c r="AF73" s="410">
        <f t="shared" si="91"/>
        <v>0.41078277493687698</v>
      </c>
      <c r="AG73" s="410">
        <f t="shared" si="91"/>
        <v>0.45989303952613148</v>
      </c>
      <c r="AH73" s="410">
        <f t="shared" si="91"/>
        <v>0.50829315829265909</v>
      </c>
      <c r="AI73" s="410">
        <f t="shared" si="91"/>
        <v>0.55594243976383517</v>
      </c>
      <c r="AJ73" s="410">
        <f t="shared" si="91"/>
        <v>0.60280858119442793</v>
      </c>
      <c r="AK73" s="410">
        <f t="shared" si="91"/>
        <v>0.64886720426538746</v>
      </c>
      <c r="AL73" s="410">
        <f t="shared" si="91"/>
        <v>0.69410126813172024</v>
      </c>
      <c r="AM73" s="410">
        <f t="shared" si="91"/>
        <v>0.73850040212812829</v>
      </c>
      <c r="AN73" s="410">
        <f t="shared" si="91"/>
        <v>0.78206019560844753</v>
      </c>
      <c r="AO73" s="410">
        <f t="shared" si="91"/>
        <v>0.82478147633555565</v>
      </c>
      <c r="AP73" s="410">
        <f t="shared" si="91"/>
        <v>0.86666960236160928</v>
      </c>
      <c r="AQ73" s="410">
        <f t="shared" si="91"/>
        <v>0.90773378605199451</v>
      </c>
      <c r="AR73" s="410">
        <f t="shared" si="91"/>
        <v>0.94798646321422253</v>
      </c>
      <c r="AS73" s="410">
        <f t="shared" si="91"/>
        <v>0.98744271541900208</v>
      </c>
      <c r="AT73" s="410">
        <f t="shared" si="91"/>
        <v>1.026119749627818</v>
      </c>
      <c r="AU73" s="410">
        <f t="shared" si="91"/>
        <v>1.0640364361531076</v>
      </c>
      <c r="AV73" s="410">
        <f t="shared" si="91"/>
        <v>1.1012129036935645</v>
      </c>
      <c r="AW73" s="410">
        <f t="shared" si="91"/>
        <v>1.1376701885953755</v>
      </c>
      <c r="AX73" s="410">
        <f t="shared" si="91"/>
        <v>1.1734299344667225</v>
      </c>
      <c r="AY73" s="410">
        <f t="shared" si="91"/>
        <v>1.2085141376962691</v>
      </c>
      <c r="AZ73" s="410">
        <f t="shared" si="91"/>
        <v>1.2429449341884069</v>
      </c>
      <c r="BA73" s="410">
        <f t="shared" si="91"/>
        <v>1.2767444226347628</v>
      </c>
      <c r="BB73" s="410">
        <f t="shared" si="91"/>
        <v>1.3099345198171619</v>
      </c>
      <c r="BC73" s="410">
        <f t="shared" si="91"/>
        <v>1.3425368437215344</v>
      </c>
      <c r="BD73" s="410">
        <f t="shared" si="91"/>
        <v>1.3745726205892124</v>
      </c>
      <c r="BE73" s="410">
        <f t="shared" si="91"/>
        <v>1.4060626124081155</v>
      </c>
      <c r="BF73" s="410">
        <f t="shared" si="91"/>
        <v>1.4370270617272562</v>
      </c>
      <c r="BG73" s="410">
        <f t="shared" si="91"/>
        <v>1.4674856510478214</v>
      </c>
      <c r="BH73" s="410">
        <f t="shared" si="91"/>
        <v>1.4974574743923232</v>
      </c>
      <c r="BI73" s="410">
        <f t="shared" si="91"/>
        <v>1.5269610189738998</v>
      </c>
      <c r="BJ73" s="410">
        <f t="shared" si="91"/>
        <v>1.556014155178145</v>
      </c>
      <c r="BK73" s="410">
        <f t="shared" si="91"/>
        <v>1.5846341333290312</v>
      </c>
      <c r="BL73" s="410">
        <f t="shared" si="91"/>
        <v>1.6128375859393524</v>
      </c>
      <c r="BM73" s="253"/>
      <c r="BN73" s="252"/>
      <c r="BO73" s="537">
        <f t="shared" si="59"/>
        <v>620.00000000000011</v>
      </c>
      <c r="BP73" s="524">
        <v>62000</v>
      </c>
      <c r="BQ73" s="382">
        <f t="shared" si="88"/>
        <v>246.78510715857655</v>
      </c>
      <c r="BR73" s="382">
        <f t="shared" si="88"/>
        <v>247.18941339236764</v>
      </c>
      <c r="BS73" s="382">
        <f t="shared" si="88"/>
        <v>247.85988267213648</v>
      </c>
      <c r="BT73" s="382">
        <f t="shared" si="88"/>
        <v>248.79156509009812</v>
      </c>
      <c r="BU73" s="382">
        <f t="shared" si="88"/>
        <v>249.97774642154852</v>
      </c>
      <c r="BV73" s="382">
        <f t="shared" si="88"/>
        <v>251.41014635930637</v>
      </c>
      <c r="BW73" s="382">
        <f t="shared" si="88"/>
        <v>253.07915077485751</v>
      </c>
      <c r="BX73" s="382">
        <f t="shared" si="88"/>
        <v>254.97406457694109</v>
      </c>
      <c r="BY73" s="382">
        <f t="shared" si="88"/>
        <v>257.08337192821642</v>
      </c>
      <c r="BZ73" s="382">
        <f t="shared" si="88"/>
        <v>259.39499183583536</v>
      </c>
      <c r="CA73" s="382">
        <f t="shared" si="88"/>
        <v>261.89651914955488</v>
      </c>
      <c r="CB73" s="382">
        <f t="shared" si="88"/>
        <v>264.57544343947325</v>
      </c>
      <c r="CC73" s="382">
        <f t="shared" si="88"/>
        <v>267.41934076321905</v>
      </c>
      <c r="CD73" s="382">
        <f t="shared" si="88"/>
        <v>270.4160357104588</v>
      </c>
      <c r="CE73" s="382">
        <f t="shared" si="88"/>
        <v>273.55373315416051</v>
      </c>
      <c r="CF73" s="382">
        <f t="shared" si="88"/>
        <v>276.82112074967716</v>
      </c>
      <c r="CG73" s="382">
        <f t="shared" si="85"/>
        <v>280.20744438194015</v>
      </c>
      <c r="CH73" s="382">
        <f t="shared" si="85"/>
        <v>283.70255949739948</v>
      </c>
      <c r="CI73" s="382">
        <f t="shared" si="85"/>
        <v>287.29696163231228</v>
      </c>
      <c r="CJ73" s="382">
        <f t="shared" si="85"/>
        <v>290.98179953856163</v>
      </c>
      <c r="CK73" s="382">
        <f t="shared" si="82"/>
        <v>294.74887418964545</v>
      </c>
      <c r="CL73" s="382">
        <f t="shared" si="82"/>
        <v>298.59062669280905</v>
      </c>
      <c r="CM73" s="382">
        <f t="shared" si="82"/>
        <v>302.50011779688793</v>
      </c>
      <c r="CN73" s="382">
        <f t="shared" si="82"/>
        <v>306.47100131443722</v>
      </c>
      <c r="CO73" s="382">
        <f t="shared" si="82"/>
        <v>310.49749340379003</v>
      </c>
      <c r="CP73" s="382">
        <f t="shared" si="82"/>
        <v>314.5743393036027</v>
      </c>
      <c r="CQ73" s="382">
        <f t="shared" si="82"/>
        <v>318.69677879218153</v>
      </c>
      <c r="CR73" s="382">
        <f t="shared" si="82"/>
        <v>322.86051136296419</v>
      </c>
      <c r="CS73" s="382">
        <f t="shared" si="82"/>
        <v>327.06166186763664</v>
      </c>
      <c r="CT73" s="382">
        <f t="shared" si="82"/>
        <v>331.29674717826163</v>
      </c>
      <c r="CU73" s="382">
        <f t="shared" si="82"/>
        <v>335.5626442562853</v>
      </c>
      <c r="CV73" s="382">
        <f t="shared" si="82"/>
        <v>339.85655988524849</v>
      </c>
      <c r="CW73" s="382">
        <f t="shared" si="82"/>
        <v>344.17600222100725</v>
      </c>
      <c r="CX73" s="382">
        <f t="shared" si="82"/>
        <v>348.51875423384604</v>
      </c>
      <c r="CY73" s="382">
        <f t="shared" si="82"/>
        <v>352.88284905697265</v>
      </c>
      <c r="CZ73" s="382">
        <f t="shared" si="82"/>
        <v>357.26654721185741</v>
      </c>
      <c r="DA73" s="382">
        <f t="shared" si="82"/>
        <v>361.66831564952298</v>
      </c>
      <c r="DB73" s="382">
        <f t="shared" si="82"/>
        <v>366.08680852555818</v>
      </c>
      <c r="DC73" s="382">
        <f t="shared" si="82"/>
        <v>370.52084961304558</v>
      </c>
      <c r="DD73" s="382">
        <f t="shared" si="82"/>
        <v>374.96941624992888</v>
      </c>
      <c r="DE73" s="521"/>
      <c r="DF73" s="252"/>
      <c r="DG73" s="537">
        <f t="shared" si="61"/>
        <v>620.00000000000011</v>
      </c>
      <c r="DH73" s="524">
        <v>62000</v>
      </c>
      <c r="DI73" s="382">
        <f t="shared" si="89"/>
        <v>32.028340826299818</v>
      </c>
      <c r="DJ73" s="382">
        <f t="shared" si="89"/>
        <v>63.996079209358989</v>
      </c>
      <c r="DK73" s="382">
        <f t="shared" si="89"/>
        <v>95.843711429203083</v>
      </c>
      <c r="DL73" s="382">
        <f t="shared" si="89"/>
        <v>127.51387838818974</v>
      </c>
      <c r="DM73" s="382">
        <f t="shared" si="89"/>
        <v>158.95231070356064</v>
      </c>
      <c r="DN73" s="382">
        <f t="shared" si="89"/>
        <v>190.10863398026535</v>
      </c>
      <c r="DO73" s="382">
        <f t="shared" si="89"/>
        <v>220.93700706952367</v>
      </c>
      <c r="DP73" s="382">
        <f t="shared" si="89"/>
        <v>251.39657921282662</v>
      </c>
      <c r="DQ73" s="382">
        <f t="shared" si="89"/>
        <v>281.45176476405271</v>
      </c>
      <c r="DR73" s="382">
        <f t="shared" si="89"/>
        <v>311.0723453574559</v>
      </c>
      <c r="DS73" s="382">
        <f t="shared" si="89"/>
        <v>340.23341805736044</v>
      </c>
      <c r="DT73" s="382">
        <f t="shared" si="89"/>
        <v>368.91521377862949</v>
      </c>
      <c r="DU73" s="382">
        <f t="shared" si="89"/>
        <v>397.10281313712619</v>
      </c>
      <c r="DV73" s="382">
        <f t="shared" si="89"/>
        <v>424.78578723855492</v>
      </c>
      <c r="DW73" s="382">
        <f t="shared" si="89"/>
        <v>451.95778929833961</v>
      </c>
      <c r="DX73" s="382">
        <f t="shared" si="89"/>
        <v>478.61612002764588</v>
      </c>
      <c r="DY73" s="382">
        <f t="shared" si="86"/>
        <v>504.76128601235934</v>
      </c>
      <c r="DZ73" s="382">
        <f t="shared" si="86"/>
        <v>530.39656634806431</v>
      </c>
      <c r="EA73" s="382">
        <f t="shared" si="86"/>
        <v>555.52759894678115</v>
      </c>
      <c r="EB73" s="382">
        <f t="shared" si="86"/>
        <v>580.16199444765721</v>
      </c>
      <c r="EC73" s="382">
        <f t="shared" si="83"/>
        <v>604.30898268094995</v>
      </c>
      <c r="ED73" s="382">
        <f t="shared" si="83"/>
        <v>627.97909420324527</v>
      </c>
      <c r="EE73" s="382">
        <f t="shared" si="83"/>
        <v>651.18387753187346</v>
      </c>
      <c r="EF73" s="382">
        <f t="shared" si="83"/>
        <v>673.93565130895968</v>
      </c>
      <c r="EG73" s="382">
        <f t="shared" si="83"/>
        <v>696.24728965141719</v>
      </c>
      <c r="EH73" s="382">
        <f t="shared" si="83"/>
        <v>718.13203831683552</v>
      </c>
      <c r="EI73" s="382">
        <f t="shared" si="83"/>
        <v>739.60335896232982</v>
      </c>
      <c r="EJ73" s="382">
        <f t="shared" si="83"/>
        <v>760.67479862779908</v>
      </c>
      <c r="EK73" s="382">
        <f t="shared" si="83"/>
        <v>781.3598815791546</v>
      </c>
      <c r="EL73" s="382">
        <f t="shared" si="83"/>
        <v>801.67202075460705</v>
      </c>
      <c r="EM73" s="382">
        <f t="shared" si="83"/>
        <v>821.62444623108252</v>
      </c>
      <c r="EN73" s="382">
        <f t="shared" si="83"/>
        <v>841.23014834017704</v>
      </c>
      <c r="EO73" s="382">
        <f t="shared" si="83"/>
        <v>860.50183329320032</v>
      </c>
      <c r="EP73" s="382">
        <f t="shared" si="83"/>
        <v>879.45188940798528</v>
      </c>
      <c r="EQ73" s="382">
        <f t="shared" si="83"/>
        <v>898.09236225647567</v>
      </c>
      <c r="ER73" s="382">
        <f t="shared" si="83"/>
        <v>916.43493726521785</v>
      </c>
      <c r="ES73" s="382">
        <f t="shared" si="83"/>
        <v>934.49092849708302</v>
      </c>
      <c r="ET73" s="382">
        <f t="shared" si="83"/>
        <v>952.27127252020796</v>
      </c>
      <c r="EU73" s="382">
        <f t="shared" si="83"/>
        <v>969.78652642875909</v>
      </c>
      <c r="EV73" s="382">
        <f t="shared" si="83"/>
        <v>987.04686922019027</v>
      </c>
      <c r="EW73" s="521"/>
      <c r="EX73" s="252"/>
      <c r="EY73" s="515">
        <f t="shared" si="63"/>
        <v>620.00000000000011</v>
      </c>
      <c r="EZ73" s="524">
        <v>62000</v>
      </c>
      <c r="FA73" s="382">
        <f t="shared" si="80"/>
        <v>355.63510715857672</v>
      </c>
      <c r="FB73" s="382">
        <f t="shared" si="80"/>
        <v>366.03941339236781</v>
      </c>
      <c r="FC73" s="382">
        <f t="shared" si="80"/>
        <v>376.70988267213659</v>
      </c>
      <c r="FD73" s="382">
        <f t="shared" si="80"/>
        <v>387.64156509009825</v>
      </c>
      <c r="FE73" s="382">
        <f t="shared" si="80"/>
        <v>398.82774642154868</v>
      </c>
      <c r="FF73" s="382">
        <f t="shared" si="80"/>
        <v>410.26014635930653</v>
      </c>
      <c r="FG73" s="382">
        <f t="shared" si="80"/>
        <v>421.92915077485765</v>
      </c>
      <c r="FH73" s="382">
        <f t="shared" si="80"/>
        <v>433.82406457694123</v>
      </c>
      <c r="FI73" s="382">
        <f t="shared" si="80"/>
        <v>445.93337192821656</v>
      </c>
      <c r="FJ73" s="382">
        <f t="shared" si="80"/>
        <v>458.24499183583549</v>
      </c>
      <c r="FK73" s="382">
        <f t="shared" si="80"/>
        <v>470.74651914955501</v>
      </c>
      <c r="FL73" s="382">
        <f t="shared" si="80"/>
        <v>483.42544343947338</v>
      </c>
      <c r="FM73" s="382">
        <f t="shared" si="80"/>
        <v>496.26934076321919</v>
      </c>
      <c r="FN73" s="382">
        <f t="shared" si="80"/>
        <v>509.26603571045894</v>
      </c>
      <c r="FO73" s="382">
        <f t="shared" si="80"/>
        <v>522.40373315416059</v>
      </c>
      <c r="FP73" s="382">
        <f t="shared" si="78"/>
        <v>535.67112074967736</v>
      </c>
      <c r="FQ73" s="382">
        <f t="shared" si="78"/>
        <v>549.05744438194029</v>
      </c>
      <c r="FR73" s="382">
        <f t="shared" si="78"/>
        <v>562.55255949739967</v>
      </c>
      <c r="FS73" s="382">
        <f t="shared" si="78"/>
        <v>576.14696163231247</v>
      </c>
      <c r="FT73" s="382">
        <f t="shared" si="78"/>
        <v>589.83179953856177</v>
      </c>
      <c r="FU73" s="382">
        <f t="shared" si="78"/>
        <v>603.59887418964558</v>
      </c>
      <c r="FV73" s="382">
        <f t="shared" si="78"/>
        <v>617.44062669280925</v>
      </c>
      <c r="FW73" s="382">
        <f t="shared" si="78"/>
        <v>631.35011779688807</v>
      </c>
      <c r="FX73" s="382">
        <f t="shared" si="78"/>
        <v>645.32100131443735</v>
      </c>
      <c r="FY73" s="382">
        <f t="shared" si="78"/>
        <v>659.34749340379017</v>
      </c>
      <c r="FZ73" s="382">
        <f t="shared" si="78"/>
        <v>673.42433930360289</v>
      </c>
      <c r="GA73" s="382">
        <f t="shared" si="78"/>
        <v>687.54677879218161</v>
      </c>
      <c r="GB73" s="382">
        <f t="shared" si="78"/>
        <v>701.71051136296433</v>
      </c>
      <c r="GC73" s="382">
        <f t="shared" si="78"/>
        <v>715.91166186763678</v>
      </c>
      <c r="GD73" s="382">
        <f t="shared" si="78"/>
        <v>730.14674717826176</v>
      </c>
      <c r="GE73" s="382">
        <f t="shared" si="76"/>
        <v>744.41264425628538</v>
      </c>
      <c r="GF73" s="382">
        <f t="shared" si="76"/>
        <v>758.70655988524868</v>
      </c>
      <c r="GG73" s="382">
        <f t="shared" si="76"/>
        <v>773.02600222100739</v>
      </c>
      <c r="GH73" s="382">
        <f t="shared" si="76"/>
        <v>787.36875423384618</v>
      </c>
      <c r="GI73" s="382">
        <f t="shared" si="76"/>
        <v>801.73284905697278</v>
      </c>
      <c r="GJ73" s="382">
        <f t="shared" si="76"/>
        <v>816.11654721185755</v>
      </c>
      <c r="GK73" s="382">
        <f t="shared" si="76"/>
        <v>830.51831564952317</v>
      </c>
      <c r="GL73" s="382">
        <f t="shared" si="76"/>
        <v>844.93680852555826</v>
      </c>
      <c r="GM73" s="382">
        <f t="shared" si="76"/>
        <v>859.37084961304572</v>
      </c>
      <c r="GN73" s="382">
        <f t="shared" si="76"/>
        <v>873.81941624992896</v>
      </c>
      <c r="GO73" s="511"/>
      <c r="GP73" s="521"/>
      <c r="GQ73" s="524">
        <v>62000</v>
      </c>
      <c r="GR73" s="583">
        <f t="shared" si="81"/>
        <v>10.103763041841672</v>
      </c>
      <c r="GS73" s="477">
        <f t="shared" si="81"/>
        <v>4.719716237535331</v>
      </c>
      <c r="GT73" s="477">
        <f t="shared" si="81"/>
        <v>2.9304600902313869</v>
      </c>
      <c r="GU73" s="477">
        <f t="shared" si="81"/>
        <v>2.039995096925868</v>
      </c>
      <c r="GV73" s="477">
        <f t="shared" si="81"/>
        <v>1.5091031684675891</v>
      </c>
      <c r="GW73" s="477">
        <f t="shared" si="81"/>
        <v>1.1580300577084495</v>
      </c>
      <c r="GX73" s="477">
        <f t="shared" si="81"/>
        <v>0.90972601815904242</v>
      </c>
      <c r="GY73" s="477">
        <f t="shared" si="81"/>
        <v>0.72565619602037479</v>
      </c>
      <c r="GZ73" s="477">
        <f t="shared" si="81"/>
        <v>0.58440424881347763</v>
      </c>
      <c r="HA73" s="477">
        <f t="shared" si="81"/>
        <v>0.4731138870903559</v>
      </c>
      <c r="HB73" s="477">
        <f t="shared" si="81"/>
        <v>0.38359871242921584</v>
      </c>
      <c r="HC73" s="477">
        <f t="shared" si="81"/>
        <v>0.31039714650954098</v>
      </c>
      <c r="HD73" s="477">
        <f t="shared" si="81"/>
        <v>0.24972506954225265</v>
      </c>
      <c r="HE73" s="477">
        <f t="shared" si="81"/>
        <v>0.19887729535654369</v>
      </c>
      <c r="HF73" s="477">
        <f t="shared" si="81"/>
        <v>0.15586841409501467</v>
      </c>
      <c r="HG73" s="477">
        <f t="shared" si="81"/>
        <v>0.11920827221351396</v>
      </c>
      <c r="HH73" s="477">
        <f t="shared" si="79"/>
        <v>8.7756647740406021E-2</v>
      </c>
      <c r="HI73" s="477">
        <f t="shared" si="79"/>
        <v>6.0626322245520531E-2</v>
      </c>
      <c r="HJ73" s="477">
        <f t="shared" si="79"/>
        <v>3.7116720617703498E-2</v>
      </c>
      <c r="HK73" s="477">
        <f t="shared" si="79"/>
        <v>1.6667422518965053E-2</v>
      </c>
      <c r="HL73" s="477">
        <f t="shared" si="79"/>
        <v>1.1750751877856425E-3</v>
      </c>
      <c r="HM73" s="477">
        <f t="shared" si="79"/>
        <v>1.6781557869863181E-2</v>
      </c>
      <c r="HN73" s="477">
        <f t="shared" si="79"/>
        <v>3.0458001832231466E-2</v>
      </c>
      <c r="HO73" s="477">
        <f t="shared" si="79"/>
        <v>4.2459024001690923E-2</v>
      </c>
      <c r="HP73" s="477">
        <f t="shared" si="79"/>
        <v>5.2998118335370839E-2</v>
      </c>
      <c r="HQ73" s="477">
        <f t="shared" si="79"/>
        <v>6.2255541638302263E-2</v>
      </c>
      <c r="HR73" s="477">
        <f t="shared" si="79"/>
        <v>7.0384456126840828E-2</v>
      </c>
      <c r="HS73" s="477">
        <f t="shared" si="79"/>
        <v>7.7515762808498395E-2</v>
      </c>
      <c r="HT73" s="477">
        <f t="shared" si="79"/>
        <v>8.3761940246080677E-2</v>
      </c>
      <c r="HU73" s="477">
        <f t="shared" si="45"/>
        <v>8.9220119605794845E-2</v>
      </c>
      <c r="HV73" s="477">
        <f t="shared" si="45"/>
        <v>9.3974567491241931E-2</v>
      </c>
      <c r="HW73" s="477">
        <f t="shared" si="45"/>
        <v>9.8098705351626833E-2</v>
      </c>
      <c r="HX73" s="477">
        <f t="shared" si="45"/>
        <v>0.10165676316739135</v>
      </c>
      <c r="HY73" s="477">
        <f t="shared" si="45"/>
        <v>0.10470514224049947</v>
      </c>
      <c r="HZ73" s="477">
        <f t="shared" si="45"/>
        <v>0.10729354490600233</v>
      </c>
      <c r="IA73" s="477">
        <f t="shared" si="45"/>
        <v>0.10946591620865714</v>
      </c>
      <c r="IB73" s="477">
        <f t="shared" si="45"/>
        <v>0.11126123290974717</v>
      </c>
      <c r="IC73" s="477">
        <f t="shared" si="45"/>
        <v>0.11271416779232094</v>
      </c>
      <c r="ID73" s="477">
        <f t="shared" si="45"/>
        <v>0.11385565153428077</v>
      </c>
      <c r="IE73" s="477">
        <f t="shared" si="46"/>
        <v>0.11471334999493581</v>
      </c>
    </row>
    <row r="74" spans="1:320">
      <c r="J74" s="252"/>
      <c r="K74" s="499">
        <v>57000</v>
      </c>
      <c r="L74" s="382">
        <f t="shared" si="66"/>
        <v>17.3736</v>
      </c>
      <c r="M74" s="382">
        <v>570</v>
      </c>
      <c r="N74" s="493"/>
      <c r="O74" s="263"/>
      <c r="P74" s="383">
        <f t="shared" si="71"/>
        <v>-26.500002288000502</v>
      </c>
      <c r="Q74" s="383">
        <f t="shared" si="67"/>
        <v>246.64999771199948</v>
      </c>
      <c r="R74" s="382">
        <f t="shared" si="68"/>
        <v>611.99396506208791</v>
      </c>
      <c r="S74" s="263">
        <f t="shared" si="74"/>
        <v>9.6044800750335613E-2</v>
      </c>
      <c r="T74" s="492"/>
      <c r="U74" s="492"/>
      <c r="V74" s="279"/>
      <c r="X74" s="524">
        <v>63000</v>
      </c>
      <c r="Y74" s="410">
        <f t="shared" si="91"/>
        <v>5.3606423171569773E-2</v>
      </c>
      <c r="Z74" s="410">
        <f t="shared" si="91"/>
        <v>0.10710603509546662</v>
      </c>
      <c r="AA74" s="410">
        <f t="shared" si="91"/>
        <v>0.16039405596579595</v>
      </c>
      <c r="AB74" s="410">
        <f t="shared" si="91"/>
        <v>0.21336966638134583</v>
      </c>
      <c r="AC74" s="410">
        <f t="shared" si="91"/>
        <v>0.26593774120101876</v>
      </c>
      <c r="AD74" s="410">
        <f t="shared" si="91"/>
        <v>0.31801031383912387</v>
      </c>
      <c r="AE74" s="410">
        <f t="shared" si="91"/>
        <v>0.36950772034369472</v>
      </c>
      <c r="AF74" s="410">
        <f t="shared" si="91"/>
        <v>0.42035939871187872</v>
      </c>
      <c r="AG74" s="410">
        <f t="shared" si="91"/>
        <v>0.47050434406689257</v>
      </c>
      <c r="AH74" s="410">
        <f t="shared" si="91"/>
        <v>0.51989124189875713</v>
      </c>
      <c r="AI74" s="410">
        <f t="shared" si="91"/>
        <v>0.5684783178460775</v>
      </c>
      <c r="AJ74" s="410">
        <f t="shared" si="91"/>
        <v>0.61623295278489043</v>
      </c>
      <c r="AK74" s="410">
        <f t="shared" si="91"/>
        <v>0.66313111651307677</v>
      </c>
      <c r="AL74" s="410">
        <f t="shared" si="91"/>
        <v>0.70915667294388696</v>
      </c>
      <c r="AM74" s="410">
        <f t="shared" si="91"/>
        <v>0.75430060566595625</v>
      </c>
      <c r="AN74" s="410">
        <f t="shared" si="91"/>
        <v>0.79856020628950641</v>
      </c>
      <c r="AO74" s="410">
        <f t="shared" si="91"/>
        <v>0.84193826036401986</v>
      </c>
      <c r="AP74" s="410">
        <f t="shared" si="91"/>
        <v>0.88444225777721719</v>
      </c>
      <c r="AQ74" s="410">
        <f t="shared" si="91"/>
        <v>0.92608364711387037</v>
      </c>
      <c r="AR74" s="410">
        <f t="shared" si="91"/>
        <v>0.96687714689307258</v>
      </c>
      <c r="AS74" s="410">
        <f t="shared" si="91"/>
        <v>1.006840121123213</v>
      </c>
      <c r="AT74" s="410">
        <f t="shared" si="91"/>
        <v>1.0459920222620145</v>
      </c>
      <c r="AU74" s="410">
        <f t="shared" si="91"/>
        <v>1.0843539013825896</v>
      </c>
      <c r="AV74" s="410">
        <f t="shared" si="91"/>
        <v>1.1219479829997423</v>
      </c>
      <c r="AW74" s="410">
        <f t="shared" si="91"/>
        <v>1.1587973004496122</v>
      </c>
      <c r="AX74" s="410">
        <f t="shared" si="91"/>
        <v>1.1949253867824636</v>
      </c>
      <c r="AY74" s="410">
        <f t="shared" si="91"/>
        <v>1.2303560156752185</v>
      </c>
      <c r="AZ74" s="410">
        <f t="shared" si="91"/>
        <v>1.2651129867696882</v>
      </c>
      <c r="BA74" s="410">
        <f t="shared" si="91"/>
        <v>1.2992199499872918</v>
      </c>
      <c r="BB74" s="410">
        <f t="shared" si="91"/>
        <v>1.3327002636772034</v>
      </c>
      <c r="BC74" s="410">
        <f t="shared" si="91"/>
        <v>1.3655768818573273</v>
      </c>
      <c r="BD74" s="410">
        <f t="shared" si="91"/>
        <v>1.3978722662580942</v>
      </c>
      <c r="BE74" s="410">
        <f t="shared" si="91"/>
        <v>1.4296083193437776</v>
      </c>
      <c r="BF74" s="410">
        <f t="shared" si="91"/>
        <v>1.4608063349413161</v>
      </c>
      <c r="BG74" s="410">
        <f t="shared" si="91"/>
        <v>1.4914869635376902</v>
      </c>
      <c r="BH74" s="410">
        <f t="shared" si="91"/>
        <v>1.521670189704825</v>
      </c>
      <c r="BI74" s="410">
        <f t="shared" si="91"/>
        <v>1.5513753194713484</v>
      </c>
      <c r="BJ74" s="410">
        <f t="shared" si="91"/>
        <v>1.5806209757821938</v>
      </c>
      <c r="BK74" s="410">
        <f t="shared" si="91"/>
        <v>1.6094251004706699</v>
      </c>
      <c r="BL74" s="410">
        <f t="shared" si="91"/>
        <v>1.6378049614152301</v>
      </c>
      <c r="BM74" s="253"/>
      <c r="BN74" s="252"/>
      <c r="BO74" s="537">
        <f t="shared" si="59"/>
        <v>630.00000000000011</v>
      </c>
      <c r="BP74" s="524">
        <v>63000</v>
      </c>
      <c r="BQ74" s="382">
        <f t="shared" si="88"/>
        <v>246.79175479638144</v>
      </c>
      <c r="BR74" s="382">
        <f t="shared" si="88"/>
        <v>247.2158968035985</v>
      </c>
      <c r="BS74" s="382">
        <f t="shared" si="88"/>
        <v>247.91907377004836</v>
      </c>
      <c r="BT74" s="382">
        <f t="shared" si="88"/>
        <v>248.89582558601461</v>
      </c>
      <c r="BU74" s="382">
        <f t="shared" si="88"/>
        <v>250.13875745832095</v>
      </c>
      <c r="BV74" s="382">
        <f t="shared" si="88"/>
        <v>251.63876817612064</v>
      </c>
      <c r="BW74" s="382">
        <f t="shared" si="88"/>
        <v>253.38531632908661</v>
      </c>
      <c r="BX74" s="382">
        <f t="shared" si="88"/>
        <v>255.366708479274</v>
      </c>
      <c r="BY74" s="382">
        <f t="shared" si="88"/>
        <v>257.57039369367288</v>
      </c>
      <c r="BZ74" s="382">
        <f t="shared" si="88"/>
        <v>259.98325053318774</v>
      </c>
      <c r="CA74" s="382">
        <f t="shared" si="88"/>
        <v>262.59185516660631</v>
      </c>
      <c r="CB74" s="382">
        <f t="shared" si="88"/>
        <v>265.38272229822263</v>
      </c>
      <c r="CC74" s="382">
        <f t="shared" si="88"/>
        <v>268.34251366711618</v>
      </c>
      <c r="CD74" s="382">
        <f t="shared" si="88"/>
        <v>271.45821168576992</v>
      </c>
      <c r="CE74" s="382">
        <f t="shared" si="88"/>
        <v>274.71725813655604</v>
      </c>
      <c r="CF74" s="382">
        <f t="shared" si="88"/>
        <v>278.10765964358927</v>
      </c>
      <c r="CG74" s="382">
        <f t="shared" si="85"/>
        <v>281.61806287790722</v>
      </c>
      <c r="CH74" s="382">
        <f t="shared" si="85"/>
        <v>285.2378031892311</v>
      </c>
      <c r="CI74" s="382">
        <f t="shared" si="85"/>
        <v>288.95693067476117</v>
      </c>
      <c r="CJ74" s="382">
        <f t="shared" si="85"/>
        <v>292.76621769390243</v>
      </c>
      <c r="CK74" s="382">
        <f t="shared" si="82"/>
        <v>296.65715161352091</v>
      </c>
      <c r="CL74" s="382">
        <f t="shared" si="82"/>
        <v>300.62191620500249</v>
      </c>
      <c r="CM74" s="382">
        <f t="shared" si="82"/>
        <v>304.65336467921747</v>
      </c>
      <c r="CN74" s="382">
        <f t="shared" si="82"/>
        <v>308.74498688855363</v>
      </c>
      <c r="CO74" s="382">
        <f t="shared" si="82"/>
        <v>312.89087278102971</v>
      </c>
      <c r="CP74" s="382">
        <f t="shared" si="82"/>
        <v>317.08567378189298</v>
      </c>
      <c r="CQ74" s="382">
        <f t="shared" si="82"/>
        <v>321.32456341474887</v>
      </c>
      <c r="CR74" s="382">
        <f t="shared" si="82"/>
        <v>325.60319816184506</v>
      </c>
      <c r="CS74" s="382">
        <f t="shared" si="82"/>
        <v>329.91767930127401</v>
      </c>
      <c r="CT74" s="382">
        <f t="shared" si="82"/>
        <v>334.26451624434532</v>
      </c>
      <c r="CU74" s="382">
        <f t="shared" si="82"/>
        <v>338.64059172424942</v>
      </c>
      <c r="CV74" s="382">
        <f t="shared" si="82"/>
        <v>343.04312905174618</v>
      </c>
      <c r="CW74" s="382">
        <f t="shared" si="82"/>
        <v>347.46966154929885</v>
      </c>
      <c r="CX74" s="382">
        <f t="shared" si="82"/>
        <v>351.91800419643823</v>
      </c>
      <c r="CY74" s="382">
        <f t="shared" si="82"/>
        <v>356.3862274613868</v>
      </c>
      <c r="CZ74" s="382">
        <f t="shared" si="82"/>
        <v>360.87263325287307</v>
      </c>
      <c r="DA74" s="382">
        <f t="shared" si="82"/>
        <v>365.37573289805539</v>
      </c>
      <c r="DB74" s="382">
        <f t="shared" si="82"/>
        <v>369.89422703459581</v>
      </c>
      <c r="DC74" s="382">
        <f t="shared" si="82"/>
        <v>374.42698729475575</v>
      </c>
      <c r="DD74" s="382">
        <f t="shared" si="82"/>
        <v>378.97303965495149</v>
      </c>
      <c r="DE74" s="521"/>
      <c r="DF74" s="252"/>
      <c r="DG74" s="537">
        <f t="shared" si="61"/>
        <v>630.00000000000011</v>
      </c>
      <c r="DH74" s="524">
        <v>63000</v>
      </c>
      <c r="DI74" s="382">
        <f t="shared" si="89"/>
        <v>32.806807469565172</v>
      </c>
      <c r="DJ74" s="382">
        <f t="shared" si="89"/>
        <v>65.548247100153759</v>
      </c>
      <c r="DK74" s="382">
        <f t="shared" si="89"/>
        <v>98.160194282897905</v>
      </c>
      <c r="DL74" s="382">
        <f t="shared" si="89"/>
        <v>130.5809481526947</v>
      </c>
      <c r="DM74" s="382">
        <f t="shared" si="89"/>
        <v>162.75229269726685</v>
      </c>
      <c r="DN74" s="382">
        <f t="shared" si="89"/>
        <v>194.62039289704438</v>
      </c>
      <c r="DO74" s="382">
        <f t="shared" si="89"/>
        <v>226.13649489419086</v>
      </c>
      <c r="DP74" s="382">
        <f t="shared" si="89"/>
        <v>257.25741516879776</v>
      </c>
      <c r="DQ74" s="382">
        <f t="shared" si="89"/>
        <v>287.94581910443446</v>
      </c>
      <c r="DR74" s="382">
        <f t="shared" si="89"/>
        <v>318.17030253067344</v>
      </c>
      <c r="DS74" s="382">
        <f t="shared" si="89"/>
        <v>347.90529979044686</v>
      </c>
      <c r="DT74" s="382">
        <f t="shared" si="89"/>
        <v>377.13084817674348</v>
      </c>
      <c r="DU74" s="382">
        <f t="shared" si="89"/>
        <v>405.83224135088727</v>
      </c>
      <c r="DV74" s="382">
        <f t="shared" si="89"/>
        <v>433.99960412516765</v>
      </c>
      <c r="DW74" s="382">
        <f t="shared" si="89"/>
        <v>461.62741851024299</v>
      </c>
      <c r="DX74" s="382">
        <f t="shared" si="89"/>
        <v>488.71402698791388</v>
      </c>
      <c r="DY74" s="382">
        <f t="shared" si="86"/>
        <v>515.26113429765303</v>
      </c>
      <c r="DZ74" s="382">
        <f t="shared" si="86"/>
        <v>541.27332420554444</v>
      </c>
      <c r="EA74" s="382">
        <f t="shared" si="86"/>
        <v>566.75760317637696</v>
      </c>
      <c r="EB74" s="382">
        <f t="shared" si="86"/>
        <v>591.7229788550103</v>
      </c>
      <c r="EC74" s="382">
        <f t="shared" si="83"/>
        <v>616.180077909788</v>
      </c>
      <c r="ED74" s="382">
        <f t="shared" si="83"/>
        <v>640.14080512744192</v>
      </c>
      <c r="EE74" s="382">
        <f t="shared" si="83"/>
        <v>663.61804363767521</v>
      </c>
      <c r="EF74" s="382">
        <f t="shared" si="83"/>
        <v>686.62539470942431</v>
      </c>
      <c r="EG74" s="382">
        <f t="shared" si="83"/>
        <v>709.17695460540176</v>
      </c>
      <c r="EH74" s="382">
        <f t="shared" si="83"/>
        <v>731.28712541034895</v>
      </c>
      <c r="EI74" s="382">
        <f t="shared" si="83"/>
        <v>752.97045647106938</v>
      </c>
      <c r="EJ74" s="382">
        <f t="shared" si="83"/>
        <v>774.24151302472228</v>
      </c>
      <c r="EK74" s="382">
        <f t="shared" si="83"/>
        <v>795.11476868049033</v>
      </c>
      <c r="EL74" s="382">
        <f t="shared" si="83"/>
        <v>815.6045186071018</v>
      </c>
      <c r="EM74" s="382">
        <f t="shared" si="83"/>
        <v>835.72481052498813</v>
      </c>
      <c r="EN74" s="382">
        <f t="shared" si="83"/>
        <v>855.48939087761778</v>
      </c>
      <c r="EO74" s="382">
        <f t="shared" si="83"/>
        <v>874.91166384094606</v>
      </c>
      <c r="EP74" s="382">
        <f t="shared" si="83"/>
        <v>894.00466110855245</v>
      </c>
      <c r="EQ74" s="382">
        <f t="shared" si="83"/>
        <v>912.78102065384473</v>
      </c>
      <c r="ER74" s="382">
        <f t="shared" si="83"/>
        <v>931.25297291423533</v>
      </c>
      <c r="ES74" s="382">
        <f t="shared" si="83"/>
        <v>949.43233306273385</v>
      </c>
      <c r="ET74" s="382">
        <f t="shared" si="83"/>
        <v>967.33049822925125</v>
      </c>
      <c r="EU74" s="382">
        <f t="shared" si="83"/>
        <v>984.95844870749443</v>
      </c>
      <c r="EV74" s="382">
        <f t="shared" si="83"/>
        <v>1002.3267523348666</v>
      </c>
      <c r="EW74" s="521"/>
      <c r="EX74" s="252"/>
      <c r="EY74" s="515">
        <f t="shared" si="63"/>
        <v>630.00000000000011</v>
      </c>
      <c r="EZ74" s="524">
        <v>63000</v>
      </c>
      <c r="FA74" s="382">
        <f t="shared" si="80"/>
        <v>361.64175479638158</v>
      </c>
      <c r="FB74" s="382">
        <f t="shared" si="80"/>
        <v>372.06589680359866</v>
      </c>
      <c r="FC74" s="382">
        <f t="shared" si="80"/>
        <v>382.76907377004852</v>
      </c>
      <c r="FD74" s="382">
        <f t="shared" si="80"/>
        <v>393.74582558601475</v>
      </c>
      <c r="FE74" s="382">
        <f t="shared" si="80"/>
        <v>404.98875745832106</v>
      </c>
      <c r="FF74" s="382">
        <f t="shared" si="80"/>
        <v>416.48876817612074</v>
      </c>
      <c r="FG74" s="382">
        <f t="shared" si="80"/>
        <v>428.23531632908674</v>
      </c>
      <c r="FH74" s="382">
        <f t="shared" si="80"/>
        <v>440.21670847927413</v>
      </c>
      <c r="FI74" s="382">
        <f t="shared" si="80"/>
        <v>452.42039369367302</v>
      </c>
      <c r="FJ74" s="382">
        <f t="shared" si="80"/>
        <v>464.83325053318788</v>
      </c>
      <c r="FK74" s="382">
        <f t="shared" si="80"/>
        <v>477.44185516660644</v>
      </c>
      <c r="FL74" s="382">
        <f t="shared" si="80"/>
        <v>490.23272229822277</v>
      </c>
      <c r="FM74" s="382">
        <f t="shared" si="80"/>
        <v>503.19251366711632</v>
      </c>
      <c r="FN74" s="382">
        <f t="shared" si="80"/>
        <v>516.30821168577006</v>
      </c>
      <c r="FO74" s="382">
        <f t="shared" si="80"/>
        <v>529.56725813655612</v>
      </c>
      <c r="FP74" s="382">
        <f t="shared" si="78"/>
        <v>542.95765964358941</v>
      </c>
      <c r="FQ74" s="382">
        <f t="shared" si="78"/>
        <v>556.46806287790741</v>
      </c>
      <c r="FR74" s="382">
        <f t="shared" si="78"/>
        <v>570.08780318923118</v>
      </c>
      <c r="FS74" s="382">
        <f t="shared" si="78"/>
        <v>583.80693067476136</v>
      </c>
      <c r="FT74" s="382">
        <f t="shared" si="78"/>
        <v>597.61621769390263</v>
      </c>
      <c r="FU74" s="382">
        <f t="shared" si="78"/>
        <v>611.50715161352105</v>
      </c>
      <c r="FV74" s="382">
        <f t="shared" si="78"/>
        <v>625.47191620500257</v>
      </c>
      <c r="FW74" s="382">
        <f t="shared" si="78"/>
        <v>639.50336467921761</v>
      </c>
      <c r="FX74" s="382">
        <f t="shared" si="78"/>
        <v>653.59498688855376</v>
      </c>
      <c r="FY74" s="382">
        <f t="shared" si="78"/>
        <v>667.74087278102979</v>
      </c>
      <c r="FZ74" s="382">
        <f t="shared" si="78"/>
        <v>681.93567378189312</v>
      </c>
      <c r="GA74" s="382">
        <f t="shared" si="78"/>
        <v>696.17456341474895</v>
      </c>
      <c r="GB74" s="382">
        <f t="shared" si="78"/>
        <v>710.45319816184519</v>
      </c>
      <c r="GC74" s="382">
        <f t="shared" si="78"/>
        <v>724.76767930127414</v>
      </c>
      <c r="GD74" s="382">
        <f t="shared" si="78"/>
        <v>739.1145162443454</v>
      </c>
      <c r="GE74" s="382">
        <f t="shared" si="76"/>
        <v>753.4905917242495</v>
      </c>
      <c r="GF74" s="382">
        <f t="shared" si="76"/>
        <v>767.89312905174631</v>
      </c>
      <c r="GG74" s="382">
        <f t="shared" si="76"/>
        <v>782.31966154929898</v>
      </c>
      <c r="GH74" s="382">
        <f t="shared" si="76"/>
        <v>796.76800419643837</v>
      </c>
      <c r="GI74" s="382">
        <f t="shared" si="76"/>
        <v>811.23622746138699</v>
      </c>
      <c r="GJ74" s="382">
        <f t="shared" si="76"/>
        <v>825.72263325287327</v>
      </c>
      <c r="GK74" s="382">
        <f t="shared" si="76"/>
        <v>840.22573289805553</v>
      </c>
      <c r="GL74" s="382">
        <f t="shared" si="76"/>
        <v>854.74422703459595</v>
      </c>
      <c r="GM74" s="382">
        <f t="shared" si="76"/>
        <v>869.27698729475583</v>
      </c>
      <c r="GN74" s="382">
        <f t="shared" si="76"/>
        <v>883.82303965495157</v>
      </c>
      <c r="GO74" s="511"/>
      <c r="GP74" s="521"/>
      <c r="GQ74" s="524">
        <v>63000</v>
      </c>
      <c r="GR74" s="583">
        <f t="shared" si="81"/>
        <v>10.02337541170003</v>
      </c>
      <c r="GS74" s="477">
        <f t="shared" si="81"/>
        <v>4.6762142889207166</v>
      </c>
      <c r="GT74" s="477">
        <f t="shared" si="81"/>
        <v>2.8994327238891477</v>
      </c>
      <c r="GU74" s="477">
        <f t="shared" si="81"/>
        <v>2.0153389997259668</v>
      </c>
      <c r="GV74" s="477">
        <f t="shared" si="81"/>
        <v>1.4883751297539918</v>
      </c>
      <c r="GW74" s="477">
        <f t="shared" si="81"/>
        <v>1.1400057926943266</v>
      </c>
      <c r="GX74" s="477">
        <f t="shared" si="81"/>
        <v>0.8937028122305416</v>
      </c>
      <c r="GY74" s="477">
        <f t="shared" si="81"/>
        <v>0.71119152460747859</v>
      </c>
      <c r="GZ74" s="477">
        <f t="shared" si="81"/>
        <v>0.57119973160501292</v>
      </c>
      <c r="HA74" s="477">
        <f t="shared" si="81"/>
        <v>0.46095737671297998</v>
      </c>
      <c r="HB74" s="477">
        <f t="shared" si="81"/>
        <v>0.37233280278910119</v>
      </c>
      <c r="HC74" s="477">
        <f t="shared" si="81"/>
        <v>0.29990088232844259</v>
      </c>
      <c r="HD74" s="477">
        <f t="shared" si="81"/>
        <v>0.23990275388704324</v>
      </c>
      <c r="HE74" s="477">
        <f t="shared" si="81"/>
        <v>0.18965134248570467</v>
      </c>
      <c r="HF74" s="477">
        <f t="shared" si="81"/>
        <v>0.14717461940533677</v>
      </c>
      <c r="HG74" s="477">
        <f t="shared" si="81"/>
        <v>0.1109925839247847</v>
      </c>
      <c r="HH74" s="477">
        <f t="shared" si="79"/>
        <v>7.9972902742651272E-2</v>
      </c>
      <c r="HI74" s="477">
        <f t="shared" si="79"/>
        <v>5.3234618620785122E-2</v>
      </c>
      <c r="HJ74" s="477">
        <f t="shared" si="79"/>
        <v>3.0082221046231979E-2</v>
      </c>
      <c r="HK74" s="477">
        <f t="shared" si="79"/>
        <v>9.9594557748894658E-3</v>
      </c>
      <c r="HL74" s="477">
        <f t="shared" si="79"/>
        <v>7.5837023360419186E-3</v>
      </c>
      <c r="HM74" s="477">
        <f t="shared" si="79"/>
        <v>2.2915097436288265E-2</v>
      </c>
      <c r="HN74" s="477">
        <f t="shared" si="79"/>
        <v>3.6338190604750686E-2</v>
      </c>
      <c r="HO74" s="477">
        <f t="shared" si="79"/>
        <v>4.8105427028152403E-2</v>
      </c>
      <c r="HP74" s="477">
        <f t="shared" si="79"/>
        <v>5.8428409940968422E-2</v>
      </c>
      <c r="HQ74" s="477">
        <f t="shared" si="79"/>
        <v>6.7485738383214575E-2</v>
      </c>
      <c r="HR74" s="477">
        <f t="shared" si="79"/>
        <v>7.5429112215776084E-2</v>
      </c>
      <c r="HS74" s="477">
        <f t="shared" si="79"/>
        <v>8.2388135729994455E-2</v>
      </c>
      <c r="HT74" s="477">
        <f t="shared" si="79"/>
        <v>8.8474132477703388E-2</v>
      </c>
      <c r="HU74" s="477">
        <f t="shared" si="79"/>
        <v>9.3783200825550667E-2</v>
      </c>
      <c r="HV74" s="477">
        <f t="shared" si="79"/>
        <v>9.8398680720129028E-2</v>
      </c>
      <c r="HW74" s="477">
        <f t="shared" si="79"/>
        <v>0.10239315970477367</v>
      </c>
      <c r="HX74" s="477">
        <f t="shared" ref="HX74:ID76" si="92">ABS((GG74-EO74)/EO74)</f>
        <v>0.10583011533434052</v>
      </c>
      <c r="HY74" s="477">
        <f t="shared" si="92"/>
        <v>0.10876526839529235</v>
      </c>
      <c r="HZ74" s="477">
        <f t="shared" si="92"/>
        <v>0.11124770442720097</v>
      </c>
      <c r="IA74" s="477">
        <f t="shared" si="92"/>
        <v>0.11332080834181775</v>
      </c>
      <c r="IB74" s="477">
        <f t="shared" si="92"/>
        <v>0.11502304731122158</v>
      </c>
      <c r="IC74" s="477">
        <f t="shared" si="92"/>
        <v>0.11638862974004265</v>
      </c>
      <c r="ID74" s="477">
        <f t="shared" si="92"/>
        <v>0.11744806246856491</v>
      </c>
      <c r="IE74" s="477">
        <f t="shared" si="46"/>
        <v>0.1182286239530841</v>
      </c>
    </row>
    <row r="75" spans="1:320">
      <c r="J75" s="252"/>
      <c r="K75" s="499">
        <v>58000</v>
      </c>
      <c r="L75" s="382">
        <f t="shared" si="66"/>
        <v>17.6784</v>
      </c>
      <c r="M75" s="382">
        <v>580</v>
      </c>
      <c r="N75" s="493"/>
      <c r="O75" s="263"/>
      <c r="P75" s="383">
        <f t="shared" si="71"/>
        <v>-26.500002288000502</v>
      </c>
      <c r="Q75" s="383">
        <f t="shared" si="67"/>
        <v>246.64999771199948</v>
      </c>
      <c r="R75" s="382">
        <f t="shared" si="68"/>
        <v>611.99396506208791</v>
      </c>
      <c r="S75" s="263">
        <f t="shared" si="74"/>
        <v>9.1537737431435798E-2</v>
      </c>
      <c r="T75" s="492"/>
      <c r="U75" s="492"/>
      <c r="V75" s="279"/>
      <c r="X75" s="524">
        <v>64000</v>
      </c>
      <c r="Y75" s="410">
        <f t="shared" si="91"/>
        <v>5.4909311650228873E-2</v>
      </c>
      <c r="Z75" s="410">
        <f t="shared" si="91"/>
        <v>0.10970343661342984</v>
      </c>
      <c r="AA75" s="410">
        <f t="shared" si="91"/>
        <v>0.16426948624617535</v>
      </c>
      <c r="AB75" s="410">
        <f t="shared" si="91"/>
        <v>0.21849904636687803</v>
      </c>
      <c r="AC75" s="410">
        <f t="shared" si="91"/>
        <v>0.27229012268036423</v>
      </c>
      <c r="AD75" s="410">
        <f t="shared" si="91"/>
        <v>0.32554876836742475</v>
      </c>
      <c r="AE75" s="410">
        <f t="shared" si="91"/>
        <v>0.37819033628875814</v>
      </c>
      <c r="AF75" s="410">
        <f t="shared" si="91"/>
        <v>0.43014033006914171</v>
      </c>
      <c r="AG75" s="410">
        <f t="shared" si="91"/>
        <v>0.4813348585652914</v>
      </c>
      <c r="AH75" s="410">
        <f t="shared" si="91"/>
        <v>0.53172072362467682</v>
      </c>
      <c r="AI75" s="410">
        <f t="shared" si="91"/>
        <v>0.581255189621941</v>
      </c>
      <c r="AJ75" s="410">
        <f t="shared" si="91"/>
        <v>0.6299054943543696</v>
      </c>
      <c r="AK75" s="410">
        <f t="shared" si="91"/>
        <v>0.67764816495779734</v>
      </c>
      <c r="AL75" s="410">
        <f t="shared" si="91"/>
        <v>0.72446820080661578</v>
      </c>
      <c r="AM75" s="410">
        <f t="shared" si="91"/>
        <v>0.77035817949273744</v>
      </c>
      <c r="AN75" s="410">
        <f t="shared" si="91"/>
        <v>0.8153173335777586</v>
      </c>
      <c r="AO75" s="410">
        <f t="shared" si="91"/>
        <v>0.85935063631806008</v>
      </c>
      <c r="AP75" s="410">
        <f t="shared" si="91"/>
        <v>0.90246792508684992</v>
      </c>
      <c r="AQ75" s="410">
        <f t="shared" si="91"/>
        <v>0.94468308251852573</v>
      </c>
      <c r="AR75" s="410">
        <f t="shared" si="91"/>
        <v>0.98601328791559972</v>
      </c>
      <c r="AS75" s="410">
        <f t="shared" si="91"/>
        <v>1.0264783453647797</v>
      </c>
      <c r="AT75" s="410">
        <f t="shared" si="91"/>
        <v>1.0661000903006008</v>
      </c>
      <c r="AU75" s="410">
        <f t="shared" si="91"/>
        <v>1.1049018728112876</v>
      </c>
      <c r="AV75" s="410">
        <f t="shared" si="91"/>
        <v>1.1429081136198791</v>
      </c>
      <c r="AW75" s="410">
        <f t="shared" si="91"/>
        <v>1.180143927191819</v>
      </c>
      <c r="AX75" s="410">
        <f t="shared" si="91"/>
        <v>1.2166348056218612</v>
      </c>
      <c r="AY75" s="410">
        <f t="shared" si="91"/>
        <v>1.2524063566618908</v>
      </c>
      <c r="AZ75" s="410">
        <f t="shared" si="91"/>
        <v>1.2874840893196713</v>
      </c>
      <c r="BA75" s="410">
        <f t="shared" si="91"/>
        <v>1.3218932407663935</v>
      </c>
      <c r="BB75" s="410">
        <f t="shared" si="91"/>
        <v>1.3556586387465339</v>
      </c>
      <c r="BC75" s="410">
        <f t="shared" si="91"/>
        <v>1.3888045942179903</v>
      </c>
      <c r="BD75" s="410">
        <f t="shared" si="91"/>
        <v>1.4213548195144474</v>
      </c>
      <c r="BE75" s="410">
        <f t="shared" si="91"/>
        <v>1.4533323678818075</v>
      </c>
      <c r="BF75" s="410">
        <f t="shared" si="91"/>
        <v>1.4847595907742173</v>
      </c>
      <c r="BG75" s="410">
        <f t="shared" si="91"/>
        <v>1.5156581097897952</v>
      </c>
      <c r="BH75" s="410">
        <f t="shared" si="91"/>
        <v>1.5460488005747939</v>
      </c>
      <c r="BI75" s="410">
        <f t="shared" si="91"/>
        <v>1.5759517864251522</v>
      </c>
      <c r="BJ75" s="410">
        <f t="shared" si="91"/>
        <v>1.6053864396670054</v>
      </c>
      <c r="BK75" s="410">
        <f t="shared" si="91"/>
        <v>1.6343713892049869</v>
      </c>
      <c r="BL75" s="410">
        <f t="shared" si="91"/>
        <v>1.6629245328925644</v>
      </c>
      <c r="BM75" s="253"/>
      <c r="BN75" s="252"/>
      <c r="BO75" s="537">
        <f t="shared" si="59"/>
        <v>640.00000000000011</v>
      </c>
      <c r="BP75" s="524">
        <v>64000</v>
      </c>
      <c r="BQ75" s="382">
        <f t="shared" si="88"/>
        <v>246.79872926413594</v>
      </c>
      <c r="BR75" s="382">
        <f t="shared" si="88"/>
        <v>247.24367656124895</v>
      </c>
      <c r="BS75" s="382">
        <f t="shared" si="88"/>
        <v>247.98114131427573</v>
      </c>
      <c r="BT75" s="382">
        <f t="shared" si="88"/>
        <v>249.00510232502819</v>
      </c>
      <c r="BU75" s="382">
        <f t="shared" si="88"/>
        <v>250.3074181432273</v>
      </c>
      <c r="BV75" s="382">
        <f t="shared" si="88"/>
        <v>251.87808975238715</v>
      </c>
      <c r="BW75" s="382">
        <f t="shared" si="88"/>
        <v>253.70556545625041</v>
      </c>
      <c r="BX75" s="382">
        <f t="shared" si="88"/>
        <v>255.77706893355366</v>
      </c>
      <c r="BY75" s="382">
        <f t="shared" si="88"/>
        <v>258.07893213461773</v>
      </c>
      <c r="BZ75" s="382">
        <f t="shared" si="88"/>
        <v>260.59691693750671</v>
      </c>
      <c r="CA75" s="382">
        <f t="shared" si="88"/>
        <v>263.31651274155791</v>
      </c>
      <c r="CB75" s="382">
        <f t="shared" si="88"/>
        <v>266.22320089700565</v>
      </c>
      <c r="CC75" s="382">
        <f t="shared" si="88"/>
        <v>269.30268056163442</v>
      </c>
      <c r="CD75" s="382">
        <f t="shared" si="88"/>
        <v>272.5410538742583</v>
      </c>
      <c r="CE75" s="382">
        <f t="shared" si="88"/>
        <v>275.92497102044752</v>
      </c>
      <c r="CF75" s="382">
        <f t="shared" si="88"/>
        <v>279.44173775196094</v>
      </c>
      <c r="CG75" s="382">
        <f t="shared" si="85"/>
        <v>283.07938922526813</v>
      </c>
      <c r="CH75" s="382">
        <f t="shared" si="85"/>
        <v>286.82673473144297</v>
      </c>
      <c r="CI75" s="382">
        <f t="shared" si="85"/>
        <v>290.67337811877456</v>
      </c>
      <c r="CJ75" s="382">
        <f t="shared" si="85"/>
        <v>294.60971858777316</v>
      </c>
      <c r="CK75" s="382">
        <f t="shared" si="82"/>
        <v>298.62693618333947</v>
      </c>
      <c r="CL75" s="382">
        <f t="shared" si="82"/>
        <v>302.7169658191516</v>
      </c>
      <c r="CM75" s="382">
        <f t="shared" si="82"/>
        <v>306.87246312092901</v>
      </c>
      <c r="CN75" s="382">
        <f t="shared" si="82"/>
        <v>311.08676482253259</v>
      </c>
      <c r="CO75" s="382">
        <f t="shared" si="82"/>
        <v>315.35384592751336</v>
      </c>
      <c r="CP75" s="382">
        <f t="shared" si="82"/>
        <v>319.668275379519</v>
      </c>
      <c r="CQ75" s="382">
        <f t="shared" si="82"/>
        <v>324.02517157752061</v>
      </c>
      <c r="CR75" s="382">
        <f t="shared" si="82"/>
        <v>328.42015872827136</v>
      </c>
      <c r="CS75" s="382">
        <f t="shared" si="82"/>
        <v>332.84932474579296</v>
      </c>
      <c r="CT75" s="382">
        <f t="shared" si="82"/>
        <v>337.30918118040108</v>
      </c>
      <c r="CU75" s="382">
        <f t="shared" si="82"/>
        <v>341.79662548082314</v>
      </c>
      <c r="CV75" s="382">
        <f t="shared" si="82"/>
        <v>346.30890575499927</v>
      </c>
      <c r="CW75" s="382">
        <f t="shared" si="82"/>
        <v>350.843588091188</v>
      </c>
      <c r="CX75" s="382">
        <f t="shared" si="82"/>
        <v>355.39852642461074</v>
      </c>
      <c r="CY75" s="382">
        <f t="shared" si="82"/>
        <v>359.97183488050337</v>
      </c>
      <c r="CZ75" s="382">
        <f t="shared" si="82"/>
        <v>364.56186248733269</v>
      </c>
      <c r="DA75" s="382">
        <f t="shared" si="82"/>
        <v>369.16717013012277</v>
      </c>
      <c r="DB75" s="382">
        <f t="shared" si="82"/>
        <v>373.78650960013101</v>
      </c>
      <c r="DC75" s="382">
        <f t="shared" si="82"/>
        <v>378.41880459090311</v>
      </c>
      <c r="DD75" s="382">
        <f t="shared" si="82"/>
        <v>383.06313348998304</v>
      </c>
      <c r="DE75" s="521"/>
      <c r="DF75" s="252"/>
      <c r="DG75" s="537">
        <f t="shared" si="61"/>
        <v>640.00000000000011</v>
      </c>
      <c r="DH75" s="524">
        <v>64000</v>
      </c>
      <c r="DI75" s="382">
        <f t="shared" si="89"/>
        <v>33.604167355653466</v>
      </c>
      <c r="DJ75" s="382">
        <f t="shared" si="89"/>
        <v>67.137841153990351</v>
      </c>
      <c r="DK75" s="382">
        <f t="shared" si="89"/>
        <v>100.53193422650897</v>
      </c>
      <c r="DL75" s="382">
        <f t="shared" si="89"/>
        <v>133.72009774835067</v>
      </c>
      <c r="DM75" s="382">
        <f t="shared" si="89"/>
        <v>166.63991182639845</v>
      </c>
      <c r="DN75" s="382">
        <f t="shared" si="89"/>
        <v>199.2338815742595</v>
      </c>
      <c r="DO75" s="382">
        <f t="shared" si="89"/>
        <v>231.45020345352154</v>
      </c>
      <c r="DP75" s="382">
        <f t="shared" si="89"/>
        <v>263.2432861321293</v>
      </c>
      <c r="DQ75" s="382">
        <f t="shared" si="89"/>
        <v>294.574028615972</v>
      </c>
      <c r="DR75" s="382">
        <f t="shared" si="89"/>
        <v>325.40987395674858</v>
      </c>
      <c r="DS75" s="382">
        <f t="shared" si="89"/>
        <v>355.72466820964746</v>
      </c>
      <c r="DT75" s="382">
        <f t="shared" si="89"/>
        <v>385.49836110432528</v>
      </c>
      <c r="DU75" s="382">
        <f t="shared" si="89"/>
        <v>414.71658738957024</v>
      </c>
      <c r="DV75" s="382">
        <f t="shared" si="89"/>
        <v>443.37016677303768</v>
      </c>
      <c r="DW75" s="382">
        <f t="shared" si="89"/>
        <v>471.45455678577201</v>
      </c>
      <c r="DX75" s="382">
        <f t="shared" si="89"/>
        <v>498.96928776010145</v>
      </c>
      <c r="DY75" s="382">
        <f t="shared" si="86"/>
        <v>525.91740329891786</v>
      </c>
      <c r="DZ75" s="382">
        <f t="shared" si="86"/>
        <v>552.30492381525664</v>
      </c>
      <c r="EA75" s="382">
        <f t="shared" si="86"/>
        <v>578.14034539758813</v>
      </c>
      <c r="EB75" s="382">
        <f t="shared" si="86"/>
        <v>603.43418167537391</v>
      </c>
      <c r="EC75" s="382">
        <f t="shared" si="83"/>
        <v>628.19855263016279</v>
      </c>
      <c r="ED75" s="382">
        <f t="shared" si="83"/>
        <v>652.44682141611463</v>
      </c>
      <c r="EE75" s="382">
        <f t="shared" si="83"/>
        <v>676.19327814630662</v>
      </c>
      <c r="EF75" s="382">
        <f t="shared" si="83"/>
        <v>699.4528681558611</v>
      </c>
      <c r="EG75" s="382">
        <f t="shared" si="83"/>
        <v>722.24096134606532</v>
      </c>
      <c r="EH75" s="382">
        <f t="shared" si="83"/>
        <v>744.57315872506547</v>
      </c>
      <c r="EI75" s="382">
        <f t="shared" si="83"/>
        <v>766.46513208247404</v>
      </c>
      <c r="EJ75" s="382">
        <f t="shared" si="83"/>
        <v>787.93249277709697</v>
      </c>
      <c r="EK75" s="382">
        <f t="shared" si="83"/>
        <v>808.99068580539836</v>
      </c>
      <c r="EL75" s="382">
        <f t="shared" si="83"/>
        <v>829.65490559716397</v>
      </c>
      <c r="EM75" s="382">
        <f t="shared" si="83"/>
        <v>849.94003031191198</v>
      </c>
      <c r="EN75" s="382">
        <f t="shared" si="83"/>
        <v>869.86057175475503</v>
      </c>
      <c r="EO75" s="382">
        <f t="shared" si="83"/>
        <v>889.43063837306045</v>
      </c>
      <c r="EP75" s="382">
        <f t="shared" si="83"/>
        <v>908.66390912187626</v>
      </c>
      <c r="EQ75" s="382">
        <f t="shared" si="83"/>
        <v>927.57361628876617</v>
      </c>
      <c r="ER75" s="382">
        <f t="shared" si="83"/>
        <v>946.17253564325335</v>
      </c>
      <c r="ES75" s="382">
        <f t="shared" si="83"/>
        <v>964.47298252100961</v>
      </c>
      <c r="ET75" s="382">
        <f t="shared" si="83"/>
        <v>982.48681266871904</v>
      </c>
      <c r="EU75" s="382">
        <f t="shared" si="83"/>
        <v>1000.2254268635928</v>
      </c>
      <c r="EV75" s="382">
        <f t="shared" si="83"/>
        <v>1017.6997784839409</v>
      </c>
      <c r="EW75" s="521"/>
      <c r="EX75" s="252"/>
      <c r="EY75" s="515">
        <f t="shared" si="63"/>
        <v>640.00000000000011</v>
      </c>
      <c r="EZ75" s="524">
        <v>64000</v>
      </c>
      <c r="FA75" s="382">
        <f t="shared" si="80"/>
        <v>367.64872926413608</v>
      </c>
      <c r="FB75" s="382">
        <f t="shared" si="80"/>
        <v>378.09367656124908</v>
      </c>
      <c r="FC75" s="382">
        <f t="shared" si="80"/>
        <v>388.8311413142759</v>
      </c>
      <c r="FD75" s="382">
        <f t="shared" si="80"/>
        <v>399.85510232502833</v>
      </c>
      <c r="FE75" s="382">
        <f t="shared" si="80"/>
        <v>411.15741814322746</v>
      </c>
      <c r="FF75" s="382">
        <f t="shared" si="80"/>
        <v>422.72808975238729</v>
      </c>
      <c r="FG75" s="382">
        <f t="shared" si="80"/>
        <v>434.55556545625052</v>
      </c>
      <c r="FH75" s="382">
        <f t="shared" si="80"/>
        <v>446.6270689335538</v>
      </c>
      <c r="FI75" s="382">
        <f t="shared" si="80"/>
        <v>458.92893213461787</v>
      </c>
      <c r="FJ75" s="382">
        <f t="shared" si="80"/>
        <v>471.44691693750684</v>
      </c>
      <c r="FK75" s="382">
        <f t="shared" si="80"/>
        <v>484.16651274155805</v>
      </c>
      <c r="FL75" s="382">
        <f t="shared" si="80"/>
        <v>497.07320089700579</v>
      </c>
      <c r="FM75" s="382">
        <f t="shared" si="80"/>
        <v>510.15268056163455</v>
      </c>
      <c r="FN75" s="382">
        <f t="shared" si="80"/>
        <v>523.39105387425843</v>
      </c>
      <c r="FO75" s="382">
        <f t="shared" si="80"/>
        <v>536.77497102044765</v>
      </c>
      <c r="FP75" s="382">
        <f t="shared" si="78"/>
        <v>550.29173775196114</v>
      </c>
      <c r="FQ75" s="382">
        <f t="shared" si="78"/>
        <v>563.92938922526832</v>
      </c>
      <c r="FR75" s="382">
        <f t="shared" si="78"/>
        <v>577.67673473144305</v>
      </c>
      <c r="FS75" s="382">
        <f t="shared" si="78"/>
        <v>591.52337811877464</v>
      </c>
      <c r="FT75" s="382">
        <f t="shared" si="78"/>
        <v>605.4597185877733</v>
      </c>
      <c r="FU75" s="382">
        <f t="shared" si="78"/>
        <v>619.4769361833396</v>
      </c>
      <c r="FV75" s="382">
        <f t="shared" si="78"/>
        <v>633.56696581915173</v>
      </c>
      <c r="FW75" s="382">
        <f t="shared" si="78"/>
        <v>647.72246312092921</v>
      </c>
      <c r="FX75" s="382">
        <f t="shared" si="78"/>
        <v>661.93676482253272</v>
      </c>
      <c r="FY75" s="382">
        <f t="shared" si="78"/>
        <v>676.2038459275135</v>
      </c>
      <c r="FZ75" s="382">
        <f t="shared" si="78"/>
        <v>690.51827537951908</v>
      </c>
      <c r="GA75" s="382">
        <f t="shared" si="78"/>
        <v>704.87517157752075</v>
      </c>
      <c r="GB75" s="382">
        <f t="shared" si="78"/>
        <v>719.27015872827155</v>
      </c>
      <c r="GC75" s="382">
        <f t="shared" si="78"/>
        <v>733.69932474579309</v>
      </c>
      <c r="GD75" s="382">
        <f t="shared" si="78"/>
        <v>748.15918118040122</v>
      </c>
      <c r="GE75" s="382">
        <f t="shared" si="76"/>
        <v>762.64662548082333</v>
      </c>
      <c r="GF75" s="382">
        <f t="shared" si="76"/>
        <v>777.15890575499941</v>
      </c>
      <c r="GG75" s="382">
        <f t="shared" si="76"/>
        <v>791.69358809118808</v>
      </c>
      <c r="GH75" s="382">
        <f t="shared" si="76"/>
        <v>806.24852642461087</v>
      </c>
      <c r="GI75" s="382">
        <f t="shared" si="76"/>
        <v>820.8218348805035</v>
      </c>
      <c r="GJ75" s="382">
        <f t="shared" si="76"/>
        <v>835.41186248733288</v>
      </c>
      <c r="GK75" s="382">
        <f t="shared" si="76"/>
        <v>850.01717013012285</v>
      </c>
      <c r="GL75" s="382">
        <f t="shared" si="76"/>
        <v>864.63650960013115</v>
      </c>
      <c r="GM75" s="382">
        <f t="shared" si="76"/>
        <v>879.2688045909033</v>
      </c>
      <c r="GN75" s="382">
        <f t="shared" si="76"/>
        <v>893.91313348998324</v>
      </c>
      <c r="GO75" s="511"/>
      <c r="GP75" s="521"/>
      <c r="GQ75" s="524">
        <v>64000</v>
      </c>
      <c r="GR75" s="583">
        <f t="shared" si="81"/>
        <v>9.9405695244010843</v>
      </c>
      <c r="GS75" s="477">
        <f t="shared" si="81"/>
        <v>4.6316031326362808</v>
      </c>
      <c r="GT75" s="477">
        <f t="shared" si="81"/>
        <v>2.8677375930935405</v>
      </c>
      <c r="GU75" s="477">
        <f t="shared" si="81"/>
        <v>1.9902393810504093</v>
      </c>
      <c r="GV75" s="477">
        <f t="shared" si="81"/>
        <v>1.4673405886793893</v>
      </c>
      <c r="GW75" s="477">
        <f t="shared" si="81"/>
        <v>1.1217680768560736</v>
      </c>
      <c r="GX75" s="477">
        <f t="shared" si="81"/>
        <v>0.87753373715878114</v>
      </c>
      <c r="GY75" s="477">
        <f t="shared" si="81"/>
        <v>0.69663232630130201</v>
      </c>
      <c r="GZ75" s="477">
        <f t="shared" si="81"/>
        <v>0.55794091655279909</v>
      </c>
      <c r="HA75" s="477">
        <f t="shared" si="81"/>
        <v>0.44877877000182415</v>
      </c>
      <c r="HB75" s="477">
        <f t="shared" si="81"/>
        <v>0.36107095180762944</v>
      </c>
      <c r="HC75" s="477">
        <f t="shared" si="81"/>
        <v>0.28943012746683411</v>
      </c>
      <c r="HD75" s="477">
        <f t="shared" si="81"/>
        <v>0.23012364606100261</v>
      </c>
      <c r="HE75" s="477">
        <f t="shared" si="81"/>
        <v>0.18048324650175132</v>
      </c>
      <c r="HF75" s="477">
        <f t="shared" si="81"/>
        <v>0.13855081745313813</v>
      </c>
      <c r="HG75" s="477">
        <f t="shared" ref="HG75:HG76" si="93">ABS((FP75-DX75)/DX75)</f>
        <v>0.10285693178080915</v>
      </c>
      <c r="HH75" s="477">
        <f t="shared" si="79"/>
        <v>7.2277482524656878E-2</v>
      </c>
      <c r="HI75" s="477">
        <f t="shared" si="79"/>
        <v>4.5938049476222223E-2</v>
      </c>
      <c r="HJ75" s="477">
        <f t="shared" si="79"/>
        <v>2.3148415134361493E-2</v>
      </c>
      <c r="HK75" s="477">
        <f t="shared" si="79"/>
        <v>3.3566824252078175E-3</v>
      </c>
      <c r="HL75" s="477">
        <f t="shared" si="79"/>
        <v>1.388353476827865E-2</v>
      </c>
      <c r="HM75" s="477">
        <f t="shared" si="79"/>
        <v>2.8937002951420293E-2</v>
      </c>
      <c r="HN75" s="477">
        <f t="shared" si="79"/>
        <v>4.2104551975769927E-2</v>
      </c>
      <c r="HO75" s="477">
        <f t="shared" si="79"/>
        <v>5.36363564170396E-2</v>
      </c>
      <c r="HP75" s="477">
        <f t="shared" si="79"/>
        <v>6.3742044390214123E-2</v>
      </c>
      <c r="HQ75" s="477">
        <f t="shared" si="79"/>
        <v>7.2598485067746341E-2</v>
      </c>
      <c r="HR75" s="477">
        <f t="shared" si="79"/>
        <v>8.0355854333013579E-2</v>
      </c>
      <c r="HS75" s="477">
        <f t="shared" si="79"/>
        <v>8.7142407094829274E-2</v>
      </c>
      <c r="HT75" s="477">
        <f t="shared" si="79"/>
        <v>9.3068266891908946E-2</v>
      </c>
      <c r="HU75" s="477">
        <f t="shared" si="79"/>
        <v>9.8228460853979113E-2</v>
      </c>
      <c r="HV75" s="477">
        <f t="shared" si="79"/>
        <v>0.10270536945889419</v>
      </c>
      <c r="HW75" s="477">
        <f t="shared" si="79"/>
        <v>0.10657071835403473</v>
      </c>
      <c r="HX75" s="477">
        <f t="shared" si="92"/>
        <v>0.10988720881107966</v>
      </c>
      <c r="HY75" s="477">
        <f t="shared" si="92"/>
        <v>0.11270986078476319</v>
      </c>
      <c r="HZ75" s="477">
        <f t="shared" si="92"/>
        <v>0.11508712573712253</v>
      </c>
      <c r="IA75" s="477">
        <f t="shared" si="92"/>
        <v>0.1170618137638291</v>
      </c>
      <c r="IB75" s="477">
        <f t="shared" si="92"/>
        <v>0.1186718699902965</v>
      </c>
      <c r="IC75" s="477">
        <f t="shared" si="92"/>
        <v>0.11995102789061596</v>
      </c>
      <c r="ID75" s="477">
        <f t="shared" si="92"/>
        <v>0.12092936154599992</v>
      </c>
      <c r="IE75" s="477">
        <f t="shared" si="46"/>
        <v>0.1216337544834309</v>
      </c>
    </row>
    <row r="76" spans="1:320">
      <c r="J76" s="252"/>
      <c r="K76" s="499">
        <v>59000</v>
      </c>
      <c r="L76" s="382">
        <f t="shared" si="66"/>
        <v>17.9832</v>
      </c>
      <c r="M76" s="382">
        <v>590</v>
      </c>
      <c r="N76" s="493"/>
      <c r="O76" s="263"/>
      <c r="P76" s="383">
        <f t="shared" si="71"/>
        <v>-26.500002288000502</v>
      </c>
      <c r="Q76" s="383">
        <f t="shared" si="67"/>
        <v>246.64999771199948</v>
      </c>
      <c r="R76" s="382">
        <f t="shared" si="68"/>
        <v>611.99396506208791</v>
      </c>
      <c r="S76" s="263">
        <f t="shared" si="74"/>
        <v>8.7242175616020531E-2</v>
      </c>
      <c r="T76" s="492"/>
      <c r="U76" s="492"/>
      <c r="V76" s="279"/>
      <c r="X76" s="530">
        <v>65000</v>
      </c>
      <c r="Y76" s="580">
        <f t="shared" si="91"/>
        <v>5.6243817601942303E-2</v>
      </c>
      <c r="Z76" s="580">
        <f t="shared" si="91"/>
        <v>0.1123634404723475</v>
      </c>
      <c r="AA76" s="580">
        <f t="shared" si="91"/>
        <v>0.16823727288353083</v>
      </c>
      <c r="AB76" s="580">
        <f t="shared" si="91"/>
        <v>0.22374877281758199</v>
      </c>
      <c r="AC76" s="580">
        <f t="shared" si="91"/>
        <v>0.27878863332063486</v>
      </c>
      <c r="AD76" s="580">
        <f t="shared" si="91"/>
        <v>0.33325658935205804</v>
      </c>
      <c r="AE76" s="580">
        <f t="shared" si="91"/>
        <v>0.38706278499213209</v>
      </c>
      <c r="AF76" s="580">
        <f t="shared" si="91"/>
        <v>0.44012867458003485</v>
      </c>
      <c r="AG76" s="580">
        <f t="shared" si="91"/>
        <v>0.49238746759043139</v>
      </c>
      <c r="AH76" s="580">
        <f t="shared" si="91"/>
        <v>0.54378415684722803</v>
      </c>
      <c r="AI76" s="580">
        <f t="shared" si="91"/>
        <v>0.59427519072845347</v>
      </c>
      <c r="AJ76" s="580">
        <f t="shared" si="91"/>
        <v>0.64382786176385232</v>
      </c>
      <c r="AK76" s="580">
        <f t="shared" si="91"/>
        <v>0.69241948729376879</v>
      </c>
      <c r="AL76" s="580">
        <f t="shared" si="91"/>
        <v>0.7400364543664173</v>
      </c>
      <c r="AM76" s="580">
        <f t="shared" si="91"/>
        <v>0.78667319289489579</v>
      </c>
      <c r="AN76" s="580">
        <f t="shared" si="91"/>
        <v>0.83233113032102335</v>
      </c>
      <c r="AO76" s="580">
        <f t="shared" si="91"/>
        <v>0.87701766936440506</v>
      </c>
      <c r="AP76" s="580">
        <f t="shared" si="91"/>
        <v>0.92074521914886931</v>
      </c>
      <c r="AQ76" s="580">
        <f t="shared" si="91"/>
        <v>0.9635302999149491</v>
      </c>
      <c r="AR76" s="580">
        <f t="shared" si="91"/>
        <v>1.0053927330727295</v>
      </c>
      <c r="AS76" s="580">
        <f t="shared" si="91"/>
        <v>1.0463549216487269</v>
      </c>
      <c r="AT76" s="580">
        <f t="shared" si="91"/>
        <v>1.0864412211551808</v>
      </c>
      <c r="AU76" s="580">
        <f t="shared" si="91"/>
        <v>1.1256773973640364</v>
      </c>
      <c r="AV76" s="580">
        <f t="shared" si="91"/>
        <v>1.1640901651511015</v>
      </c>
      <c r="AW76" s="580">
        <f t="shared" si="91"/>
        <v>1.2017068012303826</v>
      </c>
      <c r="AX76" s="580">
        <f t="shared" si="91"/>
        <v>1.2385548229856214</v>
      </c>
      <c r="AY76" s="580">
        <f t="shared" si="91"/>
        <v>1.2746617255189667</v>
      </c>
      <c r="AZ76" s="580">
        <f t="shared" si="91"/>
        <v>1.3100547693076601</v>
      </c>
      <c r="BA76" s="580">
        <f t="shared" si="91"/>
        <v>1.3447608113563037</v>
      </c>
      <c r="BB76" s="580">
        <f t="shared" si="91"/>
        <v>1.3788061733562531</v>
      </c>
      <c r="BC76" s="580">
        <f t="shared" si="91"/>
        <v>1.4122165410435616</v>
      </c>
      <c r="BD76" s="580">
        <f t="shared" si="91"/>
        <v>1.445016889633266</v>
      </c>
      <c r="BE76" s="580">
        <f t="shared" si="91"/>
        <v>1.4772314308685732</v>
      </c>
      <c r="BF76" s="580">
        <f t="shared" si="91"/>
        <v>1.5088835778388694</v>
      </c>
      <c r="BG76" s="580">
        <f t="shared" si="91"/>
        <v>1.5399959242800856</v>
      </c>
      <c r="BH76" s="580">
        <f t="shared" si="91"/>
        <v>1.5705902355706265</v>
      </c>
      <c r="BI76" s="580">
        <f t="shared" si="91"/>
        <v>1.600687449075739</v>
      </c>
      <c r="BJ76" s="580">
        <f t="shared" si="91"/>
        <v>1.6303076818758366</v>
      </c>
      <c r="BK76" s="580">
        <f t="shared" si="91"/>
        <v>1.6594702442440625</v>
      </c>
      <c r="BL76" s="580">
        <f t="shared" si="91"/>
        <v>1.6881936575202758</v>
      </c>
      <c r="BM76" s="253"/>
      <c r="BN76" s="578"/>
      <c r="BO76" s="579">
        <f t="shared" si="59"/>
        <v>650.00000000000011</v>
      </c>
      <c r="BP76" s="530">
        <v>65000</v>
      </c>
      <c r="BQ76" s="497">
        <f t="shared" si="88"/>
        <v>246.80604660557159</v>
      </c>
      <c r="BR76" s="497">
        <f t="shared" si="88"/>
        <v>247.27281573031547</v>
      </c>
      <c r="BS76" s="497">
        <f t="shared" si="88"/>
        <v>248.04622316582055</v>
      </c>
      <c r="BT76" s="497">
        <f t="shared" si="88"/>
        <v>249.11963080202307</v>
      </c>
      <c r="BU76" s="497">
        <f t="shared" si="88"/>
        <v>250.48407830148665</v>
      </c>
      <c r="BV76" s="497">
        <f t="shared" si="88"/>
        <v>252.12858520909455</v>
      </c>
      <c r="BW76" s="497">
        <f t="shared" si="88"/>
        <v>254.04049982805387</v>
      </c>
      <c r="BX76" s="497">
        <f t="shared" si="88"/>
        <v>256.20587225510951</v>
      </c>
      <c r="BY76" s="497">
        <f t="shared" si="88"/>
        <v>258.60983008284143</v>
      </c>
      <c r="BZ76" s="497">
        <f t="shared" si="88"/>
        <v>261.23693822839959</v>
      </c>
      <c r="CA76" s="497">
        <f t="shared" si="88"/>
        <v>264.07152845460774</v>
      </c>
      <c r="CB76" s="497">
        <f t="shared" si="88"/>
        <v>267.0979887100475</v>
      </c>
      <c r="CC76" s="497">
        <f t="shared" si="88"/>
        <v>270.3010068317364</v>
      </c>
      <c r="CD76" s="497">
        <f t="shared" si="88"/>
        <v>273.66576700191376</v>
      </c>
      <c r="CE76" s="497">
        <f t="shared" si="88"/>
        <v>277.17810039246297</v>
      </c>
      <c r="CF76" s="497">
        <f t="shared" si="88"/>
        <v>280.82459359602313</v>
      </c>
      <c r="CG76" s="497">
        <f t="shared" si="85"/>
        <v>284.59265978400759</v>
      </c>
      <c r="CH76" s="497">
        <f t="shared" si="85"/>
        <v>288.4705781750817</v>
      </c>
      <c r="CI76" s="497">
        <f t="shared" si="85"/>
        <v>292.44750750184511</v>
      </c>
      <c r="CJ76" s="497">
        <f t="shared" si="85"/>
        <v>296.51347888825393</v>
      </c>
      <c r="CK76" s="497">
        <f t="shared" si="82"/>
        <v>300.65937303713849</v>
      </c>
      <c r="CL76" s="497">
        <f t="shared" si="82"/>
        <v>304.8768859900203</v>
      </c>
      <c r="CM76" s="497">
        <f t="shared" si="82"/>
        <v>309.15848704499791</v>
      </c>
      <c r="CN76" s="497">
        <f t="shared" si="82"/>
        <v>313.49737176053577</v>
      </c>
      <c r="CO76" s="497">
        <f t="shared" si="82"/>
        <v>317.88741236914478</v>
      </c>
      <c r="CP76" s="497">
        <f t="shared" si="82"/>
        <v>322.32310739388743</v>
      </c>
      <c r="CQ76" s="497">
        <f t="shared" si="82"/>
        <v>326.79953180894046</v>
      </c>
      <c r="CR76" s="497">
        <f t="shared" si="82"/>
        <v>331.31228871188114</v>
      </c>
      <c r="CS76" s="497">
        <f t="shared" si="82"/>
        <v>335.85746317382808</v>
      </c>
      <c r="CT76" s="497">
        <f t="shared" si="82"/>
        <v>340.43157869564948</v>
      </c>
      <c r="CU76" s="497">
        <f t="shared" si="82"/>
        <v>345.03155651484025</v>
      </c>
      <c r="CV76" s="497">
        <f t="shared" si="82"/>
        <v>349.65467786917856</v>
      </c>
      <c r="CW76" s="497">
        <f t="shared" si="82"/>
        <v>354.29854922148752</v>
      </c>
      <c r="CX76" s="497">
        <f t="shared" si="82"/>
        <v>358.96107037727296</v>
      </c>
      <c r="CY76" s="497">
        <f t="shared" si="82"/>
        <v>363.64040537736906</v>
      </c>
      <c r="CZ76" s="497">
        <f t="shared" si="82"/>
        <v>368.33495601569575</v>
      </c>
      <c r="DA76" s="497">
        <f t="shared" ref="DA76:DD76" si="94">$Q82*(1+0.2*BI76^2)</f>
        <v>373.04333781351505</v>
      </c>
      <c r="DB76" s="497">
        <f t="shared" si="94"/>
        <v>377.76435827273008</v>
      </c>
      <c r="DC76" s="497">
        <f t="shared" si="94"/>
        <v>382.49699722908764</v>
      </c>
      <c r="DD76" s="497">
        <f t="shared" si="94"/>
        <v>387.24038912947901</v>
      </c>
      <c r="DE76" s="521"/>
      <c r="DF76" s="578"/>
      <c r="DG76" s="579">
        <f t="shared" si="61"/>
        <v>650.00000000000011</v>
      </c>
      <c r="DH76" s="530">
        <v>65000</v>
      </c>
      <c r="DI76" s="497">
        <f t="shared" si="89"/>
        <v>34.420876944441524</v>
      </c>
      <c r="DJ76" s="497">
        <f t="shared" si="89"/>
        <v>68.765747462689831</v>
      </c>
      <c r="DK76" s="497">
        <f t="shared" si="89"/>
        <v>102.96019570322451</v>
      </c>
      <c r="DL76" s="497">
        <f t="shared" si="89"/>
        <v>136.93289865440832</v>
      </c>
      <c r="DM76" s="497">
        <f t="shared" si="89"/>
        <v>170.61696112013584</v>
      </c>
      <c r="DN76" s="497">
        <f t="shared" si="89"/>
        <v>203.951021500634</v>
      </c>
      <c r="DO76" s="497">
        <f t="shared" si="89"/>
        <v>236.88008851530932</v>
      </c>
      <c r="DP76" s="497">
        <f t="shared" si="89"/>
        <v>269.35609269375692</v>
      </c>
      <c r="DQ76" s="497">
        <f t="shared" si="89"/>
        <v>301.33815863754842</v>
      </c>
      <c r="DR76" s="497">
        <f t="shared" si="89"/>
        <v>332.79262228687941</v>
      </c>
      <c r="DS76" s="497">
        <f t="shared" si="89"/>
        <v>363.69283031193476</v>
      </c>
      <c r="DT76" s="497">
        <f t="shared" si="89"/>
        <v>394.01876593830582</v>
      </c>
      <c r="DU76" s="497">
        <f t="shared" si="89"/>
        <v>423.75654751517158</v>
      </c>
      <c r="DV76" s="497">
        <f t="shared" si="89"/>
        <v>452.89784399819263</v>
      </c>
      <c r="DW76" s="497">
        <f t="shared" si="89"/>
        <v>481.43924652779998</v>
      </c>
      <c r="DX76" s="497">
        <f t="shared" si="89"/>
        <v>509.38162868977253</v>
      </c>
      <c r="DY76" s="497">
        <f t="shared" si="86"/>
        <v>536.72952090383353</v>
      </c>
      <c r="DZ76" s="497">
        <f t="shared" si="86"/>
        <v>563.49051747887756</v>
      </c>
      <c r="EA76" s="497">
        <f t="shared" si="86"/>
        <v>589.67472870241249</v>
      </c>
      <c r="EB76" s="497">
        <f t="shared" si="86"/>
        <v>615.29428515778909</v>
      </c>
      <c r="EC76" s="497">
        <f t="shared" si="83"/>
        <v>640.36289736203469</v>
      </c>
      <c r="ED76" s="497">
        <f t="shared" si="83"/>
        <v>664.89547074165591</v>
      </c>
      <c r="EE76" s="497">
        <f t="shared" si="83"/>
        <v>688.90777379358815</v>
      </c>
      <c r="EF76" s="497">
        <f t="shared" si="83"/>
        <v>712.41615586060334</v>
      </c>
      <c r="EG76" s="497">
        <f t="shared" si="83"/>
        <v>735.43731012706019</v>
      </c>
      <c r="EH76" s="497">
        <f t="shared" si="83"/>
        <v>757.9880770657428</v>
      </c>
      <c r="EI76" s="497">
        <f t="shared" si="83"/>
        <v>780.08528351323525</v>
      </c>
      <c r="EJ76" s="497">
        <f t="shared" si="83"/>
        <v>801.74561271709376</v>
      </c>
      <c r="EK76" s="497">
        <f t="shared" si="83"/>
        <v>822.98550100205466</v>
      </c>
      <c r="EL76" s="497">
        <f t="shared" si="83"/>
        <v>843.82105708437791</v>
      </c>
      <c r="EM76" s="497">
        <f t="shared" si="83"/>
        <v>864.2680004795161</v>
      </c>
      <c r="EN76" s="497">
        <f t="shared" si="83"/>
        <v>884.34161586834796</v>
      </c>
      <c r="EO76" s="497">
        <f t="shared" si="83"/>
        <v>904.05672069159971</v>
      </c>
      <c r="EP76" s="497">
        <f t="shared" si="83"/>
        <v>923.42764361867921</v>
      </c>
      <c r="EQ76" s="497">
        <f t="shared" si="83"/>
        <v>942.4682118796245</v>
      </c>
      <c r="ER76" s="497">
        <f t="shared" si="83"/>
        <v>961.19174575466639</v>
      </c>
      <c r="ES76" s="497">
        <f t="shared" ref="ES76:EV76" si="95">BI76*$R82</f>
        <v>979.6110587849804</v>
      </c>
      <c r="ET76" s="497">
        <f t="shared" si="95"/>
        <v>997.73846250237432</v>
      </c>
      <c r="EU76" s="497">
        <f t="shared" si="95"/>
        <v>1015.5857746774753</v>
      </c>
      <c r="EV76" s="497">
        <f t="shared" si="95"/>
        <v>1033.1643302585021</v>
      </c>
      <c r="EW76" s="521"/>
      <c r="EX76" s="578"/>
      <c r="EY76" s="516">
        <f t="shared" si="63"/>
        <v>650.00000000000011</v>
      </c>
      <c r="EZ76" s="530">
        <v>65000</v>
      </c>
      <c r="FA76" s="497">
        <f t="shared" si="80"/>
        <v>373.65604660557176</v>
      </c>
      <c r="FB76" s="497">
        <f t="shared" si="80"/>
        <v>384.12281573031561</v>
      </c>
      <c r="FC76" s="497">
        <f t="shared" si="80"/>
        <v>394.89622316582069</v>
      </c>
      <c r="FD76" s="497">
        <f t="shared" si="80"/>
        <v>405.96963080202318</v>
      </c>
      <c r="FE76" s="497">
        <f t="shared" si="80"/>
        <v>417.33407830148678</v>
      </c>
      <c r="FF76" s="497">
        <f t="shared" si="80"/>
        <v>428.97858520909472</v>
      </c>
      <c r="FG76" s="497">
        <f t="shared" si="80"/>
        <v>440.89049982805398</v>
      </c>
      <c r="FH76" s="497">
        <f t="shared" si="80"/>
        <v>453.05587225510965</v>
      </c>
      <c r="FI76" s="497">
        <f t="shared" si="80"/>
        <v>465.45983008284156</v>
      </c>
      <c r="FJ76" s="497">
        <f t="shared" si="80"/>
        <v>478.08693822839973</v>
      </c>
      <c r="FK76" s="497">
        <f t="shared" si="80"/>
        <v>490.92152845460788</v>
      </c>
      <c r="FL76" s="497">
        <f t="shared" si="80"/>
        <v>503.94798871004764</v>
      </c>
      <c r="FM76" s="497">
        <f t="shared" si="80"/>
        <v>517.15100683173659</v>
      </c>
      <c r="FN76" s="497">
        <f t="shared" si="80"/>
        <v>530.5157670019139</v>
      </c>
      <c r="FO76" s="497">
        <f t="shared" si="80"/>
        <v>544.0281003924631</v>
      </c>
      <c r="FP76" s="497">
        <f t="shared" ref="FP76:GD76" si="96">6*$EY76/10+FP$10+(CF76-273.15)</f>
        <v>557.67459359602321</v>
      </c>
      <c r="FQ76" s="497">
        <f t="shared" si="96"/>
        <v>571.44265978400767</v>
      </c>
      <c r="FR76" s="497">
        <f t="shared" si="96"/>
        <v>585.32057817508189</v>
      </c>
      <c r="FS76" s="497">
        <f t="shared" si="96"/>
        <v>599.2975075018453</v>
      </c>
      <c r="FT76" s="497">
        <f t="shared" si="96"/>
        <v>613.36347888825412</v>
      </c>
      <c r="FU76" s="497">
        <f t="shared" si="96"/>
        <v>627.50937303713863</v>
      </c>
      <c r="FV76" s="497">
        <f t="shared" si="96"/>
        <v>641.72688599002049</v>
      </c>
      <c r="FW76" s="497">
        <f t="shared" si="96"/>
        <v>656.00848704499799</v>
      </c>
      <c r="FX76" s="497">
        <f t="shared" si="96"/>
        <v>670.34737176053591</v>
      </c>
      <c r="FY76" s="497">
        <f t="shared" si="96"/>
        <v>684.73741236914498</v>
      </c>
      <c r="FZ76" s="497">
        <f t="shared" si="96"/>
        <v>699.17310739388756</v>
      </c>
      <c r="GA76" s="497">
        <f t="shared" si="96"/>
        <v>713.64953180894054</v>
      </c>
      <c r="GB76" s="497">
        <f t="shared" si="96"/>
        <v>728.16228871188127</v>
      </c>
      <c r="GC76" s="497">
        <f t="shared" si="96"/>
        <v>742.70746317382827</v>
      </c>
      <c r="GD76" s="497">
        <f t="shared" si="96"/>
        <v>757.28157869564961</v>
      </c>
      <c r="GE76" s="497">
        <f t="shared" si="76"/>
        <v>771.88155651484044</v>
      </c>
      <c r="GF76" s="497">
        <f t="shared" si="76"/>
        <v>786.50467786917875</v>
      </c>
      <c r="GG76" s="497">
        <f t="shared" si="76"/>
        <v>801.14854922148766</v>
      </c>
      <c r="GH76" s="497">
        <f t="shared" si="76"/>
        <v>815.81107037727315</v>
      </c>
      <c r="GI76" s="497">
        <f t="shared" si="76"/>
        <v>830.49040537736914</v>
      </c>
      <c r="GJ76" s="497">
        <f t="shared" si="76"/>
        <v>845.18495601569589</v>
      </c>
      <c r="GK76" s="497">
        <f t="shared" si="76"/>
        <v>859.89333781351525</v>
      </c>
      <c r="GL76" s="497">
        <f t="shared" si="76"/>
        <v>874.61435827273021</v>
      </c>
      <c r="GM76" s="497">
        <f t="shared" si="76"/>
        <v>889.34699722908772</v>
      </c>
      <c r="GN76" s="497">
        <f t="shared" si="76"/>
        <v>904.09038912947915</v>
      </c>
      <c r="GO76" s="511"/>
      <c r="GP76" s="521"/>
      <c r="GQ76" s="530">
        <v>65000</v>
      </c>
      <c r="GR76" s="584">
        <f t="shared" ref="GR76:HF76" si="97">ABS((FA76-DI76)/DI76)</f>
        <v>9.8555063024305607</v>
      </c>
      <c r="GS76" s="581">
        <f t="shared" si="97"/>
        <v>4.585961469243518</v>
      </c>
      <c r="GT76" s="581">
        <f t="shared" si="97"/>
        <v>2.8354261126705809</v>
      </c>
      <c r="GU76" s="581">
        <f t="shared" si="97"/>
        <v>1.9647340762617655</v>
      </c>
      <c r="GV76" s="581">
        <f t="shared" si="97"/>
        <v>1.4460292550142833</v>
      </c>
      <c r="GW76" s="581">
        <f t="shared" si="97"/>
        <v>1.1033411946297176</v>
      </c>
      <c r="GX76" s="581">
        <f t="shared" si="97"/>
        <v>0.8612391720697945</v>
      </c>
      <c r="GY76" s="581">
        <f t="shared" si="97"/>
        <v>0.68199600656595982</v>
      </c>
      <c r="GZ76" s="581">
        <f t="shared" si="97"/>
        <v>0.54464284306820832</v>
      </c>
      <c r="HA76" s="581">
        <f t="shared" si="97"/>
        <v>0.43659115680837213</v>
      </c>
      <c r="HB76" s="581">
        <f t="shared" si="97"/>
        <v>0.34982459795413257</v>
      </c>
      <c r="HC76" s="581">
        <f t="shared" si="97"/>
        <v>0.2789948912965079</v>
      </c>
      <c r="HD76" s="581">
        <f t="shared" si="97"/>
        <v>0.22039649856553842</v>
      </c>
      <c r="HE76" s="581">
        <f t="shared" si="97"/>
        <v>0.17138064142347964</v>
      </c>
      <c r="HF76" s="581">
        <f t="shared" si="97"/>
        <v>0.13000363870636172</v>
      </c>
      <c r="HG76" s="581">
        <f t="shared" si="93"/>
        <v>9.4807040902651865E-2</v>
      </c>
      <c r="HH76" s="581">
        <f t="shared" si="79"/>
        <v>6.4675292727924563E-2</v>
      </c>
      <c r="HI76" s="581">
        <f t="shared" si="79"/>
        <v>3.874077738499411E-2</v>
      </c>
      <c r="HJ76" s="581">
        <f t="shared" si="79"/>
        <v>1.631879124378938E-2</v>
      </c>
      <c r="HK76" s="581">
        <f t="shared" si="79"/>
        <v>3.1380208074577249E-3</v>
      </c>
      <c r="HL76" s="581">
        <f t="shared" si="79"/>
        <v>2.0072250247236304E-2</v>
      </c>
      <c r="HM76" s="581">
        <f t="shared" si="79"/>
        <v>3.4845454317491566E-2</v>
      </c>
      <c r="HN76" s="581">
        <f t="shared" si="79"/>
        <v>4.7755719996342358E-2</v>
      </c>
      <c r="HO76" s="581">
        <f t="shared" si="79"/>
        <v>5.9050856376562752E-2</v>
      </c>
      <c r="HP76" s="581">
        <f t="shared" si="79"/>
        <v>6.8938435757571068E-2</v>
      </c>
      <c r="HQ76" s="581">
        <f t="shared" si="79"/>
        <v>7.7593528778888726E-2</v>
      </c>
      <c r="HR76" s="581">
        <f t="shared" si="79"/>
        <v>8.5164728919241997E-2</v>
      </c>
      <c r="HS76" s="581">
        <f t="shared" si="79"/>
        <v>9.1778892005209278E-2</v>
      </c>
      <c r="HT76" s="581">
        <f t="shared" si="79"/>
        <v>9.754489930926008E-2</v>
      </c>
      <c r="HU76" s="581">
        <f t="shared" si="79"/>
        <v>0.102556670827515</v>
      </c>
      <c r="HV76" s="581">
        <f t="shared" si="79"/>
        <v>0.10689559709883682</v>
      </c>
      <c r="HW76" s="581">
        <f t="shared" si="79"/>
        <v>0.11063251603635287</v>
      </c>
      <c r="HX76" s="581">
        <f t="shared" si="92"/>
        <v>0.11382933074308405</v>
      </c>
      <c r="HY76" s="581">
        <f t="shared" si="92"/>
        <v>0.11654034182871539</v>
      </c>
      <c r="HZ76" s="581">
        <f t="shared" si="92"/>
        <v>0.11881335104017023</v>
      </c>
      <c r="IA76" s="581">
        <f t="shared" si="92"/>
        <v>0.12069058047090217</v>
      </c>
      <c r="IB76" s="581">
        <f t="shared" si="92"/>
        <v>0.12220944210241157</v>
      </c>
      <c r="IC76" s="581">
        <f t="shared" si="92"/>
        <v>0.12340318516021037</v>
      </c>
      <c r="ID76" s="581">
        <f t="shared" si="92"/>
        <v>0.12430144316316158</v>
      </c>
      <c r="IE76" s="581">
        <f t="shared" si="46"/>
        <v>0.12493069819466968</v>
      </c>
    </row>
    <row r="77" spans="1:320">
      <c r="J77" s="252"/>
      <c r="K77" s="499">
        <v>60000</v>
      </c>
      <c r="L77" s="382">
        <f t="shared" si="66"/>
        <v>18.288</v>
      </c>
      <c r="M77" s="382">
        <v>600</v>
      </c>
      <c r="N77" s="493"/>
      <c r="O77" s="263"/>
      <c r="P77" s="383">
        <f t="shared" si="71"/>
        <v>-26.500002288000502</v>
      </c>
      <c r="Q77" s="383">
        <f t="shared" si="67"/>
        <v>246.64999771199948</v>
      </c>
      <c r="R77" s="382">
        <f t="shared" si="68"/>
        <v>611.99396506208791</v>
      </c>
      <c r="S77" s="263">
        <f t="shared" si="74"/>
        <v>8.3148190241402423E-2</v>
      </c>
      <c r="T77" s="492"/>
      <c r="U77" s="492"/>
      <c r="V77" s="279"/>
    </row>
    <row r="78" spans="1:320" s="86" customFormat="1">
      <c r="A78" s="173"/>
      <c r="B78" s="182"/>
      <c r="C78" s="91"/>
      <c r="D78" s="189"/>
      <c r="E78" s="151"/>
      <c r="F78" s="176"/>
      <c r="G78" s="176"/>
      <c r="H78" s="176"/>
      <c r="I78" s="176"/>
      <c r="J78" s="252"/>
      <c r="K78" s="499">
        <v>61000</v>
      </c>
      <c r="L78" s="382">
        <f t="shared" si="66"/>
        <v>18.5928</v>
      </c>
      <c r="M78" s="382">
        <v>610</v>
      </c>
      <c r="N78" s="493"/>
      <c r="O78" s="263"/>
      <c r="P78" s="383">
        <f t="shared" si="71"/>
        <v>-26.500002288000502</v>
      </c>
      <c r="Q78" s="383">
        <f t="shared" si="67"/>
        <v>246.64999771199948</v>
      </c>
      <c r="R78" s="382">
        <f t="shared" si="68"/>
        <v>611.99396506208791</v>
      </c>
      <c r="S78" s="263">
        <f t="shared" si="74"/>
        <v>7.9246321995102592E-2</v>
      </c>
      <c r="T78" s="492"/>
      <c r="U78" s="492"/>
      <c r="V78" s="176"/>
      <c r="W78" s="384"/>
      <c r="X78" s="384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2"/>
      <c r="BO78" s="384"/>
      <c r="BP78" s="384"/>
      <c r="BQ78" s="384"/>
      <c r="BR78" s="384"/>
      <c r="BS78" s="384"/>
      <c r="BT78" s="384"/>
      <c r="BU78" s="384"/>
      <c r="BV78" s="384"/>
      <c r="BW78" s="384"/>
      <c r="BX78" s="384"/>
      <c r="BY78" s="384"/>
      <c r="BZ78" s="384"/>
      <c r="CA78" s="384"/>
      <c r="CB78" s="384"/>
      <c r="CC78" s="384"/>
      <c r="CD78" s="384"/>
      <c r="CE78" s="384"/>
      <c r="CF78" s="384"/>
      <c r="CG78" s="384"/>
      <c r="CH78" s="384"/>
      <c r="CI78" s="384"/>
      <c r="CJ78" s="384"/>
      <c r="CK78" s="384"/>
      <c r="CL78" s="384"/>
      <c r="CM78" s="384"/>
      <c r="CN78" s="384"/>
      <c r="CO78" s="384"/>
      <c r="CP78" s="384"/>
      <c r="CQ78" s="384"/>
      <c r="CR78" s="384"/>
      <c r="CS78" s="384"/>
      <c r="CT78" s="384"/>
      <c r="CU78" s="384"/>
      <c r="CV78" s="384"/>
      <c r="CW78" s="384"/>
      <c r="CX78" s="384"/>
      <c r="CY78" s="384"/>
      <c r="CZ78" s="384"/>
      <c r="DA78" s="384"/>
      <c r="DB78" s="384"/>
      <c r="DC78" s="384"/>
      <c r="DD78" s="384"/>
      <c r="DE78" s="384"/>
      <c r="DF78" s="2"/>
      <c r="DG78" s="384"/>
      <c r="DH78" s="384"/>
      <c r="DI78" s="384"/>
      <c r="DJ78" s="384"/>
      <c r="DK78" s="384"/>
      <c r="DL78" s="384"/>
      <c r="DM78" s="384"/>
      <c r="DN78" s="384"/>
      <c r="DO78" s="384"/>
      <c r="DP78" s="384"/>
      <c r="DQ78" s="384"/>
      <c r="DR78" s="384"/>
      <c r="DS78" s="384"/>
      <c r="DT78" s="384"/>
      <c r="DU78" s="384"/>
      <c r="DV78" s="384"/>
      <c r="DW78" s="384"/>
      <c r="DX78" s="384"/>
      <c r="DY78" s="384"/>
      <c r="DZ78" s="384"/>
      <c r="EA78" s="384"/>
      <c r="EB78" s="384"/>
      <c r="EC78" s="384"/>
      <c r="ED78" s="384"/>
      <c r="EE78" s="384"/>
      <c r="EF78" s="384"/>
      <c r="EG78" s="384"/>
      <c r="EH78" s="384"/>
      <c r="EI78" s="384"/>
      <c r="EJ78" s="384"/>
      <c r="EK78" s="384"/>
      <c r="EL78" s="384"/>
      <c r="EM78" s="384"/>
      <c r="EN78" s="384"/>
      <c r="EO78" s="384"/>
      <c r="EP78" s="384"/>
      <c r="EQ78" s="384"/>
      <c r="ER78" s="384"/>
      <c r="ES78" s="384"/>
      <c r="ET78" s="384"/>
      <c r="EU78" s="384"/>
      <c r="EV78" s="384"/>
      <c r="EW78" s="384"/>
      <c r="EX78" s="2"/>
      <c r="EY78" s="384"/>
      <c r="EZ78" s="384"/>
      <c r="FA78" s="384"/>
      <c r="FB78" s="384"/>
      <c r="FC78" s="384"/>
      <c r="FD78" s="384"/>
      <c r="FE78" s="384"/>
      <c r="FF78" s="384"/>
      <c r="FG78" s="384"/>
      <c r="FH78" s="384"/>
      <c r="FI78" s="384"/>
      <c r="FJ78" s="384"/>
      <c r="FK78" s="384"/>
      <c r="FL78" s="384"/>
      <c r="FM78" s="384"/>
      <c r="FN78" s="384"/>
      <c r="FO78" s="384"/>
      <c r="FP78" s="384"/>
      <c r="FQ78" s="384"/>
      <c r="FR78" s="384"/>
      <c r="FS78" s="384"/>
      <c r="FT78" s="384"/>
      <c r="FU78" s="384"/>
      <c r="FV78" s="384"/>
      <c r="FW78" s="384"/>
      <c r="FX78" s="384"/>
      <c r="FY78" s="384"/>
      <c r="FZ78" s="384"/>
      <c r="GA78" s="384"/>
      <c r="GB78" s="384"/>
      <c r="GC78" s="384"/>
      <c r="GD78" s="384"/>
      <c r="GE78" s="384"/>
      <c r="GF78" s="384"/>
      <c r="GG78" s="384"/>
      <c r="GH78" s="384"/>
      <c r="GI78" s="384"/>
      <c r="GJ78" s="384"/>
      <c r="GK78" s="384"/>
      <c r="GL78" s="384"/>
      <c r="GM78" s="384"/>
      <c r="GN78" s="384"/>
      <c r="GO78" s="511"/>
      <c r="GP78" s="521"/>
      <c r="GQ78" s="384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  <c r="IX78" s="176"/>
      <c r="IY78" s="176"/>
      <c r="IZ78" s="176"/>
      <c r="JA78" s="176"/>
      <c r="JB78" s="176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</row>
    <row r="79" spans="1:320">
      <c r="J79" s="252"/>
      <c r="K79" s="499">
        <v>62000</v>
      </c>
      <c r="L79" s="382">
        <f t="shared" si="66"/>
        <v>18.897600000000001</v>
      </c>
      <c r="M79" s="382">
        <v>620</v>
      </c>
      <c r="N79" s="493"/>
      <c r="O79" s="263"/>
      <c r="P79" s="383">
        <f t="shared" si="71"/>
        <v>-26.500002288000502</v>
      </c>
      <c r="Q79" s="383">
        <f t="shared" si="67"/>
        <v>246.64999771199948</v>
      </c>
      <c r="R79" s="382">
        <f t="shared" si="68"/>
        <v>611.99396506208791</v>
      </c>
      <c r="S79" s="263">
        <f t="shared" si="74"/>
        <v>7.5527555458741139E-2</v>
      </c>
      <c r="T79" s="492"/>
      <c r="U79" s="492"/>
      <c r="W79" s="522"/>
      <c r="X79" s="521"/>
      <c r="BO79" s="521"/>
      <c r="BP79" s="521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G79" s="522"/>
      <c r="DH79" s="522"/>
      <c r="DI79" s="521"/>
      <c r="DJ79" s="521"/>
      <c r="DK79" s="521"/>
      <c r="DL79" s="521"/>
      <c r="DM79" s="521"/>
      <c r="DN79" s="521"/>
      <c r="DO79" s="521"/>
      <c r="DP79" s="521"/>
      <c r="DQ79" s="521"/>
      <c r="DR79" s="521"/>
      <c r="DS79" s="521"/>
      <c r="DT79" s="521"/>
      <c r="DU79" s="521"/>
      <c r="DV79" s="521"/>
      <c r="DW79" s="521"/>
      <c r="DX79" s="521"/>
      <c r="DY79" s="521"/>
      <c r="DZ79" s="521"/>
      <c r="EA79" s="521"/>
      <c r="EB79" s="521"/>
      <c r="EC79" s="521"/>
      <c r="ED79" s="521"/>
      <c r="EE79" s="521"/>
      <c r="EF79" s="521"/>
      <c r="EG79" s="521"/>
      <c r="EH79" s="521"/>
      <c r="EI79" s="521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1"/>
      <c r="EW79" s="521"/>
      <c r="EY79" s="548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11"/>
      <c r="GP79" s="521"/>
      <c r="GQ79" s="521"/>
    </row>
    <row r="80" spans="1:320">
      <c r="J80" s="252"/>
      <c r="K80" s="499">
        <v>63000</v>
      </c>
      <c r="L80" s="382">
        <f t="shared" si="66"/>
        <v>19.202399999999997</v>
      </c>
      <c r="M80" s="382">
        <v>630</v>
      </c>
      <c r="N80" s="493"/>
      <c r="O80" s="263"/>
      <c r="P80" s="383">
        <f t="shared" si="71"/>
        <v>-26.500002288000502</v>
      </c>
      <c r="Q80" s="383">
        <f t="shared" si="67"/>
        <v>246.64999771199948</v>
      </c>
      <c r="R80" s="382">
        <f t="shared" si="68"/>
        <v>611.99396506208791</v>
      </c>
      <c r="S80" s="263">
        <f t="shared" si="74"/>
        <v>7.1983298277562321E-2</v>
      </c>
      <c r="T80" s="492"/>
      <c r="U80" s="492"/>
      <c r="W80" s="522"/>
      <c r="X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G80" s="522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Y80" s="548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11"/>
      <c r="GP80" s="521"/>
      <c r="GQ80" s="521"/>
    </row>
    <row r="81" spans="10:199" ht="18.75">
      <c r="J81" s="252"/>
      <c r="K81" s="499">
        <v>64000</v>
      </c>
      <c r="L81" s="382">
        <f t="shared" si="66"/>
        <v>19.507199999999997</v>
      </c>
      <c r="M81" s="382">
        <v>640</v>
      </c>
      <c r="N81" s="493"/>
      <c r="O81" s="263"/>
      <c r="P81" s="383">
        <f t="shared" si="71"/>
        <v>-26.500002288000502</v>
      </c>
      <c r="Q81" s="383">
        <f t="shared" si="67"/>
        <v>246.64999771199948</v>
      </c>
      <c r="R81" s="382">
        <f t="shared" si="68"/>
        <v>611.99396506208791</v>
      </c>
      <c r="S81" s="263">
        <f t="shared" si="74"/>
        <v>6.8605361307464613E-2</v>
      </c>
      <c r="T81" s="492"/>
      <c r="U81" s="492"/>
      <c r="W81" s="522"/>
      <c r="X81" s="521"/>
      <c r="BN81" s="509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09"/>
      <c r="DG81" s="522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09"/>
      <c r="EY81" s="548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11"/>
      <c r="GP81" s="521"/>
      <c r="GQ81" s="521"/>
    </row>
    <row r="82" spans="10:199">
      <c r="J82" s="529"/>
      <c r="K82" s="500">
        <v>65000</v>
      </c>
      <c r="L82" s="497">
        <f t="shared" si="66"/>
        <v>19.811999999999998</v>
      </c>
      <c r="M82" s="497">
        <v>650</v>
      </c>
      <c r="N82" s="506"/>
      <c r="O82" s="507"/>
      <c r="P82" s="496">
        <f t="shared" si="71"/>
        <v>-26.500002288000502</v>
      </c>
      <c r="Q82" s="496">
        <f t="shared" si="67"/>
        <v>246.64999771199948</v>
      </c>
      <c r="R82" s="497">
        <f t="shared" si="68"/>
        <v>611.99396506208791</v>
      </c>
      <c r="S82" s="507">
        <f t="shared" si="74"/>
        <v>6.5385939693664616E-2</v>
      </c>
      <c r="T82" s="508"/>
      <c r="U82" s="508"/>
      <c r="W82" s="522"/>
      <c r="X82" s="521"/>
      <c r="BN82" s="252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252"/>
      <c r="DG82" s="52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252"/>
      <c r="EY82" s="548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11"/>
      <c r="GP82" s="521"/>
      <c r="GQ82" s="521"/>
    </row>
    <row r="83" spans="10:199">
      <c r="W83" s="522"/>
      <c r="X83" s="521"/>
      <c r="BN83" s="252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252"/>
      <c r="DG83" s="52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252"/>
      <c r="EY83" s="548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11"/>
      <c r="GP83" s="521"/>
      <c r="GQ83" s="521"/>
    </row>
    <row r="84" spans="10:199">
      <c r="W84" s="522"/>
      <c r="X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G84" s="522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Y84" s="548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11"/>
      <c r="GP84" s="521"/>
      <c r="GQ84" s="521"/>
    </row>
    <row r="85" spans="10:199">
      <c r="W85" s="522"/>
      <c r="X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G85" s="522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Y85" s="548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11"/>
      <c r="GP85" s="521"/>
      <c r="GQ85" s="521"/>
    </row>
    <row r="86" spans="10:199">
      <c r="W86" s="522"/>
      <c r="X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G86" s="522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Y86" s="548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11"/>
      <c r="GP86" s="521"/>
      <c r="GQ86" s="521"/>
    </row>
    <row r="87" spans="10:199">
      <c r="W87" s="522"/>
      <c r="X87" s="521"/>
      <c r="BO87" s="521"/>
      <c r="BP87" s="521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G87" s="522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Y87" s="548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11"/>
      <c r="GP87" s="521"/>
      <c r="GQ87" s="521"/>
    </row>
    <row r="88" spans="10:199">
      <c r="W88" s="522"/>
      <c r="X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G88" s="522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Y88" s="548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11"/>
      <c r="GP88" s="521"/>
      <c r="GQ88" s="521"/>
    </row>
    <row r="89" spans="10:199">
      <c r="W89" s="522"/>
      <c r="X89" s="521"/>
      <c r="BO89" s="521"/>
      <c r="BP89" s="521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G89" s="522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Y89" s="548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11"/>
      <c r="GP89" s="521"/>
      <c r="GQ89" s="521"/>
    </row>
    <row r="90" spans="10:199">
      <c r="W90" s="522"/>
      <c r="X90" s="521"/>
      <c r="GO90" s="511"/>
    </row>
    <row r="91" spans="10:199">
      <c r="W91" s="522"/>
      <c r="X91" s="521"/>
      <c r="GO91" s="511"/>
    </row>
    <row r="92" spans="10:199">
      <c r="W92" s="522"/>
      <c r="X92" s="521"/>
      <c r="GO92" s="511"/>
    </row>
    <row r="93" spans="10:199">
      <c r="W93" s="522"/>
      <c r="X93" s="521"/>
      <c r="GO93" s="511"/>
    </row>
    <row r="94" spans="10:199">
      <c r="GO94" s="511"/>
    </row>
    <row r="95" spans="10:199">
      <c r="GO95" s="511"/>
    </row>
    <row r="96" spans="10:199">
      <c r="GO96" s="511"/>
    </row>
    <row r="97" spans="197:197">
      <c r="GO97" s="511"/>
    </row>
    <row r="98" spans="197:197">
      <c r="GO98" s="511"/>
    </row>
    <row r="99" spans="197:197">
      <c r="GO99" s="511"/>
    </row>
    <row r="100" spans="197:197">
      <c r="GO100" s="511"/>
    </row>
    <row r="101" spans="197:197">
      <c r="GO101" s="511"/>
    </row>
  </sheetData>
  <mergeCells count="21">
    <mergeCell ref="BO9:BP9"/>
    <mergeCell ref="FG3:FK5"/>
    <mergeCell ref="HA3:HN5"/>
    <mergeCell ref="HO3:HT5"/>
    <mergeCell ref="K4:K5"/>
    <mergeCell ref="AG5:AO7"/>
    <mergeCell ref="AX5:BF7"/>
    <mergeCell ref="FA9:GN9"/>
    <mergeCell ref="GQ9:GQ10"/>
    <mergeCell ref="GR9:IE9"/>
    <mergeCell ref="BQ9:DD9"/>
    <mergeCell ref="DF9:DF10"/>
    <mergeCell ref="DG9:DH9"/>
    <mergeCell ref="DI9:EV9"/>
    <mergeCell ref="EX9:EX10"/>
    <mergeCell ref="EY9:EZ9"/>
    <mergeCell ref="J9:J10"/>
    <mergeCell ref="K9:L9"/>
    <mergeCell ref="P9:Q9"/>
    <mergeCell ref="Y9:BL9"/>
    <mergeCell ref="BN9:BN10"/>
  </mergeCells>
  <conditionalFormatting sqref="Y11:BL76">
    <cfRule type="cellIs" dxfId="25" priority="1" operator="lessThan">
      <formula>$BI$3</formula>
    </cfRule>
    <cfRule type="cellIs" dxfId="24" priority="2" operator="between">
      <formula>$BI$5</formula>
      <formula>$BI$6</formula>
    </cfRule>
  </conditionalFormatting>
  <conditionalFormatting sqref="GQ11:GQ76">
    <cfRule type="expression" dxfId="23" priority="3">
      <formula>MIN(GR11:IE11)&lt;=#REF!</formula>
    </cfRule>
  </conditionalFormatting>
  <conditionalFormatting sqref="GR11:IE76">
    <cfRule type="cellIs" dxfId="22" priority="4" operator="lessThan">
      <formula>$GQ$5</formula>
    </cfRule>
  </conditionalFormatting>
  <conditionalFormatting sqref="GR11:IE76">
    <cfRule type="colorScale" priority="5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conditionalFormatting sqref="Y11:BL76">
    <cfRule type="cellIs" dxfId="21" priority="6" operator="greaterThan">
      <formula>$BI$7</formula>
    </cfRule>
  </conditionalFormatting>
  <dataValidations count="1">
    <dataValidation type="list" allowBlank="1" showInputMessage="1" showErrorMessage="1" sqref="GQ5" xr:uid="{00000000-0002-0000-05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P533"/>
  <sheetViews>
    <sheetView showGridLines="0" zoomScale="55" zoomScaleNormal="55" workbookViewId="0">
      <selection activeCell="V28" sqref="V28"/>
    </sheetView>
  </sheetViews>
  <sheetFormatPr baseColWidth="10" defaultColWidth="7.42578125" defaultRowHeight="15"/>
  <cols>
    <col min="1" max="1" width="6" bestFit="1" customWidth="1"/>
    <col min="2" max="2" width="10" customWidth="1"/>
    <col min="3" max="3" width="23.85546875" style="2" bestFit="1" customWidth="1"/>
    <col min="4" max="5" width="11" bestFit="1" customWidth="1"/>
    <col min="15" max="15" width="8.28515625" bestFit="1" customWidth="1"/>
    <col min="20" max="20" width="6.28515625" bestFit="1" customWidth="1"/>
    <col min="26" max="26" width="8.28515625" bestFit="1" customWidth="1"/>
    <col min="27" max="27" width="11.28515625" bestFit="1" customWidth="1"/>
    <col min="55" max="55" width="8" style="2" bestFit="1" customWidth="1"/>
    <col min="56" max="56" width="7.42578125" style="2"/>
  </cols>
  <sheetData>
    <row r="1" spans="4:274">
      <c r="BC1"/>
      <c r="BD1"/>
    </row>
    <row r="2" spans="4:274">
      <c r="D2" s="2"/>
      <c r="BC2"/>
      <c r="BD2"/>
    </row>
    <row r="3" spans="4:274">
      <c r="D3" s="2" t="str">
        <f>IF(D13&gt;1,"values are not within validity range → Ma &gt; 1","")</f>
        <v/>
      </c>
    </row>
    <row r="4" spans="4:274" ht="18.75" customHeight="1" thickBot="1">
      <c r="D4" s="2"/>
    </row>
    <row r="5" spans="4:274" ht="15.75" thickBot="1">
      <c r="D5" s="2"/>
      <c r="E5" s="658" t="s">
        <v>123</v>
      </c>
      <c r="F5" s="659"/>
    </row>
    <row r="6" spans="4:274" ht="15.75">
      <c r="D6" s="2"/>
      <c r="E6" s="455" t="s">
        <v>3</v>
      </c>
      <c r="F6" s="456" t="s">
        <v>12</v>
      </c>
      <c r="G6" s="60"/>
    </row>
    <row r="7" spans="4:274">
      <c r="D7" s="2"/>
      <c r="E7" s="449" t="s">
        <v>8</v>
      </c>
      <c r="F7" s="454" t="s">
        <v>7</v>
      </c>
      <c r="G7" s="376"/>
    </row>
    <row r="8" spans="4:274" ht="15.75" thickBot="1">
      <c r="D8" s="2"/>
      <c r="E8" s="464">
        <v>280</v>
      </c>
      <c r="F8" s="465">
        <v>40000</v>
      </c>
    </row>
    <row r="9" spans="4:274" ht="15.75" thickBot="1"/>
    <row r="10" spans="4:274" ht="15.75" thickBot="1">
      <c r="D10" s="660" t="s">
        <v>125</v>
      </c>
      <c r="E10" s="661"/>
      <c r="F10" s="661"/>
      <c r="G10" s="662"/>
    </row>
    <row r="11" spans="4:274" ht="15.75">
      <c r="D11" s="457" t="s">
        <v>108</v>
      </c>
      <c r="E11" s="458" t="s">
        <v>119</v>
      </c>
      <c r="F11" s="459" t="s">
        <v>107</v>
      </c>
      <c r="G11" s="460" t="s">
        <v>118</v>
      </c>
    </row>
    <row r="12" spans="4:274">
      <c r="D12" s="449"/>
      <c r="E12" s="445" t="s">
        <v>124</v>
      </c>
      <c r="F12" s="445" t="s">
        <v>124</v>
      </c>
      <c r="G12" s="450" t="s">
        <v>124</v>
      </c>
      <c r="BH12" s="95"/>
      <c r="BI12" s="95"/>
      <c r="CW12" s="173"/>
      <c r="CX12" s="182"/>
      <c r="CY12" s="91"/>
      <c r="CZ12" s="189"/>
      <c r="DA12" s="91"/>
      <c r="DB12" s="116"/>
      <c r="DC12" s="116"/>
      <c r="DD12" s="2"/>
      <c r="DF12" s="10"/>
      <c r="DG12" s="178"/>
      <c r="DH12" s="116"/>
      <c r="DI12" s="2"/>
      <c r="DJ12" s="20"/>
      <c r="DK12" s="2"/>
      <c r="DL12" s="2"/>
      <c r="DM12" s="118"/>
      <c r="DN12" s="56"/>
      <c r="DO12" s="56"/>
      <c r="DP12" s="56"/>
      <c r="DQ12" s="56"/>
      <c r="DR12" s="155"/>
      <c r="DS12" s="160"/>
      <c r="DT12" s="92"/>
      <c r="FJ12" s="90"/>
      <c r="HA12" s="90"/>
      <c r="HB12" s="92"/>
      <c r="HC12" s="55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O12" s="2"/>
      <c r="IP12" s="2"/>
      <c r="IQ12" s="2"/>
      <c r="IR12" s="8"/>
      <c r="IS12" s="262"/>
    </row>
    <row r="13" spans="4:274" ht="15.75" thickBot="1">
      <c r="D13" s="451">
        <f>SQRT(5*((((1/D16)*(((1+0.2*(E8/α0)^2)^3.5)-1))+1)^(1/3.5)-1))</f>
        <v>0.90932240038598366</v>
      </c>
      <c r="E13" s="452">
        <f>$G13*F16</f>
        <v>258.77450573019991</v>
      </c>
      <c r="F13" s="452">
        <f>E8-E13</f>
        <v>21.225494269800095</v>
      </c>
      <c r="G13" s="453">
        <f>G16*SQRT(5*((((1/D16*(((1+0.2*(E8/661.48)^2)^3.5)-1))+1)^(1/3.5)-1)))</f>
        <v>521.55944647622402</v>
      </c>
    </row>
    <row r="14" spans="4:274" ht="15.75" thickBot="1">
      <c r="D14" s="2"/>
      <c r="CA14" s="485" t="s">
        <v>153</v>
      </c>
      <c r="JN14" s="485" t="s">
        <v>152</v>
      </c>
    </row>
    <row r="15" spans="4:274">
      <c r="D15" s="461" t="s">
        <v>0</v>
      </c>
      <c r="E15" s="462" t="s">
        <v>79</v>
      </c>
      <c r="F15" s="462" t="s">
        <v>110</v>
      </c>
      <c r="G15" s="463" t="s">
        <v>54</v>
      </c>
    </row>
    <row r="16" spans="4:274" ht="15.75" thickBot="1">
      <c r="D16" s="446">
        <f>VLOOKUP('compressibility correction'!F8,'ISA TAB blank'!$K$11:$U$79,9)</f>
        <v>0.18508678378908544</v>
      </c>
      <c r="E16" s="447">
        <f>VLOOKUP('compressibility correction'!F8,'ISA TAB blank'!$K$11:$U$79,11)</f>
        <v>0.75186533996876448</v>
      </c>
      <c r="F16" s="447">
        <f>SQRT(D16/E16)</f>
        <v>0.49615534236517078</v>
      </c>
      <c r="G16" s="448">
        <f>VLOOKUP('compressibility correction'!F8,'ISA TAB blank'!$K$11:$U$79,8)</f>
        <v>573.56933718429855</v>
      </c>
      <c r="L16" s="79"/>
      <c r="BP16" s="2"/>
      <c r="BQ16" s="2"/>
      <c r="BR16" s="339" t="s">
        <v>107</v>
      </c>
      <c r="EE16" s="484" t="s">
        <v>126</v>
      </c>
      <c r="GT16" s="2"/>
    </row>
    <row r="17" spans="6:291">
      <c r="F17" s="462" t="s">
        <v>1</v>
      </c>
      <c r="BA17" s="485" t="s">
        <v>156</v>
      </c>
      <c r="BP17" s="2"/>
      <c r="BQ17" s="2"/>
      <c r="GT17" s="365" t="s">
        <v>118</v>
      </c>
      <c r="HG17" s="365" t="s">
        <v>110</v>
      </c>
      <c r="HT17" s="365" t="s">
        <v>119</v>
      </c>
      <c r="IN17" s="365" t="s">
        <v>120</v>
      </c>
      <c r="IS17">
        <f>VLOOKUP($IM50,$BK$257:$BP$323,5)*100</f>
        <v>30089.57908261197</v>
      </c>
      <c r="IU17">
        <f>VLOOKUP($IM50,$BK$257:$BP$323,6)</f>
        <v>0.45831224779165558</v>
      </c>
      <c r="JA17" s="365" t="s">
        <v>3</v>
      </c>
      <c r="JM17" s="365"/>
      <c r="JN17" s="339" t="s">
        <v>121</v>
      </c>
    </row>
    <row r="18" spans="6:291" ht="15.75" thickBot="1">
      <c r="F18" s="447">
        <f>(D16/E16)</f>
        <v>0.24617012375749983</v>
      </c>
      <c r="BP18" s="2"/>
      <c r="BQ18" s="2"/>
      <c r="BR18" s="62" t="s">
        <v>109</v>
      </c>
      <c r="BS18" s="61"/>
      <c r="BT18" s="62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2" t="s">
        <v>109</v>
      </c>
      <c r="CF18" s="62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2" t="s">
        <v>92</v>
      </c>
      <c r="CS18" s="61"/>
      <c r="CT18" s="61"/>
      <c r="CU18" s="61"/>
      <c r="CV18" s="62"/>
      <c r="CW18" s="61"/>
      <c r="CX18" s="61"/>
      <c r="CY18" s="61"/>
      <c r="CZ18" s="61"/>
      <c r="DA18" s="61"/>
      <c r="DB18" s="61"/>
      <c r="DC18" s="61"/>
      <c r="DD18" s="62"/>
      <c r="DE18" s="62" t="s">
        <v>92</v>
      </c>
      <c r="DF18" s="62"/>
      <c r="DG18" s="62" t="s">
        <v>92</v>
      </c>
      <c r="DH18" s="62"/>
      <c r="DI18" s="62" t="s">
        <v>92</v>
      </c>
      <c r="DJ18" s="62"/>
      <c r="DK18" s="62" t="s">
        <v>92</v>
      </c>
      <c r="DL18" s="62"/>
      <c r="DM18" s="62" t="s">
        <v>92</v>
      </c>
      <c r="DN18" s="62"/>
      <c r="DO18" s="62" t="s">
        <v>92</v>
      </c>
      <c r="DP18" s="62"/>
      <c r="DQ18" s="62" t="s">
        <v>92</v>
      </c>
      <c r="DR18" s="62"/>
      <c r="DS18" s="62" t="s">
        <v>92</v>
      </c>
      <c r="DT18" s="62"/>
      <c r="DU18" s="62" t="s">
        <v>92</v>
      </c>
      <c r="DV18" s="62"/>
      <c r="DW18" s="62" t="s">
        <v>92</v>
      </c>
      <c r="DX18" s="62"/>
      <c r="DY18" s="62" t="s">
        <v>92</v>
      </c>
      <c r="EC18" s="2"/>
      <c r="ED18" s="2"/>
      <c r="EE18" s="62" t="s">
        <v>129</v>
      </c>
      <c r="EF18" s="61"/>
      <c r="EG18" s="62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2" t="s">
        <v>109</v>
      </c>
      <c r="ES18" s="62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 t="s">
        <v>109</v>
      </c>
      <c r="FF18" s="61"/>
      <c r="FG18" s="61"/>
      <c r="FH18" s="61"/>
      <c r="FI18" s="62"/>
      <c r="FJ18" s="61"/>
      <c r="FK18" s="61"/>
      <c r="FL18" s="61"/>
      <c r="FM18" s="61"/>
      <c r="FN18" s="61"/>
      <c r="FO18" s="61"/>
      <c r="FP18" s="61"/>
      <c r="FQ18" s="62"/>
      <c r="FR18" s="62" t="s">
        <v>109</v>
      </c>
      <c r="GS18" s="292"/>
      <c r="GT18" s="370"/>
      <c r="GU18" s="371"/>
      <c r="GV18" s="370"/>
      <c r="GW18" s="371"/>
      <c r="GX18" s="371" t="s">
        <v>108</v>
      </c>
      <c r="GY18" s="371"/>
      <c r="GZ18" s="371"/>
      <c r="HA18" s="371"/>
      <c r="HB18" s="371"/>
      <c r="HC18" s="371"/>
      <c r="HF18" s="292"/>
      <c r="HG18" s="373"/>
      <c r="HH18" s="374"/>
      <c r="HI18" s="373"/>
      <c r="HJ18" s="374"/>
      <c r="HK18" s="374" t="s">
        <v>108</v>
      </c>
      <c r="HL18" s="374"/>
      <c r="HM18" s="374"/>
      <c r="HN18" s="374"/>
      <c r="HO18" s="374"/>
      <c r="HP18" s="374"/>
      <c r="HS18" s="292"/>
      <c r="HT18" s="370"/>
      <c r="HU18" s="371"/>
      <c r="HV18" s="370"/>
      <c r="HW18" s="371"/>
      <c r="HX18" s="371" t="s">
        <v>108</v>
      </c>
      <c r="HY18" s="371"/>
      <c r="HZ18" s="371"/>
      <c r="IA18" s="371"/>
      <c r="IB18" s="371"/>
      <c r="IC18" s="371"/>
      <c r="IM18" s="292"/>
      <c r="IN18" s="370"/>
      <c r="IO18" s="371"/>
      <c r="IP18" s="370"/>
      <c r="IQ18" s="371"/>
      <c r="IR18" s="371" t="s">
        <v>108</v>
      </c>
      <c r="IS18" s="371"/>
      <c r="IT18" s="371"/>
      <c r="IU18" s="371"/>
      <c r="IV18" s="371"/>
      <c r="IW18" s="371"/>
      <c r="IZ18" s="292"/>
      <c r="JA18" s="370"/>
      <c r="JB18" s="371"/>
      <c r="JC18" s="370"/>
      <c r="JD18" s="371"/>
      <c r="JE18" s="371" t="s">
        <v>108</v>
      </c>
      <c r="JF18" s="371"/>
      <c r="JG18" s="371"/>
      <c r="JH18" s="371"/>
      <c r="JI18" s="371"/>
      <c r="JJ18" s="371"/>
      <c r="JM18" s="292"/>
      <c r="JN18" s="370"/>
      <c r="JO18" s="371"/>
      <c r="JP18" s="370"/>
      <c r="JQ18" s="371"/>
      <c r="JR18" s="371" t="s">
        <v>108</v>
      </c>
      <c r="JS18" s="371"/>
      <c r="JT18" s="371"/>
      <c r="JU18" s="371"/>
      <c r="JV18" s="371"/>
      <c r="JW18" s="371"/>
      <c r="KC18" s="2"/>
      <c r="KD18" s="2"/>
      <c r="KE18" s="339"/>
    </row>
    <row r="19" spans="6:291">
      <c r="AZ19" s="365"/>
      <c r="BA19" s="339" t="s">
        <v>121</v>
      </c>
      <c r="BB19" s="365" t="s">
        <v>3</v>
      </c>
      <c r="BC19" s="365" t="s">
        <v>120</v>
      </c>
      <c r="BD19" s="262" t="s">
        <v>118</v>
      </c>
      <c r="BE19" s="262" t="s">
        <v>119</v>
      </c>
      <c r="BF19" s="440" t="s">
        <v>0</v>
      </c>
      <c r="BG19" s="262" t="s">
        <v>126</v>
      </c>
      <c r="BH19" s="262"/>
      <c r="BI19" s="262"/>
      <c r="BJ19" s="262"/>
      <c r="BK19" s="262"/>
      <c r="BL19" s="262"/>
      <c r="BM19" s="262"/>
      <c r="BN19" s="2"/>
      <c r="BO19" s="2"/>
      <c r="BP19" s="342">
        <v>10</v>
      </c>
      <c r="BQ19" s="342">
        <v>20</v>
      </c>
      <c r="BR19" s="342">
        <v>30</v>
      </c>
      <c r="BS19" s="343">
        <v>40</v>
      </c>
      <c r="BT19" s="344">
        <v>50</v>
      </c>
      <c r="BU19" s="345">
        <v>60</v>
      </c>
      <c r="BV19" s="342">
        <v>70</v>
      </c>
      <c r="BW19" s="342">
        <v>80</v>
      </c>
      <c r="BX19" s="343">
        <v>90</v>
      </c>
      <c r="BY19" s="2"/>
      <c r="BZ19" s="2"/>
      <c r="CA19" s="305">
        <v>100</v>
      </c>
      <c r="CB19" s="342">
        <v>110</v>
      </c>
      <c r="CC19" s="342">
        <v>120</v>
      </c>
      <c r="CD19" s="342">
        <v>130</v>
      </c>
      <c r="CE19" s="343">
        <v>140</v>
      </c>
      <c r="CF19" s="344">
        <v>150</v>
      </c>
      <c r="CG19" s="345">
        <v>160</v>
      </c>
      <c r="CH19" s="342">
        <v>170</v>
      </c>
      <c r="CI19" s="342">
        <v>180</v>
      </c>
      <c r="CJ19" s="343">
        <v>190</v>
      </c>
      <c r="CK19" s="305">
        <v>200</v>
      </c>
      <c r="CL19" s="342">
        <v>210</v>
      </c>
      <c r="CM19" s="342">
        <v>220</v>
      </c>
      <c r="CN19" s="342">
        <v>230</v>
      </c>
      <c r="CO19" s="343">
        <v>240</v>
      </c>
      <c r="CP19" s="344">
        <v>250</v>
      </c>
      <c r="CQ19" s="345">
        <v>260</v>
      </c>
      <c r="CR19" s="342">
        <v>270</v>
      </c>
      <c r="CS19" s="342">
        <v>280</v>
      </c>
      <c r="CT19" s="343">
        <v>290</v>
      </c>
      <c r="CU19" s="305">
        <v>300</v>
      </c>
      <c r="CV19" s="342">
        <v>310</v>
      </c>
      <c r="CW19" s="342">
        <v>320</v>
      </c>
      <c r="CX19" s="342">
        <v>330</v>
      </c>
      <c r="CY19" s="343">
        <v>340</v>
      </c>
      <c r="CZ19" s="344">
        <v>350</v>
      </c>
      <c r="DA19" s="345">
        <v>360</v>
      </c>
      <c r="DB19" s="342">
        <v>370</v>
      </c>
      <c r="DC19" s="342">
        <v>380</v>
      </c>
      <c r="DD19" s="343">
        <v>390</v>
      </c>
      <c r="DE19" s="363">
        <v>400</v>
      </c>
      <c r="DF19" s="342">
        <v>410</v>
      </c>
      <c r="DG19" s="342">
        <v>420</v>
      </c>
      <c r="DH19" s="342">
        <v>430</v>
      </c>
      <c r="DI19" s="343">
        <v>440</v>
      </c>
      <c r="DJ19" s="344">
        <v>450</v>
      </c>
      <c r="DK19" s="345">
        <v>460</v>
      </c>
      <c r="DL19" s="342">
        <v>470</v>
      </c>
      <c r="DM19" s="342">
        <v>480</v>
      </c>
      <c r="DN19" s="343">
        <v>490</v>
      </c>
      <c r="DO19" s="363">
        <v>500</v>
      </c>
      <c r="DP19" s="342">
        <v>510</v>
      </c>
      <c r="DQ19" s="342">
        <v>520</v>
      </c>
      <c r="DR19" s="342">
        <v>530</v>
      </c>
      <c r="DS19" s="343">
        <v>540</v>
      </c>
      <c r="DT19" s="344">
        <v>550</v>
      </c>
      <c r="DU19" s="345">
        <v>560</v>
      </c>
      <c r="DV19" s="342">
        <v>570</v>
      </c>
      <c r="DW19" s="342">
        <v>580</v>
      </c>
      <c r="DX19" s="342">
        <v>590</v>
      </c>
      <c r="DY19" s="342">
        <v>600</v>
      </c>
      <c r="DZ19" s="262"/>
      <c r="EA19" s="262"/>
      <c r="EB19" s="262"/>
      <c r="EC19" s="262"/>
      <c r="ED19" s="262"/>
      <c r="EE19" s="342">
        <v>10</v>
      </c>
      <c r="EF19" s="342">
        <v>20</v>
      </c>
      <c r="EG19" s="342">
        <v>30</v>
      </c>
      <c r="EH19" s="343">
        <v>40</v>
      </c>
      <c r="EI19" s="344">
        <v>50</v>
      </c>
      <c r="EJ19" s="345">
        <v>60</v>
      </c>
      <c r="EK19" s="342">
        <v>70</v>
      </c>
      <c r="EL19" s="342">
        <v>80</v>
      </c>
      <c r="EM19" s="343">
        <v>90</v>
      </c>
      <c r="EN19" s="262"/>
      <c r="EO19" s="262"/>
      <c r="EP19" s="305">
        <v>100</v>
      </c>
      <c r="EQ19" s="342">
        <v>110</v>
      </c>
      <c r="ER19" s="342">
        <v>120</v>
      </c>
      <c r="ES19" s="342">
        <v>130</v>
      </c>
      <c r="ET19" s="343">
        <v>140</v>
      </c>
      <c r="EU19" s="346">
        <v>150</v>
      </c>
      <c r="EV19" s="345">
        <v>160</v>
      </c>
      <c r="EW19" s="342">
        <v>170</v>
      </c>
      <c r="EX19" s="342">
        <v>180</v>
      </c>
      <c r="EY19" s="343">
        <v>190</v>
      </c>
      <c r="EZ19" s="305">
        <v>200</v>
      </c>
      <c r="FA19" s="342">
        <v>210</v>
      </c>
      <c r="FB19" s="342">
        <v>220</v>
      </c>
      <c r="FC19" s="342">
        <v>230</v>
      </c>
      <c r="FD19" s="343">
        <v>240</v>
      </c>
      <c r="FE19" s="346">
        <v>250</v>
      </c>
      <c r="FF19" s="345">
        <v>260</v>
      </c>
      <c r="FG19" s="342">
        <v>270</v>
      </c>
      <c r="FH19" s="342">
        <v>280</v>
      </c>
      <c r="FI19" s="343">
        <v>290</v>
      </c>
      <c r="FJ19" s="305">
        <v>300</v>
      </c>
      <c r="FK19" s="342">
        <v>310</v>
      </c>
      <c r="FL19" s="342">
        <v>320</v>
      </c>
      <c r="FM19" s="342">
        <v>330</v>
      </c>
      <c r="FN19" s="343">
        <v>340</v>
      </c>
      <c r="FO19" s="346">
        <v>350</v>
      </c>
      <c r="FP19" s="345">
        <v>360</v>
      </c>
      <c r="FQ19" s="342">
        <v>370</v>
      </c>
      <c r="FR19" s="342">
        <v>380</v>
      </c>
      <c r="FS19" s="342">
        <v>390</v>
      </c>
      <c r="FT19" s="342">
        <v>400</v>
      </c>
      <c r="FU19" s="342">
        <v>410</v>
      </c>
      <c r="FV19" s="342">
        <v>420</v>
      </c>
      <c r="FW19" s="342">
        <v>430</v>
      </c>
      <c r="FX19" s="342">
        <v>440</v>
      </c>
      <c r="FY19" s="342">
        <v>450</v>
      </c>
      <c r="FZ19" s="342">
        <v>460</v>
      </c>
      <c r="GA19" s="342">
        <v>470</v>
      </c>
      <c r="GB19" s="342">
        <v>480</v>
      </c>
      <c r="GC19" s="342">
        <v>490</v>
      </c>
      <c r="GD19" s="342">
        <v>500</v>
      </c>
      <c r="GE19" s="342">
        <v>510</v>
      </c>
      <c r="GF19" s="342">
        <v>520</v>
      </c>
      <c r="GG19" s="342">
        <v>530</v>
      </c>
      <c r="GH19" s="342">
        <v>540</v>
      </c>
      <c r="GI19" s="342">
        <v>550</v>
      </c>
      <c r="GJ19" s="342">
        <v>560</v>
      </c>
      <c r="GK19" s="342">
        <v>570</v>
      </c>
      <c r="GL19" s="342">
        <v>580</v>
      </c>
      <c r="GM19" s="342">
        <v>590</v>
      </c>
      <c r="GN19" s="342">
        <v>600</v>
      </c>
      <c r="GO19" s="262"/>
      <c r="GP19" s="262"/>
      <c r="GQ19" s="262"/>
      <c r="GR19" s="262"/>
      <c r="GS19" s="262"/>
      <c r="GT19" s="372">
        <v>0.1</v>
      </c>
      <c r="GU19" s="372">
        <v>0.2</v>
      </c>
      <c r="GV19" s="372">
        <v>0.3</v>
      </c>
      <c r="GW19" s="372">
        <v>0.4</v>
      </c>
      <c r="GX19" s="372">
        <v>0.5</v>
      </c>
      <c r="GY19" s="372">
        <v>0.6</v>
      </c>
      <c r="GZ19" s="372">
        <v>0.7</v>
      </c>
      <c r="HA19" s="372">
        <v>0.8</v>
      </c>
      <c r="HB19" s="372">
        <v>0.9</v>
      </c>
      <c r="HC19" s="372">
        <v>1</v>
      </c>
      <c r="HD19" s="262"/>
      <c r="HE19" s="262"/>
      <c r="HF19" s="262"/>
      <c r="HG19" s="375">
        <v>0.1</v>
      </c>
      <c r="HH19" s="375">
        <v>0.2</v>
      </c>
      <c r="HI19" s="375">
        <v>0.3</v>
      </c>
      <c r="HJ19" s="375">
        <v>0.4</v>
      </c>
      <c r="HK19" s="375">
        <v>0.5</v>
      </c>
      <c r="HL19" s="375">
        <v>0.6</v>
      </c>
      <c r="HM19" s="375">
        <v>0.7</v>
      </c>
      <c r="HN19" s="375">
        <v>0.8</v>
      </c>
      <c r="HO19" s="375">
        <v>0.9</v>
      </c>
      <c r="HP19" s="375">
        <v>1</v>
      </c>
      <c r="HQ19" s="262"/>
      <c r="HR19" s="262"/>
      <c r="HS19" s="262"/>
      <c r="HT19" s="372">
        <v>0.1</v>
      </c>
      <c r="HU19" s="372">
        <v>0.2</v>
      </c>
      <c r="HV19" s="372">
        <v>0.3</v>
      </c>
      <c r="HW19" s="372">
        <v>0.4</v>
      </c>
      <c r="HX19" s="372">
        <v>0.5</v>
      </c>
      <c r="HY19" s="372">
        <v>0.6</v>
      </c>
      <c r="HZ19" s="372">
        <v>0.7</v>
      </c>
      <c r="IA19" s="372">
        <v>0.8</v>
      </c>
      <c r="IB19" s="372">
        <v>0.9</v>
      </c>
      <c r="IC19" s="372">
        <v>1</v>
      </c>
      <c r="ID19" s="262"/>
      <c r="IK19" s="262"/>
      <c r="IL19" s="262"/>
      <c r="IM19" s="262"/>
      <c r="IN19" s="372">
        <v>0.1</v>
      </c>
      <c r="IO19" s="372">
        <v>0.2</v>
      </c>
      <c r="IP19" s="372">
        <v>0.3</v>
      </c>
      <c r="IQ19" s="372">
        <v>0.4</v>
      </c>
      <c r="IR19" s="372">
        <v>0.5</v>
      </c>
      <c r="IS19" s="372">
        <v>0.6</v>
      </c>
      <c r="IT19" s="372">
        <v>0.7</v>
      </c>
      <c r="IU19" s="372">
        <v>0.8</v>
      </c>
      <c r="IV19" s="372">
        <v>0.9</v>
      </c>
      <c r="IW19" s="372">
        <v>1</v>
      </c>
      <c r="IX19" s="262"/>
      <c r="IY19" s="262"/>
      <c r="IZ19" s="262"/>
      <c r="JA19" s="372">
        <v>0.1</v>
      </c>
      <c r="JB19" s="372">
        <v>0.2</v>
      </c>
      <c r="JC19" s="372">
        <v>0.3</v>
      </c>
      <c r="JD19" s="372">
        <v>0.4</v>
      </c>
      <c r="JE19" s="372">
        <v>0.5</v>
      </c>
      <c r="JF19" s="372">
        <v>0.6</v>
      </c>
      <c r="JG19" s="372">
        <v>0.7</v>
      </c>
      <c r="JH19" s="372">
        <v>0.8</v>
      </c>
      <c r="JI19" s="372">
        <v>0.9</v>
      </c>
      <c r="JJ19" s="372">
        <v>1</v>
      </c>
      <c r="JL19" s="262"/>
      <c r="JM19" s="262"/>
      <c r="JN19" s="372">
        <v>0.1</v>
      </c>
      <c r="JO19" s="372">
        <v>0.2</v>
      </c>
      <c r="JP19" s="372">
        <v>0.3</v>
      </c>
      <c r="JQ19" s="372">
        <v>0.4</v>
      </c>
      <c r="JR19" s="372">
        <v>0.5</v>
      </c>
      <c r="JS19" s="372">
        <v>0.6</v>
      </c>
      <c r="JT19" s="372">
        <v>0.7</v>
      </c>
      <c r="JU19" s="372">
        <v>0.8</v>
      </c>
      <c r="JV19" s="372">
        <v>0.9</v>
      </c>
      <c r="JW19" s="372">
        <v>1</v>
      </c>
    </row>
    <row r="20" spans="6:291">
      <c r="AW20" s="485" t="s">
        <v>151</v>
      </c>
      <c r="AZ20" s="292"/>
      <c r="BA20" s="370"/>
      <c r="BB20" s="370"/>
      <c r="BC20" s="370"/>
      <c r="BE20" s="2"/>
      <c r="BF20" s="2"/>
      <c r="BG20" s="2"/>
      <c r="BJ20" t="s">
        <v>116</v>
      </c>
      <c r="BL20" t="s">
        <v>117</v>
      </c>
      <c r="BN20" s="63"/>
      <c r="BO20" s="291">
        <v>0</v>
      </c>
      <c r="BP20" s="297">
        <f>(EE20*$T119*SQRT($W119)-BP$19)*-1</f>
        <v>1.8975863678605265E-5</v>
      </c>
      <c r="BQ20" s="297">
        <f t="shared" ref="BQ20:BX20" si="0">(EF20*$T119*SQRT($W119)-BQ$19)*-1</f>
        <v>3.795172735721053E-5</v>
      </c>
      <c r="BR20" s="297">
        <f t="shared" si="0"/>
        <v>5.6927599132450268E-5</v>
      </c>
      <c r="BS20" s="300">
        <f t="shared" si="0"/>
        <v>7.5903460782456023E-5</v>
      </c>
      <c r="BT20" s="312">
        <f t="shared" si="0"/>
        <v>9.4879328102592808E-5</v>
      </c>
      <c r="BU20" s="307">
        <f t="shared" si="0"/>
        <v>1.1385519017181878E-4</v>
      </c>
      <c r="BV20" s="297">
        <f t="shared" si="0"/>
        <v>1.3283105616324065E-4</v>
      </c>
      <c r="BW20" s="297">
        <f t="shared" si="0"/>
        <v>1.5180692156491205E-4</v>
      </c>
      <c r="BX20" s="300">
        <f t="shared" si="0"/>
        <v>1.7078278929716362E-4</v>
      </c>
      <c r="BY20" s="63"/>
      <c r="BZ20" s="291">
        <v>0</v>
      </c>
      <c r="CA20" s="417">
        <f>(EP20*$T119*SQRT($W119)-CA$19)*-1</f>
        <v>1.8975865378934031E-4</v>
      </c>
      <c r="CB20" s="418">
        <f t="shared" ref="CB20:DY20" si="1">(EQ20*$T119*SQRT($W119)-CB$19)*-1</f>
        <v>2.0873451812519761E-4</v>
      </c>
      <c r="CC20" s="418">
        <f t="shared" si="1"/>
        <v>2.2771038437952029E-4</v>
      </c>
      <c r="CD20" s="418">
        <f t="shared" si="1"/>
        <v>2.466862502501499E-4</v>
      </c>
      <c r="CE20" s="419">
        <f t="shared" si="1"/>
        <v>2.6566211406020557E-4</v>
      </c>
      <c r="CF20" s="420">
        <f t="shared" si="1"/>
        <v>2.8463797949029868E-4</v>
      </c>
      <c r="CG20" s="421">
        <f t="shared" si="1"/>
        <v>3.036138446645964E-4</v>
      </c>
      <c r="CH20" s="418">
        <f t="shared" si="1"/>
        <v>3.2258971108944934E-4</v>
      </c>
      <c r="CI20" s="418">
        <f t="shared" si="1"/>
        <v>3.4156557592268655E-4</v>
      </c>
      <c r="CJ20" s="419">
        <f t="shared" si="1"/>
        <v>3.6054144183594872E-4</v>
      </c>
      <c r="CK20" s="417">
        <f t="shared" si="1"/>
        <v>3.7951730635654712E-4</v>
      </c>
      <c r="CL20" s="418">
        <f t="shared" si="1"/>
        <v>3.9849317195717049E-4</v>
      </c>
      <c r="CM20" s="418">
        <f t="shared" si="1"/>
        <v>4.1746903735884189E-4</v>
      </c>
      <c r="CN20" s="418">
        <f t="shared" si="1"/>
        <v>4.3644490261840474E-4</v>
      </c>
      <c r="CO20" s="419">
        <f t="shared" si="1"/>
        <v>4.5542076776428075E-4</v>
      </c>
      <c r="CP20" s="420">
        <f t="shared" si="1"/>
        <v>4.7439663376280805E-4</v>
      </c>
      <c r="CQ20" s="421">
        <f t="shared" si="1"/>
        <v>4.9337249862446697E-4</v>
      </c>
      <c r="CR20" s="418">
        <f t="shared" si="1"/>
        <v>5.1234836433877717E-4</v>
      </c>
      <c r="CS20" s="418">
        <f t="shared" si="1"/>
        <v>5.3132422897306242E-4</v>
      </c>
      <c r="CT20" s="419">
        <f t="shared" si="1"/>
        <v>5.5030009445999895E-4</v>
      </c>
      <c r="CU20" s="417">
        <f t="shared" si="1"/>
        <v>5.6927595977640522E-4</v>
      </c>
      <c r="CV20" s="418">
        <f t="shared" si="1"/>
        <v>5.8825182497912465E-4</v>
      </c>
      <c r="CW20" s="418">
        <f t="shared" si="1"/>
        <v>6.0722769086396511E-4</v>
      </c>
      <c r="CX20" s="418">
        <f t="shared" si="1"/>
        <v>6.2620355589615428E-4</v>
      </c>
      <c r="CY20" s="419">
        <f t="shared" si="1"/>
        <v>6.4517942155362107E-4</v>
      </c>
      <c r="CZ20" s="420">
        <f t="shared" si="1"/>
        <v>6.6415528635843657E-4</v>
      </c>
      <c r="DA20" s="421">
        <f t="shared" si="1"/>
        <v>6.831311518453731E-4</v>
      </c>
      <c r="DB20" s="418">
        <f t="shared" si="1"/>
        <v>7.0210701716177937E-4</v>
      </c>
      <c r="DC20" s="418">
        <f t="shared" si="1"/>
        <v>7.2108288242134222E-4</v>
      </c>
      <c r="DD20" s="419">
        <f t="shared" si="1"/>
        <v>7.4005874830618268E-4</v>
      </c>
      <c r="DE20" s="422">
        <f t="shared" si="1"/>
        <v>7.5903461333837186E-4</v>
      </c>
      <c r="DF20" s="418">
        <f t="shared" si="1"/>
        <v>7.7801047837056103E-4</v>
      </c>
      <c r="DG20" s="418">
        <f t="shared" si="1"/>
        <v>7.9698634391434098E-4</v>
      </c>
      <c r="DH20" s="418">
        <f t="shared" si="1"/>
        <v>8.1596220940127751E-4</v>
      </c>
      <c r="DI20" s="419">
        <f t="shared" si="1"/>
        <v>8.3493807471768378E-4</v>
      </c>
      <c r="DJ20" s="420">
        <f t="shared" si="1"/>
        <v>8.5391394003409005E-4</v>
      </c>
      <c r="DK20" s="421">
        <f t="shared" si="1"/>
        <v>8.7288980523680948E-4</v>
      </c>
      <c r="DL20" s="418">
        <f t="shared" si="1"/>
        <v>8.9186567043952891E-4</v>
      </c>
      <c r="DM20" s="418">
        <f t="shared" si="1"/>
        <v>9.1084153604015228E-4</v>
      </c>
      <c r="DN20" s="419">
        <f t="shared" si="1"/>
        <v>9.298174015270888E-4</v>
      </c>
      <c r="DO20" s="422">
        <f t="shared" si="1"/>
        <v>9.4879326650243456E-4</v>
      </c>
      <c r="DP20" s="418">
        <f t="shared" si="1"/>
        <v>9.6776913193252767E-4</v>
      </c>
      <c r="DQ20" s="418">
        <f t="shared" si="1"/>
        <v>9.8674499724893394E-4</v>
      </c>
      <c r="DR20" s="418">
        <f t="shared" si="1"/>
        <v>1.0057208625084968E-3</v>
      </c>
      <c r="DS20" s="419">
        <f t="shared" si="1"/>
        <v>1.024696728222807E-3</v>
      </c>
      <c r="DT20" s="420">
        <f t="shared" si="1"/>
        <v>1.043672593368683E-3</v>
      </c>
      <c r="DU20" s="421">
        <f t="shared" si="1"/>
        <v>1.0626484588556195E-3</v>
      </c>
      <c r="DV20" s="418">
        <f t="shared" si="1"/>
        <v>1.0816243238878087E-3</v>
      </c>
      <c r="DW20" s="418">
        <f t="shared" si="1"/>
        <v>1.1006001892610584E-3</v>
      </c>
      <c r="DX20" s="418">
        <f t="shared" si="1"/>
        <v>1.1195760546343081E-3</v>
      </c>
      <c r="DY20" s="418">
        <f t="shared" si="1"/>
        <v>1.1385519198938709E-3</v>
      </c>
      <c r="EC20" s="63"/>
      <c r="ED20" s="291">
        <v>0</v>
      </c>
      <c r="EE20" s="319">
        <f>SQRT(5*((((1/$BF22)*(((1+0.2*(EE$19/661.48)^2)^3.5)-1))+1)^(1/3.5)-1))</f>
        <v>1.5117615045052993E-2</v>
      </c>
      <c r="EF20" s="319">
        <f t="shared" ref="EF20:EM20" si="2">SQRT(5*((((1/$BF22)*(((1+0.2*(EF$19/661.48)^2)^3.5)-1))+1)^(1/3.5)-1))</f>
        <v>3.0235230090105987E-2</v>
      </c>
      <c r="EG20" s="319">
        <f t="shared" si="2"/>
        <v>4.5352845135146737E-2</v>
      </c>
      <c r="EH20" s="319">
        <f t="shared" si="2"/>
        <v>6.0470460180202794E-2</v>
      </c>
      <c r="EI20" s="319">
        <f t="shared" si="2"/>
        <v>7.5588075225250281E-2</v>
      </c>
      <c r="EJ20" s="319">
        <f t="shared" si="2"/>
        <v>9.0705690270305714E-2</v>
      </c>
      <c r="EK20" s="319">
        <f t="shared" si="2"/>
        <v>0.10582330531535521</v>
      </c>
      <c r="EL20" s="319">
        <f t="shared" si="2"/>
        <v>0.12094092036040559</v>
      </c>
      <c r="EM20" s="319">
        <f t="shared" si="2"/>
        <v>0.13605853540545246</v>
      </c>
      <c r="EN20" s="63"/>
      <c r="EO20" s="291">
        <v>0</v>
      </c>
      <c r="EP20" s="323">
        <f>SQRT(5*((((1/$BF22)*(((1+0.2*(EP$19/661.48)^2)^3.5)-1))+1)^(1/3.5)-1))</f>
        <v>0.15117615045050423</v>
      </c>
      <c r="EQ20" s="319">
        <f t="shared" ref="EQ20:GN20" si="3">SQRT(5*((((1/$BF22)*(((1+0.2*(EQ$19/661.48)^2)^3.5)-1))+1)^(1/3.5)-1))</f>
        <v>0.16629376549555622</v>
      </c>
      <c r="ER20" s="319">
        <f t="shared" si="3"/>
        <v>0.18141138054060532</v>
      </c>
      <c r="ES20" s="319">
        <f t="shared" si="3"/>
        <v>0.19652899558565501</v>
      </c>
      <c r="ET20" s="320">
        <f t="shared" si="3"/>
        <v>0.2116466106307078</v>
      </c>
      <c r="EU20" s="321">
        <f t="shared" si="3"/>
        <v>0.22676422567575816</v>
      </c>
      <c r="EV20" s="322">
        <f t="shared" si="3"/>
        <v>0.24188184072080887</v>
      </c>
      <c r="EW20" s="319">
        <f t="shared" si="3"/>
        <v>0.2569994557658577</v>
      </c>
      <c r="EX20" s="319">
        <f t="shared" si="3"/>
        <v>0.27211707081090897</v>
      </c>
      <c r="EY20" s="320">
        <f t="shared" si="3"/>
        <v>0.28723468585595857</v>
      </c>
      <c r="EZ20" s="323">
        <f t="shared" si="3"/>
        <v>0.30235230090101028</v>
      </c>
      <c r="FA20" s="319">
        <f t="shared" si="3"/>
        <v>0.31746991594606039</v>
      </c>
      <c r="FB20" s="319">
        <f t="shared" si="3"/>
        <v>0.33258753099111077</v>
      </c>
      <c r="FC20" s="319">
        <f t="shared" si="3"/>
        <v>0.34770514603616137</v>
      </c>
      <c r="FD20" s="320">
        <f t="shared" si="3"/>
        <v>0.36282276108121214</v>
      </c>
      <c r="FE20" s="321">
        <f t="shared" si="3"/>
        <v>0.37794037612626163</v>
      </c>
      <c r="FF20" s="322">
        <f t="shared" si="3"/>
        <v>0.39305799117131285</v>
      </c>
      <c r="FG20" s="319">
        <f t="shared" si="3"/>
        <v>0.40817560621636279</v>
      </c>
      <c r="FH20" s="319">
        <f t="shared" si="3"/>
        <v>0.42329322126141428</v>
      </c>
      <c r="FI20" s="320">
        <f t="shared" si="3"/>
        <v>0.4384108363064646</v>
      </c>
      <c r="FJ20" s="323">
        <f t="shared" si="3"/>
        <v>0.45352845135151509</v>
      </c>
      <c r="FK20" s="319">
        <f t="shared" si="3"/>
        <v>0.46864606639656575</v>
      </c>
      <c r="FL20" s="319">
        <f t="shared" si="3"/>
        <v>0.48376368144161547</v>
      </c>
      <c r="FM20" s="319">
        <f t="shared" si="3"/>
        <v>0.4988812964866664</v>
      </c>
      <c r="FN20" s="320">
        <f t="shared" si="3"/>
        <v>0.5139989115317164</v>
      </c>
      <c r="FO20" s="321">
        <f t="shared" si="3"/>
        <v>0.52911652657676767</v>
      </c>
      <c r="FP20" s="322">
        <f t="shared" si="3"/>
        <v>0.54423414162181794</v>
      </c>
      <c r="FQ20" s="319">
        <f t="shared" si="3"/>
        <v>0.55935175666686843</v>
      </c>
      <c r="FR20" s="319">
        <f t="shared" si="3"/>
        <v>0.57446937171191903</v>
      </c>
      <c r="FS20" s="319">
        <f t="shared" si="3"/>
        <v>0.58958698675696875</v>
      </c>
      <c r="FT20" s="319">
        <f t="shared" si="3"/>
        <v>0.60470460180201968</v>
      </c>
      <c r="FU20" s="319">
        <f t="shared" si="3"/>
        <v>0.61982221684707062</v>
      </c>
      <c r="FV20" s="319">
        <f t="shared" si="3"/>
        <v>0.63493983189212078</v>
      </c>
      <c r="FW20" s="319">
        <f t="shared" si="3"/>
        <v>0.65005744693717105</v>
      </c>
      <c r="FX20" s="319">
        <f t="shared" si="3"/>
        <v>0.66517506198222154</v>
      </c>
      <c r="FY20" s="319">
        <f t="shared" si="3"/>
        <v>0.68029267702727203</v>
      </c>
      <c r="FZ20" s="319">
        <f t="shared" si="3"/>
        <v>0.69541029207232274</v>
      </c>
      <c r="GA20" s="319">
        <f t="shared" si="3"/>
        <v>0.71052790711737346</v>
      </c>
      <c r="GB20" s="319">
        <f t="shared" si="3"/>
        <v>0.72564552216242351</v>
      </c>
      <c r="GC20" s="319">
        <f t="shared" si="3"/>
        <v>0.74076313720747378</v>
      </c>
      <c r="GD20" s="319">
        <f t="shared" si="3"/>
        <v>0.75588075225252482</v>
      </c>
      <c r="GE20" s="319">
        <f t="shared" si="3"/>
        <v>0.7709983672975752</v>
      </c>
      <c r="GF20" s="319">
        <f t="shared" si="3"/>
        <v>0.7861159823426257</v>
      </c>
      <c r="GG20" s="319">
        <f t="shared" si="3"/>
        <v>0.8012335973876763</v>
      </c>
      <c r="GH20" s="319">
        <f t="shared" si="3"/>
        <v>0.81635121243272624</v>
      </c>
      <c r="GI20" s="319">
        <f t="shared" si="3"/>
        <v>0.83146882747777706</v>
      </c>
      <c r="GJ20" s="319">
        <f t="shared" si="3"/>
        <v>0.84658644252282722</v>
      </c>
      <c r="GK20" s="319">
        <f t="shared" si="3"/>
        <v>0.86170405756787827</v>
      </c>
      <c r="GL20" s="319">
        <f t="shared" si="3"/>
        <v>0.87682167261292865</v>
      </c>
      <c r="GM20" s="319">
        <f t="shared" si="3"/>
        <v>0.89193928765797903</v>
      </c>
      <c r="GN20" s="319">
        <f t="shared" si="3"/>
        <v>0.90705690270302963</v>
      </c>
      <c r="GR20" s="348" t="s">
        <v>108</v>
      </c>
      <c r="GS20" s="368">
        <v>0</v>
      </c>
      <c r="GT20" s="366">
        <f>GT$19*VLOOKUP($GS20,$K$119:$X$185,10)</f>
        <v>66.147874478445999</v>
      </c>
      <c r="GU20" s="366">
        <f t="shared" ref="GU20:HC35" si="4">GU$19*VLOOKUP($GS20,$K$119:$X$185,10)</f>
        <v>132.295748956892</v>
      </c>
      <c r="GV20" s="366">
        <f t="shared" si="4"/>
        <v>198.443623435338</v>
      </c>
      <c r="GW20" s="366">
        <f t="shared" si="4"/>
        <v>264.591497913784</v>
      </c>
      <c r="GX20" s="366">
        <f t="shared" si="4"/>
        <v>330.73937239223</v>
      </c>
      <c r="GY20" s="366">
        <f t="shared" si="4"/>
        <v>396.88724687067599</v>
      </c>
      <c r="GZ20" s="366">
        <f t="shared" si="4"/>
        <v>463.03512134912194</v>
      </c>
      <c r="HA20" s="366">
        <f t="shared" si="4"/>
        <v>529.18299582756799</v>
      </c>
      <c r="HB20" s="366">
        <f t="shared" si="4"/>
        <v>595.33087030601405</v>
      </c>
      <c r="HC20" s="366">
        <f t="shared" si="4"/>
        <v>661.47874478445999</v>
      </c>
      <c r="HE20" s="348" t="s">
        <v>108</v>
      </c>
      <c r="HF20" s="368">
        <v>0</v>
      </c>
      <c r="HG20" s="318">
        <f>SQRT(VLOOKUP($HF20,$K$119:$X$185,13))</f>
        <v>1</v>
      </c>
      <c r="HH20" s="318">
        <f t="shared" ref="HH20:HP35" si="5">SQRT(VLOOKUP($HF20,$K$119:$X$185,13))</f>
        <v>1</v>
      </c>
      <c r="HI20" s="318">
        <f t="shared" si="5"/>
        <v>1</v>
      </c>
      <c r="HJ20" s="318">
        <f t="shared" si="5"/>
        <v>1</v>
      </c>
      <c r="HK20" s="318">
        <f t="shared" si="5"/>
        <v>1</v>
      </c>
      <c r="HL20" s="318">
        <f t="shared" si="5"/>
        <v>1</v>
      </c>
      <c r="HM20" s="318">
        <f t="shared" si="5"/>
        <v>1</v>
      </c>
      <c r="HN20" s="318">
        <f t="shared" si="5"/>
        <v>1</v>
      </c>
      <c r="HO20" s="318">
        <f t="shared" si="5"/>
        <v>1</v>
      </c>
      <c r="HP20" s="318">
        <f t="shared" si="5"/>
        <v>1</v>
      </c>
      <c r="HR20" s="348" t="s">
        <v>108</v>
      </c>
      <c r="HS20" s="368">
        <v>0</v>
      </c>
      <c r="HT20" s="366">
        <f>HG20*GT20</f>
        <v>66.147874478445999</v>
      </c>
      <c r="HU20" s="366">
        <f t="shared" ref="HU20:IC48" si="6">HH20*GU20</f>
        <v>132.295748956892</v>
      </c>
      <c r="HV20" s="366">
        <f t="shared" si="6"/>
        <v>198.443623435338</v>
      </c>
      <c r="HW20" s="366">
        <f t="shared" si="6"/>
        <v>264.591497913784</v>
      </c>
      <c r="HX20" s="366">
        <f t="shared" si="6"/>
        <v>330.73937239223</v>
      </c>
      <c r="HY20" s="366">
        <f t="shared" si="6"/>
        <v>396.88724687067599</v>
      </c>
      <c r="HZ20" s="366">
        <f t="shared" si="6"/>
        <v>463.03512134912194</v>
      </c>
      <c r="IA20" s="366">
        <f t="shared" si="6"/>
        <v>529.18299582756799</v>
      </c>
      <c r="IB20" s="366">
        <f t="shared" si="6"/>
        <v>595.33087030601405</v>
      </c>
      <c r="IC20" s="366">
        <f t="shared" si="6"/>
        <v>661.47874478445999</v>
      </c>
      <c r="IL20" s="348" t="s">
        <v>12</v>
      </c>
      <c r="IM20" s="368">
        <v>0</v>
      </c>
      <c r="IN20" s="366">
        <f t="shared" ref="IN20:IN51" si="7">VLOOKUP($IM20,$K$119:$X$185,5)*100*(((((((0.4*VLOOKUP($IM20,$K$119:$X$185,6)*(GT20*kt_→_m_s)^2)/(2*1.4*VLOOKUP($IM20,$K$119:$X$185,5)*100))+1)^3.5)-1)))</f>
        <v>711.05027450175726</v>
      </c>
      <c r="IO20" s="366">
        <f t="shared" ref="IO20:IO51" si="8">VLOOKUP($IM20,$K$119:$X$185,5)*100*(((((((0.4*VLOOKUP($IM20,$K$119:$X$185,6)*(GU20*kt_→_m_s)^2)/(2*1.4*VLOOKUP($IM20,$K$119:$X$185,5)*100))+1)^3.5)-1)))</f>
        <v>2865.5858697267122</v>
      </c>
      <c r="IP20" s="366">
        <f t="shared" ref="IP20:IP51" si="9">VLOOKUP($IM20,$K$119:$X$185,5)*100*(((((((0.4*VLOOKUP($IM20,$K$119:$X$185,6)*(GV20*kt_→_m_s)^2)/(2*1.4*VLOOKUP($IM20,$K$119:$X$185,5)*100))+1)^3.5)-1)))</f>
        <v>6528.4016787263508</v>
      </c>
      <c r="IQ20" s="366">
        <f t="shared" ref="IQ20:IQ51" si="10">VLOOKUP($IM20,$K$119:$X$185,5)*100*(((((((0.4*VLOOKUP($IM20,$K$119:$X$185,6)*(GW20*kt_→_m_s)^2)/(2*1.4*VLOOKUP($IM20,$K$119:$X$185,5)*100))+1)^3.5)-1)))</f>
        <v>11809.633333374033</v>
      </c>
      <c r="IR20" s="366">
        <f t="shared" ref="IR20:IR51" si="11">VLOOKUP($IM20,$K$119:$X$185,5)*100*(((((((0.4*VLOOKUP($IM20,$K$119:$X$185,6)*(GX20*kt_→_m_s)^2)/(2*1.4*VLOOKUP($IM20,$K$119:$X$185,5)*100))+1)^3.5)-1)))</f>
        <v>18868.004356338563</v>
      </c>
      <c r="IS20" s="366">
        <f t="shared" ref="IS20:IS51" si="12">VLOOKUP($IM20,$K$119:$X$185,5)*100*(((((((0.4*VLOOKUP($IM20,$K$119:$X$185,6)*(GY20*kt_→_m_s)^2)/(2*1.4*VLOOKUP($IM20,$K$119:$X$185,5)*100))+1)^3.5)-1)))</f>
        <v>27915.433493802127</v>
      </c>
      <c r="IT20" s="366">
        <f t="shared" ref="IT20:IT51" si="13">VLOOKUP($IM20,$K$119:$X$185,5)*100*(((((((0.4*VLOOKUP($IM20,$K$119:$X$185,6)*(GZ20*kt_→_m_s)^2)/(2*1.4*VLOOKUP($IM20,$K$119:$X$185,5)*100))+1)^3.5)-1)))</f>
        <v>39223.062292380047</v>
      </c>
      <c r="IU20" s="366">
        <f t="shared" ref="IU20:IU51" si="14">VLOOKUP($IM20,$K$119:$X$185,5)*100*(((((((0.4*VLOOKUP($IM20,$K$119:$X$185,6)*(HA20*kt_→_m_s)^2)/(2*1.4*VLOOKUP($IM20,$K$119:$X$185,5)*100))+1)^3.5)-1)))</f>
        <v>53128.778436131688</v>
      </c>
      <c r="IV20" s="366">
        <f t="shared" ref="IV20:IV51" si="15">VLOOKUP($IM20,$K$119:$X$185,5)*100*(((((((0.4*VLOOKUP($IM20,$K$119:$X$185,6)*(HB20*kt_→_m_s)^2)/(2*1.4*VLOOKUP($IM20,$K$119:$X$185,5)*100))+1)^3.5)-1)))</f>
        <v>70046.324670843314</v>
      </c>
      <c r="IW20" s="366">
        <f t="shared" ref="IW20:IW51" si="16">VLOOKUP($IM20,$K$119:$X$185,5)*100*(((((((0.4*VLOOKUP($IM20,$K$119:$X$185,6)*(HC20*kt_→_m_s)^2)/(2*1.4*VLOOKUP($IM20,$K$119:$X$185,5)*100))+1)^3.5)-1)))</f>
        <v>90476.096195251652</v>
      </c>
      <c r="IY20" s="348" t="s">
        <v>12</v>
      </c>
      <c r="IZ20" s="368">
        <v>0</v>
      </c>
      <c r="JA20" s="366">
        <f>SQRT(((2*1.4*100*pN)/(0.4*ρN))*((((IN20/(100*pN))+1)^(0.4/1.4))-1))*m_s_→_kt</f>
        <v>66.147874529199683</v>
      </c>
      <c r="JB20" s="366">
        <f t="shared" ref="JA20:JJ45" si="17">SQRT(((2*1.4*100*pN)/(0.4*ρN))*((((IO20/(100*pN))+1)^(0.4/1.4))-1))*m_s_→_kt</f>
        <v>132.29574905839937</v>
      </c>
      <c r="JC20" s="366">
        <f t="shared" si="17"/>
        <v>198.44362358759906</v>
      </c>
      <c r="JD20" s="366">
        <f t="shared" si="17"/>
        <v>264.59149811679782</v>
      </c>
      <c r="JE20" s="366">
        <f t="shared" si="17"/>
        <v>330.73937264599772</v>
      </c>
      <c r="JF20" s="366">
        <f t="shared" si="17"/>
        <v>396.88724717519693</v>
      </c>
      <c r="JG20" s="366">
        <f t="shared" si="17"/>
        <v>463.03512170439677</v>
      </c>
      <c r="JH20" s="366">
        <f t="shared" si="17"/>
        <v>529.18299623359621</v>
      </c>
      <c r="JI20" s="366">
        <f t="shared" si="17"/>
        <v>595.33087076279594</v>
      </c>
      <c r="JJ20" s="366">
        <f t="shared" si="17"/>
        <v>661.4787452919951</v>
      </c>
      <c r="JL20" s="348" t="s">
        <v>12</v>
      </c>
      <c r="JM20" s="368">
        <v>0</v>
      </c>
      <c r="JN20" s="297">
        <f t="shared" ref="JN20:JW45" si="18">(HT20-JA20)*-1</f>
        <v>5.0753683922266646E-8</v>
      </c>
      <c r="JO20" s="297">
        <f t="shared" si="18"/>
        <v>1.0150736784453329E-7</v>
      </c>
      <c r="JP20" s="297">
        <f t="shared" si="18"/>
        <v>1.5226106597765465E-7</v>
      </c>
      <c r="JQ20" s="297">
        <f t="shared" si="18"/>
        <v>2.0301382619436481E-7</v>
      </c>
      <c r="JR20" s="297">
        <f t="shared" si="18"/>
        <v>2.5376772327945218E-7</v>
      </c>
      <c r="JS20" s="297">
        <f t="shared" si="18"/>
        <v>3.0452093824351323E-7</v>
      </c>
      <c r="JT20" s="297">
        <f t="shared" si="18"/>
        <v>3.552748353286006E-7</v>
      </c>
      <c r="JU20" s="297">
        <f t="shared" si="18"/>
        <v>4.0602822082291823E-7</v>
      </c>
      <c r="JV20" s="297">
        <f t="shared" si="18"/>
        <v>4.5678189053433016E-7</v>
      </c>
      <c r="JW20" s="297">
        <f t="shared" si="18"/>
        <v>5.075351054983912E-7</v>
      </c>
    </row>
    <row r="21" spans="6:291">
      <c r="AZ21" s="262"/>
      <c r="BA21" s="372">
        <f>D13</f>
        <v>0.90932240038598366</v>
      </c>
      <c r="BB21" s="372">
        <f t="shared" ref="BB21:BG21" si="19">BA21</f>
        <v>0.90932240038598366</v>
      </c>
      <c r="BC21" s="372">
        <f t="shared" si="19"/>
        <v>0.90932240038598366</v>
      </c>
      <c r="BD21" s="372">
        <f t="shared" si="19"/>
        <v>0.90932240038598366</v>
      </c>
      <c r="BE21" s="372">
        <f t="shared" si="19"/>
        <v>0.90932240038598366</v>
      </c>
      <c r="BF21" s="372">
        <f t="shared" si="19"/>
        <v>0.90932240038598366</v>
      </c>
      <c r="BG21" s="372">
        <f t="shared" si="19"/>
        <v>0.90932240038598366</v>
      </c>
      <c r="BJ21" t="s">
        <v>114</v>
      </c>
      <c r="BL21" t="s">
        <v>115</v>
      </c>
      <c r="BN21" s="64" t="s">
        <v>93</v>
      </c>
      <c r="BO21" s="291">
        <v>1000</v>
      </c>
      <c r="BP21" s="297">
        <f t="shared" ref="BP21:BX21" si="20">(EE21*$T120*SQRT($W120)-BP$19)*-1</f>
        <v>2.9524482503262561E-5</v>
      </c>
      <c r="BQ21" s="297">
        <f t="shared" si="20"/>
        <v>1.2232248655053013E-4</v>
      </c>
      <c r="BR21" s="297">
        <f t="shared" si="20"/>
        <v>3.4157728302730561E-4</v>
      </c>
      <c r="BS21" s="300">
        <f t="shared" si="20"/>
        <v>7.5029170191953654E-4</v>
      </c>
      <c r="BT21" s="312">
        <f t="shared" si="20"/>
        <v>1.411198667312874E-3</v>
      </c>
      <c r="BU21" s="307">
        <f t="shared" si="20"/>
        <v>2.3866723439809334E-3</v>
      </c>
      <c r="BV21" s="297">
        <f t="shared" si="20"/>
        <v>3.738640359188139E-3</v>
      </c>
      <c r="BW21" s="297">
        <f t="shared" si="20"/>
        <v>5.5284972277718225E-3</v>
      </c>
      <c r="BX21" s="300">
        <f t="shared" si="20"/>
        <v>7.8170192727213816E-3</v>
      </c>
      <c r="BY21" s="64" t="s">
        <v>93</v>
      </c>
      <c r="BZ21" s="291">
        <v>1000</v>
      </c>
      <c r="CA21" s="417">
        <f t="shared" ref="CA21:DY21" si="21">(EP21*$T120*SQRT($W120)-CA$19)*-1</f>
        <v>1.0664281246775431E-2</v>
      </c>
      <c r="CB21" s="418">
        <f t="shared" si="21"/>
        <v>1.4129574881494023E-2</v>
      </c>
      <c r="CC21" s="418">
        <f t="shared" si="21"/>
        <v>1.8271329577729034E-2</v>
      </c>
      <c r="CD21" s="418">
        <f t="shared" si="21"/>
        <v>2.3147035431918539E-2</v>
      </c>
      <c r="CE21" s="419">
        <f t="shared" si="21"/>
        <v>2.8813168813627499E-2</v>
      </c>
      <c r="CF21" s="420">
        <f t="shared" si="21"/>
        <v>3.5325120636656493E-2</v>
      </c>
      <c r="CG21" s="421">
        <f t="shared" si="21"/>
        <v>4.2737127536526032E-2</v>
      </c>
      <c r="CH21" s="418">
        <f t="shared" si="21"/>
        <v>5.1102206077047185E-2</v>
      </c>
      <c r="CI21" s="418">
        <f t="shared" si="21"/>
        <v>6.0472090142951629E-2</v>
      </c>
      <c r="CJ21" s="419">
        <f t="shared" si="21"/>
        <v>7.089717166050491E-2</v>
      </c>
      <c r="CK21" s="417">
        <f t="shared" si="21"/>
        <v>8.2426444731140691E-2</v>
      </c>
      <c r="CL21" s="418">
        <f t="shared" si="21"/>
        <v>9.510745331803605E-2</v>
      </c>
      <c r="CM21" s="418">
        <f t="shared" si="21"/>
        <v>0.1089862425403112</v>
      </c>
      <c r="CN21" s="418">
        <f t="shared" si="21"/>
        <v>0.12410731366847472</v>
      </c>
      <c r="CO21" s="419">
        <f t="shared" si="21"/>
        <v>0.14051358287764515</v>
      </c>
      <c r="CP21" s="420">
        <f t="shared" si="21"/>
        <v>0.15824634379310965</v>
      </c>
      <c r="CQ21" s="421">
        <f t="shared" si="21"/>
        <v>0.17734523386326373</v>
      </c>
      <c r="CR21" s="418">
        <f t="shared" si="21"/>
        <v>0.1978482045921055</v>
      </c>
      <c r="CS21" s="418">
        <f t="shared" si="21"/>
        <v>0.21979149559871303</v>
      </c>
      <c r="CT21" s="419">
        <f t="shared" si="21"/>
        <v>0.24320961252897177</v>
      </c>
      <c r="CU21" s="417">
        <f t="shared" si="21"/>
        <v>0.26813530877097946</v>
      </c>
      <c r="CV21" s="418">
        <f t="shared" si="21"/>
        <v>0.29459957094769607</v>
      </c>
      <c r="CW21" s="418">
        <f t="shared" si="21"/>
        <v>0.32263160814028424</v>
      </c>
      <c r="CX21" s="418">
        <f t="shared" si="21"/>
        <v>0.35225884477057434</v>
      </c>
      <c r="CY21" s="419">
        <f t="shared" si="21"/>
        <v>0.38350691708524209</v>
      </c>
      <c r="CZ21" s="420">
        <f t="shared" si="21"/>
        <v>0.41639967314705473</v>
      </c>
      <c r="DA21" s="421">
        <f t="shared" si="21"/>
        <v>0.45095917626042592</v>
      </c>
      <c r="DB21" s="418">
        <f t="shared" si="21"/>
        <v>0.48720571170218818</v>
      </c>
      <c r="DC21" s="418">
        <f t="shared" si="21"/>
        <v>0.52515779668476625</v>
      </c>
      <c r="DD21" s="419">
        <f t="shared" si="21"/>
        <v>0.56483219341191671</v>
      </c>
      <c r="DE21" s="422">
        <f t="shared" si="21"/>
        <v>0.60624392510669622</v>
      </c>
      <c r="DF21" s="418">
        <f t="shared" si="21"/>
        <v>0.64940629490229185</v>
      </c>
      <c r="DG21" s="418">
        <f t="shared" si="21"/>
        <v>0.69433090743871162</v>
      </c>
      <c r="DH21" s="418">
        <f t="shared" si="21"/>
        <v>0.74102769304550975</v>
      </c>
      <c r="DI21" s="419">
        <f t="shared" si="21"/>
        <v>0.7895049343591154</v>
      </c>
      <c r="DJ21" s="420">
        <f t="shared" si="21"/>
        <v>0.83976929524084198</v>
      </c>
      <c r="DK21" s="421">
        <f t="shared" si="21"/>
        <v>0.89182585183772289</v>
      </c>
      <c r="DL21" s="418">
        <f t="shared" si="21"/>
        <v>0.94567812564815767</v>
      </c>
      <c r="DM21" s="418">
        <f t="shared" si="21"/>
        <v>1.0013281184413358</v>
      </c>
      <c r="DN21" s="419">
        <f t="shared" si="21"/>
        <v>1.0587763488756536</v>
      </c>
      <c r="DO21" s="422">
        <f t="shared" si="21"/>
        <v>1.1180218906779373</v>
      </c>
      <c r="DP21" s="418">
        <f t="shared" si="21"/>
        <v>1.1790624122323266</v>
      </c>
      <c r="DQ21" s="418">
        <f t="shared" si="21"/>
        <v>1.241894217423237</v>
      </c>
      <c r="DR21" s="418">
        <f t="shared" si="21"/>
        <v>1.3065122876068926</v>
      </c>
      <c r="DS21" s="419">
        <f t="shared" si="21"/>
        <v>1.3729103245542547</v>
      </c>
      <c r="DT21" s="420">
        <f t="shared" si="21"/>
        <v>1.4410807942331303</v>
      </c>
      <c r="DU21" s="421">
        <f t="shared" si="21"/>
        <v>1.5110149712979819</v>
      </c>
      <c r="DV21" s="418">
        <f t="shared" si="21"/>
        <v>1.5827029841443618</v>
      </c>
      <c r="DW21" s="418">
        <f t="shared" si="21"/>
        <v>1.6561338604160483</v>
      </c>
      <c r="DX21" s="418">
        <f t="shared" si="21"/>
        <v>1.7312955728277757</v>
      </c>
      <c r="DY21" s="418">
        <f t="shared" si="21"/>
        <v>1.8081750851922607</v>
      </c>
      <c r="EC21" s="64" t="s">
        <v>93</v>
      </c>
      <c r="ED21" s="291">
        <v>1000</v>
      </c>
      <c r="EE21" s="319">
        <f t="shared" ref="EE21:EM21" si="22">SQRT(5*((((1/$BF23)*(((1+0.2*(EE$19/661.48)^2)^3.5)-1))+1)^(1/3.5)-1))</f>
        <v>1.539419650969499E-2</v>
      </c>
      <c r="EF21" s="319">
        <f t="shared" si="22"/>
        <v>3.0788295614599948E-2</v>
      </c>
      <c r="EG21" s="319">
        <f t="shared" si="22"/>
        <v>4.6182200048858882E-2</v>
      </c>
      <c r="EH21" s="320">
        <f t="shared" si="22"/>
        <v>6.1575812824390896E-2</v>
      </c>
      <c r="EI21" s="321">
        <f t="shared" si="22"/>
        <v>7.6969037368614768E-2</v>
      </c>
      <c r="EJ21" s="322">
        <f t="shared" si="22"/>
        <v>9.2361777661232047E-2</v>
      </c>
      <c r="EK21" s="319">
        <f t="shared" si="22"/>
        <v>0.1077539383693549</v>
      </c>
      <c r="EL21" s="319">
        <f t="shared" si="22"/>
        <v>0.12314542498078168</v>
      </c>
      <c r="EM21" s="320">
        <f t="shared" si="22"/>
        <v>0.13853614393497024</v>
      </c>
      <c r="EN21" s="64" t="s">
        <v>93</v>
      </c>
      <c r="EO21" s="291">
        <v>1000</v>
      </c>
      <c r="EP21" s="323">
        <f t="shared" ref="EP21:GN21" si="23">SQRT(5*((((1/$BF23)*(((1+0.2*(EP$19/661.48)^2)^3.5)-1))+1)^(1/3.5)-1))</f>
        <v>0.15392600275139265</v>
      </c>
      <c r="EQ21" s="319">
        <f t="shared" si="23"/>
        <v>0.16931491015492273</v>
      </c>
      <c r="ER21" s="319">
        <f t="shared" si="23"/>
        <v>0.18470277619792699</v>
      </c>
      <c r="ES21" s="319">
        <f t="shared" si="23"/>
        <v>0.20008951237876002</v>
      </c>
      <c r="ET21" s="320">
        <f t="shared" si="23"/>
        <v>0.21547503175633195</v>
      </c>
      <c r="EU21" s="321">
        <f t="shared" si="23"/>
        <v>0.23085924906052988</v>
      </c>
      <c r="EV21" s="322">
        <f t="shared" si="23"/>
        <v>0.24624208079816476</v>
      </c>
      <c r="EW21" s="319">
        <f t="shared" si="23"/>
        <v>0.26162344535425541</v>
      </c>
      <c r="EX21" s="319">
        <f t="shared" si="23"/>
        <v>0.277003263088408</v>
      </c>
      <c r="EY21" s="320">
        <f t="shared" si="23"/>
        <v>0.29238145642607194</v>
      </c>
      <c r="EZ21" s="323">
        <f t="shared" si="23"/>
        <v>0.30775794994454198</v>
      </c>
      <c r="FA21" s="319">
        <f t="shared" si="23"/>
        <v>0.32313267045349087</v>
      </c>
      <c r="FB21" s="319">
        <f t="shared" si="23"/>
        <v>0.33850554706994807</v>
      </c>
      <c r="FC21" s="319">
        <f t="shared" si="23"/>
        <v>0.35387651128758107</v>
      </c>
      <c r="FD21" s="320">
        <f t="shared" si="23"/>
        <v>0.36924549704019144</v>
      </c>
      <c r="FE21" s="321">
        <f t="shared" si="23"/>
        <v>0.38461244075937334</v>
      </c>
      <c r="FF21" s="322">
        <f t="shared" si="23"/>
        <v>0.39997728142627959</v>
      </c>
      <c r="FG21" s="319">
        <f t="shared" si="23"/>
        <v>0.41533996061744666</v>
      </c>
      <c r="FH21" s="319">
        <f t="shared" si="23"/>
        <v>0.43070042254472801</v>
      </c>
      <c r="FI21" s="320">
        <f t="shared" si="23"/>
        <v>0.44605861408929764</v>
      </c>
      <c r="FJ21" s="323">
        <f t="shared" si="23"/>
        <v>0.46141448482979724</v>
      </c>
      <c r="FK21" s="319">
        <f t="shared" si="23"/>
        <v>0.47676798706466988</v>
      </c>
      <c r="FL21" s="319">
        <f t="shared" si="23"/>
        <v>0.49211907582874909</v>
      </c>
      <c r="FM21" s="319">
        <f t="shared" si="23"/>
        <v>0.50746770890421633</v>
      </c>
      <c r="FN21" s="320">
        <f t="shared" si="23"/>
        <v>0.52281384682601317</v>
      </c>
      <c r="FO21" s="321">
        <f t="shared" si="23"/>
        <v>0.53815745288185501</v>
      </c>
      <c r="FP21" s="322">
        <f t="shared" si="23"/>
        <v>0.55349849310695687</v>
      </c>
      <c r="FQ21" s="319">
        <f t="shared" si="23"/>
        <v>0.56883693627367293</v>
      </c>
      <c r="FR21" s="319">
        <f t="shared" si="23"/>
        <v>0.5841727538761583</v>
      </c>
      <c r="FS21" s="319">
        <f t="shared" si="23"/>
        <v>0.59950592011027093</v>
      </c>
      <c r="FT21" s="319">
        <f t="shared" si="23"/>
        <v>0.61483641184889792</v>
      </c>
      <c r="FU21" s="319">
        <f t="shared" si="23"/>
        <v>0.63016420861287381</v>
      </c>
      <c r="FV21" s="319">
        <f t="shared" si="23"/>
        <v>0.64548929253773524</v>
      </c>
      <c r="FW21" s="319">
        <f t="shared" si="23"/>
        <v>0.66081164833649264</v>
      </c>
      <c r="FX21" s="319">
        <f t="shared" si="23"/>
        <v>0.67613126325865502</v>
      </c>
      <c r="FY21" s="319">
        <f t="shared" si="23"/>
        <v>0.6914481270457129</v>
      </c>
      <c r="FZ21" s="319">
        <f t="shared" si="23"/>
        <v>0.70676223188332288</v>
      </c>
      <c r="GA21" s="319">
        <f t="shared" si="23"/>
        <v>0.72207357235040504</v>
      </c>
      <c r="GB21" s="319">
        <f t="shared" si="23"/>
        <v>0.7373821453653876</v>
      </c>
      <c r="GC21" s="319">
        <f t="shared" si="23"/>
        <v>0.75268795012983503</v>
      </c>
      <c r="GD21" s="319">
        <f t="shared" si="23"/>
        <v>0.76799098806967481</v>
      </c>
      <c r="GE21" s="319">
        <f t="shared" si="23"/>
        <v>0.78329126277425276</v>
      </c>
      <c r="GF21" s="319">
        <f t="shared" si="23"/>
        <v>0.79858877993345889</v>
      </c>
      <c r="GG21" s="319">
        <f t="shared" si="23"/>
        <v>0.8138835472731144</v>
      </c>
      <c r="GH21" s="319">
        <f t="shared" si="23"/>
        <v>0.82917557448886592</v>
      </c>
      <c r="GI21" s="319">
        <f t="shared" si="23"/>
        <v>0.84446487317878449</v>
      </c>
      <c r="GJ21" s="319">
        <f t="shared" si="23"/>
        <v>0.85975145677487863</v>
      </c>
      <c r="GK21" s="319">
        <f t="shared" si="23"/>
        <v>0.87503534047373444</v>
      </c>
      <c r="GL21" s="319">
        <f t="shared" si="23"/>
        <v>0.89031654116646308</v>
      </c>
      <c r="GM21" s="319">
        <f t="shared" si="23"/>
        <v>0.90559507736815847</v>
      </c>
      <c r="GN21" s="319">
        <f t="shared" si="23"/>
        <v>0.92087096914704258</v>
      </c>
      <c r="GR21" s="348"/>
      <c r="GS21" s="369">
        <v>1000</v>
      </c>
      <c r="GT21" s="366">
        <f t="shared" ref="GT21:HC36" si="24">GT$19*VLOOKUP($GS21,$K$119:$X$185,10)</f>
        <v>65.920079559518669</v>
      </c>
      <c r="GU21" s="366">
        <f t="shared" si="4"/>
        <v>131.84015911903734</v>
      </c>
      <c r="GV21" s="366">
        <f t="shared" si="4"/>
        <v>197.76023867855602</v>
      </c>
      <c r="GW21" s="366">
        <f t="shared" si="4"/>
        <v>263.68031823807468</v>
      </c>
      <c r="GX21" s="366">
        <f t="shared" si="4"/>
        <v>329.60039779759336</v>
      </c>
      <c r="GY21" s="366">
        <f t="shared" si="4"/>
        <v>395.52047735711204</v>
      </c>
      <c r="GZ21" s="366">
        <f t="shared" si="4"/>
        <v>461.44055691663067</v>
      </c>
      <c r="HA21" s="366">
        <f t="shared" si="4"/>
        <v>527.36063647614935</v>
      </c>
      <c r="HB21" s="366">
        <f t="shared" si="4"/>
        <v>593.28071603566809</v>
      </c>
      <c r="HC21" s="366">
        <f t="shared" si="4"/>
        <v>659.20079559518672</v>
      </c>
      <c r="HE21" s="348"/>
      <c r="HF21" s="369">
        <v>1000</v>
      </c>
      <c r="HG21" s="318">
        <f t="shared" ref="HG21:HP36" si="25">SQRT(VLOOKUP($HF21,$K$119:$X$185,13))</f>
        <v>0.98542589124936408</v>
      </c>
      <c r="HH21" s="318">
        <f t="shared" si="5"/>
        <v>0.98542589124936408</v>
      </c>
      <c r="HI21" s="318">
        <f t="shared" si="5"/>
        <v>0.98542589124936408</v>
      </c>
      <c r="HJ21" s="318">
        <f t="shared" si="5"/>
        <v>0.98542589124936408</v>
      </c>
      <c r="HK21" s="318">
        <f t="shared" si="5"/>
        <v>0.98542589124936408</v>
      </c>
      <c r="HL21" s="318">
        <f t="shared" si="5"/>
        <v>0.98542589124936408</v>
      </c>
      <c r="HM21" s="318">
        <f t="shared" si="5"/>
        <v>0.98542589124936408</v>
      </c>
      <c r="HN21" s="318">
        <f t="shared" si="5"/>
        <v>0.98542589124936408</v>
      </c>
      <c r="HO21" s="318">
        <f t="shared" si="5"/>
        <v>0.98542589124936408</v>
      </c>
      <c r="HP21" s="318">
        <f t="shared" si="5"/>
        <v>0.98542589124936408</v>
      </c>
      <c r="HR21" s="348"/>
      <c r="HS21" s="369">
        <v>1000</v>
      </c>
      <c r="HT21" s="366">
        <f t="shared" ref="HT21:IC84" si="26">HG21*GT21</f>
        <v>64.959353151167676</v>
      </c>
      <c r="HU21" s="366">
        <f t="shared" si="6"/>
        <v>129.91870630233535</v>
      </c>
      <c r="HV21" s="366">
        <f t="shared" si="6"/>
        <v>194.87805945350303</v>
      </c>
      <c r="HW21" s="366">
        <f t="shared" si="6"/>
        <v>259.8374126046707</v>
      </c>
      <c r="HX21" s="366">
        <f t="shared" si="6"/>
        <v>324.79676575583835</v>
      </c>
      <c r="HY21" s="366">
        <f t="shared" si="6"/>
        <v>389.75611890700605</v>
      </c>
      <c r="HZ21" s="366">
        <f t="shared" si="6"/>
        <v>454.7154720581737</v>
      </c>
      <c r="IA21" s="366">
        <f t="shared" si="6"/>
        <v>519.67482520934141</v>
      </c>
      <c r="IB21" s="366">
        <f t="shared" si="6"/>
        <v>584.63417836050917</v>
      </c>
      <c r="IC21" s="366">
        <f t="shared" si="6"/>
        <v>649.5935315116767</v>
      </c>
      <c r="IL21" s="348"/>
      <c r="IM21" s="369">
        <v>1000</v>
      </c>
      <c r="IN21" s="366">
        <f t="shared" si="7"/>
        <v>685.72803369744747</v>
      </c>
      <c r="IO21" s="366">
        <f t="shared" si="8"/>
        <v>2763.5353424422756</v>
      </c>
      <c r="IP21" s="366">
        <f t="shared" si="9"/>
        <v>6295.9093145376064</v>
      </c>
      <c r="IQ21" s="366">
        <f t="shared" si="10"/>
        <v>11389.063382412622</v>
      </c>
      <c r="IR21" s="366">
        <f t="shared" si="11"/>
        <v>18196.06853556589</v>
      </c>
      <c r="IS21" s="366">
        <f t="shared" si="12"/>
        <v>26921.296574887248</v>
      </c>
      <c r="IT21" s="366">
        <f t="shared" si="13"/>
        <v>37826.233032808981</v>
      </c>
      <c r="IU21" s="366">
        <f t="shared" si="14"/>
        <v>51236.732585869904</v>
      </c>
      <c r="IV21" s="366">
        <f t="shared" si="15"/>
        <v>67551.803587907445</v>
      </c>
      <c r="IW21" s="366">
        <f t="shared" si="16"/>
        <v>87254.020939749709</v>
      </c>
      <c r="IY21" s="348"/>
      <c r="IZ21" s="369">
        <v>1000</v>
      </c>
      <c r="JA21" s="366">
        <f t="shared" si="17"/>
        <v>64.962236598162221</v>
      </c>
      <c r="JB21" s="366">
        <f t="shared" si="17"/>
        <v>129.94157627441263</v>
      </c>
      <c r="JC21" s="366">
        <f t="shared" si="17"/>
        <v>194.95415806534504</v>
      </c>
      <c r="JD21" s="366">
        <f t="shared" si="17"/>
        <v>260.01429398402831</v>
      </c>
      <c r="JE21" s="366">
        <f t="shared" si="17"/>
        <v>325.13379170057908</v>
      </c>
      <c r="JF21" s="366">
        <f t="shared" si="17"/>
        <v>390.32151831518286</v>
      </c>
      <c r="JG21" s="366">
        <f t="shared" si="17"/>
        <v>455.583225141882</v>
      </c>
      <c r="JH21" s="366">
        <f t="shared" si="17"/>
        <v>520.92161878384411</v>
      </c>
      <c r="JI21" s="366">
        <f t="shared" si="17"/>
        <v>586.33663617873003</v>
      </c>
      <c r="JJ21" s="366">
        <f t="shared" si="17"/>
        <v>651.82586447568087</v>
      </c>
      <c r="JL21" s="348"/>
      <c r="JM21" s="369">
        <v>1000</v>
      </c>
      <c r="JN21" s="297">
        <f t="shared" si="18"/>
        <v>2.8834469945451247E-3</v>
      </c>
      <c r="JO21" s="297">
        <f t="shared" si="18"/>
        <v>2.2869972077273815E-2</v>
      </c>
      <c r="JP21" s="297">
        <f t="shared" si="18"/>
        <v>7.6098611842013497E-2</v>
      </c>
      <c r="JQ21" s="297">
        <f t="shared" si="18"/>
        <v>0.17688137935761006</v>
      </c>
      <c r="JR21" s="297">
        <f t="shared" si="18"/>
        <v>0.33702594474073067</v>
      </c>
      <c r="JS21" s="297">
        <f t="shared" si="18"/>
        <v>0.5653994081768019</v>
      </c>
      <c r="JT21" s="297">
        <f t="shared" si="18"/>
        <v>0.86775308370829407</v>
      </c>
      <c r="JU21" s="297">
        <f t="shared" si="18"/>
        <v>1.2467935745027034</v>
      </c>
      <c r="JV21" s="297">
        <f t="shared" si="18"/>
        <v>1.7024578182208643</v>
      </c>
      <c r="JW21" s="297">
        <f t="shared" si="18"/>
        <v>2.232332964004172</v>
      </c>
    </row>
    <row r="22" spans="6:291">
      <c r="AW22" s="2" t="s">
        <v>56</v>
      </c>
      <c r="AX22" s="2" t="s">
        <v>122</v>
      </c>
      <c r="AZ22" s="368">
        <v>0</v>
      </c>
      <c r="BA22" s="297">
        <f>BB22-BE22</f>
        <v>4.6151308197295293E-7</v>
      </c>
      <c r="BB22" s="366">
        <f t="shared" ref="BB22:BB85" si="27">SQRT(((2*1.4*100*pN)/(0.4*ρN))*((((BC22/(100*pN))+1)^(0.4/1.4))-1))*m_s_→_kt</f>
        <v>601.49744047322577</v>
      </c>
      <c r="BC22" s="366">
        <f t="shared" ref="BC22:BC53" si="28">VLOOKUP($AZ22,$BK$257:$BP$323,5)*100*(((((((0.4*VLOOKUP($AZ22,$BK$257:$BP$323,6)*($BD22*kt_→_m_s)^2)/(2*1.4*VLOOKUP($AZ22,$BK$257:$BP$323,5)*100))+1)^3.5)-1)))</f>
        <v>71793.95426442803</v>
      </c>
      <c r="BD22" s="366">
        <f t="shared" ref="BD22:BD53" si="29">BD$21*VLOOKUP($AZ22,$BK$257:$BX$323,10)</f>
        <v>601.49744001171268</v>
      </c>
      <c r="BE22" s="366">
        <f t="shared" ref="BE22:BE53" si="30">$BD22*SQRT(VLOOKUP($AZ22,$BK$257:$BW$323,13))</f>
        <v>601.49744001171268</v>
      </c>
      <c r="BF22" s="319">
        <v>1</v>
      </c>
      <c r="BG22" s="319">
        <f t="shared" ref="BG22:BG53" si="31">SQRT(5*((((1/BF22)*(((1+0.2*(BB22/α0)^2)^3.5)-1))+1)^(1/3.5)-1))</f>
        <v>0.90932067556574037</v>
      </c>
      <c r="BN22" s="65"/>
      <c r="BO22" s="291">
        <v>2000</v>
      </c>
      <c r="BP22" s="297">
        <f t="shared" ref="BP22:BX22" si="32">(EE22*$T121*SQRT($W121)-BP$19)*-1</f>
        <v>4.0539931186245326E-5</v>
      </c>
      <c r="BQ22" s="297">
        <f t="shared" si="32"/>
        <v>2.1042574488916443E-4</v>
      </c>
      <c r="BR22" s="297">
        <f t="shared" si="32"/>
        <v>6.3881104769691888E-4</v>
      </c>
      <c r="BS22" s="300">
        <f t="shared" si="32"/>
        <v>1.4544653455885737E-3</v>
      </c>
      <c r="BT22" s="312">
        <f t="shared" si="32"/>
        <v>2.7855835509669191E-3</v>
      </c>
      <c r="BU22" s="307">
        <f t="shared" si="32"/>
        <v>4.7595969982978659E-3</v>
      </c>
      <c r="BV22" s="297">
        <f t="shared" si="32"/>
        <v>7.5029868629741259E-3</v>
      </c>
      <c r="BW22" s="297">
        <f t="shared" si="32"/>
        <v>1.1141100303149187E-2</v>
      </c>
      <c r="BX22" s="300">
        <f t="shared" si="32"/>
        <v>1.5797969956523161E-2</v>
      </c>
      <c r="BY22" s="65"/>
      <c r="BZ22" s="291">
        <v>2000</v>
      </c>
      <c r="CA22" s="417">
        <f t="shared" ref="CA22:DY22" si="33">(EP22*$T121*SQRT($W121)-CA$19)*-1</f>
        <v>2.1596137276929994E-2</v>
      </c>
      <c r="CB22" s="418">
        <f t="shared" si="33"/>
        <v>2.8656480219410696E-2</v>
      </c>
      <c r="CC22" s="418">
        <f t="shared" si="33"/>
        <v>3.7098045711744021E-2</v>
      </c>
      <c r="CD22" s="418">
        <f t="shared" si="33"/>
        <v>4.7037887395333655E-2</v>
      </c>
      <c r="CE22" s="419">
        <f t="shared" si="33"/>
        <v>5.8590909067788743E-2</v>
      </c>
      <c r="CF22" s="420">
        <f t="shared" si="33"/>
        <v>7.1869714175875288E-2</v>
      </c>
      <c r="CG22" s="421">
        <f t="shared" si="33"/>
        <v>8.6984461776523858E-2</v>
      </c>
      <c r="CH22" s="418">
        <f t="shared" si="33"/>
        <v>0.10404272928286673</v>
      </c>
      <c r="CI22" s="418">
        <f t="shared" si="33"/>
        <v>0.12314938229678773</v>
      </c>
      <c r="CJ22" s="419">
        <f t="shared" si="33"/>
        <v>0.14440645182509115</v>
      </c>
      <c r="CK22" s="417">
        <f t="shared" si="33"/>
        <v>0.16791301909998424</v>
      </c>
      <c r="CL22" s="418">
        <f t="shared" si="33"/>
        <v>0.19376510822536375</v>
      </c>
      <c r="CM22" s="418">
        <f t="shared" si="33"/>
        <v>0.2220555868148324</v>
      </c>
      <c r="CN22" s="418">
        <f t="shared" si="33"/>
        <v>0.25287407478381851</v>
      </c>
      <c r="CO22" s="419">
        <f t="shared" si="33"/>
        <v>0.28630686137049111</v>
      </c>
      <c r="CP22" s="420">
        <f t="shared" si="33"/>
        <v>0.32243683049992455</v>
      </c>
      <c r="CQ22" s="421">
        <f t="shared" si="33"/>
        <v>0.36134339449102981</v>
      </c>
      <c r="CR22" s="418">
        <f t="shared" si="33"/>
        <v>0.40310243616340813</v>
      </c>
      <c r="CS22" s="418">
        <f t="shared" si="33"/>
        <v>0.44778625927483517</v>
      </c>
      <c r="CT22" s="419">
        <f t="shared" si="33"/>
        <v>0.49546354727579001</v>
      </c>
      <c r="CU22" s="417">
        <f t="shared" si="33"/>
        <v>0.5461993302785686</v>
      </c>
      <c r="CV22" s="418">
        <f t="shared" si="33"/>
        <v>0.60005496013889115</v>
      </c>
      <c r="CW22" s="418">
        <f t="shared" si="33"/>
        <v>0.65708809352202024</v>
      </c>
      <c r="CX22" s="418">
        <f t="shared" si="33"/>
        <v>0.71735268277194564</v>
      </c>
      <c r="CY22" s="419">
        <f t="shared" si="33"/>
        <v>0.78089897443413747</v>
      </c>
      <c r="CZ22" s="420">
        <f t="shared" si="33"/>
        <v>0.84777351518698651</v>
      </c>
      <c r="DA22" s="421">
        <f t="shared" si="33"/>
        <v>0.91801916499412073</v>
      </c>
      <c r="DB22" s="418">
        <f t="shared" si="33"/>
        <v>0.9916751172053182</v>
      </c>
      <c r="DC22" s="418">
        <f t="shared" si="33"/>
        <v>1.0687769253640909</v>
      </c>
      <c r="DD22" s="419">
        <f t="shared" si="33"/>
        <v>1.1493565364410756</v>
      </c>
      <c r="DE22" s="422">
        <f t="shared" si="33"/>
        <v>1.2334423302015125</v>
      </c>
      <c r="DF22" s="418">
        <f t="shared" si="33"/>
        <v>1.3210591644224223</v>
      </c>
      <c r="DG22" s="418">
        <f t="shared" si="33"/>
        <v>1.4122284256338276</v>
      </c>
      <c r="DH22" s="418">
        <f t="shared" si="33"/>
        <v>1.5069680850814962</v>
      </c>
      <c r="DI22" s="419">
        <f t="shared" si="33"/>
        <v>1.6052927595861775</v>
      </c>
      <c r="DJ22" s="420">
        <f t="shared" si="33"/>
        <v>1.7072137769752658</v>
      </c>
      <c r="DK22" s="421">
        <f t="shared" si="33"/>
        <v>1.8127392457579958</v>
      </c>
      <c r="DL22" s="418">
        <f t="shared" si="33"/>
        <v>1.9218741287135686</v>
      </c>
      <c r="DM22" s="418">
        <f t="shared" si="33"/>
        <v>2.0346203200679724</v>
      </c>
      <c r="DN22" s="419">
        <f t="shared" si="33"/>
        <v>2.1509767259280466</v>
      </c>
      <c r="DO22" s="422">
        <f t="shared" si="33"/>
        <v>2.270939347655542</v>
      </c>
      <c r="DP22" s="418">
        <f t="shared" si="33"/>
        <v>2.3945013678540477</v>
      </c>
      <c r="DQ22" s="418">
        <f t="shared" si="33"/>
        <v>2.5216532386573363</v>
      </c>
      <c r="DR22" s="418">
        <f t="shared" si="33"/>
        <v>2.652382772015585</v>
      </c>
      <c r="DS22" s="419">
        <f t="shared" si="33"/>
        <v>2.7866752316739394</v>
      </c>
      <c r="DT22" s="420">
        <f t="shared" si="33"/>
        <v>2.9245134265504475</v>
      </c>
      <c r="DU22" s="421">
        <f t="shared" si="33"/>
        <v>3.0658778052360276</v>
      </c>
      <c r="DV22" s="418">
        <f t="shared" si="33"/>
        <v>3.2107465513372517</v>
      </c>
      <c r="DW22" s="418">
        <f t="shared" si="33"/>
        <v>3.3590956793989335</v>
      </c>
      <c r="DX22" s="418">
        <f t="shared" si="33"/>
        <v>3.5108991311559521</v>
      </c>
      <c r="DY22" s="418">
        <f t="shared" si="33"/>
        <v>3.6661288718706828</v>
      </c>
      <c r="EC22" s="65"/>
      <c r="ED22" s="291">
        <v>2000</v>
      </c>
      <c r="EE22" s="319">
        <f t="shared" ref="EE22:EM22" si="34">SQRT(5*((((1/$BF24)*(((1+0.2*(EE$19/661.48)^2)^3.5)-1))+1)^(1/3.5)-1))</f>
        <v>1.5677812062219288E-2</v>
      </c>
      <c r="EF22" s="319">
        <f t="shared" si="34"/>
        <v>3.135542133757277E-2</v>
      </c>
      <c r="EG22" s="319">
        <f t="shared" si="34"/>
        <v>4.7032625340642439E-2</v>
      </c>
      <c r="EH22" s="320">
        <f t="shared" si="34"/>
        <v>6.2709222188198466E-2</v>
      </c>
      <c r="EI22" s="321">
        <f t="shared" si="34"/>
        <v>7.8385010897851659E-2</v>
      </c>
      <c r="EJ22" s="322">
        <f t="shared" si="34"/>
        <v>9.4059791684340838E-2</v>
      </c>
      <c r="EK22" s="319">
        <f t="shared" si="34"/>
        <v>0.10973336625205241</v>
      </c>
      <c r="EL22" s="319">
        <f t="shared" si="34"/>
        <v>0.12540553808327085</v>
      </c>
      <c r="EM22" s="320">
        <f t="shared" si="34"/>
        <v>0.14107611272116946</v>
      </c>
      <c r="EN22" s="65"/>
      <c r="EO22" s="291">
        <v>2000</v>
      </c>
      <c r="EP22" s="323">
        <f t="shared" ref="EP22:GN22" si="35">SQRT(5*((((1/$BF24)*(((1+0.2*(EP$19/661.48)^2)^3.5)-1))+1)^(1/3.5)-1))</f>
        <v>0.15674489804678118</v>
      </c>
      <c r="EQ22" s="319">
        <f t="shared" si="35"/>
        <v>0.17241170454915153</v>
      </c>
      <c r="ER22" s="319">
        <f t="shared" si="35"/>
        <v>0.1880763455879878</v>
      </c>
      <c r="ES22" s="319">
        <f t="shared" si="35"/>
        <v>0.20373863764804695</v>
      </c>
      <c r="ET22" s="320">
        <f t="shared" si="35"/>
        <v>0.21939840058458432</v>
      </c>
      <c r="EU22" s="321">
        <f t="shared" si="35"/>
        <v>0.2350554578593165</v>
      </c>
      <c r="EV22" s="322">
        <f t="shared" si="35"/>
        <v>0.25070963676624425</v>
      </c>
      <c r="EW22" s="319">
        <f t="shared" si="35"/>
        <v>0.26636076864683739</v>
      </c>
      <c r="EX22" s="319">
        <f t="shared" si="35"/>
        <v>0.28200868909410942</v>
      </c>
      <c r="EY22" s="320">
        <f t="shared" si="35"/>
        <v>0.29765323814511713</v>
      </c>
      <c r="EZ22" s="323">
        <f t="shared" si="35"/>
        <v>0.31329426046153686</v>
      </c>
      <c r="FA22" s="319">
        <f t="shared" si="35"/>
        <v>0.32893160549797296</v>
      </c>
      <c r="FB22" s="319">
        <f t="shared" si="35"/>
        <v>0.34456512765773589</v>
      </c>
      <c r="FC22" s="319">
        <f t="shared" si="35"/>
        <v>0.36019468643583696</v>
      </c>
      <c r="FD22" s="320">
        <f t="shared" si="35"/>
        <v>0.3758201465490818</v>
      </c>
      <c r="FE22" s="321">
        <f t="shared" si="35"/>
        <v>0.39144137805308366</v>
      </c>
      <c r="FF22" s="322">
        <f t="shared" si="35"/>
        <v>0.40705825644619653</v>
      </c>
      <c r="FG22" s="319">
        <f t="shared" si="35"/>
        <v>0.42267066276027976</v>
      </c>
      <c r="FH22" s="319">
        <f t="shared" si="35"/>
        <v>0.43827848363840127</v>
      </c>
      <c r="FI22" s="320">
        <f t="shared" si="35"/>
        <v>0.45388161139950162</v>
      </c>
      <c r="FJ22" s="323">
        <f t="shared" si="35"/>
        <v>0.46947994409017962</v>
      </c>
      <c r="FK22" s="319">
        <f t="shared" si="35"/>
        <v>0.48507338552375895</v>
      </c>
      <c r="FL22" s="319">
        <f t="shared" si="35"/>
        <v>0.50066184530683688</v>
      </c>
      <c r="FM22" s="319">
        <f t="shared" si="35"/>
        <v>0.51624523885359963</v>
      </c>
      <c r="FN22" s="320">
        <f t="shared" si="35"/>
        <v>0.53182348738813823</v>
      </c>
      <c r="FO22" s="321">
        <f t="shared" si="35"/>
        <v>0.5473965179351491</v>
      </c>
      <c r="FP22" s="322">
        <f t="shared" si="35"/>
        <v>0.56296426329931448</v>
      </c>
      <c r="FQ22" s="319">
        <f t="shared" si="35"/>
        <v>0.57852666203378811</v>
      </c>
      <c r="FR22" s="319">
        <f t="shared" si="35"/>
        <v>0.59408365839816657</v>
      </c>
      <c r="FS22" s="319">
        <f t="shared" si="35"/>
        <v>0.60963520230638657</v>
      </c>
      <c r="FT22" s="319">
        <f t="shared" si="35"/>
        <v>0.62518124926500551</v>
      </c>
      <c r="FU22" s="319">
        <f t="shared" si="35"/>
        <v>0.64072176030230932</v>
      </c>
      <c r="FV22" s="319">
        <f t="shared" si="35"/>
        <v>0.65625670188876251</v>
      </c>
      <c r="FW22" s="319">
        <f t="shared" si="35"/>
        <v>0.67178604584926949</v>
      </c>
      <c r="FX22" s="319">
        <f t="shared" si="35"/>
        <v>0.68730976926776033</v>
      </c>
      <c r="FY22" s="319">
        <f t="shared" si="35"/>
        <v>0.70282785438460826</v>
      </c>
      <c r="FZ22" s="319">
        <f t="shared" si="35"/>
        <v>0.71834028848739329</v>
      </c>
      <c r="GA22" s="319">
        <f t="shared" si="35"/>
        <v>0.73384706379553211</v>
      </c>
      <c r="GB22" s="319">
        <f t="shared" si="35"/>
        <v>0.7493481773392805</v>
      </c>
      <c r="GC22" s="319">
        <f t="shared" si="35"/>
        <v>0.76484363083363061</v>
      </c>
      <c r="GD22" s="319">
        <f t="shared" si="35"/>
        <v>0.78033343054759785</v>
      </c>
      <c r="GE22" s="319">
        <f t="shared" si="35"/>
        <v>0.79581758716941153</v>
      </c>
      <c r="GF22" s="319">
        <f t="shared" si="35"/>
        <v>0.81129611566809745</v>
      </c>
      <c r="GG22" s="319">
        <f t="shared" si="35"/>
        <v>0.82676903515192857</v>
      </c>
      <c r="GH22" s="319">
        <f t="shared" si="35"/>
        <v>0.84223636872422203</v>
      </c>
      <c r="GI22" s="319">
        <f t="shared" si="35"/>
        <v>0.85769814333694239</v>
      </c>
      <c r="GJ22" s="319">
        <f t="shared" si="35"/>
        <v>0.87315438964254521</v>
      </c>
      <c r="GK22" s="319">
        <f t="shared" si="35"/>
        <v>0.88860514184450123</v>
      </c>
      <c r="GL22" s="319">
        <f t="shared" si="35"/>
        <v>0.9040504375469085</v>
      </c>
      <c r="GM22" s="319">
        <f t="shared" si="35"/>
        <v>0.9194903176035909</v>
      </c>
      <c r="GN22" s="319">
        <f t="shared" si="35"/>
        <v>0.93492482596706172</v>
      </c>
      <c r="GP22" t="s">
        <v>78</v>
      </c>
      <c r="GR22" s="348"/>
      <c r="GS22" s="368">
        <v>2000</v>
      </c>
      <c r="GT22" s="366">
        <f t="shared" si="24"/>
        <v>65.691494732958347</v>
      </c>
      <c r="GU22" s="366">
        <f t="shared" si="4"/>
        <v>131.38298946591669</v>
      </c>
      <c r="GV22" s="366">
        <f t="shared" si="4"/>
        <v>197.07448419887504</v>
      </c>
      <c r="GW22" s="366">
        <f t="shared" si="4"/>
        <v>262.76597893183339</v>
      </c>
      <c r="GX22" s="366">
        <f t="shared" si="4"/>
        <v>328.45747366479173</v>
      </c>
      <c r="GY22" s="366">
        <f t="shared" si="4"/>
        <v>394.14896839775008</v>
      </c>
      <c r="GZ22" s="366">
        <f t="shared" si="4"/>
        <v>459.84046313070837</v>
      </c>
      <c r="HA22" s="366">
        <f t="shared" si="4"/>
        <v>525.53195786366678</v>
      </c>
      <c r="HB22" s="366">
        <f t="shared" si="4"/>
        <v>591.22345259662518</v>
      </c>
      <c r="HC22" s="366">
        <f t="shared" si="4"/>
        <v>656.91494732958347</v>
      </c>
      <c r="HE22" s="348"/>
      <c r="HF22" s="368">
        <v>2000</v>
      </c>
      <c r="HG22" s="318">
        <f t="shared" si="25"/>
        <v>0.97096514788428923</v>
      </c>
      <c r="HH22" s="318">
        <f t="shared" si="5"/>
        <v>0.97096514788428923</v>
      </c>
      <c r="HI22" s="318">
        <f t="shared" si="5"/>
        <v>0.97096514788428923</v>
      </c>
      <c r="HJ22" s="318">
        <f t="shared" si="5"/>
        <v>0.97096514788428923</v>
      </c>
      <c r="HK22" s="318">
        <f t="shared" si="5"/>
        <v>0.97096514788428923</v>
      </c>
      <c r="HL22" s="318">
        <f t="shared" si="5"/>
        <v>0.97096514788428923</v>
      </c>
      <c r="HM22" s="318">
        <f t="shared" si="5"/>
        <v>0.97096514788428923</v>
      </c>
      <c r="HN22" s="318">
        <f t="shared" si="5"/>
        <v>0.97096514788428923</v>
      </c>
      <c r="HO22" s="318">
        <f t="shared" si="5"/>
        <v>0.97096514788428923</v>
      </c>
      <c r="HP22" s="318">
        <f t="shared" si="5"/>
        <v>0.97096514788428923</v>
      </c>
      <c r="HR22" s="348"/>
      <c r="HS22" s="368">
        <v>2000</v>
      </c>
      <c r="HT22" s="366">
        <f t="shared" si="26"/>
        <v>63.784151898126908</v>
      </c>
      <c r="HU22" s="366">
        <f t="shared" si="6"/>
        <v>127.56830379625382</v>
      </c>
      <c r="HV22" s="366">
        <f t="shared" si="6"/>
        <v>191.35245569438072</v>
      </c>
      <c r="HW22" s="366">
        <f t="shared" si="6"/>
        <v>255.13660759250763</v>
      </c>
      <c r="HX22" s="366">
        <f t="shared" si="6"/>
        <v>318.92075949063457</v>
      </c>
      <c r="HY22" s="366">
        <f t="shared" si="6"/>
        <v>382.70491138876145</v>
      </c>
      <c r="HZ22" s="366">
        <f t="shared" si="6"/>
        <v>446.48906328688832</v>
      </c>
      <c r="IA22" s="366">
        <f t="shared" si="6"/>
        <v>510.27321518501526</v>
      </c>
      <c r="IB22" s="366">
        <f t="shared" si="6"/>
        <v>574.05736708314225</v>
      </c>
      <c r="IC22" s="366">
        <f t="shared" si="6"/>
        <v>637.84151898126913</v>
      </c>
      <c r="IL22" s="348"/>
      <c r="IM22" s="368">
        <v>2000</v>
      </c>
      <c r="IN22" s="366">
        <f t="shared" si="7"/>
        <v>661.14100230808742</v>
      </c>
      <c r="IO22" s="366">
        <f t="shared" si="8"/>
        <v>2664.4477641732892</v>
      </c>
      <c r="IP22" s="366">
        <f t="shared" si="9"/>
        <v>6070.1671655599275</v>
      </c>
      <c r="IQ22" s="366">
        <f t="shared" si="10"/>
        <v>10980.704317129987</v>
      </c>
      <c r="IR22" s="366">
        <f t="shared" si="11"/>
        <v>17543.641791635659</v>
      </c>
      <c r="IS22" s="366">
        <f t="shared" si="12"/>
        <v>25956.023563719871</v>
      </c>
      <c r="IT22" s="366">
        <f t="shared" si="13"/>
        <v>36469.959505672909</v>
      </c>
      <c r="IU22" s="366">
        <f t="shared" si="14"/>
        <v>49399.620654504921</v>
      </c>
      <c r="IV22" s="366">
        <f t="shared" si="15"/>
        <v>65129.708772462633</v>
      </c>
      <c r="IW22" s="366">
        <f t="shared" si="16"/>
        <v>84125.495859440634</v>
      </c>
      <c r="IY22" s="348"/>
      <c r="IZ22" s="368">
        <v>2000</v>
      </c>
      <c r="JA22" s="366">
        <f t="shared" si="17"/>
        <v>63.789732858912508</v>
      </c>
      <c r="JB22" s="366">
        <f t="shared" si="17"/>
        <v>127.612584523283</v>
      </c>
      <c r="JC22" s="366">
        <f t="shared" si="17"/>
        <v>191.49987971752583</v>
      </c>
      <c r="JD22" s="366">
        <f t="shared" si="17"/>
        <v>255.47953202173065</v>
      </c>
      <c r="JE22" s="366">
        <f t="shared" si="17"/>
        <v>319.57475449501106</v>
      </c>
      <c r="JF22" s="366">
        <f t="shared" si="17"/>
        <v>383.80320118999009</v>
      </c>
      <c r="JG22" s="366">
        <f t="shared" si="17"/>
        <v>448.17658340697795</v>
      </c>
      <c r="JH22" s="366">
        <f t="shared" si="17"/>
        <v>512.70074431538683</v>
      </c>
      <c r="JI22" s="366">
        <f t="shared" si="17"/>
        <v>577.37612475015771</v>
      </c>
      <c r="JJ22" s="366">
        <f t="shared" si="17"/>
        <v>642.19851884259299</v>
      </c>
      <c r="JL22" s="348"/>
      <c r="JM22" s="368">
        <v>2000</v>
      </c>
      <c r="JN22" s="297">
        <f t="shared" si="18"/>
        <v>5.5809607856005528E-3</v>
      </c>
      <c r="JO22" s="297">
        <f t="shared" si="18"/>
        <v>4.4280727029189393E-2</v>
      </c>
      <c r="JP22" s="297">
        <f t="shared" si="18"/>
        <v>0.14742402314510628</v>
      </c>
      <c r="JQ22" s="297">
        <f t="shared" si="18"/>
        <v>0.34292442922301802</v>
      </c>
      <c r="JR22" s="297">
        <f t="shared" si="18"/>
        <v>0.65399500437649749</v>
      </c>
      <c r="JS22" s="297">
        <f t="shared" si="18"/>
        <v>1.0982898012286455</v>
      </c>
      <c r="JT22" s="297">
        <f t="shared" si="18"/>
        <v>1.6875201200896299</v>
      </c>
      <c r="JU22" s="297">
        <f t="shared" si="18"/>
        <v>2.4275291303715676</v>
      </c>
      <c r="JV22" s="297">
        <f t="shared" si="18"/>
        <v>3.3187576670154613</v>
      </c>
      <c r="JW22" s="297">
        <f t="shared" si="18"/>
        <v>4.3569998613238567</v>
      </c>
    </row>
    <row r="23" spans="6:291">
      <c r="AW23" s="2">
        <f>E8</f>
        <v>280</v>
      </c>
      <c r="AX23" s="2">
        <f>0</f>
        <v>0</v>
      </c>
      <c r="AZ23" s="369">
        <v>1000</v>
      </c>
      <c r="BA23" s="297">
        <f t="shared" ref="BA23:BA86" si="36">BB23-BE23</f>
        <v>1.7487719322049315</v>
      </c>
      <c r="BB23" s="366">
        <f t="shared" si="27"/>
        <v>592.43872128161092</v>
      </c>
      <c r="BC23" s="366">
        <f t="shared" si="28"/>
        <v>69237.195813766768</v>
      </c>
      <c r="BD23" s="366">
        <f t="shared" si="29"/>
        <v>599.42604978696534</v>
      </c>
      <c r="BE23" s="366">
        <f t="shared" si="30"/>
        <v>590.68994934940599</v>
      </c>
      <c r="BF23" s="319">
        <v>0.96438755217125327</v>
      </c>
      <c r="BG23" s="319">
        <f t="shared" si="31"/>
        <v>0.90932068462016269</v>
      </c>
      <c r="BJ23" t="s">
        <v>111</v>
      </c>
      <c r="BK23" t="s">
        <v>113</v>
      </c>
      <c r="BN23" s="65"/>
      <c r="BO23" s="291">
        <v>3000</v>
      </c>
      <c r="BP23" s="297">
        <f t="shared" ref="BP23:BX23" si="37">(EE23*$T122*SQRT($W122)-BP$19)*-1</f>
        <v>5.2046377547299016E-5</v>
      </c>
      <c r="BQ23" s="297">
        <f t="shared" si="37"/>
        <v>3.0245433595865734E-4</v>
      </c>
      <c r="BR23" s="297">
        <f t="shared" si="37"/>
        <v>9.492782414426415E-4</v>
      </c>
      <c r="BS23" s="300">
        <f t="shared" si="37"/>
        <v>2.189958946139825E-3</v>
      </c>
      <c r="BT23" s="312">
        <f t="shared" si="37"/>
        <v>4.2210195285932173E-3</v>
      </c>
      <c r="BU23" s="307">
        <f t="shared" si="37"/>
        <v>7.2377637719114318E-3</v>
      </c>
      <c r="BV23" s="297">
        <f t="shared" si="37"/>
        <v>1.1433978589451499E-2</v>
      </c>
      <c r="BW23" s="297">
        <f t="shared" si="37"/>
        <v>1.7001641107171395E-2</v>
      </c>
      <c r="BX23" s="300">
        <f t="shared" si="37"/>
        <v>2.4130631403608049E-2</v>
      </c>
      <c r="BY23" s="65"/>
      <c r="BZ23" s="291">
        <v>3000</v>
      </c>
      <c r="CA23" s="417">
        <f t="shared" ref="CA23:DY23" si="38">(EP23*$T122*SQRT($W122)-CA$19)*-1</f>
        <v>3.3008451715573983E-2</v>
      </c>
      <c r="CB23" s="418">
        <f t="shared" si="38"/>
        <v>4.381995299478092E-2</v>
      </c>
      <c r="CC23" s="418">
        <f t="shared" si="38"/>
        <v>5.6747069511501991E-2</v>
      </c>
      <c r="CD23" s="418">
        <f t="shared" si="38"/>
        <v>7.1968562350150478E-2</v>
      </c>
      <c r="CE23" s="419">
        <f t="shared" si="38"/>
        <v>8.9659772423061668E-2</v>
      </c>
      <c r="CF23" s="420">
        <f t="shared" si="38"/>
        <v>0.10999238370760622</v>
      </c>
      <c r="CG23" s="421">
        <f t="shared" si="38"/>
        <v>0.13313419726296161</v>
      </c>
      <c r="CH23" s="418">
        <f t="shared" si="38"/>
        <v>0.15924891660588969</v>
      </c>
      <c r="CI23" s="418">
        <f t="shared" si="38"/>
        <v>0.18849594491842936</v>
      </c>
      <c r="CJ23" s="419">
        <f t="shared" si="38"/>
        <v>0.22103019454121409</v>
      </c>
      <c r="CK23" s="417">
        <f t="shared" si="38"/>
        <v>0.25700190910447418</v>
      </c>
      <c r="CL23" s="418">
        <f t="shared" si="38"/>
        <v>0.29655649863445888</v>
      </c>
      <c r="CM23" s="418">
        <f t="shared" si="38"/>
        <v>0.3398343878880894</v>
      </c>
      <c r="CN23" s="418">
        <f t="shared" si="38"/>
        <v>0.38697087811664233</v>
      </c>
      <c r="CO23" s="419">
        <f t="shared" si="38"/>
        <v>0.43809602239204537</v>
      </c>
      <c r="CP23" s="420">
        <f t="shared" si="38"/>
        <v>0.49333451460682909</v>
      </c>
      <c r="CQ23" s="421">
        <f t="shared" si="38"/>
        <v>0.55280559213053948</v>
      </c>
      <c r="CR23" s="418">
        <f t="shared" si="38"/>
        <v>0.61662295215342056</v>
      </c>
      <c r="CS23" s="418">
        <f t="shared" si="38"/>
        <v>0.68489468157946476</v>
      </c>
      <c r="CT23" s="419">
        <f t="shared" si="38"/>
        <v>0.75772320039300212</v>
      </c>
      <c r="CU23" s="417">
        <f t="shared" si="38"/>
        <v>0.83520521827148286</v>
      </c>
      <c r="CV23" s="418">
        <f t="shared" si="38"/>
        <v>0.91743170425957032</v>
      </c>
      <c r="CW23" s="418">
        <f t="shared" si="38"/>
        <v>1.0044878692160069</v>
      </c>
      <c r="CX23" s="418">
        <f t="shared" si="38"/>
        <v>1.0964531607203298</v>
      </c>
      <c r="CY23" s="419">
        <f t="shared" si="38"/>
        <v>1.1934012701210577</v>
      </c>
      <c r="CZ23" s="420">
        <f t="shared" si="38"/>
        <v>1.29540015130857</v>
      </c>
      <c r="DA23" s="421">
        <f t="shared" si="38"/>
        <v>1.4025120508408122</v>
      </c>
      <c r="DB23" s="418">
        <f t="shared" si="38"/>
        <v>1.5147935489490578</v>
      </c>
      <c r="DC23" s="418">
        <f t="shared" si="38"/>
        <v>1.6322956109862048</v>
      </c>
      <c r="DD23" s="419">
        <f t="shared" si="38"/>
        <v>1.755063648822329</v>
      </c>
      <c r="DE23" s="422">
        <f t="shared" si="38"/>
        <v>1.8831375916864204</v>
      </c>
      <c r="DF23" s="418">
        <f t="shared" si="38"/>
        <v>2.0165519659400388</v>
      </c>
      <c r="DG23" s="418">
        <f t="shared" si="38"/>
        <v>2.15533598325311</v>
      </c>
      <c r="DH23" s="418">
        <f t="shared" si="38"/>
        <v>2.2995136366407678</v>
      </c>
      <c r="DI23" s="419">
        <f t="shared" si="38"/>
        <v>2.4491038038278816</v>
      </c>
      <c r="DJ23" s="420">
        <f t="shared" si="38"/>
        <v>2.6041203573797134</v>
      </c>
      <c r="DK23" s="421">
        <f t="shared" si="38"/>
        <v>2.7645722810676716</v>
      </c>
      <c r="DL23" s="418">
        <f t="shared" si="38"/>
        <v>2.9304637919122456</v>
      </c>
      <c r="DM23" s="418">
        <f t="shared" si="38"/>
        <v>3.1017944673675402</v>
      </c>
      <c r="DN23" s="419">
        <f t="shared" si="38"/>
        <v>3.2785593771158119</v>
      </c>
      <c r="DO23" s="422">
        <f t="shared" si="38"/>
        <v>3.4607492189369964</v>
      </c>
      <c r="DP23" s="418">
        <f t="shared" si="38"/>
        <v>3.64835045815272</v>
      </c>
      <c r="DQ23" s="418">
        <f t="shared" si="38"/>
        <v>3.8413454701195633</v>
      </c>
      <c r="DR23" s="418">
        <f t="shared" si="38"/>
        <v>4.0397126853048348</v>
      </c>
      <c r="DS23" s="419">
        <f t="shared" si="38"/>
        <v>4.2434267364519656</v>
      </c>
      <c r="DT23" s="420">
        <f t="shared" si="38"/>
        <v>4.4524586073865748</v>
      </c>
      <c r="DU23" s="421">
        <f t="shared" si="38"/>
        <v>4.6667757830167602</v>
      </c>
      <c r="DV23" s="418">
        <f t="shared" si="38"/>
        <v>4.8863424001038993</v>
      </c>
      <c r="DW23" s="418">
        <f t="shared" si="38"/>
        <v>5.1111193984025931</v>
      </c>
      <c r="DX23" s="418">
        <f t="shared" si="38"/>
        <v>5.3410646717757118</v>
      </c>
      <c r="DY23" s="418">
        <f t="shared" si="38"/>
        <v>5.5761332189308632</v>
      </c>
      <c r="EC23" s="65"/>
      <c r="ED23" s="291">
        <v>3000</v>
      </c>
      <c r="EE23" s="319">
        <f t="shared" ref="EE23:EM23" si="39">SQRT(5*((((1/$BF25)*(((1+0.2*(EE$19/661.48)^2)^3.5)-1))+1)^(1/3.5)-1))</f>
        <v>1.5968691485787816E-2</v>
      </c>
      <c r="EF23" s="319">
        <f t="shared" si="39"/>
        <v>3.1937066212438268E-2</v>
      </c>
      <c r="EG23" s="319">
        <f t="shared" si="39"/>
        <v>4.7904807911398159E-2</v>
      </c>
      <c r="EH23" s="320">
        <f t="shared" si="39"/>
        <v>6.3871601293821065E-2</v>
      </c>
      <c r="EI23" s="321">
        <f t="shared" si="39"/>
        <v>7.9837132536432542E-2</v>
      </c>
      <c r="EJ23" s="322">
        <f t="shared" si="39"/>
        <v>9.5801089763023553E-2</v>
      </c>
      <c r="EK23" s="319">
        <f t="shared" si="39"/>
        <v>0.11176316351964014</v>
      </c>
      <c r="EL23" s="319">
        <f t="shared" si="39"/>
        <v>0.1277230472423371</v>
      </c>
      <c r="EM23" s="320">
        <f t="shared" si="39"/>
        <v>0.14368043771589695</v>
      </c>
      <c r="EN23" s="65"/>
      <c r="EO23" s="291">
        <v>3000</v>
      </c>
      <c r="EP23" s="323">
        <f t="shared" ref="EP23:GN23" si="40">SQRT(5*((((1/$BF25)*(((1+0.2*(EP$19/661.48)^2)^3.5)-1))+1)^(1/3.5)-1))</f>
        <v>0.15963503552222405</v>
      </c>
      <c r="EQ23" s="319">
        <f t="shared" si="40"/>
        <v>0.17558654547700026</v>
      </c>
      <c r="ER23" s="319">
        <f t="shared" si="40"/>
        <v>0.19153467705349014</v>
      </c>
      <c r="ES23" s="319">
        <f t="shared" si="40"/>
        <v>0.20747914479214741</v>
      </c>
      <c r="ET23" s="320">
        <f t="shared" si="40"/>
        <v>0.22341966869502131</v>
      </c>
      <c r="EU23" s="321">
        <f t="shared" si="40"/>
        <v>0.23935597460383812</v>
      </c>
      <c r="EV23" s="322">
        <f t="shared" si="40"/>
        <v>0.25528779456086892</v>
      </c>
      <c r="EW23" s="319">
        <f t="shared" si="40"/>
        <v>0.27121486715165755</v>
      </c>
      <c r="EX23" s="319">
        <f t="shared" si="40"/>
        <v>0.28713693782885563</v>
      </c>
      <c r="EY23" s="320">
        <f t="shared" si="40"/>
        <v>0.30305375921643818</v>
      </c>
      <c r="EZ23" s="323">
        <f t="shared" si="40"/>
        <v>0.31896509139373863</v>
      </c>
      <c r="FA23" s="319">
        <f t="shared" si="40"/>
        <v>0.33487070215876358</v>
      </c>
      <c r="FB23" s="319">
        <f t="shared" si="40"/>
        <v>0.35077036727038402</v>
      </c>
      <c r="FC23" s="319">
        <f t="shared" si="40"/>
        <v>0.36666387066908146</v>
      </c>
      <c r="FD23" s="320">
        <f t="shared" si="40"/>
        <v>0.3825510046760367</v>
      </c>
      <c r="FE23" s="321">
        <f t="shared" si="40"/>
        <v>0.39843157017038344</v>
      </c>
      <c r="FF23" s="322">
        <f t="shared" si="40"/>
        <v>0.41430537674465384</v>
      </c>
      <c r="FG23" s="319">
        <f t="shared" si="40"/>
        <v>0.4301722428383678</v>
      </c>
      <c r="FH23" s="319">
        <f t="shared" si="40"/>
        <v>0.44603199584998432</v>
      </c>
      <c r="FI23" s="320">
        <f t="shared" si="40"/>
        <v>0.46188447222733919</v>
      </c>
      <c r="FJ23" s="323">
        <f t="shared" si="40"/>
        <v>0.47772951753692822</v>
      </c>
      <c r="FK23" s="319">
        <f t="shared" si="40"/>
        <v>0.49356698651233455</v>
      </c>
      <c r="FL23" s="319">
        <f t="shared" si="40"/>
        <v>0.50939674308225857</v>
      </c>
      <c r="FM23" s="319">
        <f t="shared" si="40"/>
        <v>0.52521866037865117</v>
      </c>
      <c r="FN23" s="320">
        <f t="shared" si="40"/>
        <v>0.54103262072545899</v>
      </c>
      <c r="FO23" s="321">
        <f t="shared" si="40"/>
        <v>0.55683851560864617</v>
      </c>
      <c r="FP23" s="322">
        <f t="shared" si="40"/>
        <v>0.57263624562808746</v>
      </c>
      <c r="FQ23" s="319">
        <f t="shared" si="40"/>
        <v>0.58842572043208663</v>
      </c>
      <c r="FR23" s="319">
        <f t="shared" si="40"/>
        <v>0.60420685863522072</v>
      </c>
      <c r="FS23" s="319">
        <f t="shared" si="40"/>
        <v>0.61997958772029771</v>
      </c>
      <c r="FT23" s="319">
        <f t="shared" si="40"/>
        <v>0.63574384392523209</v>
      </c>
      <c r="FU23" s="319">
        <f t="shared" si="40"/>
        <v>0.65149957211565512</v>
      </c>
      <c r="FV23" s="319">
        <f t="shared" si="40"/>
        <v>0.66724672564410969</v>
      </c>
      <c r="FW23" s="319">
        <f t="shared" si="40"/>
        <v>0.68298526619669064</v>
      </c>
      <c r="FX23" s="319">
        <f t="shared" si="40"/>
        <v>0.69871516362798458</v>
      </c>
      <c r="FY23" s="319">
        <f t="shared" si="40"/>
        <v>0.7144363957852049</v>
      </c>
      <c r="FZ23" s="319">
        <f t="shared" si="40"/>
        <v>0.73014894832236943</v>
      </c>
      <c r="GA23" s="319">
        <f t="shared" si="40"/>
        <v>0.7458528145054133</v>
      </c>
      <c r="GB23" s="319">
        <f t="shared" si="40"/>
        <v>0.76154799500909043</v>
      </c>
      <c r="GC23" s="319">
        <f t="shared" si="40"/>
        <v>0.77723449770651409</v>
      </c>
      <c r="GD23" s="319">
        <f t="shared" si="40"/>
        <v>0.79291233745218981</v>
      </c>
      <c r="GE23" s="319">
        <f t="shared" si="40"/>
        <v>0.80858153585934056</v>
      </c>
      <c r="GF23" s="319">
        <f t="shared" si="40"/>
        <v>0.82424212107236194</v>
      </c>
      <c r="GG23" s="319">
        <f t="shared" si="40"/>
        <v>0.83989412753515469</v>
      </c>
      <c r="GH23" s="319">
        <f t="shared" si="40"/>
        <v>0.85553759575611898</v>
      </c>
      <c r="GI23" s="319">
        <f t="shared" si="40"/>
        <v>0.87117257207052967</v>
      </c>
      <c r="GJ23" s="319">
        <f t="shared" si="40"/>
        <v>0.88679910840100395</v>
      </c>
      <c r="GK23" s="319">
        <f t="shared" si="40"/>
        <v>0.90241726201673955</v>
      </c>
      <c r="GL23" s="319">
        <f t="shared" si="40"/>
        <v>0.91802709529216175</v>
      </c>
      <c r="GM23" s="319">
        <f t="shared" si="40"/>
        <v>0.93362867546561157</v>
      </c>
      <c r="GN23" s="319">
        <f t="shared" si="40"/>
        <v>0.94922207439863882</v>
      </c>
      <c r="GR23" s="348"/>
      <c r="GS23" s="369">
        <v>3000</v>
      </c>
      <c r="GT23" s="366">
        <f t="shared" si="24"/>
        <v>65.462111724014193</v>
      </c>
      <c r="GU23" s="366">
        <f t="shared" si="4"/>
        <v>130.92422344802839</v>
      </c>
      <c r="GV23" s="366">
        <f t="shared" si="4"/>
        <v>196.38633517204255</v>
      </c>
      <c r="GW23" s="366">
        <f t="shared" si="4"/>
        <v>261.84844689605677</v>
      </c>
      <c r="GX23" s="366">
        <f t="shared" si="4"/>
        <v>327.31055862007094</v>
      </c>
      <c r="GY23" s="366">
        <f t="shared" si="4"/>
        <v>392.7726703440851</v>
      </c>
      <c r="GZ23" s="366">
        <f t="shared" si="4"/>
        <v>458.23478206809926</v>
      </c>
      <c r="HA23" s="366">
        <f t="shared" si="4"/>
        <v>523.69689379211354</v>
      </c>
      <c r="HB23" s="366">
        <f t="shared" si="4"/>
        <v>589.15900551612765</v>
      </c>
      <c r="HC23" s="366">
        <f t="shared" si="4"/>
        <v>654.62111724014187</v>
      </c>
      <c r="HE23" s="348"/>
      <c r="HF23" s="369">
        <v>3000</v>
      </c>
      <c r="HG23" s="318">
        <f t="shared" si="25"/>
        <v>0.95661766918696967</v>
      </c>
      <c r="HH23" s="318">
        <f t="shared" si="5"/>
        <v>0.95661766918696967</v>
      </c>
      <c r="HI23" s="318">
        <f t="shared" si="5"/>
        <v>0.95661766918696967</v>
      </c>
      <c r="HJ23" s="318">
        <f t="shared" si="5"/>
        <v>0.95661766918696967</v>
      </c>
      <c r="HK23" s="318">
        <f t="shared" si="5"/>
        <v>0.95661766918696967</v>
      </c>
      <c r="HL23" s="318">
        <f t="shared" si="5"/>
        <v>0.95661766918696967</v>
      </c>
      <c r="HM23" s="318">
        <f t="shared" si="5"/>
        <v>0.95661766918696967</v>
      </c>
      <c r="HN23" s="318">
        <f t="shared" si="5"/>
        <v>0.95661766918696967</v>
      </c>
      <c r="HO23" s="318">
        <f t="shared" si="5"/>
        <v>0.95661766918696967</v>
      </c>
      <c r="HP23" s="318">
        <f t="shared" si="5"/>
        <v>0.95661766918696967</v>
      </c>
      <c r="HR23" s="348"/>
      <c r="HS23" s="369">
        <v>3000</v>
      </c>
      <c r="HT23" s="366">
        <f t="shared" si="26"/>
        <v>62.622212737483459</v>
      </c>
      <c r="HU23" s="366">
        <f t="shared" si="6"/>
        <v>125.24442547496692</v>
      </c>
      <c r="HV23" s="366">
        <f t="shared" si="6"/>
        <v>187.86663821245034</v>
      </c>
      <c r="HW23" s="366">
        <f t="shared" si="6"/>
        <v>250.48885094993383</v>
      </c>
      <c r="HX23" s="366">
        <f t="shared" si="6"/>
        <v>313.11106368741724</v>
      </c>
      <c r="HY23" s="366">
        <f t="shared" si="6"/>
        <v>375.73327642490068</v>
      </c>
      <c r="HZ23" s="366">
        <f t="shared" si="6"/>
        <v>438.35548916238412</v>
      </c>
      <c r="IA23" s="366">
        <f t="shared" si="6"/>
        <v>500.97770189986767</v>
      </c>
      <c r="IB23" s="366">
        <f t="shared" si="6"/>
        <v>563.59991463735105</v>
      </c>
      <c r="IC23" s="366">
        <f t="shared" si="6"/>
        <v>626.22212737483449</v>
      </c>
      <c r="IL23" s="348"/>
      <c r="IM23" s="369">
        <v>3000</v>
      </c>
      <c r="IN23" s="366">
        <f t="shared" si="7"/>
        <v>637.27273727646195</v>
      </c>
      <c r="IO23" s="366">
        <f t="shared" si="8"/>
        <v>2568.2568681674552</v>
      </c>
      <c r="IP23" s="366">
        <f t="shared" si="9"/>
        <v>5851.0242623243776</v>
      </c>
      <c r="IQ23" s="366">
        <f t="shared" si="10"/>
        <v>10584.283039429469</v>
      </c>
      <c r="IR23" s="366">
        <f t="shared" si="11"/>
        <v>16910.287801426573</v>
      </c>
      <c r="IS23" s="366">
        <f t="shared" si="12"/>
        <v>25018.968915130266</v>
      </c>
      <c r="IT23" s="366">
        <f t="shared" si="13"/>
        <v>35153.334676574173</v>
      </c>
      <c r="IU23" s="366">
        <f t="shared" si="14"/>
        <v>47616.214037569611</v>
      </c>
      <c r="IV23" s="366">
        <f t="shared" si="15"/>
        <v>62778.420401318159</v>
      </c>
      <c r="IW23" s="366">
        <f t="shared" si="16"/>
        <v>81088.428692103815</v>
      </c>
      <c r="IY23" s="348"/>
      <c r="IZ23" s="369">
        <v>3000</v>
      </c>
      <c r="JA23" s="366">
        <f t="shared" si="17"/>
        <v>62.630313302521856</v>
      </c>
      <c r="JB23" s="366">
        <f t="shared" si="17"/>
        <v>125.30871898206256</v>
      </c>
      <c r="JC23" s="366">
        <f t="shared" si="17"/>
        <v>188.08080700051141</v>
      </c>
      <c r="JD23" s="366">
        <f t="shared" si="17"/>
        <v>250.9873942596839</v>
      </c>
      <c r="JE23" s="366">
        <f t="shared" si="17"/>
        <v>314.06268629091915</v>
      </c>
      <c r="JF23" s="366">
        <f t="shared" si="17"/>
        <v>377.33301464634366</v>
      </c>
      <c r="JG23" s="366">
        <f t="shared" si="17"/>
        <v>440.81621975064905</v>
      </c>
      <c r="JH23" s="366">
        <f t="shared" si="17"/>
        <v>504.52167119890873</v>
      </c>
      <c r="JI23" s="366">
        <f t="shared" si="17"/>
        <v>568.45084806804596</v>
      </c>
      <c r="JJ23" s="366">
        <f t="shared" si="17"/>
        <v>632.59835093825825</v>
      </c>
      <c r="JL23" s="348"/>
      <c r="JM23" s="369">
        <v>3000</v>
      </c>
      <c r="JN23" s="297">
        <f t="shared" si="18"/>
        <v>8.1005650383971783E-3</v>
      </c>
      <c r="JO23" s="297">
        <f t="shared" si="18"/>
        <v>6.4293507095641189E-2</v>
      </c>
      <c r="JP23" s="297">
        <f t="shared" si="18"/>
        <v>0.2141687880610732</v>
      </c>
      <c r="JQ23" s="297">
        <f t="shared" si="18"/>
        <v>0.49854330975006178</v>
      </c>
      <c r="JR23" s="297">
        <f t="shared" si="18"/>
        <v>0.95162260350190309</v>
      </c>
      <c r="JS23" s="297">
        <f t="shared" si="18"/>
        <v>1.5997382214429763</v>
      </c>
      <c r="JT23" s="297">
        <f t="shared" si="18"/>
        <v>2.4607305882649371</v>
      </c>
      <c r="JU23" s="297">
        <f t="shared" si="18"/>
        <v>3.5439692990410663</v>
      </c>
      <c r="JV23" s="297">
        <f t="shared" si="18"/>
        <v>4.8509334306949086</v>
      </c>
      <c r="JW23" s="297">
        <f t="shared" si="18"/>
        <v>6.3762235634237641</v>
      </c>
    </row>
    <row r="24" spans="6:291">
      <c r="AW24" s="2">
        <f>AW23</f>
        <v>280</v>
      </c>
      <c r="AX24" s="76">
        <f>F13</f>
        <v>21.225494269800095</v>
      </c>
      <c r="AZ24" s="368">
        <v>2000</v>
      </c>
      <c r="BA24" s="297">
        <f t="shared" si="36"/>
        <v>3.4094307525089107</v>
      </c>
      <c r="BB24" s="366">
        <f t="shared" si="27"/>
        <v>583.41301185839836</v>
      </c>
      <c r="BC24" s="366">
        <f t="shared" si="28"/>
        <v>66754.670638872849</v>
      </c>
      <c r="BD24" s="366">
        <f t="shared" si="29"/>
        <v>597.34747675516883</v>
      </c>
      <c r="BE24" s="366">
        <f t="shared" si="30"/>
        <v>580.00358110588945</v>
      </c>
      <c r="BF24" s="319">
        <v>0.92980908104051863</v>
      </c>
      <c r="BG24" s="319">
        <f t="shared" si="31"/>
        <v>0.90932069353199352</v>
      </c>
      <c r="BJ24" t="s">
        <v>112</v>
      </c>
      <c r="BN24" s="65"/>
      <c r="BO24" s="291">
        <v>4000</v>
      </c>
      <c r="BP24" s="297">
        <f t="shared" ref="BP24:BX24" si="41">(EE24*$T123*SQRT($W123)-BP$19)*-1</f>
        <v>6.4069375612874069E-5</v>
      </c>
      <c r="BQ24" s="297">
        <f t="shared" si="41"/>
        <v>3.9861246595762623E-4</v>
      </c>
      <c r="BR24" s="297">
        <f t="shared" si="41"/>
        <v>1.2736665609054398E-3</v>
      </c>
      <c r="BS24" s="300">
        <f t="shared" si="41"/>
        <v>2.9583974709055383E-3</v>
      </c>
      <c r="BT24" s="312">
        <f t="shared" si="41"/>
        <v>5.7206675282159836E-3</v>
      </c>
      <c r="BU24" s="307">
        <f t="shared" si="41"/>
        <v>9.8266077506323768E-3</v>
      </c>
      <c r="BV24" s="297">
        <f t="shared" si="41"/>
        <v>1.5540195882891794E-2</v>
      </c>
      <c r="BW24" s="297">
        <f t="shared" si="41"/>
        <v>2.3122841448937947E-2</v>
      </c>
      <c r="BX24" s="300">
        <f t="shared" si="41"/>
        <v>3.2832979296799181E-2</v>
      </c>
      <c r="BY24" s="65"/>
      <c r="BZ24" s="291">
        <v>4000</v>
      </c>
      <c r="CA24" s="417">
        <f t="shared" ref="CA24:DY24" si="42">(EP24*$T123*SQRT($W123)-CA$19)*-1</f>
        <v>4.4925672850240517E-2</v>
      </c>
      <c r="CB24" s="418">
        <f t="shared" si="42"/>
        <v>5.965222831956396E-2</v>
      </c>
      <c r="CC24" s="418">
        <f t="shared" si="42"/>
        <v>7.7259821028562214E-2</v>
      </c>
      <c r="CD24" s="418">
        <f t="shared" si="42"/>
        <v>9.7991134944265923E-2</v>
      </c>
      <c r="CE24" s="419">
        <f t="shared" si="42"/>
        <v>0.12208401647438905</v>
      </c>
      <c r="CF24" s="420">
        <f t="shared" si="42"/>
        <v>0.14977114344804932</v>
      </c>
      <c r="CG24" s="421">
        <f t="shared" si="42"/>
        <v>0.18127971016053834</v>
      </c>
      <c r="CH24" s="418">
        <f t="shared" si="42"/>
        <v>0.21683112925734349</v>
      </c>
      <c r="CI24" s="418">
        <f t="shared" si="42"/>
        <v>0.25664075117259699</v>
      </c>
      <c r="CJ24" s="419">
        <f t="shared" si="42"/>
        <v>0.30091760171234228</v>
      </c>
      <c r="CK24" s="417">
        <f t="shared" si="42"/>
        <v>0.34986413829335561</v>
      </c>
      <c r="CL24" s="418">
        <f t="shared" si="42"/>
        <v>0.4036760252881777</v>
      </c>
      <c r="CM24" s="418">
        <f t="shared" si="42"/>
        <v>0.46254192877577793</v>
      </c>
      <c r="CN24" s="418">
        <f t="shared" si="42"/>
        <v>0.52664333097206395</v>
      </c>
      <c r="CO24" s="419">
        <f t="shared" si="42"/>
        <v>0.59615436446733838</v>
      </c>
      <c r="CP24" s="420">
        <f t="shared" si="42"/>
        <v>0.67124166635829852</v>
      </c>
      <c r="CQ24" s="421">
        <f t="shared" si="42"/>
        <v>0.75206425222870621</v>
      </c>
      <c r="CR24" s="418">
        <f t="shared" si="42"/>
        <v>0.83877340991273286</v>
      </c>
      <c r="CS24" s="418">
        <f t="shared" si="42"/>
        <v>0.93151261281394682</v>
      </c>
      <c r="CT24" s="419">
        <f t="shared" si="42"/>
        <v>1.0304174525755343</v>
      </c>
      <c r="CU24" s="417">
        <f t="shared" si="42"/>
        <v>1.1356155907182028</v>
      </c>
      <c r="CV24" s="418">
        <f t="shared" si="42"/>
        <v>1.2472267289027741</v>
      </c>
      <c r="CW24" s="418">
        <f t="shared" si="42"/>
        <v>1.3653625973265662</v>
      </c>
      <c r="CX24" s="418">
        <f t="shared" si="42"/>
        <v>1.4901269607493646</v>
      </c>
      <c r="CY24" s="419">
        <f t="shared" si="42"/>
        <v>1.6216156415953265</v>
      </c>
      <c r="CZ24" s="420">
        <f t="shared" si="42"/>
        <v>1.7599165594879196</v>
      </c>
      <c r="DA24" s="421">
        <f t="shared" si="42"/>
        <v>1.9051097866022815</v>
      </c>
      <c r="DB24" s="418">
        <f t="shared" si="42"/>
        <v>2.0572676181023439</v>
      </c>
      <c r="DC24" s="418">
        <f t="shared" si="42"/>
        <v>2.2164546569698587</v>
      </c>
      <c r="DD24" s="419">
        <f t="shared" si="42"/>
        <v>2.382727912459643</v>
      </c>
      <c r="DE24" s="422">
        <f t="shared" si="42"/>
        <v>2.5561369114086006</v>
      </c>
      <c r="DF24" s="418">
        <f t="shared" si="42"/>
        <v>2.7367238216252758</v>
      </c>
      <c r="DG24" s="418">
        <f t="shared" si="42"/>
        <v>2.9245235865349173</v>
      </c>
      <c r="DH24" s="418">
        <f t="shared" si="42"/>
        <v>3.119564070293336</v>
      </c>
      <c r="DI24" s="419">
        <f t="shared" si="42"/>
        <v>3.3218662125507876</v>
      </c>
      <c r="DJ24" s="420">
        <f t="shared" si="42"/>
        <v>3.531444192050742</v>
      </c>
      <c r="DK24" s="421">
        <f t="shared" si="42"/>
        <v>3.7483055982693259</v>
      </c>
      <c r="DL24" s="418">
        <f t="shared" si="42"/>
        <v>3.9724516102838265</v>
      </c>
      <c r="DM24" s="418">
        <f t="shared" si="42"/>
        <v>4.2038771820993475</v>
      </c>
      <c r="DN24" s="419">
        <f t="shared" si="42"/>
        <v>4.4425712336479819</v>
      </c>
      <c r="DO24" s="422">
        <f t="shared" si="42"/>
        <v>4.6885168467213703</v>
      </c>
      <c r="DP24" s="418">
        <f t="shared" si="42"/>
        <v>4.9416914650886383</v>
      </c>
      <c r="DQ24" s="418">
        <f t="shared" si="42"/>
        <v>5.2020670980975865</v>
      </c>
      <c r="DR24" s="418">
        <f t="shared" si="42"/>
        <v>5.4696105270643329</v>
      </c>
      <c r="DS24" s="419">
        <f t="shared" si="42"/>
        <v>5.7442835137945849</v>
      </c>
      <c r="DT24" s="420">
        <f t="shared" si="42"/>
        <v>6.0260430105943215</v>
      </c>
      <c r="DU24" s="421">
        <f t="shared" si="42"/>
        <v>6.3148413711716103</v>
      </c>
      <c r="DV24" s="418">
        <f t="shared" si="42"/>
        <v>6.6106265618356019</v>
      </c>
      <c r="DW24" s="418">
        <f t="shared" si="42"/>
        <v>6.9133423724656495</v>
      </c>
      <c r="DX24" s="418">
        <f t="shared" si="42"/>
        <v>7.2229286267116777</v>
      </c>
      <c r="DY24" s="418">
        <f t="shared" si="42"/>
        <v>7.5393213909505903</v>
      </c>
      <c r="EC24" s="65"/>
      <c r="ED24" s="291">
        <v>4000</v>
      </c>
      <c r="EE24" s="319">
        <f t="shared" ref="EE24:EM24" si="43">SQRT(5*((((1/$BF26)*(((1+0.2*(EE$19/661.48)^2)^3.5)-1))+1)^(1/3.5)-1))</f>
        <v>1.6267073754916952E-2</v>
      </c>
      <c r="EF24" s="319">
        <f t="shared" si="43"/>
        <v>3.2533707525428328E-2</v>
      </c>
      <c r="EG24" s="319">
        <f t="shared" si="43"/>
        <v>4.8799462037068614E-2</v>
      </c>
      <c r="EH24" s="320">
        <f t="shared" si="43"/>
        <v>6.5063899433023417E-2</v>
      </c>
      <c r="EI24" s="321">
        <f t="shared" si="43"/>
        <v>8.1326583976869496E-2</v>
      </c>
      <c r="EJ24" s="322">
        <f t="shared" si="43"/>
        <v>9.7587082748543663E-2</v>
      </c>
      <c r="EK24" s="319">
        <f t="shared" si="43"/>
        <v>0.11384496633075034</v>
      </c>
      <c r="EL24" s="319">
        <f t="shared" si="43"/>
        <v>0.13009980948396443</v>
      </c>
      <c r="EM24" s="320">
        <f t="shared" si="43"/>
        <v>0.14635119180761905</v>
      </c>
      <c r="EN24" s="65"/>
      <c r="EO24" s="291">
        <v>4000</v>
      </c>
      <c r="EP24" s="323">
        <f t="shared" ref="EP24:GN24" si="44">SQRT(5*((((1/$BF26)*(((1+0.2*(EP$19/661.48)^2)^3.5)-1))+1)^(1/3.5)-1))</f>
        <v>0.16259869838550323</v>
      </c>
      <c r="EQ24" s="319">
        <f t="shared" si="44"/>
        <v>0.17884192041333197</v>
      </c>
      <c r="ER24" s="319">
        <f t="shared" si="44"/>
        <v>0.19508045580660691</v>
      </c>
      <c r="ES24" s="319">
        <f t="shared" si="44"/>
        <v>0.21131390978699963</v>
      </c>
      <c r="ET24" s="320">
        <f t="shared" si="44"/>
        <v>0.2275418954455255</v>
      </c>
      <c r="EU24" s="321">
        <f t="shared" si="44"/>
        <v>0.24376403428101889</v>
      </c>
      <c r="EV24" s="322">
        <f t="shared" si="44"/>
        <v>0.25997995671247592</v>
      </c>
      <c r="EW24" s="319">
        <f t="shared" si="44"/>
        <v>0.2761893025640057</v>
      </c>
      <c r="EX24" s="319">
        <f t="shared" si="44"/>
        <v>0.29239172152122417</v>
      </c>
      <c r="EY24" s="320">
        <f t="shared" si="44"/>
        <v>0.30858687355813252</v>
      </c>
      <c r="EZ24" s="323">
        <f t="shared" si="44"/>
        <v>0.32477442933364747</v>
      </c>
      <c r="FA24" s="319">
        <f t="shared" si="44"/>
        <v>0.3409540705570519</v>
      </c>
      <c r="FB24" s="319">
        <f t="shared" si="44"/>
        <v>0.35712549032187729</v>
      </c>
      <c r="FC24" s="319">
        <f t="shared" si="44"/>
        <v>0.37328839340777309</v>
      </c>
      <c r="FD24" s="320">
        <f t="shared" si="44"/>
        <v>0.38944249655015545</v>
      </c>
      <c r="FE24" s="321">
        <f t="shared" si="44"/>
        <v>0.40558752867749337</v>
      </c>
      <c r="FF24" s="322">
        <f t="shared" si="44"/>
        <v>0.42172323111630666</v>
      </c>
      <c r="FG24" s="319">
        <f t="shared" si="44"/>
        <v>0.43784935776398287</v>
      </c>
      <c r="FH24" s="319">
        <f t="shared" si="44"/>
        <v>0.45396567522978282</v>
      </c>
      <c r="FI24" s="320">
        <f t="shared" si="44"/>
        <v>0.47007196294436759</v>
      </c>
      <c r="FJ24" s="323">
        <f t="shared" si="44"/>
        <v>0.48616801323846909</v>
      </c>
      <c r="FK24" s="319">
        <f t="shared" si="44"/>
        <v>0.50225363139126533</v>
      </c>
      <c r="FL24" s="319">
        <f t="shared" si="44"/>
        <v>0.51832863564925569</v>
      </c>
      <c r="FM24" s="319">
        <f t="shared" si="44"/>
        <v>0.53439285721645891</v>
      </c>
      <c r="FN24" s="320">
        <f t="shared" si="44"/>
        <v>0.55044614021683191</v>
      </c>
      <c r="FO24" s="321">
        <f t="shared" si="44"/>
        <v>0.56648834162995843</v>
      </c>
      <c r="FP24" s="322">
        <f t="shared" si="44"/>
        <v>0.5825193312010063</v>
      </c>
      <c r="FQ24" s="319">
        <f t="shared" si="44"/>
        <v>0.59853899132614541</v>
      </c>
      <c r="FR24" s="319">
        <f t="shared" si="44"/>
        <v>0.61454721691455572</v>
      </c>
      <c r="FS24" s="319">
        <f t="shared" si="44"/>
        <v>0.63054391522826769</v>
      </c>
      <c r="FT24" s="319">
        <f t="shared" si="44"/>
        <v>0.64652900570109428</v>
      </c>
      <c r="FU24" s="319">
        <f t="shared" si="44"/>
        <v>0.66250241973791091</v>
      </c>
      <c r="FV24" s="319">
        <f t="shared" si="44"/>
        <v>0.67846410049562578</v>
      </c>
      <c r="FW24" s="319">
        <f t="shared" si="44"/>
        <v>0.69441400264712061</v>
      </c>
      <c r="FX24" s="319">
        <f t="shared" si="44"/>
        <v>0.71035209212949368</v>
      </c>
      <c r="FY24" s="319">
        <f t="shared" si="44"/>
        <v>0.72627834587793083</v>
      </c>
      <c r="FZ24" s="319">
        <f t="shared" si="44"/>
        <v>0.74219275154649589</v>
      </c>
      <c r="GA24" s="319">
        <f t="shared" si="44"/>
        <v>0.75809530721716312</v>
      </c>
      <c r="GB24" s="319">
        <f t="shared" si="44"/>
        <v>0.77398602109834203</v>
      </c>
      <c r="GC24" s="319">
        <f t="shared" si="44"/>
        <v>0.78986491121417624</v>
      </c>
      <c r="GD24" s="319">
        <f t="shared" si="44"/>
        <v>0.80573200508581677</v>
      </c>
      <c r="GE24" s="319">
        <f t="shared" si="44"/>
        <v>0.82158733940588524</v>
      </c>
      <c r="GF24" s="319">
        <f t="shared" si="44"/>
        <v>0.83743095970727421</v>
      </c>
      <c r="GG24" s="319">
        <f t="shared" si="44"/>
        <v>0.85326292002740789</v>
      </c>
      <c r="GH24" s="319">
        <f t="shared" si="44"/>
        <v>0.86908328256903744</v>
      </c>
      <c r="GI24" s="319">
        <f t="shared" si="44"/>
        <v>0.88489211735861273</v>
      </c>
      <c r="GJ24" s="319">
        <f t="shared" si="44"/>
        <v>0.90068950190320529</v>
      </c>
      <c r="GK24" s="319">
        <f t="shared" si="44"/>
        <v>0.91647552084694561</v>
      </c>
      <c r="GL24" s="319">
        <f t="shared" si="44"/>
        <v>0.93225026562783753</v>
      </c>
      <c r="GM24" s="319">
        <f t="shared" si="44"/>
        <v>0.94801383413582085</v>
      </c>
      <c r="GN24" s="319">
        <f t="shared" si="44"/>
        <v>0.96376633037285786</v>
      </c>
      <c r="GR24" s="348"/>
      <c r="GS24" s="368">
        <v>4000</v>
      </c>
      <c r="GT24" s="366">
        <f t="shared" si="24"/>
        <v>65.23192211244691</v>
      </c>
      <c r="GU24" s="366">
        <f t="shared" si="4"/>
        <v>130.46384422489382</v>
      </c>
      <c r="GV24" s="366">
        <f t="shared" si="4"/>
        <v>195.69576633734073</v>
      </c>
      <c r="GW24" s="366">
        <f t="shared" si="4"/>
        <v>260.92768844978764</v>
      </c>
      <c r="GX24" s="366">
        <f t="shared" si="4"/>
        <v>326.15961056223455</v>
      </c>
      <c r="GY24" s="366">
        <f t="shared" si="4"/>
        <v>391.39153267468146</v>
      </c>
      <c r="GZ24" s="366">
        <f t="shared" si="4"/>
        <v>456.62345478712831</v>
      </c>
      <c r="HA24" s="366">
        <f t="shared" si="4"/>
        <v>521.85537689957528</v>
      </c>
      <c r="HB24" s="366">
        <f t="shared" si="4"/>
        <v>587.08729901202219</v>
      </c>
      <c r="HC24" s="366">
        <f t="shared" si="4"/>
        <v>652.3192211244691</v>
      </c>
      <c r="HE24" s="348"/>
      <c r="HF24" s="368">
        <v>4000</v>
      </c>
      <c r="HG24" s="318">
        <f t="shared" si="25"/>
        <v>0.94238335382540128</v>
      </c>
      <c r="HH24" s="318">
        <f t="shared" si="5"/>
        <v>0.94238335382540128</v>
      </c>
      <c r="HI24" s="318">
        <f t="shared" si="5"/>
        <v>0.94238335382540128</v>
      </c>
      <c r="HJ24" s="318">
        <f t="shared" si="5"/>
        <v>0.94238335382540128</v>
      </c>
      <c r="HK24" s="318">
        <f t="shared" si="5"/>
        <v>0.94238335382540128</v>
      </c>
      <c r="HL24" s="318">
        <f t="shared" si="5"/>
        <v>0.94238335382540128</v>
      </c>
      <c r="HM24" s="318">
        <f t="shared" si="5"/>
        <v>0.94238335382540128</v>
      </c>
      <c r="HN24" s="318">
        <f t="shared" si="5"/>
        <v>0.94238335382540128</v>
      </c>
      <c r="HO24" s="318">
        <f t="shared" si="5"/>
        <v>0.94238335382540128</v>
      </c>
      <c r="HP24" s="318">
        <f t="shared" si="5"/>
        <v>0.94238335382540128</v>
      </c>
      <c r="HR24" s="348"/>
      <c r="HS24" s="368">
        <v>4000</v>
      </c>
      <c r="HT24" s="366">
        <f t="shared" si="26"/>
        <v>61.473477536805071</v>
      </c>
      <c r="HU24" s="366">
        <f t="shared" si="6"/>
        <v>122.94695507361014</v>
      </c>
      <c r="HV24" s="366">
        <f t="shared" si="6"/>
        <v>184.42043261041522</v>
      </c>
      <c r="HW24" s="366">
        <f t="shared" si="6"/>
        <v>245.89391014722028</v>
      </c>
      <c r="HX24" s="366">
        <f t="shared" si="6"/>
        <v>307.36738768402535</v>
      </c>
      <c r="HY24" s="366">
        <f t="shared" si="6"/>
        <v>368.84086522083044</v>
      </c>
      <c r="HZ24" s="366">
        <f t="shared" si="6"/>
        <v>430.31434275763547</v>
      </c>
      <c r="IA24" s="366">
        <f t="shared" si="6"/>
        <v>491.78782029444056</v>
      </c>
      <c r="IB24" s="366">
        <f t="shared" si="6"/>
        <v>553.26129783124566</v>
      </c>
      <c r="IC24" s="366">
        <f t="shared" si="6"/>
        <v>614.73477536805069</v>
      </c>
      <c r="IL24" s="348"/>
      <c r="IM24" s="368">
        <v>4000</v>
      </c>
      <c r="IN24" s="366">
        <f t="shared" si="7"/>
        <v>614.10705211536458</v>
      </c>
      <c r="IO24" s="366">
        <f t="shared" si="8"/>
        <v>2474.8974216688321</v>
      </c>
      <c r="IP24" s="366">
        <f t="shared" si="9"/>
        <v>5638.3319910211621</v>
      </c>
      <c r="IQ24" s="366">
        <f t="shared" si="10"/>
        <v>10199.530712513284</v>
      </c>
      <c r="IR24" s="366">
        <f t="shared" si="11"/>
        <v>16295.577050005477</v>
      </c>
      <c r="IS24" s="366">
        <f t="shared" si="12"/>
        <v>24109.497156742844</v>
      </c>
      <c r="IT24" s="366">
        <f t="shared" si="13"/>
        <v>33875.465664068593</v>
      </c>
      <c r="IU24" s="366">
        <f t="shared" si="14"/>
        <v>45885.303301183871</v>
      </c>
      <c r="IV24" s="366">
        <f t="shared" si="15"/>
        <v>60496.343926270456</v>
      </c>
      <c r="IW24" s="366">
        <f t="shared" si="16"/>
        <v>78140.759822229578</v>
      </c>
      <c r="IY24" s="348"/>
      <c r="IZ24" s="368">
        <v>4000</v>
      </c>
      <c r="JA24" s="366">
        <f t="shared" si="17"/>
        <v>61.483927504948376</v>
      </c>
      <c r="JB24" s="366">
        <f t="shared" si="17"/>
        <v>123.02992260956454</v>
      </c>
      <c r="JC24" s="366">
        <f t="shared" si="17"/>
        <v>184.69695245403156</v>
      </c>
      <c r="JD24" s="366">
        <f t="shared" si="17"/>
        <v>246.53805200357175</v>
      </c>
      <c r="JE24" s="366">
        <f t="shared" si="17"/>
        <v>308.59799753559935</v>
      </c>
      <c r="JF24" s="366">
        <f t="shared" si="17"/>
        <v>370.91166145439399</v>
      </c>
      <c r="JG24" s="366">
        <f t="shared" si="17"/>
        <v>433.50314445035224</v>
      </c>
      <c r="JH24" s="366">
        <f t="shared" si="17"/>
        <v>496.38569269630602</v>
      </c>
      <c r="JI24" s="366">
        <f t="shared" si="17"/>
        <v>559.56232441057068</v>
      </c>
      <c r="JJ24" s="366">
        <f t="shared" si="17"/>
        <v>623.02702400579915</v>
      </c>
      <c r="JL24" s="348"/>
      <c r="JM24" s="368">
        <v>4000</v>
      </c>
      <c r="JN24" s="297">
        <f t="shared" si="18"/>
        <v>1.0449968143305455E-2</v>
      </c>
      <c r="JO24" s="297">
        <f t="shared" si="18"/>
        <v>8.2967535954395544E-2</v>
      </c>
      <c r="JP24" s="297">
        <f t="shared" si="18"/>
        <v>0.27651984361634163</v>
      </c>
      <c r="JQ24" s="297">
        <f t="shared" si="18"/>
        <v>0.64414185635146737</v>
      </c>
      <c r="JR24" s="297">
        <f t="shared" si="18"/>
        <v>1.2306098515740018</v>
      </c>
      <c r="JS24" s="297">
        <f t="shared" si="18"/>
        <v>2.0707962335635557</v>
      </c>
      <c r="JT24" s="297">
        <f t="shared" si="18"/>
        <v>3.1888016927167655</v>
      </c>
      <c r="JU24" s="297">
        <f t="shared" si="18"/>
        <v>4.5978724018654589</v>
      </c>
      <c r="JV24" s="297">
        <f t="shared" si="18"/>
        <v>6.3010265793250255</v>
      </c>
      <c r="JW24" s="297">
        <f t="shared" si="18"/>
        <v>8.2922486377484574</v>
      </c>
    </row>
    <row r="25" spans="6:291">
      <c r="AZ25" s="369">
        <v>3000</v>
      </c>
      <c r="BA25" s="297">
        <f t="shared" si="36"/>
        <v>4.9840316444458495</v>
      </c>
      <c r="BB25" s="366">
        <f t="shared" si="27"/>
        <v>574.42183968374763</v>
      </c>
      <c r="BC25" s="366">
        <f t="shared" si="28"/>
        <v>64344.718502573465</v>
      </c>
      <c r="BD25" s="366">
        <f t="shared" si="29"/>
        <v>595.26164567216028</v>
      </c>
      <c r="BE25" s="366">
        <f t="shared" si="30"/>
        <v>569.43780803930179</v>
      </c>
      <c r="BF25" s="319">
        <v>0.89624146158020634</v>
      </c>
      <c r="BG25" s="319">
        <f t="shared" si="31"/>
        <v>0.90932070229969142</v>
      </c>
      <c r="BN25" s="65"/>
      <c r="BO25" s="291">
        <v>5000</v>
      </c>
      <c r="BP25" s="297">
        <f t="shared" ref="BP25:BX25" si="45">(EE25*$T124*SQRT($W124)-BP$19)*-1</f>
        <v>7.6636018205178402E-5</v>
      </c>
      <c r="BQ25" s="297">
        <f t="shared" si="45"/>
        <v>4.9911654665990568E-4</v>
      </c>
      <c r="BR25" s="297">
        <f t="shared" si="45"/>
        <v>1.612704624974981E-3</v>
      </c>
      <c r="BS25" s="300">
        <f t="shared" si="45"/>
        <v>3.7615023128481084E-3</v>
      </c>
      <c r="BT25" s="312">
        <f t="shared" si="45"/>
        <v>7.287875432169244E-3</v>
      </c>
      <c r="BU25" s="307">
        <f t="shared" si="45"/>
        <v>1.2531884214325828E-2</v>
      </c>
      <c r="BV25" s="297">
        <f t="shared" si="45"/>
        <v>1.9830722212759611E-2</v>
      </c>
      <c r="BW25" s="297">
        <f t="shared" si="45"/>
        <v>2.9518165065312019E-2</v>
      </c>
      <c r="BX25" s="300">
        <f t="shared" si="45"/>
        <v>4.192403122057442E-2</v>
      </c>
      <c r="BY25" s="65"/>
      <c r="BZ25" s="291">
        <v>5000</v>
      </c>
      <c r="CA25" s="417">
        <f t="shared" ref="CA25:DY25" si="46">(EP25*$T124*SQRT($W124)-CA$19)*-1</f>
        <v>5.7373656270272022E-2</v>
      </c>
      <c r="CB25" s="418">
        <f t="shared" si="46"/>
        <v>7.6187382689042238E-2</v>
      </c>
      <c r="CC25" s="418">
        <f t="shared" si="46"/>
        <v>9.8680066517630394E-2</v>
      </c>
      <c r="CD25" s="418">
        <f t="shared" si="46"/>
        <v>0.12516060256857031</v>
      </c>
      <c r="CE25" s="419">
        <f t="shared" si="46"/>
        <v>0.15593146954597614</v>
      </c>
      <c r="CF25" s="420">
        <f t="shared" si="46"/>
        <v>0.19128829636207456</v>
      </c>
      <c r="CG25" s="421">
        <f t="shared" si="46"/>
        <v>0.2315194508271361</v>
      </c>
      <c r="CH25" s="418">
        <f t="shared" si="46"/>
        <v>0.27690565177451276</v>
      </c>
      <c r="CI25" s="418">
        <f t="shared" si="46"/>
        <v>0.32771960551863799</v>
      </c>
      <c r="CJ25" s="419">
        <f t="shared" si="46"/>
        <v>0.38422566746496045</v>
      </c>
      <c r="CK25" s="417">
        <f t="shared" si="46"/>
        <v>0.44667952948594802</v>
      </c>
      <c r="CL25" s="418">
        <f t="shared" si="46"/>
        <v>0.51532793363000451</v>
      </c>
      <c r="CM25" s="418">
        <f t="shared" si="46"/>
        <v>0.59040841251959364</v>
      </c>
      <c r="CN25" s="418">
        <f t="shared" si="46"/>
        <v>0.67214905671374936</v>
      </c>
      <c r="CO25" s="419">
        <f t="shared" si="46"/>
        <v>0.76076830917725147</v>
      </c>
      <c r="CP25" s="420">
        <f t="shared" si="46"/>
        <v>0.85647478683526401</v>
      </c>
      <c r="CQ25" s="421">
        <f t="shared" si="46"/>
        <v>0.95946712912638077</v>
      </c>
      <c r="CR25" s="418">
        <f t="shared" si="46"/>
        <v>1.0699338733183481</v>
      </c>
      <c r="CS25" s="418">
        <f t="shared" si="46"/>
        <v>1.1880533562355708</v>
      </c>
      <c r="CT25" s="419">
        <f t="shared" si="46"/>
        <v>1.3139936419761398</v>
      </c>
      <c r="CU25" s="417">
        <f t="shared" si="46"/>
        <v>1.4479124750573078</v>
      </c>
      <c r="CV25" s="418">
        <f t="shared" si="46"/>
        <v>1.5899572583759323</v>
      </c>
      <c r="CW25" s="418">
        <f t="shared" si="46"/>
        <v>1.7402650552644445</v>
      </c>
      <c r="CX25" s="418">
        <f t="shared" si="46"/>
        <v>1.8989626148411958</v>
      </c>
      <c r="CY25" s="419">
        <f t="shared" si="46"/>
        <v>2.0661664198265157</v>
      </c>
      <c r="CZ25" s="420">
        <f t="shared" si="46"/>
        <v>2.2419827558726411</v>
      </c>
      <c r="DA25" s="421">
        <f t="shared" si="46"/>
        <v>2.4265078014726669</v>
      </c>
      <c r="DB25" s="418">
        <f t="shared" si="46"/>
        <v>2.6198277374015788</v>
      </c>
      <c r="DC25" s="418">
        <f t="shared" si="46"/>
        <v>2.8220188746673784</v>
      </c>
      <c r="DD25" s="419">
        <f t="shared" si="46"/>
        <v>3.0331477998734613</v>
      </c>
      <c r="DE25" s="422">
        <f t="shared" si="46"/>
        <v>3.2532715368919298</v>
      </c>
      <c r="DF25" s="418">
        <f t="shared" si="46"/>
        <v>3.4824377237404178</v>
      </c>
      <c r="DG25" s="418">
        <f t="shared" si="46"/>
        <v>3.7206848035222606</v>
      </c>
      <c r="DH25" s="418">
        <f t="shared" si="46"/>
        <v>3.968042228302636</v>
      </c>
      <c r="DI25" s="419">
        <f t="shared" si="46"/>
        <v>4.2245306748019402</v>
      </c>
      <c r="DJ25" s="420">
        <f t="shared" si="46"/>
        <v>4.4901622707812976</v>
      </c>
      <c r="DK25" s="421">
        <f t="shared" si="46"/>
        <v>4.7649408310170998</v>
      </c>
      <c r="DL25" s="418">
        <f t="shared" si="46"/>
        <v>5.0488621017815944</v>
      </c>
      <c r="DM25" s="418">
        <f t="shared" si="46"/>
        <v>5.3419140127677451</v>
      </c>
      <c r="DN25" s="419">
        <f t="shared" si="46"/>
        <v>5.6440769354148301</v>
      </c>
      <c r="DO25" s="422">
        <f t="shared" si="46"/>
        <v>5.9553239466443415</v>
      </c>
      <c r="DP25" s="418">
        <f t="shared" si="46"/>
        <v>6.2756210970181883</v>
      </c>
      <c r="DQ25" s="418">
        <f t="shared" si="46"/>
        <v>6.604927682388734</v>
      </c>
      <c r="DR25" s="418">
        <f t="shared" si="46"/>
        <v>6.9431965181427131</v>
      </c>
      <c r="DS25" s="419">
        <f t="shared" si="46"/>
        <v>7.2903742151794404</v>
      </c>
      <c r="DT25" s="420">
        <f t="shared" si="46"/>
        <v>7.6464014568007315</v>
      </c>
      <c r="DU25" s="421">
        <f t="shared" si="46"/>
        <v>8.0112132757431027</v>
      </c>
      <c r="DV25" s="418">
        <f t="shared" si="46"/>
        <v>8.3847393306111826</v>
      </c>
      <c r="DW25" s="418">
        <f t="shared" si="46"/>
        <v>8.7669041810316912</v>
      </c>
      <c r="DX25" s="418">
        <f t="shared" si="46"/>
        <v>9.1576275608758806</v>
      </c>
      <c r="DY25" s="418">
        <f t="shared" si="46"/>
        <v>9.5568246489488047</v>
      </c>
      <c r="EC25" s="65"/>
      <c r="ED25" s="291">
        <v>5000</v>
      </c>
      <c r="EE25" s="319">
        <f t="shared" ref="EE25:EM25" si="47">SQRT(5*((((1/$BF27)*(((1+0.2*(EE$19/661.48)^2)^3.5)-1))+1)^(1/3.5)-1))</f>
        <v>1.6573207471326859E-2</v>
      </c>
      <c r="EF25" s="319">
        <f t="shared" si="47"/>
        <v>3.3145841762978981E-2</v>
      </c>
      <c r="EG25" s="319">
        <f t="shared" si="47"/>
        <v>4.971733065897236E-2</v>
      </c>
      <c r="EH25" s="320">
        <f t="shared" si="47"/>
        <v>6.6287103867453831E-2</v>
      </c>
      <c r="EI25" s="321">
        <f t="shared" si="47"/>
        <v>8.2854593974095253E-2</v>
      </c>
      <c r="EJ25" s="322">
        <f t="shared" si="47"/>
        <v>9.9419237385700701E-2</v>
      </c>
      <c r="EK25" s="319">
        <f t="shared" si="47"/>
        <v>0.11598047526011553</v>
      </c>
      <c r="EL25" s="319">
        <f t="shared" si="47"/>
        <v>0.13253775441981089</v>
      </c>
      <c r="EM25" s="320">
        <f t="shared" si="47"/>
        <v>0.14909052824564009</v>
      </c>
      <c r="EN25" s="65"/>
      <c r="EO25" s="291">
        <v>5000</v>
      </c>
      <c r="EP25" s="323">
        <f t="shared" ref="EP25:GN25" si="48">SQRT(5*((((1/$BF27)*(((1+0.2*(EP$19/661.48)^2)^3.5)-1))+1)^(1/3.5)-1))</f>
        <v>0.16563825754804509</v>
      </c>
      <c r="EQ25" s="319">
        <f t="shared" si="48"/>
        <v>0.1821804114127277</v>
      </c>
      <c r="ER25" s="319">
        <f t="shared" si="48"/>
        <v>0.19871646801824028</v>
      </c>
      <c r="ES25" s="319">
        <f t="shared" si="48"/>
        <v>0.21524591542287788</v>
      </c>
      <c r="ET25" s="320">
        <f t="shared" si="48"/>
        <v>0.23176825231856696</v>
      </c>
      <c r="EU25" s="321">
        <f t="shared" si="48"/>
        <v>0.24828298874962293</v>
      </c>
      <c r="EV25" s="322">
        <f t="shared" si="48"/>
        <v>0.2647896467944284</v>
      </c>
      <c r="EW25" s="319">
        <f t="shared" si="48"/>
        <v>0.28128776120827126</v>
      </c>
      <c r="EX25" s="319">
        <f t="shared" si="48"/>
        <v>0.29777688002585512</v>
      </c>
      <c r="EY25" s="320">
        <f t="shared" si="48"/>
        <v>0.3142565651221243</v>
      </c>
      <c r="EZ25" s="323">
        <f t="shared" si="48"/>
        <v>0.33072639273038601</v>
      </c>
      <c r="FA25" s="319">
        <f t="shared" si="48"/>
        <v>0.34718595391679047</v>
      </c>
      <c r="FB25" s="319">
        <f t="shared" si="48"/>
        <v>0.36363485501057735</v>
      </c>
      <c r="FC25" s="319">
        <f t="shared" si="48"/>
        <v>0.38007271798963388</v>
      </c>
      <c r="FD25" s="320">
        <f t="shared" si="48"/>
        <v>0.39649918082112801</v>
      </c>
      <c r="FE25" s="321">
        <f t="shared" si="48"/>
        <v>0.41291389775725185</v>
      </c>
      <c r="FF25" s="322">
        <f t="shared" si="48"/>
        <v>0.42931653958621963</v>
      </c>
      <c r="FG25" s="319">
        <f t="shared" si="48"/>
        <v>0.44570679383891132</v>
      </c>
      <c r="FH25" s="319">
        <f t="shared" si="48"/>
        <v>0.46208436495174265</v>
      </c>
      <c r="FI25" s="320">
        <f t="shared" si="48"/>
        <v>0.4784489743864625</v>
      </c>
      <c r="FJ25" s="323">
        <f t="shared" si="48"/>
        <v>0.49480036070780614</v>
      </c>
      <c r="FK25" s="319">
        <f t="shared" si="48"/>
        <v>0.51113827962002223</v>
      </c>
      <c r="FL25" s="319">
        <f t="shared" si="48"/>
        <v>0.52746250396346528</v>
      </c>
      <c r="FM25" s="319">
        <f t="shared" si="48"/>
        <v>0.54377282367258206</v>
      </c>
      <c r="FN25" s="320">
        <f t="shared" si="48"/>
        <v>0.56006904569666405</v>
      </c>
      <c r="FO25" s="321">
        <f t="shared" si="48"/>
        <v>0.5763509938849446</v>
      </c>
      <c r="FP25" s="322">
        <f t="shared" si="48"/>
        <v>0.59261850883759015</v>
      </c>
      <c r="FQ25" s="319">
        <f t="shared" si="48"/>
        <v>0.60887144772431967</v>
      </c>
      <c r="FR25" s="319">
        <f t="shared" si="48"/>
        <v>0.62510968407234713</v>
      </c>
      <c r="FS25" s="319">
        <f t="shared" si="48"/>
        <v>0.64133310752546768</v>
      </c>
      <c r="FT25" s="319">
        <f t="shared" si="48"/>
        <v>0.65754162357611057</v>
      </c>
      <c r="FU25" s="319">
        <f t="shared" si="48"/>
        <v>0.6737351532721958</v>
      </c>
      <c r="FV25" s="319">
        <f t="shared" si="48"/>
        <v>0.68991363290068231</v>
      </c>
      <c r="FW25" s="319">
        <f t="shared" si="48"/>
        <v>0.70607701364967757</v>
      </c>
      <c r="FX25" s="319">
        <f t="shared" si="48"/>
        <v>0.72222526125096098</v>
      </c>
      <c r="FY25" s="319">
        <f t="shared" si="48"/>
        <v>0.73835835560478857</v>
      </c>
      <c r="FZ25" s="319">
        <f t="shared" si="48"/>
        <v>0.75447629038880371</v>
      </c>
      <c r="GA25" s="319">
        <f t="shared" si="48"/>
        <v>0.77057907265285175</v>
      </c>
      <c r="GB25" s="319">
        <f t="shared" si="48"/>
        <v>0.7866667224014563</v>
      </c>
      <c r="GC25" s="319">
        <f t="shared" si="48"/>
        <v>0.80273927216568752</v>
      </c>
      <c r="GD25" s="319">
        <f t="shared" si="48"/>
        <v>0.81879676656606393</v>
      </c>
      <c r="GE25" s="319">
        <f t="shared" si="48"/>
        <v>0.83483926186812496</v>
      </c>
      <c r="GF25" s="319">
        <f t="shared" si="48"/>
        <v>0.85086682553221582</v>
      </c>
      <c r="GG25" s="319">
        <f t="shared" si="48"/>
        <v>0.86687953575897458</v>
      </c>
      <c r="GH25" s="319">
        <f t="shared" si="48"/>
        <v>0.8828774810319433</v>
      </c>
      <c r="GI25" s="319">
        <f t="shared" si="48"/>
        <v>0.89886075965866996</v>
      </c>
      <c r="GJ25" s="319">
        <f t="shared" si="48"/>
        <v>0.91482947931157332</v>
      </c>
      <c r="GK25" s="319">
        <f t="shared" si="48"/>
        <v>0.93078375656980095</v>
      </c>
      <c r="GL25" s="319">
        <f t="shared" si="48"/>
        <v>0.94672371646320652</v>
      </c>
      <c r="GM25" s="319">
        <f t="shared" si="48"/>
        <v>0.96264949201953043</v>
      </c>
      <c r="GN25" s="319">
        <f t="shared" si="48"/>
        <v>0.97856122381577582</v>
      </c>
      <c r="GR25" s="348"/>
      <c r="GS25" s="369">
        <v>5000</v>
      </c>
      <c r="GT25" s="366">
        <f t="shared" si="24"/>
        <v>65.000917328922085</v>
      </c>
      <c r="GU25" s="366">
        <f t="shared" si="4"/>
        <v>130.00183465784417</v>
      </c>
      <c r="GV25" s="366">
        <f t="shared" si="4"/>
        <v>195.00275198676624</v>
      </c>
      <c r="GW25" s="366">
        <f t="shared" si="4"/>
        <v>260.00366931568834</v>
      </c>
      <c r="GX25" s="366">
        <f t="shared" si="4"/>
        <v>325.00458664461041</v>
      </c>
      <c r="GY25" s="366">
        <f t="shared" si="4"/>
        <v>390.00550397353248</v>
      </c>
      <c r="GZ25" s="366">
        <f t="shared" si="4"/>
        <v>455.00642130245456</v>
      </c>
      <c r="HA25" s="366">
        <f t="shared" si="4"/>
        <v>520.00733863137668</v>
      </c>
      <c r="HB25" s="366">
        <f t="shared" si="4"/>
        <v>585.00825596029881</v>
      </c>
      <c r="HC25" s="366">
        <f t="shared" si="4"/>
        <v>650.00917328922083</v>
      </c>
      <c r="HE25" s="348"/>
      <c r="HF25" s="369">
        <v>5000</v>
      </c>
      <c r="HG25" s="318">
        <f t="shared" si="25"/>
        <v>0.92826209984528385</v>
      </c>
      <c r="HH25" s="318">
        <f t="shared" si="5"/>
        <v>0.92826209984528385</v>
      </c>
      <c r="HI25" s="318">
        <f t="shared" si="5"/>
        <v>0.92826209984528385</v>
      </c>
      <c r="HJ25" s="318">
        <f t="shared" si="5"/>
        <v>0.92826209984528385</v>
      </c>
      <c r="HK25" s="318">
        <f t="shared" si="5"/>
        <v>0.92826209984528385</v>
      </c>
      <c r="HL25" s="318">
        <f t="shared" si="5"/>
        <v>0.92826209984528385</v>
      </c>
      <c r="HM25" s="318">
        <f t="shared" si="5"/>
        <v>0.92826209984528385</v>
      </c>
      <c r="HN25" s="318">
        <f t="shared" si="5"/>
        <v>0.92826209984528385</v>
      </c>
      <c r="HO25" s="318">
        <f t="shared" si="5"/>
        <v>0.92826209984528385</v>
      </c>
      <c r="HP25" s="318">
        <f t="shared" si="5"/>
        <v>0.92826209984528385</v>
      </c>
      <c r="HR25" s="348"/>
      <c r="HS25" s="369">
        <v>5000</v>
      </c>
      <c r="HT25" s="366">
        <f t="shared" si="26"/>
        <v>60.337888011614915</v>
      </c>
      <c r="HU25" s="366">
        <f t="shared" si="6"/>
        <v>120.67577602322983</v>
      </c>
      <c r="HV25" s="366">
        <f t="shared" si="6"/>
        <v>181.01366403484474</v>
      </c>
      <c r="HW25" s="366">
        <f t="shared" si="6"/>
        <v>241.35155204645966</v>
      </c>
      <c r="HX25" s="366">
        <f t="shared" si="6"/>
        <v>301.68944005807458</v>
      </c>
      <c r="HY25" s="366">
        <f t="shared" si="6"/>
        <v>362.02732806968947</v>
      </c>
      <c r="HZ25" s="366">
        <f t="shared" si="6"/>
        <v>422.36521608130437</v>
      </c>
      <c r="IA25" s="366">
        <f t="shared" si="6"/>
        <v>482.70310409291932</v>
      </c>
      <c r="IB25" s="366">
        <f t="shared" si="6"/>
        <v>543.04099210453421</v>
      </c>
      <c r="IC25" s="366">
        <f t="shared" si="6"/>
        <v>603.37888011614916</v>
      </c>
      <c r="IL25" s="348"/>
      <c r="IM25" s="369">
        <v>5000</v>
      </c>
      <c r="IN25" s="366">
        <f t="shared" si="7"/>
        <v>591.62801466327085</v>
      </c>
      <c r="IO25" s="366">
        <f t="shared" si="8"/>
        <v>2384.305216873026</v>
      </c>
      <c r="IP25" s="366">
        <f t="shared" si="9"/>
        <v>5431.9440728936679</v>
      </c>
      <c r="IQ25" s="366">
        <f t="shared" si="10"/>
        <v>9826.1827236071167</v>
      </c>
      <c r="IR25" s="366">
        <f t="shared" si="11"/>
        <v>15699.086771073235</v>
      </c>
      <c r="IS25" s="366">
        <f t="shared" si="12"/>
        <v>23226.982800865106</v>
      </c>
      <c r="IT25" s="366">
        <f t="shared" si="13"/>
        <v>32635.473615863513</v>
      </c>
      <c r="IU25" s="366">
        <f t="shared" si="14"/>
        <v>44205.698014361296</v>
      </c>
      <c r="IV25" s="366">
        <f t="shared" si="15"/>
        <v>58281.909853010686</v>
      </c>
      <c r="IW25" s="366">
        <f t="shared" si="16"/>
        <v>75280.461995444522</v>
      </c>
      <c r="IY25" s="348"/>
      <c r="IZ25" s="369">
        <v>5000</v>
      </c>
      <c r="JA25" s="366">
        <f t="shared" si="17"/>
        <v>60.350524632310837</v>
      </c>
      <c r="JB25" s="366">
        <f t="shared" si="17"/>
        <v>120.77613618490673</v>
      </c>
      <c r="JC25" s="366">
        <f t="shared" si="17"/>
        <v>181.3483227784196</v>
      </c>
      <c r="JD25" s="366">
        <f t="shared" si="17"/>
        <v>242.13166587910933</v>
      </c>
      <c r="JE25" s="366">
        <f t="shared" si="17"/>
        <v>303.18108371799372</v>
      </c>
      <c r="JF25" s="366">
        <f t="shared" si="17"/>
        <v>364.53982779720639</v>
      </c>
      <c r="JG25" s="366">
        <f t="shared" si="17"/>
        <v>426.23835382559571</v>
      </c>
      <c r="JH25" s="366">
        <f t="shared" si="17"/>
        <v>488.29409553926826</v>
      </c>
      <c r="JI25" s="366">
        <f t="shared" si="17"/>
        <v>550.71207707895167</v>
      </c>
      <c r="JJ25" s="366">
        <f t="shared" si="17"/>
        <v>613.48622037976702</v>
      </c>
      <c r="JL25" s="348"/>
      <c r="JM25" s="369">
        <v>5000</v>
      </c>
      <c r="JN25" s="297">
        <f t="shared" si="18"/>
        <v>1.2636620695921863E-2</v>
      </c>
      <c r="JO25" s="297">
        <f t="shared" si="18"/>
        <v>0.1003601616769032</v>
      </c>
      <c r="JP25" s="297">
        <f t="shared" si="18"/>
        <v>0.33465874357486314</v>
      </c>
      <c r="JQ25" s="297">
        <f t="shared" si="18"/>
        <v>0.78011383264967549</v>
      </c>
      <c r="JR25" s="297">
        <f t="shared" si="18"/>
        <v>1.4916436599191343</v>
      </c>
      <c r="JS25" s="297">
        <f t="shared" si="18"/>
        <v>2.5124997275169108</v>
      </c>
      <c r="JT25" s="297">
        <f t="shared" si="18"/>
        <v>3.8731377442913413</v>
      </c>
      <c r="JU25" s="297">
        <f t="shared" si="18"/>
        <v>5.5909914463489372</v>
      </c>
      <c r="JV25" s="297">
        <f t="shared" si="18"/>
        <v>7.6710849744174539</v>
      </c>
      <c r="JW25" s="297">
        <f t="shared" si="18"/>
        <v>10.107340263617857</v>
      </c>
    </row>
    <row r="26" spans="6:291">
      <c r="AW26" s="2" t="s">
        <v>56</v>
      </c>
      <c r="AX26" s="2" t="s">
        <v>122</v>
      </c>
      <c r="AZ26" s="368">
        <v>4000</v>
      </c>
      <c r="BA26" s="297">
        <f t="shared" si="36"/>
        <v>6.4746386300569156</v>
      </c>
      <c r="BB26" s="366">
        <f t="shared" si="27"/>
        <v>565.46674016847135</v>
      </c>
      <c r="BC26" s="366">
        <f t="shared" si="28"/>
        <v>62005.705073283454</v>
      </c>
      <c r="BD26" s="366">
        <f t="shared" si="29"/>
        <v>593.16847997081754</v>
      </c>
      <c r="BE26" s="366">
        <f t="shared" si="30"/>
        <v>558.99210153841443</v>
      </c>
      <c r="BF26" s="319">
        <v>0.8636619295951723</v>
      </c>
      <c r="BG26" s="319">
        <f t="shared" si="31"/>
        <v>0.90932071092182554</v>
      </c>
      <c r="BN26" s="65"/>
      <c r="BO26" s="291">
        <v>6000</v>
      </c>
      <c r="BP26" s="297">
        <f t="shared" ref="BP26:BX26" si="49">(EE26*$T125*SQRT($W125)-BP$19)*-1</f>
        <v>8.9775012893866801E-5</v>
      </c>
      <c r="BQ26" s="297">
        <f t="shared" si="49"/>
        <v>6.0419594201377436E-4</v>
      </c>
      <c r="BR26" s="297">
        <f t="shared" si="49"/>
        <v>1.9671646791117325E-3</v>
      </c>
      <c r="BS26" s="300">
        <f t="shared" si="49"/>
        <v>4.60109772710382E-3</v>
      </c>
      <c r="BT26" s="312">
        <f t="shared" si="49"/>
        <v>8.9261905084683235E-3</v>
      </c>
      <c r="BU26" s="307">
        <f t="shared" si="49"/>
        <v>1.5359689801861975E-2</v>
      </c>
      <c r="BV26" s="297">
        <f t="shared" si="49"/>
        <v>2.4315177190459281E-2</v>
      </c>
      <c r="BW26" s="297">
        <f t="shared" si="49"/>
        <v>3.6201865920574505E-2</v>
      </c>
      <c r="BX26" s="300">
        <f t="shared" si="49"/>
        <v>5.142391383208178E-2</v>
      </c>
      <c r="BY26" s="65"/>
      <c r="BZ26" s="291">
        <v>6000</v>
      </c>
      <c r="CA26" s="417">
        <f t="shared" ref="CA26:DY26" si="50">(EP26*$T125*SQRT($W125)-CA$19)*-1</f>
        <v>7.0379754659811056E-2</v>
      </c>
      <c r="CB26" s="418">
        <f t="shared" si="50"/>
        <v>9.3461450057432671E-2</v>
      </c>
      <c r="CC26" s="418">
        <f t="shared" si="50"/>
        <v>0.12105406442306332</v>
      </c>
      <c r="CD26" s="418">
        <f t="shared" si="50"/>
        <v>0.15353506459010191</v>
      </c>
      <c r="CE26" s="419">
        <f t="shared" si="50"/>
        <v>0.19127374622385673</v>
      </c>
      <c r="CF26" s="420">
        <f t="shared" si="50"/>
        <v>0.23463068858831093</v>
      </c>
      <c r="CG26" s="421">
        <f t="shared" si="50"/>
        <v>0.28395723922460547</v>
      </c>
      <c r="CH26" s="418">
        <f t="shared" si="50"/>
        <v>0.33959502987360679</v>
      </c>
      <c r="CI26" s="418">
        <f t="shared" si="50"/>
        <v>0.40187552480884392</v>
      </c>
      <c r="CJ26" s="419">
        <f t="shared" si="50"/>
        <v>0.47111960254844121</v>
      </c>
      <c r="CK26" s="417">
        <f t="shared" si="50"/>
        <v>0.54763717173409532</v>
      </c>
      <c r="CL26" s="418">
        <f t="shared" si="50"/>
        <v>0.63172682179359185</v>
      </c>
      <c r="CM26" s="418">
        <f t="shared" si="50"/>
        <v>0.72367550880125009</v>
      </c>
      <c r="CN26" s="418">
        <f t="shared" si="50"/>
        <v>0.82375827678529845</v>
      </c>
      <c r="CO26" s="419">
        <f t="shared" si="50"/>
        <v>0.93223801453785882</v>
      </c>
      <c r="CP26" s="420">
        <f t="shared" si="50"/>
        <v>1.049365247846282</v>
      </c>
      <c r="CQ26" s="421">
        <f t="shared" si="50"/>
        <v>1.175377966857468</v>
      </c>
      <c r="CR26" s="418">
        <f t="shared" si="50"/>
        <v>1.3105014881770103</v>
      </c>
      <c r="CS26" s="418">
        <f t="shared" si="50"/>
        <v>1.4549483511215726</v>
      </c>
      <c r="CT26" s="419">
        <f t="shared" si="50"/>
        <v>1.6089182474349286</v>
      </c>
      <c r="CU26" s="417">
        <f t="shared" si="50"/>
        <v>1.7725979836230863</v>
      </c>
      <c r="CV26" s="418">
        <f t="shared" si="50"/>
        <v>1.9461614749818636</v>
      </c>
      <c r="CW26" s="418">
        <f t="shared" si="50"/>
        <v>2.1297697702505047</v>
      </c>
      <c r="CX26" s="418">
        <f t="shared" si="50"/>
        <v>2.323571105747078</v>
      </c>
      <c r="CY26" s="419">
        <f t="shared" si="50"/>
        <v>2.5277009877754608</v>
      </c>
      <c r="CZ26" s="420">
        <f t="shared" si="50"/>
        <v>2.742282301965929</v>
      </c>
      <c r="DA26" s="421">
        <f t="shared" si="50"/>
        <v>2.9674254482336551</v>
      </c>
      <c r="DB26" s="418">
        <f t="shared" si="50"/>
        <v>3.2032284998966816</v>
      </c>
      <c r="DC26" s="418">
        <f t="shared" si="50"/>
        <v>3.4497773855380274</v>
      </c>
      <c r="DD26" s="419">
        <f t="shared" si="50"/>
        <v>3.7071460921092694</v>
      </c>
      <c r="DE26" s="422">
        <f t="shared" si="50"/>
        <v>3.9753968877807893</v>
      </c>
      <c r="DF26" s="418">
        <f t="shared" si="50"/>
        <v>4.2545805630305153</v>
      </c>
      <c r="DG26" s="418">
        <f t="shared" si="50"/>
        <v>4.5447366884544067</v>
      </c>
      <c r="DH26" s="418">
        <f t="shared" si="50"/>
        <v>4.8458938877906803</v>
      </c>
      <c r="DI26" s="419">
        <f t="shared" si="50"/>
        <v>5.1580701246764988</v>
      </c>
      <c r="DJ26" s="420">
        <f t="shared" si="50"/>
        <v>5.481273001654813</v>
      </c>
      <c r="DK26" s="421">
        <f t="shared" si="50"/>
        <v>5.8155000699984498</v>
      </c>
      <c r="DL26" s="418">
        <f t="shared" si="50"/>
        <v>6.1607391489395695</v>
      </c>
      <c r="DM26" s="418">
        <f t="shared" si="50"/>
        <v>6.5169686529364412</v>
      </c>
      <c r="DN26" s="419">
        <f t="shared" si="50"/>
        <v>6.8841579256484238</v>
      </c>
      <c r="DO26" s="422">
        <f t="shared" si="50"/>
        <v>7.2622675793481335</v>
      </c>
      <c r="DP26" s="418">
        <f t="shared" si="50"/>
        <v>7.651249838537467</v>
      </c>
      <c r="DQ26" s="418">
        <f t="shared" si="50"/>
        <v>8.0510488865898537</v>
      </c>
      <c r="DR26" s="418">
        <f t="shared" si="50"/>
        <v>8.4616012143126227</v>
      </c>
      <c r="DS26" s="419">
        <f t="shared" si="50"/>
        <v>8.8828359693542325</v>
      </c>
      <c r="DT26" s="420">
        <f t="shared" si="50"/>
        <v>9.3146753054637657</v>
      </c>
      <c r="DU26" s="421">
        <f t="shared" si="50"/>
        <v>9.7570347306583471</v>
      </c>
      <c r="DV26" s="418">
        <f t="shared" si="50"/>
        <v>10.209823453409399</v>
      </c>
      <c r="DW26" s="418">
        <f t="shared" si="50"/>
        <v>10.672944726035894</v>
      </c>
      <c r="DX26" s="418">
        <f t="shared" si="50"/>
        <v>11.146296184526364</v>
      </c>
      <c r="DY26" s="418">
        <f t="shared" si="50"/>
        <v>11.629770184100607</v>
      </c>
      <c r="EC26" s="65"/>
      <c r="ED26" s="291">
        <v>6000</v>
      </c>
      <c r="EE26" s="319">
        <f t="shared" ref="EE26:EM26" si="51">SQRT(5*((((1/$BF28)*(((1+0.2*(EE$19/661.48)^2)^3.5)-1))+1)^(1/3.5)-1))</f>
        <v>1.6887351323878235E-2</v>
      </c>
      <c r="EF26" s="319">
        <f t="shared" si="51"/>
        <v>3.3773985526840959E-2</v>
      </c>
      <c r="EG26" s="319">
        <f t="shared" si="51"/>
        <v>5.0659186744444223E-2</v>
      </c>
      <c r="EH26" s="320">
        <f t="shared" si="51"/>
        <v>6.7542241620694873E-2</v>
      </c>
      <c r="EI26" s="321">
        <f t="shared" si="51"/>
        <v>8.4422440550450034E-2</v>
      </c>
      <c r="EJ26" s="322">
        <f t="shared" si="51"/>
        <v>0.10129907890808995</v>
      </c>
      <c r="EK26" s="319">
        <f t="shared" si="51"/>
        <v>0.11817145825759477</v>
      </c>
      <c r="EL26" s="319">
        <f t="shared" si="51"/>
        <v>0.13503888753997481</v>
      </c>
      <c r="EM26" s="320">
        <f t="shared" si="51"/>
        <v>0.15190068423355957</v>
      </c>
      <c r="EN26" s="65"/>
      <c r="EO26" s="291">
        <v>6000</v>
      </c>
      <c r="EP26" s="323">
        <f t="shared" ref="EP26:GN26" si="52">SQRT(5*((((1/$BF28)*(((1+0.2*(EP$19/661.48)^2)^3.5)-1))+1)^(1/3.5)-1))</f>
        <v>0.16875617548326249</v>
      </c>
      <c r="EQ26" s="319">
        <f t="shared" si="52"/>
        <v>0.18560469919485104</v>
      </c>
      <c r="ER26" s="319">
        <f t="shared" si="52"/>
        <v>0.20244560509071002</v>
      </c>
      <c r="ES26" s="319">
        <f t="shared" si="52"/>
        <v>0.21927825572361381</v>
      </c>
      <c r="ET26" s="320">
        <f t="shared" si="52"/>
        <v>0.23610202744539943</v>
      </c>
      <c r="EU26" s="321">
        <f t="shared" si="52"/>
        <v>0.25291631132772918</v>
      </c>
      <c r="EV26" s="322">
        <f t="shared" si="52"/>
        <v>0.26972051403233982</v>
      </c>
      <c r="EW26" s="319">
        <f t="shared" si="52"/>
        <v>0.28651405862852891</v>
      </c>
      <c r="EX26" s="319">
        <f t="shared" si="52"/>
        <v>0.30329638535590736</v>
      </c>
      <c r="EY26" s="320">
        <f t="shared" si="52"/>
        <v>0.32006695233078358</v>
      </c>
      <c r="EZ26" s="323">
        <f t="shared" si="52"/>
        <v>0.33682523619484811</v>
      </c>
      <c r="FA26" s="319">
        <f t="shared" si="52"/>
        <v>0.35357073270511713</v>
      </c>
      <c r="FB26" s="319">
        <f t="shared" si="52"/>
        <v>0.37030295726443618</v>
      </c>
      <c r="FC26" s="319">
        <f t="shared" si="52"/>
        <v>0.38702144539212185</v>
      </c>
      <c r="FD26" s="320">
        <f t="shared" si="52"/>
        <v>0.40372575313464948</v>
      </c>
      <c r="FE26" s="321">
        <f t="shared" si="52"/>
        <v>0.42041545741652203</v>
      </c>
      <c r="FF26" s="322">
        <f t="shared" si="52"/>
        <v>0.43709015633180937</v>
      </c>
      <c r="FG26" s="319">
        <f t="shared" si="52"/>
        <v>0.45374946937702776</v>
      </c>
      <c r="FH26" s="319">
        <f t="shared" si="52"/>
        <v>0.47039303762634371</v>
      </c>
      <c r="FI26" s="320">
        <f t="shared" si="52"/>
        <v>0.48702052385026651</v>
      </c>
      <c r="FJ26" s="323">
        <f t="shared" si="52"/>
        <v>0.50363161257925426</v>
      </c>
      <c r="FK26" s="319">
        <f t="shared" si="52"/>
        <v>0.52022601011380032</v>
      </c>
      <c r="FL26" s="319">
        <f t="shared" si="52"/>
        <v>0.53680344448279904</v>
      </c>
      <c r="FM26" s="319">
        <f t="shared" si="52"/>
        <v>0.55336366535212467</v>
      </c>
      <c r="FN26" s="320">
        <f t="shared" si="52"/>
        <v>0.56990644388546707</v>
      </c>
      <c r="FO26" s="321">
        <f t="shared" si="52"/>
        <v>0.58643157255968181</v>
      </c>
      <c r="FP26" s="322">
        <f t="shared" si="52"/>
        <v>0.60293886493687998</v>
      </c>
      <c r="FQ26" s="319">
        <f t="shared" si="52"/>
        <v>0.61942815539571705</v>
      </c>
      <c r="FR26" s="319">
        <f t="shared" si="52"/>
        <v>0.63589929882427298</v>
      </c>
      <c r="FS26" s="319">
        <f t="shared" si="52"/>
        <v>0.65235217027706183</v>
      </c>
      <c r="FT26" s="319">
        <f t="shared" si="52"/>
        <v>0.66878666459869263</v>
      </c>
      <c r="FU26" s="319">
        <f t="shared" si="52"/>
        <v>0.68520269601673067</v>
      </c>
      <c r="FV26" s="319">
        <f t="shared" si="52"/>
        <v>0.70160019770632065</v>
      </c>
      <c r="FW26" s="319">
        <f t="shared" si="52"/>
        <v>0.71797912132911612</v>
      </c>
      <c r="FX26" s="319">
        <f t="shared" si="52"/>
        <v>0.73433943654901956</v>
      </c>
      <c r="FY26" s="319">
        <f t="shared" si="52"/>
        <v>0.75068113052723451</v>
      </c>
      <c r="FZ26" s="319">
        <f t="shared" si="52"/>
        <v>0.76700420739904951</v>
      </c>
      <c r="GA26" s="319">
        <f t="shared" si="52"/>
        <v>0.78330868773473983</v>
      </c>
      <c r="GB26" s="319">
        <f t="shared" si="52"/>
        <v>0.79959460798689563</v>
      </c>
      <c r="GC26" s="319">
        <f t="shared" si="52"/>
        <v>0.81586201992642082</v>
      </c>
      <c r="GD26" s="319">
        <f t="shared" si="52"/>
        <v>0.83211099006935185</v>
      </c>
      <c r="GE26" s="319">
        <f t="shared" si="52"/>
        <v>0.84834159909657481</v>
      </c>
      <c r="GF26" s="319">
        <f t="shared" si="52"/>
        <v>0.86455394126843466</v>
      </c>
      <c r="GG26" s="319">
        <f t="shared" si="52"/>
        <v>0.88074812383609868</v>
      </c>
      <c r="GH26" s="319">
        <f t="shared" si="52"/>
        <v>0.89692426645149659</v>
      </c>
      <c r="GI26" s="319">
        <f t="shared" si="52"/>
        <v>0.91308250057750728</v>
      </c>
      <c r="GJ26" s="319">
        <f t="shared" si="52"/>
        <v>0.92922296889999167</v>
      </c>
      <c r="GK26" s="319">
        <f t="shared" si="52"/>
        <v>0.94534582474317042</v>
      </c>
      <c r="GL26" s="319">
        <f t="shared" si="52"/>
        <v>0.96145123148971789</v>
      </c>
      <c r="GM26" s="319">
        <f t="shared" si="52"/>
        <v>0.97753936200688873</v>
      </c>
      <c r="GN26" s="319">
        <f t="shared" si="52"/>
        <v>0.99361039807983687</v>
      </c>
      <c r="GR26" s="348"/>
      <c r="GS26" s="368">
        <v>6000</v>
      </c>
      <c r="GT26" s="366">
        <f t="shared" si="24"/>
        <v>64.769088651287859</v>
      </c>
      <c r="GU26" s="366">
        <f t="shared" si="4"/>
        <v>129.53817730257572</v>
      </c>
      <c r="GV26" s="366">
        <f t="shared" si="4"/>
        <v>194.30726595386358</v>
      </c>
      <c r="GW26" s="366">
        <f t="shared" si="4"/>
        <v>259.07635460515144</v>
      </c>
      <c r="GX26" s="366">
        <f t="shared" si="4"/>
        <v>323.8454432564393</v>
      </c>
      <c r="GY26" s="366">
        <f t="shared" si="4"/>
        <v>388.61453190772716</v>
      </c>
      <c r="GZ26" s="366">
        <f t="shared" si="4"/>
        <v>453.38362055901496</v>
      </c>
      <c r="HA26" s="366">
        <f t="shared" si="4"/>
        <v>518.15270921030287</v>
      </c>
      <c r="HB26" s="366">
        <f t="shared" si="4"/>
        <v>582.92179786159079</v>
      </c>
      <c r="HC26" s="366">
        <f t="shared" si="4"/>
        <v>647.69088651287859</v>
      </c>
      <c r="HE26" s="348"/>
      <c r="HF26" s="368">
        <v>6000</v>
      </c>
      <c r="HG26" s="318">
        <f t="shared" si="25"/>
        <v>0.91425380466175865</v>
      </c>
      <c r="HH26" s="318">
        <f t="shared" si="5"/>
        <v>0.91425380466175865</v>
      </c>
      <c r="HI26" s="318">
        <f t="shared" si="5"/>
        <v>0.91425380466175865</v>
      </c>
      <c r="HJ26" s="318">
        <f t="shared" si="5"/>
        <v>0.91425380466175865</v>
      </c>
      <c r="HK26" s="318">
        <f t="shared" si="5"/>
        <v>0.91425380466175865</v>
      </c>
      <c r="HL26" s="318">
        <f t="shared" si="5"/>
        <v>0.91425380466175865</v>
      </c>
      <c r="HM26" s="318">
        <f t="shared" si="5"/>
        <v>0.91425380466175865</v>
      </c>
      <c r="HN26" s="318">
        <f t="shared" si="5"/>
        <v>0.91425380466175865</v>
      </c>
      <c r="HO26" s="318">
        <f t="shared" si="5"/>
        <v>0.91425380466175865</v>
      </c>
      <c r="HP26" s="318">
        <f t="shared" si="5"/>
        <v>0.91425380466175865</v>
      </c>
      <c r="HR26" s="348"/>
      <c r="HS26" s="368">
        <v>6000</v>
      </c>
      <c r="HT26" s="366">
        <f t="shared" si="26"/>
        <v>59.215385723914657</v>
      </c>
      <c r="HU26" s="366">
        <f t="shared" si="6"/>
        <v>118.43077144782931</v>
      </c>
      <c r="HV26" s="366">
        <f t="shared" si="6"/>
        <v>177.64615717174397</v>
      </c>
      <c r="HW26" s="366">
        <f t="shared" si="6"/>
        <v>236.86154289565863</v>
      </c>
      <c r="HX26" s="366">
        <f t="shared" si="6"/>
        <v>296.07692861957332</v>
      </c>
      <c r="HY26" s="366">
        <f t="shared" si="6"/>
        <v>355.29231434348793</v>
      </c>
      <c r="HZ26" s="366">
        <f t="shared" si="6"/>
        <v>414.50770006740254</v>
      </c>
      <c r="IA26" s="366">
        <f t="shared" si="6"/>
        <v>473.72308579131726</v>
      </c>
      <c r="IB26" s="366">
        <f t="shared" si="6"/>
        <v>532.93847151523198</v>
      </c>
      <c r="IC26" s="366">
        <f t="shared" si="6"/>
        <v>592.15385723914665</v>
      </c>
      <c r="IL26" s="348"/>
      <c r="IM26" s="368">
        <v>6000</v>
      </c>
      <c r="IN26" s="366">
        <f t="shared" si="7"/>
        <v>569.81994484403731</v>
      </c>
      <c r="IO26" s="366">
        <f t="shared" si="8"/>
        <v>2296.4170618986132</v>
      </c>
      <c r="IP26" s="366">
        <f t="shared" si="9"/>
        <v>5231.7165436694822</v>
      </c>
      <c r="IQ26" s="366">
        <f t="shared" si="10"/>
        <v>9463.9786467516024</v>
      </c>
      <c r="IR26" s="366">
        <f t="shared" si="11"/>
        <v>15120.400887517446</v>
      </c>
      <c r="IS26" s="366">
        <f t="shared" si="12"/>
        <v>22370.810256534693</v>
      </c>
      <c r="IT26" s="366">
        <f t="shared" si="13"/>
        <v>31432.493585238048</v>
      </c>
      <c r="IU26" s="366">
        <f t="shared" si="14"/>
        <v>42576.226581616793</v>
      </c>
      <c r="IV26" s="366">
        <f t="shared" si="15"/>
        <v>56133.573520431608</v>
      </c>
      <c r="IW26" s="366">
        <f t="shared" si="16"/>
        <v>72505.540033449171</v>
      </c>
      <c r="IY26" s="348"/>
      <c r="IZ26" s="368">
        <v>6000</v>
      </c>
      <c r="JA26" s="366">
        <f t="shared" si="17"/>
        <v>59.230053446049872</v>
      </c>
      <c r="JB26" s="366">
        <f t="shared" si="17"/>
        <v>118.5472983457272</v>
      </c>
      <c r="JC26" s="366">
        <f t="shared" si="17"/>
        <v>178.03491891348773</v>
      </c>
      <c r="JD26" s="366">
        <f t="shared" si="17"/>
        <v>237.76838588460691</v>
      </c>
      <c r="JE26" s="366">
        <f t="shared" si="17"/>
        <v>297.81232524388929</v>
      </c>
      <c r="JF26" s="366">
        <f t="shared" si="17"/>
        <v>358.21818278738846</v>
      </c>
      <c r="JG26" s="366">
        <f t="shared" si="17"/>
        <v>419.0228292758768</v>
      </c>
      <c r="JH26" s="366">
        <f t="shared" si="17"/>
        <v>480.24815850655676</v>
      </c>
      <c r="JI26" s="366">
        <f t="shared" si="17"/>
        <v>541.90163269170853</v>
      </c>
      <c r="JJ26" s="366">
        <f t="shared" si="17"/>
        <v>603.97763979210686</v>
      </c>
      <c r="JL26" s="348"/>
      <c r="JM26" s="368">
        <v>6000</v>
      </c>
      <c r="JN26" s="297">
        <f t="shared" si="18"/>
        <v>1.4667722135214945E-2</v>
      </c>
      <c r="JO26" s="297">
        <f t="shared" si="18"/>
        <v>0.1165268978978844</v>
      </c>
      <c r="JP26" s="297">
        <f t="shared" si="18"/>
        <v>0.38876174174376388</v>
      </c>
      <c r="JQ26" s="297">
        <f t="shared" si="18"/>
        <v>0.9068429889482843</v>
      </c>
      <c r="JR26" s="297">
        <f t="shared" si="18"/>
        <v>1.7353966243159675</v>
      </c>
      <c r="JS26" s="297">
        <f t="shared" si="18"/>
        <v>2.9258684439005265</v>
      </c>
      <c r="JT26" s="297">
        <f t="shared" si="18"/>
        <v>4.5151292084742636</v>
      </c>
      <c r="JU26" s="297">
        <f t="shared" si="18"/>
        <v>6.5250727152395029</v>
      </c>
      <c r="JV26" s="297">
        <f t="shared" si="18"/>
        <v>8.9631611764765466</v>
      </c>
      <c r="JW26" s="297">
        <f t="shared" si="18"/>
        <v>11.823782552960211</v>
      </c>
    </row>
    <row r="27" spans="6:291">
      <c r="AW27" s="2">
        <f>0</f>
        <v>0</v>
      </c>
      <c r="AX27" s="76">
        <f>F13</f>
        <v>21.225494269800095</v>
      </c>
      <c r="AZ27" s="369">
        <v>5000</v>
      </c>
      <c r="BA27" s="297">
        <f t="shared" si="36"/>
        <v>7.8833233721561555</v>
      </c>
      <c r="BB27" s="366">
        <f t="shared" si="27"/>
        <v>556.54925498157945</v>
      </c>
      <c r="BC27" s="366">
        <f t="shared" si="28"/>
        <v>59736.021698398559</v>
      </c>
      <c r="BD27" s="366">
        <f t="shared" si="29"/>
        <v>591.06790172826311</v>
      </c>
      <c r="BE27" s="366">
        <f t="shared" si="30"/>
        <v>548.6659316094233</v>
      </c>
      <c r="BF27" s="319">
        <v>0.83204807856636132</v>
      </c>
      <c r="BG27" s="319">
        <f t="shared" si="31"/>
        <v>0.90932071939707904</v>
      </c>
      <c r="BN27" s="65"/>
      <c r="BO27" s="291">
        <v>7000</v>
      </c>
      <c r="BP27" s="297">
        <f t="shared" ref="BP27:BX27" si="53">(EE27*$T126*SQRT($W126)-BP$19)*-1</f>
        <v>1.0351681793530076E-4</v>
      </c>
      <c r="BQ27" s="297">
        <f t="shared" si="53"/>
        <v>7.1409391257404309E-4</v>
      </c>
      <c r="BR27" s="297">
        <f t="shared" si="53"/>
        <v>2.3378656113557383E-3</v>
      </c>
      <c r="BS27" s="300">
        <f t="shared" si="53"/>
        <v>5.4791177637198984E-3</v>
      </c>
      <c r="BT27" s="312">
        <f t="shared" si="53"/>
        <v>1.0639372769013278E-2</v>
      </c>
      <c r="BU27" s="307">
        <f t="shared" si="53"/>
        <v>1.8316485219649792E-2</v>
      </c>
      <c r="BV27" s="297">
        <f t="shared" si="53"/>
        <v>2.9003751984646442E-2</v>
      </c>
      <c r="BW27" s="297">
        <f t="shared" si="53"/>
        <v>4.3189039952068242E-2</v>
      </c>
      <c r="BX27" s="300">
        <f t="shared" si="53"/>
        <v>6.1353934793345388E-2</v>
      </c>
      <c r="BY27" s="65"/>
      <c r="BZ27" s="291">
        <v>7000</v>
      </c>
      <c r="CA27" s="417">
        <f t="shared" ref="CA27:DY27" si="54">(EP27*$T126*SQRT($W126)-CA$19)*-1</f>
        <v>8.397291380269678E-2</v>
      </c>
      <c r="CB27" s="418">
        <f t="shared" si="54"/>
        <v>0.11151254584595449</v>
      </c>
      <c r="CC27" s="418">
        <f t="shared" si="54"/>
        <v>0.14443072110648814</v>
      </c>
      <c r="CD27" s="418">
        <f t="shared" si="54"/>
        <v>0.18317591328528238</v>
      </c>
      <c r="CE27" s="419">
        <f t="shared" si="54"/>
        <v>0.22818647657447855</v>
      </c>
      <c r="CF27" s="420">
        <f t="shared" si="54"/>
        <v>0.27988997956154549</v>
      </c>
      <c r="CG27" s="421">
        <f t="shared" si="54"/>
        <v>0.3387025779439341</v>
      </c>
      <c r="CH27" s="418">
        <f t="shared" si="54"/>
        <v>0.4050284277494427</v>
      </c>
      <c r="CI27" s="418">
        <f t="shared" si="54"/>
        <v>0.47925914045012519</v>
      </c>
      <c r="CJ27" s="419">
        <f t="shared" si="54"/>
        <v>0.56177328114091551</v>
      </c>
      <c r="CK27" s="417">
        <f t="shared" si="54"/>
        <v>0.65293591069999479</v>
      </c>
      <c r="CL27" s="418">
        <f t="shared" si="54"/>
        <v>0.75309817258698786</v>
      </c>
      <c r="CM27" s="418">
        <f t="shared" si="54"/>
        <v>0.8625969246982379</v>
      </c>
      <c r="CN27" s="418">
        <f t="shared" si="54"/>
        <v>0.98175441646833406</v>
      </c>
      <c r="CO27" s="419">
        <f t="shared" si="54"/>
        <v>1.1108780111520673</v>
      </c>
      <c r="CP27" s="420">
        <f t="shared" si="54"/>
        <v>1.250259953011863</v>
      </c>
      <c r="CQ27" s="421">
        <f t="shared" si="54"/>
        <v>1.4001771789299937</v>
      </c>
      <c r="CR27" s="418">
        <f t="shared" si="54"/>
        <v>1.5608911737484732</v>
      </c>
      <c r="CS27" s="418">
        <f t="shared" si="54"/>
        <v>1.7326478684546487</v>
      </c>
      <c r="CT27" s="419">
        <f t="shared" si="54"/>
        <v>1.915677580182205</v>
      </c>
      <c r="CU27" s="417">
        <f t="shared" si="54"/>
        <v>2.1101949927842725</v>
      </c>
      <c r="CV27" s="418">
        <f t="shared" si="54"/>
        <v>2.3163991766535901</v>
      </c>
      <c r="CW27" s="418">
        <f t="shared" si="54"/>
        <v>2.534473646292156</v>
      </c>
      <c r="CX27" s="418">
        <f t="shared" si="54"/>
        <v>2.7645864540273237</v>
      </c>
      <c r="CY27" s="419">
        <f t="shared" si="54"/>
        <v>3.0068903181985434</v>
      </c>
      <c r="CZ27" s="420">
        <f t="shared" si="54"/>
        <v>3.2615227840160514</v>
      </c>
      <c r="DA27" s="421">
        <f t="shared" si="54"/>
        <v>3.528606415262459</v>
      </c>
      <c r="DB27" s="418">
        <f t="shared" si="54"/>
        <v>3.8082490149345176</v>
      </c>
      <c r="DC27" s="418">
        <f t="shared" si="54"/>
        <v>4.1005438728880108</v>
      </c>
      <c r="DD27" s="419">
        <f t="shared" si="54"/>
        <v>4.405570038534222</v>
      </c>
      <c r="DE27" s="422">
        <f t="shared" si="54"/>
        <v>4.7233926166028368</v>
      </c>
      <c r="DF27" s="418">
        <f t="shared" si="54"/>
        <v>5.0540630840201857</v>
      </c>
      <c r="DG27" s="418">
        <f t="shared" si="54"/>
        <v>5.3976196259199014</v>
      </c>
      <c r="DH27" s="418">
        <f t="shared" si="54"/>
        <v>5.7540874888644566</v>
      </c>
      <c r="DI27" s="419">
        <f t="shared" si="54"/>
        <v>6.1234793493679831</v>
      </c>
      <c r="DJ27" s="420">
        <f t="shared" si="54"/>
        <v>6.5057956958524414</v>
      </c>
      <c r="DK27" s="421">
        <f t="shared" si="54"/>
        <v>6.9010252222153099</v>
      </c>
      <c r="DL27" s="418">
        <f t="shared" si="54"/>
        <v>7.3091452312550018</v>
      </c>
      <c r="DM27" s="418">
        <f t="shared" si="54"/>
        <v>7.7301220462382503</v>
      </c>
      <c r="DN27" s="419">
        <f t="shared" si="54"/>
        <v>8.163911428981919</v>
      </c>
      <c r="DO27" s="422">
        <f t="shared" si="54"/>
        <v>8.6104590028760413</v>
      </c>
      <c r="DP27" s="418">
        <f t="shared" si="54"/>
        <v>9.0697006793561172</v>
      </c>
      <c r="DQ27" s="418">
        <f t="shared" si="54"/>
        <v>9.5415630863989236</v>
      </c>
      <c r="DR27" s="418">
        <f t="shared" si="54"/>
        <v>10.025963997712211</v>
      </c>
      <c r="DS27" s="419">
        <f t="shared" si="54"/>
        <v>10.522812761347495</v>
      </c>
      <c r="DT27" s="420">
        <f t="shared" si="54"/>
        <v>11.032010726552244</v>
      </c>
      <c r="DU27" s="421">
        <f t="shared" si="54"/>
        <v>11.553451667773743</v>
      </c>
      <c r="DV27" s="418">
        <f t="shared" si="54"/>
        <v>12.087022204769141</v>
      </c>
      <c r="DW27" s="418">
        <f t="shared" si="54"/>
        <v>12.632602217901308</v>
      </c>
      <c r="DX27" s="418">
        <f t="shared" si="54"/>
        <v>13.190065257737388</v>
      </c>
      <c r="DY27" s="418">
        <f t="shared" si="54"/>
        <v>13.759278948167776</v>
      </c>
      <c r="EC27" s="65"/>
      <c r="ED27" s="291">
        <v>7000</v>
      </c>
      <c r="EE27" s="319">
        <f t="shared" ref="EE27:EM27" si="55">SQRT(5*((((1/$BF29)*(((1+0.2*(EE$19/661.48)^2)^3.5)-1))+1)^(1/3.5)-1))</f>
        <v>1.7209774573879434E-2</v>
      </c>
      <c r="EF27" s="319">
        <f t="shared" si="55"/>
        <v>3.4418676499419744E-2</v>
      </c>
      <c r="EG27" s="319">
        <f t="shared" si="55"/>
        <v>5.1625834721836121E-2</v>
      </c>
      <c r="EH27" s="320">
        <f t="shared" si="55"/>
        <v>6.8830381367565641E-2</v>
      </c>
      <c r="EI27" s="321">
        <f t="shared" si="55"/>
        <v>8.6031453318929932E-2</v>
      </c>
      <c r="EJ27" s="322">
        <f t="shared" si="55"/>
        <v>0.10322819377052903</v>
      </c>
      <c r="EK27" s="319">
        <f t="shared" si="55"/>
        <v>0.12041975376078336</v>
      </c>
      <c r="EL27" s="319">
        <f t="shared" si="55"/>
        <v>0.13760529367308494</v>
      </c>
      <c r="EM27" s="320">
        <f t="shared" si="55"/>
        <v>0.15478398470076987</v>
      </c>
      <c r="EN27" s="65"/>
      <c r="EO27" s="291">
        <v>7000</v>
      </c>
      <c r="EP27" s="323">
        <f t="shared" ref="EP27:GN27" si="56">SQRT(5*((((1/$BF29)*(((1+0.2*(EP$19/661.48)^2)^3.5)-1))+1)^(1/3.5)-1))</f>
        <v>0.17195501027065782</v>
      </c>
      <c r="EQ27" s="319">
        <f t="shared" si="56"/>
        <v>0.18911756741993643</v>
      </c>
      <c r="ER27" s="319">
        <f t="shared" si="56"/>
        <v>0.20627086812176471</v>
      </c>
      <c r="ES27" s="319">
        <f t="shared" si="56"/>
        <v>0.2234141405550234</v>
      </c>
      <c r="ET27" s="320">
        <f t="shared" si="56"/>
        <v>0.24054663031422011</v>
      </c>
      <c r="EU27" s="321">
        <f t="shared" si="56"/>
        <v>0.25766760155583712</v>
      </c>
      <c r="EV27" s="322">
        <f t="shared" si="56"/>
        <v>0.27477633807788643</v>
      </c>
      <c r="EW27" s="319">
        <f t="shared" si="56"/>
        <v>0.29187214432975478</v>
      </c>
      <c r="EX27" s="319">
        <f t="shared" si="56"/>
        <v>0.30895434634995017</v>
      </c>
      <c r="EY27" s="320">
        <f t="shared" si="56"/>
        <v>0.32602229262973376</v>
      </c>
      <c r="EZ27" s="323">
        <f t="shared" si="56"/>
        <v>0.34307535490106006</v>
      </c>
      <c r="FA27" s="319">
        <f t="shared" si="56"/>
        <v>0.36011292884769502</v>
      </c>
      <c r="FB27" s="319">
        <f t="shared" si="56"/>
        <v>0.37713443473879149</v>
      </c>
      <c r="FC27" s="319">
        <f t="shared" si="56"/>
        <v>0.394139317984596</v>
      </c>
      <c r="FD27" s="320">
        <f t="shared" si="56"/>
        <v>0.41112704961440005</v>
      </c>
      <c r="FE27" s="321">
        <f t="shared" si="56"/>
        <v>0.42809712667720956</v>
      </c>
      <c r="FF27" s="322">
        <f t="shared" si="56"/>
        <v>0.44504907256595932</v>
      </c>
      <c r="FG27" s="319">
        <f t="shared" si="56"/>
        <v>0.46198243726647259</v>
      </c>
      <c r="FH27" s="319">
        <f t="shared" si="56"/>
        <v>0.47889679753268238</v>
      </c>
      <c r="FI27" s="320">
        <f t="shared" si="56"/>
        <v>0.4957917569898907</v>
      </c>
      <c r="FJ27" s="323">
        <f t="shared" si="56"/>
        <v>0.51266694616820108</v>
      </c>
      <c r="FK27" s="319">
        <f t="shared" si="56"/>
        <v>0.52952202246840885</v>
      </c>
      <c r="FL27" s="319">
        <f t="shared" si="56"/>
        <v>0.54635667006292343</v>
      </c>
      <c r="FM27" s="319">
        <f t="shared" si="56"/>
        <v>0.56317059973448413</v>
      </c>
      <c r="FN27" s="320">
        <f t="shared" si="56"/>
        <v>0.57996354865555044</v>
      </c>
      <c r="FO27" s="321">
        <f t="shared" si="56"/>
        <v>0.59673528011146604</v>
      </c>
      <c r="FP27" s="322">
        <f t="shared" si="56"/>
        <v>0.61348558317054025</v>
      </c>
      <c r="FQ27" s="319">
        <f t="shared" si="56"/>
        <v>0.63021427230432558</v>
      </c>
      <c r="FR27" s="319">
        <f t="shared" si="56"/>
        <v>0.64692118696142087</v>
      </c>
      <c r="FS27" s="319">
        <f t="shared" si="56"/>
        <v>0.66360619109816321</v>
      </c>
      <c r="FT27" s="319">
        <f t="shared" si="56"/>
        <v>0.68026917266962061</v>
      </c>
      <c r="FU27" s="319">
        <f t="shared" si="56"/>
        <v>0.69691004308424609</v>
      </c>
      <c r="FV27" s="319">
        <f t="shared" si="56"/>
        <v>0.71352873662560534</v>
      </c>
      <c r="FW27" s="319">
        <f t="shared" si="56"/>
        <v>0.7301252098444837</v>
      </c>
      <c r="FX27" s="319">
        <f t="shared" si="56"/>
        <v>0.74669944092466001</v>
      </c>
      <c r="FY27" s="319">
        <f t="shared" si="56"/>
        <v>0.76325142902556264</v>
      </c>
      <c r="FZ27" s="319">
        <f t="shared" si="56"/>
        <v>0.77978119360494047</v>
      </c>
      <c r="GA27" s="319">
        <f t="shared" si="56"/>
        <v>0.7962887737245703</v>
      </c>
      <c r="GB27" s="319">
        <f t="shared" si="56"/>
        <v>0.81277422734195071</v>
      </c>
      <c r="GC27" s="319">
        <f t="shared" si="56"/>
        <v>0.82923763059078559</v>
      </c>
      <c r="GD27" s="319">
        <f t="shared" si="56"/>
        <v>0.84567907705296397</v>
      </c>
      <c r="GE27" s="319">
        <f t="shared" si="56"/>
        <v>0.8620986770246023</v>
      </c>
      <c r="GF27" s="319">
        <f t="shared" si="56"/>
        <v>0.87849655677860561</v>
      </c>
      <c r="GG27" s="319">
        <f t="shared" si="56"/>
        <v>0.89487285782603398</v>
      </c>
      <c r="GH27" s="319">
        <f t="shared" si="56"/>
        <v>0.91122773617846253</v>
      </c>
      <c r="GI27" s="319">
        <f t="shared" si="56"/>
        <v>0.92756136161336966</v>
      </c>
      <c r="GJ27" s="319">
        <f t="shared" si="56"/>
        <v>0.9438739169444299</v>
      </c>
      <c r="GK27" s="319">
        <f t="shared" si="56"/>
        <v>0.9601655972985047</v>
      </c>
      <c r="GL27" s="319">
        <f t="shared" si="56"/>
        <v>0.97643660940092203</v>
      </c>
      <c r="GM27" s="319">
        <f t="shared" si="56"/>
        <v>0.99268717087055791</v>
      </c>
      <c r="GN27" s="319">
        <f t="shared" si="56"/>
        <v>1.0089175095260712</v>
      </c>
      <c r="GR27" s="348"/>
      <c r="GS27" s="369">
        <v>7000</v>
      </c>
      <c r="GT27" s="366">
        <f t="shared" si="24"/>
        <v>64.536427200732206</v>
      </c>
      <c r="GU27" s="366">
        <f t="shared" si="4"/>
        <v>129.07285440146441</v>
      </c>
      <c r="GV27" s="366">
        <f t="shared" si="4"/>
        <v>193.6092816021966</v>
      </c>
      <c r="GW27" s="366">
        <f t="shared" si="4"/>
        <v>258.14570880292882</v>
      </c>
      <c r="GX27" s="366">
        <f t="shared" si="4"/>
        <v>322.68213600366101</v>
      </c>
      <c r="GY27" s="366">
        <f t="shared" si="4"/>
        <v>387.21856320439321</v>
      </c>
      <c r="GZ27" s="366">
        <f t="shared" si="4"/>
        <v>451.7549904051254</v>
      </c>
      <c r="HA27" s="366">
        <f t="shared" si="4"/>
        <v>516.29141760585765</v>
      </c>
      <c r="HB27" s="366">
        <f t="shared" si="4"/>
        <v>580.82784480658984</v>
      </c>
      <c r="HC27" s="366">
        <f t="shared" si="4"/>
        <v>645.36427200732203</v>
      </c>
      <c r="HE27" s="348"/>
      <c r="HF27" s="369">
        <v>7000</v>
      </c>
      <c r="HG27" s="318">
        <f t="shared" si="25"/>
        <v>0.90035836505097744</v>
      </c>
      <c r="HH27" s="318">
        <f t="shared" si="5"/>
        <v>0.90035836505097744</v>
      </c>
      <c r="HI27" s="318">
        <f t="shared" si="5"/>
        <v>0.90035836505097744</v>
      </c>
      <c r="HJ27" s="318">
        <f t="shared" si="5"/>
        <v>0.90035836505097744</v>
      </c>
      <c r="HK27" s="318">
        <f t="shared" si="5"/>
        <v>0.90035836505097744</v>
      </c>
      <c r="HL27" s="318">
        <f t="shared" si="5"/>
        <v>0.90035836505097744</v>
      </c>
      <c r="HM27" s="318">
        <f t="shared" si="5"/>
        <v>0.90035836505097744</v>
      </c>
      <c r="HN27" s="318">
        <f t="shared" si="5"/>
        <v>0.90035836505097744</v>
      </c>
      <c r="HO27" s="318">
        <f t="shared" si="5"/>
        <v>0.90035836505097744</v>
      </c>
      <c r="HP27" s="318">
        <f t="shared" si="5"/>
        <v>0.90035836505097744</v>
      </c>
      <c r="HR27" s="348"/>
      <c r="HS27" s="369">
        <v>7000</v>
      </c>
      <c r="HT27" s="366">
        <f t="shared" si="26"/>
        <v>58.105912080682678</v>
      </c>
      <c r="HU27" s="366">
        <f t="shared" si="6"/>
        <v>116.21182416136536</v>
      </c>
      <c r="HV27" s="366">
        <f t="shared" si="6"/>
        <v>174.31773624204803</v>
      </c>
      <c r="HW27" s="366">
        <f t="shared" si="6"/>
        <v>232.42364832273071</v>
      </c>
      <c r="HX27" s="366">
        <f t="shared" si="6"/>
        <v>290.52956040341337</v>
      </c>
      <c r="HY27" s="366">
        <f t="shared" si="6"/>
        <v>348.63547248409606</v>
      </c>
      <c r="HZ27" s="366">
        <f t="shared" si="6"/>
        <v>406.74138456477868</v>
      </c>
      <c r="IA27" s="366">
        <f t="shared" si="6"/>
        <v>464.84729664546143</v>
      </c>
      <c r="IB27" s="366">
        <f t="shared" si="6"/>
        <v>522.95320872614411</v>
      </c>
      <c r="IC27" s="366">
        <f t="shared" si="6"/>
        <v>581.05912080682674</v>
      </c>
      <c r="IL27" s="348"/>
      <c r="IM27" s="369">
        <v>7000</v>
      </c>
      <c r="IN27" s="366">
        <f t="shared" si="7"/>
        <v>548.66741243065098</v>
      </c>
      <c r="IO27" s="366">
        <f t="shared" si="8"/>
        <v>2211.1707717748809</v>
      </c>
      <c r="IP27" s="366">
        <f t="shared" si="9"/>
        <v>5037.5077330285912</v>
      </c>
      <c r="IQ27" s="366">
        <f t="shared" si="10"/>
        <v>9112.6622056610722</v>
      </c>
      <c r="IR27" s="366">
        <f t="shared" si="11"/>
        <v>14559.109952072657</v>
      </c>
      <c r="IS27" s="366">
        <f t="shared" si="12"/>
        <v>21540.373741725471</v>
      </c>
      <c r="IT27" s="366">
        <f t="shared" si="13"/>
        <v>30265.674407686642</v>
      </c>
      <c r="IU27" s="366">
        <f t="shared" si="14"/>
        <v>40995.736075876724</v>
      </c>
      <c r="IV27" s="366">
        <f t="shared" si="15"/>
        <v>54049.814880331382</v>
      </c>
      <c r="IW27" s="366">
        <f t="shared" si="16"/>
        <v>69814.030549470946</v>
      </c>
      <c r="IY27" s="348"/>
      <c r="IZ27" s="369">
        <v>7000</v>
      </c>
      <c r="JA27" s="366">
        <f t="shared" si="17"/>
        <v>58.122462307953697</v>
      </c>
      <c r="JB27" s="366">
        <f t="shared" si="17"/>
        <v>116.3433456260873</v>
      </c>
      <c r="JC27" s="366">
        <f t="shared" si="17"/>
        <v>174.75673611887149</v>
      </c>
      <c r="JD27" s="366">
        <f t="shared" si="17"/>
        <v>233.44835145166894</v>
      </c>
      <c r="JE27" s="366">
        <f t="shared" si="17"/>
        <v>292.49208733018639</v>
      </c>
      <c r="JF27" s="366">
        <f t="shared" si="17"/>
        <v>351.9473780116241</v>
      </c>
      <c r="JG27" s="366">
        <f t="shared" si="17"/>
        <v>411.85753634346753</v>
      </c>
      <c r="JH27" s="366">
        <f t="shared" si="17"/>
        <v>472.24915100419656</v>
      </c>
      <c r="JI27" s="366">
        <f t="shared" si="17"/>
        <v>533.1325194420549</v>
      </c>
      <c r="JJ27" s="366">
        <f t="shared" si="17"/>
        <v>594.50299759347035</v>
      </c>
      <c r="JL27" s="348"/>
      <c r="JM27" s="369">
        <v>7000</v>
      </c>
      <c r="JN27" s="297">
        <f t="shared" si="18"/>
        <v>1.6550227271018514E-2</v>
      </c>
      <c r="JO27" s="297">
        <f t="shared" si="18"/>
        <v>0.13152146472194204</v>
      </c>
      <c r="JP27" s="297">
        <f t="shared" si="18"/>
        <v>0.43899987682345909</v>
      </c>
      <c r="JQ27" s="297">
        <f t="shared" si="18"/>
        <v>1.0247031289382278</v>
      </c>
      <c r="JR27" s="297">
        <f t="shared" si="18"/>
        <v>1.9625269267730232</v>
      </c>
      <c r="JS27" s="297">
        <f t="shared" si="18"/>
        <v>3.3119055275280402</v>
      </c>
      <c r="JT27" s="297">
        <f t="shared" si="18"/>
        <v>5.1161517786888453</v>
      </c>
      <c r="JU27" s="297">
        <f t="shared" si="18"/>
        <v>7.401854358735136</v>
      </c>
      <c r="JV27" s="297">
        <f t="shared" si="18"/>
        <v>10.179310715910788</v>
      </c>
      <c r="JW27" s="297">
        <f t="shared" si="18"/>
        <v>13.443876786643614</v>
      </c>
    </row>
    <row r="28" spans="6:291">
      <c r="AW28" s="2">
        <f>E8</f>
        <v>280</v>
      </c>
      <c r="AX28" s="76">
        <f>F13</f>
        <v>21.225494269800095</v>
      </c>
      <c r="AZ28" s="368">
        <v>6000</v>
      </c>
      <c r="BA28" s="297">
        <f t="shared" si="36"/>
        <v>9.2121634694397017</v>
      </c>
      <c r="BB28" s="366">
        <f t="shared" si="27"/>
        <v>547.67093033195954</v>
      </c>
      <c r="BC28" s="366">
        <f t="shared" si="28"/>
        <v>57534.08517809469</v>
      </c>
      <c r="BD28" s="366">
        <f t="shared" si="29"/>
        <v>588.95983163201652</v>
      </c>
      <c r="BE28" s="366">
        <f t="shared" si="30"/>
        <v>538.45876686251984</v>
      </c>
      <c r="BF28" s="319">
        <v>0.80137785650011595</v>
      </c>
      <c r="BG28" s="319">
        <f t="shared" si="31"/>
        <v>0.90932072772424877</v>
      </c>
      <c r="BN28" s="65"/>
      <c r="BO28" s="291">
        <v>8000</v>
      </c>
      <c r="BP28" s="297">
        <f t="shared" ref="BP28:BX28" si="57">(EE28*$T127*SQRT($W127)-BP$19)*-1</f>
        <v>1.1789372781123575E-4</v>
      </c>
      <c r="BQ28" s="297">
        <f t="shared" si="57"/>
        <v>8.2906853144848469E-4</v>
      </c>
      <c r="BR28" s="297">
        <f t="shared" si="57"/>
        <v>2.7256760433331806E-3</v>
      </c>
      <c r="BS28" s="300">
        <f t="shared" si="57"/>
        <v>6.3976136875609768E-3</v>
      </c>
      <c r="BT28" s="312">
        <f t="shared" si="57"/>
        <v>1.2431409302131158E-2</v>
      </c>
      <c r="BU28" s="307">
        <f t="shared" si="57"/>
        <v>2.1409119625680262E-2</v>
      </c>
      <c r="BV28" s="297">
        <f t="shared" si="57"/>
        <v>3.3907247296923515E-2</v>
      </c>
      <c r="BW28" s="297">
        <f t="shared" si="57"/>
        <v>5.049568052309894E-2</v>
      </c>
      <c r="BX28" s="300">
        <f t="shared" si="57"/>
        <v>7.1736659760858856E-2</v>
      </c>
      <c r="BY28" s="65"/>
      <c r="BZ28" s="291">
        <v>8000</v>
      </c>
      <c r="CA28" s="417">
        <f t="shared" ref="CA28:DY28" si="58">(EP28*$T127*SQRT($W127)-CA$19)*-1</f>
        <v>9.818377526866584E-2</v>
      </c>
      <c r="CB28" s="418">
        <f t="shared" si="58"/>
        <v>0.13038099939018366</v>
      </c>
      <c r="CC28" s="418">
        <f t="shared" si="58"/>
        <v>0.16886175696392058</v>
      </c>
      <c r="CD28" s="418">
        <f t="shared" si="58"/>
        <v>0.21414803719886777</v>
      </c>
      <c r="CE28" s="419">
        <f t="shared" si="58"/>
        <v>0.26674954990605215</v>
      </c>
      <c r="CF28" s="420">
        <f t="shared" si="58"/>
        <v>0.32716292875687714</v>
      </c>
      <c r="CG28" s="421">
        <f t="shared" si="58"/>
        <v>0.39587098388591357</v>
      </c>
      <c r="CH28" s="418">
        <f t="shared" si="58"/>
        <v>0.47334200585424924</v>
      </c>
      <c r="CI28" s="418">
        <f t="shared" si="58"/>
        <v>0.56002912263977578</v>
      </c>
      <c r="CJ28" s="419">
        <f t="shared" si="58"/>
        <v>0.65636971101591257</v>
      </c>
      <c r="CK28" s="417">
        <f t="shared" si="58"/>
        <v>0.76278486329991324</v>
      </c>
      <c r="CL28" s="418">
        <f t="shared" si="58"/>
        <v>0.87967891019451372</v>
      </c>
      <c r="CM28" s="418">
        <f t="shared" si="58"/>
        <v>1.0074390000460767</v>
      </c>
      <c r="CN28" s="418">
        <f t="shared" si="58"/>
        <v>1.1464347346097838</v>
      </c>
      <c r="CO28" s="419">
        <f t="shared" si="58"/>
        <v>1.2970178610399898</v>
      </c>
      <c r="CP28" s="420">
        <f t="shared" si="58"/>
        <v>1.4595220195972729</v>
      </c>
      <c r="CQ28" s="421">
        <f t="shared" si="58"/>
        <v>1.6342625462470437</v>
      </c>
      <c r="CR28" s="418">
        <f t="shared" si="58"/>
        <v>1.8215363291128028</v>
      </c>
      <c r="CS28" s="418">
        <f t="shared" si="58"/>
        <v>2.0216217174613575</v>
      </c>
      <c r="CT28" s="419">
        <f t="shared" si="58"/>
        <v>2.2347784817533807</v>
      </c>
      <c r="CU28" s="417">
        <f t="shared" si="58"/>
        <v>2.4612478230092165</v>
      </c>
      <c r="CV28" s="418">
        <f t="shared" si="58"/>
        <v>2.7012524296588367</v>
      </c>
      <c r="CW28" s="418">
        <f t="shared" si="58"/>
        <v>2.9549965798211701</v>
      </c>
      <c r="CX28" s="418">
        <f t="shared" si="58"/>
        <v>3.2226662868583844</v>
      </c>
      <c r="CY28" s="419">
        <f t="shared" si="58"/>
        <v>3.5044294859492879</v>
      </c>
      <c r="CZ28" s="420">
        <f t="shared" si="58"/>
        <v>3.8004362593047176</v>
      </c>
      <c r="DA28" s="421">
        <f t="shared" si="58"/>
        <v>4.110819097622425</v>
      </c>
      <c r="DB28" s="418">
        <f t="shared" si="58"/>
        <v>4.4356931952773948</v>
      </c>
      <c r="DC28" s="418">
        <f t="shared" si="58"/>
        <v>4.7751567767654137</v>
      </c>
      <c r="DD28" s="419">
        <f t="shared" si="58"/>
        <v>5.1292914518625139</v>
      </c>
      <c r="DE28" s="422">
        <f t="shared" si="58"/>
        <v>5.4981625969853098</v>
      </c>
      <c r="DF28" s="418">
        <f t="shared" si="58"/>
        <v>5.8818197602533928</v>
      </c>
      <c r="DG28" s="418">
        <f t="shared" si="58"/>
        <v>6.2802970877800135</v>
      </c>
      <c r="DH28" s="418">
        <f t="shared" si="58"/>
        <v>6.6936137687620771</v>
      </c>
      <c r="DI28" s="419">
        <f t="shared" si="58"/>
        <v>7.121774497007209</v>
      </c>
      <c r="DJ28" s="420">
        <f t="shared" si="58"/>
        <v>7.5647699465847609</v>
      </c>
      <c r="DK28" s="421">
        <f t="shared" si="58"/>
        <v>8.0225772593725537</v>
      </c>
      <c r="DL28" s="418">
        <f t="shared" si="58"/>
        <v>8.4951605423490264</v>
      </c>
      <c r="DM28" s="418">
        <f t="shared" si="58"/>
        <v>8.9824713725747074</v>
      </c>
      <c r="DN28" s="419">
        <f t="shared" si="58"/>
        <v>9.4844493078842333</v>
      </c>
      <c r="DO28" s="422">
        <f t="shared" si="58"/>
        <v>10.001022401437581</v>
      </c>
      <c r="DP28" s="418">
        <f t="shared" si="58"/>
        <v>10.532107718346367</v>
      </c>
      <c r="DQ28" s="418">
        <f t="shared" si="58"/>
        <v>11.077611852712778</v>
      </c>
      <c r="DR28" s="418">
        <f t="shared" si="58"/>
        <v>11.637431443530431</v>
      </c>
      <c r="DS28" s="419">
        <f t="shared" si="58"/>
        <v>12.211453687977496</v>
      </c>
      <c r="DT28" s="420">
        <f t="shared" si="58"/>
        <v>12.799556850758677</v>
      </c>
      <c r="DU28" s="421">
        <f t="shared" si="58"/>
        <v>13.40161076824802</v>
      </c>
      <c r="DV28" s="418">
        <f t="shared" si="58"/>
        <v>14.017477346282021</v>
      </c>
      <c r="DW28" s="418">
        <f t="shared" si="58"/>
        <v>14.647011050564288</v>
      </c>
      <c r="DX28" s="418">
        <f t="shared" si="58"/>
        <v>15.290059388726604</v>
      </c>
      <c r="DY28" s="418">
        <f t="shared" si="58"/>
        <v>15.946463383199443</v>
      </c>
      <c r="EC28" s="65"/>
      <c r="ED28" s="291">
        <v>8000</v>
      </c>
      <c r="EE28" s="319">
        <f t="shared" ref="EE28:EM28" si="59">SQRT(5*((((1/$BF30)*(((1+0.2*(EE$19/661.48)^2)^3.5)-1))+1)^(1/3.5)-1))</f>
        <v>1.7540757567551125E-2</v>
      </c>
      <c r="EF28" s="319">
        <f t="shared" si="59"/>
        <v>3.5080474462881324E-2</v>
      </c>
      <c r="EG28" s="319">
        <f t="shared" si="59"/>
        <v>5.2618111994922334E-2</v>
      </c>
      <c r="EH28" s="320">
        <f t="shared" si="59"/>
        <v>7.0152635426704676E-2</v>
      </c>
      <c r="EI28" s="321">
        <f t="shared" si="59"/>
        <v>8.7683015931837832E-2</v>
      </c>
      <c r="EJ28" s="322">
        <f t="shared" si="59"/>
        <v>0.10520823252667076</v>
      </c>
      <c r="EK28" s="319">
        <f t="shared" si="59"/>
        <v>0.12272727396997926</v>
      </c>
      <c r="EL28" s="319">
        <f t="shared" si="59"/>
        <v>0.14023914062288989</v>
      </c>
      <c r="EM28" s="320">
        <f t="shared" si="59"/>
        <v>0.15774284626142113</v>
      </c>
      <c r="EN28" s="65"/>
      <c r="EO28" s="291">
        <v>8000</v>
      </c>
      <c r="EP28" s="323">
        <f t="shared" ref="EP28:GN28" si="60">SQRT(5*((((1/$BF30)*(((1+0.2*(EP$19/661.48)^2)^3.5)-1))+1)^(1/3.5)-1))</f>
        <v>0.1752374198348734</v>
      </c>
      <c r="EQ28" s="319">
        <f t="shared" si="60"/>
        <v>0.19272190716329715</v>
      </c>
      <c r="ER28" s="319">
        <f t="shared" si="60"/>
        <v>0.21019537256808404</v>
      </c>
      <c r="ES28" s="319">
        <f t="shared" si="60"/>
        <v>0.2276569004298227</v>
      </c>
      <c r="ET28" s="320">
        <f t="shared" si="60"/>
        <v>0.24510559666835005</v>
      </c>
      <c r="EU28" s="321">
        <f t="shared" si="60"/>
        <v>0.26254059014031278</v>
      </c>
      <c r="EV28" s="322">
        <f t="shared" si="60"/>
        <v>0.2799610339501743</v>
      </c>
      <c r="EW28" s="319">
        <f t="shared" si="60"/>
        <v>0.29736610667113034</v>
      </c>
      <c r="EX28" s="319">
        <f t="shared" si="60"/>
        <v>0.31475501347300949</v>
      </c>
      <c r="EY28" s="320">
        <f t="shared" si="60"/>
        <v>0.33212698715477218</v>
      </c>
      <c r="EZ28" s="323">
        <f t="shared" si="60"/>
        <v>0.34948128907988529</v>
      </c>
      <c r="FA28" s="319">
        <f t="shared" si="60"/>
        <v>0.36681721001330403</v>
      </c>
      <c r="FB28" s="319">
        <f t="shared" si="60"/>
        <v>0.38413407085949353</v>
      </c>
      <c r="FC28" s="319">
        <f t="shared" si="60"/>
        <v>0.4014312233013323</v>
      </c>
      <c r="FD28" s="320">
        <f t="shared" si="60"/>
        <v>0.41870805034039021</v>
      </c>
      <c r="FE28" s="321">
        <f t="shared" si="60"/>
        <v>0.43596396673947529</v>
      </c>
      <c r="FF28" s="322">
        <f t="shared" si="60"/>
        <v>0.4531984193688941</v>
      </c>
      <c r="FG28" s="319">
        <f t="shared" si="60"/>
        <v>0.47041088745824733</v>
      </c>
      <c r="FH28" s="319">
        <f t="shared" si="60"/>
        <v>0.48760088275607799</v>
      </c>
      <c r="FI28" s="320">
        <f t="shared" si="60"/>
        <v>0.50476794959994675</v>
      </c>
      <c r="FJ28" s="323">
        <f t="shared" si="60"/>
        <v>0.52191166490000329</v>
      </c>
      <c r="FK28" s="319">
        <f t="shared" si="60"/>
        <v>0.53903163803926601</v>
      </c>
      <c r="FL28" s="319">
        <f t="shared" si="60"/>
        <v>0.55612751069421473</v>
      </c>
      <c r="FM28" s="319">
        <f t="shared" si="60"/>
        <v>0.57319895657947362</v>
      </c>
      <c r="FN28" s="320">
        <f t="shared" si="60"/>
        <v>0.59024568112054387</v>
      </c>
      <c r="FO28" s="321">
        <f t="shared" si="60"/>
        <v>0.60726742105875453</v>
      </c>
      <c r="FP28" s="322">
        <f t="shared" si="60"/>
        <v>0.62426394399264451</v>
      </c>
      <c r="FQ28" s="319">
        <f t="shared" si="60"/>
        <v>0.64123504786017138</v>
      </c>
      <c r="FR28" s="319">
        <f t="shared" si="60"/>
        <v>0.65818056036609707</v>
      </c>
      <c r="FS28" s="319">
        <f t="shared" si="60"/>
        <v>0.67510033835900407</v>
      </c>
      <c r="FT28" s="319">
        <f t="shared" si="60"/>
        <v>0.69199426716235324</v>
      </c>
      <c r="FU28" s="319">
        <f t="shared" si="60"/>
        <v>0.70886225986396434</v>
      </c>
      <c r="FV28" s="319">
        <f t="shared" si="60"/>
        <v>0.72570425656826199</v>
      </c>
      <c r="FW28" s="319">
        <f t="shared" si="60"/>
        <v>0.74252022361554415</v>
      </c>
      <c r="FX28" s="319">
        <f t="shared" si="60"/>
        <v>0.75931015277241976</v>
      </c>
      <c r="FY28" s="319">
        <f t="shared" si="60"/>
        <v>0.77607406039747029</v>
      </c>
      <c r="FZ28" s="319">
        <f t="shared" si="60"/>
        <v>0.79281198658604657</v>
      </c>
      <c r="GA28" s="319">
        <f t="shared" si="60"/>
        <v>0.80952399429796984</v>
      </c>
      <c r="GB28" s="319">
        <f t="shared" si="60"/>
        <v>0.82621016847174544</v>
      </c>
      <c r="GC28" s="319">
        <f t="shared" si="60"/>
        <v>0.84287061512876049</v>
      </c>
      <c r="GD28" s="319">
        <f t="shared" si="60"/>
        <v>0.85950546047071053</v>
      </c>
      <c r="GE28" s="319">
        <f t="shared" si="60"/>
        <v>0.87611484997338795</v>
      </c>
      <c r="GF28" s="319">
        <f t="shared" si="60"/>
        <v>0.89269894747974499</v>
      </c>
      <c r="GG28" s="319">
        <f t="shared" si="60"/>
        <v>0.90925793429495472</v>
      </c>
      <c r="GH28" s="319">
        <f t="shared" si="60"/>
        <v>0.92579200828604502</v>
      </c>
      <c r="GI28" s="319">
        <f t="shared" si="60"/>
        <v>0.94230138298846322</v>
      </c>
      <c r="GJ28" s="319">
        <f t="shared" si="60"/>
        <v>0.95878628672176236</v>
      </c>
      <c r="GK28" s="319">
        <f t="shared" si="60"/>
        <v>0.975246961716422</v>
      </c>
      <c r="GL28" s="319">
        <f t="shared" si="60"/>
        <v>0.99168366325363322</v>
      </c>
      <c r="GM28" s="319">
        <f t="shared" si="60"/>
        <v>1.0080966588197153</v>
      </c>
      <c r="GN28" s="319">
        <f t="shared" si="60"/>
        <v>1.0244862272766566</v>
      </c>
      <c r="GR28" s="348"/>
      <c r="GS28" s="368">
        <v>8000</v>
      </c>
      <c r="GT28" s="366">
        <f t="shared" si="24"/>
        <v>64.302923937815066</v>
      </c>
      <c r="GU28" s="366">
        <f t="shared" si="4"/>
        <v>128.60584787563013</v>
      </c>
      <c r="GV28" s="366">
        <f t="shared" si="4"/>
        <v>192.90877181344521</v>
      </c>
      <c r="GW28" s="366">
        <f t="shared" si="4"/>
        <v>257.21169575126027</v>
      </c>
      <c r="GX28" s="366">
        <f t="shared" si="4"/>
        <v>321.51461968907535</v>
      </c>
      <c r="GY28" s="366">
        <f t="shared" si="4"/>
        <v>385.81754362689043</v>
      </c>
      <c r="GZ28" s="366">
        <f t="shared" si="4"/>
        <v>450.12046756470545</v>
      </c>
      <c r="HA28" s="366">
        <f t="shared" si="4"/>
        <v>514.42339150252053</v>
      </c>
      <c r="HB28" s="366">
        <f t="shared" si="4"/>
        <v>578.72631544033561</v>
      </c>
      <c r="HC28" s="366">
        <f t="shared" si="4"/>
        <v>643.02923937815069</v>
      </c>
      <c r="HE28" s="348"/>
      <c r="HF28" s="368">
        <v>8000</v>
      </c>
      <c r="HG28" s="318">
        <f t="shared" si="25"/>
        <v>0.88657567714149588</v>
      </c>
      <c r="HH28" s="318">
        <f t="shared" si="5"/>
        <v>0.88657567714149588</v>
      </c>
      <c r="HI28" s="318">
        <f t="shared" si="5"/>
        <v>0.88657567714149588</v>
      </c>
      <c r="HJ28" s="318">
        <f t="shared" si="5"/>
        <v>0.88657567714149588</v>
      </c>
      <c r="HK28" s="318">
        <f t="shared" si="5"/>
        <v>0.88657567714149588</v>
      </c>
      <c r="HL28" s="318">
        <f t="shared" si="5"/>
        <v>0.88657567714149588</v>
      </c>
      <c r="HM28" s="318">
        <f t="shared" si="5"/>
        <v>0.88657567714149588</v>
      </c>
      <c r="HN28" s="318">
        <f t="shared" si="5"/>
        <v>0.88657567714149588</v>
      </c>
      <c r="HO28" s="318">
        <f t="shared" si="5"/>
        <v>0.88657567714149588</v>
      </c>
      <c r="HP28" s="318">
        <f t="shared" si="5"/>
        <v>0.88657567714149588</v>
      </c>
      <c r="HR28" s="348"/>
      <c r="HS28" s="368">
        <v>8000</v>
      </c>
      <c r="HT28" s="366">
        <f t="shared" si="26"/>
        <v>57.009408332346496</v>
      </c>
      <c r="HU28" s="366">
        <f t="shared" si="6"/>
        <v>114.01881666469299</v>
      </c>
      <c r="HV28" s="366">
        <f t="shared" si="6"/>
        <v>171.0282249970395</v>
      </c>
      <c r="HW28" s="366">
        <f t="shared" si="6"/>
        <v>228.03763332938598</v>
      </c>
      <c r="HX28" s="366">
        <f t="shared" si="6"/>
        <v>285.04704166173252</v>
      </c>
      <c r="HY28" s="366">
        <f t="shared" si="6"/>
        <v>342.056449994079</v>
      </c>
      <c r="HZ28" s="366">
        <f t="shared" si="6"/>
        <v>399.06585832642548</v>
      </c>
      <c r="IA28" s="366">
        <f t="shared" si="6"/>
        <v>456.07526665877197</v>
      </c>
      <c r="IB28" s="366">
        <f t="shared" si="6"/>
        <v>513.0846749911185</v>
      </c>
      <c r="IC28" s="366">
        <f t="shared" si="6"/>
        <v>570.09408332346504</v>
      </c>
      <c r="IL28" s="348"/>
      <c r="IM28" s="368">
        <v>8000</v>
      </c>
      <c r="IN28" s="366">
        <f t="shared" si="7"/>
        <v>528.15523481305036</v>
      </c>
      <c r="IO28" s="366">
        <f t="shared" si="8"/>
        <v>2128.5051594459796</v>
      </c>
      <c r="IP28" s="366">
        <f t="shared" si="9"/>
        <v>4849.1782441089636</v>
      </c>
      <c r="IQ28" s="366">
        <f t="shared" si="10"/>
        <v>8771.9812366499191</v>
      </c>
      <c r="IR28" s="366">
        <f t="shared" si="11"/>
        <v>14014.811088088571</v>
      </c>
      <c r="IS28" s="366">
        <f t="shared" si="12"/>
        <v>20735.077195713417</v>
      </c>
      <c r="IT28" s="366">
        <f t="shared" si="13"/>
        <v>29134.178577787308</v>
      </c>
      <c r="IU28" s="366">
        <f t="shared" si="14"/>
        <v>39463.092071693318</v>
      </c>
      <c r="IV28" s="366">
        <f t="shared" si="15"/>
        <v>52029.1382775198</v>
      </c>
      <c r="IW28" s="366">
        <f t="shared" si="16"/>
        <v>67204.001664235679</v>
      </c>
      <c r="IY28" s="348"/>
      <c r="IZ28" s="368">
        <v>8000</v>
      </c>
      <c r="JA28" s="366">
        <f t="shared" si="17"/>
        <v>57.027699185013994</v>
      </c>
      <c r="JB28" s="366">
        <f t="shared" si="17"/>
        <v>114.1642124939919</v>
      </c>
      <c r="JC28" s="366">
        <f t="shared" si="17"/>
        <v>171.51376405571384</v>
      </c>
      <c r="JD28" s="366">
        <f t="shared" si="17"/>
        <v>229.17169151367796</v>
      </c>
      <c r="JE28" s="366">
        <f t="shared" si="17"/>
        <v>287.22071991800954</v>
      </c>
      <c r="JF28" s="366">
        <f t="shared" si="17"/>
        <v>345.72804710377949</v>
      </c>
      <c r="JG28" s="366">
        <f t="shared" si="17"/>
        <v>404.74342380344905</v>
      </c>
      <c r="JH28" s="366">
        <f t="shared" si="17"/>
        <v>464.29833165279899</v>
      </c>
      <c r="JI28" s="366">
        <f t="shared" si="17"/>
        <v>524.40626532345345</v>
      </c>
      <c r="JJ28" s="366">
        <f t="shared" si="17"/>
        <v>585.06402289364587</v>
      </c>
      <c r="JL28" s="348"/>
      <c r="JM28" s="368">
        <v>8000</v>
      </c>
      <c r="JN28" s="297">
        <f t="shared" si="18"/>
        <v>1.8290852667497859E-2</v>
      </c>
      <c r="JO28" s="297">
        <f t="shared" si="18"/>
        <v>0.14539582929890571</v>
      </c>
      <c r="JP28" s="297">
        <f t="shared" si="18"/>
        <v>0.485539058674334</v>
      </c>
      <c r="JQ28" s="297">
        <f t="shared" si="18"/>
        <v>1.1340581842919732</v>
      </c>
      <c r="JR28" s="297">
        <f t="shared" si="18"/>
        <v>2.1736782562770145</v>
      </c>
      <c r="JS28" s="297">
        <f t="shared" si="18"/>
        <v>3.6715971097004854</v>
      </c>
      <c r="JT28" s="297">
        <f t="shared" si="18"/>
        <v>5.6775654770235633</v>
      </c>
      <c r="JU28" s="297">
        <f t="shared" si="18"/>
        <v>8.2230649940270268</v>
      </c>
      <c r="JV28" s="297">
        <f t="shared" si="18"/>
        <v>11.321590332334949</v>
      </c>
      <c r="JW28" s="297">
        <f t="shared" si="18"/>
        <v>14.969939570180827</v>
      </c>
    </row>
    <row r="29" spans="6:291">
      <c r="AW29" s="2">
        <v>40</v>
      </c>
      <c r="AX29" s="76">
        <f>AX28</f>
        <v>21.225494269800095</v>
      </c>
      <c r="AZ29" s="369">
        <v>7000</v>
      </c>
      <c r="BA29" s="297">
        <f t="shared" si="36"/>
        <v>10.463240710647824</v>
      </c>
      <c r="BB29" s="366">
        <f t="shared" si="27"/>
        <v>538.83331520888078</v>
      </c>
      <c r="BC29" s="366">
        <f t="shared" si="28"/>
        <v>55398.337539536202</v>
      </c>
      <c r="BD29" s="366">
        <f t="shared" si="29"/>
        <v>586.84418894505097</v>
      </c>
      <c r="BE29" s="366">
        <f t="shared" si="30"/>
        <v>528.37007449823295</v>
      </c>
      <c r="BF29" s="319">
        <v>0.77162956278317985</v>
      </c>
      <c r="BG29" s="319">
        <f t="shared" si="31"/>
        <v>0.90932073590224927</v>
      </c>
      <c r="BN29" s="65"/>
      <c r="BO29" s="291">
        <v>9000</v>
      </c>
      <c r="BP29" s="297">
        <f t="shared" ref="BP29:BX29" si="61">(EE29*$T128*SQRT($W128)-BP$19)*-1</f>
        <v>1.3294005757735761E-4</v>
      </c>
      <c r="BQ29" s="297">
        <f t="shared" si="61"/>
        <v>9.4939367719604206E-4</v>
      </c>
      <c r="BR29" s="297">
        <f t="shared" si="61"/>
        <v>3.1315178005222322E-3</v>
      </c>
      <c r="BS29" s="300">
        <f t="shared" si="61"/>
        <v>7.3587619919450731E-3</v>
      </c>
      <c r="BT29" s="312">
        <f t="shared" si="61"/>
        <v>1.430652967271584E-2</v>
      </c>
      <c r="BU29" s="307">
        <f t="shared" si="61"/>
        <v>2.4644856821282701E-2</v>
      </c>
      <c r="BV29" s="297">
        <f t="shared" si="61"/>
        <v>3.9037114143852136E-2</v>
      </c>
      <c r="BW29" s="297">
        <f t="shared" si="61"/>
        <v>5.8138737906446636E-2</v>
      </c>
      <c r="BX29" s="300">
        <f t="shared" si="61"/>
        <v>8.2595994880946932E-2</v>
      </c>
      <c r="BY29" s="65"/>
      <c r="BZ29" s="291">
        <v>9000</v>
      </c>
      <c r="CA29" s="417">
        <f t="shared" ref="CA29:DY29" si="62">(EP29*$T128*SQRT($W128)-CA$19)*-1</f>
        <v>0.1130447862874604</v>
      </c>
      <c r="CB29" s="418">
        <f t="shared" si="62"/>
        <v>0.15010949547804842</v>
      </c>
      <c r="CC29" s="418">
        <f t="shared" si="62"/>
        <v>0.19440188367541111</v>
      </c>
      <c r="CD29" s="418">
        <f t="shared" si="62"/>
        <v>0.24652003780215637</v>
      </c>
      <c r="CE29" s="419">
        <f t="shared" si="62"/>
        <v>0.30704737399821624</v>
      </c>
      <c r="CF29" s="420">
        <f t="shared" si="62"/>
        <v>0.37655170006456729</v>
      </c>
      <c r="CG29" s="421">
        <f t="shared" si="62"/>
        <v>0.45558433959109834</v>
      </c>
      <c r="CH29" s="418">
        <f t="shared" si="62"/>
        <v>0.54467932018090437</v>
      </c>
      <c r="CI29" s="418">
        <f t="shared" si="62"/>
        <v>0.6443526276926832</v>
      </c>
      <c r="CJ29" s="419">
        <f t="shared" si="62"/>
        <v>0.75510152801089703</v>
      </c>
      <c r="CK29" s="417">
        <f t="shared" si="62"/>
        <v>0.87740395741181487</v>
      </c>
      <c r="CL29" s="418">
        <f t="shared" si="62"/>
        <v>1.0117179822017874</v>
      </c>
      <c r="CM29" s="418">
        <f t="shared" si="62"/>
        <v>1.158481327842054</v>
      </c>
      <c r="CN29" s="418">
        <f t="shared" si="62"/>
        <v>1.3181109774201047</v>
      </c>
      <c r="CO29" s="419">
        <f t="shared" si="62"/>
        <v>1.4910028389315357</v>
      </c>
      <c r="CP29" s="420">
        <f t="shared" si="62"/>
        <v>1.6775314804716288</v>
      </c>
      <c r="CQ29" s="421">
        <f t="shared" si="62"/>
        <v>1.8780499320956778</v>
      </c>
      <c r="CR29" s="418">
        <f t="shared" si="62"/>
        <v>2.0928895528288649</v>
      </c>
      <c r="CS29" s="418">
        <f t="shared" si="62"/>
        <v>2.322359960951303</v>
      </c>
      <c r="CT29" s="419">
        <f t="shared" si="62"/>
        <v>2.566749025512479</v>
      </c>
      <c r="CU29" s="417">
        <f t="shared" si="62"/>
        <v>2.8263229167113764</v>
      </c>
      <c r="CV29" s="418">
        <f t="shared" si="62"/>
        <v>3.1013262126450059</v>
      </c>
      <c r="CW29" s="418">
        <f t="shared" si="62"/>
        <v>3.3919820597111539</v>
      </c>
      <c r="CX29" s="418">
        <f t="shared" si="62"/>
        <v>3.6984923838227814</v>
      </c>
      <c r="CY29" s="419">
        <f t="shared" si="62"/>
        <v>4.0210381494731564</v>
      </c>
      <c r="CZ29" s="420">
        <f t="shared" si="62"/>
        <v>4.3597796635915529</v>
      </c>
      <c r="DA29" s="421">
        <f t="shared" si="62"/>
        <v>4.7148569210778533</v>
      </c>
      <c r="DB29" s="418">
        <f t="shared" si="62"/>
        <v>5.0863899888451556</v>
      </c>
      <c r="DC29" s="418">
        <f t="shared" si="62"/>
        <v>5.474479425202162</v>
      </c>
      <c r="DD29" s="419">
        <f t="shared" si="62"/>
        <v>5.8792067313998473</v>
      </c>
      <c r="DE29" s="422">
        <f t="shared" si="62"/>
        <v>6.3006348321856649</v>
      </c>
      <c r="DF29" s="418">
        <f t="shared" si="62"/>
        <v>6.7388085822769881</v>
      </c>
      <c r="DG29" s="418">
        <f t="shared" si="62"/>
        <v>7.1937552956932223</v>
      </c>
      <c r="DH29" s="418">
        <f t="shared" si="62"/>
        <v>7.66548529497652</v>
      </c>
      <c r="DI29" s="419">
        <f t="shared" si="62"/>
        <v>8.1539924774297106</v>
      </c>
      <c r="DJ29" s="420">
        <f t="shared" si="62"/>
        <v>8.6592548955726443</v>
      </c>
      <c r="DK29" s="421">
        <f t="shared" si="62"/>
        <v>9.1812353491495173</v>
      </c>
      <c r="DL29" s="418">
        <f t="shared" si="62"/>
        <v>9.7198819861242214</v>
      </c>
      <c r="DM29" s="418">
        <f t="shared" si="62"/>
        <v>10.275128910230649</v>
      </c>
      <c r="DN29" s="419">
        <f t="shared" si="62"/>
        <v>10.846896792764767</v>
      </c>
      <c r="DO29" s="422">
        <f t="shared" si="62"/>
        <v>11.435093486452956</v>
      </c>
      <c r="DP29" s="418">
        <f t="shared" si="62"/>
        <v>12.039614639342801</v>
      </c>
      <c r="DQ29" s="418">
        <f t="shared" si="62"/>
        <v>12.660344306816398</v>
      </c>
      <c r="DR29" s="418">
        <f t="shared" si="62"/>
        <v>13.297155559958469</v>
      </c>
      <c r="DS29" s="419">
        <f t="shared" si="62"/>
        <v>13.949911088634963</v>
      </c>
      <c r="DT29" s="420">
        <f t="shared" si="62"/>
        <v>14.618463797784671</v>
      </c>
      <c r="DU29" s="421">
        <f t="shared" si="62"/>
        <v>15.302657395554093</v>
      </c>
      <c r="DV29" s="418">
        <f t="shared" si="62"/>
        <v>16.002326972016931</v>
      </c>
      <c r="DW29" s="418">
        <f t="shared" si="62"/>
        <v>16.717299567375903</v>
      </c>
      <c r="DX29" s="418">
        <f t="shared" si="62"/>
        <v>17.447394728623863</v>
      </c>
      <c r="DY29" s="418">
        <f t="shared" si="62"/>
        <v>18.192425053791453</v>
      </c>
      <c r="EC29" s="65"/>
      <c r="ED29" s="291">
        <v>9000</v>
      </c>
      <c r="EE29" s="319">
        <f t="shared" ref="EE29:EM29" si="63">SQRT(5*((((1/$BF31)*(((1+0.2*(EE$19/661.48)^2)^3.5)-1))+1)^(1/3.5)-1))</f>
        <v>1.7880592277114367E-2</v>
      </c>
      <c r="EF29" s="319">
        <f t="shared" si="63"/>
        <v>3.5759962375249206E-2</v>
      </c>
      <c r="EG29" s="319">
        <f t="shared" si="63"/>
        <v>5.363689054117482E-2</v>
      </c>
      <c r="EH29" s="320">
        <f t="shared" si="63"/>
        <v>7.151016186267678E-2</v>
      </c>
      <c r="EI29" s="321">
        <f t="shared" si="63"/>
        <v>8.9378568662380434E-2</v>
      </c>
      <c r="EJ29" s="322">
        <f t="shared" si="63"/>
        <v>0.10724091286034432</v>
      </c>
      <c r="EK29" s="319">
        <f t="shared" si="63"/>
        <v>0.12509600829468698</v>
      </c>
      <c r="EL29" s="319">
        <f t="shared" si="63"/>
        <v>0.14294268299096452</v>
      </c>
      <c r="EM29" s="320">
        <f t="shared" si="63"/>
        <v>0.16077978137054968</v>
      </c>
      <c r="EN29" s="65"/>
      <c r="EO29" s="291">
        <v>9000</v>
      </c>
      <c r="EP29" s="323">
        <f t="shared" ref="EP29:GN29" si="64">SQRT(5*((((1/$BF31)*(((1+0.2*(EP$19/661.48)^2)^3.5)-1))+1)^(1/3.5)-1))</f>
        <v>0.17860616638928206</v>
      </c>
      <c r="EQ29" s="319">
        <f t="shared" si="64"/>
        <v>0.19642072159790527</v>
      </c>
      <c r="ER29" s="319">
        <f t="shared" si="64"/>
        <v>0.21422235311657786</v>
      </c>
      <c r="ES29" s="319">
        <f t="shared" si="64"/>
        <v>0.23200999151624191</v>
      </c>
      <c r="ET29" s="320">
        <f t="shared" si="64"/>
        <v>0.24978259360041657</v>
      </c>
      <c r="EU29" s="321">
        <f t="shared" si="64"/>
        <v>0.26753914408162649</v>
      </c>
      <c r="EV29" s="322">
        <f t="shared" si="64"/>
        <v>0.28527865714753387</v>
      </c>
      <c r="EW29" s="319">
        <f t="shared" si="64"/>
        <v>0.30300017791246092</v>
      </c>
      <c r="EX29" s="319">
        <f t="shared" si="64"/>
        <v>0.3207027837508663</v>
      </c>
      <c r="EY29" s="320">
        <f t="shared" si="64"/>
        <v>0.33838558551007619</v>
      </c>
      <c r="EZ29" s="323">
        <f t="shared" si="64"/>
        <v>0.35604772860036066</v>
      </c>
      <c r="FA29" s="319">
        <f t="shared" si="64"/>
        <v>0.37368839396114517</v>
      </c>
      <c r="FB29" s="319">
        <f t="shared" si="64"/>
        <v>0.39130679890297437</v>
      </c>
      <c r="FC29" s="319">
        <f t="shared" si="64"/>
        <v>0.40890219782547893</v>
      </c>
      <c r="FD29" s="320">
        <f t="shared" si="64"/>
        <v>0.42647388281230292</v>
      </c>
      <c r="FE29" s="321">
        <f t="shared" si="64"/>
        <v>0.44402118410460345</v>
      </c>
      <c r="FF29" s="322">
        <f t="shared" si="64"/>
        <v>0.46154347045534078</v>
      </c>
      <c r="FG29" s="319">
        <f t="shared" si="64"/>
        <v>0.47904014936707523</v>
      </c>
      <c r="FH29" s="319">
        <f t="shared" si="64"/>
        <v>0.4965106672166244</v>
      </c>
      <c r="FI29" s="320">
        <f t="shared" si="64"/>
        <v>0.51395450927023523</v>
      </c>
      <c r="FJ29" s="323">
        <f t="shared" si="64"/>
        <v>0.53137119959349988</v>
      </c>
      <c r="FK29" s="319">
        <f t="shared" si="64"/>
        <v>0.54876030086048144</v>
      </c>
      <c r="FL29" s="319">
        <f t="shared" si="64"/>
        <v>0.56612141406689975</v>
      </c>
      <c r="FM29" s="319">
        <f t="shared" si="64"/>
        <v>0.58345417815246303</v>
      </c>
      <c r="FN29" s="320">
        <f t="shared" si="64"/>
        <v>0.60075826953763756</v>
      </c>
      <c r="FO29" s="321">
        <f t="shared" si="64"/>
        <v>0.61803340158032838</v>
      </c>
      <c r="FP29" s="322">
        <f t="shared" si="64"/>
        <v>0.63527932395803532</v>
      </c>
      <c r="FQ29" s="319">
        <f t="shared" si="64"/>
        <v>0.6524958219811523</v>
      </c>
      <c r="FR29" s="319">
        <f t="shared" si="64"/>
        <v>0.66968271584307715</v>
      </c>
      <c r="FS29" s="319">
        <f t="shared" si="64"/>
        <v>0.6868398598128086</v>
      </c>
      <c r="FT29" s="319">
        <f t="shared" si="64"/>
        <v>0.70396714137567573</v>
      </c>
      <c r="FU29" s="319">
        <f t="shared" si="64"/>
        <v>0.72106448032772086</v>
      </c>
      <c r="FV29" s="319">
        <f t="shared" si="64"/>
        <v>0.73813182782921027</v>
      </c>
      <c r="FW29" s="319">
        <f t="shared" si="64"/>
        <v>0.75516916542258195</v>
      </c>
      <c r="FX29" s="319">
        <f t="shared" si="64"/>
        <v>0.77217650401996474</v>
      </c>
      <c r="FY29" s="319">
        <f t="shared" si="64"/>
        <v>0.78915388286527499</v>
      </c>
      <c r="FZ29" s="319">
        <f t="shared" si="64"/>
        <v>0.80610136847565739</v>
      </c>
      <c r="GA29" s="319">
        <f t="shared" si="64"/>
        <v>0.82301905356685645</v>
      </c>
      <c r="GB29" s="319">
        <f t="shared" si="64"/>
        <v>0.8399070559668651</v>
      </c>
      <c r="GC29" s="319">
        <f t="shared" si="64"/>
        <v>0.85676551752199037</v>
      </c>
      <c r="GD29" s="319">
        <f t="shared" si="64"/>
        <v>0.87359460299920544</v>
      </c>
      <c r="GE29" s="319">
        <f t="shared" si="64"/>
        <v>0.89039449898846246</v>
      </c>
      <c r="GF29" s="319">
        <f t="shared" si="64"/>
        <v>0.90716541280836127</v>
      </c>
      <c r="GG29" s="319">
        <f t="shared" si="64"/>
        <v>0.92390757141833735</v>
      </c>
      <c r="GH29" s="319">
        <f t="shared" si="64"/>
        <v>0.94062122034030715</v>
      </c>
      <c r="GI29" s="319">
        <f t="shared" si="64"/>
        <v>0.95730662259244836</v>
      </c>
      <c r="GJ29" s="319">
        <f t="shared" si="64"/>
        <v>0.97396405763756744</v>
      </c>
      <c r="GK29" s="319">
        <f t="shared" si="64"/>
        <v>0.99059382034829979</v>
      </c>
      <c r="GL29" s="319">
        <f t="shared" si="64"/>
        <v>1.0071962199911182</v>
      </c>
      <c r="GM29" s="319">
        <f t="shared" si="64"/>
        <v>1.0237715792309769</v>
      </c>
      <c r="GN29" s="319">
        <f t="shared" si="64"/>
        <v>1.0403202331581509</v>
      </c>
      <c r="GR29" s="348"/>
      <c r="GS29" s="369">
        <v>9000</v>
      </c>
      <c r="GT29" s="366">
        <f t="shared" si="24"/>
        <v>64.06856965837035</v>
      </c>
      <c r="GU29" s="366">
        <f t="shared" si="4"/>
        <v>128.1371393167407</v>
      </c>
      <c r="GV29" s="366">
        <f t="shared" si="4"/>
        <v>192.20570897511104</v>
      </c>
      <c r="GW29" s="366">
        <f t="shared" si="4"/>
        <v>256.2742786334814</v>
      </c>
      <c r="GX29" s="366">
        <f t="shared" si="4"/>
        <v>320.34284829185174</v>
      </c>
      <c r="GY29" s="366">
        <f t="shared" si="4"/>
        <v>384.41141795022207</v>
      </c>
      <c r="GZ29" s="366">
        <f t="shared" si="4"/>
        <v>448.47998760859241</v>
      </c>
      <c r="HA29" s="366">
        <f t="shared" si="4"/>
        <v>512.5485572669628</v>
      </c>
      <c r="HB29" s="366">
        <f t="shared" si="4"/>
        <v>576.6171269253332</v>
      </c>
      <c r="HC29" s="366">
        <f t="shared" si="4"/>
        <v>640.68569658370347</v>
      </c>
      <c r="HE29" s="348"/>
      <c r="HF29" s="369">
        <v>9000</v>
      </c>
      <c r="HG29" s="318">
        <f t="shared" si="25"/>
        <v>0.87290563640548857</v>
      </c>
      <c r="HH29" s="318">
        <f t="shared" si="5"/>
        <v>0.87290563640548857</v>
      </c>
      <c r="HI29" s="318">
        <f t="shared" si="5"/>
        <v>0.87290563640548857</v>
      </c>
      <c r="HJ29" s="318">
        <f t="shared" si="5"/>
        <v>0.87290563640548857</v>
      </c>
      <c r="HK29" s="318">
        <f t="shared" si="5"/>
        <v>0.87290563640548857</v>
      </c>
      <c r="HL29" s="318">
        <f t="shared" si="5"/>
        <v>0.87290563640548857</v>
      </c>
      <c r="HM29" s="318">
        <f t="shared" si="5"/>
        <v>0.87290563640548857</v>
      </c>
      <c r="HN29" s="318">
        <f t="shared" si="5"/>
        <v>0.87290563640548857</v>
      </c>
      <c r="HO29" s="318">
        <f t="shared" si="5"/>
        <v>0.87290563640548857</v>
      </c>
      <c r="HP29" s="318">
        <f t="shared" si="5"/>
        <v>0.87290563640548857</v>
      </c>
      <c r="HR29" s="348"/>
      <c r="HS29" s="369">
        <v>9000</v>
      </c>
      <c r="HT29" s="366">
        <f t="shared" si="26"/>
        <v>55.925815571229144</v>
      </c>
      <c r="HU29" s="366">
        <f t="shared" si="6"/>
        <v>111.85163114245829</v>
      </c>
      <c r="HV29" s="366">
        <f t="shared" si="6"/>
        <v>167.77744671368743</v>
      </c>
      <c r="HW29" s="366">
        <f t="shared" si="6"/>
        <v>223.70326228491658</v>
      </c>
      <c r="HX29" s="366">
        <f t="shared" si="6"/>
        <v>279.62907785614573</v>
      </c>
      <c r="HY29" s="366">
        <f t="shared" si="6"/>
        <v>335.55489342737485</v>
      </c>
      <c r="HZ29" s="366">
        <f t="shared" si="6"/>
        <v>391.48070899860397</v>
      </c>
      <c r="IA29" s="366">
        <f t="shared" si="6"/>
        <v>447.40652456983315</v>
      </c>
      <c r="IB29" s="366">
        <f t="shared" si="6"/>
        <v>503.33234014106233</v>
      </c>
      <c r="IC29" s="366">
        <f t="shared" si="6"/>
        <v>559.25815571229145</v>
      </c>
      <c r="IL29" s="348"/>
      <c r="IM29" s="369">
        <v>9000</v>
      </c>
      <c r="IN29" s="366">
        <f t="shared" si="7"/>
        <v>508.26847477003565</v>
      </c>
      <c r="IO29" s="366">
        <f t="shared" si="8"/>
        <v>2048.3600267915549</v>
      </c>
      <c r="IP29" s="366">
        <f t="shared" si="9"/>
        <v>4666.5909330496743</v>
      </c>
      <c r="IQ29" s="366">
        <f t="shared" si="10"/>
        <v>8441.6876516268858</v>
      </c>
      <c r="IR29" s="366">
        <f t="shared" si="11"/>
        <v>13487.107930406808</v>
      </c>
      <c r="IS29" s="366">
        <f t="shared" si="12"/>
        <v>19954.334191603084</v>
      </c>
      <c r="IT29" s="366">
        <f t="shared" si="13"/>
        <v>28037.182126295396</v>
      </c>
      <c r="IU29" s="366">
        <f t="shared" si="14"/>
        <v>37977.178478764617</v>
      </c>
      <c r="IV29" s="366">
        <f t="shared" si="15"/>
        <v>50070.072230326186</v>
      </c>
      <c r="IW29" s="366">
        <f t="shared" si="16"/>
        <v>64673.552722458029</v>
      </c>
      <c r="IY29" s="348"/>
      <c r="IZ29" s="369">
        <v>9000</v>
      </c>
      <c r="JA29" s="366">
        <f t="shared" si="17"/>
        <v>55.945711654173458</v>
      </c>
      <c r="JB29" s="366">
        <f t="shared" si="17"/>
        <v>112.00983138854774</v>
      </c>
      <c r="JC29" s="366">
        <f t="shared" si="17"/>
        <v>168.30598686953576</v>
      </c>
      <c r="JD29" s="366">
        <f t="shared" si="17"/>
        <v>224.938524581743</v>
      </c>
      <c r="JE29" s="366">
        <f t="shared" si="17"/>
        <v>281.99855760441267</v>
      </c>
      <c r="JF29" s="366">
        <f t="shared" si="17"/>
        <v>339.5608053471438</v>
      </c>
      <c r="JG29" s="366">
        <f t="shared" si="17"/>
        <v>397.68142278324154</v>
      </c>
      <c r="JH29" s="366">
        <f t="shared" si="17"/>
        <v>456.39694688626088</v>
      </c>
      <c r="JI29" s="366">
        <f t="shared" si="17"/>
        <v>515.72439632859482</v>
      </c>
      <c r="JJ29" s="366">
        <f t="shared" si="17"/>
        <v>575.6624566254028</v>
      </c>
      <c r="JL29" s="348"/>
      <c r="JM29" s="369">
        <v>9000</v>
      </c>
      <c r="JN29" s="297">
        <f t="shared" si="18"/>
        <v>1.9896082944313775E-2</v>
      </c>
      <c r="JO29" s="297">
        <f t="shared" si="18"/>
        <v>0.15820024608945005</v>
      </c>
      <c r="JP29" s="297">
        <f t="shared" si="18"/>
        <v>0.52854015584833292</v>
      </c>
      <c r="JQ29" s="297">
        <f t="shared" si="18"/>
        <v>1.23526229682642</v>
      </c>
      <c r="JR29" s="297">
        <f t="shared" si="18"/>
        <v>2.3694797482669401</v>
      </c>
      <c r="JS29" s="297">
        <f t="shared" si="18"/>
        <v>4.0059119197689483</v>
      </c>
      <c r="JT29" s="297">
        <f t="shared" si="18"/>
        <v>6.2007137846375713</v>
      </c>
      <c r="JU29" s="297">
        <f t="shared" si="18"/>
        <v>8.9904223164277255</v>
      </c>
      <c r="JV29" s="297">
        <f t="shared" si="18"/>
        <v>12.392056187532489</v>
      </c>
      <c r="JW29" s="297">
        <f t="shared" si="18"/>
        <v>16.404300913111342</v>
      </c>
    </row>
    <row r="30" spans="6:291">
      <c r="AZ30" s="368">
        <v>8000</v>
      </c>
      <c r="BA30" s="297">
        <f t="shared" si="36"/>
        <v>11.638639292776929</v>
      </c>
      <c r="BB30" s="366">
        <f t="shared" si="27"/>
        <v>530.03795958631713</v>
      </c>
      <c r="BC30" s="366">
        <f t="shared" si="28"/>
        <v>53327.245811495246</v>
      </c>
      <c r="BD30" s="366">
        <f t="shared" si="29"/>
        <v>584.72089146971325</v>
      </c>
      <c r="BE30" s="366">
        <f t="shared" si="30"/>
        <v>518.3993202935402</v>
      </c>
      <c r="BF30" s="319">
        <v>0.74278184504342681</v>
      </c>
      <c r="BG30" s="319">
        <f t="shared" si="31"/>
        <v>0.90932074393011597</v>
      </c>
      <c r="BN30" s="65"/>
      <c r="BO30" s="291">
        <v>10000</v>
      </c>
      <c r="BP30" s="297">
        <f t="shared" ref="BP30:BX30" si="65">(EE30*$T129*SQRT($W129)-BP$19)*-1</f>
        <v>1.4869222104785251E-4</v>
      </c>
      <c r="BQ30" s="297">
        <f t="shared" si="65"/>
        <v>1.0753601945836522E-3</v>
      </c>
      <c r="BR30" s="297">
        <f t="shared" si="65"/>
        <v>3.5563695534150952E-3</v>
      </c>
      <c r="BS30" s="300">
        <f t="shared" si="65"/>
        <v>8.3648730055756459E-3</v>
      </c>
      <c r="BT30" s="312">
        <f t="shared" si="65"/>
        <v>1.6269222512732995E-2</v>
      </c>
      <c r="BU30" s="307">
        <f t="shared" si="65"/>
        <v>2.8031403387210219E-2</v>
      </c>
      <c r="BV30" s="297">
        <f t="shared" si="65"/>
        <v>4.4405497614448564E-2</v>
      </c>
      <c r="BW30" s="297">
        <f t="shared" si="65"/>
        <v>6.6136183054680941E-2</v>
      </c>
      <c r="BX30" s="300">
        <f t="shared" si="65"/>
        <v>9.3957275163759846E-2</v>
      </c>
      <c r="BY30" s="65"/>
      <c r="BZ30" s="291">
        <v>10000</v>
      </c>
      <c r="CA30" s="417">
        <f t="shared" ref="CA30:DY30" si="66">(EP30*$T129*SQRT($W129)-CA$19)*-1</f>
        <v>0.12859031731626658</v>
      </c>
      <c r="CB30" s="418">
        <f t="shared" si="66"/>
        <v>0.1707432256018393</v>
      </c>
      <c r="CC30" s="418">
        <f t="shared" si="66"/>
        <v>0.22110899334523992</v>
      </c>
      <c r="CD30" s="418">
        <f t="shared" si="66"/>
        <v>0.28036446028627893</v>
      </c>
      <c r="CE30" s="419">
        <f t="shared" si="66"/>
        <v>0.34916915077690192</v>
      </c>
      <c r="CF30" s="420">
        <f t="shared" si="66"/>
        <v>0.42816418482544805</v>
      </c>
      <c r="CG30" s="421">
        <f t="shared" si="66"/>
        <v>0.51797126531823778</v>
      </c>
      <c r="CH30" s="418">
        <f t="shared" si="66"/>
        <v>0.61919174415044154</v>
      </c>
      <c r="CI30" s="418">
        <f t="shared" si="66"/>
        <v>0.73240576947779346</v>
      </c>
      <c r="CJ30" s="419">
        <f t="shared" si="66"/>
        <v>0.858171515728543</v>
      </c>
      <c r="CK30" s="417">
        <f t="shared" si="66"/>
        <v>0.99702449744381738</v>
      </c>
      <c r="CL30" s="418">
        <f t="shared" si="66"/>
        <v>1.1494769675365433</v>
      </c>
      <c r="CM30" s="418">
        <f t="shared" si="66"/>
        <v>1.3160173999531253</v>
      </c>
      <c r="CN30" s="418">
        <f t="shared" si="66"/>
        <v>1.4971100563193431</v>
      </c>
      <c r="CO30" s="419">
        <f t="shared" si="66"/>
        <v>1.6931946355896912</v>
      </c>
      <c r="CP30" s="420">
        <f t="shared" si="66"/>
        <v>1.904686005336572</v>
      </c>
      <c r="CQ30" s="421">
        <f t="shared" si="66"/>
        <v>2.1319740128698186</v>
      </c>
      <c r="CR30" s="418">
        <f t="shared" si="66"/>
        <v>2.3754233740156678</v>
      </c>
      <c r="CS30" s="418">
        <f t="shared" si="66"/>
        <v>2.6353736370254524</v>
      </c>
      <c r="CT30" s="419">
        <f t="shared" si="66"/>
        <v>2.9121392187967103</v>
      </c>
      <c r="CU30" s="417">
        <f t="shared" si="66"/>
        <v>3.2060095102982586</v>
      </c>
      <c r="CV30" s="418">
        <f t="shared" si="66"/>
        <v>3.5172490478854002</v>
      </c>
      <c r="CW30" s="418">
        <f t="shared" si="66"/>
        <v>3.8460977469786144</v>
      </c>
      <c r="CX30" s="418">
        <f t="shared" si="66"/>
        <v>4.1927711944252906</v>
      </c>
      <c r="CY30" s="419">
        <f t="shared" si="66"/>
        <v>4.5574609957668599</v>
      </c>
      <c r="CZ30" s="420">
        <f t="shared" si="66"/>
        <v>4.9403351735026035</v>
      </c>
      <c r="DA30" s="421">
        <f t="shared" si="66"/>
        <v>5.3415386124406155</v>
      </c>
      <c r="DB30" s="418">
        <f t="shared" si="66"/>
        <v>5.7611935481605769</v>
      </c>
      <c r="DC30" s="418">
        <f t="shared" si="66"/>
        <v>6.1994000946438632</v>
      </c>
      <c r="DD30" s="419">
        <f t="shared" si="66"/>
        <v>6.6562368071562901</v>
      </c>
      <c r="DE30" s="422">
        <f t="shared" si="66"/>
        <v>7.1317612765127478</v>
      </c>
      <c r="DF30" s="418">
        <f t="shared" si="66"/>
        <v>7.6260107509497743</v>
      </c>
      <c r="DG30" s="418">
        <f t="shared" si="66"/>
        <v>8.1390027819146553</v>
      </c>
      <c r="DH30" s="418">
        <f t="shared" si="66"/>
        <v>8.6707358902031046</v>
      </c>
      <c r="DI30" s="419">
        <f t="shared" si="66"/>
        <v>9.221190249006213</v>
      </c>
      <c r="DJ30" s="420">
        <f t="shared" si="66"/>
        <v>9.7903283805666774</v>
      </c>
      <c r="DK30" s="421">
        <f t="shared" si="66"/>
        <v>10.37809586329422</v>
      </c>
      <c r="DL30" s="418">
        <f t="shared" si="66"/>
        <v>10.984422046357452</v>
      </c>
      <c r="DM30" s="418">
        <f t="shared" si="66"/>
        <v>11.609220768926093</v>
      </c>
      <c r="DN30" s="419">
        <f t="shared" si="66"/>
        <v>12.25239108141102</v>
      </c>
      <c r="DO30" s="422">
        <f t="shared" si="66"/>
        <v>12.913817966229658</v>
      </c>
      <c r="DP30" s="418">
        <f t="shared" si="66"/>
        <v>13.593373055782024</v>
      </c>
      <c r="DQ30" s="418">
        <f t="shared" si="66"/>
        <v>14.290915345505937</v>
      </c>
      <c r="DR30" s="418">
        <f t="shared" si="66"/>
        <v>15.006291900051565</v>
      </c>
      <c r="DS30" s="419">
        <f t="shared" si="66"/>
        <v>15.739338550782463</v>
      </c>
      <c r="DT30" s="420">
        <f t="shared" si="66"/>
        <v>16.489880582966407</v>
      </c>
      <c r="DU30" s="421">
        <f t="shared" si="66"/>
        <v>17.257733411195545</v>
      </c>
      <c r="DV30" s="418">
        <f t="shared" si="66"/>
        <v>18.042703241715458</v>
      </c>
      <c r="DW30" s="418">
        <f t="shared" si="66"/>
        <v>18.844587720498566</v>
      </c>
      <c r="DX30" s="418">
        <f t="shared" si="66"/>
        <v>19.663176566037691</v>
      </c>
      <c r="DY30" s="418">
        <f t="shared" si="66"/>
        <v>20.498252185974479</v>
      </c>
      <c r="EC30" s="65"/>
      <c r="ED30" s="291">
        <v>10000</v>
      </c>
      <c r="EE30" s="319">
        <f t="shared" ref="EE30:EM30" si="67">SQRT(5*((((1/$BF32)*(((1+0.2*(EE$19/661.48)^2)^3.5)-1))+1)^(1/3.5)-1))</f>
        <v>1.8229582872696003E-2</v>
      </c>
      <c r="EF30" s="319">
        <f t="shared" si="67"/>
        <v>3.6457747506958606E-2</v>
      </c>
      <c r="EG30" s="319">
        <f t="shared" si="67"/>
        <v>5.4683078599579084E-2</v>
      </c>
      <c r="EH30" s="320">
        <f t="shared" si="67"/>
        <v>7.2904166704463633E-2</v>
      </c>
      <c r="EI30" s="321">
        <f t="shared" si="67"/>
        <v>9.1119611127208941E-2</v>
      </c>
      <c r="EJ30" s="322">
        <f t="shared" si="67"/>
        <v>0.10932802277972048</v>
      </c>
      <c r="EK30" s="319">
        <f t="shared" si="67"/>
        <v>0.12752802698155319</v>
      </c>
      <c r="EL30" s="319">
        <f t="shared" si="67"/>
        <v>0.14571826619584488</v>
      </c>
      <c r="EM30" s="320">
        <f t="shared" si="67"/>
        <v>0.16389740268773792</v>
      </c>
      <c r="EN30" s="65"/>
      <c r="EO30" s="291">
        <v>10000</v>
      </c>
      <c r="EP30" s="323">
        <f t="shared" ref="EP30:GN30" si="68">SQRT(5*((((1/$BF32)*(((1+0.2*(EP$19/661.48)^2)^3.5)-1))+1)^(1/3.5)-1))</f>
        <v>0.18206412109419956</v>
      </c>
      <c r="EQ30" s="319">
        <f t="shared" si="68"/>
        <v>0.20021713089453846</v>
      </c>
      <c r="ER30" s="319">
        <f t="shared" si="68"/>
        <v>0.21835516877204567</v>
      </c>
      <c r="ES30" s="319">
        <f t="shared" si="68"/>
        <v>0.23647700085776172</v>
      </c>
      <c r="ET30" s="320">
        <f t="shared" si="68"/>
        <v>0.25458142484842622</v>
      </c>
      <c r="EU30" s="321">
        <f t="shared" si="68"/>
        <v>0.27266727199162838</v>
      </c>
      <c r="EV30" s="322">
        <f t="shared" si="68"/>
        <v>0.29073340893208732</v>
      </c>
      <c r="EW30" s="319">
        <f t="shared" si="68"/>
        <v>0.30877873941408163</v>
      </c>
      <c r="EX30" s="319">
        <f t="shared" si="68"/>
        <v>0.32680220583599734</v>
      </c>
      <c r="EY30" s="320">
        <f t="shared" si="68"/>
        <v>0.34480279065400454</v>
      </c>
      <c r="EZ30" s="323">
        <f t="shared" si="68"/>
        <v>0.36277951763291677</v>
      </c>
      <c r="FA30" s="319">
        <f t="shared" si="68"/>
        <v>0.38073145294315586</v>
      </c>
      <c r="FB30" s="319">
        <f t="shared" si="68"/>
        <v>0.39865770610385237</v>
      </c>
      <c r="FC30" s="319">
        <f t="shared" si="68"/>
        <v>0.41655743077284363</v>
      </c>
      <c r="FD30" s="320">
        <f t="shared" si="68"/>
        <v>0.43442982538535796</v>
      </c>
      <c r="FE30" s="321">
        <f t="shared" si="68"/>
        <v>0.4522741336438707</v>
      </c>
      <c r="FF30" s="322">
        <f t="shared" si="68"/>
        <v>0.47008964486243016</v>
      </c>
      <c r="FG30" s="319">
        <f t="shared" si="68"/>
        <v>0.48787569416941245</v>
      </c>
      <c r="FH30" s="319">
        <f t="shared" si="68"/>
        <v>0.50563166257331471</v>
      </c>
      <c r="FI30" s="320">
        <f t="shared" si="68"/>
        <v>0.52335697689672533</v>
      </c>
      <c r="FJ30" s="323">
        <f t="shared" si="68"/>
        <v>0.54105110958413516</v>
      </c>
      <c r="FK30" s="319">
        <f t="shared" si="68"/>
        <v>0.55871357838963231</v>
      </c>
      <c r="FL30" s="319">
        <f t="shared" si="68"/>
        <v>0.57634394595090954</v>
      </c>
      <c r="FM30" s="319">
        <f t="shared" si="68"/>
        <v>0.59394181925629308</v>
      </c>
      <c r="FN30" s="320">
        <f t="shared" si="68"/>
        <v>0.6115068490116794</v>
      </c>
      <c r="FO30" s="321">
        <f t="shared" si="68"/>
        <v>0.62903872891450674</v>
      </c>
      <c r="FP30" s="322">
        <f t="shared" si="68"/>
        <v>0.64653719484188599</v>
      </c>
      <c r="FQ30" s="319">
        <f t="shared" si="68"/>
        <v>0.66400202396014096</v>
      </c>
      <c r="FR30" s="319">
        <f t="shared" si="68"/>
        <v>0.68143303376294562</v>
      </c>
      <c r="FS30" s="319">
        <f t="shared" si="68"/>
        <v>0.69883008104519817</v>
      </c>
      <c r="FT30" s="319">
        <f t="shared" si="68"/>
        <v>0.71619306081968404</v>
      </c>
      <c r="FU30" s="319">
        <f t="shared" si="68"/>
        <v>0.73352190518341209</v>
      </c>
      <c r="FV30" s="319">
        <f t="shared" si="68"/>
        <v>0.75081658214035019</v>
      </c>
      <c r="FW30" s="319">
        <f t="shared" si="68"/>
        <v>0.76807709438706639</v>
      </c>
      <c r="FX30" s="319">
        <f t="shared" si="68"/>
        <v>0.78530347806754364</v>
      </c>
      <c r="FY30" s="319">
        <f t="shared" si="68"/>
        <v>0.80249580150318611</v>
      </c>
      <c r="FZ30" s="319">
        <f t="shared" si="68"/>
        <v>0.81965416390375767</v>
      </c>
      <c r="GA30" s="319">
        <f t="shared" si="68"/>
        <v>0.83677869406469241</v>
      </c>
      <c r="GB30" s="319">
        <f t="shared" si="68"/>
        <v>0.85386954905592538</v>
      </c>
      <c r="GC30" s="319">
        <f t="shared" si="68"/>
        <v>0.8709269129070828</v>
      </c>
      <c r="GD30" s="319">
        <f t="shared" si="68"/>
        <v>0.88795099529353794</v>
      </c>
      <c r="GE30" s="319">
        <f t="shared" si="68"/>
        <v>0.90494203022755026</v>
      </c>
      <c r="GF30" s="319">
        <f t="shared" si="68"/>
        <v>0.92190027475837766</v>
      </c>
      <c r="GG30" s="319">
        <f t="shared" si="68"/>
        <v>0.93882600768492841</v>
      </c>
      <c r="GH30" s="319">
        <f t="shared" si="68"/>
        <v>0.95571952828422913</v>
      </c>
      <c r="GI30" s="319">
        <f t="shared" si="68"/>
        <v>0.97258115505868503</v>
      </c>
      <c r="GJ30" s="319">
        <f t="shared" si="68"/>
        <v>0.98941122450479779</v>
      </c>
      <c r="GK30" s="319">
        <f t="shared" si="68"/>
        <v>1.0062100899057516</v>
      </c>
      <c r="GL30" s="319">
        <f t="shared" si="68"/>
        <v>1.0229781201499832</v>
      </c>
      <c r="GM30" s="319">
        <f t="shared" si="68"/>
        <v>1.0397156985776081</v>
      </c>
      <c r="GN30" s="319">
        <f t="shared" si="68"/>
        <v>1.0564232218563181</v>
      </c>
      <c r="GR30" s="348"/>
      <c r="GS30" s="368">
        <v>10000</v>
      </c>
      <c r="GT30" s="366">
        <f t="shared" si="24"/>
        <v>63.833354989272472</v>
      </c>
      <c r="GU30" s="366">
        <f t="shared" si="4"/>
        <v>127.66670997854494</v>
      </c>
      <c r="GV30" s="366">
        <f t="shared" si="4"/>
        <v>191.50006496781739</v>
      </c>
      <c r="GW30" s="366">
        <f t="shared" si="4"/>
        <v>255.33341995708989</v>
      </c>
      <c r="GX30" s="366">
        <f t="shared" si="4"/>
        <v>319.16677494636235</v>
      </c>
      <c r="GY30" s="366">
        <f t="shared" si="4"/>
        <v>383.00012993563479</v>
      </c>
      <c r="GZ30" s="366">
        <f t="shared" si="4"/>
        <v>446.83348492490728</v>
      </c>
      <c r="HA30" s="366">
        <f t="shared" si="4"/>
        <v>510.66683991417977</v>
      </c>
      <c r="HB30" s="366">
        <f t="shared" si="4"/>
        <v>574.50019490345221</v>
      </c>
      <c r="HC30" s="366">
        <f t="shared" si="4"/>
        <v>638.3335498927247</v>
      </c>
      <c r="HE30" s="348"/>
      <c r="HF30" s="368">
        <v>10000</v>
      </c>
      <c r="HG30" s="318">
        <f t="shared" si="25"/>
        <v>0.85934813764978046</v>
      </c>
      <c r="HH30" s="318">
        <f t="shared" si="5"/>
        <v>0.85934813764978046</v>
      </c>
      <c r="HI30" s="318">
        <f t="shared" si="5"/>
        <v>0.85934813764978046</v>
      </c>
      <c r="HJ30" s="318">
        <f t="shared" si="5"/>
        <v>0.85934813764978046</v>
      </c>
      <c r="HK30" s="318">
        <f t="shared" si="5"/>
        <v>0.85934813764978046</v>
      </c>
      <c r="HL30" s="318">
        <f t="shared" si="5"/>
        <v>0.85934813764978046</v>
      </c>
      <c r="HM30" s="318">
        <f t="shared" si="5"/>
        <v>0.85934813764978046</v>
      </c>
      <c r="HN30" s="318">
        <f t="shared" si="5"/>
        <v>0.85934813764978046</v>
      </c>
      <c r="HO30" s="318">
        <f t="shared" si="5"/>
        <v>0.85934813764978046</v>
      </c>
      <c r="HP30" s="318">
        <f t="shared" si="5"/>
        <v>0.85934813764978046</v>
      </c>
      <c r="HR30" s="348"/>
      <c r="HS30" s="368">
        <v>10000</v>
      </c>
      <c r="HT30" s="366">
        <f t="shared" si="26"/>
        <v>54.855074729968621</v>
      </c>
      <c r="HU30" s="366">
        <f t="shared" si="6"/>
        <v>109.71014945993724</v>
      </c>
      <c r="HV30" s="366">
        <f t="shared" si="6"/>
        <v>164.56522418990585</v>
      </c>
      <c r="HW30" s="366">
        <f t="shared" si="6"/>
        <v>219.42029891987448</v>
      </c>
      <c r="HX30" s="366">
        <f t="shared" si="6"/>
        <v>274.27537364984312</v>
      </c>
      <c r="HY30" s="366">
        <f t="shared" si="6"/>
        <v>329.1304483798117</v>
      </c>
      <c r="HZ30" s="366">
        <f t="shared" si="6"/>
        <v>383.98552310978033</v>
      </c>
      <c r="IA30" s="366">
        <f t="shared" si="6"/>
        <v>438.84059783974897</v>
      </c>
      <c r="IB30" s="366">
        <f t="shared" si="6"/>
        <v>493.69567256971754</v>
      </c>
      <c r="IC30" s="366">
        <f t="shared" si="6"/>
        <v>548.55074729968624</v>
      </c>
      <c r="IL30" s="348"/>
      <c r="IM30" s="368">
        <v>10000</v>
      </c>
      <c r="IN30" s="366">
        <f t="shared" si="7"/>
        <v>488.99243824529799</v>
      </c>
      <c r="IO30" s="366">
        <f t="shared" si="8"/>
        <v>1970.6761556639756</v>
      </c>
      <c r="IP30" s="366">
        <f t="shared" si="9"/>
        <v>4489.6108885718531</v>
      </c>
      <c r="IQ30" s="366">
        <f t="shared" si="10"/>
        <v>8121.5374011577605</v>
      </c>
      <c r="IR30" s="366">
        <f t="shared" si="11"/>
        <v>12975.610566346944</v>
      </c>
      <c r="IS30" s="366">
        <f t="shared" si="12"/>
        <v>19197.567849015752</v>
      </c>
      <c r="IT30" s="366">
        <f t="shared" si="13"/>
        <v>26973.87449746456</v>
      </c>
      <c r="IU30" s="366">
        <f t="shared" si="14"/>
        <v>36536.897375762193</v>
      </c>
      <c r="IV30" s="366">
        <f t="shared" si="15"/>
        <v>48171.169211513647</v>
      </c>
      <c r="IW30" s="366">
        <f t="shared" si="16"/>
        <v>62220.814009857975</v>
      </c>
      <c r="IY30" s="348"/>
      <c r="IZ30" s="368">
        <v>10000</v>
      </c>
      <c r="JA30" s="366">
        <f t="shared" si="17"/>
        <v>54.876446906935456</v>
      </c>
      <c r="JB30" s="366">
        <f t="shared" si="17"/>
        <v>109.88013275670178</v>
      </c>
      <c r="JC30" s="366">
        <f t="shared" si="17"/>
        <v>165.13338327414411</v>
      </c>
      <c r="JD30" s="366">
        <f t="shared" si="17"/>
        <v>220.74895882776858</v>
      </c>
      <c r="JE30" s="366">
        <f t="shared" si="17"/>
        <v>276.82591959235805</v>
      </c>
      <c r="JF30" s="366">
        <f t="shared" si="17"/>
        <v>333.44624930626145</v>
      </c>
      <c r="JG30" s="366">
        <f t="shared" si="17"/>
        <v>390.67244591378306</v>
      </c>
      <c r="JH30" s="366">
        <f t="shared" si="17"/>
        <v>448.54622956603316</v>
      </c>
      <c r="JI30" s="366">
        <f t="shared" si="17"/>
        <v>507.08843462730039</v>
      </c>
      <c r="JJ30" s="366">
        <f t="shared" si="17"/>
        <v>566.30004953661671</v>
      </c>
      <c r="JL30" s="348"/>
      <c r="JM30" s="368">
        <v>10000</v>
      </c>
      <c r="JN30" s="297">
        <f t="shared" si="18"/>
        <v>2.1372176966835355E-2</v>
      </c>
      <c r="JO30" s="297">
        <f t="shared" si="18"/>
        <v>0.16998329676454205</v>
      </c>
      <c r="JP30" s="297">
        <f t="shared" si="18"/>
        <v>0.56815908423826045</v>
      </c>
      <c r="JQ30" s="297">
        <f t="shared" si="18"/>
        <v>1.3286599078940924</v>
      </c>
      <c r="JR30" s="297">
        <f t="shared" si="18"/>
        <v>2.5505459425149297</v>
      </c>
      <c r="JS30" s="297">
        <f t="shared" si="18"/>
        <v>4.3158009264497537</v>
      </c>
      <c r="JT30" s="297">
        <f t="shared" si="18"/>
        <v>6.6869228040027338</v>
      </c>
      <c r="JU30" s="297">
        <f t="shared" si="18"/>
        <v>9.7056317262841958</v>
      </c>
      <c r="JV30" s="297">
        <f t="shared" si="18"/>
        <v>13.392762057582843</v>
      </c>
      <c r="JW30" s="297">
        <f t="shared" si="18"/>
        <v>17.749302236930475</v>
      </c>
    </row>
    <row r="31" spans="6:291">
      <c r="AW31" s="2" t="s">
        <v>56</v>
      </c>
      <c r="AX31" s="2" t="s">
        <v>122</v>
      </c>
      <c r="AZ31" s="369">
        <v>9000</v>
      </c>
      <c r="BA31" s="297">
        <f t="shared" si="36"/>
        <v>12.740444008616976</v>
      </c>
      <c r="BB31" s="366">
        <f t="shared" si="27"/>
        <v>521.28641259635617</v>
      </c>
      <c r="BC31" s="366">
        <f t="shared" si="28"/>
        <v>51319.301799384011</v>
      </c>
      <c r="BD31" s="366">
        <f t="shared" si="29"/>
        <v>582.5898555104593</v>
      </c>
      <c r="BE31" s="366">
        <f t="shared" si="30"/>
        <v>508.5459685877392</v>
      </c>
      <c r="BF31" s="319">
        <v>0.71481369601634204</v>
      </c>
      <c r="BG31" s="319">
        <f t="shared" si="31"/>
        <v>0.90932075180700334</v>
      </c>
      <c r="BN31" s="65"/>
      <c r="BO31" s="291">
        <v>11000</v>
      </c>
      <c r="BP31" s="297">
        <f t="shared" ref="BP31:BX31" si="69">(EE31*$T130*SQRT($W130)-BP$19)*-1</f>
        <v>1.6518889347416632E-4</v>
      </c>
      <c r="BQ31" s="297">
        <f t="shared" si="69"/>
        <v>1.207277028083098E-3</v>
      </c>
      <c r="BR31" s="297">
        <f t="shared" si="69"/>
        <v>4.0012707918570811E-3</v>
      </c>
      <c r="BS31" s="300">
        <f t="shared" si="69"/>
        <v>9.4184001467851886E-3</v>
      </c>
      <c r="BT31" s="312">
        <f t="shared" si="69"/>
        <v>1.8324253338128926E-2</v>
      </c>
      <c r="BU31" s="307">
        <f t="shared" si="69"/>
        <v>3.1576938925383047E-2</v>
      </c>
      <c r="BV31" s="297">
        <f t="shared" si="69"/>
        <v>5.0025283876180993E-2</v>
      </c>
      <c r="BW31" s="297">
        <f t="shared" si="69"/>
        <v>7.4507076054160848E-2</v>
      </c>
      <c r="BX31" s="300">
        <f t="shared" si="69"/>
        <v>0.10584735919907473</v>
      </c>
      <c r="BY31" s="65"/>
      <c r="BZ31" s="291">
        <v>11000</v>
      </c>
      <c r="CA31" s="417">
        <f t="shared" ref="CA31:DY31" si="70">(EP31*$T130*SQRT($W130)-CA$19)*-1</f>
        <v>0.14485678789644396</v>
      </c>
      <c r="CB31" s="418">
        <f t="shared" si="70"/>
        <v>0.19233004962825362</v>
      </c>
      <c r="CC31" s="418">
        <f t="shared" si="70"/>
        <v>0.2490443603499557</v>
      </c>
      <c r="CD31" s="418">
        <f t="shared" si="70"/>
        <v>0.3157580394629349</v>
      </c>
      <c r="CE31" s="419">
        <f t="shared" si="70"/>
        <v>0.39320916944194551</v>
      </c>
      <c r="CF31" s="420">
        <f t="shared" si="70"/>
        <v>0.48211434462353964</v>
      </c>
      <c r="CG31" s="421">
        <f t="shared" si="70"/>
        <v>0.58316751299869907</v>
      </c>
      <c r="CH31" s="418">
        <f t="shared" si="70"/>
        <v>0.69703891419302977</v>
      </c>
      <c r="CI31" s="418">
        <f t="shared" si="70"/>
        <v>0.82437411602580823</v>
      </c>
      <c r="CJ31" s="419">
        <f t="shared" si="70"/>
        <v>0.96579315139501887</v>
      </c>
      <c r="CK31" s="417">
        <f t="shared" si="70"/>
        <v>1.1218897565007637</v>
      </c>
      <c r="CL31" s="418">
        <f t="shared" si="70"/>
        <v>1.2932307107979568</v>
      </c>
      <c r="CM31" s="418">
        <f t="shared" si="70"/>
        <v>1.4803552783383225</v>
      </c>
      <c r="CN31" s="418">
        <f t="shared" si="70"/>
        <v>1.6837747496375641</v>
      </c>
      <c r="CO31" s="419">
        <f t="shared" si="70"/>
        <v>1.9039720825486199</v>
      </c>
      <c r="CP31" s="420">
        <f t="shared" si="70"/>
        <v>2.141401640117067</v>
      </c>
      <c r="CQ31" s="421">
        <f t="shared" si="70"/>
        <v>2.396489022883145</v>
      </c>
      <c r="CR31" s="418">
        <f t="shared" si="70"/>
        <v>2.6696309926590516</v>
      </c>
      <c r="CS31" s="418">
        <f t="shared" si="70"/>
        <v>2.9611954843742865</v>
      </c>
      <c r="CT31" s="419">
        <f t="shared" si="70"/>
        <v>3.2715217022766865</v>
      </c>
      <c r="CU31" s="417">
        <f t="shared" si="70"/>
        <v>3.6009202964121414</v>
      </c>
      <c r="CV31" s="418">
        <f t="shared" si="70"/>
        <v>3.9496736151127152</v>
      </c>
      <c r="CW31" s="418">
        <f t="shared" si="70"/>
        <v>4.3180360289675832</v>
      </c>
      <c r="CX31" s="418">
        <f t="shared" si="70"/>
        <v>4.7062343216097133</v>
      </c>
      <c r="CY31" s="419">
        <f t="shared" si="70"/>
        <v>5.1144681425539602</v>
      </c>
      <c r="CZ31" s="420">
        <f t="shared" si="70"/>
        <v>5.5429105172110553</v>
      </c>
      <c r="DA31" s="421">
        <f t="shared" si="70"/>
        <v>5.9917084092156756</v>
      </c>
      <c r="DB31" s="418">
        <f t="shared" si="70"/>
        <v>6.4609833301768731</v>
      </c>
      <c r="DC31" s="418">
        <f t="shared" si="70"/>
        <v>6.9508319920249164</v>
      </c>
      <c r="DD31" s="419">
        <f t="shared" si="70"/>
        <v>7.4613269971941918</v>
      </c>
      <c r="DE31" s="422">
        <f t="shared" si="70"/>
        <v>7.9925175619689526</v>
      </c>
      <c r="DF31" s="418">
        <f t="shared" si="70"/>
        <v>8.5444302684816194</v>
      </c>
      <c r="DG31" s="418">
        <f t="shared" si="70"/>
        <v>9.1170698409505349</v>
      </c>
      <c r="DH31" s="418">
        <f t="shared" si="70"/>
        <v>9.7104199419591737</v>
      </c>
      <c r="DI31" s="419">
        <f t="shared" si="70"/>
        <v>10.32444398472694</v>
      </c>
      <c r="DJ31" s="420">
        <f t="shared" si="70"/>
        <v>10.959085957537752</v>
      </c>
      <c r="DK31" s="421">
        <f t="shared" si="70"/>
        <v>11.614271256679388</v>
      </c>
      <c r="DL31" s="418">
        <f t="shared" si="70"/>
        <v>12.289907524476405</v>
      </c>
      <c r="DM31" s="418">
        <f t="shared" si="70"/>
        <v>12.985885489199632</v>
      </c>
      <c r="DN31" s="419">
        <f t="shared" si="70"/>
        <v>13.70207980386283</v>
      </c>
      <c r="DO31" s="422">
        <f t="shared" si="70"/>
        <v>14.438349881139118</v>
      </c>
      <c r="DP31" s="418">
        <f t="shared" si="70"/>
        <v>15.194540721843623</v>
      </c>
      <c r="DQ31" s="418">
        <f t="shared" si="70"/>
        <v>15.970483734633547</v>
      </c>
      <c r="DR31" s="418">
        <f t="shared" si="70"/>
        <v>16.765997544817537</v>
      </c>
      <c r="DS31" s="419">
        <f t="shared" si="70"/>
        <v>17.58088879034085</v>
      </c>
      <c r="DT31" s="420">
        <f t="shared" si="70"/>
        <v>18.414952903227231</v>
      </c>
      <c r="DU31" s="421">
        <f t="shared" si="70"/>
        <v>19.267974874951619</v>
      </c>
      <c r="DV31" s="418">
        <f t="shared" si="70"/>
        <v>20.139730004392504</v>
      </c>
      <c r="DW31" s="418">
        <f t="shared" si="70"/>
        <v>21.029984627200406</v>
      </c>
      <c r="DX31" s="418">
        <f t="shared" si="70"/>
        <v>21.938496825569359</v>
      </c>
      <c r="DY31" s="418">
        <f t="shared" si="70"/>
        <v>22.865017117569437</v>
      </c>
      <c r="EC31" s="65"/>
      <c r="ED31" s="291">
        <v>11000</v>
      </c>
      <c r="EE31" s="319">
        <f t="shared" ref="EE31:EM31" si="71">SQRT(5*((((1/$BF33)*(((1+0.2*(EE$19/661.48)^2)^3.5)-1))+1)^(1/3.5)-1))</f>
        <v>1.858804632669896E-2</v>
      </c>
      <c r="EF31" s="319">
        <f t="shared" si="71"/>
        <v>3.7174462642100135E-2</v>
      </c>
      <c r="EG31" s="319">
        <f t="shared" si="71"/>
        <v>5.5757622453407998E-2</v>
      </c>
      <c r="EH31" s="320">
        <f t="shared" si="71"/>
        <v>7.433590628758116E-2</v>
      </c>
      <c r="EI31" s="321">
        <f t="shared" si="71"/>
        <v>9.2907705158600709E-2</v>
      </c>
      <c r="EJ31" s="322">
        <f t="shared" si="71"/>
        <v>0.11147142398395191</v>
      </c>
      <c r="EK31" s="319">
        <f t="shared" si="71"/>
        <v>0.13002548493407104</v>
      </c>
      <c r="EL31" s="319">
        <f t="shared" si="71"/>
        <v>0.14856833069927086</v>
      </c>
      <c r="EM31" s="320">
        <f t="shared" si="71"/>
        <v>0.16709842765909216</v>
      </c>
      <c r="EN31" s="65"/>
      <c r="EO31" s="291">
        <v>11000</v>
      </c>
      <c r="EP31" s="323">
        <f t="shared" ref="EP31:GN31" si="72">SQRT(5*((((1/$BF33)*(((1+0.2*(EP$19/661.48)^2)^3.5)-1))+1)^(1/3.5)-1))</f>
        <v>0.18561426894014393</v>
      </c>
      <c r="EQ31" s="319">
        <f t="shared" si="72"/>
        <v>0.20411437734925159</v>
      </c>
      <c r="ER31" s="319">
        <f t="shared" si="72"/>
        <v>0.22259730816993142</v>
      </c>
      <c r="ES31" s="319">
        <f t="shared" si="72"/>
        <v>0.24106165181128222</v>
      </c>
      <c r="ET31" s="320">
        <f t="shared" si="72"/>
        <v>0.25950603629951707</v>
      </c>
      <c r="EU31" s="321">
        <f t="shared" si="72"/>
        <v>0.27792912960375993</v>
      </c>
      <c r="EV31" s="322">
        <f t="shared" si="72"/>
        <v>0.29632964178896187</v>
      </c>
      <c r="EW31" s="319">
        <f t="shared" si="72"/>
        <v>0.3147063269900216</v>
      </c>
      <c r="EX31" s="319">
        <f t="shared" si="72"/>
        <v>0.33305798520266322</v>
      </c>
      <c r="EY31" s="320">
        <f t="shared" si="72"/>
        <v>0.35138346388782482</v>
      </c>
      <c r="EZ31" s="323">
        <f t="shared" si="72"/>
        <v>0.36968165938767589</v>
      </c>
      <c r="FA31" s="319">
        <f t="shared" si="72"/>
        <v>0.38795151815253648</v>
      </c>
      <c r="FB31" s="319">
        <f t="shared" si="72"/>
        <v>0.40619203777933038</v>
      </c>
      <c r="FC31" s="319">
        <f t="shared" si="72"/>
        <v>0.42440226786317875</v>
      </c>
      <c r="FD31" s="320">
        <f t="shared" si="72"/>
        <v>0.44258131066495765</v>
      </c>
      <c r="FE31" s="321">
        <f t="shared" si="72"/>
        <v>0.46072832159858118</v>
      </c>
      <c r="FF31" s="322">
        <f t="shared" si="72"/>
        <v>0.47884250954272517</v>
      </c>
      <c r="FG31" s="319">
        <f t="shared" si="72"/>
        <v>0.49692313698251206</v>
      </c>
      <c r="FH31" s="319">
        <f t="shared" si="72"/>
        <v>0.51496951998749274</v>
      </c>
      <c r="FI31" s="320">
        <f t="shared" si="72"/>
        <v>0.53298102803282421</v>
      </c>
      <c r="FJ31" s="323">
        <f t="shared" si="72"/>
        <v>0.5509570836712232</v>
      </c>
      <c r="FK31" s="319">
        <f t="shared" si="72"/>
        <v>0.56889716206363239</v>
      </c>
      <c r="FL31" s="319">
        <f t="shared" si="72"/>
        <v>0.58680079037701149</v>
      </c>
      <c r="FM31" s="319">
        <f t="shared" si="72"/>
        <v>0.60466754705792936</v>
      </c>
      <c r="FN31" s="320">
        <f t="shared" si="72"/>
        <v>0.62249706099081237</v>
      </c>
      <c r="FO31" s="321">
        <f t="shared" si="72"/>
        <v>0.64028901054991261</v>
      </c>
      <c r="FP31" s="322">
        <f t="shared" si="72"/>
        <v>0.65804312255403252</v>
      </c>
      <c r="FQ31" s="319">
        <f t="shared" si="72"/>
        <v>0.67575917113309925</v>
      </c>
      <c r="FR31" s="319">
        <f t="shared" si="72"/>
        <v>0.69343697651555891</v>
      </c>
      <c r="FS31" s="319">
        <f t="shared" si="72"/>
        <v>0.71107640374544101</v>
      </c>
      <c r="FT31" s="319">
        <f t="shared" si="72"/>
        <v>0.72867736133777694</v>
      </c>
      <c r="FU31" s="319">
        <f t="shared" si="72"/>
        <v>0.74623979988075972</v>
      </c>
      <c r="FV31" s="319">
        <f t="shared" si="72"/>
        <v>0.76376371059284531</v>
      </c>
      <c r="FW31" s="319">
        <f t="shared" si="72"/>
        <v>0.78124912384260092</v>
      </c>
      <c r="FX31" s="319">
        <f t="shared" si="72"/>
        <v>0.79869610763882726</v>
      </c>
      <c r="FY31" s="319">
        <f t="shared" si="72"/>
        <v>0.81610476609808147</v>
      </c>
      <c r="FZ31" s="319">
        <f t="shared" si="72"/>
        <v>0.83347523789638034</v>
      </c>
      <c r="GA31" s="319">
        <f t="shared" si="72"/>
        <v>0.85080769471143469</v>
      </c>
      <c r="GB31" s="319">
        <f t="shared" si="72"/>
        <v>0.86810233966139616</v>
      </c>
      <c r="GC31" s="319">
        <f t="shared" si="72"/>
        <v>0.88535940574567251</v>
      </c>
      <c r="GD31" s="319">
        <f t="shared" si="72"/>
        <v>0.90257915429295488</v>
      </c>
      <c r="GE31" s="319">
        <f t="shared" si="72"/>
        <v>0.91976187342120574</v>
      </c>
      <c r="GF31" s="319">
        <f t="shared" si="72"/>
        <v>0.93690787651397067</v>
      </c>
      <c r="GG31" s="319">
        <f t="shared" si="72"/>
        <v>0.95401750071693592</v>
      </c>
      <c r="GH31" s="319">
        <f t="shared" si="72"/>
        <v>0.97109110545832122</v>
      </c>
      <c r="GI31" s="319">
        <f t="shared" si="72"/>
        <v>0.98812907099631075</v>
      </c>
      <c r="GJ31" s="319">
        <f t="shared" si="72"/>
        <v>1.0051317969963487</v>
      </c>
      <c r="GK31" s="319">
        <f t="shared" si="72"/>
        <v>1.0220997011408202</v>
      </c>
      <c r="GL31" s="319">
        <f t="shared" si="72"/>
        <v>1.0390332177732755</v>
      </c>
      <c r="GM31" s="319">
        <f t="shared" si="72"/>
        <v>1.0559327965790815</v>
      </c>
      <c r="GN31" s="319">
        <f t="shared" si="72"/>
        <v>1.0727989013040657</v>
      </c>
      <c r="GR31" s="348"/>
      <c r="GS31" s="369">
        <v>11000</v>
      </c>
      <c r="GT31" s="366">
        <f t="shared" si="24"/>
        <v>63.597270384062078</v>
      </c>
      <c r="GU31" s="366">
        <f t="shared" si="4"/>
        <v>127.19454076812416</v>
      </c>
      <c r="GV31" s="366">
        <f t="shared" si="4"/>
        <v>190.79181115218623</v>
      </c>
      <c r="GW31" s="366">
        <f t="shared" si="4"/>
        <v>254.38908153624831</v>
      </c>
      <c r="GX31" s="366">
        <f t="shared" si="4"/>
        <v>317.98635192031037</v>
      </c>
      <c r="GY31" s="366">
        <f t="shared" si="4"/>
        <v>381.58362230437245</v>
      </c>
      <c r="GZ31" s="366">
        <f t="shared" si="4"/>
        <v>445.18089268843448</v>
      </c>
      <c r="HA31" s="366">
        <f t="shared" si="4"/>
        <v>508.77816307249662</v>
      </c>
      <c r="HB31" s="366">
        <f t="shared" si="4"/>
        <v>572.37543345655865</v>
      </c>
      <c r="HC31" s="366">
        <f t="shared" si="4"/>
        <v>635.97270384062074</v>
      </c>
      <c r="HE31" s="348"/>
      <c r="HF31" s="369">
        <v>11000</v>
      </c>
      <c r="HG31" s="318">
        <f t="shared" si="25"/>
        <v>0.84590307500668782</v>
      </c>
      <c r="HH31" s="318">
        <f t="shared" si="5"/>
        <v>0.84590307500668782</v>
      </c>
      <c r="HI31" s="318">
        <f t="shared" si="5"/>
        <v>0.84590307500668782</v>
      </c>
      <c r="HJ31" s="318">
        <f t="shared" si="5"/>
        <v>0.84590307500668782</v>
      </c>
      <c r="HK31" s="318">
        <f t="shared" si="5"/>
        <v>0.84590307500668782</v>
      </c>
      <c r="HL31" s="318">
        <f t="shared" si="5"/>
        <v>0.84590307500668782</v>
      </c>
      <c r="HM31" s="318">
        <f t="shared" si="5"/>
        <v>0.84590307500668782</v>
      </c>
      <c r="HN31" s="318">
        <f t="shared" si="5"/>
        <v>0.84590307500668782</v>
      </c>
      <c r="HO31" s="318">
        <f t="shared" si="5"/>
        <v>0.84590307500668782</v>
      </c>
      <c r="HP31" s="318">
        <f t="shared" si="5"/>
        <v>0.84590307500668782</v>
      </c>
      <c r="HR31" s="348"/>
      <c r="HS31" s="369">
        <v>11000</v>
      </c>
      <c r="HT31" s="366">
        <f t="shared" si="26"/>
        <v>53.797126579909872</v>
      </c>
      <c r="HU31" s="366">
        <f t="shared" si="6"/>
        <v>107.59425315981974</v>
      </c>
      <c r="HV31" s="366">
        <f t="shared" si="6"/>
        <v>161.39137973972962</v>
      </c>
      <c r="HW31" s="366">
        <f t="shared" si="6"/>
        <v>215.18850631963949</v>
      </c>
      <c r="HX31" s="366">
        <f t="shared" si="6"/>
        <v>268.98563289954933</v>
      </c>
      <c r="HY31" s="366">
        <f t="shared" si="6"/>
        <v>322.78275947945923</v>
      </c>
      <c r="HZ31" s="366">
        <f t="shared" si="6"/>
        <v>376.57988605936902</v>
      </c>
      <c r="IA31" s="366">
        <f t="shared" si="6"/>
        <v>430.37701263927897</v>
      </c>
      <c r="IB31" s="366">
        <f t="shared" si="6"/>
        <v>484.17413921918876</v>
      </c>
      <c r="IC31" s="366">
        <f t="shared" si="6"/>
        <v>537.97126579909866</v>
      </c>
      <c r="IL31" s="348"/>
      <c r="IM31" s="369">
        <v>11000</v>
      </c>
      <c r="IN31" s="366">
        <f t="shared" si="7"/>
        <v>470.3126721275811</v>
      </c>
      <c r="IO31" s="366">
        <f t="shared" si="8"/>
        <v>1895.3952989422235</v>
      </c>
      <c r="IP31" s="366">
        <f t="shared" si="9"/>
        <v>4318.1054115975703</v>
      </c>
      <c r="IQ31" s="366">
        <f t="shared" si="10"/>
        <v>7811.2904375967119</v>
      </c>
      <c r="IR31" s="366">
        <f t="shared" si="11"/>
        <v>12479.935476802208</v>
      </c>
      <c r="IS31" s="366">
        <f t="shared" si="12"/>
        <v>18464.210746939818</v>
      </c>
      <c r="IT31" s="366">
        <f t="shared" si="13"/>
        <v>25943.458426595735</v>
      </c>
      <c r="IU31" s="366">
        <f t="shared" si="14"/>
        <v>35141.168844467618</v>
      </c>
      <c r="IV31" s="366">
        <f t="shared" si="15"/>
        <v>46331.005429601231</v>
      </c>
      <c r="IW31" s="366">
        <f t="shared" si="16"/>
        <v>59843.946470701645</v>
      </c>
      <c r="IY31" s="348"/>
      <c r="IZ31" s="369">
        <v>11000</v>
      </c>
      <c r="JA31" s="366">
        <f t="shared" si="17"/>
        <v>53.819851753784341</v>
      </c>
      <c r="JB31" s="366">
        <f t="shared" si="17"/>
        <v>107.77504508957179</v>
      </c>
      <c r="JC31" s="366">
        <f t="shared" si="17"/>
        <v>161.99592663643833</v>
      </c>
      <c r="JD31" s="366">
        <f t="shared" si="17"/>
        <v>216.6030921742848</v>
      </c>
      <c r="JE31" s="366">
        <f t="shared" si="17"/>
        <v>271.70310965862961</v>
      </c>
      <c r="JF31" s="366">
        <f t="shared" si="17"/>
        <v>327.38495648870048</v>
      </c>
      <c r="JG31" s="366">
        <f t="shared" si="17"/>
        <v>383.71738651434532</v>
      </c>
      <c r="JH31" s="366">
        <f t="shared" si="17"/>
        <v>440.74739761512637</v>
      </c>
      <c r="JI31" s="366">
        <f t="shared" si="17"/>
        <v>498.49989672902666</v>
      </c>
      <c r="JJ31" s="366">
        <f t="shared" si="17"/>
        <v>556.97856011600504</v>
      </c>
      <c r="JL31" s="348"/>
      <c r="JM31" s="369">
        <v>11000</v>
      </c>
      <c r="JN31" s="297">
        <f t="shared" si="18"/>
        <v>2.2725173874469817E-2</v>
      </c>
      <c r="JO31" s="297">
        <f t="shared" si="18"/>
        <v>0.18079192975204705</v>
      </c>
      <c r="JP31" s="297">
        <f t="shared" si="18"/>
        <v>0.60454689670871176</v>
      </c>
      <c r="JQ31" s="297">
        <f t="shared" si="18"/>
        <v>1.4145858546453098</v>
      </c>
      <c r="JR31" s="297">
        <f t="shared" si="18"/>
        <v>2.7174767590802844</v>
      </c>
      <c r="JS31" s="297">
        <f t="shared" si="18"/>
        <v>4.6021970092412516</v>
      </c>
      <c r="JT31" s="297">
        <f t="shared" si="18"/>
        <v>7.1375004549763048</v>
      </c>
      <c r="JU31" s="297">
        <f t="shared" si="18"/>
        <v>10.370384975847401</v>
      </c>
      <c r="JV31" s="297">
        <f t="shared" si="18"/>
        <v>14.325757509837899</v>
      </c>
      <c r="JW31" s="297">
        <f t="shared" si="18"/>
        <v>19.007294316906382</v>
      </c>
    </row>
    <row r="32" spans="6:291">
      <c r="AW32">
        <f>E8</f>
        <v>280</v>
      </c>
      <c r="AX32" s="76">
        <f>F13</f>
        <v>21.225494269800095</v>
      </c>
      <c r="AZ32" s="368">
        <v>10000</v>
      </c>
      <c r="BA32" s="297">
        <f t="shared" si="36"/>
        <v>13.770738409153864</v>
      </c>
      <c r="BB32" s="366">
        <f t="shared" si="27"/>
        <v>512.5802206772297</v>
      </c>
      <c r="BC32" s="366">
        <f t="shared" si="28"/>
        <v>49373.021860702909</v>
      </c>
      <c r="BD32" s="366">
        <f t="shared" si="29"/>
        <v>580.45099583535853</v>
      </c>
      <c r="BE32" s="366">
        <f t="shared" si="30"/>
        <v>498.80948226807584</v>
      </c>
      <c r="BF32" s="319">
        <v>0.68770445041729522</v>
      </c>
      <c r="BG32" s="319">
        <f t="shared" si="31"/>
        <v>0.90932075953218872</v>
      </c>
      <c r="BN32" s="65"/>
      <c r="BO32" s="291">
        <v>12000</v>
      </c>
      <c r="BP32" s="297">
        <f t="shared" ref="BP32:BX32" si="73">(EE32*$T131*SQRT($W131)-BP$19)*-1</f>
        <v>1.8247121269077127E-4</v>
      </c>
      <c r="BQ32" s="297">
        <f t="shared" si="73"/>
        <v>1.3454724832300258E-3</v>
      </c>
      <c r="BR32" s="297">
        <f t="shared" si="73"/>
        <v>4.4673260579912721E-3</v>
      </c>
      <c r="BS32" s="300">
        <f t="shared" si="73"/>
        <v>1.0521949898141258E-2</v>
      </c>
      <c r="BT32" s="312">
        <f t="shared" si="73"/>
        <v>2.0476683727672196E-2</v>
      </c>
      <c r="BU32" s="307">
        <f t="shared" si="73"/>
        <v>3.5290148598150495E-2</v>
      </c>
      <c r="BV32" s="297">
        <f t="shared" si="73"/>
        <v>5.5910150693719629E-2</v>
      </c>
      <c r="BW32" s="297">
        <f t="shared" si="73"/>
        <v>8.3271639572359391E-2</v>
      </c>
      <c r="BX32" s="300">
        <f t="shared" si="73"/>
        <v>0.11829473070632446</v>
      </c>
      <c r="BY32" s="65"/>
      <c r="BZ32" s="291">
        <v>12000</v>
      </c>
      <c r="CA32" s="417">
        <f t="shared" ref="CA32:DY32" si="74">(EP32*$T131*SQRT($W131)-CA$19)*-1</f>
        <v>0.16188280139020605</v>
      </c>
      <c r="CB32" s="418">
        <f t="shared" si="74"/>
        <v>0.21492066864425396</v>
      </c>
      <c r="CC32" s="418">
        <f t="shared" si="74"/>
        <v>0.27827285678050373</v>
      </c>
      <c r="CD32" s="418">
        <f t="shared" si="74"/>
        <v>0.35278196171245213</v>
      </c>
      <c r="CE32" s="419">
        <f t="shared" si="74"/>
        <v>0.43926711814637542</v>
      </c>
      <c r="CF32" s="420">
        <f t="shared" si="74"/>
        <v>0.53852257496168932</v>
      </c>
      <c r="CG32" s="421">
        <f t="shared" si="74"/>
        <v>0.65131638319115837</v>
      </c>
      <c r="CH32" s="418">
        <f t="shared" si="74"/>
        <v>0.77838920015173585</v>
      </c>
      <c r="CI32" s="418">
        <f t="shared" si="74"/>
        <v>0.92045321232242827</v>
      </c>
      <c r="CJ32" s="419">
        <f t="shared" si="74"/>
        <v>1.0781911787429976</v>
      </c>
      <c r="CK32" s="417">
        <f t="shared" si="74"/>
        <v>1.2522555957878581</v>
      </c>
      <c r="CL32" s="418">
        <f t="shared" si="74"/>
        <v>1.4432679833672069</v>
      </c>
      <c r="CM32" s="418">
        <f t="shared" si="74"/>
        <v>1.6518182917874071</v>
      </c>
      <c r="CN32" s="418">
        <f t="shared" si="74"/>
        <v>1.8784644277708651</v>
      </c>
      <c r="CO32" s="419">
        <f t="shared" si="74"/>
        <v>2.1237318973984429</v>
      </c>
      <c r="CP32" s="420">
        <f t="shared" si="74"/>
        <v>2.3881135631115171</v>
      </c>
      <c r="CQ32" s="421">
        <f t="shared" si="74"/>
        <v>2.6720695113112356</v>
      </c>
      <c r="CR32" s="418">
        <f t="shared" si="74"/>
        <v>2.9760270265640543</v>
      </c>
      <c r="CS32" s="418">
        <f t="shared" si="74"/>
        <v>3.3003806679467402</v>
      </c>
      <c r="CT32" s="419">
        <f t="shared" si="74"/>
        <v>3.6454924426863613</v>
      </c>
      <c r="CU32" s="417">
        <f t="shared" si="74"/>
        <v>4.0116920718787128</v>
      </c>
      <c r="CV32" s="418">
        <f t="shared" si="74"/>
        <v>4.3992773428311693</v>
      </c>
      <c r="CW32" s="418">
        <f t="shared" si="74"/>
        <v>4.8085145423377185</v>
      </c>
      <c r="CX32" s="418">
        <f t="shared" si="74"/>
        <v>5.2396389650431843</v>
      </c>
      <c r="CY32" s="419">
        <f t="shared" si="74"/>
        <v>5.6928554909795253</v>
      </c>
      <c r="CZ32" s="420">
        <f t="shared" si="74"/>
        <v>6.1683392262745542</v>
      </c>
      <c r="DA32" s="421">
        <f t="shared" si="74"/>
        <v>6.6662362010794709</v>
      </c>
      <c r="DB32" s="418">
        <f t="shared" si="74"/>
        <v>7.1866641187756386</v>
      </c>
      <c r="DC32" s="418">
        <f t="shared" si="74"/>
        <v>7.7297131506441019</v>
      </c>
      <c r="DD32" s="419">
        <f t="shared" si="74"/>
        <v>8.2954467702842862</v>
      </c>
      <c r="DE32" s="422">
        <f t="shared" si="74"/>
        <v>8.883902622238395</v>
      </c>
      <c r="DF32" s="418">
        <f t="shared" si="74"/>
        <v>9.4950934194754382</v>
      </c>
      <c r="DG32" s="418">
        <f t="shared" si="74"/>
        <v>10.129007864579251</v>
      </c>
      <c r="DH32" s="418">
        <f t="shared" si="74"/>
        <v>10.78561158973389</v>
      </c>
      <c r="DI32" s="419">
        <f t="shared" si="74"/>
        <v>11.464848110841046</v>
      </c>
      <c r="DJ32" s="420">
        <f t="shared" si="74"/>
        <v>12.166639791364446</v>
      </c>
      <c r="DK32" s="421">
        <f t="shared" si="74"/>
        <v>12.89088881175843</v>
      </c>
      <c r="DL32" s="418">
        <f t="shared" si="74"/>
        <v>13.637478140619862</v>
      </c>
      <c r="DM32" s="418">
        <f t="shared" si="74"/>
        <v>14.406272503971138</v>
      </c>
      <c r="DN32" s="419">
        <f t="shared" si="74"/>
        <v>15.197119349362083</v>
      </c>
      <c r="DO32" s="422">
        <f t="shared" si="74"/>
        <v>16.009849801752409</v>
      </c>
      <c r="DP32" s="418">
        <f t="shared" si="74"/>
        <v>16.844279608403099</v>
      </c>
      <c r="DQ32" s="418">
        <f t="shared" si="74"/>
        <v>17.700210070261335</v>
      </c>
      <c r="DR32" s="418">
        <f t="shared" si="74"/>
        <v>18.577428957600489</v>
      </c>
      <c r="DS32" s="419">
        <f t="shared" si="74"/>
        <v>19.475711407898075</v>
      </c>
      <c r="DT32" s="420">
        <f t="shared" si="74"/>
        <v>20.394820804181222</v>
      </c>
      <c r="DU32" s="421">
        <f t="shared" si="74"/>
        <v>21.334509632304389</v>
      </c>
      <c r="DV32" s="418">
        <f t="shared" si="74"/>
        <v>22.294520315817294</v>
      </c>
      <c r="DW32" s="418">
        <f t="shared" si="74"/>
        <v>23.274586027303712</v>
      </c>
      <c r="DX32" s="418">
        <f t="shared" si="74"/>
        <v>24.274431475248093</v>
      </c>
      <c r="DY32" s="418">
        <f t="shared" si="74"/>
        <v>25.293773665670528</v>
      </c>
      <c r="EC32" s="65"/>
      <c r="ED32" s="291">
        <v>12000</v>
      </c>
      <c r="EE32" s="319">
        <f t="shared" ref="EE32:EM32" si="75">SQRT(5*((((1/$BF34)*(((1+0.2*(EE$19/661.48)^2)^3.5)-1))+1)^(1/3.5)-1))</f>
        <v>1.8956313052823762E-2</v>
      </c>
      <c r="EF32" s="319">
        <f t="shared" si="75"/>
        <v>3.7910767348257129E-2</v>
      </c>
      <c r="EG32" s="319">
        <f t="shared" si="75"/>
        <v>5.6861508314182609E-2</v>
      </c>
      <c r="EH32" s="320">
        <f t="shared" si="75"/>
        <v>7.5806689727535986E-2</v>
      </c>
      <c r="EI32" s="321">
        <f t="shared" si="75"/>
        <v>9.4744477835392901E-2</v>
      </c>
      <c r="EJ32" s="322">
        <f t="shared" si="75"/>
        <v>0.113673055412519</v>
      </c>
      <c r="EK32" s="319">
        <f t="shared" si="75"/>
        <v>0.1325906257350552</v>
      </c>
      <c r="EL32" s="319">
        <f t="shared" si="75"/>
        <v>0.15149541645101025</v>
      </c>
      <c r="EM32" s="320">
        <f t="shared" si="75"/>
        <v>0.17038568332886322</v>
      </c>
      <c r="EN32" s="65"/>
      <c r="EO32" s="291">
        <v>12000</v>
      </c>
      <c r="EP32" s="323">
        <f t="shared" ref="EP32:GN32" si="76">SQRT(5*((((1/$BF34)*(((1+0.2*(EP$19/661.48)^2)^3.5)-1))+1)^(1/3.5)-1))</f>
        <v>0.18925971386708582</v>
      </c>
      <c r="EQ32" s="319">
        <f t="shared" si="76"/>
        <v>0.20811583074822879</v>
      </c>
      <c r="ER32" s="319">
        <f t="shared" si="76"/>
        <v>0.22695239512303778</v>
      </c>
      <c r="ES32" s="319">
        <f t="shared" si="76"/>
        <v>0.24576780971117571</v>
      </c>
      <c r="ET32" s="320">
        <f t="shared" si="76"/>
        <v>0.26456052170691585</v>
      </c>
      <c r="EU32" s="321">
        <f t="shared" si="76"/>
        <v>0.28332902547974476</v>
      </c>
      <c r="EV32" s="322">
        <f t="shared" si="76"/>
        <v>0.30207186506151351</v>
      </c>
      <c r="EW32" s="319">
        <f t="shared" si="76"/>
        <v>0.32078763641340585</v>
      </c>
      <c r="EX32" s="319">
        <f t="shared" si="76"/>
        <v>0.33947498946780225</v>
      </c>
      <c r="EY32" s="320">
        <f t="shared" si="76"/>
        <v>0.35813262994167588</v>
      </c>
      <c r="EZ32" s="323">
        <f t="shared" si="76"/>
        <v>0.37675932091990283</v>
      </c>
      <c r="FA32" s="319">
        <f t="shared" si="76"/>
        <v>0.39535388420838569</v>
      </c>
      <c r="FB32" s="319">
        <f t="shared" si="76"/>
        <v>0.41391520145844862</v>
      </c>
      <c r="FC32" s="319">
        <f t="shared" si="76"/>
        <v>0.43244221506534491</v>
      </c>
      <c r="FD32" s="320">
        <f t="shared" si="76"/>
        <v>0.45093392884511901</v>
      </c>
      <c r="FE32" s="321">
        <f t="shared" si="76"/>
        <v>0.46938940849524963</v>
      </c>
      <c r="FF32" s="322">
        <f t="shared" si="76"/>
        <v>0.48780778184563695</v>
      </c>
      <c r="FG32" s="319">
        <f t="shared" si="76"/>
        <v>0.50618823890750064</v>
      </c>
      <c r="FH32" s="319">
        <f t="shared" si="76"/>
        <v>0.52453003172865498</v>
      </c>
      <c r="FI32" s="320">
        <f t="shared" si="76"/>
        <v>0.54283247406434554</v>
      </c>
      <c r="FJ32" s="323">
        <f t="shared" si="76"/>
        <v>0.56109494087353606</v>
      </c>
      <c r="FK32" s="319">
        <f t="shared" si="76"/>
        <v>0.57931686765098367</v>
      </c>
      <c r="FL32" s="319">
        <f t="shared" si="76"/>
        <v>0.59749774960589452</v>
      </c>
      <c r="FM32" s="319">
        <f t="shared" si="76"/>
        <v>0.61563714069823505</v>
      </c>
      <c r="FN32" s="320">
        <f t="shared" si="76"/>
        <v>0.63373465254391592</v>
      </c>
      <c r="FO32" s="321">
        <f t="shared" si="76"/>
        <v>0.65178995320022237</v>
      </c>
      <c r="FP32" s="322">
        <f t="shared" si="76"/>
        <v>0.66980276584277731</v>
      </c>
      <c r="FQ32" s="319">
        <f t="shared" si="76"/>
        <v>0.68777286734529453</v>
      </c>
      <c r="FR32" s="319">
        <f t="shared" si="76"/>
        <v>0.7057000867731521</v>
      </c>
      <c r="FS32" s="319">
        <f t="shared" si="76"/>
        <v>0.72358430380161221</v>
      </c>
      <c r="FT32" s="319">
        <f t="shared" si="76"/>
        <v>0.74142544706919988</v>
      </c>
      <c r="FU32" s="319">
        <f t="shared" si="76"/>
        <v>0.75922349247637355</v>
      </c>
      <c r="FV32" s="319">
        <f t="shared" si="76"/>
        <v>0.77697846143925953</v>
      </c>
      <c r="FW32" s="319">
        <f t="shared" si="76"/>
        <v>0.79469041910775462</v>
      </c>
      <c r="FX32" s="319">
        <f t="shared" si="76"/>
        <v>0.8123594725568376</v>
      </c>
      <c r="FY32" s="319">
        <f t="shared" si="76"/>
        <v>0.82998576895944254</v>
      </c>
      <c r="FZ32" s="319">
        <f t="shared" si="76"/>
        <v>0.84756949374874591</v>
      </c>
      <c r="GA32" s="319">
        <f t="shared" si="76"/>
        <v>0.86511086877718757</v>
      </c>
      <c r="GB32" s="319">
        <f t="shared" si="76"/>
        <v>0.88261015047903335</v>
      </c>
      <c r="GC32" s="319">
        <f t="shared" si="76"/>
        <v>0.9000676280427603</v>
      </c>
      <c r="GD32" s="319">
        <f t="shared" si="76"/>
        <v>0.91748362159902308</v>
      </c>
      <c r="GE32" s="319">
        <f t="shared" si="76"/>
        <v>0.9348584804294553</v>
      </c>
      <c r="GF32" s="319">
        <f t="shared" si="76"/>
        <v>0.95219258120107464</v>
      </c>
      <c r="GG32" s="319">
        <f t="shared" si="76"/>
        <v>0.96948632623053599</v>
      </c>
      <c r="GH32" s="319">
        <f t="shared" si="76"/>
        <v>0.98674014178205471</v>
      </c>
      <c r="GI32" s="319">
        <f t="shared" si="76"/>
        <v>1.0039544764023562</v>
      </c>
      <c r="GJ32" s="319">
        <f t="shared" si="76"/>
        <v>1.0211297992955652</v>
      </c>
      <c r="GK32" s="319">
        <f t="shared" si="76"/>
        <v>1.0382665987405741</v>
      </c>
      <c r="GL32" s="319">
        <f t="shared" si="76"/>
        <v>1.0553653805530157</v>
      </c>
      <c r="GM32" s="319">
        <f t="shared" si="76"/>
        <v>1.0724266665936275</v>
      </c>
      <c r="GN32" s="319">
        <f t="shared" si="76"/>
        <v>1.0894509933244456</v>
      </c>
      <c r="GR32" s="348"/>
      <c r="GS32" s="368">
        <v>12000</v>
      </c>
      <c r="GT32" s="366">
        <f t="shared" si="24"/>
        <v>63.360306118424994</v>
      </c>
      <c r="GU32" s="366">
        <f t="shared" si="4"/>
        <v>126.72061223684999</v>
      </c>
      <c r="GV32" s="366">
        <f t="shared" si="4"/>
        <v>190.08091835527497</v>
      </c>
      <c r="GW32" s="366">
        <f t="shared" si="4"/>
        <v>253.44122447369998</v>
      </c>
      <c r="GX32" s="366">
        <f t="shared" si="4"/>
        <v>316.80153059212495</v>
      </c>
      <c r="GY32" s="366">
        <f t="shared" si="4"/>
        <v>380.16183671054995</v>
      </c>
      <c r="GZ32" s="366">
        <f t="shared" si="4"/>
        <v>443.52214282897489</v>
      </c>
      <c r="HA32" s="366">
        <f t="shared" si="4"/>
        <v>506.88244894739995</v>
      </c>
      <c r="HB32" s="366">
        <f t="shared" si="4"/>
        <v>570.24275506582489</v>
      </c>
      <c r="HC32" s="366">
        <f t="shared" si="4"/>
        <v>633.6030611842499</v>
      </c>
      <c r="HE32" s="348"/>
      <c r="HF32" s="368">
        <v>12000</v>
      </c>
      <c r="HG32" s="318">
        <f t="shared" si="25"/>
        <v>0.83257034192466461</v>
      </c>
      <c r="HH32" s="318">
        <f t="shared" si="5"/>
        <v>0.83257034192466461</v>
      </c>
      <c r="HI32" s="318">
        <f t="shared" si="5"/>
        <v>0.83257034192466461</v>
      </c>
      <c r="HJ32" s="318">
        <f t="shared" si="5"/>
        <v>0.83257034192466461</v>
      </c>
      <c r="HK32" s="318">
        <f t="shared" si="5"/>
        <v>0.83257034192466461</v>
      </c>
      <c r="HL32" s="318">
        <f t="shared" si="5"/>
        <v>0.83257034192466461</v>
      </c>
      <c r="HM32" s="318">
        <f t="shared" si="5"/>
        <v>0.83257034192466461</v>
      </c>
      <c r="HN32" s="318">
        <f t="shared" si="5"/>
        <v>0.83257034192466461</v>
      </c>
      <c r="HO32" s="318">
        <f t="shared" si="5"/>
        <v>0.83257034192466461</v>
      </c>
      <c r="HP32" s="318">
        <f t="shared" si="5"/>
        <v>0.83257034192466461</v>
      </c>
      <c r="HR32" s="348"/>
      <c r="HS32" s="368">
        <v>12000</v>
      </c>
      <c r="HT32" s="366">
        <f t="shared" si="26"/>
        <v>52.751911729468517</v>
      </c>
      <c r="HU32" s="366">
        <f t="shared" si="6"/>
        <v>105.50382345893703</v>
      </c>
      <c r="HV32" s="366">
        <f t="shared" si="6"/>
        <v>158.25573518840554</v>
      </c>
      <c r="HW32" s="366">
        <f t="shared" si="6"/>
        <v>211.00764691787407</v>
      </c>
      <c r="HX32" s="366">
        <f t="shared" si="6"/>
        <v>263.75955864734254</v>
      </c>
      <c r="HY32" s="366">
        <f t="shared" si="6"/>
        <v>316.51147037681108</v>
      </c>
      <c r="HZ32" s="366">
        <f t="shared" si="6"/>
        <v>369.26338210627955</v>
      </c>
      <c r="IA32" s="366">
        <f t="shared" si="6"/>
        <v>422.01529383574814</v>
      </c>
      <c r="IB32" s="366">
        <f t="shared" si="6"/>
        <v>474.76720556521661</v>
      </c>
      <c r="IC32" s="366">
        <f t="shared" si="6"/>
        <v>527.51911729468509</v>
      </c>
      <c r="IL32" s="348"/>
      <c r="IM32" s="368">
        <v>12000</v>
      </c>
      <c r="IN32" s="366">
        <f t="shared" si="7"/>
        <v>452.21496203500459</v>
      </c>
      <c r="IO32" s="366">
        <f t="shared" si="8"/>
        <v>1822.4601716025468</v>
      </c>
      <c r="IP32" s="366">
        <f t="shared" si="9"/>
        <v>4151.9439949069319</v>
      </c>
      <c r="IQ32" s="366">
        <f t="shared" si="10"/>
        <v>7510.7106782867359</v>
      </c>
      <c r="IR32" s="366">
        <f t="shared" si="11"/>
        <v>11999.705477445614</v>
      </c>
      <c r="IS32" s="366">
        <f t="shared" si="12"/>
        <v>17753.7048367446</v>
      </c>
      <c r="IT32" s="366">
        <f t="shared" si="13"/>
        <v>24945.149817815625</v>
      </c>
      <c r="IU32" s="366">
        <f t="shared" si="14"/>
        <v>33788.930804219926</v>
      </c>
      <c r="IV32" s="366">
        <f t="shared" si="15"/>
        <v>44548.180610594318</v>
      </c>
      <c r="IW32" s="366">
        <f t="shared" si="16"/>
        <v>57541.14142587268</v>
      </c>
      <c r="IY32" s="348"/>
      <c r="IZ32" s="368">
        <v>12000</v>
      </c>
      <c r="JA32" s="366">
        <f t="shared" si="17"/>
        <v>52.775872628551447</v>
      </c>
      <c r="JB32" s="366">
        <f t="shared" si="17"/>
        <v>105.69449495831921</v>
      </c>
      <c r="JC32" s="366">
        <f t="shared" si="17"/>
        <v>158.89358506200702</v>
      </c>
      <c r="JD32" s="366">
        <f t="shared" si="17"/>
        <v>212.50101239071046</v>
      </c>
      <c r="JE32" s="366">
        <f t="shared" si="17"/>
        <v>266.63041613928164</v>
      </c>
      <c r="JF32" s="366">
        <f t="shared" si="17"/>
        <v>321.37748503700078</v>
      </c>
      <c r="JG32" s="366">
        <f t="shared" si="17"/>
        <v>376.81711781284821</v>
      </c>
      <c r="JH32" s="366">
        <f t="shared" si="17"/>
        <v>433.00165267593002</v>
      </c>
      <c r="JI32" s="366">
        <f t="shared" si="17"/>
        <v>489.96029163582034</v>
      </c>
      <c r="JJ32" s="366">
        <f t="shared" si="17"/>
        <v>547.69975245835269</v>
      </c>
      <c r="JL32" s="348"/>
      <c r="JM32" s="368">
        <v>12000</v>
      </c>
      <c r="JN32" s="297">
        <f t="shared" si="18"/>
        <v>2.3960899082929643E-2</v>
      </c>
      <c r="JO32" s="297">
        <f t="shared" si="18"/>
        <v>0.19067149938217653</v>
      </c>
      <c r="JP32" s="297">
        <f t="shared" si="18"/>
        <v>0.63784987360148193</v>
      </c>
      <c r="JQ32" s="297">
        <f t="shared" si="18"/>
        <v>1.4933654728363877</v>
      </c>
      <c r="JR32" s="297">
        <f t="shared" si="18"/>
        <v>2.8708574919390912</v>
      </c>
      <c r="JS32" s="297">
        <f t="shared" si="18"/>
        <v>4.8660146601897054</v>
      </c>
      <c r="JT32" s="297">
        <f t="shared" si="18"/>
        <v>7.5537357065686592</v>
      </c>
      <c r="JU32" s="297">
        <f t="shared" si="18"/>
        <v>10.986358840181879</v>
      </c>
      <c r="JV32" s="297">
        <f t="shared" si="18"/>
        <v>15.193086070603727</v>
      </c>
      <c r="JW32" s="297">
        <f t="shared" si="18"/>
        <v>20.180635163667603</v>
      </c>
    </row>
    <row r="33" spans="3:283">
      <c r="AZ33" s="369">
        <v>11000</v>
      </c>
      <c r="BA33" s="297">
        <f t="shared" si="36"/>
        <v>14.731602946585838</v>
      </c>
      <c r="BB33" s="366">
        <f t="shared" si="27"/>
        <v>503.92092570170837</v>
      </c>
      <c r="BC33" s="366">
        <f t="shared" si="28"/>
        <v>47486.946680905952</v>
      </c>
      <c r="BD33" s="366">
        <f t="shared" si="29"/>
        <v>578.3042256363176</v>
      </c>
      <c r="BE33" s="366">
        <f t="shared" si="30"/>
        <v>489.18932275512253</v>
      </c>
      <c r="BF33" s="319">
        <v>0.66143378181962675</v>
      </c>
      <c r="BG33" s="319">
        <f t="shared" si="31"/>
        <v>0.90932076710507437</v>
      </c>
      <c r="BN33" s="65"/>
      <c r="BO33" s="291">
        <v>13000</v>
      </c>
      <c r="BP33" s="297">
        <f t="shared" ref="BP33:BX33" si="77">(EE33*$T132*SQRT($W132)-BP$19)*-1</f>
        <v>2.0058289177526945E-4</v>
      </c>
      <c r="BQ33" s="297">
        <f t="shared" si="77"/>
        <v>1.4902956506297471E-3</v>
      </c>
      <c r="BR33" s="297">
        <f t="shared" si="77"/>
        <v>4.9557095633225856E-3</v>
      </c>
      <c r="BS33" s="300">
        <f t="shared" si="77"/>
        <v>1.1678292569769155E-2</v>
      </c>
      <c r="BT33" s="312">
        <f t="shared" si="77"/>
        <v>2.2731891992904707E-2</v>
      </c>
      <c r="BU33" s="307">
        <f t="shared" si="77"/>
        <v>3.9180258125114165E-2</v>
      </c>
      <c r="BV33" s="297">
        <f t="shared" si="77"/>
        <v>6.2074621716391221E-2</v>
      </c>
      <c r="BW33" s="297">
        <f t="shared" si="77"/>
        <v>9.2451337754070551E-2</v>
      </c>
      <c r="BX33" s="300">
        <f t="shared" si="77"/>
        <v>0.13132960743162414</v>
      </c>
      <c r="BY33" s="65"/>
      <c r="BZ33" s="291">
        <v>13000</v>
      </c>
      <c r="CA33" s="417">
        <f t="shared" ref="CA33:DY33" si="78">(EP33*$T132*SQRT($W132)-CA$19)*-1</f>
        <v>0.17970928928428975</v>
      </c>
      <c r="CB33" s="418">
        <f t="shared" si="78"/>
        <v>0.2385688097480454</v>
      </c>
      <c r="CC33" s="418">
        <f t="shared" si="78"/>
        <v>0.30886318238816557</v>
      </c>
      <c r="CD33" s="418">
        <f t="shared" si="78"/>
        <v>0.39152214407113206</v>
      </c>
      <c r="CE33" s="419">
        <f t="shared" si="78"/>
        <v>0.48744841532936789</v>
      </c>
      <c r="CF33" s="420">
        <f t="shared" si="78"/>
        <v>0.5975160910137447</v>
      </c>
      <c r="CG33" s="421">
        <f t="shared" si="78"/>
        <v>0.72256916625687495</v>
      </c>
      <c r="CH33" s="418">
        <f t="shared" si="78"/>
        <v>0.86342020163706934</v>
      </c>
      <c r="CI33" s="418">
        <f t="shared" si="78"/>
        <v>1.0208491303104381</v>
      </c>
      <c r="CJ33" s="419">
        <f t="shared" si="78"/>
        <v>1.1956022087788938</v>
      </c>
      <c r="CK33" s="417">
        <f t="shared" si="78"/>
        <v>1.3883911118722665</v>
      </c>
      <c r="CL33" s="418">
        <f t="shared" si="78"/>
        <v>1.5998921715480776</v>
      </c>
      <c r="CM33" s="418">
        <f t="shared" si="78"/>
        <v>1.8307457580605444</v>
      </c>
      <c r="CN33" s="418">
        <f t="shared" si="78"/>
        <v>2.0815558012092197</v>
      </c>
      <c r="CO33" s="419">
        <f t="shared" si="78"/>
        <v>2.3528894484902878</v>
      </c>
      <c r="CP33" s="420">
        <f t="shared" si="78"/>
        <v>2.6452768562089375</v>
      </c>
      <c r="CQ33" s="421">
        <f t="shared" si="78"/>
        <v>2.9592111089195328</v>
      </c>
      <c r="CR33" s="418">
        <f t="shared" si="78"/>
        <v>3.2951482619674834</v>
      </c>
      <c r="CS33" s="418">
        <f t="shared" si="78"/>
        <v>3.6535075013338201</v>
      </c>
      <c r="CT33" s="419">
        <f t="shared" si="78"/>
        <v>4.0346714145940155</v>
      </c>
      <c r="CU33" s="417">
        <f t="shared" si="78"/>
        <v>4.4389863663793108</v>
      </c>
      <c r="CV33" s="418">
        <f t="shared" si="78"/>
        <v>4.8667629714983605</v>
      </c>
      <c r="CW33" s="418">
        <f t="shared" si="78"/>
        <v>5.3182766586386379</v>
      </c>
      <c r="CX33" s="418">
        <f t="shared" si="78"/>
        <v>5.7937683174285439</v>
      </c>
      <c r="CY33" s="419">
        <f t="shared" si="78"/>
        <v>6.2934450216136497</v>
      </c>
      <c r="CZ33" s="420">
        <f t="shared" si="78"/>
        <v>6.8174808210503102</v>
      </c>
      <c r="DA33" s="421">
        <f t="shared" si="78"/>
        <v>7.3660175953231146</v>
      </c>
      <c r="DB33" s="418">
        <f t="shared" si="78"/>
        <v>7.9391659618655126</v>
      </c>
      <c r="DC33" s="418">
        <f t="shared" si="78"/>
        <v>8.5370062316541748</v>
      </c>
      <c r="DD33" s="419">
        <f t="shared" si="78"/>
        <v>9.1595894057242617</v>
      </c>
      <c r="DE33" s="422">
        <f t="shared" si="78"/>
        <v>9.8069382059950954</v>
      </c>
      <c r="DF33" s="418">
        <f t="shared" si="78"/>
        <v>10.479048134175969</v>
      </c>
      <c r="DG33" s="418">
        <f t="shared" si="78"/>
        <v>11.175888552784158</v>
      </c>
      <c r="DH33" s="418">
        <f t="shared" si="78"/>
        <v>11.897403782644233</v>
      </c>
      <c r="DI33" s="419">
        <f t="shared" si="78"/>
        <v>12.643514211554873</v>
      </c>
      <c r="DJ33" s="420">
        <f t="shared" si="78"/>
        <v>13.41411740913685</v>
      </c>
      <c r="DK33" s="421">
        <f t="shared" si="78"/>
        <v>14.209089243230835</v>
      </c>
      <c r="DL33" s="418">
        <f t="shared" si="78"/>
        <v>15.028284993553086</v>
      </c>
      <c r="DM33" s="418">
        <f t="shared" si="78"/>
        <v>15.87154045865941</v>
      </c>
      <c r="DN33" s="419">
        <f t="shared" si="78"/>
        <v>16.73867305260859</v>
      </c>
      <c r="DO33" s="422">
        <f t="shared" si="78"/>
        <v>17.629482888058419</v>
      </c>
      <c r="DP33" s="418">
        <f t="shared" si="78"/>
        <v>18.543753842840715</v>
      </c>
      <c r="DQ33" s="418">
        <f t="shared" si="78"/>
        <v>19.481254607381743</v>
      </c>
      <c r="DR33" s="418">
        <f t="shared" si="78"/>
        <v>20.441739710643049</v>
      </c>
      <c r="DS33" s="419">
        <f t="shared" si="78"/>
        <v>21.424950522536619</v>
      </c>
      <c r="DT33" s="420">
        <f t="shared" si="78"/>
        <v>22.430616231049385</v>
      </c>
      <c r="DU33" s="421">
        <f t="shared" si="78"/>
        <v>23.45845479257855</v>
      </c>
      <c r="DV33" s="418">
        <f t="shared" si="78"/>
        <v>24.508173854202823</v>
      </c>
      <c r="DW33" s="418">
        <f t="shared" si="78"/>
        <v>25.579471646875277</v>
      </c>
      <c r="DX33" s="418">
        <f t="shared" si="78"/>
        <v>26.67203784870685</v>
      </c>
      <c r="DY33" s="418">
        <f t="shared" si="78"/>
        <v>27.785554417723233</v>
      </c>
      <c r="EC33" s="65"/>
      <c r="ED33" s="291">
        <v>13000</v>
      </c>
      <c r="EE33" s="319">
        <f t="shared" ref="EE33:EM33" si="79">SQRT(5*((((1/$BF35)*(((1+0.2*(EE$19/661.48)^2)^3.5)-1))+1)^(1/3.5)-1))</f>
        <v>1.9334727582250487E-2</v>
      </c>
      <c r="EF33" s="319">
        <f t="shared" si="79"/>
        <v>3.8667349319333154E-2</v>
      </c>
      <c r="EG33" s="319">
        <f t="shared" si="79"/>
        <v>5.7995764313124767E-2</v>
      </c>
      <c r="EH33" s="320">
        <f t="shared" si="79"/>
        <v>7.7317881532882105E-2</v>
      </c>
      <c r="EI33" s="321">
        <f t="shared" si="79"/>
        <v>9.663162468241282E-2</v>
      </c>
      <c r="EJ33" s="322">
        <f t="shared" si="79"/>
        <v>0.11593493698824966</v>
      </c>
      <c r="EK33" s="319">
        <f t="shared" si="79"/>
        <v>0.13522578588360515</v>
      </c>
      <c r="EL33" s="319">
        <f t="shared" si="79"/>
        <v>0.15450216756415047</v>
      </c>
      <c r="EM33" s="320">
        <f t="shared" si="79"/>
        <v>0.17376211139261535</v>
      </c>
      <c r="EN33" s="65"/>
      <c r="EO33" s="291">
        <v>13000</v>
      </c>
      <c r="EP33" s="323">
        <f t="shared" ref="EP33:GN33" si="80">SQRT(5*((((1/$BF35)*(((1+0.2*(EP$19/661.48)^2)^3.5)-1))+1)^(1/3.5)-1))</f>
        <v>0.19300368413098234</v>
      </c>
      <c r="EQ33" s="319">
        <f t="shared" si="80"/>
        <v>0.21222499398044531</v>
      </c>
      <c r="ER33" s="319">
        <f t="shared" si="80"/>
        <v>0.23142419441125381</v>
      </c>
      <c r="ES33" s="319">
        <f t="shared" si="80"/>
        <v>0.25059948776644625</v>
      </c>
      <c r="ET33" s="320">
        <f t="shared" si="80"/>
        <v>0.26974912862545486</v>
      </c>
      <c r="EU33" s="321">
        <f t="shared" si="80"/>
        <v>0.28887142691579731</v>
      </c>
      <c r="EV33" s="322">
        <f t="shared" si="80"/>
        <v>0.307964750763144</v>
      </c>
      <c r="EW33" s="319">
        <f t="shared" si="80"/>
        <v>0.32702752907223892</v>
      </c>
      <c r="EX33" s="319">
        <f t="shared" si="80"/>
        <v>0.34605825383332345</v>
      </c>
      <c r="EY33" s="320">
        <f t="shared" si="80"/>
        <v>0.36505548215083838</v>
      </c>
      <c r="EZ33" s="323">
        <f t="shared" si="80"/>
        <v>0.3840178379932867</v>
      </c>
      <c r="FA33" s="319">
        <f t="shared" si="80"/>
        <v>0.40294401366502292</v>
      </c>
      <c r="FB33" s="319">
        <f t="shared" si="80"/>
        <v>0.42183277100276989</v>
      </c>
      <c r="FC33" s="319">
        <f t="shared" si="80"/>
        <v>0.44068294230129013</v>
      </c>
      <c r="FD33" s="320">
        <f t="shared" si="80"/>
        <v>0.45949343097435419</v>
      </c>
      <c r="FE33" s="321">
        <f t="shared" si="80"/>
        <v>0.47826321195862748</v>
      </c>
      <c r="FF33" s="322">
        <f t="shared" si="80"/>
        <v>0.49699133186943312</v>
      </c>
      <c r="FG33" s="319">
        <f t="shared" si="80"/>
        <v>0.5156769089184976</v>
      </c>
      <c r="FH33" s="319">
        <f t="shared" si="80"/>
        <v>0.53431913260488872</v>
      </c>
      <c r="FI33" s="320">
        <f t="shared" si="80"/>
        <v>0.55291726319111356</v>
      </c>
      <c r="FJ33" s="323">
        <f t="shared" si="80"/>
        <v>0.57147063097716044</v>
      </c>
      <c r="FK33" s="319">
        <f t="shared" si="80"/>
        <v>0.58997863538571171</v>
      </c>
      <c r="FL33" s="319">
        <f t="shared" si="80"/>
        <v>0.60844074387222158</v>
      </c>
      <c r="FM33" s="319">
        <f t="shared" si="80"/>
        <v>0.62685649067381333</v>
      </c>
      <c r="FN33" s="320">
        <f t="shared" si="80"/>
        <v>0.64522547541101005</v>
      </c>
      <c r="FO33" s="321">
        <f t="shared" si="80"/>
        <v>0.66354736155640559</v>
      </c>
      <c r="FP33" s="322">
        <f t="shared" si="80"/>
        <v>0.68182187478418588</v>
      </c>
      <c r="FQ33" s="319">
        <f t="shared" si="80"/>
        <v>0.7000488012142666</v>
      </c>
      <c r="FR33" s="319">
        <f t="shared" si="80"/>
        <v>0.71822798556444745</v>
      </c>
      <c r="FS33" s="319">
        <f t="shared" si="80"/>
        <v>0.73635932922363856</v>
      </c>
      <c r="FT33" s="319">
        <f t="shared" si="80"/>
        <v>0.75444278825874633</v>
      </c>
      <c r="FU33" s="319">
        <f t="shared" si="80"/>
        <v>0.77247837136726794</v>
      </c>
      <c r="FV33" s="319">
        <f t="shared" si="80"/>
        <v>0.79046613778712982</v>
      </c>
      <c r="FW33" s="319">
        <f t="shared" si="80"/>
        <v>0.80840619517466039</v>
      </c>
      <c r="FX33" s="319">
        <f t="shared" si="80"/>
        <v>0.82629869746096951</v>
      </c>
      <c r="FY33" s="319">
        <f t="shared" si="80"/>
        <v>0.84414384269637777</v>
      </c>
      <c r="FZ33" s="319">
        <f t="shared" si="80"/>
        <v>0.86194187089184759</v>
      </c>
      <c r="GA33" s="319">
        <f t="shared" si="80"/>
        <v>0.87969306186571794</v>
      </c>
      <c r="GB33" s="319">
        <f t="shared" si="80"/>
        <v>0.89739773310337645</v>
      </c>
      <c r="GC33" s="319">
        <f t="shared" si="80"/>
        <v>0.91505623763684774</v>
      </c>
      <c r="GD33" s="319">
        <f t="shared" si="80"/>
        <v>0.93266896195061455</v>
      </c>
      <c r="GE33" s="319">
        <f t="shared" si="80"/>
        <v>0.9502363239193834</v>
      </c>
      <c r="GF33" s="319">
        <f t="shared" si="80"/>
        <v>0.96775877078288497</v>
      </c>
      <c r="GG33" s="319">
        <f t="shared" si="80"/>
        <v>0.98523677716220492</v>
      </c>
      <c r="GH33" s="319">
        <f t="shared" si="80"/>
        <v>1.0026708431216034</v>
      </c>
      <c r="GI33" s="319">
        <f t="shared" si="80"/>
        <v>1.020061492279233</v>
      </c>
      <c r="GJ33" s="319">
        <f t="shared" si="80"/>
        <v>1.0374092699696553</v>
      </c>
      <c r="GK33" s="319">
        <f t="shared" si="80"/>
        <v>1.0547147414606173</v>
      </c>
      <c r="GL33" s="319">
        <f t="shared" si="80"/>
        <v>1.0719784902260538</v>
      </c>
      <c r="GM33" s="319">
        <f t="shared" si="80"/>
        <v>1.0892011162769193</v>
      </c>
      <c r="GN33" s="319">
        <f t="shared" si="80"/>
        <v>1.1063832345510416</v>
      </c>
      <c r="GR33" s="348"/>
      <c r="GS33" s="369">
        <v>13000</v>
      </c>
      <c r="GT33" s="366">
        <f t="shared" si="24"/>
        <v>63.122452285518392</v>
      </c>
      <c r="GU33" s="366">
        <f t="shared" si="4"/>
        <v>126.24490457103678</v>
      </c>
      <c r="GV33" s="366">
        <f t="shared" si="4"/>
        <v>189.36735685655515</v>
      </c>
      <c r="GW33" s="366">
        <f t="shared" si="4"/>
        <v>252.48980914207357</v>
      </c>
      <c r="GX33" s="366">
        <f t="shared" si="4"/>
        <v>315.61226142759193</v>
      </c>
      <c r="GY33" s="366">
        <f t="shared" si="4"/>
        <v>378.7347137131103</v>
      </c>
      <c r="GZ33" s="366">
        <f t="shared" si="4"/>
        <v>441.85716599862866</v>
      </c>
      <c r="HA33" s="366">
        <f t="shared" si="4"/>
        <v>504.97961828414714</v>
      </c>
      <c r="HB33" s="366">
        <f t="shared" si="4"/>
        <v>568.10207056966544</v>
      </c>
      <c r="HC33" s="366">
        <f t="shared" si="4"/>
        <v>631.22452285518386</v>
      </c>
      <c r="HE33" s="348"/>
      <c r="HF33" s="369">
        <v>13000</v>
      </c>
      <c r="HG33" s="318">
        <f t="shared" si="25"/>
        <v>0.81934983115874882</v>
      </c>
      <c r="HH33" s="318">
        <f t="shared" si="5"/>
        <v>0.81934983115874882</v>
      </c>
      <c r="HI33" s="318">
        <f t="shared" si="5"/>
        <v>0.81934983115874882</v>
      </c>
      <c r="HJ33" s="318">
        <f t="shared" si="5"/>
        <v>0.81934983115874882</v>
      </c>
      <c r="HK33" s="318">
        <f t="shared" si="5"/>
        <v>0.81934983115874882</v>
      </c>
      <c r="HL33" s="318">
        <f t="shared" si="5"/>
        <v>0.81934983115874882</v>
      </c>
      <c r="HM33" s="318">
        <f t="shared" si="5"/>
        <v>0.81934983115874882</v>
      </c>
      <c r="HN33" s="318">
        <f t="shared" si="5"/>
        <v>0.81934983115874882</v>
      </c>
      <c r="HO33" s="318">
        <f t="shared" si="5"/>
        <v>0.81934983115874882</v>
      </c>
      <c r="HP33" s="318">
        <f t="shared" si="5"/>
        <v>0.81934983115874882</v>
      </c>
      <c r="HR33" s="348"/>
      <c r="HS33" s="369">
        <v>13000</v>
      </c>
      <c r="HT33" s="366">
        <f t="shared" si="26"/>
        <v>51.719370622465675</v>
      </c>
      <c r="HU33" s="366">
        <f t="shared" si="6"/>
        <v>103.43874124493135</v>
      </c>
      <c r="HV33" s="366">
        <f t="shared" si="6"/>
        <v>155.158111867397</v>
      </c>
      <c r="HW33" s="366">
        <f t="shared" si="6"/>
        <v>206.8774824898627</v>
      </c>
      <c r="HX33" s="366">
        <f t="shared" si="6"/>
        <v>258.59685311232835</v>
      </c>
      <c r="HY33" s="366">
        <f t="shared" si="6"/>
        <v>310.31622373479399</v>
      </c>
      <c r="HZ33" s="366">
        <f t="shared" si="6"/>
        <v>362.03559435725964</v>
      </c>
      <c r="IA33" s="366">
        <f t="shared" si="6"/>
        <v>413.7549649797254</v>
      </c>
      <c r="IB33" s="366">
        <f t="shared" si="6"/>
        <v>465.47433560219099</v>
      </c>
      <c r="IC33" s="366">
        <f t="shared" si="6"/>
        <v>517.19370622465669</v>
      </c>
      <c r="IL33" s="348"/>
      <c r="IM33" s="369">
        <v>13000</v>
      </c>
      <c r="IN33" s="366">
        <f t="shared" si="7"/>
        <v>434.68533010356845</v>
      </c>
      <c r="IO33" s="366">
        <f t="shared" si="8"/>
        <v>1751.8144418059692</v>
      </c>
      <c r="IP33" s="366">
        <f t="shared" si="9"/>
        <v>3990.9983028335655</v>
      </c>
      <c r="IQ33" s="366">
        <f t="shared" si="10"/>
        <v>7219.5659688295509</v>
      </c>
      <c r="IR33" s="366">
        <f t="shared" si="11"/>
        <v>11534.549660047034</v>
      </c>
      <c r="IS33" s="366">
        <f t="shared" si="12"/>
        <v>17065.501355358243</v>
      </c>
      <c r="IT33" s="366">
        <f t="shared" si="13"/>
        <v>23978.177622085866</v>
      </c>
      <c r="IU33" s="366">
        <f t="shared" si="14"/>
        <v>32479.138846675429</v>
      </c>
      <c r="IV33" s="366">
        <f t="shared" si="15"/>
        <v>42821.317780128287</v>
      </c>
      <c r="IW33" s="366">
        <f t="shared" si="16"/>
        <v>55310.620291474173</v>
      </c>
      <c r="IY33" s="348"/>
      <c r="IZ33" s="369">
        <v>13000</v>
      </c>
      <c r="JA33" s="366">
        <f t="shared" si="17"/>
        <v>51.744455592551169</v>
      </c>
      <c r="JB33" s="366">
        <f t="shared" si="17"/>
        <v>103.63840704955815</v>
      </c>
      <c r="JC33" s="366">
        <f t="shared" si="17"/>
        <v>155.82632148133322</v>
      </c>
      <c r="JD33" s="366">
        <f t="shared" si="17"/>
        <v>208.44279719567248</v>
      </c>
      <c r="JE33" s="366">
        <f t="shared" si="17"/>
        <v>261.6081119322007</v>
      </c>
      <c r="JF33" s="366">
        <f t="shared" si="17"/>
        <v>315.42437345093987</v>
      </c>
      <c r="JG33" s="366">
        <f t="shared" si="17"/>
        <v>369.97249220336931</v>
      </c>
      <c r="JH33" s="366">
        <f t="shared" si="17"/>
        <v>425.31017879583453</v>
      </c>
      <c r="JI33" s="366">
        <f t="shared" si="17"/>
        <v>481.47111899169983</v>
      </c>
      <c r="JJ33" s="366">
        <f t="shared" si="17"/>
        <v>538.46539407553269</v>
      </c>
      <c r="JL33" s="348"/>
      <c r="JM33" s="369">
        <v>13000</v>
      </c>
      <c r="JN33" s="297">
        <f t="shared" si="18"/>
        <v>2.5084970085494263E-2</v>
      </c>
      <c r="JO33" s="297">
        <f t="shared" si="18"/>
        <v>0.19966580462680383</v>
      </c>
      <c r="JP33" s="297">
        <f t="shared" si="18"/>
        <v>0.66820961393622724</v>
      </c>
      <c r="JQ33" s="297">
        <f t="shared" si="18"/>
        <v>1.5653147058097829</v>
      </c>
      <c r="JR33" s="297">
        <f t="shared" si="18"/>
        <v>3.0112588198723529</v>
      </c>
      <c r="JS33" s="297">
        <f t="shared" si="18"/>
        <v>5.1081497161458742</v>
      </c>
      <c r="JT33" s="297">
        <f t="shared" si="18"/>
        <v>7.9368978461096731</v>
      </c>
      <c r="JU33" s="297">
        <f t="shared" si="18"/>
        <v>11.555213816109131</v>
      </c>
      <c r="JV33" s="297">
        <f t="shared" si="18"/>
        <v>15.996783389508835</v>
      </c>
      <c r="JW33" s="297">
        <f t="shared" si="18"/>
        <v>21.271687850875992</v>
      </c>
    </row>
    <row r="34" spans="3:283">
      <c r="AZ34" s="368">
        <v>12000</v>
      </c>
      <c r="BA34" s="297">
        <f t="shared" si="36"/>
        <v>15.625113103906756</v>
      </c>
      <c r="BB34" s="366">
        <f t="shared" si="27"/>
        <v>495.31006309180509</v>
      </c>
      <c r="BC34" s="366">
        <f t="shared" si="28"/>
        <v>45659.641049686405</v>
      </c>
      <c r="BD34" s="366">
        <f t="shared" si="29"/>
        <v>576.14945648796936</v>
      </c>
      <c r="BE34" s="366">
        <f t="shared" si="30"/>
        <v>479.68494998789834</v>
      </c>
      <c r="BF34" s="319">
        <v>0.63598169953858441</v>
      </c>
      <c r="BG34" s="319">
        <f t="shared" si="31"/>
        <v>0.90932077452518545</v>
      </c>
      <c r="BN34" s="65"/>
      <c r="BO34" s="291">
        <v>14000</v>
      </c>
      <c r="BP34" s="297">
        <f t="shared" ref="BP34:BX34" si="81">(EE34*$T133*SQRT($W133)-BP$19)*-1</f>
        <v>2.1957044204334863E-4</v>
      </c>
      <c r="BQ34" s="297">
        <f t="shared" si="81"/>
        <v>1.6421178470835684E-3</v>
      </c>
      <c r="BR34" s="297">
        <f t="shared" si="81"/>
        <v>5.4676701247302617E-3</v>
      </c>
      <c r="BS34" s="300">
        <f t="shared" si="81"/>
        <v>1.2890373872863847E-2</v>
      </c>
      <c r="BT34" s="312">
        <f t="shared" si="81"/>
        <v>2.5095595427686135E-2</v>
      </c>
      <c r="BU34" s="307">
        <f t="shared" si="81"/>
        <v>4.3257071456437757E-2</v>
      </c>
      <c r="BV34" s="297">
        <f t="shared" si="81"/>
        <v>6.8534124863930401E-2</v>
      </c>
      <c r="BW34" s="297">
        <f t="shared" si="81"/>
        <v>0.10206896092491036</v>
      </c>
      <c r="BX34" s="300">
        <f t="shared" si="81"/>
        <v>0.14498405796928182</v>
      </c>
      <c r="BY34" s="65"/>
      <c r="BZ34" s="291">
        <v>14000</v>
      </c>
      <c r="CA34" s="417">
        <f t="shared" ref="CA34:DY34" si="82">(EP34*$T133*SQRT($W133)-CA$19)*-1</f>
        <v>0.19837966574114319</v>
      </c>
      <c r="CB34" s="418">
        <f t="shared" si="82"/>
        <v>0.2633314236858979</v>
      </c>
      <c r="CC34" s="418">
        <f t="shared" si="82"/>
        <v>0.34088811004615138</v>
      </c>
      <c r="CD34" s="418">
        <f t="shared" si="82"/>
        <v>0.43206953153008953</v>
      </c>
      <c r="CE34" s="419">
        <f t="shared" si="82"/>
        <v>0.53786456193193999</v>
      </c>
      <c r="CF34" s="420">
        <f t="shared" si="82"/>
        <v>0.65922933668142036</v>
      </c>
      <c r="CG34" s="421">
        <f t="shared" si="82"/>
        <v>0.79708560894221137</v>
      </c>
      <c r="CH34" s="418">
        <f t="shared" si="82"/>
        <v>0.95231927148256545</v>
      </c>
      <c r="CI34" s="418">
        <f t="shared" si="82"/>
        <v>1.1257790471159979</v>
      </c>
      <c r="CJ34" s="419">
        <f t="shared" si="82"/>
        <v>1.3182753491906283</v>
      </c>
      <c r="CK34" s="417">
        <f t="shared" si="82"/>
        <v>1.5305793122608691</v>
      </c>
      <c r="CL34" s="418">
        <f t="shared" si="82"/>
        <v>1.7634219918598717</v>
      </c>
      <c r="CM34" s="418">
        <f t="shared" si="82"/>
        <v>2.017493731072932</v>
      </c>
      <c r="CN34" s="418">
        <f t="shared" si="82"/>
        <v>2.2934436905575808</v>
      </c>
      <c r="CO34" s="419">
        <f t="shared" si="82"/>
        <v>2.591879537620656</v>
      </c>
      <c r="CP34" s="420">
        <f t="shared" si="82"/>
        <v>2.9133672890847606</v>
      </c>
      <c r="CQ34" s="421">
        <f t="shared" si="82"/>
        <v>3.2584313018469402</v>
      </c>
      <c r="CR34" s="418">
        <f t="shared" si="82"/>
        <v>3.6275544043720629</v>
      </c>
      <c r="CS34" s="418">
        <f t="shared" si="82"/>
        <v>4.0211781617322231</v>
      </c>
      <c r="CT34" s="419">
        <f t="shared" si="82"/>
        <v>4.4397032663696905</v>
      </c>
      <c r="CU34" s="417">
        <f t="shared" si="82"/>
        <v>4.8834900463191957</v>
      </c>
      <c r="CV34" s="418">
        <f t="shared" si="82"/>
        <v>5.3528590824100775</v>
      </c>
      <c r="CW34" s="418">
        <f t="shared" si="82"/>
        <v>5.8480919257339679</v>
      </c>
      <c r="CX34" s="418">
        <f t="shared" si="82"/>
        <v>6.3694319065808713</v>
      </c>
      <c r="CY34" s="419">
        <f t="shared" si="82"/>
        <v>6.9170850260612724</v>
      </c>
      <c r="CZ34" s="420">
        <f t="shared" si="82"/>
        <v>7.4912209216323049</v>
      </c>
      <c r="DA34" s="421">
        <f t="shared" si="82"/>
        <v>8.0919738979596332</v>
      </c>
      <c r="DB34" s="418">
        <f t="shared" si="82"/>
        <v>8.7194440146535044</v>
      </c>
      <c r="DC34" s="418">
        <f t="shared" si="82"/>
        <v>9.3736982227398471</v>
      </c>
      <c r="DD34" s="419">
        <f t="shared" si="82"/>
        <v>10.054771541965863</v>
      </c>
      <c r="DE34" s="422">
        <f t="shared" si="82"/>
        <v>10.762668271393579</v>
      </c>
      <c r="DF34" s="418">
        <f t="shared" si="82"/>
        <v>11.49736322610471</v>
      </c>
      <c r="DG34" s="418">
        <f t="shared" si="82"/>
        <v>12.258802993205109</v>
      </c>
      <c r="DH34" s="418">
        <f t="shared" si="82"/>
        <v>13.046907200741146</v>
      </c>
      <c r="DI34" s="419">
        <f t="shared" si="82"/>
        <v>13.861569793558886</v>
      </c>
      <c r="DJ34" s="420">
        <f t="shared" si="82"/>
        <v>14.702660310548879</v>
      </c>
      <c r="DK34" s="421">
        <f t="shared" si="82"/>
        <v>15.570025158167311</v>
      </c>
      <c r="DL34" s="418">
        <f t="shared" si="82"/>
        <v>16.463488875535404</v>
      </c>
      <c r="DM34" s="418">
        <f t="shared" si="82"/>
        <v>17.38285538685011</v>
      </c>
      <c r="DN34" s="419">
        <f t="shared" si="82"/>
        <v>18.327909237242636</v>
      </c>
      <c r="DO34" s="422">
        <f t="shared" si="82"/>
        <v>19.298416808637967</v>
      </c>
      <c r="DP34" s="418">
        <f t="shared" si="82"/>
        <v>20.294127512533692</v>
      </c>
      <c r="DQ34" s="418">
        <f t="shared" si="82"/>
        <v>21.314774957000793</v>
      </c>
      <c r="DR34" s="418">
        <f t="shared" si="82"/>
        <v>22.360078085564226</v>
      </c>
      <c r="DS34" s="419">
        <f t="shared" si="82"/>
        <v>23.429742285943917</v>
      </c>
      <c r="DT34" s="420">
        <f t="shared" si="82"/>
        <v>24.523460466959477</v>
      </c>
      <c r="DU34" s="421">
        <f t="shared" si="82"/>
        <v>25.640914102200327</v>
      </c>
      <c r="DV34" s="418">
        <f t="shared" si="82"/>
        <v>26.781774239327319</v>
      </c>
      <c r="DW34" s="418">
        <f t="shared" si="82"/>
        <v>27.945702474135487</v>
      </c>
      <c r="DX34" s="418">
        <f t="shared" si="82"/>
        <v>29.132351888740914</v>
      </c>
      <c r="DY34" s="418">
        <f t="shared" si="82"/>
        <v>30.341367953464783</v>
      </c>
      <c r="EC34" s="65"/>
      <c r="ED34" s="291">
        <v>14000</v>
      </c>
      <c r="EE34" s="319">
        <f t="shared" ref="EE34:EM34" si="83">SQRT(5*((((1/$BF36)*(((1+0.2*(EE$19/661.48)^2)^3.5)-1))+1)^(1/3.5)-1))</f>
        <v>1.9723649279053717E-2</v>
      </c>
      <c r="EF34" s="319">
        <f t="shared" si="83"/>
        <v>3.9444925796437699E-2</v>
      </c>
      <c r="EG34" s="319">
        <f t="shared" si="83"/>
        <v>5.9161462607219432E-2</v>
      </c>
      <c r="EH34" s="320">
        <f t="shared" si="83"/>
        <v>7.8870904366814057E-2</v>
      </c>
      <c r="EI34" s="321">
        <f t="shared" si="83"/>
        <v>9.8570913048897174E-2</v>
      </c>
      <c r="EJ34" s="322">
        <f t="shared" si="83"/>
        <v>0.11825917356559927</v>
      </c>
      <c r="EK34" s="319">
        <f t="shared" si="83"/>
        <v>0.13793339925887449</v>
      </c>
      <c r="EL34" s="319">
        <f t="shared" si="83"/>
        <v>0.15759133723363156</v>
      </c>
      <c r="EM34" s="320">
        <f t="shared" si="83"/>
        <v>0.17723077350436764</v>
      </c>
      <c r="EN34" s="65"/>
      <c r="EO34" s="291">
        <v>14000</v>
      </c>
      <c r="EP34" s="323">
        <f t="shared" ref="EP34:GN34" si="84">SQRT(5*((((1/$BF36)*(((1+0.2*(EP$19/661.48)^2)^3.5)-1))+1)^(1/3.5)-1))</f>
        <v>0.19684953792942564</v>
      </c>
      <c r="EQ34" s="319">
        <f t="shared" si="84"/>
        <v>0.21644550890870434</v>
      </c>
      <c r="ER34" s="319">
        <f t="shared" si="84"/>
        <v>0.23601661782336011</v>
      </c>
      <c r="ES34" s="319">
        <f t="shared" si="84"/>
        <v>0.2555608531982424</v>
      </c>
      <c r="ET34" s="320">
        <f t="shared" si="84"/>
        <v>0.27507626457053497</v>
      </c>
      <c r="EU34" s="321">
        <f t="shared" si="84"/>
        <v>0.29456096605084142</v>
      </c>
      <c r="EV34" s="322">
        <f t="shared" si="84"/>
        <v>0.31401313956562993</v>
      </c>
      <c r="EW34" s="319">
        <f t="shared" si="84"/>
        <v>0.33343103777270805</v>
      </c>
      <c r="EX34" s="319">
        <f t="shared" si="84"/>
        <v>0.35281298664420813</v>
      </c>
      <c r="EY34" s="320">
        <f t="shared" si="84"/>
        <v>0.37215738771416779</v>
      </c>
      <c r="EZ34" s="323">
        <f t="shared" si="84"/>
        <v>0.39146271999044063</v>
      </c>
      <c r="FA34" s="319">
        <f t="shared" si="84"/>
        <v>0.41072754153307195</v>
      </c>
      <c r="FB34" s="319">
        <f t="shared" si="84"/>
        <v>0.42995049070367458</v>
      </c>
      <c r="FC34" s="319">
        <f t="shared" si="84"/>
        <v>0.44913028709242103</v>
      </c>
      <c r="FD34" s="320">
        <f t="shared" si="84"/>
        <v>0.4682657321313104</v>
      </c>
      <c r="FE34" s="321">
        <f t="shared" si="84"/>
        <v>0.4873557094041</v>
      </c>
      <c r="FF34" s="322">
        <f t="shared" si="84"/>
        <v>0.50639918466492739</v>
      </c>
      <c r="FG34" s="319">
        <f t="shared" si="84"/>
        <v>0.52539520557895181</v>
      </c>
      <c r="FH34" s="319">
        <f t="shared" si="84"/>
        <v>0.54434290119958839</v>
      </c>
      <c r="FI34" s="320">
        <f t="shared" si="84"/>
        <v>0.56324148119776363</v>
      </c>
      <c r="FJ34" s="323">
        <f t="shared" si="84"/>
        <v>0.58209023485949418</v>
      </c>
      <c r="FK34" s="319">
        <f t="shared" si="84"/>
        <v>0.60088852986851204</v>
      </c>
      <c r="FL34" s="319">
        <f t="shared" si="84"/>
        <v>0.61963581089112496</v>
      </c>
      <c r="FM34" s="319">
        <f t="shared" si="84"/>
        <v>0.63833159798066497</v>
      </c>
      <c r="FN34" s="320">
        <f t="shared" si="84"/>
        <v>0.65697548481884493</v>
      </c>
      <c r="FO34" s="321">
        <f t="shared" si="84"/>
        <v>0.6755671368113475</v>
      </c>
      <c r="FP34" s="322">
        <f t="shared" si="84"/>
        <v>0.69410628905454363</v>
      </c>
      <c r="FQ34" s="319">
        <f t="shared" si="84"/>
        <v>0.71259274419003427</v>
      </c>
      <c r="FR34" s="319">
        <f t="shared" si="84"/>
        <v>0.73102637016306438</v>
      </c>
      <c r="FS34" s="319">
        <f t="shared" si="84"/>
        <v>0.74940709790039606</v>
      </c>
      <c r="FT34" s="319">
        <f t="shared" si="84"/>
        <v>0.76773491892252399</v>
      </c>
      <c r="FU34" s="319">
        <f t="shared" si="84"/>
        <v>0.78600988290438845</v>
      </c>
      <c r="FV34" s="319">
        <f t="shared" si="84"/>
        <v>0.80423209519802175</v>
      </c>
      <c r="FW34" s="319">
        <f t="shared" si="84"/>
        <v>0.82240171432972708</v>
      </c>
      <c r="FX34" s="319">
        <f t="shared" si="84"/>
        <v>0.84051894948356387</v>
      </c>
      <c r="FY34" s="319">
        <f t="shared" si="84"/>
        <v>0.85858405798209847</v>
      </c>
      <c r="FZ34" s="319">
        <f t="shared" si="84"/>
        <v>0.87659734277450219</v>
      </c>
      <c r="GA34" s="319">
        <f t="shared" si="84"/>
        <v>0.89455914994125696</v>
      </c>
      <c r="GB34" s="319">
        <f t="shared" si="84"/>
        <v>0.91246986622389203</v>
      </c>
      <c r="GC34" s="319">
        <f t="shared" si="84"/>
        <v>0.93032991658736486</v>
      </c>
      <c r="GD34" s="319">
        <f t="shared" si="84"/>
        <v>0.94813976182189086</v>
      </c>
      <c r="GE34" s="319">
        <f t="shared" si="84"/>
        <v>0.96589989619029615</v>
      </c>
      <c r="GF34" s="319">
        <f t="shared" si="84"/>
        <v>0.98361084512621533</v>
      </c>
      <c r="GG34" s="319">
        <f t="shared" si="84"/>
        <v>1.0012731629877549</v>
      </c>
      <c r="GH34" s="319">
        <f t="shared" si="84"/>
        <v>1.0188874308706022</v>
      </c>
      <c r="GI34" s="319">
        <f t="shared" si="84"/>
        <v>1.036454254483931</v>
      </c>
      <c r="GJ34" s="319">
        <f t="shared" si="84"/>
        <v>1.0539742620918569</v>
      </c>
      <c r="GK34" s="319">
        <f t="shared" si="84"/>
        <v>1.0714481025226827</v>
      </c>
      <c r="GL34" s="319">
        <f t="shared" si="84"/>
        <v>1.0888764432476497</v>
      </c>
      <c r="GM34" s="319">
        <f t="shared" si="84"/>
        <v>1.1062599685304493</v>
      </c>
      <c r="GN34" s="319">
        <f t="shared" si="84"/>
        <v>1.1235993776483399</v>
      </c>
      <c r="GR34" s="348"/>
      <c r="GS34" s="368">
        <v>14000</v>
      </c>
      <c r="GT34" s="366">
        <f t="shared" si="24"/>
        <v>62.883698791137988</v>
      </c>
      <c r="GU34" s="366">
        <f t="shared" si="4"/>
        <v>125.76739758227598</v>
      </c>
      <c r="GV34" s="366">
        <f t="shared" si="4"/>
        <v>188.65109637341396</v>
      </c>
      <c r="GW34" s="366">
        <f t="shared" si="4"/>
        <v>251.53479516455195</v>
      </c>
      <c r="GX34" s="366">
        <f t="shared" si="4"/>
        <v>314.41849395568994</v>
      </c>
      <c r="GY34" s="366">
        <f t="shared" si="4"/>
        <v>377.30219274682793</v>
      </c>
      <c r="GZ34" s="366">
        <f t="shared" si="4"/>
        <v>440.18589153796592</v>
      </c>
      <c r="HA34" s="366">
        <f t="shared" si="4"/>
        <v>503.0695903291039</v>
      </c>
      <c r="HB34" s="366">
        <f t="shared" si="4"/>
        <v>565.95328912024195</v>
      </c>
      <c r="HC34" s="366">
        <f t="shared" si="4"/>
        <v>628.83698791137988</v>
      </c>
      <c r="HE34" s="348"/>
      <c r="HF34" s="368">
        <v>14000</v>
      </c>
      <c r="HG34" s="318">
        <f t="shared" si="25"/>
        <v>0.80624143476080234</v>
      </c>
      <c r="HH34" s="318">
        <f t="shared" si="5"/>
        <v>0.80624143476080234</v>
      </c>
      <c r="HI34" s="318">
        <f t="shared" si="5"/>
        <v>0.80624143476080234</v>
      </c>
      <c r="HJ34" s="318">
        <f t="shared" si="5"/>
        <v>0.80624143476080234</v>
      </c>
      <c r="HK34" s="318">
        <f t="shared" si="5"/>
        <v>0.80624143476080234</v>
      </c>
      <c r="HL34" s="318">
        <f t="shared" si="5"/>
        <v>0.80624143476080234</v>
      </c>
      <c r="HM34" s="318">
        <f t="shared" si="5"/>
        <v>0.80624143476080234</v>
      </c>
      <c r="HN34" s="318">
        <f t="shared" si="5"/>
        <v>0.80624143476080234</v>
      </c>
      <c r="HO34" s="318">
        <f t="shared" si="5"/>
        <v>0.80624143476080234</v>
      </c>
      <c r="HP34" s="318">
        <f t="shared" si="5"/>
        <v>0.80624143476080234</v>
      </c>
      <c r="HR34" s="348"/>
      <c r="HS34" s="368">
        <v>14000</v>
      </c>
      <c r="HT34" s="366">
        <f t="shared" si="26"/>
        <v>50.699443536433222</v>
      </c>
      <c r="HU34" s="366">
        <f t="shared" si="6"/>
        <v>101.39888707286644</v>
      </c>
      <c r="HV34" s="366">
        <f t="shared" si="6"/>
        <v>152.09833060929967</v>
      </c>
      <c r="HW34" s="366">
        <f t="shared" si="6"/>
        <v>202.79777414573289</v>
      </c>
      <c r="HX34" s="366">
        <f t="shared" si="6"/>
        <v>253.49721768216611</v>
      </c>
      <c r="HY34" s="366">
        <f t="shared" si="6"/>
        <v>304.19666121859933</v>
      </c>
      <c r="HZ34" s="366">
        <f t="shared" si="6"/>
        <v>354.89610475503258</v>
      </c>
      <c r="IA34" s="366">
        <f t="shared" si="6"/>
        <v>405.59554829146578</v>
      </c>
      <c r="IB34" s="366">
        <f t="shared" si="6"/>
        <v>456.29499182789908</v>
      </c>
      <c r="IC34" s="366">
        <f t="shared" si="6"/>
        <v>506.99443536433222</v>
      </c>
      <c r="IL34" s="348"/>
      <c r="IM34" s="368">
        <v>14000</v>
      </c>
      <c r="IN34" s="366">
        <f t="shared" si="7"/>
        <v>417.71003277986227</v>
      </c>
      <c r="IO34" s="366">
        <f t="shared" si="8"/>
        <v>1683.4027220027417</v>
      </c>
      <c r="IP34" s="366">
        <f t="shared" si="9"/>
        <v>3835.142150998709</v>
      </c>
      <c r="IQ34" s="366">
        <f t="shared" si="10"/>
        <v>6937.6280464253305</v>
      </c>
      <c r="IR34" s="366">
        <f t="shared" si="11"/>
        <v>11084.103333901865</v>
      </c>
      <c r="IS34" s="366">
        <f t="shared" si="12"/>
        <v>16399.060738610729</v>
      </c>
      <c r="IT34" s="366">
        <f t="shared" si="13"/>
        <v>23041.7837154441</v>
      </c>
      <c r="IU34" s="366">
        <f t="shared" si="14"/>
        <v>31210.766070881757</v>
      </c>
      <c r="IV34" s="366">
        <f t="shared" si="15"/>
        <v>41149.063046025905</v>
      </c>
      <c r="IW34" s="366">
        <f t="shared" si="16"/>
        <v>53150.634297967903</v>
      </c>
      <c r="IY34" s="348"/>
      <c r="IZ34" s="368">
        <v>14000</v>
      </c>
      <c r="JA34" s="366">
        <f t="shared" si="17"/>
        <v>50.725546338638523</v>
      </c>
      <c r="JB34" s="366">
        <f t="shared" si="17"/>
        <v>101.60670420028551</v>
      </c>
      <c r="JC34" s="366">
        <f t="shared" si="17"/>
        <v>152.79409373651967</v>
      </c>
      <c r="JD34" s="366">
        <f t="shared" si="17"/>
        <v>204.42851436504213</v>
      </c>
      <c r="JE34" s="366">
        <f t="shared" si="17"/>
        <v>256.6364545163139</v>
      </c>
      <c r="JF34" s="366">
        <f t="shared" si="17"/>
        <v>309.52614034014874</v>
      </c>
      <c r="JG34" s="366">
        <f t="shared" si="17"/>
        <v>363.18434054238082</v>
      </c>
      <c r="JH34" s="366">
        <f t="shared" si="17"/>
        <v>417.67414114451333</v>
      </c>
      <c r="JI34" s="366">
        <f t="shared" si="17"/>
        <v>473.03386723451729</v>
      </c>
      <c r="JJ34" s="366">
        <f t="shared" si="17"/>
        <v>529.27725366010804</v>
      </c>
      <c r="JL34" s="348"/>
      <c r="JM34" s="368">
        <v>14000</v>
      </c>
      <c r="JN34" s="297">
        <f t="shared" si="18"/>
        <v>2.6102802205301145E-2</v>
      </c>
      <c r="JO34" s="297">
        <f t="shared" si="18"/>
        <v>0.20781712741906233</v>
      </c>
      <c r="JP34" s="297">
        <f t="shared" si="18"/>
        <v>0.69576312722000466</v>
      </c>
      <c r="JQ34" s="297">
        <f t="shared" si="18"/>
        <v>1.6307402193092457</v>
      </c>
      <c r="JR34" s="297">
        <f t="shared" si="18"/>
        <v>3.1392368341477948</v>
      </c>
      <c r="JS34" s="297">
        <f t="shared" si="18"/>
        <v>5.3294791215494115</v>
      </c>
      <c r="JT34" s="297">
        <f t="shared" si="18"/>
        <v>8.288235787348242</v>
      </c>
      <c r="JU34" s="297">
        <f t="shared" si="18"/>
        <v>12.078592853047553</v>
      </c>
      <c r="JV34" s="297">
        <f t="shared" si="18"/>
        <v>16.738875406618206</v>
      </c>
      <c r="JW34" s="297">
        <f t="shared" si="18"/>
        <v>22.282818295775826</v>
      </c>
    </row>
    <row r="35" spans="3:283">
      <c r="AZ35" s="369">
        <v>13000</v>
      </c>
      <c r="BA35" s="297">
        <f t="shared" si="36"/>
        <v>16.453337517146338</v>
      </c>
      <c r="BB35" s="366">
        <f t="shared" si="27"/>
        <v>486.74915992587438</v>
      </c>
      <c r="BC35" s="366">
        <f t="shared" si="28"/>
        <v>43889.693637684213</v>
      </c>
      <c r="BD35" s="366">
        <f t="shared" si="29"/>
        <v>573.98659830517295</v>
      </c>
      <c r="BE35" s="366">
        <f t="shared" si="30"/>
        <v>470.29582240872804</v>
      </c>
      <c r="BF35" s="319">
        <v>0.61132854552114257</v>
      </c>
      <c r="BG35" s="319">
        <f t="shared" si="31"/>
        <v>0.90932078179216902</v>
      </c>
      <c r="BN35" s="65"/>
      <c r="BO35" s="291">
        <v>15000</v>
      </c>
      <c r="BP35" s="297">
        <f t="shared" ref="BP35:BX35" si="85">(EE35*$T134*SQRT($W134)-BP$19)*-1</f>
        <v>2.3948337588208801E-4</v>
      </c>
      <c r="BQ35" s="297">
        <f t="shared" si="85"/>
        <v>1.8013342185909664E-3</v>
      </c>
      <c r="BR35" s="297">
        <f t="shared" si="85"/>
        <v>6.004536515508363E-3</v>
      </c>
      <c r="BS35" s="300">
        <f t="shared" si="85"/>
        <v>1.4161327422030467E-2</v>
      </c>
      <c r="BT35" s="312">
        <f t="shared" si="85"/>
        <v>2.757387428589908E-2</v>
      </c>
      <c r="BU35" s="307">
        <f t="shared" si="85"/>
        <v>4.7531011337028417E-2</v>
      </c>
      <c r="BV35" s="297">
        <f t="shared" si="85"/>
        <v>7.5305055130854726E-2</v>
      </c>
      <c r="BW35" s="297">
        <f t="shared" si="85"/>
        <v>0.11214871664350312</v>
      </c>
      <c r="BX35" s="300">
        <f t="shared" si="85"/>
        <v>0.15929212709822593</v>
      </c>
      <c r="BY35" s="65"/>
      <c r="BZ35" s="291">
        <v>15000</v>
      </c>
      <c r="CA35" s="417">
        <f t="shared" ref="CA35:DY35" si="86">(EP35*$T134*SQRT($W134)-CA$19)*-1</f>
        <v>0.21793999319487511</v>
      </c>
      <c r="CB35" s="418">
        <f t="shared" si="86"/>
        <v>0.28926889620426266</v>
      </c>
      <c r="CC35" s="418">
        <f t="shared" si="86"/>
        <v>0.3744247477630438</v>
      </c>
      <c r="CD35" s="418">
        <f t="shared" si="86"/>
        <v>0.47452041372648068</v>
      </c>
      <c r="CE35" s="419">
        <f t="shared" si="86"/>
        <v>0.59063351570375744</v>
      </c>
      <c r="CF35" s="420">
        <f t="shared" si="86"/>
        <v>0.723804418213291</v>
      </c>
      <c r="CG35" s="421">
        <f t="shared" si="86"/>
        <v>0.87503440763401841</v>
      </c>
      <c r="CH35" s="418">
        <f t="shared" si="86"/>
        <v>1.0452840674371089</v>
      </c>
      <c r="CI35" s="418">
        <f t="shared" si="86"/>
        <v>1.2354718524314876</v>
      </c>
      <c r="CJ35" s="419">
        <f t="shared" si="86"/>
        <v>1.4464728631243133</v>
      </c>
      <c r="CK35" s="417">
        <f t="shared" si="86"/>
        <v>1.6791178196662599</v>
      </c>
      <c r="CL35" s="418">
        <f t="shared" si="86"/>
        <v>1.9341922334056392</v>
      </c>
      <c r="CM35" s="418">
        <f t="shared" si="86"/>
        <v>2.2124357725749633</v>
      </c>
      <c r="CN35" s="418">
        <f t="shared" si="86"/>
        <v>2.514541817431251</v>
      </c>
      <c r="CO35" s="419">
        <f t="shared" si="86"/>
        <v>2.841157198920655</v>
      </c>
      <c r="CP35" s="420">
        <f t="shared" si="86"/>
        <v>3.1928821139304091</v>
      </c>
      <c r="CQ35" s="421">
        <f t="shared" si="86"/>
        <v>3.570270209260741</v>
      </c>
      <c r="CR35" s="418">
        <f t="shared" si="86"/>
        <v>3.9738288256882015</v>
      </c>
      <c r="CS35" s="418">
        <f t="shared" si="86"/>
        <v>4.4040193928210556</v>
      </c>
      <c r="CT35" s="419">
        <f t="shared" si="86"/>
        <v>4.8612579649655459</v>
      </c>
      <c r="CU35" s="417">
        <f t="shared" si="86"/>
        <v>5.3459158878208086</v>
      </c>
      <c r="CV35" s="418">
        <f t="shared" si="86"/>
        <v>5.8583205855660481</v>
      </c>
      <c r="CW35" s="418">
        <f t="shared" si="86"/>
        <v>6.398756457768684</v>
      </c>
      <c r="CX35" s="418">
        <f t="shared" si="86"/>
        <v>6.9674658754812526</v>
      </c>
      <c r="CY35" s="419">
        <f t="shared" si="86"/>
        <v>7.5646502659999442</v>
      </c>
      <c r="CZ35" s="420">
        <f t="shared" si="86"/>
        <v>8.1904712758482106</v>
      </c>
      <c r="DA35" s="421">
        <f t="shared" si="86"/>
        <v>8.8450520018471934</v>
      </c>
      <c r="DB35" s="418">
        <f t="shared" si="86"/>
        <v>9.5284782803750545</v>
      </c>
      <c r="DC35" s="418">
        <f t="shared" si="86"/>
        <v>10.240800025315252</v>
      </c>
      <c r="DD35" s="419">
        <f t="shared" si="86"/>
        <v>10.982032605581935</v>
      </c>
      <c r="DE35" s="422">
        <f t="shared" si="86"/>
        <v>11.752158253567131</v>
      </c>
      <c r="DF35" s="418">
        <f t="shared" si="86"/>
        <v>12.551127496337017</v>
      </c>
      <c r="DG35" s="418">
        <f t="shared" si="86"/>
        <v>13.378860601897316</v>
      </c>
      <c r="DH35" s="418">
        <f t="shared" si="86"/>
        <v>14.235249033377784</v>
      </c>
      <c r="DI35" s="419">
        <f t="shared" si="86"/>
        <v>15.120156904513919</v>
      </c>
      <c r="DJ35" s="420">
        <f t="shared" si="86"/>
        <v>16.033422430322787</v>
      </c>
      <c r="DK35" s="421">
        <f t="shared" si="86"/>
        <v>16.974859367412364</v>
      </c>
      <c r="DL35" s="418">
        <f t="shared" si="86"/>
        <v>17.944258438872851</v>
      </c>
      <c r="DM35" s="418">
        <f t="shared" si="86"/>
        <v>18.941388739205706</v>
      </c>
      <c r="DN35" s="419">
        <f t="shared" si="86"/>
        <v>19.965999115245211</v>
      </c>
      <c r="DO35" s="422">
        <f t="shared" si="86"/>
        <v>21.017819519492207</v>
      </c>
      <c r="DP35" s="418">
        <f t="shared" si="86"/>
        <v>22.096562332740064</v>
      </c>
      <c r="DQ35" s="418">
        <f t="shared" si="86"/>
        <v>23.201923653283018</v>
      </c>
      <c r="DR35" s="418">
        <f t="shared" si="86"/>
        <v>24.333584550432192</v>
      </c>
      <c r="DS35" s="419">
        <f t="shared" si="86"/>
        <v>25.491212280419859</v>
      </c>
      <c r="DT35" s="420">
        <f t="shared" si="86"/>
        <v>26.674461463129205</v>
      </c>
      <c r="DU35" s="421">
        <f t="shared" si="86"/>
        <v>27.8829752184364</v>
      </c>
      <c r="DV35" s="418">
        <f t="shared" si="86"/>
        <v>29.116386261224079</v>
      </c>
      <c r="DW35" s="418">
        <f t="shared" si="86"/>
        <v>30.374317954435355</v>
      </c>
      <c r="DX35" s="418">
        <f t="shared" si="86"/>
        <v>31.656385319761171</v>
      </c>
      <c r="DY35" s="418">
        <f t="shared" si="86"/>
        <v>32.962196005810256</v>
      </c>
      <c r="EC35" s="65"/>
      <c r="ED35" s="291">
        <v>15000</v>
      </c>
      <c r="EE35" s="319">
        <f t="shared" ref="EE35:EM35" si="87">SQRT(5*((((1/$BF37)*(((1+0.2*(EE$19/661.48)^2)^3.5)-1))+1)^(1/3.5)-1))</f>
        <v>2.012345309770611E-2</v>
      </c>
      <c r="EF35" s="319">
        <f t="shared" si="87"/>
        <v>4.0244245071713071E-2</v>
      </c>
      <c r="EG35" s="319">
        <f t="shared" si="87"/>
        <v>6.0359721607213784E-2</v>
      </c>
      <c r="EH35" s="320">
        <f t="shared" si="87"/>
        <v>8.0467241966682007E-2</v>
      </c>
      <c r="EI35" s="321">
        <f t="shared" si="87"/>
        <v>0.10056418567700701</v>
      </c>
      <c r="EJ35" s="322">
        <f t="shared" si="87"/>
        <v>0.12064795909655772</v>
      </c>
      <c r="EK35" s="319">
        <f t="shared" si="87"/>
        <v>0.14071600182376393</v>
      </c>
      <c r="EL35" s="319">
        <f t="shared" si="87"/>
        <v>0.16076579291119583</v>
      </c>
      <c r="EM35" s="320">
        <f t="shared" si="87"/>
        <v>0.18079485685077157</v>
      </c>
      <c r="EN35" s="65"/>
      <c r="EO35" s="291">
        <v>15000</v>
      </c>
      <c r="EP35" s="323">
        <f t="shared" ref="EP35:GN35" si="88">SQRT(5*((((1/$BF37)*(((1+0.2*(EP$19/661.48)^2)^3.5)-1))+1)^(1/3.5)-1))</f>
        <v>0.20080076929855512</v>
      </c>
      <c r="EQ35" s="319">
        <f t="shared" si="88"/>
        <v>0.22078116251004096</v>
      </c>
      <c r="ER35" s="319">
        <f t="shared" si="88"/>
        <v>0.24073373046009625</v>
      </c>
      <c r="ES35" s="319">
        <f t="shared" si="88"/>
        <v>0.26065623362470386</v>
      </c>
      <c r="ET35" s="320">
        <f t="shared" si="88"/>
        <v>0.28054650340513854</v>
      </c>
      <c r="EU35" s="321">
        <f t="shared" si="88"/>
        <v>0.30040244617860234</v>
      </c>
      <c r="EV35" s="322">
        <f t="shared" si="88"/>
        <v>0.32022204696289142</v>
      </c>
      <c r="EW35" s="319">
        <f t="shared" si="88"/>
        <v>0.34000337268606906</v>
      </c>
      <c r="EX35" s="319">
        <f t="shared" si="88"/>
        <v>0.35974457505564483</v>
      </c>
      <c r="EY35" s="320">
        <f t="shared" si="88"/>
        <v>0.37944389302504339</v>
      </c>
      <c r="EZ35" s="323">
        <f t="shared" si="88"/>
        <v>0.39909965485843046</v>
      </c>
      <c r="FA35" s="319">
        <f t="shared" si="88"/>
        <v>0.41871027979787201</v>
      </c>
      <c r="FB35" s="319">
        <f t="shared" si="88"/>
        <v>0.43827427933982233</v>
      </c>
      <c r="FC35" s="319">
        <f t="shared" si="88"/>
        <v>0.45779025813035701</v>
      </c>
      <c r="FD35" s="320">
        <f t="shared" si="88"/>
        <v>0.47725691449108221</v>
      </c>
      <c r="FE35" s="321">
        <f t="shared" si="88"/>
        <v>0.49667304058968148</v>
      </c>
      <c r="FF35" s="322">
        <f t="shared" si="88"/>
        <v>0.51603752227093092</v>
      </c>
      <c r="FG35" s="319">
        <f t="shared" si="88"/>
        <v>0.53534933856554767</v>
      </c>
      <c r="FH35" s="319">
        <f t="shared" si="88"/>
        <v>0.55460756089558616</v>
      </c>
      <c r="FI35" s="320">
        <f t="shared" si="88"/>
        <v>0.57381135199606337</v>
      </c>
      <c r="FJ35" s="323">
        <f t="shared" si="88"/>
        <v>0.5929599645733068</v>
      </c>
      <c r="FK35" s="319">
        <f t="shared" si="88"/>
        <v>0.61205273972102558</v>
      </c>
      <c r="FL35" s="319">
        <f t="shared" si="88"/>
        <v>0.63108910511537786</v>
      </c>
      <c r="FM35" s="319">
        <f t="shared" si="88"/>
        <v>0.65006857301043219</v>
      </c>
      <c r="FN35" s="320">
        <f t="shared" si="88"/>
        <v>0.66899073805520615</v>
      </c>
      <c r="FO35" s="321">
        <f t="shared" si="88"/>
        <v>0.68785527495328624</v>
      </c>
      <c r="FP35" s="322">
        <f t="shared" si="88"/>
        <v>0.70666193598542937</v>
      </c>
      <c r="FQ35" s="319">
        <f t="shared" si="88"/>
        <v>0.72541054841506569</v>
      </c>
      <c r="FR35" s="319">
        <f t="shared" si="88"/>
        <v>0.74410101179582055</v>
      </c>
      <c r="FS35" s="319">
        <f t="shared" si="88"/>
        <v>0.76273329519939082</v>
      </c>
      <c r="FT35" s="319">
        <f t="shared" si="88"/>
        <v>0.78130743438119543</v>
      </c>
      <c r="FU35" s="319">
        <f t="shared" si="88"/>
        <v>0.79982352890024488</v>
      </c>
      <c r="FV35" s="319">
        <f t="shared" si="88"/>
        <v>0.81828173920868652</v>
      </c>
      <c r="FW35" s="319">
        <f t="shared" si="88"/>
        <v>0.83668228372541298</v>
      </c>
      <c r="FX35" s="319">
        <f t="shared" si="88"/>
        <v>0.85502543590706026</v>
      </c>
      <c r="FY35" s="319">
        <f t="shared" si="88"/>
        <v>0.87331152132867662</v>
      </c>
      <c r="FZ35" s="319">
        <f t="shared" si="88"/>
        <v>0.89154091478525399</v>
      </c>
      <c r="GA35" s="319">
        <f t="shared" si="88"/>
        <v>0.90971403742428669</v>
      </c>
      <c r="GB35" s="319">
        <f t="shared" si="88"/>
        <v>0.92783135391849936</v>
      </c>
      <c r="GC35" s="319">
        <f t="shared" si="88"/>
        <v>0.94589336968689142</v>
      </c>
      <c r="GD35" s="319">
        <f t="shared" si="88"/>
        <v>0.96390062817129529</v>
      </c>
      <c r="GE35" s="319">
        <f t="shared" si="88"/>
        <v>0.98185370817473394</v>
      </c>
      <c r="GF35" s="319">
        <f t="shared" si="88"/>
        <v>0.99975322126702582</v>
      </c>
      <c r="GG35" s="319">
        <f t="shared" si="88"/>
        <v>1.0175998092622169</v>
      </c>
      <c r="GH35" s="319">
        <f t="shared" si="88"/>
        <v>1.0353941417717041</v>
      </c>
      <c r="GI35" s="319">
        <f t="shared" si="88"/>
        <v>1.0531369138361903</v>
      </c>
      <c r="GJ35" s="319">
        <f t="shared" si="88"/>
        <v>1.0708288436389184</v>
      </c>
      <c r="GK35" s="319">
        <f t="shared" si="88"/>
        <v>1.0884706703020719</v>
      </c>
      <c r="GL35" s="319">
        <f t="shared" si="88"/>
        <v>1.1060631517676176</v>
      </c>
      <c r="GM35" s="319">
        <f t="shared" si="88"/>
        <v>1.1236070627634034</v>
      </c>
      <c r="GN35" s="319">
        <f t="shared" si="88"/>
        <v>1.1411031928548203</v>
      </c>
      <c r="GR35" s="348"/>
      <c r="GS35" s="369">
        <v>15000</v>
      </c>
      <c r="GT35" s="366">
        <f t="shared" si="24"/>
        <v>62.644035348719285</v>
      </c>
      <c r="GU35" s="366">
        <f t="shared" si="4"/>
        <v>125.28807069743857</v>
      </c>
      <c r="GV35" s="366">
        <f t="shared" si="4"/>
        <v>187.93210604615786</v>
      </c>
      <c r="GW35" s="366">
        <f t="shared" si="4"/>
        <v>250.57614139487714</v>
      </c>
      <c r="GX35" s="366">
        <f t="shared" si="4"/>
        <v>313.22017674359643</v>
      </c>
      <c r="GY35" s="366">
        <f t="shared" si="4"/>
        <v>375.86421209231571</v>
      </c>
      <c r="GZ35" s="366">
        <f t="shared" si="4"/>
        <v>438.508247441035</v>
      </c>
      <c r="HA35" s="366">
        <f t="shared" si="4"/>
        <v>501.15228278975428</v>
      </c>
      <c r="HB35" s="366">
        <f t="shared" si="4"/>
        <v>563.79631813847357</v>
      </c>
      <c r="HC35" s="366">
        <f t="shared" si="4"/>
        <v>626.44035348719285</v>
      </c>
      <c r="HE35" s="348"/>
      <c r="HF35" s="369">
        <v>15000</v>
      </c>
      <c r="HG35" s="318">
        <f t="shared" si="25"/>
        <v>0.79324504406953789</v>
      </c>
      <c r="HH35" s="318">
        <f t="shared" si="5"/>
        <v>0.79324504406953789</v>
      </c>
      <c r="HI35" s="318">
        <f t="shared" si="5"/>
        <v>0.79324504406953789</v>
      </c>
      <c r="HJ35" s="318">
        <f t="shared" si="5"/>
        <v>0.79324504406953789</v>
      </c>
      <c r="HK35" s="318">
        <f t="shared" si="5"/>
        <v>0.79324504406953789</v>
      </c>
      <c r="HL35" s="318">
        <f t="shared" si="5"/>
        <v>0.79324504406953789</v>
      </c>
      <c r="HM35" s="318">
        <f t="shared" si="5"/>
        <v>0.79324504406953789</v>
      </c>
      <c r="HN35" s="318">
        <f t="shared" si="5"/>
        <v>0.79324504406953789</v>
      </c>
      <c r="HO35" s="318">
        <f t="shared" si="5"/>
        <v>0.79324504406953789</v>
      </c>
      <c r="HP35" s="318">
        <f t="shared" si="5"/>
        <v>0.79324504406953789</v>
      </c>
      <c r="HR35" s="348"/>
      <c r="HS35" s="369">
        <v>15000</v>
      </c>
      <c r="HT35" s="366">
        <f t="shared" si="26"/>
        <v>49.692070580888519</v>
      </c>
      <c r="HU35" s="366">
        <f t="shared" si="6"/>
        <v>99.384141161777038</v>
      </c>
      <c r="HV35" s="366">
        <f t="shared" si="6"/>
        <v>149.07621174266555</v>
      </c>
      <c r="HW35" s="366">
        <f t="shared" si="6"/>
        <v>198.76828232355408</v>
      </c>
      <c r="HX35" s="366">
        <f t="shared" si="6"/>
        <v>248.4603529044426</v>
      </c>
      <c r="HY35" s="366">
        <f t="shared" si="6"/>
        <v>298.1524234853311</v>
      </c>
      <c r="HZ35" s="366">
        <f t="shared" si="6"/>
        <v>347.84449406621962</v>
      </c>
      <c r="IA35" s="366">
        <f t="shared" si="6"/>
        <v>397.53656464710815</v>
      </c>
      <c r="IB35" s="366">
        <f t="shared" si="6"/>
        <v>447.22863522799668</v>
      </c>
      <c r="IC35" s="366">
        <f t="shared" si="6"/>
        <v>496.9207058088852</v>
      </c>
      <c r="IL35" s="348"/>
      <c r="IM35" s="369">
        <v>15000</v>
      </c>
      <c r="IN35" s="366">
        <f t="shared" si="7"/>
        <v>401.27555861800403</v>
      </c>
      <c r="IO35" s="366">
        <f t="shared" si="8"/>
        <v>1617.1705600538426</v>
      </c>
      <c r="IP35" s="366">
        <f t="shared" si="9"/>
        <v>3684.2514860841356</v>
      </c>
      <c r="IQ35" s="366">
        <f t="shared" si="10"/>
        <v>6664.6725032826835</v>
      </c>
      <c r="IR35" s="366">
        <f t="shared" si="11"/>
        <v>10648.007967371903</v>
      </c>
      <c r="IS35" s="366">
        <f t="shared" si="12"/>
        <v>15753.852534742962</v>
      </c>
      <c r="IT35" s="366">
        <f t="shared" si="13"/>
        <v>22135.222777478408</v>
      </c>
      <c r="IU35" s="366">
        <f t="shared" si="14"/>
        <v>29982.802918667912</v>
      </c>
      <c r="IV35" s="366">
        <f t="shared" si="15"/>
        <v>39530.085381271114</v>
      </c>
      <c r="IW35" s="366">
        <f t="shared" si="16"/>
        <v>51059.464209849204</v>
      </c>
      <c r="IY35" s="348"/>
      <c r="IZ35" s="369">
        <v>15000</v>
      </c>
      <c r="JA35" s="366">
        <f t="shared" si="17"/>
        <v>49.719090195111676</v>
      </c>
      <c r="JB35" s="366">
        <f t="shared" si="17"/>
        <v>99.599307432322007</v>
      </c>
      <c r="JC35" s="366">
        <f t="shared" si="17"/>
        <v>149.79685466839439</v>
      </c>
      <c r="JD35" s="366">
        <f t="shared" si="17"/>
        <v>200.45822184532986</v>
      </c>
      <c r="JE35" s="366">
        <f t="shared" si="17"/>
        <v>251.71568598694626</v>
      </c>
      <c r="JF35" s="366">
        <f t="shared" si="17"/>
        <v>303.68328420700948</v>
      </c>
      <c r="JG35" s="366">
        <f t="shared" si="17"/>
        <v>356.45347148508409</v>
      </c>
      <c r="JH35" s="366">
        <f t="shared" si="17"/>
        <v>410.09468476658708</v>
      </c>
      <c r="JI35" s="366">
        <f t="shared" si="17"/>
        <v>464.6500117564056</v>
      </c>
      <c r="JJ35" s="366">
        <f t="shared" si="17"/>
        <v>520.13709880865429</v>
      </c>
      <c r="JL35" s="348"/>
      <c r="JM35" s="369">
        <v>15000</v>
      </c>
      <c r="JN35" s="297">
        <f t="shared" si="18"/>
        <v>2.7019614223156907E-2</v>
      </c>
      <c r="JO35" s="297">
        <f t="shared" si="18"/>
        <v>0.21516627054496951</v>
      </c>
      <c r="JP35" s="297">
        <f t="shared" si="18"/>
        <v>0.72064292572883915</v>
      </c>
      <c r="JQ35" s="297">
        <f t="shared" si="18"/>
        <v>1.6899395217757842</v>
      </c>
      <c r="JR35" s="297">
        <f t="shared" si="18"/>
        <v>3.2553330825036539</v>
      </c>
      <c r="JS35" s="297">
        <f t="shared" si="18"/>
        <v>5.5308607216783798</v>
      </c>
      <c r="JT35" s="297">
        <f t="shared" si="18"/>
        <v>8.6089774188644697</v>
      </c>
      <c r="JU35" s="297">
        <f t="shared" si="18"/>
        <v>12.558120119478929</v>
      </c>
      <c r="JV35" s="297">
        <f t="shared" si="18"/>
        <v>17.421376528408928</v>
      </c>
      <c r="JW35" s="297">
        <f t="shared" si="18"/>
        <v>23.216392999769084</v>
      </c>
    </row>
    <row r="36" spans="3:283">
      <c r="AZ36" s="368">
        <v>14000</v>
      </c>
      <c r="BA36" s="297">
        <f t="shared" si="36"/>
        <v>17.218336096496444</v>
      </c>
      <c r="BB36" s="366">
        <f t="shared" si="27"/>
        <v>478.23973304432747</v>
      </c>
      <c r="BC36" s="366">
        <f t="shared" si="28"/>
        <v>42175.716773619068</v>
      </c>
      <c r="BD36" s="366">
        <f t="shared" si="29"/>
        <v>571.81555929906779</v>
      </c>
      <c r="BE36" s="366">
        <f t="shared" si="30"/>
        <v>461.02139694783102</v>
      </c>
      <c r="BF36" s="319">
        <v>0.58745499124173384</v>
      </c>
      <c r="BG36" s="319">
        <f t="shared" si="31"/>
        <v>0.90932078890580592</v>
      </c>
      <c r="BN36" s="65"/>
      <c r="BO36" s="291">
        <v>16000</v>
      </c>
      <c r="BP36" s="297">
        <f t="shared" ref="BP36:BX36" si="89">(EE36*$T135*SQRT($W135)-BP$19)*-1</f>
        <v>2.6037438741788321E-4</v>
      </c>
      <c r="BQ36" s="297">
        <f t="shared" si="89"/>
        <v>1.9683654887856505E-3</v>
      </c>
      <c r="BR36" s="297">
        <f t="shared" si="89"/>
        <v>6.5677232301233346E-3</v>
      </c>
      <c r="BS36" s="300">
        <f t="shared" si="89"/>
        <v>1.5494488215722413E-2</v>
      </c>
      <c r="BT36" s="312">
        <f t="shared" si="89"/>
        <v>3.0173197657916262E-2</v>
      </c>
      <c r="BU36" s="307">
        <f t="shared" si="89"/>
        <v>5.2013163016233932E-2</v>
      </c>
      <c r="BV36" s="297">
        <f t="shared" si="89"/>
        <v>8.2404842171527548E-2</v>
      </c>
      <c r="BW36" s="297">
        <f t="shared" si="89"/>
        <v>0.12271632752711525</v>
      </c>
      <c r="BX36" s="300">
        <f t="shared" si="89"/>
        <v>0.17428997031663584</v>
      </c>
      <c r="BY36" s="65"/>
      <c r="BZ36" s="291">
        <v>16000</v>
      </c>
      <c r="CA36" s="417">
        <f t="shared" ref="CA36:DY36" si="90">(EP36*$T135*SQRT($W135)-CA$19)*-1</f>
        <v>0.23843915977823826</v>
      </c>
      <c r="CB36" s="418">
        <f t="shared" si="90"/>
        <v>0.31644527411975787</v>
      </c>
      <c r="CC36" s="418">
        <f t="shared" si="90"/>
        <v>0.40955481838101093</v>
      </c>
      <c r="CD36" s="418">
        <f t="shared" si="90"/>
        <v>0.51897676225360101</v>
      </c>
      <c r="CE36" s="419">
        <f t="shared" si="90"/>
        <v>0.6458800889140548</v>
      </c>
      <c r="CF36" s="420">
        <f t="shared" si="90"/>
        <v>0.79139156372039565</v>
      </c>
      <c r="CG36" s="421">
        <f t="shared" si="90"/>
        <v>0.95659372952474087</v>
      </c>
      <c r="CH36" s="418">
        <f t="shared" si="90"/>
        <v>1.1425231332154056</v>
      </c>
      <c r="CI36" s="418">
        <f t="shared" si="90"/>
        <v>1.3501687859965159</v>
      </c>
      <c r="CJ36" s="419">
        <f t="shared" si="90"/>
        <v>1.5804708579133546</v>
      </c>
      <c r="CK36" s="417">
        <f t="shared" si="90"/>
        <v>1.8343196051748407</v>
      </c>
      <c r="CL36" s="418">
        <f t="shared" si="90"/>
        <v>2.1125545270624571</v>
      </c>
      <c r="CM36" s="418">
        <f t="shared" si="90"/>
        <v>2.4159637474804754</v>
      </c>
      <c r="CN36" s="418">
        <f t="shared" si="90"/>
        <v>2.7452836147474216</v>
      </c>
      <c r="CO36" s="419">
        <f t="shared" si="90"/>
        <v>3.1011985117972642</v>
      </c>
      <c r="CP36" s="420">
        <f t="shared" si="90"/>
        <v>3.4843408678074752</v>
      </c>
      <c r="CQ36" s="421">
        <f t="shared" si="90"/>
        <v>3.8952913612104112</v>
      </c>
      <c r="CR36" s="418">
        <f t="shared" si="90"/>
        <v>4.3345793032269171</v>
      </c>
      <c r="CS36" s="418">
        <f t="shared" si="90"/>
        <v>4.8026831903242737</v>
      </c>
      <c r="CT36" s="419">
        <f t="shared" si="90"/>
        <v>5.3000314135352369</v>
      </c>
      <c r="CU36" s="417">
        <f t="shared" si="90"/>
        <v>5.8270031121629131</v>
      </c>
      <c r="CV36" s="418">
        <f t="shared" si="90"/>
        <v>6.3839291592165068</v>
      </c>
      <c r="CW36" s="418">
        <f t="shared" si="90"/>
        <v>6.9710932658332467</v>
      </c>
      <c r="CX36" s="418">
        <f t="shared" si="90"/>
        <v>7.5887331919852841</v>
      </c>
      <c r="CY36" s="419">
        <f t="shared" si="90"/>
        <v>8.2370420509681139</v>
      </c>
      <c r="CZ36" s="420">
        <f t="shared" si="90"/>
        <v>8.9161696953931937</v>
      </c>
      <c r="DA36" s="421">
        <f t="shared" si="90"/>
        <v>9.6262241728117601</v>
      </c>
      <c r="DB36" s="418">
        <f t="shared" si="90"/>
        <v>10.367273239493329</v>
      </c>
      <c r="DC36" s="418">
        <f t="shared" si="90"/>
        <v>11.139345921409586</v>
      </c>
      <c r="DD36" s="419">
        <f t="shared" si="90"/>
        <v>11.942434112014496</v>
      </c>
      <c r="DE36" s="422">
        <f t="shared" si="90"/>
        <v>12.776494196992473</v>
      </c>
      <c r="DF36" s="418">
        <f t="shared" si="90"/>
        <v>13.64144869679717</v>
      </c>
      <c r="DG36" s="418">
        <f t="shared" si="90"/>
        <v>14.537187918405664</v>
      </c>
      <c r="DH36" s="418">
        <f t="shared" si="90"/>
        <v>15.463571608393579</v>
      </c>
      <c r="DI36" s="419">
        <f t="shared" si="90"/>
        <v>16.420430600080351</v>
      </c>
      <c r="DJ36" s="420">
        <f t="shared" si="90"/>
        <v>17.407568448136715</v>
      </c>
      <c r="DK36" s="421">
        <f t="shared" si="90"/>
        <v>18.42476304469119</v>
      </c>
      <c r="DL36" s="418">
        <f t="shared" si="90"/>
        <v>19.471768211595304</v>
      </c>
      <c r="DM36" s="418">
        <f t="shared" si="90"/>
        <v>20.54831526410095</v>
      </c>
      <c r="DN36" s="419">
        <f t="shared" si="90"/>
        <v>21.65411454178394</v>
      </c>
      <c r="DO36" s="422">
        <f t="shared" si="90"/>
        <v>22.788856903105227</v>
      </c>
      <c r="DP36" s="418">
        <f t="shared" si="90"/>
        <v>23.952215180502549</v>
      </c>
      <c r="DQ36" s="418">
        <f t="shared" si="90"/>
        <v>25.143845593411356</v>
      </c>
      <c r="DR36" s="418">
        <f t="shared" si="90"/>
        <v>26.363389117067413</v>
      </c>
      <c r="DS36" s="419">
        <f t="shared" si="90"/>
        <v>27.610472805359905</v>
      </c>
      <c r="DT36" s="420">
        <f t="shared" si="90"/>
        <v>28.884711066409182</v>
      </c>
      <c r="DU36" s="421">
        <f t="shared" si="90"/>
        <v>30.185706889893254</v>
      </c>
      <c r="DV36" s="418">
        <f t="shared" si="90"/>
        <v>31.513053025480986</v>
      </c>
      <c r="DW36" s="418">
        <f t="shared" si="90"/>
        <v>32.866333112029679</v>
      </c>
      <c r="DX36" s="418">
        <f t="shared" si="90"/>
        <v>34.245122757468607</v>
      </c>
      <c r="DY36" s="418">
        <f t="shared" si="90"/>
        <v>35.648990569537204</v>
      </c>
      <c r="EC36" s="65"/>
      <c r="ED36" s="291">
        <v>16000</v>
      </c>
      <c r="EE36" s="319">
        <f t="shared" ref="EE36:EM36" si="91">SQRT(5*((((1/$BF38)*(((1+0.2*(EE$19/661.48)^2)^3.5)-1))+1)^(1/3.5)-1))</f>
        <v>2.0534530385497775E-2</v>
      </c>
      <c r="EF36" s="319">
        <f t="shared" si="91"/>
        <v>4.1066088080654393E-2</v>
      </c>
      <c r="EG36" s="319">
        <f t="shared" si="91"/>
        <v>6.159170833560286E-2</v>
      </c>
      <c r="EH36" s="320">
        <f t="shared" si="91"/>
        <v>8.2108442231618534E-2</v>
      </c>
      <c r="EI36" s="321">
        <f t="shared" si="91"/>
        <v>0.10261336447226699</v>
      </c>
      <c r="EJ36" s="322">
        <f t="shared" si="91"/>
        <v>0.12310358102729627</v>
      </c>
      <c r="EK36" s="319">
        <f t="shared" si="91"/>
        <v>0.14357623658240087</v>
      </c>
      <c r="EL36" s="319">
        <f t="shared" si="91"/>
        <v>0.16402852175092897</v>
      </c>
      <c r="EM36" s="320">
        <f t="shared" si="91"/>
        <v>0.18445768000588811</v>
      </c>
      <c r="EN36" s="65"/>
      <c r="EO36" s="291">
        <v>16000</v>
      </c>
      <c r="EP36" s="323">
        <f t="shared" ref="EP36:GN36" si="92">SQRT(5*((((1/$BF38)*(((1+0.2*(EP$19/661.48)^2)^3.5)-1))+1)^(1/3.5)-1))</f>
        <v>0.20486101429393214</v>
      </c>
      <c r="EQ36" s="319">
        <f t="shared" si="92"/>
        <v>0.22523589329657373</v>
      </c>
      <c r="ER36" s="319">
        <f t="shared" si="92"/>
        <v>0.24557975730760323</v>
      </c>
      <c r="ES36" s="319">
        <f t="shared" si="92"/>
        <v>0.26589012369989257</v>
      </c>
      <c r="ET36" s="320">
        <f t="shared" si="92"/>
        <v>0.28616459195888266</v>
      </c>
      <c r="EU36" s="321">
        <f t="shared" si="92"/>
        <v>0.30640084826457942</v>
      </c>
      <c r="EV36" s="322">
        <f t="shared" si="92"/>
        <v>0.32659666960819234</v>
      </c>
      <c r="EW36" s="319">
        <f t="shared" si="92"/>
        <v>0.34674992743394184</v>
      </c>
      <c r="EX36" s="319">
        <f t="shared" si="92"/>
        <v>0.36685859080088518</v>
      </c>
      <c r="EY36" s="320">
        <f t="shared" si="92"/>
        <v>0.38692072906371705</v>
      </c>
      <c r="EZ36" s="323">
        <f t="shared" si="92"/>
        <v>0.40693451407551995</v>
      </c>
      <c r="FA36" s="319">
        <f t="shared" si="92"/>
        <v>0.42689822191905696</v>
      </c>
      <c r="FB36" s="319">
        <f t="shared" si="92"/>
        <v>0.44681023417676269</v>
      </c>
      <c r="FC36" s="319">
        <f t="shared" si="92"/>
        <v>0.46666903875257398</v>
      </c>
      <c r="FD36" s="320">
        <f t="shared" si="92"/>
        <v>0.48647323026168288</v>
      </c>
      <c r="FE36" s="321">
        <f t="shared" si="92"/>
        <v>0.50622151000665849</v>
      </c>
      <c r="FF36" s="322">
        <f t="shared" si="92"/>
        <v>0.5259126855605617</v>
      </c>
      <c r="FG36" s="319">
        <f t="shared" si="92"/>
        <v>0.5455456699793565</v>
      </c>
      <c r="FH36" s="319">
        <f t="shared" si="92"/>
        <v>0.565119480667434</v>
      </c>
      <c r="FI36" s="320">
        <f t="shared" si="92"/>
        <v>0.58463323792102107</v>
      </c>
      <c r="FJ36" s="323">
        <f t="shared" si="92"/>
        <v>0.60408616317509167</v>
      </c>
      <c r="FK36" s="319">
        <f t="shared" si="92"/>
        <v>0.62347757697976891</v>
      </c>
      <c r="FL36" s="319">
        <f t="shared" si="92"/>
        <v>0.64280689673238611</v>
      </c>
      <c r="FM36" s="319">
        <f t="shared" si="92"/>
        <v>0.66207363419129361</v>
      </c>
      <c r="FN36" s="320">
        <f t="shared" si="92"/>
        <v>0.68127739279708266</v>
      </c>
      <c r="FO36" s="321">
        <f t="shared" si="92"/>
        <v>0.70041786482644053</v>
      </c>
      <c r="FP36" s="322">
        <f t="shared" si="92"/>
        <v>0.71949482840301782</v>
      </c>
      <c r="FQ36" s="319">
        <f t="shared" si="92"/>
        <v>0.73850814438887413</v>
      </c>
      <c r="FR36" s="319">
        <f t="shared" si="92"/>
        <v>0.75745775317898767</v>
      </c>
      <c r="FS36" s="319">
        <f t="shared" si="92"/>
        <v>0.77634367142020366</v>
      </c>
      <c r="FT36" s="319">
        <f t="shared" si="92"/>
        <v>0.79516598867480281</v>
      </c>
      <c r="FU36" s="319">
        <f t="shared" si="92"/>
        <v>0.81392486404753772</v>
      </c>
      <c r="FV36" s="319">
        <f t="shared" si="92"/>
        <v>0.83262052279374477</v>
      </c>
      <c r="FW36" s="319">
        <f t="shared" si="92"/>
        <v>0.8512532529247433</v>
      </c>
      <c r="FX36" s="319">
        <f t="shared" si="92"/>
        <v>0.86982340182541251</v>
      </c>
      <c r="FY36" s="319">
        <f t="shared" si="92"/>
        <v>0.88833137289751452</v>
      </c>
      <c r="FZ36" s="319">
        <f t="shared" si="92"/>
        <v>0.90677762224100844</v>
      </c>
      <c r="GA36" s="319">
        <f t="shared" si="92"/>
        <v>0.92516265538432385</v>
      </c>
      <c r="GB36" s="319">
        <f t="shared" si="92"/>
        <v>0.94348702407333929</v>
      </c>
      <c r="GC36" s="319">
        <f t="shared" si="92"/>
        <v>0.96175132312762057</v>
      </c>
      <c r="GD36" s="319">
        <f t="shared" si="92"/>
        <v>0.9799561873713295</v>
      </c>
      <c r="GE36" s="319">
        <f t="shared" si="92"/>
        <v>0.99810228864518402</v>
      </c>
      <c r="GF36" s="319">
        <f t="shared" si="92"/>
        <v>1.0161903329048103</v>
      </c>
      <c r="GG36" s="319">
        <f t="shared" si="92"/>
        <v>1.0342210574098976</v>
      </c>
      <c r="GH36" s="319">
        <f t="shared" si="92"/>
        <v>1.0521952280077111</v>
      </c>
      <c r="GI36" s="319">
        <f t="shared" si="92"/>
        <v>1.0701136365136847</v>
      </c>
      <c r="GJ36" s="319">
        <f t="shared" si="92"/>
        <v>1.0879770981910977</v>
      </c>
      <c r="GK36" s="319">
        <f t="shared" si="92"/>
        <v>1.1057864493311549</v>
      </c>
      <c r="GL36" s="319">
        <f t="shared" si="92"/>
        <v>1.1235425449341718</v>
      </c>
      <c r="GM36" s="319">
        <f t="shared" si="92"/>
        <v>1.1412462564920272</v>
      </c>
      <c r="GN36" s="319">
        <f t="shared" si="92"/>
        <v>1.1588984698715352</v>
      </c>
      <c r="GR36" s="348"/>
      <c r="GS36" s="368">
        <v>16000</v>
      </c>
      <c r="GT36" s="366">
        <f t="shared" si="24"/>
        <v>62.403451474166189</v>
      </c>
      <c r="GU36" s="366">
        <f t="shared" si="24"/>
        <v>124.80690294833238</v>
      </c>
      <c r="GV36" s="366">
        <f t="shared" si="24"/>
        <v>187.21035442249854</v>
      </c>
      <c r="GW36" s="366">
        <f t="shared" si="24"/>
        <v>249.61380589666476</v>
      </c>
      <c r="GX36" s="366">
        <f t="shared" si="24"/>
        <v>312.01725737083092</v>
      </c>
      <c r="GY36" s="366">
        <f t="shared" si="24"/>
        <v>374.42070884499708</v>
      </c>
      <c r="GZ36" s="366">
        <f t="shared" si="24"/>
        <v>436.82416031916324</v>
      </c>
      <c r="HA36" s="366">
        <f t="shared" si="24"/>
        <v>499.22761179332952</v>
      </c>
      <c r="HB36" s="366">
        <f t="shared" si="24"/>
        <v>561.63106326749562</v>
      </c>
      <c r="HC36" s="366">
        <f t="shared" si="24"/>
        <v>624.03451474166184</v>
      </c>
      <c r="HE36" s="348"/>
      <c r="HF36" s="368">
        <v>16000</v>
      </c>
      <c r="HG36" s="318">
        <f t="shared" si="25"/>
        <v>0.78036054970032842</v>
      </c>
      <c r="HH36" s="318">
        <f t="shared" si="25"/>
        <v>0.78036054970032842</v>
      </c>
      <c r="HI36" s="318">
        <f t="shared" si="25"/>
        <v>0.78036054970032842</v>
      </c>
      <c r="HJ36" s="318">
        <f t="shared" si="25"/>
        <v>0.78036054970032842</v>
      </c>
      <c r="HK36" s="318">
        <f t="shared" si="25"/>
        <v>0.78036054970032842</v>
      </c>
      <c r="HL36" s="318">
        <f t="shared" si="25"/>
        <v>0.78036054970032842</v>
      </c>
      <c r="HM36" s="318">
        <f t="shared" si="25"/>
        <v>0.78036054970032842</v>
      </c>
      <c r="HN36" s="318">
        <f t="shared" si="25"/>
        <v>0.78036054970032842</v>
      </c>
      <c r="HO36" s="318">
        <f t="shared" si="25"/>
        <v>0.78036054970032842</v>
      </c>
      <c r="HP36" s="318">
        <f t="shared" si="25"/>
        <v>0.78036054970032842</v>
      </c>
      <c r="HR36" s="348"/>
      <c r="HS36" s="368">
        <v>16000</v>
      </c>
      <c r="HT36" s="366">
        <f t="shared" si="26"/>
        <v>48.697191695578098</v>
      </c>
      <c r="HU36" s="366">
        <f t="shared" si="6"/>
        <v>97.394383391156197</v>
      </c>
      <c r="HV36" s="366">
        <f t="shared" si="6"/>
        <v>146.09157508673428</v>
      </c>
      <c r="HW36" s="366">
        <f t="shared" si="6"/>
        <v>194.78876678231239</v>
      </c>
      <c r="HX36" s="366">
        <f t="shared" si="6"/>
        <v>243.48595847789048</v>
      </c>
      <c r="HY36" s="366">
        <f t="shared" si="6"/>
        <v>292.18315017346856</v>
      </c>
      <c r="HZ36" s="366">
        <f t="shared" si="6"/>
        <v>340.88034186904662</v>
      </c>
      <c r="IA36" s="366">
        <f t="shared" si="6"/>
        <v>389.57753356462479</v>
      </c>
      <c r="IB36" s="366">
        <f t="shared" si="6"/>
        <v>438.27472526020279</v>
      </c>
      <c r="IC36" s="366">
        <f t="shared" si="6"/>
        <v>486.97191695578096</v>
      </c>
      <c r="IL36" s="348"/>
      <c r="IM36" s="368">
        <v>16000</v>
      </c>
      <c r="IN36" s="366">
        <f t="shared" si="7"/>
        <v>385.36862608083015</v>
      </c>
      <c r="IO36" s="366">
        <f t="shared" si="8"/>
        <v>1553.064430369606</v>
      </c>
      <c r="IP36" s="366">
        <f t="shared" si="9"/>
        <v>3538.2043656441078</v>
      </c>
      <c r="IQ36" s="366">
        <f t="shared" si="10"/>
        <v>6400.4787500992352</v>
      </c>
      <c r="IR36" s="366">
        <f t="shared" si="11"/>
        <v>10225.911129539039</v>
      </c>
      <c r="IS36" s="366">
        <f t="shared" si="12"/>
        <v>15129.355318082684</v>
      </c>
      <c r="IT36" s="366">
        <f t="shared" si="13"/>
        <v>21257.762170036203</v>
      </c>
      <c r="IU36" s="366">
        <f t="shared" si="14"/>
        <v>28794.25701035195</v>
      </c>
      <c r="IV36" s="366">
        <f t="shared" si="15"/>
        <v>37963.076407402303</v>
      </c>
      <c r="IW36" s="366">
        <f t="shared" si="16"/>
        <v>49035.420045864819</v>
      </c>
      <c r="IY36" s="348"/>
      <c r="IZ36" s="368">
        <v>16000</v>
      </c>
      <c r="JA36" s="366">
        <f t="shared" si="17"/>
        <v>48.725032129450788</v>
      </c>
      <c r="JB36" s="366">
        <f t="shared" si="17"/>
        <v>97.616135986222147</v>
      </c>
      <c r="JC36" s="366">
        <f t="shared" si="17"/>
        <v>146.83455220387191</v>
      </c>
      <c r="JD36" s="366">
        <f t="shared" si="17"/>
        <v>196.53196787207742</v>
      </c>
      <c r="JE36" s="366">
        <f t="shared" si="17"/>
        <v>246.84603310681726</v>
      </c>
      <c r="JF36" s="366">
        <f t="shared" si="17"/>
        <v>297.89628325967749</v>
      </c>
      <c r="JG36" s="366">
        <f t="shared" si="17"/>
        <v>349.78067086304191</v>
      </c>
      <c r="JH36" s="366">
        <f t="shared" si="17"/>
        <v>402.57293337321886</v>
      </c>
      <c r="JI36" s="366">
        <f t="shared" si="17"/>
        <v>456.32101307893646</v>
      </c>
      <c r="JJ36" s="366">
        <f t="shared" si="17"/>
        <v>511.04669371235678</v>
      </c>
      <c r="JL36" s="348"/>
      <c r="JM36" s="368">
        <v>16000</v>
      </c>
      <c r="JN36" s="297">
        <f t="shared" si="18"/>
        <v>2.7840433872690085E-2</v>
      </c>
      <c r="JO36" s="297">
        <f t="shared" si="18"/>
        <v>0.22175259506595069</v>
      </c>
      <c r="JP36" s="297">
        <f t="shared" si="18"/>
        <v>0.74297711713762737</v>
      </c>
      <c r="JQ36" s="297">
        <f t="shared" si="18"/>
        <v>1.743201089765023</v>
      </c>
      <c r="JR36" s="297">
        <f t="shared" si="18"/>
        <v>3.3600746289267818</v>
      </c>
      <c r="JS36" s="297">
        <f t="shared" si="18"/>
        <v>5.7131330862089271</v>
      </c>
      <c r="JT36" s="297">
        <f t="shared" si="18"/>
        <v>8.9003289939952879</v>
      </c>
      <c r="JU36" s="297">
        <f t="shared" si="18"/>
        <v>12.995399808594073</v>
      </c>
      <c r="JV36" s="297">
        <f t="shared" si="18"/>
        <v>18.046287818733674</v>
      </c>
      <c r="JW36" s="297">
        <f t="shared" si="18"/>
        <v>24.074776756575829</v>
      </c>
    </row>
    <row r="37" spans="3:283">
      <c r="AZ37" s="369">
        <v>15000</v>
      </c>
      <c r="BA37" s="297">
        <f t="shared" si="36"/>
        <v>17.922158152590043</v>
      </c>
      <c r="BB37" s="366">
        <f t="shared" si="27"/>
        <v>469.7832871602227</v>
      </c>
      <c r="BC37" s="366">
        <f t="shared" si="28"/>
        <v>40516.346221848748</v>
      </c>
      <c r="BD37" s="366">
        <f t="shared" si="29"/>
        <v>569.6362459316183</v>
      </c>
      <c r="BE37" s="366">
        <f t="shared" si="30"/>
        <v>451.86112900763266</v>
      </c>
      <c r="BF37" s="319">
        <v>0.56434203460392918</v>
      </c>
      <c r="BG37" s="319">
        <f t="shared" si="31"/>
        <v>0.90932079586598935</v>
      </c>
      <c r="BN37" s="65"/>
      <c r="BO37" s="291">
        <v>17000</v>
      </c>
      <c r="BP37" s="297">
        <f t="shared" ref="BP37:BX37" si="93">(EE37*$T136*SQRT($W136)-BP$19)*-1</f>
        <v>2.8229963375636657E-4</v>
      </c>
      <c r="BQ37" s="297">
        <f t="shared" si="93"/>
        <v>2.1436598017388064E-3</v>
      </c>
      <c r="BR37" s="297">
        <f t="shared" si="93"/>
        <v>7.158736728378301E-3</v>
      </c>
      <c r="BS37" s="300">
        <f t="shared" si="93"/>
        <v>1.6893407207184907E-2</v>
      </c>
      <c r="BT37" s="312">
        <f t="shared" si="93"/>
        <v>3.2900451364994865E-2</v>
      </c>
      <c r="BU37" s="307">
        <f t="shared" si="93"/>
        <v>5.6715321352534431E-2</v>
      </c>
      <c r="BV37" s="297">
        <f t="shared" si="93"/>
        <v>8.9852023078222487E-2</v>
      </c>
      <c r="BW37" s="297">
        <f t="shared" si="93"/>
        <v>0.13379913646150499</v>
      </c>
      <c r="BX37" s="300">
        <f t="shared" si="93"/>
        <v>0.19001599826898996</v>
      </c>
      <c r="BY37" s="65"/>
      <c r="BZ37" s="291">
        <v>17000</v>
      </c>
      <c r="CA37" s="417">
        <f t="shared" ref="CA37:DY37" si="94">(EP37*$T136*SQRT($W136)-CA$19)*-1</f>
        <v>0.25992906948894756</v>
      </c>
      <c r="CB37" s="418">
        <f t="shared" si="94"/>
        <v>0.34492850715952272</v>
      </c>
      <c r="CC37" s="418">
        <f t="shared" si="94"/>
        <v>0.44636495813659849</v>
      </c>
      <c r="CD37" s="418">
        <f t="shared" si="94"/>
        <v>0.56554658989233531</v>
      </c>
      <c r="CE37" s="419">
        <f t="shared" si="94"/>
        <v>0.70373637082298046</v>
      </c>
      <c r="CF37" s="420">
        <f t="shared" si="94"/>
        <v>0.86214960991372891</v>
      </c>
      <c r="CG37" s="421">
        <f t="shared" si="94"/>
        <v>1.0419517629644588</v>
      </c>
      <c r="CH37" s="418">
        <f t="shared" si="94"/>
        <v>1.2442565100106151</v>
      </c>
      <c r="CI37" s="418">
        <f t="shared" si="94"/>
        <v>1.4701241059860308</v>
      </c>
      <c r="CJ37" s="419">
        <f t="shared" si="94"/>
        <v>1.7205600042593403</v>
      </c>
      <c r="CK37" s="417">
        <f t="shared" si="94"/>
        <v>1.9965137503449171</v>
      </c>
      <c r="CL37" s="418">
        <f t="shared" si="94"/>
        <v>2.2988781409800936</v>
      </c>
      <c r="CM37" s="418">
        <f t="shared" si="94"/>
        <v>2.6284886417348616</v>
      </c>
      <c r="CN37" s="418">
        <f t="shared" si="94"/>
        <v>2.9861230545923547</v>
      </c>
      <c r="CO37" s="419">
        <f t="shared" si="94"/>
        <v>3.3725014253374184</v>
      </c>
      <c r="CP37" s="420">
        <f t="shared" si="94"/>
        <v>3.7882861792570282</v>
      </c>
      <c r="CQ37" s="421">
        <f t="shared" si="94"/>
        <v>4.2340824724963682</v>
      </c>
      <c r="CR37" s="418">
        <f t="shared" si="94"/>
        <v>4.7104387455333381</v>
      </c>
      <c r="CS37" s="418">
        <f t="shared" si="94"/>
        <v>5.2178474644593962</v>
      </c>
      <c r="CT37" s="419">
        <f t="shared" si="94"/>
        <v>5.756746035323431</v>
      </c>
      <c r="CU37" s="417">
        <f t="shared" si="94"/>
        <v>6.327517876402851</v>
      </c>
      <c r="CV37" s="418">
        <f t="shared" si="94"/>
        <v>6.9304936331937483</v>
      </c>
      <c r="CW37" s="418">
        <f t="shared" si="94"/>
        <v>7.5659525208964737</v>
      </c>
      <c r="CX37" s="418">
        <f t="shared" si="94"/>
        <v>8.2341237793614255</v>
      </c>
      <c r="CY37" s="419">
        <f t="shared" si="94"/>
        <v>8.9351882257859643</v>
      </c>
      <c r="CZ37" s="420">
        <f t="shared" si="94"/>
        <v>9.6692798908402438</v>
      </c>
      <c r="DA37" s="421">
        <f t="shared" si="94"/>
        <v>10.436487724468918</v>
      </c>
      <c r="DB37" s="418">
        <f t="shared" si="94"/>
        <v>11.236857358176565</v>
      </c>
      <c r="DC37" s="418">
        <f t="shared" si="94"/>
        <v>12.070392911311387</v>
      </c>
      <c r="DD37" s="419">
        <f t="shared" si="94"/>
        <v>12.937058829568798</v>
      </c>
      <c r="DE37" s="422">
        <f t="shared" si="94"/>
        <v>13.83678174469793</v>
      </c>
      <c r="DF37" s="418">
        <f t="shared" si="94"/>
        <v>14.769452345191951</v>
      </c>
      <c r="DG37" s="418">
        <f t="shared" si="94"/>
        <v>15.734927248525764</v>
      </c>
      <c r="DH37" s="418">
        <f t="shared" si="94"/>
        <v>16.73303086632319</v>
      </c>
      <c r="DI37" s="419">
        <f t="shared" si="94"/>
        <v>17.763557254622583</v>
      </c>
      <c r="DJ37" s="420">
        <f t="shared" si="94"/>
        <v>18.826271942191283</v>
      </c>
      <c r="DK37" s="421">
        <f t="shared" si="94"/>
        <v>19.920913730603047</v>
      </c>
      <c r="DL37" s="418">
        <f t="shared" si="94"/>
        <v>21.047196460521718</v>
      </c>
      <c r="DM37" s="418">
        <f t="shared" si="94"/>
        <v>22.204810739339223</v>
      </c>
      <c r="DN37" s="419">
        <f t="shared" si="94"/>
        <v>23.393425625978296</v>
      </c>
      <c r="DO37" s="422">
        <f t="shared" si="94"/>
        <v>24.612690269309439</v>
      </c>
      <c r="DP37" s="418">
        <f t="shared" si="94"/>
        <v>25.862235497208189</v>
      </c>
      <c r="DQ37" s="418">
        <f t="shared" si="94"/>
        <v>27.141675353835581</v>
      </c>
      <c r="DR37" s="418">
        <f t="shared" si="94"/>
        <v>28.450608583236203</v>
      </c>
      <c r="DS37" s="419">
        <f t="shared" si="94"/>
        <v>29.788620057808998</v>
      </c>
      <c r="DT37" s="420">
        <f t="shared" si="94"/>
        <v>31.155282150634889</v>
      </c>
      <c r="DU37" s="421">
        <f t="shared" si="94"/>
        <v>32.55015605104245</v>
      </c>
      <c r="DV37" s="418">
        <f t="shared" si="94"/>
        <v>33.97279302312279</v>
      </c>
      <c r="DW37" s="418">
        <f t="shared" si="94"/>
        <v>35.422735607249365</v>
      </c>
      <c r="DX37" s="418">
        <f t="shared" si="94"/>
        <v>36.899518764904201</v>
      </c>
      <c r="DY37" s="418">
        <f t="shared" si="94"/>
        <v>38.402670967382619</v>
      </c>
      <c r="EC37" s="65"/>
      <c r="ED37" s="291">
        <v>17000</v>
      </c>
      <c r="EE37" s="319">
        <f t="shared" ref="EE37:EM37" si="95">SQRT(5*((((1/$BF39)*(((1+0.2*(EE$19/661.48)^2)^3.5)-1))+1)^(1/3.5)-1))</f>
        <v>2.0957289732651124E-2</v>
      </c>
      <c r="EF37" s="319">
        <f t="shared" si="95"/>
        <v>4.1911270088966557E-2</v>
      </c>
      <c r="EG37" s="319">
        <f t="shared" si="95"/>
        <v>6.2858640923110831E-2</v>
      </c>
      <c r="EH37" s="320">
        <f t="shared" si="95"/>
        <v>8.3796120489075657E-2</v>
      </c>
      <c r="EI37" s="321">
        <f t="shared" si="95"/>
        <v>0.10472045448869141</v>
      </c>
      <c r="EJ37" s="322">
        <f t="shared" si="95"/>
        <v>0.12562842493955517</v>
      </c>
      <c r="EK37" s="319">
        <f t="shared" si="95"/>
        <v>0.14651685880604437</v>
      </c>
      <c r="EL37" s="319">
        <f t="shared" si="95"/>
        <v>0.16738263634002234</v>
      </c>
      <c r="EM37" s="320">
        <f t="shared" si="95"/>
        <v>0.18822269908080541</v>
      </c>
      <c r="EN37" s="65"/>
      <c r="EO37" s="291">
        <v>17000</v>
      </c>
      <c r="EP37" s="323">
        <f t="shared" ref="EP37:GN37" si="96">SQRT(5*((((1/$BF39)*(((1+0.2*(EP$19/661.48)^2)^3.5)-1))+1)^(1/3.5)-1))</f>
        <v>0.209034057468376</v>
      </c>
      <c r="EQ37" s="319">
        <f t="shared" si="96"/>
        <v>0.22981379802810464</v>
      </c>
      <c r="ER37" s="319">
        <f t="shared" si="96"/>
        <v>0.25055909009033306</v>
      </c>
      <c r="ES37" s="319">
        <f t="shared" si="96"/>
        <v>0.27126719201319149</v>
      </c>
      <c r="ET37" s="320">
        <f t="shared" si="96"/>
        <v>0.29193545688249745</v>
      </c>
      <c r="EU37" s="321">
        <f t="shared" si="96"/>
        <v>0.31256133766809641</v>
      </c>
      <c r="EV37" s="322">
        <f t="shared" si="96"/>
        <v>0.3331423918215487</v>
      </c>
      <c r="EW37" s="319">
        <f t="shared" si="96"/>
        <v>0.35367628530544715</v>
      </c>
      <c r="EX37" s="319">
        <f t="shared" si="96"/>
        <v>0.3741607960500789</v>
      </c>
      <c r="EY37" s="320">
        <f t="shared" si="96"/>
        <v>0.39459381683820155</v>
      </c>
      <c r="EZ37" s="323">
        <f t="shared" si="96"/>
        <v>0.41497335762359006</v>
      </c>
      <c r="FA37" s="319">
        <f t="shared" si="96"/>
        <v>0.43529754729343345</v>
      </c>
      <c r="FB37" s="319">
        <f t="shared" si="96"/>
        <v>0.45556463488890092</v>
      </c>
      <c r="FC37" s="319">
        <f t="shared" si="96"/>
        <v>0.47577299030182307</v>
      </c>
      <c r="FD37" s="320">
        <f t="shared" si="96"/>
        <v>0.49592110446878579</v>
      </c>
      <c r="FE37" s="321">
        <f t="shared" si="96"/>
        <v>0.51600758908673083</v>
      </c>
      <c r="FF37" s="322">
        <f t="shared" si="96"/>
        <v>0.53603117587658777</v>
      </c>
      <c r="FG37" s="319">
        <f t="shared" si="96"/>
        <v>0.55599071542330913</v>
      </c>
      <c r="FH37" s="319">
        <f t="shared" si="96"/>
        <v>0.57588517562230235</v>
      </c>
      <c r="FI37" s="320">
        <f t="shared" si="96"/>
        <v>0.59571363976315905</v>
      </c>
      <c r="FJ37" s="323">
        <f t="shared" si="96"/>
        <v>0.61547530428240182</v>
      </c>
      <c r="FK37" s="319">
        <f t="shared" si="96"/>
        <v>0.63516947621712228</v>
      </c>
      <c r="FL37" s="319">
        <f t="shared" si="96"/>
        <v>0.65479557039141567</v>
      </c>
      <c r="FM37" s="319">
        <f t="shared" si="96"/>
        <v>0.67435310636712309</v>
      </c>
      <c r="FN37" s="320">
        <f t="shared" si="96"/>
        <v>0.69384170518970734</v>
      </c>
      <c r="FO37" s="321">
        <f t="shared" si="96"/>
        <v>0.71326108595927962</v>
      </c>
      <c r="FP37" s="322">
        <f t="shared" si="96"/>
        <v>0.73261106225560124</v>
      </c>
      <c r="FQ37" s="319">
        <f t="shared" si="96"/>
        <v>0.75189153844470646</v>
      </c>
      <c r="FR37" s="319">
        <f t="shared" si="96"/>
        <v>0.77110250589331386</v>
      </c>
      <c r="FS37" s="319">
        <f t="shared" si="96"/>
        <v>0.79024403911571328</v>
      </c>
      <c r="FT37" s="319">
        <f t="shared" si="96"/>
        <v>0.80931629187621468</v>
      </c>
      <c r="FU37" s="319">
        <f t="shared" si="96"/>
        <v>0.82831949326857723</v>
      </c>
      <c r="FV37" s="319">
        <f t="shared" si="96"/>
        <v>0.84725394379219621</v>
      </c>
      <c r="FW37" s="319">
        <f t="shared" si="96"/>
        <v>0.86612001144310735</v>
      </c>
      <c r="FX37" s="319">
        <f t="shared" si="96"/>
        <v>0.88491812783622259</v>
      </c>
      <c r="FY37" s="319">
        <f t="shared" si="96"/>
        <v>0.90364878437356955</v>
      </c>
      <c r="FZ37" s="319">
        <f t="shared" si="96"/>
        <v>0.92231252847171175</v>
      </c>
      <c r="GA37" s="319">
        <f t="shared" si="96"/>
        <v>0.94090995985999115</v>
      </c>
      <c r="GB37" s="319">
        <f t="shared" si="96"/>
        <v>0.95944172695976548</v>
      </c>
      <c r="GC37" s="319">
        <f t="shared" si="96"/>
        <v>0.97790852335341871</v>
      </c>
      <c r="GD37" s="319">
        <f t="shared" si="96"/>
        <v>0.99631108435058602</v>
      </c>
      <c r="GE37" s="319">
        <f t="shared" si="96"/>
        <v>1.0146501836578263</v>
      </c>
      <c r="GF37" s="319">
        <f t="shared" si="96"/>
        <v>1.0329266301568087</v>
      </c>
      <c r="GG37" s="319">
        <f t="shared" si="96"/>
        <v>1.0511412647950042</v>
      </c>
      <c r="GH37" s="319">
        <f t="shared" si="96"/>
        <v>1.0692949575919146</v>
      </c>
      <c r="GI37" s="319">
        <f t="shared" si="96"/>
        <v>1.0873886047629644</v>
      </c>
      <c r="GJ37" s="319">
        <f t="shared" si="96"/>
        <v>1.105423125962353</v>
      </c>
      <c r="GK37" s="319">
        <f t="shared" si="96"/>
        <v>1.1233994616454752</v>
      </c>
      <c r="GL37" s="319">
        <f t="shared" si="96"/>
        <v>1.1413185705507896</v>
      </c>
      <c r="GM37" s="319">
        <f t="shared" si="96"/>
        <v>1.1591814273005052</v>
      </c>
      <c r="GN37" s="319">
        <f t="shared" si="96"/>
        <v>1.1769890201188882</v>
      </c>
      <c r="GR37" s="348"/>
      <c r="GS37" s="369">
        <v>17000</v>
      </c>
      <c r="GT37" s="366">
        <f t="shared" ref="GT37:HC52" si="97">GT$19*VLOOKUP($GS37,$K$119:$X$185,10)</f>
        <v>62.161936480499357</v>
      </c>
      <c r="GU37" s="366">
        <f t="shared" si="97"/>
        <v>124.32387296099871</v>
      </c>
      <c r="GV37" s="366">
        <f t="shared" si="97"/>
        <v>186.48580944149805</v>
      </c>
      <c r="GW37" s="366">
        <f t="shared" si="97"/>
        <v>248.64774592199743</v>
      </c>
      <c r="GX37" s="366">
        <f t="shared" si="97"/>
        <v>310.80968240249678</v>
      </c>
      <c r="GY37" s="366">
        <f t="shared" si="97"/>
        <v>372.9716188829961</v>
      </c>
      <c r="GZ37" s="366">
        <f t="shared" si="97"/>
        <v>435.13355536349547</v>
      </c>
      <c r="HA37" s="366">
        <f t="shared" si="97"/>
        <v>497.29549184399485</v>
      </c>
      <c r="HB37" s="366">
        <f t="shared" si="97"/>
        <v>559.45742832449423</v>
      </c>
      <c r="HC37" s="366">
        <f t="shared" si="97"/>
        <v>621.61936480499355</v>
      </c>
      <c r="HE37" s="348"/>
      <c r="HF37" s="369">
        <v>17000</v>
      </c>
      <c r="HG37" s="318">
        <f t="shared" ref="HG37:HP52" si="98">SQRT(VLOOKUP($HF37,$K$119:$X$185,13))</f>
        <v>0.76758784153479009</v>
      </c>
      <c r="HH37" s="318">
        <f t="shared" si="98"/>
        <v>0.76758784153479009</v>
      </c>
      <c r="HI37" s="318">
        <f t="shared" si="98"/>
        <v>0.76758784153479009</v>
      </c>
      <c r="HJ37" s="318">
        <f t="shared" si="98"/>
        <v>0.76758784153479009</v>
      </c>
      <c r="HK37" s="318">
        <f t="shared" si="98"/>
        <v>0.76758784153479009</v>
      </c>
      <c r="HL37" s="318">
        <f t="shared" si="98"/>
        <v>0.76758784153479009</v>
      </c>
      <c r="HM37" s="318">
        <f t="shared" si="98"/>
        <v>0.76758784153479009</v>
      </c>
      <c r="HN37" s="318">
        <f t="shared" si="98"/>
        <v>0.76758784153479009</v>
      </c>
      <c r="HO37" s="318">
        <f t="shared" si="98"/>
        <v>0.76758784153479009</v>
      </c>
      <c r="HP37" s="318">
        <f t="shared" si="98"/>
        <v>0.76758784153479009</v>
      </c>
      <c r="HR37" s="348"/>
      <c r="HS37" s="369">
        <v>17000</v>
      </c>
      <c r="HT37" s="366">
        <f t="shared" si="26"/>
        <v>47.714746648689228</v>
      </c>
      <c r="HU37" s="366">
        <f t="shared" si="6"/>
        <v>95.429493297378457</v>
      </c>
      <c r="HV37" s="366">
        <f t="shared" si="6"/>
        <v>143.14423994606767</v>
      </c>
      <c r="HW37" s="366">
        <f t="shared" si="6"/>
        <v>190.85898659475691</v>
      </c>
      <c r="HX37" s="366">
        <f t="shared" si="6"/>
        <v>238.57373324344613</v>
      </c>
      <c r="HY37" s="366">
        <f t="shared" si="6"/>
        <v>286.28847989213534</v>
      </c>
      <c r="HZ37" s="366">
        <f t="shared" si="6"/>
        <v>334.00322654082458</v>
      </c>
      <c r="IA37" s="366">
        <f t="shared" si="6"/>
        <v>381.71797318951383</v>
      </c>
      <c r="IB37" s="366">
        <f t="shared" si="6"/>
        <v>429.43271983820307</v>
      </c>
      <c r="IC37" s="366">
        <f t="shared" si="6"/>
        <v>477.14746648689226</v>
      </c>
      <c r="IL37" s="348"/>
      <c r="IM37" s="369">
        <v>17000</v>
      </c>
      <c r="IN37" s="366">
        <f t="shared" si="7"/>
        <v>369.97618134536259</v>
      </c>
      <c r="IO37" s="366">
        <f t="shared" si="8"/>
        <v>1491.031725065593</v>
      </c>
      <c r="IP37" s="366">
        <f t="shared" si="9"/>
        <v>3396.8809379566042</v>
      </c>
      <c r="IQ37" s="366">
        <f t="shared" si="10"/>
        <v>6144.8299796132524</v>
      </c>
      <c r="IR37" s="366">
        <f t="shared" si="11"/>
        <v>9817.4664319724634</v>
      </c>
      <c r="IS37" s="366">
        <f t="shared" si="12"/>
        <v>14525.05660288838</v>
      </c>
      <c r="IT37" s="366">
        <f t="shared" si="13"/>
        <v>20408.68181616909</v>
      </c>
      <c r="IU37" s="366">
        <f t="shared" si="14"/>
        <v>27644.152980768264</v>
      </c>
      <c r="IV37" s="366">
        <f t="shared" si="15"/>
        <v>36446.750178326489</v>
      </c>
      <c r="IW37" s="366">
        <f t="shared" si="16"/>
        <v>47076.840799774094</v>
      </c>
      <c r="IY37" s="348"/>
      <c r="IZ37" s="369">
        <v>17000</v>
      </c>
      <c r="JA37" s="366">
        <f t="shared" si="17"/>
        <v>47.743316751961039</v>
      </c>
      <c r="JB37" s="366">
        <f t="shared" si="17"/>
        <v>95.65710735466034</v>
      </c>
      <c r="JC37" s="366">
        <f t="shared" si="17"/>
        <v>143.90712944345725</v>
      </c>
      <c r="JD37" s="366">
        <f t="shared" si="17"/>
        <v>192.64979109291076</v>
      </c>
      <c r="JE37" s="366">
        <f t="shared" si="17"/>
        <v>242.027707372094</v>
      </c>
      <c r="JF37" s="366">
        <f t="shared" si="17"/>
        <v>292.16559525495865</v>
      </c>
      <c r="JG37" s="366">
        <f t="shared" si="17"/>
        <v>343.16670110411843</v>
      </c>
      <c r="JH37" s="366">
        <f t="shared" si="17"/>
        <v>395.10998817600046</v>
      </c>
      <c r="JI37" s="366">
        <f t="shared" si="17"/>
        <v>448.04831504905968</v>
      </c>
      <c r="JJ37" s="366">
        <f t="shared" si="17"/>
        <v>502.00779682270041</v>
      </c>
      <c r="JL37" s="348"/>
      <c r="JM37" s="369">
        <v>17000</v>
      </c>
      <c r="JN37" s="297">
        <f t="shared" si="18"/>
        <v>2.8570103271810865E-2</v>
      </c>
      <c r="JO37" s="297">
        <f t="shared" si="18"/>
        <v>0.22761405728188322</v>
      </c>
      <c r="JP37" s="297">
        <f t="shared" si="18"/>
        <v>0.76288949738957967</v>
      </c>
      <c r="JQ37" s="297">
        <f t="shared" si="18"/>
        <v>1.7908044981538467</v>
      </c>
      <c r="JR37" s="297">
        <f t="shared" si="18"/>
        <v>3.4539741286478716</v>
      </c>
      <c r="JS37" s="297">
        <f t="shared" si="18"/>
        <v>5.8771153628233037</v>
      </c>
      <c r="JT37" s="297">
        <f t="shared" si="18"/>
        <v>9.1634745632938461</v>
      </c>
      <c r="JU37" s="297">
        <f t="shared" si="18"/>
        <v>13.392014986486629</v>
      </c>
      <c r="JV37" s="297">
        <f t="shared" si="18"/>
        <v>18.615595210856611</v>
      </c>
      <c r="JW37" s="297">
        <f t="shared" si="18"/>
        <v>24.860330335808158</v>
      </c>
    </row>
    <row r="38" spans="3:283">
      <c r="AZ38" s="368">
        <v>16000</v>
      </c>
      <c r="BA38" s="297">
        <f t="shared" si="36"/>
        <v>18.566840534286882</v>
      </c>
      <c r="BB38" s="366">
        <f t="shared" si="27"/>
        <v>461.38131298108158</v>
      </c>
      <c r="BC38" s="366">
        <f t="shared" si="28"/>
        <v>38910.240960358715</v>
      </c>
      <c r="BD38" s="366">
        <f t="shared" si="29"/>
        <v>567.44856286859044</v>
      </c>
      <c r="BE38" s="366">
        <f t="shared" si="30"/>
        <v>442.8144724467947</v>
      </c>
      <c r="BF38" s="319">
        <v>0.54197099684809669</v>
      </c>
      <c r="BG38" s="319">
        <f t="shared" si="31"/>
        <v>0.90932080267274551</v>
      </c>
      <c r="BN38" s="65"/>
      <c r="BO38" s="291">
        <v>18000</v>
      </c>
      <c r="BP38" s="297">
        <f t="shared" ref="BP38:BX38" si="99">(EE38*$T137*SQRT($W137)-BP$19)*-1</f>
        <v>3.0531897580665657E-4</v>
      </c>
      <c r="BQ38" s="297">
        <f t="shared" si="99"/>
        <v>2.3276947445083351E-3</v>
      </c>
      <c r="BR38" s="297">
        <f t="shared" si="99"/>
        <v>7.7791821626220781E-3</v>
      </c>
      <c r="BS38" s="300">
        <f t="shared" si="99"/>
        <v>1.8361867021305045E-2</v>
      </c>
      <c r="BT38" s="312">
        <f t="shared" si="99"/>
        <v>3.5762968079161794E-2</v>
      </c>
      <c r="BU38" s="307">
        <f t="shared" si="99"/>
        <v>6.1650041611770234E-2</v>
      </c>
      <c r="BV38" s="297">
        <f t="shared" si="99"/>
        <v>9.7666320737232581E-2</v>
      </c>
      <c r="BW38" s="297">
        <f t="shared" si="99"/>
        <v>0.14542621974385384</v>
      </c>
      <c r="BX38" s="300">
        <f t="shared" si="99"/>
        <v>0.20651103182616737</v>
      </c>
      <c r="BY38" s="65"/>
      <c r="BZ38" s="291">
        <v>18000</v>
      </c>
      <c r="CA38" s="417">
        <f t="shared" ref="CA38:DY38" si="100">(EP38*$T137*SQRT($W137)-CA$19)*-1</f>
        <v>0.28246484603114652</v>
      </c>
      <c r="CB38" s="418">
        <f t="shared" si="100"/>
        <v>0.37479070665814618</v>
      </c>
      <c r="CC38" s="418">
        <f t="shared" si="100"/>
        <v>0.48494703534827011</v>
      </c>
      <c r="CD38" s="418">
        <f t="shared" si="100"/>
        <v>0.61434433310967052</v>
      </c>
      <c r="CE38" s="419">
        <f t="shared" si="100"/>
        <v>0.76434217631168622</v>
      </c>
      <c r="CF38" s="420">
        <f t="shared" si="100"/>
        <v>0.93624651745108167</v>
      </c>
      <c r="CG38" s="421">
        <f t="shared" si="100"/>
        <v>1.1313072982505048</v>
      </c>
      <c r="CH38" s="418">
        <f t="shared" si="100"/>
        <v>1.3507163795191275</v>
      </c>
      <c r="CI38" s="418">
        <f t="shared" si="100"/>
        <v>1.595605789082299</v>
      </c>
      <c r="CJ38" s="419">
        <f t="shared" si="100"/>
        <v>1.8670462861974499</v>
      </c>
      <c r="CK38" s="417">
        <f t="shared" si="100"/>
        <v>2.1660462380664569</v>
      </c>
      <c r="CL38" s="418">
        <f t="shared" si="100"/>
        <v>2.4935508016070571</v>
      </c>
      <c r="CM38" s="418">
        <f t="shared" si="100"/>
        <v>2.8504414012308814</v>
      </c>
      <c r="CN38" s="418">
        <f t="shared" si="100"/>
        <v>3.2375354914321122</v>
      </c>
      <c r="CO38" s="419">
        <f t="shared" si="100"/>
        <v>3.6555865911317085</v>
      </c>
      <c r="CP38" s="420">
        <f t="shared" si="100"/>
        <v>4.1052845752574285</v>
      </c>
      <c r="CQ38" s="421">
        <f t="shared" si="100"/>
        <v>4.5872562077740611</v>
      </c>
      <c r="CR38" s="418">
        <f t="shared" si="100"/>
        <v>5.1020658994399355</v>
      </c>
      <c r="CS38" s="418">
        <f t="shared" si="100"/>
        <v>5.6502166728127463</v>
      </c>
      <c r="CT38" s="419">
        <f t="shared" si="100"/>
        <v>6.2321513166131126</v>
      </c>
      <c r="CU38" s="417">
        <f t="shared" si="100"/>
        <v>6.8482537112747082</v>
      </c>
      <c r="CV38" s="418">
        <f t="shared" si="100"/>
        <v>7.4988503075310859</v>
      </c>
      <c r="CW38" s="418">
        <f t="shared" si="100"/>
        <v>8.1842117400297525</v>
      </c>
      <c r="CX38" s="418">
        <f t="shared" si="100"/>
        <v>8.9045545583167609</v>
      </c>
      <c r="CY38" s="419">
        <f t="shared" si="100"/>
        <v>9.6600430580499506</v>
      </c>
      <c r="CZ38" s="420">
        <f t="shared" si="100"/>
        <v>10.450791195875127</v>
      </c>
      <c r="DA38" s="421">
        <f t="shared" si="100"/>
        <v>11.276864572182546</v>
      </c>
      <c r="DB38" s="418">
        <f t="shared" si="100"/>
        <v>12.138282466724149</v>
      </c>
      <c r="DC38" s="418">
        <f t="shared" si="100"/>
        <v>13.035019912994869</v>
      </c>
      <c r="DD38" s="419">
        <f t="shared" si="100"/>
        <v>13.967009798186155</v>
      </c>
      <c r="DE38" s="422">
        <f t="shared" si="100"/>
        <v>14.934144976489904</v>
      </c>
      <c r="DF38" s="418">
        <f t="shared" si="100"/>
        <v>15.936280384515896</v>
      </c>
      <c r="DG38" s="418">
        <f t="shared" si="100"/>
        <v>16.973235148552419</v>
      </c>
      <c r="DH38" s="418">
        <f t="shared" si="100"/>
        <v>18.044794674390801</v>
      </c>
      <c r="DI38" s="419">
        <f t="shared" si="100"/>
        <v>19.150712711376286</v>
      </c>
      <c r="DJ38" s="420">
        <f t="shared" si="100"/>
        <v>20.290713383284128</v>
      </c>
      <c r="DK38" s="421">
        <f t="shared" si="100"/>
        <v>21.464493179501346</v>
      </c>
      <c r="DL38" s="418">
        <f t="shared" si="100"/>
        <v>22.671722900859947</v>
      </c>
      <c r="DM38" s="418">
        <f t="shared" si="100"/>
        <v>23.912049555267117</v>
      </c>
      <c r="DN38" s="419">
        <f t="shared" si="100"/>
        <v>25.185098199036304</v>
      </c>
      <c r="DO38" s="422">
        <f t="shared" si="100"/>
        <v>26.490473720544173</v>
      </c>
      <c r="DP38" s="418">
        <f t="shared" si="100"/>
        <v>27.827762563489216</v>
      </c>
      <c r="DQ38" s="418">
        <f t="shared" si="100"/>
        <v>29.196534387628105</v>
      </c>
      <c r="DR38" s="418">
        <f t="shared" si="100"/>
        <v>30.596343665446568</v>
      </c>
      <c r="DS38" s="419">
        <f t="shared" si="100"/>
        <v>32.026731213702647</v>
      </c>
      <c r="DT38" s="420">
        <f t="shared" si="100"/>
        <v>33.48722565924993</v>
      </c>
      <c r="DU38" s="421">
        <f t="shared" si="100"/>
        <v>34.977344838965109</v>
      </c>
      <c r="DV38" s="418">
        <f t="shared" si="100"/>
        <v>36.496597133949308</v>
      </c>
      <c r="DW38" s="418">
        <f t="shared" si="100"/>
        <v>38.044482738525744</v>
      </c>
      <c r="DX38" s="418">
        <f t="shared" si="100"/>
        <v>39.620494864806915</v>
      </c>
      <c r="DY38" s="418">
        <f t="shared" si="100"/>
        <v>41.224120883880687</v>
      </c>
      <c r="EC38" s="65"/>
      <c r="ED38" s="291">
        <v>18000</v>
      </c>
      <c r="EE38" s="319">
        <f t="shared" ref="EE38:EM38" si="101">SQRT(5*((((1/$BF40)*(((1+0.2*(EE$19/661.48)^2)^3.5)-1))+1)^(1/3.5)-1))</f>
        <v>2.1392157873663213E-2</v>
      </c>
      <c r="EF38" s="319">
        <f t="shared" si="101"/>
        <v>4.2780642480175442E-2</v>
      </c>
      <c r="EG38" s="319">
        <f t="shared" si="101"/>
        <v>6.4161791252933684E-2</v>
      </c>
      <c r="EH38" s="320">
        <f t="shared" si="101"/>
        <v>8.5531962951968077E-2</v>
      </c>
      <c r="EI38" s="321">
        <f t="shared" si="101"/>
        <v>0.10688754814207055</v>
      </c>
      <c r="EJ38" s="322">
        <f t="shared" si="101"/>
        <v>0.12822497945161149</v>
      </c>
      <c r="EK38" s="319">
        <f t="shared" si="101"/>
        <v>0.14954074154303235</v>
      </c>
      <c r="EL38" s="319">
        <f t="shared" si="101"/>
        <v>0.17083138073035264</v>
      </c>
      <c r="EM38" s="320">
        <f t="shared" si="101"/>
        <v>0.19209351418292203</v>
      </c>
      <c r="EN38" s="65"/>
      <c r="EO38" s="291">
        <v>18000</v>
      </c>
      <c r="EP38" s="323">
        <f t="shared" ref="EP38:GN38" si="102">SQRT(5*((((1/$BF40)*(((1+0.2*(EP$19/661.48)^2)^3.5)-1))+1)^(1/3.5)-1))</f>
        <v>0.21332383866021976</v>
      </c>
      <c r="EQ38" s="319">
        <f t="shared" si="102"/>
        <v>0.23451913872797839</v>
      </c>
      <c r="ER38" s="319">
        <f t="shared" si="102"/>
        <v>0.25567629441233986</v>
      </c>
      <c r="ES38" s="319">
        <f t="shared" si="102"/>
        <v>0.27679228825515068</v>
      </c>
      <c r="ET38" s="320">
        <f t="shared" si="102"/>
        <v>0.29786421174037486</v>
      </c>
      <c r="EU38" s="321">
        <f t="shared" si="102"/>
        <v>0.31888927106851395</v>
      </c>
      <c r="EV38" s="322">
        <f t="shared" si="102"/>
        <v>0.33986479226285982</v>
      </c>
      <c r="EW38" s="319">
        <f t="shared" si="102"/>
        <v>0.36078822559810531</v>
      </c>
      <c r="EX38" s="319">
        <f t="shared" si="102"/>
        <v>0.38165714934851469</v>
      </c>
      <c r="EY38" s="320">
        <f t="shared" si="102"/>
        <v>0.4024692728590421</v>
      </c>
      <c r="EZ38" s="323">
        <f t="shared" si="102"/>
        <v>0.42322243894878692</v>
      </c>
      <c r="FA38" s="319">
        <f t="shared" si="102"/>
        <v>0.44391462566141493</v>
      </c>
      <c r="FB38" s="319">
        <f t="shared" si="102"/>
        <v>0.46454394738233817</v>
      </c>
      <c r="FC38" s="319">
        <f t="shared" si="102"/>
        <v>0.48510865534660402</v>
      </c>
      <c r="FD38" s="320">
        <f t="shared" si="102"/>
        <v>0.50560713756542375</v>
      </c>
      <c r="FE38" s="321">
        <f t="shared" si="102"/>
        <v>0.52603791820240031</v>
      </c>
      <c r="FF38" s="322">
        <f t="shared" si="102"/>
        <v>0.54639965643322741</v>
      </c>
      <c r="FG38" s="319">
        <f t="shared" si="102"/>
        <v>0.56669114482463512</v>
      </c>
      <c r="FH38" s="319">
        <f t="shared" si="102"/>
        <v>0.58691130726997098</v>
      </c>
      <c r="FI38" s="320">
        <f t="shared" si="102"/>
        <v>0.60705919651969209</v>
      </c>
      <c r="FJ38" s="323">
        <f t="shared" si="102"/>
        <v>0.62713399134564063</v>
      </c>
      <c r="FK38" s="319">
        <f t="shared" si="102"/>
        <v>0.64713499337793101</v>
      </c>
      <c r="FL38" s="319">
        <f t="shared" si="102"/>
        <v>0.66706162365297572</v>
      </c>
      <c r="FM38" s="319">
        <f t="shared" si="102"/>
        <v>0.68691341891042301</v>
      </c>
      <c r="FN38" s="320">
        <f t="shared" si="102"/>
        <v>0.70669002767567657</v>
      </c>
      <c r="FO38" s="321">
        <f t="shared" si="102"/>
        <v>0.72639120616343755</v>
      </c>
      <c r="FP38" s="322">
        <f t="shared" si="102"/>
        <v>0.74601681403603037</v>
      </c>
      <c r="FQ38" s="319">
        <f t="shared" si="102"/>
        <v>0.76556681004864624</v>
      </c>
      <c r="FR38" s="319">
        <f t="shared" si="102"/>
        <v>0.78504124761165772</v>
      </c>
      <c r="FS38" s="319">
        <f t="shared" si="102"/>
        <v>0.80444027029822784</v>
      </c>
      <c r="FT38" s="319">
        <f t="shared" si="102"/>
        <v>0.82376410732335925</v>
      </c>
      <c r="FU38" s="319">
        <f t="shared" si="102"/>
        <v>0.84301306901842155</v>
      </c>
      <c r="FV38" s="319">
        <f t="shared" si="102"/>
        <v>0.86218754232312811</v>
      </c>
      <c r="FW38" s="319">
        <f t="shared" si="102"/>
        <v>0.88128798631481486</v>
      </c>
      <c r="FX38" s="319">
        <f t="shared" si="102"/>
        <v>0.90031492779285405</v>
      </c>
      <c r="FY38" s="319">
        <f t="shared" si="102"/>
        <v>0.91926895693404032</v>
      </c>
      <c r="FZ38" s="319">
        <f t="shared" si="102"/>
        <v>0.93815072303289271</v>
      </c>
      <c r="GA38" s="319">
        <f t="shared" si="102"/>
        <v>0.95696093033897056</v>
      </c>
      <c r="GB38" s="319">
        <f t="shared" si="102"/>
        <v>0.97570033400158807</v>
      </c>
      <c r="GC38" s="319">
        <f t="shared" si="102"/>
        <v>0.99436973613068869</v>
      </c>
      <c r="GD38" s="319">
        <f t="shared" si="102"/>
        <v>1.012969981981102</v>
      </c>
      <c r="GE38" s="319">
        <f t="shared" si="102"/>
        <v>1.0315019562660093</v>
      </c>
      <c r="GF38" s="319">
        <f t="shared" si="102"/>
        <v>1.0499665796041608</v>
      </c>
      <c r="GG38" s="319">
        <f t="shared" si="102"/>
        <v>1.0683648051041497</v>
      </c>
      <c r="GH38" s="319">
        <f t="shared" si="102"/>
        <v>1.0866976150880081</v>
      </c>
      <c r="GI38" s="319">
        <f t="shared" si="102"/>
        <v>1.1049660179554011</v>
      </c>
      <c r="GJ38" s="319">
        <f t="shared" si="102"/>
        <v>1.1231710451887871</v>
      </c>
      <c r="GK38" s="319">
        <f t="shared" si="102"/>
        <v>1.1413137484991869</v>
      </c>
      <c r="GL38" s="319">
        <f t="shared" si="102"/>
        <v>1.1593951971114402</v>
      </c>
      <c r="GM38" s="319">
        <f t="shared" si="102"/>
        <v>1.1774164751872984</v>
      </c>
      <c r="GN38" s="319">
        <f t="shared" si="102"/>
        <v>1.1953786793841066</v>
      </c>
      <c r="GR38" s="348"/>
      <c r="GS38" s="368">
        <v>18000</v>
      </c>
      <c r="GT38" s="366">
        <f t="shared" si="97"/>
        <v>61.919479472316794</v>
      </c>
      <c r="GU38" s="366">
        <f t="shared" si="97"/>
        <v>123.83895894463359</v>
      </c>
      <c r="GV38" s="366">
        <f t="shared" si="97"/>
        <v>185.75843841695036</v>
      </c>
      <c r="GW38" s="366">
        <f t="shared" si="97"/>
        <v>247.67791788926718</v>
      </c>
      <c r="GX38" s="366">
        <f t="shared" si="97"/>
        <v>309.59739736158394</v>
      </c>
      <c r="GY38" s="366">
        <f t="shared" si="97"/>
        <v>371.51687683390071</v>
      </c>
      <c r="GZ38" s="366">
        <f t="shared" si="97"/>
        <v>433.43635630621748</v>
      </c>
      <c r="HA38" s="366">
        <f t="shared" si="97"/>
        <v>495.35583577853436</v>
      </c>
      <c r="HB38" s="366">
        <f t="shared" si="97"/>
        <v>557.27531525085112</v>
      </c>
      <c r="HC38" s="366">
        <f t="shared" si="97"/>
        <v>619.19479472316789</v>
      </c>
      <c r="HE38" s="348"/>
      <c r="HF38" s="368">
        <v>18000</v>
      </c>
      <c r="HG38" s="318">
        <f t="shared" si="98"/>
        <v>0.7549268087101344</v>
      </c>
      <c r="HH38" s="318">
        <f t="shared" si="98"/>
        <v>0.7549268087101344</v>
      </c>
      <c r="HI38" s="318">
        <f t="shared" si="98"/>
        <v>0.7549268087101344</v>
      </c>
      <c r="HJ38" s="318">
        <f t="shared" si="98"/>
        <v>0.7549268087101344</v>
      </c>
      <c r="HK38" s="318">
        <f t="shared" si="98"/>
        <v>0.7549268087101344</v>
      </c>
      <c r="HL38" s="318">
        <f t="shared" si="98"/>
        <v>0.7549268087101344</v>
      </c>
      <c r="HM38" s="318">
        <f t="shared" si="98"/>
        <v>0.7549268087101344</v>
      </c>
      <c r="HN38" s="318">
        <f t="shared" si="98"/>
        <v>0.7549268087101344</v>
      </c>
      <c r="HO38" s="318">
        <f t="shared" si="98"/>
        <v>0.7549268087101344</v>
      </c>
      <c r="HP38" s="318">
        <f t="shared" si="98"/>
        <v>0.7549268087101344</v>
      </c>
      <c r="HR38" s="348"/>
      <c r="HS38" s="368">
        <v>18000</v>
      </c>
      <c r="HT38" s="366">
        <f t="shared" si="26"/>
        <v>46.744675035028791</v>
      </c>
      <c r="HU38" s="366">
        <f t="shared" si="6"/>
        <v>93.489350070057583</v>
      </c>
      <c r="HV38" s="366">
        <f t="shared" si="6"/>
        <v>140.23402510508637</v>
      </c>
      <c r="HW38" s="366">
        <f t="shared" si="6"/>
        <v>186.97870014011517</v>
      </c>
      <c r="HX38" s="366">
        <f t="shared" si="6"/>
        <v>233.72337517514396</v>
      </c>
      <c r="HY38" s="366">
        <f t="shared" si="6"/>
        <v>280.46805021017275</v>
      </c>
      <c r="HZ38" s="366">
        <f t="shared" si="6"/>
        <v>327.21272524520151</v>
      </c>
      <c r="IA38" s="366">
        <f t="shared" si="6"/>
        <v>373.95740028023033</v>
      </c>
      <c r="IB38" s="366">
        <f t="shared" si="6"/>
        <v>420.70207531525915</v>
      </c>
      <c r="IC38" s="366">
        <f t="shared" si="6"/>
        <v>467.44675035028791</v>
      </c>
      <c r="IL38" s="348"/>
      <c r="IM38" s="368">
        <v>18000</v>
      </c>
      <c r="IN38" s="366">
        <f t="shared" si="7"/>
        <v>355.08539611257652</v>
      </c>
      <c r="IO38" s="366">
        <f t="shared" si="8"/>
        <v>1431.0207451357885</v>
      </c>
      <c r="IP38" s="366">
        <f t="shared" si="9"/>
        <v>3260.1634219140251</v>
      </c>
      <c r="IQ38" s="366">
        <f t="shared" si="10"/>
        <v>5897.5131302266909</v>
      </c>
      <c r="IR38" s="366">
        <f t="shared" si="11"/>
        <v>9422.3334706099467</v>
      </c>
      <c r="IS38" s="366">
        <f t="shared" si="12"/>
        <v>13940.45275736198</v>
      </c>
      <c r="IT38" s="366">
        <f t="shared" si="13"/>
        <v>19587.274079314924</v>
      </c>
      <c r="IU38" s="366">
        <f t="shared" si="14"/>
        <v>26531.532315616187</v>
      </c>
      <c r="IV38" s="366">
        <f t="shared" si="15"/>
        <v>34979.84296455689</v>
      </c>
      <c r="IW38" s="366">
        <f t="shared" si="16"/>
        <v>45182.094161657144</v>
      </c>
      <c r="IY38" s="348"/>
      <c r="IZ38" s="368">
        <v>18000</v>
      </c>
      <c r="JA38" s="366">
        <f t="shared" si="17"/>
        <v>46.773888319228647</v>
      </c>
      <c r="JB38" s="366">
        <f t="shared" si="17"/>
        <v>93.722137315283788</v>
      </c>
      <c r="JC38" s="366">
        <f t="shared" si="17"/>
        <v>141.01452474877314</v>
      </c>
      <c r="JD38" s="366">
        <f t="shared" si="17"/>
        <v>188.81172069487505</v>
      </c>
      <c r="JE38" s="366">
        <f t="shared" si="17"/>
        <v>237.26090509296861</v>
      </c>
      <c r="JF38" s="366">
        <f t="shared" si="17"/>
        <v>286.49165737069649</v>
      </c>
      <c r="JG38" s="366">
        <f t="shared" si="17"/>
        <v>336.61230069557666</v>
      </c>
      <c r="JH38" s="366">
        <f t="shared" si="17"/>
        <v>387.70692676629625</v>
      </c>
      <c r="JI38" s="366">
        <f t="shared" si="17"/>
        <v>439.83334306184753</v>
      </c>
      <c r="JJ38" s="366">
        <f t="shared" si="17"/>
        <v>493.02215850037214</v>
      </c>
      <c r="JL38" s="348"/>
      <c r="JM38" s="368">
        <v>18000</v>
      </c>
      <c r="JN38" s="297">
        <f t="shared" si="18"/>
        <v>2.9213284199855138E-2</v>
      </c>
      <c r="JO38" s="297">
        <f t="shared" si="18"/>
        <v>0.23278724522620564</v>
      </c>
      <c r="JP38" s="297">
        <f t="shared" si="18"/>
        <v>0.78049964368676683</v>
      </c>
      <c r="JQ38" s="297">
        <f t="shared" si="18"/>
        <v>1.8330205547598837</v>
      </c>
      <c r="JR38" s="297">
        <f t="shared" si="18"/>
        <v>3.5375299178246564</v>
      </c>
      <c r="JS38" s="297">
        <f t="shared" si="18"/>
        <v>6.0236071605237385</v>
      </c>
      <c r="JT38" s="297">
        <f t="shared" si="18"/>
        <v>9.3995754503751527</v>
      </c>
      <c r="JU38" s="297">
        <f t="shared" si="18"/>
        <v>13.749526486065918</v>
      </c>
      <c r="JV38" s="297">
        <f t="shared" si="18"/>
        <v>19.131267746588378</v>
      </c>
      <c r="JW38" s="297">
        <f t="shared" si="18"/>
        <v>25.575408150084229</v>
      </c>
    </row>
    <row r="39" spans="3:283">
      <c r="C39"/>
      <c r="D39" s="2"/>
      <c r="AZ39" s="369">
        <v>17000</v>
      </c>
      <c r="BA39" s="297">
        <f t="shared" si="36"/>
        <v>19.154405784265236</v>
      </c>
      <c r="BB39" s="366">
        <f t="shared" si="27"/>
        <v>453.0352853482168</v>
      </c>
      <c r="BC39" s="366">
        <f t="shared" si="28"/>
        <v>37356.082959181877</v>
      </c>
      <c r="BD39" s="366">
        <f t="shared" si="29"/>
        <v>565.2524129308872</v>
      </c>
      <c r="BE39" s="366">
        <f t="shared" si="30"/>
        <v>433.88087956395157</v>
      </c>
      <c r="BF39" s="319">
        <v>0.52032351946507582</v>
      </c>
      <c r="BG39" s="319">
        <f t="shared" si="31"/>
        <v>0.90932080932622594</v>
      </c>
      <c r="BN39" s="65"/>
      <c r="BO39" s="291">
        <v>19000</v>
      </c>
      <c r="BP39" s="297">
        <f t="shared" ref="BP39:BX39" si="103">(EE39*$T138*SQRT($W138)-BP$19)*-1</f>
        <v>3.2949623198774702E-4</v>
      </c>
      <c r="BQ39" s="297">
        <f t="shared" si="103"/>
        <v>2.5209795470679808E-3</v>
      </c>
      <c r="BR39" s="297">
        <f t="shared" si="103"/>
        <v>8.4307706751154399E-3</v>
      </c>
      <c r="BS39" s="300">
        <f t="shared" si="103"/>
        <v>1.9903898968813394E-2</v>
      </c>
      <c r="BT39" s="312">
        <f t="shared" si="103"/>
        <v>3.8768559856237061E-2</v>
      </c>
      <c r="BU39" s="307">
        <f t="shared" si="103"/>
        <v>6.6830694267302704E-2</v>
      </c>
      <c r="BV39" s="297">
        <f t="shared" si="103"/>
        <v>0.10586872828221772</v>
      </c>
      <c r="BW39" s="297">
        <f t="shared" si="103"/>
        <v>0.15762850881104384</v>
      </c>
      <c r="BX39" s="300">
        <f t="shared" si="103"/>
        <v>0.22381846867443755</v>
      </c>
      <c r="BY39" s="65"/>
      <c r="BZ39" s="291">
        <v>19000</v>
      </c>
      <c r="CA39" s="417">
        <f t="shared" ref="CA39:DY39" si="104">(EP39*$T138*SQRT($W138)-CA$19)*-1</f>
        <v>0.3061050513420156</v>
      </c>
      <c r="CB39" s="418">
        <f t="shared" si="104"/>
        <v>0.40610842233151345</v>
      </c>
      <c r="CC39" s="418">
        <f t="shared" si="104"/>
        <v>0.5253984905618978</v>
      </c>
      <c r="CD39" s="418">
        <f t="shared" si="104"/>
        <v>0.66549125926215424</v>
      </c>
      <c r="CE39" s="419">
        <f t="shared" si="104"/>
        <v>0.82784552211441564</v>
      </c>
      <c r="CF39" s="420">
        <f t="shared" si="104"/>
        <v>1.0138599162824562</v>
      </c>
      <c r="CG39" s="421">
        <f t="shared" si="104"/>
        <v>1.2248703401176897</v>
      </c>
      <c r="CH39" s="418">
        <f t="shared" si="104"/>
        <v>1.4621477394750286</v>
      </c>
      <c r="CI39" s="418">
        <f t="shared" si="104"/>
        <v>1.726896262837414</v>
      </c>
      <c r="CJ39" s="419">
        <f t="shared" si="104"/>
        <v>2.02025178200185</v>
      </c>
      <c r="CK39" s="417">
        <f t="shared" si="104"/>
        <v>2.3432807717695425</v>
      </c>
      <c r="CL39" s="418">
        <f t="shared" si="104"/>
        <v>2.6969795391580647</v>
      </c>
      <c r="CM39" s="418">
        <f t="shared" si="104"/>
        <v>3.0822737899340211</v>
      </c>
      <c r="CN39" s="418">
        <f t="shared" si="104"/>
        <v>3.5000185179781909</v>
      </c>
      <c r="CO39" s="419">
        <f t="shared" si="104"/>
        <v>3.9509982009487601</v>
      </c>
      <c r="CP39" s="420">
        <f t="shared" si="104"/>
        <v>4.4359272840651727</v>
      </c>
      <c r="CQ39" s="421">
        <f t="shared" si="104"/>
        <v>4.9554509325263894</v>
      </c>
      <c r="CR39" s="418">
        <f t="shared" si="104"/>
        <v>5.5101460320774436</v>
      </c>
      <c r="CS39" s="418">
        <f t="shared" si="104"/>
        <v>6.1005224165474488</v>
      </c>
      <c r="CT39" s="419">
        <f t="shared" si="104"/>
        <v>6.7270243008564421</v>
      </c>
      <c r="CU39" s="417">
        <f t="shared" si="104"/>
        <v>7.3900318978169821</v>
      </c>
      <c r="CV39" s="418">
        <f t="shared" si="104"/>
        <v>8.0898631972663111</v>
      </c>
      <c r="CW39" s="418">
        <f t="shared" si="104"/>
        <v>8.8267758863927952</v>
      </c>
      <c r="CX39" s="418">
        <f t="shared" si="104"/>
        <v>9.6009693906942744</v>
      </c>
      <c r="CY39" s="419">
        <f t="shared" si="104"/>
        <v>10.412587015753445</v>
      </c>
      <c r="CZ39" s="420">
        <f t="shared" si="104"/>
        <v>11.261718170845597</v>
      </c>
      <c r="DA39" s="421">
        <f t="shared" si="104"/>
        <v>12.148400656420961</v>
      </c>
      <c r="DB39" s="418">
        <f t="shared" si="104"/>
        <v>13.072622998531131</v>
      </c>
      <c r="DC39" s="418">
        <f t="shared" si="104"/>
        <v>14.034326814427629</v>
      </c>
      <c r="DD39" s="419">
        <f t="shared" si="104"/>
        <v>15.033409194722424</v>
      </c>
      <c r="DE39" s="422">
        <f t="shared" si="104"/>
        <v>16.069725088688642</v>
      </c>
      <c r="DF39" s="418">
        <f t="shared" si="104"/>
        <v>17.143089680498463</v>
      </c>
      <c r="DG39" s="418">
        <f t="shared" si="104"/>
        <v>18.253280745359632</v>
      </c>
      <c r="DH39" s="418">
        <f t="shared" si="104"/>
        <v>19.400040975693855</v>
      </c>
      <c r="DI39" s="419">
        <f t="shared" si="104"/>
        <v>20.583080268623576</v>
      </c>
      <c r="DJ39" s="420">
        <f t="shared" si="104"/>
        <v>21.802077967118294</v>
      </c>
      <c r="DK39" s="421">
        <f t="shared" si="104"/>
        <v>23.056685048188342</v>
      </c>
      <c r="DL39" s="418">
        <f t="shared" si="104"/>
        <v>24.346526252492197</v>
      </c>
      <c r="DM39" s="418">
        <f t="shared" si="104"/>
        <v>25.671202150637043</v>
      </c>
      <c r="DN39" s="419">
        <f t="shared" si="104"/>
        <v>27.030291142314354</v>
      </c>
      <c r="DO39" s="422">
        <f t="shared" si="104"/>
        <v>28.423351385195815</v>
      </c>
      <c r="DP39" s="418">
        <f t="shared" si="104"/>
        <v>29.849922651248733</v>
      </c>
      <c r="DQ39" s="418">
        <f t="shared" si="104"/>
        <v>31.309528108777442</v>
      </c>
      <c r="DR39" s="418">
        <f t="shared" si="104"/>
        <v>32.801676029122689</v>
      </c>
      <c r="DS39" s="419">
        <f t="shared" si="104"/>
        <v>34.325861417461965</v>
      </c>
      <c r="DT39" s="420">
        <f t="shared" si="104"/>
        <v>35.881567567652155</v>
      </c>
      <c r="DU39" s="421">
        <f t="shared" si="104"/>
        <v>37.468267541487648</v>
      </c>
      <c r="DV39" s="418">
        <f t="shared" si="104"/>
        <v>39.085425573092039</v>
      </c>
      <c r="DW39" s="418">
        <f t="shared" si="104"/>
        <v>40.732498399530414</v>
      </c>
      <c r="DX39" s="418">
        <f t="shared" si="104"/>
        <v>42.408936518963174</v>
      </c>
      <c r="DY39" s="418">
        <f t="shared" si="104"/>
        <v>44.114185377938043</v>
      </c>
      <c r="EC39" s="65"/>
      <c r="ED39" s="291">
        <v>19000</v>
      </c>
      <c r="EE39" s="319">
        <f t="shared" ref="EE39:EM39" si="105">SQRT(5*((((1/$BF41)*(((1+0.2*(EE$19/661.48)^2)^3.5)-1))+1)^(1/3.5)-1))</f>
        <v>2.1839580643279833E-2</v>
      </c>
      <c r="EF39" s="319">
        <f t="shared" si="105"/>
        <v>4.367509465085976E-2</v>
      </c>
      <c r="EG39" s="319">
        <f t="shared" si="105"/>
        <v>6.5502487762525444E-2</v>
      </c>
      <c r="EH39" s="320">
        <f t="shared" si="105"/>
        <v>8.7317730378769373E-2</v>
      </c>
      <c r="EI39" s="321">
        <f t="shared" si="105"/>
        <v>0.10911682966588088</v>
      </c>
      <c r="EJ39" s="322">
        <f t="shared" si="105"/>
        <v>0.13089584139464153</v>
      </c>
      <c r="EK39" s="319">
        <f t="shared" si="105"/>
        <v>0.15265088142909078</v>
      </c>
      <c r="EL39" s="319">
        <f t="shared" si="105"/>
        <v>0.17437813678715405</v>
      </c>
      <c r="EM39" s="320">
        <f t="shared" si="105"/>
        <v>0.19607387620025135</v>
      </c>
      <c r="EN39" s="65"/>
      <c r="EO39" s="291">
        <v>19000</v>
      </c>
      <c r="EP39" s="323">
        <f t="shared" ref="EP39:GN39" si="106">SQRT(5*((((1/$BF41)*(((1+0.2*(EP$19/661.48)^2)^3.5)-1))+1)^(1/3.5)-1))</f>
        <v>0.21773446010580627</v>
      </c>
      <c r="EQ39" s="319">
        <f t="shared" si="106"/>
        <v>0.23935635001367891</v>
      </c>
      <c r="ER39" s="319">
        <f t="shared" si="106"/>
        <v>0.26093611719565013</v>
      </c>
      <c r="ES39" s="319">
        <f t="shared" si="106"/>
        <v>0.28247045065514631</v>
      </c>
      <c r="ET39" s="320">
        <f t="shared" si="106"/>
        <v>0.30395616434296213</v>
      </c>
      <c r="EU39" s="321">
        <f t="shared" si="106"/>
        <v>0.32539020359353449</v>
      </c>
      <c r="EV39" s="322">
        <f t="shared" si="106"/>
        <v>0.34676965076475058</v>
      </c>
      <c r="EW39" s="319">
        <f t="shared" si="106"/>
        <v>0.36809173007270019</v>
      </c>
      <c r="EX39" s="319">
        <f t="shared" si="106"/>
        <v>0.38935381162093924</v>
      </c>
      <c r="EY39" s="320">
        <f t="shared" si="106"/>
        <v>0.41055341463135597</v>
      </c>
      <c r="EZ39" s="323">
        <f t="shared" si="106"/>
        <v>0.43168820989096118</v>
      </c>
      <c r="FA39" s="319">
        <f t="shared" si="106"/>
        <v>0.45275602143531196</v>
      </c>
      <c r="FB39" s="319">
        <f t="shared" si="106"/>
        <v>0.47375482749521775</v>
      </c>
      <c r="FC39" s="319">
        <f t="shared" si="106"/>
        <v>0.49468276073836964</v>
      </c>
      <c r="FD39" s="320">
        <f t="shared" si="106"/>
        <v>0.5155381078420066</v>
      </c>
      <c r="FE39" s="321">
        <f t="shared" si="106"/>
        <v>0.53631930843631637</v>
      </c>
      <c r="FF39" s="322">
        <f t="shared" si="106"/>
        <v>0.5570249534611319</v>
      </c>
      <c r="FG39" s="319">
        <f t="shared" si="106"/>
        <v>0.57765378298066372</v>
      </c>
      <c r="FH39" s="319">
        <f t="shared" si="106"/>
        <v>0.59820468350251998</v>
      </c>
      <c r="FI39" s="320">
        <f t="shared" si="106"/>
        <v>0.618676684847977</v>
      </c>
      <c r="FJ39" s="323">
        <f t="shared" si="106"/>
        <v>0.63906895662083518</v>
      </c>
      <c r="FK39" s="319">
        <f t="shared" si="106"/>
        <v>0.65938080432174173</v>
      </c>
      <c r="FL39" s="319">
        <f t="shared" si="106"/>
        <v>0.67961166515413973</v>
      </c>
      <c r="FM39" s="319">
        <f t="shared" si="106"/>
        <v>0.69976110356675325</v>
      </c>
      <c r="FN39" s="320">
        <f t="shared" si="106"/>
        <v>0.71982880657588699</v>
      </c>
      <c r="FO39" s="321">
        <f t="shared" si="106"/>
        <v>0.73981457890899893</v>
      </c>
      <c r="FP39" s="322">
        <f t="shared" si="106"/>
        <v>0.75971833800877064</v>
      </c>
      <c r="FQ39" s="319">
        <f t="shared" si="106"/>
        <v>0.77954010893465009</v>
      </c>
      <c r="FR39" s="319">
        <f t="shared" si="106"/>
        <v>0.79928001919631275</v>
      </c>
      <c r="FS39" s="319">
        <f t="shared" si="106"/>
        <v>0.8189382935509526</v>
      </c>
      <c r="FT39" s="319">
        <f t="shared" si="106"/>
        <v>0.8385152487937122</v>
      </c>
      <c r="FU39" s="319">
        <f t="shared" si="106"/>
        <v>0.85801128856790931</v>
      </c>
      <c r="FV39" s="319">
        <f t="shared" si="106"/>
        <v>0.87742689821916298</v>
      </c>
      <c r="FW39" s="319">
        <f t="shared" si="106"/>
        <v>0.89676263971495018</v>
      </c>
      <c r="FX39" s="319">
        <f t="shared" si="106"/>
        <v>0.91601914664866702</v>
      </c>
      <c r="FY39" s="319">
        <f t="shared" si="106"/>
        <v>0.93519711934489602</v>
      </c>
      <c r="FZ39" s="319">
        <f t="shared" si="106"/>
        <v>0.95429732008032708</v>
      </c>
      <c r="GA39" s="319">
        <f t="shared" si="106"/>
        <v>0.97332056843263037</v>
      </c>
      <c r="GB39" s="319">
        <f t="shared" si="106"/>
        <v>0.99226773676759306</v>
      </c>
      <c r="GC39" s="319">
        <f t="shared" si="106"/>
        <v>1.011139745872949</v>
      </c>
      <c r="GD39" s="319">
        <f t="shared" si="106"/>
        <v>1.02993756074561</v>
      </c>
      <c r="GE39" s="319">
        <f t="shared" si="106"/>
        <v>1.0486621865374195</v>
      </c>
      <c r="GF39" s="319">
        <f t="shared" si="106"/>
        <v>1.0673146646631182</v>
      </c>
      <c r="GG39" s="319">
        <f t="shared" si="106"/>
        <v>1.0858960690728636</v>
      </c>
      <c r="GH39" s="319">
        <f t="shared" si="106"/>
        <v>1.1044075026905116</v>
      </c>
      <c r="GI39" s="319">
        <f t="shared" si="106"/>
        <v>1.1228500940177939</v>
      </c>
      <c r="GJ39" s="319">
        <f t="shared" si="106"/>
        <v>1.1412249939035743</v>
      </c>
      <c r="GK39" s="319">
        <f t="shared" si="106"/>
        <v>1.1595333724766144</v>
      </c>
      <c r="GL39" s="319">
        <f t="shared" si="106"/>
        <v>1.1777764162394766</v>
      </c>
      <c r="GM39" s="319">
        <f t="shared" si="106"/>
        <v>1.1959553253206789</v>
      </c>
      <c r="GN39" s="319">
        <f t="shared" si="106"/>
        <v>1.2140713108816126</v>
      </c>
      <c r="GR39" s="348"/>
      <c r="GS39" s="369">
        <v>19000</v>
      </c>
      <c r="GT39" s="366">
        <f t="shared" si="97"/>
        <v>61.676069340058326</v>
      </c>
      <c r="GU39" s="366">
        <f t="shared" si="97"/>
        <v>123.35213868011665</v>
      </c>
      <c r="GV39" s="366">
        <f t="shared" si="97"/>
        <v>185.02820802017496</v>
      </c>
      <c r="GW39" s="366">
        <f t="shared" si="97"/>
        <v>246.70427736023331</v>
      </c>
      <c r="GX39" s="366">
        <f t="shared" si="97"/>
        <v>308.38034670029162</v>
      </c>
      <c r="GY39" s="366">
        <f t="shared" si="97"/>
        <v>370.05641604034992</v>
      </c>
      <c r="GZ39" s="366">
        <f t="shared" si="97"/>
        <v>431.73248538040826</v>
      </c>
      <c r="HA39" s="366">
        <f t="shared" si="97"/>
        <v>493.40855472046661</v>
      </c>
      <c r="HB39" s="366">
        <f t="shared" si="97"/>
        <v>555.0846240605249</v>
      </c>
      <c r="HC39" s="366">
        <f t="shared" si="97"/>
        <v>616.76069340058325</v>
      </c>
      <c r="HE39" s="348"/>
      <c r="HF39" s="369">
        <v>19000</v>
      </c>
      <c r="HG39" s="318">
        <f t="shared" si="98"/>
        <v>0.74237733960828056</v>
      </c>
      <c r="HH39" s="318">
        <f t="shared" si="98"/>
        <v>0.74237733960828056</v>
      </c>
      <c r="HI39" s="318">
        <f t="shared" si="98"/>
        <v>0.74237733960828056</v>
      </c>
      <c r="HJ39" s="318">
        <f t="shared" si="98"/>
        <v>0.74237733960828056</v>
      </c>
      <c r="HK39" s="318">
        <f t="shared" si="98"/>
        <v>0.74237733960828056</v>
      </c>
      <c r="HL39" s="318">
        <f t="shared" si="98"/>
        <v>0.74237733960828056</v>
      </c>
      <c r="HM39" s="318">
        <f t="shared" si="98"/>
        <v>0.74237733960828056</v>
      </c>
      <c r="HN39" s="318">
        <f t="shared" si="98"/>
        <v>0.74237733960828056</v>
      </c>
      <c r="HO39" s="318">
        <f t="shared" si="98"/>
        <v>0.74237733960828056</v>
      </c>
      <c r="HP39" s="318">
        <f t="shared" si="98"/>
        <v>0.74237733960828056</v>
      </c>
      <c r="HR39" s="348"/>
      <c r="HS39" s="369">
        <v>19000</v>
      </c>
      <c r="HT39" s="366">
        <f t="shared" si="26"/>
        <v>45.786916274168341</v>
      </c>
      <c r="HU39" s="366">
        <f t="shared" si="6"/>
        <v>91.573832548336682</v>
      </c>
      <c r="HV39" s="366">
        <f t="shared" si="6"/>
        <v>137.360748822505</v>
      </c>
      <c r="HW39" s="366">
        <f t="shared" si="6"/>
        <v>183.14766509667336</v>
      </c>
      <c r="HX39" s="366">
        <f t="shared" si="6"/>
        <v>228.9345813708417</v>
      </c>
      <c r="HY39" s="366">
        <f t="shared" si="6"/>
        <v>274.72149764501</v>
      </c>
      <c r="HZ39" s="366">
        <f t="shared" si="6"/>
        <v>320.50841391917839</v>
      </c>
      <c r="IA39" s="366">
        <f t="shared" si="6"/>
        <v>366.29533019334673</v>
      </c>
      <c r="IB39" s="366">
        <f t="shared" si="6"/>
        <v>412.08224646751506</v>
      </c>
      <c r="IC39" s="366">
        <f t="shared" si="6"/>
        <v>457.8691627416834</v>
      </c>
      <c r="IL39" s="348"/>
      <c r="IM39" s="369">
        <v>19000</v>
      </c>
      <c r="IN39" s="366">
        <f t="shared" si="7"/>
        <v>340.68366542149283</v>
      </c>
      <c r="IO39" s="366">
        <f t="shared" si="8"/>
        <v>1372.9806916432319</v>
      </c>
      <c r="IP39" s="366">
        <f t="shared" si="9"/>
        <v>3127.9360869536144</v>
      </c>
      <c r="IQ39" s="366">
        <f t="shared" si="10"/>
        <v>5658.3188497000783</v>
      </c>
      <c r="IR39" s="366">
        <f t="shared" si="11"/>
        <v>9040.1777677539303</v>
      </c>
      <c r="IS39" s="366">
        <f t="shared" si="12"/>
        <v>13375.048917831356</v>
      </c>
      <c r="IT39" s="366">
        <f t="shared" si="13"/>
        <v>18792.843642718472</v>
      </c>
      <c r="IU39" s="366">
        <f t="shared" si="14"/>
        <v>25455.453188131745</v>
      </c>
      <c r="IV39" s="366">
        <f t="shared" si="15"/>
        <v>33561.11303787685</v>
      </c>
      <c r="IW39" s="366">
        <f t="shared" si="16"/>
        <v>43349.57623977372</v>
      </c>
      <c r="IY39" s="348"/>
      <c r="IZ39" s="369">
        <v>19000</v>
      </c>
      <c r="JA39" s="366">
        <f t="shared" si="17"/>
        <v>45.816690737475277</v>
      </c>
      <c r="JB39" s="366">
        <f t="shared" si="17"/>
        <v>91.811139962987198</v>
      </c>
      <c r="JC39" s="366">
        <f t="shared" si="17"/>
        <v>138.15667183001457</v>
      </c>
      <c r="JD39" s="366">
        <f t="shared" si="17"/>
        <v>185.01777653574027</v>
      </c>
      <c r="JE39" s="366">
        <f t="shared" si="17"/>
        <v>232.54580748812856</v>
      </c>
      <c r="JF39" s="366">
        <f t="shared" si="17"/>
        <v>280.87488610723562</v>
      </c>
      <c r="JG39" s="366">
        <f t="shared" si="17"/>
        <v>330.11818369099132</v>
      </c>
      <c r="JH39" s="366">
        <f t="shared" si="17"/>
        <v>380.36480204297442</v>
      </c>
      <c r="JI39" s="366">
        <f t="shared" si="17"/>
        <v>431.67750231593959</v>
      </c>
      <c r="JJ39" s="366">
        <f t="shared" si="17"/>
        <v>484.09151865568504</v>
      </c>
      <c r="JL39" s="348"/>
      <c r="JM39" s="369">
        <v>19000</v>
      </c>
      <c r="JN39" s="297">
        <f t="shared" si="18"/>
        <v>2.9774463306935672E-2</v>
      </c>
      <c r="JO39" s="297">
        <f t="shared" si="18"/>
        <v>0.23730741465051608</v>
      </c>
      <c r="JP39" s="297">
        <f t="shared" si="18"/>
        <v>0.79592300750957179</v>
      </c>
      <c r="JQ39" s="297">
        <f t="shared" si="18"/>
        <v>1.8701114390669034</v>
      </c>
      <c r="JR39" s="297">
        <f t="shared" si="18"/>
        <v>3.6112261172868614</v>
      </c>
      <c r="JS39" s="297">
        <f t="shared" si="18"/>
        <v>6.153388462225621</v>
      </c>
      <c r="JT39" s="297">
        <f t="shared" si="18"/>
        <v>9.6097697718129211</v>
      </c>
      <c r="JU39" s="297">
        <f t="shared" si="18"/>
        <v>14.069471849627689</v>
      </c>
      <c r="JV39" s="297">
        <f t="shared" si="18"/>
        <v>19.595255848424529</v>
      </c>
      <c r="JW39" s="297">
        <f t="shared" si="18"/>
        <v>26.222355914001639</v>
      </c>
    </row>
    <row r="40" spans="3:283">
      <c r="C40"/>
      <c r="D40" s="2"/>
      <c r="AZ40" s="368">
        <v>18000</v>
      </c>
      <c r="BA40" s="297">
        <f t="shared" si="36"/>
        <v>19.686860318694869</v>
      </c>
      <c r="BB40" s="366">
        <f t="shared" si="27"/>
        <v>444.74666139984629</v>
      </c>
      <c r="BC40" s="366">
        <f t="shared" si="28"/>
        <v>35852.576959253565</v>
      </c>
      <c r="BD40" s="366">
        <f t="shared" si="29"/>
        <v>563.04769704417743</v>
      </c>
      <c r="BE40" s="366">
        <f t="shared" si="30"/>
        <v>425.05980108115142</v>
      </c>
      <c r="BF40" s="319">
        <v>0.49938156111589965</v>
      </c>
      <c r="BG40" s="319">
        <f t="shared" si="31"/>
        <v>0.90932081582669733</v>
      </c>
      <c r="BN40" s="65"/>
      <c r="BO40" s="291">
        <v>20000</v>
      </c>
      <c r="BP40" s="297">
        <f t="shared" ref="BP40:BX40" si="107">(EE40*$T139*SQRT($W139)-BP$19)*-1</f>
        <v>3.5489947446798453E-4</v>
      </c>
      <c r="BQ40" s="297">
        <f t="shared" si="107"/>
        <v>2.7240574368363468E-3</v>
      </c>
      <c r="BR40" s="297">
        <f t="shared" si="107"/>
        <v>9.1153272785042816E-3</v>
      </c>
      <c r="BS40" s="300">
        <f t="shared" si="107"/>
        <v>2.152380141424004E-2</v>
      </c>
      <c r="BT40" s="312">
        <f t="shared" si="107"/>
        <v>4.192555326315528E-2</v>
      </c>
      <c r="BU40" s="307">
        <f t="shared" si="107"/>
        <v>7.2271524129824627E-2</v>
      </c>
      <c r="BV40" s="297">
        <f t="shared" si="107"/>
        <v>0.11448160009821606</v>
      </c>
      <c r="BW40" s="297">
        <f t="shared" si="107"/>
        <v>0.17043892124191018</v>
      </c>
      <c r="BX40" s="300">
        <f t="shared" si="107"/>
        <v>0.24198446226044723</v>
      </c>
      <c r="BY40" s="65"/>
      <c r="BZ40" s="291">
        <v>20000</v>
      </c>
      <c r="CA40" s="417">
        <f t="shared" ref="CA40:DY40" si="108">(EP40*$T139*SQRT($W139)-CA$19)*-1</f>
        <v>0.33091191989734625</v>
      </c>
      <c r="CB40" s="418">
        <f t="shared" si="108"/>
        <v>0.43896293837242695</v>
      </c>
      <c r="CC40" s="418">
        <f t="shared" si="108"/>
        <v>0.56782269954858577</v>
      </c>
      <c r="CD40" s="418">
        <f t="shared" si="108"/>
        <v>0.71911589998376257</v>
      </c>
      <c r="CE40" s="419">
        <f t="shared" si="108"/>
        <v>0.89440313216476852</v>
      </c>
      <c r="CF40" s="420">
        <f t="shared" si="108"/>
        <v>1.0951776824081492</v>
      </c>
      <c r="CG40" s="421">
        <f t="shared" si="108"/>
        <v>1.3228627531333927</v>
      </c>
      <c r="CH40" s="418">
        <f t="shared" si="108"/>
        <v>1.5788091126120491</v>
      </c>
      <c r="CI40" s="418">
        <f t="shared" si="108"/>
        <v>1.8642931708347419</v>
      </c>
      <c r="CJ40" s="419">
        <f t="shared" si="108"/>
        <v>2.1805154759985328</v>
      </c>
      <c r="CK40" s="417">
        <f t="shared" si="108"/>
        <v>2.5285996222705194</v>
      </c>
      <c r="CL40" s="418">
        <f t="shared" si="108"/>
        <v>2.9095915560614287</v>
      </c>
      <c r="CM40" s="418">
        <f t="shared" si="108"/>
        <v>3.3244592649122353</v>
      </c>
      <c r="CN40" s="418">
        <f t="shared" si="108"/>
        <v>3.7740928305153432</v>
      </c>
      <c r="CO40" s="419">
        <f t="shared" si="108"/>
        <v>4.2593048251228254</v>
      </c>
      <c r="CP40" s="420">
        <f t="shared" si="108"/>
        <v>4.7808310288341431</v>
      </c>
      <c r="CQ40" s="421">
        <f t="shared" si="108"/>
        <v>5.3393314438541495</v>
      </c>
      <c r="CR40" s="418">
        <f t="shared" si="108"/>
        <v>5.9353915808812303</v>
      </c>
      <c r="CS40" s="418">
        <f t="shared" si="108"/>
        <v>6.5695239921473672</v>
      </c>
      <c r="CT40" s="419">
        <f t="shared" si="108"/>
        <v>7.242170025450946</v>
      </c>
      <c r="CU40" s="417">
        <f t="shared" si="108"/>
        <v>7.9537017735532345</v>
      </c>
      <c r="CV40" s="418">
        <f t="shared" si="108"/>
        <v>8.7044241937380207</v>
      </c>
      <c r="CW40" s="418">
        <f t="shared" si="108"/>
        <v>9.4945773729262442</v>
      </c>
      <c r="CX40" s="418">
        <f t="shared" si="108"/>
        <v>10.324338914587941</v>
      </c>
      <c r="CY40" s="419">
        <f t="shared" si="108"/>
        <v>11.193826424740564</v>
      </c>
      <c r="CZ40" s="420">
        <f t="shared" si="108"/>
        <v>12.103100075459679</v>
      </c>
      <c r="DA40" s="421">
        <f t="shared" si="108"/>
        <v>13.052165225657859</v>
      </c>
      <c r="DB40" s="418">
        <f t="shared" si="108"/>
        <v>14.040975080214196</v>
      </c>
      <c r="DC40" s="418">
        <f t="shared" si="108"/>
        <v>15.069433369994385</v>
      </c>
      <c r="DD40" s="419">
        <f t="shared" si="108"/>
        <v>16.137397036741845</v>
      </c>
      <c r="DE40" s="422">
        <f t="shared" si="108"/>
        <v>17.244678908277024</v>
      </c>
      <c r="DF40" s="418">
        <f t="shared" si="108"/>
        <v>18.391050350904436</v>
      </c>
      <c r="DG40" s="418">
        <f t="shared" si="108"/>
        <v>19.57624388733052</v>
      </c>
      <c r="DH40" s="418">
        <f t="shared" si="108"/>
        <v>20.799955769775011</v>
      </c>
      <c r="DI40" s="419">
        <f t="shared" si="108"/>
        <v>22.061848499287464</v>
      </c>
      <c r="DJ40" s="420">
        <f t="shared" si="108"/>
        <v>23.361553283515946</v>
      </c>
      <c r="DK40" s="421">
        <f t="shared" si="108"/>
        <v>24.698672426375992</v>
      </c>
      <c r="DL40" s="418">
        <f t="shared" si="108"/>
        <v>26.072781644163399</v>
      </c>
      <c r="DM40" s="418">
        <f t="shared" si="108"/>
        <v>27.483432303692666</v>
      </c>
      <c r="DN40" s="419">
        <f t="shared" si="108"/>
        <v>28.930153578977922</v>
      </c>
      <c r="DO40" s="422">
        <f t="shared" si="108"/>
        <v>30.41245452385823</v>
      </c>
      <c r="DP40" s="418">
        <f t="shared" si="108"/>
        <v>31.929826058741753</v>
      </c>
      <c r="DQ40" s="418">
        <f t="shared" si="108"/>
        <v>33.481742870354651</v>
      </c>
      <c r="DR40" s="418">
        <f t="shared" si="108"/>
        <v>35.067665224034783</v>
      </c>
      <c r="DS40" s="419">
        <f t="shared" si="108"/>
        <v>36.687040688647585</v>
      </c>
      <c r="DT40" s="420">
        <f t="shared" si="108"/>
        <v>38.339305774714092</v>
      </c>
      <c r="DU40" s="421">
        <f t="shared" si="108"/>
        <v>40.023887486780382</v>
      </c>
      <c r="DV40" s="418">
        <f t="shared" si="108"/>
        <v>41.740204791403812</v>
      </c>
      <c r="DW40" s="418">
        <f t="shared" si="108"/>
        <v>43.487670002487562</v>
      </c>
      <c r="DX40" s="418">
        <f t="shared" si="108"/>
        <v>45.265690085923097</v>
      </c>
      <c r="DY40" s="418">
        <f t="shared" si="108"/>
        <v>47.073667885757118</v>
      </c>
      <c r="EC40" s="65"/>
      <c r="ED40" s="291">
        <v>20000</v>
      </c>
      <c r="EE40" s="319">
        <f t="shared" ref="EE40:EM40" si="109">SQRT(5*((((1/$BF42)*(((1+0.2*(EE$19/661.48)^2)^3.5)-1))+1)^(1/3.5)-1))</f>
        <v>2.2300023990811001E-2</v>
      </c>
      <c r="EF40" s="319">
        <f t="shared" si="109"/>
        <v>4.4595556020942166E-2</v>
      </c>
      <c r="EG40" s="319">
        <f t="shared" si="109"/>
        <v>6.6882118413601158E-2</v>
      </c>
      <c r="EH40" s="320">
        <f t="shared" si="109"/>
        <v>8.9155261950014109E-2</v>
      </c>
      <c r="EI40" s="321">
        <f t="shared" si="109"/>
        <v>0.11141057982531839</v>
      </c>
      <c r="EJ40" s="322">
        <f t="shared" si="109"/>
        <v>0.13364372128131613</v>
      </c>
      <c r="EK40" s="319">
        <f t="shared" si="109"/>
        <v>0.15585040481548382</v>
      </c>
      <c r="EL40" s="319">
        <f t="shared" si="109"/>
        <v>0.17802643087189754</v>
      </c>
      <c r="EM40" s="320">
        <f t="shared" si="109"/>
        <v>0.20016769392685588</v>
      </c>
      <c r="EN40" s="65"/>
      <c r="EO40" s="291">
        <v>20000</v>
      </c>
      <c r="EP40" s="323">
        <f t="shared" ref="EP40:GN40" si="110">SQRT(5*((((1/$BF42)*(((1+0.2*(EP$19/661.48)^2)^3.5)-1))+1)^(1/3.5)-1))</f>
        <v>0.22227019389035457</v>
      </c>
      <c r="EQ40" s="319">
        <f t="shared" si="110"/>
        <v>0.2443300467537618</v>
      </c>
      <c r="ER40" s="319">
        <f t="shared" si="110"/>
        <v>0.26634349442410588</v>
      </c>
      <c r="ES40" s="319">
        <f t="shared" si="110"/>
        <v>0.28830691369557748</v>
      </c>
      <c r="ET40" s="320">
        <f t="shared" si="110"/>
        <v>0.31021682431967318</v>
      </c>
      <c r="EU40" s="321">
        <f t="shared" si="110"/>
        <v>0.33206989614613769</v>
      </c>
      <c r="EV40" s="322">
        <f t="shared" si="110"/>
        <v>0.3538629553175211</v>
      </c>
      <c r="EW40" s="319">
        <f t="shared" si="110"/>
        <v>0.37559298951043013</v>
      </c>
      <c r="EX40" s="319">
        <f t="shared" si="110"/>
        <v>0.39725715222650143</v>
      </c>
      <c r="EY40" s="320">
        <f t="shared" si="110"/>
        <v>0.41885276614535732</v>
      </c>
      <c r="EZ40" s="323">
        <f t="shared" si="110"/>
        <v>0.44037732556038212</v>
      </c>
      <c r="FA40" s="319">
        <f t="shared" si="110"/>
        <v>0.46182849792578873</v>
      </c>
      <c r="FB40" s="319">
        <f t="shared" si="110"/>
        <v>0.48320412455042672</v>
      </c>
      <c r="FC40" s="319">
        <f t="shared" si="110"/>
        <v>0.50450222047954063</v>
      </c>
      <c r="FD40" s="320">
        <f t="shared" si="110"/>
        <v>0.52572097361074754</v>
      </c>
      <c r="FE40" s="321">
        <f t="shared" si="110"/>
        <v>0.54685874309442684</v>
      </c>
      <c r="FF40" s="322">
        <f t="shared" si="110"/>
        <v>0.56791405707184195</v>
      </c>
      <c r="FG40" s="319">
        <f t="shared" si="110"/>
        <v>0.58888560980639038</v>
      </c>
      <c r="FH40" s="319">
        <f t="shared" si="110"/>
        <v>0.60977225826479897</v>
      </c>
      <c r="FI40" s="320">
        <f t="shared" si="110"/>
        <v>0.63057301820548772</v>
      </c>
      <c r="FJ40" s="323">
        <f t="shared" si="110"/>
        <v>0.65128705983125701</v>
      </c>
      <c r="FK40" s="319">
        <f t="shared" si="110"/>
        <v>0.6719137030624962</v>
      </c>
      <c r="FL40" s="319">
        <f t="shared" si="110"/>
        <v>0.69245241248579392</v>
      </c>
      <c r="FM40" s="319">
        <f t="shared" si="110"/>
        <v>0.71290279203092943</v>
      </c>
      <c r="FN40" s="320">
        <f t="shared" si="110"/>
        <v>0.7332645794268936</v>
      </c>
      <c r="FO40" s="321">
        <f t="shared" si="110"/>
        <v>0.75353764048505134</v>
      </c>
      <c r="FP40" s="322">
        <f t="shared" si="110"/>
        <v>0.77372196325459053</v>
      </c>
      <c r="FQ40" s="319">
        <f t="shared" si="110"/>
        <v>0.79381765209244648</v>
      </c>
      <c r="FR40" s="319">
        <f t="shared" si="110"/>
        <v>0.81382492168663934</v>
      </c>
      <c r="FS40" s="319">
        <f t="shared" si="110"/>
        <v>0.83374409106874647</v>
      </c>
      <c r="FT40" s="319">
        <f t="shared" si="110"/>
        <v>0.85357557764799163</v>
      </c>
      <c r="FU40" s="319">
        <f t="shared" si="110"/>
        <v>0.87331989129615917</v>
      </c>
      <c r="FV40" s="319">
        <f t="shared" si="110"/>
        <v>0.89297762850942519</v>
      </c>
      <c r="FW40" s="319">
        <f t="shared" si="110"/>
        <v>0.91254946667010872</v>
      </c>
      <c r="FX40" s="319">
        <f t="shared" si="110"/>
        <v>0.93203615842839027</v>
      </c>
      <c r="FY40" s="319">
        <f t="shared" si="110"/>
        <v>0.95143852622128788</v>
      </c>
      <c r="FZ40" s="319">
        <f t="shared" si="110"/>
        <v>0.97075745694349991</v>
      </c>
      <c r="GA40" s="319">
        <f t="shared" si="110"/>
        <v>0.98999389678228444</v>
      </c>
      <c r="GB40" s="319">
        <f t="shared" si="110"/>
        <v>1.009148846226229</v>
      </c>
      <c r="GC40" s="319">
        <f t="shared" si="110"/>
        <v>1.0282233552556752</v>
      </c>
      <c r="GD40" s="319">
        <f t="shared" si="110"/>
        <v>1.047218518720596</v>
      </c>
      <c r="GE40" s="319">
        <f t="shared" si="110"/>
        <v>1.066135471909994</v>
      </c>
      <c r="GF40" s="319">
        <f t="shared" si="110"/>
        <v>1.084975386315306</v>
      </c>
      <c r="GG40" s="319">
        <f t="shared" si="110"/>
        <v>1.1037394655888413</v>
      </c>
      <c r="GH40" s="319">
        <f t="shared" si="110"/>
        <v>1.1224289416970776</v>
      </c>
      <c r="GI40" s="319">
        <f t="shared" si="110"/>
        <v>1.1410450712675024</v>
      </c>
      <c r="GJ40" s="319">
        <f t="shared" si="110"/>
        <v>1.1595891321267029</v>
      </c>
      <c r="GK40" s="319">
        <f t="shared" si="110"/>
        <v>1.1780624200266359</v>
      </c>
      <c r="GL40" s="319">
        <f t="shared" si="110"/>
        <v>1.1964662455552204</v>
      </c>
      <c r="GM40" s="319">
        <f t="shared" si="110"/>
        <v>1.2148019312268765</v>
      </c>
      <c r="GN40" s="319">
        <f t="shared" si="110"/>
        <v>1.2330708087480755</v>
      </c>
      <c r="GR40" s="348"/>
      <c r="GS40" s="368">
        <v>20000</v>
      </c>
      <c r="GT40" s="366">
        <f t="shared" si="97"/>
        <v>61.431694754065724</v>
      </c>
      <c r="GU40" s="366">
        <f t="shared" si="97"/>
        <v>122.86338950813145</v>
      </c>
      <c r="GV40" s="366">
        <f t="shared" si="97"/>
        <v>184.29508426219715</v>
      </c>
      <c r="GW40" s="366">
        <f t="shared" si="97"/>
        <v>245.7267790162629</v>
      </c>
      <c r="GX40" s="366">
        <f t="shared" si="97"/>
        <v>307.15847377032861</v>
      </c>
      <c r="GY40" s="366">
        <f t="shared" si="97"/>
        <v>368.5901685243943</v>
      </c>
      <c r="GZ40" s="366">
        <f t="shared" si="97"/>
        <v>430.02186327846005</v>
      </c>
      <c r="HA40" s="366">
        <f t="shared" si="97"/>
        <v>491.45355803252579</v>
      </c>
      <c r="HB40" s="366">
        <f t="shared" si="97"/>
        <v>552.88525278659154</v>
      </c>
      <c r="HC40" s="366">
        <f t="shared" si="97"/>
        <v>614.31694754065722</v>
      </c>
      <c r="HE40" s="348"/>
      <c r="HF40" s="368">
        <v>20000</v>
      </c>
      <c r="HG40" s="318">
        <f t="shared" si="98"/>
        <v>0.72993932184472232</v>
      </c>
      <c r="HH40" s="318">
        <f t="shared" si="98"/>
        <v>0.72993932184472232</v>
      </c>
      <c r="HI40" s="318">
        <f t="shared" si="98"/>
        <v>0.72993932184472232</v>
      </c>
      <c r="HJ40" s="318">
        <f t="shared" si="98"/>
        <v>0.72993932184472232</v>
      </c>
      <c r="HK40" s="318">
        <f t="shared" si="98"/>
        <v>0.72993932184472232</v>
      </c>
      <c r="HL40" s="318">
        <f t="shared" si="98"/>
        <v>0.72993932184472232</v>
      </c>
      <c r="HM40" s="318">
        <f t="shared" si="98"/>
        <v>0.72993932184472232</v>
      </c>
      <c r="HN40" s="318">
        <f t="shared" si="98"/>
        <v>0.72993932184472232</v>
      </c>
      <c r="HO40" s="318">
        <f t="shared" si="98"/>
        <v>0.72993932184472232</v>
      </c>
      <c r="HP40" s="318">
        <f t="shared" si="98"/>
        <v>0.72993932184472232</v>
      </c>
      <c r="HR40" s="348"/>
      <c r="HS40" s="368">
        <v>20000</v>
      </c>
      <c r="HT40" s="366">
        <f t="shared" si="26"/>
        <v>44.84140960855472</v>
      </c>
      <c r="HU40" s="366">
        <f t="shared" si="6"/>
        <v>89.68281921710944</v>
      </c>
      <c r="HV40" s="366">
        <f t="shared" si="6"/>
        <v>134.52422882566415</v>
      </c>
      <c r="HW40" s="366">
        <f t="shared" si="6"/>
        <v>179.36563843421888</v>
      </c>
      <c r="HX40" s="366">
        <f t="shared" si="6"/>
        <v>224.20704804277361</v>
      </c>
      <c r="HY40" s="366">
        <f t="shared" si="6"/>
        <v>269.04845765132831</v>
      </c>
      <c r="HZ40" s="366">
        <f t="shared" si="6"/>
        <v>313.88986725988303</v>
      </c>
      <c r="IA40" s="366">
        <f t="shared" si="6"/>
        <v>358.73127686843776</v>
      </c>
      <c r="IB40" s="366">
        <f t="shared" si="6"/>
        <v>403.57268647699249</v>
      </c>
      <c r="IC40" s="366">
        <f t="shared" si="6"/>
        <v>448.41409608554721</v>
      </c>
      <c r="IL40" s="348"/>
      <c r="IM40" s="368">
        <v>20000</v>
      </c>
      <c r="IN40" s="366">
        <f t="shared" si="7"/>
        <v>326.7586054676222</v>
      </c>
      <c r="IO40" s="366">
        <f t="shared" si="8"/>
        <v>1316.8616569281833</v>
      </c>
      <c r="IP40" s="366">
        <f t="shared" si="9"/>
        <v>3000.085233027829</v>
      </c>
      <c r="IQ40" s="366">
        <f t="shared" si="10"/>
        <v>5427.0414589196662</v>
      </c>
      <c r="IR40" s="366">
        <f t="shared" si="11"/>
        <v>8670.6707141830539</v>
      </c>
      <c r="IS40" s="366">
        <f t="shared" si="12"/>
        <v>12828.358903103683</v>
      </c>
      <c r="IT40" s="366">
        <f t="shared" si="13"/>
        <v>18024.707389092087</v>
      </c>
      <c r="IU40" s="366">
        <f t="shared" si="14"/>
        <v>24414.990296084561</v>
      </c>
      <c r="IV40" s="366">
        <f t="shared" si="15"/>
        <v>32189.340456432798</v>
      </c>
      <c r="IW40" s="366">
        <f t="shared" si="16"/>
        <v>41577.711282976023</v>
      </c>
      <c r="IY40" s="348"/>
      <c r="IZ40" s="368">
        <v>20000</v>
      </c>
      <c r="JA40" s="366">
        <f t="shared" si="17"/>
        <v>44.871667565749867</v>
      </c>
      <c r="JB40" s="366">
        <f t="shared" si="17"/>
        <v>89.924027741638128</v>
      </c>
      <c r="JC40" s="366">
        <f t="shared" si="17"/>
        <v>135.33349983320315</v>
      </c>
      <c r="JD40" s="366">
        <f t="shared" si="17"/>
        <v>181.26796927890476</v>
      </c>
      <c r="JE40" s="366">
        <f t="shared" si="17"/>
        <v>227.88258079252788</v>
      </c>
      <c r="JF40" s="366">
        <f t="shared" si="17"/>
        <v>275.3156772174334</v>
      </c>
      <c r="JG40" s="366">
        <f t="shared" si="17"/>
        <v>323.68503926146388</v>
      </c>
      <c r="JH40" s="366">
        <f t="shared" si="17"/>
        <v>373.08464119122755</v>
      </c>
      <c r="JI40" s="366">
        <f t="shared" si="17"/>
        <v>423.58217610744322</v>
      </c>
      <c r="JJ40" s="366">
        <f t="shared" si="17"/>
        <v>475.21760438900196</v>
      </c>
      <c r="JL40" s="348"/>
      <c r="JM40" s="368">
        <v>20000</v>
      </c>
      <c r="JN40" s="297">
        <f t="shared" si="18"/>
        <v>3.0257957195146901E-2</v>
      </c>
      <c r="JO40" s="297">
        <f t="shared" si="18"/>
        <v>0.24120852452868746</v>
      </c>
      <c r="JP40" s="297">
        <f t="shared" si="18"/>
        <v>0.80927100753899595</v>
      </c>
      <c r="JQ40" s="297">
        <f t="shared" si="18"/>
        <v>1.9023308446858778</v>
      </c>
      <c r="JR40" s="297">
        <f t="shared" si="18"/>
        <v>3.675532749754268</v>
      </c>
      <c r="JS40" s="297">
        <f t="shared" si="18"/>
        <v>6.2672195661050978</v>
      </c>
      <c r="JT40" s="297">
        <f t="shared" si="18"/>
        <v>9.7951720015808519</v>
      </c>
      <c r="JU40" s="297">
        <f t="shared" si="18"/>
        <v>14.353364322789787</v>
      </c>
      <c r="JV40" s="297">
        <f t="shared" si="18"/>
        <v>20.00948963045073</v>
      </c>
      <c r="JW40" s="297">
        <f t="shared" si="18"/>
        <v>26.803508303454748</v>
      </c>
    </row>
    <row r="41" spans="3:283">
      <c r="C41"/>
      <c r="D41" s="2"/>
      <c r="AZ41" s="369">
        <v>19000</v>
      </c>
      <c r="BA41" s="297">
        <f t="shared" si="36"/>
        <v>20.166192637181098</v>
      </c>
      <c r="BB41" s="366">
        <f t="shared" si="27"/>
        <v>436.51687876416918</v>
      </c>
      <c r="BC41" s="366">
        <f t="shared" si="28"/>
        <v>34398.450251702852</v>
      </c>
      <c r="BD41" s="366">
        <f t="shared" si="29"/>
        <v>560.83431418674206</v>
      </c>
      <c r="BE41" s="366">
        <f t="shared" si="30"/>
        <v>416.35068612698808</v>
      </c>
      <c r="BF41" s="319">
        <v>0.4791273945575994</v>
      </c>
      <c r="BG41" s="319">
        <f t="shared" si="31"/>
        <v>0.90932082217455457</v>
      </c>
      <c r="BN41" s="65"/>
      <c r="BO41" s="291">
        <v>21000</v>
      </c>
      <c r="BP41" s="297">
        <f t="shared" ref="BP41:BX41" si="111">(EE41*$T140*SQRT($W140)-BP$19)*-1</f>
        <v>3.8160139453680131E-4</v>
      </c>
      <c r="BQ41" s="297">
        <f t="shared" si="111"/>
        <v>2.9375081906515277E-3</v>
      </c>
      <c r="BR41" s="297">
        <f t="shared" si="111"/>
        <v>9.8347994014105211E-3</v>
      </c>
      <c r="BS41" s="300">
        <f t="shared" si="111"/>
        <v>2.3226159684767822E-2</v>
      </c>
      <c r="BT41" s="312">
        <f t="shared" si="111"/>
        <v>4.5242827382175221E-2</v>
      </c>
      <c r="BU41" s="307">
        <f t="shared" si="111"/>
        <v>7.7987714212291337E-2</v>
      </c>
      <c r="BV41" s="297">
        <f t="shared" si="111"/>
        <v>0.12352874995892194</v>
      </c>
      <c r="BW41" s="297">
        <f t="shared" si="111"/>
        <v>0.18389250178964289</v>
      </c>
      <c r="BX41" s="300">
        <f t="shared" si="111"/>
        <v>0.26105811410434399</v>
      </c>
      <c r="BY41" s="65"/>
      <c r="BZ41" s="291">
        <v>21000</v>
      </c>
      <c r="CA41" s="417">
        <f t="shared" ref="CA41:DY41" si="112">(EP41*$T140*SQRT($W140)-CA$19)*-1</f>
        <v>0.35695160997482844</v>
      </c>
      <c r="CB41" s="418">
        <f t="shared" si="112"/>
        <v>0.47344059022290708</v>
      </c>
      <c r="CC41" s="418">
        <f t="shared" si="112"/>
        <v>0.61232936066035393</v>
      </c>
      <c r="CD41" s="418">
        <f t="shared" si="112"/>
        <v>0.77535451230741614</v>
      </c>
      <c r="CE41" s="419">
        <f t="shared" si="112"/>
        <v>0.96418097357096144</v>
      </c>
      <c r="CF41" s="420">
        <f t="shared" si="112"/>
        <v>1.180398547458509</v>
      </c>
      <c r="CG41" s="421">
        <f t="shared" si="112"/>
        <v>1.42551894117139</v>
      </c>
      <c r="CH41" s="418">
        <f t="shared" si="112"/>
        <v>1.7009732898503671</v>
      </c>
      <c r="CI41" s="418">
        <f t="shared" si="112"/>
        <v>2.0081101709687346</v>
      </c>
      <c r="CJ41" s="419">
        <f t="shared" si="112"/>
        <v>2.3481941009686693</v>
      </c>
      <c r="CK41" s="417">
        <f t="shared" si="112"/>
        <v>2.7224045012342799</v>
      </c>
      <c r="CL41" s="418">
        <f t="shared" si="112"/>
        <v>3.131835116532045</v>
      </c>
      <c r="CM41" s="418">
        <f t="shared" si="112"/>
        <v>3.5774938655113147</v>
      </c>
      <c r="CN41" s="418">
        <f t="shared" si="112"/>
        <v>4.0603030999438943</v>
      </c>
      <c r="CO41" s="419">
        <f t="shared" si="112"/>
        <v>4.5811002469090454</v>
      </c>
      <c r="CP41" s="420">
        <f t="shared" si="112"/>
        <v>5.1406388062632686</v>
      </c>
      <c r="CQ41" s="421">
        <f t="shared" si="112"/>
        <v>5.7395896743402375</v>
      </c>
      <c r="CR41" s="418">
        <f t="shared" si="112"/>
        <v>6.3785427639389241</v>
      </c>
      <c r="CS41" s="418">
        <f t="shared" si="112"/>
        <v>7.0580088901897398</v>
      </c>
      <c r="CT41" s="419">
        <f t="shared" si="112"/>
        <v>7.7784218919138652</v>
      </c>
      <c r="CU41" s="417">
        <f t="shared" si="112"/>
        <v>8.5401409583783447</v>
      </c>
      <c r="CV41" s="418">
        <f t="shared" si="112"/>
        <v>9.3434531320903602</v>
      </c>
      <c r="CW41" s="418">
        <f t="shared" si="112"/>
        <v>10.188575959190075</v>
      </c>
      <c r="CX41" s="418">
        <f t="shared" si="112"/>
        <v>11.075660260212771</v>
      </c>
      <c r="CY41" s="419">
        <f t="shared" si="112"/>
        <v>12.004792995412458</v>
      </c>
      <c r="CZ41" s="420">
        <f t="shared" si="112"/>
        <v>12.976000200322574</v>
      </c>
      <c r="DA41" s="421">
        <f t="shared" si="112"/>
        <v>13.989249968944648</v>
      </c>
      <c r="DB41" s="418">
        <f t="shared" si="112"/>
        <v>15.044455463633312</v>
      </c>
      <c r="DC41" s="418">
        <f t="shared" si="112"/>
        <v>16.141477932537498</v>
      </c>
      <c r="DD41" s="419">
        <f t="shared" si="112"/>
        <v>17.280129717227908</v>
      </c>
      <c r="DE41" s="422">
        <f t="shared" si="112"/>
        <v>18.460177234897628</v>
      </c>
      <c r="DF41" s="418">
        <f t="shared" si="112"/>
        <v>19.681343921260236</v>
      </c>
      <c r="DG41" s="418">
        <f t="shared" si="112"/>
        <v>20.943313121924575</v>
      </c>
      <c r="DH41" s="418">
        <f t="shared" si="112"/>
        <v>22.245730921642917</v>
      </c>
      <c r="DI41" s="419">
        <f t="shared" si="112"/>
        <v>23.58820890234125</v>
      </c>
      <c r="DJ41" s="420">
        <f t="shared" si="112"/>
        <v>24.970326822273023</v>
      </c>
      <c r="DK41" s="421">
        <f t="shared" si="112"/>
        <v>26.391635209978574</v>
      </c>
      <c r="DL41" s="418">
        <f t="shared" si="112"/>
        <v>27.85165786796</v>
      </c>
      <c r="DM41" s="418">
        <f t="shared" si="112"/>
        <v>29.349894282133391</v>
      </c>
      <c r="DN41" s="419">
        <f t="shared" si="112"/>
        <v>30.885821934139017</v>
      </c>
      <c r="DO41" s="422">
        <f t="shared" si="112"/>
        <v>32.458898514545638</v>
      </c>
      <c r="DP41" s="418">
        <f t="shared" si="112"/>
        <v>34.068564035814745</v>
      </c>
      <c r="DQ41" s="418">
        <f t="shared" si="112"/>
        <v>35.714242844639273</v>
      </c>
      <c r="DR41" s="418">
        <f t="shared" si="112"/>
        <v>37.395345533946056</v>
      </c>
      <c r="DS41" s="419">
        <f t="shared" si="112"/>
        <v>39.111270755417252</v>
      </c>
      <c r="DT41" s="420">
        <f t="shared" si="112"/>
        <v>40.861406933885348</v>
      </c>
      <c r="DU41" s="421">
        <f t="shared" si="112"/>
        <v>42.645133885401606</v>
      </c>
      <c r="DV41" s="418">
        <f t="shared" si="112"/>
        <v>44.461824341115175</v>
      </c>
      <c r="DW41" s="418">
        <f t="shared" si="112"/>
        <v>46.310845379426951</v>
      </c>
      <c r="DX41" s="418">
        <f t="shared" si="112"/>
        <v>48.191559769103947</v>
      </c>
      <c r="DY41" s="418">
        <f t="shared" si="112"/>
        <v>50.103327226253555</v>
      </c>
      <c r="EC41" s="65"/>
      <c r="ED41" s="291">
        <v>21000</v>
      </c>
      <c r="EE41" s="319">
        <f t="shared" ref="EE41:EM41" si="113">SQRT(5*((((1/$BF43)*(((1+0.2*(EE$19/661.48)^2)^3.5)-1))+1)^(1/3.5)-1))</f>
        <v>2.2773975056786817E-2</v>
      </c>
      <c r="EF41" s="319">
        <f t="shared" si="113"/>
        <v>4.5542998166908516E-2</v>
      </c>
      <c r="EG41" s="319">
        <f t="shared" si="113"/>
        <v>6.8302133841687207E-2</v>
      </c>
      <c r="EH41" s="320">
        <f t="shared" si="113"/>
        <v>9.1046479375364406E-2</v>
      </c>
      <c r="EI41" s="321">
        <f t="shared" si="113"/>
        <v>0.11377118090583323</v>
      </c>
      <c r="EJ41" s="322">
        <f t="shared" si="113"/>
        <v>0.13647144908442874</v>
      </c>
      <c r="EK41" s="319">
        <f t="shared" si="113"/>
        <v>0.15914257423329742</v>
      </c>
      <c r="EL41" s="319">
        <f t="shared" si="113"/>
        <v>0.18177994087729951</v>
      </c>
      <c r="EM41" s="320">
        <f t="shared" si="113"/>
        <v>0.20437904154590972</v>
      </c>
      <c r="EN41" s="65"/>
      <c r="EO41" s="291">
        <v>21000</v>
      </c>
      <c r="EP41" s="323">
        <f t="shared" ref="EP41:GN41" si="114">SQRT(5*((((1/$BF43)*(((1+0.2*(EP$19/661.48)^2)^3.5)-1))+1)^(1/3.5)-1))</f>
        <v>0.22693548975159936</v>
      </c>
      <c r="EQ41" s="319">
        <f t="shared" si="114"/>
        <v>0.24944503206260379</v>
      </c>
      <c r="ER41" s="319">
        <f t="shared" si="114"/>
        <v>0.27190355920055709</v>
      </c>
      <c r="ES41" s="319">
        <f t="shared" si="114"/>
        <v>0.29430711610647575</v>
      </c>
      <c r="ET41" s="320">
        <f t="shared" si="114"/>
        <v>0.31665191093186146</v>
      </c>
      <c r="EU41" s="321">
        <f t="shared" si="114"/>
        <v>0.33893432292514192</v>
      </c>
      <c r="EV41" s="322">
        <f t="shared" si="114"/>
        <v>0.36115090919672638</v>
      </c>
      <c r="EW41" s="319">
        <f t="shared" si="114"/>
        <v>0.38329841035863621</v>
      </c>
      <c r="EX41" s="319">
        <f t="shared" si="114"/>
        <v>0.40537375504669393</v>
      </c>
      <c r="EY41" s="320">
        <f t="shared" si="114"/>
        <v>0.42737406334441008</v>
      </c>
      <c r="EZ41" s="323">
        <f t="shared" si="114"/>
        <v>0.44929664913796413</v>
      </c>
      <c r="FA41" s="319">
        <f t="shared" si="114"/>
        <v>0.47113902144069636</v>
      </c>
      <c r="FB41" s="319">
        <f t="shared" si="114"/>
        <v>0.49289888473359167</v>
      </c>
      <c r="FC41" s="319">
        <f t="shared" si="114"/>
        <v>0.51457413837486476</v>
      </c>
      <c r="FD41" s="320">
        <f t="shared" si="114"/>
        <v>0.53616287513739402</v>
      </c>
      <c r="FE41" s="321">
        <f t="shared" si="114"/>
        <v>0.5576633789369998</v>
      </c>
      <c r="FF41" s="322">
        <f t="shared" si="114"/>
        <v>0.57907412181773821</v>
      </c>
      <c r="FG41" s="319">
        <f t="shared" si="114"/>
        <v>0.60039376026240343</v>
      </c>
      <c r="FH41" s="319">
        <f t="shared" si="114"/>
        <v>0.62162113089749715</v>
      </c>
      <c r="FI41" s="320">
        <f t="shared" si="114"/>
        <v>0.64275524566186559</v>
      </c>
      <c r="FJ41" s="323">
        <f t="shared" si="114"/>
        <v>0.66379528650755104</v>
      </c>
      <c r="FK41" s="319">
        <f t="shared" si="114"/>
        <v>0.68474059969971712</v>
      </c>
      <c r="FL41" s="319">
        <f t="shared" si="114"/>
        <v>0.70559068978041994</v>
      </c>
      <c r="FM41" s="319">
        <f t="shared" si="114"/>
        <v>0.72634521325824131</v>
      </c>
      <c r="FN41" s="320">
        <f t="shared" si="114"/>
        <v>0.74700397208255753</v>
      </c>
      <c r="FO41" s="321">
        <f t="shared" si="114"/>
        <v>0.76756690695784735</v>
      </c>
      <c r="FP41" s="322">
        <f t="shared" si="114"/>
        <v>0.78803409054952478</v>
      </c>
      <c r="FQ41" s="319">
        <f t="shared" si="114"/>
        <v>0.80840572062897398</v>
      </c>
      <c r="FR41" s="319">
        <f t="shared" si="114"/>
        <v>0.82868211320137308</v>
      </c>
      <c r="FS41" s="319">
        <f t="shared" si="114"/>
        <v>0.84886369565587028</v>
      </c>
      <c r="FT41" s="319">
        <f t="shared" si="114"/>
        <v>0.86895099997366776</v>
      </c>
      <c r="FU41" s="319">
        <f t="shared" si="114"/>
        <v>0.88894465602561756</v>
      </c>
      <c r="FV41" s="319">
        <f t="shared" si="114"/>
        <v>0.90884538498716061</v>
      </c>
      <c r="FW41" s="319">
        <f t="shared" si="114"/>
        <v>0.92865399289475747</v>
      </c>
      <c r="FX41" s="319">
        <f t="shared" si="114"/>
        <v>0.9483713643645183</v>
      </c>
      <c r="FY41" s="319">
        <f t="shared" si="114"/>
        <v>0.96799845649047112</v>
      </c>
      <c r="FZ41" s="319">
        <f t="shared" si="114"/>
        <v>0.98753629293686063</v>
      </c>
      <c r="GA41" s="319">
        <f t="shared" si="114"/>
        <v>1.0069859582360663</v>
      </c>
      <c r="GB41" s="319">
        <f t="shared" si="114"/>
        <v>1.0263485923011137</v>
      </c>
      <c r="GC41" s="319">
        <f t="shared" si="114"/>
        <v>1.0456253851594237</v>
      </c>
      <c r="GD41" s="319">
        <f t="shared" si="114"/>
        <v>1.0648175719122739</v>
      </c>
      <c r="GE41" s="319">
        <f t="shared" si="114"/>
        <v>1.0839264279225556</v>
      </c>
      <c r="GF41" s="319">
        <f t="shared" si="114"/>
        <v>1.1029532642317041</v>
      </c>
      <c r="GG41" s="319">
        <f t="shared" si="114"/>
        <v>1.1218994232051425</v>
      </c>
      <c r="GH41" s="319">
        <f t="shared" si="114"/>
        <v>1.1407662744042926</v>
      </c>
      <c r="GI41" s="319">
        <f t="shared" si="114"/>
        <v>1.1595552106820666</v>
      </c>
      <c r="GJ41" s="319">
        <f t="shared" si="114"/>
        <v>1.1782676444977425</v>
      </c>
      <c r="GK41" s="319">
        <f t="shared" si="114"/>
        <v>1.1969050044463516</v>
      </c>
      <c r="GL41" s="319">
        <f t="shared" si="114"/>
        <v>1.2154687319969717</v>
      </c>
      <c r="GM41" s="319">
        <f t="shared" si="114"/>
        <v>1.2339602784338048</v>
      </c>
      <c r="GN41" s="319">
        <f t="shared" si="114"/>
        <v>1.2523811019934374</v>
      </c>
      <c r="GR41" s="348"/>
      <c r="GS41" s="369">
        <v>21000</v>
      </c>
      <c r="GT41" s="366">
        <f t="shared" si="97"/>
        <v>61.186344158429087</v>
      </c>
      <c r="GU41" s="366">
        <f t="shared" si="97"/>
        <v>122.37268831685817</v>
      </c>
      <c r="GV41" s="366">
        <f t="shared" si="97"/>
        <v>183.55903247528724</v>
      </c>
      <c r="GW41" s="366">
        <f t="shared" si="97"/>
        <v>244.74537663371635</v>
      </c>
      <c r="GX41" s="366">
        <f t="shared" si="97"/>
        <v>305.93172079214543</v>
      </c>
      <c r="GY41" s="366">
        <f t="shared" si="97"/>
        <v>367.11806495057448</v>
      </c>
      <c r="GZ41" s="366">
        <f t="shared" si="97"/>
        <v>428.30440910900359</v>
      </c>
      <c r="HA41" s="366">
        <f t="shared" si="97"/>
        <v>489.49075326743269</v>
      </c>
      <c r="HB41" s="366">
        <f t="shared" si="97"/>
        <v>550.6770974258618</v>
      </c>
      <c r="HC41" s="366">
        <f t="shared" si="97"/>
        <v>611.86344158429085</v>
      </c>
      <c r="HE41" s="348"/>
      <c r="HF41" s="369">
        <v>21000</v>
      </c>
      <c r="HG41" s="318">
        <f t="shared" si="98"/>
        <v>0.71761264225714061</v>
      </c>
      <c r="HH41" s="318">
        <f t="shared" si="98"/>
        <v>0.71761264225714061</v>
      </c>
      <c r="HI41" s="318">
        <f t="shared" si="98"/>
        <v>0.71761264225714061</v>
      </c>
      <c r="HJ41" s="318">
        <f t="shared" si="98"/>
        <v>0.71761264225714061</v>
      </c>
      <c r="HK41" s="318">
        <f t="shared" si="98"/>
        <v>0.71761264225714061</v>
      </c>
      <c r="HL41" s="318">
        <f t="shared" si="98"/>
        <v>0.71761264225714061</v>
      </c>
      <c r="HM41" s="318">
        <f t="shared" si="98"/>
        <v>0.71761264225714061</v>
      </c>
      <c r="HN41" s="318">
        <f t="shared" si="98"/>
        <v>0.71761264225714061</v>
      </c>
      <c r="HO41" s="318">
        <f t="shared" si="98"/>
        <v>0.71761264225714061</v>
      </c>
      <c r="HP41" s="318">
        <f t="shared" si="98"/>
        <v>0.71761264225714061</v>
      </c>
      <c r="HR41" s="348"/>
      <c r="HS41" s="369">
        <v>21000</v>
      </c>
      <c r="HT41" s="366">
        <f t="shared" si="26"/>
        <v>43.908094101585057</v>
      </c>
      <c r="HU41" s="366">
        <f t="shared" si="6"/>
        <v>87.816188203170114</v>
      </c>
      <c r="HV41" s="366">
        <f t="shared" si="6"/>
        <v>131.72428230475515</v>
      </c>
      <c r="HW41" s="366">
        <f t="shared" si="6"/>
        <v>175.63237640634023</v>
      </c>
      <c r="HX41" s="366">
        <f t="shared" si="6"/>
        <v>219.54047050792528</v>
      </c>
      <c r="HY41" s="366">
        <f t="shared" si="6"/>
        <v>263.4485646095103</v>
      </c>
      <c r="HZ41" s="366">
        <f t="shared" si="6"/>
        <v>307.35665871109541</v>
      </c>
      <c r="IA41" s="366">
        <f t="shared" si="6"/>
        <v>351.26475281268046</v>
      </c>
      <c r="IB41" s="366">
        <f t="shared" si="6"/>
        <v>395.17284691426551</v>
      </c>
      <c r="IC41" s="366">
        <f t="shared" si="6"/>
        <v>439.08094101585056</v>
      </c>
      <c r="IL41" s="348"/>
      <c r="IM41" s="369">
        <v>21000</v>
      </c>
      <c r="IN41" s="366">
        <f t="shared" si="7"/>
        <v>313.2980514257834</v>
      </c>
      <c r="IO41" s="366">
        <f t="shared" si="8"/>
        <v>1262.614615833917</v>
      </c>
      <c r="IP41" s="366">
        <f t="shared" si="9"/>
        <v>2876.4991706148676</v>
      </c>
      <c r="IQ41" s="366">
        <f t="shared" si="10"/>
        <v>5203.4789157372297</v>
      </c>
      <c r="IR41" s="366">
        <f t="shared" si="11"/>
        <v>8313.4895113797666</v>
      </c>
      <c r="IS41" s="366">
        <f t="shared" si="12"/>
        <v>12299.905128990482</v>
      </c>
      <c r="IT41" s="366">
        <f t="shared" si="13"/>
        <v>17282.19428051767</v>
      </c>
      <c r="IU41" s="366">
        <f t="shared" si="14"/>
        <v>23409.234699101573</v>
      </c>
      <c r="IV41" s="366">
        <f t="shared" si="15"/>
        <v>30863.326850257352</v>
      </c>
      <c r="IW41" s="366">
        <f t="shared" si="16"/>
        <v>39864.951403677464</v>
      </c>
      <c r="IY41" s="348"/>
      <c r="IZ41" s="369">
        <v>21000</v>
      </c>
      <c r="JA41" s="366">
        <f t="shared" si="17"/>
        <v>43.93876201898685</v>
      </c>
      <c r="JB41" s="366">
        <f t="shared" si="17"/>
        <v>88.060711475208095</v>
      </c>
      <c r="JC41" s="366">
        <f t="shared" si="17"/>
        <v>132.54493342715418</v>
      </c>
      <c r="JD41" s="366">
        <f t="shared" si="17"/>
        <v>177.56230053156941</v>
      </c>
      <c r="JE41" s="366">
        <f t="shared" si="17"/>
        <v>223.27137637782388</v>
      </c>
      <c r="JF41" s="366">
        <f t="shared" si="17"/>
        <v>269.81440566463164</v>
      </c>
      <c r="JG41" s="366">
        <f t="shared" si="17"/>
        <v>317.31353129144435</v>
      </c>
      <c r="JH41" s="366">
        <f t="shared" si="17"/>
        <v>365.86744471492977</v>
      </c>
      <c r="JI41" s="366">
        <f t="shared" si="17"/>
        <v>415.54872416784963</v>
      </c>
      <c r="JJ41" s="366">
        <f t="shared" si="17"/>
        <v>466.40212763971499</v>
      </c>
      <c r="JL41" s="348"/>
      <c r="JM41" s="369">
        <v>21000</v>
      </c>
      <c r="JN41" s="297">
        <f t="shared" si="18"/>
        <v>3.0667917401792977E-2</v>
      </c>
      <c r="JO41" s="297">
        <f t="shared" si="18"/>
        <v>0.24452327203798063</v>
      </c>
      <c r="JP41" s="297">
        <f t="shared" si="18"/>
        <v>0.8206511223990276</v>
      </c>
      <c r="JQ41" s="297">
        <f t="shared" si="18"/>
        <v>1.9299241252291779</v>
      </c>
      <c r="JR41" s="297">
        <f t="shared" si="18"/>
        <v>3.7309058698986064</v>
      </c>
      <c r="JS41" s="297">
        <f t="shared" si="18"/>
        <v>6.3658410551213365</v>
      </c>
      <c r="JT41" s="297">
        <f t="shared" si="18"/>
        <v>9.9568725803489428</v>
      </c>
      <c r="JU41" s="297">
        <f t="shared" si="18"/>
        <v>14.602691902249319</v>
      </c>
      <c r="JV41" s="297">
        <f t="shared" si="18"/>
        <v>20.375877253584122</v>
      </c>
      <c r="JW41" s="297">
        <f t="shared" si="18"/>
        <v>27.321186623864435</v>
      </c>
    </row>
    <row r="42" spans="3:283">
      <c r="C42"/>
      <c r="D42" s="2"/>
      <c r="AZ42" s="368">
        <v>20000</v>
      </c>
      <c r="BA42" s="297">
        <f t="shared" si="36"/>
        <v>20.594371569019472</v>
      </c>
      <c r="BB42" s="366">
        <f t="shared" si="27"/>
        <v>428.34735378844044</v>
      </c>
      <c r="BC42" s="366">
        <f t="shared" si="28"/>
        <v>32992.452457583306</v>
      </c>
      <c r="BD42" s="366">
        <f t="shared" si="29"/>
        <v>558.61216133546088</v>
      </c>
      <c r="BE42" s="366">
        <f t="shared" si="30"/>
        <v>407.75298221942097</v>
      </c>
      <c r="BF42" s="319">
        <v>0.45954360357512902</v>
      </c>
      <c r="BG42" s="319">
        <f t="shared" si="31"/>
        <v>0.90932082837030692</v>
      </c>
      <c r="BN42" s="65"/>
      <c r="BO42" s="291">
        <v>22000</v>
      </c>
      <c r="BP42" s="297">
        <f t="shared" ref="BP42:BX42" si="115">(EE42*$T141*SQRT($W141)-BP$19)*-1</f>
        <v>4.0967962652871392E-4</v>
      </c>
      <c r="BQ42" s="297">
        <f t="shared" si="115"/>
        <v>3.1619509381926036E-3</v>
      </c>
      <c r="BR42" s="297">
        <f t="shared" si="115"/>
        <v>1.0591266136795952E-2</v>
      </c>
      <c r="BS42" s="300">
        <f t="shared" si="115"/>
        <v>2.5015867602924402E-2</v>
      </c>
      <c r="BT42" s="312">
        <f t="shared" si="115"/>
        <v>4.8729854883426071E-2</v>
      </c>
      <c r="BU42" s="307">
        <f t="shared" si="115"/>
        <v>8.3995454713104323E-2</v>
      </c>
      <c r="BV42" s="297">
        <f t="shared" si="115"/>
        <v>0.13303555688125357</v>
      </c>
      <c r="BW42" s="297">
        <f t="shared" si="115"/>
        <v>0.19802657424810377</v>
      </c>
      <c r="BX42" s="300">
        <f t="shared" si="115"/>
        <v>0.28109168046863431</v>
      </c>
      <c r="BY42" s="65"/>
      <c r="BZ42" s="291">
        <v>22000</v>
      </c>
      <c r="CA42" s="417">
        <f t="shared" ref="CA42:DY42" si="116">(EP42*$T141*SQRT($W141)-CA$19)*-1</f>
        <v>0.3842944730912734</v>
      </c>
      <c r="CB42" s="418">
        <f t="shared" si="116"/>
        <v>0.50963310345677826</v>
      </c>
      <c r="CC42" s="418">
        <f t="shared" si="116"/>
        <v>0.65903490807275489</v>
      </c>
      <c r="CD42" s="418">
        <f t="shared" si="116"/>
        <v>0.83435156913628816</v>
      </c>
      <c r="CE42" s="419">
        <f t="shared" si="116"/>
        <v>1.0373548247837903</v>
      </c>
      <c r="CF42" s="420">
        <f t="shared" si="116"/>
        <v>1.2697327424809828</v>
      </c>
      <c r="CG42" s="421">
        <f t="shared" si="116"/>
        <v>1.5330865620774432</v>
      </c>
      <c r="CH42" s="418">
        <f t="shared" si="116"/>
        <v>1.8289281083933417</v>
      </c>
      <c r="CI42" s="418">
        <f t="shared" si="116"/>
        <v>2.1586777669314188</v>
      </c>
      <c r="CJ42" s="419">
        <f t="shared" si="116"/>
        <v>2.5236630105708286</v>
      </c>
      <c r="CK42" s="417">
        <f t="shared" si="116"/>
        <v>2.9251174598541638</v>
      </c>
      <c r="CL42" s="418">
        <f t="shared" si="116"/>
        <v>3.3641804549463359</v>
      </c>
      <c r="CM42" s="418">
        <f t="shared" si="116"/>
        <v>3.8418971133430659</v>
      </c>
      <c r="CN42" s="418">
        <f t="shared" si="116"/>
        <v>4.3592188441814699</v>
      </c>
      <c r="CO42" s="419">
        <f t="shared" si="116"/>
        <v>4.9170042873679165</v>
      </c>
      <c r="CP42" s="420">
        <f t="shared" si="116"/>
        <v>5.5160206437855379</v>
      </c>
      <c r="CQ42" s="421">
        <f t="shared" si="116"/>
        <v>6.1569453615144027</v>
      </c>
      <c r="CR42" s="418">
        <f t="shared" si="116"/>
        <v>6.8403681422567502</v>
      </c>
      <c r="CS42" s="418">
        <f t="shared" si="116"/>
        <v>7.5667932319041142</v>
      </c>
      <c r="CT42" s="419">
        <f t="shared" si="116"/>
        <v>8.3366419595262755</v>
      </c>
      <c r="CU42" s="417">
        <f t="shared" si="116"/>
        <v>9.1502554896914035</v>
      </c>
      <c r="CV42" s="418">
        <f t="shared" si="116"/>
        <v>10.007897754160183</v>
      </c>
      <c r="CW42" s="418">
        <f t="shared" si="116"/>
        <v>10.909758530339957</v>
      </c>
      <c r="CX42" s="418">
        <f t="shared" si="116"/>
        <v>11.855956635538746</v>
      </c>
      <c r="CY42" s="419">
        <f t="shared" si="116"/>
        <v>12.846543207910713</v>
      </c>
      <c r="CZ42" s="420">
        <f t="shared" si="116"/>
        <v>13.881505046929476</v>
      </c>
      <c r="DA42" s="421">
        <f t="shared" si="116"/>
        <v>14.960767988355656</v>
      </c>
      <c r="DB42" s="418">
        <f t="shared" si="116"/>
        <v>16.084200290767114</v>
      </c>
      <c r="DC42" s="418">
        <f t="shared" si="116"/>
        <v>17.251616012893692</v>
      </c>
      <c r="DD42" s="419">
        <f t="shared" si="116"/>
        <v>18.46277836314556</v>
      </c>
      <c r="DE42" s="422">
        <f t="shared" si="116"/>
        <v>19.717403004798769</v>
      </c>
      <c r="DF42" s="418">
        <f t="shared" si="116"/>
        <v>21.015161302363765</v>
      </c>
      <c r="DG42" s="418">
        <f t="shared" si="116"/>
        <v>22.355683496577853</v>
      </c>
      <c r="DH42" s="418">
        <f t="shared" si="116"/>
        <v>23.738561797323882</v>
      </c>
      <c r="DI42" s="419">
        <f t="shared" si="116"/>
        <v>25.163353385507662</v>
      </c>
      <c r="DJ42" s="420">
        <f t="shared" si="116"/>
        <v>26.629583316533513</v>
      </c>
      <c r="DK42" s="421">
        <f t="shared" si="116"/>
        <v>28.136747319509936</v>
      </c>
      <c r="DL42" s="418">
        <f t="shared" si="116"/>
        <v>29.684314487688425</v>
      </c>
      <c r="DM42" s="418">
        <f t="shared" si="116"/>
        <v>31.271729856863772</v>
      </c>
      <c r="DN42" s="419">
        <f t="shared" si="116"/>
        <v>32.898416869597384</v>
      </c>
      <c r="DO42" s="422">
        <f t="shared" si="116"/>
        <v>34.563779724111669</v>
      </c>
      <c r="DP42" s="418">
        <f t="shared" si="116"/>
        <v>36.267205607596281</v>
      </c>
      <c r="DQ42" s="418">
        <f t="shared" si="116"/>
        <v>38.008066814432084</v>
      </c>
      <c r="DR42" s="418">
        <f t="shared" si="116"/>
        <v>39.785722750530056</v>
      </c>
      <c r="DS42" s="419">
        <f t="shared" si="116"/>
        <v>41.59952182554639</v>
      </c>
      <c r="DT42" s="420">
        <f t="shared" si="116"/>
        <v>43.44880323523472</v>
      </c>
      <c r="DU42" s="421">
        <f t="shared" si="116"/>
        <v>45.332898636612072</v>
      </c>
      <c r="DV42" s="418">
        <f t="shared" si="116"/>
        <v>47.251133718940764</v>
      </c>
      <c r="DW42" s="418">
        <f t="shared" si="116"/>
        <v>49.202829673816836</v>
      </c>
      <c r="DX42" s="418">
        <f t="shared" si="116"/>
        <v>51.187304567850788</v>
      </c>
      <c r="DY42" s="418">
        <f t="shared" si="116"/>
        <v>53.203874621599539</v>
      </c>
      <c r="EC42" s="65"/>
      <c r="ED42" s="291">
        <v>22000</v>
      </c>
      <c r="EE42" s="319">
        <f t="shared" ref="EE42:EM42" si="117">SQRT(5*((((1/$BF44)*(((1+0.2*(EE$19/661.48)^2)^3.5)-1))+1)^(1/3.5)-1))</f>
        <v>2.3261943316579096E-2</v>
      </c>
      <c r="EF42" s="319">
        <f t="shared" si="117"/>
        <v>4.6518437086402013E-2</v>
      </c>
      <c r="EG42" s="319">
        <f t="shared" si="117"/>
        <v>6.9764050697508281E-2</v>
      </c>
      <c r="EH42" s="320">
        <f t="shared" si="117"/>
        <v>9.2993391246676521E-2</v>
      </c>
      <c r="EI42" s="321">
        <f t="shared" si="117"/>
        <v>0.11620112199390921</v>
      </c>
      <c r="EJ42" s="322">
        <f t="shared" si="117"/>
        <v>0.13938198034460117</v>
      </c>
      <c r="EK42" s="319">
        <f t="shared" si="117"/>
        <v>0.16253079521327579</v>
      </c>
      <c r="EL42" s="319">
        <f t="shared" si="117"/>
        <v>0.18564250363325482</v>
      </c>
      <c r="EM42" s="320">
        <f t="shared" si="117"/>
        <v>0.20871216648767141</v>
      </c>
      <c r="EN42" s="65"/>
      <c r="EO42" s="291">
        <v>22000</v>
      </c>
      <c r="EP42" s="323">
        <f t="shared" ref="EP42:GN42" si="118">SQRT(5*((((1/$BF44)*(((1+0.2*(EP$19/661.48)^2)^3.5)-1))+1)^(1/3.5)-1))</f>
        <v>0.23173498325093778</v>
      </c>
      <c r="EQ42" s="319">
        <f t="shared" si="118"/>
        <v>0.25470630564430075</v>
      </c>
      <c r="ER42" s="319">
        <f t="shared" si="118"/>
        <v>0.27762165012481954</v>
      </c>
      <c r="ES42" s="319">
        <f t="shared" si="118"/>
        <v>0.30047670914339175</v>
      </c>
      <c r="ET42" s="320">
        <f t="shared" si="118"/>
        <v>0.32326736112395471</v>
      </c>
      <c r="EU42" s="321">
        <f t="shared" si="118"/>
        <v>0.34598967913265971</v>
      </c>
      <c r="EV42" s="322">
        <f t="shared" si="118"/>
        <v>0.36863993822184149</v>
      </c>
      <c r="EW42" s="319">
        <f t="shared" si="118"/>
        <v>0.39121462144909103</v>
      </c>
      <c r="EX42" s="319">
        <f t="shared" si="118"/>
        <v>0.41371042458633545</v>
      </c>
      <c r="EY42" s="320">
        <f t="shared" si="118"/>
        <v>0.43612425954717537</v>
      </c>
      <c r="EZ42" s="323">
        <f t="shared" si="118"/>
        <v>0.4584532565729289</v>
      </c>
      <c r="FA42" s="319">
        <f t="shared" si="118"/>
        <v>0.48069476522837978</v>
      </c>
      <c r="FB42" s="319">
        <f t="shared" si="118"/>
        <v>0.50284635426753033</v>
      </c>
      <c r="FC42" s="319">
        <f t="shared" si="118"/>
        <v>0.52490581043716622</v>
      </c>
      <c r="FD42" s="320">
        <f t="shared" si="118"/>
        <v>0.54687113629217299</v>
      </c>
      <c r="FE42" s="321">
        <f t="shared" si="118"/>
        <v>0.56874054710108835</v>
      </c>
      <c r="FF42" s="322">
        <f t="shared" si="118"/>
        <v>0.59051246692346526</v>
      </c>
      <c r="FG42" s="319">
        <f t="shared" si="118"/>
        <v>0.61218552394234604</v>
      </c>
      <c r="FH42" s="319">
        <f t="shared" si="118"/>
        <v>0.63375854513573993</v>
      </c>
      <c r="FI42" s="320">
        <f t="shared" si="118"/>
        <v>0.65523055037019884</v>
      </c>
      <c r="FJ42" s="323">
        <f t="shared" si="118"/>
        <v>0.67660074599812403</v>
      </c>
      <c r="FK42" s="319">
        <f t="shared" si="118"/>
        <v>0.69786851803779626</v>
      </c>
      <c r="FL42" s="319">
        <f t="shared" si="118"/>
        <v>0.71903342501199985</v>
      </c>
      <c r="FM42" s="319">
        <f t="shared" si="118"/>
        <v>0.74009519051726269</v>
      </c>
      <c r="FN42" s="320">
        <f t="shared" si="118"/>
        <v>0.76105369559142666</v>
      </c>
      <c r="FO42" s="321">
        <f t="shared" si="118"/>
        <v>0.78190897094273992</v>
      </c>
      <c r="FP42" s="322">
        <f t="shared" si="118"/>
        <v>0.80266118909870332</v>
      </c>
      <c r="FQ42" s="319">
        <f t="shared" si="118"/>
        <v>0.82331065652802193</v>
      </c>
      <c r="FR42" s="319">
        <f t="shared" si="118"/>
        <v>0.8438578057839452</v>
      </c>
      <c r="FS42" s="319">
        <f t="shared" si="118"/>
        <v>0.8643031877122942</v>
      </c>
      <c r="FT42" s="319">
        <f t="shared" si="118"/>
        <v>0.88464746376264269</v>
      </c>
      <c r="FU42" s="319">
        <f t="shared" si="118"/>
        <v>0.90489139843632382</v>
      </c>
      <c r="FV42" s="319">
        <f t="shared" si="118"/>
        <v>0.92503585190047755</v>
      </c>
      <c r="FW42" s="319">
        <f t="shared" si="118"/>
        <v>0.94508177279302708</v>
      </c>
      <c r="FX42" s="319">
        <f t="shared" si="118"/>
        <v>0.96503019123944112</v>
      </c>
      <c r="FY42" s="319">
        <f t="shared" si="118"/>
        <v>0.98488221209840976</v>
      </c>
      <c r="FZ42" s="319">
        <f t="shared" si="118"/>
        <v>1.0046390084500814</v>
      </c>
      <c r="GA42" s="319">
        <f t="shared" si="118"/>
        <v>1.024301815337322</v>
      </c>
      <c r="GB42" s="319">
        <f t="shared" si="118"/>
        <v>1.04387192376761</v>
      </c>
      <c r="GC42" s="319">
        <f t="shared" si="118"/>
        <v>1.0633506749805388</v>
      </c>
      <c r="GD42" s="319">
        <f t="shared" si="118"/>
        <v>1.0827394549836082</v>
      </c>
      <c r="GE42" s="319">
        <f t="shared" si="118"/>
        <v>1.1020396893569071</v>
      </c>
      <c r="GF42" s="319">
        <f t="shared" si="118"/>
        <v>1.1212528383255109</v>
      </c>
      <c r="GG42" s="319">
        <f t="shared" si="118"/>
        <v>1.1403803920968094</v>
      </c>
      <c r="GH42" s="319">
        <f t="shared" si="118"/>
        <v>1.1594238664586656</v>
      </c>
      <c r="GI42" s="319">
        <f t="shared" si="118"/>
        <v>1.1783847986331486</v>
      </c>
      <c r="GJ42" s="319">
        <f t="shared" si="118"/>
        <v>1.197264743379612</v>
      </c>
      <c r="GK42" s="319">
        <f t="shared" si="118"/>
        <v>1.2160652693401361</v>
      </c>
      <c r="GL42" s="319">
        <f t="shared" si="118"/>
        <v>1.2347879556196752</v>
      </c>
      <c r="GM42" s="319">
        <f t="shared" si="118"/>
        <v>1.2534343885928048</v>
      </c>
      <c r="GN42" s="319">
        <f t="shared" si="118"/>
        <v>1.2720061589285561</v>
      </c>
      <c r="GR42" s="348"/>
      <c r="GS42" s="368">
        <v>22000</v>
      </c>
      <c r="GT42" s="366">
        <f t="shared" si="97"/>
        <v>60.940005764610419</v>
      </c>
      <c r="GU42" s="366">
        <f t="shared" si="97"/>
        <v>121.88001152922084</v>
      </c>
      <c r="GV42" s="366">
        <f t="shared" si="97"/>
        <v>182.82001729383126</v>
      </c>
      <c r="GW42" s="366">
        <f t="shared" si="97"/>
        <v>243.76002305844167</v>
      </c>
      <c r="GX42" s="366">
        <f t="shared" si="97"/>
        <v>304.70002882305209</v>
      </c>
      <c r="GY42" s="366">
        <f t="shared" si="97"/>
        <v>365.64003458766251</v>
      </c>
      <c r="GZ42" s="366">
        <f t="shared" si="97"/>
        <v>426.58004035227293</v>
      </c>
      <c r="HA42" s="366">
        <f t="shared" si="97"/>
        <v>487.52004611688335</v>
      </c>
      <c r="HB42" s="366">
        <f t="shared" si="97"/>
        <v>548.46005188149377</v>
      </c>
      <c r="HC42" s="366">
        <f t="shared" si="97"/>
        <v>609.40005764610419</v>
      </c>
      <c r="HE42" s="348"/>
      <c r="HF42" s="368">
        <v>22000</v>
      </c>
      <c r="HG42" s="318">
        <f t="shared" si="98"/>
        <v>0.70539718689375452</v>
      </c>
      <c r="HH42" s="318">
        <f t="shared" si="98"/>
        <v>0.70539718689375452</v>
      </c>
      <c r="HI42" s="318">
        <f t="shared" si="98"/>
        <v>0.70539718689375452</v>
      </c>
      <c r="HJ42" s="318">
        <f t="shared" si="98"/>
        <v>0.70539718689375452</v>
      </c>
      <c r="HK42" s="318">
        <f t="shared" si="98"/>
        <v>0.70539718689375452</v>
      </c>
      <c r="HL42" s="318">
        <f t="shared" si="98"/>
        <v>0.70539718689375452</v>
      </c>
      <c r="HM42" s="318">
        <f t="shared" si="98"/>
        <v>0.70539718689375452</v>
      </c>
      <c r="HN42" s="318">
        <f t="shared" si="98"/>
        <v>0.70539718689375452</v>
      </c>
      <c r="HO42" s="318">
        <f t="shared" si="98"/>
        <v>0.70539718689375452</v>
      </c>
      <c r="HP42" s="318">
        <f t="shared" si="98"/>
        <v>0.70539718689375452</v>
      </c>
      <c r="HR42" s="348"/>
      <c r="HS42" s="368">
        <v>22000</v>
      </c>
      <c r="HT42" s="366">
        <f t="shared" si="26"/>
        <v>42.986908635645371</v>
      </c>
      <c r="HU42" s="366">
        <f t="shared" si="6"/>
        <v>85.973817271290741</v>
      </c>
      <c r="HV42" s="366">
        <f t="shared" si="6"/>
        <v>128.96072590693612</v>
      </c>
      <c r="HW42" s="366">
        <f t="shared" si="6"/>
        <v>171.94763454258148</v>
      </c>
      <c r="HX42" s="366">
        <f t="shared" si="6"/>
        <v>214.93454317822687</v>
      </c>
      <c r="HY42" s="366">
        <f t="shared" si="6"/>
        <v>257.92145181387224</v>
      </c>
      <c r="HZ42" s="366">
        <f t="shared" si="6"/>
        <v>300.9083604495176</v>
      </c>
      <c r="IA42" s="366">
        <f t="shared" si="6"/>
        <v>343.89526908516297</v>
      </c>
      <c r="IB42" s="366">
        <f t="shared" si="6"/>
        <v>386.88217772080839</v>
      </c>
      <c r="IC42" s="366">
        <f t="shared" si="6"/>
        <v>429.86908635645375</v>
      </c>
      <c r="IL42" s="348"/>
      <c r="IM42" s="368">
        <v>22000</v>
      </c>
      <c r="IN42" s="366">
        <f t="shared" si="7"/>
        <v>300.29005527732505</v>
      </c>
      <c r="IO42" s="366">
        <f t="shared" si="8"/>
        <v>1210.1914169502641</v>
      </c>
      <c r="IP42" s="366">
        <f t="shared" si="9"/>
        <v>2757.0682007696387</v>
      </c>
      <c r="IQ42" s="366">
        <f t="shared" si="10"/>
        <v>4987.4327788830133</v>
      </c>
      <c r="IR42" s="366">
        <f t="shared" si="11"/>
        <v>7968.3171138747857</v>
      </c>
      <c r="IS42" s="366">
        <f t="shared" si="12"/>
        <v>11789.218523005598</v>
      </c>
      <c r="IT42" s="366">
        <f t="shared" si="13"/>
        <v>16564.645238591576</v>
      </c>
      <c r="IU42" s="366">
        <f t="shared" si="14"/>
        <v>22437.293656319813</v>
      </c>
      <c r="IV42" s="366">
        <f t="shared" si="15"/>
        <v>29581.895207226971</v>
      </c>
      <c r="IW42" s="366">
        <f t="shared" si="16"/>
        <v>38209.776301382401</v>
      </c>
      <c r="IY42" s="348"/>
      <c r="IZ42" s="368">
        <v>22000</v>
      </c>
      <c r="JA42" s="366">
        <f t="shared" si="17"/>
        <v>43.01791697093239</v>
      </c>
      <c r="JB42" s="366">
        <f t="shared" si="17"/>
        <v>86.221100398313197</v>
      </c>
      <c r="JC42" s="366">
        <f t="shared" si="17"/>
        <v>129.79089289006271</v>
      </c>
      <c r="JD42" s="366">
        <f t="shared" si="17"/>
        <v>173.90076298585541</v>
      </c>
      <c r="JE42" s="366">
        <f t="shared" si="17"/>
        <v>218.7123308848382</v>
      </c>
      <c r="JF42" s="366">
        <f t="shared" si="17"/>
        <v>264.37142560790858</v>
      </c>
      <c r="JG42" s="366">
        <f t="shared" si="17"/>
        <v>311.00429801928897</v>
      </c>
      <c r="JH42" s="366">
        <f t="shared" si="17"/>
        <v>358.71418552471994</v>
      </c>
      <c r="JI42" s="366">
        <f t="shared" si="17"/>
        <v>407.57848105130296</v>
      </c>
      <c r="JJ42" s="366">
        <f t="shared" si="17"/>
        <v>457.64678285239091</v>
      </c>
      <c r="JL42" s="348"/>
      <c r="JM42" s="368">
        <v>22000</v>
      </c>
      <c r="JN42" s="297">
        <f t="shared" si="18"/>
        <v>3.1008335287019406E-2</v>
      </c>
      <c r="JO42" s="297">
        <f t="shared" si="18"/>
        <v>0.24728312702245603</v>
      </c>
      <c r="JP42" s="297">
        <f t="shared" si="18"/>
        <v>0.83016698312658832</v>
      </c>
      <c r="JQ42" s="297">
        <f t="shared" si="18"/>
        <v>1.9531284432739255</v>
      </c>
      <c r="JR42" s="297">
        <f t="shared" si="18"/>
        <v>3.7777877066113206</v>
      </c>
      <c r="JS42" s="297">
        <f t="shared" si="18"/>
        <v>6.4499737940363389</v>
      </c>
      <c r="JT42" s="297">
        <f t="shared" si="18"/>
        <v>10.095937569771365</v>
      </c>
      <c r="JU42" s="297">
        <f t="shared" si="18"/>
        <v>14.818916439556972</v>
      </c>
      <c r="JV42" s="297">
        <f t="shared" si="18"/>
        <v>20.696303330494572</v>
      </c>
      <c r="JW42" s="297">
        <f t="shared" si="18"/>
        <v>27.777696495937164</v>
      </c>
    </row>
    <row r="43" spans="3:283">
      <c r="C43"/>
      <c r="D43" s="2"/>
      <c r="AZ43" s="369">
        <v>21000</v>
      </c>
      <c r="BA43" s="297">
        <f t="shared" si="36"/>
        <v>20.97334456164657</v>
      </c>
      <c r="BB43" s="366">
        <f t="shared" si="27"/>
        <v>420.23947980991636</v>
      </c>
      <c r="BC43" s="366">
        <f t="shared" si="28"/>
        <v>31633.355308045182</v>
      </c>
      <c r="BD43" s="366">
        <f t="shared" si="29"/>
        <v>556.38113340985649</v>
      </c>
      <c r="BE43" s="366">
        <f t="shared" si="30"/>
        <v>399.26613524826979</v>
      </c>
      <c r="BF43" s="319">
        <v>0.44061307991944115</v>
      </c>
      <c r="BG43" s="319">
        <f t="shared" si="31"/>
        <v>0.90932083441458811</v>
      </c>
      <c r="BN43" s="64"/>
      <c r="BO43" s="291">
        <v>23000</v>
      </c>
      <c r="BP43" s="297">
        <f t="shared" ref="BP43:BX43" si="119">(EE43*$T142*SQRT($W142)-BP$19)*-1</f>
        <v>4.392171051073035E-4</v>
      </c>
      <c r="BQ43" s="297">
        <f t="shared" si="119"/>
        <v>3.3980471411290125E-3</v>
      </c>
      <c r="BR43" s="297">
        <f t="shared" si="119"/>
        <v>1.1386948270395436E-2</v>
      </c>
      <c r="BS43" s="300">
        <f t="shared" si="119"/>
        <v>2.6898150804889553E-2</v>
      </c>
      <c r="BT43" s="312">
        <f t="shared" si="119"/>
        <v>5.2396746491716328E-2</v>
      </c>
      <c r="BU43" s="307">
        <f t="shared" si="119"/>
        <v>9.0312017549209145E-2</v>
      </c>
      <c r="BV43" s="297">
        <f t="shared" si="119"/>
        <v>0.14302907934518316</v>
      </c>
      <c r="BW43" s="297">
        <f t="shared" si="119"/>
        <v>0.21288090502976331</v>
      </c>
      <c r="BX43" s="300">
        <f t="shared" si="119"/>
        <v>0.30214079452331077</v>
      </c>
      <c r="BY43" s="64"/>
      <c r="BZ43" s="291">
        <v>23000</v>
      </c>
      <c r="CA43" s="417">
        <f t="shared" ref="CA43:DY43" si="120">(EP43*$T142*SQRT($W142)-CA$19)*-1</f>
        <v>0.41301534298844444</v>
      </c>
      <c r="CB43" s="418">
        <f t="shared" si="120"/>
        <v>0.54763795628436185</v>
      </c>
      <c r="CC43" s="418">
        <f t="shared" si="120"/>
        <v>0.70806295256875273</v>
      </c>
      <c r="CD43" s="418">
        <f t="shared" si="120"/>
        <v>0.89626028071219821</v>
      </c>
      <c r="CE43" s="419">
        <f t="shared" si="120"/>
        <v>1.1141108775421742</v>
      </c>
      <c r="CF43" s="420">
        <f t="shared" si="120"/>
        <v>1.3634026773141841</v>
      </c>
      <c r="CG43" s="421">
        <f t="shared" si="120"/>
        <v>1.6458272785219776</v>
      </c>
      <c r="CH43" s="418">
        <f t="shared" si="120"/>
        <v>1.9629772652404824</v>
      </c>
      <c r="CI43" s="418">
        <f t="shared" si="120"/>
        <v>2.3163441727960503</v>
      </c>
      <c r="CJ43" s="419">
        <f t="shared" si="120"/>
        <v>2.7073170808454279</v>
      </c>
      <c r="CK43" s="417">
        <f t="shared" si="120"/>
        <v>3.1371818109023195</v>
      </c>
      <c r="CL43" s="418">
        <f t="shared" si="120"/>
        <v>3.6071207001843959</v>
      </c>
      <c r="CM43" s="418">
        <f t="shared" si="120"/>
        <v>4.1182129191882666</v>
      </c>
      <c r="CN43" s="418">
        <f t="shared" si="120"/>
        <v>4.6714352968838284</v>
      </c>
      <c r="CO43" s="419">
        <f t="shared" si="120"/>
        <v>5.2676636146426858</v>
      </c>
      <c r="CP43" s="420">
        <f t="shared" si="120"/>
        <v>5.9076743280599828</v>
      </c>
      <c r="CQ43" s="421">
        <f t="shared" si="120"/>
        <v>6.5921466746309534</v>
      </c>
      <c r="CR43" s="418">
        <f t="shared" si="120"/>
        <v>7.3216651247439586</v>
      </c>
      <c r="CS43" s="418">
        <f t="shared" si="120"/>
        <v>8.0967221335251907</v>
      </c>
      <c r="CT43" s="419">
        <f t="shared" si="120"/>
        <v>8.9177211518196486</v>
      </c>
      <c r="CU43" s="417">
        <f t="shared" si="120"/>
        <v>9.7849798556812289</v>
      </c>
      <c r="CV43" s="418">
        <f t="shared" si="120"/>
        <v>10.698733555384479</v>
      </c>
      <c r="CW43" s="418">
        <f t="shared" si="120"/>
        <v>11.659138746830365</v>
      </c>
      <c r="CX43" s="418">
        <f t="shared" si="120"/>
        <v>12.666276770422655</v>
      </c>
      <c r="CY43" s="419">
        <f t="shared" si="120"/>
        <v>13.720157544858068</v>
      </c>
      <c r="CZ43" s="420">
        <f t="shared" si="120"/>
        <v>14.820723345759177</v>
      </c>
      <c r="DA43" s="421">
        <f t="shared" si="120"/>
        <v>15.967852601700713</v>
      </c>
      <c r="DB43" s="418">
        <f t="shared" si="120"/>
        <v>17.16136368275312</v>
      </c>
      <c r="DC43" s="418">
        <f t="shared" si="120"/>
        <v>18.401018659302565</v>
      </c>
      <c r="DD43" s="419">
        <f t="shared" si="120"/>
        <v>19.686527011430655</v>
      </c>
      <c r="DE43" s="422">
        <f t="shared" si="120"/>
        <v>21.017549271611927</v>
      </c>
      <c r="DF43" s="418">
        <f t="shared" si="120"/>
        <v>22.393700585858198</v>
      </c>
      <c r="DG43" s="418">
        <f t="shared" si="120"/>
        <v>23.81455418065201</v>
      </c>
      <c r="DH43" s="418">
        <f t="shared" si="120"/>
        <v>25.279644725130765</v>
      </c>
      <c r="DI43" s="419">
        <f t="shared" si="120"/>
        <v>26.788471579921008</v>
      </c>
      <c r="DJ43" s="420">
        <f t="shared" si="120"/>
        <v>28.340501925815602</v>
      </c>
      <c r="DK43" s="421">
        <f t="shared" si="120"/>
        <v>29.935173767132426</v>
      </c>
      <c r="DL43" s="418">
        <f t="shared" si="120"/>
        <v>31.571898806072909</v>
      </c>
      <c r="DM43" s="418">
        <f t="shared" si="120"/>
        <v>33.250065185730136</v>
      </c>
      <c r="DN43" s="419">
        <f t="shared" si="120"/>
        <v>34.96904010058563</v>
      </c>
      <c r="DO43" s="422">
        <f t="shared" si="120"/>
        <v>36.728172274374685</v>
      </c>
      <c r="DP43" s="418">
        <f t="shared" si="120"/>
        <v>38.526794306120678</v>
      </c>
      <c r="DQ43" s="418">
        <f t="shared" si="120"/>
        <v>40.364224885906879</v>
      </c>
      <c r="DR43" s="418">
        <f t="shared" si="120"/>
        <v>42.23977088265741</v>
      </c>
      <c r="DS43" s="419">
        <f t="shared" si="120"/>
        <v>44.152729306736092</v>
      </c>
      <c r="DT43" s="420">
        <f t="shared" si="120"/>
        <v>46.102389150655029</v>
      </c>
      <c r="DU43" s="421">
        <f t="shared" si="120"/>
        <v>48.088033111568905</v>
      </c>
      <c r="DV43" s="418">
        <f t="shared" si="120"/>
        <v>50.10893919951252</v>
      </c>
      <c r="DW43" s="418">
        <f t="shared" si="120"/>
        <v>52.164382235598168</v>
      </c>
      <c r="DX43" s="418">
        <f t="shared" si="120"/>
        <v>54.253635244523821</v>
      </c>
      <c r="DY43" s="418">
        <f t="shared" si="120"/>
        <v>56.375970745880522</v>
      </c>
      <c r="EC43" s="64"/>
      <c r="ED43" s="291">
        <v>23000</v>
      </c>
      <c r="EE43" s="319">
        <f t="shared" ref="EE43:EM43" si="121">SQRT(5*((((1/$BF45)*(((1+0.2*(EE$19/661.48)^2)^3.5)-1))+1)^(1/3.5)-1))</f>
        <v>2.3764461795562727E-2</v>
      </c>
      <c r="EF43" s="319">
        <f t="shared" si="121"/>
        <v>4.7522935603599166E-2</v>
      </c>
      <c r="EG43" s="319">
        <f t="shared" si="121"/>
        <v>7.1269455193353454E-2</v>
      </c>
      <c r="EH43" s="320">
        <f t="shared" si="121"/>
        <v>9.4998097653477692E-2</v>
      </c>
      <c r="EI43" s="321">
        <f t="shared" si="121"/>
        <v>0.11870300456879562</v>
      </c>
      <c r="EJ43" s="322">
        <f t="shared" si="121"/>
        <v>0.14237840262728668</v>
      </c>
      <c r="EK43" s="319">
        <f t="shared" si="121"/>
        <v>0.16601862348168372</v>
      </c>
      <c r="EL43" s="319">
        <f t="shared" si="121"/>
        <v>0.18961812270333631</v>
      </c>
      <c r="EM43" s="320">
        <f t="shared" si="121"/>
        <v>0.21317149768004173</v>
      </c>
      <c r="EN43" s="64"/>
      <c r="EO43" s="291">
        <v>23000</v>
      </c>
      <c r="EP43" s="323">
        <f t="shared" ref="EP43:GN43" si="122">SQRT(5*((((1/$BF45)*(((1+0.2*(EP$19/661.48)^2)^3.5)-1))+1)^(1/3.5)-1))</f>
        <v>0.23667350432682685</v>
      </c>
      <c r="EQ43" s="319">
        <f t="shared" si="122"/>
        <v>0.26011907249679855</v>
      </c>
      <c r="ER43" s="319">
        <f t="shared" si="122"/>
        <v>0.2835033199989852</v>
      </c>
      <c r="ES43" s="319">
        <f t="shared" si="122"/>
        <v>0.30682156515029185</v>
      </c>
      <c r="ET43" s="320">
        <f t="shared" si="122"/>
        <v>0.33006933780924469</v>
      </c>
      <c r="EU43" s="321">
        <f t="shared" si="122"/>
        <v>0.35324238885968445</v>
      </c>
      <c r="EV43" s="322">
        <f t="shared" si="122"/>
        <v>0.37633669813226051</v>
      </c>
      <c r="EW43" s="319">
        <f t="shared" si="122"/>
        <v>0.39934848077039503</v>
      </c>
      <c r="EX43" s="319">
        <f t="shared" si="122"/>
        <v>0.42227419206497047</v>
      </c>
      <c r="EY43" s="320">
        <f t="shared" si="122"/>
        <v>0.44511053079794821</v>
      </c>
      <c r="EZ43" s="323">
        <f t="shared" si="122"/>
        <v>0.46785444114948765</v>
      </c>
      <c r="FA43" s="319">
        <f t="shared" si="122"/>
        <v>0.49050311323540979</v>
      </c>
      <c r="FB43" s="319">
        <f t="shared" si="122"/>
        <v>0.51305398235246502</v>
      </c>
      <c r="FC43" s="319">
        <f t="shared" si="122"/>
        <v>0.53550472701721596</v>
      </c>
      <c r="FD43" s="320">
        <f t="shared" si="122"/>
        <v>0.55785326589095219</v>
      </c>
      <c r="FE43" s="321">
        <f t="shared" si="122"/>
        <v>0.58009775368769279</v>
      </c>
      <c r="FF43" s="322">
        <f t="shared" si="122"/>
        <v>0.60223657616518689</v>
      </c>
      <c r="FG43" s="319">
        <f t="shared" si="122"/>
        <v>0.62426834430000477</v>
      </c>
      <c r="FH43" s="319">
        <f t="shared" si="122"/>
        <v>0.6461918877476398</v>
      </c>
      <c r="FI43" s="320">
        <f t="shared" si="122"/>
        <v>0.66800624768675931</v>
      </c>
      <c r="FJ43" s="323">
        <f t="shared" si="122"/>
        <v>0.68971066914415935</v>
      </c>
      <c r="FK43" s="319">
        <f t="shared" si="122"/>
        <v>0.71130459289307457</v>
      </c>
      <c r="FL43" s="319">
        <f t="shared" si="122"/>
        <v>0.73278764701308374</v>
      </c>
      <c r="FM43" s="319">
        <f t="shared" si="122"/>
        <v>0.75415963819460441</v>
      </c>
      <c r="FN43" s="320">
        <f t="shared" si="122"/>
        <v>0.77542054286535245</v>
      </c>
      <c r="FO43" s="321">
        <f t="shared" si="122"/>
        <v>0.79657049821022941</v>
      </c>
      <c r="FP43" s="322">
        <f t="shared" si="122"/>
        <v>0.81760979314987425</v>
      </c>
      <c r="FQ43" s="319">
        <f t="shared" si="122"/>
        <v>0.83853885933699823</v>
      </c>
      <c r="FR43" s="319">
        <f t="shared" si="122"/>
        <v>0.85935826222335876</v>
      </c>
      <c r="FS43" s="319">
        <f t="shared" si="122"/>
        <v>0.8800686922442309</v>
      </c>
      <c r="FT43" s="319">
        <f t="shared" si="122"/>
        <v>0.90067095616135306</v>
      </c>
      <c r="FU43" s="319">
        <f t="shared" si="122"/>
        <v>0.92116596859968713</v>
      </c>
      <c r="FV43" s="319">
        <f t="shared" si="122"/>
        <v>0.9415547438080758</v>
      </c>
      <c r="FW43" s="319">
        <f t="shared" si="122"/>
        <v>0.96183838766884167</v>
      </c>
      <c r="FX43" s="319">
        <f t="shared" si="122"/>
        <v>0.98201808997676909</v>
      </c>
      <c r="FY43" s="319">
        <f t="shared" si="122"/>
        <v>1.0020951170036443</v>
      </c>
      <c r="FZ43" s="319">
        <f t="shared" si="122"/>
        <v>1.022070804360621</v>
      </c>
      <c r="GA43" s="319">
        <f t="shared" si="122"/>
        <v>1.041946550167163</v>
      </c>
      <c r="GB43" s="319">
        <f t="shared" si="122"/>
        <v>1.0617238085321461</v>
      </c>
      <c r="GC43" s="319">
        <f t="shared" si="122"/>
        <v>1.0814040833498808</v>
      </c>
      <c r="GD43" s="319">
        <f t="shared" si="122"/>
        <v>1.1009889224113396</v>
      </c>
      <c r="GE43" s="319">
        <f t="shared" si="122"/>
        <v>1.1204799118286886</v>
      </c>
      <c r="GF43" s="319">
        <f t="shared" si="122"/>
        <v>1.1398786707693931</v>
      </c>
      <c r="GG43" s="319">
        <f t="shared" si="122"/>
        <v>1.1591868464945005</v>
      </c>
      <c r="GH43" s="319">
        <f t="shared" si="122"/>
        <v>1.1784061096944261</v>
      </c>
      <c r="GI43" s="319">
        <f t="shared" si="122"/>
        <v>1.1975381501144142</v>
      </c>
      <c r="GJ43" s="319">
        <f t="shared" si="122"/>
        <v>1.2165846724609448</v>
      </c>
      <c r="GK43" s="319">
        <f t="shared" si="122"/>
        <v>1.2355473925796756</v>
      </c>
      <c r="GL43" s="319">
        <f t="shared" si="122"/>
        <v>1.254428033894899</v>
      </c>
      <c r="GM43" s="319">
        <f t="shared" si="122"/>
        <v>1.2732283241001778</v>
      </c>
      <c r="GN43" s="319">
        <f t="shared" si="122"/>
        <v>1.2919499920894866</v>
      </c>
      <c r="GR43" s="348"/>
      <c r="GS43" s="369">
        <v>23000</v>
      </c>
      <c r="GT43" s="366">
        <f t="shared" si="97"/>
        <v>60.692667544834229</v>
      </c>
      <c r="GU43" s="366">
        <f t="shared" si="97"/>
        <v>121.38533508966846</v>
      </c>
      <c r="GV43" s="366">
        <f t="shared" si="97"/>
        <v>182.07800263450267</v>
      </c>
      <c r="GW43" s="366">
        <f t="shared" si="97"/>
        <v>242.77067017933692</v>
      </c>
      <c r="GX43" s="366">
        <f t="shared" si="97"/>
        <v>303.46333772417114</v>
      </c>
      <c r="GY43" s="366">
        <f t="shared" si="97"/>
        <v>364.15600526900533</v>
      </c>
      <c r="GZ43" s="366">
        <f t="shared" si="97"/>
        <v>424.84867281383958</v>
      </c>
      <c r="HA43" s="366">
        <f t="shared" si="97"/>
        <v>485.54134035867384</v>
      </c>
      <c r="HB43" s="366">
        <f t="shared" si="97"/>
        <v>546.23400790350809</v>
      </c>
      <c r="HC43" s="366">
        <f t="shared" si="97"/>
        <v>606.92667544834228</v>
      </c>
      <c r="HE43" s="348"/>
      <c r="HF43" s="369">
        <v>23000</v>
      </c>
      <c r="HG43" s="318">
        <f t="shared" si="98"/>
        <v>0.69329284100140287</v>
      </c>
      <c r="HH43" s="318">
        <f t="shared" si="98"/>
        <v>0.69329284100140287</v>
      </c>
      <c r="HI43" s="318">
        <f t="shared" si="98"/>
        <v>0.69329284100140287</v>
      </c>
      <c r="HJ43" s="318">
        <f t="shared" si="98"/>
        <v>0.69329284100140287</v>
      </c>
      <c r="HK43" s="318">
        <f t="shared" si="98"/>
        <v>0.69329284100140287</v>
      </c>
      <c r="HL43" s="318">
        <f t="shared" si="98"/>
        <v>0.69329284100140287</v>
      </c>
      <c r="HM43" s="318">
        <f t="shared" si="98"/>
        <v>0.69329284100140287</v>
      </c>
      <c r="HN43" s="318">
        <f t="shared" si="98"/>
        <v>0.69329284100140287</v>
      </c>
      <c r="HO43" s="318">
        <f t="shared" si="98"/>
        <v>0.69329284100140287</v>
      </c>
      <c r="HP43" s="318">
        <f t="shared" si="98"/>
        <v>0.69329284100140287</v>
      </c>
      <c r="HR43" s="348"/>
      <c r="HS43" s="369">
        <v>23000</v>
      </c>
      <c r="HT43" s="366">
        <f t="shared" si="26"/>
        <v>42.077791910111763</v>
      </c>
      <c r="HU43" s="366">
        <f t="shared" si="6"/>
        <v>84.155583820223526</v>
      </c>
      <c r="HV43" s="366">
        <f t="shared" si="6"/>
        <v>126.23337573033527</v>
      </c>
      <c r="HW43" s="366">
        <f t="shared" si="6"/>
        <v>168.31116764044705</v>
      </c>
      <c r="HX43" s="366">
        <f t="shared" si="6"/>
        <v>210.38895955055881</v>
      </c>
      <c r="HY43" s="366">
        <f t="shared" si="6"/>
        <v>252.46675146067054</v>
      </c>
      <c r="HZ43" s="366">
        <f t="shared" si="6"/>
        <v>294.54454337078232</v>
      </c>
      <c r="IA43" s="366">
        <f t="shared" si="6"/>
        <v>336.62233528089411</v>
      </c>
      <c r="IB43" s="366">
        <f t="shared" si="6"/>
        <v>378.70012719100589</v>
      </c>
      <c r="IC43" s="366">
        <f t="shared" si="6"/>
        <v>420.77791910111762</v>
      </c>
      <c r="IL43" s="348"/>
      <c r="IM43" s="369">
        <v>23000</v>
      </c>
      <c r="IN43" s="366">
        <f t="shared" si="7"/>
        <v>287.72288364177376</v>
      </c>
      <c r="IO43" s="366">
        <f t="shared" si="8"/>
        <v>1159.5447738749901</v>
      </c>
      <c r="IP43" s="366">
        <f t="shared" si="9"/>
        <v>2641.6845952153558</v>
      </c>
      <c r="IQ43" s="366">
        <f t="shared" si="10"/>
        <v>4778.7081719521821</v>
      </c>
      <c r="IR43" s="366">
        <f t="shared" si="11"/>
        <v>7634.8421717090041</v>
      </c>
      <c r="IS43" s="366">
        <f t="shared" si="12"/>
        <v>11295.838439236906</v>
      </c>
      <c r="IT43" s="366">
        <f t="shared" si="13"/>
        <v>15871.413024813644</v>
      </c>
      <c r="IU43" s="366">
        <f t="shared" si="14"/>
        <v>21498.290464369853</v>
      </c>
      <c r="IV43" s="366">
        <f t="shared" si="15"/>
        <v>28343.88965945489</v>
      </c>
      <c r="IW43" s="366">
        <f t="shared" si="16"/>
        <v>36610.692986778369</v>
      </c>
      <c r="IY43" s="348"/>
      <c r="IZ43" s="369">
        <v>23000</v>
      </c>
      <c r="JA43" s="366">
        <f t="shared" si="17"/>
        <v>42.109074956912821</v>
      </c>
      <c r="JB43" s="366">
        <f t="shared" si="17"/>
        <v>84.405102186159382</v>
      </c>
      <c r="JC43" s="366">
        <f t="shared" si="17"/>
        <v>127.07129419559722</v>
      </c>
      <c r="JD43" s="366">
        <f t="shared" si="17"/>
        <v>170.28334056252967</v>
      </c>
      <c r="JE43" s="366">
        <f t="shared" si="17"/>
        <v>214.20556636740523</v>
      </c>
      <c r="JF43" s="366">
        <f t="shared" si="17"/>
        <v>258.98707041388928</v>
      </c>
      <c r="JG43" s="366">
        <f t="shared" si="17"/>
        <v>304.75795172252481</v>
      </c>
      <c r="JH43" s="366">
        <f t="shared" si="17"/>
        <v>351.62580808372388</v>
      </c>
      <c r="JI43" s="366">
        <f t="shared" si="17"/>
        <v>399.67275457630109</v>
      </c>
      <c r="JJ43" s="366">
        <f t="shared" si="17"/>
        <v>448.95324466864668</v>
      </c>
      <c r="JL43" s="348"/>
      <c r="JM43" s="369">
        <v>23000</v>
      </c>
      <c r="JN43" s="297">
        <f t="shared" si="18"/>
        <v>3.1283046801057424E-2</v>
      </c>
      <c r="JO43" s="297">
        <f t="shared" si="18"/>
        <v>0.24951836593585597</v>
      </c>
      <c r="JP43" s="297">
        <f t="shared" si="18"/>
        <v>0.83791846526195002</v>
      </c>
      <c r="JQ43" s="297">
        <f t="shared" si="18"/>
        <v>1.9721729220826205</v>
      </c>
      <c r="JR43" s="297">
        <f t="shared" si="18"/>
        <v>3.8166068168464165</v>
      </c>
      <c r="JS43" s="297">
        <f t="shared" si="18"/>
        <v>6.520318953218748</v>
      </c>
      <c r="JT43" s="297">
        <f t="shared" si="18"/>
        <v>10.213408351742487</v>
      </c>
      <c r="JU43" s="297">
        <f t="shared" si="18"/>
        <v>15.003472802829776</v>
      </c>
      <c r="JV43" s="297">
        <f t="shared" si="18"/>
        <v>20.972627385295198</v>
      </c>
      <c r="JW43" s="297">
        <f t="shared" si="18"/>
        <v>28.175325567529057</v>
      </c>
    </row>
    <row r="44" spans="3:283">
      <c r="C44"/>
      <c r="D44" s="264"/>
      <c r="AZ44" s="368">
        <v>22000</v>
      </c>
      <c r="BA44" s="297">
        <f t="shared" si="36"/>
        <v>21.305036016945678</v>
      </c>
      <c r="BB44" s="366">
        <f t="shared" si="27"/>
        <v>412.1946254743259</v>
      </c>
      <c r="BC44" s="366">
        <f t="shared" si="28"/>
        <v>30319.952424952698</v>
      </c>
      <c r="BD44" s="366">
        <f t="shared" si="29"/>
        <v>554.14112321411233</v>
      </c>
      <c r="BE44" s="366">
        <f t="shared" si="30"/>
        <v>390.88958945738023</v>
      </c>
      <c r="BF44" s="319">
        <v>0.42231902025175705</v>
      </c>
      <c r="BG44" s="319">
        <f t="shared" si="31"/>
        <v>0.90932084030814153</v>
      </c>
      <c r="BN44" s="65"/>
      <c r="BO44" s="291">
        <v>24000</v>
      </c>
      <c r="BP44" s="297">
        <f t="shared" ref="BP44:BX44" si="123">(EE44*$T143*SQRT($W143)-BP$19)*-1</f>
        <v>4.703025102443803E-4</v>
      </c>
      <c r="BQ44" s="297">
        <f t="shared" si="123"/>
        <v>3.646503900629483E-3</v>
      </c>
      <c r="BR44" s="297">
        <f t="shared" si="123"/>
        <v>1.222421917607619E-2</v>
      </c>
      <c r="BS44" s="300">
        <f t="shared" si="123"/>
        <v>2.887859204200538E-2</v>
      </c>
      <c r="BT44" s="312">
        <f t="shared" si="123"/>
        <v>5.6254299119167683E-2</v>
      </c>
      <c r="BU44" s="307">
        <f t="shared" si="123"/>
        <v>9.695583696655774E-2</v>
      </c>
      <c r="BV44" s="297">
        <f t="shared" si="123"/>
        <v>0.15353817859272567</v>
      </c>
      <c r="BW44" s="297">
        <f t="shared" si="123"/>
        <v>0.22849787941925115</v>
      </c>
      <c r="BX44" s="300">
        <f t="shared" si="123"/>
        <v>0.32426470520535133</v>
      </c>
      <c r="BY44" s="65"/>
      <c r="BZ44" s="291">
        <v>24000</v>
      </c>
      <c r="CA44" s="417">
        <f t="shared" ref="CA44:DY44" si="124">(EP44*$T143*SQRT($W143)-CA$19)*-1</f>
        <v>0.4431938455607991</v>
      </c>
      <c r="CB44" s="418">
        <f t="shared" si="124"/>
        <v>0.58755876728226042</v>
      </c>
      <c r="CC44" s="418">
        <f t="shared" si="124"/>
        <v>0.75954475156726176</v>
      </c>
      <c r="CD44" s="418">
        <f t="shared" si="124"/>
        <v>0.96124314880717066</v>
      </c>
      <c r="CE44" s="419">
        <f t="shared" si="124"/>
        <v>1.1946463741702757</v>
      </c>
      <c r="CF44" s="420">
        <f t="shared" si="124"/>
        <v>1.4616436568544771</v>
      </c>
      <c r="CG44" s="421">
        <f t="shared" si="124"/>
        <v>1.7640175459408454</v>
      </c>
      <c r="CH44" s="418">
        <f t="shared" si="124"/>
        <v>2.1034411664176673</v>
      </c>
      <c r="CI44" s="418">
        <f t="shared" si="124"/>
        <v>2.4814762102393502</v>
      </c>
      <c r="CJ44" s="419">
        <f t="shared" si="124"/>
        <v>2.8995716395001807</v>
      </c>
      <c r="CK44" s="417">
        <f t="shared" si="124"/>
        <v>3.359063071857662</v>
      </c>
      <c r="CL44" s="418">
        <f t="shared" si="124"/>
        <v>3.8611728125267177</v>
      </c>
      <c r="CM44" s="418">
        <f t="shared" si="124"/>
        <v>4.407010492232132</v>
      </c>
      <c r="CN44" s="418">
        <f t="shared" si="124"/>
        <v>4.9975742667334657</v>
      </c>
      <c r="CO44" s="419">
        <f t="shared" si="124"/>
        <v>5.6337525306824432</v>
      </c>
      <c r="CP44" s="420">
        <f t="shared" si="124"/>
        <v>6.3163260967121175</v>
      </c>
      <c r="CQ44" s="421">
        <f t="shared" si="124"/>
        <v>7.045970789692177</v>
      </c>
      <c r="CR44" s="418">
        <f t="shared" si="124"/>
        <v>7.8232604059374466</v>
      </c>
      <c r="CS44" s="418">
        <f t="shared" si="124"/>
        <v>8.6486699877086153</v>
      </c>
      <c r="CT44" s="419">
        <f t="shared" si="124"/>
        <v>9.522579364596595</v>
      </c>
      <c r="CU44" s="417">
        <f t="shared" si="124"/>
        <v>10.445276915097963</v>
      </c>
      <c r="CV44" s="418">
        <f t="shared" si="124"/>
        <v>11.416963503921693</v>
      </c>
      <c r="CW44" s="418">
        <f t="shared" si="124"/>
        <v>12.43775655309895</v>
      </c>
      <c r="CX44" s="418">
        <f t="shared" si="124"/>
        <v>13.507694207794771</v>
      </c>
      <c r="CY44" s="419">
        <f t="shared" si="124"/>
        <v>14.626739560737917</v>
      </c>
      <c r="CZ44" s="420">
        <f t="shared" si="124"/>
        <v>15.794784902269043</v>
      </c>
      <c r="DA44" s="421">
        <f t="shared" si="124"/>
        <v>17.011655966213084</v>
      </c>
      <c r="DB44" s="418">
        <f t="shared" si="124"/>
        <v>18.27711614489084</v>
      </c>
      <c r="DC44" s="418">
        <f t="shared" si="124"/>
        <v>19.590870649713452</v>
      </c>
      <c r="DD44" s="419">
        <f t="shared" si="124"/>
        <v>20.952570596782778</v>
      </c>
      <c r="DE44" s="422">
        <f t="shared" si="124"/>
        <v>22.361816999783855</v>
      </c>
      <c r="DF44" s="418">
        <f t="shared" si="124"/>
        <v>23.818164655188809</v>
      </c>
      <c r="DG44" s="418">
        <f t="shared" si="124"/>
        <v>25.321125907305372</v>
      </c>
      <c r="DH44" s="418">
        <f t="shared" si="124"/>
        <v>26.870174283078654</v>
      </c>
      <c r="DI44" s="419">
        <f t="shared" si="124"/>
        <v>28.46474798871435</v>
      </c>
      <c r="DJ44" s="420">
        <f t="shared" si="124"/>
        <v>30.104253262162104</v>
      </c>
      <c r="DK44" s="421">
        <f t="shared" si="124"/>
        <v>31.788067577273068</v>
      </c>
      <c r="DL44" s="418">
        <f t="shared" si="124"/>
        <v>33.51554269704809</v>
      </c>
      <c r="DM44" s="418">
        <f t="shared" si="124"/>
        <v>35.286007574791768</v>
      </c>
      <c r="DN44" s="419">
        <f t="shared" si="124"/>
        <v>37.098771103227364</v>
      </c>
      <c r="DO44" s="422">
        <f t="shared" si="124"/>
        <v>38.953124712707279</v>
      </c>
      <c r="DP44" s="418">
        <f t="shared" si="124"/>
        <v>40.848344820571015</v>
      </c>
      <c r="DQ44" s="418">
        <f t="shared" si="124"/>
        <v>42.783695134474272</v>
      </c>
      <c r="DR44" s="418">
        <f t="shared" si="124"/>
        <v>44.758428813187436</v>
      </c>
      <c r="DS44" s="419">
        <f t="shared" si="124"/>
        <v>46.771790488875354</v>
      </c>
      <c r="DT44" s="420">
        <f t="shared" si="124"/>
        <v>48.823018155299565</v>
      </c>
      <c r="DU44" s="421">
        <f t="shared" si="124"/>
        <v>50.911344926736149</v>
      </c>
      <c r="DV44" s="418">
        <f t="shared" si="124"/>
        <v>53.036000672622663</v>
      </c>
      <c r="DW44" s="418">
        <f t="shared" si="124"/>
        <v>55.196213533145169</v>
      </c>
      <c r="DX44" s="418">
        <f t="shared" si="124"/>
        <v>57.39121132106834</v>
      </c>
      <c r="DY44" s="418">
        <f t="shared" si="124"/>
        <v>59.620222815170223</v>
      </c>
      <c r="EC44" s="65"/>
      <c r="ED44" s="291">
        <v>24000</v>
      </c>
      <c r="EE44" s="319">
        <f t="shared" ref="EE44:EM44" si="125">SQRT(5*((((1/$BF46)*(((1+0.2*(EE$19/661.48)^2)^3.5)-1))+1)^(1/3.5)-1))</f>
        <v>2.4282088360788625E-2</v>
      </c>
      <c r="EF44" s="319">
        <f t="shared" si="125"/>
        <v>4.8557605924980742E-2</v>
      </c>
      <c r="EG44" s="319">
        <f t="shared" si="125"/>
        <v>7.2820006868550988E-2</v>
      </c>
      <c r="EH44" s="320">
        <f t="shared" si="125"/>
        <v>9.706279507840225E-2</v>
      </c>
      <c r="EI44" s="321">
        <f t="shared" si="125"/>
        <v>0.12127954842536112</v>
      </c>
      <c r="EJ44" s="322">
        <f t="shared" si="125"/>
        <v>0.14546394235042387</v>
      </c>
      <c r="EK44" s="319">
        <f t="shared" si="125"/>
        <v>0.16960977255376547</v>
      </c>
      <c r="EL44" s="319">
        <f t="shared" si="125"/>
        <v>0.19371097659233322</v>
      </c>
      <c r="EM44" s="320">
        <f t="shared" si="125"/>
        <v>0.21776165420995047</v>
      </c>
      <c r="EN44" s="65"/>
      <c r="EO44" s="291">
        <v>24000</v>
      </c>
      <c r="EP44" s="323">
        <f t="shared" ref="EP44:GN44" si="126">SQRT(5*((((1/$BF46)*(((1+0.2*(EP$19/661.48)^2)^3.5)-1))+1)^(1/3.5)-1))</f>
        <v>0.24175608624542252</v>
      </c>
      <c r="EQ44" s="319">
        <f t="shared" si="126"/>
        <v>0.2656887519869448</v>
      </c>
      <c r="ER44" s="319">
        <f t="shared" si="126"/>
        <v>0.28955434486583481</v>
      </c>
      <c r="ES44" s="319">
        <f t="shared" si="126"/>
        <v>0.31334778640775096</v>
      </c>
      <c r="ET44" s="320">
        <f t="shared" si="126"/>
        <v>0.33706423838503352</v>
      </c>
      <c r="EU44" s="321">
        <f t="shared" si="126"/>
        <v>0.36069911313889191</v>
      </c>
      <c r="EV44" s="322">
        <f t="shared" si="126"/>
        <v>0.38424808206432143</v>
      </c>
      <c r="EW44" s="319">
        <f t="shared" si="126"/>
        <v>0.40770708227336294</v>
      </c>
      <c r="EX44" s="319">
        <f t="shared" si="126"/>
        <v>0.43107232147346114</v>
      </c>
      <c r="EY44" s="320">
        <f t="shared" si="126"/>
        <v>0.45434028111657726</v>
      </c>
      <c r="EZ44" s="323">
        <f t="shared" si="126"/>
        <v>0.47750771789158009</v>
      </c>
      <c r="FA44" s="319">
        <f t="shared" si="126"/>
        <v>0.50057166364655326</v>
      </c>
      <c r="FB44" s="319">
        <f t="shared" si="126"/>
        <v>0.52352942383964129</v>
      </c>
      <c r="FC44" s="319">
        <f t="shared" si="126"/>
        <v>0.54637857462621486</v>
      </c>
      <c r="FD44" s="320">
        <f t="shared" si="126"/>
        <v>0.56911695869707202</v>
      </c>
      <c r="FE44" s="321">
        <f t="shared" si="126"/>
        <v>0.59174267998690544</v>
      </c>
      <c r="FF44" s="322">
        <f t="shared" si="126"/>
        <v>0.61425409737461245</v>
      </c>
      <c r="FG44" s="319">
        <f t="shared" si="126"/>
        <v>0.63664981749738125</v>
      </c>
      <c r="FH44" s="319">
        <f t="shared" si="126"/>
        <v>0.65892868679914474</v>
      </c>
      <c r="FI44" s="320">
        <f t="shared" si="126"/>
        <v>0.6810897829309559</v>
      </c>
      <c r="FJ44" s="323">
        <f t="shared" si="126"/>
        <v>0.70313240561666679</v>
      </c>
      <c r="FK44" s="319">
        <f t="shared" si="126"/>
        <v>0.72505606709187698</v>
      </c>
      <c r="FL44" s="319">
        <f t="shared" si="126"/>
        <v>0.74686048221796231</v>
      </c>
      <c r="FM44" s="319">
        <f t="shared" si="126"/>
        <v>0.7685455583661398</v>
      </c>
      <c r="FN44" s="320">
        <f t="shared" si="126"/>
        <v>0.79011138515918644</v>
      </c>
      <c r="FO44" s="321">
        <f t="shared" si="126"/>
        <v>0.81155822415095002</v>
      </c>
      <c r="FP44" s="322">
        <f t="shared" si="126"/>
        <v>0.83288649851599827</v>
      </c>
      <c r="FQ44" s="319">
        <f t="shared" si="126"/>
        <v>0.85409678281421053</v>
      </c>
      <c r="FR44" s="319">
        <f t="shared" si="126"/>
        <v>0.87518979288750898</v>
      </c>
      <c r="FS44" s="319">
        <f t="shared" si="126"/>
        <v>0.8961663759387023</v>
      </c>
      <c r="FT44" s="319">
        <f t="shared" si="126"/>
        <v>0.91702750083545193</v>
      </c>
      <c r="FU44" s="319">
        <f t="shared" si="126"/>
        <v>0.93777424867574244</v>
      </c>
      <c r="FV44" s="319">
        <f t="shared" si="126"/>
        <v>0.95840780364512712</v>
      </c>
      <c r="FW44" s="319">
        <f t="shared" si="126"/>
        <v>0.97892944419025574</v>
      </c>
      <c r="FX44" s="319">
        <f t="shared" si="126"/>
        <v>0.99934053452794291</v>
      </c>
      <c r="FY44" s="319">
        <f t="shared" si="126"/>
        <v>1.0196425165042566</v>
      </c>
      <c r="FZ44" s="319">
        <f t="shared" si="126"/>
        <v>1.039836901813787</v>
      </c>
      <c r="GA44" s="319">
        <f t="shared" si="126"/>
        <v>1.0599252645853754</v>
      </c>
      <c r="GB44" s="319">
        <f t="shared" si="126"/>
        <v>1.0799092343371735</v>
      </c>
      <c r="GC44" s="319">
        <f t="shared" si="126"/>
        <v>1.0997904893009049</v>
      </c>
      <c r="GD44" s="319">
        <f t="shared" si="126"/>
        <v>1.1195707501125709</v>
      </c>
      <c r="GE44" s="319">
        <f t="shared" si="126"/>
        <v>1.139251773864618</v>
      </c>
      <c r="GF44" s="319">
        <f t="shared" si="126"/>
        <v>1.1588353485127105</v>
      </c>
      <c r="GG44" s="319">
        <f t="shared" si="126"/>
        <v>1.1783232876286136</v>
      </c>
      <c r="GH44" s="319">
        <f t="shared" si="126"/>
        <v>1.1977174254894465</v>
      </c>
      <c r="GI44" s="319">
        <f t="shared" si="126"/>
        <v>1.2170196124925143</v>
      </c>
      <c r="GJ44" s="319">
        <f t="shared" si="126"/>
        <v>1.2362317108840908</v>
      </c>
      <c r="GK44" s="319">
        <f t="shared" si="126"/>
        <v>1.2553555907899647</v>
      </c>
      <c r="GL44" s="319">
        <f t="shared" si="126"/>
        <v>1.2743931265351063</v>
      </c>
      <c r="GM44" s="319">
        <f t="shared" si="126"/>
        <v>1.2933461932395711</v>
      </c>
      <c r="GN44" s="319">
        <f t="shared" si="126"/>
        <v>1.3122166636776216</v>
      </c>
      <c r="GR44" s="348"/>
      <c r="GS44" s="368">
        <v>24000</v>
      </c>
      <c r="GT44" s="366">
        <f t="shared" si="97"/>
        <v>60.444317225234649</v>
      </c>
      <c r="GU44" s="366">
        <f t="shared" si="97"/>
        <v>120.8886344504693</v>
      </c>
      <c r="GV44" s="366">
        <f t="shared" si="97"/>
        <v>181.33295167570392</v>
      </c>
      <c r="GW44" s="366">
        <f t="shared" si="97"/>
        <v>241.77726890093859</v>
      </c>
      <c r="GX44" s="366">
        <f t="shared" si="97"/>
        <v>302.22158612617324</v>
      </c>
      <c r="GY44" s="366">
        <f t="shared" si="97"/>
        <v>362.66590335140785</v>
      </c>
      <c r="GZ44" s="366">
        <f t="shared" si="97"/>
        <v>423.11022057664252</v>
      </c>
      <c r="HA44" s="366">
        <f t="shared" si="97"/>
        <v>483.55453780187719</v>
      </c>
      <c r="HB44" s="366">
        <f t="shared" si="97"/>
        <v>543.99885502711186</v>
      </c>
      <c r="HC44" s="366">
        <f t="shared" si="97"/>
        <v>604.44317225234647</v>
      </c>
      <c r="HE44" s="348"/>
      <c r="HF44" s="368">
        <v>24000</v>
      </c>
      <c r="HG44" s="318">
        <f t="shared" si="98"/>
        <v>0.68129948901334736</v>
      </c>
      <c r="HH44" s="318">
        <f t="shared" si="98"/>
        <v>0.68129948901334736</v>
      </c>
      <c r="HI44" s="318">
        <f t="shared" si="98"/>
        <v>0.68129948901334736</v>
      </c>
      <c r="HJ44" s="318">
        <f t="shared" si="98"/>
        <v>0.68129948901334736</v>
      </c>
      <c r="HK44" s="318">
        <f t="shared" si="98"/>
        <v>0.68129948901334736</v>
      </c>
      <c r="HL44" s="318">
        <f t="shared" si="98"/>
        <v>0.68129948901334736</v>
      </c>
      <c r="HM44" s="318">
        <f t="shared" si="98"/>
        <v>0.68129948901334736</v>
      </c>
      <c r="HN44" s="318">
        <f t="shared" si="98"/>
        <v>0.68129948901334736</v>
      </c>
      <c r="HO44" s="318">
        <f t="shared" si="98"/>
        <v>0.68129948901334736</v>
      </c>
      <c r="HP44" s="318">
        <f t="shared" si="98"/>
        <v>0.68129948901334736</v>
      </c>
      <c r="HR44" s="348"/>
      <c r="HS44" s="368">
        <v>24000</v>
      </c>
      <c r="HT44" s="366">
        <f t="shared" si="26"/>
        <v>41.180682439313038</v>
      </c>
      <c r="HU44" s="366">
        <f t="shared" si="6"/>
        <v>82.361364878626077</v>
      </c>
      <c r="HV44" s="366">
        <f t="shared" si="6"/>
        <v>123.54204731793909</v>
      </c>
      <c r="HW44" s="366">
        <f t="shared" si="6"/>
        <v>164.72272975725215</v>
      </c>
      <c r="HX44" s="366">
        <f t="shared" si="6"/>
        <v>205.90341219656517</v>
      </c>
      <c r="HY44" s="366">
        <f t="shared" si="6"/>
        <v>247.08409463587819</v>
      </c>
      <c r="HZ44" s="366">
        <f t="shared" si="6"/>
        <v>288.26477707519126</v>
      </c>
      <c r="IA44" s="366">
        <f t="shared" si="6"/>
        <v>329.44545951450431</v>
      </c>
      <c r="IB44" s="366">
        <f t="shared" si="6"/>
        <v>370.62614195381735</v>
      </c>
      <c r="IC44" s="366">
        <f t="shared" si="6"/>
        <v>411.80682439313034</v>
      </c>
      <c r="IL44" s="348"/>
      <c r="IM44" s="368">
        <v>24000</v>
      </c>
      <c r="IN44" s="366">
        <f t="shared" si="7"/>
        <v>275.58501561293633</v>
      </c>
      <c r="IO44" s="366">
        <f t="shared" si="8"/>
        <v>1110.6282564931264</v>
      </c>
      <c r="IP44" s="366">
        <f t="shared" si="9"/>
        <v>2530.2425764760387</v>
      </c>
      <c r="IQ44" s="366">
        <f t="shared" si="10"/>
        <v>4577.1137474652542</v>
      </c>
      <c r="IR44" s="366">
        <f t="shared" si="11"/>
        <v>7312.7589730136051</v>
      </c>
      <c r="IS44" s="366">
        <f t="shared" si="12"/>
        <v>10819.312573392912</v>
      </c>
      <c r="IT44" s="366">
        <f t="shared" si="13"/>
        <v>15201.862121221942</v>
      </c>
      <c r="IU44" s="366">
        <f t="shared" si="14"/>
        <v>20591.364295692147</v>
      </c>
      <c r="IV44" s="366">
        <f t="shared" si="15"/>
        <v>27148.175270123538</v>
      </c>
      <c r="IW44" s="366">
        <f t="shared" si="16"/>
        <v>35066.235506395788</v>
      </c>
      <c r="IY44" s="348"/>
      <c r="IZ44" s="368">
        <v>24000</v>
      </c>
      <c r="JA44" s="366">
        <f t="shared" si="17"/>
        <v>41.212178176481032</v>
      </c>
      <c r="JB44" s="366">
        <f t="shared" si="17"/>
        <v>82.612622983868349</v>
      </c>
      <c r="JC44" s="366">
        <f t="shared" si="17"/>
        <v>124.38604909842854</v>
      </c>
      <c r="JD44" s="366">
        <f t="shared" si="17"/>
        <v>166.71000855702823</v>
      </c>
      <c r="JE44" s="366">
        <f t="shared" si="17"/>
        <v>209.75119044693287</v>
      </c>
      <c r="JF44" s="366">
        <f t="shared" si="17"/>
        <v>253.66165269430002</v>
      </c>
      <c r="JG44" s="366">
        <f t="shared" si="17"/>
        <v>298.57507844760011</v>
      </c>
      <c r="JH44" s="366">
        <f t="shared" si="17"/>
        <v>344.603227612561</v>
      </c>
      <c r="JI44" s="366">
        <f t="shared" si="17"/>
        <v>391.83282432662003</v>
      </c>
      <c r="JJ44" s="366">
        <f t="shared" si="17"/>
        <v>440.32316565323958</v>
      </c>
      <c r="JL44" s="348"/>
      <c r="JM44" s="368">
        <v>24000</v>
      </c>
      <c r="JN44" s="297">
        <f t="shared" si="18"/>
        <v>3.1495737167993809E-2</v>
      </c>
      <c r="JO44" s="297">
        <f t="shared" si="18"/>
        <v>0.25125810524227177</v>
      </c>
      <c r="JP44" s="297">
        <f t="shared" si="18"/>
        <v>0.84400178048944952</v>
      </c>
      <c r="JQ44" s="297">
        <f t="shared" si="18"/>
        <v>1.9872787997760781</v>
      </c>
      <c r="JR44" s="297">
        <f t="shared" si="18"/>
        <v>3.8477782503676963</v>
      </c>
      <c r="JS44" s="297">
        <f t="shared" si="18"/>
        <v>6.5775580584218289</v>
      </c>
      <c r="JT44" s="297">
        <f t="shared" si="18"/>
        <v>10.310301372408844</v>
      </c>
      <c r="JU44" s="297">
        <f t="shared" si="18"/>
        <v>15.157768098056692</v>
      </c>
      <c r="JV44" s="297">
        <f t="shared" si="18"/>
        <v>21.206682372802675</v>
      </c>
      <c r="JW44" s="297">
        <f t="shared" si="18"/>
        <v>28.516341260109243</v>
      </c>
    </row>
    <row r="45" spans="3:283">
      <c r="C45"/>
      <c r="D45" s="2"/>
      <c r="AZ45" s="369">
        <v>23000</v>
      </c>
      <c r="BA45" s="297">
        <f t="shared" si="36"/>
        <v>21.591345680842039</v>
      </c>
      <c r="BB45" s="366">
        <f t="shared" si="27"/>
        <v>404.21413310728963</v>
      </c>
      <c r="BC45" s="366">
        <f t="shared" si="28"/>
        <v>29051.059101947933</v>
      </c>
      <c r="BD45" s="366">
        <f t="shared" si="29"/>
        <v>551.89202137697146</v>
      </c>
      <c r="BE45" s="366">
        <f t="shared" si="30"/>
        <v>382.62278742644759</v>
      </c>
      <c r="BF45" s="319">
        <v>0.40464492309405986</v>
      </c>
      <c r="BG45" s="319">
        <f t="shared" si="31"/>
        <v>0.90932084605183039</v>
      </c>
      <c r="BN45" s="65"/>
      <c r="BO45" s="291">
        <v>25000</v>
      </c>
      <c r="BP45" s="297">
        <f t="shared" ref="BP45:BX45" si="127">(EE45*$T144*SQRT($W144)-BP$19)*-1</f>
        <v>5.0303069273738288E-4</v>
      </c>
      <c r="BQ45" s="297">
        <f t="shared" si="127"/>
        <v>3.9080774789717054E-3</v>
      </c>
      <c r="BR45" s="297">
        <f t="shared" si="127"/>
        <v>1.3105616609436765E-2</v>
      </c>
      <c r="BS45" s="300">
        <f t="shared" si="127"/>
        <v>3.0963158581606365E-2</v>
      </c>
      <c r="BT45" s="312">
        <f t="shared" si="127"/>
        <v>6.0314047999341369E-2</v>
      </c>
      <c r="BU45" s="307">
        <f t="shared" si="127"/>
        <v>0.10394659671180051</v>
      </c>
      <c r="BV45" s="297">
        <f t="shared" si="127"/>
        <v>0.16459365176270069</v>
      </c>
      <c r="BW45" s="297">
        <f t="shared" si="127"/>
        <v>0.24492269150641732</v>
      </c>
      <c r="BX45" s="300">
        <f t="shared" si="127"/>
        <v>0.34752653405276135</v>
      </c>
      <c r="BY45" s="65"/>
      <c r="BZ45" s="291">
        <v>25000</v>
      </c>
      <c r="CA45" s="417">
        <f t="shared" ref="CA45:DY45" si="128">(EP45*$T144*SQRT($W144)-CA$19)*-1</f>
        <v>0.47491473126922301</v>
      </c>
      <c r="CB45" s="418">
        <f t="shared" si="128"/>
        <v>0.62950571005482914</v>
      </c>
      <c r="CC45" s="418">
        <f t="shared" si="128"/>
        <v>0.81361971017567214</v>
      </c>
      <c r="CD45" s="418">
        <f t="shared" si="128"/>
        <v>1.0294725553736441</v>
      </c>
      <c r="CE45" s="419">
        <f t="shared" si="128"/>
        <v>1.2791702818059605</v>
      </c>
      <c r="CF45" s="420">
        <f t="shared" si="128"/>
        <v>1.5647046354537224</v>
      </c>
      <c r="CG45" s="421">
        <f t="shared" si="128"/>
        <v>1.8879494382943847</v>
      </c>
      <c r="CH45" s="418">
        <f t="shared" si="128"/>
        <v>2.2506578119878782</v>
      </c>
      <c r="CI45" s="418">
        <f t="shared" si="128"/>
        <v>2.6544602376401656</v>
      </c>
      <c r="CJ45" s="419">
        <f t="shared" si="128"/>
        <v>3.1008634212065544</v>
      </c>
      <c r="CK45" s="417">
        <f t="shared" si="128"/>
        <v>3.591249926226368</v>
      </c>
      <c r="CL45" s="418">
        <f t="shared" si="128"/>
        <v>4.1268785290455128</v>
      </c>
      <c r="CM45" s="418">
        <f t="shared" si="128"/>
        <v>4.7088852463361945</v>
      </c>
      <c r="CN45" s="418">
        <f t="shared" si="128"/>
        <v>5.3382849807454136</v>
      </c>
      <c r="CO45" s="419">
        <f t="shared" si="128"/>
        <v>6.0159737276562737</v>
      </c>
      <c r="CP45" s="420">
        <f t="shared" si="128"/>
        <v>6.7427312844169478</v>
      </c>
      <c r="CQ45" s="421">
        <f t="shared" si="128"/>
        <v>7.5192244027787751</v>
      </c>
      <c r="CR45" s="418">
        <f t="shared" si="128"/>
        <v>8.3460103256616094</v>
      </c>
      <c r="CS45" s="418">
        <f t="shared" si="128"/>
        <v>9.2235406505190554</v>
      </c>
      <c r="CT45" s="419">
        <f t="shared" si="128"/>
        <v>10.152165463530878</v>
      </c>
      <c r="CU45" s="417">
        <f t="shared" si="128"/>
        <v>11.132137691302944</v>
      </c>
      <c r="CV45" s="418">
        <f t="shared" si="128"/>
        <v>12.163617619762022</v>
      </c>
      <c r="CW45" s="418">
        <f t="shared" si="128"/>
        <v>13.246677533246498</v>
      </c>
      <c r="CX45" s="418">
        <f t="shared" si="128"/>
        <v>14.381306430378743</v>
      </c>
      <c r="CY45" s="419">
        <f t="shared" si="128"/>
        <v>15.567414777080444</v>
      </c>
      <c r="CZ45" s="420">
        <f t="shared" si="128"/>
        <v>16.804839260859694</v>
      </c>
      <c r="DA45" s="421">
        <f t="shared" si="128"/>
        <v>18.093347514380071</v>
      </c>
      <c r="DB45" s="418">
        <f t="shared" si="128"/>
        <v>19.432642780016863</v>
      </c>
      <c r="DC45" s="418">
        <f t="shared" si="128"/>
        <v>20.822368490797146</v>
      </c>
      <c r="DD45" s="419">
        <f t="shared" si="128"/>
        <v>22.262112746567198</v>
      </c>
      <c r="DE45" s="422">
        <f t="shared" si="128"/>
        <v>23.751412667538318</v>
      </c>
      <c r="DF45" s="418">
        <f t="shared" si="128"/>
        <v>25.289758610450463</v>
      </c>
      <c r="DG45" s="418">
        <f t="shared" si="128"/>
        <v>26.876598235424694</v>
      </c>
      <c r="DH45" s="418">
        <f t="shared" si="128"/>
        <v>28.511340414208178</v>
      </c>
      <c r="DI45" s="419">
        <f t="shared" si="128"/>
        <v>30.193358972889996</v>
      </c>
      <c r="DJ45" s="420">
        <f t="shared" si="128"/>
        <v>31.921996264288339</v>
      </c>
      <c r="DK45" s="421">
        <f t="shared" si="128"/>
        <v>33.696566567130617</v>
      </c>
      <c r="DL45" s="418">
        <f t="shared" si="128"/>
        <v>35.516359310817847</v>
      </c>
      <c r="DM45" s="418">
        <f t="shared" si="128"/>
        <v>37.380642126034729</v>
      </c>
      <c r="DN45" s="419">
        <f t="shared" si="128"/>
        <v>39.288663722729666</v>
      </c>
      <c r="DO45" s="422">
        <f t="shared" si="128"/>
        <v>41.239656598083172</v>
      </c>
      <c r="DP45" s="418">
        <f t="shared" si="128"/>
        <v>43.23283957797122</v>
      </c>
      <c r="DQ45" s="418">
        <f t="shared" si="128"/>
        <v>45.26742019619553</v>
      </c>
      <c r="DR45" s="418">
        <f t="shared" si="128"/>
        <v>47.342596916363732</v>
      </c>
      <c r="DS45" s="419">
        <f t="shared" si="128"/>
        <v>49.457561201777594</v>
      </c>
      <c r="DT45" s="420">
        <f t="shared" si="128"/>
        <v>51.611499439053432</v>
      </c>
      <c r="DU45" s="421">
        <f t="shared" si="128"/>
        <v>53.803594721482568</v>
      </c>
      <c r="DV45" s="418">
        <f t="shared" si="128"/>
        <v>56.033028498290719</v>
      </c>
      <c r="DW45" s="418">
        <f t="shared" si="128"/>
        <v>58.298982096089844</v>
      </c>
      <c r="DX45" s="418">
        <f t="shared" si="128"/>
        <v>60.600638118822417</v>
      </c>
      <c r="DY45" s="418">
        <f t="shared" si="128"/>
        <v>62.93718173249556</v>
      </c>
      <c r="EC45" s="65"/>
      <c r="ED45" s="291">
        <v>25000</v>
      </c>
      <c r="EE45" s="319">
        <f t="shared" ref="EE45:EM45" si="129">SQRT(5*((((1/$BF47)*(((1+0.2*(EE$19/661.48)^2)^3.5)-1))+1)^(1/3.5)-1))</f>
        <v>2.4815407094927789E-2</v>
      </c>
      <c r="EF45" s="319">
        <f t="shared" si="129"/>
        <v>4.9623612356505635E-2</v>
      </c>
      <c r="EG45" s="319">
        <f t="shared" si="129"/>
        <v>7.4417442589413782E-2</v>
      </c>
      <c r="EH45" s="320">
        <f t="shared" si="129"/>
        <v>9.9189781591651066E-2</v>
      </c>
      <c r="EI45" s="321">
        <f t="shared" si="129"/>
        <v>0.12393359794953726</v>
      </c>
      <c r="EJ45" s="322">
        <f t="shared" si="129"/>
        <v>0.14864197200562795</v>
      </c>
      <c r="EK45" s="319">
        <f t="shared" si="129"/>
        <v>0.17330812174757526</v>
      </c>
      <c r="EL45" s="319">
        <f t="shared" si="129"/>
        <v>0.19792542738625543</v>
      </c>
      <c r="EM45" s="320">
        <f t="shared" si="129"/>
        <v>0.22248745441430115</v>
      </c>
      <c r="EN45" s="65"/>
      <c r="EO45" s="291">
        <v>25000</v>
      </c>
      <c r="EP45" s="323">
        <f t="shared" ref="EP45:GN45" si="130">SQRT(5*((((1/$BF47)*(((1+0.2*(EP$19/661.48)^2)^3.5)-1))+1)^(1/3.5)-1))</f>
        <v>0.24698797496330985</v>
      </c>
      <c r="EQ45" s="319">
        <f t="shared" si="130"/>
        <v>0.27142098730657327</v>
      </c>
      <c r="ER45" s="319">
        <f t="shared" si="130"/>
        <v>0.2957807333850081</v>
      </c>
      <c r="ES45" s="319">
        <f t="shared" si="130"/>
        <v>0.32006171426518054</v>
      </c>
      <c r="ET45" s="320">
        <f t="shared" si="130"/>
        <v>0.34425870346972293</v>
      </c>
      <c r="EU45" s="321">
        <f t="shared" si="130"/>
        <v>0.3683667581512598</v>
      </c>
      <c r="EV45" s="322">
        <f t="shared" si="130"/>
        <v>0.39238122811035236</v>
      </c>
      <c r="EW45" s="319">
        <f t="shared" si="130"/>
        <v>0.41629776268538138</v>
      </c>
      <c r="EX45" s="319">
        <f t="shared" si="130"/>
        <v>0.44011231556756442</v>
      </c>
      <c r="EY45" s="320">
        <f t="shared" si="130"/>
        <v>0.463821147616646</v>
      </c>
      <c r="EZ45" s="323">
        <f t="shared" si="130"/>
        <v>0.48742082777232698</v>
      </c>
      <c r="FA45" s="319">
        <f t="shared" si="130"/>
        <v>0.51090823217272097</v>
      </c>
      <c r="FB45" s="319">
        <f t="shared" si="130"/>
        <v>0.53428054160439409</v>
      </c>
      <c r="FC45" s="319">
        <f t="shared" si="130"/>
        <v>0.55753523741841593</v>
      </c>
      <c r="FD45" s="320">
        <f t="shared" si="130"/>
        <v>0.58067009605391584</v>
      </c>
      <c r="FE45" s="321">
        <f t="shared" si="130"/>
        <v>0.60368318231468288</v>
      </c>
      <c r="FF45" s="322">
        <f t="shared" si="130"/>
        <v>0.62657284154586879</v>
      </c>
      <c r="FG45" s="319">
        <f t="shared" si="130"/>
        <v>0.64933769085691917</v>
      </c>
      <c r="FH45" s="319">
        <f t="shared" si="130"/>
        <v>0.6719766095339933</v>
      </c>
      <c r="FI45" s="320">
        <f t="shared" si="130"/>
        <v>0.6944887287802809</v>
      </c>
      <c r="FJ45" s="323">
        <f t="shared" si="130"/>
        <v>0.71687342091653927</v>
      </c>
      <c r="FK45" s="319">
        <f t="shared" si="130"/>
        <v>0.73913028816670623</v>
      </c>
      <c r="FL45" s="319">
        <f t="shared" si="130"/>
        <v>0.76125915114523002</v>
      </c>
      <c r="FM45" s="319">
        <f t="shared" si="130"/>
        <v>0.78326003715385017</v>
      </c>
      <c r="FN45" s="320">
        <f t="shared" si="130"/>
        <v>0.80513316838620419</v>
      </c>
      <c r="FO45" s="321">
        <f t="shared" si="130"/>
        <v>0.82687895012927604</v>
      </c>
      <c r="FP45" s="322">
        <f t="shared" si="130"/>
        <v>0.8484979590410785</v>
      </c>
      <c r="FQ45" s="319">
        <f t="shared" si="130"/>
        <v>0.86999093157478391</v>
      </c>
      <c r="FR45" s="319">
        <f t="shared" si="130"/>
        <v>0.89135875261036346</v>
      </c>
      <c r="FS45" s="319">
        <f t="shared" si="130"/>
        <v>0.9126024443462365</v>
      </c>
      <c r="FT45" s="319">
        <f t="shared" si="130"/>
        <v>0.93372315549522611</v>
      </c>
      <c r="FU45" s="319">
        <f t="shared" si="130"/>
        <v>0.95472215082145084</v>
      </c>
      <c r="FV45" s="319">
        <f t="shared" si="130"/>
        <v>0.97560080104775748</v>
      </c>
      <c r="FW45" s="319">
        <f t="shared" si="130"/>
        <v>0.99636057315676363</v>
      </c>
      <c r="FX45" s="319">
        <f t="shared" si="130"/>
        <v>1.0170030211026893</v>
      </c>
      <c r="FY45" s="319">
        <f t="shared" si="130"/>
        <v>1.0375297769458858</v>
      </c>
      <c r="FZ45" s="319">
        <f t="shared" si="130"/>
        <v>1.0579425424172091</v>
      </c>
      <c r="GA45" s="319">
        <f t="shared" si="130"/>
        <v>1.0782430809152319</v>
      </c>
      <c r="GB45" s="319">
        <f t="shared" si="130"/>
        <v>1.09843320993565</v>
      </c>
      <c r="GC45" s="319">
        <f t="shared" si="130"/>
        <v>1.1185147939290985</v>
      </c>
      <c r="GD45" s="319">
        <f t="shared" si="130"/>
        <v>1.1384897375808805</v>
      </c>
      <c r="GE45" s="319">
        <f t="shared" si="130"/>
        <v>1.1583599795039039</v>
      </c>
      <c r="GF45" s="319">
        <f t="shared" si="130"/>
        <v>1.1781274863342286</v>
      </c>
      <c r="GG45" s="319">
        <f t="shared" si="130"/>
        <v>1.1977942472171024</v>
      </c>
      <c r="GH45" s="319">
        <f t="shared" si="130"/>
        <v>1.217362268670191</v>
      </c>
      <c r="GI45" s="319">
        <f t="shared" si="130"/>
        <v>1.2368335698097956</v>
      </c>
      <c r="GJ45" s="319">
        <f t="shared" si="130"/>
        <v>1.2562101779251489</v>
      </c>
      <c r="GK45" s="319">
        <f t="shared" si="130"/>
        <v>1.2754941243855036</v>
      </c>
      <c r="GL45" s="319">
        <f t="shared" si="130"/>
        <v>1.2946874408643996</v>
      </c>
      <c r="GM45" s="319">
        <f t="shared" si="130"/>
        <v>1.3137921558654695</v>
      </c>
      <c r="GN45" s="319">
        <f t="shared" si="130"/>
        <v>1.332810291534158</v>
      </c>
      <c r="GR45" s="348"/>
      <c r="GS45" s="369">
        <v>25000</v>
      </c>
      <c r="GT45" s="366">
        <f t="shared" si="97"/>
        <v>60.194942278748137</v>
      </c>
      <c r="GU45" s="366">
        <f t="shared" si="97"/>
        <v>120.38988455749627</v>
      </c>
      <c r="GV45" s="366">
        <f t="shared" si="97"/>
        <v>180.58482683624439</v>
      </c>
      <c r="GW45" s="366">
        <f t="shared" si="97"/>
        <v>240.77976911499255</v>
      </c>
      <c r="GX45" s="366">
        <f t="shared" si="97"/>
        <v>300.97471139374068</v>
      </c>
      <c r="GY45" s="366">
        <f t="shared" si="97"/>
        <v>361.16965367248878</v>
      </c>
      <c r="GZ45" s="366">
        <f t="shared" si="97"/>
        <v>421.36459595123694</v>
      </c>
      <c r="HA45" s="366">
        <f t="shared" si="97"/>
        <v>481.55953822998509</v>
      </c>
      <c r="HB45" s="366">
        <f t="shared" si="97"/>
        <v>541.7544805087332</v>
      </c>
      <c r="HC45" s="366">
        <f t="shared" si="97"/>
        <v>601.94942278748135</v>
      </c>
      <c r="HE45" s="348"/>
      <c r="HF45" s="369">
        <v>25000</v>
      </c>
      <c r="HG45" s="318">
        <f t="shared" si="98"/>
        <v>0.66941701453678759</v>
      </c>
      <c r="HH45" s="318">
        <f t="shared" si="98"/>
        <v>0.66941701453678759</v>
      </c>
      <c r="HI45" s="318">
        <f t="shared" si="98"/>
        <v>0.66941701453678759</v>
      </c>
      <c r="HJ45" s="318">
        <f t="shared" si="98"/>
        <v>0.66941701453678759</v>
      </c>
      <c r="HK45" s="318">
        <f t="shared" si="98"/>
        <v>0.66941701453678759</v>
      </c>
      <c r="HL45" s="318">
        <f t="shared" si="98"/>
        <v>0.66941701453678759</v>
      </c>
      <c r="HM45" s="318">
        <f t="shared" si="98"/>
        <v>0.66941701453678759</v>
      </c>
      <c r="HN45" s="318">
        <f t="shared" si="98"/>
        <v>0.66941701453678759</v>
      </c>
      <c r="HO45" s="318">
        <f t="shared" si="98"/>
        <v>0.66941701453678759</v>
      </c>
      <c r="HP45" s="318">
        <f t="shared" si="98"/>
        <v>0.66941701453678759</v>
      </c>
      <c r="HR45" s="348"/>
      <c r="HS45" s="369">
        <v>25000</v>
      </c>
      <c r="HT45" s="366">
        <f t="shared" si="26"/>
        <v>40.295518550453835</v>
      </c>
      <c r="HU45" s="366">
        <f t="shared" si="6"/>
        <v>80.59103710090767</v>
      </c>
      <c r="HV45" s="366">
        <f t="shared" si="6"/>
        <v>120.88655565136148</v>
      </c>
      <c r="HW45" s="366">
        <f t="shared" si="6"/>
        <v>161.18207420181534</v>
      </c>
      <c r="HX45" s="366">
        <f t="shared" si="6"/>
        <v>201.47759275226915</v>
      </c>
      <c r="HY45" s="366">
        <f t="shared" si="6"/>
        <v>241.77311130272295</v>
      </c>
      <c r="HZ45" s="366">
        <f t="shared" si="6"/>
        <v>282.06862985317679</v>
      </c>
      <c r="IA45" s="366">
        <f t="shared" si="6"/>
        <v>322.36414840363068</v>
      </c>
      <c r="IB45" s="366">
        <f t="shared" si="6"/>
        <v>362.65966695408446</v>
      </c>
      <c r="IC45" s="366">
        <f t="shared" si="6"/>
        <v>402.95518550453829</v>
      </c>
      <c r="IL45" s="348"/>
      <c r="IM45" s="369">
        <v>25000</v>
      </c>
      <c r="IN45" s="366">
        <f t="shared" si="7"/>
        <v>263.86514059948342</v>
      </c>
      <c r="IO45" s="366">
        <f t="shared" si="8"/>
        <v>1063.3962822743601</v>
      </c>
      <c r="IP45" s="366">
        <f t="shared" si="9"/>
        <v>2422.6382980501544</v>
      </c>
      <c r="IQ45" s="366">
        <f t="shared" si="10"/>
        <v>4382.4616510029691</v>
      </c>
      <c r="IR45" s="366">
        <f t="shared" si="11"/>
        <v>7001.7673867090762</v>
      </c>
      <c r="IS45" s="366">
        <f t="shared" si="12"/>
        <v>10359.196878025286</v>
      </c>
      <c r="IT45" s="366">
        <f t="shared" si="13"/>
        <v>14555.368611274729</v>
      </c>
      <c r="IU45" s="366">
        <f t="shared" si="14"/>
        <v>19715.670037188131</v>
      </c>
      <c r="IV45" s="366">
        <f t="shared" si="15"/>
        <v>25993.637820757809</v>
      </c>
      <c r="IW45" s="366">
        <f t="shared" si="16"/>
        <v>33574.964667837281</v>
      </c>
      <c r="IY45" s="348"/>
      <c r="IZ45" s="369">
        <v>25000</v>
      </c>
      <c r="JA45" s="366">
        <f t="shared" si="17"/>
        <v>40.327168495924056</v>
      </c>
      <c r="JB45" s="366">
        <f t="shared" si="17"/>
        <v>80.843567435192568</v>
      </c>
      <c r="JC45" s="366">
        <f t="shared" si="17"/>
        <v>121.73506521908671</v>
      </c>
      <c r="JD45" s="366">
        <f t="shared" si="17"/>
        <v>163.1807337874493</v>
      </c>
      <c r="JE45" s="366">
        <f t="shared" si="17"/>
        <v>205.34929647702816</v>
      </c>
      <c r="JF45" s="366">
        <f t="shared" ref="JF45:JJ76" si="131">SQRT(((2*1.4*100*pN)/(0.4*ρN))*((((IS45/(100*pN))+1)^(0.4/1.4))-1))*m_s_→_kt</f>
        <v>248.39546436842113</v>
      </c>
      <c r="JG45" s="366">
        <f t="shared" si="131"/>
        <v>292.45623778377211</v>
      </c>
      <c r="JH45" s="366">
        <f t="shared" si="131"/>
        <v>337.64732935498631</v>
      </c>
      <c r="JI45" s="366">
        <f t="shared" si="131"/>
        <v>384.05994021592255</v>
      </c>
      <c r="JJ45" s="366">
        <f t="shared" si="131"/>
        <v>431.75817406270528</v>
      </c>
      <c r="JL45" s="348"/>
      <c r="JM45" s="369">
        <v>25000</v>
      </c>
      <c r="JN45" s="297">
        <f t="shared" si="18"/>
        <v>3.1649945470221041E-2</v>
      </c>
      <c r="JO45" s="297">
        <f t="shared" si="18"/>
        <v>0.25253033428489857</v>
      </c>
      <c r="JP45" s="297">
        <f t="shared" si="18"/>
        <v>0.84850956772523034</v>
      </c>
      <c r="JQ45" s="297">
        <f t="shared" si="18"/>
        <v>1.9986595856339591</v>
      </c>
      <c r="JR45" s="297">
        <f t="shared" si="18"/>
        <v>3.8717037247590156</v>
      </c>
      <c r="JS45" s="297">
        <f t="shared" ref="JS45:JW83" si="132">(HY45-JF45)*-1</f>
        <v>6.6223530656981779</v>
      </c>
      <c r="JT45" s="297">
        <f t="shared" si="132"/>
        <v>10.387607930595323</v>
      </c>
      <c r="JU45" s="297">
        <f t="shared" si="132"/>
        <v>15.283180951355632</v>
      </c>
      <c r="JV45" s="297">
        <f t="shared" si="132"/>
        <v>21.400273261838095</v>
      </c>
      <c r="JW45" s="297">
        <f t="shared" si="132"/>
        <v>28.802988558166987</v>
      </c>
    </row>
    <row r="46" spans="3:283">
      <c r="C46"/>
      <c r="D46" s="2"/>
      <c r="AZ46" s="368">
        <v>24000</v>
      </c>
      <c r="BA46" s="297">
        <f t="shared" si="36"/>
        <v>21.834147091301929</v>
      </c>
      <c r="BB46" s="366">
        <f t="shared" si="27"/>
        <v>396.29931714379245</v>
      </c>
      <c r="BC46" s="366">
        <f t="shared" si="28"/>
        <v>27825.512085964278</v>
      </c>
      <c r="BD46" s="366">
        <f t="shared" si="29"/>
        <v>549.6337162894223</v>
      </c>
      <c r="BE46" s="366">
        <f t="shared" si="30"/>
        <v>374.46517005249052</v>
      </c>
      <c r="BF46" s="319">
        <v>0.38757458578585391</v>
      </c>
      <c r="BG46" s="319">
        <f t="shared" si="31"/>
        <v>0.90932085164662302</v>
      </c>
      <c r="BN46" s="65"/>
      <c r="BO46" s="291">
        <v>26000</v>
      </c>
      <c r="BP46" s="297">
        <f t="shared" ref="BP46:BX46" si="133">(EE46*$T145*SQRT($W145)-BP$19)*-1</f>
        <v>5.3750319369783028E-4</v>
      </c>
      <c r="BQ46" s="297">
        <f t="shared" si="133"/>
        <v>4.1835771646248077E-3</v>
      </c>
      <c r="BR46" s="297">
        <f t="shared" si="133"/>
        <v>1.4033855548696295E-2</v>
      </c>
      <c r="BS46" s="300">
        <f t="shared" si="133"/>
        <v>3.3158231977779451E-2</v>
      </c>
      <c r="BT46" s="312">
        <f t="shared" si="133"/>
        <v>6.458832319186314E-2</v>
      </c>
      <c r="BU46" s="307">
        <f t="shared" si="133"/>
        <v>0.1113053243772697</v>
      </c>
      <c r="BV46" s="297">
        <f t="shared" si="133"/>
        <v>0.176228375715894</v>
      </c>
      <c r="BW46" s="297">
        <f t="shared" si="133"/>
        <v>0.2622035489475536</v>
      </c>
      <c r="BX46" s="300">
        <f t="shared" si="133"/>
        <v>0.37199355140751322</v>
      </c>
      <c r="BY46" s="65"/>
      <c r="BZ46" s="291">
        <v>26000</v>
      </c>
      <c r="CA46" s="417">
        <f t="shared" ref="CA46:DY46" si="134">(EP46*$T145*SQRT($W145)-CA$19)*-1</f>
        <v>0.50826823165209589</v>
      </c>
      <c r="CB46" s="418">
        <f t="shared" si="134"/>
        <v>0.67359595660826699</v>
      </c>
      <c r="CC46" s="418">
        <f t="shared" si="134"/>
        <v>0.8704359151132337</v>
      </c>
      <c r="CD46" s="418">
        <f t="shared" si="134"/>
        <v>1.101131387432531</v>
      </c>
      <c r="CE46" s="419">
        <f t="shared" si="134"/>
        <v>1.3679040051049185</v>
      </c>
      <c r="CF46" s="420">
        <f t="shared" si="134"/>
        <v>1.6728490105925005</v>
      </c>
      <c r="CG46" s="421">
        <f t="shared" si="134"/>
        <v>2.0179315121926606</v>
      </c>
      <c r="CH46" s="418">
        <f t="shared" si="134"/>
        <v>2.4049837166215298</v>
      </c>
      <c r="CI46" s="418">
        <f t="shared" si="134"/>
        <v>2.8357031098790912</v>
      </c>
      <c r="CJ46" s="419">
        <f t="shared" si="134"/>
        <v>3.3116515466464875</v>
      </c>
      <c r="CK46" s="417">
        <f t="shared" si="134"/>
        <v>3.8342551995919223</v>
      </c>
      <c r="CL46" s="418">
        <f t="shared" si="134"/>
        <v>4.4048053127329183</v>
      </c>
      <c r="CM46" s="418">
        <f t="shared" si="134"/>
        <v>5.024459697264831</v>
      </c>
      <c r="CN46" s="418">
        <f t="shared" si="134"/>
        <v>5.6942449041949601</v>
      </c>
      <c r="CO46" s="419">
        <f t="shared" si="134"/>
        <v>6.4150590054082102</v>
      </c>
      <c r="CP46" s="420">
        <f t="shared" si="134"/>
        <v>7.1876749135304578</v>
      </c>
      <c r="CQ46" s="421">
        <f t="shared" si="134"/>
        <v>8.0127441709009588</v>
      </c>
      <c r="CR46" s="418">
        <f t="shared" si="134"/>
        <v>8.8908011390157071</v>
      </c>
      <c r="CS46" s="418">
        <f t="shared" si="134"/>
        <v>9.8222675217865572</v>
      </c>
      <c r="CT46" s="419">
        <f t="shared" si="134"/>
        <v>10.807457158770831</v>
      </c>
      <c r="CU46" s="417">
        <f t="shared" si="134"/>
        <v>11.846581027912919</v>
      </c>
      <c r="CV46" s="418">
        <f t="shared" si="134"/>
        <v>12.939752401288615</v>
      </c>
      <c r="CW46" s="418">
        <f t="shared" si="134"/>
        <v>14.086992101572832</v>
      </c>
      <c r="CX46" s="418">
        <f t="shared" si="134"/>
        <v>15.288233811455939</v>
      </c>
      <c r="CY46" s="419">
        <f t="shared" si="134"/>
        <v>16.543329392848364</v>
      </c>
      <c r="CZ46" s="420">
        <f t="shared" si="134"/>
        <v>17.852054177301</v>
      </c>
      <c r="DA46" s="421">
        <f t="shared" si="134"/>
        <v>19.214112193674964</v>
      </c>
      <c r="DB46" s="418">
        <f t="shared" si="134"/>
        <v>20.629141303458596</v>
      </c>
      <c r="DC46" s="418">
        <f t="shared" si="134"/>
        <v>22.09671821841647</v>
      </c>
      <c r="DD46" s="419">
        <f t="shared" si="134"/>
        <v>23.616363379220672</v>
      </c>
      <c r="DE46" s="422">
        <f t="shared" si="134"/>
        <v>25.187545677465494</v>
      </c>
      <c r="DF46" s="418">
        <f t="shared" si="134"/>
        <v>26.809687006936144</v>
      </c>
      <c r="DG46" s="418">
        <f t="shared" si="134"/>
        <v>28.482166633145141</v>
      </c>
      <c r="DH46" s="418">
        <f t="shared" si="134"/>
        <v>30.204325373032873</v>
      </c>
      <c r="DI46" s="419">
        <f t="shared" si="134"/>
        <v>31.975469579297794</v>
      </c>
      <c r="DJ46" s="420">
        <f t="shared" si="134"/>
        <v>33.794874926097009</v>
      </c>
      <c r="DK46" s="421">
        <f t="shared" si="134"/>
        <v>35.661789994870787</v>
      </c>
      <c r="DL46" s="418">
        <f t="shared" si="134"/>
        <v>37.575439660789414</v>
      </c>
      <c r="DM46" s="418">
        <f t="shared" si="134"/>
        <v>39.535028281813766</v>
      </c>
      <c r="DN46" s="419">
        <f t="shared" si="134"/>
        <v>41.539742693631752</v>
      </c>
      <c r="DO46" s="422">
        <f t="shared" si="134"/>
        <v>43.588755014802302</v>
      </c>
      <c r="DP46" s="418">
        <f t="shared" si="134"/>
        <v>45.681225267292916</v>
      </c>
      <c r="DQ46" s="418">
        <f t="shared" si="134"/>
        <v>47.816303818302458</v>
      </c>
      <c r="DR46" s="418">
        <f t="shared" si="134"/>
        <v>49.993133649811</v>
      </c>
      <c r="DS46" s="419">
        <f t="shared" si="134"/>
        <v>52.210852462692458</v>
      </c>
      <c r="DT46" s="420">
        <f t="shared" si="134"/>
        <v>54.46859462251831</v>
      </c>
      <c r="DU46" s="421">
        <f t="shared" si="134"/>
        <v>56.765492954374679</v>
      </c>
      <c r="DV46" s="418">
        <f t="shared" si="134"/>
        <v>59.100680394080598</v>
      </c>
      <c r="DW46" s="418">
        <f t="shared" si="134"/>
        <v>61.473291503242763</v>
      </c>
      <c r="DX46" s="418">
        <f t="shared" si="134"/>
        <v>63.882463855504398</v>
      </c>
      <c r="DY46" s="418">
        <f t="shared" si="134"/>
        <v>66.327339301255506</v>
      </c>
      <c r="EC46" s="65"/>
      <c r="ED46" s="291">
        <v>26000</v>
      </c>
      <c r="EE46" s="319">
        <f t="shared" ref="EE46:EM46" si="135">SQRT(5*((((1/$BF48)*(((1+0.2*(EE$19/661.48)^2)^3.5)-1))+1)^(1/3.5)-1))</f>
        <v>2.5365029758177147E-2</v>
      </c>
      <c r="EF46" s="319">
        <f t="shared" si="135"/>
        <v>5.0722174193488699E-2</v>
      </c>
      <c r="EG46" s="319">
        <f t="shared" si="135"/>
        <v>7.6063580799930391E-2</v>
      </c>
      <c r="EH46" s="320">
        <f t="shared" si="135"/>
        <v>0.10138146236460439</v>
      </c>
      <c r="EI46" s="321">
        <f t="shared" si="135"/>
        <v>0.12666812876928182</v>
      </c>
      <c r="EJ46" s="322">
        <f t="shared" si="135"/>
        <v>0.15191601779702957</v>
      </c>
      <c r="EK46" s="319">
        <f t="shared" si="135"/>
        <v>0.1771177246420787</v>
      </c>
      <c r="EL46" s="319">
        <f t="shared" si="135"/>
        <v>0.2022660298469437</v>
      </c>
      <c r="EM46" s="320">
        <f t="shared" si="135"/>
        <v>0.22735392541956548</v>
      </c>
      <c r="EN46" s="65"/>
      <c r="EO46" s="291">
        <v>26000</v>
      </c>
      <c r="EP46" s="323">
        <f t="shared" ref="EP46:GN46" si="136">SQRT(5*((((1/$BF48)*(((1+0.2*(EP$19/661.48)^2)^3.5)-1))+1)^(1/3.5)-1))</f>
        <v>0.25237463891711498</v>
      </c>
      <c r="EQ46" s="319">
        <f t="shared" si="136"/>
        <v>0.27732165531905456</v>
      </c>
      <c r="ER46" s="319">
        <f t="shared" si="136"/>
        <v>0.302188736550282</v>
      </c>
      <c r="ES46" s="319">
        <f t="shared" si="136"/>
        <v>0.32696993855393564</v>
      </c>
      <c r="ET46" s="320">
        <f t="shared" si="136"/>
        <v>0.35165962585209753</v>
      </c>
      <c r="EU46" s="321">
        <f t="shared" si="136"/>
        <v>0.37625248357035124</v>
      </c>
      <c r="EV46" s="322">
        <f t="shared" si="136"/>
        <v>0.40074352693771964</v>
      </c>
      <c r="EW46" s="319">
        <f t="shared" si="136"/>
        <v>0.42512810830660241</v>
      </c>
      <c r="EX46" s="319">
        <f t="shared" si="136"/>
        <v>0.44940192176726523</v>
      </c>
      <c r="EY46" s="320">
        <f t="shared" si="136"/>
        <v>0.47356100545771007</v>
      </c>
      <c r="EZ46" s="323">
        <f t="shared" si="136"/>
        <v>0.49760174169226845</v>
      </c>
      <c r="FA46" s="319">
        <f t="shared" si="136"/>
        <v>0.52152085505059231</v>
      </c>
      <c r="FB46" s="319">
        <f t="shared" si="136"/>
        <v>0.54531540858327743</v>
      </c>
      <c r="FC46" s="319">
        <f t="shared" si="136"/>
        <v>0.56898279830067366</v>
      </c>
      <c r="FD46" s="320">
        <f t="shared" si="136"/>
        <v>0.5925207461183245</v>
      </c>
      <c r="FE46" s="321">
        <f t="shared" si="136"/>
        <v>0.6159272914356716</v>
      </c>
      <c r="FF46" s="322">
        <f t="shared" si="136"/>
        <v>0.63920078152479798</v>
      </c>
      <c r="FG46" s="319">
        <f t="shared" si="136"/>
        <v>0.66233986090332098</v>
      </c>
      <c r="FH46" s="319">
        <f t="shared" si="136"/>
        <v>0.68534345986051648</v>
      </c>
      <c r="FI46" s="320">
        <f t="shared" si="136"/>
        <v>0.70821078229862233</v>
      </c>
      <c r="FJ46" s="323">
        <f t="shared" si="136"/>
        <v>0.73094129304268929</v>
      </c>
      <c r="FK46" s="319">
        <f t="shared" si="136"/>
        <v>0.75353470476231588</v>
      </c>
      <c r="FL46" s="319">
        <f t="shared" si="136"/>
        <v>0.77599096463788597</v>
      </c>
      <c r="FM46" s="319">
        <f t="shared" si="136"/>
        <v>0.79831024089249503</v>
      </c>
      <c r="FN46" s="320">
        <f t="shared" si="136"/>
        <v>0.82049290929904595</v>
      </c>
      <c r="FO46" s="321">
        <f t="shared" si="136"/>
        <v>0.84253953976036089</v>
      </c>
      <c r="FP46" s="322">
        <f t="shared" si="136"/>
        <v>0.86445088304846873</v>
      </c>
      <c r="FQ46" s="319">
        <f t="shared" si="136"/>
        <v>0.88622785777815771</v>
      </c>
      <c r="FR46" s="319">
        <f t="shared" si="136"/>
        <v>0.90787153767900974</v>
      </c>
      <c r="FS46" s="319">
        <f t="shared" si="136"/>
        <v>0.9293831392200731</v>
      </c>
      <c r="FT46" s="319">
        <f t="shared" si="136"/>
        <v>0.95076400963181307</v>
      </c>
      <c r="FU46" s="319">
        <f t="shared" si="136"/>
        <v>0.97201561536118608</v>
      </c>
      <c r="FV46" s="319">
        <f t="shared" si="136"/>
        <v>0.99313953098770102</v>
      </c>
      <c r="FW46" s="319">
        <f t="shared" si="136"/>
        <v>1.0141374286210263</v>
      </c>
      <c r="FX46" s="319">
        <f t="shared" si="136"/>
        <v>1.0350110677941822</v>
      </c>
      <c r="FY46" s="319">
        <f t="shared" si="136"/>
        <v>1.0557622858605826</v>
      </c>
      <c r="FZ46" s="319">
        <f t="shared" si="136"/>
        <v>1.0763929888980934</v>
      </c>
      <c r="GA46" s="319">
        <f t="shared" si="136"/>
        <v>1.0969051431188357</v>
      </c>
      <c r="GB46" s="319">
        <f t="shared" si="136"/>
        <v>1.1173007667796915</v>
      </c>
      <c r="GC46" s="319">
        <f t="shared" si="136"/>
        <v>1.1375819225852295</v>
      </c>
      <c r="GD46" s="319">
        <f t="shared" si="136"/>
        <v>1.1577507105720659</v>
      </c>
      <c r="GE46" s="319">
        <f t="shared" si="136"/>
        <v>1.177809261461507</v>
      </c>
      <c r="GF46" s="319">
        <f t="shared" si="136"/>
        <v>1.1977597304655243</v>
      </c>
      <c r="GG46" s="319">
        <f t="shared" si="136"/>
        <v>1.2176042915297263</v>
      </c>
      <c r="GH46" s="319">
        <f t="shared" si="136"/>
        <v>1.2373451319959825</v>
      </c>
      <c r="GI46" s="319">
        <f t="shared" si="136"/>
        <v>1.2569844476666217</v>
      </c>
      <c r="GJ46" s="319">
        <f t="shared" si="136"/>
        <v>1.2765244382516288</v>
      </c>
      <c r="GK46" s="319">
        <f t="shared" si="136"/>
        <v>1.2959673031800991</v>
      </c>
      <c r="GL46" s="319">
        <f t="shared" si="136"/>
        <v>1.3153152377570909</v>
      </c>
      <c r="GM46" s="319">
        <f t="shared" si="136"/>
        <v>1.3345704296472125</v>
      </c>
      <c r="GN46" s="319">
        <f t="shared" si="136"/>
        <v>1.3537350556665073</v>
      </c>
      <c r="GR46" s="348"/>
      <c r="GS46" s="368">
        <v>26000</v>
      </c>
      <c r="GT46" s="366">
        <f t="shared" si="97"/>
        <v>59.944529917740148</v>
      </c>
      <c r="GU46" s="366">
        <f t="shared" si="97"/>
        <v>119.8890598354803</v>
      </c>
      <c r="GV46" s="366">
        <f t="shared" si="97"/>
        <v>179.83358975322042</v>
      </c>
      <c r="GW46" s="366">
        <f t="shared" si="97"/>
        <v>239.77811967096059</v>
      </c>
      <c r="GX46" s="366">
        <f t="shared" si="97"/>
        <v>299.72264958870073</v>
      </c>
      <c r="GY46" s="366">
        <f t="shared" si="97"/>
        <v>359.66717950644085</v>
      </c>
      <c r="GZ46" s="366">
        <f t="shared" si="97"/>
        <v>419.61170942418102</v>
      </c>
      <c r="HA46" s="366">
        <f t="shared" si="97"/>
        <v>479.55623934192118</v>
      </c>
      <c r="HB46" s="366">
        <f t="shared" si="97"/>
        <v>539.5007692596613</v>
      </c>
      <c r="HC46" s="366">
        <f t="shared" si="97"/>
        <v>599.44529917740147</v>
      </c>
      <c r="HE46" s="348"/>
      <c r="HF46" s="368">
        <v>26000</v>
      </c>
      <c r="HG46" s="318">
        <f t="shared" si="98"/>
        <v>0.6576453003400814</v>
      </c>
      <c r="HH46" s="318">
        <f t="shared" si="98"/>
        <v>0.6576453003400814</v>
      </c>
      <c r="HI46" s="318">
        <f t="shared" si="98"/>
        <v>0.6576453003400814</v>
      </c>
      <c r="HJ46" s="318">
        <f t="shared" si="98"/>
        <v>0.6576453003400814</v>
      </c>
      <c r="HK46" s="318">
        <f t="shared" si="98"/>
        <v>0.6576453003400814</v>
      </c>
      <c r="HL46" s="318">
        <f t="shared" si="98"/>
        <v>0.6576453003400814</v>
      </c>
      <c r="HM46" s="318">
        <f t="shared" si="98"/>
        <v>0.6576453003400814</v>
      </c>
      <c r="HN46" s="318">
        <f t="shared" si="98"/>
        <v>0.6576453003400814</v>
      </c>
      <c r="HO46" s="318">
        <f t="shared" si="98"/>
        <v>0.6576453003400814</v>
      </c>
      <c r="HP46" s="318">
        <f t="shared" si="98"/>
        <v>0.6576453003400814</v>
      </c>
      <c r="HR46" s="348"/>
      <c r="HS46" s="368">
        <v>26000</v>
      </c>
      <c r="HT46" s="366">
        <f t="shared" si="26"/>
        <v>39.422238381497216</v>
      </c>
      <c r="HU46" s="366">
        <f t="shared" si="6"/>
        <v>78.844476762994432</v>
      </c>
      <c r="HV46" s="366">
        <f t="shared" si="6"/>
        <v>118.26671514449163</v>
      </c>
      <c r="HW46" s="366">
        <f t="shared" si="6"/>
        <v>157.68895352598886</v>
      </c>
      <c r="HX46" s="366">
        <f t="shared" si="6"/>
        <v>197.11119190748607</v>
      </c>
      <c r="HY46" s="366">
        <f t="shared" si="6"/>
        <v>236.53343028898325</v>
      </c>
      <c r="HZ46" s="366">
        <f t="shared" si="6"/>
        <v>275.95566867048046</v>
      </c>
      <c r="IA46" s="366">
        <f t="shared" si="6"/>
        <v>315.37790705197773</v>
      </c>
      <c r="IB46" s="366">
        <f t="shared" si="6"/>
        <v>354.80014543347488</v>
      </c>
      <c r="IC46" s="366">
        <f t="shared" si="6"/>
        <v>394.22238381497215</v>
      </c>
      <c r="IL46" s="348"/>
      <c r="IM46" s="368">
        <v>26000</v>
      </c>
      <c r="IN46" s="366">
        <f t="shared" si="7"/>
        <v>252.55215617004126</v>
      </c>
      <c r="IO46" s="366">
        <f t="shared" si="8"/>
        <v>1017.8041075885915</v>
      </c>
      <c r="IP46" s="366">
        <f t="shared" si="9"/>
        <v>2318.7698246256455</v>
      </c>
      <c r="IQ46" s="366">
        <f t="shared" si="10"/>
        <v>4194.5674854160152</v>
      </c>
      <c r="IR46" s="366">
        <f t="shared" si="11"/>
        <v>6701.5728053238499</v>
      </c>
      <c r="IS46" s="366">
        <f t="shared" si="12"/>
        <v>9915.055477928363</v>
      </c>
      <c r="IT46" s="366">
        <f t="shared" si="13"/>
        <v>13931.320060981061</v>
      </c>
      <c r="IU46" s="366">
        <f t="shared" si="14"/>
        <v>18870.378129208202</v>
      </c>
      <c r="IV46" s="366">
        <f t="shared" si="15"/>
        <v>24879.183598943229</v>
      </c>
      <c r="IW46" s="366">
        <f t="shared" si="16"/>
        <v>32135.467765581227</v>
      </c>
      <c r="IY46" s="348"/>
      <c r="IZ46" s="368">
        <v>26000</v>
      </c>
      <c r="JA46" s="366">
        <f t="shared" ref="JA46:JJ77" si="137">SQRT(((2*1.4*100*pN)/(0.4*ρN))*((((IN46/(100*pN))+1)^(0.4/1.4))-1))*m_s_→_kt</f>
        <v>39.453987450600955</v>
      </c>
      <c r="JB46" s="366">
        <f t="shared" si="137"/>
        <v>79.097838710575957</v>
      </c>
      <c r="JC46" s="366">
        <f t="shared" si="137"/>
        <v>119.118246128105</v>
      </c>
      <c r="JD46" s="366">
        <f t="shared" si="137"/>
        <v>159.69547474422856</v>
      </c>
      <c r="JE46" s="366">
        <f t="shared" si="137"/>
        <v>200.99996371752422</v>
      </c>
      <c r="JF46" s="366">
        <f t="shared" si="131"/>
        <v>243.18877674952674</v>
      </c>
      <c r="JG46" s="366">
        <f t="shared" si="131"/>
        <v>286.40196268060004</v>
      </c>
      <c r="JH46" s="366">
        <f t="shared" si="131"/>
        <v>330.75896790525076</v>
      </c>
      <c r="JI46" s="366">
        <f t="shared" si="131"/>
        <v>376.35532112018024</v>
      </c>
      <c r="JJ46" s="366">
        <f t="shared" si="131"/>
        <v>423.25987166465671</v>
      </c>
      <c r="JL46" s="348"/>
      <c r="JM46" s="368">
        <v>26000</v>
      </c>
      <c r="JN46" s="297">
        <f t="shared" ref="JN46:JW85" si="138">(HT46-JA46)*-1</f>
        <v>3.1749069103739203E-2</v>
      </c>
      <c r="JO46" s="297">
        <f t="shared" si="138"/>
        <v>0.2533619475815243</v>
      </c>
      <c r="JP46" s="297">
        <f t="shared" si="138"/>
        <v>0.85153098361337243</v>
      </c>
      <c r="JQ46" s="297">
        <f t="shared" si="138"/>
        <v>2.0065212182396976</v>
      </c>
      <c r="JR46" s="297">
        <f t="shared" si="138"/>
        <v>3.8887718100381505</v>
      </c>
      <c r="JS46" s="297">
        <f t="shared" si="132"/>
        <v>6.655346460543484</v>
      </c>
      <c r="JT46" s="297">
        <f t="shared" si="132"/>
        <v>10.446294010119573</v>
      </c>
      <c r="JU46" s="297">
        <f t="shared" si="132"/>
        <v>15.381060853273027</v>
      </c>
      <c r="JV46" s="297">
        <f t="shared" si="132"/>
        <v>21.555175686705354</v>
      </c>
      <c r="JW46" s="297">
        <f t="shared" si="132"/>
        <v>29.037487849684567</v>
      </c>
    </row>
    <row r="47" spans="3:283">
      <c r="C47"/>
      <c r="D47" s="2"/>
      <c r="AZ47" s="369">
        <v>25000</v>
      </c>
      <c r="BA47" s="297">
        <f t="shared" si="36"/>
        <v>22.035286089584986</v>
      </c>
      <c r="BB47" s="366">
        <f t="shared" si="27"/>
        <v>388.45146262055107</v>
      </c>
      <c r="BC47" s="366">
        <f t="shared" si="28"/>
        <v>26642.169359192572</v>
      </c>
      <c r="BD47" s="366">
        <f t="shared" si="29"/>
        <v>547.36609404006992</v>
      </c>
      <c r="BE47" s="366">
        <f t="shared" si="30"/>
        <v>366.41617653096608</v>
      </c>
      <c r="BF47" s="319">
        <v>0.37109210144722515</v>
      </c>
      <c r="BG47" s="319">
        <f t="shared" si="31"/>
        <v>0.90932085709359989</v>
      </c>
      <c r="BN47" s="65"/>
      <c r="BO47" s="291">
        <v>27000</v>
      </c>
      <c r="BP47" s="297">
        <f t="shared" ref="BP47:BX47" si="139">(EE47*$T146*SQRT($W146)-BP$19)*-1</f>
        <v>5.7382873852596106E-4</v>
      </c>
      <c r="BQ47" s="297">
        <f t="shared" si="139"/>
        <v>4.473869488343496E-3</v>
      </c>
      <c r="BR47" s="297">
        <f t="shared" si="139"/>
        <v>1.5011842117388596E-2</v>
      </c>
      <c r="BS47" s="300">
        <f t="shared" si="139"/>
        <v>3.5470640359648087E-2</v>
      </c>
      <c r="BT47" s="312">
        <f t="shared" si="139"/>
        <v>6.9090310849880154E-2</v>
      </c>
      <c r="BU47" s="307">
        <f t="shared" si="139"/>
        <v>0.11905449352403963</v>
      </c>
      <c r="BV47" s="297">
        <f t="shared" si="139"/>
        <v>0.1884774624287644</v>
      </c>
      <c r="BW47" s="297">
        <f t="shared" si="139"/>
        <v>0.28039189371726536</v>
      </c>
      <c r="BX47" s="300">
        <f t="shared" si="139"/>
        <v>0.39773747346899313</v>
      </c>
      <c r="BY47" s="65"/>
      <c r="BZ47" s="291">
        <v>27000</v>
      </c>
      <c r="CA47" s="417">
        <f t="shared" ref="CA47:DY47" si="140">(EP47*$T146*SQRT($W146)-CA$19)*-1</f>
        <v>0.54335044166134594</v>
      </c>
      <c r="CB47" s="418">
        <f t="shared" si="140"/>
        <v>0.71995415130970741</v>
      </c>
      <c r="CC47" s="418">
        <f t="shared" si="140"/>
        <v>0.93015070342346462</v>
      </c>
      <c r="CD47" s="418">
        <f t="shared" si="140"/>
        <v>1.1764137000020867</v>
      </c>
      <c r="CE47" s="419">
        <f t="shared" si="140"/>
        <v>1.4610821389144633</v>
      </c>
      <c r="CF47" s="420">
        <f t="shared" si="140"/>
        <v>1.7863554568264988</v>
      </c>
      <c r="CG47" s="421">
        <f t="shared" si="140"/>
        <v>2.1542897096982188</v>
      </c>
      <c r="CH47" s="418">
        <f t="shared" si="140"/>
        <v>2.5667948651351367</v>
      </c>
      <c r="CI47" s="418">
        <f t="shared" si="140"/>
        <v>3.025633167195025</v>
      </c>
      <c r="CJ47" s="419">
        <f t="shared" si="140"/>
        <v>3.53241852246029</v>
      </c>
      <c r="CK47" s="417">
        <f t="shared" si="140"/>
        <v>4.0886168462284616</v>
      </c>
      <c r="CL47" s="418">
        <f t="shared" si="140"/>
        <v>4.6955472998182017</v>
      </c>
      <c r="CM47" s="418">
        <f t="shared" si="140"/>
        <v>5.3543843439154557</v>
      </c>
      <c r="CN47" s="418">
        <f t="shared" si="140"/>
        <v>6.0661605288587737</v>
      </c>
      <c r="CO47" s="419">
        <f t="shared" si="140"/>
        <v>6.8317699403713732</v>
      </c>
      <c r="CP47" s="420">
        <f t="shared" si="140"/>
        <v>7.6519722185603882</v>
      </c>
      <c r="CQ47" s="421">
        <f t="shared" si="140"/>
        <v>8.5273970686956204</v>
      </c>
      <c r="CR47" s="418">
        <f t="shared" si="140"/>
        <v>9.4585491842832425</v>
      </c>
      <c r="CS47" s="418">
        <f t="shared" si="140"/>
        <v>10.445813505928299</v>
      </c>
      <c r="CT47" s="419">
        <f t="shared" si="140"/>
        <v>11.489460743419897</v>
      </c>
      <c r="CU47" s="417">
        <f t="shared" si="140"/>
        <v>12.589653092957974</v>
      </c>
      <c r="CV47" s="418">
        <f t="shared" si="140"/>
        <v>13.746450086536868</v>
      </c>
      <c r="CW47" s="418">
        <f t="shared" si="140"/>
        <v>14.959814515816277</v>
      </c>
      <c r="CX47" s="418">
        <f t="shared" si="140"/>
        <v>16.229618378371754</v>
      </c>
      <c r="CY47" s="419">
        <f t="shared" si="140"/>
        <v>17.555648799804487</v>
      </c>
      <c r="CZ47" s="420">
        <f t="shared" si="140"/>
        <v>18.937613890685384</v>
      </c>
      <c r="DA47" s="421">
        <f t="shared" si="140"/>
        <v>20.37514850273044</v>
      </c>
      <c r="DB47" s="418">
        <f t="shared" si="140"/>
        <v>21.867819853696631</v>
      </c>
      <c r="DC47" s="418">
        <f t="shared" si="140"/>
        <v>23.415132995401336</v>
      </c>
      <c r="DD47" s="419">
        <f t="shared" si="140"/>
        <v>25.016536103789349</v>
      </c>
      <c r="DE47" s="422">
        <f t="shared" si="140"/>
        <v>26.671425574175998</v>
      </c>
      <c r="DF47" s="418">
        <f t="shared" si="140"/>
        <v>28.379150908641236</v>
      </c>
      <c r="DG47" s="418">
        <f t="shared" si="140"/>
        <v>30.139019385993379</v>
      </c>
      <c r="DH47" s="418">
        <f t="shared" si="140"/>
        <v>31.950300507849363</v>
      </c>
      <c r="DI47" s="419">
        <f t="shared" si="140"/>
        <v>33.812230217101444</v>
      </c>
      <c r="DJ47" s="420">
        <f t="shared" si="140"/>
        <v>35.724014887456462</v>
      </c>
      <c r="DK47" s="421">
        <f t="shared" si="140"/>
        <v>37.684835084800739</v>
      </c>
      <c r="DL47" s="418">
        <f t="shared" si="140"/>
        <v>39.693849102931267</v>
      </c>
      <c r="DM47" s="418">
        <f t="shared" si="140"/>
        <v>41.750196277682448</v>
      </c>
      <c r="DN47" s="419">
        <f t="shared" si="140"/>
        <v>43.853000084721145</v>
      </c>
      <c r="DO47" s="422">
        <f t="shared" si="140"/>
        <v>46.001371027293828</v>
      </c>
      <c r="DP47" s="418">
        <f t="shared" si="140"/>
        <v>48.194409321005821</v>
      </c>
      <c r="DQ47" s="418">
        <f t="shared" si="140"/>
        <v>50.431207383325216</v>
      </c>
      <c r="DR47" s="418">
        <f t="shared" si="140"/>
        <v>52.710852135966036</v>
      </c>
      <c r="DS47" s="419">
        <f t="shared" si="140"/>
        <v>55.03242712860208</v>
      </c>
      <c r="DT47" s="420">
        <f t="shared" si="140"/>
        <v>57.395014492545499</v>
      </c>
      <c r="DU47" s="421">
        <f t="shared" si="140"/>
        <v>59.797696733119324</v>
      </c>
      <c r="DV47" s="418">
        <f t="shared" si="140"/>
        <v>62.239558369411668</v>
      </c>
      <c r="DW47" s="418">
        <f t="shared" si="140"/>
        <v>64.719687430045269</v>
      </c>
      <c r="DX47" s="418">
        <f t="shared" si="140"/>
        <v>67.237176813409178</v>
      </c>
      <c r="DY47" s="418">
        <f t="shared" si="140"/>
        <v>69.791125520630999</v>
      </c>
      <c r="EC47" s="65"/>
      <c r="ED47" s="291">
        <v>27000</v>
      </c>
      <c r="EE47" s="319">
        <f t="shared" ref="EE47:EM47" si="141">SQRT(5*((((1/$BF49)*(((1+0.2*(EE$19/661.48)^2)^3.5)-1))+1)^(1/3.5)-1))</f>
        <v>2.5931597344860047E-2</v>
      </c>
      <c r="EF47" s="319">
        <f t="shared" si="141"/>
        <v>5.1854568795685466E-2</v>
      </c>
      <c r="EG47" s="319">
        <f t="shared" si="141"/>
        <v>7.7760326041040828E-2</v>
      </c>
      <c r="EH47" s="320">
        <f t="shared" si="141"/>
        <v>0.10364035552455023</v>
      </c>
      <c r="EI47" s="321">
        <f t="shared" si="141"/>
        <v>0.12948625480558637</v>
      </c>
      <c r="EJ47" s="322">
        <f t="shared" si="141"/>
        <v>0.15528976772349601</v>
      </c>
      <c r="EK47" s="319">
        <f t="shared" si="141"/>
        <v>0.18104281800477948</v>
      </c>
      <c r="EL47" s="319">
        <f t="shared" si="141"/>
        <v>0.20673754098445143</v>
      </c>
      <c r="EM47" s="320">
        <f t="shared" si="141"/>
        <v>0.23236631314947953</v>
      </c>
      <c r="EN47" s="65"/>
      <c r="EO47" s="291">
        <v>27000</v>
      </c>
      <c r="EP47" s="323">
        <f t="shared" ref="EP47:GN47" si="142">SQRT(5*((((1/$BF49)*(((1+0.2*(EP$19/661.48)^2)^3.5)-1))+1)^(1/3.5)-1))</f>
        <v>0.25792177925449189</v>
      </c>
      <c r="EQ47" s="319">
        <f t="shared" si="142"/>
        <v>0.2833968768048401</v>
      </c>
      <c r="ER47" s="319">
        <f t="shared" si="142"/>
        <v>0.30878485774973885</v>
      </c>
      <c r="ES47" s="319">
        <f t="shared" si="142"/>
        <v>0.33407930727598373</v>
      </c>
      <c r="ET47" s="320">
        <f t="shared" si="142"/>
        <v>0.35927415964041221</v>
      </c>
      <c r="EU47" s="321">
        <f t="shared" si="142"/>
        <v>0.38436371102512218</v>
      </c>
      <c r="EV47" s="322">
        <f t="shared" si="142"/>
        <v>0.40934262944262167</v>
      </c>
      <c r="EW47" s="319">
        <f t="shared" si="142"/>
        <v>0.43420596175759657</v>
      </c>
      <c r="EX47" s="319">
        <f t="shared" si="142"/>
        <v>0.45894913792747188</v>
      </c>
      <c r="EY47" s="320">
        <f t="shared" si="142"/>
        <v>0.48356797259451495</v>
      </c>
      <c r="EZ47" s="323">
        <f t="shared" si="142"/>
        <v>0.50805866418805701</v>
      </c>
      <c r="FA47" s="319">
        <f t="shared" si="142"/>
        <v>0.53241779171577697</v>
      </c>
      <c r="FB47" s="319">
        <f t="shared" si="142"/>
        <v>0.55664230943874082</v>
      </c>
      <c r="FC47" s="319">
        <f t="shared" si="142"/>
        <v>0.58072953963533158</v>
      </c>
      <c r="FD47" s="320">
        <f t="shared" si="142"/>
        <v>0.60467716366540247</v>
      </c>
      <c r="FE47" s="321">
        <f t="shared" si="142"/>
        <v>0.62848321154777165</v>
      </c>
      <c r="FF47" s="322">
        <f t="shared" si="142"/>
        <v>0.65214605026238148</v>
      </c>
      <c r="FG47" s="319">
        <f t="shared" si="142"/>
        <v>0.6756643709832495</v>
      </c>
      <c r="FH47" s="319">
        <f t="shared" si="142"/>
        <v>0.69903717544061461</v>
      </c>
      <c r="FI47" s="320">
        <f t="shared" si="142"/>
        <v>0.72226376160046757</v>
      </c>
      <c r="FJ47" s="323">
        <f t="shared" si="142"/>
        <v>0.74534370883801682</v>
      </c>
      <c r="FK47" s="319">
        <f t="shared" si="142"/>
        <v>0.76827686276843266</v>
      </c>
      <c r="FL47" s="319">
        <f t="shared" si="142"/>
        <v>0.79106331988442191</v>
      </c>
      <c r="FM47" s="319">
        <f t="shared" si="142"/>
        <v>0.81370341213576602</v>
      </c>
      <c r="FN47" s="320">
        <f t="shared" si="142"/>
        <v>0.8361976915714624</v>
      </c>
      <c r="FO47" s="321">
        <f t="shared" si="142"/>
        <v>0.85854691515086223</v>
      </c>
      <c r="FP47" s="322">
        <f t="shared" si="142"/>
        <v>0.88075202981613077</v>
      </c>
      <c r="FQ47" s="319">
        <f t="shared" si="142"/>
        <v>0.9028141579051574</v>
      </c>
      <c r="FR47" s="319">
        <f t="shared" si="142"/>
        <v>0.92473458297129429</v>
      </c>
      <c r="FS47" s="319">
        <f t="shared" si="142"/>
        <v>0.94651473606457925</v>
      </c>
      <c r="FT47" s="319">
        <f t="shared" si="142"/>
        <v>0.96815618251819968</v>
      </c>
      <c r="FU47" s="319">
        <f t="shared" si="142"/>
        <v>0.98966060927397059</v>
      </c>
      <c r="FV47" s="319">
        <f t="shared" si="142"/>
        <v>1.0110298127716784</v>
      </c>
      <c r="FW47" s="319">
        <f t="shared" si="142"/>
        <v>1.032265687419023</v>
      </c>
      <c r="FX47" s="319">
        <f t="shared" si="142"/>
        <v>1.0533702146518311</v>
      </c>
      <c r="FY47" s="319">
        <f t="shared" si="142"/>
        <v>1.0743454525879514</v>
      </c>
      <c r="FZ47" s="319">
        <f t="shared" si="142"/>
        <v>1.0951935262728738</v>
      </c>
      <c r="GA47" s="319">
        <f t="shared" si="142"/>
        <v>1.1159166185104876</v>
      </c>
      <c r="GB47" s="319">
        <f t="shared" si="142"/>
        <v>1.1365169612685286</v>
      </c>
      <c r="GC47" s="319">
        <f t="shared" si="142"/>
        <v>1.1569968276450409</v>
      </c>
      <c r="GD47" s="319">
        <f t="shared" si="142"/>
        <v>1.1773585243795568</v>
      </c>
      <c r="GE47" s="319">
        <f t="shared" si="142"/>
        <v>1.1976043848906368</v>
      </c>
      <c r="GF47" s="319">
        <f t="shared" si="142"/>
        <v>1.217736762819817</v>
      </c>
      <c r="GG47" s="319">
        <f t="shared" si="142"/>
        <v>1.2377580260608194</v>
      </c>
      <c r="GH47" s="319">
        <f t="shared" si="142"/>
        <v>1.2576705512521071</v>
      </c>
      <c r="GI47" s="319">
        <f t="shared" si="142"/>
        <v>1.2774767187103924</v>
      </c>
      <c r="GJ47" s="319">
        <f t="shared" si="142"/>
        <v>1.297178907782462</v>
      </c>
      <c r="GK47" s="319">
        <f t="shared" si="142"/>
        <v>1.3167794925927883</v>
      </c>
      <c r="GL47" s="319">
        <f t="shared" si="142"/>
        <v>1.3362808381645377</v>
      </c>
      <c r="GM47" s="319">
        <f t="shared" si="142"/>
        <v>1.3556852968920698</v>
      </c>
      <c r="GN47" s="319">
        <f t="shared" si="142"/>
        <v>1.3749952053434602</v>
      </c>
      <c r="GR47" s="348"/>
      <c r="GS47" s="369">
        <v>27000</v>
      </c>
      <c r="GT47" s="366">
        <f t="shared" si="97"/>
        <v>59.693067086353224</v>
      </c>
      <c r="GU47" s="366">
        <f t="shared" si="97"/>
        <v>119.38613417270645</v>
      </c>
      <c r="GV47" s="366">
        <f t="shared" si="97"/>
        <v>179.07920125905966</v>
      </c>
      <c r="GW47" s="366">
        <f t="shared" si="97"/>
        <v>238.7722683454129</v>
      </c>
      <c r="GX47" s="366">
        <f t="shared" si="97"/>
        <v>298.46533543176611</v>
      </c>
      <c r="GY47" s="366">
        <f t="shared" si="97"/>
        <v>358.15840251811932</v>
      </c>
      <c r="GZ47" s="366">
        <f t="shared" si="97"/>
        <v>417.85146960447253</v>
      </c>
      <c r="HA47" s="366">
        <f t="shared" si="97"/>
        <v>477.54453669082579</v>
      </c>
      <c r="HB47" s="366">
        <f t="shared" si="97"/>
        <v>537.23760377717906</v>
      </c>
      <c r="HC47" s="366">
        <f t="shared" si="97"/>
        <v>596.93067086353221</v>
      </c>
      <c r="HE47" s="348"/>
      <c r="HF47" s="369">
        <v>27000</v>
      </c>
      <c r="HG47" s="318">
        <f t="shared" si="98"/>
        <v>0.64598422833965807</v>
      </c>
      <c r="HH47" s="318">
        <f t="shared" si="98"/>
        <v>0.64598422833965807</v>
      </c>
      <c r="HI47" s="318">
        <f t="shared" si="98"/>
        <v>0.64598422833965807</v>
      </c>
      <c r="HJ47" s="318">
        <f t="shared" si="98"/>
        <v>0.64598422833965807</v>
      </c>
      <c r="HK47" s="318">
        <f t="shared" si="98"/>
        <v>0.64598422833965807</v>
      </c>
      <c r="HL47" s="318">
        <f t="shared" si="98"/>
        <v>0.64598422833965807</v>
      </c>
      <c r="HM47" s="318">
        <f t="shared" si="98"/>
        <v>0.64598422833965807</v>
      </c>
      <c r="HN47" s="318">
        <f t="shared" si="98"/>
        <v>0.64598422833965807</v>
      </c>
      <c r="HO47" s="318">
        <f t="shared" si="98"/>
        <v>0.64598422833965807</v>
      </c>
      <c r="HP47" s="318">
        <f t="shared" si="98"/>
        <v>0.64598422833965807</v>
      </c>
      <c r="HR47" s="348"/>
      <c r="HS47" s="369">
        <v>27000</v>
      </c>
      <c r="HT47" s="366">
        <f t="shared" si="26"/>
        <v>38.560779879005331</v>
      </c>
      <c r="HU47" s="366">
        <f t="shared" si="6"/>
        <v>77.121559758010662</v>
      </c>
      <c r="HV47" s="366">
        <f t="shared" si="6"/>
        <v>115.68233963701597</v>
      </c>
      <c r="HW47" s="366">
        <f t="shared" si="6"/>
        <v>154.24311951602132</v>
      </c>
      <c r="HX47" s="366">
        <f t="shared" si="6"/>
        <v>192.80389939502663</v>
      </c>
      <c r="HY47" s="366">
        <f t="shared" si="6"/>
        <v>231.36467927403194</v>
      </c>
      <c r="HZ47" s="366">
        <f t="shared" si="6"/>
        <v>269.92545915303725</v>
      </c>
      <c r="IA47" s="366">
        <f t="shared" si="6"/>
        <v>308.48623903204265</v>
      </c>
      <c r="IB47" s="366">
        <f t="shared" si="6"/>
        <v>347.04701891104799</v>
      </c>
      <c r="IC47" s="366">
        <f t="shared" si="6"/>
        <v>385.60779879005327</v>
      </c>
      <c r="IL47" s="348"/>
      <c r="IM47" s="369">
        <v>27000</v>
      </c>
      <c r="IN47" s="366">
        <f t="shared" si="7"/>
        <v>241.63516590281844</v>
      </c>
      <c r="IO47" s="366">
        <f t="shared" si="8"/>
        <v>973.80781903977038</v>
      </c>
      <c r="IP47" s="366">
        <f t="shared" si="9"/>
        <v>2218.5371123366067</v>
      </c>
      <c r="IQ47" s="366">
        <f t="shared" si="10"/>
        <v>4013.2502751100997</v>
      </c>
      <c r="IR47" s="366">
        <f t="shared" si="11"/>
        <v>6411.8860879332969</v>
      </c>
      <c r="IS47" s="366">
        <f t="shared" si="12"/>
        <v>9486.4605857167153</v>
      </c>
      <c r="IT47" s="366">
        <f t="shared" si="13"/>
        <v>13329.115400281604</v>
      </c>
      <c r="IU47" s="366">
        <f t="shared" si="14"/>
        <v>18054.674404878577</v>
      </c>
      <c r="IV47" s="366">
        <f t="shared" si="15"/>
        <v>23803.73918648994</v>
      </c>
      <c r="IW47" s="366">
        <f t="shared" si="16"/>
        <v>30746.358307361847</v>
      </c>
      <c r="IY47" s="348"/>
      <c r="IZ47" s="369">
        <v>27000</v>
      </c>
      <c r="JA47" s="366">
        <f t="shared" si="137"/>
        <v>38.592576247182826</v>
      </c>
      <c r="JB47" s="366">
        <f t="shared" si="137"/>
        <v>77.375338534632164</v>
      </c>
      <c r="JC47" s="366">
        <f t="shared" si="137"/>
        <v>116.53549142930899</v>
      </c>
      <c r="JD47" s="366">
        <f t="shared" si="137"/>
        <v>156.25418174119625</v>
      </c>
      <c r="JE47" s="366">
        <f t="shared" si="137"/>
        <v>196.70325751723993</v>
      </c>
      <c r="JF47" s="366">
        <f t="shared" si="131"/>
        <v>238.04184065436905</v>
      </c>
      <c r="JG47" s="366">
        <f t="shared" si="131"/>
        <v>280.41275930837833</v>
      </c>
      <c r="JH47" s="366">
        <f t="shared" si="131"/>
        <v>323.93896659796542</v>
      </c>
      <c r="JI47" s="366">
        <f t="shared" si="131"/>
        <v>368.72015358165521</v>
      </c>
      <c r="JJ47" s="366">
        <f t="shared" si="131"/>
        <v>414.82983161558616</v>
      </c>
      <c r="JL47" s="348"/>
      <c r="JM47" s="369">
        <v>27000</v>
      </c>
      <c r="JN47" s="297">
        <f t="shared" si="138"/>
        <v>3.1796368177495538E-2</v>
      </c>
      <c r="JO47" s="297">
        <f t="shared" si="138"/>
        <v>0.25377877662150183</v>
      </c>
      <c r="JP47" s="297">
        <f t="shared" si="138"/>
        <v>0.85315179229301918</v>
      </c>
      <c r="JQ47" s="297">
        <f t="shared" si="138"/>
        <v>2.0110622251749248</v>
      </c>
      <c r="JR47" s="297">
        <f t="shared" si="138"/>
        <v>3.8993581222133002</v>
      </c>
      <c r="JS47" s="297">
        <f t="shared" si="132"/>
        <v>6.677161380337111</v>
      </c>
      <c r="JT47" s="297">
        <f t="shared" si="132"/>
        <v>10.487300155341075</v>
      </c>
      <c r="JU47" s="297">
        <f t="shared" si="132"/>
        <v>15.452727565922771</v>
      </c>
      <c r="JV47" s="297">
        <f t="shared" si="132"/>
        <v>21.673134670607226</v>
      </c>
      <c r="JW47" s="297">
        <f t="shared" si="132"/>
        <v>29.222032825532892</v>
      </c>
    </row>
    <row r="48" spans="3:283">
      <c r="C48"/>
      <c r="D48" s="2"/>
      <c r="AZ48" s="368">
        <v>26000</v>
      </c>
      <c r="BA48" s="297">
        <f t="shared" si="36"/>
        <v>22.196579399209384</v>
      </c>
      <c r="BB48" s="366">
        <f t="shared" si="27"/>
        <v>380.67182373572439</v>
      </c>
      <c r="BC48" s="366">
        <f t="shared" si="28"/>
        <v>25499.909921502767</v>
      </c>
      <c r="BD48" s="366">
        <f t="shared" si="29"/>
        <v>545.08903834808882</v>
      </c>
      <c r="BE48" s="366">
        <f t="shared" si="30"/>
        <v>358.475244336515</v>
      </c>
      <c r="BF48" s="319">
        <v>0.3551818559482422</v>
      </c>
      <c r="BG48" s="319">
        <f t="shared" si="31"/>
        <v>0.90932086239394827</v>
      </c>
      <c r="BN48" s="65"/>
      <c r="BO48" s="291">
        <v>28000</v>
      </c>
      <c r="BP48" s="297">
        <f t="shared" ref="BP48:BX48" si="143">(EE48*$T147*SQRT($W147)-BP$19)*-1</f>
        <v>6.1212382795972076E-4</v>
      </c>
      <c r="BQ48" s="297">
        <f t="shared" si="143"/>
        <v>4.7798827722118631E-3</v>
      </c>
      <c r="BR48" s="297">
        <f t="shared" si="143"/>
        <v>1.6042688772682112E-2</v>
      </c>
      <c r="BS48" s="300">
        <f t="shared" si="143"/>
        <v>3.7907693522022612E-2</v>
      </c>
      <c r="BT48" s="312">
        <f t="shared" si="143"/>
        <v>7.3834119685436406E-2</v>
      </c>
      <c r="BU48" s="307">
        <f t="shared" si="143"/>
        <v>0.12721813430403728</v>
      </c>
      <c r="BV48" s="297">
        <f t="shared" si="143"/>
        <v>0.20137842697926089</v>
      </c>
      <c r="BW48" s="297">
        <f t="shared" si="143"/>
        <v>0.29954264019659149</v>
      </c>
      <c r="BX48" s="300">
        <f t="shared" si="143"/>
        <v>0.4248347817995608</v>
      </c>
      <c r="BY48" s="65"/>
      <c r="BZ48" s="291">
        <v>28000</v>
      </c>
      <c r="CA48" s="417">
        <f t="shared" ref="CA48:DY48" si="144">(EP48*$T147*SQRT($W147)-CA$19)*-1</f>
        <v>0.58026372965682071</v>
      </c>
      <c r="CB48" s="418">
        <f t="shared" si="144"/>
        <v>0.768712917412671</v>
      </c>
      <c r="CC48" s="418">
        <f t="shared" si="144"/>
        <v>0.99293126793787678</v>
      </c>
      <c r="CD48" s="418">
        <f t="shared" si="144"/>
        <v>1.2555254188369815</v>
      </c>
      <c r="CE48" s="419">
        <f t="shared" si="144"/>
        <v>1.5589532623359332</v>
      </c>
      <c r="CF48" s="420">
        <f t="shared" si="144"/>
        <v>1.9055188008387347</v>
      </c>
      <c r="CG48" s="421">
        <f t="shared" si="144"/>
        <v>2.2973682998335505</v>
      </c>
      <c r="CH48" s="418">
        <f t="shared" si="144"/>
        <v>2.736487702037806</v>
      </c>
      <c r="CI48" s="418">
        <f t="shared" si="144"/>
        <v>3.2247012509498632</v>
      </c>
      <c r="CJ48" s="419">
        <f t="shared" si="144"/>
        <v>3.7636712586095484</v>
      </c>
      <c r="CK48" s="417">
        <f t="shared" si="144"/>
        <v>4.3548989413521895</v>
      </c>
      <c r="CL48" s="418">
        <f t="shared" si="144"/>
        <v>4.9997262388739614</v>
      </c>
      <c r="CM48" s="418">
        <f t="shared" si="144"/>
        <v>5.699338525697442</v>
      </c>
      <c r="CN48" s="418">
        <f t="shared" si="144"/>
        <v>6.4547681203079605</v>
      </c>
      <c r="CO48" s="419">
        <f t="shared" si="144"/>
        <v>7.2668984954019891</v>
      </c>
      <c r="CP48" s="420">
        <f t="shared" si="144"/>
        <v>8.136469092814167</v>
      </c>
      <c r="CQ48" s="421">
        <f t="shared" si="144"/>
        <v>9.064080648428984</v>
      </c>
      <c r="CR48" s="418">
        <f t="shared" si="144"/>
        <v>10.05020093557556</v>
      </c>
      <c r="CS48" s="418">
        <f t="shared" si="144"/>
        <v>11.095170839685863</v>
      </c>
      <c r="CT48" s="419">
        <f t="shared" si="144"/>
        <v>12.199210682275123</v>
      </c>
      <c r="CU48" s="417">
        <f t="shared" si="144"/>
        <v>13.362426718165239</v>
      </c>
      <c r="CV48" s="418">
        <f t="shared" si="144"/>
        <v>14.584817736290347</v>
      </c>
      <c r="CW48" s="418">
        <f t="shared" si="144"/>
        <v>15.866281701033927</v>
      </c>
      <c r="CX48" s="418">
        <f t="shared" si="144"/>
        <v>17.206622377790666</v>
      </c>
      <c r="CY48" s="419">
        <f t="shared" si="144"/>
        <v>18.605555893166695</v>
      </c>
      <c r="CZ48" s="420">
        <f t="shared" si="144"/>
        <v>20.062717186714167</v>
      </c>
      <c r="DA48" s="421">
        <f t="shared" si="144"/>
        <v>21.577666317412593</v>
      </c>
      <c r="DB48" s="418">
        <f t="shared" si="144"/>
        <v>23.149894593988108</v>
      </c>
      <c r="DC48" s="418">
        <f t="shared" si="144"/>
        <v>24.778830503738448</v>
      </c>
      <c r="DD48" s="419">
        <f t="shared" si="144"/>
        <v>26.463845419610152</v>
      </c>
      <c r="DE48" s="422">
        <f t="shared" si="144"/>
        <v>28.204259069946204</v>
      </c>
      <c r="DF48" s="418">
        <f t="shared" si="144"/>
        <v>29.999344759529492</v>
      </c>
      <c r="DG48" s="418">
        <f t="shared" si="144"/>
        <v>31.848334334278832</v>
      </c>
      <c r="DH48" s="418">
        <f t="shared" si="144"/>
        <v>33.750422885279534</v>
      </c>
      <c r="DI48" s="419">
        <f t="shared" si="144"/>
        <v>35.704773190711308</v>
      </c>
      <c r="DJ48" s="420">
        <f t="shared" si="144"/>
        <v>37.710519896710707</v>
      </c>
      <c r="DK48" s="421">
        <f t="shared" si="144"/>
        <v>39.766773440334589</v>
      </c>
      <c r="DL48" s="418">
        <f t="shared" si="144"/>
        <v>41.872623719544833</v>
      </c>
      <c r="DM48" s="418">
        <f t="shared" si="144"/>
        <v>44.027143516608703</v>
      </c>
      <c r="DN48" s="419">
        <f t="shared" si="144"/>
        <v>46.229391682459038</v>
      </c>
      <c r="DO48" s="422">
        <f t="shared" si="144"/>
        <v>48.478416090509995</v>
      </c>
      <c r="DP48" s="418">
        <f t="shared" si="144"/>
        <v>50.773256369093247</v>
      </c>
      <c r="DQ48" s="418">
        <f t="shared" si="144"/>
        <v>53.112946422191783</v>
      </c>
      <c r="DR48" s="418">
        <f t="shared" si="144"/>
        <v>55.496516748484908</v>
      </c>
      <c r="DS48" s="419">
        <f t="shared" si="144"/>
        <v>57.922996568884741</v>
      </c>
      <c r="DT48" s="420">
        <f t="shared" si="144"/>
        <v>60.391415772814412</v>
      </c>
      <c r="DU48" s="421">
        <f t="shared" si="144"/>
        <v>62.900806693424158</v>
      </c>
      <c r="DV48" s="418">
        <f t="shared" si="144"/>
        <v>65.450205721804764</v>
      </c>
      <c r="DW48" s="418">
        <f t="shared" si="144"/>
        <v>68.038654770056382</v>
      </c>
      <c r="DX48" s="418">
        <f t="shared" si="144"/>
        <v>70.665202592793207</v>
      </c>
      <c r="DY48" s="418">
        <f t="shared" si="144"/>
        <v>73.328905976372425</v>
      </c>
      <c r="EC48" s="65"/>
      <c r="ED48" s="291">
        <v>28000</v>
      </c>
      <c r="EE48" s="319">
        <f t="shared" ref="EE48:EM48" si="145">SQRT(5*((((1/$BF50)*(((1+0.2*(EE$19/661.48)^2)^3.5)-1))+1)^(1/3.5)-1))</f>
        <v>2.6515781741395506E-2</v>
      </c>
      <c r="EF48" s="319">
        <f t="shared" si="145"/>
        <v>5.3022134861173062E-2</v>
      </c>
      <c r="EG48" s="319">
        <f t="shared" si="145"/>
        <v>7.9509673757368393E-2</v>
      </c>
      <c r="EH48" s="320">
        <f t="shared" si="145"/>
        <v>0.10596909837382126</v>
      </c>
      <c r="EI48" s="321">
        <f t="shared" si="145"/>
        <v>0.13239123574971437</v>
      </c>
      <c r="EJ48" s="322">
        <f t="shared" si="145"/>
        <v>0.1587670801313821</v>
      </c>
      <c r="EK48" s="319">
        <f t="shared" si="145"/>
        <v>0.18508783121522301</v>
      </c>
      <c r="EL48" s="319">
        <f t="shared" si="145"/>
        <v>0.21134493013095978</v>
      </c>
      <c r="EM48" s="320">
        <f t="shared" si="145"/>
        <v>0.23753009282049181</v>
      </c>
      <c r="EN48" s="65"/>
      <c r="EO48" s="291">
        <v>28000</v>
      </c>
      <c r="EP48" s="323">
        <f t="shared" ref="EP48:GN48" si="146">SQRT(5*((((1/$BF50)*(((1+0.2*(EP$19/661.48)^2)^3.5)-1))+1)^(1/3.5)-1))</f>
        <v>0.26363534052053472</v>
      </c>
      <c r="EQ48" s="319">
        <f t="shared" si="146"/>
        <v>0.28965302711333368</v>
      </c>
      <c r="ER48" s="319">
        <f t="shared" si="146"/>
        <v>0.31557586316879876</v>
      </c>
      <c r="ES48" s="319">
        <f t="shared" si="146"/>
        <v>0.34139693656044218</v>
      </c>
      <c r="ET48" s="320">
        <f t="shared" si="146"/>
        <v>0.36710972959591964</v>
      </c>
      <c r="EU48" s="321">
        <f t="shared" si="146"/>
        <v>0.39270813265875942</v>
      </c>
      <c r="EV48" s="322">
        <f t="shared" si="146"/>
        <v>0.4181864544098568</v>
      </c>
      <c r="EW48" s="319">
        <f t="shared" si="146"/>
        <v>0.44353942864449025</v>
      </c>
      <c r="EX48" s="319">
        <f t="shared" si="146"/>
        <v>0.46876221794230499</v>
      </c>
      <c r="EY48" s="320">
        <f t="shared" si="146"/>
        <v>0.49385041428315229</v>
      </c>
      <c r="EZ48" s="323">
        <f t="shared" si="146"/>
        <v>0.51880003683088627</v>
      </c>
      <c r="FA48" s="319">
        <f t="shared" si="146"/>
        <v>0.54360752710967486</v>
      </c>
      <c r="FB48" s="319">
        <f t="shared" si="146"/>
        <v>0.56826974181389645</v>
      </c>
      <c r="FC48" s="319">
        <f t="shared" si="146"/>
        <v>0.59278394350282126</v>
      </c>
      <c r="FD48" s="320">
        <f t="shared" si="146"/>
        <v>0.61714778943612536</v>
      </c>
      <c r="FE48" s="321">
        <f t="shared" si="146"/>
        <v>0.64135931880595309</v>
      </c>
      <c r="FF48" s="322">
        <f t="shared" si="146"/>
        <v>0.66541693861663376</v>
      </c>
      <c r="FG48" s="319">
        <f t="shared" si="146"/>
        <v>0.68931940845468875</v>
      </c>
      <c r="FH48" s="319">
        <f t="shared" si="146"/>
        <v>0.71306582438041433</v>
      </c>
      <c r="FI48" s="320">
        <f t="shared" si="146"/>
        <v>0.73665560215832704</v>
      </c>
      <c r="FJ48" s="323">
        <f t="shared" si="146"/>
        <v>0.76008846002821318</v>
      </c>
      <c r="FK48" s="319">
        <f t="shared" si="146"/>
        <v>0.78336440120150486</v>
      </c>
      <c r="FL48" s="319">
        <f t="shared" si="146"/>
        <v>0.80648369625017857</v>
      </c>
      <c r="FM48" s="319">
        <f t="shared" si="146"/>
        <v>0.82944686553748304</v>
      </c>
      <c r="FN48" s="320">
        <f t="shared" si="146"/>
        <v>0.85225466182199205</v>
      </c>
      <c r="FO48" s="321">
        <f t="shared" si="146"/>
        <v>0.87490805314927778</v>
      </c>
      <c r="FP48" s="322">
        <f t="shared" si="146"/>
        <v>0.89740820612875882</v>
      </c>
      <c r="FQ48" s="319">
        <f t="shared" si="146"/>
        <v>0.91975646967768476</v>
      </c>
      <c r="FR48" s="319">
        <f t="shared" si="146"/>
        <v>0.94195435929943083</v>
      </c>
      <c r="FS48" s="319">
        <f t="shared" si="146"/>
        <v>0.96400354194981008</v>
      </c>
      <c r="FT48" s="319">
        <f t="shared" si="146"/>
        <v>0.98590582153272199</v>
      </c>
      <c r="FU48" s="319">
        <f t="shared" si="146"/>
        <v>1.0076631250552999</v>
      </c>
      <c r="FV48" s="319">
        <f t="shared" si="146"/>
        <v>1.0292774894628265</v>
      </c>
      <c r="FW48" s="319">
        <f t="shared" si="146"/>
        <v>1.0507510491648644</v>
      </c>
      <c r="FX48" s="319">
        <f t="shared" si="146"/>
        <v>1.0720860242564163</v>
      </c>
      <c r="FY48" s="319">
        <f t="shared" si="146"/>
        <v>1.0932847094313631</v>
      </c>
      <c r="FZ48" s="319">
        <f t="shared" si="146"/>
        <v>1.114349463579783</v>
      </c>
      <c r="GA48" s="319">
        <f t="shared" si="146"/>
        <v>1.1352827000561032</v>
      </c>
      <c r="GB48" s="319">
        <f t="shared" si="146"/>
        <v>1.1560868776011322</v>
      </c>
      <c r="GC48" s="319">
        <f t="shared" si="146"/>
        <v>1.1767644918979618</v>
      </c>
      <c r="GD48" s="319">
        <f t="shared" si="146"/>
        <v>1.1973180677392146</v>
      </c>
      <c r="GE48" s="319">
        <f t="shared" si="146"/>
        <v>1.2177501517813321</v>
      </c>
      <c r="GF48" s="319">
        <f t="shared" si="146"/>
        <v>1.2380633058602433</v>
      </c>
      <c r="GG48" s="319">
        <f t="shared" si="146"/>
        <v>1.258260100841859</v>
      </c>
      <c r="GH48" s="319">
        <f t="shared" si="146"/>
        <v>1.2783431109803964</v>
      </c>
      <c r="GI48" s="319">
        <f t="shared" si="146"/>
        <v>1.2983149087573558</v>
      </c>
      <c r="GJ48" s="319">
        <f t="shared" si="146"/>
        <v>1.3181780601741067</v>
      </c>
      <c r="GK48" s="319">
        <f t="shared" si="146"/>
        <v>1.3379351204714134</v>
      </c>
      <c r="GL48" s="319">
        <f t="shared" si="146"/>
        <v>1.3575886302497564</v>
      </c>
      <c r="GM48" s="319">
        <f t="shared" si="146"/>
        <v>1.3771411119650445</v>
      </c>
      <c r="GN48" s="319">
        <f t="shared" si="146"/>
        <v>1.3965950667750884</v>
      </c>
      <c r="GR48" s="348"/>
      <c r="GS48" s="368">
        <v>28000</v>
      </c>
      <c r="GT48" s="366">
        <f t="shared" si="97"/>
        <v>59.44054045256393</v>
      </c>
      <c r="GU48" s="366">
        <f t="shared" si="97"/>
        <v>118.88108090512786</v>
      </c>
      <c r="GV48" s="366">
        <f t="shared" si="97"/>
        <v>178.32162135769178</v>
      </c>
      <c r="GW48" s="366">
        <f t="shared" si="97"/>
        <v>237.76216181025572</v>
      </c>
      <c r="GX48" s="366">
        <f t="shared" si="97"/>
        <v>297.20270226281963</v>
      </c>
      <c r="GY48" s="366">
        <f t="shared" si="97"/>
        <v>356.64324271538356</v>
      </c>
      <c r="GZ48" s="366">
        <f t="shared" si="97"/>
        <v>416.08378316794744</v>
      </c>
      <c r="HA48" s="366">
        <f t="shared" si="97"/>
        <v>475.52432362051144</v>
      </c>
      <c r="HB48" s="366">
        <f t="shared" si="97"/>
        <v>534.96486407307532</v>
      </c>
      <c r="HC48" s="366">
        <f t="shared" si="97"/>
        <v>594.40540452563926</v>
      </c>
      <c r="HE48" s="348"/>
      <c r="HF48" s="368">
        <v>28000</v>
      </c>
      <c r="HG48" s="318">
        <f t="shared" si="98"/>
        <v>0.63443367958661656</v>
      </c>
      <c r="HH48" s="318">
        <f t="shared" si="98"/>
        <v>0.63443367958661656</v>
      </c>
      <c r="HI48" s="318">
        <f t="shared" si="98"/>
        <v>0.63443367958661656</v>
      </c>
      <c r="HJ48" s="318">
        <f t="shared" si="98"/>
        <v>0.63443367958661656</v>
      </c>
      <c r="HK48" s="318">
        <f t="shared" si="98"/>
        <v>0.63443367958661656</v>
      </c>
      <c r="HL48" s="318">
        <f t="shared" si="98"/>
        <v>0.63443367958661656</v>
      </c>
      <c r="HM48" s="318">
        <f t="shared" si="98"/>
        <v>0.63443367958661656</v>
      </c>
      <c r="HN48" s="318">
        <f t="shared" si="98"/>
        <v>0.63443367958661656</v>
      </c>
      <c r="HO48" s="318">
        <f t="shared" si="98"/>
        <v>0.63443367958661656</v>
      </c>
      <c r="HP48" s="318">
        <f t="shared" si="98"/>
        <v>0.63443367958661656</v>
      </c>
      <c r="HR48" s="348"/>
      <c r="HS48" s="368">
        <v>28000</v>
      </c>
      <c r="HT48" s="366">
        <f t="shared" si="26"/>
        <v>37.711080795937264</v>
      </c>
      <c r="HU48" s="366">
        <f t="shared" si="6"/>
        <v>75.422161591874527</v>
      </c>
      <c r="HV48" s="366">
        <f t="shared" si="6"/>
        <v>113.13324238781179</v>
      </c>
      <c r="HW48" s="366">
        <f t="shared" si="6"/>
        <v>150.84432318374905</v>
      </c>
      <c r="HX48" s="366">
        <f t="shared" ref="HX48:IC83" si="147">HK48*GX48</f>
        <v>188.5554039796863</v>
      </c>
      <c r="HY48" s="366">
        <f t="shared" si="147"/>
        <v>226.26648477562358</v>
      </c>
      <c r="HZ48" s="366">
        <f t="shared" si="147"/>
        <v>263.97756557156083</v>
      </c>
      <c r="IA48" s="366">
        <f t="shared" si="147"/>
        <v>301.68864636749811</v>
      </c>
      <c r="IB48" s="366">
        <f t="shared" si="147"/>
        <v>339.39972716343533</v>
      </c>
      <c r="IC48" s="366">
        <f t="shared" si="147"/>
        <v>377.11080795937261</v>
      </c>
      <c r="IL48" s="348"/>
      <c r="IM48" s="368">
        <v>28000</v>
      </c>
      <c r="IN48" s="366">
        <f t="shared" si="7"/>
        <v>231.10347723979729</v>
      </c>
      <c r="IO48" s="366">
        <f t="shared" si="8"/>
        <v>931.3643248181254</v>
      </c>
      <c r="IP48" s="366">
        <f t="shared" si="9"/>
        <v>2121.8419890618593</v>
      </c>
      <c r="IQ48" s="366">
        <f t="shared" si="10"/>
        <v>3838.3324304068069</v>
      </c>
      <c r="IR48" s="366">
        <f t="shared" si="11"/>
        <v>6132.4235032198258</v>
      </c>
      <c r="IS48" s="366">
        <f t="shared" si="12"/>
        <v>9072.9924175819033</v>
      </c>
      <c r="IT48" s="366">
        <f t="shared" si="13"/>
        <v>12748.164804681193</v>
      </c>
      <c r="IU48" s="366">
        <f t="shared" si="14"/>
        <v>17267.759929769141</v>
      </c>
      <c r="IV48" s="366">
        <f t="shared" si="15"/>
        <v>22766.25124804681</v>
      </c>
      <c r="IW48" s="366">
        <f t="shared" si="16"/>
        <v>29406.275741130321</v>
      </c>
      <c r="IY48" s="348"/>
      <c r="IZ48" s="368">
        <v>28000</v>
      </c>
      <c r="JA48" s="366">
        <f t="shared" si="137"/>
        <v>37.742875765714224</v>
      </c>
      <c r="JB48" s="366">
        <f t="shared" si="137"/>
        <v>75.675967212906855</v>
      </c>
      <c r="JC48" s="366">
        <f t="shared" si="137"/>
        <v>113.98669684224781</v>
      </c>
      <c r="JD48" s="366">
        <f t="shared" si="137"/>
        <v>152.856797067716</v>
      </c>
      <c r="JE48" s="366">
        <f t="shared" si="137"/>
        <v>192.45922950482034</v>
      </c>
      <c r="JF48" s="366">
        <f t="shared" si="131"/>
        <v>232.954886534709</v>
      </c>
      <c r="JG48" s="366">
        <f t="shared" si="131"/>
        <v>274.48910696070635</v>
      </c>
      <c r="JH48" s="366">
        <f t="shared" si="131"/>
        <v>317.18811696097919</v>
      </c>
      <c r="JI48" s="366">
        <f t="shared" si="131"/>
        <v>361.15559058780553</v>
      </c>
      <c r="JJ48" s="366">
        <f t="shared" si="131"/>
        <v>406.4695964046935</v>
      </c>
      <c r="JL48" s="348"/>
      <c r="JM48" s="368">
        <v>28000</v>
      </c>
      <c r="JN48" s="297">
        <f t="shared" si="138"/>
        <v>3.1794969776960613E-2</v>
      </c>
      <c r="JO48" s="297">
        <f t="shared" si="138"/>
        <v>0.25380562103232762</v>
      </c>
      <c r="JP48" s="297">
        <f t="shared" si="138"/>
        <v>0.85345445443601875</v>
      </c>
      <c r="JQ48" s="297">
        <f t="shared" si="138"/>
        <v>2.0124738839669476</v>
      </c>
      <c r="JR48" s="297">
        <f t="shared" si="138"/>
        <v>3.9038255251340388</v>
      </c>
      <c r="JS48" s="297">
        <f t="shared" si="132"/>
        <v>6.6884017590854228</v>
      </c>
      <c r="JT48" s="297">
        <f t="shared" si="132"/>
        <v>10.51154138914552</v>
      </c>
      <c r="JU48" s="297">
        <f t="shared" si="132"/>
        <v>15.499470593481078</v>
      </c>
      <c r="JV48" s="297">
        <f t="shared" si="132"/>
        <v>21.755863424370204</v>
      </c>
      <c r="JW48" s="297">
        <f t="shared" si="132"/>
        <v>29.358788445320897</v>
      </c>
    </row>
    <row r="49" spans="3:283">
      <c r="C49"/>
      <c r="D49" s="2"/>
      <c r="AZ49" s="369">
        <v>27000</v>
      </c>
      <c r="BA49" s="297">
        <f t="shared" si="36"/>
        <v>22.319813276740319</v>
      </c>
      <c r="BB49" s="366">
        <f t="shared" si="27"/>
        <v>372.96162248006698</v>
      </c>
      <c r="BC49" s="366">
        <f t="shared" si="28"/>
        <v>24397.633573322742</v>
      </c>
      <c r="BD49" s="366">
        <f t="shared" si="29"/>
        <v>542.80243049364265</v>
      </c>
      <c r="BE49" s="366">
        <f t="shared" si="30"/>
        <v>350.64180920332666</v>
      </c>
      <c r="BF49" s="319">
        <v>0.33982852488473547</v>
      </c>
      <c r="BG49" s="319">
        <f t="shared" si="31"/>
        <v>0.90932086754895092</v>
      </c>
      <c r="BN49" s="65"/>
      <c r="BO49" s="291">
        <v>29000</v>
      </c>
      <c r="BP49" s="297">
        <f t="shared" ref="BP49:BX49" si="148">(EE49*$T148*SQRT($W148)-BP$19)*-1</f>
        <v>6.5251336810412397E-4</v>
      </c>
      <c r="BQ49" s="297">
        <f t="shared" si="148"/>
        <v>5.1026121140331782E-3</v>
      </c>
      <c r="BR49" s="297">
        <f t="shared" si="148"/>
        <v>1.7129730768701279E-2</v>
      </c>
      <c r="BS49" s="300">
        <f t="shared" si="148"/>
        <v>4.0477221075953196E-2</v>
      </c>
      <c r="BT49" s="312">
        <f t="shared" si="148"/>
        <v>7.8834853114337022E-2</v>
      </c>
      <c r="BU49" s="307">
        <f t="shared" si="148"/>
        <v>0.13582195330914715</v>
      </c>
      <c r="BV49" s="297">
        <f t="shared" si="148"/>
        <v>0.21497136917280102</v>
      </c>
      <c r="BW49" s="297">
        <f t="shared" si="148"/>
        <v>0.31971443195932636</v>
      </c>
      <c r="BX49" s="300">
        <f t="shared" si="148"/>
        <v>0.45336706698186902</v>
      </c>
      <c r="BY49" s="65"/>
      <c r="BZ49" s="291">
        <v>29000</v>
      </c>
      <c r="CA49" s="417">
        <f t="shared" ref="CA49:DY49" si="149">(EP49*$T148*SQRT($W148)-CA$19)*-1</f>
        <v>0.61911717699211977</v>
      </c>
      <c r="CB49" s="418">
        <f t="shared" si="149"/>
        <v>0.82001339819539965</v>
      </c>
      <c r="CC49" s="418">
        <f t="shared" si="149"/>
        <v>1.0589553015012712</v>
      </c>
      <c r="CD49" s="418">
        <f t="shared" si="149"/>
        <v>1.3386850847729477</v>
      </c>
      <c r="CE49" s="419">
        <f t="shared" si="149"/>
        <v>1.6617807754773821</v>
      </c>
      <c r="CF49" s="420">
        <f t="shared" si="149"/>
        <v>2.0306509382048148</v>
      </c>
      <c r="CG49" s="421">
        <f t="shared" si="149"/>
        <v>2.447530858478018</v>
      </c>
      <c r="CH49" s="418">
        <f t="shared" si="149"/>
        <v>2.9144801536261298</v>
      </c>
      <c r="CI49" s="418">
        <f t="shared" si="149"/>
        <v>3.4333817435173728</v>
      </c>
      <c r="CJ49" s="419">
        <f t="shared" si="149"/>
        <v>4.0059420989252317</v>
      </c>
      <c r="CK49" s="417">
        <f t="shared" si="149"/>
        <v>4.6336926732554105</v>
      </c>
      <c r="CL49" s="418">
        <f t="shared" si="149"/>
        <v>5.3179924143855146</v>
      </c>
      <c r="CM49" s="418">
        <f t="shared" si="149"/>
        <v>6.0600312471919153</v>
      </c>
      <c r="CN49" s="418">
        <f t="shared" si="149"/>
        <v>6.8608344139682345</v>
      </c>
      <c r="CO49" s="419">
        <f t="shared" si="149"/>
        <v>7.721267558976507</v>
      </c>
      <c r="CP49" s="420">
        <f t="shared" si="149"/>
        <v>8.6420424446242237</v>
      </c>
      <c r="CQ49" s="421">
        <f t="shared" si="149"/>
        <v>9.6237231898862774</v>
      </c>
      <c r="CR49" s="418">
        <f t="shared" si="149"/>
        <v>10.666732926286215</v>
      </c>
      <c r="CS49" s="418">
        <f t="shared" si="149"/>
        <v>11.771360772656578</v>
      </c>
      <c r="CT49" s="419">
        <f t="shared" si="149"/>
        <v>12.937769036819645</v>
      </c>
      <c r="CU49" s="417">
        <f t="shared" si="149"/>
        <v>14.166000559800977</v>
      </c>
      <c r="CV49" s="418">
        <f t="shared" si="149"/>
        <v>15.455986126191647</v>
      </c>
      <c r="CW49" s="418">
        <f t="shared" si="149"/>
        <v>16.807551872344391</v>
      </c>
      <c r="CX49" s="418">
        <f t="shared" si="149"/>
        <v>18.220426632211911</v>
      </c>
      <c r="CY49" s="419">
        <f t="shared" si="149"/>
        <v>19.694249168581791</v>
      </c>
      <c r="CZ49" s="420">
        <f t="shared" si="149"/>
        <v>21.228575245053662</v>
      </c>
      <c r="DA49" s="421">
        <f t="shared" si="149"/>
        <v>22.822884501377303</v>
      </c>
      <c r="DB49" s="418">
        <f t="shared" si="149"/>
        <v>24.476587101470216</v>
      </c>
      <c r="DC49" s="418">
        <f t="shared" si="149"/>
        <v>26.189030129704008</v>
      </c>
      <c r="DD49" s="419">
        <f t="shared" si="149"/>
        <v>27.959503716688573</v>
      </c>
      <c r="DE49" s="422">
        <f t="shared" si="149"/>
        <v>29.787246880898181</v>
      </c>
      <c r="DF49" s="418">
        <f t="shared" si="149"/>
        <v>31.671453077042315</v>
      </c>
      <c r="DG49" s="418">
        <f t="shared" si="149"/>
        <v>33.611275446057675</v>
      </c>
      <c r="DH49" s="418">
        <f t="shared" si="149"/>
        <v>35.605831765091523</v>
      </c>
      <c r="DI49" s="419">
        <f t="shared" si="149"/>
        <v>37.654209098823401</v>
      </c>
      <c r="DJ49" s="420">
        <f t="shared" si="149"/>
        <v>39.755468155988808</v>
      </c>
      <c r="DK49" s="421">
        <f t="shared" si="149"/>
        <v>41.908647357072482</v>
      </c>
      <c r="DL49" s="418">
        <f t="shared" si="149"/>
        <v>44.112766620858395</v>
      </c>
      <c r="DM49" s="418">
        <f t="shared" si="149"/>
        <v>46.366830878887072</v>
      </c>
      <c r="DN49" s="419">
        <f t="shared" si="149"/>
        <v>48.66983332794166</v>
      </c>
      <c r="DO49" s="422">
        <f t="shared" si="149"/>
        <v>51.020758431477077</v>
      </c>
      <c r="DP49" s="418">
        <f t="shared" si="149"/>
        <v>53.418584681458015</v>
      </c>
      <c r="DQ49" s="418">
        <f t="shared" si="149"/>
        <v>55.86228713242582</v>
      </c>
      <c r="DR49" s="418">
        <f t="shared" si="149"/>
        <v>58.350839719795317</v>
      </c>
      <c r="DS49" s="419">
        <f t="shared" si="149"/>
        <v>60.883217374409583</v>
      </c>
      <c r="DT49" s="420">
        <f t="shared" si="149"/>
        <v>63.458397945278762</v>
      </c>
      <c r="DU49" s="421">
        <f t="shared" si="149"/>
        <v>66.075363942252579</v>
      </c>
      <c r="DV49" s="418">
        <f t="shared" si="149"/>
        <v>68.733104110072702</v>
      </c>
      <c r="DW49" s="418">
        <f t="shared" si="149"/>
        <v>71.43061484493586</v>
      </c>
      <c r="DX49" s="418">
        <f t="shared" si="149"/>
        <v>74.166901464280272</v>
      </c>
      <c r="DY49" s="418">
        <f t="shared" si="149"/>
        <v>76.940979340096419</v>
      </c>
      <c r="EC49" s="65"/>
      <c r="ED49" s="291">
        <v>29000</v>
      </c>
      <c r="EE49" s="319">
        <f t="shared" ref="EE49:EM49" si="150">SQRT(5*((((1/$BF51)*(((1+0.2*(EE$19/661.48)^2)^3.5)-1))+1)^(1/3.5)-1))</f>
        <v>2.7118287493324289E-2</v>
      </c>
      <c r="EF49" s="319">
        <f t="shared" si="150"/>
        <v>5.4226275913414647E-2</v>
      </c>
      <c r="EG49" s="319">
        <f t="shared" si="150"/>
        <v>8.1313715412237628E-2</v>
      </c>
      <c r="EH49" s="320">
        <f t="shared" si="150"/>
        <v>0.10837045399848444</v>
      </c>
      <c r="EI49" s="321">
        <f t="shared" si="150"/>
        <v>0.13538648499462852</v>
      </c>
      <c r="EJ49" s="322">
        <f t="shared" si="150"/>
        <v>0.16235199276673334</v>
      </c>
      <c r="EK49" s="319">
        <f t="shared" si="150"/>
        <v>0.18925739621216794</v>
      </c>
      <c r="EL49" s="319">
        <f t="shared" si="150"/>
        <v>0.21609338954097393</v>
      </c>
      <c r="EM49" s="320">
        <f t="shared" si="150"/>
        <v>0.24285097994476373</v>
      </c>
      <c r="EN49" s="65"/>
      <c r="EO49" s="291">
        <v>29000</v>
      </c>
      <c r="EP49" s="323">
        <f t="shared" ref="EP49:GN49" si="151">SQRT(5*((((1/$BF51)*(((1+0.2*(EP$19/661.48)^2)^3.5)-1))+1)^(1/3.5)-1))</f>
        <v>0.26952152181306754</v>
      </c>
      <c r="EQ49" s="319">
        <f t="shared" si="151"/>
        <v>0.29609674722708484</v>
      </c>
      <c r="ER49" s="319">
        <f t="shared" si="151"/>
        <v>0.32256879253394843</v>
      </c>
      <c r="ES49" s="319">
        <f t="shared" si="151"/>
        <v>0.34893022087739173</v>
      </c>
      <c r="ET49" s="320">
        <f t="shared" si="151"/>
        <v>0.37517404063220028</v>
      </c>
      <c r="EU49" s="321">
        <f t="shared" si="151"/>
        <v>0.40129371975744937</v>
      </c>
      <c r="EV49" s="322">
        <f t="shared" si="151"/>
        <v>0.42728319614603472</v>
      </c>
      <c r="EW49" s="319">
        <f t="shared" si="151"/>
        <v>0.45313688410399655</v>
      </c>
      <c r="EX49" s="319">
        <f t="shared" si="151"/>
        <v>0.47884967714189836</v>
      </c>
      <c r="EY49" s="320">
        <f t="shared" si="151"/>
        <v>0.50441694730125608</v>
      </c>
      <c r="EZ49" s="323">
        <f t="shared" si="151"/>
        <v>0.52983454127168694</v>
      </c>
      <c r="FA49" s="319">
        <f t="shared" si="151"/>
        <v>0.55509877357878545</v>
      </c>
      <c r="FB49" s="319">
        <f t="shared" si="151"/>
        <v>0.58020641713949073</v>
      </c>
      <c r="FC49" s="319">
        <f t="shared" si="151"/>
        <v>0.60515469149084711</v>
      </c>
      <c r="FD49" s="320">
        <f t="shared" si="151"/>
        <v>0.62994124900067183</v>
      </c>
      <c r="FE49" s="321">
        <f t="shared" si="151"/>
        <v>0.65456415936525081</v>
      </c>
      <c r="FF49" s="322">
        <f t="shared" si="151"/>
        <v>0.67902189269070223</v>
      </c>
      <c r="FG49" s="319">
        <f t="shared" si="151"/>
        <v>0.70331330144191762</v>
      </c>
      <c r="FH49" s="319">
        <f t="shared" si="151"/>
        <v>0.72743760152697168</v>
      </c>
      <c r="FI49" s="320">
        <f t="shared" si="151"/>
        <v>0.75139435276612365</v>
      </c>
      <c r="FJ49" s="323">
        <f t="shared" si="151"/>
        <v>0.77518343897426734</v>
      </c>
      <c r="FK49" s="319">
        <f t="shared" si="151"/>
        <v>0.79880504786398721</v>
      </c>
      <c r="FL49" s="319">
        <f t="shared" si="151"/>
        <v>0.82225965095448761</v>
      </c>
      <c r="FM49" s="319">
        <f t="shared" si="151"/>
        <v>0.84554798364963735</v>
      </c>
      <c r="FN49" s="320">
        <f t="shared" si="151"/>
        <v>0.86867102562682008</v>
      </c>
      <c r="FO49" s="321">
        <f t="shared" si="151"/>
        <v>0.89162998165769014</v>
      </c>
      <c r="FP49" s="322">
        <f t="shared" si="151"/>
        <v>0.91442626296221863</v>
      </c>
      <c r="FQ49" s="319">
        <f t="shared" si="151"/>
        <v>0.93706146917922983</v>
      </c>
      <c r="FR49" s="319">
        <f t="shared" si="151"/>
        <v>0.95953737101963688</v>
      </c>
      <c r="FS49" s="319">
        <f t="shared" si="151"/>
        <v>0.9818558936532803</v>
      </c>
      <c r="FT49" s="319">
        <f t="shared" si="151"/>
        <v>1.0040191008664037</v>
      </c>
      <c r="FU49" s="319">
        <f t="shared" si="151"/>
        <v>1.0260291800144419</v>
      </c>
      <c r="FV49" s="319">
        <f t="shared" si="151"/>
        <v>1.0478884277840108</v>
      </c>
      <c r="FW49" s="319">
        <f t="shared" si="151"/>
        <v>1.0695992367685259</v>
      </c>
      <c r="FX49" s="319">
        <f t="shared" si="151"/>
        <v>1.0911640828537903</v>
      </c>
      <c r="FY49" s="319">
        <f t="shared" si="151"/>
        <v>1.112585513403078</v>
      </c>
      <c r="FZ49" s="319">
        <f t="shared" si="151"/>
        <v>1.1338661362255262</v>
      </c>
      <c r="GA49" s="319">
        <f t="shared" si="151"/>
        <v>1.1550086093069905</v>
      </c>
      <c r="GB49" s="319">
        <f t="shared" si="151"/>
        <v>1.1760156312788161</v>
      </c>
      <c r="GC49" s="319">
        <f t="shared" si="151"/>
        <v>1.196889932597077</v>
      </c>
      <c r="GD49" s="319">
        <f t="shared" si="151"/>
        <v>1.2176342674026841</v>
      </c>
      <c r="GE49" s="319">
        <f t="shared" si="151"/>
        <v>1.2382514060312626</v>
      </c>
      <c r="GF49" s="319">
        <f t="shared" si="151"/>
        <v>1.258744128140751</v>
      </c>
      <c r="GG49" s="319">
        <f t="shared" si="151"/>
        <v>1.2791152164241637</v>
      </c>
      <c r="GH49" s="319">
        <f t="shared" si="151"/>
        <v>1.2993674508749093</v>
      </c>
      <c r="GI49" s="319">
        <f t="shared" si="151"/>
        <v>1.31950360357231</v>
      </c>
      <c r="GJ49" s="319">
        <f t="shared" si="151"/>
        <v>1.3395264339554644</v>
      </c>
      <c r="GK49" s="319">
        <f t="shared" si="151"/>
        <v>1.3594386845544091</v>
      </c>
      <c r="GL49" s="319">
        <f t="shared" si="151"/>
        <v>1.3792430771483901</v>
      </c>
      <c r="GM49" s="319">
        <f t="shared" si="151"/>
        <v>1.3989423093221962</v>
      </c>
      <c r="GN49" s="319">
        <f t="shared" si="151"/>
        <v>1.4185390513926124</v>
      </c>
      <c r="GR49" s="348"/>
      <c r="GS49" s="369">
        <v>29000</v>
      </c>
      <c r="GT49" s="366">
        <f t="shared" si="97"/>
        <v>59.18693639993468</v>
      </c>
      <c r="GU49" s="366">
        <f t="shared" si="97"/>
        <v>118.37387279986936</v>
      </c>
      <c r="GV49" s="366">
        <f t="shared" si="97"/>
        <v>177.56080919980403</v>
      </c>
      <c r="GW49" s="366">
        <f t="shared" si="97"/>
        <v>236.74774559973872</v>
      </c>
      <c r="GX49" s="366">
        <f t="shared" si="97"/>
        <v>295.93468199967339</v>
      </c>
      <c r="GY49" s="366">
        <f t="shared" si="97"/>
        <v>355.12161839960805</v>
      </c>
      <c r="GZ49" s="366">
        <f t="shared" si="97"/>
        <v>414.30855479954272</v>
      </c>
      <c r="HA49" s="366">
        <f t="shared" si="97"/>
        <v>473.49549119947744</v>
      </c>
      <c r="HB49" s="366">
        <f t="shared" si="97"/>
        <v>532.68242759941211</v>
      </c>
      <c r="HC49" s="366">
        <f t="shared" si="97"/>
        <v>591.86936399934677</v>
      </c>
      <c r="HE49" s="348"/>
      <c r="HF49" s="369">
        <v>29000</v>
      </c>
      <c r="HG49" s="318">
        <f t="shared" si="98"/>
        <v>0.62299353425299653</v>
      </c>
      <c r="HH49" s="318">
        <f t="shared" si="98"/>
        <v>0.62299353425299653</v>
      </c>
      <c r="HI49" s="318">
        <f t="shared" si="98"/>
        <v>0.62299353425299653</v>
      </c>
      <c r="HJ49" s="318">
        <f t="shared" si="98"/>
        <v>0.62299353425299653</v>
      </c>
      <c r="HK49" s="318">
        <f t="shared" si="98"/>
        <v>0.62299353425299653</v>
      </c>
      <c r="HL49" s="318">
        <f t="shared" si="98"/>
        <v>0.62299353425299653</v>
      </c>
      <c r="HM49" s="318">
        <f t="shared" si="98"/>
        <v>0.62299353425299653</v>
      </c>
      <c r="HN49" s="318">
        <f t="shared" si="98"/>
        <v>0.62299353425299653</v>
      </c>
      <c r="HO49" s="318">
        <f t="shared" si="98"/>
        <v>0.62299353425299653</v>
      </c>
      <c r="HP49" s="318">
        <f t="shared" si="98"/>
        <v>0.62299353425299653</v>
      </c>
      <c r="HR49" s="348"/>
      <c r="HS49" s="369">
        <v>29000</v>
      </c>
      <c r="HT49" s="366">
        <f t="shared" si="26"/>
        <v>36.873078689402632</v>
      </c>
      <c r="HU49" s="366">
        <f t="shared" si="26"/>
        <v>73.746157378805265</v>
      </c>
      <c r="HV49" s="366">
        <f t="shared" si="26"/>
        <v>110.6192360682079</v>
      </c>
      <c r="HW49" s="366">
        <f t="shared" si="26"/>
        <v>147.49231475761053</v>
      </c>
      <c r="HX49" s="366">
        <f t="shared" si="147"/>
        <v>184.36539344701316</v>
      </c>
      <c r="HY49" s="366">
        <f t="shared" si="147"/>
        <v>221.23847213641579</v>
      </c>
      <c r="HZ49" s="366">
        <f t="shared" si="147"/>
        <v>258.11155082581843</v>
      </c>
      <c r="IA49" s="366">
        <f t="shared" si="147"/>
        <v>294.98462951522106</v>
      </c>
      <c r="IB49" s="366">
        <f t="shared" si="147"/>
        <v>331.85770820462369</v>
      </c>
      <c r="IC49" s="366">
        <f t="shared" si="147"/>
        <v>368.73078689402632</v>
      </c>
      <c r="IL49" s="348"/>
      <c r="IM49" s="369">
        <v>29000</v>
      </c>
      <c r="IN49" s="366">
        <f t="shared" si="7"/>
        <v>220.94659934551689</v>
      </c>
      <c r="IO49" s="366">
        <f t="shared" si="8"/>
        <v>890.43134607089951</v>
      </c>
      <c r="IP49" s="366">
        <f t="shared" si="9"/>
        <v>2028.5881347656889</v>
      </c>
      <c r="IQ49" s="366">
        <f t="shared" si="10"/>
        <v>3669.6397119807384</v>
      </c>
      <c r="IR49" s="366">
        <f t="shared" si="11"/>
        <v>5862.9066726548326</v>
      </c>
      <c r="IS49" s="366">
        <f t="shared" si="12"/>
        <v>8674.2391092295093</v>
      </c>
      <c r="IT49" s="366">
        <f t="shared" si="13"/>
        <v>12187.889577134714</v>
      </c>
      <c r="IU49" s="366">
        <f t="shared" si="14"/>
        <v>16508.850841904448</v>
      </c>
      <c r="IV49" s="366">
        <f t="shared" si="15"/>
        <v>21765.686320168301</v>
      </c>
      <c r="IW49" s="366">
        <f t="shared" si="16"/>
        <v>28113.885182600174</v>
      </c>
      <c r="IY49" s="348"/>
      <c r="IZ49" s="369">
        <v>29000</v>
      </c>
      <c r="JA49" s="366">
        <f t="shared" si="137"/>
        <v>36.904826561565663</v>
      </c>
      <c r="JB49" s="366">
        <f t="shared" si="137"/>
        <v>73.999623658071158</v>
      </c>
      <c r="JC49" s="366">
        <f t="shared" si="137"/>
        <v>111.47175428364655</v>
      </c>
      <c r="JD49" s="366">
        <f t="shared" si="137"/>
        <v>149.50325514164709</v>
      </c>
      <c r="JE49" s="366">
        <f t="shared" si="137"/>
        <v>188.26791778699493</v>
      </c>
      <c r="JF49" s="366">
        <f t="shared" si="131"/>
        <v>227.92812462986771</v>
      </c>
      <c r="JG49" s="366">
        <f t="shared" si="131"/>
        <v>268.63145799826327</v>
      </c>
      <c r="JH49" s="366">
        <f t="shared" si="131"/>
        <v>310.50717823150541</v>
      </c>
      <c r="JI49" s="366">
        <f t="shared" si="131"/>
        <v>353.66275042807337</v>
      </c>
      <c r="JJ49" s="366">
        <f t="shared" si="131"/>
        <v>398.1806758708683</v>
      </c>
      <c r="JL49" s="348"/>
      <c r="JM49" s="369">
        <v>29000</v>
      </c>
      <c r="JN49" s="297">
        <f t="shared" si="138"/>
        <v>3.1747872163030877E-2</v>
      </c>
      <c r="JO49" s="297">
        <f t="shared" si="138"/>
        <v>0.25346627926589349</v>
      </c>
      <c r="JP49" s="297">
        <f t="shared" si="138"/>
        <v>0.85251821543864992</v>
      </c>
      <c r="JQ49" s="297">
        <f t="shared" si="138"/>
        <v>2.0109403840365587</v>
      </c>
      <c r="JR49" s="297">
        <f t="shared" si="138"/>
        <v>3.9025243399817668</v>
      </c>
      <c r="JS49" s="297">
        <f t="shared" si="132"/>
        <v>6.6896524934519164</v>
      </c>
      <c r="JT49" s="297">
        <f t="shared" si="132"/>
        <v>10.519907172444846</v>
      </c>
      <c r="JU49" s="297">
        <f t="shared" si="132"/>
        <v>15.522548716284348</v>
      </c>
      <c r="JV49" s="297">
        <f t="shared" si="132"/>
        <v>21.805042223449675</v>
      </c>
      <c r="JW49" s="297">
        <f t="shared" si="132"/>
        <v>29.449888976841976</v>
      </c>
    </row>
    <row r="50" spans="3:283">
      <c r="C50"/>
      <c r="D50" s="2"/>
      <c r="AZ50" s="368">
        <v>28000</v>
      </c>
      <c r="BA50" s="297">
        <f t="shared" si="36"/>
        <v>22.406742238130846</v>
      </c>
      <c r="BB50" s="366">
        <f t="shared" si="27"/>
        <v>365.32204734324534</v>
      </c>
      <c r="BC50" s="366">
        <f t="shared" si="28"/>
        <v>23334.260698978585</v>
      </c>
      <c r="BD50" s="366">
        <f t="shared" si="29"/>
        <v>540.50614924565593</v>
      </c>
      <c r="BE50" s="366">
        <f t="shared" si="30"/>
        <v>342.9153051051145</v>
      </c>
      <c r="BF50" s="319">
        <v>0.32501707056049545</v>
      </c>
      <c r="BG50" s="319">
        <f t="shared" si="31"/>
        <v>0.90932087255999472</v>
      </c>
      <c r="BN50" s="65"/>
      <c r="BO50" s="291">
        <v>30000</v>
      </c>
      <c r="BP50" s="297">
        <f t="shared" ref="BP50:BX50" si="152">(EE50*$T149*SQRT($W149)-BP$19)*-1</f>
        <v>6.9513134769039198E-4</v>
      </c>
      <c r="BQ50" s="297">
        <f t="shared" si="152"/>
        <v>5.4431248072326355E-3</v>
      </c>
      <c r="BR50" s="297">
        <f t="shared" si="152"/>
        <v>1.8276544147479257E-2</v>
      </c>
      <c r="BS50" s="300">
        <f t="shared" si="152"/>
        <v>4.3187613922079038E-2</v>
      </c>
      <c r="BT50" s="312">
        <f t="shared" si="152"/>
        <v>8.4108687600021881E-2</v>
      </c>
      <c r="BU50" s="307">
        <f t="shared" si="152"/>
        <v>0.14489346348219811</v>
      </c>
      <c r="BV50" s="297">
        <f t="shared" si="152"/>
        <v>0.22929916998641886</v>
      </c>
      <c r="BW50" s="297">
        <f t="shared" si="152"/>
        <v>0.34096991881224881</v>
      </c>
      <c r="BX50" s="300">
        <f t="shared" si="152"/>
        <v>0.48342139827457231</v>
      </c>
      <c r="BY50" s="65"/>
      <c r="BZ50" s="291">
        <v>30000</v>
      </c>
      <c r="CA50" s="417">
        <f t="shared" ref="CA50:DY50" si="153">(EP50*$T149*SQRT($W149)-CA$19)*-1</f>
        <v>0.66002704926167155</v>
      </c>
      <c r="CB50" s="418">
        <f t="shared" si="153"/>
        <v>0.87400583485073469</v>
      </c>
      <c r="CC50" s="418">
        <f t="shared" si="153"/>
        <v>1.1284116819954875</v>
      </c>
      <c r="CD50" s="418">
        <f t="shared" si="153"/>
        <v>1.4261246413720698</v>
      </c>
      <c r="CE50" s="419">
        <f t="shared" si="153"/>
        <v>1.7698437800625584</v>
      </c>
      <c r="CF50" s="420">
        <f t="shared" si="153"/>
        <v>2.1620817922257913</v>
      </c>
      <c r="CG50" s="421">
        <f t="shared" si="153"/>
        <v>2.6051612859489524</v>
      </c>
      <c r="CH50" s="418">
        <f t="shared" si="153"/>
        <v>3.1012126806416802</v>
      </c>
      <c r="CI50" s="418">
        <f t="shared" si="153"/>
        <v>3.6521736288639488</v>
      </c>
      <c r="CJ50" s="419">
        <f t="shared" si="153"/>
        <v>4.2597898598140489</v>
      </c>
      <c r="CK50" s="417">
        <f t="shared" si="153"/>
        <v>4.9256173286332512</v>
      </c>
      <c r="CL50" s="418">
        <f t="shared" si="153"/>
        <v>5.651025546454747</v>
      </c>
      <c r="CM50" s="418">
        <f t="shared" si="153"/>
        <v>6.4372019601994737</v>
      </c>
      <c r="CN50" s="418">
        <f t="shared" si="153"/>
        <v>7.2851572486044347</v>
      </c>
      <c r="CO50" s="419">
        <f t="shared" si="153"/>
        <v>8.1957314011749247</v>
      </c>
      <c r="CP50" s="420">
        <f t="shared" si="153"/>
        <v>9.1696004495845784</v>
      </c>
      <c r="CQ50" s="421">
        <f t="shared" si="153"/>
        <v>10.207283725916454</v>
      </c>
      <c r="CR50" s="418">
        <f t="shared" si="153"/>
        <v>11.30915152875275</v>
      </c>
      <c r="CS50" s="418">
        <f t="shared" si="153"/>
        <v>12.475433085992563</v>
      </c>
      <c r="CT50" s="419">
        <f t="shared" si="153"/>
        <v>13.706224712172286</v>
      </c>
      <c r="CU50" s="417">
        <f t="shared" si="153"/>
        <v>15.001498067450484</v>
      </c>
      <c r="CV50" s="418">
        <f t="shared" si="153"/>
        <v>16.361108435233859</v>
      </c>
      <c r="CW50" s="418">
        <f t="shared" si="153"/>
        <v>17.784802945175272</v>
      </c>
      <c r="CX50" s="418">
        <f t="shared" si="153"/>
        <v>19.272228677926648</v>
      </c>
      <c r="CY50" s="419">
        <f t="shared" si="153"/>
        <v>20.822940597341642</v>
      </c>
      <c r="CZ50" s="420">
        <f t="shared" si="153"/>
        <v>22.436409264594829</v>
      </c>
      <c r="DA50" s="421">
        <f t="shared" si="153"/>
        <v>24.11202829698334</v>
      </c>
      <c r="DB50" s="418">
        <f t="shared" si="153"/>
        <v>25.849121541728152</v>
      </c>
      <c r="DC50" s="418">
        <f t="shared" si="153"/>
        <v>27.646949942049446</v>
      </c>
      <c r="DD50" s="419">
        <f t="shared" si="153"/>
        <v>29.504718078989868</v>
      </c>
      <c r="DE50" s="422">
        <f t="shared" si="153"/>
        <v>31.42158037799129</v>
      </c>
      <c r="DF50" s="418">
        <f t="shared" si="153"/>
        <v>33.396646974086821</v>
      </c>
      <c r="DG50" s="418">
        <f t="shared" si="153"/>
        <v>35.42898923375418</v>
      </c>
      <c r="DH50" s="418">
        <f t="shared" si="153"/>
        <v>37.517644935075396</v>
      </c>
      <c r="DI50" s="419">
        <f t="shared" si="153"/>
        <v>39.661623110870039</v>
      </c>
      <c r="DJ50" s="420">
        <f t="shared" si="153"/>
        <v>41.859908561967529</v>
      </c>
      <c r="DK50" s="421">
        <f t="shared" si="153"/>
        <v>44.111466049812691</v>
      </c>
      <c r="DL50" s="418">
        <f t="shared" si="153"/>
        <v>46.415244179217211</v>
      </c>
      <c r="DM50" s="418">
        <f t="shared" si="153"/>
        <v>48.770178983293022</v>
      </c>
      <c r="DN50" s="419">
        <f t="shared" si="153"/>
        <v>51.175197223520001</v>
      </c>
      <c r="DO50" s="422">
        <f t="shared" si="153"/>
        <v>53.629219418513856</v>
      </c>
      <c r="DP50" s="418">
        <f t="shared" si="153"/>
        <v>56.13116261544377</v>
      </c>
      <c r="DQ50" s="418">
        <f t="shared" si="153"/>
        <v>58.679942918203437</v>
      </c>
      <c r="DR50" s="418">
        <f t="shared" si="153"/>
        <v>61.274477786451598</v>
      </c>
      <c r="DS50" s="419">
        <f t="shared" si="153"/>
        <v>63.913688119468645</v>
      </c>
      <c r="DT50" s="420">
        <f t="shared" si="153"/>
        <v>66.596500138513193</v>
      </c>
      <c r="DU50" s="421">
        <f t="shared" si="153"/>
        <v>69.32184708100516</v>
      </c>
      <c r="DV50" s="418">
        <f t="shared" si="153"/>
        <v>72.088670719406593</v>
      </c>
      <c r="DW50" s="418">
        <f t="shared" si="153"/>
        <v>74.895922717203746</v>
      </c>
      <c r="DX50" s="418">
        <f t="shared" si="153"/>
        <v>77.74256583383135</v>
      </c>
      <c r="DY50" s="418">
        <f t="shared" si="153"/>
        <v>80.627574989849222</v>
      </c>
      <c r="EC50" s="65"/>
      <c r="ED50" s="291">
        <v>30000</v>
      </c>
      <c r="EE50" s="319">
        <f t="shared" ref="EE50:EM50" si="154">SQRT(5*((((1/$BF52)*(((1+0.2*(EE$19/661.48)^2)^3.5)-1))+1)^(1/3.5)-1))</f>
        <v>2.7739853689554176E-2</v>
      </c>
      <c r="EF50" s="319">
        <f t="shared" si="154"/>
        <v>5.5468464017346363E-2</v>
      </c>
      <c r="EG50" s="319">
        <f t="shared" si="154"/>
        <v>8.3174643932835426E-2</v>
      </c>
      <c r="EH50" s="320">
        <f t="shared" si="154"/>
        <v>0.11084731829365209</v>
      </c>
      <c r="EI50" s="321">
        <f t="shared" si="154"/>
        <v>0.13847557805048563</v>
      </c>
      <c r="EJ50" s="322">
        <f t="shared" si="154"/>
        <v>0.16604873235747875</v>
      </c>
      <c r="EK50" s="319">
        <f t="shared" si="154"/>
        <v>0.19355635799342191</v>
      </c>
      <c r="EL50" s="319">
        <f t="shared" si="154"/>
        <v>0.22098834554304045</v>
      </c>
      <c r="EM50" s="320">
        <f t="shared" si="154"/>
        <v>0.24833494186041535</v>
      </c>
      <c r="EN50" s="65"/>
      <c r="EO50" s="291">
        <v>30000</v>
      </c>
      <c r="EP50" s="323">
        <f t="shared" ref="EP50:GN50" si="155">SQRT(5*((((1/$BF52)*(((1+0.2*(EP$19/661.48)^2)^3.5)-1))+1)^(1/3.5)-1))</f>
        <v>0.27558678841933903</v>
      </c>
      <c r="EQ50" s="319">
        <f t="shared" si="155"/>
        <v>0.30273495524258143</v>
      </c>
      <c r="ER50" s="319">
        <f t="shared" si="155"/>
        <v>0.32977097019253016</v>
      </c>
      <c r="ES50" s="319">
        <f t="shared" si="155"/>
        <v>0.35668684349535362</v>
      </c>
      <c r="ET50" s="320">
        <f t="shared" si="155"/>
        <v>0.38347508745796322</v>
      </c>
      <c r="EU50" s="321">
        <f t="shared" si="155"/>
        <v>0.41012873141897321</v>
      </c>
      <c r="EV50" s="322">
        <f t="shared" si="155"/>
        <v>0.4366413320496359</v>
      </c>
      <c r="EW50" s="319">
        <f t="shared" si="155"/>
        <v>0.46300697918684519</v>
      </c>
      <c r="EX50" s="319">
        <f t="shared" si="155"/>
        <v>0.48922029743708922</v>
      </c>
      <c r="EY50" s="320">
        <f t="shared" si="155"/>
        <v>0.51527644383646432</v>
      </c>
      <c r="EZ50" s="323">
        <f t="shared" si="155"/>
        <v>0.54117110188812023</v>
      </c>
      <c r="FA50" s="319">
        <f t="shared" si="155"/>
        <v>0.56690047232411223</v>
      </c>
      <c r="FB50" s="319">
        <f t="shared" si="155"/>
        <v>0.59246126095506568</v>
      </c>
      <c r="FC50" s="319">
        <f t="shared" si="155"/>
        <v>0.61785066397805011</v>
      </c>
      <c r="FD50" s="320">
        <f t="shared" si="155"/>
        <v>0.64306635111248289</v>
      </c>
      <c r="FE50" s="321">
        <f t="shared" si="155"/>
        <v>0.66810644692602494</v>
      </c>
      <c r="FF50" s="322">
        <f t="shared" si="155"/>
        <v>0.69296951069892765</v>
      </c>
      <c r="FG50" s="319">
        <f t="shared" si="155"/>
        <v>0.71765451515693257</v>
      </c>
      <c r="FH50" s="319">
        <f t="shared" si="155"/>
        <v>0.74216082438099673</v>
      </c>
      <c r="FI50" s="320">
        <f t="shared" si="155"/>
        <v>0.76648817117743206</v>
      </c>
      <c r="FJ50" s="323">
        <f t="shared" si="155"/>
        <v>0.79063663416600882</v>
      </c>
      <c r="FK50" s="319">
        <f t="shared" si="155"/>
        <v>0.81460661481634722</v>
      </c>
      <c r="FL50" s="319">
        <f t="shared" si="155"/>
        <v>0.83839881463585431</v>
      </c>
      <c r="FM50" s="319">
        <f t="shared" si="155"/>
        <v>0.86201421268569556</v>
      </c>
      <c r="FN50" s="320">
        <f t="shared" si="155"/>
        <v>0.88545404357545143</v>
      </c>
      <c r="FO50" s="321">
        <f t="shared" si="155"/>
        <v>0.90871977606277521</v>
      </c>
      <c r="FP50" s="322">
        <f t="shared" si="155"/>
        <v>0.93181309236134846</v>
      </c>
      <c r="FQ50" s="319">
        <f t="shared" si="155"/>
        <v>0.95473586823947809</v>
      </c>
      <c r="FR50" s="319">
        <f t="shared" si="155"/>
        <v>0.97749015397237926</v>
      </c>
      <c r="FS50" s="319">
        <f t="shared" si="155"/>
        <v>1.0000781561939915</v>
      </c>
      <c r="FT50" s="319">
        <f t="shared" si="155"/>
        <v>1.0225022206788303</v>
      </c>
      <c r="FU50" s="319">
        <f t="shared" si="155"/>
        <v>1.0447648160708967</v>
      </c>
      <c r="FV50" s="319">
        <f t="shared" si="155"/>
        <v>1.0668685185650741</v>
      </c>
      <c r="FW50" s="319">
        <f t="shared" si="155"/>
        <v>1.0888159975364415</v>
      </c>
      <c r="FX50" s="319">
        <f t="shared" si="155"/>
        <v>1.1106100021045584</v>
      </c>
      <c r="FY50" s="319">
        <f t="shared" si="155"/>
        <v>1.1322533486128432</v>
      </c>
      <c r="FZ50" s="319">
        <f t="shared" si="155"/>
        <v>1.1537489089975388</v>
      </c>
      <c r="GA50" s="319">
        <f t="shared" si="155"/>
        <v>1.1750996000162677</v>
      </c>
      <c r="GB50" s="319">
        <f t="shared" si="155"/>
        <v>1.1963083733027873</v>
      </c>
      <c r="GC50" s="319">
        <f t="shared" si="155"/>
        <v>1.2173782062120158</v>
      </c>
      <c r="GD50" s="319">
        <f t="shared" si="155"/>
        <v>1.2383120934176874</v>
      </c>
      <c r="GE50" s="319">
        <f t="shared" si="155"/>
        <v>1.2591130392239498</v>
      </c>
      <c r="GF50" s="319">
        <f t="shared" si="155"/>
        <v>1.279784050551763</v>
      </c>
      <c r="GG50" s="319">
        <f t="shared" si="155"/>
        <v>1.3003281305609544</v>
      </c>
      <c r="GH50" s="319">
        <f t="shared" si="155"/>
        <v>1.3207482728692277</v>
      </c>
      <c r="GI50" s="319">
        <f t="shared" si="155"/>
        <v>1.3410474563301702</v>
      </c>
      <c r="GJ50" s="319">
        <f t="shared" si="155"/>
        <v>1.3612286403332876</v>
      </c>
      <c r="GK50" s="319">
        <f t="shared" si="155"/>
        <v>1.3812947605903581</v>
      </c>
      <c r="GL50" s="319">
        <f t="shared" si="155"/>
        <v>1.4012487253736954</v>
      </c>
      <c r="GM50" s="319">
        <f t="shared" si="155"/>
        <v>1.4210934121734746</v>
      </c>
      <c r="GN50" s="319">
        <f t="shared" si="155"/>
        <v>1.4408316647427439</v>
      </c>
      <c r="GR50" s="348"/>
      <c r="GS50" s="368">
        <v>30000</v>
      </c>
      <c r="GT50" s="366">
        <f t="shared" si="97"/>
        <v>58.93224101904606</v>
      </c>
      <c r="GU50" s="366">
        <f t="shared" si="97"/>
        <v>117.86448203809212</v>
      </c>
      <c r="GV50" s="366">
        <f t="shared" si="97"/>
        <v>176.79672305713817</v>
      </c>
      <c r="GW50" s="366">
        <f t="shared" si="97"/>
        <v>235.72896407618424</v>
      </c>
      <c r="GX50" s="366">
        <f t="shared" si="97"/>
        <v>294.66120509523029</v>
      </c>
      <c r="GY50" s="366">
        <f t="shared" si="97"/>
        <v>353.59344611427633</v>
      </c>
      <c r="GZ50" s="366">
        <f t="shared" si="97"/>
        <v>412.52568713332238</v>
      </c>
      <c r="HA50" s="366">
        <f t="shared" si="97"/>
        <v>471.45792815236848</v>
      </c>
      <c r="HB50" s="366">
        <f t="shared" si="97"/>
        <v>530.39016917141453</v>
      </c>
      <c r="HC50" s="366">
        <f t="shared" si="97"/>
        <v>589.32241019046057</v>
      </c>
      <c r="HE50" s="348"/>
      <c r="HF50" s="368">
        <v>30000</v>
      </c>
      <c r="HG50" s="318">
        <f t="shared" si="98"/>
        <v>0.61166367161771318</v>
      </c>
      <c r="HH50" s="318">
        <f t="shared" si="98"/>
        <v>0.61166367161771318</v>
      </c>
      <c r="HI50" s="318">
        <f t="shared" si="98"/>
        <v>0.61166367161771318</v>
      </c>
      <c r="HJ50" s="318">
        <f t="shared" si="98"/>
        <v>0.61166367161771318</v>
      </c>
      <c r="HK50" s="318">
        <f t="shared" si="98"/>
        <v>0.61166367161771318</v>
      </c>
      <c r="HL50" s="318">
        <f t="shared" si="98"/>
        <v>0.61166367161771318</v>
      </c>
      <c r="HM50" s="318">
        <f t="shared" si="98"/>
        <v>0.61166367161771318</v>
      </c>
      <c r="HN50" s="318">
        <f t="shared" si="98"/>
        <v>0.61166367161771318</v>
      </c>
      <c r="HO50" s="318">
        <f t="shared" si="98"/>
        <v>0.61166367161771318</v>
      </c>
      <c r="HP50" s="318">
        <f t="shared" si="98"/>
        <v>0.61166367161771318</v>
      </c>
      <c r="HR50" s="348"/>
      <c r="HS50" s="368">
        <v>30000</v>
      </c>
      <c r="HT50" s="366">
        <f t="shared" si="26"/>
        <v>36.046710918369719</v>
      </c>
      <c r="HU50" s="366">
        <f t="shared" si="26"/>
        <v>72.093421836739438</v>
      </c>
      <c r="HV50" s="366">
        <f t="shared" si="26"/>
        <v>108.14013275510914</v>
      </c>
      <c r="HW50" s="366">
        <f t="shared" si="26"/>
        <v>144.18684367347888</v>
      </c>
      <c r="HX50" s="366">
        <f t="shared" si="147"/>
        <v>180.23355459184856</v>
      </c>
      <c r="HY50" s="366">
        <f t="shared" si="147"/>
        <v>216.28026551021827</v>
      </c>
      <c r="HZ50" s="366">
        <f t="shared" si="147"/>
        <v>252.32697642858798</v>
      </c>
      <c r="IA50" s="366">
        <f t="shared" si="147"/>
        <v>288.37368734695775</v>
      </c>
      <c r="IB50" s="366">
        <f t="shared" si="147"/>
        <v>324.42039826532744</v>
      </c>
      <c r="IC50" s="366">
        <f t="shared" si="147"/>
        <v>360.46710918369712</v>
      </c>
      <c r="IL50" s="348"/>
      <c r="IM50" s="368">
        <v>30000</v>
      </c>
      <c r="IN50" s="366">
        <f t="shared" si="7"/>
        <v>211.15424097047693</v>
      </c>
      <c r="IO50" s="366">
        <f t="shared" si="8"/>
        <v>850.9674082917079</v>
      </c>
      <c r="IP50" s="366">
        <f t="shared" si="9"/>
        <v>1938.6810618810093</v>
      </c>
      <c r="IQ50" s="366">
        <f t="shared" si="10"/>
        <v>3507.0011953733865</v>
      </c>
      <c r="IR50" s="366">
        <f t="shared" si="11"/>
        <v>5603.0625138032701</v>
      </c>
      <c r="IS50" s="366">
        <f t="shared" si="12"/>
        <v>8289.7966319975731</v>
      </c>
      <c r="IT50" s="366">
        <f t="shared" si="13"/>
        <v>11647.722030187861</v>
      </c>
      <c r="IU50" s="366">
        <f t="shared" si="14"/>
        <v>15777.178192119949</v>
      </c>
      <c r="IV50" s="366">
        <f t="shared" si="15"/>
        <v>20801.030600835467</v>
      </c>
      <c r="IW50" s="366">
        <f t="shared" si="16"/>
        <v>26867.877143380574</v>
      </c>
      <c r="IY50" s="348"/>
      <c r="IZ50" s="368">
        <v>30000</v>
      </c>
      <c r="JA50" s="366">
        <f t="shared" si="137"/>
        <v>36.078368867240684</v>
      </c>
      <c r="JB50" s="366">
        <f t="shared" si="137"/>
        <v>72.346205415392177</v>
      </c>
      <c r="JC50" s="366">
        <f t="shared" si="137"/>
        <v>108.99055194782569</v>
      </c>
      <c r="JD50" s="366">
        <f t="shared" si="137"/>
        <v>146.19348266283961</v>
      </c>
      <c r="JE50" s="366">
        <f t="shared" si="137"/>
        <v>184.12934715361527</v>
      </c>
      <c r="JF50" s="366">
        <f t="shared" si="131"/>
        <v>222.96174513925823</v>
      </c>
      <c r="JG50" s="366">
        <f t="shared" si="131"/>
        <v>262.8402378327109</v>
      </c>
      <c r="JH50" s="366">
        <f t="shared" si="131"/>
        <v>303.89687693544789</v>
      </c>
      <c r="JI50" s="366">
        <f t="shared" si="131"/>
        <v>346.24271563109198</v>
      </c>
      <c r="JJ50" s="366">
        <f t="shared" si="131"/>
        <v>389.96454529953576</v>
      </c>
      <c r="JL50" s="348"/>
      <c r="JM50" s="368">
        <v>30000</v>
      </c>
      <c r="JN50" s="297">
        <f t="shared" si="138"/>
        <v>3.1657948870964958E-2</v>
      </c>
      <c r="JO50" s="297">
        <f t="shared" si="138"/>
        <v>0.25278357865273904</v>
      </c>
      <c r="JP50" s="297">
        <f t="shared" si="138"/>
        <v>0.85041919271655786</v>
      </c>
      <c r="JQ50" s="297">
        <f t="shared" si="138"/>
        <v>2.0066389893607379</v>
      </c>
      <c r="JR50" s="297">
        <f t="shared" si="138"/>
        <v>3.8957925617667115</v>
      </c>
      <c r="JS50" s="297">
        <f t="shared" si="132"/>
        <v>6.6814796290399556</v>
      </c>
      <c r="JT50" s="297">
        <f t="shared" si="132"/>
        <v>10.513261404122915</v>
      </c>
      <c r="JU50" s="297">
        <f t="shared" si="132"/>
        <v>15.523189588490141</v>
      </c>
      <c r="JV50" s="297">
        <f t="shared" si="132"/>
        <v>21.822317365764548</v>
      </c>
      <c r="JW50" s="297">
        <f t="shared" si="132"/>
        <v>29.497436115838639</v>
      </c>
    </row>
    <row r="51" spans="3:283">
      <c r="C51"/>
      <c r="D51" s="2"/>
      <c r="AZ51" s="369">
        <v>29000</v>
      </c>
      <c r="BA51" s="297">
        <f t="shared" si="36"/>
        <v>22.459087863904699</v>
      </c>
      <c r="BB51" s="366">
        <f t="shared" si="27"/>
        <v>357.75425209859327</v>
      </c>
      <c r="BC51" s="366">
        <f t="shared" si="28"/>
        <v>22308.732050498264</v>
      </c>
      <c r="BD51" s="366">
        <f t="shared" si="29"/>
        <v>538.20007078681147</v>
      </c>
      <c r="BE51" s="366">
        <f t="shared" si="30"/>
        <v>335.29516423468857</v>
      </c>
      <c r="BF51" s="319">
        <v>0.31073273897592857</v>
      </c>
      <c r="BG51" s="319">
        <f t="shared" si="31"/>
        <v>0.90932087742856071</v>
      </c>
      <c r="BN51" s="65"/>
      <c r="BO51" s="291">
        <v>31000</v>
      </c>
      <c r="BP51" s="297">
        <f t="shared" ref="BP51:BX51" si="156">(EE51*$T150*SQRT($W150)-BP$19)*-1</f>
        <v>7.401216035880509E-4</v>
      </c>
      <c r="BQ51" s="297">
        <f t="shared" si="156"/>
        <v>5.8025662563281344E-3</v>
      </c>
      <c r="BR51" s="297">
        <f t="shared" si="156"/>
        <v>1.9486965285341995E-2</v>
      </c>
      <c r="BS51" s="300">
        <f t="shared" si="156"/>
        <v>4.6047869397689567E-2</v>
      </c>
      <c r="BT51" s="312">
        <f t="shared" si="156"/>
        <v>8.9672957775825068E-2</v>
      </c>
      <c r="BU51" s="307">
        <f t="shared" si="156"/>
        <v>0.15446212500829404</v>
      </c>
      <c r="BV51" s="297">
        <f t="shared" si="156"/>
        <v>0.24440770410372181</v>
      </c>
      <c r="BW51" s="297">
        <f t="shared" si="156"/>
        <v>0.36337605569325149</v>
      </c>
      <c r="BX51" s="300">
        <f t="shared" si="156"/>
        <v>0.51509072119023358</v>
      </c>
      <c r="BY51" s="65"/>
      <c r="BZ51" s="291">
        <v>31000</v>
      </c>
      <c r="CA51" s="417">
        <f t="shared" ref="CA51:DY51" si="157">(EP51*$T150*SQRT($W150)-CA$19)*-1</f>
        <v>0.70311730134474715</v>
      </c>
      <c r="CB51" s="418">
        <f t="shared" si="157"/>
        <v>0.93085018334183189</v>
      </c>
      <c r="CC51" s="418">
        <f t="shared" si="157"/>
        <v>1.2015012002158443</v>
      </c>
      <c r="CD51" s="418">
        <f t="shared" si="157"/>
        <v>1.5180902675295442</v>
      </c>
      <c r="CE51" s="419">
        <f t="shared" si="157"/>
        <v>1.8834380048593289</v>
      </c>
      <c r="CF51" s="420">
        <f t="shared" si="157"/>
        <v>2.3001603148398999</v>
      </c>
      <c r="CG51" s="421">
        <f t="shared" si="157"/>
        <v>2.7706648610780462</v>
      </c>
      <c r="CH51" s="418">
        <f t="shared" si="157"/>
        <v>3.2971493588734688</v>
      </c>
      <c r="CI51" s="418">
        <f t="shared" si="157"/>
        <v>3.8816015695936983</v>
      </c>
      <c r="CJ51" s="419">
        <f t="shared" si="157"/>
        <v>4.5258008711837476</v>
      </c>
      <c r="CK51" s="417">
        <f t="shared" si="157"/>
        <v>5.2313212634182094</v>
      </c>
      <c r="CL51" s="418">
        <f t="shared" si="157"/>
        <v>5.9995356572213154</v>
      </c>
      <c r="CM51" s="418">
        <f t="shared" si="157"/>
        <v>6.8316212921450585</v>
      </c>
      <c r="CN51" s="418">
        <f t="shared" si="157"/>
        <v>7.728566124785857</v>
      </c>
      <c r="CO51" s="419">
        <f t="shared" si="157"/>
        <v>8.6911760328358412</v>
      </c>
      <c r="CP51" s="420">
        <f t="shared" si="157"/>
        <v>9.7200826843076413</v>
      </c>
      <c r="CQ51" s="421">
        <f t="shared" si="157"/>
        <v>10.81575192858412</v>
      </c>
      <c r="CR51" s="418">
        <f t="shared" si="157"/>
        <v>11.978492574917539</v>
      </c>
      <c r="CS51" s="418">
        <f t="shared" si="157"/>
        <v>13.208465434263644</v>
      </c>
      <c r="CT51" s="419">
        <f t="shared" si="157"/>
        <v>14.505692511564973</v>
      </c>
      <c r="CU51" s="417">
        <f t="shared" si="157"/>
        <v>15.870066247220393</v>
      </c>
      <c r="CV51" s="418">
        <f t="shared" si="157"/>
        <v>17.301358718372057</v>
      </c>
      <c r="CW51" s="418">
        <f t="shared" si="157"/>
        <v>18.799230722288087</v>
      </c>
      <c r="CX51" s="418">
        <f t="shared" si="157"/>
        <v>20.363240675467182</v>
      </c>
      <c r="CY51" s="419">
        <f t="shared" si="157"/>
        <v>21.992853272875038</v>
      </c>
      <c r="CZ51" s="420">
        <f t="shared" si="157"/>
        <v>23.687447861768703</v>
      </c>
      <c r="DA51" s="421">
        <f t="shared" si="157"/>
        <v>25.44632649391508</v>
      </c>
      <c r="DB51" s="418">
        <f t="shared" si="157"/>
        <v>27.268721628427841</v>
      </c>
      <c r="DC51" s="418">
        <f t="shared" si="157"/>
        <v>29.153803465079704</v>
      </c>
      <c r="DD51" s="419">
        <f t="shared" si="157"/>
        <v>31.100686894673288</v>
      </c>
      <c r="DE51" s="422">
        <f t="shared" si="157"/>
        <v>33.108438058946149</v>
      </c>
      <c r="DF51" s="418">
        <f t="shared" si="157"/>
        <v>35.176080517597654</v>
      </c>
      <c r="DG51" s="418">
        <f t="shared" si="157"/>
        <v>37.302601024338685</v>
      </c>
      <c r="DH51" s="418">
        <f t="shared" si="157"/>
        <v>39.486954917517664</v>
      </c>
      <c r="DI51" s="419">
        <f t="shared" si="157"/>
        <v>41.728071133866081</v>
      </c>
      <c r="DJ51" s="420">
        <f t="shared" si="157"/>
        <v>44.024856856316944</v>
      </c>
      <c r="DK51" s="421">
        <f t="shared" si="157"/>
        <v>46.376201808749954</v>
      </c>
      <c r="DL51" s="418">
        <f t="shared" si="157"/>
        <v>48.780982211960122</v>
      </c>
      <c r="DM51" s="418">
        <f t="shared" si="157"/>
        <v>51.238064416181203</v>
      </c>
      <c r="DN51" s="419">
        <f t="shared" si="157"/>
        <v>53.746308226194685</v>
      </c>
      <c r="DO51" s="422">
        <f t="shared" si="157"/>
        <v>56.304569935462837</v>
      </c>
      <c r="DP51" s="418">
        <f t="shared" si="157"/>
        <v>58.911705085862422</v>
      </c>
      <c r="DQ51" s="418">
        <f t="shared" si="157"/>
        <v>61.566570969554846</v>
      </c>
      <c r="DR51" s="418">
        <f t="shared" si="157"/>
        <v>64.268028889299842</v>
      </c>
      <c r="DS51" s="419">
        <f t="shared" si="157"/>
        <v>67.014946193156391</v>
      </c>
      <c r="DT51" s="420">
        <f t="shared" si="157"/>
        <v>69.806198099045048</v>
      </c>
      <c r="DU51" s="421">
        <f t="shared" si="157"/>
        <v>72.640669324101509</v>
      </c>
      <c r="DV51" s="418">
        <f t="shared" si="157"/>
        <v>75.517255533121158</v>
      </c>
      <c r="DW51" s="418">
        <f t="shared" si="157"/>
        <v>78.434864619756013</v>
      </c>
      <c r="DX51" s="418">
        <f t="shared" si="157"/>
        <v>81.39241783342203</v>
      </c>
      <c r="DY51" s="418">
        <f t="shared" si="157"/>
        <v>84.388850764192625</v>
      </c>
      <c r="EC51" s="65"/>
      <c r="ED51" s="291">
        <v>31000</v>
      </c>
      <c r="EE51" s="319">
        <f t="shared" ref="EE51:EM51" si="158">SQRT(5*((((1/$BF53)*(((1+0.2*(EE$19/661.48)^2)^3.5)-1))+1)^(1/3.5)-1))</f>
        <v>2.8381255972581496E-2</v>
      </c>
      <c r="EF51" s="319">
        <f t="shared" si="158"/>
        <v>5.6750243741481327E-2</v>
      </c>
      <c r="EG51" s="319">
        <f t="shared" si="158"/>
        <v>8.509475950974181E-2</v>
      </c>
      <c r="EH51" s="320">
        <f t="shared" si="158"/>
        <v>0.11340272743433721</v>
      </c>
      <c r="EI51" s="321">
        <f t="shared" si="158"/>
        <v>0.14166226147607522</v>
      </c>
      <c r="EJ51" s="322">
        <f t="shared" si="158"/>
        <v>0.16986172475790767</v>
      </c>
      <c r="EK51" s="319">
        <f t="shared" si="158"/>
        <v>0.19798978569865516</v>
      </c>
      <c r="EL51" s="319">
        <f t="shared" si="158"/>
        <v>0.22603547026903059</v>
      </c>
      <c r="EM51" s="320">
        <f t="shared" si="158"/>
        <v>0.25398820980862691</v>
      </c>
      <c r="EN51" s="65"/>
      <c r="EO51" s="291">
        <v>31000</v>
      </c>
      <c r="EP51" s="323">
        <f t="shared" ref="EP51:GN51" si="159">SQRT(5*((((1/$BF53)*(((1+0.2*(EP$19/661.48)^2)^3.5)-1))+1)^(1/3.5)-1))</f>
        <v>0.28183788394565512</v>
      </c>
      <c r="EQ51" s="319">
        <f t="shared" si="159"/>
        <v>0.30957485826989495</v>
      </c>
      <c r="ER51" s="319">
        <f t="shared" si="159"/>
        <v>0.3371900165210831</v>
      </c>
      <c r="ES51" s="319">
        <f t="shared" si="159"/>
        <v>0.36467478716516188</v>
      </c>
      <c r="ET51" s="320">
        <f t="shared" si="159"/>
        <v>0.39202116433697981</v>
      </c>
      <c r="EU51" s="321">
        <f t="shared" si="159"/>
        <v>0.41922172322678336</v>
      </c>
      <c r="EV51" s="322">
        <f t="shared" si="159"/>
        <v>0.44626963007707915</v>
      </c>
      <c r="EW51" s="319">
        <f t="shared" si="159"/>
        <v>0.47315864703414284</v>
      </c>
      <c r="EX51" s="319">
        <f t="shared" si="159"/>
        <v>0.49988313216398406</v>
      </c>
      <c r="EY51" s="320">
        <f t="shared" si="159"/>
        <v>0.52643803499471364</v>
      </c>
      <c r="EZ51" s="323">
        <f t="shared" si="159"/>
        <v>0.55281888798662893</v>
      </c>
      <c r="FA51" s="319">
        <f t="shared" si="159"/>
        <v>0.57902179435768386</v>
      </c>
      <c r="FB51" s="319">
        <f t="shared" si="159"/>
        <v>0.60504341270686757</v>
      </c>
      <c r="FC51" s="319">
        <f t="shared" si="159"/>
        <v>0.63088093888173324</v>
      </c>
      <c r="FD51" s="320">
        <f t="shared" si="159"/>
        <v>0.65653208553088305</v>
      </c>
      <c r="FE51" s="321">
        <f t="shared" si="159"/>
        <v>0.68199505976846575</v>
      </c>
      <c r="FF51" s="322">
        <f t="shared" si="159"/>
        <v>0.70726853935756184</v>
      </c>
      <c r="FG51" s="319">
        <f t="shared" si="159"/>
        <v>0.73235164779385586</v>
      </c>
      <c r="FH51" s="319">
        <f t="shared" si="159"/>
        <v>0.75724392864187617</v>
      </c>
      <c r="FI51" s="320">
        <f t="shared" si="159"/>
        <v>0.78194531944420953</v>
      </c>
      <c r="FJ51" s="323">
        <f t="shared" si="159"/>
        <v>0.80645612549110834</v>
      </c>
      <c r="FK51" s="319">
        <f t="shared" si="159"/>
        <v>0.8307769937041497</v>
      </c>
      <c r="FL51" s="319">
        <f t="shared" si="159"/>
        <v>0.85490888685454625</v>
      </c>
      <c r="FM51" s="319">
        <f t="shared" si="159"/>
        <v>0.87885305830450067</v>
      </c>
      <c r="FN51" s="320">
        <f t="shared" si="159"/>
        <v>0.90261102742938526</v>
      </c>
      <c r="FO51" s="321">
        <f t="shared" si="159"/>
        <v>0.92618455585001835</v>
      </c>
      <c r="FP51" s="322">
        <f t="shared" si="159"/>
        <v>0.94957562457776445</v>
      </c>
      <c r="FQ51" s="319">
        <f t="shared" si="159"/>
        <v>0.97278641215129835</v>
      </c>
      <c r="FR51" s="319">
        <f t="shared" si="159"/>
        <v>0.99581927382220325</v>
      </c>
      <c r="FS51" s="319">
        <f t="shared" si="159"/>
        <v>1.0186767218274848</v>
      </c>
      <c r="FT51" s="319">
        <f t="shared" si="159"/>
        <v>1.0413614067703583</v>
      </c>
      <c r="FU51" s="319">
        <f t="shared" si="159"/>
        <v>1.0638761001161576</v>
      </c>
      <c r="FV51" s="319">
        <f t="shared" si="159"/>
        <v>1.0862236777979659</v>
      </c>
      <c r="FW51" s="319">
        <f t="shared" si="159"/>
        <v>1.1084071049162108</v>
      </c>
      <c r="FX51" s="319">
        <f t="shared" si="159"/>
        <v>1.1304294215079707</v>
      </c>
      <c r="FY51" s="319">
        <f t="shared" si="159"/>
        <v>1.1522937293549058</v>
      </c>
      <c r="FZ51" s="319">
        <f t="shared" si="159"/>
        <v>1.1740031797933306</v>
      </c>
      <c r="GA51" s="319">
        <f t="shared" si="159"/>
        <v>1.1955609624858461</v>
      </c>
      <c r="GB51" s="319">
        <f t="shared" si="159"/>
        <v>1.2169702951110197</v>
      </c>
      <c r="GC51" s="319">
        <f t="shared" si="159"/>
        <v>1.2382344139256092</v>
      </c>
      <c r="GD51" s="319">
        <f t="shared" si="159"/>
        <v>1.259356565152675</v>
      </c>
      <c r="GE51" s="319">
        <f t="shared" si="159"/>
        <v>1.2803399971485299</v>
      </c>
      <c r="GF51" s="319">
        <f t="shared" si="159"/>
        <v>1.3011879533015904</v>
      </c>
      <c r="GG51" s="319">
        <f t="shared" si="159"/>
        <v>1.3219036656168497</v>
      </c>
      <c r="GH51" s="319">
        <f t="shared" si="159"/>
        <v>1.3424903489407121</v>
      </c>
      <c r="GI51" s="319">
        <f t="shared" si="159"/>
        <v>1.3629511957822729</v>
      </c>
      <c r="GJ51" s="319">
        <f t="shared" si="159"/>
        <v>1.3832893716886665</v>
      </c>
      <c r="GK51" s="319">
        <f t="shared" si="159"/>
        <v>1.4035080111338945</v>
      </c>
      <c r="GL51" s="319">
        <f t="shared" si="159"/>
        <v>1.4236102138823581</v>
      </c>
      <c r="GM51" s="319">
        <f t="shared" si="159"/>
        <v>1.4435990417903175</v>
      </c>
      <c r="GN51" s="319">
        <f t="shared" si="159"/>
        <v>1.4634775160104332</v>
      </c>
      <c r="GR51" s="348"/>
      <c r="GS51" s="369">
        <v>31000</v>
      </c>
      <c r="GT51" s="366">
        <f t="shared" si="97"/>
        <v>58.676440098594583</v>
      </c>
      <c r="GU51" s="366">
        <f t="shared" si="97"/>
        <v>117.35288019718917</v>
      </c>
      <c r="GV51" s="366">
        <f t="shared" si="97"/>
        <v>176.02932029578375</v>
      </c>
      <c r="GW51" s="366">
        <f t="shared" si="97"/>
        <v>234.70576039437833</v>
      </c>
      <c r="GX51" s="366">
        <f t="shared" si="97"/>
        <v>293.38220049297291</v>
      </c>
      <c r="GY51" s="366">
        <f t="shared" si="97"/>
        <v>352.0586405915675</v>
      </c>
      <c r="GZ51" s="366">
        <f t="shared" si="97"/>
        <v>410.73508069016208</v>
      </c>
      <c r="HA51" s="366">
        <f t="shared" si="97"/>
        <v>469.41152078875666</v>
      </c>
      <c r="HB51" s="366">
        <f t="shared" si="97"/>
        <v>528.0879608873513</v>
      </c>
      <c r="HC51" s="366">
        <f t="shared" si="97"/>
        <v>586.76440098594583</v>
      </c>
      <c r="HE51" s="348"/>
      <c r="HF51" s="369">
        <v>31000</v>
      </c>
      <c r="HG51" s="318">
        <f t="shared" si="98"/>
        <v>0.60044397005214356</v>
      </c>
      <c r="HH51" s="318">
        <f t="shared" si="98"/>
        <v>0.60044397005214356</v>
      </c>
      <c r="HI51" s="318">
        <f t="shared" si="98"/>
        <v>0.60044397005214356</v>
      </c>
      <c r="HJ51" s="318">
        <f t="shared" si="98"/>
        <v>0.60044397005214356</v>
      </c>
      <c r="HK51" s="318">
        <f t="shared" si="98"/>
        <v>0.60044397005214356</v>
      </c>
      <c r="HL51" s="318">
        <f t="shared" si="98"/>
        <v>0.60044397005214356</v>
      </c>
      <c r="HM51" s="318">
        <f t="shared" si="98"/>
        <v>0.60044397005214356</v>
      </c>
      <c r="HN51" s="318">
        <f t="shared" si="98"/>
        <v>0.60044397005214356</v>
      </c>
      <c r="HO51" s="318">
        <f t="shared" si="98"/>
        <v>0.60044397005214356</v>
      </c>
      <c r="HP51" s="318">
        <f t="shared" si="98"/>
        <v>0.60044397005214356</v>
      </c>
      <c r="HR51" s="348"/>
      <c r="HS51" s="369">
        <v>31000</v>
      </c>
      <c r="HT51" s="366">
        <f t="shared" si="26"/>
        <v>35.231914641326924</v>
      </c>
      <c r="HU51" s="366">
        <f t="shared" si="26"/>
        <v>70.463829282653847</v>
      </c>
      <c r="HV51" s="366">
        <f t="shared" si="26"/>
        <v>105.69574392398076</v>
      </c>
      <c r="HW51" s="366">
        <f t="shared" si="26"/>
        <v>140.92765856530769</v>
      </c>
      <c r="HX51" s="366">
        <f t="shared" si="147"/>
        <v>176.1595732066346</v>
      </c>
      <c r="HY51" s="366">
        <f t="shared" si="147"/>
        <v>211.39148784796151</v>
      </c>
      <c r="HZ51" s="366">
        <f t="shared" si="147"/>
        <v>246.62340248928845</v>
      </c>
      <c r="IA51" s="366">
        <f t="shared" si="147"/>
        <v>281.85531713061539</v>
      </c>
      <c r="IB51" s="366">
        <f t="shared" si="147"/>
        <v>317.0872317719423</v>
      </c>
      <c r="IC51" s="366">
        <f t="shared" si="147"/>
        <v>352.31914641326921</v>
      </c>
      <c r="IL51" s="348"/>
      <c r="IM51" s="369">
        <v>31000</v>
      </c>
      <c r="IN51" s="366">
        <f t="shared" si="7"/>
        <v>201.71630831919194</v>
      </c>
      <c r="IO51" s="366">
        <f t="shared" si="8"/>
        <v>812.93183272863598</v>
      </c>
      <c r="IP51" s="366">
        <f t="shared" si="9"/>
        <v>1852.0280957352199</v>
      </c>
      <c r="IQ51" s="366">
        <f t="shared" si="10"/>
        <v>3350.2492355842492</v>
      </c>
      <c r="IR51" s="366">
        <f t="shared" si="11"/>
        <v>5352.6231837516016</v>
      </c>
      <c r="IS51" s="366">
        <f t="shared" si="12"/>
        <v>7919.2687091576245</v>
      </c>
      <c r="IT51" s="366">
        <f t="shared" si="13"/>
        <v>11127.105368374416</v>
      </c>
      <c r="IU51" s="366">
        <f t="shared" si="14"/>
        <v>15071.987784765688</v>
      </c>
      <c r="IV51" s="366">
        <f t="shared" si="15"/>
        <v>19871.289739436183</v>
      </c>
      <c r="IW51" s="366">
        <f t="shared" si="16"/>
        <v>25666.967259701374</v>
      </c>
      <c r="IY51" s="348"/>
      <c r="IZ51" s="369">
        <v>31000</v>
      </c>
      <c r="JA51" s="366">
        <f t="shared" si="137"/>
        <v>35.263442593987989</v>
      </c>
      <c r="JB51" s="366">
        <f t="shared" si="137"/>
        <v>70.715608687592635</v>
      </c>
      <c r="JC51" s="366">
        <f t="shared" si="137"/>
        <v>106.54297438603318</v>
      </c>
      <c r="JD51" s="366">
        <f t="shared" si="137"/>
        <v>142.92739876692275</v>
      </c>
      <c r="JE51" s="366">
        <f t="shared" si="137"/>
        <v>180.04352928881696</v>
      </c>
      <c r="JF51" s="366">
        <f t="shared" si="131"/>
        <v>218.05591841380505</v>
      </c>
      <c r="JG51" s="366">
        <f t="shared" si="131"/>
        <v>257.11584494957793</v>
      </c>
      <c r="JH51" s="366">
        <f t="shared" si="131"/>
        <v>297.35790652963141</v>
      </c>
      <c r="JI51" s="366">
        <f t="shared" si="131"/>
        <v>338.89653198443443</v>
      </c>
      <c r="JJ51" s="366">
        <f t="shared" si="131"/>
        <v>381.82264360558639</v>
      </c>
      <c r="JL51" s="348"/>
      <c r="JM51" s="369">
        <v>31000</v>
      </c>
      <c r="JN51" s="297">
        <f t="shared" si="138"/>
        <v>3.1527952661065228E-2</v>
      </c>
      <c r="JO51" s="297">
        <f t="shared" si="138"/>
        <v>0.25177940493878737</v>
      </c>
      <c r="JP51" s="297">
        <f t="shared" si="138"/>
        <v>0.84723046205242269</v>
      </c>
      <c r="JQ51" s="297">
        <f t="shared" si="138"/>
        <v>1.9997402016150545</v>
      </c>
      <c r="JR51" s="297">
        <f t="shared" si="138"/>
        <v>3.8839560821823511</v>
      </c>
      <c r="JS51" s="297">
        <f t="shared" si="132"/>
        <v>6.6644305658435314</v>
      </c>
      <c r="JT51" s="297">
        <f t="shared" si="132"/>
        <v>10.492442460289482</v>
      </c>
      <c r="JU51" s="297">
        <f t="shared" si="132"/>
        <v>15.502589399016017</v>
      </c>
      <c r="JV51" s="297">
        <f t="shared" si="132"/>
        <v>21.809300212492133</v>
      </c>
      <c r="JW51" s="297">
        <f t="shared" si="132"/>
        <v>29.503497192317184</v>
      </c>
    </row>
    <row r="52" spans="3:283">
      <c r="C52"/>
      <c r="D52" s="2"/>
      <c r="AZ52" s="368">
        <v>30000</v>
      </c>
      <c r="BA52" s="297">
        <f t="shared" si="36"/>
        <v>22.478537686072514</v>
      </c>
      <c r="BB52" s="366">
        <f t="shared" si="27"/>
        <v>350.25935466918844</v>
      </c>
      <c r="BC52" s="366">
        <f t="shared" si="28"/>
        <v>21320.008531881904</v>
      </c>
      <c r="BD52" s="366">
        <f t="shared" si="29"/>
        <v>535.88406863564285</v>
      </c>
      <c r="BE52" s="366">
        <f t="shared" si="30"/>
        <v>327.78081698311593</v>
      </c>
      <c r="BF52" s="319">
        <v>0.29696105682321217</v>
      </c>
      <c r="BG52" s="319">
        <f t="shared" si="31"/>
        <v>0.90932088215621787</v>
      </c>
      <c r="BN52" s="65"/>
      <c r="BO52" s="291">
        <v>32000</v>
      </c>
      <c r="BP52" s="297">
        <f t="shared" ref="BP52:BX52" si="160">(EE52*$T151*SQRT($W151)-BP$19)*-1</f>
        <v>7.8763862763153725E-4</v>
      </c>
      <c r="BQ52" s="297">
        <f t="shared" si="160"/>
        <v>6.1821664188137504E-3</v>
      </c>
      <c r="BR52" s="297">
        <f t="shared" si="160"/>
        <v>2.0765112250085593E-2</v>
      </c>
      <c r="BS52" s="300">
        <f t="shared" si="160"/>
        <v>4.9067640431125881E-2</v>
      </c>
      <c r="BT52" s="312">
        <f t="shared" si="160"/>
        <v>9.5546248986330795E-2</v>
      </c>
      <c r="BU52" s="307">
        <f t="shared" si="160"/>
        <v>0.16455949814131543</v>
      </c>
      <c r="BV52" s="297">
        <f t="shared" si="160"/>
        <v>0.26034606991571252</v>
      </c>
      <c r="BW52" s="297">
        <f t="shared" si="160"/>
        <v>0.38700442522049627</v>
      </c>
      <c r="BX52" s="300">
        <f t="shared" si="160"/>
        <v>0.54847428510915108</v>
      </c>
      <c r="BY52" s="65"/>
      <c r="BZ52" s="291">
        <v>32000</v>
      </c>
      <c r="CA52" s="417">
        <f t="shared" ref="CA52:DY52" si="161">(EP52*$T151*SQRT($W151)-CA$19)*-1</f>
        <v>0.74852011854562761</v>
      </c>
      <c r="CB52" s="418">
        <f t="shared" si="161"/>
        <v>0.99071677249021661</v>
      </c>
      <c r="CC52" s="418">
        <f t="shared" si="161"/>
        <v>1.2784373326390295</v>
      </c>
      <c r="CD52" s="418">
        <f t="shared" si="161"/>
        <v>1.6148432565671271</v>
      </c>
      <c r="CE52" s="419">
        <f t="shared" si="161"/>
        <v>2.0028767766557678</v>
      </c>
      <c r="CF52" s="420">
        <f t="shared" si="161"/>
        <v>2.4452555292495219</v>
      </c>
      <c r="CG52" s="421">
        <f t="shared" si="161"/>
        <v>2.9444693300441145</v>
      </c>
      <c r="CH52" s="418">
        <f t="shared" si="161"/>
        <v>3.5027789843867367</v>
      </c>
      <c r="CI52" s="418">
        <f t="shared" si="161"/>
        <v>4.1222169953812227</v>
      </c>
      <c r="CJ52" s="419">
        <f t="shared" si="161"/>
        <v>4.8045900126695074</v>
      </c>
      <c r="CK52" s="417">
        <f t="shared" si="161"/>
        <v>5.5514828503372371</v>
      </c>
      <c r="CL52" s="418">
        <f t="shared" si="161"/>
        <v>6.3642638934552735</v>
      </c>
      <c r="CM52" s="418">
        <f t="shared" si="161"/>
        <v>7.2440917086748016</v>
      </c>
      <c r="CN52" s="418">
        <f t="shared" si="161"/>
        <v>8.1919226747734797</v>
      </c>
      <c r="CO52" s="419">
        <f t="shared" si="161"/>
        <v>9.2085194532244259</v>
      </c>
      <c r="CP52" s="420">
        <f t="shared" si="161"/>
        <v>10.294460126306205</v>
      </c>
      <c r="CQ52" s="421">
        <f t="shared" si="161"/>
        <v>11.450147840189743</v>
      </c>
      <c r="CR52" s="418">
        <f t="shared" si="161"/>
        <v>12.675820802281862</v>
      </c>
      <c r="CS52" s="418">
        <f t="shared" si="161"/>
        <v>13.971562495225726</v>
      </c>
      <c r="CT52" s="419">
        <f t="shared" si="161"/>
        <v>15.337311983921609</v>
      </c>
      <c r="CU52" s="417">
        <f t="shared" si="161"/>
        <v>16.772874206144763</v>
      </c>
      <c r="CV52" s="418">
        <f t="shared" si="161"/>
        <v>18.2779301515572</v>
      </c>
      <c r="CW52" s="418">
        <f t="shared" si="161"/>
        <v>19.852046847696954</v>
      </c>
      <c r="CX52" s="418">
        <f t="shared" si="161"/>
        <v>21.49468708469584</v>
      </c>
      <c r="CY52" s="419">
        <f t="shared" si="161"/>
        <v>23.205218822855102</v>
      </c>
      <c r="CZ52" s="420">
        <f t="shared" si="161"/>
        <v>24.982924238572309</v>
      </c>
      <c r="DA52" s="421">
        <f t="shared" si="161"/>
        <v>26.827008374541663</v>
      </c>
      <c r="DB52" s="418">
        <f t="shared" si="161"/>
        <v>28.736607369407636</v>
      </c>
      <c r="DC52" s="418">
        <f t="shared" si="161"/>
        <v>30.710796250347641</v>
      </c>
      <c r="DD52" s="419">
        <f t="shared" si="161"/>
        <v>32.748596279224159</v>
      </c>
      <c r="DE52" s="422">
        <f t="shared" si="161"/>
        <v>34.848981849161021</v>
      </c>
      <c r="DF52" s="418">
        <f t="shared" si="161"/>
        <v>37.010886933669497</v>
      </c>
      <c r="DG52" s="418">
        <f t="shared" si="161"/>
        <v>39.233211094821343</v>
      </c>
      <c r="DH52" s="418">
        <f t="shared" si="161"/>
        <v>41.514825060581984</v>
      </c>
      <c r="DI52" s="419">
        <f t="shared" si="161"/>
        <v>43.854575884299322</v>
      </c>
      <c r="DJ52" s="420">
        <f t="shared" si="161"/>
        <v>46.25129170158317</v>
      </c>
      <c r="DK52" s="421">
        <f t="shared" si="161"/>
        <v>48.703786101510616</v>
      </c>
      <c r="DL52" s="418">
        <f t="shared" si="161"/>
        <v>51.210862130287296</v>
      </c>
      <c r="DM52" s="418">
        <f t="shared" si="161"/>
        <v>53.771315946283835</v>
      </c>
      <c r="DN52" s="419">
        <f t="shared" si="161"/>
        <v>56.383940145793645</v>
      </c>
      <c r="DO52" s="422">
        <f t="shared" si="161"/>
        <v>59.047526778993188</v>
      </c>
      <c r="DP52" s="418">
        <f t="shared" si="161"/>
        <v>61.760870075469199</v>
      </c>
      <c r="DQ52" s="418">
        <f t="shared" si="161"/>
        <v>64.522768898358777</v>
      </c>
      <c r="DR52" s="418">
        <f t="shared" si="161"/>
        <v>67.33202894568683</v>
      </c>
      <c r="DS52" s="419">
        <f t="shared" si="161"/>
        <v>70.187464716872853</v>
      </c>
      <c r="DT52" s="420">
        <f t="shared" si="161"/>
        <v>73.087901261692366</v>
      </c>
      <c r="DU52" s="421">
        <f t="shared" si="161"/>
        <v>76.032175728224047</v>
      </c>
      <c r="DV52" s="418">
        <f t="shared" si="161"/>
        <v>79.019138725490734</v>
      </c>
      <c r="DW52" s="418">
        <f t="shared" si="161"/>
        <v>82.047655515690337</v>
      </c>
      <c r="DX52" s="418">
        <f t="shared" si="161"/>
        <v>85.116607050046696</v>
      </c>
      <c r="DY52" s="418">
        <f t="shared" si="161"/>
        <v>88.224890861477832</v>
      </c>
      <c r="EC52" s="65"/>
      <c r="ED52" s="291">
        <v>32000</v>
      </c>
      <c r="EE52" s="319">
        <f t="shared" ref="EE52:EM52" si="162">SQRT(5*((((1/$BF54)*(((1+0.2*(EE$19/661.48)^2)^3.5)-1))+1)^(1/3.5)-1))</f>
        <v>2.904330868443615E-2</v>
      </c>
      <c r="EF52" s="319">
        <f t="shared" si="162"/>
        <v>5.8073236384529089E-2</v>
      </c>
      <c r="EG52" s="319">
        <f t="shared" si="162"/>
        <v>8.707647577640179E-2</v>
      </c>
      <c r="EH52" s="320">
        <f t="shared" si="162"/>
        <v>0.11603986582306555</v>
      </c>
      <c r="EI52" s="321">
        <f t="shared" si="162"/>
        <v>0.14495046236021056</v>
      </c>
      <c r="EJ52" s="322">
        <f t="shared" si="162"/>
        <v>0.17379560568970487</v>
      </c>
      <c r="EK52" s="319">
        <f t="shared" si="162"/>
        <v>0.20256298430681571</v>
      </c>
      <c r="EL52" s="319">
        <f t="shared" si="162"/>
        <v>0.23124069398738353</v>
      </c>
      <c r="EM52" s="320">
        <f t="shared" si="162"/>
        <v>0.25981729157663253</v>
      </c>
      <c r="EN52" s="65"/>
      <c r="EO52" s="291">
        <v>32000</v>
      </c>
      <c r="EP52" s="323">
        <f t="shared" ref="EP52:GN52" si="163">SQRT(5*((((1/$BF54)*(((1+0.2*(EP$19/661.48)^2)^3.5)-1))+1)^(1/3.5)-1))</f>
        <v>0.28828184294993359</v>
      </c>
      <c r="EQ52" s="319">
        <f t="shared" si="163"/>
        <v>0.31662396475107668</v>
      </c>
      <c r="ER52" s="319">
        <f t="shared" si="163"/>
        <v>0.34483385965147728</v>
      </c>
      <c r="ES52" s="319">
        <f t="shared" si="163"/>
        <v>0.3729023450090504</v>
      </c>
      <c r="ET52" s="320">
        <f t="shared" si="163"/>
        <v>0.40082087493436186</v>
      </c>
      <c r="EU52" s="321">
        <f t="shared" si="163"/>
        <v>0.42858155589056146</v>
      </c>
      <c r="EV52" s="322">
        <f t="shared" si="163"/>
        <v>0.45617715605946141</v>
      </c>
      <c r="EW52" s="319">
        <f t="shared" si="163"/>
        <v>0.48360110879709001</v>
      </c>
      <c r="EX52" s="319">
        <f t="shared" si="163"/>
        <v>0.51084751057695821</v>
      </c>
      <c r="EY52" s="320">
        <f t="shared" si="163"/>
        <v>0.53791111387742718</v>
      </c>
      <c r="EZ52" s="323">
        <f t="shared" si="163"/>
        <v>0.56478731551146255</v>
      </c>
      <c r="FA52" s="319">
        <f t="shared" si="163"/>
        <v>0.59147214092301181</v>
      </c>
      <c r="FB52" s="319">
        <f t="shared" si="163"/>
        <v>0.61796222498613629</v>
      </c>
      <c r="FC52" s="319">
        <f t="shared" si="163"/>
        <v>0.6442547898416352</v>
      </c>
      <c r="FD52" s="320">
        <f t="shared" si="163"/>
        <v>0.67034762029377282</v>
      </c>
      <c r="FE52" s="321">
        <f t="shared" si="163"/>
        <v>0.69623903726809244</v>
      </c>
      <c r="FF52" s="322">
        <f t="shared" si="163"/>
        <v>0.7219278698024959</v>
      </c>
      <c r="FG52" s="319">
        <f t="shared" si="163"/>
        <v>0.74741342600936267</v>
      </c>
      <c r="FH52" s="319">
        <f t="shared" si="163"/>
        <v>0.77269546340837669</v>
      </c>
      <c r="FI52" s="320">
        <f t="shared" si="163"/>
        <v>0.79777415898916926</v>
      </c>
      <c r="FJ52" s="323">
        <f t="shared" si="163"/>
        <v>0.82265007932160639</v>
      </c>
      <c r="FK52" s="319">
        <f t="shared" si="163"/>
        <v>0.84732415099024128</v>
      </c>
      <c r="FL52" s="319">
        <f t="shared" si="163"/>
        <v>0.87179763158941359</v>
      </c>
      <c r="FM52" s="319">
        <f t="shared" si="163"/>
        <v>0.89607208147722595</v>
      </c>
      <c r="FN52" s="320">
        <f t="shared" si="163"/>
        <v>0.9201493364506802</v>
      </c>
      <c r="FO52" s="321">
        <f t="shared" si="163"/>
        <v>0.94403148147124216</v>
      </c>
      <c r="FP52" s="322">
        <f t="shared" si="163"/>
        <v>0.96772082553982053</v>
      </c>
      <c r="FQ52" s="319">
        <f t="shared" si="163"/>
        <v>0.99121987779324539</v>
      </c>
      <c r="FR52" s="319">
        <f t="shared" si="163"/>
        <v>1.0145313248702477</v>
      </c>
      <c r="FS52" s="319">
        <f t="shared" si="163"/>
        <v>1.0376580095741226</v>
      </c>
      <c r="FT52" s="319">
        <f t="shared" si="163"/>
        <v>1.0606029108412121</v>
      </c>
      <c r="FU52" s="319">
        <f t="shared" si="163"/>
        <v>1.0833691250090336</v>
      </c>
      <c r="FV52" s="319">
        <f t="shared" si="163"/>
        <v>1.1059598483651825</v>
      </c>
      <c r="FW52" s="319">
        <f t="shared" si="163"/>
        <v>1.1283783609476363</v>
      </c>
      <c r="FX52" s="319">
        <f t="shared" si="163"/>
        <v>1.1506280115587111</v>
      </c>
      <c r="FY52" s="319">
        <f t="shared" si="163"/>
        <v>1.1727122039484212</v>
      </c>
      <c r="FZ52" s="319">
        <f t="shared" si="163"/>
        <v>1.1946343841180533</v>
      </c>
      <c r="GA52" s="319">
        <f t="shared" si="163"/>
        <v>1.2163980286912928</v>
      </c>
      <c r="GB52" s="319">
        <f t="shared" si="163"/>
        <v>1.2380066342979523</v>
      </c>
      <c r="GC52" s="319">
        <f t="shared" si="163"/>
        <v>1.2594637079141111</v>
      </c>
      <c r="GD52" s="319">
        <f t="shared" si="163"/>
        <v>1.2807727581020767</v>
      </c>
      <c r="GE52" s="319">
        <f t="shared" si="163"/>
        <v>1.3019372870939299</v>
      </c>
      <c r="GF52" s="319">
        <f t="shared" si="163"/>
        <v>1.3229607836633284</v>
      </c>
      <c r="GG52" s="319">
        <f t="shared" si="163"/>
        <v>1.3438467167315902</v>
      </c>
      <c r="GH52" s="319">
        <f t="shared" si="163"/>
        <v>1.3645985296558578</v>
      </c>
      <c r="GI52" s="319">
        <f t="shared" si="163"/>
        <v>1.3852196351491359</v>
      </c>
      <c r="GJ52" s="319">
        <f t="shared" si="163"/>
        <v>1.4057134107841853</v>
      </c>
      <c r="GK52" s="319">
        <f t="shared" si="163"/>
        <v>1.4260831950356523</v>
      </c>
      <c r="GL52" s="319">
        <f t="shared" si="163"/>
        <v>1.4463322838171617</v>
      </c>
      <c r="GM52" s="319">
        <f t="shared" si="163"/>
        <v>1.4664639274726274</v>
      </c>
      <c r="GN52" s="319">
        <f t="shared" si="163"/>
        <v>1.486481328183443</v>
      </c>
      <c r="GR52" s="348"/>
      <c r="GS52" s="368">
        <v>32000</v>
      </c>
      <c r="GT52" s="366">
        <f t="shared" si="97"/>
        <v>58.419519116139433</v>
      </c>
      <c r="GU52" s="366">
        <f t="shared" si="97"/>
        <v>116.83903823227887</v>
      </c>
      <c r="GV52" s="366">
        <f t="shared" si="97"/>
        <v>175.25855734841829</v>
      </c>
      <c r="GW52" s="366">
        <f t="shared" si="97"/>
        <v>233.67807646455773</v>
      </c>
      <c r="GX52" s="366">
        <f t="shared" si="97"/>
        <v>292.09759558069715</v>
      </c>
      <c r="GY52" s="366">
        <f t="shared" si="97"/>
        <v>350.51711469683659</v>
      </c>
      <c r="GZ52" s="366">
        <f t="shared" si="97"/>
        <v>408.93663381297597</v>
      </c>
      <c r="HA52" s="366">
        <f t="shared" si="97"/>
        <v>467.35615292911547</v>
      </c>
      <c r="HB52" s="366">
        <f t="shared" si="97"/>
        <v>525.77567204525485</v>
      </c>
      <c r="HC52" s="366">
        <f t="shared" si="97"/>
        <v>584.19519116139429</v>
      </c>
      <c r="HE52" s="348"/>
      <c r="HF52" s="368">
        <v>32000</v>
      </c>
      <c r="HG52" s="318">
        <f t="shared" si="98"/>
        <v>0.58933430700535283</v>
      </c>
      <c r="HH52" s="318">
        <f t="shared" si="98"/>
        <v>0.58933430700535283</v>
      </c>
      <c r="HI52" s="318">
        <f t="shared" si="98"/>
        <v>0.58933430700535283</v>
      </c>
      <c r="HJ52" s="318">
        <f t="shared" si="98"/>
        <v>0.58933430700535283</v>
      </c>
      <c r="HK52" s="318">
        <f t="shared" si="98"/>
        <v>0.58933430700535283</v>
      </c>
      <c r="HL52" s="318">
        <f t="shared" si="98"/>
        <v>0.58933430700535283</v>
      </c>
      <c r="HM52" s="318">
        <f t="shared" si="98"/>
        <v>0.58933430700535283</v>
      </c>
      <c r="HN52" s="318">
        <f t="shared" si="98"/>
        <v>0.58933430700535283</v>
      </c>
      <c r="HO52" s="318">
        <f t="shared" si="98"/>
        <v>0.58933430700535283</v>
      </c>
      <c r="HP52" s="318">
        <f t="shared" si="98"/>
        <v>0.58933430700535283</v>
      </c>
      <c r="HR52" s="348"/>
      <c r="HS52" s="368">
        <v>32000</v>
      </c>
      <c r="HT52" s="366">
        <f t="shared" si="26"/>
        <v>34.428626813895995</v>
      </c>
      <c r="HU52" s="366">
        <f t="shared" si="26"/>
        <v>68.857253627791991</v>
      </c>
      <c r="HV52" s="366">
        <f t="shared" si="26"/>
        <v>103.28588044168798</v>
      </c>
      <c r="HW52" s="366">
        <f t="shared" si="26"/>
        <v>137.71450725558398</v>
      </c>
      <c r="HX52" s="366">
        <f t="shared" si="147"/>
        <v>172.14313406947997</v>
      </c>
      <c r="HY52" s="366">
        <f t="shared" si="147"/>
        <v>206.57176088337596</v>
      </c>
      <c r="HZ52" s="366">
        <f t="shared" si="147"/>
        <v>241.00038769727192</v>
      </c>
      <c r="IA52" s="366">
        <f t="shared" si="147"/>
        <v>275.42901451116796</v>
      </c>
      <c r="IB52" s="366">
        <f t="shared" si="147"/>
        <v>309.85764132506392</v>
      </c>
      <c r="IC52" s="366">
        <f t="shared" si="147"/>
        <v>344.28626813895994</v>
      </c>
      <c r="IL52" s="348"/>
      <c r="IM52" s="368">
        <v>32000</v>
      </c>
      <c r="IN52" s="366">
        <f t="shared" ref="IN52:IN85" si="164">VLOOKUP($IM52,$K$119:$X$185,5)*100*(((((((0.4*VLOOKUP($IM52,$K$119:$X$185,6)*(GT52*kt_→_m_s)^2)/(2*1.4*VLOOKUP($IM52,$K$119:$X$185,5)*100))+1)^3.5)-1)))</f>
        <v>192.6229029229255</v>
      </c>
      <c r="IO52" s="366">
        <f t="shared" ref="IO52:IO85" si="165">VLOOKUP($IM52,$K$119:$X$185,5)*100*(((((((0.4*VLOOKUP($IM52,$K$119:$X$185,6)*(GU52*kt_→_m_s)^2)/(2*1.4*VLOOKUP($IM52,$K$119:$X$185,5)*100))+1)^3.5)-1)))</f>
        <v>776.28472781119967</v>
      </c>
      <c r="IP52" s="366">
        <f t="shared" ref="IP52:IP85" si="166">VLOOKUP($IM52,$K$119:$X$185,5)*100*(((((((0.4*VLOOKUP($IM52,$K$119:$X$185,6)*(GV52*kt_→_m_s)^2)/(2*1.4*VLOOKUP($IM52,$K$119:$X$185,5)*100))+1)^3.5)-1)))</f>
        <v>1768.5383550190331</v>
      </c>
      <c r="IQ52" s="366">
        <f t="shared" ref="IQ52:IQ85" si="167">VLOOKUP($IM52,$K$119:$X$185,5)*100*(((((((0.4*VLOOKUP($IM52,$K$119:$X$185,6)*(GW52*kt_→_m_s)^2)/(2*1.4*VLOOKUP($IM52,$K$119:$X$185,5)*100))+1)^3.5)-1)))</f>
        <v>3199.2194317396747</v>
      </c>
      <c r="IR52" s="366">
        <f t="shared" ref="IR52:IR85" si="168">VLOOKUP($IM52,$K$119:$X$185,5)*100*(((((((0.4*VLOOKUP($IM52,$K$119:$X$185,6)*(GX52*kt_→_m_s)^2)/(2*1.4*VLOOKUP($IM52,$K$119:$X$185,5)*100))+1)^3.5)-1)))</f>
        <v>5111.3260226599577</v>
      </c>
      <c r="IS52" s="366">
        <f t="shared" ref="IS52:IS85" si="169">VLOOKUP($IM52,$K$119:$X$185,5)*100*(((((((0.4*VLOOKUP($IM52,$K$119:$X$185,6)*(GY52*kt_→_m_s)^2)/(2*1.4*VLOOKUP($IM52,$K$119:$X$185,5)*100))+1)^3.5)-1)))</f>
        <v>7562.266732399301</v>
      </c>
      <c r="IT52" s="366">
        <f t="shared" ref="IT52:IT85" si="170">VLOOKUP($IM52,$K$119:$X$185,5)*100*(((((((0.4*VLOOKUP($IM52,$K$119:$X$185,6)*(GZ52*kt_→_m_s)^2)/(2*1.4*VLOOKUP($IM52,$K$119:$X$185,5)*100))+1)^3.5)-1)))</f>
        <v>10625.493570871702</v>
      </c>
      <c r="IU52" s="366">
        <f t="shared" ref="IU52:IU85" si="171">VLOOKUP($IM52,$K$119:$X$185,5)*100*(((((((0.4*VLOOKUP($IM52,$K$119:$X$185,6)*(HA52*kt_→_m_s)^2)/(2*1.4*VLOOKUP($IM52,$K$119:$X$185,5)*100))+1)^3.5)-1)))</f>
        <v>14392.540018759701</v>
      </c>
      <c r="IV52" s="366">
        <f t="shared" ref="IV52:IV85" si="172">VLOOKUP($IM52,$K$119:$X$185,5)*100*(((((((0.4*VLOOKUP($IM52,$K$119:$X$185,6)*(HB52*kt_→_m_s)^2)/(2*1.4*VLOOKUP($IM52,$K$119:$X$185,5)*100))+1)^3.5)-1)))</f>
        <v>18975.488627205683</v>
      </c>
      <c r="IW52" s="366">
        <f t="shared" ref="IW52:IW85" si="173">VLOOKUP($IM52,$K$119:$X$185,5)*100*(((((((0.4*VLOOKUP($IM52,$K$119:$X$185,6)*(HC52*kt_→_m_s)^2)/(2*1.4*VLOOKUP($IM52,$K$119:$X$185,5)*100))+1)^3.5)-1)))</f>
        <v>24509.896021733668</v>
      </c>
      <c r="IY52" s="348"/>
      <c r="IZ52" s="368">
        <v>32000</v>
      </c>
      <c r="JA52" s="366">
        <f t="shared" si="137"/>
        <v>34.45998733338724</v>
      </c>
      <c r="JB52" s="366">
        <f t="shared" si="137"/>
        <v>69.10772835902273</v>
      </c>
      <c r="JC52" s="366">
        <f t="shared" si="137"/>
        <v>104.12890258463706</v>
      </c>
      <c r="JD52" s="366">
        <f t="shared" si="137"/>
        <v>139.7049151791158</v>
      </c>
      <c r="JE52" s="366">
        <f t="shared" si="137"/>
        <v>176.01046298769685</v>
      </c>
      <c r="JF52" s="366">
        <f t="shared" si="131"/>
        <v>213.21079516517202</v>
      </c>
      <c r="JG52" s="366">
        <f t="shared" si="131"/>
        <v>251.45865096884145</v>
      </c>
      <c r="JH52" s="366">
        <f t="shared" si="131"/>
        <v>290.89092710637482</v>
      </c>
      <c r="JI52" s="366">
        <f t="shared" si="131"/>
        <v>331.62520763857299</v>
      </c>
      <c r="JJ52" s="366">
        <f t="shared" si="131"/>
        <v>373.75637160810345</v>
      </c>
      <c r="JL52" s="348"/>
      <c r="JM52" s="368">
        <v>32000</v>
      </c>
      <c r="JN52" s="297">
        <f t="shared" si="138"/>
        <v>3.1360519491244077E-2</v>
      </c>
      <c r="JO52" s="297">
        <f t="shared" si="138"/>
        <v>0.25047473123073871</v>
      </c>
      <c r="JP52" s="297">
        <f t="shared" si="138"/>
        <v>0.8430221429490814</v>
      </c>
      <c r="JQ52" s="297">
        <f t="shared" si="138"/>
        <v>1.9904079235318193</v>
      </c>
      <c r="JR52" s="297">
        <f t="shared" si="138"/>
        <v>3.8673289182168844</v>
      </c>
      <c r="JS52" s="297">
        <f t="shared" si="132"/>
        <v>6.6390342817960573</v>
      </c>
      <c r="JT52" s="297">
        <f t="shared" si="132"/>
        <v>10.458263271569535</v>
      </c>
      <c r="JU52" s="297">
        <f t="shared" si="132"/>
        <v>15.461912595206854</v>
      </c>
      <c r="JV52" s="297">
        <f t="shared" si="132"/>
        <v>21.767566313509064</v>
      </c>
      <c r="JW52" s="297">
        <f t="shared" si="132"/>
        <v>29.47010346914351</v>
      </c>
    </row>
    <row r="53" spans="3:283">
      <c r="C53"/>
      <c r="D53" s="2"/>
      <c r="AZ53" s="369">
        <v>31000</v>
      </c>
      <c r="BA53" s="297">
        <f t="shared" si="36"/>
        <v>22.46674415921359</v>
      </c>
      <c r="BB53" s="366">
        <f t="shared" si="27"/>
        <v>342.83843607766835</v>
      </c>
      <c r="BC53" s="366">
        <f t="shared" si="28"/>
        <v>20367.070983841608</v>
      </c>
      <c r="BD53" s="366">
        <f t="shared" si="29"/>
        <v>533.55801356558413</v>
      </c>
      <c r="BE53" s="366">
        <f t="shared" si="30"/>
        <v>320.37169191845476</v>
      </c>
      <c r="BF53" s="319">
        <v>0.2836878284879889</v>
      </c>
      <c r="BG53" s="319">
        <f t="shared" si="31"/>
        <v>0.9093208867446283</v>
      </c>
      <c r="BN53" s="64" t="s">
        <v>93</v>
      </c>
      <c r="BO53" s="291">
        <v>33000</v>
      </c>
      <c r="BP53" s="297">
        <f t="shared" ref="BP53:BX53" si="174">(EE53*$T152*SQRT($W152)-BP$19)*-1</f>
        <v>8.3784844351519894E-4</v>
      </c>
      <c r="BQ53" s="297">
        <f t="shared" si="174"/>
        <v>6.5832468595061755E-3</v>
      </c>
      <c r="BR53" s="297">
        <f t="shared" si="174"/>
        <v>2.2115408072608034E-2</v>
      </c>
      <c r="BS53" s="300">
        <f t="shared" si="174"/>
        <v>5.2257289101099502E-2</v>
      </c>
      <c r="BT53" s="312">
        <f t="shared" si="174"/>
        <v>0.10174849792858964</v>
      </c>
      <c r="BU53" s="307">
        <f t="shared" si="174"/>
        <v>0.17521940907145961</v>
      </c>
      <c r="BV53" s="297">
        <f t="shared" si="174"/>
        <v>0.27716683847707202</v>
      </c>
      <c r="BW53" s="297">
        <f t="shared" si="174"/>
        <v>0.41193158576145095</v>
      </c>
      <c r="BX53" s="300">
        <f t="shared" si="174"/>
        <v>0.58367810312104496</v>
      </c>
      <c r="BY53" s="64" t="s">
        <v>93</v>
      </c>
      <c r="BZ53" s="291">
        <v>33000</v>
      </c>
      <c r="CA53" s="417">
        <f t="shared" ref="CA53:DY53" si="175">(EP53*$T152*SQRT($W152)-CA$19)*-1</f>
        <v>0.79637649619060369</v>
      </c>
      <c r="CB53" s="418">
        <f t="shared" si="175"/>
        <v>1.053787005641766</v>
      </c>
      <c r="CC53" s="418">
        <f t="shared" si="175"/>
        <v>1.35944706109008</v>
      </c>
      <c r="CD53" s="418">
        <f t="shared" si="175"/>
        <v>1.7166609431916129</v>
      </c>
      <c r="CE53" s="419">
        <f t="shared" si="175"/>
        <v>2.1284920372124532</v>
      </c>
      <c r="CF53" s="420">
        <f t="shared" si="175"/>
        <v>2.5977576134269782</v>
      </c>
      <c r="CG53" s="421">
        <f t="shared" si="175"/>
        <v>3.1270260275976796</v>
      </c>
      <c r="CH53" s="418">
        <f t="shared" si="175"/>
        <v>3.7186161992357256</v>
      </c>
      <c r="CI53" s="418">
        <f t="shared" si="175"/>
        <v>4.3745991967498696</v>
      </c>
      <c r="CJ53" s="419">
        <f t="shared" si="175"/>
        <v>5.0968017371390033</v>
      </c>
      <c r="CK53" s="417">
        <f t="shared" si="175"/>
        <v>5.886811393244983</v>
      </c>
      <c r="CL53" s="418">
        <f t="shared" si="175"/>
        <v>6.7459832935339534</v>
      </c>
      <c r="CM53" s="418">
        <f t="shared" si="175"/>
        <v>7.6754480970503209</v>
      </c>
      <c r="CN53" s="418">
        <f t="shared" si="175"/>
        <v>8.6761210291207931</v>
      </c>
      <c r="CO53" s="419">
        <f t="shared" si="175"/>
        <v>9.7487117705472883</v>
      </c>
      <c r="CP53" s="420">
        <f t="shared" si="175"/>
        <v>10.893735003761435</v>
      </c>
      <c r="CQ53" s="421">
        <f t="shared" si="175"/>
        <v>12.111521432770843</v>
      </c>
      <c r="CR53" s="418">
        <f t="shared" si="175"/>
        <v>13.402229109067719</v>
      </c>
      <c r="CS53" s="418">
        <f t="shared" si="175"/>
        <v>14.765854912127168</v>
      </c>
      <c r="CT53" s="419">
        <f t="shared" si="175"/>
        <v>16.20224605030478</v>
      </c>
      <c r="CU53" s="417">
        <f t="shared" si="175"/>
        <v>17.711111465055069</v>
      </c>
      <c r="CV53" s="418">
        <f t="shared" si="175"/>
        <v>19.292033038272223</v>
      </c>
      <c r="CW53" s="418">
        <f t="shared" si="175"/>
        <v>20.944476518629415</v>
      </c>
      <c r="CX53" s="418">
        <f t="shared" si="175"/>
        <v>22.66780209796417</v>
      </c>
      <c r="CY53" s="419">
        <f t="shared" si="175"/>
        <v>24.46127458277914</v>
      </c>
      <c r="CZ53" s="420">
        <f t="shared" si="175"/>
        <v>26.324073118658646</v>
      </c>
      <c r="DA53" s="421">
        <f t="shared" si="175"/>
        <v>28.255300436878883</v>
      </c>
      <c r="DB53" s="418">
        <f t="shared" si="175"/>
        <v>30.253991602575468</v>
      </c>
      <c r="DC53" s="418">
        <f t="shared" si="175"/>
        <v>32.319122252689056</v>
      </c>
      <c r="DD53" s="419">
        <f t="shared" si="175"/>
        <v>34.449616319460461</v>
      </c>
      <c r="DE53" s="422">
        <f t="shared" si="175"/>
        <v>36.644353241679084</v>
      </c>
      <c r="DF53" s="418">
        <f t="shared" si="175"/>
        <v>38.902174671211412</v>
      </c>
      <c r="DG53" s="418">
        <f t="shared" si="175"/>
        <v>41.221890686682343</v>
      </c>
      <c r="DH53" s="418">
        <f t="shared" si="175"/>
        <v>43.60228552965242</v>
      </c>
      <c r="DI53" s="419">
        <f t="shared" si="175"/>
        <v>46.042122881314469</v>
      </c>
      <c r="DJ53" s="420">
        <f t="shared" si="175"/>
        <v>48.54015069971922</v>
      </c>
      <c r="DK53" s="421">
        <f t="shared" si="175"/>
        <v>51.095105638947587</v>
      </c>
      <c r="DL53" s="418">
        <f t="shared" si="175"/>
        <v>53.70571707253248</v>
      </c>
      <c r="DM53" s="418">
        <f t="shared" si="175"/>
        <v>56.370710743896382</v>
      </c>
      <c r="DN53" s="419">
        <f t="shared" si="175"/>
        <v>59.08881206667246</v>
      </c>
      <c r="DO53" s="422">
        <f t="shared" si="175"/>
        <v>61.858749097593602</v>
      </c>
      <c r="DP53" s="418">
        <f t="shared" si="175"/>
        <v>64.679255204198739</v>
      </c>
      <c r="DQ53" s="418">
        <f t="shared" si="175"/>
        <v>67.549071448998006</v>
      </c>
      <c r="DR53" s="418">
        <f t="shared" si="175"/>
        <v>70.466948710986799</v>
      </c>
      <c r="DS53" s="419">
        <f t="shared" si="175"/>
        <v>73.431649564528016</v>
      </c>
      <c r="DT53" s="420">
        <f t="shared" si="175"/>
        <v>76.441949934687443</v>
      </c>
      <c r="DU53" s="421">
        <f t="shared" si="175"/>
        <v>79.496640547128777</v>
      </c>
      <c r="DV53" s="418">
        <f t="shared" si="175"/>
        <v>82.594528189648031</v>
      </c>
      <c r="DW53" s="418">
        <f t="shared" si="175"/>
        <v>85.734436801422589</v>
      </c>
      <c r="DX53" s="418">
        <f t="shared" si="175"/>
        <v>88.915208405022895</v>
      </c>
      <c r="DY53" s="418">
        <f t="shared" si="175"/>
        <v>92.135703895243978</v>
      </c>
      <c r="EC53" s="64" t="s">
        <v>93</v>
      </c>
      <c r="ED53" s="291">
        <v>33000</v>
      </c>
      <c r="EE53" s="319">
        <f t="shared" ref="EE53:EM53" si="176">SQRT(5*((((1/$BF55)*(((1+0.2*(EE$19/661.48)^2)^3.5)-1))+1)^(1/3.5)-1))</f>
        <v>2.9726867158723792E-2</v>
      </c>
      <c r="EF53" s="319">
        <f t="shared" si="176"/>
        <v>5.9439144486430201E-2</v>
      </c>
      <c r="EG53" s="319">
        <f t="shared" si="176"/>
        <v>8.9122326396623222E-2</v>
      </c>
      <c r="EH53" s="320">
        <f t="shared" si="176"/>
        <v>0.11876207454770767</v>
      </c>
      <c r="EI53" s="321">
        <f t="shared" si="176"/>
        <v>0.14834429838941768</v>
      </c>
      <c r="EJ53" s="322">
        <f t="shared" si="176"/>
        <v>0.17785523211557294</v>
      </c>
      <c r="EK53" s="319">
        <f t="shared" si="176"/>
        <v>0.20728150698104475</v>
      </c>
      <c r="EL53" s="319">
        <f t="shared" si="176"/>
        <v>0.23661021806724178</v>
      </c>
      <c r="EM53" s="320">
        <f t="shared" si="176"/>
        <v>0.26582898472512995</v>
      </c>
      <c r="EN53" s="64" t="s">
        <v>93</v>
      </c>
      <c r="EO53" s="291">
        <v>33000</v>
      </c>
      <c r="EP53" s="323">
        <f t="shared" ref="EP53:GN53" si="177">SQRT(5*((((1/$BF55)*(((1+0.2*(EP$19/661.48)^2)^3.5)-1))+1)^(1/3.5)-1))</f>
        <v>0.29492600408552666</v>
      </c>
      <c r="EQ53" s="319">
        <f t="shared" si="177"/>
        <v>0.32389009719431194</v>
      </c>
      <c r="ER53" s="319">
        <f t="shared" si="177"/>
        <v>0.35271074750033171</v>
      </c>
      <c r="ES53" s="319">
        <f t="shared" si="177"/>
        <v>0.38137813158932093</v>
      </c>
      <c r="ET53" s="320">
        <f t="shared" si="177"/>
        <v>0.40988314221354416</v>
      </c>
      <c r="EU53" s="321">
        <f t="shared" si="177"/>
        <v>0.43821740380933649</v>
      </c>
      <c r="EV53" s="322">
        <f t="shared" si="177"/>
        <v>0.4663732808198971</v>
      </c>
      <c r="EW53" s="319">
        <f t="shared" si="177"/>
        <v>0.49434387924638734</v>
      </c>
      <c r="EX53" s="319">
        <f t="shared" si="177"/>
        <v>0.52212304193538484</v>
      </c>
      <c r="EY53" s="320">
        <f t="shared" si="177"/>
        <v>0.54970533817452183</v>
      </c>
      <c r="EZ53" s="323">
        <f t="shared" si="177"/>
        <v>0.57708604821165721</v>
      </c>
      <c r="FA53" s="319">
        <f t="shared" si="177"/>
        <v>0.60426114333685643</v>
      </c>
      <c r="FB53" s="319">
        <f t="shared" si="177"/>
        <v>0.63122726217336567</v>
      </c>
      <c r="FC53" s="319">
        <f t="shared" si="177"/>
        <v>0.65798168381504341</v>
      </c>
      <c r="FD53" s="320">
        <f t="shared" si="177"/>
        <v>0.6845222984264252</v>
      </c>
      <c r="FE53" s="321">
        <f t="shared" si="177"/>
        <v>0.71084757588968284</v>
      </c>
      <c r="FF53" s="322">
        <f t="shared" si="177"/>
        <v>0.73695653304303199</v>
      </c>
      <c r="FG53" s="319">
        <f t="shared" si="177"/>
        <v>0.76284870000953264</v>
      </c>
      <c r="FH53" s="319">
        <f t="shared" si="177"/>
        <v>0.78852408606630542</v>
      </c>
      <c r="FI53" s="320">
        <f t="shared" si="177"/>
        <v>0.8139831454530998</v>
      </c>
      <c r="FJ53" s="323">
        <f t="shared" si="177"/>
        <v>0.83922674346828674</v>
      </c>
      <c r="FK53" s="319">
        <f t="shared" si="177"/>
        <v>0.86425612315015266</v>
      </c>
      <c r="FL53" s="319">
        <f t="shared" si="177"/>
        <v>0.88907287279359482</v>
      </c>
      <c r="FM53" s="319">
        <f t="shared" si="177"/>
        <v>0.91367889450720652</v>
      </c>
      <c r="FN53" s="320">
        <f t="shared" si="177"/>
        <v>0.93807637397405796</v>
      </c>
      <c r="FO53" s="321">
        <f t="shared" si="177"/>
        <v>0.96226775154163036</v>
      </c>
      <c r="FP53" s="322">
        <f t="shared" si="177"/>
        <v>0.98625569473223751</v>
      </c>
      <c r="FQ53" s="319">
        <f t="shared" si="177"/>
        <v>1.0100430722352851</v>
      </c>
      <c r="FR53" s="319">
        <f t="shared" si="177"/>
        <v>1.0336329294163877</v>
      </c>
      <c r="FS53" s="319">
        <f t="shared" si="177"/>
        <v>1.0570284653559123</v>
      </c>
      <c r="FT53" s="319">
        <f t="shared" si="177"/>
        <v>1.0802330114104017</v>
      </c>
      <c r="FU53" s="319">
        <f t="shared" si="177"/>
        <v>1.1032500112744938</v>
      </c>
      <c r="FV53" s="319">
        <f t="shared" si="177"/>
        <v>1.1260830025080473</v>
      </c>
      <c r="FW53" s="319">
        <f t="shared" si="177"/>
        <v>1.1487355994828545</v>
      </c>
      <c r="FX53" s="319">
        <f t="shared" si="177"/>
        <v>1.171211477695361</v>
      </c>
      <c r="FY53" s="319">
        <f t="shared" si="177"/>
        <v>1.1935143593859043</v>
      </c>
      <c r="FZ53" s="319">
        <f t="shared" si="177"/>
        <v>1.2156480004007988</v>
      </c>
      <c r="GA53" s="319">
        <f t="shared" si="177"/>
        <v>1.2376161782309605</v>
      </c>
      <c r="GB53" s="319">
        <f t="shared" si="177"/>
        <v>1.2594226811593905</v>
      </c>
      <c r="GC53" s="319">
        <f t="shared" si="177"/>
        <v>1.2810712984495327</v>
      </c>
      <c r="GD53" s="319">
        <f t="shared" si="177"/>
        <v>1.3025658115070653</v>
      </c>
      <c r="GE53" s="319">
        <f t="shared" si="177"/>
        <v>1.3239099859489805</v>
      </c>
      <c r="GF53" s="319">
        <f t="shared" si="177"/>
        <v>1.3451075645156156</v>
      </c>
      <c r="GG53" s="319">
        <f t="shared" si="177"/>
        <v>1.3661622607635273</v>
      </c>
      <c r="GH53" s="319">
        <f t="shared" si="177"/>
        <v>1.3870777534796954</v>
      </c>
      <c r="GI53" s="319">
        <f t="shared" si="177"/>
        <v>1.4078576817603172</v>
      </c>
      <c r="GJ53" s="319">
        <f t="shared" si="177"/>
        <v>1.4285056407003625</v>
      </c>
      <c r="GK53" s="319">
        <f t="shared" si="177"/>
        <v>1.4490251776431131</v>
      </c>
      <c r="GL53" s="319">
        <f t="shared" si="177"/>
        <v>1.4694197889418945</v>
      </c>
      <c r="GM53" s="319">
        <f t="shared" si="177"/>
        <v>1.4896929171892663</v>
      </c>
      <c r="GN53" s="319">
        <f t="shared" si="177"/>
        <v>1.5098479488718755</v>
      </c>
      <c r="GR53" s="348"/>
      <c r="GS53" s="369">
        <v>33000</v>
      </c>
      <c r="GT53" s="366">
        <f t="shared" ref="GT53:HC68" si="178">GT$19*VLOOKUP($GS53,$K$119:$X$185,10)</f>
        <v>58.161463228481495</v>
      </c>
      <c r="GU53" s="366">
        <f t="shared" si="178"/>
        <v>116.32292645696299</v>
      </c>
      <c r="GV53" s="366">
        <f t="shared" si="178"/>
        <v>174.48438968544446</v>
      </c>
      <c r="GW53" s="366">
        <f t="shared" si="178"/>
        <v>232.64585291392598</v>
      </c>
      <c r="GX53" s="366">
        <f t="shared" si="178"/>
        <v>290.80731614240744</v>
      </c>
      <c r="GY53" s="366">
        <f t="shared" si="178"/>
        <v>348.96877937088891</v>
      </c>
      <c r="GZ53" s="366">
        <f t="shared" si="178"/>
        <v>407.13024259937038</v>
      </c>
      <c r="HA53" s="366">
        <f t="shared" si="178"/>
        <v>465.29170582785196</v>
      </c>
      <c r="HB53" s="366">
        <f t="shared" si="178"/>
        <v>523.45316905633342</v>
      </c>
      <c r="HC53" s="366">
        <f t="shared" si="178"/>
        <v>581.61463228481489</v>
      </c>
      <c r="HE53" s="348"/>
      <c r="HF53" s="369">
        <v>33000</v>
      </c>
      <c r="HG53" s="318">
        <f t="shared" ref="HG53:HP68" si="179">SQRT(VLOOKUP($HF53,$K$119:$X$185,13))</f>
        <v>0.57833455898894837</v>
      </c>
      <c r="HH53" s="318">
        <f t="shared" si="179"/>
        <v>0.57833455898894837</v>
      </c>
      <c r="HI53" s="318">
        <f t="shared" si="179"/>
        <v>0.57833455898894837</v>
      </c>
      <c r="HJ53" s="318">
        <f t="shared" si="179"/>
        <v>0.57833455898894837</v>
      </c>
      <c r="HK53" s="318">
        <f t="shared" si="179"/>
        <v>0.57833455898894837</v>
      </c>
      <c r="HL53" s="318">
        <f t="shared" si="179"/>
        <v>0.57833455898894837</v>
      </c>
      <c r="HM53" s="318">
        <f t="shared" si="179"/>
        <v>0.57833455898894837</v>
      </c>
      <c r="HN53" s="318">
        <f t="shared" si="179"/>
        <v>0.57833455898894837</v>
      </c>
      <c r="HO53" s="318">
        <f t="shared" si="179"/>
        <v>0.57833455898894837</v>
      </c>
      <c r="HP53" s="318">
        <f t="shared" si="179"/>
        <v>0.57833455898894837</v>
      </c>
      <c r="HR53" s="348"/>
      <c r="HS53" s="369">
        <v>33000</v>
      </c>
      <c r="HT53" s="366">
        <f t="shared" si="26"/>
        <v>33.636784186395779</v>
      </c>
      <c r="HU53" s="366">
        <f t="shared" si="26"/>
        <v>67.273568372791559</v>
      </c>
      <c r="HV53" s="366">
        <f t="shared" si="26"/>
        <v>100.91035255918733</v>
      </c>
      <c r="HW53" s="366">
        <f t="shared" si="26"/>
        <v>134.54713674558312</v>
      </c>
      <c r="HX53" s="366">
        <f t="shared" si="147"/>
        <v>168.18392093197889</v>
      </c>
      <c r="HY53" s="366">
        <f t="shared" si="147"/>
        <v>201.82070511837466</v>
      </c>
      <c r="HZ53" s="366">
        <f t="shared" si="147"/>
        <v>235.45748930477043</v>
      </c>
      <c r="IA53" s="366">
        <f t="shared" si="147"/>
        <v>269.09427349116623</v>
      </c>
      <c r="IB53" s="366">
        <f t="shared" si="147"/>
        <v>302.73105767756203</v>
      </c>
      <c r="IC53" s="366">
        <f t="shared" si="147"/>
        <v>336.36784186395778</v>
      </c>
      <c r="IL53" s="348"/>
      <c r="IM53" s="369">
        <v>33000</v>
      </c>
      <c r="IN53" s="366">
        <f t="shared" si="164"/>
        <v>183.86431951713399</v>
      </c>
      <c r="IO53" s="366">
        <f t="shared" si="165"/>
        <v>740.98698059628464</v>
      </c>
      <c r="IP53" s="366">
        <f t="shared" si="166"/>
        <v>1688.1227322985433</v>
      </c>
      <c r="IQ53" s="366">
        <f t="shared" si="167"/>
        <v>3053.7505918399211</v>
      </c>
      <c r="IR53" s="366">
        <f t="shared" si="168"/>
        <v>4878.9134974392528</v>
      </c>
      <c r="IS53" s="366">
        <f t="shared" si="169"/>
        <v>7218.4096785002421</v>
      </c>
      <c r="IT53" s="366">
        <f t="shared" si="170"/>
        <v>10142.351274415818</v>
      </c>
      <c r="IU53" s="366">
        <f t="shared" si="171"/>
        <v>13738.109728993304</v>
      </c>
      <c r="IV53" s="366">
        <f t="shared" si="172"/>
        <v>18112.671188131313</v>
      </c>
      <c r="IW53" s="366">
        <f t="shared" si="173"/>
        <v>23395.428503509585</v>
      </c>
      <c r="IY53" s="348"/>
      <c r="IZ53" s="369">
        <v>33000</v>
      </c>
      <c r="JA53" s="366">
        <f t="shared" si="137"/>
        <v>33.667942358670366</v>
      </c>
      <c r="JB53" s="366">
        <f t="shared" si="137"/>
        <v>67.522458019178544</v>
      </c>
      <c r="JC53" s="366">
        <f t="shared" si="137"/>
        <v>101.74821404209085</v>
      </c>
      <c r="JD53" s="366">
        <f t="shared" si="137"/>
        <v>136.52593636783337</v>
      </c>
      <c r="JE53" s="366">
        <f t="shared" si="137"/>
        <v>172.03013437786356</v>
      </c>
      <c r="JF53" s="366">
        <f t="shared" si="131"/>
        <v>208.42650669169208</v>
      </c>
      <c r="JG53" s="366">
        <f t="shared" si="131"/>
        <v>245.86900074183004</v>
      </c>
      <c r="JH53" s="366">
        <f t="shared" si="131"/>
        <v>284.49656515959754</v>
      </c>
      <c r="JI53" s="366">
        <f t="shared" si="131"/>
        <v>324.42971229630967</v>
      </c>
      <c r="JJ53" s="366">
        <f t="shared" si="131"/>
        <v>365.76709040205134</v>
      </c>
      <c r="JL53" s="348"/>
      <c r="JM53" s="369">
        <v>33000</v>
      </c>
      <c r="JN53" s="297">
        <f t="shared" si="138"/>
        <v>3.1158172274587059E-2</v>
      </c>
      <c r="JO53" s="297">
        <f t="shared" si="138"/>
        <v>0.24888964638698496</v>
      </c>
      <c r="JP53" s="297">
        <f t="shared" si="138"/>
        <v>0.83786148290352003</v>
      </c>
      <c r="JQ53" s="297">
        <f t="shared" si="138"/>
        <v>1.97879962225025</v>
      </c>
      <c r="JR53" s="297">
        <f t="shared" si="138"/>
        <v>3.846213445884672</v>
      </c>
      <c r="JS53" s="297">
        <f t="shared" si="132"/>
        <v>6.6058015733174216</v>
      </c>
      <c r="JT53" s="297">
        <f t="shared" si="132"/>
        <v>10.411511437059602</v>
      </c>
      <c r="JU53" s="297">
        <f t="shared" si="132"/>
        <v>15.402291668431303</v>
      </c>
      <c r="JV53" s="297">
        <f t="shared" si="132"/>
        <v>21.698654618747639</v>
      </c>
      <c r="JW53" s="297">
        <f t="shared" si="132"/>
        <v>29.399248538093559</v>
      </c>
    </row>
    <row r="54" spans="3:283">
      <c r="C54"/>
      <c r="D54" s="2"/>
      <c r="AZ54" s="368">
        <v>32000</v>
      </c>
      <c r="BA54" s="297">
        <f t="shared" si="36"/>
        <v>22.425323717720289</v>
      </c>
      <c r="BB54" s="366">
        <f t="shared" si="27"/>
        <v>335.49253948177164</v>
      </c>
      <c r="BC54" s="366">
        <f t="shared" ref="BC54:BC87" si="180">VLOOKUP($AZ54,$BK$257:$BP$323,5)*100*(((((((0.4*VLOOKUP($AZ54,$BK$257:$BP$323,6)*($BD54*kt_→_m_s)^2)/(2*1.4*VLOOKUP($AZ54,$BK$257:$BP$323,5)*100))+1)^3.5)-1)))</f>
        <v>19448.919969013663</v>
      </c>
      <c r="BD54" s="366">
        <f t="shared" ref="BD54:BD87" si="181">BD$21*VLOOKUP($AZ54,$BK$257:$BX$323,10)</f>
        <v>531.2217735208277</v>
      </c>
      <c r="BE54" s="366">
        <f t="shared" ref="BE54:BE87" si="182">$BD54*SQRT(VLOOKUP($AZ54,$BK$257:$BW$323,13))</f>
        <v>313.06721576405135</v>
      </c>
      <c r="BF54" s="319">
        <v>0.27089913305764352</v>
      </c>
      <c r="BG54" s="319">
        <f t="shared" ref="BG54:BG85" si="183">SQRT(5*((((1/BF54)*(((1+0.2*(BB54/α0)^2)^3.5)-1))+1)^(1/3.5)-1))</f>
        <v>0.90932089119552895</v>
      </c>
      <c r="BN54" s="65"/>
      <c r="BO54" s="291">
        <v>34000</v>
      </c>
      <c r="BP54" s="297">
        <f t="shared" ref="BP54:BX54" si="184">(EE54*$T153*SQRT($W153)-BP$19)*-1</f>
        <v>8.9092960639547414E-4</v>
      </c>
      <c r="BQ54" s="297">
        <f t="shared" si="184"/>
        <v>7.0072284630775528E-3</v>
      </c>
      <c r="BR54" s="297">
        <f t="shared" si="184"/>
        <v>2.3542606164362212E-2</v>
      </c>
      <c r="BS54" s="300">
        <f t="shared" si="184"/>
        <v>5.5627945027026726E-2</v>
      </c>
      <c r="BT54" s="312">
        <f t="shared" si="184"/>
        <v>0.10830110217448663</v>
      </c>
      <c r="BU54" s="307">
        <f t="shared" si="184"/>
        <v>0.18647813000903568</v>
      </c>
      <c r="BV54" s="297">
        <f t="shared" si="184"/>
        <v>0.29492632306339317</v>
      </c>
      <c r="BW54" s="297">
        <f t="shared" si="184"/>
        <v>0.43823944708319118</v>
      </c>
      <c r="BX54" s="300">
        <f t="shared" si="184"/>
        <v>0.62081544644948394</v>
      </c>
      <c r="BY54" s="65"/>
      <c r="BZ54" s="291">
        <v>34000</v>
      </c>
      <c r="CA54" s="417">
        <f t="shared" ref="CA54:DY54" si="185">(EP54*$T153*SQRT($W153)-CA$19)*-1</f>
        <v>0.84683686017450555</v>
      </c>
      <c r="CB54" s="418">
        <f t="shared" si="185"/>
        <v>1.1202541082528796</v>
      </c>
      <c r="CC54" s="418">
        <f t="shared" si="185"/>
        <v>1.4447717412423344</v>
      </c>
      <c r="CD54" s="418">
        <f t="shared" si="185"/>
        <v>1.8238376794859334</v>
      </c>
      <c r="CE54" s="419">
        <f t="shared" si="185"/>
        <v>2.2606354062506853</v>
      </c>
      <c r="CF54" s="420">
        <f t="shared" si="185"/>
        <v>2.7580790231197057</v>
      </c>
      <c r="CG54" s="421">
        <f t="shared" si="185"/>
        <v>3.3188110275722238</v>
      </c>
      <c r="CH54" s="418">
        <f t="shared" si="185"/>
        <v>3.9452026326299858</v>
      </c>
      <c r="CI54" s="418">
        <f t="shared" si="185"/>
        <v>4.6393564170912498</v>
      </c>
      <c r="CJ54" s="419">
        <f t="shared" si="185"/>
        <v>5.4031110722876292</v>
      </c>
      <c r="CK54" s="417">
        <f t="shared" si="185"/>
        <v>6.2380479970108809</v>
      </c>
      <c r="CL54" s="418">
        <f t="shared" si="185"/>
        <v>7.1454994857635938</v>
      </c>
      <c r="CM54" s="418">
        <f t="shared" si="185"/>
        <v>8.1265582557354321</v>
      </c>
      <c r="CN54" s="418">
        <f t="shared" si="185"/>
        <v>9.1820880641574547</v>
      </c>
      <c r="CO54" s="419">
        <f t="shared" si="185"/>
        <v>10.31273517867109</v>
      </c>
      <c r="CP54" s="420">
        <f t="shared" si="185"/>
        <v>11.518940478176035</v>
      </c>
      <c r="CQ54" s="421">
        <f t="shared" si="185"/>
        <v>12.800951979198487</v>
      </c>
      <c r="CR54" s="418">
        <f t="shared" si="185"/>
        <v>14.158837602278737</v>
      </c>
      <c r="CS54" s="418">
        <f t="shared" si="185"/>
        <v>15.592498013287809</v>
      </c>
      <c r="CT54" s="419">
        <f t="shared" si="185"/>
        <v>17.101679395404517</v>
      </c>
      <c r="CU54" s="417">
        <f t="shared" si="185"/>
        <v>18.685986027901208</v>
      </c>
      <c r="CV54" s="418">
        <f t="shared" si="185"/>
        <v>20.34489256766949</v>
      </c>
      <c r="CW54" s="418">
        <f t="shared" si="185"/>
        <v>22.077755947991648</v>
      </c>
      <c r="CX54" s="418">
        <f t="shared" si="185"/>
        <v>23.883826826328459</v>
      </c>
      <c r="CY54" s="419">
        <f t="shared" si="185"/>
        <v>25.762260528632055</v>
      </c>
      <c r="CZ54" s="420">
        <f t="shared" si="185"/>
        <v>27.712127451755237</v>
      </c>
      <c r="DA54" s="421">
        <f t="shared" si="185"/>
        <v>29.732422898050402</v>
      </c>
      <c r="DB54" s="418">
        <f t="shared" si="185"/>
        <v>31.822076327047512</v>
      </c>
      <c r="DC54" s="418">
        <f t="shared" si="185"/>
        <v>33.979960018449503</v>
      </c>
      <c r="DD54" s="419">
        <f t="shared" si="185"/>
        <v>36.204897148505836</v>
      </c>
      <c r="DE54" s="422">
        <f t="shared" si="185"/>
        <v>38.495669288333204</v>
      </c>
      <c r="DF54" s="418">
        <f t="shared" si="185"/>
        <v>40.85102333804366</v>
      </c>
      <c r="DG54" s="418">
        <f t="shared" si="185"/>
        <v>43.269677914707813</v>
      </c>
      <c r="DH54" s="418">
        <f t="shared" si="185"/>
        <v>45.750329215406452</v>
      </c>
      <c r="DI54" s="419">
        <f t="shared" si="185"/>
        <v>48.291656378996322</v>
      </c>
      <c r="DJ54" s="420">
        <f t="shared" si="185"/>
        <v>50.892326371842842</v>
      </c>
      <c r="DK54" s="421">
        <f t="shared" si="185"/>
        <v>53.550998423804913</v>
      </c>
      <c r="DL54" s="418">
        <f t="shared" si="185"/>
        <v>56.266328041245345</v>
      </c>
      <c r="DM54" s="418">
        <f t="shared" si="185"/>
        <v>59.036970623917568</v>
      </c>
      <c r="DN54" s="419">
        <f t="shared" si="185"/>
        <v>61.861584712285264</v>
      </c>
      <c r="DO54" s="422">
        <f t="shared" si="185"/>
        <v>64.738834891280476</v>
      </c>
      <c r="DP54" s="418">
        <f t="shared" si="185"/>
        <v>67.667394375713627</v>
      </c>
      <c r="DQ54" s="418">
        <f t="shared" si="185"/>
        <v>70.645947301603428</v>
      </c>
      <c r="DR54" s="418">
        <f t="shared" si="185"/>
        <v>73.673190746634475</v>
      </c>
      <c r="DS54" s="419">
        <f t="shared" si="185"/>
        <v>76.74783650178739</v>
      </c>
      <c r="DT54" s="420">
        <f t="shared" si="185"/>
        <v>79.868612614993822</v>
      </c>
      <c r="DU54" s="421">
        <f t="shared" si="185"/>
        <v>83.034264726442814</v>
      </c>
      <c r="DV54" s="418">
        <f t="shared" si="185"/>
        <v>86.243557213925669</v>
      </c>
      <c r="DW54" s="418">
        <f t="shared" si="185"/>
        <v>89.495274165409569</v>
      </c>
      <c r="DX54" s="418">
        <f t="shared" si="185"/>
        <v>92.788220194820212</v>
      </c>
      <c r="DY54" s="418">
        <f t="shared" si="185"/>
        <v>96.121221115878711</v>
      </c>
      <c r="EC54" s="65"/>
      <c r="ED54" s="291">
        <v>34000</v>
      </c>
      <c r="EE54" s="319">
        <f t="shared" ref="EE54:EM54" si="186">SQRT(5*((((1/$BF56)*(((1+0.2*(EE$19/661.48)^2)^3.5)-1))+1)^(1/3.5)-1))</f>
        <v>3.0432830169957823E-2</v>
      </c>
      <c r="EF54" s="319">
        <f t="shared" si="186"/>
        <v>6.0849756645511496E-2</v>
      </c>
      <c r="EG54" s="319">
        <f t="shared" si="186"/>
        <v>9.1234972090135036E-2</v>
      </c>
      <c r="EH54" s="320">
        <f t="shared" si="186"/>
        <v>0.12157286038552534</v>
      </c>
      <c r="EI54" s="321">
        <f t="shared" si="186"/>
        <v>0.15184808854059512</v>
      </c>
      <c r="EJ54" s="322">
        <f t="shared" si="186"/>
        <v>0.18204569428352474</v>
      </c>
      <c r="EK54" s="319">
        <f t="shared" si="186"/>
        <v>0.21215116809512968</v>
      </c>
      <c r="EL54" s="319">
        <f t="shared" si="186"/>
        <v>0.24215052860049013</v>
      </c>
      <c r="EM54" s="320">
        <f t="shared" si="186"/>
        <v>0.27203039041761828</v>
      </c>
      <c r="EN54" s="65"/>
      <c r="EO54" s="291">
        <v>34000</v>
      </c>
      <c r="EP54" s="323">
        <f t="shared" ref="EP54:GN54" si="187">SQRT(5*((((1/$BF56)*(((1+0.2*(EP$19/661.48)^2)^3.5)-1))+1)^(1/3.5)-1))</f>
        <v>0.30177802376243607</v>
      </c>
      <c r="EQ54" s="319">
        <f t="shared" si="187"/>
        <v>0.33138140531767102</v>
      </c>
      <c r="ER54" s="319">
        <f t="shared" si="187"/>
        <v>0.36082926008300181</v>
      </c>
      <c r="ES54" s="319">
        <f t="shared" si="187"/>
        <v>0.39011109412606926</v>
      </c>
      <c r="ET54" s="320">
        <f t="shared" si="187"/>
        <v>0.41921721834308079</v>
      </c>
      <c r="EU54" s="321">
        <f t="shared" si="187"/>
        <v>0.44813876350799314</v>
      </c>
      <c r="EV54" s="322">
        <f t="shared" si="187"/>
        <v>0.47686768703656773</v>
      </c>
      <c r="EW54" s="319">
        <f t="shared" si="187"/>
        <v>0.50539677201350941</v>
      </c>
      <c r="EX54" s="319">
        <f t="shared" si="187"/>
        <v>0.53371961912633603</v>
      </c>
      <c r="EY54" s="320">
        <f t="shared" si="187"/>
        <v>0.56183063221836615</v>
      </c>
      <c r="EZ54" s="323">
        <f t="shared" si="187"/>
        <v>0.58972499821670299</v>
      </c>
      <c r="FA54" s="319">
        <f t="shared" si="187"/>
        <v>0.61739866221084916</v>
      </c>
      <c r="FB54" s="319">
        <f t="shared" si="187"/>
        <v>0.64484829845683855</v>
      </c>
      <c r="FC54" s="319">
        <f t="shared" si="187"/>
        <v>0.67207127806274336</v>
      </c>
      <c r="FD54" s="320">
        <f t="shared" si="187"/>
        <v>0.6990656340779845</v>
      </c>
      <c r="FE54" s="321">
        <f t="shared" si="187"/>
        <v>0.72583002466374558</v>
      </c>
      <c r="FF54" s="322">
        <f t="shared" si="187"/>
        <v>0.75236369496829258</v>
      </c>
      <c r="FG54" s="319">
        <f t="shared" si="187"/>
        <v>0.77866643827178139</v>
      </c>
      <c r="FH54" s="319">
        <f t="shared" si="187"/>
        <v>0.8047385569030151</v>
      </c>
      <c r="FI54" s="320">
        <f t="shared" si="187"/>
        <v>0.83058082336723993</v>
      </c>
      <c r="FJ54" s="323">
        <f t="shared" si="187"/>
        <v>0.85619444206192896</v>
      </c>
      <c r="FK54" s="319">
        <f t="shared" si="187"/>
        <v>0.88158101189729388</v>
      </c>
      <c r="FL54" s="319">
        <f t="shared" si="187"/>
        <v>0.90674249008172891</v>
      </c>
      <c r="FM54" s="319">
        <f t="shared" si="187"/>
        <v>0.93168115727984868</v>
      </c>
      <c r="FN54" s="320">
        <f t="shared" si="187"/>
        <v>0.9563995843028793</v>
      </c>
      <c r="FO54" s="321">
        <f t="shared" si="187"/>
        <v>0.98090060044836169</v>
      </c>
      <c r="FP54" s="322">
        <f t="shared" si="187"/>
        <v>1.0051872635680168</v>
      </c>
      <c r="FQ54" s="319">
        <f t="shared" si="187"/>
        <v>1.0292628319097634</v>
      </c>
      <c r="FR54" s="319">
        <f t="shared" si="187"/>
        <v>1.0531307377514212</v>
      </c>
      <c r="FS54" s="319">
        <f t="shared" si="187"/>
        <v>1.0767945628198305</v>
      </c>
      <c r="FT54" s="319">
        <f t="shared" si="187"/>
        <v>1.100258015469308</v>
      </c>
      <c r="FU54" s="319">
        <f t="shared" si="187"/>
        <v>1.1235249095772506</v>
      </c>
      <c r="FV54" s="319">
        <f t="shared" si="187"/>
        <v>1.1465991451020248</v>
      </c>
      <c r="FW54" s="319">
        <f t="shared" si="187"/>
        <v>1.1694846902384499</v>
      </c>
      <c r="FX54" s="319">
        <f t="shared" si="187"/>
        <v>1.1921855650989752</v>
      </c>
      <c r="FY54" s="319">
        <f t="shared" si="187"/>
        <v>1.2147058268436859</v>
      </c>
      <c r="FZ54" s="319">
        <f t="shared" si="187"/>
        <v>1.2370495561791444</v>
      </c>
      <c r="GA54" s="319">
        <f t="shared" si="187"/>
        <v>1.2592208451445752</v>
      </c>
      <c r="GB54" s="319">
        <f t="shared" si="187"/>
        <v>1.2812237861036742</v>
      </c>
      <c r="GC54" s="319">
        <f t="shared" si="187"/>
        <v>1.3030624618612152</v>
      </c>
      <c r="GD54" s="319">
        <f t="shared" si="187"/>
        <v>1.3247409368253056</v>
      </c>
      <c r="GE54" s="319">
        <f t="shared" si="187"/>
        <v>1.3462632491385498</v>
      </c>
      <c r="GF54" s="319">
        <f t="shared" si="187"/>
        <v>1.3676334037042637</v>
      </c>
      <c r="GG54" s="319">
        <f t="shared" si="187"/>
        <v>1.3888553660371017</v>
      </c>
      <c r="GH54" s="319">
        <f t="shared" si="187"/>
        <v>1.4099330568710042</v>
      </c>
      <c r="GI54" s="319">
        <f t="shared" si="187"/>
        <v>1.4308703474610012</v>
      </c>
      <c r="GJ54" s="319">
        <f t="shared" si="187"/>
        <v>1.4516710555191339</v>
      </c>
      <c r="GK54" s="319">
        <f t="shared" si="187"/>
        <v>1.4723389417285355</v>
      </c>
      <c r="GL54" s="319">
        <f t="shared" si="187"/>
        <v>1.4928777067833516</v>
      </c>
      <c r="GM54" s="319">
        <f t="shared" si="187"/>
        <v>1.513290988905861</v>
      </c>
      <c r="GN54" s="319">
        <f t="shared" si="187"/>
        <v>1.5335823617956164</v>
      </c>
      <c r="GR54" s="348"/>
      <c r="GS54" s="368">
        <v>34000</v>
      </c>
      <c r="GT54" s="366">
        <f t="shared" si="178"/>
        <v>57.356934021335626</v>
      </c>
      <c r="GU54" s="366">
        <f t="shared" si="178"/>
        <v>114.71386804267125</v>
      </c>
      <c r="GV54" s="366">
        <f t="shared" si="178"/>
        <v>172.07080206400687</v>
      </c>
      <c r="GW54" s="366">
        <f t="shared" si="178"/>
        <v>229.4277360853425</v>
      </c>
      <c r="GX54" s="366">
        <f t="shared" si="178"/>
        <v>286.78467010667811</v>
      </c>
      <c r="GY54" s="366">
        <f t="shared" si="178"/>
        <v>344.14160412801374</v>
      </c>
      <c r="GZ54" s="366">
        <f t="shared" si="178"/>
        <v>401.49853814934932</v>
      </c>
      <c r="HA54" s="366">
        <f t="shared" si="178"/>
        <v>458.855472170685</v>
      </c>
      <c r="HB54" s="366">
        <f t="shared" si="178"/>
        <v>516.21240619202058</v>
      </c>
      <c r="HC54" s="366">
        <f t="shared" si="178"/>
        <v>573.56934021335621</v>
      </c>
      <c r="HE54" s="348"/>
      <c r="HF54" s="368">
        <v>34000</v>
      </c>
      <c r="HG54" s="318">
        <f t="shared" si="179"/>
        <v>0.5450466295458164</v>
      </c>
      <c r="HH54" s="318">
        <f t="shared" si="179"/>
        <v>0.5450466295458164</v>
      </c>
      <c r="HI54" s="318">
        <f t="shared" si="179"/>
        <v>0.5450466295458164</v>
      </c>
      <c r="HJ54" s="318">
        <f t="shared" si="179"/>
        <v>0.5450466295458164</v>
      </c>
      <c r="HK54" s="318">
        <f t="shared" si="179"/>
        <v>0.5450466295458164</v>
      </c>
      <c r="HL54" s="318">
        <f t="shared" si="179"/>
        <v>0.5450466295458164</v>
      </c>
      <c r="HM54" s="318">
        <f t="shared" si="179"/>
        <v>0.5450466295458164</v>
      </c>
      <c r="HN54" s="318">
        <f t="shared" si="179"/>
        <v>0.5450466295458164</v>
      </c>
      <c r="HO54" s="318">
        <f t="shared" si="179"/>
        <v>0.5450466295458164</v>
      </c>
      <c r="HP54" s="318">
        <f t="shared" si="179"/>
        <v>0.5450466295458164</v>
      </c>
      <c r="HR54" s="348"/>
      <c r="HS54" s="368">
        <v>34000</v>
      </c>
      <c r="HT54" s="366">
        <f t="shared" si="26"/>
        <v>31.262203569410751</v>
      </c>
      <c r="HU54" s="366">
        <f t="shared" si="26"/>
        <v>62.524407138821502</v>
      </c>
      <c r="HV54" s="366">
        <f t="shared" si="26"/>
        <v>93.786610708232246</v>
      </c>
      <c r="HW54" s="366">
        <f t="shared" si="26"/>
        <v>125.048814277643</v>
      </c>
      <c r="HX54" s="366">
        <f t="shared" si="147"/>
        <v>156.31101784705373</v>
      </c>
      <c r="HY54" s="366">
        <f t="shared" si="147"/>
        <v>187.57322141646449</v>
      </c>
      <c r="HZ54" s="366">
        <f t="shared" si="147"/>
        <v>218.83542498587522</v>
      </c>
      <c r="IA54" s="366">
        <f t="shared" si="147"/>
        <v>250.09762855528601</v>
      </c>
      <c r="IB54" s="366">
        <f t="shared" si="147"/>
        <v>281.35983212469677</v>
      </c>
      <c r="IC54" s="366">
        <f t="shared" si="147"/>
        <v>312.62203569410747</v>
      </c>
      <c r="IL54" s="348"/>
      <c r="IM54" s="368">
        <v>34000</v>
      </c>
      <c r="IN54" s="366">
        <f t="shared" si="164"/>
        <v>158.82091533773362</v>
      </c>
      <c r="IO54" s="366">
        <f t="shared" si="165"/>
        <v>640.06018579737861</v>
      </c>
      <c r="IP54" s="366">
        <f t="shared" si="166"/>
        <v>1458.1904648503912</v>
      </c>
      <c r="IQ54" s="366">
        <f t="shared" si="167"/>
        <v>2637.8117596870975</v>
      </c>
      <c r="IR54" s="366">
        <f t="shared" si="168"/>
        <v>4214.3767183970476</v>
      </c>
      <c r="IS54" s="366">
        <f t="shared" si="169"/>
        <v>6235.2197285092589</v>
      </c>
      <c r="IT54" s="366">
        <f t="shared" si="170"/>
        <v>8760.9032427275251</v>
      </c>
      <c r="IU54" s="366">
        <f t="shared" si="171"/>
        <v>11866.898199166963</v>
      </c>
      <c r="IV54" s="366">
        <f t="shared" si="172"/>
        <v>15645.618599982572</v>
      </c>
      <c r="IW54" s="366">
        <f t="shared" si="173"/>
        <v>20208.83322769776</v>
      </c>
      <c r="IY54" s="348"/>
      <c r="IZ54" s="368">
        <v>34000</v>
      </c>
      <c r="JA54" s="366">
        <f t="shared" si="137"/>
        <v>31.292541389426255</v>
      </c>
      <c r="JB54" s="366">
        <f t="shared" si="137"/>
        <v>62.766830382601206</v>
      </c>
      <c r="JC54" s="366">
        <f t="shared" si="137"/>
        <v>94.603190021421199</v>
      </c>
      <c r="JD54" s="366">
        <f t="shared" si="137"/>
        <v>126.97896306583559</v>
      </c>
      <c r="JE54" s="366">
        <f t="shared" si="137"/>
        <v>160.06670661586659</v>
      </c>
      <c r="JF54" s="366">
        <f t="shared" si="131"/>
        <v>194.03204457261572</v>
      </c>
      <c r="JG54" s="366">
        <f t="shared" si="131"/>
        <v>229.03112572471727</v>
      </c>
      <c r="JH54" s="366">
        <f t="shared" si="131"/>
        <v>265.20769025332157</v>
      </c>
      <c r="JI54" s="366">
        <f t="shared" si="131"/>
        <v>302.68981590438034</v>
      </c>
      <c r="JJ54" s="366">
        <f t="shared" si="131"/>
        <v>341.58649268094399</v>
      </c>
      <c r="JL54" s="348"/>
      <c r="JM54" s="368">
        <v>34000</v>
      </c>
      <c r="JN54" s="297">
        <f t="shared" si="138"/>
        <v>3.033782001550378E-2</v>
      </c>
      <c r="JO54" s="297">
        <f t="shared" si="138"/>
        <v>0.24242324377970448</v>
      </c>
      <c r="JP54" s="297">
        <f t="shared" si="138"/>
        <v>0.81657931318895294</v>
      </c>
      <c r="JQ54" s="297">
        <f t="shared" si="138"/>
        <v>1.9301487881925823</v>
      </c>
      <c r="JR54" s="297">
        <f t="shared" si="138"/>
        <v>3.7556887688128597</v>
      </c>
      <c r="JS54" s="297">
        <f t="shared" si="132"/>
        <v>6.4588231561512259</v>
      </c>
      <c r="JT54" s="297">
        <f t="shared" si="132"/>
        <v>10.195700738842049</v>
      </c>
      <c r="JU54" s="297">
        <f t="shared" si="132"/>
        <v>15.110061698035565</v>
      </c>
      <c r="JV54" s="297">
        <f t="shared" si="132"/>
        <v>21.329983779683573</v>
      </c>
      <c r="JW54" s="297">
        <f t="shared" si="132"/>
        <v>28.964456986836524</v>
      </c>
    </row>
    <row r="55" spans="3:283">
      <c r="C55"/>
      <c r="D55" s="2"/>
      <c r="AZ55" s="369">
        <v>33000</v>
      </c>
      <c r="BA55" s="297">
        <f t="shared" si="36"/>
        <v>22.355855920766658</v>
      </c>
      <c r="BB55" s="366">
        <f t="shared" si="27"/>
        <v>328.22266929715374</v>
      </c>
      <c r="BC55" s="366">
        <f t="shared" si="180"/>
        <v>18564.575557646727</v>
      </c>
      <c r="BD55" s="366">
        <f t="shared" si="181"/>
        <v>528.87521352883914</v>
      </c>
      <c r="BE55" s="366">
        <f t="shared" si="182"/>
        <v>305.86681337638709</v>
      </c>
      <c r="BF55" s="319">
        <v>0.25858132133620265</v>
      </c>
      <c r="BG55" s="319">
        <f t="shared" si="183"/>
        <v>0.90932089551074391</v>
      </c>
      <c r="BN55" s="65"/>
      <c r="BO55" s="291">
        <v>35000</v>
      </c>
      <c r="BP55" s="297">
        <f t="shared" ref="BP55:BX55" si="188">(EE55*$T154*SQRT($W154)-BP$19)*-1</f>
        <v>9.4707425136775214E-4</v>
      </c>
      <c r="BQ55" s="297">
        <f t="shared" si="188"/>
        <v>7.4556398307272786E-3</v>
      </c>
      <c r="BR55" s="297">
        <f t="shared" si="188"/>
        <v>2.505181809196344E-2</v>
      </c>
      <c r="BS55" s="300">
        <f t="shared" si="188"/>
        <v>5.9191569063379745E-2</v>
      </c>
      <c r="BT55" s="312">
        <f t="shared" si="188"/>
        <v>0.11522703940636347</v>
      </c>
      <c r="BU55" s="307">
        <f t="shared" si="188"/>
        <v>0.19837457474984888</v>
      </c>
      <c r="BV55" s="297">
        <f t="shared" si="188"/>
        <v>0.31368487106462339</v>
      </c>
      <c r="BW55" s="297">
        <f t="shared" si="188"/>
        <v>0.4660156757673235</v>
      </c>
      <c r="BX55" s="300">
        <f t="shared" si="188"/>
        <v>0.66000737595894066</v>
      </c>
      <c r="BY55" s="65"/>
      <c r="BZ55" s="291">
        <v>35000</v>
      </c>
      <c r="CA55" s="417">
        <f t="shared" ref="CA55:DY55" si="189">(EP55*$T154*SQRT($W154)-CA$19)*-1</f>
        <v>0.90006173101828324</v>
      </c>
      <c r="CB55" s="418">
        <f t="shared" si="189"/>
        <v>1.1903239237790757</v>
      </c>
      <c r="CC55" s="418">
        <f t="shared" si="189"/>
        <v>1.5346680217796234</v>
      </c>
      <c r="CD55" s="418">
        <f t="shared" si="189"/>
        <v>1.9366858608466373</v>
      </c>
      <c r="CE55" s="419">
        <f t="shared" si="189"/>
        <v>2.3996792900870219</v>
      </c>
      <c r="CF55" s="420">
        <f t="shared" si="189"/>
        <v>2.9266556523293161</v>
      </c>
      <c r="CG55" s="421">
        <f t="shared" si="189"/>
        <v>3.5203263187305538</v>
      </c>
      <c r="CH55" s="418">
        <f t="shared" si="189"/>
        <v>4.1831080514853056</v>
      </c>
      <c r="CI55" s="418">
        <f t="shared" si="189"/>
        <v>4.9171269346486213</v>
      </c>
      <c r="CJ55" s="419">
        <f t="shared" si="189"/>
        <v>5.7242245898430326</v>
      </c>
      <c r="CK55" s="417">
        <f t="shared" si="189"/>
        <v>6.6059663804276738</v>
      </c>
      <c r="CL55" s="418">
        <f t="shared" si="189"/>
        <v>7.56365130367044</v>
      </c>
      <c r="CM55" s="418">
        <f t="shared" si="189"/>
        <v>8.5983232743010092</v>
      </c>
      <c r="CN55" s="418">
        <f t="shared" si="189"/>
        <v>9.7107835134115135</v>
      </c>
      <c r="CO55" s="419">
        <f t="shared" si="189"/>
        <v>10.901603772488784</v>
      </c>
      <c r="CP55" s="420">
        <f t="shared" si="189"/>
        <v>12.171140142255041</v>
      </c>
      <c r="CQ55" s="421">
        <f t="shared" si="189"/>
        <v>13.519547218611365</v>
      </c>
      <c r="CR55" s="418">
        <f t="shared" si="189"/>
        <v>14.946792422310352</v>
      </c>
      <c r="CS55" s="418">
        <f t="shared" si="189"/>
        <v>16.452670293955123</v>
      </c>
      <c r="CT55" s="419">
        <f t="shared" si="189"/>
        <v>18.036816610866595</v>
      </c>
      <c r="CU55" s="417">
        <f t="shared" si="189"/>
        <v>19.698722196453957</v>
      </c>
      <c r="CV55" s="418">
        <f t="shared" si="189"/>
        <v>21.43774631566373</v>
      </c>
      <c r="CW55" s="418">
        <f t="shared" si="189"/>
        <v>23.25312957131348</v>
      </c>
      <c r="CX55" s="418">
        <f t="shared" si="189"/>
        <v>25.144006235556787</v>
      </c>
      <c r="CY55" s="419">
        <f t="shared" si="189"/>
        <v>27.109415968174517</v>
      </c>
      <c r="CZ55" s="420">
        <f t="shared" si="189"/>
        <v>29.148314888760979</v>
      </c>
      <c r="DA55" s="421">
        <f t="shared" si="189"/>
        <v>31.259585983316526</v>
      </c>
      <c r="DB55" s="418">
        <f t="shared" si="189"/>
        <v>33.44204883718686</v>
      </c>
      <c r="DC55" s="418">
        <f t="shared" si="189"/>
        <v>35.694468695971409</v>
      </c>
      <c r="DD55" s="419">
        <f t="shared" si="189"/>
        <v>38.015564863979023</v>
      </c>
      <c r="DE55" s="422">
        <f t="shared" si="189"/>
        <v>40.404018456255244</v>
      </c>
      <c r="DF55" s="418">
        <f t="shared" si="189"/>
        <v>42.858479525306734</v>
      </c>
      <c r="DG55" s="418">
        <f t="shared" si="189"/>
        <v>45.377573587505083</v>
      </c>
      <c r="DH55" s="418">
        <f t="shared" si="189"/>
        <v>47.959907577011393</v>
      </c>
      <c r="DI55" s="419">
        <f t="shared" si="189"/>
        <v>50.604075256987016</v>
      </c>
      <c r="DJ55" s="420">
        <f t="shared" si="189"/>
        <v>53.308662119038956</v>
      </c>
      <c r="DK55" s="421">
        <f t="shared" si="189"/>
        <v>56.072249802392435</v>
      </c>
      <c r="DL55" s="418">
        <f t="shared" si="189"/>
        <v>58.893420064305531</v>
      </c>
      <c r="DM55" s="418">
        <f t="shared" si="189"/>
        <v>61.770758332841126</v>
      </c>
      <c r="DN55" s="419">
        <f t="shared" si="189"/>
        <v>64.70285687238021</v>
      </c>
      <c r="DO55" s="422">
        <f t="shared" si="189"/>
        <v>67.688317591275734</v>
      </c>
      <c r="DP55" s="418">
        <f t="shared" si="189"/>
        <v>70.72575451985864</v>
      </c>
      <c r="DQ55" s="418">
        <f t="shared" si="189"/>
        <v>73.813795985692195</v>
      </c>
      <c r="DR55" s="418">
        <f t="shared" si="189"/>
        <v>76.951086511570793</v>
      </c>
      <c r="DS55" s="419">
        <f t="shared" si="189"/>
        <v>80.136288460284788</v>
      </c>
      <c r="DT55" s="420">
        <f t="shared" si="189"/>
        <v>83.368083448700361</v>
      </c>
      <c r="DU55" s="421">
        <f t="shared" si="189"/>
        <v>86.645173552228698</v>
      </c>
      <c r="DV55" s="418">
        <f t="shared" si="189"/>
        <v>89.966282319290144</v>
      </c>
      <c r="DW55" s="418">
        <f t="shared" si="189"/>
        <v>93.330155613980935</v>
      </c>
      <c r="DX55" s="418">
        <f t="shared" si="189"/>
        <v>96.735562303769711</v>
      </c>
      <c r="DY55" s="418">
        <f t="shared" si="189"/>
        <v>100.18129480775474</v>
      </c>
      <c r="EC55" s="65"/>
      <c r="ED55" s="291">
        <v>35000</v>
      </c>
      <c r="EE55" s="319">
        <f t="shared" ref="EE55:EM55" si="190">SQRT(5*((((1/$BF57)*(((1+0.2*(EE$19/661.48)^2)^3.5)-1))+1)^(1/3.5)-1))</f>
        <v>3.1162142552730792E-2</v>
      </c>
      <c r="EF55" s="319">
        <f t="shared" si="190"/>
        <v>6.230695266539394E-2</v>
      </c>
      <c r="EG55" s="319">
        <f t="shared" si="190"/>
        <v>9.3417208128779031E-2</v>
      </c>
      <c r="EH55" s="320">
        <f t="shared" si="190"/>
        <v>0.12447590539210712</v>
      </c>
      <c r="EI55" s="321">
        <f t="shared" si="190"/>
        <v>0.15546636443993439</v>
      </c>
      <c r="EJ55" s="322">
        <f t="shared" si="190"/>
        <v>0.18637232848201279</v>
      </c>
      <c r="EK55" s="319">
        <f t="shared" si="190"/>
        <v>0.21717805697681292</v>
      </c>
      <c r="EL55" s="319">
        <f t="shared" si="190"/>
        <v>0.24786841070879045</v>
      </c>
      <c r="EM55" s="320">
        <f t="shared" si="190"/>
        <v>0.27842892786787043</v>
      </c>
      <c r="EN55" s="65"/>
      <c r="EO55" s="291">
        <v>35000</v>
      </c>
      <c r="EP55" s="323">
        <f t="shared" ref="EP55:GN55" si="191">SQRT(5*((((1/$BF57)*(((1+0.2*(EP$19/661.48)^2)^3.5)-1))+1)^(1/3.5)-1))</f>
        <v>0.30884589032952015</v>
      </c>
      <c r="EQ55" s="319">
        <f t="shared" si="191"/>
        <v>0.3391063795924244</v>
      </c>
      <c r="ER55" s="319">
        <f t="shared" si="191"/>
        <v>0.3691983220886379</v>
      </c>
      <c r="ES55" s="319">
        <f t="shared" si="191"/>
        <v>0.39911052382800083</v>
      </c>
      <c r="ET55" s="320">
        <f t="shared" si="191"/>
        <v>0.42883269456669515</v>
      </c>
      <c r="EU55" s="321">
        <f t="shared" si="191"/>
        <v>0.45835546189249082</v>
      </c>
      <c r="EV55" s="322">
        <f t="shared" si="191"/>
        <v>0.48767037579165817</v>
      </c>
      <c r="EW55" s="319">
        <f t="shared" si="191"/>
        <v>0.51676990440207138</v>
      </c>
      <c r="EX55" s="319">
        <f t="shared" si="191"/>
        <v>0.5456474217627626</v>
      </c>
      <c r="EY55" s="320">
        <f t="shared" si="191"/>
        <v>0.57429718844261213</v>
      </c>
      <c r="EZ55" s="323">
        <f t="shared" si="191"/>
        <v>0.60271432597197827</v>
      </c>
      <c r="FA55" s="319">
        <f t="shared" si="191"/>
        <v>0.63089478601364946</v>
      </c>
      <c r="FB55" s="319">
        <f t="shared" si="191"/>
        <v>0.65883531519754579</v>
      </c>
      <c r="FC55" s="319">
        <f t="shared" si="191"/>
        <v>0.68653341651059241</v>
      </c>
      <c r="FD55" s="320">
        <f t="shared" si="191"/>
        <v>0.71398730808389954</v>
      </c>
      <c r="FE55" s="321">
        <f t="shared" si="191"/>
        <v>0.74119588015737981</v>
      </c>
      <c r="FF55" s="322">
        <f t="shared" si="191"/>
        <v>0.76815865093145252</v>
      </c>
      <c r="FG55" s="319">
        <f t="shared" si="191"/>
        <v>0.79487572193964884</v>
      </c>
      <c r="FH55" s="319">
        <f t="shared" si="191"/>
        <v>0.82134773349811274</v>
      </c>
      <c r="FI55" s="320">
        <f t="shared" si="191"/>
        <v>0.84757582071025184</v>
      </c>
      <c r="FJ55" s="323">
        <f t="shared" si="191"/>
        <v>0.8735615704297035</v>
      </c>
      <c r="FK55" s="319">
        <f t="shared" si="191"/>
        <v>0.89930697951329241</v>
      </c>
      <c r="FL55" s="319">
        <f t="shared" si="191"/>
        <v>0.92481441462948522</v>
      </c>
      <c r="FM55" s="319">
        <f t="shared" si="191"/>
        <v>0.95008657382726314</v>
      </c>
      <c r="FN55" s="320">
        <f t="shared" si="191"/>
        <v>0.97512645001595744</v>
      </c>
      <c r="FO55" s="321">
        <f t="shared" si="191"/>
        <v>0.99993729645867779</v>
      </c>
      <c r="FP55" s="322">
        <f t="shared" si="191"/>
        <v>1.0245225943400673</v>
      </c>
      <c r="FQ55" s="319">
        <f t="shared" si="191"/>
        <v>1.0488860224335055</v>
      </c>
      <c r="FR55" s="319">
        <f t="shared" si="191"/>
        <v>1.0730314288627036</v>
      </c>
      <c r="FS55" s="319">
        <f t="shared" si="191"/>
        <v>1.0969628049278364</v>
      </c>
      <c r="FT55" s="319">
        <f t="shared" si="191"/>
        <v>1.1206842609462779</v>
      </c>
      <c r="FU55" s="319">
        <f t="shared" si="191"/>
        <v>1.1442000040420963</v>
      </c>
      <c r="FV55" s="319">
        <f t="shared" si="191"/>
        <v>1.1675143178064564</v>
      </c>
      <c r="FW55" s="319">
        <f t="shared" si="191"/>
        <v>1.1906315437421562</v>
      </c>
      <c r="FX55" s="319">
        <f t="shared" si="191"/>
        <v>1.2135560643995384</v>
      </c>
      <c r="FY55" s="319">
        <f t="shared" si="191"/>
        <v>1.2362922881073235</v>
      </c>
      <c r="FZ55" s="319">
        <f t="shared" si="191"/>
        <v>1.2588446352002149</v>
      </c>
      <c r="GA55" s="319">
        <f t="shared" si="191"/>
        <v>1.2812175256450666</v>
      </c>
      <c r="GB55" s="319">
        <f t="shared" si="191"/>
        <v>1.303415367968634</v>
      </c>
      <c r="GC55" s="319">
        <f t="shared" si="191"/>
        <v>1.3254425493922233</v>
      </c>
      <c r="GD55" s="319">
        <f t="shared" si="191"/>
        <v>1.3473034270816113</v>
      </c>
      <c r="GE55" s="319">
        <f t="shared" si="191"/>
        <v>1.369002320424316</v>
      </c>
      <c r="GF55" s="319">
        <f t="shared" si="191"/>
        <v>1.3905435042503964</v>
      </c>
      <c r="GG55" s="319">
        <f t="shared" si="191"/>
        <v>1.4119312029173217</v>
      </c>
      <c r="GH55" s="319">
        <f t="shared" si="191"/>
        <v>1.4331695851840447</v>
      </c>
      <c r="GI55" s="319">
        <f t="shared" si="191"/>
        <v>1.454262759804011</v>
      </c>
      <c r="GJ55" s="319">
        <f t="shared" si="191"/>
        <v>1.4752147717714175</v>
      </c>
      <c r="GK55" s="319">
        <f t="shared" si="191"/>
        <v>1.4960295991596255</v>
      </c>
      <c r="GL55" s="319">
        <f t="shared" si="191"/>
        <v>1.5167111504949831</v>
      </c>
      <c r="GM55" s="319">
        <f t="shared" si="191"/>
        <v>1.5372632626136118</v>
      </c>
      <c r="GN55" s="319">
        <f t="shared" si="191"/>
        <v>1.5576896989527571</v>
      </c>
      <c r="GR55" s="348"/>
      <c r="GS55" s="369">
        <v>35000</v>
      </c>
      <c r="GT55" s="366">
        <f t="shared" si="178"/>
        <v>57.356934021335626</v>
      </c>
      <c r="GU55" s="366">
        <f t="shared" si="178"/>
        <v>114.71386804267125</v>
      </c>
      <c r="GV55" s="366">
        <f t="shared" si="178"/>
        <v>172.07080206400687</v>
      </c>
      <c r="GW55" s="366">
        <f t="shared" si="178"/>
        <v>229.4277360853425</v>
      </c>
      <c r="GX55" s="366">
        <f t="shared" si="178"/>
        <v>286.78467010667811</v>
      </c>
      <c r="GY55" s="366">
        <f t="shared" si="178"/>
        <v>344.14160412801374</v>
      </c>
      <c r="GZ55" s="366">
        <f t="shared" si="178"/>
        <v>401.49853814934932</v>
      </c>
      <c r="HA55" s="366">
        <f t="shared" si="178"/>
        <v>458.855472170685</v>
      </c>
      <c r="HB55" s="366">
        <f t="shared" si="178"/>
        <v>516.21240619202058</v>
      </c>
      <c r="HC55" s="366">
        <f t="shared" si="178"/>
        <v>573.56934021335621</v>
      </c>
      <c r="HE55" s="348"/>
      <c r="HF55" s="369">
        <v>35000</v>
      </c>
      <c r="HG55" s="318">
        <f t="shared" si="179"/>
        <v>0.5450466295458164</v>
      </c>
      <c r="HH55" s="318">
        <f t="shared" si="179"/>
        <v>0.5450466295458164</v>
      </c>
      <c r="HI55" s="318">
        <f t="shared" si="179"/>
        <v>0.5450466295458164</v>
      </c>
      <c r="HJ55" s="318">
        <f t="shared" si="179"/>
        <v>0.5450466295458164</v>
      </c>
      <c r="HK55" s="318">
        <f t="shared" si="179"/>
        <v>0.5450466295458164</v>
      </c>
      <c r="HL55" s="318">
        <f t="shared" si="179"/>
        <v>0.5450466295458164</v>
      </c>
      <c r="HM55" s="318">
        <f t="shared" si="179"/>
        <v>0.5450466295458164</v>
      </c>
      <c r="HN55" s="318">
        <f t="shared" si="179"/>
        <v>0.5450466295458164</v>
      </c>
      <c r="HO55" s="318">
        <f t="shared" si="179"/>
        <v>0.5450466295458164</v>
      </c>
      <c r="HP55" s="318">
        <f t="shared" si="179"/>
        <v>0.5450466295458164</v>
      </c>
      <c r="HR55" s="348"/>
      <c r="HS55" s="369">
        <v>35000</v>
      </c>
      <c r="HT55" s="366">
        <f t="shared" si="26"/>
        <v>31.262203569410751</v>
      </c>
      <c r="HU55" s="366">
        <f t="shared" si="26"/>
        <v>62.524407138821502</v>
      </c>
      <c r="HV55" s="366">
        <f t="shared" si="26"/>
        <v>93.786610708232246</v>
      </c>
      <c r="HW55" s="366">
        <f t="shared" si="26"/>
        <v>125.048814277643</v>
      </c>
      <c r="HX55" s="366">
        <f t="shared" si="147"/>
        <v>156.31101784705373</v>
      </c>
      <c r="HY55" s="366">
        <f t="shared" si="147"/>
        <v>187.57322141646449</v>
      </c>
      <c r="HZ55" s="366">
        <f t="shared" si="147"/>
        <v>218.83542498587522</v>
      </c>
      <c r="IA55" s="366">
        <f t="shared" si="147"/>
        <v>250.09762855528601</v>
      </c>
      <c r="IB55" s="366">
        <f t="shared" si="147"/>
        <v>281.35983212469677</v>
      </c>
      <c r="IC55" s="366">
        <f t="shared" si="147"/>
        <v>312.62203569410747</v>
      </c>
      <c r="IL55" s="348"/>
      <c r="IM55" s="369">
        <v>35000</v>
      </c>
      <c r="IN55" s="366">
        <f t="shared" si="164"/>
        <v>158.82091533773362</v>
      </c>
      <c r="IO55" s="366">
        <f t="shared" si="165"/>
        <v>640.06018579737861</v>
      </c>
      <c r="IP55" s="366">
        <f t="shared" si="166"/>
        <v>1458.1904648503912</v>
      </c>
      <c r="IQ55" s="366">
        <f t="shared" si="167"/>
        <v>2637.8117596870975</v>
      </c>
      <c r="IR55" s="366">
        <f t="shared" si="168"/>
        <v>4214.3767183970476</v>
      </c>
      <c r="IS55" s="366">
        <f t="shared" si="169"/>
        <v>6235.2197285092589</v>
      </c>
      <c r="IT55" s="366">
        <f t="shared" si="170"/>
        <v>8760.9032427275251</v>
      </c>
      <c r="IU55" s="366">
        <f t="shared" si="171"/>
        <v>11866.898199166963</v>
      </c>
      <c r="IV55" s="366">
        <f t="shared" si="172"/>
        <v>15645.618599982572</v>
      </c>
      <c r="IW55" s="366">
        <f t="shared" si="173"/>
        <v>20208.83322769776</v>
      </c>
      <c r="IY55" s="348"/>
      <c r="IZ55" s="369">
        <v>35000</v>
      </c>
      <c r="JA55" s="366">
        <f t="shared" si="137"/>
        <v>31.292541389426255</v>
      </c>
      <c r="JB55" s="366">
        <f t="shared" si="137"/>
        <v>62.766830382601206</v>
      </c>
      <c r="JC55" s="366">
        <f t="shared" si="137"/>
        <v>94.603190021421199</v>
      </c>
      <c r="JD55" s="366">
        <f t="shared" si="137"/>
        <v>126.97896306583559</v>
      </c>
      <c r="JE55" s="366">
        <f t="shared" si="137"/>
        <v>160.06670661586659</v>
      </c>
      <c r="JF55" s="366">
        <f t="shared" si="131"/>
        <v>194.03204457261572</v>
      </c>
      <c r="JG55" s="366">
        <f t="shared" si="131"/>
        <v>229.03112572471727</v>
      </c>
      <c r="JH55" s="366">
        <f t="shared" si="131"/>
        <v>265.20769025332157</v>
      </c>
      <c r="JI55" s="366">
        <f t="shared" si="131"/>
        <v>302.68981590438034</v>
      </c>
      <c r="JJ55" s="366">
        <f t="shared" si="131"/>
        <v>341.58649268094399</v>
      </c>
      <c r="JL55" s="348"/>
      <c r="JM55" s="369">
        <v>35000</v>
      </c>
      <c r="JN55" s="297">
        <f t="shared" si="138"/>
        <v>3.033782001550378E-2</v>
      </c>
      <c r="JO55" s="297">
        <f t="shared" si="138"/>
        <v>0.24242324377970448</v>
      </c>
      <c r="JP55" s="297">
        <f t="shared" si="138"/>
        <v>0.81657931318895294</v>
      </c>
      <c r="JQ55" s="297">
        <f t="shared" si="138"/>
        <v>1.9301487881925823</v>
      </c>
      <c r="JR55" s="297">
        <f t="shared" si="138"/>
        <v>3.7556887688128597</v>
      </c>
      <c r="JS55" s="297">
        <f t="shared" si="132"/>
        <v>6.4588231561512259</v>
      </c>
      <c r="JT55" s="297">
        <f t="shared" si="132"/>
        <v>10.195700738842049</v>
      </c>
      <c r="JU55" s="297">
        <f t="shared" si="132"/>
        <v>15.110061698035565</v>
      </c>
      <c r="JV55" s="297">
        <f t="shared" si="132"/>
        <v>21.329983779683573</v>
      </c>
      <c r="JW55" s="297">
        <f t="shared" si="132"/>
        <v>28.964456986836524</v>
      </c>
    </row>
    <row r="56" spans="3:283" ht="15.75" thickBot="1">
      <c r="C56"/>
      <c r="D56" s="2"/>
      <c r="AZ56" s="368">
        <v>34000</v>
      </c>
      <c r="BA56" s="297">
        <f t="shared" si="36"/>
        <v>22.259882686077958</v>
      </c>
      <c r="BB56" s="366">
        <f t="shared" si="27"/>
        <v>321.02979040853722</v>
      </c>
      <c r="BC56" s="366">
        <f t="shared" si="180"/>
        <v>17713.077113767962</v>
      </c>
      <c r="BD56" s="366">
        <f t="shared" si="181"/>
        <v>526.5181956093603</v>
      </c>
      <c r="BE56" s="366">
        <f t="shared" si="182"/>
        <v>298.76990772245927</v>
      </c>
      <c r="BF56" s="319">
        <v>0.24672101286590248</v>
      </c>
      <c r="BG56" s="319">
        <f t="shared" si="183"/>
        <v>0.9093208996921649</v>
      </c>
      <c r="BN56" s="293"/>
      <c r="BO56" s="340">
        <v>36000</v>
      </c>
      <c r="BP56" s="298">
        <f t="shared" ref="BP56:BX56" si="192">(EE56*$T155*SQRT($W155)-BP$19)*-1</f>
        <v>1.006489278653433E-3</v>
      </c>
      <c r="BQ56" s="298">
        <f t="shared" si="192"/>
        <v>7.9301265201969784E-3</v>
      </c>
      <c r="BR56" s="298">
        <f t="shared" si="192"/>
        <v>2.6648543932406454E-2</v>
      </c>
      <c r="BS56" s="301">
        <f t="shared" si="192"/>
        <v>6.296102282031768E-2</v>
      </c>
      <c r="BT56" s="313">
        <f t="shared" si="192"/>
        <v>0.1225509972927199</v>
      </c>
      <c r="BU56" s="308">
        <f t="shared" si="192"/>
        <v>0.21095051116938635</v>
      </c>
      <c r="BV56" s="298">
        <f t="shared" si="192"/>
        <v>0.33350718015688585</v>
      </c>
      <c r="BW56" s="298">
        <f t="shared" si="192"/>
        <v>0.49535413272769802</v>
      </c>
      <c r="BX56" s="301">
        <f t="shared" si="192"/>
        <v>0.7013833133565015</v>
      </c>
      <c r="BY56" s="293"/>
      <c r="BZ56" s="340">
        <v>36000</v>
      </c>
      <c r="CA56" s="423">
        <f>(EP56*$T155*SQRT($W155)-CA$19)*-1</f>
        <v>0.95622243411189345</v>
      </c>
      <c r="CB56" s="424">
        <f t="shared" ref="CB56:DY56" si="193">(EQ56*$T155*SQRT($W155)-CB$19)*-1</f>
        <v>1.2642157602249569</v>
      </c>
      <c r="CC56" s="424">
        <f t="shared" si="193"/>
        <v>1.629408815892802</v>
      </c>
      <c r="CD56" s="424">
        <f t="shared" si="193"/>
        <v>2.0555370024448223</v>
      </c>
      <c r="CE56" s="425">
        <f t="shared" si="193"/>
        <v>2.5460180350063411</v>
      </c>
      <c r="CF56" s="426">
        <f t="shared" si="193"/>
        <v>3.1039480285094214</v>
      </c>
      <c r="CG56" s="427">
        <f t="shared" si="193"/>
        <v>3.7321010010696511</v>
      </c>
      <c r="CH56" s="424">
        <f t="shared" si="193"/>
        <v>4.4329315131666363</v>
      </c>
      <c r="CI56" s="424">
        <f t="shared" si="193"/>
        <v>5.2085801249081953</v>
      </c>
      <c r="CJ56" s="425">
        <f t="shared" si="193"/>
        <v>6.0608813305370006</v>
      </c>
      <c r="CK56" s="423">
        <f t="shared" si="193"/>
        <v>6.991373618189499</v>
      </c>
      <c r="CL56" s="424">
        <f t="shared" si="193"/>
        <v>8.001311302531434</v>
      </c>
      <c r="CM56" s="424">
        <f t="shared" si="193"/>
        <v>9.0916777865512017</v>
      </c>
      <c r="CN56" s="424">
        <f t="shared" si="193"/>
        <v>10.263199924967893</v>
      </c>
      <c r="CO56" s="425">
        <f t="shared" si="193"/>
        <v>11.51636318357194</v>
      </c>
      <c r="CP56" s="426">
        <f t="shared" si="193"/>
        <v>12.851427314832307</v>
      </c>
      <c r="CQ56" s="427">
        <f t="shared" si="193"/>
        <v>14.268442298749306</v>
      </c>
      <c r="CR56" s="424">
        <f t="shared" si="193"/>
        <v>15.767264327924693</v>
      </c>
      <c r="CS56" s="424">
        <f t="shared" si="193"/>
        <v>17.347571645994663</v>
      </c>
      <c r="CT56" s="425">
        <f t="shared" si="193"/>
        <v>19.008880078146149</v>
      </c>
      <c r="CU56" s="423">
        <f t="shared" si="193"/>
        <v>20.750558120550124</v>
      </c>
      <c r="CV56" s="424">
        <f t="shared" si="193"/>
        <v>22.571841481859963</v>
      </c>
      <c r="CW56" s="424">
        <f t="shared" si="193"/>
        <v>24.47184699394677</v>
      </c>
      <c r="CX56" s="424">
        <f t="shared" si="193"/>
        <v>26.449585830666308</v>
      </c>
      <c r="CY56" s="425">
        <f t="shared" si="193"/>
        <v>28.503975992582525</v>
      </c>
      <c r="CZ56" s="426">
        <f t="shared" si="193"/>
        <v>30.633854032145678</v>
      </c>
      <c r="DA56" s="427">
        <f t="shared" si="193"/>
        <v>32.837986008069038</v>
      </c>
      <c r="DB56" s="424">
        <f t="shared" si="193"/>
        <v>35.115077669531331</v>
      </c>
      <c r="DC56" s="424">
        <f t="shared" si="193"/>
        <v>37.463783880684275</v>
      </c>
      <c r="DD56" s="425">
        <f t="shared" si="193"/>
        <v>39.882717303853781</v>
      </c>
      <c r="DE56" s="428">
        <f t="shared" si="193"/>
        <v>42.370456366029316</v>
      </c>
      <c r="DF56" s="424">
        <f t="shared" si="193"/>
        <v>44.92555253797741</v>
      </c>
      <c r="DG56" s="424">
        <f t="shared" si="193"/>
        <v>47.546536958711556</v>
      </c>
      <c r="DH56" s="424">
        <f t="shared" si="193"/>
        <v>50.231926440380732</v>
      </c>
      <c r="DI56" s="425">
        <f t="shared" si="193"/>
        <v>52.980228890010835</v>
      </c>
      <c r="DJ56" s="426">
        <f t="shared" si="193"/>
        <v>55.789948185131948</v>
      </c>
      <c r="DK56" s="427">
        <f t="shared" si="193"/>
        <v>58.659588540298046</v>
      </c>
      <c r="DL56" s="424">
        <f t="shared" si="193"/>
        <v>61.587658400962994</v>
      </c>
      <c r="DM56" s="424">
        <f t="shared" si="193"/>
        <v>64.572673900240773</v>
      </c>
      <c r="DN56" s="425">
        <f t="shared" si="193"/>
        <v>67.61316191283538</v>
      </c>
      <c r="DO56" s="428">
        <f t="shared" si="193"/>
        <v>70.707662738967542</v>
      </c>
      <c r="DP56" s="424">
        <f t="shared" si="193"/>
        <v>73.854732449496964</v>
      </c>
      <c r="DQ56" s="424">
        <f t="shared" si="193"/>
        <v>77.052944921723963</v>
      </c>
      <c r="DR56" s="424">
        <f t="shared" si="193"/>
        <v>80.300893593586977</v>
      </c>
      <c r="DS56" s="425">
        <f t="shared" si="193"/>
        <v>83.597192962173494</v>
      </c>
      <c r="DT56" s="426">
        <f t="shared" si="193"/>
        <v>86.940479850694089</v>
      </c>
      <c r="DU56" s="427">
        <f t="shared" si="193"/>
        <v>90.329414466329979</v>
      </c>
      <c r="DV56" s="424">
        <f t="shared" si="193"/>
        <v>93.762681269673919</v>
      </c>
      <c r="DW56" s="424">
        <f t="shared" si="193"/>
        <v>97.238989674876393</v>
      </c>
      <c r="DX56" s="424">
        <f t="shared" si="193"/>
        <v>100.757074598055</v>
      </c>
      <c r="DY56" s="424">
        <f t="shared" si="193"/>
        <v>104.31569687007567</v>
      </c>
      <c r="EC56" s="293"/>
      <c r="ED56" s="340">
        <v>36000</v>
      </c>
      <c r="EE56" s="324">
        <f t="shared" ref="EE56:EM56" si="194">SQRT(5*((((1/$BF58)*(((1+0.2*(EE$19/661.48)^2)^3.5)-1))+1)^(1/3.5)-1))</f>
        <v>3.1915798003890626E-2</v>
      </c>
      <c r="EF56" s="324">
        <f t="shared" si="194"/>
        <v>6.381270905691562E-2</v>
      </c>
      <c r="EG56" s="324">
        <f t="shared" si="194"/>
        <v>9.5671972338590067E-2</v>
      </c>
      <c r="EH56" s="325">
        <f t="shared" si="194"/>
        <v>0.12747507711675871</v>
      </c>
      <c r="EI56" s="326">
        <f t="shared" si="194"/>
        <v>0.15920388243205494</v>
      </c>
      <c r="EJ56" s="327">
        <f t="shared" si="194"/>
        <v>0.19084073054793646</v>
      </c>
      <c r="EK56" s="324">
        <f t="shared" si="194"/>
        <v>0.2223685524041514</v>
      </c>
      <c r="EL56" s="324">
        <f t="shared" si="194"/>
        <v>0.25377096356247791</v>
      </c>
      <c r="EM56" s="325">
        <f t="shared" si="194"/>
        <v>0.28503234942015315</v>
      </c>
      <c r="EN56" s="293"/>
      <c r="EO56" s="340">
        <v>36000</v>
      </c>
      <c r="EP56" s="328">
        <f t="shared" ref="EP56:GN56" si="195">SQRT(5*((((1/$BF58)*(((1+0.2*(EP$19/661.48)^2)^3.5)-1))+1)^(1/3.5)-1))</f>
        <v>0.31613793877811142</v>
      </c>
      <c r="EQ56" s="324">
        <f t="shared" si="195"/>
        <v>0.34707386517154898</v>
      </c>
      <c r="ER56" s="324">
        <f t="shared" si="195"/>
        <v>0.37782721568748545</v>
      </c>
      <c r="ES56" s="324">
        <f t="shared" si="195"/>
        <v>0.40838606729445126</v>
      </c>
      <c r="ET56" s="325">
        <f t="shared" si="195"/>
        <v>0.4387395109839089</v>
      </c>
      <c r="EU56" s="326">
        <f t="shared" si="195"/>
        <v>0.46887766426331939</v>
      </c>
      <c r="EV56" s="327">
        <f t="shared" si="195"/>
        <v>0.49879167274131386</v>
      </c>
      <c r="EW56" s="324">
        <f t="shared" si="195"/>
        <v>0.52847370170369135</v>
      </c>
      <c r="EX56" s="324">
        <f t="shared" si="195"/>
        <v>0.55791691869437077</v>
      </c>
      <c r="EY56" s="325">
        <f t="shared" si="195"/>
        <v>0.58711546818923122</v>
      </c>
      <c r="EZ56" s="328">
        <f t="shared" si="195"/>
        <v>0.61606443948635614</v>
      </c>
      <c r="FA56" s="324">
        <f t="shared" si="195"/>
        <v>0.64475982893743233</v>
      </c>
      <c r="FB56" s="324">
        <f t="shared" si="195"/>
        <v>0.67319849761741679</v>
      </c>
      <c r="FC56" s="324">
        <f t="shared" si="195"/>
        <v>0.70137812547795986</v>
      </c>
      <c r="FD56" s="325">
        <f t="shared" si="195"/>
        <v>0.72929716296028979</v>
      </c>
      <c r="FE56" s="326">
        <f t="shared" si="195"/>
        <v>0.75695478096022473</v>
      </c>
      <c r="FF56" s="327">
        <f t="shared" si="195"/>
        <v>0.78435081994654898</v>
      </c>
      <c r="FG56" s="324">
        <f t="shared" si="195"/>
        <v>0.81148573893824949</v>
      </c>
      <c r="FH56" s="324">
        <f t="shared" si="195"/>
        <v>0.8383605649498056</v>
      </c>
      <c r="FI56" s="325">
        <f t="shared" si="195"/>
        <v>0.86497684341931724</v>
      </c>
      <c r="FJ56" s="328">
        <f t="shared" si="195"/>
        <v>0.89133659004452681</v>
      </c>
      <c r="FK56" s="324">
        <f t="shared" si="195"/>
        <v>0.9174422443677952</v>
      </c>
      <c r="FL56" s="324">
        <f t="shared" si="195"/>
        <v>0.94329662537441061</v>
      </c>
      <c r="FM56" s="324">
        <f t="shared" si="195"/>
        <v>0.9689028892995929</v>
      </c>
      <c r="FN56" s="325">
        <f t="shared" si="195"/>
        <v>0.9942644897784908</v>
      </c>
      <c r="FO56" s="326">
        <f t="shared" si="195"/>
        <v>1.019385140420574</v>
      </c>
      <c r="FP56" s="327">
        <f t="shared" si="195"/>
        <v>1.0442687798443453</v>
      </c>
      <c r="FQ56" s="324">
        <f t="shared" si="195"/>
        <v>1.0689195391703756</v>
      </c>
      <c r="FR56" s="324">
        <f t="shared" si="195"/>
        <v>1.0933417119392075</v>
      </c>
      <c r="FS56" s="324">
        <f t="shared" si="195"/>
        <v>1.1175397263954359</v>
      </c>
      <c r="FT56" s="324">
        <f t="shared" si="195"/>
        <v>1.1415181200594626</v>
      </c>
      <c r="FU56" s="324">
        <f t="shared" si="195"/>
        <v>1.1652815164932857</v>
      </c>
      <c r="FV56" s="324">
        <f t="shared" si="195"/>
        <v>1.188834604155848</v>
      </c>
      <c r="FW56" s="324">
        <f t="shared" si="195"/>
        <v>1.2121821172360256</v>
      </c>
      <c r="FX56" s="324">
        <f t="shared" si="195"/>
        <v>1.2353288183469677</v>
      </c>
      <c r="FY56" s="324">
        <f t="shared" si="195"/>
        <v>1.2582794829635737</v>
      </c>
      <c r="FZ56" s="324">
        <f t="shared" si="195"/>
        <v>1.2810388854849977</v>
      </c>
      <c r="GA56" s="324">
        <f t="shared" si="195"/>
        <v>1.3036117868057788</v>
      </c>
      <c r="GB56" s="324">
        <f t="shared" si="195"/>
        <v>1.3260029232822061</v>
      </c>
      <c r="GC56" s="324">
        <f t="shared" si="195"/>
        <v>1.3482169969844764</v>
      </c>
      <c r="GD56" s="324">
        <f t="shared" si="195"/>
        <v>1.3702586671298649</v>
      </c>
      <c r="GE56" s="324">
        <f t="shared" si="195"/>
        <v>1.3921325425973277</v>
      </c>
      <c r="GF56" s="324">
        <f t="shared" si="195"/>
        <v>1.4138431754294241</v>
      </c>
      <c r="GG56" s="324">
        <f t="shared" si="195"/>
        <v>1.4353950552330919</v>
      </c>
      <c r="GH56" s="324">
        <f t="shared" si="195"/>
        <v>1.4567926043965487</v>
      </c>
      <c r="GI56" s="324">
        <f t="shared" si="195"/>
        <v>1.4780401740452365</v>
      </c>
      <c r="GJ56" s="324">
        <f t="shared" si="195"/>
        <v>1.4991420406652756</v>
      </c>
      <c r="GK56" s="324">
        <f t="shared" si="195"/>
        <v>1.520102403328297</v>
      </c>
      <c r="GL56" s="324">
        <f t="shared" si="195"/>
        <v>1.5409253814566441</v>
      </c>
      <c r="GM56" s="324">
        <f t="shared" si="195"/>
        <v>1.5616150130729047</v>
      </c>
      <c r="GN56" s="324">
        <f t="shared" si="195"/>
        <v>1.5821752534823534</v>
      </c>
      <c r="GR56" s="348"/>
      <c r="GS56" s="368">
        <v>36000</v>
      </c>
      <c r="GT56" s="366">
        <f t="shared" si="178"/>
        <v>57.356934021335626</v>
      </c>
      <c r="GU56" s="366">
        <f t="shared" si="178"/>
        <v>114.71386804267125</v>
      </c>
      <c r="GV56" s="366">
        <f t="shared" si="178"/>
        <v>172.07080206400687</v>
      </c>
      <c r="GW56" s="366">
        <f t="shared" si="178"/>
        <v>229.4277360853425</v>
      </c>
      <c r="GX56" s="366">
        <f t="shared" si="178"/>
        <v>286.78467010667811</v>
      </c>
      <c r="GY56" s="366">
        <f t="shared" si="178"/>
        <v>344.14160412801374</v>
      </c>
      <c r="GZ56" s="366">
        <f t="shared" si="178"/>
        <v>401.49853814934932</v>
      </c>
      <c r="HA56" s="366">
        <f t="shared" si="178"/>
        <v>458.855472170685</v>
      </c>
      <c r="HB56" s="366">
        <f t="shared" si="178"/>
        <v>516.21240619202058</v>
      </c>
      <c r="HC56" s="366">
        <f t="shared" si="178"/>
        <v>573.56934021335621</v>
      </c>
      <c r="HE56" s="348"/>
      <c r="HF56" s="368">
        <v>36000</v>
      </c>
      <c r="HG56" s="318">
        <f t="shared" si="179"/>
        <v>0.5450466295458164</v>
      </c>
      <c r="HH56" s="318">
        <f t="shared" si="179"/>
        <v>0.5450466295458164</v>
      </c>
      <c r="HI56" s="318">
        <f t="shared" si="179"/>
        <v>0.5450466295458164</v>
      </c>
      <c r="HJ56" s="318">
        <f t="shared" si="179"/>
        <v>0.5450466295458164</v>
      </c>
      <c r="HK56" s="318">
        <f t="shared" si="179"/>
        <v>0.5450466295458164</v>
      </c>
      <c r="HL56" s="318">
        <f t="shared" si="179"/>
        <v>0.5450466295458164</v>
      </c>
      <c r="HM56" s="318">
        <f t="shared" si="179"/>
        <v>0.5450466295458164</v>
      </c>
      <c r="HN56" s="318">
        <f t="shared" si="179"/>
        <v>0.5450466295458164</v>
      </c>
      <c r="HO56" s="318">
        <f t="shared" si="179"/>
        <v>0.5450466295458164</v>
      </c>
      <c r="HP56" s="318">
        <f t="shared" si="179"/>
        <v>0.5450466295458164</v>
      </c>
      <c r="HR56" s="348"/>
      <c r="HS56" s="368">
        <v>36000</v>
      </c>
      <c r="HT56" s="366">
        <f t="shared" si="26"/>
        <v>31.262203569410751</v>
      </c>
      <c r="HU56" s="366">
        <f t="shared" si="26"/>
        <v>62.524407138821502</v>
      </c>
      <c r="HV56" s="366">
        <f t="shared" si="26"/>
        <v>93.786610708232246</v>
      </c>
      <c r="HW56" s="366">
        <f t="shared" si="26"/>
        <v>125.048814277643</v>
      </c>
      <c r="HX56" s="366">
        <f t="shared" si="147"/>
        <v>156.31101784705373</v>
      </c>
      <c r="HY56" s="366">
        <f t="shared" si="147"/>
        <v>187.57322141646449</v>
      </c>
      <c r="HZ56" s="366">
        <f t="shared" si="147"/>
        <v>218.83542498587522</v>
      </c>
      <c r="IA56" s="366">
        <f t="shared" si="147"/>
        <v>250.09762855528601</v>
      </c>
      <c r="IB56" s="366">
        <f t="shared" si="147"/>
        <v>281.35983212469677</v>
      </c>
      <c r="IC56" s="366">
        <f t="shared" si="147"/>
        <v>312.62203569410747</v>
      </c>
      <c r="IL56" s="348"/>
      <c r="IM56" s="368">
        <v>36000</v>
      </c>
      <c r="IN56" s="366">
        <f t="shared" si="164"/>
        <v>158.82091533773362</v>
      </c>
      <c r="IO56" s="366">
        <f t="shared" si="165"/>
        <v>640.06018579737861</v>
      </c>
      <c r="IP56" s="366">
        <f t="shared" si="166"/>
        <v>1458.1904648503912</v>
      </c>
      <c r="IQ56" s="366">
        <f t="shared" si="167"/>
        <v>2637.8117596870975</v>
      </c>
      <c r="IR56" s="366">
        <f t="shared" si="168"/>
        <v>4214.3767183970476</v>
      </c>
      <c r="IS56" s="366">
        <f t="shared" si="169"/>
        <v>6235.2197285092589</v>
      </c>
      <c r="IT56" s="366">
        <f t="shared" si="170"/>
        <v>8760.9032427275251</v>
      </c>
      <c r="IU56" s="366">
        <f t="shared" si="171"/>
        <v>11866.898199166963</v>
      </c>
      <c r="IV56" s="366">
        <f t="shared" si="172"/>
        <v>15645.618599982572</v>
      </c>
      <c r="IW56" s="366">
        <f t="shared" si="173"/>
        <v>20208.83322769776</v>
      </c>
      <c r="IY56" s="348"/>
      <c r="IZ56" s="368">
        <v>36000</v>
      </c>
      <c r="JA56" s="366">
        <f t="shared" si="137"/>
        <v>31.292541389426255</v>
      </c>
      <c r="JB56" s="366">
        <f t="shared" si="137"/>
        <v>62.766830382601206</v>
      </c>
      <c r="JC56" s="366">
        <f t="shared" si="137"/>
        <v>94.603190021421199</v>
      </c>
      <c r="JD56" s="366">
        <f t="shared" si="137"/>
        <v>126.97896306583559</v>
      </c>
      <c r="JE56" s="366">
        <f t="shared" si="137"/>
        <v>160.06670661586659</v>
      </c>
      <c r="JF56" s="366">
        <f t="shared" si="131"/>
        <v>194.03204457261572</v>
      </c>
      <c r="JG56" s="366">
        <f t="shared" si="131"/>
        <v>229.03112572471727</v>
      </c>
      <c r="JH56" s="366">
        <f t="shared" si="131"/>
        <v>265.20769025332157</v>
      </c>
      <c r="JI56" s="366">
        <f t="shared" si="131"/>
        <v>302.68981590438034</v>
      </c>
      <c r="JJ56" s="366">
        <f t="shared" si="131"/>
        <v>341.58649268094399</v>
      </c>
      <c r="JL56" s="348"/>
      <c r="JM56" s="368">
        <v>36000</v>
      </c>
      <c r="JN56" s="297">
        <f t="shared" si="138"/>
        <v>3.033782001550378E-2</v>
      </c>
      <c r="JO56" s="297">
        <f t="shared" si="138"/>
        <v>0.24242324377970448</v>
      </c>
      <c r="JP56" s="297">
        <f t="shared" si="138"/>
        <v>0.81657931318895294</v>
      </c>
      <c r="JQ56" s="297">
        <f t="shared" si="138"/>
        <v>1.9301487881925823</v>
      </c>
      <c r="JR56" s="297">
        <f t="shared" si="138"/>
        <v>3.7556887688128597</v>
      </c>
      <c r="JS56" s="297">
        <f t="shared" si="132"/>
        <v>6.4588231561512259</v>
      </c>
      <c r="JT56" s="297">
        <f t="shared" si="132"/>
        <v>10.195700738842049</v>
      </c>
      <c r="JU56" s="297">
        <f t="shared" si="132"/>
        <v>15.110061698035565</v>
      </c>
      <c r="JV56" s="297">
        <f t="shared" si="132"/>
        <v>21.329983779683573</v>
      </c>
      <c r="JW56" s="297">
        <f t="shared" si="132"/>
        <v>28.964456986836524</v>
      </c>
    </row>
    <row r="57" spans="3:283" ht="15.75" thickTop="1">
      <c r="C57"/>
      <c r="D57" s="2"/>
      <c r="AZ57" s="368">
        <v>35000</v>
      </c>
      <c r="BA57" s="297">
        <f t="shared" si="36"/>
        <v>22.138907613179072</v>
      </c>
      <c r="BB57" s="366">
        <f t="shared" si="27"/>
        <v>313.91482746986628</v>
      </c>
      <c r="BC57" s="366">
        <f t="shared" si="180"/>
        <v>16893.483081831764</v>
      </c>
      <c r="BD57" s="366">
        <f t="shared" si="181"/>
        <v>524.15057867973223</v>
      </c>
      <c r="BE57" s="366">
        <f t="shared" si="182"/>
        <v>291.77591985668721</v>
      </c>
      <c r="BF57" s="319">
        <v>0.23530509295546675</v>
      </c>
      <c r="BG57" s="319">
        <f t="shared" si="183"/>
        <v>0.90932090374175834</v>
      </c>
      <c r="BN57" s="66"/>
      <c r="BO57" s="341">
        <v>37000</v>
      </c>
      <c r="BP57" s="295">
        <f>(EE57*$T157*SQRT($W157)-BP$19)*-1</f>
        <v>1.0713957300634291E-3</v>
      </c>
      <c r="BQ57" s="295">
        <f t="shared" ref="BQ57:BX57" si="196">(EF57*$T157*SQRT($W157)-BQ$19)*-1</f>
        <v>8.4349903383973412E-3</v>
      </c>
      <c r="BR57" s="295">
        <f t="shared" si="196"/>
        <v>2.833885035296646E-2</v>
      </c>
      <c r="BS57" s="302">
        <f t="shared" si="196"/>
        <v>6.6943577844185143E-2</v>
      </c>
      <c r="BT57" s="314">
        <f t="shared" si="196"/>
        <v>0.13028055117800363</v>
      </c>
      <c r="BU57" s="309">
        <f t="shared" si="196"/>
        <v>0.22421245693192304</v>
      </c>
      <c r="BV57" s="295">
        <f t="shared" si="196"/>
        <v>0.35439675444074226</v>
      </c>
      <c r="BW57" s="295">
        <f t="shared" si="196"/>
        <v>0.526252617852208</v>
      </c>
      <c r="BX57" s="302">
        <f t="shared" si="196"/>
        <v>0.74493179071035343</v>
      </c>
      <c r="BY57" s="66"/>
      <c r="BZ57" s="341">
        <v>37000</v>
      </c>
      <c r="CA57" s="429">
        <f>(EP57*$T157*SQRT($W157)-CA$19)*-1</f>
        <v>1.0152936692768861</v>
      </c>
      <c r="CB57" s="430">
        <f t="shared" ref="CB57:DY57" si="197">(EQ57*$T157*SQRT($W157)-CB$19)*-1</f>
        <v>1.341884809565471</v>
      </c>
      <c r="CC57" s="430">
        <f t="shared" si="197"/>
        <v>1.7289229340741201</v>
      </c>
      <c r="CD57" s="430">
        <f t="shared" si="197"/>
        <v>2.1802854026236389</v>
      </c>
      <c r="CE57" s="317">
        <f t="shared" si="197"/>
        <v>2.6995020110673238</v>
      </c>
      <c r="CF57" s="431">
        <f t="shared" si="197"/>
        <v>3.2897518949731648</v>
      </c>
      <c r="CG57" s="432">
        <f t="shared" si="197"/>
        <v>3.9538642445221228</v>
      </c>
      <c r="CH57" s="430">
        <f t="shared" si="197"/>
        <v>4.6943224826021606</v>
      </c>
      <c r="CI57" s="430">
        <f t="shared" si="197"/>
        <v>5.5132715203363318</v>
      </c>
      <c r="CJ57" s="317">
        <f t="shared" si="197"/>
        <v>6.4125276822743729</v>
      </c>
      <c r="CK57" s="429">
        <f t="shared" si="197"/>
        <v>7.3935908856744561</v>
      </c>
      <c r="CL57" s="430">
        <f t="shared" si="197"/>
        <v>8.4576586630331292</v>
      </c>
      <c r="CM57" s="430">
        <f t="shared" si="197"/>
        <v>9.6056416319577522</v>
      </c>
      <c r="CN57" s="430">
        <f t="shared" si="197"/>
        <v>10.838180039751848</v>
      </c>
      <c r="CO57" s="317">
        <f t="shared" si="197"/>
        <v>12.15566103929433</v>
      </c>
      <c r="CP57" s="431">
        <f t="shared" si="197"/>
        <v>13.55823638618935</v>
      </c>
      <c r="CQ57" s="432">
        <f t="shared" si="197"/>
        <v>15.045840282816584</v>
      </c>
      <c r="CR57" s="430">
        <f t="shared" si="197"/>
        <v>16.61820713143473</v>
      </c>
      <c r="CS57" s="430">
        <f t="shared" si="197"/>
        <v>18.274888994485991</v>
      </c>
      <c r="CT57" s="317">
        <f t="shared" si="197"/>
        <v>20.015272594936164</v>
      </c>
      <c r="CU57" s="429">
        <f t="shared" si="197"/>
        <v>21.838595721900788</v>
      </c>
      <c r="CV57" s="430">
        <f t="shared" si="197"/>
        <v>23.743962936685421</v>
      </c>
      <c r="CW57" s="430">
        <f t="shared" si="197"/>
        <v>25.73036050120561</v>
      </c>
      <c r="CX57" s="430">
        <f t="shared" si="197"/>
        <v>27.796670474534835</v>
      </c>
      <c r="CY57" s="317">
        <f t="shared" si="197"/>
        <v>29.941683944018109</v>
      </c>
      <c r="CZ57" s="431">
        <f t="shared" si="197"/>
        <v>32.16411337500432</v>
      </c>
      <c r="DA57" s="432">
        <f t="shared" si="197"/>
        <v>34.462604078105528</v>
      </c>
      <c r="DB57" s="430">
        <f t="shared" si="197"/>
        <v>36.835744805013746</v>
      </c>
      <c r="DC57" s="430">
        <f t="shared" si="197"/>
        <v>39.282077493727229</v>
      </c>
      <c r="DD57" s="317">
        <f t="shared" si="197"/>
        <v>41.800106191664895</v>
      </c>
      <c r="DE57" s="433">
        <f t="shared" si="197"/>
        <v>44.388305190932101</v>
      </c>
      <c r="DF57" s="430">
        <f t="shared" si="197"/>
        <v>47.04512641417756</v>
      </c>
      <c r="DG57" s="430">
        <f t="shared" si="197"/>
        <v>49.769006092252425</v>
      </c>
      <c r="DH57" s="430">
        <f t="shared" si="197"/>
        <v>52.558370776525862</v>
      </c>
      <c r="DI57" s="317">
        <f t="shared" si="197"/>
        <v>55.411642729397954</v>
      </c>
      <c r="DJ57" s="431">
        <f t="shared" si="197"/>
        <v>58.327244736445607</v>
      </c>
      <c r="DK57" s="432">
        <f t="shared" si="197"/>
        <v>61.303604382939568</v>
      </c>
      <c r="DL57" s="430">
        <f t="shared" si="197"/>
        <v>64.339157836284357</v>
      </c>
      <c r="DM57" s="430">
        <f t="shared" si="197"/>
        <v>67.432353174385298</v>
      </c>
      <c r="DN57" s="317">
        <f t="shared" si="197"/>
        <v>70.581653298142953</v>
      </c>
      <c r="DO57" s="433">
        <f t="shared" si="197"/>
        <v>73.785538464291847</v>
      </c>
      <c r="DP57" s="430">
        <f t="shared" si="197"/>
        <v>77.042508472706345</v>
      </c>
      <c r="DQ57" s="430">
        <f t="shared" si="197"/>
        <v>80.351084540148406</v>
      </c>
      <c r="DR57" s="430">
        <f t="shared" si="197"/>
        <v>83.709810890282483</v>
      </c>
      <c r="DS57" s="317">
        <f t="shared" si="197"/>
        <v>87.117256087646467</v>
      </c>
      <c r="DT57" s="431">
        <f t="shared" si="197"/>
        <v>90.572014141193051</v>
      </c>
      <c r="DU57" s="432">
        <f t="shared" si="197"/>
        <v>94.072705401019562</v>
      </c>
      <c r="DV57" s="430">
        <f t="shared" si="197"/>
        <v>97.617977269974176</v>
      </c>
      <c r="DW57" s="430">
        <f t="shared" si="197"/>
        <v>101.20650475002378</v>
      </c>
      <c r="DX57" s="430">
        <f t="shared" si="197"/>
        <v>104.83699084154398</v>
      </c>
      <c r="DY57" s="430">
        <f t="shared" si="197"/>
        <v>108.50816681208653</v>
      </c>
      <c r="EC57" s="66"/>
      <c r="ED57" s="341">
        <v>37000</v>
      </c>
      <c r="EE57" s="329">
        <f>SQRT(5*((((1/$V157)*(((1+0.2*(EE$19/661.48)^2)^3.5)-1))+1)^(1/3.5)-1))</f>
        <v>3.2691845464205838E-2</v>
      </c>
      <c r="EF57" s="329">
        <f t="shared" ref="EF57:EM57" si="198">SQRT(5*((((1/$V157)*(((1+0.2*(EF$19/661.48)^2)^3.5)-1))+1)^(1/3.5)-1))</f>
        <v>6.5363118364940173E-2</v>
      </c>
      <c r="EG57" s="329">
        <f t="shared" si="198"/>
        <v>9.7993390430988495E-2</v>
      </c>
      <c r="EH57" s="330">
        <f t="shared" si="198"/>
        <v>0.13056251935922783</v>
      </c>
      <c r="EI57" s="331">
        <f t="shared" si="198"/>
        <v>0.16305078534793946</v>
      </c>
      <c r="EJ57" s="332">
        <f t="shared" si="198"/>
        <v>0.19543902013908471</v>
      </c>
      <c r="EK57" s="329">
        <f t="shared" si="198"/>
        <v>0.22770872647224569</v>
      </c>
      <c r="EL57" s="329">
        <f t="shared" si="198"/>
        <v>0.25984218616872606</v>
      </c>
      <c r="EM57" s="330">
        <f t="shared" si="198"/>
        <v>0.29182255542350655</v>
      </c>
      <c r="EN57" s="66"/>
      <c r="EO57" s="341">
        <v>37000</v>
      </c>
      <c r="EP57" s="333">
        <f t="shared" ref="EP57:GN57" si="199">SQRT(5*((((1/$BF59)*(((1+0.2*(EP$19/661.48)^2)^3.5)-1))+1)^(1/3.5)-1))</f>
        <v>0.32363394627119363</v>
      </c>
      <c r="EQ57" s="329">
        <f t="shared" si="199"/>
        <v>0.35526149358848497</v>
      </c>
      <c r="ER57" s="329">
        <f t="shared" si="199"/>
        <v>0.3866914073847153</v>
      </c>
      <c r="ES57" s="329">
        <f t="shared" si="199"/>
        <v>0.41791101049685164</v>
      </c>
      <c r="ET57" s="330">
        <f t="shared" si="199"/>
        <v>0.44890876213436315</v>
      </c>
      <c r="EU57" s="331">
        <f t="shared" si="199"/>
        <v>0.47967426800273949</v>
      </c>
      <c r="EV57" s="332">
        <f t="shared" si="199"/>
        <v>0.51019827796610673</v>
      </c>
      <c r="EW57" s="329">
        <f t="shared" si="199"/>
        <v>0.54047267238680274</v>
      </c>
      <c r="EX57" s="329">
        <f t="shared" si="199"/>
        <v>0.57049043840317559</v>
      </c>
      <c r="EY57" s="330">
        <f t="shared" si="199"/>
        <v>0.60024563747882376</v>
      </c>
      <c r="EZ57" s="333">
        <f t="shared" si="199"/>
        <v>0.6297333655820101</v>
      </c>
      <c r="FA57" s="329">
        <f t="shared" si="199"/>
        <v>0.65894970733851144</v>
      </c>
      <c r="FB57" s="329">
        <f t="shared" si="199"/>
        <v>0.68789168545233204</v>
      </c>
      <c r="FC57" s="329">
        <f t="shared" si="199"/>
        <v>0.71655720661260469</v>
      </c>
      <c r="FD57" s="330">
        <f t="shared" si="199"/>
        <v>0.74494500500950234</v>
      </c>
      <c r="FE57" s="331">
        <f t="shared" si="199"/>
        <v>0.77305458447278963</v>
      </c>
      <c r="FF57" s="332">
        <f t="shared" si="199"/>
        <v>0.80088616013007863</v>
      </c>
      <c r="FG57" s="329">
        <f t="shared" si="199"/>
        <v>0.82844060036243894</v>
      </c>
      <c r="FH57" s="329">
        <f t="shared" si="199"/>
        <v>0.8557193697173231</v>
      </c>
      <c r="FI57" s="330">
        <f t="shared" si="199"/>
        <v>0.88272447332536297</v>
      </c>
      <c r="FJ57" s="333">
        <f t="shared" si="199"/>
        <v>0.9094584032616031</v>
      </c>
      <c r="FK57" s="329">
        <f t="shared" si="199"/>
        <v>0.93592408719405429</v>
      </c>
      <c r="FL57" s="329">
        <f t="shared" si="199"/>
        <v>0.96212483957470585</v>
      </c>
      <c r="FM57" s="329">
        <f t="shared" si="199"/>
        <v>0.98806431555036911</v>
      </c>
      <c r="FN57" s="330">
        <f t="shared" si="199"/>
        <v>1.0137464677030918</v>
      </c>
      <c r="FO57" s="331">
        <f t="shared" si="199"/>
        <v>1.0391755056722771</v>
      </c>
      <c r="FP57" s="332">
        <f t="shared" si="199"/>
        <v>1.0643558586620807</v>
      </c>
      <c r="FQ57" s="329">
        <f t="shared" si="199"/>
        <v>1.0892921407980172</v>
      </c>
      <c r="FR57" s="329">
        <f t="shared" si="199"/>
        <v>1.113989119264605</v>
      </c>
      <c r="FS57" s="329">
        <f t="shared" si="199"/>
        <v>1.1384516851309308</v>
      </c>
      <c r="FT57" s="329">
        <f t="shared" si="199"/>
        <v>1.162684826752117</v>
      </c>
      <c r="FU57" s="329">
        <f t="shared" si="199"/>
        <v>1.1866936056210029</v>
      </c>
      <c r="FV57" s="329">
        <f t="shared" si="199"/>
        <v>1.2104831345353073</v>
      </c>
      <c r="FW57" s="329">
        <f t="shared" si="199"/>
        <v>1.2340585579401522</v>
      </c>
      <c r="FX57" s="329">
        <f t="shared" si="199"/>
        <v>1.2574250343035935</v>
      </c>
      <c r="FY57" s="329">
        <f t="shared" si="199"/>
        <v>1.2805877203831426</v>
      </c>
      <c r="FZ57" s="329">
        <f t="shared" si="199"/>
        <v>1.3035517572435442</v>
      </c>
      <c r="GA57" s="329">
        <f t="shared" si="199"/>
        <v>1.3263222578899581</v>
      </c>
      <c r="GB57" s="329">
        <f t="shared" si="199"/>
        <v>1.3489042963857463</v>
      </c>
      <c r="GC57" s="329">
        <f t="shared" si="199"/>
        <v>1.3713028983299713</v>
      </c>
      <c r="GD57" s="329">
        <f t="shared" si="199"/>
        <v>1.3935230325761925</v>
      </c>
      <c r="GE57" s="329">
        <f t="shared" si="199"/>
        <v>1.4155696040809915</v>
      </c>
      <c r="GF57" s="329">
        <f t="shared" si="199"/>
        <v>1.4374474477776906</v>
      </c>
      <c r="GG57" s="329">
        <f t="shared" si="199"/>
        <v>1.4591613233777425</v>
      </c>
      <c r="GH57" s="329">
        <f t="shared" si="199"/>
        <v>1.4807159110092663</v>
      </c>
      <c r="GI57" s="329">
        <f t="shared" si="199"/>
        <v>1.5021158076089798</v>
      </c>
      <c r="GJ57" s="329">
        <f t="shared" si="199"/>
        <v>1.5233655239903106</v>
      </c>
      <c r="GK57" s="329">
        <f t="shared" si="199"/>
        <v>1.5444694825167757</v>
      </c>
      <c r="GL57" s="329">
        <f t="shared" si="199"/>
        <v>1.5654320153156109</v>
      </c>
      <c r="GM57" s="329">
        <f t="shared" si="199"/>
        <v>1.5862573629722798</v>
      </c>
      <c r="GN57" s="329">
        <f t="shared" si="199"/>
        <v>1.6069496736517281</v>
      </c>
      <c r="GR57" s="348"/>
      <c r="GS57" s="369">
        <v>37000</v>
      </c>
      <c r="GT57" s="367">
        <f t="shared" si="178"/>
        <v>57.356933718429858</v>
      </c>
      <c r="GU57" s="367">
        <f t="shared" si="178"/>
        <v>114.71386743685972</v>
      </c>
      <c r="GV57" s="367">
        <f t="shared" si="178"/>
        <v>172.07080115528956</v>
      </c>
      <c r="GW57" s="367">
        <f t="shared" si="178"/>
        <v>229.42773487371943</v>
      </c>
      <c r="GX57" s="367">
        <f t="shared" si="178"/>
        <v>286.78466859214927</v>
      </c>
      <c r="GY57" s="367">
        <f t="shared" si="178"/>
        <v>344.14160231057912</v>
      </c>
      <c r="GZ57" s="367">
        <f t="shared" si="178"/>
        <v>401.49853602900896</v>
      </c>
      <c r="HA57" s="367">
        <f t="shared" si="178"/>
        <v>458.85546974743886</v>
      </c>
      <c r="HB57" s="367">
        <f t="shared" si="178"/>
        <v>516.21240346586876</v>
      </c>
      <c r="HC57" s="367">
        <f t="shared" si="178"/>
        <v>573.56933718429855</v>
      </c>
      <c r="HE57" s="348"/>
      <c r="HF57" s="369">
        <v>37000</v>
      </c>
      <c r="HG57" s="26">
        <f t="shared" si="179"/>
        <v>0.53324661099805726</v>
      </c>
      <c r="HH57" s="26">
        <f t="shared" si="179"/>
        <v>0.53324661099805726</v>
      </c>
      <c r="HI57" s="26">
        <f t="shared" si="179"/>
        <v>0.53324661099805726</v>
      </c>
      <c r="HJ57" s="26">
        <f t="shared" si="179"/>
        <v>0.53324661099805726</v>
      </c>
      <c r="HK57" s="26">
        <f t="shared" si="179"/>
        <v>0.53324661099805726</v>
      </c>
      <c r="HL57" s="26">
        <f t="shared" si="179"/>
        <v>0.53324661099805726</v>
      </c>
      <c r="HM57" s="26">
        <f t="shared" si="179"/>
        <v>0.53324661099805726</v>
      </c>
      <c r="HN57" s="26">
        <f t="shared" si="179"/>
        <v>0.53324661099805726</v>
      </c>
      <c r="HO57" s="26">
        <f t="shared" si="179"/>
        <v>0.53324661099805726</v>
      </c>
      <c r="HP57" s="26">
        <f t="shared" si="179"/>
        <v>0.53324661099805726</v>
      </c>
      <c r="HR57" s="348"/>
      <c r="HS57" s="369">
        <v>37000</v>
      </c>
      <c r="HT57" s="367">
        <f t="shared" si="26"/>
        <v>30.58539052259292</v>
      </c>
      <c r="HU57" s="367">
        <f t="shared" si="26"/>
        <v>61.170781045185841</v>
      </c>
      <c r="HV57" s="367">
        <f t="shared" si="26"/>
        <v>91.75617156777875</v>
      </c>
      <c r="HW57" s="367">
        <f t="shared" si="26"/>
        <v>122.34156209037168</v>
      </c>
      <c r="HX57" s="367">
        <f t="shared" si="147"/>
        <v>152.92695261296458</v>
      </c>
      <c r="HY57" s="367">
        <f t="shared" si="147"/>
        <v>183.5123431355575</v>
      </c>
      <c r="HZ57" s="367">
        <f t="shared" si="147"/>
        <v>214.09773365815042</v>
      </c>
      <c r="IA57" s="367">
        <f t="shared" si="147"/>
        <v>244.68312418074336</v>
      </c>
      <c r="IB57" s="367">
        <f t="shared" si="147"/>
        <v>275.26851470333628</v>
      </c>
      <c r="IC57" s="367">
        <f t="shared" si="147"/>
        <v>305.85390522592917</v>
      </c>
      <c r="IL57" s="348"/>
      <c r="IM57" s="369">
        <v>37000</v>
      </c>
      <c r="IN57" s="367">
        <f t="shared" si="164"/>
        <v>152.01854826280893</v>
      </c>
      <c r="IO57" s="367">
        <f t="shared" si="165"/>
        <v>612.64613487615475</v>
      </c>
      <c r="IP57" s="367">
        <f t="shared" si="166"/>
        <v>1395.7355371414619</v>
      </c>
      <c r="IQ57" s="367">
        <f t="shared" si="167"/>
        <v>2524.833122622771</v>
      </c>
      <c r="IR57" s="367">
        <f t="shared" si="168"/>
        <v>4033.8730713424411</v>
      </c>
      <c r="IS57" s="367">
        <f t="shared" si="169"/>
        <v>5968.1623966993811</v>
      </c>
      <c r="IT57" s="367">
        <f t="shared" si="170"/>
        <v>8385.6696063211657</v>
      </c>
      <c r="IU57" s="367">
        <f t="shared" si="171"/>
        <v>11358.633147702119</v>
      </c>
      <c r="IV57" s="367">
        <f t="shared" si="172"/>
        <v>14975.508843147129</v>
      </c>
      <c r="IW57" s="367">
        <f t="shared" si="173"/>
        <v>19343.278309088015</v>
      </c>
      <c r="IY57" s="348"/>
      <c r="IZ57" s="369">
        <v>37000</v>
      </c>
      <c r="JA57" s="367">
        <f t="shared" si="137"/>
        <v>30.615438106173794</v>
      </c>
      <c r="JB57" s="367">
        <f t="shared" si="137"/>
        <v>61.410908365586593</v>
      </c>
      <c r="JC57" s="367">
        <f t="shared" si="137"/>
        <v>92.56514838246396</v>
      </c>
      <c r="JD57" s="367">
        <f t="shared" si="137"/>
        <v>124.25417613702409</v>
      </c>
      <c r="JE57" s="367">
        <f t="shared" si="137"/>
        <v>156.64961542804332</v>
      </c>
      <c r="JF57" s="367">
        <f t="shared" si="131"/>
        <v>189.9166767564806</v>
      </c>
      <c r="JG57" s="367">
        <f t="shared" si="131"/>
        <v>224.21173588663558</v>
      </c>
      <c r="JH57" s="367">
        <f t="shared" si="131"/>
        <v>259.67950383727072</v>
      </c>
      <c r="JI57" s="367">
        <f t="shared" si="131"/>
        <v>296.44984711197594</v>
      </c>
      <c r="JJ57" s="367">
        <f t="shared" si="131"/>
        <v>334.6343921771238</v>
      </c>
      <c r="JL57" s="348"/>
      <c r="JM57" s="369">
        <v>37000</v>
      </c>
      <c r="JN57" s="296">
        <f t="shared" si="138"/>
        <v>3.0047583580874004E-2</v>
      </c>
      <c r="JO57" s="296">
        <f t="shared" si="138"/>
        <v>0.24012732040075235</v>
      </c>
      <c r="JP57" s="296">
        <f t="shared" si="138"/>
        <v>0.80897681468520943</v>
      </c>
      <c r="JQ57" s="296">
        <f t="shared" si="138"/>
        <v>1.9126140466524078</v>
      </c>
      <c r="JR57" s="296">
        <f t="shared" si="138"/>
        <v>3.7226628150787349</v>
      </c>
      <c r="JS57" s="296">
        <f t="shared" si="132"/>
        <v>6.4043336209230972</v>
      </c>
      <c r="JT57" s="296">
        <f t="shared" si="132"/>
        <v>10.114002228485163</v>
      </c>
      <c r="JU57" s="296">
        <f t="shared" si="132"/>
        <v>14.996379656527353</v>
      </c>
      <c r="JV57" s="296">
        <f t="shared" si="132"/>
        <v>21.181332408639662</v>
      </c>
      <c r="JW57" s="296">
        <f t="shared" si="132"/>
        <v>28.780486951194632</v>
      </c>
    </row>
    <row r="58" spans="3:283">
      <c r="C58"/>
      <c r="D58" s="2"/>
      <c r="AZ58" s="368">
        <v>36000</v>
      </c>
      <c r="BA58" s="297">
        <f t="shared" si="36"/>
        <v>21.994395396330788</v>
      </c>
      <c r="BB58" s="366">
        <f t="shared" si="27"/>
        <v>306.8786642936534</v>
      </c>
      <c r="BC58" s="366">
        <f t="shared" si="180"/>
        <v>16104.87077385279</v>
      </c>
      <c r="BD58" s="366">
        <f t="shared" si="181"/>
        <v>521.7722184563487</v>
      </c>
      <c r="BE58" s="366">
        <f t="shared" si="182"/>
        <v>284.88426889732261</v>
      </c>
      <c r="BF58" s="319">
        <v>0.22432070971513993</v>
      </c>
      <c r="BG58" s="319">
        <f t="shared" si="183"/>
        <v>0.90932090766155893</v>
      </c>
      <c r="BN58" s="66" t="s">
        <v>93</v>
      </c>
      <c r="BO58" s="341">
        <v>38000</v>
      </c>
      <c r="BP58" s="296">
        <f t="shared" ref="BP58:BX58" si="200">(EE58*$T158*SQRT($W158)-BP$19)*-1</f>
        <v>1.1371446918655437E-3</v>
      </c>
      <c r="BQ58" s="296">
        <f t="shared" si="200"/>
        <v>8.9599533462454417E-3</v>
      </c>
      <c r="BR58" s="296">
        <f t="shared" si="200"/>
        <v>3.0104844355491878E-2</v>
      </c>
      <c r="BS58" s="303">
        <f t="shared" si="200"/>
        <v>7.1110684912724764E-2</v>
      </c>
      <c r="BT58" s="315">
        <f t="shared" si="200"/>
        <v>0.13837233098299606</v>
      </c>
      <c r="BU58" s="310">
        <f t="shared" si="200"/>
        <v>0.23809685166791184</v>
      </c>
      <c r="BV58" s="296">
        <f t="shared" si="200"/>
        <v>0.37626318197111175</v>
      </c>
      <c r="BW58" s="296">
        <f t="shared" si="200"/>
        <v>0.5585858295916637</v>
      </c>
      <c r="BX58" s="303">
        <f t="shared" si="200"/>
        <v>0.79048312713005942</v>
      </c>
      <c r="BY58" s="66" t="s">
        <v>93</v>
      </c>
      <c r="BZ58" s="341">
        <v>38000</v>
      </c>
      <c r="CA58" s="434">
        <f t="shared" ref="CA58:DY58" si="201">(EP58*$T158*SQRT($W158)-CA$19)*-1</f>
        <v>1.0770503769854969</v>
      </c>
      <c r="CB58" s="435">
        <f t="shared" si="201"/>
        <v>1.4230380900919926</v>
      </c>
      <c r="CC58" s="435">
        <f t="shared" si="201"/>
        <v>1.8328353776509374</v>
      </c>
      <c r="CD58" s="435">
        <f t="shared" si="201"/>
        <v>2.310458423228809</v>
      </c>
      <c r="CE58" s="436">
        <f t="shared" si="201"/>
        <v>2.859543845431773</v>
      </c>
      <c r="CF58" s="437">
        <f t="shared" si="201"/>
        <v>3.4833466621942648</v>
      </c>
      <c r="CG58" s="438">
        <f t="shared" si="201"/>
        <v>4.1847424885429518</v>
      </c>
      <c r="CH58" s="435">
        <f t="shared" si="201"/>
        <v>4.9662335411569245</v>
      </c>
      <c r="CI58" s="435">
        <f t="shared" si="201"/>
        <v>5.8299579846361382</v>
      </c>
      <c r="CJ58" s="436">
        <f t="shared" si="201"/>
        <v>6.777702134873465</v>
      </c>
      <c r="CK58" s="434">
        <f t="shared" si="201"/>
        <v>7.8109150320957212</v>
      </c>
      <c r="CL58" s="435">
        <f t="shared" si="201"/>
        <v>8.9307249077118342</v>
      </c>
      <c r="CM58" s="435">
        <f t="shared" si="201"/>
        <v>10.137957092113254</v>
      </c>
      <c r="CN58" s="435">
        <f t="shared" si="201"/>
        <v>11.433152942556092</v>
      </c>
      <c r="CO58" s="436">
        <f t="shared" si="201"/>
        <v>12.816589408362859</v>
      </c>
      <c r="CP58" s="437">
        <f t="shared" si="201"/>
        <v>14.288298892697611</v>
      </c>
      <c r="CQ58" s="438">
        <f t="shared" si="201"/>
        <v>15.848089113926534</v>
      </c>
      <c r="CR58" s="435">
        <f t="shared" si="201"/>
        <v>17.495562713416007</v>
      </c>
      <c r="CS58" s="435">
        <f t="shared" si="201"/>
        <v>19.230136399072819</v>
      </c>
      <c r="CT58" s="436">
        <f t="shared" si="201"/>
        <v>21.051059454095991</v>
      </c>
      <c r="CU58" s="434">
        <f t="shared" si="201"/>
        <v>22.95743147737204</v>
      </c>
      <c r="CV58" s="435">
        <f t="shared" si="201"/>
        <v>24.948219255447384</v>
      </c>
      <c r="CW58" s="435">
        <f t="shared" si="201"/>
        <v>27.022272695632239</v>
      </c>
      <c r="CX58" s="435">
        <f t="shared" si="201"/>
        <v>29.178339775598829</v>
      </c>
      <c r="CY58" s="436">
        <f t="shared" si="201"/>
        <v>31.415080486893032</v>
      </c>
      <c r="CZ58" s="437">
        <f t="shared" si="201"/>
        <v>33.731079768213306</v>
      </c>
      <c r="DA58" s="438">
        <f t="shared" si="201"/>
        <v>36.124859439511056</v>
      </c>
      <c r="DB58" s="435">
        <f t="shared" si="201"/>
        <v>38.594889160081266</v>
      </c>
      <c r="DC58" s="435">
        <f t="shared" si="201"/>
        <v>41.139596443335392</v>
      </c>
      <c r="DD58" s="436">
        <f t="shared" si="201"/>
        <v>43.757375768057159</v>
      </c>
      <c r="DE58" s="439">
        <f t="shared" si="201"/>
        <v>46.446596831078978</v>
      </c>
      <c r="DF58" s="435">
        <f t="shared" si="201"/>
        <v>49.205611989718818</v>
      </c>
      <c r="DG58" s="435">
        <f t="shared" si="201"/>
        <v>52.032762944289118</v>
      </c>
      <c r="DH58" s="435">
        <f t="shared" si="201"/>
        <v>54.926386711787018</v>
      </c>
      <c r="DI58" s="436">
        <f t="shared" si="201"/>
        <v>57.884820941731675</v>
      </c>
      <c r="DJ58" s="437">
        <f t="shared" si="201"/>
        <v>60.90640862420463</v>
      </c>
      <c r="DK58" s="438">
        <f t="shared" si="201"/>
        <v>63.989502238677517</v>
      </c>
      <c r="DL58" s="435">
        <f t="shared" si="201"/>
        <v>67.132467390307113</v>
      </c>
      <c r="DM58" s="435">
        <f t="shared" si="201"/>
        <v>70.333685978155245</v>
      </c>
      <c r="DN58" s="436">
        <f t="shared" si="201"/>
        <v>73.591558937378068</v>
      </c>
      <c r="DO58" s="439">
        <f t="shared" si="201"/>
        <v>76.90450859489448</v>
      </c>
      <c r="DP58" s="435">
        <f t="shared" si="201"/>
        <v>80.270980675439318</v>
      </c>
      <c r="DQ58" s="435">
        <f t="shared" si="201"/>
        <v>83.689445992322533</v>
      </c>
      <c r="DR58" s="435">
        <f t="shared" si="201"/>
        <v>87.158401854670501</v>
      </c>
      <c r="DS58" s="436">
        <f t="shared" si="201"/>
        <v>90.67637322043862</v>
      </c>
      <c r="DT58" s="437">
        <f t="shared" si="201"/>
        <v>94.241913622111781</v>
      </c>
      <c r="DU58" s="438">
        <f t="shared" si="201"/>
        <v>97.853605889747826</v>
      </c>
      <c r="DV58" s="435">
        <f t="shared" si="201"/>
        <v>101.51006269386437</v>
      </c>
      <c r="DW58" s="435">
        <f t="shared" si="201"/>
        <v>105.20992692867156</v>
      </c>
      <c r="DX58" s="435">
        <f t="shared" si="201"/>
        <v>108.95187195426206</v>
      </c>
      <c r="DY58" s="435">
        <f t="shared" si="201"/>
        <v>112.73460171462989</v>
      </c>
      <c r="EC58" s="66" t="s">
        <v>93</v>
      </c>
      <c r="ED58" s="341">
        <v>38000</v>
      </c>
      <c r="EE58" s="334">
        <f t="shared" ref="EE58:EM58" si="202">SQRT(5*((((1/$V158)*(((1+0.2*(EE$19/661.48)^2)^3.5)-1))+1)^(1/3.5)-1))</f>
        <v>3.3486782758138323E-2</v>
      </c>
      <c r="EF58" s="334">
        <f t="shared" si="202"/>
        <v>6.6951174832461255E-2</v>
      </c>
      <c r="EG58" s="334">
        <f t="shared" si="202"/>
        <v>0.10037095046547891</v>
      </c>
      <c r="EH58" s="335">
        <f t="shared" si="202"/>
        <v>0.1337242106044341</v>
      </c>
      <c r="EI58" s="336">
        <f t="shared" si="202"/>
        <v>0.16698953849868522</v>
      </c>
      <c r="EJ58" s="337">
        <f t="shared" si="202"/>
        <v>0.20014614630689695</v>
      </c>
      <c r="EK58" s="334">
        <f t="shared" si="202"/>
        <v>0.23317401022231354</v>
      </c>
      <c r="EL58" s="334">
        <f t="shared" si="202"/>
        <v>0.26605399202085311</v>
      </c>
      <c r="EM58" s="335">
        <f t="shared" si="202"/>
        <v>0.29876794538634671</v>
      </c>
      <c r="EN58" s="66" t="s">
        <v>93</v>
      </c>
      <c r="EO58" s="341">
        <v>38000</v>
      </c>
      <c r="EP58" s="338">
        <f t="shared" ref="EP58:GN58" si="203">SQRT(5*((((1/$BF60)*(((1+0.2*(EP$19/661.48)^2)^3.5)-1))+1)^(1/3.5)-1))</f>
        <v>0.33129880584986415</v>
      </c>
      <c r="EQ58" s="334">
        <f t="shared" si="203"/>
        <v>0.36363066366947405</v>
      </c>
      <c r="ER58" s="334">
        <f t="shared" si="203"/>
        <v>0.39574881945231238</v>
      </c>
      <c r="ES58" s="334">
        <f t="shared" si="203"/>
        <v>0.42763982276220924</v>
      </c>
      <c r="ET58" s="335">
        <f t="shared" si="203"/>
        <v>0.45929149434848371</v>
      </c>
      <c r="EU58" s="336">
        <f t="shared" si="203"/>
        <v>0.49069293296366184</v>
      </c>
      <c r="EV58" s="337">
        <f t="shared" si="203"/>
        <v>0.5218345080030351</v>
      </c>
      <c r="EW58" s="334">
        <f t="shared" si="203"/>
        <v>0.55270783939503332</v>
      </c>
      <c r="EX58" s="334">
        <f t="shared" si="203"/>
        <v>0.58330576630001973</v>
      </c>
      <c r="EY58" s="335">
        <f t="shared" si="203"/>
        <v>0.61362230624047553</v>
      </c>
      <c r="EZ58" s="338">
        <f t="shared" si="203"/>
        <v>0.64365260629502519</v>
      </c>
      <c r="FA58" s="334">
        <f t="shared" si="203"/>
        <v>0.67339288794998797</v>
      </c>
      <c r="FB58" s="334">
        <f t="shared" si="203"/>
        <v>0.70284038712509544</v>
      </c>
      <c r="FC58" s="334">
        <f t="shared" si="203"/>
        <v>0.73199329078289632</v>
      </c>
      <c r="FD58" s="335">
        <f t="shared" si="203"/>
        <v>0.7608506714037383</v>
      </c>
      <c r="FE58" s="336">
        <f t="shared" si="203"/>
        <v>0.78941242046750948</v>
      </c>
      <c r="FF58" s="337">
        <f t="shared" si="203"/>
        <v>0.81767918193676781</v>
      </c>
      <c r="FG58" s="334">
        <f t="shared" si="203"/>
        <v>0.84565228658906588</v>
      </c>
      <c r="FH58" s="334">
        <f t="shared" si="203"/>
        <v>0.87333368790410393</v>
      </c>
      <c r="FI58" s="335">
        <f t="shared" si="203"/>
        <v>0.90072590007682451</v>
      </c>
      <c r="FJ58" s="338">
        <f t="shared" si="203"/>
        <v>0.92783193860378199</v>
      </c>
      <c r="FK58" s="334">
        <f t="shared" si="203"/>
        <v>0.95465526377790766</v>
      </c>
      <c r="FL58" s="334">
        <f t="shared" si="203"/>
        <v>0.98119972732760452</v>
      </c>
      <c r="FM58" s="334">
        <f t="shared" si="203"/>
        <v>1.0074695223496579</v>
      </c>
      <c r="FN58" s="335">
        <f t="shared" si="203"/>
        <v>1.0334691366115918</v>
      </c>
      <c r="FO58" s="336">
        <f t="shared" si="203"/>
        <v>1.0592033092373525</v>
      </c>
      <c r="FP58" s="337">
        <f t="shared" si="203"/>
        <v>1.0846769907393017</v>
      </c>
      <c r="FQ58" s="334">
        <f t="shared" si="203"/>
        <v>1.1098953063189219</v>
      </c>
      <c r="FR58" s="334">
        <f t="shared" si="203"/>
        <v>1.1348635223267518</v>
      </c>
      <c r="FS58" s="334">
        <f t="shared" si="203"/>
        <v>1.1595870157482504</v>
      </c>
      <c r="FT58" s="334">
        <f t="shared" si="203"/>
        <v>1.1840712465650975</v>
      </c>
      <c r="FU58" s="334">
        <f t="shared" si="203"/>
        <v>1.2083217328300306</v>
      </c>
      <c r="FV58" s="334">
        <f t="shared" si="203"/>
        <v>1.2323440282867295</v>
      </c>
      <c r="FW58" s="334">
        <f t="shared" si="203"/>
        <v>1.2561437023635735</v>
      </c>
      <c r="FX58" s="334">
        <f t="shared" si="203"/>
        <v>1.2797263223705881</v>
      </c>
      <c r="FY58" s="334">
        <f t="shared" si="203"/>
        <v>1.3030974377319404</v>
      </c>
      <c r="FZ58" s="334">
        <f t="shared" si="203"/>
        <v>1.3262625660912679</v>
      </c>
      <c r="GA58" s="334">
        <f t="shared" si="203"/>
        <v>1.3492271811335139</v>
      </c>
      <c r="GB58" s="334">
        <f t="shared" si="203"/>
        <v>1.37199670197437</v>
      </c>
      <c r="GC58" s="334">
        <f t="shared" si="203"/>
        <v>1.394576483976522</v>
      </c>
      <c r="GD58" s="334">
        <f t="shared" si="203"/>
        <v>1.4169718108603793</v>
      </c>
      <c r="GE58" s="334">
        <f t="shared" si="203"/>
        <v>1.439187887985681</v>
      </c>
      <c r="GF58" s="334">
        <f t="shared" si="203"/>
        <v>1.4612298366890462</v>
      </c>
      <c r="GG58" s="334">
        <f t="shared" si="203"/>
        <v>1.4831026895710377</v>
      </c>
      <c r="GH58" s="334">
        <f t="shared" si="203"/>
        <v>1.5048113866346566</v>
      </c>
      <c r="GI58" s="334">
        <f t="shared" si="203"/>
        <v>1.5263607721851147</v>
      </c>
      <c r="GJ58" s="334">
        <f t="shared" si="203"/>
        <v>1.5477555924083204</v>
      </c>
      <c r="GK58" s="334">
        <f t="shared" si="203"/>
        <v>1.5690004935527184</v>
      </c>
      <c r="GL58" s="334">
        <f t="shared" si="203"/>
        <v>1.5901000206458209</v>
      </c>
      <c r="GM58" s="334">
        <f t="shared" si="203"/>
        <v>1.6110586166830978</v>
      </c>
      <c r="GN58" s="334">
        <f t="shared" si="203"/>
        <v>1.6318806222327265</v>
      </c>
      <c r="GR58" s="348"/>
      <c r="GS58" s="368">
        <v>38000</v>
      </c>
      <c r="GT58" s="367">
        <f t="shared" si="178"/>
        <v>57.356933718429858</v>
      </c>
      <c r="GU58" s="367">
        <f t="shared" si="178"/>
        <v>114.71386743685972</v>
      </c>
      <c r="GV58" s="367">
        <f t="shared" si="178"/>
        <v>172.07080115528956</v>
      </c>
      <c r="GW58" s="367">
        <f t="shared" si="178"/>
        <v>229.42773487371943</v>
      </c>
      <c r="GX58" s="367">
        <f t="shared" si="178"/>
        <v>286.78466859214927</v>
      </c>
      <c r="GY58" s="367">
        <f t="shared" si="178"/>
        <v>344.14160231057912</v>
      </c>
      <c r="GZ58" s="367">
        <f t="shared" si="178"/>
        <v>401.49853602900896</v>
      </c>
      <c r="HA58" s="367">
        <f t="shared" si="178"/>
        <v>458.85546974743886</v>
      </c>
      <c r="HB58" s="367">
        <f t="shared" si="178"/>
        <v>516.21240346586876</v>
      </c>
      <c r="HC58" s="367">
        <f t="shared" si="178"/>
        <v>573.56933718429855</v>
      </c>
      <c r="HE58" s="348"/>
      <c r="HF58" s="368">
        <v>38000</v>
      </c>
      <c r="HG58" s="26">
        <f t="shared" si="179"/>
        <v>0.52058453317936992</v>
      </c>
      <c r="HH58" s="26">
        <f t="shared" si="179"/>
        <v>0.52058453317936992</v>
      </c>
      <c r="HI58" s="26">
        <f t="shared" si="179"/>
        <v>0.52058453317936992</v>
      </c>
      <c r="HJ58" s="26">
        <f t="shared" si="179"/>
        <v>0.52058453317936992</v>
      </c>
      <c r="HK58" s="26">
        <f t="shared" si="179"/>
        <v>0.52058453317936992</v>
      </c>
      <c r="HL58" s="26">
        <f t="shared" si="179"/>
        <v>0.52058453317936992</v>
      </c>
      <c r="HM58" s="26">
        <f t="shared" si="179"/>
        <v>0.52058453317936992</v>
      </c>
      <c r="HN58" s="26">
        <f t="shared" si="179"/>
        <v>0.52058453317936992</v>
      </c>
      <c r="HO58" s="26">
        <f t="shared" si="179"/>
        <v>0.52058453317936992</v>
      </c>
      <c r="HP58" s="26">
        <f t="shared" si="179"/>
        <v>0.52058453317936992</v>
      </c>
      <c r="HR58" s="348"/>
      <c r="HS58" s="368">
        <v>38000</v>
      </c>
      <c r="HT58" s="367">
        <f t="shared" si="26"/>
        <v>29.859132564408871</v>
      </c>
      <c r="HU58" s="367">
        <f t="shared" si="26"/>
        <v>59.718265128817741</v>
      </c>
      <c r="HV58" s="367">
        <f t="shared" si="26"/>
        <v>89.577397693226601</v>
      </c>
      <c r="HW58" s="367">
        <f t="shared" si="26"/>
        <v>119.43653025763548</v>
      </c>
      <c r="HX58" s="367">
        <f t="shared" si="147"/>
        <v>149.29566282204433</v>
      </c>
      <c r="HY58" s="367">
        <f t="shared" si="147"/>
        <v>179.1547953864532</v>
      </c>
      <c r="HZ58" s="367">
        <f t="shared" si="147"/>
        <v>209.01392795086207</v>
      </c>
      <c r="IA58" s="367">
        <f t="shared" si="147"/>
        <v>238.87306051527096</v>
      </c>
      <c r="IB58" s="367">
        <f t="shared" si="147"/>
        <v>268.73219307967986</v>
      </c>
      <c r="IC58" s="367">
        <f t="shared" si="147"/>
        <v>298.59132564408867</v>
      </c>
      <c r="IL58" s="348"/>
      <c r="IM58" s="368">
        <v>38000</v>
      </c>
      <c r="IN58" s="367">
        <f t="shared" si="164"/>
        <v>144.88482298757256</v>
      </c>
      <c r="IO58" s="367">
        <f t="shared" si="165"/>
        <v>583.89668773904441</v>
      </c>
      <c r="IP58" s="367">
        <f t="shared" si="166"/>
        <v>1330.2383067532439</v>
      </c>
      <c r="IQ58" s="367">
        <f t="shared" si="167"/>
        <v>2406.3510948147573</v>
      </c>
      <c r="IR58" s="367">
        <f t="shared" si="168"/>
        <v>3844.5768136490565</v>
      </c>
      <c r="IS58" s="367">
        <f t="shared" si="169"/>
        <v>5688.0963690825029</v>
      </c>
      <c r="IT58" s="367">
        <f t="shared" si="170"/>
        <v>7992.1579993232072</v>
      </c>
      <c r="IU58" s="367">
        <f t="shared" si="171"/>
        <v>10825.610241590577</v>
      </c>
      <c r="IV58" s="367">
        <f t="shared" si="172"/>
        <v>14272.757980409016</v>
      </c>
      <c r="IW58" s="367">
        <f t="shared" si="173"/>
        <v>18435.562540477222</v>
      </c>
      <c r="IY58" s="348"/>
      <c r="IZ58" s="368">
        <v>38000</v>
      </c>
      <c r="JA58" s="367">
        <f t="shared" si="137"/>
        <v>29.888841994914632</v>
      </c>
      <c r="JB58" s="367">
        <f t="shared" si="137"/>
        <v>59.955714240442354</v>
      </c>
      <c r="JC58" s="367">
        <f t="shared" si="137"/>
        <v>90.37748782557918</v>
      </c>
      <c r="JD58" s="367">
        <f t="shared" si="137"/>
        <v>121.328586255689</v>
      </c>
      <c r="JE58" s="367">
        <f t="shared" si="137"/>
        <v>152.97944895615603</v>
      </c>
      <c r="JF58" s="367">
        <f t="shared" si="131"/>
        <v>185.49464956764015</v>
      </c>
      <c r="JG58" s="367">
        <f t="shared" si="131"/>
        <v>219.03060606979878</v>
      </c>
      <c r="JH58" s="367">
        <f t="shared" si="131"/>
        <v>253.73286750941827</v>
      </c>
      <c r="JI58" s="367">
        <f t="shared" si="131"/>
        <v>289.73302332291939</v>
      </c>
      <c r="JJ58" s="367">
        <f t="shared" si="131"/>
        <v>327.14535342507622</v>
      </c>
      <c r="JL58" s="348"/>
      <c r="JM58" s="368">
        <v>38000</v>
      </c>
      <c r="JN58" s="296">
        <f t="shared" si="138"/>
        <v>2.9709430505761247E-2</v>
      </c>
      <c r="JO58" s="296">
        <f t="shared" si="138"/>
        <v>0.23744911162461335</v>
      </c>
      <c r="JP58" s="296">
        <f t="shared" si="138"/>
        <v>0.80009013235257953</v>
      </c>
      <c r="JQ58" s="296">
        <f t="shared" si="138"/>
        <v>1.8920559980535216</v>
      </c>
      <c r="JR58" s="296">
        <f t="shared" si="138"/>
        <v>3.6837861341116991</v>
      </c>
      <c r="JS58" s="296">
        <f t="shared" si="132"/>
        <v>6.3398541811869507</v>
      </c>
      <c r="JT58" s="296">
        <f t="shared" si="132"/>
        <v>10.01667811893671</v>
      </c>
      <c r="JU58" s="296">
        <f t="shared" si="132"/>
        <v>14.859806994147306</v>
      </c>
      <c r="JV58" s="296">
        <f t="shared" si="132"/>
        <v>21.000830243239534</v>
      </c>
      <c r="JW58" s="296">
        <f t="shared" si="132"/>
        <v>28.554027780987553</v>
      </c>
    </row>
    <row r="59" spans="3:283">
      <c r="C59"/>
      <c r="D59" s="2"/>
      <c r="AZ59" s="369">
        <v>37000</v>
      </c>
      <c r="BA59" s="296">
        <f t="shared" si="36"/>
        <v>21.827771326952018</v>
      </c>
      <c r="BB59" s="367">
        <f t="shared" si="27"/>
        <v>299.92214332930683</v>
      </c>
      <c r="BC59" s="367">
        <f t="shared" si="180"/>
        <v>15346.336157027588</v>
      </c>
      <c r="BD59" s="367">
        <f t="shared" si="181"/>
        <v>521.55944647622402</v>
      </c>
      <c r="BE59" s="367">
        <f t="shared" si="182"/>
        <v>278.09437200235482</v>
      </c>
      <c r="BF59" s="334">
        <v>0.21379447007725191</v>
      </c>
      <c r="BG59" s="334">
        <f t="shared" si="183"/>
        <v>0.90925130195164316</v>
      </c>
      <c r="BN59" s="67"/>
      <c r="BO59" s="341">
        <v>39000</v>
      </c>
      <c r="BP59" s="296">
        <f t="shared" ref="BP59:BX59" si="204">(EE59*$T159*SQRT($W159)-BP$19)*-1</f>
        <v>1.2061284441333697E-3</v>
      </c>
      <c r="BQ59" s="296">
        <f t="shared" si="204"/>
        <v>9.510684084649057E-3</v>
      </c>
      <c r="BR59" s="296">
        <f t="shared" si="204"/>
        <v>3.1957187604042758E-2</v>
      </c>
      <c r="BS59" s="303">
        <f t="shared" si="204"/>
        <v>7.5480449477026923E-2</v>
      </c>
      <c r="BT59" s="315">
        <f t="shared" si="204"/>
        <v>0.14685492966265912</v>
      </c>
      <c r="BU59" s="310">
        <f t="shared" si="204"/>
        <v>0.25264623876371672</v>
      </c>
      <c r="BV59" s="296">
        <f t="shared" si="204"/>
        <v>0.39916664215132869</v>
      </c>
      <c r="BW59" s="296">
        <f t="shared" si="204"/>
        <v>0.59243528363558084</v>
      </c>
      <c r="BX59" s="303">
        <f t="shared" si="204"/>
        <v>0.83814368159450225</v>
      </c>
      <c r="BY59" s="67"/>
      <c r="BZ59" s="341">
        <v>39000</v>
      </c>
      <c r="CA59" s="434">
        <f t="shared" ref="CA59:DY59" si="205">(EP59*$T159*SQRT($W159)-CA$19)*-1</f>
        <v>1.141626875991804</v>
      </c>
      <c r="CB59" s="435">
        <f t="shared" si="205"/>
        <v>1.5078404291365075</v>
      </c>
      <c r="CC59" s="435">
        <f t="shared" si="205"/>
        <v>1.9413433140623368</v>
      </c>
      <c r="CD59" s="435">
        <f t="shared" si="205"/>
        <v>2.4462865694305975</v>
      </c>
      <c r="CE59" s="436">
        <f t="shared" si="205"/>
        <v>3.0264074641261232</v>
      </c>
      <c r="CF59" s="437">
        <f t="shared" si="205"/>
        <v>3.6850288020327184</v>
      </c>
      <c r="CG59" s="438">
        <f t="shared" si="205"/>
        <v>4.4250629098919489</v>
      </c>
      <c r="CH59" s="435">
        <f t="shared" si="205"/>
        <v>5.2490197890246861</v>
      </c>
      <c r="CI59" s="435">
        <f t="shared" si="205"/>
        <v>6.1590188739722578</v>
      </c>
      <c r="CJ59" s="436">
        <f t="shared" si="205"/>
        <v>7.1568038258421893</v>
      </c>
      <c r="CK59" s="434">
        <f t="shared" si="205"/>
        <v>8.2437597923113231</v>
      </c>
      <c r="CL59" s="435">
        <f t="shared" si="205"/>
        <v>9.4209325867507516</v>
      </c>
      <c r="CM59" s="435">
        <f t="shared" si="205"/>
        <v>10.68904927206674</v>
      </c>
      <c r="CN59" s="435">
        <f t="shared" si="205"/>
        <v>12.048539677439834</v>
      </c>
      <c r="CO59" s="436">
        <f t="shared" si="205"/>
        <v>13.499558424793236</v>
      </c>
      <c r="CP59" s="437">
        <f t="shared" si="205"/>
        <v>15.042007093856057</v>
      </c>
      <c r="CQ59" s="438">
        <f t="shared" si="205"/>
        <v>16.675556207645684</v>
      </c>
      <c r="CR59" s="435">
        <f t="shared" si="205"/>
        <v>18.399666772170718</v>
      </c>
      <c r="CS59" s="435">
        <f t="shared" si="205"/>
        <v>20.213611153618501</v>
      </c>
      <c r="CT59" s="436">
        <f t="shared" si="205"/>
        <v>22.116493122273994</v>
      </c>
      <c r="CU59" s="434">
        <f t="shared" si="205"/>
        <v>24.10726693406599</v>
      </c>
      <c r="CV59" s="435">
        <f t="shared" si="205"/>
        <v>26.184755357746155</v>
      </c>
      <c r="CW59" s="435">
        <f t="shared" si="205"/>
        <v>28.347666587981166</v>
      </c>
      <c r="CX59" s="435">
        <f t="shared" si="205"/>
        <v>30.594610012266514</v>
      </c>
      <c r="CY59" s="436">
        <f t="shared" si="205"/>
        <v>32.924110822718319</v>
      </c>
      <c r="CZ59" s="437">
        <f t="shared" si="205"/>
        <v>35.334623482759469</v>
      </c>
      <c r="DA59" s="438">
        <f t="shared" si="205"/>
        <v>37.824544073951301</v>
      </c>
      <c r="DB59" s="435">
        <f t="shared" si="205"/>
        <v>40.392221560025689</v>
      </c>
      <c r="DC59" s="435">
        <f t="shared" si="205"/>
        <v>43.035968014096738</v>
      </c>
      <c r="DD59" s="436">
        <f t="shared" si="205"/>
        <v>45.754067861368299</v>
      </c>
      <c r="DE59" s="439">
        <f t="shared" si="205"/>
        <v>48.544786193871175</v>
      </c>
      <c r="DF59" s="435">
        <f t="shared" si="205"/>
        <v>51.40637621621164</v>
      </c>
      <c r="DG59" s="435">
        <f t="shared" si="205"/>
        <v>54.337085882254542</v>
      </c>
      <c r="DH59" s="435">
        <f t="shared" si="205"/>
        <v>57.335163782491918</v>
      </c>
      <c r="DI59" s="436">
        <f t="shared" si="205"/>
        <v>60.398864340718205</v>
      </c>
      <c r="DJ59" s="437">
        <f t="shared" si="205"/>
        <v>63.526452376815314</v>
      </c>
      <c r="DK59" s="438">
        <f t="shared" si="205"/>
        <v>66.716207090114892</v>
      </c>
      <c r="DL59" s="435">
        <f t="shared" si="205"/>
        <v>69.966425515108597</v>
      </c>
      <c r="DM59" s="435">
        <f t="shared" si="205"/>
        <v>73.275425498333107</v>
      </c>
      <c r="DN59" s="436">
        <f t="shared" si="205"/>
        <v>76.641548242187866</v>
      </c>
      <c r="DO59" s="439">
        <f t="shared" si="205"/>
        <v>80.063160458325171</v>
      </c>
      <c r="DP59" s="435">
        <f t="shared" si="205"/>
        <v>83.538656170130878</v>
      </c>
      <c r="DQ59" s="435">
        <f t="shared" si="205"/>
        <v>87.066458200770626</v>
      </c>
      <c r="DR59" s="435">
        <f t="shared" si="205"/>
        <v>90.645019380333508</v>
      </c>
      <c r="DS59" s="436">
        <f t="shared" si="205"/>
        <v>94.272823502771359</v>
      </c>
      <c r="DT59" s="437">
        <f t="shared" si="205"/>
        <v>97.948386060660596</v>
      </c>
      <c r="DU59" s="438">
        <f t="shared" si="205"/>
        <v>101.67025478329322</v>
      </c>
      <c r="DV59" s="435">
        <f t="shared" si="205"/>
        <v>105.43701000123417</v>
      </c>
      <c r="DW59" s="435">
        <f t="shared" si="205"/>
        <v>109.2472648583003</v>
      </c>
      <c r="DX59" s="435">
        <f t="shared" si="205"/>
        <v>113.09966538986475</v>
      </c>
      <c r="DY59" s="435">
        <f t="shared" si="205"/>
        <v>116.99289048453079</v>
      </c>
      <c r="EC59" s="67"/>
      <c r="ED59" s="341">
        <v>39000</v>
      </c>
      <c r="EE59" s="334">
        <f t="shared" ref="EE59:EM59" si="206">SQRT(5*((((1/$V159)*(((1+0.2*(EE$19/661.48)^2)^3.5)-1))+1)^(1/3.5)-1))</f>
        <v>3.4301038706684314E-2</v>
      </c>
      <c r="EF59" s="334">
        <f t="shared" si="206"/>
        <v>6.8577726133689565E-2</v>
      </c>
      <c r="EG59" s="334">
        <f t="shared" si="206"/>
        <v>0.10280589935910081</v>
      </c>
      <c r="EH59" s="335">
        <f t="shared" si="206"/>
        <v>0.13696176839328814</v>
      </c>
      <c r="EI59" s="336">
        <f t="shared" si="206"/>
        <v>0.17102209333189325</v>
      </c>
      <c r="EJ59" s="337">
        <f t="shared" si="206"/>
        <v>0.20496435073195776</v>
      </c>
      <c r="EK59" s="334">
        <f t="shared" si="206"/>
        <v>0.23876688625580827</v>
      </c>
      <c r="EL59" s="334">
        <f t="shared" si="206"/>
        <v>0.27240905112445563</v>
      </c>
      <c r="EM59" s="335">
        <f t="shared" si="206"/>
        <v>0.30587132048373328</v>
      </c>
      <c r="EN59" s="67"/>
      <c r="EO59" s="341">
        <v>39000</v>
      </c>
      <c r="EP59" s="338">
        <f t="shared" ref="EP59:GN59" si="207">SQRT(5*((((1/$BF61)*(((1+0.2*(EP$19/661.48)^2)^3.5)-1))+1)^(1/3.5)-1))</f>
        <v>0.33913539238496138</v>
      </c>
      <c r="EQ59" s="334">
        <f t="shared" si="207"/>
        <v>0.3721842666842467</v>
      </c>
      <c r="ER59" s="334">
        <f t="shared" si="207"/>
        <v>0.40500230374419888</v>
      </c>
      <c r="ES59" s="334">
        <f t="shared" si="207"/>
        <v>0.43757526335348601</v>
      </c>
      <c r="ET59" s="335">
        <f t="shared" si="207"/>
        <v>0.46989032474529147</v>
      </c>
      <c r="EU59" s="336">
        <f t="shared" si="207"/>
        <v>0.50193608898229358</v>
      </c>
      <c r="EV59" s="337">
        <f t="shared" si="207"/>
        <v>0.53370256527624604</v>
      </c>
      <c r="EW59" s="334">
        <f t="shared" si="207"/>
        <v>0.56518114302335354</v>
      </c>
      <c r="EX59" s="334">
        <f t="shared" si="207"/>
        <v>0.59636455146604517</v>
      </c>
      <c r="EY59" s="335">
        <f t="shared" si="207"/>
        <v>0.62724680894414198</v>
      </c>
      <c r="EZ59" s="338">
        <f t="shared" si="207"/>
        <v>0.65782316368411142</v>
      </c>
      <c r="FA59" s="334">
        <f t="shared" si="207"/>
        <v>0.68809002800474062</v>
      </c>
      <c r="FB59" s="334">
        <f t="shared" si="207"/>
        <v>0.71804490770390794</v>
      </c>
      <c r="FC59" s="334">
        <f t="shared" si="207"/>
        <v>0.74768632824502934</v>
      </c>
      <c r="FD59" s="335">
        <f t="shared" si="207"/>
        <v>0.77701375919487048</v>
      </c>
      <c r="FE59" s="336">
        <f t="shared" si="207"/>
        <v>0.80602753818590633</v>
      </c>
      <c r="FF59" s="337">
        <f t="shared" si="207"/>
        <v>0.83472879549473622</v>
      </c>
      <c r="FG59" s="334">
        <f t="shared" si="207"/>
        <v>0.86311938014975265</v>
      </c>
      <c r="FH59" s="334">
        <f t="shared" si="207"/>
        <v>0.89120178831158192</v>
      </c>
      <c r="FI59" s="335">
        <f t="shared" si="207"/>
        <v>0.91897909451206694</v>
      </c>
      <c r="FJ59" s="338">
        <f t="shared" si="207"/>
        <v>0.94645488619468543</v>
      </c>
      <c r="FK59" s="334">
        <f t="shared" si="207"/>
        <v>0.97363320187199576</v>
      </c>
      <c r="FL59" s="334">
        <f t="shared" si="207"/>
        <v>1.000518473104975</v>
      </c>
      <c r="FM59" s="334">
        <f t="shared" si="207"/>
        <v>1.0271154704143435</v>
      </c>
      <c r="FN59" s="335">
        <f t="shared" si="207"/>
        <v>1.0534292531545555</v>
      </c>
      <c r="FO59" s="336">
        <f t="shared" si="207"/>
        <v>1.0794651233160943</v>
      </c>
      <c r="FP59" s="337">
        <f t="shared" si="207"/>
        <v>1.1052285831694495</v>
      </c>
      <c r="FQ59" s="334">
        <f t="shared" si="207"/>
        <v>1.1307252966236547</v>
      </c>
      <c r="FR59" s="334">
        <f t="shared" si="207"/>
        <v>1.1559610541416592</v>
      </c>
      <c r="FS59" s="334">
        <f t="shared" si="207"/>
        <v>1.1809417410330554</v>
      </c>
      <c r="FT59" s="334">
        <f t="shared" si="207"/>
        <v>1.205673308930227</v>
      </c>
      <c r="FU59" s="334">
        <f t="shared" si="207"/>
        <v>1.2301617502455775</v>
      </c>
      <c r="FV59" s="334">
        <f t="shared" si="207"/>
        <v>1.2544130754042708</v>
      </c>
      <c r="FW59" s="334">
        <f t="shared" si="207"/>
        <v>1.2784332926475106</v>
      </c>
      <c r="FX59" s="334">
        <f t="shared" si="207"/>
        <v>1.3022283902052534</v>
      </c>
      <c r="FY59" s="334">
        <f t="shared" si="207"/>
        <v>1.3258043206434946</v>
      </c>
      <c r="FZ59" s="334">
        <f t="shared" si="207"/>
        <v>1.3491669871992735</v>
      </c>
      <c r="GA59" s="334">
        <f t="shared" si="207"/>
        <v>1.3723222319257986</v>
      </c>
      <c r="GB59" s="334">
        <f t="shared" si="207"/>
        <v>1.3952758254801909</v>
      </c>
      <c r="GC59" s="334">
        <f t="shared" si="207"/>
        <v>1.4180334583968721</v>
      </c>
      <c r="GD59" s="334">
        <f t="shared" si="207"/>
        <v>1.4406007337003226</v>
      </c>
      <c r="GE59" s="334">
        <f t="shared" si="207"/>
        <v>1.4629831607216386</v>
      </c>
      <c r="GF59" s="334">
        <f t="shared" si="207"/>
        <v>1.485186149993764</v>
      </c>
      <c r="GG59" s="334">
        <f t="shared" si="207"/>
        <v>1.5072150091103631</v>
      </c>
      <c r="GH59" s="334">
        <f t="shared" si="207"/>
        <v>1.5290749394430225</v>
      </c>
      <c r="GI59" s="334">
        <f t="shared" si="207"/>
        <v>1.5507710336206384</v>
      </c>
      <c r="GJ59" s="334">
        <f t="shared" si="207"/>
        <v>1.5723082736834857</v>
      </c>
      <c r="GK59" s="334">
        <f t="shared" si="207"/>
        <v>1.5936915298325971</v>
      </c>
      <c r="GL59" s="334">
        <f t="shared" si="207"/>
        <v>1.6149255597025669</v>
      </c>
      <c r="GM59" s="334">
        <f t="shared" si="207"/>
        <v>1.6360150080929241</v>
      </c>
      <c r="GN59" s="334">
        <f t="shared" si="207"/>
        <v>1.6569644070996139</v>
      </c>
      <c r="GR59" s="348"/>
      <c r="GS59" s="369">
        <v>39000</v>
      </c>
      <c r="GT59" s="367">
        <f t="shared" si="178"/>
        <v>57.356933718429858</v>
      </c>
      <c r="GU59" s="367">
        <f t="shared" si="178"/>
        <v>114.71386743685972</v>
      </c>
      <c r="GV59" s="367">
        <f t="shared" si="178"/>
        <v>172.07080115528956</v>
      </c>
      <c r="GW59" s="367">
        <f t="shared" si="178"/>
        <v>229.42773487371943</v>
      </c>
      <c r="GX59" s="367">
        <f t="shared" si="178"/>
        <v>286.78466859214927</v>
      </c>
      <c r="GY59" s="367">
        <f t="shared" si="178"/>
        <v>344.14160231057912</v>
      </c>
      <c r="GZ59" s="367">
        <f t="shared" si="178"/>
        <v>401.49853602900896</v>
      </c>
      <c r="HA59" s="367">
        <f t="shared" si="178"/>
        <v>458.85546974743886</v>
      </c>
      <c r="HB59" s="367">
        <f t="shared" si="178"/>
        <v>516.21240346586876</v>
      </c>
      <c r="HC59" s="367">
        <f t="shared" si="178"/>
        <v>573.56933718429855</v>
      </c>
      <c r="HE59" s="348"/>
      <c r="HF59" s="369">
        <v>39000</v>
      </c>
      <c r="HG59" s="26">
        <f t="shared" si="179"/>
        <v>0.50822311965255007</v>
      </c>
      <c r="HH59" s="26">
        <f t="shared" si="179"/>
        <v>0.50822311965255007</v>
      </c>
      <c r="HI59" s="26">
        <f t="shared" si="179"/>
        <v>0.50822311965255007</v>
      </c>
      <c r="HJ59" s="26">
        <f t="shared" si="179"/>
        <v>0.50822311965255007</v>
      </c>
      <c r="HK59" s="26">
        <f t="shared" si="179"/>
        <v>0.50822311965255007</v>
      </c>
      <c r="HL59" s="26">
        <f t="shared" si="179"/>
        <v>0.50822311965255007</v>
      </c>
      <c r="HM59" s="26">
        <f t="shared" si="179"/>
        <v>0.50822311965255007</v>
      </c>
      <c r="HN59" s="26">
        <f t="shared" si="179"/>
        <v>0.50822311965255007</v>
      </c>
      <c r="HO59" s="26">
        <f t="shared" si="179"/>
        <v>0.50822311965255007</v>
      </c>
      <c r="HP59" s="26">
        <f t="shared" si="179"/>
        <v>0.50822311965255007</v>
      </c>
      <c r="HR59" s="348"/>
      <c r="HS59" s="369">
        <v>39000</v>
      </c>
      <c r="HT59" s="367">
        <f t="shared" si="26"/>
        <v>29.150119788084961</v>
      </c>
      <c r="HU59" s="367">
        <f t="shared" si="26"/>
        <v>58.300239576169922</v>
      </c>
      <c r="HV59" s="367">
        <f t="shared" si="26"/>
        <v>87.450359364254879</v>
      </c>
      <c r="HW59" s="367">
        <f t="shared" si="26"/>
        <v>116.60047915233984</v>
      </c>
      <c r="HX59" s="367">
        <f t="shared" si="147"/>
        <v>145.75059894042479</v>
      </c>
      <c r="HY59" s="367">
        <f t="shared" si="147"/>
        <v>174.90071872850976</v>
      </c>
      <c r="HZ59" s="367">
        <f t="shared" si="147"/>
        <v>204.05083851659469</v>
      </c>
      <c r="IA59" s="367">
        <f t="shared" si="147"/>
        <v>233.20095830467969</v>
      </c>
      <c r="IB59" s="367">
        <f t="shared" si="147"/>
        <v>262.35107809276468</v>
      </c>
      <c r="IC59" s="367">
        <f t="shared" si="147"/>
        <v>291.50119788084959</v>
      </c>
      <c r="IL59" s="348"/>
      <c r="IM59" s="369">
        <v>39000</v>
      </c>
      <c r="IN59" s="367">
        <f t="shared" si="164"/>
        <v>138.08585973239289</v>
      </c>
      <c r="IO59" s="367">
        <f t="shared" si="165"/>
        <v>556.49635661464913</v>
      </c>
      <c r="IP59" s="367">
        <f t="shared" si="166"/>
        <v>1267.8146437238631</v>
      </c>
      <c r="IQ59" s="367">
        <f t="shared" si="167"/>
        <v>2293.4290348270783</v>
      </c>
      <c r="IR59" s="367">
        <f t="shared" si="168"/>
        <v>3664.1636002515588</v>
      </c>
      <c r="IS59" s="367">
        <f t="shared" si="169"/>
        <v>5421.1729094139218</v>
      </c>
      <c r="IT59" s="367">
        <f t="shared" si="170"/>
        <v>7617.1125843065529</v>
      </c>
      <c r="IU59" s="367">
        <f t="shared" si="171"/>
        <v>10317.600329097642</v>
      </c>
      <c r="IV59" s="367">
        <f t="shared" si="172"/>
        <v>13602.984880246575</v>
      </c>
      <c r="IW59" s="367">
        <f t="shared" si="173"/>
        <v>17570.442856326299</v>
      </c>
      <c r="IY59" s="348"/>
      <c r="IZ59" s="369">
        <v>39000</v>
      </c>
      <c r="JA59" s="367">
        <f t="shared" si="137"/>
        <v>29.179473010787909</v>
      </c>
      <c r="JB59" s="367">
        <f t="shared" si="137"/>
        <v>58.534864501811228</v>
      </c>
      <c r="JC59" s="367">
        <f t="shared" si="137"/>
        <v>88.241061588291942</v>
      </c>
      <c r="JD59" s="367">
        <f t="shared" si="137"/>
        <v>118.47076117132168</v>
      </c>
      <c r="JE59" s="367">
        <f t="shared" si="137"/>
        <v>149.3930655221038</v>
      </c>
      <c r="JF59" s="367">
        <f t="shared" si="131"/>
        <v>181.1717338322849</v>
      </c>
      <c r="JG59" s="367">
        <f t="shared" si="131"/>
        <v>213.9630224428964</v>
      </c>
      <c r="JH59" s="367">
        <f t="shared" si="131"/>
        <v>247.91309052337903</v>
      </c>
      <c r="JI59" s="367">
        <f t="shared" si="131"/>
        <v>283.15500529229456</v>
      </c>
      <c r="JJ59" s="367">
        <f t="shared" si="131"/>
        <v>319.80544973394711</v>
      </c>
      <c r="JL59" s="348"/>
      <c r="JM59" s="369">
        <v>39000</v>
      </c>
      <c r="JN59" s="296">
        <f t="shared" si="138"/>
        <v>2.9353222702948045E-2</v>
      </c>
      <c r="JO59" s="296">
        <f t="shared" si="138"/>
        <v>0.23462492564130599</v>
      </c>
      <c r="JP59" s="296">
        <f t="shared" si="138"/>
        <v>0.79070222403706225</v>
      </c>
      <c r="JQ59" s="296">
        <f t="shared" si="138"/>
        <v>1.8702820189818397</v>
      </c>
      <c r="JR59" s="296">
        <f t="shared" si="138"/>
        <v>3.6424665816790025</v>
      </c>
      <c r="JS59" s="296">
        <f t="shared" si="132"/>
        <v>6.2710151037751416</v>
      </c>
      <c r="JT59" s="296">
        <f t="shared" si="132"/>
        <v>9.912183926301708</v>
      </c>
      <c r="JU59" s="296">
        <f t="shared" si="132"/>
        <v>14.712132218699338</v>
      </c>
      <c r="JV59" s="296">
        <f t="shared" si="132"/>
        <v>20.80392719952988</v>
      </c>
      <c r="JW59" s="296">
        <f t="shared" si="132"/>
        <v>28.304251853097526</v>
      </c>
    </row>
    <row r="60" spans="3:283">
      <c r="C60"/>
      <c r="D60" s="2"/>
      <c r="AZ60" s="368">
        <v>38000</v>
      </c>
      <c r="BA60" s="296">
        <f t="shared" si="36"/>
        <v>21.640420884915841</v>
      </c>
      <c r="BB60" s="367">
        <f t="shared" si="27"/>
        <v>293.04606522980708</v>
      </c>
      <c r="BC60" s="367">
        <f t="shared" si="180"/>
        <v>14616.993641847597</v>
      </c>
      <c r="BD60" s="367">
        <f t="shared" si="181"/>
        <v>521.55944647622402</v>
      </c>
      <c r="BE60" s="367">
        <f t="shared" si="182"/>
        <v>271.40564434489124</v>
      </c>
      <c r="BF60" s="334">
        <v>0.20376180608772884</v>
      </c>
      <c r="BG60" s="334">
        <f t="shared" si="183"/>
        <v>0.90901273389208181</v>
      </c>
      <c r="BN60" s="67"/>
      <c r="BO60" s="341">
        <v>40000</v>
      </c>
      <c r="BP60" s="296">
        <f t="shared" ref="BP60:BX60" si="208">(EE60*$T160*SQRT($W160)-BP$19)*-1</f>
        <v>1.2785059970070733E-3</v>
      </c>
      <c r="BQ60" s="296">
        <f t="shared" si="208"/>
        <v>1.008844323739666E-2</v>
      </c>
      <c r="BR60" s="296">
        <f t="shared" si="208"/>
        <v>3.3900071246105057E-2</v>
      </c>
      <c r="BS60" s="303">
        <f t="shared" si="208"/>
        <v>8.0062598822244979E-2</v>
      </c>
      <c r="BT60" s="315">
        <f t="shared" si="208"/>
        <v>0.15574683834488923</v>
      </c>
      <c r="BU60" s="310">
        <f t="shared" si="208"/>
        <v>0.26789153241534081</v>
      </c>
      <c r="BV60" s="296">
        <f t="shared" si="208"/>
        <v>0.4231543487275502</v>
      </c>
      <c r="BW60" s="296">
        <f t="shared" si="208"/>
        <v>0.62786836186471362</v>
      </c>
      <c r="BX60" s="303">
        <f t="shared" si="208"/>
        <v>0.88800464157908721</v>
      </c>
      <c r="BY60" s="67"/>
      <c r="BZ60" s="341">
        <v>40000</v>
      </c>
      <c r="CA60" s="434">
        <f t="shared" ref="CA60:DY60" si="209">(EP60*$T160*SQRT($W160)-CA$19)*-1</f>
        <v>1.2091413563321822</v>
      </c>
      <c r="CB60" s="435">
        <f t="shared" si="209"/>
        <v>1.596439590437555</v>
      </c>
      <c r="CC60" s="435">
        <f t="shared" si="209"/>
        <v>2.0546258727516999</v>
      </c>
      <c r="CD60" s="435">
        <f t="shared" si="209"/>
        <v>2.5879812333576098</v>
      </c>
      <c r="CE60" s="436">
        <f t="shared" si="209"/>
        <v>3.2003364482685015</v>
      </c>
      <c r="CF60" s="437">
        <f t="shared" si="209"/>
        <v>3.89507300511886</v>
      </c>
      <c r="CG60" s="438">
        <f t="shared" si="209"/>
        <v>4.6751292270196529</v>
      </c>
      <c r="CH60" s="435">
        <f t="shared" si="209"/>
        <v>5.5430109271870833</v>
      </c>
      <c r="CI60" s="435">
        <f t="shared" si="209"/>
        <v>6.5008059316988351</v>
      </c>
      <c r="CJ60" s="436">
        <f t="shared" si="209"/>
        <v>7.5502017989712726</v>
      </c>
      <c r="CK60" s="434">
        <f t="shared" si="209"/>
        <v>8.6925060781837544</v>
      </c>
      <c r="CL60" s="435">
        <f t="shared" si="209"/>
        <v>9.9286684808204484</v>
      </c>
      <c r="CM60" s="435">
        <f t="shared" si="209"/>
        <v>11.259304385116792</v>
      </c>
      <c r="CN60" s="435">
        <f t="shared" si="209"/>
        <v>12.684719148519491</v>
      </c>
      <c r="CO60" s="436">
        <f t="shared" si="209"/>
        <v>14.204932764259468</v>
      </c>
      <c r="CP60" s="437">
        <f t="shared" si="209"/>
        <v>15.819704461670909</v>
      </c>
      <c r="CQ60" s="438">
        <f t="shared" si="209"/>
        <v>17.52855691313934</v>
      </c>
      <c r="CR60" s="435">
        <f t="shared" si="209"/>
        <v>19.330799771488756</v>
      </c>
      <c r="CS60" s="435">
        <f t="shared" si="209"/>
        <v>21.225552318559153</v>
      </c>
      <c r="CT60" s="436">
        <f t="shared" si="209"/>
        <v>23.211765057787602</v>
      </c>
      <c r="CU60" s="434">
        <f t="shared" si="209"/>
        <v>25.288240129962389</v>
      </c>
      <c r="CV60" s="435">
        <f t="shared" si="209"/>
        <v>27.453650471931894</v>
      </c>
      <c r="CW60" s="435">
        <f t="shared" si="209"/>
        <v>29.706557672749568</v>
      </c>
      <c r="CX60" s="435">
        <f t="shared" si="209"/>
        <v>32.045428510861143</v>
      </c>
      <c r="CY60" s="436">
        <f t="shared" si="209"/>
        <v>34.468650179854023</v>
      </c>
      <c r="CZ60" s="437">
        <f t="shared" si="209"/>
        <v>36.974544229385572</v>
      </c>
      <c r="DA60" s="438">
        <f t="shared" si="209"/>
        <v>39.561379262821163</v>
      </c>
      <c r="DB60" s="435">
        <f t="shared" si="209"/>
        <v>42.227382444249713</v>
      </c>
      <c r="DC60" s="435">
        <f t="shared" si="209"/>
        <v>44.970749875547767</v>
      </c>
      <c r="DD60" s="436">
        <f t="shared" si="209"/>
        <v>47.789655909427211</v>
      </c>
      <c r="DE60" s="439">
        <f t="shared" si="209"/>
        <v>50.682261467453259</v>
      </c>
      <c r="DF60" s="435">
        <f t="shared" si="209"/>
        <v>53.646721433261632</v>
      </c>
      <c r="DG60" s="435">
        <f t="shared" si="209"/>
        <v>56.681191190958771</v>
      </c>
      <c r="DH60" s="435">
        <f t="shared" si="209"/>
        <v>59.783832377351928</v>
      </c>
      <c r="DI60" s="436">
        <f t="shared" si="209"/>
        <v>62.952817914431137</v>
      </c>
      <c r="DJ60" s="437">
        <f t="shared" si="209"/>
        <v>66.186336385687241</v>
      </c>
      <c r="DK60" s="438">
        <f t="shared" si="209"/>
        <v>69.482595816565549</v>
      </c>
      <c r="DL60" s="435">
        <f t="shared" si="209"/>
        <v>72.839826915807862</v>
      </c>
      <c r="DM60" s="435">
        <f t="shared" si="209"/>
        <v>76.256285830720799</v>
      </c>
      <c r="DN60" s="436">
        <f t="shared" si="209"/>
        <v>79.730256465652872</v>
      </c>
      <c r="DO60" s="439">
        <f t="shared" si="209"/>
        <v>83.260052409240188</v>
      </c>
      <c r="DP60" s="435">
        <f t="shared" si="209"/>
        <v>86.844018512329853</v>
      </c>
      <c r="DQ60" s="435">
        <f t="shared" si="209"/>
        <v>90.480532154983507</v>
      </c>
      <c r="DR60" s="435">
        <f t="shared" si="209"/>
        <v>94.168004237624871</v>
      </c>
      <c r="DS60" s="436">
        <f t="shared" si="209"/>
        <v>97.904879928216303</v>
      </c>
      <c r="DT60" s="437">
        <f t="shared" si="209"/>
        <v>101.68963919439278</v>
      </c>
      <c r="DU60" s="438">
        <f t="shared" si="209"/>
        <v>105.52079714671083</v>
      </c>
      <c r="DV60" s="435">
        <f t="shared" si="209"/>
        <v>109.39690421659714</v>
      </c>
      <c r="DW60" s="435">
        <f t="shared" si="209"/>
        <v>113.31654619022731</v>
      </c>
      <c r="DX60" s="435">
        <f t="shared" si="209"/>
        <v>117.27834411737473</v>
      </c>
      <c r="DY60" s="435">
        <f t="shared" si="209"/>
        <v>121.28095411228992</v>
      </c>
      <c r="EC60" s="67"/>
      <c r="ED60" s="341">
        <v>40000</v>
      </c>
      <c r="EE60" s="334">
        <f t="shared" ref="EE60:EM60" si="210">SQRT(5*((((1/$V160)*(((1+0.2*(EE$19/661.48)^2)^3.5)-1))+1)^(1/3.5)-1))</f>
        <v>3.513508196493316E-2</v>
      </c>
      <c r="EF60" s="334">
        <f t="shared" si="210"/>
        <v>7.0243698800878746E-2</v>
      </c>
      <c r="EG60" s="334">
        <f t="shared" si="210"/>
        <v>0.10529960033366548</v>
      </c>
      <c r="EH60" s="335">
        <f t="shared" si="210"/>
        <v>0.14027696175622284</v>
      </c>
      <c r="EI60" s="336">
        <f t="shared" si="210"/>
        <v>0.17515058513891105</v>
      </c>
      <c r="EJ60" s="337">
        <f t="shared" si="210"/>
        <v>0.20989608803541665</v>
      </c>
      <c r="EK60" s="334">
        <f t="shared" si="210"/>
        <v>0.24449007568469325</v>
      </c>
      <c r="EL60" s="334">
        <f t="shared" si="210"/>
        <v>0.27891029393207667</v>
      </c>
      <c r="EM60" s="335">
        <f t="shared" si="210"/>
        <v>0.31313576069247845</v>
      </c>
      <c r="EN60" s="67"/>
      <c r="EO60" s="341">
        <v>40000</v>
      </c>
      <c r="EP60" s="338">
        <f t="shared" ref="EP60:GN60" si="211">SQRT(5*((((1/$BF62)*(((1+0.2*(EP$19/661.48)^2)^3.5)-1))+1)^(1/3.5)-1))</f>
        <v>0.34714687451923093</v>
      </c>
      <c r="EQ60" s="334">
        <f t="shared" si="211"/>
        <v>0.38092549958161875</v>
      </c>
      <c r="ER60" s="334">
        <f t="shared" si="211"/>
        <v>0.41445502705831594</v>
      </c>
      <c r="ES60" s="334">
        <f t="shared" si="211"/>
        <v>0.44772041359173415</v>
      </c>
      <c r="ET60" s="335">
        <f t="shared" si="211"/>
        <v>0.48070819799793157</v>
      </c>
      <c r="EU60" s="336">
        <f t="shared" si="211"/>
        <v>0.51340649787321579</v>
      </c>
      <c r="EV60" s="337">
        <f t="shared" si="211"/>
        <v>0.54580498807517652</v>
      </c>
      <c r="EW60" s="334">
        <f t="shared" si="211"/>
        <v>0.57789486328277451</v>
      </c>
      <c r="EX60" s="334">
        <f t="shared" si="211"/>
        <v>0.60966878696399274</v>
      </c>
      <c r="EY60" s="335">
        <f t="shared" si="211"/>
        <v>0.64112082911034818</v>
      </c>
      <c r="EZ60" s="338">
        <f t="shared" si="211"/>
        <v>0.67224639504965022</v>
      </c>
      <c r="FA60" s="334">
        <f t="shared" si="211"/>
        <v>0.70304214753614613</v>
      </c>
      <c r="FB60" s="334">
        <f t="shared" si="211"/>
        <v>0.73350592415689597</v>
      </c>
      <c r="FC60" s="334">
        <f t="shared" si="211"/>
        <v>0.76363665189882235</v>
      </c>
      <c r="FD60" s="335">
        <f t="shared" si="211"/>
        <v>0.79343426050656252</v>
      </c>
      <c r="FE60" s="336">
        <f t="shared" si="211"/>
        <v>0.82289959603799323</v>
      </c>
      <c r="FF60" s="337">
        <f t="shared" si="211"/>
        <v>0.85203433580204535</v>
      </c>
      <c r="FG60" s="334">
        <f t="shared" si="211"/>
        <v>0.8808409056493266</v>
      </c>
      <c r="FH60" s="334">
        <f t="shared" si="211"/>
        <v>0.90932240038598366</v>
      </c>
      <c r="FI60" s="335">
        <f t="shared" si="211"/>
        <v>0.93748250789829124</v>
      </c>
      <c r="FJ60" s="338">
        <f t="shared" si="211"/>
        <v>0.96532543741256027</v>
      </c>
      <c r="FK60" s="334">
        <f t="shared" si="211"/>
        <v>0.99285585217224914</v>
      </c>
      <c r="FL60" s="334">
        <f t="shared" si="211"/>
        <v>1.0200788066922317</v>
      </c>
      <c r="FM60" s="334">
        <f t="shared" si="211"/>
        <v>1.0469996886478232</v>
      </c>
      <c r="FN60" s="335">
        <f t="shared" si="211"/>
        <v>1.0736241653721454</v>
      </c>
      <c r="FO60" s="336">
        <f t="shared" si="211"/>
        <v>1.0999581348682981</v>
      </c>
      <c r="FP60" s="337">
        <f t="shared" si="211"/>
        <v>1.1260076811903985</v>
      </c>
      <c r="FQ60" s="334">
        <f t="shared" si="211"/>
        <v>1.1517790340084182</v>
      </c>
      <c r="FR60" s="334">
        <f t="shared" si="211"/>
        <v>1.1772785321436214</v>
      </c>
      <c r="FS60" s="334">
        <f t="shared" si="211"/>
        <v>1.2025125908429124</v>
      </c>
      <c r="FT60" s="334">
        <f t="shared" si="211"/>
        <v>1.2274876725496726</v>
      </c>
      <c r="FU60" s="334">
        <f t="shared" si="211"/>
        <v>1.2522102609243115</v>
      </c>
      <c r="FV60" s="334">
        <f t="shared" si="211"/>
        <v>1.2766868378686056</v>
      </c>
      <c r="FW60" s="334">
        <f t="shared" si="211"/>
        <v>1.3009238633126068</v>
      </c>
      <c r="FX60" s="334">
        <f t="shared" si="211"/>
        <v>1.3249277575307141</v>
      </c>
      <c r="FY60" s="334">
        <f t="shared" si="211"/>
        <v>1.3487048857634802</v>
      </c>
      <c r="FZ60" s="334">
        <f t="shared" si="211"/>
        <v>1.372261544933256</v>
      </c>
      <c r="GA60" s="334">
        <f t="shared" si="211"/>
        <v>1.3956039522542534</v>
      </c>
      <c r="GB60" s="334">
        <f t="shared" si="211"/>
        <v>1.4187382355506504</v>
      </c>
      <c r="GC60" s="334">
        <f t="shared" si="211"/>
        <v>1.4416704251095602</v>
      </c>
      <c r="GD60" s="334">
        <f t="shared" si="211"/>
        <v>1.4644064469087723</v>
      </c>
      <c r="GE60" s="334">
        <f t="shared" si="211"/>
        <v>1.4869521170719968</v>
      </c>
      <c r="GF60" s="334">
        <f t="shared" si="211"/>
        <v>1.5093131374166675</v>
      </c>
      <c r="GG60" s="334">
        <f t="shared" si="211"/>
        <v>1.5314950919710921</v>
      </c>
      <c r="GH60" s="334">
        <f t="shared" si="211"/>
        <v>1.5535034443489057</v>
      </c>
      <c r="GI60" s="334">
        <f t="shared" si="211"/>
        <v>1.5753435358791734</v>
      </c>
      <c r="GJ60" s="334">
        <f t="shared" si="211"/>
        <v>1.5970205844002296</v>
      </c>
      <c r="GK60" s="334">
        <f t="shared" si="211"/>
        <v>1.6185396836343737</v>
      </c>
      <c r="GL60" s="334">
        <f t="shared" si="211"/>
        <v>1.6399058030688212</v>
      </c>
      <c r="GM60" s="334">
        <f t="shared" si="211"/>
        <v>1.6611237882760046</v>
      </c>
      <c r="GN60" s="334">
        <f t="shared" si="211"/>
        <v>1.682198361613277</v>
      </c>
      <c r="GR60" s="348"/>
      <c r="GS60" s="368">
        <v>40000</v>
      </c>
      <c r="GT60" s="367">
        <f t="shared" si="178"/>
        <v>57.356933718429858</v>
      </c>
      <c r="GU60" s="367">
        <f t="shared" si="178"/>
        <v>114.71386743685972</v>
      </c>
      <c r="GV60" s="367">
        <f t="shared" si="178"/>
        <v>172.07080115528956</v>
      </c>
      <c r="GW60" s="367">
        <f t="shared" si="178"/>
        <v>229.42773487371943</v>
      </c>
      <c r="GX60" s="367">
        <f t="shared" si="178"/>
        <v>286.78466859214927</v>
      </c>
      <c r="GY60" s="367">
        <f t="shared" si="178"/>
        <v>344.14160231057912</v>
      </c>
      <c r="GZ60" s="367">
        <f t="shared" si="178"/>
        <v>401.49853602900896</v>
      </c>
      <c r="HA60" s="367">
        <f t="shared" si="178"/>
        <v>458.85546974743886</v>
      </c>
      <c r="HB60" s="367">
        <f t="shared" si="178"/>
        <v>516.21240346586876</v>
      </c>
      <c r="HC60" s="367">
        <f t="shared" si="178"/>
        <v>573.56933718429855</v>
      </c>
      <c r="HE60" s="348"/>
      <c r="HF60" s="368">
        <v>40000</v>
      </c>
      <c r="HG60" s="26">
        <f t="shared" si="179"/>
        <v>0.49615523106671872</v>
      </c>
      <c r="HH60" s="26">
        <f t="shared" si="179"/>
        <v>0.49615523106671872</v>
      </c>
      <c r="HI60" s="26">
        <f t="shared" si="179"/>
        <v>0.49615523106671872</v>
      </c>
      <c r="HJ60" s="26">
        <f t="shared" si="179"/>
        <v>0.49615523106671872</v>
      </c>
      <c r="HK60" s="26">
        <f t="shared" si="179"/>
        <v>0.49615523106671872</v>
      </c>
      <c r="HL60" s="26">
        <f t="shared" si="179"/>
        <v>0.49615523106671872</v>
      </c>
      <c r="HM60" s="26">
        <f t="shared" si="179"/>
        <v>0.49615523106671872</v>
      </c>
      <c r="HN60" s="26">
        <f t="shared" si="179"/>
        <v>0.49615523106671872</v>
      </c>
      <c r="HO60" s="26">
        <f t="shared" si="179"/>
        <v>0.49615523106671872</v>
      </c>
      <c r="HP60" s="26">
        <f t="shared" si="179"/>
        <v>0.49615523106671872</v>
      </c>
      <c r="HR60" s="348"/>
      <c r="HS60" s="368">
        <v>40000</v>
      </c>
      <c r="HT60" s="367">
        <f t="shared" si="26"/>
        <v>28.457942702346035</v>
      </c>
      <c r="HU60" s="367">
        <f t="shared" si="26"/>
        <v>56.915885404692069</v>
      </c>
      <c r="HV60" s="367">
        <f t="shared" si="26"/>
        <v>85.373828107038094</v>
      </c>
      <c r="HW60" s="367">
        <f t="shared" si="26"/>
        <v>113.83177080938414</v>
      </c>
      <c r="HX60" s="367">
        <f t="shared" si="147"/>
        <v>142.28971351173018</v>
      </c>
      <c r="HY60" s="367">
        <f t="shared" si="147"/>
        <v>170.74765621407619</v>
      </c>
      <c r="HZ60" s="367">
        <f t="shared" si="147"/>
        <v>199.20559891642222</v>
      </c>
      <c r="IA60" s="367">
        <f t="shared" si="147"/>
        <v>227.66354161876828</v>
      </c>
      <c r="IB60" s="367">
        <f t="shared" si="147"/>
        <v>256.12148432111434</v>
      </c>
      <c r="IC60" s="367">
        <f t="shared" si="147"/>
        <v>284.57942702346037</v>
      </c>
      <c r="IL60" s="348"/>
      <c r="IM60" s="368">
        <v>40000</v>
      </c>
      <c r="IN60" s="367">
        <f t="shared" si="164"/>
        <v>131.60594922816458</v>
      </c>
      <c r="IO60" s="367">
        <f t="shared" si="165"/>
        <v>530.38183197193428</v>
      </c>
      <c r="IP60" s="367">
        <f t="shared" si="166"/>
        <v>1208.3203157513838</v>
      </c>
      <c r="IQ60" s="367">
        <f t="shared" si="167"/>
        <v>2185.8060318470566</v>
      </c>
      <c r="IR60" s="367">
        <f t="shared" si="168"/>
        <v>3492.216579401666</v>
      </c>
      <c r="IS60" s="367">
        <f t="shared" si="169"/>
        <v>5166.7752806557864</v>
      </c>
      <c r="IT60" s="367">
        <f t="shared" si="170"/>
        <v>7259.6668042491829</v>
      </c>
      <c r="IU60" s="367">
        <f t="shared" si="171"/>
        <v>9833.429633557078</v>
      </c>
      <c r="IV60" s="367">
        <f t="shared" si="172"/>
        <v>12964.642005855279</v>
      </c>
      <c r="IW60" s="367">
        <f t="shared" si="173"/>
        <v>16745.920363948728</v>
      </c>
      <c r="IY60" s="348"/>
      <c r="IZ60" s="368">
        <v>40000</v>
      </c>
      <c r="JA60" s="367">
        <f t="shared" si="137"/>
        <v>28.486923902967707</v>
      </c>
      <c r="JB60" s="367">
        <f t="shared" si="137"/>
        <v>57.147558126409123</v>
      </c>
      <c r="JC60" s="367">
        <f t="shared" si="137"/>
        <v>86.154701992021344</v>
      </c>
      <c r="JD60" s="367">
        <f t="shared" si="137"/>
        <v>115.67920754528228</v>
      </c>
      <c r="JE60" s="367">
        <f t="shared" si="137"/>
        <v>145.88870115509826</v>
      </c>
      <c r="JF60" s="367">
        <f t="shared" si="131"/>
        <v>176.94596383621246</v>
      </c>
      <c r="JG60" s="367">
        <f t="shared" si="131"/>
        <v>209.006899492858</v>
      </c>
      <c r="JH60" s="367">
        <f t="shared" si="131"/>
        <v>242.2180607888485</v>
      </c>
      <c r="JI60" s="367">
        <f t="shared" si="131"/>
        <v>276.71375578218033</v>
      </c>
      <c r="JJ60" s="367">
        <f t="shared" si="131"/>
        <v>312.61282378908135</v>
      </c>
      <c r="JL60" s="348"/>
      <c r="JM60" s="368">
        <v>40000</v>
      </c>
      <c r="JN60" s="296">
        <f t="shared" si="138"/>
        <v>2.8981200621672087E-2</v>
      </c>
      <c r="JO60" s="296">
        <f t="shared" si="138"/>
        <v>0.23167272171705378</v>
      </c>
      <c r="JP60" s="296">
        <f t="shared" si="138"/>
        <v>0.78087388498325083</v>
      </c>
      <c r="JQ60" s="296">
        <f t="shared" si="138"/>
        <v>1.8474367358981425</v>
      </c>
      <c r="JR60" s="296">
        <f t="shared" si="138"/>
        <v>3.5989876433680763</v>
      </c>
      <c r="JS60" s="296">
        <f t="shared" si="132"/>
        <v>6.1983076221362694</v>
      </c>
      <c r="JT60" s="296">
        <f t="shared" si="132"/>
        <v>9.8013005764357786</v>
      </c>
      <c r="JU60" s="296">
        <f t="shared" si="132"/>
        <v>14.554519170080226</v>
      </c>
      <c r="JV60" s="296">
        <f t="shared" si="132"/>
        <v>20.592271461065991</v>
      </c>
      <c r="JW60" s="296">
        <f t="shared" si="132"/>
        <v>28.033396765620978</v>
      </c>
    </row>
    <row r="61" spans="3:283">
      <c r="C61"/>
      <c r="D61" s="2"/>
      <c r="AZ61" s="369">
        <v>39000</v>
      </c>
      <c r="BA61" s="296">
        <f t="shared" si="36"/>
        <v>21.433689417702794</v>
      </c>
      <c r="BB61" s="367">
        <f t="shared" si="27"/>
        <v>286.2511885057026</v>
      </c>
      <c r="BC61" s="367">
        <f t="shared" si="180"/>
        <v>13915.975870706947</v>
      </c>
      <c r="BD61" s="367">
        <f t="shared" si="181"/>
        <v>521.55944647622402</v>
      </c>
      <c r="BE61" s="367">
        <f t="shared" si="182"/>
        <v>264.81749908799981</v>
      </c>
      <c r="BF61" s="334">
        <v>0.19419994167824312</v>
      </c>
      <c r="BG61" s="334">
        <f t="shared" si="183"/>
        <v>0.90860143839530805</v>
      </c>
      <c r="BN61" s="67"/>
      <c r="BO61" s="341">
        <v>41000</v>
      </c>
      <c r="BP61" s="296">
        <f t="shared" ref="BP61:BX61" si="212">(EE61*$T161*SQRT($W161)-BP$19)*-1</f>
        <v>1.3544441784318906E-3</v>
      </c>
      <c r="BQ61" s="296">
        <f t="shared" si="212"/>
        <v>1.0694552760920573E-2</v>
      </c>
      <c r="BR61" s="296">
        <f t="shared" si="212"/>
        <v>3.5937886753782067E-2</v>
      </c>
      <c r="BS61" s="303">
        <f t="shared" si="212"/>
        <v>8.4867314338971767E-2</v>
      </c>
      <c r="BT61" s="315">
        <f t="shared" si="212"/>
        <v>0.16506738502830132</v>
      </c>
      <c r="BU61" s="310">
        <f t="shared" si="212"/>
        <v>0.28386499235157459</v>
      </c>
      <c r="BV61" s="296">
        <f t="shared" si="212"/>
        <v>0.44827547427964021</v>
      </c>
      <c r="BW61" s="296">
        <f t="shared" si="212"/>
        <v>0.66495508440755202</v>
      </c>
      <c r="BX61" s="303">
        <f t="shared" si="212"/>
        <v>0.94016052503312153</v>
      </c>
      <c r="BY61" s="67"/>
      <c r="BZ61" s="341">
        <v>41000</v>
      </c>
      <c r="CA61" s="434">
        <f t="shared" ref="CA61:DY61" si="213">(EP61*$T161*SQRT($W161)-CA$19)*-1</f>
        <v>1.2797159791783059</v>
      </c>
      <c r="CB61" s="435">
        <f t="shared" si="213"/>
        <v>1.6889878270954881</v>
      </c>
      <c r="CC61" s="435">
        <f t="shared" si="213"/>
        <v>2.1728669958956459</v>
      </c>
      <c r="CD61" s="435">
        <f t="shared" si="213"/>
        <v>2.7357586792986837</v>
      </c>
      <c r="CE61" s="436">
        <f t="shared" si="213"/>
        <v>3.3815789852946239</v>
      </c>
      <c r="CF61" s="437">
        <f t="shared" si="213"/>
        <v>4.1137579273790266</v>
      </c>
      <c r="CG61" s="438">
        <f t="shared" si="213"/>
        <v>4.9352480716957245</v>
      </c>
      <c r="CH61" s="435">
        <f t="shared" si="213"/>
        <v>5.8485380869907431</v>
      </c>
      <c r="CI61" s="435">
        <f t="shared" si="213"/>
        <v>6.8556704139301701</v>
      </c>
      <c r="CJ61" s="436">
        <f t="shared" si="213"/>
        <v>7.958262270854334</v>
      </c>
      <c r="CK61" s="434">
        <f t="shared" si="213"/>
        <v>9.1575292391390803</v>
      </c>
      <c r="CL61" s="435">
        <f t="shared" si="213"/>
        <v>10.454310717640141</v>
      </c>
      <c r="CM61" s="435">
        <f t="shared" si="213"/>
        <v>11.84909659648784</v>
      </c>
      <c r="CN61" s="435">
        <f t="shared" si="213"/>
        <v>13.342054570913888</v>
      </c>
      <c r="CO61" s="436">
        <f t="shared" si="213"/>
        <v>14.933057591069257</v>
      </c>
      <c r="CP61" s="437">
        <f t="shared" si="213"/>
        <v>16.621711020338012</v>
      </c>
      <c r="CQ61" s="438">
        <f t="shared" si="213"/>
        <v>18.407379149299601</v>
      </c>
      <c r="CR61" s="435">
        <f t="shared" si="213"/>
        <v>20.289210783074822</v>
      </c>
      <c r="CS61" s="435">
        <f t="shared" si="213"/>
        <v>22.266163684625781</v>
      </c>
      <c r="CT61" s="436">
        <f t="shared" si="213"/>
        <v>24.33702771481893</v>
      </c>
      <c r="CU61" s="434">
        <f t="shared" si="213"/>
        <v>26.500446561061324</v>
      </c>
      <c r="CV61" s="435">
        <f t="shared" si="213"/>
        <v>28.754937990182498</v>
      </c>
      <c r="CW61" s="435">
        <f t="shared" si="213"/>
        <v>31.098912598007246</v>
      </c>
      <c r="CX61" s="435">
        <f t="shared" si="213"/>
        <v>33.530691058302409</v>
      </c>
      <c r="CY61" s="436">
        <f t="shared" si="213"/>
        <v>36.048519897996584</v>
      </c>
      <c r="CZ61" s="437">
        <f t="shared" si="213"/>
        <v>38.650585844384068</v>
      </c>
      <c r="DA61" s="438">
        <f t="shared" si="213"/>
        <v>41.335028804193428</v>
      </c>
      <c r="DB61" s="435">
        <f t="shared" si="213"/>
        <v>44.099953544471191</v>
      </c>
      <c r="DC61" s="435">
        <f t="shared" si="213"/>
        <v>46.943440151963728</v>
      </c>
      <c r="DD61" s="436">
        <f t="shared" si="213"/>
        <v>49.863553351553037</v>
      </c>
      <c r="DE61" s="439">
        <f t="shared" si="213"/>
        <v>52.858350765924115</v>
      </c>
      <c r="DF61" s="435">
        <f t="shared" si="213"/>
        <v>55.92589019843831</v>
      </c>
      <c r="DG61" s="435">
        <f t="shared" si="213"/>
        <v>59.064236019568909</v>
      </c>
      <c r="DH61" s="435">
        <f t="shared" si="213"/>
        <v>62.271464734601068</v>
      </c>
      <c r="DI61" s="436">
        <f t="shared" si="213"/>
        <v>65.545669806850526</v>
      </c>
      <c r="DJ61" s="437">
        <f t="shared" si="213"/>
        <v>68.884965806699711</v>
      </c>
      <c r="DK61" s="438">
        <f t="shared" si="213"/>
        <v>72.287491952451262</v>
      </c>
      <c r="DL61" s="435">
        <f t="shared" si="213"/>
        <v>75.751415104544208</v>
      </c>
      <c r="DM61" s="435">
        <f t="shared" si="213"/>
        <v>79.274932270154181</v>
      </c>
      <c r="DN61" s="436">
        <f t="shared" si="213"/>
        <v>82.856272670742499</v>
      </c>
      <c r="DO61" s="439">
        <f t="shared" si="213"/>
        <v>86.493699420770383</v>
      </c>
      <c r="DP61" s="435">
        <f t="shared" si="213"/>
        <v>90.185510861618297</v>
      </c>
      <c r="DQ61" s="435">
        <f t="shared" si="213"/>
        <v>93.930041590778615</v>
      </c>
      <c r="DR61" s="435">
        <f t="shared" si="213"/>
        <v>97.725663222664025</v>
      </c>
      <c r="DS61" s="436">
        <f t="shared" si="213"/>
        <v>101.57078491386773</v>
      </c>
      <c r="DT61" s="437">
        <f t="shared" si="213"/>
        <v>105.46385368246666</v>
      </c>
      <c r="DU61" s="438">
        <f t="shared" si="213"/>
        <v>109.40335454797435</v>
      </c>
      <c r="DV61" s="435">
        <f t="shared" si="213"/>
        <v>113.38781051576865</v>
      </c>
      <c r="DW61" s="435">
        <f t="shared" si="213"/>
        <v>117.4157824273243</v>
      </c>
      <c r="DX61" s="435">
        <f t="shared" si="213"/>
        <v>121.48586869525525</v>
      </c>
      <c r="DY61" s="435">
        <f t="shared" si="213"/>
        <v>125.59670494009362</v>
      </c>
      <c r="EC61" s="67"/>
      <c r="ED61" s="341">
        <v>41000</v>
      </c>
      <c r="EE61" s="334">
        <f t="shared" ref="EE61:EM61" si="214">SQRT(5*((((1/$V161)*(((1+0.2*(EE$19/661.48)^2)^3.5)-1))+1)^(1/3.5)-1))</f>
        <v>3.5989392495207558E-2</v>
      </c>
      <c r="EF61" s="334">
        <f t="shared" si="214"/>
        <v>7.1950041176168669E-2</v>
      </c>
      <c r="EG61" s="334">
        <f t="shared" si="214"/>
        <v>0.10785344736182996</v>
      </c>
      <c r="EH61" s="335">
        <f t="shared" si="214"/>
        <v>0.14367159718809605</v>
      </c>
      <c r="EI61" s="336">
        <f t="shared" si="214"/>
        <v>0.17937719062440216</v>
      </c>
      <c r="EJ61" s="337">
        <f t="shared" si="214"/>
        <v>0.21494385505402314</v>
      </c>
      <c r="EK61" s="334">
        <f t="shared" si="214"/>
        <v>0.25034633928165356</v>
      </c>
      <c r="EL61" s="334">
        <f t="shared" si="214"/>
        <v>0.28556068460990364</v>
      </c>
      <c r="EM61" s="335">
        <f t="shared" si="214"/>
        <v>0.32056437049701952</v>
      </c>
      <c r="EN61" s="67"/>
      <c r="EO61" s="341">
        <v>41000</v>
      </c>
      <c r="EP61" s="338">
        <f t="shared" ref="EP61:GN61" si="215">SQRT(5*((((1/$BF63)*(((1+0.2*(EP$19/661.48)^2)^3.5)-1))+1)^(1/3.5)-1))</f>
        <v>0.35533643322270825</v>
      </c>
      <c r="EQ61" s="334">
        <f t="shared" si="215"/>
        <v>0.38985755689422169</v>
      </c>
      <c r="ER61" s="334">
        <f t="shared" si="215"/>
        <v>0.42411013697757793</v>
      </c>
      <c r="ES61" s="334">
        <f t="shared" si="215"/>
        <v>0.45807831730056653</v>
      </c>
      <c r="ET61" s="335">
        <f t="shared" si="215"/>
        <v>0.49174800211924707</v>
      </c>
      <c r="EU61" s="336">
        <f t="shared" si="215"/>
        <v>0.52510684535121588</v>
      </c>
      <c r="EV61" s="337">
        <f t="shared" si="215"/>
        <v>0.55814421945084969</v>
      </c>
      <c r="EW61" s="334">
        <f t="shared" si="215"/>
        <v>0.59085116663723758</v>
      </c>
      <c r="EX61" s="334">
        <f t="shared" si="215"/>
        <v>0.62322033529476661</v>
      </c>
      <c r="EY61" s="335">
        <f t="shared" si="215"/>
        <v>0.65524590436444652</v>
      </c>
      <c r="EZ61" s="338">
        <f t="shared" si="215"/>
        <v>0.68692349845013001</v>
      </c>
      <c r="FA61" s="334">
        <f t="shared" si="215"/>
        <v>0.71825009619710345</v>
      </c>
      <c r="FB61" s="334">
        <f t="shared" si="215"/>
        <v>0.7492239342817163</v>
      </c>
      <c r="FC61" s="334">
        <f t="shared" si="215"/>
        <v>0.77984440909726249</v>
      </c>
      <c r="FD61" s="335">
        <f t="shared" si="215"/>
        <v>0.81011197795036971</v>
      </c>
      <c r="FE61" s="336">
        <f t="shared" si="215"/>
        <v>0.84002806130663843</v>
      </c>
      <c r="FF61" s="337">
        <f t="shared" si="215"/>
        <v>0.86959494735557619</v>
      </c>
      <c r="FG61" s="334">
        <f t="shared" si="215"/>
        <v>0.898815699910819</v>
      </c>
      <c r="FH61" s="334">
        <f t="shared" si="215"/>
        <v>0.92769407042826391</v>
      </c>
      <c r="FI61" s="335">
        <f t="shared" si="215"/>
        <v>0.95623441471510573</v>
      </c>
      <c r="FJ61" s="338">
        <f t="shared" si="215"/>
        <v>0.98444161471920211</v>
      </c>
      <c r="FK61" s="334">
        <f t="shared" si="215"/>
        <v>1.0123210056303091</v>
      </c>
      <c r="FL61" s="334">
        <f t="shared" si="215"/>
        <v>1.0398783083923659</v>
      </c>
      <c r="FM61" s="334">
        <f t="shared" si="215"/>
        <v>1.0671195676171752</v>
      </c>
      <c r="FN61" s="335">
        <f t="shared" si="215"/>
        <v>1.0940510948026534</v>
      </c>
      <c r="FO61" s="336">
        <f t="shared" si="215"/>
        <v>1.120679416691122</v>
      </c>
      <c r="FP61" s="337">
        <f t="shared" si="215"/>
        <v>1.1470112285521004</v>
      </c>
      <c r="FQ61" s="334">
        <f t="shared" si="215"/>
        <v>1.1730533521378197</v>
      </c>
      <c r="FR61" s="334">
        <f t="shared" si="215"/>
        <v>1.198812698035445</v>
      </c>
      <c r="FS61" s="334">
        <f t="shared" si="215"/>
        <v>1.2242962321260462</v>
      </c>
      <c r="FT61" s="334">
        <f t="shared" si="215"/>
        <v>1.2495109458545324</v>
      </c>
      <c r="FU61" s="334">
        <f t="shared" si="215"/>
        <v>1.2744638300154809</v>
      </c>
      <c r="FV61" s="334">
        <f t="shared" si="215"/>
        <v>1.2991618517656298</v>
      </c>
      <c r="FW61" s="334">
        <f t="shared" si="215"/>
        <v>1.3236119345833517</v>
      </c>
      <c r="FX61" s="334">
        <f t="shared" si="215"/>
        <v>1.3478209409078288</v>
      </c>
      <c r="FY61" s="334">
        <f t="shared" si="215"/>
        <v>1.3717956572049035</v>
      </c>
      <c r="FZ61" s="334">
        <f t="shared" si="215"/>
        <v>1.3955427812220329</v>
      </c>
      <c r="GA61" s="334">
        <f t="shared" si="215"/>
        <v>1.4190689112108301</v>
      </c>
      <c r="GB61" s="334">
        <f t="shared" si="215"/>
        <v>1.4423805369119358</v>
      </c>
      <c r="GC61" s="334">
        <f t="shared" si="215"/>
        <v>1.4654840321130294</v>
      </c>
      <c r="GD61" s="334">
        <f t="shared" si="215"/>
        <v>1.4883856486064184</v>
      </c>
      <c r="GE61" s="334">
        <f t="shared" si="215"/>
        <v>1.5110915113876946</v>
      </c>
      <c r="GF61" s="334">
        <f t="shared" si="215"/>
        <v>1.5336076149512299</v>
      </c>
      <c r="GG61" s="334">
        <f t="shared" si="215"/>
        <v>1.5559398205517017</v>
      </c>
      <c r="GH61" s="334">
        <f t="shared" si="215"/>
        <v>1.5780938543134584</v>
      </c>
      <c r="GI61" s="334">
        <f t="shared" si="215"/>
        <v>1.6000753060812098</v>
      </c>
      <c r="GJ61" s="334">
        <f t="shared" si="215"/>
        <v>1.6218896289162779</v>
      </c>
      <c r="GK61" s="334">
        <f t="shared" si="215"/>
        <v>1.643542139152647</v>
      </c>
      <c r="GL61" s="334">
        <f t="shared" si="215"/>
        <v>1.6650380169360421</v>
      </c>
      <c r="GM61" s="334">
        <f t="shared" si="215"/>
        <v>1.6863823071776238</v>
      </c>
      <c r="GN61" s="334">
        <f t="shared" si="215"/>
        <v>1.7075799208613751</v>
      </c>
      <c r="GR61" s="348"/>
      <c r="GS61" s="369">
        <v>41000</v>
      </c>
      <c r="GT61" s="367">
        <f t="shared" si="178"/>
        <v>57.356933718429858</v>
      </c>
      <c r="GU61" s="367">
        <f t="shared" si="178"/>
        <v>114.71386743685972</v>
      </c>
      <c r="GV61" s="367">
        <f t="shared" si="178"/>
        <v>172.07080115528956</v>
      </c>
      <c r="GW61" s="367">
        <f t="shared" si="178"/>
        <v>229.42773487371943</v>
      </c>
      <c r="GX61" s="367">
        <f t="shared" si="178"/>
        <v>286.78466859214927</v>
      </c>
      <c r="GY61" s="367">
        <f t="shared" si="178"/>
        <v>344.14160231057912</v>
      </c>
      <c r="GZ61" s="367">
        <f t="shared" si="178"/>
        <v>401.49853602900896</v>
      </c>
      <c r="HA61" s="367">
        <f t="shared" si="178"/>
        <v>458.85546974743886</v>
      </c>
      <c r="HB61" s="367">
        <f t="shared" si="178"/>
        <v>516.21240346586876</v>
      </c>
      <c r="HC61" s="367">
        <f t="shared" si="178"/>
        <v>573.56933718429855</v>
      </c>
      <c r="HE61" s="348"/>
      <c r="HF61" s="369">
        <v>41000</v>
      </c>
      <c r="HG61" s="26">
        <f t="shared" si="179"/>
        <v>0.48437389759671851</v>
      </c>
      <c r="HH61" s="26">
        <f t="shared" si="179"/>
        <v>0.48437389759671851</v>
      </c>
      <c r="HI61" s="26">
        <f t="shared" si="179"/>
        <v>0.48437389759671851</v>
      </c>
      <c r="HJ61" s="26">
        <f t="shared" si="179"/>
        <v>0.48437389759671851</v>
      </c>
      <c r="HK61" s="26">
        <f t="shared" si="179"/>
        <v>0.48437389759671851</v>
      </c>
      <c r="HL61" s="26">
        <f t="shared" si="179"/>
        <v>0.48437389759671851</v>
      </c>
      <c r="HM61" s="26">
        <f t="shared" si="179"/>
        <v>0.48437389759671851</v>
      </c>
      <c r="HN61" s="26">
        <f t="shared" si="179"/>
        <v>0.48437389759671851</v>
      </c>
      <c r="HO61" s="26">
        <f t="shared" si="179"/>
        <v>0.48437389759671851</v>
      </c>
      <c r="HP61" s="26">
        <f t="shared" si="179"/>
        <v>0.48437389759671851</v>
      </c>
      <c r="HR61" s="348"/>
      <c r="HS61" s="369">
        <v>41000</v>
      </c>
      <c r="HT61" s="367">
        <f t="shared" si="26"/>
        <v>27.782201539392513</v>
      </c>
      <c r="HU61" s="367">
        <f t="shared" si="26"/>
        <v>55.564403078785027</v>
      </c>
      <c r="HV61" s="367">
        <f t="shared" si="26"/>
        <v>83.346604618177537</v>
      </c>
      <c r="HW61" s="367">
        <f t="shared" si="26"/>
        <v>111.12880615757005</v>
      </c>
      <c r="HX61" s="367">
        <f t="shared" si="147"/>
        <v>138.91100769696257</v>
      </c>
      <c r="HY61" s="367">
        <f t="shared" si="147"/>
        <v>166.69320923635507</v>
      </c>
      <c r="HZ61" s="367">
        <f t="shared" si="147"/>
        <v>194.47541077574758</v>
      </c>
      <c r="IA61" s="367">
        <f t="shared" si="147"/>
        <v>222.25761231514011</v>
      </c>
      <c r="IB61" s="367">
        <f t="shared" si="147"/>
        <v>250.03981385453264</v>
      </c>
      <c r="IC61" s="367">
        <f t="shared" si="147"/>
        <v>277.82201539392514</v>
      </c>
      <c r="IL61" s="348"/>
      <c r="IM61" s="369">
        <v>41000</v>
      </c>
      <c r="IN61" s="367">
        <f t="shared" si="164"/>
        <v>125.43011938957561</v>
      </c>
      <c r="IO61" s="367">
        <f t="shared" si="165"/>
        <v>505.49277518576298</v>
      </c>
      <c r="IP61" s="367">
        <f t="shared" si="166"/>
        <v>1151.617858876481</v>
      </c>
      <c r="IQ61" s="367">
        <f t="shared" si="167"/>
        <v>2083.2334187393817</v>
      </c>
      <c r="IR61" s="367">
        <f t="shared" si="168"/>
        <v>3328.3384608183428</v>
      </c>
      <c r="IS61" s="367">
        <f t="shared" si="169"/>
        <v>4924.3156871898618</v>
      </c>
      <c r="IT61" s="367">
        <f t="shared" si="170"/>
        <v>6918.9947667703236</v>
      </c>
      <c r="IU61" s="367">
        <f t="shared" si="171"/>
        <v>9371.9794597408454</v>
      </c>
      <c r="IV61" s="367">
        <f t="shared" si="172"/>
        <v>12356.254441190003</v>
      </c>
      <c r="IW61" s="367">
        <f t="shared" si="173"/>
        <v>15960.089972048963</v>
      </c>
      <c r="IY61" s="348"/>
      <c r="IZ61" s="369">
        <v>41000</v>
      </c>
      <c r="JA61" s="367">
        <f t="shared" si="137"/>
        <v>27.810796965196822</v>
      </c>
      <c r="JB61" s="367">
        <f t="shared" si="137"/>
        <v>55.793012112854022</v>
      </c>
      <c r="JC61" s="367">
        <f t="shared" si="137"/>
        <v>84.117265756604638</v>
      </c>
      <c r="JD61" s="367">
        <f t="shared" si="137"/>
        <v>112.95245975473868</v>
      </c>
      <c r="JE61" s="367">
        <f t="shared" si="137"/>
        <v>142.46461903222684</v>
      </c>
      <c r="JF61" s="367">
        <f t="shared" si="131"/>
        <v>172.81539594186015</v>
      </c>
      <c r="JG61" s="367">
        <f t="shared" si="131"/>
        <v>204.1601638931144</v>
      </c>
      <c r="JH61" s="367">
        <f t="shared" si="131"/>
        <v>236.64566378388736</v>
      </c>
      <c r="JI61" s="367">
        <f t="shared" si="131"/>
        <v>270.40721637024762</v>
      </c>
      <c r="JJ61" s="367">
        <f t="shared" si="131"/>
        <v>305.56557536004954</v>
      </c>
      <c r="JL61" s="348"/>
      <c r="JM61" s="369">
        <v>41000</v>
      </c>
      <c r="JN61" s="296">
        <f t="shared" si="138"/>
        <v>2.8595425804308405E-2</v>
      </c>
      <c r="JO61" s="296">
        <f t="shared" si="138"/>
        <v>0.22860903406899524</v>
      </c>
      <c r="JP61" s="296">
        <f t="shared" si="138"/>
        <v>0.77066113842710138</v>
      </c>
      <c r="JQ61" s="296">
        <f t="shared" si="138"/>
        <v>1.8236535971686294</v>
      </c>
      <c r="JR61" s="296">
        <f t="shared" si="138"/>
        <v>3.5536113352642644</v>
      </c>
      <c r="JS61" s="296">
        <f t="shared" si="132"/>
        <v>6.1221867055050723</v>
      </c>
      <c r="JT61" s="296">
        <f t="shared" si="132"/>
        <v>9.6847531173668244</v>
      </c>
      <c r="JU61" s="296">
        <f t="shared" si="132"/>
        <v>14.38805146874725</v>
      </c>
      <c r="JV61" s="296">
        <f t="shared" si="132"/>
        <v>20.367402515714986</v>
      </c>
      <c r="JW61" s="296">
        <f t="shared" si="132"/>
        <v>27.743559966124394</v>
      </c>
    </row>
    <row r="62" spans="3:283">
      <c r="C62"/>
      <c r="D62" s="2"/>
      <c r="AZ62" s="368">
        <v>40000</v>
      </c>
      <c r="BA62" s="296">
        <f>BB62-BE62</f>
        <v>21.208881906036368</v>
      </c>
      <c r="BB62" s="367">
        <f t="shared" si="27"/>
        <v>279.53822926502954</v>
      </c>
      <c r="BC62" s="367">
        <f t="shared" si="180"/>
        <v>13242.433507008549</v>
      </c>
      <c r="BD62" s="367">
        <f t="shared" si="181"/>
        <v>521.55944647622402</v>
      </c>
      <c r="BE62" s="367">
        <f t="shared" si="182"/>
        <v>258.32934735899318</v>
      </c>
      <c r="BF62" s="334">
        <v>0.18508678378908544</v>
      </c>
      <c r="BG62" s="334">
        <f t="shared" si="183"/>
        <v>0.90801431640505981</v>
      </c>
      <c r="BN62" s="67"/>
      <c r="BO62" s="341">
        <v>42000</v>
      </c>
      <c r="BP62" s="296">
        <f t="shared" ref="BP62:BX62" si="216">(EE62*$T162*SQRT($W162)-BP$19)*-1</f>
        <v>1.434117997288098E-3</v>
      </c>
      <c r="BQ62" s="296">
        <f t="shared" si="216"/>
        <v>1.1330398800872388E-2</v>
      </c>
      <c r="BR62" s="296">
        <f t="shared" si="216"/>
        <v>3.8075235198409274E-2</v>
      </c>
      <c r="BS62" s="303">
        <f t="shared" si="216"/>
        <v>8.9905251451241952E-2</v>
      </c>
      <c r="BT62" s="315">
        <f t="shared" si="216"/>
        <v>0.17483676870236309</v>
      </c>
      <c r="BU62" s="310">
        <f t="shared" si="216"/>
        <v>0.3006002734354567</v>
      </c>
      <c r="BV62" s="296">
        <f t="shared" si="216"/>
        <v>0.47458121302668133</v>
      </c>
      <c r="BW62" s="296">
        <f t="shared" si="216"/>
        <v>0.70376817884763909</v>
      </c>
      <c r="BX62" s="303">
        <f t="shared" si="216"/>
        <v>0.99470924417241235</v>
      </c>
      <c r="BY62" s="67"/>
      <c r="BZ62" s="341">
        <v>42000</v>
      </c>
      <c r="CA62" s="434">
        <f t="shared" ref="CA62:DY62" si="217">(EP62*$T162*SQRT($W162)-CA$19)*-1</f>
        <v>1.3534769185205704</v>
      </c>
      <c r="CB62" s="435">
        <f t="shared" si="217"/>
        <v>1.7856418802603429</v>
      </c>
      <c r="CC62" s="435">
        <f t="shared" si="217"/>
        <v>2.2962553702332116</v>
      </c>
      <c r="CD62" s="435">
        <f t="shared" si="217"/>
        <v>2.8898398834506338</v>
      </c>
      <c r="CE62" s="436">
        <f t="shared" si="217"/>
        <v>3.5703875918594292</v>
      </c>
      <c r="CF62" s="437">
        <f t="shared" si="217"/>
        <v>4.3413657736848847</v>
      </c>
      <c r="CG62" s="438">
        <f t="shared" si="217"/>
        <v>5.2057284150890837</v>
      </c>
      <c r="CH62" s="435">
        <f t="shared" si="217"/>
        <v>6.1659330859355634</v>
      </c>
      <c r="CI62" s="435">
        <f t="shared" si="217"/>
        <v>7.2239621690226272</v>
      </c>
      <c r="CJ62" s="436">
        <f t="shared" si="217"/>
        <v>8.3813475354361344</v>
      </c>
      <c r="CK62" s="434">
        <f t="shared" si="217"/>
        <v>9.6391978007755483</v>
      </c>
      <c r="CL62" s="435">
        <f t="shared" si="217"/>
        <v>10.998227361065716</v>
      </c>
      <c r="CM62" s="435">
        <f t="shared" si="217"/>
        <v>12.458786486164911</v>
      </c>
      <c r="CN62" s="435">
        <f t="shared" si="217"/>
        <v>14.020891836556729</v>
      </c>
      <c r="CO62" s="436">
        <f t="shared" si="217"/>
        <v>15.684256861032935</v>
      </c>
      <c r="CP62" s="437">
        <f t="shared" si="217"/>
        <v>17.448321623853076</v>
      </c>
      <c r="CQ62" s="438">
        <f t="shared" si="217"/>
        <v>19.312281697069579</v>
      </c>
      <c r="CR62" s="435">
        <f t="shared" si="217"/>
        <v>21.275115834557084</v>
      </c>
      <c r="CS62" s="435">
        <f t="shared" si="217"/>
        <v>23.335612217271375</v>
      </c>
      <c r="CT62" s="436">
        <f t="shared" si="217"/>
        <v>25.492393123659213</v>
      </c>
      <c r="CU62" s="434">
        <f t="shared" si="217"/>
        <v>27.743937934552719</v>
      </c>
      <c r="CV62" s="435">
        <f t="shared" si="217"/>
        <v>30.088604428610893</v>
      </c>
      <c r="CW62" s="435">
        <f t="shared" si="217"/>
        <v>32.524648362758057</v>
      </c>
      <c r="CX62" s="435">
        <f t="shared" si="217"/>
        <v>35.050241362887618</v>
      </c>
      <c r="CY62" s="436">
        <f t="shared" si="217"/>
        <v>37.663487174114323</v>
      </c>
      <c r="CZ62" s="437">
        <f t="shared" si="217"/>
        <v>40.362436337860288</v>
      </c>
      <c r="DA62" s="438">
        <f t="shared" si="217"/>
        <v>43.14509937601855</v>
      </c>
      <c r="DB62" s="435">
        <f t="shared" si="217"/>
        <v>46.009458571006348</v>
      </c>
      <c r="DC62" s="435">
        <f t="shared" si="217"/>
        <v>48.953478435605973</v>
      </c>
      <c r="DD62" s="436">
        <f t="shared" si="217"/>
        <v>51.975114968646324</v>
      </c>
      <c r="DE62" s="439">
        <f t="shared" si="217"/>
        <v>55.072323792476425</v>
      </c>
      <c r="DF62" s="435">
        <f t="shared" si="217"/>
        <v>58.243067266333469</v>
      </c>
      <c r="DG62" s="435">
        <f t="shared" si="217"/>
        <v>61.485320666505174</v>
      </c>
      <c r="DH62" s="435">
        <f t="shared" si="217"/>
        <v>64.797077520079426</v>
      </c>
      <c r="DI62" s="436">
        <f t="shared" si="217"/>
        <v>68.176354174290225</v>
      </c>
      <c r="DJ62" s="437">
        <f t="shared" si="217"/>
        <v>71.621193678308941</v>
      </c>
      <c r="DK62" s="438">
        <f t="shared" si="217"/>
        <v>75.129669048958476</v>
      </c>
      <c r="DL62" s="435">
        <f t="shared" si="217"/>
        <v>78.699885986417257</v>
      </c>
      <c r="DM62" s="435">
        <f t="shared" si="217"/>
        <v>82.329985100636236</v>
      </c>
      <c r="DN62" s="436">
        <f t="shared" si="217"/>
        <v>86.018143704005183</v>
      </c>
      <c r="DO62" s="439">
        <f t="shared" si="217"/>
        <v>89.762577220841649</v>
      </c>
      <c r="DP62" s="435">
        <f t="shared" si="217"/>
        <v>93.561540259569654</v>
      </c>
      <c r="DQ62" s="435">
        <f t="shared" si="217"/>
        <v>97.413327389033554</v>
      </c>
      <c r="DR62" s="435">
        <f t="shared" si="217"/>
        <v>101.31627365629259</v>
      </c>
      <c r="DS62" s="436">
        <f t="shared" si="217"/>
        <v>105.26875487941788</v>
      </c>
      <c r="DT62" s="437">
        <f t="shared" si="217"/>
        <v>109.26918774531492</v>
      </c>
      <c r="DU62" s="438">
        <f t="shared" si="217"/>
        <v>113.31602973939079</v>
      </c>
      <c r="DV62" s="435">
        <f t="shared" si="217"/>
        <v>117.40777893094111</v>
      </c>
      <c r="DW62" s="435">
        <f t="shared" si="217"/>
        <v>121.54297363548932</v>
      </c>
      <c r="DX62" s="435">
        <f t="shared" si="217"/>
        <v>125.72019197288637</v>
      </c>
      <c r="DY62" s="435">
        <f t="shared" si="217"/>
        <v>129.93805133781535</v>
      </c>
      <c r="EC62" s="67"/>
      <c r="ED62" s="341">
        <v>42000</v>
      </c>
      <c r="EE62" s="334">
        <f t="shared" ref="EE62:EM62" si="218">SQRT(5*((((1/$V162)*(((1+0.2*(EE$19/661.48)^2)^3.5)-1))+1)^(1/3.5)-1))</f>
        <v>3.686446183531162E-2</v>
      </c>
      <c r="EF62" s="334">
        <f t="shared" si="218"/>
        <v>7.3697723888424632E-2</v>
      </c>
      <c r="EG62" s="334">
        <f t="shared" si="218"/>
        <v>0.1104688657393003</v>
      </c>
      <c r="EH62" s="335">
        <f t="shared" si="218"/>
        <v>0.14714751916070312</v>
      </c>
      <c r="EI62" s="336">
        <f t="shared" si="218"/>
        <v>0.18370412817747389</v>
      </c>
      <c r="EJ62" s="337">
        <f t="shared" si="218"/>
        <v>0.22011019067967919</v>
      </c>
      <c r="EK62" s="334">
        <f t="shared" si="218"/>
        <v>0.25633847670792798</v>
      </c>
      <c r="EL62" s="334">
        <f t="shared" si="218"/>
        <v>0.29236321950097255</v>
      </c>
      <c r="EM62" s="335">
        <f t="shared" si="218"/>
        <v>0.32816027647675106</v>
      </c>
      <c r="EN62" s="67"/>
      <c r="EO62" s="341">
        <v>42000</v>
      </c>
      <c r="EP62" s="338">
        <f t="shared" ref="EP62:GN62" si="219">SQRT(5*((((1/$BF64)*(((1+0.2*(EP$19/661.48)^2)^3.5)-1))+1)^(1/3.5)-1))</f>
        <v>0.36370725844484653</v>
      </c>
      <c r="EQ62" s="334">
        <f t="shared" si="219"/>
        <v>0.39898362645372071</v>
      </c>
      <c r="ER62" s="334">
        <f t="shared" si="219"/>
        <v>0.43397075670497898</v>
      </c>
      <c r="ES62" s="334">
        <f t="shared" si="219"/>
        <v>0.46865197487285132</v>
      </c>
      <c r="ET62" s="335">
        <f t="shared" si="219"/>
        <v>0.50301256191941657</v>
      </c>
      <c r="EU62" s="336">
        <f t="shared" si="219"/>
        <v>0.53703973407675065</v>
      </c>
      <c r="EV62" s="337">
        <f t="shared" si="219"/>
        <v>0.57072260007190323</v>
      </c>
      <c r="EW62" s="334">
        <f t="shared" si="219"/>
        <v>0.60405209890637601</v>
      </c>
      <c r="EX62" s="334">
        <f t="shared" si="219"/>
        <v>0.63702092158447154</v>
      </c>
      <c r="EY62" s="335">
        <f t="shared" si="219"/>
        <v>0.66962342013588616</v>
      </c>
      <c r="EZ62" s="338">
        <f t="shared" si="219"/>
        <v>0.70185550712268741</v>
      </c>
      <c r="FA62" s="334">
        <f t="shared" si="219"/>
        <v>0.73371454858463503</v>
      </c>
      <c r="FB62" s="334">
        <f t="shared" si="219"/>
        <v>0.76519925308553949</v>
      </c>
      <c r="FC62" s="334">
        <f t="shared" si="219"/>
        <v>0.79630955919861535</v>
      </c>
      <c r="FD62" s="335">
        <f t="shared" si="219"/>
        <v>0.82704652343098628</v>
      </c>
      <c r="FE62" s="336">
        <f t="shared" si="219"/>
        <v>0.85741221025169478</v>
      </c>
      <c r="FF62" s="337">
        <f t="shared" si="219"/>
        <v>0.88740958556642402</v>
      </c>
      <c r="FG62" s="334">
        <f t="shared" si="219"/>
        <v>0.9170424146840449</v>
      </c>
      <c r="FH62" s="334">
        <f t="shared" si="219"/>
        <v>0.94631516555100448</v>
      </c>
      <c r="FI62" s="335">
        <f t="shared" si="219"/>
        <v>0.97523291779214283</v>
      </c>
      <c r="FJ62" s="338">
        <f t="shared" si="219"/>
        <v>1.0038012778922238</v>
      </c>
      <c r="FK62" s="334">
        <f t="shared" si="219"/>
        <v>1.0320263006801769</v>
      </c>
      <c r="FL62" s="334">
        <f t="shared" si="219"/>
        <v>1.0599144171365096</v>
      </c>
      <c r="FM62" s="334">
        <f t="shared" si="219"/>
        <v>1.0874723684307321</v>
      </c>
      <c r="FN62" s="335">
        <f t="shared" si="219"/>
        <v>1.1147071460070859</v>
      </c>
      <c r="FO62" s="336">
        <f t="shared" si="219"/>
        <v>1.141625937470492</v>
      </c>
      <c r="FP62" s="337">
        <f t="shared" si="219"/>
        <v>1.1682360779768728</v>
      </c>
      <c r="FQ62" s="334">
        <f t="shared" si="219"/>
        <v>1.1945450068003909</v>
      </c>
      <c r="FR62" s="334">
        <f t="shared" si="219"/>
        <v>1.2205602287314066</v>
      </c>
      <c r="FS62" s="334">
        <f t="shared" si="219"/>
        <v>1.2462892799510141</v>
      </c>
      <c r="FT62" s="334">
        <f t="shared" si="219"/>
        <v>1.2717396980283784</v>
      </c>
      <c r="FU62" s="334">
        <f t="shared" si="219"/>
        <v>1.2969189956939278</v>
      </c>
      <c r="FV62" s="334">
        <f t="shared" si="219"/>
        <v>1.3218346380532473</v>
      </c>
      <c r="FW62" s="334">
        <f t="shared" si="219"/>
        <v>1.3464940229216813</v>
      </c>
      <c r="FX62" s="334">
        <f t="shared" si="219"/>
        <v>1.3709044639772656</v>
      </c>
      <c r="FY62" s="334">
        <f t="shared" si="219"/>
        <v>1.3950731764486626</v>
      </c>
      <c r="FZ62" s="334">
        <f t="shared" si="219"/>
        <v>1.4190072650745549</v>
      </c>
      <c r="GA62" s="334">
        <f t="shared" si="219"/>
        <v>1.4427137140909119</v>
      </c>
      <c r="GB62" s="334">
        <f t="shared" si="219"/>
        <v>1.4661993790222467</v>
      </c>
      <c r="GC62" s="334">
        <f t="shared" si="219"/>
        <v>1.4894709800721004</v>
      </c>
      <c r="GD62" s="334">
        <f t="shared" si="219"/>
        <v>1.5125350969262912</v>
      </c>
      <c r="GE62" s="334">
        <f t="shared" si="219"/>
        <v>1.5353981647998192</v>
      </c>
      <c r="GF62" s="334">
        <f t="shared" si="219"/>
        <v>1.5580664715746155</v>
      </c>
      <c r="GG62" s="334">
        <f t="shared" si="219"/>
        <v>1.5805461558904479</v>
      </c>
      <c r="GH62" s="334">
        <f t="shared" si="219"/>
        <v>1.602843206065385</v>
      </c>
      <c r="GI62" s="334">
        <f t="shared" si="219"/>
        <v>1.6249634597351272</v>
      </c>
      <c r="GJ62" s="334">
        <f t="shared" si="219"/>
        <v>1.6469126041123217</v>
      </c>
      <c r="GK62" s="334">
        <f t="shared" si="219"/>
        <v>1.6686961767778363</v>
      </c>
      <c r="GL62" s="334">
        <f t="shared" si="219"/>
        <v>1.6903195669257052</v>
      </c>
      <c r="GM62" s="334">
        <f t="shared" si="219"/>
        <v>1.7117880169924047</v>
      </c>
      <c r="GN62" s="334">
        <f t="shared" si="219"/>
        <v>1.7331066246090887</v>
      </c>
      <c r="GR62" s="348"/>
      <c r="GS62" s="368">
        <v>42000</v>
      </c>
      <c r="GT62" s="367">
        <f t="shared" si="178"/>
        <v>57.356933718429858</v>
      </c>
      <c r="GU62" s="367">
        <f t="shared" si="178"/>
        <v>114.71386743685972</v>
      </c>
      <c r="GV62" s="367">
        <f t="shared" si="178"/>
        <v>172.07080115528956</v>
      </c>
      <c r="GW62" s="367">
        <f t="shared" si="178"/>
        <v>229.42773487371943</v>
      </c>
      <c r="GX62" s="367">
        <f t="shared" si="178"/>
        <v>286.78466859214927</v>
      </c>
      <c r="GY62" s="367">
        <f t="shared" si="178"/>
        <v>344.14160231057912</v>
      </c>
      <c r="GZ62" s="367">
        <f t="shared" si="178"/>
        <v>401.49853602900896</v>
      </c>
      <c r="HA62" s="367">
        <f t="shared" si="178"/>
        <v>458.85546974743886</v>
      </c>
      <c r="HB62" s="367">
        <f t="shared" si="178"/>
        <v>516.21240346586876</v>
      </c>
      <c r="HC62" s="367">
        <f t="shared" si="178"/>
        <v>573.56933718429855</v>
      </c>
      <c r="HE62" s="348"/>
      <c r="HF62" s="368">
        <v>42000</v>
      </c>
      <c r="HG62" s="26">
        <f t="shared" si="179"/>
        <v>0.47287231491768128</v>
      </c>
      <c r="HH62" s="26">
        <f t="shared" si="179"/>
        <v>0.47287231491768128</v>
      </c>
      <c r="HI62" s="26">
        <f t="shared" si="179"/>
        <v>0.47287231491768128</v>
      </c>
      <c r="HJ62" s="26">
        <f t="shared" si="179"/>
        <v>0.47287231491768128</v>
      </c>
      <c r="HK62" s="26">
        <f t="shared" si="179"/>
        <v>0.47287231491768128</v>
      </c>
      <c r="HL62" s="26">
        <f t="shared" si="179"/>
        <v>0.47287231491768128</v>
      </c>
      <c r="HM62" s="26">
        <f t="shared" si="179"/>
        <v>0.47287231491768128</v>
      </c>
      <c r="HN62" s="26">
        <f t="shared" si="179"/>
        <v>0.47287231491768128</v>
      </c>
      <c r="HO62" s="26">
        <f t="shared" si="179"/>
        <v>0.47287231491768128</v>
      </c>
      <c r="HP62" s="26">
        <f t="shared" si="179"/>
        <v>0.47287231491768128</v>
      </c>
      <c r="HR62" s="348"/>
      <c r="HS62" s="368">
        <v>42000</v>
      </c>
      <c r="HT62" s="367">
        <f t="shared" si="26"/>
        <v>27.122506024013937</v>
      </c>
      <c r="HU62" s="367">
        <f t="shared" si="26"/>
        <v>54.245012048027874</v>
      </c>
      <c r="HV62" s="367">
        <f t="shared" si="26"/>
        <v>81.367518072041804</v>
      </c>
      <c r="HW62" s="367">
        <f t="shared" si="26"/>
        <v>108.49002409605575</v>
      </c>
      <c r="HX62" s="367">
        <f t="shared" si="147"/>
        <v>135.61253012006966</v>
      </c>
      <c r="HY62" s="367">
        <f t="shared" si="147"/>
        <v>162.73503614408361</v>
      </c>
      <c r="HZ62" s="367">
        <f t="shared" si="147"/>
        <v>189.85754216809752</v>
      </c>
      <c r="IA62" s="367">
        <f t="shared" si="147"/>
        <v>216.9800481921115</v>
      </c>
      <c r="IB62" s="367">
        <f t="shared" si="147"/>
        <v>244.10255421612544</v>
      </c>
      <c r="IC62" s="367">
        <f t="shared" si="147"/>
        <v>271.22506024013933</v>
      </c>
      <c r="IL62" s="348"/>
      <c r="IM62" s="368">
        <v>42000</v>
      </c>
      <c r="IN62" s="367">
        <f t="shared" si="164"/>
        <v>119.54410072152183</v>
      </c>
      <c r="IO62" s="367">
        <f t="shared" si="165"/>
        <v>481.7716791221568</v>
      </c>
      <c r="IP62" s="367">
        <f t="shared" si="166"/>
        <v>1097.5762598666147</v>
      </c>
      <c r="IQ62" s="367">
        <f t="shared" si="167"/>
        <v>1985.4741974910237</v>
      </c>
      <c r="IR62" s="367">
        <f t="shared" si="168"/>
        <v>3172.1505977331522</v>
      </c>
      <c r="IS62" s="367">
        <f t="shared" si="169"/>
        <v>4693.2339166928905</v>
      </c>
      <c r="IT62" s="367">
        <f t="shared" si="170"/>
        <v>6594.3093358740562</v>
      </c>
      <c r="IU62" s="367">
        <f t="shared" si="171"/>
        <v>8932.1836090702636</v>
      </c>
      <c r="IV62" s="367">
        <f t="shared" si="172"/>
        <v>11776.416483114112</v>
      </c>
      <c r="IW62" s="367">
        <f t="shared" si="173"/>
        <v>15211.135988934875</v>
      </c>
      <c r="IY62" s="348"/>
      <c r="IZ62" s="368">
        <v>42000</v>
      </c>
      <c r="JA62" s="367">
        <f t="shared" si="137"/>
        <v>27.150703817834259</v>
      </c>
      <c r="JB62" s="367">
        <f t="shared" si="137"/>
        <v>54.470461122117683</v>
      </c>
      <c r="JC62" s="367">
        <f t="shared" si="137"/>
        <v>82.127633644404597</v>
      </c>
      <c r="JD62" s="367">
        <f t="shared" si="137"/>
        <v>110.28907973940544</v>
      </c>
      <c r="JE62" s="367">
        <f t="shared" si="137"/>
        <v>139.11910975697114</v>
      </c>
      <c r="JF62" s="367">
        <f t="shared" si="131"/>
        <v>168.77810952556786</v>
      </c>
      <c r="JG62" s="367">
        <f t="shared" si="131"/>
        <v>199.42075628448146</v>
      </c>
      <c r="JH62" s="367">
        <f t="shared" si="131"/>
        <v>231.19378527792324</v>
      </c>
      <c r="JI62" s="367">
        <f t="shared" si="131"/>
        <v>264.23331108451185</v>
      </c>
      <c r="JJ62" s="367">
        <f t="shared" si="131"/>
        <v>298.66176565653814</v>
      </c>
      <c r="JL62" s="348"/>
      <c r="JM62" s="368">
        <v>42000</v>
      </c>
      <c r="JN62" s="296">
        <f t="shared" si="138"/>
        <v>2.8197793820321948E-2</v>
      </c>
      <c r="JO62" s="296">
        <f t="shared" si="138"/>
        <v>0.22544907408980919</v>
      </c>
      <c r="JP62" s="296">
        <f t="shared" si="138"/>
        <v>0.76011557236279259</v>
      </c>
      <c r="JQ62" s="296">
        <f t="shared" si="138"/>
        <v>1.7990556433496891</v>
      </c>
      <c r="JR62" s="296">
        <f t="shared" si="138"/>
        <v>3.5065796369014777</v>
      </c>
      <c r="JS62" s="296">
        <f t="shared" si="132"/>
        <v>6.0430733814842483</v>
      </c>
      <c r="JT62" s="296">
        <f t="shared" si="132"/>
        <v>9.5632141163839322</v>
      </c>
      <c r="JU62" s="296">
        <f t="shared" si="132"/>
        <v>14.213737085811744</v>
      </c>
      <c r="JV62" s="296">
        <f t="shared" si="132"/>
        <v>20.130756868386413</v>
      </c>
      <c r="JW62" s="296">
        <f t="shared" si="132"/>
        <v>27.436705416398809</v>
      </c>
    </row>
    <row r="63" spans="3:283">
      <c r="C63"/>
      <c r="D63" s="2"/>
      <c r="AZ63" s="369">
        <v>41000</v>
      </c>
      <c r="BA63" s="296">
        <f t="shared" si="36"/>
        <v>20.967262814255832</v>
      </c>
      <c r="BB63" s="367">
        <f t="shared" si="27"/>
        <v>272.90786103739669</v>
      </c>
      <c r="BC63" s="367">
        <f t="shared" si="180"/>
        <v>12595.535024771874</v>
      </c>
      <c r="BD63" s="367">
        <f t="shared" si="181"/>
        <v>521.55944647622402</v>
      </c>
      <c r="BE63" s="367">
        <f t="shared" si="182"/>
        <v>251.94059822314085</v>
      </c>
      <c r="BF63" s="334">
        <v>0.17640127611441814</v>
      </c>
      <c r="BG63" s="334">
        <f t="shared" si="183"/>
        <v>0.90724825090805949</v>
      </c>
      <c r="BN63" s="67"/>
      <c r="BO63" s="341">
        <v>43000</v>
      </c>
      <c r="BP63" s="296">
        <f t="shared" ref="BP63:BX63" si="220">(EE63*$T163*SQRT($W163)-BP$19)*-1</f>
        <v>1.5177110481712219E-3</v>
      </c>
      <c r="BQ63" s="296">
        <f t="shared" si="220"/>
        <v>1.1997434787279104E-2</v>
      </c>
      <c r="BR63" s="296">
        <f t="shared" si="220"/>
        <v>4.0316936897852429E-2</v>
      </c>
      <c r="BS63" s="303">
        <f t="shared" si="220"/>
        <v>9.5187560289048179E-2</v>
      </c>
      <c r="BT63" s="315">
        <f t="shared" si="220"/>
        <v>0.18507609448973739</v>
      </c>
      <c r="BU63" s="310">
        <f t="shared" si="220"/>
        <v>0.31813247620375762</v>
      </c>
      <c r="BV63" s="296">
        <f t="shared" si="220"/>
        <v>0.50212484380459443</v>
      </c>
      <c r="BW63" s="296">
        <f t="shared" si="220"/>
        <v>0.74438314781397708</v>
      </c>
      <c r="BX63" s="303">
        <f t="shared" si="220"/>
        <v>1.0517521646041104</v>
      </c>
      <c r="BY63" s="67"/>
      <c r="BZ63" s="341">
        <v>43000</v>
      </c>
      <c r="CA63" s="434">
        <f t="shared" ref="CA63:DY63" si="221">(EP63*$T163*SQRT($W163)-CA$19)*-1</f>
        <v>1.4305543937185945</v>
      </c>
      <c r="CB63" s="435">
        <f t="shared" si="221"/>
        <v>1.8865629628698457</v>
      </c>
      <c r="CC63" s="435">
        <f t="shared" si="221"/>
        <v>2.4249843370472206</v>
      </c>
      <c r="CD63" s="435">
        <f t="shared" si="221"/>
        <v>3.0504503442835755</v>
      </c>
      <c r="CE63" s="436">
        <f t="shared" si="221"/>
        <v>3.7670187998342044</v>
      </c>
      <c r="CF63" s="437">
        <f t="shared" si="221"/>
        <v>4.5781818378007983</v>
      </c>
      <c r="CG63" s="438">
        <f t="shared" si="221"/>
        <v>5.4868809448707054</v>
      </c>
      <c r="CH63" s="435">
        <f t="shared" si="221"/>
        <v>6.4955276314685477</v>
      </c>
      <c r="CI63" s="435">
        <f t="shared" si="221"/>
        <v>7.6060286649473312</v>
      </c>
      <c r="CJ63" s="436">
        <f t="shared" si="221"/>
        <v>8.8198148197344324</v>
      </c>
      <c r="CK63" s="434">
        <f t="shared" si="221"/>
        <v>10.137872161625495</v>
      </c>
      <c r="CL63" s="435">
        <f t="shared" si="221"/>
        <v>11.560774969092165</v>
      </c>
      <c r="CM63" s="435">
        <f t="shared" si="221"/>
        <v>13.088719495059763</v>
      </c>
      <c r="CN63" s="435">
        <f t="shared" si="221"/>
        <v>14.721557881092167</v>
      </c>
      <c r="CO63" s="436">
        <f t="shared" si="221"/>
        <v>16.458831646015625</v>
      </c>
      <c r="CP63" s="437">
        <f t="shared" si="221"/>
        <v>18.299804278124753</v>
      </c>
      <c r="CQ63" s="438">
        <f t="shared" si="221"/>
        <v>20.243492560606484</v>
      </c>
      <c r="CR63" s="435">
        <f t="shared" si="221"/>
        <v>22.288696351426694</v>
      </c>
      <c r="CS63" s="435">
        <f t="shared" si="221"/>
        <v>24.434026620122609</v>
      </c>
      <c r="CT63" s="436">
        <f t="shared" si="221"/>
        <v>26.677931614335591</v>
      </c>
      <c r="CU63" s="434">
        <f t="shared" si="221"/>
        <v>29.018721088304289</v>
      </c>
      <c r="CV63" s="435">
        <f t="shared" si="221"/>
        <v>31.454588574623187</v>
      </c>
      <c r="CW63" s="435">
        <f t="shared" si="221"/>
        <v>33.983631719965047</v>
      </c>
      <c r="CX63" s="435">
        <f t="shared" si="221"/>
        <v>36.603870736237184</v>
      </c>
      <c r="CY63" s="436">
        <f t="shared" si="221"/>
        <v>39.313265041845568</v>
      </c>
      <c r="CZ63" s="437">
        <f t="shared" si="221"/>
        <v>42.109728184360904</v>
      </c>
      <c r="DA63" s="438">
        <f t="shared" si="221"/>
        <v>44.991141147098006</v>
      </c>
      <c r="DB63" s="435">
        <f t="shared" si="221"/>
        <v>47.955364148738227</v>
      </c>
      <c r="DC63" s="435">
        <f t="shared" si="221"/>
        <v>51.000247048150754</v>
      </c>
      <c r="DD63" s="436">
        <f t="shared" si="221"/>
        <v>54.123638466679608</v>
      </c>
      <c r="DE63" s="439">
        <f t="shared" si="221"/>
        <v>57.323393738065704</v>
      </c>
      <c r="DF63" s="435">
        <f t="shared" si="221"/>
        <v>60.59738179243891</v>
      </c>
      <c r="DG63" s="435">
        <f t="shared" si="221"/>
        <v>63.943491075871464</v>
      </c>
      <c r="DH63" s="435">
        <f t="shared" si="221"/>
        <v>67.359634601277889</v>
      </c>
      <c r="DI63" s="436">
        <f t="shared" si="221"/>
        <v>70.843754220232029</v>
      </c>
      <c r="DJ63" s="437">
        <f t="shared" si="221"/>
        <v>74.393824198835262</v>
      </c>
      <c r="DK63" s="438">
        <f t="shared" si="221"/>
        <v>78.007854174276247</v>
      </c>
      <c r="DL63" s="435">
        <f t="shared" si="221"/>
        <v>81.683891562337919</v>
      </c>
      <c r="DM63" s="435">
        <f t="shared" si="221"/>
        <v>85.420023479917404</v>
      </c>
      <c r="DN63" s="436">
        <f t="shared" si="221"/>
        <v>89.214378240716599</v>
      </c>
      <c r="DO63" s="439">
        <f t="shared" si="221"/>
        <v>93.06512647668535</v>
      </c>
      <c r="DP63" s="435">
        <f t="shared" si="221"/>
        <v>96.970481932578537</v>
      </c>
      <c r="DQ63" s="435">
        <f t="shared" si="221"/>
        <v>100.92870197613428</v>
      </c>
      <c r="DR63" s="435">
        <f t="shared" si="221"/>
        <v>104.93808786192432</v>
      </c>
      <c r="DS63" s="436">
        <f t="shared" si="221"/>
        <v>108.99698478281215</v>
      </c>
      <c r="DT63" s="437">
        <f t="shared" si="221"/>
        <v>113.10378173922152</v>
      </c>
      <c r="DU63" s="438">
        <f t="shared" si="221"/>
        <v>117.25691125301842</v>
      </c>
      <c r="DV63" s="435">
        <f t="shared" si="221"/>
        <v>121.45484894972054</v>
      </c>
      <c r="DW63" s="435">
        <f t="shared" si="221"/>
        <v>125.69611302999033</v>
      </c>
      <c r="DX63" s="435">
        <f t="shared" si="221"/>
        <v>129.97926364884711</v>
      </c>
      <c r="DY63" s="435">
        <f t="shared" si="221"/>
        <v>134.30290221881705</v>
      </c>
      <c r="EC63" s="67"/>
      <c r="ED63" s="341">
        <v>43000</v>
      </c>
      <c r="EE63" s="334">
        <f t="shared" ref="EE63:EM63" si="222">SQRT(5*((((1/$V163)*(((1+0.2*(EE$19/661.48)^2)^3.5)-1))+1)^(1/3.5)-1))</f>
        <v>3.7760793372714978E-2</v>
      </c>
      <c r="EF63" s="334">
        <f t="shared" si="222"/>
        <v>7.5487740337580628E-2</v>
      </c>
      <c r="EG63" s="334">
        <f t="shared" si="222"/>
        <v>0.11314731265843213</v>
      </c>
      <c r="EH63" s="335">
        <f t="shared" si="222"/>
        <v>0.1507066106200842</v>
      </c>
      <c r="EI63" s="336">
        <f t="shared" si="222"/>
        <v>0.18813365810049248</v>
      </c>
      <c r="EJ63" s="337">
        <f t="shared" si="222"/>
        <v>0.22539767562063401</v>
      </c>
      <c r="EK63" s="334">
        <f t="shared" si="222"/>
        <v>0.26246932562111375</v>
      </c>
      <c r="EL63" s="334">
        <f t="shared" si="222"/>
        <v>0.29932092542579308</v>
      </c>
      <c r="EM63" s="335">
        <f t="shared" si="222"/>
        <v>0.33592662469270973</v>
      </c>
      <c r="EN63" s="67"/>
      <c r="EO63" s="341">
        <v>43000</v>
      </c>
      <c r="EP63" s="338">
        <f t="shared" ref="EP63:GN63" si="223">SQRT(5*((((1/$BF65)*(((1+0.2*(EP$19/661.48)^2)^3.5)-1))+1)^(1/3.5)-1))</f>
        <v>0.37226254553800436</v>
      </c>
      <c r="EQ63" s="334">
        <f t="shared" si="223"/>
        <v>0.40830688486433053</v>
      </c>
      <c r="ER63" s="334">
        <f t="shared" si="223"/>
        <v>0.44403997966254499</v>
      </c>
      <c r="ES63" s="334">
        <f t="shared" si="223"/>
        <v>0.47944433712761697</v>
      </c>
      <c r="ET63" s="335">
        <f t="shared" si="223"/>
        <v>0.51450463230132037</v>
      </c>
      <c r="EU63" s="336">
        <f t="shared" si="223"/>
        <v>0.54920767660658598</v>
      </c>
      <c r="EV63" s="337">
        <f t="shared" si="223"/>
        <v>0.58354236107029178</v>
      </c>
      <c r="EW63" s="334">
        <f t="shared" si="223"/>
        <v>0.61749957825550605</v>
      </c>
      <c r="EX63" s="334">
        <f t="shared" si="223"/>
        <v>0.65107212696449224</v>
      </c>
      <c r="EY63" s="335">
        <f t="shared" si="223"/>
        <v>0.68425460365939805</v>
      </c>
      <c r="EZ63" s="338">
        <f t="shared" si="223"/>
        <v>0.71704328431234732</v>
      </c>
      <c r="FA63" s="334">
        <f t="shared" si="223"/>
        <v>0.74943600007310085</v>
      </c>
      <c r="FB63" s="334">
        <f t="shared" si="223"/>
        <v>0.78143200976255278</v>
      </c>
      <c r="FC63" s="334">
        <f t="shared" si="223"/>
        <v>0.81303187179063918</v>
      </c>
      <c r="FD63" s="335">
        <f t="shared" si="223"/>
        <v>0.84423731768144195</v>
      </c>
      <c r="FE63" s="336">
        <f t="shared" si="223"/>
        <v>0.87505112898375226</v>
      </c>
      <c r="FF63" s="337">
        <f t="shared" si="223"/>
        <v>0.90547701896582888</v>
      </c>
      <c r="FG63" s="334">
        <f t="shared" si="223"/>
        <v>0.93551952014711404</v>
      </c>
      <c r="FH63" s="334">
        <f t="shared" si="223"/>
        <v>0.96518387841301101</v>
      </c>
      <c r="FI63" s="335">
        <f t="shared" si="223"/>
        <v>0.99447595419298151</v>
      </c>
      <c r="FJ63" s="338">
        <f t="shared" si="223"/>
        <v>1.0234021309579464</v>
      </c>
      <c r="FK63" s="334">
        <f t="shared" si="223"/>
        <v>1.0519692311075923</v>
      </c>
      <c r="FL63" s="334">
        <f t="shared" si="223"/>
        <v>1.080184439169414</v>
      </c>
      <c r="FM63" s="334">
        <f t="shared" si="223"/>
        <v>1.1080552321151087</v>
      </c>
      <c r="FN63" s="335">
        <f t="shared" si="223"/>
        <v>1.1355893165123037</v>
      </c>
      <c r="FO63" s="336">
        <f t="shared" si="223"/>
        <v>1.1627945721668329</v>
      </c>
      <c r="FP63" s="337">
        <f t="shared" si="223"/>
        <v>1.189679001868408</v>
      </c>
      <c r="FQ63" s="334">
        <f t="shared" si="223"/>
        <v>1.2162506868275476</v>
      </c>
      <c r="FR63" s="334">
        <f t="shared" si="223"/>
        <v>1.2425177473801803</v>
      </c>
      <c r="FS63" s="334">
        <f t="shared" si="223"/>
        <v>1.2684883085359366</v>
      </c>
      <c r="FT63" s="334">
        <f t="shared" si="223"/>
        <v>1.2941704699540575</v>
      </c>
      <c r="FU63" s="334">
        <f t="shared" si="223"/>
        <v>1.3195722799449467</v>
      </c>
      <c r="FV63" s="334">
        <f t="shared" si="223"/>
        <v>1.3447017131140753</v>
      </c>
      <c r="FW63" s="334">
        <f t="shared" si="223"/>
        <v>1.3695666512864868</v>
      </c>
      <c r="FX63" s="334">
        <f t="shared" si="223"/>
        <v>1.3941748673736298</v>
      </c>
      <c r="FY63" s="334">
        <f t="shared" si="223"/>
        <v>1.4185340118685457</v>
      </c>
      <c r="FZ63" s="334">
        <f t="shared" si="223"/>
        <v>1.4426516016799695</v>
      </c>
      <c r="GA63" s="334">
        <f t="shared" si="223"/>
        <v>1.4665350110400126</v>
      </c>
      <c r="GB63" s="334">
        <f t="shared" si="223"/>
        <v>1.4901914642434737</v>
      </c>
      <c r="GC63" s="334">
        <f t="shared" si="223"/>
        <v>1.5136280299991351</v>
      </c>
      <c r="GD63" s="334">
        <f t="shared" si="223"/>
        <v>1.5368516171944604</v>
      </c>
      <c r="GE63" s="334">
        <f t="shared" si="223"/>
        <v>1.5598689718948293</v>
      </c>
      <c r="GF63" s="334">
        <f t="shared" si="223"/>
        <v>1.5826866754167725</v>
      </c>
      <c r="GG63" s="334">
        <f t="shared" si="223"/>
        <v>1.605311143331499</v>
      </c>
      <c r="GH63" s="334">
        <f t="shared" si="223"/>
        <v>1.6277486252705577</v>
      </c>
      <c r="GI63" s="334">
        <f t="shared" si="223"/>
        <v>1.6500052054195644</v>
      </c>
      <c r="GJ63" s="334">
        <f t="shared" si="223"/>
        <v>1.6720868035987704</v>
      </c>
      <c r="GK63" s="334">
        <f t="shared" si="223"/>
        <v>1.6939991768409115</v>
      </c>
      <c r="GL63" s="334">
        <f t="shared" si="223"/>
        <v>1.715747921387196</v>
      </c>
      <c r="GM63" s="334">
        <f t="shared" si="223"/>
        <v>1.7373384750318046</v>
      </c>
      <c r="GN63" s="334">
        <f t="shared" si="223"/>
        <v>1.7587761197536502</v>
      </c>
      <c r="GR63" s="348"/>
      <c r="GS63" s="369">
        <v>43000</v>
      </c>
      <c r="GT63" s="367">
        <f t="shared" si="178"/>
        <v>57.356933718429858</v>
      </c>
      <c r="GU63" s="367">
        <f t="shared" si="178"/>
        <v>114.71386743685972</v>
      </c>
      <c r="GV63" s="367">
        <f t="shared" si="178"/>
        <v>172.07080115528956</v>
      </c>
      <c r="GW63" s="367">
        <f t="shared" si="178"/>
        <v>229.42773487371943</v>
      </c>
      <c r="GX63" s="367">
        <f t="shared" si="178"/>
        <v>286.78466859214927</v>
      </c>
      <c r="GY63" s="367">
        <f t="shared" si="178"/>
        <v>344.14160231057912</v>
      </c>
      <c r="GZ63" s="367">
        <f t="shared" si="178"/>
        <v>401.49853602900896</v>
      </c>
      <c r="HA63" s="367">
        <f t="shared" si="178"/>
        <v>458.85546974743886</v>
      </c>
      <c r="HB63" s="367">
        <f t="shared" si="178"/>
        <v>516.21240346586876</v>
      </c>
      <c r="HC63" s="367">
        <f t="shared" si="178"/>
        <v>573.56933718429855</v>
      </c>
      <c r="HE63" s="348"/>
      <c r="HF63" s="369">
        <v>43000</v>
      </c>
      <c r="HG63" s="26">
        <f t="shared" si="179"/>
        <v>0.46164384027518168</v>
      </c>
      <c r="HH63" s="26">
        <f t="shared" si="179"/>
        <v>0.46164384027518168</v>
      </c>
      <c r="HI63" s="26">
        <f t="shared" si="179"/>
        <v>0.46164384027518168</v>
      </c>
      <c r="HJ63" s="26">
        <f t="shared" si="179"/>
        <v>0.46164384027518168</v>
      </c>
      <c r="HK63" s="26">
        <f t="shared" si="179"/>
        <v>0.46164384027518168</v>
      </c>
      <c r="HL63" s="26">
        <f t="shared" si="179"/>
        <v>0.46164384027518168</v>
      </c>
      <c r="HM63" s="26">
        <f t="shared" si="179"/>
        <v>0.46164384027518168</v>
      </c>
      <c r="HN63" s="26">
        <f t="shared" si="179"/>
        <v>0.46164384027518168</v>
      </c>
      <c r="HO63" s="26">
        <f t="shared" si="179"/>
        <v>0.46164384027518168</v>
      </c>
      <c r="HP63" s="26">
        <f t="shared" si="179"/>
        <v>0.46164384027518168</v>
      </c>
      <c r="HR63" s="348"/>
      <c r="HS63" s="369">
        <v>43000</v>
      </c>
      <c r="HT63" s="367">
        <f t="shared" si="26"/>
        <v>26.478475148185016</v>
      </c>
      <c r="HU63" s="367">
        <f t="shared" si="26"/>
        <v>52.956950296370032</v>
      </c>
      <c r="HV63" s="367">
        <f t="shared" si="26"/>
        <v>79.435425444555037</v>
      </c>
      <c r="HW63" s="367">
        <f t="shared" si="26"/>
        <v>105.91390059274006</v>
      </c>
      <c r="HX63" s="367">
        <f t="shared" si="147"/>
        <v>132.39237574092508</v>
      </c>
      <c r="HY63" s="367">
        <f t="shared" si="147"/>
        <v>158.87085088911007</v>
      </c>
      <c r="HZ63" s="367">
        <f t="shared" si="147"/>
        <v>185.3493260372951</v>
      </c>
      <c r="IA63" s="367">
        <f t="shared" si="147"/>
        <v>211.82780118548013</v>
      </c>
      <c r="IB63" s="367">
        <f t="shared" si="147"/>
        <v>238.30627633366515</v>
      </c>
      <c r="IC63" s="367">
        <f t="shared" si="147"/>
        <v>264.78475148185015</v>
      </c>
      <c r="IL63" s="348"/>
      <c r="IM63" s="369">
        <v>43000</v>
      </c>
      <c r="IN63" s="367">
        <f t="shared" si="164"/>
        <v>113.93429334888323</v>
      </c>
      <c r="IO63" s="367">
        <f t="shared" si="165"/>
        <v>459.16373526582407</v>
      </c>
      <c r="IP63" s="367">
        <f t="shared" si="166"/>
        <v>1046.0706535048587</v>
      </c>
      <c r="IQ63" s="367">
        <f t="shared" si="167"/>
        <v>1892.3024916180996</v>
      </c>
      <c r="IR63" s="367">
        <f t="shared" si="168"/>
        <v>3023.2921120121609</v>
      </c>
      <c r="IS63" s="367">
        <f t="shared" si="169"/>
        <v>4472.9960457442203</v>
      </c>
      <c r="IT63" s="367">
        <f t="shared" si="170"/>
        <v>6284.8603132408052</v>
      </c>
      <c r="IU63" s="367">
        <f t="shared" si="171"/>
        <v>8513.0259161227023</v>
      </c>
      <c r="IV63" s="367">
        <f t="shared" si="172"/>
        <v>11223.788393467672</v>
      </c>
      <c r="IW63" s="367">
        <f t="shared" si="173"/>
        <v>14497.327927291457</v>
      </c>
      <c r="IY63" s="348"/>
      <c r="IZ63" s="369">
        <v>43000</v>
      </c>
      <c r="JA63" s="367">
        <f t="shared" si="137"/>
        <v>26.506265194494897</v>
      </c>
      <c r="JB63" s="367">
        <f t="shared" si="137"/>
        <v>53.179157121892615</v>
      </c>
      <c r="JC63" s="367">
        <f t="shared" si="137"/>
        <v>80.184710098203666</v>
      </c>
      <c r="JD63" s="367">
        <f t="shared" si="137"/>
        <v>107.68765682047746</v>
      </c>
      <c r="JE63" s="367">
        <f t="shared" si="137"/>
        <v>135.85049157769788</v>
      </c>
      <c r="JF63" s="367">
        <f t="shared" si="131"/>
        <v>164.83220781647796</v>
      </c>
      <c r="JG63" s="367">
        <f t="shared" si="131"/>
        <v>194.78663292148681</v>
      </c>
      <c r="JH63" s="367">
        <f t="shared" si="131"/>
        <v>225.86031389726182</v>
      </c>
      <c r="JI63" s="367">
        <f t="shared" si="131"/>
        <v>258.18994988317547</v>
      </c>
      <c r="JJ63" s="367">
        <f t="shared" si="131"/>
        <v>291.8994215678602</v>
      </c>
      <c r="JL63" s="348"/>
      <c r="JM63" s="369">
        <v>43000</v>
      </c>
      <c r="JN63" s="296">
        <f t="shared" si="138"/>
        <v>2.7790046309881689E-2</v>
      </c>
      <c r="JO63" s="296">
        <f t="shared" si="138"/>
        <v>0.22220682552258353</v>
      </c>
      <c r="JP63" s="296">
        <f t="shared" si="138"/>
        <v>0.74928465364862973</v>
      </c>
      <c r="JQ63" s="296">
        <f t="shared" si="138"/>
        <v>1.7737562277373939</v>
      </c>
      <c r="JR63" s="296">
        <f t="shared" si="138"/>
        <v>3.4581158367728051</v>
      </c>
      <c r="JS63" s="296">
        <f t="shared" si="132"/>
        <v>5.9613569273678877</v>
      </c>
      <c r="JT63" s="296">
        <f t="shared" si="132"/>
        <v>9.4373068841917132</v>
      </c>
      <c r="JU63" s="296">
        <f t="shared" si="132"/>
        <v>14.032512711781692</v>
      </c>
      <c r="JV63" s="296">
        <f t="shared" si="132"/>
        <v>19.88367354951032</v>
      </c>
      <c r="JW63" s="296">
        <f t="shared" si="132"/>
        <v>27.114670086010051</v>
      </c>
    </row>
    <row r="64" spans="3:283">
      <c r="C64"/>
      <c r="D64" s="2"/>
      <c r="AZ64" s="368">
        <v>42000</v>
      </c>
      <c r="BA64" s="296">
        <f t="shared" si="36"/>
        <v>20.710056023371237</v>
      </c>
      <c r="BB64" s="367">
        <f t="shared" si="27"/>
        <v>266.36071468015848</v>
      </c>
      <c r="BC64" s="367">
        <f t="shared" si="180"/>
        <v>11974.466498745802</v>
      </c>
      <c r="BD64" s="367">
        <f t="shared" si="181"/>
        <v>521.55944647622402</v>
      </c>
      <c r="BE64" s="367">
        <f t="shared" si="182"/>
        <v>245.65065865678724</v>
      </c>
      <c r="BF64" s="334">
        <v>0.16812335045086121</v>
      </c>
      <c r="BG64" s="334">
        <f t="shared" si="183"/>
        <v>0.90630010813511486</v>
      </c>
      <c r="BN64" s="67"/>
      <c r="BO64" s="341">
        <v>44000</v>
      </c>
      <c r="BP64" s="296">
        <f t="shared" ref="BP64:BX64" si="224">(EE64*$T164*SQRT($W164)-BP$19)*-1</f>
        <v>1.6054159310705529E-3</v>
      </c>
      <c r="BQ64" s="296">
        <f t="shared" si="224"/>
        <v>1.2697184628883917E-2</v>
      </c>
      <c r="BR64" s="296">
        <f t="shared" si="224"/>
        <v>4.266804150615755E-2</v>
      </c>
      <c r="BS64" s="303">
        <f t="shared" si="224"/>
        <v>0.10072590712577778</v>
      </c>
      <c r="BT64" s="315">
        <f t="shared" si="224"/>
        <v>0.19580740978928191</v>
      </c>
      <c r="BU64" s="310">
        <f t="shared" si="224"/>
        <v>0.33649819825695459</v>
      </c>
      <c r="BV64" s="296">
        <f t="shared" si="224"/>
        <v>0.53096179298822221</v>
      </c>
      <c r="BW64" s="296">
        <f t="shared" si="224"/>
        <v>0.78687833452489997</v>
      </c>
      <c r="BX64" s="303">
        <f t="shared" si="224"/>
        <v>1.1113941590519119</v>
      </c>
      <c r="BY64" s="67"/>
      <c r="BZ64" s="341">
        <v>44000</v>
      </c>
      <c r="CA64" s="434">
        <f t="shared" ref="CA64:DY64" si="225">(EP64*$T164*SQRT($W164)-CA$19)*-1</f>
        <v>1.5110826918698876</v>
      </c>
      <c r="CB64" s="435">
        <f t="shared" si="225"/>
        <v>1.9919167270901568</v>
      </c>
      <c r="CC64" s="435">
        <f t="shared" si="225"/>
        <v>2.5592517787187177</v>
      </c>
      <c r="CD64" s="435">
        <f t="shared" si="225"/>
        <v>3.2178198618934601</v>
      </c>
      <c r="CE64" s="436">
        <f t="shared" si="225"/>
        <v>3.9717328039237714</v>
      </c>
      <c r="CF64" s="437">
        <f t="shared" si="225"/>
        <v>4.8244939976084709</v>
      </c>
      <c r="CG64" s="438">
        <f t="shared" si="225"/>
        <v>5.7790173930784761</v>
      </c>
      <c r="CH64" s="435">
        <f t="shared" si="225"/>
        <v>6.8376524736029296</v>
      </c>
      <c r="CI64" s="435">
        <f t="shared" si="225"/>
        <v>8.002213966744165</v>
      </c>
      <c r="CJ64" s="436">
        <f t="shared" si="225"/>
        <v>9.2740150945241453</v>
      </c>
      <c r="CK64" s="434">
        <f t="shared" si="225"/>
        <v>10.653903253598429</v>
      </c>
      <c r="CL64" s="435">
        <f t="shared" si="225"/>
        <v>12.142297128084607</v>
      </c>
      <c r="CM64" s="435">
        <f t="shared" si="225"/>
        <v>13.739224363543826</v>
      </c>
      <c r="CN64" s="435">
        <f t="shared" si="225"/>
        <v>15.444359062429612</v>
      </c>
      <c r="CO64" s="436">
        <f t="shared" si="225"/>
        <v>17.257058492009406</v>
      </c>
      <c r="CP64" s="437">
        <f t="shared" si="225"/>
        <v>19.176398520334089</v>
      </c>
      <c r="CQ64" s="438">
        <f t="shared" si="225"/>
        <v>21.201207410510449</v>
      </c>
      <c r="CR64" s="435">
        <f t="shared" si="225"/>
        <v>23.330097706154504</v>
      </c>
      <c r="CS64" s="435">
        <f t="shared" si="225"/>
        <v>25.561496030235077</v>
      </c>
      <c r="CT64" s="436">
        <f t="shared" si="225"/>
        <v>27.893670695455455</v>
      </c>
      <c r="CU64" s="434">
        <f t="shared" si="225"/>
        <v>30.324757087123885</v>
      </c>
      <c r="CV64" s="435">
        <f t="shared" si="225"/>
        <v>32.852780830188692</v>
      </c>
      <c r="CW64" s="435">
        <f t="shared" si="225"/>
        <v>35.475678791769269</v>
      </c>
      <c r="CX64" s="435">
        <f t="shared" si="225"/>
        <v>38.191318000520994</v>
      </c>
      <c r="CY64" s="436">
        <f t="shared" si="225"/>
        <v>40.997512585845982</v>
      </c>
      <c r="CZ64" s="437">
        <f t="shared" si="225"/>
        <v>43.892038854583745</v>
      </c>
      <c r="DA64" s="438">
        <f t="shared" si="225"/>
        <v>46.872648631722541</v>
      </c>
      <c r="DB64" s="435">
        <f t="shared" si="225"/>
        <v>49.937080995847396</v>
      </c>
      <c r="DC64" s="435">
        <f t="shared" si="225"/>
        <v>53.083072540616968</v>
      </c>
      <c r="DD64" s="436">
        <f t="shared" si="225"/>
        <v>56.308366291273103</v>
      </c>
      <c r="DE64" s="439">
        <f t="shared" si="225"/>
        <v>59.610719400837752</v>
      </c>
      <c r="DF64" s="435">
        <f t="shared" si="225"/>
        <v>62.987909744815568</v>
      </c>
      <c r="DG64" s="435">
        <f t="shared" si="225"/>
        <v>66.437741526373088</v>
      </c>
      <c r="DH64" s="435">
        <f t="shared" si="225"/>
        <v>69.958049996545299</v>
      </c>
      <c r="DI64" s="436">
        <f t="shared" si="225"/>
        <v>73.546705386292558</v>
      </c>
      <c r="DJ64" s="437">
        <f t="shared" si="225"/>
        <v>77.201616139456519</v>
      </c>
      <c r="DK64" s="438">
        <f t="shared" si="225"/>
        <v>80.920731528029648</v>
      </c>
      <c r="DL64" s="435">
        <f t="shared" si="225"/>
        <v>84.702043723766167</v>
      </c>
      <c r="DM64" s="435">
        <f t="shared" si="225"/>
        <v>88.543589393134653</v>
      </c>
      <c r="DN64" s="436">
        <f t="shared" si="225"/>
        <v>92.443450875991516</v>
      </c>
      <c r="DO64" s="439">
        <f t="shared" si="225"/>
        <v>96.399757002184344</v>
      </c>
      <c r="DP64" s="435">
        <f t="shared" si="225"/>
        <v>100.4106835945741</v>
      </c>
      <c r="DQ64" s="435">
        <f t="shared" si="225"/>
        <v>104.474453701713</v>
      </c>
      <c r="DR64" s="435">
        <f t="shared" si="225"/>
        <v>108.58933759862157</v>
      </c>
      <c r="DS64" s="436">
        <f t="shared" si="225"/>
        <v>112.7536525897321</v>
      </c>
      <c r="DT64" s="437">
        <f t="shared" si="225"/>
        <v>116.96576264412164</v>
      </c>
      <c r="DU64" s="438">
        <f t="shared" si="225"/>
        <v>121.22407788958844</v>
      </c>
      <c r="DV64" s="435">
        <f t="shared" si="225"/>
        <v>125.52705398892391</v>
      </c>
      <c r="DW64" s="435">
        <f t="shared" si="225"/>
        <v>129.87319141886246</v>
      </c>
      <c r="DX64" s="435">
        <f t="shared" si="225"/>
        <v>134.26103466962326</v>
      </c>
      <c r="DY64" s="435">
        <f t="shared" si="225"/>
        <v>138.68917138067695</v>
      </c>
      <c r="EC64" s="67"/>
      <c r="ED64" s="341">
        <v>44000</v>
      </c>
      <c r="EE64" s="334">
        <f t="shared" ref="EE64:EM64" si="226">SQRT(5*((((1/$V164)*(((1+0.2*(EE$19/661.48)^2)^3.5)-1))+1)^(1/3.5)-1))</f>
        <v>3.8678902624874667E-2</v>
      </c>
      <c r="EF64" s="334">
        <f t="shared" si="226"/>
        <v>7.7321107186690829E-2</v>
      </c>
      <c r="EG64" s="334">
        <f t="shared" si="226"/>
        <v>0.11589027778218369</v>
      </c>
      <c r="EH64" s="335">
        <f t="shared" si="226"/>
        <v>0.15435079346642708</v>
      </c>
      <c r="EI64" s="336">
        <f t="shared" si="226"/>
        <v>0.19266808279167874</v>
      </c>
      <c r="EJ64" s="337">
        <f t="shared" si="226"/>
        <v>0.23080893207852454</v>
      </c>
      <c r="EK64" s="334">
        <f t="shared" si="226"/>
        <v>0.26874176065566069</v>
      </c>
      <c r="EL64" s="334">
        <f t="shared" si="226"/>
        <v>0.30643685781246605</v>
      </c>
      <c r="EM64" s="335">
        <f t="shared" si="226"/>
        <v>0.34386657786651664</v>
      </c>
      <c r="EN64" s="67"/>
      <c r="EO64" s="341">
        <v>44000</v>
      </c>
      <c r="EP64" s="338">
        <f t="shared" ref="EP64:GN64" si="227">SQRT(5*((((1/$BF66)*(((1+0.2*(EP$19/661.48)^2)^3.5)-1))+1)^(1/3.5)-1))</f>
        <v>0.38100549144762935</v>
      </c>
      <c r="EQ64" s="334">
        <f t="shared" si="227"/>
        <v>0.41783049273417566</v>
      </c>
      <c r="ER64" s="334">
        <f t="shared" si="227"/>
        <v>0.45432086385960196</v>
      </c>
      <c r="ES64" s="334">
        <f t="shared" si="227"/>
        <v>0.49045829896978338</v>
      </c>
      <c r="ET64" s="335">
        <f t="shared" si="227"/>
        <v>0.52622689141422996</v>
      </c>
      <c r="EU64" s="336">
        <f t="shared" si="227"/>
        <v>0.56161308827824297</v>
      </c>
      <c r="EV64" s="337">
        <f t="shared" si="227"/>
        <v>0.59660561691275649</v>
      </c>
      <c r="EW64" s="334">
        <f t="shared" si="227"/>
        <v>0.63119538831514921</v>
      </c>
      <c r="EX64" s="334">
        <f t="shared" si="227"/>
        <v>0.66537538219130421</v>
      </c>
      <c r="EY64" s="335">
        <f t="shared" si="227"/>
        <v>0.69914051832696489</v>
      </c>
      <c r="EZ64" s="338">
        <f t="shared" si="227"/>
        <v>0.73248751855857686</v>
      </c>
      <c r="FA64" s="334">
        <f t="shared" si="227"/>
        <v>0.76541476320189206</v>
      </c>
      <c r="FB64" s="334">
        <f t="shared" si="227"/>
        <v>0.79792214530974437</v>
      </c>
      <c r="FC64" s="334">
        <f t="shared" si="227"/>
        <v>0.83001092562048118</v>
      </c>
      <c r="FD64" s="335">
        <f t="shared" si="227"/>
        <v>0.86168359055295374</v>
      </c>
      <c r="FE64" s="336">
        <f t="shared" si="227"/>
        <v>0.89294371512206805</v>
      </c>
      <c r="FF64" s="337">
        <f t="shared" si="227"/>
        <v>0.92379583220525874</v>
      </c>
      <c r="FG64" s="334">
        <f t="shared" si="227"/>
        <v>0.95424530919325257</v>
      </c>
      <c r="FH64" s="334">
        <f t="shared" si="227"/>
        <v>0.98429823271290451</v>
      </c>
      <c r="FI64" s="335">
        <f t="shared" si="227"/>
        <v>1.0139613018161235</v>
      </c>
      <c r="FJ64" s="338">
        <f t="shared" si="227"/>
        <v>1.0432417297859513</v>
      </c>
      <c r="FK64" s="334">
        <f t="shared" si="227"/>
        <v>1.0721471545146237</v>
      </c>
      <c r="FL64" s="334">
        <f t="shared" si="227"/>
        <v>1.1006855572550434</v>
      </c>
      <c r="FM64" s="334">
        <f t="shared" si="227"/>
        <v>1.1288651894310009</v>
      </c>
      <c r="FN64" s="335">
        <f t="shared" si="227"/>
        <v>1.1566945071076469</v>
      </c>
      <c r="FO64" s="336">
        <f t="shared" si="227"/>
        <v>1.1841821126671437</v>
      </c>
      <c r="FP64" s="337">
        <f t="shared" si="227"/>
        <v>1.2113367031999727</v>
      </c>
      <c r="FQ64" s="334">
        <f t="shared" si="227"/>
        <v>1.2381670251062198</v>
      </c>
      <c r="FR64" s="334">
        <f t="shared" si="227"/>
        <v>1.2646818343989372</v>
      </c>
      <c r="FS64" s="334">
        <f t="shared" si="227"/>
        <v>1.2908898622105243</v>
      </c>
      <c r="FT64" s="334">
        <f t="shared" si="227"/>
        <v>1.3167997850199038</v>
      </c>
      <c r="FU64" s="334">
        <f t="shared" si="227"/>
        <v>1.3424201991408389</v>
      </c>
      <c r="FV64" s="334">
        <f t="shared" si="227"/>
        <v>1.3677595990382354</v>
      </c>
      <c r="FW64" s="334">
        <f t="shared" si="227"/>
        <v>1.3928263590679679</v>
      </c>
      <c r="FX64" s="334">
        <f t="shared" si="227"/>
        <v>1.4176287182656746</v>
      </c>
      <c r="FY64" s="334">
        <f t="shared" si="227"/>
        <v>1.4421747678400287</v>
      </c>
      <c r="FZ64" s="334">
        <f t="shared" si="227"/>
        <v>1.466472441055541</v>
      </c>
      <c r="GA64" s="334">
        <f t="shared" si="227"/>
        <v>1.4905295052185072</v>
      </c>
      <c r="GB64" s="334">
        <f t="shared" si="227"/>
        <v>1.5143535555069183</v>
      </c>
      <c r="GC64" s="334">
        <f t="shared" si="227"/>
        <v>1.5379520104107463</v>
      </c>
      <c r="GD64" s="334">
        <f t="shared" si="227"/>
        <v>1.5613321085729062</v>
      </c>
      <c r="GE64" s="334">
        <f t="shared" si="227"/>
        <v>1.5845009068433089</v>
      </c>
      <c r="GF64" s="334">
        <f t="shared" si="227"/>
        <v>1.6074652793787449</v>
      </c>
      <c r="GG64" s="334">
        <f t="shared" si="227"/>
        <v>1.6302319176398767</v>
      </c>
      <c r="GH64" s="334">
        <f t="shared" si="227"/>
        <v>1.6528073311535549</v>
      </c>
      <c r="GI64" s="334">
        <f t="shared" si="227"/>
        <v>1.6751978489239241</v>
      </c>
      <c r="GJ64" s="334">
        <f t="shared" si="227"/>
        <v>1.6974096213895931</v>
      </c>
      <c r="GK64" s="334">
        <f t="shared" si="227"/>
        <v>1.7194486228365347</v>
      </c>
      <c r="GL64" s="334">
        <f t="shared" si="227"/>
        <v>1.7413206541874751</v>
      </c>
      <c r="GM64" s="334">
        <f t="shared" si="227"/>
        <v>1.7630313460984777</v>
      </c>
      <c r="GN64" s="334">
        <f t="shared" si="227"/>
        <v>1.784586162302237</v>
      </c>
      <c r="GR64" s="348"/>
      <c r="GS64" s="368">
        <v>44000</v>
      </c>
      <c r="GT64" s="367">
        <f t="shared" si="178"/>
        <v>57.356933718429858</v>
      </c>
      <c r="GU64" s="367">
        <f t="shared" si="178"/>
        <v>114.71386743685972</v>
      </c>
      <c r="GV64" s="367">
        <f t="shared" si="178"/>
        <v>172.07080115528956</v>
      </c>
      <c r="GW64" s="367">
        <f t="shared" si="178"/>
        <v>229.42773487371943</v>
      </c>
      <c r="GX64" s="367">
        <f t="shared" si="178"/>
        <v>286.78466859214927</v>
      </c>
      <c r="GY64" s="367">
        <f t="shared" si="178"/>
        <v>344.14160231057912</v>
      </c>
      <c r="GZ64" s="367">
        <f t="shared" si="178"/>
        <v>401.49853602900896</v>
      </c>
      <c r="HA64" s="367">
        <f t="shared" si="178"/>
        <v>458.85546974743886</v>
      </c>
      <c r="HB64" s="367">
        <f t="shared" si="178"/>
        <v>516.21240346586876</v>
      </c>
      <c r="HC64" s="367">
        <f t="shared" si="178"/>
        <v>573.56933718429855</v>
      </c>
      <c r="HE64" s="348"/>
      <c r="HF64" s="368">
        <v>44000</v>
      </c>
      <c r="HG64" s="26">
        <f t="shared" si="179"/>
        <v>0.45068198864870529</v>
      </c>
      <c r="HH64" s="26">
        <f t="shared" si="179"/>
        <v>0.45068198864870529</v>
      </c>
      <c r="HI64" s="26">
        <f t="shared" si="179"/>
        <v>0.45068198864870529</v>
      </c>
      <c r="HJ64" s="26">
        <f t="shared" si="179"/>
        <v>0.45068198864870529</v>
      </c>
      <c r="HK64" s="26">
        <f t="shared" si="179"/>
        <v>0.45068198864870529</v>
      </c>
      <c r="HL64" s="26">
        <f t="shared" si="179"/>
        <v>0.45068198864870529</v>
      </c>
      <c r="HM64" s="26">
        <f t="shared" si="179"/>
        <v>0.45068198864870529</v>
      </c>
      <c r="HN64" s="26">
        <f t="shared" si="179"/>
        <v>0.45068198864870529</v>
      </c>
      <c r="HO64" s="26">
        <f t="shared" si="179"/>
        <v>0.45068198864870529</v>
      </c>
      <c r="HP64" s="26">
        <f t="shared" si="179"/>
        <v>0.45068198864870529</v>
      </c>
      <c r="HR64" s="348"/>
      <c r="HS64" s="368">
        <v>44000</v>
      </c>
      <c r="HT64" s="367">
        <f t="shared" si="26"/>
        <v>25.849736951013945</v>
      </c>
      <c r="HU64" s="367">
        <f t="shared" si="26"/>
        <v>51.69947390202789</v>
      </c>
      <c r="HV64" s="367">
        <f t="shared" si="26"/>
        <v>77.549210853041828</v>
      </c>
      <c r="HW64" s="367">
        <f t="shared" si="26"/>
        <v>103.39894780405578</v>
      </c>
      <c r="HX64" s="367">
        <f t="shared" si="147"/>
        <v>129.24868475506972</v>
      </c>
      <c r="HY64" s="367">
        <f t="shared" si="147"/>
        <v>155.09842170608366</v>
      </c>
      <c r="HZ64" s="367">
        <f t="shared" si="147"/>
        <v>180.94815865709762</v>
      </c>
      <c r="IA64" s="367">
        <f t="shared" si="147"/>
        <v>206.79789560811156</v>
      </c>
      <c r="IB64" s="367">
        <f t="shared" si="147"/>
        <v>232.64763255912553</v>
      </c>
      <c r="IC64" s="367">
        <f t="shared" si="147"/>
        <v>258.49736951013944</v>
      </c>
      <c r="IL64" s="348"/>
      <c r="IM64" s="368">
        <v>44000</v>
      </c>
      <c r="IN64" s="367">
        <f t="shared" si="164"/>
        <v>108.58773559348353</v>
      </c>
      <c r="IO64" s="367">
        <f t="shared" si="165"/>
        <v>437.61670708295389</v>
      </c>
      <c r="IP64" s="367">
        <f t="shared" si="166"/>
        <v>996.98203408395921</v>
      </c>
      <c r="IQ64" s="367">
        <f t="shared" si="167"/>
        <v>1803.5030242694736</v>
      </c>
      <c r="IR64" s="367">
        <f t="shared" si="168"/>
        <v>2881.4190603329776</v>
      </c>
      <c r="IS64" s="367">
        <f t="shared" si="169"/>
        <v>4263.0932061749754</v>
      </c>
      <c r="IT64" s="367">
        <f t="shared" si="170"/>
        <v>5989.932704865093</v>
      </c>
      <c r="IU64" s="367">
        <f t="shared" si="171"/>
        <v>8113.537900741856</v>
      </c>
      <c r="IV64" s="367">
        <f t="shared" si="172"/>
        <v>10697.093303550322</v>
      </c>
      <c r="IW64" s="367">
        <f t="shared" si="173"/>
        <v>13817.016505822561</v>
      </c>
      <c r="IY64" s="348"/>
      <c r="IZ64" s="368">
        <v>44000</v>
      </c>
      <c r="JA64" s="367">
        <f t="shared" si="137"/>
        <v>25.877110733245175</v>
      </c>
      <c r="JB64" s="367">
        <f t="shared" si="137"/>
        <v>51.918369035068487</v>
      </c>
      <c r="JC64" s="367">
        <f t="shared" si="137"/>
        <v>78.287422873971465</v>
      </c>
      <c r="JD64" s="367">
        <f t="shared" si="137"/>
        <v>105.14680749420108</v>
      </c>
      <c r="JE64" s="367">
        <f t="shared" si="137"/>
        <v>132.65711055013773</v>
      </c>
      <c r="JF64" s="367">
        <f t="shared" si="131"/>
        <v>160.97581864222568</v>
      </c>
      <c r="JG64" s="367">
        <f t="shared" si="131"/>
        <v>190.25576718900314</v>
      </c>
      <c r="JH64" s="367">
        <f t="shared" si="131"/>
        <v>220.64314353546951</v>
      </c>
      <c r="JI64" s="367">
        <f t="shared" si="131"/>
        <v>252.27503197670973</v>
      </c>
      <c r="JJ64" s="367">
        <f t="shared" si="131"/>
        <v>285.27653977553058</v>
      </c>
      <c r="JL64" s="348"/>
      <c r="JM64" s="368">
        <v>44000</v>
      </c>
      <c r="JN64" s="296">
        <f t="shared" si="138"/>
        <v>2.7373782231229882E-2</v>
      </c>
      <c r="JO64" s="296">
        <f t="shared" si="138"/>
        <v>0.21889513304059705</v>
      </c>
      <c r="JP64" s="296">
        <f t="shared" si="138"/>
        <v>0.73821202092963745</v>
      </c>
      <c r="JQ64" s="296">
        <f t="shared" si="138"/>
        <v>1.7478596901453045</v>
      </c>
      <c r="JR64" s="296">
        <f t="shared" si="138"/>
        <v>3.4084257950680126</v>
      </c>
      <c r="JS64" s="296">
        <f t="shared" si="132"/>
        <v>5.87739693614202</v>
      </c>
      <c r="JT64" s="296">
        <f t="shared" si="132"/>
        <v>9.3076085319055153</v>
      </c>
      <c r="JU64" s="296">
        <f t="shared" si="132"/>
        <v>13.845247927357946</v>
      </c>
      <c r="JV64" s="296">
        <f t="shared" si="132"/>
        <v>19.627399417584201</v>
      </c>
      <c r="JW64" s="296">
        <f t="shared" si="132"/>
        <v>26.779170265391144</v>
      </c>
    </row>
    <row r="65" spans="3:304">
      <c r="C65"/>
      <c r="D65" s="2"/>
      <c r="AZ65" s="369">
        <v>43000</v>
      </c>
      <c r="BA65" s="296">
        <f t="shared" si="36"/>
        <v>20.43844484441766</v>
      </c>
      <c r="BB65" s="367">
        <f t="shared" si="27"/>
        <v>259.89737836427628</v>
      </c>
      <c r="BC65" s="367">
        <f t="shared" si="180"/>
        <v>11378.43139503028</v>
      </c>
      <c r="BD65" s="367">
        <f t="shared" si="181"/>
        <v>521.55944647622402</v>
      </c>
      <c r="BE65" s="367">
        <f t="shared" si="182"/>
        <v>239.45893351985862</v>
      </c>
      <c r="BF65" s="334">
        <v>0.16023388032912775</v>
      </c>
      <c r="BG65" s="334">
        <f t="shared" si="183"/>
        <v>0.9051667389108955</v>
      </c>
      <c r="BN65" s="67"/>
      <c r="BO65" s="341">
        <v>45000</v>
      </c>
      <c r="BP65" s="296">
        <f t="shared" ref="BP65:BX65" si="228">(EE65*$T165*SQRT($W165)-BP$19)*-1</f>
        <v>1.6974346948064323E-3</v>
      </c>
      <c r="BQ65" s="296">
        <f t="shared" si="228"/>
        <v>1.3431246086199167E-2</v>
      </c>
      <c r="BR65" s="296">
        <f t="shared" si="228"/>
        <v>4.5133838501222101E-2</v>
      </c>
      <c r="BS65" s="303">
        <f t="shared" si="228"/>
        <v>0.10653249658665231</v>
      </c>
      <c r="BT65" s="315">
        <f t="shared" si="228"/>
        <v>0.2070537414144269</v>
      </c>
      <c r="BU65" s="310">
        <f t="shared" si="228"/>
        <v>0.35573558640512459</v>
      </c>
      <c r="BV65" s="296">
        <f t="shared" si="228"/>
        <v>0.56114969711828167</v>
      </c>
      <c r="BW65" s="296">
        <f t="shared" si="228"/>
        <v>0.83133498580244236</v>
      </c>
      <c r="BX65" s="303">
        <f t="shared" si="228"/>
        <v>1.1737436549248628</v>
      </c>
      <c r="BY65" s="67"/>
      <c r="BZ65" s="341">
        <v>45000</v>
      </c>
      <c r="CA65" s="434">
        <f t="shared" ref="CA65:DY65" si="229">(EP65*$T165*SQRT($W165)-CA$19)*-1</f>
        <v>1.5952001789124637</v>
      </c>
      <c r="CB65" s="435">
        <f t="shared" si="229"/>
        <v>2.1018732140775285</v>
      </c>
      <c r="CC65" s="435">
        <f t="shared" si="229"/>
        <v>2.6992599802969011</v>
      </c>
      <c r="CD65" s="435">
        <f t="shared" si="229"/>
        <v>3.3921822847694187</v>
      </c>
      <c r="CE65" s="436">
        <f t="shared" si="229"/>
        <v>4.1847930695777507</v>
      </c>
      <c r="CF65" s="437">
        <f t="shared" si="229"/>
        <v>5.0805921648376113</v>
      </c>
      <c r="CG65" s="438">
        <f t="shared" si="229"/>
        <v>6.0824498148506336</v>
      </c>
      <c r="CH65" s="435">
        <f t="shared" si="229"/>
        <v>7.1926365076649574</v>
      </c>
      <c r="CI65" s="435">
        <f t="shared" si="229"/>
        <v>8.4128576668344692</v>
      </c>
      <c r="CJ65" s="436">
        <f t="shared" si="229"/>
        <v>9.7442918444340876</v>
      </c>
      <c r="CK65" s="434">
        <f t="shared" si="229"/>
        <v>11.187631172335813</v>
      </c>
      <c r="CL65" s="435">
        <f t="shared" si="229"/>
        <v>12.743122971230093</v>
      </c>
      <c r="CM65" s="435">
        <f t="shared" si="229"/>
        <v>14.410611571974584</v>
      </c>
      <c r="CN65" s="435">
        <f t="shared" si="229"/>
        <v>16.189579561991366</v>
      </c>
      <c r="CO65" s="436">
        <f t="shared" si="229"/>
        <v>18.079187822831926</v>
      </c>
      <c r="CP65" s="437">
        <f t="shared" si="229"/>
        <v>20.07831386831495</v>
      </c>
      <c r="CQ65" s="438">
        <f t="shared" si="229"/>
        <v>22.185588122092526</v>
      </c>
      <c r="CR65" s="435">
        <f t="shared" si="229"/>
        <v>24.399427887182128</v>
      </c>
      <c r="CS65" s="435">
        <f t="shared" si="229"/>
        <v>26.718068857082983</v>
      </c>
      <c r="CT65" s="436">
        <f t="shared" si="229"/>
        <v>29.13959409896529</v>
      </c>
      <c r="CU65" s="434">
        <f t="shared" si="229"/>
        <v>31.661960504828812</v>
      </c>
      <c r="CV65" s="435">
        <f t="shared" si="229"/>
        <v>34.28302275802298</v>
      </c>
      <c r="CW65" s="435">
        <f t="shared" si="229"/>
        <v>37.000554901561941</v>
      </c>
      <c r="CX65" s="435">
        <f t="shared" si="229"/>
        <v>39.812269623053226</v>
      </c>
      <c r="CY65" s="436">
        <f t="shared" si="229"/>
        <v>42.715835390446955</v>
      </c>
      <c r="CZ65" s="437">
        <f t="shared" si="229"/>
        <v>45.708891584733124</v>
      </c>
      <c r="DA65" s="438">
        <f t="shared" si="229"/>
        <v>48.789061781723433</v>
      </c>
      <c r="DB65" s="435">
        <f t="shared" si="229"/>
        <v>51.953965336290878</v>
      </c>
      <c r="DC65" s="435">
        <f t="shared" si="229"/>
        <v>55.201227420146949</v>
      </c>
      <c r="DD65" s="436">
        <f t="shared" si="229"/>
        <v>58.528487659231075</v>
      </c>
      <c r="DE65" s="439">
        <f t="shared" si="229"/>
        <v>61.933407509918311</v>
      </c>
      <c r="DF65" s="435">
        <f t="shared" si="229"/>
        <v>65.413676505130184</v>
      </c>
      <c r="DG65" s="435">
        <f t="shared" si="229"/>
        <v>68.967017492533387</v>
      </c>
      <c r="DH65" s="435">
        <f t="shared" si="229"/>
        <v>72.59119097777949</v>
      </c>
      <c r="DI65" s="436">
        <f t="shared" si="229"/>
        <v>76.283998676434408</v>
      </c>
      <c r="DJ65" s="437">
        <f t="shared" si="229"/>
        <v>80.043286369106454</v>
      </c>
      <c r="DK65" s="438">
        <f t="shared" si="229"/>
        <v>83.866946145473719</v>
      </c>
      <c r="DL65" s="435">
        <f t="shared" si="229"/>
        <v>87.752918114544059</v>
      </c>
      <c r="DM65" s="435">
        <f t="shared" si="229"/>
        <v>91.699191650617934</v>
      </c>
      <c r="DN65" s="436">
        <f t="shared" si="229"/>
        <v>95.703806237114918</v>
      </c>
      <c r="DO65" s="439">
        <f t="shared" si="229"/>
        <v>99.764851963681394</v>
      </c>
      <c r="DP65" s="435">
        <f t="shared" si="229"/>
        <v>103.88046972581992</v>
      </c>
      <c r="DQ65" s="435">
        <f t="shared" si="229"/>
        <v>108.04885117064651</v>
      </c>
      <c r="DR65" s="435">
        <f t="shared" si="229"/>
        <v>112.26823842729493</v>
      </c>
      <c r="DS65" s="436">
        <f t="shared" si="229"/>
        <v>116.53692365587813</v>
      </c>
      <c r="DT65" s="437">
        <f t="shared" si="229"/>
        <v>120.85324844478379</v>
      </c>
      <c r="DU65" s="438">
        <f t="shared" si="229"/>
        <v>125.21560308239003</v>
      </c>
      <c r="DV65" s="435">
        <f t="shared" si="229"/>
        <v>129.62242572597103</v>
      </c>
      <c r="DW65" s="435">
        <f t="shared" si="229"/>
        <v>134.07220148763474</v>
      </c>
      <c r="DX65" s="435">
        <f t="shared" si="229"/>
        <v>138.56346145451414</v>
      </c>
      <c r="DY65" s="435">
        <f t="shared" si="229"/>
        <v>143.09478165813312</v>
      </c>
      <c r="EC65" s="67"/>
      <c r="ED65" s="341">
        <v>45000</v>
      </c>
      <c r="EE65" s="334">
        <f t="shared" ref="EE65:EM65" si="230">SQRT(5*((((1/$V165)*(((1+0.2*(EE$19/661.48)^2)^3.5)-1))+1)^(1/3.5)-1))</f>
        <v>3.9619317525774321E-2</v>
      </c>
      <c r="EF65" s="334">
        <f t="shared" si="230"/>
        <v>7.9198864861303522E-2</v>
      </c>
      <c r="EG65" s="334">
        <f t="shared" si="230"/>
        <v>0.11869928381770935</v>
      </c>
      <c r="EH65" s="335">
        <f t="shared" si="230"/>
        <v>0.15808202901425666</v>
      </c>
      <c r="EI65" s="336">
        <f t="shared" si="230"/>
        <v>0.1973097468772691</v>
      </c>
      <c r="EJ65" s="337">
        <f t="shared" si="230"/>
        <v>0.23634662333519063</v>
      </c>
      <c r="EK65" s="334">
        <f t="shared" si="230"/>
        <v>0.2751586922685415</v>
      </c>
      <c r="EL65" s="334">
        <f t="shared" si="230"/>
        <v>0.31371409864844491</v>
      </c>
      <c r="EM65" s="335">
        <f t="shared" si="230"/>
        <v>0.35198331234477243</v>
      </c>
      <c r="EN65" s="67"/>
      <c r="EO65" s="341">
        <v>45000</v>
      </c>
      <c r="EP65" s="338">
        <f t="shared" ref="EP65:GN65" si="231">SQRT(5*((((1/$BF67)*(((1+0.2*(EP$19/661.48)^2)^3.5)-1))+1)^(1/3.5)-1))</f>
        <v>0.38993929066527705</v>
      </c>
      <c r="EQ65" s="334">
        <f t="shared" si="231"/>
        <v>0.42755758966544433</v>
      </c>
      <c r="ER65" s="334">
        <f t="shared" si="231"/>
        <v>0.46481642603771922</v>
      </c>
      <c r="ES65" s="334">
        <f t="shared" si="231"/>
        <v>0.50169669286778185</v>
      </c>
      <c r="ET65" s="335">
        <f t="shared" si="231"/>
        <v>0.53818193368915057</v>
      </c>
      <c r="EU65" s="336">
        <f t="shared" si="231"/>
        <v>0.57425828005968382</v>
      </c>
      <c r="EV65" s="337">
        <f t="shared" si="231"/>
        <v>0.60991435833674379</v>
      </c>
      <c r="EW65" s="334">
        <f t="shared" si="231"/>
        <v>0.64514117147444883</v>
      </c>
      <c r="EX65" s="334">
        <f t="shared" si="231"/>
        <v>0.67993196155395674</v>
      </c>
      <c r="EY65" s="335">
        <f t="shared" si="231"/>
        <v>0.71428205843965464</v>
      </c>
      <c r="EZ65" s="338">
        <f t="shared" si="231"/>
        <v>0.74818871948675592</v>
      </c>
      <c r="FA65" s="334">
        <f t="shared" si="231"/>
        <v>0.78165096466120976</v>
      </c>
      <c r="FB65" s="334">
        <f t="shared" si="231"/>
        <v>0.81466941081824107</v>
      </c>
      <c r="FC65" s="334">
        <f t="shared" si="231"/>
        <v>0.84724610825919699</v>
      </c>
      <c r="FD65" s="335">
        <f t="shared" si="231"/>
        <v>0.87938438207851566</v>
      </c>
      <c r="FE65" s="336">
        <f t="shared" si="231"/>
        <v>0.91108868024485445</v>
      </c>
      <c r="FF65" s="337">
        <f t="shared" si="231"/>
        <v>0.94236442984744662</v>
      </c>
      <c r="FG65" s="334">
        <f t="shared" si="231"/>
        <v>0.97321790248828532</v>
      </c>
      <c r="FH65" s="334">
        <f t="shared" si="231"/>
        <v>1.0036560894160365</v>
      </c>
      <c r="FI65" s="335">
        <f t="shared" si="231"/>
        <v>1.0336865866771248</v>
      </c>
      <c r="FJ65" s="338">
        <f t="shared" si="231"/>
        <v>1.0633174903002587</v>
      </c>
      <c r="FK65" s="334">
        <f t="shared" si="231"/>
        <v>1.0925573013265915</v>
      </c>
      <c r="FL65" s="334">
        <f t="shared" si="231"/>
        <v>1.1214148403430224</v>
      </c>
      <c r="FM65" s="334">
        <f t="shared" si="231"/>
        <v>1.1498991710636532</v>
      </c>
      <c r="FN65" s="335">
        <f t="shared" si="231"/>
        <v>1.1780195324275944</v>
      </c>
      <c r="FO65" s="336">
        <f t="shared" si="231"/>
        <v>1.2057852786340715</v>
      </c>
      <c r="FP65" s="337">
        <f t="shared" si="231"/>
        <v>1.2332058265119792</v>
      </c>
      <c r="FQ65" s="334">
        <f t="shared" si="231"/>
        <v>1.2602906096161217</v>
      </c>
      <c r="FR65" s="334">
        <f t="shared" si="231"/>
        <v>1.2870490384514743</v>
      </c>
      <c r="FS65" s="334">
        <f t="shared" si="231"/>
        <v>1.3134904662466249</v>
      </c>
      <c r="FT65" s="334">
        <f t="shared" si="231"/>
        <v>1.3396241597247815</v>
      </c>
      <c r="FU65" s="334">
        <f t="shared" si="231"/>
        <v>1.3654592743529066</v>
      </c>
      <c r="FV65" s="334">
        <f t="shared" si="231"/>
        <v>1.3910048335848071</v>
      </c>
      <c r="FW65" s="334">
        <f t="shared" si="231"/>
        <v>1.4162697116505947</v>
      </c>
      <c r="FX65" s="334">
        <f t="shared" si="231"/>
        <v>1.4412626194817932</v>
      </c>
      <c r="FY65" s="334">
        <f t="shared" si="231"/>
        <v>1.4659920933975976</v>
      </c>
      <c r="FZ65" s="334">
        <f t="shared" si="231"/>
        <v>1.4904664862126791</v>
      </c>
      <c r="GA65" s="334">
        <f t="shared" si="231"/>
        <v>1.5146939604601033</v>
      </c>
      <c r="GB65" s="334">
        <f t="shared" si="231"/>
        <v>1.5386824834540711</v>
      </c>
      <c r="GC65" s="334">
        <f t="shared" si="231"/>
        <v>1.5624398239461692</v>
      </c>
      <c r="GD65" s="334">
        <f t="shared" si="231"/>
        <v>1.5859735501555277</v>
      </c>
      <c r="GE65" s="334">
        <f t="shared" si="231"/>
        <v>1.6092910289777684</v>
      </c>
      <c r="GF65" s="334">
        <f t="shared" si="231"/>
        <v>1.6323994261999484</v>
      </c>
      <c r="GG65" s="334">
        <f t="shared" si="231"/>
        <v>1.6553057075688589</v>
      </c>
      <c r="GH65" s="334">
        <f t="shared" si="231"/>
        <v>1.6780166405783155</v>
      </c>
      <c r="GI65" s="334">
        <f t="shared" si="231"/>
        <v>1.7005387968574346</v>
      </c>
      <c r="GJ65" s="334">
        <f t="shared" si="231"/>
        <v>1.7228785550565373</v>
      </c>
      <c r="GK65" s="334">
        <f t="shared" si="231"/>
        <v>1.7450421041404482</v>
      </c>
      <c r="GL65" s="334">
        <f t="shared" si="231"/>
        <v>1.767035447010562</v>
      </c>
      <c r="GM65" s="334">
        <f t="shared" si="231"/>
        <v>1.7888644043874373</v>
      </c>
      <c r="GN65" s="334">
        <f t="shared" si="231"/>
        <v>1.8105346188947928</v>
      </c>
      <c r="GR65" s="348"/>
      <c r="GS65" s="369">
        <v>45000</v>
      </c>
      <c r="GT65" s="367">
        <f t="shared" si="178"/>
        <v>57.356933718429858</v>
      </c>
      <c r="GU65" s="367">
        <f t="shared" si="178"/>
        <v>114.71386743685972</v>
      </c>
      <c r="GV65" s="367">
        <f t="shared" si="178"/>
        <v>172.07080115528956</v>
      </c>
      <c r="GW65" s="367">
        <f t="shared" si="178"/>
        <v>229.42773487371943</v>
      </c>
      <c r="GX65" s="367">
        <f t="shared" si="178"/>
        <v>286.78466859214927</v>
      </c>
      <c r="GY65" s="367">
        <f t="shared" si="178"/>
        <v>344.14160231057912</v>
      </c>
      <c r="GZ65" s="367">
        <f t="shared" si="178"/>
        <v>401.49853602900896</v>
      </c>
      <c r="HA65" s="367">
        <f t="shared" si="178"/>
        <v>458.85546974743886</v>
      </c>
      <c r="HB65" s="367">
        <f t="shared" si="178"/>
        <v>516.21240346586876</v>
      </c>
      <c r="HC65" s="367">
        <f t="shared" si="178"/>
        <v>573.56933718429855</v>
      </c>
      <c r="HE65" s="348"/>
      <c r="HF65" s="369">
        <v>45000</v>
      </c>
      <c r="HG65" s="26">
        <f t="shared" si="179"/>
        <v>0.43998042900621664</v>
      </c>
      <c r="HH65" s="26">
        <f t="shared" si="179"/>
        <v>0.43998042900621664</v>
      </c>
      <c r="HI65" s="26">
        <f t="shared" si="179"/>
        <v>0.43998042900621664</v>
      </c>
      <c r="HJ65" s="26">
        <f t="shared" si="179"/>
        <v>0.43998042900621664</v>
      </c>
      <c r="HK65" s="26">
        <f t="shared" si="179"/>
        <v>0.43998042900621664</v>
      </c>
      <c r="HL65" s="26">
        <f t="shared" si="179"/>
        <v>0.43998042900621664</v>
      </c>
      <c r="HM65" s="26">
        <f t="shared" si="179"/>
        <v>0.43998042900621664</v>
      </c>
      <c r="HN65" s="26">
        <f t="shared" si="179"/>
        <v>0.43998042900621664</v>
      </c>
      <c r="HO65" s="26">
        <f t="shared" si="179"/>
        <v>0.43998042900621664</v>
      </c>
      <c r="HP65" s="26">
        <f t="shared" si="179"/>
        <v>0.43998042900621664</v>
      </c>
      <c r="HR65" s="348"/>
      <c r="HS65" s="369">
        <v>45000</v>
      </c>
      <c r="HT65" s="367">
        <f t="shared" si="26"/>
        <v>25.235928303915902</v>
      </c>
      <c r="HU65" s="367">
        <f t="shared" si="26"/>
        <v>50.471856607831803</v>
      </c>
      <c r="HV65" s="367">
        <f t="shared" si="26"/>
        <v>75.707784911747694</v>
      </c>
      <c r="HW65" s="367">
        <f t="shared" si="26"/>
        <v>100.94371321566361</v>
      </c>
      <c r="HX65" s="367">
        <f t="shared" si="147"/>
        <v>126.1796415195795</v>
      </c>
      <c r="HY65" s="367">
        <f t="shared" si="147"/>
        <v>151.41556982349539</v>
      </c>
      <c r="HZ65" s="367">
        <f t="shared" si="147"/>
        <v>176.65149812741129</v>
      </c>
      <c r="IA65" s="367">
        <f t="shared" si="147"/>
        <v>201.88742643132721</v>
      </c>
      <c r="IB65" s="367">
        <f t="shared" si="147"/>
        <v>227.12335473524314</v>
      </c>
      <c r="IC65" s="367">
        <f t="shared" si="147"/>
        <v>252.35928303915901</v>
      </c>
      <c r="IL65" s="348"/>
      <c r="IM65" s="369">
        <v>45000</v>
      </c>
      <c r="IN65" s="367">
        <f t="shared" si="164"/>
        <v>103.49207402562847</v>
      </c>
      <c r="IO65" s="367">
        <f t="shared" si="165"/>
        <v>417.08080932667252</v>
      </c>
      <c r="IP65" s="367">
        <f t="shared" si="166"/>
        <v>950.19698043902008</v>
      </c>
      <c r="IQ65" s="367">
        <f t="shared" si="167"/>
        <v>1718.8706208212168</v>
      </c>
      <c r="IR65" s="367">
        <f t="shared" si="168"/>
        <v>2746.203639490323</v>
      </c>
      <c r="IS65" s="367">
        <f t="shared" si="169"/>
        <v>4063.0404093083512</v>
      </c>
      <c r="IT65" s="367">
        <f t="shared" si="170"/>
        <v>5708.8450690340587</v>
      </c>
      <c r="IU65" s="367">
        <f t="shared" si="171"/>
        <v>7732.796530326661</v>
      </c>
      <c r="IV65" s="367">
        <f t="shared" si="172"/>
        <v>10195.114263866468</v>
      </c>
      <c r="IW65" s="367">
        <f t="shared" si="173"/>
        <v>13168.629838522316</v>
      </c>
      <c r="IY65" s="348"/>
      <c r="IZ65" s="369">
        <v>45000</v>
      </c>
      <c r="JA65" s="367">
        <f t="shared" si="137"/>
        <v>25.262878772146724</v>
      </c>
      <c r="JB65" s="367">
        <f t="shared" si="137"/>
        <v>50.687382392505278</v>
      </c>
      <c r="JC65" s="367">
        <f t="shared" si="137"/>
        <v>76.434722669495684</v>
      </c>
      <c r="JD65" s="367">
        <f t="shared" si="137"/>
        <v>102.66517520242728</v>
      </c>
      <c r="JE65" s="367">
        <f t="shared" si="137"/>
        <v>129.53734064772357</v>
      </c>
      <c r="JF65" s="367">
        <f t="shared" si="131"/>
        <v>157.20709508641716</v>
      </c>
      <c r="JG65" s="367">
        <f t="shared" si="131"/>
        <v>185.82615099417831</v>
      </c>
      <c r="JH65" s="367">
        <f t="shared" si="131"/>
        <v>215.54017561156519</v>
      </c>
      <c r="JI65" s="367">
        <f t="shared" si="131"/>
        <v>246.48644899044231</v>
      </c>
      <c r="JJ65" s="367">
        <f t="shared" si="131"/>
        <v>278.79109072994487</v>
      </c>
      <c r="JL65" s="348"/>
      <c r="JM65" s="369">
        <v>45000</v>
      </c>
      <c r="JN65" s="296">
        <f t="shared" si="138"/>
        <v>2.6950468230822366E-2</v>
      </c>
      <c r="JO65" s="296">
        <f t="shared" si="138"/>
        <v>0.21552578467347416</v>
      </c>
      <c r="JP65" s="296">
        <f t="shared" si="138"/>
        <v>0.72693775774799008</v>
      </c>
      <c r="JQ65" s="296">
        <f t="shared" si="138"/>
        <v>1.7214619867636713</v>
      </c>
      <c r="JR65" s="296">
        <f t="shared" si="138"/>
        <v>3.3576991281440627</v>
      </c>
      <c r="JS65" s="296">
        <f t="shared" si="132"/>
        <v>5.7915252629217662</v>
      </c>
      <c r="JT65" s="296">
        <f t="shared" si="132"/>
        <v>9.1746528667670191</v>
      </c>
      <c r="JU65" s="296">
        <f t="shared" si="132"/>
        <v>13.652749180237976</v>
      </c>
      <c r="JV65" s="296">
        <f t="shared" si="132"/>
        <v>19.363094255199172</v>
      </c>
      <c r="JW65" s="296">
        <f t="shared" si="132"/>
        <v>26.43180769078586</v>
      </c>
    </row>
    <row r="66" spans="3:304">
      <c r="C66"/>
      <c r="D66" s="2"/>
      <c r="F66" s="2"/>
      <c r="AZ66" s="368">
        <v>44000</v>
      </c>
      <c r="BA66" s="296">
        <f t="shared" si="36"/>
        <v>20.153572109479313</v>
      </c>
      <c r="BB66" s="367">
        <f t="shared" si="27"/>
        <v>253.51839763721784</v>
      </c>
      <c r="BC66" s="367">
        <f t="shared" si="180"/>
        <v>10806.650362210379</v>
      </c>
      <c r="BD66" s="367">
        <f t="shared" si="181"/>
        <v>521.55944647622402</v>
      </c>
      <c r="BE66" s="367">
        <f t="shared" si="182"/>
        <v>233.36482552773853</v>
      </c>
      <c r="BF66" s="334">
        <v>0.15271463682157252</v>
      </c>
      <c r="BG66" s="334">
        <f t="shared" si="183"/>
        <v>0.90384498016542081</v>
      </c>
      <c r="BN66" s="67"/>
      <c r="BO66" s="341">
        <v>46000</v>
      </c>
      <c r="BP66" s="296">
        <f t="shared" ref="BP66:BX66" si="232">(EE66*$T166*SQRT($W166)-BP$19)*-1</f>
        <v>1.7939792865782067E-3</v>
      </c>
      <c r="BQ66" s="296">
        <f t="shared" si="232"/>
        <v>1.4201294291495969E-2</v>
      </c>
      <c r="BR66" s="296">
        <f t="shared" si="232"/>
        <v>4.7719868125962961E-2</v>
      </c>
      <c r="BS66" s="303">
        <f t="shared" si="232"/>
        <v>0.11262009465231415</v>
      </c>
      <c r="BT66" s="315">
        <f t="shared" si="232"/>
        <v>0.21883913370178476</v>
      </c>
      <c r="BU66" s="310">
        <f t="shared" si="232"/>
        <v>0.37588438946758629</v>
      </c>
      <c r="BV66" s="296">
        <f t="shared" si="232"/>
        <v>0.59274846495327438</v>
      </c>
      <c r="BW66" s="296">
        <f t="shared" si="232"/>
        <v>0.87783731204801541</v>
      </c>
      <c r="BX66" s="303">
        <f t="shared" si="232"/>
        <v>1.2389126748987849</v>
      </c>
      <c r="BY66" s="67"/>
      <c r="BZ66" s="341">
        <v>46000</v>
      </c>
      <c r="CA66" s="434">
        <f t="shared" ref="CA66:DY66" si="233">(EP66*$T166*SQRT($W166)-CA$19)*-1</f>
        <v>1.6830492983150265</v>
      </c>
      <c r="CB66" s="435">
        <f t="shared" si="233"/>
        <v>2.216606784646018</v>
      </c>
      <c r="CC66" s="435">
        <f t="shared" si="233"/>
        <v>2.8452154645193986</v>
      </c>
      <c r="CD66" s="435">
        <f t="shared" si="233"/>
        <v>3.5737752224779058</v>
      </c>
      <c r="CE66" s="436">
        <f t="shared" si="233"/>
        <v>4.4064659000541724</v>
      </c>
      <c r="CF66" s="437">
        <f t="shared" si="233"/>
        <v>5.3467676888165556</v>
      </c>
      <c r="CG66" s="438">
        <f t="shared" si="233"/>
        <v>6.3974898185517759</v>
      </c>
      <c r="CH66" s="435">
        <f t="shared" si="233"/>
        <v>7.5608058290095244</v>
      </c>
      <c r="CI66" s="435">
        <f t="shared" si="233"/>
        <v>8.8382937715926744</v>
      </c>
      <c r="CJ66" s="436">
        <f t="shared" si="233"/>
        <v>10.230979802585296</v>
      </c>
      <c r="CK66" s="434">
        <f t="shared" si="233"/>
        <v>11.739383784379072</v>
      </c>
      <c r="CL66" s="435">
        <f t="shared" si="233"/>
        <v>13.363565689828278</v>
      </c>
      <c r="CM66" s="435">
        <f t="shared" si="233"/>
        <v>15.103171793364879</v>
      </c>
      <c r="CN66" s="435">
        <f t="shared" si="233"/>
        <v>16.957479820036809</v>
      </c>
      <c r="CO66" s="436">
        <f t="shared" si="233"/>
        <v>18.925442401693772</v>
      </c>
      <c r="CP66" s="437">
        <f t="shared" si="233"/>
        <v>21.005728352595412</v>
      </c>
      <c r="CQ66" s="438">
        <f t="shared" si="233"/>
        <v>23.196761421250415</v>
      </c>
      <c r="CR66" s="435">
        <f t="shared" si="233"/>
        <v>25.496756299767924</v>
      </c>
      <c r="CS66" s="435">
        <f t="shared" si="233"/>
        <v>27.903751776195548</v>
      </c>
      <c r="CT66" s="436">
        <f t="shared" si="233"/>
        <v>30.415641000220035</v>
      </c>
      <c r="CU66" s="434">
        <f t="shared" si="233"/>
        <v>33.03019889959927</v>
      </c>
      <c r="CV66" s="435">
        <f t="shared" si="233"/>
        <v>35.74510683591518</v>
      </c>
      <c r="CW66" s="435">
        <f t="shared" si="233"/>
        <v>38.557974625635495</v>
      </c>
      <c r="CX66" s="435">
        <f t="shared" si="233"/>
        <v>41.466360078298635</v>
      </c>
      <c r="CY66" s="436">
        <f t="shared" si="233"/>
        <v>44.467786219890513</v>
      </c>
      <c r="CZ66" s="437">
        <f t="shared" si="233"/>
        <v>47.559756377974679</v>
      </c>
      <c r="DA66" s="438">
        <f t="shared" si="233"/>
        <v>50.739767307633599</v>
      </c>
      <c r="DB66" s="435">
        <f t="shared" si="233"/>
        <v>54.005320535074873</v>
      </c>
      <c r="DC66" s="435">
        <f t="shared" si="233"/>
        <v>57.353932090187641</v>
      </c>
      <c r="DD66" s="436">
        <f t="shared" si="233"/>
        <v>60.783140791302458</v>
      </c>
      <c r="DE66" s="439">
        <f t="shared" si="233"/>
        <v>64.290515235782266</v>
      </c>
      <c r="DF66" s="435">
        <f t="shared" si="233"/>
        <v>67.873659639494292</v>
      </c>
      <c r="DG66" s="435">
        <f t="shared" si="233"/>
        <v>71.530218657141859</v>
      </c>
      <c r="DH66" s="435">
        <f t="shared" si="233"/>
        <v>75.257881304318687</v>
      </c>
      <c r="DI66" s="436">
        <f t="shared" si="233"/>
        <v>79.054384091222801</v>
      </c>
      <c r="DJ66" s="437">
        <f t="shared" si="233"/>
        <v>82.917513467441211</v>
      </c>
      <c r="DK66" s="438">
        <f t="shared" si="233"/>
        <v>86.84510766724992</v>
      </c>
      <c r="DL66" s="435">
        <f t="shared" si="233"/>
        <v>90.835058035527879</v>
      </c>
      <c r="DM66" s="435">
        <f t="shared" si="233"/>
        <v>94.885309905721726</v>
      </c>
      <c r="DN66" s="436">
        <f t="shared" si="233"/>
        <v>98.993863093324876</v>
      </c>
      <c r="DO66" s="439">
        <f t="shared" si="233"/>
        <v>103.15877206106563</v>
      </c>
      <c r="DP66" s="435">
        <f t="shared" si="233"/>
        <v>107.37814580538623</v>
      </c>
      <c r="DQ66" s="435">
        <f t="shared" si="233"/>
        <v>111.6501475078324</v>
      </c>
      <c r="DR66" s="435">
        <f t="shared" si="233"/>
        <v>115.97299398962065</v>
      </c>
      <c r="DS66" s="436">
        <f t="shared" si="233"/>
        <v>120.34495500283879</v>
      </c>
      <c r="DT66" s="437">
        <f t="shared" si="233"/>
        <v>124.76435238746438</v>
      </c>
      <c r="DU66" s="438">
        <f t="shared" si="233"/>
        <v>129.22955911957888</v>
      </c>
      <c r="DV66" s="435">
        <f t="shared" si="233"/>
        <v>133.73899827277268</v>
      </c>
      <c r="DW66" s="435">
        <f t="shared" si="233"/>
        <v>138.29114191176654</v>
      </c>
      <c r="DX66" s="435">
        <f t="shared" si="233"/>
        <v>142.8845099346288</v>
      </c>
      <c r="DY66" s="435">
        <f t="shared" si="233"/>
        <v>147.51766887766235</v>
      </c>
      <c r="EC66" s="67"/>
      <c r="ED66" s="341">
        <v>46000</v>
      </c>
      <c r="EE66" s="334">
        <f t="shared" ref="EE66:EM66" si="234">SQRT(5*((((1/$V166)*(((1+0.2*(EE$19/661.48)^2)^3.5)-1))+1)^(1/3.5)-1))</f>
        <v>4.0582578718862047E-2</v>
      </c>
      <c r="EF66" s="334">
        <f t="shared" si="234"/>
        <v>8.1122078056146352E-2</v>
      </c>
      <c r="EG66" s="334">
        <f t="shared" si="234"/>
        <v>0.12157588708843699</v>
      </c>
      <c r="EH66" s="335">
        <f t="shared" si="234"/>
        <v>0.16190231843036421</v>
      </c>
      <c r="EI66" s="336">
        <f t="shared" si="234"/>
        <v>0.20206103728884031</v>
      </c>
      <c r="EJ66" s="337">
        <f t="shared" si="234"/>
        <v>0.24201345324291543</v>
      </c>
      <c r="EK66" s="334">
        <f t="shared" si="234"/>
        <v>0.28172306544248477</v>
      </c>
      <c r="EL66" s="334">
        <f t="shared" si="234"/>
        <v>0.32115575424613041</v>
      </c>
      <c r="EM66" s="335">
        <f t="shared" si="234"/>
        <v>0.36028001484267047</v>
      </c>
      <c r="EN66" s="67"/>
      <c r="EO66" s="341">
        <v>46000</v>
      </c>
      <c r="EP66" s="338">
        <f t="shared" ref="EP66:GN66" si="235">SQRT(5*((((1/$BF68)*(((1+0.2*(EP$19/661.48)^2)^3.5)-1))+1)^(1/3.5)-1))</f>
        <v>0.39906713094164731</v>
      </c>
      <c r="EQ66" s="334">
        <f t="shared" si="235"/>
        <v>0.43749128900586992</v>
      </c>
      <c r="ER66" s="334">
        <f t="shared" si="235"/>
        <v>0.47552963560188877</v>
      </c>
      <c r="ES66" s="334">
        <f t="shared" si="235"/>
        <v>0.51316228216671989</v>
      </c>
      <c r="ET66" s="335">
        <f t="shared" si="235"/>
        <v>0.55037226278190943</v>
      </c>
      <c r="EU66" s="336">
        <f t="shared" si="235"/>
        <v>0.58714545139844587</v>
      </c>
      <c r="EV66" s="337">
        <f t="shared" si="235"/>
        <v>0.62347044539182583</v>
      </c>
      <c r="EW66" s="334">
        <f t="shared" si="235"/>
        <v>0.65933842239453588</v>
      </c>
      <c r="EX66" s="334">
        <f t="shared" si="235"/>
        <v>0.69474297711795263</v>
      </c>
      <c r="EY66" s="335">
        <f t="shared" si="235"/>
        <v>0.72967994440803841</v>
      </c>
      <c r="EZ66" s="338">
        <f t="shared" si="235"/>
        <v>0.76414721415059961</v>
      </c>
      <c r="FA66" s="334">
        <f t="shared" si="235"/>
        <v>0.79814454291665782</v>
      </c>
      <c r="FB66" s="334">
        <f t="shared" si="235"/>
        <v>0.83167336647335766</v>
      </c>
      <c r="FC66" s="334">
        <f t="shared" si="235"/>
        <v>0.86473661652465039</v>
      </c>
      <c r="FD66" s="335">
        <f t="shared" si="235"/>
        <v>0.89733854432324289</v>
      </c>
      <c r="FE66" s="336">
        <f t="shared" si="235"/>
        <v>0.92948455313347922</v>
      </c>
      <c r="FF66" s="337">
        <f t="shared" si="235"/>
        <v>0.96118104093816703</v>
      </c>
      <c r="FG66" s="334">
        <f t="shared" si="235"/>
        <v>0.9924352542771222</v>
      </c>
      <c r="FH66" s="334">
        <f t="shared" si="235"/>
        <v>1.0232551536822923</v>
      </c>
      <c r="FI66" s="335">
        <f t="shared" si="235"/>
        <v>1.0536492908296984</v>
      </c>
      <c r="FJ66" s="338">
        <f t="shared" si="235"/>
        <v>1.0836266972565218</v>
      </c>
      <c r="FK66" s="334">
        <f t="shared" si="235"/>
        <v>1.1131967842837465</v>
      </c>
      <c r="FL66" s="334">
        <f t="shared" si="235"/>
        <v>1.1423692536329759</v>
      </c>
      <c r="FM66" s="334">
        <f t="shared" si="235"/>
        <v>1.1711540181212146</v>
      </c>
      <c r="FN66" s="335">
        <f t="shared" si="235"/>
        <v>1.1995611317514208</v>
      </c>
      <c r="FO66" s="336">
        <f t="shared" si="235"/>
        <v>1.2276007284821744</v>
      </c>
      <c r="FP66" s="337">
        <f t="shared" si="235"/>
        <v>1.2552829689496645</v>
      </c>
      <c r="FQ66" s="334">
        <f t="shared" si="235"/>
        <v>1.2826179944241496</v>
      </c>
      <c r="FR66" s="334">
        <f t="shared" si="235"/>
        <v>1.3096158873056469</v>
      </c>
      <c r="FS66" s="334">
        <f t="shared" si="235"/>
        <v>1.3362866374962092</v>
      </c>
      <c r="FT66" s="334">
        <f t="shared" si="235"/>
        <v>1.3626401140252109</v>
      </c>
      <c r="FU66" s="334">
        <f t="shared" si="235"/>
        <v>1.388686041347015</v>
      </c>
      <c r="FV66" s="334">
        <f t="shared" si="235"/>
        <v>1.4144339797753136</v>
      </c>
      <c r="FW66" s="334">
        <f t="shared" si="235"/>
        <v>1.4398933095635633</v>
      </c>
      <c r="FX66" s="334">
        <f t="shared" si="235"/>
        <v>1.4650732181852844</v>
      </c>
      <c r="FY66" s="334">
        <f t="shared" si="235"/>
        <v>1.4899826904107143</v>
      </c>
      <c r="FZ66" s="334">
        <f t="shared" si="235"/>
        <v>1.5146305008167609</v>
      </c>
      <c r="GA66" s="334">
        <f t="shared" si="235"/>
        <v>1.5390252084051352</v>
      </c>
      <c r="GB66" s="334">
        <f t="shared" si="235"/>
        <v>1.5631751530387057</v>
      </c>
      <c r="GC66" s="334">
        <f t="shared" si="235"/>
        <v>1.587088453438473</v>
      </c>
      <c r="GD66" s="334">
        <f t="shared" si="235"/>
        <v>1.6107730065130745</v>
      </c>
      <c r="GE66" s="334">
        <f t="shared" si="235"/>
        <v>1.634236487819563</v>
      </c>
      <c r="GF66" s="334">
        <f t="shared" si="235"/>
        <v>1.6574863529784127</v>
      </c>
      <c r="GG66" s="334">
        <f t="shared" si="235"/>
        <v>1.6805298398874227</v>
      </c>
      <c r="GH66" s="334">
        <f t="shared" si="235"/>
        <v>1.7033739715987235</v>
      </c>
      <c r="GI66" s="334">
        <f t="shared" si="235"/>
        <v>1.7260255597404288</v>
      </c>
      <c r="GJ66" s="334">
        <f t="shared" si="235"/>
        <v>1.7484912083799198</v>
      </c>
      <c r="GK66" s="334">
        <f t="shared" si="235"/>
        <v>1.7707773182394879</v>
      </c>
      <c r="GL66" s="334">
        <f t="shared" si="235"/>
        <v>1.7928900911871102</v>
      </c>
      <c r="GM66" s="334">
        <f t="shared" si="235"/>
        <v>1.8148355349358729</v>
      </c>
      <c r="GN66" s="334">
        <f t="shared" si="235"/>
        <v>1.8366194678949204</v>
      </c>
      <c r="GR66" s="348"/>
      <c r="GS66" s="368">
        <v>46000</v>
      </c>
      <c r="GT66" s="367">
        <f t="shared" si="178"/>
        <v>57.356933718429858</v>
      </c>
      <c r="GU66" s="367">
        <f t="shared" si="178"/>
        <v>114.71386743685972</v>
      </c>
      <c r="GV66" s="367">
        <f t="shared" si="178"/>
        <v>172.07080115528956</v>
      </c>
      <c r="GW66" s="367">
        <f t="shared" si="178"/>
        <v>229.42773487371943</v>
      </c>
      <c r="GX66" s="367">
        <f t="shared" si="178"/>
        <v>286.78466859214927</v>
      </c>
      <c r="GY66" s="367">
        <f t="shared" si="178"/>
        <v>344.14160231057912</v>
      </c>
      <c r="GZ66" s="367">
        <f t="shared" si="178"/>
        <v>401.49853602900896</v>
      </c>
      <c r="HA66" s="367">
        <f t="shared" si="178"/>
        <v>458.85546974743886</v>
      </c>
      <c r="HB66" s="367">
        <f t="shared" si="178"/>
        <v>516.21240346586876</v>
      </c>
      <c r="HC66" s="367">
        <f t="shared" si="178"/>
        <v>573.56933718429855</v>
      </c>
      <c r="HE66" s="348"/>
      <c r="HF66" s="368">
        <v>46000</v>
      </c>
      <c r="HG66" s="26">
        <f t="shared" si="179"/>
        <v>0.42953298064766249</v>
      </c>
      <c r="HH66" s="26">
        <f t="shared" si="179"/>
        <v>0.42953298064766249</v>
      </c>
      <c r="HI66" s="26">
        <f t="shared" si="179"/>
        <v>0.42953298064766249</v>
      </c>
      <c r="HJ66" s="26">
        <f t="shared" si="179"/>
        <v>0.42953298064766249</v>
      </c>
      <c r="HK66" s="26">
        <f t="shared" si="179"/>
        <v>0.42953298064766249</v>
      </c>
      <c r="HL66" s="26">
        <f t="shared" si="179"/>
        <v>0.42953298064766249</v>
      </c>
      <c r="HM66" s="26">
        <f t="shared" si="179"/>
        <v>0.42953298064766249</v>
      </c>
      <c r="HN66" s="26">
        <f t="shared" si="179"/>
        <v>0.42953298064766249</v>
      </c>
      <c r="HO66" s="26">
        <f t="shared" si="179"/>
        <v>0.42953298064766249</v>
      </c>
      <c r="HP66" s="26">
        <f t="shared" si="179"/>
        <v>0.42953298064766249</v>
      </c>
      <c r="HR66" s="348"/>
      <c r="HS66" s="368">
        <v>46000</v>
      </c>
      <c r="HT66" s="367">
        <f t="shared" si="26"/>
        <v>24.636694700887592</v>
      </c>
      <c r="HU66" s="367">
        <f t="shared" si="26"/>
        <v>49.273389401775184</v>
      </c>
      <c r="HV66" s="367">
        <f t="shared" si="26"/>
        <v>73.910084102662765</v>
      </c>
      <c r="HW66" s="367">
        <f t="shared" si="26"/>
        <v>98.546778803550367</v>
      </c>
      <c r="HX66" s="367">
        <f t="shared" si="147"/>
        <v>123.18347350443796</v>
      </c>
      <c r="HY66" s="367">
        <f t="shared" si="147"/>
        <v>147.82016820532553</v>
      </c>
      <c r="HZ66" s="367">
        <f t="shared" si="147"/>
        <v>172.45686290621313</v>
      </c>
      <c r="IA66" s="367">
        <f t="shared" si="147"/>
        <v>197.09355760710073</v>
      </c>
      <c r="IB66" s="367">
        <f t="shared" si="147"/>
        <v>221.73025230798834</v>
      </c>
      <c r="IC66" s="367">
        <f t="shared" si="147"/>
        <v>246.36694700887591</v>
      </c>
      <c r="IL66" s="348"/>
      <c r="IM66" s="368">
        <v>46000</v>
      </c>
      <c r="IN66" s="367">
        <f t="shared" si="164"/>
        <v>98.63553492102578</v>
      </c>
      <c r="IO66" s="367">
        <f t="shared" si="165"/>
        <v>397.5085930062931</v>
      </c>
      <c r="IP66" s="367">
        <f t="shared" si="166"/>
        <v>905.60739388348611</v>
      </c>
      <c r="IQ66" s="367">
        <f t="shared" si="167"/>
        <v>1638.2097348126542</v>
      </c>
      <c r="IR66" s="367">
        <f t="shared" si="168"/>
        <v>2617.3334289939694</v>
      </c>
      <c r="IS66" s="367">
        <f t="shared" si="169"/>
        <v>3872.3754253744082</v>
      </c>
      <c r="IT66" s="367">
        <f t="shared" si="170"/>
        <v>5440.9479418297315</v>
      </c>
      <c r="IU66" s="367">
        <f t="shared" si="171"/>
        <v>7369.9220871285524</v>
      </c>
      <c r="IV66" s="367">
        <f t="shared" si="172"/>
        <v>9716.6914323161145</v>
      </c>
      <c r="IW66" s="367">
        <f t="shared" si="173"/>
        <v>12550.669802771328</v>
      </c>
      <c r="IY66" s="348"/>
      <c r="IZ66" s="368">
        <v>46000</v>
      </c>
      <c r="JA66" s="367">
        <f t="shared" si="137"/>
        <v>24.663216149229516</v>
      </c>
      <c r="JB66" s="367">
        <f t="shared" si="137"/>
        <v>49.485498990298048</v>
      </c>
      <c r="JC66" s="367">
        <f t="shared" si="137"/>
        <v>74.625582749784357</v>
      </c>
      <c r="JD66" s="367">
        <f t="shared" si="137"/>
        <v>100.2414300822704</v>
      </c>
      <c r="JE66" s="367">
        <f t="shared" si="137"/>
        <v>126.48958382350555</v>
      </c>
      <c r="JF66" s="367">
        <f t="shared" si="131"/>
        <v>153.52421606285515</v>
      </c>
      <c r="JG66" s="367">
        <f t="shared" si="131"/>
        <v>181.49579603880744</v>
      </c>
      <c r="JH66" s="367">
        <f t="shared" si="131"/>
        <v>210.54932117947752</v>
      </c>
      <c r="JI66" s="367">
        <f t="shared" si="131"/>
        <v>240.82208796697094</v>
      </c>
      <c r="JJ66" s="367">
        <f t="shared" si="131"/>
        <v>272.44102248379619</v>
      </c>
      <c r="JL66" s="348"/>
      <c r="JM66" s="368">
        <v>46000</v>
      </c>
      <c r="JN66" s="296">
        <f t="shared" si="138"/>
        <v>2.652144834192427E-2</v>
      </c>
      <c r="JO66" s="296">
        <f t="shared" si="138"/>
        <v>0.2121095885228641</v>
      </c>
      <c r="JP66" s="296">
        <f t="shared" si="138"/>
        <v>0.71549864712159206</v>
      </c>
      <c r="JQ66" s="296">
        <f t="shared" si="138"/>
        <v>1.6946512787200305</v>
      </c>
      <c r="JR66" s="296">
        <f t="shared" si="138"/>
        <v>3.3061103190675993</v>
      </c>
      <c r="JS66" s="296">
        <f t="shared" si="132"/>
        <v>5.7040478575296163</v>
      </c>
      <c r="JT66" s="296">
        <f t="shared" si="132"/>
        <v>9.038933132594309</v>
      </c>
      <c r="JU66" s="296">
        <f t="shared" si="132"/>
        <v>13.455763572376782</v>
      </c>
      <c r="JV66" s="296">
        <f t="shared" si="132"/>
        <v>19.091835658982603</v>
      </c>
      <c r="JW66" s="296">
        <f t="shared" si="132"/>
        <v>26.074075474920278</v>
      </c>
    </row>
    <row r="67" spans="3:304">
      <c r="C67"/>
      <c r="D67" s="2"/>
      <c r="F67" s="2"/>
      <c r="AZ67" s="369">
        <v>45000</v>
      </c>
      <c r="BA67" s="296">
        <f t="shared" si="36"/>
        <v>19.856540337470108</v>
      </c>
      <c r="BB67" s="367">
        <f t="shared" si="27"/>
        <v>247.22427555996055</v>
      </c>
      <c r="BC67" s="367">
        <f t="shared" si="180"/>
        <v>10258.361023006248</v>
      </c>
      <c r="BD67" s="367">
        <f t="shared" si="181"/>
        <v>521.55944647622402</v>
      </c>
      <c r="BE67" s="367">
        <f t="shared" si="182"/>
        <v>227.36773522249044</v>
      </c>
      <c r="BF67" s="334">
        <v>0.14554824642354555</v>
      </c>
      <c r="BG67" s="334">
        <f t="shared" si="183"/>
        <v>0.90233165662099268</v>
      </c>
      <c r="BN67" s="67"/>
      <c r="BO67" s="341">
        <v>47000</v>
      </c>
      <c r="BP67" s="296">
        <f t="shared" ref="BP67:BX67" si="236">(EE67*$T167*SQRT($W167)-BP$19)*-1</f>
        <v>1.8952720587055438E-3</v>
      </c>
      <c r="BQ67" s="296">
        <f t="shared" si="236"/>
        <v>1.500908541878232E-2</v>
      </c>
      <c r="BR67" s="296">
        <f t="shared" si="236"/>
        <v>5.043193278360647E-2</v>
      </c>
      <c r="BS67" s="303">
        <f t="shared" si="236"/>
        <v>0.11900205244801043</v>
      </c>
      <c r="BT67" s="315">
        <f t="shared" si="236"/>
        <v>0.23118868756493072</v>
      </c>
      <c r="BU67" s="310">
        <f t="shared" si="236"/>
        <v>0.39698601159017954</v>
      </c>
      <c r="BV67" s="296">
        <f t="shared" si="236"/>
        <v>0.62582033864653397</v>
      </c>
      <c r="BW67" s="296">
        <f t="shared" si="236"/>
        <v>0.92647254361634168</v>
      </c>
      <c r="BX67" s="303">
        <f t="shared" si="236"/>
        <v>1.3070168696480806</v>
      </c>
      <c r="BY67" s="67"/>
      <c r="BZ67" s="341">
        <v>47000</v>
      </c>
      <c r="CA67" s="434">
        <f t="shared" ref="CA67:DY67" si="237">(EP67*$T167*SQRT($W167)-CA$19)*-1</f>
        <v>1.7747765561722844</v>
      </c>
      <c r="CB67" s="435">
        <f t="shared" si="237"/>
        <v>2.3362960294152231</v>
      </c>
      <c r="CC67" s="435">
        <f t="shared" si="237"/>
        <v>2.9973287987629647</v>
      </c>
      <c r="CD67" s="435">
        <f t="shared" si="237"/>
        <v>3.7628397228924229</v>
      </c>
      <c r="CE67" s="436">
        <f t="shared" si="237"/>
        <v>4.6370199616925447</v>
      </c>
      <c r="CF67" s="437">
        <f t="shared" si="237"/>
        <v>5.6233127140978638</v>
      </c>
      <c r="CG67" s="438">
        <f t="shared" si="237"/>
        <v>6.7244477482582852</v>
      </c>
      <c r="CH67" s="435">
        <f t="shared" si="237"/>
        <v>7.9424827420851614</v>
      </c>
      <c r="CI67" s="435">
        <f t="shared" si="237"/>
        <v>9.2788495482057556</v>
      </c>
      <c r="CJ67" s="436">
        <f t="shared" si="237"/>
        <v>10.73440365555669</v>
      </c>
      <c r="CK67" s="434">
        <f t="shared" si="237"/>
        <v>12.309475318706745</v>
      </c>
      <c r="CL67" s="435">
        <f t="shared" si="237"/>
        <v>14.003921046611595</v>
      </c>
      <c r="CM67" s="435">
        <f t="shared" si="237"/>
        <v>15.817174368775341</v>
      </c>
      <c r="CN67" s="435">
        <f t="shared" si="237"/>
        <v>17.748295016682647</v>
      </c>
      <c r="CO67" s="436">
        <f t="shared" si="237"/>
        <v>19.796015862855853</v>
      </c>
      <c r="CP67" s="437">
        <f t="shared" si="237"/>
        <v>21.958787143456476</v>
      </c>
      <c r="CQ67" s="438">
        <f t="shared" si="237"/>
        <v>24.234817649918597</v>
      </c>
      <c r="CR67" s="435">
        <f t="shared" si="237"/>
        <v>26.622112709775848</v>
      </c>
      <c r="CS67" s="435">
        <f t="shared" si="237"/>
        <v>29.118508887171998</v>
      </c>
      <c r="CT67" s="436">
        <f t="shared" si="237"/>
        <v>31.721705421310219</v>
      </c>
      <c r="CU67" s="434">
        <f t="shared" si="237"/>
        <v>34.429292488425517</v>
      </c>
      <c r="CV67" s="435">
        <f t="shared" si="237"/>
        <v>37.238776422577814</v>
      </c>
      <c r="CW67" s="435">
        <f t="shared" si="237"/>
        <v>40.147602065164676</v>
      </c>
      <c r="CX67" s="435">
        <f t="shared" si="237"/>
        <v>43.153172435290628</v>
      </c>
      <c r="CY67" s="436">
        <f t="shared" si="237"/>
        <v>46.252865925341894</v>
      </c>
      <c r="CZ67" s="437">
        <f t="shared" si="237"/>
        <v>49.444051230430603</v>
      </c>
      <c r="DA67" s="438">
        <f t="shared" si="237"/>
        <v>52.724100218730939</v>
      </c>
      <c r="DB67" s="435">
        <f t="shared" si="237"/>
        <v>56.090398943584148</v>
      </c>
      <c r="DC67" s="435">
        <f t="shared" si="237"/>
        <v>59.540356989027657</v>
      </c>
      <c r="DD67" s="436">
        <f t="shared" si="237"/>
        <v>63.071415329049785</v>
      </c>
      <c r="DE67" s="439">
        <f t="shared" si="237"/>
        <v>66.681052868282052</v>
      </c>
      <c r="DF67" s="435">
        <f t="shared" si="237"/>
        <v>70.366791818660147</v>
      </c>
      <c r="DG67" s="435">
        <f t="shared" si="237"/>
        <v>74.12620205325544</v>
      </c>
      <c r="DH67" s="435">
        <f t="shared" si="237"/>
        <v>77.956904565426044</v>
      </c>
      <c r="DI67" s="436">
        <f t="shared" si="237"/>
        <v>81.856574148868106</v>
      </c>
      <c r="DJ67" s="437">
        <f t="shared" si="237"/>
        <v>85.822941402247807</v>
      </c>
      <c r="DK67" s="438">
        <f t="shared" si="237"/>
        <v>89.853794150981116</v>
      </c>
      <c r="DL67" s="435">
        <f t="shared" si="237"/>
        <v>93.946978368446253</v>
      </c>
      <c r="DM67" s="435">
        <f t="shared" si="237"/>
        <v>98.100398669481365</v>
      </c>
      <c r="DN67" s="436">
        <f t="shared" si="237"/>
        <v>102.31201844043864</v>
      </c>
      <c r="DO67" s="439">
        <f t="shared" si="237"/>
        <v>106.57985966230382</v>
      </c>
      <c r="DP67" s="435">
        <f t="shared" si="237"/>
        <v>110.90200247639865</v>
      </c>
      <c r="DQ67" s="435">
        <f t="shared" si="237"/>
        <v>115.27658453592676</v>
      </c>
      <c r="DR67" s="435">
        <f t="shared" si="237"/>
        <v>119.70180018105134</v>
      </c>
      <c r="DS67" s="436">
        <f t="shared" si="237"/>
        <v>124.17589947022122</v>
      </c>
      <c r="DT67" s="437">
        <f t="shared" si="237"/>
        <v>128.69718709607616</v>
      </c>
      <c r="DU67" s="438">
        <f t="shared" si="237"/>
        <v>133.26402121038848</v>
      </c>
      <c r="DV67" s="435">
        <f t="shared" si="237"/>
        <v>137.87481217906452</v>
      </c>
      <c r="DW67" s="435">
        <f t="shared" si="237"/>
        <v>142.52802128525104</v>
      </c>
      <c r="DX67" s="435">
        <f t="shared" si="237"/>
        <v>147.22215939593923</v>
      </c>
      <c r="DY67" s="435">
        <f t="shared" si="237"/>
        <v>151.95578560517436</v>
      </c>
      <c r="EC67" s="67"/>
      <c r="ED67" s="341">
        <v>47000</v>
      </c>
      <c r="EE67" s="334">
        <f t="shared" ref="EE67:EM67" si="238">SQRT(5*((((1/$V167)*(((1+0.2*(EE$19/661.48)^2)^3.5)-1))+1)^(1/3.5)-1))</f>
        <v>4.1569239856296486E-2</v>
      </c>
      <c r="EF67" s="334">
        <f t="shared" si="238"/>
        <v>8.3091836248968196E-2</v>
      </c>
      <c r="EG67" s="334">
        <f t="shared" si="238"/>
        <v>0.12452167810358092</v>
      </c>
      <c r="EH67" s="335">
        <f t="shared" si="238"/>
        <v>0.16581370314687813</v>
      </c>
      <c r="EI67" s="336">
        <f t="shared" si="238"/>
        <v>0.20692438328112728</v>
      </c>
      <c r="EJ67" s="337">
        <f t="shared" si="238"/>
        <v>0.24781216561156935</v>
      </c>
      <c r="EK67" s="334">
        <f t="shared" si="238"/>
        <v>0.28843785823900009</v>
      </c>
      <c r="EL67" s="334">
        <f t="shared" si="238"/>
        <v>0.32876495281468093</v>
      </c>
      <c r="EM67" s="335">
        <f t="shared" si="238"/>
        <v>0.36875987896110235</v>
      </c>
      <c r="EN67" s="67"/>
      <c r="EO67" s="341">
        <v>47000</v>
      </c>
      <c r="EP67" s="338">
        <f t="shared" ref="EP67:GN67" si="239">SQRT(5*((((1/$BF69)*(((1+0.2*(EP$19/661.48)^2)^3.5)-1))+1)^(1/3.5)-1))</f>
        <v>0.40839218875791378</v>
      </c>
      <c r="EQ67" s="334">
        <f t="shared" si="239"/>
        <v>0.4476346723657581</v>
      </c>
      <c r="ER67" s="334">
        <f t="shared" si="239"/>
        <v>0.48646340834970436</v>
      </c>
      <c r="ES67" s="334">
        <f t="shared" si="239"/>
        <v>0.52485775425732673</v>
      </c>
      <c r="ET67" s="335">
        <f t="shared" si="239"/>
        <v>0.56280028445292307</v>
      </c>
      <c r="EU67" s="336">
        <f t="shared" si="239"/>
        <v>0.60027668310701621</v>
      </c>
      <c r="EV67" s="337">
        <f t="shared" si="239"/>
        <v>0.63727560062985245</v>
      </c>
      <c r="EW67" s="334">
        <f t="shared" si="239"/>
        <v>0.67378848178931816</v>
      </c>
      <c r="EX67" s="334">
        <f t="shared" si="239"/>
        <v>0.70980937335458394</v>
      </c>
      <c r="EY67" s="335">
        <f t="shared" si="239"/>
        <v>0.74533471844904498</v>
      </c>
      <c r="EZ67" s="338">
        <f t="shared" si="239"/>
        <v>0.78036314396932238</v>
      </c>
      <c r="FA67" s="334">
        <f t="shared" si="239"/>
        <v>0.81489524650985079</v>
      </c>
      <c r="FB67" s="334">
        <f t="shared" si="239"/>
        <v>0.8489333812918004</v>
      </c>
      <c r="FC67" s="334">
        <f t="shared" si="239"/>
        <v>0.88248145768084674</v>
      </c>
      <c r="FD67" s="335">
        <f t="shared" si="239"/>
        <v>0.91554474402809038</v>
      </c>
      <c r="FE67" s="336">
        <f t="shared" si="239"/>
        <v>0.94812968380521645</v>
      </c>
      <c r="FF67" s="337">
        <f t="shared" si="239"/>
        <v>0.98024372434154783</v>
      </c>
      <c r="FG67" s="334">
        <f t="shared" si="239"/>
        <v>1.0118951589107041</v>
      </c>
      <c r="FH67" s="334">
        <f t="shared" si="239"/>
        <v>1.0430929824558741</v>
      </c>
      <c r="FI67" s="335">
        <f t="shared" si="239"/>
        <v>1.073846760877798</v>
      </c>
      <c r="FJ67" s="338">
        <f t="shared" si="239"/>
        <v>1.1041665135296248</v>
      </c>
      <c r="FK67" s="334">
        <f t="shared" si="239"/>
        <v>1.1340626083561214</v>
      </c>
      <c r="FL67" s="334">
        <f t="shared" si="239"/>
        <v>1.1635456689708328</v>
      </c>
      <c r="FM67" s="334">
        <f t="shared" si="239"/>
        <v>1.1926264928723536</v>
      </c>
      <c r="FN67" s="335">
        <f t="shared" si="239"/>
        <v>1.2213159799500797</v>
      </c>
      <c r="FO67" s="336">
        <f t="shared" si="239"/>
        <v>1.2496250704118799</v>
      </c>
      <c r="FP67" s="337">
        <f t="shared" si="239"/>
        <v>1.2775646912729453</v>
      </c>
      <c r="FQ67" s="334">
        <f t="shared" si="239"/>
        <v>1.3051457105706274</v>
      </c>
      <c r="FR67" s="334">
        <f t="shared" si="239"/>
        <v>1.3323788985084206</v>
      </c>
      <c r="FS67" s="334">
        <f t="shared" si="239"/>
        <v>1.3592748947794437</v>
      </c>
      <c r="FT67" s="334">
        <f t="shared" si="239"/>
        <v>1.3858441813721265</v>
      </c>
      <c r="FU67" s="334">
        <f t="shared" si="239"/>
        <v>1.4120970602156</v>
      </c>
      <c r="FV67" s="334">
        <f t="shared" si="239"/>
        <v>1.4380436350777215</v>
      </c>
      <c r="FW67" s="334">
        <f t="shared" si="239"/>
        <v>1.463693797182918</v>
      </c>
      <c r="FX67" s="334">
        <f t="shared" si="239"/>
        <v>1.4890572140693077</v>
      </c>
      <c r="FY67" s="334">
        <f t="shared" si="239"/>
        <v>1.514143321254015</v>
      </c>
      <c r="FZ67" s="334">
        <f t="shared" si="239"/>
        <v>1.5389613163218212</v>
      </c>
      <c r="GA67" s="334">
        <f t="shared" si="239"/>
        <v>1.5635201550950284</v>
      </c>
      <c r="GB67" s="334">
        <f t="shared" si="239"/>
        <v>1.5878285495816371</v>
      </c>
      <c r="GC67" s="334">
        <f t="shared" si="239"/>
        <v>1.6118949674346201</v>
      </c>
      <c r="GD67" s="334">
        <f t="shared" si="239"/>
        <v>1.6357276326873402</v>
      </c>
      <c r="GE67" s="334">
        <f t="shared" si="239"/>
        <v>1.6593345275592335</v>
      </c>
      <c r="GF67" s="334">
        <f t="shared" si="239"/>
        <v>1.6827233951518956</v>
      </c>
      <c r="GG67" s="334">
        <f t="shared" si="239"/>
        <v>1.7059017428788714</v>
      </c>
      <c r="GH67" s="334">
        <f t="shared" si="239"/>
        <v>1.7288768464931219</v>
      </c>
      <c r="GI67" s="334">
        <f t="shared" si="239"/>
        <v>1.7516557545943765</v>
      </c>
      <c r="GJ67" s="334">
        <f t="shared" si="239"/>
        <v>1.77424529351469</v>
      </c>
      <c r="GK67" s="334">
        <f t="shared" si="239"/>
        <v>1.796652072494785</v>
      </c>
      <c r="GL67" s="334">
        <f t="shared" si="239"/>
        <v>1.8188824890761646</v>
      </c>
      <c r="GM67" s="334">
        <f t="shared" si="239"/>
        <v>1.8409427346449863</v>
      </c>
      <c r="GN67" s="334">
        <f t="shared" si="239"/>
        <v>1.8628388000732086</v>
      </c>
      <c r="GR67" s="348"/>
      <c r="GS67" s="369">
        <v>47000</v>
      </c>
      <c r="GT67" s="367">
        <f t="shared" si="178"/>
        <v>57.356933718429858</v>
      </c>
      <c r="GU67" s="367">
        <f t="shared" si="178"/>
        <v>114.71386743685972</v>
      </c>
      <c r="GV67" s="367">
        <f t="shared" si="178"/>
        <v>172.07080115528956</v>
      </c>
      <c r="GW67" s="367">
        <f t="shared" si="178"/>
        <v>229.42773487371943</v>
      </c>
      <c r="GX67" s="367">
        <f t="shared" si="178"/>
        <v>286.78466859214927</v>
      </c>
      <c r="GY67" s="367">
        <f t="shared" si="178"/>
        <v>344.14160231057912</v>
      </c>
      <c r="GZ67" s="367">
        <f t="shared" si="178"/>
        <v>401.49853602900896</v>
      </c>
      <c r="HA67" s="367">
        <f t="shared" si="178"/>
        <v>458.85546974743886</v>
      </c>
      <c r="HB67" s="367">
        <f t="shared" si="178"/>
        <v>516.21240346586876</v>
      </c>
      <c r="HC67" s="367">
        <f t="shared" si="178"/>
        <v>573.56933718429855</v>
      </c>
      <c r="HE67" s="348"/>
      <c r="HF67" s="369">
        <v>47000</v>
      </c>
      <c r="HG67" s="26">
        <f t="shared" si="179"/>
        <v>0.41933360963530125</v>
      </c>
      <c r="HH67" s="26">
        <f t="shared" si="179"/>
        <v>0.41933360963530125</v>
      </c>
      <c r="HI67" s="26">
        <f t="shared" si="179"/>
        <v>0.41933360963530125</v>
      </c>
      <c r="HJ67" s="26">
        <f t="shared" si="179"/>
        <v>0.41933360963530125</v>
      </c>
      <c r="HK67" s="26">
        <f t="shared" si="179"/>
        <v>0.41933360963530125</v>
      </c>
      <c r="HL67" s="26">
        <f t="shared" si="179"/>
        <v>0.41933360963530125</v>
      </c>
      <c r="HM67" s="26">
        <f t="shared" si="179"/>
        <v>0.41933360963530125</v>
      </c>
      <c r="HN67" s="26">
        <f t="shared" si="179"/>
        <v>0.41933360963530125</v>
      </c>
      <c r="HO67" s="26">
        <f t="shared" si="179"/>
        <v>0.41933360963530125</v>
      </c>
      <c r="HP67" s="26">
        <f t="shared" si="179"/>
        <v>0.41933360963530125</v>
      </c>
      <c r="HR67" s="348"/>
      <c r="HS67" s="369">
        <v>47000</v>
      </c>
      <c r="HT67" s="367">
        <f t="shared" si="26"/>
        <v>24.051690053761913</v>
      </c>
      <c r="HU67" s="367">
        <f t="shared" si="26"/>
        <v>48.103380107523826</v>
      </c>
      <c r="HV67" s="367">
        <f t="shared" si="26"/>
        <v>72.155070161285735</v>
      </c>
      <c r="HW67" s="367">
        <f t="shared" si="26"/>
        <v>96.206760215047652</v>
      </c>
      <c r="HX67" s="367">
        <f t="shared" si="147"/>
        <v>120.25845026880957</v>
      </c>
      <c r="HY67" s="367">
        <f t="shared" si="147"/>
        <v>144.31014032257147</v>
      </c>
      <c r="HZ67" s="367">
        <f t="shared" si="147"/>
        <v>168.36183037633339</v>
      </c>
      <c r="IA67" s="367">
        <f t="shared" si="147"/>
        <v>192.4135204300953</v>
      </c>
      <c r="IB67" s="367">
        <f t="shared" si="147"/>
        <v>216.46521048385725</v>
      </c>
      <c r="IC67" s="367">
        <f t="shared" si="147"/>
        <v>240.51690053761914</v>
      </c>
      <c r="IL67" s="348"/>
      <c r="IM67" s="369">
        <v>47000</v>
      </c>
      <c r="IN67" s="367">
        <f t="shared" si="164"/>
        <v>94.006897057137408</v>
      </c>
      <c r="IO67" s="367">
        <f t="shared" si="165"/>
        <v>378.85483575457755</v>
      </c>
      <c r="IP67" s="367">
        <f t="shared" si="166"/>
        <v>863.1102484429249</v>
      </c>
      <c r="IQ67" s="367">
        <f t="shared" si="167"/>
        <v>1561.3339961286638</v>
      </c>
      <c r="IR67" s="367">
        <f t="shared" si="168"/>
        <v>2494.5106692090485</v>
      </c>
      <c r="IS67" s="367">
        <f t="shared" si="169"/>
        <v>3690.6577155102109</v>
      </c>
      <c r="IT67" s="367">
        <f t="shared" si="170"/>
        <v>5185.6223365175929</v>
      </c>
      <c r="IU67" s="367">
        <f t="shared" si="171"/>
        <v>7024.0761356293951</v>
      </c>
      <c r="IV67" s="367">
        <f t="shared" si="172"/>
        <v>9260.7193943345865</v>
      </c>
      <c r="IW67" s="367">
        <f t="shared" si="173"/>
        <v>11961.708577866119</v>
      </c>
      <c r="IY67" s="348"/>
      <c r="IZ67" s="369">
        <v>47000</v>
      </c>
      <c r="JA67" s="367">
        <f t="shared" si="137"/>
        <v>24.07777800673276</v>
      </c>
      <c r="JB67" s="367">
        <f t="shared" si="137"/>
        <v>48.312036551658643</v>
      </c>
      <c r="JC67" s="367">
        <f t="shared" si="137"/>
        <v>72.85899857008549</v>
      </c>
      <c r="JD67" s="367">
        <f t="shared" si="137"/>
        <v>97.874268696965245</v>
      </c>
      <c r="JE67" s="367">
        <f t="shared" si="137"/>
        <v>123.5122700271054</v>
      </c>
      <c r="JF67" s="367">
        <f t="shared" si="131"/>
        <v>149.92538681131083</v>
      </c>
      <c r="JG67" s="367">
        <f t="shared" si="131"/>
        <v>177.26273497732058</v>
      </c>
      <c r="JH67" s="367">
        <f t="shared" si="131"/>
        <v>205.66850289268066</v>
      </c>
      <c r="JI67" s="367">
        <f t="shared" si="131"/>
        <v>235.27983420866877</v>
      </c>
      <c r="JJ67" s="367">
        <f t="shared" si="131"/>
        <v>266.22426437631799</v>
      </c>
      <c r="JL67" s="348"/>
      <c r="JM67" s="369">
        <v>47000</v>
      </c>
      <c r="JN67" s="296">
        <f t="shared" si="138"/>
        <v>2.6087952970847539E-2</v>
      </c>
      <c r="JO67" s="296">
        <f t="shared" si="138"/>
        <v>0.20865644413481732</v>
      </c>
      <c r="JP67" s="296">
        <f t="shared" si="138"/>
        <v>0.70392840879975438</v>
      </c>
      <c r="JQ67" s="296">
        <f t="shared" si="138"/>
        <v>1.6675084819175936</v>
      </c>
      <c r="JR67" s="296">
        <f t="shared" si="138"/>
        <v>3.2538197582958333</v>
      </c>
      <c r="JS67" s="296">
        <f t="shared" si="132"/>
        <v>5.6152464887393592</v>
      </c>
      <c r="JT67" s="296">
        <f t="shared" si="132"/>
        <v>8.9009046009871895</v>
      </c>
      <c r="JU67" s="296">
        <f t="shared" si="132"/>
        <v>13.25498246258536</v>
      </c>
      <c r="JV67" s="296">
        <f t="shared" si="132"/>
        <v>18.814623724811526</v>
      </c>
      <c r="JW67" s="296">
        <f t="shared" si="132"/>
        <v>25.707363838698853</v>
      </c>
    </row>
    <row r="68" spans="3:304">
      <c r="C68"/>
      <c r="D68" s="2"/>
      <c r="F68" s="2"/>
      <c r="AZ68" s="368">
        <v>46000</v>
      </c>
      <c r="BA68" s="296">
        <f t="shared" si="36"/>
        <v>19.548411971571852</v>
      </c>
      <c r="BB68" s="367">
        <f t="shared" si="27"/>
        <v>241.01547291497826</v>
      </c>
      <c r="BC68" s="367">
        <f t="shared" si="180"/>
        <v>9732.8177664429513</v>
      </c>
      <c r="BD68" s="367">
        <f t="shared" si="181"/>
        <v>521.55944647622402</v>
      </c>
      <c r="BE68" s="367">
        <f t="shared" si="182"/>
        <v>221.46706094340641</v>
      </c>
      <c r="BF68" s="334">
        <v>0.13871815091123366</v>
      </c>
      <c r="BG68" s="334">
        <f t="shared" si="183"/>
        <v>0.90062358266953979</v>
      </c>
      <c r="BN68" s="67"/>
      <c r="BO68" s="341">
        <v>48000</v>
      </c>
      <c r="BP68" s="296">
        <f t="shared" ref="BP68:BX68" si="240">(EE68*$T168*SQRT($W168)-BP$19)*-1</f>
        <v>2.0015462459141986E-3</v>
      </c>
      <c r="BQ68" s="296">
        <f t="shared" si="240"/>
        <v>1.5856460540167205E-2</v>
      </c>
      <c r="BR68" s="296">
        <f t="shared" si="240"/>
        <v>5.3276108891971319E-2</v>
      </c>
      <c r="BS68" s="303">
        <f t="shared" si="240"/>
        <v>0.12569233085497444</v>
      </c>
      <c r="BT68" s="315">
        <f t="shared" si="240"/>
        <v>0.24412860045612916</v>
      </c>
      <c r="BU68" s="310">
        <f t="shared" si="240"/>
        <v>0.41908356594639429</v>
      </c>
      <c r="BV68" s="296">
        <f t="shared" si="240"/>
        <v>0.66042995372261259</v>
      </c>
      <c r="BW68" s="296">
        <f t="shared" si="240"/>
        <v>0.97733098299045196</v>
      </c>
      <c r="BX68" s="303">
        <f t="shared" si="240"/>
        <v>1.3781755418087869</v>
      </c>
      <c r="BY68" s="67"/>
      <c r="BZ68" s="341">
        <v>48000</v>
      </c>
      <c r="CA68" s="434">
        <f t="shared" ref="CA68:DY68" si="241">(EP68*$T168*SQRT($W168)-CA$19)*-1</f>
        <v>1.8705324914859318</v>
      </c>
      <c r="CB68" s="435">
        <f t="shared" si="241"/>
        <v>2.4611236569941468</v>
      </c>
      <c r="CC68" s="435">
        <f t="shared" si="241"/>
        <v>3.1558143724511609</v>
      </c>
      <c r="CD68" s="435">
        <f t="shared" si="241"/>
        <v>3.9596199127154108</v>
      </c>
      <c r="CE68" s="436">
        <f t="shared" si="241"/>
        <v>4.8767257667063006</v>
      </c>
      <c r="CF68" s="437">
        <f t="shared" si="241"/>
        <v>5.9105194921566238</v>
      </c>
      <c r="CG68" s="438">
        <f t="shared" si="241"/>
        <v>7.0636318200437813</v>
      </c>
      <c r="CH68" s="435">
        <f t="shared" si="241"/>
        <v>8.3379847268121523</v>
      </c>
      <c r="CI68" s="435">
        <f t="shared" si="241"/>
        <v>9.7348443364835759</v>
      </c>
      <c r="CJ68" s="436">
        <f t="shared" si="241"/>
        <v>11.25487672512449</v>
      </c>
      <c r="CK68" s="434">
        <f t="shared" si="241"/>
        <v>12.89820495079465</v>
      </c>
      <c r="CL68" s="435">
        <f t="shared" si="241"/>
        <v>14.664465900774218</v>
      </c>
      <c r="CM68" s="435">
        <f t="shared" si="241"/>
        <v>16.552865816328961</v>
      </c>
      <c r="CN68" s="435">
        <f t="shared" si="241"/>
        <v>18.562233610336989</v>
      </c>
      <c r="CO68" s="436">
        <f t="shared" si="241"/>
        <v>20.691071325449343</v>
      </c>
      <c r="CP68" s="437">
        <f t="shared" si="241"/>
        <v>22.937601284913143</v>
      </c>
      <c r="CQ68" s="438">
        <f t="shared" si="241"/>
        <v>25.299809662323895</v>
      </c>
      <c r="CR68" s="435">
        <f t="shared" si="241"/>
        <v>27.775486340459281</v>
      </c>
      <c r="CS68" s="435">
        <f t="shared" si="241"/>
        <v>30.362261044493067</v>
      </c>
      <c r="CT68" s="436">
        <f t="shared" si="241"/>
        <v>33.057635824042279</v>
      </c>
      <c r="CU68" s="434">
        <f t="shared" si="241"/>
        <v>35.859014024702901</v>
      </c>
      <c r="CV68" s="435">
        <f t="shared" si="241"/>
        <v>38.763725936506489</v>
      </c>
      <c r="CW68" s="435">
        <f t="shared" si="241"/>
        <v>41.769051337285703</v>
      </c>
      <c r="CX68" s="435">
        <f t="shared" si="241"/>
        <v>44.872239166446604</v>
      </c>
      <c r="CY68" s="436">
        <f t="shared" si="241"/>
        <v>48.070524571901103</v>
      </c>
      <c r="CZ68" s="437">
        <f t="shared" si="241"/>
        <v>51.361143572256992</v>
      </c>
      <c r="DA68" s="438">
        <f t="shared" si="241"/>
        <v>54.741345569975124</v>
      </c>
      <c r="DB68" s="435">
        <f t="shared" si="241"/>
        <v>58.208403940642086</v>
      </c>
      <c r="DC68" s="435">
        <f t="shared" si="241"/>
        <v>61.759624910265416</v>
      </c>
      <c r="DD68" s="436">
        <f t="shared" si="241"/>
        <v>65.392354917566593</v>
      </c>
      <c r="DE68" s="439">
        <f t="shared" si="241"/>
        <v>69.103986642524319</v>
      </c>
      <c r="DF68" s="435">
        <f t="shared" si="241"/>
        <v>72.891963866512754</v>
      </c>
      <c r="DG68" s="435">
        <f t="shared" si="241"/>
        <v>76.753785313741901</v>
      </c>
      <c r="DH68" s="435">
        <f t="shared" si="241"/>
        <v>80.687007608688475</v>
      </c>
      <c r="DI68" s="436">
        <f t="shared" si="241"/>
        <v>84.689247470004659</v>
      </c>
      <c r="DJ68" s="437">
        <f t="shared" si="241"/>
        <v>88.758183248140881</v>
      </c>
      <c r="DK68" s="438">
        <f t="shared" si="241"/>
        <v>92.891555901698268</v>
      </c>
      <c r="DL68" s="435">
        <f t="shared" si="241"/>
        <v>97.087169496354079</v>
      </c>
      <c r="DM68" s="435">
        <f t="shared" si="241"/>
        <v>101.34289130005857</v>
      </c>
      <c r="DN68" s="436">
        <f t="shared" si="241"/>
        <v>105.65665153905553</v>
      </c>
      <c r="DO68" s="439">
        <f t="shared" si="241"/>
        <v>110.02644287108609</v>
      </c>
      <c r="DP68" s="435">
        <f t="shared" si="241"/>
        <v>114.45031962481096</v>
      </c>
      <c r="DQ68" s="435">
        <f t="shared" si="241"/>
        <v>118.92639684798365</v>
      </c>
      <c r="DR68" s="435">
        <f t="shared" si="241"/>
        <v>123.45284920116126</v>
      </c>
      <c r="DS68" s="436">
        <f t="shared" si="241"/>
        <v>128.02790972864744</v>
      </c>
      <c r="DT68" s="437">
        <f t="shared" si="241"/>
        <v>132.64986853390252</v>
      </c>
      <c r="DU68" s="438">
        <f t="shared" si="241"/>
        <v>137.31707138273759</v>
      </c>
      <c r="DV68" s="435">
        <f t="shared" si="241"/>
        <v>142.02791825417393</v>
      </c>
      <c r="DW68" s="435">
        <f t="shared" si="241"/>
        <v>146.78086185586562</v>
      </c>
      <c r="DX68" s="435">
        <f t="shared" si="241"/>
        <v>151.57440611836779</v>
      </c>
      <c r="DY68" s="435">
        <f t="shared" si="241"/>
        <v>156.40710468027663</v>
      </c>
      <c r="EC68" s="67"/>
      <c r="ED68" s="341">
        <v>48000</v>
      </c>
      <c r="EE68" s="334">
        <f t="shared" ref="EE68:EM68" si="242">SQRT(5*((((1/$V168)*(((1+0.2*(EE$19/661.48)^2)^3.5)-1))+1)^(1/3.5)-1))</f>
        <v>4.2579867904957207E-2</v>
      </c>
      <c r="EF68" s="334">
        <f t="shared" si="242"/>
        <v>8.5109254221218261E-2</v>
      </c>
      <c r="EG68" s="334">
        <f t="shared" si="242"/>
        <v>0.12753828212394014</v>
      </c>
      <c r="EH68" s="335">
        <f t="shared" si="242"/>
        <v>0.16981826524651089</v>
      </c>
      <c r="EI68" s="336">
        <f t="shared" si="242"/>
        <v>0.21190225638543853</v>
      </c>
      <c r="EJ68" s="337">
        <f t="shared" si="242"/>
        <v>0.25374554348582778</v>
      </c>
      <c r="EK68" s="334">
        <f t="shared" si="242"/>
        <v>0.29530608019332255</v>
      </c>
      <c r="EL68" s="334">
        <f t="shared" si="242"/>
        <v>0.33654484183061689</v>
      </c>
      <c r="EM68" s="335">
        <f t="shared" si="242"/>
        <v>0.37742610147225991</v>
      </c>
      <c r="EN68" s="67"/>
      <c r="EO68" s="341">
        <v>48000</v>
      </c>
      <c r="EP68" s="338">
        <f t="shared" ref="EP68:GN68" si="243">SQRT(5*((((1/$BF70)*(((1+0.2*(EP$19/661.48)^2)^3.5)-1))+1)^(1/3.5)-1))</f>
        <v>0.41791762455488485</v>
      </c>
      <c r="EQ68" s="334">
        <f t="shared" si="243"/>
        <v>0.45799078390669079</v>
      </c>
      <c r="ER68" s="334">
        <f t="shared" si="243"/>
        <v>0.49762060001271735</v>
      </c>
      <c r="ES68" s="334">
        <f t="shared" si="243"/>
        <v>0.53678571362371397</v>
      </c>
      <c r="ET68" s="335">
        <f t="shared" si="243"/>
        <v>0.57546829941532907</v>
      </c>
      <c r="EU68" s="336">
        <f t="shared" si="243"/>
        <v>0.61365393032384075</v>
      </c>
      <c r="EV68" s="337">
        <f t="shared" si="243"/>
        <v>0.65133140248899335</v>
      </c>
      <c r="EW68" s="334">
        <f t="shared" si="243"/>
        <v>0.68849253052213188</v>
      </c>
      <c r="EX68" s="334">
        <f t="shared" si="243"/>
        <v>0.72513192220461864</v>
      </c>
      <c r="EY68" s="335">
        <f t="shared" si="243"/>
        <v>0.76124674082558041</v>
      </c>
      <c r="EZ68" s="338">
        <f t="shared" si="243"/>
        <v>0.7968364623005264</v>
      </c>
      <c r="FA68" s="334">
        <f t="shared" si="243"/>
        <v>0.83190263306814816</v>
      </c>
      <c r="FB68" s="334">
        <f t="shared" si="243"/>
        <v>0.86644863361927138</v>
      </c>
      <c r="FC68" s="334">
        <f t="shared" si="243"/>
        <v>0.90047945142565755</v>
      </c>
      <c r="FD68" s="335">
        <f t="shared" si="243"/>
        <v>0.93400146604680923</v>
      </c>
      <c r="FE68" s="336">
        <f t="shared" si="243"/>
        <v>0.96702224832219674</v>
      </c>
      <c r="FF68" s="337">
        <f t="shared" si="243"/>
        <v>0.99955037481468756</v>
      </c>
      <c r="FG68" s="334">
        <f t="shared" si="243"/>
        <v>1.0315952580581815</v>
      </c>
      <c r="FH68" s="334">
        <f t="shared" si="243"/>
        <v>1.0631669926720637</v>
      </c>
      <c r="FI68" s="335">
        <f t="shared" si="243"/>
        <v>1.0942762170253868</v>
      </c>
      <c r="FJ68" s="338">
        <f t="shared" si="243"/>
        <v>1.1249339898517594</v>
      </c>
      <c r="FK68" s="334">
        <f t="shared" si="243"/>
        <v>1.1551516810166924</v>
      </c>
      <c r="FL68" s="334">
        <f t="shared" si="243"/>
        <v>1.1849408755090309</v>
      </c>
      <c r="FM68" s="334">
        <f t="shared" si="243"/>
        <v>1.2143132896535205</v>
      </c>
      <c r="FN68" s="335">
        <f t="shared" si="243"/>
        <v>1.2432806985106624</v>
      </c>
      <c r="FO68" s="336">
        <f t="shared" si="243"/>
        <v>1.2718548734328046</v>
      </c>
      <c r="FP68" s="337">
        <f t="shared" si="243"/>
        <v>1.3000475287726165</v>
      </c>
      <c r="FQ68" s="334">
        <f t="shared" si="243"/>
        <v>1.3278702767850794</v>
      </c>
      <c r="FR68" s="334">
        <f t="shared" si="243"/>
        <v>1.3553345898205145</v>
      </c>
      <c r="FS68" s="334">
        <f t="shared" si="243"/>
        <v>1.3824517689697584</v>
      </c>
      <c r="FT68" s="334">
        <f t="shared" si="243"/>
        <v>1.4092329183895691</v>
      </c>
      <c r="FU68" s="334">
        <f t="shared" si="243"/>
        <v>1.4356889246040769</v>
      </c>
      <c r="FV68" s="334">
        <f t="shared" si="243"/>
        <v>1.4618304401447084</v>
      </c>
      <c r="FW68" s="334">
        <f t="shared" si="243"/>
        <v>1.4876678709549644</v>
      </c>
      <c r="FX68" s="334">
        <f t="shared" si="243"/>
        <v>1.5132113670469127</v>
      </c>
      <c r="FY68" s="334">
        <f t="shared" si="243"/>
        <v>1.5384708159527036</v>
      </c>
      <c r="FZ68" s="334">
        <f t="shared" si="243"/>
        <v>1.563455838566439</v>
      </c>
      <c r="GA68" s="334">
        <f t="shared" si="243"/>
        <v>1.58817578701933</v>
      </c>
      <c r="GB68" s="334">
        <f t="shared" si="243"/>
        <v>1.6126397442742693</v>
      </c>
      <c r="GC68" s="334">
        <f t="shared" si="243"/>
        <v>1.6368565251648997</v>
      </c>
      <c r="GD68" s="334">
        <f t="shared" si="243"/>
        <v>1.660834678639155</v>
      </c>
      <c r="GE68" s="334">
        <f t="shared" si="243"/>
        <v>1.6845824909984382</v>
      </c>
      <c r="GF68" s="334">
        <f t="shared" si="243"/>
        <v>1.7081079899512988</v>
      </c>
      <c r="GG68" s="334">
        <f t="shared" si="243"/>
        <v>1.7314189493249397</v>
      </c>
      <c r="GH68" s="334">
        <f t="shared" si="243"/>
        <v>1.7545228942995754</v>
      </c>
      <c r="GI68" s="334">
        <f t="shared" si="243"/>
        <v>1.7774271070496457</v>
      </c>
      <c r="GJ68" s="334">
        <f t="shared" si="243"/>
        <v>1.8001386326925879</v>
      </c>
      <c r="GK68" s="334">
        <f t="shared" si="243"/>
        <v>1.8226642854604946</v>
      </c>
      <c r="GL68" s="334">
        <f t="shared" si="243"/>
        <v>1.8450106550226881</v>
      </c>
      <c r="GM68" s="334">
        <f t="shared" si="243"/>
        <v>1.8671841128983915</v>
      </c>
      <c r="GN68" s="334">
        <f t="shared" si="243"/>
        <v>1.8891908189082729</v>
      </c>
      <c r="GR68" s="348"/>
      <c r="GS68" s="368">
        <v>48000</v>
      </c>
      <c r="GT68" s="367">
        <f t="shared" si="178"/>
        <v>57.356933718429858</v>
      </c>
      <c r="GU68" s="367">
        <f t="shared" si="178"/>
        <v>114.71386743685972</v>
      </c>
      <c r="GV68" s="367">
        <f t="shared" si="178"/>
        <v>172.07080115528956</v>
      </c>
      <c r="GW68" s="367">
        <f t="shared" si="178"/>
        <v>229.42773487371943</v>
      </c>
      <c r="GX68" s="367">
        <f t="shared" si="178"/>
        <v>286.78466859214927</v>
      </c>
      <c r="GY68" s="367">
        <f t="shared" si="178"/>
        <v>344.14160231057912</v>
      </c>
      <c r="GZ68" s="367">
        <f t="shared" si="178"/>
        <v>401.49853602900896</v>
      </c>
      <c r="HA68" s="367">
        <f t="shared" si="178"/>
        <v>458.85546974743886</v>
      </c>
      <c r="HB68" s="367">
        <f t="shared" si="178"/>
        <v>516.21240346586876</v>
      </c>
      <c r="HC68" s="367">
        <f t="shared" si="178"/>
        <v>573.56933718429855</v>
      </c>
      <c r="HE68" s="348"/>
      <c r="HF68" s="368">
        <v>48000</v>
      </c>
      <c r="HG68" s="26">
        <f t="shared" si="179"/>
        <v>0.40937642530879348</v>
      </c>
      <c r="HH68" s="26">
        <f t="shared" si="179"/>
        <v>0.40937642530879348</v>
      </c>
      <c r="HI68" s="26">
        <f t="shared" si="179"/>
        <v>0.40937642530879348</v>
      </c>
      <c r="HJ68" s="26">
        <f t="shared" si="179"/>
        <v>0.40937642530879348</v>
      </c>
      <c r="HK68" s="26">
        <f t="shared" si="179"/>
        <v>0.40937642530879348</v>
      </c>
      <c r="HL68" s="26">
        <f t="shared" si="179"/>
        <v>0.40937642530879348</v>
      </c>
      <c r="HM68" s="26">
        <f t="shared" si="179"/>
        <v>0.40937642530879348</v>
      </c>
      <c r="HN68" s="26">
        <f t="shared" si="179"/>
        <v>0.40937642530879348</v>
      </c>
      <c r="HO68" s="26">
        <f t="shared" si="179"/>
        <v>0.40937642530879348</v>
      </c>
      <c r="HP68" s="26">
        <f t="shared" si="179"/>
        <v>0.40937642530879348</v>
      </c>
      <c r="HR68" s="348"/>
      <c r="HS68" s="368">
        <v>48000</v>
      </c>
      <c r="HT68" s="367">
        <f t="shared" si="26"/>
        <v>23.480576492324218</v>
      </c>
      <c r="HU68" s="367">
        <f t="shared" si="26"/>
        <v>46.961152984648436</v>
      </c>
      <c r="HV68" s="367">
        <f t="shared" si="26"/>
        <v>70.441729476972654</v>
      </c>
      <c r="HW68" s="367">
        <f t="shared" si="26"/>
        <v>93.922305969296872</v>
      </c>
      <c r="HX68" s="367">
        <f t="shared" si="147"/>
        <v>117.40288246162109</v>
      </c>
      <c r="HY68" s="367">
        <f t="shared" si="147"/>
        <v>140.88345895394531</v>
      </c>
      <c r="HZ68" s="367">
        <f t="shared" si="147"/>
        <v>164.36403544626953</v>
      </c>
      <c r="IA68" s="367">
        <f t="shared" si="147"/>
        <v>187.84461193859374</v>
      </c>
      <c r="IB68" s="367">
        <f t="shared" si="147"/>
        <v>211.32518843091799</v>
      </c>
      <c r="IC68" s="367">
        <f t="shared" si="147"/>
        <v>234.80576492324218</v>
      </c>
      <c r="IL68" s="348"/>
      <c r="IM68" s="368">
        <v>48000</v>
      </c>
      <c r="IN68" s="367">
        <f t="shared" si="164"/>
        <v>89.595465786108036</v>
      </c>
      <c r="IO68" s="367">
        <f t="shared" si="165"/>
        <v>361.07643733969712</v>
      </c>
      <c r="IP68" s="367">
        <f t="shared" si="166"/>
        <v>822.60735280950325</v>
      </c>
      <c r="IQ68" s="367">
        <f t="shared" si="167"/>
        <v>1488.0657803842714</v>
      </c>
      <c r="IR68" s="367">
        <f t="shared" si="168"/>
        <v>2377.4515733708276</v>
      </c>
      <c r="IS68" s="367">
        <f t="shared" si="169"/>
        <v>3517.4674138776413</v>
      </c>
      <c r="IT68" s="367">
        <f t="shared" si="170"/>
        <v>4942.2783133534413</v>
      </c>
      <c r="IU68" s="367">
        <f t="shared" si="171"/>
        <v>6694.4595853035908</v>
      </c>
      <c r="IV68" s="367">
        <f t="shared" si="172"/>
        <v>8826.1446087891673</v>
      </c>
      <c r="IW68" s="367">
        <f t="shared" si="173"/>
        <v>11400.385345983819</v>
      </c>
      <c r="IY68" s="348"/>
      <c r="IZ68" s="368">
        <v>48000</v>
      </c>
      <c r="JA68" s="367">
        <f t="shared" si="137"/>
        <v>23.50622759962387</v>
      </c>
      <c r="JB68" s="367">
        <f t="shared" si="137"/>
        <v>47.166328393543068</v>
      </c>
      <c r="JC68" s="367">
        <f t="shared" si="137"/>
        <v>71.133987397306328</v>
      </c>
      <c r="JD68" s="367">
        <f t="shared" si="137"/>
        <v>95.562413749833595</v>
      </c>
      <c r="JE68" s="367">
        <f t="shared" si="137"/>
        <v>120.60385718016239</v>
      </c>
      <c r="JF68" s="367">
        <f t="shared" si="131"/>
        <v>146.40883931950825</v>
      </c>
      <c r="JG68" s="367">
        <f t="shared" si="131"/>
        <v>173.12502246563557</v>
      </c>
      <c r="JH68" s="367">
        <f t="shared" si="131"/>
        <v>200.89565682822698</v>
      </c>
      <c r="JI68" s="367">
        <f t="shared" si="131"/>
        <v>229.85757396136219</v>
      </c>
      <c r="JJ68" s="367">
        <f t="shared" si="131"/>
        <v>260.13873056381505</v>
      </c>
      <c r="JL68" s="348"/>
      <c r="JM68" s="368">
        <v>48000</v>
      </c>
      <c r="JN68" s="296">
        <f t="shared" si="138"/>
        <v>2.5651107299651699E-2</v>
      </c>
      <c r="JO68" s="296">
        <f t="shared" si="138"/>
        <v>0.20517540889463248</v>
      </c>
      <c r="JP68" s="296">
        <f t="shared" si="138"/>
        <v>0.69225792033367384</v>
      </c>
      <c r="JQ68" s="296">
        <f t="shared" si="138"/>
        <v>1.6401077805367237</v>
      </c>
      <c r="JR68" s="296">
        <f t="shared" si="138"/>
        <v>3.2009747185413033</v>
      </c>
      <c r="JS68" s="296">
        <f t="shared" si="132"/>
        <v>5.5253803655629383</v>
      </c>
      <c r="JT68" s="296">
        <f t="shared" si="132"/>
        <v>8.7609870193660413</v>
      </c>
      <c r="JU68" s="296">
        <f t="shared" si="132"/>
        <v>13.051044889633232</v>
      </c>
      <c r="JV68" s="296">
        <f t="shared" si="132"/>
        <v>18.532385530444202</v>
      </c>
      <c r="JW68" s="296">
        <f t="shared" si="132"/>
        <v>25.332965640572866</v>
      </c>
    </row>
    <row r="69" spans="3:304">
      <c r="C69"/>
      <c r="D69" s="2"/>
      <c r="AZ69" s="369">
        <v>47000</v>
      </c>
      <c r="BA69" s="296">
        <f t="shared" si="36"/>
        <v>19.230209685006542</v>
      </c>
      <c r="BB69" s="367">
        <f t="shared" si="27"/>
        <v>234.89240848186543</v>
      </c>
      <c r="BC69" s="367">
        <f t="shared" si="180"/>
        <v>9229.2915405439417</v>
      </c>
      <c r="BD69" s="367">
        <f t="shared" si="181"/>
        <v>521.55944647622402</v>
      </c>
      <c r="BE69" s="367">
        <f t="shared" si="182"/>
        <v>215.66219879685889</v>
      </c>
      <c r="BF69" s="334">
        <v>0.13220856908324025</v>
      </c>
      <c r="BG69" s="334">
        <f t="shared" si="183"/>
        <v>0.8987175644562293</v>
      </c>
      <c r="BN69" s="67"/>
      <c r="BO69" s="341">
        <v>49000</v>
      </c>
      <c r="BP69" s="296">
        <f t="shared" ref="BP69:BX69" si="244">(EE69*$T169*SQRT($W169)-BP$19)*-1</f>
        <v>2.1130465216341321E-3</v>
      </c>
      <c r="BQ69" s="296">
        <f t="shared" si="244"/>
        <v>1.6745349646829055E-2</v>
      </c>
      <c r="BR69" s="296">
        <f t="shared" si="244"/>
        <v>5.6258759225897848E-2</v>
      </c>
      <c r="BS69" s="303">
        <f t="shared" si="244"/>
        <v>0.13270552592085494</v>
      </c>
      <c r="BT69" s="315">
        <f t="shared" si="244"/>
        <v>0.25768620719184554</v>
      </c>
      <c r="BU69" s="310">
        <f t="shared" si="244"/>
        <v>0.44222192865561283</v>
      </c>
      <c r="BV69" s="296">
        <f t="shared" si="244"/>
        <v>0.6966443974774279</v>
      </c>
      <c r="BW69" s="296">
        <f t="shared" si="244"/>
        <v>1.0305060521098994</v>
      </c>
      <c r="BX69" s="303">
        <f t="shared" si="244"/>
        <v>1.4525116602088559</v>
      </c>
      <c r="BY69" s="67"/>
      <c r="BZ69" s="341">
        <v>49000</v>
      </c>
      <c r="CA69" s="434">
        <f t="shared" ref="CA69:DY69" si="245">(EP69*$T169*SQRT($W169)-CA$19)*-1</f>
        <v>1.9704716303671006</v>
      </c>
      <c r="CB69" s="435">
        <f t="shared" si="245"/>
        <v>2.5912763587701164</v>
      </c>
      <c r="CC69" s="435">
        <f t="shared" si="245"/>
        <v>3.3208901435123437</v>
      </c>
      <c r="CD69" s="435">
        <f t="shared" si="245"/>
        <v>4.1643626002098557</v>
      </c>
      <c r="CE69" s="436">
        <f t="shared" si="245"/>
        <v>5.1258551130730154</v>
      </c>
      <c r="CF69" s="437">
        <f t="shared" si="245"/>
        <v>6.2086796477713335</v>
      </c>
      <c r="CG69" s="438">
        <f t="shared" si="245"/>
        <v>7.4153472140195618</v>
      </c>
      <c r="CH69" s="435">
        <f t="shared" si="245"/>
        <v>8.7476233658228466</v>
      </c>
      <c r="CI69" s="435">
        <f t="shared" si="245"/>
        <v>10.206588330916873</v>
      </c>
      <c r="CJ69" s="436">
        <f t="shared" si="245"/>
        <v>11.792699633826487</v>
      </c>
      <c r="CK69" s="434">
        <f t="shared" si="245"/>
        <v>13.50585538789889</v>
      </c>
      <c r="CL69" s="435">
        <f t="shared" si="245"/>
        <v>15.345456754800352</v>
      </c>
      <c r="CM69" s="435">
        <f t="shared" si="245"/>
        <v>17.310468384964508</v>
      </c>
      <c r="CN69" s="435">
        <f t="shared" si="245"/>
        <v>19.399475945238549</v>
      </c>
      <c r="CO69" s="436">
        <f t="shared" si="245"/>
        <v>21.610740101210439</v>
      </c>
      <c r="CP69" s="437">
        <f t="shared" si="245"/>
        <v>23.942246546909502</v>
      </c>
      <c r="CQ69" s="438">
        <f t="shared" si="245"/>
        <v>26.391751862354027</v>
      </c>
      <c r="CR69" s="435">
        <f t="shared" si="245"/>
        <v>28.956825131086077</v>
      </c>
      <c r="CS69" s="435">
        <f t="shared" si="245"/>
        <v>31.634885368092682</v>
      </c>
      <c r="CT69" s="436">
        <f t="shared" si="245"/>
        <v>34.423234897304354</v>
      </c>
      <c r="CU69" s="434">
        <f t="shared" si="245"/>
        <v>37.319088881209154</v>
      </c>
      <c r="CV69" s="435">
        <f t="shared" si="245"/>
        <v>40.31960124741147</v>
      </c>
      <c r="CW69" s="435">
        <f t="shared" si="245"/>
        <v>43.421887282074238</v>
      </c>
      <c r="CX69" s="435">
        <f t="shared" si="245"/>
        <v>46.623043171818551</v>
      </c>
      <c r="CY69" s="436">
        <f t="shared" si="245"/>
        <v>49.920162776960524</v>
      </c>
      <c r="CZ69" s="437">
        <f t="shared" si="245"/>
        <v>53.310351912590249</v>
      </c>
      <c r="DA69" s="438">
        <f t="shared" si="245"/>
        <v>56.790740402255096</v>
      </c>
      <c r="DB69" s="435">
        <f t="shared" si="245"/>
        <v>60.358492153585644</v>
      </c>
      <c r="DC69" s="435">
        <f t="shared" si="245"/>
        <v>64.010813487623352</v>
      </c>
      <c r="DD69" s="436">
        <f t="shared" si="245"/>
        <v>67.744959934879489</v>
      </c>
      <c r="DE69" s="439">
        <f t="shared" si="245"/>
        <v>71.558241692152478</v>
      </c>
      <c r="DF69" s="435">
        <f t="shared" si="245"/>
        <v>75.448027915436171</v>
      </c>
      <c r="DG69" s="435">
        <f t="shared" si="245"/>
        <v>79.411750006259922</v>
      </c>
      <c r="DH69" s="435">
        <f t="shared" si="245"/>
        <v>83.446904031838017</v>
      </c>
      <c r="DI69" s="436">
        <f t="shared" si="245"/>
        <v>87.551052403594269</v>
      </c>
      <c r="DJ69" s="437">
        <f t="shared" si="245"/>
        <v>91.721824924075122</v>
      </c>
      <c r="DK69" s="438">
        <f t="shared" si="245"/>
        <v>95.956919298996695</v>
      </c>
      <c r="DL69" s="435">
        <f t="shared" si="245"/>
        <v>100.2541011991666</v>
      </c>
      <c r="DM69" s="435">
        <f t="shared" si="245"/>
        <v>104.61120394622782</v>
      </c>
      <c r="DN69" s="436">
        <f t="shared" si="245"/>
        <v>109.02612788652903</v>
      </c>
      <c r="DO69" s="439">
        <f t="shared" si="245"/>
        <v>113.49683950885668</v>
      </c>
      <c r="DP69" s="435">
        <f t="shared" si="245"/>
        <v>118.02137035416598</v>
      </c>
      <c r="DQ69" s="435">
        <f t="shared" si="245"/>
        <v>122.59781575875286</v>
      </c>
      <c r="DR69" s="435">
        <f t="shared" si="245"/>
        <v>127.22433346643652</v>
      </c>
      <c r="DS69" s="436">
        <f t="shared" si="245"/>
        <v>131.8991421401505</v>
      </c>
      <c r="DT69" s="437">
        <f t="shared" si="245"/>
        <v>136.62051979884887</v>
      </c>
      <c r="DU69" s="438">
        <f t="shared" si="245"/>
        <v>141.38680220170568</v>
      </c>
      <c r="DV69" s="435">
        <f t="shared" si="245"/>
        <v>146.19638119817182</v>
      </c>
      <c r="DW69" s="435">
        <f t="shared" si="245"/>
        <v>151.04770305950274</v>
      </c>
      <c r="DX69" s="435">
        <f t="shared" si="245"/>
        <v>155.93926680480467</v>
      </c>
      <c r="DY69" s="435">
        <f t="shared" si="245"/>
        <v>160.86962253244309</v>
      </c>
      <c r="EC69" s="67"/>
      <c r="ED69" s="341">
        <v>49000</v>
      </c>
      <c r="EE69" s="334">
        <f t="shared" ref="EE69:EM69" si="246">SQRT(5*((((1/$V169)*(((1+0.2*(EE$19/661.48)^2)^3.5)-1))+1)^(1/3.5)-1))</f>
        <v>4.3615043458893762E-2</v>
      </c>
      <c r="EF69" s="334">
        <f t="shared" si="246"/>
        <v>8.7175472585441297E-2</v>
      </c>
      <c r="EG69" s="334">
        <f t="shared" si="246"/>
        <v>0.1306273597226324</v>
      </c>
      <c r="EH69" s="335">
        <f t="shared" si="246"/>
        <v>0.17391812781705099</v>
      </c>
      <c r="EI69" s="336">
        <f t="shared" si="246"/>
        <v>0.21699717029351515</v>
      </c>
      <c r="EJ69" s="337">
        <f t="shared" si="246"/>
        <v>0.25981640830546687</v>
      </c>
      <c r="EK69" s="334">
        <f t="shared" si="246"/>
        <v>0.302330770543427</v>
      </c>
      <c r="EL69" s="334">
        <f t="shared" si="246"/>
        <v>0.344498585200124</v>
      </c>
      <c r="EM69" s="335">
        <f t="shared" si="246"/>
        <v>0.38628187836953387</v>
      </c>
      <c r="EN69" s="67"/>
      <c r="EO69" s="341">
        <v>49000</v>
      </c>
      <c r="EP69" s="338">
        <f t="shared" ref="EP69:GN69" si="247">SQRT(5*((((1/$BF71)*(((1+0.2*(EP$19/661.48)^2)^3.5)-1))+1)^(1/3.5)-1))</f>
        <v>0.42764657772099401</v>
      </c>
      <c r="EQ69" s="334">
        <f t="shared" si="247"/>
        <v>0.46856262441002289</v>
      </c>
      <c r="ER69" s="334">
        <f t="shared" si="247"/>
        <v>0.50900399962666576</v>
      </c>
      <c r="ES69" s="334">
        <f t="shared" si="247"/>
        <v>0.54894867479572773</v>
      </c>
      <c r="ET69" s="335">
        <f t="shared" si="247"/>
        <v>0.58837849618592242</v>
      </c>
      <c r="EU69" s="336">
        <f t="shared" si="247"/>
        <v>0.62727901559161592</v>
      </c>
      <c r="EV69" s="337">
        <f t="shared" si="247"/>
        <v>0.66563927891837338</v>
      </c>
      <c r="EW69" s="334">
        <f t="shared" si="247"/>
        <v>0.70345158406723929</v>
      </c>
      <c r="EX69" s="334">
        <f t="shared" si="247"/>
        <v>0.74071121862449496</v>
      </c>
      <c r="EY69" s="335">
        <f t="shared" si="247"/>
        <v>0.77741618667319035</v>
      </c>
      <c r="EZ69" s="338">
        <f t="shared" si="247"/>
        <v>0.81356693268632374</v>
      </c>
      <c r="FA69" s="334">
        <f t="shared" si="247"/>
        <v>0.84916606905189973</v>
      </c>
      <c r="FB69" s="334">
        <f t="shared" si="247"/>
        <v>0.88421811240593795</v>
      </c>
      <c r="FC69" s="334">
        <f t="shared" si="247"/>
        <v>0.91872923267236439</v>
      </c>
      <c r="FD69" s="335">
        <f t="shared" si="247"/>
        <v>0.95270701756909615</v>
      </c>
      <c r="FE69" s="336">
        <f t="shared" si="247"/>
        <v>0.9861602543571677</v>
      </c>
      <c r="FF69" s="337">
        <f t="shared" si="247"/>
        <v>1.0190987297905654</v>
      </c>
      <c r="FG69" s="334">
        <f t="shared" si="247"/>
        <v>1.0515330485628058</v>
      </c>
      <c r="FH69" s="334">
        <f t="shared" si="247"/>
        <v>1.0834744700303947</v>
      </c>
      <c r="FI69" s="335">
        <f t="shared" si="247"/>
        <v>1.1149347626059527</v>
      </c>
      <c r="FJ69" s="338">
        <f t="shared" si="247"/>
        <v>1.1459260749374569</v>
      </c>
      <c r="FK69" s="334">
        <f t="shared" si="247"/>
        <v>1.1764608228055418</v>
      </c>
      <c r="FL69" s="334">
        <f t="shared" si="247"/>
        <v>1.2065515905612756</v>
      </c>
      <c r="FM69" s="334">
        <f t="shared" si="247"/>
        <v>1.2362110458760691</v>
      </c>
      <c r="FN69" s="335">
        <f t="shared" si="247"/>
        <v>1.2654518665696646</v>
      </c>
      <c r="FO69" s="336">
        <f t="shared" si="247"/>
        <v>1.2942866783099873</v>
      </c>
      <c r="FP69" s="337">
        <f t="shared" si="247"/>
        <v>1.3227280020298404</v>
      </c>
      <c r="FQ69" s="334">
        <f t="shared" si="247"/>
        <v>1.3507882099727304</v>
      </c>
      <c r="FR69" s="334">
        <f t="shared" si="247"/>
        <v>1.3784794893567924</v>
      </c>
      <c r="FS69" s="334">
        <f t="shared" si="247"/>
        <v>1.4058138127274831</v>
      </c>
      <c r="FT69" s="334">
        <f t="shared" si="247"/>
        <v>1.4328029141526191</v>
      </c>
      <c r="FU69" s="334">
        <f t="shared" si="247"/>
        <v>1.4594582704948804</v>
      </c>
      <c r="FV69" s="334">
        <f t="shared" si="247"/>
        <v>1.4857910870753968</v>
      </c>
      <c r="FW69" s="334">
        <f t="shared" si="247"/>
        <v>1.511812287116022</v>
      </c>
      <c r="FX69" s="334">
        <f t="shared" si="247"/>
        <v>1.5375325044168964</v>
      </c>
      <c r="FY69" s="334">
        <f t="shared" si="247"/>
        <v>1.5629620787893643</v>
      </c>
      <c r="FZ69" s="334">
        <f t="shared" si="247"/>
        <v>1.5881110538222076</v>
      </c>
      <c r="GA69" s="334">
        <f t="shared" si="247"/>
        <v>1.6129891766115156</v>
      </c>
      <c r="GB69" s="334">
        <f t="shared" si="247"/>
        <v>1.6376058991316049</v>
      </c>
      <c r="GC69" s="334">
        <f t="shared" si="247"/>
        <v>1.6619703809664632</v>
      </c>
      <c r="GD69" s="334">
        <f t="shared" si="247"/>
        <v>1.6860914931585782</v>
      </c>
      <c r="GE69" s="334">
        <f t="shared" si="247"/>
        <v>1.7099778229651563</v>
      </c>
      <c r="GF69" s="334">
        <f t="shared" si="247"/>
        <v>1.7336376793409405</v>
      </c>
      <c r="GG69" s="334">
        <f t="shared" si="247"/>
        <v>1.7570790989924636</v>
      </c>
      <c r="GH69" s="334">
        <f t="shared" si="247"/>
        <v>1.7803098528711201</v>
      </c>
      <c r="GI69" s="334">
        <f t="shared" si="247"/>
        <v>1.8033374529920496</v>
      </c>
      <c r="GJ69" s="334">
        <f t="shared" si="247"/>
        <v>1.8261691594829457</v>
      </c>
      <c r="GK69" s="334">
        <f t="shared" si="247"/>
        <v>1.8488119877818121</v>
      </c>
      <c r="GL69" s="334">
        <f t="shared" si="247"/>
        <v>1.8712727159155484</v>
      </c>
      <c r="GM69" s="334">
        <f t="shared" si="247"/>
        <v>1.8935578918024518</v>
      </c>
      <c r="GN69" s="334">
        <f t="shared" si="247"/>
        <v>1.9156738405313238</v>
      </c>
      <c r="GR69" s="348"/>
      <c r="GS69" s="369">
        <v>49000</v>
      </c>
      <c r="GT69" s="367">
        <f t="shared" ref="GT69:HC84" si="248">GT$19*VLOOKUP($GS69,$K$119:$X$185,10)</f>
        <v>57.356933718429858</v>
      </c>
      <c r="GU69" s="367">
        <f t="shared" si="248"/>
        <v>114.71386743685972</v>
      </c>
      <c r="GV69" s="367">
        <f t="shared" si="248"/>
        <v>172.07080115528956</v>
      </c>
      <c r="GW69" s="367">
        <f t="shared" si="248"/>
        <v>229.42773487371943</v>
      </c>
      <c r="GX69" s="367">
        <f t="shared" si="248"/>
        <v>286.78466859214927</v>
      </c>
      <c r="GY69" s="367">
        <f t="shared" si="248"/>
        <v>344.14160231057912</v>
      </c>
      <c r="GZ69" s="367">
        <f t="shared" si="248"/>
        <v>401.49853602900896</v>
      </c>
      <c r="HA69" s="367">
        <f t="shared" si="248"/>
        <v>458.85546974743886</v>
      </c>
      <c r="HB69" s="367">
        <f t="shared" si="248"/>
        <v>516.21240346586876</v>
      </c>
      <c r="HC69" s="367">
        <f t="shared" si="248"/>
        <v>573.56933718429855</v>
      </c>
      <c r="HE69" s="348"/>
      <c r="HF69" s="369">
        <v>49000</v>
      </c>
      <c r="HG69" s="26">
        <f t="shared" ref="HG69:HP84" si="249">SQRT(VLOOKUP($HF69,$K$119:$X$185,13))</f>
        <v>0.39965567688304321</v>
      </c>
      <c r="HH69" s="26">
        <f t="shared" si="249"/>
        <v>0.39965567688304321</v>
      </c>
      <c r="HI69" s="26">
        <f t="shared" si="249"/>
        <v>0.39965567688304321</v>
      </c>
      <c r="HJ69" s="26">
        <f t="shared" si="249"/>
        <v>0.39965567688304321</v>
      </c>
      <c r="HK69" s="26">
        <f t="shared" si="249"/>
        <v>0.39965567688304321</v>
      </c>
      <c r="HL69" s="26">
        <f t="shared" si="249"/>
        <v>0.39965567688304321</v>
      </c>
      <c r="HM69" s="26">
        <f t="shared" si="249"/>
        <v>0.39965567688304321</v>
      </c>
      <c r="HN69" s="26">
        <f t="shared" si="249"/>
        <v>0.39965567688304321</v>
      </c>
      <c r="HO69" s="26">
        <f t="shared" si="249"/>
        <v>0.39965567688304321</v>
      </c>
      <c r="HP69" s="26">
        <f t="shared" si="249"/>
        <v>0.39965567688304321</v>
      </c>
      <c r="HR69" s="348"/>
      <c r="HS69" s="369">
        <v>49000</v>
      </c>
      <c r="HT69" s="367">
        <f t="shared" si="26"/>
        <v>22.92302416917493</v>
      </c>
      <c r="HU69" s="367">
        <f t="shared" si="26"/>
        <v>45.84604833834986</v>
      </c>
      <c r="HV69" s="367">
        <f t="shared" si="26"/>
        <v>68.769072507524783</v>
      </c>
      <c r="HW69" s="367">
        <f t="shared" si="26"/>
        <v>91.69209667669972</v>
      </c>
      <c r="HX69" s="367">
        <f t="shared" si="147"/>
        <v>114.61512084587464</v>
      </c>
      <c r="HY69" s="367">
        <f t="shared" si="147"/>
        <v>137.53814501504957</v>
      </c>
      <c r="HZ69" s="367">
        <f t="shared" si="147"/>
        <v>160.46116918422447</v>
      </c>
      <c r="IA69" s="367">
        <f t="shared" si="147"/>
        <v>183.38419335339944</v>
      </c>
      <c r="IB69" s="367">
        <f t="shared" si="147"/>
        <v>206.30721752257438</v>
      </c>
      <c r="IC69" s="367">
        <f t="shared" si="147"/>
        <v>229.23024169174928</v>
      </c>
      <c r="IL69" s="348"/>
      <c r="IM69" s="369">
        <v>49000</v>
      </c>
      <c r="IN69" s="367">
        <f t="shared" si="164"/>
        <v>85.391048324365286</v>
      </c>
      <c r="IO69" s="367">
        <f t="shared" si="165"/>
        <v>344.13232008047004</v>
      </c>
      <c r="IP69" s="367">
        <f t="shared" si="166"/>
        <v>784.00512346715072</v>
      </c>
      <c r="IQ69" s="367">
        <f t="shared" si="167"/>
        <v>1418.2357985166002</v>
      </c>
      <c r="IR69" s="367">
        <f t="shared" si="168"/>
        <v>2265.8856718843494</v>
      </c>
      <c r="IS69" s="367">
        <f t="shared" si="169"/>
        <v>3352.4043575470464</v>
      </c>
      <c r="IT69" s="367">
        <f t="shared" si="170"/>
        <v>4710.3536165048026</v>
      </c>
      <c r="IU69" s="367">
        <f t="shared" si="171"/>
        <v>6380.3108442883322</v>
      </c>
      <c r="IV69" s="367">
        <f t="shared" si="172"/>
        <v>8411.9629737313189</v>
      </c>
      <c r="IW69" s="367">
        <f t="shared" si="173"/>
        <v>10865.40314795966</v>
      </c>
      <c r="IY69" s="348"/>
      <c r="IZ69" s="369">
        <v>49000</v>
      </c>
      <c r="JA69" s="367">
        <f t="shared" si="137"/>
        <v>22.948236108198969</v>
      </c>
      <c r="JB69" s="367">
        <f t="shared" si="137"/>
        <v>46.047723098133588</v>
      </c>
      <c r="JC69" s="367">
        <f t="shared" si="137"/>
        <v>69.449587930547338</v>
      </c>
      <c r="JD69" s="367">
        <f t="shared" si="137"/>
        <v>93.304613783119606</v>
      </c>
      <c r="JE69" s="367">
        <f t="shared" si="137"/>
        <v>117.76283111336851</v>
      </c>
      <c r="JF69" s="367">
        <f t="shared" si="131"/>
        <v>142.97283267586917</v>
      </c>
      <c r="JG69" s="367">
        <f t="shared" si="131"/>
        <v>169.08073610606939</v>
      </c>
      <c r="JH69" s="367">
        <f t="shared" si="131"/>
        <v>196.22873417477231</v>
      </c>
      <c r="JI69" s="367">
        <f t="shared" si="131"/>
        <v>224.55319694105958</v>
      </c>
      <c r="JJ69" s="367">
        <f t="shared" si="131"/>
        <v>254.1823233932295</v>
      </c>
      <c r="JL69" s="348"/>
      <c r="JM69" s="369">
        <v>49000</v>
      </c>
      <c r="JN69" s="296">
        <f t="shared" si="138"/>
        <v>2.5211939024039509E-2</v>
      </c>
      <c r="JO69" s="296">
        <f t="shared" si="138"/>
        <v>0.20167475978372806</v>
      </c>
      <c r="JP69" s="296">
        <f t="shared" si="138"/>
        <v>0.68051542302255541</v>
      </c>
      <c r="JQ69" s="296">
        <f t="shared" si="138"/>
        <v>1.6125171064198867</v>
      </c>
      <c r="JR69" s="296">
        <f t="shared" si="138"/>
        <v>3.1477102674938635</v>
      </c>
      <c r="JS69" s="296">
        <f t="shared" si="132"/>
        <v>5.4346876608196055</v>
      </c>
      <c r="JT69" s="296">
        <f t="shared" si="132"/>
        <v>8.6195669218449211</v>
      </c>
      <c r="JU69" s="296">
        <f t="shared" si="132"/>
        <v>12.844540821372874</v>
      </c>
      <c r="JV69" s="296">
        <f t="shared" si="132"/>
        <v>18.245979418485206</v>
      </c>
      <c r="JW69" s="296">
        <f t="shared" si="132"/>
        <v>24.952081701480211</v>
      </c>
    </row>
    <row r="70" spans="3:304">
      <c r="C70"/>
      <c r="D70" s="2"/>
      <c r="AZ70" s="368">
        <v>48000</v>
      </c>
      <c r="BA70" s="296">
        <f t="shared" si="36"/>
        <v>18.902916751672024</v>
      </c>
      <c r="BB70" s="367">
        <f t="shared" si="27"/>
        <v>228.85545937710376</v>
      </c>
      <c r="BC70" s="367">
        <f t="shared" si="180"/>
        <v>8747.0696455518955</v>
      </c>
      <c r="BD70" s="367">
        <f t="shared" si="181"/>
        <v>521.55944647622402</v>
      </c>
      <c r="BE70" s="367">
        <f t="shared" si="182"/>
        <v>209.95254262543173</v>
      </c>
      <c r="BF70" s="334">
        <v>0.12600446029750542</v>
      </c>
      <c r="BG70" s="334">
        <f t="shared" si="183"/>
        <v>0.89661040218631161</v>
      </c>
      <c r="BN70" s="67"/>
      <c r="BO70" s="341">
        <v>50000</v>
      </c>
      <c r="BP70" s="296">
        <f t="shared" ref="BP70:BX70" si="250">(EE70*$T170*SQRT($W170)-BP$19)*-1</f>
        <v>2.2300295430994765E-3</v>
      </c>
      <c r="BQ70" s="296">
        <f t="shared" si="250"/>
        <v>1.7677775848408572E-2</v>
      </c>
      <c r="BR70" s="296">
        <f t="shared" si="250"/>
        <v>5.9386545757625697E-2</v>
      </c>
      <c r="BS70" s="303">
        <f t="shared" si="250"/>
        <v>0.14005689509450292</v>
      </c>
      <c r="BT70" s="315">
        <f t="shared" si="250"/>
        <v>0.27189002159853715</v>
      </c>
      <c r="BU70" s="310">
        <f t="shared" si="250"/>
        <v>0.46644779274382131</v>
      </c>
      <c r="BV70" s="296">
        <f t="shared" si="250"/>
        <v>0.73453326541687147</v>
      </c>
      <c r="BW70" s="296">
        <f t="shared" si="250"/>
        <v>1.0860943341722162</v>
      </c>
      <c r="BX70" s="303">
        <f t="shared" si="250"/>
        <v>1.5301518633567355</v>
      </c>
      <c r="BY70" s="67"/>
      <c r="BZ70" s="341">
        <v>50000</v>
      </c>
      <c r="CA70" s="434">
        <f t="shared" ref="CA70:DY70" si="251">(EP70*$T170*SQRT($W170)-CA$19)*-1</f>
        <v>2.0747524228836909</v>
      </c>
      <c r="CB70" s="435">
        <f t="shared" si="251"/>
        <v>2.7269446488809876</v>
      </c>
      <c r="CC70" s="435">
        <f t="shared" si="251"/>
        <v>3.4927773525737109</v>
      </c>
      <c r="CD70" s="435">
        <f t="shared" si="251"/>
        <v>4.3773168392500281</v>
      </c>
      <c r="CE70" s="436">
        <f t="shared" si="251"/>
        <v>5.3846804814086227</v>
      </c>
      <c r="CF70" s="437">
        <f t="shared" si="251"/>
        <v>6.5180834011067077</v>
      </c>
      <c r="CG70" s="438">
        <f t="shared" si="251"/>
        <v>7.7798951246013246</v>
      </c>
      <c r="CH70" s="435">
        <f t="shared" si="251"/>
        <v>9.1717032367104991</v>
      </c>
      <c r="CI70" s="435">
        <f t="shared" si="251"/>
        <v>10.694381338898779</v>
      </c>
      <c r="CJ70" s="436">
        <f t="shared" si="251"/>
        <v>12.348158961994613</v>
      </c>
      <c r="CK70" s="434">
        <f t="shared" si="251"/>
        <v>14.132691464736951</v>
      </c>
      <c r="CL70" s="435">
        <f t="shared" si="251"/>
        <v>16.047128333490974</v>
      </c>
      <c r="CM70" s="435">
        <f t="shared" si="251"/>
        <v>18.090178664126114</v>
      </c>
      <c r="CN70" s="435">
        <f t="shared" si="251"/>
        <v>20.260172939602967</v>
      </c>
      <c r="CO70" s="436">
        <f t="shared" si="251"/>
        <v>22.5551205074118</v>
      </c>
      <c r="CP70" s="437">
        <f t="shared" si="251"/>
        <v>24.972762406250524</v>
      </c>
      <c r="CQ70" s="438">
        <f t="shared" si="251"/>
        <v>27.510619391296075</v>
      </c>
      <c r="CR70" s="435">
        <f t="shared" si="251"/>
        <v>30.166035164933078</v>
      </c>
      <c r="CS70" s="435">
        <f t="shared" si="251"/>
        <v>32.936214939107458</v>
      </c>
      <c r="CT70" s="436">
        <f t="shared" si="251"/>
        <v>35.818259541822584</v>
      </c>
      <c r="CU70" s="434">
        <f t="shared" si="251"/>
        <v>38.809195338856625</v>
      </c>
      <c r="CV70" s="435">
        <f t="shared" si="251"/>
        <v>41.906000277875933</v>
      </c>
      <c r="CW70" s="435">
        <f t="shared" si="251"/>
        <v>45.105626380319677</v>
      </c>
      <c r="CX70" s="435">
        <f t="shared" si="251"/>
        <v>48.405019010967067</v>
      </c>
      <c r="CY70" s="436">
        <f t="shared" si="251"/>
        <v>51.801133249506677</v>
      </c>
      <c r="CZ70" s="437">
        <f t="shared" si="251"/>
        <v>55.290947675560972</v>
      </c>
      <c r="DA70" s="438">
        <f t="shared" si="251"/>
        <v>58.871475860974954</v>
      </c>
      <c r="DB70" s="435">
        <f t="shared" si="251"/>
        <v>62.539775842474</v>
      </c>
      <c r="DC70" s="435">
        <f t="shared" si="251"/>
        <v>66.292957825611609</v>
      </c>
      <c r="DD70" s="436">
        <f t="shared" si="251"/>
        <v>70.128190348221267</v>
      </c>
      <c r="DE70" s="439">
        <f t="shared" si="251"/>
        <v>74.042705109211909</v>
      </c>
      <c r="DF70" s="435">
        <f t="shared" si="251"/>
        <v>78.033800647024691</v>
      </c>
      <c r="DG70" s="435">
        <f t="shared" si="251"/>
        <v>82.098845031737824</v>
      </c>
      <c r="DH70" s="435">
        <f t="shared" si="251"/>
        <v>86.235277715924099</v>
      </c>
      <c r="DI70" s="436">
        <f t="shared" si="251"/>
        <v>90.440610672009655</v>
      </c>
      <c r="DJ70" s="437">
        <f t="shared" si="251"/>
        <v>94.712428928089992</v>
      </c>
      <c r="DK70" s="438">
        <f t="shared" si="251"/>
        <v>99.048390599920481</v>
      </c>
      <c r="DL70" s="435">
        <f t="shared" si="251"/>
        <v>103.44622650403841</v>
      </c>
      <c r="DM70" s="435">
        <f t="shared" si="251"/>
        <v>107.90373942560393</v>
      </c>
      <c r="DN70" s="436">
        <f t="shared" si="251"/>
        <v>112.41880310447988</v>
      </c>
      <c r="DO70" s="439">
        <f t="shared" si="251"/>
        <v>116.98936099419035</v>
      </c>
      <c r="DP70" s="435">
        <f t="shared" si="251"/>
        <v>121.6134248405894</v>
      </c>
      <c r="DQ70" s="435">
        <f t="shared" si="251"/>
        <v>126.28907312023688</v>
      </c>
      <c r="DR70" s="435">
        <f t="shared" si="251"/>
        <v>131.0144493725299</v>
      </c>
      <c r="DS70" s="436">
        <f t="shared" si="251"/>
        <v>135.7877604544322</v>
      </c>
      <c r="DT70" s="437">
        <f t="shared" si="251"/>
        <v>140.6072747421594</v>
      </c>
      <c r="DU70" s="438">
        <f t="shared" si="251"/>
        <v>145.47132030027245</v>
      </c>
      <c r="DV70" s="435">
        <f t="shared" si="251"/>
        <v>150.3782830352709</v>
      </c>
      <c r="DW70" s="435">
        <f t="shared" si="251"/>
        <v>155.32660484788539</v>
      </c>
      <c r="DX70" s="435">
        <f t="shared" si="251"/>
        <v>160.31478179577044</v>
      </c>
      <c r="DY70" s="435">
        <f t="shared" si="251"/>
        <v>165.34136227617489</v>
      </c>
      <c r="EC70" s="67"/>
      <c r="ED70" s="341">
        <v>50000</v>
      </c>
      <c r="EE70" s="334">
        <f t="shared" ref="EE70:EM70" si="252">SQRT(5*((((1/$V170)*(((1+0.2*(EE$19/661.48)^2)^3.5)-1))+1)^(1/3.5)-1))</f>
        <v>4.467536105868674E-2</v>
      </c>
      <c r="EF70" s="334">
        <f t="shared" si="252"/>
        <v>8.9291658319099659E-2</v>
      </c>
      <c r="EG70" s="334">
        <f t="shared" si="252"/>
        <v>0.13379060733938081</v>
      </c>
      <c r="EH70" s="335">
        <f t="shared" si="252"/>
        <v>0.17811545527177028</v>
      </c>
      <c r="EI70" s="336">
        <f t="shared" si="252"/>
        <v>0.22221168066638758</v>
      </c>
      <c r="EJ70" s="337">
        <f t="shared" si="252"/>
        <v>0.26602761894148669</v>
      </c>
      <c r="EK70" s="334">
        <f t="shared" si="252"/>
        <v>0.30951499628517049</v>
      </c>
      <c r="EL70" s="334">
        <f t="shared" si="252"/>
        <v>0.35262936020630253</v>
      </c>
      <c r="EM70" s="335">
        <f t="shared" si="252"/>
        <v>0.39533040067845204</v>
      </c>
      <c r="EN70" s="67"/>
      <c r="EO70" s="341">
        <v>50000</v>
      </c>
      <c r="EP70" s="338">
        <f t="shared" ref="EP70:GN70" si="253">SQRT(5*((((1/$BF72)*(((1+0.2*(EP$19/661.48)^2)^3.5)-1))+1)^(1/3.5)-1))</f>
        <v>0.43758216134162847</v>
      </c>
      <c r="EQ70" s="334">
        <f t="shared" si="253"/>
        <v>0.47935314513549593</v>
      </c>
      <c r="ER70" s="334">
        <f t="shared" si="253"/>
        <v>0.52061632274989267</v>
      </c>
      <c r="ES70" s="334">
        <f t="shared" si="253"/>
        <v>0.56134905523446754</v>
      </c>
      <c r="ET70" s="335">
        <f t="shared" si="253"/>
        <v>0.60153294397597634</v>
      </c>
      <c r="EU70" s="336">
        <f t="shared" si="253"/>
        <v>0.64115362209668758</v>
      </c>
      <c r="EV70" s="337">
        <f t="shared" si="253"/>
        <v>0.68020050129127074</v>
      </c>
      <c r="EW70" s="334">
        <f t="shared" si="253"/>
        <v>0.71866648738520822</v>
      </c>
      <c r="EX70" s="334">
        <f t="shared" si="253"/>
        <v>0.75654767666187472</v>
      </c>
      <c r="EY70" s="335">
        <f t="shared" si="253"/>
        <v>0.79384304345528023</v>
      </c>
      <c r="EZ70" s="338">
        <f t="shared" si="253"/>
        <v>0.83055412780613547</v>
      </c>
      <c r="FA70" s="334">
        <f t="shared" si="253"/>
        <v>0.86668473026234627</v>
      </c>
      <c r="FB70" s="334">
        <f t="shared" si="253"/>
        <v>0.90224061927110555</v>
      </c>
      <c r="FC70" s="334">
        <f t="shared" si="253"/>
        <v>0.93722925512373356</v>
      </c>
      <c r="FD70" s="335">
        <f t="shared" si="253"/>
        <v>0.97165953311586895</v>
      </c>
      <c r="FE70" s="336">
        <f t="shared" si="253"/>
        <v>1.005541547489736</v>
      </c>
      <c r="FF70" s="337">
        <f t="shared" si="253"/>
        <v>1.038886376831655</v>
      </c>
      <c r="FG70" s="334">
        <f t="shared" si="253"/>
        <v>1.0717058908941202</v>
      </c>
      <c r="FH70" s="334">
        <f t="shared" si="253"/>
        <v>1.1040125782786665</v>
      </c>
      <c r="FI70" s="335">
        <f t="shared" si="253"/>
        <v>1.1358193940298791</v>
      </c>
      <c r="FJ70" s="338">
        <f t="shared" si="253"/>
        <v>1.1671396259292244</v>
      </c>
      <c r="FK70" s="334">
        <f t="shared" si="253"/>
        <v>1.1979867781160796</v>
      </c>
      <c r="FL70" s="334">
        <f t="shared" si="253"/>
        <v>1.2283744705820137</v>
      </c>
      <c r="FM70" s="334">
        <f t="shared" si="253"/>
        <v>1.2583163530640973</v>
      </c>
      <c r="FN70" s="335">
        <f t="shared" si="253"/>
        <v>1.2878260318880121</v>
      </c>
      <c r="FO70" s="336">
        <f t="shared" si="253"/>
        <v>1.316917008369219</v>
      </c>
      <c r="FP70" s="337">
        <f t="shared" si="253"/>
        <v>1.3456026274592916</v>
      </c>
      <c r="FQ70" s="334">
        <f t="shared" si="253"/>
        <v>1.373896035417036</v>
      </c>
      <c r="FR70" s="334">
        <f t="shared" si="253"/>
        <v>1.4018101453831491</v>
      </c>
      <c r="FS70" s="334">
        <f t="shared" si="253"/>
        <v>1.4293576098386327</v>
      </c>
      <c r="FT70" s="334">
        <f t="shared" si="253"/>
        <v>1.456550799027164</v>
      </c>
      <c r="FU70" s="334">
        <f t="shared" si="253"/>
        <v>1.4834017845177914</v>
      </c>
      <c r="FV70" s="334">
        <f t="shared" si="253"/>
        <v>1.509922327175176</v>
      </c>
      <c r="FW70" s="334">
        <f t="shared" si="253"/>
        <v>1.5361238688889749</v>
      </c>
      <c r="FX70" s="334">
        <f t="shared" si="253"/>
        <v>1.5620175274915162</v>
      </c>
      <c r="FY70" s="334">
        <f t="shared" si="253"/>
        <v>1.5876140943634878</v>
      </c>
      <c r="FZ70" s="334">
        <f t="shared" si="253"/>
        <v>1.6129240342909863</v>
      </c>
      <c r="GA70" s="334">
        <f t="shared" si="253"/>
        <v>1.6379574871942946</v>
      </c>
      <c r="GB70" s="334">
        <f t="shared" si="253"/>
        <v>1.6627242713995578</v>
      </c>
      <c r="GC70" s="334">
        <f t="shared" si="253"/>
        <v>1.6872338881695186</v>
      </c>
      <c r="GD70" s="334">
        <f t="shared" si="253"/>
        <v>1.7114955272491521</v>
      </c>
      <c r="GE70" s="334">
        <f t="shared" si="253"/>
        <v>1.73551807321693</v>
      </c>
      <c r="GF70" s="334">
        <f t="shared" si="253"/>
        <v>1.7593101124629897</v>
      </c>
      <c r="GG70" s="334">
        <f t="shared" si="253"/>
        <v>1.7828799406420597</v>
      </c>
      <c r="GH70" s="334">
        <f t="shared" si="253"/>
        <v>1.8062355704722566</v>
      </c>
      <c r="GI70" s="334">
        <f t="shared" si="253"/>
        <v>1.8293847397709158</v>
      </c>
      <c r="GJ70" s="334">
        <f t="shared" si="253"/>
        <v>1.8523349196360541</v>
      </c>
      <c r="GK70" s="334">
        <f t="shared" si="253"/>
        <v>1.8750933226971012</v>
      </c>
      <c r="GL70" s="334">
        <f t="shared" si="253"/>
        <v>1.8976669113714388</v>
      </c>
      <c r="GM70" s="334">
        <f t="shared" si="253"/>
        <v>1.9200624060744691</v>
      </c>
      <c r="GN70" s="334">
        <f t="shared" si="253"/>
        <v>1.942286293340411</v>
      </c>
      <c r="GR70" s="348"/>
      <c r="GS70" s="368">
        <v>50000</v>
      </c>
      <c r="GT70" s="367">
        <f t="shared" si="248"/>
        <v>57.356933718429858</v>
      </c>
      <c r="GU70" s="367">
        <f t="shared" si="248"/>
        <v>114.71386743685972</v>
      </c>
      <c r="GV70" s="367">
        <f t="shared" si="248"/>
        <v>172.07080115528956</v>
      </c>
      <c r="GW70" s="367">
        <f t="shared" si="248"/>
        <v>229.42773487371943</v>
      </c>
      <c r="GX70" s="367">
        <f t="shared" si="248"/>
        <v>286.78466859214927</v>
      </c>
      <c r="GY70" s="367">
        <f t="shared" si="248"/>
        <v>344.14160231057912</v>
      </c>
      <c r="GZ70" s="367">
        <f t="shared" si="248"/>
        <v>401.49853602900896</v>
      </c>
      <c r="HA70" s="367">
        <f t="shared" si="248"/>
        <v>458.85546974743886</v>
      </c>
      <c r="HB70" s="367">
        <f t="shared" si="248"/>
        <v>516.21240346586876</v>
      </c>
      <c r="HC70" s="367">
        <f t="shared" si="248"/>
        <v>573.56933718429855</v>
      </c>
      <c r="HE70" s="348"/>
      <c r="HF70" s="368">
        <v>50000</v>
      </c>
      <c r="HG70" s="26">
        <f t="shared" si="249"/>
        <v>0.39016575012682475</v>
      </c>
      <c r="HH70" s="26">
        <f t="shared" si="249"/>
        <v>0.39016575012682475</v>
      </c>
      <c r="HI70" s="26">
        <f t="shared" si="249"/>
        <v>0.39016575012682475</v>
      </c>
      <c r="HJ70" s="26">
        <f t="shared" si="249"/>
        <v>0.39016575012682475</v>
      </c>
      <c r="HK70" s="26">
        <f t="shared" si="249"/>
        <v>0.39016575012682475</v>
      </c>
      <c r="HL70" s="26">
        <f t="shared" si="249"/>
        <v>0.39016575012682475</v>
      </c>
      <c r="HM70" s="26">
        <f t="shared" si="249"/>
        <v>0.39016575012682475</v>
      </c>
      <c r="HN70" s="26">
        <f t="shared" si="249"/>
        <v>0.39016575012682475</v>
      </c>
      <c r="HO70" s="26">
        <f t="shared" si="249"/>
        <v>0.39016575012682475</v>
      </c>
      <c r="HP70" s="26">
        <f t="shared" si="249"/>
        <v>0.39016575012682475</v>
      </c>
      <c r="HR70" s="348"/>
      <c r="HS70" s="368">
        <v>50000</v>
      </c>
      <c r="HT70" s="367">
        <f t="shared" si="26"/>
        <v>22.378711069225751</v>
      </c>
      <c r="HU70" s="367">
        <f t="shared" si="26"/>
        <v>44.757422138451503</v>
      </c>
      <c r="HV70" s="367">
        <f t="shared" si="26"/>
        <v>67.136133207677247</v>
      </c>
      <c r="HW70" s="367">
        <f t="shared" si="26"/>
        <v>89.514844276903005</v>
      </c>
      <c r="HX70" s="367">
        <f t="shared" si="147"/>
        <v>111.89355534612876</v>
      </c>
      <c r="HY70" s="367">
        <f t="shared" si="147"/>
        <v>134.27226641535449</v>
      </c>
      <c r="HZ70" s="367">
        <f t="shared" si="147"/>
        <v>156.65097748458027</v>
      </c>
      <c r="IA70" s="367">
        <f t="shared" si="147"/>
        <v>179.02968855380601</v>
      </c>
      <c r="IB70" s="367">
        <f t="shared" si="147"/>
        <v>201.40839962303178</v>
      </c>
      <c r="IC70" s="367">
        <f t="shared" si="147"/>
        <v>223.78711069225753</v>
      </c>
      <c r="IL70" s="348"/>
      <c r="IM70" s="368">
        <v>50000</v>
      </c>
      <c r="IN70" s="367">
        <f t="shared" si="164"/>
        <v>81.383930201796787</v>
      </c>
      <c r="IO70" s="367">
        <f t="shared" si="165"/>
        <v>327.98333393478157</v>
      </c>
      <c r="IP70" s="367">
        <f t="shared" si="166"/>
        <v>747.21436846320546</v>
      </c>
      <c r="IQ70" s="367">
        <f t="shared" si="167"/>
        <v>1351.6827056359066</v>
      </c>
      <c r="IR70" s="367">
        <f t="shared" si="168"/>
        <v>2159.5551873939125</v>
      </c>
      <c r="IS70" s="367">
        <f t="shared" si="169"/>
        <v>3195.0871619052255</v>
      </c>
      <c r="IT70" s="367">
        <f t="shared" si="170"/>
        <v>4489.3123749369006</v>
      </c>
      <c r="IU70" s="367">
        <f t="shared" si="171"/>
        <v>6080.904059695984</v>
      </c>
      <c r="IV70" s="367">
        <f t="shared" si="172"/>
        <v>8017.2175063800787</v>
      </c>
      <c r="IW70" s="367">
        <f t="shared" si="173"/>
        <v>10355.525886612364</v>
      </c>
      <c r="IY70" s="348"/>
      <c r="IZ70" s="368">
        <v>50000</v>
      </c>
      <c r="JA70" s="367">
        <f t="shared" si="137"/>
        <v>22.40348245480811</v>
      </c>
      <c r="JB70" s="367">
        <f t="shared" si="137"/>
        <v>44.955584189283464</v>
      </c>
      <c r="JC70" s="367">
        <f t="shared" si="137"/>
        <v>67.80485992141962</v>
      </c>
      <c r="JD70" s="367">
        <f t="shared" si="137"/>
        <v>91.099642863420968</v>
      </c>
      <c r="JE70" s="367">
        <f t="shared" si="137"/>
        <v>114.98770546819593</v>
      </c>
      <c r="JF70" s="367">
        <f t="shared" si="131"/>
        <v>139.61565335738953</v>
      </c>
      <c r="JG70" s="367">
        <f t="shared" si="131"/>
        <v>165.12797729352462</v>
      </c>
      <c r="JH70" s="367">
        <f t="shared" si="131"/>
        <v>191.66570278934532</v>
      </c>
      <c r="JI70" s="367">
        <f t="shared" si="131"/>
        <v>219.36459870621923</v>
      </c>
      <c r="JJ70" s="367">
        <f t="shared" si="131"/>
        <v>248.3529366166583</v>
      </c>
      <c r="JL70" s="348"/>
      <c r="JM70" s="368">
        <v>50000</v>
      </c>
      <c r="JN70" s="296">
        <f t="shared" si="138"/>
        <v>2.4771385582358363E-2</v>
      </c>
      <c r="JO70" s="296">
        <f t="shared" si="138"/>
        <v>0.19816205083196081</v>
      </c>
      <c r="JP70" s="296">
        <f t="shared" si="138"/>
        <v>0.66872671374237314</v>
      </c>
      <c r="JQ70" s="296">
        <f t="shared" si="138"/>
        <v>1.5847985865179623</v>
      </c>
      <c r="JR70" s="296">
        <f t="shared" si="138"/>
        <v>3.0941501220671626</v>
      </c>
      <c r="JS70" s="296">
        <f t="shared" si="132"/>
        <v>5.3433869420350391</v>
      </c>
      <c r="JT70" s="296">
        <f t="shared" si="132"/>
        <v>8.4769998089443561</v>
      </c>
      <c r="JU70" s="296">
        <f t="shared" si="132"/>
        <v>12.636014235539307</v>
      </c>
      <c r="JV70" s="296">
        <f t="shared" si="132"/>
        <v>17.956199083187443</v>
      </c>
      <c r="JW70" s="296">
        <f t="shared" si="132"/>
        <v>24.56582592440077</v>
      </c>
    </row>
    <row r="71" spans="3:304">
      <c r="C71"/>
      <c r="D71" s="2"/>
      <c r="AZ71" s="369">
        <v>49000</v>
      </c>
      <c r="BA71" s="296">
        <f t="shared" si="36"/>
        <v>18.567477478031577</v>
      </c>
      <c r="BB71" s="367">
        <f t="shared" si="27"/>
        <v>222.90496145433767</v>
      </c>
      <c r="BC71" s="367">
        <f t="shared" si="180"/>
        <v>8285.4555276809733</v>
      </c>
      <c r="BD71" s="367">
        <f t="shared" si="181"/>
        <v>521.55944647622402</v>
      </c>
      <c r="BE71" s="367">
        <f t="shared" si="182"/>
        <v>204.33748397630609</v>
      </c>
      <c r="BF71" s="334">
        <v>0.1200914897193175</v>
      </c>
      <c r="BG71" s="334">
        <f t="shared" si="183"/>
        <v>0.89429889267346496</v>
      </c>
      <c r="BN71" s="67"/>
      <c r="BO71" s="341">
        <v>51000</v>
      </c>
      <c r="BP71" s="296">
        <f t="shared" ref="BP71:BX71" si="254">(EE71*$T171*SQRT($W171)-BP$19)*-1</f>
        <v>2.3527645389904706E-3</v>
      </c>
      <c r="BQ71" s="296">
        <f t="shared" si="254"/>
        <v>1.8655859776647077E-2</v>
      </c>
      <c r="BR71" s="296">
        <f t="shared" si="254"/>
        <v>6.2666442999141481E-2</v>
      </c>
      <c r="BS71" s="303">
        <f t="shared" si="254"/>
        <v>0.14776238427520383</v>
      </c>
      <c r="BT71" s="315">
        <f t="shared" si="254"/>
        <v>0.28676977890278721</v>
      </c>
      <c r="BU71" s="310">
        <f t="shared" si="254"/>
        <v>0.49180972193647676</v>
      </c>
      <c r="BV71" s="296">
        <f t="shared" si="254"/>
        <v>0.77416871529717923</v>
      </c>
      <c r="BW71" s="296">
        <f t="shared" si="254"/>
        <v>1.1441956091684489</v>
      </c>
      <c r="BX71" s="303">
        <f t="shared" si="254"/>
        <v>1.6112264511429402</v>
      </c>
      <c r="BY71" s="67"/>
      <c r="BZ71" s="341">
        <v>51000</v>
      </c>
      <c r="CA71" s="434">
        <f t="shared" ref="CA71:DY71" si="255">(EP71*$T171*SQRT($W171)-CA$19)*-1</f>
        <v>2.1835371612494612</v>
      </c>
      <c r="CB71" s="435">
        <f t="shared" si="255"/>
        <v>2.8683226779956073</v>
      </c>
      <c r="CC71" s="435">
        <f t="shared" si="255"/>
        <v>3.6717002036994728</v>
      </c>
      <c r="CD71" s="435">
        <f t="shared" si="255"/>
        <v>4.5987334540148623</v>
      </c>
      <c r="CE71" s="436">
        <f t="shared" si="255"/>
        <v>5.6534743890523771</v>
      </c>
      <c r="CF71" s="437">
        <f t="shared" si="255"/>
        <v>6.83901874698509</v>
      </c>
      <c r="CG71" s="438">
        <f t="shared" si="255"/>
        <v>8.1575717720322984</v>
      </c>
      <c r="CH71" s="435">
        <f t="shared" si="255"/>
        <v>9.6105207740380081</v>
      </c>
      <c r="CI71" s="435">
        <f t="shared" si="255"/>
        <v>11.198511521623203</v>
      </c>
      <c r="CJ71" s="436">
        <f t="shared" si="255"/>
        <v>12.921525904422396</v>
      </c>
      <c r="CK71" s="434">
        <f t="shared" si="255"/>
        <v>14.778958759139044</v>
      </c>
      <c r="CL71" s="435">
        <f t="shared" si="255"/>
        <v>16.769692205783286</v>
      </c>
      <c r="CM71" s="435">
        <f t="shared" si="255"/>
        <v>18.892166260543377</v>
      </c>
      <c r="CN71" s="435">
        <f t="shared" si="255"/>
        <v>21.144444865562889</v>
      </c>
      <c r="CO71" s="436">
        <f t="shared" si="255"/>
        <v>23.524276795652241</v>
      </c>
      <c r="CP71" s="437">
        <f t="shared" si="255"/>
        <v>26.029151165875788</v>
      </c>
      <c r="CQ71" s="438">
        <f t="shared" si="255"/>
        <v>28.656347473999915</v>
      </c>
      <c r="CR71" s="435">
        <f t="shared" si="255"/>
        <v>31.40298027274028</v>
      </c>
      <c r="CS71" s="435">
        <f t="shared" si="255"/>
        <v>34.266038684587699</v>
      </c>
      <c r="CT71" s="436">
        <f t="shared" si="255"/>
        <v>37.242421053545343</v>
      </c>
      <c r="CU71" s="434">
        <f t="shared" si="255"/>
        <v>40.32896507975147</v>
      </c>
      <c r="CV71" s="435">
        <f t="shared" si="255"/>
        <v>43.522473811028476</v>
      </c>
      <c r="CW71" s="435">
        <f t="shared" si="255"/>
        <v>46.819737875158523</v>
      </c>
      <c r="CX71" s="435">
        <f t="shared" si="255"/>
        <v>50.217554332909913</v>
      </c>
      <c r="CY71" s="436">
        <f t="shared" si="255"/>
        <v>53.712742518381958</v>
      </c>
      <c r="CZ71" s="437">
        <f t="shared" si="255"/>
        <v>57.302157213174951</v>
      </c>
      <c r="DA71" s="438">
        <f t="shared" si="255"/>
        <v>60.982699476825815</v>
      </c>
      <c r="DB71" s="435">
        <f t="shared" si="255"/>
        <v>64.751325429619214</v>
      </c>
      <c r="DC71" s="435">
        <f t="shared" si="255"/>
        <v>68.605053256869041</v>
      </c>
      <c r="DD71" s="436">
        <f t="shared" si="255"/>
        <v>72.540968676960063</v>
      </c>
      <c r="DE71" s="439">
        <f t="shared" si="255"/>
        <v>76.556229089645171</v>
      </c>
      <c r="DF71" s="435">
        <f t="shared" si="255"/>
        <v>80.648066596750084</v>
      </c>
      <c r="DG71" s="435">
        <f t="shared" si="255"/>
        <v>84.813790064805687</v>
      </c>
      <c r="DH71" s="435">
        <f t="shared" si="255"/>
        <v>89.050786378399209</v>
      </c>
      <c r="DI71" s="436">
        <f t="shared" si="255"/>
        <v>93.356521014212717</v>
      </c>
      <c r="DJ71" s="437">
        <f t="shared" si="255"/>
        <v>97.728538048772691</v>
      </c>
      <c r="DK71" s="438">
        <f t="shared" si="255"/>
        <v>102.16445969781756</v>
      </c>
      <c r="DL71" s="435">
        <f t="shared" si="255"/>
        <v>106.66198547175816</v>
      </c>
      <c r="DM71" s="435">
        <f t="shared" si="255"/>
        <v>111.21889101984948</v>
      </c>
      <c r="DN71" s="436">
        <f t="shared" si="255"/>
        <v>115.83302672527373</v>
      </c>
      <c r="DO71" s="439">
        <f t="shared" si="255"/>
        <v>120.50231610421787</v>
      </c>
      <c r="DP71" s="435">
        <f t="shared" si="255"/>
        <v>125.22475405407221</v>
      </c>
      <c r="DQ71" s="435">
        <f t="shared" si="255"/>
        <v>129.99840498896543</v>
      </c>
      <c r="DR71" s="435">
        <f t="shared" si="255"/>
        <v>134.82140089487086</v>
      </c>
      <c r="DS71" s="436">
        <f t="shared" si="255"/>
        <v>139.69193933133113</v>
      </c>
      <c r="DT71" s="437">
        <f t="shared" si="255"/>
        <v>144.6082814024017</v>
      </c>
      <c r="DU71" s="438">
        <f t="shared" si="255"/>
        <v>149.56874971557323</v>
      </c>
      <c r="DV71" s="435">
        <f t="shared" si="255"/>
        <v>154.57172634414792</v>
      </c>
      <c r="DW71" s="435">
        <f t="shared" si="255"/>
        <v>159.61565080573877</v>
      </c>
      <c r="DX71" s="435">
        <f t="shared" si="255"/>
        <v>164.69901806715336</v>
      </c>
      <c r="DY71" s="435">
        <f t="shared" si="255"/>
        <v>169.82037658389487</v>
      </c>
      <c r="EC71" s="67"/>
      <c r="ED71" s="341">
        <v>51000</v>
      </c>
      <c r="EE71" s="334">
        <f t="shared" ref="EE71:EM71" si="256">SQRT(5*((((1/$V171)*(((1+0.2*(EE$19/661.48)^2)^3.5)-1))+1)^(1/3.5)-1))</f>
        <v>4.5761429517609656E-2</v>
      </c>
      <c r="EF71" s="334">
        <f t="shared" si="256"/>
        <v>9.1459005304438526E-2</v>
      </c>
      <c r="EG71" s="334">
        <f t="shared" si="256"/>
        <v>0.13702975782688667</v>
      </c>
      <c r="EH71" s="335">
        <f t="shared" si="256"/>
        <v>0.1824124536323399</v>
      </c>
      <c r="EI71" s="336">
        <f t="shared" si="256"/>
        <v>0.22754838486262516</v>
      </c>
      <c r="EJ71" s="337">
        <f t="shared" si="256"/>
        <v>0.27238207060068742</v>
      </c>
      <c r="EK71" s="334">
        <f t="shared" si="256"/>
        <v>0.31686185004574119</v>
      </c>
      <c r="EL71" s="334">
        <f t="shared" si="256"/>
        <v>0.36094035423515874</v>
      </c>
      <c r="EM71" s="335">
        <f t="shared" si="256"/>
        <v>0.40457485002644927</v>
      </c>
      <c r="EN71" s="67"/>
      <c r="EO71" s="341">
        <v>51000</v>
      </c>
      <c r="EP71" s="338">
        <f t="shared" ref="EP71:GN71" si="257">SQRT(5*((((1/$BF73)*(((1+0.2*(EP$19/661.48)^2)^3.5)-1))+1)^(1/3.5)-1))</f>
        <v>0.44772745671406561</v>
      </c>
      <c r="EQ71" s="334">
        <f t="shared" si="257"/>
        <v>0.49036524148255184</v>
      </c>
      <c r="ER71" s="334">
        <f t="shared" si="257"/>
        <v>0.53246020455194665</v>
      </c>
      <c r="ES71" s="334">
        <f t="shared" si="257"/>
        <v>0.57398916818237444</v>
      </c>
      <c r="ET71" s="335">
        <f t="shared" si="257"/>
        <v>0.61493358566152989</v>
      </c>
      <c r="EU71" s="336">
        <f t="shared" si="257"/>
        <v>0.65527928711515393</v>
      </c>
      <c r="EV71" s="337">
        <f t="shared" si="257"/>
        <v>0.69501617865560128</v>
      </c>
      <c r="EW71" s="334">
        <f t="shared" si="257"/>
        <v>0.73413791026069675</v>
      </c>
      <c r="EX71" s="334">
        <f t="shared" si="257"/>
        <v>0.77264152610548109</v>
      </c>
      <c r="EY71" s="335">
        <f t="shared" si="257"/>
        <v>0.81052710908507875</v>
      </c>
      <c r="EZ71" s="338">
        <f t="shared" si="257"/>
        <v>0.84779742916495171</v>
      </c>
      <c r="FA71" s="334">
        <f t="shared" si="257"/>
        <v>0.88445760312759469</v>
      </c>
      <c r="FB71" s="334">
        <f t="shared" si="257"/>
        <v>0.92051477136189819</v>
      </c>
      <c r="FC71" s="334">
        <f t="shared" si="257"/>
        <v>0.95597779563034024</v>
      </c>
      <c r="FD71" s="335">
        <f t="shared" si="257"/>
        <v>0.99085698028557645</v>
      </c>
      <c r="FE71" s="336">
        <f t="shared" si="257"/>
        <v>1.02516381820001</v>
      </c>
      <c r="FF71" s="337">
        <f t="shared" si="257"/>
        <v>1.058910761710504</v>
      </c>
      <c r="FG71" s="334">
        <f t="shared" si="257"/>
        <v>1.0921110181436846</v>
      </c>
      <c r="FH71" s="334">
        <f t="shared" si="257"/>
        <v>1.1247783689478943</v>
      </c>
      <c r="FI71" s="335">
        <f t="shared" si="257"/>
        <v>1.1569270110845724</v>
      </c>
      <c r="FJ71" s="338">
        <f t="shared" si="257"/>
        <v>1.1885714190954615</v>
      </c>
      <c r="FK71" s="334">
        <f t="shared" si="257"/>
        <v>1.2197262261335726</v>
      </c>
      <c r="FL71" s="334">
        <f t="shared" si="257"/>
        <v>1.2504061222011718</v>
      </c>
      <c r="FM71" s="334">
        <f t="shared" si="257"/>
        <v>1.2806257678553323</v>
      </c>
      <c r="FN71" s="335">
        <f t="shared" si="257"/>
        <v>1.3103997217031957</v>
      </c>
      <c r="FO71" s="336">
        <f t="shared" si="257"/>
        <v>1.339742380100897</v>
      </c>
      <c r="FP71" s="337">
        <f t="shared" si="257"/>
        <v>1.3686679275802807</v>
      </c>
      <c r="FQ71" s="334">
        <f t="shared" si="257"/>
        <v>1.3971902966480423</v>
      </c>
      <c r="FR71" s="334">
        <f t="shared" si="257"/>
        <v>1.425323135725594</v>
      </c>
      <c r="FS71" s="334">
        <f t="shared" si="257"/>
        <v>1.4530797841206333</v>
      </c>
      <c r="FT71" s="334">
        <f t="shared" si="257"/>
        <v>1.4804732530394762</v>
      </c>
      <c r="FU71" s="334">
        <f t="shared" si="257"/>
        <v>1.5075162117606273</v>
      </c>
      <c r="FV71" s="334">
        <f t="shared" si="257"/>
        <v>1.5342209781936578</v>
      </c>
      <c r="FW71" s="334">
        <f t="shared" si="257"/>
        <v>1.5605995131423409</v>
      </c>
      <c r="FX71" s="334">
        <f t="shared" si="257"/>
        <v>1.5866634176771532</v>
      </c>
      <c r="FY71" s="334">
        <f t="shared" si="257"/>
        <v>1.6124239330998016</v>
      </c>
      <c r="FZ71" s="334">
        <f t="shared" si="257"/>
        <v>1.6378919430516401</v>
      </c>
      <c r="GA71" s="334">
        <f t="shared" si="257"/>
        <v>1.6630779773793127</v>
      </c>
      <c r="GB71" s="334">
        <f t="shared" si="257"/>
        <v>1.6879922174252333</v>
      </c>
      <c r="GC71" s="334">
        <f t="shared" si="257"/>
        <v>1.7126445024582002</v>
      </c>
      <c r="GD71" s="334">
        <f t="shared" si="257"/>
        <v>1.7370443370011694</v>
      </c>
      <c r="GE71" s="334">
        <f t="shared" si="257"/>
        <v>1.7612008988496348</v>
      </c>
      <c r="GF71" s="334">
        <f t="shared" si="257"/>
        <v>1.7851230476056945</v>
      </c>
      <c r="GG71" s="334">
        <f t="shared" si="257"/>
        <v>1.8088193335802578</v>
      </c>
      <c r="GH71" s="334">
        <f t="shared" si="257"/>
        <v>1.8322980069395893</v>
      </c>
      <c r="GI71" s="334">
        <f t="shared" si="257"/>
        <v>1.8555670269927473</v>
      </c>
      <c r="GJ71" s="334">
        <f t="shared" si="257"/>
        <v>1.878634071534045</v>
      </c>
      <c r="GK71" s="334">
        <f t="shared" si="257"/>
        <v>1.9015065461697016</v>
      </c>
      <c r="GL71" s="334">
        <f t="shared" si="257"/>
        <v>1.9241915935706968</v>
      </c>
      <c r="GM71" s="334">
        <f t="shared" si="257"/>
        <v>1.9466961026048542</v>
      </c>
      <c r="GN71" s="334">
        <f t="shared" si="257"/>
        <v>1.9690267173104772</v>
      </c>
      <c r="GR71" s="348"/>
      <c r="GS71" s="369">
        <v>51000</v>
      </c>
      <c r="GT71" s="367">
        <f t="shared" si="248"/>
        <v>57.356933718429858</v>
      </c>
      <c r="GU71" s="367">
        <f t="shared" si="248"/>
        <v>114.71386743685972</v>
      </c>
      <c r="GV71" s="367">
        <f t="shared" si="248"/>
        <v>172.07080115528956</v>
      </c>
      <c r="GW71" s="367">
        <f t="shared" si="248"/>
        <v>229.42773487371943</v>
      </c>
      <c r="GX71" s="367">
        <f t="shared" si="248"/>
        <v>286.78466859214927</v>
      </c>
      <c r="GY71" s="367">
        <f t="shared" si="248"/>
        <v>344.14160231057912</v>
      </c>
      <c r="GZ71" s="367">
        <f t="shared" si="248"/>
        <v>401.49853602900896</v>
      </c>
      <c r="HA71" s="367">
        <f t="shared" si="248"/>
        <v>458.85546974743886</v>
      </c>
      <c r="HB71" s="367">
        <f t="shared" si="248"/>
        <v>516.21240346586876</v>
      </c>
      <c r="HC71" s="367">
        <f t="shared" si="248"/>
        <v>573.56933718429855</v>
      </c>
      <c r="HE71" s="348"/>
      <c r="HF71" s="369">
        <v>51000</v>
      </c>
      <c r="HG71" s="26">
        <f t="shared" si="249"/>
        <v>0.38090116412027558</v>
      </c>
      <c r="HH71" s="26">
        <f t="shared" si="249"/>
        <v>0.38090116412027558</v>
      </c>
      <c r="HI71" s="26">
        <f t="shared" si="249"/>
        <v>0.38090116412027558</v>
      </c>
      <c r="HJ71" s="26">
        <f t="shared" si="249"/>
        <v>0.38090116412027558</v>
      </c>
      <c r="HK71" s="26">
        <f t="shared" si="249"/>
        <v>0.38090116412027558</v>
      </c>
      <c r="HL71" s="26">
        <f t="shared" si="249"/>
        <v>0.38090116412027558</v>
      </c>
      <c r="HM71" s="26">
        <f t="shared" si="249"/>
        <v>0.38090116412027558</v>
      </c>
      <c r="HN71" s="26">
        <f t="shared" si="249"/>
        <v>0.38090116412027558</v>
      </c>
      <c r="HO71" s="26">
        <f t="shared" si="249"/>
        <v>0.38090116412027558</v>
      </c>
      <c r="HP71" s="26">
        <f t="shared" si="249"/>
        <v>0.38090116412027558</v>
      </c>
      <c r="HR71" s="348"/>
      <c r="HS71" s="369">
        <v>51000</v>
      </c>
      <c r="HT71" s="367">
        <f t="shared" si="26"/>
        <v>21.84732282371942</v>
      </c>
      <c r="HU71" s="367">
        <f t="shared" si="26"/>
        <v>43.69464564743884</v>
      </c>
      <c r="HV71" s="367">
        <f t="shared" si="26"/>
        <v>65.541968471158256</v>
      </c>
      <c r="HW71" s="367">
        <f t="shared" si="26"/>
        <v>87.38929129487768</v>
      </c>
      <c r="HX71" s="367">
        <f t="shared" si="147"/>
        <v>109.23661411859709</v>
      </c>
      <c r="HY71" s="367">
        <f t="shared" si="147"/>
        <v>131.08393694231651</v>
      </c>
      <c r="HZ71" s="367">
        <f t="shared" si="147"/>
        <v>152.93125976603591</v>
      </c>
      <c r="IA71" s="367">
        <f t="shared" si="147"/>
        <v>174.77858258975536</v>
      </c>
      <c r="IB71" s="367">
        <f t="shared" si="147"/>
        <v>196.62590541347478</v>
      </c>
      <c r="IC71" s="367">
        <f t="shared" si="147"/>
        <v>218.47322823719418</v>
      </c>
      <c r="IL71" s="348"/>
      <c r="IM71" s="369">
        <v>51000</v>
      </c>
      <c r="IN71" s="367">
        <f t="shared" si="164"/>
        <v>77.564852816088973</v>
      </c>
      <c r="IO71" s="367">
        <f t="shared" si="165"/>
        <v>312.59216604188799</v>
      </c>
      <c r="IP71" s="367">
        <f t="shared" si="166"/>
        <v>712.15008132693765</v>
      </c>
      <c r="IQ71" s="367">
        <f t="shared" si="167"/>
        <v>1288.252728231934</v>
      </c>
      <c r="IR71" s="367">
        <f t="shared" si="168"/>
        <v>2058.2144391784618</v>
      </c>
      <c r="IS71" s="367">
        <f t="shared" si="169"/>
        <v>3045.1523394514402</v>
      </c>
      <c r="IT71" s="367">
        <f t="shared" si="170"/>
        <v>4278.6438642617786</v>
      </c>
      <c r="IU71" s="367">
        <f t="shared" si="171"/>
        <v>5795.547440502738</v>
      </c>
      <c r="IV71" s="367">
        <f t="shared" si="172"/>
        <v>7640.9961319761051</v>
      </c>
      <c r="IW71" s="367">
        <f t="shared" si="173"/>
        <v>9869.5754706935222</v>
      </c>
      <c r="IY71" s="348"/>
      <c r="IZ71" s="369">
        <v>51000</v>
      </c>
      <c r="JA71" s="367">
        <f t="shared" si="137"/>
        <v>21.871653124592118</v>
      </c>
      <c r="JB71" s="367">
        <f t="shared" si="137"/>
        <v>43.889289813972233</v>
      </c>
      <c r="JC71" s="367">
        <f t="shared" si="137"/>
        <v>66.198883794720658</v>
      </c>
      <c r="JD71" s="367">
        <f t="shared" si="137"/>
        <v>88.946300255270216</v>
      </c>
      <c r="JE71" s="367">
        <f t="shared" si="137"/>
        <v>112.27702156615599</v>
      </c>
      <c r="JF71" s="367">
        <f t="shared" si="131"/>
        <v>136.33561545686155</v>
      </c>
      <c r="JG71" s="367">
        <f t="shared" si="131"/>
        <v>161.26487196805334</v>
      </c>
      <c r="JH71" s="367">
        <f t="shared" si="131"/>
        <v>187.20454862783561</v>
      </c>
      <c r="JI71" s="367">
        <f t="shared" si="131"/>
        <v>214.28968287864183</v>
      </c>
      <c r="JJ71" s="367">
        <f t="shared" si="131"/>
        <v>242.64845844581239</v>
      </c>
      <c r="JL71" s="348"/>
      <c r="JM71" s="369">
        <v>51000</v>
      </c>
      <c r="JN71" s="296">
        <f t="shared" si="138"/>
        <v>2.4330300872698274E-2</v>
      </c>
      <c r="JO71" s="296">
        <f t="shared" si="138"/>
        <v>0.19464416653339356</v>
      </c>
      <c r="JP71" s="296">
        <f t="shared" si="138"/>
        <v>0.65691532356240145</v>
      </c>
      <c r="JQ71" s="296">
        <f t="shared" si="138"/>
        <v>1.5570089603925368</v>
      </c>
      <c r="JR71" s="296">
        <f t="shared" si="138"/>
        <v>3.0404074475589056</v>
      </c>
      <c r="JS71" s="296">
        <f t="shared" si="132"/>
        <v>5.2516785145450342</v>
      </c>
      <c r="JT71" s="296">
        <f t="shared" si="132"/>
        <v>8.3336122020174344</v>
      </c>
      <c r="JU71" s="296">
        <f t="shared" si="132"/>
        <v>12.425966038080247</v>
      </c>
      <c r="JV71" s="296">
        <f t="shared" si="132"/>
        <v>17.663777465167044</v>
      </c>
      <c r="JW71" s="296">
        <f t="shared" si="132"/>
        <v>24.175230208618217</v>
      </c>
    </row>
    <row r="72" spans="3:304">
      <c r="C72"/>
      <c r="D72" s="2"/>
      <c r="AZ72" s="368">
        <v>50000</v>
      </c>
      <c r="BA72" s="296">
        <f t="shared" si="36"/>
        <v>18.224797692543859</v>
      </c>
      <c r="BB72" s="367">
        <f t="shared" si="27"/>
        <v>217.04120976141888</v>
      </c>
      <c r="BC72" s="367">
        <f t="shared" si="180"/>
        <v>7843.7685734045408</v>
      </c>
      <c r="BD72" s="367">
        <f t="shared" si="181"/>
        <v>521.55944647622402</v>
      </c>
      <c r="BE72" s="367">
        <f t="shared" si="182"/>
        <v>198.81641206887502</v>
      </c>
      <c r="BF72" s="334">
        <v>0.11445599520011956</v>
      </c>
      <c r="BG72" s="334">
        <f t="shared" si="183"/>
        <v>0.89177983214900558</v>
      </c>
      <c r="BN72" s="67"/>
      <c r="BO72" s="341">
        <v>52000</v>
      </c>
      <c r="BP72" s="296">
        <f t="shared" ref="BP72:BX72" si="258">(EE72*$T172*SQRT($W172)-BP$19)*-1</f>
        <v>2.4815339208679177E-3</v>
      </c>
      <c r="BQ72" s="296">
        <f t="shared" si="258"/>
        <v>1.9681824171865259E-2</v>
      </c>
      <c r="BR72" s="296">
        <f t="shared" si="258"/>
        <v>6.6105751873216434E-2</v>
      </c>
      <c r="BS72" s="303">
        <f t="shared" si="258"/>
        <v>0.15583865567595012</v>
      </c>
      <c r="BT72" s="315">
        <f t="shared" si="258"/>
        <v>0.30235647880985539</v>
      </c>
      <c r="BU72" s="310">
        <f t="shared" si="258"/>
        <v>0.51835820407161037</v>
      </c>
      <c r="BV72" s="296">
        <f t="shared" si="258"/>
        <v>0.81562551830096197</v>
      </c>
      <c r="BW72" s="296">
        <f t="shared" si="258"/>
        <v>1.2049128823796025</v>
      </c>
      <c r="BX72" s="303">
        <f t="shared" si="258"/>
        <v>1.6958693636604636</v>
      </c>
      <c r="BY72" s="67"/>
      <c r="BZ72" s="341">
        <v>52000</v>
      </c>
      <c r="CA72" s="434">
        <f t="shared" ref="CA72:DY72" si="259">(EP72*$T172*SQRT($W172)-CA$19)*-1</f>
        <v>2.2969918780484164</v>
      </c>
      <c r="CB72" s="435">
        <f t="shared" si="259"/>
        <v>3.0156080195670256</v>
      </c>
      <c r="CC72" s="435">
        <f t="shared" si="259"/>
        <v>3.8578855106083125</v>
      </c>
      <c r="CD72" s="435">
        <f t="shared" si="259"/>
        <v>4.8288645239061054</v>
      </c>
      <c r="CE72" s="436">
        <f t="shared" si="259"/>
        <v>5.9325087019601028</v>
      </c>
      <c r="CF72" s="437">
        <f t="shared" si="259"/>
        <v>7.171770593303961</v>
      </c>
      <c r="CG72" s="438">
        <f t="shared" si="259"/>
        <v>8.548667378743886</v>
      </c>
      <c r="CH72" s="435">
        <f t="shared" si="259"/>
        <v>10.064363106443494</v>
      </c>
      <c r="CI72" s="435">
        <f t="shared" si="259"/>
        <v>11.719254124728735</v>
      </c>
      <c r="CJ72" s="436">
        <f t="shared" si="259"/>
        <v>13.513054935298356</v>
      </c>
      <c r="CK72" s="434">
        <f t="shared" si="259"/>
        <v>15.444882237539815</v>
      </c>
      <c r="CL72" s="435">
        <f t="shared" si="259"/>
        <v>17.513335460042754</v>
      </c>
      <c r="CM72" s="435">
        <f t="shared" si="259"/>
        <v>19.716572553072808</v>
      </c>
      <c r="CN72" s="435">
        <f t="shared" si="259"/>
        <v>22.052380231603678</v>
      </c>
      <c r="CO72" s="436">
        <f t="shared" si="259"/>
        <v>24.51823820639197</v>
      </c>
      <c r="CP72" s="437">
        <f t="shared" si="259"/>
        <v>27.111377221017705</v>
      </c>
      <c r="CQ72" s="438">
        <f t="shared" si="259"/>
        <v>29.828830930209079</v>
      </c>
      <c r="CR72" s="435">
        <f t="shared" si="259"/>
        <v>32.667481816183653</v>
      </c>
      <c r="CS72" s="435">
        <f t="shared" si="259"/>
        <v>35.624101453262654</v>
      </c>
      <c r="CT72" s="436">
        <f t="shared" si="259"/>
        <v>38.695385505094947</v>
      </c>
      <c r="CU72" s="434">
        <f t="shared" si="259"/>
        <v>41.877983881272257</v>
      </c>
      <c r="CV72" s="435">
        <f t="shared" si="259"/>
        <v>45.16852649820629</v>
      </c>
      <c r="CW72" s="435">
        <f t="shared" si="259"/>
        <v>48.563645088908743</v>
      </c>
      <c r="CX72" s="435">
        <f t="shared" si="259"/>
        <v>52.059991493008795</v>
      </c>
      <c r="CY72" s="436">
        <f t="shared" si="259"/>
        <v>55.654252836106991</v>
      </c>
      <c r="CZ72" s="437">
        <f t="shared" si="259"/>
        <v>59.343163979658812</v>
      </c>
      <c r="DA72" s="438">
        <f t="shared" si="259"/>
        <v>63.123517591627831</v>
      </c>
      <c r="DB72" s="435">
        <f t="shared" si="259"/>
        <v>66.992172155917217</v>
      </c>
      <c r="DC72" s="435">
        <f t="shared" si="259"/>
        <v>70.946058206574889</v>
      </c>
      <c r="DD72" s="436">
        <f t="shared" si="259"/>
        <v>74.982183041799544</v>
      </c>
      <c r="DE72" s="439">
        <f t="shared" si="259"/>
        <v>79.09763414356371</v>
      </c>
      <c r="DF72" s="435">
        <f t="shared" si="259"/>
        <v>83.289581501548355</v>
      </c>
      <c r="DG72" s="435">
        <f t="shared" si="259"/>
        <v>87.555279015232998</v>
      </c>
      <c r="DH72" s="435">
        <f t="shared" si="259"/>
        <v>91.892065125506008</v>
      </c>
      <c r="DI72" s="436">
        <f t="shared" si="259"/>
        <v>96.297362806969318</v>
      </c>
      <c r="DJ72" s="437">
        <f t="shared" si="259"/>
        <v>100.76867903413091</v>
      </c>
      <c r="DK72" s="438">
        <f t="shared" si="259"/>
        <v>105.30360381877887</v>
      </c>
      <c r="DL72" s="435">
        <f t="shared" si="259"/>
        <v>109.89980890183273</v>
      </c>
      <c r="DM72" s="435">
        <f t="shared" si="259"/>
        <v>114.55504617071369</v>
      </c>
      <c r="DN72" s="436">
        <f t="shared" si="259"/>
        <v>119.26714586258885</v>
      </c>
      <c r="DO72" s="439">
        <f t="shared" si="259"/>
        <v>124.03401460456928</v>
      </c>
      <c r="DP72" s="435">
        <f t="shared" si="259"/>
        <v>128.85363333390421</v>
      </c>
      <c r="DQ72" s="435">
        <f t="shared" si="259"/>
        <v>133.72405513427782</v>
      </c>
      <c r="DR72" s="435">
        <f t="shared" si="259"/>
        <v>138.64340301836648</v>
      </c>
      <c r="DS72" s="436">
        <f t="shared" si="259"/>
        <v>143.60986768167817</v>
      </c>
      <c r="DT72" s="437">
        <f t="shared" si="259"/>
        <v>148.62170524833152</v>
      </c>
      <c r="DU72" s="438">
        <f t="shared" si="259"/>
        <v>153.67723502568975</v>
      </c>
      <c r="DV72" s="435">
        <f t="shared" si="259"/>
        <v>158.77483728158097</v>
      </c>
      <c r="DW72" s="435">
        <f t="shared" si="259"/>
        <v>163.91295105514234</v>
      </c>
      <c r="DX72" s="435">
        <f t="shared" si="259"/>
        <v>169.09007201003033</v>
      </c>
      <c r="DY72" s="435">
        <f t="shared" si="259"/>
        <v>174.30475033681688</v>
      </c>
      <c r="EC72" s="67"/>
      <c r="ED72" s="341">
        <v>52000</v>
      </c>
      <c r="EE72" s="334">
        <f t="shared" ref="EE72:EM72" si="260">SQRT(5*((((1/$V172)*(((1+0.2*(EE$19/661.48)^2)^3.5)-1))+1)^(1/3.5)-1))</f>
        <v>4.6873872254774275E-2</v>
      </c>
      <c r="EF72" s="334">
        <f t="shared" si="260"/>
        <v>9.3678734874176675E-2</v>
      </c>
      <c r="EG72" s="334">
        <f t="shared" si="260"/>
        <v>0.14034658098760158</v>
      </c>
      <c r="EH72" s="335">
        <f t="shared" si="260"/>
        <v>0.18681137077058316</v>
      </c>
      <c r="EI72" s="336">
        <f t="shared" si="260"/>
        <v>0.23300992157998768</v>
      </c>
      <c r="EJ72" s="337">
        <f t="shared" si="260"/>
        <v>0.27888269359106788</v>
      </c>
      <c r="EK72" s="334">
        <f t="shared" si="260"/>
        <v>0.32437444776768243</v>
      </c>
      <c r="EL72" s="334">
        <f t="shared" si="260"/>
        <v>0.36943476127467995</v>
      </c>
      <c r="EM72" s="335">
        <f t="shared" si="260"/>
        <v>0.41401839397051793</v>
      </c>
      <c r="EN72" s="67"/>
      <c r="EO72" s="341">
        <v>52000</v>
      </c>
      <c r="EP72" s="338">
        <f t="shared" ref="EP72:GN72" si="261">SQRT(5*((((1/$BF74)*(((1+0.2*(EP$19/661.48)^2)^3.5)-1))+1)^(1/3.5)-1))</f>
        <v>0.45808550763413841</v>
      </c>
      <c r="EQ72" s="334">
        <f t="shared" si="261"/>
        <v>0.50160174646941436</v>
      </c>
      <c r="ER72" s="334">
        <f t="shared" si="261"/>
        <v>0.54453819279717486</v>
      </c>
      <c r="ES72" s="334">
        <f t="shared" si="261"/>
        <v>0.58687121551199428</v>
      </c>
      <c r="ET72" s="335">
        <f t="shared" si="261"/>
        <v>0.62858223087503551</v>
      </c>
      <c r="EU72" s="336">
        <f t="shared" si="261"/>
        <v>0.66965739571278859</v>
      </c>
      <c r="EV72" s="337">
        <f t="shared" si="261"/>
        <v>0.71008725237076209</v>
      </c>
      <c r="EW72" s="334">
        <f t="shared" si="261"/>
        <v>0.74986634315011758</v>
      </c>
      <c r="EX72" s="334">
        <f t="shared" si="261"/>
        <v>0.78899280975163177</v>
      </c>
      <c r="EY72" s="335">
        <f t="shared" si="261"/>
        <v>0.82746799074856647</v>
      </c>
      <c r="EZ72" s="338">
        <f t="shared" si="261"/>
        <v>0.86529602754063151</v>
      </c>
      <c r="FA72" s="334">
        <f t="shared" si="261"/>
        <v>0.9024834867779008</v>
      </c>
      <c r="FB72" s="334">
        <f t="shared" si="261"/>
        <v>0.93903900500395521</v>
      </c>
      <c r="FC72" s="334">
        <f t="shared" si="261"/>
        <v>0.97497295931786576</v>
      </c>
      <c r="FD72" s="335">
        <f t="shared" si="261"/>
        <v>1.0102971662235423</v>
      </c>
      <c r="FE72" s="336">
        <f t="shared" si="261"/>
        <v>1.0450246095201252</v>
      </c>
      <c r="FF72" s="337">
        <f t="shared" si="261"/>
        <v>1.0791691970678312</v>
      </c>
      <c r="FG72" s="334">
        <f t="shared" si="261"/>
        <v>1.1127455455068569</v>
      </c>
      <c r="FH72" s="334">
        <f t="shared" si="261"/>
        <v>1.1457687914746961</v>
      </c>
      <c r="FI72" s="335">
        <f t="shared" si="261"/>
        <v>1.1782544275198779</v>
      </c>
      <c r="FJ72" s="338">
        <f t="shared" si="261"/>
        <v>1.2102181607111486</v>
      </c>
      <c r="FK72" s="334">
        <f t="shared" si="261"/>
        <v>1.2416757918562926</v>
      </c>
      <c r="FL72" s="334">
        <f t="shared" si="261"/>
        <v>1.2726431132458742</v>
      </c>
      <c r="FM72" s="334">
        <f t="shared" si="261"/>
        <v>1.3031358228995604</v>
      </c>
      <c r="FN72" s="335">
        <f t="shared" si="261"/>
        <v>1.3331694533969536</v>
      </c>
      <c r="FO72" s="336">
        <f t="shared" si="261"/>
        <v>1.362759313505679</v>
      </c>
      <c r="FP72" s="337">
        <f t="shared" si="261"/>
        <v>1.3919204409646182</v>
      </c>
      <c r="FQ72" s="334">
        <f t="shared" si="261"/>
        <v>1.4206675649312825</v>
      </c>
      <c r="FR72" s="334">
        <f t="shared" si="261"/>
        <v>1.4490150767524264</v>
      </c>
      <c r="FS72" s="334">
        <f t="shared" si="261"/>
        <v>1.4769770078621907</v>
      </c>
      <c r="FT72" s="334">
        <f t="shared" si="261"/>
        <v>1.504567013749027</v>
      </c>
      <c r="FU72" s="334">
        <f t="shared" si="261"/>
        <v>1.5317983630598127</v>
      </c>
      <c r="FV72" s="334">
        <f t="shared" si="261"/>
        <v>1.5586839310260798</v>
      </c>
      <c r="FW72" s="334">
        <f t="shared" si="261"/>
        <v>1.585236196502678</v>
      </c>
      <c r="FX72" s="334">
        <f t="shared" si="261"/>
        <v>1.6114672420038549</v>
      </c>
      <c r="FY72" s="334">
        <f t="shared" si="261"/>
        <v>1.6373887562060394</v>
      </c>
      <c r="FZ72" s="334">
        <f t="shared" si="261"/>
        <v>1.6630120384611617</v>
      </c>
      <c r="GA72" s="334">
        <f t="shared" si="261"/>
        <v>1.6883480049299759</v>
      </c>
      <c r="GB72" s="334">
        <f t="shared" si="261"/>
        <v>1.7134071960022987</v>
      </c>
      <c r="GC72" s="334">
        <f t="shared" si="261"/>
        <v>1.7381997847211905</v>
      </c>
      <c r="GD72" s="334">
        <f t="shared" si="261"/>
        <v>1.7627355859715859</v>
      </c>
      <c r="GE72" s="334">
        <f t="shared" si="261"/>
        <v>1.7870240662315691</v>
      </c>
      <c r="GF72" s="334">
        <f t="shared" si="261"/>
        <v>1.8110743537170055</v>
      </c>
      <c r="GG72" s="334">
        <f t="shared" si="261"/>
        <v>1.8348952487781351</v>
      </c>
      <c r="GH72" s="334">
        <f t="shared" si="261"/>
        <v>1.8584952344308099</v>
      </c>
      <c r="GI72" s="334">
        <f t="shared" si="261"/>
        <v>1.8818824869255237</v>
      </c>
      <c r="GJ72" s="334">
        <f t="shared" si="261"/>
        <v>1.9050648862749233</v>
      </c>
      <c r="GK72" s="334">
        <f t="shared" si="261"/>
        <v>1.9280500266754264</v>
      </c>
      <c r="GL72" s="334">
        <f t="shared" si="261"/>
        <v>1.9508452267711862</v>
      </c>
      <c r="GM72" s="334">
        <f t="shared" si="261"/>
        <v>1.9734575397194283</v>
      </c>
      <c r="GN72" s="334">
        <f t="shared" si="261"/>
        <v>1.9958937630251683</v>
      </c>
      <c r="GR72" s="348"/>
      <c r="GS72" s="368">
        <v>52000</v>
      </c>
      <c r="GT72" s="367">
        <f t="shared" si="248"/>
        <v>57.356933718429858</v>
      </c>
      <c r="GU72" s="367">
        <f t="shared" si="248"/>
        <v>114.71386743685972</v>
      </c>
      <c r="GV72" s="367">
        <f t="shared" si="248"/>
        <v>172.07080115528956</v>
      </c>
      <c r="GW72" s="367">
        <f t="shared" si="248"/>
        <v>229.42773487371943</v>
      </c>
      <c r="GX72" s="367">
        <f t="shared" si="248"/>
        <v>286.78466859214927</v>
      </c>
      <c r="GY72" s="367">
        <f t="shared" si="248"/>
        <v>344.14160231057912</v>
      </c>
      <c r="GZ72" s="367">
        <f t="shared" si="248"/>
        <v>401.49853602900896</v>
      </c>
      <c r="HA72" s="367">
        <f t="shared" si="248"/>
        <v>458.85546974743886</v>
      </c>
      <c r="HB72" s="367">
        <f t="shared" si="248"/>
        <v>516.21240346586876</v>
      </c>
      <c r="HC72" s="367">
        <f t="shared" si="248"/>
        <v>573.56933718429855</v>
      </c>
      <c r="HE72" s="348"/>
      <c r="HF72" s="368">
        <v>52000</v>
      </c>
      <c r="HG72" s="26">
        <f t="shared" si="249"/>
        <v>0.37185656808938372</v>
      </c>
      <c r="HH72" s="26">
        <f t="shared" si="249"/>
        <v>0.37185656808938372</v>
      </c>
      <c r="HI72" s="26">
        <f t="shared" si="249"/>
        <v>0.37185656808938372</v>
      </c>
      <c r="HJ72" s="26">
        <f t="shared" si="249"/>
        <v>0.37185656808938372</v>
      </c>
      <c r="HK72" s="26">
        <f t="shared" si="249"/>
        <v>0.37185656808938372</v>
      </c>
      <c r="HL72" s="26">
        <f t="shared" si="249"/>
        <v>0.37185656808938372</v>
      </c>
      <c r="HM72" s="26">
        <f t="shared" si="249"/>
        <v>0.37185656808938372</v>
      </c>
      <c r="HN72" s="26">
        <f t="shared" si="249"/>
        <v>0.37185656808938372</v>
      </c>
      <c r="HO72" s="26">
        <f t="shared" si="249"/>
        <v>0.37185656808938372</v>
      </c>
      <c r="HP72" s="26">
        <f t="shared" si="249"/>
        <v>0.37185656808938372</v>
      </c>
      <c r="HR72" s="348"/>
      <c r="HS72" s="368">
        <v>52000</v>
      </c>
      <c r="HT72" s="367">
        <f t="shared" si="26"/>
        <v>21.328552528665583</v>
      </c>
      <c r="HU72" s="367">
        <f t="shared" si="26"/>
        <v>42.657105057331165</v>
      </c>
      <c r="HV72" s="367">
        <f t="shared" si="26"/>
        <v>63.985657585996741</v>
      </c>
      <c r="HW72" s="367">
        <f t="shared" si="26"/>
        <v>85.31421011466233</v>
      </c>
      <c r="HX72" s="367">
        <f t="shared" si="147"/>
        <v>106.6427626433279</v>
      </c>
      <c r="HY72" s="367">
        <f t="shared" si="147"/>
        <v>127.97131517199348</v>
      </c>
      <c r="HZ72" s="367">
        <f t="shared" si="147"/>
        <v>149.29986770065906</v>
      </c>
      <c r="IA72" s="367">
        <f t="shared" si="147"/>
        <v>170.62842022932466</v>
      </c>
      <c r="IB72" s="367">
        <f t="shared" si="147"/>
        <v>191.95697275799026</v>
      </c>
      <c r="IC72" s="367">
        <f t="shared" si="147"/>
        <v>213.2855252866558</v>
      </c>
      <c r="IL72" s="348"/>
      <c r="IM72" s="368">
        <v>52000</v>
      </c>
      <c r="IN72" s="367">
        <f t="shared" si="164"/>
        <v>73.924992040366149</v>
      </c>
      <c r="IO72" s="367">
        <f t="shared" si="165"/>
        <v>297.92325450960061</v>
      </c>
      <c r="IP72" s="367">
        <f t="shared" si="166"/>
        <v>678.73124465879073</v>
      </c>
      <c r="IQ72" s="367">
        <f t="shared" si="167"/>
        <v>1227.7993088742337</v>
      </c>
      <c r="IR72" s="367">
        <f t="shared" si="168"/>
        <v>1961.6292754967219</v>
      </c>
      <c r="IS72" s="367">
        <f t="shared" si="169"/>
        <v>2902.253459945402</v>
      </c>
      <c r="IT72" s="367">
        <f t="shared" si="170"/>
        <v>4077.861326689781</v>
      </c>
      <c r="IU72" s="367">
        <f t="shared" si="171"/>
        <v>5523.5816591385392</v>
      </c>
      <c r="IV72" s="367">
        <f t="shared" si="172"/>
        <v>7282.4295763974606</v>
      </c>
      <c r="IW72" s="367">
        <f t="shared" si="173"/>
        <v>9406.4290928619139</v>
      </c>
      <c r="IY72" s="348"/>
      <c r="IZ72" s="368">
        <v>52000</v>
      </c>
      <c r="JA72" s="367">
        <f t="shared" si="137"/>
        <v>21.352441990156503</v>
      </c>
      <c r="JB72" s="367">
        <f t="shared" si="137"/>
        <v>42.848232428826272</v>
      </c>
      <c r="JC72" s="367">
        <f t="shared" si="137"/>
        <v>64.630760270074902</v>
      </c>
      <c r="JD72" s="367">
        <f t="shared" si="137"/>
        <v>86.84341008430809</v>
      </c>
      <c r="JE72" s="367">
        <f t="shared" si="137"/>
        <v>109.62934824830367</v>
      </c>
      <c r="JF72" s="367">
        <f t="shared" si="131"/>
        <v>133.13106085350128</v>
      </c>
      <c r="JG72" s="367">
        <f t="shared" si="131"/>
        <v>157.4895712788441</v>
      </c>
      <c r="JH72" s="367">
        <f t="shared" si="131"/>
        <v>182.84327705430789</v>
      </c>
      <c r="JI72" s="367">
        <f t="shared" si="131"/>
        <v>209.32636321656355</v>
      </c>
      <c r="JJ72" s="367">
        <f t="shared" si="131"/>
        <v>237.06677444637342</v>
      </c>
      <c r="JL72" s="348"/>
      <c r="JM72" s="368">
        <v>52000</v>
      </c>
      <c r="JN72" s="296">
        <f t="shared" si="138"/>
        <v>2.3889461490920638E-2</v>
      </c>
      <c r="JO72" s="296">
        <f t="shared" si="138"/>
        <v>0.1911273714951065</v>
      </c>
      <c r="JP72" s="296">
        <f t="shared" si="138"/>
        <v>0.64510268407816085</v>
      </c>
      <c r="JQ72" s="296">
        <f t="shared" si="138"/>
        <v>1.5291999696457594</v>
      </c>
      <c r="JR72" s="296">
        <f t="shared" si="138"/>
        <v>2.9865856049757724</v>
      </c>
      <c r="JS72" s="296">
        <f t="shared" si="132"/>
        <v>5.1597456815078004</v>
      </c>
      <c r="JT72" s="296">
        <f t="shared" si="132"/>
        <v>8.189703578185032</v>
      </c>
      <c r="JU72" s="296">
        <f t="shared" si="132"/>
        <v>12.214856824983229</v>
      </c>
      <c r="JV72" s="296">
        <f t="shared" si="132"/>
        <v>17.369390458573292</v>
      </c>
      <c r="JW72" s="296">
        <f t="shared" si="132"/>
        <v>23.781249159717618</v>
      </c>
    </row>
    <row r="73" spans="3:304">
      <c r="C73"/>
      <c r="D73" s="2"/>
      <c r="AZ73" s="369">
        <v>51000</v>
      </c>
      <c r="BA73" s="296">
        <f t="shared" si="36"/>
        <v>17.875745288813874</v>
      </c>
      <c r="BB73" s="367">
        <f t="shared" si="27"/>
        <v>211.26445905037386</v>
      </c>
      <c r="BC73" s="367">
        <f t="shared" si="180"/>
        <v>7421.3439042823675</v>
      </c>
      <c r="BD73" s="367">
        <f t="shared" si="181"/>
        <v>521.55944647622402</v>
      </c>
      <c r="BE73" s="367">
        <f t="shared" si="182"/>
        <v>193.38871376155998</v>
      </c>
      <c r="BF73" s="334">
        <v>0.10908495571058395</v>
      </c>
      <c r="BG73" s="334">
        <f t="shared" si="183"/>
        <v>0.88905001935259076</v>
      </c>
      <c r="BN73" s="67"/>
      <c r="BO73" s="341">
        <v>53000</v>
      </c>
      <c r="BP73" s="296">
        <f t="shared" ref="BP73:BX73" si="262">(EE73*$T173*SQRT($W173)-BP$19)*-1</f>
        <v>2.6166339207378542E-3</v>
      </c>
      <c r="BQ73" s="296">
        <f t="shared" si="262"/>
        <v>2.07579986847648E-2</v>
      </c>
      <c r="BR73" s="296">
        <f t="shared" si="262"/>
        <v>6.9712114116313728E-2</v>
      </c>
      <c r="BS73" s="303">
        <f t="shared" si="262"/>
        <v>0.16430311649287432</v>
      </c>
      <c r="BT73" s="315">
        <f t="shared" si="262"/>
        <v>0.31868242917205691</v>
      </c>
      <c r="BU73" s="310">
        <f t="shared" si="262"/>
        <v>0.54614570387088435</v>
      </c>
      <c r="BV73" s="296">
        <f t="shared" si="262"/>
        <v>0.85898110684594542</v>
      </c>
      <c r="BW73" s="296">
        <f t="shared" si="262"/>
        <v>1.2683524050200532</v>
      </c>
      <c r="BX73" s="303">
        <f t="shared" si="262"/>
        <v>1.7842181460312077</v>
      </c>
      <c r="BY73" s="67"/>
      <c r="BZ73" s="341">
        <v>53000</v>
      </c>
      <c r="CA73" s="434">
        <f t="shared" ref="CA73:DY73" si="263">(EP73*$T173*SQRT($W173)-CA$19)*-1</f>
        <v>2.4152862231897529</v>
      </c>
      <c r="CB73" s="435">
        <f t="shared" si="263"/>
        <v>3.1690014272979994</v>
      </c>
      <c r="CC73" s="435">
        <f t="shared" si="263"/>
        <v>4.0515623074881404</v>
      </c>
      <c r="CD73" s="435">
        <f t="shared" si="263"/>
        <v>5.067962828550634</v>
      </c>
      <c r="CE73" s="436">
        <f t="shared" si="263"/>
        <v>6.2220539054023902</v>
      </c>
      <c r="CF73" s="437">
        <f t="shared" si="263"/>
        <v>7.5166198610647257</v>
      </c>
      <c r="CG73" s="438">
        <f t="shared" si="263"/>
        <v>8.9534651147039881</v>
      </c>
      <c r="CH73" s="435">
        <f t="shared" si="263"/>
        <v>10.533506874751055</v>
      </c>
      <c r="CI73" s="435">
        <f t="shared" si="263"/>
        <v>12.256870206279302</v>
      </c>
      <c r="CJ73" s="436">
        <f t="shared" si="263"/>
        <v>14.122982490424107</v>
      </c>
      <c r="CK73" s="434">
        <f t="shared" si="263"/>
        <v>16.130664940382701</v>
      </c>
      <c r="CL73" s="435">
        <f t="shared" si="263"/>
        <v>18.278219443460273</v>
      </c>
      <c r="CM73" s="435">
        <f t="shared" si="263"/>
        <v>20.563509536240758</v>
      </c>
      <c r="CN73" s="435">
        <f t="shared" si="263"/>
        <v>22.984034777581627</v>
      </c>
      <c r="CO73" s="436">
        <f t="shared" si="263"/>
        <v>25.536998158201612</v>
      </c>
      <c r="CP73" s="437">
        <f t="shared" si="263"/>
        <v>28.219366479604986</v>
      </c>
      <c r="CQ73" s="438">
        <f t="shared" si="263"/>
        <v>31.027923856381648</v>
      </c>
      <c r="CR73" s="435">
        <f t="shared" si="263"/>
        <v>33.959318654327006</v>
      </c>
      <c r="CS73" s="435">
        <f t="shared" si="263"/>
        <v>37.010104282734744</v>
      </c>
      <c r="CT73" s="436">
        <f t="shared" si="263"/>
        <v>40.176774322956589</v>
      </c>
      <c r="CU73" s="434">
        <f t="shared" si="263"/>
        <v>43.455792506101488</v>
      </c>
      <c r="CV73" s="435">
        <f t="shared" si="263"/>
        <v>46.843618058885397</v>
      </c>
      <c r="CW73" s="435">
        <f t="shared" si="263"/>
        <v>50.336726924859875</v>
      </c>
      <c r="CX73" s="435">
        <f t="shared" si="263"/>
        <v>53.931629344233386</v>
      </c>
      <c r="CY73" s="436">
        <f t="shared" si="263"/>
        <v>57.624884243642953</v>
      </c>
      <c r="CZ73" s="437">
        <f t="shared" si="263"/>
        <v>61.413110850882447</v>
      </c>
      <c r="DA73" s="438">
        <f t="shared" si="263"/>
        <v>65.292997911397322</v>
      </c>
      <c r="DB73" s="435">
        <f t="shared" si="263"/>
        <v>69.261310844995251</v>
      </c>
      <c r="DC73" s="435">
        <f t="shared" si="263"/>
        <v>73.314897144124927</v>
      </c>
      <c r="DD73" s="436">
        <f t="shared" si="263"/>
        <v>77.450690279938215</v>
      </c>
      <c r="DE73" s="439">
        <f t="shared" si="263"/>
        <v>81.66571234976891</v>
      </c>
      <c r="DF73" s="435">
        <f t="shared" si="263"/>
        <v>85.95707566986141</v>
      </c>
      <c r="DG73" s="435">
        <f t="shared" si="263"/>
        <v>90.321983490220816</v>
      </c>
      <c r="DH73" s="435">
        <f t="shared" si="263"/>
        <v>94.757729984352295</v>
      </c>
      <c r="DI73" s="436">
        <f t="shared" si="263"/>
        <v>99.261699645225292</v>
      </c>
      <c r="DJ73" s="437">
        <f t="shared" si="263"/>
        <v>103.83136619990717</v>
      </c>
      <c r="DK73" s="438">
        <f t="shared" si="263"/>
        <v>108.4642911387449</v>
      </c>
      <c r="DL73" s="435">
        <f t="shared" si="263"/>
        <v>113.15812194051693</v>
      </c>
      <c r="DM73" s="435">
        <f t="shared" si="263"/>
        <v>117.91059006242489</v>
      </c>
      <c r="DN73" s="436">
        <f t="shared" si="263"/>
        <v>122.71950875292936</v>
      </c>
      <c r="DO73" s="439">
        <f t="shared" si="263"/>
        <v>127.58277073607775</v>
      </c>
      <c r="DP73" s="435">
        <f t="shared" si="263"/>
        <v>132.49834580791799</v>
      </c>
      <c r="DQ73" s="435">
        <f t="shared" si="263"/>
        <v>137.46427837870408</v>
      </c>
      <c r="DR73" s="435">
        <f t="shared" si="263"/>
        <v>142.47868498871316</v>
      </c>
      <c r="DS73" s="436">
        <f t="shared" si="263"/>
        <v>147.53975182047634</v>
      </c>
      <c r="DT73" s="437">
        <f t="shared" si="263"/>
        <v>152.64573222596334</v>
      </c>
      <c r="DU73" s="438">
        <f t="shared" si="263"/>
        <v>157.79494428365734</v>
      </c>
      <c r="DV73" s="435">
        <f t="shared" si="263"/>
        <v>162.98576839740088</v>
      </c>
      <c r="DW73" s="435">
        <f t="shared" si="263"/>
        <v>168.21664494632932</v>
      </c>
      <c r="DX73" s="435">
        <f t="shared" si="263"/>
        <v>173.48607199304905</v>
      </c>
      <c r="DY73" s="435">
        <f t="shared" si="263"/>
        <v>178.79260305541732</v>
      </c>
      <c r="EC73" s="67"/>
      <c r="ED73" s="341">
        <v>53000</v>
      </c>
      <c r="EE73" s="334">
        <f t="shared" ref="EE73:EM73" si="264">SQRT(5*((((1/$V173)*(((1+0.2*(EE$19/661.48)^2)^3.5)-1))+1)^(1/3.5)-1))</f>
        <v>4.801332763535552E-2</v>
      </c>
      <c r="EF73" s="334">
        <f t="shared" si="264"/>
        <v>9.595209636253127E-2</v>
      </c>
      <c r="EG73" s="334">
        <f t="shared" si="264"/>
        <v>0.14374288409918445</v>
      </c>
      <c r="EH73" s="335">
        <f t="shared" si="264"/>
        <v>0.19131449660518846</v>
      </c>
      <c r="EI73" s="336">
        <f t="shared" si="264"/>
        <v>0.23859897040437203</v>
      </c>
      <c r="EJ73" s="337">
        <f t="shared" si="264"/>
        <v>0.28553245194039556</v>
      </c>
      <c r="EK73" s="334">
        <f t="shared" si="264"/>
        <v>0.33205592619593788</v>
      </c>
      <c r="EL73" s="334">
        <f t="shared" si="264"/>
        <v>0.37811577818202807</v>
      </c>
      <c r="EM73" s="335">
        <f t="shared" si="264"/>
        <v>0.42366418108308779</v>
      </c>
      <c r="EN73" s="67"/>
      <c r="EO73" s="341">
        <v>53000</v>
      </c>
      <c r="EP73" s="338">
        <f t="shared" ref="EP73:GN73" si="265">SQRT(5*((((1/$BF75)*(((1+0.2*(EP$19/661.48)^2)^3.5)-1))+1)^(1/3.5)-1))</f>
        <v>0.46865931446278758</v>
      </c>
      <c r="EQ73" s="334">
        <f t="shared" si="265"/>
        <v>0.51306542404754607</v>
      </c>
      <c r="ER73" s="334">
        <f t="shared" si="265"/>
        <v>0.55685274075084823</v>
      </c>
      <c r="ES73" s="334">
        <f t="shared" si="265"/>
        <v>0.59999728061020086</v>
      </c>
      <c r="ET73" s="335">
        <f t="shared" si="265"/>
        <v>0.64248054926234588</v>
      </c>
      <c r="EU73" s="336">
        <f t="shared" si="265"/>
        <v>0.68428917474698447</v>
      </c>
      <c r="EV73" s="337">
        <f t="shared" si="265"/>
        <v>0.72541449117970913</v>
      </c>
      <c r="EW73" s="334">
        <f t="shared" si="265"/>
        <v>0.76585209358500894</v>
      </c>
      <c r="EX73" s="334">
        <f t="shared" si="265"/>
        <v>0.80560138132668513</v>
      </c>
      <c r="EY73" s="335">
        <f t="shared" si="265"/>
        <v>0.84466510445804155</v>
      </c>
      <c r="EZ73" s="338">
        <f t="shared" si="265"/>
        <v>0.88304892420811221</v>
      </c>
      <c r="FA73" s="334">
        <f t="shared" si="265"/>
        <v>0.92076099591496807</v>
      </c>
      <c r="FB73" s="334">
        <f t="shared" si="265"/>
        <v>0.95781158013521872</v>
      </c>
      <c r="FC73" s="334">
        <f t="shared" si="265"/>
        <v>0.99421268546105446</v>
      </c>
      <c r="FD73" s="335">
        <f t="shared" si="265"/>
        <v>1.0299777447796716</v>
      </c>
      <c r="FE73" s="336">
        <f t="shared" si="265"/>
        <v>1.0651213252980916</v>
      </c>
      <c r="FF73" s="337">
        <f t="shared" si="265"/>
        <v>1.0996588715935773</v>
      </c>
      <c r="FG73" s="334">
        <f t="shared" si="265"/>
        <v>1.1336064801891179</v>
      </c>
      <c r="FH73" s="334">
        <f t="shared" si="265"/>
        <v>1.1669807036447932</v>
      </c>
      <c r="FI73" s="335">
        <f t="shared" si="265"/>
        <v>1.1997983818497242</v>
      </c>
      <c r="FJ73" s="338">
        <f t="shared" si="265"/>
        <v>1.2320764980514924</v>
      </c>
      <c r="FK73" s="334">
        <f t="shared" si="265"/>
        <v>1.2638320571304296</v>
      </c>
      <c r="FL73" s="334">
        <f t="shared" si="265"/>
        <v>1.2950819836827689</v>
      </c>
      <c r="FM73" s="334">
        <f t="shared" si="265"/>
        <v>1.325843037591983</v>
      </c>
      <c r="FN73" s="335">
        <f t="shared" si="265"/>
        <v>1.3561317449206163</v>
      </c>
      <c r="FO73" s="336">
        <f t="shared" si="265"/>
        <v>1.3859643421295156</v>
      </c>
      <c r="FP73" s="337">
        <f t="shared" si="265"/>
        <v>1.4153567318147897</v>
      </c>
      <c r="FQ73" s="334">
        <f t="shared" si="265"/>
        <v>1.4443244483370654</v>
      </c>
      <c r="FR73" s="334">
        <f t="shared" si="265"/>
        <v>1.4728826318957722</v>
      </c>
      <c r="FS73" s="334">
        <f t="shared" si="265"/>
        <v>1.5010460097699287</v>
      </c>
      <c r="FT73" s="334">
        <f t="shared" si="265"/>
        <v>1.5288288836033894</v>
      </c>
      <c r="FU73" s="334">
        <f t="shared" si="265"/>
        <v>1.5562451217556232</v>
      </c>
      <c r="FV73" s="334">
        <f t="shared" si="265"/>
        <v>1.5833081558685804</v>
      </c>
      <c r="FW73" s="334">
        <f t="shared" si="265"/>
        <v>1.6100309809159721</v>
      </c>
      <c r="FX73" s="334">
        <f t="shared" si="265"/>
        <v>1.6364261581042054</v>
      </c>
      <c r="FY73" s="334">
        <f t="shared" si="265"/>
        <v>1.6625058200849523</v>
      </c>
      <c r="FZ73" s="334">
        <f t="shared" si="265"/>
        <v>1.6882816780188858</v>
      </c>
      <c r="GA73" s="334">
        <f t="shared" si="265"/>
        <v>1.7137650300995477</v>
      </c>
      <c r="GB73" s="334">
        <f t="shared" si="265"/>
        <v>1.7389667712065926</v>
      </c>
      <c r="GC73" s="334">
        <f t="shared" si="265"/>
        <v>1.7638974034098394</v>
      </c>
      <c r="GD73" s="334">
        <f t="shared" si="265"/>
        <v>1.7885670470904944</v>
      </c>
      <c r="GE73" s="334">
        <f t="shared" si="265"/>
        <v>1.8129854524845892</v>
      </c>
      <c r="GF73" s="334">
        <f t="shared" si="265"/>
        <v>1.8371620114867584</v>
      </c>
      <c r="GG73" s="334">
        <f t="shared" si="265"/>
        <v>1.86110576958075</v>
      </c>
      <c r="GH73" s="334">
        <f t="shared" si="265"/>
        <v>1.8848254377871596</v>
      </c>
      <c r="GI73" s="334">
        <f t="shared" si="265"/>
        <v>1.9083294045393473</v>
      </c>
      <c r="GJ73" s="334">
        <f t="shared" si="265"/>
        <v>1.9316257474158041</v>
      </c>
      <c r="GK73" s="334">
        <f t="shared" si="265"/>
        <v>1.9547222446719095</v>
      </c>
      <c r="GL73" s="334">
        <f t="shared" si="265"/>
        <v>1.9776263865263355</v>
      </c>
      <c r="GM73" s="334">
        <f t="shared" si="265"/>
        <v>2.0003453861677256</v>
      </c>
      <c r="GN73" s="334">
        <f t="shared" si="265"/>
        <v>2.0228861904559237</v>
      </c>
      <c r="GR73" s="348"/>
      <c r="GS73" s="369">
        <v>53000</v>
      </c>
      <c r="GT73" s="367">
        <f t="shared" si="248"/>
        <v>57.356933718429858</v>
      </c>
      <c r="GU73" s="367">
        <f t="shared" si="248"/>
        <v>114.71386743685972</v>
      </c>
      <c r="GV73" s="367">
        <f t="shared" si="248"/>
        <v>172.07080115528956</v>
      </c>
      <c r="GW73" s="367">
        <f t="shared" si="248"/>
        <v>229.42773487371943</v>
      </c>
      <c r="GX73" s="367">
        <f t="shared" si="248"/>
        <v>286.78466859214927</v>
      </c>
      <c r="GY73" s="367">
        <f t="shared" si="248"/>
        <v>344.14160231057912</v>
      </c>
      <c r="GZ73" s="367">
        <f t="shared" si="248"/>
        <v>401.49853602900896</v>
      </c>
      <c r="HA73" s="367">
        <f t="shared" si="248"/>
        <v>458.85546974743886</v>
      </c>
      <c r="HB73" s="367">
        <f t="shared" si="248"/>
        <v>516.21240346586876</v>
      </c>
      <c r="HC73" s="367">
        <f t="shared" si="248"/>
        <v>573.56933718429855</v>
      </c>
      <c r="HE73" s="348"/>
      <c r="HF73" s="369">
        <v>53000</v>
      </c>
      <c r="HG73" s="26">
        <f t="shared" si="249"/>
        <v>0.36302673831564147</v>
      </c>
      <c r="HH73" s="26">
        <f t="shared" si="249"/>
        <v>0.36302673831564147</v>
      </c>
      <c r="HI73" s="26">
        <f t="shared" si="249"/>
        <v>0.36302673831564147</v>
      </c>
      <c r="HJ73" s="26">
        <f t="shared" si="249"/>
        <v>0.36302673831564147</v>
      </c>
      <c r="HK73" s="26">
        <f t="shared" si="249"/>
        <v>0.36302673831564147</v>
      </c>
      <c r="HL73" s="26">
        <f t="shared" si="249"/>
        <v>0.36302673831564147</v>
      </c>
      <c r="HM73" s="26">
        <f t="shared" si="249"/>
        <v>0.36302673831564147</v>
      </c>
      <c r="HN73" s="26">
        <f t="shared" si="249"/>
        <v>0.36302673831564147</v>
      </c>
      <c r="HO73" s="26">
        <f t="shared" si="249"/>
        <v>0.36302673831564147</v>
      </c>
      <c r="HP73" s="26">
        <f t="shared" si="249"/>
        <v>0.36302673831564147</v>
      </c>
      <c r="HR73" s="348"/>
      <c r="HS73" s="369">
        <v>53000</v>
      </c>
      <c r="HT73" s="367">
        <f t="shared" si="26"/>
        <v>20.822100567588027</v>
      </c>
      <c r="HU73" s="367">
        <f t="shared" si="26"/>
        <v>41.644201135176054</v>
      </c>
      <c r="HV73" s="367">
        <f t="shared" si="26"/>
        <v>62.466301702764078</v>
      </c>
      <c r="HW73" s="367">
        <f t="shared" si="26"/>
        <v>83.288402270352108</v>
      </c>
      <c r="HX73" s="367">
        <f t="shared" si="147"/>
        <v>104.11050283794013</v>
      </c>
      <c r="HY73" s="367">
        <f t="shared" si="147"/>
        <v>124.93260340552816</v>
      </c>
      <c r="HZ73" s="367">
        <f t="shared" si="147"/>
        <v>145.75470397311619</v>
      </c>
      <c r="IA73" s="367">
        <f t="shared" si="147"/>
        <v>166.57680454070422</v>
      </c>
      <c r="IB73" s="367">
        <f t="shared" si="147"/>
        <v>187.39890510829227</v>
      </c>
      <c r="IC73" s="367">
        <f t="shared" si="147"/>
        <v>208.22100567588026</v>
      </c>
      <c r="IL73" s="348"/>
      <c r="IM73" s="369">
        <v>53000</v>
      </c>
      <c r="IN73" s="367">
        <f t="shared" si="164"/>
        <v>70.455937834702326</v>
      </c>
      <c r="IO73" s="367">
        <f t="shared" si="165"/>
        <v>283.94270624715045</v>
      </c>
      <c r="IP73" s="367">
        <f t="shared" si="166"/>
        <v>646.88064293652963</v>
      </c>
      <c r="IQ73" s="367">
        <f t="shared" si="167"/>
        <v>1170.1827675855238</v>
      </c>
      <c r="IR73" s="367">
        <f t="shared" si="168"/>
        <v>1869.5765325704949</v>
      </c>
      <c r="IS73" s="367">
        <f t="shared" si="169"/>
        <v>2766.0603499667309</v>
      </c>
      <c r="IT73" s="367">
        <f t="shared" si="170"/>
        <v>3886.5008463566537</v>
      </c>
      <c r="IU73" s="367">
        <f t="shared" si="171"/>
        <v>5264.3783280850967</v>
      </c>
      <c r="IV73" s="367">
        <f t="shared" si="172"/>
        <v>6940.6893576679468</v>
      </c>
      <c r="IW73" s="367">
        <f t="shared" si="173"/>
        <v>8965.0166353934965</v>
      </c>
      <c r="IY73" s="348"/>
      <c r="IZ73" s="369">
        <v>53000</v>
      </c>
      <c r="JA73" s="367">
        <f t="shared" si="137"/>
        <v>20.845550140112884</v>
      </c>
      <c r="JB73" s="367">
        <f t="shared" si="137"/>
        <v>41.8318184918285</v>
      </c>
      <c r="JC73" s="367">
        <f t="shared" si="137"/>
        <v>63.099609984961425</v>
      </c>
      <c r="JD73" s="367">
        <f t="shared" si="137"/>
        <v>84.789820991448238</v>
      </c>
      <c r="JE73" s="367">
        <f t="shared" si="137"/>
        <v>107.04328168757884</v>
      </c>
      <c r="JF73" s="367">
        <f t="shared" si="131"/>
        <v>130.00035933086204</v>
      </c>
      <c r="JG73" s="367">
        <f t="shared" si="131"/>
        <v>153.80025216459336</v>
      </c>
      <c r="JH73" s="367">
        <f t="shared" si="131"/>
        <v>178.57991403429489</v>
      </c>
      <c r="JI73" s="367">
        <f t="shared" si="131"/>
        <v>204.47256554395099</v>
      </c>
      <c r="JJ73" s="367">
        <f t="shared" si="131"/>
        <v>231.60577027309773</v>
      </c>
      <c r="JL73" s="348"/>
      <c r="JM73" s="369">
        <v>53000</v>
      </c>
      <c r="JN73" s="296">
        <f t="shared" si="138"/>
        <v>2.3449572524857132E-2</v>
      </c>
      <c r="JO73" s="296">
        <f t="shared" si="138"/>
        <v>0.18761735665244572</v>
      </c>
      <c r="JP73" s="296">
        <f t="shared" si="138"/>
        <v>0.63330828219734769</v>
      </c>
      <c r="JQ73" s="296">
        <f t="shared" si="138"/>
        <v>1.5014187210961296</v>
      </c>
      <c r="JR73" s="296">
        <f t="shared" si="138"/>
        <v>2.9327788496387086</v>
      </c>
      <c r="JS73" s="296">
        <f t="shared" si="132"/>
        <v>5.0677559253338842</v>
      </c>
      <c r="JT73" s="296">
        <f t="shared" si="132"/>
        <v>8.0455481914771667</v>
      </c>
      <c r="JU73" s="296">
        <f t="shared" si="132"/>
        <v>12.003109493590671</v>
      </c>
      <c r="JV73" s="296">
        <f t="shared" si="132"/>
        <v>17.073660435658724</v>
      </c>
      <c r="JW73" s="296">
        <f t="shared" si="132"/>
        <v>23.384764597217469</v>
      </c>
    </row>
    <row r="74" spans="3:304" s="90" customFormat="1">
      <c r="C74"/>
      <c r="D74" s="2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 s="368">
        <v>52000</v>
      </c>
      <c r="BA74" s="296">
        <f t="shared" si="36"/>
        <v>17.521150818632549</v>
      </c>
      <c r="BB74" s="367">
        <f t="shared" si="27"/>
        <v>205.57492433643355</v>
      </c>
      <c r="BC74" s="367">
        <f t="shared" si="180"/>
        <v>7017.5321723314901</v>
      </c>
      <c r="BD74" s="367">
        <f t="shared" si="181"/>
        <v>521.55944647622402</v>
      </c>
      <c r="BE74" s="367">
        <f t="shared" si="182"/>
        <v>188.05377351780101</v>
      </c>
      <c r="BF74" s="334">
        <v>0.10396596125501714</v>
      </c>
      <c r="BG74" s="334">
        <f t="shared" si="183"/>
        <v>0.88610625892658357</v>
      </c>
      <c r="BH74"/>
      <c r="BI74"/>
      <c r="BJ74"/>
      <c r="BK74"/>
      <c r="BL74"/>
      <c r="BM74"/>
      <c r="BN74" s="67"/>
      <c r="BO74" s="341">
        <v>54000</v>
      </c>
      <c r="BP74" s="296">
        <f t="shared" ref="BP74:BX74" si="266">(EE74*$T174*SQRT($W174)-BP$19)*-1</f>
        <v>2.7583752727853295E-3</v>
      </c>
      <c r="BQ74" s="296">
        <f t="shared" si="266"/>
        <v>2.1886824886241385E-2</v>
      </c>
      <c r="BR74" s="296">
        <f t="shared" si="266"/>
        <v>7.3493527237879164E-2</v>
      </c>
      <c r="BS74" s="303">
        <f t="shared" si="266"/>
        <v>0.17317394837966305</v>
      </c>
      <c r="BT74" s="315">
        <f t="shared" si="266"/>
        <v>0.33578129015961622</v>
      </c>
      <c r="BU74" s="310">
        <f t="shared" si="266"/>
        <v>0.57522671480959531</v>
      </c>
      <c r="BV74" s="296">
        <f t="shared" si="266"/>
        <v>0.90431561848508579</v>
      </c>
      <c r="BW74" s="296">
        <f t="shared" si="266"/>
        <v>1.3346236861616916</v>
      </c>
      <c r="BX74" s="303">
        <f t="shared" si="266"/>
        <v>1.8764138980915845</v>
      </c>
      <c r="BY74" s="67"/>
      <c r="BZ74" s="341">
        <v>54000</v>
      </c>
      <c r="CA74" s="434">
        <f t="shared" ref="CA74:DY74" si="267">(EP74*$T174*SQRT($W174)-CA$19)*-1</f>
        <v>2.5385933183063969</v>
      </c>
      <c r="CB74" s="435">
        <f t="shared" si="267"/>
        <v>3.3287065626574304</v>
      </c>
      <c r="CC74" s="435">
        <f t="shared" si="267"/>
        <v>4.2529614237028426</v>
      </c>
      <c r="CD74" s="435">
        <f t="shared" si="267"/>
        <v>5.31628125305987</v>
      </c>
      <c r="CE74" s="436">
        <f t="shared" si="267"/>
        <v>6.5223783348897371</v>
      </c>
      <c r="CF74" s="437">
        <f t="shared" si="267"/>
        <v>7.8738425489871702</v>
      </c>
      <c r="CG74" s="438">
        <f t="shared" si="267"/>
        <v>9.3722400164600117</v>
      </c>
      <c r="CH74" s="435">
        <f t="shared" si="267"/>
        <v>11.018217037547771</v>
      </c>
      <c r="CI74" s="435">
        <f t="shared" si="267"/>
        <v>12.811605370128547</v>
      </c>
      <c r="CJ74" s="436">
        <f t="shared" si="267"/>
        <v>14.751525676043144</v>
      </c>
      <c r="CK74" s="434">
        <f t="shared" si="267"/>
        <v>16.836486717587633</v>
      </c>
      <c r="CL74" s="435">
        <f t="shared" si="267"/>
        <v>19.064478576007303</v>
      </c>
      <c r="CM74" s="435">
        <f t="shared" si="267"/>
        <v>21.433058762668168</v>
      </c>
      <c r="CN74" s="435">
        <f t="shared" si="267"/>
        <v>23.93943059164144</v>
      </c>
      <c r="CO74" s="436">
        <f t="shared" si="267"/>
        <v>26.580513579653285</v>
      </c>
      <c r="CP74" s="437">
        <f t="shared" si="267"/>
        <v>29.353005942970782</v>
      </c>
      <c r="CQ74" s="438">
        <f t="shared" si="267"/>
        <v>32.253439481829332</v>
      </c>
      <c r="CR74" s="435">
        <f t="shared" si="267"/>
        <v>35.278227294372897</v>
      </c>
      <c r="CS74" s="435">
        <f t="shared" si="267"/>
        <v>38.423704856753915</v>
      </c>
      <c r="CT74" s="436">
        <f t="shared" si="267"/>
        <v>41.686165056328349</v>
      </c>
      <c r="CU74" s="434">
        <f t="shared" si="267"/>
        <v>45.061887781451958</v>
      </c>
      <c r="CV74" s="435">
        <f t="shared" si="267"/>
        <v>48.547164663555975</v>
      </c>
      <c r="CW74" s="435">
        <f t="shared" si="267"/>
        <v>52.138319542329498</v>
      </c>
      <c r="CX74" s="435">
        <f t="shared" si="267"/>
        <v>55.831725189000338</v>
      </c>
      <c r="CY74" s="436">
        <f t="shared" si="267"/>
        <v>59.623816780461198</v>
      </c>
      <c r="CZ74" s="437">
        <f t="shared" si="267"/>
        <v>63.511102571703759</v>
      </c>
      <c r="DA74" s="438">
        <f t="shared" si="267"/>
        <v>67.49017216828662</v>
      </c>
      <c r="DB74" s="435">
        <f t="shared" si="267"/>
        <v>71.557702755951993</v>
      </c>
      <c r="DC74" s="435">
        <f t="shared" si="267"/>
        <v>75.710463602297295</v>
      </c>
      <c r="DD74" s="436">
        <f t="shared" si="267"/>
        <v>79.945319106159559</v>
      </c>
      <c r="DE74" s="439">
        <f t="shared" si="267"/>
        <v>84.259230634524215</v>
      </c>
      <c r="DF74" s="435">
        <f t="shared" si="267"/>
        <v>88.649257354422105</v>
      </c>
      <c r="DG74" s="435">
        <f t="shared" si="267"/>
        <v>93.11255623835433</v>
      </c>
      <c r="DH74" s="435">
        <f t="shared" si="267"/>
        <v>97.646381396202401</v>
      </c>
      <c r="DI74" s="436">
        <f t="shared" si="267"/>
        <v>102.24808286406721</v>
      </c>
      <c r="DJ74" s="437">
        <f t="shared" si="267"/>
        <v>106.91510496080167</v>
      </c>
      <c r="DK74" s="438">
        <f t="shared" si="267"/>
        <v>111.64498430590777</v>
      </c>
      <c r="DL74" s="435">
        <f t="shared" si="267"/>
        <v>116.43534757766997</v>
      </c>
      <c r="DM74" s="435">
        <f t="shared" si="267"/>
        <v>121.2839090776439</v>
      </c>
      <c r="DN74" s="436">
        <f t="shared" si="267"/>
        <v>126.18846815667195</v>
      </c>
      <c r="DO74" s="439">
        <f t="shared" si="267"/>
        <v>131.14690654823573</v>
      </c>
      <c r="DP74" s="435">
        <f t="shared" si="267"/>
        <v>136.15718564695777</v>
      </c>
      <c r="DQ74" s="435">
        <f t="shared" si="267"/>
        <v>141.21734376327544</v>
      </c>
      <c r="DR74" s="435">
        <f t="shared" si="267"/>
        <v>146.32549337955231</v>
      </c>
      <c r="DS74" s="436">
        <f t="shared" si="267"/>
        <v>151.47981842801437</v>
      </c>
      <c r="DT74" s="437">
        <f t="shared" si="267"/>
        <v>156.67857160679677</v>
      </c>
      <c r="DU74" s="438">
        <f t="shared" si="267"/>
        <v>161.92007174693623</v>
      </c>
      <c r="DV74" s="435">
        <f t="shared" si="267"/>
        <v>167.20270124024626</v>
      </c>
      <c r="DW74" s="435">
        <f t="shared" si="267"/>
        <v>172.52490353560592</v>
      </c>
      <c r="DX74" s="435">
        <f t="shared" si="267"/>
        <v>177.88518070917348</v>
      </c>
      <c r="DY74" s="435">
        <f t="shared" si="267"/>
        <v>183.28209111238175</v>
      </c>
      <c r="DZ74"/>
      <c r="EA74"/>
      <c r="EB74"/>
      <c r="EC74" s="67"/>
      <c r="ED74" s="341">
        <v>54000</v>
      </c>
      <c r="EE74" s="334">
        <f t="shared" ref="EE74:EM74" si="268">SQRT(5*((((1/$V174)*(((1+0.2*(EE$19/661.48)^2)^3.5)-1))+1)^(1/3.5)-1))</f>
        <v>4.9180449317912142E-2</v>
      </c>
      <c r="EF74" s="334">
        <f t="shared" si="268"/>
        <v>9.8280367661215201E-2</v>
      </c>
      <c r="EG74" s="334">
        <f t="shared" si="268"/>
        <v>0.14722051242669718</v>
      </c>
      <c r="EH74" s="335">
        <f t="shared" si="268"/>
        <v>0.19592416324922649</v>
      </c>
      <c r="EI74" s="336">
        <f t="shared" si="268"/>
        <v>0.24431825125959739</v>
      </c>
      <c r="EJ74" s="337">
        <f t="shared" si="268"/>
        <v>0.2923343418600699</v>
      </c>
      <c r="EK74" s="334">
        <f t="shared" si="268"/>
        <v>0.3399094401606273</v>
      </c>
      <c r="EL74" s="334">
        <f t="shared" si="268"/>
        <v>0.38698660071475222</v>
      </c>
      <c r="EM74" s="335">
        <f t="shared" si="268"/>
        <v>0.43351533579802121</v>
      </c>
      <c r="EN74" s="67"/>
      <c r="EO74" s="341">
        <v>54000</v>
      </c>
      <c r="EP74" s="338">
        <f t="shared" ref="EP74:GN74" si="269">SQRT(5*((((1/$BF76)*(((1+0.2*(EP$19/661.48)^2)^3.5)-1))+1)^(1/3.5)-1))</f>
        <v>0.4794518279828256</v>
      </c>
      <c r="EQ74" s="334">
        <f t="shared" si="269"/>
        <v>0.52475896227170626</v>
      </c>
      <c r="ER74" s="334">
        <f t="shared" si="269"/>
        <v>0.56940620003823594</v>
      </c>
      <c r="ES74" s="334">
        <f t="shared" si="269"/>
        <v>0.61336932133717625</v>
      </c>
      <c r="ET74" s="335">
        <f t="shared" si="269"/>
        <v>0.65663006395081769</v>
      </c>
      <c r="EU74" s="336">
        <f t="shared" si="269"/>
        <v>0.69917568721960965</v>
      </c>
      <c r="EV74" s="337">
        <f t="shared" si="269"/>
        <v>0.74099848676441848</v>
      </c>
      <c r="EW74" s="334">
        <f t="shared" si="269"/>
        <v>0.78209528317462607</v>
      </c>
      <c r="EX74" s="334">
        <f t="shared" si="269"/>
        <v>0.82246690410084433</v>
      </c>
      <c r="EY74" s="335">
        <f t="shared" si="269"/>
        <v>0.86211767536087336</v>
      </c>
      <c r="EZ74" s="338">
        <f t="shared" si="269"/>
        <v>0.90105493295228856</v>
      </c>
      <c r="FA74" s="334">
        <f t="shared" si="269"/>
        <v>0.9392885644732053</v>
      </c>
      <c r="FB74" s="334">
        <f t="shared" si="269"/>
        <v>0.97683058550682</v>
      </c>
      <c r="FC74" s="334">
        <f t="shared" si="269"/>
        <v>1.0136947540751688</v>
      </c>
      <c r="FD74" s="335">
        <f t="shared" si="269"/>
        <v>1.0498962243134837</v>
      </c>
      <c r="FE74" s="336">
        <f t="shared" si="269"/>
        <v>1.0854512390228921</v>
      </c>
      <c r="FF74" s="337">
        <f t="shared" si="269"/>
        <v>1.1203768596718622</v>
      </c>
      <c r="FG74" s="334">
        <f t="shared" si="269"/>
        <v>1.1546907316721546</v>
      </c>
      <c r="FH74" s="334">
        <f t="shared" si="269"/>
        <v>1.1884108822893016</v>
      </c>
      <c r="FI74" s="335">
        <f t="shared" si="269"/>
        <v>1.2215555483002409</v>
      </c>
      <c r="FJ74" s="338">
        <f t="shared" si="269"/>
        <v>1.2541430304292172</v>
      </c>
      <c r="FK74" s="334">
        <f t="shared" si="269"/>
        <v>1.2861915716315668</v>
      </c>
      <c r="FL74" s="334">
        <f t="shared" si="269"/>
        <v>1.3177192564172617</v>
      </c>
      <c r="FM74" s="334">
        <f t="shared" si="269"/>
        <v>1.3487439285823697</v>
      </c>
      <c r="FN74" s="335">
        <f t="shared" si="269"/>
        <v>1.379283124924414</v>
      </c>
      <c r="FO74" s="336">
        <f t="shared" si="269"/>
        <v>1.409354022740378</v>
      </c>
      <c r="FP74" s="337">
        <f t="shared" si="269"/>
        <v>1.4389733991311144</v>
      </c>
      <c r="FQ74" s="334">
        <f t="shared" si="269"/>
        <v>1.4681576003553545</v>
      </c>
      <c r="FR74" s="334">
        <f t="shared" si="269"/>
        <v>1.4969225196841771</v>
      </c>
      <c r="FS74" s="334">
        <f t="shared" si="269"/>
        <v>1.5252835823998618</v>
      </c>
      <c r="FT74" s="334">
        <f t="shared" si="269"/>
        <v>1.5532557367593958</v>
      </c>
      <c r="FU74" s="334">
        <f t="shared" si="269"/>
        <v>1.5808534499020377</v>
      </c>
      <c r="FV74" s="334">
        <f t="shared" si="269"/>
        <v>1.6080907078226325</v>
      </c>
      <c r="FW74" s="334">
        <f t="shared" si="269"/>
        <v>1.634981018658211</v>
      </c>
      <c r="FX74" s="334">
        <f t="shared" si="269"/>
        <v>1.6615374186461804</v>
      </c>
      <c r="FY74" s="334">
        <f t="shared" si="269"/>
        <v>1.6877724802091998</v>
      </c>
      <c r="FZ74" s="334">
        <f t="shared" si="269"/>
        <v>1.7136983217059398</v>
      </c>
      <c r="GA74" s="334">
        <f t="shared" si="269"/>
        <v>1.739326618459728</v>
      </c>
      <c r="GB74" s="334">
        <f t="shared" si="269"/>
        <v>1.7646686147398059</v>
      </c>
      <c r="GC74" s="334">
        <f t="shared" si="269"/>
        <v>1.7897351364237921</v>
      </c>
      <c r="GD74" s="334">
        <f t="shared" si="269"/>
        <v>1.8145366041159963</v>
      </c>
      <c r="GE74" s="334">
        <f t="shared" si="269"/>
        <v>1.8390830465355592</v>
      </c>
      <c r="GF74" s="334">
        <f t="shared" si="269"/>
        <v>1.863384114021819</v>
      </c>
      <c r="GG74" s="334">
        <f t="shared" si="269"/>
        <v>1.8874490920325977</v>
      </c>
      <c r="GH74" s="334">
        <f t="shared" si="269"/>
        <v>1.9112869145351312</v>
      </c>
      <c r="GI74" s="334">
        <f t="shared" si="269"/>
        <v>1.9349061772095115</v>
      </c>
      <c r="GJ74" s="334">
        <f t="shared" si="269"/>
        <v>1.9583151504015095</v>
      </c>
      <c r="GK74" s="334">
        <f t="shared" si="269"/>
        <v>1.9815217917758905</v>
      </c>
      <c r="GL74" s="334">
        <f t="shared" si="269"/>
        <v>2.0045337586331771</v>
      </c>
      <c r="GM74" s="334">
        <f t="shared" si="269"/>
        <v>2.0273584198627437</v>
      </c>
      <c r="GN74" s="334">
        <f t="shared" si="269"/>
        <v>2.0500028675132729</v>
      </c>
      <c r="GO74"/>
      <c r="GP74"/>
      <c r="GQ74"/>
      <c r="GR74" s="348"/>
      <c r="GS74" s="368">
        <v>54000</v>
      </c>
      <c r="GT74" s="367">
        <f t="shared" si="248"/>
        <v>57.356933718429858</v>
      </c>
      <c r="GU74" s="367">
        <f t="shared" si="248"/>
        <v>114.71386743685972</v>
      </c>
      <c r="GV74" s="367">
        <f t="shared" si="248"/>
        <v>172.07080115528956</v>
      </c>
      <c r="GW74" s="367">
        <f t="shared" si="248"/>
        <v>229.42773487371943</v>
      </c>
      <c r="GX74" s="367">
        <f t="shared" si="248"/>
        <v>286.78466859214927</v>
      </c>
      <c r="GY74" s="367">
        <f t="shared" si="248"/>
        <v>344.14160231057912</v>
      </c>
      <c r="GZ74" s="367">
        <f t="shared" si="248"/>
        <v>401.49853602900896</v>
      </c>
      <c r="HA74" s="367">
        <f t="shared" si="248"/>
        <v>458.85546974743886</v>
      </c>
      <c r="HB74" s="367">
        <f t="shared" si="248"/>
        <v>516.21240346586876</v>
      </c>
      <c r="HC74" s="367">
        <f t="shared" si="248"/>
        <v>573.56933718429855</v>
      </c>
      <c r="HD74"/>
      <c r="HE74" s="348"/>
      <c r="HF74" s="368">
        <v>54000</v>
      </c>
      <c r="HG74" s="26">
        <f t="shared" si="249"/>
        <v>0.35440657511907936</v>
      </c>
      <c r="HH74" s="26">
        <f t="shared" si="249"/>
        <v>0.35440657511907936</v>
      </c>
      <c r="HI74" s="26">
        <f t="shared" si="249"/>
        <v>0.35440657511907936</v>
      </c>
      <c r="HJ74" s="26">
        <f t="shared" si="249"/>
        <v>0.35440657511907936</v>
      </c>
      <c r="HK74" s="26">
        <f t="shared" si="249"/>
        <v>0.35440657511907936</v>
      </c>
      <c r="HL74" s="26">
        <f t="shared" si="249"/>
        <v>0.35440657511907936</v>
      </c>
      <c r="HM74" s="26">
        <f t="shared" si="249"/>
        <v>0.35440657511907936</v>
      </c>
      <c r="HN74" s="26">
        <f t="shared" si="249"/>
        <v>0.35440657511907936</v>
      </c>
      <c r="HO74" s="26">
        <f t="shared" si="249"/>
        <v>0.35440657511907936</v>
      </c>
      <c r="HP74" s="26">
        <f t="shared" si="249"/>
        <v>0.35440657511907936</v>
      </c>
      <c r="HQ74"/>
      <c r="HR74" s="348"/>
      <c r="HS74" s="368">
        <v>54000</v>
      </c>
      <c r="HT74" s="367">
        <f t="shared" si="26"/>
        <v>20.327674438480766</v>
      </c>
      <c r="HU74" s="367">
        <f t="shared" si="26"/>
        <v>40.655348876961533</v>
      </c>
      <c r="HV74" s="367">
        <f t="shared" si="26"/>
        <v>60.983023315442296</v>
      </c>
      <c r="HW74" s="367">
        <f t="shared" si="26"/>
        <v>81.310697753923066</v>
      </c>
      <c r="HX74" s="367">
        <f t="shared" si="147"/>
        <v>101.63837219240384</v>
      </c>
      <c r="HY74" s="367">
        <f t="shared" si="147"/>
        <v>121.96604663088459</v>
      </c>
      <c r="HZ74" s="367">
        <f t="shared" si="147"/>
        <v>142.29372106936535</v>
      </c>
      <c r="IA74" s="367">
        <f t="shared" si="147"/>
        <v>162.62139550784613</v>
      </c>
      <c r="IB74" s="367">
        <f t="shared" si="147"/>
        <v>182.94906994632692</v>
      </c>
      <c r="IC74" s="367">
        <f t="shared" si="147"/>
        <v>203.27674438480767</v>
      </c>
      <c r="ID74"/>
      <c r="IE74"/>
      <c r="IF74"/>
      <c r="IG74"/>
      <c r="IH74"/>
      <c r="II74"/>
      <c r="IJ74"/>
      <c r="IK74"/>
      <c r="IL74" s="348"/>
      <c r="IM74" s="368">
        <v>54000</v>
      </c>
      <c r="IN74" s="367">
        <f t="shared" si="164"/>
        <v>67.149674814396505</v>
      </c>
      <c r="IO74" s="367">
        <f t="shared" si="165"/>
        <v>270.61821865388305</v>
      </c>
      <c r="IP74" s="367">
        <f t="shared" si="166"/>
        <v>616.52468410577126</v>
      </c>
      <c r="IQ74" s="367">
        <f t="shared" si="167"/>
        <v>1115.2699791056646</v>
      </c>
      <c r="IR74" s="367">
        <f t="shared" si="168"/>
        <v>1781.8435189560648</v>
      </c>
      <c r="IS74" s="367">
        <f t="shared" si="169"/>
        <v>2636.2583300364145</v>
      </c>
      <c r="IT74" s="367">
        <f t="shared" si="170"/>
        <v>3704.1202774279809</v>
      </c>
      <c r="IU74" s="367">
        <f t="shared" si="171"/>
        <v>5017.338547962062</v>
      </c>
      <c r="IV74" s="367">
        <f t="shared" si="172"/>
        <v>6614.9858717172574</v>
      </c>
      <c r="IW74" s="367">
        <f t="shared" si="173"/>
        <v>8544.3181976327451</v>
      </c>
      <c r="IX74"/>
      <c r="IY74" s="348"/>
      <c r="IZ74" s="368">
        <v>54000</v>
      </c>
      <c r="JA74" s="367">
        <f t="shared" si="137"/>
        <v>20.350685711403198</v>
      </c>
      <c r="JB74" s="367">
        <f t="shared" si="137"/>
        <v>40.839468159117139</v>
      </c>
      <c r="JC74" s="367">
        <f t="shared" si="137"/>
        <v>61.60457311969261</v>
      </c>
      <c r="JD74" s="367">
        <f t="shared" si="137"/>
        <v>82.784405779290651</v>
      </c>
      <c r="JE74" s="367">
        <f t="shared" si="137"/>
        <v>104.51744517637131</v>
      </c>
      <c r="JF74" s="367">
        <f t="shared" si="131"/>
        <v>126.94190864577877</v>
      </c>
      <c r="JG74" s="367">
        <f t="shared" si="131"/>
        <v>150.19511785504258</v>
      </c>
      <c r="JH74" s="367">
        <f t="shared" si="131"/>
        <v>174.41250721732439</v>
      </c>
      <c r="JI74" s="367">
        <f t="shared" si="131"/>
        <v>199.72622954029848</v>
      </c>
      <c r="JJ74" s="367">
        <f t="shared" si="131"/>
        <v>226.26333424727846</v>
      </c>
      <c r="JK74"/>
      <c r="JL74" s="348"/>
      <c r="JM74" s="368">
        <v>54000</v>
      </c>
      <c r="JN74" s="296">
        <f t="shared" si="138"/>
        <v>2.3011272922431658E-2</v>
      </c>
      <c r="JO74" s="296">
        <f t="shared" si="138"/>
        <v>0.18411928215560636</v>
      </c>
      <c r="JP74" s="296">
        <f t="shared" si="138"/>
        <v>0.62154980425031425</v>
      </c>
      <c r="JQ74" s="296">
        <f t="shared" si="138"/>
        <v>1.4737080253675856</v>
      </c>
      <c r="JR74" s="296">
        <f t="shared" si="138"/>
        <v>2.8790729839674754</v>
      </c>
      <c r="JS74" s="296">
        <f t="shared" si="132"/>
        <v>4.9758620148941759</v>
      </c>
      <c r="JT74" s="296">
        <f t="shared" si="132"/>
        <v>7.9013967856772354</v>
      </c>
      <c r="JU74" s="296">
        <f t="shared" si="132"/>
        <v>11.791111709478258</v>
      </c>
      <c r="JV74" s="296">
        <f t="shared" si="132"/>
        <v>16.777159593971561</v>
      </c>
      <c r="JW74" s="296">
        <f t="shared" si="132"/>
        <v>22.986589862470794</v>
      </c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</row>
    <row r="75" spans="3:304">
      <c r="C75"/>
      <c r="D75" s="2"/>
      <c r="AZ75" s="369">
        <v>53000</v>
      </c>
      <c r="BA75" s="296">
        <f t="shared" si="36"/>
        <v>17.161808130993705</v>
      </c>
      <c r="BB75" s="367">
        <f t="shared" si="27"/>
        <v>199.97278150218472</v>
      </c>
      <c r="BC75" s="367">
        <f t="shared" si="180"/>
        <v>6631.6993559449611</v>
      </c>
      <c r="BD75" s="367">
        <f t="shared" si="181"/>
        <v>521.55944647622402</v>
      </c>
      <c r="BE75" s="367">
        <f t="shared" si="182"/>
        <v>182.81097337119101</v>
      </c>
      <c r="BF75" s="334">
        <v>9.9087184197582195E-2</v>
      </c>
      <c r="BG75" s="334">
        <f t="shared" si="183"/>
        <v>0.88294536513735478</v>
      </c>
      <c r="BN75" s="67"/>
      <c r="BO75" s="341">
        <v>55000</v>
      </c>
      <c r="BP75" s="296">
        <f t="shared" ref="BP75:BX75" si="270">(EE75*$T175*SQRT($W175)-BP$19)*-1</f>
        <v>2.9070839112019797E-3</v>
      </c>
      <c r="BQ75" s="296">
        <f t="shared" si="270"/>
        <v>2.3070861500663398E-2</v>
      </c>
      <c r="BR75" s="296">
        <f t="shared" si="270"/>
        <v>7.7458360027875983E-2</v>
      </c>
      <c r="BS75" s="303">
        <f t="shared" si="270"/>
        <v>0.18247013769332909</v>
      </c>
      <c r="BT75" s="315">
        <f t="shared" si="270"/>
        <v>0.3536881188233636</v>
      </c>
      <c r="BU75" s="310">
        <f t="shared" si="270"/>
        <v>0.60565780977405126</v>
      </c>
      <c r="BV75" s="296">
        <f t="shared" si="270"/>
        <v>0.95171193532074483</v>
      </c>
      <c r="BW75" s="296">
        <f t="shared" si="270"/>
        <v>1.4038394950441528</v>
      </c>
      <c r="BX75" s="303">
        <f t="shared" si="270"/>
        <v>1.9726012077703672</v>
      </c>
      <c r="BY75" s="67"/>
      <c r="BZ75" s="341">
        <v>55000</v>
      </c>
      <c r="CA75" s="434">
        <f t="shared" ref="CA75:DY75" si="271">(EP75*$T175*SQRT($W175)-CA$19)*-1</f>
        <v>2.6670895873444209</v>
      </c>
      <c r="CB75" s="435">
        <f t="shared" si="271"/>
        <v>3.4949296913840868</v>
      </c>
      <c r="CC75" s="435">
        <f t="shared" si="271"/>
        <v>4.4623150219231604</v>
      </c>
      <c r="CD75" s="435">
        <f t="shared" si="271"/>
        <v>5.5740721540568359</v>
      </c>
      <c r="CE75" s="436">
        <f t="shared" si="271"/>
        <v>6.8337473691979085</v>
      </c>
      <c r="CF75" s="437">
        <f t="shared" si="271"/>
        <v>8.2437087662165141</v>
      </c>
      <c r="CG75" s="438">
        <f t="shared" si="271"/>
        <v>9.8052578851375927</v>
      </c>
      <c r="CH75" s="435">
        <f t="shared" si="271"/>
        <v>11.518745671181932</v>
      </c>
      <c r="CI75" s="435">
        <f t="shared" si="271"/>
        <v>13.383688513100736</v>
      </c>
      <c r="CJ75" s="436">
        <f t="shared" si="271"/>
        <v>15.398881013807937</v>
      </c>
      <c r="CK75" s="434">
        <f t="shared" si="271"/>
        <v>17.56250302421131</v>
      </c>
      <c r="CL75" s="435">
        <f t="shared" si="271"/>
        <v>19.872219249092694</v>
      </c>
      <c r="CM75" s="435">
        <f t="shared" si="271"/>
        <v>22.325270393940627</v>
      </c>
      <c r="CN75" s="435">
        <f t="shared" si="271"/>
        <v>24.918555357456484</v>
      </c>
      <c r="CO75" s="436">
        <f t="shared" si="271"/>
        <v>27.648704390613233</v>
      </c>
      <c r="CP75" s="437">
        <f t="shared" si="271"/>
        <v>30.51214345154807</v>
      </c>
      <c r="CQ75" s="438">
        <f t="shared" si="271"/>
        <v>33.505150201445872</v>
      </c>
      <c r="CR75" s="435">
        <f t="shared" si="271"/>
        <v>36.623902226373644</v>
      </c>
      <c r="CS75" s="435">
        <f t="shared" si="271"/>
        <v>39.864518149523036</v>
      </c>
      <c r="CT75" s="436">
        <f t="shared" si="271"/>
        <v>43.223092331885482</v>
      </c>
      <c r="CU75" s="434">
        <f t="shared" si="271"/>
        <v>46.695723859141509</v>
      </c>
      <c r="CV75" s="435">
        <f t="shared" si="271"/>
        <v>50.278540488774979</v>
      </c>
      <c r="CW75" s="435">
        <f t="shared" si="271"/>
        <v>53.967718192037694</v>
      </c>
      <c r="CX75" s="435">
        <f t="shared" si="271"/>
        <v>57.759496876731248</v>
      </c>
      <c r="CY75" s="436">
        <f t="shared" si="271"/>
        <v>61.650192823476118</v>
      </c>
      <c r="CZ75" s="437">
        <f t="shared" si="271"/>
        <v>65.636208313532052</v>
      </c>
      <c r="DA75" s="438">
        <f t="shared" si="271"/>
        <v>69.714038872764547</v>
      </c>
      <c r="DB75" s="435">
        <f t="shared" si="271"/>
        <v>73.880278505454044</v>
      </c>
      <c r="DC75" s="435">
        <f t="shared" si="271"/>
        <v>78.131623244371383</v>
      </c>
      <c r="DD75" s="436">
        <f t="shared" si="271"/>
        <v>82.46487330030817</v>
      </c>
      <c r="DE75" s="439">
        <f t="shared" si="271"/>
        <v>86.876934055291599</v>
      </c>
      <c r="DF75" s="435">
        <f t="shared" si="271"/>
        <v>91.364816108991647</v>
      </c>
      <c r="DG75" s="435">
        <f t="shared" si="271"/>
        <v>95.92563455712434</v>
      </c>
      <c r="DH75" s="435">
        <f t="shared" si="271"/>
        <v>100.55660765376973</v>
      </c>
      <c r="DI75" s="436">
        <f t="shared" si="271"/>
        <v>105.25505498608152</v>
      </c>
      <c r="DJ75" s="437">
        <f t="shared" si="271"/>
        <v>110.01839526956661</v>
      </c>
      <c r="DK75" s="438">
        <f t="shared" si="271"/>
        <v>114.84414385461923</v>
      </c>
      <c r="DL75" s="435">
        <f t="shared" si="271"/>
        <v>119.72991001997076</v>
      </c>
      <c r="DM75" s="435">
        <f t="shared" si="271"/>
        <v>124.67339411587909</v>
      </c>
      <c r="DN75" s="436">
        <f t="shared" si="271"/>
        <v>129.67238460893986</v>
      </c>
      <c r="DO75" s="439">
        <f t="shared" si="271"/>
        <v>134.7247550711113</v>
      </c>
      <c r="DP75" s="435">
        <f t="shared" si="271"/>
        <v>139.82846114768188</v>
      </c>
      <c r="DQ75" s="435">
        <f t="shared" si="271"/>
        <v>144.98153753226472</v>
      </c>
      <c r="DR75" s="435">
        <f t="shared" si="271"/>
        <v>150.18209497133148</v>
      </c>
      <c r="DS75" s="436">
        <f t="shared" si="271"/>
        <v>155.42831731609652</v>
      </c>
      <c r="DT75" s="437">
        <f t="shared" si="271"/>
        <v>160.71845863565773</v>
      </c>
      <c r="DU75" s="438">
        <f t="shared" si="271"/>
        <v>166.05084040202638</v>
      </c>
      <c r="DV75" s="435">
        <f t="shared" si="271"/>
        <v>171.42384875497072</v>
      </c>
      <c r="DW75" s="435">
        <f t="shared" si="271"/>
        <v>176.83593185235304</v>
      </c>
      <c r="DX75" s="435">
        <f t="shared" si="271"/>
        <v>182.28559730979725</v>
      </c>
      <c r="DY75" s="435">
        <f t="shared" si="271"/>
        <v>187.77140973200585</v>
      </c>
      <c r="EC75" s="67"/>
      <c r="ED75" s="341">
        <v>55000</v>
      </c>
      <c r="EE75" s="334">
        <f t="shared" ref="EE75:EM75" si="272">SQRT(5*((((1/$V175)*(((1+0.2*(EE$19/661.48)^2)^3.5)-1))+1)^(1/3.5)-1))</f>
        <v>5.0375906609032302E-2</v>
      </c>
      <c r="EF75" s="334">
        <f t="shared" si="272"/>
        <v>0.10066485577989598</v>
      </c>
      <c r="EG75" s="334">
        <f t="shared" si="272"/>
        <v>0.1507813497195995</v>
      </c>
      <c r="EH75" s="335">
        <f t="shared" si="272"/>
        <v>0.20064274510421073</v>
      </c>
      <c r="EI75" s="336">
        <f t="shared" si="272"/>
        <v>0.25017052375136994</v>
      </c>
      <c r="EJ75" s="337">
        <f t="shared" si="272"/>
        <v>0.29929139004644945</v>
      </c>
      <c r="EK75" s="334">
        <f t="shared" si="272"/>
        <v>0.34793815964858493</v>
      </c>
      <c r="EL75" s="334">
        <f t="shared" si="272"/>
        <v>0.39605041932282065</v>
      </c>
      <c r="EM75" s="335">
        <f t="shared" si="272"/>
        <v>0.443574953020274</v>
      </c>
      <c r="EN75" s="67"/>
      <c r="EO75" s="341">
        <v>55000</v>
      </c>
      <c r="EP75" s="338">
        <f t="shared" ref="EP75:GN75" si="273">SQRT(5*((((1/$BF77)*(((1+0.2*(EP$19/661.48)^2)^3.5)-1))+1)^(1/3.5)-1))</f>
        <v>0.49046594305853025</v>
      </c>
      <c r="EQ75" s="334">
        <f t="shared" si="273"/>
        <v>0.53668496634863094</v>
      </c>
      <c r="ER75" s="334">
        <f t="shared" si="273"/>
        <v>0.58220081348973773</v>
      </c>
      <c r="ES75" s="334">
        <f t="shared" si="273"/>
        <v>0.62698916310179753</v>
      </c>
      <c r="ET75" s="335">
        <f t="shared" si="273"/>
        <v>0.67103214527575183</v>
      </c>
      <c r="EU75" s="336">
        <f t="shared" si="273"/>
        <v>0.71431782702983027</v>
      </c>
      <c r="EV75" s="337">
        <f t="shared" si="273"/>
        <v>0.7568396498315384</v>
      </c>
      <c r="EW75" s="334">
        <f t="shared" si="273"/>
        <v>0.79859584524841087</v>
      </c>
      <c r="EX75" s="334">
        <f t="shared" si="273"/>
        <v>0.83958885022439844</v>
      </c>
      <c r="EY75" s="335">
        <f t="shared" si="273"/>
        <v>0.87982473882238554</v>
      </c>
      <c r="EZ75" s="338">
        <f t="shared" si="273"/>
        <v>0.9193126828747693</v>
      </c>
      <c r="FA75" s="334">
        <f t="shared" si="273"/>
        <v>0.95806445006389496</v>
      </c>
      <c r="FB75" s="334">
        <f t="shared" si="273"/>
        <v>0.9960939446281033</v>
      </c>
      <c r="FC75" s="334">
        <f t="shared" si="273"/>
        <v>1.0334167931891245</v>
      </c>
      <c r="FD75" s="335">
        <f t="shared" si="273"/>
        <v>1.0700499760995179</v>
      </c>
      <c r="FE75" s="336">
        <f t="shared" si="273"/>
        <v>1.1060115031547917</v>
      </c>
      <c r="FF75" s="337">
        <f t="shared" si="273"/>
        <v>1.1413201314270363</v>
      </c>
      <c r="FG75" s="334">
        <f t="shared" si="273"/>
        <v>1.1759951222724201</v>
      </c>
      <c r="FH75" s="334">
        <f t="shared" si="273"/>
        <v>1.210056034164317</v>
      </c>
      <c r="FI75" s="335">
        <f t="shared" si="273"/>
        <v>1.243522547834675</v>
      </c>
      <c r="FJ75" s="338">
        <f t="shared" si="273"/>
        <v>1.2764143202074718</v>
      </c>
      <c r="FK75" s="334">
        <f t="shared" si="273"/>
        <v>1.3087508637278751</v>
      </c>
      <c r="FL75" s="334">
        <f t="shared" si="273"/>
        <v>1.3405514478891967</v>
      </c>
      <c r="FM75" s="334">
        <f t="shared" si="273"/>
        <v>1.3718350200049232</v>
      </c>
      <c r="FN75" s="335">
        <f t="shared" si="273"/>
        <v>1.4026201425416625</v>
      </c>
      <c r="FO75" s="336">
        <f t="shared" si="273"/>
        <v>1.4329249446040242</v>
      </c>
      <c r="FP75" s="337">
        <f t="shared" si="273"/>
        <v>1.4627670854318686</v>
      </c>
      <c r="FQ75" s="334">
        <f t="shared" si="273"/>
        <v>1.4921637280268527</v>
      </c>
      <c r="FR75" s="334">
        <f t="shared" si="273"/>
        <v>1.5211315212634009</v>
      </c>
      <c r="FS75" s="334">
        <f t="shared" si="273"/>
        <v>1.5496865890571045</v>
      </c>
      <c r="FT75" s="334">
        <f t="shared" si="273"/>
        <v>1.5778445253598543</v>
      </c>
      <c r="FU75" s="334">
        <f t="shared" si="273"/>
        <v>1.605620393925995</v>
      </c>
      <c r="FV75" s="334">
        <f t="shared" si="273"/>
        <v>1.6330287319484884</v>
      </c>
      <c r="FW75" s="334">
        <f t="shared" si="273"/>
        <v>1.6600835567995702</v>
      </c>
      <c r="FX75" s="334">
        <f t="shared" si="273"/>
        <v>1.6867983752284879</v>
      </c>
      <c r="FY75" s="334">
        <f t="shared" si="273"/>
        <v>1.7131861944712086</v>
      </c>
      <c r="FZ75" s="334">
        <f t="shared" si="273"/>
        <v>1.7392595348151354</v>
      </c>
      <c r="GA75" s="334">
        <f t="shared" si="273"/>
        <v>1.765030443237561</v>
      </c>
      <c r="GB75" s="334">
        <f t="shared" si="273"/>
        <v>1.7905105078012966</v>
      </c>
      <c r="GC75" s="334">
        <f t="shared" si="273"/>
        <v>1.8157108725460329</v>
      </c>
      <c r="GD75" s="334">
        <f t="shared" si="273"/>
        <v>1.8406422526608084</v>
      </c>
      <c r="GE75" s="334">
        <f t="shared" si="273"/>
        <v>1.8653149497625929</v>
      </c>
      <c r="GF75" s="334">
        <f t="shared" si="273"/>
        <v>1.889738867139455</v>
      </c>
      <c r="GG75" s="334">
        <f t="shared" si="273"/>
        <v>1.9139235248448851</v>
      </c>
      <c r="GH75" s="334">
        <f t="shared" si="273"/>
        <v>1.9378780745535129</v>
      </c>
      <c r="GI75" s="334">
        <f t="shared" si="273"/>
        <v>1.9616113141081526</v>
      </c>
      <c r="GJ75" s="334">
        <f t="shared" si="273"/>
        <v>1.9851317017045917</v>
      </c>
      <c r="GK75" s="334">
        <f t="shared" si="273"/>
        <v>2.0084473696742005</v>
      </c>
      <c r="GL75" s="334">
        <f t="shared" si="273"/>
        <v>2.0315661378357239</v>
      </c>
      <c r="GM75" s="334">
        <f t="shared" si="273"/>
        <v>2.0544955263969462</v>
      </c>
      <c r="GN75" s="334">
        <f t="shared" si="273"/>
        <v>2.0772427683945174</v>
      </c>
      <c r="GR75" s="348"/>
      <c r="GS75" s="369">
        <v>55000</v>
      </c>
      <c r="GT75" s="367">
        <f t="shared" si="248"/>
        <v>57.356933718429858</v>
      </c>
      <c r="GU75" s="367">
        <f t="shared" si="248"/>
        <v>114.71386743685972</v>
      </c>
      <c r="GV75" s="367">
        <f t="shared" si="248"/>
        <v>172.07080115528956</v>
      </c>
      <c r="GW75" s="367">
        <f t="shared" si="248"/>
        <v>229.42773487371943</v>
      </c>
      <c r="GX75" s="367">
        <f t="shared" si="248"/>
        <v>286.78466859214927</v>
      </c>
      <c r="GY75" s="367">
        <f t="shared" si="248"/>
        <v>344.14160231057912</v>
      </c>
      <c r="GZ75" s="367">
        <f t="shared" si="248"/>
        <v>401.49853602900896</v>
      </c>
      <c r="HA75" s="367">
        <f t="shared" si="248"/>
        <v>458.85546974743886</v>
      </c>
      <c r="HB75" s="367">
        <f t="shared" si="248"/>
        <v>516.21240346586876</v>
      </c>
      <c r="HC75" s="367">
        <f t="shared" si="248"/>
        <v>573.56933718429855</v>
      </c>
      <c r="HE75" s="348"/>
      <c r="HF75" s="369">
        <v>55000</v>
      </c>
      <c r="HG75" s="26">
        <f t="shared" si="249"/>
        <v>0.34599109991293947</v>
      </c>
      <c r="HH75" s="26">
        <f t="shared" si="249"/>
        <v>0.34599109991293947</v>
      </c>
      <c r="HI75" s="26">
        <f t="shared" si="249"/>
        <v>0.34599109991293947</v>
      </c>
      <c r="HJ75" s="26">
        <f t="shared" si="249"/>
        <v>0.34599109991293947</v>
      </c>
      <c r="HK75" s="26">
        <f t="shared" si="249"/>
        <v>0.34599109991293947</v>
      </c>
      <c r="HL75" s="26">
        <f t="shared" si="249"/>
        <v>0.34599109991293947</v>
      </c>
      <c r="HM75" s="26">
        <f t="shared" si="249"/>
        <v>0.34599109991293947</v>
      </c>
      <c r="HN75" s="26">
        <f t="shared" si="249"/>
        <v>0.34599109991293947</v>
      </c>
      <c r="HO75" s="26">
        <f t="shared" si="249"/>
        <v>0.34599109991293947</v>
      </c>
      <c r="HP75" s="26">
        <f t="shared" si="249"/>
        <v>0.34599109991293947</v>
      </c>
      <c r="HR75" s="348"/>
      <c r="HS75" s="369">
        <v>55000</v>
      </c>
      <c r="HT75" s="367">
        <f t="shared" si="26"/>
        <v>19.844988584873111</v>
      </c>
      <c r="HU75" s="367">
        <f t="shared" si="26"/>
        <v>39.689977169746221</v>
      </c>
      <c r="HV75" s="367">
        <f t="shared" si="26"/>
        <v>59.534965754619328</v>
      </c>
      <c r="HW75" s="367">
        <f t="shared" si="26"/>
        <v>79.379954339492443</v>
      </c>
      <c r="HX75" s="367">
        <f t="shared" si="147"/>
        <v>99.22494292436555</v>
      </c>
      <c r="HY75" s="367">
        <f t="shared" si="147"/>
        <v>119.06993150923866</v>
      </c>
      <c r="HZ75" s="367">
        <f t="shared" si="147"/>
        <v>138.91492009411178</v>
      </c>
      <c r="IA75" s="367">
        <f t="shared" si="147"/>
        <v>158.75990867898489</v>
      </c>
      <c r="IB75" s="367">
        <f t="shared" si="147"/>
        <v>178.60489726385802</v>
      </c>
      <c r="IC75" s="367">
        <f t="shared" si="147"/>
        <v>198.4498858487311</v>
      </c>
      <c r="IL75" s="348"/>
      <c r="IM75" s="369">
        <v>55000</v>
      </c>
      <c r="IN75" s="367">
        <f t="shared" si="164"/>
        <v>63.998563730114725</v>
      </c>
      <c r="IO75" s="367">
        <f t="shared" si="165"/>
        <v>257.91900498284349</v>
      </c>
      <c r="IP75" s="367">
        <f t="shared" si="166"/>
        <v>587.59322954268066</v>
      </c>
      <c r="IQ75" s="367">
        <f t="shared" si="167"/>
        <v>1062.9340653005672</v>
      </c>
      <c r="IR75" s="367">
        <f t="shared" si="168"/>
        <v>1698.2275241123436</v>
      </c>
      <c r="IS75" s="367">
        <f t="shared" si="169"/>
        <v>2512.5474875376367</v>
      </c>
      <c r="IT75" s="367">
        <f t="shared" si="170"/>
        <v>3530.2982225039887</v>
      </c>
      <c r="IU75" s="367">
        <f t="shared" si="171"/>
        <v>4781.8915237467199</v>
      </c>
      <c r="IV75" s="367">
        <f t="shared" si="172"/>
        <v>6304.5665679700596</v>
      </c>
      <c r="IW75" s="367">
        <f t="shared" si="173"/>
        <v>8143.3617394725215</v>
      </c>
      <c r="IY75" s="348"/>
      <c r="IZ75" s="369">
        <v>55000</v>
      </c>
      <c r="JA75" s="367">
        <f t="shared" si="137"/>
        <v>19.867563725391648</v>
      </c>
      <c r="JB75" s="367">
        <f t="shared" si="137"/>
        <v>39.870614987042124</v>
      </c>
      <c r="JC75" s="367">
        <f t="shared" si="137"/>
        <v>60.144809024651614</v>
      </c>
      <c r="JD75" s="367">
        <f t="shared" si="137"/>
        <v>80.826061051963464</v>
      </c>
      <c r="JE75" s="367">
        <f t="shared" si="137"/>
        <v>102.05048889162059</v>
      </c>
      <c r="JF75" s="367">
        <f t="shared" si="131"/>
        <v>123.95413455184683</v>
      </c>
      <c r="JG75" s="367">
        <f t="shared" si="131"/>
        <v>146.67239829840025</v>
      </c>
      <c r="JH75" s="367">
        <f t="shared" si="131"/>
        <v>170.33912691385413</v>
      </c>
      <c r="JI75" s="367">
        <f t="shared" si="131"/>
        <v>195.08531039558724</v>
      </c>
      <c r="JJ75" s="367">
        <f t="shared" si="131"/>
        <v>221.03735977887229</v>
      </c>
      <c r="JL75" s="348"/>
      <c r="JM75" s="369">
        <v>55000</v>
      </c>
      <c r="JN75" s="296">
        <f t="shared" si="138"/>
        <v>2.257514051853704E-2</v>
      </c>
      <c r="JO75" s="296">
        <f t="shared" si="138"/>
        <v>0.18063781729590289</v>
      </c>
      <c r="JP75" s="296">
        <f t="shared" si="138"/>
        <v>0.609843270032286</v>
      </c>
      <c r="JQ75" s="296">
        <f t="shared" si="138"/>
        <v>1.4461067124710212</v>
      </c>
      <c r="JR75" s="296">
        <f t="shared" si="138"/>
        <v>2.8255459672550387</v>
      </c>
      <c r="JS75" s="296">
        <f t="shared" si="132"/>
        <v>4.8842030426081777</v>
      </c>
      <c r="JT75" s="296">
        <f t="shared" si="132"/>
        <v>7.7574782042884749</v>
      </c>
      <c r="JU75" s="296">
        <f t="shared" si="132"/>
        <v>11.579218234869245</v>
      </c>
      <c r="JV75" s="296">
        <f t="shared" si="132"/>
        <v>16.480413131729222</v>
      </c>
      <c r="JW75" s="296">
        <f t="shared" si="132"/>
        <v>22.587473930141186</v>
      </c>
    </row>
    <row r="76" spans="3:304">
      <c r="C76"/>
      <c r="D76" s="2"/>
      <c r="AZ76" s="368">
        <v>54000</v>
      </c>
      <c r="BA76" s="296">
        <f t="shared" si="36"/>
        <v>16.798475053214958</v>
      </c>
      <c r="BB76" s="367">
        <f t="shared" si="27"/>
        <v>194.45816794293742</v>
      </c>
      <c r="BC76" s="367">
        <f t="shared" si="180"/>
        <v>6263.2265563628025</v>
      </c>
      <c r="BD76" s="367">
        <f t="shared" si="181"/>
        <v>521.55944647622402</v>
      </c>
      <c r="BE76" s="367">
        <f t="shared" si="182"/>
        <v>177.65969288972246</v>
      </c>
      <c r="BF76" s="334">
        <v>9.4437351934085784E-2</v>
      </c>
      <c r="BG76" s="334">
        <f t="shared" si="183"/>
        <v>0.87956416594855613</v>
      </c>
      <c r="BN76" s="67"/>
      <c r="BO76" s="341">
        <v>56000</v>
      </c>
      <c r="BP76" s="296">
        <f t="shared" ref="BP76:BX76" si="274">(EE76*$T176*SQRT($W176)-BP$19)*-1</f>
        <v>3.0631017116622417E-3</v>
      </c>
      <c r="BQ76" s="296">
        <f t="shared" si="274"/>
        <v>2.4312789871363094E-2</v>
      </c>
      <c r="BR76" s="296">
        <f t="shared" si="274"/>
        <v>8.1615368645302055E-2</v>
      </c>
      <c r="BS76" s="303">
        <f t="shared" si="274"/>
        <v>0.1922115065115193</v>
      </c>
      <c r="BT76" s="315">
        <f t="shared" si="274"/>
        <v>0.37243941391961499</v>
      </c>
      <c r="BU76" s="310">
        <f t="shared" si="274"/>
        <v>0.63749769018713209</v>
      </c>
      <c r="BV76" s="296">
        <f t="shared" si="274"/>
        <v>1.0012557183101194</v>
      </c>
      <c r="BW76" s="296">
        <f t="shared" si="274"/>
        <v>1.4761158528373954</v>
      </c>
      <c r="BX76" s="303">
        <f t="shared" si="274"/>
        <v>2.0729280669877426</v>
      </c>
      <c r="BY76" s="67"/>
      <c r="BZ76" s="341">
        <v>56000</v>
      </c>
      <c r="CA76" s="434">
        <f t="shared" ref="CA76:DY76" si="275">(EP76*$T176*SQRT($W176)-CA$19)*-1</f>
        <v>2.8009545621315226</v>
      </c>
      <c r="CB76" s="435">
        <f t="shared" si="275"/>
        <v>3.6678793480693628</v>
      </c>
      <c r="CC76" s="435">
        <f t="shared" si="275"/>
        <v>4.6798560994524934</v>
      </c>
      <c r="CD76" s="435">
        <f t="shared" si="275"/>
        <v>5.8415866873553455</v>
      </c>
      <c r="CE76" s="436">
        <f t="shared" si="275"/>
        <v>7.1564225878334184</v>
      </c>
      <c r="CF76" s="437">
        <f t="shared" si="275"/>
        <v>8.6264817371533695</v>
      </c>
      <c r="CG76" s="438">
        <f t="shared" si="275"/>
        <v>10.25277416917757</v>
      </c>
      <c r="CH76" s="435">
        <f t="shared" si="275"/>
        <v>12.035330771604521</v>
      </c>
      <c r="CI76" s="435">
        <f t="shared" si="275"/>
        <v>13.973330594740588</v>
      </c>
      <c r="CJ76" s="436">
        <f t="shared" si="275"/>
        <v>16.065223231516484</v>
      </c>
      <c r="CK76" s="434">
        <f t="shared" si="275"/>
        <v>18.308843786255864</v>
      </c>
      <c r="CL76" s="435">
        <f t="shared" si="275"/>
        <v>20.701518818615085</v>
      </c>
      <c r="CM76" s="435">
        <f t="shared" si="275"/>
        <v>23.240162368752465</v>
      </c>
      <c r="CN76" s="435">
        <f t="shared" si="275"/>
        <v>25.92136173918891</v>
      </c>
      <c r="CO76" s="436">
        <f t="shared" si="275"/>
        <v>28.74145313843195</v>
      </c>
      <c r="CP76" s="437">
        <f t="shared" si="275"/>
        <v>31.696587598764552</v>
      </c>
      <c r="CQ76" s="438">
        <f t="shared" si="275"/>
        <v>34.78278778570629</v>
      </c>
      <c r="CR76" s="435">
        <f t="shared" si="275"/>
        <v>37.995996439906122</v>
      </c>
      <c r="CS76" s="435">
        <f t="shared" si="275"/>
        <v>41.332117252336076</v>
      </c>
      <c r="CT76" s="436">
        <f t="shared" si="275"/>
        <v>44.787048987123143</v>
      </c>
      <c r="CU76" s="434">
        <f t="shared" si="275"/>
        <v>48.356713646702985</v>
      </c>
      <c r="CV76" s="435">
        <f t="shared" si="275"/>
        <v>52.037079432333883</v>
      </c>
      <c r="CW76" s="435">
        <f t="shared" si="275"/>
        <v>55.824179197760145</v>
      </c>
      <c r="CX76" s="435">
        <f t="shared" si="275"/>
        <v>59.714125031431763</v>
      </c>
      <c r="CY76" s="436">
        <f t="shared" si="275"/>
        <v>63.703119537809698</v>
      </c>
      <c r="CZ76" s="437">
        <f t="shared" si="275"/>
        <v>67.787464324081554</v>
      </c>
      <c r="DA76" s="438">
        <f t="shared" si="275"/>
        <v>71.963566137342639</v>
      </c>
      <c r="DB76" s="435">
        <f t="shared" si="275"/>
        <v>76.227941040142866</v>
      </c>
      <c r="DC76" s="435">
        <f t="shared" si="275"/>
        <v>80.577216960106227</v>
      </c>
      <c r="DD76" s="436">
        <f t="shared" si="275"/>
        <v>85.008134902281654</v>
      </c>
      <c r="DE76" s="439">
        <f t="shared" si="275"/>
        <v>89.51754907102395</v>
      </c>
      <c r="DF76" s="435">
        <f t="shared" si="275"/>
        <v>94.102426111312298</v>
      </c>
      <c r="DG76" s="435">
        <f t="shared" si="275"/>
        <v>98.759843647145658</v>
      </c>
      <c r="DH76" s="435">
        <f t="shared" si="275"/>
        <v>103.48698826665577</v>
      </c>
      <c r="DI76" s="436">
        <f t="shared" si="275"/>
        <v>108.28115307939419</v>
      </c>
      <c r="DJ76" s="437">
        <f t="shared" si="275"/>
        <v>113.1397349504914</v>
      </c>
      <c r="DK76" s="438">
        <f t="shared" si="275"/>
        <v>118.06023149863125</v>
      </c>
      <c r="DL76" s="435">
        <f t="shared" si="275"/>
        <v>123.04023792967348</v>
      </c>
      <c r="DM76" s="435">
        <f t="shared" si="275"/>
        <v>128.0774437649315</v>
      </c>
      <c r="DN76" s="436">
        <f t="shared" si="275"/>
        <v>133.16962951227362</v>
      </c>
      <c r="DO76" s="439">
        <f t="shared" si="275"/>
        <v>138.31466331908365</v>
      </c>
      <c r="DP76" s="435">
        <f t="shared" si="275"/>
        <v>143.51049763843901</v>
      </c>
      <c r="DQ76" s="435">
        <f t="shared" si="275"/>
        <v>148.75516593343906</v>
      </c>
      <c r="DR76" s="435">
        <f t="shared" si="275"/>
        <v>154.04677943925947</v>
      </c>
      <c r="DS76" s="436">
        <f t="shared" si="275"/>
        <v>159.38352399803887</v>
      </c>
      <c r="DT76" s="437">
        <f t="shared" si="275"/>
        <v>164.76365697800981</v>
      </c>
      <c r="DU76" s="438">
        <f t="shared" si="275"/>
        <v>170.18550428523588</v>
      </c>
      <c r="DV76" s="435">
        <f t="shared" si="275"/>
        <v>175.64745747379612</v>
      </c>
      <c r="DW76" s="435">
        <f t="shared" si="275"/>
        <v>181.14797095822047</v>
      </c>
      <c r="DX76" s="435">
        <f t="shared" si="275"/>
        <v>186.68555933029455</v>
      </c>
      <c r="DY76" s="435">
        <f t="shared" si="275"/>
        <v>192.25879478101416</v>
      </c>
      <c r="EC76" s="67"/>
      <c r="ED76" s="341">
        <v>56000</v>
      </c>
      <c r="EE76" s="334">
        <f t="shared" ref="EE76:EM76" si="276">SQRT(5*((((1/$V176)*(((1+0.2*(EE$19/661.48)^2)^3.5)-1))+1)^(1/3.5)-1))</f>
        <v>5.1600384825271288E-2</v>
      </c>
      <c r="EF76" s="334">
        <f t="shared" si="276"/>
        <v>0.103106897410583</v>
      </c>
      <c r="EG76" s="334">
        <f t="shared" si="276"/>
        <v>0.15442731869125953</v>
      </c>
      <c r="EH76" s="335">
        <f t="shared" si="276"/>
        <v>0.2054726588960176</v>
      </c>
      <c r="EI76" s="336">
        <f t="shared" si="276"/>
        <v>0.25615858639856681</v>
      </c>
      <c r="EJ76" s="337">
        <f t="shared" si="276"/>
        <v>0.30640665181170285</v>
      </c>
      <c r="EK76" s="334">
        <f t="shared" si="276"/>
        <v>0.35614526665715818</v>
      </c>
      <c r="EL76" s="334">
        <f t="shared" si="276"/>
        <v>0.40531041469936296</v>
      </c>
      <c r="EM76" s="335">
        <f t="shared" si="276"/>
        <v>0.45384609250455243</v>
      </c>
      <c r="EN76" s="67"/>
      <c r="EO76" s="341">
        <v>56000</v>
      </c>
      <c r="EP76" s="338">
        <f t="shared" ref="EP76:GN76" si="277">SQRT(5*((((1/$BF78)*(((1+0.2*(EP$19/661.48)^2)^3.5)-1))+1)^(1/3.5)-1))</f>
        <v>0.50170449211315826</v>
      </c>
      <c r="EQ76" s="334">
        <f t="shared" si="277"/>
        <v>0.54884595159005511</v>
      </c>
      <c r="ER76" s="334">
        <f t="shared" si="277"/>
        <v>0.59523870800792589</v>
      </c>
      <c r="ES76" s="334">
        <f t="shared" si="277"/>
        <v>0.64085849209716261</v>
      </c>
      <c r="ET76" s="335">
        <f t="shared" si="277"/>
        <v>0.68568800481347225</v>
      </c>
      <c r="EU76" s="336">
        <f t="shared" si="277"/>
        <v>0.72971631417563831</v>
      </c>
      <c r="EV76" s="337">
        <f t="shared" si="277"/>
        <v>0.77293820677314173</v>
      </c>
      <c r="EW76" s="334">
        <f t="shared" si="277"/>
        <v>0.81535352317543452</v>
      </c>
      <c r="EX76" s="334">
        <f t="shared" si="277"/>
        <v>0.85696650081249559</v>
      </c>
      <c r="EY76" s="335">
        <f t="shared" si="277"/>
        <v>0.89778514229574757</v>
      </c>
      <c r="EZ76" s="338">
        <f t="shared" si="277"/>
        <v>0.93782062199301364</v>
      </c>
      <c r="FA76" s="334">
        <f t="shared" si="277"/>
        <v>0.97708673918620792</v>
      </c>
      <c r="FB76" s="334">
        <f t="shared" si="277"/>
        <v>1.0155994224259464</v>
      </c>
      <c r="FC76" s="334">
        <f t="shared" si="277"/>
        <v>1.0533762867582177</v>
      </c>
      <c r="FD76" s="335">
        <f t="shared" si="277"/>
        <v>1.090436243280777</v>
      </c>
      <c r="FE76" s="336">
        <f t="shared" si="277"/>
        <v>1.1267991589005977</v>
      </c>
      <c r="FF76" s="337">
        <f t="shared" si="277"/>
        <v>1.1624855631050472</v>
      </c>
      <c r="FG76" s="334">
        <f t="shared" si="277"/>
        <v>1.1975163979232675</v>
      </c>
      <c r="FH76" s="334">
        <f t="shared" si="277"/>
        <v>1.2319128069439753</v>
      </c>
      <c r="FI76" s="335">
        <f t="shared" si="277"/>
        <v>1.265695959186387</v>
      </c>
      <c r="FJ76" s="338">
        <f t="shared" si="277"/>
        <v>1.2988869037224111</v>
      </c>
      <c r="FK76" s="334">
        <f t="shared" si="277"/>
        <v>1.3315064511632109</v>
      </c>
      <c r="FL76" s="334">
        <f t="shared" si="277"/>
        <v>1.3635750784084137</v>
      </c>
      <c r="FM76" s="334">
        <f t="shared" si="277"/>
        <v>1.3951128533782424</v>
      </c>
      <c r="FN76" s="335">
        <f t="shared" si="277"/>
        <v>1.4261393767837092</v>
      </c>
      <c r="FO76" s="336">
        <f t="shared" si="277"/>
        <v>1.4566737383214181</v>
      </c>
      <c r="FP76" s="337">
        <f t="shared" si="277"/>
        <v>1.48673448499577</v>
      </c>
      <c r="FQ76" s="334">
        <f t="shared" si="277"/>
        <v>1.5163395995663806</v>
      </c>
      <c r="FR76" s="334">
        <f t="shared" si="277"/>
        <v>1.5455064873879134</v>
      </c>
      <c r="FS76" s="334">
        <f t="shared" si="277"/>
        <v>1.5742519701523854</v>
      </c>
      <c r="FT76" s="334">
        <f t="shared" si="277"/>
        <v>1.6025922852600649</v>
      </c>
      <c r="FU76" s="334">
        <f t="shared" si="277"/>
        <v>1.6305430897354964</v>
      </c>
      <c r="FV76" s="334">
        <f t="shared" si="277"/>
        <v>1.6581194677717472</v>
      </c>
      <c r="FW76" s="334">
        <f t="shared" si="277"/>
        <v>1.6853359411304882</v>
      </c>
      <c r="FX76" s="334">
        <f t="shared" si="277"/>
        <v>1.7122064817503484</v>
      </c>
      <c r="FY76" s="334">
        <f t="shared" si="277"/>
        <v>1.7387445260231331</v>
      </c>
      <c r="FZ76" s="334">
        <f t="shared" si="277"/>
        <v>1.7649629902891379</v>
      </c>
      <c r="GA76" s="334">
        <f t="shared" si="277"/>
        <v>1.7908742871807848</v>
      </c>
      <c r="GB76" s="334">
        <f t="shared" si="277"/>
        <v>1.8164903425100067</v>
      </c>
      <c r="GC76" s="334">
        <f t="shared" si="277"/>
        <v>1.8418226124507582</v>
      </c>
      <c r="GD76" s="334">
        <f t="shared" si="277"/>
        <v>1.866882100815157</v>
      </c>
      <c r="GE76" s="334">
        <f t="shared" si="277"/>
        <v>1.8916793762614059</v>
      </c>
      <c r="GF76" s="334">
        <f t="shared" si="277"/>
        <v>1.9162245893047953</v>
      </c>
      <c r="GG76" s="334">
        <f t="shared" si="277"/>
        <v>1.9405274890307482</v>
      </c>
      <c r="GH76" s="334">
        <f t="shared" si="277"/>
        <v>1.9645974394319281</v>
      </c>
      <c r="GI76" s="334">
        <f t="shared" si="277"/>
        <v>1.9884434353105147</v>
      </c>
      <c r="GJ76" s="334">
        <f t="shared" si="277"/>
        <v>2.0120741177024817</v>
      </c>
      <c r="GK76" s="334">
        <f t="shared" si="277"/>
        <v>2.0354977887937218</v>
      </c>
      <c r="GL76" s="334">
        <f t="shared" si="277"/>
        <v>2.0587224263083965</v>
      </c>
      <c r="GM76" s="334">
        <f t="shared" si="277"/>
        <v>2.0817556973585685</v>
      </c>
      <c r="GN76" s="334">
        <f t="shared" si="277"/>
        <v>2.1046049717510926</v>
      </c>
      <c r="GR76" s="348"/>
      <c r="GS76" s="368">
        <v>56000</v>
      </c>
      <c r="GT76" s="367">
        <f t="shared" si="248"/>
        <v>57.356933718429858</v>
      </c>
      <c r="GU76" s="367">
        <f t="shared" si="248"/>
        <v>114.71386743685972</v>
      </c>
      <c r="GV76" s="367">
        <f t="shared" si="248"/>
        <v>172.07080115528956</v>
      </c>
      <c r="GW76" s="367">
        <f t="shared" si="248"/>
        <v>229.42773487371943</v>
      </c>
      <c r="GX76" s="367">
        <f t="shared" si="248"/>
        <v>286.78466859214927</v>
      </c>
      <c r="GY76" s="367">
        <f t="shared" si="248"/>
        <v>344.14160231057912</v>
      </c>
      <c r="GZ76" s="367">
        <f t="shared" si="248"/>
        <v>401.49853602900896</v>
      </c>
      <c r="HA76" s="367">
        <f t="shared" si="248"/>
        <v>458.85546974743886</v>
      </c>
      <c r="HB76" s="367">
        <f t="shared" si="248"/>
        <v>516.21240346586876</v>
      </c>
      <c r="HC76" s="367">
        <f t="shared" si="248"/>
        <v>573.56933718429855</v>
      </c>
      <c r="HE76" s="348"/>
      <c r="HF76" s="368">
        <v>56000</v>
      </c>
      <c r="HG76" s="26">
        <f t="shared" si="249"/>
        <v>0.33777545232828593</v>
      </c>
      <c r="HH76" s="26">
        <f t="shared" si="249"/>
        <v>0.33777545232828593</v>
      </c>
      <c r="HI76" s="26">
        <f t="shared" si="249"/>
        <v>0.33777545232828593</v>
      </c>
      <c r="HJ76" s="26">
        <f t="shared" si="249"/>
        <v>0.33777545232828593</v>
      </c>
      <c r="HK76" s="26">
        <f t="shared" si="249"/>
        <v>0.33777545232828593</v>
      </c>
      <c r="HL76" s="26">
        <f t="shared" si="249"/>
        <v>0.33777545232828593</v>
      </c>
      <c r="HM76" s="26">
        <f t="shared" si="249"/>
        <v>0.33777545232828593</v>
      </c>
      <c r="HN76" s="26">
        <f t="shared" si="249"/>
        <v>0.33777545232828593</v>
      </c>
      <c r="HO76" s="26">
        <f t="shared" si="249"/>
        <v>0.33777545232828593</v>
      </c>
      <c r="HP76" s="26">
        <f t="shared" si="249"/>
        <v>0.33777545232828593</v>
      </c>
      <c r="HR76" s="348"/>
      <c r="HS76" s="368">
        <v>56000</v>
      </c>
      <c r="HT76" s="367">
        <f t="shared" si="26"/>
        <v>19.373764230906161</v>
      </c>
      <c r="HU76" s="367">
        <f t="shared" si="26"/>
        <v>38.747528461812323</v>
      </c>
      <c r="HV76" s="367">
        <f t="shared" si="26"/>
        <v>58.121292692718477</v>
      </c>
      <c r="HW76" s="367">
        <f t="shared" si="26"/>
        <v>77.495056923624645</v>
      </c>
      <c r="HX76" s="367">
        <f t="shared" si="147"/>
        <v>96.868821154530792</v>
      </c>
      <c r="HY76" s="367">
        <f t="shared" si="147"/>
        <v>116.24258538543695</v>
      </c>
      <c r="HZ76" s="367">
        <f t="shared" si="147"/>
        <v>135.61634961634311</v>
      </c>
      <c r="IA76" s="367">
        <f t="shared" si="147"/>
        <v>154.99011384724929</v>
      </c>
      <c r="IB76" s="367">
        <f t="shared" si="147"/>
        <v>174.36387807815547</v>
      </c>
      <c r="IC76" s="367">
        <f t="shared" si="147"/>
        <v>193.73764230906158</v>
      </c>
      <c r="IL76" s="348"/>
      <c r="IM76" s="368">
        <v>56000</v>
      </c>
      <c r="IN76" s="367">
        <f t="shared" si="164"/>
        <v>60.995323817107099</v>
      </c>
      <c r="IO76" s="367">
        <f t="shared" si="165"/>
        <v>245.8157232067995</v>
      </c>
      <c r="IP76" s="367">
        <f t="shared" si="166"/>
        <v>560.01943199595144</v>
      </c>
      <c r="IQ76" s="367">
        <f t="shared" si="167"/>
        <v>1013.0541020053284</v>
      </c>
      <c r="IR76" s="367">
        <f t="shared" si="168"/>
        <v>1618.5353500302806</v>
      </c>
      <c r="IS76" s="367">
        <f t="shared" si="169"/>
        <v>2394.6419837560047</v>
      </c>
      <c r="IT76" s="367">
        <f t="shared" si="170"/>
        <v>3364.6330589644685</v>
      </c>
      <c r="IU76" s="367">
        <f t="shared" si="171"/>
        <v>4557.4932459298807</v>
      </c>
      <c r="IV76" s="367">
        <f t="shared" si="172"/>
        <v>6008.7142105486128</v>
      </c>
      <c r="IW76" s="367">
        <f t="shared" si="173"/>
        <v>7761.2208354175918</v>
      </c>
      <c r="IY76" s="348"/>
      <c r="IZ76" s="368">
        <v>56000</v>
      </c>
      <c r="JA76" s="367">
        <f t="shared" si="137"/>
        <v>19.395905927533118</v>
      </c>
      <c r="JB76" s="367">
        <f t="shared" si="137"/>
        <v>38.924705639361058</v>
      </c>
      <c r="JC76" s="367">
        <f t="shared" si="137"/>
        <v>58.71949585029175</v>
      </c>
      <c r="JD76" s="367">
        <f t="shared" si="137"/>
        <v>78.913706849477848</v>
      </c>
      <c r="JE76" s="367">
        <f t="shared" si="137"/>
        <v>99.641089639575057</v>
      </c>
      <c r="JF76" s="367">
        <f t="shared" si="131"/>
        <v>121.03549078088</v>
      </c>
      <c r="JG76" s="367">
        <f t="shared" si="131"/>
        <v>143.23035051917734</v>
      </c>
      <c r="JH76" s="367">
        <f t="shared" si="131"/>
        <v>166.35786697187223</v>
      </c>
      <c r="JI76" s="367">
        <f t="shared" si="131"/>
        <v>190.54778033520316</v>
      </c>
      <c r="JJ76" s="367">
        <f t="shared" si="131"/>
        <v>215.92574763618873</v>
      </c>
      <c r="JL76" s="348"/>
      <c r="JM76" s="368">
        <v>56000</v>
      </c>
      <c r="JN76" s="296">
        <f t="shared" si="138"/>
        <v>2.2141696626956531E-2</v>
      </c>
      <c r="JO76" s="296">
        <f t="shared" si="138"/>
        <v>0.17717717754873519</v>
      </c>
      <c r="JP76" s="296">
        <f t="shared" si="138"/>
        <v>0.59820315757327336</v>
      </c>
      <c r="JQ76" s="296">
        <f t="shared" si="138"/>
        <v>1.4186499258532024</v>
      </c>
      <c r="JR76" s="296">
        <f t="shared" si="138"/>
        <v>2.7722684850442647</v>
      </c>
      <c r="JS76" s="296">
        <f t="shared" si="132"/>
        <v>4.7929053954430429</v>
      </c>
      <c r="JT76" s="296">
        <f t="shared" si="132"/>
        <v>7.6140009028342206</v>
      </c>
      <c r="JU76" s="296">
        <f t="shared" si="132"/>
        <v>11.367753124622936</v>
      </c>
      <c r="JV76" s="296">
        <f t="shared" si="132"/>
        <v>16.183902257047691</v>
      </c>
      <c r="JW76" s="296">
        <f t="shared" si="132"/>
        <v>22.188105327127147</v>
      </c>
    </row>
    <row r="77" spans="3:304">
      <c r="C77"/>
      <c r="D77" s="2"/>
      <c r="AZ77" s="369">
        <v>55000</v>
      </c>
      <c r="BA77" s="296">
        <f t="shared" si="36"/>
        <v>16.431874110264715</v>
      </c>
      <c r="BB77" s="367">
        <f t="shared" si="27"/>
        <v>189.03118324938023</v>
      </c>
      <c r="BC77" s="367">
        <f t="shared" si="180"/>
        <v>5911.5097946996075</v>
      </c>
      <c r="BD77" s="367">
        <f t="shared" si="181"/>
        <v>521.55944647622402</v>
      </c>
      <c r="BE77" s="367">
        <f t="shared" si="182"/>
        <v>172.59930913911552</v>
      </c>
      <c r="BF77" s="334">
        <v>9.0005720846187839E-2</v>
      </c>
      <c r="BG77" s="334">
        <f t="shared" si="183"/>
        <v>0.8759595074726424</v>
      </c>
      <c r="BN77" s="67"/>
      <c r="BO77" s="341">
        <v>57000</v>
      </c>
      <c r="BP77" s="296">
        <f t="shared" ref="BP77:BX77" si="278">(EE77*$T177*SQRT($W177)-BP$19)*-1</f>
        <v>3.2267872626565719E-3</v>
      </c>
      <c r="BQ77" s="296">
        <f t="shared" si="278"/>
        <v>2.5615419664340777E-2</v>
      </c>
      <c r="BR77" s="296">
        <f t="shared" si="278"/>
        <v>8.5973713286712439E-2</v>
      </c>
      <c r="BS77" s="303">
        <f t="shared" si="278"/>
        <v>0.20241874437967766</v>
      </c>
      <c r="BT77" s="315">
        <f t="shared" si="278"/>
        <v>0.39207316086065447</v>
      </c>
      <c r="BU77" s="310">
        <f t="shared" si="278"/>
        <v>0.67080723324112768</v>
      </c>
      <c r="BV77" s="296">
        <f t="shared" si="278"/>
        <v>1.0530354358107559</v>
      </c>
      <c r="BW77" s="296">
        <f t="shared" si="278"/>
        <v>1.5515720128825592</v>
      </c>
      <c r="BX77" s="303">
        <f t="shared" si="278"/>
        <v>2.1775457688983408</v>
      </c>
      <c r="BY77" s="67"/>
      <c r="BZ77" s="341">
        <v>57000</v>
      </c>
      <c r="CA77" s="434">
        <f t="shared" ref="CA77:DY77" si="279">(EP77*$T177*SQRT($W177)-CA$19)*-1</f>
        <v>2.9403706617839873</v>
      </c>
      <c r="CB77" s="435">
        <f t="shared" si="279"/>
        <v>3.8477659680559526</v>
      </c>
      <c r="CC77" s="435">
        <f t="shared" si="279"/>
        <v>4.9058179527993389</v>
      </c>
      <c r="CD77" s="435">
        <f t="shared" si="279"/>
        <v>6.1190740985597927</v>
      </c>
      <c r="CE77" s="436">
        <f t="shared" si="279"/>
        <v>7.490660895763142</v>
      </c>
      <c r="CF77" s="437">
        <f t="shared" si="279"/>
        <v>9.0224167829615283</v>
      </c>
      <c r="CG77" s="438">
        <f t="shared" si="279"/>
        <v>10.715032838099262</v>
      </c>
      <c r="CH77" s="435">
        <f t="shared" si="279"/>
        <v>12.568195065865609</v>
      </c>
      <c r="CI77" s="435">
        <f t="shared" si="279"/>
        <v>14.580723438599961</v>
      </c>
      <c r="CJ77" s="436">
        <f t="shared" si="279"/>
        <v>16.750704109237802</v>
      </c>
      <c r="CK77" s="434">
        <f t="shared" si="279"/>
        <v>19.075612346307963</v>
      </c>
      <c r="CL77" s="435">
        <f t="shared" si="279"/>
        <v>21.552424701525439</v>
      </c>
      <c r="CM77" s="435">
        <f t="shared" si="279"/>
        <v>24.17771969627745</v>
      </c>
      <c r="CN77" s="435">
        <f t="shared" si="279"/>
        <v>26.947766910437991</v>
      </c>
      <c r="CO77" s="436">
        <f t="shared" si="279"/>
        <v>29.858604793181939</v>
      </c>
      <c r="CP77" s="437">
        <f t="shared" si="279"/>
        <v>32.906107814856881</v>
      </c>
      <c r="CQ77" s="438">
        <f t="shared" si="279"/>
        <v>36.086043767027235</v>
      </c>
      <c r="CR77" s="435">
        <f t="shared" si="279"/>
        <v>39.394122119099819</v>
      </c>
      <c r="CS77" s="435">
        <f t="shared" si="279"/>
        <v>42.826034376270627</v>
      </c>
      <c r="CT77" s="436">
        <f t="shared" si="279"/>
        <v>46.37748737347431</v>
      </c>
      <c r="CU77" s="434">
        <f t="shared" si="279"/>
        <v>50.044230398404409</v>
      </c>
      <c r="CV77" s="435">
        <f t="shared" si="279"/>
        <v>53.822076975358698</v>
      </c>
      <c r="CW77" s="435">
        <f t="shared" si="279"/>
        <v>57.706922069333189</v>
      </c>
      <c r="CX77" s="435">
        <f t="shared" si="279"/>
        <v>61.694755392953141</v>
      </c>
      <c r="CY77" s="436">
        <f t="shared" si="279"/>
        <v>65.781671421977308</v>
      </c>
      <c r="CZ77" s="437">
        <f t="shared" si="279"/>
        <v>69.963876651171176</v>
      </c>
      <c r="DA77" s="438">
        <f t="shared" si="279"/>
        <v>74.237694553296421</v>
      </c>
      <c r="DB77" s="435">
        <f t="shared" si="279"/>
        <v>78.599568640703751</v>
      </c>
      <c r="DC77" s="435">
        <f t="shared" si="279"/>
        <v>83.046063972106765</v>
      </c>
      <c r="DD77" s="436">
        <f t="shared" si="279"/>
        <v>87.57386739649354</v>
      </c>
      <c r="DE77" s="439">
        <f t="shared" si="279"/>
        <v>92.17978678162001</v>
      </c>
      <c r="DF77" s="435">
        <f t="shared" si="279"/>
        <v>96.860749435727712</v>
      </c>
      <c r="DG77" s="435">
        <f t="shared" si="279"/>
        <v>101.61379989751453</v>
      </c>
      <c r="DH77" s="435">
        <f t="shared" si="279"/>
        <v>106.43609724049821</v>
      </c>
      <c r="DI77" s="436">
        <f t="shared" si="279"/>
        <v>111.3249120131814</v>
      </c>
      <c r="DJ77" s="437">
        <f t="shared" si="279"/>
        <v>116.27762291536516</v>
      </c>
      <c r="DK77" s="438">
        <f t="shared" si="279"/>
        <v>121.29171329310452</v>
      </c>
      <c r="DL77" s="435">
        <f t="shared" si="279"/>
        <v>126.36476751971935</v>
      </c>
      <c r="DM77" s="435">
        <f t="shared" si="279"/>
        <v>131.49446731757234</v>
      </c>
      <c r="DN77" s="436">
        <f t="shared" si="279"/>
        <v>136.67858806468416</v>
      </c>
      <c r="DO77" s="439">
        <f t="shared" si="279"/>
        <v>141.91499512134868</v>
      </c>
      <c r="DP77" s="435">
        <f t="shared" si="279"/>
        <v>147.20164020449835</v>
      </c>
      <c r="DQ77" s="435">
        <f t="shared" si="279"/>
        <v>152.53655783139902</v>
      </c>
      <c r="DR77" s="435">
        <f t="shared" si="279"/>
        <v>157.91786184917407</v>
      </c>
      <c r="DS77" s="436">
        <f t="shared" si="279"/>
        <v>163.34374206243683</v>
      </c>
      <c r="DT77" s="437">
        <f t="shared" si="279"/>
        <v>168.81246096787333</v>
      </c>
      <c r="DU77" s="438">
        <f t="shared" si="279"/>
        <v>174.32235060179914</v>
      </c>
      <c r="DV77" s="435">
        <f t="shared" si="279"/>
        <v>179.87180950441564</v>
      </c>
      <c r="DW77" s="435">
        <f t="shared" si="279"/>
        <v>185.45929980265595</v>
      </c>
      <c r="DX77" s="435">
        <f t="shared" si="279"/>
        <v>191.08334441201646</v>
      </c>
      <c r="DY77" s="435">
        <f t="shared" si="279"/>
        <v>196.74252435660389</v>
      </c>
      <c r="EC77" s="67"/>
      <c r="ED77" s="341">
        <v>57000</v>
      </c>
      <c r="EE77" s="334">
        <f t="shared" ref="EE77:EM77" si="280">SQRT(5*((((1/$V177)*(((1+0.2*(EE$19/661.48)^2)^3.5)-1))+1)^(1/3.5)-1))</f>
        <v>5.2854585662537812E-2</v>
      </c>
      <c r="EF77" s="334">
        <f t="shared" si="280"/>
        <v>0.10560785949536816</v>
      </c>
      <c r="EG77" s="334">
        <f t="shared" si="280"/>
        <v>0.15816038147869077</v>
      </c>
      <c r="EH77" s="335">
        <f t="shared" si="280"/>
        <v>0.21041636364790672</v>
      </c>
      <c r="EI77" s="336">
        <f t="shared" si="280"/>
        <v>0.26228527574471544</v>
      </c>
      <c r="EJ77" s="337">
        <f t="shared" si="280"/>
        <v>0.31368320903633035</v>
      </c>
      <c r="EK77" s="334">
        <f t="shared" si="280"/>
        <v>0.36453395182424519</v>
      </c>
      <c r="EL77" s="334">
        <f t="shared" si="280"/>
        <v>0.41476975308927316</v>
      </c>
      <c r="EM77" s="335">
        <f t="shared" si="280"/>
        <v>0.4643317730102865</v>
      </c>
      <c r="EN77" s="67"/>
      <c r="EO77" s="341">
        <v>57000</v>
      </c>
      <c r="EP77" s="338">
        <f t="shared" ref="EP77:GN77" si="281">SQRT(5*((((1/$BF79)*(((1+0.2*(EP$19/661.48)^2)^3.5)-1))+1)^(1/3.5)-1))</f>
        <v>0.51317023844198861</v>
      </c>
      <c r="EQ77" s="334">
        <f t="shared" si="281"/>
        <v>0.56124433629867554</v>
      </c>
      <c r="ER77" s="334">
        <f t="shared" si="281"/>
        <v>0.60852188749491054</v>
      </c>
      <c r="ES77" s="334">
        <f t="shared" si="281"/>
        <v>0.65497884874186008</v>
      </c>
      <c r="ET77" s="335">
        <f t="shared" si="281"/>
        <v>0.70059868976995421</v>
      </c>
      <c r="EU77" s="336">
        <f t="shared" si="281"/>
        <v>0.74537169045192087</v>
      </c>
      <c r="EV77" s="337">
        <f t="shared" si="281"/>
        <v>0.78929419694490177</v>
      </c>
      <c r="EW77" s="334">
        <f t="shared" si="281"/>
        <v>0.83236786939379537</v>
      </c>
      <c r="EX77" s="334">
        <f t="shared" si="281"/>
        <v>0.87459894679910166</v>
      </c>
      <c r="EY77" s="335">
        <f t="shared" si="281"/>
        <v>0.91599754798531141</v>
      </c>
      <c r="EZ77" s="338">
        <f t="shared" si="281"/>
        <v>0.95657702162333891</v>
      </c>
      <c r="FA77" s="334">
        <f t="shared" si="281"/>
        <v>0.99635335318199225</v>
      </c>
      <c r="FB77" s="334">
        <f t="shared" si="281"/>
        <v>1.0353446325819471</v>
      </c>
      <c r="FC77" s="334">
        <f t="shared" si="281"/>
        <v>1.0735705831685181</v>
      </c>
      <c r="FD77" s="335">
        <f t="shared" si="281"/>
        <v>1.1110521503130757</v>
      </c>
      <c r="FE77" s="336">
        <f t="shared" si="281"/>
        <v>1.1478111463700438</v>
      </c>
      <c r="FF77" s="337">
        <f t="shared" si="281"/>
        <v>1.1838699477221353</v>
      </c>
      <c r="FG77" s="334">
        <f t="shared" si="281"/>
        <v>1.2192512391109114</v>
      </c>
      <c r="FH77" s="334">
        <f t="shared" si="281"/>
        <v>1.2539778002576729</v>
      </c>
      <c r="FI77" s="335">
        <f t="shared" si="281"/>
        <v>1.2880723298328687</v>
      </c>
      <c r="FJ77" s="338">
        <f t="shared" si="281"/>
        <v>1.3215573020522233</v>
      </c>
      <c r="FK77" s="334">
        <f t="shared" si="281"/>
        <v>1.3544548515019592</v>
      </c>
      <c r="FL77" s="334">
        <f t="shared" si="281"/>
        <v>1.3867866821779209</v>
      </c>
      <c r="FM77" s="334">
        <f t="shared" si="281"/>
        <v>1.4185739971296394</v>
      </c>
      <c r="FN77" s="335">
        <f t="shared" si="281"/>
        <v>1.4498374455067127</v>
      </c>
      <c r="FO77" s="336">
        <f t="shared" si="281"/>
        <v>1.4805970841958089</v>
      </c>
      <c r="FP77" s="337">
        <f t="shared" si="281"/>
        <v>1.510872351601674</v>
      </c>
      <c r="FQ77" s="334">
        <f t="shared" si="281"/>
        <v>1.540682051459985</v>
      </c>
      <c r="FR77" s="334">
        <f t="shared" si="281"/>
        <v>1.5700443448707893</v>
      </c>
      <c r="FS77" s="334">
        <f t="shared" si="281"/>
        <v>1.598976749008904</v>
      </c>
      <c r="FT77" s="334">
        <f t="shared" si="281"/>
        <v>1.6274961412029978</v>
      </c>
      <c r="FU77" s="334">
        <f t="shared" si="281"/>
        <v>1.6556187672802296</v>
      </c>
      <c r="FV77" s="334">
        <f t="shared" si="281"/>
        <v>1.6833602532510379</v>
      </c>
      <c r="FW77" s="334">
        <f t="shared" si="281"/>
        <v>1.7107356195614116</v>
      </c>
      <c r="FX77" s="334">
        <f t="shared" si="281"/>
        <v>1.7377592972707454</v>
      </c>
      <c r="FY77" s="334">
        <f t="shared" si="281"/>
        <v>1.7644451456247139</v>
      </c>
      <c r="FZ77" s="334">
        <f t="shared" si="281"/>
        <v>1.7908064705870197</v>
      </c>
      <c r="GA77" s="334">
        <f t="shared" si="281"/>
        <v>1.8168560439735866</v>
      </c>
      <c r="GB77" s="334">
        <f t="shared" si="281"/>
        <v>1.8426061228999211</v>
      </c>
      <c r="GC77" s="334">
        <f t="shared" si="281"/>
        <v>1.8680684693086498</v>
      </c>
      <c r="GD77" s="334">
        <f t="shared" si="281"/>
        <v>1.8932543693913069</v>
      </c>
      <c r="GE77" s="334">
        <f t="shared" si="281"/>
        <v>1.9181746527576626</v>
      </c>
      <c r="GF77" s="334">
        <f t="shared" si="281"/>
        <v>1.9428397112384939</v>
      </c>
      <c r="GG77" s="334">
        <f t="shared" si="281"/>
        <v>1.9672595172345608</v>
      </c>
      <c r="GH77" s="334">
        <f t="shared" si="281"/>
        <v>1.9914436415468713</v>
      </c>
      <c r="GI77" s="334">
        <f t="shared" si="281"/>
        <v>2.0154012706414761</v>
      </c>
      <c r="GJ77" s="334">
        <f t="shared" si="281"/>
        <v>2.039141223316959</v>
      </c>
      <c r="GK77" s="334">
        <f t="shared" si="281"/>
        <v>2.0626719667549098</v>
      </c>
      <c r="GL77" s="334">
        <f t="shared" si="281"/>
        <v>2.0860016319434007</v>
      </c>
      <c r="GM77" s="334">
        <f t="shared" si="281"/>
        <v>2.1091380284713628</v>
      </c>
      <c r="GN77" s="334">
        <f t="shared" si="281"/>
        <v>2.1320886586979375</v>
      </c>
      <c r="GR77" s="348"/>
      <c r="GS77" s="369">
        <v>57000</v>
      </c>
      <c r="GT77" s="367">
        <f t="shared" si="248"/>
        <v>57.356933718429858</v>
      </c>
      <c r="GU77" s="367">
        <f t="shared" si="248"/>
        <v>114.71386743685972</v>
      </c>
      <c r="GV77" s="367">
        <f t="shared" si="248"/>
        <v>172.07080115528956</v>
      </c>
      <c r="GW77" s="367">
        <f t="shared" si="248"/>
        <v>229.42773487371943</v>
      </c>
      <c r="GX77" s="367">
        <f t="shared" si="248"/>
        <v>286.78466859214927</v>
      </c>
      <c r="GY77" s="367">
        <f t="shared" si="248"/>
        <v>344.14160231057912</v>
      </c>
      <c r="GZ77" s="367">
        <f t="shared" si="248"/>
        <v>401.49853602900896</v>
      </c>
      <c r="HA77" s="367">
        <f t="shared" si="248"/>
        <v>458.85546974743886</v>
      </c>
      <c r="HB77" s="367">
        <f t="shared" si="248"/>
        <v>516.21240346586876</v>
      </c>
      <c r="HC77" s="367">
        <f t="shared" si="248"/>
        <v>573.56933718429855</v>
      </c>
      <c r="HE77" s="348"/>
      <c r="HF77" s="369">
        <v>57000</v>
      </c>
      <c r="HG77" s="26">
        <f t="shared" si="249"/>
        <v>0.32975488740689224</v>
      </c>
      <c r="HH77" s="26">
        <f t="shared" si="249"/>
        <v>0.32975488740689224</v>
      </c>
      <c r="HI77" s="26">
        <f t="shared" si="249"/>
        <v>0.32975488740689224</v>
      </c>
      <c r="HJ77" s="26">
        <f t="shared" si="249"/>
        <v>0.32975488740689224</v>
      </c>
      <c r="HK77" s="26">
        <f t="shared" si="249"/>
        <v>0.32975488740689224</v>
      </c>
      <c r="HL77" s="26">
        <f t="shared" si="249"/>
        <v>0.32975488740689224</v>
      </c>
      <c r="HM77" s="26">
        <f t="shared" si="249"/>
        <v>0.32975488740689224</v>
      </c>
      <c r="HN77" s="26">
        <f t="shared" si="249"/>
        <v>0.32975488740689224</v>
      </c>
      <c r="HO77" s="26">
        <f t="shared" si="249"/>
        <v>0.32975488740689224</v>
      </c>
      <c r="HP77" s="26">
        <f t="shared" si="249"/>
        <v>0.32975488740689224</v>
      </c>
      <c r="HR77" s="348"/>
      <c r="HS77" s="369">
        <v>57000</v>
      </c>
      <c r="HT77" s="367">
        <f t="shared" si="26"/>
        <v>18.913729220325418</v>
      </c>
      <c r="HU77" s="367">
        <f t="shared" si="26"/>
        <v>37.827458440650837</v>
      </c>
      <c r="HV77" s="367">
        <f t="shared" si="26"/>
        <v>56.741187660976252</v>
      </c>
      <c r="HW77" s="367">
        <f t="shared" si="26"/>
        <v>75.654916881301673</v>
      </c>
      <c r="HX77" s="367">
        <f t="shared" si="147"/>
        <v>94.568646101627095</v>
      </c>
      <c r="HY77" s="367">
        <f t="shared" si="147"/>
        <v>113.4823753219525</v>
      </c>
      <c r="HZ77" s="367">
        <f t="shared" si="147"/>
        <v>132.39610454227793</v>
      </c>
      <c r="IA77" s="367">
        <f t="shared" si="147"/>
        <v>151.30983376260335</v>
      </c>
      <c r="IB77" s="367">
        <f t="shared" si="147"/>
        <v>170.22356298292877</v>
      </c>
      <c r="IC77" s="367">
        <f t="shared" si="147"/>
        <v>189.13729220325419</v>
      </c>
      <c r="IL77" s="348"/>
      <c r="IM77" s="369">
        <v>57000</v>
      </c>
      <c r="IN77" s="367">
        <f t="shared" si="164"/>
        <v>58.133015972717715</v>
      </c>
      <c r="IO77" s="367">
        <f t="shared" si="165"/>
        <v>234.28040822234598</v>
      </c>
      <c r="IP77" s="367">
        <f t="shared" si="166"/>
        <v>533.7395811336313</v>
      </c>
      <c r="IQ77" s="367">
        <f t="shared" si="167"/>
        <v>965.51483962424356</v>
      </c>
      <c r="IR77" s="367">
        <f t="shared" si="168"/>
        <v>1542.5828648413446</v>
      </c>
      <c r="IS77" s="367">
        <f t="shared" si="169"/>
        <v>2282.2693934380795</v>
      </c>
      <c r="IT77" s="367">
        <f t="shared" si="170"/>
        <v>3206.7420110040871</v>
      </c>
      <c r="IU77" s="367">
        <f t="shared" si="171"/>
        <v>4343.6252335607405</v>
      </c>
      <c r="IV77" s="367">
        <f t="shared" si="172"/>
        <v>5726.7452210713636</v>
      </c>
      <c r="IW77" s="367">
        <f t="shared" si="173"/>
        <v>7397.0125340424702</v>
      </c>
      <c r="IY77" s="348"/>
      <c r="IZ77" s="369">
        <v>57000</v>
      </c>
      <c r="JA77" s="367">
        <f t="shared" si="137"/>
        <v>18.935440630763789</v>
      </c>
      <c r="JB77" s="367">
        <f t="shared" si="137"/>
        <v>38.001199599711697</v>
      </c>
      <c r="JC77" s="367">
        <f t="shared" si="137"/>
        <v>57.327830180099085</v>
      </c>
      <c r="JD77" s="367">
        <f t="shared" si="137"/>
        <v>77.046286277621547</v>
      </c>
      <c r="JE77" s="367">
        <f t="shared" si="137"/>
        <v>97.287950582205156</v>
      </c>
      <c r="JF77" s="367">
        <f t="shared" si="137"/>
        <v>118.18445898550118</v>
      </c>
      <c r="JG77" s="367">
        <f t="shared" si="137"/>
        <v>139.86725891082295</v>
      </c>
      <c r="JH77" s="367">
        <f t="shared" si="137"/>
        <v>162.46684555827102</v>
      </c>
      <c r="JI77" s="367">
        <f t="shared" si="137"/>
        <v>186.11163001984795</v>
      </c>
      <c r="JJ77" s="367">
        <f t="shared" si="137"/>
        <v>210.92640806657724</v>
      </c>
      <c r="JL77" s="348"/>
      <c r="JM77" s="369">
        <v>57000</v>
      </c>
      <c r="JN77" s="296">
        <f t="shared" si="138"/>
        <v>2.1711410438371104E-2</v>
      </c>
      <c r="JO77" s="296">
        <f t="shared" si="138"/>
        <v>0.17374115906086018</v>
      </c>
      <c r="JP77" s="296">
        <f t="shared" si="138"/>
        <v>0.58664251912283305</v>
      </c>
      <c r="JQ77" s="296">
        <f t="shared" si="138"/>
        <v>1.3913693963198739</v>
      </c>
      <c r="JR77" s="296">
        <f t="shared" si="138"/>
        <v>2.7193044805780602</v>
      </c>
      <c r="JS77" s="296">
        <f t="shared" si="132"/>
        <v>4.7020836635486774</v>
      </c>
      <c r="JT77" s="296">
        <f t="shared" si="132"/>
        <v>7.4711543685450295</v>
      </c>
      <c r="JU77" s="296">
        <f t="shared" si="132"/>
        <v>11.157011795667671</v>
      </c>
      <c r="JV77" s="296">
        <f t="shared" si="132"/>
        <v>15.888067036919182</v>
      </c>
      <c r="JW77" s="296">
        <f t="shared" si="132"/>
        <v>21.789115863323048</v>
      </c>
    </row>
    <row r="78" spans="3:304" ht="18.75" customHeight="1">
      <c r="C78"/>
      <c r="D78" s="2"/>
      <c r="AZ78" s="368">
        <v>56000</v>
      </c>
      <c r="BA78" s="296">
        <f t="shared" si="36"/>
        <v>16.062693278459335</v>
      </c>
      <c r="BB78" s="367">
        <f t="shared" si="27"/>
        <v>183.69188992365173</v>
      </c>
      <c r="BC78" s="367">
        <f t="shared" si="180"/>
        <v>5575.9598095330666</v>
      </c>
      <c r="BD78" s="367">
        <f t="shared" si="181"/>
        <v>521.55944647622402</v>
      </c>
      <c r="BE78" s="367">
        <f t="shared" si="182"/>
        <v>167.62919664519239</v>
      </c>
      <c r="BF78" s="334">
        <v>8.5782051477853241E-2</v>
      </c>
      <c r="BG78" s="334">
        <f t="shared" si="183"/>
        <v>0.87212825882853307</v>
      </c>
      <c r="BN78" s="67"/>
      <c r="BO78" s="341">
        <v>58000</v>
      </c>
      <c r="BP78" s="296">
        <f t="shared" ref="BP78:BX78" si="282">(EE78*$T178*SQRT($W178)-BP$19)*-1</f>
        <v>3.3985166804075817E-3</v>
      </c>
      <c r="BQ78" s="296">
        <f t="shared" si="282"/>
        <v>2.6981694815376045E-2</v>
      </c>
      <c r="BR78" s="296">
        <f t="shared" si="282"/>
        <v>9.0542975442318152E-2</v>
      </c>
      <c r="BS78" s="303">
        <f t="shared" si="282"/>
        <v>0.21311344076420369</v>
      </c>
      <c r="BT78" s="315">
        <f t="shared" si="282"/>
        <v>0.41262887663372538</v>
      </c>
      <c r="BU78" s="310">
        <f t="shared" si="282"/>
        <v>0.70564953685394016</v>
      </c>
      <c r="BV78" s="296">
        <f t="shared" si="282"/>
        <v>1.107142385670528</v>
      </c>
      <c r="BW78" s="296">
        <f t="shared" si="282"/>
        <v>1.6303304284213169</v>
      </c>
      <c r="BX78" s="303">
        <f t="shared" si="282"/>
        <v>2.2866087853135326</v>
      </c>
      <c r="BY78" s="67"/>
      <c r="BZ78" s="341">
        <v>58000</v>
      </c>
      <c r="CA78" s="434">
        <f t="shared" ref="CA78:DY78" si="283">(EP78*$T178*SQRT($W178)-CA$19)*-1</f>
        <v>3.0855229448886377</v>
      </c>
      <c r="CB78" s="435">
        <f t="shared" si="283"/>
        <v>4.0348014860857404</v>
      </c>
      <c r="CC78" s="435">
        <f t="shared" si="283"/>
        <v>5.1404336058560318</v>
      </c>
      <c r="CD78" s="435">
        <f t="shared" si="283"/>
        <v>6.40678097827697</v>
      </c>
      <c r="CE78" s="436">
        <f t="shared" si="283"/>
        <v>7.8367136187228823</v>
      </c>
      <c r="CF78" s="437">
        <f t="shared" si="283"/>
        <v>9.4317602848202</v>
      </c>
      <c r="CG78" s="438">
        <f t="shared" si="283"/>
        <v>11.19226525402496</v>
      </c>
      <c r="CH78" s="435">
        <f t="shared" si="283"/>
        <v>13.117544841405561</v>
      </c>
      <c r="CI78" s="435">
        <f t="shared" si="283"/>
        <v>15.20603857415972</v>
      </c>
      <c r="CJ78" s="436">
        <f t="shared" si="283"/>
        <v>17.455451390317677</v>
      </c>
      <c r="CK78" s="434">
        <f t="shared" si="283"/>
        <v>19.862884498264435</v>
      </c>
      <c r="CL78" s="435">
        <f t="shared" si="283"/>
        <v>22.424953584300539</v>
      </c>
      <c r="CM78" s="435">
        <f t="shared" si="283"/>
        <v>25.137893881733731</v>
      </c>
      <c r="CN78" s="435">
        <f t="shared" si="283"/>
        <v>27.997652232217462</v>
      </c>
      <c r="CO78" s="436">
        <f t="shared" si="283"/>
        <v>30.999966704678741</v>
      </c>
      <c r="CP78" s="437">
        <f t="shared" si="283"/>
        <v>34.140434620784788</v>
      </c>
      <c r="CQ78" s="438">
        <f t="shared" si="283"/>
        <v>37.41456999999258</v>
      </c>
      <c r="CR78" s="435">
        <f t="shared" si="283"/>
        <v>40.817851510842047</v>
      </c>
      <c r="CS78" s="435">
        <f t="shared" si="283"/>
        <v>44.345762023183767</v>
      </c>
      <c r="CT78" s="436">
        <f t="shared" si="283"/>
        <v>47.993820819051592</v>
      </c>
      <c r="CU78" s="434">
        <f t="shared" si="283"/>
        <v>51.75760945389203</v>
      </c>
      <c r="CV78" s="435">
        <f t="shared" si="283"/>
        <v>55.63279217722723</v>
      </c>
      <c r="CW78" s="435">
        <f t="shared" si="283"/>
        <v>59.61513173139565</v>
      </c>
      <c r="CX78" s="435">
        <f t="shared" si="283"/>
        <v>63.700501255160987</v>
      </c>
      <c r="CY78" s="436">
        <f t="shared" si="283"/>
        <v>67.884892929913974</v>
      </c>
      <c r="CZ78" s="437">
        <f t="shared" si="283"/>
        <v>72.164423922518495</v>
      </c>
      <c r="DA78" s="438">
        <f t="shared" si="283"/>
        <v>76.535340102171574</v>
      </c>
      <c r="DB78" s="435">
        <f t="shared" si="283"/>
        <v>80.99401793951364</v>
      </c>
      <c r="DC78" s="435">
        <f t="shared" si="283"/>
        <v>85.536964934886441</v>
      </c>
      <c r="DD78" s="436">
        <f t="shared" si="283"/>
        <v>90.160818868733941</v>
      </c>
      <c r="DE78" s="439">
        <f t="shared" si="283"/>
        <v>94.862346120281416</v>
      </c>
      <c r="DF78" s="435">
        <f t="shared" si="283"/>
        <v>99.638439260182849</v>
      </c>
      <c r="DG78" s="435">
        <f t="shared" si="283"/>
        <v>104.48611408812974</v>
      </c>
      <c r="DH78" s="435">
        <f t="shared" si="283"/>
        <v>109.40250625686679</v>
      </c>
      <c r="DI78" s="436">
        <f t="shared" si="283"/>
        <v>114.38486759897097</v>
      </c>
      <c r="DJ78" s="437">
        <f t="shared" si="283"/>
        <v>119.43056225157602</v>
      </c>
      <c r="DK78" s="438">
        <f t="shared" si="283"/>
        <v>124.53706265641182</v>
      </c>
      <c r="DL78" s="435">
        <f t="shared" si="283"/>
        <v>129.70194549760583</v>
      </c>
      <c r="DM78" s="435">
        <f t="shared" si="283"/>
        <v>134.92288762723064</v>
      </c>
      <c r="DN78" s="436">
        <f t="shared" si="283"/>
        <v>140.19766201821483</v>
      </c>
      <c r="DO78" s="439">
        <f t="shared" si="283"/>
        <v>145.52413377564244</v>
      </c>
      <c r="DP78" s="435">
        <f t="shared" si="283"/>
        <v>150.90025623035905</v>
      </c>
      <c r="DQ78" s="435">
        <f t="shared" si="283"/>
        <v>156.32406713295984</v>
      </c>
      <c r="DR78" s="435">
        <f t="shared" si="283"/>
        <v>161.7936849614498</v>
      </c>
      <c r="DS78" s="436">
        <f t="shared" si="283"/>
        <v>167.30730535194806</v>
      </c>
      <c r="DT78" s="437">
        <f t="shared" si="283"/>
        <v>172.86319765864022</v>
      </c>
      <c r="DU78" s="438">
        <f t="shared" si="283"/>
        <v>178.45970164662458</v>
      </c>
      <c r="DV78" s="435">
        <f t="shared" si="283"/>
        <v>184.09522431923455</v>
      </c>
      <c r="DW78" s="435">
        <f t="shared" si="283"/>
        <v>189.76823687980578</v>
      </c>
      <c r="DX78" s="435">
        <f t="shared" si="283"/>
        <v>195.47727182655393</v>
      </c>
      <c r="DY78" s="435">
        <f t="shared" si="283"/>
        <v>201.22092017825219</v>
      </c>
      <c r="EC78" s="67"/>
      <c r="ED78" s="341">
        <v>58000</v>
      </c>
      <c r="EE78" s="334">
        <f t="shared" ref="EE78:EM78" si="284">SQRT(5*((((1/$V178)*(((1+0.2*(EE$19/661.48)^2)^3.5)-1))+1)^(1/3.5)-1))</f>
        <v>5.4139227572946952E-2</v>
      </c>
      <c r="EF78" s="334">
        <f t="shared" si="284"/>
        <v>0.10816913979689306</v>
      </c>
      <c r="EG78" s="334">
        <f t="shared" si="284"/>
        <v>0.16198254008002019</v>
      </c>
      <c r="EH78" s="335">
        <f t="shared" si="284"/>
        <v>0.21547636058551745</v>
      </c>
      <c r="EI78" s="336">
        <f t="shared" si="284"/>
        <v>0.26855346534236524</v>
      </c>
      <c r="EJ78" s="337">
        <f t="shared" si="284"/>
        <v>0.32112416793555476</v>
      </c>
      <c r="EK78" s="334">
        <f t="shared" si="284"/>
        <v>0.37310741082921012</v>
      </c>
      <c r="EL78" s="334">
        <f t="shared" si="284"/>
        <v>0.42443158135612846</v>
      </c>
      <c r="EM78" s="335">
        <f t="shared" si="284"/>
        <v>0.47503496624233882</v>
      </c>
      <c r="EN78" s="67"/>
      <c r="EO78" s="341">
        <v>58000</v>
      </c>
      <c r="EP78" s="338">
        <f t="shared" ref="EP78:GN78" si="285">SQRT(5*((((1/$BF80)*(((1+0.2*(EP$19/661.48)^2)^3.5)-1))+1)^(1/3.5)-1))</f>
        <v>0.52486586938118884</v>
      </c>
      <c r="EQ78" s="334">
        <f t="shared" si="285"/>
        <v>0.57388243461839483</v>
      </c>
      <c r="ER78" s="334">
        <f t="shared" si="285"/>
        <v>0.62205222588083109</v>
      </c>
      <c r="ES78" s="334">
        <f t="shared" si="285"/>
        <v>0.66935162137404369</v>
      </c>
      <c r="ET78" s="335">
        <f t="shared" si="285"/>
        <v>0.71576507777405907</v>
      </c>
      <c r="EU78" s="336">
        <f t="shared" si="285"/>
        <v>0.76128431569140886</v>
      </c>
      <c r="EV78" s="337">
        <f t="shared" si="285"/>
        <v>0.80590747060087697</v>
      </c>
      <c r="EW78" s="334">
        <f t="shared" si="285"/>
        <v>0.84963824517823394</v>
      </c>
      <c r="EX78" s="334">
        <f t="shared" si="285"/>
        <v>0.89248509057483416</v>
      </c>
      <c r="EY78" s="335">
        <f t="shared" si="285"/>
        <v>0.9344604363030955</v>
      </c>
      <c r="EZ78" s="338">
        <f t="shared" si="285"/>
        <v>0.97557998153230008</v>
      </c>
      <c r="FA78" s="334">
        <f t="shared" si="285"/>
        <v>1.0158620549044226</v>
      </c>
      <c r="FB78" s="334">
        <f t="shared" si="285"/>
        <v>1.0553270455047989</v>
      </c>
      <c r="FC78" s="334">
        <f t="shared" si="285"/>
        <v>1.093996904279706</v>
      </c>
      <c r="FD78" s="335">
        <f t="shared" si="285"/>
        <v>1.1318947128390937</v>
      </c>
      <c r="FE78" s="336">
        <f t="shared" si="285"/>
        <v>1.1690443150467575</v>
      </c>
      <c r="FF78" s="337">
        <f t="shared" si="285"/>
        <v>1.2054700059115477</v>
      </c>
      <c r="FG78" s="334">
        <f t="shared" si="285"/>
        <v>1.2411962718945135</v>
      </c>
      <c r="FH78" s="334">
        <f t="shared" si="285"/>
        <v>1.2762475767034007</v>
      </c>
      <c r="FI78" s="335">
        <f t="shared" si="285"/>
        <v>1.3106481868461886</v>
      </c>
      <c r="FJ78" s="338">
        <f t="shared" si="285"/>
        <v>1.3444220315727922</v>
      </c>
      <c r="FK78" s="334">
        <f t="shared" si="285"/>
        <v>1.3775925922815861</v>
      </c>
      <c r="FL78" s="334">
        <f t="shared" si="285"/>
        <v>1.4101828169571637</v>
      </c>
      <c r="FM78" s="334">
        <f t="shared" si="285"/>
        <v>1.4422150557032083</v>
      </c>
      <c r="FN78" s="335">
        <f t="shared" si="285"/>
        <v>1.4737110139167109</v>
      </c>
      <c r="FO78" s="336">
        <f t="shared" si="285"/>
        <v>1.5046917201029228</v>
      </c>
      <c r="FP78" s="337">
        <f t="shared" si="285"/>
        <v>1.5351775057457206</v>
      </c>
      <c r="FQ78" s="334">
        <f t="shared" si="285"/>
        <v>1.5651879950224754</v>
      </c>
      <c r="FR78" s="334">
        <f t="shared" si="285"/>
        <v>1.5947421024847082</v>
      </c>
      <c r="FS78" s="334">
        <f t="shared" si="285"/>
        <v>1.6238580371177433</v>
      </c>
      <c r="FT78" s="334">
        <f t="shared" si="285"/>
        <v>1.6525533114463418</v>
      </c>
      <c r="FU78" s="334">
        <f t="shared" si="285"/>
        <v>1.6808447545723548</v>
      </c>
      <c r="FV78" s="334">
        <f t="shared" si="285"/>
        <v>1.7087485282183337</v>
      </c>
      <c r="FW78" s="334">
        <f t="shared" si="285"/>
        <v>1.7362801450110605</v>
      </c>
      <c r="FX78" s="334">
        <f t="shared" si="285"/>
        <v>1.7634544883748444</v>
      </c>
      <c r="FY78" s="334">
        <f t="shared" si="285"/>
        <v>1.7902858335190956</v>
      </c>
      <c r="FZ78" s="334">
        <f t="shared" si="285"/>
        <v>1.8167878691011665</v>
      </c>
      <c r="GA78" s="334">
        <f t="shared" si="285"/>
        <v>1.8429737192262565</v>
      </c>
      <c r="GB78" s="334">
        <f t="shared" si="285"/>
        <v>1.8688559655136825</v>
      </c>
      <c r="GC78" s="334">
        <f t="shared" si="285"/>
        <v>1.8944466690149562</v>
      </c>
      <c r="GD78" s="334">
        <f t="shared" si="285"/>
        <v>1.9197573918156416</v>
      </c>
      <c r="GE78" s="334">
        <f t="shared" si="285"/>
        <v>1.94479921819146</v>
      </c>
      <c r="GF78" s="334">
        <f t="shared" si="285"/>
        <v>1.9695827752207495</v>
      </c>
      <c r="GG78" s="334">
        <f t="shared" si="285"/>
        <v>1.9941182527813051</v>
      </c>
      <c r="GH78" s="334">
        <f t="shared" si="285"/>
        <v>2.0184154228808366</v>
      </c>
      <c r="GI78" s="334">
        <f t="shared" si="285"/>
        <v>2.0424836582874537</v>
      </c>
      <c r="GJ78" s="334">
        <f t="shared" si="285"/>
        <v>2.0663319504404303</v>
      </c>
      <c r="GK78" s="334">
        <f t="shared" si="285"/>
        <v>2.08996892663267</v>
      </c>
      <c r="GL78" s="334">
        <f t="shared" si="285"/>
        <v>2.1134028664650626</v>
      </c>
      <c r="GM78" s="334">
        <f t="shared" si="285"/>
        <v>2.1366417175799337</v>
      </c>
      <c r="GN78" s="334">
        <f t="shared" si="285"/>
        <v>2.159693110686121</v>
      </c>
      <c r="GR78" s="348"/>
      <c r="GS78" s="368">
        <v>58000</v>
      </c>
      <c r="GT78" s="367">
        <f t="shared" si="248"/>
        <v>57.356933718429858</v>
      </c>
      <c r="GU78" s="367">
        <f t="shared" si="248"/>
        <v>114.71386743685972</v>
      </c>
      <c r="GV78" s="367">
        <f t="shared" si="248"/>
        <v>172.07080115528956</v>
      </c>
      <c r="GW78" s="367">
        <f t="shared" si="248"/>
        <v>229.42773487371943</v>
      </c>
      <c r="GX78" s="367">
        <f t="shared" si="248"/>
        <v>286.78466859214927</v>
      </c>
      <c r="GY78" s="367">
        <f t="shared" si="248"/>
        <v>344.14160231057912</v>
      </c>
      <c r="GZ78" s="367">
        <f t="shared" si="248"/>
        <v>401.49853602900896</v>
      </c>
      <c r="HA78" s="367">
        <f t="shared" si="248"/>
        <v>458.85546974743886</v>
      </c>
      <c r="HB78" s="367">
        <f t="shared" si="248"/>
        <v>516.21240346586876</v>
      </c>
      <c r="HC78" s="367">
        <f t="shared" si="248"/>
        <v>573.56933718429855</v>
      </c>
      <c r="HE78" s="348"/>
      <c r="HF78" s="368">
        <v>58000</v>
      </c>
      <c r="HG78" s="26">
        <f t="shared" si="249"/>
        <v>0.32192477286078447</v>
      </c>
      <c r="HH78" s="26">
        <f t="shared" si="249"/>
        <v>0.32192477286078447</v>
      </c>
      <c r="HI78" s="26">
        <f t="shared" si="249"/>
        <v>0.32192477286078447</v>
      </c>
      <c r="HJ78" s="26">
        <f t="shared" si="249"/>
        <v>0.32192477286078447</v>
      </c>
      <c r="HK78" s="26">
        <f t="shared" si="249"/>
        <v>0.32192477286078447</v>
      </c>
      <c r="HL78" s="26">
        <f t="shared" si="249"/>
        <v>0.32192477286078447</v>
      </c>
      <c r="HM78" s="26">
        <f t="shared" si="249"/>
        <v>0.32192477286078447</v>
      </c>
      <c r="HN78" s="26">
        <f t="shared" si="249"/>
        <v>0.32192477286078447</v>
      </c>
      <c r="HO78" s="26">
        <f t="shared" si="249"/>
        <v>0.32192477286078447</v>
      </c>
      <c r="HP78" s="26">
        <f t="shared" si="249"/>
        <v>0.32192477286078447</v>
      </c>
      <c r="HR78" s="348"/>
      <c r="HS78" s="368">
        <v>58000</v>
      </c>
      <c r="HT78" s="367">
        <f t="shared" si="26"/>
        <v>18.464617859296602</v>
      </c>
      <c r="HU78" s="367">
        <f t="shared" si="26"/>
        <v>36.929235718593205</v>
      </c>
      <c r="HV78" s="367">
        <f t="shared" si="26"/>
        <v>55.3938535778898</v>
      </c>
      <c r="HW78" s="367">
        <f t="shared" si="26"/>
        <v>73.85847143718641</v>
      </c>
      <c r="HX78" s="367">
        <f t="shared" si="147"/>
        <v>92.323089296483005</v>
      </c>
      <c r="HY78" s="367">
        <f t="shared" si="147"/>
        <v>110.7877071557796</v>
      </c>
      <c r="HZ78" s="367">
        <f t="shared" si="147"/>
        <v>129.2523250150762</v>
      </c>
      <c r="IA78" s="367">
        <f t="shared" si="147"/>
        <v>147.71694287437282</v>
      </c>
      <c r="IB78" s="367">
        <f t="shared" si="147"/>
        <v>166.18156073366944</v>
      </c>
      <c r="IC78" s="367">
        <f t="shared" si="147"/>
        <v>184.64617859296601</v>
      </c>
      <c r="IL78" s="348"/>
      <c r="IM78" s="368">
        <v>58000</v>
      </c>
      <c r="IN78" s="367">
        <f t="shared" si="164"/>
        <v>55.405026723317995</v>
      </c>
      <c r="IO78" s="367">
        <f t="shared" si="165"/>
        <v>223.28640723544586</v>
      </c>
      <c r="IP78" s="367">
        <f t="shared" si="166"/>
        <v>508.69295633792166</v>
      </c>
      <c r="IQ78" s="367">
        <f t="shared" si="167"/>
        <v>920.20643684213178</v>
      </c>
      <c r="IR78" s="367">
        <f t="shared" si="168"/>
        <v>1470.1945773736802</v>
      </c>
      <c r="IS78" s="367">
        <f t="shared" si="169"/>
        <v>2175.1700753422315</v>
      </c>
      <c r="IT78" s="367">
        <f t="shared" si="170"/>
        <v>3056.2602652139999</v>
      </c>
      <c r="IU78" s="367">
        <f t="shared" si="171"/>
        <v>4139.7933362764843</v>
      </c>
      <c r="IV78" s="367">
        <f t="shared" si="172"/>
        <v>5458.008099218514</v>
      </c>
      <c r="IW78" s="367">
        <f t="shared" si="173"/>
        <v>7049.8953178978099</v>
      </c>
      <c r="IY78" s="348"/>
      <c r="IZ78" s="368">
        <v>58000</v>
      </c>
      <c r="JA78" s="367">
        <f t="shared" ref="JA78:JJ85" si="286">SQRT(((2*1.4*100*pN)/(0.4*ρN))*((((IN78/(100*pN))+1)^(0.4/1.4))-1))*m_s_→_kt</f>
        <v>18.485902562201016</v>
      </c>
      <c r="JB78" s="367">
        <f t="shared" si="286"/>
        <v>37.09956888922229</v>
      </c>
      <c r="JC78" s="367">
        <f t="shared" si="286"/>
        <v>55.969026666950263</v>
      </c>
      <c r="JD78" s="367">
        <f t="shared" si="286"/>
        <v>75.22276513435709</v>
      </c>
      <c r="JE78" s="367">
        <f t="shared" si="286"/>
        <v>94.989800947221141</v>
      </c>
      <c r="JF78" s="367">
        <f t="shared" si="286"/>
        <v>115.39954864599341</v>
      </c>
      <c r="JG78" s="367">
        <f t="shared" si="286"/>
        <v>136.58143546740271</v>
      </c>
      <c r="JH78" s="367">
        <f t="shared" si="286"/>
        <v>158.66420585008174</v>
      </c>
      <c r="JI78" s="367">
        <f t="shared" si="286"/>
        <v>181.7748698255273</v>
      </c>
      <c r="JJ78" s="367">
        <f t="shared" si="286"/>
        <v>206.03726277196304</v>
      </c>
      <c r="JL78" s="348"/>
      <c r="JM78" s="368">
        <v>58000</v>
      </c>
      <c r="JN78" s="296">
        <f t="shared" si="138"/>
        <v>2.1284702904413422E-2</v>
      </c>
      <c r="JO78" s="296">
        <f t="shared" si="138"/>
        <v>0.17033317062908537</v>
      </c>
      <c r="JP78" s="296">
        <f t="shared" si="138"/>
        <v>0.57517308906046338</v>
      </c>
      <c r="JQ78" s="296">
        <f t="shared" si="138"/>
        <v>1.3642936971706803</v>
      </c>
      <c r="JR78" s="296">
        <f t="shared" si="138"/>
        <v>2.6667116507381365</v>
      </c>
      <c r="JS78" s="296">
        <f t="shared" si="132"/>
        <v>4.6118414902138056</v>
      </c>
      <c r="JT78" s="296">
        <f t="shared" si="132"/>
        <v>7.3291104523265176</v>
      </c>
      <c r="JU78" s="296">
        <f t="shared" si="132"/>
        <v>10.947262975708924</v>
      </c>
      <c r="JV78" s="296">
        <f t="shared" si="132"/>
        <v>15.593309091857861</v>
      </c>
      <c r="JW78" s="296">
        <f t="shared" si="132"/>
        <v>21.391084178997033</v>
      </c>
    </row>
    <row r="79" spans="3:304">
      <c r="C79"/>
      <c r="D79" s="2"/>
      <c r="G79" s="2"/>
      <c r="AZ79" s="369">
        <v>57000</v>
      </c>
      <c r="BA79" s="296">
        <f t="shared" si="36"/>
        <v>15.691586769747602</v>
      </c>
      <c r="BB79" s="367">
        <f t="shared" si="27"/>
        <v>178.44031412501019</v>
      </c>
      <c r="BC79" s="367">
        <f t="shared" si="180"/>
        <v>5256.0018550583281</v>
      </c>
      <c r="BD79" s="367">
        <f t="shared" si="181"/>
        <v>521.55944647622402</v>
      </c>
      <c r="BE79" s="367">
        <f t="shared" si="182"/>
        <v>162.74872735526259</v>
      </c>
      <c r="BF79" s="334">
        <v>8.1756584876690463E-2</v>
      </c>
      <c r="BG79" s="334">
        <f t="shared" si="183"/>
        <v>0.86806731743507315</v>
      </c>
      <c r="BN79" s="67"/>
      <c r="BO79" s="341">
        <v>59000</v>
      </c>
      <c r="BP79" s="296">
        <f t="shared" ref="BP79:BX79" si="287">(EE79*$T179*SQRT($W179)-BP$19)*-1</f>
        <v>3.5786844568139742E-3</v>
      </c>
      <c r="BQ79" s="296">
        <f t="shared" si="287"/>
        <v>2.8414699741428961E-2</v>
      </c>
      <c r="BR79" s="296">
        <f t="shared" si="287"/>
        <v>9.5333175752696064E-2</v>
      </c>
      <c r="BS79" s="303">
        <f t="shared" si="287"/>
        <v>0.22431811817004643</v>
      </c>
      <c r="BT79" s="315">
        <f t="shared" si="287"/>
        <v>0.43414765451216653</v>
      </c>
      <c r="BU79" s="310">
        <f t="shared" si="287"/>
        <v>0.7420899619259842</v>
      </c>
      <c r="BV79" s="296">
        <f t="shared" si="287"/>
        <v>1.163670710129054</v>
      </c>
      <c r="BW79" s="296">
        <f t="shared" si="287"/>
        <v>1.7125167067906517</v>
      </c>
      <c r="BX79" s="303">
        <f t="shared" si="287"/>
        <v>2.400274623159433</v>
      </c>
      <c r="BY79" s="67"/>
      <c r="BZ79" s="341">
        <v>59000</v>
      </c>
      <c r="CA79" s="434">
        <f t="shared" ref="CA79:DY79" si="288">(EP79*$T179*SQRT($W179)-CA$19)*-1</f>
        <v>3.2365988335060791</v>
      </c>
      <c r="CB79" s="435">
        <f t="shared" si="288"/>
        <v>4.2291989013403111</v>
      </c>
      <c r="CC79" s="435">
        <f t="shared" si="288"/>
        <v>5.3839352023682352</v>
      </c>
      <c r="CD79" s="435">
        <f t="shared" si="288"/>
        <v>6.7049504840598786</v>
      </c>
      <c r="CE79" s="436">
        <f t="shared" si="288"/>
        <v>8.1948255729092523</v>
      </c>
      <c r="CF79" s="437">
        <f t="shared" si="288"/>
        <v>9.8547486344717186</v>
      </c>
      <c r="CG79" s="438">
        <f t="shared" si="288"/>
        <v>11.684689048114336</v>
      </c>
      <c r="CH79" s="435">
        <f t="shared" si="288"/>
        <v>13.683568801529674</v>
      </c>
      <c r="CI79" s="435">
        <f t="shared" si="288"/>
        <v>15.849426128505144</v>
      </c>
      <c r="CJ79" s="436">
        <f t="shared" si="288"/>
        <v>18.179567766504562</v>
      </c>
      <c r="CK79" s="434">
        <f t="shared" si="288"/>
        <v>20.670707619865141</v>
      </c>
      <c r="CL79" s="435">
        <f t="shared" si="288"/>
        <v>23.319090750901779</v>
      </c>
      <c r="CM79" s="435">
        <f t="shared" si="288"/>
        <v>26.12060249002127</v>
      </c>
      <c r="CN79" s="435">
        <f t="shared" si="288"/>
        <v>29.070863083702335</v>
      </c>
      <c r="CO79" s="436">
        <f t="shared" si="288"/>
        <v>32.165308722576157</v>
      </c>
      <c r="CP79" s="437">
        <f t="shared" si="288"/>
        <v>35.399260050901091</v>
      </c>
      <c r="CQ79" s="438">
        <f t="shared" si="288"/>
        <v>38.767979391412666</v>
      </c>
      <c r="CR79" s="435">
        <f t="shared" si="288"/>
        <v>42.266717959504916</v>
      </c>
      <c r="CS79" s="435">
        <f t="shared" si="288"/>
        <v>45.890754315889211</v>
      </c>
      <c r="CT79" s="436">
        <f t="shared" si="288"/>
        <v>49.63542523967692</v>
      </c>
      <c r="CU79" s="434">
        <f t="shared" si="288"/>
        <v>53.496150111193543</v>
      </c>
      <c r="CV79" s="435">
        <f t="shared" si="288"/>
        <v>57.468449788439443</v>
      </c>
      <c r="CW79" s="435">
        <f t="shared" si="288"/>
        <v>61.547960851757011</v>
      </c>
      <c r="CX79" s="435">
        <f t="shared" si="288"/>
        <v>65.730445984016114</v>
      </c>
      <c r="CY79" s="436">
        <f t="shared" si="288"/>
        <v>70.011801152294197</v>
      </c>
      <c r="CZ79" s="437">
        <f t="shared" si="288"/>
        <v>74.38806016375446</v>
      </c>
      <c r="DA79" s="438">
        <f t="shared" si="288"/>
        <v>78.855397084377444</v>
      </c>
      <c r="DB79" s="435">
        <f t="shared" si="288"/>
        <v>83.410126934519838</v>
      </c>
      <c r="DC79" s="435">
        <f t="shared" si="288"/>
        <v>88.048705009857713</v>
      </c>
      <c r="DD79" s="436">
        <f t="shared" si="288"/>
        <v>92.767725119446538</v>
      </c>
      <c r="DE79" s="439">
        <f t="shared" si="288"/>
        <v>97.563916983743354</v>
      </c>
      <c r="DF79" s="435">
        <f t="shared" si="288"/>
        <v>102.43414299366293</v>
      </c>
      <c r="DG79" s="435">
        <f t="shared" si="288"/>
        <v>107.37539449623279</v>
      </c>
      <c r="DH79" s="435">
        <f t="shared" si="288"/>
        <v>112.3847877424339</v>
      </c>
      <c r="DI79" s="436">
        <f t="shared" si="288"/>
        <v>117.45955960759284</v>
      </c>
      <c r="DJ79" s="437">
        <f t="shared" si="288"/>
        <v>122.59706317356245</v>
      </c>
      <c r="DK79" s="438">
        <f t="shared" si="288"/>
        <v>127.79476324431971</v>
      </c>
      <c r="DL79" s="435">
        <f t="shared" si="288"/>
        <v>133.0502318519637</v>
      </c>
      <c r="DM79" s="435">
        <f t="shared" si="288"/>
        <v>138.36114379797704</v>
      </c>
      <c r="DN79" s="436">
        <f t="shared" si="288"/>
        <v>143.72527226461148</v>
      </c>
      <c r="DO79" s="439">
        <f t="shared" si="288"/>
        <v>149.14048452304434</v>
      </c>
      <c r="DP79" s="435">
        <f t="shared" si="288"/>
        <v>154.60473775822032</v>
      </c>
      <c r="DQ79" s="435">
        <f t="shared" si="288"/>
        <v>160.11607502481053</v>
      </c>
      <c r="DR79" s="435">
        <f t="shared" si="288"/>
        <v>165.6726213442787</v>
      </c>
      <c r="DS79" s="436">
        <f t="shared" si="288"/>
        <v>171.27257994945114</v>
      </c>
      <c r="DT79" s="437">
        <f t="shared" si="288"/>
        <v>176.91422868011608</v>
      </c>
      <c r="DU79" s="438">
        <f t="shared" si="288"/>
        <v>182.59591653089308</v>
      </c>
      <c r="DV79" s="435">
        <f t="shared" si="288"/>
        <v>188.31606035080694</v>
      </c>
      <c r="DW79" s="435">
        <f t="shared" si="288"/>
        <v>194.07314169260627</v>
      </c>
      <c r="DX79" s="435">
        <f t="shared" si="288"/>
        <v>199.86570380878032</v>
      </c>
      <c r="DY79" s="435">
        <f t="shared" si="288"/>
        <v>205.69234879043046</v>
      </c>
      <c r="EC79" s="67"/>
      <c r="ED79" s="341">
        <v>59000</v>
      </c>
      <c r="EE79" s="334">
        <f t="shared" ref="EE79:EM79" si="289">SQRT(5*((((1/$V179)*(((1+0.2*(EE$19/661.48)^2)^3.5)-1))+1)^(1/3.5)-1))</f>
        <v>5.5455046149275225E-2</v>
      </c>
      <c r="EF79" s="334">
        <f t="shared" si="289"/>
        <v>0.11079216747076903</v>
      </c>
      <c r="EG79" s="334">
        <f t="shared" si="289"/>
        <v>0.16589583676698225</v>
      </c>
      <c r="EH79" s="335">
        <f t="shared" si="289"/>
        <v>0.22065519296851624</v>
      </c>
      <c r="EI79" s="336">
        <f t="shared" si="289"/>
        <v>0.27496606460287354</v>
      </c>
      <c r="EJ79" s="337">
        <f t="shared" si="289"/>
        <v>0.32873265663197304</v>
      </c>
      <c r="EK79" s="334">
        <f t="shared" si="289"/>
        <v>0.38186884056007531</v>
      </c>
      <c r="EL79" s="334">
        <f t="shared" si="289"/>
        <v>0.43429902180944968</v>
      </c>
      <c r="EM79" s="335">
        <f t="shared" si="289"/>
        <v>0.48595859058913266</v>
      </c>
      <c r="EN79" s="67"/>
      <c r="EO79" s="341">
        <v>59000</v>
      </c>
      <c r="EP79" s="338">
        <f t="shared" ref="EP79:GN79" si="290">SQRT(5*((((1/$BF81)*(((1+0.2*(EP$19/661.48)^2)^3.5)-1))+1)^(1/3.5)-1))</f>
        <v>0.53679398935549705</v>
      </c>
      <c r="EQ79" s="334">
        <f t="shared" si="290"/>
        <v>0.58676244938294331</v>
      </c>
      <c r="ER79" s="334">
        <f t="shared" si="290"/>
        <v>0.63583146029651061</v>
      </c>
      <c r="ES79" s="334">
        <f t="shared" si="290"/>
        <v>0.68397804024650666</v>
      </c>
      <c r="ET79" s="335">
        <f t="shared" si="290"/>
        <v>0.731187872124057</v>
      </c>
      <c r="EU79" s="336">
        <f t="shared" si="290"/>
        <v>0.77745436459275996</v>
      </c>
      <c r="EV79" s="337">
        <f t="shared" si="290"/>
        <v>0.82277768752026681</v>
      </c>
      <c r="EW79" s="334">
        <f t="shared" si="290"/>
        <v>0.86716382116895063</v>
      </c>
      <c r="EX79" s="334">
        <f t="shared" si="290"/>
        <v>0.91062364841703569</v>
      </c>
      <c r="EY79" s="335">
        <f t="shared" si="290"/>
        <v>0.95317211011120306</v>
      </c>
      <c r="EZ79" s="338">
        <f t="shared" si="290"/>
        <v>0.99482743583390798</v>
      </c>
      <c r="FA79" s="334">
        <f t="shared" si="290"/>
        <v>1.0356104560639834</v>
      </c>
      <c r="FB79" s="334">
        <f t="shared" si="290"/>
        <v>1.0755439968893834</v>
      </c>
      <c r="FC79" s="334">
        <f t="shared" si="290"/>
        <v>1.1146523549484733</v>
      </c>
      <c r="FD79" s="335">
        <f t="shared" si="290"/>
        <v>1.1529608479275704</v>
      </c>
      <c r="FE79" s="336">
        <f t="shared" si="290"/>
        <v>1.1904954345053265</v>
      </c>
      <c r="FF79" s="337">
        <f t="shared" si="290"/>
        <v>1.2272823968984521</v>
      </c>
      <c r="FG79" s="334">
        <f t="shared" si="290"/>
        <v>1.2633480789415219</v>
      </c>
      <c r="FH79" s="334">
        <f t="shared" si="290"/>
        <v>1.2987186727712396</v>
      </c>
      <c r="FI79" s="335">
        <f t="shared" si="290"/>
        <v>1.3334200475583233</v>
      </c>
      <c r="FJ79" s="338">
        <f t="shared" si="290"/>
        <v>1.3674776142440912</v>
      </c>
      <c r="FK79" s="334">
        <f t="shared" si="290"/>
        <v>1.4009162208234864</v>
      </c>
      <c r="FL79" s="334">
        <f t="shared" si="290"/>
        <v>1.4337600733229303</v>
      </c>
      <c r="FM79" s="334">
        <f t="shared" si="290"/>
        <v>1.4660326782163482</v>
      </c>
      <c r="FN79" s="335">
        <f t="shared" si="290"/>
        <v>1.4977568025848722</v>
      </c>
      <c r="FO79" s="336">
        <f t="shared" si="290"/>
        <v>1.5289544488431515</v>
      </c>
      <c r="FP79" s="337">
        <f t="shared" si="290"/>
        <v>1.5596468413214664</v>
      </c>
      <c r="FQ79" s="334">
        <f t="shared" si="290"/>
        <v>1.5898544224071198</v>
      </c>
      <c r="FR79" s="334">
        <f t="shared" si="290"/>
        <v>1.6195968563114993</v>
      </c>
      <c r="FS79" s="334">
        <f t="shared" si="290"/>
        <v>1.6488930388444214</v>
      </c>
      <c r="FT79" s="334">
        <f t="shared" si="290"/>
        <v>1.6777611118485767</v>
      </c>
      <c r="FU79" s="334">
        <f t="shared" si="290"/>
        <v>1.706218481178633</v>
      </c>
      <c r="FV79" s="334">
        <f t="shared" si="290"/>
        <v>1.7342818373065279</v>
      </c>
      <c r="FW79" s="334">
        <f t="shared" si="290"/>
        <v>1.7619671778007786</v>
      </c>
      <c r="FX79" s="334">
        <f t="shared" si="290"/>
        <v>1.7892898310675671</v>
      </c>
      <c r="FY79" s="334">
        <f t="shared" si="290"/>
        <v>1.8162644808585449</v>
      </c>
      <c r="FZ79" s="334">
        <f t="shared" si="290"/>
        <v>1.8429051911480097</v>
      </c>
      <c r="GA79" s="334">
        <f t="shared" si="290"/>
        <v>1.8692254310633367</v>
      </c>
      <c r="GB79" s="334">
        <f t="shared" si="290"/>
        <v>1.8952380996197857</v>
      </c>
      <c r="GC79" s="334">
        <f t="shared" si="290"/>
        <v>1.9209555500662938</v>
      </c>
      <c r="GD79" s="334">
        <f t="shared" si="290"/>
        <v>1.9463896136944356</v>
      </c>
      <c r="GE79" s="334">
        <f t="shared" si="290"/>
        <v>1.9715516230000703</v>
      </c>
      <c r="GF79" s="334">
        <f t="shared" si="290"/>
        <v>1.9964524341176182</v>
      </c>
      <c r="GG79" s="334">
        <f t="shared" si="290"/>
        <v>2.021102448471547</v>
      </c>
      <c r="GH79" s="334">
        <f t="shared" si="290"/>
        <v>2.0455116336095811</v>
      </c>
      <c r="GI79" s="334">
        <f t="shared" si="290"/>
        <v>2.069689543198078</v>
      </c>
      <c r="GJ79" s="334">
        <f t="shared" si="290"/>
        <v>2.0936453361726888</v>
      </c>
      <c r="GK79" s="334">
        <f t="shared" si="290"/>
        <v>2.1173877950474367</v>
      </c>
      <c r="GL79" s="334">
        <f t="shared" si="290"/>
        <v>2.1409253433930924</v>
      </c>
      <c r="GM79" s="334">
        <f t="shared" si="290"/>
        <v>2.1642660625017385</v>
      </c>
      <c r="GN79" s="334">
        <f t="shared" si="290"/>
        <v>2.1874177072588528</v>
      </c>
      <c r="GR79" s="348"/>
      <c r="GS79" s="369">
        <v>59000</v>
      </c>
      <c r="GT79" s="367">
        <f t="shared" si="248"/>
        <v>57.356933718429858</v>
      </c>
      <c r="GU79" s="367">
        <f t="shared" si="248"/>
        <v>114.71386743685972</v>
      </c>
      <c r="GV79" s="367">
        <f t="shared" si="248"/>
        <v>172.07080115528956</v>
      </c>
      <c r="GW79" s="367">
        <f t="shared" si="248"/>
        <v>229.42773487371943</v>
      </c>
      <c r="GX79" s="367">
        <f t="shared" si="248"/>
        <v>286.78466859214927</v>
      </c>
      <c r="GY79" s="367">
        <f t="shared" si="248"/>
        <v>344.14160231057912</v>
      </c>
      <c r="GZ79" s="367">
        <f t="shared" si="248"/>
        <v>401.49853602900896</v>
      </c>
      <c r="HA79" s="367">
        <f t="shared" si="248"/>
        <v>458.85546974743886</v>
      </c>
      <c r="HB79" s="367">
        <f t="shared" si="248"/>
        <v>516.21240346586876</v>
      </c>
      <c r="HC79" s="367">
        <f t="shared" si="248"/>
        <v>573.56933718429855</v>
      </c>
      <c r="HE79" s="348"/>
      <c r="HF79" s="369">
        <v>59000</v>
      </c>
      <c r="HG79" s="26">
        <f t="shared" si="249"/>
        <v>0.31428058639685702</v>
      </c>
      <c r="HH79" s="26">
        <f t="shared" si="249"/>
        <v>0.31428058639685702</v>
      </c>
      <c r="HI79" s="26">
        <f t="shared" si="249"/>
        <v>0.31428058639685702</v>
      </c>
      <c r="HJ79" s="26">
        <f t="shared" si="249"/>
        <v>0.31428058639685702</v>
      </c>
      <c r="HK79" s="26">
        <f t="shared" si="249"/>
        <v>0.31428058639685702</v>
      </c>
      <c r="HL79" s="26">
        <f t="shared" si="249"/>
        <v>0.31428058639685702</v>
      </c>
      <c r="HM79" s="26">
        <f t="shared" si="249"/>
        <v>0.31428058639685702</v>
      </c>
      <c r="HN79" s="26">
        <f t="shared" si="249"/>
        <v>0.31428058639685702</v>
      </c>
      <c r="HO79" s="26">
        <f t="shared" si="249"/>
        <v>0.31428058639685702</v>
      </c>
      <c r="HP79" s="26">
        <f t="shared" si="249"/>
        <v>0.31428058639685702</v>
      </c>
      <c r="HR79" s="348"/>
      <c r="HS79" s="369">
        <v>59000</v>
      </c>
      <c r="HT79" s="367">
        <f t="shared" si="26"/>
        <v>18.026170762953797</v>
      </c>
      <c r="HU79" s="367">
        <f t="shared" si="26"/>
        <v>36.052341525907593</v>
      </c>
      <c r="HV79" s="367">
        <f t="shared" si="26"/>
        <v>54.078512288861383</v>
      </c>
      <c r="HW79" s="367">
        <f t="shared" si="26"/>
        <v>72.104683051815186</v>
      </c>
      <c r="HX79" s="367">
        <f t="shared" si="147"/>
        <v>90.130853814768983</v>
      </c>
      <c r="HY79" s="367">
        <f t="shared" si="147"/>
        <v>108.15702457772277</v>
      </c>
      <c r="HZ79" s="367">
        <f t="shared" si="147"/>
        <v>126.18319534067656</v>
      </c>
      <c r="IA79" s="367">
        <f t="shared" si="147"/>
        <v>144.20936610363037</v>
      </c>
      <c r="IB79" s="367">
        <f t="shared" si="147"/>
        <v>162.23553686658417</v>
      </c>
      <c r="IC79" s="367">
        <f t="shared" si="147"/>
        <v>180.26170762953797</v>
      </c>
      <c r="IL79" s="348"/>
      <c r="IM79" s="369">
        <v>59000</v>
      </c>
      <c r="IN79" s="367">
        <f t="shared" si="164"/>
        <v>52.805052943618534</v>
      </c>
      <c r="IO79" s="367">
        <f t="shared" si="165"/>
        <v>212.80831817911252</v>
      </c>
      <c r="IP79" s="367">
        <f t="shared" si="166"/>
        <v>484.82168640782754</v>
      </c>
      <c r="IQ79" s="367">
        <f t="shared" si="167"/>
        <v>877.02420683170408</v>
      </c>
      <c r="IR79" s="367">
        <f t="shared" si="168"/>
        <v>1401.2032316729271</v>
      </c>
      <c r="IS79" s="367">
        <f t="shared" si="169"/>
        <v>2073.0965723274494</v>
      </c>
      <c r="IT79" s="367">
        <f t="shared" si="170"/>
        <v>2912.8401276662735</v>
      </c>
      <c r="IU79" s="367">
        <f t="shared" si="171"/>
        <v>3945.5265925486356</v>
      </c>
      <c r="IV79" s="367">
        <f t="shared" si="172"/>
        <v>5201.881917415174</v>
      </c>
      <c r="IW79" s="367">
        <f t="shared" si="173"/>
        <v>6719.0671591515911</v>
      </c>
      <c r="IY79" s="348"/>
      <c r="IZ79" s="369">
        <v>59000</v>
      </c>
      <c r="JA79" s="367">
        <f t="shared" si="286"/>
        <v>18.047032713521581</v>
      </c>
      <c r="JB79" s="367">
        <f t="shared" si="286"/>
        <v>36.2192977893517</v>
      </c>
      <c r="JC79" s="367">
        <f t="shared" si="286"/>
        <v>54.642317673069449</v>
      </c>
      <c r="JD79" s="367">
        <f t="shared" si="286"/>
        <v>73.442131533528112</v>
      </c>
      <c r="JE79" s="367">
        <f t="shared" si="286"/>
        <v>92.745395723376006</v>
      </c>
      <c r="JF79" s="367">
        <f t="shared" si="286"/>
        <v>112.67929694421963</v>
      </c>
      <c r="JG79" s="367">
        <f t="shared" si="286"/>
        <v>133.37121995836915</v>
      </c>
      <c r="JH79" s="367">
        <f t="shared" si="286"/>
        <v>154.94811664053643</v>
      </c>
      <c r="JI79" s="367">
        <f t="shared" si="286"/>
        <v>177.53553100883673</v>
      </c>
      <c r="JJ79" s="367">
        <f t="shared" si="286"/>
        <v>201.25624674346795</v>
      </c>
      <c r="JL79" s="348"/>
      <c r="JM79" s="369">
        <v>59000</v>
      </c>
      <c r="JN79" s="296">
        <f t="shared" si="138"/>
        <v>2.0861950567784504E-2</v>
      </c>
      <c r="JO79" s="296">
        <f t="shared" si="138"/>
        <v>0.16695626344410641</v>
      </c>
      <c r="JP79" s="296">
        <f t="shared" si="138"/>
        <v>0.56380538420806658</v>
      </c>
      <c r="JQ79" s="296">
        <f t="shared" si="138"/>
        <v>1.3374484817129257</v>
      </c>
      <c r="JR79" s="296">
        <f t="shared" si="138"/>
        <v>2.6145419086070234</v>
      </c>
      <c r="JS79" s="296">
        <f t="shared" si="132"/>
        <v>4.522272366496864</v>
      </c>
      <c r="JT79" s="296">
        <f t="shared" si="132"/>
        <v>7.1880246176925908</v>
      </c>
      <c r="JU79" s="296">
        <f t="shared" si="132"/>
        <v>10.738750536906053</v>
      </c>
      <c r="JV79" s="296">
        <f t="shared" si="132"/>
        <v>15.299994142252558</v>
      </c>
      <c r="JW79" s="296">
        <f t="shared" si="132"/>
        <v>20.994539113929989</v>
      </c>
    </row>
    <row r="80" spans="3:304">
      <c r="C80"/>
      <c r="D80" s="2"/>
      <c r="G80" s="2"/>
      <c r="AZ80" s="368">
        <v>58000</v>
      </c>
      <c r="BA80" s="296">
        <f t="shared" si="36"/>
        <v>15.319175842847471</v>
      </c>
      <c r="BB80" s="367">
        <f t="shared" si="27"/>
        <v>173.2764464413298</v>
      </c>
      <c r="BC80" s="367">
        <f t="shared" si="180"/>
        <v>4951.0754998124867</v>
      </c>
      <c r="BD80" s="367">
        <f t="shared" si="181"/>
        <v>521.55944647622402</v>
      </c>
      <c r="BE80" s="367">
        <f t="shared" si="182"/>
        <v>157.95727059848232</v>
      </c>
      <c r="BF80" s="334">
        <v>7.7920020045512309E-2</v>
      </c>
      <c r="BG80" s="334">
        <f t="shared" si="183"/>
        <v>0.8637736147711047</v>
      </c>
      <c r="BN80" s="67"/>
      <c r="BO80" s="341">
        <v>60000</v>
      </c>
      <c r="BP80" s="296">
        <f t="shared" ref="BP80:BX80" si="291">(EE80*$T180*SQRT($W180)-BP$19)*-1</f>
        <v>3.76770434795759E-3</v>
      </c>
      <c r="BQ80" s="296">
        <f t="shared" si="291"/>
        <v>2.9917665812583039E-2</v>
      </c>
      <c r="BR80" s="296">
        <f t="shared" si="291"/>
        <v>0.10035479247032342</v>
      </c>
      <c r="BS80" s="303">
        <f t="shared" si="291"/>
        <v>0.23605626587485773</v>
      </c>
      <c r="BT80" s="315">
        <f t="shared" si="291"/>
        <v>0.45667220836214284</v>
      </c>
      <c r="BU80" s="310">
        <f t="shared" si="291"/>
        <v>0.78019617145606901</v>
      </c>
      <c r="BV80" s="296">
        <f t="shared" si="291"/>
        <v>1.222717402765511</v>
      </c>
      <c r="BW80" s="296">
        <f t="shared" si="291"/>
        <v>1.7982595490495612</v>
      </c>
      <c r="BX80" s="303">
        <f t="shared" si="291"/>
        <v>2.5187036588674658</v>
      </c>
      <c r="BY80" s="67"/>
      <c r="BZ80" s="341">
        <v>60000</v>
      </c>
      <c r="CA80" s="434">
        <f t="shared" ref="CA80:DY80" si="292">(EP80*$T180*SQRT($W180)-CA$19)*-1</f>
        <v>3.3937878081609938</v>
      </c>
      <c r="CB80" s="435">
        <f t="shared" si="292"/>
        <v>4.4311718087514862</v>
      </c>
      <c r="CC80" s="435">
        <f t="shared" si="292"/>
        <v>5.6365533637368088</v>
      </c>
      <c r="CD80" s="435">
        <f t="shared" si="292"/>
        <v>7.013821531650251</v>
      </c>
      <c r="CE80" s="436">
        <f t="shared" si="292"/>
        <v>8.5652341133508685</v>
      </c>
      <c r="CF80" s="437">
        <f t="shared" si="292"/>
        <v>10.291607178072297</v>
      </c>
      <c r="CG80" s="438">
        <f t="shared" si="292"/>
        <v>12.192507009399037</v>
      </c>
      <c r="CH80" s="435">
        <f t="shared" si="292"/>
        <v>14.266436955607844</v>
      </c>
      <c r="CI80" s="435">
        <f t="shared" si="292"/>
        <v>16.511013776783045</v>
      </c>
      <c r="CJ80" s="436">
        <f t="shared" si="292"/>
        <v>18.923129946062943</v>
      </c>
      <c r="CK80" s="434">
        <f t="shared" si="292"/>
        <v>21.499099911081402</v>
      </c>
      <c r="CL80" s="435">
        <f t="shared" si="292"/>
        <v>24.234789536847842</v>
      </c>
      <c r="CM80" s="435">
        <f t="shared" si="292"/>
        <v>27.125728852130095</v>
      </c>
      <c r="CN80" s="435">
        <f t="shared" si="292"/>
        <v>30.167208848126847</v>
      </c>
      <c r="CO80" s="436">
        <f t="shared" si="292"/>
        <v>33.354363479349928</v>
      </c>
      <c r="CP80" s="437">
        <f t="shared" si="292"/>
        <v>36.682238241521333</v>
      </c>
      <c r="CQ80" s="438">
        <f t="shared" si="292"/>
        <v>40.145846794708291</v>
      </c>
      <c r="CR80" s="435">
        <f t="shared" si="292"/>
        <v>43.740217100159924</v>
      </c>
      <c r="CS80" s="435">
        <f t="shared" si="292"/>
        <v>47.460428477177118</v>
      </c>
      <c r="CT80" s="436">
        <f t="shared" si="292"/>
        <v>51.301640885828192</v>
      </c>
      <c r="CU80" s="434">
        <f t="shared" si="292"/>
        <v>55.259117620010898</v>
      </c>
      <c r="CV80" s="435">
        <f t="shared" si="292"/>
        <v>59.328242466030815</v>
      </c>
      <c r="CW80" s="435">
        <f t="shared" si="292"/>
        <v>63.504532252997024</v>
      </c>
      <c r="CX80" s="435">
        <f t="shared" si="292"/>
        <v>67.783645598534406</v>
      </c>
      <c r="CY80" s="436">
        <f t="shared" si="292"/>
        <v>72.161388539817608</v>
      </c>
      <c r="CZ80" s="437">
        <f t="shared" si="292"/>
        <v>76.633717637347956</v>
      </c>
      <c r="DA80" s="438">
        <f t="shared" si="292"/>
        <v>81.19674104785139</v>
      </c>
      <c r="DB80" s="435">
        <f t="shared" si="292"/>
        <v>85.846717982867631</v>
      </c>
      <c r="DC80" s="435">
        <f t="shared" si="292"/>
        <v>90.580056900522038</v>
      </c>
      <c r="DD80" s="436">
        <f t="shared" si="292"/>
        <v>95.39331271861704</v>
      </c>
      <c r="DE80" s="439">
        <f t="shared" si="292"/>
        <v>100.28318328664227</v>
      </c>
      <c r="DF80" s="435">
        <f t="shared" si="292"/>
        <v>105.24650531152031</v>
      </c>
      <c r="DG80" s="435">
        <f t="shared" si="292"/>
        <v>110.28024989587328</v>
      </c>
      <c r="DH80" s="435">
        <f t="shared" si="292"/>
        <v>115.38151781744472</v>
      </c>
      <c r="DI80" s="436">
        <f t="shared" si="292"/>
        <v>120.54753465315059</v>
      </c>
      <c r="DJ80" s="437">
        <f t="shared" si="292"/>
        <v>125.77564583034786</v>
      </c>
      <c r="DK80" s="438">
        <f t="shared" si="292"/>
        <v>131.06331167063377</v>
      </c>
      <c r="DL80" s="435">
        <f t="shared" si="292"/>
        <v>136.40810247725489</v>
      </c>
      <c r="DM80" s="435">
        <f t="shared" si="292"/>
        <v>141.8076937055211</v>
      </c>
      <c r="DN80" s="436">
        <f t="shared" si="292"/>
        <v>147.25986124606703</v>
      </c>
      <c r="DO80" s="439">
        <f t="shared" si="292"/>
        <v>152.76247684303212</v>
      </c>
      <c r="DP80" s="435">
        <f t="shared" si="292"/>
        <v>158.31350366292298</v>
      </c>
      <c r="DQ80" s="435">
        <f t="shared" si="292"/>
        <v>163.91099202484679</v>
      </c>
      <c r="DR80" s="435">
        <f t="shared" si="292"/>
        <v>169.55307529873659</v>
      </c>
      <c r="DS80" s="436">
        <f t="shared" si="292"/>
        <v>175.23796597494476</v>
      </c>
      <c r="DT80" s="437">
        <f t="shared" si="292"/>
        <v>180.96395190602942</v>
      </c>
      <c r="DU80" s="438">
        <f t="shared" si="292"/>
        <v>186.7293927195654</v>
      </c>
      <c r="DV80" s="435">
        <f t="shared" si="292"/>
        <v>192.53271639926515</v>
      </c>
      <c r="DW80" s="435">
        <f t="shared" si="292"/>
        <v>198.37241603054071</v>
      </c>
      <c r="DX80" s="435">
        <f t="shared" si="292"/>
        <v>204.24704670576295</v>
      </c>
      <c r="DY80" s="435">
        <f t="shared" si="292"/>
        <v>210.15522258386653</v>
      </c>
      <c r="EC80" s="67"/>
      <c r="ED80" s="341">
        <v>60000</v>
      </c>
      <c r="EE80" s="334">
        <f t="shared" ref="EE80:EM80" si="293">SQRT(5*((((1/$V180)*(((1+0.2*(EE$19/661.48)^2)^3.5)-1))+1)^(1/3.5)-1))</f>
        <v>5.680279451705738E-2</v>
      </c>
      <c r="EF80" s="334">
        <f t="shared" si="293"/>
        <v>0.11347840363923564</v>
      </c>
      <c r="EG80" s="334">
        <f t="shared" si="293"/>
        <v>0.16990235446958912</v>
      </c>
      <c r="EH80" s="335">
        <f t="shared" si="293"/>
        <v>0.22595544584330907</v>
      </c>
      <c r="EI80" s="336">
        <f t="shared" si="293"/>
        <v>0.28152601750398365</v>
      </c>
      <c r="EJ80" s="337">
        <f t="shared" si="293"/>
        <v>0.33651182252701034</v>
      </c>
      <c r="EK80" s="334">
        <f t="shared" si="293"/>
        <v>0.39082143504323857</v>
      </c>
      <c r="EL80" s="334">
        <f t="shared" si="293"/>
        <v>0.44437516679596539</v>
      </c>
      <c r="EM80" s="335">
        <f t="shared" si="293"/>
        <v>0.49710550467225029</v>
      </c>
      <c r="EN80" s="67"/>
      <c r="EO80" s="341">
        <v>60000</v>
      </c>
      <c r="EP80" s="338">
        <f t="shared" ref="EP80:GN80" si="294">SQRT(5*((((1/$BF82)*(((1+0.2*(EP$19/661.48)^2)^3.5)-1))+1)^(1/3.5)-1))</f>
        <v>0.54895711283051285</v>
      </c>
      <c r="EQ80" s="334">
        <f t="shared" si="294"/>
        <v>0.59988646499964848</v>
      </c>
      <c r="ER80" s="334">
        <f t="shared" si="294"/>
        <v>0.64986118443522822</v>
      </c>
      <c r="ES80" s="334">
        <f t="shared" si="294"/>
        <v>0.69885917187162894</v>
      </c>
      <c r="ET80" s="335">
        <f t="shared" si="294"/>
        <v>0.74686759753514564</v>
      </c>
      <c r="EU80" s="336">
        <f t="shared" si="294"/>
        <v>0.79388182417730124</v>
      </c>
      <c r="EV80" s="337">
        <f t="shared" si="294"/>
        <v>0.83990431635711138</v>
      </c>
      <c r="EW80" s="334">
        <f t="shared" si="294"/>
        <v>0.88494357867888951</v>
      </c>
      <c r="EX80" s="334">
        <f t="shared" si="294"/>
        <v>0.92901315371379767</v>
      </c>
      <c r="EY80" s="335">
        <f t="shared" si="294"/>
        <v>0.97213069973592925</v>
      </c>
      <c r="EZ80" s="338">
        <f t="shared" si="294"/>
        <v>1.014317159603308</v>
      </c>
      <c r="FA80" s="334">
        <f t="shared" si="294"/>
        <v>1.0555960252090217</v>
      </c>
      <c r="FB80" s="334">
        <f t="shared" si="294"/>
        <v>1.095992696808876</v>
      </c>
      <c r="FC80" s="334">
        <f t="shared" si="294"/>
        <v>1.1355339329706402</v>
      </c>
      <c r="FD80" s="335">
        <f t="shared" si="294"/>
        <v>1.174247384610559</v>
      </c>
      <c r="FE80" s="336">
        <f t="shared" si="294"/>
        <v>1.212161205304912</v>
      </c>
      <c r="FF80" s="337">
        <f t="shared" si="294"/>
        <v>1.2493037295335523</v>
      </c>
      <c r="FG80" s="334">
        <f t="shared" si="294"/>
        <v>1.2857032105110056</v>
      </c>
      <c r="FH80" s="334">
        <f t="shared" si="294"/>
        <v>1.3213876096137556</v>
      </c>
      <c r="FI80" s="335">
        <f t="shared" si="294"/>
        <v>1.3563844299835424</v>
      </c>
      <c r="FJ80" s="338">
        <f t="shared" si="294"/>
        <v>1.3907205875758435</v>
      </c>
      <c r="FK80" s="334">
        <f t="shared" si="294"/>
        <v>1.424422313657618</v>
      </c>
      <c r="FL80" s="334">
        <f t="shared" si="294"/>
        <v>1.4575150834906812</v>
      </c>
      <c r="FM80" s="334">
        <f t="shared" si="294"/>
        <v>1.4900235666348918</v>
      </c>
      <c r="FN80" s="335">
        <f t="shared" si="294"/>
        <v>1.5219715949502475</v>
      </c>
      <c r="FO80" s="336">
        <f t="shared" si="294"/>
        <v>1.5533821449599217</v>
      </c>
      <c r="FP80" s="337">
        <f t="shared" si="294"/>
        <v>1.5842773317536059</v>
      </c>
      <c r="FQ80" s="334">
        <f t="shared" si="294"/>
        <v>1.6146784120640316</v>
      </c>
      <c r="FR80" s="334">
        <f t="shared" si="294"/>
        <v>1.644605794542086</v>
      </c>
      <c r="FS80" s="334">
        <f t="shared" si="294"/>
        <v>1.6740790555931964</v>
      </c>
      <c r="FT80" s="334">
        <f t="shared" si="294"/>
        <v>1.7031169594248514</v>
      </c>
      <c r="FU80" s="334">
        <f t="shared" si="294"/>
        <v>1.7317374811982282</v>
      </c>
      <c r="FV80" s="334">
        <f t="shared" si="294"/>
        <v>1.7599578323816358</v>
      </c>
      <c r="FW80" s="334">
        <f t="shared" si="294"/>
        <v>1.7877944875748257</v>
      </c>
      <c r="FX80" s="334">
        <f t="shared" si="294"/>
        <v>1.8152632122161836</v>
      </c>
      <c r="FY80" s="334">
        <f t="shared" si="294"/>
        <v>1.8423790907035018</v>
      </c>
      <c r="FZ80" s="334">
        <f t="shared" si="294"/>
        <v>1.8691565545571955</v>
      </c>
      <c r="GA80" s="334">
        <f t="shared" si="294"/>
        <v>1.8956094103357106</v>
      </c>
      <c r="GB80" s="334">
        <f t="shared" si="294"/>
        <v>1.9217508670792605</v>
      </c>
      <c r="GC80" s="334">
        <f t="shared" si="294"/>
        <v>1.9475935631123182</v>
      </c>
      <c r="GD80" s="334">
        <f t="shared" si="294"/>
        <v>1.9731495920794453</v>
      </c>
      <c r="GE80" s="334">
        <f t="shared" si="294"/>
        <v>1.9984305281248749</v>
      </c>
      <c r="GF80" s="334">
        <f t="shared" si="294"/>
        <v>2.0234474501551252</v>
      </c>
      <c r="GG80" s="334">
        <f t="shared" si="294"/>
        <v>2.0482109651470042</v>
      </c>
      <c r="GH80" s="334">
        <f t="shared" si="294"/>
        <v>2.0727312304818342</v>
      </c>
      <c r="GI80" s="334">
        <f t="shared" si="294"/>
        <v>2.0970179753012004</v>
      </c>
      <c r="GJ80" s="334">
        <f t="shared" si="294"/>
        <v>2.1210805208908678</v>
      </c>
      <c r="GK80" s="334">
        <f t="shared" si="294"/>
        <v>2.144927800108289</v>
      </c>
      <c r="GL80" s="334">
        <f t="shared" si="294"/>
        <v>2.1685683758756888</v>
      </c>
      <c r="GM80" s="334">
        <f t="shared" si="294"/>
        <v>2.1920104587656843</v>
      </c>
      <c r="GN80" s="334">
        <f t="shared" si="294"/>
        <v>2.2152619237098432</v>
      </c>
      <c r="GR80" s="348"/>
      <c r="GS80" s="368">
        <v>60000</v>
      </c>
      <c r="GT80" s="367">
        <f t="shared" si="248"/>
        <v>57.356933718429858</v>
      </c>
      <c r="GU80" s="367">
        <f t="shared" si="248"/>
        <v>114.71386743685972</v>
      </c>
      <c r="GV80" s="367">
        <f t="shared" si="248"/>
        <v>172.07080115528956</v>
      </c>
      <c r="GW80" s="367">
        <f t="shared" si="248"/>
        <v>229.42773487371943</v>
      </c>
      <c r="GX80" s="367">
        <f t="shared" si="248"/>
        <v>286.78466859214927</v>
      </c>
      <c r="GY80" s="367">
        <f t="shared" si="248"/>
        <v>344.14160231057912</v>
      </c>
      <c r="GZ80" s="367">
        <f t="shared" si="248"/>
        <v>401.49853602900896</v>
      </c>
      <c r="HA80" s="367">
        <f t="shared" si="248"/>
        <v>458.85546974743886</v>
      </c>
      <c r="HB80" s="367">
        <f t="shared" si="248"/>
        <v>516.21240346586876</v>
      </c>
      <c r="HC80" s="367">
        <f t="shared" si="248"/>
        <v>573.56933718429855</v>
      </c>
      <c r="HE80" s="348"/>
      <c r="HF80" s="368">
        <v>60000</v>
      </c>
      <c r="HG80" s="26">
        <f t="shared" si="249"/>
        <v>0.30681791310501638</v>
      </c>
      <c r="HH80" s="26">
        <f t="shared" si="249"/>
        <v>0.30681791310501638</v>
      </c>
      <c r="HI80" s="26">
        <f t="shared" si="249"/>
        <v>0.30681791310501638</v>
      </c>
      <c r="HJ80" s="26">
        <f t="shared" si="249"/>
        <v>0.30681791310501638</v>
      </c>
      <c r="HK80" s="26">
        <f t="shared" si="249"/>
        <v>0.30681791310501638</v>
      </c>
      <c r="HL80" s="26">
        <f t="shared" si="249"/>
        <v>0.30681791310501638</v>
      </c>
      <c r="HM80" s="26">
        <f t="shared" si="249"/>
        <v>0.30681791310501638</v>
      </c>
      <c r="HN80" s="26">
        <f t="shared" si="249"/>
        <v>0.30681791310501638</v>
      </c>
      <c r="HO80" s="26">
        <f t="shared" si="249"/>
        <v>0.30681791310501638</v>
      </c>
      <c r="HP80" s="26">
        <f t="shared" si="249"/>
        <v>0.30681791310501638</v>
      </c>
      <c r="HR80" s="348"/>
      <c r="HS80" s="368">
        <v>60000</v>
      </c>
      <c r="HT80" s="367">
        <f t="shared" si="26"/>
        <v>17.598134705591395</v>
      </c>
      <c r="HU80" s="367">
        <f t="shared" si="26"/>
        <v>35.19626941118279</v>
      </c>
      <c r="HV80" s="367">
        <f t="shared" si="26"/>
        <v>52.794404116774182</v>
      </c>
      <c r="HW80" s="367">
        <f t="shared" si="26"/>
        <v>70.39253882236558</v>
      </c>
      <c r="HX80" s="367">
        <f t="shared" si="147"/>
        <v>87.990673527956972</v>
      </c>
      <c r="HY80" s="367">
        <f t="shared" si="147"/>
        <v>105.58880823354836</v>
      </c>
      <c r="HZ80" s="367">
        <f t="shared" si="147"/>
        <v>123.18694293913975</v>
      </c>
      <c r="IA80" s="367">
        <f t="shared" si="147"/>
        <v>140.78507764473116</v>
      </c>
      <c r="IB80" s="367">
        <f t="shared" si="147"/>
        <v>158.38321235032257</v>
      </c>
      <c r="IC80" s="367">
        <f t="shared" si="147"/>
        <v>175.98134705591394</v>
      </c>
      <c r="IL80" s="348"/>
      <c r="IM80" s="368">
        <v>60000</v>
      </c>
      <c r="IN80" s="367">
        <f t="shared" si="164"/>
        <v>50.327087293052941</v>
      </c>
      <c r="IO80" s="367">
        <f t="shared" si="165"/>
        <v>202.82193102094564</v>
      </c>
      <c r="IP80" s="367">
        <f t="shared" si="166"/>
        <v>462.07061584549677</v>
      </c>
      <c r="IQ80" s="367">
        <f t="shared" si="167"/>
        <v>835.86837537057625</v>
      </c>
      <c r="IR80" s="367">
        <f t="shared" si="168"/>
        <v>1335.4494205508304</v>
      </c>
      <c r="IS80" s="367">
        <f t="shared" si="169"/>
        <v>1975.8130395939877</v>
      </c>
      <c r="IT80" s="367">
        <f t="shared" si="170"/>
        <v>2776.1502205535353</v>
      </c>
      <c r="IU80" s="367">
        <f t="shared" si="171"/>
        <v>3760.3761415081326</v>
      </c>
      <c r="IV80" s="367">
        <f t="shared" si="172"/>
        <v>4957.7748861540531</v>
      </c>
      <c r="IW80" s="367">
        <f t="shared" si="173"/>
        <v>6403.7636664726197</v>
      </c>
      <c r="IY80" s="348"/>
      <c r="IZ80" s="368">
        <v>60000</v>
      </c>
      <c r="JA80" s="367">
        <f t="shared" si="286"/>
        <v>17.618578194499349</v>
      </c>
      <c r="JB80" s="367">
        <f t="shared" si="286"/>
        <v>35.359882569867281</v>
      </c>
      <c r="JC80" s="367">
        <f t="shared" si="286"/>
        <v>53.346952913875299</v>
      </c>
      <c r="JD80" s="367">
        <f t="shared" si="286"/>
        <v>71.703395526736415</v>
      </c>
      <c r="JE80" s="367">
        <f t="shared" si="286"/>
        <v>90.553515342771817</v>
      </c>
      <c r="JF80" s="367">
        <f t="shared" si="286"/>
        <v>110.02226860745499</v>
      </c>
      <c r="JG80" s="367">
        <f t="shared" si="286"/>
        <v>130.23498005034608</v>
      </c>
      <c r="JH80" s="367">
        <f t="shared" si="286"/>
        <v>151.31677286482326</v>
      </c>
      <c r="JI80" s="367">
        <f t="shared" si="286"/>
        <v>173.39166676276534</v>
      </c>
      <c r="JJ80" s="367">
        <f t="shared" si="286"/>
        <v>196.58130995964001</v>
      </c>
      <c r="JL80" s="348"/>
      <c r="JM80" s="368">
        <v>60000</v>
      </c>
      <c r="JN80" s="296">
        <f t="shared" si="138"/>
        <v>2.0443488907954332E-2</v>
      </c>
      <c r="JO80" s="296">
        <f t="shared" si="138"/>
        <v>0.16361315868449111</v>
      </c>
      <c r="JP80" s="296">
        <f t="shared" si="138"/>
        <v>0.55254879710111737</v>
      </c>
      <c r="JQ80" s="296">
        <f t="shared" si="138"/>
        <v>1.3108567043708348</v>
      </c>
      <c r="JR80" s="296">
        <f t="shared" si="138"/>
        <v>2.5628418148148455</v>
      </c>
      <c r="JS80" s="296">
        <f t="shared" si="132"/>
        <v>4.4334603739066267</v>
      </c>
      <c r="JT80" s="296">
        <f t="shared" si="132"/>
        <v>7.0480371112063267</v>
      </c>
      <c r="JU80" s="296">
        <f t="shared" si="132"/>
        <v>10.531695220092104</v>
      </c>
      <c r="JV80" s="296">
        <f t="shared" si="132"/>
        <v>15.008454412442774</v>
      </c>
      <c r="JW80" s="296">
        <f t="shared" si="132"/>
        <v>20.599962903726066</v>
      </c>
    </row>
    <row r="81" spans="3:283">
      <c r="C81"/>
      <c r="D81" s="2"/>
      <c r="F81" s="2"/>
      <c r="AZ81" s="369">
        <v>59000</v>
      </c>
      <c r="BA81" s="296">
        <f t="shared" si="36"/>
        <v>14.946049637618302</v>
      </c>
      <c r="BB81" s="367">
        <f t="shared" si="27"/>
        <v>168.20024268276606</v>
      </c>
      <c r="BC81" s="367">
        <f t="shared" si="180"/>
        <v>4660.6344259741436</v>
      </c>
      <c r="BD81" s="367">
        <f t="shared" si="181"/>
        <v>521.55944647622402</v>
      </c>
      <c r="BE81" s="367">
        <f t="shared" si="182"/>
        <v>153.25419304514776</v>
      </c>
      <c r="BF81" s="334">
        <v>7.4263492452020047E-2</v>
      </c>
      <c r="BG81" s="334">
        <f t="shared" si="183"/>
        <v>0.85924412263496808</v>
      </c>
      <c r="BN81" s="67"/>
      <c r="BO81" s="341">
        <v>61000</v>
      </c>
      <c r="BP81" s="296">
        <f t="shared" ref="BP81:BX81" si="295">(EE81*$T181*SQRT($W181)-BP$19)*-1</f>
        <v>3.9660103110161771E-3</v>
      </c>
      <c r="BQ81" s="296">
        <f t="shared" si="295"/>
        <v>3.1493978099828013E-2</v>
      </c>
      <c r="BR81" s="296">
        <f t="shared" si="295"/>
        <v>0.10561878053182028</v>
      </c>
      <c r="BS81" s="303">
        <f t="shared" si="295"/>
        <v>0.24835237422404077</v>
      </c>
      <c r="BT81" s="315">
        <f t="shared" si="295"/>
        <v>0.48024691633460748</v>
      </c>
      <c r="BU81" s="310">
        <f t="shared" si="295"/>
        <v>0.82003816602618684</v>
      </c>
      <c r="BV81" s="296">
        <f t="shared" si="295"/>
        <v>1.2843823066947095</v>
      </c>
      <c r="BW81" s="296">
        <f t="shared" si="295"/>
        <v>1.8876906739917132</v>
      </c>
      <c r="BX81" s="303">
        <f t="shared" si="295"/>
        <v>2.6420589496400737</v>
      </c>
      <c r="BY81" s="67"/>
      <c r="BZ81" s="341">
        <v>61000</v>
      </c>
      <c r="CA81" s="434">
        <f t="shared" ref="CA81:DY81" si="296">(EP81*$T181*SQRT($W181)-CA$19)*-1</f>
        <v>3.5572810731341207</v>
      </c>
      <c r="CB81" s="435">
        <f t="shared" si="296"/>
        <v>4.640933896726807</v>
      </c>
      <c r="CC81" s="435">
        <f t="shared" si="296"/>
        <v>5.8985165135712521</v>
      </c>
      <c r="CD81" s="435">
        <f t="shared" si="296"/>
        <v>7.333627958542138</v>
      </c>
      <c r="CE81" s="436">
        <f t="shared" si="296"/>
        <v>8.9481681657254057</v>
      </c>
      <c r="CF81" s="437">
        <f t="shared" si="296"/>
        <v>10.742549159773205</v>
      </c>
      <c r="CG81" s="438">
        <f t="shared" si="296"/>
        <v>12.715905993780353</v>
      </c>
      <c r="CH81" s="435">
        <f t="shared" si="296"/>
        <v>14.866299552609917</v>
      </c>
      <c r="CI81" s="435">
        <f t="shared" si="296"/>
        <v>17.190905760268151</v>
      </c>
      <c r="CJ81" s="436">
        <f t="shared" si="296"/>
        <v>19.686187813250001</v>
      </c>
      <c r="CK81" s="434">
        <f t="shared" si="296"/>
        <v>22.348049745631016</v>
      </c>
      <c r="CL81" s="435">
        <f t="shared" si="296"/>
        <v>25.171970914989572</v>
      </c>
      <c r="CM81" s="435">
        <f t="shared" si="296"/>
        <v>28.153121917766441</v>
      </c>
      <c r="CN81" s="435">
        <f t="shared" si="296"/>
        <v>31.286463054822889</v>
      </c>
      <c r="CO81" s="436">
        <f t="shared" si="296"/>
        <v>34.566826834528911</v>
      </c>
      <c r="CP81" s="437">
        <f t="shared" si="296"/>
        <v>37.988986181078786</v>
      </c>
      <c r="CQ81" s="438">
        <f t="shared" si="296"/>
        <v>41.547710061720778</v>
      </c>
      <c r="CR81" s="435">
        <f t="shared" si="296"/>
        <v>45.237808200986592</v>
      </c>
      <c r="CS81" s="435">
        <f t="shared" si="296"/>
        <v>49.054166446253191</v>
      </c>
      <c r="CT81" s="436">
        <f t="shared" si="296"/>
        <v>52.991774212277164</v>
      </c>
      <c r="CU81" s="434">
        <f t="shared" si="296"/>
        <v>57.045745280625738</v>
      </c>
      <c r="CV81" s="435">
        <f t="shared" si="296"/>
        <v>61.211333075758176</v>
      </c>
      <c r="CW81" s="435">
        <f t="shared" si="296"/>
        <v>65.483941390799856</v>
      </c>
      <c r="CX81" s="435">
        <f t="shared" si="296"/>
        <v>69.859131397752776</v>
      </c>
      <c r="CY81" s="436">
        <f t="shared" si="296"/>
        <v>74.332625651531885</v>
      </c>
      <c r="CZ81" s="437">
        <f t="shared" si="296"/>
        <v>78.900309685744901</v>
      </c>
      <c r="DA81" s="438">
        <f t="shared" si="296"/>
        <v>83.55823170058801</v>
      </c>
      <c r="DB81" s="435">
        <f t="shared" si="296"/>
        <v>88.302600758789197</v>
      </c>
      <c r="DC81" s="435">
        <f t="shared" si="296"/>
        <v>93.129783833266231</v>
      </c>
      <c r="DD81" s="436">
        <f t="shared" si="296"/>
        <v>98.036301988726848</v>
      </c>
      <c r="DE81" s="439">
        <f t="shared" si="296"/>
        <v>103.01882592763883</v>
      </c>
      <c r="DF81" s="435">
        <f t="shared" si="296"/>
        <v>108.07417108754788</v>
      </c>
      <c r="DG81" s="435">
        <f t="shared" si="296"/>
        <v>113.19929244046881</v>
      </c>
      <c r="DH81" s="435">
        <f t="shared" si="296"/>
        <v>118.39127911499236</v>
      </c>
      <c r="DI81" s="436">
        <f t="shared" si="296"/>
        <v>123.64734893686978</v>
      </c>
      <c r="DJ81" s="437">
        <f t="shared" si="296"/>
        <v>128.96484296335922</v>
      </c>
      <c r="DK81" s="438">
        <f t="shared" si="296"/>
        <v>134.34122006982977</v>
      </c>
      <c r="DL81" s="435">
        <f t="shared" si="296"/>
        <v>139.77405163340393</v>
      </c>
      <c r="DM81" s="435">
        <f t="shared" si="296"/>
        <v>145.26101634727269</v>
      </c>
      <c r="DN81" s="436">
        <f t="shared" si="296"/>
        <v>150.79989519028788</v>
      </c>
      <c r="DO81" s="439">
        <f t="shared" si="296"/>
        <v>156.38856656916624</v>
      </c>
      <c r="DP81" s="435">
        <f t="shared" si="296"/>
        <v>162.02500164481222</v>
      </c>
      <c r="DQ81" s="435">
        <f t="shared" si="296"/>
        <v>167.70725984962775</v>
      </c>
      <c r="DR81" s="435">
        <f t="shared" si="296"/>
        <v>173.4334845990187</v>
      </c>
      <c r="DS81" s="436">
        <f t="shared" si="296"/>
        <v>179.20189919743314</v>
      </c>
      <c r="DT81" s="437">
        <f t="shared" si="296"/>
        <v>185.01080293705309</v>
      </c>
      <c r="DU81" s="438">
        <f t="shared" si="296"/>
        <v>190.85856738556544</v>
      </c>
      <c r="DV81" s="435">
        <f t="shared" si="296"/>
        <v>196.74363285817344</v>
      </c>
      <c r="DW81" s="435">
        <f t="shared" si="296"/>
        <v>202.6645050680898</v>
      </c>
      <c r="DX81" s="435">
        <f t="shared" si="296"/>
        <v>208.61975194910309</v>
      </c>
      <c r="DY81" s="435">
        <f t="shared" si="296"/>
        <v>214.60800064338622</v>
      </c>
      <c r="EC81" s="67"/>
      <c r="ED81" s="341">
        <v>61000</v>
      </c>
      <c r="EE81" s="334">
        <f t="shared" ref="EE81:EM81" si="297">SQRT(5*((((1/$V181)*(((1+0.2*(EE$19/661.48)^2)^3.5)-1))+1)^(1/3.5)-1))</f>
        <v>5.8183243734350291E-2</v>
      </c>
      <c r="EF81" s="334">
        <f t="shared" si="297"/>
        <v>0.11622934196517357</v>
      </c>
      <c r="EG81" s="334">
        <f t="shared" si="297"/>
        <v>0.17400421712991987</v>
      </c>
      <c r="EH81" s="335">
        <f t="shared" si="297"/>
        <v>0.231379745710978</v>
      </c>
      <c r="EI81" s="336">
        <f t="shared" si="297"/>
        <v>0.28823630114741078</v>
      </c>
      <c r="EJ81" s="337">
        <f t="shared" si="297"/>
        <v>0.34446482946410834</v>
      </c>
      <c r="EK81" s="334">
        <f t="shared" si="297"/>
        <v>0.3999683811329669</v>
      </c>
      <c r="EL81" s="334">
        <f t="shared" si="297"/>
        <v>0.45466307306039</v>
      </c>
      <c r="EM81" s="335">
        <f t="shared" si="297"/>
        <v>0.50847850072408984</v>
      </c>
      <c r="EN81" s="67"/>
      <c r="EO81" s="341">
        <v>61000</v>
      </c>
      <c r="EP81" s="338">
        <f t="shared" ref="EP81:GN81" si="298">SQRT(5*((((1/$BF83)*(((1+0.2*(EP$19/661.48)^2)^3.5)-1))+1)^(1/3.5)-1))</f>
        <v>0.5613576571981892</v>
      </c>
      <c r="EQ81" s="334">
        <f t="shared" si="298"/>
        <v>0.61325644040762217</v>
      </c>
      <c r="ER81" s="334">
        <f t="shared" si="298"/>
        <v>0.66414284215017838</v>
      </c>
      <c r="ES81" s="334">
        <f t="shared" si="298"/>
        <v>0.71399591376526517</v>
      </c>
      <c r="ET81" s="335">
        <f t="shared" si="298"/>
        <v>0.76280459643414344</v>
      </c>
      <c r="EU81" s="336">
        <f t="shared" si="298"/>
        <v>0.81056649191259089</v>
      </c>
      <c r="EV81" s="337">
        <f t="shared" si="298"/>
        <v>0.85728663473897104</v>
      </c>
      <c r="EW81" s="334">
        <f t="shared" si="298"/>
        <v>0.90297631179053484</v>
      </c>
      <c r="EX81" s="334">
        <f t="shared" si="298"/>
        <v>0.94765196097676119</v>
      </c>
      <c r="EY81" s="335">
        <f t="shared" si="298"/>
        <v>0.99133416873228897</v>
      </c>
      <c r="EZ81" s="338">
        <f t="shared" si="298"/>
        <v>1.0340467761708991</v>
      </c>
      <c r="FA81" s="334">
        <f t="shared" si="298"/>
        <v>1.07581609629234</v>
      </c>
      <c r="FB81" s="334">
        <f t="shared" si="298"/>
        <v>1.1166702392815777</v>
      </c>
      <c r="FC81" s="334">
        <f t="shared" si="298"/>
        <v>1.1566385393769349</v>
      </c>
      <c r="FD81" s="335">
        <f t="shared" si="298"/>
        <v>1.1957510746499065</v>
      </c>
      <c r="FE81" s="336">
        <f t="shared" si="298"/>
        <v>1.2340382699895969</v>
      </c>
      <c r="FF81" s="337">
        <f t="shared" si="298"/>
        <v>1.2715305733170406</v>
      </c>
      <c r="FG81" s="334">
        <f t="shared" si="298"/>
        <v>1.3082581953200898</v>
      </c>
      <c r="FH81" s="334">
        <f t="shared" si="298"/>
        <v>1.3442509036034629</v>
      </c>
      <c r="FI81" s="335">
        <f t="shared" si="298"/>
        <v>1.3795378629441879</v>
      </c>
      <c r="FJ81" s="338">
        <f t="shared" si="298"/>
        <v>1.4141475142257496</v>
      </c>
      <c r="FK81" s="334">
        <f t="shared" si="298"/>
        <v>1.4481074855216294</v>
      </c>
      <c r="FL81" s="334">
        <f t="shared" si="298"/>
        <v>1.4814445296645125</v>
      </c>
      <c r="FM81" s="334">
        <f t="shared" si="298"/>
        <v>1.5141844834424258</v>
      </c>
      <c r="FN81" s="335">
        <f t="shared" si="298"/>
        <v>1.5463522442927129</v>
      </c>
      <c r="FO81" s="336">
        <f t="shared" si="298"/>
        <v>1.5779717610135859</v>
      </c>
      <c r="FP81" s="337">
        <f t="shared" si="298"/>
        <v>1.60906603558077</v>
      </c>
      <c r="FQ81" s="334">
        <f t="shared" si="298"/>
        <v>1.6396571336482531</v>
      </c>
      <c r="FR81" s="334">
        <f t="shared" si="298"/>
        <v>1.6697662017327886</v>
      </c>
      <c r="FS81" s="334">
        <f t="shared" si="298"/>
        <v>1.6994134894393946</v>
      </c>
      <c r="FT81" s="334">
        <f t="shared" si="298"/>
        <v>1.7286183753866295</v>
      </c>
      <c r="FU81" s="334">
        <f t="shared" si="298"/>
        <v>1.7573993957433041</v>
      </c>
      <c r="FV81" s="334">
        <f t="shared" si="298"/>
        <v>1.7857742744993141</v>
      </c>
      <c r="FW81" s="334">
        <f t="shared" si="298"/>
        <v>1.8137599547683849</v>
      </c>
      <c r="FX81" s="334">
        <f t="shared" si="298"/>
        <v>1.8413726305653224</v>
      </c>
      <c r="FY81" s="334">
        <f t="shared" si="298"/>
        <v>1.8686277786195746</v>
      </c>
      <c r="FZ81" s="334">
        <f t="shared" si="298"/>
        <v>1.8955401898846265</v>
      </c>
      <c r="GA81" s="334">
        <f t="shared" si="298"/>
        <v>1.9221240004825599</v>
      </c>
      <c r="GB81" s="334">
        <f t="shared" si="298"/>
        <v>1.948392721888025</v>
      </c>
      <c r="GC81" s="334">
        <f t="shared" si="298"/>
        <v>1.9743592702083941</v>
      </c>
      <c r="GD81" s="334">
        <f t="shared" si="298"/>
        <v>2.000035994459211</v>
      </c>
      <c r="GE81" s="334">
        <f t="shared" si="298"/>
        <v>2.0254347037679468</v>
      </c>
      <c r="GF81" s="334">
        <f t="shared" si="298"/>
        <v>2.0505666934660955</v>
      </c>
      <c r="GG81" s="334">
        <f t="shared" si="298"/>
        <v>2.075442770050921</v>
      </c>
      <c r="GH81" s="334">
        <f t="shared" si="298"/>
        <v>2.1000732750149034</v>
      </c>
      <c r="GI81" s="334">
        <f t="shared" si="298"/>
        <v>2.1244681075538234</v>
      </c>
      <c r="GJ81" s="334">
        <f t="shared" si="298"/>
        <v>2.1486367461742844</v>
      </c>
      <c r="GK81" s="334">
        <f t="shared" si="298"/>
        <v>2.172588269228839</v>
      </c>
      <c r="GL81" s="334">
        <f t="shared" si="298"/>
        <v>2.1963313744122357</v>
      </c>
      <c r="GM81" s="334">
        <f t="shared" si="298"/>
        <v>2.2198743972560986</v>
      </c>
      <c r="GN81" s="334">
        <f t="shared" si="298"/>
        <v>2.2432253286617834</v>
      </c>
      <c r="GR81" s="348"/>
      <c r="GS81" s="369">
        <v>61000</v>
      </c>
      <c r="GT81" s="367">
        <f t="shared" si="248"/>
        <v>57.356933718429858</v>
      </c>
      <c r="GU81" s="367">
        <f t="shared" si="248"/>
        <v>114.71386743685972</v>
      </c>
      <c r="GV81" s="367">
        <f t="shared" si="248"/>
        <v>172.07080115528956</v>
      </c>
      <c r="GW81" s="367">
        <f t="shared" si="248"/>
        <v>229.42773487371943</v>
      </c>
      <c r="GX81" s="367">
        <f t="shared" si="248"/>
        <v>286.78466859214927</v>
      </c>
      <c r="GY81" s="367">
        <f t="shared" si="248"/>
        <v>344.14160231057912</v>
      </c>
      <c r="GZ81" s="367">
        <f t="shared" si="248"/>
        <v>401.49853602900896</v>
      </c>
      <c r="HA81" s="367">
        <f t="shared" si="248"/>
        <v>458.85546974743886</v>
      </c>
      <c r="HB81" s="367">
        <f t="shared" si="248"/>
        <v>516.21240346586876</v>
      </c>
      <c r="HC81" s="367">
        <f t="shared" si="248"/>
        <v>573.56933718429855</v>
      </c>
      <c r="HE81" s="348"/>
      <c r="HF81" s="369">
        <v>61000</v>
      </c>
      <c r="HG81" s="26">
        <f t="shared" si="249"/>
        <v>0.29953244290834385</v>
      </c>
      <c r="HH81" s="26">
        <f t="shared" si="249"/>
        <v>0.29953244290834385</v>
      </c>
      <c r="HI81" s="26">
        <f t="shared" si="249"/>
        <v>0.29953244290834385</v>
      </c>
      <c r="HJ81" s="26">
        <f t="shared" si="249"/>
        <v>0.29953244290834385</v>
      </c>
      <c r="HK81" s="26">
        <f t="shared" si="249"/>
        <v>0.29953244290834385</v>
      </c>
      <c r="HL81" s="26">
        <f t="shared" si="249"/>
        <v>0.29953244290834385</v>
      </c>
      <c r="HM81" s="26">
        <f t="shared" si="249"/>
        <v>0.29953244290834385</v>
      </c>
      <c r="HN81" s="26">
        <f t="shared" si="249"/>
        <v>0.29953244290834385</v>
      </c>
      <c r="HO81" s="26">
        <f t="shared" si="249"/>
        <v>0.29953244290834385</v>
      </c>
      <c r="HP81" s="26">
        <f t="shared" si="249"/>
        <v>0.29953244290834385</v>
      </c>
      <c r="HR81" s="348"/>
      <c r="HS81" s="369">
        <v>61000</v>
      </c>
      <c r="HT81" s="367">
        <f t="shared" si="26"/>
        <v>17.180262474413254</v>
      </c>
      <c r="HU81" s="367">
        <f t="shared" si="26"/>
        <v>34.360524948826509</v>
      </c>
      <c r="HV81" s="367">
        <f t="shared" si="26"/>
        <v>51.540787423239756</v>
      </c>
      <c r="HW81" s="367">
        <f t="shared" si="26"/>
        <v>68.721049897653018</v>
      </c>
      <c r="HX81" s="367">
        <f t="shared" si="147"/>
        <v>85.901312372066272</v>
      </c>
      <c r="HY81" s="367">
        <f t="shared" si="147"/>
        <v>103.08157484647951</v>
      </c>
      <c r="HZ81" s="367">
        <f t="shared" si="147"/>
        <v>120.26183732089277</v>
      </c>
      <c r="IA81" s="367">
        <f t="shared" si="147"/>
        <v>137.44209979530604</v>
      </c>
      <c r="IB81" s="367">
        <f t="shared" si="147"/>
        <v>154.6223622697193</v>
      </c>
      <c r="IC81" s="367">
        <f t="shared" si="147"/>
        <v>171.80262474413254</v>
      </c>
      <c r="IL81" s="348"/>
      <c r="IM81" s="369">
        <v>61000</v>
      </c>
      <c r="IN81" s="367">
        <f t="shared" si="164"/>
        <v>47.965404335583791</v>
      </c>
      <c r="IO81" s="367">
        <f t="shared" si="165"/>
        <v>193.30417182490984</v>
      </c>
      <c r="IP81" s="367">
        <f t="shared" si="166"/>
        <v>440.38717741729624</v>
      </c>
      <c r="IQ81" s="367">
        <f t="shared" si="167"/>
        <v>796.64385030904714</v>
      </c>
      <c r="IR81" s="367">
        <f t="shared" si="168"/>
        <v>1272.781217268732</v>
      </c>
      <c r="IS81" s="367">
        <f t="shared" si="169"/>
        <v>1883.094699754786</v>
      </c>
      <c r="IT81" s="367">
        <f t="shared" si="170"/>
        <v>2645.8747165276836</v>
      </c>
      <c r="IU81" s="367">
        <f t="shared" si="171"/>
        <v>3583.9141858348253</v>
      </c>
      <c r="IV81" s="367">
        <f t="shared" si="172"/>
        <v>4725.1229866427766</v>
      </c>
      <c r="IW81" s="367">
        <f t="shared" si="173"/>
        <v>6103.2563188746153</v>
      </c>
      <c r="IY81" s="348"/>
      <c r="IZ81" s="369">
        <v>61000</v>
      </c>
      <c r="JA81" s="367">
        <f t="shared" si="286"/>
        <v>17.200292090082243</v>
      </c>
      <c r="JB81" s="367">
        <f t="shared" si="286"/>
        <v>34.520831222005569</v>
      </c>
      <c r="JC81" s="367">
        <f t="shared" si="286"/>
        <v>52.082199105883639</v>
      </c>
      <c r="JD81" s="367">
        <f t="shared" si="286"/>
        <v>70.005588724100008</v>
      </c>
      <c r="JE81" s="367">
        <f t="shared" si="286"/>
        <v>88.41296535170396</v>
      </c>
      <c r="JF81" s="367">
        <f t="shared" si="286"/>
        <v>107.42705572460662</v>
      </c>
      <c r="JG81" s="367">
        <f t="shared" si="286"/>
        <v>127.17111137964453</v>
      </c>
      <c r="JH81" s="367">
        <f t="shared" si="286"/>
        <v>147.76839605025415</v>
      </c>
      <c r="JI81" s="367">
        <f t="shared" si="286"/>
        <v>169.34135316821568</v>
      </c>
      <c r="JJ81" s="367">
        <f t="shared" si="286"/>
        <v>192.01041895307526</v>
      </c>
      <c r="JL81" s="348"/>
      <c r="JM81" s="369">
        <v>61000</v>
      </c>
      <c r="JN81" s="296">
        <f t="shared" si="138"/>
        <v>2.0029615668988754E-2</v>
      </c>
      <c r="JO81" s="296">
        <f t="shared" si="138"/>
        <v>0.1603062731790601</v>
      </c>
      <c r="JP81" s="296">
        <f t="shared" si="138"/>
        <v>0.54141168264388284</v>
      </c>
      <c r="JQ81" s="296">
        <f t="shared" si="138"/>
        <v>1.2845388264469904</v>
      </c>
      <c r="JR81" s="296">
        <f t="shared" si="138"/>
        <v>2.5116529796376881</v>
      </c>
      <c r="JS81" s="296">
        <f t="shared" si="132"/>
        <v>4.3454808781271055</v>
      </c>
      <c r="JT81" s="296">
        <f t="shared" si="132"/>
        <v>6.9092740587517625</v>
      </c>
      <c r="JU81" s="296">
        <f t="shared" si="132"/>
        <v>10.326296254948119</v>
      </c>
      <c r="JV81" s="296">
        <f t="shared" si="132"/>
        <v>14.718990898496372</v>
      </c>
      <c r="JW81" s="296">
        <f t="shared" si="132"/>
        <v>20.207794208942715</v>
      </c>
    </row>
    <row r="82" spans="3:283">
      <c r="C82"/>
      <c r="D82" s="2"/>
      <c r="F82" s="2"/>
      <c r="AZ82" s="368">
        <v>60000</v>
      </c>
      <c r="BA82" s="296">
        <f t="shared" si="36"/>
        <v>14.572766029145669</v>
      </c>
      <c r="BB82" s="367">
        <f t="shared" si="27"/>
        <v>163.21162469402776</v>
      </c>
      <c r="BC82" s="367">
        <f t="shared" si="180"/>
        <v>4384.1462292428168</v>
      </c>
      <c r="BD82" s="367">
        <f t="shared" si="181"/>
        <v>521.55944647622402</v>
      </c>
      <c r="BE82" s="367">
        <f t="shared" si="182"/>
        <v>148.63885866488209</v>
      </c>
      <c r="BF82" s="334">
        <v>7.0778553546956766E-2</v>
      </c>
      <c r="BG82" s="334">
        <f t="shared" si="183"/>
        <v>0.85447585993767827</v>
      </c>
      <c r="BN82" s="67"/>
      <c r="BO82" s="341">
        <v>62000</v>
      </c>
      <c r="BP82" s="296">
        <f t="shared" ref="BP82:BX82" si="299">(EE82*$T182*SQRT($W182)-BP$19)*-1</f>
        <v>4.1740574774031813E-3</v>
      </c>
      <c r="BQ82" s="296">
        <f t="shared" si="299"/>
        <v>3.3147182412260889E-2</v>
      </c>
      <c r="BR82" s="296">
        <f t="shared" si="299"/>
        <v>0.11113659123869013</v>
      </c>
      <c r="BS82" s="303">
        <f t="shared" si="299"/>
        <v>0.26123196942524629</v>
      </c>
      <c r="BT82" s="315">
        <f t="shared" si="299"/>
        <v>0.50491786370210434</v>
      </c>
      <c r="BU82" s="310">
        <f t="shared" si="299"/>
        <v>0.86168831514433464</v>
      </c>
      <c r="BV82" s="296">
        <f t="shared" si="299"/>
        <v>1.3487681031761269</v>
      </c>
      <c r="BW82" s="296">
        <f t="shared" si="299"/>
        <v>1.9809447255036616</v>
      </c>
      <c r="BX82" s="303">
        <f t="shared" si="299"/>
        <v>2.7705060206071153</v>
      </c>
      <c r="BY82" s="67"/>
      <c r="BZ82" s="341">
        <v>62000</v>
      </c>
      <c r="CA82" s="434">
        <f t="shared" ref="CA82:DY82" si="300">(EP82*$T182*SQRT($W182)-CA$19)*-1</f>
        <v>3.7272711915402255</v>
      </c>
      <c r="CB82" s="435">
        <f t="shared" si="300"/>
        <v>4.8586984117204963</v>
      </c>
      <c r="CC82" s="435">
        <f t="shared" si="300"/>
        <v>6.1700501708033215</v>
      </c>
      <c r="CD82" s="435">
        <f t="shared" si="300"/>
        <v>7.6645976633465693</v>
      </c>
      <c r="CE82" s="436">
        <f t="shared" si="300"/>
        <v>9.3438472468417615</v>
      </c>
      <c r="CF82" s="437">
        <f t="shared" si="300"/>
        <v>11.207774671816139</v>
      </c>
      <c r="CG82" s="438">
        <f t="shared" si="300"/>
        <v>13.255055861154631</v>
      </c>
      <c r="CH82" s="435">
        <f t="shared" si="300"/>
        <v>15.483286066540302</v>
      </c>
      <c r="CI82" s="435">
        <f t="shared" si="300"/>
        <v>17.889181980546255</v>
      </c>
      <c r="CJ82" s="436">
        <f t="shared" si="300"/>
        <v>20.468763686915992</v>
      </c>
      <c r="CK82" s="434">
        <f t="shared" si="300"/>
        <v>23.217515142000366</v>
      </c>
      <c r="CL82" s="435">
        <f t="shared" si="300"/>
        <v>26.130523217451241</v>
      </c>
      <c r="CM82" s="435">
        <f t="shared" si="300"/>
        <v>29.202596256345203</v>
      </c>
      <c r="CN82" s="435">
        <f t="shared" si="300"/>
        <v>32.428363676979416</v>
      </c>
      <c r="CO82" s="436">
        <f t="shared" si="300"/>
        <v>35.80235847708704</v>
      </c>
      <c r="CP82" s="437">
        <f t="shared" si="300"/>
        <v>39.319084616155408</v>
      </c>
      <c r="CQ82" s="438">
        <f t="shared" si="300"/>
        <v>42.973071243765077</v>
      </c>
      <c r="CR82" s="435">
        <f t="shared" si="300"/>
        <v>46.758915644461894</v>
      </c>
      <c r="CS82" s="435">
        <f t="shared" si="300"/>
        <v>50.6713166202629</v>
      </c>
      <c r="CT82" s="436">
        <f t="shared" si="300"/>
        <v>54.705099856511538</v>
      </c>
      <c r="CU82" s="434">
        <f t="shared" si="300"/>
        <v>58.855236633307953</v>
      </c>
      <c r="CV82" s="435">
        <f t="shared" si="300"/>
        <v>63.116857065123469</v>
      </c>
      <c r="CW82" s="435">
        <f t="shared" si="300"/>
        <v>67.485258882617956</v>
      </c>
      <c r="CX82" s="435">
        <f t="shared" si="300"/>
        <v>71.95591261716055</v>
      </c>
      <c r="CY82" s="436">
        <f t="shared" si="300"/>
        <v>76.524463911818259</v>
      </c>
      <c r="CZ82" s="437">
        <f t="shared" si="300"/>
        <v>81.18673356278606</v>
      </c>
      <c r="DA82" s="438">
        <f t="shared" si="300"/>
        <v>85.938715791771301</v>
      </c>
      <c r="DB82" s="435">
        <f t="shared" si="300"/>
        <v>90.776575161349569</v>
      </c>
      <c r="DC82" s="435">
        <f t="shared" si="300"/>
        <v>95.696642470380539</v>
      </c>
      <c r="DD82" s="436">
        <f t="shared" si="300"/>
        <v>100.69540990352959</v>
      </c>
      <c r="DE82" s="439">
        <f t="shared" si="300"/>
        <v>105.76952565628147</v>
      </c>
      <c r="DF82" s="435">
        <f t="shared" si="300"/>
        <v>110.91578821308286</v>
      </c>
      <c r="DG82" s="435">
        <f t="shared" si="300"/>
        <v>116.13114042006634</v>
      </c>
      <c r="DH82" s="435">
        <f t="shared" si="300"/>
        <v>121.41266346405018</v>
      </c>
      <c r="DI82" s="436">
        <f t="shared" si="300"/>
        <v>126.75757084511133</v>
      </c>
      <c r="DJ82" s="437">
        <f t="shared" si="300"/>
        <v>132.16320241013284</v>
      </c>
      <c r="DK82" s="438">
        <f t="shared" si="300"/>
        <v>137.62701849855466</v>
      </c>
      <c r="DL82" s="435">
        <f t="shared" si="300"/>
        <v>143.14659423848121</v>
      </c>
      <c r="DM82" s="435">
        <f t="shared" si="300"/>
        <v>148.71961402077136</v>
      </c>
      <c r="DN82" s="436">
        <f t="shared" si="300"/>
        <v>154.34386617030088</v>
      </c>
      <c r="DO82" s="439">
        <f t="shared" si="300"/>
        <v>160.01723782687884</v>
      </c>
      <c r="DP82" s="435">
        <f t="shared" si="300"/>
        <v>165.7377100429859</v>
      </c>
      <c r="DQ82" s="435">
        <f t="shared" si="300"/>
        <v>171.50335310134142</v>
      </c>
      <c r="DR82" s="435">
        <f t="shared" si="300"/>
        <v>177.31232205207755</v>
      </c>
      <c r="DS82" s="436">
        <f t="shared" si="300"/>
        <v>183.16285246681394</v>
      </c>
      <c r="DT82" s="437">
        <f t="shared" si="300"/>
        <v>189.05325640506254</v>
      </c>
      <c r="DU82" s="438">
        <f t="shared" si="300"/>
        <v>194.98191858701279</v>
      </c>
      <c r="DV82" s="435">
        <f t="shared" si="300"/>
        <v>200.94729276575595</v>
      </c>
      <c r="DW82" s="435">
        <f t="shared" si="300"/>
        <v>206.94789829134299</v>
      </c>
      <c r="DX82" s="435">
        <f t="shared" si="300"/>
        <v>212.9823168586318</v>
      </c>
      <c r="DY82" s="435">
        <f t="shared" si="300"/>
        <v>219.04918943066309</v>
      </c>
      <c r="EC82" s="67"/>
      <c r="ED82" s="341">
        <v>62000</v>
      </c>
      <c r="EE82" s="334">
        <f t="shared" ref="EE82:EM82" si="301">SQRT(5*((((1/$V182)*(((1+0.2*(EE$19/661.48)^2)^3.5)-1))+1)^(1/3.5)-1))</f>
        <v>5.9597183199294954E-2</v>
      </c>
      <c r="EF82" s="334">
        <f t="shared" si="301"/>
        <v>0.11904650922551266</v>
      </c>
      <c r="EG82" s="334">
        <f t="shared" si="301"/>
        <v>0.17820359002180819</v>
      </c>
      <c r="EH82" s="335">
        <f t="shared" si="301"/>
        <v>0.23693076010432892</v>
      </c>
      <c r="EI82" s="336">
        <f t="shared" si="301"/>
        <v>0.29509992415861125</v>
      </c>
      <c r="EJ82" s="337">
        <f t="shared" si="301"/>
        <v>0.35259485467690066</v>
      </c>
      <c r="EK82" s="334">
        <f t="shared" si="301"/>
        <v>0.40931285395909589</v>
      </c>
      <c r="EL82" s="334">
        <f t="shared" si="301"/>
        <v>0.46516575588316539</v>
      </c>
      <c r="EM82" s="335">
        <f t="shared" si="301"/>
        <v>0.52008029781276099</v>
      </c>
      <c r="EN82" s="67"/>
      <c r="EO82" s="341">
        <v>62000</v>
      </c>
      <c r="EP82" s="338">
        <f t="shared" ref="EP82:GN82" si="302">SQRT(5*((((1/$BF84)*(((1+0.2*(EP$19/661.48)^2)^3.5)-1))+1)^(1/3.5)-1))</f>
        <v>0.5739979356269036</v>
      </c>
      <c r="EQ82" s="334">
        <f t="shared" si="302"/>
        <v>0.62687420215198986</v>
      </c>
      <c r="ER82" s="334">
        <f t="shared" si="302"/>
        <v>0.67867772133546755</v>
      </c>
      <c r="ES82" s="334">
        <f t="shared" si="302"/>
        <v>0.72938898963831256</v>
      </c>
      <c r="ET82" s="335">
        <f t="shared" si="302"/>
        <v>0.77899902584537584</v>
      </c>
      <c r="EU82" s="336">
        <f t="shared" si="302"/>
        <v>0.82750797453703251</v>
      </c>
      <c r="EV82" s="337">
        <f t="shared" si="302"/>
        <v>0.87492373013510005</v>
      </c>
      <c r="EW82" s="334">
        <f t="shared" si="302"/>
        <v>0.92126063024677673</v>
      </c>
      <c r="EX82" s="334">
        <f t="shared" si="302"/>
        <v>0.96653825063051901</v>
      </c>
      <c r="EY82" s="335">
        <f t="shared" si="302"/>
        <v>1.010780320370809</v>
      </c>
      <c r="EZ82" s="338">
        <f t="shared" si="302"/>
        <v>1.0540137650546102</v>
      </c>
      <c r="FA82" s="334">
        <f t="shared" si="302"/>
        <v>1.0962678777700512</v>
      </c>
      <c r="FB82" s="334">
        <f t="shared" si="302"/>
        <v>1.1375736122502751</v>
      </c>
      <c r="FC82" s="334">
        <f t="shared" si="302"/>
        <v>1.1779629890149939</v>
      </c>
      <c r="FD82" s="335">
        <f t="shared" si="302"/>
        <v>1.2174686034632791</v>
      </c>
      <c r="FE82" s="336">
        <f t="shared" si="302"/>
        <v>1.256123224126235</v>
      </c>
      <c r="FF82" s="337">
        <f t="shared" si="302"/>
        <v>1.2939594693464149</v>
      </c>
      <c r="FG82" s="334">
        <f t="shared" si="302"/>
        <v>1.3310095512316076</v>
      </c>
      <c r="FH82" s="334">
        <f t="shared" si="302"/>
        <v>1.3673050766214263</v>
      </c>
      <c r="FI82" s="335">
        <f t="shared" si="302"/>
        <v>1.4028768958508298</v>
      </c>
      <c r="FJ82" s="338">
        <f t="shared" si="302"/>
        <v>1.4377549911887022</v>
      </c>
      <c r="FK82" s="334">
        <f t="shared" si="302"/>
        <v>1.4719683979005316</v>
      </c>
      <c r="FL82" s="334">
        <f t="shared" si="302"/>
        <v>1.505545151889397</v>
      </c>
      <c r="FM82" s="334">
        <f t="shared" si="302"/>
        <v>1.5385122587847817</v>
      </c>
      <c r="FN82" s="335">
        <f t="shared" si="302"/>
        <v>1.5708956801639826</v>
      </c>
      <c r="FO82" s="336">
        <f t="shared" si="302"/>
        <v>1.6027203333050943</v>
      </c>
      <c r="FP82" s="337">
        <f t="shared" si="302"/>
        <v>1.6340101014874113</v>
      </c>
      <c r="FQ82" s="334">
        <f t="shared" si="302"/>
        <v>1.6647878523827144</v>
      </c>
      <c r="FR82" s="334">
        <f t="shared" si="302"/>
        <v>1.695075462527651</v>
      </c>
      <c r="FS82" s="334">
        <f t="shared" si="302"/>
        <v>1.7248938462432917</v>
      </c>
      <c r="FT82" s="334">
        <f t="shared" si="302"/>
        <v>1.7542629876819111</v>
      </c>
      <c r="FU82" s="334">
        <f t="shared" si="302"/>
        <v>1.7832019749418857</v>
      </c>
      <c r="FV82" s="334">
        <f t="shared" si="302"/>
        <v>1.8117290354073408</v>
      </c>
      <c r="FW82" s="334">
        <f t="shared" si="302"/>
        <v>1.8398615716466007</v>
      </c>
      <c r="FX82" s="334">
        <f t="shared" si="302"/>
        <v>1.8676161973489538</v>
      </c>
      <c r="FY82" s="334">
        <f t="shared" si="302"/>
        <v>1.8950087728978799</v>
      </c>
      <c r="FZ82" s="334">
        <f t="shared" si="302"/>
        <v>1.9220544402752968</v>
      </c>
      <c r="GA82" s="334">
        <f t="shared" si="302"/>
        <v>1.9487676570693435</v>
      </c>
      <c r="GB82" s="334">
        <f t="shared" si="302"/>
        <v>1.9751622294210032</v>
      </c>
      <c r="GC82" s="334">
        <f t="shared" si="302"/>
        <v>2.0012513437951376</v>
      </c>
      <c r="GD82" s="334">
        <f t="shared" si="302"/>
        <v>2.0270475975015234</v>
      </c>
      <c r="GE82" s="334">
        <f t="shared" si="302"/>
        <v>2.0525630279231515</v>
      </c>
      <c r="GF82" s="334">
        <f t="shared" si="302"/>
        <v>2.0778091404338608</v>
      </c>
      <c r="GG82" s="334">
        <f t="shared" si="302"/>
        <v>2.10279693500663</v>
      </c>
      <c r="GH82" s="334">
        <f t="shared" si="302"/>
        <v>2.1275369315286627</v>
      </c>
      <c r="GI82" s="334">
        <f t="shared" si="302"/>
        <v>2.1520391938505186</v>
      </c>
      <c r="GJ82" s="334">
        <f t="shared" si="302"/>
        <v>2.1763133526047573</v>
      </c>
      <c r="GK82" s="334">
        <f t="shared" si="302"/>
        <v>2.2003686268354894</v>
      </c>
      <c r="GL82" s="334">
        <f t="shared" si="302"/>
        <v>2.2242138444841757</v>
      </c>
      <c r="GM82" s="334">
        <f t="shared" si="302"/>
        <v>2.2478574617796339</v>
      </c>
      <c r="GN82" s="334">
        <f t="shared" si="302"/>
        <v>2.2713075815815063</v>
      </c>
      <c r="GR82" s="348"/>
      <c r="GS82" s="368">
        <v>62000</v>
      </c>
      <c r="GT82" s="367">
        <f t="shared" si="248"/>
        <v>57.356933718429858</v>
      </c>
      <c r="GU82" s="367">
        <f t="shared" si="248"/>
        <v>114.71386743685972</v>
      </c>
      <c r="GV82" s="367">
        <f t="shared" si="248"/>
        <v>172.07080115528956</v>
      </c>
      <c r="GW82" s="367">
        <f t="shared" si="248"/>
        <v>229.42773487371943</v>
      </c>
      <c r="GX82" s="367">
        <f t="shared" si="248"/>
        <v>286.78466859214927</v>
      </c>
      <c r="GY82" s="367">
        <f t="shared" si="248"/>
        <v>344.14160231057912</v>
      </c>
      <c r="GZ82" s="367">
        <f t="shared" si="248"/>
        <v>401.49853602900896</v>
      </c>
      <c r="HA82" s="367">
        <f t="shared" si="248"/>
        <v>458.85546974743886</v>
      </c>
      <c r="HB82" s="367">
        <f t="shared" si="248"/>
        <v>516.21240346586876</v>
      </c>
      <c r="HC82" s="367">
        <f t="shared" si="248"/>
        <v>573.56933718429855</v>
      </c>
      <c r="HE82" s="348"/>
      <c r="HF82" s="368">
        <v>62000</v>
      </c>
      <c r="HG82" s="26">
        <f t="shared" si="249"/>
        <v>0.29241996807380471</v>
      </c>
      <c r="HH82" s="26">
        <f t="shared" si="249"/>
        <v>0.29241996807380471</v>
      </c>
      <c r="HI82" s="26">
        <f t="shared" si="249"/>
        <v>0.29241996807380471</v>
      </c>
      <c r="HJ82" s="26">
        <f t="shared" si="249"/>
        <v>0.29241996807380471</v>
      </c>
      <c r="HK82" s="26">
        <f t="shared" si="249"/>
        <v>0.29241996807380471</v>
      </c>
      <c r="HL82" s="26">
        <f t="shared" si="249"/>
        <v>0.29241996807380471</v>
      </c>
      <c r="HM82" s="26">
        <f t="shared" si="249"/>
        <v>0.29241996807380471</v>
      </c>
      <c r="HN82" s="26">
        <f t="shared" si="249"/>
        <v>0.29241996807380471</v>
      </c>
      <c r="HO82" s="26">
        <f t="shared" si="249"/>
        <v>0.29241996807380471</v>
      </c>
      <c r="HP82" s="26">
        <f t="shared" si="249"/>
        <v>0.29241996807380471</v>
      </c>
      <c r="HR82" s="348"/>
      <c r="HS82" s="368">
        <v>62000</v>
      </c>
      <c r="HT82" s="367">
        <f t="shared" si="26"/>
        <v>16.772312726754592</v>
      </c>
      <c r="HU82" s="367">
        <f t="shared" si="26"/>
        <v>33.544625453509184</v>
      </c>
      <c r="HV82" s="367">
        <f t="shared" si="26"/>
        <v>50.316938180263769</v>
      </c>
      <c r="HW82" s="367">
        <f t="shared" si="26"/>
        <v>67.089250907018368</v>
      </c>
      <c r="HX82" s="367">
        <f t="shared" si="147"/>
        <v>83.86156363377296</v>
      </c>
      <c r="HY82" s="367">
        <f t="shared" si="147"/>
        <v>100.63387636052754</v>
      </c>
      <c r="HZ82" s="367">
        <f t="shared" si="147"/>
        <v>117.40618908728213</v>
      </c>
      <c r="IA82" s="367">
        <f t="shared" si="147"/>
        <v>134.17850181403674</v>
      </c>
      <c r="IB82" s="367">
        <f t="shared" si="147"/>
        <v>150.95081454079133</v>
      </c>
      <c r="IC82" s="367">
        <f t="shared" si="147"/>
        <v>167.72312726754592</v>
      </c>
      <c r="IL82" s="348"/>
      <c r="IM82" s="368">
        <v>62000</v>
      </c>
      <c r="IN82" s="367">
        <f t="shared" si="164"/>
        <v>45.714547310859807</v>
      </c>
      <c r="IO82" s="367">
        <f t="shared" si="165"/>
        <v>184.23304943810729</v>
      </c>
      <c r="IP82" s="367">
        <f t="shared" si="166"/>
        <v>419.7212706951733</v>
      </c>
      <c r="IQ82" s="367">
        <f t="shared" si="167"/>
        <v>759.26000185598582</v>
      </c>
      <c r="IR82" s="367">
        <f t="shared" si="168"/>
        <v>1213.0538245049283</v>
      </c>
      <c r="IS82" s="367">
        <f t="shared" si="169"/>
        <v>1794.7273234785664</v>
      </c>
      <c r="IT82" s="367">
        <f t="shared" si="170"/>
        <v>2521.7126089684757</v>
      </c>
      <c r="IU82" s="367">
        <f t="shared" si="171"/>
        <v>3415.7330033151206</v>
      </c>
      <c r="IV82" s="367">
        <f t="shared" si="172"/>
        <v>4503.3886676165212</v>
      </c>
      <c r="IW82" s="367">
        <f t="shared" si="173"/>
        <v>5816.8507824401277</v>
      </c>
      <c r="IY82" s="348"/>
      <c r="IZ82" s="368">
        <v>62000</v>
      </c>
      <c r="JA82" s="367">
        <f t="shared" si="286"/>
        <v>16.79193332042297</v>
      </c>
      <c r="JB82" s="367">
        <f t="shared" si="286"/>
        <v>33.701663196711458</v>
      </c>
      <c r="JC82" s="367">
        <f t="shared" si="286"/>
        <v>50.847339618926938</v>
      </c>
      <c r="JD82" s="367">
        <f t="shared" si="286"/>
        <v>68.347763914555912</v>
      </c>
      <c r="JE82" s="367">
        <f t="shared" si="286"/>
        <v>86.322576071422887</v>
      </c>
      <c r="JF82" s="367">
        <f t="shared" si="286"/>
        <v>104.89227753737643</v>
      </c>
      <c r="JG82" s="367">
        <f t="shared" si="286"/>
        <v>124.17803757907464</v>
      </c>
      <c r="JH82" s="367">
        <f t="shared" si="286"/>
        <v>144.30123469544102</v>
      </c>
      <c r="JI82" s="367">
        <f t="shared" si="286"/>
        <v>165.38269004646722</v>
      </c>
      <c r="JJ82" s="367">
        <f t="shared" si="286"/>
        <v>187.54155825037051</v>
      </c>
      <c r="JL82" s="348"/>
      <c r="JM82" s="368">
        <v>62000</v>
      </c>
      <c r="JN82" s="296">
        <f t="shared" si="138"/>
        <v>1.9620593668378206E-2</v>
      </c>
      <c r="JO82" s="296">
        <f t="shared" si="138"/>
        <v>0.15703774320227382</v>
      </c>
      <c r="JP82" s="296">
        <f t="shared" si="138"/>
        <v>0.53040143866316924</v>
      </c>
      <c r="JQ82" s="296">
        <f t="shared" si="138"/>
        <v>1.2585130075375446</v>
      </c>
      <c r="JR82" s="296">
        <f t="shared" si="138"/>
        <v>2.4610124376499272</v>
      </c>
      <c r="JS82" s="296">
        <f t="shared" si="132"/>
        <v>4.2584011768488921</v>
      </c>
      <c r="JT82" s="296">
        <f t="shared" si="132"/>
        <v>6.771848491792511</v>
      </c>
      <c r="JU82" s="296">
        <f t="shared" si="132"/>
        <v>10.122732881404289</v>
      </c>
      <c r="JV82" s="296">
        <f t="shared" si="132"/>
        <v>14.43187550567589</v>
      </c>
      <c r="JW82" s="296">
        <f t="shared" si="132"/>
        <v>19.818430982824594</v>
      </c>
    </row>
    <row r="83" spans="3:283">
      <c r="C83"/>
      <c r="D83" s="2"/>
      <c r="F83" s="2"/>
      <c r="AZ83" s="369">
        <v>61000</v>
      </c>
      <c r="BA83" s="296">
        <f t="shared" si="36"/>
        <v>14.19985249810108</v>
      </c>
      <c r="BB83" s="367">
        <f t="shared" si="27"/>
        <v>158.31048118177296</v>
      </c>
      <c r="BC83" s="367">
        <f t="shared" si="180"/>
        <v>4121.0922193031065</v>
      </c>
      <c r="BD83" s="367">
        <f t="shared" si="181"/>
        <v>521.55944647622402</v>
      </c>
      <c r="BE83" s="367">
        <f t="shared" si="182"/>
        <v>144.11062868367188</v>
      </c>
      <c r="BF83" s="334">
        <v>6.7457151243405622E-2</v>
      </c>
      <c r="BG83" s="334">
        <f t="shared" si="183"/>
        <v>0.84946590006544442</v>
      </c>
      <c r="BN83" s="66" t="s">
        <v>93</v>
      </c>
      <c r="BO83" s="341">
        <v>63000</v>
      </c>
      <c r="BP83" s="296">
        <f t="shared" ref="BP83:BX83" si="303">(EE83*$T183*SQRT($W183)-BP$19)*-1</f>
        <v>4.3923231815981012E-3</v>
      </c>
      <c r="BQ83" s="296">
        <f t="shared" si="303"/>
        <v>3.4880992619680029E-2</v>
      </c>
      <c r="BR83" s="296">
        <f t="shared" si="303"/>
        <v>0.11692019255379904</v>
      </c>
      <c r="BS83" s="303">
        <f t="shared" si="303"/>
        <v>0.27472164876913752</v>
      </c>
      <c r="BT83" s="315">
        <f t="shared" si="303"/>
        <v>0.53073288458457313</v>
      </c>
      <c r="BU83" s="310">
        <f t="shared" si="303"/>
        <v>0.90522138389601992</v>
      </c>
      <c r="BV83" s="296">
        <f t="shared" si="303"/>
        <v>1.415980289781686</v>
      </c>
      <c r="BW83" s="296">
        <f t="shared" si="303"/>
        <v>2.0781591622291984</v>
      </c>
      <c r="BX83" s="303">
        <f t="shared" si="303"/>
        <v>2.9042126269722388</v>
      </c>
      <c r="BY83" s="66" t="s">
        <v>93</v>
      </c>
      <c r="BZ83" s="341">
        <v>63000</v>
      </c>
      <c r="CA83" s="434">
        <f t="shared" ref="CA83:DY83" si="304">(EP83*$T183*SQRT($W183)-CA$19)*-1</f>
        <v>3.9039516898698992</v>
      </c>
      <c r="CB83" s="435">
        <f t="shared" si="304"/>
        <v>5.0846775903907542</v>
      </c>
      <c r="CC83" s="435">
        <f t="shared" si="304"/>
        <v>6.4513762135796782</v>
      </c>
      <c r="CD83" s="435">
        <f t="shared" si="304"/>
        <v>8.0069517248879833</v>
      </c>
      <c r="CE83" s="436">
        <f t="shared" si="304"/>
        <v>9.7524804794292379</v>
      </c>
      <c r="CF83" s="437">
        <f t="shared" si="304"/>
        <v>11.687469618241352</v>
      </c>
      <c r="CG83" s="438">
        <f t="shared" si="304"/>
        <v>13.810108448736315</v>
      </c>
      <c r="CH83" s="435">
        <f t="shared" si="304"/>
        <v>16.1175042421971</v>
      </c>
      <c r="CI83" s="435">
        <f t="shared" si="304"/>
        <v>18.605897177887528</v>
      </c>
      <c r="CJ83" s="436">
        <f t="shared" si="304"/>
        <v>21.270851685269719</v>
      </c>
      <c r="CK83" s="434">
        <f t="shared" si="304"/>
        <v>24.107423359370188</v>
      </c>
      <c r="CL83" s="435">
        <f t="shared" si="304"/>
        <v>27.110301997009969</v>
      </c>
      <c r="CM83" s="435">
        <f t="shared" si="304"/>
        <v>30.273932207164989</v>
      </c>
      <c r="CN83" s="435">
        <f t="shared" si="304"/>
        <v>33.592613583309713</v>
      </c>
      <c r="CO83" s="436">
        <f t="shared" si="304"/>
        <v>37.060582681530491</v>
      </c>
      <c r="CP83" s="437">
        <f t="shared" si="304"/>
        <v>40.672079106372195</v>
      </c>
      <c r="CQ83" s="438">
        <f t="shared" si="304"/>
        <v>44.421397932576923</v>
      </c>
      <c r="CR83" s="435">
        <f t="shared" si="304"/>
        <v>48.302930535944512</v>
      </c>
      <c r="CS83" s="435">
        <f t="shared" si="304"/>
        <v>52.311195707820474</v>
      </c>
      <c r="CT83" s="436">
        <f t="shared" si="304"/>
        <v>56.44086271153941</v>
      </c>
      <c r="CU83" s="434">
        <f t="shared" si="304"/>
        <v>60.686767722882479</v>
      </c>
      <c r="CV83" s="435">
        <f t="shared" si="304"/>
        <v>65.043924891314617</v>
      </c>
      <c r="CW83" s="435">
        <f t="shared" si="304"/>
        <v>69.507533070520509</v>
      </c>
      <c r="CX83" s="435">
        <f t="shared" si="304"/>
        <v>74.072979098544266</v>
      </c>
      <c r="CY83" s="436">
        <f t="shared" si="304"/>
        <v>78.735838360367325</v>
      </c>
      <c r="CZ83" s="437">
        <f t="shared" si="304"/>
        <v>83.491873238350195</v>
      </c>
      <c r="DA83" s="438">
        <f t="shared" si="304"/>
        <v>88.337029947275312</v>
      </c>
      <c r="DB83" s="435">
        <f t="shared" si="304"/>
        <v>93.267434158806964</v>
      </c>
      <c r="DC83" s="435">
        <f t="shared" si="304"/>
        <v>98.279385743176817</v>
      </c>
      <c r="DD83" s="436">
        <f t="shared" si="304"/>
        <v>103.3693528917421</v>
      </c>
      <c r="DE83" s="439">
        <f t="shared" si="304"/>
        <v>108.53396583098572</v>
      </c>
      <c r="DF83" s="435">
        <f t="shared" si="304"/>
        <v>113.77001029483137</v>
      </c>
      <c r="DG83" s="435">
        <f t="shared" si="304"/>
        <v>119.07442088633348</v>
      </c>
      <c r="DH83" s="435">
        <f t="shared" si="304"/>
        <v>124.44427443061397</v>
      </c>
      <c r="DI83" s="436">
        <f t="shared" si="304"/>
        <v>129.87678339721083</v>
      </c>
      <c r="DJ83" s="437">
        <f t="shared" si="304"/>
        <v>135.36928945083946</v>
      </c>
      <c r="DK83" s="438">
        <f t="shared" si="304"/>
        <v>140.9192571741558</v>
      </c>
      <c r="DL83" s="435">
        <f t="shared" si="304"/>
        <v>146.52426799376917</v>
      </c>
      <c r="DM83" s="435">
        <f t="shared" si="304"/>
        <v>152.18201433092293</v>
      </c>
      <c r="DN83" s="436">
        <f t="shared" si="304"/>
        <v>157.89029399049178</v>
      </c>
      <c r="DO83" s="439">
        <f t="shared" si="304"/>
        <v>163.64700479583627</v>
      </c>
      <c r="DP83" s="435">
        <f t="shared" si="304"/>
        <v>169.45013947230171</v>
      </c>
      <c r="DQ83" s="435">
        <f t="shared" si="304"/>
        <v>175.29778077848863</v>
      </c>
      <c r="DR83" s="435">
        <f t="shared" si="304"/>
        <v>181.18809688164293</v>
      </c>
      <c r="DS83" s="436">
        <f t="shared" si="304"/>
        <v>187.11933697144195</v>
      </c>
      <c r="DT83" s="437">
        <f t="shared" si="304"/>
        <v>193.08982710493797</v>
      </c>
      <c r="DU83" s="438">
        <f t="shared" si="304"/>
        <v>199.09796627437493</v>
      </c>
      <c r="DV83" s="435">
        <f t="shared" si="304"/>
        <v>205.14222268887551</v>
      </c>
      <c r="DW83" s="435">
        <f t="shared" si="304"/>
        <v>211.2211302605873</v>
      </c>
      <c r="DX83" s="435">
        <f t="shared" si="304"/>
        <v>217.33328528566159</v>
      </c>
      <c r="DY83" s="435">
        <f t="shared" si="304"/>
        <v>223.47734331040812</v>
      </c>
      <c r="EC83" s="66" t="s">
        <v>93</v>
      </c>
      <c r="ED83" s="341">
        <v>63000</v>
      </c>
      <c r="EE83" s="334">
        <f t="shared" ref="EE83:EM83" si="305">SQRT(5*((((1/$V183)*(((1+0.2*(EE$19/661.48)^2)^3.5)-1))+1)^(1/3.5)-1))</f>
        <v>6.1045421065422052E-2</v>
      </c>
      <c r="EF83" s="334">
        <f t="shared" si="305"/>
        <v>0.12193146588309572</v>
      </c>
      <c r="EG83" s="334">
        <f t="shared" si="305"/>
        <v>0.18250268003293771</v>
      </c>
      <c r="EH83" s="335">
        <f t="shared" si="305"/>
        <v>0.2426111970676979</v>
      </c>
      <c r="EI83" s="336">
        <f t="shared" si="305"/>
        <v>0.30211992492082235</v>
      </c>
      <c r="EJ83" s="337">
        <f t="shared" si="305"/>
        <v>0.36090508551614359</v>
      </c>
      <c r="EK83" s="334">
        <f t="shared" si="305"/>
        <v>0.41885801213259705</v>
      </c>
      <c r="EL83" s="334">
        <f t="shared" si="305"/>
        <v>0.47588618300479324</v>
      </c>
      <c r="EM83" s="335">
        <f t="shared" si="305"/>
        <v>0.53191353493610538</v>
      </c>
      <c r="EN83" s="66" t="s">
        <v>93</v>
      </c>
      <c r="EO83" s="341">
        <v>63000</v>
      </c>
      <c r="EP83" s="338">
        <f t="shared" ref="EP83:GN83" si="306">SQRT(5*((((1/$BF85)*(((1+0.2*(EP$19/661.48)^2)^3.5)-1))+1)^(1/3.5)-1))</f>
        <v>0.58688014991023019</v>
      </c>
      <c r="EQ83" s="334">
        <f t="shared" si="306"/>
        <v>0.64074143761789659</v>
      </c>
      <c r="ER83" s="334">
        <f t="shared" si="306"/>
        <v>0.69346694813932119</v>
      </c>
      <c r="ES83" s="334">
        <f t="shared" si="306"/>
        <v>0.74503894508382573</v>
      </c>
      <c r="ET83" s="335">
        <f t="shared" si="306"/>
        <v>0.79545085490898593</v>
      </c>
      <c r="EU83" s="336">
        <f t="shared" si="306"/>
        <v>0.84470568761517761</v>
      </c>
      <c r="EV83" s="337">
        <f t="shared" si="306"/>
        <v>0.89281450150871211</v>
      </c>
      <c r="EW83" s="334">
        <f t="shared" si="306"/>
        <v>0.93979496313356214</v>
      </c>
      <c r="EX83" s="334">
        <f t="shared" si="306"/>
        <v>0.98567003455940794</v>
      </c>
      <c r="EY83" s="335">
        <f t="shared" si="306"/>
        <v>1.03046680481174</v>
      </c>
      <c r="EZ83" s="338">
        <f t="shared" si="306"/>
        <v>1.0742154704822298</v>
      </c>
      <c r="FA83" s="334">
        <f t="shared" si="306"/>
        <v>1.1169484621743464</v>
      </c>
      <c r="FB83" s="334">
        <f t="shared" si="306"/>
        <v>1.1586997079087982</v>
      </c>
      <c r="FC83" s="334">
        <f t="shared" si="306"/>
        <v>1.1995040213485304</v>
      </c>
      <c r="FD83" s="335">
        <f t="shared" si="306"/>
        <v>1.2393966011399755</v>
      </c>
      <c r="FE83" s="336">
        <f t="shared" si="306"/>
        <v>1.2784126273119458</v>
      </c>
      <c r="FF83" s="337">
        <f t="shared" si="306"/>
        <v>1.3165869411242996</v>
      </c>
      <c r="FG83" s="334">
        <f t="shared" si="306"/>
        <v>1.3539537957047076</v>
      </c>
      <c r="FH83" s="334">
        <f t="shared" si="306"/>
        <v>1.3905466660254853</v>
      </c>
      <c r="FI83" s="335">
        <f t="shared" si="306"/>
        <v>1.4263981080927157</v>
      </c>
      <c r="FJ83" s="338">
        <f t="shared" si="306"/>
        <v>1.4615396585406824</v>
      </c>
      <c r="FK83" s="334">
        <f t="shared" si="306"/>
        <v>1.4960017670784098</v>
      </c>
      <c r="FL83" s="334">
        <f t="shared" si="306"/>
        <v>1.5298137553847688</v>
      </c>
      <c r="FM83" s="334">
        <f t="shared" si="306"/>
        <v>1.5630037970759258</v>
      </c>
      <c r="FN83" s="335">
        <f t="shared" si="306"/>
        <v>1.5955989142695544</v>
      </c>
      <c r="FO83" s="336">
        <f t="shared" si="306"/>
        <v>1.6276249870483346</v>
      </c>
      <c r="FP83" s="337">
        <f t="shared" si="306"/>
        <v>1.6591067727890587</v>
      </c>
      <c r="FQ83" s="334">
        <f t="shared" si="306"/>
        <v>1.6900679328850348</v>
      </c>
      <c r="FR83" s="334">
        <f t="shared" si="306"/>
        <v>1.7205310648597958</v>
      </c>
      <c r="FS83" s="334">
        <f t="shared" si="306"/>
        <v>1.7505177382619568</v>
      </c>
      <c r="FT83" s="334">
        <f t="shared" si="306"/>
        <v>1.7800485330552276</v>
      </c>
      <c r="FU83" s="334">
        <f t="shared" si="306"/>
        <v>1.8091430794844507</v>
      </c>
      <c r="FV83" s="334">
        <f t="shared" si="306"/>
        <v>1.8378200986172515</v>
      </c>
      <c r="FW83" s="334">
        <f t="shared" si="306"/>
        <v>1.8660974429391461</v>
      </c>
      <c r="FX83" s="334">
        <f t="shared" si="306"/>
        <v>1.8939921365247372</v>
      </c>
      <c r="FY83" s="334">
        <f t="shared" si="306"/>
        <v>1.9215204144246625</v>
      </c>
      <c r="FZ83" s="334">
        <f t="shared" si="306"/>
        <v>1.9486977610020881</v>
      </c>
      <c r="GA83" s="334">
        <f t="shared" si="306"/>
        <v>1.9755389470279163</v>
      </c>
      <c r="GB83" s="334">
        <f t="shared" si="306"/>
        <v>2.002058065403888</v>
      </c>
      <c r="GC83" s="334">
        <f t="shared" si="306"/>
        <v>2.0282685654302401</v>
      </c>
      <c r="GD83" s="334">
        <f t="shared" si="306"/>
        <v>2.0541832855718529</v>
      </c>
      <c r="GE83" s="334">
        <f t="shared" si="306"/>
        <v>2.079814484705869</v>
      </c>
      <c r="GF83" s="334">
        <f t="shared" si="306"/>
        <v>2.105173871856123</v>
      </c>
      <c r="GG83" s="334">
        <f t="shared" si="306"/>
        <v>2.1302726344366669</v>
      </c>
      <c r="GH83" s="334">
        <f t="shared" si="306"/>
        <v>2.1551214650393691</v>
      </c>
      <c r="GI83" s="334">
        <f t="shared" si="306"/>
        <v>2.1797305868097729</v>
      </c>
      <c r="GJ83" s="334">
        <f t="shared" si="306"/>
        <v>2.2041097774618268</v>
      </c>
      <c r="GK83" s="334">
        <f t="shared" si="306"/>
        <v>2.228268391986453</v>
      </c>
      <c r="GL83" s="334">
        <f t="shared" si="306"/>
        <v>2.2522153841114463</v>
      </c>
      <c r="GM83" s="334">
        <f t="shared" si="306"/>
        <v>2.2759593265714781</v>
      </c>
      <c r="GN83" s="334">
        <f t="shared" si="306"/>
        <v>2.2995084302471942</v>
      </c>
      <c r="GR83" s="348"/>
      <c r="GS83" s="369">
        <v>63000</v>
      </c>
      <c r="GT83" s="367">
        <f t="shared" si="248"/>
        <v>57.356933718429858</v>
      </c>
      <c r="GU83" s="367">
        <f t="shared" si="248"/>
        <v>114.71386743685972</v>
      </c>
      <c r="GV83" s="367">
        <f t="shared" si="248"/>
        <v>172.07080115528956</v>
      </c>
      <c r="GW83" s="367">
        <f t="shared" si="248"/>
        <v>229.42773487371943</v>
      </c>
      <c r="GX83" s="367">
        <f t="shared" si="248"/>
        <v>286.78466859214927</v>
      </c>
      <c r="GY83" s="367">
        <f t="shared" si="248"/>
        <v>344.14160231057912</v>
      </c>
      <c r="GZ83" s="367">
        <f t="shared" si="248"/>
        <v>401.49853602900896</v>
      </c>
      <c r="HA83" s="367">
        <f t="shared" si="248"/>
        <v>458.85546974743886</v>
      </c>
      <c r="HB83" s="367">
        <f t="shared" si="248"/>
        <v>516.21240346586876</v>
      </c>
      <c r="HC83" s="367">
        <f t="shared" si="248"/>
        <v>573.56933718429855</v>
      </c>
      <c r="HE83" s="348"/>
      <c r="HF83" s="369">
        <v>63000</v>
      </c>
      <c r="HG83" s="26">
        <f t="shared" si="249"/>
        <v>0.28547638078206644</v>
      </c>
      <c r="HH83" s="26">
        <f t="shared" si="249"/>
        <v>0.28547638078206644</v>
      </c>
      <c r="HI83" s="26">
        <f t="shared" si="249"/>
        <v>0.28547638078206644</v>
      </c>
      <c r="HJ83" s="26">
        <f t="shared" si="249"/>
        <v>0.28547638078206644</v>
      </c>
      <c r="HK83" s="26">
        <f t="shared" si="249"/>
        <v>0.28547638078206644</v>
      </c>
      <c r="HL83" s="26">
        <f t="shared" si="249"/>
        <v>0.28547638078206644</v>
      </c>
      <c r="HM83" s="26">
        <f t="shared" si="249"/>
        <v>0.28547638078206644</v>
      </c>
      <c r="HN83" s="26">
        <f t="shared" si="249"/>
        <v>0.28547638078206644</v>
      </c>
      <c r="HO83" s="26">
        <f t="shared" si="249"/>
        <v>0.28547638078206644</v>
      </c>
      <c r="HP83" s="26">
        <f t="shared" si="249"/>
        <v>0.28547638078206644</v>
      </c>
      <c r="HR83" s="348"/>
      <c r="HS83" s="369">
        <v>63000</v>
      </c>
      <c r="HT83" s="367">
        <f t="shared" si="26"/>
        <v>16.374049850694227</v>
      </c>
      <c r="HU83" s="367">
        <f t="shared" si="26"/>
        <v>32.748099701388455</v>
      </c>
      <c r="HV83" s="367">
        <f t="shared" si="26"/>
        <v>49.122149552082682</v>
      </c>
      <c r="HW83" s="367">
        <f t="shared" si="26"/>
        <v>65.496199402776909</v>
      </c>
      <c r="HX83" s="367">
        <f t="shared" si="147"/>
        <v>81.87024925347113</v>
      </c>
      <c r="HY83" s="367">
        <f t="shared" si="147"/>
        <v>98.244299104165364</v>
      </c>
      <c r="HZ83" s="367">
        <f t="shared" si="147"/>
        <v>114.61834895485958</v>
      </c>
      <c r="IA83" s="367">
        <f t="shared" si="147"/>
        <v>130.99239880555382</v>
      </c>
      <c r="IB83" s="367">
        <f t="shared" si="147"/>
        <v>147.36644865624805</v>
      </c>
      <c r="IC83" s="367">
        <f t="shared" si="147"/>
        <v>163.74049850694226</v>
      </c>
      <c r="IL83" s="348"/>
      <c r="IM83" s="369">
        <v>63000</v>
      </c>
      <c r="IN83" s="367">
        <f t="shared" si="164"/>
        <v>43.569315526158881</v>
      </c>
      <c r="IO83" s="367">
        <f t="shared" si="165"/>
        <v>175.58760467936378</v>
      </c>
      <c r="IP83" s="367">
        <f t="shared" si="166"/>
        <v>400.02514629766773</v>
      </c>
      <c r="IQ83" s="367">
        <f t="shared" si="167"/>
        <v>723.63045317517413</v>
      </c>
      <c r="IR83" s="367">
        <f t="shared" si="168"/>
        <v>1156.1292397948266</v>
      </c>
      <c r="IS83" s="367">
        <f t="shared" si="169"/>
        <v>1710.5067345046309</v>
      </c>
      <c r="IT83" s="367">
        <f t="shared" si="170"/>
        <v>2403.3770164960297</v>
      </c>
      <c r="IU83" s="367">
        <f t="shared" si="171"/>
        <v>3255.4440047839498</v>
      </c>
      <c r="IV83" s="367">
        <f t="shared" si="172"/>
        <v>4292.0596033049087</v>
      </c>
      <c r="IW83" s="367">
        <f t="shared" si="173"/>
        <v>5543.8853060350129</v>
      </c>
      <c r="IY83" s="348"/>
      <c r="IZ83" s="369">
        <v>63000</v>
      </c>
      <c r="JA83" s="367">
        <f t="shared" si="286"/>
        <v>16.393266504415582</v>
      </c>
      <c r="JB83" s="367">
        <f t="shared" si="286"/>
        <v>32.90190914794406</v>
      </c>
      <c r="JC83" s="367">
        <f t="shared" si="286"/>
        <v>49.641674132824932</v>
      </c>
      <c r="JD83" s="367">
        <f t="shared" si="286"/>
        <v>66.728994686371649</v>
      </c>
      <c r="JE83" s="367">
        <f t="shared" si="286"/>
        <v>84.281202250259639</v>
      </c>
      <c r="JF83" s="367">
        <f t="shared" si="286"/>
        <v>102.41658020856401</v>
      </c>
      <c r="JG83" s="367">
        <f t="shared" si="286"/>
        <v>121.25421026246404</v>
      </c>
      <c r="JH83" s="367">
        <f t="shared" si="286"/>
        <v>140.91356458292231</v>
      </c>
      <c r="JI83" s="367">
        <f t="shared" si="286"/>
        <v>161.51380171767417</v>
      </c>
      <c r="JJ83" s="367">
        <f t="shared" si="286"/>
        <v>183.17273169049938</v>
      </c>
      <c r="JL83" s="348"/>
      <c r="JM83" s="369">
        <v>63000</v>
      </c>
      <c r="JN83" s="296">
        <f t="shared" si="138"/>
        <v>1.9216653721354504E-2</v>
      </c>
      <c r="JO83" s="296">
        <f t="shared" si="138"/>
        <v>0.15380944655560569</v>
      </c>
      <c r="JP83" s="296">
        <f t="shared" si="138"/>
        <v>0.5195245807422495</v>
      </c>
      <c r="JQ83" s="296">
        <f t="shared" si="138"/>
        <v>1.23279528359474</v>
      </c>
      <c r="JR83" s="296">
        <f t="shared" si="138"/>
        <v>2.4109529967885095</v>
      </c>
      <c r="JS83" s="296">
        <f t="shared" si="132"/>
        <v>4.1722811043986496</v>
      </c>
      <c r="JT83" s="296">
        <f t="shared" si="132"/>
        <v>6.6358613076044577</v>
      </c>
      <c r="JU83" s="296">
        <f t="shared" si="132"/>
        <v>9.9211657773684863</v>
      </c>
      <c r="JV83" s="296">
        <f t="shared" si="132"/>
        <v>14.147353061426116</v>
      </c>
      <c r="JW83" s="296">
        <f t="shared" si="132"/>
        <v>19.432233183557116</v>
      </c>
    </row>
    <row r="84" spans="3:283">
      <c r="C84"/>
      <c r="D84" s="2"/>
      <c r="F84" s="2"/>
      <c r="AZ84" s="368">
        <v>62000</v>
      </c>
      <c r="BA84" s="296">
        <f t="shared" si="36"/>
        <v>13.827807014115393</v>
      </c>
      <c r="BB84" s="367">
        <f t="shared" si="27"/>
        <v>153.49666855382401</v>
      </c>
      <c r="BC84" s="367">
        <f t="shared" si="180"/>
        <v>3870.9672208786883</v>
      </c>
      <c r="BD84" s="367">
        <f t="shared" si="181"/>
        <v>521.55944647622402</v>
      </c>
      <c r="BE84" s="367">
        <f t="shared" si="182"/>
        <v>139.66886153970862</v>
      </c>
      <c r="BF84" s="334">
        <v>6.4291611312129654E-2</v>
      </c>
      <c r="BG84" s="334">
        <f t="shared" si="183"/>
        <v>0.84421137884885844</v>
      </c>
      <c r="BN84" s="67"/>
      <c r="BO84" s="341">
        <v>64000</v>
      </c>
      <c r="BP84" s="296">
        <f t="shared" ref="BP84:BX84" si="307">(EE84*$T184*SQRT($W184)-BP$19)*-1</f>
        <v>4.6213080240882221E-3</v>
      </c>
      <c r="BQ84" s="296">
        <f t="shared" si="307"/>
        <v>3.6699298287654614E-2</v>
      </c>
      <c r="BR84" s="296">
        <f t="shared" si="307"/>
        <v>0.12298209000777049</v>
      </c>
      <c r="BS84" s="303">
        <f t="shared" si="307"/>
        <v>0.28884911618118991</v>
      </c>
      <c r="BT84" s="315">
        <f t="shared" si="307"/>
        <v>0.55774160228100556</v>
      </c>
      <c r="BU84" s="310">
        <f t="shared" si="307"/>
        <v>0.95071455432444196</v>
      </c>
      <c r="BV84" s="296">
        <f t="shared" si="307"/>
        <v>1.4861271472418451</v>
      </c>
      <c r="BW84" s="296">
        <f t="shared" si="307"/>
        <v>2.1794741285336841</v>
      </c>
      <c r="BX84" s="303">
        <f t="shared" si="307"/>
        <v>3.0433484903504535</v>
      </c>
      <c r="BY84" s="67"/>
      <c r="BZ84" s="341">
        <v>64000</v>
      </c>
      <c r="CA84" s="434">
        <f t="shared" ref="CA84:DY84" si="308">(EP84*$T184*SQRT($W184)-CA$19)*-1</f>
        <v>4.0875166318858192</v>
      </c>
      <c r="CB84" s="435">
        <f t="shared" si="308"/>
        <v>5.3190820604166476</v>
      </c>
      <c r="CC84" s="435">
        <f t="shared" si="308"/>
        <v>6.7427121165701465</v>
      </c>
      <c r="CD84" s="435">
        <f t="shared" si="308"/>
        <v>8.3609035054074639</v>
      </c>
      <c r="CE84" s="436">
        <f t="shared" si="308"/>
        <v>10.17426560725994</v>
      </c>
      <c r="CF84" s="437">
        <f t="shared" si="308"/>
        <v>12.181804699538304</v>
      </c>
      <c r="CG84" s="438">
        <f t="shared" si="308"/>
        <v>14.381196588667564</v>
      </c>
      <c r="CH84" s="435">
        <f t="shared" si="308"/>
        <v>16.769039209418111</v>
      </c>
      <c r="CI84" s="435">
        <f t="shared" si="308"/>
        <v>19.341080201338258</v>
      </c>
      <c r="CJ84" s="436">
        <f t="shared" si="308"/>
        <v>22.092417203023331</v>
      </c>
      <c r="CK84" s="434">
        <f t="shared" si="308"/>
        <v>25.017670622778212</v>
      </c>
      <c r="CL84" s="435">
        <f t="shared" si="308"/>
        <v>28.111130029943013</v>
      </c>
      <c r="CM84" s="435">
        <f t="shared" si="308"/>
        <v>31.366876178231706</v>
      </c>
      <c r="CN84" s="435">
        <f t="shared" si="308"/>
        <v>34.778881140439495</v>
      </c>
      <c r="CO84" s="436">
        <f t="shared" si="308"/>
        <v>38.341089211890477</v>
      </c>
      <c r="CP84" s="437">
        <f t="shared" si="308"/>
        <v>42.047481219926283</v>
      </c>
      <c r="CQ84" s="438">
        <f t="shared" si="308"/>
        <v>45.892124730783678</v>
      </c>
      <c r="CR84" s="435">
        <f t="shared" si="308"/>
        <v>49.869212427452538</v>
      </c>
      <c r="CS84" s="435">
        <f t="shared" si="308"/>
        <v>53.973090680887964</v>
      </c>
      <c r="CT84" s="436">
        <f t="shared" si="308"/>
        <v>58.198280078352298</v>
      </c>
      <c r="CU84" s="434">
        <f t="shared" si="308"/>
        <v>62.539489423045353</v>
      </c>
      <c r="CV84" s="435">
        <f t="shared" si="308"/>
        <v>66.991624488332633</v>
      </c>
      <c r="CW84" s="435">
        <f t="shared" si="308"/>
        <v>71.549792602504738</v>
      </c>
      <c r="CX84" s="435">
        <f t="shared" si="308"/>
        <v>76.209303957831423</v>
      </c>
      <c r="CY84" s="436">
        <f t="shared" si="308"/>
        <v>80.965670380290646</v>
      </c>
      <c r="CZ84" s="437">
        <f t="shared" si="308"/>
        <v>85.814602162148958</v>
      </c>
      <c r="DA84" s="438">
        <f t="shared" si="308"/>
        <v>90.752003446417916</v>
      </c>
      <c r="DB84" s="435">
        <f t="shared" si="308"/>
        <v>95.773966557566609</v>
      </c>
      <c r="DC84" s="435">
        <f t="shared" si="308"/>
        <v>100.87676559437847</v>
      </c>
      <c r="DD84" s="436">
        <f t="shared" si="308"/>
        <v>106.05684953608835</v>
      </c>
      <c r="DE84" s="439">
        <f t="shared" si="308"/>
        <v>111.31083505987283</v>
      </c>
      <c r="DF84" s="435">
        <f t="shared" si="308"/>
        <v>116.63549922448317</v>
      </c>
      <c r="DG84" s="435">
        <f t="shared" si="308"/>
        <v>122.02777213966709</v>
      </c>
      <c r="DH84" s="435">
        <f t="shared" si="308"/>
        <v>127.48472971264857</v>
      </c>
      <c r="DI84" s="436">
        <f t="shared" si="308"/>
        <v>133.00358654010421</v>
      </c>
      <c r="DJ84" s="437">
        <f t="shared" si="308"/>
        <v>138.58168899580977</v>
      </c>
      <c r="DK84" s="438">
        <f t="shared" si="308"/>
        <v>144.21650854958455</v>
      </c>
      <c r="DL84" s="435">
        <f t="shared" si="308"/>
        <v>149.90563534165847</v>
      </c>
      <c r="DM84" s="435">
        <f t="shared" si="308"/>
        <v>155.64677202752938</v>
      </c>
      <c r="DN84" s="436">
        <f t="shared" si="308"/>
        <v>161.43772790132414</v>
      </c>
      <c r="DO84" s="439">
        <f t="shared" si="308"/>
        <v>167.27641330022016</v>
      </c>
      <c r="DP84" s="435">
        <f t="shared" si="308"/>
        <v>173.16083428831735</v>
      </c>
      <c r="DQ84" s="435">
        <f t="shared" si="308"/>
        <v>179.08908761521309</v>
      </c>
      <c r="DR84" s="435">
        <f t="shared" si="308"/>
        <v>185.05935594223274</v>
      </c>
      <c r="DS84" s="436">
        <f t="shared" si="308"/>
        <v>191.0699033275983</v>
      </c>
      <c r="DT84" s="437">
        <f t="shared" si="308"/>
        <v>197.11907096068836</v>
      </c>
      <c r="DU84" s="438">
        <f t="shared" si="308"/>
        <v>203.20527313480659</v>
      </c>
      <c r="DV84" s="435">
        <f t="shared" si="308"/>
        <v>209.3269934474547</v>
      </c>
      <c r="DW84" s="435">
        <f t="shared" si="308"/>
        <v>215.48278121694403</v>
      </c>
      <c r="DX84" s="435">
        <f t="shared" si="308"/>
        <v>221.67124810418511</v>
      </c>
      <c r="DY84" s="435">
        <f t="shared" si="308"/>
        <v>227.89106492866034</v>
      </c>
      <c r="EC84" s="67"/>
      <c r="ED84" s="341">
        <v>64000</v>
      </c>
      <c r="EE84" s="334">
        <f t="shared" ref="EE84:EM84" si="309">SQRT(5*((((1/$V184)*(((1+0.2*(EE$19/661.48)^2)^3.5)-1))+1)^(1/3.5)-1))</f>
        <v>6.2528784664874437E-2</v>
      </c>
      <c r="EF84" s="334">
        <f t="shared" si="309"/>
        <v>0.12488580665579012</v>
      </c>
      <c r="EG84" s="334">
        <f t="shared" si="309"/>
        <v>0.18690373590569739</v>
      </c>
      <c r="EH84" s="335">
        <f t="shared" si="309"/>
        <v>0.24842380453299073</v>
      </c>
      <c r="EI84" s="336">
        <f t="shared" si="309"/>
        <v>0.30929936963547922</v>
      </c>
      <c r="EJ84" s="337">
        <f t="shared" si="309"/>
        <v>0.36939871594974572</v>
      </c>
      <c r="EK84" s="334">
        <f t="shared" si="309"/>
        <v>0.4286069927101292</v>
      </c>
      <c r="EL84" s="334">
        <f t="shared" si="309"/>
        <v>0.48682726834857709</v>
      </c>
      <c r="EM84" s="335">
        <f t="shared" si="309"/>
        <v>0.54398076400950712</v>
      </c>
      <c r="EN84" s="67"/>
      <c r="EO84" s="341">
        <v>64000</v>
      </c>
      <c r="EP84" s="338">
        <f t="shared" ref="EP84:GN84" si="310">SQRT(5*((((1/$BF86)*(((1+0.2*(EP$19/661.48)^2)^3.5)-1))+1)^(1/3.5)-1))</f>
        <v>0.6000063833512046</v>
      </c>
      <c r="EQ84" s="334">
        <f t="shared" si="310"/>
        <v>0.65485968846985754</v>
      </c>
      <c r="ER84" s="334">
        <f t="shared" si="310"/>
        <v>0.70851148155855626</v>
      </c>
      <c r="ES84" s="334">
        <f t="shared" si="310"/>
        <v>0.76094614380605285</v>
      </c>
      <c r="ET84" s="335">
        <f t="shared" si="310"/>
        <v>0.81215986306948718</v>
      </c>
      <c r="EU84" s="336">
        <f t="shared" si="310"/>
        <v>0.8621588558482749</v>
      </c>
      <c r="EV84" s="337">
        <f t="shared" si="310"/>
        <v>0.91095766176157922</v>
      </c>
      <c r="EW84" s="334">
        <f t="shared" si="310"/>
        <v>0.958577563345131</v>
      </c>
      <c r="EX84" s="334">
        <f t="shared" si="310"/>
        <v>1.0050451623855354</v>
      </c>
      <c r="EY84" s="335">
        <f t="shared" si="310"/>
        <v>1.0503911269255022</v>
      </c>
      <c r="EZ84" s="338">
        <f t="shared" si="310"/>
        <v>1.0946491104504117</v>
      </c>
      <c r="FA84" s="334">
        <f t="shared" si="310"/>
        <v>1.1378548360979346</v>
      </c>
      <c r="FB84" s="334">
        <f t="shared" si="310"/>
        <v>1.1800453333081549</v>
      </c>
      <c r="FC84" s="334">
        <f t="shared" si="310"/>
        <v>1.221258311403929</v>
      </c>
      <c r="FD84" s="335">
        <f t="shared" si="310"/>
        <v>1.261531653477568</v>
      </c>
      <c r="FE84" s="336">
        <f t="shared" si="310"/>
        <v>1.300903014085504</v>
      </c>
      <c r="FF84" s="337">
        <f t="shared" si="310"/>
        <v>1.3394095051656383</v>
      </c>
      <c r="FG84" s="334">
        <f t="shared" si="310"/>
        <v>1.3770874559543109</v>
      </c>
      <c r="FH84" s="334">
        <f t="shared" si="310"/>
        <v>1.4139722342513841</v>
      </c>
      <c r="FI84" s="335">
        <f t="shared" si="310"/>
        <v>1.450098117999667</v>
      </c>
      <c r="FJ84" s="338">
        <f t="shared" si="310"/>
        <v>1.4854982077064576</v>
      </c>
      <c r="FK84" s="334">
        <f t="shared" si="310"/>
        <v>1.5202043716791087</v>
      </c>
      <c r="FL84" s="334">
        <f t="shared" si="310"/>
        <v>1.55424721734383</v>
      </c>
      <c r="FM84" s="334">
        <f t="shared" si="310"/>
        <v>1.5876560830565478</v>
      </c>
      <c r="FN84" s="335">
        <f t="shared" si="310"/>
        <v>1.6204590457991968</v>
      </c>
      <c r="FO84" s="336">
        <f t="shared" si="310"/>
        <v>1.652682940994366</v>
      </c>
      <c r="FP84" s="337">
        <f t="shared" si="310"/>
        <v>1.6843533913790767</v>
      </c>
      <c r="FQ84" s="334">
        <f t="shared" si="310"/>
        <v>1.7154948424705361</v>
      </c>
      <c r="FR84" s="334">
        <f t="shared" si="310"/>
        <v>1.7461306026477499</v>
      </c>
      <c r="FS84" s="334">
        <f t="shared" si="310"/>
        <v>1.7762828862779378</v>
      </c>
      <c r="FT84" s="334">
        <f t="shared" si="310"/>
        <v>1.8059728586486588</v>
      </c>
      <c r="FU84" s="334">
        <f t="shared" si="310"/>
        <v>1.8352206817373165</v>
      </c>
      <c r="FV84" s="334">
        <f t="shared" si="310"/>
        <v>1.8640455600695669</v>
      </c>
      <c r="FW84" s="334">
        <f t="shared" si="310"/>
        <v>1.8924657860956682</v>
      </c>
      <c r="FX84" s="334">
        <f t="shared" si="310"/>
        <v>1.9204987846566368</v>
      </c>
      <c r="FY84" s="334">
        <f t="shared" si="310"/>
        <v>1.9481611562263395</v>
      </c>
      <c r="FZ84" s="334">
        <f t="shared" si="310"/>
        <v>1.9754687187066338</v>
      </c>
      <c r="GA84" s="334">
        <f t="shared" si="310"/>
        <v>2.0024365476246495</v>
      </c>
      <c r="GB84" s="334">
        <f t="shared" si="310"/>
        <v>2.0290790146379396</v>
      </c>
      <c r="GC84" s="334">
        <f t="shared" si="310"/>
        <v>2.0554098242973797</v>
      </c>
      <c r="GD84" s="334">
        <f t="shared" si="310"/>
        <v>2.0814420490518168</v>
      </c>
      <c r="GE84" s="334">
        <f t="shared" si="310"/>
        <v>2.1071881625045408</v>
      </c>
      <c r="GF84" s="334">
        <f t="shared" si="310"/>
        <v>2.1326600709512755</v>
      </c>
      <c r="GG84" s="334">
        <f t="shared" si="310"/>
        <v>2.1578691432437833</v>
      </c>
      <c r="GH84" s="334">
        <f t="shared" si="310"/>
        <v>2.1828262390336062</v>
      </c>
      <c r="GI84" s="334">
        <f t="shared" si="310"/>
        <v>2.2075417354575531</v>
      </c>
      <c r="GJ84" s="334">
        <f t="shared" si="310"/>
        <v>2.2320255523311325</v>
      </c>
      <c r="GK84" s="334">
        <f t="shared" si="310"/>
        <v>2.256287175918767</v>
      </c>
      <c r="GL84" s="334">
        <f t="shared" si="310"/>
        <v>2.2803356813506466</v>
      </c>
      <c r="GM84" s="334">
        <f t="shared" si="310"/>
        <v>2.3041797537560345</v>
      </c>
      <c r="GN84" s="334">
        <f t="shared" si="310"/>
        <v>2.3278277081818053</v>
      </c>
      <c r="GR84" s="348"/>
      <c r="GS84" s="368">
        <v>64000</v>
      </c>
      <c r="GT84" s="367">
        <f t="shared" si="248"/>
        <v>57.356933718429858</v>
      </c>
      <c r="GU84" s="367">
        <f t="shared" si="248"/>
        <v>114.71386743685972</v>
      </c>
      <c r="GV84" s="367">
        <f t="shared" si="248"/>
        <v>172.07080115528956</v>
      </c>
      <c r="GW84" s="367">
        <f t="shared" si="248"/>
        <v>229.42773487371943</v>
      </c>
      <c r="GX84" s="367">
        <f t="shared" si="248"/>
        <v>286.78466859214927</v>
      </c>
      <c r="GY84" s="367">
        <f t="shared" si="248"/>
        <v>344.14160231057912</v>
      </c>
      <c r="GZ84" s="367">
        <f t="shared" si="248"/>
        <v>401.49853602900896</v>
      </c>
      <c r="HA84" s="367">
        <f t="shared" si="248"/>
        <v>458.85546974743886</v>
      </c>
      <c r="HB84" s="367">
        <f t="shared" si="248"/>
        <v>516.21240346586876</v>
      </c>
      <c r="HC84" s="367">
        <f t="shared" si="248"/>
        <v>573.56933718429855</v>
      </c>
      <c r="HE84" s="348"/>
      <c r="HF84" s="368">
        <v>64000</v>
      </c>
      <c r="HG84" s="26">
        <f t="shared" si="249"/>
        <v>0.27869767075502244</v>
      </c>
      <c r="HH84" s="26">
        <f t="shared" si="249"/>
        <v>0.27869767075502244</v>
      </c>
      <c r="HI84" s="26">
        <f t="shared" si="249"/>
        <v>0.27869767075502244</v>
      </c>
      <c r="HJ84" s="26">
        <f t="shared" si="249"/>
        <v>0.27869767075502244</v>
      </c>
      <c r="HK84" s="26">
        <f t="shared" si="249"/>
        <v>0.27869767075502244</v>
      </c>
      <c r="HL84" s="26">
        <f t="shared" si="249"/>
        <v>0.27869767075502244</v>
      </c>
      <c r="HM84" s="26">
        <f t="shared" si="249"/>
        <v>0.27869767075502244</v>
      </c>
      <c r="HN84" s="26">
        <f t="shared" si="249"/>
        <v>0.27869767075502244</v>
      </c>
      <c r="HO84" s="26">
        <f t="shared" si="249"/>
        <v>0.27869767075502244</v>
      </c>
      <c r="HP84" s="26">
        <f t="shared" si="249"/>
        <v>0.27869767075502244</v>
      </c>
      <c r="HR84" s="348"/>
      <c r="HS84" s="368">
        <v>64000</v>
      </c>
      <c r="HT84" s="367">
        <f t="shared" si="26"/>
        <v>15.985243828976609</v>
      </c>
      <c r="HU84" s="367">
        <f t="shared" si="26"/>
        <v>31.970487657953218</v>
      </c>
      <c r="HV84" s="367">
        <f t="shared" si="26"/>
        <v>47.955731486929828</v>
      </c>
      <c r="HW84" s="367">
        <f t="shared" si="26"/>
        <v>63.940975315906435</v>
      </c>
      <c r="HX84" s="367">
        <f t="shared" si="26"/>
        <v>79.926219144883049</v>
      </c>
      <c r="HY84" s="367">
        <f t="shared" si="26"/>
        <v>95.911462973859656</v>
      </c>
      <c r="HZ84" s="367">
        <f t="shared" si="26"/>
        <v>111.89670680283625</v>
      </c>
      <c r="IA84" s="367">
        <f t="shared" si="26"/>
        <v>127.88195063181287</v>
      </c>
      <c r="IB84" s="367">
        <f t="shared" si="26"/>
        <v>143.86719446078951</v>
      </c>
      <c r="IC84" s="367">
        <f t="shared" si="26"/>
        <v>159.8524382897661</v>
      </c>
      <c r="IL84" s="348"/>
      <c r="IM84" s="368">
        <v>64000</v>
      </c>
      <c r="IN84" s="367">
        <f t="shared" si="164"/>
        <v>41.524752339985191</v>
      </c>
      <c r="IO84" s="367">
        <f t="shared" si="165"/>
        <v>167.3478619122252</v>
      </c>
      <c r="IP84" s="367">
        <f t="shared" si="166"/>
        <v>381.25329556310879</v>
      </c>
      <c r="IQ84" s="367">
        <f t="shared" si="167"/>
        <v>689.67288080826711</v>
      </c>
      <c r="IR84" s="367">
        <f t="shared" si="168"/>
        <v>1101.8759366708821</v>
      </c>
      <c r="IS84" s="367">
        <f t="shared" si="169"/>
        <v>1630.2383378856707</v>
      </c>
      <c r="IT84" s="367">
        <f t="shared" si="170"/>
        <v>2290.5945201202553</v>
      </c>
      <c r="IU84" s="367">
        <f t="shared" si="171"/>
        <v>3102.6768362743851</v>
      </c>
      <c r="IV84" s="367">
        <f t="shared" si="172"/>
        <v>4090.6475096833842</v>
      </c>
      <c r="IW84" s="367">
        <f t="shared" si="173"/>
        <v>5283.7291923066923</v>
      </c>
      <c r="IY84" s="348"/>
      <c r="IZ84" s="368">
        <v>64000</v>
      </c>
      <c r="JA84" s="367">
        <f t="shared" si="286"/>
        <v>16.004061826029041</v>
      </c>
      <c r="JB84" s="367">
        <f t="shared" si="286"/>
        <v>32.121110681066504</v>
      </c>
      <c r="JC84" s="367">
        <f t="shared" si="286"/>
        <v>48.464518298627105</v>
      </c>
      <c r="JD84" s="367">
        <f t="shared" si="286"/>
        <v>65.148375048392793</v>
      </c>
      <c r="JE84" s="367">
        <f t="shared" si="286"/>
        <v>82.287722708264297</v>
      </c>
      <c r="JF84" s="367">
        <f t="shared" si="286"/>
        <v>99.998636569756883</v>
      </c>
      <c r="JG84" s="367">
        <f t="shared" si="286"/>
        <v>118.39810897009555</v>
      </c>
      <c r="JH84" s="367">
        <f t="shared" si="286"/>
        <v>137.60368902950194</v>
      </c>
      <c r="JI84" s="367">
        <f t="shared" si="286"/>
        <v>157.73283767048744</v>
      </c>
      <c r="JJ84" s="367">
        <f t="shared" si="286"/>
        <v>178.90196362678682</v>
      </c>
      <c r="JL84" s="348"/>
      <c r="JM84" s="368">
        <v>64000</v>
      </c>
      <c r="JN84" s="296">
        <f t="shared" si="138"/>
        <v>1.8817997052432034E-2</v>
      </c>
      <c r="JO84" s="296">
        <f t="shared" si="138"/>
        <v>0.15062302311328679</v>
      </c>
      <c r="JP84" s="296">
        <f t="shared" si="138"/>
        <v>0.50878681169727713</v>
      </c>
      <c r="JQ84" s="296">
        <f t="shared" si="138"/>
        <v>1.2073997324863583</v>
      </c>
      <c r="JR84" s="296">
        <f t="shared" si="138"/>
        <v>2.3615035633812482</v>
      </c>
      <c r="JS84" s="296">
        <f t="shared" si="138"/>
        <v>4.0871735958972266</v>
      </c>
      <c r="JT84" s="296">
        <f t="shared" si="138"/>
        <v>6.5014021672593003</v>
      </c>
      <c r="JU84" s="296">
        <f t="shared" si="138"/>
        <v>9.7217383976890659</v>
      </c>
      <c r="JV84" s="296">
        <f t="shared" si="138"/>
        <v>13.865643209697936</v>
      </c>
      <c r="JW84" s="296">
        <f t="shared" si="138"/>
        <v>19.049525337020725</v>
      </c>
    </row>
    <row r="85" spans="3:283">
      <c r="C85"/>
      <c r="D85" s="2"/>
      <c r="F85" s="2"/>
      <c r="AZ85" s="369">
        <v>63000</v>
      </c>
      <c r="BA85" s="296">
        <f t="shared" si="36"/>
        <v>13.457098928993645</v>
      </c>
      <c r="BB85" s="367">
        <f t="shared" si="27"/>
        <v>148.77001176698025</v>
      </c>
      <c r="BC85" s="367">
        <f t="shared" si="180"/>
        <v>3633.2793753812348</v>
      </c>
      <c r="BD85" s="367">
        <f t="shared" si="181"/>
        <v>521.55944647622402</v>
      </c>
      <c r="BE85" s="367">
        <f t="shared" si="182"/>
        <v>135.3129128379866</v>
      </c>
      <c r="BF85" s="334">
        <v>6.1274619649966701E-2</v>
      </c>
      <c r="BG85" s="334">
        <f t="shared" si="183"/>
        <v>0.83870950317750759</v>
      </c>
      <c r="BN85" s="68"/>
      <c r="BO85" s="341">
        <v>65000</v>
      </c>
      <c r="BP85" s="296">
        <f t="shared" ref="BP85:BX85" si="311">(EE85*$T185*SQRT($W185)-BP$19)*-1</f>
        <v>4.8615370022417892E-3</v>
      </c>
      <c r="BQ85" s="296">
        <f t="shared" si="311"/>
        <v>3.8606172616962198E-2</v>
      </c>
      <c r="BR85" s="296">
        <f t="shared" si="311"/>
        <v>0.12933534821210912</v>
      </c>
      <c r="BS85" s="303">
        <f t="shared" si="311"/>
        <v>0.30364321802675676</v>
      </c>
      <c r="BT85" s="315">
        <f t="shared" si="311"/>
        <v>0.58599546789634616</v>
      </c>
      <c r="BU85" s="310">
        <f t="shared" si="311"/>
        <v>0.99824744092490647</v>
      </c>
      <c r="BV85" s="296">
        <f t="shared" si="311"/>
        <v>1.5593196940698562</v>
      </c>
      <c r="BW85" s="296">
        <f t="shared" si="311"/>
        <v>2.2850323057821669</v>
      </c>
      <c r="BX85" s="303">
        <f t="shared" si="311"/>
        <v>3.1880850086267287</v>
      </c>
      <c r="BY85" s="68"/>
      <c r="BZ85" s="341">
        <v>65000</v>
      </c>
      <c r="CA85" s="434">
        <f t="shared" ref="CA85:DY85" si="312">(EP85*$T185*SQRT($W185)-CA$19)*-1</f>
        <v>4.278160162008902</v>
      </c>
      <c r="CB85" s="435">
        <f t="shared" si="312"/>
        <v>5.5621202113979251</v>
      </c>
      <c r="CC85" s="435">
        <f t="shared" si="312"/>
        <v>7.0442701647498325</v>
      </c>
      <c r="CD85" s="435">
        <f t="shared" si="312"/>
        <v>8.7266577426668022</v>
      </c>
      <c r="CE85" s="436">
        <f t="shared" si="312"/>
        <v>10.609388016961873</v>
      </c>
      <c r="CF85" s="437">
        <f t="shared" si="312"/>
        <v>12.690934425735179</v>
      </c>
      <c r="CG85" s="438">
        <f t="shared" si="312"/>
        <v>14.968433177923345</v>
      </c>
      <c r="CH85" s="435">
        <f t="shared" si="312"/>
        <v>17.437952673621396</v>
      </c>
      <c r="CI85" s="435">
        <f t="shared" si="312"/>
        <v>20.094733377404282</v>
      </c>
      <c r="CJ85" s="436">
        <f t="shared" si="312"/>
        <v>22.933396506211523</v>
      </c>
      <c r="CK85" s="434">
        <f t="shared" si="312"/>
        <v>25.948121980723414</v>
      </c>
      <c r="CL85" s="435">
        <f t="shared" si="312"/>
        <v>29.132797461102911</v>
      </c>
      <c r="CM85" s="435">
        <f t="shared" si="312"/>
        <v>32.481141091872331</v>
      </c>
      <c r="CN85" s="435">
        <f t="shared" si="312"/>
        <v>35.98680096151611</v>
      </c>
      <c r="CO85" s="436">
        <f t="shared" si="312"/>
        <v>39.643434366608233</v>
      </c>
      <c r="CP85" s="437">
        <f t="shared" si="312"/>
        <v>43.444769860481017</v>
      </c>
      <c r="CQ85" s="438">
        <f t="shared" si="312"/>
        <v>47.384654840642412</v>
      </c>
      <c r="CR85" s="435">
        <f t="shared" si="312"/>
        <v>51.457091143790052</v>
      </c>
      <c r="CS85" s="435">
        <f t="shared" si="312"/>
        <v>55.656260810954706</v>
      </c>
      <c r="CT85" s="436">
        <f t="shared" si="312"/>
        <v>59.976543883186991</v>
      </c>
      <c r="CU85" s="434">
        <f t="shared" si="312"/>
        <v>64.412529805133033</v>
      </c>
      <c r="CV85" s="435">
        <f t="shared" si="312"/>
        <v>68.959023757922267</v>
      </c>
      <c r="CW85" s="435">
        <f t="shared" si="312"/>
        <v>73.61104901711505</v>
      </c>
      <c r="CX85" s="435">
        <f t="shared" si="312"/>
        <v>78.363846236277254</v>
      </c>
      <c r="CY85" s="436">
        <f t="shared" si="312"/>
        <v>83.212870390445289</v>
      </c>
      <c r="CZ85" s="437">
        <f t="shared" si="312"/>
        <v>88.153785973665208</v>
      </c>
      <c r="DA85" s="438">
        <f t="shared" si="312"/>
        <v>93.182460928024284</v>
      </c>
      <c r="DB85" s="435">
        <f t="shared" si="312"/>
        <v>98.294959684956439</v>
      </c>
      <c r="DC85" s="435">
        <f t="shared" si="312"/>
        <v>103.48753562026258</v>
      </c>
      <c r="DD85" s="436">
        <f t="shared" si="312"/>
        <v>108.75662315947289</v>
      </c>
      <c r="DE85" s="439">
        <f t="shared" si="312"/>
        <v>114.09882971756275</v>
      </c>
      <c r="DF85" s="435">
        <f t="shared" si="312"/>
        <v>119.51092761452753</v>
      </c>
      <c r="DG85" s="435">
        <f t="shared" si="312"/>
        <v>124.98984607413007</v>
      </c>
      <c r="DH85" s="435">
        <f t="shared" si="312"/>
        <v>130.53266338580318</v>
      </c>
      <c r="DI85" s="436">
        <f t="shared" si="312"/>
        <v>136.13659928791787</v>
      </c>
      <c r="DJ85" s="437">
        <f t="shared" si="312"/>
        <v>141.79900761339837</v>
      </c>
      <c r="DK85" s="438">
        <f t="shared" si="312"/>
        <v>147.51736922510787</v>
      </c>
      <c r="DL85" s="435">
        <f t="shared" si="312"/>
        <v>153.28928525783937</v>
      </c>
      <c r="DM85" s="435">
        <f t="shared" si="312"/>
        <v>159.11247067553325</v>
      </c>
      <c r="DN85" s="436">
        <f t="shared" si="312"/>
        <v>164.98474814604873</v>
      </c>
      <c r="DO85" s="439">
        <f t="shared" si="312"/>
        <v>170.90404223105276</v>
      </c>
      <c r="DP85" s="435">
        <f t="shared" si="312"/>
        <v>176.86837388502761</v>
      </c>
      <c r="DQ85" s="435">
        <f t="shared" si="312"/>
        <v>182.87585525481711</v>
      </c>
      <c r="DR85" s="435">
        <f t="shared" si="312"/>
        <v>188.92468476929986</v>
      </c>
      <c r="DS85" s="436">
        <f t="shared" si="312"/>
        <v>195.0131425075478</v>
      </c>
      <c r="DT85" s="437">
        <f t="shared" si="312"/>
        <v>201.13958583305902</v>
      </c>
      <c r="DU85" s="438">
        <f t="shared" si="312"/>
        <v>207.30244528125331</v>
      </c>
      <c r="DV85" s="435">
        <f t="shared" si="312"/>
        <v>213.50022068728276</v>
      </c>
      <c r="DW85" s="435">
        <f t="shared" si="312"/>
        <v>219.73147754129587</v>
      </c>
      <c r="DX85" s="435">
        <f t="shared" si="312"/>
        <v>225.9948435585207</v>
      </c>
      <c r="DY85" s="435">
        <f t="shared" si="312"/>
        <v>232.28900545188793</v>
      </c>
      <c r="EC85" s="68"/>
      <c r="ED85" s="341">
        <v>65000</v>
      </c>
      <c r="EE85" s="334">
        <f t="shared" ref="EE85:EM85" si="313">SQRT(5*((((1/$V185)*(((1+0.2*(EE$19/661.48)^2)^3.5)-1))+1)^(1/3.5)-1))</f>
        <v>6.404812093938328E-2</v>
      </c>
      <c r="EF85" s="334">
        <f t="shared" si="313"/>
        <v>0.12791116108174863</v>
      </c>
      <c r="EG85" s="334">
        <f t="shared" si="313"/>
        <v>0.19140904843289927</v>
      </c>
      <c r="EH85" s="335">
        <f t="shared" si="313"/>
        <v>0.25437136958502787</v>
      </c>
      <c r="EI85" s="336">
        <f t="shared" si="313"/>
        <v>0.31664135020118517</v>
      </c>
      <c r="EJ85" s="337">
        <f t="shared" si="313"/>
        <v>0.378078942830955</v>
      </c>
      <c r="EK85" s="334">
        <f t="shared" si="313"/>
        <v>0.43856290592028241</v>
      </c>
      <c r="EL85" s="334">
        <f t="shared" si="313"/>
        <v>0.49799186555607455</v>
      </c>
      <c r="EM85" s="335">
        <f t="shared" si="313"/>
        <v>0.55628444277492572</v>
      </c>
      <c r="EN85" s="68"/>
      <c r="EO85" s="341">
        <v>65000</v>
      </c>
      <c r="EP85" s="338">
        <f t="shared" ref="EP85:GN85" si="314">SQRT(5*((((1/$BF87)*(((1+0.2*(EP$19/661.48)^2)^3.5)-1))+1)^(1/3.5)-1))</f>
        <v>0.61337859372136905</v>
      </c>
      <c r="EQ85" s="334">
        <f t="shared" si="314"/>
        <v>0.6692303443435208</v>
      </c>
      <c r="ER85" s="334">
        <f t="shared" si="314"/>
        <v>0.72381210846323729</v>
      </c>
      <c r="ES85" s="334">
        <f t="shared" si="314"/>
        <v>0.77711076443570426</v>
      </c>
      <c r="ET85" s="335">
        <f t="shared" si="314"/>
        <v>0.82912563896837932</v>
      </c>
      <c r="EU85" s="336">
        <f t="shared" si="314"/>
        <v>0.87986651415898409</v>
      </c>
      <c r="EV85" s="337">
        <f t="shared" si="314"/>
        <v>0.92935174097254503</v>
      </c>
      <c r="EW85" s="334">
        <f t="shared" si="314"/>
        <v>0.97760651281554989</v>
      </c>
      <c r="EX85" s="334">
        <f t="shared" si="314"/>
        <v>1.0246613284451342</v>
      </c>
      <c r="EY85" s="335">
        <f t="shared" si="314"/>
        <v>1.0705506547122816</v>
      </c>
      <c r="EZ85" s="338">
        <f t="shared" si="314"/>
        <v>1.1153117862623365</v>
      </c>
      <c r="FA85" s="334">
        <f t="shared" si="314"/>
        <v>1.1589838905248</v>
      </c>
      <c r="FB85" s="334">
        <f t="shared" si="314"/>
        <v>1.2016072211730806</v>
      </c>
      <c r="FC85" s="334">
        <f t="shared" si="314"/>
        <v>1.243222480794586</v>
      </c>
      <c r="FD85" s="335">
        <f t="shared" si="314"/>
        <v>1.2838703129719553</v>
      </c>
      <c r="FE85" s="336">
        <f t="shared" si="314"/>
        <v>1.323590904679699</v>
      </c>
      <c r="FF85" s="337">
        <f t="shared" si="314"/>
        <v>1.3624236813474857</v>
      </c>
      <c r="FG85" s="334">
        <f t="shared" si="314"/>
        <v>1.4004070787698795</v>
      </c>
      <c r="FH85" s="334">
        <f t="shared" si="314"/>
        <v>1.437578378005173</v>
      </c>
      <c r="FI85" s="335">
        <f t="shared" si="314"/>
        <v>1.4739735913419199</v>
      </c>
      <c r="FJ85" s="338">
        <f t="shared" si="314"/>
        <v>1.5096273892256513</v>
      </c>
      <c r="FK85" s="334">
        <f t="shared" si="314"/>
        <v>1.5445730596781899</v>
      </c>
      <c r="FL85" s="334">
        <f t="shared" si="314"/>
        <v>1.5788424931880942</v>
      </c>
      <c r="FM85" s="334">
        <f t="shared" si="314"/>
        <v>1.6124661873014592</v>
      </c>
      <c r="FN85" s="335">
        <f t="shared" si="314"/>
        <v>1.6454732662079719</v>
      </c>
      <c r="FO85" s="336">
        <f t="shared" si="314"/>
        <v>1.6778915115147306</v>
      </c>
      <c r="FP85" s="337">
        <f t="shared" si="314"/>
        <v>1.7097474011485698</v>
      </c>
      <c r="FQ85" s="334">
        <f t="shared" si="314"/>
        <v>1.7410661539468684</v>
      </c>
      <c r="FR85" s="334">
        <f t="shared" si="314"/>
        <v>1.7718717780052335</v>
      </c>
      <c r="FS85" s="334">
        <f t="shared" si="314"/>
        <v>1.8021871212657627</v>
      </c>
      <c r="FT85" s="334">
        <f t="shared" si="314"/>
        <v>1.8320339231667593</v>
      </c>
      <c r="FU85" s="334">
        <f t="shared" si="314"/>
        <v>1.8614328664471431</v>
      </c>
      <c r="FV85" s="334">
        <f t="shared" si="314"/>
        <v>1.8904036284178924</v>
      </c>
      <c r="FW85" s="334">
        <f t="shared" si="314"/>
        <v>1.9189649311880057</v>
      </c>
      <c r="FX85" s="334">
        <f t="shared" si="314"/>
        <v>1.9471345904719644</v>
      </c>
      <c r="FY85" s="334">
        <f t="shared" si="314"/>
        <v>1.9749295627160974</v>
      </c>
      <c r="FZ85" s="334">
        <f t="shared" si="314"/>
        <v>2.0023659903681152</v>
      </c>
      <c r="GA85" s="334">
        <f t="shared" si="314"/>
        <v>2.029459245181942</v>
      </c>
      <c r="GB85" s="334">
        <f t="shared" si="314"/>
        <v>2.0562239695025979</v>
      </c>
      <c r="GC85" s="334">
        <f t="shared" si="314"/>
        <v>2.0826741155162178</v>
      </c>
      <c r="GD85" s="334">
        <f t="shared" si="314"/>
        <v>2.1088229824808216</v>
      </c>
      <c r="GE85" s="334">
        <f t="shared" si="314"/>
        <v>2.1346832519762713</v>
      </c>
      <c r="GF85" s="334">
        <f t="shared" si="314"/>
        <v>2.1602670212284054</v>
      </c>
      <c r="GG85" s="334">
        <f t="shared" si="314"/>
        <v>2.1855858345740518</v>
      </c>
      <c r="GH85" s="334">
        <f t="shared" si="314"/>
        <v>2.2106507131415336</v>
      </c>
      <c r="GI85" s="334">
        <f t="shared" si="314"/>
        <v>2.2354721828261872</v>
      </c>
      <c r="GJ85" s="334">
        <f t="shared" si="314"/>
        <v>2.2600603006429916</v>
      </c>
      <c r="GK85" s="334">
        <f t="shared" si="314"/>
        <v>2.2844246795392782</v>
      </c>
      <c r="GL85" s="334">
        <f t="shared" si="314"/>
        <v>2.308574511749931</v>
      </c>
      <c r="GM85" s="334">
        <f t="shared" si="314"/>
        <v>2.3325185907760475</v>
      </c>
      <c r="GN85" s="334">
        <f t="shared" si="314"/>
        <v>2.3562653320657327</v>
      </c>
      <c r="GR85" s="348" t="s">
        <v>108</v>
      </c>
      <c r="GS85" s="369">
        <v>65000</v>
      </c>
      <c r="GT85" s="367">
        <f t="shared" ref="GT85:HC85" si="315">GT$19*VLOOKUP($GS85,$K$119:$X$185,10)</f>
        <v>57.356933718429858</v>
      </c>
      <c r="GU85" s="367">
        <f t="shared" si="315"/>
        <v>114.71386743685972</v>
      </c>
      <c r="GV85" s="367">
        <f t="shared" si="315"/>
        <v>172.07080115528956</v>
      </c>
      <c r="GW85" s="367">
        <f t="shared" si="315"/>
        <v>229.42773487371943</v>
      </c>
      <c r="GX85" s="367">
        <f t="shared" si="315"/>
        <v>286.78466859214927</v>
      </c>
      <c r="GY85" s="367">
        <f t="shared" si="315"/>
        <v>344.14160231057912</v>
      </c>
      <c r="GZ85" s="367">
        <f t="shared" si="315"/>
        <v>401.49853602900896</v>
      </c>
      <c r="HA85" s="367">
        <f t="shared" si="315"/>
        <v>458.85546974743886</v>
      </c>
      <c r="HB85" s="367">
        <f t="shared" si="315"/>
        <v>516.21240346586876</v>
      </c>
      <c r="HC85" s="367">
        <f t="shared" si="315"/>
        <v>573.56933718429855</v>
      </c>
      <c r="HE85" s="348" t="s">
        <v>108</v>
      </c>
      <c r="HF85" s="369">
        <v>65000</v>
      </c>
      <c r="HG85" s="26">
        <f t="shared" ref="HG85:HP85" si="316">SQRT(VLOOKUP($HF85,$K$119:$X$185,13))</f>
        <v>0.27207992293965028</v>
      </c>
      <c r="HH85" s="26">
        <f t="shared" si="316"/>
        <v>0.27207992293965028</v>
      </c>
      <c r="HI85" s="26">
        <f t="shared" si="316"/>
        <v>0.27207992293965028</v>
      </c>
      <c r="HJ85" s="26">
        <f t="shared" si="316"/>
        <v>0.27207992293965028</v>
      </c>
      <c r="HK85" s="26">
        <f t="shared" si="316"/>
        <v>0.27207992293965028</v>
      </c>
      <c r="HL85" s="26">
        <f t="shared" si="316"/>
        <v>0.27207992293965028</v>
      </c>
      <c r="HM85" s="26">
        <f t="shared" si="316"/>
        <v>0.27207992293965028</v>
      </c>
      <c r="HN85" s="26">
        <f t="shared" si="316"/>
        <v>0.27207992293965028</v>
      </c>
      <c r="HO85" s="26">
        <f t="shared" si="316"/>
        <v>0.27207992293965028</v>
      </c>
      <c r="HP85" s="26">
        <f t="shared" si="316"/>
        <v>0.27207992293965028</v>
      </c>
      <c r="HR85" s="348" t="s">
        <v>108</v>
      </c>
      <c r="HS85" s="369">
        <v>65000</v>
      </c>
      <c r="HT85" s="367">
        <f>HG85*GT85</f>
        <v>15.605670106165023</v>
      </c>
      <c r="HU85" s="367">
        <f t="shared" ref="HU85:IC85" si="317">HH85*GU85</f>
        <v>31.211340212330047</v>
      </c>
      <c r="HV85" s="367">
        <f t="shared" si="317"/>
        <v>46.817010318495072</v>
      </c>
      <c r="HW85" s="367">
        <f t="shared" si="317"/>
        <v>62.422680424660093</v>
      </c>
      <c r="HX85" s="367">
        <f t="shared" si="317"/>
        <v>78.028350530825122</v>
      </c>
      <c r="HY85" s="367">
        <f t="shared" si="317"/>
        <v>93.634020636990144</v>
      </c>
      <c r="HZ85" s="367">
        <f t="shared" si="317"/>
        <v>109.23969074315515</v>
      </c>
      <c r="IA85" s="367">
        <f t="shared" si="317"/>
        <v>124.84536084932019</v>
      </c>
      <c r="IB85" s="367">
        <f t="shared" si="317"/>
        <v>140.45103095548524</v>
      </c>
      <c r="IC85" s="367">
        <f t="shared" si="317"/>
        <v>156.05670106165024</v>
      </c>
      <c r="IL85" s="348" t="s">
        <v>108</v>
      </c>
      <c r="IM85" s="369">
        <v>65000</v>
      </c>
      <c r="IN85" s="367">
        <f t="shared" si="164"/>
        <v>39.576133709556167</v>
      </c>
      <c r="IO85" s="367">
        <f t="shared" si="165"/>
        <v>159.49478289047221</v>
      </c>
      <c r="IP85" s="367">
        <f t="shared" si="166"/>
        <v>363.36234540008121</v>
      </c>
      <c r="IQ85" s="367">
        <f t="shared" si="167"/>
        <v>657.30882446323835</v>
      </c>
      <c r="IR85" s="367">
        <f t="shared" si="168"/>
        <v>1050.168560765577</v>
      </c>
      <c r="IS85" s="367">
        <f t="shared" si="169"/>
        <v>1553.7366703685659</v>
      </c>
      <c r="IT85" s="367">
        <f t="shared" si="170"/>
        <v>2183.1045314956405</v>
      </c>
      <c r="IU85" s="367">
        <f t="shared" si="171"/>
        <v>2957.0785233003885</v>
      </c>
      <c r="IV85" s="367">
        <f t="shared" si="172"/>
        <v>3898.6870162739733</v>
      </c>
      <c r="IW85" s="367">
        <f t="shared" si="173"/>
        <v>5035.7813404333829</v>
      </c>
      <c r="IY85" s="348" t="s">
        <v>108</v>
      </c>
      <c r="IZ85" s="369">
        <v>65000</v>
      </c>
      <c r="JA85" s="367">
        <f t="shared" si="286"/>
        <v>15.624094903926325</v>
      </c>
      <c r="JB85" s="367">
        <f t="shared" si="286"/>
        <v>31.358820106142048</v>
      </c>
      <c r="JC85" s="367">
        <f t="shared" si="286"/>
        <v>47.315203404625372</v>
      </c>
      <c r="JD85" s="367">
        <f t="shared" si="286"/>
        <v>63.605019052558546</v>
      </c>
      <c r="JE85" s="367">
        <f t="shared" si="286"/>
        <v>80.341039975569203</v>
      </c>
      <c r="JF85" s="367">
        <f t="shared" si="286"/>
        <v>97.637145850363552</v>
      </c>
      <c r="JG85" s="367">
        <f t="shared" si="286"/>
        <v>115.60824107814844</v>
      </c>
      <c r="JH85" s="367">
        <f t="shared" si="286"/>
        <v>134.36993907845192</v>
      </c>
      <c r="JI85" s="367">
        <f t="shared" si="286"/>
        <v>154.03797314770731</v>
      </c>
      <c r="JJ85" s="367">
        <f t="shared" si="286"/>
        <v>174.72730001769443</v>
      </c>
      <c r="JL85" s="348" t="s">
        <v>108</v>
      </c>
      <c r="JM85" s="369">
        <v>65000</v>
      </c>
      <c r="JN85" s="296">
        <f>(HT85-JA85)*-1</f>
        <v>1.8424797761301903E-2</v>
      </c>
      <c r="JO85" s="296">
        <f t="shared" si="138"/>
        <v>0.147479893812001</v>
      </c>
      <c r="JP85" s="296">
        <f t="shared" si="138"/>
        <v>0.49819308613029989</v>
      </c>
      <c r="JQ85" s="296">
        <f t="shared" si="138"/>
        <v>1.1823386278984529</v>
      </c>
      <c r="JR85" s="296">
        <f t="shared" si="138"/>
        <v>2.3126894447440804</v>
      </c>
      <c r="JS85" s="296">
        <f t="shared" si="138"/>
        <v>4.0031252133734085</v>
      </c>
      <c r="JT85" s="296">
        <f t="shared" si="138"/>
        <v>6.3685503349932873</v>
      </c>
      <c r="JU85" s="296">
        <f t="shared" si="138"/>
        <v>9.524578229131734</v>
      </c>
      <c r="JV85" s="296">
        <f t="shared" si="138"/>
        <v>13.586942192222068</v>
      </c>
      <c r="JW85" s="296">
        <f t="shared" si="138"/>
        <v>18.670598956044188</v>
      </c>
    </row>
    <row r="86" spans="3:283">
      <c r="C86"/>
      <c r="D86" s="2"/>
      <c r="F86" s="2"/>
      <c r="AZ86" s="368">
        <v>64000</v>
      </c>
      <c r="BA86" s="296">
        <f t="shared" si="36"/>
        <v>13.088169876763317</v>
      </c>
      <c r="BB86" s="367">
        <f>SQRT(((2*1.4*100*pN)/(0.4*ρN))*((((BC86/(100*pN))+1)^(0.4/1.4))-1))*m_s_→_kt</f>
        <v>144.13030518037004</v>
      </c>
      <c r="BC86" s="367">
        <f t="shared" si="180"/>
        <v>3407.5499431594862</v>
      </c>
      <c r="BD86" s="367">
        <f t="shared" si="181"/>
        <v>521.55944647622402</v>
      </c>
      <c r="BE86" s="367">
        <f t="shared" si="182"/>
        <v>131.04213530360673</v>
      </c>
      <c r="BF86" s="334">
        <v>5.8399205380309432E-2</v>
      </c>
      <c r="BG86" s="334">
        <f t="shared" ref="BG86:BG87" si="318">SQRT(5*((((1/BF86)*(((1+0.2*(BB86/α0)^2)^3.5)-1))+1)^(1/3.5)-1))</f>
        <v>0.83295756029979562</v>
      </c>
      <c r="BN86" s="2"/>
      <c r="BO86" s="2"/>
      <c r="BP86" s="294">
        <v>10</v>
      </c>
      <c r="BQ86" s="294">
        <v>20</v>
      </c>
      <c r="BR86" s="294">
        <v>30</v>
      </c>
      <c r="BS86" s="299">
        <v>40</v>
      </c>
      <c r="BT86" s="311">
        <v>50</v>
      </c>
      <c r="BU86" s="306">
        <v>60</v>
      </c>
      <c r="BV86" s="294">
        <v>70</v>
      </c>
      <c r="BW86" s="294">
        <v>80</v>
      </c>
      <c r="BX86" s="299">
        <v>90</v>
      </c>
      <c r="BY86" s="2"/>
      <c r="BZ86" s="2"/>
      <c r="CA86" s="305">
        <v>100</v>
      </c>
      <c r="CB86" s="294">
        <v>110</v>
      </c>
      <c r="CC86" s="294">
        <v>120</v>
      </c>
      <c r="CD86" s="294">
        <v>130</v>
      </c>
      <c r="CE86" s="299">
        <v>140</v>
      </c>
      <c r="CF86" s="316">
        <v>150</v>
      </c>
      <c r="CG86" s="306">
        <v>160</v>
      </c>
      <c r="CH86" s="294">
        <v>170</v>
      </c>
      <c r="CI86" s="294">
        <v>180</v>
      </c>
      <c r="CJ86" s="299">
        <v>190</v>
      </c>
      <c r="CK86" s="305">
        <v>200</v>
      </c>
      <c r="CL86" s="294">
        <v>210</v>
      </c>
      <c r="CM86" s="294">
        <v>220</v>
      </c>
      <c r="CN86" s="294">
        <v>230</v>
      </c>
      <c r="CO86" s="299">
        <v>240</v>
      </c>
      <c r="CP86" s="316">
        <v>250</v>
      </c>
      <c r="CQ86" s="306">
        <v>260</v>
      </c>
      <c r="CR86" s="294">
        <v>270</v>
      </c>
      <c r="CS86" s="294">
        <v>280</v>
      </c>
      <c r="CT86" s="299">
        <v>290</v>
      </c>
      <c r="CU86" s="305">
        <v>300</v>
      </c>
      <c r="CV86" s="294">
        <v>310</v>
      </c>
      <c r="CW86" s="294">
        <v>320</v>
      </c>
      <c r="CX86" s="294">
        <v>330</v>
      </c>
      <c r="CY86" s="299">
        <v>340</v>
      </c>
      <c r="CZ86" s="316">
        <v>350</v>
      </c>
      <c r="DA86" s="306">
        <v>360</v>
      </c>
      <c r="DB86" s="294">
        <v>370</v>
      </c>
      <c r="DC86" s="294">
        <v>380</v>
      </c>
      <c r="DD86" s="299">
        <v>390</v>
      </c>
      <c r="DE86" s="362">
        <v>400</v>
      </c>
      <c r="DF86" s="294">
        <v>410</v>
      </c>
      <c r="DG86" s="294">
        <v>420</v>
      </c>
      <c r="DH86" s="294">
        <v>430</v>
      </c>
      <c r="DI86" s="299">
        <v>440</v>
      </c>
      <c r="DJ86" s="311">
        <v>450</v>
      </c>
      <c r="DK86" s="306">
        <v>460</v>
      </c>
      <c r="DL86" s="294">
        <v>470</v>
      </c>
      <c r="DM86" s="294">
        <v>480</v>
      </c>
      <c r="DN86" s="299">
        <v>490</v>
      </c>
      <c r="DO86" s="362">
        <v>500</v>
      </c>
      <c r="DP86" s="294">
        <v>510</v>
      </c>
      <c r="DQ86" s="294">
        <v>520</v>
      </c>
      <c r="DR86" s="294">
        <v>530</v>
      </c>
      <c r="DS86" s="299">
        <v>540</v>
      </c>
      <c r="DT86" s="311">
        <v>550</v>
      </c>
      <c r="DU86" s="306">
        <v>560</v>
      </c>
      <c r="DV86" s="294">
        <v>570</v>
      </c>
      <c r="DW86" s="294">
        <v>580</v>
      </c>
      <c r="DX86" s="294">
        <v>590</v>
      </c>
      <c r="DY86" s="294">
        <v>600</v>
      </c>
      <c r="EE86" s="294">
        <v>10</v>
      </c>
      <c r="EF86" s="294">
        <v>20</v>
      </c>
      <c r="EG86" s="294">
        <v>30</v>
      </c>
      <c r="EH86" s="299">
        <v>40</v>
      </c>
      <c r="EI86" s="311">
        <v>50</v>
      </c>
      <c r="EJ86" s="306">
        <v>60</v>
      </c>
      <c r="EK86" s="294">
        <v>70</v>
      </c>
      <c r="EL86" s="294">
        <v>80</v>
      </c>
      <c r="EM86" s="299">
        <v>90</v>
      </c>
      <c r="EP86" s="305">
        <v>100</v>
      </c>
      <c r="EQ86" s="294">
        <v>110</v>
      </c>
      <c r="ER86" s="294">
        <v>120</v>
      </c>
      <c r="ES86" s="294">
        <v>130</v>
      </c>
      <c r="ET86" s="299">
        <v>140</v>
      </c>
      <c r="EU86" s="316">
        <v>150</v>
      </c>
      <c r="EV86" s="306">
        <v>160</v>
      </c>
      <c r="EW86" s="294">
        <v>170</v>
      </c>
      <c r="EX86" s="294">
        <v>180</v>
      </c>
      <c r="EY86" s="299">
        <v>190</v>
      </c>
      <c r="EZ86" s="305">
        <v>200</v>
      </c>
      <c r="FA86" s="294">
        <v>210</v>
      </c>
      <c r="FB86" s="294">
        <v>220</v>
      </c>
      <c r="FC86" s="294">
        <v>230</v>
      </c>
      <c r="FD86" s="299">
        <v>240</v>
      </c>
      <c r="FE86" s="316">
        <v>250</v>
      </c>
      <c r="FF86" s="306">
        <v>260</v>
      </c>
      <c r="FG86" s="294">
        <v>270</v>
      </c>
      <c r="FH86" s="294">
        <v>280</v>
      </c>
      <c r="FI86" s="299">
        <v>290</v>
      </c>
      <c r="FJ86" s="305">
        <v>300</v>
      </c>
      <c r="FK86" s="294">
        <v>310</v>
      </c>
      <c r="FL86" s="294">
        <v>320</v>
      </c>
      <c r="FM86" s="294">
        <v>330</v>
      </c>
      <c r="FN86" s="299">
        <v>340</v>
      </c>
      <c r="FO86" s="316">
        <v>350</v>
      </c>
      <c r="FP86" s="306">
        <v>360</v>
      </c>
      <c r="FQ86" s="294">
        <v>370</v>
      </c>
      <c r="FR86" s="294">
        <v>380</v>
      </c>
      <c r="FS86" s="294">
        <v>390</v>
      </c>
      <c r="FT86" s="294">
        <v>400</v>
      </c>
      <c r="FU86" s="294">
        <v>410</v>
      </c>
      <c r="FV86" s="294">
        <v>420</v>
      </c>
      <c r="FW86" s="294">
        <v>430</v>
      </c>
      <c r="FX86" s="294">
        <v>440</v>
      </c>
      <c r="FY86" s="294">
        <v>450</v>
      </c>
      <c r="FZ86" s="294">
        <v>460</v>
      </c>
      <c r="GA86" s="294">
        <v>470</v>
      </c>
      <c r="GB86" s="294">
        <v>480</v>
      </c>
      <c r="GC86" s="294">
        <v>490</v>
      </c>
      <c r="GD86" s="294">
        <v>500</v>
      </c>
      <c r="GE86" s="294">
        <v>510</v>
      </c>
      <c r="GF86" s="294">
        <v>520</v>
      </c>
      <c r="GG86" s="294">
        <v>530</v>
      </c>
      <c r="GH86" s="294">
        <v>540</v>
      </c>
      <c r="GI86" s="294">
        <v>550</v>
      </c>
      <c r="GJ86" s="294">
        <v>560</v>
      </c>
      <c r="GK86" s="294">
        <v>570</v>
      </c>
      <c r="GL86" s="294">
        <v>580</v>
      </c>
      <c r="GM86" s="294">
        <v>590</v>
      </c>
      <c r="GN86" s="294">
        <v>600</v>
      </c>
    </row>
    <row r="87" spans="3:283">
      <c r="C87"/>
      <c r="D87" s="2"/>
      <c r="F87" s="2"/>
      <c r="AZ87" s="369">
        <v>65000</v>
      </c>
      <c r="BA87" s="296">
        <f>BB87-BE87</f>
        <v>12.72143467769385</v>
      </c>
      <c r="BB87" s="367">
        <f>SQRT(((2*1.4*100*pN)/(0.4*ρN))*((((BC87/(100*pN))+1)^(0.4/1.4))-1))*m_s_→_kt</f>
        <v>139.57731341142789</v>
      </c>
      <c r="BC87" s="367">
        <f t="shared" si="180"/>
        <v>3193.3131063538608</v>
      </c>
      <c r="BD87" s="367">
        <f t="shared" si="181"/>
        <v>521.55944647622402</v>
      </c>
      <c r="BE87" s="367">
        <f t="shared" si="182"/>
        <v>126.85587873373404</v>
      </c>
      <c r="BF87" s="334">
        <v>5.565872474662379E-2</v>
      </c>
      <c r="BG87" s="334">
        <f t="shared" si="318"/>
        <v>0.82695292784930496</v>
      </c>
    </row>
    <row r="88" spans="3:283">
      <c r="C88"/>
      <c r="D88" s="2"/>
      <c r="F88" s="2"/>
      <c r="BE88" s="2"/>
      <c r="BF88" s="2"/>
      <c r="BG88" s="2"/>
      <c r="BX88" t="s">
        <v>54</v>
      </c>
      <c r="BY88">
        <f>SQRT(RLuft_N*ϒ_Luft*BY89)*m_s_→_kt</f>
        <v>573.56933718429855</v>
      </c>
      <c r="CA88" s="264" t="s">
        <v>107</v>
      </c>
    </row>
    <row r="89" spans="3:283">
      <c r="C89"/>
      <c r="D89" s="2"/>
      <c r="F89" s="2"/>
      <c r="BE89" s="2"/>
      <c r="BF89" s="2"/>
      <c r="BX89" t="s">
        <v>24</v>
      </c>
      <c r="BY89">
        <f>IF(BZ90&lt;=HTropopause,T0-L*BZ90,T_ISA_tropospause)</f>
        <v>216.64999771199948</v>
      </c>
      <c r="CA89" s="305">
        <v>100</v>
      </c>
      <c r="CB89" s="342">
        <v>110</v>
      </c>
      <c r="CC89" s="342">
        <v>120</v>
      </c>
      <c r="CD89" s="342">
        <v>130</v>
      </c>
      <c r="CE89" s="343">
        <v>140</v>
      </c>
      <c r="CF89" s="344">
        <v>150</v>
      </c>
      <c r="CG89" s="345">
        <v>160</v>
      </c>
      <c r="CH89" s="342">
        <v>170</v>
      </c>
      <c r="CI89" s="342">
        <v>180</v>
      </c>
      <c r="CJ89" s="343">
        <v>190</v>
      </c>
      <c r="CK89" s="305">
        <v>200</v>
      </c>
      <c r="CL89" s="342">
        <v>210</v>
      </c>
      <c r="CM89" s="342">
        <v>220</v>
      </c>
      <c r="CN89" s="342">
        <v>230</v>
      </c>
      <c r="CO89" s="343">
        <v>240</v>
      </c>
      <c r="CP89" s="344">
        <v>250</v>
      </c>
      <c r="CQ89" s="345">
        <v>260</v>
      </c>
      <c r="CR89" s="342">
        <v>270</v>
      </c>
      <c r="CS89" s="342">
        <v>280</v>
      </c>
      <c r="CT89" s="343">
        <v>290</v>
      </c>
      <c r="CU89" s="305">
        <v>300</v>
      </c>
      <c r="CV89" s="342">
        <v>310</v>
      </c>
      <c r="CW89" s="342">
        <v>320</v>
      </c>
      <c r="CX89" s="342">
        <v>330</v>
      </c>
      <c r="CY89" s="343">
        <v>340</v>
      </c>
      <c r="CZ89" s="344">
        <v>350</v>
      </c>
      <c r="DA89" s="345">
        <v>360</v>
      </c>
      <c r="DB89" s="342">
        <v>370</v>
      </c>
      <c r="DC89" s="342">
        <v>380</v>
      </c>
      <c r="DD89" s="343">
        <v>390</v>
      </c>
      <c r="DE89" s="363">
        <v>400</v>
      </c>
      <c r="DF89" s="342">
        <v>410</v>
      </c>
      <c r="DG89" s="342">
        <v>420</v>
      </c>
      <c r="DH89" s="342">
        <v>430</v>
      </c>
      <c r="DI89" s="343">
        <v>440</v>
      </c>
      <c r="DJ89" s="344">
        <v>450</v>
      </c>
      <c r="DK89" s="345">
        <v>460</v>
      </c>
      <c r="DL89" s="342">
        <v>470</v>
      </c>
      <c r="DM89" s="342">
        <v>480</v>
      </c>
      <c r="DN89" s="343">
        <v>490</v>
      </c>
      <c r="DO89" s="363">
        <v>500</v>
      </c>
      <c r="DP89" s="342">
        <v>510</v>
      </c>
      <c r="DQ89" s="342">
        <v>520</v>
      </c>
      <c r="DR89" s="342">
        <v>530</v>
      </c>
      <c r="DS89" s="343">
        <v>540</v>
      </c>
      <c r="DT89" s="344">
        <v>550</v>
      </c>
      <c r="DU89" s="345">
        <v>560</v>
      </c>
      <c r="DV89" s="342">
        <v>570</v>
      </c>
      <c r="DW89" s="342">
        <v>580</v>
      </c>
      <c r="DX89" s="342">
        <v>590</v>
      </c>
      <c r="DY89" s="342">
        <v>600</v>
      </c>
    </row>
    <row r="90" spans="3:283">
      <c r="C90"/>
      <c r="D90" s="2"/>
      <c r="F90" s="2"/>
      <c r="BE90" s="2"/>
      <c r="BF90" s="2"/>
      <c r="BX90" s="79" t="s">
        <v>0</v>
      </c>
      <c r="BY90" s="441">
        <f>IF(BZ90&lt;=HTropopause,(1-(L*BZ90)/(T0))^g_RL,δ_ISA_tropospause*EXP(-g0*(BZ90-HTropopause)/(T_ISA_tropospause*R_Luft)))</f>
        <v>0.12055518742520659</v>
      </c>
      <c r="BZ90">
        <f>F8</f>
        <v>40000</v>
      </c>
      <c r="CA90" s="297">
        <f t="shared" ref="CA90:DF90" si="319">(VLOOKUP($BZ$90,$BK$257:$BW$323,10)*VLOOKUP($BZ$90,$CD$256:$EL$322,(CA89/10)+1)*SQRT(VLOOKUP($BZ$90,$BK$257:$BW$323,13))-CA$89)*-1</f>
        <v>1.2140722273663016</v>
      </c>
      <c r="CB90" s="297">
        <f t="shared" si="319"/>
        <v>1.6029126684402257</v>
      </c>
      <c r="CC90" s="297">
        <f t="shared" si="319"/>
        <v>2.0629036117360613</v>
      </c>
      <c r="CD90" s="297">
        <f t="shared" si="319"/>
        <v>2.5983351896146729</v>
      </c>
      <c r="CE90" s="300">
        <f t="shared" si="319"/>
        <v>3.2130445770121696</v>
      </c>
      <c r="CF90" s="312">
        <f t="shared" si="319"/>
        <v>3.910417089574679</v>
      </c>
      <c r="CG90" s="307">
        <f t="shared" si="319"/>
        <v>4.6933924749077391</v>
      </c>
      <c r="CH90" s="297">
        <f t="shared" si="319"/>
        <v>5.5644757611457862</v>
      </c>
      <c r="CI90" s="297">
        <f t="shared" si="319"/>
        <v>6.5257519920596962</v>
      </c>
      <c r="CJ90" s="300">
        <f t="shared" si="319"/>
        <v>7.5789041697241544</v>
      </c>
      <c r="CK90" s="304">
        <f t="shared" si="319"/>
        <v>8.7252337401822331</v>
      </c>
      <c r="CL90" s="297">
        <f t="shared" si="319"/>
        <v>9.9656829904253357</v>
      </c>
      <c r="CM90" s="297">
        <f t="shared" si="319"/>
        <v>11.300858771603544</v>
      </c>
      <c r="CN90" s="297">
        <f t="shared" si="319"/>
        <v>12.731057019714427</v>
      </c>
      <c r="CO90" s="300">
        <f t="shared" si="319"/>
        <v>14.256287606961564</v>
      </c>
      <c r="CP90" s="312">
        <f t="shared" si="319"/>
        <v>15.876299121388342</v>
      </c>
      <c r="CQ90" s="307">
        <f t="shared" si="319"/>
        <v>17.590603236426404</v>
      </c>
      <c r="CR90" s="297">
        <f t="shared" si="319"/>
        <v>19.398498393590387</v>
      </c>
      <c r="CS90" s="297">
        <f t="shared" si="319"/>
        <v>21.299092579048875</v>
      </c>
      <c r="CT90" s="300">
        <f t="shared" si="319"/>
        <v>23.291325027299195</v>
      </c>
      <c r="CU90" s="304">
        <f t="shared" si="319"/>
        <v>25.373986731873799</v>
      </c>
      <c r="CV90" s="297">
        <f t="shared" si="319"/>
        <v>27.545739683853753</v>
      </c>
      <c r="CW90" s="297">
        <f t="shared" si="319"/>
        <v>29.805134793828927</v>
      </c>
      <c r="CX90" s="297">
        <f t="shared" si="319"/>
        <v>32.150628482165985</v>
      </c>
      <c r="CY90" s="300">
        <f t="shared" si="319"/>
        <v>34.580597946391947</v>
      </c>
      <c r="CZ90" s="312">
        <f t="shared" si="319"/>
        <v>37.093355133595253</v>
      </c>
      <c r="DA90" s="307">
        <f t="shared" si="319"/>
        <v>39.68715946062332</v>
      </c>
      <c r="DB90" s="297">
        <f t="shared" si="319"/>
        <v>42.360229335925112</v>
      </c>
      <c r="DC90" s="297">
        <f t="shared" si="319"/>
        <v>45.110752544816762</v>
      </c>
      <c r="DD90" s="300">
        <f t="shared" si="319"/>
        <v>47.936895565118391</v>
      </c>
      <c r="DE90" s="361">
        <f t="shared" si="319"/>
        <v>50.836811883073779</v>
      </c>
      <c r="DF90" s="297">
        <f t="shared" si="319"/>
        <v>53.808649380605743</v>
      </c>
      <c r="DG90" s="297">
        <f t="shared" ref="DG90:DY90" si="320">(VLOOKUP($BZ$90,$BK$257:$BW$323,10)*VLOOKUP($BZ$90,$CD$256:$EL$322,(DG89/10)+1)*SQRT(VLOOKUP($BZ$90,$BK$257:$BW$323,13))-DG$89)*-1</f>
        <v>56.85055686462664</v>
      </c>
      <c r="DH90" s="297">
        <f t="shared" si="320"/>
        <v>59.960689807694848</v>
      </c>
      <c r="DI90" s="300">
        <f t="shared" si="320"/>
        <v>63.137215367002057</v>
      </c>
      <c r="DJ90" s="312">
        <f t="shared" si="320"/>
        <v>66.378316745758355</v>
      </c>
      <c r="DK90" s="307">
        <f t="shared" si="320"/>
        <v>69.6821969576892</v>
      </c>
      <c r="DL90" s="297">
        <f t="shared" si="320"/>
        <v>73.047082051748475</v>
      </c>
      <c r="DM90" s="297">
        <f t="shared" si="320"/>
        <v>76.471223850377839</v>
      </c>
      <c r="DN90" s="300">
        <f t="shared" si="320"/>
        <v>79.952902250839372</v>
      </c>
      <c r="DO90" s="361">
        <f t="shared" si="320"/>
        <v>83.490427135382106</v>
      </c>
      <c r="DP90" s="297">
        <f t="shared" si="320"/>
        <v>87.082139932310895</v>
      </c>
      <c r="DQ90" s="297">
        <f t="shared" si="320"/>
        <v>90.726414866490643</v>
      </c>
      <c r="DR90" s="297">
        <f t="shared" si="320"/>
        <v>94.421659934449735</v>
      </c>
      <c r="DS90" s="300">
        <f t="shared" si="320"/>
        <v>98.16631763604255</v>
      </c>
      <c r="DT90" s="312">
        <f t="shared" si="320"/>
        <v>101.95886549165732</v>
      </c>
      <c r="DU90" s="307">
        <f t="shared" si="320"/>
        <v>105.79781637116326</v>
      </c>
      <c r="DV90" s="297">
        <f t="shared" si="320"/>
        <v>109.68171865820869</v>
      </c>
      <c r="DW90" s="297">
        <f t="shared" si="320"/>
        <v>113.60915627111086</v>
      </c>
      <c r="DX90" s="297">
        <f t="shared" si="320"/>
        <v>117.57874855938326</v>
      </c>
      <c r="DY90" s="297">
        <f t="shared" si="320"/>
        <v>121.58915009295396</v>
      </c>
    </row>
    <row r="91" spans="3:283">
      <c r="BE91" s="2"/>
      <c r="BF91" s="2"/>
      <c r="BX91" s="79" t="s">
        <v>79</v>
      </c>
      <c r="BY91">
        <f>BY89/T0</f>
        <v>0.75186533996876448</v>
      </c>
    </row>
    <row r="92" spans="3:283">
      <c r="BE92" s="2"/>
      <c r="BF92" s="2"/>
      <c r="BY92">
        <f>BY90/BY91</f>
        <v>0.16034146145134837</v>
      </c>
    </row>
    <row r="93" spans="3:283">
      <c r="BE93" s="2"/>
      <c r="BF93" s="2"/>
      <c r="BY93">
        <f>SQRT(BY92)</f>
        <v>0.40042659933044955</v>
      </c>
      <c r="CA93" s="264" t="s">
        <v>107</v>
      </c>
    </row>
    <row r="94" spans="3:283">
      <c r="BE94" s="2"/>
      <c r="BF94" s="2"/>
      <c r="CA94" s="305">
        <v>100</v>
      </c>
      <c r="CB94" s="342">
        <v>110</v>
      </c>
      <c r="CC94" s="342">
        <v>120</v>
      </c>
      <c r="CD94" s="342">
        <v>130</v>
      </c>
      <c r="CE94" s="343">
        <v>140</v>
      </c>
      <c r="CF94" s="344">
        <v>150</v>
      </c>
      <c r="CG94" s="345">
        <v>160</v>
      </c>
      <c r="CH94" s="342">
        <v>170</v>
      </c>
      <c r="CI94" s="342">
        <v>180</v>
      </c>
      <c r="CJ94" s="343">
        <v>190</v>
      </c>
      <c r="CK94" s="305">
        <v>200</v>
      </c>
      <c r="CL94" s="342">
        <v>210</v>
      </c>
      <c r="CM94" s="342">
        <v>220</v>
      </c>
      <c r="CN94" s="342">
        <v>230</v>
      </c>
      <c r="CO94" s="343">
        <v>240</v>
      </c>
      <c r="CP94" s="344">
        <v>250</v>
      </c>
      <c r="CQ94" s="345">
        <v>260</v>
      </c>
      <c r="CR94" s="342">
        <v>270</v>
      </c>
      <c r="CS94" s="342">
        <v>280</v>
      </c>
      <c r="CT94" s="343">
        <v>290</v>
      </c>
      <c r="CU94" s="305">
        <v>300</v>
      </c>
      <c r="CV94" s="342">
        <v>310</v>
      </c>
      <c r="CW94" s="342">
        <v>320</v>
      </c>
      <c r="CX94" s="342">
        <v>330</v>
      </c>
      <c r="CY94" s="343">
        <v>340</v>
      </c>
      <c r="CZ94" s="344">
        <v>350</v>
      </c>
      <c r="DA94" s="345">
        <v>360</v>
      </c>
      <c r="DB94" s="342">
        <v>370</v>
      </c>
      <c r="DC94" s="342">
        <v>380</v>
      </c>
      <c r="DD94" s="343">
        <v>390</v>
      </c>
      <c r="DE94" s="363">
        <v>400</v>
      </c>
      <c r="DF94" s="342">
        <v>410</v>
      </c>
      <c r="DG94" s="342">
        <v>420</v>
      </c>
      <c r="DH94" s="342">
        <v>430</v>
      </c>
      <c r="DI94" s="343">
        <v>440</v>
      </c>
      <c r="DJ94" s="344">
        <v>450</v>
      </c>
      <c r="DK94" s="345">
        <v>460</v>
      </c>
      <c r="DL94" s="342">
        <v>470</v>
      </c>
      <c r="DM94" s="342">
        <v>480</v>
      </c>
      <c r="DN94" s="343">
        <v>490</v>
      </c>
      <c r="DO94" s="363">
        <v>500</v>
      </c>
      <c r="DP94" s="342">
        <v>510</v>
      </c>
      <c r="DQ94" s="342">
        <v>520</v>
      </c>
      <c r="DR94" s="342">
        <v>530</v>
      </c>
      <c r="DS94" s="343">
        <v>540</v>
      </c>
      <c r="DT94" s="344">
        <v>550</v>
      </c>
      <c r="DU94" s="345">
        <v>560</v>
      </c>
      <c r="DV94" s="342">
        <v>570</v>
      </c>
      <c r="DW94" s="342">
        <v>580</v>
      </c>
      <c r="DX94" s="342">
        <v>590</v>
      </c>
      <c r="DY94" s="342">
        <v>600</v>
      </c>
    </row>
    <row r="95" spans="3:283">
      <c r="BE95" s="2"/>
      <c r="BF95" s="2"/>
      <c r="CA95" s="304">
        <f t="shared" ref="CA95:DY95" si="321">IF(CA94&lt;=$E$8,$F$13,"")</f>
        <v>21.225494269800095</v>
      </c>
      <c r="CB95" s="297">
        <f t="shared" si="321"/>
        <v>21.225494269800095</v>
      </c>
      <c r="CC95" s="297">
        <f t="shared" si="321"/>
        <v>21.225494269800095</v>
      </c>
      <c r="CD95" s="297">
        <f t="shared" si="321"/>
        <v>21.225494269800095</v>
      </c>
      <c r="CE95" s="300">
        <f t="shared" si="321"/>
        <v>21.225494269800095</v>
      </c>
      <c r="CF95" s="312">
        <f t="shared" si="321"/>
        <v>21.225494269800095</v>
      </c>
      <c r="CG95" s="307">
        <f t="shared" si="321"/>
        <v>21.225494269800095</v>
      </c>
      <c r="CH95" s="297">
        <f t="shared" si="321"/>
        <v>21.225494269800095</v>
      </c>
      <c r="CI95" s="297">
        <f t="shared" si="321"/>
        <v>21.225494269800095</v>
      </c>
      <c r="CJ95" s="300">
        <f t="shared" si="321"/>
        <v>21.225494269800095</v>
      </c>
      <c r="CK95" s="304">
        <f t="shared" si="321"/>
        <v>21.225494269800095</v>
      </c>
      <c r="CL95" s="297">
        <f t="shared" si="321"/>
        <v>21.225494269800095</v>
      </c>
      <c r="CM95" s="297">
        <f t="shared" si="321"/>
        <v>21.225494269800095</v>
      </c>
      <c r="CN95" s="297">
        <f t="shared" si="321"/>
        <v>21.225494269800095</v>
      </c>
      <c r="CO95" s="300">
        <f t="shared" si="321"/>
        <v>21.225494269800095</v>
      </c>
      <c r="CP95" s="312">
        <f t="shared" si="321"/>
        <v>21.225494269800095</v>
      </c>
      <c r="CQ95" s="307">
        <f t="shared" si="321"/>
        <v>21.225494269800095</v>
      </c>
      <c r="CR95" s="297">
        <f t="shared" si="321"/>
        <v>21.225494269800095</v>
      </c>
      <c r="CS95" s="297">
        <f t="shared" si="321"/>
        <v>21.225494269800095</v>
      </c>
      <c r="CT95" s="300" t="str">
        <f t="shared" si="321"/>
        <v/>
      </c>
      <c r="CU95" s="304" t="str">
        <f t="shared" si="321"/>
        <v/>
      </c>
      <c r="CV95" s="297" t="str">
        <f t="shared" si="321"/>
        <v/>
      </c>
      <c r="CW95" s="297" t="str">
        <f t="shared" si="321"/>
        <v/>
      </c>
      <c r="CX95" s="297" t="str">
        <f t="shared" si="321"/>
        <v/>
      </c>
      <c r="CY95" s="300" t="str">
        <f t="shared" si="321"/>
        <v/>
      </c>
      <c r="CZ95" s="312" t="str">
        <f t="shared" si="321"/>
        <v/>
      </c>
      <c r="DA95" s="307" t="str">
        <f t="shared" si="321"/>
        <v/>
      </c>
      <c r="DB95" s="297" t="str">
        <f t="shared" si="321"/>
        <v/>
      </c>
      <c r="DC95" s="297" t="str">
        <f t="shared" si="321"/>
        <v/>
      </c>
      <c r="DD95" s="300" t="str">
        <f t="shared" si="321"/>
        <v/>
      </c>
      <c r="DE95" s="361" t="str">
        <f t="shared" si="321"/>
        <v/>
      </c>
      <c r="DF95" s="297" t="str">
        <f t="shared" si="321"/>
        <v/>
      </c>
      <c r="DG95" s="297" t="str">
        <f t="shared" si="321"/>
        <v/>
      </c>
      <c r="DH95" s="297" t="str">
        <f t="shared" si="321"/>
        <v/>
      </c>
      <c r="DI95" s="300" t="str">
        <f t="shared" si="321"/>
        <v/>
      </c>
      <c r="DJ95" s="312" t="str">
        <f t="shared" si="321"/>
        <v/>
      </c>
      <c r="DK95" s="307" t="str">
        <f t="shared" si="321"/>
        <v/>
      </c>
      <c r="DL95" s="297" t="str">
        <f t="shared" si="321"/>
        <v/>
      </c>
      <c r="DM95" s="297" t="str">
        <f t="shared" si="321"/>
        <v/>
      </c>
      <c r="DN95" s="300" t="str">
        <f t="shared" si="321"/>
        <v/>
      </c>
      <c r="DO95" s="361" t="str">
        <f t="shared" si="321"/>
        <v/>
      </c>
      <c r="DP95" s="297" t="str">
        <f t="shared" si="321"/>
        <v/>
      </c>
      <c r="DQ95" s="297" t="str">
        <f t="shared" si="321"/>
        <v/>
      </c>
      <c r="DR95" s="297" t="str">
        <f t="shared" si="321"/>
        <v/>
      </c>
      <c r="DS95" s="300" t="str">
        <f t="shared" si="321"/>
        <v/>
      </c>
      <c r="DT95" s="312" t="str">
        <f t="shared" si="321"/>
        <v/>
      </c>
      <c r="DU95" s="307" t="str">
        <f t="shared" si="321"/>
        <v/>
      </c>
      <c r="DV95" s="297" t="str">
        <f t="shared" si="321"/>
        <v/>
      </c>
      <c r="DW95" s="297" t="str">
        <f t="shared" si="321"/>
        <v/>
      </c>
      <c r="DX95" s="297" t="str">
        <f t="shared" si="321"/>
        <v/>
      </c>
      <c r="DY95" s="297" t="str">
        <f t="shared" si="321"/>
        <v/>
      </c>
    </row>
    <row r="96" spans="3:283">
      <c r="BE96" s="2"/>
      <c r="BF96" s="2"/>
    </row>
    <row r="97" spans="1:389" s="262" customFormat="1"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</row>
    <row r="109" spans="1:389" ht="26.25">
      <c r="A109" s="173"/>
      <c r="B109" s="182"/>
      <c r="C109" s="91"/>
      <c r="D109" s="189"/>
      <c r="E109" s="91"/>
      <c r="F109" s="116"/>
      <c r="G109" s="116"/>
      <c r="H109" s="116"/>
      <c r="I109" s="116"/>
      <c r="J109" s="2"/>
      <c r="K109" s="486" t="s">
        <v>154</v>
      </c>
      <c r="L109" s="10"/>
      <c r="M109" s="178"/>
      <c r="N109" s="116"/>
      <c r="O109" s="2"/>
      <c r="P109" s="20"/>
      <c r="Q109" s="9"/>
      <c r="R109" s="9"/>
      <c r="S109" s="118"/>
      <c r="T109" s="56"/>
      <c r="U109" s="91"/>
      <c r="V109" s="154"/>
      <c r="W109" s="155"/>
      <c r="X109" s="155"/>
      <c r="Y109" s="160"/>
      <c r="Z109" s="92"/>
      <c r="AK109" s="90"/>
      <c r="AU109" s="90"/>
      <c r="BC109"/>
      <c r="BD109"/>
      <c r="BE109" s="90"/>
      <c r="BP109" s="90"/>
      <c r="CB109" s="90"/>
      <c r="CL109" s="90"/>
      <c r="CV109" s="90"/>
      <c r="DG109" s="90"/>
      <c r="DH109" s="92"/>
      <c r="DI109" s="55"/>
      <c r="DS109" s="90"/>
      <c r="EC109" s="90"/>
      <c r="EM109" s="90"/>
      <c r="EY109" s="268"/>
      <c r="FJ109" s="90"/>
      <c r="FT109" s="90"/>
      <c r="GD109" s="90"/>
      <c r="GO109" s="89"/>
      <c r="GP109" s="268"/>
    </row>
    <row r="110" spans="1:389">
      <c r="A110" s="173"/>
      <c r="B110" s="182"/>
      <c r="C110" s="91"/>
      <c r="D110" s="189"/>
      <c r="E110" s="91"/>
      <c r="F110" s="116"/>
      <c r="G110" s="116"/>
      <c r="H110" s="116"/>
      <c r="I110" s="116"/>
      <c r="J110" s="2"/>
      <c r="K110" s="15"/>
      <c r="L110" s="10"/>
      <c r="M110" s="178"/>
      <c r="N110" s="116"/>
      <c r="O110" s="2"/>
      <c r="P110" s="20"/>
      <c r="Q110" s="9"/>
      <c r="R110" s="9"/>
      <c r="S110" s="118"/>
      <c r="T110" s="56"/>
      <c r="U110" s="91"/>
      <c r="V110" s="154"/>
      <c r="W110" s="155"/>
      <c r="X110" s="155"/>
      <c r="Y110" s="160"/>
      <c r="Z110" s="92"/>
      <c r="AK110" s="90"/>
      <c r="AU110" s="90"/>
      <c r="BC110"/>
      <c r="BD110"/>
      <c r="BE110" s="90"/>
      <c r="BP110" s="90"/>
      <c r="CB110" s="90"/>
      <c r="CL110" s="90"/>
      <c r="CV110" s="90"/>
      <c r="DG110" s="90"/>
      <c r="DH110" s="92"/>
      <c r="DI110" s="55"/>
      <c r="DS110" s="90"/>
      <c r="EC110" s="90"/>
      <c r="EM110" s="90"/>
      <c r="EY110" s="268"/>
      <c r="FJ110" s="90"/>
      <c r="FT110" s="90"/>
      <c r="GD110" s="90"/>
      <c r="GO110" s="89"/>
      <c r="GP110" s="268"/>
    </row>
    <row r="111" spans="1:389" ht="15.75">
      <c r="A111" s="173"/>
      <c r="B111" s="182"/>
      <c r="C111" s="91"/>
      <c r="D111" s="189"/>
      <c r="E111" s="91"/>
      <c r="F111" s="116"/>
      <c r="G111" s="116"/>
      <c r="H111" s="116"/>
      <c r="I111" s="116"/>
      <c r="J111" s="2"/>
      <c r="K111" s="15"/>
      <c r="L111" s="10"/>
      <c r="M111" s="178"/>
      <c r="N111" s="116"/>
      <c r="O111" s="2"/>
      <c r="P111" s="20"/>
      <c r="Q111" s="9"/>
      <c r="R111" s="9"/>
      <c r="S111" s="118"/>
      <c r="T111" s="56"/>
      <c r="U111" s="91"/>
      <c r="V111" s="154"/>
      <c r="W111" s="155"/>
      <c r="X111" s="155"/>
      <c r="Y111" s="160"/>
      <c r="Z111" s="92"/>
      <c r="AK111" s="90"/>
      <c r="AU111" s="90"/>
      <c r="BC111"/>
      <c r="BD111"/>
      <c r="BE111" s="90"/>
      <c r="BP111" s="90"/>
      <c r="CB111" s="90"/>
      <c r="CL111" s="90"/>
      <c r="CV111" s="90"/>
      <c r="DG111" s="90"/>
      <c r="DH111" s="92"/>
      <c r="DI111" s="55"/>
      <c r="DS111" s="90"/>
      <c r="EC111" s="90"/>
      <c r="EM111" s="90"/>
      <c r="EY111" s="268"/>
      <c r="FJ111" s="90"/>
      <c r="FT111" s="90"/>
      <c r="GD111" s="90"/>
      <c r="GO111" s="89"/>
      <c r="GP111" s="268"/>
      <c r="GS111" s="60"/>
    </row>
    <row r="112" spans="1:389" ht="18">
      <c r="A112" s="173"/>
      <c r="B112" s="182"/>
      <c r="C112" s="91"/>
      <c r="D112" s="189"/>
      <c r="E112" s="91"/>
      <c r="F112" s="116"/>
      <c r="G112" s="116"/>
      <c r="H112" s="116"/>
      <c r="I112" s="116"/>
      <c r="J112" s="2"/>
      <c r="K112" s="15"/>
      <c r="L112" s="10"/>
      <c r="M112" s="178"/>
      <c r="N112" s="116"/>
      <c r="O112" s="2"/>
      <c r="P112" s="20"/>
      <c r="Q112" s="9"/>
      <c r="R112" s="9"/>
      <c r="S112" s="118"/>
      <c r="T112" s="56"/>
      <c r="U112" s="91"/>
      <c r="V112" s="154"/>
      <c r="W112" s="155"/>
      <c r="X112" s="155"/>
      <c r="Y112" s="160"/>
      <c r="Z112" s="92"/>
      <c r="AB112" s="2"/>
      <c r="AK112" s="90"/>
      <c r="AU112" s="90"/>
      <c r="BC112"/>
      <c r="BD112"/>
      <c r="BE112" s="90"/>
      <c r="BP112" s="90"/>
      <c r="BS112" s="2"/>
      <c r="BW112" t="s">
        <v>74</v>
      </c>
      <c r="CB112" s="90"/>
      <c r="CL112" s="90"/>
      <c r="CV112" s="90"/>
      <c r="DG112" s="90"/>
      <c r="DH112" s="92"/>
      <c r="DI112" s="55"/>
      <c r="DJ112" s="2"/>
      <c r="DS112" s="90"/>
      <c r="EC112" s="90"/>
      <c r="EM112" s="90"/>
      <c r="EY112" s="268"/>
      <c r="FJ112" s="90"/>
      <c r="FT112" s="90"/>
      <c r="GD112" s="90"/>
      <c r="GO112" s="89"/>
      <c r="GP112" s="268"/>
      <c r="GS112" s="60"/>
    </row>
    <row r="113" spans="1:240" ht="18.75" thickBot="1">
      <c r="A113" s="173"/>
      <c r="B113" s="182"/>
      <c r="C113" s="91"/>
      <c r="D113" s="189"/>
      <c r="E113" s="91"/>
      <c r="F113" s="116"/>
      <c r="G113" s="116"/>
      <c r="H113" s="116"/>
      <c r="I113" s="116"/>
      <c r="J113" s="2"/>
      <c r="K113" s="15"/>
      <c r="L113" s="10"/>
      <c r="M113" s="178"/>
      <c r="N113" s="116"/>
      <c r="O113" s="2"/>
      <c r="P113" s="20"/>
      <c r="Q113" s="9"/>
      <c r="R113" s="9"/>
      <c r="S113" s="118"/>
      <c r="T113" s="56"/>
      <c r="U113" s="91"/>
      <c r="V113" s="154"/>
      <c r="W113" s="155"/>
      <c r="X113" s="155"/>
      <c r="Y113" s="160"/>
      <c r="Z113" s="92"/>
      <c r="AK113" s="90"/>
      <c r="AU113" s="90"/>
      <c r="BC113"/>
      <c r="BD113"/>
      <c r="BE113" s="90"/>
      <c r="BP113" s="90"/>
      <c r="BW113" t="s">
        <v>75</v>
      </c>
      <c r="CB113" s="90"/>
      <c r="CL113" s="90"/>
      <c r="CV113" s="90"/>
      <c r="DG113" s="90"/>
      <c r="DH113" s="92"/>
      <c r="DI113" s="55"/>
      <c r="DS113" s="90"/>
      <c r="EC113" s="90"/>
      <c r="EM113" s="90"/>
      <c r="EY113" s="268"/>
      <c r="FJ113" s="90"/>
      <c r="FT113" s="90"/>
      <c r="GD113" s="90"/>
      <c r="GO113" s="89"/>
      <c r="GP113" s="268"/>
      <c r="GS113" s="60"/>
    </row>
    <row r="114" spans="1:240" ht="18.75">
      <c r="A114" s="173"/>
      <c r="B114" s="182"/>
      <c r="C114" s="91"/>
      <c r="D114" s="189"/>
      <c r="E114" s="91"/>
      <c r="F114" s="116"/>
      <c r="G114" s="116"/>
      <c r="H114" s="116"/>
      <c r="I114" s="116"/>
      <c r="J114" s="2"/>
      <c r="K114" s="77" t="s">
        <v>57</v>
      </c>
      <c r="L114" s="10"/>
      <c r="M114" s="178"/>
      <c r="N114" s="116"/>
      <c r="O114" s="2"/>
      <c r="P114" s="20"/>
      <c r="Q114" s="9"/>
      <c r="R114" s="9"/>
      <c r="S114" s="118"/>
      <c r="T114" s="56"/>
      <c r="U114" s="91"/>
      <c r="V114" s="155"/>
      <c r="W114" s="155"/>
      <c r="X114" s="155"/>
      <c r="Y114" s="160"/>
      <c r="Z114" s="92"/>
      <c r="AK114" s="90"/>
      <c r="AU114" s="90"/>
      <c r="BC114"/>
      <c r="BD114"/>
      <c r="BE114" s="90"/>
      <c r="BP114" s="90"/>
      <c r="CB114" s="90"/>
      <c r="CL114" s="90"/>
      <c r="CV114" s="90"/>
      <c r="DG114" s="90"/>
      <c r="DH114" s="92"/>
      <c r="DI114" s="55"/>
      <c r="DS114" s="90"/>
      <c r="EC114" s="90"/>
      <c r="EM114" s="90"/>
      <c r="EY114" s="268"/>
      <c r="FC114" s="81"/>
      <c r="FJ114" s="90"/>
      <c r="FT114" s="90"/>
      <c r="GD114" s="90"/>
      <c r="GO114" s="270" t="s">
        <v>57</v>
      </c>
      <c r="GP114" s="268"/>
      <c r="GS114" s="60"/>
    </row>
    <row r="115" spans="1:240" ht="16.5" thickBot="1">
      <c r="A115" s="173"/>
      <c r="B115" s="182"/>
      <c r="C115" s="91"/>
      <c r="D115" s="189"/>
      <c r="E115" s="91"/>
      <c r="F115" s="116"/>
      <c r="G115" s="116"/>
      <c r="H115" s="116"/>
      <c r="I115" s="116"/>
      <c r="J115" s="2"/>
      <c r="K115" s="78">
        <v>0</v>
      </c>
      <c r="L115" s="10"/>
      <c r="M115" s="178"/>
      <c r="N115" s="116"/>
      <c r="O115" s="2"/>
      <c r="P115" s="20"/>
      <c r="Q115" s="9"/>
      <c r="R115" s="9"/>
      <c r="S115" s="118"/>
      <c r="T115" s="56"/>
      <c r="U115" s="91"/>
      <c r="V115" s="155"/>
      <c r="W115" s="155"/>
      <c r="X115" s="155"/>
      <c r="Y115" s="160"/>
      <c r="Z115" s="92"/>
      <c r="AA115" s="55"/>
      <c r="AK115" s="90"/>
      <c r="AU115" s="90"/>
      <c r="BC115"/>
      <c r="BD115"/>
      <c r="BE115" s="90"/>
      <c r="BP115" s="90"/>
      <c r="BR115" s="55"/>
      <c r="CB115" s="90"/>
      <c r="CL115" s="90"/>
      <c r="CT115" s="76"/>
      <c r="CV115" s="90"/>
      <c r="DG115" s="90"/>
      <c r="DH115" s="92"/>
      <c r="DI115" s="55"/>
      <c r="DJ115" s="2"/>
      <c r="DS115" s="90"/>
      <c r="EC115" s="90"/>
      <c r="EM115" s="90"/>
      <c r="EY115" s="268"/>
      <c r="FJ115" s="90"/>
      <c r="FT115" s="90"/>
      <c r="GD115" s="90"/>
      <c r="GO115" s="289">
        <f>DH116</f>
        <v>0</v>
      </c>
      <c r="GP115" s="268"/>
      <c r="GS115" s="60"/>
    </row>
    <row r="116" spans="1:240" ht="16.5" thickBot="1">
      <c r="A116" s="173"/>
      <c r="B116" s="182"/>
      <c r="C116" s="91"/>
      <c r="D116" s="189"/>
      <c r="E116" s="91"/>
      <c r="F116" s="116"/>
      <c r="G116" s="116"/>
      <c r="H116" s="116"/>
      <c r="I116" s="116"/>
      <c r="J116" s="2"/>
      <c r="K116" s="15"/>
      <c r="L116" s="10"/>
      <c r="M116" s="178"/>
      <c r="N116" s="116"/>
      <c r="O116" s="2"/>
      <c r="P116" s="20"/>
      <c r="Q116" s="19"/>
      <c r="R116" s="19"/>
      <c r="S116" s="121"/>
      <c r="T116" s="74"/>
      <c r="U116" s="123"/>
      <c r="V116" s="154"/>
      <c r="W116" s="155"/>
      <c r="X116" s="155"/>
      <c r="Y116" s="160"/>
      <c r="Z116" s="92"/>
      <c r="AA116" s="55"/>
      <c r="AK116" s="90"/>
      <c r="AU116" s="90"/>
      <c r="BC116"/>
      <c r="BD116"/>
      <c r="BE116" s="90"/>
      <c r="BP116" s="90"/>
      <c r="BR116" s="55"/>
      <c r="CB116" s="90"/>
      <c r="CL116" s="90"/>
      <c r="CV116" s="90"/>
      <c r="DG116" s="90"/>
      <c r="DH116" s="92"/>
      <c r="DI116" s="55"/>
      <c r="DS116" s="90"/>
      <c r="EC116" s="90"/>
      <c r="EM116" s="90"/>
      <c r="EY116" s="268"/>
      <c r="FJ116" s="90"/>
      <c r="FT116" s="90"/>
      <c r="GD116" s="90"/>
      <c r="GO116" s="89"/>
      <c r="GP116" s="268"/>
      <c r="GS116" s="60"/>
    </row>
    <row r="117" spans="1:240" s="7" customFormat="1" ht="21">
      <c r="A117" s="185"/>
      <c r="B117" s="183"/>
      <c r="C117" s="181"/>
      <c r="D117" s="190"/>
      <c r="E117" s="179"/>
      <c r="F117" s="177"/>
      <c r="G117" s="177"/>
      <c r="H117" s="177"/>
      <c r="I117" s="177"/>
      <c r="J117" s="110"/>
      <c r="K117" s="102" t="s">
        <v>31</v>
      </c>
      <c r="L117" s="103"/>
      <c r="M117" s="280"/>
      <c r="N117" s="119"/>
      <c r="O117" s="77" t="s">
        <v>14</v>
      </c>
      <c r="P117" s="254" t="s">
        <v>16</v>
      </c>
      <c r="Q117" s="98" t="s">
        <v>15</v>
      </c>
      <c r="R117" s="99"/>
      <c r="S117" s="122"/>
      <c r="T117" s="100" t="s">
        <v>54</v>
      </c>
      <c r="U117" s="124"/>
      <c r="V117" s="466" t="s">
        <v>131</v>
      </c>
      <c r="W117" s="467" t="s">
        <v>1</v>
      </c>
      <c r="X117" s="468" t="s">
        <v>79</v>
      </c>
      <c r="Y117" s="277"/>
      <c r="Z117" s="470" t="s">
        <v>126</v>
      </c>
      <c r="AB117" s="272" t="s">
        <v>59</v>
      </c>
      <c r="AC117"/>
      <c r="AD117"/>
      <c r="AE117"/>
      <c r="AF117"/>
      <c r="AG117"/>
      <c r="AH117"/>
      <c r="AI117"/>
      <c r="AJ117"/>
      <c r="AK117" s="90"/>
      <c r="AL117"/>
      <c r="AM117"/>
      <c r="AN117"/>
      <c r="AO117"/>
      <c r="AP117"/>
      <c r="AQ117"/>
      <c r="AR117"/>
      <c r="AS117"/>
      <c r="AT117"/>
      <c r="AU117" s="90"/>
      <c r="AV117"/>
      <c r="AW117"/>
      <c r="AX117"/>
      <c r="AY117"/>
      <c r="AZ117"/>
      <c r="BA117"/>
      <c r="BB117"/>
      <c r="BC117" s="90"/>
      <c r="BD117"/>
      <c r="BE117" s="90"/>
      <c r="BF117"/>
      <c r="BG117"/>
      <c r="BH117"/>
      <c r="BI117"/>
      <c r="BJ117"/>
      <c r="BK117"/>
      <c r="BL117"/>
      <c r="BM117"/>
      <c r="BN117"/>
      <c r="BO117"/>
      <c r="BP117" s="150"/>
      <c r="BQ117" s="470" t="s">
        <v>127</v>
      </c>
      <c r="BS117" s="272" t="s">
        <v>59</v>
      </c>
      <c r="BT117"/>
      <c r="BU117"/>
      <c r="BV117"/>
      <c r="BW117"/>
      <c r="BX117"/>
      <c r="BY117"/>
      <c r="BZ117"/>
      <c r="CA117"/>
      <c r="CB117" s="90"/>
      <c r="CC117"/>
      <c r="CD117"/>
      <c r="CE117"/>
      <c r="CF117"/>
      <c r="CG117"/>
      <c r="CH117"/>
      <c r="CI117"/>
      <c r="CJ117"/>
      <c r="CK117"/>
      <c r="CL117" s="90"/>
      <c r="CM117"/>
      <c r="CN117"/>
      <c r="CO117"/>
      <c r="CP117"/>
      <c r="CQ117"/>
      <c r="CR117"/>
      <c r="CS117"/>
      <c r="CT117"/>
      <c r="CU117"/>
      <c r="CV117" s="90"/>
      <c r="CW117"/>
      <c r="CX117"/>
      <c r="CY117"/>
      <c r="CZ117"/>
      <c r="DA117"/>
      <c r="DB117"/>
      <c r="DC117"/>
      <c r="DD117"/>
      <c r="DE117"/>
      <c r="DF117"/>
      <c r="DG117" s="152"/>
      <c r="DH117" s="469" t="s">
        <v>118</v>
      </c>
      <c r="DJ117" s="272" t="s">
        <v>59</v>
      </c>
      <c r="DK117"/>
      <c r="DL117"/>
      <c r="DM117"/>
      <c r="DN117"/>
      <c r="DO117"/>
      <c r="DP117"/>
      <c r="DQ117"/>
      <c r="DR117"/>
      <c r="DS117" s="90"/>
      <c r="DT117"/>
      <c r="DU117"/>
      <c r="DV117"/>
      <c r="DW117"/>
      <c r="DX117"/>
      <c r="DY117"/>
      <c r="DZ117"/>
      <c r="EA117"/>
      <c r="EB117"/>
      <c r="EC117" s="90"/>
      <c r="ED117"/>
      <c r="EE117"/>
      <c r="EF117"/>
      <c r="EG117"/>
      <c r="EH117"/>
      <c r="EI117"/>
      <c r="EJ117"/>
      <c r="EK117"/>
      <c r="EL117"/>
      <c r="EM117" s="90"/>
      <c r="EN117"/>
      <c r="EO117"/>
      <c r="EP117"/>
      <c r="EQ117"/>
      <c r="ER117"/>
      <c r="ES117"/>
      <c r="ET117"/>
      <c r="EU117"/>
      <c r="EV117"/>
      <c r="EW117"/>
      <c r="EX117" s="54"/>
      <c r="EY117" s="469" t="s">
        <v>132</v>
      </c>
      <c r="EZ117" s="272"/>
      <c r="GO117" s="289"/>
      <c r="GP117" s="268"/>
      <c r="GQ117"/>
      <c r="GR117"/>
      <c r="GS117" s="60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</row>
    <row r="118" spans="1:240" s="8" customFormat="1" ht="27" thickBot="1">
      <c r="A118" s="173"/>
      <c r="B118" s="182"/>
      <c r="C118" s="91"/>
      <c r="D118" s="189"/>
      <c r="E118" s="180"/>
      <c r="F118" s="120"/>
      <c r="G118" s="120"/>
      <c r="H118" s="120"/>
      <c r="I118" s="120"/>
      <c r="J118" s="6"/>
      <c r="K118" s="216" t="s">
        <v>7</v>
      </c>
      <c r="L118" s="218" t="s">
        <v>20</v>
      </c>
      <c r="M118" s="282" t="s">
        <v>2</v>
      </c>
      <c r="N118" s="136"/>
      <c r="O118" s="137" t="s">
        <v>18</v>
      </c>
      <c r="P118" s="255" t="s">
        <v>21</v>
      </c>
      <c r="Q118" s="212" t="s">
        <v>19</v>
      </c>
      <c r="R118" s="214" t="s">
        <v>32</v>
      </c>
      <c r="S118" s="138"/>
      <c r="T118" s="139" t="s">
        <v>55</v>
      </c>
      <c r="U118" s="140"/>
      <c r="V118" s="157"/>
      <c r="W118" s="162"/>
      <c r="X118" s="158"/>
      <c r="Y118" s="278"/>
      <c r="Z118" s="416" t="s">
        <v>2</v>
      </c>
      <c r="AA118" s="416" t="s">
        <v>12</v>
      </c>
      <c r="AB118" s="54">
        <v>10</v>
      </c>
      <c r="AC118" s="54">
        <v>20</v>
      </c>
      <c r="AD118" s="54">
        <v>30</v>
      </c>
      <c r="AE118" s="54">
        <v>40</v>
      </c>
      <c r="AF118" s="54">
        <v>50</v>
      </c>
      <c r="AG118" s="54">
        <v>60</v>
      </c>
      <c r="AH118" s="54">
        <v>70</v>
      </c>
      <c r="AI118" s="54">
        <v>80</v>
      </c>
      <c r="AJ118" s="54">
        <v>90</v>
      </c>
      <c r="AK118" s="396">
        <v>100</v>
      </c>
      <c r="AL118" s="54">
        <v>110</v>
      </c>
      <c r="AM118" s="54">
        <v>120</v>
      </c>
      <c r="AN118" s="54">
        <v>130</v>
      </c>
      <c r="AO118" s="54">
        <v>140</v>
      </c>
      <c r="AP118" s="54">
        <v>150</v>
      </c>
      <c r="AQ118" s="54">
        <v>160</v>
      </c>
      <c r="AR118" s="54">
        <v>170</v>
      </c>
      <c r="AS118" s="54">
        <v>180</v>
      </c>
      <c r="AT118" s="54">
        <v>190</v>
      </c>
      <c r="AU118" s="396">
        <v>200</v>
      </c>
      <c r="AV118" s="54">
        <v>210</v>
      </c>
      <c r="AW118" s="54">
        <v>220</v>
      </c>
      <c r="AX118" s="54">
        <v>230</v>
      </c>
      <c r="AY118" s="54">
        <v>240</v>
      </c>
      <c r="AZ118" s="54">
        <v>250</v>
      </c>
      <c r="BA118" s="54">
        <v>260</v>
      </c>
      <c r="BB118" s="54">
        <v>270</v>
      </c>
      <c r="BC118" s="150">
        <v>280</v>
      </c>
      <c r="BD118" s="54">
        <v>290</v>
      </c>
      <c r="BE118" s="396">
        <v>300</v>
      </c>
      <c r="BF118" s="54">
        <v>310</v>
      </c>
      <c r="BG118" s="54">
        <v>320</v>
      </c>
      <c r="BH118" s="54">
        <v>330</v>
      </c>
      <c r="BI118" s="54">
        <v>340</v>
      </c>
      <c r="BJ118" s="54">
        <v>350</v>
      </c>
      <c r="BK118" s="54">
        <v>360</v>
      </c>
      <c r="BL118" s="54">
        <v>370</v>
      </c>
      <c r="BM118" s="54">
        <v>380</v>
      </c>
      <c r="BN118" s="54">
        <v>390</v>
      </c>
      <c r="BO118" s="396">
        <v>400</v>
      </c>
      <c r="BP118" s="148"/>
      <c r="BQ118" s="416" t="s">
        <v>2</v>
      </c>
      <c r="BR118" s="416" t="s">
        <v>12</v>
      </c>
      <c r="BS118" s="54">
        <v>10</v>
      </c>
      <c r="BT118" s="54">
        <v>20</v>
      </c>
      <c r="BU118" s="54">
        <v>30</v>
      </c>
      <c r="BV118" s="54">
        <v>40</v>
      </c>
      <c r="BW118" s="54">
        <v>50</v>
      </c>
      <c r="BX118" s="54">
        <v>60</v>
      </c>
      <c r="BY118" s="54">
        <v>70</v>
      </c>
      <c r="BZ118" s="54">
        <v>80</v>
      </c>
      <c r="CA118" s="54">
        <v>90</v>
      </c>
      <c r="CB118" s="396">
        <v>100</v>
      </c>
      <c r="CC118" s="54">
        <v>110</v>
      </c>
      <c r="CD118" s="54">
        <v>120</v>
      </c>
      <c r="CE118" s="54">
        <v>130</v>
      </c>
      <c r="CF118" s="54">
        <v>140</v>
      </c>
      <c r="CG118" s="54">
        <v>150</v>
      </c>
      <c r="CH118" s="54">
        <v>160</v>
      </c>
      <c r="CI118" s="54">
        <v>170</v>
      </c>
      <c r="CJ118" s="54">
        <v>180</v>
      </c>
      <c r="CK118" s="54">
        <v>190</v>
      </c>
      <c r="CL118" s="396">
        <v>200</v>
      </c>
      <c r="CM118" s="54">
        <v>210</v>
      </c>
      <c r="CN118" s="54">
        <v>220</v>
      </c>
      <c r="CO118" s="54">
        <v>230</v>
      </c>
      <c r="CP118" s="54">
        <v>240</v>
      </c>
      <c r="CQ118" s="54">
        <v>250</v>
      </c>
      <c r="CR118" s="54">
        <v>260</v>
      </c>
      <c r="CS118" s="54">
        <v>270</v>
      </c>
      <c r="CT118" s="150">
        <v>280</v>
      </c>
      <c r="CU118" s="54">
        <v>290</v>
      </c>
      <c r="CV118" s="396">
        <v>300</v>
      </c>
      <c r="CW118" s="54">
        <v>310</v>
      </c>
      <c r="CX118" s="54">
        <v>320</v>
      </c>
      <c r="CY118" s="54">
        <v>330</v>
      </c>
      <c r="CZ118" s="54">
        <v>340</v>
      </c>
      <c r="DA118" s="54">
        <v>350</v>
      </c>
      <c r="DB118" s="54">
        <v>360</v>
      </c>
      <c r="DC118" s="54">
        <v>370</v>
      </c>
      <c r="DD118" s="54">
        <v>380</v>
      </c>
      <c r="DE118" s="54">
        <v>390</v>
      </c>
      <c r="DF118" s="396">
        <v>400</v>
      </c>
      <c r="DG118" s="148"/>
      <c r="DH118" s="266" t="s">
        <v>2</v>
      </c>
      <c r="DI118" s="266" t="s">
        <v>12</v>
      </c>
      <c r="DJ118" s="54">
        <v>10</v>
      </c>
      <c r="DK118" s="54">
        <v>20</v>
      </c>
      <c r="DL118" s="54">
        <v>30</v>
      </c>
      <c r="DM118" s="54">
        <v>40</v>
      </c>
      <c r="DN118" s="54">
        <v>50</v>
      </c>
      <c r="DO118" s="54">
        <v>60</v>
      </c>
      <c r="DP118" s="54">
        <v>70</v>
      </c>
      <c r="DQ118" s="54">
        <v>80</v>
      </c>
      <c r="DR118" s="54">
        <v>90</v>
      </c>
      <c r="DS118" s="396">
        <v>100</v>
      </c>
      <c r="DT118" s="54">
        <v>110</v>
      </c>
      <c r="DU118" s="54">
        <v>120</v>
      </c>
      <c r="DV118" s="54">
        <v>130</v>
      </c>
      <c r="DW118" s="54">
        <v>140</v>
      </c>
      <c r="DX118" s="54">
        <v>150</v>
      </c>
      <c r="DY118" s="54">
        <v>160</v>
      </c>
      <c r="DZ118" s="54">
        <v>170</v>
      </c>
      <c r="EA118" s="54">
        <v>180</v>
      </c>
      <c r="EB118" s="54">
        <v>190</v>
      </c>
      <c r="EC118" s="396">
        <v>200</v>
      </c>
      <c r="ED118" s="54">
        <v>210</v>
      </c>
      <c r="EE118" s="54">
        <v>220</v>
      </c>
      <c r="EF118" s="54">
        <v>230</v>
      </c>
      <c r="EG118" s="54">
        <v>240</v>
      </c>
      <c r="EH118" s="54">
        <v>250</v>
      </c>
      <c r="EI118" s="54">
        <v>260</v>
      </c>
      <c r="EJ118" s="54">
        <v>270</v>
      </c>
      <c r="EK118" s="150">
        <v>280</v>
      </c>
      <c r="EL118" s="54">
        <v>290</v>
      </c>
      <c r="EM118" s="396">
        <v>300</v>
      </c>
      <c r="EN118" s="54">
        <v>310</v>
      </c>
      <c r="EO118" s="54">
        <v>320</v>
      </c>
      <c r="EP118" s="54">
        <v>330</v>
      </c>
      <c r="EQ118" s="54">
        <v>340</v>
      </c>
      <c r="ER118" s="54">
        <v>350</v>
      </c>
      <c r="ES118" s="54">
        <v>360</v>
      </c>
      <c r="ET118" s="54">
        <v>370</v>
      </c>
      <c r="EU118" s="54">
        <v>380</v>
      </c>
      <c r="EV118" s="54">
        <v>390</v>
      </c>
      <c r="EW118" s="396">
        <v>400</v>
      </c>
      <c r="EY118" s="266" t="s">
        <v>2</v>
      </c>
      <c r="EZ118" s="266" t="s">
        <v>128</v>
      </c>
      <c r="FA118" s="54">
        <v>10</v>
      </c>
      <c r="FB118" s="54">
        <v>20</v>
      </c>
      <c r="FC118" s="54">
        <v>30</v>
      </c>
      <c r="FD118" s="54">
        <v>40</v>
      </c>
      <c r="FE118" s="54">
        <v>50</v>
      </c>
      <c r="FF118" s="54">
        <v>60</v>
      </c>
      <c r="FG118" s="54">
        <v>70</v>
      </c>
      <c r="FH118" s="54">
        <v>80</v>
      </c>
      <c r="FI118" s="54">
        <v>90</v>
      </c>
      <c r="FJ118" s="396">
        <v>100</v>
      </c>
      <c r="FK118" s="54">
        <v>110</v>
      </c>
      <c r="FL118" s="54">
        <v>120</v>
      </c>
      <c r="FM118" s="54">
        <v>130</v>
      </c>
      <c r="FN118" s="54">
        <v>140</v>
      </c>
      <c r="FO118" s="54">
        <v>150</v>
      </c>
      <c r="FP118" s="54">
        <v>160</v>
      </c>
      <c r="FQ118" s="54">
        <v>170</v>
      </c>
      <c r="FR118" s="54">
        <v>180</v>
      </c>
      <c r="FS118" s="54">
        <v>190</v>
      </c>
      <c r="FT118" s="396">
        <v>200</v>
      </c>
      <c r="FU118" s="54">
        <v>210</v>
      </c>
      <c r="FV118" s="54">
        <v>220</v>
      </c>
      <c r="FW118" s="54">
        <v>230</v>
      </c>
      <c r="FX118" s="54">
        <v>240</v>
      </c>
      <c r="FY118" s="54">
        <v>250</v>
      </c>
      <c r="FZ118" s="54">
        <v>260</v>
      </c>
      <c r="GA118" s="54">
        <v>270</v>
      </c>
      <c r="GB118" s="150">
        <v>280</v>
      </c>
      <c r="GC118" s="54">
        <v>290</v>
      </c>
      <c r="GD118" s="396">
        <v>300</v>
      </c>
      <c r="GE118" s="54">
        <v>310</v>
      </c>
      <c r="GF118" s="54">
        <v>320</v>
      </c>
      <c r="GG118" s="54">
        <v>330</v>
      </c>
      <c r="GH118" s="54">
        <v>340</v>
      </c>
      <c r="GI118" s="54">
        <v>350</v>
      </c>
      <c r="GJ118" s="54">
        <v>360</v>
      </c>
      <c r="GK118" s="54">
        <v>370</v>
      </c>
      <c r="GL118" s="54">
        <v>380</v>
      </c>
      <c r="GM118" s="54">
        <v>390</v>
      </c>
      <c r="GN118" s="396">
        <v>400</v>
      </c>
      <c r="GO118" s="288" t="s">
        <v>12</v>
      </c>
      <c r="GP118" s="268"/>
      <c r="GQ118"/>
      <c r="GR118"/>
      <c r="GS118" s="60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</row>
    <row r="119" spans="1:240" s="90" customFormat="1" ht="26.25">
      <c r="A119" s="173"/>
      <c r="B119" s="182"/>
      <c r="C119" s="91"/>
      <c r="D119" s="189"/>
      <c r="E119" s="91"/>
      <c r="F119" s="116"/>
      <c r="G119" s="116"/>
      <c r="H119" s="116"/>
      <c r="I119" s="116"/>
      <c r="J119" s="106"/>
      <c r="K119" s="217">
        <v>0</v>
      </c>
      <c r="L119" s="219">
        <v>0</v>
      </c>
      <c r="M119" s="283">
        <v>0</v>
      </c>
      <c r="N119" s="384"/>
      <c r="O119" s="104">
        <f>'relative error colored'!N11</f>
        <v>1013.25</v>
      </c>
      <c r="P119" s="256">
        <f>'relative error colored'!O11</f>
        <v>1.2250000000000001</v>
      </c>
      <c r="Q119" s="213">
        <f>'relative error colored'!P11</f>
        <v>15</v>
      </c>
      <c r="R119" s="481">
        <f>'relative error colored'!Q11</f>
        <v>288.14999999999998</v>
      </c>
      <c r="S119" s="383"/>
      <c r="T119" s="101">
        <f>'relative error colored'!R11</f>
        <v>661.47874478445999</v>
      </c>
      <c r="U119" s="382"/>
      <c r="V119" s="141">
        <f>'relative error colored'!S11</f>
        <v>1</v>
      </c>
      <c r="W119" s="163">
        <f>'relative error colored'!T11</f>
        <v>1</v>
      </c>
      <c r="X119" s="159">
        <f>'relative error colored'!U11</f>
        <v>1</v>
      </c>
      <c r="Y119" s="170"/>
      <c r="Z119" s="398">
        <f t="shared" ref="Z119:Z155" si="322">(AA119*(T0/(T0+F119)))/100</f>
        <v>0</v>
      </c>
      <c r="AA119" s="403">
        <v>0</v>
      </c>
      <c r="AB119" s="407">
        <f>'relative error colored'!Z11</f>
        <v>1.5117615045052993E-2</v>
      </c>
      <c r="AC119" s="407">
        <f>'relative error colored'!AA11</f>
        <v>3.0235230090105987E-2</v>
      </c>
      <c r="AD119" s="407">
        <f>'relative error colored'!AB11</f>
        <v>4.5352845135146737E-2</v>
      </c>
      <c r="AE119" s="407">
        <f>'relative error colored'!AC11</f>
        <v>6.0470460180202794E-2</v>
      </c>
      <c r="AF119" s="407">
        <f>'relative error colored'!AD11</f>
        <v>7.5588075225250281E-2</v>
      </c>
      <c r="AG119" s="407">
        <f>'relative error colored'!AE11</f>
        <v>9.0705690270305714E-2</v>
      </c>
      <c r="AH119" s="407">
        <f>'relative error colored'!AF11</f>
        <v>0.10582330531535521</v>
      </c>
      <c r="AI119" s="407">
        <f>'relative error colored'!AG11</f>
        <v>0.12094092036040559</v>
      </c>
      <c r="AJ119" s="407">
        <f>'relative error colored'!AH11</f>
        <v>0.13605853540545246</v>
      </c>
      <c r="AK119" s="407">
        <f>'relative error colored'!AI11</f>
        <v>0.15117643732087677</v>
      </c>
      <c r="AL119" s="407">
        <f>'relative error colored'!AJ11</f>
        <v>0.16629376549555622</v>
      </c>
      <c r="AM119" s="407">
        <f>'relative error colored'!AK11</f>
        <v>0.18141138054060532</v>
      </c>
      <c r="AN119" s="407">
        <f>'relative error colored'!AL11</f>
        <v>0.19652899558565501</v>
      </c>
      <c r="AO119" s="407">
        <f>'relative error colored'!AM11</f>
        <v>0.2116466106307078</v>
      </c>
      <c r="AP119" s="407">
        <f>'relative error colored'!AN11</f>
        <v>0.22676422567575816</v>
      </c>
      <c r="AQ119" s="407">
        <f>'relative error colored'!AO11</f>
        <v>0.24188184072080887</v>
      </c>
      <c r="AR119" s="407">
        <f>'relative error colored'!AP11</f>
        <v>0.2569994557658577</v>
      </c>
      <c r="AS119" s="407">
        <f>'relative error colored'!AQ11</f>
        <v>0.27211707081090897</v>
      </c>
      <c r="AT119" s="407">
        <f>'relative error colored'!AR11</f>
        <v>0.28723468585595857</v>
      </c>
      <c r="AU119" s="407">
        <f>'relative error colored'!AS11</f>
        <v>0.30235230090101028</v>
      </c>
      <c r="AV119" s="407">
        <f>'relative error colored'!AT11</f>
        <v>0.31746991594606039</v>
      </c>
      <c r="AW119" s="407">
        <f>'relative error colored'!AU11</f>
        <v>0.33258753099111077</v>
      </c>
      <c r="AX119" s="407">
        <f>'relative error colored'!AV11</f>
        <v>0.34770514603616137</v>
      </c>
      <c r="AY119" s="407">
        <f>'relative error colored'!AW11</f>
        <v>0.36282276108121214</v>
      </c>
      <c r="AZ119" s="407">
        <f>'relative error colored'!AX11</f>
        <v>0.37794037612626163</v>
      </c>
      <c r="BA119" s="407">
        <f>'relative error colored'!AY11</f>
        <v>0.39305799117131285</v>
      </c>
      <c r="BB119" s="407">
        <f>'relative error colored'!AZ11</f>
        <v>0.40817560621636279</v>
      </c>
      <c r="BC119" s="407">
        <f>'relative error colored'!BA11</f>
        <v>0.42329322126141428</v>
      </c>
      <c r="BD119" s="407">
        <f>'relative error colored'!BB11</f>
        <v>0.4384108363064646</v>
      </c>
      <c r="BE119" s="407">
        <f>'relative error colored'!BC11</f>
        <v>0.45352845135151509</v>
      </c>
      <c r="BF119" s="407">
        <f>'relative error colored'!BD11</f>
        <v>0.46864606639656575</v>
      </c>
      <c r="BG119" s="407">
        <f>'relative error colored'!BE11</f>
        <v>0.48376368144161547</v>
      </c>
      <c r="BH119" s="407">
        <f>'relative error colored'!BF11</f>
        <v>0.4988812964866664</v>
      </c>
      <c r="BI119" s="407">
        <f>'relative error colored'!BG11</f>
        <v>0.5139989115317164</v>
      </c>
      <c r="BJ119" s="407">
        <f>'relative error colored'!BH11</f>
        <v>0.52911652657676767</v>
      </c>
      <c r="BK119" s="407">
        <f>'relative error colored'!BI11</f>
        <v>0.54423414162181794</v>
      </c>
      <c r="BL119" s="407">
        <f>'relative error colored'!BJ11</f>
        <v>0.55935175666686843</v>
      </c>
      <c r="BM119" s="407">
        <f>'relative error colored'!BK11</f>
        <v>0.57446937171191903</v>
      </c>
      <c r="BN119" s="407">
        <f>'relative error colored'!BL11</f>
        <v>0.58958698675696875</v>
      </c>
      <c r="BO119" s="408">
        <f>'relative error colored'!BM11</f>
        <v>0.60470460180201968</v>
      </c>
      <c r="BP119" s="253"/>
      <c r="BQ119" s="398">
        <f>'relative error colored'!BP11</f>
        <v>0</v>
      </c>
      <c r="BR119" s="403">
        <f>'relative error colored'!BQ11</f>
        <v>0</v>
      </c>
      <c r="BS119" s="392">
        <f>'relative error colored'!BR11</f>
        <v>288.16317089186435</v>
      </c>
      <c r="BT119" s="392">
        <f>'relative error colored'!BS11</f>
        <v>288.2026835674576</v>
      </c>
      <c r="BU119" s="392">
        <f>'relative error colored'!BT11</f>
        <v>288.26853802677954</v>
      </c>
      <c r="BV119" s="392">
        <f>'relative error colored'!BU11</f>
        <v>288.36073426983035</v>
      </c>
      <c r="BW119" s="392">
        <f>'relative error colored'!BV11</f>
        <v>288.47927229660991</v>
      </c>
      <c r="BX119" s="392">
        <f>'relative error colored'!BW11</f>
        <v>288.62415210711839</v>
      </c>
      <c r="BY119" s="392">
        <f>'relative error colored'!BX11</f>
        <v>288.79537370135557</v>
      </c>
      <c r="BZ119" s="392">
        <f>'relative error colored'!BY11</f>
        <v>288.99293707932151</v>
      </c>
      <c r="CA119" s="392">
        <f>'relative error colored'!BZ11</f>
        <v>289.21684224101625</v>
      </c>
      <c r="CB119" s="392">
        <f>'relative error colored'!CA11</f>
        <v>289.46709418503553</v>
      </c>
      <c r="CC119" s="392">
        <f>'relative error colored'!CB11</f>
        <v>289.74367791559229</v>
      </c>
      <c r="CD119" s="392">
        <f>'relative error colored'!CC11</f>
        <v>290.04660842847341</v>
      </c>
      <c r="CE119" s="392">
        <f>'relative error colored'!CD11</f>
        <v>290.37588072508339</v>
      </c>
      <c r="CF119" s="392">
        <f>'relative error colored'!CE11</f>
        <v>290.73149480542219</v>
      </c>
      <c r="CG119" s="392">
        <f>'relative error colored'!CF11</f>
        <v>291.11345066948974</v>
      </c>
      <c r="CH119" s="392">
        <f>'relative error colored'!CG11</f>
        <v>291.52174831728615</v>
      </c>
      <c r="CI119" s="392">
        <f>'relative error colored'!CH11</f>
        <v>291.95638774881127</v>
      </c>
      <c r="CJ119" s="392">
        <f>'relative error colored'!CI11</f>
        <v>292.41736896406525</v>
      </c>
      <c r="CK119" s="392">
        <f>'relative error colored'!CJ11</f>
        <v>292.90469196304798</v>
      </c>
      <c r="CL119" s="392">
        <f>'relative error colored'!CK11</f>
        <v>293.41835674575958</v>
      </c>
      <c r="CM119" s="392">
        <f>'relative error colored'!CL11</f>
        <v>293.95836331219988</v>
      </c>
      <c r="CN119" s="392">
        <f>'relative error colored'!CM11</f>
        <v>294.52471166236904</v>
      </c>
      <c r="CO119" s="392">
        <f>'relative error colored'!CN11</f>
        <v>295.11740179626702</v>
      </c>
      <c r="CP119" s="392">
        <f>'relative error colored'!CO11</f>
        <v>295.73643371389375</v>
      </c>
      <c r="CQ119" s="392">
        <f>'relative error colored'!CP11</f>
        <v>296.38180741524928</v>
      </c>
      <c r="CR119" s="392">
        <f>'relative error colored'!CQ11</f>
        <v>297.05352290033363</v>
      </c>
      <c r="CS119" s="392">
        <f>'relative error colored'!CR11</f>
        <v>297.75158016914679</v>
      </c>
      <c r="CT119" s="392">
        <f>'relative error colored'!CS11</f>
        <v>298.47597922168876</v>
      </c>
      <c r="CU119" s="392">
        <f>'relative error colored'!CT11</f>
        <v>299.22672005795948</v>
      </c>
      <c r="CV119" s="392">
        <f>'relative error colored'!CU11</f>
        <v>300.00380267795902</v>
      </c>
      <c r="CW119" s="392">
        <f>'relative error colored'!CV11</f>
        <v>300.80722708168736</v>
      </c>
      <c r="CX119" s="392">
        <f>'relative error colored'!CW11</f>
        <v>301.63699326914445</v>
      </c>
      <c r="CY119" s="392">
        <f>'relative error colored'!CX11</f>
        <v>302.49310124033042</v>
      </c>
      <c r="CZ119" s="392">
        <f>'relative error colored'!CY11</f>
        <v>303.37555099524513</v>
      </c>
      <c r="DA119" s="392">
        <f>'relative error colored'!CZ11</f>
        <v>304.28434253388866</v>
      </c>
      <c r="DB119" s="392">
        <f>'relative error colored'!DA11</f>
        <v>305.219475856261</v>
      </c>
      <c r="DC119" s="392">
        <f>'relative error colored'!DB11</f>
        <v>306.18095096236209</v>
      </c>
      <c r="DD119" s="392">
        <f>'relative error colored'!DC11</f>
        <v>307.16876785219205</v>
      </c>
      <c r="DE119" s="392">
        <f>'relative error colored'!DD11</f>
        <v>308.1829265257507</v>
      </c>
      <c r="DF119" s="393">
        <f>'relative error colored'!DE11</f>
        <v>309.22342698303822</v>
      </c>
      <c r="DH119" s="397">
        <f>'relative error colored'!DH11</f>
        <v>0</v>
      </c>
      <c r="DI119" s="401">
        <f>'relative error colored'!DI11</f>
        <v>0</v>
      </c>
      <c r="DJ119" s="392">
        <f>'relative error colored'!DJ11</f>
        <v>9.9999810241363214</v>
      </c>
      <c r="DK119" s="392">
        <f>'relative error colored'!DK11</f>
        <v>19.999962048272643</v>
      </c>
      <c r="DL119" s="392">
        <f>'relative error colored'!DL11</f>
        <v>29.999943072400868</v>
      </c>
      <c r="DM119" s="392">
        <f>'relative error colored'!DM11</f>
        <v>39.999924096539218</v>
      </c>
      <c r="DN119" s="392">
        <f>'relative error colored'!DN11</f>
        <v>49.999905120671897</v>
      </c>
      <c r="DO119" s="392">
        <f>'relative error colored'!DO11</f>
        <v>59.999886144809828</v>
      </c>
      <c r="DP119" s="392">
        <f>'relative error colored'!DP11</f>
        <v>69.999867168943837</v>
      </c>
      <c r="DQ119" s="392">
        <f>'relative error colored'!DQ11</f>
        <v>79.999848193078435</v>
      </c>
      <c r="DR119" s="392">
        <f>'relative error colored'!DR11</f>
        <v>89.999829217210703</v>
      </c>
      <c r="DS119" s="392">
        <f>'relative error colored'!DS11</f>
        <v>100.00000000000016</v>
      </c>
      <c r="DT119" s="392">
        <f>'relative error colored'!DT11</f>
        <v>109.99979126548187</v>
      </c>
      <c r="DU119" s="392">
        <f>'relative error colored'!DU11</f>
        <v>119.99977228961562</v>
      </c>
      <c r="DV119" s="392">
        <f>'relative error colored'!DV11</f>
        <v>129.99975331374975</v>
      </c>
      <c r="DW119" s="392">
        <f>'relative error colored'!DW11</f>
        <v>139.99973433788594</v>
      </c>
      <c r="DX119" s="392">
        <f>'relative error colored'!DX11</f>
        <v>149.99971536202051</v>
      </c>
      <c r="DY119" s="392">
        <f>'relative error colored'!DY11</f>
        <v>159.99969638615534</v>
      </c>
      <c r="DZ119" s="392">
        <f>'relative error colored'!DZ11</f>
        <v>169.99967741028891</v>
      </c>
      <c r="EA119" s="392">
        <f>'relative error colored'!EA11</f>
        <v>179.99965843442408</v>
      </c>
      <c r="EB119" s="392">
        <f>'relative error colored'!EB11</f>
        <v>189.99963945855816</v>
      </c>
      <c r="EC119" s="392">
        <f>'relative error colored'!EC11</f>
        <v>199.99962048269364</v>
      </c>
      <c r="ED119" s="392">
        <f>'relative error colored'!ED11</f>
        <v>209.99960150682804</v>
      </c>
      <c r="EE119" s="392">
        <f>'relative error colored'!EE11</f>
        <v>219.99958253096264</v>
      </c>
      <c r="EF119" s="392">
        <f>'relative error colored'!EF11</f>
        <v>229.99956355509738</v>
      </c>
      <c r="EG119" s="392">
        <f>'relative error colored'!EG11</f>
        <v>239.99954457923224</v>
      </c>
      <c r="EH119" s="392">
        <f>'relative error colored'!EH11</f>
        <v>249.99952560336624</v>
      </c>
      <c r="EI119" s="392">
        <f>'relative error colored'!EI11</f>
        <v>259.99950662750138</v>
      </c>
      <c r="EJ119" s="392">
        <f>'relative error colored'!EJ11</f>
        <v>269.99948765163566</v>
      </c>
      <c r="EK119" s="392">
        <f>'relative error colored'!EK11</f>
        <v>279.99946867577103</v>
      </c>
      <c r="EL119" s="392">
        <f>'relative error colored'!EL11</f>
        <v>289.99944969990554</v>
      </c>
      <c r="EM119" s="392">
        <f>'relative error colored'!EM11</f>
        <v>299.99943072404022</v>
      </c>
      <c r="EN119" s="392">
        <f>'relative error colored'!EN11</f>
        <v>309.99941174817502</v>
      </c>
      <c r="EO119" s="392">
        <f>'relative error colored'!EO11</f>
        <v>319.99939277230914</v>
      </c>
      <c r="EP119" s="392">
        <f>'relative error colored'!EP11</f>
        <v>329.9993737964441</v>
      </c>
      <c r="EQ119" s="392">
        <f>'relative error colored'!EQ11</f>
        <v>339.99935482057845</v>
      </c>
      <c r="ER119" s="392">
        <f>'relative error colored'!ER11</f>
        <v>349.99933584471364</v>
      </c>
      <c r="ES119" s="392">
        <f>'relative error colored'!ES11</f>
        <v>359.99931686884815</v>
      </c>
      <c r="ET119" s="392">
        <f>'relative error colored'!ET11</f>
        <v>369.99929789298284</v>
      </c>
      <c r="EU119" s="392">
        <f>'relative error colored'!EU11</f>
        <v>379.99927891711758</v>
      </c>
      <c r="EV119" s="392">
        <f>'relative error colored'!EV11</f>
        <v>389.99925994125169</v>
      </c>
      <c r="EW119" s="393">
        <f>'relative error colored'!EW11</f>
        <v>399.99924096538666</v>
      </c>
      <c r="EX119" s="148"/>
      <c r="EY119" s="397">
        <f>'relative error colored'!EZ11</f>
        <v>0</v>
      </c>
      <c r="EZ119" s="401">
        <f>'relative error colored'!FA11</f>
        <v>0</v>
      </c>
      <c r="FA119" s="392">
        <f>'relative error colored'!FB11</f>
        <v>25.013170891864377</v>
      </c>
      <c r="FB119" s="392">
        <f>'relative error colored'!FC11</f>
        <v>35.05268356745762</v>
      </c>
      <c r="FC119" s="392">
        <f>'relative error colored'!FD11</f>
        <v>45.118538026779561</v>
      </c>
      <c r="FD119" s="392">
        <f>'relative error colored'!FE11</f>
        <v>55.210734269830368</v>
      </c>
      <c r="FE119" s="392">
        <f>'relative error colored'!FF11</f>
        <v>65.329272296609929</v>
      </c>
      <c r="FF119" s="392">
        <f>'relative error colored'!FG11</f>
        <v>75.474152107118414</v>
      </c>
      <c r="FG119" s="392">
        <f>'relative error colored'!FH11</f>
        <v>85.645373701355595</v>
      </c>
      <c r="FH119" s="392">
        <f>'relative error colored'!FI11</f>
        <v>95.84293707932153</v>
      </c>
      <c r="FI119" s="392">
        <f>'relative error colored'!FJ11</f>
        <v>106.06684224101627</v>
      </c>
      <c r="FJ119" s="392">
        <f>'relative error colored'!FK11</f>
        <v>116.31709418503556</v>
      </c>
      <c r="FK119" s="392">
        <f>'relative error colored'!FL11</f>
        <v>126.59367791559231</v>
      </c>
      <c r="FL119" s="392">
        <f>'relative error colored'!FM11</f>
        <v>136.89660842847343</v>
      </c>
      <c r="FM119" s="392">
        <f>'relative error colored'!FN11</f>
        <v>147.22588072508341</v>
      </c>
      <c r="FN119" s="392">
        <f>'relative error colored'!FO11</f>
        <v>157.58149480542221</v>
      </c>
      <c r="FO119" s="392">
        <f>'relative error colored'!FP11</f>
        <v>167.96345066948976</v>
      </c>
      <c r="FP119" s="392">
        <f>'relative error colored'!FQ11</f>
        <v>178.37174831728618</v>
      </c>
      <c r="FQ119" s="392">
        <f>'relative error colored'!FR11</f>
        <v>188.80638774881129</v>
      </c>
      <c r="FR119" s="392">
        <f>'relative error colored'!FS11</f>
        <v>199.26736896406527</v>
      </c>
      <c r="FS119" s="392">
        <f>'relative error colored'!FT11</f>
        <v>209.754691963048</v>
      </c>
      <c r="FT119" s="392">
        <f>'relative error colored'!FU11</f>
        <v>220.2683567457596</v>
      </c>
      <c r="FU119" s="392">
        <f>'relative error colored'!FV11</f>
        <v>230.8083633121999</v>
      </c>
      <c r="FV119" s="392">
        <f>'relative error colored'!FW11</f>
        <v>241.37471166236907</v>
      </c>
      <c r="FW119" s="392">
        <f>'relative error colored'!FX11</f>
        <v>251.96740179626704</v>
      </c>
      <c r="FX119" s="392">
        <f>'relative error colored'!FY11</f>
        <v>262.58643371389377</v>
      </c>
      <c r="FY119" s="392">
        <f>'relative error colored'!FZ11</f>
        <v>273.23180741524931</v>
      </c>
      <c r="FZ119" s="392">
        <f>'relative error colored'!GA11</f>
        <v>283.90352290033366</v>
      </c>
      <c r="GA119" s="392">
        <f>'relative error colored'!GB11</f>
        <v>294.60158016914681</v>
      </c>
      <c r="GB119" s="392">
        <f>'relative error colored'!GC11</f>
        <v>305.32597922168878</v>
      </c>
      <c r="GC119" s="392">
        <f>'relative error colored'!GD11</f>
        <v>316.07672005795951</v>
      </c>
      <c r="GD119" s="392">
        <f>'relative error colored'!GE11</f>
        <v>326.85380267795904</v>
      </c>
      <c r="GE119" s="392">
        <f>'relative error colored'!GF11</f>
        <v>337.65722708168738</v>
      </c>
      <c r="GF119" s="392">
        <f>'relative error colored'!GG11</f>
        <v>348.48699326914448</v>
      </c>
      <c r="GG119" s="392">
        <f>'relative error colored'!GH11</f>
        <v>359.34310124033044</v>
      </c>
      <c r="GH119" s="392">
        <f>'relative error colored'!GI11</f>
        <v>370.22555099524516</v>
      </c>
      <c r="GI119" s="392">
        <f>'relative error colored'!GJ11</f>
        <v>381.13434253388868</v>
      </c>
      <c r="GJ119" s="392">
        <f>'relative error colored'!GK11</f>
        <v>392.06947585626102</v>
      </c>
      <c r="GK119" s="392">
        <f>'relative error colored'!GL11</f>
        <v>403.03095096236211</v>
      </c>
      <c r="GL119" s="392">
        <f>'relative error colored'!GM11</f>
        <v>414.01876785219207</v>
      </c>
      <c r="GM119" s="392">
        <f>'relative error colored'!GN11</f>
        <v>425.03292652575072</v>
      </c>
      <c r="GN119" s="393">
        <f>'relative error colored'!GO11</f>
        <v>436.07342698303825</v>
      </c>
      <c r="GO119" s="290">
        <v>0</v>
      </c>
      <c r="GP119" s="268"/>
      <c r="GQ119"/>
      <c r="GR119"/>
      <c r="GS119" s="60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</row>
    <row r="120" spans="1:240" ht="15.75">
      <c r="A120" s="173"/>
      <c r="B120" s="182"/>
      <c r="C120" s="91"/>
      <c r="D120" s="189"/>
      <c r="E120" s="91"/>
      <c r="F120" s="116"/>
      <c r="G120" s="116"/>
      <c r="H120" s="116"/>
      <c r="I120" s="116"/>
      <c r="J120" s="107"/>
      <c r="K120" s="217">
        <v>1000</v>
      </c>
      <c r="L120" s="220">
        <f>K120*0.0003048</f>
        <v>0.30479999999999996</v>
      </c>
      <c r="M120" s="284">
        <v>10</v>
      </c>
      <c r="N120" s="382"/>
      <c r="O120" s="104">
        <f>'relative error colored'!N12</f>
        <v>977.16568723752232</v>
      </c>
      <c r="P120" s="256">
        <f>'relative error colored'!O12</f>
        <v>1.1895536292521396</v>
      </c>
      <c r="Q120" s="213">
        <f>'relative error colored'!P12</f>
        <v>13.018799999999999</v>
      </c>
      <c r="R120" s="215">
        <f>'relative error colored'!Q12</f>
        <v>286.16879999999998</v>
      </c>
      <c r="S120" s="383"/>
      <c r="T120" s="101">
        <f>'relative error colored'!R12</f>
        <v>659.20079559518672</v>
      </c>
      <c r="U120" s="382"/>
      <c r="V120" s="141">
        <f>'relative error colored'!S12</f>
        <v>0.96438755217125327</v>
      </c>
      <c r="W120" s="163">
        <f>'relative error colored'!T12</f>
        <v>0.97106418714460363</v>
      </c>
      <c r="X120" s="159">
        <f>'relative error colored'!U12</f>
        <v>0.99312441436751686</v>
      </c>
      <c r="Y120" s="170"/>
      <c r="Z120" s="399">
        <f t="shared" si="322"/>
        <v>10</v>
      </c>
      <c r="AA120" s="402">
        <v>1000</v>
      </c>
      <c r="AB120" s="409">
        <f>'relative error colored'!Z12</f>
        <v>1.539419650969499E-2</v>
      </c>
      <c r="AC120" s="409">
        <f>'relative error colored'!AA12</f>
        <v>3.0788295614599948E-2</v>
      </c>
      <c r="AD120" s="409">
        <f>'relative error colored'!AB12</f>
        <v>4.6182200048858882E-2</v>
      </c>
      <c r="AE120" s="409">
        <f>'relative error colored'!AC12</f>
        <v>6.1575812824390896E-2</v>
      </c>
      <c r="AF120" s="409">
        <f>'relative error colored'!AD12</f>
        <v>7.6969037368614768E-2</v>
      </c>
      <c r="AG120" s="409">
        <f>'relative error colored'!AE12</f>
        <v>9.2361777661232047E-2</v>
      </c>
      <c r="AH120" s="409">
        <f>'relative error colored'!AF12</f>
        <v>0.1077539383693549</v>
      </c>
      <c r="AI120" s="409">
        <f>'relative error colored'!AG12</f>
        <v>0.12314542498078168</v>
      </c>
      <c r="AJ120" s="409">
        <f>'relative error colored'!AH12</f>
        <v>0.13853614393497024</v>
      </c>
      <c r="AK120" s="410">
        <f>'relative error colored'!AI12</f>
        <v>0.15392600275139265</v>
      </c>
      <c r="AL120" s="409">
        <f>'relative error colored'!AJ12</f>
        <v>0.16931491015492273</v>
      </c>
      <c r="AM120" s="409">
        <f>'relative error colored'!AK12</f>
        <v>0.18470277619792699</v>
      </c>
      <c r="AN120" s="409">
        <f>'relative error colored'!AL12</f>
        <v>0.20008951237876002</v>
      </c>
      <c r="AO120" s="409">
        <f>'relative error colored'!AM12</f>
        <v>0.21547503175633195</v>
      </c>
      <c r="AP120" s="409">
        <f>'relative error colored'!AN12</f>
        <v>0.23085924906052988</v>
      </c>
      <c r="AQ120" s="409">
        <f>'relative error colored'!AO12</f>
        <v>0.24624208079816476</v>
      </c>
      <c r="AR120" s="409">
        <f>'relative error colored'!AP12</f>
        <v>0.26162344535425541</v>
      </c>
      <c r="AS120" s="409">
        <f>'relative error colored'!AQ12</f>
        <v>0.277003263088408</v>
      </c>
      <c r="AT120" s="409">
        <f>'relative error colored'!AR12</f>
        <v>0.29238145642607194</v>
      </c>
      <c r="AU120" s="410">
        <f>'relative error colored'!AS12</f>
        <v>0.30775794994454198</v>
      </c>
      <c r="AV120" s="409">
        <f>'relative error colored'!AT12</f>
        <v>0.32313267045349087</v>
      </c>
      <c r="AW120" s="409">
        <f>'relative error colored'!AU12</f>
        <v>0.33850554706994807</v>
      </c>
      <c r="AX120" s="409">
        <f>'relative error colored'!AV12</f>
        <v>0.35387651128758107</v>
      </c>
      <c r="AY120" s="409">
        <f>'relative error colored'!AW12</f>
        <v>0.36924549704019144</v>
      </c>
      <c r="AZ120" s="409">
        <f>'relative error colored'!AX12</f>
        <v>0.38461244075937334</v>
      </c>
      <c r="BA120" s="409">
        <f>'relative error colored'!AY12</f>
        <v>0.39997728142627959</v>
      </c>
      <c r="BB120" s="409">
        <f>'relative error colored'!AZ12</f>
        <v>0.41533996061744666</v>
      </c>
      <c r="BC120" s="409">
        <f>'relative error colored'!BA12</f>
        <v>0.43070042254472801</v>
      </c>
      <c r="BD120" s="409">
        <f>'relative error colored'!BB12</f>
        <v>0.44605861408929764</v>
      </c>
      <c r="BE120" s="410">
        <f>'relative error colored'!BC12</f>
        <v>0.46141448482979724</v>
      </c>
      <c r="BF120" s="409">
        <f>'relative error colored'!BD12</f>
        <v>0.47676798706466988</v>
      </c>
      <c r="BG120" s="409">
        <f>'relative error colored'!BE12</f>
        <v>0.49211907582874909</v>
      </c>
      <c r="BH120" s="409">
        <f>'relative error colored'!BF12</f>
        <v>0.50746770890421633</v>
      </c>
      <c r="BI120" s="409">
        <f>'relative error colored'!BG12</f>
        <v>0.52281384682601317</v>
      </c>
      <c r="BJ120" s="409">
        <f>'relative error colored'!BH12</f>
        <v>0.53815745288185501</v>
      </c>
      <c r="BK120" s="409">
        <f>'relative error colored'!BI12</f>
        <v>0.55349849310695687</v>
      </c>
      <c r="BL120" s="409">
        <f>'relative error colored'!BJ12</f>
        <v>0.56883693627367293</v>
      </c>
      <c r="BM120" s="409">
        <f>'relative error colored'!BK12</f>
        <v>0.5841727538761583</v>
      </c>
      <c r="BN120" s="409">
        <f>'relative error colored'!BL12</f>
        <v>0.59950592011027093</v>
      </c>
      <c r="BO120" s="411">
        <f>'relative error colored'!BM12</f>
        <v>0.61483641184889792</v>
      </c>
      <c r="BP120" s="253"/>
      <c r="BQ120" s="399">
        <f>'relative error colored'!BP12</f>
        <v>10.000000000000002</v>
      </c>
      <c r="BR120" s="402">
        <f>'relative error colored'!BQ12</f>
        <v>1000</v>
      </c>
      <c r="BS120" s="147">
        <f>'relative error colored'!BR12</f>
        <v>286.18236333005763</v>
      </c>
      <c r="BT120" s="147">
        <f>'relative error colored'!BS12</f>
        <v>286.22305297695033</v>
      </c>
      <c r="BU120" s="147">
        <f>'relative error colored'!BT12</f>
        <v>286.29086791157687</v>
      </c>
      <c r="BV120" s="147">
        <f>'relative error colored'!BU12</f>
        <v>286.38580642123435</v>
      </c>
      <c r="BW120" s="147">
        <f>'relative error colored'!BV12</f>
        <v>286.50786611330579</v>
      </c>
      <c r="BX120" s="147">
        <f>'relative error colored'!BW12</f>
        <v>286.65704392040442</v>
      </c>
      <c r="BY120" s="147">
        <f>'relative error colored'!BX12</f>
        <v>286.83333610695416</v>
      </c>
      <c r="BZ120" s="147">
        <f>'relative error colored'!BY12</f>
        <v>287.03673827718211</v>
      </c>
      <c r="CA120" s="147">
        <f>'relative error colored'!BZ12</f>
        <v>287.26724538449321</v>
      </c>
      <c r="CB120" s="91">
        <f>'relative error colored'!CA12</f>
        <v>287.52485174219237</v>
      </c>
      <c r="CC120" s="147">
        <f>'relative error colored'!CB12</f>
        <v>287.80955103551389</v>
      </c>
      <c r="CD120" s="147">
        <f>'relative error colored'!CC12</f>
        <v>288.1213363349151</v>
      </c>
      <c r="CE120" s="147">
        <f>'relative error colored'!CD12</f>
        <v>288.46020011058471</v>
      </c>
      <c r="CF120" s="147">
        <f>'relative error colored'!CE12</f>
        <v>288.82613424811353</v>
      </c>
      <c r="CG120" s="147">
        <f>'relative error colored'!CF12</f>
        <v>289.219130065272</v>
      </c>
      <c r="CH120" s="147">
        <f>'relative error colored'!CG12</f>
        <v>289.63917832983344</v>
      </c>
      <c r="CI120" s="147">
        <f>'relative error colored'!CH12</f>
        <v>290.08626927838145</v>
      </c>
      <c r="CJ120" s="147">
        <f>'relative error colored'!CI12</f>
        <v>290.56039263603498</v>
      </c>
      <c r="CK120" s="147">
        <f>'relative error colored'!CJ12</f>
        <v>291.06153763702298</v>
      </c>
      <c r="CL120" s="91">
        <f>'relative error colored'!CK12</f>
        <v>291.58969304603886</v>
      </c>
      <c r="CM120" s="147">
        <f>'relative error colored'!CL12</f>
        <v>292.14484718030275</v>
      </c>
      <c r="CN120" s="147">
        <f>'relative error colored'!CM12</f>
        <v>292.72698793225771</v>
      </c>
      <c r="CO120" s="147">
        <f>'relative error colored'!CN12</f>
        <v>293.33610279282686</v>
      </c>
      <c r="CP120" s="147">
        <f>'relative error colored'!CO12</f>
        <v>293.97217887515495</v>
      </c>
      <c r="CQ120" s="147">
        <f>'relative error colored'!CP12</f>
        <v>294.63520293876053</v>
      </c>
      <c r="CR120" s="147">
        <f>'relative error colored'!CQ12</f>
        <v>295.32516141402357</v>
      </c>
      <c r="CS120" s="147">
        <f>'relative error colored'!CR12</f>
        <v>296.04204042693237</v>
      </c>
      <c r="CT120" s="147">
        <f>'relative error colored'!CS12</f>
        <v>296.78582582401822</v>
      </c>
      <c r="CU120" s="147">
        <f>'relative error colored'!CT12</f>
        <v>297.55650319740272</v>
      </c>
      <c r="CV120" s="91">
        <f>'relative error colored'!CU12</f>
        <v>298.35405790988784</v>
      </c>
      <c r="CW120" s="147">
        <f>'relative error colored'!CV12</f>
        <v>299.17847512001805</v>
      </c>
      <c r="CX120" s="147">
        <f>'relative error colored'!CW12</f>
        <v>300.02973980704644</v>
      </c>
      <c r="CY120" s="147">
        <f>'relative error colored'!CX12</f>
        <v>300.90783679573985</v>
      </c>
      <c r="CZ120" s="147">
        <f>'relative error colored'!CY12</f>
        <v>301.81275078095865</v>
      </c>
      <c r="DA120" s="147">
        <f>'relative error colored'!CZ12</f>
        <v>302.7444663519513</v>
      </c>
      <c r="DB120" s="147">
        <f>'relative error colored'!DA12</f>
        <v>303.7029680163036</v>
      </c>
      <c r="DC120" s="147">
        <f>'relative error colored'!DB12</f>
        <v>304.68824022349122</v>
      </c>
      <c r="DD120" s="147">
        <f>'relative error colored'!DC12</f>
        <v>305.70026738797884</v>
      </c>
      <c r="DE120" s="147">
        <f>'relative error colored'!DD12</f>
        <v>306.73903391182023</v>
      </c>
      <c r="DF120" s="395">
        <f>'relative error colored'!DE12</f>
        <v>307.80452420671321</v>
      </c>
      <c r="DG120" s="90"/>
      <c r="DH120" s="399">
        <f>'relative error colored'!DH12</f>
        <v>10.000000000000002</v>
      </c>
      <c r="DI120" s="402">
        <f>'relative error colored'!DI12</f>
        <v>1000</v>
      </c>
      <c r="DJ120" s="147">
        <f>'relative error colored'!DJ12</f>
        <v>10.147866586739584</v>
      </c>
      <c r="DK120" s="147">
        <f>'relative error colored'!DK12</f>
        <v>20.295668964164083</v>
      </c>
      <c r="DL120" s="147">
        <f>'relative error colored'!DL12</f>
        <v>30.443343014543846</v>
      </c>
      <c r="DM120" s="147">
        <f>'relative error colored'!DM12</f>
        <v>40.590824803258784</v>
      </c>
      <c r="DN120" s="147">
        <f>'relative error colored'!DN12</f>
        <v>50.738050669586514</v>
      </c>
      <c r="DO120" s="147">
        <f>'relative error colored'!DO12</f>
        <v>60.884957316869908</v>
      </c>
      <c r="DP120" s="147">
        <f>'relative error colored'!DP12</f>
        <v>71.031481901593466</v>
      </c>
      <c r="DQ120" s="147">
        <f>'relative error colored'!DQ12</f>
        <v>81.177562121238665</v>
      </c>
      <c r="DR120" s="147">
        <f>'relative error colored'!DR12</f>
        <v>91.323136300621684</v>
      </c>
      <c r="DS120" s="91">
        <f>'relative error colored'!DS12</f>
        <v>101.46814347650493</v>
      </c>
      <c r="DT120" s="147">
        <f>'relative error colored'!DT12</f>
        <v>111.61252348025262</v>
      </c>
      <c r="DU120" s="147">
        <f>'relative error colored'!DU12</f>
        <v>121.75621701831319</v>
      </c>
      <c r="DV120" s="147">
        <f>'relative error colored'!DV12</f>
        <v>131.89916575033158</v>
      </c>
      <c r="DW120" s="147">
        <f>'relative error colored'!DW12</f>
        <v>142.04131236467214</v>
      </c>
      <c r="DX120" s="147">
        <f>'relative error colored'!DX12</f>
        <v>152.18260065120865</v>
      </c>
      <c r="DY120" s="147">
        <f>'relative error colored'!DY12</f>
        <v>162.32297557116445</v>
      </c>
      <c r="DZ120" s="147">
        <f>'relative error colored'!DZ12</f>
        <v>172.46238332387904</v>
      </c>
      <c r="EA120" s="147">
        <f>'relative error colored'!EA12</f>
        <v>182.60077141034137</v>
      </c>
      <c r="EB120" s="147">
        <f>'relative error colored'!EB12</f>
        <v>192.73808869334604</v>
      </c>
      <c r="EC120" s="91">
        <f>'relative error colored'!EC12</f>
        <v>202.87428545418572</v>
      </c>
      <c r="ED120" s="147">
        <f>'relative error colored'!ED12</f>
        <v>213.00931344573846</v>
      </c>
      <c r="EE120" s="147">
        <f>'relative error colored'!EE12</f>
        <v>223.14312594189369</v>
      </c>
      <c r="EF120" s="147">
        <f>'relative error colored'!EF12</f>
        <v>233.27567778322251</v>
      </c>
      <c r="EG120" s="147">
        <f>'relative error colored'!EG12</f>
        <v>243.40692541883436</v>
      </c>
      <c r="EH120" s="147">
        <f>'relative error colored'!EH12</f>
        <v>253.53682694438552</v>
      </c>
      <c r="EI120" s="147">
        <f>'relative error colored'!EI12</f>
        <v>263.66534213620338</v>
      </c>
      <c r="EJ120" s="147">
        <f>'relative error colored'!EJ12</f>
        <v>273.79243248149436</v>
      </c>
      <c r="EK120" s="147">
        <f>'relative error colored'!EK12</f>
        <v>283.91806120466782</v>
      </c>
      <c r="EL120" s="147">
        <f>'relative error colored'!EL12</f>
        <v>294.04219328975137</v>
      </c>
      <c r="EM120" s="91">
        <f>'relative error colored'!EM12</f>
        <v>304.16479549894558</v>
      </c>
      <c r="EN120" s="147">
        <f>'relative error colored'!EN12</f>
        <v>314.28583638734608</v>
      </c>
      <c r="EO120" s="147">
        <f>'relative error colored'!EO12</f>
        <v>324.4052863138794</v>
      </c>
      <c r="EP120" s="147">
        <f>'relative error colored'!EP12</f>
        <v>334.52311744852602</v>
      </c>
      <c r="EQ120" s="147">
        <f>'relative error colored'!EQ12</f>
        <v>344.63930377588798</v>
      </c>
      <c r="ER120" s="147">
        <f>'relative error colored'!ER12</f>
        <v>354.75382109519802</v>
      </c>
      <c r="ES120" s="147">
        <f>'relative error colored'!ES12</f>
        <v>364.86664701684293</v>
      </c>
      <c r="ET120" s="147">
        <f>'relative error colored'!ET12</f>
        <v>374.97776095553371</v>
      </c>
      <c r="EU120" s="147">
        <f>'relative error colored'!EU12</f>
        <v>385.08714412019475</v>
      </c>
      <c r="EV120" s="147">
        <f>'relative error colored'!EV12</f>
        <v>395.19477950071507</v>
      </c>
      <c r="EW120" s="395">
        <f>'relative error colored'!EW12</f>
        <v>405.30065185168337</v>
      </c>
      <c r="EX120" s="8"/>
      <c r="EY120" s="399">
        <f>'relative error colored'!EZ12</f>
        <v>10.000000000000002</v>
      </c>
      <c r="EZ120" s="402">
        <f>'relative error colored'!FA12</f>
        <v>1000</v>
      </c>
      <c r="FA120" s="147">
        <f>'relative error colored'!FB12</f>
        <v>29.032363330057649</v>
      </c>
      <c r="FB120" s="147">
        <f>'relative error colored'!FC12</f>
        <v>39.073052976950351</v>
      </c>
      <c r="FC120" s="147">
        <f>'relative error colored'!FD12</f>
        <v>49.14086791157689</v>
      </c>
      <c r="FD120" s="147">
        <f>'relative error colored'!FE12</f>
        <v>59.235806421234372</v>
      </c>
      <c r="FE120" s="147">
        <f>'relative error colored'!FF12</f>
        <v>69.357866113305818</v>
      </c>
      <c r="FF120" s="147">
        <f>'relative error colored'!FG12</f>
        <v>79.507043920404442</v>
      </c>
      <c r="FG120" s="147">
        <f>'relative error colored'!FH12</f>
        <v>89.683336106954187</v>
      </c>
      <c r="FH120" s="147">
        <f>'relative error colored'!FI12</f>
        <v>99.886738277182133</v>
      </c>
      <c r="FI120" s="147">
        <f>'relative error colored'!FJ12</f>
        <v>110.11724538449323</v>
      </c>
      <c r="FJ120" s="91">
        <f>'relative error colored'!FK12</f>
        <v>120.37485174219239</v>
      </c>
      <c r="FK120" s="147">
        <f>'relative error colored'!FL12</f>
        <v>130.65955103551391</v>
      </c>
      <c r="FL120" s="147">
        <f>'relative error colored'!FM12</f>
        <v>140.97133633491512</v>
      </c>
      <c r="FM120" s="147">
        <f>'relative error colored'!FN12</f>
        <v>151.31020011058473</v>
      </c>
      <c r="FN120" s="147">
        <f>'relative error colored'!FO12</f>
        <v>161.67613424811356</v>
      </c>
      <c r="FO120" s="147">
        <f>'relative error colored'!FP12</f>
        <v>172.06913006527202</v>
      </c>
      <c r="FP120" s="147">
        <f>'relative error colored'!FQ12</f>
        <v>182.48917832983346</v>
      </c>
      <c r="FQ120" s="147">
        <f>'relative error colored'!FR12</f>
        <v>192.93626927838147</v>
      </c>
      <c r="FR120" s="147">
        <f>'relative error colored'!FS12</f>
        <v>203.410392636035</v>
      </c>
      <c r="FS120" s="147">
        <f>'relative error colored'!FT12</f>
        <v>213.911537637023</v>
      </c>
      <c r="FT120" s="91">
        <f>'relative error colored'!FU12</f>
        <v>224.43969304603888</v>
      </c>
      <c r="FU120" s="147">
        <f>'relative error colored'!FV12</f>
        <v>234.99484718030277</v>
      </c>
      <c r="FV120" s="147">
        <f>'relative error colored'!FW12</f>
        <v>245.57698793225774</v>
      </c>
      <c r="FW120" s="147">
        <f>'relative error colored'!FX12</f>
        <v>256.18610279282689</v>
      </c>
      <c r="FX120" s="147">
        <f>'relative error colored'!FY12</f>
        <v>266.82217887515498</v>
      </c>
      <c r="FY120" s="147">
        <f>'relative error colored'!FZ12</f>
        <v>277.48520293876055</v>
      </c>
      <c r="FZ120" s="147">
        <f>'relative error colored'!GA12</f>
        <v>288.17516141402359</v>
      </c>
      <c r="GA120" s="147">
        <f>'relative error colored'!GB12</f>
        <v>298.8920404269324</v>
      </c>
      <c r="GB120" s="147">
        <f>'relative error colored'!GC12</f>
        <v>309.63582582401824</v>
      </c>
      <c r="GC120" s="147">
        <f>'relative error colored'!GD12</f>
        <v>320.40650319740274</v>
      </c>
      <c r="GD120" s="91">
        <f>'relative error colored'!GE12</f>
        <v>331.20405790988787</v>
      </c>
      <c r="GE120" s="147">
        <f>'relative error colored'!GF12</f>
        <v>342.02847512001807</v>
      </c>
      <c r="GF120" s="147">
        <f>'relative error colored'!GG12</f>
        <v>352.87973980704646</v>
      </c>
      <c r="GG120" s="147">
        <f>'relative error colored'!GH12</f>
        <v>363.75783679573988</v>
      </c>
      <c r="GH120" s="147">
        <f>'relative error colored'!GI12</f>
        <v>374.66275078095867</v>
      </c>
      <c r="GI120" s="147">
        <f>'relative error colored'!GJ12</f>
        <v>385.59446635195133</v>
      </c>
      <c r="GJ120" s="147">
        <f>'relative error colored'!GK12</f>
        <v>396.55296801630362</v>
      </c>
      <c r="GK120" s="147">
        <f>'relative error colored'!GL12</f>
        <v>407.53824022349124</v>
      </c>
      <c r="GL120" s="147">
        <f>'relative error colored'!GM12</f>
        <v>418.55026738797886</v>
      </c>
      <c r="GM120" s="147">
        <f>'relative error colored'!GN12</f>
        <v>429.58903391182025</v>
      </c>
      <c r="GN120" s="395">
        <f>'relative error colored'!GO12</f>
        <v>440.65452420671323</v>
      </c>
      <c r="GO120" s="290">
        <v>1000</v>
      </c>
      <c r="GP120" s="268"/>
      <c r="GS120" s="60"/>
    </row>
    <row r="121" spans="1:240" ht="15.75">
      <c r="A121" s="173"/>
      <c r="B121" s="182"/>
      <c r="C121" s="91"/>
      <c r="D121" s="189"/>
      <c r="E121" s="91"/>
      <c r="F121" s="116"/>
      <c r="G121" s="116"/>
      <c r="H121" s="116"/>
      <c r="I121" s="116"/>
      <c r="J121" s="107"/>
      <c r="K121" s="217">
        <v>2000</v>
      </c>
      <c r="L121" s="220">
        <f t="shared" ref="L121:L184" si="323">K121*0.0003048</f>
        <v>0.60959999999999992</v>
      </c>
      <c r="M121" s="284">
        <v>20</v>
      </c>
      <c r="N121" s="382"/>
      <c r="O121" s="104">
        <f>'relative error colored'!N13</f>
        <v>942.1290513643055</v>
      </c>
      <c r="P121" s="256">
        <f>'relative error colored'!O13</f>
        <v>1.1548973150473005</v>
      </c>
      <c r="Q121" s="213">
        <f>'relative error colored'!P13</f>
        <v>11.037599999999998</v>
      </c>
      <c r="R121" s="215">
        <f>'relative error colored'!Q13</f>
        <v>284.18759999999997</v>
      </c>
      <c r="S121" s="383"/>
      <c r="T121" s="101">
        <f>'relative error colored'!R13</f>
        <v>656.91494732958347</v>
      </c>
      <c r="U121" s="382"/>
      <c r="V121" s="141">
        <f>'relative error colored'!S13</f>
        <v>0.92980908104051863</v>
      </c>
      <c r="W121" s="163">
        <f>'relative error colored'!T13</f>
        <v>0.94277331840595957</v>
      </c>
      <c r="X121" s="159">
        <f>'relative error colored'!U13</f>
        <v>0.98624882873503383</v>
      </c>
      <c r="Y121" s="170"/>
      <c r="Z121" s="399">
        <f t="shared" si="322"/>
        <v>20</v>
      </c>
      <c r="AA121" s="402">
        <v>2000</v>
      </c>
      <c r="AB121" s="409">
        <f>'relative error colored'!Z13</f>
        <v>1.5677812062219288E-2</v>
      </c>
      <c r="AC121" s="409">
        <f>'relative error colored'!AA13</f>
        <v>3.135542133757277E-2</v>
      </c>
      <c r="AD121" s="409">
        <f>'relative error colored'!AB13</f>
        <v>4.7032625340642439E-2</v>
      </c>
      <c r="AE121" s="409">
        <f>'relative error colored'!AC13</f>
        <v>6.2709222188198466E-2</v>
      </c>
      <c r="AF121" s="409">
        <f>'relative error colored'!AD13</f>
        <v>7.8385010897851659E-2</v>
      </c>
      <c r="AG121" s="409">
        <f>'relative error colored'!AE13</f>
        <v>9.4059791684340838E-2</v>
      </c>
      <c r="AH121" s="409">
        <f>'relative error colored'!AF13</f>
        <v>0.10973336625205241</v>
      </c>
      <c r="AI121" s="409">
        <f>'relative error colored'!AG13</f>
        <v>0.12540553808327085</v>
      </c>
      <c r="AJ121" s="409">
        <f>'relative error colored'!AH13</f>
        <v>0.14107611272116946</v>
      </c>
      <c r="AK121" s="410">
        <f>'relative error colored'!AI13</f>
        <v>0.15674489804678118</v>
      </c>
      <c r="AL121" s="409">
        <f>'relative error colored'!AJ13</f>
        <v>0.17241170454915153</v>
      </c>
      <c r="AM121" s="409">
        <f>'relative error colored'!AK13</f>
        <v>0.1880763455879878</v>
      </c>
      <c r="AN121" s="409">
        <f>'relative error colored'!AL13</f>
        <v>0.20373863764804695</v>
      </c>
      <c r="AO121" s="409">
        <f>'relative error colored'!AM13</f>
        <v>0.21939840058458432</v>
      </c>
      <c r="AP121" s="409">
        <f>'relative error colored'!AN13</f>
        <v>0.2350554578593165</v>
      </c>
      <c r="AQ121" s="409">
        <f>'relative error colored'!AO13</f>
        <v>0.25070963676624425</v>
      </c>
      <c r="AR121" s="409">
        <f>'relative error colored'!AP13</f>
        <v>0.26636076864683739</v>
      </c>
      <c r="AS121" s="409">
        <f>'relative error colored'!AQ13</f>
        <v>0.28200868909410942</v>
      </c>
      <c r="AT121" s="409">
        <f>'relative error colored'!AR13</f>
        <v>0.29765323814511713</v>
      </c>
      <c r="AU121" s="410">
        <f>'relative error colored'!AS13</f>
        <v>0.31329426046153686</v>
      </c>
      <c r="AV121" s="409">
        <f>'relative error colored'!AT13</f>
        <v>0.32893160549797296</v>
      </c>
      <c r="AW121" s="409">
        <f>'relative error colored'!AU13</f>
        <v>0.34456512765773589</v>
      </c>
      <c r="AX121" s="409">
        <f>'relative error colored'!AV13</f>
        <v>0.36019468643583696</v>
      </c>
      <c r="AY121" s="409">
        <f>'relative error colored'!AW13</f>
        <v>0.3758201465490818</v>
      </c>
      <c r="AZ121" s="409">
        <f>'relative error colored'!AX13</f>
        <v>0.39144137805308366</v>
      </c>
      <c r="BA121" s="409">
        <f>'relative error colored'!AY13</f>
        <v>0.40705825644619653</v>
      </c>
      <c r="BB121" s="409">
        <f>'relative error colored'!AZ13</f>
        <v>0.42267066276027976</v>
      </c>
      <c r="BC121" s="409">
        <f>'relative error colored'!BA13</f>
        <v>0.43827848363840127</v>
      </c>
      <c r="BD121" s="409">
        <f>'relative error colored'!BB13</f>
        <v>0.45388161139950162</v>
      </c>
      <c r="BE121" s="410">
        <f>'relative error colored'!BC13</f>
        <v>0.46947994409017962</v>
      </c>
      <c r="BF121" s="409">
        <f>'relative error colored'!BD13</f>
        <v>0.48507338552375895</v>
      </c>
      <c r="BG121" s="409">
        <f>'relative error colored'!BE13</f>
        <v>0.50066184530683688</v>
      </c>
      <c r="BH121" s="409">
        <f>'relative error colored'!BF13</f>
        <v>0.51624523885359963</v>
      </c>
      <c r="BI121" s="409">
        <f>'relative error colored'!BG13</f>
        <v>0.53182348738813823</v>
      </c>
      <c r="BJ121" s="409">
        <f>'relative error colored'!BH13</f>
        <v>0.5473965179351491</v>
      </c>
      <c r="BK121" s="409">
        <f>'relative error colored'!BI13</f>
        <v>0.56296426329931448</v>
      </c>
      <c r="BL121" s="409">
        <f>'relative error colored'!BJ13</f>
        <v>0.57852666203378811</v>
      </c>
      <c r="BM121" s="409">
        <f>'relative error colored'!BK13</f>
        <v>0.59408365839816657</v>
      </c>
      <c r="BN121" s="409">
        <f>'relative error colored'!BL13</f>
        <v>0.60963520230638657</v>
      </c>
      <c r="BO121" s="411">
        <f>'relative error colored'!BM13</f>
        <v>0.62518124926500551</v>
      </c>
      <c r="BP121" s="253"/>
      <c r="BQ121" s="399">
        <f>'relative error colored'!BP13</f>
        <v>20.000000000000004</v>
      </c>
      <c r="BR121" s="402">
        <f>'relative error colored'!BQ13</f>
        <v>2000</v>
      </c>
      <c r="BS121" s="147">
        <f>'relative error colored'!BR13</f>
        <v>284.20157030951515</v>
      </c>
      <c r="BT121" s="147">
        <f>'relative error colored'!BS13</f>
        <v>284.24348051525919</v>
      </c>
      <c r="BU121" s="147">
        <f>'relative error colored'!BT13</f>
        <v>284.31332845046296</v>
      </c>
      <c r="BV121" s="147">
        <f>'relative error colored'!BU13</f>
        <v>284.41111050928953</v>
      </c>
      <c r="BW121" s="147">
        <f>'relative error colored'!BV13</f>
        <v>284.53682165497702</v>
      </c>
      <c r="BX121" s="147">
        <f>'relative error colored'!BW13</f>
        <v>284.69045543119495</v>
      </c>
      <c r="BY121" s="147">
        <f>'relative error colored'!BX13</f>
        <v>284.8720039765654</v>
      </c>
      <c r="BZ121" s="147">
        <f>'relative error colored'!BY13</f>
        <v>285.08145804229281</v>
      </c>
      <c r="CA121" s="147">
        <f>'relative error colored'!BZ13</f>
        <v>285.31880701283194</v>
      </c>
      <c r="CB121" s="91">
        <f>'relative error colored'!CA13</f>
        <v>285.58403892951208</v>
      </c>
      <c r="CC121" s="147">
        <f>'relative error colored'!CB13</f>
        <v>285.87714051702375</v>
      </c>
      <c r="CD121" s="147">
        <f>'relative error colored'!CC13</f>
        <v>286.19809721266637</v>
      </c>
      <c r="CE121" s="147">
        <f>'relative error colored'!CD13</f>
        <v>286.54689319824104</v>
      </c>
      <c r="CF121" s="147">
        <f>'relative error colored'!CE13</f>
        <v>286.92351143446626</v>
      </c>
      <c r="CG121" s="147">
        <f>'relative error colored'!CF13</f>
        <v>287.32793369778636</v>
      </c>
      <c r="CH121" s="147">
        <f>'relative error colored'!CG13</f>
        <v>287.76014061943204</v>
      </c>
      <c r="CI121" s="147">
        <f>'relative error colored'!CH13</f>
        <v>288.22011172658728</v>
      </c>
      <c r="CJ121" s="147">
        <f>'relative error colored'!CI13</f>
        <v>288.70782548551119</v>
      </c>
      <c r="CK121" s="147">
        <f>'relative error colored'!CJ13</f>
        <v>289.22325934645664</v>
      </c>
      <c r="CL121" s="91">
        <f>'relative error colored'!CK13</f>
        <v>289.76638979022368</v>
      </c>
      <c r="CM121" s="147">
        <f>'relative error colored'!CL13</f>
        <v>290.33719237618402</v>
      </c>
      <c r="CN121" s="147">
        <f>'relative error colored'!CM13</f>
        <v>290.935641791607</v>
      </c>
      <c r="CO121" s="147">
        <f>'relative error colored'!CN13</f>
        <v>291.56171190211882</v>
      </c>
      <c r="CP121" s="147">
        <f>'relative error colored'!CO13</f>
        <v>292.2153758031248</v>
      </c>
      <c r="CQ121" s="147">
        <f>'relative error colored'!CP13</f>
        <v>292.89660587202309</v>
      </c>
      <c r="CR121" s="147">
        <f>'relative error colored'!CQ13</f>
        <v>293.60537382104354</v>
      </c>
      <c r="CS121" s="147">
        <f>'relative error colored'!CR13</f>
        <v>294.34165075053977</v>
      </c>
      <c r="CT121" s="147">
        <f>'relative error colored'!CS13</f>
        <v>295.1054072025737</v>
      </c>
      <c r="CU121" s="147">
        <f>'relative error colored'!CT13</f>
        <v>295.89661321462739</v>
      </c>
      <c r="CV121" s="91">
        <f>'relative error colored'!CU13</f>
        <v>296.71523837328544</v>
      </c>
      <c r="CW121" s="147">
        <f>'relative error colored'!CV13</f>
        <v>297.56125186773386</v>
      </c>
      <c r="CX121" s="147">
        <f>'relative error colored'!CW13</f>
        <v>298.4346225429266</v>
      </c>
      <c r="CY121" s="147">
        <f>'relative error colored'!CX13</f>
        <v>299.33531895227765</v>
      </c>
      <c r="CZ121" s="147">
        <f>'relative error colored'!CY13</f>
        <v>300.26330940973986</v>
      </c>
      <c r="DA121" s="147">
        <f>'relative error colored'!CZ13</f>
        <v>301.21856204114266</v>
      </c>
      <c r="DB121" s="147">
        <f>'relative error colored'!DA13</f>
        <v>302.20104483466247</v>
      </c>
      <c r="DC121" s="147">
        <f>'relative error colored'!DB13</f>
        <v>303.21072569031134</v>
      </c>
      <c r="DD121" s="147">
        <f>'relative error colored'!DC13</f>
        <v>304.24757246833451</v>
      </c>
      <c r="DE121" s="147">
        <f>'relative error colored'!DD13</f>
        <v>305.31155303641475</v>
      </c>
      <c r="DF121" s="395">
        <f>'relative error colored'!DE13</f>
        <v>306.40263531559208</v>
      </c>
      <c r="DG121" s="90"/>
      <c r="DH121" s="399">
        <f>'relative error colored'!DH13</f>
        <v>20.000000000000004</v>
      </c>
      <c r="DI121" s="402">
        <f>'relative error colored'!DI13</f>
        <v>2000</v>
      </c>
      <c r="DJ121" s="147">
        <f>'relative error colored'!DJ13</f>
        <v>10.298989085095892</v>
      </c>
      <c r="DK121" s="147">
        <f>'relative error colored'!DK13</f>
        <v>20.597844956468514</v>
      </c>
      <c r="DL121" s="147">
        <f>'relative error colored'!DL13</f>
        <v>30.896434598420161</v>
      </c>
      <c r="DM121" s="147">
        <f>'relative error colored'!DM13</f>
        <v>41.194625390839541</v>
      </c>
      <c r="DN121" s="147">
        <f>'relative error colored'!DN13</f>
        <v>51.49228530539105</v>
      </c>
      <c r="DO121" s="147">
        <f>'relative error colored'!DO13</f>
        <v>61.789283100150357</v>
      </c>
      <c r="DP121" s="147">
        <f>'relative error colored'!DP13</f>
        <v>72.085488511764893</v>
      </c>
      <c r="DQ121" s="147">
        <f>'relative error colored'!DQ13</f>
        <v>82.380772444809935</v>
      </c>
      <c r="DR121" s="147">
        <f>'relative error colored'!DR13</f>
        <v>92.675007157689421</v>
      </c>
      <c r="DS121" s="91">
        <f>'relative error colored'!DS13</f>
        <v>102.96806644458219</v>
      </c>
      <c r="DT121" s="147">
        <f>'relative error colored'!DT13</f>
        <v>113.25982581290958</v>
      </c>
      <c r="DU121" s="147">
        <f>'relative error colored'!DU13</f>
        <v>123.55016265587355</v>
      </c>
      <c r="DV121" s="147">
        <f>'relative error colored'!DV13</f>
        <v>133.83895641956786</v>
      </c>
      <c r="DW121" s="147">
        <f>'relative error colored'!DW13</f>
        <v>144.12608876421706</v>
      </c>
      <c r="DX121" s="147">
        <f>'relative error colored'!DX13</f>
        <v>154.41144371918404</v>
      </c>
      <c r="DY121" s="147">
        <f>'relative error colored'!DY13</f>
        <v>164.69490783131636</v>
      </c>
      <c r="DZ121" s="147">
        <f>'relative error colored'!DZ13</f>
        <v>174.97637030630455</v>
      </c>
      <c r="EA121" s="147">
        <f>'relative error colored'!EA13</f>
        <v>185.25572314274177</v>
      </c>
      <c r="EB121" s="147">
        <f>'relative error colored'!EB13</f>
        <v>195.53286125857957</v>
      </c>
      <c r="EC121" s="91">
        <f>'relative error colored'!EC13</f>
        <v>205.80768260975128</v>
      </c>
      <c r="ED121" s="147">
        <f>'relative error colored'!ED13</f>
        <v>216.08008830073624</v>
      </c>
      <c r="EE121" s="147">
        <f>'relative error colored'!EE13</f>
        <v>226.34998268689279</v>
      </c>
      <c r="EF121" s="147">
        <f>'relative error colored'!EF13</f>
        <v>236.61727346839368</v>
      </c>
      <c r="EG121" s="147">
        <f>'relative error colored'!EG13</f>
        <v>246.88187177568642</v>
      </c>
      <c r="EH121" s="147">
        <f>'relative error colored'!EH13</f>
        <v>257.14369224636101</v>
      </c>
      <c r="EI121" s="147">
        <f>'relative error colored'!EI13</f>
        <v>267.40265309342527</v>
      </c>
      <c r="EJ121" s="147">
        <f>'relative error colored'!EJ13</f>
        <v>277.65867616492932</v>
      </c>
      <c r="EK121" s="147">
        <f>'relative error colored'!EK13</f>
        <v>287.91168699501009</v>
      </c>
      <c r="EL121" s="147">
        <f>'relative error colored'!EL13</f>
        <v>298.16161484637007</v>
      </c>
      <c r="EM121" s="91">
        <f>'relative error colored'!EM13</f>
        <v>308.40839274429612</v>
      </c>
      <c r="EN121" s="147">
        <f>'relative error colored'!EN13</f>
        <v>318.65195750232283</v>
      </c>
      <c r="EO121" s="147">
        <f>'relative error colored'!EO13</f>
        <v>328.89224973967282</v>
      </c>
      <c r="EP121" s="147">
        <f>'relative error colored'!EP13</f>
        <v>339.12921389066065</v>
      </c>
      <c r="EQ121" s="147">
        <f>'relative error colored'!EQ13</f>
        <v>349.36279820621422</v>
      </c>
      <c r="ER121" s="147">
        <f>'relative error colored'!ER13</f>
        <v>359.59295474776587</v>
      </c>
      <c r="ES121" s="147">
        <f>'relative error colored'!ES13</f>
        <v>369.81963937370693</v>
      </c>
      <c r="ET121" s="147">
        <f>'relative error colored'!ET13</f>
        <v>380.04281171868564</v>
      </c>
      <c r="EU121" s="147">
        <f>'relative error colored'!EU13</f>
        <v>390.26243516599783</v>
      </c>
      <c r="EV121" s="147">
        <f>'relative error colored'!EV13</f>
        <v>400.47847681335992</v>
      </c>
      <c r="EW121" s="395">
        <f>'relative error colored'!EW13</f>
        <v>410.69090743236427</v>
      </c>
      <c r="EX121" s="8"/>
      <c r="EY121" s="399">
        <f>'relative error colored'!EZ13</f>
        <v>20.000000000000004</v>
      </c>
      <c r="EZ121" s="402">
        <f>'relative error colored'!FA13</f>
        <v>2000</v>
      </c>
      <c r="FA121" s="147">
        <f>'relative error colored'!FB13</f>
        <v>33.051570309515171</v>
      </c>
      <c r="FB121" s="147">
        <f>'relative error colored'!FC13</f>
        <v>43.093480515259216</v>
      </c>
      <c r="FC121" s="147">
        <f>'relative error colored'!FD13</f>
        <v>53.163328450462984</v>
      </c>
      <c r="FD121" s="147">
        <f>'relative error colored'!FE13</f>
        <v>63.261110509289551</v>
      </c>
      <c r="FE121" s="147">
        <f>'relative error colored'!FF13</f>
        <v>73.386821654977041</v>
      </c>
      <c r="FF121" s="147">
        <f>'relative error colored'!FG13</f>
        <v>83.540455431194971</v>
      </c>
      <c r="FG121" s="147">
        <f>'relative error colored'!FH13</f>
        <v>93.722003976565418</v>
      </c>
      <c r="FH121" s="147">
        <f>'relative error colored'!FI13</f>
        <v>103.93145804229283</v>
      </c>
      <c r="FI121" s="147">
        <f>'relative error colored'!FJ13</f>
        <v>114.16880701283196</v>
      </c>
      <c r="FJ121" s="91">
        <f>'relative error colored'!FK13</f>
        <v>124.4340389295121</v>
      </c>
      <c r="FK121" s="147">
        <f>'relative error colored'!FL13</f>
        <v>134.72714051702377</v>
      </c>
      <c r="FL121" s="147">
        <f>'relative error colored'!FM13</f>
        <v>145.04809721266639</v>
      </c>
      <c r="FM121" s="147">
        <f>'relative error colored'!FN13</f>
        <v>155.39689319824106</v>
      </c>
      <c r="FN121" s="147">
        <f>'relative error colored'!FO13</f>
        <v>165.77351143446629</v>
      </c>
      <c r="FO121" s="147">
        <f>'relative error colored'!FP13</f>
        <v>176.17793369778639</v>
      </c>
      <c r="FP121" s="147">
        <f>'relative error colored'!FQ13</f>
        <v>186.61014061943206</v>
      </c>
      <c r="FQ121" s="147">
        <f>'relative error colored'!FR13</f>
        <v>197.0701117265873</v>
      </c>
      <c r="FR121" s="147">
        <f>'relative error colored'!FS13</f>
        <v>207.55782548551122</v>
      </c>
      <c r="FS121" s="147">
        <f>'relative error colored'!FT13</f>
        <v>218.07325934645667</v>
      </c>
      <c r="FT121" s="91">
        <f>'relative error colored'!FU13</f>
        <v>228.61638979022371</v>
      </c>
      <c r="FU121" s="147">
        <f>'relative error colored'!FV13</f>
        <v>239.18719237618404</v>
      </c>
      <c r="FV121" s="147">
        <f>'relative error colored'!FW13</f>
        <v>249.78564179160702</v>
      </c>
      <c r="FW121" s="147">
        <f>'relative error colored'!FX13</f>
        <v>260.41171190211884</v>
      </c>
      <c r="FX121" s="147">
        <f>'relative error colored'!FY13</f>
        <v>271.06537580312482</v>
      </c>
      <c r="FY121" s="147">
        <f>'relative error colored'!FZ13</f>
        <v>281.74660587202311</v>
      </c>
      <c r="FZ121" s="147">
        <f>'relative error colored'!GA13</f>
        <v>292.45537382104357</v>
      </c>
      <c r="GA121" s="147">
        <f>'relative error colored'!GB13</f>
        <v>303.19165075053979</v>
      </c>
      <c r="GB121" s="147">
        <f>'relative error colored'!GC13</f>
        <v>313.95540720257372</v>
      </c>
      <c r="GC121" s="147">
        <f>'relative error colored'!GD13</f>
        <v>324.74661321462742</v>
      </c>
      <c r="GD121" s="91">
        <f>'relative error colored'!GE13</f>
        <v>335.56523837328547</v>
      </c>
      <c r="GE121" s="147">
        <f>'relative error colored'!GF13</f>
        <v>346.41125186773388</v>
      </c>
      <c r="GF121" s="147">
        <f>'relative error colored'!GG13</f>
        <v>357.28462254292663</v>
      </c>
      <c r="GG121" s="147">
        <f>'relative error colored'!GH13</f>
        <v>368.18531895227767</v>
      </c>
      <c r="GH121" s="147">
        <f>'relative error colored'!GI13</f>
        <v>379.11330940973988</v>
      </c>
      <c r="GI121" s="147">
        <f>'relative error colored'!GJ13</f>
        <v>390.06856204114268</v>
      </c>
      <c r="GJ121" s="147">
        <f>'relative error colored'!GK13</f>
        <v>401.05104483466249</v>
      </c>
      <c r="GK121" s="147">
        <f>'relative error colored'!GL13</f>
        <v>412.06072569031136</v>
      </c>
      <c r="GL121" s="147">
        <f>'relative error colored'!GM13</f>
        <v>423.09757246833453</v>
      </c>
      <c r="GM121" s="147">
        <f>'relative error colored'!GN13</f>
        <v>434.16155303641477</v>
      </c>
      <c r="GN121" s="395">
        <f>'relative error colored'!GO13</f>
        <v>445.2526353155921</v>
      </c>
      <c r="GO121" s="290">
        <v>2000</v>
      </c>
      <c r="GP121" s="268"/>
      <c r="GS121" s="60"/>
    </row>
    <row r="122" spans="1:240" ht="15.75">
      <c r="A122" s="173"/>
      <c r="B122" s="182"/>
      <c r="C122" s="91"/>
      <c r="D122" s="189"/>
      <c r="E122" s="91"/>
      <c r="F122" s="116"/>
      <c r="G122" s="116"/>
      <c r="H122" s="116"/>
      <c r="I122" s="116"/>
      <c r="J122" s="107"/>
      <c r="K122" s="217">
        <v>3000</v>
      </c>
      <c r="L122" s="220">
        <f t="shared" si="323"/>
        <v>0.91439999999999999</v>
      </c>
      <c r="M122" s="284">
        <v>30</v>
      </c>
      <c r="N122" s="382"/>
      <c r="O122" s="104">
        <f>'relative error colored'!N14</f>
        <v>908.11666094614407</v>
      </c>
      <c r="P122" s="256">
        <f>'relative error colored'!O14</f>
        <v>1.1210187721258704</v>
      </c>
      <c r="Q122" s="213">
        <f>'relative error colored'!P14</f>
        <v>9.0563999999999396</v>
      </c>
      <c r="R122" s="215">
        <f>'relative error colored'!Q14</f>
        <v>282.20639999999992</v>
      </c>
      <c r="S122" s="383"/>
      <c r="T122" s="101">
        <f>'relative error colored'!R14</f>
        <v>654.62111724014187</v>
      </c>
      <c r="U122" s="382"/>
      <c r="V122" s="141">
        <f>'relative error colored'!S14</f>
        <v>0.89624146158020634</v>
      </c>
      <c r="W122" s="163">
        <f>'relative error colored'!T14</f>
        <v>0.9151173650007105</v>
      </c>
      <c r="X122" s="159">
        <f>'relative error colored'!U14</f>
        <v>0.97937324310255058</v>
      </c>
      <c r="Y122" s="170"/>
      <c r="Z122" s="399">
        <f t="shared" si="322"/>
        <v>30</v>
      </c>
      <c r="AA122" s="402">
        <v>3000</v>
      </c>
      <c r="AB122" s="409">
        <f>'relative error colored'!Z14</f>
        <v>1.5968691485787816E-2</v>
      </c>
      <c r="AC122" s="409">
        <f>'relative error colored'!AA14</f>
        <v>3.1937066212438268E-2</v>
      </c>
      <c r="AD122" s="409">
        <f>'relative error colored'!AB14</f>
        <v>4.7904807911398159E-2</v>
      </c>
      <c r="AE122" s="409">
        <f>'relative error colored'!AC14</f>
        <v>6.3871601293821065E-2</v>
      </c>
      <c r="AF122" s="409">
        <f>'relative error colored'!AD14</f>
        <v>7.9837132536432542E-2</v>
      </c>
      <c r="AG122" s="409">
        <f>'relative error colored'!AE14</f>
        <v>9.5801089763023553E-2</v>
      </c>
      <c r="AH122" s="409">
        <f>'relative error colored'!AF14</f>
        <v>0.11176316351964014</v>
      </c>
      <c r="AI122" s="409">
        <f>'relative error colored'!AG14</f>
        <v>0.1277230472423371</v>
      </c>
      <c r="AJ122" s="409">
        <f>'relative error colored'!AH14</f>
        <v>0.14368043771589695</v>
      </c>
      <c r="AK122" s="410">
        <f>'relative error colored'!AI14</f>
        <v>0.15963503552222405</v>
      </c>
      <c r="AL122" s="409">
        <f>'relative error colored'!AJ14</f>
        <v>0.17558654547700026</v>
      </c>
      <c r="AM122" s="409">
        <f>'relative error colored'!AK14</f>
        <v>0.19153467705349014</v>
      </c>
      <c r="AN122" s="409">
        <f>'relative error colored'!AL14</f>
        <v>0.20747914479214741</v>
      </c>
      <c r="AO122" s="409">
        <f>'relative error colored'!AM14</f>
        <v>0.22341966869502131</v>
      </c>
      <c r="AP122" s="409">
        <f>'relative error colored'!AN14</f>
        <v>0.23935597460383812</v>
      </c>
      <c r="AQ122" s="409">
        <f>'relative error colored'!AO14</f>
        <v>0.25528779456086892</v>
      </c>
      <c r="AR122" s="409">
        <f>'relative error colored'!AP14</f>
        <v>0.27121486715165755</v>
      </c>
      <c r="AS122" s="409">
        <f>'relative error colored'!AQ14</f>
        <v>0.28713693782885563</v>
      </c>
      <c r="AT122" s="409">
        <f>'relative error colored'!AR14</f>
        <v>0.30305375921643818</v>
      </c>
      <c r="AU122" s="410">
        <f>'relative error colored'!AS14</f>
        <v>0.31896509139373863</v>
      </c>
      <c r="AV122" s="409">
        <f>'relative error colored'!AT14</f>
        <v>0.33487070215876358</v>
      </c>
      <c r="AW122" s="409">
        <f>'relative error colored'!AU14</f>
        <v>0.35077036727038402</v>
      </c>
      <c r="AX122" s="409">
        <f>'relative error colored'!AV14</f>
        <v>0.36666387066908146</v>
      </c>
      <c r="AY122" s="409">
        <f>'relative error colored'!AW14</f>
        <v>0.3825510046760367</v>
      </c>
      <c r="AZ122" s="409">
        <f>'relative error colored'!AX14</f>
        <v>0.39843157017038344</v>
      </c>
      <c r="BA122" s="409">
        <f>'relative error colored'!AY14</f>
        <v>0.41430537674465384</v>
      </c>
      <c r="BB122" s="409">
        <f>'relative error colored'!AZ14</f>
        <v>0.4301722428383678</v>
      </c>
      <c r="BC122" s="409">
        <f>'relative error colored'!BA14</f>
        <v>0.44603199584998432</v>
      </c>
      <c r="BD122" s="409">
        <f>'relative error colored'!BB14</f>
        <v>0.46188447222733919</v>
      </c>
      <c r="BE122" s="410">
        <f>'relative error colored'!BC14</f>
        <v>0.47772951753692822</v>
      </c>
      <c r="BF122" s="409">
        <f>'relative error colored'!BD14</f>
        <v>0.49356698651233455</v>
      </c>
      <c r="BG122" s="409">
        <f>'relative error colored'!BE14</f>
        <v>0.50939674308225857</v>
      </c>
      <c r="BH122" s="409">
        <f>'relative error colored'!BF14</f>
        <v>0.52521866037865117</v>
      </c>
      <c r="BI122" s="409">
        <f>'relative error colored'!BG14</f>
        <v>0.54103262072545899</v>
      </c>
      <c r="BJ122" s="409">
        <f>'relative error colored'!BH14</f>
        <v>0.55683851560864617</v>
      </c>
      <c r="BK122" s="409">
        <f>'relative error colored'!BI14</f>
        <v>0.57263624562808746</v>
      </c>
      <c r="BL122" s="409">
        <f>'relative error colored'!BJ14</f>
        <v>0.58842572043208663</v>
      </c>
      <c r="BM122" s="409">
        <f>'relative error colored'!BK14</f>
        <v>0.60420685863522072</v>
      </c>
      <c r="BN122" s="409">
        <f>'relative error colored'!BL14</f>
        <v>0.61997958772029771</v>
      </c>
      <c r="BO122" s="411">
        <f>'relative error colored'!BM14</f>
        <v>0.63574384392523209</v>
      </c>
      <c r="BP122" s="253"/>
      <c r="BQ122" s="399">
        <f>'relative error colored'!BP14</f>
        <v>30</v>
      </c>
      <c r="BR122" s="402">
        <f>'relative error colored'!BQ14</f>
        <v>3000</v>
      </c>
      <c r="BS122" s="147">
        <f>'relative error colored'!BR14</f>
        <v>282.2207924760412</v>
      </c>
      <c r="BT122" s="147">
        <f>'relative error colored'!BS14</f>
        <v>282.26396876219911</v>
      </c>
      <c r="BU122" s="147">
        <f>'relative error colored'!BT14</f>
        <v>282.33592543528511</v>
      </c>
      <c r="BV122" s="147">
        <f>'relative error colored'!BU14</f>
        <v>282.43665679900585</v>
      </c>
      <c r="BW122" s="147">
        <f>'relative error colored'!BV14</f>
        <v>282.56615489745235</v>
      </c>
      <c r="BX122" s="147">
        <f>'relative error colored'!BW14</f>
        <v>282.72440953390611</v>
      </c>
      <c r="BY122" s="147">
        <f>'relative error colored'!BX14</f>
        <v>282.91140829487813</v>
      </c>
      <c r="BZ122" s="147">
        <f>'relative error colored'!BY14</f>
        <v>283.12713657928145</v>
      </c>
      <c r="CA122" s="147">
        <f>'relative error colored'!BZ14</f>
        <v>283.37157763261234</v>
      </c>
      <c r="CB122" s="91">
        <f>'relative error colored'!CA14</f>
        <v>283.64471258599627</v>
      </c>
      <c r="CC122" s="147">
        <f>'relative error colored'!CB14</f>
        <v>283.94652049993437</v>
      </c>
      <c r="CD122" s="147">
        <f>'relative error colored'!CC14</f>
        <v>284.27697841257083</v>
      </c>
      <c r="CE122" s="147">
        <f>'relative error colored'!CD14</f>
        <v>284.63606139227875</v>
      </c>
      <c r="CF122" s="147">
        <f>'relative error colored'!CE14</f>
        <v>285.02374259435254</v>
      </c>
      <c r="CG122" s="147">
        <f>'relative error colored'!CF14</f>
        <v>285.43999332157517</v>
      </c>
      <c r="CH122" s="147">
        <f>'relative error colored'!CG14</f>
        <v>285.88478308841911</v>
      </c>
      <c r="CI122" s="147">
        <f>'relative error colored'!CH14</f>
        <v>286.35807968862656</v>
      </c>
      <c r="CJ122" s="147">
        <f>'relative error colored'!CI14</f>
        <v>286.85984926590481</v>
      </c>
      <c r="CK122" s="147">
        <f>'relative error colored'!CJ14</f>
        <v>287.39005638746471</v>
      </c>
      <c r="CL122" s="91">
        <f>'relative error colored'!CK14</f>
        <v>287.94866412012362</v>
      </c>
      <c r="CM122" s="147">
        <f>'relative error colored'!CL14</f>
        <v>288.53563410868878</v>
      </c>
      <c r="CN122" s="147">
        <f>'relative error colored'!CM14</f>
        <v>289.15092665633284</v>
      </c>
      <c r="CO122" s="147">
        <f>'relative error colored'!CN14</f>
        <v>289.79450080667391</v>
      </c>
      <c r="CP122" s="147">
        <f>'relative error colored'!CO14</f>
        <v>290.46631442726977</v>
      </c>
      <c r="CQ122" s="147">
        <f>'relative error colored'!CP14</f>
        <v>291.16632429423674</v>
      </c>
      <c r="CR122" s="147">
        <f>'relative error colored'!CQ14</f>
        <v>291.8944861777112</v>
      </c>
      <c r="CS122" s="147">
        <f>'relative error colored'!CR14</f>
        <v>292.65075492786769</v>
      </c>
      <c r="CT122" s="147">
        <f>'relative error colored'!CS14</f>
        <v>293.43508456122197</v>
      </c>
      <c r="CU122" s="147">
        <f>'relative error colored'!CT14</f>
        <v>294.24742834694604</v>
      </c>
      <c r="CV122" s="91">
        <f>'relative error colored'!CU14</f>
        <v>295.08773889293678</v>
      </c>
      <c r="CW122" s="147">
        <f>'relative error colored'!CV14</f>
        <v>295.95596823138322</v>
      </c>
      <c r="CX122" s="147">
        <f>'relative error colored'!CW14</f>
        <v>296.85206790359064</v>
      </c>
      <c r="CY122" s="147">
        <f>'relative error colored'!CX14</f>
        <v>297.77598904382995</v>
      </c>
      <c r="CZ122" s="147">
        <f>'relative error colored'!CY14</f>
        <v>298.72768246199013</v>
      </c>
      <c r="DA122" s="147">
        <f>'relative error colored'!CZ14</f>
        <v>299.70709872482763</v>
      </c>
      <c r="DB122" s="147">
        <f>'relative error colored'!DA14</f>
        <v>300.71418823561413</v>
      </c>
      <c r="DC122" s="147">
        <f>'relative error colored'!DB14</f>
        <v>301.74890131200254</v>
      </c>
      <c r="DD122" s="147">
        <f>'relative error colored'!DC14</f>
        <v>302.81118826194052</v>
      </c>
      <c r="DE122" s="147">
        <f>'relative error colored'!DD14</f>
        <v>303.90099945747608</v>
      </c>
      <c r="DF122" s="395">
        <f>'relative error colored'!DE14</f>
        <v>305.01828540631436</v>
      </c>
      <c r="DG122" s="90"/>
      <c r="DH122" s="399">
        <f>'relative error colored'!DH14</f>
        <v>30</v>
      </c>
      <c r="DI122" s="402">
        <f>'relative error colored'!DI14</f>
        <v>3000</v>
      </c>
      <c r="DJ122" s="147">
        <f>'relative error colored'!DJ14</f>
        <v>10.453442661289561</v>
      </c>
      <c r="DK122" s="147">
        <f>'relative error colored'!DK14</f>
        <v>20.906677965358725</v>
      </c>
      <c r="DL122" s="147">
        <f>'relative error colored'!DL14</f>
        <v>31.359498876133848</v>
      </c>
      <c r="DM122" s="147">
        <f>'relative error colored'!DM14</f>
        <v>41.811698998878036</v>
      </c>
      <c r="DN122" s="147">
        <f>'relative error colored'!DN14</f>
        <v>52.263072898248751</v>
      </c>
      <c r="DO122" s="147">
        <f>'relative error colored'!DO14</f>
        <v>62.713416413493597</v>
      </c>
      <c r="DP122" s="147">
        <f>'relative error colored'!DP14</f>
        <v>73.16252696951949</v>
      </c>
      <c r="DQ122" s="147">
        <f>'relative error colored'!DQ14</f>
        <v>83.61020388309413</v>
      </c>
      <c r="DR122" s="147">
        <f>'relative error colored'!DR14</f>
        <v>94.056248663133076</v>
      </c>
      <c r="DS122" s="91">
        <f>'relative error colored'!DS14</f>
        <v>104.50046530422804</v>
      </c>
      <c r="DT122" s="147">
        <f>'relative error colored'!DT14</f>
        <v>114.94266057249088</v>
      </c>
      <c r="DU122" s="147">
        <f>'relative error colored'!DU14</f>
        <v>125.38264428298548</v>
      </c>
      <c r="DV122" s="147">
        <f>'relative error colored'!DV14</f>
        <v>135.82022956786469</v>
      </c>
      <c r="DW122" s="147">
        <f>'relative error colored'!DW14</f>
        <v>146.25523313455719</v>
      </c>
      <c r="DX122" s="147">
        <f>'relative error colored'!DX14</f>
        <v>156.68747551326754</v>
      </c>
      <c r="DY122" s="147">
        <f>'relative error colored'!DY14</f>
        <v>167.11678129320782</v>
      </c>
      <c r="DZ122" s="147">
        <f>'relative error colored'!DZ14</f>
        <v>177.54297934695472</v>
      </c>
      <c r="EA122" s="147">
        <f>'relative error colored'!EA14</f>
        <v>187.96590304243864</v>
      </c>
      <c r="EB122" s="147">
        <f>'relative error colored'!EB14</f>
        <v>198.38539044208972</v>
      </c>
      <c r="EC122" s="91">
        <f>'relative error colored'!EC14</f>
        <v>208.80128448877315</v>
      </c>
      <c r="ED122" s="147">
        <f>'relative error colored'!ED14</f>
        <v>219.21343317816061</v>
      </c>
      <c r="EE122" s="147">
        <f>'relative error colored'!EE14</f>
        <v>229.62168971727368</v>
      </c>
      <c r="EF122" s="147">
        <f>'relative error colored'!EF14</f>
        <v>240.02591266898898</v>
      </c>
      <c r="EG122" s="147">
        <f>'relative error colored'!EG14</f>
        <v>250.42596608236587</v>
      </c>
      <c r="EH122" s="147">
        <f>'relative error colored'!EH14</f>
        <v>260.82171960868038</v>
      </c>
      <c r="EI122" s="147">
        <f>'relative error colored'!EI14</f>
        <v>271.21304860318321</v>
      </c>
      <c r="EJ122" s="147">
        <f>'relative error colored'!EJ14</f>
        <v>281.59983421254992</v>
      </c>
      <c r="EK122" s="147">
        <f>'relative error colored'!EK14</f>
        <v>291.98196344816705</v>
      </c>
      <c r="EL122" s="147">
        <f>'relative error colored'!EL14</f>
        <v>302.35932924533404</v>
      </c>
      <c r="EM122" s="91">
        <f>'relative error colored'!EM14</f>
        <v>312.73183050861792</v>
      </c>
      <c r="EN122" s="147">
        <f>'relative error colored'!EN14</f>
        <v>323.09937214355449</v>
      </c>
      <c r="EO122" s="147">
        <f>'relative error colored'!EO14</f>
        <v>333.4618650749976</v>
      </c>
      <c r="EP122" s="147">
        <f>'relative error colored'!EP14</f>
        <v>343.81922625244329</v>
      </c>
      <c r="EQ122" s="147">
        <f>'relative error colored'!EQ14</f>
        <v>354.17137864266192</v>
      </c>
      <c r="ER122" s="147">
        <f>'relative error colored'!ER14</f>
        <v>364.51825121007414</v>
      </c>
      <c r="ES122" s="147">
        <f>'relative error colored'!ES14</f>
        <v>374.85977888525889</v>
      </c>
      <c r="ET122" s="147">
        <f>'relative error colored'!ET14</f>
        <v>385.19590252208792</v>
      </c>
      <c r="EU122" s="147">
        <f>'relative error colored'!EU14</f>
        <v>395.52656884394463</v>
      </c>
      <c r="EV122" s="147">
        <f>'relative error colored'!EV14</f>
        <v>405.85173037954382</v>
      </c>
      <c r="EW122" s="395">
        <f>'relative error colored'!EW14</f>
        <v>416.1713453888778</v>
      </c>
      <c r="EX122" s="8"/>
      <c r="EY122" s="399">
        <f>'relative error colored'!EZ14</f>
        <v>30</v>
      </c>
      <c r="EZ122" s="402">
        <f>'relative error colored'!FA14</f>
        <v>3000</v>
      </c>
      <c r="FA122" s="147">
        <f>'relative error colored'!FB14</f>
        <v>37.07079247604122</v>
      </c>
      <c r="FB122" s="147">
        <f>'relative error colored'!FC14</f>
        <v>47.113968762199136</v>
      </c>
      <c r="FC122" s="147">
        <f>'relative error colored'!FD14</f>
        <v>57.185925435285128</v>
      </c>
      <c r="FD122" s="147">
        <f>'relative error colored'!FE14</f>
        <v>67.286656799005868</v>
      </c>
      <c r="FE122" s="147">
        <f>'relative error colored'!FF14</f>
        <v>77.416154897452373</v>
      </c>
      <c r="FF122" s="147">
        <f>'relative error colored'!FG14</f>
        <v>87.574409533906135</v>
      </c>
      <c r="FG122" s="147">
        <f>'relative error colored'!FH14</f>
        <v>97.761408294878152</v>
      </c>
      <c r="FH122" s="147">
        <f>'relative error colored'!FI14</f>
        <v>107.97713657928148</v>
      </c>
      <c r="FI122" s="147">
        <f>'relative error colored'!FJ14</f>
        <v>118.22157763261237</v>
      </c>
      <c r="FJ122" s="91">
        <f>'relative error colored'!FK14</f>
        <v>128.4947125859963</v>
      </c>
      <c r="FK122" s="147">
        <f>'relative error colored'!FL14</f>
        <v>138.79652049993439</v>
      </c>
      <c r="FL122" s="147">
        <f>'relative error colored'!FM14</f>
        <v>149.12697841257085</v>
      </c>
      <c r="FM122" s="147">
        <f>'relative error colored'!FN14</f>
        <v>159.48606139227877</v>
      </c>
      <c r="FN122" s="147">
        <f>'relative error colored'!FO14</f>
        <v>169.87374259435256</v>
      </c>
      <c r="FO122" s="147">
        <f>'relative error colored'!FP14</f>
        <v>180.2899933215752</v>
      </c>
      <c r="FP122" s="147">
        <f>'relative error colored'!FQ14</f>
        <v>190.73478308841914</v>
      </c>
      <c r="FQ122" s="147">
        <f>'relative error colored'!FR14</f>
        <v>201.20807968862658</v>
      </c>
      <c r="FR122" s="147">
        <f>'relative error colored'!FS14</f>
        <v>211.70984926590484</v>
      </c>
      <c r="FS122" s="147">
        <f>'relative error colored'!FT14</f>
        <v>222.24005638746473</v>
      </c>
      <c r="FT122" s="91">
        <f>'relative error colored'!FU14</f>
        <v>232.79866412012365</v>
      </c>
      <c r="FU122" s="147">
        <f>'relative error colored'!FV14</f>
        <v>243.38563410868881</v>
      </c>
      <c r="FV122" s="147">
        <f>'relative error colored'!FW14</f>
        <v>254.00092665633287</v>
      </c>
      <c r="FW122" s="147">
        <f>'relative error colored'!FX14</f>
        <v>264.64450080667393</v>
      </c>
      <c r="FX122" s="147">
        <f>'relative error colored'!FY14</f>
        <v>275.31631442726979</v>
      </c>
      <c r="FY122" s="147">
        <f>'relative error colored'!FZ14</f>
        <v>286.01632429423677</v>
      </c>
      <c r="FZ122" s="147">
        <f>'relative error colored'!GA14</f>
        <v>296.74448617771122</v>
      </c>
      <c r="GA122" s="147">
        <f>'relative error colored'!GB14</f>
        <v>307.50075492786772</v>
      </c>
      <c r="GB122" s="147">
        <f>'relative error colored'!GC14</f>
        <v>318.28508456122199</v>
      </c>
      <c r="GC122" s="147">
        <f>'relative error colored'!GD14</f>
        <v>329.09742834694606</v>
      </c>
      <c r="GD122" s="91">
        <f>'relative error colored'!GE14</f>
        <v>339.93773889293681</v>
      </c>
      <c r="GE122" s="147">
        <f>'relative error colored'!GF14</f>
        <v>350.80596823138325</v>
      </c>
      <c r="GF122" s="147">
        <f>'relative error colored'!GG14</f>
        <v>361.70206790359066</v>
      </c>
      <c r="GG122" s="147">
        <f>'relative error colored'!GH14</f>
        <v>372.62598904382997</v>
      </c>
      <c r="GH122" s="147">
        <f>'relative error colored'!GI14</f>
        <v>383.57768246199015</v>
      </c>
      <c r="GI122" s="147">
        <f>'relative error colored'!GJ14</f>
        <v>394.55709872482765</v>
      </c>
      <c r="GJ122" s="147">
        <f>'relative error colored'!GK14</f>
        <v>405.56418823561415</v>
      </c>
      <c r="GK122" s="147">
        <f>'relative error colored'!GL14</f>
        <v>416.59890131200257</v>
      </c>
      <c r="GL122" s="147">
        <f>'relative error colored'!GM14</f>
        <v>427.66118826194054</v>
      </c>
      <c r="GM122" s="147">
        <f>'relative error colored'!GN14</f>
        <v>438.7509994574761</v>
      </c>
      <c r="GN122" s="395">
        <f>'relative error colored'!GO14</f>
        <v>449.86828540631438</v>
      </c>
      <c r="GO122" s="290">
        <v>3000</v>
      </c>
      <c r="GP122" s="268"/>
      <c r="GS122" s="60"/>
    </row>
    <row r="123" spans="1:240" ht="15.75">
      <c r="A123" s="173"/>
      <c r="B123" s="182"/>
      <c r="C123" s="91"/>
      <c r="D123" s="189"/>
      <c r="E123" s="91"/>
      <c r="F123" s="116"/>
      <c r="G123" s="116"/>
      <c r="H123" s="116"/>
      <c r="I123" s="116"/>
      <c r="J123" s="107"/>
      <c r="K123" s="217">
        <v>4000</v>
      </c>
      <c r="L123" s="220">
        <f t="shared" si="323"/>
        <v>1.2191999999999998</v>
      </c>
      <c r="M123" s="284">
        <v>40</v>
      </c>
      <c r="N123" s="382"/>
      <c r="O123" s="104">
        <f>'relative error colored'!N15</f>
        <v>875.10545016230833</v>
      </c>
      <c r="P123" s="256">
        <f>'relative error colored'!O15</f>
        <v>1.0879058223198341</v>
      </c>
      <c r="Q123" s="213">
        <f>'relative error colored'!P15</f>
        <v>7.0751999999999384</v>
      </c>
      <c r="R123" s="215">
        <f>'relative error colored'!Q15</f>
        <v>280.22519999999992</v>
      </c>
      <c r="S123" s="383"/>
      <c r="T123" s="101">
        <f>'relative error colored'!R15</f>
        <v>652.3192211244691</v>
      </c>
      <c r="U123" s="382"/>
      <c r="V123" s="141">
        <f>'relative error colored'!S15</f>
        <v>0.8636619295951723</v>
      </c>
      <c r="W123" s="163">
        <f>'relative error colored'!T15</f>
        <v>0.88808638556721142</v>
      </c>
      <c r="X123" s="159">
        <f>'relative error colored'!U15</f>
        <v>0.97249765747006744</v>
      </c>
      <c r="Y123" s="170"/>
      <c r="Z123" s="399">
        <f t="shared" si="322"/>
        <v>40</v>
      </c>
      <c r="AA123" s="402">
        <v>4000</v>
      </c>
      <c r="AB123" s="409">
        <f>'relative error colored'!Z15</f>
        <v>1.6267073754916952E-2</v>
      </c>
      <c r="AC123" s="409">
        <f>'relative error colored'!AA15</f>
        <v>3.2533707525428328E-2</v>
      </c>
      <c r="AD123" s="409">
        <f>'relative error colored'!AB15</f>
        <v>4.8799462037068614E-2</v>
      </c>
      <c r="AE123" s="409">
        <f>'relative error colored'!AC15</f>
        <v>6.5063899433023417E-2</v>
      </c>
      <c r="AF123" s="409">
        <f>'relative error colored'!AD15</f>
        <v>8.1326583976869496E-2</v>
      </c>
      <c r="AG123" s="409">
        <f>'relative error colored'!AE15</f>
        <v>9.7587082748543663E-2</v>
      </c>
      <c r="AH123" s="409">
        <f>'relative error colored'!AF15</f>
        <v>0.11384496633075034</v>
      </c>
      <c r="AI123" s="409">
        <f>'relative error colored'!AG15</f>
        <v>0.13009980948396443</v>
      </c>
      <c r="AJ123" s="409">
        <f>'relative error colored'!AH15</f>
        <v>0.14635119180761905</v>
      </c>
      <c r="AK123" s="410">
        <f>'relative error colored'!AI15</f>
        <v>0.16259869838550323</v>
      </c>
      <c r="AL123" s="409">
        <f>'relative error colored'!AJ15</f>
        <v>0.17884192041333197</v>
      </c>
      <c r="AM123" s="409">
        <f>'relative error colored'!AK15</f>
        <v>0.19508045580660691</v>
      </c>
      <c r="AN123" s="409">
        <f>'relative error colored'!AL15</f>
        <v>0.21131390978699963</v>
      </c>
      <c r="AO123" s="409">
        <f>'relative error colored'!AM15</f>
        <v>0.2275418954455255</v>
      </c>
      <c r="AP123" s="409">
        <f>'relative error colored'!AN15</f>
        <v>0.24376403428101889</v>
      </c>
      <c r="AQ123" s="409">
        <f>'relative error colored'!AO15</f>
        <v>0.25997995671247592</v>
      </c>
      <c r="AR123" s="409">
        <f>'relative error colored'!AP15</f>
        <v>0.2761893025640057</v>
      </c>
      <c r="AS123" s="409">
        <f>'relative error colored'!AQ15</f>
        <v>0.29239172152122417</v>
      </c>
      <c r="AT123" s="409">
        <f>'relative error colored'!AR15</f>
        <v>0.30858687355813252</v>
      </c>
      <c r="AU123" s="410">
        <f>'relative error colored'!AS15</f>
        <v>0.32477442933364747</v>
      </c>
      <c r="AV123" s="409">
        <f>'relative error colored'!AT15</f>
        <v>0.3409540705570519</v>
      </c>
      <c r="AW123" s="409">
        <f>'relative error colored'!AU15</f>
        <v>0.35712549032187729</v>
      </c>
      <c r="AX123" s="409">
        <f>'relative error colored'!AV15</f>
        <v>0.37328839340777309</v>
      </c>
      <c r="AY123" s="409">
        <f>'relative error colored'!AW15</f>
        <v>0.38944249655015545</v>
      </c>
      <c r="AZ123" s="409">
        <f>'relative error colored'!AX15</f>
        <v>0.40558752867749337</v>
      </c>
      <c r="BA123" s="409">
        <f>'relative error colored'!AY15</f>
        <v>0.42172323111630666</v>
      </c>
      <c r="BB123" s="409">
        <f>'relative error colored'!AZ15</f>
        <v>0.43784935776398287</v>
      </c>
      <c r="BC123" s="409">
        <f>'relative error colored'!BA15</f>
        <v>0.45396567522978282</v>
      </c>
      <c r="BD123" s="409">
        <f>'relative error colored'!BB15</f>
        <v>0.47007196294436759</v>
      </c>
      <c r="BE123" s="410">
        <f>'relative error colored'!BC15</f>
        <v>0.48616801323846909</v>
      </c>
      <c r="BF123" s="409">
        <f>'relative error colored'!BD15</f>
        <v>0.50225363139126533</v>
      </c>
      <c r="BG123" s="409">
        <f>'relative error colored'!BE15</f>
        <v>0.51832863564925569</v>
      </c>
      <c r="BH123" s="409">
        <f>'relative error colored'!BF15</f>
        <v>0.53439285721645891</v>
      </c>
      <c r="BI123" s="409">
        <f>'relative error colored'!BG15</f>
        <v>0.55044614021683191</v>
      </c>
      <c r="BJ123" s="409">
        <f>'relative error colored'!BH15</f>
        <v>0.56648834162995843</v>
      </c>
      <c r="BK123" s="409">
        <f>'relative error colored'!BI15</f>
        <v>0.5825193312010063</v>
      </c>
      <c r="BL123" s="409">
        <f>'relative error colored'!BJ15</f>
        <v>0.59853899132614541</v>
      </c>
      <c r="BM123" s="409">
        <f>'relative error colored'!BK15</f>
        <v>0.61454721691455572</v>
      </c>
      <c r="BN123" s="409">
        <f>'relative error colored'!BL15</f>
        <v>0.63054391522826769</v>
      </c>
      <c r="BO123" s="411">
        <f>'relative error colored'!BM15</f>
        <v>0.64652900570109428</v>
      </c>
      <c r="BP123" s="253"/>
      <c r="BQ123" s="399">
        <f>'relative error colored'!BP15</f>
        <v>40.000000000000007</v>
      </c>
      <c r="BR123" s="402">
        <f>'relative error colored'!BQ15</f>
        <v>4000</v>
      </c>
      <c r="BS123" s="147">
        <f>'relative error colored'!BR15</f>
        <v>280.2400305089393</v>
      </c>
      <c r="BT123" s="147">
        <f>'relative error colored'!BS15</f>
        <v>280.28452043125287</v>
      </c>
      <c r="BU123" s="147">
        <f>'relative error colored'!BT15</f>
        <v>280.35866495741868</v>
      </c>
      <c r="BV123" s="147">
        <f>'relative error colored'!BU15</f>
        <v>280.46245608485589</v>
      </c>
      <c r="BW123" s="147">
        <f>'relative error colored'!BV15</f>
        <v>280.59588263779261</v>
      </c>
      <c r="BX123" s="147">
        <f>'relative error colored'!BW15</f>
        <v>280.7589302949566</v>
      </c>
      <c r="BY123" s="147">
        <f>'relative error colored'!BX15</f>
        <v>280.95158162495869</v>
      </c>
      <c r="BZ123" s="147">
        <f>'relative error colored'!BY15</f>
        <v>281.17381612921236</v>
      </c>
      <c r="CA123" s="147">
        <f>'relative error colored'!BZ15</f>
        <v>281.42561029219382</v>
      </c>
      <c r="CB123" s="91">
        <f>'relative error colored'!CA15</f>
        <v>281.7069376388186</v>
      </c>
      <c r="CC123" s="147">
        <f>'relative error colored'!CB15</f>
        <v>282.01776879867879</v>
      </c>
      <c r="CD123" s="147">
        <f>'relative error colored'!CC15</f>
        <v>282.35807157685792</v>
      </c>
      <c r="CE123" s="147">
        <f>'relative error colored'!CD15</f>
        <v>282.72781103101403</v>
      </c>
      <c r="CF123" s="147">
        <f>'relative error colored'!CE15</f>
        <v>283.12694955439548</v>
      </c>
      <c r="CG123" s="147">
        <f>'relative error colored'!CF15</f>
        <v>283.5554469644361</v>
      </c>
      <c r="CH123" s="147">
        <f>'relative error colored'!CG15</f>
        <v>284.01326059655253</v>
      </c>
      <c r="CI123" s="147">
        <f>'relative error colored'!CH15</f>
        <v>284.50034540275379</v>
      </c>
      <c r="CJ123" s="147">
        <f>'relative error colored'!CI15</f>
        <v>285.01665405465542</v>
      </c>
      <c r="CK123" s="147">
        <f>'relative error colored'!CJ15</f>
        <v>285.56213705048168</v>
      </c>
      <c r="CL123" s="91">
        <f>'relative error colored'!CK15</f>
        <v>286.13674282562863</v>
      </c>
      <c r="CM123" s="147">
        <f>'relative error colored'!CL15</f>
        <v>286.74041786635507</v>
      </c>
      <c r="CN123" s="147">
        <f>'relative error colored'!CM15</f>
        <v>287.37310682616516</v>
      </c>
      <c r="CO123" s="147">
        <f>'relative error colored'!CN15</f>
        <v>288.03475264444381</v>
      </c>
      <c r="CP123" s="147">
        <f>'relative error colored'!CO15</f>
        <v>288.7252966669098</v>
      </c>
      <c r="CQ123" s="147">
        <f>'relative error colored'!CP15</f>
        <v>289.44467876745159</v>
      </c>
      <c r="CR123" s="147">
        <f>'relative error colored'!CQ15</f>
        <v>290.19283747092209</v>
      </c>
      <c r="CS123" s="147">
        <f>'relative error colored'!CR15</f>
        <v>290.96971007646914</v>
      </c>
      <c r="CT123" s="147">
        <f>'relative error colored'!CS15</f>
        <v>291.77523278099881</v>
      </c>
      <c r="CU123" s="147">
        <f>'relative error colored'!CT15</f>
        <v>292.60934080236831</v>
      </c>
      <c r="CV123" s="91">
        <f>'relative error colored'!CU15</f>
        <v>293.47196850193217</v>
      </c>
      <c r="CW123" s="147">
        <f>'relative error colored'!CV15</f>
        <v>294.36304950606933</v>
      </c>
      <c r="CX123" s="147">
        <f>'relative error colored'!CW15</f>
        <v>295.28251682634198</v>
      </c>
      <c r="CY123" s="147">
        <f>'relative error colored'!CX15</f>
        <v>296.2303029779543</v>
      </c>
      <c r="CZ123" s="147">
        <f>'relative error colored'!CY15</f>
        <v>297.20634009619368</v>
      </c>
      <c r="DA123" s="147">
        <f>'relative error colored'!CZ15</f>
        <v>298.21056005056465</v>
      </c>
      <c r="DB123" s="147">
        <f>'relative error colored'!DA15</f>
        <v>299.24289455633635</v>
      </c>
      <c r="DC123" s="147">
        <f>'relative error colored'!DB15</f>
        <v>300.30327528325535</v>
      </c>
      <c r="DD123" s="147">
        <f>'relative error colored'!DC15</f>
        <v>301.3916339611888</v>
      </c>
      <c r="DE123" s="147">
        <f>'relative error colored'!DD15</f>
        <v>302.5079024824895</v>
      </c>
      <c r="DF123" s="395">
        <f>'relative error colored'!DE15</f>
        <v>303.65201300089404</v>
      </c>
      <c r="DG123" s="90"/>
      <c r="DH123" s="399">
        <f>'relative error colored'!DH15</f>
        <v>40.000000000000007</v>
      </c>
      <c r="DI123" s="402">
        <f>'relative error colored'!DI15</f>
        <v>4000</v>
      </c>
      <c r="DJ123" s="147">
        <f>'relative error colored'!DJ15</f>
        <v>10.611324881781719</v>
      </c>
      <c r="DK123" s="147">
        <f>'relative error colored'!DK15</f>
        <v>21.222362753278684</v>
      </c>
      <c r="DL123" s="147">
        <f>'relative error colored'!DL15</f>
        <v>31.832827067313698</v>
      </c>
      <c r="DM123" s="147">
        <f>'relative error colored'!DM15</f>
        <v>42.442432201470623</v>
      </c>
      <c r="DN123" s="147">
        <f>'relative error colored'!DN15</f>
        <v>53.050893916505238</v>
      </c>
      <c r="DO123" s="147">
        <f>'relative error colored'!DO15</f>
        <v>63.65792981033912</v>
      </c>
      <c r="DP123" s="147">
        <f>'relative error colored'!DP15</f>
        <v>74.263259765816471</v>
      </c>
      <c r="DQ123" s="147">
        <f>'relative error colored'!DQ15</f>
        <v>84.866606391021492</v>
      </c>
      <c r="DR123" s="147">
        <f>'relative error colored'!DR15</f>
        <v>95.467695450583832</v>
      </c>
      <c r="DS123" s="91">
        <f>'relative error colored'!DS15</f>
        <v>106.06625628668394</v>
      </c>
      <c r="DT123" s="147">
        <f>'relative error colored'!DT15</f>
        <v>116.662022228429</v>
      </c>
      <c r="DU123" s="147">
        <f>'relative error colored'!DU15</f>
        <v>127.25473098837223</v>
      </c>
      <c r="DV123" s="147">
        <f>'relative error colored'!DV15</f>
        <v>137.84412504502191</v>
      </c>
      <c r="DW123" s="147">
        <f>'relative error colored'!DW15</f>
        <v>148.42995201021057</v>
      </c>
      <c r="DX123" s="147">
        <f>'relative error colored'!DX15</f>
        <v>159.01196498035262</v>
      </c>
      <c r="DY123" s="147">
        <f>'relative error colored'!DY15</f>
        <v>169.5899228706555</v>
      </c>
      <c r="DZ123" s="147">
        <f>'relative error colored'!DZ15</f>
        <v>180.16359073146253</v>
      </c>
      <c r="EA123" s="147">
        <f>'relative error colored'!EA15</f>
        <v>190.73274004596763</v>
      </c>
      <c r="EB123" s="147">
        <f>'relative error colored'!EB15</f>
        <v>201.29714900867603</v>
      </c>
      <c r="EC123" s="91">
        <f>'relative error colored'!EC15</f>
        <v>211.85660278406885</v>
      </c>
      <c r="ED123" s="147">
        <f>'relative error colored'!ED15</f>
        <v>222.41089374499339</v>
      </c>
      <c r="EE123" s="147">
        <f>'relative error colored'!EE15</f>
        <v>232.95982169046113</v>
      </c>
      <c r="EF123" s="147">
        <f>'relative error colored'!EF15</f>
        <v>243.50319404256294</v>
      </c>
      <c r="EG123" s="147">
        <f>'relative error colored'!EG15</f>
        <v>254.04082602236613</v>
      </c>
      <c r="EH123" s="147">
        <f>'relative error colored'!EH15</f>
        <v>264.57254080470074</v>
      </c>
      <c r="EI123" s="147">
        <f>'relative error colored'!EI15</f>
        <v>275.09816965188361</v>
      </c>
      <c r="EJ123" s="147">
        <f>'relative error colored'!EJ15</f>
        <v>285.61755202645031</v>
      </c>
      <c r="EK123" s="147">
        <f>'relative error colored'!EK15</f>
        <v>296.13053568313563</v>
      </c>
      <c r="EL123" s="147">
        <f>'relative error colored'!EL15</f>
        <v>306.63697674032016</v>
      </c>
      <c r="EM123" s="91">
        <f>'relative error colored'!EM15</f>
        <v>317.13673973134871</v>
      </c>
      <c r="EN123" s="147">
        <f>'relative error colored'!EN15</f>
        <v>327.62969763608641</v>
      </c>
      <c r="EO123" s="147">
        <f>'relative error colored'!EO15</f>
        <v>338.11573189323121</v>
      </c>
      <c r="EP123" s="147">
        <f>'relative error colored'!EP15</f>
        <v>348.59473239392008</v>
      </c>
      <c r="EQ123" s="147">
        <f>'relative error colored'!EQ15</f>
        <v>359.06659745721407</v>
      </c>
      <c r="ER123" s="147">
        <f>'relative error colored'!ER15</f>
        <v>369.53123378814666</v>
      </c>
      <c r="ES123" s="147">
        <f>'relative error colored'!ES15</f>
        <v>379.98855641898706</v>
      </c>
      <c r="ET123" s="147">
        <f>'relative error colored'!ET15</f>
        <v>390.43848863449654</v>
      </c>
      <c r="EU123" s="147">
        <f>'relative error colored'!EU15</f>
        <v>400.88096188191315</v>
      </c>
      <c r="EV123" s="147">
        <f>'relative error colored'!EV15</f>
        <v>411.31591566647683</v>
      </c>
      <c r="EW123" s="395">
        <f>'relative error colored'!EW15</f>
        <v>421.74329743331526</v>
      </c>
      <c r="EX123" s="8"/>
      <c r="EY123" s="399">
        <f>'relative error colored'!EZ15</f>
        <v>40.000000000000007</v>
      </c>
      <c r="EZ123" s="402">
        <f>'relative error colored'!FA15</f>
        <v>4000</v>
      </c>
      <c r="FA123" s="147">
        <f>'relative error colored'!FB15</f>
        <v>41.090030508939329</v>
      </c>
      <c r="FB123" s="147">
        <f>'relative error colored'!FC15</f>
        <v>51.134520431252902</v>
      </c>
      <c r="FC123" s="147">
        <f>'relative error colored'!FD15</f>
        <v>61.208664957418712</v>
      </c>
      <c r="FD123" s="147">
        <f>'relative error colored'!FE15</f>
        <v>71.31245608485591</v>
      </c>
      <c r="FE123" s="147">
        <f>'relative error colored'!FF15</f>
        <v>81.445882637792636</v>
      </c>
      <c r="FF123" s="147">
        <f>'relative error colored'!FG15</f>
        <v>91.608930294956622</v>
      </c>
      <c r="FG123" s="147">
        <f>'relative error colored'!FH15</f>
        <v>101.80158162495871</v>
      </c>
      <c r="FH123" s="147">
        <f>'relative error colored'!FI15</f>
        <v>112.02381612921238</v>
      </c>
      <c r="FI123" s="147">
        <f>'relative error colored'!FJ15</f>
        <v>122.27561029219385</v>
      </c>
      <c r="FJ123" s="91">
        <f>'relative error colored'!FK15</f>
        <v>132.55693763881862</v>
      </c>
      <c r="FK123" s="147">
        <f>'relative error colored'!FL15</f>
        <v>142.86776879867881</v>
      </c>
      <c r="FL123" s="147">
        <f>'relative error colored'!FM15</f>
        <v>153.20807157685795</v>
      </c>
      <c r="FM123" s="147">
        <f>'relative error colored'!FN15</f>
        <v>163.57781103101405</v>
      </c>
      <c r="FN123" s="147">
        <f>'relative error colored'!FO15</f>
        <v>173.9769495543955</v>
      </c>
      <c r="FO123" s="147">
        <f>'relative error colored'!FP15</f>
        <v>184.40544696443612</v>
      </c>
      <c r="FP123" s="147">
        <f>'relative error colored'!FQ15</f>
        <v>194.86326059655255</v>
      </c>
      <c r="FQ123" s="147">
        <f>'relative error colored'!FR15</f>
        <v>205.35034540275382</v>
      </c>
      <c r="FR123" s="147">
        <f>'relative error colored'!FS15</f>
        <v>215.86665405465544</v>
      </c>
      <c r="FS123" s="147">
        <f>'relative error colored'!FT15</f>
        <v>226.4121370504817</v>
      </c>
      <c r="FT123" s="91">
        <f>'relative error colored'!FU15</f>
        <v>236.98674282562865</v>
      </c>
      <c r="FU123" s="147">
        <f>'relative error colored'!FV15</f>
        <v>247.5904178663551</v>
      </c>
      <c r="FV123" s="147">
        <f>'relative error colored'!FW15</f>
        <v>258.22310682616518</v>
      </c>
      <c r="FW123" s="147">
        <f>'relative error colored'!FX15</f>
        <v>268.88475264444384</v>
      </c>
      <c r="FX123" s="147">
        <f>'relative error colored'!FY15</f>
        <v>279.57529666690982</v>
      </c>
      <c r="FY123" s="147">
        <f>'relative error colored'!FZ15</f>
        <v>290.29467876745161</v>
      </c>
      <c r="FZ123" s="147">
        <f>'relative error colored'!GA15</f>
        <v>301.04283747092211</v>
      </c>
      <c r="GA123" s="147">
        <f>'relative error colored'!GB15</f>
        <v>311.81971007646916</v>
      </c>
      <c r="GB123" s="147">
        <f>'relative error colored'!GC15</f>
        <v>322.62523278099883</v>
      </c>
      <c r="GC123" s="147">
        <f>'relative error colored'!GD15</f>
        <v>333.45934080236833</v>
      </c>
      <c r="GD123" s="91">
        <f>'relative error colored'!GE15</f>
        <v>344.32196850193219</v>
      </c>
      <c r="GE123" s="147">
        <f>'relative error colored'!GF15</f>
        <v>355.21304950606935</v>
      </c>
      <c r="GF123" s="147">
        <f>'relative error colored'!GG15</f>
        <v>366.132516826342</v>
      </c>
      <c r="GG123" s="147">
        <f>'relative error colored'!GH15</f>
        <v>377.08030297795432</v>
      </c>
      <c r="GH123" s="147">
        <f>'relative error colored'!GI15</f>
        <v>388.05634009619371</v>
      </c>
      <c r="GI123" s="147">
        <f>'relative error colored'!GJ15</f>
        <v>399.06056005056467</v>
      </c>
      <c r="GJ123" s="147">
        <f>'relative error colored'!GK15</f>
        <v>410.09289455633638</v>
      </c>
      <c r="GK123" s="147">
        <f>'relative error colored'!GL15</f>
        <v>421.15327528325537</v>
      </c>
      <c r="GL123" s="147">
        <f>'relative error colored'!GM15</f>
        <v>432.24163396118882</v>
      </c>
      <c r="GM123" s="147">
        <f>'relative error colored'!GN15</f>
        <v>443.35790248248952</v>
      </c>
      <c r="GN123" s="395">
        <f>'relative error colored'!GO15</f>
        <v>454.50201300089407</v>
      </c>
      <c r="GO123" s="290">
        <v>4000</v>
      </c>
      <c r="GP123" s="268"/>
      <c r="GS123" s="60"/>
    </row>
    <row r="124" spans="1:240" ht="15.75">
      <c r="A124" s="173"/>
      <c r="B124" s="182"/>
      <c r="C124" s="91"/>
      <c r="D124" s="189"/>
      <c r="E124" s="91"/>
      <c r="F124" s="116"/>
      <c r="G124" s="116"/>
      <c r="H124" s="116"/>
      <c r="I124" s="116"/>
      <c r="J124" s="107"/>
      <c r="K124" s="217">
        <v>5000</v>
      </c>
      <c r="L124" s="220">
        <f t="shared" si="323"/>
        <v>1.5239999999999998</v>
      </c>
      <c r="M124" s="284">
        <v>50</v>
      </c>
      <c r="N124" s="382"/>
      <c r="O124" s="104">
        <f>'relative error colored'!N16</f>
        <v>843.07271560736558</v>
      </c>
      <c r="P124" s="256">
        <f>'relative error colored'!O16</f>
        <v>1.0555463943612404</v>
      </c>
      <c r="Q124" s="213">
        <f>'relative error colored'!P16</f>
        <v>5.0939999999999372</v>
      </c>
      <c r="R124" s="215">
        <f>'relative error colored'!Q16</f>
        <v>278.24399999999991</v>
      </c>
      <c r="S124" s="383"/>
      <c r="T124" s="101">
        <f>'relative error colored'!R16</f>
        <v>650.00917328922083</v>
      </c>
      <c r="U124" s="382"/>
      <c r="V124" s="141">
        <f>'relative error colored'!S16</f>
        <v>0.83204807856636132</v>
      </c>
      <c r="W124" s="163">
        <f>'relative error colored'!T16</f>
        <v>0.86167052600917582</v>
      </c>
      <c r="X124" s="159">
        <f>'relative error colored'!U16</f>
        <v>0.96562207183758442</v>
      </c>
      <c r="Y124" s="170"/>
      <c r="Z124" s="399">
        <f t="shared" si="322"/>
        <v>50</v>
      </c>
      <c r="AA124" s="402">
        <v>5000</v>
      </c>
      <c r="AB124" s="409">
        <f>'relative error colored'!Z16</f>
        <v>1.6573207471326859E-2</v>
      </c>
      <c r="AC124" s="409">
        <f>'relative error colored'!AA16</f>
        <v>3.3145841762978981E-2</v>
      </c>
      <c r="AD124" s="409">
        <f>'relative error colored'!AB16</f>
        <v>4.971733065897236E-2</v>
      </c>
      <c r="AE124" s="409">
        <f>'relative error colored'!AC16</f>
        <v>6.6287103867453831E-2</v>
      </c>
      <c r="AF124" s="409">
        <f>'relative error colored'!AD16</f>
        <v>8.2854593974095253E-2</v>
      </c>
      <c r="AG124" s="409">
        <f>'relative error colored'!AE16</f>
        <v>9.9419237385700701E-2</v>
      </c>
      <c r="AH124" s="409">
        <f>'relative error colored'!AF16</f>
        <v>0.11598047526011553</v>
      </c>
      <c r="AI124" s="409">
        <f>'relative error colored'!AG16</f>
        <v>0.13253775441981089</v>
      </c>
      <c r="AJ124" s="409">
        <f>'relative error colored'!AH16</f>
        <v>0.14909052824564009</v>
      </c>
      <c r="AK124" s="410">
        <f>'relative error colored'!AI16</f>
        <v>0.16563825754804509</v>
      </c>
      <c r="AL124" s="409">
        <f>'relative error colored'!AJ16</f>
        <v>0.1821804114127277</v>
      </c>
      <c r="AM124" s="409">
        <f>'relative error colored'!AK16</f>
        <v>0.19871646801824028</v>
      </c>
      <c r="AN124" s="409">
        <f>'relative error colored'!AL16</f>
        <v>0.21524591542287788</v>
      </c>
      <c r="AO124" s="409">
        <f>'relative error colored'!AM16</f>
        <v>0.23176825231856696</v>
      </c>
      <c r="AP124" s="409">
        <f>'relative error colored'!AN16</f>
        <v>0.24828298874962293</v>
      </c>
      <c r="AQ124" s="409">
        <f>'relative error colored'!AO16</f>
        <v>0.2647896467944284</v>
      </c>
      <c r="AR124" s="409">
        <f>'relative error colored'!AP16</f>
        <v>0.28128776120827126</v>
      </c>
      <c r="AS124" s="409">
        <f>'relative error colored'!AQ16</f>
        <v>0.29777688002585512</v>
      </c>
      <c r="AT124" s="409">
        <f>'relative error colored'!AR16</f>
        <v>0.3142565651221243</v>
      </c>
      <c r="AU124" s="410">
        <f>'relative error colored'!AS16</f>
        <v>0.33072639273038601</v>
      </c>
      <c r="AV124" s="409">
        <f>'relative error colored'!AT16</f>
        <v>0.34718595391679047</v>
      </c>
      <c r="AW124" s="409">
        <f>'relative error colored'!AU16</f>
        <v>0.36363485501057735</v>
      </c>
      <c r="AX124" s="409">
        <f>'relative error colored'!AV16</f>
        <v>0.38007271798963388</v>
      </c>
      <c r="AY124" s="409">
        <f>'relative error colored'!AW16</f>
        <v>0.39649918082112801</v>
      </c>
      <c r="AZ124" s="409">
        <f>'relative error colored'!AX16</f>
        <v>0.41291389775725185</v>
      </c>
      <c r="BA124" s="409">
        <f>'relative error colored'!AY16</f>
        <v>0.42931653958621963</v>
      </c>
      <c r="BB124" s="409">
        <f>'relative error colored'!AZ16</f>
        <v>0.44570679383891132</v>
      </c>
      <c r="BC124" s="409">
        <f>'relative error colored'!BA16</f>
        <v>0.46208436495174265</v>
      </c>
      <c r="BD124" s="409">
        <f>'relative error colored'!BB16</f>
        <v>0.4784489743864625</v>
      </c>
      <c r="BE124" s="410">
        <f>'relative error colored'!BC16</f>
        <v>0.49480036070780614</v>
      </c>
      <c r="BF124" s="409">
        <f>'relative error colored'!BD16</f>
        <v>0.51113827962002223</v>
      </c>
      <c r="BG124" s="409">
        <f>'relative error colored'!BE16</f>
        <v>0.52746250396346528</v>
      </c>
      <c r="BH124" s="409">
        <f>'relative error colored'!BF16</f>
        <v>0.54377282367258206</v>
      </c>
      <c r="BI124" s="409">
        <f>'relative error colored'!BG16</f>
        <v>0.56006904569666405</v>
      </c>
      <c r="BJ124" s="409">
        <f>'relative error colored'!BH16</f>
        <v>0.5763509938849446</v>
      </c>
      <c r="BK124" s="409">
        <f>'relative error colored'!BI16</f>
        <v>0.59261850883759015</v>
      </c>
      <c r="BL124" s="409">
        <f>'relative error colored'!BJ16</f>
        <v>0.60887144772431967</v>
      </c>
      <c r="BM124" s="409">
        <f>'relative error colored'!BK16</f>
        <v>0.62510968407234713</v>
      </c>
      <c r="BN124" s="409">
        <f>'relative error colored'!BL16</f>
        <v>0.64133310752546768</v>
      </c>
      <c r="BO124" s="411">
        <f>'relative error colored'!BM16</f>
        <v>0.65754162357611057</v>
      </c>
      <c r="BP124" s="253"/>
      <c r="BQ124" s="399">
        <f>'relative error colored'!BP16</f>
        <v>50.000000000000007</v>
      </c>
      <c r="BR124" s="402">
        <f>'relative error colored'!BQ16</f>
        <v>5000</v>
      </c>
      <c r="BS124" s="147">
        <f>'relative error colored'!BR16</f>
        <v>278.25928512300209</v>
      </c>
      <c r="BT124" s="147">
        <f>'relative error colored'!BS16</f>
        <v>278.30513837750044</v>
      </c>
      <c r="BU124" s="147">
        <f>'relative error colored'!BT16</f>
        <v>278.38155342548538</v>
      </c>
      <c r="BV124" s="147">
        <f>'relative error colored'!BU16</f>
        <v>278.48851972196661</v>
      </c>
      <c r="BW124" s="147">
        <f>'relative error colored'!BV16</f>
        <v>278.6260225424158</v>
      </c>
      <c r="BX124" s="147">
        <f>'relative error colored'!BW16</f>
        <v>278.79404302100323</v>
      </c>
      <c r="BY124" s="147">
        <f>'relative error colored'!BX16</f>
        <v>278.99255819943807</v>
      </c>
      <c r="BZ124" s="147">
        <f>'relative error colored'!BY16</f>
        <v>279.22154108618315</v>
      </c>
      <c r="CA124" s="147">
        <f>'relative error colored'!BZ16</f>
        <v>279.48096072575635</v>
      </c>
      <c r="CB124" s="91">
        <f>'relative error colored'!CA16</f>
        <v>279.77078227779276</v>
      </c>
      <c r="CC124" s="147">
        <f>'relative error colored'!CB16</f>
        <v>280.09096710549187</v>
      </c>
      <c r="CD124" s="147">
        <f>'relative error colored'!CC16</f>
        <v>280.44147287303883</v>
      </c>
      <c r="CE124" s="147">
        <f>'relative error colored'!CD16</f>
        <v>280.82225365154682</v>
      </c>
      <c r="CF124" s="147">
        <f>'relative error colored'!CE16</f>
        <v>281.23326003303555</v>
      </c>
      <c r="CG124" s="147">
        <f>'relative error colored'!CF16</f>
        <v>281.67443925192998</v>
      </c>
      <c r="CH124" s="147">
        <f>'relative error colored'!CG16</f>
        <v>282.14573531353716</v>
      </c>
      <c r="CI124" s="147">
        <f>'relative error colored'!CH16</f>
        <v>282.64708912893389</v>
      </c>
      <c r="CJ124" s="147">
        <f>'relative error colored'!CI16</f>
        <v>283.1784386556825</v>
      </c>
      <c r="CK124" s="147">
        <f>'relative error colored'!CJ16</f>
        <v>283.73971904377254</v>
      </c>
      <c r="CL124" s="91">
        <f>'relative error colored'!CK16</f>
        <v>284.33086278618015</v>
      </c>
      <c r="CM124" s="147">
        <f>'relative error colored'!CL16</f>
        <v>284.95179987342527</v>
      </c>
      <c r="CN124" s="147">
        <f>'relative error colored'!CM16</f>
        <v>285.60245795150763</v>
      </c>
      <c r="CO124" s="147">
        <f>'relative error colored'!CN16</f>
        <v>286.28276248260028</v>
      </c>
      <c r="CP124" s="147">
        <f>'relative error colored'!CO16</f>
        <v>286.99263690788456</v>
      </c>
      <c r="CQ124" s="147">
        <f>'relative error colored'!CP16</f>
        <v>287.73200281191998</v>
      </c>
      <c r="CR124" s="147">
        <f>'relative error colored'!CQ16</f>
        <v>288.50078008795174</v>
      </c>
      <c r="CS124" s="147">
        <f>'relative error colored'!CR16</f>
        <v>289.2988871035717</v>
      </c>
      <c r="CT124" s="147">
        <f>'relative error colored'!CS16</f>
        <v>290.12624086617092</v>
      </c>
      <c r="CU124" s="147">
        <f>'relative error colored'!CT16</f>
        <v>290.98275718763421</v>
      </c>
      <c r="CV124" s="91">
        <f>'relative error colored'!CU16</f>
        <v>291.86835084775697</v>
      </c>
      <c r="CW124" s="147">
        <f>'relative error colored'!CV16</f>
        <v>292.78293575588162</v>
      </c>
      <c r="CX124" s="147">
        <f>'relative error colored'!CW16</f>
        <v>293.72642511028249</v>
      </c>
      <c r="CY124" s="147">
        <f>'relative error colored'!CX16</f>
        <v>294.69873155485345</v>
      </c>
      <c r="CZ124" s="147">
        <f>'relative error colored'!CY16</f>
        <v>295.69976733267913</v>
      </c>
      <c r="DA124" s="147">
        <f>'relative error colored'!CZ16</f>
        <v>296.72944443610601</v>
      </c>
      <c r="DB124" s="147">
        <f>'relative error colored'!DA16</f>
        <v>297.78767475295336</v>
      </c>
      <c r="DC124" s="147">
        <f>'relative error colored'!DB16</f>
        <v>298.87437020854213</v>
      </c>
      <c r="DD124" s="147">
        <f>'relative error colored'!DC16</f>
        <v>299.98944290324465</v>
      </c>
      <c r="DE124" s="147">
        <f>'relative error colored'!DD16</f>
        <v>301.13280524529455</v>
      </c>
      <c r="DF124" s="395">
        <f>'relative error colored'!DE16</f>
        <v>302.30437007862457</v>
      </c>
      <c r="DG124" s="90"/>
      <c r="DH124" s="399">
        <f>'relative error colored'!DH16</f>
        <v>50.000000000000007</v>
      </c>
      <c r="DI124" s="402">
        <f>'relative error colored'!DI16</f>
        <v>5000</v>
      </c>
      <c r="DJ124" s="147">
        <f>'relative error colored'!DJ16</f>
        <v>10.772736887187909</v>
      </c>
      <c r="DK124" s="147">
        <f>'relative error colored'!DK16</f>
        <v>21.545101202329295</v>
      </c>
      <c r="DL124" s="147">
        <f>'relative error colored'!DL16</f>
        <v>32.316720999785453</v>
      </c>
      <c r="DM124" s="147">
        <f>'relative error colored'!DM16</f>
        <v>43.087225584620377</v>
      </c>
      <c r="DN124" s="147">
        <f>'relative error colored'!DN16</f>
        <v>53.856246132315711</v>
      </c>
      <c r="DO124" s="147">
        <f>'relative error colored'!DO16</f>
        <v>64.623416302124113</v>
      </c>
      <c r="DP124" s="147">
        <f>'relative error colored'!DP16</f>
        <v>75.388372841518617</v>
      </c>
      <c r="DQ124" s="147">
        <f>'relative error colored'!DQ16</f>
        <v>86.150756180031053</v>
      </c>
      <c r="DR124" s="147">
        <f>'relative error colored'!DR16</f>
        <v>96.910211010201749</v>
      </c>
      <c r="DS124" s="91">
        <f>'relative error colored'!DS16</f>
        <v>107.66638685387183</v>
      </c>
      <c r="DT124" s="147">
        <f>'relative error colored'!DT16</f>
        <v>118.41893861187727</v>
      </c>
      <c r="DU124" s="147">
        <f>'relative error colored'!DU16</f>
        <v>129.16752709549024</v>
      </c>
      <c r="DV124" s="147">
        <f>'relative error colored'!DV16</f>
        <v>139.91181953790641</v>
      </c>
      <c r="DW124" s="147">
        <f>'relative error colored'!DW16</f>
        <v>150.65149008427926</v>
      </c>
      <c r="DX124" s="147">
        <f>'relative error colored'!DX16</f>
        <v>161.38622025891931</v>
      </c>
      <c r="DY124" s="147">
        <f>'relative error colored'!DY16</f>
        <v>172.11569940839118</v>
      </c>
      <c r="DZ124" s="147">
        <f>'relative error colored'!DZ16</f>
        <v>182.83962511936417</v>
      </c>
      <c r="EA124" s="147">
        <f>'relative error colored'!EA16</f>
        <v>193.55770361024958</v>
      </c>
      <c r="EB124" s="147">
        <f>'relative error colored'!EB16</f>
        <v>204.26965009574221</v>
      </c>
      <c r="EC124" s="91">
        <f>'relative error colored'!EC16</f>
        <v>214.97518912360439</v>
      </c>
      <c r="ED124" s="147">
        <f>'relative error colored'!ED16</f>
        <v>225.6740548830825</v>
      </c>
      <c r="EE124" s="147">
        <f>'relative error colored'!EE16</f>
        <v>236.36599148457105</v>
      </c>
      <c r="EF124" s="147">
        <f>'relative error colored'!EF16</f>
        <v>247.05075321022909</v>
      </c>
      <c r="EG124" s="147">
        <f>'relative error colored'!EG16</f>
        <v>257.72810473539471</v>
      </c>
      <c r="EH124" s="147">
        <f>'relative error colored'!EH16</f>
        <v>268.39782132082115</v>
      </c>
      <c r="EI124" s="147">
        <f>'relative error colored'!EI16</f>
        <v>279.05968897582767</v>
      </c>
      <c r="EJ124" s="147">
        <f>'relative error colored'!EJ16</f>
        <v>289.71350459261993</v>
      </c>
      <c r="EK124" s="147">
        <f>'relative error colored'!EK16</f>
        <v>300.35907605215687</v>
      </c>
      <c r="EL124" s="147">
        <f>'relative error colored'!EL16</f>
        <v>310.9962223020201</v>
      </c>
      <c r="EM124" s="91">
        <f>'relative error colored'!EM16</f>
        <v>321.62477340688935</v>
      </c>
      <c r="EN124" s="147">
        <f>'relative error colored'!EN16</f>
        <v>332.24457057228523</v>
      </c>
      <c r="EO124" s="147">
        <f>'relative error colored'!EO16</f>
        <v>342.85546614235443</v>
      </c>
      <c r="EP124" s="147">
        <f>'relative error colored'!EP16</f>
        <v>353.45732357256031</v>
      </c>
      <c r="EQ124" s="147">
        <f>'relative error colored'!EQ16</f>
        <v>364.05001737817145</v>
      </c>
      <c r="ER124" s="147">
        <f>'relative error colored'!ER16</f>
        <v>374.63343305957358</v>
      </c>
      <c r="ES124" s="147">
        <f>'relative error colored'!ES16</f>
        <v>385.20746700541275</v>
      </c>
      <c r="ET124" s="147">
        <f>'relative error colored'!ET16</f>
        <v>395.77202637469605</v>
      </c>
      <c r="EU124" s="147">
        <f>'relative error colored'!EU16</f>
        <v>406.32702895895238</v>
      </c>
      <c r="EV124" s="147">
        <f>'relative error colored'!EV16</f>
        <v>416.87240302563623</v>
      </c>
      <c r="EW124" s="395">
        <f>'relative error colored'!EW16</f>
        <v>427.40808714395968</v>
      </c>
      <c r="EX124" s="8"/>
      <c r="EY124" s="399">
        <f>'relative error colored'!EZ16</f>
        <v>50.000000000000007</v>
      </c>
      <c r="EZ124" s="402">
        <f>'relative error colored'!FA16</f>
        <v>5000</v>
      </c>
      <c r="FA124" s="147">
        <f>'relative error colored'!FB16</f>
        <v>45.109285123002117</v>
      </c>
      <c r="FB124" s="147">
        <f>'relative error colored'!FC16</f>
        <v>55.155138377500471</v>
      </c>
      <c r="FC124" s="147">
        <f>'relative error colored'!FD16</f>
        <v>65.231553425485401</v>
      </c>
      <c r="FD124" s="147">
        <f>'relative error colored'!FE16</f>
        <v>75.338519721966634</v>
      </c>
      <c r="FE124" s="147">
        <f>'relative error colored'!FF16</f>
        <v>85.476022542415819</v>
      </c>
      <c r="FF124" s="147">
        <f>'relative error colored'!FG16</f>
        <v>95.644043021003256</v>
      </c>
      <c r="FG124" s="147">
        <f>'relative error colored'!FH16</f>
        <v>105.84255819943809</v>
      </c>
      <c r="FH124" s="147">
        <f>'relative error colored'!FI16</f>
        <v>116.07154108618317</v>
      </c>
      <c r="FI124" s="147">
        <f>'relative error colored'!FJ16</f>
        <v>126.33096072575637</v>
      </c>
      <c r="FJ124" s="91">
        <f>'relative error colored'!FK16</f>
        <v>136.62078227779278</v>
      </c>
      <c r="FK124" s="147">
        <f>'relative error colored'!FL16</f>
        <v>146.94096710549189</v>
      </c>
      <c r="FL124" s="147">
        <f>'relative error colored'!FM16</f>
        <v>157.29147287303886</v>
      </c>
      <c r="FM124" s="147">
        <f>'relative error colored'!FN16</f>
        <v>167.67225365154684</v>
      </c>
      <c r="FN124" s="147">
        <f>'relative error colored'!FO16</f>
        <v>178.08326003303557</v>
      </c>
      <c r="FO124" s="147">
        <f>'relative error colored'!FP16</f>
        <v>188.52443925193</v>
      </c>
      <c r="FP124" s="147">
        <f>'relative error colored'!FQ16</f>
        <v>198.99573531353718</v>
      </c>
      <c r="FQ124" s="147">
        <f>'relative error colored'!FR16</f>
        <v>209.49708912893391</v>
      </c>
      <c r="FR124" s="147">
        <f>'relative error colored'!FS16</f>
        <v>220.02843865568252</v>
      </c>
      <c r="FS124" s="147">
        <f>'relative error colored'!FT16</f>
        <v>230.58971904377256</v>
      </c>
      <c r="FT124" s="91">
        <f>'relative error colored'!FU16</f>
        <v>241.18086278618017</v>
      </c>
      <c r="FU124" s="147">
        <f>'relative error colored'!FV16</f>
        <v>251.8017998734253</v>
      </c>
      <c r="FV124" s="147">
        <f>'relative error colored'!FW16</f>
        <v>262.45245795150765</v>
      </c>
      <c r="FW124" s="147">
        <f>'relative error colored'!FX16</f>
        <v>273.1327624826003</v>
      </c>
      <c r="FX124" s="147">
        <f>'relative error colored'!FY16</f>
        <v>283.84263690788458</v>
      </c>
      <c r="FY124" s="147">
        <f>'relative error colored'!FZ16</f>
        <v>294.58200281192001</v>
      </c>
      <c r="FZ124" s="147">
        <f>'relative error colored'!GA16</f>
        <v>305.35078008795176</v>
      </c>
      <c r="GA124" s="147">
        <f>'relative error colored'!GB16</f>
        <v>316.14888710357172</v>
      </c>
      <c r="GB124" s="147">
        <f>'relative error colored'!GC16</f>
        <v>326.97624086617094</v>
      </c>
      <c r="GC124" s="147">
        <f>'relative error colored'!GD16</f>
        <v>337.83275718763423</v>
      </c>
      <c r="GD124" s="91">
        <f>'relative error colored'!GE16</f>
        <v>348.71835084775699</v>
      </c>
      <c r="GE124" s="147">
        <f>'relative error colored'!GF16</f>
        <v>359.63293575588165</v>
      </c>
      <c r="GF124" s="147">
        <f>'relative error colored'!GG16</f>
        <v>370.57642511028251</v>
      </c>
      <c r="GG124" s="147">
        <f>'relative error colored'!GH16</f>
        <v>381.54873155485348</v>
      </c>
      <c r="GH124" s="147">
        <f>'relative error colored'!GI16</f>
        <v>392.54976733267915</v>
      </c>
      <c r="GI124" s="147">
        <f>'relative error colored'!GJ16</f>
        <v>403.57944443610603</v>
      </c>
      <c r="GJ124" s="147">
        <f>'relative error colored'!GK16</f>
        <v>414.63767475295339</v>
      </c>
      <c r="GK124" s="147">
        <f>'relative error colored'!GL16</f>
        <v>425.72437020854215</v>
      </c>
      <c r="GL124" s="147">
        <f>'relative error colored'!GM16</f>
        <v>436.83944290324467</v>
      </c>
      <c r="GM124" s="147">
        <f>'relative error colored'!GN16</f>
        <v>447.98280524529457</v>
      </c>
      <c r="GN124" s="395">
        <f>'relative error colored'!GO16</f>
        <v>459.15437007862459</v>
      </c>
      <c r="GO124" s="290">
        <v>5000</v>
      </c>
      <c r="GP124" s="268"/>
      <c r="GS124" s="60"/>
    </row>
    <row r="125" spans="1:240" ht="15.75">
      <c r="A125" s="173"/>
      <c r="B125" s="182"/>
      <c r="C125" s="91"/>
      <c r="D125" s="189"/>
      <c r="E125" s="91"/>
      <c r="F125" s="116"/>
      <c r="G125" s="116"/>
      <c r="H125" s="116"/>
      <c r="I125" s="116"/>
      <c r="J125" s="107"/>
      <c r="K125" s="217">
        <v>6000</v>
      </c>
      <c r="L125" s="220">
        <f t="shared" si="323"/>
        <v>1.8288</v>
      </c>
      <c r="M125" s="284">
        <v>60</v>
      </c>
      <c r="N125" s="382"/>
      <c r="O125" s="104">
        <f>'relative error colored'!N17</f>
        <v>811.99611309874251</v>
      </c>
      <c r="P125" s="256">
        <f>'relative error colored'!O17</f>
        <v>1.023928523689664</v>
      </c>
      <c r="Q125" s="213">
        <f>'relative error colored'!P17</f>
        <v>3.1127999999999361</v>
      </c>
      <c r="R125" s="215">
        <f>'relative error colored'!Q17</f>
        <v>276.26279999999991</v>
      </c>
      <c r="S125" s="383"/>
      <c r="T125" s="101">
        <f>'relative error colored'!R17</f>
        <v>647.69088651287859</v>
      </c>
      <c r="U125" s="382"/>
      <c r="V125" s="141">
        <f>'relative error colored'!S17</f>
        <v>0.80137785650011595</v>
      </c>
      <c r="W125" s="163">
        <f>'relative error colored'!T17</f>
        <v>0.83586001933850118</v>
      </c>
      <c r="X125" s="159">
        <f>'relative error colored'!U17</f>
        <v>0.95874648620510128</v>
      </c>
      <c r="Y125" s="170"/>
      <c r="Z125" s="399">
        <f t="shared" si="322"/>
        <v>60</v>
      </c>
      <c r="AA125" s="402">
        <v>6000</v>
      </c>
      <c r="AB125" s="409">
        <f>'relative error colored'!Z17</f>
        <v>1.6887351323878235E-2</v>
      </c>
      <c r="AC125" s="409">
        <f>'relative error colored'!AA17</f>
        <v>3.3773985526840959E-2</v>
      </c>
      <c r="AD125" s="409">
        <f>'relative error colored'!AB17</f>
        <v>5.0659186744444223E-2</v>
      </c>
      <c r="AE125" s="409">
        <f>'relative error colored'!AC17</f>
        <v>6.7542241620694873E-2</v>
      </c>
      <c r="AF125" s="409">
        <f>'relative error colored'!AD17</f>
        <v>8.4422440550450034E-2</v>
      </c>
      <c r="AG125" s="409">
        <f>'relative error colored'!AE17</f>
        <v>0.10129907890808995</v>
      </c>
      <c r="AH125" s="409">
        <f>'relative error colored'!AF17</f>
        <v>0.11817145825759477</v>
      </c>
      <c r="AI125" s="409">
        <f>'relative error colored'!AG17</f>
        <v>0.13503888753997481</v>
      </c>
      <c r="AJ125" s="409">
        <f>'relative error colored'!AH17</f>
        <v>0.15190068423355957</v>
      </c>
      <c r="AK125" s="410">
        <f>'relative error colored'!AI17</f>
        <v>0.16875617548326249</v>
      </c>
      <c r="AL125" s="409">
        <f>'relative error colored'!AJ17</f>
        <v>0.18560469919485104</v>
      </c>
      <c r="AM125" s="409">
        <f>'relative error colored'!AK17</f>
        <v>0.20244560509071002</v>
      </c>
      <c r="AN125" s="409">
        <f>'relative error colored'!AL17</f>
        <v>0.21927825572361381</v>
      </c>
      <c r="AO125" s="409">
        <f>'relative error colored'!AM17</f>
        <v>0.23610202744539943</v>
      </c>
      <c r="AP125" s="409">
        <f>'relative error colored'!AN17</f>
        <v>0.25291631132772918</v>
      </c>
      <c r="AQ125" s="409">
        <f>'relative error colored'!AO17</f>
        <v>0.26972051403233982</v>
      </c>
      <c r="AR125" s="409">
        <f>'relative error colored'!AP17</f>
        <v>0.28651405862852891</v>
      </c>
      <c r="AS125" s="409">
        <f>'relative error colored'!AQ17</f>
        <v>0.30329638535590736</v>
      </c>
      <c r="AT125" s="409">
        <f>'relative error colored'!AR17</f>
        <v>0.32006695233078358</v>
      </c>
      <c r="AU125" s="410">
        <f>'relative error colored'!AS17</f>
        <v>0.33682523619484811</v>
      </c>
      <c r="AV125" s="409">
        <f>'relative error colored'!AT17</f>
        <v>0.35357073270511713</v>
      </c>
      <c r="AW125" s="409">
        <f>'relative error colored'!AU17</f>
        <v>0.37030295726443618</v>
      </c>
      <c r="AX125" s="409">
        <f>'relative error colored'!AV17</f>
        <v>0.38702144539212185</v>
      </c>
      <c r="AY125" s="409">
        <f>'relative error colored'!AW17</f>
        <v>0.40372575313464948</v>
      </c>
      <c r="AZ125" s="409">
        <f>'relative error colored'!AX17</f>
        <v>0.42041545741652203</v>
      </c>
      <c r="BA125" s="409">
        <f>'relative error colored'!AY17</f>
        <v>0.43709015633180937</v>
      </c>
      <c r="BB125" s="409">
        <f>'relative error colored'!AZ17</f>
        <v>0.45374946937702776</v>
      </c>
      <c r="BC125" s="409">
        <f>'relative error colored'!BA17</f>
        <v>0.47039303762634371</v>
      </c>
      <c r="BD125" s="409">
        <f>'relative error colored'!BB17</f>
        <v>0.48702052385026651</v>
      </c>
      <c r="BE125" s="410">
        <f>'relative error colored'!BC17</f>
        <v>0.50363161257925426</v>
      </c>
      <c r="BF125" s="409">
        <f>'relative error colored'!BD17</f>
        <v>0.52022601011380032</v>
      </c>
      <c r="BG125" s="409">
        <f>'relative error colored'!BE17</f>
        <v>0.53680344448279904</v>
      </c>
      <c r="BH125" s="409">
        <f>'relative error colored'!BF17</f>
        <v>0.55336366535212467</v>
      </c>
      <c r="BI125" s="409">
        <f>'relative error colored'!BG17</f>
        <v>0.56990644388546707</v>
      </c>
      <c r="BJ125" s="409">
        <f>'relative error colored'!BH17</f>
        <v>0.58643157255968181</v>
      </c>
      <c r="BK125" s="409">
        <f>'relative error colored'!BI17</f>
        <v>0.60293886493687998</v>
      </c>
      <c r="BL125" s="409">
        <f>'relative error colored'!BJ17</f>
        <v>0.61942815539571705</v>
      </c>
      <c r="BM125" s="409">
        <f>'relative error colored'!BK17</f>
        <v>0.63589929882427298</v>
      </c>
      <c r="BN125" s="409">
        <f>'relative error colored'!BL17</f>
        <v>0.65235217027706183</v>
      </c>
      <c r="BO125" s="411">
        <f>'relative error colored'!BM17</f>
        <v>0.66878666459869263</v>
      </c>
      <c r="BP125" s="253"/>
      <c r="BQ125" s="399">
        <f>'relative error colored'!BP17</f>
        <v>60</v>
      </c>
      <c r="BR125" s="402">
        <f>'relative error colored'!BQ17</f>
        <v>6000</v>
      </c>
      <c r="BS125" s="147">
        <f>'relative error colored'!BR17</f>
        <v>276.27855707063662</v>
      </c>
      <c r="BT125" s="147">
        <f>'relative error colored'!BS17</f>
        <v>276.32582560608085</v>
      </c>
      <c r="BU125" s="147">
        <f>'relative error colored'!BT17</f>
        <v>276.404597584253</v>
      </c>
      <c r="BV125" s="147">
        <f>'relative error colored'!BU17</f>
        <v>276.51485965937712</v>
      </c>
      <c r="BW125" s="147">
        <f>'relative error colored'!BV17</f>
        <v>276.65659319838431</v>
      </c>
      <c r="BX125" s="147">
        <f>'relative error colored'!BW17</f>
        <v>276.829774331615</v>
      </c>
      <c r="BY125" s="147">
        <f>'relative error colored'!BX17</f>
        <v>277.03437401756003</v>
      </c>
      <c r="BZ125" s="147">
        <f>'relative error colored'!BY17</f>
        <v>277.27035812131174</v>
      </c>
      <c r="CA125" s="147">
        <f>'relative error colored'!BZ17</f>
        <v>277.5376875063256</v>
      </c>
      <c r="CB125" s="91">
        <f>'relative error colored'!CA17</f>
        <v>277.83631813903213</v>
      </c>
      <c r="CC125" s="147">
        <f>'relative error colored'!CB17</f>
        <v>278.16620120577448</v>
      </c>
      <c r="CD125" s="147">
        <f>'relative error colored'!CC17</f>
        <v>278.52728324149587</v>
      </c>
      <c r="CE125" s="147">
        <f>'relative error colored'!CD17</f>
        <v>278.91950626954446</v>
      </c>
      <c r="CF125" s="147">
        <f>'relative error colored'!CE17</f>
        <v>279.34280795191989</v>
      </c>
      <c r="CG125" s="147">
        <f>'relative error colored'!CF17</f>
        <v>279.79712174924413</v>
      </c>
      <c r="CH125" s="147">
        <f>'relative error colored'!CG17</f>
        <v>280.2823770897038</v>
      </c>
      <c r="CI125" s="147">
        <f>'relative error colored'!CH17</f>
        <v>280.79849954617924</v>
      </c>
      <c r="CJ125" s="147">
        <f>'relative error colored'!CI17</f>
        <v>281.34541102075542</v>
      </c>
      <c r="CK125" s="147">
        <f>'relative error colored'!CJ17</f>
        <v>281.92302993578704</v>
      </c>
      <c r="CL125" s="91">
        <f>'relative error colored'!CK17</f>
        <v>282.53127143068241</v>
      </c>
      <c r="CM125" s="147">
        <f>'relative error colored'!CL17</f>
        <v>283.17004756355948</v>
      </c>
      <c r="CN125" s="147">
        <f>'relative error colored'!CM17</f>
        <v>283.83926751693008</v>
      </c>
      <c r="CO125" s="147">
        <f>'relative error colored'!CN17</f>
        <v>284.53883780656957</v>
      </c>
      <c r="CP125" s="147">
        <f>'relative error colored'!CO17</f>
        <v>285.26866249274201</v>
      </c>
      <c r="CQ125" s="147">
        <f>'relative error colored'!CP17</f>
        <v>286.02864339296099</v>
      </c>
      <c r="CR125" s="147">
        <f>'relative error colored'!CQ17</f>
        <v>286.81868029548974</v>
      </c>
      <c r="CS125" s="147">
        <f>'relative error colored'!CR17</f>
        <v>287.63867117280353</v>
      </c>
      <c r="CT125" s="147">
        <f>'relative error colored'!CS17</f>
        <v>288.48851239426659</v>
      </c>
      <c r="CU125" s="147">
        <f>'relative error colored'!CT17</f>
        <v>289.36809893730515</v>
      </c>
      <c r="CV125" s="91">
        <f>'relative error colored'!CU17</f>
        <v>290.27732459639316</v>
      </c>
      <c r="CW125" s="147">
        <f>'relative error colored'!CV17</f>
        <v>291.21608218920056</v>
      </c>
      <c r="CX125" s="147">
        <f>'relative error colored'!CW17</f>
        <v>292.18426375929624</v>
      </c>
      <c r="CY125" s="147">
        <f>'relative error colored'!CX17</f>
        <v>293.1817607748356</v>
      </c>
      <c r="CZ125" s="147">
        <f>'relative error colored'!CY17</f>
        <v>294.20846432270355</v>
      </c>
      <c r="DA125" s="147">
        <f>'relative error colored'!CZ17</f>
        <v>295.26426529763137</v>
      </c>
      <c r="DB125" s="147">
        <f>'relative error colored'!DA17</f>
        <v>296.34905458584188</v>
      </c>
      <c r="DC125" s="147">
        <f>'relative error colored'!DB17</f>
        <v>297.4627232428295</v>
      </c>
      <c r="DD125" s="147">
        <f>'relative error colored'!DC17</f>
        <v>298.605162664918</v>
      </c>
      <c r="DE125" s="147">
        <f>'relative error colored'!DD17</f>
        <v>299.77626475428821</v>
      </c>
      <c r="DF125" s="395">
        <f>'relative error colored'!DE17</f>
        <v>300.97592207720663</v>
      </c>
      <c r="DG125" s="90"/>
      <c r="DH125" s="399">
        <f>'relative error colored'!DH17</f>
        <v>60</v>
      </c>
      <c r="DI125" s="402">
        <f>'relative error colored'!DI17</f>
        <v>6000</v>
      </c>
      <c r="DJ125" s="147">
        <f>'relative error colored'!DJ17</f>
        <v>10.937783549817128</v>
      </c>
      <c r="DK125" s="147">
        <f>'relative error colored'!DK17</f>
        <v>21.875102626952753</v>
      </c>
      <c r="DL125" s="147">
        <f>'relative error colored'!DL17</f>
        <v>32.811493572530544</v>
      </c>
      <c r="DM125" s="147">
        <f>'relative error colored'!DM17</f>
        <v>43.74649435237491</v>
      </c>
      <c r="DN125" s="147">
        <f>'relative error colored'!DN17</f>
        <v>54.679645361701773</v>
      </c>
      <c r="DO125" s="147">
        <f>'relative error colored'!DO17</f>
        <v>65.61049022091882</v>
      </c>
      <c r="DP125" s="147">
        <f>'relative error colored'!DP17</f>
        <v>76.538576559381184</v>
      </c>
      <c r="DQ125" s="147">
        <f>'relative error colored'!DQ17</f>
        <v>87.463456784479206</v>
      </c>
      <c r="DR125" s="147">
        <f>'relative error colored'!DR17</f>
        <v>98.384688833147038</v>
      </c>
      <c r="DS125" s="91">
        <f>'relative error colored'!DS17</f>
        <v>109.30183690327719</v>
      </c>
      <c r="DT125" s="147">
        <f>'relative error colored'!DT17</f>
        <v>120.21447216246924</v>
      </c>
      <c r="DU125" s="147">
        <f>'relative error colored'!DU17</f>
        <v>131.12217343183809</v>
      </c>
      <c r="DV125" s="147">
        <f>'relative error colored'!DV17</f>
        <v>142.02452784262513</v>
      </c>
      <c r="DW125" s="147">
        <f>'relative error colored'!DW17</f>
        <v>152.92113146359875</v>
      </c>
      <c r="DX125" s="147">
        <f>'relative error colored'!DX17</f>
        <v>163.81158989742411</v>
      </c>
      <c r="DY125" s="147">
        <f>'relative error colored'!DY17</f>
        <v>174.6955188443155</v>
      </c>
      <c r="DZ125" s="147">
        <f>'relative error colored'!DZ17</f>
        <v>185.57254463151477</v>
      </c>
      <c r="EA125" s="147">
        <f>'relative error colored'!EA17</f>
        <v>196.44230470731929</v>
      </c>
      <c r="EB125" s="147">
        <f>'relative error colored'!EB17</f>
        <v>207.30444809860046</v>
      </c>
      <c r="EC125" s="91">
        <f>'relative error colored'!EC17</f>
        <v>218.15863583095089</v>
      </c>
      <c r="ED125" s="147">
        <f>'relative error colored'!ED17</f>
        <v>229.00454131078536</v>
      </c>
      <c r="EE125" s="147">
        <f>'relative error colored'!EE17</f>
        <v>239.84185066894327</v>
      </c>
      <c r="EF125" s="147">
        <f>'relative error colored'!EF17</f>
        <v>250.67026306551904</v>
      </c>
      <c r="EG125" s="147">
        <f>'relative error colored'!EG17</f>
        <v>261.48949095586067</v>
      </c>
      <c r="EH125" s="147">
        <f>'relative error colored'!EH17</f>
        <v>272.29926031782452</v>
      </c>
      <c r="EI125" s="147">
        <f>'relative error colored'!EI17</f>
        <v>283.0993108406023</v>
      </c>
      <c r="EJ125" s="147">
        <f>'relative error colored'!EJ17</f>
        <v>293.88939607555534</v>
      </c>
      <c r="EK125" s="147">
        <f>'relative error colored'!EK17</f>
        <v>304.66928354969241</v>
      </c>
      <c r="EL125" s="147">
        <f>'relative error colored'!EL17</f>
        <v>315.43875484254562</v>
      </c>
      <c r="EM125" s="91">
        <f>'relative error colored'!EM17</f>
        <v>326.19760562736781</v>
      </c>
      <c r="EN125" s="147">
        <f>'relative error colored'!EN17</f>
        <v>336.94564567766508</v>
      </c>
      <c r="EO125" s="147">
        <f>'relative error colored'!EO17</f>
        <v>347.6826988402309</v>
      </c>
      <c r="EP125" s="147">
        <f>'relative error colored'!EP17</f>
        <v>358.40860297593349</v>
      </c>
      <c r="EQ125" s="147">
        <f>'relative error colored'!EQ17</f>
        <v>369.12320986958025</v>
      </c>
      <c r="ER125" s="147">
        <f>'relative error colored'!ER17</f>
        <v>379.82638511032178</v>
      </c>
      <c r="ES125" s="147">
        <f>'relative error colored'!ES17</f>
        <v>390.51800794403658</v>
      </c>
      <c r="ET125" s="147">
        <f>'relative error colored'!ET17</f>
        <v>401.19797109928908</v>
      </c>
      <c r="EU125" s="147">
        <f>'relative error colored'!EU17</f>
        <v>411.86618058841128</v>
      </c>
      <c r="EV125" s="147">
        <f>'relative error colored'!EV17</f>
        <v>422.52255548535049</v>
      </c>
      <c r="EW125" s="395">
        <f>'relative error colored'!EW17</f>
        <v>433.1670276819184</v>
      </c>
      <c r="EX125" s="8"/>
      <c r="EY125" s="399">
        <f>'relative error colored'!EZ17</f>
        <v>60</v>
      </c>
      <c r="EZ125" s="402">
        <f>'relative error colored'!FA17</f>
        <v>6000</v>
      </c>
      <c r="FA125" s="147">
        <f>'relative error colored'!FB17</f>
        <v>49.128557070636646</v>
      </c>
      <c r="FB125" s="147">
        <f>'relative error colored'!FC17</f>
        <v>59.175825606080878</v>
      </c>
      <c r="FC125" s="147">
        <f>'relative error colored'!FD17</f>
        <v>69.25459758425302</v>
      </c>
      <c r="FD125" s="147">
        <f>'relative error colored'!FE17</f>
        <v>79.364859659377146</v>
      </c>
      <c r="FE125" s="147">
        <f>'relative error colored'!FF17</f>
        <v>89.506593198384337</v>
      </c>
      <c r="FF125" s="147">
        <f>'relative error colored'!FG17</f>
        <v>99.679774331615022</v>
      </c>
      <c r="FG125" s="147">
        <f>'relative error colored'!FH17</f>
        <v>109.88437401756005</v>
      </c>
      <c r="FH125" s="147">
        <f>'relative error colored'!FI17</f>
        <v>120.12035812131177</v>
      </c>
      <c r="FI125" s="147">
        <f>'relative error colored'!FJ17</f>
        <v>130.38768750632562</v>
      </c>
      <c r="FJ125" s="91">
        <f>'relative error colored'!FK17</f>
        <v>140.68631813903215</v>
      </c>
      <c r="FK125" s="147">
        <f>'relative error colored'!FL17</f>
        <v>151.01620120577451</v>
      </c>
      <c r="FL125" s="147">
        <f>'relative error colored'!FM17</f>
        <v>161.37728324149589</v>
      </c>
      <c r="FM125" s="147">
        <f>'relative error colored'!FN17</f>
        <v>171.76950626954448</v>
      </c>
      <c r="FN125" s="147">
        <f>'relative error colored'!FO17</f>
        <v>182.19280795191992</v>
      </c>
      <c r="FO125" s="147">
        <f>'relative error colored'!FP17</f>
        <v>192.64712174924415</v>
      </c>
      <c r="FP125" s="147">
        <f>'relative error colored'!FQ17</f>
        <v>203.13237708970382</v>
      </c>
      <c r="FQ125" s="147">
        <f>'relative error colored'!FR17</f>
        <v>213.64849954617927</v>
      </c>
      <c r="FR125" s="147">
        <f>'relative error colored'!FS17</f>
        <v>224.19541102075544</v>
      </c>
      <c r="FS125" s="147">
        <f>'relative error colored'!FT17</f>
        <v>234.77302993578706</v>
      </c>
      <c r="FT125" s="91">
        <f>'relative error colored'!FU17</f>
        <v>245.38127143068243</v>
      </c>
      <c r="FU125" s="147">
        <f>'relative error colored'!FV17</f>
        <v>256.0200475635595</v>
      </c>
      <c r="FV125" s="147">
        <f>'relative error colored'!FW17</f>
        <v>266.6892675169301</v>
      </c>
      <c r="FW125" s="147">
        <f>'relative error colored'!FX17</f>
        <v>277.3888378065696</v>
      </c>
      <c r="FX125" s="147">
        <f>'relative error colored'!FY17</f>
        <v>288.11866249274203</v>
      </c>
      <c r="FY125" s="147">
        <f>'relative error colored'!FZ17</f>
        <v>298.87864339296101</v>
      </c>
      <c r="FZ125" s="147">
        <f>'relative error colored'!GA17</f>
        <v>309.66868029548976</v>
      </c>
      <c r="GA125" s="147">
        <f>'relative error colored'!GB17</f>
        <v>320.48867117280355</v>
      </c>
      <c r="GB125" s="147">
        <f>'relative error colored'!GC17</f>
        <v>331.33851239426662</v>
      </c>
      <c r="GC125" s="147">
        <f>'relative error colored'!GD17</f>
        <v>342.21809893730517</v>
      </c>
      <c r="GD125" s="91">
        <f>'relative error colored'!GE17</f>
        <v>353.12732459639318</v>
      </c>
      <c r="GE125" s="147">
        <f>'relative error colored'!GF17</f>
        <v>364.06608218920059</v>
      </c>
      <c r="GF125" s="147">
        <f>'relative error colored'!GG17</f>
        <v>375.03426375929627</v>
      </c>
      <c r="GG125" s="147">
        <f>'relative error colored'!GH17</f>
        <v>386.03176077483562</v>
      </c>
      <c r="GH125" s="147">
        <f>'relative error colored'!GI17</f>
        <v>397.05846432270357</v>
      </c>
      <c r="GI125" s="147">
        <f>'relative error colored'!GJ17</f>
        <v>408.11426529763139</v>
      </c>
      <c r="GJ125" s="147">
        <f>'relative error colored'!GK17</f>
        <v>419.19905458584191</v>
      </c>
      <c r="GK125" s="147">
        <f>'relative error colored'!GL17</f>
        <v>430.31272324282952</v>
      </c>
      <c r="GL125" s="147">
        <f>'relative error colored'!GM17</f>
        <v>441.45516266491802</v>
      </c>
      <c r="GM125" s="147">
        <f>'relative error colored'!GN17</f>
        <v>452.62626475428823</v>
      </c>
      <c r="GN125" s="395">
        <f>'relative error colored'!GO17</f>
        <v>463.82592207720666</v>
      </c>
      <c r="GO125" s="290">
        <v>6000</v>
      </c>
      <c r="GP125" s="268"/>
      <c r="GS125" s="60"/>
    </row>
    <row r="126" spans="1:240" ht="15.75">
      <c r="A126" s="173"/>
      <c r="B126" s="182"/>
      <c r="C126" s="91"/>
      <c r="D126" s="189"/>
      <c r="E126" s="91"/>
      <c r="F126" s="116"/>
      <c r="G126" s="116"/>
      <c r="H126" s="116"/>
      <c r="I126" s="116"/>
      <c r="J126" s="107"/>
      <c r="K126" s="217">
        <v>7000</v>
      </c>
      <c r="L126" s="220">
        <f t="shared" si="323"/>
        <v>2.1335999999999999</v>
      </c>
      <c r="M126" s="284">
        <v>70</v>
      </c>
      <c r="N126" s="382"/>
      <c r="O126" s="104">
        <f>'relative error colored'!N18</f>
        <v>781.85365449005701</v>
      </c>
      <c r="P126" s="256">
        <f>'relative error colored'!O18</f>
        <v>0.99304035225865461</v>
      </c>
      <c r="Q126" s="213">
        <f>'relative error colored'!P18</f>
        <v>1.131599999999878</v>
      </c>
      <c r="R126" s="215">
        <f>'relative error colored'!Q18</f>
        <v>274.28159999999986</v>
      </c>
      <c r="S126" s="383"/>
      <c r="T126" s="101">
        <f>'relative error colored'!R18</f>
        <v>645.36427200732203</v>
      </c>
      <c r="U126" s="382"/>
      <c r="V126" s="141">
        <f>'relative error colored'!S18</f>
        <v>0.77162956278317985</v>
      </c>
      <c r="W126" s="163">
        <f>'relative error colored'!T18</f>
        <v>0.81064518551726905</v>
      </c>
      <c r="X126" s="159">
        <f>'relative error colored'!U18</f>
        <v>0.95187090057261803</v>
      </c>
      <c r="Y126" s="170"/>
      <c r="Z126" s="399">
        <f t="shared" si="322"/>
        <v>70</v>
      </c>
      <c r="AA126" s="402">
        <v>7000</v>
      </c>
      <c r="AB126" s="409">
        <f>'relative error colored'!Z18</f>
        <v>1.7209774573879434E-2</v>
      </c>
      <c r="AC126" s="409">
        <f>'relative error colored'!AA18</f>
        <v>3.4418676499419744E-2</v>
      </c>
      <c r="AD126" s="409">
        <f>'relative error colored'!AB18</f>
        <v>5.1625834721836121E-2</v>
      </c>
      <c r="AE126" s="409">
        <f>'relative error colored'!AC18</f>
        <v>6.8830381367565641E-2</v>
      </c>
      <c r="AF126" s="409">
        <f>'relative error colored'!AD18</f>
        <v>8.6031453318929932E-2</v>
      </c>
      <c r="AG126" s="409">
        <f>'relative error colored'!AE18</f>
        <v>0.10322819377052903</v>
      </c>
      <c r="AH126" s="409">
        <f>'relative error colored'!AF18</f>
        <v>0.12041975376078336</v>
      </c>
      <c r="AI126" s="409">
        <f>'relative error colored'!AG18</f>
        <v>0.13760529367308494</v>
      </c>
      <c r="AJ126" s="409">
        <f>'relative error colored'!AH18</f>
        <v>0.15478398470076987</v>
      </c>
      <c r="AK126" s="410">
        <f>'relative error colored'!AI18</f>
        <v>0.17195501027065782</v>
      </c>
      <c r="AL126" s="409">
        <f>'relative error colored'!AJ18</f>
        <v>0.18911756741993643</v>
      </c>
      <c r="AM126" s="409">
        <f>'relative error colored'!AK18</f>
        <v>0.20627086812176471</v>
      </c>
      <c r="AN126" s="409">
        <f>'relative error colored'!AL18</f>
        <v>0.2234141405550234</v>
      </c>
      <c r="AO126" s="409">
        <f>'relative error colored'!AM18</f>
        <v>0.24054663031422011</v>
      </c>
      <c r="AP126" s="409">
        <f>'relative error colored'!AN18</f>
        <v>0.25766760155583712</v>
      </c>
      <c r="AQ126" s="409">
        <f>'relative error colored'!AO18</f>
        <v>0.27477633807788643</v>
      </c>
      <c r="AR126" s="409">
        <f>'relative error colored'!AP18</f>
        <v>0.29187214432975478</v>
      </c>
      <c r="AS126" s="409">
        <f>'relative error colored'!AQ18</f>
        <v>0.30895434634995017</v>
      </c>
      <c r="AT126" s="409">
        <f>'relative error colored'!AR18</f>
        <v>0.32602229262973376</v>
      </c>
      <c r="AU126" s="410">
        <f>'relative error colored'!AS18</f>
        <v>0.34307535490106006</v>
      </c>
      <c r="AV126" s="409">
        <f>'relative error colored'!AT18</f>
        <v>0.36011292884769502</v>
      </c>
      <c r="AW126" s="409">
        <f>'relative error colored'!AU18</f>
        <v>0.37713443473879149</v>
      </c>
      <c r="AX126" s="409">
        <f>'relative error colored'!AV18</f>
        <v>0.394139317984596</v>
      </c>
      <c r="AY126" s="409">
        <f>'relative error colored'!AW18</f>
        <v>0.41112704961440005</v>
      </c>
      <c r="AZ126" s="409">
        <f>'relative error colored'!AX18</f>
        <v>0.42809712667720956</v>
      </c>
      <c r="BA126" s="409">
        <f>'relative error colored'!AY18</f>
        <v>0.44504907256595932</v>
      </c>
      <c r="BB126" s="409">
        <f>'relative error colored'!AZ18</f>
        <v>0.46198243726647259</v>
      </c>
      <c r="BC126" s="409">
        <f>'relative error colored'!BA18</f>
        <v>0.47889679753268238</v>
      </c>
      <c r="BD126" s="409">
        <f>'relative error colored'!BB18</f>
        <v>0.4957917569898907</v>
      </c>
      <c r="BE126" s="410">
        <f>'relative error colored'!BC18</f>
        <v>0.51266694616820108</v>
      </c>
      <c r="BF126" s="409">
        <f>'relative error colored'!BD18</f>
        <v>0.52952202246840885</v>
      </c>
      <c r="BG126" s="409">
        <f>'relative error colored'!BE18</f>
        <v>0.54635667006292343</v>
      </c>
      <c r="BH126" s="409">
        <f>'relative error colored'!BF18</f>
        <v>0.56317059973448413</v>
      </c>
      <c r="BI126" s="409">
        <f>'relative error colored'!BG18</f>
        <v>0.57996354865555044</v>
      </c>
      <c r="BJ126" s="409">
        <f>'relative error colored'!BH18</f>
        <v>0.59673528011146604</v>
      </c>
      <c r="BK126" s="409">
        <f>'relative error colored'!BI18</f>
        <v>0.61348558317054025</v>
      </c>
      <c r="BL126" s="409">
        <f>'relative error colored'!BJ18</f>
        <v>0.63021427230432558</v>
      </c>
      <c r="BM126" s="409">
        <f>'relative error colored'!BK18</f>
        <v>0.64692118696142087</v>
      </c>
      <c r="BN126" s="409">
        <f>'relative error colored'!BL18</f>
        <v>0.66360619109816321</v>
      </c>
      <c r="BO126" s="411">
        <f>'relative error colored'!BM18</f>
        <v>0.68026917266962061</v>
      </c>
      <c r="BP126" s="253"/>
      <c r="BQ126" s="399">
        <f>'relative error colored'!BP18</f>
        <v>70</v>
      </c>
      <c r="BR126" s="402">
        <f>'relative error colored'!BQ18</f>
        <v>7000</v>
      </c>
      <c r="BS126" s="147">
        <f>'relative error colored'!BR18</f>
        <v>274.29784714413182</v>
      </c>
      <c r="BT126" s="147">
        <f>'relative error colored'!BS18</f>
        <v>274.34658528122276</v>
      </c>
      <c r="BU126" s="147">
        <f>'relative error colored'!BT18</f>
        <v>274.42780453480162</v>
      </c>
      <c r="BV126" s="147">
        <f>'relative error colored'!BU18</f>
        <v>274.54148847551346</v>
      </c>
      <c r="BW126" s="147">
        <f>'relative error colored'!BV18</f>
        <v>274.68761416808229</v>
      </c>
      <c r="BX126" s="147">
        <f>'relative error colored'!BW18</f>
        <v>274.86615223670253</v>
      </c>
      <c r="BY126" s="147">
        <f>'relative error colored'!BX18</f>
        <v>275.07706694850094</v>
      </c>
      <c r="BZ126" s="147">
        <f>'relative error colored'!BY18</f>
        <v>275.32031631462036</v>
      </c>
      <c r="CA126" s="147">
        <f>'relative error colored'!BZ18</f>
        <v>275.59585220838125</v>
      </c>
      <c r="CB126" s="91">
        <f>'relative error colored'!CA18</f>
        <v>275.90362049989284</v>
      </c>
      <c r="CC126" s="147">
        <f>'relative error colored'!CB18</f>
        <v>276.24356120640095</v>
      </c>
      <c r="CD126" s="147">
        <f>'relative error colored'!CC18</f>
        <v>276.61560865758929</v>
      </c>
      <c r="CE126" s="147">
        <f>'relative error colored'!CD18</f>
        <v>277.0196916749768</v>
      </c>
      <c r="CF126" s="147">
        <f>'relative error colored'!CE18</f>
        <v>277.45573376449664</v>
      </c>
      <c r="CG126" s="147">
        <f>'relative error colored'!CF18</f>
        <v>277.92365332128776</v>
      </c>
      <c r="CH126" s="147">
        <f>'relative error colored'!CG18</f>
        <v>278.42336384568415</v>
      </c>
      <c r="CI126" s="147">
        <f>'relative error colored'!CH18</f>
        <v>278.95477416934858</v>
      </c>
      <c r="CJ126" s="147">
        <f>'relative error colored'!CI18</f>
        <v>279.51778869047041</v>
      </c>
      <c r="CK126" s="147">
        <f>'relative error colored'!CJ18</f>
        <v>280.11230761692428</v>
      </c>
      <c r="CL126" s="91">
        <f>'relative error colored'!CK18</f>
        <v>280.7382272162742</v>
      </c>
      <c r="CM126" s="147">
        <f>'relative error colored'!CL18</f>
        <v>281.39544007150295</v>
      </c>
      <c r="CN126" s="147">
        <f>'relative error colored'!CM18</f>
        <v>282.08383534134953</v>
      </c>
      <c r="CO126" s="147">
        <f>'relative error colored'!CN18</f>
        <v>282.8032990241461</v>
      </c>
      <c r="CP126" s="147">
        <f>'relative error colored'!CO18</f>
        <v>283.55371422406625</v>
      </c>
      <c r="CQ126" s="147">
        <f>'relative error colored'!CP18</f>
        <v>284.33496141871717</v>
      </c>
      <c r="CR126" s="147">
        <f>'relative error colored'!CQ18</f>
        <v>285.1469187270398</v>
      </c>
      <c r="CS126" s="147">
        <f>'relative error colored'!CR18</f>
        <v>285.9894621765165</v>
      </c>
      <c r="CT126" s="147">
        <f>'relative error colored'!CS18</f>
        <v>286.86246596872684</v>
      </c>
      <c r="CU126" s="147">
        <f>'relative error colored'!CT18</f>
        <v>287.76580274233373</v>
      </c>
      <c r="CV126" s="91">
        <f>'relative error colored'!CU18</f>
        <v>288.69934383263785</v>
      </c>
      <c r="CW126" s="147">
        <f>'relative error colored'!CV18</f>
        <v>289.66295952688165</v>
      </c>
      <c r="CX126" s="147">
        <f>'relative error colored'!CW18</f>
        <v>290.65651931454607</v>
      </c>
      <c r="CY126" s="147">
        <f>'relative error colored'!CX18</f>
        <v>291.6798921319367</v>
      </c>
      <c r="CZ126" s="147">
        <f>'relative error colored'!CY18</f>
        <v>292.73294660041341</v>
      </c>
      <c r="DA126" s="147">
        <f>'relative error colored'!CZ18</f>
        <v>293.81555125767983</v>
      </c>
      <c r="DB126" s="147">
        <f>'relative error colored'!DA18</f>
        <v>294.92757478160553</v>
      </c>
      <c r="DC126" s="147">
        <f>'relative error colored'!DB18</f>
        <v>296.06888620611471</v>
      </c>
      <c r="DD126" s="147">
        <f>'relative error colored'!DC18</f>
        <v>297.23935512873538</v>
      </c>
      <c r="DE126" s="147">
        <f>'relative error colored'!DD18</f>
        <v>298.4388519094577</v>
      </c>
      <c r="DF126" s="395">
        <f>'relative error colored'!DE18</f>
        <v>299.66724786061155</v>
      </c>
      <c r="DG126" s="90"/>
      <c r="DH126" s="399">
        <f>'relative error colored'!DH18</f>
        <v>70</v>
      </c>
      <c r="DI126" s="402">
        <f>'relative error colored'!DI18</f>
        <v>7000</v>
      </c>
      <c r="DJ126" s="147">
        <f>'relative error colored'!DJ18</f>
        <v>11.106573639281821</v>
      </c>
      <c r="DK126" s="147">
        <f>'relative error colored'!DK18</f>
        <v>22.212584102503545</v>
      </c>
      <c r="DL126" s="147">
        <f>'relative error colored'!DL18</f>
        <v>33.317469242028096</v>
      </c>
      <c r="DM126" s="147">
        <f>'relative error colored'!DM18</f>
        <v>44.420668963265342</v>
      </c>
      <c r="DN126" s="147">
        <f>'relative error colored'!DN18</f>
        <v>55.521626240903124</v>
      </c>
      <c r="DO126" s="147">
        <f>'relative error colored'!DO18</f>
        <v>66.619788123348243</v>
      </c>
      <c r="DP126" s="147">
        <f>'relative error colored'!DP18</f>
        <v>77.714606721128931</v>
      </c>
      <c r="DQ126" s="147">
        <f>'relative error colored'!DQ18</f>
        <v>88.805540175684214</v>
      </c>
      <c r="DR126" s="147">
        <f>'relative error colored'!DR18</f>
        <v>99.892053604804815</v>
      </c>
      <c r="DS126" s="91">
        <f>'relative error colored'!DS18</f>
        <v>110.97362002133467</v>
      </c>
      <c r="DT126" s="147">
        <f>'relative error colored'!DT18</f>
        <v>122.04972122176292</v>
      </c>
      <c r="DU126" s="147">
        <f>'relative error colored'!DU18</f>
        <v>133.11984864172101</v>
      </c>
      <c r="DV126" s="147">
        <f>'relative error colored'!DV18</f>
        <v>144.18350417543419</v>
      </c>
      <c r="DW126" s="147">
        <f>'relative error colored'!DW18</f>
        <v>155.24020095655109</v>
      </c>
      <c r="DX126" s="147">
        <f>'relative error colored'!DX18</f>
        <v>166.28946409795554</v>
      </c>
      <c r="DY126" s="147">
        <f>'relative error colored'!DY18</f>
        <v>177.33083138847297</v>
      </c>
      <c r="DZ126" s="147">
        <f>'relative error colored'!DZ18</f>
        <v>188.36385394458821</v>
      </c>
      <c r="EA126" s="147">
        <f>'relative error colored'!EA18</f>
        <v>199.38809681563362</v>
      </c>
      <c r="EB126" s="147">
        <f>'relative error colored'!EB18</f>
        <v>210.40313954114623</v>
      </c>
      <c r="EC126" s="91">
        <f>'relative error colored'!EC18</f>
        <v>221.40857665937625</v>
      </c>
      <c r="ED126" s="147">
        <f>'relative error colored'!ED18</f>
        <v>232.40401816621724</v>
      </c>
      <c r="EE126" s="147">
        <f>'relative error colored'!EE18</f>
        <v>243.38908992409307</v>
      </c>
      <c r="EF126" s="147">
        <f>'relative error colored'!EF18</f>
        <v>254.3634340205912</v>
      </c>
      <c r="EG126" s="147">
        <f>'relative error colored'!EG18</f>
        <v>265.32670907691545</v>
      </c>
      <c r="EH126" s="147">
        <f>'relative error colored'!EH18</f>
        <v>276.27859050646367</v>
      </c>
      <c r="EI126" s="147">
        <f>'relative error colored'!EI18</f>
        <v>287.2187707240642</v>
      </c>
      <c r="EJ126" s="147">
        <f>'relative error colored'!EJ18</f>
        <v>298.14695930664539</v>
      </c>
      <c r="EK126" s="147">
        <f>'relative error colored'!EK18</f>
        <v>309.06288310631749</v>
      </c>
      <c r="EL126" s="147">
        <f>'relative error colored'!EL18</f>
        <v>319.96628631701191</v>
      </c>
      <c r="EM126" s="91">
        <f>'relative error colored'!EM18</f>
        <v>330.85693049605806</v>
      </c>
      <c r="EN126" s="147">
        <f>'relative error colored'!EN18</f>
        <v>341.73459454216948</v>
      </c>
      <c r="EO126" s="147">
        <f>'relative error colored'!EO18</f>
        <v>352.59907463150324</v>
      </c>
      <c r="EP126" s="147">
        <f>'relative error colored'!EP18</f>
        <v>363.45018411357228</v>
      </c>
      <c r="EQ126" s="147">
        <f>'relative error colored'!EQ18</f>
        <v>374.28775336887242</v>
      </c>
      <c r="ER126" s="147">
        <f>'relative error colored'!ER18</f>
        <v>385.11162963022167</v>
      </c>
      <c r="ES126" s="147">
        <f>'relative error colored'!ES18</f>
        <v>395.92167676984315</v>
      </c>
      <c r="ET126" s="147">
        <f>'relative error colored'!ET18</f>
        <v>406.71777505430526</v>
      </c>
      <c r="EU126" s="147">
        <f>'relative error colored'!EU18</f>
        <v>417.49982086947006</v>
      </c>
      <c r="EV126" s="147">
        <f>'relative error colored'!EV18</f>
        <v>428.26772641761795</v>
      </c>
      <c r="EW126" s="395">
        <f>'relative error colored'!EW18</f>
        <v>439.02141938895295</v>
      </c>
      <c r="EX126" s="8"/>
      <c r="EY126" s="399">
        <f>'relative error colored'!EZ18</f>
        <v>70</v>
      </c>
      <c r="EZ126" s="402">
        <f>'relative error colored'!FA18</f>
        <v>7000</v>
      </c>
      <c r="FA126" s="147">
        <f>'relative error colored'!FB18</f>
        <v>53.147847144131845</v>
      </c>
      <c r="FB126" s="147">
        <f>'relative error colored'!FC18</f>
        <v>63.196585281222781</v>
      </c>
      <c r="FC126" s="147">
        <f>'relative error colored'!FD18</f>
        <v>73.277804534801646</v>
      </c>
      <c r="FD126" s="147">
        <f>'relative error colored'!FE18</f>
        <v>83.391488475513484</v>
      </c>
      <c r="FE126" s="147">
        <f>'relative error colored'!FF18</f>
        <v>93.537614168082314</v>
      </c>
      <c r="FF126" s="147">
        <f>'relative error colored'!FG18</f>
        <v>103.71615223670256</v>
      </c>
      <c r="FG126" s="147">
        <f>'relative error colored'!FH18</f>
        <v>113.92706694850096</v>
      </c>
      <c r="FH126" s="147">
        <f>'relative error colored'!FI18</f>
        <v>124.17031631462038</v>
      </c>
      <c r="FI126" s="147">
        <f>'relative error colored'!FJ18</f>
        <v>134.44585220838127</v>
      </c>
      <c r="FJ126" s="91">
        <f>'relative error colored'!FK18</f>
        <v>144.75362049989286</v>
      </c>
      <c r="FK126" s="147">
        <f>'relative error colored'!FL18</f>
        <v>155.09356120640098</v>
      </c>
      <c r="FL126" s="147">
        <f>'relative error colored'!FM18</f>
        <v>165.46560865758931</v>
      </c>
      <c r="FM126" s="147">
        <f>'relative error colored'!FN18</f>
        <v>175.86969167497682</v>
      </c>
      <c r="FN126" s="147">
        <f>'relative error colored'!FO18</f>
        <v>186.30573376449667</v>
      </c>
      <c r="FO126" s="147">
        <f>'relative error colored'!FP18</f>
        <v>196.77365332128778</v>
      </c>
      <c r="FP126" s="147">
        <f>'relative error colored'!FQ18</f>
        <v>207.27336384568417</v>
      </c>
      <c r="FQ126" s="147">
        <f>'relative error colored'!FR18</f>
        <v>217.8047741693486</v>
      </c>
      <c r="FR126" s="147">
        <f>'relative error colored'!FS18</f>
        <v>228.36778869047043</v>
      </c>
      <c r="FS126" s="147">
        <f>'relative error colored'!FT18</f>
        <v>238.96230761692431</v>
      </c>
      <c r="FT126" s="91">
        <f>'relative error colored'!FU18</f>
        <v>249.58822721627422</v>
      </c>
      <c r="FU126" s="147">
        <f>'relative error colored'!FV18</f>
        <v>260.24544007150297</v>
      </c>
      <c r="FV126" s="147">
        <f>'relative error colored'!FW18</f>
        <v>270.93383534134955</v>
      </c>
      <c r="FW126" s="147">
        <f>'relative error colored'!FX18</f>
        <v>281.65329902414612</v>
      </c>
      <c r="FX126" s="147">
        <f>'relative error colored'!FY18</f>
        <v>292.40371422406628</v>
      </c>
      <c r="FY126" s="147">
        <f>'relative error colored'!FZ18</f>
        <v>303.18496141871719</v>
      </c>
      <c r="FZ126" s="147">
        <f>'relative error colored'!GA18</f>
        <v>313.99691872703983</v>
      </c>
      <c r="GA126" s="147">
        <f>'relative error colored'!GB18</f>
        <v>324.83946217651652</v>
      </c>
      <c r="GB126" s="147">
        <f>'relative error colored'!GC18</f>
        <v>335.71246596872686</v>
      </c>
      <c r="GC126" s="147">
        <f>'relative error colored'!GD18</f>
        <v>346.61580274233376</v>
      </c>
      <c r="GD126" s="91">
        <f>'relative error colored'!GE18</f>
        <v>357.54934383263787</v>
      </c>
      <c r="GE126" s="147">
        <f>'relative error colored'!GF18</f>
        <v>368.51295952688167</v>
      </c>
      <c r="GF126" s="147">
        <f>'relative error colored'!GG18</f>
        <v>379.5065193145461</v>
      </c>
      <c r="GG126" s="147">
        <f>'relative error colored'!GH18</f>
        <v>390.52989213193672</v>
      </c>
      <c r="GH126" s="147">
        <f>'relative error colored'!GI18</f>
        <v>401.58294660041344</v>
      </c>
      <c r="GI126" s="147">
        <f>'relative error colored'!GJ18</f>
        <v>412.66555125767985</v>
      </c>
      <c r="GJ126" s="147">
        <f>'relative error colored'!GK18</f>
        <v>423.77757478160555</v>
      </c>
      <c r="GK126" s="147">
        <f>'relative error colored'!GL18</f>
        <v>434.91888620611473</v>
      </c>
      <c r="GL126" s="147">
        <f>'relative error colored'!GM18</f>
        <v>446.08935512873541</v>
      </c>
      <c r="GM126" s="147">
        <f>'relative error colored'!GN18</f>
        <v>457.28885190945772</v>
      </c>
      <c r="GN126" s="395">
        <f>'relative error colored'!GO18</f>
        <v>468.51724786061158</v>
      </c>
      <c r="GO126" s="290">
        <v>7000</v>
      </c>
      <c r="GP126" s="268"/>
      <c r="GS126" s="60"/>
    </row>
    <row r="127" spans="1:240" ht="15.75">
      <c r="A127" s="173"/>
      <c r="B127" s="182"/>
      <c r="C127" s="91"/>
      <c r="D127" s="189"/>
      <c r="E127" s="91"/>
      <c r="F127" s="116"/>
      <c r="G127" s="116"/>
      <c r="H127" s="116"/>
      <c r="I127" s="116"/>
      <c r="J127" s="107"/>
      <c r="K127" s="217">
        <v>8000</v>
      </c>
      <c r="L127" s="220">
        <f t="shared" si="323"/>
        <v>2.4383999999999997</v>
      </c>
      <c r="M127" s="284">
        <v>80</v>
      </c>
      <c r="N127" s="382"/>
      <c r="O127" s="104">
        <f>'relative error colored'!N19</f>
        <v>752.62370449025218</v>
      </c>
      <c r="P127" s="256">
        <f>'relative error colored'!O19</f>
        <v>0.96287012834115504</v>
      </c>
      <c r="Q127" s="213">
        <f>'relative error colored'!P19</f>
        <v>-0.84960000000012315</v>
      </c>
      <c r="R127" s="215">
        <f>'relative error colored'!Q19</f>
        <v>272.30039999999985</v>
      </c>
      <c r="S127" s="383"/>
      <c r="T127" s="101">
        <f>'relative error colored'!R19</f>
        <v>643.02923937815069</v>
      </c>
      <c r="U127" s="382"/>
      <c r="V127" s="141">
        <f>'relative error colored'!S19</f>
        <v>0.74278184504342681</v>
      </c>
      <c r="W127" s="163">
        <f>'relative error colored'!T19</f>
        <v>0.78601643129890197</v>
      </c>
      <c r="X127" s="159">
        <f>'relative error colored'!U19</f>
        <v>0.94499531494013489</v>
      </c>
      <c r="Y127" s="170"/>
      <c r="Z127" s="399">
        <f t="shared" si="322"/>
        <v>80</v>
      </c>
      <c r="AA127" s="402">
        <v>8000</v>
      </c>
      <c r="AB127" s="409">
        <f>'relative error colored'!Z19</f>
        <v>1.7540757567551125E-2</v>
      </c>
      <c r="AC127" s="409">
        <f>'relative error colored'!AA19</f>
        <v>3.5080474462881324E-2</v>
      </c>
      <c r="AD127" s="409">
        <f>'relative error colored'!AB19</f>
        <v>5.2618111994922334E-2</v>
      </c>
      <c r="AE127" s="409">
        <f>'relative error colored'!AC19</f>
        <v>7.0152635426704676E-2</v>
      </c>
      <c r="AF127" s="409">
        <f>'relative error colored'!AD19</f>
        <v>8.7683015931837832E-2</v>
      </c>
      <c r="AG127" s="409">
        <f>'relative error colored'!AE19</f>
        <v>0.10520823252667076</v>
      </c>
      <c r="AH127" s="409">
        <f>'relative error colored'!AF19</f>
        <v>0.12272727396997926</v>
      </c>
      <c r="AI127" s="409">
        <f>'relative error colored'!AG19</f>
        <v>0.14023914062288989</v>
      </c>
      <c r="AJ127" s="409">
        <f>'relative error colored'!AH19</f>
        <v>0.15774284626142113</v>
      </c>
      <c r="AK127" s="410">
        <f>'relative error colored'!AI19</f>
        <v>0.1752374198348734</v>
      </c>
      <c r="AL127" s="409">
        <f>'relative error colored'!AJ19</f>
        <v>0.19272190716329715</v>
      </c>
      <c r="AM127" s="409">
        <f>'relative error colored'!AK19</f>
        <v>0.21019537256808404</v>
      </c>
      <c r="AN127" s="409">
        <f>'relative error colored'!AL19</f>
        <v>0.2276569004298227</v>
      </c>
      <c r="AO127" s="409">
        <f>'relative error colored'!AM19</f>
        <v>0.24510559666835005</v>
      </c>
      <c r="AP127" s="409">
        <f>'relative error colored'!AN19</f>
        <v>0.26254059014031278</v>
      </c>
      <c r="AQ127" s="409">
        <f>'relative error colored'!AO19</f>
        <v>0.2799610339501743</v>
      </c>
      <c r="AR127" s="409">
        <f>'relative error colored'!AP19</f>
        <v>0.29736610667113034</v>
      </c>
      <c r="AS127" s="409">
        <f>'relative error colored'!AQ19</f>
        <v>0.31475501347300949</v>
      </c>
      <c r="AT127" s="409">
        <f>'relative error colored'!AR19</f>
        <v>0.33212698715477218</v>
      </c>
      <c r="AU127" s="410">
        <f>'relative error colored'!AS19</f>
        <v>0.34948128907988529</v>
      </c>
      <c r="AV127" s="409">
        <f>'relative error colored'!AT19</f>
        <v>0.36681721001330403</v>
      </c>
      <c r="AW127" s="409">
        <f>'relative error colored'!AU19</f>
        <v>0.38413407085949353</v>
      </c>
      <c r="AX127" s="409">
        <f>'relative error colored'!AV19</f>
        <v>0.4014312233013323</v>
      </c>
      <c r="AY127" s="409">
        <f>'relative error colored'!AW19</f>
        <v>0.41870805034039021</v>
      </c>
      <c r="AZ127" s="409">
        <f>'relative error colored'!AX19</f>
        <v>0.43596396673947529</v>
      </c>
      <c r="BA127" s="409">
        <f>'relative error colored'!AY19</f>
        <v>0.4531984193688941</v>
      </c>
      <c r="BB127" s="409">
        <f>'relative error colored'!AZ19</f>
        <v>0.47041088745824733</v>
      </c>
      <c r="BC127" s="409">
        <f>'relative error colored'!BA19</f>
        <v>0.48760088275607799</v>
      </c>
      <c r="BD127" s="409">
        <f>'relative error colored'!BB19</f>
        <v>0.50476794959994675</v>
      </c>
      <c r="BE127" s="410">
        <f>'relative error colored'!BC19</f>
        <v>0.52191166490000329</v>
      </c>
      <c r="BF127" s="409">
        <f>'relative error colored'!BD19</f>
        <v>0.53903163803926601</v>
      </c>
      <c r="BG127" s="409">
        <f>'relative error colored'!BE19</f>
        <v>0.55612751069421473</v>
      </c>
      <c r="BH127" s="409">
        <f>'relative error colored'!BF19</f>
        <v>0.57319895657947362</v>
      </c>
      <c r="BI127" s="409">
        <f>'relative error colored'!BG19</f>
        <v>0.59024568112054387</v>
      </c>
      <c r="BJ127" s="409">
        <f>'relative error colored'!BH19</f>
        <v>0.60726742105875453</v>
      </c>
      <c r="BK127" s="409">
        <f>'relative error colored'!BI19</f>
        <v>0.62426394399264451</v>
      </c>
      <c r="BL127" s="409">
        <f>'relative error colored'!BJ19</f>
        <v>0.64123504786017138</v>
      </c>
      <c r="BM127" s="409">
        <f>'relative error colored'!BK19</f>
        <v>0.65818056036609707</v>
      </c>
      <c r="BN127" s="409">
        <f>'relative error colored'!BL19</f>
        <v>0.67510033835900407</v>
      </c>
      <c r="BO127" s="411">
        <f>'relative error colored'!BM19</f>
        <v>0.69199426716235324</v>
      </c>
      <c r="BP127" s="253"/>
      <c r="BQ127" s="399">
        <f>'relative error colored'!BP19</f>
        <v>80.000000000000014</v>
      </c>
      <c r="BR127" s="402">
        <f>'relative error colored'!BQ19</f>
        <v>8000</v>
      </c>
      <c r="BS127" s="147">
        <f>'relative error colored'!BR19</f>
        <v>272.31715617808146</v>
      </c>
      <c r="BT127" s="147">
        <f>'relative error colored'!BS19</f>
        <v>272.36742073588897</v>
      </c>
      <c r="BU127" s="147">
        <f>'relative error colored'!BT19</f>
        <v>272.45118175605484</v>
      </c>
      <c r="BV127" s="147">
        <f>'relative error colored'!BU19</f>
        <v>272.56841941604443</v>
      </c>
      <c r="BW127" s="147">
        <f>'relative error colored'!BV19</f>
        <v>272.71910604753162</v>
      </c>
      <c r="BX127" s="147">
        <f>'relative error colored'!BW19</f>
        <v>272.90320621904453</v>
      </c>
      <c r="BY127" s="147">
        <f>'relative error colored'!BX19</f>
        <v>273.1206768414051</v>
      </c>
      <c r="BZ127" s="147">
        <f>'relative error colored'!BY19</f>
        <v>273.37146729536289</v>
      </c>
      <c r="CA127" s="147">
        <f>'relative error colored'!BZ19</f>
        <v>273.65551958069511</v>
      </c>
      <c r="CB127" s="91">
        <f>'relative error colored'!CA19</f>
        <v>273.9727684859356</v>
      </c>
      <c r="CC127" s="147">
        <f>'relative error colored'!CB19</f>
        <v>274.32314177778437</v>
      </c>
      <c r="CD127" s="147">
        <f>'relative error colored'!CC19</f>
        <v>274.70656040915389</v>
      </c>
      <c r="CE127" s="147">
        <f>'relative error colored'!CD19</f>
        <v>275.12293874471607</v>
      </c>
      <c r="CF127" s="147">
        <f>'relative error colored'!CE19</f>
        <v>275.57218480273849</v>
      </c>
      <c r="CG127" s="147">
        <f>'relative error colored'!CF19</f>
        <v>276.0542005119276</v>
      </c>
      <c r="CH127" s="147">
        <f>'relative error colored'!CG19</f>
        <v>276.56888198194264</v>
      </c>
      <c r="CI127" s="147">
        <f>'relative error colored'!CH19</f>
        <v>277.11611978619476</v>
      </c>
      <c r="CJ127" s="147">
        <f>'relative error colored'!CI19</f>
        <v>277.69579925551557</v>
      </c>
      <c r="CK127" s="147">
        <f>'relative error colored'!CJ19</f>
        <v>278.30780078125241</v>
      </c>
      <c r="CL127" s="91">
        <f>'relative error colored'!CK19</f>
        <v>278.95200012634001</v>
      </c>
      <c r="CM127" s="147">
        <f>'relative error colored'!CL19</f>
        <v>279.6282687428926</v>
      </c>
      <c r="CN127" s="147">
        <f>'relative error colored'!CM19</f>
        <v>280.33647409487503</v>
      </c>
      <c r="CO127" s="147">
        <f>'relative error colored'!CN19</f>
        <v>281.07647998442599</v>
      </c>
      <c r="CP127" s="147">
        <f>'relative error colored'!CO19</f>
        <v>281.84814688043946</v>
      </c>
      <c r="CQ127" s="147">
        <f>'relative error colored'!CP19</f>
        <v>282.65133224804384</v>
      </c>
      <c r="CR127" s="147">
        <f>'relative error colored'!CQ19</f>
        <v>283.485890877668</v>
      </c>
      <c r="CS127" s="147">
        <f>'relative error colored'!CR19</f>
        <v>284.35167521242994</v>
      </c>
      <c r="CT127" s="147">
        <f>'relative error colored'!CS19</f>
        <v>285.24853567265052</v>
      </c>
      <c r="CU127" s="147">
        <f>'relative error colored'!CT19</f>
        <v>286.17632097634845</v>
      </c>
      <c r="CV127" s="91">
        <f>'relative error colored'!CU19</f>
        <v>287.13487845465318</v>
      </c>
      <c r="CW127" s="147">
        <f>'relative error colored'!CV19</f>
        <v>288.12405436113363</v>
      </c>
      <c r="CX127" s="147">
        <f>'relative error colored'!CW19</f>
        <v>289.1436941741249</v>
      </c>
      <c r="CY127" s="147">
        <f>'relative error colored'!CX19</f>
        <v>290.19364289120733</v>
      </c>
      <c r="CZ127" s="147">
        <f>'relative error colored'!CY19</f>
        <v>291.27374531507297</v>
      </c>
      <c r="DA127" s="147">
        <f>'relative error colored'!CZ19</f>
        <v>292.38384633009491</v>
      </c>
      <c r="DB127" s="147">
        <f>'relative error colored'!DA19</f>
        <v>293.52379116899101</v>
      </c>
      <c r="DC127" s="147">
        <f>'relative error colored'!DB19</f>
        <v>294.69342566905749</v>
      </c>
      <c r="DD127" s="147">
        <f>'relative error colored'!DC19</f>
        <v>295.89259651751883</v>
      </c>
      <c r="DE127" s="147">
        <f>'relative error colored'!DD19</f>
        <v>297.12115148562117</v>
      </c>
      <c r="DF127" s="395">
        <f>'relative error colored'!DE19</f>
        <v>298.37893965116683</v>
      </c>
      <c r="DG127" s="90"/>
      <c r="DH127" s="399">
        <f>'relative error colored'!DH19</f>
        <v>80.000000000000014</v>
      </c>
      <c r="DI127" s="402">
        <f>'relative error colored'!DI19</f>
        <v>8000</v>
      </c>
      <c r="DJ127" s="147">
        <f>'relative error colored'!DJ19</f>
        <v>11.27921999677894</v>
      </c>
      <c r="DK127" s="147">
        <f>'relative error colored'!DK19</f>
        <v>22.557770810891217</v>
      </c>
      <c r="DL127" s="147">
        <f>'relative error colored'!DL19</f>
        <v>33.834984533609259</v>
      </c>
      <c r="DM127" s="147">
        <f>'relative error colored'!DM19</f>
        <v>45.110195798806615</v>
      </c>
      <c r="DN127" s="147">
        <f>'relative error colored'!DN19</f>
        <v>56.382743041031951</v>
      </c>
      <c r="DO127" s="147">
        <f>'relative error colored'!DO19</f>
        <v>67.651969737944711</v>
      </c>
      <c r="DP127" s="147">
        <f>'relative error colored'!DP19</f>
        <v>78.917225631869684</v>
      </c>
      <c r="DQ127" s="147">
        <f>'relative error colored'!DQ19</f>
        <v>90.177867925782394</v>
      </c>
      <c r="DR127" s="147">
        <f>'relative error colored'!DR19</f>
        <v>101.43326244882618</v>
      </c>
      <c r="DS127" s="91">
        <f>'relative error colored'!DS19</f>
        <v>112.6827847870083</v>
      </c>
      <c r="DT127" s="147">
        <f>'relative error colored'!DT19</f>
        <v>123.92582137472154</v>
      </c>
      <c r="DU127" s="147">
        <f>'relative error colored'!DU19</f>
        <v>135.16177054326209</v>
      </c>
      <c r="DV127" s="147">
        <f>'relative error colored'!DV19</f>
        <v>146.39004352257629</v>
      </c>
      <c r="DW127" s="147">
        <f>'relative error colored'!DW19</f>
        <v>157.61006539297691</v>
      </c>
      <c r="DX127" s="147">
        <f>'relative error colored'!DX19</f>
        <v>168.82127598381612</v>
      </c>
      <c r="DY127" s="147">
        <f>'relative error colored'!DY19</f>
        <v>180.02313071650121</v>
      </c>
      <c r="DZ127" s="147">
        <f>'relative error colored'!DZ19</f>
        <v>191.21510138957896</v>
      </c>
      <c r="EA127" s="147">
        <f>'relative error colored'!EA19</f>
        <v>202.39667690400887</v>
      </c>
      <c r="EB127" s="147">
        <f>'relative error colored'!EB19</f>
        <v>213.56736392708999</v>
      </c>
      <c r="EC127" s="91">
        <f>'relative error colored'!EC19</f>
        <v>224.72668749393424</v>
      </c>
      <c r="ED127" s="147">
        <f>'relative error colored'!ED19</f>
        <v>235.87419154567024</v>
      </c>
      <c r="EE127" s="147">
        <f>'relative error colored'!EE19</f>
        <v>247.00943940401277</v>
      </c>
      <c r="EF127" s="147">
        <f>'relative error colored'!EF19</f>
        <v>258.13201418209627</v>
      </c>
      <c r="EG127" s="147">
        <f>'relative error colored'!EG19</f>
        <v>269.24151913188956</v>
      </c>
      <c r="EH127" s="147">
        <f>'relative error colored'!EH19</f>
        <v>280.33757792876617</v>
      </c>
      <c r="EI127" s="147">
        <f>'relative error colored'!EI19</f>
        <v>291.41983489416015</v>
      </c>
      <c r="EJ127" s="147">
        <f>'relative error colored'!EJ19</f>
        <v>302.48795515747764</v>
      </c>
      <c r="EK127" s="147">
        <f>'relative error colored'!EK19</f>
        <v>313.54162475875569</v>
      </c>
      <c r="EL127" s="147">
        <f>'relative error colored'!EL19</f>
        <v>324.58055069372244</v>
      </c>
      <c r="EM127" s="91">
        <f>'relative error colored'!EM19</f>
        <v>335.60446090323336</v>
      </c>
      <c r="EN127" s="147">
        <f>'relative error colored'!EN19</f>
        <v>346.61310420914788</v>
      </c>
      <c r="EO127" s="147">
        <f>'relative error colored'!EO19</f>
        <v>357.60625019896526</v>
      </c>
      <c r="EP127" s="147">
        <f>'relative error colored'!EP19</f>
        <v>368.58368906164856</v>
      </c>
      <c r="EQ127" s="147">
        <f>'relative error colored'!EQ19</f>
        <v>379.54523137718184</v>
      </c>
      <c r="ER127" s="147">
        <f>'relative error colored'!ER19</f>
        <v>390.49070786254208</v>
      </c>
      <c r="ES127" s="147">
        <f>'relative error colored'!ES19</f>
        <v>401.41996907679464</v>
      </c>
      <c r="ET127" s="147">
        <f>'relative error colored'!ET19</f>
        <v>412.33288508813808</v>
      </c>
      <c r="EU127" s="147">
        <f>'relative error colored'!EU19</f>
        <v>423.22934510569638</v>
      </c>
      <c r="EV127" s="147">
        <f>'relative error colored'!EV19</f>
        <v>434.10925707892255</v>
      </c>
      <c r="EW127" s="395">
        <f>'relative error colored'!EW19</f>
        <v>444.97254726744882</v>
      </c>
      <c r="EX127" s="8"/>
      <c r="EY127" s="399">
        <f>'relative error colored'!EZ19</f>
        <v>80.000000000000014</v>
      </c>
      <c r="EZ127" s="402">
        <f>'relative error colored'!FA19</f>
        <v>8000</v>
      </c>
      <c r="FA127" s="147">
        <f>'relative error colored'!FB19</f>
        <v>57.167156178081498</v>
      </c>
      <c r="FB127" s="147">
        <f>'relative error colored'!FC19</f>
        <v>67.217420735889007</v>
      </c>
      <c r="FC127" s="147">
        <f>'relative error colored'!FD19</f>
        <v>77.301181756054874</v>
      </c>
      <c r="FD127" s="147">
        <f>'relative error colored'!FE19</f>
        <v>87.418419416044472</v>
      </c>
      <c r="FE127" s="147">
        <f>'relative error colored'!FF19</f>
        <v>97.569106047531662</v>
      </c>
      <c r="FF127" s="147">
        <f>'relative error colored'!FG19</f>
        <v>107.75320621904457</v>
      </c>
      <c r="FG127" s="147">
        <f>'relative error colored'!FH19</f>
        <v>117.97067684140514</v>
      </c>
      <c r="FH127" s="147">
        <f>'relative error colored'!FI19</f>
        <v>128.22146729536291</v>
      </c>
      <c r="FI127" s="147">
        <f>'relative error colored'!FJ19</f>
        <v>138.50551958069514</v>
      </c>
      <c r="FJ127" s="91">
        <f>'relative error colored'!FK19</f>
        <v>148.82276848593563</v>
      </c>
      <c r="FK127" s="147">
        <f>'relative error colored'!FL19</f>
        <v>159.17314177778439</v>
      </c>
      <c r="FL127" s="147">
        <f>'relative error colored'!FM19</f>
        <v>169.55656040915392</v>
      </c>
      <c r="FM127" s="147">
        <f>'relative error colored'!FN19</f>
        <v>179.97293874471609</v>
      </c>
      <c r="FN127" s="147">
        <f>'relative error colored'!FO19</f>
        <v>190.42218480273851</v>
      </c>
      <c r="FO127" s="147">
        <f>'relative error colored'!FP19</f>
        <v>200.90420051192763</v>
      </c>
      <c r="FP127" s="147">
        <f>'relative error colored'!FQ19</f>
        <v>211.41888198194266</v>
      </c>
      <c r="FQ127" s="147">
        <f>'relative error colored'!FR19</f>
        <v>221.96611978619478</v>
      </c>
      <c r="FR127" s="147">
        <f>'relative error colored'!FS19</f>
        <v>232.54579925551559</v>
      </c>
      <c r="FS127" s="147">
        <f>'relative error colored'!FT19</f>
        <v>243.15780078125243</v>
      </c>
      <c r="FT127" s="91">
        <f>'relative error colored'!FU19</f>
        <v>253.80200012634003</v>
      </c>
      <c r="FU127" s="147">
        <f>'relative error colored'!FV19</f>
        <v>264.47826874289262</v>
      </c>
      <c r="FV127" s="147">
        <f>'relative error colored'!FW19</f>
        <v>275.18647409487505</v>
      </c>
      <c r="FW127" s="147">
        <f>'relative error colored'!FX19</f>
        <v>285.92647998442601</v>
      </c>
      <c r="FX127" s="147">
        <f>'relative error colored'!FY19</f>
        <v>296.69814688043948</v>
      </c>
      <c r="FY127" s="147">
        <f>'relative error colored'!FZ19</f>
        <v>307.50133224804387</v>
      </c>
      <c r="FZ127" s="147">
        <f>'relative error colored'!GA19</f>
        <v>318.33589087766802</v>
      </c>
      <c r="GA127" s="147">
        <f>'relative error colored'!GB19</f>
        <v>329.20167521242996</v>
      </c>
      <c r="GB127" s="147">
        <f>'relative error colored'!GC19</f>
        <v>340.09853567265054</v>
      </c>
      <c r="GC127" s="147">
        <f>'relative error colored'!GD19</f>
        <v>351.02632097634847</v>
      </c>
      <c r="GD127" s="91">
        <f>'relative error colored'!GE19</f>
        <v>361.9848784546532</v>
      </c>
      <c r="GE127" s="147">
        <f>'relative error colored'!GF19</f>
        <v>372.97405436113365</v>
      </c>
      <c r="GF127" s="147">
        <f>'relative error colored'!GG19</f>
        <v>383.99369417412493</v>
      </c>
      <c r="GG127" s="147">
        <f>'relative error colored'!GH19</f>
        <v>395.04364289120736</v>
      </c>
      <c r="GH127" s="147">
        <f>'relative error colored'!GI19</f>
        <v>406.12374531507299</v>
      </c>
      <c r="GI127" s="147">
        <f>'relative error colored'!GJ19</f>
        <v>417.23384633009493</v>
      </c>
      <c r="GJ127" s="147">
        <f>'relative error colored'!GK19</f>
        <v>428.37379116899103</v>
      </c>
      <c r="GK127" s="147">
        <f>'relative error colored'!GL19</f>
        <v>439.54342566905751</v>
      </c>
      <c r="GL127" s="147">
        <f>'relative error colored'!GM19</f>
        <v>450.74259651751885</v>
      </c>
      <c r="GM127" s="147">
        <f>'relative error colored'!GN19</f>
        <v>461.97115148562119</v>
      </c>
      <c r="GN127" s="395">
        <f>'relative error colored'!GO19</f>
        <v>473.22893965116685</v>
      </c>
      <c r="GO127" s="290">
        <v>8000</v>
      </c>
      <c r="GP127" s="268"/>
      <c r="GS127" s="60"/>
    </row>
    <row r="128" spans="1:240" ht="15.75">
      <c r="A128" s="173"/>
      <c r="B128" s="182"/>
      <c r="C128" s="91"/>
      <c r="D128" s="189"/>
      <c r="E128" s="91"/>
      <c r="F128" s="116"/>
      <c r="G128" s="116"/>
      <c r="H128" s="116"/>
      <c r="I128" s="116"/>
      <c r="J128" s="107"/>
      <c r="K128" s="217">
        <v>9000</v>
      </c>
      <c r="L128" s="220">
        <f t="shared" si="323"/>
        <v>2.7431999999999999</v>
      </c>
      <c r="M128" s="284">
        <v>90</v>
      </c>
      <c r="N128" s="382"/>
      <c r="O128" s="104">
        <f>'relative error colored'!N20</f>
        <v>724.28497748855852</v>
      </c>
      <c r="P128" s="256">
        <f>'relative error colored'!O20</f>
        <v>0.93340620633387705</v>
      </c>
      <c r="Q128" s="213">
        <f>'relative error colored'!P20</f>
        <v>-2.8308000000001243</v>
      </c>
      <c r="R128" s="215">
        <f>'relative error colored'!Q20</f>
        <v>270.31919999999985</v>
      </c>
      <c r="S128" s="383"/>
      <c r="T128" s="101">
        <f>'relative error colored'!R20</f>
        <v>640.68569658370347</v>
      </c>
      <c r="U128" s="382"/>
      <c r="V128" s="141">
        <f>'relative error colored'!S20</f>
        <v>0.71481369601634204</v>
      </c>
      <c r="W128" s="163">
        <f>'relative error colored'!T20</f>
        <v>0.76196425006847102</v>
      </c>
      <c r="X128" s="159">
        <f>'relative error colored'!U20</f>
        <v>0.93811972930765186</v>
      </c>
      <c r="Y128" s="170"/>
      <c r="Z128" s="399">
        <f t="shared" si="322"/>
        <v>90</v>
      </c>
      <c r="AA128" s="402">
        <v>9000</v>
      </c>
      <c r="AB128" s="409">
        <f>'relative error colored'!Z20</f>
        <v>1.7880592277114367E-2</v>
      </c>
      <c r="AC128" s="409">
        <f>'relative error colored'!AA20</f>
        <v>3.5759962375249206E-2</v>
      </c>
      <c r="AD128" s="409">
        <f>'relative error colored'!AB20</f>
        <v>5.363689054117482E-2</v>
      </c>
      <c r="AE128" s="409">
        <f>'relative error colored'!AC20</f>
        <v>7.151016186267678E-2</v>
      </c>
      <c r="AF128" s="409">
        <f>'relative error colored'!AD20</f>
        <v>8.9378568662380434E-2</v>
      </c>
      <c r="AG128" s="409">
        <f>'relative error colored'!AE20</f>
        <v>0.10724091286034432</v>
      </c>
      <c r="AH128" s="409">
        <f>'relative error colored'!AF20</f>
        <v>0.12509600829468698</v>
      </c>
      <c r="AI128" s="409">
        <f>'relative error colored'!AG20</f>
        <v>0.14294268299096452</v>
      </c>
      <c r="AJ128" s="409">
        <f>'relative error colored'!AH20</f>
        <v>0.16077978137054968</v>
      </c>
      <c r="AK128" s="410">
        <f>'relative error colored'!AI20</f>
        <v>0.17860616638928206</v>
      </c>
      <c r="AL128" s="409">
        <f>'relative error colored'!AJ20</f>
        <v>0.19642072159790527</v>
      </c>
      <c r="AM128" s="409">
        <f>'relative error colored'!AK20</f>
        <v>0.21422235311657786</v>
      </c>
      <c r="AN128" s="409">
        <f>'relative error colored'!AL20</f>
        <v>0.23200999151624191</v>
      </c>
      <c r="AO128" s="409">
        <f>'relative error colored'!AM20</f>
        <v>0.24978259360041657</v>
      </c>
      <c r="AP128" s="409">
        <f>'relative error colored'!AN20</f>
        <v>0.26753914408162649</v>
      </c>
      <c r="AQ128" s="409">
        <f>'relative error colored'!AO20</f>
        <v>0.28527865714753387</v>
      </c>
      <c r="AR128" s="409">
        <f>'relative error colored'!AP20</f>
        <v>0.30300017791246092</v>
      </c>
      <c r="AS128" s="409">
        <f>'relative error colored'!AQ20</f>
        <v>0.3207027837508663</v>
      </c>
      <c r="AT128" s="409">
        <f>'relative error colored'!AR20</f>
        <v>0.33838558551007619</v>
      </c>
      <c r="AU128" s="410">
        <f>'relative error colored'!AS20</f>
        <v>0.35604772860036066</v>
      </c>
      <c r="AV128" s="409">
        <f>'relative error colored'!AT20</f>
        <v>0.37368839396114517</v>
      </c>
      <c r="AW128" s="409">
        <f>'relative error colored'!AU20</f>
        <v>0.39130679890297437</v>
      </c>
      <c r="AX128" s="409">
        <f>'relative error colored'!AV20</f>
        <v>0.40890219782547893</v>
      </c>
      <c r="AY128" s="409">
        <f>'relative error colored'!AW20</f>
        <v>0.42647388281230292</v>
      </c>
      <c r="AZ128" s="409">
        <f>'relative error colored'!AX20</f>
        <v>0.44402118410460345</v>
      </c>
      <c r="BA128" s="409">
        <f>'relative error colored'!AY20</f>
        <v>0.46154347045534078</v>
      </c>
      <c r="BB128" s="409">
        <f>'relative error colored'!AZ20</f>
        <v>0.47904014936707523</v>
      </c>
      <c r="BC128" s="409">
        <f>'relative error colored'!BA20</f>
        <v>0.4965106672166244</v>
      </c>
      <c r="BD128" s="409">
        <f>'relative error colored'!BB20</f>
        <v>0.51395450927023523</v>
      </c>
      <c r="BE128" s="410">
        <f>'relative error colored'!BC20</f>
        <v>0.53137119959349988</v>
      </c>
      <c r="BF128" s="409">
        <f>'relative error colored'!BD20</f>
        <v>0.54876030086048144</v>
      </c>
      <c r="BG128" s="409">
        <f>'relative error colored'!BE20</f>
        <v>0.56612141406689975</v>
      </c>
      <c r="BH128" s="409">
        <f>'relative error colored'!BF20</f>
        <v>0.58345417815246303</v>
      </c>
      <c r="BI128" s="409">
        <f>'relative error colored'!BG20</f>
        <v>0.60075826953763756</v>
      </c>
      <c r="BJ128" s="409">
        <f>'relative error colored'!BH20</f>
        <v>0.61803340158032838</v>
      </c>
      <c r="BK128" s="409">
        <f>'relative error colored'!BI20</f>
        <v>0.63527932395803532</v>
      </c>
      <c r="BL128" s="409">
        <f>'relative error colored'!BJ20</f>
        <v>0.6524958219811523</v>
      </c>
      <c r="BM128" s="409">
        <f>'relative error colored'!BK20</f>
        <v>0.66968271584307715</v>
      </c>
      <c r="BN128" s="409">
        <f>'relative error colored'!BL20</f>
        <v>0.6868398598128086</v>
      </c>
      <c r="BO128" s="411">
        <f>'relative error colored'!BM20</f>
        <v>0.70396714137567573</v>
      </c>
      <c r="BP128" s="253"/>
      <c r="BQ128" s="399">
        <f>'relative error colored'!BP20</f>
        <v>90.000000000000014</v>
      </c>
      <c r="BR128" s="402">
        <f>'relative error colored'!BQ20</f>
        <v>9000</v>
      </c>
      <c r="BS128" s="147">
        <f>'relative error colored'!BR20</f>
        <v>270.33648505197226</v>
      </c>
      <c r="BT128" s="147">
        <f>'relative error colored'!BS20</f>
        <v>270.38833548208032</v>
      </c>
      <c r="BU128" s="147">
        <f>'relative error colored'!BT20</f>
        <v>270.47473712777304</v>
      </c>
      <c r="BV128" s="147">
        <f>'relative error colored'!BU20</f>
        <v>270.59566643429514</v>
      </c>
      <c r="BW128" s="147">
        <f>'relative error colored'!BV20</f>
        <v>270.75109052861296</v>
      </c>
      <c r="BX128" s="147">
        <f>'relative error colored'!BW20</f>
        <v>270.94096732227922</v>
      </c>
      <c r="BY128" s="147">
        <f>'relative error colored'!BX20</f>
        <v>271.16524564260897</v>
      </c>
      <c r="BZ128" s="147">
        <f>'relative error colored'!BY20</f>
        <v>271.42386539137726</v>
      </c>
      <c r="CA128" s="147">
        <f>'relative error colored'!BZ20</f>
        <v>271.71675773008434</v>
      </c>
      <c r="CB128" s="91">
        <f>'relative error colored'!CA20</f>
        <v>272.04384529068773</v>
      </c>
      <c r="CC128" s="147">
        <f>'relative error colored'!CB20</f>
        <v>272.40504241055999</v>
      </c>
      <c r="CD128" s="147">
        <f>'relative error colored'!CC20</f>
        <v>272.80025539030538</v>
      </c>
      <c r="CE128" s="147">
        <f>'relative error colored'!CD20</f>
        <v>273.2293827729543</v>
      </c>
      <c r="CF128" s="147">
        <f>'relative error colored'!CE20</f>
        <v>273.69231564295558</v>
      </c>
      <c r="CG128" s="147">
        <f>'relative error colored'!CF20</f>
        <v>274.18893794330046</v>
      </c>
      <c r="CH128" s="147">
        <f>'relative error colored'!CG20</f>
        <v>274.71912680904683</v>
      </c>
      <c r="CI128" s="147">
        <f>'relative error colored'!CH20</f>
        <v>275.28275291545185</v>
      </c>
      <c r="CJ128" s="147">
        <f>'relative error colored'!CI20</f>
        <v>275.87968083888808</v>
      </c>
      <c r="CK128" s="147">
        <f>'relative error colored'!CJ20</f>
        <v>276.50976942869175</v>
      </c>
      <c r="CL128" s="91">
        <f>'relative error colored'!CK20</f>
        <v>277.17287218808463</v>
      </c>
      <c r="CM128" s="147">
        <f>'relative error colored'!CL20</f>
        <v>277.86883766231534</v>
      </c>
      <c r="CN128" s="147">
        <f>'relative error colored'!CM20</f>
        <v>278.59750983218908</v>
      </c>
      <c r="CO128" s="147">
        <f>'relative error colored'!CN20</f>
        <v>279.35872851118279</v>
      </c>
      <c r="CP128" s="147">
        <f>'relative error colored'!CO20</f>
        <v>280.15232974439243</v>
      </c>
      <c r="CQ128" s="147">
        <f>'relative error colored'!CP20</f>
        <v>280.97814620761102</v>
      </c>
      <c r="CR128" s="147">
        <f>'relative error colored'!CQ20</f>
        <v>281.83600760490532</v>
      </c>
      <c r="CS128" s="147">
        <f>'relative error colored'!CR20</f>
        <v>282.72574106313067</v>
      </c>
      <c r="CT128" s="147">
        <f>'relative error colored'!CS20</f>
        <v>283.64717152190974</v>
      </c>
      <c r="CU128" s="147">
        <f>'relative error colored'!CT20</f>
        <v>284.60012211768543</v>
      </c>
      <c r="CV128" s="91">
        <f>'relative error colored'!CU20</f>
        <v>285.58441456055755</v>
      </c>
      <c r="CW128" s="147">
        <f>'relative error colored'!CV20</f>
        <v>286.5998695027065</v>
      </c>
      <c r="CX128" s="147">
        <f>'relative error colored'!CW20</f>
        <v>287.64630689731246</v>
      </c>
      <c r="CY128" s="147">
        <f>'relative error colored'!CX20</f>
        <v>288.72354634698019</v>
      </c>
      <c r="CZ128" s="147">
        <f>'relative error colored'!CY20</f>
        <v>289.8314074407831</v>
      </c>
      <c r="DA128" s="147">
        <f>'relative error colored'!CZ20</f>
        <v>290.96971007914755</v>
      </c>
      <c r="DB128" s="147">
        <f>'relative error colored'!DA20</f>
        <v>292.13827478589667</v>
      </c>
      <c r="DC128" s="147">
        <f>'relative error colored'!DB20</f>
        <v>293.3369230068796</v>
      </c>
      <c r="DD128" s="147">
        <f>'relative error colored'!DC20</f>
        <v>294.56547739470682</v>
      </c>
      <c r="DE128" s="147">
        <f>'relative error colored'!DD20</f>
        <v>295.82376207920936</v>
      </c>
      <c r="DF128" s="395">
        <f>'relative error colored'!DE20</f>
        <v>297.11160292333341</v>
      </c>
      <c r="DG128" s="90"/>
      <c r="DH128" s="399">
        <f>'relative error colored'!DH20</f>
        <v>90.000000000000014</v>
      </c>
      <c r="DI128" s="402">
        <f>'relative error colored'!DI20</f>
        <v>9000</v>
      </c>
      <c r="DJ128" s="147">
        <f>'relative error colored'!DJ20</f>
        <v>11.455839718392207</v>
      </c>
      <c r="DK128" s="147">
        <f>'relative error colored'!DK20</f>
        <v>22.910896404193565</v>
      </c>
      <c r="DL128" s="147">
        <f>'relative error colored'!DL20</f>
        <v>34.364388578956444</v>
      </c>
      <c r="DM128" s="147">
        <f>'relative error colored'!DM20</f>
        <v>45.815537865802462</v>
      </c>
      <c r="DN128" s="147">
        <f>'relative error colored'!DN20</f>
        <v>57.263570523111575</v>
      </c>
      <c r="DO128" s="147">
        <f>'relative error colored'!DO20</f>
        <v>68.707718958201937</v>
      </c>
      <c r="DP128" s="147">
        <f>'relative error colored'!DP20</f>
        <v>80.147223214122278</v>
      </c>
      <c r="DQ128" s="147">
        <f>'relative error colored'!DQ20</f>
        <v>91.581332423609609</v>
      </c>
      <c r="DR128" s="147">
        <f>'relative error colored'!DR20</f>
        <v>103.00930622396618</v>
      </c>
      <c r="DS128" s="91">
        <f>'relative error colored'!DS20</f>
        <v>114.43041612726202</v>
      </c>
      <c r="DT128" s="147">
        <f>'relative error colored'!DT20</f>
        <v>125.84394684042763</v>
      </c>
      <c r="DU128" s="147">
        <f>'relative error colored'!DU20</f>
        <v>137.24919753029479</v>
      </c>
      <c r="DV128" s="147">
        <f>'relative error colored'!DV20</f>
        <v>148.64548302896259</v>
      </c>
      <c r="DW128" s="147">
        <f>'relative error colored'!DW20</f>
        <v>160.032134975367</v>
      </c>
      <c r="DX128" s="147">
        <f>'relative error colored'!DX20</f>
        <v>171.40850288934467</v>
      </c>
      <c r="DY128" s="147">
        <f>'relative error colored'!DY20</f>
        <v>182.77395517503126</v>
      </c>
      <c r="DZ128" s="147">
        <f>'relative error colored'!DZ20</f>
        <v>194.12788005083112</v>
      </c>
      <c r="EA128" s="147">
        <f>'relative error colored'!EA20</f>
        <v>205.46968640375661</v>
      </c>
      <c r="EB128" s="147">
        <f>'relative error colored'!EB20</f>
        <v>216.79880456640751</v>
      </c>
      <c r="EC128" s="91">
        <f>'relative error colored'!EC20</f>
        <v>228.11468701536748</v>
      </c>
      <c r="ED128" s="147">
        <f>'relative error colored'!ED20</f>
        <v>239.41680899024169</v>
      </c>
      <c r="EE128" s="147">
        <f>'relative error colored'!EE20</f>
        <v>250.70466903309131</v>
      </c>
      <c r="EF128" s="147">
        <f>'relative error colored'!EF20</f>
        <v>261.97778944842429</v>
      </c>
      <c r="EG128" s="147">
        <f>'relative error colored'!EG20</f>
        <v>273.23571668435704</v>
      </c>
      <c r="EH128" s="147">
        <f>'relative error colored'!EH20</f>
        <v>284.47802163597873</v>
      </c>
      <c r="EI128" s="147">
        <f>'relative error colored'!EI20</f>
        <v>295.70429987233996</v>
      </c>
      <c r="EJ128" s="147">
        <f>'relative error colored'!EJ20</f>
        <v>306.91417178880596</v>
      </c>
      <c r="EK128" s="147">
        <f>'relative error colored'!EK20</f>
        <v>318.10728268692242</v>
      </c>
      <c r="EL128" s="147">
        <f>'relative error colored'!EL20</f>
        <v>329.28330278413614</v>
      </c>
      <c r="EM128" s="91">
        <f>'relative error colored'!EM20</f>
        <v>340.4419271560796</v>
      </c>
      <c r="EN128" s="147">
        <f>'relative error colored'!EN20</f>
        <v>351.58287561428023</v>
      </c>
      <c r="EO128" s="147">
        <f>'relative error colored'!EO20</f>
        <v>362.70589252240291</v>
      </c>
      <c r="EP128" s="147">
        <f>'relative error colored'!EP20</f>
        <v>373.81074655428301</v>
      </c>
      <c r="EQ128" s="147">
        <f>'relative error colored'!EQ20</f>
        <v>384.89723039714158</v>
      </c>
      <c r="ER128" s="147">
        <f>'relative error colored'!ER20</f>
        <v>395.96516040348843</v>
      </c>
      <c r="ES128" s="147">
        <f>'relative error colored'!ES20</f>
        <v>407.01437619527809</v>
      </c>
      <c r="ET128" s="147">
        <f>'relative error colored'!ET20</f>
        <v>418.04474022395073</v>
      </c>
      <c r="EU128" s="147">
        <f>'relative error colored'!EU20</f>
        <v>429.05613728998821</v>
      </c>
      <c r="EV128" s="147">
        <f>'relative error colored'!EV20</f>
        <v>440.04847402562251</v>
      </c>
      <c r="EW128" s="395">
        <f>'relative error colored'!EW20</f>
        <v>451.02167834431327</v>
      </c>
      <c r="EX128" s="8"/>
      <c r="EY128" s="399">
        <f>'relative error colored'!EZ20</f>
        <v>90.000000000000014</v>
      </c>
      <c r="EZ128" s="402">
        <f>'relative error colored'!FA20</f>
        <v>9000</v>
      </c>
      <c r="FA128" s="147">
        <f>'relative error colored'!FB20</f>
        <v>61.186485051972298</v>
      </c>
      <c r="FB128" s="147">
        <f>'relative error colored'!FC20</f>
        <v>71.238335482080359</v>
      </c>
      <c r="FC128" s="147">
        <f>'relative error colored'!FD20</f>
        <v>81.324737127773076</v>
      </c>
      <c r="FD128" s="147">
        <f>'relative error colored'!FE20</f>
        <v>91.445666434295177</v>
      </c>
      <c r="FE128" s="147">
        <f>'relative error colored'!FF20</f>
        <v>101.601090528613</v>
      </c>
      <c r="FF128" s="147">
        <f>'relative error colored'!FG20</f>
        <v>111.79096732227926</v>
      </c>
      <c r="FG128" s="147">
        <f>'relative error colored'!FH20</f>
        <v>122.015245642609</v>
      </c>
      <c r="FH128" s="147">
        <f>'relative error colored'!FI20</f>
        <v>132.27386539137729</v>
      </c>
      <c r="FI128" s="147">
        <f>'relative error colored'!FJ20</f>
        <v>142.56675773008436</v>
      </c>
      <c r="FJ128" s="91">
        <f>'relative error colored'!FK20</f>
        <v>152.89384529068775</v>
      </c>
      <c r="FK128" s="147">
        <f>'relative error colored'!FL20</f>
        <v>163.25504241056001</v>
      </c>
      <c r="FL128" s="147">
        <f>'relative error colored'!FM20</f>
        <v>173.6502553903054</v>
      </c>
      <c r="FM128" s="147">
        <f>'relative error colored'!FN20</f>
        <v>184.07938277295432</v>
      </c>
      <c r="FN128" s="147">
        <f>'relative error colored'!FO20</f>
        <v>194.5423156429556</v>
      </c>
      <c r="FO128" s="147">
        <f>'relative error colored'!FP20</f>
        <v>205.03893794330048</v>
      </c>
      <c r="FP128" s="147">
        <f>'relative error colored'!FQ20</f>
        <v>215.56912680904685</v>
      </c>
      <c r="FQ128" s="147">
        <f>'relative error colored'!FR20</f>
        <v>226.13275291545187</v>
      </c>
      <c r="FR128" s="147">
        <f>'relative error colored'!FS20</f>
        <v>236.7296808388881</v>
      </c>
      <c r="FS128" s="147">
        <f>'relative error colored'!FT20</f>
        <v>247.35976942869178</v>
      </c>
      <c r="FT128" s="91">
        <f>'relative error colored'!FU20</f>
        <v>258.02287218808465</v>
      </c>
      <c r="FU128" s="147">
        <f>'relative error colored'!FV20</f>
        <v>268.71883766231537</v>
      </c>
      <c r="FV128" s="147">
        <f>'relative error colored'!FW20</f>
        <v>279.4475098321891</v>
      </c>
      <c r="FW128" s="147">
        <f>'relative error colored'!FX20</f>
        <v>290.20872851118281</v>
      </c>
      <c r="FX128" s="147">
        <f>'relative error colored'!FY20</f>
        <v>301.00232974439245</v>
      </c>
      <c r="FY128" s="147">
        <f>'relative error colored'!FZ20</f>
        <v>311.82814620761104</v>
      </c>
      <c r="FZ128" s="147">
        <f>'relative error colored'!GA20</f>
        <v>322.68600760490534</v>
      </c>
      <c r="GA128" s="147">
        <f>'relative error colored'!GB20</f>
        <v>333.57574106313069</v>
      </c>
      <c r="GB128" s="147">
        <f>'relative error colored'!GC20</f>
        <v>344.49717152190976</v>
      </c>
      <c r="GC128" s="147">
        <f>'relative error colored'!GD20</f>
        <v>355.45012211768545</v>
      </c>
      <c r="GD128" s="91">
        <f>'relative error colored'!GE20</f>
        <v>366.43441456055757</v>
      </c>
      <c r="GE128" s="147">
        <f>'relative error colored'!GF20</f>
        <v>377.44986950270652</v>
      </c>
      <c r="GF128" s="147">
        <f>'relative error colored'!GG20</f>
        <v>388.49630689731248</v>
      </c>
      <c r="GG128" s="147">
        <f>'relative error colored'!GH20</f>
        <v>399.57354634698021</v>
      </c>
      <c r="GH128" s="147">
        <f>'relative error colored'!GI20</f>
        <v>410.68140744078312</v>
      </c>
      <c r="GI128" s="147">
        <f>'relative error colored'!GJ20</f>
        <v>421.81971007914757</v>
      </c>
      <c r="GJ128" s="147">
        <f>'relative error colored'!GK20</f>
        <v>432.98827478589669</v>
      </c>
      <c r="GK128" s="147">
        <f>'relative error colored'!GL20</f>
        <v>444.18692300687962</v>
      </c>
      <c r="GL128" s="147">
        <f>'relative error colored'!GM20</f>
        <v>455.41547739470684</v>
      </c>
      <c r="GM128" s="147">
        <f>'relative error colored'!GN20</f>
        <v>466.67376207920938</v>
      </c>
      <c r="GN128" s="395">
        <f>'relative error colored'!GO20</f>
        <v>477.96160292333343</v>
      </c>
      <c r="GO128" s="290">
        <v>9000</v>
      </c>
      <c r="GP128" s="268"/>
      <c r="GS128" s="60"/>
    </row>
    <row r="129" spans="1:240" s="90" customFormat="1" ht="26.25">
      <c r="A129" s="173"/>
      <c r="B129" s="182"/>
      <c r="C129" s="91"/>
      <c r="D129" s="189"/>
      <c r="E129" s="91"/>
      <c r="F129" s="116"/>
      <c r="G129" s="116"/>
      <c r="H129" s="116"/>
      <c r="I129" s="116"/>
      <c r="J129" s="107"/>
      <c r="K129" s="386">
        <v>10000</v>
      </c>
      <c r="L129" s="380">
        <f t="shared" si="323"/>
        <v>3.0479999999999996</v>
      </c>
      <c r="M129" s="381">
        <v>100</v>
      </c>
      <c r="N129" s="382"/>
      <c r="O129" s="104">
        <f>'relative error colored'!N21</f>
        <v>696.81653438532442</v>
      </c>
      <c r="P129" s="256">
        <f>'relative error colored'!O21</f>
        <v>0.90463704656062904</v>
      </c>
      <c r="Q129" s="213">
        <f>'relative error colored'!P21</f>
        <v>-4.8120000000001255</v>
      </c>
      <c r="R129" s="215">
        <f>'relative error colored'!Q21</f>
        <v>268.33799999999985</v>
      </c>
      <c r="S129" s="383"/>
      <c r="T129" s="101">
        <f>'relative error colored'!R21</f>
        <v>638.3335498927247</v>
      </c>
      <c r="U129" s="382"/>
      <c r="V129" s="141">
        <f>'relative error colored'!S21</f>
        <v>0.68770445041729522</v>
      </c>
      <c r="W129" s="163">
        <f>'relative error colored'!T21</f>
        <v>0.73847922168214608</v>
      </c>
      <c r="X129" s="159">
        <f>'relative error colored'!U21</f>
        <v>0.93124414367516872</v>
      </c>
      <c r="Y129" s="170"/>
      <c r="Z129" s="398">
        <f t="shared" si="322"/>
        <v>100</v>
      </c>
      <c r="AA129" s="403">
        <v>10000</v>
      </c>
      <c r="AB129" s="410">
        <f>'relative error colored'!Z21</f>
        <v>1.8229582872696003E-2</v>
      </c>
      <c r="AC129" s="410">
        <f>'relative error colored'!AA21</f>
        <v>3.6457747506958606E-2</v>
      </c>
      <c r="AD129" s="410">
        <f>'relative error colored'!AB21</f>
        <v>5.4683078599579084E-2</v>
      </c>
      <c r="AE129" s="410">
        <f>'relative error colored'!AC21</f>
        <v>7.2904166704463633E-2</v>
      </c>
      <c r="AF129" s="410">
        <f>'relative error colored'!AD21</f>
        <v>9.1119611127208941E-2</v>
      </c>
      <c r="AG129" s="410">
        <f>'relative error colored'!AE21</f>
        <v>0.10932802277972048</v>
      </c>
      <c r="AH129" s="410">
        <f>'relative error colored'!AF21</f>
        <v>0.12752802698155319</v>
      </c>
      <c r="AI129" s="410">
        <f>'relative error colored'!AG21</f>
        <v>0.14571826619584488</v>
      </c>
      <c r="AJ129" s="410">
        <f>'relative error colored'!AH21</f>
        <v>0.16389740268773792</v>
      </c>
      <c r="AK129" s="410">
        <f>'relative error colored'!AI21</f>
        <v>0.18206412109419956</v>
      </c>
      <c r="AL129" s="410">
        <f>'relative error colored'!AJ21</f>
        <v>0.20021713089453846</v>
      </c>
      <c r="AM129" s="410">
        <f>'relative error colored'!AK21</f>
        <v>0.21835516877204567</v>
      </c>
      <c r="AN129" s="410">
        <f>'relative error colored'!AL21</f>
        <v>0.23647700085776172</v>
      </c>
      <c r="AO129" s="410">
        <f>'relative error colored'!AM21</f>
        <v>0.25458142484842622</v>
      </c>
      <c r="AP129" s="410">
        <f>'relative error colored'!AN21</f>
        <v>0.27266727199162838</v>
      </c>
      <c r="AQ129" s="410">
        <f>'relative error colored'!AO21</f>
        <v>0.29073340893208732</v>
      </c>
      <c r="AR129" s="410">
        <f>'relative error colored'!AP21</f>
        <v>0.30877873941408163</v>
      </c>
      <c r="AS129" s="410">
        <f>'relative error colored'!AQ21</f>
        <v>0.32680220583599734</v>
      </c>
      <c r="AT129" s="410">
        <f>'relative error colored'!AR21</f>
        <v>0.34480279065400454</v>
      </c>
      <c r="AU129" s="410">
        <f>'relative error colored'!AS21</f>
        <v>0.36277951763291677</v>
      </c>
      <c r="AV129" s="410">
        <f>'relative error colored'!AT21</f>
        <v>0.38073145294315586</v>
      </c>
      <c r="AW129" s="410">
        <f>'relative error colored'!AU21</f>
        <v>0.39865770610385237</v>
      </c>
      <c r="AX129" s="410">
        <f>'relative error colored'!AV21</f>
        <v>0.41655743077284363</v>
      </c>
      <c r="AY129" s="410">
        <f>'relative error colored'!AW21</f>
        <v>0.43442982538535796</v>
      </c>
      <c r="AZ129" s="410">
        <f>'relative error colored'!AX21</f>
        <v>0.4522741336438707</v>
      </c>
      <c r="BA129" s="410">
        <f>'relative error colored'!AY21</f>
        <v>0.47008964486243016</v>
      </c>
      <c r="BB129" s="410">
        <f>'relative error colored'!AZ21</f>
        <v>0.48787569416941245</v>
      </c>
      <c r="BC129" s="410">
        <f>'relative error colored'!BA21</f>
        <v>0.50563166257331471</v>
      </c>
      <c r="BD129" s="410">
        <f>'relative error colored'!BB21</f>
        <v>0.52335697689672533</v>
      </c>
      <c r="BE129" s="410">
        <f>'relative error colored'!BC21</f>
        <v>0.54105110958413516</v>
      </c>
      <c r="BF129" s="410">
        <f>'relative error colored'!BD21</f>
        <v>0.55871357838963231</v>
      </c>
      <c r="BG129" s="410">
        <f>'relative error colored'!BE21</f>
        <v>0.57634394595090954</v>
      </c>
      <c r="BH129" s="410">
        <f>'relative error colored'!BF21</f>
        <v>0.59394181925629308</v>
      </c>
      <c r="BI129" s="410">
        <f>'relative error colored'!BG21</f>
        <v>0.6115068490116794</v>
      </c>
      <c r="BJ129" s="410">
        <f>'relative error colored'!BH21</f>
        <v>0.62903872891450674</v>
      </c>
      <c r="BK129" s="410">
        <f>'relative error colored'!BI21</f>
        <v>0.64653719484188599</v>
      </c>
      <c r="BL129" s="410">
        <f>'relative error colored'!BJ21</f>
        <v>0.66400202396014096</v>
      </c>
      <c r="BM129" s="410">
        <f>'relative error colored'!BK21</f>
        <v>0.68143303376294562</v>
      </c>
      <c r="BN129" s="410">
        <f>'relative error colored'!BL21</f>
        <v>0.69883008104519817</v>
      </c>
      <c r="BO129" s="411">
        <f>'relative error colored'!BM21</f>
        <v>0.71619306081968404</v>
      </c>
      <c r="BP129" s="253"/>
      <c r="BQ129" s="398">
        <f>'relative error colored'!BP21</f>
        <v>100.00000000000001</v>
      </c>
      <c r="BR129" s="403">
        <f>'relative error colored'!BQ21</f>
        <v>10000</v>
      </c>
      <c r="BS129" s="91">
        <f>'relative error colored'!BR21</f>
        <v>268.35583469295159</v>
      </c>
      <c r="BT129" s="91">
        <f>'relative error colored'!BS21</f>
        <v>268.40933322184878</v>
      </c>
      <c r="BU129" s="91">
        <f>'relative error colored'!BT21</f>
        <v>268.49847895512488</v>
      </c>
      <c r="BV129" s="91">
        <f>'relative error colored'!BU21</f>
        <v>268.62324423441032</v>
      </c>
      <c r="BW129" s="91">
        <f>'relative error colored'!BV21</f>
        <v>268.78359046548042</v>
      </c>
      <c r="BX129" s="91">
        <f>'relative error colored'!BW21</f>
        <v>268.97946824475952</v>
      </c>
      <c r="BY129" s="91">
        <f>'relative error colored'!BX21</f>
        <v>269.21081752056938</v>
      </c>
      <c r="BZ129" s="91">
        <f>'relative error colored'!BY21</f>
        <v>269.47756778809304</v>
      </c>
      <c r="CA129" s="91">
        <f>'relative error colored'!BZ21</f>
        <v>269.7796383168191</v>
      </c>
      <c r="CB129" s="91">
        <f>'relative error colored'!CA21</f>
        <v>270.11693840904053</v>
      </c>
      <c r="CC129" s="91">
        <f>'relative error colored'!CB21</f>
        <v>270.48936768780146</v>
      </c>
      <c r="CD129" s="91">
        <f>'relative error colored'!CC21</f>
        <v>270.89681641252906</v>
      </c>
      <c r="CE129" s="91">
        <f>'relative error colored'!CD21</f>
        <v>271.33916582044156</v>
      </c>
      <c r="CF129" s="91">
        <f>'relative error colored'!CE21</f>
        <v>271.81628849169982</v>
      </c>
      <c r="CG129" s="91">
        <f>'relative error colored'!CF21</f>
        <v>272.32804873616914</v>
      </c>
      <c r="CH129" s="91">
        <f>'relative error colored'!CG21</f>
        <v>272.87430299957151</v>
      </c>
      <c r="CI129" s="91">
        <f>'relative error colored'!CH21</f>
        <v>273.45490028674845</v>
      </c>
      <c r="CJ129" s="91">
        <f>'relative error colored'!CI21</f>
        <v>274.06968259971046</v>
      </c>
      <c r="CK129" s="91">
        <f>'relative error colored'!CJ21</f>
        <v>274.71848538812969</v>
      </c>
      <c r="CL129" s="91">
        <f>'relative error colored'!CK21</f>
        <v>275.40113800992953</v>
      </c>
      <c r="CM129" s="91">
        <f>'relative error colored'!CL21</f>
        <v>276.11746419964089</v>
      </c>
      <c r="CN129" s="91">
        <f>'relative error colored'!CM21</f>
        <v>276.86728254223328</v>
      </c>
      <c r="CO129" s="91">
        <f>'relative error colored'!CN21</f>
        <v>277.65040695017467</v>
      </c>
      <c r="CP129" s="91">
        <f>'relative error colored'!CO21</f>
        <v>278.46664714154844</v>
      </c>
      <c r="CQ129" s="91">
        <f>'relative error colored'!CP21</f>
        <v>279.31580911713019</v>
      </c>
      <c r="CR129" s="91">
        <f>'relative error colored'!CQ21</f>
        <v>280.19769563442532</v>
      </c>
      <c r="CS129" s="91">
        <f>'relative error colored'!CR21</f>
        <v>281.11210667676897</v>
      </c>
      <c r="CT129" s="91">
        <f>'relative error colored'!CS21</f>
        <v>282.05883991570664</v>
      </c>
      <c r="CU129" s="91">
        <f>'relative error colored'!CT21</f>
        <v>283.03769116499114</v>
      </c>
      <c r="CV129" s="91">
        <f>'relative error colored'!CU21</f>
        <v>284.04845482466214</v>
      </c>
      <c r="CW129" s="91">
        <f>'relative error colored'!CV21</f>
        <v>285.09092431380122</v>
      </c>
      <c r="CX129" s="91">
        <f>'relative error colored'!CW21</f>
        <v>286.16489249069315</v>
      </c>
      <c r="CY129" s="91">
        <f>'relative error colored'!CX21</f>
        <v>287.27015205925801</v>
      </c>
      <c r="CZ129" s="91">
        <f>'relative error colored'!CY21</f>
        <v>288.40649596075082</v>
      </c>
      <c r="DA129" s="91">
        <f>'relative error colored'!CZ21</f>
        <v>289.57371774986581</v>
      </c>
      <c r="DB129" s="91">
        <f>'relative error colored'!DA21</f>
        <v>290.77161195450668</v>
      </c>
      <c r="DC129" s="91">
        <f>'relative error colored'!DB21</f>
        <v>291.99997441861825</v>
      </c>
      <c r="DD129" s="91">
        <f>'relative error colored'!DC21</f>
        <v>293.258602627595</v>
      </c>
      <c r="DE129" s="91">
        <f>'relative error colored'!DD21</f>
        <v>294.54729601590179</v>
      </c>
      <c r="DF129" s="395">
        <f>'relative error colored'!DE21</f>
        <v>295.86585625665657</v>
      </c>
      <c r="DH129" s="398">
        <f>'relative error colored'!DH21</f>
        <v>100.00000000000001</v>
      </c>
      <c r="DI129" s="403">
        <f>'relative error colored'!DI21</f>
        <v>10000</v>
      </c>
      <c r="DJ129" s="91">
        <f>'relative error colored'!DJ21</f>
        <v>11.636554348191654</v>
      </c>
      <c r="DK129" s="91">
        <f>'relative error colored'!DK21</f>
        <v>23.272203387209522</v>
      </c>
      <c r="DL129" s="91">
        <f>'relative error colored'!DL21</f>
        <v>34.906043681532203</v>
      </c>
      <c r="DM129" s="91">
        <f>'relative error colored'!DM21</f>
        <v>46.537175534431256</v>
      </c>
      <c r="DN129" s="91">
        <f>'relative error colored'!DN21</f>
        <v>58.164704835675899</v>
      </c>
      <c r="DO129" s="91">
        <f>'relative error colored'!DO21</f>
        <v>69.787744883731648</v>
      </c>
      <c r="DP129" s="91">
        <f>'relative error colored'!DP21</f>
        <v>81.405418173950025</v>
      </c>
      <c r="DQ129" s="91">
        <f>'relative error colored'!DQ21</f>
        <v>93.016858145006694</v>
      </c>
      <c r="DR129" s="91">
        <f>'relative error colored'!DR21</f>
        <v>104.62121087586115</v>
      </c>
      <c r="DS129" s="91">
        <f>'relative error colored'!DS21</f>
        <v>116.21763672615931</v>
      </c>
      <c r="DT129" s="91">
        <f>'relative error colored'!DT21</f>
        <v>127.80531191324707</v>
      </c>
      <c r="DU129" s="91">
        <f>'relative error colored'!DU21</f>
        <v>139.38343001968494</v>
      </c>
      <c r="DV129" s="91">
        <f>'relative error colored'!DV21</f>
        <v>150.95120342551994</v>
      </c>
      <c r="DW129" s="91">
        <f>'relative error colored'!DW21</f>
        <v>162.50786466024383</v>
      </c>
      <c r="DX129" s="91">
        <f>'relative error colored'!DX21</f>
        <v>174.05266766998125</v>
      </c>
      <c r="DY129" s="91">
        <f>'relative error colored'!DY21</f>
        <v>185.5848889960325</v>
      </c>
      <c r="DZ129" s="91">
        <f>'relative error colored'!DZ21</f>
        <v>197.10382886159132</v>
      </c>
      <c r="EA129" s="91">
        <f>'relative error colored'!EA21</f>
        <v>208.60881216406509</v>
      </c>
      <c r="EB129" s="91">
        <f>'relative error colored'!EB21</f>
        <v>220.09918937108873</v>
      </c>
      <c r="EC129" s="91">
        <f>'relative error colored'!EC21</f>
        <v>231.57433731899008</v>
      </c>
      <c r="ED129" s="91">
        <f>'relative error colored'!ED21</f>
        <v>243.03365991301953</v>
      </c>
      <c r="EE129" s="91">
        <f>'relative error colored'!EE21</f>
        <v>254.47658872936262</v>
      </c>
      <c r="EF129" s="91">
        <f>'relative error colored'!EF21</f>
        <v>265.90258351942219</v>
      </c>
      <c r="EG129" s="91">
        <f>'relative error colored'!EG21</f>
        <v>277.3111326175121</v>
      </c>
      <c r="EH129" s="91">
        <f>'relative error colored'!EH21</f>
        <v>288.70175325354859</v>
      </c>
      <c r="EI129" s="91">
        <f>'relative error colored'!EI21</f>
        <v>300.07399177284532</v>
      </c>
      <c r="EJ129" s="91">
        <f>'relative error colored'!EJ21</f>
        <v>311.42742376553832</v>
      </c>
      <c r="EK129" s="91">
        <f>'relative error colored'!EK21</f>
        <v>322.76165410858431</v>
      </c>
      <c r="EL129" s="91">
        <f>'relative error colored'!EL21</f>
        <v>334.07631692361139</v>
      </c>
      <c r="EM129" s="91">
        <f>'relative error colored'!EM21</f>
        <v>345.37107545423862</v>
      </c>
      <c r="EN129" s="91">
        <f>'relative error colored'!EN21</f>
        <v>356.64562186672111</v>
      </c>
      <c r="EO129" s="91">
        <f>'relative error colored'!EO21</f>
        <v>367.89967697802473</v>
      </c>
      <c r="EP129" s="91">
        <f>'relative error colored'!EP21</f>
        <v>379.13298991561265</v>
      </c>
      <c r="EQ129" s="91">
        <f>'relative error colored'!EQ21</f>
        <v>390.34533771333975</v>
      </c>
      <c r="ER129" s="91">
        <f>'relative error colored'!ER21</f>
        <v>401.53652484800443</v>
      </c>
      <c r="ES129" s="91">
        <f>'relative error colored'!ES21</f>
        <v>412.70638272110529</v>
      </c>
      <c r="ET129" s="91">
        <f>'relative error colored'!ET21</f>
        <v>423.85476909043081</v>
      </c>
      <c r="EU129" s="91">
        <f>'relative error colored'!EU21</f>
        <v>434.98156745607002</v>
      </c>
      <c r="EV129" s="91">
        <f>'relative error colored'!EV21</f>
        <v>446.08668640540185</v>
      </c>
      <c r="EW129" s="395">
        <f>'relative error colored'!EW21</f>
        <v>457.17005892156499</v>
      </c>
      <c r="EX129" s="148"/>
      <c r="EY129" s="398">
        <f>'relative error colored'!EZ21</f>
        <v>100.00000000000001</v>
      </c>
      <c r="EZ129" s="403">
        <f>'relative error colored'!FA21</f>
        <v>10000</v>
      </c>
      <c r="FA129" s="91">
        <f>'relative error colored'!FB21</f>
        <v>65.205834692951626</v>
      </c>
      <c r="FB129" s="91">
        <f>'relative error colored'!FC21</f>
        <v>75.25933322184882</v>
      </c>
      <c r="FC129" s="91">
        <f>'relative error colored'!FD21</f>
        <v>85.348478955124918</v>
      </c>
      <c r="FD129" s="91">
        <f>'relative error colored'!FE21</f>
        <v>95.473244234410359</v>
      </c>
      <c r="FE129" s="91">
        <f>'relative error colored'!FF21</f>
        <v>105.63359046548045</v>
      </c>
      <c r="FF129" s="91">
        <f>'relative error colored'!FG21</f>
        <v>115.82946824475955</v>
      </c>
      <c r="FG129" s="91">
        <f>'relative error colored'!FH21</f>
        <v>126.0608175205694</v>
      </c>
      <c r="FH129" s="91">
        <f>'relative error colored'!FI21</f>
        <v>136.32756778809306</v>
      </c>
      <c r="FI129" s="91">
        <f>'relative error colored'!FJ21</f>
        <v>146.62963831681913</v>
      </c>
      <c r="FJ129" s="91">
        <f>'relative error colored'!FK21</f>
        <v>156.96693840904055</v>
      </c>
      <c r="FK129" s="91">
        <f>'relative error colored'!FL21</f>
        <v>167.33936768780148</v>
      </c>
      <c r="FL129" s="91">
        <f>'relative error colored'!FM21</f>
        <v>177.74681641252909</v>
      </c>
      <c r="FM129" s="91">
        <f>'relative error colored'!FN21</f>
        <v>188.18916582044159</v>
      </c>
      <c r="FN129" s="91">
        <f>'relative error colored'!FO21</f>
        <v>198.66628849169985</v>
      </c>
      <c r="FO129" s="91">
        <f>'relative error colored'!FP21</f>
        <v>209.17804873616916</v>
      </c>
      <c r="FP129" s="91">
        <f>'relative error colored'!FQ21</f>
        <v>219.72430299957153</v>
      </c>
      <c r="FQ129" s="91">
        <f>'relative error colored'!FR21</f>
        <v>230.30490028674848</v>
      </c>
      <c r="FR129" s="91">
        <f>'relative error colored'!FS21</f>
        <v>240.91968259971048</v>
      </c>
      <c r="FS129" s="91">
        <f>'relative error colored'!FT21</f>
        <v>251.56848538812972</v>
      </c>
      <c r="FT129" s="91">
        <f>'relative error colored'!FU21</f>
        <v>262.25113800992955</v>
      </c>
      <c r="FU129" s="91">
        <f>'relative error colored'!FV21</f>
        <v>272.96746419964092</v>
      </c>
      <c r="FV129" s="91">
        <f>'relative error colored'!FW21</f>
        <v>283.71728254223331</v>
      </c>
      <c r="FW129" s="91">
        <f>'relative error colored'!FX21</f>
        <v>294.50040695017469</v>
      </c>
      <c r="FX129" s="91">
        <f>'relative error colored'!FY21</f>
        <v>305.31664714154846</v>
      </c>
      <c r="FY129" s="91">
        <f>'relative error colored'!FZ21</f>
        <v>316.16580911713021</v>
      </c>
      <c r="FZ129" s="91">
        <f>'relative error colored'!GA21</f>
        <v>327.04769563442534</v>
      </c>
      <c r="GA129" s="91">
        <f>'relative error colored'!GB21</f>
        <v>337.962106676769</v>
      </c>
      <c r="GB129" s="91">
        <f>'relative error colored'!GC21</f>
        <v>348.90883991570666</v>
      </c>
      <c r="GC129" s="91">
        <f>'relative error colored'!GD21</f>
        <v>359.88769116499117</v>
      </c>
      <c r="GD129" s="91">
        <f>'relative error colored'!GE21</f>
        <v>370.89845482466217</v>
      </c>
      <c r="GE129" s="91">
        <f>'relative error colored'!GF21</f>
        <v>381.94092431380125</v>
      </c>
      <c r="GF129" s="91">
        <f>'relative error colored'!GG21</f>
        <v>393.01489249069317</v>
      </c>
      <c r="GG129" s="91">
        <f>'relative error colored'!GH21</f>
        <v>404.12015205925803</v>
      </c>
      <c r="GH129" s="91">
        <f>'relative error colored'!GI21</f>
        <v>415.25649596075084</v>
      </c>
      <c r="GI129" s="91">
        <f>'relative error colored'!GJ21</f>
        <v>426.42371774986583</v>
      </c>
      <c r="GJ129" s="91">
        <f>'relative error colored'!GK21</f>
        <v>437.6216119545067</v>
      </c>
      <c r="GK129" s="91">
        <f>'relative error colored'!GL21</f>
        <v>448.84997441861827</v>
      </c>
      <c r="GL129" s="91">
        <f>'relative error colored'!GM21</f>
        <v>460.10860262759502</v>
      </c>
      <c r="GM129" s="91">
        <f>'relative error colored'!GN21</f>
        <v>471.39729601590182</v>
      </c>
      <c r="GN129" s="395">
        <f>'relative error colored'!GO21</f>
        <v>482.71585625665659</v>
      </c>
      <c r="GO129" s="290">
        <v>10000</v>
      </c>
      <c r="GP129" s="268"/>
      <c r="GQ129"/>
      <c r="GR129"/>
      <c r="GS129" s="60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</row>
    <row r="130" spans="1:240" ht="15.75">
      <c r="A130" s="173"/>
      <c r="B130" s="182"/>
      <c r="C130" s="91"/>
      <c r="D130" s="189"/>
      <c r="E130" s="91"/>
      <c r="F130" s="116"/>
      <c r="G130" s="116"/>
      <c r="H130" s="116"/>
      <c r="I130" s="116"/>
      <c r="J130" s="107"/>
      <c r="K130" s="217">
        <v>11000</v>
      </c>
      <c r="L130" s="220">
        <f t="shared" si="323"/>
        <v>3.3527999999999998</v>
      </c>
      <c r="M130" s="284">
        <v>110</v>
      </c>
      <c r="N130" s="382"/>
      <c r="O130" s="104">
        <f>'relative error colored'!N22</f>
        <v>670.19777942873679</v>
      </c>
      <c r="P130" s="256">
        <f>'relative error colored'!O22</f>
        <v>0.87655121507456846</v>
      </c>
      <c r="Q130" s="213">
        <f>'relative error colored'!P22</f>
        <v>-6.7932000000001835</v>
      </c>
      <c r="R130" s="215">
        <f>'relative error colored'!Q22</f>
        <v>266.35679999999979</v>
      </c>
      <c r="S130" s="383"/>
      <c r="T130" s="101">
        <f>'relative error colored'!R22</f>
        <v>635.97270384062074</v>
      </c>
      <c r="U130" s="382"/>
      <c r="V130" s="141">
        <f>'relative error colored'!S22</f>
        <v>0.66143378181962675</v>
      </c>
      <c r="W130" s="163">
        <f>'relative error colored'!T22</f>
        <v>0.71555201230577015</v>
      </c>
      <c r="X130" s="159">
        <f>'relative error colored'!U22</f>
        <v>0.92436855804268547</v>
      </c>
      <c r="Y130" s="170"/>
      <c r="Z130" s="399">
        <f t="shared" si="322"/>
        <v>110</v>
      </c>
      <c r="AA130" s="402">
        <v>11000</v>
      </c>
      <c r="AB130" s="409">
        <f>'relative error colored'!Z22</f>
        <v>1.858804632669896E-2</v>
      </c>
      <c r="AC130" s="409">
        <f>'relative error colored'!AA22</f>
        <v>3.7174462642100135E-2</v>
      </c>
      <c r="AD130" s="409">
        <f>'relative error colored'!AB22</f>
        <v>5.5757622453407998E-2</v>
      </c>
      <c r="AE130" s="409">
        <f>'relative error colored'!AC22</f>
        <v>7.433590628758116E-2</v>
      </c>
      <c r="AF130" s="409">
        <f>'relative error colored'!AD22</f>
        <v>9.2907705158600709E-2</v>
      </c>
      <c r="AG130" s="409">
        <f>'relative error colored'!AE22</f>
        <v>0.11147142398395191</v>
      </c>
      <c r="AH130" s="409">
        <f>'relative error colored'!AF22</f>
        <v>0.13002548493407104</v>
      </c>
      <c r="AI130" s="409">
        <f>'relative error colored'!AG22</f>
        <v>0.14856833069927086</v>
      </c>
      <c r="AJ130" s="409">
        <f>'relative error colored'!AH22</f>
        <v>0.16709842765909216</v>
      </c>
      <c r="AK130" s="410">
        <f>'relative error colored'!AI22</f>
        <v>0.18561426894014393</v>
      </c>
      <c r="AL130" s="409">
        <f>'relative error colored'!AJ22</f>
        <v>0.20411437734925159</v>
      </c>
      <c r="AM130" s="409">
        <f>'relative error colored'!AK22</f>
        <v>0.22259730816993142</v>
      </c>
      <c r="AN130" s="409">
        <f>'relative error colored'!AL22</f>
        <v>0.24106165181128222</v>
      </c>
      <c r="AO130" s="409">
        <f>'relative error colored'!AM22</f>
        <v>0.25950603629951707</v>
      </c>
      <c r="AP130" s="409">
        <f>'relative error colored'!AN22</f>
        <v>0.27792912960375993</v>
      </c>
      <c r="AQ130" s="409">
        <f>'relative error colored'!AO22</f>
        <v>0.29632964178896187</v>
      </c>
      <c r="AR130" s="409">
        <f>'relative error colored'!AP22</f>
        <v>0.3147063269900216</v>
      </c>
      <c r="AS130" s="409">
        <f>'relative error colored'!AQ22</f>
        <v>0.33305798520266322</v>
      </c>
      <c r="AT130" s="409">
        <f>'relative error colored'!AR22</f>
        <v>0.35138346388782482</v>
      </c>
      <c r="AU130" s="410">
        <f>'relative error colored'!AS22</f>
        <v>0.36968165938767589</v>
      </c>
      <c r="AV130" s="409">
        <f>'relative error colored'!AT22</f>
        <v>0.38795151815253648</v>
      </c>
      <c r="AW130" s="409">
        <f>'relative error colored'!AU22</f>
        <v>0.40619203777933038</v>
      </c>
      <c r="AX130" s="409">
        <f>'relative error colored'!AV22</f>
        <v>0.42440226786317875</v>
      </c>
      <c r="AY130" s="409">
        <f>'relative error colored'!AW22</f>
        <v>0.44258131066495765</v>
      </c>
      <c r="AZ130" s="409">
        <f>'relative error colored'!AX22</f>
        <v>0.46072832159858118</v>
      </c>
      <c r="BA130" s="409">
        <f>'relative error colored'!AY22</f>
        <v>0.47884250954272517</v>
      </c>
      <c r="BB130" s="409">
        <f>'relative error colored'!AZ22</f>
        <v>0.49692313698251206</v>
      </c>
      <c r="BC130" s="409">
        <f>'relative error colored'!BA22</f>
        <v>0.51496951998749274</v>
      </c>
      <c r="BD130" s="409">
        <f>'relative error colored'!BB22</f>
        <v>0.53298102803282421</v>
      </c>
      <c r="BE130" s="410">
        <f>'relative error colored'!BC22</f>
        <v>0.5509570836712232</v>
      </c>
      <c r="BF130" s="409">
        <f>'relative error colored'!BD22</f>
        <v>0.56889716206363239</v>
      </c>
      <c r="BG130" s="409">
        <f>'relative error colored'!BE22</f>
        <v>0.58680079037701149</v>
      </c>
      <c r="BH130" s="409">
        <f>'relative error colored'!BF22</f>
        <v>0.60466754705792936</v>
      </c>
      <c r="BI130" s="409">
        <f>'relative error colored'!BG22</f>
        <v>0.62249706099081237</v>
      </c>
      <c r="BJ130" s="409">
        <f>'relative error colored'!BH22</f>
        <v>0.64028901054991261</v>
      </c>
      <c r="BK130" s="409">
        <f>'relative error colored'!BI22</f>
        <v>0.65804312255403252</v>
      </c>
      <c r="BL130" s="409">
        <f>'relative error colored'!BJ22</f>
        <v>0.67575917113309925</v>
      </c>
      <c r="BM130" s="409">
        <f>'relative error colored'!BK22</f>
        <v>0.69343697651555891</v>
      </c>
      <c r="BN130" s="409">
        <f>'relative error colored'!BL22</f>
        <v>0.71107640374544101</v>
      </c>
      <c r="BO130" s="411">
        <f>'relative error colored'!BM22</f>
        <v>0.72867736133777694</v>
      </c>
      <c r="BP130" s="253"/>
      <c r="BQ130" s="399">
        <f>'relative error colored'!BP22</f>
        <v>110</v>
      </c>
      <c r="BR130" s="402">
        <f>'relative error colored'!BQ22</f>
        <v>11000</v>
      </c>
      <c r="BS130" s="147">
        <f>'relative error colored'!BR22</f>
        <v>266.37520607878764</v>
      </c>
      <c r="BT130" s="147">
        <f>'relative error colored'!BS22</f>
        <v>266.43041785907536</v>
      </c>
      <c r="BU130" s="147">
        <f>'relative error colored'!BT22</f>
        <v>266.52241599495318</v>
      </c>
      <c r="BV130" s="147">
        <f>'relative error colored'!BU22</f>
        <v>266.65116831747525</v>
      </c>
      <c r="BW130" s="147">
        <f>'relative error colored'!BV22</f>
        <v>266.81662994548287</v>
      </c>
      <c r="BX130" s="147">
        <f>'relative error colored'!BW22</f>
        <v>267.01874343969843</v>
      </c>
      <c r="BY130" s="147">
        <f>'relative error colored'!BX22</f>
        <v>267.25743899904393</v>
      </c>
      <c r="BZ130" s="147">
        <f>'relative error colored'!BY22</f>
        <v>267.53263469786441</v>
      </c>
      <c r="CA130" s="147">
        <f>'relative error colored'!BZ22</f>
        <v>267.84423676247025</v>
      </c>
      <c r="CB130" s="91">
        <f>'relative error colored'!CA22</f>
        <v>268.19213988517009</v>
      </c>
      <c r="CC130" s="147">
        <f>'relative error colored'!CB22</f>
        <v>268.57622757373991</v>
      </c>
      <c r="CD130" s="147">
        <f>'relative error colored'!CC22</f>
        <v>268.99637253407525</v>
      </c>
      <c r="CE130" s="147">
        <f>'relative error colored'!CD22</f>
        <v>269.45243708359305</v>
      </c>
      <c r="CF130" s="147">
        <f>'relative error colored'!CE22</f>
        <v>269.94427359279894</v>
      </c>
      <c r="CG130" s="147">
        <f>'relative error colored'!CF22</f>
        <v>270.47172495231155</v>
      </c>
      <c r="CH130" s="147">
        <f>'relative error colored'!CG22</f>
        <v>271.03462506253857</v>
      </c>
      <c r="CI130" s="147">
        <f>'relative error colored'!CH22</f>
        <v>271.63279934312504</v>
      </c>
      <c r="CJ130" s="147">
        <f>'relative error colored'!CI22</f>
        <v>272.26606525925666</v>
      </c>
      <c r="CK130" s="147">
        <f>'relative error colored'!CJ22</f>
        <v>272.93423286187948</v>
      </c>
      <c r="CL130" s="91">
        <f>'relative error colored'!CK22</f>
        <v>273.63710533891145</v>
      </c>
      <c r="CM130" s="147">
        <f>'relative error colored'!CL22</f>
        <v>274.37447957454862</v>
      </c>
      <c r="CN130" s="147">
        <f>'relative error colored'!CM22</f>
        <v>275.14614671383328</v>
      </c>
      <c r="CO130" s="147">
        <f>'relative error colored'!CN22</f>
        <v>275.95189272972124</v>
      </c>
      <c r="CP130" s="147">
        <f>'relative error colored'!CO22</f>
        <v>276.7914989899881</v>
      </c>
      <c r="CQ130" s="147">
        <f>'relative error colored'!CP22</f>
        <v>277.66474282142582</v>
      </c>
      <c r="CR130" s="147">
        <f>'relative error colored'!CQ22</f>
        <v>278.57139806891183</v>
      </c>
      <c r="CS130" s="147">
        <f>'relative error colored'!CR22</f>
        <v>279.51123564707245</v>
      </c>
      <c r="CT130" s="147">
        <f>'relative error colored'!CS22</f>
        <v>280.48402408241986</v>
      </c>
      <c r="CU130" s="147">
        <f>'relative error colored'!CT22</f>
        <v>281.48953004399613</v>
      </c>
      <c r="CV130" s="91">
        <f>'relative error colored'!CU22</f>
        <v>282.52751886073304</v>
      </c>
      <c r="CW130" s="147">
        <f>'relative error colored'!CV22</f>
        <v>283.59775502389994</v>
      </c>
      <c r="CX130" s="147">
        <f>'relative error colored'!CW22</f>
        <v>284.70000267319176</v>
      </c>
      <c r="CY130" s="147">
        <f>'relative error colored'!CX22</f>
        <v>285.83402606517893</v>
      </c>
      <c r="CZ130" s="147">
        <f>'relative error colored'!CY22</f>
        <v>286.99959002301443</v>
      </c>
      <c r="DA130" s="147">
        <f>'relative error colored'!CZ22</f>
        <v>288.19646036646355</v>
      </c>
      <c r="DB130" s="147">
        <f>'relative error colored'!DA22</f>
        <v>289.42440432148436</v>
      </c>
      <c r="DC130" s="147">
        <f>'relative error colored'!DB22</f>
        <v>290.68319090874797</v>
      </c>
      <c r="DD130" s="147">
        <f>'relative error colored'!DC22</f>
        <v>291.97259131063959</v>
      </c>
      <c r="DE130" s="147">
        <f>'relative error colored'!DD22</f>
        <v>293.29237921642471</v>
      </c>
      <c r="DF130" s="395">
        <f>'relative error colored'!DE22</f>
        <v>294.64233114540548</v>
      </c>
      <c r="DG130" s="90"/>
      <c r="DH130" s="399">
        <f>'relative error colored'!DH22</f>
        <v>110</v>
      </c>
      <c r="DI130" s="402">
        <f>'relative error colored'!DI22</f>
        <v>11000</v>
      </c>
      <c r="DJ130" s="147">
        <f>'relative error colored'!DJ22</f>
        <v>11.821490081505456</v>
      </c>
      <c r="DK130" s="147">
        <f>'relative error colored'!DK22</f>
        <v>23.64194352031857</v>
      </c>
      <c r="DL130" s="147">
        <f>'relative error colored'!DL22</f>
        <v>35.460325911418387</v>
      </c>
      <c r="DM130" s="147">
        <f>'relative error colored'!DM22</f>
        <v>47.275607314155991</v>
      </c>
      <c r="DN130" s="147">
        <f>'relative error colored'!DN22</f>
        <v>59.086764457342483</v>
      </c>
      <c r="DO130" s="147">
        <f>'relative error colored'!DO22</f>
        <v>70.892782912038115</v>
      </c>
      <c r="DP130" s="147">
        <f>'relative error colored'!DP22</f>
        <v>82.69265922170905</v>
      </c>
      <c r="DQ130" s="147">
        <f>'relative error colored'!DQ22</f>
        <v>94.485402979902787</v>
      </c>
      <c r="DR130" s="147">
        <f>'relative error colored'!DR22</f>
        <v>106.27003884586921</v>
      </c>
      <c r="DS130" s="91">
        <f>'relative error colored'!DS22</f>
        <v>118.04560848926349</v>
      </c>
      <c r="DT130" s="147">
        <f>'relative error colored'!DT22</f>
        <v>129.81117245554827</v>
      </c>
      <c r="DU130" s="147">
        <f>'relative error colored'!DU22</f>
        <v>141.56581194447517</v>
      </c>
      <c r="DV130" s="147">
        <f>'relative error colored'!DV22</f>
        <v>153.30863049470742</v>
      </c>
      <c r="DW130" s="147">
        <f>'relative error colored'!DW22</f>
        <v>165.03875556836616</v>
      </c>
      <c r="DX130" s="147">
        <f>'relative error colored'!DX22</f>
        <v>176.7553400301735</v>
      </c>
      <c r="DY130" s="147">
        <f>'relative error colored'!DY22</f>
        <v>188.45756351664869</v>
      </c>
      <c r="DZ130" s="147">
        <f>'relative error colored'!DZ22</f>
        <v>200.14463369159455</v>
      </c>
      <c r="EA130" s="147">
        <f>'relative error colored'!EA22</f>
        <v>211.81578738504717</v>
      </c>
      <c r="EB130" s="147">
        <f>'relative error colored'!EB22</f>
        <v>223.47029161362306</v>
      </c>
      <c r="EC130" s="91">
        <f>'relative error colored'!EC22</f>
        <v>235.10744448106763</v>
      </c>
      <c r="ED130" s="147">
        <f>'relative error colored'!ED22</f>
        <v>246.72657595854227</v>
      </c>
      <c r="EE130" s="147">
        <f>'relative error colored'!EE22</f>
        <v>258.32704854505232</v>
      </c>
      <c r="EF130" s="147">
        <f>'relative error colored'!EF22</f>
        <v>269.9082578090372</v>
      </c>
      <c r="EG130" s="147">
        <f>'relative error colored'!EG22</f>
        <v>281.46963281291886</v>
      </c>
      <c r="EH130" s="147">
        <f>'relative error colored'!EH22</f>
        <v>293.01063642300073</v>
      </c>
      <c r="EI130" s="147">
        <f>'relative error colored'!EI22</f>
        <v>304.53076550771516</v>
      </c>
      <c r="EJ130" s="147">
        <f>'relative error colored'!EJ22</f>
        <v>316.02955102773137</v>
      </c>
      <c r="EK130" s="147">
        <f>'relative error colored'!EK22</f>
        <v>327.50655802195234</v>
      </c>
      <c r="EL130" s="147">
        <f>'relative error colored'!EL22</f>
        <v>338.9613854937889</v>
      </c>
      <c r="EM130" s="91">
        <f>'relative error colored'!EM22</f>
        <v>350.39366620253094</v>
      </c>
      <c r="EN130" s="147">
        <f>'relative error colored'!EN22</f>
        <v>361.80306636486409</v>
      </c>
      <c r="EO130" s="147">
        <f>'relative error colored'!EO22</f>
        <v>373.18928527188132</v>
      </c>
      <c r="EP130" s="147">
        <f>'relative error colored'!EP22</f>
        <v>384.5520548271071</v>
      </c>
      <c r="EQ130" s="147">
        <f>'relative error colored'!EQ22</f>
        <v>395.89113901116673</v>
      </c>
      <c r="ER130" s="147">
        <f>'relative error colored'!ER22</f>
        <v>407.20633327886367</v>
      </c>
      <c r="ES130" s="147">
        <f>'relative error colored'!ES22</f>
        <v>418.49746389441304</v>
      </c>
      <c r="ET130" s="147">
        <f>'relative error colored'!ET22</f>
        <v>429.76438721061385</v>
      </c>
      <c r="EU130" s="147">
        <f>'relative error colored'!EU22</f>
        <v>441.00698889766505</v>
      </c>
      <c r="EV130" s="147">
        <f>'relative error colored'!EV22</f>
        <v>452.22518312725299</v>
      </c>
      <c r="EW130" s="395">
        <f>'relative error colored'!EW22</f>
        <v>463.41891171743498</v>
      </c>
      <c r="EX130" s="8"/>
      <c r="EY130" s="399">
        <f>'relative error colored'!EZ22</f>
        <v>110</v>
      </c>
      <c r="EZ130" s="402">
        <f>'relative error colored'!FA22</f>
        <v>11000</v>
      </c>
      <c r="FA130" s="147">
        <f>'relative error colored'!FB22</f>
        <v>69.225206078787664</v>
      </c>
      <c r="FB130" s="147">
        <f>'relative error colored'!FC22</f>
        <v>79.280417859075385</v>
      </c>
      <c r="FC130" s="147">
        <f>'relative error colored'!FD22</f>
        <v>89.372415994953201</v>
      </c>
      <c r="FD130" s="147">
        <f>'relative error colored'!FE22</f>
        <v>99.501168317475276</v>
      </c>
      <c r="FE130" s="147">
        <f>'relative error colored'!FF22</f>
        <v>109.6666299454829</v>
      </c>
      <c r="FF130" s="147">
        <f>'relative error colored'!FG22</f>
        <v>119.86874343969845</v>
      </c>
      <c r="FG130" s="147">
        <f>'relative error colored'!FH22</f>
        <v>130.10743899904395</v>
      </c>
      <c r="FH130" s="147">
        <f>'relative error colored'!FI22</f>
        <v>140.38263469786443</v>
      </c>
      <c r="FI130" s="147">
        <f>'relative error colored'!FJ22</f>
        <v>150.69423676247027</v>
      </c>
      <c r="FJ130" s="91">
        <f>'relative error colored'!FK22</f>
        <v>161.04213988517012</v>
      </c>
      <c r="FK130" s="147">
        <f>'relative error colored'!FL22</f>
        <v>171.42622757373994</v>
      </c>
      <c r="FL130" s="147">
        <f>'relative error colored'!FM22</f>
        <v>181.84637253407527</v>
      </c>
      <c r="FM130" s="147">
        <f>'relative error colored'!FN22</f>
        <v>192.30243708359308</v>
      </c>
      <c r="FN130" s="147">
        <f>'relative error colored'!FO22</f>
        <v>202.79427359279896</v>
      </c>
      <c r="FO130" s="147">
        <f>'relative error colored'!FP22</f>
        <v>213.32172495231157</v>
      </c>
      <c r="FP130" s="147">
        <f>'relative error colored'!FQ22</f>
        <v>223.88462506253859</v>
      </c>
      <c r="FQ130" s="147">
        <f>'relative error colored'!FR22</f>
        <v>234.48279934312507</v>
      </c>
      <c r="FR130" s="147">
        <f>'relative error colored'!FS22</f>
        <v>245.11606525925669</v>
      </c>
      <c r="FS130" s="147">
        <f>'relative error colored'!FT22</f>
        <v>255.7842328618795</v>
      </c>
      <c r="FT130" s="91">
        <f>'relative error colored'!FU22</f>
        <v>266.48710533891148</v>
      </c>
      <c r="FU130" s="147">
        <f>'relative error colored'!FV22</f>
        <v>277.22447957454864</v>
      </c>
      <c r="FV130" s="147">
        <f>'relative error colored'!FW22</f>
        <v>287.9961467138333</v>
      </c>
      <c r="FW130" s="147">
        <f>'relative error colored'!FX22</f>
        <v>298.80189272972126</v>
      </c>
      <c r="FX130" s="147">
        <f>'relative error colored'!FY22</f>
        <v>309.64149898998812</v>
      </c>
      <c r="FY130" s="147">
        <f>'relative error colored'!FZ22</f>
        <v>320.51474282142584</v>
      </c>
      <c r="FZ130" s="147">
        <f>'relative error colored'!GA22</f>
        <v>331.42139806891186</v>
      </c>
      <c r="GA130" s="147">
        <f>'relative error colored'!GB22</f>
        <v>342.36123564707248</v>
      </c>
      <c r="GB130" s="147">
        <f>'relative error colored'!GC22</f>
        <v>353.33402408241989</v>
      </c>
      <c r="GC130" s="147">
        <f>'relative error colored'!GD22</f>
        <v>364.33953004399615</v>
      </c>
      <c r="GD130" s="91">
        <f>'relative error colored'!GE22</f>
        <v>375.37751886073306</v>
      </c>
      <c r="GE130" s="147">
        <f>'relative error colored'!GF22</f>
        <v>386.44775502389996</v>
      </c>
      <c r="GF130" s="147">
        <f>'relative error colored'!GG22</f>
        <v>397.55000267319178</v>
      </c>
      <c r="GG130" s="147">
        <f>'relative error colored'!GH22</f>
        <v>408.68402606517895</v>
      </c>
      <c r="GH130" s="147">
        <f>'relative error colored'!GI22</f>
        <v>419.84959002301446</v>
      </c>
      <c r="GI130" s="147">
        <f>'relative error colored'!GJ22</f>
        <v>431.04646036646358</v>
      </c>
      <c r="GJ130" s="147">
        <f>'relative error colored'!GK22</f>
        <v>442.27440432148438</v>
      </c>
      <c r="GK130" s="147">
        <f>'relative error colored'!GL22</f>
        <v>453.533190908748</v>
      </c>
      <c r="GL130" s="147">
        <f>'relative error colored'!GM22</f>
        <v>464.82259131063961</v>
      </c>
      <c r="GM130" s="147">
        <f>'relative error colored'!GN22</f>
        <v>476.14237921642473</v>
      </c>
      <c r="GN130" s="395">
        <f>'relative error colored'!GO22</f>
        <v>487.4923311454055</v>
      </c>
      <c r="GO130" s="290">
        <v>11000</v>
      </c>
      <c r="GP130" s="268"/>
      <c r="GS130" s="60"/>
    </row>
    <row r="131" spans="1:240" ht="15.75">
      <c r="A131" s="173"/>
      <c r="B131" s="182"/>
      <c r="C131" s="91"/>
      <c r="D131" s="189"/>
      <c r="E131" s="91"/>
      <c r="F131" s="116"/>
      <c r="G131" s="116"/>
      <c r="H131" s="116"/>
      <c r="I131" s="116"/>
      <c r="J131" s="107" t="s">
        <v>24</v>
      </c>
      <c r="K131" s="217">
        <v>12000</v>
      </c>
      <c r="L131" s="220">
        <f t="shared" si="323"/>
        <v>3.6576</v>
      </c>
      <c r="M131" s="284">
        <v>120</v>
      </c>
      <c r="N131" s="382"/>
      <c r="O131" s="104">
        <f>'relative error colored'!N23</f>
        <v>644.40845705747063</v>
      </c>
      <c r="P131" s="256">
        <f>'relative error colored'!O23</f>
        <v>0.84913738345937728</v>
      </c>
      <c r="Q131" s="213">
        <f>'relative error colored'!P23</f>
        <v>-8.7744000000001847</v>
      </c>
      <c r="R131" s="215">
        <f>'relative error colored'!Q23</f>
        <v>264.37559999999979</v>
      </c>
      <c r="S131" s="383"/>
      <c r="T131" s="101">
        <f>'relative error colored'!R23</f>
        <v>633.6030611842499</v>
      </c>
      <c r="U131" s="382"/>
      <c r="V131" s="141">
        <f>'relative error colored'!S23</f>
        <v>0.63598169953858441</v>
      </c>
      <c r="W131" s="163">
        <f>'relative error colored'!T23</f>
        <v>0.69317337425255288</v>
      </c>
      <c r="X131" s="159">
        <f>'relative error colored'!U23</f>
        <v>0.91749297241020233</v>
      </c>
      <c r="Y131" s="170"/>
      <c r="Z131" s="399">
        <f t="shared" si="322"/>
        <v>120</v>
      </c>
      <c r="AA131" s="402">
        <v>12000</v>
      </c>
      <c r="AB131" s="409">
        <f>'relative error colored'!Z23</f>
        <v>1.8956313052823762E-2</v>
      </c>
      <c r="AC131" s="409">
        <f>'relative error colored'!AA23</f>
        <v>3.7910767348257129E-2</v>
      </c>
      <c r="AD131" s="409">
        <f>'relative error colored'!AB23</f>
        <v>5.6861508314182609E-2</v>
      </c>
      <c r="AE131" s="409">
        <f>'relative error colored'!AC23</f>
        <v>7.5806689727535986E-2</v>
      </c>
      <c r="AF131" s="409">
        <f>'relative error colored'!AD23</f>
        <v>9.4744477835392901E-2</v>
      </c>
      <c r="AG131" s="409">
        <f>'relative error colored'!AE23</f>
        <v>0.113673055412519</v>
      </c>
      <c r="AH131" s="409">
        <f>'relative error colored'!AF23</f>
        <v>0.1325906257350552</v>
      </c>
      <c r="AI131" s="409">
        <f>'relative error colored'!AG23</f>
        <v>0.15149541645101025</v>
      </c>
      <c r="AJ131" s="409">
        <f>'relative error colored'!AH23</f>
        <v>0.17038568332886322</v>
      </c>
      <c r="AK131" s="410">
        <f>'relative error colored'!AI23</f>
        <v>0.18925971386708582</v>
      </c>
      <c r="AL131" s="409">
        <f>'relative error colored'!AJ23</f>
        <v>0.20811583074822879</v>
      </c>
      <c r="AM131" s="409">
        <f>'relative error colored'!AK23</f>
        <v>0.22695239512303778</v>
      </c>
      <c r="AN131" s="409">
        <f>'relative error colored'!AL23</f>
        <v>0.24576780971117571</v>
      </c>
      <c r="AO131" s="409">
        <f>'relative error colored'!AM23</f>
        <v>0.26456052170691585</v>
      </c>
      <c r="AP131" s="409">
        <f>'relative error colored'!AN23</f>
        <v>0.28332902547974476</v>
      </c>
      <c r="AQ131" s="409">
        <f>'relative error colored'!AO23</f>
        <v>0.30207186506151351</v>
      </c>
      <c r="AR131" s="409">
        <f>'relative error colored'!AP23</f>
        <v>0.32078763641340585</v>
      </c>
      <c r="AS131" s="409">
        <f>'relative error colored'!AQ23</f>
        <v>0.33947498946780225</v>
      </c>
      <c r="AT131" s="409">
        <f>'relative error colored'!AR23</f>
        <v>0.35813262994167588</v>
      </c>
      <c r="AU131" s="410">
        <f>'relative error colored'!AS23</f>
        <v>0.37675932091990283</v>
      </c>
      <c r="AV131" s="409">
        <f>'relative error colored'!AT23</f>
        <v>0.39535388420838569</v>
      </c>
      <c r="AW131" s="409">
        <f>'relative error colored'!AU23</f>
        <v>0.41391520145844862</v>
      </c>
      <c r="AX131" s="409">
        <f>'relative error colored'!AV23</f>
        <v>0.43244221506534491</v>
      </c>
      <c r="AY131" s="409">
        <f>'relative error colored'!AW23</f>
        <v>0.45093392884511901</v>
      </c>
      <c r="AZ131" s="409">
        <f>'relative error colored'!AX23</f>
        <v>0.46938940849524963</v>
      </c>
      <c r="BA131" s="409">
        <f>'relative error colored'!AY23</f>
        <v>0.48780778184563695</v>
      </c>
      <c r="BB131" s="409">
        <f>'relative error colored'!AZ23</f>
        <v>0.50618823890750064</v>
      </c>
      <c r="BC131" s="409">
        <f>'relative error colored'!BA23</f>
        <v>0.52453003172865498</v>
      </c>
      <c r="BD131" s="409">
        <f>'relative error colored'!BB23</f>
        <v>0.54283247406434554</v>
      </c>
      <c r="BE131" s="410">
        <f>'relative error colored'!BC23</f>
        <v>0.56109494087353606</v>
      </c>
      <c r="BF131" s="409">
        <f>'relative error colored'!BD23</f>
        <v>0.57931686765098367</v>
      </c>
      <c r="BG131" s="409">
        <f>'relative error colored'!BE23</f>
        <v>0.59749774960589452</v>
      </c>
      <c r="BH131" s="409">
        <f>'relative error colored'!BF23</f>
        <v>0.61563714069823505</v>
      </c>
      <c r="BI131" s="409">
        <f>'relative error colored'!BG23</f>
        <v>0.63373465254391592</v>
      </c>
      <c r="BJ131" s="409">
        <f>'relative error colored'!BH23</f>
        <v>0.65178995320022237</v>
      </c>
      <c r="BK131" s="409">
        <f>'relative error colored'!BI23</f>
        <v>0.66980276584277731</v>
      </c>
      <c r="BL131" s="409">
        <f>'relative error colored'!BJ23</f>
        <v>0.68777286734529453</v>
      </c>
      <c r="BM131" s="409">
        <f>'relative error colored'!BK23</f>
        <v>0.7057000867731521</v>
      </c>
      <c r="BN131" s="409">
        <f>'relative error colored'!BL23</f>
        <v>0.72358430380161221</v>
      </c>
      <c r="BO131" s="411">
        <f>'relative error colored'!BM23</f>
        <v>0.74142544706919988</v>
      </c>
      <c r="BP131" s="253"/>
      <c r="BQ131" s="399">
        <f>'relative error colored'!BP23</f>
        <v>120</v>
      </c>
      <c r="BR131" s="402">
        <f>'relative error colored'!BQ23</f>
        <v>12000</v>
      </c>
      <c r="BS131" s="147">
        <f>'relative error colored'!BR23</f>
        <v>264.39460024103676</v>
      </c>
      <c r="BT131" s="147">
        <f>'relative error colored'!BS23</f>
        <v>264.45159351207133</v>
      </c>
      <c r="BU131" s="147">
        <f>'relative error colored'!BT23</f>
        <v>264.54655748386801</v>
      </c>
      <c r="BV131" s="147">
        <f>'relative error colored'!BU23</f>
        <v>264.67945503081705</v>
      </c>
      <c r="BW131" s="147">
        <f>'relative error colored'!BV23</f>
        <v>264.85023436492764</v>
      </c>
      <c r="BX131" s="147">
        <f>'relative error colored'!BW23</f>
        <v>265.05882922206791</v>
      </c>
      <c r="BY131" s="147">
        <f>'relative error colored'!BX23</f>
        <v>265.3051590991177</v>
      </c>
      <c r="BZ131" s="147">
        <f>'relative error colored'!BY23</f>
        <v>265.5891295403527</v>
      </c>
      <c r="CA131" s="147">
        <f>'relative error colored'!BZ23</f>
        <v>265.91063247104063</v>
      </c>
      <c r="CB131" s="91">
        <f>'relative error colored'!CA23</f>
        <v>266.26954657592859</v>
      </c>
      <c r="CC131" s="147">
        <f>'relative error colored'!CB23</f>
        <v>266.665737720013</v>
      </c>
      <c r="CD131" s="147">
        <f>'relative error colored'!CC23</f>
        <v>267.09905940874046</v>
      </c>
      <c r="CE131" s="147">
        <f>'relative error colored'!CD23</f>
        <v>267.56935328456359</v>
      </c>
      <c r="CF131" s="147">
        <f>'relative error colored'!CE23</f>
        <v>268.07644965659568</v>
      </c>
      <c r="CG131" s="147">
        <f>'relative error colored'!CF23</f>
        <v>268.6201680599583</v>
      </c>
      <c r="CH131" s="147">
        <f>'relative error colored'!CG23</f>
        <v>269.20031784130373</v>
      </c>
      <c r="CI131" s="147">
        <f>'relative error colored'!CH23</f>
        <v>269.81669876691734</v>
      </c>
      <c r="CJ131" s="147">
        <f>'relative error colored'!CI23</f>
        <v>270.46910164976345</v>
      </c>
      <c r="CK131" s="147">
        <f>'relative error colored'!CJ23</f>
        <v>271.15730899183274</v>
      </c>
      <c r="CL131" s="91">
        <f>'relative error colored'!CK23</f>
        <v>271.88109563817397</v>
      </c>
      <c r="CM131" s="147">
        <f>'relative error colored'!CL23</f>
        <v>272.64022943905206</v>
      </c>
      <c r="CN131" s="147">
        <f>'relative error colored'!CM23</f>
        <v>273.43447191675983</v>
      </c>
      <c r="CO131" s="147">
        <f>'relative error colored'!CN23</f>
        <v>274.26357893372375</v>
      </c>
      <c r="CP131" s="147">
        <f>'relative error colored'!CO23</f>
        <v>275.12730135868162</v>
      </c>
      <c r="CQ131" s="147">
        <f>'relative error colored'!CP23</f>
        <v>276.02538572786744</v>
      </c>
      <c r="CR131" s="147">
        <f>'relative error colored'!CQ23</f>
        <v>276.95757489831351</v>
      </c>
      <c r="CS131" s="147">
        <f>'relative error colored'!CR23</f>
        <v>277.92360869057143</v>
      </c>
      <c r="CT131" s="147">
        <f>'relative error colored'!CS23</f>
        <v>278.92322451835611</v>
      </c>
      <c r="CU131" s="147">
        <f>'relative error colored'!CT23</f>
        <v>279.95615800282621</v>
      </c>
      <c r="CV131" s="91">
        <f>'relative error colored'!CU23</f>
        <v>281.02214356943495</v>
      </c>
      <c r="CW131" s="147">
        <f>'relative error colored'!CV23</f>
        <v>282.12091502550282</v>
      </c>
      <c r="CX131" s="147">
        <f>'relative error colored'!CW23</f>
        <v>283.25220611688678</v>
      </c>
      <c r="CY131" s="147">
        <f>'relative error colored'!CX23</f>
        <v>284.4157510623408</v>
      </c>
      <c r="CZ131" s="147">
        <f>'relative error colored'!CY23</f>
        <v>285.61128506437637</v>
      </c>
      <c r="DA131" s="147">
        <f>'relative error colored'!CZ23</f>
        <v>286.83854479564599</v>
      </c>
      <c r="DB131" s="147">
        <f>'relative error colored'!DA23</f>
        <v>288.09726886007149</v>
      </c>
      <c r="DC131" s="147">
        <f>'relative error colored'!DB23</f>
        <v>289.38719822813727</v>
      </c>
      <c r="DD131" s="147">
        <f>'relative error colored'!DC23</f>
        <v>290.70807664595094</v>
      </c>
      <c r="DE131" s="147">
        <f>'relative error colored'!DD23</f>
        <v>292.05965101784801</v>
      </c>
      <c r="DF131" s="395">
        <f>'relative error colored'!DE23</f>
        <v>293.44167176248123</v>
      </c>
      <c r="DG131" s="90"/>
      <c r="DH131" s="399">
        <f>'relative error colored'!DH23</f>
        <v>120</v>
      </c>
      <c r="DI131" s="402">
        <f>'relative error colored'!DI23</f>
        <v>12000</v>
      </c>
      <c r="DJ131" s="147">
        <f>'relative error colored'!DJ23</f>
        <v>12.010777979036089</v>
      </c>
      <c r="DK131" s="147">
        <f>'relative error colored'!DK23</f>
        <v>24.020378243699625</v>
      </c>
      <c r="DL131" s="147">
        <f>'relative error colored'!DL23</f>
        <v>36.027625731419775</v>
      </c>
      <c r="DM131" s="147">
        <f>'relative error colored'!DM23</f>
        <v>48.031350669611435</v>
      </c>
      <c r="DN131" s="147">
        <f>'relative error colored'!DN23</f>
        <v>60.030391186808259</v>
      </c>
      <c r="DO131" s="147">
        <f>'relative error colored'!DO23</f>
        <v>72.023595883538903</v>
      </c>
      <c r="DP131" s="147">
        <f>'relative error colored'!DP23</f>
        <v>84.009826350066163</v>
      </c>
      <c r="DQ131" s="147">
        <f>'relative error colored'!DQ23</f>
        <v>95.987959618742863</v>
      </c>
      <c r="DR131" s="147">
        <f>'relative error colored'!DR23</f>
        <v>107.95689053913796</v>
      </c>
      <c r="DS131" s="91">
        <f>'relative error colored'!DS23</f>
        <v>119.9155340650408</v>
      </c>
      <c r="DT131" s="147">
        <f>'relative error colored'!DT23</f>
        <v>131.862827442981</v>
      </c>
      <c r="DU131" s="147">
        <f>'relative error colored'!DU23</f>
        <v>143.79773229305417</v>
      </c>
      <c r="DV131" s="147">
        <f>'relative error colored'!DV23</f>
        <v>155.71923657354915</v>
      </c>
      <c r="DW131" s="147">
        <f>'relative error colored'!DW23</f>
        <v>167.62635642200408</v>
      </c>
      <c r="DX131" s="147">
        <f>'relative error colored'!DX23</f>
        <v>179.51813786631661</v>
      </c>
      <c r="DY131" s="147">
        <f>'relative error colored'!DY23</f>
        <v>191.39365840061063</v>
      </c>
      <c r="DZ131" s="147">
        <f>'relative error colored'!DZ23</f>
        <v>203.2520284215941</v>
      </c>
      <c r="EA131" s="147">
        <f>'relative error colored'!EA23</f>
        <v>215.09239252229048</v>
      </c>
      <c r="EB131" s="147">
        <f>'relative error colored'!EB23</f>
        <v>226.913930641012</v>
      </c>
      <c r="EC131" s="91">
        <f>'relative error colored'!EC23</f>
        <v>238.71585906454965</v>
      </c>
      <c r="ED131" s="147">
        <f>'relative error colored'!ED23</f>
        <v>250.49743128551665</v>
      </c>
      <c r="EE131" s="147">
        <f>'relative error colored'!EE23</f>
        <v>262.25793871476856</v>
      </c>
      <c r="EF131" s="147">
        <f>'relative error colored'!EF23</f>
        <v>273.99671125070029</v>
      </c>
      <c r="EG131" s="147">
        <f>'relative error colored'!EG23</f>
        <v>285.71311770810814</v>
      </c>
      <c r="EH131" s="147">
        <f>'relative error colored'!EH23</f>
        <v>297.40656611005454</v>
      </c>
      <c r="EI131" s="147">
        <f>'relative error colored'!EI23</f>
        <v>309.07650384689435</v>
      </c>
      <c r="EJ131" s="147">
        <f>'relative error colored'!EJ23</f>
        <v>320.72241770725685</v>
      </c>
      <c r="EK131" s="147">
        <f>'relative error colored'!EK23</f>
        <v>332.34383378634755</v>
      </c>
      <c r="EL131" s="147">
        <f>'relative error colored'!EL23</f>
        <v>343.94031727738928</v>
      </c>
      <c r="EM131" s="91">
        <f>'relative error colored'!EM23</f>
        <v>355.51147215246817</v>
      </c>
      <c r="EN131" s="147">
        <f>'relative error colored'!EN23</f>
        <v>367.05694073933421</v>
      </c>
      <c r="EO131" s="147">
        <f>'relative error colored'!EO23</f>
        <v>378.57640320099523</v>
      </c>
      <c r="EP131" s="147">
        <f>'relative error colored'!EP23</f>
        <v>390.06957692512049</v>
      </c>
      <c r="EQ131" s="147">
        <f>'relative error colored'!EQ23</f>
        <v>401.5362158303621</v>
      </c>
      <c r="ER131" s="147">
        <f>'relative error colored'!ER23</f>
        <v>412.97610959679986</v>
      </c>
      <c r="ES131" s="147">
        <f>'relative error colored'!ES23</f>
        <v>424.38908282766101</v>
      </c>
      <c r="ET131" s="147">
        <f>'relative error colored'!ET23</f>
        <v>435.77499414944765</v>
      </c>
      <c r="EU131" s="147">
        <f>'relative error colored'!EU23</f>
        <v>447.13373525745993</v>
      </c>
      <c r="EV131" s="147">
        <f>'relative error colored'!EV23</f>
        <v>458.46522991357574</v>
      </c>
      <c r="EW131" s="395">
        <f>'relative error colored'!EW23</f>
        <v>469.76943290294611</v>
      </c>
      <c r="EX131" s="8"/>
      <c r="EY131" s="399">
        <f>'relative error colored'!EZ23</f>
        <v>120</v>
      </c>
      <c r="EZ131" s="402">
        <f>'relative error colored'!FA23</f>
        <v>12000</v>
      </c>
      <c r="FA131" s="147">
        <f>'relative error colored'!FB23</f>
        <v>73.244600241036778</v>
      </c>
      <c r="FB131" s="147">
        <f>'relative error colored'!FC23</f>
        <v>83.301593512071349</v>
      </c>
      <c r="FC131" s="147">
        <f>'relative error colored'!FD23</f>
        <v>93.396557483868037</v>
      </c>
      <c r="FD131" s="147">
        <f>'relative error colored'!FE23</f>
        <v>103.52945503081708</v>
      </c>
      <c r="FE131" s="147">
        <f>'relative error colored'!FF23</f>
        <v>113.70023436492767</v>
      </c>
      <c r="FF131" s="147">
        <f>'relative error colored'!FG23</f>
        <v>123.90882922206794</v>
      </c>
      <c r="FG131" s="147">
        <f>'relative error colored'!FH23</f>
        <v>134.15515909911772</v>
      </c>
      <c r="FH131" s="147">
        <f>'relative error colored'!FI23</f>
        <v>144.43912954035272</v>
      </c>
      <c r="FI131" s="147">
        <f>'relative error colored'!FJ23</f>
        <v>154.76063247104065</v>
      </c>
      <c r="FJ131" s="91">
        <f>'relative error colored'!FK23</f>
        <v>165.11954657592861</v>
      </c>
      <c r="FK131" s="147">
        <f>'relative error colored'!FL23</f>
        <v>175.51573772001302</v>
      </c>
      <c r="FL131" s="147">
        <f>'relative error colored'!FM23</f>
        <v>185.94905940874048</v>
      </c>
      <c r="FM131" s="147">
        <f>'relative error colored'!FN23</f>
        <v>196.41935328456361</v>
      </c>
      <c r="FN131" s="147">
        <f>'relative error colored'!FO23</f>
        <v>206.92644965659571</v>
      </c>
      <c r="FO131" s="147">
        <f>'relative error colored'!FP23</f>
        <v>217.47016805995833</v>
      </c>
      <c r="FP131" s="147">
        <f>'relative error colored'!FQ23</f>
        <v>228.05031784130375</v>
      </c>
      <c r="FQ131" s="147">
        <f>'relative error colored'!FR23</f>
        <v>238.66669876691736</v>
      </c>
      <c r="FR131" s="147">
        <f>'relative error colored'!FS23</f>
        <v>249.31910164976347</v>
      </c>
      <c r="FS131" s="147">
        <f>'relative error colored'!FT23</f>
        <v>260.00730899183276</v>
      </c>
      <c r="FT131" s="91">
        <f>'relative error colored'!FU23</f>
        <v>270.731095638174</v>
      </c>
      <c r="FU131" s="147">
        <f>'relative error colored'!FV23</f>
        <v>281.49022943905209</v>
      </c>
      <c r="FV131" s="147">
        <f>'relative error colored'!FW23</f>
        <v>292.28447191675986</v>
      </c>
      <c r="FW131" s="147">
        <f>'relative error colored'!FX23</f>
        <v>303.11357893372377</v>
      </c>
      <c r="FX131" s="147">
        <f>'relative error colored'!FY23</f>
        <v>313.97730135868164</v>
      </c>
      <c r="FY131" s="147">
        <f>'relative error colored'!FZ23</f>
        <v>324.87538572786747</v>
      </c>
      <c r="FZ131" s="147">
        <f>'relative error colored'!GA23</f>
        <v>335.80757489831353</v>
      </c>
      <c r="GA131" s="147">
        <f>'relative error colored'!GB23</f>
        <v>346.77360869057145</v>
      </c>
      <c r="GB131" s="147">
        <f>'relative error colored'!GC23</f>
        <v>357.77322451835613</v>
      </c>
      <c r="GC131" s="147">
        <f>'relative error colored'!GD23</f>
        <v>368.80615800282624</v>
      </c>
      <c r="GD131" s="91">
        <f>'relative error colored'!GE23</f>
        <v>379.87214356943497</v>
      </c>
      <c r="GE131" s="147">
        <f>'relative error colored'!GF23</f>
        <v>390.97091502550285</v>
      </c>
      <c r="GF131" s="147">
        <f>'relative error colored'!GG23</f>
        <v>402.1022061168868</v>
      </c>
      <c r="GG131" s="147">
        <f>'relative error colored'!GH23</f>
        <v>413.26575106234083</v>
      </c>
      <c r="GH131" s="147">
        <f>'relative error colored'!GI23</f>
        <v>424.4612850643764</v>
      </c>
      <c r="GI131" s="147">
        <f>'relative error colored'!GJ23</f>
        <v>435.68854479564601</v>
      </c>
      <c r="GJ131" s="147">
        <f>'relative error colored'!GK23</f>
        <v>446.94726886007152</v>
      </c>
      <c r="GK131" s="147">
        <f>'relative error colored'!GL23</f>
        <v>458.23719822813729</v>
      </c>
      <c r="GL131" s="147">
        <f>'relative error colored'!GM23</f>
        <v>469.55807664595096</v>
      </c>
      <c r="GM131" s="147">
        <f>'relative error colored'!GN23</f>
        <v>480.90965101784803</v>
      </c>
      <c r="GN131" s="395">
        <f>'relative error colored'!GO23</f>
        <v>492.29167176248126</v>
      </c>
      <c r="GO131" s="290">
        <v>12000</v>
      </c>
      <c r="GP131" s="268"/>
      <c r="GS131" s="60"/>
    </row>
    <row r="132" spans="1:240" ht="15.75">
      <c r="A132" s="173"/>
      <c r="B132" s="182"/>
      <c r="C132" s="91"/>
      <c r="D132" s="189"/>
      <c r="E132" s="91"/>
      <c r="F132" s="116"/>
      <c r="G132" s="116"/>
      <c r="H132" s="116"/>
      <c r="I132" s="116"/>
      <c r="J132" s="107" t="s">
        <v>80</v>
      </c>
      <c r="K132" s="217">
        <v>13000</v>
      </c>
      <c r="L132" s="220">
        <f t="shared" si="323"/>
        <v>3.9623999999999997</v>
      </c>
      <c r="M132" s="284">
        <v>130</v>
      </c>
      <c r="N132" s="382"/>
      <c r="O132" s="104">
        <f>'relative error colored'!N24</f>
        <v>619.42864874929774</v>
      </c>
      <c r="P132" s="256">
        <f>'relative error colored'!O24</f>
        <v>0.82238432862934097</v>
      </c>
      <c r="Q132" s="213">
        <f>'relative error colored'!P24</f>
        <v>-10.755600000000186</v>
      </c>
      <c r="R132" s="215">
        <f>'relative error colored'!Q24</f>
        <v>262.39439999999979</v>
      </c>
      <c r="S132" s="383"/>
      <c r="T132" s="101">
        <f>'relative error colored'!R24</f>
        <v>631.22452285518386</v>
      </c>
      <c r="U132" s="382"/>
      <c r="V132" s="141">
        <f>'relative error colored'!S24</f>
        <v>0.61132854552114257</v>
      </c>
      <c r="W132" s="163">
        <f>'relative error colored'!T24</f>
        <v>0.67133414581987017</v>
      </c>
      <c r="X132" s="159">
        <f>'relative error colored'!U24</f>
        <v>0.91061738677771931</v>
      </c>
      <c r="Y132" s="170"/>
      <c r="Z132" s="399">
        <f t="shared" si="322"/>
        <v>130</v>
      </c>
      <c r="AA132" s="402">
        <v>13000</v>
      </c>
      <c r="AB132" s="409">
        <f>'relative error colored'!Z24</f>
        <v>1.9334727582250487E-2</v>
      </c>
      <c r="AC132" s="409">
        <f>'relative error colored'!AA24</f>
        <v>3.8667349319333154E-2</v>
      </c>
      <c r="AD132" s="409">
        <f>'relative error colored'!AB24</f>
        <v>5.7995764313124767E-2</v>
      </c>
      <c r="AE132" s="409">
        <f>'relative error colored'!AC24</f>
        <v>7.7317881532882105E-2</v>
      </c>
      <c r="AF132" s="409">
        <f>'relative error colored'!AD24</f>
        <v>9.663162468241282E-2</v>
      </c>
      <c r="AG132" s="409">
        <f>'relative error colored'!AE24</f>
        <v>0.11593493698824966</v>
      </c>
      <c r="AH132" s="409">
        <f>'relative error colored'!AF24</f>
        <v>0.13522578588360515</v>
      </c>
      <c r="AI132" s="409">
        <f>'relative error colored'!AG24</f>
        <v>0.15450216756415047</v>
      </c>
      <c r="AJ132" s="409">
        <f>'relative error colored'!AH24</f>
        <v>0.17376211139261535</v>
      </c>
      <c r="AK132" s="410">
        <f>'relative error colored'!AI24</f>
        <v>0.19300368413098234</v>
      </c>
      <c r="AL132" s="409">
        <f>'relative error colored'!AJ24</f>
        <v>0.21222499398044531</v>
      </c>
      <c r="AM132" s="409">
        <f>'relative error colored'!AK24</f>
        <v>0.23142419441125381</v>
      </c>
      <c r="AN132" s="409">
        <f>'relative error colored'!AL24</f>
        <v>0.25059948776644625</v>
      </c>
      <c r="AO132" s="409">
        <f>'relative error colored'!AM24</f>
        <v>0.26974912862545486</v>
      </c>
      <c r="AP132" s="409">
        <f>'relative error colored'!AN24</f>
        <v>0.28887142691579731</v>
      </c>
      <c r="AQ132" s="409">
        <f>'relative error colored'!AO24</f>
        <v>0.307964750763144</v>
      </c>
      <c r="AR132" s="409">
        <f>'relative error colored'!AP24</f>
        <v>0.32702752907223892</v>
      </c>
      <c r="AS132" s="409">
        <f>'relative error colored'!AQ24</f>
        <v>0.34605825383332345</v>
      </c>
      <c r="AT132" s="409">
        <f>'relative error colored'!AR24</f>
        <v>0.36505548215083838</v>
      </c>
      <c r="AU132" s="410">
        <f>'relative error colored'!AS24</f>
        <v>0.3840178379932867</v>
      </c>
      <c r="AV132" s="409">
        <f>'relative error colored'!AT24</f>
        <v>0.40294401366502292</v>
      </c>
      <c r="AW132" s="409">
        <f>'relative error colored'!AU24</f>
        <v>0.42183277100276989</v>
      </c>
      <c r="AX132" s="409">
        <f>'relative error colored'!AV24</f>
        <v>0.44068294230129013</v>
      </c>
      <c r="AY132" s="409">
        <f>'relative error colored'!AW24</f>
        <v>0.45949343097435419</v>
      </c>
      <c r="AZ132" s="409">
        <f>'relative error colored'!AX24</f>
        <v>0.47826321195862748</v>
      </c>
      <c r="BA132" s="409">
        <f>'relative error colored'!AY24</f>
        <v>0.49699133186943312</v>
      </c>
      <c r="BB132" s="409">
        <f>'relative error colored'!AZ24</f>
        <v>0.5156769089184976</v>
      </c>
      <c r="BC132" s="409">
        <f>'relative error colored'!BA24</f>
        <v>0.53431913260488872</v>
      </c>
      <c r="BD132" s="409">
        <f>'relative error colored'!BB24</f>
        <v>0.55291726319111356</v>
      </c>
      <c r="BE132" s="410">
        <f>'relative error colored'!BC24</f>
        <v>0.57147063097716044</v>
      </c>
      <c r="BF132" s="409">
        <f>'relative error colored'!BD24</f>
        <v>0.58997863538571171</v>
      </c>
      <c r="BG132" s="409">
        <f>'relative error colored'!BE24</f>
        <v>0.60844074387222158</v>
      </c>
      <c r="BH132" s="409">
        <f>'relative error colored'!BF24</f>
        <v>0.62685649067381333</v>
      </c>
      <c r="BI132" s="409">
        <f>'relative error colored'!BG24</f>
        <v>0.64522547541101005</v>
      </c>
      <c r="BJ132" s="409">
        <f>'relative error colored'!BH24</f>
        <v>0.66354736155640559</v>
      </c>
      <c r="BK132" s="409">
        <f>'relative error colored'!BI24</f>
        <v>0.68182187478418588</v>
      </c>
      <c r="BL132" s="409">
        <f>'relative error colored'!BJ24</f>
        <v>0.7000488012142666</v>
      </c>
      <c r="BM132" s="409">
        <f>'relative error colored'!BK24</f>
        <v>0.71822798556444745</v>
      </c>
      <c r="BN132" s="409">
        <f>'relative error colored'!BL24</f>
        <v>0.73635932922363856</v>
      </c>
      <c r="BO132" s="411">
        <f>'relative error colored'!BM24</f>
        <v>0.75444278825874633</v>
      </c>
      <c r="BP132" s="253"/>
      <c r="BQ132" s="399">
        <f>'relative error colored'!BP24</f>
        <v>130</v>
      </c>
      <c r="BR132" s="402">
        <f>'relative error colored'!BQ24</f>
        <v>13000</v>
      </c>
      <c r="BS132" s="147">
        <f>'relative error colored'!BR24</f>
        <v>262.4140182684352</v>
      </c>
      <c r="BT132" s="147">
        <f>'relative error colored'!BS24</f>
        <v>262.47286452706578</v>
      </c>
      <c r="BU132" s="147">
        <f>'relative error colored'!BT24</f>
        <v>262.57091316830537</v>
      </c>
      <c r="BV132" s="147">
        <f>'relative error colored'!BU24</f>
        <v>262.70812162073076</v>
      </c>
      <c r="BW132" s="147">
        <f>'relative error colored'!BV24</f>
        <v>262.88443051005066</v>
      </c>
      <c r="BX132" s="147">
        <f>'relative error colored'!BW24</f>
        <v>263.09976388274839</v>
      </c>
      <c r="BY132" s="147">
        <f>'relative error colored'!BX24</f>
        <v>263.35402949071323</v>
      </c>
      <c r="BZ132" s="147">
        <f>'relative error colored'!BY24</f>
        <v>263.64711913473008</v>
      </c>
      <c r="CA132" s="147">
        <f>'relative error colored'!BZ24</f>
        <v>263.97890906427881</v>
      </c>
      <c r="CB132" s="91">
        <f>'relative error colored'!CA24</f>
        <v>264.34926043071221</v>
      </c>
      <c r="CC132" s="147">
        <f>'relative error colored'!CB24</f>
        <v>264.75801979053153</v>
      </c>
      <c r="CD132" s="147">
        <f>'relative error colored'!CC24</f>
        <v>265.20501965517008</v>
      </c>
      <c r="CE132" s="147">
        <f>'relative error colored'!CD24</f>
        <v>265.69007908343104</v>
      </c>
      <c r="CF132" s="147">
        <f>'relative error colored'!CE24</f>
        <v>266.21300431250353</v>
      </c>
      <c r="CG132" s="147">
        <f>'relative error colored'!CF24</f>
        <v>266.77358942330795</v>
      </c>
      <c r="CH132" s="147">
        <f>'relative error colored'!CG24</f>
        <v>267.37161703579505</v>
      </c>
      <c r="CI132" s="147">
        <f>'relative error colored'!CH24</f>
        <v>268.00685902974146</v>
      </c>
      <c r="CJ132" s="147">
        <f>'relative error colored'!CI24</f>
        <v>268.6790772865499</v>
      </c>
      <c r="CK132" s="147">
        <f>'relative error colored'!CJ24</f>
        <v>269.38802444757317</v>
      </c>
      <c r="CL132" s="91">
        <f>'relative error colored'!CK24</f>
        <v>270.13344468453249</v>
      </c>
      <c r="CM132" s="147">
        <f>'relative error colored'!CL24</f>
        <v>270.91507447768839</v>
      </c>
      <c r="CN132" s="147">
        <f>'relative error colored'!CM24</f>
        <v>271.73264339755633</v>
      </c>
      <c r="CO132" s="147">
        <f>'relative error colored'!CN24</f>
        <v>272.58587488611118</v>
      </c>
      <c r="CP132" s="147">
        <f>'relative error colored'!CO24</f>
        <v>273.4744870336196</v>
      </c>
      <c r="CQ132" s="147">
        <f>'relative error colored'!CP24</f>
        <v>274.39819334744925</v>
      </c>
      <c r="CR132" s="147">
        <f>'relative error colored'!CQ24</f>
        <v>275.35670350944173</v>
      </c>
      <c r="CS132" s="147">
        <f>'relative error colored'!CR24</f>
        <v>276.34972411868279</v>
      </c>
      <c r="CT132" s="147">
        <f>'relative error colored'!CS24</f>
        <v>277.37695941677384</v>
      </c>
      <c r="CU132" s="147">
        <f>'relative error colored'!CT24</f>
        <v>278.43811199297562</v>
      </c>
      <c r="CV132" s="91">
        <f>'relative error colored'!CU24</f>
        <v>279.53288346687975</v>
      </c>
      <c r="CW132" s="147">
        <f>'relative error colored'!CV24</f>
        <v>280.66097514653882</v>
      </c>
      <c r="CX132" s="147">
        <f>'relative error colored'!CW24</f>
        <v>281.82208866026679</v>
      </c>
      <c r="CY132" s="147">
        <f>'relative error colored'!CX24</f>
        <v>283.01592656059881</v>
      </c>
      <c r="CZ132" s="147">
        <f>'relative error colored'!CY24</f>
        <v>284.24219289916016</v>
      </c>
      <c r="DA132" s="147">
        <f>'relative error colored'!CZ24</f>
        <v>285.50059377146056</v>
      </c>
      <c r="DB132" s="147">
        <f>'relative error colored'!DA24</f>
        <v>286.79083783087054</v>
      </c>
      <c r="DC132" s="147">
        <f>'relative error colored'!DB24</f>
        <v>288.11263677127556</v>
      </c>
      <c r="DD132" s="147">
        <f>'relative error colored'!DC24</f>
        <v>289.46570577812099</v>
      </c>
      <c r="DE132" s="147">
        <f>'relative error colored'!DD24</f>
        <v>290.84976394776697</v>
      </c>
      <c r="DF132" s="395">
        <f>'relative error colored'!DE24</f>
        <v>292.26453467526409</v>
      </c>
      <c r="DG132" s="90"/>
      <c r="DH132" s="399">
        <f>'relative error colored'!DH24</f>
        <v>130</v>
      </c>
      <c r="DI132" s="402">
        <f>'relative error colored'!DI24</f>
        <v>13000</v>
      </c>
      <c r="DJ132" s="147">
        <f>'relative error colored'!DJ24</f>
        <v>12.204554192641027</v>
      </c>
      <c r="DK132" s="147">
        <f>'relative error colored'!DK24</f>
        <v>24.407779124170787</v>
      </c>
      <c r="DL132" s="147">
        <f>'relative error colored'!DL24</f>
        <v>36.608348656173881</v>
      </c>
      <c r="DM132" s="147">
        <f>'relative error colored'!DM24</f>
        <v>48.804942878767136</v>
      </c>
      <c r="DN132" s="147">
        <f>'relative error colored'!DN24</f>
        <v>60.996251182877238</v>
      </c>
      <c r="DO132" s="147">
        <f>'relative error colored'!DO24</f>
        <v>73.180975282653705</v>
      </c>
      <c r="DP132" s="147">
        <f>'relative error colored'!DP24</f>
        <v>85.357832172095911</v>
      </c>
      <c r="DQ132" s="147">
        <f>'relative error colored'!DQ24</f>
        <v>97.525557000772551</v>
      </c>
      <c r="DR132" s="147">
        <f>'relative error colored'!DR24</f>
        <v>109.68290585411293</v>
      </c>
      <c r="DS132" s="91">
        <f>'relative error colored'!DS24</f>
        <v>121.82865842487195</v>
      </c>
      <c r="DT132" s="147">
        <f>'relative error colored'!DT24</f>
        <v>133.96162056325085</v>
      </c>
      <c r="DU132" s="147">
        <f>'relative error colored'!DU24</f>
        <v>146.080626694389</v>
      </c>
      <c r="DV132" s="147">
        <f>'relative error colored'!DV24</f>
        <v>158.18454209312853</v>
      </c>
      <c r="DW132" s="147">
        <f>'relative error colored'!DW24</f>
        <v>170.27226500720437</v>
      </c>
      <c r="DX132" s="147">
        <f>'relative error colored'!DX24</f>
        <v>182.34272862142026</v>
      </c>
      <c r="DY132" s="147">
        <f>'relative error colored'!DY24</f>
        <v>194.3949028566812</v>
      </c>
      <c r="DZ132" s="147">
        <f>'relative error colored'!DZ24</f>
        <v>206.42779599913379</v>
      </c>
      <c r="EA132" s="147">
        <f>'relative error colored'!EA24</f>
        <v>218.4404561560377</v>
      </c>
      <c r="EB132" s="147">
        <f>'relative error colored'!EB24</f>
        <v>230.43197253633204</v>
      </c>
      <c r="EC132" s="91">
        <f>'relative error colored'!EC24</f>
        <v>242.40147655519169</v>
      </c>
      <c r="ED132" s="147">
        <f>'relative error colored'!ED24</f>
        <v>254.34814276305679</v>
      </c>
      <c r="EE132" s="147">
        <f>'relative error colored'!EE24</f>
        <v>266.27118960090348</v>
      </c>
      <c r="EF132" s="147">
        <f>'relative error colored'!EF24</f>
        <v>278.16987998455039</v>
      </c>
      <c r="EG132" s="147">
        <f>'relative error colored'!EG24</f>
        <v>290.04352172187811</v>
      </c>
      <c r="EH132" s="147">
        <f>'relative error colored'!EH24</f>
        <v>301.89146776777227</v>
      </c>
      <c r="EI132" s="147">
        <f>'relative error colored'!EI24</f>
        <v>313.71311632244527</v>
      </c>
      <c r="EJ132" s="147">
        <f>'relative error colored'!EJ24</f>
        <v>325.50791077951476</v>
      </c>
      <c r="EK132" s="147">
        <f>'relative error colored'!EK24</f>
        <v>337.2753395309166</v>
      </c>
      <c r="EL132" s="147">
        <f>'relative error colored'!EL24</f>
        <v>349.01493563620477</v>
      </c>
      <c r="EM132" s="91">
        <f>'relative error colored'!EM24</f>
        <v>360.72627636430894</v>
      </c>
      <c r="EN132" s="147">
        <f>'relative error colored'!EN24</f>
        <v>372.4089826160984</v>
      </c>
      <c r="EO132" s="147">
        <f>'relative error colored'!EO24</f>
        <v>384.06271823639622</v>
      </c>
      <c r="EP132" s="147">
        <f>'relative error colored'!EP24</f>
        <v>395.68718922425285</v>
      </c>
      <c r="EQ132" s="147">
        <f>'relative error colored'!EQ24</f>
        <v>407.28214285032396</v>
      </c>
      <c r="ER132" s="147">
        <f>'relative error colored'!ER24</f>
        <v>418.8473666902583</v>
      </c>
      <c r="ES132" s="147">
        <f>'relative error colored'!ES24</f>
        <v>430.38268758287467</v>
      </c>
      <c r="ET132" s="147">
        <f>'relative error colored'!ET24</f>
        <v>441.88797052181889</v>
      </c>
      <c r="EU132" s="147">
        <f>'relative error colored'!EU24</f>
        <v>453.36311748915824</v>
      </c>
      <c r="EV132" s="147">
        <f>'relative error colored'!EV24</f>
        <v>464.80806623915447</v>
      </c>
      <c r="EW132" s="395">
        <f>'relative error colored'!EW24</f>
        <v>476.22278904016167</v>
      </c>
      <c r="EX132" s="8"/>
      <c r="EY132" s="399">
        <f>'relative error colored'!EZ24</f>
        <v>130</v>
      </c>
      <c r="EZ132" s="402">
        <f>'relative error colored'!FA24</f>
        <v>13000</v>
      </c>
      <c r="FA132" s="147">
        <f>'relative error colored'!FB24</f>
        <v>77.264018268435223</v>
      </c>
      <c r="FB132" s="147">
        <f>'relative error colored'!FC24</f>
        <v>87.322864527065803</v>
      </c>
      <c r="FC132" s="147">
        <f>'relative error colored'!FD24</f>
        <v>97.42091316830539</v>
      </c>
      <c r="FD132" s="147">
        <f>'relative error colored'!FE24</f>
        <v>107.55812162073079</v>
      </c>
      <c r="FE132" s="147">
        <f>'relative error colored'!FF24</f>
        <v>117.73443051005069</v>
      </c>
      <c r="FF132" s="147">
        <f>'relative error colored'!FG24</f>
        <v>127.94976388274841</v>
      </c>
      <c r="FG132" s="147">
        <f>'relative error colored'!FH24</f>
        <v>138.20402949071325</v>
      </c>
      <c r="FH132" s="147">
        <f>'relative error colored'!FI24</f>
        <v>148.4971191347301</v>
      </c>
      <c r="FI132" s="147">
        <f>'relative error colored'!FJ24</f>
        <v>158.82890906427883</v>
      </c>
      <c r="FJ132" s="91">
        <f>'relative error colored'!FK24</f>
        <v>169.19926043071223</v>
      </c>
      <c r="FK132" s="147">
        <f>'relative error colored'!FL24</f>
        <v>179.60801979053156</v>
      </c>
      <c r="FL132" s="147">
        <f>'relative error colored'!FM24</f>
        <v>190.0550196551701</v>
      </c>
      <c r="FM132" s="147">
        <f>'relative error colored'!FN24</f>
        <v>200.54007908343107</v>
      </c>
      <c r="FN132" s="147">
        <f>'relative error colored'!FO24</f>
        <v>211.06300431250355</v>
      </c>
      <c r="FO132" s="147">
        <f>'relative error colored'!FP24</f>
        <v>221.62358942330798</v>
      </c>
      <c r="FP132" s="147">
        <f>'relative error colored'!FQ24</f>
        <v>232.22161703579508</v>
      </c>
      <c r="FQ132" s="147">
        <f>'relative error colored'!FR24</f>
        <v>242.85685902974149</v>
      </c>
      <c r="FR132" s="147">
        <f>'relative error colored'!FS24</f>
        <v>253.52907728654992</v>
      </c>
      <c r="FS132" s="147">
        <f>'relative error colored'!FT24</f>
        <v>264.2380244475732</v>
      </c>
      <c r="FT132" s="91">
        <f>'relative error colored'!FU24</f>
        <v>274.98344468453251</v>
      </c>
      <c r="FU132" s="147">
        <f>'relative error colored'!FV24</f>
        <v>285.76507447768842</v>
      </c>
      <c r="FV132" s="147">
        <f>'relative error colored'!FW24</f>
        <v>296.58264339755635</v>
      </c>
      <c r="FW132" s="147">
        <f>'relative error colored'!FX24</f>
        <v>307.43587488611121</v>
      </c>
      <c r="FX132" s="147">
        <f>'relative error colored'!FY24</f>
        <v>318.32448703361962</v>
      </c>
      <c r="FY132" s="147">
        <f>'relative error colored'!FZ24</f>
        <v>329.24819334744927</v>
      </c>
      <c r="FZ132" s="147">
        <f>'relative error colored'!GA24</f>
        <v>340.20670350944175</v>
      </c>
      <c r="GA132" s="147">
        <f>'relative error colored'!GB24</f>
        <v>351.19972411868281</v>
      </c>
      <c r="GB132" s="147">
        <f>'relative error colored'!GC24</f>
        <v>362.22695941677387</v>
      </c>
      <c r="GC132" s="147">
        <f>'relative error colored'!GD24</f>
        <v>373.28811199297564</v>
      </c>
      <c r="GD132" s="91">
        <f>'relative error colored'!GE24</f>
        <v>384.38288346687978</v>
      </c>
      <c r="GE132" s="147">
        <f>'relative error colored'!GF24</f>
        <v>395.51097514653884</v>
      </c>
      <c r="GF132" s="147">
        <f>'relative error colored'!GG24</f>
        <v>406.67208866026681</v>
      </c>
      <c r="GG132" s="147">
        <f>'relative error colored'!GH24</f>
        <v>417.86592656059884</v>
      </c>
      <c r="GH132" s="147">
        <f>'relative error colored'!GI24</f>
        <v>429.09219289916018</v>
      </c>
      <c r="GI132" s="147">
        <f>'relative error colored'!GJ24</f>
        <v>440.35059377146058</v>
      </c>
      <c r="GJ132" s="147">
        <f>'relative error colored'!GK24</f>
        <v>451.64083783087057</v>
      </c>
      <c r="GK132" s="147">
        <f>'relative error colored'!GL24</f>
        <v>462.96263677127558</v>
      </c>
      <c r="GL132" s="147">
        <f>'relative error colored'!GM24</f>
        <v>474.31570577812101</v>
      </c>
      <c r="GM132" s="147">
        <f>'relative error colored'!GN24</f>
        <v>485.699763947767</v>
      </c>
      <c r="GN132" s="395">
        <f>'relative error colored'!GO24</f>
        <v>497.11453467526411</v>
      </c>
      <c r="GO132" s="290">
        <v>13000</v>
      </c>
      <c r="GP132" s="268"/>
      <c r="GS132" s="60"/>
    </row>
    <row r="133" spans="1:240" ht="15.75">
      <c r="A133" s="173"/>
      <c r="B133" s="182"/>
      <c r="C133" s="91"/>
      <c r="D133" s="189"/>
      <c r="E133" s="91"/>
      <c r="F133" s="116"/>
      <c r="G133" s="116"/>
      <c r="H133" s="116"/>
      <c r="I133" s="116"/>
      <c r="J133" s="107" t="s">
        <v>62</v>
      </c>
      <c r="K133" s="217">
        <v>14000</v>
      </c>
      <c r="L133" s="220">
        <f t="shared" si="323"/>
        <v>4.2671999999999999</v>
      </c>
      <c r="M133" s="284">
        <v>140</v>
      </c>
      <c r="N133" s="382"/>
      <c r="O133" s="104">
        <f>'relative error colored'!N25</f>
        <v>595.23876987568678</v>
      </c>
      <c r="P133" s="256">
        <f>'relative error colored'!O25</f>
        <v>0.79628093262831745</v>
      </c>
      <c r="Q133" s="213">
        <f>'relative error colored'!P25</f>
        <v>-12.736800000000187</v>
      </c>
      <c r="R133" s="215">
        <f>'relative error colored'!Q25</f>
        <v>260.41319999999979</v>
      </c>
      <c r="S133" s="383"/>
      <c r="T133" s="101">
        <f>'relative error colored'!R25</f>
        <v>628.83698791137988</v>
      </c>
      <c r="U133" s="382"/>
      <c r="V133" s="141">
        <f>'relative error colored'!S25</f>
        <v>0.58745499124173384</v>
      </c>
      <c r="W133" s="163">
        <f>'relative error colored'!T25</f>
        <v>0.65002525112515708</v>
      </c>
      <c r="X133" s="159">
        <f>'relative error colored'!U25</f>
        <v>0.90374180114523617</v>
      </c>
      <c r="Y133" s="170"/>
      <c r="Z133" s="399">
        <f t="shared" si="322"/>
        <v>140</v>
      </c>
      <c r="AA133" s="402">
        <v>14000</v>
      </c>
      <c r="AB133" s="409">
        <f>'relative error colored'!Z25</f>
        <v>1.9723649279053717E-2</v>
      </c>
      <c r="AC133" s="409">
        <f>'relative error colored'!AA25</f>
        <v>3.9444925796437699E-2</v>
      </c>
      <c r="AD133" s="409">
        <f>'relative error colored'!AB25</f>
        <v>5.9161462607219432E-2</v>
      </c>
      <c r="AE133" s="409">
        <f>'relative error colored'!AC25</f>
        <v>7.8870904366814057E-2</v>
      </c>
      <c r="AF133" s="409">
        <f>'relative error colored'!AD25</f>
        <v>9.8570913048897174E-2</v>
      </c>
      <c r="AG133" s="409">
        <f>'relative error colored'!AE25</f>
        <v>0.11825917356559927</v>
      </c>
      <c r="AH133" s="409">
        <f>'relative error colored'!AF25</f>
        <v>0.13793339925887449</v>
      </c>
      <c r="AI133" s="409">
        <f>'relative error colored'!AG25</f>
        <v>0.15759133723363156</v>
      </c>
      <c r="AJ133" s="409">
        <f>'relative error colored'!AH25</f>
        <v>0.17723077350436764</v>
      </c>
      <c r="AK133" s="410">
        <f>'relative error colored'!AI25</f>
        <v>0.19684953792942564</v>
      </c>
      <c r="AL133" s="409">
        <f>'relative error colored'!AJ25</f>
        <v>0.21644550890870434</v>
      </c>
      <c r="AM133" s="409">
        <f>'relative error colored'!AK25</f>
        <v>0.23601661782336011</v>
      </c>
      <c r="AN133" s="409">
        <f>'relative error colored'!AL25</f>
        <v>0.2555608531982424</v>
      </c>
      <c r="AO133" s="409">
        <f>'relative error colored'!AM25</f>
        <v>0.27507626457053497</v>
      </c>
      <c r="AP133" s="409">
        <f>'relative error colored'!AN25</f>
        <v>0.29456096605084142</v>
      </c>
      <c r="AQ133" s="409">
        <f>'relative error colored'!AO25</f>
        <v>0.31401313956562993</v>
      </c>
      <c r="AR133" s="409">
        <f>'relative error colored'!AP25</f>
        <v>0.33343103777270805</v>
      </c>
      <c r="AS133" s="409">
        <f>'relative error colored'!AQ25</f>
        <v>0.35281298664420813</v>
      </c>
      <c r="AT133" s="409">
        <f>'relative error colored'!AR25</f>
        <v>0.37215738771416779</v>
      </c>
      <c r="AU133" s="410">
        <f>'relative error colored'!AS25</f>
        <v>0.39146271999044063</v>
      </c>
      <c r="AV133" s="409">
        <f>'relative error colored'!AT25</f>
        <v>0.41072754153307195</v>
      </c>
      <c r="AW133" s="409">
        <f>'relative error colored'!AU25</f>
        <v>0.42995049070367458</v>
      </c>
      <c r="AX133" s="409">
        <f>'relative error colored'!AV25</f>
        <v>0.44913028709242103</v>
      </c>
      <c r="AY133" s="409">
        <f>'relative error colored'!AW25</f>
        <v>0.4682657321313104</v>
      </c>
      <c r="AZ133" s="409">
        <f>'relative error colored'!AX25</f>
        <v>0.4873557094041</v>
      </c>
      <c r="BA133" s="409">
        <f>'relative error colored'!AY25</f>
        <v>0.50639918466492739</v>
      </c>
      <c r="BB133" s="409">
        <f>'relative error colored'!AZ25</f>
        <v>0.52539520557895181</v>
      </c>
      <c r="BC133" s="409">
        <f>'relative error colored'!BA25</f>
        <v>0.54434290119958839</v>
      </c>
      <c r="BD133" s="409">
        <f>'relative error colored'!BB25</f>
        <v>0.56324148119776363</v>
      </c>
      <c r="BE133" s="410">
        <f>'relative error colored'!BC25</f>
        <v>0.58209023485949418</v>
      </c>
      <c r="BF133" s="409">
        <f>'relative error colored'!BD25</f>
        <v>0.60088852986851204</v>
      </c>
      <c r="BG133" s="409">
        <f>'relative error colored'!BE25</f>
        <v>0.61963581089112496</v>
      </c>
      <c r="BH133" s="409">
        <f>'relative error colored'!BF25</f>
        <v>0.63833159798066497</v>
      </c>
      <c r="BI133" s="409">
        <f>'relative error colored'!BG25</f>
        <v>0.65697548481884493</v>
      </c>
      <c r="BJ133" s="409">
        <f>'relative error colored'!BH25</f>
        <v>0.6755671368113475</v>
      </c>
      <c r="BK133" s="409">
        <f>'relative error colored'!BI25</f>
        <v>0.69410628905454363</v>
      </c>
      <c r="BL133" s="409">
        <f>'relative error colored'!BJ25</f>
        <v>0.71259274419003427</v>
      </c>
      <c r="BM133" s="409">
        <f>'relative error colored'!BK25</f>
        <v>0.73102637016306438</v>
      </c>
      <c r="BN133" s="409">
        <f>'relative error colored'!BL25</f>
        <v>0.74940709790039606</v>
      </c>
      <c r="BO133" s="411">
        <f>'relative error colored'!BM25</f>
        <v>0.76773491892252399</v>
      </c>
      <c r="BP133" s="253"/>
      <c r="BQ133" s="399">
        <f>'relative error colored'!BP25</f>
        <v>140</v>
      </c>
      <c r="BR133" s="402">
        <f>'relative error colored'!BQ25</f>
        <v>14000</v>
      </c>
      <c r="BS133" s="147">
        <f>'relative error colored'!BR25</f>
        <v>260.43346131053198</v>
      </c>
      <c r="BT133" s="147">
        <f>'relative error colored'!BS25</f>
        <v>260.49423549265168</v>
      </c>
      <c r="BU133" s="147">
        <f>'relative error colored'!BT25</f>
        <v>260.59549333670702</v>
      </c>
      <c r="BV133" s="147">
        <f>'relative error colored'!BU25</f>
        <v>260.7371862888931</v>
      </c>
      <c r="BW133" s="147">
        <f>'relative error colored'!BV25</f>
        <v>260.91924664358874</v>
      </c>
      <c r="BX133" s="147">
        <f>'relative error colored'!BW25</f>
        <v>261.14158781046899</v>
      </c>
      <c r="BY133" s="147">
        <f>'relative error colored'!BX25</f>
        <v>261.40410465427163</v>
      </c>
      <c r="BZ133" s="147">
        <f>'relative error colored'!BY25</f>
        <v>261.70667390453991</v>
      </c>
      <c r="CA133" s="147">
        <f>'relative error colored'!BZ25</f>
        <v>262.04915463213996</v>
      </c>
      <c r="CB133" s="91">
        <f>'relative error colored'!CA25</f>
        <v>262.43138878887902</v>
      </c>
      <c r="CC133" s="147">
        <f>'relative error colored'!CB25</f>
        <v>262.85320180611478</v>
      </c>
      <c r="CD133" s="147">
        <f>'relative error colored'!CC25</f>
        <v>263.31440324787519</v>
      </c>
      <c r="CE133" s="147">
        <f>'relative error colored'!CD25</f>
        <v>263.81478751368348</v>
      </c>
      <c r="CF133" s="147">
        <f>'relative error colored'!CE25</f>
        <v>264.35413458602181</v>
      </c>
      <c r="CG133" s="147">
        <f>'relative error colored'!CF25</f>
        <v>264.93221081716888</v>
      </c>
      <c r="CH133" s="147">
        <f>'relative error colored'!CG25</f>
        <v>265.54876975000309</v>
      </c>
      <c r="CI133" s="147">
        <f>'relative error colored'!CH25</f>
        <v>266.20355296728377</v>
      </c>
      <c r="CJ133" s="147">
        <f>'relative error colored'!CI25</f>
        <v>266.89629096390263</v>
      </c>
      <c r="CK133" s="147">
        <f>'relative error colored'!CJ25</f>
        <v>267.62670403663037</v>
      </c>
      <c r="CL133" s="91">
        <f>'relative error colored'!CK25</f>
        <v>268.39450318597289</v>
      </c>
      <c r="CM133" s="147">
        <f>'relative error colored'!CL25</f>
        <v>269.19939102488667</v>
      </c>
      <c r="CN133" s="147">
        <f>'relative error colored'!CM25</f>
        <v>270.04106268928604</v>
      </c>
      <c r="CO133" s="147">
        <f>'relative error colored'!CN25</f>
        <v>270.91920674549499</v>
      </c>
      <c r="CP133" s="147">
        <f>'relative error colored'!CO25</f>
        <v>271.83350609005254</v>
      </c>
      <c r="CQ133" s="147">
        <f>'relative error colored'!CP25</f>
        <v>272.78363883756606</v>
      </c>
      <c r="CR133" s="147">
        <f>'relative error colored'!CQ25</f>
        <v>273.76927919261624</v>
      </c>
      <c r="CS133" s="147">
        <f>'relative error colored'!CR25</f>
        <v>274.79009830204376</v>
      </c>
      <c r="CT133" s="147">
        <f>'relative error colored'!CS25</f>
        <v>275.84576508429109</v>
      </c>
      <c r="CU133" s="147">
        <f>'relative error colored'!CT25</f>
        <v>276.93594703281798</v>
      </c>
      <c r="CV133" s="91">
        <f>'relative error colored'!CU25</f>
        <v>278.06031099096748</v>
      </c>
      <c r="CW133" s="147">
        <f>'relative error colored'!CV25</f>
        <v>279.21852389600502</v>
      </c>
      <c r="CX133" s="147">
        <f>'relative error colored'!CW25</f>
        <v>280.41025349040405</v>
      </c>
      <c r="CY133" s="147">
        <f>'relative error colored'!CX25</f>
        <v>281.6351689987913</v>
      </c>
      <c r="CZ133" s="147">
        <f>'relative error colored'!CY25</f>
        <v>282.89294176928513</v>
      </c>
      <c r="DA133" s="147">
        <f>'relative error colored'!CZ25</f>
        <v>284.18324587828471</v>
      </c>
      <c r="DB133" s="147">
        <f>'relative error colored'!DA25</f>
        <v>285.50575869805073</v>
      </c>
      <c r="DC133" s="147">
        <f>'relative error colored'!DB25</f>
        <v>286.86016142671065</v>
      </c>
      <c r="DD133" s="147">
        <f>'relative error colored'!DC25</f>
        <v>288.24613958056875</v>
      </c>
      <c r="DE133" s="147">
        <f>'relative error colored'!DD25</f>
        <v>289.66338344884787</v>
      </c>
      <c r="DF133" s="395">
        <f>'relative error colored'!DE25</f>
        <v>291.11158851120422</v>
      </c>
      <c r="DG133" s="90"/>
      <c r="DH133" s="399">
        <f>'relative error colored'!DH25</f>
        <v>140</v>
      </c>
      <c r="DI133" s="402">
        <f>'relative error colored'!DI25</f>
        <v>14000</v>
      </c>
      <c r="DJ133" s="147">
        <f>'relative error colored'!DJ25</f>
        <v>12.402960203260598</v>
      </c>
      <c r="DK133" s="147">
        <f>'relative error colored'!DK25</f>
        <v>24.804428326219771</v>
      </c>
      <c r="DL133" s="147">
        <f>'relative error colored'!DL25</f>
        <v>37.202915946355596</v>
      </c>
      <c r="DM133" s="147">
        <f>'relative error colored'!DM25</f>
        <v>49.596941935873851</v>
      </c>
      <c r="DN133" s="147">
        <f>'relative error colored'!DN25</f>
        <v>61.985036057343031</v>
      </c>
      <c r="DO133" s="147">
        <f>'relative error colored'!DO25</f>
        <v>74.365742497880518</v>
      </c>
      <c r="DP133" s="147">
        <f>'relative error colored'!DP25</f>
        <v>86.737623322328389</v>
      </c>
      <c r="DQ133" s="147">
        <f>'relative error colored'!DQ25</f>
        <v>99.099261826923353</v>
      </c>
      <c r="DR133" s="147">
        <f>'relative error colored'!DR25</f>
        <v>111.44926577569053</v>
      </c>
      <c r="DS133" s="91">
        <f>'relative error colored'!DS25</f>
        <v>123.78627050328694</v>
      </c>
      <c r="DT133" s="147">
        <f>'relative error colored'!DT25</f>
        <v>136.10894186909539</v>
      </c>
      <c r="DU133" s="147">
        <f>'relative error colored'!DU25</f>
        <v>148.41597904907306</v>
      </c>
      <c r="DV133" s="147">
        <f>'relative error colored'!DV25</f>
        <v>160.70611715324509</v>
      </c>
      <c r="DW133" s="147">
        <f>'relative error colored'!DW25</f>
        <v>172.97812965844903</v>
      </c>
      <c r="DX133" s="147">
        <f>'relative error colored'!DX25</f>
        <v>185.23083064767735</v>
      </c>
      <c r="DY133" s="147">
        <f>'relative error colored'!DY25</f>
        <v>197.46307684904647</v>
      </c>
      <c r="DZ133" s="147">
        <f>'relative error colored'!DZ25</f>
        <v>209.67376946915525</v>
      </c>
      <c r="EA133" s="147">
        <f>'relative error colored'!EA25</f>
        <v>221.86185581736174</v>
      </c>
      <c r="EB133" s="147">
        <f>'relative error colored'!EB25</f>
        <v>234.02633071914485</v>
      </c>
      <c r="EC133" s="91">
        <f>'relative error colored'!EC25</f>
        <v>246.16623771838459</v>
      </c>
      <c r="ED133" s="147">
        <f>'relative error colored'!ED25</f>
        <v>258.28067006990312</v>
      </c>
      <c r="EE133" s="147">
        <f>'relative error colored'!EE25</f>
        <v>270.36877152511846</v>
      </c>
      <c r="EF133" s="147">
        <f>'relative error colored'!EF25</f>
        <v>282.42973691497133</v>
      </c>
      <c r="EG133" s="147">
        <f>'relative error colored'!EG25</f>
        <v>294.46281253557027</v>
      </c>
      <c r="EH133" s="147">
        <f>'relative error colored'!EH25</f>
        <v>306.46729634308798</v>
      </c>
      <c r="EI133" s="147">
        <f>'relative error colored'!EI25</f>
        <v>318.44253796547156</v>
      </c>
      <c r="EJ133" s="147">
        <f>'relative error colored'!EJ25</f>
        <v>330.38793853934828</v>
      </c>
      <c r="EK133" s="147">
        <f>'relative error colored'!EK25</f>
        <v>342.302950381291</v>
      </c>
      <c r="EL133" s="147">
        <f>'relative error colored'!EL25</f>
        <v>354.18707650314576</v>
      </c>
      <c r="EM133" s="91">
        <f>'relative error colored'!EM25</f>
        <v>366.03986998167204</v>
      </c>
      <c r="EN133" s="147">
        <f>'relative error colored'!EN25</f>
        <v>377.86093319301233</v>
      </c>
      <c r="EO133" s="147">
        <f>'relative error colored'!EO25</f>
        <v>389.6499169228004</v>
      </c>
      <c r="EP133" s="147">
        <f>'relative error colored'!EP25</f>
        <v>401.40651936281921</v>
      </c>
      <c r="EQ133" s="147">
        <f>'relative error colored'!EQ25</f>
        <v>413.13048500510092</v>
      </c>
      <c r="ER133" s="147">
        <f>'relative error colored'!ER25</f>
        <v>424.82160344436284</v>
      </c>
      <c r="ES133" s="147">
        <f>'relative error colored'!ES25</f>
        <v>436.47970809940483</v>
      </c>
      <c r="ET133" s="147">
        <f>'relative error colored'!ET25</f>
        <v>448.10467486396561</v>
      </c>
      <c r="EU133" s="147">
        <f>'relative error colored'!EU25</f>
        <v>459.6964206971308</v>
      </c>
      <c r="EV133" s="147">
        <f>'relative error colored'!EV25</f>
        <v>471.25490216309362</v>
      </c>
      <c r="EW133" s="395">
        <f>'relative error colored'!EW25</f>
        <v>482.78011392962742</v>
      </c>
      <c r="EX133" s="8"/>
      <c r="EY133" s="399">
        <f>'relative error colored'!EZ25</f>
        <v>140</v>
      </c>
      <c r="EZ133" s="402">
        <f>'relative error colored'!FA25</f>
        <v>14000</v>
      </c>
      <c r="FA133" s="147">
        <f>'relative error colored'!FB25</f>
        <v>81.283461310532005</v>
      </c>
      <c r="FB133" s="147">
        <f>'relative error colored'!FC25</f>
        <v>91.344235492651705</v>
      </c>
      <c r="FC133" s="147">
        <f>'relative error colored'!FD25</f>
        <v>101.44549333670705</v>
      </c>
      <c r="FD133" s="147">
        <f>'relative error colored'!FE25</f>
        <v>111.58718628889312</v>
      </c>
      <c r="FE133" s="147">
        <f>'relative error colored'!FF25</f>
        <v>121.76924664358876</v>
      </c>
      <c r="FF133" s="147">
        <f>'relative error colored'!FG25</f>
        <v>131.99158781046901</v>
      </c>
      <c r="FG133" s="147">
        <f>'relative error colored'!FH25</f>
        <v>142.25410465427166</v>
      </c>
      <c r="FH133" s="147">
        <f>'relative error colored'!FI25</f>
        <v>152.55667390453993</v>
      </c>
      <c r="FI133" s="147">
        <f>'relative error colored'!FJ25</f>
        <v>162.89915463213998</v>
      </c>
      <c r="FJ133" s="91">
        <f>'relative error colored'!FK25</f>
        <v>173.28138878887904</v>
      </c>
      <c r="FK133" s="147">
        <f>'relative error colored'!FL25</f>
        <v>183.70320180611481</v>
      </c>
      <c r="FL133" s="147">
        <f>'relative error colored'!FM25</f>
        <v>194.16440324787521</v>
      </c>
      <c r="FM133" s="147">
        <f>'relative error colored'!FN25</f>
        <v>204.66478751368351</v>
      </c>
      <c r="FN133" s="147">
        <f>'relative error colored'!FO25</f>
        <v>215.20413458602184</v>
      </c>
      <c r="FO133" s="147">
        <f>'relative error colored'!FP25</f>
        <v>225.7822108171689</v>
      </c>
      <c r="FP133" s="147">
        <f>'relative error colored'!FQ25</f>
        <v>236.39876975000311</v>
      </c>
      <c r="FQ133" s="147">
        <f>'relative error colored'!FR25</f>
        <v>247.05355296728379</v>
      </c>
      <c r="FR133" s="147">
        <f>'relative error colored'!FS25</f>
        <v>257.74629096390265</v>
      </c>
      <c r="FS133" s="147">
        <f>'relative error colored'!FT25</f>
        <v>268.47670403663039</v>
      </c>
      <c r="FT133" s="91">
        <f>'relative error colored'!FU25</f>
        <v>279.24450318597292</v>
      </c>
      <c r="FU133" s="147">
        <f>'relative error colored'!FV25</f>
        <v>290.04939102488669</v>
      </c>
      <c r="FV133" s="147">
        <f>'relative error colored'!FW25</f>
        <v>300.89106268928606</v>
      </c>
      <c r="FW133" s="147">
        <f>'relative error colored'!FX25</f>
        <v>311.76920674549501</v>
      </c>
      <c r="FX133" s="147">
        <f>'relative error colored'!FY25</f>
        <v>322.68350609005256</v>
      </c>
      <c r="FY133" s="147">
        <f>'relative error colored'!FZ25</f>
        <v>333.63363883756608</v>
      </c>
      <c r="FZ133" s="147">
        <f>'relative error colored'!GA25</f>
        <v>344.61927919261626</v>
      </c>
      <c r="GA133" s="147">
        <f>'relative error colored'!GB25</f>
        <v>355.64009830204378</v>
      </c>
      <c r="GB133" s="147">
        <f>'relative error colored'!GC25</f>
        <v>366.69576508429111</v>
      </c>
      <c r="GC133" s="147">
        <f>'relative error colored'!GD25</f>
        <v>377.785947032818</v>
      </c>
      <c r="GD133" s="91">
        <f>'relative error colored'!GE25</f>
        <v>388.9103109909675</v>
      </c>
      <c r="GE133" s="147">
        <f>'relative error colored'!GF25</f>
        <v>400.06852389600505</v>
      </c>
      <c r="GF133" s="147">
        <f>'relative error colored'!GG25</f>
        <v>411.26025349040407</v>
      </c>
      <c r="GG133" s="147">
        <f>'relative error colored'!GH25</f>
        <v>422.48516899879132</v>
      </c>
      <c r="GH133" s="147">
        <f>'relative error colored'!GI25</f>
        <v>433.74294176928515</v>
      </c>
      <c r="GI133" s="147">
        <f>'relative error colored'!GJ25</f>
        <v>445.03324587828473</v>
      </c>
      <c r="GJ133" s="147">
        <f>'relative error colored'!GK25</f>
        <v>456.35575869805075</v>
      </c>
      <c r="GK133" s="147">
        <f>'relative error colored'!GL25</f>
        <v>467.71016142671067</v>
      </c>
      <c r="GL133" s="147">
        <f>'relative error colored'!GM25</f>
        <v>479.09613958056877</v>
      </c>
      <c r="GM133" s="147">
        <f>'relative error colored'!GN25</f>
        <v>490.51338344884789</v>
      </c>
      <c r="GN133" s="395">
        <f>'relative error colored'!GO25</f>
        <v>501.96158851120424</v>
      </c>
      <c r="GO133" s="290">
        <v>14000</v>
      </c>
      <c r="GP133" s="268"/>
      <c r="GS133" s="60"/>
    </row>
    <row r="134" spans="1:240" ht="15.75">
      <c r="A134" s="173"/>
      <c r="B134" s="182"/>
      <c r="C134" s="91"/>
      <c r="D134" s="189"/>
      <c r="E134" s="91"/>
      <c r="F134" s="116"/>
      <c r="G134" s="116"/>
      <c r="H134" s="116"/>
      <c r="I134" s="116"/>
      <c r="J134" s="107" t="s">
        <v>81</v>
      </c>
      <c r="K134" s="217">
        <v>15000</v>
      </c>
      <c r="L134" s="220">
        <f t="shared" si="323"/>
        <v>4.5720000000000001</v>
      </c>
      <c r="M134" s="284">
        <v>150</v>
      </c>
      <c r="N134" s="382"/>
      <c r="O134" s="104">
        <f>'relative error colored'!N26</f>
        <v>571.81956656243119</v>
      </c>
      <c r="P134" s="256">
        <f>'relative error colored'!O26</f>
        <v>0.77081618242758199</v>
      </c>
      <c r="Q134" s="213">
        <f>'relative error colored'!P26</f>
        <v>-14.718000000000188</v>
      </c>
      <c r="R134" s="215">
        <f>'relative error colored'!Q26</f>
        <v>258.43199999999979</v>
      </c>
      <c r="S134" s="383"/>
      <c r="T134" s="101">
        <f>'relative error colored'!R26</f>
        <v>626.44035348719285</v>
      </c>
      <c r="U134" s="382"/>
      <c r="V134" s="141">
        <f>'relative error colored'!S26</f>
        <v>0.56434203460392918</v>
      </c>
      <c r="W134" s="163">
        <f>'relative error colored'!T26</f>
        <v>0.62923769994088319</v>
      </c>
      <c r="X134" s="159">
        <f>'relative error colored'!U26</f>
        <v>0.89686621551275314</v>
      </c>
      <c r="Y134" s="170"/>
      <c r="Z134" s="399">
        <f t="shared" si="322"/>
        <v>150</v>
      </c>
      <c r="AA134" s="402">
        <v>15000</v>
      </c>
      <c r="AB134" s="409">
        <f>'relative error colored'!Z26</f>
        <v>2.012345309770611E-2</v>
      </c>
      <c r="AC134" s="409">
        <f>'relative error colored'!AA26</f>
        <v>4.0244245071713071E-2</v>
      </c>
      <c r="AD134" s="409">
        <f>'relative error colored'!AB26</f>
        <v>6.0359721607213784E-2</v>
      </c>
      <c r="AE134" s="409">
        <f>'relative error colored'!AC26</f>
        <v>8.0467241966682007E-2</v>
      </c>
      <c r="AF134" s="409">
        <f>'relative error colored'!AD26</f>
        <v>0.10056418567700701</v>
      </c>
      <c r="AG134" s="409">
        <f>'relative error colored'!AE26</f>
        <v>0.12064795909655772</v>
      </c>
      <c r="AH134" s="409">
        <f>'relative error colored'!AF26</f>
        <v>0.14071600182376393</v>
      </c>
      <c r="AI134" s="409">
        <f>'relative error colored'!AG26</f>
        <v>0.16076579291119583</v>
      </c>
      <c r="AJ134" s="409">
        <f>'relative error colored'!AH26</f>
        <v>0.18079485685077157</v>
      </c>
      <c r="AK134" s="410">
        <f>'relative error colored'!AI26</f>
        <v>0.20080076929855512</v>
      </c>
      <c r="AL134" s="409">
        <f>'relative error colored'!AJ26</f>
        <v>0.22078116251004096</v>
      </c>
      <c r="AM134" s="409">
        <f>'relative error colored'!AK26</f>
        <v>0.24073373046009625</v>
      </c>
      <c r="AN134" s="409">
        <f>'relative error colored'!AL26</f>
        <v>0.26065623362470386</v>
      </c>
      <c r="AO134" s="409">
        <f>'relative error colored'!AM26</f>
        <v>0.28054650340513854</v>
      </c>
      <c r="AP134" s="409">
        <f>'relative error colored'!AN26</f>
        <v>0.30040244617860234</v>
      </c>
      <c r="AQ134" s="409">
        <f>'relative error colored'!AO26</f>
        <v>0.32022204696289142</v>
      </c>
      <c r="AR134" s="409">
        <f>'relative error colored'!AP26</f>
        <v>0.34000337268606906</v>
      </c>
      <c r="AS134" s="409">
        <f>'relative error colored'!AQ26</f>
        <v>0.35974457505564483</v>
      </c>
      <c r="AT134" s="409">
        <f>'relative error colored'!AR26</f>
        <v>0.37944389302504339</v>
      </c>
      <c r="AU134" s="410">
        <f>'relative error colored'!AS26</f>
        <v>0.39909965485843046</v>
      </c>
      <c r="AV134" s="409">
        <f>'relative error colored'!AT26</f>
        <v>0.41871027979787201</v>
      </c>
      <c r="AW134" s="409">
        <f>'relative error colored'!AU26</f>
        <v>0.43827427933982233</v>
      </c>
      <c r="AX134" s="409">
        <f>'relative error colored'!AV26</f>
        <v>0.45779025813035701</v>
      </c>
      <c r="AY134" s="409">
        <f>'relative error colored'!AW26</f>
        <v>0.47725691449108221</v>
      </c>
      <c r="AZ134" s="409">
        <f>'relative error colored'!AX26</f>
        <v>0.49667304058968148</v>
      </c>
      <c r="BA134" s="409">
        <f>'relative error colored'!AY26</f>
        <v>0.51603752227093092</v>
      </c>
      <c r="BB134" s="409">
        <f>'relative error colored'!AZ26</f>
        <v>0.53534933856554767</v>
      </c>
      <c r="BC134" s="409">
        <f>'relative error colored'!BA26</f>
        <v>0.55460756089558616</v>
      </c>
      <c r="BD134" s="409">
        <f>'relative error colored'!BB26</f>
        <v>0.57381135199606337</v>
      </c>
      <c r="BE134" s="410">
        <f>'relative error colored'!BC26</f>
        <v>0.5929599645733068</v>
      </c>
      <c r="BF134" s="409">
        <f>'relative error colored'!BD26</f>
        <v>0.61205273972102558</v>
      </c>
      <c r="BG134" s="409">
        <f>'relative error colored'!BE26</f>
        <v>0.63108910511537786</v>
      </c>
      <c r="BH134" s="409">
        <f>'relative error colored'!BF26</f>
        <v>0.65006857301043219</v>
      </c>
      <c r="BI134" s="409">
        <f>'relative error colored'!BG26</f>
        <v>0.66899073805520615</v>
      </c>
      <c r="BJ134" s="409">
        <f>'relative error colored'!BH26</f>
        <v>0.68785527495328624</v>
      </c>
      <c r="BK134" s="409">
        <f>'relative error colored'!BI26</f>
        <v>0.70666193598542937</v>
      </c>
      <c r="BL134" s="409">
        <f>'relative error colored'!BJ26</f>
        <v>0.72541054841506569</v>
      </c>
      <c r="BM134" s="409">
        <f>'relative error colored'!BK26</f>
        <v>0.74410101179582055</v>
      </c>
      <c r="BN134" s="409">
        <f>'relative error colored'!BL26</f>
        <v>0.76273329519939082</v>
      </c>
      <c r="BO134" s="411">
        <f>'relative error colored'!BM26</f>
        <v>0.78130743438119543</v>
      </c>
      <c r="BP134" s="253"/>
      <c r="BQ134" s="399">
        <f>'relative error colored'!BP26</f>
        <v>150.00000000000003</v>
      </c>
      <c r="BR134" s="402">
        <f>'relative error colored'!BQ26</f>
        <v>15000</v>
      </c>
      <c r="BS134" s="147">
        <f>'relative error colored'!BR26</f>
        <v>258.45293058158256</v>
      </c>
      <c r="BT134" s="147">
        <f>'relative error colored'!BS26</f>
        <v>258.5157112552638</v>
      </c>
      <c r="BU134" s="147">
        <f>'relative error colored'!BT26</f>
        <v>258.62030885398656</v>
      </c>
      <c r="BV134" s="147">
        <f>'relative error colored'!BU26</f>
        <v>258.76666825274896</v>
      </c>
      <c r="BW134" s="147">
        <f>'relative error colored'!BV26</f>
        <v>258.95471259737928</v>
      </c>
      <c r="BX134" s="147">
        <f>'relative error colored'!BW26</f>
        <v>259.18434362211764</v>
      </c>
      <c r="BY134" s="147">
        <f>'relative error colored'!BX26</f>
        <v>259.45544205334369</v>
      </c>
      <c r="BZ134" s="147">
        <f>'relative error colored'!BY26</f>
        <v>259.76786809610138</v>
      </c>
      <c r="CA134" s="147">
        <f>'relative error colored'!BZ26</f>
        <v>260.121461999421</v>
      </c>
      <c r="CB134" s="91">
        <f>'relative error colored'!CA26</f>
        <v>260.51604469585516</v>
      </c>
      <c r="CC134" s="147">
        <f>'relative error colored'!CB26</f>
        <v>260.95141851011147</v>
      </c>
      <c r="CD134" s="147">
        <f>'relative error colored'!CC26</f>
        <v>261.42736793121543</v>
      </c>
      <c r="CE134" s="147">
        <f>'relative error colored'!CD26</f>
        <v>261.94366044224626</v>
      </c>
      <c r="CF134" s="147">
        <f>'relative error colored'!CE26</f>
        <v>262.50004740138434</v>
      </c>
      <c r="CG134" s="147">
        <f>'relative error colored'!CF26</f>
        <v>263.0962649677798</v>
      </c>
      <c r="CH134" s="147">
        <f>'relative error colored'!CG26</f>
        <v>263.73203506560156</v>
      </c>
      <c r="CI134" s="147">
        <f>'relative error colored'!CH26</f>
        <v>264.40706637954855</v>
      </c>
      <c r="CJ134" s="147">
        <f>'relative error colored'!CI26</f>
        <v>265.12105537511121</v>
      </c>
      <c r="CK134" s="147">
        <f>'relative error colored'!CJ26</f>
        <v>265.87368733693745</v>
      </c>
      <c r="CL134" s="91">
        <f>'relative error colored'!CK26</f>
        <v>266.66463741880017</v>
      </c>
      <c r="CM134" s="147">
        <f>'relative error colored'!CL26</f>
        <v>267.49357169885633</v>
      </c>
      <c r="CN134" s="147">
        <f>'relative error colored'!CM26</f>
        <v>268.36014823414678</v>
      </c>
      <c r="CO134" s="147">
        <f>'relative error colored'!CN26</f>
        <v>269.26401810858118</v>
      </c>
      <c r="CP134" s="147">
        <f>'relative error colored'!CO26</f>
        <v>270.20482646899836</v>
      </c>
      <c r="CQ134" s="147">
        <f>'relative error colored'!CP26</f>
        <v>271.18221354426657</v>
      </c>
      <c r="CR134" s="147">
        <f>'relative error colored'!CQ26</f>
        <v>272.19581564278974</v>
      </c>
      <c r="CS134" s="147">
        <f>'relative error colored'!CR26</f>
        <v>273.24526612420811</v>
      </c>
      <c r="CT134" s="147">
        <f>'relative error colored'!CS26</f>
        <v>274.33019634151788</v>
      </c>
      <c r="CU134" s="147">
        <f>'relative error colored'!CT26</f>
        <v>275.45023655027205</v>
      </c>
      <c r="CV134" s="91">
        <f>'relative error colored'!CU26</f>
        <v>276.60501678196977</v>
      </c>
      <c r="CW134" s="147">
        <f>'relative error colored'!CV26</f>
        <v>277.79416767917616</v>
      </c>
      <c r="CX134" s="147">
        <f>'relative error colored'!CW26</f>
        <v>279.01732129034139</v>
      </c>
      <c r="CY134" s="147">
        <f>'relative error colored'!CX26</f>
        <v>280.27411182270288</v>
      </c>
      <c r="CZ134" s="147">
        <f>'relative error colored'!CY26</f>
        <v>281.56417635204502</v>
      </c>
      <c r="DA134" s="147">
        <f>'relative error colored'!CZ26</f>
        <v>282.88715548847239</v>
      </c>
      <c r="DB134" s="147">
        <f>'relative error colored'!DA26</f>
        <v>284.2426939976956</v>
      </c>
      <c r="DC134" s="147">
        <f>'relative error colored'!DB26</f>
        <v>285.6304413776632</v>
      </c>
      <c r="DD134" s="147">
        <f>'relative error colored'!DC26</f>
        <v>287.05005239066816</v>
      </c>
      <c r="DE134" s="147">
        <f>'relative error colored'!DD26</f>
        <v>288.50118755133292</v>
      </c>
      <c r="DF134" s="395">
        <f>'relative error colored'!DE26</f>
        <v>289.98351357112347</v>
      </c>
      <c r="DG134" s="90"/>
      <c r="DH134" s="399">
        <f>'relative error colored'!DH26</f>
        <v>150.00000000000003</v>
      </c>
      <c r="DI134" s="402">
        <f>'relative error colored'!DI26</f>
        <v>15000</v>
      </c>
      <c r="DJ134" s="147">
        <f>'relative error colored'!DJ26</f>
        <v>12.606143071909962</v>
      </c>
      <c r="DK134" s="147">
        <f>'relative error colored'!DK26</f>
        <v>25.210619108549157</v>
      </c>
      <c r="DL134" s="147">
        <f>'relative error colored'!DL26</f>
        <v>37.811765340011554</v>
      </c>
      <c r="DM134" s="147">
        <f>'relative error colored'!DM26</f>
        <v>50.407927501747757</v>
      </c>
      <c r="DN134" s="147">
        <f>'relative error colored'!DN26</f>
        <v>62.997464023655965</v>
      </c>
      <c r="DO134" s="147">
        <f>'relative error colored'!DO26</f>
        <v>75.578750143956</v>
      </c>
      <c r="DP134" s="147">
        <f>'relative error colored'!DP26</f>
        <v>88.150181923783151</v>
      </c>
      <c r="DQ134" s="147">
        <f>'relative error colored'!DQ26</f>
        <v>100.71018013993836</v>
      </c>
      <c r="DR134" s="147">
        <f>'relative error colored'!DR26</f>
        <v>113.25719403426378</v>
      </c>
      <c r="DS134" s="91">
        <f>'relative error colored'!DS26</f>
        <v>125.78970489988713</v>
      </c>
      <c r="DT134" s="147">
        <f>'relative error colored'!DT26</f>
        <v>138.30622948610343</v>
      </c>
      <c r="DU134" s="147">
        <f>'relative error colored'!DU26</f>
        <v>150.80532320571331</v>
      </c>
      <c r="DV134" s="147">
        <f>'relative error colored'!DV26</f>
        <v>163.28558313049982</v>
      </c>
      <c r="DW134" s="147">
        <f>'relative error colored'!DW26</f>
        <v>175.74565076271094</v>
      </c>
      <c r="DX134" s="147">
        <f>'relative error colored'!DX26</f>
        <v>188.18421457254107</v>
      </c>
      <c r="DY134" s="147">
        <f>'relative error colored'!DY26</f>
        <v>200.60001229382618</v>
      </c>
      <c r="DZ134" s="147">
        <f>'relative error colored'!DZ26</f>
        <v>212.99183297229888</v>
      </c>
      <c r="EA134" s="147">
        <f>'relative error colored'!EA26</f>
        <v>225.35851876295814</v>
      </c>
      <c r="EB134" s="147">
        <f>'relative error colored'!EB26</f>
        <v>237.69896647516478</v>
      </c>
      <c r="EC134" s="91">
        <f>'relative error colored'!EC26</f>
        <v>250.01212886613183</v>
      </c>
      <c r="ED134" s="147">
        <f>'relative error colored'!ED26</f>
        <v>262.29701568530038</v>
      </c>
      <c r="EE134" s="147">
        <f>'relative error colored'!EE26</f>
        <v>274.55269447398302</v>
      </c>
      <c r="EF134" s="147">
        <f>'relative error colored'!EF26</f>
        <v>286.77829112617411</v>
      </c>
      <c r="EG134" s="147">
        <f>'relative error colored'!EG26</f>
        <v>298.97299021800052</v>
      </c>
      <c r="EH134" s="147">
        <f>'relative error colored'!EH26</f>
        <v>311.13603511455892</v>
      </c>
      <c r="EI134" s="147">
        <f>'relative error colored'!EI26</f>
        <v>323.26672786405709</v>
      </c>
      <c r="EJ134" s="147">
        <f>'relative error colored'!EJ26</f>
        <v>335.36442889013659</v>
      </c>
      <c r="EK134" s="147">
        <f>'relative error colored'!EK26</f>
        <v>347.4285564941008</v>
      </c>
      <c r="EL134" s="147">
        <f>'relative error colored'!EL26</f>
        <v>359.45858617937796</v>
      </c>
      <c r="EM134" s="91">
        <f>'relative error colored'!EM26</f>
        <v>371.45404981105565</v>
      </c>
      <c r="EN134" s="147">
        <f>'relative error colored'!EN26</f>
        <v>383.4145346236441</v>
      </c>
      <c r="EO134" s="147">
        <f>'relative error colored'!EO26</f>
        <v>395.33968209039352</v>
      </c>
      <c r="EP134" s="147">
        <f>'relative error colored'!EP26</f>
        <v>407.22918666757016</v>
      </c>
      <c r="EQ134" s="147">
        <f>'relative error colored'!EQ26</f>
        <v>419.08279442696136</v>
      </c>
      <c r="ER134" s="147">
        <f>'relative error colored'!ER26</f>
        <v>430.90030158976685</v>
      </c>
      <c r="ES134" s="147">
        <f>'relative error colored'!ES26</f>
        <v>442.68155297465643</v>
      </c>
      <c r="ET134" s="147">
        <f>'relative error colored'!ET26</f>
        <v>454.4264403724722</v>
      </c>
      <c r="EU134" s="147">
        <f>'relative error colored'!EU26</f>
        <v>466.13490085955169</v>
      </c>
      <c r="EV134" s="147">
        <f>'relative error colored'!EV26</f>
        <v>477.80691506115778</v>
      </c>
      <c r="EW134" s="395">
        <f>'relative error colored'!EW26</f>
        <v>489.44250537592779</v>
      </c>
      <c r="EX134" s="8"/>
      <c r="EY134" s="399">
        <f>'relative error colored'!EZ26</f>
        <v>150.00000000000003</v>
      </c>
      <c r="EZ134" s="402">
        <f>'relative error colored'!FA26</f>
        <v>15000</v>
      </c>
      <c r="FA134" s="147">
        <f>'relative error colored'!FB26</f>
        <v>85.302930581582615</v>
      </c>
      <c r="FB134" s="147">
        <f>'relative error colored'!FC26</f>
        <v>95.365711255263847</v>
      </c>
      <c r="FC134" s="147">
        <f>'relative error colored'!FD26</f>
        <v>105.47030885398661</v>
      </c>
      <c r="FD134" s="147">
        <f>'relative error colored'!FE26</f>
        <v>115.61666825274901</v>
      </c>
      <c r="FE134" s="147">
        <f>'relative error colored'!FF26</f>
        <v>125.80471259737934</v>
      </c>
      <c r="FF134" s="147">
        <f>'relative error colored'!FG26</f>
        <v>136.03434362211769</v>
      </c>
      <c r="FG134" s="147">
        <f>'relative error colored'!FH26</f>
        <v>146.30544205334374</v>
      </c>
      <c r="FH134" s="147">
        <f>'relative error colored'!FI26</f>
        <v>156.61786809610143</v>
      </c>
      <c r="FI134" s="147">
        <f>'relative error colored'!FJ26</f>
        <v>166.97146199942105</v>
      </c>
      <c r="FJ134" s="91">
        <f>'relative error colored'!FK26</f>
        <v>177.36604469585521</v>
      </c>
      <c r="FK134" s="147">
        <f>'relative error colored'!FL26</f>
        <v>187.80141851011152</v>
      </c>
      <c r="FL134" s="147">
        <f>'relative error colored'!FM26</f>
        <v>198.27736793121548</v>
      </c>
      <c r="FM134" s="147">
        <f>'relative error colored'!FN26</f>
        <v>208.79366044224631</v>
      </c>
      <c r="FN134" s="147">
        <f>'relative error colored'!FO26</f>
        <v>219.35004740138439</v>
      </c>
      <c r="FO134" s="147">
        <f>'relative error colored'!FP26</f>
        <v>229.94626496777985</v>
      </c>
      <c r="FP134" s="147">
        <f>'relative error colored'!FQ26</f>
        <v>240.58203506560162</v>
      </c>
      <c r="FQ134" s="147">
        <f>'relative error colored'!FR26</f>
        <v>251.25706637954858</v>
      </c>
      <c r="FR134" s="147">
        <f>'relative error colored'!FS26</f>
        <v>261.97105537511123</v>
      </c>
      <c r="FS134" s="147">
        <f>'relative error colored'!FT26</f>
        <v>272.72368733693747</v>
      </c>
      <c r="FT134" s="91">
        <f>'relative error colored'!FU26</f>
        <v>283.51463741880019</v>
      </c>
      <c r="FU134" s="147">
        <f>'relative error colored'!FV26</f>
        <v>294.34357169885635</v>
      </c>
      <c r="FV134" s="147">
        <f>'relative error colored'!FW26</f>
        <v>305.2101482341468</v>
      </c>
      <c r="FW134" s="147">
        <f>'relative error colored'!FX26</f>
        <v>316.11401810858121</v>
      </c>
      <c r="FX134" s="147">
        <f>'relative error colored'!FY26</f>
        <v>327.05482646899839</v>
      </c>
      <c r="FY134" s="147">
        <f>'relative error colored'!FZ26</f>
        <v>338.0322135442666</v>
      </c>
      <c r="FZ134" s="147">
        <f>'relative error colored'!GA26</f>
        <v>349.04581564278976</v>
      </c>
      <c r="GA134" s="147">
        <f>'relative error colored'!GB26</f>
        <v>360.09526612420814</v>
      </c>
      <c r="GB134" s="147">
        <f>'relative error colored'!GC26</f>
        <v>371.1801963415179</v>
      </c>
      <c r="GC134" s="147">
        <f>'relative error colored'!GD26</f>
        <v>382.30023655027207</v>
      </c>
      <c r="GD134" s="91">
        <f>'relative error colored'!GE26</f>
        <v>393.45501678196979</v>
      </c>
      <c r="GE134" s="147">
        <f>'relative error colored'!GF26</f>
        <v>404.64416767917618</v>
      </c>
      <c r="GF134" s="147">
        <f>'relative error colored'!GG26</f>
        <v>415.86732129034141</v>
      </c>
      <c r="GG134" s="147">
        <f>'relative error colored'!GH26</f>
        <v>427.1241118227029</v>
      </c>
      <c r="GH134" s="147">
        <f>'relative error colored'!GI26</f>
        <v>438.41417635204505</v>
      </c>
      <c r="GI134" s="147">
        <f>'relative error colored'!GJ26</f>
        <v>449.73715548847241</v>
      </c>
      <c r="GJ134" s="147">
        <f>'relative error colored'!GK26</f>
        <v>461.09269399769562</v>
      </c>
      <c r="GK134" s="147">
        <f>'relative error colored'!GL26</f>
        <v>472.48044137766323</v>
      </c>
      <c r="GL134" s="147">
        <f>'relative error colored'!GM26</f>
        <v>483.90005239066818</v>
      </c>
      <c r="GM134" s="147">
        <f>'relative error colored'!GN26</f>
        <v>495.35118755133294</v>
      </c>
      <c r="GN134" s="395">
        <f>'relative error colored'!GO26</f>
        <v>506.83351357112349</v>
      </c>
      <c r="GO134" s="290">
        <v>15000</v>
      </c>
      <c r="GP134" s="268"/>
      <c r="GS134" s="60"/>
    </row>
    <row r="135" spans="1:240" ht="15.75">
      <c r="A135" s="173"/>
      <c r="B135" s="182"/>
      <c r="C135" s="91"/>
      <c r="D135" s="189"/>
      <c r="E135" s="91"/>
      <c r="F135" s="116"/>
      <c r="G135" s="116"/>
      <c r="H135" s="116"/>
      <c r="I135" s="116"/>
      <c r="J135" s="107" t="s">
        <v>62</v>
      </c>
      <c r="K135" s="217">
        <v>16000</v>
      </c>
      <c r="L135" s="220">
        <f t="shared" si="323"/>
        <v>4.8767999999999994</v>
      </c>
      <c r="M135" s="284">
        <v>160</v>
      </c>
      <c r="N135" s="382"/>
      <c r="O135" s="104">
        <f>'relative error colored'!N27</f>
        <v>549.15211255633392</v>
      </c>
      <c r="P135" s="256">
        <f>'relative error colored'!O27</f>
        <v>0.74597916972253353</v>
      </c>
      <c r="Q135" s="213">
        <f>'relative error colored'!P27</f>
        <v>-16.699200000000246</v>
      </c>
      <c r="R135" s="215">
        <f>'relative error colored'!Q27</f>
        <v>256.45079999999973</v>
      </c>
      <c r="S135" s="383"/>
      <c r="T135" s="101">
        <f>'relative error colored'!R27</f>
        <v>624.03451474166184</v>
      </c>
      <c r="U135" s="382"/>
      <c r="V135" s="141">
        <f>'relative error colored'!S27</f>
        <v>0.54197099684809669</v>
      </c>
      <c r="W135" s="163">
        <f>'relative error colored'!T27</f>
        <v>0.60896258752859878</v>
      </c>
      <c r="X135" s="159">
        <f>'relative error colored'!U27</f>
        <v>0.88999062988026978</v>
      </c>
      <c r="Y135" s="170"/>
      <c r="Z135" s="399">
        <f t="shared" si="322"/>
        <v>160</v>
      </c>
      <c r="AA135" s="402">
        <v>16000</v>
      </c>
      <c r="AB135" s="409">
        <f>'relative error colored'!Z27</f>
        <v>2.0534530385497775E-2</v>
      </c>
      <c r="AC135" s="409">
        <f>'relative error colored'!AA27</f>
        <v>4.1066088080654393E-2</v>
      </c>
      <c r="AD135" s="409">
        <f>'relative error colored'!AB27</f>
        <v>6.159170833560286E-2</v>
      </c>
      <c r="AE135" s="409">
        <f>'relative error colored'!AC27</f>
        <v>8.2108442231618534E-2</v>
      </c>
      <c r="AF135" s="409">
        <f>'relative error colored'!AD27</f>
        <v>0.10261336447226699</v>
      </c>
      <c r="AG135" s="409">
        <f>'relative error colored'!AE27</f>
        <v>0.12310358102729627</v>
      </c>
      <c r="AH135" s="409">
        <f>'relative error colored'!AF27</f>
        <v>0.14357623658240087</v>
      </c>
      <c r="AI135" s="409">
        <f>'relative error colored'!AG27</f>
        <v>0.16402852175092897</v>
      </c>
      <c r="AJ135" s="409">
        <f>'relative error colored'!AH27</f>
        <v>0.18445768000588811</v>
      </c>
      <c r="AK135" s="410">
        <f>'relative error colored'!AI27</f>
        <v>0.20486101429393214</v>
      </c>
      <c r="AL135" s="409">
        <f>'relative error colored'!AJ27</f>
        <v>0.22523589329657373</v>
      </c>
      <c r="AM135" s="409">
        <f>'relative error colored'!AK27</f>
        <v>0.24557975730760323</v>
      </c>
      <c r="AN135" s="409">
        <f>'relative error colored'!AL27</f>
        <v>0.26589012369989257</v>
      </c>
      <c r="AO135" s="409">
        <f>'relative error colored'!AM27</f>
        <v>0.28616459195888266</v>
      </c>
      <c r="AP135" s="409">
        <f>'relative error colored'!AN27</f>
        <v>0.30640084826457942</v>
      </c>
      <c r="AQ135" s="409">
        <f>'relative error colored'!AO27</f>
        <v>0.32659666960819234</v>
      </c>
      <c r="AR135" s="409">
        <f>'relative error colored'!AP27</f>
        <v>0.34674992743394184</v>
      </c>
      <c r="AS135" s="409">
        <f>'relative error colored'!AQ27</f>
        <v>0.36685859080088518</v>
      </c>
      <c r="AT135" s="409">
        <f>'relative error colored'!AR27</f>
        <v>0.38692072906371705</v>
      </c>
      <c r="AU135" s="410">
        <f>'relative error colored'!AS27</f>
        <v>0.40693451407551995</v>
      </c>
      <c r="AV135" s="409">
        <f>'relative error colored'!AT27</f>
        <v>0.42689822191905696</v>
      </c>
      <c r="AW135" s="409">
        <f>'relative error colored'!AU27</f>
        <v>0.44681023417676269</v>
      </c>
      <c r="AX135" s="409">
        <f>'relative error colored'!AV27</f>
        <v>0.46666903875257398</v>
      </c>
      <c r="AY135" s="409">
        <f>'relative error colored'!AW27</f>
        <v>0.48647323026168288</v>
      </c>
      <c r="AZ135" s="409">
        <f>'relative error colored'!AX27</f>
        <v>0.50622151000665849</v>
      </c>
      <c r="BA135" s="409">
        <f>'relative error colored'!AY27</f>
        <v>0.5259126855605617</v>
      </c>
      <c r="BB135" s="409">
        <f>'relative error colored'!AZ27</f>
        <v>0.5455456699793565</v>
      </c>
      <c r="BC135" s="409">
        <f>'relative error colored'!BA27</f>
        <v>0.565119480667434</v>
      </c>
      <c r="BD135" s="409">
        <f>'relative error colored'!BB27</f>
        <v>0.58463323792102107</v>
      </c>
      <c r="BE135" s="410">
        <f>'relative error colored'!BC27</f>
        <v>0.60408616317509167</v>
      </c>
      <c r="BF135" s="409">
        <f>'relative error colored'!BD27</f>
        <v>0.62347757697976891</v>
      </c>
      <c r="BG135" s="409">
        <f>'relative error colored'!BE27</f>
        <v>0.64280689673238611</v>
      </c>
      <c r="BH135" s="409">
        <f>'relative error colored'!BF27</f>
        <v>0.66207363419129361</v>
      </c>
      <c r="BI135" s="409">
        <f>'relative error colored'!BG27</f>
        <v>0.68127739279708266</v>
      </c>
      <c r="BJ135" s="409">
        <f>'relative error colored'!BH27</f>
        <v>0.70041786482644053</v>
      </c>
      <c r="BK135" s="409">
        <f>'relative error colored'!BI27</f>
        <v>0.71949482840301782</v>
      </c>
      <c r="BL135" s="409">
        <f>'relative error colored'!BJ27</f>
        <v>0.73850814438887413</v>
      </c>
      <c r="BM135" s="409">
        <f>'relative error colored'!BK27</f>
        <v>0.75745775317898767</v>
      </c>
      <c r="BN135" s="409">
        <f>'relative error colored'!BL27</f>
        <v>0.77634367142020366</v>
      </c>
      <c r="BO135" s="411">
        <f>'relative error colored'!BM27</f>
        <v>0.79516598867480281</v>
      </c>
      <c r="BP135" s="253"/>
      <c r="BQ135" s="399">
        <f>'relative error colored'!BP27</f>
        <v>160.00000000000003</v>
      </c>
      <c r="BR135" s="402">
        <f>'relative error colored'!BQ27</f>
        <v>16000</v>
      </c>
      <c r="BS135" s="147">
        <f>'relative error colored'!BR27</f>
        <v>256.4724273647243</v>
      </c>
      <c r="BT135" s="147">
        <f>'relative error colored'!BS27</f>
        <v>256.53729693577134</v>
      </c>
      <c r="BU135" s="147">
        <f>'relative error colored'!BT27</f>
        <v>256.64537119846187</v>
      </c>
      <c r="BV135" s="147">
        <f>'relative error colored'!BU27</f>
        <v>256.79658781018082</v>
      </c>
      <c r="BW135" s="147">
        <f>'relative error colored'!BV27</f>
        <v>256.99085987144917</v>
      </c>
      <c r="BX135" s="147">
        <f>'relative error colored'!BW27</f>
        <v>257.22807630204926</v>
      </c>
      <c r="BY135" s="147">
        <f>'relative error colored'!BX27</f>
        <v>257.5081023188871</v>
      </c>
      <c r="BZ135" s="147">
        <f>'relative error colored'!BY27</f>
        <v>257.83078001141911</v>
      </c>
      <c r="CA135" s="147">
        <f>'relative error colored'!BZ27</f>
        <v>258.19592900966916</v>
      </c>
      <c r="CB135" s="91">
        <f>'relative error colored'!CA27</f>
        <v>258.60334723914133</v>
      </c>
      <c r="CC135" s="147">
        <f>'relative error colored'!CB27</f>
        <v>259.05281175628977</v>
      </c>
      <c r="CD135" s="147">
        <f>'relative error colored'!CC27</f>
        <v>259.5440796576566</v>
      </c>
      <c r="CE135" s="147">
        <f>'relative error colored'!CD27</f>
        <v>260.07688905533286</v>
      </c>
      <c r="CF135" s="147">
        <f>'relative error colored'!CE27</f>
        <v>260.65096011103861</v>
      </c>
      <c r="CG135" s="147">
        <f>'relative error colored'!CF27</f>
        <v>261.26599612086346</v>
      </c>
      <c r="CH135" s="147">
        <f>'relative error colored'!CG27</f>
        <v>261.92168464255229</v>
      </c>
      <c r="CI135" s="147">
        <f>'relative error colored'!CH27</f>
        <v>262.61769865716019</v>
      </c>
      <c r="CJ135" s="147">
        <f>'relative error colored'!CI27</f>
        <v>263.35369775693766</v>
      </c>
      <c r="CK135" s="147">
        <f>'relative error colored'!CJ27</f>
        <v>264.1293293514309</v>
      </c>
      <c r="CL135" s="91">
        <f>'relative error colored'!CK27</f>
        <v>264.9442298839877</v>
      </c>
      <c r="CM135" s="147">
        <f>'relative error colored'!CL27</f>
        <v>265.79802605113923</v>
      </c>
      <c r="CN135" s="147">
        <f>'relative error colored'!CM27</f>
        <v>266.690336017677</v>
      </c>
      <c r="CO135" s="147">
        <f>'relative error colored'!CN27</f>
        <v>267.62077062064299</v>
      </c>
      <c r="CP135" s="147">
        <f>'relative error colored'!CO27</f>
        <v>268.58893455590612</v>
      </c>
      <c r="CQ135" s="147">
        <f>'relative error colored'!CP27</f>
        <v>269.59442754148506</v>
      </c>
      <c r="CR135" s="147">
        <f>'relative error colored'!CQ27</f>
        <v>270.63684545229552</v>
      </c>
      <c r="CS135" s="147">
        <f>'relative error colored'!CR27</f>
        <v>271.71578142153629</v>
      </c>
      <c r="CT135" s="147">
        <f>'relative error colored'!CS27</f>
        <v>272.83082690448009</v>
      </c>
      <c r="CU135" s="147">
        <f>'relative error colored'!CT27</f>
        <v>273.98157270098204</v>
      </c>
      <c r="CV135" s="91">
        <f>'relative error colored'!CU27</f>
        <v>275.16760993357076</v>
      </c>
      <c r="CW135" s="147">
        <f>'relative error colored'!CV27</f>
        <v>276.38853097851973</v>
      </c>
      <c r="CX135" s="147">
        <f>'relative error colored'!CW27</f>
        <v>277.64393034781665</v>
      </c>
      <c r="CY135" s="147">
        <f>'relative error colored'!CX27</f>
        <v>278.93340552045032</v>
      </c>
      <c r="CZ135" s="147">
        <f>'relative error colored'!CY27</f>
        <v>280.2565577218989</v>
      </c>
      <c r="DA135" s="147">
        <f>'relative error colored'!CZ27</f>
        <v>281.61299265115559</v>
      </c>
      <c r="DB135" s="147">
        <f>'relative error colored'!DA27</f>
        <v>283.0023211550307</v>
      </c>
      <c r="DC135" s="147">
        <f>'relative error colored'!DB27</f>
        <v>284.42415984985331</v>
      </c>
      <c r="DD135" s="147">
        <f>'relative error colored'!DC27</f>
        <v>285.87813169103509</v>
      </c>
      <c r="DE135" s="147">
        <f>'relative error colored'!DD27</f>
        <v>287.36386649126808</v>
      </c>
      <c r="DF135" s="395">
        <f>'relative error colored'!DE27</f>
        <v>288.88100138840372</v>
      </c>
      <c r="DG135" s="90"/>
      <c r="DH135" s="399">
        <f>'relative error colored'!DH27</f>
        <v>160.00000000000003</v>
      </c>
      <c r="DI135" s="402">
        <f>'relative error colored'!DI27</f>
        <v>16000</v>
      </c>
      <c r="DJ135" s="147">
        <f>'relative error colored'!DJ27</f>
        <v>12.814255704562013</v>
      </c>
      <c r="DK135" s="147">
        <f>'relative error colored'!DK27</f>
        <v>25.626656347749506</v>
      </c>
      <c r="DL135" s="147">
        <f>'relative error colored'!DL27</f>
        <v>38.435351823317902</v>
      </c>
      <c r="DM135" s="147">
        <f>'relative error colored'!DM27</f>
        <v>51.238501904201847</v>
      </c>
      <c r="DN135" s="147">
        <f>'relative error colored'!DN27</f>
        <v>64.034281104460419</v>
      </c>
      <c r="DO135" s="147">
        <f>'relative error colored'!DO27</f>
        <v>76.820883449329671</v>
      </c>
      <c r="DP135" s="147">
        <f>'relative error colored'!DP27</f>
        <v>89.596527124132564</v>
      </c>
      <c r="DQ135" s="147">
        <f>'relative error colored'!DQ27</f>
        <v>102.35945897463309</v>
      </c>
      <c r="DR135" s="147">
        <f>'relative error colored'!DR27</f>
        <v>115.10795883284713</v>
      </c>
      <c r="DS135" s="91">
        <f>'relative error colored'!DS27</f>
        <v>127.84034364439859</v>
      </c>
      <c r="DT135" s="147">
        <f>'relative error colored'!DT27</f>
        <v>140.55497137573212</v>
      </c>
      <c r="DU135" s="147">
        <f>'relative error colored'!DU27</f>
        <v>153.25024468182525</v>
      </c>
      <c r="DV135" s="147">
        <f>'relative error colored'!DV27</f>
        <v>165.9246143176629</v>
      </c>
      <c r="DW135" s="147">
        <f>'relative error colored'!DW27</f>
        <v>178.57658227930702</v>
      </c>
      <c r="DX135" s="147">
        <f>'relative error colored'!DX27</f>
        <v>191.20470466322038</v>
      </c>
      <c r="DY135" s="147">
        <f>'relative error colored'!DY27</f>
        <v>203.80759423519117</v>
      </c>
      <c r="DZ135" s="147">
        <f>'relative error colored'!DZ27</f>
        <v>216.38392270294636</v>
      </c>
      <c r="EA135" s="147">
        <f>'relative error colored'!EA27</f>
        <v>228.93242268924027</v>
      </c>
      <c r="EB135" s="147">
        <f>'relative error colored'!EB27</f>
        <v>241.45188940476669</v>
      </c>
      <c r="EC135" s="91">
        <f>'relative error colored'!EC27</f>
        <v>253.94118202275104</v>
      </c>
      <c r="ED135" s="147">
        <f>'relative error colored'!ED27</f>
        <v>266.39922475933696</v>
      </c>
      <c r="EE135" s="147">
        <f>'relative error colored'!EE27</f>
        <v>278.8250076661044</v>
      </c>
      <c r="EF135" s="147">
        <f>'relative error colored'!EF27</f>
        <v>291.21758714292031</v>
      </c>
      <c r="EG135" s="147">
        <f>'relative error colored'!EG27</f>
        <v>303.57608618115802</v>
      </c>
      <c r="EH135" s="147">
        <f>'relative error colored'!EH27</f>
        <v>315.89969434879646</v>
      </c>
      <c r="EI135" s="147">
        <f>'relative error colored'!EI27</f>
        <v>328.18766753026932</v>
      </c>
      <c r="EJ135" s="147">
        <f>'relative error colored'!EJ27</f>
        <v>340.43932743498254</v>
      </c>
      <c r="EK135" s="147">
        <f>'relative error colored'!EK27</f>
        <v>352.65406088936214</v>
      </c>
      <c r="EL135" s="147">
        <f>'relative error colored'!EL27</f>
        <v>364.83131892789089</v>
      </c>
      <c r="EM135" s="91">
        <f>'relative error colored'!EM27</f>
        <v>376.97061569912069</v>
      </c>
      <c r="EN135" s="147">
        <f>'relative error colored'!EN27</f>
        <v>389.07152720287718</v>
      </c>
      <c r="EO135" s="147">
        <f>'relative error colored'!EO27</f>
        <v>401.13368987498808</v>
      </c>
      <c r="EP135" s="147">
        <f>'relative error colored'!EP27</f>
        <v>413.15679903581247</v>
      </c>
      <c r="EQ135" s="147">
        <f>'relative error colored'!EQ27</f>
        <v>425.14060721859204</v>
      </c>
      <c r="ER135" s="147">
        <f>'relative error colored'!ER27</f>
        <v>437.08492239335874</v>
      </c>
      <c r="ES135" s="147">
        <f>'relative error colored'!ES27</f>
        <v>448.98960610161248</v>
      </c>
      <c r="ET135" s="147">
        <f>'relative error colored'!ET27</f>
        <v>460.8545715164762</v>
      </c>
      <c r="EU135" s="147">
        <f>'relative error colored'!EU27</f>
        <v>472.67978144235906</v>
      </c>
      <c r="EV135" s="147">
        <f>'relative error colored'!EV27</f>
        <v>484.46524626746697</v>
      </c>
      <c r="EW135" s="395">
        <f>'relative error colored'!EW27</f>
        <v>496.21102188175433</v>
      </c>
      <c r="EX135" s="8"/>
      <c r="EY135" s="399">
        <f>'relative error colored'!EZ27</f>
        <v>160.00000000000003</v>
      </c>
      <c r="EZ135" s="402">
        <f>'relative error colored'!FA27</f>
        <v>16000</v>
      </c>
      <c r="FA135" s="147">
        <f>'relative error colored'!FB27</f>
        <v>89.322427364724348</v>
      </c>
      <c r="FB135" s="147">
        <f>'relative error colored'!FC27</f>
        <v>99.387296935771388</v>
      </c>
      <c r="FC135" s="147">
        <f>'relative error colored'!FD27</f>
        <v>109.49537119846192</v>
      </c>
      <c r="FD135" s="147">
        <f>'relative error colored'!FE27</f>
        <v>119.64658781018088</v>
      </c>
      <c r="FE135" s="147">
        <f>'relative error colored'!FF27</f>
        <v>129.84085987144923</v>
      </c>
      <c r="FF135" s="147">
        <f>'relative error colored'!FG27</f>
        <v>140.07807630204931</v>
      </c>
      <c r="FG135" s="147">
        <f>'relative error colored'!FH27</f>
        <v>150.35810231888715</v>
      </c>
      <c r="FH135" s="147">
        <f>'relative error colored'!FI27</f>
        <v>160.68078001141916</v>
      </c>
      <c r="FI135" s="147">
        <f>'relative error colored'!FJ27</f>
        <v>171.04592900966921</v>
      </c>
      <c r="FJ135" s="91">
        <f>'relative error colored'!FK27</f>
        <v>181.45334723914138</v>
      </c>
      <c r="FK135" s="147">
        <f>'relative error colored'!FL27</f>
        <v>191.90281175628982</v>
      </c>
      <c r="FL135" s="147">
        <f>'relative error colored'!FM27</f>
        <v>202.39407965765665</v>
      </c>
      <c r="FM135" s="147">
        <f>'relative error colored'!FN27</f>
        <v>212.92688905533291</v>
      </c>
      <c r="FN135" s="147">
        <f>'relative error colored'!FO27</f>
        <v>223.50096011103867</v>
      </c>
      <c r="FO135" s="147">
        <f>'relative error colored'!FP27</f>
        <v>234.11599612086351</v>
      </c>
      <c r="FP135" s="147">
        <f>'relative error colored'!FQ27</f>
        <v>244.77168464255232</v>
      </c>
      <c r="FQ135" s="147">
        <f>'relative error colored'!FR27</f>
        <v>255.46769865716021</v>
      </c>
      <c r="FR135" s="147">
        <f>'relative error colored'!FS27</f>
        <v>266.20369775693769</v>
      </c>
      <c r="FS135" s="147">
        <f>'relative error colored'!FT27</f>
        <v>276.97932935143092</v>
      </c>
      <c r="FT135" s="91">
        <f>'relative error colored'!FU27</f>
        <v>287.79422988398773</v>
      </c>
      <c r="FU135" s="147">
        <f>'relative error colored'!FV27</f>
        <v>298.64802605113925</v>
      </c>
      <c r="FV135" s="147">
        <f>'relative error colored'!FW27</f>
        <v>309.54033601767702</v>
      </c>
      <c r="FW135" s="147">
        <f>'relative error colored'!FX27</f>
        <v>320.47077062064301</v>
      </c>
      <c r="FX135" s="147">
        <f>'relative error colored'!FY27</f>
        <v>331.43893455590614</v>
      </c>
      <c r="FY135" s="147">
        <f>'relative error colored'!FZ27</f>
        <v>342.44442754148508</v>
      </c>
      <c r="FZ135" s="147">
        <f>'relative error colored'!GA27</f>
        <v>353.48684545229554</v>
      </c>
      <c r="GA135" s="147">
        <f>'relative error colored'!GB27</f>
        <v>364.56578142153631</v>
      </c>
      <c r="GB135" s="147">
        <f>'relative error colored'!GC27</f>
        <v>375.68082690448011</v>
      </c>
      <c r="GC135" s="147">
        <f>'relative error colored'!GD27</f>
        <v>386.83157270098206</v>
      </c>
      <c r="GD135" s="91">
        <f>'relative error colored'!GE27</f>
        <v>398.01760993357078</v>
      </c>
      <c r="GE135" s="147">
        <f>'relative error colored'!GF27</f>
        <v>409.23853097851975</v>
      </c>
      <c r="GF135" s="147">
        <f>'relative error colored'!GG27</f>
        <v>420.49393034781667</v>
      </c>
      <c r="GG135" s="147">
        <f>'relative error colored'!GH27</f>
        <v>431.78340552045034</v>
      </c>
      <c r="GH135" s="147">
        <f>'relative error colored'!GI27</f>
        <v>443.10655772189892</v>
      </c>
      <c r="GI135" s="147">
        <f>'relative error colored'!GJ27</f>
        <v>454.46299265115562</v>
      </c>
      <c r="GJ135" s="147">
        <f>'relative error colored'!GK27</f>
        <v>465.85232115503072</v>
      </c>
      <c r="GK135" s="147">
        <f>'relative error colored'!GL27</f>
        <v>477.27415984985333</v>
      </c>
      <c r="GL135" s="147">
        <f>'relative error colored'!GM27</f>
        <v>488.72813169103512</v>
      </c>
      <c r="GM135" s="147">
        <f>'relative error colored'!GN27</f>
        <v>500.21386649126811</v>
      </c>
      <c r="GN135" s="395">
        <f>'relative error colored'!GO27</f>
        <v>511.73100138840374</v>
      </c>
      <c r="GO135" s="290">
        <v>16000</v>
      </c>
      <c r="GP135" s="268"/>
      <c r="GS135" s="60"/>
    </row>
    <row r="136" spans="1:240" ht="15.75">
      <c r="A136" s="173"/>
      <c r="B136" s="182"/>
      <c r="C136" s="91"/>
      <c r="D136" s="189"/>
      <c r="E136" s="91"/>
      <c r="F136" s="116"/>
      <c r="G136" s="116"/>
      <c r="H136" s="116"/>
      <c r="I136" s="116"/>
      <c r="J136" s="107" t="s">
        <v>60</v>
      </c>
      <c r="K136" s="217">
        <v>17000</v>
      </c>
      <c r="L136" s="220">
        <f t="shared" si="323"/>
        <v>5.1815999999999995</v>
      </c>
      <c r="M136" s="284">
        <v>170</v>
      </c>
      <c r="N136" s="382"/>
      <c r="O136" s="104">
        <f>'relative error colored'!N28</f>
        <v>527.21780609798805</v>
      </c>
      <c r="P136" s="256">
        <f>'relative error colored'!O28</f>
        <v>0.72175909072824673</v>
      </c>
      <c r="Q136" s="213">
        <f>'relative error colored'!P28</f>
        <v>-18.680400000000247</v>
      </c>
      <c r="R136" s="215">
        <f>'relative error colored'!Q28</f>
        <v>254.46959999999973</v>
      </c>
      <c r="S136" s="383"/>
      <c r="T136" s="101">
        <f>'relative error colored'!R28</f>
        <v>621.61936480499355</v>
      </c>
      <c r="U136" s="382"/>
      <c r="V136" s="141">
        <f>'relative error colored'!S28</f>
        <v>0.52032351946507582</v>
      </c>
      <c r="W136" s="163">
        <f>'relative error colored'!T28</f>
        <v>0.5891910944720381</v>
      </c>
      <c r="X136" s="159">
        <f>'relative error colored'!U28</f>
        <v>0.88311504424778675</v>
      </c>
      <c r="Y136" s="170"/>
      <c r="Z136" s="399">
        <f t="shared" si="322"/>
        <v>170</v>
      </c>
      <c r="AA136" s="402">
        <v>17000</v>
      </c>
      <c r="AB136" s="409">
        <f>'relative error colored'!Z28</f>
        <v>2.0957289732651124E-2</v>
      </c>
      <c r="AC136" s="409">
        <f>'relative error colored'!AA28</f>
        <v>4.1911270088966557E-2</v>
      </c>
      <c r="AD136" s="409">
        <f>'relative error colored'!AB28</f>
        <v>6.2858640923110831E-2</v>
      </c>
      <c r="AE136" s="409">
        <f>'relative error colored'!AC28</f>
        <v>8.3796120489075657E-2</v>
      </c>
      <c r="AF136" s="409">
        <f>'relative error colored'!AD28</f>
        <v>0.10472045448869141</v>
      </c>
      <c r="AG136" s="409">
        <f>'relative error colored'!AE28</f>
        <v>0.12562842493955517</v>
      </c>
      <c r="AH136" s="409">
        <f>'relative error colored'!AF28</f>
        <v>0.14651685880604437</v>
      </c>
      <c r="AI136" s="409">
        <f>'relative error colored'!AG28</f>
        <v>0.16738263634002234</v>
      </c>
      <c r="AJ136" s="409">
        <f>'relative error colored'!AH28</f>
        <v>0.18822269908080541</v>
      </c>
      <c r="AK136" s="410">
        <f>'relative error colored'!AI28</f>
        <v>0.209034057468376</v>
      </c>
      <c r="AL136" s="409">
        <f>'relative error colored'!AJ28</f>
        <v>0.22981379802810464</v>
      </c>
      <c r="AM136" s="409">
        <f>'relative error colored'!AK28</f>
        <v>0.25055909009033306</v>
      </c>
      <c r="AN136" s="409">
        <f>'relative error colored'!AL28</f>
        <v>0.27126719201319149</v>
      </c>
      <c r="AO136" s="409">
        <f>'relative error colored'!AM28</f>
        <v>0.29193545688249745</v>
      </c>
      <c r="AP136" s="409">
        <f>'relative error colored'!AN28</f>
        <v>0.31256133766809641</v>
      </c>
      <c r="AQ136" s="409">
        <f>'relative error colored'!AO28</f>
        <v>0.3331423918215487</v>
      </c>
      <c r="AR136" s="409">
        <f>'relative error colored'!AP28</f>
        <v>0.35367628530544715</v>
      </c>
      <c r="AS136" s="409">
        <f>'relative error colored'!AQ28</f>
        <v>0.3741607960500789</v>
      </c>
      <c r="AT136" s="409">
        <f>'relative error colored'!AR28</f>
        <v>0.39459381683820155</v>
      </c>
      <c r="AU136" s="410">
        <f>'relative error colored'!AS28</f>
        <v>0.41497335762359006</v>
      </c>
      <c r="AV136" s="409">
        <f>'relative error colored'!AT28</f>
        <v>0.43529754729343345</v>
      </c>
      <c r="AW136" s="409">
        <f>'relative error colored'!AU28</f>
        <v>0.45556463488890092</v>
      </c>
      <c r="AX136" s="409">
        <f>'relative error colored'!AV28</f>
        <v>0.47577299030182307</v>
      </c>
      <c r="AY136" s="409">
        <f>'relative error colored'!AW28</f>
        <v>0.49592110446878579</v>
      </c>
      <c r="AZ136" s="409">
        <f>'relative error colored'!AX28</f>
        <v>0.51600758908673083</v>
      </c>
      <c r="BA136" s="409">
        <f>'relative error colored'!AY28</f>
        <v>0.53603117587658777</v>
      </c>
      <c r="BB136" s="409">
        <f>'relative error colored'!AZ28</f>
        <v>0.55599071542330913</v>
      </c>
      <c r="BC136" s="409">
        <f>'relative error colored'!BA28</f>
        <v>0.57588517562230235</v>
      </c>
      <c r="BD136" s="409">
        <f>'relative error colored'!BB28</f>
        <v>0.59571363976315905</v>
      </c>
      <c r="BE136" s="410">
        <f>'relative error colored'!BC28</f>
        <v>0.61547530428240182</v>
      </c>
      <c r="BF136" s="409">
        <f>'relative error colored'!BD28</f>
        <v>0.63516947621712228</v>
      </c>
      <c r="BG136" s="409">
        <f>'relative error colored'!BE28</f>
        <v>0.65479557039141567</v>
      </c>
      <c r="BH136" s="409">
        <f>'relative error colored'!BF28</f>
        <v>0.67435310636712309</v>
      </c>
      <c r="BI136" s="409">
        <f>'relative error colored'!BG28</f>
        <v>0.69384170518970734</v>
      </c>
      <c r="BJ136" s="409">
        <f>'relative error colored'!BH28</f>
        <v>0.71326108595927962</v>
      </c>
      <c r="BK136" s="409">
        <f>'relative error colored'!BI28</f>
        <v>0.73261106225560124</v>
      </c>
      <c r="BL136" s="409">
        <f>'relative error colored'!BJ28</f>
        <v>0.75189153844470646</v>
      </c>
      <c r="BM136" s="409">
        <f>'relative error colored'!BK28</f>
        <v>0.77110250589331386</v>
      </c>
      <c r="BN136" s="409">
        <f>'relative error colored'!BL28</f>
        <v>0.79024403911571328</v>
      </c>
      <c r="BO136" s="411">
        <f>'relative error colored'!BM28</f>
        <v>0.80931629187621468</v>
      </c>
      <c r="BP136" s="253"/>
      <c r="BQ136" s="399">
        <f>'relative error colored'!BP28</f>
        <v>170.00000000000003</v>
      </c>
      <c r="BR136" s="402">
        <f>'relative error colored'!BQ28</f>
        <v>17000</v>
      </c>
      <c r="BS136" s="147">
        <f>'relative error colored'!BR28</f>
        <v>254.49195301645568</v>
      </c>
      <c r="BT136" s="147">
        <f>'relative error colored'!BS28</f>
        <v>254.55899794727594</v>
      </c>
      <c r="BU136" s="147">
        <f>'relative error colored'!BT28</f>
        <v>254.67069250145045</v>
      </c>
      <c r="BV136" s="147">
        <f>'relative error colored'!BU28</f>
        <v>254.82696640879681</v>
      </c>
      <c r="BW136" s="147">
        <f>'relative error colored'!BV28</f>
        <v>255.02772174009371</v>
      </c>
      <c r="BX136" s="147">
        <f>'relative error colored'!BW28</f>
        <v>255.27283335106992</v>
      </c>
      <c r="BY136" s="147">
        <f>'relative error colored'!BX28</f>
        <v>255.56214944612751</v>
      </c>
      <c r="BZ136" s="147">
        <f>'relative error colored'!BY28</f>
        <v>255.89549225662242</v>
      </c>
      <c r="CA136" s="147">
        <f>'relative error colored'!BZ28</f>
        <v>256.27265882753778</v>
      </c>
      <c r="CB136" s="91">
        <f>'relative error colored'!CA28</f>
        <v>256.69342190550583</v>
      </c>
      <c r="CC136" s="147">
        <f>'relative error colored'!CB28</f>
        <v>257.15753092035141</v>
      </c>
      <c r="CD136" s="147">
        <f>'relative error colored'!CC28</f>
        <v>257.66471305167437</v>
      </c>
      <c r="CE136" s="147">
        <f>'relative error colored'!CD28</f>
        <v>258.21467437144435</v>
      </c>
      <c r="CF136" s="147">
        <f>'relative error colored'!CE28</f>
        <v>258.80710105317524</v>
      </c>
      <c r="CG136" s="147">
        <f>'relative error colored'!CF28</f>
        <v>259.4416606379616</v>
      </c>
      <c r="CH136" s="147">
        <f>'relative error colored'!CG28</f>
        <v>260.11800334750694</v>
      </c>
      <c r="CI136" s="147">
        <f>'relative error colored'!CH28</f>
        <v>260.83576343423954</v>
      </c>
      <c r="CJ136" s="147">
        <f>'relative error colored'!CI28</f>
        <v>261.59456055869998</v>
      </c>
      <c r="CK136" s="147">
        <f>'relative error colored'!CJ28</f>
        <v>262.39400118458082</v>
      </c>
      <c r="CL136" s="91">
        <f>'relative error colored'!CK28</f>
        <v>263.23367998209693</v>
      </c>
      <c r="CM136" s="147">
        <f>'relative error colored'!CL28</f>
        <v>264.11318123075091</v>
      </c>
      <c r="CN136" s="147">
        <f>'relative error colored'!CM28</f>
        <v>265.0320802130276</v>
      </c>
      <c r="CO136" s="147">
        <f>'relative error colored'!CN28</f>
        <v>265.98994459108246</v>
      </c>
      <c r="CP136" s="147">
        <f>'relative error colored'!CO28</f>
        <v>266.98633575907803</v>
      </c>
      <c r="CQ136" s="147">
        <f>'relative error colored'!CP28</f>
        <v>268.0208101644518</v>
      </c>
      <c r="CR136" s="147">
        <f>'relative error colored'!CQ28</f>
        <v>269.09292059205927</v>
      </c>
      <c r="CS136" s="147">
        <f>'relative error colored'!CR28</f>
        <v>270.20221740581121</v>
      </c>
      <c r="CT136" s="147">
        <f>'relative error colored'!CS28</f>
        <v>271.34824974311573</v>
      </c>
      <c r="CU136" s="147">
        <f>'relative error colored'!CT28</f>
        <v>272.53056665811027</v>
      </c>
      <c r="CV136" s="91">
        <f>'relative error colored'!CU28</f>
        <v>273.74871821034975</v>
      </c>
      <c r="CW136" s="147">
        <f>'relative error colored'!CV28</f>
        <v>275.00225649626032</v>
      </c>
      <c r="CX136" s="147">
        <f>'relative error colored'!CW28</f>
        <v>276.29073662130133</v>
      </c>
      <c r="CY136" s="147">
        <f>'relative error colored'!CX28</f>
        <v>277.61371761136803</v>
      </c>
      <c r="CZ136" s="147">
        <f>'relative error colored'!CY28</f>
        <v>278.97076326252613</v>
      </c>
      <c r="DA136" s="147">
        <f>'relative error colored'!CZ28</f>
        <v>280.36144292868909</v>
      </c>
      <c r="DB136" s="147">
        <f>'relative error colored'!DA28</f>
        <v>281.78533224732035</v>
      </c>
      <c r="DC136" s="147">
        <f>'relative error colored'!DB28</f>
        <v>283.24201380367901</v>
      </c>
      <c r="DD136" s="147">
        <f>'relative error colored'!DC28</f>
        <v>284.73107773450903</v>
      </c>
      <c r="DE136" s="147">
        <f>'relative error colored'!DD28</f>
        <v>286.25212227241821</v>
      </c>
      <c r="DF136" s="395">
        <f>'relative error colored'!DE28</f>
        <v>287.80475423248902</v>
      </c>
      <c r="DG136" s="90"/>
      <c r="DH136" s="399">
        <f>'relative error colored'!DH28</f>
        <v>170.00000000000003</v>
      </c>
      <c r="DI136" s="402">
        <f>'relative error colored'!DI28</f>
        <v>17000</v>
      </c>
      <c r="DJ136" s="147">
        <f>'relative error colored'!DJ28</f>
        <v>13.027457131644805</v>
      </c>
      <c r="DK136" s="147">
        <f>'relative error colored'!DK28</f>
        <v>26.052857090873918</v>
      </c>
      <c r="DL136" s="147">
        <f>'relative error colored'!DL28</f>
        <v>39.074148443129332</v>
      </c>
      <c r="DM136" s="147">
        <f>'relative error colored'!DM28</f>
        <v>52.089291191541918</v>
      </c>
      <c r="DN136" s="147">
        <f>'relative error colored'!DN28</f>
        <v>65.096262401350586</v>
      </c>
      <c r="DO136" s="147">
        <f>'relative error colored'!DO28</f>
        <v>78.093061712378102</v>
      </c>
      <c r="DP136" s="147">
        <f>'relative error colored'!DP28</f>
        <v>91.077716704236224</v>
      </c>
      <c r="DQ136" s="147">
        <f>'relative error colored'!DQ28</f>
        <v>104.04828808106993</v>
      </c>
      <c r="DR136" s="147">
        <f>'relative error colored'!DR28</f>
        <v>117.0028746444917</v>
      </c>
      <c r="DS136" s="91">
        <f>'relative error colored'!DS28</f>
        <v>129.93961802610241</v>
      </c>
      <c r="DT136" s="147">
        <f>'relative error colored'!DT28</f>
        <v>142.85670715365347</v>
      </c>
      <c r="DU136" s="147">
        <f>'relative error colored'!DU28</f>
        <v>155.75238242806998</v>
      </c>
      <c r="DV136" s="147">
        <f>'relative error colored'!DV28</f>
        <v>168.62493959167432</v>
      </c>
      <c r="DW136" s="147">
        <f>'relative error colored'!DW28</f>
        <v>181.47273327135363</v>
      </c>
      <c r="DX136" s="147">
        <f>'relative error colored'!DX28</f>
        <v>194.29418018384121</v>
      </c>
      <c r="DY136" s="147">
        <f>'relative error colored'!DY28</f>
        <v>207.08776199372738</v>
      </c>
      <c r="DZ136" s="147">
        <f>'relative error colored'!DZ28</f>
        <v>219.85202781816173</v>
      </c>
      <c r="EA136" s="147">
        <f>'relative error colored'!EA28</f>
        <v>232.58559637558079</v>
      </c>
      <c r="EB136" s="147">
        <f>'relative error colored'!EB28</f>
        <v>245.28715777894081</v>
      </c>
      <c r="EC136" s="91">
        <f>'relative error colored'!EC28</f>
        <v>257.95547497697146</v>
      </c>
      <c r="ED136" s="147">
        <f>'relative error colored'!ED28</f>
        <v>270.58938484971571</v>
      </c>
      <c r="EE136" s="147">
        <f>'relative error colored'!EE28</f>
        <v>283.18779896725738</v>
      </c>
      <c r="EF136" s="147">
        <f>'relative error colored'!EF28</f>
        <v>295.7497040227916</v>
      </c>
      <c r="EG136" s="147">
        <f>'relative error colored'!EG28</f>
        <v>308.27416195327748</v>
      </c>
      <c r="EH136" s="147">
        <f>'relative error colored'!EH28</f>
        <v>320.76030976264974</v>
      </c>
      <c r="EI136" s="147">
        <f>'relative error colored'!EI28</f>
        <v>333.20735906407828</v>
      </c>
      <c r="EJ136" s="147">
        <f>'relative error colored'!EJ28</f>
        <v>345.61459535891134</v>
      </c>
      <c r="EK136" s="147">
        <f>'relative error colored'!EK28</f>
        <v>357.98137707094776</v>
      </c>
      <c r="EL136" s="147">
        <f>'relative error colored'!EL28</f>
        <v>370.30713435524569</v>
      </c>
      <c r="EM136" s="91">
        <f>'relative error colored'!EM28</f>
        <v>382.59136770118675</v>
      </c>
      <c r="EN136" s="147">
        <f>'relative error colored'!EN28</f>
        <v>394.83364634960799</v>
      </c>
      <c r="EO136" s="147">
        <f>'relative error colored'!EO28</f>
        <v>407.03360654383528</v>
      </c>
      <c r="EP136" s="147">
        <f>'relative error colored'!EP28</f>
        <v>419.19094963420531</v>
      </c>
      <c r="EQ136" s="147">
        <f>'relative error colored'!EQ28</f>
        <v>431.30544005523944</v>
      </c>
      <c r="ER136" s="147">
        <f>'relative error colored'!ER28</f>
        <v>443.37690319412729</v>
      </c>
      <c r="ES136" s="147">
        <f>'relative error colored'!ES28</f>
        <v>455.40522316843845</v>
      </c>
      <c r="ET136" s="147">
        <f>'relative error colored'!ET28</f>
        <v>467.39034053024784</v>
      </c>
      <c r="EU136" s="147">
        <f>'relative error colored'!EU28</f>
        <v>479.33224991294054</v>
      </c>
      <c r="EV136" s="147">
        <f>'relative error colored'!EV28</f>
        <v>491.23099763604216</v>
      </c>
      <c r="EW136" s="395">
        <f>'relative error colored'!EW28</f>
        <v>503.08667928242534</v>
      </c>
      <c r="EX136" s="8"/>
      <c r="EY136" s="399">
        <f>'relative error colored'!EZ28</f>
        <v>170.00000000000003</v>
      </c>
      <c r="EZ136" s="402">
        <f>'relative error colored'!FA28</f>
        <v>17000</v>
      </c>
      <c r="FA136" s="147">
        <f>'relative error colored'!FB28</f>
        <v>93.341953016455733</v>
      </c>
      <c r="FB136" s="147">
        <f>'relative error colored'!FC28</f>
        <v>103.40899794727599</v>
      </c>
      <c r="FC136" s="147">
        <f>'relative error colored'!FD28</f>
        <v>113.5206925014505</v>
      </c>
      <c r="FD136" s="147">
        <f>'relative error colored'!FE28</f>
        <v>123.67696640879686</v>
      </c>
      <c r="FE136" s="147">
        <f>'relative error colored'!FF28</f>
        <v>133.87772174009376</v>
      </c>
      <c r="FF136" s="147">
        <f>'relative error colored'!FG28</f>
        <v>144.12283335106997</v>
      </c>
      <c r="FG136" s="147">
        <f>'relative error colored'!FH28</f>
        <v>154.41214944612756</v>
      </c>
      <c r="FH136" s="147">
        <f>'relative error colored'!FI28</f>
        <v>164.74549225662247</v>
      </c>
      <c r="FI136" s="147">
        <f>'relative error colored'!FJ28</f>
        <v>175.12265882753783</v>
      </c>
      <c r="FJ136" s="91">
        <f>'relative error colored'!FK28</f>
        <v>185.54342190550588</v>
      </c>
      <c r="FK136" s="147">
        <f>'relative error colored'!FL28</f>
        <v>196.00753092035146</v>
      </c>
      <c r="FL136" s="147">
        <f>'relative error colored'!FM28</f>
        <v>206.51471305167442</v>
      </c>
      <c r="FM136" s="147">
        <f>'relative error colored'!FN28</f>
        <v>217.0646743714444</v>
      </c>
      <c r="FN136" s="147">
        <f>'relative error colored'!FO28</f>
        <v>227.6571010531753</v>
      </c>
      <c r="FO136" s="147">
        <f>'relative error colored'!FP28</f>
        <v>238.29166063796166</v>
      </c>
      <c r="FP136" s="147">
        <f>'relative error colored'!FQ28</f>
        <v>248.96800334750696</v>
      </c>
      <c r="FQ136" s="147">
        <f>'relative error colored'!FR28</f>
        <v>259.68576343423956</v>
      </c>
      <c r="FR136" s="147">
        <f>'relative error colored'!FS28</f>
        <v>270.4445605587</v>
      </c>
      <c r="FS136" s="147">
        <f>'relative error colored'!FT28</f>
        <v>281.24400118458084</v>
      </c>
      <c r="FT136" s="91">
        <f>'relative error colored'!FU28</f>
        <v>292.08367998209695</v>
      </c>
      <c r="FU136" s="147">
        <f>'relative error colored'!FV28</f>
        <v>302.96318123075093</v>
      </c>
      <c r="FV136" s="147">
        <f>'relative error colored'!FW28</f>
        <v>313.88208021302762</v>
      </c>
      <c r="FW136" s="147">
        <f>'relative error colored'!FX28</f>
        <v>324.83994459108249</v>
      </c>
      <c r="FX136" s="147">
        <f>'relative error colored'!FY28</f>
        <v>335.83633575907805</v>
      </c>
      <c r="FY136" s="147">
        <f>'relative error colored'!FZ28</f>
        <v>346.87081016445183</v>
      </c>
      <c r="FZ136" s="147">
        <f>'relative error colored'!GA28</f>
        <v>357.94292059205929</v>
      </c>
      <c r="GA136" s="147">
        <f>'relative error colored'!GB28</f>
        <v>369.05221740581123</v>
      </c>
      <c r="GB136" s="147">
        <f>'relative error colored'!GC28</f>
        <v>380.19824974311575</v>
      </c>
      <c r="GC136" s="147">
        <f>'relative error colored'!GD28</f>
        <v>391.3805666581103</v>
      </c>
      <c r="GD136" s="91">
        <f>'relative error colored'!GE28</f>
        <v>402.59871821034977</v>
      </c>
      <c r="GE136" s="147">
        <f>'relative error colored'!GF28</f>
        <v>413.85225649626034</v>
      </c>
      <c r="GF136" s="147">
        <f>'relative error colored'!GG28</f>
        <v>425.14073662130136</v>
      </c>
      <c r="GG136" s="147">
        <f>'relative error colored'!GH28</f>
        <v>436.46371761136805</v>
      </c>
      <c r="GH136" s="147">
        <f>'relative error colored'!GI28</f>
        <v>447.82076326252616</v>
      </c>
      <c r="GI136" s="147">
        <f>'relative error colored'!GJ28</f>
        <v>459.21144292868911</v>
      </c>
      <c r="GJ136" s="147">
        <f>'relative error colored'!GK28</f>
        <v>470.63533224732038</v>
      </c>
      <c r="GK136" s="147">
        <f>'relative error colored'!GL28</f>
        <v>482.09201380367904</v>
      </c>
      <c r="GL136" s="147">
        <f>'relative error colored'!GM28</f>
        <v>493.58107773450905</v>
      </c>
      <c r="GM136" s="147">
        <f>'relative error colored'!GN28</f>
        <v>505.10212227241823</v>
      </c>
      <c r="GN136" s="395">
        <f>'relative error colored'!GO28</f>
        <v>516.65475423248904</v>
      </c>
      <c r="GO136" s="290">
        <v>17000</v>
      </c>
      <c r="GP136" s="268"/>
      <c r="GS136" s="60"/>
    </row>
    <row r="137" spans="1:240" ht="15.75">
      <c r="A137" s="173"/>
      <c r="B137" s="182"/>
      <c r="C137" s="91"/>
      <c r="D137" s="189"/>
      <c r="E137" s="91"/>
      <c r="F137" s="116"/>
      <c r="G137" s="116"/>
      <c r="H137" s="116"/>
      <c r="I137" s="116"/>
      <c r="J137" s="107" t="s">
        <v>81</v>
      </c>
      <c r="K137" s="217">
        <v>18000</v>
      </c>
      <c r="L137" s="220">
        <f t="shared" si="323"/>
        <v>5.4863999999999997</v>
      </c>
      <c r="M137" s="284">
        <v>180</v>
      </c>
      <c r="N137" s="382"/>
      <c r="O137" s="104">
        <f>'relative error colored'!N29</f>
        <v>505.99836680068535</v>
      </c>
      <c r="P137" s="256">
        <f>'relative error colored'!O29</f>
        <v>0.69814524597385319</v>
      </c>
      <c r="Q137" s="213">
        <f>'relative error colored'!P29</f>
        <v>-20.661600000000249</v>
      </c>
      <c r="R137" s="215">
        <f>'relative error colored'!Q29</f>
        <v>252.48839999999973</v>
      </c>
      <c r="S137" s="383"/>
      <c r="T137" s="101">
        <f>'relative error colored'!R29</f>
        <v>619.19479472316789</v>
      </c>
      <c r="U137" s="382"/>
      <c r="V137" s="141">
        <f>'relative error colored'!S29</f>
        <v>0.49938156111589965</v>
      </c>
      <c r="W137" s="163">
        <f>'relative error colored'!T29</f>
        <v>0.5699144865092679</v>
      </c>
      <c r="X137" s="159">
        <f>'relative error colored'!U29</f>
        <v>0.87623945861530361</v>
      </c>
      <c r="Y137" s="170"/>
      <c r="Z137" s="399">
        <f t="shared" si="322"/>
        <v>180</v>
      </c>
      <c r="AA137" s="402">
        <v>18000</v>
      </c>
      <c r="AB137" s="409">
        <f>'relative error colored'!Z29</f>
        <v>2.1392157873663213E-2</v>
      </c>
      <c r="AC137" s="409">
        <f>'relative error colored'!AA29</f>
        <v>4.2780642480175442E-2</v>
      </c>
      <c r="AD137" s="409">
        <f>'relative error colored'!AB29</f>
        <v>6.4161791252933684E-2</v>
      </c>
      <c r="AE137" s="409">
        <f>'relative error colored'!AC29</f>
        <v>8.5531962951968077E-2</v>
      </c>
      <c r="AF137" s="409">
        <f>'relative error colored'!AD29</f>
        <v>0.10688754814207055</v>
      </c>
      <c r="AG137" s="409">
        <f>'relative error colored'!AE29</f>
        <v>0.12822497945161149</v>
      </c>
      <c r="AH137" s="409">
        <f>'relative error colored'!AF29</f>
        <v>0.14954074154303235</v>
      </c>
      <c r="AI137" s="409">
        <f>'relative error colored'!AG29</f>
        <v>0.17083138073035264</v>
      </c>
      <c r="AJ137" s="409">
        <f>'relative error colored'!AH29</f>
        <v>0.19209351418292203</v>
      </c>
      <c r="AK137" s="410">
        <f>'relative error colored'!AI29</f>
        <v>0.21332383866021976</v>
      </c>
      <c r="AL137" s="409">
        <f>'relative error colored'!AJ29</f>
        <v>0.23451913872797839</v>
      </c>
      <c r="AM137" s="409">
        <f>'relative error colored'!AK29</f>
        <v>0.25567629441233986</v>
      </c>
      <c r="AN137" s="409">
        <f>'relative error colored'!AL29</f>
        <v>0.27679228825515068</v>
      </c>
      <c r="AO137" s="409">
        <f>'relative error colored'!AM29</f>
        <v>0.29786421174037486</v>
      </c>
      <c r="AP137" s="409">
        <f>'relative error colored'!AN29</f>
        <v>0.31888927106851395</v>
      </c>
      <c r="AQ137" s="409">
        <f>'relative error colored'!AO29</f>
        <v>0.33986479226285982</v>
      </c>
      <c r="AR137" s="409">
        <f>'relative error colored'!AP29</f>
        <v>0.36078822559810531</v>
      </c>
      <c r="AS137" s="409">
        <f>'relative error colored'!AQ29</f>
        <v>0.38165714934851469</v>
      </c>
      <c r="AT137" s="409">
        <f>'relative error colored'!AR29</f>
        <v>0.4024692728590421</v>
      </c>
      <c r="AU137" s="410">
        <f>'relative error colored'!AS29</f>
        <v>0.42322243894878692</v>
      </c>
      <c r="AV137" s="409">
        <f>'relative error colored'!AT29</f>
        <v>0.44391462566141493</v>
      </c>
      <c r="AW137" s="409">
        <f>'relative error colored'!AU29</f>
        <v>0.46454394738233817</v>
      </c>
      <c r="AX137" s="409">
        <f>'relative error colored'!AV29</f>
        <v>0.48510865534660402</v>
      </c>
      <c r="AY137" s="409">
        <f>'relative error colored'!AW29</f>
        <v>0.50560713756542375</v>
      </c>
      <c r="AZ137" s="409">
        <f>'relative error colored'!AX29</f>
        <v>0.52603791820240031</v>
      </c>
      <c r="BA137" s="409">
        <f>'relative error colored'!AY29</f>
        <v>0.54639965643322741</v>
      </c>
      <c r="BB137" s="409">
        <f>'relative error colored'!AZ29</f>
        <v>0.56669114482463512</v>
      </c>
      <c r="BC137" s="409">
        <f>'relative error colored'!BA29</f>
        <v>0.58691130726997098</v>
      </c>
      <c r="BD137" s="409">
        <f>'relative error colored'!BB29</f>
        <v>0.60705919651969209</v>
      </c>
      <c r="BE137" s="410">
        <f>'relative error colored'!BC29</f>
        <v>0.62713399134564063</v>
      </c>
      <c r="BF137" s="409">
        <f>'relative error colored'!BD29</f>
        <v>0.64713499337793101</v>
      </c>
      <c r="BG137" s="409">
        <f>'relative error colored'!BE29</f>
        <v>0.66706162365297572</v>
      </c>
      <c r="BH137" s="409">
        <f>'relative error colored'!BF29</f>
        <v>0.68691341891042301</v>
      </c>
      <c r="BI137" s="409">
        <f>'relative error colored'!BG29</f>
        <v>0.70669002767567657</v>
      </c>
      <c r="BJ137" s="409">
        <f>'relative error colored'!BH29</f>
        <v>0.72639120616343755</v>
      </c>
      <c r="BK137" s="409">
        <f>'relative error colored'!BI29</f>
        <v>0.74601681403603037</v>
      </c>
      <c r="BL137" s="409">
        <f>'relative error colored'!BJ29</f>
        <v>0.76556681004864624</v>
      </c>
      <c r="BM137" s="409">
        <f>'relative error colored'!BK29</f>
        <v>0.78504124761165772</v>
      </c>
      <c r="BN137" s="409">
        <f>'relative error colored'!BL29</f>
        <v>0.80444027029822784</v>
      </c>
      <c r="BO137" s="411">
        <f>'relative error colored'!BM29</f>
        <v>0.82376410732335925</v>
      </c>
      <c r="BP137" s="253"/>
      <c r="BQ137" s="399">
        <f>'relative error colored'!BP29</f>
        <v>180.00000000000003</v>
      </c>
      <c r="BR137" s="402">
        <f>'relative error colored'!BQ29</f>
        <v>18000</v>
      </c>
      <c r="BS137" s="147">
        <f>'relative error colored'!BR29</f>
        <v>252.5115089714449</v>
      </c>
      <c r="BT137" s="147">
        <f>'relative error colored'!BS29</f>
        <v>252.58082001421064</v>
      </c>
      <c r="BU137" s="147">
        <f>'relative error colored'!BT29</f>
        <v>252.69628558974111</v>
      </c>
      <c r="BV137" s="147">
        <f>'relative error colored'!BU29</f>
        <v>252.85782672020107</v>
      </c>
      <c r="BW137" s="147">
        <f>'relative error colored'!BV29</f>
        <v>253.06533336548557</v>
      </c>
      <c r="BX137" s="147">
        <f>'relative error colored'!BW29</f>
        <v>253.31866494582849</v>
      </c>
      <c r="BY137" s="147">
        <f>'relative error colored'!BX29</f>
        <v>253.61765100490689</v>
      </c>
      <c r="BZ137" s="147">
        <f>'relative error colored'!BY29</f>
        <v>253.96209200703609</v>
      </c>
      <c r="CA137" s="147">
        <f>'relative error colored'!BZ29</f>
        <v>254.35176026084233</v>
      </c>
      <c r="CB137" s="91">
        <f>'relative error colored'!CA29</f>
        <v>254.78640096072715</v>
      </c>
      <c r="CC137" s="147">
        <f>'relative error colored'!CB29</f>
        <v>255.26573333649492</v>
      </c>
      <c r="CD137" s="147">
        <f>'relative error colored'!CC29</f>
        <v>255.78945190073057</v>
      </c>
      <c r="CE137" s="147">
        <f>'relative error colored'!CD29</f>
        <v>256.35722778288226</v>
      </c>
      <c r="CF137" s="147">
        <f>'relative error colored'!CE29</f>
        <v>256.96871013853769</v>
      </c>
      <c r="CG137" s="147">
        <f>'relative error colored'!CF29</f>
        <v>257.62352762207951</v>
      </c>
      <c r="CH137" s="147">
        <f>'relative error colored'!CG29</f>
        <v>258.32128991076479</v>
      </c>
      <c r="CI137" s="147">
        <f>'relative error colored'!CH29</f>
        <v>259.06158926828283</v>
      </c>
      <c r="CJ137" s="147">
        <f>'relative error colored'!CI29</f>
        <v>259.84400213600907</v>
      </c>
      <c r="CK137" s="147">
        <f>'relative error colored'!CJ29</f>
        <v>260.66809074046569</v>
      </c>
      <c r="CL137" s="91">
        <f>'relative error colored'!CK29</f>
        <v>261.53340470592241</v>
      </c>
      <c r="CM137" s="147">
        <f>'relative error colored'!CL29</f>
        <v>262.43948266159134</v>
      </c>
      <c r="CN137" s="147">
        <f>'relative error colored'!CM29</f>
        <v>263.38585383349931</v>
      </c>
      <c r="CO137" s="147">
        <f>'relative error colored'!CN29</f>
        <v>264.37203961180995</v>
      </c>
      <c r="CP137" s="147">
        <f>'relative error colored'!CO29</f>
        <v>265.39755508513338</v>
      </c>
      <c r="CQ137" s="147">
        <f>'relative error colored'!CP29</f>
        <v>266.46191053416084</v>
      </c>
      <c r="CR137" s="147">
        <f>'relative error colored'!CQ29</f>
        <v>267.56461287779615</v>
      </c>
      <c r="CS137" s="147">
        <f>'relative error colored'!CR29</f>
        <v>268.70516706580344</v>
      </c>
      <c r="CT137" s="147">
        <f>'relative error colored'!CS29</f>
        <v>269.88307741284007</v>
      </c>
      <c r="CU137" s="147">
        <f>'relative error colored'!CT29</f>
        <v>271.09784886958204</v>
      </c>
      <c r="CV137" s="91">
        <f>'relative error colored'!CU29</f>
        <v>272.34898822746595</v>
      </c>
      <c r="CW137" s="147">
        <f>'relative error colored'!CV29</f>
        <v>273.63600525435641</v>
      </c>
      <c r="CX137" s="147">
        <f>'relative error colored'!CW29</f>
        <v>274.95841375919559</v>
      </c>
      <c r="CY137" s="147">
        <f>'relative error colored'!CX29</f>
        <v>276.31573258439505</v>
      </c>
      <c r="CZ137" s="147">
        <f>'relative error colored'!CY29</f>
        <v>277.70748652537537</v>
      </c>
      <c r="DA137" s="147">
        <f>'relative error colored'!CZ29</f>
        <v>279.1332071772664</v>
      </c>
      <c r="DB137" s="147">
        <f>'relative error colored'!DA29</f>
        <v>280.59243370931398</v>
      </c>
      <c r="DC137" s="147">
        <f>'relative error colored'!DB29</f>
        <v>282.08471356803244</v>
      </c>
      <c r="DD137" s="147">
        <f>'relative error colored'!DC29</f>
        <v>283.60960311056471</v>
      </c>
      <c r="DE137" s="147">
        <f>'relative error colored'!DD29</f>
        <v>285.16666817008826</v>
      </c>
      <c r="DF137" s="395">
        <f>'relative error colored'!DE29</f>
        <v>286.75548455542287</v>
      </c>
      <c r="DG137" s="90"/>
      <c r="DH137" s="399">
        <f>'relative error colored'!DH29</f>
        <v>180.00000000000003</v>
      </c>
      <c r="DI137" s="402">
        <f>'relative error colored'!DI29</f>
        <v>18000</v>
      </c>
      <c r="DJ137" s="147">
        <f>'relative error colored'!DJ29</f>
        <v>13.245912803268492</v>
      </c>
      <c r="DK137" s="147">
        <f>'relative error colored'!DK29</f>
        <v>26.48955113863747</v>
      </c>
      <c r="DL137" s="147">
        <f>'relative error colored'!DL29</f>
        <v>39.728647163931022</v>
      </c>
      <c r="DM137" s="147">
        <f>'relative error colored'!DM29</f>
        <v>52.960946242313476</v>
      </c>
      <c r="DN137" s="147">
        <f>'relative error colored'!DN29</f>
        <v>66.184213430292104</v>
      </c>
      <c r="DO137" s="147">
        <f>'relative error colored'!DO29</f>
        <v>79.39623982992299</v>
      </c>
      <c r="DP137" s="147">
        <f>'relative error colored'!DP29</f>
        <v>92.594848762488212</v>
      </c>
      <c r="DQ137" s="147">
        <f>'relative error colored'!DQ29</f>
        <v>105.77790172360605</v>
      </c>
      <c r="DR137" s="147">
        <f>'relative error colored'!DR29</f>
        <v>118.94330408214634</v>
      </c>
      <c r="DS137" s="91">
        <f>'relative error colored'!DS29</f>
        <v>132.08901048877297</v>
      </c>
      <c r="DT137" s="147">
        <f>'relative error colored'!DT29</f>
        <v>145.21302996332471</v>
      </c>
      <c r="DU137" s="147">
        <f>'relative error colored'!DU29</f>
        <v>158.31343063422901</v>
      </c>
      <c r="DV137" s="147">
        <f>'relative error colored'!DV29</f>
        <v>171.38834410710393</v>
      </c>
      <c r="DW137" s="147">
        <f>'relative error colored'!DW29</f>
        <v>184.43596944395964</v>
      </c>
      <c r="DX137" s="147">
        <f>'relative error colored'!DX29</f>
        <v>197.45457673868913</v>
      </c>
      <c r="DY137" s="147">
        <f>'relative error colored'!DY29</f>
        <v>210.44251027883359</v>
      </c>
      <c r="DZ137" s="147">
        <f>'relative error colored'!DZ29</f>
        <v>223.3981912877548</v>
      </c>
      <c r="EA137" s="147">
        <f>'relative error colored'!EA29</f>
        <v>236.320120245483</v>
      </c>
      <c r="EB137" s="147">
        <f>'relative error colored'!EB29</f>
        <v>249.20687879033721</v>
      </c>
      <c r="EC137" s="91">
        <f>'relative error colored'!EC29</f>
        <v>262.05713120713256</v>
      </c>
      <c r="ED137" s="147">
        <f>'relative error colored'!ED29</f>
        <v>274.86962551103176</v>
      </c>
      <c r="EE137" s="147">
        <f>'relative error colored'!EE29</f>
        <v>287.64319413929701</v>
      </c>
      <c r="EF137" s="147">
        <f>'relative error colored'!EF29</f>
        <v>300.37675426577249</v>
      </c>
      <c r="EG137" s="147">
        <f>'relative error colored'!EG29</f>
        <v>313.06930775539104</v>
      </c>
      <c r="EH137" s="147">
        <f>'relative error colored'!EH29</f>
        <v>325.71994077793784</v>
      </c>
      <c r="EI137" s="147">
        <f>'relative error colored'!EI29</f>
        <v>338.32782310198172</v>
      </c>
      <c r="EJ137" s="147">
        <f>'relative error colored'!EJ29</f>
        <v>350.89220709112692</v>
      </c>
      <c r="EK137" s="147">
        <f>'relative error colored'!EK29</f>
        <v>363.41242642573582</v>
      </c>
      <c r="EL137" s="147">
        <f>'relative error colored'!EL29</f>
        <v>375.887894573822</v>
      </c>
      <c r="EM137" s="91">
        <f>'relative error colored'!EM29</f>
        <v>388.31810303518489</v>
      </c>
      <c r="EN137" s="147">
        <f>'relative error colored'!EN29</f>
        <v>400.70261938282658</v>
      </c>
      <c r="EO137" s="147">
        <f>'relative error colored'!EO29</f>
        <v>413.04108512550738</v>
      </c>
      <c r="EP137" s="147">
        <f>'relative error colored'!EP29</f>
        <v>425.33321341482883</v>
      </c>
      <c r="EQ137" s="147">
        <f>'relative error colored'!EQ29</f>
        <v>437.57878661955039</v>
      </c>
      <c r="ER137" s="147">
        <f>'relative error colored'!ER29</f>
        <v>449.77765378908401</v>
      </c>
      <c r="ES137" s="147">
        <f>'relative error colored'!ES29</f>
        <v>461.92972802707152</v>
      </c>
      <c r="ET137" s="147">
        <f>'relative error colored'!ET29</f>
        <v>474.03498379494198</v>
      </c>
      <c r="EU137" s="147">
        <f>'relative error colored'!EU29</f>
        <v>486.09345416412003</v>
      </c>
      <c r="EV137" s="147">
        <f>'relative error colored'!EV29</f>
        <v>498.10522803436089</v>
      </c>
      <c r="EW137" s="395">
        <f>'relative error colored'!EW29</f>
        <v>510.07044733440108</v>
      </c>
      <c r="EX137" s="8"/>
      <c r="EY137" s="399">
        <f>'relative error colored'!EZ29</f>
        <v>180.00000000000003</v>
      </c>
      <c r="EZ137" s="402">
        <f>'relative error colored'!FA29</f>
        <v>18000</v>
      </c>
      <c r="FA137" s="147">
        <f>'relative error colored'!FB29</f>
        <v>97.361508971444948</v>
      </c>
      <c r="FB137" s="147">
        <f>'relative error colored'!FC29</f>
        <v>107.4308200142107</v>
      </c>
      <c r="FC137" s="147">
        <f>'relative error colored'!FD29</f>
        <v>117.54628558974116</v>
      </c>
      <c r="FD137" s="147">
        <f>'relative error colored'!FE29</f>
        <v>127.70782672020113</v>
      </c>
      <c r="FE137" s="147">
        <f>'relative error colored'!FF29</f>
        <v>137.91533336548562</v>
      </c>
      <c r="FF137" s="147">
        <f>'relative error colored'!FG29</f>
        <v>148.16866494582854</v>
      </c>
      <c r="FG137" s="147">
        <f>'relative error colored'!FH29</f>
        <v>158.46765100490694</v>
      </c>
      <c r="FH137" s="147">
        <f>'relative error colored'!FI29</f>
        <v>168.81209200703614</v>
      </c>
      <c r="FI137" s="147">
        <f>'relative error colored'!FJ29</f>
        <v>179.20176026084238</v>
      </c>
      <c r="FJ137" s="91">
        <f>'relative error colored'!FK29</f>
        <v>189.6364009607272</v>
      </c>
      <c r="FK137" s="147">
        <f>'relative error colored'!FL29</f>
        <v>200.11573333649497</v>
      </c>
      <c r="FL137" s="147">
        <f>'relative error colored'!FM29</f>
        <v>210.63945190073062</v>
      </c>
      <c r="FM137" s="147">
        <f>'relative error colored'!FN29</f>
        <v>221.20722778288231</v>
      </c>
      <c r="FN137" s="147">
        <f>'relative error colored'!FO29</f>
        <v>231.81871013853774</v>
      </c>
      <c r="FO137" s="147">
        <f>'relative error colored'!FP29</f>
        <v>242.47352762207953</v>
      </c>
      <c r="FP137" s="147">
        <f>'relative error colored'!FQ29</f>
        <v>253.17128991076481</v>
      </c>
      <c r="FQ137" s="147">
        <f>'relative error colored'!FR29</f>
        <v>263.91158926828285</v>
      </c>
      <c r="FR137" s="147">
        <f>'relative error colored'!FS29</f>
        <v>274.69400213600909</v>
      </c>
      <c r="FS137" s="147">
        <f>'relative error colored'!FT29</f>
        <v>285.51809074046571</v>
      </c>
      <c r="FT137" s="91">
        <f>'relative error colored'!FU29</f>
        <v>296.38340470592243</v>
      </c>
      <c r="FU137" s="147">
        <f>'relative error colored'!FV29</f>
        <v>307.28948266159136</v>
      </c>
      <c r="FV137" s="147">
        <f>'relative error colored'!FW29</f>
        <v>318.23585383349933</v>
      </c>
      <c r="FW137" s="147">
        <f>'relative error colored'!FX29</f>
        <v>329.22203961180998</v>
      </c>
      <c r="FX137" s="147">
        <f>'relative error colored'!FY29</f>
        <v>340.2475550851334</v>
      </c>
      <c r="FY137" s="147">
        <f>'relative error colored'!FZ29</f>
        <v>351.31191053416086</v>
      </c>
      <c r="FZ137" s="147">
        <f>'relative error colored'!GA29</f>
        <v>362.41461287779617</v>
      </c>
      <c r="GA137" s="147">
        <f>'relative error colored'!GB29</f>
        <v>373.55516706580346</v>
      </c>
      <c r="GB137" s="147">
        <f>'relative error colored'!GC29</f>
        <v>384.73307741284009</v>
      </c>
      <c r="GC137" s="147">
        <f>'relative error colored'!GD29</f>
        <v>395.94784886958206</v>
      </c>
      <c r="GD137" s="91">
        <f>'relative error colored'!GE29</f>
        <v>407.19898822746597</v>
      </c>
      <c r="GE137" s="147">
        <f>'relative error colored'!GF29</f>
        <v>418.48600525435643</v>
      </c>
      <c r="GF137" s="147">
        <f>'relative error colored'!GG29</f>
        <v>429.80841375919562</v>
      </c>
      <c r="GG137" s="147">
        <f>'relative error colored'!GH29</f>
        <v>441.16573258439507</v>
      </c>
      <c r="GH137" s="147">
        <f>'relative error colored'!GI29</f>
        <v>452.5574865253754</v>
      </c>
      <c r="GI137" s="147">
        <f>'relative error colored'!GJ29</f>
        <v>463.98320717726642</v>
      </c>
      <c r="GJ137" s="147">
        <f>'relative error colored'!GK29</f>
        <v>475.442433709314</v>
      </c>
      <c r="GK137" s="147">
        <f>'relative error colored'!GL29</f>
        <v>486.93471356803246</v>
      </c>
      <c r="GL137" s="147">
        <f>'relative error colored'!GM29</f>
        <v>498.45960311056473</v>
      </c>
      <c r="GM137" s="147">
        <f>'relative error colored'!GN29</f>
        <v>510.01666817008828</v>
      </c>
      <c r="GN137" s="395">
        <f>'relative error colored'!GO29</f>
        <v>521.60548455542289</v>
      </c>
      <c r="GO137" s="290">
        <v>18000</v>
      </c>
      <c r="GP137" s="268"/>
      <c r="GS137" s="60"/>
    </row>
    <row r="138" spans="1:240" ht="15.75">
      <c r="A138" s="173"/>
      <c r="B138" s="182"/>
      <c r="C138" s="91"/>
      <c r="D138" s="189"/>
      <c r="E138" s="91"/>
      <c r="F138" s="116"/>
      <c r="G138" s="116"/>
      <c r="H138" s="116"/>
      <c r="I138" s="116"/>
      <c r="J138" s="107" t="s">
        <v>12</v>
      </c>
      <c r="K138" s="217">
        <v>19000</v>
      </c>
      <c r="L138" s="220">
        <f t="shared" si="323"/>
        <v>5.7911999999999999</v>
      </c>
      <c r="M138" s="284">
        <v>190</v>
      </c>
      <c r="N138" s="382"/>
      <c r="O138" s="104">
        <f>'relative error colored'!N30</f>
        <v>485.4758325354876</v>
      </c>
      <c r="P138" s="256">
        <f>'relative error colored'!O30</f>
        <v>0.67512704009573876</v>
      </c>
      <c r="Q138" s="213">
        <f>'relative error colored'!P30</f>
        <v>-22.642800000000278</v>
      </c>
      <c r="R138" s="215">
        <f>'relative error colored'!Q30</f>
        <v>250.5071999999997</v>
      </c>
      <c r="S138" s="383"/>
      <c r="T138" s="101">
        <f>'relative error colored'!R30</f>
        <v>616.76069340058325</v>
      </c>
      <c r="U138" s="382"/>
      <c r="V138" s="141">
        <f>'relative error colored'!S30</f>
        <v>0.4791273945575994</v>
      </c>
      <c r="W138" s="163">
        <f>'relative error colored'!T30</f>
        <v>0.55112411436386832</v>
      </c>
      <c r="X138" s="159">
        <f>'relative error colored'!U30</f>
        <v>0.86936387298282047</v>
      </c>
      <c r="Y138" s="170"/>
      <c r="Z138" s="399">
        <f t="shared" si="322"/>
        <v>190</v>
      </c>
      <c r="AA138" s="402">
        <v>19000</v>
      </c>
      <c r="AB138" s="409">
        <f>'relative error colored'!Z30</f>
        <v>2.1839580643279833E-2</v>
      </c>
      <c r="AC138" s="409">
        <f>'relative error colored'!AA30</f>
        <v>4.367509465085976E-2</v>
      </c>
      <c r="AD138" s="409">
        <f>'relative error colored'!AB30</f>
        <v>6.5502487762525444E-2</v>
      </c>
      <c r="AE138" s="409">
        <f>'relative error colored'!AC30</f>
        <v>8.7317730378769373E-2</v>
      </c>
      <c r="AF138" s="409">
        <f>'relative error colored'!AD30</f>
        <v>0.10911682966588088</v>
      </c>
      <c r="AG138" s="409">
        <f>'relative error colored'!AE30</f>
        <v>0.13089584139464153</v>
      </c>
      <c r="AH138" s="409">
        <f>'relative error colored'!AF30</f>
        <v>0.15265088142909078</v>
      </c>
      <c r="AI138" s="409">
        <f>'relative error colored'!AG30</f>
        <v>0.17437813678715405</v>
      </c>
      <c r="AJ138" s="409">
        <f>'relative error colored'!AH30</f>
        <v>0.19607387620025135</v>
      </c>
      <c r="AK138" s="410">
        <f>'relative error colored'!AI30</f>
        <v>0.21773446010580627</v>
      </c>
      <c r="AL138" s="409">
        <f>'relative error colored'!AJ30</f>
        <v>0.23935635001367891</v>
      </c>
      <c r="AM138" s="409">
        <f>'relative error colored'!AK30</f>
        <v>0.26093611719565013</v>
      </c>
      <c r="AN138" s="409">
        <f>'relative error colored'!AL30</f>
        <v>0.28247045065514631</v>
      </c>
      <c r="AO138" s="409">
        <f>'relative error colored'!AM30</f>
        <v>0.30395616434296213</v>
      </c>
      <c r="AP138" s="409">
        <f>'relative error colored'!AN30</f>
        <v>0.32539020359353449</v>
      </c>
      <c r="AQ138" s="409">
        <f>'relative error colored'!AO30</f>
        <v>0.34676965076475058</v>
      </c>
      <c r="AR138" s="409">
        <f>'relative error colored'!AP30</f>
        <v>0.36809173007270019</v>
      </c>
      <c r="AS138" s="409">
        <f>'relative error colored'!AQ30</f>
        <v>0.38935381162093924</v>
      </c>
      <c r="AT138" s="409">
        <f>'relative error colored'!AR30</f>
        <v>0.41055341463135597</v>
      </c>
      <c r="AU138" s="410">
        <f>'relative error colored'!AS30</f>
        <v>0.43168820989096118</v>
      </c>
      <c r="AV138" s="409">
        <f>'relative error colored'!AT30</f>
        <v>0.45275602143531196</v>
      </c>
      <c r="AW138" s="409">
        <f>'relative error colored'!AU30</f>
        <v>0.47375482749521775</v>
      </c>
      <c r="AX138" s="409">
        <f>'relative error colored'!AV30</f>
        <v>0.49468276073836964</v>
      </c>
      <c r="AY138" s="409">
        <f>'relative error colored'!AW30</f>
        <v>0.5155381078420066</v>
      </c>
      <c r="AZ138" s="409">
        <f>'relative error colored'!AX30</f>
        <v>0.53631930843631637</v>
      </c>
      <c r="BA138" s="409">
        <f>'relative error colored'!AY30</f>
        <v>0.5570249534611319</v>
      </c>
      <c r="BB138" s="409">
        <f>'relative error colored'!AZ30</f>
        <v>0.57765378298066372</v>
      </c>
      <c r="BC138" s="409">
        <f>'relative error colored'!BA30</f>
        <v>0.59820468350251998</v>
      </c>
      <c r="BD138" s="409">
        <f>'relative error colored'!BB30</f>
        <v>0.618676684847977</v>
      </c>
      <c r="BE138" s="410">
        <f>'relative error colored'!BC30</f>
        <v>0.63906895662083518</v>
      </c>
      <c r="BF138" s="409">
        <f>'relative error colored'!BD30</f>
        <v>0.65938080432174173</v>
      </c>
      <c r="BG138" s="409">
        <f>'relative error colored'!BE30</f>
        <v>0.67961166515413973</v>
      </c>
      <c r="BH138" s="409">
        <f>'relative error colored'!BF30</f>
        <v>0.69976110356675325</v>
      </c>
      <c r="BI138" s="409">
        <f>'relative error colored'!BG30</f>
        <v>0.71982880657588699</v>
      </c>
      <c r="BJ138" s="409">
        <f>'relative error colored'!BH30</f>
        <v>0.73981457890899893</v>
      </c>
      <c r="BK138" s="409">
        <f>'relative error colored'!BI30</f>
        <v>0.75971833800877064</v>
      </c>
      <c r="BL138" s="409">
        <f>'relative error colored'!BJ30</f>
        <v>0.77954010893465009</v>
      </c>
      <c r="BM138" s="409">
        <f>'relative error colored'!BK30</f>
        <v>0.79928001919631275</v>
      </c>
      <c r="BN138" s="409">
        <f>'relative error colored'!BL30</f>
        <v>0.8189382935509526</v>
      </c>
      <c r="BO138" s="411">
        <f>'relative error colored'!BM30</f>
        <v>0.8385152487937122</v>
      </c>
      <c r="BP138" s="253"/>
      <c r="BQ138" s="399">
        <f>'relative error colored'!BP30</f>
        <v>190.00000000000003</v>
      </c>
      <c r="BR138" s="402">
        <f>'relative error colored'!BQ30</f>
        <v>19000</v>
      </c>
      <c r="BS138" s="147">
        <f>'relative error colored'!BR30</f>
        <v>250.53109674769456</v>
      </c>
      <c r="BT138" s="147">
        <f>'relative error colored'!BS30</f>
        <v>250.60276919284706</v>
      </c>
      <c r="BU138" s="147">
        <f>'relative error colored'!BT30</f>
        <v>250.72216403117329</v>
      </c>
      <c r="BV138" s="147">
        <f>'relative error colored'!BU30</f>
        <v>250.88919271964443</v>
      </c>
      <c r="BW138" s="147">
        <f>'relative error colored'!BV30</f>
        <v>251.1037319194028</v>
      </c>
      <c r="BX138" s="147">
        <f>'relative error colored'!BW30</f>
        <v>251.36562410940837</v>
      </c>
      <c r="BY138" s="147">
        <f>'relative error colored'!BX30</f>
        <v>251.67467836451362</v>
      </c>
      <c r="BZ138" s="147">
        <f>'relative error colored'!BY30</f>
        <v>252.03067129006442</v>
      </c>
      <c r="CA138" s="147">
        <f>'relative error colored'!BZ30</f>
        <v>252.43334810365158</v>
      </c>
      <c r="CB138" s="91">
        <f>'relative error colored'!CA30</f>
        <v>252.88242385333476</v>
      </c>
      <c r="CC138" s="147">
        <f>'relative error colored'!CB30</f>
        <v>253.37758476052812</v>
      </c>
      <c r="CD138" s="147">
        <f>'relative error colored'!CC30</f>
        <v>253.91848967480897</v>
      </c>
      <c r="CE138" s="147">
        <f>'relative error colored'!CD30</f>
        <v>254.50477162717502</v>
      </c>
      <c r="CF138" s="147">
        <f>'relative error colored'!CE30</f>
        <v>255.13603946775197</v>
      </c>
      <c r="CG138" s="147">
        <f>'relative error colored'!CF30</f>
        <v>255.81187957364108</v>
      </c>
      <c r="CH138" s="147">
        <f>'relative error colored'!CG30</f>
        <v>256.5318576124788</v>
      </c>
      <c r="CI138" s="147">
        <f>'relative error colored'!CH30</f>
        <v>257.2955203473615</v>
      </c>
      <c r="CJ138" s="147">
        <f>'relative error colored'!CI30</f>
        <v>258.10239746905228</v>
      </c>
      <c r="CK138" s="147">
        <f>'relative error colored'!CJ30</f>
        <v>258.95200344181256</v>
      </c>
      <c r="CL138" s="91">
        <f>'relative error colored'!CK30</f>
        <v>259.84383934978189</v>
      </c>
      <c r="CM138" s="147">
        <f>'relative error colored'!CL30</f>
        <v>260.77739473153241</v>
      </c>
      <c r="CN138" s="147">
        <f>'relative error colored'!CM30</f>
        <v>261.75214939124504</v>
      </c>
      <c r="CO138" s="147">
        <f>'relative error colored'!CN30</f>
        <v>262.76757517585224</v>
      </c>
      <c r="CP138" s="147">
        <f>'relative error colored'!CO30</f>
        <v>263.82313770846775</v>
      </c>
      <c r="CQ138" s="147">
        <f>'relative error colored'!CP30</f>
        <v>264.91829806943713</v>
      </c>
      <c r="CR138" s="147">
        <f>'relative error colored'!CQ30</f>
        <v>266.05251441738659</v>
      </c>
      <c r="CS138" s="147">
        <f>'relative error colored'!CR30</f>
        <v>267.22524354369835</v>
      </c>
      <c r="CT138" s="147">
        <f>'relative error colored'!CS30</f>
        <v>268.43594235488808</v>
      </c>
      <c r="CU138" s="147">
        <f>'relative error colored'!CT30</f>
        <v>269.6840692783714</v>
      </c>
      <c r="CV138" s="91">
        <f>'relative error colored'!CU30</f>
        <v>270.96908558810253</v>
      </c>
      <c r="CW138" s="147">
        <f>'relative error colored'!CV30</f>
        <v>272.29045664749481</v>
      </c>
      <c r="CX138" s="147">
        <f>'relative error colored'!CW30</f>
        <v>273.64765306792236</v>
      </c>
      <c r="CY138" s="147">
        <f>'relative error colored'!CX30</f>
        <v>275.04015178192117</v>
      </c>
      <c r="CZ138" s="147">
        <f>'relative error colored'!CY30</f>
        <v>276.46743703095609</v>
      </c>
      <c r="DA138" s="147">
        <f>'relative error colored'!CZ30</f>
        <v>277.92900126831137</v>
      </c>
      <c r="DB138" s="147">
        <f>'relative error colored'!DA30</f>
        <v>279.42434597826326</v>
      </c>
      <c r="DC138" s="147">
        <f>'relative error colored'!DB30</f>
        <v>280.95298241324105</v>
      </c>
      <c r="DD138" s="147">
        <f>'relative error colored'!DC30</f>
        <v>282.5144322511419</v>
      </c>
      <c r="DE138" s="147">
        <f>'relative error colored'!DD30</f>
        <v>284.10822817536865</v>
      </c>
      <c r="DF138" s="395">
        <f>'relative error colored'!DE30</f>
        <v>285.73391438048901</v>
      </c>
      <c r="DG138" s="90"/>
      <c r="DH138" s="399">
        <f>'relative error colored'!DH30</f>
        <v>190.00000000000003</v>
      </c>
      <c r="DI138" s="402">
        <f>'relative error colored'!DI30</f>
        <v>19000</v>
      </c>
      <c r="DJ138" s="147">
        <f>'relative error colored'!DJ30</f>
        <v>13.469794901127226</v>
      </c>
      <c r="DK138" s="147">
        <f>'relative error colored'!DK30</f>
        <v>26.93708166120037</v>
      </c>
      <c r="DL138" s="147">
        <f>'relative error colored'!DL30</f>
        <v>40.399359771878409</v>
      </c>
      <c r="DM138" s="147">
        <f>'relative error colored'!DM30</f>
        <v>53.854143934574971</v>
      </c>
      <c r="DN138" s="147">
        <f>'relative error colored'!DN30</f>
        <v>67.298971526402028</v>
      </c>
      <c r="DO138" s="147">
        <f>'relative error colored'!DO30</f>
        <v>80.731409901811872</v>
      </c>
      <c r="DP138" s="147">
        <f>'relative error colored'!DP30</f>
        <v>94.149063478416252</v>
      </c>
      <c r="DQ138" s="147">
        <f>'relative error colored'!DQ30</f>
        <v>107.54958055874688</v>
      </c>
      <c r="DR138" s="147">
        <f>'relative error colored'!DR30</f>
        <v>120.93065984300713</v>
      </c>
      <c r="DS138" s="91">
        <f>'relative error colored'!DS30</f>
        <v>134.2900565920587</v>
      </c>
      <c r="DT138" s="147">
        <f>'relative error colored'!DT30</f>
        <v>147.62558840426931</v>
      </c>
      <c r="DU138" s="147">
        <f>'relative error colored'!DU30</f>
        <v>160.93514057484504</v>
      </c>
      <c r="DV138" s="147">
        <f>'relative error colored'!DV30</f>
        <v>174.21667101124328</v>
      </c>
      <c r="DW138" s="147">
        <f>'relative error colored'!DW30</f>
        <v>187.46821468354696</v>
      </c>
      <c r="DX138" s="147">
        <f>'relative error colored'!DX30</f>
        <v>200.68788759410529</v>
      </c>
      <c r="DY138" s="147">
        <f>'relative error colored'!DY30</f>
        <v>213.87389025594567</v>
      </c>
      <c r="DZ138" s="147">
        <f>'relative error colored'!DZ30</f>
        <v>227.0245106746589</v>
      </c>
      <c r="EA138" s="147">
        <f>'relative error colored'!EA30</f>
        <v>240.13812683349056</v>
      </c>
      <c r="EB138" s="147">
        <f>'relative error colored'!EB30</f>
        <v>253.21320868601228</v>
      </c>
      <c r="EC138" s="91">
        <f>'relative error colored'!EC30</f>
        <v>266.24831966520571</v>
      </c>
      <c r="ED138" s="147">
        <f>'relative error colored'!ED30</f>
        <v>279.24211772173231</v>
      </c>
      <c r="EE138" s="147">
        <f>'relative error colored'!EE30</f>
        <v>292.19335590782418</v>
      </c>
      <c r="EF138" s="147">
        <f>'relative error colored'!EF30</f>
        <v>305.10088252631169</v>
      </c>
      <c r="EG138" s="147">
        <f>'relative error colored'!EG30</f>
        <v>317.96364086706063</v>
      </c>
      <c r="EH138" s="147">
        <f>'relative error colored'!EH30</f>
        <v>330.78066855530375</v>
      </c>
      <c r="EI138" s="147">
        <f>'relative error colored'!EI30</f>
        <v>343.5510965381153</v>
      </c>
      <c r="EJ138" s="147">
        <f>'relative error colored'!EJ30</f>
        <v>356.27414773662417</v>
      </c>
      <c r="EK138" s="147">
        <f>'relative error colored'!EK30</f>
        <v>368.94913539249069</v>
      </c>
      <c r="EL138" s="147">
        <f>'relative error colored'!EL30</f>
        <v>381.57546113761242</v>
      </c>
      <c r="EM138" s="91">
        <f>'relative error colored'!EM30</f>
        <v>394.15261281625357</v>
      </c>
      <c r="EN138" s="147">
        <f>'relative error colored'!EN30</f>
        <v>406.68016208851174</v>
      </c>
      <c r="EO138" s="147">
        <f>'relative error colored'!EO30</f>
        <v>419.1577618435922</v>
      </c>
      <c r="EP138" s="147">
        <f>'relative error colored'!EP30</f>
        <v>431.58514345058808</v>
      </c>
      <c r="EQ138" s="147">
        <f>'relative error colored'!EQ30</f>
        <v>443.96211387345841</v>
      </c>
      <c r="ER138" s="147">
        <f>'relative error colored'!ER30</f>
        <v>456.28855267577467</v>
      </c>
      <c r="ES138" s="147">
        <f>'relative error colored'!ES30</f>
        <v>468.56440893942806</v>
      </c>
      <c r="ET138" s="147">
        <f>'relative error colored'!ET30</f>
        <v>480.78969812010098</v>
      </c>
      <c r="EU138" s="147">
        <f>'relative error colored'!EU30</f>
        <v>492.96449886074936</v>
      </c>
      <c r="EV138" s="147">
        <f>'relative error colored'!EV30</f>
        <v>505.0889497827759</v>
      </c>
      <c r="EW138" s="395">
        <f>'relative error colored'!EW30</f>
        <v>517.16324627297251</v>
      </c>
      <c r="EX138" s="8"/>
      <c r="EY138" s="399">
        <f>'relative error colored'!EZ30</f>
        <v>190.00000000000003</v>
      </c>
      <c r="EZ138" s="402">
        <f>'relative error colored'!FA30</f>
        <v>19000</v>
      </c>
      <c r="FA138" s="147">
        <f>'relative error colored'!FB30</f>
        <v>101.38109674769461</v>
      </c>
      <c r="FB138" s="147">
        <f>'relative error colored'!FC30</f>
        <v>111.45276919284711</v>
      </c>
      <c r="FC138" s="147">
        <f>'relative error colored'!FD30</f>
        <v>121.57216403117334</v>
      </c>
      <c r="FD138" s="147">
        <f>'relative error colored'!FE30</f>
        <v>131.73919271964448</v>
      </c>
      <c r="FE138" s="147">
        <f>'relative error colored'!FF30</f>
        <v>141.95373191940286</v>
      </c>
      <c r="FF138" s="147">
        <f>'relative error colored'!FG30</f>
        <v>152.21562410940842</v>
      </c>
      <c r="FG138" s="147">
        <f>'relative error colored'!FH30</f>
        <v>162.52467836451368</v>
      </c>
      <c r="FH138" s="147">
        <f>'relative error colored'!FI30</f>
        <v>172.88067129006447</v>
      </c>
      <c r="FI138" s="147">
        <f>'relative error colored'!FJ30</f>
        <v>183.28334810365163</v>
      </c>
      <c r="FJ138" s="91">
        <f>'relative error colored'!FK30</f>
        <v>193.73242385333481</v>
      </c>
      <c r="FK138" s="147">
        <f>'relative error colored'!FL30</f>
        <v>204.22758476052817</v>
      </c>
      <c r="FL138" s="147">
        <f>'relative error colored'!FM30</f>
        <v>214.76848967480902</v>
      </c>
      <c r="FM138" s="147">
        <f>'relative error colored'!FN30</f>
        <v>225.35477162717507</v>
      </c>
      <c r="FN138" s="147">
        <f>'relative error colored'!FO30</f>
        <v>235.98603946775202</v>
      </c>
      <c r="FO138" s="147">
        <f>'relative error colored'!FP30</f>
        <v>246.6618795736411</v>
      </c>
      <c r="FP138" s="147">
        <f>'relative error colored'!FQ30</f>
        <v>257.38185761247883</v>
      </c>
      <c r="FQ138" s="147">
        <f>'relative error colored'!FR30</f>
        <v>268.14552034736153</v>
      </c>
      <c r="FR138" s="147">
        <f>'relative error colored'!FS30</f>
        <v>278.9523974690523</v>
      </c>
      <c r="FS138" s="147">
        <f>'relative error colored'!FT30</f>
        <v>289.80200344181259</v>
      </c>
      <c r="FT138" s="91">
        <f>'relative error colored'!FU30</f>
        <v>300.69383934978191</v>
      </c>
      <c r="FU138" s="147">
        <f>'relative error colored'!FV30</f>
        <v>311.62739473153243</v>
      </c>
      <c r="FV138" s="147">
        <f>'relative error colored'!FW30</f>
        <v>322.60214939124506</v>
      </c>
      <c r="FW138" s="147">
        <f>'relative error colored'!FX30</f>
        <v>333.61757517585227</v>
      </c>
      <c r="FX138" s="147">
        <f>'relative error colored'!FY30</f>
        <v>344.67313770846778</v>
      </c>
      <c r="FY138" s="147">
        <f>'relative error colored'!FZ30</f>
        <v>355.76829806943715</v>
      </c>
      <c r="FZ138" s="147">
        <f>'relative error colored'!GA30</f>
        <v>366.90251441738661</v>
      </c>
      <c r="GA138" s="147">
        <f>'relative error colored'!GB30</f>
        <v>378.07524354369838</v>
      </c>
      <c r="GB138" s="147">
        <f>'relative error colored'!GC30</f>
        <v>389.28594235488811</v>
      </c>
      <c r="GC138" s="147">
        <f>'relative error colored'!GD30</f>
        <v>400.53406927837142</v>
      </c>
      <c r="GD138" s="91">
        <f>'relative error colored'!GE30</f>
        <v>411.81908558810255</v>
      </c>
      <c r="GE138" s="147">
        <f>'relative error colored'!GF30</f>
        <v>423.14045664749483</v>
      </c>
      <c r="GF138" s="147">
        <f>'relative error colored'!GG30</f>
        <v>434.49765306792239</v>
      </c>
      <c r="GG138" s="147">
        <f>'relative error colored'!GH30</f>
        <v>445.89015178192119</v>
      </c>
      <c r="GH138" s="147">
        <f>'relative error colored'!GI30</f>
        <v>457.31743703095611</v>
      </c>
      <c r="GI138" s="147">
        <f>'relative error colored'!GJ30</f>
        <v>468.77900126831139</v>
      </c>
      <c r="GJ138" s="147">
        <f>'relative error colored'!GK30</f>
        <v>480.27434597826328</v>
      </c>
      <c r="GK138" s="147">
        <f>'relative error colored'!GL30</f>
        <v>491.80298241324107</v>
      </c>
      <c r="GL138" s="147">
        <f>'relative error colored'!GM30</f>
        <v>503.36443225114192</v>
      </c>
      <c r="GM138" s="147">
        <f>'relative error colored'!GN30</f>
        <v>514.95822817536873</v>
      </c>
      <c r="GN138" s="395">
        <f>'relative error colored'!GO30</f>
        <v>526.58391438048898</v>
      </c>
      <c r="GO138" s="290">
        <v>19000</v>
      </c>
      <c r="GP138" s="268"/>
      <c r="GS138" s="60"/>
    </row>
    <row r="139" spans="1:240" s="90" customFormat="1" ht="26.25">
      <c r="A139" s="173"/>
      <c r="B139" s="182"/>
      <c r="C139" s="91"/>
      <c r="D139" s="189"/>
      <c r="E139" s="91"/>
      <c r="F139" s="116"/>
      <c r="G139" s="116"/>
      <c r="H139" s="116"/>
      <c r="I139" s="116"/>
      <c r="J139" s="107" t="s">
        <v>82</v>
      </c>
      <c r="K139" s="386">
        <v>20000</v>
      </c>
      <c r="L139" s="380">
        <f t="shared" si="323"/>
        <v>6.0959999999999992</v>
      </c>
      <c r="M139" s="381">
        <v>200</v>
      </c>
      <c r="N139" s="382"/>
      <c r="O139" s="104">
        <f>'relative error colored'!N31</f>
        <v>465.63255632249945</v>
      </c>
      <c r="P139" s="256">
        <f>'relative error colored'!O31</f>
        <v>0.65269398162953818</v>
      </c>
      <c r="Q139" s="213">
        <f>'relative error colored'!P31</f>
        <v>-24.624000000000279</v>
      </c>
      <c r="R139" s="215">
        <f>'relative error colored'!Q31</f>
        <v>248.5259999999997</v>
      </c>
      <c r="S139" s="383"/>
      <c r="T139" s="101">
        <f>'relative error colored'!R31</f>
        <v>614.31694754065722</v>
      </c>
      <c r="U139" s="382"/>
      <c r="V139" s="141">
        <f>'relative error colored'!S31</f>
        <v>0.45954360357512902</v>
      </c>
      <c r="W139" s="163">
        <f>'relative error colored'!T31</f>
        <v>0.53281141357513317</v>
      </c>
      <c r="X139" s="159">
        <f>'relative error colored'!U31</f>
        <v>0.86248828735033733</v>
      </c>
      <c r="Y139" s="170"/>
      <c r="Z139" s="398">
        <f t="shared" si="322"/>
        <v>200</v>
      </c>
      <c r="AA139" s="403">
        <v>20000</v>
      </c>
      <c r="AB139" s="410">
        <f>'relative error colored'!Z31</f>
        <v>2.2300023990811001E-2</v>
      </c>
      <c r="AC139" s="410">
        <f>'relative error colored'!AA31</f>
        <v>4.4595556020942166E-2</v>
      </c>
      <c r="AD139" s="410">
        <f>'relative error colored'!AB31</f>
        <v>6.6882118413601158E-2</v>
      </c>
      <c r="AE139" s="410">
        <f>'relative error colored'!AC31</f>
        <v>8.9155261950014109E-2</v>
      </c>
      <c r="AF139" s="410">
        <f>'relative error colored'!AD31</f>
        <v>0.11141057982531839</v>
      </c>
      <c r="AG139" s="410">
        <f>'relative error colored'!AE31</f>
        <v>0.13364372128131613</v>
      </c>
      <c r="AH139" s="410">
        <f>'relative error colored'!AF31</f>
        <v>0.15585040481548382</v>
      </c>
      <c r="AI139" s="410">
        <f>'relative error colored'!AG31</f>
        <v>0.17802643087189754</v>
      </c>
      <c r="AJ139" s="410">
        <f>'relative error colored'!AH31</f>
        <v>0.20016769392685588</v>
      </c>
      <c r="AK139" s="410">
        <f>'relative error colored'!AI31</f>
        <v>0.22227019389035457</v>
      </c>
      <c r="AL139" s="410">
        <f>'relative error colored'!AJ31</f>
        <v>0.2443300467537618</v>
      </c>
      <c r="AM139" s="410">
        <f>'relative error colored'!AK31</f>
        <v>0.26634349442410588</v>
      </c>
      <c r="AN139" s="410">
        <f>'relative error colored'!AL31</f>
        <v>0.28830691369557748</v>
      </c>
      <c r="AO139" s="410">
        <f>'relative error colored'!AM31</f>
        <v>0.31021682431967318</v>
      </c>
      <c r="AP139" s="410">
        <f>'relative error colored'!AN31</f>
        <v>0.33206989614613769</v>
      </c>
      <c r="AQ139" s="410">
        <f>'relative error colored'!AO31</f>
        <v>0.3538629553175211</v>
      </c>
      <c r="AR139" s="410">
        <f>'relative error colored'!AP31</f>
        <v>0.37559298951043013</v>
      </c>
      <c r="AS139" s="410">
        <f>'relative error colored'!AQ31</f>
        <v>0.39725715222650143</v>
      </c>
      <c r="AT139" s="410">
        <f>'relative error colored'!AR31</f>
        <v>0.41885276614535732</v>
      </c>
      <c r="AU139" s="410">
        <f>'relative error colored'!AS31</f>
        <v>0.44037732556038212</v>
      </c>
      <c r="AV139" s="410">
        <f>'relative error colored'!AT31</f>
        <v>0.46182849792578873</v>
      </c>
      <c r="AW139" s="410">
        <f>'relative error colored'!AU31</f>
        <v>0.48320412455042672</v>
      </c>
      <c r="AX139" s="410">
        <f>'relative error colored'!AV31</f>
        <v>0.50450222047954063</v>
      </c>
      <c r="AY139" s="410">
        <f>'relative error colored'!AW31</f>
        <v>0.52572097361074754</v>
      </c>
      <c r="AZ139" s="410">
        <f>'relative error colored'!AX31</f>
        <v>0.54685874309442684</v>
      </c>
      <c r="BA139" s="410">
        <f>'relative error colored'!AY31</f>
        <v>0.56791405707184195</v>
      </c>
      <c r="BB139" s="410">
        <f>'relative error colored'!AZ31</f>
        <v>0.58888560980639038</v>
      </c>
      <c r="BC139" s="410">
        <f>'relative error colored'!BA31</f>
        <v>0.60977225826479897</v>
      </c>
      <c r="BD139" s="410">
        <f>'relative error colored'!BB31</f>
        <v>0.63057301820548772</v>
      </c>
      <c r="BE139" s="410">
        <f>'relative error colored'!BC31</f>
        <v>0.65128705983125701</v>
      </c>
      <c r="BF139" s="410">
        <f>'relative error colored'!BD31</f>
        <v>0.6719137030624962</v>
      </c>
      <c r="BG139" s="410">
        <f>'relative error colored'!BE31</f>
        <v>0.69245241248579392</v>
      </c>
      <c r="BH139" s="410">
        <f>'relative error colored'!BF31</f>
        <v>0.71290279203092943</v>
      </c>
      <c r="BI139" s="410">
        <f>'relative error colored'!BG31</f>
        <v>0.7332645794268936</v>
      </c>
      <c r="BJ139" s="410">
        <f>'relative error colored'!BH31</f>
        <v>0.75353764048505134</v>
      </c>
      <c r="BK139" s="410">
        <f>'relative error colored'!BI31</f>
        <v>0.77372196325459053</v>
      </c>
      <c r="BL139" s="410">
        <f>'relative error colored'!BJ31</f>
        <v>0.79381765209244648</v>
      </c>
      <c r="BM139" s="410">
        <f>'relative error colored'!BK31</f>
        <v>0.81382492168663934</v>
      </c>
      <c r="BN139" s="410">
        <f>'relative error colored'!BL31</f>
        <v>0.83374409106874647</v>
      </c>
      <c r="BO139" s="411">
        <f>'relative error colored'!BM31</f>
        <v>0.85357557764799163</v>
      </c>
      <c r="BP139" s="253"/>
      <c r="BQ139" s="398">
        <f>'relative error colored'!BP31</f>
        <v>200.00000000000003</v>
      </c>
      <c r="BR139" s="403">
        <f>'relative error colored'!BQ31</f>
        <v>20000</v>
      </c>
      <c r="BS139" s="91">
        <f>'relative error colored'!BR31</f>
        <v>248.55071795209182</v>
      </c>
      <c r="BT139" s="91">
        <f>'relative error colored'!BS31</f>
        <v>248.62485189332631</v>
      </c>
      <c r="BU139" s="91">
        <f>'relative error colored'!BT31</f>
        <v>248.74834218357756</v>
      </c>
      <c r="BV139" s="91">
        <f>'relative error colored'!BU31</f>
        <v>248.92108977148428</v>
      </c>
      <c r="BW139" s="91">
        <f>'relative error colored'!BV31</f>
        <v>249.14295671371121</v>
      </c>
      <c r="BX139" s="91">
        <f>'relative error colored'!BW31</f>
        <v>249.41376689397427</v>
      </c>
      <c r="BY139" s="91">
        <f>'relative error colored'!BX31</f>
        <v>249.73330693406601</v>
      </c>
      <c r="BZ139" s="91">
        <f>'relative error colored'!BY31</f>
        <v>250.10132728715479</v>
      </c>
      <c r="CA139" s="91">
        <f>'relative error colored'!BZ31</f>
        <v>250.51754350184146</v>
      </c>
      <c r="CB139" s="91">
        <f>'relative error colored'!CA31</f>
        <v>250.98163764387814</v>
      </c>
      <c r="CC139" s="91">
        <f>'relative error colored'!CB31</f>
        <v>251.49325986110355</v>
      </c>
      <c r="CD139" s="91">
        <f>'relative error colored'!CC31</f>
        <v>252.05203007605178</v>
      </c>
      <c r="CE139" s="91">
        <f>'relative error colored'!CD31</f>
        <v>252.65753978984546</v>
      </c>
      <c r="CF139" s="91">
        <f>'relative error colored'!CE31</f>
        <v>253.30935398040762</v>
      </c>
      <c r="CG139" s="91">
        <f>'relative error colored'!CF31</f>
        <v>254.0070130777099</v>
      </c>
      <c r="CH139" s="91">
        <f>'relative error colored'!CG31</f>
        <v>254.75003499871232</v>
      </c>
      <c r="CI139" s="91">
        <f>'relative error colored'!CH31</f>
        <v>255.53791722482558</v>
      </c>
      <c r="CJ139" s="91">
        <f>'relative error colored'!CI31</f>
        <v>256.3701389051306</v>
      </c>
      <c r="CK139" s="91">
        <f>'relative error colored'!CJ31</f>
        <v>257.24616296919476</v>
      </c>
      <c r="CL139" s="91">
        <f>'relative error colored'!CK31</f>
        <v>258.16543823410723</v>
      </c>
      <c r="CM139" s="91">
        <f>'relative error colored'!CL31</f>
        <v>259.12740149129007</v>
      </c>
      <c r="CN139" s="91">
        <f>'relative error colored'!CM31</f>
        <v>260.13147955970726</v>
      </c>
      <c r="CO139" s="91">
        <f>'relative error colored'!CN31</f>
        <v>261.17709129324885</v>
      </c>
      <c r="CP139" s="91">
        <f>'relative error colored'!CO31</f>
        <v>262.26364953130189</v>
      </c>
      <c r="CQ139" s="91">
        <f>'relative error colored'!CP31</f>
        <v>263.39056298279235</v>
      </c>
      <c r="CR139" s="91">
        <f>'relative error colored'!CQ31</f>
        <v>264.55723803528008</v>
      </c>
      <c r="CS139" s="91">
        <f>'relative error colored'!CR31</f>
        <v>265.76308048198024</v>
      </c>
      <c r="CT139" s="91">
        <f>'relative error colored'!CS31</f>
        <v>267.00749716085863</v>
      </c>
      <c r="CU139" s="91">
        <f>'relative error colored'!CT31</f>
        <v>268.28989750117466</v>
      </c>
      <c r="CV139" s="91">
        <f>'relative error colored'!CU31</f>
        <v>269.60969497402914</v>
      </c>
      <c r="CW139" s="91">
        <f>'relative error colored'!CV31</f>
        <v>270.96630844457525</v>
      </c>
      <c r="CX139" s="91">
        <f>'relative error colored'!CW31</f>
        <v>272.35916342458876</v>
      </c>
      <c r="CY139" s="91">
        <f>'relative error colored'!CX31</f>
        <v>273.78769322504138</v>
      </c>
      <c r="CZ139" s="91">
        <f>'relative error colored'!CY31</f>
        <v>275.25134000917791</v>
      </c>
      <c r="DA139" s="91">
        <f>'relative error colored'!CZ31</f>
        <v>276.74955574737351</v>
      </c>
      <c r="DB139" s="91">
        <f>'relative error colored'!DA31</f>
        <v>278.28180307571716</v>
      </c>
      <c r="DC139" s="91">
        <f>'relative error colored'!DB31</f>
        <v>279.84755606086264</v>
      </c>
      <c r="DD139" s="91">
        <f>'relative error colored'!DC31</f>
        <v>281.44630087418182</v>
      </c>
      <c r="DE139" s="91">
        <f>'relative error colored'!DD31</f>
        <v>283.07753637867341</v>
      </c>
      <c r="DF139" s="395">
        <f>'relative error colored'!DE31</f>
        <v>284.7407746324148</v>
      </c>
      <c r="DH139" s="398">
        <f>'relative error colored'!DH31</f>
        <v>200.00000000000003</v>
      </c>
      <c r="DI139" s="403">
        <f>'relative error colored'!DI31</f>
        <v>20000</v>
      </c>
      <c r="DJ139" s="91">
        <f>'relative error colored'!DJ31</f>
        <v>13.699282668118439</v>
      </c>
      <c r="DK139" s="91">
        <f>'relative error colored'!DK31</f>
        <v>27.395805848663571</v>
      </c>
      <c r="DL139" s="91">
        <f>'relative error colored'!DL31</f>
        <v>41.086818828896249</v>
      </c>
      <c r="DM139" s="91">
        <f>'relative error colored'!DM31</f>
        <v>54.769588378320371</v>
      </c>
      <c r="DN139" s="91">
        <f>'relative error colored'!DN31</f>
        <v>68.441407322024318</v>
      </c>
      <c r="DO139" s="91">
        <f>'relative error colored'!DO31</f>
        <v>82.099602915512492</v>
      </c>
      <c r="DP139" s="91">
        <f>'relative error colored'!DP31</f>
        <v>95.741544959223759</v>
      </c>
      <c r="DQ139" s="91">
        <f>'relative error colored'!DQ31</f>
        <v>109.36465359478193</v>
      </c>
      <c r="DR139" s="91">
        <f>'relative error colored'!DR31</f>
        <v>122.96640672939866</v>
      </c>
      <c r="DS139" s="91">
        <f>'relative error colored'!DS31</f>
        <v>136.54434703999266</v>
      </c>
      <c r="DT139" s="91">
        <f>'relative error colored'!DT31</f>
        <v>150.09608851423701</v>
      </c>
      <c r="DU139" s="91">
        <f>'relative error colored'!DU31</f>
        <v>163.61932249192878</v>
      </c>
      <c r="DV139" s="91">
        <f>'relative error colored'!DV31</f>
        <v>177.11182317633487</v>
      </c>
      <c r="DW139" s="91">
        <f>'relative error colored'!DW31</f>
        <v>190.57145259181794</v>
      </c>
      <c r="DX139" s="91">
        <f>'relative error colored'!DX31</f>
        <v>203.99616497063835</v>
      </c>
      <c r="DY139" s="91">
        <f>'relative error colored'!DY31</f>
        <v>217.38401055837554</v>
      </c>
      <c r="DZ139" s="91">
        <f>'relative error colored'!DZ31</f>
        <v>230.73313883371753</v>
      </c>
      <c r="EA139" s="91">
        <f>'relative error colored'!EA31</f>
        <v>244.04180114447857</v>
      </c>
      <c r="EB139" s="91">
        <f>'relative error colored'!EB31</f>
        <v>257.30835276737662</v>
      </c>
      <c r="EC139" s="91">
        <f>'relative error colored'!EC31</f>
        <v>270.53125440437219</v>
      </c>
      <c r="ED139" s="91">
        <f>'relative error colored'!ED31</f>
        <v>283.7090731330573</v>
      </c>
      <c r="EE139" s="91">
        <f>'relative error colored'!EE31</f>
        <v>296.8404828328737</v>
      </c>
      <c r="EF139" s="91">
        <f>'relative error colored'!EF31</f>
        <v>309.92426411247504</v>
      </c>
      <c r="EG139" s="91">
        <f>'relative error colored'!EG31</f>
        <v>322.95930376665683</v>
      </c>
      <c r="EH139" s="91">
        <f>'relative error colored'!EH31</f>
        <v>335.94459379368874</v>
      </c>
      <c r="EI139" s="91">
        <f>'relative error colored'!EI31</f>
        <v>348.87923000580452</v>
      </c>
      <c r="EJ139" s="91">
        <f>'relative error colored'!EJ31</f>
        <v>361.76241026688024</v>
      </c>
      <c r="EK139" s="91">
        <f>'relative error colored'!EK31</f>
        <v>374.59343239220459</v>
      </c>
      <c r="EL139" s="91">
        <f>'relative error colored'!EL31</f>
        <v>387.3716917454945</v>
      </c>
      <c r="EM139" s="91">
        <f>'relative error colored'!EM31</f>
        <v>400.09667856826718</v>
      </c>
      <c r="EN139" s="91">
        <f>'relative error colored'!EN31</f>
        <v>412.76797507609223</v>
      </c>
      <c r="EO139" s="91">
        <f>'relative error colored'!EO31</f>
        <v>425.38525235543699</v>
      </c>
      <c r="EP139" s="91">
        <f>'relative error colored'!EP31</f>
        <v>437.94826709365253</v>
      </c>
      <c r="EQ139" s="91">
        <f>'relative error colored'!EQ31</f>
        <v>450.45685817321311</v>
      </c>
      <c r="ER139" s="91">
        <f>'relative error colored'!ER31</f>
        <v>462.91094315976591</v>
      </c>
      <c r="ES139" s="91">
        <f>'relative error colored'!ES31</f>
        <v>475.31051471172458</v>
      </c>
      <c r="ET139" s="91">
        <f>'relative error colored'!ET31</f>
        <v>487.65563693732315</v>
      </c>
      <c r="EU139" s="91">
        <f>'relative error colored'!EU31</f>
        <v>499.94644172305067</v>
      </c>
      <c r="EV139" s="91">
        <f>'relative error colored'!EV31</f>
        <v>512.18312505541212</v>
      </c>
      <c r="EW139" s="395">
        <f>'relative error colored'!EW31</f>
        <v>524.36594335596749</v>
      </c>
      <c r="EX139" s="148"/>
      <c r="EY139" s="398">
        <f>'relative error colored'!EZ31</f>
        <v>200.00000000000003</v>
      </c>
      <c r="EZ139" s="403">
        <f>'relative error colored'!FA31</f>
        <v>20000</v>
      </c>
      <c r="FA139" s="91">
        <f>'relative error colored'!FB31</f>
        <v>105.40071795209187</v>
      </c>
      <c r="FB139" s="91">
        <f>'relative error colored'!FC31</f>
        <v>115.47485189332636</v>
      </c>
      <c r="FC139" s="91">
        <f>'relative error colored'!FD31</f>
        <v>125.59834218357761</v>
      </c>
      <c r="FD139" s="91">
        <f>'relative error colored'!FE31</f>
        <v>135.77108977148433</v>
      </c>
      <c r="FE139" s="91">
        <f>'relative error colored'!FF31</f>
        <v>145.99295671371127</v>
      </c>
      <c r="FF139" s="91">
        <f>'relative error colored'!FG31</f>
        <v>156.26376689397432</v>
      </c>
      <c r="FG139" s="91">
        <f>'relative error colored'!FH31</f>
        <v>166.58330693406606</v>
      </c>
      <c r="FH139" s="91">
        <f>'relative error colored'!FI31</f>
        <v>176.95132728715484</v>
      </c>
      <c r="FI139" s="91">
        <f>'relative error colored'!FJ31</f>
        <v>187.36754350184151</v>
      </c>
      <c r="FJ139" s="91">
        <f>'relative error colored'!FK31</f>
        <v>197.8316376438782</v>
      </c>
      <c r="FK139" s="91">
        <f>'relative error colored'!FL31</f>
        <v>208.3432598611036</v>
      </c>
      <c r="FL139" s="91">
        <f>'relative error colored'!FM31</f>
        <v>218.90203007605183</v>
      </c>
      <c r="FM139" s="91">
        <f>'relative error colored'!FN31</f>
        <v>229.50753978984551</v>
      </c>
      <c r="FN139" s="91">
        <f>'relative error colored'!FO31</f>
        <v>240.15935398040764</v>
      </c>
      <c r="FO139" s="91">
        <f>'relative error colored'!FP31</f>
        <v>250.85701307770992</v>
      </c>
      <c r="FP139" s="91">
        <f>'relative error colored'!FQ31</f>
        <v>261.60003499871232</v>
      </c>
      <c r="FQ139" s="91">
        <f>'relative error colored'!FR31</f>
        <v>272.38791722482563</v>
      </c>
      <c r="FR139" s="91">
        <f>'relative error colored'!FS31</f>
        <v>283.22013890513063</v>
      </c>
      <c r="FS139" s="91">
        <f>'relative error colored'!FT31</f>
        <v>294.09616296919478</v>
      </c>
      <c r="FT139" s="91">
        <f>'relative error colored'!FU31</f>
        <v>305.01543823410725</v>
      </c>
      <c r="FU139" s="91">
        <f>'relative error colored'!FV31</f>
        <v>315.9774014912901</v>
      </c>
      <c r="FV139" s="91">
        <f>'relative error colored'!FW31</f>
        <v>326.98147955970728</v>
      </c>
      <c r="FW139" s="91">
        <f>'relative error colored'!FX31</f>
        <v>338.02709129324887</v>
      </c>
      <c r="FX139" s="91">
        <f>'relative error colored'!FY31</f>
        <v>349.11364953130192</v>
      </c>
      <c r="FY139" s="91">
        <f>'relative error colored'!FZ31</f>
        <v>360.24056298279237</v>
      </c>
      <c r="FZ139" s="91">
        <f>'relative error colored'!GA31</f>
        <v>371.4072380352801</v>
      </c>
      <c r="GA139" s="91">
        <f>'relative error colored'!GB31</f>
        <v>382.61308048198026</v>
      </c>
      <c r="GB139" s="91">
        <f>'relative error colored'!GC31</f>
        <v>393.85749716085866</v>
      </c>
      <c r="GC139" s="91">
        <f>'relative error colored'!GD31</f>
        <v>405.13989750117469</v>
      </c>
      <c r="GD139" s="91">
        <f>'relative error colored'!GE31</f>
        <v>416.45969497402916</v>
      </c>
      <c r="GE139" s="91">
        <f>'relative error colored'!GF31</f>
        <v>427.81630844457527</v>
      </c>
      <c r="GF139" s="91">
        <f>'relative error colored'!GG31</f>
        <v>439.20916342458878</v>
      </c>
      <c r="GG139" s="91">
        <f>'relative error colored'!GH31</f>
        <v>450.6376932250414</v>
      </c>
      <c r="GH139" s="91">
        <f>'relative error colored'!GI31</f>
        <v>462.10134000917793</v>
      </c>
      <c r="GI139" s="91">
        <f>'relative error colored'!GJ31</f>
        <v>473.59955574737353</v>
      </c>
      <c r="GJ139" s="91">
        <f>'relative error colored'!GK31</f>
        <v>485.13180307571719</v>
      </c>
      <c r="GK139" s="91">
        <f>'relative error colored'!GL31</f>
        <v>496.69755606086267</v>
      </c>
      <c r="GL139" s="91">
        <f>'relative error colored'!GM31</f>
        <v>508.29630087418184</v>
      </c>
      <c r="GM139" s="91">
        <f>'relative error colored'!GN31</f>
        <v>519.92753637867349</v>
      </c>
      <c r="GN139" s="395">
        <f>'relative error colored'!GO31</f>
        <v>531.59077463241488</v>
      </c>
      <c r="GO139" s="290">
        <v>20000</v>
      </c>
      <c r="GP139" s="268"/>
      <c r="GQ139"/>
      <c r="GR139"/>
      <c r="GS139" s="60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</row>
    <row r="140" spans="1:240" ht="15.75">
      <c r="A140" s="173"/>
      <c r="B140" s="182"/>
      <c r="C140" s="91"/>
      <c r="D140" s="189"/>
      <c r="E140" s="91"/>
      <c r="F140" s="116"/>
      <c r="G140" s="116"/>
      <c r="H140" s="116"/>
      <c r="I140" s="116"/>
      <c r="J140" s="107" t="s">
        <v>80</v>
      </c>
      <c r="K140" s="217">
        <v>21000</v>
      </c>
      <c r="L140" s="220">
        <f t="shared" si="323"/>
        <v>6.4007999999999994</v>
      </c>
      <c r="M140" s="284">
        <v>210</v>
      </c>
      <c r="N140" s="382"/>
      <c r="O140" s="104">
        <f>'relative error colored'!N32</f>
        <v>446.45120322837374</v>
      </c>
      <c r="P140" s="256">
        <f>'relative error colored'!O32</f>
        <v>0.63083568280091162</v>
      </c>
      <c r="Q140" s="213">
        <f>'relative error colored'!P32</f>
        <v>-26.605200000000309</v>
      </c>
      <c r="R140" s="215">
        <f>'relative error colored'!Q32</f>
        <v>246.54479999999967</v>
      </c>
      <c r="S140" s="383"/>
      <c r="T140" s="101">
        <f>'relative error colored'!R32</f>
        <v>611.86344158429085</v>
      </c>
      <c r="U140" s="382"/>
      <c r="V140" s="141">
        <f>'relative error colored'!S32</f>
        <v>0.44061307991944115</v>
      </c>
      <c r="W140" s="163">
        <f>'relative error colored'!T32</f>
        <v>0.51496790432727479</v>
      </c>
      <c r="X140" s="159">
        <f>'relative error colored'!U32</f>
        <v>0.8556127017178542</v>
      </c>
      <c r="Y140" s="170"/>
      <c r="Z140" s="399">
        <f t="shared" si="322"/>
        <v>210</v>
      </c>
      <c r="AA140" s="402">
        <v>21000</v>
      </c>
      <c r="AB140" s="409">
        <f>'relative error colored'!Z32</f>
        <v>2.2773975056786817E-2</v>
      </c>
      <c r="AC140" s="409">
        <f>'relative error colored'!AA32</f>
        <v>4.5542998166908516E-2</v>
      </c>
      <c r="AD140" s="409">
        <f>'relative error colored'!AB32</f>
        <v>6.8302133841687207E-2</v>
      </c>
      <c r="AE140" s="409">
        <f>'relative error colored'!AC32</f>
        <v>9.1046479375364406E-2</v>
      </c>
      <c r="AF140" s="409">
        <f>'relative error colored'!AD32</f>
        <v>0.11377118090583323</v>
      </c>
      <c r="AG140" s="409">
        <f>'relative error colored'!AE32</f>
        <v>0.13647144908442874</v>
      </c>
      <c r="AH140" s="409">
        <f>'relative error colored'!AF32</f>
        <v>0.15914257423329742</v>
      </c>
      <c r="AI140" s="409">
        <f>'relative error colored'!AG32</f>
        <v>0.18177994087729951</v>
      </c>
      <c r="AJ140" s="409">
        <f>'relative error colored'!AH32</f>
        <v>0.20437904154590972</v>
      </c>
      <c r="AK140" s="410">
        <f>'relative error colored'!AI32</f>
        <v>0.22693548975159936</v>
      </c>
      <c r="AL140" s="409">
        <f>'relative error colored'!AJ32</f>
        <v>0.24944503206260379</v>
      </c>
      <c r="AM140" s="409">
        <f>'relative error colored'!AK32</f>
        <v>0.27190355920055709</v>
      </c>
      <c r="AN140" s="409">
        <f>'relative error colored'!AL32</f>
        <v>0.29430711610647575</v>
      </c>
      <c r="AO140" s="409">
        <f>'relative error colored'!AM32</f>
        <v>0.31665191093186146</v>
      </c>
      <c r="AP140" s="409">
        <f>'relative error colored'!AN32</f>
        <v>0.33893432292514192</v>
      </c>
      <c r="AQ140" s="409">
        <f>'relative error colored'!AO32</f>
        <v>0.36115090919672638</v>
      </c>
      <c r="AR140" s="409">
        <f>'relative error colored'!AP32</f>
        <v>0.38329841035863621</v>
      </c>
      <c r="AS140" s="409">
        <f>'relative error colored'!AQ32</f>
        <v>0.40537375504669393</v>
      </c>
      <c r="AT140" s="409">
        <f>'relative error colored'!AR32</f>
        <v>0.42737406334441008</v>
      </c>
      <c r="AU140" s="410">
        <f>'relative error colored'!AS32</f>
        <v>0.44929664913796413</v>
      </c>
      <c r="AV140" s="409">
        <f>'relative error colored'!AT32</f>
        <v>0.47113902144069636</v>
      </c>
      <c r="AW140" s="409">
        <f>'relative error colored'!AU32</f>
        <v>0.49289888473359167</v>
      </c>
      <c r="AX140" s="409">
        <f>'relative error colored'!AV32</f>
        <v>0.51457413837486476</v>
      </c>
      <c r="AY140" s="409">
        <f>'relative error colored'!AW32</f>
        <v>0.53616287513739402</v>
      </c>
      <c r="AZ140" s="409">
        <f>'relative error colored'!AX32</f>
        <v>0.5576633789369998</v>
      </c>
      <c r="BA140" s="409">
        <f>'relative error colored'!AY32</f>
        <v>0.57907412181773821</v>
      </c>
      <c r="BB140" s="409">
        <f>'relative error colored'!AZ32</f>
        <v>0.60039376026240343</v>
      </c>
      <c r="BC140" s="409">
        <f>'relative error colored'!BA32</f>
        <v>0.62162113089749715</v>
      </c>
      <c r="BD140" s="409">
        <f>'relative error colored'!BB32</f>
        <v>0.64275524566186559</v>
      </c>
      <c r="BE140" s="410">
        <f>'relative error colored'!BC32</f>
        <v>0.66379528650755104</v>
      </c>
      <c r="BF140" s="409">
        <f>'relative error colored'!BD32</f>
        <v>0.68474059969971712</v>
      </c>
      <c r="BG140" s="409">
        <f>'relative error colored'!BE32</f>
        <v>0.70559068978041994</v>
      </c>
      <c r="BH140" s="409">
        <f>'relative error colored'!BF32</f>
        <v>0.72634521325824131</v>
      </c>
      <c r="BI140" s="409">
        <f>'relative error colored'!BG32</f>
        <v>0.74700397208255753</v>
      </c>
      <c r="BJ140" s="409">
        <f>'relative error colored'!BH32</f>
        <v>0.76756690695784735</v>
      </c>
      <c r="BK140" s="409">
        <f>'relative error colored'!BI32</f>
        <v>0.78803409054952478</v>
      </c>
      <c r="BL140" s="409">
        <f>'relative error colored'!BJ32</f>
        <v>0.80840572062897398</v>
      </c>
      <c r="BM140" s="409">
        <f>'relative error colored'!BK32</f>
        <v>0.82868211320137308</v>
      </c>
      <c r="BN140" s="409">
        <f>'relative error colored'!BL32</f>
        <v>0.84886369565587028</v>
      </c>
      <c r="BO140" s="411">
        <f>'relative error colored'!BM32</f>
        <v>0.86895099997366776</v>
      </c>
      <c r="BP140" s="253"/>
      <c r="BQ140" s="399">
        <f>'relative error colored'!BP32</f>
        <v>210</v>
      </c>
      <c r="BR140" s="402">
        <f>'relative error colored'!BQ32</f>
        <v>21000</v>
      </c>
      <c r="BS140" s="147">
        <f>'relative error colored'!BR32</f>
        <v>246.5703742863754</v>
      </c>
      <c r="BT140" s="147">
        <f>'relative error colored'!BS32</f>
        <v>246.64707490333936</v>
      </c>
      <c r="BU140" s="147">
        <f>'relative error colored'!BT32</f>
        <v>246.77483524735106</v>
      </c>
      <c r="BV140" s="147">
        <f>'relative error colored'!BU32</f>
        <v>246.95354472092166</v>
      </c>
      <c r="BW140" s="147">
        <f>'relative error colored'!BV32</f>
        <v>247.18304934029095</v>
      </c>
      <c r="BX140" s="147">
        <f>'relative error colored'!BW32</f>
        <v>247.4631525763987</v>
      </c>
      <c r="BY140" s="147">
        <f>'relative error colored'!BX32</f>
        <v>247.79361641960222</v>
      </c>
      <c r="BZ140" s="147">
        <f>'relative error colored'!BY32</f>
        <v>248.17416265619792</v>
      </c>
      <c r="CA140" s="147">
        <f>'relative error colored'!BZ32</f>
        <v>248.60447434262656</v>
      </c>
      <c r="CB140" s="91">
        <f>'relative error colored'!CA32</f>
        <v>249.08419746134334</v>
      </c>
      <c r="CC140" s="147">
        <f>'relative error colored'!CB32</f>
        <v>249.61294274072407</v>
      </c>
      <c r="CD140" s="147">
        <f>'relative error colored'!CC32</f>
        <v>250.19028762008978</v>
      </c>
      <c r="CE140" s="147">
        <f>'relative error colored'!CD32</f>
        <v>250.81577833997173</v>
      </c>
      <c r="CF140" s="147">
        <f>'relative error colored'!CE32</f>
        <v>251.48893213710883</v>
      </c>
      <c r="CG140" s="147">
        <f>'relative error colored'!CF32</f>
        <v>252.20923952337446</v>
      </c>
      <c r="CH140" s="147">
        <f>'relative error colored'!CG32</f>
        <v>252.97616662784498</v>
      </c>
      <c r="CI140" s="147">
        <f>'relative error colored'!CH32</f>
        <v>253.78915758153971</v>
      </c>
      <c r="CJ140" s="147">
        <f>'relative error colored'!CI32</f>
        <v>254.64763692495231</v>
      </c>
      <c r="CK140" s="147">
        <f>'relative error colored'!CJ32</f>
        <v>255.55101201932817</v>
      </c>
      <c r="CL140" s="91">
        <f>'relative error colored'!CK32</f>
        <v>256.49867544369238</v>
      </c>
      <c r="CM140" s="147">
        <f>'relative error colored'!CL32</f>
        <v>257.49000736085623</v>
      </c>
      <c r="CN140" s="147">
        <f>'relative error colored'!CM32</f>
        <v>258.52437783700316</v>
      </c>
      <c r="CO140" s="147">
        <f>'relative error colored'!CN32</f>
        <v>259.60114910092562</v>
      </c>
      <c r="CP140" s="147">
        <f>'relative error colored'!CO32</f>
        <v>260.7196777305395</v>
      </c>
      <c r="CQ140" s="147">
        <f>'relative error colored'!CP32</f>
        <v>261.87931675588612</v>
      </c>
      <c r="CR140" s="147">
        <f>'relative error colored'!CQ32</f>
        <v>263.07941766943105</v>
      </c>
      <c r="CS140" s="147">
        <f>'relative error colored'!CR32</f>
        <v>264.31933233604718</v>
      </c>
      <c r="CT140" s="147">
        <f>'relative error colored'!CS32</f>
        <v>265.59841479660918</v>
      </c>
      <c r="CU140" s="147">
        <f>'relative error colored'!CT32</f>
        <v>266.91602296059403</v>
      </c>
      <c r="CV140" s="91">
        <f>'relative error colored'!CU32</f>
        <v>268.27152018448317</v>
      </c>
      <c r="CW140" s="147">
        <f>'relative error colored'!CV32</f>
        <v>269.6642767340544</v>
      </c>
      <c r="CX140" s="147">
        <f>'relative error colored'!CW32</f>
        <v>271.09367112985137</v>
      </c>
      <c r="CY140" s="147">
        <f>'relative error colored'!CX32</f>
        <v>272.55909137620608</v>
      </c>
      <c r="CZ140" s="147">
        <f>'relative error colored'!CY32</f>
        <v>274.05993607515194</v>
      </c>
      <c r="DA140" s="147">
        <f>'relative error colored'!CZ32</f>
        <v>275.5956154274333</v>
      </c>
      <c r="DB140" s="147">
        <f>'relative error colored'!DA32</f>
        <v>277.16555212354439</v>
      </c>
      <c r="DC140" s="147">
        <f>'relative error colored'!DB32</f>
        <v>278.76918212837018</v>
      </c>
      <c r="DD140" s="147">
        <f>'relative error colored'!DC32</f>
        <v>280.40595536351725</v>
      </c>
      <c r="DE140" s="147">
        <f>'relative error colored'!DD32</f>
        <v>282.07533629184621</v>
      </c>
      <c r="DF140" s="395">
        <f>'relative error colored'!DE32</f>
        <v>283.77680440904237</v>
      </c>
      <c r="DG140" s="90"/>
      <c r="DH140" s="399">
        <f>'relative error colored'!DH32</f>
        <v>210</v>
      </c>
      <c r="DI140" s="402">
        <f>'relative error colored'!DI32</f>
        <v>21000</v>
      </c>
      <c r="DJ140" s="147">
        <f>'relative error colored'!DJ32</f>
        <v>13.934562756800377</v>
      </c>
      <c r="DK140" s="147">
        <f>'relative error colored'!DK32</f>
        <v>27.866095598471695</v>
      </c>
      <c r="DL140" s="147">
        <f>'relative error colored'!DL32</f>
        <v>41.791578679925593</v>
      </c>
      <c r="DM140" s="147">
        <f>'relative error colored'!DM32</f>
        <v>55.708012214743619</v>
      </c>
      <c r="DN140" s="147">
        <f>'relative error colored'!DN32</f>
        <v>69.612426302152073</v>
      </c>
      <c r="DO140" s="147">
        <f>'relative error colored'!DO32</f>
        <v>83.501890514793885</v>
      </c>
      <c r="DP140" s="147">
        <f>'relative error colored'!DP32</f>
        <v>97.373523172968845</v>
      </c>
      <c r="DQ140" s="147">
        <f>'relative error colored'!DQ32</f>
        <v>111.2245002361734</v>
      </c>
      <c r="DR140" s="147">
        <f>'relative error colored'!DR32</f>
        <v>125.05206374797909</v>
      </c>
      <c r="DS140" s="91">
        <f>'relative error colored'!DS32</f>
        <v>138.85352977703016</v>
      </c>
      <c r="DT140" s="147">
        <f>'relative error colored'!DT32</f>
        <v>152.62629580392854</v>
      </c>
      <c r="DU140" s="147">
        <f>'relative error colored'!DU32</f>
        <v>166.36784751147084</v>
      </c>
      <c r="DV140" s="147">
        <f>'relative error colored'!DV32</f>
        <v>180.07576494365574</v>
      </c>
      <c r="DW140" s="147">
        <f>'relative error colored'!DW32</f>
        <v>193.74772800701109</v>
      </c>
      <c r="DX140" s="147">
        <f>'relative error colored'!DX32</f>
        <v>207.38152129601875</v>
      </c>
      <c r="DY140" s="147">
        <f>'relative error colored'!DY32</f>
        <v>220.97503823240473</v>
      </c>
      <c r="DZ140" s="147">
        <f>'relative error colored'!DZ32</f>
        <v>234.52628451582297</v>
      </c>
      <c r="EA140" s="147">
        <f>'relative error colored'!EA32</f>
        <v>248.03338089081743</v>
      </c>
      <c r="EB140" s="147">
        <f>'relative error colored'!EB32</f>
        <v>261.4945652417735</v>
      </c>
      <c r="EC140" s="91">
        <f>'relative error colored'!EC32</f>
        <v>274.90819403384432</v>
      </c>
      <c r="ED140" s="147">
        <f>'relative error colored'!ED32</f>
        <v>288.27274312335948</v>
      </c>
      <c r="EE140" s="147">
        <f>'relative error colored'!EE32</f>
        <v>301.58680796615408</v>
      </c>
      <c r="EF140" s="147">
        <f>'relative error colored'!EF32</f>
        <v>314.84910325631586</v>
      </c>
      <c r="EG140" s="147">
        <f>'relative error colored'!EG32</f>
        <v>328.05846203129431</v>
      </c>
      <c r="EH140" s="147">
        <f>'relative error colored'!EH32</f>
        <v>341.21383428191723</v>
      </c>
      <c r="EI140" s="147">
        <f>'relative error colored'!EI32</f>
        <v>354.31428510780216</v>
      </c>
      <c r="EJ140" s="147">
        <f>'relative error colored'!EJ32</f>
        <v>367.35899245988782</v>
      </c>
      <c r="EK140" s="147">
        <f>'relative error colored'!EK32</f>
        <v>380.34724451246154</v>
      </c>
      <c r="EL140" s="147">
        <f>'relative error colored'!EL32</f>
        <v>393.27843670702543</v>
      </c>
      <c r="EM140" s="91">
        <f>'relative error colored'!EM32</f>
        <v>406.15206850994059</v>
      </c>
      <c r="EN140" s="147">
        <f>'relative error colored'!EN32</f>
        <v>418.96773992476017</v>
      </c>
      <c r="EO140" s="147">
        <f>'relative error colored'!EO32</f>
        <v>431.72514779888149</v>
      </c>
      <c r="EP140" s="147">
        <f>'relative error colored'!EP32</f>
        <v>444.42408196246322</v>
      </c>
      <c r="EQ140" s="147">
        <f>'relative error colored'!EQ32</f>
        <v>457.06442123556917</v>
      </c>
      <c r="ER140" s="147">
        <f>'relative error colored'!ER32</f>
        <v>469.64612933743763</v>
      </c>
      <c r="ES140" s="147">
        <f>'relative error colored'!ES32</f>
        <v>482.16925072937892</v>
      </c>
      <c r="ET140" s="147">
        <f>'relative error colored'!ET32</f>
        <v>494.63390642047278</v>
      </c>
      <c r="EU140" s="147">
        <f>'relative error colored'!EU32</f>
        <v>507.04028976273503</v>
      </c>
      <c r="EV140" s="147">
        <f>'relative error colored'!EV32</f>
        <v>519.38866225996082</v>
      </c>
      <c r="EW140" s="395">
        <f>'relative error colored'!EW32</f>
        <v>531.6793494119994</v>
      </c>
      <c r="EX140" s="8"/>
      <c r="EY140" s="399">
        <f>'relative error colored'!EZ32</f>
        <v>210</v>
      </c>
      <c r="EZ140" s="402">
        <f>'relative error colored'!FA32</f>
        <v>21000</v>
      </c>
      <c r="FA140" s="147">
        <f>'relative error colored'!FB32</f>
        <v>109.42037428637542</v>
      </c>
      <c r="FB140" s="147">
        <f>'relative error colored'!FC32</f>
        <v>119.49707490333938</v>
      </c>
      <c r="FC140" s="147">
        <f>'relative error colored'!FD32</f>
        <v>129.62483524735109</v>
      </c>
      <c r="FD140" s="147">
        <f>'relative error colored'!FE32</f>
        <v>139.80354472092168</v>
      </c>
      <c r="FE140" s="147">
        <f>'relative error colored'!FF32</f>
        <v>150.03304934029097</v>
      </c>
      <c r="FF140" s="147">
        <f>'relative error colored'!FG32</f>
        <v>160.31315257639872</v>
      </c>
      <c r="FG140" s="147">
        <f>'relative error colored'!FH32</f>
        <v>170.64361641960224</v>
      </c>
      <c r="FH140" s="147">
        <f>'relative error colored'!FI32</f>
        <v>181.02416265619794</v>
      </c>
      <c r="FI140" s="147">
        <f>'relative error colored'!FJ32</f>
        <v>191.45447434262658</v>
      </c>
      <c r="FJ140" s="91">
        <f>'relative error colored'!FK32</f>
        <v>201.93419746134336</v>
      </c>
      <c r="FK140" s="147">
        <f>'relative error colored'!FL32</f>
        <v>212.46294274072409</v>
      </c>
      <c r="FL140" s="147">
        <f>'relative error colored'!FM32</f>
        <v>223.0402876200898</v>
      </c>
      <c r="FM140" s="147">
        <f>'relative error colored'!FN32</f>
        <v>233.66577833997175</v>
      </c>
      <c r="FN140" s="147">
        <f>'relative error colored'!FO32</f>
        <v>244.33893213710886</v>
      </c>
      <c r="FO140" s="147">
        <f>'relative error colored'!FP32</f>
        <v>255.05923952337449</v>
      </c>
      <c r="FP140" s="147">
        <f>'relative error colored'!FQ32</f>
        <v>265.826166627845</v>
      </c>
      <c r="FQ140" s="147">
        <f>'relative error colored'!FR32</f>
        <v>276.63915758153973</v>
      </c>
      <c r="FR140" s="147">
        <f>'relative error colored'!FS32</f>
        <v>287.4976369249523</v>
      </c>
      <c r="FS140" s="147">
        <f>'relative error colored'!FT32</f>
        <v>298.40101201932816</v>
      </c>
      <c r="FT140" s="91">
        <f>'relative error colored'!FU32</f>
        <v>309.3486754436924</v>
      </c>
      <c r="FU140" s="147">
        <f>'relative error colored'!FV32</f>
        <v>320.34000736085625</v>
      </c>
      <c r="FV140" s="147">
        <f>'relative error colored'!FW32</f>
        <v>331.37437783700318</v>
      </c>
      <c r="FW140" s="147">
        <f>'relative error colored'!FX32</f>
        <v>342.45114910092565</v>
      </c>
      <c r="FX140" s="147">
        <f>'relative error colored'!FY32</f>
        <v>353.56967773053952</v>
      </c>
      <c r="FY140" s="147">
        <f>'relative error colored'!FZ32</f>
        <v>364.72931675588615</v>
      </c>
      <c r="FZ140" s="147">
        <f>'relative error colored'!GA32</f>
        <v>375.92941766943107</v>
      </c>
      <c r="GA140" s="147">
        <f>'relative error colored'!GB32</f>
        <v>387.1693323360472</v>
      </c>
      <c r="GB140" s="147">
        <f>'relative error colored'!GC32</f>
        <v>398.4484147966092</v>
      </c>
      <c r="GC140" s="147">
        <f>'relative error colored'!GD32</f>
        <v>409.76602296059406</v>
      </c>
      <c r="GD140" s="91">
        <f>'relative error colored'!GE32</f>
        <v>421.12152018448319</v>
      </c>
      <c r="GE140" s="147">
        <f>'relative error colored'!GF32</f>
        <v>432.51427673405442</v>
      </c>
      <c r="GF140" s="147">
        <f>'relative error colored'!GG32</f>
        <v>443.9436711298514</v>
      </c>
      <c r="GG140" s="147">
        <f>'relative error colored'!GH32</f>
        <v>455.40909137620611</v>
      </c>
      <c r="GH140" s="147">
        <f>'relative error colored'!GI32</f>
        <v>466.90993607515196</v>
      </c>
      <c r="GI140" s="147">
        <f>'relative error colored'!GJ32</f>
        <v>478.44561542743332</v>
      </c>
      <c r="GJ140" s="147">
        <f>'relative error colored'!GK32</f>
        <v>490.01555212354441</v>
      </c>
      <c r="GK140" s="147">
        <f>'relative error colored'!GL32</f>
        <v>501.6191821283702</v>
      </c>
      <c r="GL140" s="147">
        <f>'relative error colored'!GM32</f>
        <v>513.25595536351727</v>
      </c>
      <c r="GM140" s="147">
        <f>'relative error colored'!GN32</f>
        <v>524.92533629184618</v>
      </c>
      <c r="GN140" s="395">
        <f>'relative error colored'!GO32</f>
        <v>536.62680440904239</v>
      </c>
      <c r="GO140" s="290">
        <v>21000</v>
      </c>
      <c r="GP140" s="268"/>
      <c r="GS140" s="60"/>
    </row>
    <row r="141" spans="1:240" ht="15.75">
      <c r="A141" s="173"/>
      <c r="B141" s="182"/>
      <c r="C141" s="91"/>
      <c r="D141" s="189"/>
      <c r="E141" s="91"/>
      <c r="F141" s="116"/>
      <c r="G141" s="116"/>
      <c r="H141" s="116"/>
      <c r="I141" s="116"/>
      <c r="J141" s="107" t="s">
        <v>82</v>
      </c>
      <c r="K141" s="217">
        <v>22000</v>
      </c>
      <c r="L141" s="220">
        <f t="shared" si="323"/>
        <v>6.7055999999999996</v>
      </c>
      <c r="M141" s="284">
        <v>220</v>
      </c>
      <c r="N141" s="382"/>
      <c r="O141" s="104">
        <f>'relative error colored'!N33</f>
        <v>427.91474727009285</v>
      </c>
      <c r="P141" s="256">
        <f>'relative error colored'!O33</f>
        <v>0.60954185931508753</v>
      </c>
      <c r="Q141" s="213">
        <f>'relative error colored'!P33</f>
        <v>-28.58640000000031</v>
      </c>
      <c r="R141" s="215">
        <f>'relative error colored'!Q33</f>
        <v>244.56359999999967</v>
      </c>
      <c r="S141" s="383"/>
      <c r="T141" s="101">
        <f>'relative error colored'!R33</f>
        <v>609.40005764610419</v>
      </c>
      <c r="U141" s="382"/>
      <c r="V141" s="141">
        <f>'relative error colored'!S33</f>
        <v>0.42231902025175705</v>
      </c>
      <c r="W141" s="163">
        <f>'relative error colored'!T33</f>
        <v>0.49758519127762246</v>
      </c>
      <c r="X141" s="159">
        <f>'relative error colored'!U33</f>
        <v>0.84873711608537117</v>
      </c>
      <c r="Y141" s="170"/>
      <c r="Z141" s="399">
        <f t="shared" si="322"/>
        <v>220</v>
      </c>
      <c r="AA141" s="402">
        <v>22000</v>
      </c>
      <c r="AB141" s="409">
        <f>'relative error colored'!Z33</f>
        <v>2.3261943316579096E-2</v>
      </c>
      <c r="AC141" s="409">
        <f>'relative error colored'!AA33</f>
        <v>4.6518437086402013E-2</v>
      </c>
      <c r="AD141" s="409">
        <f>'relative error colored'!AB33</f>
        <v>6.9764050697508281E-2</v>
      </c>
      <c r="AE141" s="409">
        <f>'relative error colored'!AC33</f>
        <v>9.2993391246676521E-2</v>
      </c>
      <c r="AF141" s="409">
        <f>'relative error colored'!AD33</f>
        <v>0.11620112199390921</v>
      </c>
      <c r="AG141" s="409">
        <f>'relative error colored'!AE33</f>
        <v>0.13938198034460117</v>
      </c>
      <c r="AH141" s="409">
        <f>'relative error colored'!AF33</f>
        <v>0.16253079521327579</v>
      </c>
      <c r="AI141" s="409">
        <f>'relative error colored'!AG33</f>
        <v>0.18564250363325482</v>
      </c>
      <c r="AJ141" s="409">
        <f>'relative error colored'!AH33</f>
        <v>0.20871216648767141</v>
      </c>
      <c r="AK141" s="410">
        <f>'relative error colored'!AI33</f>
        <v>0.23173498325093778</v>
      </c>
      <c r="AL141" s="409">
        <f>'relative error colored'!AJ33</f>
        <v>0.25470630564430075</v>
      </c>
      <c r="AM141" s="409">
        <f>'relative error colored'!AK33</f>
        <v>0.27762165012481954</v>
      </c>
      <c r="AN141" s="409">
        <f>'relative error colored'!AL33</f>
        <v>0.30047670914339175</v>
      </c>
      <c r="AO141" s="409">
        <f>'relative error colored'!AM33</f>
        <v>0.32326736112395471</v>
      </c>
      <c r="AP141" s="409">
        <f>'relative error colored'!AN33</f>
        <v>0.34598967913265971</v>
      </c>
      <c r="AQ141" s="409">
        <f>'relative error colored'!AO33</f>
        <v>0.36863993822184149</v>
      </c>
      <c r="AR141" s="409">
        <f>'relative error colored'!AP33</f>
        <v>0.39121462144909103</v>
      </c>
      <c r="AS141" s="409">
        <f>'relative error colored'!AQ33</f>
        <v>0.41371042458633545</v>
      </c>
      <c r="AT141" s="409">
        <f>'relative error colored'!AR33</f>
        <v>0.43612425954717537</v>
      </c>
      <c r="AU141" s="410">
        <f>'relative error colored'!AS33</f>
        <v>0.4584532565729289</v>
      </c>
      <c r="AV141" s="409">
        <f>'relative error colored'!AT33</f>
        <v>0.48069476522837978</v>
      </c>
      <c r="AW141" s="409">
        <f>'relative error colored'!AU33</f>
        <v>0.50284635426753033</v>
      </c>
      <c r="AX141" s="409">
        <f>'relative error colored'!AV33</f>
        <v>0.52490581043716622</v>
      </c>
      <c r="AY141" s="409">
        <f>'relative error colored'!AW33</f>
        <v>0.54687113629217299</v>
      </c>
      <c r="AZ141" s="409">
        <f>'relative error colored'!AX33</f>
        <v>0.56874054710108835</v>
      </c>
      <c r="BA141" s="409">
        <f>'relative error colored'!AY33</f>
        <v>0.59051246692346526</v>
      </c>
      <c r="BB141" s="409">
        <f>'relative error colored'!AZ33</f>
        <v>0.61218552394234604</v>
      </c>
      <c r="BC141" s="409">
        <f>'relative error colored'!BA33</f>
        <v>0.63375854513573993</v>
      </c>
      <c r="BD141" s="409">
        <f>'relative error colored'!BB33</f>
        <v>0.65523055037019884</v>
      </c>
      <c r="BE141" s="410">
        <f>'relative error colored'!BC33</f>
        <v>0.67660074599812403</v>
      </c>
      <c r="BF141" s="409">
        <f>'relative error colored'!BD33</f>
        <v>0.69786851803779626</v>
      </c>
      <c r="BG141" s="409">
        <f>'relative error colored'!BE33</f>
        <v>0.71903342501199985</v>
      </c>
      <c r="BH141" s="409">
        <f>'relative error colored'!BF33</f>
        <v>0.74009519051726269</v>
      </c>
      <c r="BI141" s="409">
        <f>'relative error colored'!BG33</f>
        <v>0.76105369559142666</v>
      </c>
      <c r="BJ141" s="409">
        <f>'relative error colored'!BH33</f>
        <v>0.78190897094273992</v>
      </c>
      <c r="BK141" s="409">
        <f>'relative error colored'!BI33</f>
        <v>0.80266118909870332</v>
      </c>
      <c r="BL141" s="409">
        <f>'relative error colored'!BJ33</f>
        <v>0.82331065652802193</v>
      </c>
      <c r="BM141" s="409">
        <f>'relative error colored'!BK33</f>
        <v>0.8438578057839452</v>
      </c>
      <c r="BN141" s="409">
        <f>'relative error colored'!BL33</f>
        <v>0.8643031877122942</v>
      </c>
      <c r="BO141" s="411">
        <f>'relative error colored'!BM33</f>
        <v>0.88464746376264269</v>
      </c>
      <c r="BP141" s="253"/>
      <c r="BQ141" s="399">
        <f>'relative error colored'!BP33</f>
        <v>220</v>
      </c>
      <c r="BR141" s="402">
        <f>'relative error colored'!BQ33</f>
        <v>22000</v>
      </c>
      <c r="BS141" s="147">
        <f>'relative error colored'!BR33</f>
        <v>244.59006755355634</v>
      </c>
      <c r="BT141" s="147">
        <f>'relative error colored'!BS33</f>
        <v>244.66944541359456</v>
      </c>
      <c r="BU141" s="147">
        <f>'relative error colored'!BT33</f>
        <v>244.80165932196883</v>
      </c>
      <c r="BV141" s="147">
        <f>'relative error colored'!BU33</f>
        <v>244.98658599252519</v>
      </c>
      <c r="BW141" s="147">
        <f>'relative error colored'!BV33</f>
        <v>245.2240538211575</v>
      </c>
      <c r="BX141" s="147">
        <f>'relative error colored'!BW33</f>
        <v>245.51384386786913</v>
      </c>
      <c r="BY141" s="147">
        <f>'relative error colored'!BX33</f>
        <v>245.85569109912021</v>
      </c>
      <c r="BZ141" s="147">
        <f>'relative error colored'!BY33</f>
        <v>246.24928587582014</v>
      </c>
      <c r="CA141" s="147">
        <f>'relative error colored'!BZ33</f>
        <v>246.69427566968912</v>
      </c>
      <c r="CB141" s="91">
        <f>'relative error colored'!CA33</f>
        <v>247.19026698843007</v>
      </c>
      <c r="CC141" s="147">
        <f>'relative error colored'!CB33</f>
        <v>247.73682748824274</v>
      </c>
      <c r="CD141" s="147">
        <f>'relative error colored'!CC33</f>
        <v>248.33348825071067</v>
      </c>
      <c r="CE141" s="147">
        <f>'relative error colored'!CD33</f>
        <v>248.9797462000052</v>
      </c>
      <c r="CF141" s="147">
        <f>'relative error colored'!CE33</f>
        <v>249.67506663568477</v>
      </c>
      <c r="CG141" s="147">
        <f>'relative error colored'!CF33</f>
        <v>250.41888585611736</v>
      </c>
      <c r="CH141" s="147">
        <f>'relative error colored'!CG33</f>
        <v>251.21061384769195</v>
      </c>
      <c r="CI141" s="147">
        <f>'relative error colored'!CH33</f>
        <v>252.04963701549238</v>
      </c>
      <c r="CJ141" s="147">
        <f>'relative error colored'!CI33</f>
        <v>252.93532093194943</v>
      </c>
      <c r="CK141" s="147">
        <f>'relative error colored'!CJ33</f>
        <v>253.86701308111955</v>
      </c>
      <c r="CL141" s="91">
        <f>'relative error colored'!CK33</f>
        <v>254.84404557762852</v>
      </c>
      <c r="CM141" s="147">
        <f>'relative error colored'!CL33</f>
        <v>255.86573784090533</v>
      </c>
      <c r="CN141" s="147">
        <f>'relative error colored'!CM33</f>
        <v>256.93139920708717</v>
      </c>
      <c r="CO141" s="147">
        <f>'relative error colored'!CN33</f>
        <v>258.04033146283786</v>
      </c>
      <c r="CP141" s="147">
        <f>'relative error colored'!CO33</f>
        <v>259.19183128725894</v>
      </c>
      <c r="CQ141" s="147">
        <f>'relative error colored'!CP33</f>
        <v>260.3851925900355</v>
      </c>
      <c r="CR141" s="147">
        <f>'relative error colored'!CQ33</f>
        <v>261.61970873591434</v>
      </c>
      <c r="CS141" s="147">
        <f>'relative error colored'!CR33</f>
        <v>262.89467464752289</v>
      </c>
      <c r="CT141" s="147">
        <f>'relative error colored'!CS33</f>
        <v>264.20938878038805</v>
      </c>
      <c r="CU141" s="147">
        <f>'relative error colored'!CT33</f>
        <v>265.56315496575206</v>
      </c>
      <c r="CV141" s="91">
        <f>'relative error colored'!CU33</f>
        <v>266.95528411843065</v>
      </c>
      <c r="CW141" s="147">
        <f>'relative error colored'!CV33</f>
        <v>268.38509580845692</v>
      </c>
      <c r="CX141" s="147">
        <f>'relative error colored'!CW33</f>
        <v>269.85191969663418</v>
      </c>
      <c r="CY141" s="147">
        <f>'relative error colored'!CX33</f>
        <v>271.3550968353432</v>
      </c>
      <c r="CZ141" s="147">
        <f>'relative error colored'!CY33</f>
        <v>272.89398083703207</v>
      </c>
      <c r="DA141" s="147">
        <f>'relative error colored'!CZ33</f>
        <v>274.46793891375762</v>
      </c>
      <c r="DB141" s="147">
        <f>'relative error colored'!DA33</f>
        <v>276.07635279193562</v>
      </c>
      <c r="DC141" s="147">
        <f>'relative error colored'!DB33</f>
        <v>277.71861950712247</v>
      </c>
      <c r="DD141" s="147">
        <f>'relative error colored'!DC33</f>
        <v>279.39415208417762</v>
      </c>
      <c r="DE141" s="147">
        <f>'relative error colored'!DD33</f>
        <v>281.10238010856636</v>
      </c>
      <c r="DF141" s="395">
        <f>'relative error colored'!DE33</f>
        <v>282.8427501948666</v>
      </c>
      <c r="DG141" s="90"/>
      <c r="DH141" s="399">
        <f>'relative error colored'!DH33</f>
        <v>220</v>
      </c>
      <c r="DI141" s="402">
        <f>'relative error colored'!DI33</f>
        <v>22000</v>
      </c>
      <c r="DJ141" s="147">
        <f>'relative error colored'!DJ33</f>
        <v>14.175829598083709</v>
      </c>
      <c r="DK141" s="147">
        <f>'relative error colored'!DK33</f>
        <v>28.348338242060059</v>
      </c>
      <c r="DL141" s="147">
        <f>'relative error colored'!DL33</f>
        <v>42.514216516687284</v>
      </c>
      <c r="DM141" s="147">
        <f>'relative error colored'!DM33</f>
        <v>56.670177986431391</v>
      </c>
      <c r="DN141" s="147">
        <f>'relative error colored'!DN33</f>
        <v>70.812970441630256</v>
      </c>
      <c r="DO141" s="147">
        <f>'relative error colored'!DO33</f>
        <v>84.939386856828108</v>
      </c>
      <c r="DP141" s="147">
        <f>'relative error colored'!DP33</f>
        <v>99.046275972237424</v>
      </c>
      <c r="DQ141" s="147">
        <f>'relative error colored'!DQ33</f>
        <v>113.1305524156726</v>
      </c>
      <c r="DR141" s="147">
        <f>'relative error colored'!DR33</f>
        <v>127.18920628903025</v>
      </c>
      <c r="DS141" s="91">
        <f>'relative error colored'!DS33</f>
        <v>141.21931215174047</v>
      </c>
      <c r="DT141" s="147">
        <f>'relative error colored'!DT33</f>
        <v>155.21803734246311</v>
      </c>
      <c r="DU141" s="147">
        <f>'relative error colored'!DU33</f>
        <v>169.1826495898716</v>
      </c>
      <c r="DV141" s="147">
        <f>'relative error colored'!DV33</f>
        <v>183.11052387329462</v>
      </c>
      <c r="DW141" s="147">
        <f>'relative error colored'!DW33</f>
        <v>196.99914850404198</v>
      </c>
      <c r="DX141" s="147">
        <f>'relative error colored'!DX33</f>
        <v>210.84613040839992</v>
      </c>
      <c r="DY141" s="147">
        <f>'relative error colored'!DY33</f>
        <v>224.6491996030465</v>
      </c>
      <c r="DZ141" s="147">
        <f>'relative error colored'!DZ33</f>
        <v>238.4062128630749</v>
      </c>
      <c r="EA141" s="147">
        <f>'relative error colored'!EA33</f>
        <v>252.11515659170706</v>
      </c>
      <c r="EB141" s="147">
        <f>'relative error colored'!EB33</f>
        <v>265.77414890891316</v>
      </c>
      <c r="EC141" s="91">
        <f>'relative error colored'!EC33</f>
        <v>279.38144098358708</v>
      </c>
      <c r="ED141" s="147">
        <f>'relative error colored'!ED33</f>
        <v>292.93541764035518</v>
      </c>
      <c r="EE141" s="147">
        <f>'relative error colored'!EE33</f>
        <v>306.43459727776633</v>
      </c>
      <c r="EF141" s="147">
        <f>'relative error colored'!EF33</f>
        <v>319.87763113918413</v>
      </c>
      <c r="EG141" s="147">
        <f>'relative error colored'!EG33</f>
        <v>333.26330198144069</v>
      </c>
      <c r="EH141" s="147">
        <f>'relative error colored'!EH33</f>
        <v>346.59052218908005</v>
      </c>
      <c r="EI141" s="147">
        <f>'relative error colored'!EI33</f>
        <v>359.85833138390291</v>
      </c>
      <c r="EJ141" s="147">
        <f>'relative error colored'!EJ33</f>
        <v>373.06589358057619</v>
      </c>
      <c r="EK141" s="147">
        <f>'relative error colored'!EK33</f>
        <v>386.21249393943106</v>
      </c>
      <c r="EL141" s="147">
        <f>'relative error colored'!EL33</f>
        <v>399.29753516708774</v>
      </c>
      <c r="EM141" s="91">
        <f>'relative error colored'!EM33</f>
        <v>412.32053361465387</v>
      </c>
      <c r="EN141" s="147">
        <f>'relative error colored'!EN33</f>
        <v>425.28111512163434</v>
      </c>
      <c r="EO141" s="147">
        <f>'relative error colored'!EO33</f>
        <v>438.17901065178842</v>
      </c>
      <c r="EP141" s="147">
        <f>'relative error colored'!EP33</f>
        <v>451.01405176482433</v>
      </c>
      <c r="EQ141" s="147">
        <f>'relative error colored'!EQ33</f>
        <v>463.78616596519606</v>
      </c>
      <c r="ER141" s="147">
        <f>'relative error colored'!ER33</f>
        <v>476.4953719665117</v>
      </c>
      <c r="ES141" s="147">
        <f>'relative error colored'!ES33</f>
        <v>489.14177490704031</v>
      </c>
      <c r="ET141" s="147">
        <f>'relative error colored'!ET33</f>
        <v>501.72556154882847</v>
      </c>
      <c r="EU141" s="147">
        <f>'relative error colored'!EU33</f>
        <v>514.2469954898512</v>
      </c>
      <c r="EV141" s="147">
        <f>'relative error colored'!EV33</f>
        <v>526.70641241558371</v>
      </c>
      <c r="EW141" s="395">
        <f>'relative error colored'!EW33</f>
        <v>539.1042154134343</v>
      </c>
      <c r="EX141" s="8"/>
      <c r="EY141" s="399">
        <f>'relative error colored'!EZ33</f>
        <v>220</v>
      </c>
      <c r="EZ141" s="402">
        <f>'relative error colored'!FA33</f>
        <v>22000</v>
      </c>
      <c r="FA141" s="147">
        <f>'relative error colored'!FB33</f>
        <v>113.44006755355636</v>
      </c>
      <c r="FB141" s="147">
        <f>'relative error colored'!FC33</f>
        <v>123.51944541359458</v>
      </c>
      <c r="FC141" s="147">
        <f>'relative error colored'!FD33</f>
        <v>133.65165932196885</v>
      </c>
      <c r="FD141" s="147">
        <f>'relative error colored'!FE33</f>
        <v>143.83658599252522</v>
      </c>
      <c r="FE141" s="147">
        <f>'relative error colored'!FF33</f>
        <v>154.07405382115752</v>
      </c>
      <c r="FF141" s="147">
        <f>'relative error colored'!FG33</f>
        <v>164.36384386786915</v>
      </c>
      <c r="FG141" s="147">
        <f>'relative error colored'!FH33</f>
        <v>174.70569109912023</v>
      </c>
      <c r="FH141" s="147">
        <f>'relative error colored'!FI33</f>
        <v>185.09928587582016</v>
      </c>
      <c r="FI141" s="147">
        <f>'relative error colored'!FJ33</f>
        <v>195.54427566968914</v>
      </c>
      <c r="FJ141" s="91">
        <f>'relative error colored'!FK33</f>
        <v>206.04026698843009</v>
      </c>
      <c r="FK141" s="147">
        <f>'relative error colored'!FL33</f>
        <v>216.58682748824276</v>
      </c>
      <c r="FL141" s="147">
        <f>'relative error colored'!FM33</f>
        <v>227.1834882507107</v>
      </c>
      <c r="FM141" s="147">
        <f>'relative error colored'!FN33</f>
        <v>237.82974620000522</v>
      </c>
      <c r="FN141" s="147">
        <f>'relative error colored'!FO33</f>
        <v>248.52506663568479</v>
      </c>
      <c r="FO141" s="147">
        <f>'relative error colored'!FP33</f>
        <v>259.26888585611738</v>
      </c>
      <c r="FP141" s="147">
        <f>'relative error colored'!FQ33</f>
        <v>270.06061384769197</v>
      </c>
      <c r="FQ141" s="147">
        <f>'relative error colored'!FR33</f>
        <v>280.89963701549243</v>
      </c>
      <c r="FR141" s="147">
        <f>'relative error colored'!FS33</f>
        <v>291.78532093194946</v>
      </c>
      <c r="FS141" s="147">
        <f>'relative error colored'!FT33</f>
        <v>302.7170130811196</v>
      </c>
      <c r="FT141" s="91">
        <f>'relative error colored'!FU33</f>
        <v>313.69404557762857</v>
      </c>
      <c r="FU141" s="147">
        <f>'relative error colored'!FV33</f>
        <v>324.71573784090538</v>
      </c>
      <c r="FV141" s="147">
        <f>'relative error colored'!FW33</f>
        <v>335.78139920708719</v>
      </c>
      <c r="FW141" s="147">
        <f>'relative error colored'!FX33</f>
        <v>346.89033146283788</v>
      </c>
      <c r="FX141" s="147">
        <f>'relative error colored'!FY33</f>
        <v>358.04183128725896</v>
      </c>
      <c r="FY141" s="147">
        <f>'relative error colored'!FZ33</f>
        <v>369.23519259003552</v>
      </c>
      <c r="FZ141" s="147">
        <f>'relative error colored'!GA33</f>
        <v>380.46970873591437</v>
      </c>
      <c r="GA141" s="147">
        <f>'relative error colored'!GB33</f>
        <v>391.74467464752291</v>
      </c>
      <c r="GB141" s="147">
        <f>'relative error colored'!GC33</f>
        <v>403.05938878038808</v>
      </c>
      <c r="GC141" s="147">
        <f>'relative error colored'!GD33</f>
        <v>414.41315496575208</v>
      </c>
      <c r="GD141" s="91">
        <f>'relative error colored'!GE33</f>
        <v>425.80528411843068</v>
      </c>
      <c r="GE141" s="147">
        <f>'relative error colored'!GF33</f>
        <v>437.23509580845695</v>
      </c>
      <c r="GF141" s="147">
        <f>'relative error colored'!GG33</f>
        <v>448.70191969663421</v>
      </c>
      <c r="GG141" s="147">
        <f>'relative error colored'!GH33</f>
        <v>460.20509683534323</v>
      </c>
      <c r="GH141" s="147">
        <f>'relative error colored'!GI33</f>
        <v>471.7439808370321</v>
      </c>
      <c r="GI141" s="147">
        <f>'relative error colored'!GJ33</f>
        <v>483.31793891375764</v>
      </c>
      <c r="GJ141" s="147">
        <f>'relative error colored'!GK33</f>
        <v>494.92635279193564</v>
      </c>
      <c r="GK141" s="147">
        <f>'relative error colored'!GL33</f>
        <v>506.56861950712249</v>
      </c>
      <c r="GL141" s="147">
        <f>'relative error colored'!GM33</f>
        <v>518.24415208417759</v>
      </c>
      <c r="GM141" s="147">
        <f>'relative error colored'!GN33</f>
        <v>529.95238010856633</v>
      </c>
      <c r="GN141" s="395">
        <f>'relative error colored'!GO33</f>
        <v>541.69275019486668</v>
      </c>
      <c r="GO141" s="290">
        <v>22000</v>
      </c>
      <c r="GP141" s="268"/>
      <c r="GS141" s="60"/>
    </row>
    <row r="142" spans="1:240" ht="15.75">
      <c r="A142" s="173"/>
      <c r="B142" s="182"/>
      <c r="C142" s="91"/>
      <c r="D142" s="189"/>
      <c r="E142" s="91"/>
      <c r="F142" s="116"/>
      <c r="G142" s="116"/>
      <c r="H142" s="116"/>
      <c r="I142" s="116"/>
      <c r="J142" s="107"/>
      <c r="K142" s="217">
        <v>23000</v>
      </c>
      <c r="L142" s="220">
        <f t="shared" si="323"/>
        <v>7.0103999999999997</v>
      </c>
      <c r="M142" s="284">
        <v>230</v>
      </c>
      <c r="N142" s="382"/>
      <c r="O142" s="104">
        <f>'relative error colored'!N34</f>
        <v>410.00646832505618</v>
      </c>
      <c r="P142" s="256">
        <f>'relative error colored'!O34</f>
        <v>0.58880233014515082</v>
      </c>
      <c r="Q142" s="213">
        <f>'relative error colored'!P34</f>
        <v>-30.567600000000311</v>
      </c>
      <c r="R142" s="215">
        <f>'relative error colored'!Q34</f>
        <v>242.58239999999967</v>
      </c>
      <c r="S142" s="383"/>
      <c r="T142" s="101">
        <f>'relative error colored'!R34</f>
        <v>606.92667544834228</v>
      </c>
      <c r="U142" s="382"/>
      <c r="V142" s="141">
        <f>'relative error colored'!S34</f>
        <v>0.40464492309405986</v>
      </c>
      <c r="W142" s="163">
        <f>'relative error colored'!T34</f>
        <v>0.48065496338379654</v>
      </c>
      <c r="X142" s="159">
        <f>'relative error colored'!U34</f>
        <v>0.84186153045288803</v>
      </c>
      <c r="Y142" s="170"/>
      <c r="Z142" s="399">
        <f t="shared" si="322"/>
        <v>230</v>
      </c>
      <c r="AA142" s="402">
        <v>23000</v>
      </c>
      <c r="AB142" s="409">
        <f>'relative error colored'!Z34</f>
        <v>2.3764461795562727E-2</v>
      </c>
      <c r="AC142" s="409">
        <f>'relative error colored'!AA34</f>
        <v>4.7522935603599166E-2</v>
      </c>
      <c r="AD142" s="409">
        <f>'relative error colored'!AB34</f>
        <v>7.1269455193353454E-2</v>
      </c>
      <c r="AE142" s="409">
        <f>'relative error colored'!AC34</f>
        <v>9.4998097653477692E-2</v>
      </c>
      <c r="AF142" s="409">
        <f>'relative error colored'!AD34</f>
        <v>0.11870300456879562</v>
      </c>
      <c r="AG142" s="409">
        <f>'relative error colored'!AE34</f>
        <v>0.14237840262728668</v>
      </c>
      <c r="AH142" s="409">
        <f>'relative error colored'!AF34</f>
        <v>0.16601862348168372</v>
      </c>
      <c r="AI142" s="409">
        <f>'relative error colored'!AG34</f>
        <v>0.18961812270333631</v>
      </c>
      <c r="AJ142" s="409">
        <f>'relative error colored'!AH34</f>
        <v>0.21317149768004173</v>
      </c>
      <c r="AK142" s="410">
        <f>'relative error colored'!AI34</f>
        <v>0.23667350432682685</v>
      </c>
      <c r="AL142" s="409">
        <f>'relative error colored'!AJ34</f>
        <v>0.26011907249679855</v>
      </c>
      <c r="AM142" s="409">
        <f>'relative error colored'!AK34</f>
        <v>0.2835033199989852</v>
      </c>
      <c r="AN142" s="409">
        <f>'relative error colored'!AL34</f>
        <v>0.30682156515029185</v>
      </c>
      <c r="AO142" s="409">
        <f>'relative error colored'!AM34</f>
        <v>0.33006933780924469</v>
      </c>
      <c r="AP142" s="409">
        <f>'relative error colored'!AN34</f>
        <v>0.35324238885968445</v>
      </c>
      <c r="AQ142" s="409">
        <f>'relative error colored'!AO34</f>
        <v>0.37633669813226051</v>
      </c>
      <c r="AR142" s="409">
        <f>'relative error colored'!AP34</f>
        <v>0.39934848077039503</v>
      </c>
      <c r="AS142" s="409">
        <f>'relative error colored'!AQ34</f>
        <v>0.42227419206497047</v>
      </c>
      <c r="AT142" s="409">
        <f>'relative error colored'!AR34</f>
        <v>0.44511053079794821</v>
      </c>
      <c r="AU142" s="410">
        <f>'relative error colored'!AS34</f>
        <v>0.46785444114948765</v>
      </c>
      <c r="AV142" s="409">
        <f>'relative error colored'!AT34</f>
        <v>0.49050311323540979</v>
      </c>
      <c r="AW142" s="409">
        <f>'relative error colored'!AU34</f>
        <v>0.51305398235246502</v>
      </c>
      <c r="AX142" s="409">
        <f>'relative error colored'!AV34</f>
        <v>0.53550472701721596</v>
      </c>
      <c r="AY142" s="409">
        <f>'relative error colored'!AW34</f>
        <v>0.55785326589095219</v>
      </c>
      <c r="AZ142" s="409">
        <f>'relative error colored'!AX34</f>
        <v>0.58009775368769279</v>
      </c>
      <c r="BA142" s="409">
        <f>'relative error colored'!AY34</f>
        <v>0.60223657616518689</v>
      </c>
      <c r="BB142" s="409">
        <f>'relative error colored'!AZ34</f>
        <v>0.62426834430000477</v>
      </c>
      <c r="BC142" s="409">
        <f>'relative error colored'!BA34</f>
        <v>0.6461918877476398</v>
      </c>
      <c r="BD142" s="409">
        <f>'relative error colored'!BB34</f>
        <v>0.66800624768675931</v>
      </c>
      <c r="BE142" s="410">
        <f>'relative error colored'!BC34</f>
        <v>0.68971066914415935</v>
      </c>
      <c r="BF142" s="409">
        <f>'relative error colored'!BD34</f>
        <v>0.71130459289307457</v>
      </c>
      <c r="BG142" s="409">
        <f>'relative error colored'!BE34</f>
        <v>0.73278764701308374</v>
      </c>
      <c r="BH142" s="409">
        <f>'relative error colored'!BF34</f>
        <v>0.75415963819460441</v>
      </c>
      <c r="BI142" s="409">
        <f>'relative error colored'!BG34</f>
        <v>0.77542054286535245</v>
      </c>
      <c r="BJ142" s="409">
        <f>'relative error colored'!BH34</f>
        <v>0.79657049821022941</v>
      </c>
      <c r="BK142" s="409">
        <f>'relative error colored'!BI34</f>
        <v>0.81760979314987425</v>
      </c>
      <c r="BL142" s="409">
        <f>'relative error colored'!BJ34</f>
        <v>0.83853885933699823</v>
      </c>
      <c r="BM142" s="409">
        <f>'relative error colored'!BK34</f>
        <v>0.85935826222335876</v>
      </c>
      <c r="BN142" s="409">
        <f>'relative error colored'!BL34</f>
        <v>0.8800686922442309</v>
      </c>
      <c r="BO142" s="411">
        <f>'relative error colored'!BM34</f>
        <v>0.90067095616135306</v>
      </c>
      <c r="BP142" s="253"/>
      <c r="BQ142" s="399">
        <f>'relative error colored'!BP34</f>
        <v>230</v>
      </c>
      <c r="BR142" s="402">
        <f>'relative error colored'!BQ34</f>
        <v>23000</v>
      </c>
      <c r="BS142" s="147">
        <f>'relative error colored'!BR34</f>
        <v>242.60979966482878</v>
      </c>
      <c r="BT142" s="147">
        <f>'relative error colored'!BS34</f>
        <v>242.69197104522294</v>
      </c>
      <c r="BU142" s="147">
        <f>'relative error colored'!BT34</f>
        <v>242.82883146675701</v>
      </c>
      <c r="BV142" s="147">
        <f>'relative error colored'!BU34</f>
        <v>243.02024369609541</v>
      </c>
      <c r="BW142" s="147">
        <f>'relative error colored'!BV34</f>
        <v>243.26601676958842</v>
      </c>
      <c r="BX142" s="147">
        <f>'relative error colored'!BW34</f>
        <v>243.56590713855763</v>
      </c>
      <c r="BY142" s="147">
        <f>'relative error colored'!BX34</f>
        <v>243.91962011690467</v>
      </c>
      <c r="BZ142" s="147">
        <f>'relative error colored'!BY34</f>
        <v>244.32681161312513</v>
      </c>
      <c r="CA142" s="147">
        <f>'relative error colored'!BZ34</f>
        <v>244.78709012562328</v>
      </c>
      <c r="CB142" s="91">
        <f>'relative error colored'!CA34</f>
        <v>245.30001897749045</v>
      </c>
      <c r="CC142" s="147">
        <f>'relative error colored'!CB34</f>
        <v>245.86511876465184</v>
      </c>
      <c r="CD142" s="147">
        <f>'relative error colored'!CC34</f>
        <v>246.48186998954912</v>
      </c>
      <c r="CE142" s="147">
        <f>'relative error colored'!CD34</f>
        <v>247.14971585131391</v>
      </c>
      <c r="CF142" s="147">
        <f>'relative error colored'!CE34</f>
        <v>247.8680651627013</v>
      </c>
      <c r="CG142" s="147">
        <f>'relative error colored'!CF34</f>
        <v>248.63629536388709</v>
      </c>
      <c r="CH142" s="147">
        <f>'relative error colored'!CG34</f>
        <v>249.45375560354736</v>
      </c>
      <c r="CI142" s="147">
        <f>'relative error colored'!CH34</f>
        <v>250.3197698584062</v>
      </c>
      <c r="CJ142" s="147">
        <f>'relative error colored'!CI34</f>
        <v>251.23364006360896</v>
      </c>
      <c r="CK142" s="147">
        <f>'relative error colored'!CJ34</f>
        <v>252.19464922779903</v>
      </c>
      <c r="CL142" s="91">
        <f>'relative error colored'!CK34</f>
        <v>253.20206450859283</v>
      </c>
      <c r="CM142" s="147">
        <f>'relative error colored'!CL34</f>
        <v>254.25514022619214</v>
      </c>
      <c r="CN142" s="147">
        <f>'relative error colored'!CM34</f>
        <v>255.3531207951018</v>
      </c>
      <c r="CO142" s="147">
        <f>'relative error colored'!CN34</f>
        <v>256.49524355625471</v>
      </c>
      <c r="CP142" s="147">
        <f>'relative error colored'!CO34</f>
        <v>257.68074149424996</v>
      </c>
      <c r="CQ142" s="147">
        <f>'relative error colored'!CP34</f>
        <v>258.90884582681991</v>
      </c>
      <c r="CR142" s="147">
        <f>'relative error colored'!CQ34</f>
        <v>260.17878845601894</v>
      </c>
      <c r="CS142" s="147">
        <f>'relative error colored'!CR34</f>
        <v>261.48980427292514</v>
      </c>
      <c r="CT142" s="147">
        <f>'relative error colored'!CS34</f>
        <v>262.84113330984769</v>
      </c>
      <c r="CU142" s="147">
        <f>'relative error colored'!CT34</f>
        <v>264.23202273608172</v>
      </c>
      <c r="CV142" s="91">
        <f>'relative error colored'!CU34</f>
        <v>265.66172869516845</v>
      </c>
      <c r="CW142" s="147">
        <f>'relative error colored'!CV34</f>
        <v>267.129517983342</v>
      </c>
      <c r="CX142" s="147">
        <f>'relative error colored'!CW34</f>
        <v>268.63466957040868</v>
      </c>
      <c r="CY142" s="147">
        <f>'relative error colored'!CX34</f>
        <v>270.17647596567059</v>
      </c>
      <c r="CZ142" s="147">
        <f>'relative error colored'!CY34</f>
        <v>271.75424443269469</v>
      </c>
      <c r="DA142" s="147">
        <f>'relative error colored'!CZ34</f>
        <v>273.36729805774195</v>
      </c>
      <c r="DB142" s="147">
        <f>'relative error colored'!DA34</f>
        <v>275.01497667749987</v>
      </c>
      <c r="DC142" s="147">
        <f>'relative error colored'!DB34</f>
        <v>276.69663767244089</v>
      </c>
      <c r="DD142" s="147">
        <f>'relative error colored'!DC34</f>
        <v>278.41165663264445</v>
      </c>
      <c r="DE142" s="147">
        <f>'relative error colored'!DD34</f>
        <v>280.15942790330303</v>
      </c>
      <c r="DF142" s="395">
        <f>'relative error colored'!DE34</f>
        <v>281.93936501738358</v>
      </c>
      <c r="DG142" s="90"/>
      <c r="DH142" s="399">
        <f>'relative error colored'!DH34</f>
        <v>230</v>
      </c>
      <c r="DI142" s="402">
        <f>'relative error colored'!DI34</f>
        <v>23000</v>
      </c>
      <c r="DJ142" s="147">
        <f>'relative error colored'!DJ34</f>
        <v>14.423285791400028</v>
      </c>
      <c r="DK142" s="147">
        <f>'relative error colored'!DK34</f>
        <v>28.8429373134381</v>
      </c>
      <c r="DL142" s="147">
        <f>'relative error colored'!DL34</f>
        <v>43.255333501516603</v>
      </c>
      <c r="DM142" s="147">
        <f>'relative error colored'!DM34</f>
        <v>57.656879582742185</v>
      </c>
      <c r="DN142" s="147">
        <f>'relative error colored'!DN34</f>
        <v>72.044019928668519</v>
      </c>
      <c r="DO142" s="147">
        <f>'relative error colored'!DO34</f>
        <v>86.413250562224633</v>
      </c>
      <c r="DP142" s="147">
        <f>'relative error colored'!DP34</f>
        <v>100.7611312122484</v>
      </c>
      <c r="DQ142" s="147">
        <f>'relative error colored'!DQ34</f>
        <v>115.08429681709174</v>
      </c>
      <c r="DR142" s="147">
        <f>'relative error colored'!DR34</f>
        <v>129.37946838729175</v>
      </c>
      <c r="DS142" s="91">
        <f>'relative error colored'!DS34</f>
        <v>143.64346314778987</v>
      </c>
      <c r="DT142" s="147">
        <f>'relative error colored'!DT34</f>
        <v>157.87320389118827</v>
      </c>
      <c r="DU142" s="147">
        <f>'relative error colored'!DU34</f>
        <v>172.06572748555161</v>
      </c>
      <c r="DV142" s="147">
        <f>'relative error colored'!DV34</f>
        <v>186.2181924925236</v>
      </c>
      <c r="DW142" s="147">
        <f>'relative error colored'!DW34</f>
        <v>200.32788586400071</v>
      </c>
      <c r="DX142" s="147">
        <f>'relative error colored'!DX34</f>
        <v>214.39222869803882</v>
      </c>
      <c r="DY142" s="147">
        <f>'relative error colored'!DY34</f>
        <v>228.40878104661923</v>
      </c>
      <c r="DZ142" s="147">
        <f>'relative error colored'!DZ34</f>
        <v>242.37524577932211</v>
      </c>
      <c r="EA142" s="147">
        <f>'relative error colored'!EA34</f>
        <v>256.28947151762731</v>
      </c>
      <c r="EB142" s="147">
        <f>'relative error colored'!EB34</f>
        <v>270.1494546642457</v>
      </c>
      <c r="EC142" s="91">
        <f>'relative error colored'!EC34</f>
        <v>283.95334056060062</v>
      </c>
      <c r="ED142" s="147">
        <f>'relative error colored'!ED34</f>
        <v>297.69942381302906</v>
      </c>
      <c r="EE142" s="147">
        <f>'relative error colored'!EE34</f>
        <v>311.38614783471405</v>
      </c>
      <c r="EF142" s="147">
        <f>'relative error colored'!EF34</f>
        <v>325.01210365543096</v>
      </c>
      <c r="EG142" s="147">
        <f>'relative error colored'!EG34</f>
        <v>338.57602805519571</v>
      </c>
      <c r="EH142" s="147">
        <f>'relative error colored'!EH34</f>
        <v>352.0768010807227</v>
      </c>
      <c r="EI142" s="147">
        <f>'relative error colored'!EI34</f>
        <v>365.51344300532924</v>
      </c>
      <c r="EJ142" s="147">
        <f>'relative error colored'!EJ34</f>
        <v>378.88511079364298</v>
      </c>
      <c r="EK142" s="147">
        <f>'relative error colored'!EK34</f>
        <v>392.19109413236339</v>
      </c>
      <c r="EL142" s="147">
        <f>'relative error colored'!EL34</f>
        <v>405.4308110872467</v>
      </c>
      <c r="EM142" s="91">
        <f>'relative error colored'!EM34</f>
        <v>418.6038034449162</v>
      </c>
      <c r="EN142" s="147">
        <f>'relative error colored'!EN34</f>
        <v>431.70973179573031</v>
      </c>
      <c r="EO142" s="147">
        <f>'relative error colored'!EO34</f>
        <v>444.74837041126426</v>
      </c>
      <c r="EP142" s="147">
        <f>'relative error colored'!EP34</f>
        <v>457.71960196677588</v>
      </c>
      <c r="EQ142" s="147">
        <f>'relative error colored'!EQ34</f>
        <v>470.62341215561713</v>
      </c>
      <c r="ER142" s="147">
        <f>'relative error colored'!ER34</f>
        <v>483.45988423896421</v>
      </c>
      <c r="ES142" s="147">
        <f>'relative error colored'!ES34</f>
        <v>496.22919357045998</v>
      </c>
      <c r="ET142" s="147">
        <f>'relative error colored'!ET34</f>
        <v>508.93160213164947</v>
      </c>
      <c r="EU142" s="147">
        <f>'relative error colored'!EU34</f>
        <v>521.56745311028783</v>
      </c>
      <c r="EV142" s="147">
        <f>'relative error colored'!EV34</f>
        <v>534.13716554996131</v>
      </c>
      <c r="EW142" s="395">
        <f>'relative error colored'!EW34</f>
        <v>546.64122909588968</v>
      </c>
      <c r="EX142" s="8"/>
      <c r="EY142" s="399">
        <f>'relative error colored'!EZ34</f>
        <v>230</v>
      </c>
      <c r="EZ142" s="402">
        <f>'relative error colored'!FA34</f>
        <v>23000</v>
      </c>
      <c r="FA142" s="147">
        <f>'relative error colored'!FB34</f>
        <v>117.45979966482881</v>
      </c>
      <c r="FB142" s="147">
        <f>'relative error colored'!FC34</f>
        <v>127.54197104522297</v>
      </c>
      <c r="FC142" s="147">
        <f>'relative error colored'!FD34</f>
        <v>137.67883146675703</v>
      </c>
      <c r="FD142" s="147">
        <f>'relative error colored'!FE34</f>
        <v>147.87024369609543</v>
      </c>
      <c r="FE142" s="147">
        <f>'relative error colored'!FF34</f>
        <v>158.11601676958844</v>
      </c>
      <c r="FF142" s="147">
        <f>'relative error colored'!FG34</f>
        <v>168.41590713855766</v>
      </c>
      <c r="FG142" s="147">
        <f>'relative error colored'!FH34</f>
        <v>178.76962011690469</v>
      </c>
      <c r="FH142" s="147">
        <f>'relative error colored'!FI34</f>
        <v>189.17681161312515</v>
      </c>
      <c r="FI142" s="147">
        <f>'relative error colored'!FJ34</f>
        <v>199.6370901256233</v>
      </c>
      <c r="FJ142" s="91">
        <f>'relative error colored'!FK34</f>
        <v>210.15001897749048</v>
      </c>
      <c r="FK142" s="147">
        <f>'relative error colored'!FL34</f>
        <v>220.71511876465186</v>
      </c>
      <c r="FL142" s="147">
        <f>'relative error colored'!FM34</f>
        <v>231.33186998954915</v>
      </c>
      <c r="FM142" s="147">
        <f>'relative error colored'!FN34</f>
        <v>241.99971585131394</v>
      </c>
      <c r="FN142" s="147">
        <f>'relative error colored'!FO34</f>
        <v>252.71806516270132</v>
      </c>
      <c r="FO142" s="147">
        <f>'relative error colored'!FP34</f>
        <v>263.48629536388711</v>
      </c>
      <c r="FP142" s="147">
        <f>'relative error colored'!FQ34</f>
        <v>274.30375560354742</v>
      </c>
      <c r="FQ142" s="147">
        <f>'relative error colored'!FR34</f>
        <v>285.1697698584062</v>
      </c>
      <c r="FR142" s="147">
        <f>'relative error colored'!FS34</f>
        <v>296.08364006360898</v>
      </c>
      <c r="FS142" s="147">
        <f>'relative error colored'!FT34</f>
        <v>307.04464922779903</v>
      </c>
      <c r="FT142" s="91">
        <f>'relative error colored'!FU34</f>
        <v>318.05206450859282</v>
      </c>
      <c r="FU142" s="147">
        <f>'relative error colored'!FV34</f>
        <v>329.10514022619213</v>
      </c>
      <c r="FV142" s="147">
        <f>'relative error colored'!FW34</f>
        <v>340.20312079510182</v>
      </c>
      <c r="FW142" s="147">
        <f>'relative error colored'!FX34</f>
        <v>351.34524355625473</v>
      </c>
      <c r="FX142" s="147">
        <f>'relative error colored'!FY34</f>
        <v>362.53074149424998</v>
      </c>
      <c r="FY142" s="147">
        <f>'relative error colored'!FZ34</f>
        <v>373.75884582681994</v>
      </c>
      <c r="FZ142" s="147">
        <f>'relative error colored'!GA34</f>
        <v>385.02878845601896</v>
      </c>
      <c r="GA142" s="147">
        <f>'relative error colored'!GB34</f>
        <v>396.33980427292516</v>
      </c>
      <c r="GB142" s="147">
        <f>'relative error colored'!GC34</f>
        <v>407.69113330984771</v>
      </c>
      <c r="GC142" s="147">
        <f>'relative error colored'!GD34</f>
        <v>419.08202273608174</v>
      </c>
      <c r="GD142" s="91">
        <f>'relative error colored'!GE34</f>
        <v>430.51172869516847</v>
      </c>
      <c r="GE142" s="147">
        <f>'relative error colored'!GF34</f>
        <v>441.97951798334202</v>
      </c>
      <c r="GF142" s="147">
        <f>'relative error colored'!GG34</f>
        <v>453.4846695704087</v>
      </c>
      <c r="GG142" s="147">
        <f>'relative error colored'!GH34</f>
        <v>465.02647596567061</v>
      </c>
      <c r="GH142" s="147">
        <f>'relative error colored'!GI34</f>
        <v>476.60424443269471</v>
      </c>
      <c r="GI142" s="147">
        <f>'relative error colored'!GJ34</f>
        <v>488.21729805774197</v>
      </c>
      <c r="GJ142" s="147">
        <f>'relative error colored'!GK34</f>
        <v>499.8649766774999</v>
      </c>
      <c r="GK142" s="147">
        <f>'relative error colored'!GL34</f>
        <v>511.54663767244091</v>
      </c>
      <c r="GL142" s="147">
        <f>'relative error colored'!GM34</f>
        <v>523.26165663264442</v>
      </c>
      <c r="GM142" s="147">
        <f>'relative error colored'!GN34</f>
        <v>535.00942790330305</v>
      </c>
      <c r="GN142" s="395">
        <f>'relative error colored'!GO34</f>
        <v>546.7893650173836</v>
      </c>
      <c r="GO142" s="290">
        <v>23000</v>
      </c>
      <c r="GP142" s="268"/>
      <c r="GS142" s="60"/>
    </row>
    <row r="143" spans="1:240" ht="15.75">
      <c r="A143" s="173"/>
      <c r="B143" s="182"/>
      <c r="C143" s="91"/>
      <c r="D143" s="189"/>
      <c r="E143" s="91"/>
      <c r="F143" s="116"/>
      <c r="G143" s="116"/>
      <c r="H143" s="116"/>
      <c r="I143" s="116"/>
      <c r="J143" s="107"/>
      <c r="K143" s="217">
        <v>24000</v>
      </c>
      <c r="L143" s="220">
        <f t="shared" si="323"/>
        <v>7.3151999999999999</v>
      </c>
      <c r="M143" s="284">
        <v>240</v>
      </c>
      <c r="N143" s="382"/>
      <c r="O143" s="104">
        <f>'relative error colored'!N35</f>
        <v>392.70994904751649</v>
      </c>
      <c r="P143" s="256">
        <f>'relative error colored'!O35</f>
        <v>0.56860701731906405</v>
      </c>
      <c r="Q143" s="213">
        <f>'relative error colored'!P35</f>
        <v>-32.548800000000341</v>
      </c>
      <c r="R143" s="215">
        <f>'relative error colored'!Q35</f>
        <v>240.60119999999964</v>
      </c>
      <c r="S143" s="383"/>
      <c r="T143" s="101">
        <f>'relative error colored'!R35</f>
        <v>604.44317225234647</v>
      </c>
      <c r="U143" s="382"/>
      <c r="V143" s="141">
        <f>'relative error colored'!S35</f>
        <v>0.38757458578585391</v>
      </c>
      <c r="W143" s="163">
        <f>'relative error colored'!T35</f>
        <v>0.46416899372984816</v>
      </c>
      <c r="X143" s="159">
        <f>'relative error colored'!U35</f>
        <v>0.83498594482040489</v>
      </c>
      <c r="Y143" s="170"/>
      <c r="Z143" s="399">
        <f t="shared" si="322"/>
        <v>240</v>
      </c>
      <c r="AA143" s="402">
        <v>24000</v>
      </c>
      <c r="AB143" s="409">
        <f>'relative error colored'!Z35</f>
        <v>2.4282088360788625E-2</v>
      </c>
      <c r="AC143" s="409">
        <f>'relative error colored'!AA35</f>
        <v>4.8557605924980742E-2</v>
      </c>
      <c r="AD143" s="409">
        <f>'relative error colored'!AB35</f>
        <v>7.2820006868550988E-2</v>
      </c>
      <c r="AE143" s="409">
        <f>'relative error colored'!AC35</f>
        <v>9.706279507840225E-2</v>
      </c>
      <c r="AF143" s="409">
        <f>'relative error colored'!AD35</f>
        <v>0.12127954842536112</v>
      </c>
      <c r="AG143" s="409">
        <f>'relative error colored'!AE35</f>
        <v>0.14546394235042387</v>
      </c>
      <c r="AH143" s="409">
        <f>'relative error colored'!AF35</f>
        <v>0.16960977255376547</v>
      </c>
      <c r="AI143" s="409">
        <f>'relative error colored'!AG35</f>
        <v>0.19371097659233322</v>
      </c>
      <c r="AJ143" s="409">
        <f>'relative error colored'!AH35</f>
        <v>0.21776165420995047</v>
      </c>
      <c r="AK143" s="410">
        <f>'relative error colored'!AI35</f>
        <v>0.24175608624542252</v>
      </c>
      <c r="AL143" s="409">
        <f>'relative error colored'!AJ35</f>
        <v>0.2656887519869448</v>
      </c>
      <c r="AM143" s="409">
        <f>'relative error colored'!AK35</f>
        <v>0.28955434486583481</v>
      </c>
      <c r="AN143" s="409">
        <f>'relative error colored'!AL35</f>
        <v>0.31334778640775096</v>
      </c>
      <c r="AO143" s="409">
        <f>'relative error colored'!AM35</f>
        <v>0.33706423838503352</v>
      </c>
      <c r="AP143" s="409">
        <f>'relative error colored'!AN35</f>
        <v>0.36069911313889191</v>
      </c>
      <c r="AQ143" s="409">
        <f>'relative error colored'!AO35</f>
        <v>0.38424808206432143</v>
      </c>
      <c r="AR143" s="409">
        <f>'relative error colored'!AP35</f>
        <v>0.40770708227336294</v>
      </c>
      <c r="AS143" s="409">
        <f>'relative error colored'!AQ35</f>
        <v>0.43107232147346114</v>
      </c>
      <c r="AT143" s="409">
        <f>'relative error colored'!AR35</f>
        <v>0.45434028111657726</v>
      </c>
      <c r="AU143" s="410">
        <f>'relative error colored'!AS35</f>
        <v>0.47750771789158009</v>
      </c>
      <c r="AV143" s="409">
        <f>'relative error colored'!AT35</f>
        <v>0.50057166364655326</v>
      </c>
      <c r="AW143" s="409">
        <f>'relative error colored'!AU35</f>
        <v>0.52352942383964129</v>
      </c>
      <c r="AX143" s="409">
        <f>'relative error colored'!AV35</f>
        <v>0.54637857462621486</v>
      </c>
      <c r="AY143" s="409">
        <f>'relative error colored'!AW35</f>
        <v>0.56911695869707202</v>
      </c>
      <c r="AZ143" s="409">
        <f>'relative error colored'!AX35</f>
        <v>0.59174267998690544</v>
      </c>
      <c r="BA143" s="409">
        <f>'relative error colored'!AY35</f>
        <v>0.61425409737461245</v>
      </c>
      <c r="BB143" s="409">
        <f>'relative error colored'!AZ35</f>
        <v>0.63664981749738125</v>
      </c>
      <c r="BC143" s="409">
        <f>'relative error colored'!BA35</f>
        <v>0.65892868679914474</v>
      </c>
      <c r="BD143" s="409">
        <f>'relative error colored'!BB35</f>
        <v>0.6810897829309559</v>
      </c>
      <c r="BE143" s="410">
        <f>'relative error colored'!BC35</f>
        <v>0.70313240561666679</v>
      </c>
      <c r="BF143" s="409">
        <f>'relative error colored'!BD35</f>
        <v>0.72505606709187698</v>
      </c>
      <c r="BG143" s="409">
        <f>'relative error colored'!BE35</f>
        <v>0.74686048221796231</v>
      </c>
      <c r="BH143" s="409">
        <f>'relative error colored'!BF35</f>
        <v>0.7685455583661398</v>
      </c>
      <c r="BI143" s="409">
        <f>'relative error colored'!BG35</f>
        <v>0.79011138515918644</v>
      </c>
      <c r="BJ143" s="409">
        <f>'relative error colored'!BH35</f>
        <v>0.81155822415095002</v>
      </c>
      <c r="BK143" s="409">
        <f>'relative error colored'!BI35</f>
        <v>0.83288649851599827</v>
      </c>
      <c r="BL143" s="409">
        <f>'relative error colored'!BJ35</f>
        <v>0.85409678281421053</v>
      </c>
      <c r="BM143" s="409">
        <f>'relative error colored'!BK35</f>
        <v>0.87518979288750898</v>
      </c>
      <c r="BN143" s="409">
        <f>'relative error colored'!BL35</f>
        <v>0.8961663759387023</v>
      </c>
      <c r="BO143" s="411">
        <f>'relative error colored'!BM35</f>
        <v>0.91702750083545193</v>
      </c>
      <c r="BP143" s="253"/>
      <c r="BQ143" s="399">
        <f>'relative error colored'!BP35</f>
        <v>240</v>
      </c>
      <c r="BR143" s="402">
        <f>'relative error colored'!BQ35</f>
        <v>24000</v>
      </c>
      <c r="BS143" s="147">
        <f>'relative error colored'!BR35</f>
        <v>240.62957264701396</v>
      </c>
      <c r="BT143" s="147">
        <f>'relative error colored'!BS35</f>
        <v>240.71465987928462</v>
      </c>
      <c r="BU143" s="147">
        <f>'relative error colored'!BT35</f>
        <v>240.85636976628462</v>
      </c>
      <c r="BV143" s="147">
        <f>'relative error colored'!BU35</f>
        <v>241.05454974047166</v>
      </c>
      <c r="BW143" s="147">
        <f>'relative error colored'!BV35</f>
        <v>241.30898756313897</v>
      </c>
      <c r="BX143" s="147">
        <f>'relative error colored'!BW35</f>
        <v>241.61941265852269</v>
      </c>
      <c r="BY143" s="147">
        <f>'relative error colored'!BX35</f>
        <v>241.98549779858263</v>
      </c>
      <c r="BZ143" s="147">
        <f>'relative error colored'!BY35</f>
        <v>242.40686111655316</v>
      </c>
      <c r="CA143" s="147">
        <f>'relative error colored'!BZ35</f>
        <v>242.88306842352227</v>
      </c>
      <c r="CB143" s="91">
        <f>'relative error colored'!CA35</f>
        <v>243.41363579903108</v>
      </c>
      <c r="CC143" s="147">
        <f>'relative error colored'!CB35</f>
        <v>243.99803242402888</v>
      </c>
      <c r="CD143" s="147">
        <f>'relative error colored'!CC35</f>
        <v>244.63568362252056</v>
      </c>
      <c r="CE143" s="147">
        <f>'relative error colored'!CD35</f>
        <v>245.3259740769083</v>
      </c>
      <c r="CF143" s="147">
        <f>'relative error colored'!CE35</f>
        <v>246.06825118135555</v>
      </c>
      <c r="CG143" s="147">
        <f>'relative error colored'!CF35</f>
        <v>246.86182849747078</v>
      </c>
      <c r="CH143" s="147">
        <f>'relative error colored'!CG35</f>
        <v>247.70598927717455</v>
      </c>
      <c r="CI143" s="147">
        <f>'relative error colored'!CH35</f>
        <v>248.59999001872873</v>
      </c>
      <c r="CJ143" s="147">
        <f>'relative error colored'!CI35</f>
        <v>249.54306402350852</v>
      </c>
      <c r="CK143" s="147">
        <f>'relative error colored'!CJ35</f>
        <v>250.53442492311123</v>
      </c>
      <c r="CL143" s="91">
        <f>'relative error colored'!CK35</f>
        <v>251.57327014875528</v>
      </c>
      <c r="CM143" s="147">
        <f>'relative error colored'!CL35</f>
        <v>252.65878431753299</v>
      </c>
      <c r="CN143" s="147">
        <f>'relative error colored'!CM35</f>
        <v>253.79014251289016</v>
      </c>
      <c r="CO143" s="147">
        <f>'relative error colored'!CN35</f>
        <v>254.96651343961568</v>
      </c>
      <c r="CP143" s="147">
        <f>'relative error colored'!CO35</f>
        <v>256.18706243658488</v>
      </c>
      <c r="CQ143" s="147">
        <f>'relative error colored'!CP35</f>
        <v>257.4509543334417</v>
      </c>
      <c r="CR143" s="147">
        <f>'relative error colored'!CQ35</f>
        <v>258.75735614027167</v>
      </c>
      <c r="CS143" s="147">
        <f>'relative error colored'!CR35</f>
        <v>260.1054395620651</v>
      </c>
      <c r="CT143" s="147">
        <f>'relative error colored'!CS35</f>
        <v>261.49438333236606</v>
      </c>
      <c r="CU143" s="147">
        <f>'relative error colored'!CT35</f>
        <v>262.92337536290029</v>
      </c>
      <c r="CV143" s="91">
        <f>'relative error colored'!CU35</f>
        <v>264.39161470817965</v>
      </c>
      <c r="CW143" s="147">
        <f>'relative error colored'!CV35</f>
        <v>265.89831334604645</v>
      </c>
      <c r="CX143" s="147">
        <f>'relative error colored'!CW35</f>
        <v>267.44269777687128</v>
      </c>
      <c r="CY143" s="147">
        <f>'relative error colored'!CX35</f>
        <v>269.0240104456272</v>
      </c>
      <c r="CZ143" s="147">
        <f>'relative error colored'!CY35</f>
        <v>270.64151099234687</v>
      </c>
      <c r="DA143" s="147">
        <f>'relative error colored'!CZ35</f>
        <v>272.2944773375404</v>
      </c>
      <c r="DB143" s="147">
        <f>'relative error colored'!DA35</f>
        <v>273.98220661000101</v>
      </c>
      <c r="DC143" s="147">
        <f>'relative error colored'!DB35</f>
        <v>275.70401592509677</v>
      </c>
      <c r="DD143" s="147">
        <f>'relative error colored'!DC35</f>
        <v>277.45924302212524</v>
      </c>
      <c r="DE143" s="147">
        <f>'relative error colored'!DD35</f>
        <v>279.24724676963393</v>
      </c>
      <c r="DF143" s="395">
        <f>'relative error colored'!DE35</f>
        <v>281.06740754778787</v>
      </c>
      <c r="DG143" s="90"/>
      <c r="DH143" s="399">
        <f>'relative error colored'!DH35</f>
        <v>240</v>
      </c>
      <c r="DI143" s="402">
        <f>'relative error colored'!DI35</f>
        <v>24000</v>
      </c>
      <c r="DJ143" s="147">
        <f>'relative error colored'!DJ35</f>
        <v>14.677142517706857</v>
      </c>
      <c r="DK143" s="147">
        <f>'relative error colored'!DK35</f>
        <v>29.350313362274694</v>
      </c>
      <c r="DL143" s="147">
        <f>'relative error colored'!DL35</f>
        <v>44.01555595506462</v>
      </c>
      <c r="DM143" s="147">
        <f>'relative error colored'!DM35</f>
        <v>58.668943764868899</v>
      </c>
      <c r="DN143" s="147">
        <f>'relative error colored'!DN35</f>
        <v>73.306594979557346</v>
      </c>
      <c r="DO143" s="147">
        <f>'relative error colored'!DO35</f>
        <v>87.924686762622656</v>
      </c>
      <c r="DP143" s="147">
        <f>'relative error colored'!DP35</f>
        <v>102.51946896739697</v>
      </c>
      <c r="DQ143" s="147">
        <f>'relative error colored'!DQ35</f>
        <v>117.08727719156992</v>
      </c>
      <c r="DR143" s="147">
        <f>'relative error colored'!DR35</f>
        <v>131.624545065581</v>
      </c>
      <c r="DS143" s="91">
        <f>'relative error colored'!DS35</f>
        <v>146.12781568149506</v>
      </c>
      <c r="DT143" s="147">
        <f>'relative error colored'!DT35</f>
        <v>160.59375208275583</v>
      </c>
      <c r="DU143" s="147">
        <f>'relative error colored'!DU35</f>
        <v>175.01914675015513</v>
      </c>
      <c r="DV143" s="147">
        <f>'relative error colored'!DV35</f>
        <v>189.40093003455169</v>
      </c>
      <c r="DW143" s="147">
        <f>'relative error colored'!DW35</f>
        <v>203.73617750227078</v>
      </c>
      <c r="DX143" s="147">
        <f>'relative error colored'!DX35</f>
        <v>218.02211617427986</v>
      </c>
      <c r="DY143" s="147">
        <f>'relative error colored'!DY35</f>
        <v>232.25612965483839</v>
      </c>
      <c r="DZ143" s="147">
        <f>'relative error colored'!DZ35</f>
        <v>246.43576215905992</v>
      </c>
      <c r="EA143" s="147">
        <f>'relative error colored'!EA35</f>
        <v>260.55872146160215</v>
      </c>
      <c r="EB143" s="147">
        <f>'relative error colored'!EB35</f>
        <v>274.62288080012684</v>
      </c>
      <c r="EC143" s="91">
        <f>'relative error colored'!EC35</f>
        <v>288.6262797773652</v>
      </c>
      <c r="ED143" s="147">
        <f>'relative error colored'!ED35</f>
        <v>302.56712431415724</v>
      </c>
      <c r="EE143" s="147">
        <f>'relative error colored'!EE35</f>
        <v>316.44378571307601</v>
      </c>
      <c r="EF143" s="147">
        <f>'relative error colored'!EF35</f>
        <v>330.25479889778472</v>
      </c>
      <c r="EG143" s="147">
        <f>'relative error colored'!EG35</f>
        <v>343.99885989746588</v>
      </c>
      <c r="EH143" s="147">
        <f>'relative error colored'!EH35</f>
        <v>357.6748226483902</v>
      </c>
      <c r="EI143" s="147">
        <f>'relative error colored'!EI35</f>
        <v>371.28169518611247</v>
      </c>
      <c r="EJ143" s="147">
        <f>'relative error colored'!EJ35</f>
        <v>384.81863530199456</v>
      </c>
      <c r="EK143" s="147">
        <f>'relative error colored'!EK35</f>
        <v>398.28494573694792</v>
      </c>
      <c r="EL143" s="147">
        <f>'relative error colored'!EL35</f>
        <v>411.68006898344902</v>
      </c>
      <c r="EM143" s="91">
        <f>'relative error colored'!EM35</f>
        <v>425.00358176436168</v>
      </c>
      <c r="EN143" s="147">
        <f>'relative error colored'!EN35</f>
        <v>438.25518925382426</v>
      </c>
      <c r="EO143" s="147">
        <f>'relative error colored'!EO35</f>
        <v>451.43471910174236</v>
      </c>
      <c r="EP143" s="147">
        <f>'relative error colored'!EP35</f>
        <v>464.54211531928041</v>
      </c>
      <c r="EQ143" s="147">
        <f>'relative error colored'!EQ35</f>
        <v>477.57743207831419</v>
      </c>
      <c r="ER143" s="147">
        <f>'relative error colored'!ER35</f>
        <v>490.54082747328107</v>
      </c>
      <c r="ES143" s="147">
        <f>'relative error colored'!ES35</f>
        <v>503.43255728915926</v>
      </c>
      <c r="ET143" s="147">
        <f>'relative error colored'!ET35</f>
        <v>516.2529688147448</v>
      </c>
      <c r="EU143" s="147">
        <f>'relative error colored'!EU35</f>
        <v>529.00249473580004</v>
      </c>
      <c r="EV143" s="147">
        <f>'relative error colored'!EV35</f>
        <v>541.68164713827809</v>
      </c>
      <c r="EW143" s="395">
        <f>'relative error colored'!EW35</f>
        <v>554.29101164762187</v>
      </c>
      <c r="EX143" s="8"/>
      <c r="EY143" s="399">
        <f>'relative error colored'!EZ35</f>
        <v>240</v>
      </c>
      <c r="EZ143" s="402">
        <f>'relative error colored'!FA35</f>
        <v>24000</v>
      </c>
      <c r="FA143" s="147">
        <f>'relative error colored'!FB35</f>
        <v>121.47957264701398</v>
      </c>
      <c r="FB143" s="147">
        <f>'relative error colored'!FC35</f>
        <v>131.56465987928465</v>
      </c>
      <c r="FC143" s="147">
        <f>'relative error colored'!FD35</f>
        <v>141.70636976628464</v>
      </c>
      <c r="FD143" s="147">
        <f>'relative error colored'!FE35</f>
        <v>151.90454974047168</v>
      </c>
      <c r="FE143" s="147">
        <f>'relative error colored'!FF35</f>
        <v>162.15898756313899</v>
      </c>
      <c r="FF143" s="147">
        <f>'relative error colored'!FG35</f>
        <v>172.46941265852271</v>
      </c>
      <c r="FG143" s="147">
        <f>'relative error colored'!FH35</f>
        <v>182.83549779858265</v>
      </c>
      <c r="FH143" s="147">
        <f>'relative error colored'!FI35</f>
        <v>193.25686111655318</v>
      </c>
      <c r="FI143" s="147">
        <f>'relative error colored'!FJ35</f>
        <v>203.7330684235223</v>
      </c>
      <c r="FJ143" s="91">
        <f>'relative error colored'!FK35</f>
        <v>214.26363579903111</v>
      </c>
      <c r="FK143" s="147">
        <f>'relative error colored'!FL35</f>
        <v>224.8480324240289</v>
      </c>
      <c r="FL143" s="147">
        <f>'relative error colored'!FM35</f>
        <v>235.48568362252058</v>
      </c>
      <c r="FM143" s="147">
        <f>'relative error colored'!FN35</f>
        <v>246.17597407690832</v>
      </c>
      <c r="FN143" s="147">
        <f>'relative error colored'!FO35</f>
        <v>256.91825118135557</v>
      </c>
      <c r="FO143" s="147">
        <f>'relative error colored'!FP35</f>
        <v>267.71182849747083</v>
      </c>
      <c r="FP143" s="147">
        <f>'relative error colored'!FQ35</f>
        <v>278.5559892771746</v>
      </c>
      <c r="FQ143" s="147">
        <f>'relative error colored'!FR35</f>
        <v>289.44999001872873</v>
      </c>
      <c r="FR143" s="147">
        <f>'relative error colored'!FS35</f>
        <v>300.39306402350854</v>
      </c>
      <c r="FS143" s="147">
        <f>'relative error colored'!FT35</f>
        <v>311.38442492311128</v>
      </c>
      <c r="FT143" s="91">
        <f>'relative error colored'!FU35</f>
        <v>322.42327014875531</v>
      </c>
      <c r="FU143" s="147">
        <f>'relative error colored'!FV35</f>
        <v>333.50878431753301</v>
      </c>
      <c r="FV143" s="147">
        <f>'relative error colored'!FW35</f>
        <v>344.64014251289018</v>
      </c>
      <c r="FW143" s="147">
        <f>'relative error colored'!FX35</f>
        <v>355.81651343961573</v>
      </c>
      <c r="FX143" s="147">
        <f>'relative error colored'!FY35</f>
        <v>367.0370624365849</v>
      </c>
      <c r="FY143" s="147">
        <f>'relative error colored'!FZ35</f>
        <v>378.30095433344172</v>
      </c>
      <c r="FZ143" s="147">
        <f>'relative error colored'!GA35</f>
        <v>389.60735614027169</v>
      </c>
      <c r="GA143" s="147">
        <f>'relative error colored'!GB35</f>
        <v>400.95543956206512</v>
      </c>
      <c r="GB143" s="147">
        <f>'relative error colored'!GC35</f>
        <v>412.34438333236608</v>
      </c>
      <c r="GC143" s="147">
        <f>'relative error colored'!GD35</f>
        <v>423.77337536290031</v>
      </c>
      <c r="GD143" s="91">
        <f>'relative error colored'!GE35</f>
        <v>435.24161470817967</v>
      </c>
      <c r="GE143" s="147">
        <f>'relative error colored'!GF35</f>
        <v>446.74831334604647</v>
      </c>
      <c r="GF143" s="147">
        <f>'relative error colored'!GG35</f>
        <v>458.29269777687131</v>
      </c>
      <c r="GG143" s="147">
        <f>'relative error colored'!GH35</f>
        <v>469.87401044562722</v>
      </c>
      <c r="GH143" s="147">
        <f>'relative error colored'!GI35</f>
        <v>481.49151099234689</v>
      </c>
      <c r="GI143" s="147">
        <f>'relative error colored'!GJ35</f>
        <v>493.14447733754042</v>
      </c>
      <c r="GJ143" s="147">
        <f>'relative error colored'!GK35</f>
        <v>504.83220661000104</v>
      </c>
      <c r="GK143" s="147">
        <f>'relative error colored'!GL35</f>
        <v>516.55401592509679</v>
      </c>
      <c r="GL143" s="147">
        <f>'relative error colored'!GM35</f>
        <v>528.3092430221252</v>
      </c>
      <c r="GM143" s="147">
        <f>'relative error colored'!GN35</f>
        <v>540.09724676963401</v>
      </c>
      <c r="GN143" s="395">
        <f>'relative error colored'!GO35</f>
        <v>551.91740754778789</v>
      </c>
      <c r="GO143" s="290">
        <v>24000</v>
      </c>
      <c r="GP143" s="268"/>
      <c r="GS143" s="60"/>
    </row>
    <row r="144" spans="1:240" ht="15.75">
      <c r="A144" s="173"/>
      <c r="B144" s="182"/>
      <c r="C144" s="91"/>
      <c r="D144" s="189"/>
      <c r="E144" s="91"/>
      <c r="F144" s="116"/>
      <c r="G144" s="116"/>
      <c r="H144" s="116"/>
      <c r="I144" s="116"/>
      <c r="J144" s="107"/>
      <c r="K144" s="217">
        <v>25000</v>
      </c>
      <c r="L144" s="220">
        <f t="shared" si="323"/>
        <v>7.6199999999999992</v>
      </c>
      <c r="M144" s="284">
        <v>250</v>
      </c>
      <c r="N144" s="382"/>
      <c r="O144" s="104">
        <f>'relative error colored'!N36</f>
        <v>376.00907179140091</v>
      </c>
      <c r="P144" s="256">
        <f>'relative error colored'!O36</f>
        <v>0.54894594570539845</v>
      </c>
      <c r="Q144" s="213">
        <f>'relative error colored'!P36</f>
        <v>-34.530000000000342</v>
      </c>
      <c r="R144" s="215">
        <f>'relative error colored'!Q36</f>
        <v>238.61999999999964</v>
      </c>
      <c r="S144" s="383"/>
      <c r="T144" s="101">
        <f>'relative error colored'!R36</f>
        <v>601.94942278748135</v>
      </c>
      <c r="U144" s="382"/>
      <c r="V144" s="141">
        <f>'relative error colored'!S36</f>
        <v>0.37109210144722515</v>
      </c>
      <c r="W144" s="163">
        <f>'relative error colored'!T36</f>
        <v>0.44811913935134562</v>
      </c>
      <c r="X144" s="159">
        <f>'relative error colored'!U36</f>
        <v>0.82811035918792175</v>
      </c>
      <c r="Y144" s="170"/>
      <c r="Z144" s="399">
        <f t="shared" si="322"/>
        <v>250</v>
      </c>
      <c r="AA144" s="402">
        <v>25000</v>
      </c>
      <c r="AB144" s="409">
        <f>'relative error colored'!Z36</f>
        <v>2.4815407094927789E-2</v>
      </c>
      <c r="AC144" s="409">
        <f>'relative error colored'!AA36</f>
        <v>4.9623612356505635E-2</v>
      </c>
      <c r="AD144" s="409">
        <f>'relative error colored'!AB36</f>
        <v>7.4417442589413782E-2</v>
      </c>
      <c r="AE144" s="409">
        <f>'relative error colored'!AC36</f>
        <v>9.9189781591651066E-2</v>
      </c>
      <c r="AF144" s="409">
        <f>'relative error colored'!AD36</f>
        <v>0.12393359794953726</v>
      </c>
      <c r="AG144" s="409">
        <f>'relative error colored'!AE36</f>
        <v>0.14864197200562795</v>
      </c>
      <c r="AH144" s="409">
        <f>'relative error colored'!AF36</f>
        <v>0.17330812174757526</v>
      </c>
      <c r="AI144" s="409">
        <f>'relative error colored'!AG36</f>
        <v>0.19792542738625543</v>
      </c>
      <c r="AJ144" s="409">
        <f>'relative error colored'!AH36</f>
        <v>0.22248745441430115</v>
      </c>
      <c r="AK144" s="410">
        <f>'relative error colored'!AI36</f>
        <v>0.24698797496330985</v>
      </c>
      <c r="AL144" s="409">
        <f>'relative error colored'!AJ36</f>
        <v>0.27142098730657327</v>
      </c>
      <c r="AM144" s="409">
        <f>'relative error colored'!AK36</f>
        <v>0.2957807333850081</v>
      </c>
      <c r="AN144" s="409">
        <f>'relative error colored'!AL36</f>
        <v>0.32006171426518054</v>
      </c>
      <c r="AO144" s="409">
        <f>'relative error colored'!AM36</f>
        <v>0.34425870346972293</v>
      </c>
      <c r="AP144" s="409">
        <f>'relative error colored'!AN36</f>
        <v>0.3683667581512598</v>
      </c>
      <c r="AQ144" s="409">
        <f>'relative error colored'!AO36</f>
        <v>0.39238122811035236</v>
      </c>
      <c r="AR144" s="409">
        <f>'relative error colored'!AP36</f>
        <v>0.41629776268538138</v>
      </c>
      <c r="AS144" s="409">
        <f>'relative error colored'!AQ36</f>
        <v>0.44011231556756442</v>
      </c>
      <c r="AT144" s="409">
        <f>'relative error colored'!AR36</f>
        <v>0.463821147616646</v>
      </c>
      <c r="AU144" s="410">
        <f>'relative error colored'!AS36</f>
        <v>0.48742082777232698</v>
      </c>
      <c r="AV144" s="409">
        <f>'relative error colored'!AT36</f>
        <v>0.51090823217272097</v>
      </c>
      <c r="AW144" s="409">
        <f>'relative error colored'!AU36</f>
        <v>0.53428054160439409</v>
      </c>
      <c r="AX144" s="409">
        <f>'relative error colored'!AV36</f>
        <v>0.55753523741841593</v>
      </c>
      <c r="AY144" s="409">
        <f>'relative error colored'!AW36</f>
        <v>0.58067009605391584</v>
      </c>
      <c r="AZ144" s="409">
        <f>'relative error colored'!AX36</f>
        <v>0.60368318231468288</v>
      </c>
      <c r="BA144" s="409">
        <f>'relative error colored'!AY36</f>
        <v>0.62657284154586879</v>
      </c>
      <c r="BB144" s="409">
        <f>'relative error colored'!AZ36</f>
        <v>0.64933769085691917</v>
      </c>
      <c r="BC144" s="409">
        <f>'relative error colored'!BA36</f>
        <v>0.6719766095339933</v>
      </c>
      <c r="BD144" s="409">
        <f>'relative error colored'!BB36</f>
        <v>0.6944887287802809</v>
      </c>
      <c r="BE144" s="410">
        <f>'relative error colored'!BC36</f>
        <v>0.71687342091653927</v>
      </c>
      <c r="BF144" s="409">
        <f>'relative error colored'!BD36</f>
        <v>0.73913028816670623</v>
      </c>
      <c r="BG144" s="409">
        <f>'relative error colored'!BE36</f>
        <v>0.76125915114523002</v>
      </c>
      <c r="BH144" s="409">
        <f>'relative error colored'!BF36</f>
        <v>0.78326003715385017</v>
      </c>
      <c r="BI144" s="409">
        <f>'relative error colored'!BG36</f>
        <v>0.80513316838620419</v>
      </c>
      <c r="BJ144" s="409">
        <f>'relative error colored'!BH36</f>
        <v>0.82687895012927604</v>
      </c>
      <c r="BK144" s="409">
        <f>'relative error colored'!BI36</f>
        <v>0.8484979590410785</v>
      </c>
      <c r="BL144" s="409">
        <f>'relative error colored'!BJ36</f>
        <v>0.86999093157478391</v>
      </c>
      <c r="BM144" s="409">
        <f>'relative error colored'!BK36</f>
        <v>0.89135875261036346</v>
      </c>
      <c r="BN144" s="409">
        <f>'relative error colored'!BL36</f>
        <v>0.9126024443462365</v>
      </c>
      <c r="BO144" s="411">
        <f>'relative error colored'!BM36</f>
        <v>0.93372315549522611</v>
      </c>
      <c r="BP144" s="253"/>
      <c r="BQ144" s="399">
        <f>'relative error colored'!BP36</f>
        <v>250</v>
      </c>
      <c r="BR144" s="402">
        <f>'relative error colored'!BQ36</f>
        <v>25000</v>
      </c>
      <c r="BS144" s="147">
        <f>'relative error colored'!BR36</f>
        <v>238.64938865058292</v>
      </c>
      <c r="BT144" s="147">
        <f>'relative error colored'!BS36</f>
        <v>238.73752048855715</v>
      </c>
      <c r="BU144" s="147">
        <f>'relative error colored'!BT36</f>
        <v>238.8842934007638</v>
      </c>
      <c r="BV144" s="147">
        <f>'relative error colored'!BU36</f>
        <v>239.08953795594007</v>
      </c>
      <c r="BW144" s="147">
        <f>'relative error colored'!BV36</f>
        <v>239.35301852950468</v>
      </c>
      <c r="BX144" s="147">
        <f>'relative error colored'!BW36</f>
        <v>239.67443485610997</v>
      </c>
      <c r="BY144" s="147">
        <f>'relative error colored'!BX36</f>
        <v>240.05342398845832</v>
      </c>
      <c r="BZ144" s="147">
        <f>'relative error colored'!BY36</f>
        <v>240.4895626356427</v>
      </c>
      <c r="CA144" s="147">
        <f>'relative error colored'!BZ36</f>
        <v>240.9823698496493</v>
      </c>
      <c r="CB144" s="91">
        <f>'relative error colored'!CA36</f>
        <v>241.53131002477221</v>
      </c>
      <c r="CC144" s="147">
        <f>'relative error colored'!CB36</f>
        <v>242.1357961715737</v>
      </c>
      <c r="CD144" s="147">
        <f>'relative error colored'!CC36</f>
        <v>242.795193424746</v>
      </c>
      <c r="CE144" s="147">
        <f>'relative error colored'!CD36</f>
        <v>243.5088227427822</v>
      </c>
      <c r="CF144" s="147">
        <f>'relative error colored'!CE36</f>
        <v>244.27596475674659</v>
      </c>
      <c r="CG144" s="147">
        <f>'relative error colored'!CF36</f>
        <v>245.09586372561233</v>
      </c>
      <c r="CH144" s="147">
        <f>'relative error colored'!CG36</f>
        <v>245.9677315565464</v>
      </c>
      <c r="CI144" s="147">
        <f>'relative error colored'!CH36</f>
        <v>246.89075185009676</v>
      </c>
      <c r="CJ144" s="147">
        <f>'relative error colored'!CI36</f>
        <v>247.86408393239657</v>
      </c>
      <c r="CK144" s="147">
        <f>'relative error colored'!CJ36</f>
        <v>248.88686683914241</v>
      </c>
      <c r="CL144" s="91">
        <f>'relative error colored'!CK36</f>
        <v>249.95822321913656</v>
      </c>
      <c r="CM144" s="147">
        <f>'relative error colored'!CL36</f>
        <v>251.07726312849894</v>
      </c>
      <c r="CN144" s="147">
        <f>'relative error colored'!CM36</f>
        <v>252.24308769016986</v>
      </c>
      <c r="CO144" s="147">
        <f>'relative error colored'!CN36</f>
        <v>253.4547925969278</v>
      </c>
      <c r="CP144" s="147">
        <f>'relative error colored'!CO36</f>
        <v>254.71147143977572</v>
      </c>
      <c r="CQ144" s="147">
        <f>'relative error colored'!CP36</f>
        <v>256.01221884710731</v>
      </c>
      <c r="CR144" s="147">
        <f>'relative error colored'!CQ36</f>
        <v>257.35613342350655</v>
      </c>
      <c r="CS144" s="147">
        <f>'relative error colored'!CR36</f>
        <v>258.74232048028682</v>
      </c>
      <c r="CT144" s="147">
        <f>'relative error colored'!CS36</f>
        <v>260.16989455292008</v>
      </c>
      <c r="CU144" s="147">
        <f>'relative error colored'!CT36</f>
        <v>261.63798170328124</v>
      </c>
      <c r="CV144" s="91">
        <f>'relative error colored'!CU36</f>
        <v>263.14572160714937</v>
      </c>
      <c r="CW144" s="147">
        <f>'relative error colored'!CV36</f>
        <v>264.69226942962234</v>
      </c>
      <c r="CX144" s="147">
        <f>'relative error colored'!CW36</f>
        <v>266.27679749303684</v>
      </c>
      <c r="CY144" s="147">
        <f>'relative error colored'!CX36</f>
        <v>267.8984967436262</v>
      </c>
      <c r="CZ144" s="147">
        <f>'relative error colored'!CY36</f>
        <v>269.55657802451015</v>
      </c>
      <c r="DA144" s="147">
        <f>'relative error colored'!CZ36</f>
        <v>271.25027316371643</v>
      </c>
      <c r="DB144" s="147">
        <f>'relative error colored'!DA36</f>
        <v>272.97883588677649</v>
      </c>
      <c r="DC144" s="147">
        <f>'relative error colored'!DB36</f>
        <v>274.7415425640707</v>
      </c>
      <c r="DD144" s="147">
        <f>'relative error colored'!DC36</f>
        <v>276.53769280350849</v>
      </c>
      <c r="DE144" s="147">
        <f>'relative error colored'!DD36</f>
        <v>278.36660989936865</v>
      </c>
      <c r="DF144" s="395">
        <f>'relative error colored'!DE36</f>
        <v>280.22764114819597</v>
      </c>
      <c r="DG144" s="90"/>
      <c r="DH144" s="399">
        <f>'relative error colored'!DH36</f>
        <v>250</v>
      </c>
      <c r="DI144" s="402">
        <f>'relative error colored'!DI36</f>
        <v>25000</v>
      </c>
      <c r="DJ144" s="147">
        <f>'relative error colored'!DJ36</f>
        <v>14.937619977028152</v>
      </c>
      <c r="DK144" s="147">
        <f>'relative error colored'!DK36</f>
        <v>29.870904814628293</v>
      </c>
      <c r="DL144" s="147">
        <f>'relative error colored'!DL36</f>
        <v>44.795536612018161</v>
      </c>
      <c r="DM144" s="147">
        <f>'relative error colored'!DM36</f>
        <v>59.707231775510699</v>
      </c>
      <c r="DN144" s="147">
        <f>'relative error colored'!DN36</f>
        <v>74.601757749699743</v>
      </c>
      <c r="DO144" s="147">
        <f>'relative error colored'!DO36</f>
        <v>89.47494925078071</v>
      </c>
      <c r="DP144" s="147">
        <f>'relative error colored'!DP36</f>
        <v>104.32272385033548</v>
      </c>
      <c r="DQ144" s="147">
        <f>'relative error colored'!DQ36</f>
        <v>119.141096770122</v>
      </c>
      <c r="DR144" s="147">
        <f>'relative error colored'!DR36</f>
        <v>133.92619476214466</v>
      </c>
      <c r="DS144" s="91">
        <f>'relative error colored'!DS36</f>
        <v>148.67426896461325</v>
      </c>
      <c r="DT144" s="147">
        <f>'relative error colored'!DT36</f>
        <v>163.38170664160009</v>
      </c>
      <c r="DU144" s="147">
        <f>'relative error colored'!DU36</f>
        <v>178.04504173276354</v>
      </c>
      <c r="DV144" s="147">
        <f>'relative error colored'!DV36</f>
        <v>192.66096415829722</v>
      </c>
      <c r="DW144" s="147">
        <f>'relative error colored'!DW36</f>
        <v>207.22632784316642</v>
      </c>
      <c r="DX144" s="147">
        <f>'relative error colored'!DX36</f>
        <v>221.73815744324656</v>
      </c>
      <c r="DY144" s="147">
        <f>'relative error colored'!DY36</f>
        <v>236.19365377366967</v>
      </c>
      <c r="DZ144" s="147">
        <f>'relative error colored'!DZ36</f>
        <v>250.59019795618522</v>
      </c>
      <c r="EA144" s="147">
        <f>'relative error colored'!EA36</f>
        <v>264.92535431755726</v>
      </c>
      <c r="EB144" s="147">
        <f>'relative error colored'!EB36</f>
        <v>279.19687208446726</v>
      </c>
      <c r="EC144" s="91">
        <f>'relative error colored'!EC36</f>
        <v>293.40268593214859</v>
      </c>
      <c r="ED144" s="147">
        <f>'relative error colored'!ED36</f>
        <v>307.54091545374189</v>
      </c>
      <c r="EE144" s="147">
        <f>'relative error colored'!EE36</f>
        <v>321.60986362534794</v>
      </c>
      <c r="EF144" s="147">
        <f>'relative error colored'!EF36</f>
        <v>335.60801434769684</v>
      </c>
      <c r="EG144" s="147">
        <f>'relative error colored'!EG36</f>
        <v>349.534029149606</v>
      </c>
      <c r="EH144" s="147">
        <f>'relative error colored'!EH36</f>
        <v>363.38674314083323</v>
      </c>
      <c r="EI144" s="147">
        <f>'relative error colored'!EI36</f>
        <v>377.16516030284771</v>
      </c>
      <c r="EJ144" s="147">
        <f>'relative error colored'!EJ36</f>
        <v>390.8684482054785</v>
      </c>
      <c r="EK144" s="147">
        <f>'relative error colored'!EK36</f>
        <v>404.49593223567598</v>
      </c>
      <c r="EL144" s="147">
        <f>'relative error colored'!EL36</f>
        <v>418.0470894217018</v>
      </c>
      <c r="EM144" s="91">
        <f>'relative error colored'!EM36</f>
        <v>431.52154193239795</v>
      </c>
      <c r="EN144" s="147">
        <f>'relative error colored'!EN36</f>
        <v>444.91905032669359</v>
      </c>
      <c r="EO144" s="147">
        <f>'relative error colored'!EO36</f>
        <v>458.23950662355924</v>
      </c>
      <c r="EP144" s="147">
        <f>'relative error colored'!EP36</f>
        <v>471.48292725726134</v>
      </c>
      <c r="EQ144" s="147">
        <f>'relative error colored'!EQ36</f>
        <v>484.64944597713162</v>
      </c>
      <c r="ER144" s="147">
        <f>'relative error colored'!ER36</f>
        <v>497.73930674543629</v>
      </c>
      <c r="ES144" s="147">
        <f>'relative error colored'!ES36</f>
        <v>510.75285668113321</v>
      </c>
      <c r="ET144" s="147">
        <f>'relative error colored'!ET36</f>
        <v>523.69053909178433</v>
      </c>
      <c r="EU144" s="147">
        <f>'relative error colored'!EU36</f>
        <v>536.55288663037766</v>
      </c>
      <c r="EV144" s="147">
        <f>'relative error colored'!EV36</f>
        <v>549.34051460866158</v>
      </c>
      <c r="EW144" s="395">
        <f>'relative error colored'!EW36</f>
        <v>562.05411449365704</v>
      </c>
      <c r="EX144" s="8"/>
      <c r="EY144" s="399">
        <f>'relative error colored'!EZ36</f>
        <v>250</v>
      </c>
      <c r="EZ144" s="402">
        <f>'relative error colored'!FA36</f>
        <v>25000</v>
      </c>
      <c r="FA144" s="147">
        <f>'relative error colored'!FB36</f>
        <v>125.49938865058294</v>
      </c>
      <c r="FB144" s="147">
        <f>'relative error colored'!FC36</f>
        <v>135.58752048855717</v>
      </c>
      <c r="FC144" s="147">
        <f>'relative error colored'!FD36</f>
        <v>145.73429340076382</v>
      </c>
      <c r="FD144" s="147">
        <f>'relative error colored'!FE36</f>
        <v>155.9395379559401</v>
      </c>
      <c r="FE144" s="147">
        <f>'relative error colored'!FF36</f>
        <v>166.2030185295047</v>
      </c>
      <c r="FF144" s="147">
        <f>'relative error colored'!FG36</f>
        <v>176.52443485610999</v>
      </c>
      <c r="FG144" s="147">
        <f>'relative error colored'!FH36</f>
        <v>186.90342398845834</v>
      </c>
      <c r="FH144" s="147">
        <f>'relative error colored'!FI36</f>
        <v>197.33956263564272</v>
      </c>
      <c r="FI144" s="147">
        <f>'relative error colored'!FJ36</f>
        <v>207.83236984964933</v>
      </c>
      <c r="FJ144" s="91">
        <f>'relative error colored'!FK36</f>
        <v>218.38131002477223</v>
      </c>
      <c r="FK144" s="147">
        <f>'relative error colored'!FL36</f>
        <v>228.98579617157372</v>
      </c>
      <c r="FL144" s="147">
        <f>'relative error colored'!FM36</f>
        <v>239.64519342474603</v>
      </c>
      <c r="FM144" s="147">
        <f>'relative error colored'!FN36</f>
        <v>250.35882274278222</v>
      </c>
      <c r="FN144" s="147">
        <f>'relative error colored'!FO36</f>
        <v>261.12596475674661</v>
      </c>
      <c r="FO144" s="147">
        <f>'relative error colored'!FP36</f>
        <v>271.94586372561236</v>
      </c>
      <c r="FP144" s="147">
        <f>'relative error colored'!FQ36</f>
        <v>282.81773155654639</v>
      </c>
      <c r="FQ144" s="147">
        <f>'relative error colored'!FR36</f>
        <v>293.74075185009679</v>
      </c>
      <c r="FR144" s="147">
        <f>'relative error colored'!FS36</f>
        <v>304.71408393239659</v>
      </c>
      <c r="FS144" s="147">
        <f>'relative error colored'!FT36</f>
        <v>315.73686683914241</v>
      </c>
      <c r="FT144" s="91">
        <f>'relative error colored'!FU36</f>
        <v>326.80822321913661</v>
      </c>
      <c r="FU144" s="147">
        <f>'relative error colored'!FV36</f>
        <v>337.92726312849896</v>
      </c>
      <c r="FV144" s="147">
        <f>'relative error colored'!FW36</f>
        <v>349.09308769016991</v>
      </c>
      <c r="FW144" s="147">
        <f>'relative error colored'!FX36</f>
        <v>360.30479259692783</v>
      </c>
      <c r="FX144" s="147">
        <f>'relative error colored'!FY36</f>
        <v>371.56147143977574</v>
      </c>
      <c r="FY144" s="147">
        <f>'relative error colored'!FZ36</f>
        <v>382.86221884710733</v>
      </c>
      <c r="FZ144" s="147">
        <f>'relative error colored'!GA36</f>
        <v>394.20613342350657</v>
      </c>
      <c r="GA144" s="147">
        <f>'relative error colored'!GB36</f>
        <v>405.59232048028684</v>
      </c>
      <c r="GB144" s="147">
        <f>'relative error colored'!GC36</f>
        <v>417.01989455292011</v>
      </c>
      <c r="GC144" s="147">
        <f>'relative error colored'!GD36</f>
        <v>428.48798170328126</v>
      </c>
      <c r="GD144" s="91">
        <f>'relative error colored'!GE36</f>
        <v>439.99572160714939</v>
      </c>
      <c r="GE144" s="147">
        <f>'relative error colored'!GF36</f>
        <v>451.54226942962237</v>
      </c>
      <c r="GF144" s="147">
        <f>'relative error colored'!GG36</f>
        <v>463.12679749303686</v>
      </c>
      <c r="GG144" s="147">
        <f>'relative error colored'!GH36</f>
        <v>474.74849674362622</v>
      </c>
      <c r="GH144" s="147">
        <f>'relative error colored'!GI36</f>
        <v>486.40657802451017</v>
      </c>
      <c r="GI144" s="147">
        <f>'relative error colored'!GJ36</f>
        <v>498.10027316371645</v>
      </c>
      <c r="GJ144" s="147">
        <f>'relative error colored'!GK36</f>
        <v>509.82883588677652</v>
      </c>
      <c r="GK144" s="147">
        <f>'relative error colored'!GL36</f>
        <v>521.59154256407078</v>
      </c>
      <c r="GL144" s="147">
        <f>'relative error colored'!GM36</f>
        <v>533.38769280350857</v>
      </c>
      <c r="GM144" s="147">
        <f>'relative error colored'!GN36</f>
        <v>545.21660989936868</v>
      </c>
      <c r="GN144" s="395">
        <f>'relative error colored'!GO36</f>
        <v>557.07764114819599</v>
      </c>
      <c r="GO144" s="290">
        <v>25000</v>
      </c>
      <c r="GP144" s="268"/>
      <c r="GS144" s="60"/>
    </row>
    <row r="145" spans="1:240" ht="16.350000000000001" customHeight="1">
      <c r="A145" s="173"/>
      <c r="B145" s="182"/>
      <c r="C145" s="91"/>
      <c r="D145" s="189"/>
      <c r="E145" s="91"/>
      <c r="F145" s="116"/>
      <c r="G145" s="116"/>
      <c r="H145" s="116"/>
      <c r="I145" s="116"/>
      <c r="J145" s="107"/>
      <c r="K145" s="217">
        <v>26000</v>
      </c>
      <c r="L145" s="220">
        <f t="shared" si="323"/>
        <v>7.9247999999999994</v>
      </c>
      <c r="M145" s="284">
        <v>260</v>
      </c>
      <c r="N145" s="382"/>
      <c r="O145" s="104">
        <f>'relative error colored'!N37</f>
        <v>359.88801553955642</v>
      </c>
      <c r="P145" s="256">
        <f>'relative error colored'!O37</f>
        <v>0.52980924279775987</v>
      </c>
      <c r="Q145" s="213">
        <f>'relative error colored'!P37</f>
        <v>-36.511200000000372</v>
      </c>
      <c r="R145" s="215">
        <f>'relative error colored'!Q37</f>
        <v>236.63879999999961</v>
      </c>
      <c r="S145" s="383"/>
      <c r="T145" s="101">
        <f>'relative error colored'!R37</f>
        <v>599.44529917740147</v>
      </c>
      <c r="U145" s="382"/>
      <c r="V145" s="141">
        <f>'relative error colored'!S37</f>
        <v>0.3551818559482422</v>
      </c>
      <c r="W145" s="163">
        <f>'relative error colored'!T37</f>
        <v>0.4324973410593958</v>
      </c>
      <c r="X145" s="159">
        <f>'relative error colored'!U37</f>
        <v>0.82123477355543861</v>
      </c>
      <c r="Y145" s="170"/>
      <c r="Z145" s="399">
        <f t="shared" si="322"/>
        <v>260</v>
      </c>
      <c r="AA145" s="402">
        <v>26000</v>
      </c>
      <c r="AB145" s="409">
        <f>'relative error colored'!Z37</f>
        <v>2.5365029758177147E-2</v>
      </c>
      <c r="AC145" s="409">
        <f>'relative error colored'!AA37</f>
        <v>5.0722174193488699E-2</v>
      </c>
      <c r="AD145" s="409">
        <f>'relative error colored'!AB37</f>
        <v>7.6063580799930391E-2</v>
      </c>
      <c r="AE145" s="409">
        <f>'relative error colored'!AC37</f>
        <v>0.10138146236460439</v>
      </c>
      <c r="AF145" s="409">
        <f>'relative error colored'!AD37</f>
        <v>0.12666812876928182</v>
      </c>
      <c r="AG145" s="409">
        <f>'relative error colored'!AE37</f>
        <v>0.15191601779702957</v>
      </c>
      <c r="AH145" s="409">
        <f>'relative error colored'!AF37</f>
        <v>0.1771177246420787</v>
      </c>
      <c r="AI145" s="409">
        <f>'relative error colored'!AG37</f>
        <v>0.2022660298469437</v>
      </c>
      <c r="AJ145" s="409">
        <f>'relative error colored'!AH37</f>
        <v>0.22735392541956548</v>
      </c>
      <c r="AK145" s="410">
        <f>'relative error colored'!AI37</f>
        <v>0.25237463891711498</v>
      </c>
      <c r="AL145" s="409">
        <f>'relative error colored'!AJ37</f>
        <v>0.27732165531905456</v>
      </c>
      <c r="AM145" s="409">
        <f>'relative error colored'!AK37</f>
        <v>0.302188736550282</v>
      </c>
      <c r="AN145" s="409">
        <f>'relative error colored'!AL37</f>
        <v>0.32696993855393564</v>
      </c>
      <c r="AO145" s="409">
        <f>'relative error colored'!AM37</f>
        <v>0.35165962585209753</v>
      </c>
      <c r="AP145" s="409">
        <f>'relative error colored'!AN37</f>
        <v>0.37625248357035124</v>
      </c>
      <c r="AQ145" s="409">
        <f>'relative error colored'!AO37</f>
        <v>0.40074352693771964</v>
      </c>
      <c r="AR145" s="409">
        <f>'relative error colored'!AP37</f>
        <v>0.42512810830660241</v>
      </c>
      <c r="AS145" s="409">
        <f>'relative error colored'!AQ37</f>
        <v>0.44940192176726523</v>
      </c>
      <c r="AT145" s="409">
        <f>'relative error colored'!AR37</f>
        <v>0.47356100545771007</v>
      </c>
      <c r="AU145" s="410">
        <f>'relative error colored'!AS37</f>
        <v>0.49760174169226845</v>
      </c>
      <c r="AV145" s="409">
        <f>'relative error colored'!AT37</f>
        <v>0.52152085505059231</v>
      </c>
      <c r="AW145" s="409">
        <f>'relative error colored'!AU37</f>
        <v>0.54531540858327743</v>
      </c>
      <c r="AX145" s="409">
        <f>'relative error colored'!AV37</f>
        <v>0.56898279830067366</v>
      </c>
      <c r="AY145" s="409">
        <f>'relative error colored'!AW37</f>
        <v>0.5925207461183245</v>
      </c>
      <c r="AZ145" s="409">
        <f>'relative error colored'!AX37</f>
        <v>0.6159272914356716</v>
      </c>
      <c r="BA145" s="409">
        <f>'relative error colored'!AY37</f>
        <v>0.63920078152479798</v>
      </c>
      <c r="BB145" s="409">
        <f>'relative error colored'!AZ37</f>
        <v>0.66233986090332098</v>
      </c>
      <c r="BC145" s="409">
        <f>'relative error colored'!BA37</f>
        <v>0.68534345986051648</v>
      </c>
      <c r="BD145" s="409">
        <f>'relative error colored'!BB37</f>
        <v>0.70821078229862233</v>
      </c>
      <c r="BE145" s="410">
        <f>'relative error colored'!BC37</f>
        <v>0.73094129304268929</v>
      </c>
      <c r="BF145" s="409">
        <f>'relative error colored'!BD37</f>
        <v>0.75353470476231588</v>
      </c>
      <c r="BG145" s="409">
        <f>'relative error colored'!BE37</f>
        <v>0.77599096463788597</v>
      </c>
      <c r="BH145" s="409">
        <f>'relative error colored'!BF37</f>
        <v>0.79831024089249503</v>
      </c>
      <c r="BI145" s="409">
        <f>'relative error colored'!BG37</f>
        <v>0.82049290929904595</v>
      </c>
      <c r="BJ145" s="409">
        <f>'relative error colored'!BH37</f>
        <v>0.84253953976036089</v>
      </c>
      <c r="BK145" s="409">
        <f>'relative error colored'!BI37</f>
        <v>0.86445088304846873</v>
      </c>
      <c r="BL145" s="409">
        <f>'relative error colored'!BJ37</f>
        <v>0.88622785777815771</v>
      </c>
      <c r="BM145" s="409">
        <f>'relative error colored'!BK37</f>
        <v>0.90787153767900974</v>
      </c>
      <c r="BN145" s="409">
        <f>'relative error colored'!BL37</f>
        <v>0.9293831392200731</v>
      </c>
      <c r="BO145" s="411">
        <f>'relative error colored'!BM37</f>
        <v>0.95076400963181307</v>
      </c>
      <c r="BP145" s="253"/>
      <c r="BQ145" s="399">
        <f>'relative error colored'!BP37</f>
        <v>260</v>
      </c>
      <c r="BR145" s="402">
        <f>'relative error colored'!BQ37</f>
        <v>26000</v>
      </c>
      <c r="BS145" s="147">
        <f>'relative error colored'!BR37</f>
        <v>236.669249958308</v>
      </c>
      <c r="BT145" s="147">
        <f>'relative error colored'!BS37</f>
        <v>236.76056197180046</v>
      </c>
      <c r="BU145" s="147">
        <f>'relative error colored'!BT37</f>
        <v>236.91262272188257</v>
      </c>
      <c r="BV145" s="147">
        <f>'relative error colored'!BU37</f>
        <v>237.12524422595598</v>
      </c>
      <c r="BW145" s="147">
        <f>'relative error colored'!BV37</f>
        <v>237.39816514627134</v>
      </c>
      <c r="BX145" s="147">
        <f>'relative error colored'!BW37</f>
        <v>237.73105259522066</v>
      </c>
      <c r="BY145" s="147">
        <f>'relative error colored'!BX37</f>
        <v>238.12350441079602</v>
      </c>
      <c r="BZ145" s="147">
        <f>'relative error colored'!BY37</f>
        <v>238.57505186960071</v>
      </c>
      <c r="CA145" s="147">
        <f>'relative error colored'!BZ37</f>
        <v>239.08516279924746</v>
      </c>
      <c r="CB145" s="91">
        <f>'relative error colored'!CA37</f>
        <v>239.65324504735605</v>
      </c>
      <c r="CC145" s="147">
        <f>'relative error colored'!CB37</f>
        <v>240.27865026073272</v>
      </c>
      <c r="CD145" s="147">
        <f>'relative error colored'!CC37</f>
        <v>240.96067792573032</v>
      </c>
      <c r="CE145" s="147">
        <f>'relative error colored'!CD37</f>
        <v>241.69857961925766</v>
      </c>
      <c r="CF145" s="147">
        <f>'relative error colored'!CE37</f>
        <v>242.49156341940503</v>
      </c>
      <c r="CG145" s="147">
        <f>'relative error colored'!CF37</f>
        <v>243.33879842513721</v>
      </c>
      <c r="CH145" s="147">
        <f>'relative error colored'!CG37</f>
        <v>244.23941933588389</v>
      </c>
      <c r="CI145" s="147">
        <f>'relative error colored'!CH37</f>
        <v>245.19253104404095</v>
      </c>
      <c r="CJ145" s="147">
        <f>'relative error colored'!CI37</f>
        <v>246.19721319627035</v>
      </c>
      <c r="CK145" s="147">
        <f>'relative error colored'!CJ37</f>
        <v>247.25252468292084</v>
      </c>
      <c r="CL145" s="91">
        <f>'relative error colored'!CK37</f>
        <v>248.35750801876853</v>
      </c>
      <c r="CM145" s="147">
        <f>'relative error colored'!CL37</f>
        <v>249.51119358245487</v>
      </c>
      <c r="CN145" s="147">
        <f>'relative error colored'!CM37</f>
        <v>250.71260368637411</v>
      </c>
      <c r="CO145" s="147">
        <f>'relative error colored'!CN37</f>
        <v>251.96075645319667</v>
      </c>
      <c r="CP145" s="147">
        <f>'relative error colored'!CO37</f>
        <v>253.25466947963068</v>
      </c>
      <c r="CQ145" s="147">
        <f>'relative error colored'!CP37</f>
        <v>254.59336327230903</v>
      </c>
      <c r="CR145" s="147">
        <f>'relative error colored'!CQ37</f>
        <v>255.97586444478151</v>
      </c>
      <c r="CS145" s="147">
        <f>'relative error colored'!CR37</f>
        <v>257.40120866842489</v>
      </c>
      <c r="CT145" s="147">
        <f>'relative error colored'!CS37</f>
        <v>258.86844337361543</v>
      </c>
      <c r="CU145" s="147">
        <f>'relative error colored'!CT37</f>
        <v>260.37663020069567</v>
      </c>
      <c r="CV145" s="91">
        <f>'relative error colored'!CU37</f>
        <v>261.92484720311001</v>
      </c>
      <c r="CW145" s="147">
        <f>'relative error colored'!CV37</f>
        <v>263.51219080754532</v>
      </c>
      <c r="CX145" s="147">
        <f>'relative error colored'!CW37</f>
        <v>265.13777753802941</v>
      </c>
      <c r="CY145" s="147">
        <f>'relative error colored'!CX37</f>
        <v>266.80074551268609</v>
      </c>
      <c r="CZ145" s="147">
        <f>'relative error colored'!CY37</f>
        <v>268.50025572326359</v>
      </c>
      <c r="DA145" s="147">
        <f>'relative error colored'!CZ37</f>
        <v>270.23549310865809</v>
      </c>
      <c r="DB145" s="147">
        <f>'relative error colored'!DA37</f>
        <v>272.00566743445324</v>
      </c>
      <c r="DC145" s="147">
        <f>'relative error colored'!DB37</f>
        <v>273.81001399105656</v>
      </c>
      <c r="DD145" s="147">
        <f>'relative error colored'!DC37</f>
        <v>275.64779412331239</v>
      </c>
      <c r="DE145" s="147">
        <f>'relative error colored'!DD37</f>
        <v>277.5182956045881</v>
      </c>
      <c r="DF145" s="395">
        <f>'relative error colored'!DE37</f>
        <v>279.42083286825533</v>
      </c>
      <c r="DG145" s="90"/>
      <c r="DH145" s="399">
        <f>'relative error colored'!DH37</f>
        <v>260</v>
      </c>
      <c r="DI145" s="402">
        <f>'relative error colored'!DI37</f>
        <v>26000</v>
      </c>
      <c r="DJ145" s="147">
        <f>'relative error colored'!DJ37</f>
        <v>15.204947852034191</v>
      </c>
      <c r="DK145" s="147">
        <f>'relative error colored'!DK37</f>
        <v>30.405168884344103</v>
      </c>
      <c r="DL145" s="147">
        <f>'relative error colored'!DL37</f>
        <v>45.595955949118725</v>
      </c>
      <c r="DM145" s="147">
        <f>'relative error colored'!DM37</f>
        <v>60.772641038192745</v>
      </c>
      <c r="DN145" s="147">
        <f>'relative error colored'!DN37</f>
        <v>75.930614346343759</v>
      </c>
      <c r="DO145" s="147">
        <f>'relative error colored'!DO37</f>
        <v>91.065342738179837</v>
      </c>
      <c r="DP145" s="147">
        <f>'relative error colored'!DP37</f>
        <v>106.17238743769148</v>
      </c>
      <c r="DQ145" s="147">
        <f>'relative error colored'!DQ37</f>
        <v>121.24742077502638</v>
      </c>
      <c r="DR145" s="147">
        <f>'relative error colored'!DR37</f>
        <v>136.28624184228804</v>
      </c>
      <c r="DS145" s="91">
        <f>'relative error colored'!DS37</f>
        <v>151.28479093045866</v>
      </c>
      <c r="DT145" s="147">
        <f>'relative error colored'!DT37</f>
        <v>166.23916264110287</v>
      </c>
      <c r="DU145" s="147">
        <f>'relative error colored'!DU37</f>
        <v>181.14561758942475</v>
      </c>
      <c r="DV145" s="147">
        <f>'relative error colored'!DV37</f>
        <v>196.00059263848053</v>
      </c>
      <c r="DW145" s="147">
        <f>'relative error colored'!DW37</f>
        <v>210.80070962752367</v>
      </c>
      <c r="DX145" s="147">
        <f>'relative error colored'!DX37</f>
        <v>225.54278258006951</v>
      </c>
      <c r="DY145" s="147">
        <f>'relative error colored'!DY37</f>
        <v>240.22382339858839</v>
      </c>
      <c r="DZ145" s="147">
        <f>'relative error colored'!DZ37</f>
        <v>254.84104607257402</v>
      </c>
      <c r="EA145" s="147">
        <f>'relative error colored'!EA37</f>
        <v>269.39186944467747</v>
      </c>
      <c r="EB145" s="147">
        <f>'relative error colored'!EB37</f>
        <v>283.87391859534807</v>
      </c>
      <c r="EC145" s="91">
        <f>'relative error colored'!EC37</f>
        <v>298.28502491991793</v>
      </c>
      <c r="ED145" s="147">
        <f>'relative error colored'!ED37</f>
        <v>312.62322498305656</v>
      </c>
      <c r="EE145" s="147">
        <f>'relative error colored'!EE37</f>
        <v>326.88675824424968</v>
      </c>
      <c r="EF145" s="147">
        <f>'relative error colored'!EF37</f>
        <v>341.0740637541424</v>
      </c>
      <c r="EG145" s="147">
        <f>'relative error colored'!EG37</f>
        <v>355.18377592571619</v>
      </c>
      <c r="EH145" s="147">
        <f>'relative error colored'!EH37</f>
        <v>369.21471948618273</v>
      </c>
      <c r="EI145" s="147">
        <f>'relative error colored'!EI37</f>
        <v>383.16590371556134</v>
      </c>
      <c r="EJ145" s="147">
        <f>'relative error colored'!EJ37</f>
        <v>397.03651607630974</v>
      </c>
      <c r="EK145" s="147">
        <f>'relative error colored'!EK37</f>
        <v>410.82591533536271</v>
      </c>
      <c r="EL145" s="147">
        <f>'relative error colored'!EL37</f>
        <v>424.53362427565918</v>
      </c>
      <c r="EM145" s="91">
        <f>'relative error colored'!EM37</f>
        <v>438.15932208909157</v>
      </c>
      <c r="EN145" s="147">
        <f>'relative error colored'!EN37</f>
        <v>451.70283653680133</v>
      </c>
      <c r="EO145" s="147">
        <f>'relative error colored'!EO37</f>
        <v>465.16413595631792</v>
      </c>
      <c r="EP145" s="147">
        <f>'relative error colored'!EP37</f>
        <v>478.54332118818513</v>
      </c>
      <c r="EQ145" s="147">
        <f>'relative error colored'!EQ37</f>
        <v>491.84061748770313</v>
      </c>
      <c r="ER145" s="147">
        <f>'relative error colored'!ER37</f>
        <v>505.05636648043969</v>
      </c>
      <c r="ES145" s="147">
        <f>'relative error colored'!ES37</f>
        <v>518.19101821315826</v>
      </c>
      <c r="ET145" s="147">
        <f>'relative error colored'!ET37</f>
        <v>531.24512334517533</v>
      </c>
      <c r="EU145" s="147">
        <f>'relative error colored'!EU37</f>
        <v>544.21932551864154</v>
      </c>
      <c r="EV145" s="147">
        <f>'relative error colored'!EV37</f>
        <v>557.1143539402093</v>
      </c>
      <c r="EW145" s="395">
        <f>'relative error colored'!EW37</f>
        <v>569.93101620084803</v>
      </c>
      <c r="EX145" s="8"/>
      <c r="EY145" s="399">
        <f>'relative error colored'!EZ37</f>
        <v>260</v>
      </c>
      <c r="EZ145" s="402">
        <f>'relative error colored'!FA37</f>
        <v>26000</v>
      </c>
      <c r="FA145" s="147">
        <f>'relative error colored'!FB37</f>
        <v>129.51924995830802</v>
      </c>
      <c r="FB145" s="147">
        <f>'relative error colored'!FC37</f>
        <v>139.61056197180048</v>
      </c>
      <c r="FC145" s="147">
        <f>'relative error colored'!FD37</f>
        <v>149.76262272188259</v>
      </c>
      <c r="FD145" s="147">
        <f>'relative error colored'!FE37</f>
        <v>159.975244225956</v>
      </c>
      <c r="FE145" s="147">
        <f>'relative error colored'!FF37</f>
        <v>170.24816514627136</v>
      </c>
      <c r="FF145" s="147">
        <f>'relative error colored'!FG37</f>
        <v>180.58105259522068</v>
      </c>
      <c r="FG145" s="147">
        <f>'relative error colored'!FH37</f>
        <v>190.97350441079604</v>
      </c>
      <c r="FH145" s="147">
        <f>'relative error colored'!FI37</f>
        <v>201.42505186960074</v>
      </c>
      <c r="FI145" s="147">
        <f>'relative error colored'!FJ37</f>
        <v>211.93516279924748</v>
      </c>
      <c r="FJ145" s="91">
        <f>'relative error colored'!FK37</f>
        <v>222.50324504735607</v>
      </c>
      <c r="FK145" s="147">
        <f>'relative error colored'!FL37</f>
        <v>233.12865026073274</v>
      </c>
      <c r="FL145" s="147">
        <f>'relative error colored'!FM37</f>
        <v>243.81067792573035</v>
      </c>
      <c r="FM145" s="147">
        <f>'relative error colored'!FN37</f>
        <v>254.54857961925768</v>
      </c>
      <c r="FN145" s="147">
        <f>'relative error colored'!FO37</f>
        <v>265.34156341940502</v>
      </c>
      <c r="FO145" s="147">
        <f>'relative error colored'!FP37</f>
        <v>276.18879842513724</v>
      </c>
      <c r="FP145" s="147">
        <f>'relative error colored'!FQ37</f>
        <v>287.08941933588392</v>
      </c>
      <c r="FQ145" s="147">
        <f>'relative error colored'!FR37</f>
        <v>298.04253104404097</v>
      </c>
      <c r="FR145" s="147">
        <f>'relative error colored'!FS37</f>
        <v>309.04721319627038</v>
      </c>
      <c r="FS145" s="147">
        <f>'relative error colored'!FT37</f>
        <v>320.10252468292083</v>
      </c>
      <c r="FT145" s="91">
        <f>'relative error colored'!FU37</f>
        <v>331.20750801876852</v>
      </c>
      <c r="FU145" s="147">
        <f>'relative error colored'!FV37</f>
        <v>342.36119358245492</v>
      </c>
      <c r="FV145" s="147">
        <f>'relative error colored'!FW37</f>
        <v>353.56260368637413</v>
      </c>
      <c r="FW145" s="147">
        <f>'relative error colored'!FX37</f>
        <v>364.81075645319669</v>
      </c>
      <c r="FX145" s="147">
        <f>'relative error colored'!FY37</f>
        <v>376.10466947963073</v>
      </c>
      <c r="FY145" s="147">
        <f>'relative error colored'!FZ37</f>
        <v>387.44336327230906</v>
      </c>
      <c r="FZ145" s="147">
        <f>'relative error colored'!GA37</f>
        <v>398.82586444478153</v>
      </c>
      <c r="GA145" s="147">
        <f>'relative error colored'!GB37</f>
        <v>410.25120866842491</v>
      </c>
      <c r="GB145" s="147">
        <f>'relative error colored'!GC37</f>
        <v>421.71844337361546</v>
      </c>
      <c r="GC145" s="147">
        <f>'relative error colored'!GD37</f>
        <v>433.22663020069569</v>
      </c>
      <c r="GD145" s="91">
        <f>'relative error colored'!GE37</f>
        <v>444.77484720311003</v>
      </c>
      <c r="GE145" s="147">
        <f>'relative error colored'!GF37</f>
        <v>456.36219080754535</v>
      </c>
      <c r="GF145" s="147">
        <f>'relative error colored'!GG37</f>
        <v>467.98777753802943</v>
      </c>
      <c r="GG145" s="147">
        <f>'relative error colored'!GH37</f>
        <v>479.65074551268611</v>
      </c>
      <c r="GH145" s="147">
        <f>'relative error colored'!GI37</f>
        <v>491.35025572326361</v>
      </c>
      <c r="GI145" s="147">
        <f>'relative error colored'!GJ37</f>
        <v>503.08549310865811</v>
      </c>
      <c r="GJ145" s="147">
        <f>'relative error colored'!GK37</f>
        <v>514.85566743445327</v>
      </c>
      <c r="GK145" s="147">
        <f>'relative error colored'!GL37</f>
        <v>526.66001399105653</v>
      </c>
      <c r="GL145" s="147">
        <f>'relative error colored'!GM37</f>
        <v>538.49779412331236</v>
      </c>
      <c r="GM145" s="147">
        <f>'relative error colored'!GN37</f>
        <v>550.36829560458818</v>
      </c>
      <c r="GN145" s="395">
        <f>'relative error colored'!GO37</f>
        <v>562.27083286825541</v>
      </c>
      <c r="GO145" s="290">
        <v>26000</v>
      </c>
      <c r="GP145" s="268"/>
      <c r="GS145" s="60"/>
    </row>
    <row r="146" spans="1:240" ht="15.75">
      <c r="A146" s="173"/>
      <c r="B146" s="182"/>
      <c r="C146" s="91"/>
      <c r="D146" s="189"/>
      <c r="E146" s="91"/>
      <c r="F146" s="116"/>
      <c r="G146" s="116"/>
      <c r="H146" s="116"/>
      <c r="I146" s="116"/>
      <c r="J146" s="107"/>
      <c r="K146" s="217">
        <v>27000</v>
      </c>
      <c r="L146" s="220">
        <f t="shared" si="323"/>
        <v>8.2295999999999996</v>
      </c>
      <c r="M146" s="284">
        <v>270</v>
      </c>
      <c r="N146" s="382"/>
      <c r="O146" s="104">
        <f>'relative error colored'!N38</f>
        <v>344.33125283945822</v>
      </c>
      <c r="P146" s="256">
        <f>'relative error colored'!O38</f>
        <v>0.51118713849788988</v>
      </c>
      <c r="Q146" s="213">
        <f>'relative error colored'!P38</f>
        <v>-38.492400000000373</v>
      </c>
      <c r="R146" s="215">
        <f>'relative error colored'!Q38</f>
        <v>234.6575999999996</v>
      </c>
      <c r="S146" s="383"/>
      <c r="T146" s="101">
        <f>'relative error colored'!R38</f>
        <v>596.93067086353221</v>
      </c>
      <c r="U146" s="382"/>
      <c r="V146" s="141">
        <f>'relative error colored'!S38</f>
        <v>0.33982852488473547</v>
      </c>
      <c r="W146" s="163">
        <f>'relative error colored'!T38</f>
        <v>0.41729562326358355</v>
      </c>
      <c r="X146" s="159">
        <f>'relative error colored'!U38</f>
        <v>0.81435918792295547</v>
      </c>
      <c r="Y146" s="170"/>
      <c r="Z146" s="399">
        <f t="shared" si="322"/>
        <v>270</v>
      </c>
      <c r="AA146" s="402">
        <v>27000</v>
      </c>
      <c r="AB146" s="409">
        <f>'relative error colored'!Z38</f>
        <v>2.5931597344860047E-2</v>
      </c>
      <c r="AC146" s="409">
        <f>'relative error colored'!AA38</f>
        <v>5.1854568795685466E-2</v>
      </c>
      <c r="AD146" s="409">
        <f>'relative error colored'!AB38</f>
        <v>7.7760326041040828E-2</v>
      </c>
      <c r="AE146" s="409">
        <f>'relative error colored'!AC38</f>
        <v>0.10364035552455023</v>
      </c>
      <c r="AF146" s="409">
        <f>'relative error colored'!AD38</f>
        <v>0.12948625480558637</v>
      </c>
      <c r="AG146" s="409">
        <f>'relative error colored'!AE38</f>
        <v>0.15528976772349601</v>
      </c>
      <c r="AH146" s="409">
        <f>'relative error colored'!AF38</f>
        <v>0.18104281800477948</v>
      </c>
      <c r="AI146" s="409">
        <f>'relative error colored'!AG38</f>
        <v>0.20673754098445143</v>
      </c>
      <c r="AJ146" s="409">
        <f>'relative error colored'!AH38</f>
        <v>0.23236631314947953</v>
      </c>
      <c r="AK146" s="410">
        <f>'relative error colored'!AI38</f>
        <v>0.25792177925449189</v>
      </c>
      <c r="AL146" s="409">
        <f>'relative error colored'!AJ38</f>
        <v>0.2833968768048401</v>
      </c>
      <c r="AM146" s="409">
        <f>'relative error colored'!AK38</f>
        <v>0.30878485774973885</v>
      </c>
      <c r="AN146" s="409">
        <f>'relative error colored'!AL38</f>
        <v>0.33407930727598373</v>
      </c>
      <c r="AO146" s="409">
        <f>'relative error colored'!AM38</f>
        <v>0.35927415964041221</v>
      </c>
      <c r="AP146" s="409">
        <f>'relative error colored'!AN38</f>
        <v>0.38436371102512218</v>
      </c>
      <c r="AQ146" s="409">
        <f>'relative error colored'!AO38</f>
        <v>0.40934262944262167</v>
      </c>
      <c r="AR146" s="409">
        <f>'relative error colored'!AP38</f>
        <v>0.43420596175759657</v>
      </c>
      <c r="AS146" s="409">
        <f>'relative error colored'!AQ38</f>
        <v>0.45894913792747188</v>
      </c>
      <c r="AT146" s="409">
        <f>'relative error colored'!AR38</f>
        <v>0.48356797259451495</v>
      </c>
      <c r="AU146" s="410">
        <f>'relative error colored'!AS38</f>
        <v>0.50805866418805701</v>
      </c>
      <c r="AV146" s="409">
        <f>'relative error colored'!AT38</f>
        <v>0.53241779171577697</v>
      </c>
      <c r="AW146" s="409">
        <f>'relative error colored'!AU38</f>
        <v>0.55664230943874082</v>
      </c>
      <c r="AX146" s="409">
        <f>'relative error colored'!AV38</f>
        <v>0.58072953963533158</v>
      </c>
      <c r="AY146" s="409">
        <f>'relative error colored'!AW38</f>
        <v>0.60467716366540247</v>
      </c>
      <c r="AZ146" s="409">
        <f>'relative error colored'!AX38</f>
        <v>0.62848321154777165</v>
      </c>
      <c r="BA146" s="409">
        <f>'relative error colored'!AY38</f>
        <v>0.65214605026238148</v>
      </c>
      <c r="BB146" s="409">
        <f>'relative error colored'!AZ38</f>
        <v>0.6756643709832495</v>
      </c>
      <c r="BC146" s="409">
        <f>'relative error colored'!BA38</f>
        <v>0.69903717544061461</v>
      </c>
      <c r="BD146" s="409">
        <f>'relative error colored'!BB38</f>
        <v>0.72226376160046757</v>
      </c>
      <c r="BE146" s="410">
        <f>'relative error colored'!BC38</f>
        <v>0.74534370883801682</v>
      </c>
      <c r="BF146" s="409">
        <f>'relative error colored'!BD38</f>
        <v>0.76827686276843266</v>
      </c>
      <c r="BG146" s="409">
        <f>'relative error colored'!BE38</f>
        <v>0.79106331988442191</v>
      </c>
      <c r="BH146" s="409">
        <f>'relative error colored'!BF38</f>
        <v>0.81370341213576602</v>
      </c>
      <c r="BI146" s="409">
        <f>'relative error colored'!BG38</f>
        <v>0.8361976915714624</v>
      </c>
      <c r="BJ146" s="409">
        <f>'relative error colored'!BH38</f>
        <v>0.85854691515086223</v>
      </c>
      <c r="BK146" s="409">
        <f>'relative error colored'!BI38</f>
        <v>0.88075202981613077</v>
      </c>
      <c r="BL146" s="409">
        <f>'relative error colored'!BJ38</f>
        <v>0.9028141579051574</v>
      </c>
      <c r="BM146" s="409">
        <f>'relative error colored'!BK38</f>
        <v>0.92473458297129429</v>
      </c>
      <c r="BN146" s="409">
        <f>'relative error colored'!BL38</f>
        <v>0.94651473606457925</v>
      </c>
      <c r="BO146" s="411">
        <f>'relative error colored'!BM38</f>
        <v>0.96815618251819968</v>
      </c>
      <c r="BP146" s="253"/>
      <c r="BQ146" s="399">
        <f>'relative error colored'!BP38</f>
        <v>270</v>
      </c>
      <c r="BR146" s="402">
        <f>'relative error colored'!BQ38</f>
        <v>27000</v>
      </c>
      <c r="BS146" s="147">
        <f>'relative error colored'!BR38</f>
        <v>234.68915899459853</v>
      </c>
      <c r="BT146" s="147">
        <f>'relative error colored'!BS38</f>
        <v>234.783793990715</v>
      </c>
      <c r="BU146" s="147">
        <f>'relative error colored'!BT38</f>
        <v>234.94137933453644</v>
      </c>
      <c r="BV146" s="147">
        <f>'relative error colored'!BU38</f>
        <v>235.16170662896349</v>
      </c>
      <c r="BW146" s="147">
        <f>'relative error colored'!BV38</f>
        <v>235.44448625568396</v>
      </c>
      <c r="BX146" s="147">
        <f>'relative error colored'!BW38</f>
        <v>235.78934947293061</v>
      </c>
      <c r="BY146" s="147">
        <f>'relative error colored'!BX38</f>
        <v>236.19585105684823</v>
      </c>
      <c r="BZ146" s="147">
        <f>'relative error colored'!BY38</f>
        <v>236.66347244672244</v>
      </c>
      <c r="CA146" s="147">
        <f>'relative error colored'!BZ38</f>
        <v>237.19162534766687</v>
      </c>
      <c r="CB146" s="91">
        <f>'relative error colored'!CA38</f>
        <v>237.77965573889259</v>
      </c>
      <c r="CC146" s="147">
        <f>'relative error colored'!CB38</f>
        <v>238.42684823146394</v>
      </c>
      <c r="CD146" s="147">
        <f>'relative error colored'!CC38</f>
        <v>239.13243071655739</v>
      </c>
      <c r="CE146" s="147">
        <f>'relative error colored'!CD38</f>
        <v>239.89557924365616</v>
      </c>
      <c r="CF146" s="147">
        <f>'relative error colored'!CE38</f>
        <v>240.71542306782598</v>
      </c>
      <c r="CG146" s="147">
        <f>'relative error colored'!CF38</f>
        <v>241.59104980612884</v>
      </c>
      <c r="CH146" s="147">
        <f>'relative error colored'!CG38</f>
        <v>242.52151064524321</v>
      </c>
      <c r="CI146" s="147">
        <f>'relative error colored'!CH38</f>
        <v>243.50582554533042</v>
      </c>
      <c r="CJ146" s="147">
        <f>'relative error colored'!CI38</f>
        <v>244.5429883889737</v>
      </c>
      <c r="CK146" s="147">
        <f>'relative error colored'!CJ38</f>
        <v>245.63197202844808</v>
      </c>
      <c r="CL146" s="91">
        <f>'relative error colored'!CK38</f>
        <v>246.77173318950111</v>
      </c>
      <c r="CM146" s="147">
        <f>'relative error colored'!CL38</f>
        <v>247.9612171950543</v>
      </c>
      <c r="CN146" s="147">
        <f>'relative error colored'!CM38</f>
        <v>249.19936247765062</v>
      </c>
      <c r="CO146" s="147">
        <f>'relative error colored'!CN38</f>
        <v>250.48510485489652</v>
      </c>
      <c r="CP146" s="147">
        <f>'relative error colored'!CO38</f>
        <v>251.81738154748581</v>
      </c>
      <c r="CQ146" s="147">
        <f>'relative error colored'!CP38</f>
        <v>253.19513492451733</v>
      </c>
      <c r="CR146" s="147">
        <f>'relative error colored'!CQ38</f>
        <v>254.61731596565696</v>
      </c>
      <c r="CS146" s="147">
        <f>'relative error colored'!CR38</f>
        <v>256.08288743416551</v>
      </c>
      <c r="CT146" s="147">
        <f>'relative error colored'!CS38</f>
        <v>257.59082675888828</v>
      </c>
      <c r="CU146" s="147">
        <f>'relative error colored'!CT38</f>
        <v>259.14012862691698</v>
      </c>
      <c r="CV146" s="91">
        <f>'relative error colored'!CU38</f>
        <v>260.72980729181688</v>
      </c>
      <c r="CW146" s="147">
        <f>'relative error colored'!CV38</f>
        <v>262.35889860501186</v>
      </c>
      <c r="CX146" s="147">
        <f>'relative error colored'!CW38</f>
        <v>264.02646178019097</v>
      </c>
      <c r="CY146" s="147">
        <f>'relative error colored'!CX38</f>
        <v>265.73158090242953</v>
      </c>
      <c r="CZ146" s="147">
        <f>'relative error colored'!CY38</f>
        <v>267.47336619514675</v>
      </c>
      <c r="DA146" s="147">
        <f>'relative error colored'!CZ38</f>
        <v>269.25095505908581</v>
      </c>
      <c r="DB146" s="147">
        <f>'relative error colored'!DA38</f>
        <v>271.06351289821362</v>
      </c>
      <c r="DC146" s="147">
        <f>'relative error colored'!DB38</f>
        <v>272.91023374787113</v>
      </c>
      <c r="DD146" s="147">
        <f>'relative error colored'!DC38</f>
        <v>274.79034072065332</v>
      </c>
      <c r="DE146" s="147">
        <f>'relative error colored'!DD38</f>
        <v>276.70308628543751</v>
      </c>
      <c r="DF146" s="395">
        <f>'relative error colored'!DE38</f>
        <v>278.64775239472169</v>
      </c>
      <c r="DG146" s="90"/>
      <c r="DH146" s="399">
        <f>'relative error colored'!DH38</f>
        <v>270</v>
      </c>
      <c r="DI146" s="402">
        <f>'relative error colored'!DI38</f>
        <v>27000</v>
      </c>
      <c r="DJ146" s="147">
        <f>'relative error colored'!DJ38</f>
        <v>15.479365799630299</v>
      </c>
      <c r="DK146" s="147">
        <f>'relative error colored'!DK38</f>
        <v>30.95358253854771</v>
      </c>
      <c r="DL146" s="147">
        <f>'relative error colored'!DL38</f>
        <v>46.417523590245494</v>
      </c>
      <c r="DM146" s="147">
        <f>'relative error colored'!DM38</f>
        <v>61.866106951804753</v>
      </c>
      <c r="DN146" s="147">
        <f>'relative error colored'!DN38</f>
        <v>77.294316948704946</v>
      </c>
      <c r="DO146" s="147">
        <f>'relative error colored'!DO38</f>
        <v>92.697225225428568</v>
      </c>
      <c r="DP146" s="147">
        <f>'relative error colored'!DP38</f>
        <v>108.07001080661738</v>
      </c>
      <c r="DQ146" s="147">
        <f>'relative error colored'!DQ38</f>
        <v>123.40797903252557</v>
      </c>
      <c r="DR146" s="147">
        <f>'relative error colored'!DR38</f>
        <v>138.70657919440441</v>
      </c>
      <c r="DS146" s="91">
        <f>'relative error colored'!DS38</f>
        <v>153.96142072069972</v>
      </c>
      <c r="DT146" s="147">
        <f>'relative error colored'!DT38</f>
        <v>169.16828779174298</v>
      </c>
      <c r="DU146" s="147">
        <f>'relative error colored'!DU38</f>
        <v>184.32315228905199</v>
      </c>
      <c r="DV146" s="147">
        <f>'relative error colored'!DV38</f>
        <v>199.42218501387708</v>
      </c>
      <c r="DW146" s="147">
        <f>'relative error colored'!DW38</f>
        <v>214.46176513808302</v>
      </c>
      <c r="DX146" s="147">
        <f>'relative error colored'!DX38</f>
        <v>229.43848787782301</v>
      </c>
      <c r="DY146" s="147">
        <f>'relative error colored'!DY38</f>
        <v>244.34917040622642</v>
      </c>
      <c r="DZ146" s="147">
        <f>'relative error colored'!DZ38</f>
        <v>259.19085604490732</v>
      </c>
      <c r="EA146" s="147">
        <f>'relative error colored'!EA38</f>
        <v>273.96081679528555</v>
      </c>
      <c r="EB146" s="147">
        <f>'relative error colored'!EB38</f>
        <v>288.65655428896196</v>
      </c>
      <c r="EC146" s="91">
        <f>'relative error colored'!EC38</f>
        <v>303.27579925180692</v>
      </c>
      <c r="ED146" s="147">
        <f>'relative error colored'!ED38</f>
        <v>317.81650958857909</v>
      </c>
      <c r="EE146" s="147">
        <f>'relative error colored'!EE38</f>
        <v>332.27686720429347</v>
      </c>
      <c r="EF146" s="147">
        <f>'relative error colored'!EF38</f>
        <v>346.65527368478871</v>
      </c>
      <c r="EG146" s="147">
        <f>'relative error colored'!EG38</f>
        <v>360.95034496264657</v>
      </c>
      <c r="EH146" s="147">
        <f>'relative error colored'!EH38</f>
        <v>375.16090509567857</v>
      </c>
      <c r="EI146" s="147">
        <f>'relative error colored'!EI38</f>
        <v>389.2859792841262</v>
      </c>
      <c r="EJ146" s="147">
        <f>'relative error colored'!EJ38</f>
        <v>403.3247862496176</v>
      </c>
      <c r="EK146" s="147">
        <f>'relative error colored'!EK38</f>
        <v>417.27673009431476</v>
      </c>
      <c r="EL146" s="147">
        <f>'relative error colored'!EL38</f>
        <v>431.14139175258538</v>
      </c>
      <c r="EM146" s="91">
        <f>'relative error colored'!EM38</f>
        <v>444.9185201405906</v>
      </c>
      <c r="EN146" s="147">
        <f>'relative error colored'!EN38</f>
        <v>458.60802310129037</v>
      </c>
      <c r="EO146" s="147">
        <f>'relative error colored'!EO38</f>
        <v>472.20995823414097</v>
      </c>
      <c r="EP146" s="147">
        <f>'relative error colored'!EP38</f>
        <v>485.72452369014803</v>
      </c>
      <c r="EQ146" s="147">
        <f>'relative error colored'!EQ38</f>
        <v>499.15204900429006</v>
      </c>
      <c r="ER146" s="147">
        <f>'relative error colored'!ER38</f>
        <v>512.49298602882027</v>
      </c>
      <c r="ES146" s="147">
        <f>'relative error colored'!ES38</f>
        <v>525.74790002256066</v>
      </c>
      <c r="ET146" s="147">
        <f>'relative error colored'!ET38</f>
        <v>538.91746094342056</v>
      </c>
      <c r="EU146" s="147">
        <f>'relative error colored'!EU38</f>
        <v>552.00243498376335</v>
      </c>
      <c r="EV146" s="147">
        <f>'relative error colored'!EV38</f>
        <v>565.0036763812484</v>
      </c>
      <c r="EW146" s="395">
        <f>'relative error colored'!EW38</f>
        <v>577.92211953126525</v>
      </c>
      <c r="EX146" s="8"/>
      <c r="EY146" s="399">
        <f>'relative error colored'!EZ38</f>
        <v>270</v>
      </c>
      <c r="EZ146" s="402">
        <f>'relative error colored'!FA38</f>
        <v>27000</v>
      </c>
      <c r="FA146" s="147">
        <f>'relative error colored'!FB38</f>
        <v>133.53915899459855</v>
      </c>
      <c r="FB146" s="147">
        <f>'relative error colored'!FC38</f>
        <v>143.63379399071502</v>
      </c>
      <c r="FC146" s="147">
        <f>'relative error colored'!FD38</f>
        <v>153.79137933453646</v>
      </c>
      <c r="FD146" s="147">
        <f>'relative error colored'!FE38</f>
        <v>164.01170662896351</v>
      </c>
      <c r="FE146" s="147">
        <f>'relative error colored'!FF38</f>
        <v>174.29448625568398</v>
      </c>
      <c r="FF146" s="147">
        <f>'relative error colored'!FG38</f>
        <v>184.63934947293063</v>
      </c>
      <c r="FG146" s="147">
        <f>'relative error colored'!FH38</f>
        <v>195.04585105684825</v>
      </c>
      <c r="FH146" s="147">
        <f>'relative error colored'!FI38</f>
        <v>205.51347244672246</v>
      </c>
      <c r="FI146" s="147">
        <f>'relative error colored'!FJ38</f>
        <v>216.04162534766689</v>
      </c>
      <c r="FJ146" s="91">
        <f>'relative error colored'!FK38</f>
        <v>226.62965573889261</v>
      </c>
      <c r="FK146" s="147">
        <f>'relative error colored'!FL38</f>
        <v>237.27684823146396</v>
      </c>
      <c r="FL146" s="147">
        <f>'relative error colored'!FM38</f>
        <v>247.98243071655742</v>
      </c>
      <c r="FM146" s="147">
        <f>'relative error colored'!FN38</f>
        <v>258.74557924365615</v>
      </c>
      <c r="FN146" s="147">
        <f>'relative error colored'!FO38</f>
        <v>269.56542306782603</v>
      </c>
      <c r="FO146" s="147">
        <f>'relative error colored'!FP38</f>
        <v>280.44104980612883</v>
      </c>
      <c r="FP146" s="147">
        <f>'relative error colored'!FQ38</f>
        <v>291.37151064524323</v>
      </c>
      <c r="FQ146" s="147">
        <f>'relative error colored'!FR38</f>
        <v>302.35582554533045</v>
      </c>
      <c r="FR146" s="147">
        <f>'relative error colored'!FS38</f>
        <v>313.39298838897372</v>
      </c>
      <c r="FS146" s="147">
        <f>'relative error colored'!FT38</f>
        <v>324.48197202844813</v>
      </c>
      <c r="FT146" s="91">
        <f>'relative error colored'!FU38</f>
        <v>335.62173318950113</v>
      </c>
      <c r="FU146" s="147">
        <f>'relative error colored'!FV38</f>
        <v>346.81121719505433</v>
      </c>
      <c r="FV146" s="147">
        <f>'relative error colored'!FW38</f>
        <v>358.04936247765067</v>
      </c>
      <c r="FW146" s="147">
        <f>'relative error colored'!FX38</f>
        <v>369.33510485489654</v>
      </c>
      <c r="FX146" s="147">
        <f>'relative error colored'!FY38</f>
        <v>380.66738154748583</v>
      </c>
      <c r="FY146" s="147">
        <f>'relative error colored'!FZ38</f>
        <v>392.04513492451736</v>
      </c>
      <c r="FZ146" s="147">
        <f>'relative error colored'!GA38</f>
        <v>403.46731596565701</v>
      </c>
      <c r="GA146" s="147">
        <f>'relative error colored'!GB38</f>
        <v>414.93288743416554</v>
      </c>
      <c r="GB146" s="147">
        <f>'relative error colored'!GC38</f>
        <v>426.44082675888831</v>
      </c>
      <c r="GC146" s="147">
        <f>'relative error colored'!GD38</f>
        <v>437.990128626917</v>
      </c>
      <c r="GD146" s="91">
        <f>'relative error colored'!GE38</f>
        <v>449.57980729181691</v>
      </c>
      <c r="GE146" s="147">
        <f>'relative error colored'!GF38</f>
        <v>461.20889860501188</v>
      </c>
      <c r="GF146" s="147">
        <f>'relative error colored'!GG38</f>
        <v>472.87646178019099</v>
      </c>
      <c r="GG146" s="147">
        <f>'relative error colored'!GH38</f>
        <v>484.58158090242955</v>
      </c>
      <c r="GH146" s="147">
        <f>'relative error colored'!GI38</f>
        <v>496.32336619514678</v>
      </c>
      <c r="GI146" s="147">
        <f>'relative error colored'!GJ38</f>
        <v>508.10095505908583</v>
      </c>
      <c r="GJ146" s="147">
        <f>'relative error colored'!GK38</f>
        <v>519.91351289821364</v>
      </c>
      <c r="GK146" s="147">
        <f>'relative error colored'!GL38</f>
        <v>531.7602337478711</v>
      </c>
      <c r="GL146" s="147">
        <f>'relative error colored'!GM38</f>
        <v>543.64034072065328</v>
      </c>
      <c r="GM146" s="147">
        <f>'relative error colored'!GN38</f>
        <v>555.55308628543753</v>
      </c>
      <c r="GN146" s="395">
        <f>'relative error colored'!GO38</f>
        <v>567.49775239472172</v>
      </c>
      <c r="GO146" s="290">
        <v>27000</v>
      </c>
      <c r="GP146" s="268"/>
      <c r="GS146" s="60"/>
    </row>
    <row r="147" spans="1:240" ht="15.75">
      <c r="A147" s="173"/>
      <c r="B147" s="182"/>
      <c r="C147" s="91"/>
      <c r="D147" s="189"/>
      <c r="E147" s="91"/>
      <c r="F147" s="116"/>
      <c r="G147" s="116"/>
      <c r="H147" s="116"/>
      <c r="I147" s="116"/>
      <c r="J147" s="107"/>
      <c r="K147" s="217">
        <v>28000</v>
      </c>
      <c r="L147" s="220">
        <f t="shared" si="323"/>
        <v>8.5343999999999998</v>
      </c>
      <c r="M147" s="284">
        <v>280</v>
      </c>
      <c r="N147" s="382"/>
      <c r="O147" s="104">
        <f>'relative error colored'!N39</f>
        <v>329.32354674542199</v>
      </c>
      <c r="P147" s="256">
        <f>'relative error colored'!O39</f>
        <v>0.49306996489742183</v>
      </c>
      <c r="Q147" s="213">
        <f>'relative error colored'!P39</f>
        <v>-40.473600000000403</v>
      </c>
      <c r="R147" s="215">
        <f>'relative error colored'!Q39</f>
        <v>232.67639999999957</v>
      </c>
      <c r="S147" s="383"/>
      <c r="T147" s="101">
        <f>'relative error colored'!R39</f>
        <v>594.40540452563926</v>
      </c>
      <c r="U147" s="382"/>
      <c r="V147" s="141">
        <f>'relative error colored'!S39</f>
        <v>0.32501707056049545</v>
      </c>
      <c r="W147" s="163">
        <f>'relative error colored'!T39</f>
        <v>0.40250609379381369</v>
      </c>
      <c r="X147" s="159">
        <f>'relative error colored'!U39</f>
        <v>0.80748360229047234</v>
      </c>
      <c r="Y147" s="170"/>
      <c r="Z147" s="399">
        <f t="shared" si="322"/>
        <v>280</v>
      </c>
      <c r="AA147" s="402">
        <v>28000</v>
      </c>
      <c r="AB147" s="409">
        <f>'relative error colored'!Z39</f>
        <v>2.6515781741395506E-2</v>
      </c>
      <c r="AC147" s="409">
        <f>'relative error colored'!AA39</f>
        <v>5.3022134861173062E-2</v>
      </c>
      <c r="AD147" s="409">
        <f>'relative error colored'!AB39</f>
        <v>7.9509673757368393E-2</v>
      </c>
      <c r="AE147" s="409">
        <f>'relative error colored'!AC39</f>
        <v>0.10596909837382126</v>
      </c>
      <c r="AF147" s="409">
        <f>'relative error colored'!AD39</f>
        <v>0.13239123574971437</v>
      </c>
      <c r="AG147" s="409">
        <f>'relative error colored'!AE39</f>
        <v>0.1587670801313821</v>
      </c>
      <c r="AH147" s="409">
        <f>'relative error colored'!AF39</f>
        <v>0.18508783121522301</v>
      </c>
      <c r="AI147" s="409">
        <f>'relative error colored'!AG39</f>
        <v>0.21134493013095978</v>
      </c>
      <c r="AJ147" s="409">
        <f>'relative error colored'!AH39</f>
        <v>0.23753009282049181</v>
      </c>
      <c r="AK147" s="410">
        <f>'relative error colored'!AI39</f>
        <v>0.26363534052053472</v>
      </c>
      <c r="AL147" s="409">
        <f>'relative error colored'!AJ39</f>
        <v>0.28965302711333368</v>
      </c>
      <c r="AM147" s="409">
        <f>'relative error colored'!AK39</f>
        <v>0.31557586316879876</v>
      </c>
      <c r="AN147" s="409">
        <f>'relative error colored'!AL39</f>
        <v>0.34139693656044218</v>
      </c>
      <c r="AO147" s="409">
        <f>'relative error colored'!AM39</f>
        <v>0.36710972959591964</v>
      </c>
      <c r="AP147" s="409">
        <f>'relative error colored'!AN39</f>
        <v>0.39270813265875942</v>
      </c>
      <c r="AQ147" s="409">
        <f>'relative error colored'!AO39</f>
        <v>0.4181864544098568</v>
      </c>
      <c r="AR147" s="409">
        <f>'relative error colored'!AP39</f>
        <v>0.44353942864449025</v>
      </c>
      <c r="AS147" s="409">
        <f>'relative error colored'!AQ39</f>
        <v>0.46876221794230499</v>
      </c>
      <c r="AT147" s="409">
        <f>'relative error colored'!AR39</f>
        <v>0.49385041428315229</v>
      </c>
      <c r="AU147" s="410">
        <f>'relative error colored'!AS39</f>
        <v>0.51880003683088627</v>
      </c>
      <c r="AV147" s="409">
        <f>'relative error colored'!AT39</f>
        <v>0.54360752710967486</v>
      </c>
      <c r="AW147" s="409">
        <f>'relative error colored'!AU39</f>
        <v>0.56826974181389645</v>
      </c>
      <c r="AX147" s="409">
        <f>'relative error colored'!AV39</f>
        <v>0.59278394350282126</v>
      </c>
      <c r="AY147" s="409">
        <f>'relative error colored'!AW39</f>
        <v>0.61714778943612536</v>
      </c>
      <c r="AZ147" s="409">
        <f>'relative error colored'!AX39</f>
        <v>0.64135931880595309</v>
      </c>
      <c r="BA147" s="409">
        <f>'relative error colored'!AY39</f>
        <v>0.66541693861663376</v>
      </c>
      <c r="BB147" s="409">
        <f>'relative error colored'!AZ39</f>
        <v>0.68931940845468875</v>
      </c>
      <c r="BC147" s="409">
        <f>'relative error colored'!BA39</f>
        <v>0.71306582438041433</v>
      </c>
      <c r="BD147" s="409">
        <f>'relative error colored'!BB39</f>
        <v>0.73665560215832704</v>
      </c>
      <c r="BE147" s="410">
        <f>'relative error colored'!BC39</f>
        <v>0.76008846002821318</v>
      </c>
      <c r="BF147" s="409">
        <f>'relative error colored'!BD39</f>
        <v>0.78336440120150486</v>
      </c>
      <c r="BG147" s="409">
        <f>'relative error colored'!BE39</f>
        <v>0.80648369625017857</v>
      </c>
      <c r="BH147" s="409">
        <f>'relative error colored'!BF39</f>
        <v>0.82944686553748304</v>
      </c>
      <c r="BI147" s="409">
        <f>'relative error colored'!BG39</f>
        <v>0.85225466182199205</v>
      </c>
      <c r="BJ147" s="409">
        <f>'relative error colored'!BH39</f>
        <v>0.87490805314927778</v>
      </c>
      <c r="BK147" s="409">
        <f>'relative error colored'!BI39</f>
        <v>0.89740820612875882</v>
      </c>
      <c r="BL147" s="409">
        <f>'relative error colored'!BJ39</f>
        <v>0.91975646967768476</v>
      </c>
      <c r="BM147" s="409">
        <f>'relative error colored'!BK39</f>
        <v>0.94195435929943083</v>
      </c>
      <c r="BN147" s="409">
        <f>'relative error colored'!BL39</f>
        <v>0.96400354194981008</v>
      </c>
      <c r="BO147" s="411">
        <f>'relative error colored'!BM39</f>
        <v>0.98590582153272199</v>
      </c>
      <c r="BP147" s="253"/>
      <c r="BQ147" s="399">
        <f>'relative error colored'!BP39</f>
        <v>280</v>
      </c>
      <c r="BR147" s="402">
        <f>'relative error colored'!BQ39</f>
        <v>28000</v>
      </c>
      <c r="BS147" s="147">
        <f>'relative error colored'!BR39</f>
        <v>232.7091183355808</v>
      </c>
      <c r="BT147" s="147">
        <f>'relative error colored'!BS39</f>
        <v>232.80722680982765</v>
      </c>
      <c r="BU147" s="147">
        <f>'relative error colored'!BT39</f>
        <v>232.97058618496465</v>
      </c>
      <c r="BV147" s="147">
        <f>'relative error colored'!BU39</f>
        <v>233.19896559116134</v>
      </c>
      <c r="BW147" s="147">
        <f>'relative error colored'!BV39</f>
        <v>233.49204429566333</v>
      </c>
      <c r="BX147" s="147">
        <f>'relative error colored'!BW39</f>
        <v>233.84941413906142</v>
      </c>
      <c r="BY147" s="147">
        <f>'relative error colored'!BX39</f>
        <v>234.27058259955919</v>
      </c>
      <c r="BZ147" s="147">
        <f>'relative error colored'!BY39</f>
        <v>234.75497643683286</v>
      </c>
      <c r="CA147" s="147">
        <f>'relative error colored'!BZ39</f>
        <v>235.301945859109</v>
      </c>
      <c r="CB147" s="91">
        <f>'relative error colored'!CA39</f>
        <v>235.91076915062163</v>
      </c>
      <c r="CC147" s="147">
        <f>'relative error colored'!CB39</f>
        <v>236.58065769173911</v>
      </c>
      <c r="CD147" s="147">
        <f>'relative error colored'!CC39</f>
        <v>237.31076130084926</v>
      </c>
      <c r="CE147" s="147">
        <f>'relative error colored'!CD39</f>
        <v>238.10017382553067</v>
      </c>
      <c r="CF147" s="147">
        <f>'relative error colored'!CE39</f>
        <v>238.94793891057481</v>
      </c>
      <c r="CG147" s="147">
        <f>'relative error colored'!CF39</f>
        <v>239.85305587193955</v>
      </c>
      <c r="CH147" s="147">
        <f>'relative error colored'!CG39</f>
        <v>240.81448560856012</v>
      </c>
      <c r="CI147" s="147">
        <f>'relative error colored'!CH39</f>
        <v>241.83115648793523</v>
      </c>
      <c r="CJ147" s="147">
        <f>'relative error colored'!CI39</f>
        <v>242.90197014635206</v>
      </c>
      <c r="CK147" s="147">
        <f>'relative error colored'!CJ39</f>
        <v>244.02580715028881</v>
      </c>
      <c r="CL147" s="91">
        <f>'relative error colored'!CK39</f>
        <v>245.20153247174241</v>
      </c>
      <c r="CM147" s="147">
        <f>'relative error colored'!CL39</f>
        <v>246.42800073674206</v>
      </c>
      <c r="CN147" s="147">
        <f>'relative error colored'!CM39</f>
        <v>247.70406121296784</v>
      </c>
      <c r="CO147" s="147">
        <f>'relative error colored'!CN39</f>
        <v>249.02856250898935</v>
      </c>
      <c r="CP147" s="147">
        <f>'relative error colored'!CO39</f>
        <v>250.40035696405423</v>
      </c>
      <c r="CQ147" s="147">
        <f>'relative error colored'!CP39</f>
        <v>251.81830471344492</v>
      </c>
      <c r="CR147" s="147">
        <f>'relative error colored'!CQ39</f>
        <v>253.28127742009696</v>
      </c>
      <c r="CS147" s="147">
        <f>'relative error colored'!CR39</f>
        <v>254.78816166835216</v>
      </c>
      <c r="CT147" s="147">
        <f>'relative error colored'!CS39</f>
        <v>256.33786202036794</v>
      </c>
      <c r="CU147" s="147">
        <f>'relative error colored'!CT39</f>
        <v>257.92930373977254</v>
      </c>
      <c r="CV147" s="91">
        <f>'relative error colored'!CU39</f>
        <v>259.56143519066251</v>
      </c>
      <c r="CW147" s="147">
        <f>'relative error colored'!CV39</f>
        <v>261.2332299229621</v>
      </c>
      <c r="CX147" s="147">
        <f>'relative error colored'!CW39</f>
        <v>262.94368845755406</v>
      </c>
      <c r="CY147" s="147">
        <f>'relative error colored'!CX39</f>
        <v>264.69183978645748</v>
      </c>
      <c r="CZ147" s="147">
        <f>'relative error colored'!CY39</f>
        <v>266.47674260471814</v>
      </c>
      <c r="DA147" s="147">
        <f>'relative error colored'!CZ39</f>
        <v>268.29748629164305</v>
      </c>
      <c r="DB147" s="147">
        <f>'relative error colored'!DA39</f>
        <v>270.15319165957771</v>
      </c>
      <c r="DC147" s="147">
        <f>'relative error colored'!DB39</f>
        <v>272.04301148867131</v>
      </c>
      <c r="DD147" s="147">
        <f>'relative error colored'!DC39</f>
        <v>273.96613086601769</v>
      </c>
      <c r="DE147" s="147">
        <f>'relative error colored'!DD39</f>
        <v>275.92176734727053</v>
      </c>
      <c r="DF147" s="395">
        <f>'relative error colored'!DE39</f>
        <v>277.90917095833618</v>
      </c>
      <c r="DG147" s="90"/>
      <c r="DH147" s="399">
        <f>'relative error colored'!DH39</f>
        <v>280</v>
      </c>
      <c r="DI147" s="402">
        <f>'relative error colored'!DI39</f>
        <v>28000</v>
      </c>
      <c r="DJ147" s="147">
        <f>'relative error colored'!DJ39</f>
        <v>15.761123972307756</v>
      </c>
      <c r="DK147" s="147">
        <f>'relative error colored'!DK39</f>
        <v>31.516643520968572</v>
      </c>
      <c r="DL147" s="147">
        <f>'relative error colored'!DL39</f>
        <v>47.260979793450161</v>
      </c>
      <c r="DM147" s="147">
        <f>'relative error colored'!DM39</f>
        <v>62.988604786108489</v>
      </c>
      <c r="DN147" s="147">
        <f>'relative error colored'!DN39</f>
        <v>78.694066041458242</v>
      </c>
      <c r="DO147" s="147">
        <f>'relative error colored'!DO39</f>
        <v>94.372010490848766</v>
      </c>
      <c r="DP147" s="147">
        <f>'relative error colored'!DP39</f>
        <v>110.01720718625788</v>
      </c>
      <c r="DQ147" s="147">
        <f>'relative error colored'!DQ39</f>
        <v>125.62456868893612</v>
      </c>
      <c r="DR147" s="147">
        <f>'relative error colored'!DR39</f>
        <v>141.18917090997707</v>
      </c>
      <c r="DS147" s="91">
        <f>'relative error colored'!DS39</f>
        <v>156.7062712293631</v>
      </c>
      <c r="DT147" s="147">
        <f>'relative error colored'!DT39</f>
        <v>172.17132475337706</v>
      </c>
      <c r="DU147" s="147">
        <f>'relative error colored'!DU39</f>
        <v>187.57999860537763</v>
      </c>
      <c r="DV147" s="147">
        <f>'relative error colored'!DV39</f>
        <v>202.92818418002364</v>
      </c>
      <c r="DW147" s="147">
        <f>'relative error colored'!DW39</f>
        <v>218.21200732576065</v>
      </c>
      <c r="DX147" s="147">
        <f>'relative error colored'!DX39</f>
        <v>233.4278364535383</v>
      </c>
      <c r="DY147" s="147">
        <f>'relative error colored'!DY39</f>
        <v>248.57228860063373</v>
      </c>
      <c r="DZ147" s="147">
        <f>'relative error colored'!DZ39</f>
        <v>263.64223350649911</v>
      </c>
      <c r="EA147" s="147">
        <f>'relative error colored'!EA39</f>
        <v>278.63479578233165</v>
      </c>
      <c r="EB147" s="147">
        <f>'relative error colored'!EB39</f>
        <v>293.54735527713166</v>
      </c>
      <c r="EC147" s="91">
        <f>'relative error colored'!EC39</f>
        <v>308.37754576037952</v>
      </c>
      <c r="ED147" s="147">
        <f>'relative error colored'!ED39</f>
        <v>323.12325205480869</v>
      </c>
      <c r="EE147" s="147">
        <f>'relative error colored'!EE39</f>
        <v>337.78260576256969</v>
      </c>
      <c r="EF147" s="147">
        <f>'relative error colored'!EF39</f>
        <v>352.35397973409817</v>
      </c>
      <c r="EG147" s="147">
        <f>'relative error colored'!EG39</f>
        <v>366.83598143188414</v>
      </c>
      <c r="EH147" s="147">
        <f>'relative error colored'!EH39</f>
        <v>381.22744534114099</v>
      </c>
      <c r="EI147" s="147">
        <f>'relative error colored'!EI39</f>
        <v>395.52742457663265</v>
      </c>
      <c r="EJ147" s="147">
        <f>'relative error colored'!EJ39</f>
        <v>409.73518182988363</v>
      </c>
      <c r="EK147" s="147">
        <f>'relative error colored'!EK39</f>
        <v>423.85017979424862</v>
      </c>
      <c r="EL147" s="147">
        <f>'relative error colored'!EL39</f>
        <v>437.87207119699877</v>
      </c>
      <c r="EM147" s="91">
        <f>'relative error colored'!EM39</f>
        <v>451.80068855834025</v>
      </c>
      <c r="EN147" s="147">
        <f>'relative error colored'!EN39</f>
        <v>465.63603378716567</v>
      </c>
      <c r="EO147" s="147">
        <f>'relative error colored'!EO39</f>
        <v>479.37826771292015</v>
      </c>
      <c r="EP147" s="147">
        <f>'relative error colored'!EP39</f>
        <v>493.02769964233113</v>
      </c>
      <c r="EQ147" s="147">
        <f>'relative error colored'!EQ39</f>
        <v>506.58477701916308</v>
      </c>
      <c r="ER147" s="147">
        <f>'relative error colored'!ER39</f>
        <v>520.0500752549359</v>
      </c>
      <c r="ES147" s="147">
        <f>'relative error colored'!ES39</f>
        <v>533.42428778859312</v>
      </c>
      <c r="ET147" s="147">
        <f>'relative error colored'!ET39</f>
        <v>546.70821642383805</v>
      </c>
      <c r="EU147" s="147">
        <f>'relative error colored'!EU39</f>
        <v>559.90276198406752</v>
      </c>
      <c r="EV147" s="147">
        <f>'relative error colored'!EV39</f>
        <v>573.00891531682589</v>
      </c>
      <c r="EW147" s="395">
        <f>'relative error colored'!EW39</f>
        <v>586.02774867234029</v>
      </c>
      <c r="EX147" s="8"/>
      <c r="EY147" s="399">
        <f>'relative error colored'!EZ39</f>
        <v>280</v>
      </c>
      <c r="EZ147" s="402">
        <f>'relative error colored'!FA39</f>
        <v>28000</v>
      </c>
      <c r="FA147" s="147">
        <f>'relative error colored'!FB39</f>
        <v>137.55911833558082</v>
      </c>
      <c r="FB147" s="147">
        <f>'relative error colored'!FC39</f>
        <v>147.65722680982768</v>
      </c>
      <c r="FC147" s="147">
        <f>'relative error colored'!FD39</f>
        <v>157.82058618496467</v>
      </c>
      <c r="FD147" s="147">
        <f>'relative error colored'!FE39</f>
        <v>168.04896559116136</v>
      </c>
      <c r="FE147" s="147">
        <f>'relative error colored'!FF39</f>
        <v>178.34204429566336</v>
      </c>
      <c r="FF147" s="147">
        <f>'relative error colored'!FG39</f>
        <v>188.69941413906145</v>
      </c>
      <c r="FG147" s="147">
        <f>'relative error colored'!FH39</f>
        <v>199.12058259955921</v>
      </c>
      <c r="FH147" s="147">
        <f>'relative error colored'!FI39</f>
        <v>209.60497643683289</v>
      </c>
      <c r="FI147" s="147">
        <f>'relative error colored'!FJ39</f>
        <v>220.15194585910902</v>
      </c>
      <c r="FJ147" s="91">
        <f>'relative error colored'!FK39</f>
        <v>230.76076915062166</v>
      </c>
      <c r="FK147" s="147">
        <f>'relative error colored'!FL39</f>
        <v>241.43065769173913</v>
      </c>
      <c r="FL147" s="147">
        <f>'relative error colored'!FM39</f>
        <v>252.16076130084929</v>
      </c>
      <c r="FM147" s="147">
        <f>'relative error colored'!FN39</f>
        <v>262.95017382553067</v>
      </c>
      <c r="FN147" s="147">
        <f>'relative error colored'!FO39</f>
        <v>273.79793891057483</v>
      </c>
      <c r="FO147" s="147">
        <f>'relative error colored'!FP39</f>
        <v>284.70305587193957</v>
      </c>
      <c r="FP147" s="147">
        <f>'relative error colored'!FQ39</f>
        <v>295.66448560856014</v>
      </c>
      <c r="FQ147" s="147">
        <f>'relative error colored'!FR39</f>
        <v>306.68115648793525</v>
      </c>
      <c r="FR147" s="147">
        <f>'relative error colored'!FS39</f>
        <v>317.75197014635205</v>
      </c>
      <c r="FS147" s="147">
        <f>'relative error colored'!FT39</f>
        <v>328.87580715028884</v>
      </c>
      <c r="FT147" s="91">
        <f>'relative error colored'!FU39</f>
        <v>340.05153247174246</v>
      </c>
      <c r="FU147" s="147">
        <f>'relative error colored'!FV39</f>
        <v>351.27800073674211</v>
      </c>
      <c r="FV147" s="147">
        <f>'relative error colored'!FW39</f>
        <v>362.55406121296789</v>
      </c>
      <c r="FW147" s="147">
        <f>'relative error colored'!FX39</f>
        <v>373.87856250898938</v>
      </c>
      <c r="FX147" s="147">
        <f>'relative error colored'!FY39</f>
        <v>385.25035696405428</v>
      </c>
      <c r="FY147" s="147">
        <f>'relative error colored'!FZ39</f>
        <v>396.66830471344497</v>
      </c>
      <c r="FZ147" s="147">
        <f>'relative error colored'!GA39</f>
        <v>408.13127742009698</v>
      </c>
      <c r="GA147" s="147">
        <f>'relative error colored'!GB39</f>
        <v>419.63816166835215</v>
      </c>
      <c r="GB147" s="147">
        <f>'relative error colored'!GC39</f>
        <v>431.18786202036796</v>
      </c>
      <c r="GC147" s="147">
        <f>'relative error colored'!GD39</f>
        <v>442.77930373977256</v>
      </c>
      <c r="GD147" s="91">
        <f>'relative error colored'!GE39</f>
        <v>454.41143519066253</v>
      </c>
      <c r="GE147" s="147">
        <f>'relative error colored'!GF39</f>
        <v>466.08322992296212</v>
      </c>
      <c r="GF147" s="147">
        <f>'relative error colored'!GG39</f>
        <v>477.79368845755408</v>
      </c>
      <c r="GG147" s="147">
        <f>'relative error colored'!GH39</f>
        <v>489.5418397864575</v>
      </c>
      <c r="GH147" s="147">
        <f>'relative error colored'!GI39</f>
        <v>501.32674260471816</v>
      </c>
      <c r="GI147" s="147">
        <f>'relative error colored'!GJ39</f>
        <v>513.14748629164308</v>
      </c>
      <c r="GJ147" s="147">
        <f>'relative error colored'!GK39</f>
        <v>525.00319165957774</v>
      </c>
      <c r="GK147" s="147">
        <f>'relative error colored'!GL39</f>
        <v>536.89301148867139</v>
      </c>
      <c r="GL147" s="147">
        <f>'relative error colored'!GM39</f>
        <v>548.81613086601772</v>
      </c>
      <c r="GM147" s="147">
        <f>'relative error colored'!GN39</f>
        <v>560.7717673472705</v>
      </c>
      <c r="GN147" s="395">
        <f>'relative error colored'!GO39</f>
        <v>572.7591709583362</v>
      </c>
      <c r="GO147" s="290">
        <v>28000</v>
      </c>
      <c r="GP147" s="268"/>
      <c r="GS147" s="60"/>
    </row>
    <row r="148" spans="1:240" ht="15.75">
      <c r="A148" s="173"/>
      <c r="B148" s="182"/>
      <c r="C148" s="91"/>
      <c r="D148" s="189"/>
      <c r="E148" s="91"/>
      <c r="F148" s="116"/>
      <c r="G148" s="116"/>
      <c r="H148" s="116"/>
      <c r="I148" s="116"/>
      <c r="J148" s="107"/>
      <c r="K148" s="217">
        <v>29000</v>
      </c>
      <c r="L148" s="220">
        <f t="shared" si="323"/>
        <v>8.8391999999999999</v>
      </c>
      <c r="M148" s="284">
        <v>290</v>
      </c>
      <c r="N148" s="382"/>
      <c r="O148" s="104">
        <f>'relative error colored'!N40</f>
        <v>314.84994776735959</v>
      </c>
      <c r="P148" s="256">
        <f>'relative error colored'!O40</f>
        <v>0.47544815605827356</v>
      </c>
      <c r="Q148" s="213">
        <f>'relative error colored'!P40</f>
        <v>-42.454800000000404</v>
      </c>
      <c r="R148" s="215">
        <f>'relative error colored'!Q40</f>
        <v>230.69519999999957</v>
      </c>
      <c r="S148" s="383"/>
      <c r="T148" s="101">
        <f>'relative error colored'!R40</f>
        <v>591.86936399934677</v>
      </c>
      <c r="U148" s="382"/>
      <c r="V148" s="141">
        <f>'relative error colored'!S40</f>
        <v>0.31073273897592857</v>
      </c>
      <c r="W148" s="163">
        <f>'relative error colored'!T40</f>
        <v>0.38812094372103961</v>
      </c>
      <c r="X148" s="159">
        <f>'relative error colored'!U40</f>
        <v>0.8006080166579892</v>
      </c>
      <c r="Y148" s="170"/>
      <c r="Z148" s="399">
        <f t="shared" si="322"/>
        <v>290</v>
      </c>
      <c r="AA148" s="402">
        <v>29000</v>
      </c>
      <c r="AB148" s="409">
        <f>'relative error colored'!Z40</f>
        <v>2.7118287493324289E-2</v>
      </c>
      <c r="AC148" s="409">
        <f>'relative error colored'!AA40</f>
        <v>5.4226275913414647E-2</v>
      </c>
      <c r="AD148" s="409">
        <f>'relative error colored'!AB40</f>
        <v>8.1313715412237628E-2</v>
      </c>
      <c r="AE148" s="409">
        <f>'relative error colored'!AC40</f>
        <v>0.10837045399848444</v>
      </c>
      <c r="AF148" s="409">
        <f>'relative error colored'!AD40</f>
        <v>0.13538648499462852</v>
      </c>
      <c r="AG148" s="409">
        <f>'relative error colored'!AE40</f>
        <v>0.16235199276673334</v>
      </c>
      <c r="AH148" s="409">
        <f>'relative error colored'!AF40</f>
        <v>0.18925739621216794</v>
      </c>
      <c r="AI148" s="409">
        <f>'relative error colored'!AG40</f>
        <v>0.21609338954097393</v>
      </c>
      <c r="AJ148" s="409">
        <f>'relative error colored'!AH40</f>
        <v>0.24285097994476373</v>
      </c>
      <c r="AK148" s="410">
        <f>'relative error colored'!AI40</f>
        <v>0.26952152181306754</v>
      </c>
      <c r="AL148" s="409">
        <f>'relative error colored'!AJ40</f>
        <v>0.29609674722708484</v>
      </c>
      <c r="AM148" s="409">
        <f>'relative error colored'!AK40</f>
        <v>0.32256879253394843</v>
      </c>
      <c r="AN148" s="409">
        <f>'relative error colored'!AL40</f>
        <v>0.34893022087739173</v>
      </c>
      <c r="AO148" s="409">
        <f>'relative error colored'!AM40</f>
        <v>0.37517404063220028</v>
      </c>
      <c r="AP148" s="409">
        <f>'relative error colored'!AN40</f>
        <v>0.40129371975744937</v>
      </c>
      <c r="AQ148" s="409">
        <f>'relative error colored'!AO40</f>
        <v>0.42728319614603472</v>
      </c>
      <c r="AR148" s="409">
        <f>'relative error colored'!AP40</f>
        <v>0.45313688410399655</v>
      </c>
      <c r="AS148" s="409">
        <f>'relative error colored'!AQ40</f>
        <v>0.47884967714189836</v>
      </c>
      <c r="AT148" s="409">
        <f>'relative error colored'!AR40</f>
        <v>0.50441694730125608</v>
      </c>
      <c r="AU148" s="410">
        <f>'relative error colored'!AS40</f>
        <v>0.52983454127168694</v>
      </c>
      <c r="AV148" s="409">
        <f>'relative error colored'!AT40</f>
        <v>0.55509877357878545</v>
      </c>
      <c r="AW148" s="409">
        <f>'relative error colored'!AU40</f>
        <v>0.58020641713949073</v>
      </c>
      <c r="AX148" s="409">
        <f>'relative error colored'!AV40</f>
        <v>0.60515469149084711</v>
      </c>
      <c r="AY148" s="409">
        <f>'relative error colored'!AW40</f>
        <v>0.62994124900067183</v>
      </c>
      <c r="AZ148" s="409">
        <f>'relative error colored'!AX40</f>
        <v>0.65456415936525081</v>
      </c>
      <c r="BA148" s="409">
        <f>'relative error colored'!AY40</f>
        <v>0.67902189269070223</v>
      </c>
      <c r="BB148" s="409">
        <f>'relative error colored'!AZ40</f>
        <v>0.70331330144191762</v>
      </c>
      <c r="BC148" s="409">
        <f>'relative error colored'!BA40</f>
        <v>0.72743760152697168</v>
      </c>
      <c r="BD148" s="409">
        <f>'relative error colored'!BB40</f>
        <v>0.75139435276612365</v>
      </c>
      <c r="BE148" s="410">
        <f>'relative error colored'!BC40</f>
        <v>0.77518343897426734</v>
      </c>
      <c r="BF148" s="409">
        <f>'relative error colored'!BD40</f>
        <v>0.79880504786398721</v>
      </c>
      <c r="BG148" s="409">
        <f>'relative error colored'!BE40</f>
        <v>0.82225965095448761</v>
      </c>
      <c r="BH148" s="409">
        <f>'relative error colored'!BF40</f>
        <v>0.84554798364963735</v>
      </c>
      <c r="BI148" s="409">
        <f>'relative error colored'!BG40</f>
        <v>0.86867102562682008</v>
      </c>
      <c r="BJ148" s="409">
        <f>'relative error colored'!BH40</f>
        <v>0.89162998165769014</v>
      </c>
      <c r="BK148" s="409">
        <f>'relative error colored'!BI40</f>
        <v>0.91442626296221863</v>
      </c>
      <c r="BL148" s="409">
        <f>'relative error colored'!BJ40</f>
        <v>0.93706146917922983</v>
      </c>
      <c r="BM148" s="409">
        <f>'relative error colored'!BK40</f>
        <v>0.95953737101963688</v>
      </c>
      <c r="BN148" s="409">
        <f>'relative error colored'!BL40</f>
        <v>0.9818558936532803</v>
      </c>
      <c r="BO148" s="411">
        <f>'relative error colored'!BM40</f>
        <v>1.0040191008664037</v>
      </c>
      <c r="BP148" s="253"/>
      <c r="BQ148" s="399">
        <f>'relative error colored'!BP40</f>
        <v>290</v>
      </c>
      <c r="BR148" s="402">
        <f>'relative error colored'!BQ40</f>
        <v>29000</v>
      </c>
      <c r="BS148" s="147">
        <f>'relative error colored'!BR40</f>
        <v>230.72913071998869</v>
      </c>
      <c r="BT148" s="147">
        <f>'relative error colored'!BS40</f>
        <v>230.8308713395642</v>
      </c>
      <c r="BU148" s="147">
        <f>'relative error colored'!BT40</f>
        <v>231.00026765585059</v>
      </c>
      <c r="BV148" s="147">
        <f>'relative error colored'!BU40</f>
        <v>231.23706405114498</v>
      </c>
      <c r="BW148" s="147">
        <f>'relative error colored'!BV40</f>
        <v>231.54090554840718</v>
      </c>
      <c r="BX148" s="147">
        <f>'relative error colored'!BW40</f>
        <v>231.91134063943969</v>
      </c>
      <c r="BY148" s="147">
        <f>'relative error colored'!BX40</f>
        <v>232.34782483802141</v>
      </c>
      <c r="BZ148" s="147">
        <f>'relative error colored'!BY40</f>
        <v>232.84972489907327</v>
      </c>
      <c r="CA148" s="147">
        <f>'relative error colored'!BZ40</f>
        <v>233.41632363541555</v>
      </c>
      <c r="CB148" s="91">
        <f>'relative error colored'!CA40</f>
        <v>234.04682525606361</v>
      </c>
      <c r="CC148" s="147">
        <f>'relative error colored'!CB40</f>
        <v>234.74036114441694</v>
      </c>
      <c r="CD148" s="147">
        <f>'relative error colored'!CC40</f>
        <v>235.49599599120026</v>
      </c>
      <c r="CE148" s="147">
        <f>'relative error colored'!CD40</f>
        <v>236.31273419556939</v>
      </c>
      <c r="CF148" s="147">
        <f>'relative error colored'!CE40</f>
        <v>237.18952644832567</v>
      </c>
      <c r="CG148" s="147">
        <f>'relative error colored'!CF40</f>
        <v>238.1252764135198</v>
      </c>
      <c r="CH148" s="147">
        <f>'relative error colored'!CG40</f>
        <v>239.11884742866971</v>
      </c>
      <c r="CI148" s="147">
        <f>'relative error colored'!CH40</f>
        <v>240.16906914912025</v>
      </c>
      <c r="CJ148" s="147">
        <f>'relative error colored'!CI40</f>
        <v>241.27474406847804</v>
      </c>
      <c r="CK148" s="147">
        <f>'relative error colored'!CJ40</f>
        <v>242.43465385427959</v>
      </c>
      <c r="CL148" s="91">
        <f>'relative error colored'!CK40</f>
        <v>243.64756544583216</v>
      </c>
      <c r="CM148" s="147">
        <f>'relative error colored'!CL40</f>
        <v>244.91223686923598</v>
      </c>
      <c r="CN148" s="147">
        <f>'relative error colored'!CM40</f>
        <v>246.22742273273394</v>
      </c>
      <c r="CO148" s="147">
        <f>'relative error colored'!CN40</f>
        <v>247.5918793735112</v>
      </c>
      <c r="CP148" s="147">
        <f>'relative error colored'!CO40</f>
        <v>249.00436963472461</v>
      </c>
      <c r="CQ148" s="147">
        <f>'relative error colored'!CP40</f>
        <v>250.46366725872664</v>
      </c>
      <c r="CR148" s="147">
        <f>'relative error colored'!CQ40</f>
        <v>251.96856088905358</v>
      </c>
      <c r="CS148" s="147">
        <f>'relative error colored'!CR40</f>
        <v>253.51785767969744</v>
      </c>
      <c r="CT148" s="147">
        <f>'relative error colored'!CS40</f>
        <v>255.11038651543453</v>
      </c>
      <c r="CU148" s="147">
        <f>'relative error colored'!CT40</f>
        <v>256.74500085150254</v>
      </c>
      <c r="CV148" s="91">
        <f>'relative error colored'!CU40</f>
        <v>258.4205811847371</v>
      </c>
      <c r="CW148" s="147">
        <f>'relative error colored'!CV40</f>
        <v>260.13603717138164</v>
      </c>
      <c r="CX148" s="147">
        <f>'relative error colored'!CW40</f>
        <v>261.89030940924414</v>
      </c>
      <c r="CY148" s="147">
        <f>'relative error colored'!CX40</f>
        <v>263.68237090371662</v>
      </c>
      <c r="CZ148" s="147">
        <f>'relative error colored'!CY40</f>
        <v>265.51122823845304</v>
      </c>
      <c r="DA148" s="147">
        <f>'relative error colored'!CZ40</f>
        <v>267.37592247230407</v>
      </c>
      <c r="DB148" s="147">
        <f>'relative error colored'!DA40</f>
        <v>269.27552978445226</v>
      </c>
      <c r="DC148" s="147">
        <f>'relative error colored'!DB40</f>
        <v>271.20916188968869</v>
      </c>
      <c r="DD148" s="147">
        <f>'relative error colored'!DC40</f>
        <v>273.17596624543614</v>
      </c>
      <c r="DE148" s="147">
        <f>'relative error colored'!DD40</f>
        <v>275.17512607154703</v>
      </c>
      <c r="DF148" s="395">
        <f>'relative error colored'!DE40</f>
        <v>277.20586020311617</v>
      </c>
      <c r="DG148" s="90"/>
      <c r="DH148" s="399">
        <f>'relative error colored'!DH40</f>
        <v>290</v>
      </c>
      <c r="DI148" s="402">
        <f>'relative error colored'!DI40</f>
        <v>29000</v>
      </c>
      <c r="DJ148" s="147">
        <f>'relative error colored'!DJ40</f>
        <v>16.050483571425286</v>
      </c>
      <c r="DK148" s="147">
        <f>'relative error colored'!DK40</f>
        <v>32.094871436925821</v>
      </c>
      <c r="DL148" s="147">
        <f>'relative error colored'!DL40</f>
        <v>48.12709702546497</v>
      </c>
      <c r="DM148" s="147">
        <f>'relative error colored'!DM40</f>
        <v>64.141151684403454</v>
      </c>
      <c r="DN148" s="147">
        <f>'relative error colored'!DN40</f>
        <v>80.131112767877894</v>
      </c>
      <c r="DO148" s="147">
        <f>'relative error colored'!DO40</f>
        <v>96.091170702873015</v>
      </c>
      <c r="DP148" s="147">
        <f>'relative error colored'!DP40</f>
        <v>112.01565472826822</v>
      </c>
      <c r="DQ148" s="147">
        <f>'relative error colored'!DQ40</f>
        <v>127.89905703207933</v>
      </c>
      <c r="DR148" s="147">
        <f>'relative error colored'!DR40</f>
        <v>143.73605504652542</v>
      </c>
      <c r="DS148" s="91">
        <f>'relative error colored'!DS40</f>
        <v>159.52153169963637</v>
      </c>
      <c r="DT148" s="147">
        <f>'relative error colored'!DT40</f>
        <v>175.25059346357006</v>
      </c>
      <c r="DU148" s="147">
        <f>'relative error colored'!DU40</f>
        <v>190.91858608310531</v>
      </c>
      <c r="DV148" s="147">
        <f>'relative error colored'!DV40</f>
        <v>206.52110791085343</v>
      </c>
      <c r="DW148" s="147">
        <f>'relative error colored'!DW40</f>
        <v>222.05402081804547</v>
      </c>
      <c r="DX148" s="147">
        <f>'relative error colored'!DX40</f>
        <v>237.51345868977367</v>
      </c>
      <c r="DY148" s="147">
        <f>'relative error colored'!DY40</f>
        <v>252.89583355056172</v>
      </c>
      <c r="DZ148" s="147">
        <f>'relative error colored'!DZ40</f>
        <v>268.19783939927817</v>
      </c>
      <c r="EA148" s="147">
        <f>'relative error colored'!EA40</f>
        <v>283.41645386126794</v>
      </c>
      <c r="EB148" s="147">
        <f>'relative error colored'!EB40</f>
        <v>298.54893778968648</v>
      </c>
      <c r="EC148" s="91">
        <f>'relative error colored'!EC40</f>
        <v>313.59283296735902</v>
      </c>
      <c r="ED148" s="147">
        <f>'relative error colored'!ED40</f>
        <v>328.54595807489312</v>
      </c>
      <c r="EE148" s="147">
        <f>'relative error colored'!EE40</f>
        <v>343.40640310069006</v>
      </c>
      <c r="EF148" s="147">
        <f>'relative error colored'!EF40</f>
        <v>358.17252237390858</v>
      </c>
      <c r="EG148" s="147">
        <f>'relative error colored'!EG40</f>
        <v>372.84292640298179</v>
      </c>
      <c r="EH148" s="147">
        <f>'relative error colored'!EH40</f>
        <v>387.41647270027806</v>
      </c>
      <c r="EI148" s="147">
        <f>'relative error colored'!EI40</f>
        <v>401.89225576847861</v>
      </c>
      <c r="EJ148" s="147">
        <f>'relative error colored'!EJ40</f>
        <v>416.26959641670862</v>
      </c>
      <c r="EK148" s="147">
        <f>'relative error colored'!EK40</f>
        <v>430.548030564979</v>
      </c>
      <c r="EL148" s="147">
        <f>'relative error colored'!EL40</f>
        <v>444.72729768438643</v>
      </c>
      <c r="EM148" s="91">
        <f>'relative error colored'!EM40</f>
        <v>458.80732900852604</v>
      </c>
      <c r="EN148" s="147">
        <f>'relative error colored'!EN40</f>
        <v>472.78823563872589</v>
      </c>
      <c r="EO148" s="147">
        <f>'relative error colored'!EO40</f>
        <v>486.67029665275743</v>
      </c>
      <c r="EP148" s="147">
        <f>'relative error colored'!EP40</f>
        <v>500.45394731364092</v>
      </c>
      <c r="EQ148" s="147">
        <f>'relative error colored'!EQ40</f>
        <v>514.13976746240621</v>
      </c>
      <c r="ER148" s="147">
        <f>'relative error colored'!ER40</f>
        <v>527.72847016648632</v>
      </c>
      <c r="ES148" s="147">
        <f>'relative error colored'!ES40</f>
        <v>541.22089068374771</v>
      </c>
      <c r="ET148" s="147">
        <f>'relative error colored'!ET40</f>
        <v>554.61797579140421</v>
      </c>
      <c r="EU148" s="147">
        <f>'relative error colored'!EU40</f>
        <v>567.92077351899775</v>
      </c>
      <c r="EV148" s="147">
        <f>'relative error colored'!EV40</f>
        <v>581.13042331557722</v>
      </c>
      <c r="EW148" s="395">
        <f>'relative error colored'!EW40</f>
        <v>594.24814667299438</v>
      </c>
      <c r="EX148" s="8"/>
      <c r="EY148" s="399">
        <f>'relative error colored'!EZ40</f>
        <v>290</v>
      </c>
      <c r="EZ148" s="402">
        <f>'relative error colored'!FA40</f>
        <v>29000</v>
      </c>
      <c r="FA148" s="147">
        <f>'relative error colored'!FB40</f>
        <v>141.57913071998871</v>
      </c>
      <c r="FB148" s="147">
        <f>'relative error colored'!FC40</f>
        <v>151.68087133956422</v>
      </c>
      <c r="FC148" s="147">
        <f>'relative error colored'!FD40</f>
        <v>161.85026765585062</v>
      </c>
      <c r="FD148" s="147">
        <f>'relative error colored'!FE40</f>
        <v>172.08706405114501</v>
      </c>
      <c r="FE148" s="147">
        <f>'relative error colored'!FF40</f>
        <v>182.3909055484072</v>
      </c>
      <c r="FF148" s="147">
        <f>'relative error colored'!FG40</f>
        <v>192.76134063943971</v>
      </c>
      <c r="FG148" s="147">
        <f>'relative error colored'!FH40</f>
        <v>203.19782483802143</v>
      </c>
      <c r="FH148" s="147">
        <f>'relative error colored'!FI40</f>
        <v>213.69972489907329</v>
      </c>
      <c r="FI148" s="147">
        <f>'relative error colored'!FJ40</f>
        <v>224.26632363541557</v>
      </c>
      <c r="FJ148" s="91">
        <f>'relative error colored'!FK40</f>
        <v>234.89682525606364</v>
      </c>
      <c r="FK148" s="147">
        <f>'relative error colored'!FL40</f>
        <v>245.59036114441696</v>
      </c>
      <c r="FL148" s="147">
        <f>'relative error colored'!FM40</f>
        <v>256.34599599120031</v>
      </c>
      <c r="FM148" s="147">
        <f>'relative error colored'!FN40</f>
        <v>267.16273419556944</v>
      </c>
      <c r="FN148" s="147">
        <f>'relative error colored'!FO40</f>
        <v>278.03952644832566</v>
      </c>
      <c r="FO148" s="147">
        <f>'relative error colored'!FP40</f>
        <v>288.97527641351985</v>
      </c>
      <c r="FP148" s="147">
        <f>'relative error colored'!FQ40</f>
        <v>299.96884742866973</v>
      </c>
      <c r="FQ148" s="147">
        <f>'relative error colored'!FR40</f>
        <v>311.01906914912024</v>
      </c>
      <c r="FR148" s="147">
        <f>'relative error colored'!FS40</f>
        <v>322.12474406847809</v>
      </c>
      <c r="FS148" s="147">
        <f>'relative error colored'!FT40</f>
        <v>333.28465385427961</v>
      </c>
      <c r="FT148" s="91">
        <f>'relative error colored'!FU40</f>
        <v>344.49756544583215</v>
      </c>
      <c r="FU148" s="147">
        <f>'relative error colored'!FV40</f>
        <v>355.76223686923601</v>
      </c>
      <c r="FV148" s="147">
        <f>'relative error colored'!FW40</f>
        <v>367.07742273273396</v>
      </c>
      <c r="FW148" s="147">
        <f>'relative error colored'!FX40</f>
        <v>378.44187937351126</v>
      </c>
      <c r="FX148" s="147">
        <f>'relative error colored'!FY40</f>
        <v>389.85436963472466</v>
      </c>
      <c r="FY148" s="147">
        <f>'relative error colored'!FZ40</f>
        <v>401.3136672587267</v>
      </c>
      <c r="FZ148" s="147">
        <f>'relative error colored'!GA40</f>
        <v>412.81856088905363</v>
      </c>
      <c r="GA148" s="147">
        <f>'relative error colored'!GB40</f>
        <v>424.36785767969747</v>
      </c>
      <c r="GB148" s="147">
        <f>'relative error colored'!GC40</f>
        <v>435.96038651543455</v>
      </c>
      <c r="GC148" s="147">
        <f>'relative error colored'!GD40</f>
        <v>447.59500085150256</v>
      </c>
      <c r="GD148" s="91">
        <f>'relative error colored'!GE40</f>
        <v>459.27058118473713</v>
      </c>
      <c r="GE148" s="147">
        <f>'relative error colored'!GF40</f>
        <v>470.98603717138167</v>
      </c>
      <c r="GF148" s="147">
        <f>'relative error colored'!GG40</f>
        <v>482.74030940924416</v>
      </c>
      <c r="GG148" s="147">
        <f>'relative error colored'!GH40</f>
        <v>494.53237090371664</v>
      </c>
      <c r="GH148" s="147">
        <f>'relative error colored'!GI40</f>
        <v>506.36122823845307</v>
      </c>
      <c r="GI148" s="147">
        <f>'relative error colored'!GJ40</f>
        <v>518.22592247230409</v>
      </c>
      <c r="GJ148" s="147">
        <f>'relative error colored'!GK40</f>
        <v>530.12552978445228</v>
      </c>
      <c r="GK148" s="147">
        <f>'relative error colored'!GL40</f>
        <v>542.05916188968877</v>
      </c>
      <c r="GL148" s="147">
        <f>'relative error colored'!GM40</f>
        <v>554.02596624543617</v>
      </c>
      <c r="GM148" s="147">
        <f>'relative error colored'!GN40</f>
        <v>566.02512607154699</v>
      </c>
      <c r="GN148" s="395">
        <f>'relative error colored'!GO40</f>
        <v>578.05586020311625</v>
      </c>
      <c r="GO148" s="290">
        <v>29000</v>
      </c>
      <c r="GP148" s="268"/>
      <c r="GS148" s="60"/>
    </row>
    <row r="149" spans="1:240" s="90" customFormat="1" ht="26.25">
      <c r="A149" s="173"/>
      <c r="B149" s="182"/>
      <c r="C149" s="91"/>
      <c r="D149" s="189"/>
      <c r="E149" s="91"/>
      <c r="F149" s="116"/>
      <c r="G149" s="116"/>
      <c r="H149" s="116"/>
      <c r="I149" s="116"/>
      <c r="J149" s="107"/>
      <c r="K149" s="386">
        <v>30000</v>
      </c>
      <c r="L149" s="380">
        <f t="shared" si="323"/>
        <v>9.1440000000000001</v>
      </c>
      <c r="M149" s="381">
        <v>300</v>
      </c>
      <c r="N149" s="382"/>
      <c r="O149" s="104">
        <f>'relative error colored'!N41</f>
        <v>300.89579082611971</v>
      </c>
      <c r="P149" s="256">
        <f>'relative error colored'!O41</f>
        <v>0.45831224779165564</v>
      </c>
      <c r="Q149" s="213">
        <f>'relative error colored'!P41</f>
        <v>-44.436000000000433</v>
      </c>
      <c r="R149" s="215">
        <f>'relative error colored'!Q41</f>
        <v>228.71399999999954</v>
      </c>
      <c r="S149" s="383"/>
      <c r="T149" s="101">
        <f>'relative error colored'!R41</f>
        <v>589.32241019046057</v>
      </c>
      <c r="U149" s="382"/>
      <c r="V149" s="141">
        <f>'relative error colored'!S41</f>
        <v>0.29696105682321217</v>
      </c>
      <c r="W149" s="163">
        <f>'relative error colored'!T41</f>
        <v>0.37413244717686173</v>
      </c>
      <c r="X149" s="159">
        <f>'relative error colored'!U41</f>
        <v>0.79373243102550606</v>
      </c>
      <c r="Y149" s="170"/>
      <c r="Z149" s="398">
        <f t="shared" si="322"/>
        <v>300</v>
      </c>
      <c r="AA149" s="403">
        <v>30000</v>
      </c>
      <c r="AB149" s="410">
        <f>'relative error colored'!Z41</f>
        <v>2.7739853689554176E-2</v>
      </c>
      <c r="AC149" s="410">
        <f>'relative error colored'!AA41</f>
        <v>5.5468464017346363E-2</v>
      </c>
      <c r="AD149" s="410">
        <f>'relative error colored'!AB41</f>
        <v>8.3174643932835426E-2</v>
      </c>
      <c r="AE149" s="410">
        <f>'relative error colored'!AC41</f>
        <v>0.11084731829365209</v>
      </c>
      <c r="AF149" s="410">
        <f>'relative error colored'!AD41</f>
        <v>0.13847557805048563</v>
      </c>
      <c r="AG149" s="410">
        <f>'relative error colored'!AE41</f>
        <v>0.16604873235747875</v>
      </c>
      <c r="AH149" s="410">
        <f>'relative error colored'!AF41</f>
        <v>0.19355635799342191</v>
      </c>
      <c r="AI149" s="410">
        <f>'relative error colored'!AG41</f>
        <v>0.22098834554304045</v>
      </c>
      <c r="AJ149" s="410">
        <f>'relative error colored'!AH41</f>
        <v>0.24833494186041535</v>
      </c>
      <c r="AK149" s="410">
        <f>'relative error colored'!AI41</f>
        <v>0.27558678841933903</v>
      </c>
      <c r="AL149" s="410">
        <f>'relative error colored'!AJ41</f>
        <v>0.30273495524258143</v>
      </c>
      <c r="AM149" s="410">
        <f>'relative error colored'!AK41</f>
        <v>0.32977097019253016</v>
      </c>
      <c r="AN149" s="410">
        <f>'relative error colored'!AL41</f>
        <v>0.35668684349535362</v>
      </c>
      <c r="AO149" s="410">
        <f>'relative error colored'!AM41</f>
        <v>0.38347508745796322</v>
      </c>
      <c r="AP149" s="410">
        <f>'relative error colored'!AN41</f>
        <v>0.41012873141897321</v>
      </c>
      <c r="AQ149" s="410">
        <f>'relative error colored'!AO41</f>
        <v>0.4366413320496359</v>
      </c>
      <c r="AR149" s="410">
        <f>'relative error colored'!AP41</f>
        <v>0.46300697918684519</v>
      </c>
      <c r="AS149" s="410">
        <f>'relative error colored'!AQ41</f>
        <v>0.48922029743708922</v>
      </c>
      <c r="AT149" s="410">
        <f>'relative error colored'!AR41</f>
        <v>0.51527644383646432</v>
      </c>
      <c r="AU149" s="410">
        <f>'relative error colored'!AS41</f>
        <v>0.54117110188812023</v>
      </c>
      <c r="AV149" s="410">
        <f>'relative error colored'!AT41</f>
        <v>0.56690047232411223</v>
      </c>
      <c r="AW149" s="410">
        <f>'relative error colored'!AU41</f>
        <v>0.59246126095506568</v>
      </c>
      <c r="AX149" s="410">
        <f>'relative error colored'!AV41</f>
        <v>0.61785066397805011</v>
      </c>
      <c r="AY149" s="410">
        <f>'relative error colored'!AW41</f>
        <v>0.64306635111248289</v>
      </c>
      <c r="AZ149" s="410">
        <f>'relative error colored'!AX41</f>
        <v>0.66810644692602494</v>
      </c>
      <c r="BA149" s="410">
        <f>'relative error colored'!AY41</f>
        <v>0.69296951069892765</v>
      </c>
      <c r="BB149" s="410">
        <f>'relative error colored'!AZ41</f>
        <v>0.71765451515693257</v>
      </c>
      <c r="BC149" s="410">
        <f>'relative error colored'!BA41</f>
        <v>0.74216082438099673</v>
      </c>
      <c r="BD149" s="410">
        <f>'relative error colored'!BB41</f>
        <v>0.76648817117743206</v>
      </c>
      <c r="BE149" s="410">
        <f>'relative error colored'!BC41</f>
        <v>0.79063663416600882</v>
      </c>
      <c r="BF149" s="410">
        <f>'relative error colored'!BD41</f>
        <v>0.81460661481634722</v>
      </c>
      <c r="BG149" s="410">
        <f>'relative error colored'!BE41</f>
        <v>0.83839881463585431</v>
      </c>
      <c r="BH149" s="410">
        <f>'relative error colored'!BF41</f>
        <v>0.86201421268569556</v>
      </c>
      <c r="BI149" s="410">
        <f>'relative error colored'!BG41</f>
        <v>0.88545404357545143</v>
      </c>
      <c r="BJ149" s="410">
        <f>'relative error colored'!BH41</f>
        <v>0.90871977606277521</v>
      </c>
      <c r="BK149" s="410">
        <f>'relative error colored'!BI41</f>
        <v>0.93181309236134846</v>
      </c>
      <c r="BL149" s="410">
        <f>'relative error colored'!BJ41</f>
        <v>0.95473586823947809</v>
      </c>
      <c r="BM149" s="410">
        <f>'relative error colored'!BK41</f>
        <v>0.97749015397237926</v>
      </c>
      <c r="BN149" s="410">
        <f>'relative error colored'!BL41</f>
        <v>1.0000781561939915</v>
      </c>
      <c r="BO149" s="411">
        <f>'relative error colored'!BM41</f>
        <v>1.0225022206788303</v>
      </c>
      <c r="BP149" s="253"/>
      <c r="BQ149" s="398">
        <f>'relative error colored'!BP41</f>
        <v>300.00000000000006</v>
      </c>
      <c r="BR149" s="403">
        <f>'relative error colored'!BQ41</f>
        <v>30000</v>
      </c>
      <c r="BS149" s="91">
        <f>'relative error colored'!BR41</f>
        <v>228.7491990609376</v>
      </c>
      <c r="BT149" s="91">
        <f>'relative error colored'!BS41</f>
        <v>228.85473918279123</v>
      </c>
      <c r="BU149" s="91">
        <f>'relative error colored'!BT41</f>
        <v>229.03044966899145</v>
      </c>
      <c r="BV149" s="91">
        <f>'relative error colored'!BU41</f>
        <v>229.27604763743804</v>
      </c>
      <c r="BW149" s="91">
        <f>'relative error colored'!BV41</f>
        <v>229.59114040802842</v>
      </c>
      <c r="BX149" s="91">
        <f>'relative error colored'!BW41</f>
        <v>229.97522878471941</v>
      </c>
      <c r="BY149" s="91">
        <f>'relative error colored'!BX41</f>
        <v>230.42771117391601</v>
      </c>
      <c r="BZ149" s="91">
        <f>'relative error colored'!BY41</f>
        <v>230.94788846750035</v>
      </c>
      <c r="CA149" s="91">
        <f>'relative error colored'!BZ41</f>
        <v>231.53496960745576</v>
      </c>
      <c r="CB149" s="91">
        <f>'relative error colored'!CA41</f>
        <v>232.18807774010961</v>
      </c>
      <c r="CC149" s="91">
        <f>'relative error colored'!CB41</f>
        <v>232.90625686163906</v>
      </c>
      <c r="CD149" s="91">
        <f>'relative error colored'!CC41</f>
        <v>233.68847885273533</v>
      </c>
      <c r="CE149" s="91">
        <f>'relative error colored'!CD41</f>
        <v>234.53365079913098</v>
      </c>
      <c r="CF149" s="91">
        <f>'relative error colored'!CE41</f>
        <v>235.44062249593793</v>
      </c>
      <c r="CG149" s="91">
        <f>'relative error colored'!CF41</f>
        <v>236.40819403719155</v>
      </c>
      <c r="CH149" s="91">
        <f>'relative error colored'!CG41</f>
        <v>237.43512339737316</v>
      </c>
      <c r="CI149" s="91">
        <f>'relative error colored'!CH41</f>
        <v>238.52013391865708</v>
      </c>
      <c r="CJ149" s="91">
        <f>'relative error colored'!CI41</f>
        <v>239.66192162587151</v>
      </c>
      <c r="CK149" s="91">
        <f>'relative error colored'!CJ41</f>
        <v>240.85916230029525</v>
      </c>
      <c r="CL149" s="91">
        <f>'relative error colored'!CK41</f>
        <v>242.11051825312177</v>
      </c>
      <c r="CM149" s="91">
        <f>'relative error colored'!CL41</f>
        <v>243.41464474935131</v>
      </c>
      <c r="CN149" s="91">
        <f>'relative error colored'!CM41</f>
        <v>244.77019604277058</v>
      </c>
      <c r="CO149" s="91">
        <f>'relative error colored'!CN41</f>
        <v>246.17583099225894</v>
      </c>
      <c r="CP149" s="91">
        <f>'relative error colored'!CO41</f>
        <v>247.63021823874996</v>
      </c>
      <c r="CQ149" s="91">
        <f>'relative error colored'!CP41</f>
        <v>249.13204093058701</v>
      </c>
      <c r="CR149" s="91">
        <f>'relative error colored'!CQ41</f>
        <v>250.68000099264438</v>
      </c>
      <c r="CS149" s="91">
        <f>'relative error colored'!CR41</f>
        <v>252.27282294135179</v>
      </c>
      <c r="CT149" s="91">
        <f>'relative error colored'!CS41</f>
        <v>253.90925725363596</v>
      </c>
      <c r="CU149" s="91">
        <f>'relative error colored'!CT41</f>
        <v>255.58808330274809</v>
      </c>
      <c r="CV149" s="91">
        <f>'relative error colored'!CU41</f>
        <v>257.30811187803602</v>
      </c>
      <c r="CW149" s="91">
        <f>'relative error colored'!CV41</f>
        <v>259.06818730894537</v>
      </c>
      <c r="CX149" s="91">
        <f>'relative error colored'!CW41</f>
        <v>260.86718921599169</v>
      </c>
      <c r="CY149" s="91">
        <f>'relative error colored'!CX41</f>
        <v>262.70403391317916</v>
      </c>
      <c r="CZ149" s="91">
        <f>'relative error colored'!CY41</f>
        <v>264.5776754874322</v>
      </c>
      <c r="DA149" s="91">
        <f>'relative error colored'!CZ41</f>
        <v>266.48710658115016</v>
      </c>
      <c r="DB149" s="91">
        <f>'relative error colored'!DA41</f>
        <v>268.43135890404085</v>
      </c>
      <c r="DC149" s="91">
        <f>'relative error colored'!DB41</f>
        <v>270.40950350004891</v>
      </c>
      <c r="DD149" s="91">
        <f>'relative error colored'!DC41</f>
        <v>272.42065079450873</v>
      </c>
      <c r="DE149" s="91">
        <f>'relative error colored'!DD41</f>
        <v>274.46395044571534</v>
      </c>
      <c r="DF149" s="395">
        <f>'relative error colored'!DE41</f>
        <v>276.53859102396325</v>
      </c>
      <c r="DH149" s="398">
        <f>'relative error colored'!DH41</f>
        <v>300.00000000000006</v>
      </c>
      <c r="DI149" s="403">
        <f>'relative error colored'!DI41</f>
        <v>30000</v>
      </c>
      <c r="DJ149" s="91">
        <f>'relative error colored'!DJ41</f>
        <v>16.347717434658808</v>
      </c>
      <c r="DK149" s="91">
        <f>'relative error colored'!DK41</f>
        <v>32.688808904265393</v>
      </c>
      <c r="DL149" s="91">
        <f>'relative error colored'!DL41</f>
        <v>49.01668162923194</v>
      </c>
      <c r="DM149" s="91">
        <f>'relative error colored'!DM41</f>
        <v>65.324808779964187</v>
      </c>
      <c r="DN149" s="91">
        <f>'relative error colored'!DN41</f>
        <v>81.606761409229435</v>
      </c>
      <c r="DO149" s="91">
        <f>'relative error colored'!DO41</f>
        <v>97.856239161980099</v>
      </c>
      <c r="DP149" s="91">
        <f>'relative error colored'!DP41</f>
        <v>114.06709940037102</v>
      </c>
      <c r="DQ149" s="91">
        <f>'relative error colored'!DQ41</f>
        <v>130.23338441942693</v>
      </c>
      <c r="DR149" s="91">
        <f>'relative error colored'!DR41</f>
        <v>146.34934647168788</v>
      </c>
      <c r="DS149" s="91">
        <f>'relative error colored'!DS41</f>
        <v>162.40947036793338</v>
      </c>
      <c r="DT149" s="91">
        <f>'relative error colored'!DT41</f>
        <v>178.4084934724593</v>
      </c>
      <c r="DU149" s="91">
        <f>'relative error colored'!DU41</f>
        <v>194.34142296470841</v>
      </c>
      <c r="DV149" s="91">
        <f>'relative error colored'!DV41</f>
        <v>210.20355029190941</v>
      </c>
      <c r="DW149" s="91">
        <f>'relative error colored'!DW41</f>
        <v>225.99046278872453</v>
      </c>
      <c r="DX149" s="91">
        <f>'relative error colored'!DX41</f>
        <v>241.69805248818537</v>
      </c>
      <c r="DY149" s="91">
        <f>'relative error colored'!DY41</f>
        <v>257.32252219226461</v>
      </c>
      <c r="DZ149" s="91">
        <f>'relative error colored'!DZ41</f>
        <v>272.86038890939602</v>
      </c>
      <c r="EA149" s="91">
        <f>'relative error colored'!EA41</f>
        <v>288.30848479971945</v>
      </c>
      <c r="EB149" s="91">
        <f>'relative error colored'!EB41</f>
        <v>303.66395579607462</v>
      </c>
      <c r="EC149" s="91">
        <f>'relative error colored'!EC41</f>
        <v>318.92425809013434</v>
      </c>
      <c r="ED149" s="91">
        <f>'relative error colored'!ED41</f>
        <v>334.08715268815632</v>
      </c>
      <c r="EE149" s="91">
        <f>'relative error colored'!EE41</f>
        <v>349.1506982505187</v>
      </c>
      <c r="EF149" s="91">
        <f>'relative error colored'!EF41</f>
        <v>364.11324243332086</v>
      </c>
      <c r="EG149" s="91">
        <f>'relative error colored'!EG41</f>
        <v>378.97341194999336</v>
      </c>
      <c r="EH149" s="91">
        <f>'relative error colored'!EH41</f>
        <v>393.73010156623008</v>
      </c>
      <c r="EI149" s="91">
        <f>'relative error colored'!EI41</f>
        <v>408.38246223359619</v>
      </c>
      <c r="EJ149" s="91">
        <f>'relative error colored'!EJ41</f>
        <v>422.92988855634991</v>
      </c>
      <c r="EK149" s="91">
        <f>'relative error colored'!EK41</f>
        <v>437.37200577314815</v>
      </c>
      <c r="EL149" s="91">
        <f>'relative error colored'!EL41</f>
        <v>451.70865642076257</v>
      </c>
      <c r="EM149" s="91">
        <f>'relative error colored'!EM41</f>
        <v>465.93988683158574</v>
      </c>
      <c r="EN149" s="91">
        <f>'relative error colored'!EN41</f>
        <v>480.06593360066188</v>
      </c>
      <c r="EO149" s="91">
        <f>'relative error colored'!EO41</f>
        <v>494.08721014202683</v>
      </c>
      <c r="EP149" s="91">
        <f>'relative error colored'!EP41</f>
        <v>508.0042934383664</v>
      </c>
      <c r="EQ149" s="91">
        <f>'relative error colored'!EQ41</f>
        <v>521.81791107277411</v>
      </c>
      <c r="ER149" s="91">
        <f>'relative error colored'!ER41</f>
        <v>535.52892861705027</v>
      </c>
      <c r="ES149" s="91">
        <f>'relative error colored'!ES41</f>
        <v>549.13833743741611</v>
      </c>
      <c r="ET149" s="91">
        <f>'relative error colored'!ET41</f>
        <v>562.64724296617123</v>
      </c>
      <c r="EU149" s="91">
        <f>'relative error colored'!EU41</f>
        <v>576.05685347644692</v>
      </c>
      <c r="EV149" s="91">
        <f>'relative error colored'!EV41</f>
        <v>589.36846938707504</v>
      </c>
      <c r="EW149" s="395">
        <f>'relative error colored'!EW41</f>
        <v>602.58347311554644</v>
      </c>
      <c r="EX149" s="148"/>
      <c r="EY149" s="398">
        <f>'relative error colored'!EZ41</f>
        <v>300.00000000000006</v>
      </c>
      <c r="EZ149" s="403">
        <f>'relative error colored'!FA41</f>
        <v>30000</v>
      </c>
      <c r="FA149" s="91">
        <f>'relative error colored'!FB41</f>
        <v>145.59919906093768</v>
      </c>
      <c r="FB149" s="91">
        <f>'relative error colored'!FC41</f>
        <v>155.70473918279131</v>
      </c>
      <c r="FC149" s="91">
        <f>'relative error colored'!FD41</f>
        <v>165.88044966899153</v>
      </c>
      <c r="FD149" s="91">
        <f>'relative error colored'!FE41</f>
        <v>176.12604763743812</v>
      </c>
      <c r="FE149" s="91">
        <f>'relative error colored'!FF41</f>
        <v>186.4411404080285</v>
      </c>
      <c r="FF149" s="91">
        <f>'relative error colored'!FG41</f>
        <v>196.82522878471949</v>
      </c>
      <c r="FG149" s="91">
        <f>'relative error colored'!FH41</f>
        <v>207.27771117391609</v>
      </c>
      <c r="FH149" s="91">
        <f>'relative error colored'!FI41</f>
        <v>217.79788846750043</v>
      </c>
      <c r="FI149" s="91">
        <f>'relative error colored'!FJ41</f>
        <v>228.38496960745584</v>
      </c>
      <c r="FJ149" s="91">
        <f>'relative error colored'!FK41</f>
        <v>239.03807774010969</v>
      </c>
      <c r="FK149" s="91">
        <f>'relative error colored'!FL41</f>
        <v>249.75625686163914</v>
      </c>
      <c r="FL149" s="91">
        <f>'relative error colored'!FM41</f>
        <v>260.53847885273541</v>
      </c>
      <c r="FM149" s="91">
        <f>'relative error colored'!FN41</f>
        <v>271.38365079913103</v>
      </c>
      <c r="FN149" s="91">
        <f>'relative error colored'!FO41</f>
        <v>282.29062249593801</v>
      </c>
      <c r="FO149" s="91">
        <f>'relative error colored'!FP41</f>
        <v>293.25819403719163</v>
      </c>
      <c r="FP149" s="91">
        <f>'relative error colored'!FQ41</f>
        <v>304.28512339737324</v>
      </c>
      <c r="FQ149" s="91">
        <f>'relative error colored'!FR41</f>
        <v>315.37013391865719</v>
      </c>
      <c r="FR149" s="91">
        <f>'relative error colored'!FS41</f>
        <v>326.51192162587159</v>
      </c>
      <c r="FS149" s="91">
        <f>'relative error colored'!FT41</f>
        <v>337.70916230029536</v>
      </c>
      <c r="FT149" s="91">
        <f>'relative error colored'!FU41</f>
        <v>348.96051825312185</v>
      </c>
      <c r="FU149" s="91">
        <f>'relative error colored'!FV41</f>
        <v>360.26464474935142</v>
      </c>
      <c r="FV149" s="91">
        <f>'relative error colored'!FW41</f>
        <v>371.62019604277066</v>
      </c>
      <c r="FW149" s="91">
        <f>'relative error colored'!FX41</f>
        <v>383.02583099225899</v>
      </c>
      <c r="FX149" s="91">
        <f>'relative error colored'!FY41</f>
        <v>394.48021823875001</v>
      </c>
      <c r="FY149" s="91">
        <f>'relative error colored'!FZ41</f>
        <v>405.98204093058712</v>
      </c>
      <c r="FZ149" s="91">
        <f>'relative error colored'!GA41</f>
        <v>417.53000099264443</v>
      </c>
      <c r="GA149" s="91">
        <f>'relative error colored'!GB41</f>
        <v>429.12282294135184</v>
      </c>
      <c r="GB149" s="91">
        <f>'relative error colored'!GC41</f>
        <v>440.75925725363606</v>
      </c>
      <c r="GC149" s="91">
        <f>'relative error colored'!GD41</f>
        <v>452.43808330274817</v>
      </c>
      <c r="GD149" s="91">
        <f>'relative error colored'!GE41</f>
        <v>464.1581118780361</v>
      </c>
      <c r="GE149" s="91">
        <f>'relative error colored'!GF41</f>
        <v>475.91818730894545</v>
      </c>
      <c r="GF149" s="91">
        <f>'relative error colored'!GG41</f>
        <v>487.71718921599177</v>
      </c>
      <c r="GG149" s="91">
        <f>'relative error colored'!GH41</f>
        <v>499.55403391317924</v>
      </c>
      <c r="GH149" s="91">
        <f>'relative error colored'!GI41</f>
        <v>511.42767548743223</v>
      </c>
      <c r="GI149" s="91">
        <f>'relative error colored'!GJ41</f>
        <v>523.33710658115024</v>
      </c>
      <c r="GJ149" s="91">
        <f>'relative error colored'!GK41</f>
        <v>535.28135890404087</v>
      </c>
      <c r="GK149" s="91">
        <f>'relative error colored'!GL41</f>
        <v>547.25950350004894</v>
      </c>
      <c r="GL149" s="91">
        <f>'relative error colored'!GM41</f>
        <v>559.27065079450881</v>
      </c>
      <c r="GM149" s="91">
        <f>'relative error colored'!GN41</f>
        <v>571.31395044571536</v>
      </c>
      <c r="GN149" s="395">
        <f>'relative error colored'!GO41</f>
        <v>583.38859102396327</v>
      </c>
      <c r="GO149" s="290">
        <v>30000</v>
      </c>
      <c r="GP149" s="268"/>
      <c r="GQ149"/>
      <c r="GR149"/>
      <c r="GS149" s="60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</row>
    <row r="150" spans="1:240" ht="15.75">
      <c r="A150" s="173"/>
      <c r="B150" s="182"/>
      <c r="C150" s="91"/>
      <c r="D150" s="189"/>
      <c r="E150" s="91"/>
      <c r="F150" s="116"/>
      <c r="G150" s="116"/>
      <c r="H150" s="116"/>
      <c r="I150" s="116"/>
      <c r="J150" s="107"/>
      <c r="K150" s="217">
        <v>31000</v>
      </c>
      <c r="L150" s="220">
        <f t="shared" si="323"/>
        <v>9.4488000000000003</v>
      </c>
      <c r="M150" s="284">
        <v>310</v>
      </c>
      <c r="N150" s="382"/>
      <c r="O150" s="104">
        <f>'relative error colored'!N42</f>
        <v>287.44669221545473</v>
      </c>
      <c r="P150" s="256">
        <f>'relative error colored'!O42</f>
        <v>0.44165287743567483</v>
      </c>
      <c r="Q150" s="213">
        <f>'relative error colored'!P42</f>
        <v>-46.417200000000435</v>
      </c>
      <c r="R150" s="215">
        <f>'relative error colored'!Q42</f>
        <v>226.73279999999954</v>
      </c>
      <c r="S150" s="383"/>
      <c r="T150" s="101">
        <f>'relative error colored'!R42</f>
        <v>586.76440098594583</v>
      </c>
      <c r="U150" s="382"/>
      <c r="V150" s="141">
        <f>'relative error colored'!S42</f>
        <v>0.2836878284879889</v>
      </c>
      <c r="W150" s="163">
        <f>'relative error colored'!T42</f>
        <v>0.36053296117197942</v>
      </c>
      <c r="X150" s="159">
        <f>'relative error colored'!U42</f>
        <v>0.78685684539302292</v>
      </c>
      <c r="Y150" s="170"/>
      <c r="Z150" s="399">
        <f t="shared" si="322"/>
        <v>310</v>
      </c>
      <c r="AA150" s="402">
        <v>31000</v>
      </c>
      <c r="AB150" s="409">
        <f>'relative error colored'!Z42</f>
        <v>2.8381255972581496E-2</v>
      </c>
      <c r="AC150" s="409">
        <f>'relative error colored'!AA42</f>
        <v>5.6750243741481327E-2</v>
      </c>
      <c r="AD150" s="409">
        <f>'relative error colored'!AB42</f>
        <v>8.509475950974181E-2</v>
      </c>
      <c r="AE150" s="409">
        <f>'relative error colored'!AC42</f>
        <v>0.11340272743433721</v>
      </c>
      <c r="AF150" s="409">
        <f>'relative error colored'!AD42</f>
        <v>0.14166226147607522</v>
      </c>
      <c r="AG150" s="409">
        <f>'relative error colored'!AE42</f>
        <v>0.16986172475790767</v>
      </c>
      <c r="AH150" s="409">
        <f>'relative error colored'!AF42</f>
        <v>0.19798978569865516</v>
      </c>
      <c r="AI150" s="409">
        <f>'relative error colored'!AG42</f>
        <v>0.22603547026903059</v>
      </c>
      <c r="AJ150" s="409">
        <f>'relative error colored'!AH42</f>
        <v>0.25398820980862691</v>
      </c>
      <c r="AK150" s="410">
        <f>'relative error colored'!AI42</f>
        <v>0.28183788394565512</v>
      </c>
      <c r="AL150" s="409">
        <f>'relative error colored'!AJ42</f>
        <v>0.30957485826989495</v>
      </c>
      <c r="AM150" s="409">
        <f>'relative error colored'!AK42</f>
        <v>0.3371900165210831</v>
      </c>
      <c r="AN150" s="409">
        <f>'relative error colored'!AL42</f>
        <v>0.36467478716516188</v>
      </c>
      <c r="AO150" s="409">
        <f>'relative error colored'!AM42</f>
        <v>0.39202116433697981</v>
      </c>
      <c r="AP150" s="409">
        <f>'relative error colored'!AN42</f>
        <v>0.41922172322678336</v>
      </c>
      <c r="AQ150" s="409">
        <f>'relative error colored'!AO42</f>
        <v>0.44626963007707915</v>
      </c>
      <c r="AR150" s="409">
        <f>'relative error colored'!AP42</f>
        <v>0.47315864703414284</v>
      </c>
      <c r="AS150" s="409">
        <f>'relative error colored'!AQ42</f>
        <v>0.49988313216398406</v>
      </c>
      <c r="AT150" s="409">
        <f>'relative error colored'!AR42</f>
        <v>0.52643803499471364</v>
      </c>
      <c r="AU150" s="410">
        <f>'relative error colored'!AS42</f>
        <v>0.55281888798662893</v>
      </c>
      <c r="AV150" s="409">
        <f>'relative error colored'!AT42</f>
        <v>0.57902179435768386</v>
      </c>
      <c r="AW150" s="409">
        <f>'relative error colored'!AU42</f>
        <v>0.60504341270686757</v>
      </c>
      <c r="AX150" s="409">
        <f>'relative error colored'!AV42</f>
        <v>0.63088093888173324</v>
      </c>
      <c r="AY150" s="409">
        <f>'relative error colored'!AW42</f>
        <v>0.65653208553088305</v>
      </c>
      <c r="AZ150" s="409">
        <f>'relative error colored'!AX42</f>
        <v>0.68199505976846575</v>
      </c>
      <c r="BA150" s="409">
        <f>'relative error colored'!AY42</f>
        <v>0.70726853935756184</v>
      </c>
      <c r="BB150" s="409">
        <f>'relative error colored'!AZ42</f>
        <v>0.73235164779385586</v>
      </c>
      <c r="BC150" s="409">
        <f>'relative error colored'!BA42</f>
        <v>0.75724392864187617</v>
      </c>
      <c r="BD150" s="409">
        <f>'relative error colored'!BB42</f>
        <v>0.78194531944420953</v>
      </c>
      <c r="BE150" s="410">
        <f>'relative error colored'!BC42</f>
        <v>0.80645612549110834</v>
      </c>
      <c r="BF150" s="409">
        <f>'relative error colored'!BD42</f>
        <v>0.8307769937041497</v>
      </c>
      <c r="BG150" s="409">
        <f>'relative error colored'!BE42</f>
        <v>0.85490888685454625</v>
      </c>
      <c r="BH150" s="409">
        <f>'relative error colored'!BF42</f>
        <v>0.87885305830450067</v>
      </c>
      <c r="BI150" s="409">
        <f>'relative error colored'!BG42</f>
        <v>0.90261102742938526</v>
      </c>
      <c r="BJ150" s="409">
        <f>'relative error colored'!BH42</f>
        <v>0.92618455585001835</v>
      </c>
      <c r="BK150" s="409">
        <f>'relative error colored'!BI42</f>
        <v>0.94957562457776445</v>
      </c>
      <c r="BL150" s="409">
        <f>'relative error colored'!BJ42</f>
        <v>0.97278641215129835</v>
      </c>
      <c r="BM150" s="409">
        <f>'relative error colored'!BK42</f>
        <v>0.99581927382220325</v>
      </c>
      <c r="BN150" s="409">
        <f>'relative error colored'!BL42</f>
        <v>1.0186767218274848</v>
      </c>
      <c r="BO150" s="411">
        <f>'relative error colored'!BM42</f>
        <v>1.0413614067703583</v>
      </c>
      <c r="BP150" s="253"/>
      <c r="BQ150" s="399">
        <f>'relative error colored'!BP42</f>
        <v>310.00000000000006</v>
      </c>
      <c r="BR150" s="402">
        <f>'relative error colored'!BQ42</f>
        <v>31000</v>
      </c>
      <c r="BS150" s="147">
        <f>'relative error colored'!BR42</f>
        <v>226.76932645866222</v>
      </c>
      <c r="BT150" s="147">
        <f>'relative error colored'!BS42</f>
        <v>226.87884268513932</v>
      </c>
      <c r="BU150" s="147">
        <f>'relative error colored'!BT42</f>
        <v>227.06115979620785</v>
      </c>
      <c r="BV150" s="147">
        <f>'relative error colored'!BU42</f>
        <v>227.31596486002113</v>
      </c>
      <c r="BW150" s="147">
        <f>'relative error colored'!BV42</f>
        <v>227.64282366881167</v>
      </c>
      <c r="BX150" s="147">
        <f>'relative error colored'!BW42</f>
        <v>228.04118454679659</v>
      </c>
      <c r="BY150" s="147">
        <f>'relative error colored'!BX42</f>
        <v>228.51038312233283</v>
      </c>
      <c r="BZ150" s="147">
        <f>'relative error colored'!BY42</f>
        <v>229.0496479771285</v>
      </c>
      <c r="CA150" s="147">
        <f>'relative error colored'!BZ42</f>
        <v>229.65810707179588</v>
      </c>
      <c r="CB150" s="91">
        <f>'relative error colored'!CA42</f>
        <v>230.33479483658306</v>
      </c>
      <c r="CC150" s="147">
        <f>'relative error colored'!CB42</f>
        <v>231.0786598089027</v>
      </c>
      <c r="CD150" s="147">
        <f>'relative error colored'!CC42</f>
        <v>231.88857269535211</v>
      </c>
      <c r="CE150" s="147">
        <f>'relative error colored'!CD42</f>
        <v>232.76333473517607</v>
      </c>
      <c r="CF150" s="147">
        <f>'relative error colored'!CE42</f>
        <v>233.70168624437491</v>
      </c>
      <c r="CG150" s="147">
        <f>'relative error colored'!CF42</f>
        <v>234.70231522458877</v>
      </c>
      <c r="CH150" s="147">
        <f>'relative error colored'!CG42</f>
        <v>235.76386592812113</v>
      </c>
      <c r="CI150" s="147">
        <f>'relative error colored'!CH42</f>
        <v>236.88494727956265</v>
      </c>
      <c r="CJ150" s="147">
        <f>'relative error colored'!CI42</f>
        <v>238.06414106500901</v>
      </c>
      <c r="CK150" s="147">
        <f>'relative error colored'!CJ42</f>
        <v>239.30000981135385</v>
      </c>
      <c r="CL150" s="91">
        <f>'relative error colored'!CK42</f>
        <v>240.59110429017764</v>
      </c>
      <c r="CM150" s="147">
        <f>'relative error colored'!CL42</f>
        <v>241.93597059291267</v>
      </c>
      <c r="CN150" s="147">
        <f>'relative error colored'!CM42</f>
        <v>243.33315673593174</v>
      </c>
      <c r="CO150" s="147">
        <f>'relative error colored'!CN42</f>
        <v>244.78121876564728</v>
      </c>
      <c r="CP150" s="147">
        <f>'relative error colored'!CO42</f>
        <v>246.27872634441951</v>
      </c>
      <c r="CQ150" s="147">
        <f>'relative error colored'!CP42</f>
        <v>247.82426780784849</v>
      </c>
      <c r="CR150" s="147">
        <f>'relative error colored'!CQ42</f>
        <v>249.41645469276483</v>
      </c>
      <c r="CS150" s="147">
        <f>'relative error colored'!CR42</f>
        <v>251.05392574285571</v>
      </c>
      <c r="CT150" s="147">
        <f>'relative error colored'!CS42</f>
        <v>252.73535040535239</v>
      </c>
      <c r="CU150" s="147">
        <f>'relative error colored'!CT42</f>
        <v>254.4594318375614</v>
      </c>
      <c r="CV150" s="91">
        <f>'relative error colored'!CU42</f>
        <v>256.22490944631585</v>
      </c>
      <c r="CW150" s="147">
        <f>'relative error colored'!CV42</f>
        <v>258.0305609866864</v>
      </c>
      <c r="CX150" s="147">
        <f>'relative error colored'!CW42</f>
        <v>259.87520424865244</v>
      </c>
      <c r="CY150" s="147">
        <f>'relative error colored'!CX42</f>
        <v>261.75769836195281</v>
      </c>
      <c r="CZ150" s="147">
        <f>'relative error colored'!CY42</f>
        <v>263.67694475012939</v>
      </c>
      <c r="DA150" s="147">
        <f>'relative error colored'!CZ42</f>
        <v>265.63188776496173</v>
      </c>
      <c r="DB150" s="147">
        <f>'relative error colored'!DA42</f>
        <v>267.6215150321263</v>
      </c>
      <c r="DC150" s="147">
        <f>'relative error colored'!DB42</f>
        <v>269.64485753815285</v>
      </c>
      <c r="DD150" s="147">
        <f>'relative error colored'!DC42</f>
        <v>271.70098948762023</v>
      </c>
      <c r="DE150" s="147">
        <f>'relative error colored'!DD42</f>
        <v>273.7890279581639</v>
      </c>
      <c r="DF150" s="395">
        <f>'relative error colored'!DE42</f>
        <v>275.90813237929797</v>
      </c>
      <c r="DG150" s="90"/>
      <c r="DH150" s="399">
        <f>'relative error colored'!DH42</f>
        <v>310.00000000000006</v>
      </c>
      <c r="DI150" s="402">
        <f>'relative error colored'!DI42</f>
        <v>31000</v>
      </c>
      <c r="DJ150" s="147">
        <f>'relative error colored'!DJ42</f>
        <v>16.65311065998058</v>
      </c>
      <c r="DK150" s="147">
        <f>'relative error colored'!DK42</f>
        <v>33.299022774776709</v>
      </c>
      <c r="DL150" s="147">
        <f>'relative error colored'!DL42</f>
        <v>49.930575590776769</v>
      </c>
      <c r="DM150" s="147">
        <f>'relative error colored'!DM42</f>
        <v>66.540683433181357</v>
      </c>
      <c r="DN150" s="147">
        <f>'relative error colored'!DN42</f>
        <v>83.122371997323711</v>
      </c>
      <c r="DO150" s="147">
        <f>'relative error colored'!DO42</f>
        <v>99.668813178013295</v>
      </c>
      <c r="DP150" s="147">
        <f>'relative error colored'!DP42</f>
        <v>116.17335800680718</v>
      </c>
      <c r="DQ150" s="147">
        <f>'relative error colored'!DQ42</f>
        <v>132.6295673139843</v>
      </c>
      <c r="DR150" s="147">
        <f>'relative error colored'!DR42</f>
        <v>149.03123978585171</v>
      </c>
      <c r="DS150" s="91">
        <f>'relative error colored'!DS42</f>
        <v>165.37243714851886</v>
      </c>
      <c r="DT150" s="147">
        <f>'relative error colored'!DT42</f>
        <v>181.64750627304397</v>
      </c>
      <c r="DU150" s="147">
        <f>'relative error colored'!DU42</f>
        <v>197.85109806243452</v>
      </c>
      <c r="DV150" s="147">
        <f>'relative error colored'!DV42</f>
        <v>213.9781830456435</v>
      </c>
      <c r="DW150" s="147">
        <f>'relative error colored'!DW42</f>
        <v>230.02406366600098</v>
      </c>
      <c r="DX150" s="147">
        <f>'relative error colored'!DX42</f>
        <v>245.9843833094595</v>
      </c>
      <c r="DY150" s="147">
        <f>'relative error colored'!DY42</f>
        <v>261.85513217039698</v>
      </c>
      <c r="DZ150" s="147">
        <f>'relative error colored'!DZ42</f>
        <v>277.6326500983094</v>
      </c>
      <c r="EA150" s="147">
        <f>'relative error colored'!EA42</f>
        <v>293.31362660717849</v>
      </c>
      <c r="EB150" s="147">
        <f>'relative error colored'!EB42</f>
        <v>308.89509825989154</v>
      </c>
      <c r="EC150" s="91">
        <f>'relative error colored'!EC42</f>
        <v>324.37444366319102</v>
      </c>
      <c r="ED150" s="147">
        <f>'relative error colored'!ED42</f>
        <v>339.74937632409387</v>
      </c>
      <c r="EE150" s="147">
        <f>'relative error colored'!EE42</f>
        <v>355.01793562743757</v>
      </c>
      <c r="EF150" s="147">
        <f>'relative error colored'!EF42</f>
        <v>370.17847619639133</v>
      </c>
      <c r="EG150" s="147">
        <f>'relative error colored'!EG42</f>
        <v>385.22965589458232</v>
      </c>
      <c r="EH150" s="147">
        <f>'relative error colored'!EH42</f>
        <v>400.17042272041812</v>
      </c>
      <c r="EI150" s="147">
        <f>'relative error colored'!EI42</f>
        <v>415.0000008323446</v>
      </c>
      <c r="EJ150" s="147">
        <f>'relative error colored'!EJ42</f>
        <v>429.7178759288322</v>
      </c>
      <c r="EK150" s="147">
        <f>'relative error colored'!EK42</f>
        <v>444.32378018979477</v>
      </c>
      <c r="EL150" s="147">
        <f>'relative error colored'!EL42</f>
        <v>458.81767696744566</v>
      </c>
      <c r="EM150" s="91">
        <f>'relative error colored'!EM42</f>
        <v>473.19974539523696</v>
      </c>
      <c r="EN150" s="147">
        <f>'relative error colored'!EN42</f>
        <v>487.47036506372029</v>
      </c>
      <c r="EO150" s="147">
        <f>'relative error colored'!EO42</f>
        <v>501.63010089276958</v>
      </c>
      <c r="EP150" s="147">
        <f>'relative error colored'!EP42</f>
        <v>515.67968831070687</v>
      </c>
      <c r="EQ150" s="147">
        <f>'relative error colored'!EQ42</f>
        <v>529.62001883291236</v>
      </c>
      <c r="ER150" s="147">
        <f>'relative error colored'!ER42</f>
        <v>543.45212611577028</v>
      </c>
      <c r="ES150" s="147">
        <f>'relative error colored'!ES42</f>
        <v>557.17717254622733</v>
      </c>
      <c r="ET150" s="147">
        <f>'relative error colored'!ET42</f>
        <v>570.796436413224</v>
      </c>
      <c r="EU150" s="147">
        <f>'relative error colored'!EU42</f>
        <v>584.31129969454469</v>
      </c>
      <c r="EV150" s="147">
        <f>'relative error colored'!EV42</f>
        <v>597.72323648143106</v>
      </c>
      <c r="EW150" s="395">
        <f>'relative error colored'!EW42</f>
        <v>611.03380205349117</v>
      </c>
      <c r="EX150" s="8"/>
      <c r="EY150" s="399">
        <f>'relative error colored'!EZ42</f>
        <v>310.00000000000006</v>
      </c>
      <c r="EZ150" s="402">
        <f>'relative error colored'!FA42</f>
        <v>31000</v>
      </c>
      <c r="FA150" s="147">
        <f>'relative error colored'!FB42</f>
        <v>149.6193264586623</v>
      </c>
      <c r="FB150" s="147">
        <f>'relative error colored'!FC42</f>
        <v>159.7288426851394</v>
      </c>
      <c r="FC150" s="147">
        <f>'relative error colored'!FD42</f>
        <v>169.91115979620793</v>
      </c>
      <c r="FD150" s="147">
        <f>'relative error colored'!FE42</f>
        <v>180.16596486002121</v>
      </c>
      <c r="FE150" s="147">
        <f>'relative error colored'!FF42</f>
        <v>190.49282366881175</v>
      </c>
      <c r="FF150" s="147">
        <f>'relative error colored'!FG42</f>
        <v>200.89118454679667</v>
      </c>
      <c r="FG150" s="147">
        <f>'relative error colored'!FH42</f>
        <v>211.36038312233291</v>
      </c>
      <c r="FH150" s="147">
        <f>'relative error colored'!FI42</f>
        <v>221.89964797712858</v>
      </c>
      <c r="FI150" s="147">
        <f>'relative error colored'!FJ42</f>
        <v>232.50810707179596</v>
      </c>
      <c r="FJ150" s="91">
        <f>'relative error colored'!FK42</f>
        <v>243.18479483658314</v>
      </c>
      <c r="FK150" s="147">
        <f>'relative error colored'!FL42</f>
        <v>253.92865980890278</v>
      </c>
      <c r="FL150" s="147">
        <f>'relative error colored'!FM42</f>
        <v>264.73857269535222</v>
      </c>
      <c r="FM150" s="147">
        <f>'relative error colored'!FN42</f>
        <v>275.61333473517618</v>
      </c>
      <c r="FN150" s="147">
        <f>'relative error colored'!FO42</f>
        <v>286.55168624437499</v>
      </c>
      <c r="FO150" s="147">
        <f>'relative error colored'!FP42</f>
        <v>297.55231522458882</v>
      </c>
      <c r="FP150" s="147">
        <f>'relative error colored'!FQ42</f>
        <v>308.61386592812119</v>
      </c>
      <c r="FQ150" s="147">
        <f>'relative error colored'!FR42</f>
        <v>319.73494727956273</v>
      </c>
      <c r="FR150" s="147">
        <f>'relative error colored'!FS42</f>
        <v>330.91414106500906</v>
      </c>
      <c r="FS150" s="147">
        <f>'relative error colored'!FT42</f>
        <v>342.15000981135393</v>
      </c>
      <c r="FT150" s="91">
        <f>'relative error colored'!FU42</f>
        <v>353.44110429017769</v>
      </c>
      <c r="FU150" s="147">
        <f>'relative error colored'!FV42</f>
        <v>364.78597059291275</v>
      </c>
      <c r="FV150" s="147">
        <f>'relative error colored'!FW42</f>
        <v>376.18315673593179</v>
      </c>
      <c r="FW150" s="147">
        <f>'relative error colored'!FX42</f>
        <v>387.63121876564736</v>
      </c>
      <c r="FX150" s="147">
        <f>'relative error colored'!FY42</f>
        <v>399.12872634441959</v>
      </c>
      <c r="FY150" s="147">
        <f>'relative error colored'!FZ42</f>
        <v>410.67426780784854</v>
      </c>
      <c r="FZ150" s="147">
        <f>'relative error colored'!GA42</f>
        <v>422.26645469276491</v>
      </c>
      <c r="GA150" s="147">
        <f>'relative error colored'!GB42</f>
        <v>433.90392574285579</v>
      </c>
      <c r="GB150" s="147">
        <f>'relative error colored'!GC42</f>
        <v>445.58535040535247</v>
      </c>
      <c r="GC150" s="147">
        <f>'relative error colored'!GD42</f>
        <v>457.30943183756148</v>
      </c>
      <c r="GD150" s="91">
        <f>'relative error colored'!GE42</f>
        <v>469.07490944631593</v>
      </c>
      <c r="GE150" s="147">
        <f>'relative error colored'!GF42</f>
        <v>480.88056098668648</v>
      </c>
      <c r="GF150" s="147">
        <f>'relative error colored'!GG42</f>
        <v>492.72520424865252</v>
      </c>
      <c r="GG150" s="147">
        <f>'relative error colored'!GH42</f>
        <v>504.60769836195283</v>
      </c>
      <c r="GH150" s="147">
        <f>'relative error colored'!GI42</f>
        <v>516.52694475012936</v>
      </c>
      <c r="GI150" s="147">
        <f>'relative error colored'!GJ42</f>
        <v>528.48188776496181</v>
      </c>
      <c r="GJ150" s="147">
        <f>'relative error colored'!GK42</f>
        <v>540.47151503212626</v>
      </c>
      <c r="GK150" s="147">
        <f>'relative error colored'!GL42</f>
        <v>552.49485753815293</v>
      </c>
      <c r="GL150" s="147">
        <f>'relative error colored'!GM42</f>
        <v>564.5509894876202</v>
      </c>
      <c r="GM150" s="147">
        <f>'relative error colored'!GN42</f>
        <v>576.63902795816398</v>
      </c>
      <c r="GN150" s="395">
        <f>'relative error colored'!GO42</f>
        <v>588.75813237929799</v>
      </c>
      <c r="GO150" s="290">
        <v>31000</v>
      </c>
      <c r="GP150" s="268"/>
      <c r="GS150" s="60"/>
    </row>
    <row r="151" spans="1:240" ht="15.75">
      <c r="A151" s="173"/>
      <c r="B151" s="182"/>
      <c r="C151" s="91"/>
      <c r="D151" s="189"/>
      <c r="E151" s="91"/>
      <c r="F151" s="116"/>
      <c r="G151" s="116"/>
      <c r="H151" s="116"/>
      <c r="I151" s="116"/>
      <c r="J151" s="107"/>
      <c r="K151" s="217">
        <v>32000</v>
      </c>
      <c r="L151" s="220">
        <f t="shared" si="323"/>
        <v>9.7535999999999987</v>
      </c>
      <c r="M151" s="284">
        <v>320</v>
      </c>
      <c r="N151" s="382"/>
      <c r="O151" s="104">
        <f>'relative error colored'!N43</f>
        <v>274.48854657065732</v>
      </c>
      <c r="P151" s="256">
        <f>'relative error colored'!O43</f>
        <v>0.4254607836315123</v>
      </c>
      <c r="Q151" s="213">
        <f>'relative error colored'!P43</f>
        <v>-48.398400000000436</v>
      </c>
      <c r="R151" s="215">
        <f>'relative error colored'!Q43</f>
        <v>224.75159999999954</v>
      </c>
      <c r="S151" s="383"/>
      <c r="T151" s="101">
        <f>'relative error colored'!R43</f>
        <v>584.19519116139429</v>
      </c>
      <c r="U151" s="382"/>
      <c r="V151" s="141">
        <f>'relative error colored'!S43</f>
        <v>0.27089913305764352</v>
      </c>
      <c r="W151" s="163">
        <f>'relative error colored'!T43</f>
        <v>0.34731492541347941</v>
      </c>
      <c r="X151" s="159">
        <f>'relative error colored'!U43</f>
        <v>0.77998125976053989</v>
      </c>
      <c r="Y151" s="170"/>
      <c r="Z151" s="399">
        <f t="shared" si="322"/>
        <v>320</v>
      </c>
      <c r="AA151" s="402">
        <v>32000</v>
      </c>
      <c r="AB151" s="409">
        <f>'relative error colored'!Z43</f>
        <v>2.904330868443615E-2</v>
      </c>
      <c r="AC151" s="409">
        <f>'relative error colored'!AA43</f>
        <v>5.8073236384529089E-2</v>
      </c>
      <c r="AD151" s="409">
        <f>'relative error colored'!AB43</f>
        <v>8.707647577640179E-2</v>
      </c>
      <c r="AE151" s="409">
        <f>'relative error colored'!AC43</f>
        <v>0.11603986582306555</v>
      </c>
      <c r="AF151" s="409">
        <f>'relative error colored'!AD43</f>
        <v>0.14495046236021056</v>
      </c>
      <c r="AG151" s="409">
        <f>'relative error colored'!AE43</f>
        <v>0.17379560568970487</v>
      </c>
      <c r="AH151" s="409">
        <f>'relative error colored'!AF43</f>
        <v>0.20256298430681571</v>
      </c>
      <c r="AI151" s="409">
        <f>'relative error colored'!AG43</f>
        <v>0.23124069398738353</v>
      </c>
      <c r="AJ151" s="409">
        <f>'relative error colored'!AH43</f>
        <v>0.25981729157663253</v>
      </c>
      <c r="AK151" s="410">
        <f>'relative error colored'!AI43</f>
        <v>0.28828184294993359</v>
      </c>
      <c r="AL151" s="409">
        <f>'relative error colored'!AJ43</f>
        <v>0.31662396475107668</v>
      </c>
      <c r="AM151" s="409">
        <f>'relative error colored'!AK43</f>
        <v>0.34483385965147728</v>
      </c>
      <c r="AN151" s="409">
        <f>'relative error colored'!AL43</f>
        <v>0.3729023450090504</v>
      </c>
      <c r="AO151" s="409">
        <f>'relative error colored'!AM43</f>
        <v>0.40082087493436186</v>
      </c>
      <c r="AP151" s="409">
        <f>'relative error colored'!AN43</f>
        <v>0.42858155589056146</v>
      </c>
      <c r="AQ151" s="409">
        <f>'relative error colored'!AO43</f>
        <v>0.45617715605946141</v>
      </c>
      <c r="AR151" s="409">
        <f>'relative error colored'!AP43</f>
        <v>0.48360110879709001</v>
      </c>
      <c r="AS151" s="409">
        <f>'relative error colored'!AQ43</f>
        <v>0.51084751057695821</v>
      </c>
      <c r="AT151" s="409">
        <f>'relative error colored'!AR43</f>
        <v>0.53791111387742718</v>
      </c>
      <c r="AU151" s="410">
        <f>'relative error colored'!AS43</f>
        <v>0.56478731551146255</v>
      </c>
      <c r="AV151" s="409">
        <f>'relative error colored'!AT43</f>
        <v>0.59147214092301181</v>
      </c>
      <c r="AW151" s="409">
        <f>'relative error colored'!AU43</f>
        <v>0.61796222498613629</v>
      </c>
      <c r="AX151" s="409">
        <f>'relative error colored'!AV43</f>
        <v>0.6442547898416352</v>
      </c>
      <c r="AY151" s="409">
        <f>'relative error colored'!AW43</f>
        <v>0.67034762029377282</v>
      </c>
      <c r="AZ151" s="409">
        <f>'relative error colored'!AX43</f>
        <v>0.69623903726809244</v>
      </c>
      <c r="BA151" s="409">
        <f>'relative error colored'!AY43</f>
        <v>0.7219278698024959</v>
      </c>
      <c r="BB151" s="409">
        <f>'relative error colored'!AZ43</f>
        <v>0.74741342600936267</v>
      </c>
      <c r="BC151" s="409">
        <f>'relative error colored'!BA43</f>
        <v>0.77269546340837669</v>
      </c>
      <c r="BD151" s="409">
        <f>'relative error colored'!BB43</f>
        <v>0.79777415898916926</v>
      </c>
      <c r="BE151" s="410">
        <f>'relative error colored'!BC43</f>
        <v>0.82265007932160639</v>
      </c>
      <c r="BF151" s="409">
        <f>'relative error colored'!BD43</f>
        <v>0.84732415099024128</v>
      </c>
      <c r="BG151" s="409">
        <f>'relative error colored'!BE43</f>
        <v>0.87179763158941359</v>
      </c>
      <c r="BH151" s="409">
        <f>'relative error colored'!BF43</f>
        <v>0.89607208147722595</v>
      </c>
      <c r="BI151" s="409">
        <f>'relative error colored'!BG43</f>
        <v>0.9201493364506802</v>
      </c>
      <c r="BJ151" s="409">
        <f>'relative error colored'!BH43</f>
        <v>0.94403148147124216</v>
      </c>
      <c r="BK151" s="409">
        <f>'relative error colored'!BI43</f>
        <v>0.96772082553982053</v>
      </c>
      <c r="BL151" s="409">
        <f>'relative error colored'!BJ43</f>
        <v>0.99121987779324539</v>
      </c>
      <c r="BM151" s="409">
        <f>'relative error colored'!BK43</f>
        <v>1.0145313248702477</v>
      </c>
      <c r="BN151" s="409">
        <f>'relative error colored'!BL43</f>
        <v>1.0376580095741226</v>
      </c>
      <c r="BO151" s="411">
        <f>'relative error colored'!BM43</f>
        <v>1.0606029108412121</v>
      </c>
      <c r="BP151" s="253"/>
      <c r="BQ151" s="399">
        <f>'relative error colored'!BP43</f>
        <v>320.00000000000006</v>
      </c>
      <c r="BR151" s="402">
        <f>'relative error colored'!BQ43</f>
        <v>32000</v>
      </c>
      <c r="BS151" s="147">
        <f>'relative error colored'!BR43</f>
        <v>224.78951621430525</v>
      </c>
      <c r="BT151" s="147">
        <f>'relative error colored'!BS43</f>
        <v>224.90319498944839</v>
      </c>
      <c r="BU151" s="147">
        <f>'relative error colored'!BT43</f>
        <v>225.09242737922162</v>
      </c>
      <c r="BV151" s="147">
        <f>'relative error colored'!BU43</f>
        <v>225.35686731706724</v>
      </c>
      <c r="BW151" s="147">
        <f>'relative error colored'!BV43</f>
        <v>225.69603483580605</v>
      </c>
      <c r="BX151" s="147">
        <f>'relative error colored'!BW43</f>
        <v>226.10932048501101</v>
      </c>
      <c r="BY151" s="147">
        <f>'relative error colored'!BX43</f>
        <v>226.59599085954076</v>
      </c>
      <c r="BZ151" s="147">
        <f>'relative error colored'!BY43</f>
        <v>227.15519513320399</v>
      </c>
      <c r="CA151" s="147">
        <f>'relative error colored'!BZ43</f>
        <v>227.78597247545719</v>
      </c>
      <c r="CB151" s="91">
        <f>'relative error colored'!CA43</f>
        <v>228.48726021686298</v>
      </c>
      <c r="CC151" s="147">
        <f>'relative error colored'!CB43</f>
        <v>229.2579026209431</v>
      </c>
      <c r="CD151" s="147">
        <f>'relative error colored'!CC43</f>
        <v>230.09666011608252</v>
      </c>
      <c r="CE151" s="147">
        <f>'relative error colored'!CD43</f>
        <v>231.00221884112091</v>
      </c>
      <c r="CF151" s="147">
        <f>'relative error colored'!CE43</f>
        <v>231.97320036191161</v>
      </c>
      <c r="CG151" s="147">
        <f>'relative error colored'!CF43</f>
        <v>233.00817142301591</v>
      </c>
      <c r="CH151" s="147">
        <f>'relative error colored'!CG43</f>
        <v>234.10565360831768</v>
      </c>
      <c r="CI151" s="147">
        <f>'relative error colored'!CH43</f>
        <v>235.26413279612828</v>
      </c>
      <c r="CJ151" s="147">
        <f>'relative error colored'!CI43</f>
        <v>236.48206830772409</v>
      </c>
      <c r="CK151" s="147">
        <f>'relative error colored'!CJ43</f>
        <v>237.75790166263357</v>
      </c>
      <c r="CL151" s="91">
        <f>'relative error colored'!CK43</f>
        <v>239.09006486883814</v>
      </c>
      <c r="CM151" s="147">
        <f>'relative error colored'!CL43</f>
        <v>240.47698819086133</v>
      </c>
      <c r="CN151" s="147">
        <f>'relative error colored'!CM43</f>
        <v>241.91710735310542</v>
      </c>
      <c r="CO151" s="147">
        <f>'relative error colored'!CN43</f>
        <v>243.4088701493678</v>
      </c>
      <c r="CP151" s="147">
        <f>'relative error colored'!CO43</f>
        <v>244.95074244200467</v>
      </c>
      <c r="CQ151" s="147">
        <f>'relative error colored'!CP43</f>
        <v>246.54121354548374</v>
      </c>
      <c r="CR151" s="147">
        <f>'relative error colored'!CQ43</f>
        <v>248.17880099898198</v>
      </c>
      <c r="CS151" s="147">
        <f>'relative error colored'!CR43</f>
        <v>249.86205474117332</v>
      </c>
      <c r="CT151" s="147">
        <f>'relative error colored'!CS43</f>
        <v>251.58956070742511</v>
      </c>
      <c r="CU151" s="147">
        <f>'relative error colored'!CT43</f>
        <v>253.35994387530616</v>
      </c>
      <c r="CV151" s="91">
        <f>'relative error colored'!CU43</f>
        <v>255.17187078871109</v>
      </c>
      <c r="CW151" s="147">
        <f>'relative error colored'!CV43</f>
        <v>257.02405159409631</v>
      </c>
      <c r="CX151" s="147">
        <f>'relative error colored'!CW43</f>
        <v>258.91524162445359</v>
      </c>
      <c r="CY151" s="147">
        <f>'relative error colored'!CX43</f>
        <v>260.84424256782717</v>
      </c>
      <c r="CZ151" s="147">
        <f>'relative error colored'!CY43</f>
        <v>262.80990325754561</v>
      </c>
      <c r="DA151" s="147">
        <f>'relative error colored'!CZ43</f>
        <v>264.81112012103466</v>
      </c>
      <c r="DB151" s="147">
        <f>'relative error colored'!DA43</f>
        <v>266.84683732319729</v>
      </c>
      <c r="DC151" s="147">
        <f>'relative error colored'!DB43</f>
        <v>268.91604663904411</v>
      </c>
      <c r="DD151" s="147">
        <f>'relative error colored'!DC43</f>
        <v>271.0177870885953</v>
      </c>
      <c r="DE151" s="147">
        <f>'relative error colored'!DD43</f>
        <v>273.151144365184</v>
      </c>
      <c r="DF151" s="395">
        <f>'relative error colored'!DE43</f>
        <v>275.31525008622458</v>
      </c>
      <c r="DG151" s="90"/>
      <c r="DH151" s="399">
        <f>'relative error colored'!DH43</f>
        <v>320.00000000000006</v>
      </c>
      <c r="DI151" s="402">
        <f>'relative error colored'!DI43</f>
        <v>32000</v>
      </c>
      <c r="DJ151" s="147">
        <f>'relative error colored'!DJ43</f>
        <v>16.96696126886356</v>
      </c>
      <c r="DK151" s="147">
        <f>'relative error colored'!DK43</f>
        <v>33.926105431020808</v>
      </c>
      <c r="DL151" s="147">
        <f>'relative error colored'!DL43</f>
        <v>50.869658411855561</v>
      </c>
      <c r="DM151" s="147">
        <f>'relative error colored'!DM43</f>
        <v>67.789931596848319</v>
      </c>
      <c r="DN151" s="147">
        <f>'relative error colored'!DN43</f>
        <v>84.679363067455697</v>
      </c>
      <c r="DO151" s="147">
        <f>'relative error colored'!DO43</f>
        <v>101.53055708890744</v>
      </c>
      <c r="DP151" s="147">
        <f>'relative error colored'!DP43</f>
        <v>118.33632133934272</v>
      </c>
      <c r="DQ151" s="147">
        <f>'relative error colored'!DQ43</f>
        <v>135.08970142825299</v>
      </c>
      <c r="DR151" s="147">
        <f>'relative error colored'!DR43</f>
        <v>151.78401231964656</v>
      </c>
      <c r="DS151" s="91">
        <f>'relative error colored'!DS43</f>
        <v>168.41286635049551</v>
      </c>
      <c r="DT151" s="147">
        <f>'relative error colored'!DT43</f>
        <v>184.97019761403382</v>
      </c>
      <c r="DU151" s="147">
        <f>'relative error colored'!DU43</f>
        <v>201.45028255801617</v>
      </c>
      <c r="DV151" s="147">
        <f>'relative error colored'!DV43</f>
        <v>217.84775672709441</v>
      </c>
      <c r="DW151" s="147">
        <f>'relative error colored'!DW43</f>
        <v>234.15762765375683</v>
      </c>
      <c r="DX151" s="147">
        <f>'relative error colored'!DX43</f>
        <v>250.37528397173435</v>
      </c>
      <c r="DY151" s="147">
        <f>'relative error colored'!DY43</f>
        <v>266.49650088761825</v>
      </c>
      <c r="DZ151" s="147">
        <f>'relative error colored'!DZ43</f>
        <v>282.51744219957823</v>
      </c>
      <c r="EA151" s="147">
        <f>'relative error colored'!EA43</f>
        <v>298.43465909582847</v>
      </c>
      <c r="EB151" s="147">
        <f>'relative error colored'!EB43</f>
        <v>314.24508599946211</v>
      </c>
      <c r="EC151" s="91">
        <f>'relative error colored'!EC43</f>
        <v>329.94603375074956</v>
      </c>
      <c r="ED151" s="147">
        <f>'relative error colored'!ED43</f>
        <v>345.53518043315802</v>
      </c>
      <c r="EE151" s="147">
        <f>'relative error colored'!EE43</f>
        <v>361.01056015629644</v>
      </c>
      <c r="EF151" s="147">
        <f>'relative error colored'!EF43</f>
        <v>376.37055010817801</v>
      </c>
      <c r="EG151" s="147">
        <f>'relative error colored'!EG43</f>
        <v>391.61385618210636</v>
      </c>
      <c r="EH151" s="147">
        <f>'relative error colored'!EH43</f>
        <v>406.7394974708584</v>
      </c>
      <c r="EI151" s="147">
        <f>'relative error colored'!EI43</f>
        <v>421.74678990400724</v>
      </c>
      <c r="EJ151" s="147">
        <f>'relative error colored'!EJ43</f>
        <v>436.63532928413224</v>
      </c>
      <c r="EK151" s="147">
        <f>'relative error colored'!EK43</f>
        <v>451.40497395539876</v>
      </c>
      <c r="EL151" s="147">
        <f>'relative error colored'!EL43</f>
        <v>466.05582731429831</v>
      </c>
      <c r="EM151" s="91">
        <f>'relative error colored'!EM43</f>
        <v>480.58822034822202</v>
      </c>
      <c r="EN151" s="147">
        <f>'relative error colored'!EN43</f>
        <v>495.00269436341011</v>
      </c>
      <c r="EO151" s="147">
        <f>'relative error colored'!EO43</f>
        <v>509.29998404042828</v>
      </c>
      <c r="EP151" s="147">
        <f>'relative error colored'!EP43</f>
        <v>523.48100093297649</v>
      </c>
      <c r="EQ151" s="147">
        <f>'relative error colored'!EQ43</f>
        <v>537.54681750483519</v>
      </c>
      <c r="ER151" s="147">
        <f>'relative error colored'!ER43</f>
        <v>551.49865178046662</v>
      </c>
      <c r="ES151" s="147">
        <f>'relative error colored'!ES43</f>
        <v>565.33785266709776</v>
      </c>
      <c r="ET151" s="147">
        <f>'relative error colored'!ET43</f>
        <v>579.0658859903989</v>
      </c>
      <c r="EU151" s="147">
        <f>'relative error colored'!EU43</f>
        <v>592.68432127179699</v>
      </c>
      <c r="EV151" s="147">
        <f>'relative error colored'!EV43</f>
        <v>606.1948192633065</v>
      </c>
      <c r="EW151" s="395">
        <f>'relative error colored'!EW43</f>
        <v>619.59912024521316</v>
      </c>
      <c r="EX151" s="8"/>
      <c r="EY151" s="399">
        <f>'relative error colored'!EZ43</f>
        <v>320.00000000000006</v>
      </c>
      <c r="EZ151" s="402">
        <f>'relative error colored'!FA43</f>
        <v>32000</v>
      </c>
      <c r="FA151" s="147">
        <f>'relative error colored'!FB43</f>
        <v>153.63951621430533</v>
      </c>
      <c r="FB151" s="147">
        <f>'relative error colored'!FC43</f>
        <v>163.75319498944847</v>
      </c>
      <c r="FC151" s="147">
        <f>'relative error colored'!FD43</f>
        <v>173.9424273792217</v>
      </c>
      <c r="FD151" s="147">
        <f>'relative error colored'!FE43</f>
        <v>184.20686731706732</v>
      </c>
      <c r="FE151" s="147">
        <f>'relative error colored'!FF43</f>
        <v>194.54603483580613</v>
      </c>
      <c r="FF151" s="147">
        <f>'relative error colored'!FG43</f>
        <v>204.95932048501109</v>
      </c>
      <c r="FG151" s="147">
        <f>'relative error colored'!FH43</f>
        <v>215.44599085954084</v>
      </c>
      <c r="FH151" s="147">
        <f>'relative error colored'!FI43</f>
        <v>226.00519513320407</v>
      </c>
      <c r="FI151" s="147">
        <f>'relative error colored'!FJ43</f>
        <v>236.63597247545727</v>
      </c>
      <c r="FJ151" s="91">
        <f>'relative error colored'!FK43</f>
        <v>247.33726021686306</v>
      </c>
      <c r="FK151" s="147">
        <f>'relative error colored'!FL43</f>
        <v>258.10790262094315</v>
      </c>
      <c r="FL151" s="147">
        <f>'relative error colored'!FM43</f>
        <v>268.94666011608263</v>
      </c>
      <c r="FM151" s="147">
        <f>'relative error colored'!FN43</f>
        <v>279.85221884112099</v>
      </c>
      <c r="FN151" s="147">
        <f>'relative error colored'!FO43</f>
        <v>290.82320036191169</v>
      </c>
      <c r="FO151" s="147">
        <f>'relative error colored'!FP43</f>
        <v>301.85817142301596</v>
      </c>
      <c r="FP151" s="147">
        <f>'relative error colored'!FQ43</f>
        <v>312.95565360831779</v>
      </c>
      <c r="FQ151" s="147">
        <f>'relative error colored'!FR43</f>
        <v>324.11413279612839</v>
      </c>
      <c r="FR151" s="147">
        <f>'relative error colored'!FS43</f>
        <v>335.33206830772417</v>
      </c>
      <c r="FS151" s="147">
        <f>'relative error colored'!FT43</f>
        <v>346.60790166263365</v>
      </c>
      <c r="FT151" s="91">
        <f>'relative error colored'!FU43</f>
        <v>357.94006486883825</v>
      </c>
      <c r="FU151" s="147">
        <f>'relative error colored'!FV43</f>
        <v>369.32698819086141</v>
      </c>
      <c r="FV151" s="147">
        <f>'relative error colored'!FW43</f>
        <v>380.76710735310553</v>
      </c>
      <c r="FW151" s="147">
        <f>'relative error colored'!FX43</f>
        <v>392.25887014936791</v>
      </c>
      <c r="FX151" s="147">
        <f>'relative error colored'!FY43</f>
        <v>403.80074244200478</v>
      </c>
      <c r="FY151" s="147">
        <f>'relative error colored'!FZ43</f>
        <v>415.39121354548382</v>
      </c>
      <c r="FZ151" s="147">
        <f>'relative error colored'!GA43</f>
        <v>427.02880099898209</v>
      </c>
      <c r="GA151" s="147">
        <f>'relative error colored'!GB43</f>
        <v>438.7120547411734</v>
      </c>
      <c r="GB151" s="147">
        <f>'relative error colored'!GC43</f>
        <v>450.43956070742519</v>
      </c>
      <c r="GC151" s="147">
        <f>'relative error colored'!GD43</f>
        <v>462.20994387530624</v>
      </c>
      <c r="GD151" s="91">
        <f>'relative error colored'!GE43</f>
        <v>474.02187078871117</v>
      </c>
      <c r="GE151" s="147">
        <f>'relative error colored'!GF43</f>
        <v>485.87405159409639</v>
      </c>
      <c r="GF151" s="147">
        <f>'relative error colored'!GG43</f>
        <v>497.76524162445361</v>
      </c>
      <c r="GG151" s="147">
        <f>'relative error colored'!GH43</f>
        <v>509.69424256782719</v>
      </c>
      <c r="GH151" s="147">
        <f>'relative error colored'!GI43</f>
        <v>521.65990325754569</v>
      </c>
      <c r="GI151" s="147">
        <f>'relative error colored'!GJ43</f>
        <v>533.66112012103463</v>
      </c>
      <c r="GJ151" s="147">
        <f>'relative error colored'!GK43</f>
        <v>545.69683732319731</v>
      </c>
      <c r="GK151" s="147">
        <f>'relative error colored'!GL43</f>
        <v>557.76604663904413</v>
      </c>
      <c r="GL151" s="147">
        <f>'relative error colored'!GM43</f>
        <v>569.86778708859538</v>
      </c>
      <c r="GM151" s="147">
        <f>'relative error colored'!GN43</f>
        <v>582.00114436518402</v>
      </c>
      <c r="GN151" s="395">
        <f>'relative error colored'!GO43</f>
        <v>594.16525008622466</v>
      </c>
      <c r="GO151" s="290">
        <v>32000</v>
      </c>
      <c r="GP151" s="268"/>
      <c r="GS151" s="60"/>
    </row>
    <row r="152" spans="1:240" ht="15.75">
      <c r="A152" s="173"/>
      <c r="B152" s="182"/>
      <c r="C152" s="91"/>
      <c r="D152" s="189"/>
      <c r="E152" s="91"/>
      <c r="F152" s="116"/>
      <c r="G152" s="116"/>
      <c r="H152" s="116"/>
      <c r="I152" s="116"/>
      <c r="J152" s="107"/>
      <c r="K152" s="217">
        <v>33000</v>
      </c>
      <c r="L152" s="220">
        <f t="shared" si="323"/>
        <v>10.058399999999999</v>
      </c>
      <c r="M152" s="284">
        <v>330</v>
      </c>
      <c r="N152" s="382"/>
      <c r="O152" s="104">
        <f>'relative error colored'!N44</f>
        <v>262.00752384390734</v>
      </c>
      <c r="P152" s="256">
        <f>'relative error colored'!O44</f>
        <v>0.40972680609815321</v>
      </c>
      <c r="Q152" s="213">
        <f>'relative error colored'!P44</f>
        <v>-50.379600000000465</v>
      </c>
      <c r="R152" s="215">
        <f>'relative error colored'!Q44</f>
        <v>222.77039999999951</v>
      </c>
      <c r="S152" s="383"/>
      <c r="T152" s="101">
        <f>'relative error colored'!R44</f>
        <v>581.61463228481489</v>
      </c>
      <c r="U152" s="382"/>
      <c r="V152" s="141">
        <f>'relative error colored'!S44</f>
        <v>0.25858132133620265</v>
      </c>
      <c r="W152" s="163">
        <f>'relative error colored'!T44</f>
        <v>0.33447086212094135</v>
      </c>
      <c r="X152" s="159">
        <f>'relative error colored'!U44</f>
        <v>0.77310567412805664</v>
      </c>
      <c r="Y152" s="170"/>
      <c r="Z152" s="399">
        <f t="shared" si="322"/>
        <v>330</v>
      </c>
      <c r="AA152" s="402">
        <v>33000</v>
      </c>
      <c r="AB152" s="409">
        <f>'relative error colored'!Z44</f>
        <v>2.9726867158723792E-2</v>
      </c>
      <c r="AC152" s="409">
        <f>'relative error colored'!AA44</f>
        <v>5.9439144486430201E-2</v>
      </c>
      <c r="AD152" s="409">
        <f>'relative error colored'!AB44</f>
        <v>8.9122326396623222E-2</v>
      </c>
      <c r="AE152" s="409">
        <f>'relative error colored'!AC44</f>
        <v>0.11876207454770767</v>
      </c>
      <c r="AF152" s="409">
        <f>'relative error colored'!AD44</f>
        <v>0.14834429838941768</v>
      </c>
      <c r="AG152" s="409">
        <f>'relative error colored'!AE44</f>
        <v>0.17785523211557294</v>
      </c>
      <c r="AH152" s="409">
        <f>'relative error colored'!AF44</f>
        <v>0.20728150698104475</v>
      </c>
      <c r="AI152" s="409">
        <f>'relative error colored'!AG44</f>
        <v>0.23661021806724178</v>
      </c>
      <c r="AJ152" s="409">
        <f>'relative error colored'!AH44</f>
        <v>0.26582898472512995</v>
      </c>
      <c r="AK152" s="410">
        <f>'relative error colored'!AI44</f>
        <v>0.29492600408552666</v>
      </c>
      <c r="AL152" s="409">
        <f>'relative error colored'!AJ44</f>
        <v>0.32389009719431194</v>
      </c>
      <c r="AM152" s="409">
        <f>'relative error colored'!AK44</f>
        <v>0.35271074750033171</v>
      </c>
      <c r="AN152" s="409">
        <f>'relative error colored'!AL44</f>
        <v>0.38137813158932093</v>
      </c>
      <c r="AO152" s="409">
        <f>'relative error colored'!AM44</f>
        <v>0.40988314221354416</v>
      </c>
      <c r="AP152" s="409">
        <f>'relative error colored'!AN44</f>
        <v>0.43821740380933649</v>
      </c>
      <c r="AQ152" s="409">
        <f>'relative error colored'!AO44</f>
        <v>0.4663732808198971</v>
      </c>
      <c r="AR152" s="409">
        <f>'relative error colored'!AP44</f>
        <v>0.49434387924638734</v>
      </c>
      <c r="AS152" s="409">
        <f>'relative error colored'!AQ44</f>
        <v>0.52212304193538484</v>
      </c>
      <c r="AT152" s="409">
        <f>'relative error colored'!AR44</f>
        <v>0.54970533817452183</v>
      </c>
      <c r="AU152" s="410">
        <f>'relative error colored'!AS44</f>
        <v>0.57708604821165721</v>
      </c>
      <c r="AV152" s="409">
        <f>'relative error colored'!AT44</f>
        <v>0.60426114333685643</v>
      </c>
      <c r="AW152" s="409">
        <f>'relative error colored'!AU44</f>
        <v>0.63122726217336567</v>
      </c>
      <c r="AX152" s="409">
        <f>'relative error colored'!AV44</f>
        <v>0.65798168381504341</v>
      </c>
      <c r="AY152" s="409">
        <f>'relative error colored'!AW44</f>
        <v>0.6845222984264252</v>
      </c>
      <c r="AZ152" s="409">
        <f>'relative error colored'!AX44</f>
        <v>0.71084757588968284</v>
      </c>
      <c r="BA152" s="409">
        <f>'relative error colored'!AY44</f>
        <v>0.73695653304303199</v>
      </c>
      <c r="BB152" s="409">
        <f>'relative error colored'!AZ44</f>
        <v>0.76284870000953264</v>
      </c>
      <c r="BC152" s="409">
        <f>'relative error colored'!BA44</f>
        <v>0.78852408606630542</v>
      </c>
      <c r="BD152" s="409">
        <f>'relative error colored'!BB44</f>
        <v>0.8139831454530998</v>
      </c>
      <c r="BE152" s="410">
        <f>'relative error colored'!BC44</f>
        <v>0.83922674346828674</v>
      </c>
      <c r="BF152" s="409">
        <f>'relative error colored'!BD44</f>
        <v>0.86425612315015266</v>
      </c>
      <c r="BG152" s="409">
        <f>'relative error colored'!BE44</f>
        <v>0.88907287279359482</v>
      </c>
      <c r="BH152" s="409">
        <f>'relative error colored'!BF44</f>
        <v>0.91367889450720652</v>
      </c>
      <c r="BI152" s="409">
        <f>'relative error colored'!BG44</f>
        <v>0.93807637397405796</v>
      </c>
      <c r="BJ152" s="409">
        <f>'relative error colored'!BH44</f>
        <v>0.96226775154163036</v>
      </c>
      <c r="BK152" s="409">
        <f>'relative error colored'!BI44</f>
        <v>0.98625569473223751</v>
      </c>
      <c r="BL152" s="409">
        <f>'relative error colored'!BJ44</f>
        <v>1.0100430722352851</v>
      </c>
      <c r="BM152" s="409">
        <f>'relative error colored'!BK44</f>
        <v>1.0336329294163877</v>
      </c>
      <c r="BN152" s="409">
        <f>'relative error colored'!BL44</f>
        <v>1.0570284653559123</v>
      </c>
      <c r="BO152" s="411">
        <f>'relative error colored'!BM44</f>
        <v>1.0802330114104017</v>
      </c>
      <c r="BP152" s="253"/>
      <c r="BQ152" s="399">
        <f>'relative error colored'!BP44</f>
        <v>330.00000000000006</v>
      </c>
      <c r="BR152" s="402">
        <f>'relative error colored'!BQ44</f>
        <v>33000</v>
      </c>
      <c r="BS152" s="147">
        <f>'relative error colored'!BR44</f>
        <v>222.80977184485525</v>
      </c>
      <c r="BT152" s="147">
        <f>'relative error colored'!BS44</f>
        <v>222.92781009471182</v>
      </c>
      <c r="BU152" s="147">
        <f>'relative error colored'!BT44</f>
        <v>223.1242836593064</v>
      </c>
      <c r="BV152" s="147">
        <f>'relative error colored'!BU44</f>
        <v>223.39880991820684</v>
      </c>
      <c r="BW152" s="147">
        <f>'relative error colored'!BV44</f>
        <v>223.75085845962553</v>
      </c>
      <c r="BX152" s="147">
        <f>'relative error colored'!BW44</f>
        <v>224.17975620450645</v>
      </c>
      <c r="BY152" s="147">
        <f>'relative error colored'!BX44</f>
        <v>224.68469381046555</v>
      </c>
      <c r="BZ152" s="147">
        <f>'relative error colored'!BY44</f>
        <v>225.26473322667232</v>
      </c>
      <c r="CA152" s="147">
        <f>'relative error colored'!BZ44</f>
        <v>225.91881625169563</v>
      </c>
      <c r="CB152" s="91">
        <f>'relative error colored'!CA44</f>
        <v>226.64577393221376</v>
      </c>
      <c r="CC152" s="147">
        <f>'relative error colored'!CB44</f>
        <v>227.44433663151045</v>
      </c>
      <c r="CD152" s="147">
        <f>'relative error colored'!CC44</f>
        <v>228.31314459284474</v>
      </c>
      <c r="CE152" s="147">
        <f>'relative error colored'!CD44</f>
        <v>229.25075882384957</v>
      </c>
      <c r="CF152" s="147">
        <f>'relative error colored'!CE44</f>
        <v>230.2556721336621</v>
      </c>
      <c r="CG152" s="147">
        <f>'relative error colored'!CF44</f>
        <v>231.32632016394308</v>
      </c>
      <c r="CH152" s="147">
        <f>'relative error colored'!CG44</f>
        <v>232.46109226761465</v>
      </c>
      <c r="CI152" s="147">
        <f>'relative error colored'!CH44</f>
        <v>233.6583421043027</v>
      </c>
      <c r="CJ152" s="147">
        <f>'relative error colored'!CI44</f>
        <v>234.91639783836058</v>
      </c>
      <c r="CK152" s="147">
        <f>'relative error colored'!CJ44</f>
        <v>236.23357184323399</v>
      </c>
      <c r="CL152" s="91">
        <f>'relative error colored'!CK44</f>
        <v>237.60816983414858</v>
      </c>
      <c r="CM152" s="147">
        <f>'relative error colored'!CL44</f>
        <v>239.03849936903759</v>
      </c>
      <c r="CN152" s="147">
        <f>'relative error colored'!CM44</f>
        <v>240.52287767481386</v>
      </c>
      <c r="CO152" s="147">
        <f>'relative error colored'!CN44</f>
        <v>242.05963877209348</v>
      </c>
      <c r="CP152" s="147">
        <f>'relative error colored'!CO44</f>
        <v>243.64713988603526</v>
      </c>
      <c r="CQ152" s="147">
        <f>'relative error colored'!CP44</f>
        <v>245.28376714385018</v>
      </c>
      <c r="CR152" s="147">
        <f>'relative error colored'!CQ44</f>
        <v>246.96794057066896</v>
      </c>
      <c r="CS152" s="147">
        <f>'relative error colored'!CR44</f>
        <v>248.69811840478974</v>
      </c>
      <c r="CT152" s="147">
        <f>'relative error colored'!CS44</f>
        <v>250.472800760919</v>
      </c>
      <c r="CU152" s="147">
        <f>'relative error colored'!CT44</f>
        <v>252.29053267591939</v>
      </c>
      <c r="CV152" s="91">
        <f>'relative error colored'!CU44</f>
        <v>254.1499065759582</v>
      </c>
      <c r="CW152" s="147">
        <f>'relative error colored'!CV44</f>
        <v>256.04956420690957</v>
      </c>
      <c r="CX152" s="147">
        <f>'relative error colored'!CW44</f>
        <v>257.98819807161146</v>
      </c>
      <c r="CY152" s="147">
        <f>'relative error colored'!CX44</f>
        <v>259.96455241825373</v>
      </c>
      <c r="CZ152" s="147">
        <f>'relative error colored'!CY44</f>
        <v>261.97742382395626</v>
      </c>
      <c r="DA152" s="147">
        <f>'relative error colored'!CZ44</f>
        <v>264.02566141665875</v>
      </c>
      <c r="DB152" s="147">
        <f>'relative error colored'!DA44</f>
        <v>266.10816677690792</v>
      </c>
      <c r="DC152" s="147">
        <f>'relative error colored'!DB44</f>
        <v>268.22389355916658</v>
      </c>
      <c r="DD152" s="147">
        <f>'relative error colored'!DC44</f>
        <v>270.37184686997051</v>
      </c>
      <c r="DE152" s="147">
        <f>'relative error colored'!DD44</f>
        <v>272.55108243775248</v>
      </c>
      <c r="DF152" s="395">
        <f>'relative error colored'!DE44</f>
        <v>274.76070560651584</v>
      </c>
      <c r="DG152" s="90"/>
      <c r="DH152" s="399">
        <f>'relative error colored'!DH44</f>
        <v>330.00000000000006</v>
      </c>
      <c r="DI152" s="402">
        <f>'relative error colored'!DI44</f>
        <v>33000</v>
      </c>
      <c r="DJ152" s="147">
        <f>'relative error colored'!DJ44</f>
        <v>17.289580911500678</v>
      </c>
      <c r="DK152" s="147">
        <f>'relative error colored'!DK44</f>
        <v>34.570676163799085</v>
      </c>
      <c r="DL152" s="147">
        <f>'relative error colored'!DL44</f>
        <v>51.834849095539269</v>
      </c>
      <c r="DM152" s="147">
        <f>'relative error colored'!DM44</f>
        <v>69.073760317446769</v>
      </c>
      <c r="DN152" s="147">
        <f>'relative error colored'!DN44</f>
        <v>86.27921455931002</v>
      </c>
      <c r="DO152" s="147">
        <f>'relative error colored'!DO44</f>
        <v>103.44320542682935</v>
      </c>
      <c r="DP152" s="147">
        <f>'relative error colored'!DP44</f>
        <v>120.55795746222263</v>
      </c>
      <c r="DQ152" s="147">
        <f>'relative error colored'!DQ44</f>
        <v>137.61596497600868</v>
      </c>
      <c r="DR152" s="147">
        <f>'relative error colored'!DR44</f>
        <v>154.61002720155213</v>
      </c>
      <c r="DS152" s="91">
        <f>'relative error colored'!DS44</f>
        <v>171.53327941743339</v>
      </c>
      <c r="DT152" s="147">
        <f>'relative error colored'!DT44</f>
        <v>188.37921978036269</v>
      </c>
      <c r="DU152" s="147">
        <f>'relative error colored'!DU44</f>
        <v>205.14173171030762</v>
      </c>
      <c r="DV152" s="147">
        <f>'relative error colored'!DV44</f>
        <v>221.81510176579263</v>
      </c>
      <c r="DW152" s="147">
        <f>'relative error colored'!DW44</f>
        <v>238.39403303827498</v>
      </c>
      <c r="DX152" s="147">
        <f>'relative error colored'!DX44</f>
        <v>254.87365417737348</v>
      </c>
      <c r="DY152" s="147">
        <f>'relative error colored'!DY44</f>
        <v>271.24952423152718</v>
      </c>
      <c r="DZ152" s="147">
        <f>'relative error colored'!DZ44</f>
        <v>287.51763355013651</v>
      </c>
      <c r="EA152" s="147">
        <f>'relative error colored'!EA44</f>
        <v>303.67440104267786</v>
      </c>
      <c r="EB152" s="147">
        <f>'relative error colored'!EB44</f>
        <v>319.71666812737431</v>
      </c>
      <c r="EC152" s="91">
        <f>'relative error colored'!EC44</f>
        <v>335.64168972731994</v>
      </c>
      <c r="ED152" s="147">
        <f>'relative error colored'!ED44</f>
        <v>351.44712268586755</v>
      </c>
      <c r="EE152" s="147">
        <f>'relative error colored'!EE44</f>
        <v>367.13101197711251</v>
      </c>
      <c r="EF152" s="147">
        <f>'relative error colored'!EF44</f>
        <v>382.69177508222981</v>
      </c>
      <c r="EG152" s="147">
        <f>'relative error colored'!EG44</f>
        <v>398.12818489004161</v>
      </c>
      <c r="EH152" s="147">
        <f>'relative error colored'!EH44</f>
        <v>413.43935146162994</v>
      </c>
      <c r="EI152" s="147">
        <f>'relative error colored'!EI44</f>
        <v>428.62470297571508</v>
      </c>
      <c r="EJ152" s="147">
        <f>'relative error colored'!EJ44</f>
        <v>443.68396614499341</v>
      </c>
      <c r="EK152" s="147">
        <f>'relative error colored'!EK44</f>
        <v>458.61714636517394</v>
      </c>
      <c r="EL152" s="147">
        <f>'relative error colored'!EL44</f>
        <v>473.42450782874164</v>
      </c>
      <c r="EM152" s="91">
        <f>'relative error colored'!EM44</f>
        <v>488.10655380589026</v>
      </c>
      <c r="EN152" s="147">
        <f>'relative error colored'!EN44</f>
        <v>502.66400726587574</v>
      </c>
      <c r="EO152" s="147">
        <f>'relative error colored'!EO44</f>
        <v>517.09779198425065</v>
      </c>
      <c r="EP152" s="147">
        <f>'relative error colored'!EP44</f>
        <v>531.40901425520508</v>
      </c>
      <c r="EQ152" s="147">
        <f>'relative error colored'!EQ44</f>
        <v>545.59894530399424</v>
      </c>
      <c r="ER152" s="147">
        <f>'relative error colored'!ER44</f>
        <v>559.66900447242097</v>
      </c>
      <c r="ES152" s="147">
        <f>'relative error colored'!ES44</f>
        <v>573.62074323049501</v>
      </c>
      <c r="ET152" s="147">
        <f>'relative error colored'!ET44</f>
        <v>587.45583004995012</v>
      </c>
      <c r="EU152" s="147">
        <f>'relative error colored'!EU44</f>
        <v>601.17603615998837</v>
      </c>
      <c r="EV152" s="147">
        <f>'relative error colored'!EV44</f>
        <v>614.7832221925612</v>
      </c>
      <c r="EW152" s="395">
        <f>'relative error colored'!EW44</f>
        <v>628.27932571337908</v>
      </c>
      <c r="EX152" s="8"/>
      <c r="EY152" s="399">
        <f>'relative error colored'!EZ44</f>
        <v>330.00000000000006</v>
      </c>
      <c r="EZ152" s="402">
        <f>'relative error colored'!FA44</f>
        <v>33000</v>
      </c>
      <c r="FA152" s="147">
        <f>'relative error colored'!FB44</f>
        <v>157.65977184485533</v>
      </c>
      <c r="FB152" s="147">
        <f>'relative error colored'!FC44</f>
        <v>167.7778100947119</v>
      </c>
      <c r="FC152" s="147">
        <f>'relative error colored'!FD44</f>
        <v>177.97428365930648</v>
      </c>
      <c r="FD152" s="147">
        <f>'relative error colored'!FE44</f>
        <v>188.24880991820692</v>
      </c>
      <c r="FE152" s="147">
        <f>'relative error colored'!FF44</f>
        <v>198.60085845962561</v>
      </c>
      <c r="FF152" s="147">
        <f>'relative error colored'!FG44</f>
        <v>209.02975620450653</v>
      </c>
      <c r="FG152" s="147">
        <f>'relative error colored'!FH44</f>
        <v>219.53469381046563</v>
      </c>
      <c r="FH152" s="147">
        <f>'relative error colored'!FI44</f>
        <v>230.1147332266724</v>
      </c>
      <c r="FI152" s="147">
        <f>'relative error colored'!FJ44</f>
        <v>240.76881625169571</v>
      </c>
      <c r="FJ152" s="91">
        <f>'relative error colored'!FK44</f>
        <v>251.49577393221384</v>
      </c>
      <c r="FK152" s="147">
        <f>'relative error colored'!FL44</f>
        <v>262.29433663151053</v>
      </c>
      <c r="FL152" s="147">
        <f>'relative error colored'!FM44</f>
        <v>273.16314459284479</v>
      </c>
      <c r="FM152" s="147">
        <f>'relative error colored'!FN44</f>
        <v>284.10075882384967</v>
      </c>
      <c r="FN152" s="147">
        <f>'relative error colored'!FO44</f>
        <v>295.10567213366221</v>
      </c>
      <c r="FO152" s="147">
        <f>'relative error colored'!FP44</f>
        <v>306.17632016394316</v>
      </c>
      <c r="FP152" s="147">
        <f>'relative error colored'!FQ44</f>
        <v>317.31109226761475</v>
      </c>
      <c r="FQ152" s="147">
        <f>'relative error colored'!FR44</f>
        <v>328.50834210430276</v>
      </c>
      <c r="FR152" s="147">
        <f>'relative error colored'!FS44</f>
        <v>339.76639783836066</v>
      </c>
      <c r="FS152" s="147">
        <f>'relative error colored'!FT44</f>
        <v>351.08357184323404</v>
      </c>
      <c r="FT152" s="91">
        <f>'relative error colored'!FU44</f>
        <v>362.45816983414863</v>
      </c>
      <c r="FU152" s="147">
        <f>'relative error colored'!FV44</f>
        <v>373.88849936903767</v>
      </c>
      <c r="FV152" s="147">
        <f>'relative error colored'!FW44</f>
        <v>385.37287767481394</v>
      </c>
      <c r="FW152" s="147">
        <f>'relative error colored'!FX44</f>
        <v>396.90963877209356</v>
      </c>
      <c r="FX152" s="147">
        <f>'relative error colored'!FY44</f>
        <v>408.49713988603537</v>
      </c>
      <c r="FY152" s="147">
        <f>'relative error colored'!FZ44</f>
        <v>420.13376714385026</v>
      </c>
      <c r="FZ152" s="147">
        <f>'relative error colored'!GA44</f>
        <v>431.81794057066907</v>
      </c>
      <c r="GA152" s="147">
        <f>'relative error colored'!GB44</f>
        <v>443.54811840478982</v>
      </c>
      <c r="GB152" s="147">
        <f>'relative error colored'!GC44</f>
        <v>455.32280076091911</v>
      </c>
      <c r="GC152" s="147">
        <f>'relative error colored'!GD44</f>
        <v>467.14053267591947</v>
      </c>
      <c r="GD152" s="91">
        <f>'relative error colored'!GE44</f>
        <v>478.99990657595828</v>
      </c>
      <c r="GE152" s="147">
        <f>'relative error colored'!GF44</f>
        <v>490.89956420690964</v>
      </c>
      <c r="GF152" s="147">
        <f>'relative error colored'!GG44</f>
        <v>502.83819807161149</v>
      </c>
      <c r="GG152" s="147">
        <f>'relative error colored'!GH44</f>
        <v>514.8145524182537</v>
      </c>
      <c r="GH152" s="147">
        <f>'relative error colored'!GI44</f>
        <v>526.82742382395622</v>
      </c>
      <c r="GI152" s="147">
        <f>'relative error colored'!GJ44</f>
        <v>538.87566141665877</v>
      </c>
      <c r="GJ152" s="147">
        <f>'relative error colored'!GK44</f>
        <v>550.958166776908</v>
      </c>
      <c r="GK152" s="147">
        <f>'relative error colored'!GL44</f>
        <v>563.07389355916666</v>
      </c>
      <c r="GL152" s="147">
        <f>'relative error colored'!GM44</f>
        <v>575.22184686997048</v>
      </c>
      <c r="GM152" s="147">
        <f>'relative error colored'!GN44</f>
        <v>587.40108243775251</v>
      </c>
      <c r="GN152" s="395">
        <f>'relative error colored'!GO44</f>
        <v>599.61070560651592</v>
      </c>
      <c r="GO152" s="290">
        <v>33000</v>
      </c>
      <c r="GP152" s="268"/>
      <c r="GS152" s="60"/>
    </row>
    <row r="153" spans="1:240" ht="15.75">
      <c r="A153" s="173"/>
      <c r="B153" s="182"/>
      <c r="C153" s="91"/>
      <c r="D153" s="189"/>
      <c r="E153" s="91"/>
      <c r="F153" s="116"/>
      <c r="G153" s="116"/>
      <c r="H153" s="116"/>
      <c r="I153" s="116"/>
      <c r="J153" s="107"/>
      <c r="K153" s="217">
        <v>34000</v>
      </c>
      <c r="L153" s="220">
        <f t="shared" si="323"/>
        <v>10.363199999999999</v>
      </c>
      <c r="M153" s="284">
        <v>340</v>
      </c>
      <c r="N153" s="382"/>
      <c r="O153" s="104">
        <f>'relative error colored'!N45</f>
        <v>249.99006628637568</v>
      </c>
      <c r="P153" s="256">
        <f>'relative error colored'!O45</f>
        <v>0.39444188540564801</v>
      </c>
      <c r="Q153" s="213">
        <f>'relative error colored'!P45</f>
        <v>-52.360800000000495</v>
      </c>
      <c r="R153" s="215">
        <f>'relative error colored'!Q45</f>
        <v>220.78919999999948</v>
      </c>
      <c r="S153" s="383"/>
      <c r="T153" s="101">
        <f>'relative error colored'!R45</f>
        <v>579.02257261656268</v>
      </c>
      <c r="U153" s="382"/>
      <c r="V153" s="141">
        <f>'relative error colored'!S45</f>
        <v>0.24672101286590248</v>
      </c>
      <c r="W153" s="163">
        <f>'relative error colored'!T45</f>
        <v>0.3219933758413453</v>
      </c>
      <c r="X153" s="159">
        <f>'relative error colored'!U45</f>
        <v>0.7662300884955735</v>
      </c>
      <c r="Y153" s="170"/>
      <c r="Z153" s="399">
        <f t="shared" si="322"/>
        <v>340</v>
      </c>
      <c r="AA153" s="402">
        <v>34000</v>
      </c>
      <c r="AB153" s="409">
        <f>'relative error colored'!Z45</f>
        <v>3.0432830169957823E-2</v>
      </c>
      <c r="AC153" s="409">
        <f>'relative error colored'!AA45</f>
        <v>6.0849756645511496E-2</v>
      </c>
      <c r="AD153" s="409">
        <f>'relative error colored'!AB45</f>
        <v>9.1234972090135036E-2</v>
      </c>
      <c r="AE153" s="409">
        <f>'relative error colored'!AC45</f>
        <v>0.12157286038552534</v>
      </c>
      <c r="AF153" s="409">
        <f>'relative error colored'!AD45</f>
        <v>0.15184808854059512</v>
      </c>
      <c r="AG153" s="409">
        <f>'relative error colored'!AE45</f>
        <v>0.18204569428352474</v>
      </c>
      <c r="AH153" s="409">
        <f>'relative error colored'!AF45</f>
        <v>0.21215116809512968</v>
      </c>
      <c r="AI153" s="409">
        <f>'relative error colored'!AG45</f>
        <v>0.24215052860049013</v>
      </c>
      <c r="AJ153" s="409">
        <f>'relative error colored'!AH45</f>
        <v>0.27203039041761828</v>
      </c>
      <c r="AK153" s="410">
        <f>'relative error colored'!AI45</f>
        <v>0.30177802376243607</v>
      </c>
      <c r="AL153" s="409">
        <f>'relative error colored'!AJ45</f>
        <v>0.33138140531767102</v>
      </c>
      <c r="AM153" s="409">
        <f>'relative error colored'!AK45</f>
        <v>0.36082926008300181</v>
      </c>
      <c r="AN153" s="409">
        <f>'relative error colored'!AL45</f>
        <v>0.39011109412606926</v>
      </c>
      <c r="AO153" s="409">
        <f>'relative error colored'!AM45</f>
        <v>0.41921721834308079</v>
      </c>
      <c r="AP153" s="409">
        <f>'relative error colored'!AN45</f>
        <v>0.44813876350799314</v>
      </c>
      <c r="AQ153" s="409">
        <f>'relative error colored'!AO45</f>
        <v>0.47686768703656773</v>
      </c>
      <c r="AR153" s="409">
        <f>'relative error colored'!AP45</f>
        <v>0.50539677201350941</v>
      </c>
      <c r="AS153" s="409">
        <f>'relative error colored'!AQ45</f>
        <v>0.53371961912633603</v>
      </c>
      <c r="AT153" s="409">
        <f>'relative error colored'!AR45</f>
        <v>0.56183063221836615</v>
      </c>
      <c r="AU153" s="410">
        <f>'relative error colored'!AS45</f>
        <v>0.58972499821670299</v>
      </c>
      <c r="AV153" s="409">
        <f>'relative error colored'!AT45</f>
        <v>0.61739866221084916</v>
      </c>
      <c r="AW153" s="409">
        <f>'relative error colored'!AU45</f>
        <v>0.64484829845683855</v>
      </c>
      <c r="AX153" s="409">
        <f>'relative error colored'!AV45</f>
        <v>0.67207127806274336</v>
      </c>
      <c r="AY153" s="409">
        <f>'relative error colored'!AW45</f>
        <v>0.6990656340779845</v>
      </c>
      <c r="AZ153" s="409">
        <f>'relative error colored'!AX45</f>
        <v>0.72583002466374558</v>
      </c>
      <c r="BA153" s="409">
        <f>'relative error colored'!AY45</f>
        <v>0.75236369496829258</v>
      </c>
      <c r="BB153" s="409">
        <f>'relative error colored'!AZ45</f>
        <v>0.77866643827178139</v>
      </c>
      <c r="BC153" s="409">
        <f>'relative error colored'!BA45</f>
        <v>0.8047385569030151</v>
      </c>
      <c r="BD153" s="409">
        <f>'relative error colored'!BB45</f>
        <v>0.83058082336723993</v>
      </c>
      <c r="BE153" s="410">
        <f>'relative error colored'!BC45</f>
        <v>0.85619444206192896</v>
      </c>
      <c r="BF153" s="409">
        <f>'relative error colored'!BD45</f>
        <v>0.88158101189729388</v>
      </c>
      <c r="BG153" s="409">
        <f>'relative error colored'!BE45</f>
        <v>0.90674249008172891</v>
      </c>
      <c r="BH153" s="409">
        <f>'relative error colored'!BF45</f>
        <v>0.93168115727984868</v>
      </c>
      <c r="BI153" s="409">
        <f>'relative error colored'!BG45</f>
        <v>0.9563995843028793</v>
      </c>
      <c r="BJ153" s="409">
        <f>'relative error colored'!BH45</f>
        <v>0.98090060044836169</v>
      </c>
      <c r="BK153" s="409">
        <f>'relative error colored'!BI45</f>
        <v>1.0051872635680168</v>
      </c>
      <c r="BL153" s="409">
        <f>'relative error colored'!BJ45</f>
        <v>1.0292628319097634</v>
      </c>
      <c r="BM153" s="409">
        <f>'relative error colored'!BK45</f>
        <v>1.0531307377514212</v>
      </c>
      <c r="BN153" s="409">
        <f>'relative error colored'!BL45</f>
        <v>1.0767945628198305</v>
      </c>
      <c r="BO153" s="411">
        <f>'relative error colored'!BM45</f>
        <v>1.100258015469308</v>
      </c>
      <c r="BP153" s="253"/>
      <c r="BQ153" s="399">
        <f>'relative error colored'!BP45</f>
        <v>340.00000000000006</v>
      </c>
      <c r="BR153" s="402">
        <f>'relative error colored'!BQ45</f>
        <v>34000</v>
      </c>
      <c r="BS153" s="147">
        <f>'relative error colored'!BR45</f>
        <v>220.83009709933913</v>
      </c>
      <c r="BT153" s="147">
        <f>'relative error colored'!BS45</f>
        <v>220.95270291993225</v>
      </c>
      <c r="BU153" s="147">
        <f>'relative error colored'!BT45</f>
        <v>221.15676191758982</v>
      </c>
      <c r="BV153" s="147">
        <f>'relative error colored'!BU45</f>
        <v>221.44185112576824</v>
      </c>
      <c r="BW153" s="147">
        <f>'relative error colored'!BV45</f>
        <v>221.80738449749074</v>
      </c>
      <c r="BX153" s="147">
        <f>'relative error colored'!BW45</f>
        <v>222.25261884931294</v>
      </c>
      <c r="BY153" s="147">
        <f>'relative error colored'!BX45</f>
        <v>222.77666127882583</v>
      </c>
      <c r="BZ153" s="147">
        <f>'relative error colored'!BY45</f>
        <v>223.37847789896801</v>
      </c>
      <c r="CA153" s="147">
        <f>'relative error colored'!BZ45</f>
        <v>224.05690370985076</v>
      </c>
      <c r="CB153" s="91">
        <f>'relative error colored'!CA45</f>
        <v>224.81065341249459</v>
      </c>
      <c r="CC153" s="147">
        <f>'relative error colored'!CB45</f>
        <v>225.63833295904647</v>
      </c>
      <c r="CD153" s="147">
        <f>'relative error colored'!CC45</f>
        <v>226.53845163064798</v>
      </c>
      <c r="CE153" s="147">
        <f>'relative error colored'!CD45</f>
        <v>227.50943443677357</v>
      </c>
      <c r="CF153" s="147">
        <f>'relative error colored'!CE45</f>
        <v>228.54963463797347</v>
      </c>
      <c r="CG153" s="147">
        <f>'relative error colored'!CF45</f>
        <v>229.6573462067507</v>
      </c>
      <c r="CH153" s="147">
        <f>'relative error colored'!CG45</f>
        <v>230.83081605786401</v>
      </c>
      <c r="CI153" s="147">
        <f>'relative error colored'!CH45</f>
        <v>232.06825589872116</v>
      </c>
      <c r="CJ153" s="147">
        <f>'relative error colored'!CI45</f>
        <v>233.36785357174503</v>
      </c>
      <c r="CK153" s="147">
        <f>'relative error colored'!CJ45</f>
        <v>234.72778378273429</v>
      </c>
      <c r="CL153" s="91">
        <f>'relative error colored'!CK45</f>
        <v>236.14621813147849</v>
      </c>
      <c r="CM153" s="147">
        <f>'relative error colored'!CL45</f>
        <v>237.62133438249074</v>
      </c>
      <c r="CN153" s="147">
        <f>'relative error colored'!CM45</f>
        <v>239.15132493413245</v>
      </c>
      <c r="CO153" s="147">
        <f>'relative error colored'!CN45</f>
        <v>240.73440446313603</v>
      </c>
      <c r="CP153" s="147">
        <f>'relative error colored'!CO45</f>
        <v>242.36881673830564</v>
      </c>
      <c r="CQ153" s="147">
        <f>'relative error colored'!CP45</f>
        <v>244.05284061177505</v>
      </c>
      <c r="CR153" s="147">
        <f>'relative error colored'!CQ45</f>
        <v>245.78479520855976</v>
      </c>
      <c r="CS153" s="147">
        <f>'relative error colored'!CR45</f>
        <v>247.56304434526015</v>
      </c>
      <c r="CT153" s="147">
        <f>'relative error colored'!CS45</f>
        <v>249.38600021676018</v>
      </c>
      <c r="CU153" s="147">
        <f>'relative error colored'!CT45</f>
        <v>251.25212639573141</v>
      </c>
      <c r="CV153" s="91">
        <f>'relative error colored'!CU45</f>
        <v>253.15994019392585</v>
      </c>
      <c r="CW153" s="147">
        <f>'relative error colored'!CV45</f>
        <v>255.10801443677718</v>
      </c>
      <c r="CX153" s="147">
        <f>'relative error colored'!CW45</f>
        <v>257.09497870399599</v>
      </c>
      <c r="CY153" s="147">
        <f>'relative error colored'!CX45</f>
        <v>259.11952008882395</v>
      </c>
      <c r="CZ153" s="147">
        <f>'relative error colored'!CY45</f>
        <v>261.18038352762773</v>
      </c>
      <c r="DA153" s="147">
        <f>'relative error colored'!CZ45</f>
        <v>263.27637174977707</v>
      </c>
      <c r="DB153" s="147">
        <f>'relative error colored'!DA45</f>
        <v>265.40634489540616</v>
      </c>
      <c r="DC153" s="147">
        <f>'relative error colored'!DB45</f>
        <v>267.56921984591276</v>
      </c>
      <c r="DD153" s="147">
        <f>'relative error colored'!DC45</f>
        <v>269.76396930899068</v>
      </c>
      <c r="DE153" s="147">
        <f>'relative error colored'!DD45</f>
        <v>271.98962069678379</v>
      </c>
      <c r="DF153" s="395">
        <f>'relative error colored'!DE45</f>
        <v>274.24525483245901</v>
      </c>
      <c r="DG153" s="90"/>
      <c r="DH153" s="399">
        <f>'relative error colored'!DH45</f>
        <v>340.00000000000006</v>
      </c>
      <c r="DI153" s="402">
        <f>'relative error colored'!DI45</f>
        <v>34000</v>
      </c>
      <c r="DJ153" s="147">
        <f>'relative error colored'!DJ45</f>
        <v>17.621295617011924</v>
      </c>
      <c r="DK153" s="147">
        <f>'relative error colored'!DK45</f>
        <v>35.23338263597585</v>
      </c>
      <c r="DL153" s="147">
        <f>'relative error colored'!DL45</f>
        <v>52.827108252230282</v>
      </c>
      <c r="DM153" s="147">
        <f>'relative error colored'!DM45</f>
        <v>70.393430380781083</v>
      </c>
      <c r="DN153" s="147">
        <f>'relative error colored'!DN45</f>
        <v>87.923470873682973</v>
      </c>
      <c r="DO153" s="147">
        <f>'relative error colored'!DO45</f>
        <v>105.40856623781477</v>
      </c>
      <c r="DP153" s="147">
        <f>'relative error colored'!DP45</f>
        <v>122.84031513405083</v>
      </c>
      <c r="DQ153" s="147">
        <f>'relative error colored'!DQ45</f>
        <v>140.21062203071634</v>
      </c>
      <c r="DR153" s="147">
        <f>'relative error colored'!DR45</f>
        <v>157.51173648949728</v>
      </c>
      <c r="DS153" s="91">
        <f>'relative error colored'!DS45</f>
        <v>174.73628767806792</v>
      </c>
      <c r="DT153" s="147">
        <f>'relative error colored'!DT45</f>
        <v>191.87731382432975</v>
      </c>
      <c r="DU153" s="147">
        <f>'relative error colored'!DU45</f>
        <v>208.92828644859051</v>
      </c>
      <c r="DV153" s="147">
        <f>'relative error colored'!DV45</f>
        <v>225.88312932713865</v>
      </c>
      <c r="DW153" s="147">
        <f>'relative error colored'!DW45</f>
        <v>242.73623225016991</v>
      </c>
      <c r="DX153" s="147">
        <f>'relative error colored'!DX45</f>
        <v>259.48245973560358</v>
      </c>
      <c r="DY153" s="147">
        <f>'relative error colored'!DY45</f>
        <v>276.11715494562333</v>
      </c>
      <c r="DZ153" s="147">
        <f>'relative error colored'!DZ45</f>
        <v>292.63613912336865</v>
      </c>
      <c r="EA153" s="147">
        <f>'relative error colored'!EA45</f>
        <v>309.03570692246308</v>
      </c>
      <c r="EB153" s="147">
        <f>'relative error colored'!EB45</f>
        <v>325.31261804186823</v>
      </c>
      <c r="EC153" s="91">
        <f>'relative error colored'!EC45</f>
        <v>341.46408560373322</v>
      </c>
      <c r="ED153" s="147">
        <f>'relative error colored'!ED45</f>
        <v>357.48776172335005</v>
      </c>
      <c r="EE153" s="147">
        <f>'relative error colored'!EE45</f>
        <v>373.38172071989169</v>
      </c>
      <c r="EF153" s="147">
        <f>'relative error colored'!EF45</f>
        <v>389.1444404055909</v>
      </c>
      <c r="EG153" s="147">
        <f>'relative error colored'!EG45</f>
        <v>404.77478187166321</v>
      </c>
      <c r="EH153" s="147">
        <f>'relative error colored'!EH45</f>
        <v>420.27196816314512</v>
      </c>
      <c r="EI153" s="147">
        <f>'relative error colored'!EI45</f>
        <v>435.63556220384362</v>
      </c>
      <c r="EJ153" s="147">
        <f>'relative error colored'!EJ45</f>
        <v>450.86544429830275</v>
      </c>
      <c r="EK153" s="147">
        <f>'relative error colored'!EK45</f>
        <v>465.9617895017239</v>
      </c>
      <c r="EL153" s="147">
        <f>'relative error colored'!EL45</f>
        <v>480.9250451120821</v>
      </c>
      <c r="EM153" s="91">
        <f>'relative error colored'!EM45</f>
        <v>495.75590850270061</v>
      </c>
      <c r="EN153" s="147">
        <f>'relative error colored'!EN45</f>
        <v>510.45530547868367</v>
      </c>
      <c r="EO153" s="147">
        <f>'relative error colored'!EO45</f>
        <v>525.02436930787076</v>
      </c>
      <c r="EP153" s="147">
        <f>'relative error colored'!EP45</f>
        <v>539.46442054655438</v>
      </c>
      <c r="EQ153" s="147">
        <f>'relative error colored'!EQ45</f>
        <v>553.77694775246425</v>
      </c>
      <c r="ER153" s="147">
        <f>'relative error colored'!ER45</f>
        <v>567.96358915274141</v>
      </c>
      <c r="ES153" s="147">
        <f>'relative error colored'!ES45</f>
        <v>582.02611531255593</v>
      </c>
      <c r="ET153" s="147">
        <f>'relative error colored'!ET45</f>
        <v>595.96641283099996</v>
      </c>
      <c r="EU153" s="147">
        <f>'relative error colored'!EU45</f>
        <v>609.78646907440645</v>
      </c>
      <c r="EV153" s="147">
        <f>'relative error colored'!EV45</f>
        <v>623.48835794346519</v>
      </c>
      <c r="EW153" s="395">
        <f>'relative error colored'!EW45</f>
        <v>637.07422665903255</v>
      </c>
      <c r="EX153" s="8"/>
      <c r="EY153" s="399">
        <f>'relative error colored'!EZ45</f>
        <v>340.00000000000006</v>
      </c>
      <c r="EZ153" s="402">
        <f>'relative error colored'!FA45</f>
        <v>34000</v>
      </c>
      <c r="FA153" s="147">
        <f>'relative error colored'!FB45</f>
        <v>161.68009709933921</v>
      </c>
      <c r="FB153" s="147">
        <f>'relative error colored'!FC45</f>
        <v>171.80270291993233</v>
      </c>
      <c r="FC153" s="147">
        <f>'relative error colored'!FD45</f>
        <v>182.0067619175899</v>
      </c>
      <c r="FD153" s="147">
        <f>'relative error colored'!FE45</f>
        <v>192.29185112576832</v>
      </c>
      <c r="FE153" s="147">
        <f>'relative error colored'!FF45</f>
        <v>202.65738449749082</v>
      </c>
      <c r="FF153" s="147">
        <f>'relative error colored'!FG45</f>
        <v>213.10261884931302</v>
      </c>
      <c r="FG153" s="147">
        <f>'relative error colored'!FH45</f>
        <v>223.62666127882591</v>
      </c>
      <c r="FH153" s="147">
        <f>'relative error colored'!FI45</f>
        <v>234.22847789896809</v>
      </c>
      <c r="FI153" s="147">
        <f>'relative error colored'!FJ45</f>
        <v>244.90690370985084</v>
      </c>
      <c r="FJ153" s="91">
        <f>'relative error colored'!FK45</f>
        <v>255.66065341249467</v>
      </c>
      <c r="FK153" s="147">
        <f>'relative error colored'!FL45</f>
        <v>266.48833295904655</v>
      </c>
      <c r="FL153" s="147">
        <f>'relative error colored'!FM45</f>
        <v>277.38845163064809</v>
      </c>
      <c r="FM153" s="147">
        <f>'relative error colored'!FN45</f>
        <v>288.35943443677365</v>
      </c>
      <c r="FN153" s="147">
        <f>'relative error colored'!FO45</f>
        <v>299.39963463797358</v>
      </c>
      <c r="FO153" s="147">
        <f>'relative error colored'!FP45</f>
        <v>310.50734620675075</v>
      </c>
      <c r="FP153" s="147">
        <f>'relative error colored'!FQ45</f>
        <v>321.68081605786409</v>
      </c>
      <c r="FQ153" s="147">
        <f>'relative error colored'!FR45</f>
        <v>332.91825589872121</v>
      </c>
      <c r="FR153" s="147">
        <f>'relative error colored'!FS45</f>
        <v>344.21785357174508</v>
      </c>
      <c r="FS153" s="147">
        <f>'relative error colored'!FT45</f>
        <v>355.5777837827344</v>
      </c>
      <c r="FT153" s="91">
        <f>'relative error colored'!FU45</f>
        <v>366.9962181314786</v>
      </c>
      <c r="FU153" s="147">
        <f>'relative error colored'!FV45</f>
        <v>378.4713343824908</v>
      </c>
      <c r="FV153" s="147">
        <f>'relative error colored'!FW45</f>
        <v>390.00132493413253</v>
      </c>
      <c r="FW153" s="147">
        <f>'relative error colored'!FX45</f>
        <v>401.58440446313614</v>
      </c>
      <c r="FX153" s="147">
        <f>'relative error colored'!FY45</f>
        <v>413.21881673830569</v>
      </c>
      <c r="FY153" s="147">
        <f>'relative error colored'!FZ45</f>
        <v>424.9028406117751</v>
      </c>
      <c r="FZ153" s="147">
        <f>'relative error colored'!GA45</f>
        <v>436.63479520855981</v>
      </c>
      <c r="GA153" s="147">
        <f>'relative error colored'!GB45</f>
        <v>448.41304434526023</v>
      </c>
      <c r="GB153" s="147">
        <f>'relative error colored'!GC45</f>
        <v>460.23600021676026</v>
      </c>
      <c r="GC153" s="147">
        <f>'relative error colored'!GD45</f>
        <v>472.10212639573149</v>
      </c>
      <c r="GD153" s="91">
        <f>'relative error colored'!GE45</f>
        <v>484.0099401939259</v>
      </c>
      <c r="GE153" s="147">
        <f>'relative error colored'!GF45</f>
        <v>495.9580144367772</v>
      </c>
      <c r="GF153" s="147">
        <f>'relative error colored'!GG45</f>
        <v>507.94497870399601</v>
      </c>
      <c r="GG153" s="147">
        <f>'relative error colored'!GH45</f>
        <v>519.96952008882397</v>
      </c>
      <c r="GH153" s="147">
        <f>'relative error colored'!GI45</f>
        <v>532.03038352762769</v>
      </c>
      <c r="GI153" s="147">
        <f>'relative error colored'!GJ45</f>
        <v>544.12637174977704</v>
      </c>
      <c r="GJ153" s="147">
        <f>'relative error colored'!GK45</f>
        <v>556.25634489540619</v>
      </c>
      <c r="GK153" s="147">
        <f>'relative error colored'!GL45</f>
        <v>568.41921984591272</v>
      </c>
      <c r="GL153" s="147">
        <f>'relative error colored'!GM45</f>
        <v>580.6139693089907</v>
      </c>
      <c r="GM153" s="147">
        <f>'relative error colored'!GN45</f>
        <v>592.83962069678387</v>
      </c>
      <c r="GN153" s="395">
        <f>'relative error colored'!GO45</f>
        <v>605.09525483245898</v>
      </c>
      <c r="GO153" s="290">
        <v>34000</v>
      </c>
      <c r="GP153" s="268"/>
      <c r="GS153" s="60"/>
    </row>
    <row r="154" spans="1:240" s="80" customFormat="1" ht="15.75">
      <c r="A154" s="173"/>
      <c r="B154" s="182"/>
      <c r="C154" s="91"/>
      <c r="D154" s="189"/>
      <c r="E154" s="91"/>
      <c r="F154" s="116"/>
      <c r="G154" s="116"/>
      <c r="H154" s="116"/>
      <c r="I154" s="116"/>
      <c r="J154" s="107"/>
      <c r="K154" s="217">
        <v>35000</v>
      </c>
      <c r="L154" s="220">
        <f t="shared" si="323"/>
        <v>10.667999999999999</v>
      </c>
      <c r="M154" s="284">
        <v>350</v>
      </c>
      <c r="N154" s="382"/>
      <c r="O154" s="104">
        <f>'relative error colored'!N46</f>
        <v>238.42288543712669</v>
      </c>
      <c r="P154" s="256">
        <f>'relative error colored'!O46</f>
        <v>0.37959706274688054</v>
      </c>
      <c r="Q154" s="213">
        <f>'relative error colored'!P46</f>
        <v>-54.342000000000496</v>
      </c>
      <c r="R154" s="215">
        <f>'relative error colored'!Q46</f>
        <v>218.80799999999948</v>
      </c>
      <c r="S154" s="383"/>
      <c r="T154" s="101">
        <f>'relative error colored'!R46</f>
        <v>576.4188570052205</v>
      </c>
      <c r="U154" s="382"/>
      <c r="V154" s="141">
        <f>'relative error colored'!S46</f>
        <v>0.23530509295546675</v>
      </c>
      <c r="W154" s="163">
        <f>'relative error colored'!T46</f>
        <v>0.30987515326275961</v>
      </c>
      <c r="X154" s="159">
        <f>'relative error colored'!U46</f>
        <v>0.75935450286309036</v>
      </c>
      <c r="Y154" s="170"/>
      <c r="Z154" s="399">
        <f t="shared" si="322"/>
        <v>350</v>
      </c>
      <c r="AA154" s="402">
        <v>35000</v>
      </c>
      <c r="AB154" s="409">
        <f>'relative error colored'!Z46</f>
        <v>3.1162142552730792E-2</v>
      </c>
      <c r="AC154" s="409">
        <f>'relative error colored'!AA46</f>
        <v>6.230695266539394E-2</v>
      </c>
      <c r="AD154" s="409">
        <f>'relative error colored'!AB46</f>
        <v>9.3417208128779031E-2</v>
      </c>
      <c r="AE154" s="409">
        <f>'relative error colored'!AC46</f>
        <v>0.12447590539210712</v>
      </c>
      <c r="AF154" s="409">
        <f>'relative error colored'!AD46</f>
        <v>0.15546636443993439</v>
      </c>
      <c r="AG154" s="409">
        <f>'relative error colored'!AE46</f>
        <v>0.18637232848201279</v>
      </c>
      <c r="AH154" s="409">
        <f>'relative error colored'!AF46</f>
        <v>0.21717805697681292</v>
      </c>
      <c r="AI154" s="409">
        <f>'relative error colored'!AG46</f>
        <v>0.24786841070879045</v>
      </c>
      <c r="AJ154" s="409">
        <f>'relative error colored'!AH46</f>
        <v>0.27842892786787043</v>
      </c>
      <c r="AK154" s="410">
        <f>'relative error colored'!AI46</f>
        <v>0.30884589032952015</v>
      </c>
      <c r="AL154" s="409">
        <f>'relative error colored'!AJ46</f>
        <v>0.3391063795924244</v>
      </c>
      <c r="AM154" s="409">
        <f>'relative error colored'!AK46</f>
        <v>0.3691983220886379</v>
      </c>
      <c r="AN154" s="409">
        <f>'relative error colored'!AL46</f>
        <v>0.39911052382800083</v>
      </c>
      <c r="AO154" s="409">
        <f>'relative error colored'!AM46</f>
        <v>0.42883269456669515</v>
      </c>
      <c r="AP154" s="409">
        <f>'relative error colored'!AN46</f>
        <v>0.45835546189249082</v>
      </c>
      <c r="AQ154" s="409">
        <f>'relative error colored'!AO46</f>
        <v>0.48767037579165817</v>
      </c>
      <c r="AR154" s="409">
        <f>'relative error colored'!AP46</f>
        <v>0.51676990440207138</v>
      </c>
      <c r="AS154" s="409">
        <f>'relative error colored'!AQ46</f>
        <v>0.5456474217627626</v>
      </c>
      <c r="AT154" s="409">
        <f>'relative error colored'!AR46</f>
        <v>0.57429718844261213</v>
      </c>
      <c r="AU154" s="410">
        <f>'relative error colored'!AS46</f>
        <v>0.60271432597197827</v>
      </c>
      <c r="AV154" s="409">
        <f>'relative error colored'!AT46</f>
        <v>0.63089478601364946</v>
      </c>
      <c r="AW154" s="409">
        <f>'relative error colored'!AU46</f>
        <v>0.65883531519754579</v>
      </c>
      <c r="AX154" s="409">
        <f>'relative error colored'!AV46</f>
        <v>0.68653341651059241</v>
      </c>
      <c r="AY154" s="409">
        <f>'relative error colored'!AW46</f>
        <v>0.71398730808389954</v>
      </c>
      <c r="AZ154" s="409">
        <f>'relative error colored'!AX46</f>
        <v>0.74119588015737981</v>
      </c>
      <c r="BA154" s="409">
        <f>'relative error colored'!AY46</f>
        <v>0.76815865093145252</v>
      </c>
      <c r="BB154" s="409">
        <f>'relative error colored'!AZ46</f>
        <v>0.79487572193964884</v>
      </c>
      <c r="BC154" s="409">
        <f>'relative error colored'!BA46</f>
        <v>0.82134773349811274</v>
      </c>
      <c r="BD154" s="409">
        <f>'relative error colored'!BB46</f>
        <v>0.84757582071025184</v>
      </c>
      <c r="BE154" s="410">
        <f>'relative error colored'!BC46</f>
        <v>0.8735615704297035</v>
      </c>
      <c r="BF154" s="409">
        <f>'relative error colored'!BD46</f>
        <v>0.89930697951329241</v>
      </c>
      <c r="BG154" s="409">
        <f>'relative error colored'!BE46</f>
        <v>0.92481441462948522</v>
      </c>
      <c r="BH154" s="409">
        <f>'relative error colored'!BF46</f>
        <v>0.95008657382726314</v>
      </c>
      <c r="BI154" s="409">
        <f>'relative error colored'!BG46</f>
        <v>0.97512645001595744</v>
      </c>
      <c r="BJ154" s="409">
        <f>'relative error colored'!BH46</f>
        <v>0.99993729645867779</v>
      </c>
      <c r="BK154" s="409">
        <f>'relative error colored'!BI46</f>
        <v>1.0245225943400673</v>
      </c>
      <c r="BL154" s="409">
        <f>'relative error colored'!BJ46</f>
        <v>1.0488860224335055</v>
      </c>
      <c r="BM154" s="409">
        <f>'relative error colored'!BK46</f>
        <v>1.0730314288627036</v>
      </c>
      <c r="BN154" s="409">
        <f>'relative error colored'!BL46</f>
        <v>1.0969628049278364</v>
      </c>
      <c r="BO154" s="411">
        <f>'relative error colored'!BM46</f>
        <v>1.1206842609462779</v>
      </c>
      <c r="BP154" s="253"/>
      <c r="BQ154" s="399">
        <f>'relative error colored'!BP46</f>
        <v>350.00000000000006</v>
      </c>
      <c r="BR154" s="402">
        <f>'relative error colored'!BQ46</f>
        <v>35000</v>
      </c>
      <c r="BS154" s="147">
        <f>'relative error colored'!BR46</f>
        <v>218.85049597638823</v>
      </c>
      <c r="BT154" s="147">
        <f>'relative error colored'!BS46</f>
        <v>218.97788937334522</v>
      </c>
      <c r="BU154" s="147">
        <f>'relative error colored'!BT46</f>
        <v>219.18989762697456</v>
      </c>
      <c r="BV154" s="147">
        <f>'relative error colored'!BU46</f>
        <v>219.48605321557568</v>
      </c>
      <c r="BW154" s="147">
        <f>'relative error colored'!BV46</f>
        <v>219.86570870272641</v>
      </c>
      <c r="BX154" s="147">
        <f>'relative error colored'!BW46</f>
        <v>220.32804363292101</v>
      </c>
      <c r="BY154" s="147">
        <f>'relative error colored'!BX46</f>
        <v>220.87207312308709</v>
      </c>
      <c r="BZ154" s="147">
        <f>'relative error colored'!BY46</f>
        <v>221.49665795943264</v>
      </c>
      <c r="CA154" s="147">
        <f>'relative error colored'!BZ46</f>
        <v>222.20051598241906</v>
      </c>
      <c r="CB154" s="91">
        <f>'relative error colored'!CA46</f>
        <v>222.98223452393131</v>
      </c>
      <c r="CC154" s="147">
        <f>'relative error colored'!CB46</f>
        <v>223.84028365014728</v>
      </c>
      <c r="CD154" s="147">
        <f>'relative error colored'!CC46</f>
        <v>224.77302996104808</v>
      </c>
      <c r="CE154" s="147">
        <f>'relative error colored'!CD46</f>
        <v>225.77875070241205</v>
      </c>
      <c r="CF154" s="147">
        <f>'relative error colored'!CE46</f>
        <v>226.85564795767493</v>
      </c>
      <c r="CG154" s="147">
        <f>'relative error colored'!CF46</f>
        <v>228.00186270415324</v>
      </c>
      <c r="CH154" s="147">
        <f>'relative error colored'!CG46</f>
        <v>229.2154885396204</v>
      </c>
      <c r="CI154" s="147">
        <f>'relative error colored'!CH46</f>
        <v>230.49458490984298</v>
      </c>
      <c r="CJ154" s="147">
        <f>'relative error colored'!CI46</f>
        <v>231.83718969420272</v>
      </c>
      <c r="CK154" s="147">
        <f>'relative error colored'!CJ46</f>
        <v>233.24133103379566</v>
      </c>
      <c r="CL154" s="91">
        <f>'relative error colored'!CK46</f>
        <v>234.70503831339943</v>
      </c>
      <c r="CM154" s="147">
        <f>'relative error colored'!CL46</f>
        <v>236.22635223456965</v>
      </c>
      <c r="CN154" s="147">
        <f>'relative error colored'!CM46</f>
        <v>237.80333394120694</v>
      </c>
      <c r="CO154" s="147">
        <f>'relative error colored'!CN46</f>
        <v>239.43407318070513</v>
      </c>
      <c r="CP154" s="147">
        <f>'relative error colored'!CO46</f>
        <v>241.11669550295133</v>
      </c>
      <c r="CQ154" s="147">
        <f>'relative error colored'!CP46</f>
        <v>242.84936851580892</v>
      </c>
      <c r="CR154" s="147">
        <f>'relative error colored'!CQ46</f>
        <v>244.63030722925652</v>
      </c>
      <c r="CS154" s="147">
        <f>'relative error colored'!CR46</f>
        <v>246.4577785311412</v>
      </c>
      <c r="CT154" s="147">
        <f>'relative error colored'!CS46</f>
        <v>248.33010484571037</v>
      </c>
      <c r="CU154" s="147">
        <f>'relative error colored'!CT46</f>
        <v>250.24566703190663</v>
      </c>
      <c r="CV154" s="91">
        <f>'relative error colored'!CU46</f>
        <v>252.20290658213838</v>
      </c>
      <c r="CW154" s="147">
        <f>'relative error colored'!CV46</f>
        <v>254.20032718411065</v>
      </c>
      <c r="CX154" s="147">
        <f>'relative error colored'!CW46</f>
        <v>256.23649570864524</v>
      </c>
      <c r="CY154" s="147">
        <f>'relative error colored'!CX46</f>
        <v>258.31004268547218</v>
      </c>
      <c r="CZ154" s="147">
        <f>'relative error colored'!CY46</f>
        <v>260.41966232701589</v>
      </c>
      <c r="DA154" s="147">
        <f>'relative error colored'!CZ46</f>
        <v>262.5641121574705</v>
      </c>
      <c r="DB154" s="147">
        <f>'relative error colored'!DA46</f>
        <v>264.74221230114358</v>
      </c>
      <c r="DC154" s="147">
        <f>'relative error colored'!DB46</f>
        <v>266.95284448036745</v>
      </c>
      <c r="DD154" s="147">
        <f>'relative error colored'!DC46</f>
        <v>269.19495076935056</v>
      </c>
      <c r="DE154" s="147">
        <f>'relative error colored'!DD46</f>
        <v>271.46753214632361</v>
      </c>
      <c r="DF154" s="395">
        <f>'relative error colored'!DE46</f>
        <v>273.76964688232289</v>
      </c>
      <c r="DG154" s="90"/>
      <c r="DH154" s="399">
        <f>'relative error colored'!DH46</f>
        <v>350.00000000000006</v>
      </c>
      <c r="DI154" s="402">
        <f>'relative error colored'!DI46</f>
        <v>35000</v>
      </c>
      <c r="DJ154" s="147">
        <f>'relative error colored'!DJ46</f>
        <v>17.962446592078827</v>
      </c>
      <c r="DK154" s="147">
        <f>'relative error colored'!DK46</f>
        <v>35.91490243886475</v>
      </c>
      <c r="DL154" s="147">
        <f>'relative error colored'!DL46</f>
        <v>53.847440334209601</v>
      </c>
      <c r="DM154" s="147">
        <f>'relative error colored'!DM46</f>
        <v>71.750259110808358</v>
      </c>
      <c r="DN154" s="147">
        <f>'relative error colored'!DN46</f>
        <v>89.613744093224042</v>
      </c>
      <c r="DO154" s="147">
        <f>'relative error colored'!DO46</f>
        <v>107.42852456100331</v>
      </c>
      <c r="DP154" s="147">
        <f>'relative error colored'!DP46</f>
        <v>125.18552736918916</v>
      </c>
      <c r="DQ154" s="147">
        <f>'relative error colored'!DQ46</f>
        <v>142.87602598846155</v>
      </c>
      <c r="DR154" s="147">
        <f>'relative error colored'!DR46</f>
        <v>160.49168435878687</v>
      </c>
      <c r="DS154" s="91">
        <f>'relative error colored'!DS46</f>
        <v>178.02459509450168</v>
      </c>
      <c r="DT154" s="147">
        <f>'relative error colored'!DT46</f>
        <v>195.46731172784371</v>
      </c>
      <c r="DU154" s="147">
        <f>'relative error colored'!DU46</f>
        <v>212.81287482657791</v>
      </c>
      <c r="DV154" s="147">
        <f>'relative error colored'!DV46</f>
        <v>230.05483196369107</v>
      </c>
      <c r="DW154" s="147">
        <f>'relative error colored'!DW46</f>
        <v>247.18725164860325</v>
      </c>
      <c r="DX154" s="147">
        <f>'relative error colored'!DX46</f>
        <v>264.20473144616949</v>
      </c>
      <c r="DY154" s="147">
        <f>'relative error colored'!DY46</f>
        <v>281.10240060913395</v>
      </c>
      <c r="DZ154" s="147">
        <f>'relative error colored'!DZ46</f>
        <v>297.87591763013904</v>
      </c>
      <c r="EA154" s="147">
        <f>'relative error colored'!EA46</f>
        <v>314.52146318033709</v>
      </c>
      <c r="EB154" s="147">
        <f>'relative error colored'!EB46</f>
        <v>331.03572894340221</v>
      </c>
      <c r="EC154" s="91">
        <f>'relative error colored'!EC46</f>
        <v>347.41590287743958</v>
      </c>
      <c r="ED154" s="147">
        <f>'relative error colored'!ED46</f>
        <v>363.659651444541</v>
      </c>
      <c r="EE154" s="147">
        <f>'relative error colored'!EE46</f>
        <v>379.76509934084351</v>
      </c>
      <c r="EF154" s="147">
        <f>'relative error colored'!EF46</f>
        <v>395.73080724092466</v>
      </c>
      <c r="EG154" s="147">
        <f>'relative error colored'!EG46</f>
        <v>411.55574804195561</v>
      </c>
      <c r="EH154" s="147">
        <f>'relative error colored'!EH46</f>
        <v>427.23928205729527</v>
      </c>
      <c r="EI154" s="147">
        <f>'relative error colored'!EI46</f>
        <v>442.78113156858001</v>
      </c>
      <c r="EJ154" s="147">
        <f>'relative error colored'!EJ46</f>
        <v>458.18135510165183</v>
      </c>
      <c r="EK154" s="147">
        <f>'relative error colored'!EK46</f>
        <v>473.44032174681058</v>
      </c>
      <c r="EL154" s="147">
        <f>'relative error colored'!EL46</f>
        <v>488.55868579906507</v>
      </c>
      <c r="EM154" s="91">
        <f>'relative error colored'!EM46</f>
        <v>503.53736195077511</v>
      </c>
      <c r="EN154" s="147">
        <f>'relative error colored'!EN46</f>
        <v>518.37750122786929</v>
      </c>
      <c r="EO154" s="147">
        <f>'relative error colored'!EO46</f>
        <v>533.08046782267991</v>
      </c>
      <c r="EP154" s="147">
        <f>'relative error colored'!EP46</f>
        <v>547.64781694151702</v>
      </c>
      <c r="EQ154" s="147">
        <f>'relative error colored'!EQ46</f>
        <v>562.08127375375648</v>
      </c>
      <c r="ER154" s="147">
        <f>'relative error colored'!ER46</f>
        <v>576.38271350160142</v>
      </c>
      <c r="ES154" s="147">
        <f>'relative error colored'!ES46</f>
        <v>590.55414280552475</v>
      </c>
      <c r="ET154" s="147">
        <f>'relative error colored'!ET46</f>
        <v>604.59768217987335</v>
      </c>
      <c r="EU154" s="147">
        <f>'relative error colored'!EU46</f>
        <v>618.51554975571821</v>
      </c>
      <c r="EV154" s="147">
        <f>'relative error colored'!EV46</f>
        <v>632.31004619374414</v>
      </c>
      <c r="EW154" s="395">
        <f>'relative error colored'!EW46</f>
        <v>645.98354075839381</v>
      </c>
      <c r="EX154" s="8"/>
      <c r="EY154" s="399">
        <f>'relative error colored'!EZ46</f>
        <v>350.00000000000006</v>
      </c>
      <c r="EZ154" s="402">
        <f>'relative error colored'!FA46</f>
        <v>35000</v>
      </c>
      <c r="FA154" s="147">
        <f>'relative error colored'!FB46</f>
        <v>165.70049597638831</v>
      </c>
      <c r="FB154" s="147">
        <f>'relative error colored'!FC46</f>
        <v>175.8278893733453</v>
      </c>
      <c r="FC154" s="147">
        <f>'relative error colored'!FD46</f>
        <v>186.03989762697464</v>
      </c>
      <c r="FD154" s="147">
        <f>'relative error colored'!FE46</f>
        <v>196.33605321557576</v>
      </c>
      <c r="FE154" s="147">
        <f>'relative error colored'!FF46</f>
        <v>206.71570870272649</v>
      </c>
      <c r="FF154" s="147">
        <f>'relative error colored'!FG46</f>
        <v>217.17804363292109</v>
      </c>
      <c r="FG154" s="147">
        <f>'relative error colored'!FH46</f>
        <v>227.72207312308717</v>
      </c>
      <c r="FH154" s="147">
        <f>'relative error colored'!FI46</f>
        <v>238.34665795943272</v>
      </c>
      <c r="FI154" s="147">
        <f>'relative error colored'!FJ46</f>
        <v>249.05051598241914</v>
      </c>
      <c r="FJ154" s="91">
        <f>'relative error colored'!FK46</f>
        <v>259.83223452393139</v>
      </c>
      <c r="FK154" s="147">
        <f>'relative error colored'!FL46</f>
        <v>270.69028365014736</v>
      </c>
      <c r="FL154" s="147">
        <f>'relative error colored'!FM46</f>
        <v>281.62302996104813</v>
      </c>
      <c r="FM154" s="147">
        <f>'relative error colored'!FN46</f>
        <v>292.62875070241216</v>
      </c>
      <c r="FN154" s="147">
        <f>'relative error colored'!FO46</f>
        <v>303.70564795767501</v>
      </c>
      <c r="FO154" s="147">
        <f>'relative error colored'!FP46</f>
        <v>314.85186270415329</v>
      </c>
      <c r="FP154" s="147">
        <f>'relative error colored'!FQ46</f>
        <v>326.06548853962045</v>
      </c>
      <c r="FQ154" s="147">
        <f>'relative error colored'!FR46</f>
        <v>337.34458490984309</v>
      </c>
      <c r="FR154" s="147">
        <f>'relative error colored'!FS46</f>
        <v>348.6871896942028</v>
      </c>
      <c r="FS154" s="147">
        <f>'relative error colored'!FT46</f>
        <v>360.09133103379577</v>
      </c>
      <c r="FT154" s="91">
        <f>'relative error colored'!FU46</f>
        <v>371.55503831339951</v>
      </c>
      <c r="FU154" s="147">
        <f>'relative error colored'!FV46</f>
        <v>383.07635223456975</v>
      </c>
      <c r="FV154" s="147">
        <f>'relative error colored'!FW46</f>
        <v>394.65333394120705</v>
      </c>
      <c r="FW154" s="147">
        <f>'relative error colored'!FX46</f>
        <v>406.28407318070521</v>
      </c>
      <c r="FX154" s="147">
        <f>'relative error colored'!FY46</f>
        <v>417.96669550295144</v>
      </c>
      <c r="FY154" s="147">
        <f>'relative error colored'!FZ46</f>
        <v>429.699368515809</v>
      </c>
      <c r="FZ154" s="147">
        <f>'relative error colored'!GA46</f>
        <v>441.4803072292566</v>
      </c>
      <c r="GA154" s="147">
        <f>'relative error colored'!GB46</f>
        <v>453.30777853114125</v>
      </c>
      <c r="GB154" s="147">
        <f>'relative error colored'!GC46</f>
        <v>465.18010484571045</v>
      </c>
      <c r="GC154" s="147">
        <f>'relative error colored'!GD46</f>
        <v>477.09566703190671</v>
      </c>
      <c r="GD154" s="91">
        <f>'relative error colored'!GE46</f>
        <v>489.05290658213846</v>
      </c>
      <c r="GE154" s="147">
        <f>'relative error colored'!GF46</f>
        <v>501.05032718411064</v>
      </c>
      <c r="GF154" s="147">
        <f>'relative error colored'!GG46</f>
        <v>513.08649570864532</v>
      </c>
      <c r="GG154" s="147">
        <f>'relative error colored'!GH46</f>
        <v>525.16004268547226</v>
      </c>
      <c r="GH154" s="147">
        <f>'relative error colored'!GI46</f>
        <v>537.26966232701591</v>
      </c>
      <c r="GI154" s="147">
        <f>'relative error colored'!GJ46</f>
        <v>549.41411215747053</v>
      </c>
      <c r="GJ154" s="147">
        <f>'relative error colored'!GK46</f>
        <v>561.5922123011436</v>
      </c>
      <c r="GK154" s="147">
        <f>'relative error colored'!GL46</f>
        <v>573.80284448036741</v>
      </c>
      <c r="GL154" s="147">
        <f>'relative error colored'!GM46</f>
        <v>586.04495076935063</v>
      </c>
      <c r="GM154" s="147">
        <f>'relative error colored'!GN46</f>
        <v>598.31753214632363</v>
      </c>
      <c r="GN154" s="395">
        <f>'relative error colored'!GO46</f>
        <v>610.61964688232297</v>
      </c>
      <c r="GO154" s="290">
        <v>35000</v>
      </c>
      <c r="GP154" s="268"/>
      <c r="GQ154"/>
      <c r="GR154"/>
      <c r="GS154" s="60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</row>
    <row r="155" spans="1:240" ht="15.75">
      <c r="A155" s="173"/>
      <c r="B155" s="182"/>
      <c r="C155" s="91"/>
      <c r="D155" s="189"/>
      <c r="E155" s="91"/>
      <c r="F155" s="116"/>
      <c r="G155" s="116"/>
      <c r="H155" s="116"/>
      <c r="I155" s="116"/>
      <c r="J155" s="107"/>
      <c r="K155" s="217">
        <v>36000</v>
      </c>
      <c r="L155" s="220">
        <f t="shared" si="323"/>
        <v>10.972799999999999</v>
      </c>
      <c r="M155" s="284">
        <v>360</v>
      </c>
      <c r="N155" s="382"/>
      <c r="O155" s="104">
        <f>'relative error colored'!N47</f>
        <v>227.29295911886553</v>
      </c>
      <c r="P155" s="256">
        <f>'relative error colored'!O47</f>
        <v>0.36518347970782078</v>
      </c>
      <c r="Q155" s="213">
        <f>'relative error colored'!P47</f>
        <v>-56.323200000000497</v>
      </c>
      <c r="R155" s="215">
        <f>'relative error colored'!Q47</f>
        <v>216.82679999999948</v>
      </c>
      <c r="S155" s="383"/>
      <c r="T155" s="101">
        <f>'relative error colored'!R47</f>
        <v>573.80332677922593</v>
      </c>
      <c r="U155" s="382"/>
      <c r="V155" s="141">
        <f>'relative error colored'!S47</f>
        <v>0.22432070971513993</v>
      </c>
      <c r="W155" s="163">
        <f>'relative error colored'!T47</f>
        <v>0.29810896302679246</v>
      </c>
      <c r="X155" s="159">
        <f>'relative error colored'!U47</f>
        <v>0.75247891723060734</v>
      </c>
      <c r="Y155" s="170"/>
      <c r="Z155" s="399">
        <f t="shared" si="322"/>
        <v>360</v>
      </c>
      <c r="AA155" s="402">
        <v>36000</v>
      </c>
      <c r="AB155" s="409">
        <f>'relative error colored'!Z47</f>
        <v>3.1915798003890626E-2</v>
      </c>
      <c r="AC155" s="409">
        <f>'relative error colored'!AA47</f>
        <v>6.381270905691562E-2</v>
      </c>
      <c r="AD155" s="409">
        <f>'relative error colored'!AB47</f>
        <v>9.5671972338590067E-2</v>
      </c>
      <c r="AE155" s="409">
        <f>'relative error colored'!AC47</f>
        <v>0.12747507711675871</v>
      </c>
      <c r="AF155" s="409">
        <f>'relative error colored'!AD47</f>
        <v>0.15920388243205494</v>
      </c>
      <c r="AG155" s="409">
        <f>'relative error colored'!AE47</f>
        <v>0.19084073054793646</v>
      </c>
      <c r="AH155" s="409">
        <f>'relative error colored'!AF47</f>
        <v>0.2223685524041514</v>
      </c>
      <c r="AI155" s="409">
        <f>'relative error colored'!AG47</f>
        <v>0.25377096356247791</v>
      </c>
      <c r="AJ155" s="409">
        <f>'relative error colored'!AH47</f>
        <v>0.28503234942015315</v>
      </c>
      <c r="AK155" s="410">
        <f>'relative error colored'!AI47</f>
        <v>0.31613793877811142</v>
      </c>
      <c r="AL155" s="409">
        <f>'relative error colored'!AJ47</f>
        <v>0.34707386517154898</v>
      </c>
      <c r="AM155" s="409">
        <f>'relative error colored'!AK47</f>
        <v>0.37782721568748545</v>
      </c>
      <c r="AN155" s="409">
        <f>'relative error colored'!AL47</f>
        <v>0.40838606729445126</v>
      </c>
      <c r="AO155" s="409">
        <f>'relative error colored'!AM47</f>
        <v>0.4387395109839089</v>
      </c>
      <c r="AP155" s="409">
        <f>'relative error colored'!AN47</f>
        <v>0.46887766426331939</v>
      </c>
      <c r="AQ155" s="409">
        <f>'relative error colored'!AO47</f>
        <v>0.49879167274131386</v>
      </c>
      <c r="AR155" s="409">
        <f>'relative error colored'!AP47</f>
        <v>0.52847370170369135</v>
      </c>
      <c r="AS155" s="409">
        <f>'relative error colored'!AQ47</f>
        <v>0.55791691869437077</v>
      </c>
      <c r="AT155" s="409">
        <f>'relative error colored'!AR47</f>
        <v>0.58711546818923122</v>
      </c>
      <c r="AU155" s="410">
        <f>'relative error colored'!AS47</f>
        <v>0.61606443948635614</v>
      </c>
      <c r="AV155" s="409">
        <f>'relative error colored'!AT47</f>
        <v>0.64475982893743233</v>
      </c>
      <c r="AW155" s="409">
        <f>'relative error colored'!AU47</f>
        <v>0.67319849761741679</v>
      </c>
      <c r="AX155" s="409">
        <f>'relative error colored'!AV47</f>
        <v>0.70137812547795986</v>
      </c>
      <c r="AY155" s="409">
        <f>'relative error colored'!AW47</f>
        <v>0.72929716296028979</v>
      </c>
      <c r="AZ155" s="409">
        <f>'relative error colored'!AX47</f>
        <v>0.75695478096022473</v>
      </c>
      <c r="BA155" s="409">
        <f>'relative error colored'!AY47</f>
        <v>0.78435081994654898</v>
      </c>
      <c r="BB155" s="409">
        <f>'relative error colored'!AZ47</f>
        <v>0.81148573893824949</v>
      </c>
      <c r="BC155" s="409">
        <f>'relative error colored'!BA47</f>
        <v>0.8383605649498056</v>
      </c>
      <c r="BD155" s="409">
        <f>'relative error colored'!BB47</f>
        <v>0.86497684341931724</v>
      </c>
      <c r="BE155" s="410">
        <f>'relative error colored'!BC47</f>
        <v>0.89133659004452681</v>
      </c>
      <c r="BF155" s="409">
        <f>'relative error colored'!BD47</f>
        <v>0.9174422443677952</v>
      </c>
      <c r="BG155" s="409">
        <f>'relative error colored'!BE47</f>
        <v>0.94329662537441061</v>
      </c>
      <c r="BH155" s="409">
        <f>'relative error colored'!BF47</f>
        <v>0.9689028892995929</v>
      </c>
      <c r="BI155" s="409">
        <f>'relative error colored'!BG47</f>
        <v>0.9942644897784908</v>
      </c>
      <c r="BJ155" s="409">
        <f>'relative error colored'!BH47</f>
        <v>1.019385140420574</v>
      </c>
      <c r="BK155" s="409">
        <f>'relative error colored'!BI47</f>
        <v>1.0442687798443453</v>
      </c>
      <c r="BL155" s="409">
        <f>'relative error colored'!BJ47</f>
        <v>1.0689195391703756</v>
      </c>
      <c r="BM155" s="409">
        <f>'relative error colored'!BK47</f>
        <v>1.0933417119392075</v>
      </c>
      <c r="BN155" s="409">
        <f>'relative error colored'!BL47</f>
        <v>1.1175397263954359</v>
      </c>
      <c r="BO155" s="411">
        <f>'relative error colored'!BM47</f>
        <v>1.1415181200594626</v>
      </c>
      <c r="BP155" s="253"/>
      <c r="BQ155" s="399">
        <f>'relative error colored'!BP47</f>
        <v>360.00000000000006</v>
      </c>
      <c r="BR155" s="402">
        <f>'relative error colored'!BQ47</f>
        <v>36000</v>
      </c>
      <c r="BS155" s="147">
        <f>'relative error colored'!BR47</f>
        <v>216.87097274330691</v>
      </c>
      <c r="BT155" s="147">
        <f>'relative error colored'!BS47</f>
        <v>217.00338642751117</v>
      </c>
      <c r="BU155" s="147">
        <f>'relative error colored'!BT47</f>
        <v>217.22372861674091</v>
      </c>
      <c r="BV155" s="147">
        <f>'relative error colored'!BU47</f>
        <v>217.53148255903585</v>
      </c>
      <c r="BW155" s="147">
        <f>'relative error colored'!BV47</f>
        <v>217.92593304512303</v>
      </c>
      <c r="BX155" s="147">
        <f>'relative error colored'!BW47</f>
        <v>218.40617440933605</v>
      </c>
      <c r="BY155" s="147">
        <f>'relative error colored'!BX47</f>
        <v>218.97112048160633</v>
      </c>
      <c r="BZ155" s="147">
        <f>'relative error colored'!BY47</f>
        <v>219.61951625884242</v>
      </c>
      <c r="CA155" s="147">
        <f>'relative error colored'!BZ47</f>
        <v>220.3499510326036</v>
      </c>
      <c r="CB155" s="91">
        <f>'relative error colored'!CA47</f>
        <v>221.1608726886119</v>
      </c>
      <c r="CC155" s="147">
        <f>'relative error colored'!CB47</f>
        <v>222.05060288253406</v>
      </c>
      <c r="CD155" s="147">
        <f>'relative error colored'!CC47</f>
        <v>223.01735279532767</v>
      </c>
      <c r="CE155" s="147">
        <f>'relative error colored'!CD47</f>
        <v>224.05923917947953</v>
      </c>
      <c r="CF155" s="147">
        <f>'relative error colored'!CE47</f>
        <v>225.17430042353161</v>
      </c>
      <c r="CG155" s="147">
        <f>'relative error colored'!CF47</f>
        <v>226.36051238496708</v>
      </c>
      <c r="CH155" s="147">
        <f>'relative error colored'!CG47</f>
        <v>227.61580376922919</v>
      </c>
      <c r="CI155" s="147">
        <f>'relative error colored'!CH47</f>
        <v>228.93807086376418</v>
      </c>
      <c r="CJ155" s="147">
        <f>'relative error colored'!CI47</f>
        <v>230.32519146895669</v>
      </c>
      <c r="CK155" s="147">
        <f>'relative error colored'!CJ47</f>
        <v>231.77503790122958</v>
      </c>
      <c r="CL155" s="91">
        <f>'relative error colored'!CK47</f>
        <v>233.28548897618944</v>
      </c>
      <c r="CM155" s="147">
        <f>'relative error colored'!CL47</f>
        <v>234.85444091048529</v>
      </c>
      <c r="CN155" s="147">
        <f>'relative error colored'!CM47</f>
        <v>236.4798171092705</v>
      </c>
      <c r="CO155" s="147">
        <f>'relative error colored'!CN47</f>
        <v>238.15957683125251</v>
      </c>
      <c r="CP155" s="147">
        <f>'relative error colored'!CO47</f>
        <v>239.89172274499319</v>
      </c>
      <c r="CQ155" s="147">
        <f>'relative error colored'!CP47</f>
        <v>241.67430740824403</v>
      </c>
      <c r="CR155" s="147">
        <f>'relative error colored'!CQ47</f>
        <v>243.50543871671402</v>
      </c>
      <c r="CS155" s="147">
        <f>'relative error colored'!CR47</f>
        <v>245.38328437992632</v>
      </c>
      <c r="CT155" s="147">
        <f>'relative error colored'!CS47</f>
        <v>247.30607548999882</v>
      </c>
      <c r="CU155" s="147">
        <f>'relative error colored'!CT47</f>
        <v>249.27210925457132</v>
      </c>
      <c r="CV155" s="91">
        <f>'relative error colored'!CU47</f>
        <v>251.27975096808879</v>
      </c>
      <c r="CW155" s="147">
        <f>'relative error colored'!CV47</f>
        <v>253.32743529656273</v>
      </c>
      <c r="CX155" s="147">
        <f>'relative error colored'!CW47</f>
        <v>255.41366695016274</v>
      </c>
      <c r="CY155" s="147">
        <f>'relative error colored'!CX47</f>
        <v>257.53702081585982</v>
      </c>
      <c r="CZ155" s="147">
        <f>'relative error colored'!CY47</f>
        <v>259.69614161916394</v>
      </c>
      <c r="DA155" s="147">
        <f>'relative error colored'!CZ47</f>
        <v>261.88974318007058</v>
      </c>
      <c r="DB155" s="147">
        <f>'relative error colored'!DA47</f>
        <v>264.11660732386201</v>
      </c>
      <c r="DC155" s="147">
        <f>'relative error colored'!DB47</f>
        <v>266.37558250264692</v>
      </c>
      <c r="DD155" s="147">
        <f>'relative error colored'!DC47</f>
        <v>268.66558217859892</v>
      </c>
      <c r="DE155" s="147">
        <f>'relative error colored'!DD47</f>
        <v>270.98558301493546</v>
      </c>
      <c r="DF155" s="395">
        <f>'relative error colored'!DE47</f>
        <v>273.33462291586261</v>
      </c>
      <c r="DG155" s="90"/>
      <c r="DH155" s="399">
        <f>'relative error colored'!DH47</f>
        <v>360.00000000000006</v>
      </c>
      <c r="DI155" s="402">
        <f>'relative error colored'!DI47</f>
        <v>36000</v>
      </c>
      <c r="DJ155" s="147">
        <f>'relative error colored'!DJ47</f>
        <v>18.313391071446219</v>
      </c>
      <c r="DK155" s="147">
        <f>'relative error colored'!DK47</f>
        <v>36.615944747653025</v>
      </c>
      <c r="DL155" s="147">
        <f>'relative error colored'!DL47</f>
        <v>54.896896007413062</v>
      </c>
      <c r="DM155" s="147">
        <f>'relative error colored'!DM47</f>
        <v>73.145623331034514</v>
      </c>
      <c r="DN155" s="147">
        <f>'relative error colored'!DN47</f>
        <v>91.351717375681886</v>
      </c>
      <c r="DO155" s="147">
        <f>'relative error colored'!DO47</f>
        <v>109.5050460733838</v>
      </c>
      <c r="DP155" s="147">
        <f>'relative error colored'!DP47</f>
        <v>127.59581514058272</v>
      </c>
      <c r="DQ155" s="147">
        <f>'relative error colored'!DQ47</f>
        <v>145.61462313211956</v>
      </c>
      <c r="DR155" s="147">
        <f>'relative error colored'!DR47</f>
        <v>163.55251033698264</v>
      </c>
      <c r="DS155" s="91">
        <f>'relative error colored'!DS47</f>
        <v>181.4010009920076</v>
      </c>
      <c r="DT155" s="147">
        <f>'relative error colored'!DT47</f>
        <v>199.15213847355932</v>
      </c>
      <c r="DU155" s="147">
        <f>'relative error colored'!DU47</f>
        <v>216.7985133092113</v>
      </c>
      <c r="DV155" s="147">
        <f>'relative error colored'!DV47</f>
        <v>234.33328402384097</v>
      </c>
      <c r="DW155" s="147">
        <f>'relative error colored'!DW47</f>
        <v>251.75019099205767</v>
      </c>
      <c r="DX155" s="147">
        <f>'relative error colored'!DX47</f>
        <v>269.04356360676564</v>
      </c>
      <c r="DY155" s="147">
        <f>'relative error colored'!DY47</f>
        <v>286.20832118874085</v>
      </c>
      <c r="DZ155" s="147">
        <f>'relative error colored'!DZ47</f>
        <v>303.23996815291036</v>
      </c>
      <c r="EA155" s="147">
        <f>'relative error colored'!EA47</f>
        <v>320.13458401324488</v>
      </c>
      <c r="EB155" s="147">
        <f>'relative error colored'!EB47</f>
        <v>336.88880885052367</v>
      </c>
      <c r="EC155" s="91">
        <f>'relative error colored'!EC47</f>
        <v>353.49982488765028</v>
      </c>
      <c r="ED155" s="147">
        <f>'relative error colored'!ED47</f>
        <v>369.96533481790328</v>
      </c>
      <c r="EE155" s="147">
        <f>'relative error colored'!EE47</f>
        <v>386.28353751565055</v>
      </c>
      <c r="EF155" s="147">
        <f>'relative error colored'!EF47</f>
        <v>402.45310172943073</v>
      </c>
      <c r="EG155" s="147">
        <f>'relative error colored'!EG47</f>
        <v>418.47313831726552</v>
      </c>
      <c r="EH155" s="147">
        <f>'relative error colored'!EH47</f>
        <v>434.34317153641723</v>
      </c>
      <c r="EI155" s="147">
        <f>'relative error colored'!EI47</f>
        <v>450.06310984734347</v>
      </c>
      <c r="EJ155" s="147">
        <f>'relative error colored'!EJ47</f>
        <v>465.63321663666602</v>
      </c>
      <c r="EK155" s="147">
        <f>'relative error colored'!EK47</f>
        <v>481.05408120870976</v>
      </c>
      <c r="EL155" s="147">
        <f>'relative error colored'!EL47</f>
        <v>496.32659034099783</v>
      </c>
      <c r="EM155" s="91">
        <f>'relative error colored'!EM47</f>
        <v>511.45190064760055</v>
      </c>
      <c r="EN155" s="147">
        <f>'relative error colored'!EN47</f>
        <v>526.43141194604038</v>
      </c>
      <c r="EO155" s="147">
        <f>'relative error colored'!EO47</f>
        <v>541.26674177945404</v>
      </c>
      <c r="EP155" s="147">
        <f>'relative error colored'!EP47</f>
        <v>555.95970120611048</v>
      </c>
      <c r="EQ155" s="147">
        <f>'relative error colored'!EQ47</f>
        <v>570.51227193334773</v>
      </c>
      <c r="ER155" s="147">
        <f>'relative error colored'!ER47</f>
        <v>584.9265848426337</v>
      </c>
      <c r="ES155" s="147">
        <f>'relative error colored'!ES47</f>
        <v>599.2048999263684</v>
      </c>
      <c r="ET155" s="147">
        <f>'relative error colored'!ET47</f>
        <v>613.34958763527868</v>
      </c>
      <c r="EU155" s="147">
        <f>'relative error colored'!EU47</f>
        <v>627.36311161721142</v>
      </c>
      <c r="EV155" s="147">
        <f>'relative error colored'!EV47</f>
        <v>641.24801281364705</v>
      </c>
      <c r="EW155" s="395">
        <f>'relative error colored'!EW47</f>
        <v>655.00689486888746</v>
      </c>
      <c r="EX155" s="8"/>
      <c r="EY155" s="399">
        <f>'relative error colored'!EZ47</f>
        <v>360.00000000000006</v>
      </c>
      <c r="EZ155" s="402">
        <f>'relative error colored'!FA47</f>
        <v>36000</v>
      </c>
      <c r="FA155" s="147">
        <f>'relative error colored'!FB47</f>
        <v>169.72097274330699</v>
      </c>
      <c r="FB155" s="147">
        <f>'relative error colored'!FC47</f>
        <v>179.85338642751125</v>
      </c>
      <c r="FC155" s="147">
        <f>'relative error colored'!FD47</f>
        <v>190.07372861674099</v>
      </c>
      <c r="FD155" s="147">
        <f>'relative error colored'!FE47</f>
        <v>200.38148255903593</v>
      </c>
      <c r="FE155" s="147">
        <f>'relative error colored'!FF47</f>
        <v>210.77593304512311</v>
      </c>
      <c r="FF155" s="147">
        <f>'relative error colored'!FG47</f>
        <v>221.25617440933613</v>
      </c>
      <c r="FG155" s="147">
        <f>'relative error colored'!FH47</f>
        <v>231.82112048160641</v>
      </c>
      <c r="FH155" s="147">
        <f>'relative error colored'!FI47</f>
        <v>242.4695162588425</v>
      </c>
      <c r="FI155" s="147">
        <f>'relative error colored'!FJ47</f>
        <v>253.19995103260368</v>
      </c>
      <c r="FJ155" s="91">
        <f>'relative error colored'!FK47</f>
        <v>264.01087268861198</v>
      </c>
      <c r="FK155" s="147">
        <f>'relative error colored'!FL47</f>
        <v>274.90060288253414</v>
      </c>
      <c r="FL155" s="147">
        <f>'relative error colored'!FM47</f>
        <v>285.86735279532775</v>
      </c>
      <c r="FM155" s="147">
        <f>'relative error colored'!FN47</f>
        <v>296.90923917947964</v>
      </c>
      <c r="FN155" s="147">
        <f>'relative error colored'!FO47</f>
        <v>308.02430042353171</v>
      </c>
      <c r="FO155" s="147">
        <f>'relative error colored'!FP47</f>
        <v>319.21051238496716</v>
      </c>
      <c r="FP155" s="147">
        <f>'relative error colored'!FQ47</f>
        <v>330.4658037692293</v>
      </c>
      <c r="FQ155" s="147">
        <f>'relative error colored'!FR47</f>
        <v>341.78807086376423</v>
      </c>
      <c r="FR155" s="147">
        <f>'relative error colored'!FS47</f>
        <v>353.17519146895677</v>
      </c>
      <c r="FS155" s="147">
        <f>'relative error colored'!FT47</f>
        <v>364.62503790122969</v>
      </c>
      <c r="FT155" s="91">
        <f>'relative error colored'!FU47</f>
        <v>376.13548897618955</v>
      </c>
      <c r="FU155" s="147">
        <f>'relative error colored'!FV47</f>
        <v>387.70444091048535</v>
      </c>
      <c r="FV155" s="147">
        <f>'relative error colored'!FW47</f>
        <v>399.32981710927061</v>
      </c>
      <c r="FW155" s="147">
        <f>'relative error colored'!FX47</f>
        <v>411.00957683125262</v>
      </c>
      <c r="FX155" s="147">
        <f>'relative error colored'!FY47</f>
        <v>422.74172274499324</v>
      </c>
      <c r="FY155" s="147">
        <f>'relative error colored'!FZ47</f>
        <v>434.52430740824411</v>
      </c>
      <c r="FZ155" s="147">
        <f>'relative error colored'!GA47</f>
        <v>446.3554387167141</v>
      </c>
      <c r="GA155" s="147">
        <f>'relative error colored'!GB47</f>
        <v>458.23328437992643</v>
      </c>
      <c r="GB155" s="147">
        <f>'relative error colored'!GC47</f>
        <v>470.1560754899989</v>
      </c>
      <c r="GC155" s="147">
        <f>'relative error colored'!GD47</f>
        <v>482.1221092545714</v>
      </c>
      <c r="GD155" s="91">
        <f>'relative error colored'!GE47</f>
        <v>494.12975096808884</v>
      </c>
      <c r="GE155" s="147">
        <f>'relative error colored'!GF47</f>
        <v>506.17743529656275</v>
      </c>
      <c r="GF155" s="147">
        <f>'relative error colored'!GG47</f>
        <v>518.26366695016281</v>
      </c>
      <c r="GG155" s="147">
        <f>'relative error colored'!GH47</f>
        <v>530.38702081585984</v>
      </c>
      <c r="GH155" s="147">
        <f>'relative error colored'!GI47</f>
        <v>542.54614161916402</v>
      </c>
      <c r="GI155" s="147">
        <f>'relative error colored'!GJ47</f>
        <v>554.7397431800706</v>
      </c>
      <c r="GJ155" s="147">
        <f>'relative error colored'!GK47</f>
        <v>566.96660732386204</v>
      </c>
      <c r="GK155" s="147">
        <f>'relative error colored'!GL47</f>
        <v>579.22558250264694</v>
      </c>
      <c r="GL155" s="147">
        <f>'relative error colored'!GM47</f>
        <v>591.51558217859895</v>
      </c>
      <c r="GM155" s="147">
        <f>'relative error colored'!GN47</f>
        <v>603.83558301493554</v>
      </c>
      <c r="GN155" s="395">
        <f>'relative error colored'!GO47</f>
        <v>616.18462291586263</v>
      </c>
      <c r="GO155" s="290">
        <v>36000</v>
      </c>
      <c r="GP155" s="268"/>
      <c r="GS155" s="60"/>
    </row>
    <row r="156" spans="1:240" s="82" customFormat="1" ht="16.5" thickBot="1">
      <c r="A156" s="173"/>
      <c r="B156" s="182"/>
      <c r="C156" s="91"/>
      <c r="D156" s="189"/>
      <c r="E156" s="151"/>
      <c r="F156" s="176"/>
      <c r="G156" s="176"/>
      <c r="H156" s="176"/>
      <c r="I156" s="176"/>
      <c r="J156" s="129" t="s">
        <v>23</v>
      </c>
      <c r="K156" s="132">
        <f>Konstanten!F123</f>
        <v>0</v>
      </c>
      <c r="L156" s="130">
        <f t="shared" si="323"/>
        <v>0</v>
      </c>
      <c r="M156" s="281"/>
      <c r="N156" s="387"/>
      <c r="O156" s="134">
        <f>'relative error colored'!N48</f>
        <v>226.32055458908465</v>
      </c>
      <c r="P156" s="186">
        <f>'relative error colored'!O48</f>
        <v>0.36391788976458667</v>
      </c>
      <c r="Q156" s="202">
        <f>'relative error colored'!P48</f>
        <v>-56.499999999714504</v>
      </c>
      <c r="R156" s="203">
        <f>'relative error colored'!Q48</f>
        <v>216.65000000028547</v>
      </c>
      <c r="S156" s="270"/>
      <c r="T156" s="194">
        <f>'relative error colored'!R48</f>
        <v>573.56934021335621</v>
      </c>
      <c r="U156" s="382"/>
      <c r="V156" s="142">
        <f>'relative error colored'!S48</f>
        <v>0.22336102106003913</v>
      </c>
      <c r="W156" s="164">
        <f>'relative error colored'!T48</f>
        <v>0.29707582837925439</v>
      </c>
      <c r="X156" s="479">
        <f>'relative error colored'!U48</f>
        <v>0.75186534791006587</v>
      </c>
      <c r="Y156" s="167"/>
      <c r="Z156" s="388"/>
      <c r="AA156" s="404"/>
      <c r="AB156" s="412"/>
      <c r="AC156" s="412"/>
      <c r="AD156" s="412"/>
      <c r="AE156" s="412"/>
      <c r="AF156" s="412"/>
      <c r="AG156" s="412"/>
      <c r="AH156" s="412"/>
      <c r="AI156" s="412"/>
      <c r="AJ156" s="412"/>
      <c r="AK156" s="412"/>
      <c r="AL156" s="412"/>
      <c r="AM156" s="412"/>
      <c r="AN156" s="412"/>
      <c r="AO156" s="412"/>
      <c r="AP156" s="412"/>
      <c r="AQ156" s="412"/>
      <c r="AR156" s="412"/>
      <c r="AS156" s="412"/>
      <c r="AT156" s="412"/>
      <c r="AU156" s="412"/>
      <c r="AV156" s="412"/>
      <c r="AW156" s="412"/>
      <c r="AX156" s="412"/>
      <c r="AY156" s="412"/>
      <c r="AZ156" s="412"/>
      <c r="BA156" s="412"/>
      <c r="BB156" s="412"/>
      <c r="BC156" s="412"/>
      <c r="BD156" s="412"/>
      <c r="BE156" s="412"/>
      <c r="BF156" s="412"/>
      <c r="BG156" s="412"/>
      <c r="BH156" s="412"/>
      <c r="BI156" s="412"/>
      <c r="BJ156" s="412"/>
      <c r="BK156" s="412"/>
      <c r="BL156" s="412"/>
      <c r="BM156" s="412"/>
      <c r="BN156" s="412"/>
      <c r="BO156" s="413"/>
      <c r="BP156" s="276"/>
      <c r="BQ156" s="388"/>
      <c r="BR156" s="40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394"/>
      <c r="DG156" s="90"/>
      <c r="DH156" s="388"/>
      <c r="DI156" s="40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394"/>
      <c r="EX156" s="8"/>
      <c r="EY156" s="388"/>
      <c r="EZ156" s="40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394"/>
      <c r="GO156" s="151"/>
      <c r="GP156" s="268"/>
      <c r="GQ156"/>
      <c r="GR156"/>
      <c r="GS156" s="60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</row>
    <row r="157" spans="1:240" ht="15.75">
      <c r="A157" s="173"/>
      <c r="B157" s="182"/>
      <c r="C157" s="91"/>
      <c r="D157" s="189"/>
      <c r="E157" s="91"/>
      <c r="F157" s="116"/>
      <c r="G157" s="116"/>
      <c r="H157" s="116"/>
      <c r="I157" s="116"/>
      <c r="J157" s="108"/>
      <c r="K157" s="210">
        <v>37000</v>
      </c>
      <c r="L157" s="211">
        <f t="shared" si="323"/>
        <v>11.2776</v>
      </c>
      <c r="M157" s="285">
        <v>370</v>
      </c>
      <c r="N157" s="382"/>
      <c r="O157" s="105">
        <f>'relative error colored'!N49</f>
        <v>216.62724680577548</v>
      </c>
      <c r="P157" s="201">
        <f>'relative error colored'!O49</f>
        <v>0.34833113647261899</v>
      </c>
      <c r="Q157" s="204">
        <f>'relative error colored'!P49</f>
        <v>-56.500002288000502</v>
      </c>
      <c r="R157" s="207">
        <f>'relative error colored'!Q49</f>
        <v>216.64999771199948</v>
      </c>
      <c r="S157" s="383"/>
      <c r="T157" s="195">
        <f>'relative error colored'!R49</f>
        <v>573.56933718429855</v>
      </c>
      <c r="U157" s="382"/>
      <c r="V157" s="143">
        <f>'relative error colored'!S49</f>
        <v>0.21379447007725191</v>
      </c>
      <c r="W157" s="165">
        <f>'relative error colored'!T49</f>
        <v>0.28435194814091341</v>
      </c>
      <c r="X157" s="199">
        <f>'relative error colored'!U49</f>
        <v>0.75186533996876448</v>
      </c>
      <c r="Y157" s="279"/>
      <c r="Z157" s="400">
        <f t="shared" ref="Z157:Z185" si="324">(AA157*(T0/(T0+F157)))/100</f>
        <v>370</v>
      </c>
      <c r="AA157" s="405">
        <v>37000</v>
      </c>
      <c r="AB157" s="414">
        <f>'relative error colored'!Z48</f>
        <v>3.2691845464205838E-2</v>
      </c>
      <c r="AC157" s="414">
        <f>'relative error colored'!AA48</f>
        <v>6.5363118364940173E-2</v>
      </c>
      <c r="AD157" s="414">
        <f>'relative error colored'!AB48</f>
        <v>9.7993390430988495E-2</v>
      </c>
      <c r="AE157" s="414">
        <f>'relative error colored'!AC48</f>
        <v>0.13056251935922783</v>
      </c>
      <c r="AF157" s="414">
        <f>'relative error colored'!AD48</f>
        <v>0.16305078534793946</v>
      </c>
      <c r="AG157" s="414">
        <f>'relative error colored'!AE48</f>
        <v>0.19543902013908471</v>
      </c>
      <c r="AH157" s="414">
        <f>'relative error colored'!AF48</f>
        <v>0.22770872647224569</v>
      </c>
      <c r="AI157" s="414">
        <f>'relative error colored'!AG48</f>
        <v>0.25984218616872606</v>
      </c>
      <c r="AJ157" s="414">
        <f>'relative error colored'!AH48</f>
        <v>0.29182255542350655</v>
      </c>
      <c r="AK157" s="410">
        <f>'relative error colored'!AI48</f>
        <v>0.32363394627119363</v>
      </c>
      <c r="AL157" s="414">
        <f>'relative error colored'!AJ48</f>
        <v>0.35526149358848497</v>
      </c>
      <c r="AM157" s="414">
        <f>'relative error colored'!AK48</f>
        <v>0.3866914073847153</v>
      </c>
      <c r="AN157" s="414">
        <f>'relative error colored'!AL48</f>
        <v>0.41791101049685164</v>
      </c>
      <c r="AO157" s="414">
        <f>'relative error colored'!AM48</f>
        <v>0.44890876213436315</v>
      </c>
      <c r="AP157" s="414">
        <f>'relative error colored'!AN48</f>
        <v>0.47967426800273949</v>
      </c>
      <c r="AQ157" s="414">
        <f>'relative error colored'!AO48</f>
        <v>0.51019827796610673</v>
      </c>
      <c r="AR157" s="414">
        <f>'relative error colored'!AP48</f>
        <v>0.54047267238680274</v>
      </c>
      <c r="AS157" s="414">
        <f>'relative error colored'!AQ48</f>
        <v>0.57049043840317559</v>
      </c>
      <c r="AT157" s="414">
        <f>'relative error colored'!AR48</f>
        <v>0.60024563747882376</v>
      </c>
      <c r="AU157" s="410">
        <f>'relative error colored'!AS48</f>
        <v>0.6297333655820101</v>
      </c>
      <c r="AV157" s="414">
        <f>'relative error colored'!AT48</f>
        <v>0.65894970733851144</v>
      </c>
      <c r="AW157" s="414">
        <f>'relative error colored'!AU48</f>
        <v>0.68789168545233204</v>
      </c>
      <c r="AX157" s="414">
        <f>'relative error colored'!AV48</f>
        <v>0.71655720661260469</v>
      </c>
      <c r="AY157" s="414">
        <f>'relative error colored'!AW48</f>
        <v>0.74494500500950234</v>
      </c>
      <c r="AZ157" s="414">
        <f>'relative error colored'!AX48</f>
        <v>0.77305458447278963</v>
      </c>
      <c r="BA157" s="414">
        <f>'relative error colored'!AY48</f>
        <v>0.80088616013007863</v>
      </c>
      <c r="BB157" s="414">
        <f>'relative error colored'!AZ48</f>
        <v>0.82844060036243894</v>
      </c>
      <c r="BC157" s="414">
        <f>'relative error colored'!BA48</f>
        <v>0.8557193697173231</v>
      </c>
      <c r="BD157" s="414">
        <f>'relative error colored'!BB48</f>
        <v>0.88272447332536297</v>
      </c>
      <c r="BE157" s="410">
        <f>'relative error colored'!BC48</f>
        <v>0.9094584032616031</v>
      </c>
      <c r="BF157" s="414">
        <f>'relative error colored'!BD48</f>
        <v>0.93592408719405429</v>
      </c>
      <c r="BG157" s="414">
        <f>'relative error colored'!BE48</f>
        <v>0.96212483957470585</v>
      </c>
      <c r="BH157" s="414">
        <f>'relative error colored'!BF48</f>
        <v>0.98806431555036911</v>
      </c>
      <c r="BI157" s="414">
        <f>'relative error colored'!BG48</f>
        <v>1.0137464677030918</v>
      </c>
      <c r="BJ157" s="414">
        <f>'relative error colored'!BH48</f>
        <v>1.0391755056722771</v>
      </c>
      <c r="BK157" s="414">
        <f>'relative error colored'!BI48</f>
        <v>1.0643558586620807</v>
      </c>
      <c r="BL157" s="414">
        <f>'relative error colored'!BJ48</f>
        <v>1.0892921407980172</v>
      </c>
      <c r="BM157" s="414">
        <f>'relative error colored'!BK48</f>
        <v>1.113989119264605</v>
      </c>
      <c r="BN157" s="414">
        <f>'relative error colored'!BL48</f>
        <v>1.1384516851309308</v>
      </c>
      <c r="BO157" s="411">
        <f>'relative error colored'!BM48</f>
        <v>1.162684826752117</v>
      </c>
      <c r="BP157" s="253"/>
      <c r="BQ157" s="400">
        <f>'relative error colored'!BP48</f>
        <v>370.00000000000006</v>
      </c>
      <c r="BR157" s="405">
        <f>'relative error colored'!BQ48</f>
        <v>37000</v>
      </c>
      <c r="BS157" s="115">
        <f>'relative error colored'!BR48</f>
        <v>216.69630694191494</v>
      </c>
      <c r="BT157" s="115">
        <f>'relative error colored'!BS48</f>
        <v>216.83511808275716</v>
      </c>
      <c r="BU157" s="115">
        <f>'relative error colored'!BT48</f>
        <v>217.06608289654366</v>
      </c>
      <c r="BV157" s="115">
        <f>'relative error colored'!BU48</f>
        <v>217.38862564562268</v>
      </c>
      <c r="BW157" s="115">
        <f>'relative error colored'!BV48</f>
        <v>217.80194995408371</v>
      </c>
      <c r="BX157" s="115">
        <f>'relative error colored'!BW48</f>
        <v>218.30504816551226</v>
      </c>
      <c r="BY157" s="115">
        <f>'relative error colored'!BX48</f>
        <v>218.89671296222849</v>
      </c>
      <c r="BZ157" s="115">
        <f>'relative error colored'!BY48</f>
        <v>219.57555096212508</v>
      </c>
      <c r="CA157" s="115">
        <f>'relative error colored'!BZ48</f>
        <v>220.3399979720198</v>
      </c>
      <c r="CB157" s="91">
        <f>'relative error colored'!CA48</f>
        <v>221.18833555205984</v>
      </c>
      <c r="CC157" s="115">
        <f>'relative error colored'!CB48</f>
        <v>222.11870853430725</v>
      </c>
      <c r="CD157" s="115">
        <f>'relative error colored'!CC48</f>
        <v>223.12914313971672</v>
      </c>
      <c r="CE157" s="115">
        <f>'relative error colored'!CD48</f>
        <v>224.21756535013247</v>
      </c>
      <c r="CF157" s="115">
        <f>'relative error colored'!CE48</f>
        <v>225.38181921410552</v>
      </c>
      <c r="CG157" s="115">
        <f>'relative error colored'!CF48</f>
        <v>226.6196847953386</v>
      </c>
      <c r="CH157" s="115">
        <f>'relative error colored'!CG48</f>
        <v>227.92889550832416</v>
      </c>
      <c r="CI157" s="115">
        <f>'relative error colored'!CH48</f>
        <v>229.30715462516466</v>
      </c>
      <c r="CJ157" s="115">
        <f>'relative error colored'!CI48</f>
        <v>230.75215077867762</v>
      </c>
      <c r="CK157" s="115">
        <f>'relative error colored'!CJ48</f>
        <v>232.26157232791306</v>
      </c>
      <c r="CL157" s="91">
        <f>'relative error colored'!CK48</f>
        <v>233.83312049167324</v>
      </c>
      <c r="CM157" s="115">
        <f>'relative error colored'!CL48</f>
        <v>235.46452119231219</v>
      </c>
      <c r="CN157" s="115">
        <f>'relative error colored'!CM48</f>
        <v>237.15353558518854</v>
      </c>
      <c r="CO157" s="115">
        <f>'relative error colored'!CN48</f>
        <v>238.8979692780415</v>
      </c>
      <c r="CP157" s="115">
        <f>'relative error colored'!CO48</f>
        <v>240.69568026902883</v>
      </c>
      <c r="CQ157" s="115">
        <f>'relative error colored'!CP48</f>
        <v>242.54458565212016</v>
      </c>
      <c r="CR157" s="115">
        <f>'relative error colored'!CQ48</f>
        <v>244.44266715415702</v>
      </c>
      <c r="CS157" s="115">
        <f>'relative error colored'!CR48</f>
        <v>246.38797557943249</v>
      </c>
      <c r="CT157" s="115">
        <f>'relative error colored'!CS48</f>
        <v>248.37863424552808</v>
      </c>
      <c r="CU157" s="115">
        <f>'relative error colored'!CT48</f>
        <v>250.41284149877703</v>
      </c>
      <c r="CV157" s="91">
        <f>'relative error colored'!CU48</f>
        <v>252.4888723996238</v>
      </c>
      <c r="CW157" s="115">
        <f>'relative error colored'!CV48</f>
        <v>254.6050796677406</v>
      </c>
      <c r="CX157" s="115">
        <f>'relative error colored'!CW48</f>
        <v>256.75989397453816</v>
      </c>
      <c r="CY157" s="115">
        <f>'relative error colored'!CX48</f>
        <v>258.95182366705967</v>
      </c>
      <c r="CZ157" s="115">
        <f>'relative error colored'!CY48</f>
        <v>261.17945400255104</v>
      </c>
      <c r="DA157" s="115">
        <f>'relative error colored'!CZ48</f>
        <v>263.44144596760509</v>
      </c>
      <c r="DB157" s="115">
        <f>'relative error colored'!DA48</f>
        <v>265.73653474991886</v>
      </c>
      <c r="DC157" s="115">
        <f>'relative error colored'!DB48</f>
        <v>268.06352792465822</v>
      </c>
      <c r="DD157" s="115">
        <f>'relative error colored'!DC48</f>
        <v>270.42130341133486</v>
      </c>
      <c r="DE157" s="115">
        <f>'relative error colored'!DD48</f>
        <v>272.80880725114184</v>
      </c>
      <c r="DF157" s="395">
        <f>'relative error colored'!DE48</f>
        <v>275.22505124896065</v>
      </c>
      <c r="DG157" s="90"/>
      <c r="DH157" s="400">
        <f>'relative error colored'!DH48</f>
        <v>370.00000000000006</v>
      </c>
      <c r="DI157" s="405">
        <f>'relative error colored'!DI48</f>
        <v>37000</v>
      </c>
      <c r="DJ157" s="115">
        <f>'relative error colored'!DJ48</f>
        <v>18.75104013423606</v>
      </c>
      <c r="DK157" s="115">
        <f>'relative error colored'!DK48</f>
        <v>37.490280476877587</v>
      </c>
      <c r="DL157" s="115">
        <f>'relative error colored'!DL48</f>
        <v>56.206003997944258</v>
      </c>
      <c r="DM157" s="115">
        <f>'relative error colored'!DM48</f>
        <v>74.88665768998446</v>
      </c>
      <c r="DN157" s="115">
        <f>'relative error colored'!DN48</f>
        <v>93.520930879396971</v>
      </c>
      <c r="DO157" s="115">
        <f>'relative error colored'!DO48</f>
        <v>112.09782924112359</v>
      </c>
      <c r="DP157" s="115">
        <f>'relative error colored'!DP48</f>
        <v>130.60674331376669</v>
      </c>
      <c r="DQ157" s="115">
        <f>'relative error colored'!DQ48</f>
        <v>149.03751049331532</v>
      </c>
      <c r="DR157" s="115">
        <f>'relative error colored'!DR48</f>
        <v>167.38046968968888</v>
      </c>
      <c r="DS157" s="91">
        <f>'relative error colored'!DS48</f>
        <v>185.62650805310741</v>
      </c>
      <c r="DT157" s="115">
        <f>'relative error colored'!DT48</f>
        <v>203.76709940465125</v>
      </c>
      <c r="DU157" s="115">
        <f>'relative error colored'!DU48</f>
        <v>221.79433422851471</v>
      </c>
      <c r="DV157" s="115">
        <f>'relative error colored'!DV48</f>
        <v>239.70094129269964</v>
      </c>
      <c r="DW157" s="115">
        <f>'relative error colored'!DW48</f>
        <v>257.48030115363059</v>
      </c>
      <c r="DX157" s="115">
        <f>'relative error colored'!DX48</f>
        <v>275.12645196269489</v>
      </c>
      <c r="DY157" s="115">
        <f>'relative error colored'!DY48</f>
        <v>292.63408812559032</v>
      </c>
      <c r="DZ157" s="115">
        <f>'relative error colored'!DZ48</f>
        <v>309.99855246712497</v>
      </c>
      <c r="EA157" s="115">
        <f>'relative error colored'!EA48</f>
        <v>327.21582262488931</v>
      </c>
      <c r="EB157" s="115">
        <f>'relative error colored'!EB48</f>
        <v>344.28249243649572</v>
      </c>
      <c r="EC157" s="91">
        <f>'relative error colored'!EC48</f>
        <v>361.19574909971112</v>
      </c>
      <c r="ED157" s="115">
        <f>'relative error colored'!ED48</f>
        <v>377.95334687593754</v>
      </c>
      <c r="EE157" s="115">
        <f>'relative error colored'!EE48</f>
        <v>394.55357807948405</v>
      </c>
      <c r="EF157" s="115">
        <f>'relative error colored'!EF48</f>
        <v>410.99524205142416</v>
      </c>
      <c r="EG157" s="115">
        <f>'relative error colored'!EG48</f>
        <v>427.27761276205422</v>
      </c>
      <c r="EH157" s="115">
        <f>'relative error colored'!EH48</f>
        <v>443.40040562334127</v>
      </c>
      <c r="EI157" s="115">
        <f>'relative error colored'!EI48</f>
        <v>459.36374402588717</v>
      </c>
      <c r="EJ157" s="115">
        <f>'relative error colored'!EJ48</f>
        <v>475.16812604644645</v>
      </c>
      <c r="EK157" s="115">
        <f>'relative error colored'!EK48</f>
        <v>490.81439170453075</v>
      </c>
      <c r="EL157" s="115">
        <f>'relative error colored'!EL48</f>
        <v>506.30369108158749</v>
      </c>
      <c r="EM157" s="91">
        <f>'relative error colored'!EM48</f>
        <v>521.63745355544813</v>
      </c>
      <c r="EN157" s="115">
        <f>'relative error colored'!EN48</f>
        <v>536.81735834671338</v>
      </c>
      <c r="EO157" s="115">
        <f>'relative error colored'!EO48</f>
        <v>551.84530652341357</v>
      </c>
      <c r="EP157" s="115">
        <f>'relative error colored'!EP48</f>
        <v>566.72339456568284</v>
      </c>
      <c r="EQ157" s="115">
        <f>'relative error colored'!EQ48</f>
        <v>581.45388955338626</v>
      </c>
      <c r="ER157" s="115">
        <f>'relative error colored'!ER48</f>
        <v>596.03920600660626</v>
      </c>
      <c r="ES157" s="115">
        <f>'relative error colored'!ES48</f>
        <v>610.48188438103455</v>
      </c>
      <c r="ET157" s="115">
        <f>'relative error colored'!ET48</f>
        <v>624.78457119758434</v>
      </c>
      <c r="EU157" s="115">
        <f>'relative error colored'!EU48</f>
        <v>638.95000076711995</v>
      </c>
      <c r="EV157" s="115">
        <f>'relative error colored'!EV48</f>
        <v>652.98097845689574</v>
      </c>
      <c r="EW157" s="395">
        <f>'relative error colored'!EW48</f>
        <v>666.88036543445276</v>
      </c>
      <c r="EX157" s="8"/>
      <c r="EY157" s="400">
        <f>'relative error colored'!EZ48</f>
        <v>370.00000000000006</v>
      </c>
      <c r="EZ157" s="405">
        <f>'relative error colored'!FA48</f>
        <v>37000</v>
      </c>
      <c r="FA157" s="115">
        <f>'relative error colored'!FB48</f>
        <v>175.54630694191502</v>
      </c>
      <c r="FB157" s="115">
        <f>'relative error colored'!FC48</f>
        <v>185.68511808275724</v>
      </c>
      <c r="FC157" s="115">
        <f>'relative error colored'!FD48</f>
        <v>195.91608289654374</v>
      </c>
      <c r="FD157" s="115">
        <f>'relative error colored'!FE48</f>
        <v>206.23862564562276</v>
      </c>
      <c r="FE157" s="115">
        <f>'relative error colored'!FF48</f>
        <v>216.65194995408379</v>
      </c>
      <c r="FF157" s="115">
        <f>'relative error colored'!FG48</f>
        <v>227.15504816551234</v>
      </c>
      <c r="FG157" s="115">
        <f>'relative error colored'!FH48</f>
        <v>237.74671296222857</v>
      </c>
      <c r="FH157" s="115">
        <f>'relative error colored'!FI48</f>
        <v>248.42555096212516</v>
      </c>
      <c r="FI157" s="115">
        <f>'relative error colored'!FJ48</f>
        <v>259.18999797201991</v>
      </c>
      <c r="FJ157" s="91">
        <f>'relative error colored'!FK48</f>
        <v>270.03833555205995</v>
      </c>
      <c r="FK157" s="115">
        <f>'relative error colored'!FL48</f>
        <v>280.96870853430732</v>
      </c>
      <c r="FL157" s="115">
        <f>'relative error colored'!FM48</f>
        <v>291.97914313971683</v>
      </c>
      <c r="FM157" s="115">
        <f>'relative error colored'!FN48</f>
        <v>303.06756535013255</v>
      </c>
      <c r="FN157" s="115">
        <f>'relative error colored'!FO48</f>
        <v>314.2318192141056</v>
      </c>
      <c r="FO157" s="115">
        <f>'relative error colored'!FP48</f>
        <v>325.46968479533871</v>
      </c>
      <c r="FP157" s="115">
        <f>'relative error colored'!FQ48</f>
        <v>336.77889550832424</v>
      </c>
      <c r="FQ157" s="115">
        <f>'relative error colored'!FR48</f>
        <v>348.15715462516471</v>
      </c>
      <c r="FR157" s="115">
        <f>'relative error colored'!FS48</f>
        <v>359.6021507786777</v>
      </c>
      <c r="FS157" s="115">
        <f>'relative error colored'!FT48</f>
        <v>371.11157232791311</v>
      </c>
      <c r="FT157" s="91">
        <f>'relative error colored'!FU48</f>
        <v>382.68312049167332</v>
      </c>
      <c r="FU157" s="115">
        <f>'relative error colored'!FV48</f>
        <v>394.31452119231227</v>
      </c>
      <c r="FV157" s="115">
        <f>'relative error colored'!FW48</f>
        <v>406.00353558518862</v>
      </c>
      <c r="FW157" s="115">
        <f>'relative error colored'!FX48</f>
        <v>417.74796927804158</v>
      </c>
      <c r="FX157" s="115">
        <f>'relative error colored'!FY48</f>
        <v>429.54568026902894</v>
      </c>
      <c r="FY157" s="115">
        <f>'relative error colored'!FZ48</f>
        <v>441.39458565212021</v>
      </c>
      <c r="FZ157" s="115">
        <f>'relative error colored'!GA48</f>
        <v>453.29266715415713</v>
      </c>
      <c r="GA157" s="115">
        <f>'relative error colored'!GB48</f>
        <v>465.2379755794326</v>
      </c>
      <c r="GB157" s="115">
        <f>'relative error colored'!GC48</f>
        <v>477.22863424552816</v>
      </c>
      <c r="GC157" s="115">
        <f>'relative error colored'!GD48</f>
        <v>489.26284149877705</v>
      </c>
      <c r="GD157" s="91">
        <f>'relative error colored'!GE48</f>
        <v>501.33887239962382</v>
      </c>
      <c r="GE157" s="115">
        <f>'relative error colored'!GF48</f>
        <v>513.45507966774062</v>
      </c>
      <c r="GF157" s="115">
        <f>'relative error colored'!GG48</f>
        <v>525.60989397453818</v>
      </c>
      <c r="GG157" s="115">
        <f>'relative error colored'!GH48</f>
        <v>537.80182366705969</v>
      </c>
      <c r="GH157" s="115">
        <f>'relative error colored'!GI48</f>
        <v>550.02945400255112</v>
      </c>
      <c r="GI157" s="115">
        <f>'relative error colored'!GJ48</f>
        <v>562.29144596760511</v>
      </c>
      <c r="GJ157" s="115">
        <f>'relative error colored'!GK48</f>
        <v>574.58653474991888</v>
      </c>
      <c r="GK157" s="115">
        <f>'relative error colored'!GL48</f>
        <v>586.91352792465818</v>
      </c>
      <c r="GL157" s="115">
        <f>'relative error colored'!GM48</f>
        <v>599.27130341133488</v>
      </c>
      <c r="GM157" s="115">
        <f>'relative error colored'!GN48</f>
        <v>611.65880725114187</v>
      </c>
      <c r="GN157" s="395">
        <f>'relative error colored'!GO48</f>
        <v>624.07505124896068</v>
      </c>
      <c r="GO157" s="290">
        <v>37000</v>
      </c>
      <c r="GP157" s="268"/>
      <c r="GS157" s="60"/>
    </row>
    <row r="158" spans="1:240" ht="15.75">
      <c r="A158" s="173"/>
      <c r="B158" s="182"/>
      <c r="C158" s="91"/>
      <c r="D158" s="189"/>
      <c r="E158" s="91"/>
      <c r="F158" s="116"/>
      <c r="G158" s="116"/>
      <c r="H158" s="116"/>
      <c r="I158" s="116"/>
      <c r="J158" s="109"/>
      <c r="K158" s="210">
        <v>38000</v>
      </c>
      <c r="L158" s="211">
        <f t="shared" si="323"/>
        <v>11.5824</v>
      </c>
      <c r="M158" s="285">
        <v>380</v>
      </c>
      <c r="N158" s="91"/>
      <c r="O158" s="105">
        <f>'relative error colored'!N50</f>
        <v>206.46165001839125</v>
      </c>
      <c r="P158" s="201">
        <f>'relative error colored'!O50</f>
        <v>0.33198511382733858</v>
      </c>
      <c r="Q158" s="205">
        <f>'relative error colored'!P50</f>
        <v>-56.500002288000502</v>
      </c>
      <c r="R158" s="208">
        <f>'relative error colored'!Q50</f>
        <v>216.64999771199948</v>
      </c>
      <c r="S158" s="383"/>
      <c r="T158" s="196">
        <f>'relative error colored'!R50</f>
        <v>573.56933718429855</v>
      </c>
      <c r="U158" s="382"/>
      <c r="V158" s="143">
        <f>'relative error colored'!S50</f>
        <v>0.20376180608772884</v>
      </c>
      <c r="W158" s="165">
        <f>'relative error colored'!T50</f>
        <v>0.2710082561855825</v>
      </c>
      <c r="X158" s="200">
        <f>'relative error colored'!U50</f>
        <v>0.75186533996876448</v>
      </c>
      <c r="Y158" s="279"/>
      <c r="Z158" s="400">
        <f t="shared" si="324"/>
        <v>380</v>
      </c>
      <c r="AA158" s="405">
        <v>38000</v>
      </c>
      <c r="AB158" s="414">
        <f>'relative error colored'!Z49</f>
        <v>3.3486782758138323E-2</v>
      </c>
      <c r="AC158" s="414">
        <f>'relative error colored'!AA49</f>
        <v>6.6951174832461255E-2</v>
      </c>
      <c r="AD158" s="414">
        <f>'relative error colored'!AB49</f>
        <v>0.10037095046547891</v>
      </c>
      <c r="AE158" s="414">
        <f>'relative error colored'!AC49</f>
        <v>0.1337242106044341</v>
      </c>
      <c r="AF158" s="414">
        <f>'relative error colored'!AD49</f>
        <v>0.16698953849868522</v>
      </c>
      <c r="AG158" s="414">
        <f>'relative error colored'!AE49</f>
        <v>0.20014614630689695</v>
      </c>
      <c r="AH158" s="414">
        <f>'relative error colored'!AF49</f>
        <v>0.23317401022231354</v>
      </c>
      <c r="AI158" s="414">
        <f>'relative error colored'!AG49</f>
        <v>0.26605399202085311</v>
      </c>
      <c r="AJ158" s="414">
        <f>'relative error colored'!AH49</f>
        <v>0.29876794538634671</v>
      </c>
      <c r="AK158" s="410">
        <f>'relative error colored'!AI49</f>
        <v>0.33129880584986415</v>
      </c>
      <c r="AL158" s="414">
        <f>'relative error colored'!AJ49</f>
        <v>0.36363066366947405</v>
      </c>
      <c r="AM158" s="414">
        <f>'relative error colored'!AK49</f>
        <v>0.39574881945231238</v>
      </c>
      <c r="AN158" s="414">
        <f>'relative error colored'!AL49</f>
        <v>0.42763982276220924</v>
      </c>
      <c r="AO158" s="414">
        <f>'relative error colored'!AM49</f>
        <v>0.45929149434848371</v>
      </c>
      <c r="AP158" s="414">
        <f>'relative error colored'!AN49</f>
        <v>0.49069293296366184</v>
      </c>
      <c r="AQ158" s="414">
        <f>'relative error colored'!AO49</f>
        <v>0.5218345080030351</v>
      </c>
      <c r="AR158" s="414">
        <f>'relative error colored'!AP49</f>
        <v>0.55270783939503332</v>
      </c>
      <c r="AS158" s="414">
        <f>'relative error colored'!AQ49</f>
        <v>0.58330576630001973</v>
      </c>
      <c r="AT158" s="414">
        <f>'relative error colored'!AR49</f>
        <v>0.61362230624047553</v>
      </c>
      <c r="AU158" s="410">
        <f>'relative error colored'!AS49</f>
        <v>0.64365260629502519</v>
      </c>
      <c r="AV158" s="414">
        <f>'relative error colored'!AT49</f>
        <v>0.67339288794998797</v>
      </c>
      <c r="AW158" s="414">
        <f>'relative error colored'!AU49</f>
        <v>0.70284038712509544</v>
      </c>
      <c r="AX158" s="414">
        <f>'relative error colored'!AV49</f>
        <v>0.73199329078289632</v>
      </c>
      <c r="AY158" s="414">
        <f>'relative error colored'!AW49</f>
        <v>0.7608506714037383</v>
      </c>
      <c r="AZ158" s="414">
        <f>'relative error colored'!AX49</f>
        <v>0.78941242046750948</v>
      </c>
      <c r="BA158" s="414">
        <f>'relative error colored'!AY49</f>
        <v>0.81767918193676781</v>
      </c>
      <c r="BB158" s="414">
        <f>'relative error colored'!AZ49</f>
        <v>0.84565228658906588</v>
      </c>
      <c r="BC158" s="414">
        <f>'relative error colored'!BA49</f>
        <v>0.87333368790410393</v>
      </c>
      <c r="BD158" s="414">
        <f>'relative error colored'!BB49</f>
        <v>0.90072590007682451</v>
      </c>
      <c r="BE158" s="410">
        <f>'relative error colored'!BC49</f>
        <v>0.92783193860378199</v>
      </c>
      <c r="BF158" s="414">
        <f>'relative error colored'!BD49</f>
        <v>0.95465526377790766</v>
      </c>
      <c r="BG158" s="414">
        <f>'relative error colored'!BE49</f>
        <v>0.98119972732760452</v>
      </c>
      <c r="BH158" s="414">
        <f>'relative error colored'!BF49</f>
        <v>1.0074695223496579</v>
      </c>
      <c r="BI158" s="414">
        <f>'relative error colored'!BG49</f>
        <v>1.0334691366115918</v>
      </c>
      <c r="BJ158" s="414">
        <f>'relative error colored'!BH49</f>
        <v>1.0592033092373525</v>
      </c>
      <c r="BK158" s="414">
        <f>'relative error colored'!BI49</f>
        <v>1.0846769907393017</v>
      </c>
      <c r="BL158" s="414">
        <f>'relative error colored'!BJ49</f>
        <v>1.1098953063189219</v>
      </c>
      <c r="BM158" s="414">
        <f>'relative error colored'!BK49</f>
        <v>1.1348635223267518</v>
      </c>
      <c r="BN158" s="414">
        <f>'relative error colored'!BL49</f>
        <v>1.1595870157482504</v>
      </c>
      <c r="BO158" s="411">
        <f>'relative error colored'!BM49</f>
        <v>1.1840712465650975</v>
      </c>
      <c r="BP158" s="253"/>
      <c r="BQ158" s="400">
        <f>'relative error colored'!BP49</f>
        <v>380.00000000000006</v>
      </c>
      <c r="BR158" s="405">
        <f>'relative error colored'!BQ49</f>
        <v>38000</v>
      </c>
      <c r="BS158" s="115">
        <f>'relative error colored'!BR49</f>
        <v>216.69858644044888</v>
      </c>
      <c r="BT158" s="115">
        <f>'relative error colored'!BS49</f>
        <v>216.8442226935783</v>
      </c>
      <c r="BU158" s="115">
        <f>'relative error colored'!BT49</f>
        <v>217.08651832651537</v>
      </c>
      <c r="BV158" s="115">
        <f>'relative error colored'!BU49</f>
        <v>217.42483189167868</v>
      </c>
      <c r="BW158" s="115">
        <f>'relative error colored'!BV49</f>
        <v>217.85827667283266</v>
      </c>
      <c r="BX158" s="115">
        <f>'relative error colored'!BW49</f>
        <v>218.38573162693419</v>
      </c>
      <c r="BY158" s="115">
        <f>'relative error colored'!BX49</f>
        <v>219.00585494525964</v>
      </c>
      <c r="BZ158" s="115">
        <f>'relative error colored'!BY49</f>
        <v>219.71709988622953</v>
      </c>
      <c r="CA158" s="115">
        <f>'relative error colored'!BZ49</f>
        <v>220.51773248845217</v>
      </c>
      <c r="CB158" s="91">
        <f>'relative error colored'!CA49</f>
        <v>221.40585074493825</v>
      </c>
      <c r="CC158" s="115">
        <f>'relative error colored'!CB49</f>
        <v>222.3794048082575</v>
      </c>
      <c r="CD158" s="115">
        <f>'relative error colored'!CC49</f>
        <v>223.43621780081341</v>
      </c>
      <c r="CE158" s="115">
        <f>'relative error colored'!CD49</f>
        <v>224.57400682277949</v>
      </c>
      <c r="CF158" s="115">
        <f>'relative error colored'!CE49</f>
        <v>225.79040378038414</v>
      </c>
      <c r="CG158" s="115">
        <f>'relative error colored'!CF49</f>
        <v>227.08297569659135</v>
      </c>
      <c r="CH158" s="115">
        <f>'relative error colored'!CG49</f>
        <v>228.44924421206403</v>
      </c>
      <c r="CI158" s="115">
        <f>'relative error colored'!CH49</f>
        <v>229.88670403393476</v>
      </c>
      <c r="CJ158" s="115">
        <f>'relative error colored'!CI49</f>
        <v>231.39284014086337</v>
      </c>
      <c r="CK158" s="115">
        <f>'relative error colored'!CJ49</f>
        <v>232.96514360293733</v>
      </c>
      <c r="CL158" s="91">
        <f>'relative error colored'!CK49</f>
        <v>234.60112592241205</v>
      </c>
      <c r="CM158" s="115">
        <f>'relative error colored'!CL49</f>
        <v>236.29833184469567</v>
      </c>
      <c r="CN158" s="115">
        <f>'relative error colored'!CM49</f>
        <v>238.05435062746616</v>
      </c>
      <c r="CO158" s="115">
        <f>'relative error colored'!CN49</f>
        <v>239.86682578876921</v>
      </c>
      <c r="CP158" s="115">
        <f>'relative error colored'!CO49</f>
        <v>241.73346338222288</v>
      </c>
      <c r="CQ158" s="115">
        <f>'relative error colored'!CP49</f>
        <v>243.65203886910007</v>
      </c>
      <c r="CR158" s="115">
        <f>'relative error colored'!CQ49</f>
        <v>245.62040267338702</v>
      </c>
      <c r="CS158" s="115">
        <f>'relative error colored'!CR49</f>
        <v>247.6364845173679</v>
      </c>
      <c r="CT158" s="115">
        <f>'relative error colored'!CS49</f>
        <v>249.69829664243568</v>
      </c>
      <c r="CU158" s="115">
        <f>'relative error colored'!CT49</f>
        <v>251.80393602325393</v>
      </c>
      <c r="CV158" s="91">
        <f>'relative error colored'!CU49</f>
        <v>253.95158568375092</v>
      </c>
      <c r="CW158" s="115">
        <f>'relative error colored'!CV49</f>
        <v>256.13951522126666</v>
      </c>
      <c r="CX158" s="115">
        <f>'relative error colored'!CW49</f>
        <v>258.36608064109714</v>
      </c>
      <c r="CY158" s="115">
        <f>'relative error colored'!CX49</f>
        <v>260.62972359815893</v>
      </c>
      <c r="CZ158" s="115">
        <f>'relative error colored'!CY49</f>
        <v>262.92897013597877</v>
      </c>
      <c r="DA158" s="115">
        <f>'relative error colored'!CZ49</f>
        <v>265.26242900608378</v>
      </c>
      <c r="DB158" s="115">
        <f>'relative error colored'!DA49</f>
        <v>267.62878964340933</v>
      </c>
      <c r="DC158" s="115">
        <f>'relative error colored'!DB49</f>
        <v>270.02681986584031</v>
      </c>
      <c r="DD158" s="115">
        <f>'relative error colored'!DC49</f>
        <v>272.45536335860987</v>
      </c>
      <c r="DE158" s="115">
        <f>'relative error colored'!DD49</f>
        <v>274.91333699718456</v>
      </c>
      <c r="DF158" s="395">
        <f>'relative error colored'!DE49</f>
        <v>277.39972805553936</v>
      </c>
      <c r="DG158" s="90"/>
      <c r="DH158" s="400">
        <f>'relative error colored'!DH49</f>
        <v>380.00000000000006</v>
      </c>
      <c r="DI158" s="405">
        <f>'relative error colored'!DI49</f>
        <v>38000</v>
      </c>
      <c r="DJ158" s="115">
        <f>'relative error colored'!DJ49</f>
        <v>19.206991791019995</v>
      </c>
      <c r="DK158" s="115">
        <f>'relative error colored'!DK49</f>
        <v>38.401140972364892</v>
      </c>
      <c r="DL158" s="115">
        <f>'relative error colored'!DL49</f>
        <v>57.569699531042801</v>
      </c>
      <c r="DM158" s="115">
        <f>'relative error colored'!DM49</f>
        <v>76.700106841878807</v>
      </c>
      <c r="DN158" s="115">
        <f>'relative error colored'!DN49</f>
        <v>95.780078913402789</v>
      </c>
      <c r="DO158" s="115">
        <f>'relative error colored'!DO49</f>
        <v>114.79769247723853</v>
      </c>
      <c r="DP158" s="115">
        <f>'relative error colored'!DP49</f>
        <v>133.74146249181723</v>
      </c>
      <c r="DQ158" s="115">
        <f>'relative error colored'!DQ49</f>
        <v>152.60041185863739</v>
      </c>
      <c r="DR158" s="115">
        <f>'relative error colored'!DR49</f>
        <v>171.36413240716158</v>
      </c>
      <c r="DS158" s="91">
        <f>'relative error colored'!DS49</f>
        <v>190.02283648125621</v>
      </c>
      <c r="DT158" s="115">
        <f>'relative error colored'!DT49</f>
        <v>208.56739874078681</v>
      </c>
      <c r="DU158" s="115">
        <f>'relative error colored'!DU49</f>
        <v>226.98938806473146</v>
      </c>
      <c r="DV158" s="115">
        <f>'relative error colored'!DV49</f>
        <v>245.28108969533127</v>
      </c>
      <c r="DW158" s="115">
        <f>'relative error colored'!DW49</f>
        <v>263.4355179878458</v>
      </c>
      <c r="DX158" s="115">
        <f>'relative error colored'!DX49</f>
        <v>281.44642032098699</v>
      </c>
      <c r="DY158" s="115">
        <f>'relative error colored'!DY49</f>
        <v>299.30827287519537</v>
      </c>
      <c r="DZ158" s="115">
        <f>'relative error colored'!DZ49</f>
        <v>317.01626909837501</v>
      </c>
      <c r="EA158" s="115">
        <f>'relative error colored'!EA49</f>
        <v>334.56630175248165</v>
      </c>
      <c r="EB158" s="115">
        <f>'relative error colored'!EB49</f>
        <v>351.9549394718502</v>
      </c>
      <c r="EC158" s="91">
        <f>'relative error colored'!EC49</f>
        <v>369.17939876958388</v>
      </c>
      <c r="ED158" s="115">
        <f>'relative error colored'!ED49</f>
        <v>386.23751240609522</v>
      </c>
      <c r="EE158" s="115">
        <f>'relative error colored'!EE49</f>
        <v>403.12769498969681</v>
      </c>
      <c r="EF158" s="115">
        <f>'relative error colored'!EF49</f>
        <v>419.84890661769936</v>
      </c>
      <c r="EG158" s="115">
        <f>'relative error colored'!EG49</f>
        <v>436.40061529327073</v>
      </c>
      <c r="EH158" s="115">
        <f>'relative error colored'!EH49</f>
        <v>452.78275877260222</v>
      </c>
      <c r="EI158" s="115">
        <f>'relative error colored'!EI49</f>
        <v>468.99570641287136</v>
      </c>
      <c r="EJ158" s="115">
        <f>'relative error colored'!EJ49</f>
        <v>485.04022150727701</v>
      </c>
      <c r="EK158" s="115">
        <f>'relative error colored'!EK49</f>
        <v>500.91742451187594</v>
      </c>
      <c r="EL158" s="115">
        <f>'relative error colored'!EL49</f>
        <v>516.628757491795</v>
      </c>
      <c r="EM158" s="91">
        <f>'relative error colored'!EM49</f>
        <v>532.17595004339398</v>
      </c>
      <c r="EN158" s="115">
        <f>'relative error colored'!EN49</f>
        <v>547.56098688459622</v>
      </c>
      <c r="EO158" s="115">
        <f>'relative error colored'!EO49</f>
        <v>562.78607724870858</v>
      </c>
      <c r="EP158" s="115">
        <f>'relative error colored'!EP49</f>
        <v>577.85362616747511</v>
      </c>
      <c r="EQ158" s="115">
        <f>'relative error colored'!EQ49</f>
        <v>592.76620768674002</v>
      </c>
      <c r="ER158" s="115">
        <f>'relative error colored'!ER49</f>
        <v>607.52654002268389</v>
      </c>
      <c r="ES158" s="115">
        <f>'relative error colored'!ES49</f>
        <v>622.13746263740074</v>
      </c>
      <c r="ET158" s="115">
        <f>'relative error colored'!ET49</f>
        <v>636.60191518930799</v>
      </c>
      <c r="EU158" s="115">
        <f>'relative error colored'!EU49</f>
        <v>650.92291829559338</v>
      </c>
      <c r="EV158" s="115">
        <f>'relative error colored'!EV49</f>
        <v>665.10355603024277</v>
      </c>
      <c r="EW158" s="395">
        <f>'relative error colored'!EW49</f>
        <v>679.14696007132909</v>
      </c>
      <c r="EX158" s="8"/>
      <c r="EY158" s="400">
        <f>'relative error colored'!EZ49</f>
        <v>380.00000000000006</v>
      </c>
      <c r="EZ158" s="405">
        <f>'relative error colored'!FA49</f>
        <v>38000</v>
      </c>
      <c r="FA158" s="115">
        <f>'relative error colored'!FB49</f>
        <v>181.54858644044896</v>
      </c>
      <c r="FB158" s="115">
        <f>'relative error colored'!FC49</f>
        <v>191.69422269357838</v>
      </c>
      <c r="FC158" s="115">
        <f>'relative error colored'!FD49</f>
        <v>201.93651832651545</v>
      </c>
      <c r="FD158" s="115">
        <f>'relative error colored'!FE49</f>
        <v>212.27483189167876</v>
      </c>
      <c r="FE158" s="115">
        <f>'relative error colored'!FF49</f>
        <v>222.70827667283274</v>
      </c>
      <c r="FF158" s="115">
        <f>'relative error colored'!FG49</f>
        <v>233.23573162693427</v>
      </c>
      <c r="FG158" s="115">
        <f>'relative error colored'!FH49</f>
        <v>243.85585494525972</v>
      </c>
      <c r="FH158" s="115">
        <f>'relative error colored'!FI49</f>
        <v>254.56709988622961</v>
      </c>
      <c r="FI158" s="115">
        <f>'relative error colored'!FJ49</f>
        <v>265.36773248845225</v>
      </c>
      <c r="FJ158" s="91">
        <f>'relative error colored'!FK49</f>
        <v>276.25585074493836</v>
      </c>
      <c r="FK158" s="115">
        <f>'relative error colored'!FL49</f>
        <v>287.22940480825758</v>
      </c>
      <c r="FL158" s="115">
        <f>'relative error colored'!FM49</f>
        <v>298.28621780081346</v>
      </c>
      <c r="FM158" s="115">
        <f>'relative error colored'!FN49</f>
        <v>309.42400682277957</v>
      </c>
      <c r="FN158" s="115">
        <f>'relative error colored'!FO49</f>
        <v>320.64040378038419</v>
      </c>
      <c r="FO158" s="115">
        <f>'relative error colored'!FP49</f>
        <v>331.93297569659143</v>
      </c>
      <c r="FP158" s="115">
        <f>'relative error colored'!FQ49</f>
        <v>343.29924421206408</v>
      </c>
      <c r="FQ158" s="115">
        <f>'relative error colored'!FR49</f>
        <v>354.73670403393487</v>
      </c>
      <c r="FR158" s="115">
        <f>'relative error colored'!FS49</f>
        <v>366.24284014086345</v>
      </c>
      <c r="FS158" s="115">
        <f>'relative error colored'!FT49</f>
        <v>377.81514360293738</v>
      </c>
      <c r="FT158" s="91">
        <f>'relative error colored'!FU49</f>
        <v>389.45112592241213</v>
      </c>
      <c r="FU158" s="115">
        <f>'relative error colored'!FV49</f>
        <v>401.14833184469575</v>
      </c>
      <c r="FV158" s="115">
        <f>'relative error colored'!FW49</f>
        <v>412.90435062746621</v>
      </c>
      <c r="FW158" s="115">
        <f>'relative error colored'!FX49</f>
        <v>424.71682578876926</v>
      </c>
      <c r="FX158" s="115">
        <f>'relative error colored'!FY49</f>
        <v>436.58346338222293</v>
      </c>
      <c r="FY158" s="115">
        <f>'relative error colored'!FZ49</f>
        <v>448.50203886910015</v>
      </c>
      <c r="FZ158" s="115">
        <f>'relative error colored'!GA49</f>
        <v>460.47040267338707</v>
      </c>
      <c r="GA158" s="115">
        <f>'relative error colored'!GB49</f>
        <v>472.48648451736801</v>
      </c>
      <c r="GB158" s="115">
        <f>'relative error colored'!GC49</f>
        <v>484.54829664243573</v>
      </c>
      <c r="GC158" s="115">
        <f>'relative error colored'!GD49</f>
        <v>496.65393602325395</v>
      </c>
      <c r="GD158" s="91">
        <f>'relative error colored'!GE49</f>
        <v>508.80158568375094</v>
      </c>
      <c r="GE158" s="115">
        <f>'relative error colored'!GF49</f>
        <v>520.98951522126663</v>
      </c>
      <c r="GF158" s="115">
        <f>'relative error colored'!GG49</f>
        <v>533.21608064109716</v>
      </c>
      <c r="GG158" s="115">
        <f>'relative error colored'!GH49</f>
        <v>545.4797235981589</v>
      </c>
      <c r="GH158" s="115">
        <f>'relative error colored'!GI49</f>
        <v>557.77897013597885</v>
      </c>
      <c r="GI158" s="115">
        <f>'relative error colored'!GJ49</f>
        <v>570.11242900608386</v>
      </c>
      <c r="GJ158" s="115">
        <f>'relative error colored'!GK49</f>
        <v>582.4787896434093</v>
      </c>
      <c r="GK158" s="115">
        <f>'relative error colored'!GL49</f>
        <v>594.87681986584039</v>
      </c>
      <c r="GL158" s="115">
        <f>'relative error colored'!GM49</f>
        <v>607.30536335860984</v>
      </c>
      <c r="GM158" s="115">
        <f>'relative error colored'!GN49</f>
        <v>619.76333699718452</v>
      </c>
      <c r="GN158" s="395">
        <f>'relative error colored'!GO49</f>
        <v>632.24972805553944</v>
      </c>
      <c r="GO158" s="290">
        <v>38000</v>
      </c>
      <c r="GP158" s="268"/>
      <c r="GS158" s="60"/>
    </row>
    <row r="159" spans="1:240" ht="15.75">
      <c r="A159" s="173"/>
      <c r="B159" s="182"/>
      <c r="C159" s="91"/>
      <c r="D159" s="189"/>
      <c r="E159" s="91"/>
      <c r="F159" s="116"/>
      <c r="G159" s="116"/>
      <c r="H159" s="116"/>
      <c r="I159" s="116"/>
      <c r="J159" s="109"/>
      <c r="K159" s="210">
        <v>39000</v>
      </c>
      <c r="L159" s="211">
        <f t="shared" si="323"/>
        <v>11.8872</v>
      </c>
      <c r="M159" s="285">
        <v>390</v>
      </c>
      <c r="N159" s="91"/>
      <c r="O159" s="105">
        <f>'relative error colored'!N51</f>
        <v>196.77309090547985</v>
      </c>
      <c r="P159" s="201">
        <f>'relative error colored'!O51</f>
        <v>0.31640615570297853</v>
      </c>
      <c r="Q159" s="205">
        <f>'relative error colored'!P51</f>
        <v>-56.500002288000502</v>
      </c>
      <c r="R159" s="208">
        <f>'relative error colored'!Q51</f>
        <v>216.64999771199948</v>
      </c>
      <c r="S159" s="383"/>
      <c r="T159" s="196">
        <f>'relative error colored'!R51</f>
        <v>573.56933718429855</v>
      </c>
      <c r="U159" s="382"/>
      <c r="V159" s="143">
        <f>'relative error colored'!S51</f>
        <v>0.19419994167824312</v>
      </c>
      <c r="W159" s="165">
        <f>'relative error colored'!T51</f>
        <v>0.25829073934937019</v>
      </c>
      <c r="X159" s="200">
        <f>'relative error colored'!U51</f>
        <v>0.75186533996876448</v>
      </c>
      <c r="Y159" s="279"/>
      <c r="Z159" s="400">
        <f t="shared" si="324"/>
        <v>390</v>
      </c>
      <c r="AA159" s="405">
        <v>39000</v>
      </c>
      <c r="AB159" s="414">
        <f>'relative error colored'!Z50</f>
        <v>3.4301038706684314E-2</v>
      </c>
      <c r="AC159" s="414">
        <f>'relative error colored'!AA50</f>
        <v>6.8577726133689565E-2</v>
      </c>
      <c r="AD159" s="414">
        <f>'relative error colored'!AB50</f>
        <v>0.10280589935910081</v>
      </c>
      <c r="AE159" s="414">
        <f>'relative error colored'!AC50</f>
        <v>0.13696176839328814</v>
      </c>
      <c r="AF159" s="414">
        <f>'relative error colored'!AD50</f>
        <v>0.17102209333189325</v>
      </c>
      <c r="AG159" s="414">
        <f>'relative error colored'!AE50</f>
        <v>0.20496435073195776</v>
      </c>
      <c r="AH159" s="414">
        <f>'relative error colored'!AF50</f>
        <v>0.23876688625580827</v>
      </c>
      <c r="AI159" s="414">
        <f>'relative error colored'!AG50</f>
        <v>0.27240905112445563</v>
      </c>
      <c r="AJ159" s="414">
        <f>'relative error colored'!AH50</f>
        <v>0.30587132048373328</v>
      </c>
      <c r="AK159" s="410">
        <f>'relative error colored'!AI50</f>
        <v>0.33913539238496138</v>
      </c>
      <c r="AL159" s="414">
        <f>'relative error colored'!AJ50</f>
        <v>0.3721842666842467</v>
      </c>
      <c r="AM159" s="414">
        <f>'relative error colored'!AK50</f>
        <v>0.40500230374419888</v>
      </c>
      <c r="AN159" s="414">
        <f>'relative error colored'!AL50</f>
        <v>0.43757526335348601</v>
      </c>
      <c r="AO159" s="414">
        <f>'relative error colored'!AM50</f>
        <v>0.46989032474529147</v>
      </c>
      <c r="AP159" s="414">
        <f>'relative error colored'!AN50</f>
        <v>0.50193608898229358</v>
      </c>
      <c r="AQ159" s="414">
        <f>'relative error colored'!AO50</f>
        <v>0.53370256527624604</v>
      </c>
      <c r="AR159" s="414">
        <f>'relative error colored'!AP50</f>
        <v>0.56518114302335354</v>
      </c>
      <c r="AS159" s="414">
        <f>'relative error colored'!AQ50</f>
        <v>0.59636455146604517</v>
      </c>
      <c r="AT159" s="414">
        <f>'relative error colored'!AR50</f>
        <v>0.62724680894414198</v>
      </c>
      <c r="AU159" s="410">
        <f>'relative error colored'!AS50</f>
        <v>0.65782316368411142</v>
      </c>
      <c r="AV159" s="414">
        <f>'relative error colored'!AT50</f>
        <v>0.68809002800474062</v>
      </c>
      <c r="AW159" s="414">
        <f>'relative error colored'!AU50</f>
        <v>0.71804490770390794</v>
      </c>
      <c r="AX159" s="414">
        <f>'relative error colored'!AV50</f>
        <v>0.74768632824502934</v>
      </c>
      <c r="AY159" s="414">
        <f>'relative error colored'!AW50</f>
        <v>0.77701375919487048</v>
      </c>
      <c r="AZ159" s="414">
        <f>'relative error colored'!AX50</f>
        <v>0.80602753818590633</v>
      </c>
      <c r="BA159" s="414">
        <f>'relative error colored'!AY50</f>
        <v>0.83472879549473622</v>
      </c>
      <c r="BB159" s="414">
        <f>'relative error colored'!AZ50</f>
        <v>0.86311938014975265</v>
      </c>
      <c r="BC159" s="414">
        <f>'relative error colored'!BA50</f>
        <v>0.89120178831158192</v>
      </c>
      <c r="BD159" s="414">
        <f>'relative error colored'!BB50</f>
        <v>0.91897909451206694</v>
      </c>
      <c r="BE159" s="410">
        <f>'relative error colored'!BC50</f>
        <v>0.94645488619468543</v>
      </c>
      <c r="BF159" s="414">
        <f>'relative error colored'!BD50</f>
        <v>0.97363320187199576</v>
      </c>
      <c r="BG159" s="414">
        <f>'relative error colored'!BE50</f>
        <v>1.000518473104975</v>
      </c>
      <c r="BH159" s="414">
        <f>'relative error colored'!BF50</f>
        <v>1.0271154704143435</v>
      </c>
      <c r="BI159" s="414">
        <f>'relative error colored'!BG50</f>
        <v>1.0534292531545555</v>
      </c>
      <c r="BJ159" s="414">
        <f>'relative error colored'!BH50</f>
        <v>1.0794651233160943</v>
      </c>
      <c r="BK159" s="414">
        <f>'relative error colored'!BI50</f>
        <v>1.1052285831694495</v>
      </c>
      <c r="BL159" s="414">
        <f>'relative error colored'!BJ50</f>
        <v>1.1307252966236547</v>
      </c>
      <c r="BM159" s="414">
        <f>'relative error colored'!BK50</f>
        <v>1.1559610541416592</v>
      </c>
      <c r="BN159" s="414">
        <f>'relative error colored'!BL50</f>
        <v>1.1809417410330554</v>
      </c>
      <c r="BO159" s="411">
        <f>'relative error colored'!BM50</f>
        <v>1.205673308930227</v>
      </c>
      <c r="BP159" s="253"/>
      <c r="BQ159" s="400">
        <f>'relative error colored'!BP50</f>
        <v>390.00000000000006</v>
      </c>
      <c r="BR159" s="405">
        <f>'relative error colored'!BQ50</f>
        <v>39000</v>
      </c>
      <c r="BS159" s="115">
        <f>'relative error colored'!BR50</f>
        <v>216.70097811069905</v>
      </c>
      <c r="BT159" s="115">
        <f>'relative error colored'!BS50</f>
        <v>216.85377456277126</v>
      </c>
      <c r="BU159" s="115">
        <f>'relative error colored'!BT50</f>
        <v>217.10795477118472</v>
      </c>
      <c r="BV159" s="115">
        <f>'relative error colored'!BU50</f>
        <v>217.46280463505695</v>
      </c>
      <c r="BW159" s="115">
        <f>'relative error colored'!BV50</f>
        <v>217.91733764775762</v>
      </c>
      <c r="BX159" s="115">
        <f>'relative error colored'!BW50</f>
        <v>218.47030767790079</v>
      </c>
      <c r="BY159" s="115">
        <f>'relative error colored'!BX50</f>
        <v>219.12022477929136</v>
      </c>
      <c r="BZ159" s="115">
        <f>'relative error colored'!BY50</f>
        <v>219.86537360490152</v>
      </c>
      <c r="CA159" s="115">
        <f>'relative error colored'!BZ50</f>
        <v>220.70383394839874</v>
      </c>
      <c r="CB159" s="91">
        <f>'relative error colored'!CA50</f>
        <v>221.63350290593945</v>
      </c>
      <c r="CC159" s="115">
        <f>'relative error colored'!CB50</f>
        <v>222.6521181407669</v>
      </c>
      <c r="CD159" s="115">
        <f>'relative error colored'!CC50</f>
        <v>223.75728174237199</v>
      </c>
      <c r="CE159" s="115">
        <f>'relative error colored'!CD50</f>
        <v>224.94648419829596</v>
      </c>
      <c r="CF159" s="115">
        <f>'relative error colored'!CE50</f>
        <v>226.21712803710537</v>
      </c>
      <c r="CG159" s="115">
        <f>'relative error colored'!CF50</f>
        <v>227.56655075224347</v>
      </c>
      <c r="CH159" s="115">
        <f>'relative error colored'!CG50</f>
        <v>228.99204667480274</v>
      </c>
      <c r="CI159" s="115">
        <f>'relative error colored'!CH50</f>
        <v>230.49088752534496</v>
      </c>
      <c r="CJ159" s="115">
        <f>'relative error colored'!CI50</f>
        <v>232.06034143762241</v>
      </c>
      <c r="CK159" s="115">
        <f>'relative error colored'!CJ50</f>
        <v>233.69769030775723</v>
      </c>
      <c r="CL159" s="91">
        <f>'relative error colored'!CK50</f>
        <v>235.40024537903881</v>
      </c>
      <c r="CM159" s="115">
        <f>'relative error colored'!CL50</f>
        <v>237.16536102343287</v>
      </c>
      <c r="CN159" s="115">
        <f>'relative error colored'!CM50</f>
        <v>238.99044672521345</v>
      </c>
      <c r="CO159" s="115">
        <f>'relative error colored'!CN50</f>
        <v>240.87297730929672</v>
      </c>
      <c r="CP159" s="115">
        <f>'relative error colored'!CO50</f>
        <v>242.81050148683622</v>
      </c>
      <c r="CQ159" s="115">
        <f>'relative error colored'!CP50</f>
        <v>244.80064881367269</v>
      </c>
      <c r="CR159" s="115">
        <f>'relative error colored'!CQ50</f>
        <v>246.84113517383375</v>
      </c>
      <c r="CS159" s="115">
        <f>'relative error colored'!CR50</f>
        <v>248.92976691112153</v>
      </c>
      <c r="CT159" s="115">
        <f>'relative error colored'!CS50</f>
        <v>251.06444373768625</v>
      </c>
      <c r="CU159" s="115">
        <f>'relative error colored'!CT50</f>
        <v>253.24316055013483</v>
      </c>
      <c r="CV159" s="91">
        <f>'relative error colored'!CU50</f>
        <v>255.46400828199768</v>
      </c>
      <c r="CW159" s="115">
        <f>'relative error colored'!CV50</f>
        <v>257.72517391696516</v>
      </c>
      <c r="CX159" s="115">
        <f>'relative error colored'!CW50</f>
        <v>260.02493978092815</v>
      </c>
      <c r="CY159" s="115">
        <f>'relative error colored'!CX50</f>
        <v>262.36168222307566</v>
      </c>
      <c r="CZ159" s="115">
        <f>'relative error colored'!CY50</f>
        <v>264.73386978763307</v>
      </c>
      <c r="DA159" s="115">
        <f>'relative error colored'!CZ50</f>
        <v>267.1400609686944</v>
      </c>
      <c r="DB159" s="115">
        <f>'relative error colored'!DA50</f>
        <v>269.57890163132936</v>
      </c>
      <c r="DC159" s="115">
        <f>'relative error colored'!DB50</f>
        <v>272.04912217301973</v>
      </c>
      <c r="DD159" s="115">
        <f>'relative error colored'!DC50</f>
        <v>274.54953449067034</v>
      </c>
      <c r="DE159" s="115">
        <f>'relative error colored'!DD50</f>
        <v>277.07902881011523</v>
      </c>
      <c r="DF159" s="395">
        <f>'relative error colored'!DE50</f>
        <v>279.63657042727675</v>
      </c>
      <c r="DG159" s="90"/>
      <c r="DH159" s="400">
        <f>'relative error colored'!DH50</f>
        <v>390.00000000000006</v>
      </c>
      <c r="DI159" s="405">
        <f>'relative error colored'!DI50</f>
        <v>39000</v>
      </c>
      <c r="DJ159" s="115">
        <f>'relative error colored'!DJ50</f>
        <v>19.674024035725893</v>
      </c>
      <c r="DK159" s="115">
        <f>'relative error colored'!DK50</f>
        <v>39.334080924106672</v>
      </c>
      <c r="DL159" s="115">
        <f>'relative error colored'!DL50</f>
        <v>58.966311554035158</v>
      </c>
      <c r="DM159" s="115">
        <f>'relative error colored'!DM50</f>
        <v>78.557070716927683</v>
      </c>
      <c r="DN159" s="115">
        <f>'relative error colored'!DN50</f>
        <v>98.093028716245257</v>
      </c>
      <c r="DO159" s="115">
        <f>'relative error colored'!DO50</f>
        <v>117.56126679573912</v>
      </c>
      <c r="DP159" s="115">
        <f>'relative error colored'!DP50</f>
        <v>136.94936469130275</v>
      </c>
      <c r="DQ159" s="115">
        <f>'relative error colored'!DQ50</f>
        <v>156.24547889645771</v>
      </c>
      <c r="DR159" s="115">
        <f>'relative error colored'!DR50</f>
        <v>175.43841055354105</v>
      </c>
      <c r="DS159" s="91">
        <f>'relative error colored'!DS50</f>
        <v>194.51766222597931</v>
      </c>
      <c r="DT159" s="115">
        <f>'relative error colored'!DT50</f>
        <v>213.47348315250758</v>
      </c>
      <c r="DU159" s="115">
        <f>'relative error colored'!DU50</f>
        <v>232.2969029166741</v>
      </c>
      <c r="DV159" s="115">
        <f>'relative error colored'!DV50</f>
        <v>250.97975376990385</v>
      </c>
      <c r="DW159" s="115">
        <f>'relative error colored'!DW50</f>
        <v>269.51468211347162</v>
      </c>
      <c r="DX159" s="115">
        <f>'relative error colored'!DX50</f>
        <v>287.89514986645321</v>
      </c>
      <c r="DY159" s="115">
        <f>'relative error colored'!DY50</f>
        <v>306.11542661905628</v>
      </c>
      <c r="DZ159" s="115">
        <f>'relative error colored'!DZ50</f>
        <v>324.17057359296911</v>
      </c>
      <c r="EA159" s="115">
        <f>'relative error colored'!EA50</f>
        <v>342.05642050459102</v>
      </c>
      <c r="EB159" s="115">
        <f>'relative error colored'!EB50</f>
        <v>359.76953645705788</v>
      </c>
      <c r="EC159" s="91">
        <f>'relative error colored'!EC50</f>
        <v>377.30719597877413</v>
      </c>
      <c r="ED159" s="115">
        <f>'relative error colored'!ED50</f>
        <v>394.66734128580453</v>
      </c>
      <c r="EE159" s="115">
        <f>'relative error colored'!EE50</f>
        <v>411.84854178029133</v>
      </c>
      <c r="EF159" s="115">
        <f>'relative error colored'!EF50</f>
        <v>428.84995171326335</v>
      </c>
      <c r="EG159" s="115">
        <f>'relative error colored'!EG50</f>
        <v>445.67126684448203</v>
      </c>
      <c r="EH159" s="115">
        <f>'relative error colored'!EH50</f>
        <v>462.31268082958218</v>
      </c>
      <c r="EI159" s="115">
        <f>'relative error colored'!EI50</f>
        <v>478.77484196056372</v>
      </c>
      <c r="EJ159" s="115">
        <f>'relative error colored'!EJ50</f>
        <v>495.05881078341622</v>
      </c>
      <c r="EK159" s="115">
        <f>'relative error colored'!EK50</f>
        <v>511.16601901933558</v>
      </c>
      <c r="EL159" s="115">
        <f>'relative error colored'!EL50</f>
        <v>527.09823012551306</v>
      </c>
      <c r="EM159" s="91">
        <f>'relative error colored'!EM50</f>
        <v>542.85750174952648</v>
      </c>
      <c r="EN159" s="115">
        <f>'relative error colored'!EN50</f>
        <v>558.44615025834696</v>
      </c>
      <c r="EO159" s="115">
        <f>'relative error colored'!EO50</f>
        <v>573.86671745946694</v>
      </c>
      <c r="EP159" s="115">
        <f>'relative error colored'!EP50</f>
        <v>589.12193957729403</v>
      </c>
      <c r="EQ159" s="115">
        <f>'relative error colored'!EQ50</f>
        <v>604.21471850240903</v>
      </c>
      <c r="ER159" s="115">
        <f>'relative error colored'!ER50</f>
        <v>619.14809529397928</v>
      </c>
      <c r="ES159" s="115">
        <f>'relative error colored'!ES50</f>
        <v>633.92522588564248</v>
      </c>
      <c r="ET159" s="115">
        <f>'relative error colored'!ET50</f>
        <v>648.54935892194896</v>
      </c>
      <c r="EU159" s="115">
        <f>'relative error colored'!EU50</f>
        <v>663.0238156348945</v>
      </c>
      <c r="EV159" s="115">
        <f>'relative error colored'!EV50</f>
        <v>677.3519716576011</v>
      </c>
      <c r="EW159" s="395">
        <f>'relative error colored'!EW50</f>
        <v>691.53724066391032</v>
      </c>
      <c r="EX159" s="8"/>
      <c r="EY159" s="400">
        <f>'relative error colored'!EZ50</f>
        <v>390.00000000000006</v>
      </c>
      <c r="EZ159" s="405">
        <f>'relative error colored'!FA50</f>
        <v>39000</v>
      </c>
      <c r="FA159" s="115">
        <f>'relative error colored'!FB50</f>
        <v>187.55097811069913</v>
      </c>
      <c r="FB159" s="115">
        <f>'relative error colored'!FC50</f>
        <v>197.70377456277134</v>
      </c>
      <c r="FC159" s="115">
        <f>'relative error colored'!FD50</f>
        <v>207.9579547711848</v>
      </c>
      <c r="FD159" s="115">
        <f>'relative error colored'!FE50</f>
        <v>218.31280463505703</v>
      </c>
      <c r="FE159" s="115">
        <f>'relative error colored'!FF50</f>
        <v>228.7673376477577</v>
      </c>
      <c r="FF159" s="115">
        <f>'relative error colored'!FG50</f>
        <v>239.32030767790087</v>
      </c>
      <c r="FG159" s="115">
        <f>'relative error colored'!FH50</f>
        <v>249.97022477929144</v>
      </c>
      <c r="FH159" s="115">
        <f>'relative error colored'!FI50</f>
        <v>260.71537360490163</v>
      </c>
      <c r="FI159" s="115">
        <f>'relative error colored'!FJ50</f>
        <v>271.55383394839885</v>
      </c>
      <c r="FJ159" s="91">
        <f>'relative error colored'!FK50</f>
        <v>282.48350290593953</v>
      </c>
      <c r="FK159" s="115">
        <f>'relative error colored'!FL50</f>
        <v>293.50211814076698</v>
      </c>
      <c r="FL159" s="115">
        <f>'relative error colored'!FM50</f>
        <v>304.60728174237204</v>
      </c>
      <c r="FM159" s="115">
        <f>'relative error colored'!FN50</f>
        <v>315.79648419829607</v>
      </c>
      <c r="FN159" s="115">
        <f>'relative error colored'!FO50</f>
        <v>327.06712803710548</v>
      </c>
      <c r="FO159" s="115">
        <f>'relative error colored'!FP50</f>
        <v>338.41655075224355</v>
      </c>
      <c r="FP159" s="115">
        <f>'relative error colored'!FQ50</f>
        <v>349.84204667480282</v>
      </c>
      <c r="FQ159" s="115">
        <f>'relative error colored'!FR50</f>
        <v>361.34088752534501</v>
      </c>
      <c r="FR159" s="115">
        <f>'relative error colored'!FS50</f>
        <v>372.91034143762249</v>
      </c>
      <c r="FS159" s="115">
        <f>'relative error colored'!FT50</f>
        <v>384.54769030775731</v>
      </c>
      <c r="FT159" s="91">
        <f>'relative error colored'!FU50</f>
        <v>396.25024537903892</v>
      </c>
      <c r="FU159" s="115">
        <f>'relative error colored'!FV50</f>
        <v>408.01536102343294</v>
      </c>
      <c r="FV159" s="115">
        <f>'relative error colored'!FW50</f>
        <v>419.8404467252135</v>
      </c>
      <c r="FW159" s="115">
        <f>'relative error colored'!FX50</f>
        <v>431.72297730929677</v>
      </c>
      <c r="FX159" s="115">
        <f>'relative error colored'!FY50</f>
        <v>443.66050148683632</v>
      </c>
      <c r="FY159" s="115">
        <f>'relative error colored'!FZ50</f>
        <v>455.65064881367277</v>
      </c>
      <c r="FZ159" s="115">
        <f>'relative error colored'!GA50</f>
        <v>467.6911351738338</v>
      </c>
      <c r="GA159" s="115">
        <f>'relative error colored'!GB50</f>
        <v>479.77976691112161</v>
      </c>
      <c r="GB159" s="115">
        <f>'relative error colored'!GC50</f>
        <v>491.91444373768627</v>
      </c>
      <c r="GC159" s="115">
        <f>'relative error colored'!GD50</f>
        <v>504.09316055013483</v>
      </c>
      <c r="GD159" s="91">
        <f>'relative error colored'!GE50</f>
        <v>516.31400828199776</v>
      </c>
      <c r="GE159" s="115">
        <f>'relative error colored'!GF50</f>
        <v>528.57517391696524</v>
      </c>
      <c r="GF159" s="115">
        <f>'relative error colored'!GG50</f>
        <v>540.87493978092812</v>
      </c>
      <c r="GG159" s="115">
        <f>'relative error colored'!GH50</f>
        <v>553.21168222307574</v>
      </c>
      <c r="GH159" s="115">
        <f>'relative error colored'!GI50</f>
        <v>565.58386978763315</v>
      </c>
      <c r="GI159" s="115">
        <f>'relative error colored'!GJ50</f>
        <v>577.99006096869448</v>
      </c>
      <c r="GJ159" s="115">
        <f>'relative error colored'!GK50</f>
        <v>590.42890163132938</v>
      </c>
      <c r="GK159" s="115">
        <f>'relative error colored'!GL50</f>
        <v>602.8991221730198</v>
      </c>
      <c r="GL159" s="115">
        <f>'relative error colored'!GM50</f>
        <v>615.39953449067036</v>
      </c>
      <c r="GM159" s="115">
        <f>'relative error colored'!GN50</f>
        <v>627.92902881011526</v>
      </c>
      <c r="GN159" s="395">
        <f>'relative error colored'!GO50</f>
        <v>640.48657042727677</v>
      </c>
      <c r="GO159" s="290">
        <v>39000</v>
      </c>
      <c r="GP159" s="268"/>
      <c r="GS159" s="60"/>
    </row>
    <row r="160" spans="1:240" s="90" customFormat="1" ht="26.25">
      <c r="A160" s="173"/>
      <c r="B160" s="182"/>
      <c r="C160" s="91"/>
      <c r="D160" s="189"/>
      <c r="E160" s="91"/>
      <c r="F160" s="116"/>
      <c r="G160" s="116"/>
      <c r="H160" s="116"/>
      <c r="I160" s="116"/>
      <c r="J160" s="109"/>
      <c r="K160" s="386">
        <v>40000</v>
      </c>
      <c r="L160" s="380">
        <f t="shared" si="323"/>
        <v>12.191999999999998</v>
      </c>
      <c r="M160" s="381">
        <v>400</v>
      </c>
      <c r="N160" s="91"/>
      <c r="O160" s="105">
        <f>'relative error colored'!N52</f>
        <v>187.53918367429083</v>
      </c>
      <c r="P160" s="201">
        <f>'relative error colored'!O52</f>
        <v>0.30155826631071464</v>
      </c>
      <c r="Q160" s="205">
        <f>'relative error colored'!P52</f>
        <v>-56.500002288000502</v>
      </c>
      <c r="R160" s="208">
        <f>'relative error colored'!Q52</f>
        <v>216.64999771199948</v>
      </c>
      <c r="S160" s="385"/>
      <c r="T160" s="196">
        <f>'relative error colored'!R52</f>
        <v>573.56933718429855</v>
      </c>
      <c r="U160" s="382"/>
      <c r="V160" s="143">
        <f>'relative error colored'!S52</f>
        <v>0.18508678378908544</v>
      </c>
      <c r="W160" s="165">
        <f>'relative error colored'!T52</f>
        <v>0.24617001331486907</v>
      </c>
      <c r="X160" s="200">
        <f>'relative error colored'!U52</f>
        <v>0.75186533996876448</v>
      </c>
      <c r="Y160" s="279"/>
      <c r="Z160" s="398">
        <f t="shared" si="324"/>
        <v>400</v>
      </c>
      <c r="AA160" s="403">
        <v>40000</v>
      </c>
      <c r="AB160" s="410">
        <f>'relative error colored'!Z51</f>
        <v>3.513508196493316E-2</v>
      </c>
      <c r="AC160" s="410">
        <f>'relative error colored'!AA51</f>
        <v>7.0243698800878746E-2</v>
      </c>
      <c r="AD160" s="410">
        <f>'relative error colored'!AB51</f>
        <v>0.10529960033366548</v>
      </c>
      <c r="AE160" s="410">
        <f>'relative error colored'!AC51</f>
        <v>0.14027696175622284</v>
      </c>
      <c r="AF160" s="410">
        <f>'relative error colored'!AD51</f>
        <v>0.17515058513891105</v>
      </c>
      <c r="AG160" s="410">
        <f>'relative error colored'!AE51</f>
        <v>0.20989608803541665</v>
      </c>
      <c r="AH160" s="410">
        <f>'relative error colored'!AF51</f>
        <v>0.24449007568469325</v>
      </c>
      <c r="AI160" s="410">
        <f>'relative error colored'!AG51</f>
        <v>0.27891029393207667</v>
      </c>
      <c r="AJ160" s="410">
        <f>'relative error colored'!AH51</f>
        <v>0.31313576069247845</v>
      </c>
      <c r="AK160" s="410">
        <f>'relative error colored'!AI51</f>
        <v>0.34714687451923093</v>
      </c>
      <c r="AL160" s="410">
        <f>'relative error colored'!AJ51</f>
        <v>0.38092549958161875</v>
      </c>
      <c r="AM160" s="410">
        <f>'relative error colored'!AK51</f>
        <v>0.41445502705831594</v>
      </c>
      <c r="AN160" s="410">
        <f>'relative error colored'!AL51</f>
        <v>0.44772041359173415</v>
      </c>
      <c r="AO160" s="410">
        <f>'relative error colored'!AM51</f>
        <v>0.48070819799793157</v>
      </c>
      <c r="AP160" s="410">
        <f>'relative error colored'!AN51</f>
        <v>0.51340649787321579</v>
      </c>
      <c r="AQ160" s="410">
        <f>'relative error colored'!AO51</f>
        <v>0.54580498807517652</v>
      </c>
      <c r="AR160" s="410">
        <f>'relative error colored'!AP51</f>
        <v>0.57789486328277451</v>
      </c>
      <c r="AS160" s="410">
        <f>'relative error colored'!AQ51</f>
        <v>0.60966878696399274</v>
      </c>
      <c r="AT160" s="410">
        <f>'relative error colored'!AR51</f>
        <v>0.64112082911034818</v>
      </c>
      <c r="AU160" s="410">
        <f>'relative error colored'!AS51</f>
        <v>0.67224639504965022</v>
      </c>
      <c r="AV160" s="410">
        <f>'relative error colored'!AT51</f>
        <v>0.70304214753614613</v>
      </c>
      <c r="AW160" s="410">
        <f>'relative error colored'!AU51</f>
        <v>0.73350592415689597</v>
      </c>
      <c r="AX160" s="410">
        <f>'relative error colored'!AV51</f>
        <v>0.76363665189882235</v>
      </c>
      <c r="AY160" s="410">
        <f>'relative error colored'!AW51</f>
        <v>0.79343426050656252</v>
      </c>
      <c r="AZ160" s="410">
        <f>'relative error colored'!AX51</f>
        <v>0.82289959603799323</v>
      </c>
      <c r="BA160" s="410">
        <f>'relative error colored'!AY51</f>
        <v>0.85203433580204535</v>
      </c>
      <c r="BB160" s="410">
        <f>'relative error colored'!AZ51</f>
        <v>0.8808409056493266</v>
      </c>
      <c r="BC160" s="410">
        <f>'relative error colored'!BA51</f>
        <v>0.90932240038598366</v>
      </c>
      <c r="BD160" s="410">
        <f>'relative error colored'!BB51</f>
        <v>0.93748250789829124</v>
      </c>
      <c r="BE160" s="410">
        <f>'relative error colored'!BC51</f>
        <v>0.96532543741256027</v>
      </c>
      <c r="BF160" s="410">
        <f>'relative error colored'!BD51</f>
        <v>0.99285585217224914</v>
      </c>
      <c r="BG160" s="410">
        <f>'relative error colored'!BE51</f>
        <v>1.0200788066922317</v>
      </c>
      <c r="BH160" s="410">
        <f>'relative error colored'!BF51</f>
        <v>1.0469996886478232</v>
      </c>
      <c r="BI160" s="410">
        <f>'relative error colored'!BG51</f>
        <v>1.0736241653721454</v>
      </c>
      <c r="BJ160" s="410">
        <f>'relative error colored'!BH51</f>
        <v>1.0999581348682981</v>
      </c>
      <c r="BK160" s="410">
        <f>'relative error colored'!BI51</f>
        <v>1.1260076811903985</v>
      </c>
      <c r="BL160" s="410">
        <f>'relative error colored'!BJ51</f>
        <v>1.1517790340084182</v>
      </c>
      <c r="BM160" s="410">
        <f>'relative error colored'!BK51</f>
        <v>1.1772785321436214</v>
      </c>
      <c r="BN160" s="410">
        <f>'relative error colored'!BL51</f>
        <v>1.2025125908429124</v>
      </c>
      <c r="BO160" s="411">
        <f>'relative error colored'!BM51</f>
        <v>1.2274876725496726</v>
      </c>
      <c r="BP160" s="253"/>
      <c r="BQ160" s="398">
        <f>'relative error colored'!BP51</f>
        <v>400.00000000000006</v>
      </c>
      <c r="BR160" s="403">
        <f>'relative error colored'!BQ51</f>
        <v>40000</v>
      </c>
      <c r="BS160" s="91">
        <f>'relative error colored'!BR51</f>
        <v>216.70348746919089</v>
      </c>
      <c r="BT160" s="91">
        <f>'relative error colored'!BS51</f>
        <v>216.86379560873743</v>
      </c>
      <c r="BU160" s="91">
        <f>'relative error colored'!BT51</f>
        <v>217.13044099955812</v>
      </c>
      <c r="BV160" s="91">
        <f>'relative error colored'!BU51</f>
        <v>217.50262923755579</v>
      </c>
      <c r="BW160" s="91">
        <f>'relative error colored'!BV51</f>
        <v>217.97926362943156</v>
      </c>
      <c r="BX160" s="91">
        <f>'relative error colored'!BW51</f>
        <v>218.55896010742478</v>
      </c>
      <c r="BY160" s="91">
        <f>'relative error colored'!BX51</f>
        <v>219.24006564134919</v>
      </c>
      <c r="BZ160" s="91">
        <f>'relative error colored'!BY51</f>
        <v>220.02067962921748</v>
      </c>
      <c r="CA160" s="91">
        <f>'relative error colored'!BZ51</f>
        <v>220.89867768750767</v>
      </c>
      <c r="CB160" s="91">
        <f>'relative error colored'!CA51</f>
        <v>221.87173722817909</v>
      </c>
      <c r="CC160" s="91">
        <f>'relative error colored'!CB51</f>
        <v>222.93736420151092</v>
      </c>
      <c r="CD160" s="91">
        <f>'relative error colored'!CC51</f>
        <v>224.09292039983404</v>
      </c>
      <c r="CE160" s="91">
        <f>'relative error colored'!CD51</f>
        <v>225.33565075406872</v>
      </c>
      <c r="CF160" s="91">
        <f>'relative error colored'!CE51</f>
        <v>226.66271010865648</v>
      </c>
      <c r="CG160" s="91">
        <f>'relative error colored'!CF51</f>
        <v>228.0711890264746</v>
      </c>
      <c r="CH160" s="91">
        <f>'relative error colored'!CG51</f>
        <v>229.55813824906451</v>
      </c>
      <c r="CI160" s="91">
        <f>'relative error colored'!CH51</f>
        <v>231.12059151464157</v>
      </c>
      <c r="CJ160" s="91">
        <f>'relative error colored'!CI51</f>
        <v>232.75558651306503</v>
      </c>
      <c r="CK160" s="91">
        <f>'relative error colored'!CJ51</f>
        <v>234.46018383001373</v>
      </c>
      <c r="CL160" s="184">
        <f>'relative error colored'!CK51</f>
        <v>236.23148379963169</v>
      </c>
      <c r="CM160" s="91">
        <f>'relative error colored'!CL51</f>
        <v>238.06664124414846</v>
      </c>
      <c r="CN160" s="91">
        <f>'relative error colored'!CM51</f>
        <v>239.96287812950189</v>
      </c>
      <c r="CO160" s="91">
        <f>'relative error colored'!CN51</f>
        <v>241.91749420737423</v>
      </c>
      <c r="CP160" s="91">
        <f>'relative error colored'!CO51</f>
        <v>243.92787574647951</v>
      </c>
      <c r="CQ160" s="91">
        <f>'relative error colored'!CP51</f>
        <v>245.99150247989007</v>
      </c>
      <c r="CR160" s="91">
        <f>'relative error colored'!CQ51</f>
        <v>248.10595291147843</v>
      </c>
      <c r="CS160" s="91">
        <f>'relative error colored'!CR51</f>
        <v>250.2689081341083</v>
      </c>
      <c r="CT160" s="91">
        <f>'relative error colored'!CS51</f>
        <v>252.47815431609365</v>
      </c>
      <c r="CU160" s="91">
        <f>'relative error colored'!CT51</f>
        <v>254.73158401164653</v>
      </c>
      <c r="CV160" s="91">
        <f>'relative error colored'!CU51</f>
        <v>257.02719644659885</v>
      </c>
      <c r="CW160" s="91">
        <f>'relative error colored'!CV51</f>
        <v>259.36309692345327</v>
      </c>
      <c r="CX160" s="91">
        <f>'relative error colored'!CW51</f>
        <v>261.73749548064728</v>
      </c>
      <c r="CY160" s="91">
        <f>'relative error colored'!CX51</f>
        <v>264.14870493045532</v>
      </c>
      <c r="CZ160" s="91">
        <f>'relative error colored'!CY51</f>
        <v>266.59513838878809</v>
      </c>
      <c r="DA160" s="91">
        <f>'relative error colored'!CZ51</f>
        <v>269.07530639874489</v>
      </c>
      <c r="DB160" s="91">
        <f>'relative error colored'!DA51</f>
        <v>271.58781373847478</v>
      </c>
      <c r="DC160" s="91">
        <f>'relative error colored'!DB51</f>
        <v>274.13135599299801</v>
      </c>
      <c r="DD160" s="91">
        <f>'relative error colored'!DC51</f>
        <v>276.70471595930229</v>
      </c>
      <c r="DE160" s="91">
        <f>'relative error colored'!DD51</f>
        <v>279.30675994440435</v>
      </c>
      <c r="DF160" s="395">
        <f>'relative error colored'!DE51</f>
        <v>281.93643400722851</v>
      </c>
      <c r="DH160" s="398">
        <f>'relative error colored'!DH51</f>
        <v>400.00000000000006</v>
      </c>
      <c r="DI160" s="403">
        <f>'relative error colored'!DI51</f>
        <v>40000</v>
      </c>
      <c r="DJ160" s="91">
        <f>'relative error colored'!DJ51</f>
        <v>20.152405674542713</v>
      </c>
      <c r="DK160" s="91">
        <f>'relative error colored'!DK51</f>
        <v>40.28963176259353</v>
      </c>
      <c r="DL160" s="91">
        <f>'relative error colored'!DL51</f>
        <v>60.396621969152051</v>
      </c>
      <c r="DM160" s="91">
        <f>'relative error colored'!DM51</f>
        <v>80.458563976743932</v>
      </c>
      <c r="DN160" s="91">
        <f>'relative error colored'!DN51</f>
        <v>100.46100502556726</v>
      </c>
      <c r="DO160" s="91">
        <f>'relative error colored'!DO51</f>
        <v>120.3899600920511</v>
      </c>
      <c r="DP160" s="91">
        <f>'relative error colored'!DP51</f>
        <v>140.23201065860849</v>
      </c>
      <c r="DQ160" s="91">
        <f>'relative error colored'!DQ51</f>
        <v>159.97439242449909</v>
      </c>
      <c r="DR160" s="91">
        <f>'relative error colored'!DR51</f>
        <v>179.60507070908599</v>
      </c>
      <c r="DS160" s="91">
        <f>'relative error colored'!DS51</f>
        <v>199.11280272359613</v>
      </c>
      <c r="DT160" s="91">
        <f>'relative error colored'!DT51</f>
        <v>218.48718631162686</v>
      </c>
      <c r="DU160" s="91">
        <f>'relative error colored'!DU51</f>
        <v>237.71869516253878</v>
      </c>
      <c r="DV160" s="91">
        <f>'relative error colored'!DV51</f>
        <v>256.79870086769097</v>
      </c>
      <c r="DW160" s="91">
        <f>'relative error colored'!DW51</f>
        <v>275.71948250473218</v>
      </c>
      <c r="DX160" s="91">
        <f>'relative error colored'!DX51</f>
        <v>294.47422469125235</v>
      </c>
      <c r="DY160" s="91">
        <f>'relative error colored'!DY51</f>
        <v>313.05700524216297</v>
      </c>
      <c r="DZ160" s="91">
        <f>'relative error colored'!DZ51</f>
        <v>331.4627736953118</v>
      </c>
      <c r="EA160" s="91">
        <f>'relative error colored'!EA51</f>
        <v>349.68732204089264</v>
      </c>
      <c r="EB160" s="91">
        <f>'relative error colored'!EB51</f>
        <v>367.72724900787034</v>
      </c>
      <c r="EC160" s="91">
        <f>'relative error colored'!EC51</f>
        <v>385.579919233162</v>
      </c>
      <c r="ED160" s="91">
        <f>'relative error colored'!ED51</f>
        <v>403.24341857493317</v>
      </c>
      <c r="EE160" s="91">
        <f>'relative error colored'!EE51</f>
        <v>420.71650673942719</v>
      </c>
      <c r="EF160" s="91">
        <f>'relative error colored'!EF51</f>
        <v>437.99856827924447</v>
      </c>
      <c r="EG160" s="91">
        <f>'relative error colored'!EG51</f>
        <v>455.08956289806315</v>
      </c>
      <c r="EH160" s="91">
        <f>'relative error colored'!EH51</f>
        <v>471.98997586873878</v>
      </c>
      <c r="EI160" s="91">
        <f>'relative error colored'!EI51</f>
        <v>488.70076924424319</v>
      </c>
      <c r="EJ160" s="91">
        <f>'relative error colored'!EJ51</f>
        <v>505.2233344181015</v>
      </c>
      <c r="EK160" s="91">
        <f>'relative error colored'!EK51</f>
        <v>521.55944647622402</v>
      </c>
      <c r="EL160" s="91">
        <f>'relative error colored'!EL51</f>
        <v>537.71122067709689</v>
      </c>
      <c r="EM160" s="91">
        <f>'relative error colored'!EM51</f>
        <v>553.68107130386522</v>
      </c>
      <c r="EN160" s="91">
        <f>'relative error colored'!EN51</f>
        <v>569.47167304998879</v>
      </c>
      <c r="EO160" s="91">
        <f>'relative error colored'!EO51</f>
        <v>585.0859250302135</v>
      </c>
      <c r="EP160" s="91">
        <f>'relative error colored'!EP51</f>
        <v>600.52691744989886</v>
      </c>
      <c r="EQ160" s="91">
        <f>'relative error colored'!EQ51</f>
        <v>615.79790091754717</v>
      </c>
      <c r="ER160" s="91">
        <f>'relative error colored'!ER51</f>
        <v>630.90225834688704</v>
      </c>
      <c r="ES160" s="91">
        <f>'relative error colored'!ES51</f>
        <v>645.84347936480583</v>
      </c>
      <c r="ET160" s="91">
        <f>'relative error colored'!ET51</f>
        <v>660.62513711898009</v>
      </c>
      <c r="EU160" s="91">
        <f>'relative error colored'!EU51</f>
        <v>675.25086736292087</v>
      </c>
      <c r="EV160" s="91">
        <f>'relative error colored'!EV51</f>
        <v>689.72434968554285</v>
      </c>
      <c r="EW160" s="395">
        <f>'relative error colored'!EW51</f>
        <v>704.04929074621305</v>
      </c>
      <c r="EX160" s="148"/>
      <c r="EY160" s="398">
        <f>'relative error colored'!EZ51</f>
        <v>400.00000000000006</v>
      </c>
      <c r="EZ160" s="403">
        <f>'relative error colored'!FA51</f>
        <v>40000</v>
      </c>
      <c r="FA160" s="91">
        <f>'relative error colored'!FB51</f>
        <v>193.55348746919097</v>
      </c>
      <c r="FB160" s="91">
        <f>'relative error colored'!FC51</f>
        <v>203.71379560873751</v>
      </c>
      <c r="FC160" s="91">
        <f>'relative error colored'!FD51</f>
        <v>213.9804409995582</v>
      </c>
      <c r="FD160" s="91">
        <f>'relative error colored'!FE51</f>
        <v>224.35262923755587</v>
      </c>
      <c r="FE160" s="91">
        <f>'relative error colored'!FF51</f>
        <v>234.82926362943164</v>
      </c>
      <c r="FF160" s="91">
        <f>'relative error colored'!FG51</f>
        <v>245.40896010742486</v>
      </c>
      <c r="FG160" s="91">
        <f>'relative error colored'!FH51</f>
        <v>256.09006564134927</v>
      </c>
      <c r="FH160" s="91">
        <f>'relative error colored'!FI51</f>
        <v>266.87067962921753</v>
      </c>
      <c r="FI160" s="91">
        <f>'relative error colored'!FJ51</f>
        <v>277.74867768750778</v>
      </c>
      <c r="FJ160" s="91">
        <f>'relative error colored'!FK51</f>
        <v>288.72173722817917</v>
      </c>
      <c r="FK160" s="91">
        <f>'relative error colored'!FL51</f>
        <v>299.78736420151097</v>
      </c>
      <c r="FL160" s="91">
        <f>'relative error colored'!FM51</f>
        <v>310.94292039983412</v>
      </c>
      <c r="FM160" s="91">
        <f>'relative error colored'!FN51</f>
        <v>322.18565075406877</v>
      </c>
      <c r="FN160" s="91">
        <f>'relative error colored'!FO51</f>
        <v>333.51271010865656</v>
      </c>
      <c r="FO160" s="91">
        <f>'relative error colored'!FP51</f>
        <v>344.92118902647468</v>
      </c>
      <c r="FP160" s="91">
        <f>'relative error colored'!FQ51</f>
        <v>356.40813824906456</v>
      </c>
      <c r="FQ160" s="91">
        <f>'relative error colored'!FR51</f>
        <v>367.97059151464168</v>
      </c>
      <c r="FR160" s="91">
        <f>'relative error colored'!FS51</f>
        <v>379.60558651306508</v>
      </c>
      <c r="FS160" s="91">
        <f>'relative error colored'!FT51</f>
        <v>391.31018383001378</v>
      </c>
      <c r="FT160" s="91">
        <f>'relative error colored'!FU51</f>
        <v>403.08148379963177</v>
      </c>
      <c r="FU160" s="91">
        <f>'relative error colored'!FV51</f>
        <v>414.91664124414854</v>
      </c>
      <c r="FV160" s="91">
        <f>'relative error colored'!FW51</f>
        <v>426.812878129502</v>
      </c>
      <c r="FW160" s="91">
        <f>'relative error colored'!FX51</f>
        <v>438.76749420737428</v>
      </c>
      <c r="FX160" s="91">
        <f>'relative error colored'!FY51</f>
        <v>450.77787574647959</v>
      </c>
      <c r="FY160" s="91">
        <f>'relative error colored'!FZ51</f>
        <v>462.84150247989015</v>
      </c>
      <c r="FZ160" s="91">
        <f>'relative error colored'!GA51</f>
        <v>474.95595291147851</v>
      </c>
      <c r="GA160" s="91">
        <f>'relative error colored'!GB51</f>
        <v>487.11890813410838</v>
      </c>
      <c r="GB160" s="91">
        <f>'relative error colored'!GC51</f>
        <v>499.32815431609367</v>
      </c>
      <c r="GC160" s="91">
        <f>'relative error colored'!GD51</f>
        <v>511.58158401164656</v>
      </c>
      <c r="GD160" s="91">
        <f>'relative error colored'!GE51</f>
        <v>523.87719644659887</v>
      </c>
      <c r="GE160" s="91">
        <f>'relative error colored'!GF51</f>
        <v>536.21309692345335</v>
      </c>
      <c r="GF160" s="91">
        <f>'relative error colored'!GG51</f>
        <v>548.58749548064725</v>
      </c>
      <c r="GG160" s="91">
        <f>'relative error colored'!GH51</f>
        <v>560.99870493045535</v>
      </c>
      <c r="GH160" s="91">
        <f>'relative error colored'!GI51</f>
        <v>573.44513838878811</v>
      </c>
      <c r="GI160" s="91">
        <f>'relative error colored'!GJ51</f>
        <v>585.92530639874485</v>
      </c>
      <c r="GJ160" s="91">
        <f>'relative error colored'!GK51</f>
        <v>598.4378137384748</v>
      </c>
      <c r="GK160" s="91">
        <f>'relative error colored'!GL51</f>
        <v>610.98135599299803</v>
      </c>
      <c r="GL160" s="91">
        <f>'relative error colored'!GM51</f>
        <v>623.55471595930226</v>
      </c>
      <c r="GM160" s="91">
        <f>'relative error colored'!GN51</f>
        <v>636.15675994440437</v>
      </c>
      <c r="GN160" s="395">
        <f>'relative error colored'!GO51</f>
        <v>648.78643400722854</v>
      </c>
      <c r="GO160" s="290">
        <v>40000</v>
      </c>
      <c r="GP160" s="268"/>
      <c r="GQ160"/>
      <c r="GR160"/>
      <c r="GS160" s="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</row>
    <row r="161" spans="1:240" ht="15.75">
      <c r="A161" s="173"/>
      <c r="B161" s="182"/>
      <c r="C161" s="91"/>
      <c r="D161" s="189"/>
      <c r="E161" s="91"/>
      <c r="F161" s="116"/>
      <c r="G161" s="116"/>
      <c r="H161" s="116"/>
      <c r="I161" s="116"/>
      <c r="J161" s="109"/>
      <c r="K161" s="210">
        <v>41000</v>
      </c>
      <c r="L161" s="211">
        <f t="shared" si="323"/>
        <v>12.496799999999999</v>
      </c>
      <c r="M161" s="285">
        <v>410</v>
      </c>
      <c r="N161" s="91"/>
      <c r="O161" s="105">
        <f>'relative error colored'!N53</f>
        <v>178.7385930229342</v>
      </c>
      <c r="P161" s="201">
        <f>'relative error colored'!O53</f>
        <v>0.28740713902446952</v>
      </c>
      <c r="Q161" s="205">
        <f>'relative error colored'!P53</f>
        <v>-56.500002288000502</v>
      </c>
      <c r="R161" s="208">
        <f>'relative error colored'!Q53</f>
        <v>216.64999771199948</v>
      </c>
      <c r="S161" s="383"/>
      <c r="T161" s="196">
        <f>'relative error colored'!R53</f>
        <v>573.56933718429855</v>
      </c>
      <c r="U161" s="382"/>
      <c r="V161" s="143">
        <f>'relative error colored'!S53</f>
        <v>0.17640127611441814</v>
      </c>
      <c r="W161" s="165">
        <f>'relative error colored'!T53</f>
        <v>0.23461807267303633</v>
      </c>
      <c r="X161" s="200">
        <f>'relative error colored'!U53</f>
        <v>0.75186533996876448</v>
      </c>
      <c r="Y161" s="279"/>
      <c r="Z161" s="400">
        <f t="shared" si="324"/>
        <v>410</v>
      </c>
      <c r="AA161" s="405">
        <v>41000</v>
      </c>
      <c r="AB161" s="414">
        <f>'relative error colored'!Z52</f>
        <v>3.5989392495207558E-2</v>
      </c>
      <c r="AC161" s="414">
        <f>'relative error colored'!AA52</f>
        <v>7.1950041176168669E-2</v>
      </c>
      <c r="AD161" s="414">
        <f>'relative error colored'!AB52</f>
        <v>0.10785344736182996</v>
      </c>
      <c r="AE161" s="414">
        <f>'relative error colored'!AC52</f>
        <v>0.14367159718809605</v>
      </c>
      <c r="AF161" s="414">
        <f>'relative error colored'!AD52</f>
        <v>0.17937719062440216</v>
      </c>
      <c r="AG161" s="414">
        <f>'relative error colored'!AE52</f>
        <v>0.21494385505402314</v>
      </c>
      <c r="AH161" s="414">
        <f>'relative error colored'!AF52</f>
        <v>0.25034633928165356</v>
      </c>
      <c r="AI161" s="414">
        <f>'relative error colored'!AG52</f>
        <v>0.28556068460990364</v>
      </c>
      <c r="AJ161" s="414">
        <f>'relative error colored'!AH52</f>
        <v>0.32056437049701952</v>
      </c>
      <c r="AK161" s="410">
        <f>'relative error colored'!AI52</f>
        <v>0.35533643322270825</v>
      </c>
      <c r="AL161" s="414">
        <f>'relative error colored'!AJ52</f>
        <v>0.38985755689422169</v>
      </c>
      <c r="AM161" s="414">
        <f>'relative error colored'!AK52</f>
        <v>0.42411013697757793</v>
      </c>
      <c r="AN161" s="414">
        <f>'relative error colored'!AL52</f>
        <v>0.45807831730056653</v>
      </c>
      <c r="AO161" s="414">
        <f>'relative error colored'!AM52</f>
        <v>0.49174800211924707</v>
      </c>
      <c r="AP161" s="414">
        <f>'relative error colored'!AN52</f>
        <v>0.52510684535121588</v>
      </c>
      <c r="AQ161" s="414">
        <f>'relative error colored'!AO52</f>
        <v>0.55814421945084969</v>
      </c>
      <c r="AR161" s="414">
        <f>'relative error colored'!AP52</f>
        <v>0.59085116663723758</v>
      </c>
      <c r="AS161" s="414">
        <f>'relative error colored'!AQ52</f>
        <v>0.62322033529476661</v>
      </c>
      <c r="AT161" s="414">
        <f>'relative error colored'!AR52</f>
        <v>0.65524590436444652</v>
      </c>
      <c r="AU161" s="410">
        <f>'relative error colored'!AS52</f>
        <v>0.68692349845013001</v>
      </c>
      <c r="AV161" s="414">
        <f>'relative error colored'!AT52</f>
        <v>0.71825009619710345</v>
      </c>
      <c r="AW161" s="414">
        <f>'relative error colored'!AU52</f>
        <v>0.7492239342817163</v>
      </c>
      <c r="AX161" s="414">
        <f>'relative error colored'!AV52</f>
        <v>0.77984440909726249</v>
      </c>
      <c r="AY161" s="414">
        <f>'relative error colored'!AW52</f>
        <v>0.81011197795036971</v>
      </c>
      <c r="AZ161" s="414">
        <f>'relative error colored'!AX52</f>
        <v>0.84002806130663843</v>
      </c>
      <c r="BA161" s="414">
        <f>'relative error colored'!AY52</f>
        <v>0.86959494735557619</v>
      </c>
      <c r="BB161" s="414">
        <f>'relative error colored'!AZ52</f>
        <v>0.898815699910819</v>
      </c>
      <c r="BC161" s="414">
        <f>'relative error colored'!BA52</f>
        <v>0.92769407042826391</v>
      </c>
      <c r="BD161" s="414">
        <f>'relative error colored'!BB52</f>
        <v>0.95623441471510573</v>
      </c>
      <c r="BE161" s="410">
        <f>'relative error colored'!BC52</f>
        <v>0.98444161471920211</v>
      </c>
      <c r="BF161" s="414">
        <f>'relative error colored'!BD52</f>
        <v>1.0123210056303091</v>
      </c>
      <c r="BG161" s="414">
        <f>'relative error colored'!BE52</f>
        <v>1.0398783083923659</v>
      </c>
      <c r="BH161" s="414">
        <f>'relative error colored'!BF52</f>
        <v>1.0671195676171752</v>
      </c>
      <c r="BI161" s="414">
        <f>'relative error colored'!BG52</f>
        <v>1.0940510948026534</v>
      </c>
      <c r="BJ161" s="414">
        <f>'relative error colored'!BH52</f>
        <v>1.120679416691122</v>
      </c>
      <c r="BK161" s="414">
        <f>'relative error colored'!BI52</f>
        <v>1.1470112285521004</v>
      </c>
      <c r="BL161" s="414">
        <f>'relative error colored'!BJ52</f>
        <v>1.1730533521378197</v>
      </c>
      <c r="BM161" s="414">
        <f>'relative error colored'!BK52</f>
        <v>1.198812698035445</v>
      </c>
      <c r="BN161" s="414">
        <f>'relative error colored'!BL52</f>
        <v>1.2242962321260462</v>
      </c>
      <c r="BO161" s="411">
        <f>'relative error colored'!BM52</f>
        <v>1.2495109458545324</v>
      </c>
      <c r="BP161" s="253"/>
      <c r="BQ161" s="400">
        <f>'relative error colored'!BP52</f>
        <v>410</v>
      </c>
      <c r="BR161" s="405">
        <f>'relative error colored'!BQ52</f>
        <v>41000</v>
      </c>
      <c r="BS161" s="115">
        <f>'relative error colored'!BR52</f>
        <v>216.70612030341309</v>
      </c>
      <c r="BT161" s="115">
        <f>'relative error colored'!BS52</f>
        <v>216.87430881869676</v>
      </c>
      <c r="BU161" s="115">
        <f>'relative error colored'!BT52</f>
        <v>217.15402813012881</v>
      </c>
      <c r="BV161" s="115">
        <f>'relative error colored'!BU52</f>
        <v>217.54439510379953</v>
      </c>
      <c r="BW161" s="115">
        <f>'relative error colored'!BV52</f>
        <v>218.04419142572706</v>
      </c>
      <c r="BX161" s="115">
        <f>'relative error colored'!BW52</f>
        <v>218.65188099042621</v>
      </c>
      <c r="BY161" s="115">
        <f>'relative error colored'!BX52</f>
        <v>219.3656313213296</v>
      </c>
      <c r="BZ161" s="115">
        <f>'relative error colored'!BY52</f>
        <v>220.18333839078053</v>
      </c>
      <c r="CA161" s="115">
        <f>'relative error colored'!BZ52</f>
        <v>221.10265413731688</v>
      </c>
      <c r="CB161" s="91">
        <f>'relative error colored'!CA52</f>
        <v>222.12101594122072</v>
      </c>
      <c r="CC161" s="115">
        <f>'relative error colored'!CB52</f>
        <v>223.23567731499347</v>
      </c>
      <c r="CD161" s="115">
        <f>'relative error colored'!CC52</f>
        <v>224.44373909077299</v>
      </c>
      <c r="CE161" s="115">
        <f>'relative error colored'!CD52</f>
        <v>225.7421804373358</v>
      </c>
      <c r="CF161" s="115">
        <f>'relative error colored'!CE52</f>
        <v>227.12788910984418</v>
      </c>
      <c r="CG161" s="115">
        <f>'relative error colored'!CF52</f>
        <v>228.5976904199959</v>
      </c>
      <c r="CH161" s="115">
        <f>'relative error colored'!CG52</f>
        <v>230.14837450682384</v>
      </c>
      <c r="CI161" s="115">
        <f>'relative error colored'!CH52</f>
        <v>231.77672158363055</v>
      </c>
      <c r="CJ161" s="115">
        <f>'relative error colored'!CI52</f>
        <v>233.47952492972479</v>
      </c>
      <c r="CK161" s="115">
        <f>'relative error colored'!CJ52</f>
        <v>235.25361148295607</v>
      </c>
      <c r="CL161" s="91">
        <f>'relative error colored'!CK52</f>
        <v>237.09585996776062</v>
      </c>
      <c r="CM161" s="115">
        <f>'relative error colored'!CL52</f>
        <v>239.00321656170541</v>
      </c>
      <c r="CN161" s="115">
        <f>'relative error colored'!CM52</f>
        <v>240.97270816047768</v>
      </c>
      <c r="CO161" s="115">
        <f>'relative error colored'!CN52</f>
        <v>243.00145334670984</v>
      </c>
      <c r="CP161" s="115">
        <f>'relative error colored'!CO52</f>
        <v>245.08667120243757</v>
      </c>
      <c r="CQ161" s="115">
        <f>'relative error colored'!CP52</f>
        <v>247.22568812919488</v>
      </c>
      <c r="CR161" s="115">
        <f>'relative error colored'!CQ52</f>
        <v>249.41594285493122</v>
      </c>
      <c r="CS161" s="115">
        <f>'relative error colored'!CR52</f>
        <v>251.65498981437781</v>
      </c>
      <c r="CT161" s="115">
        <f>'relative error colored'!CS52</f>
        <v>253.94050109055664</v>
      </c>
      <c r="CU161" s="115">
        <f>'relative error colored'!CT52</f>
        <v>256.2702671010976</v>
      </c>
      <c r="CV161" s="91">
        <f>'relative error colored'!CU52</f>
        <v>258.64219620515951</v>
      </c>
      <c r="CW161" s="115">
        <f>'relative error colored'!CV52</f>
        <v>261.05431339607452</v>
      </c>
      <c r="CX161" s="115">
        <f>'relative error colored'!CW52</f>
        <v>263.50475823233609</v>
      </c>
      <c r="CY161" s="115">
        <f>'relative error colored'!CX52</f>
        <v>265.99178214596827</v>
      </c>
      <c r="CZ161" s="115">
        <f>'relative error colored'!CY52</f>
        <v>268.5137452533009</v>
      </c>
      <c r="DA161" s="115">
        <f>'relative error colored'!CZ52</f>
        <v>271.06911277922927</v>
      </c>
      <c r="DB161" s="115">
        <f>'relative error colored'!DA52</f>
        <v>273.65645119250274</v>
      </c>
      <c r="DC161" s="115">
        <f>'relative error colored'!DB52</f>
        <v>276.27442413677068</v>
      </c>
      <c r="DD161" s="115">
        <f>'relative error colored'!DC52</f>
        <v>278.92178823015303</v>
      </c>
      <c r="DE161" s="115">
        <f>'relative error colored'!DD52</f>
        <v>281.59738879513691</v>
      </c>
      <c r="DF161" s="395">
        <f>'relative error colored'!DE52</f>
        <v>284.30015557065849</v>
      </c>
      <c r="DG161" s="90"/>
      <c r="DH161" s="400">
        <f>'relative error colored'!DH52</f>
        <v>410</v>
      </c>
      <c r="DI161" s="405">
        <f>'relative error colored'!DI52</f>
        <v>41000</v>
      </c>
      <c r="DJ161" s="115">
        <f>'relative error colored'!DJ52</f>
        <v>20.642411999141768</v>
      </c>
      <c r="DK161" s="115">
        <f>'relative error colored'!DK52</f>
        <v>41.268337427798052</v>
      </c>
      <c r="DL161" s="115">
        <f>'relative error colored'!DL52</f>
        <v>61.861430316366445</v>
      </c>
      <c r="DM161" s="115">
        <f>'relative error colored'!DM52</f>
        <v>82.405622771385779</v>
      </c>
      <c r="DN161" s="115">
        <f>'relative error colored'!DN52</f>
        <v>102.88525633241991</v>
      </c>
      <c r="DO161" s="115">
        <f>'relative error colored'!DO52</f>
        <v>123.28520447517398</v>
      </c>
      <c r="DP161" s="115">
        <f>'relative error colored'!DP52</f>
        <v>143.59098388829355</v>
      </c>
      <c r="DQ161" s="115">
        <f>'relative error colored'!DQ52</f>
        <v>163.78885259759696</v>
      </c>
      <c r="DR161" s="115">
        <f>'relative error colored'!DR52</f>
        <v>183.86589351087738</v>
      </c>
      <c r="DS161" s="91">
        <f>'relative error colored'!DS52</f>
        <v>203.81008248098152</v>
      </c>
      <c r="DT161" s="115">
        <f>'relative error colored'!DT52</f>
        <v>223.61034050410871</v>
      </c>
      <c r="DU161" s="115">
        <f>'relative error colored'!DU52</f>
        <v>243.25657015937145</v>
      </c>
      <c r="DV161" s="115">
        <f>'relative error colored'!DV52</f>
        <v>262.73967683258473</v>
      </c>
      <c r="DW161" s="115">
        <f>'relative error colored'!DW52</f>
        <v>282.05157563723958</v>
      </c>
      <c r="DX161" s="115">
        <f>'relative error colored'!DX52</f>
        <v>301.18518523903487</v>
      </c>
      <c r="DY161" s="115">
        <f>'relative error colored'!DY52</f>
        <v>320.13441000367152</v>
      </c>
      <c r="DZ161" s="115">
        <f>'relative error colored'!DZ52</f>
        <v>338.89411202268991</v>
      </c>
      <c r="EA161" s="115">
        <f>'relative error colored'!EA52</f>
        <v>357.4600746347956</v>
      </c>
      <c r="EB161" s="115">
        <f>'relative error colored'!EB52</f>
        <v>375.82895905904189</v>
      </c>
      <c r="EC161" s="91">
        <f>'relative error colored'!EC52</f>
        <v>393.99825570236061</v>
      </c>
      <c r="ED161" s="115">
        <f>'relative error colored'!ED52</f>
        <v>411.96623160833127</v>
      </c>
      <c r="EE161" s="115">
        <f>'relative error colored'!EE52</f>
        <v>429.7318753885765</v>
      </c>
      <c r="EF161" s="115">
        <f>'relative error colored'!EF52</f>
        <v>447.29484083279783</v>
      </c>
      <c r="EG161" s="115">
        <f>'relative error colored'!EG52</f>
        <v>464.65539023805462</v>
      </c>
      <c r="EH161" s="115">
        <f>'relative error colored'!EH52</f>
        <v>481.81433833985989</v>
      </c>
      <c r="EI161" s="115">
        <f>'relative error colored'!EI52</f>
        <v>498.7729975735528</v>
      </c>
      <c r="EJ161" s="115">
        <f>'relative error colored'!EJ52</f>
        <v>515.53312524868988</v>
      </c>
      <c r="EK161" s="115">
        <f>'relative error colored'!EK52</f>
        <v>532.0968730853433</v>
      </c>
      <c r="EL161" s="115">
        <f>'relative error colored'!EL52</f>
        <v>548.4667394409588</v>
      </c>
      <c r="EM161" s="91">
        <f>'relative error colored'!EM52</f>
        <v>564.64552445113338</v>
      </c>
      <c r="EN161" s="115">
        <f>'relative error colored'!EN52</f>
        <v>580.63628821711893</v>
      </c>
      <c r="EO161" s="115">
        <f>'relative error colored'!EO52</f>
        <v>596.44231209693896</v>
      </c>
      <c r="EP161" s="115">
        <f>'relative error colored'!EP52</f>
        <v>612.06706309457843</v>
      </c>
      <c r="EQ161" s="115">
        <f>'relative error colored'!EQ52</f>
        <v>627.51416129171412</v>
      </c>
      <c r="ER161" s="115">
        <f>'relative error colored'!ER52</f>
        <v>642.78735022761316</v>
      </c>
      <c r="ES161" s="115">
        <f>'relative error colored'!ES52</f>
        <v>657.89047010357615</v>
      </c>
      <c r="ET161" s="115">
        <f>'relative error colored'!ET52</f>
        <v>672.82743366750879</v>
      </c>
      <c r="EU161" s="115">
        <f>'relative error colored'!EU52</f>
        <v>687.60220462031077</v>
      </c>
      <c r="EV161" s="115">
        <f>'relative error colored'!EV52</f>
        <v>702.21877837777049</v>
      </c>
      <c r="EW161" s="395">
        <f>'relative error colored'!EW52</f>
        <v>716.68116501831014</v>
      </c>
      <c r="EX161" s="8"/>
      <c r="EY161" s="400">
        <f>'relative error colored'!EZ52</f>
        <v>410</v>
      </c>
      <c r="EZ161" s="405">
        <f>'relative error colored'!FA52</f>
        <v>41000</v>
      </c>
      <c r="FA161" s="115">
        <f>'relative error colored'!FB52</f>
        <v>199.55612030341311</v>
      </c>
      <c r="FB161" s="115">
        <f>'relative error colored'!FC52</f>
        <v>209.72430881869678</v>
      </c>
      <c r="FC161" s="115">
        <f>'relative error colored'!FD52</f>
        <v>220.00402813012883</v>
      </c>
      <c r="FD161" s="115">
        <f>'relative error colored'!FE52</f>
        <v>230.39439510379955</v>
      </c>
      <c r="FE161" s="115">
        <f>'relative error colored'!FF52</f>
        <v>240.89419142572709</v>
      </c>
      <c r="FF161" s="115">
        <f>'relative error colored'!FG52</f>
        <v>251.50188099042623</v>
      </c>
      <c r="FG161" s="115">
        <f>'relative error colored'!FH52</f>
        <v>262.21563132132962</v>
      </c>
      <c r="FH161" s="115">
        <f>'relative error colored'!FI52</f>
        <v>273.03333839078056</v>
      </c>
      <c r="FI161" s="115">
        <f>'relative error colored'!FJ52</f>
        <v>283.95265413731693</v>
      </c>
      <c r="FJ161" s="91">
        <f>'relative error colored'!FK52</f>
        <v>294.97101594122074</v>
      </c>
      <c r="FK161" s="115">
        <f>'relative error colored'!FL52</f>
        <v>306.08567731499352</v>
      </c>
      <c r="FL161" s="115">
        <f>'relative error colored'!FM52</f>
        <v>317.29373909077299</v>
      </c>
      <c r="FM161" s="115">
        <f>'relative error colored'!FN52</f>
        <v>328.59218043733586</v>
      </c>
      <c r="FN161" s="115">
        <f>'relative error colored'!FO52</f>
        <v>339.97788910984423</v>
      </c>
      <c r="FO161" s="115">
        <f>'relative error colored'!FP52</f>
        <v>351.44769041999592</v>
      </c>
      <c r="FP161" s="115">
        <f>'relative error colored'!FQ52</f>
        <v>362.99837450682389</v>
      </c>
      <c r="FQ161" s="115">
        <f>'relative error colored'!FR52</f>
        <v>374.62672158363057</v>
      </c>
      <c r="FR161" s="115">
        <f>'relative error colored'!FS52</f>
        <v>386.32952492972481</v>
      </c>
      <c r="FS161" s="115">
        <f>'relative error colored'!FT52</f>
        <v>398.10361148295613</v>
      </c>
      <c r="FT161" s="91">
        <f>'relative error colored'!FU52</f>
        <v>409.94585996776061</v>
      </c>
      <c r="FU161" s="115">
        <f>'relative error colored'!FV52</f>
        <v>421.85321656170544</v>
      </c>
      <c r="FV161" s="115">
        <f>'relative error colored'!FW52</f>
        <v>433.8227081604777</v>
      </c>
      <c r="FW161" s="115">
        <f>'relative error colored'!FX52</f>
        <v>445.85145334670983</v>
      </c>
      <c r="FX161" s="115">
        <f>'relative error colored'!FY52</f>
        <v>457.93667120243759</v>
      </c>
      <c r="FY161" s="115">
        <f>'relative error colored'!FZ52</f>
        <v>470.07568812919487</v>
      </c>
      <c r="FZ161" s="115">
        <f>'relative error colored'!GA52</f>
        <v>482.26594285493127</v>
      </c>
      <c r="GA161" s="115">
        <f>'relative error colored'!GB52</f>
        <v>494.50498981437784</v>
      </c>
      <c r="GB161" s="115">
        <f>'relative error colored'!GC52</f>
        <v>506.79050109055663</v>
      </c>
      <c r="GC161" s="115">
        <f>'relative error colored'!GD52</f>
        <v>519.12026710109762</v>
      </c>
      <c r="GD161" s="91">
        <f>'relative error colored'!GE52</f>
        <v>531.49219620515953</v>
      </c>
      <c r="GE161" s="115">
        <f>'relative error colored'!GF52</f>
        <v>543.90431339607449</v>
      </c>
      <c r="GF161" s="115">
        <f>'relative error colored'!GG52</f>
        <v>556.35475823233605</v>
      </c>
      <c r="GG161" s="115">
        <f>'relative error colored'!GH52</f>
        <v>568.8417821459683</v>
      </c>
      <c r="GH161" s="115">
        <f>'relative error colored'!GI52</f>
        <v>581.36374525330098</v>
      </c>
      <c r="GI161" s="115">
        <f>'relative error colored'!GJ52</f>
        <v>593.91911277922929</v>
      </c>
      <c r="GJ161" s="115">
        <f>'relative error colored'!GK52</f>
        <v>606.50645119250271</v>
      </c>
      <c r="GK161" s="115">
        <f>'relative error colored'!GL52</f>
        <v>619.1244241367707</v>
      </c>
      <c r="GL161" s="115">
        <f>'relative error colored'!GM52</f>
        <v>631.77178823015311</v>
      </c>
      <c r="GM161" s="115">
        <f>'relative error colored'!GN52</f>
        <v>644.44738879513693</v>
      </c>
      <c r="GN161" s="395">
        <f>'relative error colored'!GO52</f>
        <v>657.15015557065851</v>
      </c>
      <c r="GO161" s="290">
        <v>41000</v>
      </c>
      <c r="GP161" s="268"/>
      <c r="GS161" s="60"/>
    </row>
    <row r="162" spans="1:240" ht="15.75">
      <c r="A162" s="173"/>
      <c r="B162" s="182"/>
      <c r="C162" s="91"/>
      <c r="D162" s="189"/>
      <c r="E162" s="91"/>
      <c r="F162" s="116"/>
      <c r="G162" s="116"/>
      <c r="H162" s="116"/>
      <c r="I162" s="116"/>
      <c r="J162" s="109"/>
      <c r="K162" s="210">
        <v>42000</v>
      </c>
      <c r="L162" s="211">
        <f t="shared" si="323"/>
        <v>12.801599999999999</v>
      </c>
      <c r="M162" s="285">
        <v>420</v>
      </c>
      <c r="N162" s="91"/>
      <c r="O162" s="105">
        <f>'relative error colored'!N54</f>
        <v>170.35098484433513</v>
      </c>
      <c r="P162" s="201">
        <f>'relative error colored'!O54</f>
        <v>0.27392007711411825</v>
      </c>
      <c r="Q162" s="205">
        <f>'relative error colored'!P54</f>
        <v>-56.500002288000502</v>
      </c>
      <c r="R162" s="208">
        <f>'relative error colored'!Q54</f>
        <v>216.64999771199948</v>
      </c>
      <c r="S162" s="383"/>
      <c r="T162" s="196">
        <f>'relative error colored'!R54</f>
        <v>573.56933718429855</v>
      </c>
      <c r="U162" s="382"/>
      <c r="V162" s="143">
        <f>'relative error colored'!S54</f>
        <v>0.16812335045086121</v>
      </c>
      <c r="W162" s="165">
        <f>'relative error colored'!T54</f>
        <v>0.22360822621560672</v>
      </c>
      <c r="X162" s="200">
        <f>'relative error colored'!U54</f>
        <v>0.75186533996876448</v>
      </c>
      <c r="Y162" s="279"/>
      <c r="Z162" s="400">
        <f t="shared" si="324"/>
        <v>420</v>
      </c>
      <c r="AA162" s="405">
        <v>42000</v>
      </c>
      <c r="AB162" s="414">
        <f>'relative error colored'!Z53</f>
        <v>3.686446183531162E-2</v>
      </c>
      <c r="AC162" s="414">
        <f>'relative error colored'!AA53</f>
        <v>7.3697723888424632E-2</v>
      </c>
      <c r="AD162" s="414">
        <f>'relative error colored'!AB53</f>
        <v>0.1104688657393003</v>
      </c>
      <c r="AE162" s="414">
        <f>'relative error colored'!AC53</f>
        <v>0.14714751916070312</v>
      </c>
      <c r="AF162" s="414">
        <f>'relative error colored'!AD53</f>
        <v>0.18370412817747389</v>
      </c>
      <c r="AG162" s="414">
        <f>'relative error colored'!AE53</f>
        <v>0.22011019067967919</v>
      </c>
      <c r="AH162" s="414">
        <f>'relative error colored'!AF53</f>
        <v>0.25633847670792798</v>
      </c>
      <c r="AI162" s="414">
        <f>'relative error colored'!AG53</f>
        <v>0.29236321950097255</v>
      </c>
      <c r="AJ162" s="414">
        <f>'relative error colored'!AH53</f>
        <v>0.32816027647675106</v>
      </c>
      <c r="AK162" s="410">
        <f>'relative error colored'!AI53</f>
        <v>0.36370725844484653</v>
      </c>
      <c r="AL162" s="414">
        <f>'relative error colored'!AJ53</f>
        <v>0.39898362645372071</v>
      </c>
      <c r="AM162" s="414">
        <f>'relative error colored'!AK53</f>
        <v>0.43397075670497898</v>
      </c>
      <c r="AN162" s="414">
        <f>'relative error colored'!AL53</f>
        <v>0.46865197487285132</v>
      </c>
      <c r="AO162" s="414">
        <f>'relative error colored'!AM53</f>
        <v>0.50301256191941657</v>
      </c>
      <c r="AP162" s="414">
        <f>'relative error colored'!AN53</f>
        <v>0.53703973407675065</v>
      </c>
      <c r="AQ162" s="414">
        <f>'relative error colored'!AO53</f>
        <v>0.57072260007190323</v>
      </c>
      <c r="AR162" s="414">
        <f>'relative error colored'!AP53</f>
        <v>0.60405209890637601</v>
      </c>
      <c r="AS162" s="414">
        <f>'relative error colored'!AQ53</f>
        <v>0.63702092158447154</v>
      </c>
      <c r="AT162" s="414">
        <f>'relative error colored'!AR53</f>
        <v>0.66962342013588616</v>
      </c>
      <c r="AU162" s="410">
        <f>'relative error colored'!AS53</f>
        <v>0.70185550712268741</v>
      </c>
      <c r="AV162" s="414">
        <f>'relative error colored'!AT53</f>
        <v>0.73371454858463503</v>
      </c>
      <c r="AW162" s="414">
        <f>'relative error colored'!AU53</f>
        <v>0.76519925308553949</v>
      </c>
      <c r="AX162" s="414">
        <f>'relative error colored'!AV53</f>
        <v>0.79630955919861535</v>
      </c>
      <c r="AY162" s="414">
        <f>'relative error colored'!AW53</f>
        <v>0.82704652343098628</v>
      </c>
      <c r="AZ162" s="414">
        <f>'relative error colored'!AX53</f>
        <v>0.85741221025169478</v>
      </c>
      <c r="BA162" s="414">
        <f>'relative error colored'!AY53</f>
        <v>0.88740958556642402</v>
      </c>
      <c r="BB162" s="414">
        <f>'relative error colored'!AZ53</f>
        <v>0.9170424146840449</v>
      </c>
      <c r="BC162" s="414">
        <f>'relative error colored'!BA53</f>
        <v>0.94631516555100448</v>
      </c>
      <c r="BD162" s="414">
        <f>'relative error colored'!BB53</f>
        <v>0.97523291779214283</v>
      </c>
      <c r="BE162" s="410">
        <f>'relative error colored'!BC53</f>
        <v>1.0038012778922238</v>
      </c>
      <c r="BF162" s="414">
        <f>'relative error colored'!BD53</f>
        <v>1.0320263006801769</v>
      </c>
      <c r="BG162" s="414">
        <f>'relative error colored'!BE53</f>
        <v>1.0599144171365096</v>
      </c>
      <c r="BH162" s="414">
        <f>'relative error colored'!BF53</f>
        <v>1.0874723684307321</v>
      </c>
      <c r="BI162" s="414">
        <f>'relative error colored'!BG53</f>
        <v>1.1147071460070859</v>
      </c>
      <c r="BJ162" s="414">
        <f>'relative error colored'!BH53</f>
        <v>1.141625937470492</v>
      </c>
      <c r="BK162" s="414">
        <f>'relative error colored'!BI53</f>
        <v>1.1682360779768728</v>
      </c>
      <c r="BL162" s="414">
        <f>'relative error colored'!BJ53</f>
        <v>1.1945450068003909</v>
      </c>
      <c r="BM162" s="414">
        <f>'relative error colored'!BK53</f>
        <v>1.2205602287314066</v>
      </c>
      <c r="BN162" s="414">
        <f>'relative error colored'!BL53</f>
        <v>1.2462892799510141</v>
      </c>
      <c r="BO162" s="411">
        <f>'relative error colored'!BM53</f>
        <v>1.2717396980283784</v>
      </c>
      <c r="BP162" s="253"/>
      <c r="BQ162" s="400">
        <f>'relative error colored'!BP53</f>
        <v>420</v>
      </c>
      <c r="BR162" s="405">
        <f>'relative error colored'!BQ53</f>
        <v>42000</v>
      </c>
      <c r="BS162" s="115">
        <f>'relative error colored'!BR53</f>
        <v>216.70888268509341</v>
      </c>
      <c r="BT162" s="115">
        <f>'relative error colored'!BS53</f>
        <v>216.88533830027356</v>
      </c>
      <c r="BU162" s="115">
        <f>'relative error colored'!BT53</f>
        <v>217.17876974141575</v>
      </c>
      <c r="BV162" s="115">
        <f>'relative error colored'!BU53</f>
        <v>217.58819586457315</v>
      </c>
      <c r="BW162" s="115">
        <f>'relative error colored'!BV53</f>
        <v>218.11226416327705</v>
      </c>
      <c r="BX162" s="115">
        <f>'relative error colored'!BW53</f>
        <v>218.74927102328792</v>
      </c>
      <c r="BY162" s="115">
        <f>'relative error colored'!BX53</f>
        <v>219.49718661832281</v>
      </c>
      <c r="BZ162" s="115">
        <f>'relative error colored'!BY53</f>
        <v>220.35368367711402</v>
      </c>
      <c r="CA162" s="115">
        <f>'relative error colored'!BZ53</f>
        <v>221.31616927131361</v>
      </c>
      <c r="CB162" s="91">
        <f>'relative error colored'!CA53</f>
        <v>222.38181873487082</v>
      </c>
      <c r="CC162" s="115">
        <f>'relative error colored'!CB53</f>
        <v>223.54761082709481</v>
      </c>
      <c r="CD162" s="115">
        <f>'relative error colored'!CC53</f>
        <v>224.81036328968111</v>
      </c>
      <c r="CE162" s="115">
        <f>'relative error colored'!CD53</f>
        <v>226.16676801651246</v>
      </c>
      <c r="CF162" s="115">
        <f>'relative error colored'!CE53</f>
        <v>227.61342514687044</v>
      </c>
      <c r="CG162" s="115">
        <f>'relative error colored'!CF53</f>
        <v>229.1468755001155</v>
      </c>
      <c r="CH162" s="115">
        <f>'relative error colored'!CG53</f>
        <v>230.76363088541669</v>
      </c>
      <c r="CI162" s="115">
        <f>'relative error colored'!CH53</f>
        <v>232.46020193694213</v>
      </c>
      <c r="CJ162" s="115">
        <f>'relative error colored'!CI53</f>
        <v>234.2331232373665</v>
      </c>
      <c r="CK162" s="115">
        <f>'relative error colored'!CJ53</f>
        <v>236.07897559615853</v>
      </c>
      <c r="CL162" s="91">
        <f>'relative error colored'!CK53</f>
        <v>237.99440544080815</v>
      </c>
      <c r="CM162" s="115">
        <f>'relative error colored'!CL53</f>
        <v>239.97614135706641</v>
      </c>
      <c r="CN162" s="115">
        <f>'relative error colored'!CM53</f>
        <v>242.02100787772011</v>
      </c>
      <c r="CO162" s="115">
        <f>'relative error colored'!CN53</f>
        <v>244.12593666853164</v>
      </c>
      <c r="CP162" s="115">
        <f>'relative error colored'!CO53</f>
        <v>246.28797529566071</v>
      </c>
      <c r="CQ162" s="115">
        <f>'relative error colored'!CP53</f>
        <v>248.50429378244138</v>
      </c>
      <c r="CR162" s="115">
        <f>'relative error colored'!CQ53</f>
        <v>250.77218917645695</v>
      </c>
      <c r="CS162" s="115">
        <f>'relative error colored'!CR53</f>
        <v>253.08908835215212</v>
      </c>
      <c r="CT162" s="115">
        <f>'relative error colored'!CS53</f>
        <v>255.45254927148349</v>
      </c>
      <c r="CU162" s="115">
        <f>'relative error colored'!CT53</f>
        <v>257.86026091693867</v>
      </c>
      <c r="CV162" s="91">
        <f>'relative error colored'!CU53</f>
        <v>260.31004209914482</v>
      </c>
      <c r="CW162" s="115">
        <f>'relative error colored'!CV53</f>
        <v>262.79983932647838</v>
      </c>
      <c r="CX162" s="115">
        <f>'relative error colored'!CW53</f>
        <v>265.32772390768332</v>
      </c>
      <c r="CY162" s="115">
        <f>'relative error colored'!CX53</f>
        <v>267.89188844135134</v>
      </c>
      <c r="CZ162" s="115">
        <f>'relative error colored'!CY53</f>
        <v>270.49064282889526</v>
      </c>
      <c r="DA162" s="115">
        <f>'relative error colored'!CZ53</f>
        <v>273.12240993090086</v>
      </c>
      <c r="DB162" s="115">
        <f>'relative error colored'!DA53</f>
        <v>275.78572097079251</v>
      </c>
      <c r="DC162" s="115">
        <f>'relative error colored'!DB53</f>
        <v>278.47921077489735</v>
      </c>
      <c r="DD162" s="115">
        <f>'relative error colored'!DC53</f>
        <v>281.20161292434602</v>
      </c>
      <c r="DE162" s="115">
        <f>'relative error colored'!DD53</f>
        <v>283.9517548819091</v>
      </c>
      <c r="DF162" s="395">
        <f>'relative error colored'!DE53</f>
        <v>286.72855314583779</v>
      </c>
      <c r="DG162" s="90"/>
      <c r="DH162" s="400">
        <f>'relative error colored'!DH53</f>
        <v>420</v>
      </c>
      <c r="DI162" s="405">
        <f>'relative error colored'!DI53</f>
        <v>42000</v>
      </c>
      <c r="DJ162" s="115">
        <f>'relative error colored'!DJ53</f>
        <v>21.144324940535554</v>
      </c>
      <c r="DK162" s="115">
        <f>'relative error colored'!DK53</f>
        <v>42.270754642675165</v>
      </c>
      <c r="DL162" s="115">
        <f>'relative error colored'!DL53</f>
        <v>63.361554101591743</v>
      </c>
      <c r="DM162" s="115">
        <f>'relative error colored'!DM53</f>
        <v>84.399305033318356</v>
      </c>
      <c r="DN162" s="115">
        <f>'relative error colored'!DN53</f>
        <v>105.36705503677312</v>
      </c>
      <c r="DO162" s="115">
        <f>'relative error colored'!DO53</f>
        <v>126.24845617565316</v>
      </c>
      <c r="DP162" s="115">
        <f>'relative error colored'!DP53</f>
        <v>147.02789018019899</v>
      </c>
      <c r="DQ162" s="115">
        <f>'relative error colored'!DQ53</f>
        <v>167.69057802624042</v>
      </c>
      <c r="DR162" s="115">
        <f>'relative error colored'!DR53</f>
        <v>188.22267226898626</v>
      </c>
      <c r="DS162" s="91">
        <f>'relative error colored'!DS53</f>
        <v>208.611331155329</v>
      </c>
      <c r="DT162" s="115">
        <f>'relative error colored'!DT53</f>
        <v>228.84477417244835</v>
      </c>
      <c r="DU162" s="115">
        <f>'relative error colored'!DU53</f>
        <v>248.91231928064329</v>
      </c>
      <c r="DV162" s="115">
        <f>'relative error colored'!DV53</f>
        <v>268.80440259793386</v>
      </c>
      <c r="DW162" s="115">
        <f>'relative error colored'!DW53</f>
        <v>288.5125817354957</v>
      </c>
      <c r="DX162" s="115">
        <f>'relative error colored'!DX53</f>
        <v>308.02952431603381</v>
      </c>
      <c r="DY162" s="115">
        <f>'relative error colored'!DY53</f>
        <v>327.34898343934105</v>
      </c>
      <c r="DZ162" s="115">
        <f>'relative error colored'!DZ53</f>
        <v>346.46576199451442</v>
      </c>
      <c r="EA162" s="115">
        <f>'relative error colored'!EA53</f>
        <v>365.37566776573635</v>
      </c>
      <c r="EB162" s="115">
        <f>'relative error colored'!EB53</f>
        <v>384.0754612504233</v>
      </c>
      <c r="EC162" s="91">
        <f>'relative error colored'!EC53</f>
        <v>402.56279801950956</v>
      </c>
      <c r="ED162" s="115">
        <f>'relative error colored'!ED53</f>
        <v>420.83616731416595</v>
      </c>
      <c r="EE162" s="115">
        <f>'relative error colored'!EE53</f>
        <v>438.8948284061932</v>
      </c>
      <c r="EF162" s="115">
        <f>'relative error colored'!EF53</f>
        <v>456.73874606307078</v>
      </c>
      <c r="EG162" s="115">
        <f>'relative error colored'!EG53</f>
        <v>474.36852626488923</v>
      </c>
      <c r="EH162" s="115">
        <f>'relative error colored'!EH53</f>
        <v>491.78535312778899</v>
      </c>
      <c r="EI162" s="115">
        <f>'relative error colored'!EI53</f>
        <v>508.99092780432687</v>
      </c>
      <c r="EJ162" s="115">
        <f>'relative error colored'!EJ53</f>
        <v>525.98740996021627</v>
      </c>
      <c r="EK162" s="115">
        <f>'relative error colored'!EK53</f>
        <v>542.77736227253934</v>
      </c>
      <c r="EL162" s="115">
        <f>'relative error colored'!EL53</f>
        <v>559.3636982583489</v>
      </c>
      <c r="EM162" s="91">
        <f>'relative error colored'!EM53</f>
        <v>575.74963362539472</v>
      </c>
      <c r="EN162" s="115">
        <f>'relative error colored'!EN53</f>
        <v>591.93864123789263</v>
      </c>
      <c r="EO162" s="115">
        <f>'relative error colored'!EO53</f>
        <v>607.93440970906988</v>
      </c>
      <c r="EP162" s="115">
        <f>'relative error colored'!EP53</f>
        <v>623.74080556705439</v>
      </c>
      <c r="EQ162" s="115">
        <f>'relative error colored'!EQ53</f>
        <v>639.36183888988535</v>
      </c>
      <c r="ER162" s="115">
        <f>'relative error colored'!ER53</f>
        <v>654.80163226735351</v>
      </c>
      <c r="ES162" s="115">
        <f>'relative error colored'!ES53</f>
        <v>670.06439291997947</v>
      </c>
      <c r="ET162" s="115">
        <f>'relative error colored'!ET53</f>
        <v>685.15438778731357</v>
      </c>
      <c r="EU162" s="115">
        <f>'relative error colored'!EU53</f>
        <v>700.07592138698874</v>
      </c>
      <c r="EV162" s="115">
        <f>'relative error colored'!EV53</f>
        <v>714.83331624139987</v>
      </c>
      <c r="EW162" s="395">
        <f>'relative error colored'!EW53</f>
        <v>729.43089566909703</v>
      </c>
      <c r="EX162" s="8"/>
      <c r="EY162" s="400">
        <f>'relative error colored'!EZ53</f>
        <v>420</v>
      </c>
      <c r="EZ162" s="405">
        <f>'relative error colored'!FA53</f>
        <v>42000</v>
      </c>
      <c r="FA162" s="115">
        <f>'relative error colored'!FB53</f>
        <v>205.55888268509344</v>
      </c>
      <c r="FB162" s="115">
        <f>'relative error colored'!FC53</f>
        <v>215.73533830027358</v>
      </c>
      <c r="FC162" s="115">
        <f>'relative error colored'!FD53</f>
        <v>226.02876974141577</v>
      </c>
      <c r="FD162" s="115">
        <f>'relative error colored'!FE53</f>
        <v>236.43819586457317</v>
      </c>
      <c r="FE162" s="115">
        <f>'relative error colored'!FF53</f>
        <v>246.96226416327707</v>
      </c>
      <c r="FF162" s="115">
        <f>'relative error colored'!FG53</f>
        <v>257.59927102328794</v>
      </c>
      <c r="FG162" s="115">
        <f>'relative error colored'!FH53</f>
        <v>268.34718661832284</v>
      </c>
      <c r="FH162" s="115">
        <f>'relative error colored'!FI53</f>
        <v>279.20368367711404</v>
      </c>
      <c r="FI162" s="115">
        <f>'relative error colored'!FJ53</f>
        <v>290.16616927131361</v>
      </c>
      <c r="FJ162" s="91">
        <f>'relative error colored'!FK53</f>
        <v>301.23181873487084</v>
      </c>
      <c r="FK162" s="115">
        <f>'relative error colored'!FL53</f>
        <v>312.39761082709481</v>
      </c>
      <c r="FL162" s="115">
        <f>'relative error colored'!FM53</f>
        <v>323.66036328968113</v>
      </c>
      <c r="FM162" s="115">
        <f>'relative error colored'!FN53</f>
        <v>335.01676801651251</v>
      </c>
      <c r="FN162" s="115">
        <f>'relative error colored'!FO53</f>
        <v>346.46342514687046</v>
      </c>
      <c r="FO162" s="115">
        <f>'relative error colored'!FP53</f>
        <v>357.99687550011549</v>
      </c>
      <c r="FP162" s="115">
        <f>'relative error colored'!FQ53</f>
        <v>369.61363088541668</v>
      </c>
      <c r="FQ162" s="115">
        <f>'relative error colored'!FR53</f>
        <v>381.31020193694212</v>
      </c>
      <c r="FR162" s="115">
        <f>'relative error colored'!FS53</f>
        <v>393.08312323736652</v>
      </c>
      <c r="FS162" s="115">
        <f>'relative error colored'!FT53</f>
        <v>404.92897559615858</v>
      </c>
      <c r="FT162" s="91">
        <f>'relative error colored'!FU53</f>
        <v>416.84440544080815</v>
      </c>
      <c r="FU162" s="115">
        <f>'relative error colored'!FV53</f>
        <v>428.82614135706643</v>
      </c>
      <c r="FV162" s="115">
        <f>'relative error colored'!FW53</f>
        <v>440.8710078777201</v>
      </c>
      <c r="FW162" s="115">
        <f>'relative error colored'!FX53</f>
        <v>452.97593666853163</v>
      </c>
      <c r="FX162" s="115">
        <f>'relative error colored'!FY53</f>
        <v>465.13797529566074</v>
      </c>
      <c r="FY162" s="115">
        <f>'relative error colored'!FZ53</f>
        <v>477.3542937824414</v>
      </c>
      <c r="FZ162" s="115">
        <f>'relative error colored'!GA53</f>
        <v>489.62218917645697</v>
      </c>
      <c r="GA162" s="115">
        <f>'relative error colored'!GB53</f>
        <v>501.93908835215211</v>
      </c>
      <c r="GB162" s="115">
        <f>'relative error colored'!GC53</f>
        <v>514.30254927148349</v>
      </c>
      <c r="GC162" s="115">
        <f>'relative error colored'!GD53</f>
        <v>526.71026091693875</v>
      </c>
      <c r="GD162" s="91">
        <f>'relative error colored'!GE53</f>
        <v>539.1600420991449</v>
      </c>
      <c r="GE162" s="115">
        <f>'relative error colored'!GF53</f>
        <v>551.6498393264784</v>
      </c>
      <c r="GF162" s="115">
        <f>'relative error colored'!GG53</f>
        <v>564.17772390768334</v>
      </c>
      <c r="GG162" s="115">
        <f>'relative error colored'!GH53</f>
        <v>576.74188844135142</v>
      </c>
      <c r="GH162" s="115">
        <f>'relative error colored'!GI53</f>
        <v>589.34064282889528</v>
      </c>
      <c r="GI162" s="115">
        <f>'relative error colored'!GJ53</f>
        <v>601.97240993090088</v>
      </c>
      <c r="GJ162" s="115">
        <f>'relative error colored'!GK53</f>
        <v>614.63572097079259</v>
      </c>
      <c r="GK162" s="115">
        <f>'relative error colored'!GL53</f>
        <v>627.32921077489732</v>
      </c>
      <c r="GL162" s="115">
        <f>'relative error colored'!GM53</f>
        <v>640.05161292434605</v>
      </c>
      <c r="GM162" s="115">
        <f>'relative error colored'!GN53</f>
        <v>652.80175488190912</v>
      </c>
      <c r="GN162" s="395">
        <f>'relative error colored'!GO53</f>
        <v>665.57855314583776</v>
      </c>
      <c r="GO162" s="290">
        <v>42000</v>
      </c>
      <c r="GP162" s="268"/>
      <c r="GS162" s="60"/>
    </row>
    <row r="163" spans="1:240" ht="15.75">
      <c r="A163" s="173"/>
      <c r="B163" s="182"/>
      <c r="C163" s="91"/>
      <c r="D163" s="189"/>
      <c r="E163" s="91"/>
      <c r="F163" s="116"/>
      <c r="G163" s="116"/>
      <c r="H163" s="116"/>
      <c r="I163" s="116"/>
      <c r="J163" s="109"/>
      <c r="K163" s="210">
        <v>43000</v>
      </c>
      <c r="L163" s="211">
        <f t="shared" si="323"/>
        <v>13.106399999999999</v>
      </c>
      <c r="M163" s="285">
        <v>430</v>
      </c>
      <c r="N163" s="91"/>
      <c r="O163" s="105">
        <f>'relative error colored'!N55</f>
        <v>162.35697924348869</v>
      </c>
      <c r="P163" s="201">
        <f>'relative error colored'!O55</f>
        <v>0.2610659181984214</v>
      </c>
      <c r="Q163" s="205">
        <f>'relative error colored'!P55</f>
        <v>-56.500002288000502</v>
      </c>
      <c r="R163" s="208">
        <f>'relative error colored'!Q55</f>
        <v>216.64999771199948</v>
      </c>
      <c r="S163" s="383"/>
      <c r="T163" s="196">
        <f>'relative error colored'!R55</f>
        <v>573.56933718429855</v>
      </c>
      <c r="U163" s="382"/>
      <c r="V163" s="143">
        <f>'relative error colored'!S55</f>
        <v>0.16023388032912775</v>
      </c>
      <c r="W163" s="165">
        <f>'relative error colored'!T55</f>
        <v>0.21311503526401746</v>
      </c>
      <c r="X163" s="200">
        <f>'relative error colored'!U55</f>
        <v>0.75186533996876448</v>
      </c>
      <c r="Y163" s="279"/>
      <c r="Z163" s="400">
        <f t="shared" si="324"/>
        <v>430</v>
      </c>
      <c r="AA163" s="405">
        <v>43000</v>
      </c>
      <c r="AB163" s="414">
        <f>'relative error colored'!Z54</f>
        <v>3.7760793372714978E-2</v>
      </c>
      <c r="AC163" s="414">
        <f>'relative error colored'!AA54</f>
        <v>7.5487740337580628E-2</v>
      </c>
      <c r="AD163" s="414">
        <f>'relative error colored'!AB54</f>
        <v>0.11314731265843213</v>
      </c>
      <c r="AE163" s="414">
        <f>'relative error colored'!AC54</f>
        <v>0.1507066106200842</v>
      </c>
      <c r="AF163" s="414">
        <f>'relative error colored'!AD54</f>
        <v>0.18813365810049248</v>
      </c>
      <c r="AG163" s="414">
        <f>'relative error colored'!AE54</f>
        <v>0.22539767562063401</v>
      </c>
      <c r="AH163" s="414">
        <f>'relative error colored'!AF54</f>
        <v>0.26246932562111375</v>
      </c>
      <c r="AI163" s="414">
        <f>'relative error colored'!AG54</f>
        <v>0.29932092542579308</v>
      </c>
      <c r="AJ163" s="414">
        <f>'relative error colored'!AH54</f>
        <v>0.33592662469270973</v>
      </c>
      <c r="AK163" s="410">
        <f>'relative error colored'!AI54</f>
        <v>0.37226254553800436</v>
      </c>
      <c r="AL163" s="414">
        <f>'relative error colored'!AJ54</f>
        <v>0.40830688486433053</v>
      </c>
      <c r="AM163" s="414">
        <f>'relative error colored'!AK54</f>
        <v>0.44403997966254499</v>
      </c>
      <c r="AN163" s="414">
        <f>'relative error colored'!AL54</f>
        <v>0.47944433712761697</v>
      </c>
      <c r="AO163" s="414">
        <f>'relative error colored'!AM54</f>
        <v>0.51450463230132037</v>
      </c>
      <c r="AP163" s="414">
        <f>'relative error colored'!AN54</f>
        <v>0.54920767660658598</v>
      </c>
      <c r="AQ163" s="414">
        <f>'relative error colored'!AO54</f>
        <v>0.58354236107029178</v>
      </c>
      <c r="AR163" s="414">
        <f>'relative error colored'!AP54</f>
        <v>0.61749957825550605</v>
      </c>
      <c r="AS163" s="414">
        <f>'relative error colored'!AQ54</f>
        <v>0.65107212696449224</v>
      </c>
      <c r="AT163" s="414">
        <f>'relative error colored'!AR54</f>
        <v>0.68425460365939805</v>
      </c>
      <c r="AU163" s="410">
        <f>'relative error colored'!AS54</f>
        <v>0.71704328431234732</v>
      </c>
      <c r="AV163" s="414">
        <f>'relative error colored'!AT54</f>
        <v>0.74943600007310085</v>
      </c>
      <c r="AW163" s="414">
        <f>'relative error colored'!AU54</f>
        <v>0.78143200976255278</v>
      </c>
      <c r="AX163" s="414">
        <f>'relative error colored'!AV54</f>
        <v>0.81303187179063918</v>
      </c>
      <c r="AY163" s="414">
        <f>'relative error colored'!AW54</f>
        <v>0.84423731768144195</v>
      </c>
      <c r="AZ163" s="414">
        <f>'relative error colored'!AX54</f>
        <v>0.87505112898375226</v>
      </c>
      <c r="BA163" s="414">
        <f>'relative error colored'!AY54</f>
        <v>0.90547701896582888</v>
      </c>
      <c r="BB163" s="414">
        <f>'relative error colored'!AZ54</f>
        <v>0.93551952014711404</v>
      </c>
      <c r="BC163" s="414">
        <f>'relative error colored'!BA54</f>
        <v>0.96518387841301101</v>
      </c>
      <c r="BD163" s="414">
        <f>'relative error colored'!BB54</f>
        <v>0.99447595419298151</v>
      </c>
      <c r="BE163" s="410">
        <f>'relative error colored'!BC54</f>
        <v>1.0234021309579464</v>
      </c>
      <c r="BF163" s="414">
        <f>'relative error colored'!BD54</f>
        <v>1.0519692311075923</v>
      </c>
      <c r="BG163" s="414">
        <f>'relative error colored'!BE54</f>
        <v>1.080184439169414</v>
      </c>
      <c r="BH163" s="414">
        <f>'relative error colored'!BF54</f>
        <v>1.1080552321151087</v>
      </c>
      <c r="BI163" s="414">
        <f>'relative error colored'!BG54</f>
        <v>1.1355893165123037</v>
      </c>
      <c r="BJ163" s="414">
        <f>'relative error colored'!BH54</f>
        <v>1.1627945721668329</v>
      </c>
      <c r="BK163" s="414">
        <f>'relative error colored'!BI54</f>
        <v>1.189679001868408</v>
      </c>
      <c r="BL163" s="414">
        <f>'relative error colored'!BJ54</f>
        <v>1.2162506868275476</v>
      </c>
      <c r="BM163" s="414">
        <f>'relative error colored'!BK54</f>
        <v>1.2425177473801803</v>
      </c>
      <c r="BN163" s="414">
        <f>'relative error colored'!BL54</f>
        <v>1.2684883085359366</v>
      </c>
      <c r="BO163" s="411">
        <f>'relative error colored'!BM54</f>
        <v>1.2941704699540575</v>
      </c>
      <c r="BP163" s="253"/>
      <c r="BQ163" s="400">
        <f>'relative error colored'!BP54</f>
        <v>430</v>
      </c>
      <c r="BR163" s="405">
        <f>'relative error colored'!BQ54</f>
        <v>43000</v>
      </c>
      <c r="BS163" s="115">
        <f>'relative error colored'!BR54</f>
        <v>216.71178098412119</v>
      </c>
      <c r="BT163" s="115">
        <f>'relative error colored'!BS54</f>
        <v>216.89690933551728</v>
      </c>
      <c r="BU163" s="115">
        <f>'relative error colored'!BT54</f>
        <v>217.204721987439</v>
      </c>
      <c r="BV163" s="115">
        <f>'relative error colored'!BU54</f>
        <v>217.63412956766368</v>
      </c>
      <c r="BW163" s="115">
        <f>'relative error colored'!BV54</f>
        <v>218.18363155833717</v>
      </c>
      <c r="BX163" s="115">
        <f>'relative error colored'!BW54</f>
        <v>218.85133986930225</v>
      </c>
      <c r="BY163" s="115">
        <f>'relative error colored'!BX54</f>
        <v>219.63500774530578</v>
      </c>
      <c r="BZ163" s="115">
        <f>'relative error colored'!BY54</f>
        <v>220.53206307151635</v>
      </c>
      <c r="CA163" s="115">
        <f>'relative error colored'!BZ54</f>
        <v>221.53964504905915</v>
      </c>
      <c r="CB163" s="91">
        <f>'relative error colored'!CA54</f>
        <v>222.65464317236166</v>
      </c>
      <c r="CC163" s="115">
        <f>'relative error colored'!CB54</f>
        <v>223.87373745053341</v>
      </c>
      <c r="CD163" s="115">
        <f>'relative error colored'!CC54</f>
        <v>225.19343887010623</v>
      </c>
      <c r="CE163" s="115">
        <f>'relative error colored'!CD54</f>
        <v>226.61012918806642</v>
      </c>
      <c r="CF163" s="115">
        <f>'relative error colored'!CE54</f>
        <v>228.12009926272273</v>
      </c>
      <c r="CG163" s="115">
        <f>'relative error colored'!CF54</f>
        <v>229.71958526562335</v>
      </c>
      <c r="CH163" s="115">
        <f>'relative error colored'!CG54</f>
        <v>231.40480226097077</v>
      </c>
      <c r="CI163" s="115">
        <f>'relative error colored'!CH54</f>
        <v>233.17197478139832</v>
      </c>
      <c r="CJ163" s="115">
        <f>'relative error colored'!CI54</f>
        <v>235.01736416374635</v>
      </c>
      <c r="CK163" s="115">
        <f>'relative error colored'!CJ54</f>
        <v>236.93729253046715</v>
      </c>
      <c r="CL163" s="91">
        <f>'relative error colored'!CK54</f>
        <v>238.92816340817427</v>
      </c>
      <c r="CM163" s="115">
        <f>'relative error colored'!CL54</f>
        <v>240.98647906283369</v>
      </c>
      <c r="CN163" s="115">
        <f>'relative error colored'!CM54</f>
        <v>243.10885470081962</v>
      </c>
      <c r="CO163" s="115">
        <f>'relative error colored'!CN54</f>
        <v>245.29202973715471</v>
      </c>
      <c r="CP163" s="115">
        <f>'relative error colored'!CO54</f>
        <v>247.53287636821398</v>
      </c>
      <c r="CQ163" s="115">
        <f>'relative error colored'!CP54</f>
        <v>249.82840570789605</v>
      </c>
      <c r="CR163" s="115">
        <f>'relative error colored'!CQ54</f>
        <v>252.17577175597268</v>
      </c>
      <c r="CS163" s="115">
        <f>'relative error colored'!CR54</f>
        <v>254.57227346723982</v>
      </c>
      <c r="CT163" s="115">
        <f>'relative error colored'!CS54</f>
        <v>257.0153551824078</v>
      </c>
      <c r="CU163" s="115">
        <f>'relative error colored'!CT54</f>
        <v>259.50260566831122</v>
      </c>
      <c r="CV163" s="91">
        <f>'relative error colored'!CU54</f>
        <v>262.03175599779382</v>
      </c>
      <c r="CW163" s="115">
        <f>'relative error colored'!CV54</f>
        <v>264.60067647993151</v>
      </c>
      <c r="CX163" s="115">
        <f>'relative error colored'!CW54</f>
        <v>267.20737283035913</v>
      </c>
      <c r="CY163" s="115">
        <f>'relative error colored'!CX54</f>
        <v>269.84998175027181</v>
      </c>
      <c r="CZ163" s="115">
        <f>'relative error colored'!CY54</f>
        <v>272.52676606190755</v>
      </c>
      <c r="DA163" s="115">
        <f>'relative error colored'!CZ54</f>
        <v>275.23610952852027</v>
      </c>
      <c r="DB163" s="115">
        <f>'relative error colored'!DA54</f>
        <v>277.97651146833641</v>
      </c>
      <c r="DC163" s="115">
        <f>'relative error colored'!DB54</f>
        <v>280.74658125501082</v>
      </c>
      <c r="DD163" s="115">
        <f>'relative error colored'!DC54</f>
        <v>283.54503278172933</v>
      </c>
      <c r="DE163" s="115">
        <f>'relative error colored'!DD54</f>
        <v>286.37067895239829</v>
      </c>
      <c r="DF163" s="395">
        <f>'relative error colored'!DE54</f>
        <v>289.22242625127245</v>
      </c>
      <c r="DG163" s="90"/>
      <c r="DH163" s="400">
        <f>'relative error colored'!DH54</f>
        <v>430</v>
      </c>
      <c r="DI163" s="405">
        <f>'relative error colored'!DI54</f>
        <v>43000</v>
      </c>
      <c r="DJ163" s="115">
        <f>'relative error colored'!DJ54</f>
        <v>21.658433226341383</v>
      </c>
      <c r="DK163" s="115">
        <f>'relative error colored'!DK54</f>
        <v>43.297453190966557</v>
      </c>
      <c r="DL163" s="115">
        <f>'relative error colored'!DL54</f>
        <v>64.897829125681511</v>
      </c>
      <c r="DM163" s="115">
        <f>'relative error colored'!DM54</f>
        <v>86.440690762653858</v>
      </c>
      <c r="DN163" s="115">
        <f>'relative error colored'!DN54</f>
        <v>107.90769757875691</v>
      </c>
      <c r="DO163" s="115">
        <f>'relative error colored'!DO54</f>
        <v>129.28119540860857</v>
      </c>
      <c r="DP163" s="115">
        <f>'relative error colored'!DP54</f>
        <v>150.54435712771203</v>
      </c>
      <c r="DQ163" s="115">
        <f>'relative error colored'!DQ54</f>
        <v>171.68130480186301</v>
      </c>
      <c r="DR163" s="115">
        <f>'relative error colored'!DR54</f>
        <v>192.67721146755613</v>
      </c>
      <c r="DS163" s="91">
        <f>'relative error colored'!DS54</f>
        <v>213.51838150277291</v>
      </c>
      <c r="DT163" s="115">
        <f>'relative error colored'!DT54</f>
        <v>234.19230931941976</v>
      </c>
      <c r="DU163" s="115">
        <f>'relative error colored'!DU54</f>
        <v>254.68771681837535</v>
      </c>
      <c r="DV163" s="115">
        <f>'relative error colored'!DV54</f>
        <v>274.99457066305263</v>
      </c>
      <c r="DW163" s="115">
        <f>'relative error colored'!DW54</f>
        <v>295.10408092731956</v>
      </c>
      <c r="DX163" s="115">
        <f>'relative error colored'!DX54</f>
        <v>315.0086830477681</v>
      </c>
      <c r="DY163" s="115">
        <f>'relative error colored'!DY54</f>
        <v>334.7020052580479</v>
      </c>
      <c r="DZ163" s="115">
        <f>'relative error colored'!DZ54</f>
        <v>354.1788238115945</v>
      </c>
      <c r="EA163" s="115">
        <f>'relative error colored'!EA54</f>
        <v>373.4350083221953</v>
      </c>
      <c r="EB163" s="115">
        <f>'relative error colored'!EB54</f>
        <v>392.46745948622583</v>
      </c>
      <c r="EC163" s="91">
        <f>'relative error colored'!EC54</f>
        <v>411.27404131548559</v>
      </c>
      <c r="ED163" s="115">
        <f>'relative error colored'!ED54</f>
        <v>429.85350982398035</v>
      </c>
      <c r="EE163" s="115">
        <f>'relative error colored'!EE54</f>
        <v>448.20543989410169</v>
      </c>
      <c r="EF163" s="115">
        <f>'relative error colored'!EF54</f>
        <v>466.33015181266649</v>
      </c>
      <c r="EG163" s="115">
        <f>'relative error colored'!EG54</f>
        <v>484.22863872879475</v>
      </c>
      <c r="EH163" s="115">
        <f>'relative error colored'!EH54</f>
        <v>501.90249605358292</v>
      </c>
      <c r="EI163" s="115">
        <f>'relative error colored'!EI54</f>
        <v>519.35385360384498</v>
      </c>
      <c r="EJ163" s="115">
        <f>'relative error colored'!EJ54</f>
        <v>536.58531109375326</v>
      </c>
      <c r="EK163" s="115">
        <f>'relative error colored'!EK54</f>
        <v>553.59987740232134</v>
      </c>
      <c r="EL163" s="115">
        <f>'relative error colored'!EL54</f>
        <v>570.40091389219128</v>
      </c>
      <c r="EM163" s="91">
        <f>'relative error colored'!EM54</f>
        <v>586.99208192654805</v>
      </c>
      <c r="EN163" s="115">
        <f>'relative error colored'!EN54</f>
        <v>603.37729462465791</v>
      </c>
      <c r="EO163" s="115">
        <f>'relative error colored'!EO54</f>
        <v>619.56067281119408</v>
      </c>
      <c r="EP163" s="115">
        <f>'relative error colored'!EP54</f>
        <v>635.54650504785695</v>
      </c>
      <c r="EQ163" s="115">
        <f>'relative error colored'!EQ54</f>
        <v>651.33921158553267</v>
      </c>
      <c r="ER163" s="115">
        <f>'relative error colored'!ER54</f>
        <v>666.94331203923036</v>
      </c>
      <c r="ES163" s="115">
        <f>'relative error colored'!ES54</f>
        <v>682.36339656374071</v>
      </c>
      <c r="ET163" s="115">
        <f>'relative error colored'!ET54</f>
        <v>697.60410029362436</v>
      </c>
      <c r="EU163" s="115">
        <f>'relative error colored'!EU54</f>
        <v>712.67008080457765</v>
      </c>
      <c r="EV163" s="115">
        <f>'relative error colored'!EV54</f>
        <v>727.56599835298914</v>
      </c>
      <c r="EW163" s="395">
        <f>'relative error colored'!EW54</f>
        <v>742.29649865504086</v>
      </c>
      <c r="EX163" s="8"/>
      <c r="EY163" s="400">
        <f>'relative error colored'!EZ54</f>
        <v>430</v>
      </c>
      <c r="EZ163" s="405">
        <f>'relative error colored'!FA54</f>
        <v>43000</v>
      </c>
      <c r="FA163" s="115">
        <f>'relative error colored'!FB54</f>
        <v>211.56178098412121</v>
      </c>
      <c r="FB163" s="115">
        <f>'relative error colored'!FC54</f>
        <v>221.7469093355173</v>
      </c>
      <c r="FC163" s="115">
        <f>'relative error colored'!FD54</f>
        <v>232.05472198743902</v>
      </c>
      <c r="FD163" s="115">
        <f>'relative error colored'!FE54</f>
        <v>242.4841295676637</v>
      </c>
      <c r="FE163" s="115">
        <f>'relative error colored'!FF54</f>
        <v>253.03363155833719</v>
      </c>
      <c r="FF163" s="115">
        <f>'relative error colored'!FG54</f>
        <v>263.70133986930227</v>
      </c>
      <c r="FG163" s="115">
        <f>'relative error colored'!FH54</f>
        <v>274.48500774530578</v>
      </c>
      <c r="FH163" s="115">
        <f>'relative error colored'!FI54</f>
        <v>285.38206307151637</v>
      </c>
      <c r="FI163" s="115">
        <f>'relative error colored'!FJ54</f>
        <v>296.38964504905914</v>
      </c>
      <c r="FJ163" s="91">
        <f>'relative error colored'!FK54</f>
        <v>307.50464317236168</v>
      </c>
      <c r="FK163" s="115">
        <f>'relative error colored'!FL54</f>
        <v>318.72373745053346</v>
      </c>
      <c r="FL163" s="115">
        <f>'relative error colored'!FM54</f>
        <v>330.04343887010623</v>
      </c>
      <c r="FM163" s="115">
        <f>'relative error colored'!FN54</f>
        <v>341.46012918806645</v>
      </c>
      <c r="FN163" s="115">
        <f>'relative error colored'!FO54</f>
        <v>352.97009926272278</v>
      </c>
      <c r="FO163" s="115">
        <f>'relative error colored'!FP54</f>
        <v>364.56958526562335</v>
      </c>
      <c r="FP163" s="115">
        <f>'relative error colored'!FQ54</f>
        <v>376.25480226097079</v>
      </c>
      <c r="FQ163" s="115">
        <f>'relative error colored'!FR54</f>
        <v>388.02197478139834</v>
      </c>
      <c r="FR163" s="115">
        <f>'relative error colored'!FS54</f>
        <v>399.8673641637464</v>
      </c>
      <c r="FS163" s="115">
        <f>'relative error colored'!FT54</f>
        <v>411.7872925304672</v>
      </c>
      <c r="FT163" s="91">
        <f>'relative error colored'!FU54</f>
        <v>423.77816340817429</v>
      </c>
      <c r="FU163" s="115">
        <f>'relative error colored'!FV54</f>
        <v>435.83647906283375</v>
      </c>
      <c r="FV163" s="115">
        <f>'relative error colored'!FW54</f>
        <v>447.95885470081964</v>
      </c>
      <c r="FW163" s="115">
        <f>'relative error colored'!FX54</f>
        <v>460.14202973715476</v>
      </c>
      <c r="FX163" s="115">
        <f>'relative error colored'!FY54</f>
        <v>472.382876368214</v>
      </c>
      <c r="FY163" s="115">
        <f>'relative error colored'!FZ54</f>
        <v>484.6784057078961</v>
      </c>
      <c r="FZ163" s="115">
        <f>'relative error colored'!GA54</f>
        <v>497.0257717559727</v>
      </c>
      <c r="GA163" s="115">
        <f>'relative error colored'!GB54</f>
        <v>509.42227346723985</v>
      </c>
      <c r="GB163" s="115">
        <f>'relative error colored'!GC54</f>
        <v>521.86535518240782</v>
      </c>
      <c r="GC163" s="115">
        <f>'relative error colored'!GD54</f>
        <v>534.3526056683113</v>
      </c>
      <c r="GD163" s="91">
        <f>'relative error colored'!GE54</f>
        <v>546.88175599779379</v>
      </c>
      <c r="GE163" s="115">
        <f>'relative error colored'!GF54</f>
        <v>559.45067647993153</v>
      </c>
      <c r="GF163" s="115">
        <f>'relative error colored'!GG54</f>
        <v>572.0573728303591</v>
      </c>
      <c r="GG163" s="115">
        <f>'relative error colored'!GH54</f>
        <v>584.69998175027183</v>
      </c>
      <c r="GH163" s="115">
        <f>'relative error colored'!GI54</f>
        <v>597.37676606190757</v>
      </c>
      <c r="GI163" s="115">
        <f>'relative error colored'!GJ54</f>
        <v>610.0861095285203</v>
      </c>
      <c r="GJ163" s="115">
        <f>'relative error colored'!GK54</f>
        <v>622.82651146833643</v>
      </c>
      <c r="GK163" s="115">
        <f>'relative error colored'!GL54</f>
        <v>635.59658125501085</v>
      </c>
      <c r="GL163" s="115">
        <f>'relative error colored'!GM54</f>
        <v>648.39503278172936</v>
      </c>
      <c r="GM163" s="115">
        <f>'relative error colored'!GN54</f>
        <v>661.22067895239832</v>
      </c>
      <c r="GN163" s="395">
        <f>'relative error colored'!GO54</f>
        <v>674.07242625127242</v>
      </c>
      <c r="GO163" s="290">
        <v>43000</v>
      </c>
      <c r="GP163" s="268"/>
      <c r="GS163" s="60"/>
    </row>
    <row r="164" spans="1:240" ht="15.75">
      <c r="A164" s="173"/>
      <c r="B164" s="182"/>
      <c r="C164" s="91"/>
      <c r="D164" s="189"/>
      <c r="E164" s="91"/>
      <c r="F164" s="116"/>
      <c r="G164" s="116"/>
      <c r="H164" s="116"/>
      <c r="I164" s="116"/>
      <c r="J164" s="109" t="s">
        <v>60</v>
      </c>
      <c r="K164" s="210">
        <v>44000</v>
      </c>
      <c r="L164" s="211">
        <f t="shared" si="323"/>
        <v>13.411199999999999</v>
      </c>
      <c r="M164" s="285">
        <v>440</v>
      </c>
      <c r="N164" s="91"/>
      <c r="O164" s="105">
        <f>'relative error colored'!N56</f>
        <v>154.73810575945834</v>
      </c>
      <c r="P164" s="201">
        <f>'relative error colored'!O56</f>
        <v>0.2488149622431309</v>
      </c>
      <c r="Q164" s="205">
        <f>'relative error colored'!P56</f>
        <v>-56.500002288000502</v>
      </c>
      <c r="R164" s="208">
        <f>'relative error colored'!Q56</f>
        <v>216.64999771199948</v>
      </c>
      <c r="S164" s="383"/>
      <c r="T164" s="196">
        <f>'relative error colored'!R56</f>
        <v>573.56933718429855</v>
      </c>
      <c r="U164" s="382"/>
      <c r="V164" s="143">
        <f>'relative error colored'!S56</f>
        <v>0.15271463682157252</v>
      </c>
      <c r="W164" s="165">
        <f>'relative error colored'!T56</f>
        <v>0.20311425489235174</v>
      </c>
      <c r="X164" s="200">
        <f>'relative error colored'!U56</f>
        <v>0.75186533996876448</v>
      </c>
      <c r="Y164" s="279"/>
      <c r="Z164" s="400">
        <f t="shared" si="324"/>
        <v>440</v>
      </c>
      <c r="AA164" s="405">
        <v>44000</v>
      </c>
      <c r="AB164" s="414">
        <f>'relative error colored'!Z55</f>
        <v>3.8678902624874667E-2</v>
      </c>
      <c r="AC164" s="414">
        <f>'relative error colored'!AA55</f>
        <v>7.7321107186690829E-2</v>
      </c>
      <c r="AD164" s="414">
        <f>'relative error colored'!AB55</f>
        <v>0.11589027778218369</v>
      </c>
      <c r="AE164" s="414">
        <f>'relative error colored'!AC55</f>
        <v>0.15435079346642708</v>
      </c>
      <c r="AF164" s="414">
        <f>'relative error colored'!AD55</f>
        <v>0.19266808279167874</v>
      </c>
      <c r="AG164" s="414">
        <f>'relative error colored'!AE55</f>
        <v>0.23080893207852454</v>
      </c>
      <c r="AH164" s="414">
        <f>'relative error colored'!AF55</f>
        <v>0.26874176065566069</v>
      </c>
      <c r="AI164" s="414">
        <f>'relative error colored'!AG55</f>
        <v>0.30643685781246605</v>
      </c>
      <c r="AJ164" s="414">
        <f>'relative error colored'!AH55</f>
        <v>0.34386657786651664</v>
      </c>
      <c r="AK164" s="410">
        <f>'relative error colored'!AI55</f>
        <v>0.38100549144762935</v>
      </c>
      <c r="AL164" s="414">
        <f>'relative error colored'!AJ55</f>
        <v>0.41783049273417566</v>
      </c>
      <c r="AM164" s="414">
        <f>'relative error colored'!AK55</f>
        <v>0.45432086385960196</v>
      </c>
      <c r="AN164" s="414">
        <f>'relative error colored'!AL55</f>
        <v>0.49045829896978338</v>
      </c>
      <c r="AO164" s="414">
        <f>'relative error colored'!AM55</f>
        <v>0.52622689141422996</v>
      </c>
      <c r="AP164" s="414">
        <f>'relative error colored'!AN55</f>
        <v>0.56161308827824297</v>
      </c>
      <c r="AQ164" s="414">
        <f>'relative error colored'!AO55</f>
        <v>0.59660561691275649</v>
      </c>
      <c r="AR164" s="414">
        <f>'relative error colored'!AP55</f>
        <v>0.63119538831514921</v>
      </c>
      <c r="AS164" s="414">
        <f>'relative error colored'!AQ55</f>
        <v>0.66537538219130421</v>
      </c>
      <c r="AT164" s="414">
        <f>'relative error colored'!AR55</f>
        <v>0.69914051832696489</v>
      </c>
      <c r="AU164" s="410">
        <f>'relative error colored'!AS55</f>
        <v>0.73248751855857686</v>
      </c>
      <c r="AV164" s="414">
        <f>'relative error colored'!AT55</f>
        <v>0.76541476320189206</v>
      </c>
      <c r="AW164" s="414">
        <f>'relative error colored'!AU55</f>
        <v>0.79792214530974437</v>
      </c>
      <c r="AX164" s="414">
        <f>'relative error colored'!AV55</f>
        <v>0.83001092562048118</v>
      </c>
      <c r="AY164" s="414">
        <f>'relative error colored'!AW55</f>
        <v>0.86168359055295374</v>
      </c>
      <c r="AZ164" s="414">
        <f>'relative error colored'!AX55</f>
        <v>0.89294371512206805</v>
      </c>
      <c r="BA164" s="414">
        <f>'relative error colored'!AY55</f>
        <v>0.92379583220525874</v>
      </c>
      <c r="BB164" s="414">
        <f>'relative error colored'!AZ55</f>
        <v>0.95424530919325257</v>
      </c>
      <c r="BC164" s="414">
        <f>'relative error colored'!BA55</f>
        <v>0.98429823271290451</v>
      </c>
      <c r="BD164" s="414">
        <f>'relative error colored'!BB55</f>
        <v>1.0139613018161235</v>
      </c>
      <c r="BE164" s="410">
        <f>'relative error colored'!BC55</f>
        <v>1.0432417297859513</v>
      </c>
      <c r="BF164" s="414">
        <f>'relative error colored'!BD55</f>
        <v>1.0721471545146237</v>
      </c>
      <c r="BG164" s="414">
        <f>'relative error colored'!BE55</f>
        <v>1.1006855572550434</v>
      </c>
      <c r="BH164" s="414">
        <f>'relative error colored'!BF55</f>
        <v>1.1288651894310009</v>
      </c>
      <c r="BI164" s="414">
        <f>'relative error colored'!BG55</f>
        <v>1.1566945071076469</v>
      </c>
      <c r="BJ164" s="414">
        <f>'relative error colored'!BH55</f>
        <v>1.1841821126671437</v>
      </c>
      <c r="BK164" s="414">
        <f>'relative error colored'!BI55</f>
        <v>1.2113367031999727</v>
      </c>
      <c r="BL164" s="414">
        <f>'relative error colored'!BJ55</f>
        <v>1.2381670251062198</v>
      </c>
      <c r="BM164" s="414">
        <f>'relative error colored'!BK55</f>
        <v>1.2646818343989372</v>
      </c>
      <c r="BN164" s="414">
        <f>'relative error colored'!BL55</f>
        <v>1.2908898622105243</v>
      </c>
      <c r="BO164" s="411">
        <f>'relative error colored'!BM55</f>
        <v>1.3167997850199038</v>
      </c>
      <c r="BP164" s="253"/>
      <c r="BQ164" s="400">
        <f>'relative error colored'!BP55</f>
        <v>440</v>
      </c>
      <c r="BR164" s="405">
        <f>'relative error colored'!BQ55</f>
        <v>44000</v>
      </c>
      <c r="BS164" s="115">
        <f>'relative error colored'!BR55</f>
        <v>216.71482188314798</v>
      </c>
      <c r="BT164" s="115">
        <f>'relative error colored'!BS55</f>
        <v>216.90904843746992</v>
      </c>
      <c r="BU164" s="115">
        <f>'relative error colored'!BT55</f>
        <v>217.23194371832409</v>
      </c>
      <c r="BV164" s="115">
        <f>'relative error colored'!BU55</f>
        <v>217.68229887643372</v>
      </c>
      <c r="BW164" s="115">
        <f>'relative error colored'!BV55</f>
        <v>218.25845019719941</v>
      </c>
      <c r="BX164" s="115">
        <f>'relative error colored'!BW55</f>
        <v>218.9583065139247</v>
      </c>
      <c r="BY164" s="115">
        <f>'relative error colored'!BX55</f>
        <v>219.7793827417174</v>
      </c>
      <c r="BZ164" s="115">
        <f>'relative error colored'!BY55</f>
        <v>220.71883839632881</v>
      </c>
      <c r="CA164" s="115">
        <f>'relative error colored'!BZ55</f>
        <v>221.77351985667025</v>
      </c>
      <c r="CB164" s="91">
        <f>'relative error colored'!CA55</f>
        <v>222.94000509053097</v>
      </c>
      <c r="CC164" s="115">
        <f>'relative error colored'!CB55</f>
        <v>224.2146495862427</v>
      </c>
      <c r="CD164" s="115">
        <f>'relative error colored'!CC55</f>
        <v>225.59363231070878</v>
      </c>
      <c r="CE164" s="115">
        <f>'relative error colored'!CD55</f>
        <v>227.07300063534177</v>
      </c>
      <c r="CF164" s="115">
        <f>'relative error colored'!CE55</f>
        <v>228.64871332353673</v>
      </c>
      <c r="CG164" s="115">
        <f>'relative error colored'!CF55</f>
        <v>230.31668084356684</v>
      </c>
      <c r="CH164" s="115">
        <f>'relative error colored'!CG55</f>
        <v>232.07280244729517</v>
      </c>
      <c r="CI164" s="115">
        <f>'relative error colored'!CH55</f>
        <v>233.91299962760752</v>
      </c>
      <c r="CJ164" s="115">
        <f>'relative error colored'!CI55</f>
        <v>235.83324572788104</v>
      </c>
      <c r="CK164" s="115">
        <f>'relative error colored'!CJ55</f>
        <v>237.82959161932604</v>
      </c>
      <c r="CL164" s="91">
        <f>'relative error colored'!CK55</f>
        <v>239.89818748317455</v>
      </c>
      <c r="CM164" s="115">
        <f>'relative error colored'!CL55</f>
        <v>242.0353008328986</v>
      </c>
      <c r="CN164" s="115">
        <f>'relative error colored'!CM55</f>
        <v>244.23733098710204</v>
      </c>
      <c r="CO164" s="115">
        <f>'relative error colored'!CN55</f>
        <v>246.50082025776757</v>
      </c>
      <c r="CP164" s="115">
        <f>'relative error colored'!CO55</f>
        <v>248.82246215342127</v>
      </c>
      <c r="CQ164" s="115">
        <f>'relative error colored'!CP55</f>
        <v>251.19910691516486</v>
      </c>
      <c r="CR164" s="115">
        <f>'relative error colored'!CQ55</f>
        <v>253.62776470834373</v>
      </c>
      <c r="CS164" s="115">
        <f>'relative error colored'!CR55</f>
        <v>256.10560678669981</v>
      </c>
      <c r="CT164" s="115">
        <f>'relative error colored'!CS55</f>
        <v>258.6299649318961</v>
      </c>
      <c r="CU164" s="115">
        <f>'relative error colored'!CT55</f>
        <v>261.19832945162227</v>
      </c>
      <c r="CV164" s="91">
        <f>'relative error colored'!CU55</f>
        <v>263.80834599617361</v>
      </c>
      <c r="CW164" s="115">
        <f>'relative error colored'!CV55</f>
        <v>266.45781142805009</v>
      </c>
      <c r="CX164" s="115">
        <f>'relative error colored'!CW55</f>
        <v>269.14466895311978</v>
      </c>
      <c r="CY164" s="115">
        <f>'relative error colored'!CX55</f>
        <v>271.86700269620377</v>
      </c>
      <c r="CZ164" s="115">
        <f>'relative error colored'!CY55</f>
        <v>274.62303187931116</v>
      </c>
      <c r="DA164" s="115">
        <f>'relative error colored'!CZ55</f>
        <v>277.41110473769498</v>
      </c>
      <c r="DB164" s="115">
        <f>'relative error colored'!DA55</f>
        <v>280.22969228769074</v>
      </c>
      <c r="DC164" s="115">
        <f>'relative error colored'!DB55</f>
        <v>283.07738204114872</v>
      </c>
      <c r="DD164" s="115">
        <f>'relative error colored'!DC55</f>
        <v>285.9528717441724</v>
      </c>
      <c r="DE164" s="115">
        <f>'relative error colored'!DD55</f>
        <v>288.85496320284426</v>
      </c>
      <c r="DF164" s="395">
        <f>'relative error colored'!DE55</f>
        <v>291.78255624552583</v>
      </c>
      <c r="DG164" s="90"/>
      <c r="DH164" s="400">
        <f>'relative error colored'!DH55</f>
        <v>440</v>
      </c>
      <c r="DI164" s="405">
        <f>'relative error colored'!DI55</f>
        <v>44000</v>
      </c>
      <c r="DJ164" s="115">
        <f>'relative error colored'!DJ55</f>
        <v>22.185032541565388</v>
      </c>
      <c r="DK164" s="115">
        <f>'relative error colored'!DK55</f>
        <v>44.349016199426359</v>
      </c>
      <c r="DL164" s="115">
        <f>'relative error colored'!DL55</f>
        <v>66.471109813631344</v>
      </c>
      <c r="DM164" s="115">
        <f>'relative error colored'!DM55</f>
        <v>88.53088230240914</v>
      </c>
      <c r="DN164" s="115">
        <f>'relative error colored'!DN55</f>
        <v>110.50850454339273</v>
      </c>
      <c r="DO164" s="115">
        <f>'relative error colored'!DO55</f>
        <v>132.38492618849511</v>
      </c>
      <c r="DP164" s="115">
        <f>'relative error colored'!DP55</f>
        <v>154.14203353300871</v>
      </c>
      <c r="DQ164" s="115">
        <f>'relative error colored'!DQ55</f>
        <v>175.76278542433528</v>
      </c>
      <c r="DR164" s="115">
        <f>'relative error colored'!DR55</f>
        <v>197.23132514673094</v>
      </c>
      <c r="DS164" s="91">
        <f>'relative error colored'!DS55</f>
        <v>218.53306719319468</v>
      </c>
      <c r="DT164" s="115">
        <f>'relative error colored'!DT55</f>
        <v>239.65475877292999</v>
      </c>
      <c r="DU164" s="115">
        <f>'relative error colored'!DU55</f>
        <v>260.58451675294981</v>
      </c>
      <c r="DV164" s="115">
        <f>'relative error colored'!DV55</f>
        <v>281.31184145663718</v>
      </c>
      <c r="DW164" s="115">
        <f>'relative error colored'!DW55</f>
        <v>301.8276093170137</v>
      </c>
      <c r="DX164" s="115">
        <f>'relative error colored'!DX55</f>
        <v>322.12404679777876</v>
      </c>
      <c r="DY164" s="115">
        <f>'relative error colored'!DY55</f>
        <v>342.19468825307928</v>
      </c>
      <c r="DZ164" s="115">
        <f>'relative error colored'!DZ55</f>
        <v>362.03432050970605</v>
      </c>
      <c r="EA164" s="115">
        <f>'relative error colored'!EA55</f>
        <v>381.6389169422157</v>
      </c>
      <c r="EB164" s="115">
        <f>'relative error colored'!EB55</f>
        <v>401.00556369548417</v>
      </c>
      <c r="EC164" s="91">
        <f>'relative error colored'!EC55</f>
        <v>420.13238051541452</v>
      </c>
      <c r="ED164" s="115">
        <f>'relative error colored'!ED55</f>
        <v>439.01843840078607</v>
      </c>
      <c r="EE164" s="115">
        <f>'relative error colored'!EE55</f>
        <v>457.66367600998365</v>
      </c>
      <c r="EF164" s="115">
        <f>'relative error colored'!EF55</f>
        <v>476.06881646386552</v>
      </c>
      <c r="EG164" s="115">
        <f>'relative error colored'!EG55</f>
        <v>494.23528589604416</v>
      </c>
      <c r="EH164" s="115">
        <f>'relative error colored'!EH55</f>
        <v>512.16513482544963</v>
      </c>
      <c r="EI164" s="115">
        <f>'relative error colored'!EI55</f>
        <v>529.86096317158774</v>
      </c>
      <c r="EJ164" s="115">
        <f>'relative error colored'!EJ55</f>
        <v>547.32584950519993</v>
      </c>
      <c r="EK164" s="115">
        <f>'relative error colored'!EK55</f>
        <v>564.5632849288171</v>
      </c>
      <c r="EL164" s="115">
        <f>'relative error colored'!EL55</f>
        <v>581.57711181320246</v>
      </c>
      <c r="EM164" s="91">
        <f>'relative error colored'!EM55</f>
        <v>598.37146747632914</v>
      </c>
      <c r="EN164" s="115">
        <f>'relative error colored'!EN55</f>
        <v>614.9507327789845</v>
      </c>
      <c r="EO164" s="115">
        <f>'relative error colored'!EO55</f>
        <v>631.31948552310553</v>
      </c>
      <c r="EP164" s="115">
        <f>'relative error colored'!EP55</f>
        <v>647.48245847236683</v>
      </c>
      <c r="EQ164" s="115">
        <f>'relative error colored'!EQ55</f>
        <v>663.44450176645194</v>
      </c>
      <c r="ER164" s="115">
        <f>'relative error colored'!ER55</f>
        <v>679.21054946799597</v>
      </c>
      <c r="ES164" s="115">
        <f>'relative error colored'!ES55</f>
        <v>694.78558996142169</v>
      </c>
      <c r="ET164" s="115">
        <f>'relative error colored'!ET55</f>
        <v>710.17463991362922</v>
      </c>
      <c r="EU164" s="115">
        <f>'relative error colored'!EU55</f>
        <v>725.38272150522118</v>
      </c>
      <c r="EV164" s="115">
        <f>'relative error colored'!EV55</f>
        <v>740.41484264602093</v>
      </c>
      <c r="EW164" s="395">
        <f>'relative error colored'!EW55</f>
        <v>755.27597989829303</v>
      </c>
      <c r="EX164" s="8"/>
      <c r="EY164" s="400">
        <f>'relative error colored'!EZ55</f>
        <v>440</v>
      </c>
      <c r="EZ164" s="405">
        <f>'relative error colored'!FA55</f>
        <v>44000</v>
      </c>
      <c r="FA164" s="115">
        <f>'relative error colored'!FB55</f>
        <v>217.564821883148</v>
      </c>
      <c r="FB164" s="115">
        <f>'relative error colored'!FC55</f>
        <v>227.75904843746994</v>
      </c>
      <c r="FC164" s="115">
        <f>'relative error colored'!FD55</f>
        <v>238.08194371832411</v>
      </c>
      <c r="FD164" s="115">
        <f>'relative error colored'!FE55</f>
        <v>248.53229887643374</v>
      </c>
      <c r="FE164" s="115">
        <f>'relative error colored'!FF55</f>
        <v>259.10845019719943</v>
      </c>
      <c r="FF164" s="115">
        <f>'relative error colored'!FG55</f>
        <v>269.80830651392472</v>
      </c>
      <c r="FG164" s="115">
        <f>'relative error colored'!FH55</f>
        <v>280.62938274171745</v>
      </c>
      <c r="FH164" s="115">
        <f>'relative error colored'!FI55</f>
        <v>291.56883839632883</v>
      </c>
      <c r="FI164" s="115">
        <f>'relative error colored'!FJ55</f>
        <v>302.62351985667027</v>
      </c>
      <c r="FJ164" s="91">
        <f>'relative error colored'!FK55</f>
        <v>313.790005090531</v>
      </c>
      <c r="FK164" s="115">
        <f>'relative error colored'!FL55</f>
        <v>325.06464958624269</v>
      </c>
      <c r="FL164" s="115">
        <f>'relative error colored'!FM55</f>
        <v>336.44363231070884</v>
      </c>
      <c r="FM164" s="115">
        <f>'relative error colored'!FN55</f>
        <v>347.92300063534179</v>
      </c>
      <c r="FN164" s="115">
        <f>'relative error colored'!FO55</f>
        <v>359.49871332353678</v>
      </c>
      <c r="FO164" s="115">
        <f>'relative error colored'!FP55</f>
        <v>371.16668084356684</v>
      </c>
      <c r="FP164" s="115">
        <f>'relative error colored'!FQ55</f>
        <v>382.92280244729523</v>
      </c>
      <c r="FQ164" s="115">
        <f>'relative error colored'!FR55</f>
        <v>394.76299962760754</v>
      </c>
      <c r="FR164" s="115">
        <f>'relative error colored'!FS55</f>
        <v>406.68324572788106</v>
      </c>
      <c r="FS164" s="115">
        <f>'relative error colored'!FT55</f>
        <v>418.67959161932606</v>
      </c>
      <c r="FT164" s="91">
        <f>'relative error colored'!FU55</f>
        <v>430.74818748317455</v>
      </c>
      <c r="FU164" s="115">
        <f>'relative error colored'!FV55</f>
        <v>442.88530083289862</v>
      </c>
      <c r="FV164" s="115">
        <f>'relative error colored'!FW55</f>
        <v>455.08733098710206</v>
      </c>
      <c r="FW164" s="115">
        <f>'relative error colored'!FX55</f>
        <v>467.35082025776762</v>
      </c>
      <c r="FX164" s="115">
        <f>'relative error colored'!FY55</f>
        <v>479.67246215342129</v>
      </c>
      <c r="FY164" s="115">
        <f>'relative error colored'!FZ55</f>
        <v>492.04910691516488</v>
      </c>
      <c r="FZ164" s="115">
        <f>'relative error colored'!GA55</f>
        <v>504.47776470834378</v>
      </c>
      <c r="GA164" s="115">
        <f>'relative error colored'!GB55</f>
        <v>516.95560678669983</v>
      </c>
      <c r="GB164" s="115">
        <f>'relative error colored'!GC55</f>
        <v>529.47996493189612</v>
      </c>
      <c r="GC164" s="115">
        <f>'relative error colored'!GD55</f>
        <v>542.04832945162229</v>
      </c>
      <c r="GD164" s="91">
        <f>'relative error colored'!GE55</f>
        <v>554.65834599617369</v>
      </c>
      <c r="GE164" s="115">
        <f>'relative error colored'!GF55</f>
        <v>567.30781142805017</v>
      </c>
      <c r="GF164" s="115">
        <f>'relative error colored'!GG55</f>
        <v>579.9946689531198</v>
      </c>
      <c r="GG164" s="115">
        <f>'relative error colored'!GH55</f>
        <v>592.71700269620374</v>
      </c>
      <c r="GH164" s="115">
        <f>'relative error colored'!GI55</f>
        <v>605.47303187931118</v>
      </c>
      <c r="GI164" s="115">
        <f>'relative error colored'!GJ55</f>
        <v>618.26110473769495</v>
      </c>
      <c r="GJ164" s="115">
        <f>'relative error colored'!GK55</f>
        <v>631.0796922876907</v>
      </c>
      <c r="GK164" s="115">
        <f>'relative error colored'!GL55</f>
        <v>643.9273820411488</v>
      </c>
      <c r="GL164" s="115">
        <f>'relative error colored'!GM55</f>
        <v>656.80287174417242</v>
      </c>
      <c r="GM164" s="115">
        <f>'relative error colored'!GN55</f>
        <v>669.70496320284428</v>
      </c>
      <c r="GN164" s="395">
        <f>'relative error colored'!GO55</f>
        <v>682.63255624552585</v>
      </c>
      <c r="GO164" s="290">
        <v>44000</v>
      </c>
      <c r="GP164" s="268"/>
      <c r="GS164" s="60"/>
    </row>
    <row r="165" spans="1:240" ht="15.75">
      <c r="A165" s="173"/>
      <c r="B165" s="182"/>
      <c r="C165" s="91"/>
      <c r="D165" s="189"/>
      <c r="E165" s="91"/>
      <c r="F165" s="116"/>
      <c r="G165" s="116"/>
      <c r="H165" s="116"/>
      <c r="I165" s="116"/>
      <c r="J165" s="109" t="s">
        <v>24</v>
      </c>
      <c r="K165" s="210">
        <v>45000</v>
      </c>
      <c r="L165" s="211">
        <f t="shared" si="323"/>
        <v>13.715999999999999</v>
      </c>
      <c r="M165" s="285">
        <v>450</v>
      </c>
      <c r="N165" s="91"/>
      <c r="O165" s="105">
        <f>'relative error colored'!N57</f>
        <v>147.47676068865752</v>
      </c>
      <c r="P165" s="201">
        <f>'relative error colored'!O57</f>
        <v>0.23713890293790568</v>
      </c>
      <c r="Q165" s="205">
        <f>'relative error colored'!P57</f>
        <v>-56.500002288000502</v>
      </c>
      <c r="R165" s="208">
        <f>'relative error colored'!Q57</f>
        <v>216.64999771199948</v>
      </c>
      <c r="S165" s="383"/>
      <c r="T165" s="196">
        <f>'relative error colored'!R57</f>
        <v>573.56933718429855</v>
      </c>
      <c r="U165" s="382"/>
      <c r="V165" s="143">
        <f>'relative error colored'!S57</f>
        <v>0.14554824642354555</v>
      </c>
      <c r="W165" s="165">
        <f>'relative error colored'!T57</f>
        <v>0.19358277790849443</v>
      </c>
      <c r="X165" s="200">
        <f>'relative error colored'!U57</f>
        <v>0.75186533996876448</v>
      </c>
      <c r="Y165" s="279"/>
      <c r="Z165" s="400">
        <f t="shared" si="324"/>
        <v>450</v>
      </c>
      <c r="AA165" s="405">
        <v>45000</v>
      </c>
      <c r="AB165" s="414">
        <f>'relative error colored'!Z56</f>
        <v>3.9619317525774321E-2</v>
      </c>
      <c r="AC165" s="414">
        <f>'relative error colored'!AA56</f>
        <v>7.9198864861303522E-2</v>
      </c>
      <c r="AD165" s="414">
        <f>'relative error colored'!AB56</f>
        <v>0.11869928381770935</v>
      </c>
      <c r="AE165" s="414">
        <f>'relative error colored'!AC56</f>
        <v>0.15808202901425666</v>
      </c>
      <c r="AF165" s="414">
        <f>'relative error colored'!AD56</f>
        <v>0.1973097468772691</v>
      </c>
      <c r="AG165" s="414">
        <f>'relative error colored'!AE56</f>
        <v>0.23634662333519063</v>
      </c>
      <c r="AH165" s="414">
        <f>'relative error colored'!AF56</f>
        <v>0.2751586922685415</v>
      </c>
      <c r="AI165" s="414">
        <f>'relative error colored'!AG56</f>
        <v>0.31371409864844491</v>
      </c>
      <c r="AJ165" s="414">
        <f>'relative error colored'!AH56</f>
        <v>0.35198331234477243</v>
      </c>
      <c r="AK165" s="410">
        <f>'relative error colored'!AI56</f>
        <v>0.38993929066527705</v>
      </c>
      <c r="AL165" s="414">
        <f>'relative error colored'!AJ56</f>
        <v>0.42755758966544433</v>
      </c>
      <c r="AM165" s="414">
        <f>'relative error colored'!AK56</f>
        <v>0.46481642603771922</v>
      </c>
      <c r="AN165" s="414">
        <f>'relative error colored'!AL56</f>
        <v>0.50169669286778185</v>
      </c>
      <c r="AO165" s="414">
        <f>'relative error colored'!AM56</f>
        <v>0.53818193368915057</v>
      </c>
      <c r="AP165" s="414">
        <f>'relative error colored'!AN56</f>
        <v>0.57425828005968382</v>
      </c>
      <c r="AQ165" s="414">
        <f>'relative error colored'!AO56</f>
        <v>0.60991435833674379</v>
      </c>
      <c r="AR165" s="414">
        <f>'relative error colored'!AP56</f>
        <v>0.64514117147444883</v>
      </c>
      <c r="AS165" s="414">
        <f>'relative error colored'!AQ56</f>
        <v>0.67993196155395674</v>
      </c>
      <c r="AT165" s="414">
        <f>'relative error colored'!AR56</f>
        <v>0.71428205843965464</v>
      </c>
      <c r="AU165" s="410">
        <f>'relative error colored'!AS56</f>
        <v>0.74818871948675592</v>
      </c>
      <c r="AV165" s="414">
        <f>'relative error colored'!AT56</f>
        <v>0.78165096466120976</v>
      </c>
      <c r="AW165" s="414">
        <f>'relative error colored'!AU56</f>
        <v>0.81466941081824107</v>
      </c>
      <c r="AX165" s="414">
        <f>'relative error colored'!AV56</f>
        <v>0.84724610825919699</v>
      </c>
      <c r="AY165" s="414">
        <f>'relative error colored'!AW56</f>
        <v>0.87938438207851566</v>
      </c>
      <c r="AZ165" s="414">
        <f>'relative error colored'!AX56</f>
        <v>0.91108868024485445</v>
      </c>
      <c r="BA165" s="414">
        <f>'relative error colored'!AY56</f>
        <v>0.94236442984744662</v>
      </c>
      <c r="BB165" s="414">
        <f>'relative error colored'!AZ56</f>
        <v>0.97321790248828532</v>
      </c>
      <c r="BC165" s="414">
        <f>'relative error colored'!BA56</f>
        <v>1.0036560894160365</v>
      </c>
      <c r="BD165" s="414">
        <f>'relative error colored'!BB56</f>
        <v>1.0336865866771248</v>
      </c>
      <c r="BE165" s="410">
        <f>'relative error colored'!BC56</f>
        <v>1.0633174903002587</v>
      </c>
      <c r="BF165" s="414">
        <f>'relative error colored'!BD56</f>
        <v>1.0925573013265915</v>
      </c>
      <c r="BG165" s="414">
        <f>'relative error colored'!BE56</f>
        <v>1.1214148403430224</v>
      </c>
      <c r="BH165" s="414">
        <f>'relative error colored'!BF56</f>
        <v>1.1498991710636532</v>
      </c>
      <c r="BI165" s="414">
        <f>'relative error colored'!BG56</f>
        <v>1.1780195324275944</v>
      </c>
      <c r="BJ165" s="414">
        <f>'relative error colored'!BH56</f>
        <v>1.2057852786340715</v>
      </c>
      <c r="BK165" s="414">
        <f>'relative error colored'!BI56</f>
        <v>1.2332058265119792</v>
      </c>
      <c r="BL165" s="414">
        <f>'relative error colored'!BJ56</f>
        <v>1.2602906096161217</v>
      </c>
      <c r="BM165" s="414">
        <f>'relative error colored'!BK56</f>
        <v>1.2870490384514743</v>
      </c>
      <c r="BN165" s="414">
        <f>'relative error colored'!BL56</f>
        <v>1.3134904662466249</v>
      </c>
      <c r="BO165" s="411">
        <f>'relative error colored'!BM56</f>
        <v>1.3396241597247815</v>
      </c>
      <c r="BP165" s="253"/>
      <c r="BQ165" s="400">
        <f>'relative error colored'!BP56</f>
        <v>450</v>
      </c>
      <c r="BR165" s="405">
        <f>'relative error colored'!BQ56</f>
        <v>45000</v>
      </c>
      <c r="BS165" s="115">
        <f>'relative error colored'!BR56</f>
        <v>216.71801239289914</v>
      </c>
      <c r="BT165" s="115">
        <f>'relative error colored'!BS56</f>
        <v>216.92178340939236</v>
      </c>
      <c r="BU165" s="115">
        <f>'relative error colored'!BT56</f>
        <v>217.26049660623511</v>
      </c>
      <c r="BV165" s="115">
        <f>'relative error colored'!BU56</f>
        <v>217.73281127635255</v>
      </c>
      <c r="BW165" s="115">
        <f>'relative error colored'!BV56</f>
        <v>218.33688382628398</v>
      </c>
      <c r="BX165" s="115">
        <f>'relative error colored'!BW56</f>
        <v>219.0703996297012</v>
      </c>
      <c r="BY165" s="115">
        <f>'relative error colored'!BX56</f>
        <v>219.93061189334088</v>
      </c>
      <c r="BZ165" s="115">
        <f>'relative error colored'!BY56</f>
        <v>220.91438615844669</v>
      </c>
      <c r="CA165" s="115">
        <f>'relative error colored'!BZ56</f>
        <v>222.01824894179771</v>
      </c>
      <c r="CB165" s="91">
        <f>'relative error colored'!CA56</f>
        <v>223.23843898444886</v>
      </c>
      <c r="CC165" s="115">
        <f>'relative error colored'!CB56</f>
        <v>224.57095961752879</v>
      </c>
      <c r="CD165" s="115">
        <f>'relative error colored'!CC56</f>
        <v>226.01163086172735</v>
      </c>
      <c r="CE165" s="115">
        <f>'relative error colored'!CD56</f>
        <v>227.55614003574328</v>
      </c>
      <c r="CF165" s="115">
        <f>'relative error colored'!CE56</f>
        <v>229.20008984262148</v>
      </c>
      <c r="CG165" s="115">
        <f>'relative error colored'!CF56</f>
        <v>230.93904311526273</v>
      </c>
      <c r="CH165" s="115">
        <f>'relative error colored'!CG56</f>
        <v>232.76856361858989</v>
      </c>
      <c r="CI165" s="115">
        <f>'relative error colored'!CH56</f>
        <v>234.68425251346767</v>
      </c>
      <c r="CJ165" s="115">
        <f>'relative error colored'!CI56</f>
        <v>236.68178027705287</v>
      </c>
      <c r="CK165" s="115">
        <f>'relative error colored'!CJ56</f>
        <v>238.7569140393833</v>
      </c>
      <c r="CL165" s="91">
        <f>'relative error colored'!CK56</f>
        <v>240.90554043322132</v>
      </c>
      <c r="CM165" s="115">
        <f>'relative error colored'!CL56</f>
        <v>243.12368416239858</v>
      </c>
      <c r="CN165" s="115">
        <f>'relative error colored'!CM56</f>
        <v>245.40752257412757</v>
      </c>
      <c r="CO165" s="115">
        <f>'relative error colored'!CN56</f>
        <v>247.75339657524441</v>
      </c>
      <c r="CP165" s="115">
        <f>'relative error colored'!CO56</f>
        <v>250.15781826438132</v>
      </c>
      <c r="CQ165" s="115">
        <f>'relative error colored'!CP56</f>
        <v>252.61747566525617</v>
      </c>
      <c r="CR165" s="115">
        <f>'relative error colored'!CQ56</f>
        <v>255.12923494437237</v>
      </c>
      <c r="CS165" s="115">
        <f>'relative error colored'!CR56</f>
        <v>257.69014048298993</v>
      </c>
      <c r="CT165" s="115">
        <f>'relative error colored'!CS56</f>
        <v>260.29741315150972</v>
      </c>
      <c r="CU165" s="115">
        <f>'relative error colored'!CT56</f>
        <v>262.9484471071541</v>
      </c>
      <c r="CV165" s="91">
        <f>'relative error colored'!CU56</f>
        <v>265.64080540539845</v>
      </c>
      <c r="CW165" s="115">
        <f>'relative error colored'!CV56</f>
        <v>268.37221468380369</v>
      </c>
      <c r="CX165" s="115">
        <f>'relative error colored'!CW56</f>
        <v>271.14055914518883</v>
      </c>
      <c r="CY165" s="115">
        <f>'relative error colored'!CX56</f>
        <v>273.94387403647539</v>
      </c>
      <c r="CZ165" s="115">
        <f>'relative error colored'!CY56</f>
        <v>276.78033879075167</v>
      </c>
      <c r="DA165" s="115">
        <f>'relative error colored'!CZ56</f>
        <v>279.64826997362047</v>
      </c>
      <c r="DB165" s="115">
        <f>'relative error colored'!DA56</f>
        <v>282.54611415091506</v>
      </c>
      <c r="DC165" s="115">
        <f>'relative error colored'!DB56</f>
        <v>285.47244077352769</v>
      </c>
      <c r="DD165" s="115">
        <f>'relative error colored'!DC56</f>
        <v>288.4259351563133</v>
      </c>
      <c r="DE165" s="115">
        <f>'relative error colored'!DD56</f>
        <v>291.40539161173882</v>
      </c>
      <c r="DF165" s="395">
        <f>'relative error colored'!DE56</f>
        <v>294.40970678495671</v>
      </c>
      <c r="DG165" s="90"/>
      <c r="DH165" s="400">
        <f>'relative error colored'!DH56</f>
        <v>450</v>
      </c>
      <c r="DI165" s="405">
        <f>'relative error colored'!DI56</f>
        <v>45000</v>
      </c>
      <c r="DJ165" s="115">
        <f>'relative error colored'!DJ56</f>
        <v>22.724425692952639</v>
      </c>
      <c r="DK165" s="115">
        <f>'relative error colored'!DK56</f>
        <v>45.426040424246693</v>
      </c>
      <c r="DL165" s="115">
        <f>'relative error colored'!DL56</f>
        <v>68.082269543574483</v>
      </c>
      <c r="DM165" s="115">
        <f>'relative error colored'!DM56</f>
        <v>90.67100460245625</v>
      </c>
      <c r="DN165" s="115">
        <f>'relative error colored'!DN56</f>
        <v>113.17082073639696</v>
      </c>
      <c r="DO165" s="115">
        <f>'relative error colored'!DO56</f>
        <v>135.56117609211236</v>
      </c>
      <c r="DP165" s="115">
        <f>'relative error colored'!DP56</f>
        <v>157.82258874496571</v>
      </c>
      <c r="DQ165" s="115">
        <f>'relative error colored'!DQ56</f>
        <v>179.9367876271582</v>
      </c>
      <c r="DR165" s="115">
        <f>'relative error colored'!DR56</f>
        <v>201.88683516152506</v>
      </c>
      <c r="DS165" s="91">
        <f>'relative error colored'!DS56</f>
        <v>223.65722048899849</v>
      </c>
      <c r="DT165" s="115">
        <f>'relative error colored'!DT56</f>
        <v>245.23392331252521</v>
      </c>
      <c r="DU165" s="115">
        <f>'relative error colored'!DU56</f>
        <v>266.60444939482915</v>
      </c>
      <c r="DV165" s="115">
        <f>'relative error colored'!DV56</f>
        <v>287.75783959572823</v>
      </c>
      <c r="DW165" s="115">
        <f>'relative error colored'!DW56</f>
        <v>308.68465499065019</v>
      </c>
      <c r="DX165" s="115">
        <f>'relative error colored'!DX56</f>
        <v>329.37694106642812</v>
      </c>
      <c r="DY165" s="115">
        <f>'relative error colored'!DY56</f>
        <v>349.82817425039286</v>
      </c>
      <c r="DZ165" s="115">
        <f>'relative error colored'!DZ56</f>
        <v>370.03319411290153</v>
      </c>
      <c r="EA165" s="115">
        <f>'relative error colored'!EA56</f>
        <v>389.98812451892292</v>
      </c>
      <c r="EB165" s="115">
        <f>'relative error colored'!EB56</f>
        <v>409.69028682186911</v>
      </c>
      <c r="EC165" s="91">
        <f>'relative error colored'!EC56</f>
        <v>429.13810792478768</v>
      </c>
      <c r="ED165" s="115">
        <f>'relative error colored'!ED56</f>
        <v>448.33102571019765</v>
      </c>
      <c r="EE165" s="115">
        <f>'relative error colored'!EE56</f>
        <v>467.26939398734157</v>
      </c>
      <c r="EF165" s="115">
        <f>'relative error colored'!EF56</f>
        <v>485.95438874620407</v>
      </c>
      <c r="EG165" s="115">
        <f>'relative error colored'!EG56</f>
        <v>504.38791715899816</v>
      </c>
      <c r="EH165" s="115">
        <f>'relative error colored'!EH56</f>
        <v>522.57253044415847</v>
      </c>
      <c r="EI165" s="115">
        <f>'relative error colored'!EI56</f>
        <v>540.51134141365935</v>
      </c>
      <c r="EJ165" s="115">
        <f>'relative error colored'!EJ56</f>
        <v>558.20794726609915</v>
      </c>
      <c r="EK165" s="115">
        <f>'relative error colored'!EK56</f>
        <v>575.66635796734113</v>
      </c>
      <c r="EL165" s="115">
        <f>'relative error colored'!EL56</f>
        <v>592.89093037669841</v>
      </c>
      <c r="EM165" s="91">
        <f>'relative error colored'!EM56</f>
        <v>609.88630812799113</v>
      </c>
      <c r="EN165" s="115">
        <f>'relative error colored'!EN56</f>
        <v>626.65736715775904</v>
      </c>
      <c r="EO165" s="115">
        <f>'relative error colored'!EO56</f>
        <v>643.20916668418329</v>
      </c>
      <c r="EP165" s="115">
        <f>'relative error colored'!EP56</f>
        <v>659.54690537575391</v>
      </c>
      <c r="EQ165" s="115">
        <f>'relative error colored'!EQ56</f>
        <v>675.67588240465261</v>
      </c>
      <c r="ER165" s="115">
        <f>'relative error colored'!ER56</f>
        <v>691.60146305272917</v>
      </c>
      <c r="ES165" s="115">
        <f>'relative error colored'!ES56</f>
        <v>707.32904852429101</v>
      </c>
      <c r="ET165" s="115">
        <f>'relative error colored'!ET56</f>
        <v>722.86404961711446</v>
      </c>
      <c r="EU165" s="115">
        <f>'relative error colored'!EU56</f>
        <v>738.21186390830087</v>
      </c>
      <c r="EV165" s="115">
        <f>'relative error colored'!EV56</f>
        <v>753.37785612297193</v>
      </c>
      <c r="EW165" s="395">
        <f>'relative error colored'!EW56</f>
        <v>768.36734136941584</v>
      </c>
      <c r="EX165" s="8"/>
      <c r="EY165" s="400">
        <f>'relative error colored'!EZ56</f>
        <v>450</v>
      </c>
      <c r="EZ165" s="405">
        <f>'relative error colored'!FA56</f>
        <v>45000</v>
      </c>
      <c r="FA165" s="115">
        <f>'relative error colored'!FB56</f>
        <v>223.56801239289916</v>
      </c>
      <c r="FB165" s="115">
        <f>'relative error colored'!FC56</f>
        <v>233.77178340939238</v>
      </c>
      <c r="FC165" s="115">
        <f>'relative error colored'!FD56</f>
        <v>244.11049660623513</v>
      </c>
      <c r="FD165" s="115">
        <f>'relative error colored'!FE56</f>
        <v>254.58281127635257</v>
      </c>
      <c r="FE165" s="115">
        <f>'relative error colored'!FF56</f>
        <v>265.18688382628397</v>
      </c>
      <c r="FF165" s="115">
        <f>'relative error colored'!FG56</f>
        <v>275.92039962970125</v>
      </c>
      <c r="FG165" s="115">
        <f>'relative error colored'!FH56</f>
        <v>286.7806118933409</v>
      </c>
      <c r="FH165" s="115">
        <f>'relative error colored'!FI56</f>
        <v>297.76438615844671</v>
      </c>
      <c r="FI165" s="115">
        <f>'relative error colored'!FJ56</f>
        <v>308.86824894179773</v>
      </c>
      <c r="FJ165" s="91">
        <f>'relative error colored'!FK56</f>
        <v>320.08843898444889</v>
      </c>
      <c r="FK165" s="115">
        <f>'relative error colored'!FL56</f>
        <v>331.42095961752881</v>
      </c>
      <c r="FL165" s="115">
        <f>'relative error colored'!FM56</f>
        <v>342.86163086172735</v>
      </c>
      <c r="FM165" s="115">
        <f>'relative error colored'!FN56</f>
        <v>354.40614003574331</v>
      </c>
      <c r="FN165" s="115">
        <f>'relative error colored'!FO56</f>
        <v>366.0500898426215</v>
      </c>
      <c r="FO165" s="115">
        <f>'relative error colored'!FP56</f>
        <v>377.78904311526276</v>
      </c>
      <c r="FP165" s="115">
        <f>'relative error colored'!FQ56</f>
        <v>389.61856361858992</v>
      </c>
      <c r="FQ165" s="115">
        <f>'relative error colored'!FR56</f>
        <v>401.53425251346766</v>
      </c>
      <c r="FR165" s="115">
        <f>'relative error colored'!FS56</f>
        <v>413.53178027705292</v>
      </c>
      <c r="FS165" s="115">
        <f>'relative error colored'!FT56</f>
        <v>425.60691403938335</v>
      </c>
      <c r="FT165" s="91">
        <f>'relative error colored'!FU56</f>
        <v>437.75554043322131</v>
      </c>
      <c r="FU165" s="115">
        <f>'relative error colored'!FV56</f>
        <v>449.97368416239863</v>
      </c>
      <c r="FV165" s="115">
        <f>'relative error colored'!FW56</f>
        <v>462.25752257412762</v>
      </c>
      <c r="FW165" s="115">
        <f>'relative error colored'!FX56</f>
        <v>474.60339657524446</v>
      </c>
      <c r="FX165" s="115">
        <f>'relative error colored'!FY56</f>
        <v>487.00781826438134</v>
      </c>
      <c r="FY165" s="115">
        <f>'relative error colored'!FZ56</f>
        <v>499.46747566525619</v>
      </c>
      <c r="FZ165" s="115">
        <f>'relative error colored'!GA56</f>
        <v>511.97923494437237</v>
      </c>
      <c r="GA165" s="115">
        <f>'relative error colored'!GB56</f>
        <v>524.54014048298995</v>
      </c>
      <c r="GB165" s="115">
        <f>'relative error colored'!GC56</f>
        <v>537.14741315150968</v>
      </c>
      <c r="GC165" s="115">
        <f>'relative error colored'!GD56</f>
        <v>549.79844710715406</v>
      </c>
      <c r="GD165" s="91">
        <f>'relative error colored'!GE56</f>
        <v>562.49080540539853</v>
      </c>
      <c r="GE165" s="115">
        <f>'relative error colored'!GF56</f>
        <v>575.22221468380371</v>
      </c>
      <c r="GF165" s="115">
        <f>'relative error colored'!GG56</f>
        <v>587.99055914518885</v>
      </c>
      <c r="GG165" s="115">
        <f>'relative error colored'!GH56</f>
        <v>600.79387403647547</v>
      </c>
      <c r="GH165" s="115">
        <f>'relative error colored'!GI56</f>
        <v>613.63033879075169</v>
      </c>
      <c r="GI165" s="115">
        <f>'relative error colored'!GJ56</f>
        <v>626.49826997362049</v>
      </c>
      <c r="GJ165" s="115">
        <f>'relative error colored'!GK56</f>
        <v>639.39611415091508</v>
      </c>
      <c r="GK165" s="115">
        <f>'relative error colored'!GL56</f>
        <v>652.32244077352766</v>
      </c>
      <c r="GL165" s="115">
        <f>'relative error colored'!GM56</f>
        <v>665.27593515631338</v>
      </c>
      <c r="GM165" s="115">
        <f>'relative error colored'!GN56</f>
        <v>678.25539161173879</v>
      </c>
      <c r="GN165" s="395">
        <f>'relative error colored'!GO56</f>
        <v>691.25970678495673</v>
      </c>
      <c r="GO165" s="290">
        <v>45000</v>
      </c>
      <c r="GP165" s="268"/>
      <c r="GS165" s="60"/>
    </row>
    <row r="166" spans="1:240" ht="15.75">
      <c r="A166" s="173"/>
      <c r="B166" s="182"/>
      <c r="C166" s="91"/>
      <c r="D166" s="189"/>
      <c r="E166" s="91"/>
      <c r="F166" s="116"/>
      <c r="G166" s="116"/>
      <c r="H166" s="116"/>
      <c r="I166" s="116"/>
      <c r="J166" s="109" t="s">
        <v>80</v>
      </c>
      <c r="K166" s="210">
        <v>46000</v>
      </c>
      <c r="L166" s="211">
        <f t="shared" si="323"/>
        <v>14.020799999999999</v>
      </c>
      <c r="M166" s="285">
        <v>460</v>
      </c>
      <c r="N166" s="91"/>
      <c r="O166" s="105">
        <f>'relative error colored'!N58</f>
        <v>140.55616641080749</v>
      </c>
      <c r="P166" s="201">
        <f>'relative error colored'!O58</f>
        <v>0.22601076229347988</v>
      </c>
      <c r="Q166" s="205">
        <f>'relative error colored'!P58</f>
        <v>-56.500002288000502</v>
      </c>
      <c r="R166" s="208">
        <f>'relative error colored'!Q58</f>
        <v>216.64999771199948</v>
      </c>
      <c r="S166" s="383"/>
      <c r="T166" s="196">
        <f>'relative error colored'!R58</f>
        <v>573.56933718429855</v>
      </c>
      <c r="U166" s="382"/>
      <c r="V166" s="143">
        <f>'relative error colored'!S58</f>
        <v>0.13871815091123366</v>
      </c>
      <c r="W166" s="165">
        <f>'relative error colored'!T58</f>
        <v>0.1844985814640652</v>
      </c>
      <c r="X166" s="200">
        <f>'relative error colored'!U58</f>
        <v>0.75186533996876448</v>
      </c>
      <c r="Y166" s="279"/>
      <c r="Z166" s="400">
        <f t="shared" si="324"/>
        <v>460</v>
      </c>
      <c r="AA166" s="405">
        <v>46000</v>
      </c>
      <c r="AB166" s="414">
        <f>'relative error colored'!Z57</f>
        <v>4.0582578718862047E-2</v>
      </c>
      <c r="AC166" s="414">
        <f>'relative error colored'!AA57</f>
        <v>8.1122078056146352E-2</v>
      </c>
      <c r="AD166" s="414">
        <f>'relative error colored'!AB57</f>
        <v>0.12157588708843699</v>
      </c>
      <c r="AE166" s="414">
        <f>'relative error colored'!AC57</f>
        <v>0.16190231843036421</v>
      </c>
      <c r="AF166" s="414">
        <f>'relative error colored'!AD57</f>
        <v>0.20206103728884031</v>
      </c>
      <c r="AG166" s="414">
        <f>'relative error colored'!AE57</f>
        <v>0.24201345324291543</v>
      </c>
      <c r="AH166" s="414">
        <f>'relative error colored'!AF57</f>
        <v>0.28172306544248477</v>
      </c>
      <c r="AI166" s="414">
        <f>'relative error colored'!AG57</f>
        <v>0.32115575424613041</v>
      </c>
      <c r="AJ166" s="414">
        <f>'relative error colored'!AH57</f>
        <v>0.36028001484267047</v>
      </c>
      <c r="AK166" s="410">
        <f>'relative error colored'!AI57</f>
        <v>0.39906713094164731</v>
      </c>
      <c r="AL166" s="414">
        <f>'relative error colored'!AJ57</f>
        <v>0.43749128900586992</v>
      </c>
      <c r="AM166" s="414">
        <f>'relative error colored'!AK57</f>
        <v>0.47552963560188877</v>
      </c>
      <c r="AN166" s="414">
        <f>'relative error colored'!AL57</f>
        <v>0.51316228216671989</v>
      </c>
      <c r="AO166" s="414">
        <f>'relative error colored'!AM57</f>
        <v>0.55037226278190943</v>
      </c>
      <c r="AP166" s="414">
        <f>'relative error colored'!AN57</f>
        <v>0.58714545139844587</v>
      </c>
      <c r="AQ166" s="414">
        <f>'relative error colored'!AO57</f>
        <v>0.62347044539182583</v>
      </c>
      <c r="AR166" s="414">
        <f>'relative error colored'!AP57</f>
        <v>0.65933842239453588</v>
      </c>
      <c r="AS166" s="414">
        <f>'relative error colored'!AQ57</f>
        <v>0.69474297711795263</v>
      </c>
      <c r="AT166" s="414">
        <f>'relative error colored'!AR57</f>
        <v>0.72967994440803841</v>
      </c>
      <c r="AU166" s="410">
        <f>'relative error colored'!AS57</f>
        <v>0.76414721415059961</v>
      </c>
      <c r="AV166" s="414">
        <f>'relative error colored'!AT57</f>
        <v>0.79814454291665782</v>
      </c>
      <c r="AW166" s="414">
        <f>'relative error colored'!AU57</f>
        <v>0.83167336647335766</v>
      </c>
      <c r="AX166" s="414">
        <f>'relative error colored'!AV57</f>
        <v>0.86473661652465039</v>
      </c>
      <c r="AY166" s="414">
        <f>'relative error colored'!AW57</f>
        <v>0.89733854432324289</v>
      </c>
      <c r="AZ166" s="414">
        <f>'relative error colored'!AX57</f>
        <v>0.92948455313347922</v>
      </c>
      <c r="BA166" s="414">
        <f>'relative error colored'!AY57</f>
        <v>0.96118104093816703</v>
      </c>
      <c r="BB166" s="414">
        <f>'relative error colored'!AZ57</f>
        <v>0.9924352542771222</v>
      </c>
      <c r="BC166" s="414">
        <f>'relative error colored'!BA57</f>
        <v>1.0232551536822923</v>
      </c>
      <c r="BD166" s="414">
        <f>'relative error colored'!BB57</f>
        <v>1.0536492908296984</v>
      </c>
      <c r="BE166" s="410">
        <f>'relative error colored'!BC57</f>
        <v>1.0836266972565218</v>
      </c>
      <c r="BF166" s="414">
        <f>'relative error colored'!BD57</f>
        <v>1.1131967842837465</v>
      </c>
      <c r="BG166" s="414">
        <f>'relative error colored'!BE57</f>
        <v>1.1423692536329759</v>
      </c>
      <c r="BH166" s="414">
        <f>'relative error colored'!BF57</f>
        <v>1.1711540181212146</v>
      </c>
      <c r="BI166" s="414">
        <f>'relative error colored'!BG57</f>
        <v>1.1995611317514208</v>
      </c>
      <c r="BJ166" s="414">
        <f>'relative error colored'!BH57</f>
        <v>1.2276007284821744</v>
      </c>
      <c r="BK166" s="414">
        <f>'relative error colored'!BI57</f>
        <v>1.2552829689496645</v>
      </c>
      <c r="BL166" s="414">
        <f>'relative error colored'!BJ57</f>
        <v>1.2826179944241496</v>
      </c>
      <c r="BM166" s="414">
        <f>'relative error colored'!BK57</f>
        <v>1.3096158873056469</v>
      </c>
      <c r="BN166" s="414">
        <f>'relative error colored'!BL57</f>
        <v>1.3362866374962092</v>
      </c>
      <c r="BO166" s="411">
        <f>'relative error colored'!BM57</f>
        <v>1.3626401140252109</v>
      </c>
      <c r="BP166" s="253"/>
      <c r="BQ166" s="400">
        <f>'relative error colored'!BP57</f>
        <v>460</v>
      </c>
      <c r="BR166" s="405">
        <f>'relative error colored'!BQ57</f>
        <v>46000</v>
      </c>
      <c r="BS166" s="115">
        <f>'relative error colored'!BR57</f>
        <v>216.72135986823065</v>
      </c>
      <c r="BT166" s="115">
        <f>'relative error colored'!BS57</f>
        <v>216.93514340676933</v>
      </c>
      <c r="BU166" s="115">
        <f>'relative error colored'!BT57</f>
        <v>217.29044527683951</v>
      </c>
      <c r="BV166" s="115">
        <f>'relative error colored'!BU57</f>
        <v>217.78577928970449</v>
      </c>
      <c r="BW166" s="115">
        <f>'relative error colored'!BV57</f>
        <v>218.41910365201747</v>
      </c>
      <c r="BX166" s="115">
        <f>'relative error colored'!BW57</f>
        <v>219.18785795068339</v>
      </c>
      <c r="BY166" s="115">
        <f>'relative error colored'!BX57</f>
        <v>220.08900815882885</v>
      </c>
      <c r="BZ166" s="115">
        <f>'relative error colored'!BY57</f>
        <v>221.11909799577455</v>
      </c>
      <c r="CA166" s="115">
        <f>'relative error colored'!BZ57</f>
        <v>222.27430484109007</v>
      </c>
      <c r="CB166" s="91">
        <f>'relative error colored'!CA57</f>
        <v>223.5504983737878</v>
      </c>
      <c r="CC166" s="115">
        <f>'relative error colored'!CB57</f>
        <v>224.94330017374969</v>
      </c>
      <c r="CD166" s="115">
        <f>'relative error colored'!CC57</f>
        <v>226.44814266828746</v>
      </c>
      <c r="CE166" s="115">
        <f>'relative error colored'!CD57</f>
        <v>228.06032601274177</v>
      </c>
      <c r="CF166" s="115">
        <f>'relative error colored'!CE57</f>
        <v>229.77507173901529</v>
      </c>
      <c r="CG166" s="115">
        <f>'relative error colored'!CF57</f>
        <v>231.58757226921787</v>
      </c>
      <c r="CH166" s="115">
        <f>'relative error colored'!CG57</f>
        <v>233.49303565480923</v>
      </c>
      <c r="CI166" s="115">
        <f>'relative error colored'!CH57</f>
        <v>235.48672514986512</v>
      </c>
      <c r="CJ166" s="115">
        <f>'relative error colored'!CI57</f>
        <v>237.5639934494875</v>
      </c>
      <c r="CK166" s="115">
        <f>'relative error colored'!CJ57</f>
        <v>239.72031161404436</v>
      </c>
      <c r="CL166" s="91">
        <f>'relative error colored'!CK57</f>
        <v>241.95129285365951</v>
      </c>
      <c r="CM166" s="115">
        <f>'relative error colored'!CL57</f>
        <v>244.2527114649188</v>
      </c>
      <c r="CN166" s="115">
        <f>'relative error colored'!CM57</f>
        <v>246.62051729524023</v>
      </c>
      <c r="CO166" s="115">
        <f>'relative error colored'!CN57</f>
        <v>249.05084616330191</v>
      </c>
      <c r="CP166" s="115">
        <f>'relative error colored'!CO57</f>
        <v>251.54002669087535</v>
      </c>
      <c r="CQ166" s="115">
        <f>'relative error colored'!CP57</f>
        <v>254.08458400714025</v>
      </c>
      <c r="CR166" s="115">
        <f>'relative error colored'!CQ57</f>
        <v>256.68124077581444</v>
      </c>
      <c r="CS166" s="115">
        <f>'relative error colored'!CR57</f>
        <v>259.32691597257417</v>
      </c>
      <c r="CT166" s="115">
        <f>'relative error colored'!CS57</f>
        <v>262.01872180912306</v>
      </c>
      <c r="CU166" s="115">
        <f>'relative error colored'!CT57</f>
        <v>264.75395916407905</v>
      </c>
      <c r="CV166" s="91">
        <f>'relative error colored'!CU57</f>
        <v>267.53011184224067</v>
      </c>
      <c r="CW166" s="115">
        <f>'relative error colored'!CV57</f>
        <v>270.34483994472225</v>
      </c>
      <c r="CX166" s="115">
        <f>'relative error colored'!CW57</f>
        <v>273.19597259444748</v>
      </c>
      <c r="CY166" s="115">
        <f>'relative error colored'!CX57</f>
        <v>276.08150022557072</v>
      </c>
      <c r="CZ166" s="115">
        <f>'relative error colored'!CY57</f>
        <v>278.99956661222035</v>
      </c>
      <c r="DA166" s="115">
        <f>'relative error colored'!CZ57</f>
        <v>281.94846078193109</v>
      </c>
      <c r="DB166" s="115">
        <f>'relative error colored'!DA57</f>
        <v>284.92660893235603</v>
      </c>
      <c r="DC166" s="115">
        <f>'relative error colored'!DB57</f>
        <v>287.93256644635926</v>
      </c>
      <c r="DD166" s="115">
        <f>'relative error colored'!DC57</f>
        <v>290.96501008021022</v>
      </c>
      <c r="DE166" s="115">
        <f>'relative error colored'!DD57</f>
        <v>294.02273038216197</v>
      </c>
      <c r="DF166" s="395">
        <f>'relative error colored'!DE57</f>
        <v>297.10462438392625</v>
      </c>
      <c r="DG166" s="90"/>
      <c r="DH166" s="400">
        <f>'relative error colored'!DH57</f>
        <v>460</v>
      </c>
      <c r="DI166" s="405">
        <f>'relative error colored'!DI57</f>
        <v>46000</v>
      </c>
      <c r="DJ166" s="115">
        <f>'relative error colored'!DJ57</f>
        <v>23.276922777007325</v>
      </c>
      <c r="DK166" s="115">
        <f>'relative error colored'!DK57</f>
        <v>46.529136541676792</v>
      </c>
      <c r="DL166" s="115">
        <f>'relative error colored'!DL57</f>
        <v>69.732200974907926</v>
      </c>
      <c r="DM166" s="115">
        <f>'relative error colored'!DM57</f>
        <v>92.862205470705234</v>
      </c>
      <c r="DN166" s="115">
        <f>'relative error colored'!DN57</f>
        <v>115.89601522853197</v>
      </c>
      <c r="DO166" s="115">
        <f>'relative error colored'!DO57</f>
        <v>138.81149596622222</v>
      </c>
      <c r="DP166" s="115">
        <f>'relative error colored'!DP57</f>
        <v>161.58771191537474</v>
      </c>
      <c r="DQ166" s="115">
        <f>'relative error colored'!DQ57</f>
        <v>184.20509309587649</v>
      </c>
      <c r="DR166" s="115">
        <f>'relative error colored'!DR57</f>
        <v>206.64556931405974</v>
      </c>
      <c r="DS166" s="91">
        <f>'relative error colored'!DS57</f>
        <v>228.89266978624033</v>
      </c>
      <c r="DT166" s="115">
        <f>'relative error colored'!DT57</f>
        <v>250.93158865900122</v>
      </c>
      <c r="DU166" s="115">
        <f>'relative error colored'!DU57</f>
        <v>272.74921790366636</v>
      </c>
      <c r="DV166" s="115">
        <f>'relative error colored'!DV57</f>
        <v>294.33415005034749</v>
      </c>
      <c r="DW166" s="115">
        <f>'relative error colored'!DW57</f>
        <v>315.67665396844239</v>
      </c>
      <c r="DX166" s="115">
        <f>'relative error colored'!DX57</f>
        <v>336.7686273893824</v>
      </c>
      <c r="DY166" s="115">
        <f>'relative error colored'!DY57</f>
        <v>357.60353011738897</v>
      </c>
      <c r="DZ166" s="115">
        <f>'relative error colored'!DZ57</f>
        <v>378.17630191297502</v>
      </c>
      <c r="EA166" s="115">
        <f>'relative error colored'!EA57</f>
        <v>398.48326889899039</v>
      </c>
      <c r="EB166" s="115">
        <f>'relative error colored'!EB57</f>
        <v>418.52204207079438</v>
      </c>
      <c r="EC166" s="91">
        <f>'relative error colored'!EC57</f>
        <v>438.29141113158767</v>
      </c>
      <c r="ED166" s="115">
        <f>'relative error colored'!ED57</f>
        <v>457.79123645797233</v>
      </c>
      <c r="EE166" s="115">
        <f>'relative error colored'!EE57</f>
        <v>477.02234156195794</v>
      </c>
      <c r="EF166" s="115">
        <f>'relative error colored'!EF57</f>
        <v>495.9864079790367</v>
      </c>
      <c r="EG166" s="115">
        <f>'relative error colored'!EG57</f>
        <v>514.68587409740576</v>
      </c>
      <c r="EH166" s="115">
        <f>'relative error colored'!EH57</f>
        <v>533.12383906381365</v>
      </c>
      <c r="EI166" s="115">
        <f>'relative error colored'!EI57</f>
        <v>551.30397256501863</v>
      </c>
      <c r="EJ166" s="115">
        <f>'relative error colored'!EJ57</f>
        <v>569.23043099405982</v>
      </c>
      <c r="EK166" s="115">
        <f>'relative error colored'!EK57</f>
        <v>586.90778026796988</v>
      </c>
      <c r="EL166" s="115">
        <f>'relative error colored'!EL57</f>
        <v>604.34092536589628</v>
      </c>
      <c r="EM166" s="91">
        <f>'relative error colored'!EM57</f>
        <v>621.53504650063383</v>
      </c>
      <c r="EN166" s="115">
        <f>'relative error colored'!EN57</f>
        <v>638.49554171732098</v>
      </c>
      <c r="EO166" s="115">
        <f>'relative error colored'!EO57</f>
        <v>655.22797562598782</v>
      </c>
      <c r="EP166" s="115">
        <f>'relative error colored'!EP57</f>
        <v>671.73803391451304</v>
      </c>
      <c r="EQ166" s="115">
        <f>'relative error colored'!EQ57</f>
        <v>688.03148325070947</v>
      </c>
      <c r="ER166" s="115">
        <f>'relative error colored'!ER57</f>
        <v>704.11413616248285</v>
      </c>
      <c r="ES166" s="115">
        <f>'relative error colored'!ES57</f>
        <v>719.99182047919749</v>
      </c>
      <c r="ET166" s="115">
        <f>'relative error colored'!ET57</f>
        <v>735.67035292251376</v>
      </c>
      <c r="EU166" s="115">
        <f>'relative error colored'!EU57</f>
        <v>751.15551644792697</v>
      </c>
      <c r="EV166" s="115">
        <f>'relative error colored'!EV57</f>
        <v>766.45304095693575</v>
      </c>
      <c r="EW166" s="395">
        <f>'relative error colored'!EW57</f>
        <v>781.56858702217721</v>
      </c>
      <c r="EX166" s="8"/>
      <c r="EY166" s="400">
        <f>'relative error colored'!EZ57</f>
        <v>460</v>
      </c>
      <c r="EZ166" s="405">
        <f>'relative error colored'!FA57</f>
        <v>46000</v>
      </c>
      <c r="FA166" s="115">
        <f>'relative error colored'!FB57</f>
        <v>229.57135986823067</v>
      </c>
      <c r="FB166" s="115">
        <f>'relative error colored'!FC57</f>
        <v>239.78514340676935</v>
      </c>
      <c r="FC166" s="115">
        <f>'relative error colored'!FD57</f>
        <v>250.14044527683953</v>
      </c>
      <c r="FD166" s="115">
        <f>'relative error colored'!FE57</f>
        <v>260.63577928970449</v>
      </c>
      <c r="FE166" s="115">
        <f>'relative error colored'!FF57</f>
        <v>271.26910365201752</v>
      </c>
      <c r="FF166" s="115">
        <f>'relative error colored'!FG57</f>
        <v>282.03785795068342</v>
      </c>
      <c r="FG166" s="115">
        <f>'relative error colored'!FH57</f>
        <v>292.93900815882887</v>
      </c>
      <c r="FH166" s="115">
        <f>'relative error colored'!FI57</f>
        <v>303.96909799577458</v>
      </c>
      <c r="FI166" s="115">
        <f>'relative error colored'!FJ57</f>
        <v>315.12430484109007</v>
      </c>
      <c r="FJ166" s="91">
        <f>'relative error colored'!FK57</f>
        <v>326.40049837378785</v>
      </c>
      <c r="FK166" s="115">
        <f>'relative error colored'!FL57</f>
        <v>337.79330017374969</v>
      </c>
      <c r="FL166" s="115">
        <f>'relative error colored'!FM57</f>
        <v>349.29814266828748</v>
      </c>
      <c r="FM166" s="115">
        <f>'relative error colored'!FN57</f>
        <v>360.91032601274179</v>
      </c>
      <c r="FN166" s="115">
        <f>'relative error colored'!FO57</f>
        <v>372.62507173901531</v>
      </c>
      <c r="FO166" s="115">
        <f>'relative error colored'!FP57</f>
        <v>384.43757226921787</v>
      </c>
      <c r="FP166" s="115">
        <f>'relative error colored'!FQ57</f>
        <v>396.34303565480923</v>
      </c>
      <c r="FQ166" s="115">
        <f>'relative error colored'!FR57</f>
        <v>408.33672514986517</v>
      </c>
      <c r="FR166" s="115">
        <f>'relative error colored'!FS57</f>
        <v>420.41399344948752</v>
      </c>
      <c r="FS166" s="115">
        <f>'relative error colored'!FT57</f>
        <v>432.57031161404439</v>
      </c>
      <c r="FT166" s="91">
        <f>'relative error colored'!FU57</f>
        <v>444.80129285365956</v>
      </c>
      <c r="FU166" s="115">
        <f>'relative error colored'!FV57</f>
        <v>457.1027114649188</v>
      </c>
      <c r="FV166" s="115">
        <f>'relative error colored'!FW57</f>
        <v>469.47051729524026</v>
      </c>
      <c r="FW166" s="115">
        <f>'relative error colored'!FX57</f>
        <v>481.90084616330194</v>
      </c>
      <c r="FX166" s="115">
        <f>'relative error colored'!FY57</f>
        <v>494.3900266908754</v>
      </c>
      <c r="FY166" s="115">
        <f>'relative error colored'!FZ57</f>
        <v>506.9345840071403</v>
      </c>
      <c r="FZ166" s="115">
        <f>'relative error colored'!GA57</f>
        <v>519.53124077581447</v>
      </c>
      <c r="GA166" s="115">
        <f>'relative error colored'!GB57</f>
        <v>532.17691597257419</v>
      </c>
      <c r="GB166" s="115">
        <f>'relative error colored'!GC57</f>
        <v>544.86872180912314</v>
      </c>
      <c r="GC166" s="115">
        <f>'relative error colored'!GD57</f>
        <v>557.60395916407901</v>
      </c>
      <c r="GD166" s="91">
        <f>'relative error colored'!GE57</f>
        <v>570.38011184224069</v>
      </c>
      <c r="GE166" s="115">
        <f>'relative error colored'!GF57</f>
        <v>583.19483994472228</v>
      </c>
      <c r="GF166" s="115">
        <f>'relative error colored'!GG57</f>
        <v>596.04597259444745</v>
      </c>
      <c r="GG166" s="115">
        <f>'relative error colored'!GH57</f>
        <v>608.93150022557074</v>
      </c>
      <c r="GH166" s="115">
        <f>'relative error colored'!GI57</f>
        <v>621.84956661222031</v>
      </c>
      <c r="GI166" s="115">
        <f>'relative error colored'!GJ57</f>
        <v>634.79846078193111</v>
      </c>
      <c r="GJ166" s="115">
        <f>'relative error colored'!GK57</f>
        <v>647.77660893235611</v>
      </c>
      <c r="GK166" s="115">
        <f>'relative error colored'!GL57</f>
        <v>660.78256644635928</v>
      </c>
      <c r="GL166" s="115">
        <f>'relative error colored'!GM57</f>
        <v>673.81501008021019</v>
      </c>
      <c r="GM166" s="115">
        <f>'relative error colored'!GN57</f>
        <v>686.87273038216199</v>
      </c>
      <c r="GN166" s="395">
        <f>'relative error colored'!GO57</f>
        <v>699.95462438392633</v>
      </c>
      <c r="GO166" s="290">
        <v>46000</v>
      </c>
      <c r="GP166" s="268"/>
      <c r="GS166" s="60"/>
    </row>
    <row r="167" spans="1:240" ht="15.75">
      <c r="A167" s="173"/>
      <c r="B167" s="182"/>
      <c r="C167" s="91"/>
      <c r="D167" s="189"/>
      <c r="E167" s="91"/>
      <c r="F167" s="116"/>
      <c r="G167" s="116"/>
      <c r="H167" s="116"/>
      <c r="I167" s="116"/>
      <c r="J167" s="109" t="s">
        <v>61</v>
      </c>
      <c r="K167" s="210">
        <v>47000</v>
      </c>
      <c r="L167" s="211">
        <f t="shared" si="323"/>
        <v>14.3256</v>
      </c>
      <c r="M167" s="285">
        <v>470</v>
      </c>
      <c r="N167" s="91"/>
      <c r="O167" s="105">
        <f>'relative error colored'!N59</f>
        <v>133.96033262359316</v>
      </c>
      <c r="P167" s="201">
        <f>'relative error colored'!O59</f>
        <v>0.21540482830796978</v>
      </c>
      <c r="Q167" s="205">
        <f>'relative error colored'!P59</f>
        <v>-56.500002288000502</v>
      </c>
      <c r="R167" s="208">
        <f>'relative error colored'!Q59</f>
        <v>216.64999771199948</v>
      </c>
      <c r="S167" s="383"/>
      <c r="T167" s="196">
        <f>'relative error colored'!R59</f>
        <v>573.56933718429855</v>
      </c>
      <c r="U167" s="382"/>
      <c r="V167" s="143">
        <f>'relative error colored'!S59</f>
        <v>0.13220856908324025</v>
      </c>
      <c r="W167" s="165">
        <f>'relative error colored'!T59</f>
        <v>0.17584067616977123</v>
      </c>
      <c r="X167" s="200">
        <f>'relative error colored'!U59</f>
        <v>0.75186533996876448</v>
      </c>
      <c r="Y167" s="279"/>
      <c r="Z167" s="400">
        <f t="shared" si="324"/>
        <v>470</v>
      </c>
      <c r="AA167" s="405">
        <v>47000</v>
      </c>
      <c r="AB167" s="414">
        <f>'relative error colored'!Z58</f>
        <v>4.1569239856296486E-2</v>
      </c>
      <c r="AC167" s="414">
        <f>'relative error colored'!AA58</f>
        <v>8.3091836248968196E-2</v>
      </c>
      <c r="AD167" s="414">
        <f>'relative error colored'!AB58</f>
        <v>0.12452167810358092</v>
      </c>
      <c r="AE167" s="414">
        <f>'relative error colored'!AC58</f>
        <v>0.16581370314687813</v>
      </c>
      <c r="AF167" s="414">
        <f>'relative error colored'!AD58</f>
        <v>0.20692438328112728</v>
      </c>
      <c r="AG167" s="414">
        <f>'relative error colored'!AE58</f>
        <v>0.24781216561156935</v>
      </c>
      <c r="AH167" s="414">
        <f>'relative error colored'!AF58</f>
        <v>0.28843785823900009</v>
      </c>
      <c r="AI167" s="414">
        <f>'relative error colored'!AG58</f>
        <v>0.32876495281468093</v>
      </c>
      <c r="AJ167" s="414">
        <f>'relative error colored'!AH58</f>
        <v>0.36875987896110235</v>
      </c>
      <c r="AK167" s="410">
        <f>'relative error colored'!AI58</f>
        <v>0.40839218875791378</v>
      </c>
      <c r="AL167" s="414">
        <f>'relative error colored'!AJ58</f>
        <v>0.4476346723657581</v>
      </c>
      <c r="AM167" s="414">
        <f>'relative error colored'!AK58</f>
        <v>0.48646340834970436</v>
      </c>
      <c r="AN167" s="414">
        <f>'relative error colored'!AL58</f>
        <v>0.52485775425732673</v>
      </c>
      <c r="AO167" s="414">
        <f>'relative error colored'!AM58</f>
        <v>0.56280028445292307</v>
      </c>
      <c r="AP167" s="414">
        <f>'relative error colored'!AN58</f>
        <v>0.60027668310701621</v>
      </c>
      <c r="AQ167" s="414">
        <f>'relative error colored'!AO58</f>
        <v>0.63727560062985245</v>
      </c>
      <c r="AR167" s="414">
        <f>'relative error colored'!AP58</f>
        <v>0.67378848178931816</v>
      </c>
      <c r="AS167" s="414">
        <f>'relative error colored'!AQ58</f>
        <v>0.70980937335458394</v>
      </c>
      <c r="AT167" s="414">
        <f>'relative error colored'!AR58</f>
        <v>0.74533471844904498</v>
      </c>
      <c r="AU167" s="410">
        <f>'relative error colored'!AS58</f>
        <v>0.78036314396932238</v>
      </c>
      <c r="AV167" s="414">
        <f>'relative error colored'!AT58</f>
        <v>0.81489524650985079</v>
      </c>
      <c r="AW167" s="414">
        <f>'relative error colored'!AU58</f>
        <v>0.8489333812918004</v>
      </c>
      <c r="AX167" s="414">
        <f>'relative error colored'!AV58</f>
        <v>0.88248145768084674</v>
      </c>
      <c r="AY167" s="414">
        <f>'relative error colored'!AW58</f>
        <v>0.91554474402809038</v>
      </c>
      <c r="AZ167" s="414">
        <f>'relative error colored'!AX58</f>
        <v>0.94812968380521645</v>
      </c>
      <c r="BA167" s="414">
        <f>'relative error colored'!AY58</f>
        <v>0.98024372434154783</v>
      </c>
      <c r="BB167" s="414">
        <f>'relative error colored'!AZ58</f>
        <v>1.0118951589107041</v>
      </c>
      <c r="BC167" s="414">
        <f>'relative error colored'!BA58</f>
        <v>1.0430929824558741</v>
      </c>
      <c r="BD167" s="414">
        <f>'relative error colored'!BB58</f>
        <v>1.073846760877798</v>
      </c>
      <c r="BE167" s="410">
        <f>'relative error colored'!BC58</f>
        <v>1.1041665135296248</v>
      </c>
      <c r="BF167" s="414">
        <f>'relative error colored'!BD58</f>
        <v>1.1340626083561214</v>
      </c>
      <c r="BG167" s="414">
        <f>'relative error colored'!BE58</f>
        <v>1.1635456689708328</v>
      </c>
      <c r="BH167" s="414">
        <f>'relative error colored'!BF58</f>
        <v>1.1926264928723536</v>
      </c>
      <c r="BI167" s="414">
        <f>'relative error colored'!BG58</f>
        <v>1.2213159799500797</v>
      </c>
      <c r="BJ167" s="414">
        <f>'relative error colored'!BH58</f>
        <v>1.2496250704118799</v>
      </c>
      <c r="BK167" s="414">
        <f>'relative error colored'!BI58</f>
        <v>1.2775646912729453</v>
      </c>
      <c r="BL167" s="414">
        <f>'relative error colored'!BJ58</f>
        <v>1.3051457105706274</v>
      </c>
      <c r="BM167" s="414">
        <f>'relative error colored'!BK58</f>
        <v>1.3323788985084206</v>
      </c>
      <c r="BN167" s="414">
        <f>'relative error colored'!BL58</f>
        <v>1.3592748947794437</v>
      </c>
      <c r="BO167" s="411">
        <f>'relative error colored'!BM58</f>
        <v>1.3858441813721265</v>
      </c>
      <c r="BP167" s="253"/>
      <c r="BQ167" s="400">
        <f>'relative error colored'!BP58</f>
        <v>470</v>
      </c>
      <c r="BR167" s="405">
        <f>'relative error colored'!BQ58</f>
        <v>47000</v>
      </c>
      <c r="BS167" s="115">
        <f>'relative error colored'!BR58</f>
        <v>216.72487202496637</v>
      </c>
      <c r="BT167" s="115">
        <f>'relative error colored'!BS58</f>
        <v>216.94915900221568</v>
      </c>
      <c r="BU167" s="115">
        <f>'relative error colored'!BT58</f>
        <v>217.32185744651142</v>
      </c>
      <c r="BV167" s="115">
        <f>'relative error colored'!BU58</f>
        <v>217.84132069869315</v>
      </c>
      <c r="BW167" s="115">
        <f>'relative error colored'!BV58</f>
        <v>218.50528865057669</v>
      </c>
      <c r="BX167" s="115">
        <f>'relative error colored'!BW58</f>
        <v>219.31093065608727</v>
      </c>
      <c r="BY167" s="115">
        <f>'relative error colored'!BX58</f>
        <v>220.25489760210698</v>
      </c>
      <c r="BZ167" s="115">
        <f>'relative error colored'!BY58</f>
        <v>221.33338112319217</v>
      </c>
      <c r="CA167" s="115">
        <f>'relative error colored'!BZ58</f>
        <v>222.54217779797312</v>
      </c>
      <c r="CB167" s="91">
        <f>'relative error colored'!CA58</f>
        <v>223.87675614808035</v>
      </c>
      <c r="CC167" s="115">
        <f>'relative error colored'!CB58</f>
        <v>225.33232436014734</v>
      </c>
      <c r="CD167" s="115">
        <f>'relative error colored'!CC58</f>
        <v>226.90389684695688</v>
      </c>
      <c r="CE167" s="115">
        <f>'relative error colored'!CD58</f>
        <v>228.58635802924303</v>
      </c>
      <c r="CF167" s="115">
        <f>'relative error colored'!CE58</f>
        <v>230.37452202766934</v>
      </c>
      <c r="CG167" s="115">
        <f>'relative error colored'!CF58</f>
        <v>232.26318727900886</v>
      </c>
      <c r="CH167" s="115">
        <f>'relative error colored'!CG58</f>
        <v>234.24718540904101</v>
      </c>
      <c r="CI167" s="115">
        <f>'relative error colored'!CH58</f>
        <v>236.32142398951058</v>
      </c>
      <c r="CJ167" s="115">
        <f>'relative error colored'!CI58</f>
        <v>238.48092306537995</v>
      </c>
      <c r="CK167" s="115">
        <f>'relative error colored'!CJ58</f>
        <v>240.72084555442237</v>
      </c>
      <c r="CL167" s="91">
        <f>'relative error colored'!CK58</f>
        <v>243.03652179139442</v>
      </c>
      <c r="CM167" s="115">
        <f>'relative error colored'!CL58</f>
        <v>245.42346861457409</v>
      </c>
      <c r="CN167" s="115">
        <f>'relative error colored'!CM58</f>
        <v>247.87740347702598</v>
      </c>
      <c r="CO167" s="115">
        <f>'relative error colored'!CN58</f>
        <v>250.39425411374432</v>
      </c>
      <c r="CP167" s="115">
        <f>'relative error colored'!CO58</f>
        <v>252.97016431492452</v>
      </c>
      <c r="CQ167" s="115">
        <f>'relative error colored'!CP58</f>
        <v>255.60149635119399</v>
      </c>
      <c r="CR167" s="115">
        <f>'relative error colored'!CQ58</f>
        <v>258.28483057458084</v>
      </c>
      <c r="CS167" s="115">
        <f>'relative error colored'!CR58</f>
        <v>261.0169626845726</v>
      </c>
      <c r="CT167" s="115">
        <f>'relative error colored'!CS58</f>
        <v>263.79489910632066</v>
      </c>
      <c r="CU167" s="115">
        <f>'relative error colored'!CT58</f>
        <v>266.61585088150184</v>
      </c>
      <c r="CV167" s="91">
        <f>'relative error colored'!CU58</f>
        <v>269.47722642447616</v>
      </c>
      <c r="CW167" s="115">
        <f>'relative error colored'!CV58</f>
        <v>272.37662344924655</v>
      </c>
      <c r="CX167" s="115">
        <f>'relative error colored'!CW58</f>
        <v>275.31182032790412</v>
      </c>
      <c r="CY167" s="115">
        <f>'relative error colored'!CX58</f>
        <v>278.28076709966706</v>
      </c>
      <c r="CZ167" s="115">
        <f>'relative error colored'!CY58</f>
        <v>281.28157631188941</v>
      </c>
      <c r="DA167" s="115">
        <f>'relative error colored'!CZ58</f>
        <v>284.31251384078831</v>
      </c>
      <c r="DB167" s="115">
        <f>'relative error colored'!DA58</f>
        <v>287.3719898101009</v>
      </c>
      <c r="DC167" s="115">
        <f>'relative error colored'!DB58</f>
        <v>290.45854970034094</v>
      </c>
      <c r="DD167" s="115">
        <f>'relative error colored'!DC58</f>
        <v>293.5708657194773</v>
      </c>
      <c r="DE167" s="115">
        <f>'relative error colored'!DD58</f>
        <v>296.70772848742496</v>
      </c>
      <c r="DF167" s="395">
        <f>'relative error colored'!DE58</f>
        <v>299.86803907136141</v>
      </c>
      <c r="DG167" s="90"/>
      <c r="DH167" s="400">
        <f>'relative error colored'!DH58</f>
        <v>470</v>
      </c>
      <c r="DI167" s="405">
        <f>'relative error colored'!DI58</f>
        <v>47000</v>
      </c>
      <c r="DJ167" s="115">
        <f>'relative error colored'!DJ58</f>
        <v>23.842841351631101</v>
      </c>
      <c r="DK167" s="115">
        <f>'relative error colored'!DK58</f>
        <v>47.65892944274696</v>
      </c>
      <c r="DL167" s="115">
        <f>'relative error colored'!DL58</f>
        <v>71.421816374947483</v>
      </c>
      <c r="DM167" s="115">
        <f>'relative error colored'!DM58</f>
        <v>95.105655810028921</v>
      </c>
      <c r="DN167" s="115">
        <f>'relative error colored'!DN58</f>
        <v>118.68548136582592</v>
      </c>
      <c r="DO167" s="115">
        <f>'relative error colored'!DO58</f>
        <v>142.13745957603345</v>
      </c>
      <c r="DP167" s="115">
        <f>'relative error colored'!DP58</f>
        <v>165.43911116900193</v>
      </c>
      <c r="DQ167" s="115">
        <f>'relative error colored'!DQ58</f>
        <v>188.56949607534372</v>
      </c>
      <c r="DR167" s="115">
        <f>'relative error colored'!DR58</f>
        <v>211.50935935588163</v>
      </c>
      <c r="DS167" s="91">
        <f>'relative error colored'!DS58</f>
        <v>234.24123701712153</v>
      </c>
      <c r="DT167" s="115">
        <f>'relative error colored'!DT58</f>
        <v>256.74952232953854</v>
      </c>
      <c r="DU167" s="115">
        <f>'relative error colored'!DU58</f>
        <v>279.02049469155469</v>
      </c>
      <c r="DV167" s="115">
        <f>'relative error colored'!DV58</f>
        <v>301.04231422541432</v>
      </c>
      <c r="DW167" s="115">
        <f>'relative error colored'!DW58</f>
        <v>322.80498612079776</v>
      </c>
      <c r="DX167" s="115">
        <f>'relative error colored'!DX58</f>
        <v>344.30029925688052</v>
      </c>
      <c r="DY167" s="115">
        <f>'relative error colored'!DY58</f>
        <v>365.52174385699021</v>
      </c>
      <c r="DZ167" s="115">
        <f>'relative error colored'!DZ58</f>
        <v>386.46441290231405</v>
      </c>
      <c r="EA167" s="115">
        <f>'relative error colored'!EA58</f>
        <v>407.12489180219103</v>
      </c>
      <c r="EB167" s="115">
        <f>'relative error colored'!EB58</f>
        <v>427.50114044126451</v>
      </c>
      <c r="EC167" s="91">
        <f>'relative error colored'!EC58</f>
        <v>447.59237124953955</v>
      </c>
      <c r="ED167" s="115">
        <f>'relative error colored'!ED58</f>
        <v>467.3989264152907</v>
      </c>
      <c r="EE167" s="115">
        <f>'relative error colored'!EE58</f>
        <v>486.92215682116336</v>
      </c>
      <c r="EF167" s="115">
        <f>'relative error colored'!EF58</f>
        <v>506.16430475943685</v>
      </c>
      <c r="EG167" s="115">
        <f>'relative error colored'!EG58</f>
        <v>525.12839199476002</v>
      </c>
      <c r="EH167" s="115">
        <f>'relative error colored'!EH58</f>
        <v>543.81811430491655</v>
      </c>
      <c r="EI167" s="115">
        <f>'relative error colored'!EI58</f>
        <v>562.23774324964984</v>
      </c>
      <c r="EJ167" s="115">
        <f>'relative error colored'!EJ58</f>
        <v>580.39203559641305</v>
      </c>
      <c r="EK167" s="115">
        <f>'relative error colored'!EK58</f>
        <v>598.28615056880892</v>
      </c>
      <c r="EL167" s="115">
        <f>'relative error colored'!EL58</f>
        <v>615.92557487418446</v>
      </c>
      <c r="EM167" s="91">
        <f>'relative error colored'!EM58</f>
        <v>633.31605530628474</v>
      </c>
      <c r="EN167" s="115">
        <f>'relative error colored'!EN58</f>
        <v>650.46353860031729</v>
      </c>
      <c r="EO167" s="115">
        <f>'relative error colored'!EO58</f>
        <v>667.37411813526182</v>
      </c>
      <c r="EP167" s="115">
        <f>'relative error colored'!EP58</f>
        <v>684.05398702523041</v>
      </c>
      <c r="EQ167" s="115">
        <f>'relative error colored'!EQ58</f>
        <v>700.50939711255921</v>
      </c>
      <c r="ER167" s="115">
        <f>'relative error colored'!ER58</f>
        <v>716.74662336502433</v>
      </c>
      <c r="ES167" s="115">
        <f>'relative error colored'!ES58</f>
        <v>732.77193318348623</v>
      </c>
      <c r="ET167" s="115">
        <f>'relative error colored'!ET58</f>
        <v>748.59156014092514</v>
      </c>
      <c r="EU167" s="115">
        <f>'relative error colored'!EU58</f>
        <v>764.21168169582063</v>
      </c>
      <c r="EV167" s="115">
        <f>'relative error colored'!EV58</f>
        <v>779.63840044990275</v>
      </c>
      <c r="EW167" s="395">
        <f>'relative error colored'!EW58</f>
        <v>794.87772855032745</v>
      </c>
      <c r="EX167" s="8"/>
      <c r="EY167" s="400">
        <f>'relative error colored'!EZ58</f>
        <v>470</v>
      </c>
      <c r="EZ167" s="405">
        <f>'relative error colored'!FA58</f>
        <v>47000</v>
      </c>
      <c r="FA167" s="115">
        <f>'relative error colored'!FB58</f>
        <v>235.5748720249664</v>
      </c>
      <c r="FB167" s="115">
        <f>'relative error colored'!FC58</f>
        <v>245.7991590022157</v>
      </c>
      <c r="FC167" s="115">
        <f>'relative error colored'!FD58</f>
        <v>256.17185744651147</v>
      </c>
      <c r="FD167" s="115">
        <f>'relative error colored'!FE58</f>
        <v>266.69132069869318</v>
      </c>
      <c r="FE167" s="115">
        <f>'relative error colored'!FF58</f>
        <v>277.35528865057671</v>
      </c>
      <c r="FF167" s="115">
        <f>'relative error colored'!FG58</f>
        <v>288.16093065608732</v>
      </c>
      <c r="FG167" s="115">
        <f>'relative error colored'!FH58</f>
        <v>299.10489760210703</v>
      </c>
      <c r="FH167" s="115">
        <f>'relative error colored'!FI58</f>
        <v>310.18338112319219</v>
      </c>
      <c r="FI167" s="115">
        <f>'relative error colored'!FJ58</f>
        <v>321.39217779797315</v>
      </c>
      <c r="FJ167" s="91">
        <f>'relative error colored'!FK58</f>
        <v>332.72675614808037</v>
      </c>
      <c r="FK167" s="115">
        <f>'relative error colored'!FL58</f>
        <v>344.18232436014739</v>
      </c>
      <c r="FL167" s="115">
        <f>'relative error colored'!FM58</f>
        <v>355.75389684695688</v>
      </c>
      <c r="FM167" s="115">
        <f>'relative error colored'!FN58</f>
        <v>367.43635802924302</v>
      </c>
      <c r="FN167" s="115">
        <f>'relative error colored'!FO58</f>
        <v>379.22452202766937</v>
      </c>
      <c r="FO167" s="115">
        <f>'relative error colored'!FP58</f>
        <v>391.11318727900891</v>
      </c>
      <c r="FP167" s="115">
        <f>'relative error colored'!FQ58</f>
        <v>403.097185409041</v>
      </c>
      <c r="FQ167" s="115">
        <f>'relative error colored'!FR58</f>
        <v>415.17142398951057</v>
      </c>
      <c r="FR167" s="115">
        <f>'relative error colored'!FS58</f>
        <v>427.33092306537998</v>
      </c>
      <c r="FS167" s="115">
        <f>'relative error colored'!FT58</f>
        <v>439.57084555442236</v>
      </c>
      <c r="FT167" s="91">
        <f>'relative error colored'!FU58</f>
        <v>451.88652179139444</v>
      </c>
      <c r="FU167" s="115">
        <f>'relative error colored'!FV58</f>
        <v>464.27346861457409</v>
      </c>
      <c r="FV167" s="115">
        <f>'relative error colored'!FW58</f>
        <v>476.72740347702597</v>
      </c>
      <c r="FW167" s="115">
        <f>'relative error colored'!FX58</f>
        <v>489.24425411374432</v>
      </c>
      <c r="FX167" s="115">
        <f>'relative error colored'!FY58</f>
        <v>501.82016431492457</v>
      </c>
      <c r="FY167" s="115">
        <f>'relative error colored'!FZ58</f>
        <v>514.45149635119401</v>
      </c>
      <c r="FZ167" s="115">
        <f>'relative error colored'!GA58</f>
        <v>527.13483057458086</v>
      </c>
      <c r="GA167" s="115">
        <f>'relative error colored'!GB58</f>
        <v>539.86696268457263</v>
      </c>
      <c r="GB167" s="115">
        <f>'relative error colored'!GC58</f>
        <v>552.64489910632074</v>
      </c>
      <c r="GC167" s="115">
        <f>'relative error colored'!GD58</f>
        <v>565.46585088150186</v>
      </c>
      <c r="GD167" s="91">
        <f>'relative error colored'!GE58</f>
        <v>578.32722642447618</v>
      </c>
      <c r="GE167" s="115">
        <f>'relative error colored'!GF58</f>
        <v>591.22662344924652</v>
      </c>
      <c r="GF167" s="115">
        <f>'relative error colored'!GG58</f>
        <v>604.16182032790414</v>
      </c>
      <c r="GG167" s="115">
        <f>'relative error colored'!GH58</f>
        <v>617.13076709966708</v>
      </c>
      <c r="GH167" s="115">
        <f>'relative error colored'!GI58</f>
        <v>630.13157631188938</v>
      </c>
      <c r="GI167" s="115">
        <f>'relative error colored'!GJ58</f>
        <v>643.16251384078828</v>
      </c>
      <c r="GJ167" s="115">
        <f>'relative error colored'!GK58</f>
        <v>656.22198981010092</v>
      </c>
      <c r="GK167" s="115">
        <f>'relative error colored'!GL58</f>
        <v>669.30854970034102</v>
      </c>
      <c r="GL167" s="115">
        <f>'relative error colored'!GM58</f>
        <v>682.42086571947732</v>
      </c>
      <c r="GM167" s="115">
        <f>'relative error colored'!GN58</f>
        <v>695.55772848742504</v>
      </c>
      <c r="GN167" s="395">
        <f>'relative error colored'!GO58</f>
        <v>708.71803907136143</v>
      </c>
      <c r="GO167" s="290">
        <v>47000</v>
      </c>
      <c r="GP167" s="268"/>
      <c r="GS167" s="60"/>
    </row>
    <row r="168" spans="1:240" ht="15.75">
      <c r="A168" s="173"/>
      <c r="B168" s="182"/>
      <c r="C168" s="91"/>
      <c r="D168" s="189"/>
      <c r="E168" s="91"/>
      <c r="F168" s="116"/>
      <c r="G168" s="116"/>
      <c r="H168" s="116"/>
      <c r="I168" s="116"/>
      <c r="J168" s="109" t="s">
        <v>24</v>
      </c>
      <c r="K168" s="210">
        <v>48000</v>
      </c>
      <c r="L168" s="211">
        <f t="shared" si="323"/>
        <v>14.6304</v>
      </c>
      <c r="M168" s="285">
        <v>480</v>
      </c>
      <c r="N168" s="91"/>
      <c r="O168" s="105">
        <f>'relative error colored'!N60</f>
        <v>127.67401939644738</v>
      </c>
      <c r="P168" s="201">
        <f>'relative error colored'!O60</f>
        <v>0.20529659555829255</v>
      </c>
      <c r="Q168" s="205">
        <f>'relative error colored'!P60</f>
        <v>-56.500002288000502</v>
      </c>
      <c r="R168" s="208">
        <f>'relative error colored'!Q60</f>
        <v>216.64999771199948</v>
      </c>
      <c r="S168" s="383"/>
      <c r="T168" s="196">
        <f>'relative error colored'!R60</f>
        <v>573.56933718429855</v>
      </c>
      <c r="U168" s="382"/>
      <c r="V168" s="143">
        <f>'relative error colored'!S60</f>
        <v>0.12600446029750542</v>
      </c>
      <c r="W168" s="165">
        <f>'relative error colored'!T60</f>
        <v>0.16758905759860615</v>
      </c>
      <c r="X168" s="200">
        <f>'relative error colored'!U60</f>
        <v>0.75186533996876448</v>
      </c>
      <c r="Y168" s="279"/>
      <c r="Z168" s="400">
        <f t="shared" si="324"/>
        <v>480</v>
      </c>
      <c r="AA168" s="405">
        <v>48000</v>
      </c>
      <c r="AB168" s="414">
        <f>'relative error colored'!Z59</f>
        <v>4.2579867904957207E-2</v>
      </c>
      <c r="AC168" s="414">
        <f>'relative error colored'!AA59</f>
        <v>8.5109254221218261E-2</v>
      </c>
      <c r="AD168" s="414">
        <f>'relative error colored'!AB59</f>
        <v>0.12753828212394014</v>
      </c>
      <c r="AE168" s="414">
        <f>'relative error colored'!AC59</f>
        <v>0.16981826524651089</v>
      </c>
      <c r="AF168" s="414">
        <f>'relative error colored'!AD59</f>
        <v>0.21190225638543853</v>
      </c>
      <c r="AG168" s="414">
        <f>'relative error colored'!AE59</f>
        <v>0.25374554348582778</v>
      </c>
      <c r="AH168" s="414">
        <f>'relative error colored'!AF59</f>
        <v>0.29530608019332255</v>
      </c>
      <c r="AI168" s="414">
        <f>'relative error colored'!AG59</f>
        <v>0.33654484183061689</v>
      </c>
      <c r="AJ168" s="414">
        <f>'relative error colored'!AH59</f>
        <v>0.37742610147225991</v>
      </c>
      <c r="AK168" s="410">
        <f>'relative error colored'!AI59</f>
        <v>0.41791762455488485</v>
      </c>
      <c r="AL168" s="414">
        <f>'relative error colored'!AJ59</f>
        <v>0.45799078390669079</v>
      </c>
      <c r="AM168" s="414">
        <f>'relative error colored'!AK59</f>
        <v>0.49762060001271735</v>
      </c>
      <c r="AN168" s="414">
        <f>'relative error colored'!AL59</f>
        <v>0.53678571362371397</v>
      </c>
      <c r="AO168" s="414">
        <f>'relative error colored'!AM59</f>
        <v>0.57546829941532907</v>
      </c>
      <c r="AP168" s="414">
        <f>'relative error colored'!AN59</f>
        <v>0.61365393032384075</v>
      </c>
      <c r="AQ168" s="414">
        <f>'relative error colored'!AO59</f>
        <v>0.65133140248899335</v>
      </c>
      <c r="AR168" s="414">
        <f>'relative error colored'!AP59</f>
        <v>0.68849253052213188</v>
      </c>
      <c r="AS168" s="414">
        <f>'relative error colored'!AQ59</f>
        <v>0.72513192220461864</v>
      </c>
      <c r="AT168" s="414">
        <f>'relative error colored'!AR59</f>
        <v>0.76124674082558041</v>
      </c>
      <c r="AU168" s="410">
        <f>'relative error colored'!AS59</f>
        <v>0.7968364623005264</v>
      </c>
      <c r="AV168" s="414">
        <f>'relative error colored'!AT59</f>
        <v>0.83190263306814816</v>
      </c>
      <c r="AW168" s="414">
        <f>'relative error colored'!AU59</f>
        <v>0.86644863361927138</v>
      </c>
      <c r="AX168" s="414">
        <f>'relative error colored'!AV59</f>
        <v>0.90047945142565755</v>
      </c>
      <c r="AY168" s="414">
        <f>'relative error colored'!AW59</f>
        <v>0.93400146604680923</v>
      </c>
      <c r="AZ168" s="414">
        <f>'relative error colored'!AX59</f>
        <v>0.96702224832219674</v>
      </c>
      <c r="BA168" s="414">
        <f>'relative error colored'!AY59</f>
        <v>0.99955037481468756</v>
      </c>
      <c r="BB168" s="414">
        <f>'relative error colored'!AZ59</f>
        <v>1.0315952580581815</v>
      </c>
      <c r="BC168" s="414">
        <f>'relative error colored'!BA59</f>
        <v>1.0631669926720637</v>
      </c>
      <c r="BD168" s="414">
        <f>'relative error colored'!BB59</f>
        <v>1.0942762170253868</v>
      </c>
      <c r="BE168" s="410">
        <f>'relative error colored'!BC59</f>
        <v>1.1249339898517594</v>
      </c>
      <c r="BF168" s="414">
        <f>'relative error colored'!BD59</f>
        <v>1.1551516810166924</v>
      </c>
      <c r="BG168" s="414">
        <f>'relative error colored'!BE59</f>
        <v>1.1849408755090309</v>
      </c>
      <c r="BH168" s="414">
        <f>'relative error colored'!BF59</f>
        <v>1.2143132896535205</v>
      </c>
      <c r="BI168" s="414">
        <f>'relative error colored'!BG59</f>
        <v>1.2432806985106624</v>
      </c>
      <c r="BJ168" s="414">
        <f>'relative error colored'!BH59</f>
        <v>1.2718548734328046</v>
      </c>
      <c r="BK168" s="414">
        <f>'relative error colored'!BI59</f>
        <v>1.3000475287726165</v>
      </c>
      <c r="BL168" s="414">
        <f>'relative error colored'!BJ59</f>
        <v>1.3278702767850794</v>
      </c>
      <c r="BM168" s="414">
        <f>'relative error colored'!BK59</f>
        <v>1.3553345898205145</v>
      </c>
      <c r="BN168" s="414">
        <f>'relative error colored'!BL59</f>
        <v>1.3824517689697584</v>
      </c>
      <c r="BO168" s="411">
        <f>'relative error colored'!BM59</f>
        <v>1.4092329183895691</v>
      </c>
      <c r="BP168" s="253"/>
      <c r="BQ168" s="400">
        <f>'relative error colored'!BP59</f>
        <v>480</v>
      </c>
      <c r="BR168" s="405">
        <f>'relative error colored'!BQ59</f>
        <v>48000</v>
      </c>
      <c r="BS168" s="115">
        <f>'relative error colored'!BR59</f>
        <v>216.72855695755413</v>
      </c>
      <c r="BT168" s="115">
        <f>'relative error colored'!BS59</f>
        <v>216.96386225341161</v>
      </c>
      <c r="BU168" s="115">
        <f>'relative error colored'!BT59</f>
        <v>217.35480406548692</v>
      </c>
      <c r="BV168" s="115">
        <f>'relative error colored'!BU59</f>
        <v>217.89955877715022</v>
      </c>
      <c r="BW168" s="115">
        <f>'relative error colored'!BV59</f>
        <v>218.59562588755159</v>
      </c>
      <c r="BX168" s="115">
        <f>'relative error colored'!BW59</f>
        <v>219.4398777628864</v>
      </c>
      <c r="BY168" s="115">
        <f>'relative error colored'!BX59</f>
        <v>220.4286198297871</v>
      </c>
      <c r="BZ168" s="115">
        <f>'relative error colored'!BY59</f>
        <v>221.55765877645649</v>
      </c>
      <c r="CA168" s="115">
        <f>'relative error colored'!BZ59</f>
        <v>222.82237616841766</v>
      </c>
      <c r="CB168" s="91">
        <f>'relative error colored'!CA59</f>
        <v>224.21780488786345</v>
      </c>
      <c r="CC168" s="115">
        <f>'relative error colored'!CB59</f>
        <v>225.73870595037167</v>
      </c>
      <c r="CD168" s="115">
        <f>'relative error colored'!CC59</f>
        <v>227.3796435119512</v>
      </c>
      <c r="CE168" s="115">
        <f>'relative error colored'!CD59</f>
        <v>229.13505621899512</v>
      </c>
      <c r="CF168" s="115">
        <f>'relative error colored'!CE59</f>
        <v>230.99932343863219</v>
      </c>
      <c r="CG168" s="115">
        <f>'relative error colored'!CF59</f>
        <v>232.96682530460868</v>
      </c>
      <c r="CH168" s="115">
        <f>'relative error colored'!CG59</f>
        <v>235.03199589684314</v>
      </c>
      <c r="CI168" s="115">
        <f>'relative error colored'!CH59</f>
        <v>237.18936922054502</v>
      </c>
      <c r="CJ168" s="115">
        <f>'relative error colored'!CI59</f>
        <v>239.43361794971105</v>
      </c>
      <c r="CK168" s="115">
        <f>'relative error colored'!CJ59</f>
        <v>241.759585142915</v>
      </c>
      <c r="CL168" s="91">
        <f>'relative error colored'!CK59</f>
        <v>244.16230932519167</v>
      </c>
      <c r="CM168" s="115">
        <f>'relative error colored'!CL59</f>
        <v>246.63704346125658</v>
      </c>
      <c r="CN168" s="115">
        <f>'relative error colored'!CM59</f>
        <v>249.1792684280453</v>
      </c>
      <c r="CO168" s="115">
        <f>'relative error colored'!CN59</f>
        <v>251.78470163586721</v>
      </c>
      <c r="CP168" s="115">
        <f>'relative error colored'!CO59</f>
        <v>254.44930145537495</v>
      </c>
      <c r="CQ168" s="115">
        <f>'relative error colored'!CP59</f>
        <v>257.16926808982549</v>
      </c>
      <c r="CR168" s="115">
        <f>'relative error colored'!CQ59</f>
        <v>259.94104149596603</v>
      </c>
      <c r="CS168" s="115">
        <f>'relative error colored'!CR59</f>
        <v>262.76129690852389</v>
      </c>
      <c r="CT168" s="115">
        <f>'relative error colored'!CS59</f>
        <v>265.62693846790097</v>
      </c>
      <c r="CU168" s="115">
        <f>'relative error colored'!CT59</f>
        <v>268.53509139230709</v>
      </c>
      <c r="CV168" s="91">
        <f>'relative error colored'!CU59</f>
        <v>271.48309307734348</v>
      </c>
      <c r="CW168" s="115">
        <f>'relative error colored'!CV59</f>
        <v>274.46848345011517</v>
      </c>
      <c r="CX168" s="115">
        <f>'relative error colored'!CW59</f>
        <v>277.48899485281999</v>
      </c>
      <c r="CY168" s="115">
        <f>'relative error colored'!CX59</f>
        <v>280.54254168328742</v>
      </c>
      <c r="CZ168" s="115">
        <f>'relative error colored'!CY59</f>
        <v>283.62720997754485</v>
      </c>
      <c r="DA168" s="115">
        <f>'relative error colored'!CZ59</f>
        <v>286.74124708228879</v>
      </c>
      <c r="DB168" s="115">
        <f>'relative error colored'!DA59</f>
        <v>289.88305153294596</v>
      </c>
      <c r="DC168" s="115">
        <f>'relative error colored'!DB59</f>
        <v>293.05116322556995</v>
      </c>
      <c r="DD168" s="115">
        <f>'relative error colored'!DC59</f>
        <v>296.24425394768889</v>
      </c>
      <c r="DE168" s="115">
        <f>'relative error colored'!DD59</f>
        <v>299.4611183139981</v>
      </c>
      <c r="DF168" s="395">
        <f>'relative error colored'!DE59</f>
        <v>302.70066513699396</v>
      </c>
      <c r="DG168" s="90"/>
      <c r="DH168" s="400">
        <f>'relative error colored'!DH59</f>
        <v>480</v>
      </c>
      <c r="DI168" s="405">
        <f>'relative error colored'!DI59</f>
        <v>48000</v>
      </c>
      <c r="DJ168" s="115">
        <f>'relative error colored'!DJ59</f>
        <v>24.422506611641293</v>
      </c>
      <c r="DK168" s="115">
        <f>'relative error colored'!DK59</f>
        <v>48.816058531914123</v>
      </c>
      <c r="DL168" s="115">
        <f>'relative error colored'!DL59</f>
        <v>73.152047943452416</v>
      </c>
      <c r="DM168" s="115">
        <f>'relative error colored'!DM59</f>
        <v>97.402549839228655</v>
      </c>
      <c r="DN168" s="115">
        <f>'relative error colored'!DN59</f>
        <v>121.54063674285327</v>
      </c>
      <c r="DO168" s="115">
        <f>'relative error colored'!DO59</f>
        <v>145.54066319063585</v>
      </c>
      <c r="DP168" s="115">
        <f>'relative error colored'!DP59</f>
        <v>169.37851268297732</v>
      </c>
      <c r="DQ168" s="115">
        <f>'relative error colored'!DQ59</f>
        <v>193.03180186158153</v>
      </c>
      <c r="DR168" s="115">
        <f>'relative error colored'!DR59</f>
        <v>216.48003885749793</v>
      </c>
      <c r="DS168" s="91">
        <f>'relative error colored'!DS59</f>
        <v>239.70473491358183</v>
      </c>
      <c r="DT168" s="115">
        <f>'relative error colored'!DT59</f>
        <v>262.68947036187797</v>
      </c>
      <c r="DU168" s="115">
        <f>'relative error colored'!DU59</f>
        <v>285.41991771854725</v>
      </c>
      <c r="DV168" s="115">
        <f>'relative error colored'!DV59</f>
        <v>307.88382597315433</v>
      </c>
      <c r="DW168" s="115">
        <f>'relative error colored'!DW59</f>
        <v>330.07097106622575</v>
      </c>
      <c r="DX168" s="115">
        <f>'relative error colored'!DX59</f>
        <v>351.97307807638504</v>
      </c>
      <c r="DY168" s="115">
        <f>'relative error colored'!DY59</f>
        <v>373.58372081293152</v>
      </c>
      <c r="DZ168" s="115">
        <f>'relative error colored'!DZ59</f>
        <v>394.89820438791963</v>
      </c>
      <c r="EA168" s="115">
        <f>'relative error colored'!EA59</f>
        <v>415.91343599007945</v>
      </c>
      <c r="EB168" s="115">
        <f>'relative error colored'!EB59</f>
        <v>436.62778856903566</v>
      </c>
      <c r="EC168" s="91">
        <f>'relative error colored'!EC59</f>
        <v>457.04096152599425</v>
      </c>
      <c r="ED168" s="115">
        <f>'relative error colored'!ED59</f>
        <v>477.15384185077045</v>
      </c>
      <c r="EE168" s="115">
        <f>'relative error colored'!EE59</f>
        <v>496.96836848924664</v>
      </c>
      <c r="EF168" s="115">
        <f>'relative error colored'!EF59</f>
        <v>516.48740210229516</v>
      </c>
      <c r="EG168" s="115">
        <f>'relative error colored'!EG59</f>
        <v>535.71460180963152</v>
      </c>
      <c r="EH168" s="115">
        <f>'relative error colored'!EH59</f>
        <v>554.65431001263255</v>
      </c>
      <c r="EI168" s="115">
        <f>'relative error colored'!EI59</f>
        <v>573.31144596477748</v>
      </c>
      <c r="EJ168" s="115">
        <f>'relative error colored'!EJ59</f>
        <v>591.69140840689658</v>
      </c>
      <c r="EK168" s="115">
        <f>'relative error colored'!EK59</f>
        <v>609.79998730313957</v>
      </c>
      <c r="EL168" s="115">
        <f>'relative error colored'!EL59</f>
        <v>627.64328449579273</v>
      </c>
      <c r="EM168" s="91">
        <f>'relative error colored'!EM59</f>
        <v>645.22764293536204</v>
      </c>
      <c r="EN168" s="115">
        <f>'relative error colored'!EN59</f>
        <v>662.55958402807255</v>
      </c>
      <c r="EO168" s="115">
        <f>'relative error colored'!EO59</f>
        <v>679.64575256829733</v>
      </c>
      <c r="EP168" s="115">
        <f>'relative error colored'!EP59</f>
        <v>696.49286868065485</v>
      </c>
      <c r="EQ168" s="115">
        <f>'relative error colored'!EQ59</f>
        <v>713.10768617879228</v>
      </c>
      <c r="ER168" s="115">
        <f>'relative error colored'!ER59</f>
        <v>729.49695674947361</v>
      </c>
      <c r="ES168" s="115">
        <f>'relative error colored'!ES59</f>
        <v>745.66739938619492</v>
      </c>
      <c r="ET168" s="115">
        <f>'relative error colored'!ET59</f>
        <v>761.62567452234907</v>
      </c>
      <c r="EU168" s="115">
        <f>'relative error colored'!EU59</f>
        <v>777.37836234630561</v>
      </c>
      <c r="EV168" s="115">
        <f>'relative error colored'!EV59</f>
        <v>792.93194481724538</v>
      </c>
      <c r="EW168" s="395">
        <f>'relative error colored'!EW59</f>
        <v>808.29279093899981</v>
      </c>
      <c r="EX168" s="8"/>
      <c r="EY168" s="400">
        <f>'relative error colored'!EZ59</f>
        <v>480</v>
      </c>
      <c r="EZ168" s="405">
        <f>'relative error colored'!FA59</f>
        <v>48000</v>
      </c>
      <c r="FA168" s="115">
        <f>'relative error colored'!FB59</f>
        <v>241.57855695755416</v>
      </c>
      <c r="FB168" s="115">
        <f>'relative error colored'!FC59</f>
        <v>251.81386225341163</v>
      </c>
      <c r="FC168" s="115">
        <f>'relative error colored'!FD59</f>
        <v>262.20480406548694</v>
      </c>
      <c r="FD168" s="115">
        <f>'relative error colored'!FE59</f>
        <v>272.74955877715024</v>
      </c>
      <c r="FE168" s="115">
        <f>'relative error colored'!FF59</f>
        <v>283.44562588755161</v>
      </c>
      <c r="FF168" s="115">
        <f>'relative error colored'!FG59</f>
        <v>294.28987776288642</v>
      </c>
      <c r="FG168" s="115">
        <f>'relative error colored'!FH59</f>
        <v>305.27861982978709</v>
      </c>
      <c r="FH168" s="115">
        <f>'relative error colored'!FI59</f>
        <v>316.40765877645651</v>
      </c>
      <c r="FI168" s="115">
        <f>'relative error colored'!FJ59</f>
        <v>327.67237616841771</v>
      </c>
      <c r="FJ168" s="91">
        <f>'relative error colored'!FK59</f>
        <v>339.06780488786347</v>
      </c>
      <c r="FK168" s="115">
        <f>'relative error colored'!FL59</f>
        <v>350.58870595037172</v>
      </c>
      <c r="FL168" s="115">
        <f>'relative error colored'!FM59</f>
        <v>362.22964351195122</v>
      </c>
      <c r="FM168" s="115">
        <f>'relative error colored'!FN59</f>
        <v>373.98505621899517</v>
      </c>
      <c r="FN168" s="115">
        <f>'relative error colored'!FO59</f>
        <v>385.84932343863221</v>
      </c>
      <c r="FO168" s="115">
        <f>'relative error colored'!FP59</f>
        <v>397.8168253046087</v>
      </c>
      <c r="FP168" s="115">
        <f>'relative error colored'!FQ59</f>
        <v>409.88199589684314</v>
      </c>
      <c r="FQ168" s="115">
        <f>'relative error colored'!FR59</f>
        <v>422.03936922054504</v>
      </c>
      <c r="FR168" s="115">
        <f>'relative error colored'!FS59</f>
        <v>434.28361794971107</v>
      </c>
      <c r="FS168" s="115">
        <f>'relative error colored'!FT59</f>
        <v>446.60958514291502</v>
      </c>
      <c r="FT168" s="91">
        <f>'relative error colored'!FU59</f>
        <v>459.01230932519172</v>
      </c>
      <c r="FU168" s="115">
        <f>'relative error colored'!FV59</f>
        <v>471.48704346125658</v>
      </c>
      <c r="FV168" s="115">
        <f>'relative error colored'!FW59</f>
        <v>484.02926842804533</v>
      </c>
      <c r="FW168" s="115">
        <f>'relative error colored'!FX59</f>
        <v>496.63470163586726</v>
      </c>
      <c r="FX168" s="115">
        <f>'relative error colored'!FY59</f>
        <v>509.29930145537497</v>
      </c>
      <c r="FY168" s="115">
        <f>'relative error colored'!FZ59</f>
        <v>522.01926808982557</v>
      </c>
      <c r="FZ168" s="115">
        <f>'relative error colored'!GA59</f>
        <v>534.79104149596606</v>
      </c>
      <c r="GA168" s="115">
        <f>'relative error colored'!GB59</f>
        <v>547.61129690852385</v>
      </c>
      <c r="GB168" s="115">
        <f>'relative error colored'!GC59</f>
        <v>560.47693846790094</v>
      </c>
      <c r="GC168" s="115">
        <f>'relative error colored'!GD59</f>
        <v>573.38509139230712</v>
      </c>
      <c r="GD168" s="91">
        <f>'relative error colored'!GE59</f>
        <v>586.33309307734351</v>
      </c>
      <c r="GE168" s="115">
        <f>'relative error colored'!GF59</f>
        <v>599.3184834501152</v>
      </c>
      <c r="GF168" s="115">
        <f>'relative error colored'!GG59</f>
        <v>612.33899485281995</v>
      </c>
      <c r="GG168" s="115">
        <f>'relative error colored'!GH59</f>
        <v>625.39254168328739</v>
      </c>
      <c r="GH168" s="115">
        <f>'relative error colored'!GI59</f>
        <v>638.47720997754482</v>
      </c>
      <c r="GI168" s="115">
        <f>'relative error colored'!GJ59</f>
        <v>651.59124708228887</v>
      </c>
      <c r="GJ168" s="115">
        <f>'relative error colored'!GK59</f>
        <v>664.73305153294598</v>
      </c>
      <c r="GK168" s="115">
        <f>'relative error colored'!GL59</f>
        <v>677.90116322556992</v>
      </c>
      <c r="GL168" s="115">
        <f>'relative error colored'!GM59</f>
        <v>691.09425394768891</v>
      </c>
      <c r="GM168" s="115">
        <f>'relative error colored'!GN59</f>
        <v>704.31111831399812</v>
      </c>
      <c r="GN168" s="395">
        <f>'relative error colored'!GO59</f>
        <v>717.55066513699398</v>
      </c>
      <c r="GO168" s="290">
        <v>48000</v>
      </c>
      <c r="GP168" s="268"/>
      <c r="GS168" s="60"/>
    </row>
    <row r="169" spans="1:240" ht="15.75">
      <c r="A169" s="173"/>
      <c r="B169" s="182"/>
      <c r="C169" s="91"/>
      <c r="D169" s="189"/>
      <c r="E169" s="91"/>
      <c r="F169" s="116"/>
      <c r="G169" s="116"/>
      <c r="H169" s="116"/>
      <c r="I169" s="116"/>
      <c r="J169" s="109" t="s">
        <v>62</v>
      </c>
      <c r="K169" s="210">
        <v>49000</v>
      </c>
      <c r="L169" s="211">
        <f t="shared" si="323"/>
        <v>14.935199999999998</v>
      </c>
      <c r="M169" s="285">
        <v>490</v>
      </c>
      <c r="N169" s="91"/>
      <c r="O169" s="105">
        <f>'relative error colored'!N61</f>
        <v>121.68270195809845</v>
      </c>
      <c r="P169" s="201">
        <f>'relative error colored'!O61</f>
        <v>0.19566270857943321</v>
      </c>
      <c r="Q169" s="205">
        <f>'relative error colored'!P61</f>
        <v>-56.500002288000502</v>
      </c>
      <c r="R169" s="208">
        <f>'relative error colored'!Q61</f>
        <v>216.64999771199948</v>
      </c>
      <c r="S169" s="383"/>
      <c r="T169" s="196">
        <f>'relative error colored'!R61</f>
        <v>573.56933718429855</v>
      </c>
      <c r="U169" s="382"/>
      <c r="V169" s="143">
        <f>'relative error colored'!S61</f>
        <v>0.1200914897193175</v>
      </c>
      <c r="W169" s="165">
        <f>'relative error colored'!T61</f>
        <v>0.15972466006484343</v>
      </c>
      <c r="X169" s="200">
        <f>'relative error colored'!U61</f>
        <v>0.75186533996876448</v>
      </c>
      <c r="Y169" s="279"/>
      <c r="Z169" s="400">
        <f t="shared" si="324"/>
        <v>490</v>
      </c>
      <c r="AA169" s="405">
        <v>49000</v>
      </c>
      <c r="AB169" s="414">
        <f>'relative error colored'!Z60</f>
        <v>4.3615043458893762E-2</v>
      </c>
      <c r="AC169" s="414">
        <f>'relative error colored'!AA60</f>
        <v>8.7175472585441297E-2</v>
      </c>
      <c r="AD169" s="414">
        <f>'relative error colored'!AB60</f>
        <v>0.1306273597226324</v>
      </c>
      <c r="AE169" s="414">
        <f>'relative error colored'!AC60</f>
        <v>0.17391812781705099</v>
      </c>
      <c r="AF169" s="414">
        <f>'relative error colored'!AD60</f>
        <v>0.21699717029351515</v>
      </c>
      <c r="AG169" s="414">
        <f>'relative error colored'!AE60</f>
        <v>0.25981640830546687</v>
      </c>
      <c r="AH169" s="414">
        <f>'relative error colored'!AF60</f>
        <v>0.302330770543427</v>
      </c>
      <c r="AI169" s="414">
        <f>'relative error colored'!AG60</f>
        <v>0.344498585200124</v>
      </c>
      <c r="AJ169" s="414">
        <f>'relative error colored'!AH60</f>
        <v>0.38628187836953387</v>
      </c>
      <c r="AK169" s="410">
        <f>'relative error colored'!AI60</f>
        <v>0.42764657772099401</v>
      </c>
      <c r="AL169" s="414">
        <f>'relative error colored'!AJ60</f>
        <v>0.46856262441002289</v>
      </c>
      <c r="AM169" s="414">
        <f>'relative error colored'!AK60</f>
        <v>0.50900399962666576</v>
      </c>
      <c r="AN169" s="414">
        <f>'relative error colored'!AL60</f>
        <v>0.54894867479572773</v>
      </c>
      <c r="AO169" s="414">
        <f>'relative error colored'!AM60</f>
        <v>0.58837849618592242</v>
      </c>
      <c r="AP169" s="414">
        <f>'relative error colored'!AN60</f>
        <v>0.62727901559161592</v>
      </c>
      <c r="AQ169" s="414">
        <f>'relative error colored'!AO60</f>
        <v>0.66563927891837338</v>
      </c>
      <c r="AR169" s="414">
        <f>'relative error colored'!AP60</f>
        <v>0.70345158406723929</v>
      </c>
      <c r="AS169" s="414">
        <f>'relative error colored'!AQ60</f>
        <v>0.74071121862449496</v>
      </c>
      <c r="AT169" s="414">
        <f>'relative error colored'!AR60</f>
        <v>0.77741618667319035</v>
      </c>
      <c r="AU169" s="410">
        <f>'relative error colored'!AS60</f>
        <v>0.81356693268632374</v>
      </c>
      <c r="AV169" s="414">
        <f>'relative error colored'!AT60</f>
        <v>0.84916606905189973</v>
      </c>
      <c r="AW169" s="414">
        <f>'relative error colored'!AU60</f>
        <v>0.88421811240593795</v>
      </c>
      <c r="AX169" s="414">
        <f>'relative error colored'!AV60</f>
        <v>0.91872923267236439</v>
      </c>
      <c r="AY169" s="414">
        <f>'relative error colored'!AW60</f>
        <v>0.95270701756909615</v>
      </c>
      <c r="AZ169" s="414">
        <f>'relative error colored'!AX60</f>
        <v>0.9861602543571677</v>
      </c>
      <c r="BA169" s="414">
        <f>'relative error colored'!AY60</f>
        <v>1.0190987297905654</v>
      </c>
      <c r="BB169" s="414">
        <f>'relative error colored'!AZ60</f>
        <v>1.0515330485628058</v>
      </c>
      <c r="BC169" s="414">
        <f>'relative error colored'!BA60</f>
        <v>1.0834744700303947</v>
      </c>
      <c r="BD169" s="414">
        <f>'relative error colored'!BB60</f>
        <v>1.1149347626059527</v>
      </c>
      <c r="BE169" s="410">
        <f>'relative error colored'!BC60</f>
        <v>1.1459260749374569</v>
      </c>
      <c r="BF169" s="414">
        <f>'relative error colored'!BD60</f>
        <v>1.1764608228055418</v>
      </c>
      <c r="BG169" s="414">
        <f>'relative error colored'!BE60</f>
        <v>1.2065515905612756</v>
      </c>
      <c r="BH169" s="414">
        <f>'relative error colored'!BF60</f>
        <v>1.2362110458760691</v>
      </c>
      <c r="BI169" s="414">
        <f>'relative error colored'!BG60</f>
        <v>1.2654518665696646</v>
      </c>
      <c r="BJ169" s="414">
        <f>'relative error colored'!BH60</f>
        <v>1.2942866783099873</v>
      </c>
      <c r="BK169" s="414">
        <f>'relative error colored'!BI60</f>
        <v>1.3227280020298404</v>
      </c>
      <c r="BL169" s="414">
        <f>'relative error colored'!BJ60</f>
        <v>1.3507882099727304</v>
      </c>
      <c r="BM169" s="414">
        <f>'relative error colored'!BK60</f>
        <v>1.3784794893567924</v>
      </c>
      <c r="BN169" s="414">
        <f>'relative error colored'!BL60</f>
        <v>1.4058138127274831</v>
      </c>
      <c r="BO169" s="411">
        <f>'relative error colored'!BM60</f>
        <v>1.4328029141526191</v>
      </c>
      <c r="BP169" s="253"/>
      <c r="BQ169" s="400">
        <f>'relative error colored'!BP60</f>
        <v>490</v>
      </c>
      <c r="BR169" s="405">
        <f>'relative error colored'!BQ60</f>
        <v>49000</v>
      </c>
      <c r="BS169" s="115">
        <f>'relative error colored'!BR60</f>
        <v>216.73242315757886</v>
      </c>
      <c r="BT169" s="115">
        <f>'relative error colored'!BS60</f>
        <v>216.97928677419998</v>
      </c>
      <c r="BU169" s="115">
        <f>'relative error colored'!BT60</f>
        <v>217.38935946718544</v>
      </c>
      <c r="BV169" s="115">
        <f>'relative error colored'!BU60</f>
        <v>217.96062253105441</v>
      </c>
      <c r="BW169" s="115">
        <f>'relative error colored'!BV60</f>
        <v>218.69031084754607</v>
      </c>
      <c r="BX169" s="115">
        <f>'relative error colored'!BW60</f>
        <v>219.57497052696192</v>
      </c>
      <c r="BY169" s="115">
        <f>'relative error colored'!BX60</f>
        <v>220.61052843261021</v>
      </c>
      <c r="BZ169" s="115">
        <f>'relative error colored'!BY60</f>
        <v>221.79237065231959</v>
      </c>
      <c r="CA169" s="115">
        <f>'relative error colored'!BZ60</f>
        <v>223.11542681221087</v>
      </c>
      <c r="CB169" s="91">
        <f>'relative error colored'!CA60</f>
        <v>224.57425715857545</v>
      </c>
      <c r="CC169" s="115">
        <f>'relative error colored'!CB60</f>
        <v>226.16313953816331</v>
      </c>
      <c r="CD169" s="115">
        <f>'relative error colored'!CC60</f>
        <v>227.87615374742751</v>
      </c>
      <c r="CE169" s="115">
        <f>'relative error colored'!CD60</f>
        <v>229.70726115287832</v>
      </c>
      <c r="CF169" s="115">
        <f>'relative error colored'!CE60</f>
        <v>231.65037796294098</v>
      </c>
      <c r="CG169" s="115">
        <f>'relative error colored'!CF60</f>
        <v>233.69944101613422</v>
      </c>
      <c r="CH169" s="115">
        <f>'relative error colored'!CG60</f>
        <v>235.84846540810466</v>
      </c>
      <c r="CI169" s="115">
        <f>'relative error colored'!CH60</f>
        <v>238.09159368727902</v>
      </c>
      <c r="CJ169" s="115">
        <f>'relative error colored'!CI60</f>
        <v>240.42313669107241</v>
      </c>
      <c r="CK169" s="115">
        <f>'relative error colored'!CJ60</f>
        <v>242.83760636541032</v>
      </c>
      <c r="CL169" s="91">
        <f>'relative error colored'!CK60</f>
        <v>245.32974111023225</v>
      </c>
      <c r="CM169" s="115">
        <f>'relative error colored'!CL60</f>
        <v>247.89452432791481</v>
      </c>
      <c r="CN169" s="115">
        <f>'relative error colored'!CM60</f>
        <v>250.52719692861882</v>
      </c>
      <c r="CO169" s="115">
        <f>'relative error colored'!CN60</f>
        <v>253.22326457630533</v>
      </c>
      <c r="CP169" s="115">
        <f>'relative error colored'!CO60</f>
        <v>255.9785004518881</v>
      </c>
      <c r="CQ169" s="115">
        <f>'relative error colored'!CP60</f>
        <v>258.78894427535135</v>
      </c>
      <c r="CR169" s="115">
        <f>'relative error colored'!CQ60</f>
        <v>261.65089827531534</v>
      </c>
      <c r="CS169" s="115">
        <f>'relative error colored'!CR60</f>
        <v>264.56092072970449</v>
      </c>
      <c r="CT169" s="115">
        <f>'relative error colored'!CS60</f>
        <v>267.51581763072221</v>
      </c>
      <c r="CU169" s="115">
        <f>'relative error colored'!CT60</f>
        <v>270.51263295566162</v>
      </c>
      <c r="CV169" s="91">
        <f>'relative error colored'!CU60</f>
        <v>273.54863795547391</v>
      </c>
      <c r="CW169" s="115">
        <f>'relative error colored'!CV60</f>
        <v>276.6213198076008</v>
      </c>
      <c r="CX169" s="115">
        <f>'relative error colored'!CW60</f>
        <v>279.72836991976243</v>
      </c>
      <c r="CY169" s="115">
        <f>'relative error colored'!CX60</f>
        <v>282.86767211784723</v>
      </c>
      <c r="CZ169" s="115">
        <f>'relative error colored'!CY60</f>
        <v>286.03729090399253</v>
      </c>
      <c r="DA169" s="115">
        <f>'relative error colored'!CZ60</f>
        <v>289.23545993028267</v>
      </c>
      <c r="DB169" s="115">
        <f>'relative error colored'!DA60</f>
        <v>292.46057079882053</v>
      </c>
      <c r="DC169" s="115">
        <f>'relative error colored'!DB60</f>
        <v>295.71116226981292</v>
      </c>
      <c r="DD169" s="115">
        <f>'relative error colored'!DC60</f>
        <v>298.98590993514227</v>
      </c>
      <c r="DE169" s="115">
        <f>'relative error colored'!DD60</f>
        <v>302.28361639511843</v>
      </c>
      <c r="DF169" s="395">
        <f>'relative error colored'!DE60</f>
        <v>305.60320196012873</v>
      </c>
      <c r="DG169" s="90"/>
      <c r="DH169" s="400">
        <f>'relative error colored'!DH60</f>
        <v>490</v>
      </c>
      <c r="DI169" s="405">
        <f>'relative error colored'!DI60</f>
        <v>49000</v>
      </c>
      <c r="DJ169" s="115">
        <f>'relative error colored'!DJ60</f>
        <v>25.016251567982071</v>
      </c>
      <c r="DK169" s="115">
        <f>'relative error colored'!DK60</f>
        <v>50.001178029559554</v>
      </c>
      <c r="DL169" s="115">
        <f>'relative error colored'!DL60</f>
        <v>74.923848134245205</v>
      </c>
      <c r="DM169" s="115">
        <f>'relative error colored'!DM60</f>
        <v>99.754105296360052</v>
      </c>
      <c r="DN169" s="115">
        <f>'relative error colored'!DN60</f>
        <v>124.46292313611984</v>
      </c>
      <c r="DO169" s="115">
        <f>'relative error colored'!DO60</f>
        <v>149.02272510137172</v>
      </c>
      <c r="DP169" s="115">
        <f>'relative error colored'!DP60</f>
        <v>173.40765967101169</v>
      </c>
      <c r="DQ169" s="115">
        <f>'relative error colored'!DQ60</f>
        <v>197.59382517416373</v>
      </c>
      <c r="DR169" s="115">
        <f>'relative error colored'!DR60</f>
        <v>221.55944094271936</v>
      </c>
      <c r="DS169" s="91">
        <f>'relative error colored'!DS60</f>
        <v>245.28496413256414</v>
      </c>
      <c r="DT169" s="115">
        <f>'relative error colored'!DT60</f>
        <v>268.75315391219226</v>
      </c>
      <c r="DU169" s="115">
        <f>'relative error colored'!DU60</f>
        <v>291.94908669002365</v>
      </c>
      <c r="DV169" s="115">
        <f>'relative error colored'!DV60</f>
        <v>314.86012755078463</v>
      </c>
      <c r="DW169" s="115">
        <f>'relative error colored'!DW60</f>
        <v>337.47586407085385</v>
      </c>
      <c r="DX169" s="115">
        <f>'relative error colored'!DX60</f>
        <v>359.78800920250239</v>
      </c>
      <c r="DY169" s="115">
        <f>'relative error colored'!DY60</f>
        <v>381.79028001304584</v>
      </c>
      <c r="DZ169" s="115">
        <f>'relative error colored'!DZ60</f>
        <v>403.47825881469129</v>
      </c>
      <c r="EA169" s="115">
        <f>'relative error colored'!EA60</f>
        <v>424.84924271142563</v>
      </c>
      <c r="EB169" s="115">
        <f>'relative error colored'!EB60</f>
        <v>445.90208690648672</v>
      </c>
      <c r="EC169" s="91">
        <f>'relative error colored'!EC60</f>
        <v>466.63704633595756</v>
      </c>
      <c r="ED169" s="115">
        <f>'relative error colored'!ED60</f>
        <v>487.05561938549442</v>
      </c>
      <c r="EE169" s="115">
        <f>'relative error colored'!EE60</f>
        <v>507.16039665902542</v>
      </c>
      <c r="EF169" s="115">
        <f>'relative error colored'!EF60</f>
        <v>526.95491703572725</v>
      </c>
      <c r="EG169" s="115">
        <f>'relative error colored'!EG60</f>
        <v>546.44353259793638</v>
      </c>
      <c r="EH169" s="115">
        <f>'relative error colored'!EH60</f>
        <v>565.63128344913991</v>
      </c>
      <c r="EI169" s="115">
        <f>'relative error colored'!EI60</f>
        <v>584.52378297133509</v>
      </c>
      <c r="EJ169" s="115">
        <f>'relative error colored'!EJ60</f>
        <v>603.1271136915534</v>
      </c>
      <c r="EK169" s="115">
        <f>'relative error colored'!EK60</f>
        <v>621.44773363144259</v>
      </c>
      <c r="EL169" s="115">
        <f>'relative error colored'!EL60</f>
        <v>639.49239279162953</v>
      </c>
      <c r="EM169" s="91">
        <f>'relative error colored'!EM60</f>
        <v>657.26805926408201</v>
      </c>
      <c r="EN169" s="115">
        <f>'relative error colored'!EN60</f>
        <v>674.78185435986904</v>
      </c>
      <c r="EO169" s="115">
        <f>'relative error colored'!EO60</f>
        <v>692.04099607689204</v>
      </c>
      <c r="EP169" s="115">
        <f>'relative error colored'!EP60</f>
        <v>709.05275020304543</v>
      </c>
      <c r="EQ169" s="115">
        <f>'relative error colored'!EQ60</f>
        <v>725.82438834699587</v>
      </c>
      <c r="ER169" s="115">
        <f>'relative error colored'!ER60</f>
        <v>742.36315220472682</v>
      </c>
      <c r="ES169" s="115">
        <f>'relative error colored'!ES60</f>
        <v>758.67622339936702</v>
      </c>
      <c r="ET169" s="115">
        <f>'relative error colored'!ET60</f>
        <v>774.77069827042408</v>
      </c>
      <c r="EU169" s="115">
        <f>'relative error colored'!EU60</f>
        <v>790.65356703252576</v>
      </c>
      <c r="EV169" s="115">
        <f>'relative error colored'!EV60</f>
        <v>806.33169677063404</v>
      </c>
      <c r="EW169" s="395">
        <f>'relative error colored'!EW60</f>
        <v>821.81181778624909</v>
      </c>
      <c r="EX169" s="8"/>
      <c r="EY169" s="400">
        <f>'relative error colored'!EZ60</f>
        <v>490</v>
      </c>
      <c r="EZ169" s="405">
        <f>'relative error colored'!FA60</f>
        <v>49000</v>
      </c>
      <c r="FA169" s="115">
        <f>'relative error colored'!FB60</f>
        <v>247.58242315757889</v>
      </c>
      <c r="FB169" s="115">
        <f>'relative error colored'!FC60</f>
        <v>257.8292867742</v>
      </c>
      <c r="FC169" s="115">
        <f>'relative error colored'!FD60</f>
        <v>268.23935946718547</v>
      </c>
      <c r="FD169" s="115">
        <f>'relative error colored'!FE60</f>
        <v>278.81062253105443</v>
      </c>
      <c r="FE169" s="115">
        <f>'relative error colored'!FF60</f>
        <v>289.5403108475461</v>
      </c>
      <c r="FF169" s="115">
        <f>'relative error colored'!FG60</f>
        <v>300.42497052696194</v>
      </c>
      <c r="FG169" s="115">
        <f>'relative error colored'!FH60</f>
        <v>311.4605284326102</v>
      </c>
      <c r="FH169" s="115">
        <f>'relative error colored'!FI60</f>
        <v>322.64237065231964</v>
      </c>
      <c r="FI169" s="115">
        <f>'relative error colored'!FJ60</f>
        <v>333.96542681221092</v>
      </c>
      <c r="FJ169" s="91">
        <f>'relative error colored'!FK60</f>
        <v>345.42425715857547</v>
      </c>
      <c r="FK169" s="115">
        <f>'relative error colored'!FL60</f>
        <v>357.01313953816333</v>
      </c>
      <c r="FL169" s="115">
        <f>'relative error colored'!FM60</f>
        <v>368.72615374742753</v>
      </c>
      <c r="FM169" s="115">
        <f>'relative error colored'!FN60</f>
        <v>380.55726115287837</v>
      </c>
      <c r="FN169" s="115">
        <f>'relative error colored'!FO60</f>
        <v>392.500377962941</v>
      </c>
      <c r="FO169" s="115">
        <f>'relative error colored'!FP60</f>
        <v>404.54944101613421</v>
      </c>
      <c r="FP169" s="115">
        <f>'relative error colored'!FQ60</f>
        <v>416.69846540810465</v>
      </c>
      <c r="FQ169" s="115">
        <f>'relative error colored'!FR60</f>
        <v>428.94159368727901</v>
      </c>
      <c r="FR169" s="115">
        <f>'relative error colored'!FS60</f>
        <v>441.27313669107241</v>
      </c>
      <c r="FS169" s="115">
        <f>'relative error colored'!FT60</f>
        <v>453.68760636541037</v>
      </c>
      <c r="FT169" s="91">
        <f>'relative error colored'!FU60</f>
        <v>466.17974111023227</v>
      </c>
      <c r="FU169" s="115">
        <f>'relative error colored'!FV60</f>
        <v>478.74452432791486</v>
      </c>
      <c r="FV169" s="115">
        <f>'relative error colored'!FW60</f>
        <v>491.37719692861884</v>
      </c>
      <c r="FW169" s="115">
        <f>'relative error colored'!FX60</f>
        <v>504.07326457630535</v>
      </c>
      <c r="FX169" s="115">
        <f>'relative error colored'!FY60</f>
        <v>516.82850045188809</v>
      </c>
      <c r="FY169" s="115">
        <f>'relative error colored'!FZ60</f>
        <v>529.63894427535138</v>
      </c>
      <c r="FZ169" s="115">
        <f>'relative error colored'!GA60</f>
        <v>542.50089827531542</v>
      </c>
      <c r="GA169" s="115">
        <f>'relative error colored'!GB60</f>
        <v>555.41092072970446</v>
      </c>
      <c r="GB169" s="115">
        <f>'relative error colored'!GC60</f>
        <v>568.36581763072218</v>
      </c>
      <c r="GC169" s="115">
        <f>'relative error colored'!GD60</f>
        <v>581.36263295566164</v>
      </c>
      <c r="GD169" s="91">
        <f>'relative error colored'!GE60</f>
        <v>594.39863795547399</v>
      </c>
      <c r="GE169" s="115">
        <f>'relative error colored'!GF60</f>
        <v>607.47131980760082</v>
      </c>
      <c r="GF169" s="115">
        <f>'relative error colored'!GG60</f>
        <v>620.57836991976251</v>
      </c>
      <c r="GG169" s="115">
        <f>'relative error colored'!GH60</f>
        <v>633.71767211784731</v>
      </c>
      <c r="GH169" s="115">
        <f>'relative error colored'!GI60</f>
        <v>646.88729090399261</v>
      </c>
      <c r="GI169" s="115">
        <f>'relative error colored'!GJ60</f>
        <v>660.0854599302827</v>
      </c>
      <c r="GJ169" s="115">
        <f>'relative error colored'!GK60</f>
        <v>673.31057079882055</v>
      </c>
      <c r="GK169" s="115">
        <f>'relative error colored'!GL60</f>
        <v>686.56116226981294</v>
      </c>
      <c r="GL169" s="115">
        <f>'relative error colored'!GM60</f>
        <v>699.83590993514235</v>
      </c>
      <c r="GM169" s="115">
        <f>'relative error colored'!GN60</f>
        <v>713.13361639511845</v>
      </c>
      <c r="GN169" s="395">
        <f>'relative error colored'!GO60</f>
        <v>726.45320196012881</v>
      </c>
      <c r="GO169" s="290">
        <v>49000</v>
      </c>
      <c r="GP169" s="268"/>
      <c r="GS169" s="60"/>
    </row>
    <row r="170" spans="1:240" s="90" customFormat="1" ht="26.25">
      <c r="A170" s="173"/>
      <c r="B170" s="182"/>
      <c r="C170" s="91"/>
      <c r="D170" s="189"/>
      <c r="E170" s="91"/>
      <c r="F170" s="116"/>
      <c r="G170" s="116"/>
      <c r="H170" s="116"/>
      <c r="I170" s="116"/>
      <c r="J170" s="109" t="s">
        <v>60</v>
      </c>
      <c r="K170" s="379">
        <v>50000</v>
      </c>
      <c r="L170" s="380">
        <f t="shared" si="323"/>
        <v>15.239999999999998</v>
      </c>
      <c r="M170" s="381">
        <v>500</v>
      </c>
      <c r="N170" s="91"/>
      <c r="O170" s="105">
        <f>'relative error colored'!N62</f>
        <v>115.97253713652115</v>
      </c>
      <c r="P170" s="201">
        <f>'relative error colored'!O62</f>
        <v>0.18648090790073413</v>
      </c>
      <c r="Q170" s="205">
        <f>'relative error colored'!P62</f>
        <v>-56.500002288000502</v>
      </c>
      <c r="R170" s="208">
        <f>'relative error colored'!Q62</f>
        <v>216.64999771199948</v>
      </c>
      <c r="S170" s="383"/>
      <c r="T170" s="196">
        <f>'relative error colored'!R62</f>
        <v>573.56933718429855</v>
      </c>
      <c r="U170" s="382"/>
      <c r="V170" s="143">
        <f>'relative error colored'!S62</f>
        <v>0.11445599520011956</v>
      </c>
      <c r="W170" s="165">
        <f>'relative error colored'!T62</f>
        <v>0.15222931257202785</v>
      </c>
      <c r="X170" s="200">
        <f>'relative error colored'!U62</f>
        <v>0.75186533996876448</v>
      </c>
      <c r="Y170" s="279"/>
      <c r="Z170" s="398">
        <f t="shared" si="324"/>
        <v>500</v>
      </c>
      <c r="AA170" s="403">
        <v>50000</v>
      </c>
      <c r="AB170" s="410">
        <f>'relative error colored'!Z61</f>
        <v>4.467536105868674E-2</v>
      </c>
      <c r="AC170" s="410">
        <f>'relative error colored'!AA61</f>
        <v>8.9291658319099659E-2</v>
      </c>
      <c r="AD170" s="410">
        <f>'relative error colored'!AB61</f>
        <v>0.13379060733938081</v>
      </c>
      <c r="AE170" s="410">
        <f>'relative error colored'!AC61</f>
        <v>0.17811545527177028</v>
      </c>
      <c r="AF170" s="410">
        <f>'relative error colored'!AD61</f>
        <v>0.22221168066638758</v>
      </c>
      <c r="AG170" s="410">
        <f>'relative error colored'!AE61</f>
        <v>0.26602761894148669</v>
      </c>
      <c r="AH170" s="410">
        <f>'relative error colored'!AF61</f>
        <v>0.30951499628517049</v>
      </c>
      <c r="AI170" s="410">
        <f>'relative error colored'!AG61</f>
        <v>0.35262936020630253</v>
      </c>
      <c r="AJ170" s="410">
        <f>'relative error colored'!AH61</f>
        <v>0.39533040067845204</v>
      </c>
      <c r="AK170" s="410">
        <f>'relative error colored'!AI61</f>
        <v>0.43758216134162847</v>
      </c>
      <c r="AL170" s="410">
        <f>'relative error colored'!AJ61</f>
        <v>0.47935314513549593</v>
      </c>
      <c r="AM170" s="410">
        <f>'relative error colored'!AK61</f>
        <v>0.52061632274989267</v>
      </c>
      <c r="AN170" s="410">
        <f>'relative error colored'!AL61</f>
        <v>0.56134905523446754</v>
      </c>
      <c r="AO170" s="410">
        <f>'relative error colored'!AM61</f>
        <v>0.60153294397597634</v>
      </c>
      <c r="AP170" s="410">
        <f>'relative error colored'!AN61</f>
        <v>0.64115362209668758</v>
      </c>
      <c r="AQ170" s="410">
        <f>'relative error colored'!AO61</f>
        <v>0.68020050129127074</v>
      </c>
      <c r="AR170" s="410">
        <f>'relative error colored'!AP61</f>
        <v>0.71866648738520822</v>
      </c>
      <c r="AS170" s="410">
        <f>'relative error colored'!AQ61</f>
        <v>0.75654767666187472</v>
      </c>
      <c r="AT170" s="410">
        <f>'relative error colored'!AR61</f>
        <v>0.79384304345528023</v>
      </c>
      <c r="AU170" s="410">
        <f>'relative error colored'!AS61</f>
        <v>0.83055412780613547</v>
      </c>
      <c r="AV170" s="410">
        <f>'relative error colored'!AT61</f>
        <v>0.86668473026234627</v>
      </c>
      <c r="AW170" s="410">
        <f>'relative error colored'!AU61</f>
        <v>0.90224061927110555</v>
      </c>
      <c r="AX170" s="410">
        <f>'relative error colored'!AV61</f>
        <v>0.93722925512373356</v>
      </c>
      <c r="AY170" s="410">
        <f>'relative error colored'!AW61</f>
        <v>0.97165953311586895</v>
      </c>
      <c r="AZ170" s="410">
        <f>'relative error colored'!AX61</f>
        <v>1.005541547489736</v>
      </c>
      <c r="BA170" s="410">
        <f>'relative error colored'!AY61</f>
        <v>1.038886376831655</v>
      </c>
      <c r="BB170" s="410">
        <f>'relative error colored'!AZ61</f>
        <v>1.0717058908941202</v>
      </c>
      <c r="BC170" s="410">
        <f>'relative error colored'!BA61</f>
        <v>1.1040125782786665</v>
      </c>
      <c r="BD170" s="410">
        <f>'relative error colored'!BB61</f>
        <v>1.1358193940298791</v>
      </c>
      <c r="BE170" s="410">
        <f>'relative error colored'!BC61</f>
        <v>1.1671396259292244</v>
      </c>
      <c r="BF170" s="410">
        <f>'relative error colored'!BD61</f>
        <v>1.1979867781160796</v>
      </c>
      <c r="BG170" s="410">
        <f>'relative error colored'!BE61</f>
        <v>1.2283744705820137</v>
      </c>
      <c r="BH170" s="410">
        <f>'relative error colored'!BF61</f>
        <v>1.2583163530640973</v>
      </c>
      <c r="BI170" s="410">
        <f>'relative error colored'!BG61</f>
        <v>1.2878260318880121</v>
      </c>
      <c r="BJ170" s="410">
        <f>'relative error colored'!BH61</f>
        <v>1.316917008369219</v>
      </c>
      <c r="BK170" s="410">
        <f>'relative error colored'!BI61</f>
        <v>1.3456026274592916</v>
      </c>
      <c r="BL170" s="410">
        <f>'relative error colored'!BJ61</f>
        <v>1.373896035417036</v>
      </c>
      <c r="BM170" s="410">
        <f>'relative error colored'!BK61</f>
        <v>1.4018101453831491</v>
      </c>
      <c r="BN170" s="410">
        <f>'relative error colored'!BL61</f>
        <v>1.4293576098386327</v>
      </c>
      <c r="BO170" s="411">
        <f>'relative error colored'!BM61</f>
        <v>1.456550799027164</v>
      </c>
      <c r="BP170" s="253"/>
      <c r="BQ170" s="398">
        <f>'relative error colored'!BP61</f>
        <v>500</v>
      </c>
      <c r="BR170" s="403">
        <f>'relative error colored'!BQ61</f>
        <v>50000</v>
      </c>
      <c r="BS170" s="91">
        <f>'relative error colored'!BR61</f>
        <v>216.73647953317459</v>
      </c>
      <c r="BT170" s="91">
        <f>'relative error colored'!BS61</f>
        <v>216.99546780898311</v>
      </c>
      <c r="BU170" s="91">
        <f>'relative error colored'!BT61</f>
        <v>217.42560152391684</v>
      </c>
      <c r="BV170" s="91">
        <f>'relative error colored'!BU61</f>
        <v>218.02464694805306</v>
      </c>
      <c r="BW170" s="91">
        <f>'relative error colored'!BV61</f>
        <v>218.78954777369916</v>
      </c>
      <c r="BX170" s="91">
        <f>'relative error colored'!BW61</f>
        <v>219.71649185235398</v>
      </c>
      <c r="BY170" s="91">
        <f>'relative error colored'!BX61</f>
        <v>220.80099142981959</v>
      </c>
      <c r="BZ170" s="91">
        <f>'relative error colored'!BY61</f>
        <v>222.03797334299108</v>
      </c>
      <c r="CA170" s="91">
        <f>'relative error colored'!BZ61</f>
        <v>223.42187546708931</v>
      </c>
      <c r="CB170" s="91">
        <f>'relative error colored'!CA61</f>
        <v>224.94674577394377</v>
      </c>
      <c r="CC170" s="91">
        <f>'relative error colored'!CB61</f>
        <v>226.60634064461587</v>
      </c>
      <c r="CD170" s="91">
        <f>'relative error colored'!CC61</f>
        <v>228.39421952237609</v>
      </c>
      <c r="CE170" s="91">
        <f>'relative error colored'!CD61</f>
        <v>230.30383353714507</v>
      </c>
      <c r="CF170" s="91">
        <f>'relative error colored'!CE61</f>
        <v>232.32860632330917</v>
      </c>
      <c r="CG170" s="91">
        <f>'relative error colored'!CF61</f>
        <v>234.46200583953348</v>
      </c>
      <c r="CH170" s="91">
        <f>'relative error colored'!CG61</f>
        <v>236.6976065426727</v>
      </c>
      <c r="CI170" s="91">
        <f>'relative error colored'!CH61</f>
        <v>239.02914174118291</v>
      </c>
      <c r="CJ170" s="91">
        <f>'relative error colored'!CI61</f>
        <v>241.45054634150276</v>
      </c>
      <c r="CK170" s="91">
        <f>'relative error colored'!CJ61</f>
        <v>243.95599049886863</v>
      </c>
      <c r="CL170" s="91">
        <f>'relative error colored'!CK61</f>
        <v>246.53990489515877</v>
      </c>
      <c r="CM170" s="91">
        <f>'relative error colored'!CL61</f>
        <v>249.19699849923407</v>
      </c>
      <c r="CN170" s="91">
        <f>'relative error colored'!CM61</f>
        <v>251.92226973176267</v>
      </c>
      <c r="CO170" s="91">
        <f>'relative error colored'!CN61</f>
        <v>254.71101196971279</v>
      </c>
      <c r="CP170" s="91">
        <f>'relative error colored'!CO61</f>
        <v>257.55881429858914</v>
      </c>
      <c r="CQ170" s="91">
        <f>'relative error colored'!CP61</f>
        <v>260.46155836485025</v>
      </c>
      <c r="CR170" s="91">
        <f>'relative error colored'!CQ61</f>
        <v>263.41541210698284</v>
      </c>
      <c r="CS170" s="91">
        <f>'relative error colored'!CR61</f>
        <v>266.4168210597096</v>
      </c>
      <c r="CT170" s="91">
        <f>'relative error colored'!CS61</f>
        <v>269.46249783823851</v>
      </c>
      <c r="CU170" s="91">
        <f>'relative error colored'!CT61</f>
        <v>272.54941032302736</v>
      </c>
      <c r="CV170" s="91">
        <f>'relative error colored'!CU61</f>
        <v>275.67476898357751</v>
      </c>
      <c r="CW170" s="91">
        <f>'relative error colored'!CV61</f>
        <v>278.83601370430364</v>
      </c>
      <c r="CX170" s="91">
        <f>'relative error colored'!CW61</f>
        <v>282.03080040775615</v>
      </c>
      <c r="CY170" s="91">
        <f>'relative error colored'!CX61</f>
        <v>285.25698771080874</v>
      </c>
      <c r="CZ170" s="91">
        <f>'relative error colored'!CY61</f>
        <v>288.51262379780854</v>
      </c>
      <c r="DA170" s="91">
        <f>'relative error colored'!CZ61</f>
        <v>291.79593365076653</v>
      </c>
      <c r="DB170" s="91">
        <f>'relative error colored'!DA61</f>
        <v>295.10530673977587</v>
      </c>
      <c r="DC170" s="91">
        <f>'relative error colored'!DB61</f>
        <v>298.43928524635231</v>
      </c>
      <c r="DD170" s="91">
        <f>'relative error colored'!DC61</f>
        <v>301.79655286746555</v>
      </c>
      <c r="DE170" s="91">
        <f>'relative error colored'!DD61</f>
        <v>305.1759242279939</v>
      </c>
      <c r="DF170" s="395">
        <f>'relative error colored'!DE61</f>
        <v>308.57633491343768</v>
      </c>
      <c r="DH170" s="398">
        <f>'relative error colored'!DH61</f>
        <v>500</v>
      </c>
      <c r="DI170" s="403">
        <f>'relative error colored'!DI61</f>
        <v>50000</v>
      </c>
      <c r="DJ170" s="91">
        <f>'relative error colored'!DJ61</f>
        <v>25.624417230900175</v>
      </c>
      <c r="DK170" s="91">
        <f>'relative error colored'!DK61</f>
        <v>51.214957278172847</v>
      </c>
      <c r="DL170" s="91">
        <f>'relative error colored'!DL61</f>
        <v>76.738189973133402</v>
      </c>
      <c r="DM170" s="91">
        <f>'relative error colored'!DM61</f>
        <v>102.16156362250885</v>
      </c>
      <c r="DN170" s="91">
        <f>'relative error colored'!DN61</f>
        <v>127.45380639442894</v>
      </c>
      <c r="DO170" s="91">
        <f>'relative error colored'!DO61</f>
        <v>152.58528506898566</v>
      </c>
      <c r="DP170" s="91">
        <f>'relative error colored'!DP61</f>
        <v>177.52831126788587</v>
      </c>
      <c r="DQ170" s="91">
        <f>'relative error colored'!DQ61</f>
        <v>202.25738840525221</v>
      </c>
      <c r="DR170" s="91">
        <f>'relative error colored'!DR61</f>
        <v>226.7493958859429</v>
      </c>
      <c r="DS170" s="91">
        <f>'relative error colored'!DS61</f>
        <v>250.98371024439064</v>
      </c>
      <c r="DT170" s="91">
        <f>'relative error colored'!DT61</f>
        <v>274.94226573257527</v>
      </c>
      <c r="DU170" s="91">
        <f>'relative error colored'!DU61</f>
        <v>298.60955916698276</v>
      </c>
      <c r="DV170" s="91">
        <f>'relative error colored'!DV61</f>
        <v>321.97260553986575</v>
      </c>
      <c r="DW170" s="91">
        <f>'relative error colored'!DW61</f>
        <v>345.02085197082056</v>
      </c>
      <c r="DX170" s="91">
        <f>'relative error colored'!DX61</f>
        <v>367.74605805930935</v>
      </c>
      <c r="DY170" s="91">
        <f>'relative error colored'!DY61</f>
        <v>390.1421506780618</v>
      </c>
      <c r="DZ170" s="91">
        <f>'relative error colored'!DZ61</f>
        <v>412.20506082610194</v>
      </c>
      <c r="EA170" s="91">
        <f>'relative error colored'!EA61</f>
        <v>433.93254945127251</v>
      </c>
      <c r="EB170" s="91">
        <f>'relative error colored'!EB61</f>
        <v>455.32402826301137</v>
      </c>
      <c r="EC170" s="91">
        <f>'relative error colored'!EC61</f>
        <v>476.38038058144832</v>
      </c>
      <c r="ED170" s="91">
        <f>'relative error colored'!ED61</f>
        <v>497.10378628432653</v>
      </c>
      <c r="EE170" s="91">
        <f>'relative error colored'!EE61</f>
        <v>517.49755397607908</v>
      </c>
      <c r="EF170" s="91">
        <f>'relative error colored'!EF61</f>
        <v>537.56596265105372</v>
      </c>
      <c r="EG170" s="91">
        <f>'relative error colored'!EG61</f>
        <v>557.3141143780739</v>
      </c>
      <c r="EH170" s="91">
        <f>'relative error colored'!EH61</f>
        <v>576.74779890496177</v>
      </c>
      <c r="EI170" s="91">
        <f>'relative error colored'!EI61</f>
        <v>595.87337056912975</v>
      </c>
      <c r="EJ170" s="91">
        <f>'relative error colored'!EJ61</f>
        <v>614.69763749664867</v>
      </c>
      <c r="EK170" s="91">
        <f>'relative error colored'!EK61</f>
        <v>633.22776276642321</v>
      </c>
      <c r="EL170" s="91">
        <f>'relative error colored'!EL61</f>
        <v>651.4711769947894</v>
      </c>
      <c r="EM170" s="91">
        <f>'relative error colored'!EM61</f>
        <v>669.43550164575538</v>
      </c>
      <c r="EN170" s="91">
        <f>'relative error colored'!EN61</f>
        <v>687.12848227959307</v>
      </c>
      <c r="EO170" s="91">
        <f>'relative error colored'!EO61</f>
        <v>704.55793090583916</v>
      </c>
      <c r="EP170" s="91">
        <f>'relative error colored'!EP61</f>
        <v>721.73167659513808</v>
      </c>
      <c r="EQ170" s="91">
        <f>'relative error colored'!EQ61</f>
        <v>738.65752351869241</v>
      </c>
      <c r="ER170" s="91">
        <f>'relative error colored'!ER61</f>
        <v>755.34321561706224</v>
      </c>
      <c r="ES170" s="91">
        <f>'relative error colored'!ES61</f>
        <v>771.79640714527648</v>
      </c>
      <c r="ET170" s="91">
        <f>'relative error colored'!ET61</f>
        <v>788.02463839428492</v>
      </c>
      <c r="EU170" s="91">
        <f>'relative error colored'!EU61</f>
        <v>804.03531594563799</v>
      </c>
      <c r="EV170" s="91">
        <f>'relative error colored'!EV61</f>
        <v>819.83569687447778</v>
      </c>
      <c r="EW170" s="395">
        <f>'relative error colored'!EW61</f>
        <v>835.43287637327091</v>
      </c>
      <c r="EX170" s="148"/>
      <c r="EY170" s="398">
        <f>'relative error colored'!EZ61</f>
        <v>500</v>
      </c>
      <c r="EZ170" s="403">
        <f>'relative error colored'!FA61</f>
        <v>50000</v>
      </c>
      <c r="FA170" s="91">
        <f>'relative error colored'!FB61</f>
        <v>253.58647953317461</v>
      </c>
      <c r="FB170" s="91">
        <f>'relative error colored'!FC61</f>
        <v>263.84546780898313</v>
      </c>
      <c r="FC170" s="91">
        <f>'relative error colored'!FD61</f>
        <v>274.27560152391686</v>
      </c>
      <c r="FD170" s="91">
        <f>'relative error colored'!FE61</f>
        <v>284.87464694805305</v>
      </c>
      <c r="FE170" s="91">
        <f>'relative error colored'!FF61</f>
        <v>295.63954777369918</v>
      </c>
      <c r="FF170" s="91">
        <f>'relative error colored'!FG61</f>
        <v>306.56649185235403</v>
      </c>
      <c r="FG170" s="91">
        <f>'relative error colored'!FH61</f>
        <v>317.65099142981961</v>
      </c>
      <c r="FH170" s="91">
        <f>'relative error colored'!FI61</f>
        <v>328.88797334299113</v>
      </c>
      <c r="FI170" s="91">
        <f>'relative error colored'!FJ61</f>
        <v>340.27187546708933</v>
      </c>
      <c r="FJ170" s="91">
        <f>'relative error colored'!FK61</f>
        <v>351.79674577394383</v>
      </c>
      <c r="FK170" s="91">
        <f>'relative error colored'!FL61</f>
        <v>363.45634064461592</v>
      </c>
      <c r="FL170" s="91">
        <f>'relative error colored'!FM61</f>
        <v>375.24421952237611</v>
      </c>
      <c r="FM170" s="91">
        <f>'relative error colored'!FN61</f>
        <v>387.15383353714509</v>
      </c>
      <c r="FN170" s="91">
        <f>'relative error colored'!FO61</f>
        <v>399.17860632330917</v>
      </c>
      <c r="FO170" s="91">
        <f>'relative error colored'!FP61</f>
        <v>411.31200583953353</v>
      </c>
      <c r="FP170" s="91">
        <f>'relative error colored'!FQ61</f>
        <v>423.54760654267272</v>
      </c>
      <c r="FQ170" s="91">
        <f>'relative error colored'!FR61</f>
        <v>435.87914174118293</v>
      </c>
      <c r="FR170" s="91">
        <f>'relative error colored'!FS61</f>
        <v>448.30054634150281</v>
      </c>
      <c r="FS170" s="91">
        <f>'relative error colored'!FT61</f>
        <v>460.80599049886865</v>
      </c>
      <c r="FT170" s="91">
        <f>'relative error colored'!FU61</f>
        <v>473.38990489515879</v>
      </c>
      <c r="FU170" s="91">
        <f>'relative error colored'!FV61</f>
        <v>486.04699849923406</v>
      </c>
      <c r="FV170" s="91">
        <f>'relative error colored'!FW61</f>
        <v>498.77226973176266</v>
      </c>
      <c r="FW170" s="91">
        <f>'relative error colored'!FX61</f>
        <v>511.56101196971281</v>
      </c>
      <c r="FX170" s="91">
        <f>'relative error colored'!FY61</f>
        <v>524.40881429858916</v>
      </c>
      <c r="FY170" s="91">
        <f>'relative error colored'!FZ61</f>
        <v>537.31155836485027</v>
      </c>
      <c r="FZ170" s="91">
        <f>'relative error colored'!GA61</f>
        <v>550.26541210698292</v>
      </c>
      <c r="GA170" s="91">
        <f>'relative error colored'!GB61</f>
        <v>563.26682105970963</v>
      </c>
      <c r="GB170" s="91">
        <f>'relative error colored'!GC61</f>
        <v>576.31249783823853</v>
      </c>
      <c r="GC170" s="91">
        <f>'relative error colored'!GD61</f>
        <v>589.39941032302738</v>
      </c>
      <c r="GD170" s="91">
        <f>'relative error colored'!GE61</f>
        <v>602.52476898357759</v>
      </c>
      <c r="GE170" s="91">
        <f>'relative error colored'!GF61</f>
        <v>615.6860137043036</v>
      </c>
      <c r="GF170" s="91">
        <f>'relative error colored'!GG61</f>
        <v>628.88080040775617</v>
      </c>
      <c r="GG170" s="91">
        <f>'relative error colored'!GH61</f>
        <v>642.10698771080877</v>
      </c>
      <c r="GH170" s="91">
        <f>'relative error colored'!GI61</f>
        <v>655.36262379780851</v>
      </c>
      <c r="GI170" s="91">
        <f>'relative error colored'!GJ61</f>
        <v>668.64593365076655</v>
      </c>
      <c r="GJ170" s="91">
        <f>'relative error colored'!GK61</f>
        <v>681.95530673977589</v>
      </c>
      <c r="GK170" s="91">
        <f>'relative error colored'!GL61</f>
        <v>695.28928524635239</v>
      </c>
      <c r="GL170" s="91">
        <f>'relative error colored'!GM61</f>
        <v>708.64655286746552</v>
      </c>
      <c r="GM170" s="91">
        <f>'relative error colored'!GN61</f>
        <v>722.02592422799398</v>
      </c>
      <c r="GN170" s="395">
        <f>'relative error colored'!GO61</f>
        <v>735.4263349134377</v>
      </c>
      <c r="GO170" s="290">
        <v>50000</v>
      </c>
      <c r="GP170" s="268"/>
      <c r="GQ170"/>
      <c r="GR170"/>
      <c r="GS170" s="6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</row>
    <row r="171" spans="1:240" ht="15.75">
      <c r="A171" s="173"/>
      <c r="B171" s="182"/>
      <c r="C171" s="91"/>
      <c r="D171" s="189"/>
      <c r="E171" s="91"/>
      <c r="F171" s="116"/>
      <c r="G171" s="116"/>
      <c r="H171" s="116"/>
      <c r="I171" s="116"/>
      <c r="J171" s="109" t="s">
        <v>81</v>
      </c>
      <c r="K171" s="210">
        <v>51000</v>
      </c>
      <c r="L171" s="211">
        <f t="shared" si="323"/>
        <v>15.544799999999999</v>
      </c>
      <c r="M171" s="285">
        <v>510</v>
      </c>
      <c r="N171" s="91"/>
      <c r="O171" s="105">
        <f>'relative error colored'!N63</f>
        <v>110.53033137374919</v>
      </c>
      <c r="P171" s="201">
        <f>'relative error colored'!O63</f>
        <v>0.17772997861452186</v>
      </c>
      <c r="Q171" s="206">
        <f>'relative error colored'!P63</f>
        <v>-56.500002288000502</v>
      </c>
      <c r="R171" s="482">
        <f>'relative error colored'!Q63</f>
        <v>216.64999771199948</v>
      </c>
      <c r="S171" s="383"/>
      <c r="T171" s="197">
        <f>'relative error colored'!R63</f>
        <v>573.56933718429855</v>
      </c>
      <c r="U171" s="382"/>
      <c r="V171" s="143">
        <f>'relative error colored'!S63</f>
        <v>0.10908495571058395</v>
      </c>
      <c r="W171" s="165">
        <f>'relative error colored'!T63</f>
        <v>0.14508569682818109</v>
      </c>
      <c r="X171" s="480">
        <f>'relative error colored'!U63</f>
        <v>0.75186533996876448</v>
      </c>
      <c r="Y171" s="170"/>
      <c r="Z171" s="400">
        <f t="shared" si="324"/>
        <v>510</v>
      </c>
      <c r="AA171" s="405">
        <v>51000</v>
      </c>
      <c r="AB171" s="414">
        <f>'relative error colored'!Z62</f>
        <v>4.5761429517609656E-2</v>
      </c>
      <c r="AC171" s="414">
        <f>'relative error colored'!AA62</f>
        <v>9.1459005304438526E-2</v>
      </c>
      <c r="AD171" s="414">
        <f>'relative error colored'!AB62</f>
        <v>0.13702975782688667</v>
      </c>
      <c r="AE171" s="414">
        <f>'relative error colored'!AC62</f>
        <v>0.1824124536323399</v>
      </c>
      <c r="AF171" s="414">
        <f>'relative error colored'!AD62</f>
        <v>0.22754838486262516</v>
      </c>
      <c r="AG171" s="414">
        <f>'relative error colored'!AE62</f>
        <v>0.27238207060068742</v>
      </c>
      <c r="AH171" s="414">
        <f>'relative error colored'!AF62</f>
        <v>0.31686185004574119</v>
      </c>
      <c r="AI171" s="414">
        <f>'relative error colored'!AG62</f>
        <v>0.36094035423515874</v>
      </c>
      <c r="AJ171" s="414">
        <f>'relative error colored'!AH62</f>
        <v>0.40457485002644927</v>
      </c>
      <c r="AK171" s="410">
        <f>'relative error colored'!AI62</f>
        <v>0.44772745671406561</v>
      </c>
      <c r="AL171" s="414">
        <f>'relative error colored'!AJ62</f>
        <v>0.49036524148255184</v>
      </c>
      <c r="AM171" s="414">
        <f>'relative error colored'!AK62</f>
        <v>0.53246020455194665</v>
      </c>
      <c r="AN171" s="414">
        <f>'relative error colored'!AL62</f>
        <v>0.57398916818237444</v>
      </c>
      <c r="AO171" s="414">
        <f>'relative error colored'!AM62</f>
        <v>0.61493358566152989</v>
      </c>
      <c r="AP171" s="414">
        <f>'relative error colored'!AN62</f>
        <v>0.65527928711515393</v>
      </c>
      <c r="AQ171" s="414">
        <f>'relative error colored'!AO62</f>
        <v>0.69501617865560128</v>
      </c>
      <c r="AR171" s="414">
        <f>'relative error colored'!AP62</f>
        <v>0.73413791026069675</v>
      </c>
      <c r="AS171" s="414">
        <f>'relative error colored'!AQ62</f>
        <v>0.77264152610548109</v>
      </c>
      <c r="AT171" s="414">
        <f>'relative error colored'!AR62</f>
        <v>0.81052710908507875</v>
      </c>
      <c r="AU171" s="410">
        <f>'relative error colored'!AS62</f>
        <v>0.84779742916495171</v>
      </c>
      <c r="AV171" s="414">
        <f>'relative error colored'!AT62</f>
        <v>0.88445760312759469</v>
      </c>
      <c r="AW171" s="414">
        <f>'relative error colored'!AU62</f>
        <v>0.92051477136189819</v>
      </c>
      <c r="AX171" s="414">
        <f>'relative error colored'!AV62</f>
        <v>0.95597779563034024</v>
      </c>
      <c r="AY171" s="414">
        <f>'relative error colored'!AW62</f>
        <v>0.99085698028557645</v>
      </c>
      <c r="AZ171" s="414">
        <f>'relative error colored'!AX62</f>
        <v>1.02516381820001</v>
      </c>
      <c r="BA171" s="414">
        <f>'relative error colored'!AY62</f>
        <v>1.058910761710504</v>
      </c>
      <c r="BB171" s="414">
        <f>'relative error colored'!AZ62</f>
        <v>1.0921110181436846</v>
      </c>
      <c r="BC171" s="414">
        <f>'relative error colored'!BA62</f>
        <v>1.1247783689478943</v>
      </c>
      <c r="BD171" s="414">
        <f>'relative error colored'!BB62</f>
        <v>1.1569270110845724</v>
      </c>
      <c r="BE171" s="410">
        <f>'relative error colored'!BC62</f>
        <v>1.1885714190954615</v>
      </c>
      <c r="BF171" s="414">
        <f>'relative error colored'!BD62</f>
        <v>1.2197262261335726</v>
      </c>
      <c r="BG171" s="414">
        <f>'relative error colored'!BE62</f>
        <v>1.2504061222011718</v>
      </c>
      <c r="BH171" s="414">
        <f>'relative error colored'!BF62</f>
        <v>1.2806257678553323</v>
      </c>
      <c r="BI171" s="414">
        <f>'relative error colored'!BG62</f>
        <v>1.3103997217031957</v>
      </c>
      <c r="BJ171" s="414">
        <f>'relative error colored'!BH62</f>
        <v>1.339742380100897</v>
      </c>
      <c r="BK171" s="414">
        <f>'relative error colored'!BI62</f>
        <v>1.3686679275802807</v>
      </c>
      <c r="BL171" s="414">
        <f>'relative error colored'!BJ62</f>
        <v>1.3971902966480423</v>
      </c>
      <c r="BM171" s="414">
        <f>'relative error colored'!BK62</f>
        <v>1.425323135725594</v>
      </c>
      <c r="BN171" s="414">
        <f>'relative error colored'!BL62</f>
        <v>1.4530797841206333</v>
      </c>
      <c r="BO171" s="411">
        <f>'relative error colored'!BM62</f>
        <v>1.4804732530394762</v>
      </c>
      <c r="BP171" s="253"/>
      <c r="BQ171" s="400">
        <f>'relative error colored'!BP62</f>
        <v>510</v>
      </c>
      <c r="BR171" s="405">
        <f>'relative error colored'!BQ62</f>
        <v>51000</v>
      </c>
      <c r="BS171" s="115">
        <f>'relative error colored'!BR62</f>
        <v>216.74073542937791</v>
      </c>
      <c r="BT171" s="115">
        <f>'relative error colored'!BS62</f>
        <v>217.01244231056162</v>
      </c>
      <c r="BU171" s="115">
        <f>'relative error colored'!BT62</f>
        <v>217.46361180919607</v>
      </c>
      <c r="BV171" s="115">
        <f>'relative error colored'!BU62</f>
        <v>218.09177325616974</v>
      </c>
      <c r="BW171" s="115">
        <f>'relative error colored'!BV62</f>
        <v>218.89355001706977</v>
      </c>
      <c r="BX171" s="115">
        <f>'relative error colored'!BW62</f>
        <v>219.86473670807905</v>
      </c>
      <c r="BY171" s="115">
        <f>'relative error colored'!BX62</f>
        <v>221.00039171524014</v>
      </c>
      <c r="BZ171" s="115">
        <f>'relative error colored'!BY62</f>
        <v>222.29494076292065</v>
      </c>
      <c r="CA171" s="115">
        <f>'relative error colored'!BZ62</f>
        <v>223.74228710293823</v>
      </c>
      <c r="CB171" s="91">
        <f>'relative error colored'!CA62</f>
        <v>225.33592402549533</v>
      </c>
      <c r="CC171" s="115">
        <f>'relative error colored'!CB62</f>
        <v>227.06904577741611</v>
      </c>
      <c r="CD171" s="115">
        <f>'relative error colored'!CC62</f>
        <v>228.93465354473042</v>
      </c>
      <c r="CE171" s="115">
        <f>'relative error colored'!CD62</f>
        <v>230.92565384094968</v>
      </c>
      <c r="CF171" s="115">
        <f>'relative error colored'!CE62</f>
        <v>233.03494736814213</v>
      </c>
      <c r="CG171" s="115">
        <f>'relative error colored'!CF62</f>
        <v>235.25550712432266</v>
      </c>
      <c r="CH171" s="115">
        <f>'relative error colored'!CG62</f>
        <v>237.5804451716931</v>
      </c>
      <c r="CI171" s="115">
        <f>'relative error colored'!CH62</f>
        <v>240.00306802601861</v>
      </c>
      <c r="CJ171" s="115">
        <f>'relative error colored'!CI62</f>
        <v>242.51692106311043</v>
      </c>
      <c r="CK171" s="115">
        <f>'relative error colored'!CJ62</f>
        <v>245.11582266174062</v>
      </c>
      <c r="CL171" s="91">
        <f>'relative error colored'!CK62</f>
        <v>247.79388902043533</v>
      </c>
      <c r="CM171" s="115">
        <f>'relative error colored'!CL62</f>
        <v>250.5455507115048</v>
      </c>
      <c r="CN171" s="115">
        <f>'relative error colored'!CM62</f>
        <v>253.36556208557494</v>
      </c>
      <c r="CO171" s="115">
        <f>'relative error colored'!CN62</f>
        <v>256.24900463063983</v>
      </c>
      <c r="CP171" s="115">
        <f>'relative error colored'!CO62</f>
        <v>259.19128533737245</v>
      </c>
      <c r="CQ171" s="115">
        <f>'relative error colored'!CP62</f>
        <v>262.18813104124422</v>
      </c>
      <c r="CR171" s="115">
        <f>'relative error colored'!CQ62</f>
        <v>265.23557961376576</v>
      </c>
      <c r="CS171" s="115">
        <f>'relative error colored'!CR62</f>
        <v>268.32996876916656</v>
      </c>
      <c r="CT171" s="115">
        <f>'relative error colored'!CS62</f>
        <v>271.46792314611372</v>
      </c>
      <c r="CU171" s="115">
        <f>'relative error colored'!CT62</f>
        <v>274.64634022148783</v>
      </c>
      <c r="CV171" s="91">
        <f>'relative error colored'!CU62</f>
        <v>277.86237551807852</v>
      </c>
      <c r="CW171" s="115">
        <f>'relative error colored'!CV62</f>
        <v>281.11342748210609</v>
      </c>
      <c r="CX171" s="115">
        <f>'relative error colored'!CW62</f>
        <v>284.39712233062062</v>
      </c>
      <c r="CY171" s="115">
        <f>'relative error colored'!CX62</f>
        <v>287.71129910312914</v>
      </c>
      <c r="CZ171" s="115">
        <f>'relative error colored'!CY62</f>
        <v>291.05399509585573</v>
      </c>
      <c r="DA171" s="115">
        <f>'relative error colored'!CZ62</f>
        <v>294.42343181016321</v>
      </c>
      <c r="DB171" s="115">
        <f>'relative error colored'!DA62</f>
        <v>297.81800150791162</v>
      </c>
      <c r="DC171" s="115">
        <f>'relative error colored'!DB62</f>
        <v>301.23625443500543</v>
      </c>
      <c r="DD171" s="115">
        <f>'relative error colored'!DC62</f>
        <v>304.67688674906071</v>
      </c>
      <c r="DE171" s="115">
        <f>'relative error colored'!DD62</f>
        <v>308.13872916714337</v>
      </c>
      <c r="DF171" s="395">
        <f>'relative error colored'!DE62</f>
        <v>311.62073633401707</v>
      </c>
      <c r="DG171" s="90"/>
      <c r="DH171" s="400">
        <f>'relative error colored'!DH62</f>
        <v>510</v>
      </c>
      <c r="DI171" s="405">
        <f>'relative error colored'!DI62</f>
        <v>51000</v>
      </c>
      <c r="DJ171" s="115">
        <f>'relative error colored'!DJ62</f>
        <v>26.247352797021364</v>
      </c>
      <c r="DK171" s="115">
        <f>'relative error colored'!DK62</f>
        <v>52.458081052002051</v>
      </c>
      <c r="DL171" s="115">
        <f>'relative error colored'!DL62</f>
        <v>78.596067371292335</v>
      </c>
      <c r="DM171" s="115">
        <f>'relative error colored'!DM62</f>
        <v>104.62619012406279</v>
      </c>
      <c r="DN171" s="115">
        <f>'relative error colored'!DN62</f>
        <v>130.51477628301359</v>
      </c>
      <c r="DO171" s="115">
        <f>'relative error colored'!DO62</f>
        <v>156.23000369532309</v>
      </c>
      <c r="DP171" s="115">
        <f>'relative error colored'!DP62</f>
        <v>181.74224130972638</v>
      </c>
      <c r="DQ171" s="115">
        <f>'relative error colored'!DQ62</f>
        <v>207.02431974172592</v>
      </c>
      <c r="DR171" s="115">
        <f>'relative error colored'!DR62</f>
        <v>232.0517285711075</v>
      </c>
      <c r="DS171" s="91">
        <f>'relative error colored'!DS62</f>
        <v>256.80274058669835</v>
      </c>
      <c r="DT171" s="115">
        <f>'relative error colored'!DT62</f>
        <v>281.25846653536576</v>
      </c>
      <c r="DU171" s="115">
        <f>'relative error colored'!DU62</f>
        <v>305.40284660187604</v>
      </c>
      <c r="DV171" s="115">
        <f>'relative error colored'!DV62</f>
        <v>329.2225867453314</v>
      </c>
      <c r="DW171" s="115">
        <f>'relative error colored'!DW62</f>
        <v>352.70704914024776</v>
      </c>
      <c r="DX171" s="115">
        <f>'relative error colored'!DX62</f>
        <v>375.84810638123849</v>
      </c>
      <c r="DY171" s="115">
        <f>'relative error colored'!DY62</f>
        <v>398.63996892385723</v>
      </c>
      <c r="DZ171" s="115">
        <f>'relative error colored'!DZ62</f>
        <v>421.07899459009388</v>
      </c>
      <c r="EA171" s="115">
        <f>'relative error colored'!EA62</f>
        <v>443.16348800938567</v>
      </c>
      <c r="EB171" s="115">
        <f>'relative error colored'!EB62</f>
        <v>464.89349672783425</v>
      </c>
      <c r="EC171" s="91">
        <f>'relative error colored'!EC62</f>
        <v>486.27060951269362</v>
      </c>
      <c r="ED171" s="115">
        <f>'relative error colored'!ED62</f>
        <v>507.29776119350788</v>
      </c>
      <c r="EE171" s="115">
        <f>'relative error colored'!EE62</f>
        <v>527.97904727840012</v>
      </c>
      <c r="EF171" s="115">
        <f>'relative error colored'!EF62</f>
        <v>548.31955060260111</v>
      </c>
      <c r="EG171" s="115">
        <f>'relative error colored'!EG62</f>
        <v>568.32518142683364</v>
      </c>
      <c r="EH171" s="115">
        <f>'relative error colored'!EH62</f>
        <v>588.00253171030442</v>
      </c>
      <c r="EI171" s="115">
        <f>'relative error colored'!EI62</f>
        <v>607.35874373161448</v>
      </c>
      <c r="EJ171" s="115">
        <f>'relative error colored'!EJ62</f>
        <v>626.40139280834262</v>
      </c>
      <c r="EK171" s="115">
        <f>'relative error colored'!EK62</f>
        <v>645.13838355668008</v>
      </c>
      <c r="EL171" s="115">
        <f>'relative error colored'!EL62</f>
        <v>663.57785891838978</v>
      </c>
      <c r="EM171" s="91">
        <f>'relative error colored'!EM62</f>
        <v>681.72812104678496</v>
      </c>
      <c r="EN171" s="115">
        <f>'relative error colored'!EN62</f>
        <v>699.59756306973907</v>
      </c>
      <c r="EO171" s="115">
        <f>'relative error colored'!EO62</f>
        <v>717.19461072211504</v>
      </c>
      <c r="EP171" s="115">
        <f>'relative error colored'!EP62</f>
        <v>734.52767284991637</v>
      </c>
      <c r="EQ171" s="115">
        <f>'relative error colored'!EQ62</f>
        <v>751.60509982379131</v>
      </c>
      <c r="ER171" s="115">
        <f>'relative error colored'!ER62</f>
        <v>768.43514895218607</v>
      </c>
      <c r="ES171" s="115">
        <f>'relative error colored'!ES62</f>
        <v>785.02595604762905</v>
      </c>
      <c r="ET171" s="115">
        <f>'relative error colored'!ET62</f>
        <v>801.38551236875105</v>
      </c>
      <c r="EU171" s="115">
        <f>'relative error colored'!EU62</f>
        <v>817.52164623157489</v>
      </c>
      <c r="EV171" s="115">
        <f>'relative error colored'!EV62</f>
        <v>833.44200865397522</v>
      </c>
      <c r="EW171" s="395">
        <f>'relative error colored'!EW62</f>
        <v>849.15406246493467</v>
      </c>
      <c r="EX171" s="8"/>
      <c r="EY171" s="400">
        <f>'relative error colored'!EZ62</f>
        <v>510</v>
      </c>
      <c r="EZ171" s="405">
        <f>'relative error colored'!FA62</f>
        <v>51000</v>
      </c>
      <c r="FA171" s="115">
        <f>'relative error colored'!FB62</f>
        <v>259.5907354293779</v>
      </c>
      <c r="FB171" s="115">
        <f>'relative error colored'!FC62</f>
        <v>269.86244231056162</v>
      </c>
      <c r="FC171" s="115">
        <f>'relative error colored'!FD62</f>
        <v>280.31361180919612</v>
      </c>
      <c r="FD171" s="115">
        <f>'relative error colored'!FE62</f>
        <v>290.94177325616977</v>
      </c>
      <c r="FE171" s="115">
        <f>'relative error colored'!FF62</f>
        <v>301.74355001706977</v>
      </c>
      <c r="FF171" s="115">
        <f>'relative error colored'!FG62</f>
        <v>312.71473670807904</v>
      </c>
      <c r="FG171" s="115">
        <f>'relative error colored'!FH62</f>
        <v>323.85039171524016</v>
      </c>
      <c r="FH171" s="115">
        <f>'relative error colored'!FI62</f>
        <v>335.14494076292067</v>
      </c>
      <c r="FI171" s="115">
        <f>'relative error colored'!FJ62</f>
        <v>346.59228710293826</v>
      </c>
      <c r="FJ171" s="91">
        <f>'relative error colored'!FK62</f>
        <v>358.18592402549535</v>
      </c>
      <c r="FK171" s="115">
        <f>'relative error colored'!FL62</f>
        <v>369.91904577741616</v>
      </c>
      <c r="FL171" s="115">
        <f>'relative error colored'!FM62</f>
        <v>381.78465354473042</v>
      </c>
      <c r="FM171" s="115">
        <f>'relative error colored'!FN62</f>
        <v>393.7756538409497</v>
      </c>
      <c r="FN171" s="115">
        <f>'relative error colored'!FO62</f>
        <v>405.88494736814215</v>
      </c>
      <c r="FO171" s="115">
        <f>'relative error colored'!FP62</f>
        <v>418.10550712432268</v>
      </c>
      <c r="FP171" s="115">
        <f>'relative error colored'!FQ62</f>
        <v>430.43044517169312</v>
      </c>
      <c r="FQ171" s="115">
        <f>'relative error colored'!FR62</f>
        <v>442.8530680260186</v>
      </c>
      <c r="FR171" s="115">
        <f>'relative error colored'!FS62</f>
        <v>455.36692106311045</v>
      </c>
      <c r="FS171" s="115">
        <f>'relative error colored'!FT62</f>
        <v>467.96582266174062</v>
      </c>
      <c r="FT171" s="91">
        <f>'relative error colored'!FU62</f>
        <v>480.64388902043538</v>
      </c>
      <c r="FU171" s="115">
        <f>'relative error colored'!FV62</f>
        <v>493.39555071150482</v>
      </c>
      <c r="FV171" s="115">
        <f>'relative error colored'!FW62</f>
        <v>506.21556208557496</v>
      </c>
      <c r="FW171" s="115">
        <f>'relative error colored'!FX62</f>
        <v>519.09900463063991</v>
      </c>
      <c r="FX171" s="115">
        <f>'relative error colored'!FY62</f>
        <v>532.04128533737253</v>
      </c>
      <c r="FY171" s="115">
        <f>'relative error colored'!FZ62</f>
        <v>545.03813104124424</v>
      </c>
      <c r="FZ171" s="115">
        <f>'relative error colored'!GA62</f>
        <v>558.08557961376573</v>
      </c>
      <c r="GA171" s="115">
        <f>'relative error colored'!GB62</f>
        <v>571.17996876916663</v>
      </c>
      <c r="GB171" s="115">
        <f>'relative error colored'!GC62</f>
        <v>584.3179231461138</v>
      </c>
      <c r="GC171" s="115">
        <f>'relative error colored'!GD62</f>
        <v>597.4963402214878</v>
      </c>
      <c r="GD171" s="91">
        <f>'relative error colored'!GE62</f>
        <v>610.71237551807849</v>
      </c>
      <c r="GE171" s="115">
        <f>'relative error colored'!GF62</f>
        <v>623.96342748210611</v>
      </c>
      <c r="GF171" s="115">
        <f>'relative error colored'!GG62</f>
        <v>637.24712233062064</v>
      </c>
      <c r="GG171" s="115">
        <f>'relative error colored'!GH62</f>
        <v>650.56129910312916</v>
      </c>
      <c r="GH171" s="115">
        <f>'relative error colored'!GI62</f>
        <v>663.90399509585575</v>
      </c>
      <c r="GI171" s="115">
        <f>'relative error colored'!GJ62</f>
        <v>677.27343181016317</v>
      </c>
      <c r="GJ171" s="115">
        <f>'relative error colored'!GK62</f>
        <v>690.66800150791164</v>
      </c>
      <c r="GK171" s="115">
        <f>'relative error colored'!GL62</f>
        <v>704.08625443500546</v>
      </c>
      <c r="GL171" s="115">
        <f>'relative error colored'!GM62</f>
        <v>717.52688674906074</v>
      </c>
      <c r="GM171" s="115">
        <f>'relative error colored'!GN62</f>
        <v>730.98872916714345</v>
      </c>
      <c r="GN171" s="395">
        <f>'relative error colored'!GO62</f>
        <v>744.47073633401715</v>
      </c>
      <c r="GO171" s="290">
        <v>51000</v>
      </c>
      <c r="GP171" s="268"/>
      <c r="GS171" s="60"/>
    </row>
    <row r="172" spans="1:240" ht="15.75">
      <c r="A172" s="173"/>
      <c r="B172" s="182"/>
      <c r="C172" s="91"/>
      <c r="D172" s="189"/>
      <c r="E172" s="91"/>
      <c r="F172" s="116"/>
      <c r="G172" s="116"/>
      <c r="H172" s="116"/>
      <c r="I172" s="116"/>
      <c r="J172" s="109" t="s">
        <v>82</v>
      </c>
      <c r="K172" s="210">
        <v>52000</v>
      </c>
      <c r="L172" s="211">
        <f t="shared" si="323"/>
        <v>15.849599999999999</v>
      </c>
      <c r="M172" s="285">
        <v>520</v>
      </c>
      <c r="N172" s="91"/>
      <c r="O172" s="105">
        <f>'relative error colored'!N64</f>
        <v>105.34351024164613</v>
      </c>
      <c r="P172" s="201">
        <f>'relative error colored'!O64</f>
        <v>0.16938970135823775</v>
      </c>
      <c r="Q172" s="205">
        <f>'relative error colored'!P64</f>
        <v>-56.500002288000502</v>
      </c>
      <c r="R172" s="208">
        <f>'relative error colored'!Q64</f>
        <v>216.64999771199948</v>
      </c>
      <c r="S172" s="383"/>
      <c r="T172" s="196">
        <f>'relative error colored'!R64</f>
        <v>573.56933718429855</v>
      </c>
      <c r="U172" s="382"/>
      <c r="V172" s="143">
        <f>'relative error colored'!S64</f>
        <v>0.10396596125501714</v>
      </c>
      <c r="W172" s="165">
        <f>'relative error colored'!T64</f>
        <v>0.13827730723121448</v>
      </c>
      <c r="X172" s="200">
        <f>'relative error colored'!U64</f>
        <v>0.75186533996876448</v>
      </c>
      <c r="Y172" s="279"/>
      <c r="Z172" s="400">
        <f t="shared" si="324"/>
        <v>520</v>
      </c>
      <c r="AA172" s="405">
        <v>52000</v>
      </c>
      <c r="AB172" s="414">
        <f>'relative error colored'!Z63</f>
        <v>4.6873872254774275E-2</v>
      </c>
      <c r="AC172" s="414">
        <f>'relative error colored'!AA63</f>
        <v>9.3678734874176675E-2</v>
      </c>
      <c r="AD172" s="414">
        <f>'relative error colored'!AB63</f>
        <v>0.14034658098760158</v>
      </c>
      <c r="AE172" s="414">
        <f>'relative error colored'!AC63</f>
        <v>0.18681137077058316</v>
      </c>
      <c r="AF172" s="414">
        <f>'relative error colored'!AD63</f>
        <v>0.23300992157998768</v>
      </c>
      <c r="AG172" s="414">
        <f>'relative error colored'!AE63</f>
        <v>0.27888269359106788</v>
      </c>
      <c r="AH172" s="414">
        <f>'relative error colored'!AF63</f>
        <v>0.32437444776768243</v>
      </c>
      <c r="AI172" s="414">
        <f>'relative error colored'!AG63</f>
        <v>0.36943476127467995</v>
      </c>
      <c r="AJ172" s="414">
        <f>'relative error colored'!AH63</f>
        <v>0.41401839397051793</v>
      </c>
      <c r="AK172" s="410">
        <f>'relative error colored'!AI63</f>
        <v>0.45808550763413841</v>
      </c>
      <c r="AL172" s="414">
        <f>'relative error colored'!AJ63</f>
        <v>0.50160174646941436</v>
      </c>
      <c r="AM172" s="414">
        <f>'relative error colored'!AK63</f>
        <v>0.54453819279717486</v>
      </c>
      <c r="AN172" s="414">
        <f>'relative error colored'!AL63</f>
        <v>0.58687121551199428</v>
      </c>
      <c r="AO172" s="414">
        <f>'relative error colored'!AM63</f>
        <v>0.62858223087503551</v>
      </c>
      <c r="AP172" s="414">
        <f>'relative error colored'!AN63</f>
        <v>0.66965739571278859</v>
      </c>
      <c r="AQ172" s="414">
        <f>'relative error colored'!AO63</f>
        <v>0.71008725237076209</v>
      </c>
      <c r="AR172" s="414">
        <f>'relative error colored'!AP63</f>
        <v>0.74986634315011758</v>
      </c>
      <c r="AS172" s="414">
        <f>'relative error colored'!AQ63</f>
        <v>0.78899280975163177</v>
      </c>
      <c r="AT172" s="414">
        <f>'relative error colored'!AR63</f>
        <v>0.82746799074856647</v>
      </c>
      <c r="AU172" s="410">
        <f>'relative error colored'!AS63</f>
        <v>0.86529602754063151</v>
      </c>
      <c r="AV172" s="414">
        <f>'relative error colored'!AT63</f>
        <v>0.9024834867779008</v>
      </c>
      <c r="AW172" s="414">
        <f>'relative error colored'!AU63</f>
        <v>0.93903900500395521</v>
      </c>
      <c r="AX172" s="414">
        <f>'relative error colored'!AV63</f>
        <v>0.97497295931786576</v>
      </c>
      <c r="AY172" s="414">
        <f>'relative error colored'!AW63</f>
        <v>1.0102971662235423</v>
      </c>
      <c r="AZ172" s="414">
        <f>'relative error colored'!AX63</f>
        <v>1.0450246095201252</v>
      </c>
      <c r="BA172" s="414">
        <f>'relative error colored'!AY63</f>
        <v>1.0791691970678312</v>
      </c>
      <c r="BB172" s="414">
        <f>'relative error colored'!AZ63</f>
        <v>1.1127455455068569</v>
      </c>
      <c r="BC172" s="414">
        <f>'relative error colored'!BA63</f>
        <v>1.1457687914746961</v>
      </c>
      <c r="BD172" s="414">
        <f>'relative error colored'!BB63</f>
        <v>1.1782544275198779</v>
      </c>
      <c r="BE172" s="410">
        <f>'relative error colored'!BC63</f>
        <v>1.2102181607111486</v>
      </c>
      <c r="BF172" s="414">
        <f>'relative error colored'!BD63</f>
        <v>1.2416757918562926</v>
      </c>
      <c r="BG172" s="414">
        <f>'relative error colored'!BE63</f>
        <v>1.2726431132458742</v>
      </c>
      <c r="BH172" s="414">
        <f>'relative error colored'!BF63</f>
        <v>1.3031358228995604</v>
      </c>
      <c r="BI172" s="414">
        <f>'relative error colored'!BG63</f>
        <v>1.3331694533969536</v>
      </c>
      <c r="BJ172" s="414">
        <f>'relative error colored'!BH63</f>
        <v>1.362759313505679</v>
      </c>
      <c r="BK172" s="414">
        <f>'relative error colored'!BI63</f>
        <v>1.3919204409646182</v>
      </c>
      <c r="BL172" s="414">
        <f>'relative error colored'!BJ63</f>
        <v>1.4206675649312825</v>
      </c>
      <c r="BM172" s="414">
        <f>'relative error colored'!BK63</f>
        <v>1.4490150767524264</v>
      </c>
      <c r="BN172" s="414">
        <f>'relative error colored'!BL63</f>
        <v>1.4769770078621907</v>
      </c>
      <c r="BO172" s="411">
        <f>'relative error colored'!BM63</f>
        <v>1.504567013749027</v>
      </c>
      <c r="BP172" s="253"/>
      <c r="BQ172" s="400">
        <f>'relative error colored'!BP63</f>
        <v>520</v>
      </c>
      <c r="BR172" s="405">
        <f>'relative error colored'!BQ63</f>
        <v>52000</v>
      </c>
      <c r="BS172" s="115">
        <f>'relative error colored'!BR63</f>
        <v>216.74520064946785</v>
      </c>
      <c r="BT172" s="115">
        <f>'relative error colored'!BS63</f>
        <v>217.03024902156295</v>
      </c>
      <c r="BU172" s="115">
        <f>'relative error colored'!BT63</f>
        <v>217.50347576688947</v>
      </c>
      <c r="BV172" s="115">
        <f>'relative error colored'!BU63</f>
        <v>218.16214919186709</v>
      </c>
      <c r="BW172" s="115">
        <f>'relative error colored'!BV63</f>
        <v>219.00254039578039</v>
      </c>
      <c r="BX172" s="115">
        <f>'relative error colored'!BW63</f>
        <v>220.02001255188651</v>
      </c>
      <c r="BY172" s="115">
        <f>'relative error colored'!BX63</f>
        <v>221.209127503709</v>
      </c>
      <c r="BZ172" s="115">
        <f>'relative error colored'!BY63</f>
        <v>222.56376456571928</v>
      </c>
      <c r="CA172" s="115">
        <f>'relative error colored'!BZ63</f>
        <v>224.0772462531167</v>
      </c>
      <c r="CB172" s="91">
        <f>'relative error colored'!CA63</f>
        <v>225.74246587472641</v>
      </c>
      <c r="CC172" s="115">
        <f>'relative error colored'!CB63</f>
        <v>227.55201243847566</v>
      </c>
      <c r="CD172" s="115">
        <f>'relative error colored'!CC63</f>
        <v>229.4982890514749</v>
      </c>
      <c r="CE172" s="115">
        <f>'relative error colored'!CD63</f>
        <v>231.5736218508313</v>
      </c>
      <c r="CF172" s="115">
        <f>'relative error colored'!CE63</f>
        <v>233.7703573879042</v>
      </c>
      <c r="CG172" s="115">
        <f>'relative error colored'!CF63</f>
        <v>236.08094723412353</v>
      </c>
      <c r="CH172" s="115">
        <f>'relative error colored'!CG63</f>
        <v>238.4980193273565</v>
      </c>
      <c r="CI172" s="115">
        <f>'relative error colored'!CH63</f>
        <v>241.01443620178682</v>
      </c>
      <c r="CJ172" s="115">
        <f>'relative error colored'!CI63</f>
        <v>243.62334072801642</v>
      </c>
      <c r="CK172" s="115">
        <f>'relative error colored'!CJ63</f>
        <v>246.31819033534381</v>
      </c>
      <c r="CL172" s="91">
        <f>'relative error colored'!CK63</f>
        <v>249.09278090735555</v>
      </c>
      <c r="CM172" s="115">
        <f>'relative error colored'!CL63</f>
        <v>251.94126165377651</v>
      </c>
      <c r="CN172" s="115">
        <f>'relative error colored'!CM63</f>
        <v>254.85814228746273</v>
      </c>
      <c r="CO172" s="115">
        <f>'relative error colored'!CN63</f>
        <v>257.83829379682442</v>
      </c>
      <c r="CP172" s="115">
        <f>'relative error colored'!CO63</f>
        <v>260.87694402048379</v>
      </c>
      <c r="CQ172" s="115">
        <f>'relative error colored'!CP63</f>
        <v>263.96966911926677</v>
      </c>
      <c r="CR172" s="115">
        <f>'relative error colored'!CQ63</f>
        <v>267.11238191422376</v>
      </c>
      <c r="CS172" s="115">
        <f>'relative error colored'!CR63</f>
        <v>270.30131792853291</v>
      </c>
      <c r="CT172" s="115">
        <f>'relative error colored'!CS63</f>
        <v>273.53301984327669</v>
      </c>
      <c r="CU172" s="115">
        <f>'relative error colored'!CT63</f>
        <v>276.80432095710938</v>
      </c>
      <c r="CV172" s="91">
        <f>'relative error colored'!CU63</f>
        <v>280.11232813078379</v>
      </c>
      <c r="CW172" s="115">
        <f>'relative error colored'!CV63</f>
        <v>283.45440460080147</v>
      </c>
      <c r="CX172" s="115">
        <f>'relative error colored'!CW63</f>
        <v>286.82815296254188</v>
      </c>
      <c r="CY172" s="115">
        <f>'relative error colored'!CX63</f>
        <v>290.23139855172178</v>
      </c>
      <c r="CZ172" s="115">
        <f>'relative error colored'!CY63</f>
        <v>293.66217339311493</v>
      </c>
      <c r="DA172" s="115">
        <f>'relative error colored'!CZ63</f>
        <v>297.11870083604293</v>
      </c>
      <c r="DB172" s="115">
        <f>'relative error colored'!DA63</f>
        <v>300.59938095596829</v>
      </c>
      <c r="DC172" s="115">
        <f>'relative error colored'!DB63</f>
        <v>304.10277676939717</v>
      </c>
      <c r="DD172" s="115">
        <f>'relative error colored'!DC63</f>
        <v>307.6276012839794</v>
      </c>
      <c r="DE172" s="115">
        <f>'relative error colored'!DD63</f>
        <v>311.17270538614395</v>
      </c>
      <c r="DF172" s="395">
        <f>'relative error colored'!DE63</f>
        <v>314.73706655379601</v>
      </c>
      <c r="DG172" s="90"/>
      <c r="DH172" s="400">
        <f>'relative error colored'!DH63</f>
        <v>520</v>
      </c>
      <c r="DI172" s="405">
        <f>'relative error colored'!DI63</f>
        <v>52000</v>
      </c>
      <c r="DJ172" s="115">
        <f>'relative error colored'!DJ63</f>
        <v>26.885415840432362</v>
      </c>
      <c r="DK172" s="115">
        <f>'relative error colored'!DK63</f>
        <v>53.731249870045147</v>
      </c>
      <c r="DL172" s="115">
        <f>'relative error colored'!DL63</f>
        <v>80.498495433141116</v>
      </c>
      <c r="DM172" s="115">
        <f>'relative error colored'!DM63</f>
        <v>107.14927411137363</v>
      </c>
      <c r="DN172" s="115">
        <f>'relative error colored'!DN63</f>
        <v>133.64734627799891</v>
      </c>
      <c r="DO172" s="115">
        <f>'relative error colored'!DO63</f>
        <v>159.95856171520063</v>
      </c>
      <c r="DP172" s="115">
        <f>'relative error colored'!DP63</f>
        <v>186.05123700563249</v>
      </c>
      <c r="DQ172" s="115">
        <f>'relative error colored'!DQ63</f>
        <v>211.89645115715774</v>
      </c>
      <c r="DR172" s="115">
        <f>'relative error colored'!DR63</f>
        <v>237.46825581177777</v>
      </c>
      <c r="DS172" s="91">
        <f>'relative error colored'!DS63</f>
        <v>262.7438009874457</v>
      </c>
      <c r="DT172" s="115">
        <f>'relative error colored'!DT63</f>
        <v>287.70338125294853</v>
      </c>
      <c r="DU172" s="115">
        <f>'relative error colored'!DU63</f>
        <v>312.33041031421135</v>
      </c>
      <c r="DV172" s="115">
        <f>'relative error colored'!DV63</f>
        <v>336.61133409375822</v>
      </c>
      <c r="DW172" s="115">
        <f>'relative error colored'!DW63</f>
        <v>360.53549352882186</v>
      </c>
      <c r="DX172" s="115">
        <f>'relative error colored'!DX63</f>
        <v>384.09494859954771</v>
      </c>
      <c r="DY172" s="115">
        <f>'relative error colored'!DY63</f>
        <v>407.28427468531771</v>
      </c>
      <c r="DZ172" s="115">
        <f>'relative error colored'!DZ63</f>
        <v>430.1003414174267</v>
      </c>
      <c r="EA172" s="115">
        <f>'relative error colored'!EA63</f>
        <v>452.54208293242078</v>
      </c>
      <c r="EB172" s="115">
        <f>'relative error colored'!EB63</f>
        <v>474.61026699487854</v>
      </c>
      <c r="EC172" s="91">
        <f>'relative error colored'!EC63</f>
        <v>496.30726898468657</v>
      </c>
      <c r="ED172" s="115">
        <f>'relative error colored'!ED63</f>
        <v>517.63685533097521</v>
      </c>
      <c r="EE172" s="115">
        <f>'relative error colored'!EE63</f>
        <v>538.60397969032181</v>
      </c>
      <c r="EF172" s="115">
        <f>'relative error colored'!EF63</f>
        <v>559.21459404856239</v>
      </c>
      <c r="EG172" s="115">
        <f>'relative error colored'!EG63</f>
        <v>579.47547599001223</v>
      </c>
      <c r="EH172" s="115">
        <f>'relative error colored'!EH63</f>
        <v>599.39407262373868</v>
      </c>
      <c r="EI172" s="115">
        <f>'relative error colored'!EI63</f>
        <v>618.97836107190756</v>
      </c>
      <c r="EJ172" s="115">
        <f>'relative error colored'!EJ63</f>
        <v>638.23672499114866</v>
      </c>
      <c r="EK172" s="115">
        <f>'relative error colored'!EK63</f>
        <v>657.1778462925962</v>
      </c>
      <c r="EL172" s="115">
        <f>'relative error colored'!EL63</f>
        <v>675.81061102704143</v>
      </c>
      <c r="EM172" s="91">
        <f>'relative error colored'!EM63</f>
        <v>694.14402828749439</v>
      </c>
      <c r="EN172" s="115">
        <f>'relative error colored'!EN63</f>
        <v>712.18716093280284</v>
      </c>
      <c r="EO172" s="115">
        <f>'relative error colored'!EO63</f>
        <v>729.94906693659823</v>
      </c>
      <c r="EP172" s="115">
        <f>'relative error colored'!EP63</f>
        <v>747.43875020161636</v>
      </c>
      <c r="EQ172" s="115">
        <f>'relative error colored'!EQ63</f>
        <v>764.66511973924423</v>
      </c>
      <c r="ER172" s="115">
        <f>'relative error colored'!ER63</f>
        <v>781.636956189182</v>
      </c>
      <c r="ES172" s="115">
        <f>'relative error colored'!ES63</f>
        <v>798.3628847373526</v>
      </c>
      <c r="ET172" s="115">
        <f>'relative error colored'!ET63</f>
        <v>814.85135357686715</v>
      </c>
      <c r="EU172" s="115">
        <f>'relative error colored'!EU63</f>
        <v>831.11061714294465</v>
      </c>
      <c r="EV172" s="115">
        <f>'relative error colored'!EV63</f>
        <v>847.14872343596517</v>
      </c>
      <c r="EW172" s="395">
        <f>'relative error colored'!EW63</f>
        <v>862.97350482538877</v>
      </c>
      <c r="EX172" s="8"/>
      <c r="EY172" s="400">
        <f>'relative error colored'!EZ63</f>
        <v>520</v>
      </c>
      <c r="EZ172" s="405">
        <f>'relative error colored'!FA63</f>
        <v>52000</v>
      </c>
      <c r="FA172" s="115">
        <f>'relative error colored'!FB63</f>
        <v>265.59520064946787</v>
      </c>
      <c r="FB172" s="115">
        <f>'relative error colored'!FC63</f>
        <v>275.88024902156297</v>
      </c>
      <c r="FC172" s="115">
        <f>'relative error colored'!FD63</f>
        <v>286.35347576688946</v>
      </c>
      <c r="FD172" s="115">
        <f>'relative error colored'!FE63</f>
        <v>297.01214919186714</v>
      </c>
      <c r="FE172" s="115">
        <f>'relative error colored'!FF63</f>
        <v>307.85254039578041</v>
      </c>
      <c r="FF172" s="115">
        <f>'relative error colored'!FG63</f>
        <v>318.87001255188653</v>
      </c>
      <c r="FG172" s="115">
        <f>'relative error colored'!FH63</f>
        <v>330.05912750370902</v>
      </c>
      <c r="FH172" s="115">
        <f>'relative error colored'!FI63</f>
        <v>341.4137645657193</v>
      </c>
      <c r="FI172" s="115">
        <f>'relative error colored'!FJ63</f>
        <v>352.92724625311672</v>
      </c>
      <c r="FJ172" s="91">
        <f>'relative error colored'!FK63</f>
        <v>364.59246587472643</v>
      </c>
      <c r="FK172" s="115">
        <f>'relative error colored'!FL63</f>
        <v>376.40201243847571</v>
      </c>
      <c r="FL172" s="115">
        <f>'relative error colored'!FM63</f>
        <v>388.34828905147492</v>
      </c>
      <c r="FM172" s="115">
        <f>'relative error colored'!FN63</f>
        <v>400.4236218508313</v>
      </c>
      <c r="FN172" s="115">
        <f>'relative error colored'!FO63</f>
        <v>412.62035738790422</v>
      </c>
      <c r="FO172" s="115">
        <f>'relative error colored'!FP63</f>
        <v>424.93094723412355</v>
      </c>
      <c r="FP172" s="115">
        <f>'relative error colored'!FQ63</f>
        <v>437.3480193273565</v>
      </c>
      <c r="FQ172" s="115">
        <f>'relative error colored'!FR63</f>
        <v>449.86443620178682</v>
      </c>
      <c r="FR172" s="115">
        <f>'relative error colored'!FS63</f>
        <v>462.47334072801641</v>
      </c>
      <c r="FS172" s="115">
        <f>'relative error colored'!FT63</f>
        <v>475.16819033534387</v>
      </c>
      <c r="FT172" s="91">
        <f>'relative error colored'!FU63</f>
        <v>487.94278090735554</v>
      </c>
      <c r="FU172" s="115">
        <f>'relative error colored'!FV63</f>
        <v>500.79126165377653</v>
      </c>
      <c r="FV172" s="115">
        <f>'relative error colored'!FW63</f>
        <v>513.70814228746281</v>
      </c>
      <c r="FW172" s="115">
        <f>'relative error colored'!FX63</f>
        <v>526.68829379682438</v>
      </c>
      <c r="FX172" s="115">
        <f>'relative error colored'!FY63</f>
        <v>539.72694402048387</v>
      </c>
      <c r="FY172" s="115">
        <f>'relative error colored'!FZ63</f>
        <v>552.81966911926679</v>
      </c>
      <c r="FZ172" s="115">
        <f>'relative error colored'!GA63</f>
        <v>565.96238191422378</v>
      </c>
      <c r="GA172" s="115">
        <f>'relative error colored'!GB63</f>
        <v>579.15131792853299</v>
      </c>
      <c r="GB172" s="115">
        <f>'relative error colored'!GC63</f>
        <v>592.38301984327677</v>
      </c>
      <c r="GC172" s="115">
        <f>'relative error colored'!GD63</f>
        <v>605.65432095710935</v>
      </c>
      <c r="GD172" s="91">
        <f>'relative error colored'!GE63</f>
        <v>618.96232813078382</v>
      </c>
      <c r="GE172" s="115">
        <f>'relative error colored'!GF63</f>
        <v>632.30440460080149</v>
      </c>
      <c r="GF172" s="115">
        <f>'relative error colored'!GG63</f>
        <v>645.67815296254184</v>
      </c>
      <c r="GG172" s="115">
        <f>'relative error colored'!GH63</f>
        <v>659.0813985517218</v>
      </c>
      <c r="GH172" s="115">
        <f>'relative error colored'!GI63</f>
        <v>672.51217339311495</v>
      </c>
      <c r="GI172" s="115">
        <f>'relative error colored'!GJ63</f>
        <v>685.9687008360429</v>
      </c>
      <c r="GJ172" s="115">
        <f>'relative error colored'!GK63</f>
        <v>699.44938095596831</v>
      </c>
      <c r="GK172" s="115">
        <f>'relative error colored'!GL63</f>
        <v>712.95277676939713</v>
      </c>
      <c r="GL172" s="115">
        <f>'relative error colored'!GM63</f>
        <v>726.47760128397942</v>
      </c>
      <c r="GM172" s="115">
        <f>'relative error colored'!GN63</f>
        <v>740.02270538614403</v>
      </c>
      <c r="GN172" s="395">
        <f>'relative error colored'!GO63</f>
        <v>753.58706655379603</v>
      </c>
      <c r="GO172" s="290">
        <v>52000</v>
      </c>
      <c r="GP172" s="268"/>
      <c r="GS172" s="60"/>
    </row>
    <row r="173" spans="1:240" ht="15.75">
      <c r="A173" s="173"/>
      <c r="B173" s="182"/>
      <c r="C173" s="91"/>
      <c r="D173" s="189"/>
      <c r="E173" s="91"/>
      <c r="F173" s="116"/>
      <c r="G173" s="116"/>
      <c r="H173" s="116"/>
      <c r="I173" s="116"/>
      <c r="J173" s="109" t="s">
        <v>80</v>
      </c>
      <c r="K173" s="210">
        <v>53000</v>
      </c>
      <c r="L173" s="211">
        <f t="shared" si="323"/>
        <v>16.154399999999999</v>
      </c>
      <c r="M173" s="285">
        <v>530</v>
      </c>
      <c r="N173" s="91"/>
      <c r="O173" s="105">
        <f>'relative error colored'!N65</f>
        <v>100.40008938820016</v>
      </c>
      <c r="P173" s="201">
        <f>'relative error colored'!O65</f>
        <v>0.1614408055968142</v>
      </c>
      <c r="Q173" s="205">
        <f>'relative error colored'!P65</f>
        <v>-56.500002288000502</v>
      </c>
      <c r="R173" s="208">
        <f>'relative error colored'!Q65</f>
        <v>216.64999771199948</v>
      </c>
      <c r="S173" s="383"/>
      <c r="T173" s="196">
        <f>'relative error colored'!R65</f>
        <v>573.56933718429855</v>
      </c>
      <c r="U173" s="382"/>
      <c r="V173" s="143">
        <f>'relative error colored'!S65</f>
        <v>9.9087184197582195E-2</v>
      </c>
      <c r="W173" s="165">
        <f>'relative error colored'!T65</f>
        <v>0.13178841273209321</v>
      </c>
      <c r="X173" s="200">
        <f>'relative error colored'!U65</f>
        <v>0.75186533996876448</v>
      </c>
      <c r="Y173" s="279"/>
      <c r="Z173" s="400">
        <f t="shared" si="324"/>
        <v>530</v>
      </c>
      <c r="AA173" s="405">
        <v>53000</v>
      </c>
      <c r="AB173" s="414">
        <f>'relative error colored'!Z64</f>
        <v>4.801332763535552E-2</v>
      </c>
      <c r="AC173" s="414">
        <f>'relative error colored'!AA64</f>
        <v>9.595209636253127E-2</v>
      </c>
      <c r="AD173" s="414">
        <f>'relative error colored'!AB64</f>
        <v>0.14374288409918445</v>
      </c>
      <c r="AE173" s="414">
        <f>'relative error colored'!AC64</f>
        <v>0.19131449660518846</v>
      </c>
      <c r="AF173" s="414">
        <f>'relative error colored'!AD64</f>
        <v>0.23859897040437203</v>
      </c>
      <c r="AG173" s="414">
        <f>'relative error colored'!AE64</f>
        <v>0.28553245194039556</v>
      </c>
      <c r="AH173" s="414">
        <f>'relative error colored'!AF64</f>
        <v>0.33205592619593788</v>
      </c>
      <c r="AI173" s="414">
        <f>'relative error colored'!AG64</f>
        <v>0.37811577818202807</v>
      </c>
      <c r="AJ173" s="414">
        <f>'relative error colored'!AH64</f>
        <v>0.42366418108308779</v>
      </c>
      <c r="AK173" s="410">
        <f>'relative error colored'!AI64</f>
        <v>0.46865931446278758</v>
      </c>
      <c r="AL173" s="414">
        <f>'relative error colored'!AJ64</f>
        <v>0.51306542404754607</v>
      </c>
      <c r="AM173" s="414">
        <f>'relative error colored'!AK64</f>
        <v>0.55685274075084823</v>
      </c>
      <c r="AN173" s="414">
        <f>'relative error colored'!AL64</f>
        <v>0.59999728061020086</v>
      </c>
      <c r="AO173" s="414">
        <f>'relative error colored'!AM64</f>
        <v>0.64248054926234588</v>
      </c>
      <c r="AP173" s="414">
        <f>'relative error colored'!AN64</f>
        <v>0.68428917474698447</v>
      </c>
      <c r="AQ173" s="414">
        <f>'relative error colored'!AO64</f>
        <v>0.72541449117970913</v>
      </c>
      <c r="AR173" s="414">
        <f>'relative error colored'!AP64</f>
        <v>0.76585209358500894</v>
      </c>
      <c r="AS173" s="414">
        <f>'relative error colored'!AQ64</f>
        <v>0.80560138132668513</v>
      </c>
      <c r="AT173" s="414">
        <f>'relative error colored'!AR64</f>
        <v>0.84466510445804155</v>
      </c>
      <c r="AU173" s="410">
        <f>'relative error colored'!AS64</f>
        <v>0.88304892420811221</v>
      </c>
      <c r="AV173" s="414">
        <f>'relative error colored'!AT64</f>
        <v>0.92076099591496807</v>
      </c>
      <c r="AW173" s="414">
        <f>'relative error colored'!AU64</f>
        <v>0.95781158013521872</v>
      </c>
      <c r="AX173" s="414">
        <f>'relative error colored'!AV64</f>
        <v>0.99421268546105446</v>
      </c>
      <c r="AY173" s="414">
        <f>'relative error colored'!AW64</f>
        <v>1.0299777447796716</v>
      </c>
      <c r="AZ173" s="414">
        <f>'relative error colored'!AX64</f>
        <v>1.0651213252980916</v>
      </c>
      <c r="BA173" s="414">
        <f>'relative error colored'!AY64</f>
        <v>1.0996588715935773</v>
      </c>
      <c r="BB173" s="414">
        <f>'relative error colored'!AZ64</f>
        <v>1.1336064801891179</v>
      </c>
      <c r="BC173" s="414">
        <f>'relative error colored'!BA64</f>
        <v>1.1669807036447932</v>
      </c>
      <c r="BD173" s="414">
        <f>'relative error colored'!BB64</f>
        <v>1.1997983818497242</v>
      </c>
      <c r="BE173" s="410">
        <f>'relative error colored'!BC64</f>
        <v>1.2320764980514924</v>
      </c>
      <c r="BF173" s="414">
        <f>'relative error colored'!BD64</f>
        <v>1.2638320571304296</v>
      </c>
      <c r="BG173" s="414">
        <f>'relative error colored'!BE64</f>
        <v>1.2950819836827689</v>
      </c>
      <c r="BH173" s="414">
        <f>'relative error colored'!BF64</f>
        <v>1.325843037591983</v>
      </c>
      <c r="BI173" s="414">
        <f>'relative error colored'!BG64</f>
        <v>1.3561317449206163</v>
      </c>
      <c r="BJ173" s="414">
        <f>'relative error colored'!BH64</f>
        <v>1.3859643421295156</v>
      </c>
      <c r="BK173" s="414">
        <f>'relative error colored'!BI64</f>
        <v>1.4153567318147897</v>
      </c>
      <c r="BL173" s="414">
        <f>'relative error colored'!BJ64</f>
        <v>1.4443244483370654</v>
      </c>
      <c r="BM173" s="414">
        <f>'relative error colored'!BK64</f>
        <v>1.4728826318957722</v>
      </c>
      <c r="BN173" s="414">
        <f>'relative error colored'!BL64</f>
        <v>1.5010460097699287</v>
      </c>
      <c r="BO173" s="411">
        <f>'relative error colored'!BM64</f>
        <v>1.5288288836033894</v>
      </c>
      <c r="BP173" s="253"/>
      <c r="BQ173" s="400">
        <f>'relative error colored'!BP64</f>
        <v>530</v>
      </c>
      <c r="BR173" s="405">
        <f>'relative error colored'!BQ64</f>
        <v>53000</v>
      </c>
      <c r="BS173" s="115">
        <f>'relative error colored'!BR64</f>
        <v>216.74988547733935</v>
      </c>
      <c r="BT173" s="115">
        <f>'relative error colored'!BS64</f>
        <v>217.0489285596129</v>
      </c>
      <c r="BU173" s="115">
        <f>'relative error colored'!BT64</f>
        <v>217.54528288741867</v>
      </c>
      <c r="BV173" s="115">
        <f>'relative error colored'!BU64</f>
        <v>218.23592927761823</v>
      </c>
      <c r="BW173" s="115">
        <f>'relative error colored'!BV64</f>
        <v>219.11675156376742</v>
      </c>
      <c r="BX173" s="115">
        <f>'relative error colored'!BW64</f>
        <v>220.18263976023562</v>
      </c>
      <c r="BY173" s="115">
        <f>'relative error colored'!BX64</f>
        <v>221.42761277636339</v>
      </c>
      <c r="BZ173" s="115">
        <f>'relative error colored'!BY64</f>
        <v>222.84495454887869</v>
      </c>
      <c r="CA173" s="115">
        <f>'relative error colored'!BZ64</f>
        <v>224.42735731982458</v>
      </c>
      <c r="CB173" s="91">
        <f>'relative error colored'!CA64</f>
        <v>226.16706610439968</v>
      </c>
      <c r="CC173" s="115">
        <f>'relative error colored'!CB64</f>
        <v>228.0560190764119</v>
      </c>
      <c r="CD173" s="115">
        <f>'relative error colored'!CC64</f>
        <v>230.08597953172998</v>
      </c>
      <c r="CE173" s="115">
        <f>'relative error colored'!CD64</f>
        <v>232.24865615019337</v>
      </c>
      <c r="CF173" s="115">
        <f>'relative error colored'!CE64</f>
        <v>234.53580935340943</v>
      </c>
      <c r="CG173" s="115">
        <f>'relative error colored'!CF64</f>
        <v>236.93934256143461</v>
      </c>
      <c r="CH173" s="115">
        <f>'relative error colored'!CG64</f>
        <v>239.45137802450398</v>
      </c>
      <c r="CI173" s="115">
        <f>'relative error colored'!CH64</f>
        <v>242.06431761294283</v>
      </c>
      <c r="CJ173" s="115">
        <f>'relative error colored'!CI64</f>
        <v>244.77088947887137</v>
      </c>
      <c r="CK173" s="115">
        <f>'relative error colored'!CJ64</f>
        <v>247.56418186491982</v>
      </c>
      <c r="CL173" s="91">
        <f>'relative error colored'!CK64</f>
        <v>250.43766554745355</v>
      </c>
      <c r="CM173" s="115">
        <f>'relative error colored'!CL64</f>
        <v>253.38520649060109</v>
      </c>
      <c r="CN173" s="115">
        <f>'relative error colored'!CM64</f>
        <v>256.40107028056769</v>
      </c>
      <c r="CO173" s="115">
        <f>'relative error colored'!CN64</f>
        <v>259.47991983384037</v>
      </c>
      <c r="CP173" s="115">
        <f>'relative error colored'!CO64</f>
        <v>262.61680775149819</v>
      </c>
      <c r="CQ173" s="115">
        <f>'relative error colored'!CP64</f>
        <v>265.80716454427414</v>
      </c>
      <c r="CR173" s="115">
        <f>'relative error colored'!CQ64</f>
        <v>269.04678379442703</v>
      </c>
      <c r="CS173" s="115">
        <f>'relative error colored'!CR64</f>
        <v>272.33180516194079</v>
      </c>
      <c r="CT173" s="115">
        <f>'relative error colored'!CS64</f>
        <v>275.65869599171344</v>
      </c>
      <c r="CU173" s="115">
        <f>'relative error colored'!CT64</f>
        <v>279.02423213995252</v>
      </c>
      <c r="CV173" s="91">
        <f>'relative error colored'!CU64</f>
        <v>282.42547851456925</v>
      </c>
      <c r="CW173" s="115">
        <f>'relative error colored'!CV64</f>
        <v>285.85976971684892</v>
      </c>
      <c r="CX173" s="115">
        <f>'relative error colored'!CW64</f>
        <v>289.3246910799341</v>
      </c>
      <c r="CY173" s="115">
        <f>'relative error colored'!CX64</f>
        <v>292.8180603227508</v>
      </c>
      <c r="CZ173" s="115">
        <f>'relative error colored'!CY64</f>
        <v>296.3379099745938</v>
      </c>
      <c r="DA173" s="115">
        <f>'relative error colored'!CZ64</f>
        <v>299.88247067416626</v>
      </c>
      <c r="DB173" s="115">
        <f>'relative error colored'!DA64</f>
        <v>303.45015540577396</v>
      </c>
      <c r="DC173" s="115">
        <f>'relative error colored'!DB64</f>
        <v>307.03954470315261</v>
      </c>
      <c r="DD173" s="115">
        <f>'relative error colored'!DC64</f>
        <v>310.64937282654103</v>
      </c>
      <c r="DE173" s="115">
        <f>'relative error colored'!DD64</f>
        <v>314.27851489988768</v>
      </c>
      <c r="DF173" s="395">
        <f>'relative error colored'!DE64</f>
        <v>317.9259749813242</v>
      </c>
      <c r="DG173" s="90"/>
      <c r="DH173" s="400">
        <f>'relative error colored'!DH64</f>
        <v>530</v>
      </c>
      <c r="DI173" s="405">
        <f>'relative error colored'!DI64</f>
        <v>53000</v>
      </c>
      <c r="DJ173" s="115">
        <f>'relative error colored'!DJ64</f>
        <v>27.538972507823431</v>
      </c>
      <c r="DK173" s="115">
        <f>'relative error colored'!DK64</f>
        <v>55.035180312101005</v>
      </c>
      <c r="DL173" s="115">
        <f>'relative error colored'!DL64</f>
        <v>82.446510757728674</v>
      </c>
      <c r="DM173" s="115">
        <f>'relative error colored'!DM64</f>
        <v>109.73212901158568</v>
      </c>
      <c r="DN173" s="115">
        <f>'relative error colored'!DN64</f>
        <v>136.85305330769174</v>
      </c>
      <c r="DO173" s="115">
        <f>'relative error colored'!DO64</f>
        <v>163.77265920406026</v>
      </c>
      <c r="DP173" s="115">
        <f>'relative error colored'!DP64</f>
        <v>190.45709749632243</v>
      </c>
      <c r="DQ173" s="115">
        <f>'relative error colored'!DQ64</f>
        <v>216.87561627079108</v>
      </c>
      <c r="DR173" s="115">
        <f>'relative error colored'!DR64</f>
        <v>243.00078353255529</v>
      </c>
      <c r="DS173" s="91">
        <f>'relative error colored'!DS64</f>
        <v>268.80861236166879</v>
      </c>
      <c r="DT173" s="115">
        <f>'relative error colored'!DT64</f>
        <v>294.27859520313206</v>
      </c>
      <c r="DU173" s="115">
        <f>'relative error colored'!DU64</f>
        <v>319.39365742172407</v>
      </c>
      <c r="DV173" s="115">
        <f>'relative error colored'!DV64</f>
        <v>344.14004255197449</v>
      </c>
      <c r="DW173" s="115">
        <f>'relative error colored'!DW64</f>
        <v>368.50714279420782</v>
      </c>
      <c r="DX173" s="115">
        <f>'relative error colored'!DX64</f>
        <v>392.48728840201852</v>
      </c>
      <c r="DY173" s="115">
        <f>'relative error colored'!DY64</f>
        <v>416.07550888983093</v>
      </c>
      <c r="DZ173" s="115">
        <f>'relative error colored'!DZ64</f>
        <v>439.26927769876096</v>
      </c>
      <c r="EA173" s="115">
        <f>'relative error colored'!EA64</f>
        <v>462.06825032230211</v>
      </c>
      <c r="EB173" s="115">
        <f>'relative error colored'!EB64</f>
        <v>484.47400410670519</v>
      </c>
      <c r="EC173" s="91">
        <f>'relative error colored'!EC64</f>
        <v>506.48978615935482</v>
      </c>
      <c r="ED173" s="115">
        <f>'relative error colored'!ED64</f>
        <v>528.12027413210285</v>
      </c>
      <c r="EE173" s="115">
        <f>'relative error colored'!EE64</f>
        <v>549.37135316560307</v>
      </c>
      <c r="EF173" s="115">
        <f>'relative error colored'!EF64</f>
        <v>570.24991102011847</v>
      </c>
      <c r="EG173" s="115">
        <f>'relative error colored'!EG64</f>
        <v>590.7636523878549</v>
      </c>
      <c r="EH173" s="115">
        <f>'relative error colored'!EH64</f>
        <v>610.92093257208796</v>
      </c>
      <c r="EI173" s="115">
        <f>'relative error colored'!EI64</f>
        <v>630.73061010876177</v>
      </c>
      <c r="EJ173" s="115">
        <f>'relative error colored'!EJ64</f>
        <v>650.20191746989804</v>
      </c>
      <c r="EK173" s="115">
        <f>'relative error colored'!EK64</f>
        <v>669.34434869641041</v>
      </c>
      <c r="EL173" s="115">
        <f>'relative error colored'!EL64</f>
        <v>688.16756263234026</v>
      </c>
      <c r="EM173" s="91">
        <f>'relative error colored'!EM64</f>
        <v>706.68130034774617</v>
      </c>
      <c r="EN173" s="115">
        <f>'relative error colored'!EN64</f>
        <v>724.89531532056901</v>
      </c>
      <c r="EO173" s="115">
        <f>'relative error colored'!EO64</f>
        <v>742.81931498025233</v>
      </c>
      <c r="EP173" s="115">
        <f>'relative error colored'!EP64</f>
        <v>760.46291228205064</v>
      </c>
      <c r="EQ173" s="115">
        <f>'relative error colored'!EQ64</f>
        <v>777.83558606870406</v>
      </c>
      <c r="ER173" s="115">
        <f>'relative error colored'!ER64</f>
        <v>794.94664907629863</v>
      </c>
      <c r="ES173" s="115">
        <f>'relative error colored'!ES64</f>
        <v>811.80522254634388</v>
      </c>
      <c r="ET173" s="115">
        <f>'relative error colored'!ET64</f>
        <v>828.42021651176822</v>
      </c>
      <c r="EU173" s="115">
        <f>'relative error colored'!EU64</f>
        <v>844.80031492672322</v>
      </c>
      <c r="EV173" s="115">
        <f>'relative error colored'!EV64</f>
        <v>860.95396490687415</v>
      </c>
      <c r="EW173" s="395">
        <f>'relative error colored'!EW64</f>
        <v>876.88936943660724</v>
      </c>
      <c r="EX173" s="8"/>
      <c r="EY173" s="400">
        <f>'relative error colored'!EZ64</f>
        <v>530</v>
      </c>
      <c r="EZ173" s="405">
        <f>'relative error colored'!FA64</f>
        <v>53000</v>
      </c>
      <c r="FA173" s="115">
        <f>'relative error colored'!FB64</f>
        <v>271.5998854773394</v>
      </c>
      <c r="FB173" s="115">
        <f>'relative error colored'!FC64</f>
        <v>281.89892855961295</v>
      </c>
      <c r="FC173" s="115">
        <f>'relative error colored'!FD64</f>
        <v>292.39528288741872</v>
      </c>
      <c r="FD173" s="115">
        <f>'relative error colored'!FE64</f>
        <v>303.08592927761822</v>
      </c>
      <c r="FE173" s="115">
        <f>'relative error colored'!FF64</f>
        <v>313.96675156376745</v>
      </c>
      <c r="FF173" s="115">
        <f>'relative error colored'!FG64</f>
        <v>325.03263976023561</v>
      </c>
      <c r="FG173" s="115">
        <f>'relative error colored'!FH64</f>
        <v>336.27761277636341</v>
      </c>
      <c r="FH173" s="115">
        <f>'relative error colored'!FI64</f>
        <v>347.69495454887874</v>
      </c>
      <c r="FI173" s="115">
        <f>'relative error colored'!FJ64</f>
        <v>359.2773573198246</v>
      </c>
      <c r="FJ173" s="91">
        <f>'relative error colored'!FK64</f>
        <v>371.0170661043997</v>
      </c>
      <c r="FK173" s="115">
        <f>'relative error colored'!FL64</f>
        <v>382.90601907641189</v>
      </c>
      <c r="FL173" s="115">
        <f>'relative error colored'!FM64</f>
        <v>394.93597953173003</v>
      </c>
      <c r="FM173" s="115">
        <f>'relative error colored'!FN64</f>
        <v>407.09865615019339</v>
      </c>
      <c r="FN173" s="115">
        <f>'relative error colored'!FO64</f>
        <v>419.38580935340946</v>
      </c>
      <c r="FO173" s="115">
        <f>'relative error colored'!FP64</f>
        <v>431.78934256143464</v>
      </c>
      <c r="FP173" s="115">
        <f>'relative error colored'!FQ64</f>
        <v>444.301378024504</v>
      </c>
      <c r="FQ173" s="115">
        <f>'relative error colored'!FR64</f>
        <v>456.91431761294285</v>
      </c>
      <c r="FR173" s="115">
        <f>'relative error colored'!FS64</f>
        <v>469.62088947887139</v>
      </c>
      <c r="FS173" s="115">
        <f>'relative error colored'!FT64</f>
        <v>482.41418186491984</v>
      </c>
      <c r="FT173" s="91">
        <f>'relative error colored'!FU64</f>
        <v>495.28766554745357</v>
      </c>
      <c r="FU173" s="115">
        <f>'relative error colored'!FV64</f>
        <v>508.23520649060112</v>
      </c>
      <c r="FV173" s="115">
        <f>'relative error colored'!FW64</f>
        <v>521.25107028056777</v>
      </c>
      <c r="FW173" s="115">
        <f>'relative error colored'!FX64</f>
        <v>534.32991983384045</v>
      </c>
      <c r="FX173" s="115">
        <f>'relative error colored'!FY64</f>
        <v>547.46680775149821</v>
      </c>
      <c r="FY173" s="115">
        <f>'relative error colored'!FZ64</f>
        <v>560.65716454427411</v>
      </c>
      <c r="FZ173" s="115">
        <f>'relative error colored'!GA64</f>
        <v>573.89678379442705</v>
      </c>
      <c r="GA173" s="115">
        <f>'relative error colored'!GB64</f>
        <v>587.18180516194082</v>
      </c>
      <c r="GB173" s="115">
        <f>'relative error colored'!GC64</f>
        <v>600.50869599171347</v>
      </c>
      <c r="GC173" s="115">
        <f>'relative error colored'!GD64</f>
        <v>613.87423213995248</v>
      </c>
      <c r="GD173" s="91">
        <f>'relative error colored'!GE64</f>
        <v>627.27547851456927</v>
      </c>
      <c r="GE173" s="115">
        <f>'relative error colored'!GF64</f>
        <v>640.709769716849</v>
      </c>
      <c r="GF173" s="115">
        <f>'relative error colored'!GG64</f>
        <v>654.17469107993406</v>
      </c>
      <c r="GG173" s="115">
        <f>'relative error colored'!GH64</f>
        <v>667.66806032275076</v>
      </c>
      <c r="GH173" s="115">
        <f>'relative error colored'!GI64</f>
        <v>681.18790997459382</v>
      </c>
      <c r="GI173" s="115">
        <f>'relative error colored'!GJ64</f>
        <v>694.73247067416628</v>
      </c>
      <c r="GJ173" s="115">
        <f>'relative error colored'!GK64</f>
        <v>708.30015540577392</v>
      </c>
      <c r="GK173" s="115">
        <f>'relative error colored'!GL64</f>
        <v>721.88954470315264</v>
      </c>
      <c r="GL173" s="115">
        <f>'relative error colored'!GM64</f>
        <v>735.49937282654105</v>
      </c>
      <c r="GM173" s="115">
        <f>'relative error colored'!GN64</f>
        <v>749.1285148998877</v>
      </c>
      <c r="GN173" s="395">
        <f>'relative error colored'!GO64</f>
        <v>762.77597498132423</v>
      </c>
      <c r="GO173" s="290">
        <v>53000</v>
      </c>
      <c r="GP173" s="268"/>
      <c r="GS173" s="60"/>
    </row>
    <row r="174" spans="1:240" ht="15.75">
      <c r="A174" s="173"/>
      <c r="B174" s="182"/>
      <c r="C174" s="91"/>
      <c r="D174" s="189"/>
      <c r="E174" s="91"/>
      <c r="F174" s="116"/>
      <c r="G174" s="116"/>
      <c r="H174" s="116"/>
      <c r="I174" s="116"/>
      <c r="J174" s="109" t="s">
        <v>82</v>
      </c>
      <c r="K174" s="210">
        <v>54000</v>
      </c>
      <c r="L174" s="211">
        <f t="shared" si="323"/>
        <v>16.459199999999999</v>
      </c>
      <c r="M174" s="285">
        <v>540</v>
      </c>
      <c r="N174" s="91"/>
      <c r="O174" s="105">
        <f>'relative error colored'!N66</f>
        <v>95.688646847212425</v>
      </c>
      <c r="P174" s="201">
        <f>'relative error colored'!O66</f>
        <v>0.15386492509735367</v>
      </c>
      <c r="Q174" s="205">
        <f>'relative error colored'!P66</f>
        <v>-56.500002288000502</v>
      </c>
      <c r="R174" s="208">
        <f>'relative error colored'!Q66</f>
        <v>216.64999771199948</v>
      </c>
      <c r="S174" s="383"/>
      <c r="T174" s="196">
        <f>'relative error colored'!R66</f>
        <v>573.56933718429855</v>
      </c>
      <c r="U174" s="382"/>
      <c r="V174" s="143">
        <f>'relative error colored'!S66</f>
        <v>9.4437351934085784E-2</v>
      </c>
      <c r="W174" s="165">
        <f>'relative error colored'!T66</f>
        <v>0.12560402048763564</v>
      </c>
      <c r="X174" s="200">
        <f>'relative error colored'!U66</f>
        <v>0.75186533996876448</v>
      </c>
      <c r="Y174" s="279"/>
      <c r="Z174" s="400">
        <f t="shared" si="324"/>
        <v>540</v>
      </c>
      <c r="AA174" s="405">
        <v>54000</v>
      </c>
      <c r="AB174" s="414">
        <f>'relative error colored'!Z65</f>
        <v>4.9180449317912142E-2</v>
      </c>
      <c r="AC174" s="414">
        <f>'relative error colored'!AA65</f>
        <v>9.8280367661215201E-2</v>
      </c>
      <c r="AD174" s="414">
        <f>'relative error colored'!AB65</f>
        <v>0.14722051242669718</v>
      </c>
      <c r="AE174" s="414">
        <f>'relative error colored'!AC65</f>
        <v>0.19592416324922649</v>
      </c>
      <c r="AF174" s="414">
        <f>'relative error colored'!AD65</f>
        <v>0.24431825125959739</v>
      </c>
      <c r="AG174" s="414">
        <f>'relative error colored'!AE65</f>
        <v>0.2923343418600699</v>
      </c>
      <c r="AH174" s="414">
        <f>'relative error colored'!AF65</f>
        <v>0.3399094401606273</v>
      </c>
      <c r="AI174" s="414">
        <f>'relative error colored'!AG65</f>
        <v>0.38698660071475222</v>
      </c>
      <c r="AJ174" s="414">
        <f>'relative error colored'!AH65</f>
        <v>0.43351533579802121</v>
      </c>
      <c r="AK174" s="410">
        <f>'relative error colored'!AI65</f>
        <v>0.4794518279828256</v>
      </c>
      <c r="AL174" s="414">
        <f>'relative error colored'!AJ65</f>
        <v>0.52475896227170626</v>
      </c>
      <c r="AM174" s="414">
        <f>'relative error colored'!AK65</f>
        <v>0.56940620003823594</v>
      </c>
      <c r="AN174" s="414">
        <f>'relative error colored'!AL65</f>
        <v>0.61336932133717625</v>
      </c>
      <c r="AO174" s="414">
        <f>'relative error colored'!AM65</f>
        <v>0.65663006395081769</v>
      </c>
      <c r="AP174" s="414">
        <f>'relative error colored'!AN65</f>
        <v>0.69917568721960965</v>
      </c>
      <c r="AQ174" s="414">
        <f>'relative error colored'!AO65</f>
        <v>0.74099848676441848</v>
      </c>
      <c r="AR174" s="414">
        <f>'relative error colored'!AP65</f>
        <v>0.78209528317462607</v>
      </c>
      <c r="AS174" s="414">
        <f>'relative error colored'!AQ65</f>
        <v>0.82246690410084433</v>
      </c>
      <c r="AT174" s="414">
        <f>'relative error colored'!AR65</f>
        <v>0.86211767536087336</v>
      </c>
      <c r="AU174" s="410">
        <f>'relative error colored'!AS65</f>
        <v>0.90105493295228856</v>
      </c>
      <c r="AV174" s="414">
        <f>'relative error colored'!AT65</f>
        <v>0.9392885644732053</v>
      </c>
      <c r="AW174" s="414">
        <f>'relative error colored'!AU65</f>
        <v>0.97683058550682</v>
      </c>
      <c r="AX174" s="414">
        <f>'relative error colored'!AV65</f>
        <v>1.0136947540751688</v>
      </c>
      <c r="AY174" s="414">
        <f>'relative error colored'!AW65</f>
        <v>1.0498962243134837</v>
      </c>
      <c r="AZ174" s="414">
        <f>'relative error colored'!AX65</f>
        <v>1.0854512390228921</v>
      </c>
      <c r="BA174" s="414">
        <f>'relative error colored'!AY65</f>
        <v>1.1203768596718622</v>
      </c>
      <c r="BB174" s="414">
        <f>'relative error colored'!AZ65</f>
        <v>1.1546907316721546</v>
      </c>
      <c r="BC174" s="414">
        <f>'relative error colored'!BA65</f>
        <v>1.1884108822893016</v>
      </c>
      <c r="BD174" s="414">
        <f>'relative error colored'!BB65</f>
        <v>1.2215555483002409</v>
      </c>
      <c r="BE174" s="410">
        <f>'relative error colored'!BC65</f>
        <v>1.2541430304292172</v>
      </c>
      <c r="BF174" s="414">
        <f>'relative error colored'!BD65</f>
        <v>1.2861915716315668</v>
      </c>
      <c r="BG174" s="414">
        <f>'relative error colored'!BE65</f>
        <v>1.3177192564172617</v>
      </c>
      <c r="BH174" s="414">
        <f>'relative error colored'!BF65</f>
        <v>1.3487439285823697</v>
      </c>
      <c r="BI174" s="414">
        <f>'relative error colored'!BG65</f>
        <v>1.379283124924414</v>
      </c>
      <c r="BJ174" s="414">
        <f>'relative error colored'!BH65</f>
        <v>1.409354022740378</v>
      </c>
      <c r="BK174" s="414">
        <f>'relative error colored'!BI65</f>
        <v>1.4389733991311144</v>
      </c>
      <c r="BL174" s="414">
        <f>'relative error colored'!BJ65</f>
        <v>1.4681576003553545</v>
      </c>
      <c r="BM174" s="414">
        <f>'relative error colored'!BK65</f>
        <v>1.4969225196841771</v>
      </c>
      <c r="BN174" s="414">
        <f>'relative error colored'!BL65</f>
        <v>1.5252835823998618</v>
      </c>
      <c r="BO174" s="411">
        <f>'relative error colored'!BM65</f>
        <v>1.5532557367593958</v>
      </c>
      <c r="BP174" s="253"/>
      <c r="BQ174" s="400">
        <f>'relative error colored'!BP65</f>
        <v>540</v>
      </c>
      <c r="BR174" s="405">
        <f>'relative error colored'!BQ65</f>
        <v>54000</v>
      </c>
      <c r="BS174" s="115">
        <f>'relative error colored'!BR65</f>
        <v>216.75480070095887</v>
      </c>
      <c r="BT174" s="115">
        <f>'relative error colored'!BS65</f>
        <v>217.06852350640764</v>
      </c>
      <c r="BU174" s="115">
        <f>'relative error colored'!BT65</f>
        <v>217.58912689124836</v>
      </c>
      <c r="BV174" s="115">
        <f>'relative error colored'!BU65</f>
        <v>218.31327510912084</v>
      </c>
      <c r="BW174" s="115">
        <f>'relative error colored'!BV65</f>
        <v>219.23642638892875</v>
      </c>
      <c r="BX174" s="115">
        <f>'relative error colored'!BW65</f>
        <v>220.35295206366811</v>
      </c>
      <c r="BY174" s="115">
        <f>'relative error colored'!BX65</f>
        <v>221.65627772315085</v>
      </c>
      <c r="BZ174" s="115">
        <f>'relative error colored'!BY65</f>
        <v>223.13903904379237</v>
      </c>
      <c r="CA174" s="115">
        <f>'relative error colored'!BZ65</f>
        <v>224.79324485030199</v>
      </c>
      <c r="CB174" s="91">
        <f>'relative error colored'!CA65</f>
        <v>226.61044042538774</v>
      </c>
      <c r="CC174" s="115">
        <f>'relative error colored'!CB65</f>
        <v>228.58186498042167</v>
      </c>
      <c r="CD174" s="115">
        <f>'relative error colored'!CC65</f>
        <v>230.69859838005195</v>
      </c>
      <c r="CE174" s="115">
        <f>'relative error colored'!CD65</f>
        <v>232.95169352225631</v>
      </c>
      <c r="CF174" s="115">
        <f>'relative error colored'!CE65</f>
        <v>235.33229207620533</v>
      </c>
      <c r="CG174" s="115">
        <f>'relative error colored'!CF65</f>
        <v>237.83172246878846</v>
      </c>
      <c r="CH174" s="115">
        <f>'relative error colored'!CG65</f>
        <v>240.44158001832653</v>
      </c>
      <c r="CI174" s="115">
        <f>'relative error colored'!CH65</f>
        <v>243.15378990709789</v>
      </c>
      <c r="CJ174" s="115">
        <f>'relative error colored'!CI65</f>
        <v>245.96065425788044</v>
      </c>
      <c r="CK174" s="115">
        <f>'relative error colored'!CJ65</f>
        <v>248.85488494961996</v>
      </c>
      <c r="CL174" s="91">
        <f>'relative error colored'!CK65</f>
        <v>251.82962400239828</v>
      </c>
      <c r="CM174" s="115">
        <f>'relative error colored'!CL65</f>
        <v>254.87845341675717</v>
      </c>
      <c r="CN174" s="115">
        <f>'relative error colored'!CM65</f>
        <v>257.99539630258499</v>
      </c>
      <c r="CO174" s="115">
        <f>'relative error colored'!CN65</f>
        <v>261.17491101064439</v>
      </c>
      <c r="CP174" s="115">
        <f>'relative error colored'!CO65</f>
        <v>264.41187981318973</v>
      </c>
      <c r="CQ174" s="115">
        <f>'relative error colored'!CP65</f>
        <v>267.70159349105307</v>
      </c>
      <c r="CR174" s="115">
        <f>'relative error colored'!CQ65</f>
        <v>271.03973298972852</v>
      </c>
      <c r="CS174" s="115">
        <f>'relative error colored'!CR65</f>
        <v>274.42234911800529</v>
      </c>
      <c r="CT174" s="115">
        <f>'relative error colored'!CS65</f>
        <v>277.84584108719525</v>
      </c>
      <c r="CU174" s="115">
        <f>'relative error colored'!CT65</f>
        <v>281.30693453124536</v>
      </c>
      <c r="CV174" s="91">
        <f>'relative error colored'!CU65</f>
        <v>284.80265950999706</v>
      </c>
      <c r="CW174" s="115">
        <f>'relative error colored'!CV65</f>
        <v>288.33032887969711</v>
      </c>
      <c r="CX174" s="115">
        <f>'relative error colored'!CW65</f>
        <v>291.88751731572484</v>
      </c>
      <c r="CY174" s="115">
        <f>'relative error colored'!CX65</f>
        <v>295.47204119076304</v>
      </c>
      <c r="CZ174" s="115">
        <f>'relative error colored'!CY65</f>
        <v>299.08193944537646</v>
      </c>
      <c r="DA174" s="115">
        <f>'relative error colored'!CZ65</f>
        <v>302.71545553516779</v>
      </c>
      <c r="DB174" s="115">
        <f>'relative error colored'!DA65</f>
        <v>306.37102049729566</v>
      </c>
      <c r="DC174" s="115">
        <f>'relative error colored'!DB65</f>
        <v>310.04723714736861</v>
      </c>
      <c r="DD174" s="115">
        <f>'relative error colored'!DC65</f>
        <v>313.742865393817</v>
      </c>
      <c r="DE174" s="115">
        <f>'relative error colored'!DD65</f>
        <v>317.45680863937906</v>
      </c>
      <c r="DF174" s="395">
        <f>'relative error colored'!DE65</f>
        <v>321.18810122700484</v>
      </c>
      <c r="DG174" s="90"/>
      <c r="DH174" s="400">
        <f>'relative error colored'!DH65</f>
        <v>540</v>
      </c>
      <c r="DI174" s="405">
        <f>'relative error colored'!DI65</f>
        <v>54000</v>
      </c>
      <c r="DJ174" s="115">
        <f>'relative error colored'!DJ65</f>
        <v>28.208397717700855</v>
      </c>
      <c r="DK174" s="115">
        <f>'relative error colored'!DK65</f>
        <v>56.370605337672373</v>
      </c>
      <c r="DL174" s="115">
        <f>'relative error colored'!DL65</f>
        <v>84.441171732513482</v>
      </c>
      <c r="DM174" s="115">
        <f>'relative error colored'!DM65</f>
        <v>112.37609245324714</v>
      </c>
      <c r="DN174" s="115">
        <f>'relative error colored'!DN65</f>
        <v>140.13345743699418</v>
      </c>
      <c r="DO174" s="115">
        <f>'relative error colored'!DO65</f>
        <v>167.67401469688843</v>
      </c>
      <c r="DP174" s="115">
        <f>'relative error colored'!DP65</f>
        <v>194.96163229561699</v>
      </c>
      <c r="DQ174" s="115">
        <f>'relative error colored'!DQ65</f>
        <v>221.96364807116521</v>
      </c>
      <c r="DR174" s="115">
        <f>'relative error colored'!DR65</f>
        <v>248.65110381289963</v>
      </c>
      <c r="DS174" s="91">
        <f>'relative error colored'!DS65</f>
        <v>274.99886718790958</v>
      </c>
      <c r="DT174" s="115">
        <f>'relative error colored'!DT65</f>
        <v>300.9856501717029</v>
      </c>
      <c r="DU174" s="115">
        <f>'relative error colored'!DU65</f>
        <v>326.59393674456112</v>
      </c>
      <c r="DV174" s="115">
        <f>'relative error colored'!DV65</f>
        <v>351.80983508854723</v>
      </c>
      <c r="DW174" s="115">
        <f>'relative error colored'!DW65</f>
        <v>376.62287055555407</v>
      </c>
      <c r="DX174" s="115">
        <f>'relative error colored'!DX65</f>
        <v>401.02573549392793</v>
      </c>
      <c r="DY174" s="115">
        <f>'relative error colored'!DY65</f>
        <v>425.01401090803574</v>
      </c>
      <c r="DZ174" s="115">
        <f>'relative error colored'!DZ65</f>
        <v>448.58587318543653</v>
      </c>
      <c r="EA174" s="115">
        <f>'relative error colored'!EA65</f>
        <v>471.74179704114334</v>
      </c>
      <c r="EB174" s="115">
        <f>'relative error colored'!EB65</f>
        <v>494.48426363160439</v>
      </c>
      <c r="EC174" s="91">
        <f>'relative error colored'!EC65</f>
        <v>516.81748066008674</v>
      </c>
      <c r="ED174" s="115">
        <f>'relative error colored'!ED65</f>
        <v>538.74711934968764</v>
      </c>
      <c r="EE174" s="115">
        <f>'relative error colored'!EE65</f>
        <v>560.28007147049698</v>
      </c>
      <c r="EF174" s="115">
        <f>'relative error colored'!EF65</f>
        <v>581.42422820209515</v>
      </c>
      <c r="EG174" s="115">
        <f>'relative error colored'!EG65</f>
        <v>602.1882814917825</v>
      </c>
      <c r="EH174" s="115">
        <f>'relative error colored'!EH65</f>
        <v>622.58154771223587</v>
      </c>
      <c r="EI174" s="115">
        <f>'relative error colored'!EI65</f>
        <v>642.61381279861587</v>
      </c>
      <c r="EJ174" s="115">
        <f>'relative error colored'!EJ65</f>
        <v>662.29519761805045</v>
      </c>
      <c r="EK174" s="115">
        <f>'relative error colored'!EK65</f>
        <v>681.63604205728211</v>
      </c>
      <c r="EL174" s="115">
        <f>'relative error colored'!EL65</f>
        <v>700.64680617237161</v>
      </c>
      <c r="EM174" s="91">
        <f>'relative error colored'!EM65</f>
        <v>719.33798669759369</v>
      </c>
      <c r="EN174" s="115">
        <f>'relative error colored'!EN65</f>
        <v>737.72004723274904</v>
      </c>
      <c r="EO174" s="115">
        <f>'relative error colored'!EO65</f>
        <v>755.80336049823552</v>
      </c>
      <c r="EP174" s="115">
        <f>'relative error colored'!EP65</f>
        <v>773.59816114833666</v>
      </c>
      <c r="EQ174" s="115">
        <f>'relative error colored'!EQ65</f>
        <v>791.11450775238416</v>
      </c>
      <c r="ER174" s="115">
        <f>'relative error colored'!ER65</f>
        <v>808.36225268122348</v>
      </c>
      <c r="ES174" s="115">
        <f>'relative error colored'!ES65</f>
        <v>825.35101876547037</v>
      </c>
      <c r="ET174" s="115">
        <f>'relative error colored'!ET65</f>
        <v>842.09018171791092</v>
      </c>
      <c r="EU174" s="115">
        <f>'relative error colored'!EU65</f>
        <v>858.58885743150358</v>
      </c>
      <c r="EV174" s="115">
        <f>'relative error colored'!EV65</f>
        <v>874.85589337518115</v>
      </c>
      <c r="EW174" s="395">
        <f>'relative error colored'!EW65</f>
        <v>890.89986341079589</v>
      </c>
      <c r="EX174" s="8"/>
      <c r="EY174" s="400">
        <f>'relative error colored'!EZ65</f>
        <v>540</v>
      </c>
      <c r="EZ174" s="405">
        <f>'relative error colored'!FA65</f>
        <v>54000</v>
      </c>
      <c r="FA174" s="115">
        <f>'relative error colored'!FB65</f>
        <v>277.60480070095889</v>
      </c>
      <c r="FB174" s="115">
        <f>'relative error colored'!FC65</f>
        <v>287.91852350640767</v>
      </c>
      <c r="FC174" s="115">
        <f>'relative error colored'!FD65</f>
        <v>298.43912689124841</v>
      </c>
      <c r="FD174" s="115">
        <f>'relative error colored'!FE65</f>
        <v>309.16327510912083</v>
      </c>
      <c r="FE174" s="115">
        <f>'relative error colored'!FF65</f>
        <v>320.08642638892877</v>
      </c>
      <c r="FF174" s="115">
        <f>'relative error colored'!FG65</f>
        <v>331.20295206366814</v>
      </c>
      <c r="FG174" s="115">
        <f>'relative error colored'!FH65</f>
        <v>342.5062777231509</v>
      </c>
      <c r="FH174" s="115">
        <f>'relative error colored'!FI65</f>
        <v>353.98903904379239</v>
      </c>
      <c r="FI174" s="115">
        <f>'relative error colored'!FJ65</f>
        <v>365.64324485030204</v>
      </c>
      <c r="FJ174" s="91">
        <f>'relative error colored'!FK65</f>
        <v>377.46044042538779</v>
      </c>
      <c r="FK174" s="115">
        <f>'relative error colored'!FL65</f>
        <v>389.43186498042166</v>
      </c>
      <c r="FL174" s="115">
        <f>'relative error colored'!FM65</f>
        <v>401.548598380052</v>
      </c>
      <c r="FM174" s="115">
        <f>'relative error colored'!FN65</f>
        <v>413.8016935222563</v>
      </c>
      <c r="FN174" s="115">
        <f>'relative error colored'!FO65</f>
        <v>426.18229207620539</v>
      </c>
      <c r="FO174" s="115">
        <f>'relative error colored'!FP65</f>
        <v>438.68172246878851</v>
      </c>
      <c r="FP174" s="115">
        <f>'relative error colored'!FQ65</f>
        <v>451.29158001832656</v>
      </c>
      <c r="FQ174" s="115">
        <f>'relative error colored'!FR65</f>
        <v>464.00378990709794</v>
      </c>
      <c r="FR174" s="115">
        <f>'relative error colored'!FS65</f>
        <v>476.81065425788046</v>
      </c>
      <c r="FS174" s="115">
        <f>'relative error colored'!FT65</f>
        <v>489.70488494962001</v>
      </c>
      <c r="FT174" s="91">
        <f>'relative error colored'!FU65</f>
        <v>502.67962400239833</v>
      </c>
      <c r="FU174" s="115">
        <f>'relative error colored'!FV65</f>
        <v>515.72845341675725</v>
      </c>
      <c r="FV174" s="115">
        <f>'relative error colored'!FW65</f>
        <v>528.84539630258496</v>
      </c>
      <c r="FW174" s="115">
        <f>'relative error colored'!FX65</f>
        <v>542.02491101064447</v>
      </c>
      <c r="FX174" s="115">
        <f>'relative error colored'!FY65</f>
        <v>555.26187981318981</v>
      </c>
      <c r="FY174" s="115">
        <f>'relative error colored'!FZ65</f>
        <v>568.55159349105315</v>
      </c>
      <c r="FZ174" s="115">
        <f>'relative error colored'!GA65</f>
        <v>581.8897329897286</v>
      </c>
      <c r="GA174" s="115">
        <f>'relative error colored'!GB65</f>
        <v>595.27234911800531</v>
      </c>
      <c r="GB174" s="115">
        <f>'relative error colored'!GC65</f>
        <v>608.69584108719528</v>
      </c>
      <c r="GC174" s="115">
        <f>'relative error colored'!GD65</f>
        <v>622.15693453124538</v>
      </c>
      <c r="GD174" s="91">
        <f>'relative error colored'!GE65</f>
        <v>635.65265950999708</v>
      </c>
      <c r="GE174" s="115">
        <f>'relative error colored'!GF65</f>
        <v>649.18032887969707</v>
      </c>
      <c r="GF174" s="115">
        <f>'relative error colored'!GG65</f>
        <v>662.73751731572486</v>
      </c>
      <c r="GG174" s="115">
        <f>'relative error colored'!GH65</f>
        <v>676.322041190763</v>
      </c>
      <c r="GH174" s="115">
        <f>'relative error colored'!GI65</f>
        <v>689.93193944537643</v>
      </c>
      <c r="GI174" s="115">
        <f>'relative error colored'!GJ65</f>
        <v>703.56545553516776</v>
      </c>
      <c r="GJ174" s="115">
        <f>'relative error colored'!GK65</f>
        <v>717.22102049729574</v>
      </c>
      <c r="GK174" s="115">
        <f>'relative error colored'!GL65</f>
        <v>730.89723714736863</v>
      </c>
      <c r="GL174" s="115">
        <f>'relative error colored'!GM65</f>
        <v>744.59286539381696</v>
      </c>
      <c r="GM174" s="115">
        <f>'relative error colored'!GN65</f>
        <v>758.30680863937914</v>
      </c>
      <c r="GN174" s="395">
        <f>'relative error colored'!GO65</f>
        <v>772.03810122700486</v>
      </c>
      <c r="GO174" s="290">
        <v>54000</v>
      </c>
      <c r="GP174" s="268"/>
      <c r="GS174" s="60"/>
    </row>
    <row r="175" spans="1:240" ht="15.75">
      <c r="A175" s="173"/>
      <c r="B175" s="182"/>
      <c r="C175" s="91"/>
      <c r="D175" s="189"/>
      <c r="E175" s="91"/>
      <c r="F175" s="116"/>
      <c r="G175" s="116"/>
      <c r="H175" s="116"/>
      <c r="I175" s="116"/>
      <c r="J175" s="109"/>
      <c r="K175" s="210">
        <v>55000</v>
      </c>
      <c r="L175" s="211">
        <f t="shared" si="323"/>
        <v>16.763999999999999</v>
      </c>
      <c r="M175" s="285">
        <v>550</v>
      </c>
      <c r="N175" s="91"/>
      <c r="O175" s="105">
        <f>'relative error colored'!N67</f>
        <v>91.198296647399829</v>
      </c>
      <c r="P175" s="201">
        <f>'relative error colored'!O67</f>
        <v>0.14664455549323296</v>
      </c>
      <c r="Q175" s="205">
        <f>'relative error colored'!P67</f>
        <v>-56.500002288000502</v>
      </c>
      <c r="R175" s="208">
        <f>'relative error colored'!Q67</f>
        <v>216.64999771199948</v>
      </c>
      <c r="S175" s="383"/>
      <c r="T175" s="196">
        <f>'relative error colored'!R67</f>
        <v>573.56933718429855</v>
      </c>
      <c r="U175" s="382"/>
      <c r="V175" s="143">
        <f>'relative error colored'!S67</f>
        <v>9.0005720846187839E-2</v>
      </c>
      <c r="W175" s="165">
        <f>'relative error colored'!T67</f>
        <v>0.11970984121896568</v>
      </c>
      <c r="X175" s="200">
        <f>'relative error colored'!U67</f>
        <v>0.75186533996876448</v>
      </c>
      <c r="Y175" s="279"/>
      <c r="Z175" s="400">
        <f t="shared" si="324"/>
        <v>550</v>
      </c>
      <c r="AA175" s="405">
        <v>55000</v>
      </c>
      <c r="AB175" s="414">
        <f>'relative error colored'!Z66</f>
        <v>5.0375906609032302E-2</v>
      </c>
      <c r="AC175" s="414">
        <f>'relative error colored'!AA66</f>
        <v>0.10066485577989598</v>
      </c>
      <c r="AD175" s="414">
        <f>'relative error colored'!AB66</f>
        <v>0.1507813497195995</v>
      </c>
      <c r="AE175" s="414">
        <f>'relative error colored'!AC66</f>
        <v>0.20064274510421073</v>
      </c>
      <c r="AF175" s="414">
        <f>'relative error colored'!AD66</f>
        <v>0.25017052375136994</v>
      </c>
      <c r="AG175" s="414">
        <f>'relative error colored'!AE66</f>
        <v>0.29929139004644945</v>
      </c>
      <c r="AH175" s="414">
        <f>'relative error colored'!AF66</f>
        <v>0.34793815964858493</v>
      </c>
      <c r="AI175" s="414">
        <f>'relative error colored'!AG66</f>
        <v>0.39605041932282065</v>
      </c>
      <c r="AJ175" s="414">
        <f>'relative error colored'!AH66</f>
        <v>0.443574953020274</v>
      </c>
      <c r="AK175" s="410">
        <f>'relative error colored'!AI66</f>
        <v>0.49046594305853025</v>
      </c>
      <c r="AL175" s="414">
        <f>'relative error colored'!AJ66</f>
        <v>0.53668496634863094</v>
      </c>
      <c r="AM175" s="414">
        <f>'relative error colored'!AK66</f>
        <v>0.58220081348973773</v>
      </c>
      <c r="AN175" s="414">
        <f>'relative error colored'!AL66</f>
        <v>0.62698916310179753</v>
      </c>
      <c r="AO175" s="414">
        <f>'relative error colored'!AM66</f>
        <v>0.67103214527575183</v>
      </c>
      <c r="AP175" s="414">
        <f>'relative error colored'!AN66</f>
        <v>0.71431782702983027</v>
      </c>
      <c r="AQ175" s="414">
        <f>'relative error colored'!AO66</f>
        <v>0.7568396498315384</v>
      </c>
      <c r="AR175" s="414">
        <f>'relative error colored'!AP66</f>
        <v>0.79859584524841087</v>
      </c>
      <c r="AS175" s="414">
        <f>'relative error colored'!AQ66</f>
        <v>0.83958885022439844</v>
      </c>
      <c r="AT175" s="414">
        <f>'relative error colored'!AR66</f>
        <v>0.87982473882238554</v>
      </c>
      <c r="AU175" s="410">
        <f>'relative error colored'!AS66</f>
        <v>0.9193126828747693</v>
      </c>
      <c r="AV175" s="414">
        <f>'relative error colored'!AT66</f>
        <v>0.95806445006389496</v>
      </c>
      <c r="AW175" s="414">
        <f>'relative error colored'!AU66</f>
        <v>0.9960939446281033</v>
      </c>
      <c r="AX175" s="414">
        <f>'relative error colored'!AV66</f>
        <v>1.0334167931891245</v>
      </c>
      <c r="AY175" s="414">
        <f>'relative error colored'!AW66</f>
        <v>1.0700499760995179</v>
      </c>
      <c r="AZ175" s="414">
        <f>'relative error colored'!AX66</f>
        <v>1.1060115031547917</v>
      </c>
      <c r="BA175" s="414">
        <f>'relative error colored'!AY66</f>
        <v>1.1413201314270363</v>
      </c>
      <c r="BB175" s="414">
        <f>'relative error colored'!AZ66</f>
        <v>1.1759951222724201</v>
      </c>
      <c r="BC175" s="414">
        <f>'relative error colored'!BA66</f>
        <v>1.210056034164317</v>
      </c>
      <c r="BD175" s="414">
        <f>'relative error colored'!BB66</f>
        <v>1.243522547834675</v>
      </c>
      <c r="BE175" s="410">
        <f>'relative error colored'!BC66</f>
        <v>1.2764143202074718</v>
      </c>
      <c r="BF175" s="414">
        <f>'relative error colored'!BD66</f>
        <v>1.3087508637278751</v>
      </c>
      <c r="BG175" s="414">
        <f>'relative error colored'!BE66</f>
        <v>1.3405514478891967</v>
      </c>
      <c r="BH175" s="414">
        <f>'relative error colored'!BF66</f>
        <v>1.3718350200049232</v>
      </c>
      <c r="BI175" s="414">
        <f>'relative error colored'!BG66</f>
        <v>1.4026201425416625</v>
      </c>
      <c r="BJ175" s="414">
        <f>'relative error colored'!BH66</f>
        <v>1.4329249446040242</v>
      </c>
      <c r="BK175" s="414">
        <f>'relative error colored'!BI66</f>
        <v>1.4627670854318686</v>
      </c>
      <c r="BL175" s="414">
        <f>'relative error colored'!BJ66</f>
        <v>1.4921637280268527</v>
      </c>
      <c r="BM175" s="414">
        <f>'relative error colored'!BK66</f>
        <v>1.5211315212634009</v>
      </c>
      <c r="BN175" s="414">
        <f>'relative error colored'!BL66</f>
        <v>1.5496865890571045</v>
      </c>
      <c r="BO175" s="411">
        <f>'relative error colored'!BM66</f>
        <v>1.5778445253598543</v>
      </c>
      <c r="BP175" s="253"/>
      <c r="BQ175" s="400">
        <f>'relative error colored'!BP66</f>
        <v>550</v>
      </c>
      <c r="BR175" s="405">
        <f>'relative error colored'!BQ66</f>
        <v>55000</v>
      </c>
      <c r="BS175" s="115">
        <f>'relative error colored'!BR66</f>
        <v>216.75995763695454</v>
      </c>
      <c r="BT175" s="115">
        <f>'relative error colored'!BS66</f>
        <v>217.08907850084992</v>
      </c>
      <c r="BU175" s="115">
        <f>'relative error colored'!BT66</f>
        <v>217.63510591988597</v>
      </c>
      <c r="BV175" s="115">
        <f>'relative error colored'!BU66</f>
        <v>218.39435565226839</v>
      </c>
      <c r="BW175" s="115">
        <f>'relative error colored'!BV66</f>
        <v>219.36181834039877</v>
      </c>
      <c r="BX175" s="115">
        <f>'relative error colored'!BW66</f>
        <v>220.53129698664651</v>
      </c>
      <c r="BY175" s="115">
        <f>'relative error colored'!BX66</f>
        <v>221.89556918077676</v>
      </c>
      <c r="BZ175" s="115">
        <f>'relative error colored'!BY66</f>
        <v>223.44656528842393</v>
      </c>
      <c r="CA175" s="115">
        <f>'relative error colored'!BZ66</f>
        <v>225.17555378053351</v>
      </c>
      <c r="CB175" s="91">
        <f>'relative error colored'!CA66</f>
        <v>227.07332553546235</v>
      </c>
      <c r="CC175" s="115">
        <f>'relative error colored'!CB66</f>
        <v>229.13037011222025</v>
      </c>
      <c r="CD175" s="115">
        <f>'relative error colored'!CC66</f>
        <v>231.33703847748646</v>
      </c>
      <c r="CE175" s="115">
        <f>'relative error colored'!CD66</f>
        <v>233.68368827544833</v>
      </c>
      <c r="CF175" s="115">
        <f>'relative error colored'!CE66</f>
        <v>236.16080929186245</v>
      </c>
      <c r="CG175" s="115">
        <f>'relative error colored'!CF66</f>
        <v>238.7591281591958</v>
      </c>
      <c r="CH175" s="115">
        <f>'relative error colored'!CG66</f>
        <v>241.46969250317352</v>
      </c>
      <c r="CI175" s="115">
        <f>'relative error colored'!CH66</f>
        <v>244.28393561116346</v>
      </c>
      <c r="CJ175" s="115">
        <f>'relative error colored'!CI66</f>
        <v>247.19372331289028</v>
      </c>
      <c r="CK175" s="115">
        <f>'relative error colored'!CJ66</f>
        <v>250.19138513110636</v>
      </c>
      <c r="CL175" s="91">
        <f>'relative error colored'!CK66</f>
        <v>253.26973192465985</v>
      </c>
      <c r="CM175" s="115">
        <f>'relative error colored'!CL66</f>
        <v>256.42206225430925</v>
      </c>
      <c r="CN175" s="115">
        <f>'relative error colored'!CM66</f>
        <v>259.64215959688573</v>
      </c>
      <c r="CO175" s="115">
        <f>'relative error colored'!CN66</f>
        <v>262.92428235503991</v>
      </c>
      <c r="CP175" s="115">
        <f>'relative error colored'!CO66</f>
        <v>266.26314839006477</v>
      </c>
      <c r="CQ175" s="115">
        <f>'relative error colored'!CP66</f>
        <v>269.6539155688825</v>
      </c>
      <c r="CR175" s="115">
        <f>'relative error colored'!CQ66</f>
        <v>273.09215958114345</v>
      </c>
      <c r="CS175" s="115">
        <f>'relative error colored'!CR66</f>
        <v>276.57385006043211</v>
      </c>
      <c r="CT175" s="115">
        <f>'relative error colored'!CS66</f>
        <v>280.09532584203629</v>
      </c>
      <c r="CU175" s="115">
        <f>'relative error colored'!CT66</f>
        <v>283.65327001214087</v>
      </c>
      <c r="CV175" s="91">
        <f>'relative error colored'!CU66</f>
        <v>287.24468525073638</v>
      </c>
      <c r="CW175" s="115">
        <f>'relative error colored'!CV66</f>
        <v>290.86686984216436</v>
      </c>
      <c r="CX175" s="115">
        <f>'relative error colored'!CW66</f>
        <v>294.51739462134714</v>
      </c>
      <c r="CY175" s="115">
        <f>'relative error colored'!CX66</f>
        <v>298.19408103793648</v>
      </c>
      <c r="CZ175" s="115">
        <f>'relative error colored'!CY66</f>
        <v>301.89498045228447</v>
      </c>
      <c r="DA175" s="115">
        <f>'relative error colored'!CZ66</f>
        <v>305.61835472373087</v>
      </c>
      <c r="DB175" s="115">
        <f>'relative error colored'!DA66</f>
        <v>309.36265811071405</v>
      </c>
      <c r="DC175" s="115">
        <f>'relative error colored'!DB66</f>
        <v>313.12652047151443</v>
      </c>
      <c r="DD175" s="115">
        <f>'relative error colored'!DC66</f>
        <v>316.90873173201697</v>
      </c>
      <c r="DE175" s="115">
        <f>'relative error colored'!DD66</f>
        <v>320.70822757112796</v>
      </c>
      <c r="DF175" s="395">
        <f>'relative error colored'!DE66</f>
        <v>324.52407626395666</v>
      </c>
      <c r="DG175" s="90"/>
      <c r="DH175" s="400">
        <f>'relative error colored'!DH66</f>
        <v>550</v>
      </c>
      <c r="DI175" s="405">
        <f>'relative error colored'!DI66</f>
        <v>55000</v>
      </c>
      <c r="DJ175" s="115">
        <f>'relative error colored'!DJ66</f>
        <v>28.894075363800781</v>
      </c>
      <c r="DK175" s="115">
        <f>'relative error colored'!DK66</f>
        <v>57.73827460742794</v>
      </c>
      <c r="DL175" s="115">
        <f>'relative error colored'!DL66</f>
        <v>86.483558818424598</v>
      </c>
      <c r="DM175" s="115">
        <f>'relative error colored'!DM66</f>
        <v>115.08252632026031</v>
      </c>
      <c r="DN175" s="115">
        <f>'relative error colored'!DN66</f>
        <v>143.49014149112207</v>
      </c>
      <c r="DO175" s="115">
        <f>'relative error colored'!DO66</f>
        <v>171.66436421390938</v>
      </c>
      <c r="DP175" s="115">
        <f>'relative error colored'!DP66</f>
        <v>199.56665961076351</v>
      </c>
      <c r="DQ175" s="115">
        <f>'relative error colored'!DQ66</f>
        <v>227.16237650255374</v>
      </c>
      <c r="DR175" s="115">
        <f>'relative error colored'!DR66</f>
        <v>254.42099179539491</v>
      </c>
      <c r="DS175" s="91">
        <f>'relative error colored'!DS66</f>
        <v>281.31622587155312</v>
      </c>
      <c r="DT175" s="115">
        <f>'relative error colored'!DT66</f>
        <v>307.82604042536184</v>
      </c>
      <c r="DU175" s="115">
        <f>'relative error colored'!DU66</f>
        <v>333.93253470146828</v>
      </c>
      <c r="DV175" s="115">
        <f>'relative error colored'!DV66</f>
        <v>359.62175870203606</v>
      </c>
      <c r="DW175" s="115">
        <f>'relative error colored'!DW66</f>
        <v>384.88346279517089</v>
      </c>
      <c r="DX175" s="115">
        <f>'relative error colored'!DX66</f>
        <v>409.71080258842818</v>
      </c>
      <c r="DY175" s="115">
        <f>'relative error colored'!DY66</f>
        <v>434.10001630867208</v>
      </c>
      <c r="DZ175" s="115">
        <f>'relative error colored'!DZ66</f>
        <v>458.05008963726567</v>
      </c>
      <c r="EA175" s="115">
        <f>'relative error colored'!EA66</f>
        <v>481.56242033053553</v>
      </c>
      <c r="EB175" s="115">
        <f>'relative error colored'!EB66</f>
        <v>504.64049228470424</v>
      </c>
      <c r="EC175" s="91">
        <f>'relative error colored'!EC66</f>
        <v>527.28956618160066</v>
      </c>
      <c r="ED175" s="115">
        <f>'relative error colored'!ED66</f>
        <v>549.51639160298771</v>
      </c>
      <c r="EE175" s="115">
        <f>'relative error colored'!EE66</f>
        <v>571.32894359363456</v>
      </c>
      <c r="EF175" s="115">
        <f>'relative error colored'!EF66</f>
        <v>592.73618510460949</v>
      </c>
      <c r="EG175" s="115">
        <f>'relative error colored'!EG66</f>
        <v>613.74785554547498</v>
      </c>
      <c r="EH175" s="115">
        <f>'relative error colored'!EH66</f>
        <v>634.37428478270363</v>
      </c>
      <c r="EI175" s="115">
        <f>'relative error colored'!EI66</f>
        <v>654.62623129770168</v>
      </c>
      <c r="EJ175" s="115">
        <f>'relative error colored'!EJ66</f>
        <v>674.51474281376011</v>
      </c>
      <c r="EK175" s="115">
        <f>'relative error colored'!EK66</f>
        <v>694.05103747148814</v>
      </c>
      <c r="EL175" s="115">
        <f>'relative error colored'!EL66</f>
        <v>713.24640353526468</v>
      </c>
      <c r="EM175" s="91">
        <f>'relative error colored'!EM66</f>
        <v>732.11211561394657</v>
      </c>
      <c r="EN175" s="115">
        <f>'relative error colored'!EN66</f>
        <v>750.65936544777549</v>
      </c>
      <c r="EO175" s="115">
        <f>'relative error colored'!EO66</f>
        <v>768.89920542725827</v>
      </c>
      <c r="EP175" s="115">
        <f>'relative error colored'!EP66</f>
        <v>786.84250315043278</v>
      </c>
      <c r="EQ175" s="115">
        <f>'relative error colored'!EQ66</f>
        <v>804.49990547896766</v>
      </c>
      <c r="ER175" s="115">
        <f>'relative error colored'!ER66</f>
        <v>821.88181071137785</v>
      </c>
      <c r="ES175" s="115">
        <f>'relative error colored'!ES66</f>
        <v>838.99834764616514</v>
      </c>
      <c r="ET175" s="115">
        <f>'relative error colored'!ET66</f>
        <v>855.85936045481378</v>
      </c>
      <c r="EU175" s="115">
        <f>'relative error colored'!EU66</f>
        <v>872.47439842119263</v>
      </c>
      <c r="EV175" s="115">
        <f>'relative error colored'!EV66</f>
        <v>888.85270972887986</v>
      </c>
      <c r="EW175" s="395">
        <f>'relative error colored'!EW66</f>
        <v>905.00323859052583</v>
      </c>
      <c r="EX175" s="8"/>
      <c r="EY175" s="400">
        <f>'relative error colored'!EZ66</f>
        <v>550</v>
      </c>
      <c r="EZ175" s="405">
        <f>'relative error colored'!FA66</f>
        <v>55000</v>
      </c>
      <c r="FA175" s="115">
        <f>'relative error colored'!FB66</f>
        <v>283.60995763695456</v>
      </c>
      <c r="FB175" s="115">
        <f>'relative error colored'!FC66</f>
        <v>293.93907850084997</v>
      </c>
      <c r="FC175" s="115">
        <f>'relative error colored'!FD66</f>
        <v>304.485105919886</v>
      </c>
      <c r="FD175" s="115">
        <f>'relative error colored'!FE66</f>
        <v>315.24435565226838</v>
      </c>
      <c r="FE175" s="115">
        <f>'relative error colored'!FF66</f>
        <v>326.21181834039879</v>
      </c>
      <c r="FF175" s="115">
        <f>'relative error colored'!FG66</f>
        <v>337.38129698664653</v>
      </c>
      <c r="FG175" s="115">
        <f>'relative error colored'!FH66</f>
        <v>348.74556918077678</v>
      </c>
      <c r="FH175" s="115">
        <f>'relative error colored'!FI66</f>
        <v>360.29656528842395</v>
      </c>
      <c r="FI175" s="115">
        <f>'relative error colored'!FJ66</f>
        <v>372.02555378053353</v>
      </c>
      <c r="FJ175" s="91">
        <f>'relative error colored'!FK66</f>
        <v>383.92332553546237</v>
      </c>
      <c r="FK175" s="115">
        <f>'relative error colored'!FL66</f>
        <v>395.98037011222027</v>
      </c>
      <c r="FL175" s="115">
        <f>'relative error colored'!FM66</f>
        <v>408.18703847748645</v>
      </c>
      <c r="FM175" s="115">
        <f>'relative error colored'!FN66</f>
        <v>420.53368827544836</v>
      </c>
      <c r="FN175" s="115">
        <f>'relative error colored'!FO66</f>
        <v>433.01080929186247</v>
      </c>
      <c r="FO175" s="115">
        <f>'relative error colored'!FP66</f>
        <v>445.60912815919585</v>
      </c>
      <c r="FP175" s="115">
        <f>'relative error colored'!FQ66</f>
        <v>458.31969250317354</v>
      </c>
      <c r="FQ175" s="115">
        <f>'relative error colored'!FR66</f>
        <v>471.13393561116345</v>
      </c>
      <c r="FR175" s="115">
        <f>'relative error colored'!FS66</f>
        <v>484.04372331289028</v>
      </c>
      <c r="FS175" s="115">
        <f>'relative error colored'!FT66</f>
        <v>497.04138513110638</v>
      </c>
      <c r="FT175" s="91">
        <f>'relative error colored'!FU66</f>
        <v>510.11973192465985</v>
      </c>
      <c r="FU175" s="115">
        <f>'relative error colored'!FV66</f>
        <v>523.27206225430928</v>
      </c>
      <c r="FV175" s="115">
        <f>'relative error colored'!FW66</f>
        <v>536.49215959688581</v>
      </c>
      <c r="FW175" s="115">
        <f>'relative error colored'!FX66</f>
        <v>549.77428235503999</v>
      </c>
      <c r="FX175" s="115">
        <f>'relative error colored'!FY66</f>
        <v>563.11314839006479</v>
      </c>
      <c r="FY175" s="115">
        <f>'relative error colored'!FZ66</f>
        <v>576.50391556888258</v>
      </c>
      <c r="FZ175" s="115">
        <f>'relative error colored'!GA66</f>
        <v>589.94215958114341</v>
      </c>
      <c r="GA175" s="115">
        <f>'relative error colored'!GB66</f>
        <v>603.42385006043219</v>
      </c>
      <c r="GB175" s="115">
        <f>'relative error colored'!GC66</f>
        <v>616.94532584203625</v>
      </c>
      <c r="GC175" s="115">
        <f>'relative error colored'!GD66</f>
        <v>630.50327001214089</v>
      </c>
      <c r="GD175" s="91">
        <f>'relative error colored'!GE66</f>
        <v>644.09468525073635</v>
      </c>
      <c r="GE175" s="115">
        <f>'relative error colored'!GF66</f>
        <v>657.71686984216444</v>
      </c>
      <c r="GF175" s="115">
        <f>'relative error colored'!GG66</f>
        <v>671.3673946213471</v>
      </c>
      <c r="GG175" s="115">
        <f>'relative error colored'!GH66</f>
        <v>685.04408103793651</v>
      </c>
      <c r="GH175" s="115">
        <f>'relative error colored'!GI66</f>
        <v>698.74498045228449</v>
      </c>
      <c r="GI175" s="115">
        <f>'relative error colored'!GJ66</f>
        <v>712.46835472373095</v>
      </c>
      <c r="GJ175" s="115">
        <f>'relative error colored'!GK66</f>
        <v>726.21265811071407</v>
      </c>
      <c r="GK175" s="115">
        <f>'relative error colored'!GL66</f>
        <v>739.9765204715145</v>
      </c>
      <c r="GL175" s="115">
        <f>'relative error colored'!GM66</f>
        <v>753.75873173201694</v>
      </c>
      <c r="GM175" s="115">
        <f>'relative error colored'!GN66</f>
        <v>767.55822757112799</v>
      </c>
      <c r="GN175" s="395">
        <f>'relative error colored'!GO66</f>
        <v>781.37407626395668</v>
      </c>
      <c r="GO175" s="290">
        <v>55000</v>
      </c>
      <c r="GP175" s="268"/>
      <c r="GS175" s="60"/>
    </row>
    <row r="176" spans="1:240" ht="15.75">
      <c r="A176" s="173"/>
      <c r="B176" s="182"/>
      <c r="C176" s="91"/>
      <c r="D176" s="189"/>
      <c r="E176" s="91"/>
      <c r="F176" s="116"/>
      <c r="G176" s="116"/>
      <c r="H176" s="116"/>
      <c r="I176" s="116"/>
      <c r="J176" s="109"/>
      <c r="K176" s="210">
        <v>56000</v>
      </c>
      <c r="L176" s="211">
        <f t="shared" si="323"/>
        <v>17.0688</v>
      </c>
      <c r="M176" s="285">
        <v>560</v>
      </c>
      <c r="N176" s="91"/>
      <c r="O176" s="105">
        <f>'relative error colored'!N68</f>
        <v>86.918663659934808</v>
      </c>
      <c r="P176" s="201">
        <f>'relative error colored'!O68</f>
        <v>0.13976301383958326</v>
      </c>
      <c r="Q176" s="205">
        <f>'relative error colored'!P68</f>
        <v>-56.500002288000502</v>
      </c>
      <c r="R176" s="208">
        <f>'relative error colored'!Q68</f>
        <v>216.64999771199948</v>
      </c>
      <c r="S176" s="383"/>
      <c r="T176" s="196">
        <f>'relative error colored'!R68</f>
        <v>573.56933718429855</v>
      </c>
      <c r="U176" s="382"/>
      <c r="V176" s="143">
        <f>'relative error colored'!S68</f>
        <v>8.5782051477853241E-2</v>
      </c>
      <c r="W176" s="165">
        <f>'relative error colored'!T68</f>
        <v>0.11409225619557815</v>
      </c>
      <c r="X176" s="200">
        <f>'relative error colored'!U68</f>
        <v>0.75186533996876448</v>
      </c>
      <c r="Y176" s="279"/>
      <c r="Z176" s="400">
        <f t="shared" si="324"/>
        <v>560</v>
      </c>
      <c r="AA176" s="405">
        <v>56000</v>
      </c>
      <c r="AB176" s="414">
        <f>'relative error colored'!Z67</f>
        <v>5.1600384825271288E-2</v>
      </c>
      <c r="AC176" s="414">
        <f>'relative error colored'!AA67</f>
        <v>0.103106897410583</v>
      </c>
      <c r="AD176" s="414">
        <f>'relative error colored'!AB67</f>
        <v>0.15442731869125953</v>
      </c>
      <c r="AE176" s="414">
        <f>'relative error colored'!AC67</f>
        <v>0.2054726588960176</v>
      </c>
      <c r="AF176" s="414">
        <f>'relative error colored'!AD67</f>
        <v>0.25615858639856681</v>
      </c>
      <c r="AG176" s="414">
        <f>'relative error colored'!AE67</f>
        <v>0.30640665181170285</v>
      </c>
      <c r="AH176" s="414">
        <f>'relative error colored'!AF67</f>
        <v>0.35614526665715818</v>
      </c>
      <c r="AI176" s="414">
        <f>'relative error colored'!AG67</f>
        <v>0.40531041469936296</v>
      </c>
      <c r="AJ176" s="414">
        <f>'relative error colored'!AH67</f>
        <v>0.45384609250455243</v>
      </c>
      <c r="AK176" s="410">
        <f>'relative error colored'!AI67</f>
        <v>0.50170449211315826</v>
      </c>
      <c r="AL176" s="414">
        <f>'relative error colored'!AJ67</f>
        <v>0.54884595159005511</v>
      </c>
      <c r="AM176" s="414">
        <f>'relative error colored'!AK67</f>
        <v>0.59523870800792589</v>
      </c>
      <c r="AN176" s="414">
        <f>'relative error colored'!AL67</f>
        <v>0.64085849209716261</v>
      </c>
      <c r="AO176" s="414">
        <f>'relative error colored'!AM67</f>
        <v>0.68568800481347225</v>
      </c>
      <c r="AP176" s="414">
        <f>'relative error colored'!AN67</f>
        <v>0.72971631417563831</v>
      </c>
      <c r="AQ176" s="414">
        <f>'relative error colored'!AO67</f>
        <v>0.77293820677314173</v>
      </c>
      <c r="AR176" s="414">
        <f>'relative error colored'!AP67</f>
        <v>0.81535352317543452</v>
      </c>
      <c r="AS176" s="414">
        <f>'relative error colored'!AQ67</f>
        <v>0.85696650081249559</v>
      </c>
      <c r="AT176" s="414">
        <f>'relative error colored'!AR67</f>
        <v>0.89778514229574757</v>
      </c>
      <c r="AU176" s="410">
        <f>'relative error colored'!AS67</f>
        <v>0.93782062199301364</v>
      </c>
      <c r="AV176" s="414">
        <f>'relative error colored'!AT67</f>
        <v>0.97708673918620792</v>
      </c>
      <c r="AW176" s="414">
        <f>'relative error colored'!AU67</f>
        <v>1.0155994224259464</v>
      </c>
      <c r="AX176" s="414">
        <f>'relative error colored'!AV67</f>
        <v>1.0533762867582177</v>
      </c>
      <c r="AY176" s="414">
        <f>'relative error colored'!AW67</f>
        <v>1.090436243280777</v>
      </c>
      <c r="AZ176" s="414">
        <f>'relative error colored'!AX67</f>
        <v>1.1267991589005977</v>
      </c>
      <c r="BA176" s="414">
        <f>'relative error colored'!AY67</f>
        <v>1.1624855631050472</v>
      </c>
      <c r="BB176" s="414">
        <f>'relative error colored'!AZ67</f>
        <v>1.1975163979232675</v>
      </c>
      <c r="BC176" s="414">
        <f>'relative error colored'!BA67</f>
        <v>1.2319128069439753</v>
      </c>
      <c r="BD176" s="414">
        <f>'relative error colored'!BB67</f>
        <v>1.265695959186387</v>
      </c>
      <c r="BE176" s="410">
        <f>'relative error colored'!BC67</f>
        <v>1.2988869037224111</v>
      </c>
      <c r="BF176" s="414">
        <f>'relative error colored'!BD67</f>
        <v>1.3315064511632109</v>
      </c>
      <c r="BG176" s="414">
        <f>'relative error colored'!BE67</f>
        <v>1.3635750784084137</v>
      </c>
      <c r="BH176" s="414">
        <f>'relative error colored'!BF67</f>
        <v>1.3951128533782424</v>
      </c>
      <c r="BI176" s="414">
        <f>'relative error colored'!BG67</f>
        <v>1.4261393767837092</v>
      </c>
      <c r="BJ176" s="414">
        <f>'relative error colored'!BH67</f>
        <v>1.4566737383214181</v>
      </c>
      <c r="BK176" s="414">
        <f>'relative error colored'!BI67</f>
        <v>1.48673448499577</v>
      </c>
      <c r="BL176" s="414">
        <f>'relative error colored'!BJ67</f>
        <v>1.5163395995663806</v>
      </c>
      <c r="BM176" s="414">
        <f>'relative error colored'!BK67</f>
        <v>1.5455064873879134</v>
      </c>
      <c r="BN176" s="414">
        <f>'relative error colored'!BL67</f>
        <v>1.5742519701523854</v>
      </c>
      <c r="BO176" s="411">
        <f>'relative error colored'!BM67</f>
        <v>1.6025922852600649</v>
      </c>
      <c r="BP176" s="253"/>
      <c r="BQ176" s="400">
        <f>'relative error colored'!BP67</f>
        <v>560</v>
      </c>
      <c r="BR176" s="405">
        <f>'relative error colored'!BQ67</f>
        <v>56000</v>
      </c>
      <c r="BS176" s="115">
        <f>'relative error colored'!BR67</f>
        <v>216.76536815639372</v>
      </c>
      <c r="BT176" s="115">
        <f>'relative error colored'!BS67</f>
        <v>217.11064033641799</v>
      </c>
      <c r="BU176" s="115">
        <f>'relative error colored'!BT67</f>
        <v>217.68332273461832</v>
      </c>
      <c r="BV176" s="115">
        <f>'relative error colored'!BU67</f>
        <v>218.47934754996618</v>
      </c>
      <c r="BW176" s="115">
        <f>'relative error colored'!BV67</f>
        <v>219.49319188461592</v>
      </c>
      <c r="BX176" s="115">
        <f>'relative error colored'!BW67</f>
        <v>220.71803629080995</v>
      </c>
      <c r="BY176" s="115">
        <f>'relative error colored'!BX67</f>
        <v>222.1459510641541</v>
      </c>
      <c r="BZ176" s="115">
        <f>'relative error colored'!BY67</f>
        <v>223.76809977981566</v>
      </c>
      <c r="CA176" s="115">
        <f>'relative error colored'!BZ67</f>
        <v>225.57494964303064</v>
      </c>
      <c r="CB176" s="91">
        <f>'relative error colored'!CA67</f>
        <v>227.55647912644275</v>
      </c>
      <c r="CC176" s="115">
        <f>'relative error colored'!CB67</f>
        <v>229.70237487288819</v>
      </c>
      <c r="CD176" s="115">
        <f>'relative error colored'!CC67</f>
        <v>232.00221169827682</v>
      </c>
      <c r="CE176" s="115">
        <f>'relative error colored'!CD67</f>
        <v>234.44561149073911</v>
      </c>
      <c r="CF176" s="115">
        <f>'relative error colored'!CE67</f>
        <v>237.02237866767086</v>
      </c>
      <c r="CG176" s="115">
        <f>'relative error colored'!CF67</f>
        <v>239.72261147954671</v>
      </c>
      <c r="CH176" s="115">
        <f>'relative error colored'!CG67</f>
        <v>242.5367897582617</v>
      </c>
      <c r="CI176" s="115">
        <f>'relative error colored'!CH67</f>
        <v>245.45584067259284</v>
      </c>
      <c r="CJ176" s="115">
        <f>'relative error colored'!CI67</f>
        <v>248.47118468963865</v>
      </c>
      <c r="CK176" s="115">
        <f>'relative error colored'!CJ67</f>
        <v>251.5747642907962</v>
      </c>
      <c r="CL176" s="91">
        <f>'relative error colored'!CK67</f>
        <v>254.75905810933901</v>
      </c>
      <c r="CM176" s="115">
        <f>'relative error colored'!CL67</f>
        <v>258.0170831021963</v>
      </c>
      <c r="CN176" s="115">
        <f>'relative error colored'!CM67</f>
        <v>261.34238719543833</v>
      </c>
      <c r="CO176" s="115">
        <f>'relative error colored'!CN67</f>
        <v>264.72903459743696</v>
      </c>
      <c r="CP176" s="115">
        <f>'relative error colored'!CO67</f>
        <v>268.17158569250006</v>
      </c>
      <c r="CQ176" s="115">
        <f>'relative error colored'!CP67</f>
        <v>271.66507313814122</v>
      </c>
      <c r="CR176" s="115">
        <f>'relative error colored'!CQ67</f>
        <v>275.20497550986164</v>
      </c>
      <c r="CS176" s="115">
        <f>'relative error colored'!CR67</f>
        <v>278.78718958015753</v>
      </c>
      <c r="CT176" s="115">
        <f>'relative error colored'!CS67</f>
        <v>282.40800208987366</v>
      </c>
      <c r="CU176" s="115">
        <f>'relative error colored'!CT67</f>
        <v>286.06406167242585</v>
      </c>
      <c r="CV176" s="91">
        <f>'relative error colored'!CU67</f>
        <v>289.7523514246858</v>
      </c>
      <c r="CW176" s="115">
        <f>'relative error colored'!CV67</f>
        <v>293.47016248048504</v>
      </c>
      <c r="CX176" s="115">
        <f>'relative error colored'!CW67</f>
        <v>297.21506883096731</v>
      </c>
      <c r="CY176" s="115">
        <f>'relative error colored'!CX67</f>
        <v>300.98490354709315</v>
      </c>
      <c r="CZ176" s="115">
        <f>'relative error colored'!CY67</f>
        <v>304.77773649012317</v>
      </c>
      <c r="DA176" s="115">
        <f>'relative error colored'!CZ67</f>
        <v>308.59185354274825</v>
      </c>
      <c r="DB176" s="115">
        <f>'relative error colored'!DA67</f>
        <v>312.42573735371099</v>
      </c>
      <c r="DC176" s="115">
        <f>'relative error colored'!DB67</f>
        <v>316.27804955981105</v>
      </c>
      <c r="DD176" s="115">
        <f>'relative error colored'!DC67</f>
        <v>320.14761442882394</v>
      </c>
      <c r="DE176" s="115">
        <f>'relative error colored'!DD67</f>
        <v>324.03340385330034</v>
      </c>
      <c r="DF176" s="395">
        <f>'relative error colored'!DE67</f>
        <v>327.93452361688833</v>
      </c>
      <c r="DG176" s="90"/>
      <c r="DH176" s="400">
        <f>'relative error colored'!DH67</f>
        <v>560</v>
      </c>
      <c r="DI176" s="405">
        <f>'relative error colored'!DI67</f>
        <v>56000</v>
      </c>
      <c r="DJ176" s="115">
        <f>'relative error colored'!DJ67</f>
        <v>29.59639852268559</v>
      </c>
      <c r="DK176" s="115">
        <f>'relative error colored'!DK67</f>
        <v>59.13895480691756</v>
      </c>
      <c r="DL176" s="115">
        <f>'relative error colored'!DL67</f>
        <v>88.574774824894163</v>
      </c>
      <c r="DM176" s="115">
        <f>'relative error colored'!DM67</f>
        <v>117.85281677248427</v>
      </c>
      <c r="DN176" s="115">
        <f>'relative error colored'!DN67</f>
        <v>146.92471061469283</v>
      </c>
      <c r="DO176" s="115">
        <f>'relative error colored'!DO67</f>
        <v>175.74546018849855</v>
      </c>
      <c r="DP176" s="115">
        <f>'relative error colored'!DP67</f>
        <v>204.27400453787149</v>
      </c>
      <c r="DQ176" s="115">
        <f>'relative error colored'!DQ67</f>
        <v>232.4736259130068</v>
      </c>
      <c r="DR176" s="115">
        <f>'relative error colored'!DR67</f>
        <v>260.31220246151997</v>
      </c>
      <c r="DS176" s="91">
        <f>'relative error colored'!DS67</f>
        <v>287.76231300372933</v>
      </c>
      <c r="DT176" s="115">
        <f>'relative error colored'!DT67</f>
        <v>314.80120866979354</v>
      </c>
      <c r="DU176" s="115">
        <f>'relative error colored'!DU67</f>
        <v>341.41067121854428</v>
      </c>
      <c r="DV176" s="115">
        <f>'relative error colored'!DV67</f>
        <v>367.57678054109857</v>
      </c>
      <c r="DW176" s="115">
        <f>'relative error colored'!DW67</f>
        <v>393.28961443608739</v>
      </c>
      <c r="DX176" s="115">
        <f>'relative error colored'!DX67</f>
        <v>418.54290265429023</v>
      </c>
      <c r="DY176" s="115">
        <f>'relative error colored'!DY67</f>
        <v>443.33365494329121</v>
      </c>
      <c r="DZ176" s="115">
        <f>'relative error colored'!DZ67</f>
        <v>467.66177985861657</v>
      </c>
      <c r="EA176" s="115">
        <f>'relative error colored'!EA67</f>
        <v>491.52970786017073</v>
      </c>
      <c r="EB176" s="115">
        <f>'relative error colored'!EB67</f>
        <v>514.9420290004831</v>
      </c>
      <c r="EC176" s="91">
        <f>'relative error colored'!EC67</f>
        <v>537.90515255429943</v>
      </c>
      <c r="ED176" s="115">
        <f>'relative error colored'!ED67</f>
        <v>560.42699336660087</v>
      </c>
      <c r="EE176" s="115">
        <f>'relative error colored'!EE67</f>
        <v>582.5166875656065</v>
      </c>
      <c r="EF176" s="115">
        <f>'relative error colored'!EF67</f>
        <v>604.18433860156858</v>
      </c>
      <c r="EG176" s="115">
        <f>'relative error colored'!EG67</f>
        <v>625.44079330029183</v>
      </c>
      <c r="EH176" s="115">
        <f>'relative error colored'!EH67</f>
        <v>646.29744671044091</v>
      </c>
      <c r="EI176" s="115">
        <f>'relative error colored'!EI67</f>
        <v>666.76607391647804</v>
      </c>
      <c r="EJ176" s="115">
        <f>'relative error colored'!EJ67</f>
        <v>686.85868662417727</v>
      </c>
      <c r="EK176" s="115">
        <f>'relative error colored'!EK67</f>
        <v>706.58741214770464</v>
      </c>
      <c r="EL176" s="115">
        <f>'relative error colored'!EL67</f>
        <v>725.96439238738094</v>
      </c>
      <c r="EM176" s="91">
        <f>'relative error colored'!EM67</f>
        <v>745.00170044542915</v>
      </c>
      <c r="EN176" s="115">
        <f>'relative error colored'!EN67</f>
        <v>763.71127265030043</v>
      </c>
      <c r="EO176" s="115">
        <f>'relative error colored'!EO67</f>
        <v>782.10485392374176</v>
      </c>
      <c r="EP176" s="115">
        <f>'relative error colored'!EP67</f>
        <v>800.19395460945395</v>
      </c>
      <c r="EQ176" s="115">
        <f>'relative error colored'!EQ67</f>
        <v>817.98981707426071</v>
      </c>
      <c r="ER176" s="115">
        <f>'relative error colored'!ER67</f>
        <v>835.50339058279008</v>
      </c>
      <c r="ES176" s="115">
        <f>'relative error colored'!ES67</f>
        <v>852.74531312806323</v>
      </c>
      <c r="ET176" s="115">
        <f>'relative error colored'!ET67</f>
        <v>869.72589906959365</v>
      </c>
      <c r="EU176" s="115">
        <f>'relative error colored'!EU67</f>
        <v>886.45513158511892</v>
      </c>
      <c r="EV176" s="115">
        <f>'relative error colored'!EV67</f>
        <v>902.94265908137982</v>
      </c>
      <c r="EW176" s="395">
        <f>'relative error colored'!EW67</f>
        <v>919.19779483328568</v>
      </c>
      <c r="EX176" s="8"/>
      <c r="EY176" s="400">
        <f>'relative error colored'!EZ67</f>
        <v>560</v>
      </c>
      <c r="EZ176" s="405">
        <f>'relative error colored'!FA67</f>
        <v>56000</v>
      </c>
      <c r="FA176" s="115">
        <f>'relative error colored'!FB67</f>
        <v>289.61536815639374</v>
      </c>
      <c r="FB176" s="115">
        <f>'relative error colored'!FC67</f>
        <v>299.96064033641801</v>
      </c>
      <c r="FC176" s="115">
        <f>'relative error colored'!FD67</f>
        <v>310.53332273461831</v>
      </c>
      <c r="FD176" s="115">
        <f>'relative error colored'!FE67</f>
        <v>321.3293475499662</v>
      </c>
      <c r="FE176" s="115">
        <f>'relative error colored'!FF67</f>
        <v>332.34319188461598</v>
      </c>
      <c r="FF176" s="115">
        <f>'relative error colored'!FG67</f>
        <v>343.56803629080997</v>
      </c>
      <c r="FG176" s="115">
        <f>'relative error colored'!FH67</f>
        <v>354.99595106415416</v>
      </c>
      <c r="FH176" s="115">
        <f>'relative error colored'!FI67</f>
        <v>366.61809977981568</v>
      </c>
      <c r="FI176" s="115">
        <f>'relative error colored'!FJ67</f>
        <v>378.42494964303069</v>
      </c>
      <c r="FJ176" s="91">
        <f>'relative error colored'!FK67</f>
        <v>390.40647912644278</v>
      </c>
      <c r="FK176" s="115">
        <f>'relative error colored'!FL67</f>
        <v>402.55237487288821</v>
      </c>
      <c r="FL176" s="115">
        <f>'relative error colored'!FM67</f>
        <v>414.85221169827685</v>
      </c>
      <c r="FM176" s="115">
        <f>'relative error colored'!FN67</f>
        <v>427.29561149073913</v>
      </c>
      <c r="FN176" s="115">
        <f>'relative error colored'!FO67</f>
        <v>439.87237866767089</v>
      </c>
      <c r="FO176" s="115">
        <f>'relative error colored'!FP67</f>
        <v>452.57261147954671</v>
      </c>
      <c r="FP176" s="115">
        <f>'relative error colored'!FQ67</f>
        <v>465.38678975826173</v>
      </c>
      <c r="FQ176" s="115">
        <f>'relative error colored'!FR67</f>
        <v>478.30584067259286</v>
      </c>
      <c r="FR176" s="115">
        <f>'relative error colored'!FS67</f>
        <v>491.3211846896387</v>
      </c>
      <c r="FS176" s="115">
        <f>'relative error colored'!FT67</f>
        <v>504.42476429079625</v>
      </c>
      <c r="FT176" s="91">
        <f>'relative error colored'!FU67</f>
        <v>517.609058109339</v>
      </c>
      <c r="FU176" s="115">
        <f>'relative error colored'!FV67</f>
        <v>530.86708310219637</v>
      </c>
      <c r="FV176" s="115">
        <f>'relative error colored'!FW67</f>
        <v>544.19238719543841</v>
      </c>
      <c r="FW176" s="115">
        <f>'relative error colored'!FX67</f>
        <v>557.57903459743693</v>
      </c>
      <c r="FX176" s="115">
        <f>'relative error colored'!FY67</f>
        <v>571.02158569250014</v>
      </c>
      <c r="FY176" s="115">
        <f>'relative error colored'!FZ67</f>
        <v>584.51507313814125</v>
      </c>
      <c r="FZ176" s="115">
        <f>'relative error colored'!GA67</f>
        <v>598.05497550986161</v>
      </c>
      <c r="GA176" s="115">
        <f>'relative error colored'!GB67</f>
        <v>611.63718958015761</v>
      </c>
      <c r="GB176" s="115">
        <f>'relative error colored'!GC67</f>
        <v>625.25800208987368</v>
      </c>
      <c r="GC176" s="115">
        <f>'relative error colored'!GD67</f>
        <v>638.91406167242587</v>
      </c>
      <c r="GD176" s="91">
        <f>'relative error colored'!GE67</f>
        <v>652.60235142468582</v>
      </c>
      <c r="GE176" s="115">
        <f>'relative error colored'!GF67</f>
        <v>666.32016248048512</v>
      </c>
      <c r="GF176" s="115">
        <f>'relative error colored'!GG67</f>
        <v>680.06506883096733</v>
      </c>
      <c r="GG176" s="115">
        <f>'relative error colored'!GH67</f>
        <v>693.83490354709318</v>
      </c>
      <c r="GH176" s="115">
        <f>'relative error colored'!GI67</f>
        <v>707.6277364901232</v>
      </c>
      <c r="GI176" s="115">
        <f>'relative error colored'!GJ67</f>
        <v>721.44185354274828</v>
      </c>
      <c r="GJ176" s="115">
        <f>'relative error colored'!GK67</f>
        <v>735.27573735371107</v>
      </c>
      <c r="GK176" s="115">
        <f>'relative error colored'!GL67</f>
        <v>749.12804955981107</v>
      </c>
      <c r="GL176" s="115">
        <f>'relative error colored'!GM67</f>
        <v>762.99761442882391</v>
      </c>
      <c r="GM176" s="115">
        <f>'relative error colored'!GN67</f>
        <v>776.88340385330036</v>
      </c>
      <c r="GN176" s="395">
        <f>'relative error colored'!GO67</f>
        <v>790.78452361688835</v>
      </c>
      <c r="GO176" s="290">
        <v>56000</v>
      </c>
      <c r="GP176" s="268"/>
      <c r="GS176" s="60"/>
    </row>
    <row r="177" spans="1:240" ht="15.75">
      <c r="A177" s="173"/>
      <c r="B177" s="182"/>
      <c r="C177" s="91"/>
      <c r="D177" s="189"/>
      <c r="E177" s="91"/>
      <c r="F177" s="116"/>
      <c r="G177" s="116"/>
      <c r="H177" s="116"/>
      <c r="I177" s="116"/>
      <c r="J177" s="109"/>
      <c r="K177" s="210">
        <v>57000</v>
      </c>
      <c r="L177" s="211">
        <f t="shared" si="323"/>
        <v>17.3736</v>
      </c>
      <c r="M177" s="285">
        <v>570</v>
      </c>
      <c r="N177" s="91"/>
      <c r="O177" s="105">
        <f>'relative error colored'!N69</f>
        <v>82.83985962630662</v>
      </c>
      <c r="P177" s="201">
        <f>'relative error colored'!O69</f>
        <v>0.13320440006669693</v>
      </c>
      <c r="Q177" s="205">
        <f>'relative error colored'!P69</f>
        <v>-56.500002288000502</v>
      </c>
      <c r="R177" s="208">
        <f>'relative error colored'!Q69</f>
        <v>216.64999771199948</v>
      </c>
      <c r="S177" s="383"/>
      <c r="T177" s="196">
        <f>'relative error colored'!R69</f>
        <v>573.56933718429855</v>
      </c>
      <c r="U177" s="382"/>
      <c r="V177" s="143">
        <f>'relative error colored'!S69</f>
        <v>8.1756584876690463E-2</v>
      </c>
      <c r="W177" s="165">
        <f>'relative error colored'!T69</f>
        <v>0.10873828576873218</v>
      </c>
      <c r="X177" s="200">
        <f>'relative error colored'!U69</f>
        <v>0.75186533996876448</v>
      </c>
      <c r="Y177" s="279"/>
      <c r="Z177" s="400">
        <f t="shared" si="324"/>
        <v>570</v>
      </c>
      <c r="AA177" s="405">
        <v>57000</v>
      </c>
      <c r="AB177" s="414">
        <f>'relative error colored'!Z68</f>
        <v>5.2854585662537812E-2</v>
      </c>
      <c r="AC177" s="414">
        <f>'relative error colored'!AA68</f>
        <v>0.10560785949536816</v>
      </c>
      <c r="AD177" s="414">
        <f>'relative error colored'!AB68</f>
        <v>0.15816038147869077</v>
      </c>
      <c r="AE177" s="414">
        <f>'relative error colored'!AC68</f>
        <v>0.21041636364790672</v>
      </c>
      <c r="AF177" s="414">
        <f>'relative error colored'!AD68</f>
        <v>0.26228527574471544</v>
      </c>
      <c r="AG177" s="414">
        <f>'relative error colored'!AE68</f>
        <v>0.31368320903633035</v>
      </c>
      <c r="AH177" s="414">
        <f>'relative error colored'!AF68</f>
        <v>0.36453395182424519</v>
      </c>
      <c r="AI177" s="414">
        <f>'relative error colored'!AG68</f>
        <v>0.41476975308927316</v>
      </c>
      <c r="AJ177" s="414">
        <f>'relative error colored'!AH68</f>
        <v>0.4643317730102865</v>
      </c>
      <c r="AK177" s="410">
        <f>'relative error colored'!AI68</f>
        <v>0.51317023844198861</v>
      </c>
      <c r="AL177" s="414">
        <f>'relative error colored'!AJ68</f>
        <v>0.56124433629867554</v>
      </c>
      <c r="AM177" s="414">
        <f>'relative error colored'!AK68</f>
        <v>0.60852188749491054</v>
      </c>
      <c r="AN177" s="414">
        <f>'relative error colored'!AL68</f>
        <v>0.65497884874186008</v>
      </c>
      <c r="AO177" s="414">
        <f>'relative error colored'!AM68</f>
        <v>0.70059868976995421</v>
      </c>
      <c r="AP177" s="414">
        <f>'relative error colored'!AN68</f>
        <v>0.74537169045192087</v>
      </c>
      <c r="AQ177" s="414">
        <f>'relative error colored'!AO68</f>
        <v>0.78929419694490177</v>
      </c>
      <c r="AR177" s="414">
        <f>'relative error colored'!AP68</f>
        <v>0.83236786939379537</v>
      </c>
      <c r="AS177" s="414">
        <f>'relative error colored'!AQ68</f>
        <v>0.87459894679910166</v>
      </c>
      <c r="AT177" s="414">
        <f>'relative error colored'!AR68</f>
        <v>0.91599754798531141</v>
      </c>
      <c r="AU177" s="410">
        <f>'relative error colored'!AS68</f>
        <v>0.95657702162333891</v>
      </c>
      <c r="AV177" s="414">
        <f>'relative error colored'!AT68</f>
        <v>0.99635335318199225</v>
      </c>
      <c r="AW177" s="414">
        <f>'relative error colored'!AU68</f>
        <v>1.0353446325819471</v>
      </c>
      <c r="AX177" s="414">
        <f>'relative error colored'!AV68</f>
        <v>1.0735705831685181</v>
      </c>
      <c r="AY177" s="414">
        <f>'relative error colored'!AW68</f>
        <v>1.1110521503130757</v>
      </c>
      <c r="AZ177" s="414">
        <f>'relative error colored'!AX68</f>
        <v>1.1478111463700438</v>
      </c>
      <c r="BA177" s="414">
        <f>'relative error colored'!AY68</f>
        <v>1.1838699477221353</v>
      </c>
      <c r="BB177" s="414">
        <f>'relative error colored'!AZ68</f>
        <v>1.2192512391109114</v>
      </c>
      <c r="BC177" s="414">
        <f>'relative error colored'!BA68</f>
        <v>1.2539778002576729</v>
      </c>
      <c r="BD177" s="414">
        <f>'relative error colored'!BB68</f>
        <v>1.2880723298328687</v>
      </c>
      <c r="BE177" s="410">
        <f>'relative error colored'!BC68</f>
        <v>1.3215573020522233</v>
      </c>
      <c r="BF177" s="414">
        <f>'relative error colored'!BD68</f>
        <v>1.3544548515019592</v>
      </c>
      <c r="BG177" s="414">
        <f>'relative error colored'!BE68</f>
        <v>1.3867866821779209</v>
      </c>
      <c r="BH177" s="414">
        <f>'relative error colored'!BF68</f>
        <v>1.4185739971296394</v>
      </c>
      <c r="BI177" s="414">
        <f>'relative error colored'!BG68</f>
        <v>1.4498374455067127</v>
      </c>
      <c r="BJ177" s="414">
        <f>'relative error colored'!BH68</f>
        <v>1.4805970841958089</v>
      </c>
      <c r="BK177" s="414">
        <f>'relative error colored'!BI68</f>
        <v>1.510872351601674</v>
      </c>
      <c r="BL177" s="414">
        <f>'relative error colored'!BJ68</f>
        <v>1.540682051459985</v>
      </c>
      <c r="BM177" s="414">
        <f>'relative error colored'!BK68</f>
        <v>1.5700443448707893</v>
      </c>
      <c r="BN177" s="414">
        <f>'relative error colored'!BL68</f>
        <v>1.598976749008904</v>
      </c>
      <c r="BO177" s="411">
        <f>'relative error colored'!BM68</f>
        <v>1.6274961412029978</v>
      </c>
      <c r="BP177" s="253"/>
      <c r="BQ177" s="400">
        <f>'relative error colored'!BP68</f>
        <v>570</v>
      </c>
      <c r="BR177" s="405">
        <f>'relative error colored'!BQ68</f>
        <v>57000</v>
      </c>
      <c r="BS177" s="115">
        <f>'relative error colored'!BR68</f>
        <v>216.77104471180456</v>
      </c>
      <c r="BT177" s="115">
        <f>'relative error colored'!BS68</f>
        <v>217.13325806294094</v>
      </c>
      <c r="BU177" s="115">
        <f>'relative error colored'!BT68</f>
        <v>217.73388492320953</v>
      </c>
      <c r="BV177" s="115">
        <f>'relative error colored'!BU68</f>
        <v>218.56843543885392</v>
      </c>
      <c r="BW177" s="115">
        <f>'relative error colored'!BV68</f>
        <v>219.63082288977415</v>
      </c>
      <c r="BX177" s="115">
        <f>'relative error colored'!BW68</f>
        <v>220.91354642047847</v>
      </c>
      <c r="BY177" s="115">
        <f>'relative error colored'!BX68</f>
        <v>222.40790478926388</v>
      </c>
      <c r="BZ177" s="115">
        <f>'relative error colored'!BY68</f>
        <v>224.10422860348504</v>
      </c>
      <c r="CA177" s="115">
        <f>'relative error colored'!BZ68</f>
        <v>225.99211873518561</v>
      </c>
      <c r="CB177" s="91">
        <f>'relative error colored'!CA68</f>
        <v>228.06067983616094</v>
      </c>
      <c r="CC177" s="115">
        <f>'relative error colored'!CB68</f>
        <v>230.29873980169231</v>
      </c>
      <c r="CD177" s="115">
        <f>'relative error colored'!CC68</f>
        <v>232.69504834054143</v>
      </c>
      <c r="CE177" s="115">
        <f>'relative error colored'!CD68</f>
        <v>235.23845019101515</v>
      </c>
      <c r="CF177" s="115">
        <f>'relative error colored'!CE68</f>
        <v>237.91803073696434</v>
      </c>
      <c r="CG177" s="115">
        <f>'relative error colored'!CF68</f>
        <v>240.72323366142007</v>
      </c>
      <c r="CH177" s="115">
        <f>'relative error colored'!CG68</f>
        <v>243.64395174682912</v>
      </c>
      <c r="CI177" s="115">
        <f>'relative error colored'!CH68</f>
        <v>246.67059297402142</v>
      </c>
      <c r="CJ177" s="115">
        <f>'relative error colored'!CI68</f>
        <v>249.79412471973558</v>
      </c>
      <c r="CK177" s="115">
        <f>'relative error colored'!CJ68</f>
        <v>253.00609916601081</v>
      </c>
      <c r="CL177" s="91">
        <f>'relative error colored'!CK68</f>
        <v>256.29866308751997</v>
      </c>
      <c r="CM177" s="115">
        <f>'relative error colored'!CL68</f>
        <v>259.66455504825268</v>
      </c>
      <c r="CN177" s="115">
        <f>'relative error colored'!CM68</f>
        <v>263.09709278249028</v>
      </c>
      <c r="CO177" s="115">
        <f>'relative error colored'!CN68</f>
        <v>266.59015321054159</v>
      </c>
      <c r="CP177" s="115">
        <f>'relative error colored'!CO68</f>
        <v>270.1381471885154</v>
      </c>
      <c r="CQ177" s="115">
        <f>'relative error colored'!CP68</f>
        <v>273.73599074272272</v>
      </c>
      <c r="CR177" s="115">
        <f>'relative error colored'!CQ68</f>
        <v>277.3790742123237</v>
      </c>
      <c r="CS177" s="115">
        <f>'relative error colored'!CR68</f>
        <v>281.06323042964772</v>
      </c>
      <c r="CT177" s="115">
        <f>'relative error colored'!CS68</f>
        <v>284.78470281138948</v>
      </c>
      <c r="CU177" s="115">
        <f>'relative error colored'!CT68</f>
        <v>288.54011401653821</v>
      </c>
      <c r="CV177" s="91">
        <f>'relative error colored'!CU68</f>
        <v>292.32643564677983</v>
      </c>
      <c r="CW177" s="115">
        <f>'relative error colored'!CV68</f>
        <v>296.14095931883935</v>
      </c>
      <c r="CX177" s="115">
        <f>'relative error colored'!CW68</f>
        <v>299.98126932180912</v>
      </c>
      <c r="CY177" s="115">
        <f>'relative error colored'!CX68</f>
        <v>303.84521698159818</v>
      </c>
      <c r="CZ177" s="115">
        <f>'relative error colored'!CY68</f>
        <v>307.73089678509831</v>
      </c>
      <c r="DA177" s="115">
        <f>'relative error colored'!CZ68</f>
        <v>311.63662426470654</v>
      </c>
      <c r="DB177" s="115">
        <f>'relative error colored'!DA68</f>
        <v>315.56091560603295</v>
      </c>
      <c r="DC177" s="115">
        <f>'relative error colored'!DB68</f>
        <v>319.50246891512234</v>
      </c>
      <c r="DD177" s="115">
        <f>'relative error colored'!DC68</f>
        <v>323.46014706381339</v>
      </c>
      <c r="DE177" s="115">
        <f>'relative error colored'!DD68</f>
        <v>327.43296202097514</v>
      </c>
      <c r="DF177" s="395">
        <f>'relative error colored'!DE68</f>
        <v>331.42006057163007</v>
      </c>
      <c r="DG177" s="90"/>
      <c r="DH177" s="400">
        <f>'relative error colored'!DH68</f>
        <v>570</v>
      </c>
      <c r="DI177" s="405">
        <f>'relative error colored'!DI68</f>
        <v>57000</v>
      </c>
      <c r="DJ177" s="115">
        <f>'relative error colored'!DJ68</f>
        <v>30.315769665612542</v>
      </c>
      <c r="DK177" s="115">
        <f>'relative error colored'!DK68</f>
        <v>60.573429972210846</v>
      </c>
      <c r="DL177" s="115">
        <f>'relative error colored'!DL68</f>
        <v>90.715945173548477</v>
      </c>
      <c r="DM177" s="115">
        <f>'relative error colored'!DM68</f>
        <v>120.68837423026019</v>
      </c>
      <c r="DN177" s="115">
        <f>'relative error colored'!DN68</f>
        <v>150.43879176209742</v>
      </c>
      <c r="DO177" s="115">
        <f>'relative error colored'!DO68</f>
        <v>179.91907029281177</v>
      </c>
      <c r="DP177" s="115">
        <f>'relative error colored'!DP68</f>
        <v>209.08549712900535</v>
      </c>
      <c r="DQ177" s="115">
        <f>'relative error colored'!DQ68</f>
        <v>237.89921236350958</v>
      </c>
      <c r="DR177" s="115">
        <f>'relative error colored'!DR68</f>
        <v>266.32646727912021</v>
      </c>
      <c r="DS177" s="91">
        <f>'relative error colored'!DS68</f>
        <v>294.33871352587983</v>
      </c>
      <c r="DT177" s="115">
        <f>'relative error colored'!DT68</f>
        <v>321.91254196927287</v>
      </c>
      <c r="DU177" s="115">
        <f>'relative error colored'!DU68</f>
        <v>349.02949567259412</v>
      </c>
      <c r="DV177" s="115">
        <f>'relative error colored'!DV68</f>
        <v>375.67578414260362</v>
      </c>
      <c r="DW177" s="115">
        <f>'relative error colored'!DW68</f>
        <v>401.84192612354065</v>
      </c>
      <c r="DX177" s="115">
        <f>'relative error colored'!DX68</f>
        <v>427.52234644844839</v>
      </c>
      <c r="DY177" s="115">
        <f>'relative error colored'!DY68</f>
        <v>452.71494938510051</v>
      </c>
      <c r="DZ177" s="115">
        <f>'relative error colored'!DZ68</f>
        <v>477.42068714170597</v>
      </c>
      <c r="EA177" s="115">
        <f>'relative error colored'!EA68</f>
        <v>501.64313821764631</v>
      </c>
      <c r="EB177" s="115">
        <f>'relative error colored'!EB68</f>
        <v>525.3881064603778</v>
      </c>
      <c r="EC177" s="91">
        <f>'relative error colored'!EC68</f>
        <v>548.66324825822892</v>
      </c>
      <c r="ED177" s="115">
        <f>'relative error colored'!ED68</f>
        <v>571.47773238594857</v>
      </c>
      <c r="EE177" s="115">
        <f>'relative error colored'!EE68</f>
        <v>593.84193466734848</v>
      </c>
      <c r="EF177" s="115">
        <f>'relative error colored'!EF68</f>
        <v>615.7671678085278</v>
      </c>
      <c r="EG177" s="115">
        <f>'relative error colored'!EG68</f>
        <v>637.26544543226044</v>
      </c>
      <c r="EH177" s="115">
        <f>'relative error colored'!EH68</f>
        <v>658.34927843621585</v>
      </c>
      <c r="EI177" s="115">
        <f>'relative error colored'!EI68</f>
        <v>679.03150122739532</v>
      </c>
      <c r="EJ177" s="115">
        <f>'relative error colored'!EJ68</f>
        <v>699.32512507798015</v>
      </c>
      <c r="EK177" s="115">
        <f>'relative error colored'!EK68</f>
        <v>719.24321573761813</v>
      </c>
      <c r="EL177" s="115">
        <f>'relative error colored'!EL68</f>
        <v>738.79879246767371</v>
      </c>
      <c r="EM177" s="91">
        <f>'relative error colored'!EM68</f>
        <v>758.00474578916351</v>
      </c>
      <c r="EN177" s="115">
        <f>'relative error colored'!EN68</f>
        <v>776.87377142203627</v>
      </c>
      <c r="EO177" s="115">
        <f>'relative error colored'!EO68</f>
        <v>795.41831811280258</v>
      </c>
      <c r="EP177" s="115">
        <f>'relative error colored'!EP68</f>
        <v>813.65054728052826</v>
      </c>
      <c r="EQ177" s="115">
        <f>'relative error colored'!EQ68</f>
        <v>831.58230264426174</v>
      </c>
      <c r="ER177" s="115">
        <f>'relative error colored'!ER68</f>
        <v>849.22508821919519</v>
      </c>
      <c r="ES177" s="115">
        <f>'relative error colored'!ES68</f>
        <v>866.59005327825457</v>
      </c>
      <c r="ET177" s="115">
        <f>'relative error colored'!ET68</f>
        <v>883.68798306764893</v>
      </c>
      <c r="EU177" s="115">
        <f>'relative error colored'!EU68</f>
        <v>900.52929423749481</v>
      </c>
      <c r="EV177" s="115">
        <f>'relative error colored'!EV68</f>
        <v>917.12403410214154</v>
      </c>
      <c r="EW177" s="395">
        <f>'relative error colored'!EW68</f>
        <v>933.48188297980698</v>
      </c>
      <c r="EX177" s="8"/>
      <c r="EY177" s="400">
        <f>'relative error colored'!EZ68</f>
        <v>570</v>
      </c>
      <c r="EZ177" s="405">
        <f>'relative error colored'!FA68</f>
        <v>57000</v>
      </c>
      <c r="FA177" s="115">
        <f>'relative error colored'!FB68</f>
        <v>295.62104471180459</v>
      </c>
      <c r="FB177" s="115">
        <f>'relative error colored'!FC68</f>
        <v>305.98325806294099</v>
      </c>
      <c r="FC177" s="115">
        <f>'relative error colored'!FD68</f>
        <v>316.58388492320955</v>
      </c>
      <c r="FD177" s="115">
        <f>'relative error colored'!FE68</f>
        <v>327.41843543885398</v>
      </c>
      <c r="FE177" s="115">
        <f>'relative error colored'!FF68</f>
        <v>338.48082288977417</v>
      </c>
      <c r="FF177" s="115">
        <f>'relative error colored'!FG68</f>
        <v>349.76354642047852</v>
      </c>
      <c r="FG177" s="115">
        <f>'relative error colored'!FH68</f>
        <v>361.25790478926388</v>
      </c>
      <c r="FH177" s="115">
        <f>'relative error colored'!FI68</f>
        <v>372.95422860348503</v>
      </c>
      <c r="FI177" s="115">
        <f>'relative error colored'!FJ68</f>
        <v>384.84211873518564</v>
      </c>
      <c r="FJ177" s="91">
        <f>'relative error colored'!FK68</f>
        <v>396.91067983616097</v>
      </c>
      <c r="FK177" s="115">
        <f>'relative error colored'!FL68</f>
        <v>409.14873980169233</v>
      </c>
      <c r="FL177" s="115">
        <f>'relative error colored'!FM68</f>
        <v>421.54504834054148</v>
      </c>
      <c r="FM177" s="115">
        <f>'relative error colored'!FN68</f>
        <v>434.08845019101517</v>
      </c>
      <c r="FN177" s="115">
        <f>'relative error colored'!FO68</f>
        <v>446.76803073696436</v>
      </c>
      <c r="FO177" s="115">
        <f>'relative error colored'!FP68</f>
        <v>459.57323366142009</v>
      </c>
      <c r="FP177" s="115">
        <f>'relative error colored'!FQ68</f>
        <v>472.49395174682911</v>
      </c>
      <c r="FQ177" s="115">
        <f>'relative error colored'!FR68</f>
        <v>485.52059297402144</v>
      </c>
      <c r="FR177" s="115">
        <f>'relative error colored'!FS68</f>
        <v>498.6441247197356</v>
      </c>
      <c r="FS177" s="115">
        <f>'relative error colored'!FT68</f>
        <v>511.85609916601084</v>
      </c>
      <c r="FT177" s="91">
        <f>'relative error colored'!FU68</f>
        <v>525.14866308751994</v>
      </c>
      <c r="FU177" s="115">
        <f>'relative error colored'!FV68</f>
        <v>538.51455504825276</v>
      </c>
      <c r="FV177" s="115">
        <f>'relative error colored'!FW68</f>
        <v>551.94709278249024</v>
      </c>
      <c r="FW177" s="115">
        <f>'relative error colored'!FX68</f>
        <v>565.44015321054167</v>
      </c>
      <c r="FX177" s="115">
        <f>'relative error colored'!FY68</f>
        <v>578.98814718851543</v>
      </c>
      <c r="FY177" s="115">
        <f>'relative error colored'!FZ68</f>
        <v>592.58599074272274</v>
      </c>
      <c r="FZ177" s="115">
        <f>'relative error colored'!GA68</f>
        <v>606.22907421232367</v>
      </c>
      <c r="GA177" s="115">
        <f>'relative error colored'!GB68</f>
        <v>619.91323042964768</v>
      </c>
      <c r="GB177" s="115">
        <f>'relative error colored'!GC68</f>
        <v>633.6347028113895</v>
      </c>
      <c r="GC177" s="115">
        <f>'relative error colored'!GD68</f>
        <v>647.39011401653829</v>
      </c>
      <c r="GD177" s="91">
        <f>'relative error colored'!GE68</f>
        <v>661.17643564677985</v>
      </c>
      <c r="GE177" s="115">
        <f>'relative error colored'!GF68</f>
        <v>674.99095931883937</v>
      </c>
      <c r="GF177" s="115">
        <f>'relative error colored'!GG68</f>
        <v>688.83126932180915</v>
      </c>
      <c r="GG177" s="115">
        <f>'relative error colored'!GH68</f>
        <v>702.69521698159815</v>
      </c>
      <c r="GH177" s="115">
        <f>'relative error colored'!GI68</f>
        <v>716.58089678509828</v>
      </c>
      <c r="GI177" s="115">
        <f>'relative error colored'!GJ68</f>
        <v>730.48662426470651</v>
      </c>
      <c r="GJ177" s="115">
        <f>'relative error colored'!GK68</f>
        <v>744.41091560603297</v>
      </c>
      <c r="GK177" s="115">
        <f>'relative error colored'!GL68</f>
        <v>758.35246891512236</v>
      </c>
      <c r="GL177" s="115">
        <f>'relative error colored'!GM68</f>
        <v>772.31014706381347</v>
      </c>
      <c r="GM177" s="115">
        <f>'relative error colored'!GN68</f>
        <v>786.28296202097522</v>
      </c>
      <c r="GN177" s="395">
        <f>'relative error colored'!GO68</f>
        <v>800.2700605716301</v>
      </c>
      <c r="GO177" s="290">
        <v>57000</v>
      </c>
      <c r="GP177" s="268"/>
      <c r="GS177" s="60"/>
    </row>
    <row r="178" spans="1:240" ht="15.75">
      <c r="A178" s="173"/>
      <c r="B178" s="182"/>
      <c r="C178" s="91"/>
      <c r="D178" s="189"/>
      <c r="E178" s="91"/>
      <c r="F178" s="116"/>
      <c r="G178" s="116"/>
      <c r="H178" s="116"/>
      <c r="I178" s="116"/>
      <c r="J178" s="109"/>
      <c r="K178" s="210">
        <v>58000</v>
      </c>
      <c r="L178" s="211">
        <f t="shared" si="323"/>
        <v>17.6784</v>
      </c>
      <c r="M178" s="285">
        <v>580</v>
      </c>
      <c r="N178" s="91"/>
      <c r="O178" s="105">
        <f>'relative error colored'!N70</f>
        <v>78.952460311115345</v>
      </c>
      <c r="P178" s="201">
        <f>'relative error colored'!O70</f>
        <v>0.1269535602422979</v>
      </c>
      <c r="Q178" s="205">
        <f>'relative error colored'!P70</f>
        <v>-56.500002288000502</v>
      </c>
      <c r="R178" s="208">
        <f>'relative error colored'!Q70</f>
        <v>216.64999771199948</v>
      </c>
      <c r="S178" s="383"/>
      <c r="T178" s="196">
        <f>'relative error colored'!R70</f>
        <v>573.56933718429855</v>
      </c>
      <c r="U178" s="382"/>
      <c r="V178" s="143">
        <f>'relative error colored'!S70</f>
        <v>7.7920020045512309E-2</v>
      </c>
      <c r="W178" s="165">
        <f>'relative error colored'!T70</f>
        <v>0.10363555938146767</v>
      </c>
      <c r="X178" s="200">
        <f>'relative error colored'!U70</f>
        <v>0.75186533996876448</v>
      </c>
      <c r="Y178" s="279"/>
      <c r="Z178" s="400">
        <f t="shared" si="324"/>
        <v>580</v>
      </c>
      <c r="AA178" s="405">
        <v>58000</v>
      </c>
      <c r="AB178" s="414">
        <f>'relative error colored'!Z69</f>
        <v>5.4139227572946952E-2</v>
      </c>
      <c r="AC178" s="414">
        <f>'relative error colored'!AA69</f>
        <v>0.10816913979689306</v>
      </c>
      <c r="AD178" s="414">
        <f>'relative error colored'!AB69</f>
        <v>0.16198254008002019</v>
      </c>
      <c r="AE178" s="414">
        <f>'relative error colored'!AC69</f>
        <v>0.21547636058551745</v>
      </c>
      <c r="AF178" s="414">
        <f>'relative error colored'!AD69</f>
        <v>0.26855346534236524</v>
      </c>
      <c r="AG178" s="414">
        <f>'relative error colored'!AE69</f>
        <v>0.32112416793555476</v>
      </c>
      <c r="AH178" s="414">
        <f>'relative error colored'!AF69</f>
        <v>0.37310741082921012</v>
      </c>
      <c r="AI178" s="414">
        <f>'relative error colored'!AG69</f>
        <v>0.42443158135612846</v>
      </c>
      <c r="AJ178" s="414">
        <f>'relative error colored'!AH69</f>
        <v>0.47503496624233882</v>
      </c>
      <c r="AK178" s="410">
        <f>'relative error colored'!AI69</f>
        <v>0.52486586938118884</v>
      </c>
      <c r="AL178" s="414">
        <f>'relative error colored'!AJ69</f>
        <v>0.57388243461839483</v>
      </c>
      <c r="AM178" s="414">
        <f>'relative error colored'!AK69</f>
        <v>0.62205222588083109</v>
      </c>
      <c r="AN178" s="414">
        <f>'relative error colored'!AL69</f>
        <v>0.66935162137404369</v>
      </c>
      <c r="AO178" s="414">
        <f>'relative error colored'!AM69</f>
        <v>0.71576507777405907</v>
      </c>
      <c r="AP178" s="414">
        <f>'relative error colored'!AN69</f>
        <v>0.76128431569140886</v>
      </c>
      <c r="AQ178" s="414">
        <f>'relative error colored'!AO69</f>
        <v>0.80590747060087697</v>
      </c>
      <c r="AR178" s="414">
        <f>'relative error colored'!AP69</f>
        <v>0.84963824517823394</v>
      </c>
      <c r="AS178" s="414">
        <f>'relative error colored'!AQ69</f>
        <v>0.89248509057483416</v>
      </c>
      <c r="AT178" s="414">
        <f>'relative error colored'!AR69</f>
        <v>0.9344604363030955</v>
      </c>
      <c r="AU178" s="410">
        <f>'relative error colored'!AS69</f>
        <v>0.97557998153230008</v>
      </c>
      <c r="AV178" s="414">
        <f>'relative error colored'!AT69</f>
        <v>1.0158620549044226</v>
      </c>
      <c r="AW178" s="414">
        <f>'relative error colored'!AU69</f>
        <v>1.0553270455047989</v>
      </c>
      <c r="AX178" s="414">
        <f>'relative error colored'!AV69</f>
        <v>1.093996904279706</v>
      </c>
      <c r="AY178" s="414">
        <f>'relative error colored'!AW69</f>
        <v>1.1318947128390937</v>
      </c>
      <c r="AZ178" s="414">
        <f>'relative error colored'!AX69</f>
        <v>1.1690443150467575</v>
      </c>
      <c r="BA178" s="414">
        <f>'relative error colored'!AY69</f>
        <v>1.2054700059115477</v>
      </c>
      <c r="BB178" s="414">
        <f>'relative error colored'!AZ69</f>
        <v>1.2411962718945135</v>
      </c>
      <c r="BC178" s="414">
        <f>'relative error colored'!BA69</f>
        <v>1.2762475767034007</v>
      </c>
      <c r="BD178" s="414">
        <f>'relative error colored'!BB69</f>
        <v>1.3106481868461886</v>
      </c>
      <c r="BE178" s="410">
        <f>'relative error colored'!BC69</f>
        <v>1.3444220315727922</v>
      </c>
      <c r="BF178" s="414">
        <f>'relative error colored'!BD69</f>
        <v>1.3775925922815861</v>
      </c>
      <c r="BG178" s="414">
        <f>'relative error colored'!BE69</f>
        <v>1.4101828169571637</v>
      </c>
      <c r="BH178" s="414">
        <f>'relative error colored'!BF69</f>
        <v>1.4422150557032083</v>
      </c>
      <c r="BI178" s="414">
        <f>'relative error colored'!BG69</f>
        <v>1.4737110139167109</v>
      </c>
      <c r="BJ178" s="414">
        <f>'relative error colored'!BH69</f>
        <v>1.5046917201029228</v>
      </c>
      <c r="BK178" s="414">
        <f>'relative error colored'!BI69</f>
        <v>1.5351775057457206</v>
      </c>
      <c r="BL178" s="414">
        <f>'relative error colored'!BJ69</f>
        <v>1.5651879950224754</v>
      </c>
      <c r="BM178" s="414">
        <f>'relative error colored'!BK69</f>
        <v>1.5947421024847082</v>
      </c>
      <c r="BN178" s="414">
        <f>'relative error colored'!BL69</f>
        <v>1.6238580371177433</v>
      </c>
      <c r="BO178" s="411">
        <f>'relative error colored'!BM69</f>
        <v>1.6525533114463418</v>
      </c>
      <c r="BP178" s="253"/>
      <c r="BQ178" s="400">
        <f>'relative error colored'!BP69</f>
        <v>580</v>
      </c>
      <c r="BR178" s="405">
        <f>'relative error colored'!BQ69</f>
        <v>58000</v>
      </c>
      <c r="BS178" s="115">
        <f>'relative error colored'!BR69</f>
        <v>216.77700036550016</v>
      </c>
      <c r="BT178" s="115">
        <f>'relative error colored'!BS69</f>
        <v>217.15698309295993</v>
      </c>
      <c r="BU178" s="115">
        <f>'relative error colored'!BT69</f>
        <v>217.78690511478212</v>
      </c>
      <c r="BV178" s="115">
        <f>'relative error colored'!BU69</f>
        <v>218.66181227596431</v>
      </c>
      <c r="BW178" s="115">
        <f>'relative error colored'!BV69</f>
        <v>219.77499903817144</v>
      </c>
      <c r="BX178" s="115">
        <f>'relative error colored'!BW69</f>
        <v>221.11821894910707</v>
      </c>
      <c r="BY178" s="115">
        <f>'relative error colored'!BX69</f>
        <v>222.68192968517664</v>
      </c>
      <c r="BZ178" s="115">
        <f>'relative error colored'!BY69</f>
        <v>224.45555773661567</v>
      </c>
      <c r="CA178" s="115">
        <f>'relative error colored'!BZ69</f>
        <v>226.42776824463166</v>
      </c>
      <c r="CB178" s="91">
        <f>'relative error colored'!CA69</f>
        <v>228.58672714179016</v>
      </c>
      <c r="CC178" s="115">
        <f>'relative error colored'!CB69</f>
        <v>230.920345204217</v>
      </c>
      <c r="CD178" s="115">
        <f>'relative error colored'!CC69</f>
        <v>233.41649647970203</v>
      </c>
      <c r="CE178" s="115">
        <f>'relative error colored'!CD69</f>
        <v>236.06320643323269</v>
      </c>
      <c r="CF178" s="115">
        <f>'relative error colored'!CE69</f>
        <v>238.84880776304595</v>
      </c>
      <c r="CG178" s="115">
        <f>'relative error colored'!CF69</f>
        <v>241.76206400453313</v>
      </c>
      <c r="CH178" s="115">
        <f>'relative error colored'!CG69</f>
        <v>244.79226267600347</v>
      </c>
      <c r="CI178" s="115">
        <f>'relative error colored'!CH69</f>
        <v>247.92928083018631</v>
      </c>
      <c r="CJ178" s="115">
        <f>'relative error colored'!CI69</f>
        <v>251.16362651431379</v>
      </c>
      <c r="CK178" s="115">
        <f>'relative error colored'!CJ69</f>
        <v>254.48645989540898</v>
      </c>
      <c r="CL178" s="91">
        <f>'relative error colored'!CK69</f>
        <v>257.88959777135886</v>
      </c>
      <c r="CM178" s="115">
        <f>'relative error colored'!CL69</f>
        <v>261.36550495315288</v>
      </c>
      <c r="CN178" s="115">
        <f>'relative error colored'!CM69</f>
        <v>264.90727564732185</v>
      </c>
      <c r="CO178" s="115">
        <f>'relative error colored'!CN69</f>
        <v>268.50860755176353</v>
      </c>
      <c r="CP178" s="115">
        <f>'relative error colored'!CO69</f>
        <v>272.16377094822639</v>
      </c>
      <c r="CQ178" s="115">
        <f>'relative error colored'!CP69</f>
        <v>275.86757466144797</v>
      </c>
      <c r="CR178" s="115">
        <f>'relative error colored'!CQ69</f>
        <v>279.61533037718721</v>
      </c>
      <c r="CS178" s="115">
        <f>'relative error colored'!CR69</f>
        <v>283.40281647889378</v>
      </c>
      <c r="CT178" s="115">
        <f>'relative error colored'!CS69</f>
        <v>287.22624227885649</v>
      </c>
      <c r="CU178" s="115">
        <f>'relative error colored'!CT69</f>
        <v>291.08221328330774</v>
      </c>
      <c r="CV178" s="91">
        <f>'relative error colored'!CU69</f>
        <v>294.96769793863109</v>
      </c>
      <c r="CW178" s="115">
        <f>'relative error colored'!CV69</f>
        <v>298.87999615247702</v>
      </c>
      <c r="CX178" s="115">
        <f>'relative error colored'!CW69</f>
        <v>302.81670976387176</v>
      </c>
      <c r="CY178" s="115">
        <f>'relative error colored'!CX69</f>
        <v>306.77571504484581</v>
      </c>
      <c r="CZ178" s="115">
        <f>'relative error colored'!CY69</f>
        <v>310.75513724770559</v>
      </c>
      <c r="DA178" s="115">
        <f>'relative error colored'!CZ69</f>
        <v>314.75332716237926</v>
      </c>
      <c r="DB178" s="115">
        <f>'relative error colored'!DA69</f>
        <v>318.76883961335903</v>
      </c>
      <c r="DC178" s="115">
        <f>'relative error colored'!DB69</f>
        <v>322.80041380247269</v>
      </c>
      <c r="DD178" s="115">
        <f>'relative error colored'!DC69</f>
        <v>326.84695538927008</v>
      </c>
      <c r="DE178" s="115">
        <f>'relative error colored'!DD69</f>
        <v>330.90752019311316</v>
      </c>
      <c r="DF178" s="395">
        <f>'relative error colored'!DE69</f>
        <v>334.98129939829892</v>
      </c>
      <c r="DG178" s="90"/>
      <c r="DH178" s="400">
        <f>'relative error colored'!DH69</f>
        <v>580</v>
      </c>
      <c r="DI178" s="405">
        <f>'relative error colored'!DI69</f>
        <v>58000</v>
      </c>
      <c r="DJ178" s="115">
        <f>'relative error colored'!DJ69</f>
        <v>31.052600874685083</v>
      </c>
      <c r="DK178" s="115">
        <f>'relative error colored'!DK69</f>
        <v>62.042501817099684</v>
      </c>
      <c r="DL178" s="115">
        <f>'relative error colored'!DL69</f>
        <v>92.908218149126256</v>
      </c>
      <c r="DM178" s="115">
        <f>'relative error colored'!DM69</f>
        <v>123.59063331992016</v>
      </c>
      <c r="DN178" s="115">
        <f>'relative error colored'!DN69</f>
        <v>154.03403311496692</v>
      </c>
      <c r="DO178" s="115">
        <f>'relative error colored'!DO69</f>
        <v>184.18697615665553</v>
      </c>
      <c r="DP178" s="115">
        <f>'relative error colored'!DP69</f>
        <v>214.00297032785983</v>
      </c>
      <c r="DQ178" s="115">
        <f>'relative error colored'!DQ69</f>
        <v>243.44094079851828</v>
      </c>
      <c r="DR178" s="115">
        <f>'relative error colored'!DR69</f>
        <v>272.46549072698389</v>
      </c>
      <c r="DS178" s="91">
        <f>'relative error colored'!DS69</f>
        <v>301.04696881162909</v>
      </c>
      <c r="DT178" s="115">
        <f>'relative error colored'!DT69</f>
        <v>329.16136764578425</v>
      </c>
      <c r="DU178" s="115">
        <f>'relative error colored'!DU69</f>
        <v>356.79008289248583</v>
      </c>
      <c r="DV178" s="115">
        <f>'relative error colored'!DV69</f>
        <v>383.91956581474579</v>
      </c>
      <c r="DW178" s="115">
        <f>'relative error colored'!DW69</f>
        <v>410.54090123853496</v>
      </c>
      <c r="DX178" s="115">
        <f>'relative error colored'!DX69</f>
        <v>436.64934035992366</v>
      </c>
      <c r="DY178" s="115">
        <f>'relative error colored'!DY69</f>
        <v>462.24381374441958</v>
      </c>
      <c r="DZ178" s="115">
        <f>'relative error colored'!DZ69</f>
        <v>487.32644513331019</v>
      </c>
      <c r="EA178" s="115">
        <f>'relative error colored'!EA69</f>
        <v>511.90208184787627</v>
      </c>
      <c r="EB178" s="115">
        <f>'relative error colored'!EB69</f>
        <v>535.97785307531694</v>
      </c>
      <c r="EC178" s="91">
        <f>'relative error colored'!EC69</f>
        <v>559.56276337775159</v>
      </c>
      <c r="ED178" s="115">
        <f>'relative error colored'!ED69</f>
        <v>582.66732550220922</v>
      </c>
      <c r="EE178" s="115">
        <f>'relative error colored'!EE69</f>
        <v>605.30323400285158</v>
      </c>
      <c r="EF178" s="115">
        <f>'relative error colored'!EF69</f>
        <v>627.48307926938548</v>
      </c>
      <c r="EG178" s="115">
        <f>'relative error colored'!EG69</f>
        <v>649.22010020553091</v>
      </c>
      <c r="EH178" s="115">
        <f>'relative error colored'!EH69</f>
        <v>670.52797292044102</v>
      </c>
      <c r="EI178" s="115">
        <f>'relative error colored'!EI69</f>
        <v>691.42063228623886</v>
      </c>
      <c r="EJ178" s="115">
        <f>'relative error colored'!EJ69</f>
        <v>711.91212298615858</v>
      </c>
      <c r="EK178" s="115">
        <f>'relative error colored'!EK69</f>
        <v>732.01647665283679</v>
      </c>
      <c r="EL178" s="115">
        <f>'relative error colored'!EL69</f>
        <v>751.74761181117105</v>
      </c>
      <c r="EM178" s="91">
        <f>'relative error colored'!EM69</f>
        <v>771.1192535451745</v>
      </c>
      <c r="EN178" s="115">
        <f>'relative error colored'!EN69</f>
        <v>790.14487006494903</v>
      </c>
      <c r="EO178" s="115">
        <f>'relative error colored'!EO69</f>
        <v>808.83762363080746</v>
      </c>
      <c r="EP178" s="115">
        <f>'relative error colored'!EP69</f>
        <v>827.21033357690544</v>
      </c>
      <c r="EQ178" s="115">
        <f>'relative error colored'!EQ69</f>
        <v>845.27544945340844</v>
      </c>
      <c r="ER178" s="115">
        <f>'relative error colored'!ER69</f>
        <v>863.04503256613555</v>
      </c>
      <c r="ES178" s="115">
        <f>'relative error colored'!ES69</f>
        <v>880.53074443081766</v>
      </c>
      <c r="ET178" s="115">
        <f>'relative error colored'!ET69</f>
        <v>897.74384087386238</v>
      </c>
      <c r="EU178" s="115">
        <f>'relative error colored'!EU69</f>
        <v>914.69517070204881</v>
      </c>
      <c r="EV178" s="115">
        <f>'relative error colored'!EV69</f>
        <v>931.39517803102012</v>
      </c>
      <c r="EW178" s="395">
        <f>'relative error colored'!EW69</f>
        <v>947.85390750799593</v>
      </c>
      <c r="EX178" s="8"/>
      <c r="EY178" s="400">
        <f>'relative error colored'!EZ69</f>
        <v>580</v>
      </c>
      <c r="EZ178" s="405">
        <f>'relative error colored'!FA69</f>
        <v>58000</v>
      </c>
      <c r="FA178" s="115">
        <f>'relative error colored'!FB69</f>
        <v>301.62700036550018</v>
      </c>
      <c r="FB178" s="115">
        <f>'relative error colored'!FC69</f>
        <v>312.00698309295996</v>
      </c>
      <c r="FC178" s="115">
        <f>'relative error colored'!FD69</f>
        <v>322.63690511478217</v>
      </c>
      <c r="FD178" s="115">
        <f>'relative error colored'!FE69</f>
        <v>333.5118122759643</v>
      </c>
      <c r="FE178" s="115">
        <f>'relative error colored'!FF69</f>
        <v>344.6249990381715</v>
      </c>
      <c r="FF178" s="115">
        <f>'relative error colored'!FG69</f>
        <v>355.9682189491071</v>
      </c>
      <c r="FG178" s="115">
        <f>'relative error colored'!FH69</f>
        <v>367.53192968517669</v>
      </c>
      <c r="FH178" s="115">
        <f>'relative error colored'!FI69</f>
        <v>379.3055577366157</v>
      </c>
      <c r="FI178" s="115">
        <f>'relative error colored'!FJ69</f>
        <v>391.27776824463172</v>
      </c>
      <c r="FJ178" s="91">
        <f>'relative error colored'!FK69</f>
        <v>403.43672714179019</v>
      </c>
      <c r="FK178" s="115">
        <f>'relative error colored'!FL69</f>
        <v>415.77034520421705</v>
      </c>
      <c r="FL178" s="115">
        <f>'relative error colored'!FM69</f>
        <v>428.26649647970203</v>
      </c>
      <c r="FM178" s="115">
        <f>'relative error colored'!FN69</f>
        <v>440.91320643323274</v>
      </c>
      <c r="FN178" s="115">
        <f>'relative error colored'!FO69</f>
        <v>453.69880776304598</v>
      </c>
      <c r="FO178" s="115">
        <f>'relative error colored'!FP69</f>
        <v>466.61206400453318</v>
      </c>
      <c r="FP178" s="115">
        <f>'relative error colored'!FQ69</f>
        <v>479.6422626760035</v>
      </c>
      <c r="FQ178" s="115">
        <f>'relative error colored'!FR69</f>
        <v>492.77928083018634</v>
      </c>
      <c r="FR178" s="115">
        <f>'relative error colored'!FS69</f>
        <v>506.01362651431384</v>
      </c>
      <c r="FS178" s="115">
        <f>'relative error colored'!FT69</f>
        <v>519.33645989540901</v>
      </c>
      <c r="FT178" s="91">
        <f>'relative error colored'!FU69</f>
        <v>532.73959777135883</v>
      </c>
      <c r="FU178" s="115">
        <f>'relative error colored'!FV69</f>
        <v>546.21550495315296</v>
      </c>
      <c r="FV178" s="115">
        <f>'relative error colored'!FW69</f>
        <v>559.75727564732188</v>
      </c>
      <c r="FW178" s="115">
        <f>'relative error colored'!FX69</f>
        <v>573.3586075517635</v>
      </c>
      <c r="FX178" s="115">
        <f>'relative error colored'!FY69</f>
        <v>587.01377094822647</v>
      </c>
      <c r="FY178" s="115">
        <f>'relative error colored'!FZ69</f>
        <v>600.717574661448</v>
      </c>
      <c r="FZ178" s="115">
        <f>'relative error colored'!GA69</f>
        <v>614.46533037718723</v>
      </c>
      <c r="GA178" s="115">
        <f>'relative error colored'!GB69</f>
        <v>628.25281647889381</v>
      </c>
      <c r="GB178" s="115">
        <f>'relative error colored'!GC69</f>
        <v>642.07624227885651</v>
      </c>
      <c r="GC178" s="115">
        <f>'relative error colored'!GD69</f>
        <v>655.93221328330776</v>
      </c>
      <c r="GD178" s="91">
        <f>'relative error colored'!GE69</f>
        <v>669.81769793863111</v>
      </c>
      <c r="GE178" s="115">
        <f>'relative error colored'!GF69</f>
        <v>683.72999615247704</v>
      </c>
      <c r="GF178" s="115">
        <f>'relative error colored'!GG69</f>
        <v>697.66670976387172</v>
      </c>
      <c r="GG178" s="115">
        <f>'relative error colored'!GH69</f>
        <v>711.62571504484583</v>
      </c>
      <c r="GH178" s="115">
        <f>'relative error colored'!GI69</f>
        <v>725.60513724770567</v>
      </c>
      <c r="GI178" s="115">
        <f>'relative error colored'!GJ69</f>
        <v>739.60332716237929</v>
      </c>
      <c r="GJ178" s="115">
        <f>'relative error colored'!GK69</f>
        <v>753.61883961335911</v>
      </c>
      <c r="GK178" s="115">
        <f>'relative error colored'!GL69</f>
        <v>767.65041380247271</v>
      </c>
      <c r="GL178" s="115">
        <f>'relative error colored'!GM69</f>
        <v>781.6969553892701</v>
      </c>
      <c r="GM178" s="115">
        <f>'relative error colored'!GN69</f>
        <v>795.75752019311312</v>
      </c>
      <c r="GN178" s="395">
        <f>'relative error colored'!GO69</f>
        <v>809.83129939829894</v>
      </c>
      <c r="GO178" s="290">
        <v>58000</v>
      </c>
      <c r="GP178" s="268"/>
      <c r="GS178" s="60"/>
    </row>
    <row r="179" spans="1:240" ht="15.75">
      <c r="A179" s="173"/>
      <c r="B179" s="182"/>
      <c r="C179" s="91"/>
      <c r="D179" s="189"/>
      <c r="E179" s="91"/>
      <c r="F179" s="116"/>
      <c r="G179" s="116"/>
      <c r="H179" s="116"/>
      <c r="I179" s="116"/>
      <c r="J179" s="109"/>
      <c r="K179" s="210">
        <v>59000</v>
      </c>
      <c r="L179" s="211">
        <f t="shared" si="323"/>
        <v>17.9832</v>
      </c>
      <c r="M179" s="285">
        <v>590</v>
      </c>
      <c r="N179" s="91"/>
      <c r="O179" s="105">
        <f>'relative error colored'!N71</f>
        <v>75.24748372700931</v>
      </c>
      <c r="P179" s="201">
        <f>'relative error colored'!O71</f>
        <v>0.1209960515577916</v>
      </c>
      <c r="Q179" s="205">
        <f>'relative error colored'!P71</f>
        <v>-56.500002288000502</v>
      </c>
      <c r="R179" s="208">
        <f>'relative error colored'!Q71</f>
        <v>216.64999771199948</v>
      </c>
      <c r="S179" s="383"/>
      <c r="T179" s="196">
        <f>'relative error colored'!R71</f>
        <v>573.56933718429855</v>
      </c>
      <c r="U179" s="382"/>
      <c r="V179" s="143">
        <f>'relative error colored'!S71</f>
        <v>7.4263492452020047E-2</v>
      </c>
      <c r="W179" s="165">
        <f>'relative error colored'!T71</f>
        <v>9.8772286985952321E-2</v>
      </c>
      <c r="X179" s="200">
        <f>'relative error colored'!U71</f>
        <v>0.75186533996876448</v>
      </c>
      <c r="Y179" s="279"/>
      <c r="Z179" s="400">
        <f t="shared" si="324"/>
        <v>590</v>
      </c>
      <c r="AA179" s="405">
        <v>59000</v>
      </c>
      <c r="AB179" s="414">
        <f>'relative error colored'!Z70</f>
        <v>5.5455046149275225E-2</v>
      </c>
      <c r="AC179" s="414">
        <f>'relative error colored'!AA70</f>
        <v>0.11079216747076903</v>
      </c>
      <c r="AD179" s="414">
        <f>'relative error colored'!AB70</f>
        <v>0.16589583676698225</v>
      </c>
      <c r="AE179" s="414">
        <f>'relative error colored'!AC70</f>
        <v>0.22065519296851624</v>
      </c>
      <c r="AF179" s="414">
        <f>'relative error colored'!AD70</f>
        <v>0.27496606460287354</v>
      </c>
      <c r="AG179" s="414">
        <f>'relative error colored'!AE70</f>
        <v>0.32873265663197304</v>
      </c>
      <c r="AH179" s="414">
        <f>'relative error colored'!AF70</f>
        <v>0.38186884056007531</v>
      </c>
      <c r="AI179" s="414">
        <f>'relative error colored'!AG70</f>
        <v>0.43429902180944968</v>
      </c>
      <c r="AJ179" s="414">
        <f>'relative error colored'!AH70</f>
        <v>0.48595859058913266</v>
      </c>
      <c r="AK179" s="410">
        <f>'relative error colored'!AI70</f>
        <v>0.53679398935549705</v>
      </c>
      <c r="AL179" s="414">
        <f>'relative error colored'!AJ70</f>
        <v>0.58676244938294331</v>
      </c>
      <c r="AM179" s="414">
        <f>'relative error colored'!AK70</f>
        <v>0.63583146029651061</v>
      </c>
      <c r="AN179" s="414">
        <f>'relative error colored'!AL70</f>
        <v>0.68397804024650666</v>
      </c>
      <c r="AO179" s="414">
        <f>'relative error colored'!AM70</f>
        <v>0.731187872124057</v>
      </c>
      <c r="AP179" s="414">
        <f>'relative error colored'!AN70</f>
        <v>0.77745436459275996</v>
      </c>
      <c r="AQ179" s="414">
        <f>'relative error colored'!AO70</f>
        <v>0.82277768752026681</v>
      </c>
      <c r="AR179" s="414">
        <f>'relative error colored'!AP70</f>
        <v>0.86716382116895063</v>
      </c>
      <c r="AS179" s="414">
        <f>'relative error colored'!AQ70</f>
        <v>0.91062364841703569</v>
      </c>
      <c r="AT179" s="414">
        <f>'relative error colored'!AR70</f>
        <v>0.95317211011120306</v>
      </c>
      <c r="AU179" s="410">
        <f>'relative error colored'!AS70</f>
        <v>0.99482743583390798</v>
      </c>
      <c r="AV179" s="414">
        <f>'relative error colored'!AT70</f>
        <v>1.0356104560639834</v>
      </c>
      <c r="AW179" s="414">
        <f>'relative error colored'!AU70</f>
        <v>1.0755439968893834</v>
      </c>
      <c r="AX179" s="414">
        <f>'relative error colored'!AV70</f>
        <v>1.1146523549484733</v>
      </c>
      <c r="AY179" s="414">
        <f>'relative error colored'!AW70</f>
        <v>1.1529608479275704</v>
      </c>
      <c r="AZ179" s="414">
        <f>'relative error colored'!AX70</f>
        <v>1.1904954345053265</v>
      </c>
      <c r="BA179" s="414">
        <f>'relative error colored'!AY70</f>
        <v>1.2272823968984521</v>
      </c>
      <c r="BB179" s="414">
        <f>'relative error colored'!AZ70</f>
        <v>1.2633480789415219</v>
      </c>
      <c r="BC179" s="414">
        <f>'relative error colored'!BA70</f>
        <v>1.2987186727712396</v>
      </c>
      <c r="BD179" s="414">
        <f>'relative error colored'!BB70</f>
        <v>1.3334200475583233</v>
      </c>
      <c r="BE179" s="410">
        <f>'relative error colored'!BC70</f>
        <v>1.3674776142440912</v>
      </c>
      <c r="BF179" s="414">
        <f>'relative error colored'!BD70</f>
        <v>1.4009162208234864</v>
      </c>
      <c r="BG179" s="414">
        <f>'relative error colored'!BE70</f>
        <v>1.4337600733229303</v>
      </c>
      <c r="BH179" s="414">
        <f>'relative error colored'!BF70</f>
        <v>1.4660326782163482</v>
      </c>
      <c r="BI179" s="414">
        <f>'relative error colored'!BG70</f>
        <v>1.4977568025848722</v>
      </c>
      <c r="BJ179" s="414">
        <f>'relative error colored'!BH70</f>
        <v>1.5289544488431515</v>
      </c>
      <c r="BK179" s="414">
        <f>'relative error colored'!BI70</f>
        <v>1.5596468413214664</v>
      </c>
      <c r="BL179" s="414">
        <f>'relative error colored'!BJ70</f>
        <v>1.5898544224071198</v>
      </c>
      <c r="BM179" s="414">
        <f>'relative error colored'!BK70</f>
        <v>1.6195968563114993</v>
      </c>
      <c r="BN179" s="414">
        <f>'relative error colored'!BL70</f>
        <v>1.6488930388444214</v>
      </c>
      <c r="BO179" s="411">
        <f>'relative error colored'!BM70</f>
        <v>1.6777611118485767</v>
      </c>
      <c r="BP179" s="253"/>
      <c r="BQ179" s="400">
        <f>'relative error colored'!BP70</f>
        <v>590.00000000000011</v>
      </c>
      <c r="BR179" s="405">
        <f>'relative error colored'!BQ70</f>
        <v>59000</v>
      </c>
      <c r="BS179" s="115">
        <f>'relative error colored'!BR70</f>
        <v>216.78324881926656</v>
      </c>
      <c r="BT179" s="115">
        <f>'relative error colored'!BS70</f>
        <v>217.18186931285896</v>
      </c>
      <c r="BU179" s="115">
        <f>'relative error colored'!BT70</f>
        <v>217.8425012030969</v>
      </c>
      <c r="BV179" s="115">
        <f>'relative error colored'!BU70</f>
        <v>218.75967967531108</v>
      </c>
      <c r="BW179" s="115">
        <f>'relative error colored'!BV70</f>
        <v>219.9260202458847</v>
      </c>
      <c r="BX179" s="115">
        <f>'relative error colored'!BW70</f>
        <v>221.33246102525737</v>
      </c>
      <c r="BY179" s="115">
        <f>'relative error colored'!BX70</f>
        <v>222.96854339282936</v>
      </c>
      <c r="BZ179" s="115">
        <f>'relative error colored'!BY70</f>
        <v>224.82271332182239</v>
      </c>
      <c r="CA179" s="115">
        <f>'relative error colored'!BZ70</f>
        <v>226.88262632801499</v>
      </c>
      <c r="CB179" s="91">
        <f>'relative error colored'!CA70</f>
        <v>229.13544119120786</v>
      </c>
      <c r="CC179" s="115">
        <f>'relative error colored'!CB70</f>
        <v>231.56809070746664</v>
      </c>
      <c r="CD179" s="115">
        <f>'relative error colored'!CC70</f>
        <v>234.16752124396817</v>
      </c>
      <c r="CE179" s="115">
        <f>'relative error colored'!CD70</f>
        <v>236.92089632476672</v>
      </c>
      <c r="CF179" s="115">
        <f>'relative error colored'!CE70</f>
        <v>239.81576253645892</v>
      </c>
      <c r="CG179" s="115">
        <f>'relative error colored'!CF70</f>
        <v>242.84017850883413</v>
      </c>
      <c r="CH179" s="115">
        <f>'relative error colored'!CG70</f>
        <v>245.98280952532937</v>
      </c>
      <c r="CI179" s="115">
        <f>'relative error colored'!CH70</f>
        <v>249.23299147650857</v>
      </c>
      <c r="CJ179" s="115">
        <f>'relative error colored'!CI70</f>
        <v>252.58076847355304</v>
      </c>
      <c r="CK179" s="115">
        <f>'relative error colored'!CJ70</f>
        <v>256.01690860408104</v>
      </c>
      <c r="CL179" s="91">
        <f>'relative error colored'!CK70</f>
        <v>259.53290216083838</v>
      </c>
      <c r="CM179" s="115">
        <f>'relative error colored'!CL70</f>
        <v>263.12094631523161</v>
      </c>
      <c r="CN179" s="115">
        <f>'relative error colored'!CM70</f>
        <v>266.77391973362677</v>
      </c>
      <c r="CO179" s="115">
        <f>'relative error colored'!CN70</f>
        <v>270.48535011420734</v>
      </c>
      <c r="CP179" s="115">
        <f>'relative error colored'!CO70</f>
        <v>274.24937710498097</v>
      </c>
      <c r="CQ179" s="115">
        <f>'relative error colored'!CP70</f>
        <v>278.06071258056812</v>
      </c>
      <c r="CR179" s="115">
        <f>'relative error colored'!CQ70</f>
        <v>281.91459982440807</v>
      </c>
      <c r="CS179" s="115">
        <f>'relative error colored'!CR70</f>
        <v>285.80677279157914</v>
      </c>
      <c r="CT179" s="115">
        <f>'relative error colored'!CS70</f>
        <v>289.73341631641222</v>
      </c>
      <c r="CU179" s="115">
        <f>'relative error colored'!CT70</f>
        <v>293.69112787495737</v>
      </c>
      <c r="CV179" s="91">
        <f>'relative error colored'!CU70</f>
        <v>297.67688130941553</v>
      </c>
      <c r="CW179" s="115">
        <f>'relative error colored'!CV70</f>
        <v>301.68799276294533</v>
      </c>
      <c r="CX179" s="115">
        <f>'relative error colored'!CW70</f>
        <v>305.72208895188163</v>
      </c>
      <c r="CY179" s="115">
        <f>'relative error colored'!CX70</f>
        <v>309.77707781171159</v>
      </c>
      <c r="CZ179" s="115">
        <f>'relative error colored'!CY70</f>
        <v>313.85112148721203</v>
      </c>
      <c r="DA179" s="115">
        <f>'relative error colored'!CZ70</f>
        <v>317.94261159085966</v>
      </c>
      <c r="DB179" s="115">
        <f>'relative error colored'!DA70</f>
        <v>322.05014662256372</v>
      </c>
      <c r="DC179" s="115">
        <f>'relative error colored'!DB70</f>
        <v>326.17251142446162</v>
      </c>
      <c r="DD179" s="115">
        <f>'relative error colored'!DC70</f>
        <v>330.30865853395875</v>
      </c>
      <c r="DE179" s="115">
        <f>'relative error colored'!DD70</f>
        <v>334.457691294158</v>
      </c>
      <c r="DF179" s="395">
        <f>'relative error colored'!DE70</f>
        <v>338.61884858144037</v>
      </c>
      <c r="DG179" s="90"/>
      <c r="DH179" s="400">
        <f>'relative error colored'!DH70</f>
        <v>590.00000000000011</v>
      </c>
      <c r="DI179" s="405">
        <f>'relative error colored'!DI70</f>
        <v>59000</v>
      </c>
      <c r="DJ179" s="115">
        <f>'relative error colored'!DJ70</f>
        <v>31.80731406336448</v>
      </c>
      <c r="DK179" s="115">
        <f>'relative error colored'!DK70</f>
        <v>63.546990061420793</v>
      </c>
      <c r="DL179" s="115">
        <f>'relative error colored'!DL70</f>
        <v>95.152765136072588</v>
      </c>
      <c r="DM179" s="115">
        <f>'relative error colored'!DM70</f>
        <v>126.56105277722536</v>
      </c>
      <c r="DN179" s="115">
        <f>'relative error colored'!DN70</f>
        <v>157.71210342244518</v>
      </c>
      <c r="DO179" s="115">
        <f>'relative error colored'!DO70</f>
        <v>188.55097197523438</v>
      </c>
      <c r="DP179" s="115">
        <f>'relative error colored'!DP70</f>
        <v>219.02825777137897</v>
      </c>
      <c r="DQ179" s="115">
        <f>'relative error colored'!DQ70</f>
        <v>249.10060207903527</v>
      </c>
      <c r="DR179" s="115">
        <f>'relative error colored'!DR70</f>
        <v>278.73094670322473</v>
      </c>
      <c r="DS179" s="91">
        <f>'relative error colored'!DS70</f>
        <v>307.88857267914784</v>
      </c>
      <c r="DT179" s="115">
        <f>'relative error colored'!DT70</f>
        <v>336.54894917721032</v>
      </c>
      <c r="DU179" s="115">
        <f>'relative error colored'!DU70</f>
        <v>364.6934292431942</v>
      </c>
      <c r="DV179" s="115">
        <f>'relative error colored'!DV70</f>
        <v>392.30883119280429</v>
      </c>
      <c r="DW179" s="115">
        <f>'relative error colored'!DW70</f>
        <v>419.386943171393</v>
      </c>
      <c r="DX179" s="115">
        <f>'relative error colored'!DX70</f>
        <v>445.92398459050929</v>
      </c>
      <c r="DY179" s="115">
        <f>'relative error colored'!DY70</f>
        <v>471.92005288102933</v>
      </c>
      <c r="DZ179" s="115">
        <f>'relative error colored'!DZ70</f>
        <v>497.37857813807864</v>
      </c>
      <c r="EA179" s="115">
        <f>'relative error colored'!EA70</f>
        <v>522.30580244690691</v>
      </c>
      <c r="EB179" s="115">
        <f>'relative error colored'!EB70</f>
        <v>546.71029541904193</v>
      </c>
      <c r="EC179" s="91">
        <f>'relative error colored'!EC70</f>
        <v>570.60251298400988</v>
      </c>
      <c r="ED179" s="115">
        <f>'relative error colored'!ED70</f>
        <v>593.99440286574804</v>
      </c>
      <c r="EE179" s="115">
        <f>'relative error colored'!EE70</f>
        <v>616.89905740839492</v>
      </c>
      <c r="EF179" s="115">
        <f>'relative error colored'!EF70</f>
        <v>639.33041241871331</v>
      </c>
      <c r="EG179" s="115">
        <f>'relative error colored'!EG70</f>
        <v>661.30298934526331</v>
      </c>
      <c r="EH179" s="115">
        <f>'relative error colored'!EH70</f>
        <v>682.83167729015361</v>
      </c>
      <c r="EI179" s="115">
        <f>'relative error colored'!EI70</f>
        <v>703.93155092700238</v>
      </c>
      <c r="EJ179" s="115">
        <f>'relative error colored'!EJ70</f>
        <v>724.61772027154564</v>
      </c>
      <c r="EK179" s="115">
        <f>'relative error colored'!EK70</f>
        <v>744.90520833027188</v>
      </c>
      <c r="EL179" s="115">
        <f>'relative error colored'!EL70</f>
        <v>764.80885286628336</v>
      </c>
      <c r="EM179" s="91">
        <f>'relative error colored'!EM70</f>
        <v>784.34322881634932</v>
      </c>
      <c r="EN179" s="115">
        <f>'relative error colored'!EN70</f>
        <v>803.52258822845954</v>
      </c>
      <c r="EO179" s="115">
        <f>'relative error colored'!EO70</f>
        <v>822.36081493714448</v>
      </c>
      <c r="EP179" s="115">
        <f>'relative error colored'!EP70</f>
        <v>840.87139153507292</v>
      </c>
      <c r="EQ179" s="115">
        <f>'relative error colored'!EQ70</f>
        <v>859.0673765218794</v>
      </c>
      <c r="ER179" s="115">
        <f>'relative error colored'!ER70</f>
        <v>876.96138980795092</v>
      </c>
      <c r="ES179" s="115">
        <f>'relative error colored'!ES70</f>
        <v>894.56560501833826</v>
      </c>
      <c r="ET179" s="115">
        <f>'relative error colored'!ET70</f>
        <v>911.89174727957754</v>
      </c>
      <c r="EU179" s="115">
        <f>'relative error colored'!EU70</f>
        <v>928.95109538036024</v>
      </c>
      <c r="EV179" s="115">
        <f>'relative error colored'!EV70</f>
        <v>945.75448737779857</v>
      </c>
      <c r="EW179" s="395">
        <f>'relative error colored'!EW70</f>
        <v>962.31232887657995</v>
      </c>
      <c r="EX179" s="8"/>
      <c r="EY179" s="400">
        <f>'relative error colored'!EZ70</f>
        <v>590.00000000000011</v>
      </c>
      <c r="EZ179" s="405">
        <f>'relative error colored'!FA70</f>
        <v>59000</v>
      </c>
      <c r="FA179" s="115">
        <f>'relative error colored'!FB70</f>
        <v>307.63324881926667</v>
      </c>
      <c r="FB179" s="115">
        <f>'relative error colored'!FC70</f>
        <v>318.0318693128591</v>
      </c>
      <c r="FC179" s="115">
        <f>'relative error colored'!FD70</f>
        <v>328.69250120309704</v>
      </c>
      <c r="FD179" s="115">
        <f>'relative error colored'!FE70</f>
        <v>339.60967967531121</v>
      </c>
      <c r="FE179" s="115">
        <f>'relative error colored'!FF70</f>
        <v>350.77602024588487</v>
      </c>
      <c r="FF179" s="115">
        <f>'relative error colored'!FG70</f>
        <v>362.18246102525751</v>
      </c>
      <c r="FG179" s="115">
        <f>'relative error colored'!FH70</f>
        <v>373.8185433928295</v>
      </c>
      <c r="FH179" s="115">
        <f>'relative error colored'!FI70</f>
        <v>385.67271332182253</v>
      </c>
      <c r="FI179" s="115">
        <f>'relative error colored'!FJ70</f>
        <v>397.73262632801516</v>
      </c>
      <c r="FJ179" s="91">
        <f>'relative error colored'!FK70</f>
        <v>409.985441191208</v>
      </c>
      <c r="FK179" s="115">
        <f>'relative error colored'!FL70</f>
        <v>422.41809070746677</v>
      </c>
      <c r="FL179" s="115">
        <f>'relative error colored'!FM70</f>
        <v>435.0175212439683</v>
      </c>
      <c r="FM179" s="115">
        <f>'relative error colored'!FN70</f>
        <v>447.77089632476685</v>
      </c>
      <c r="FN179" s="115">
        <f>'relative error colored'!FO70</f>
        <v>460.66576253645906</v>
      </c>
      <c r="FO179" s="115">
        <f>'relative error colored'!FP70</f>
        <v>473.69017850883426</v>
      </c>
      <c r="FP179" s="115">
        <f>'relative error colored'!FQ70</f>
        <v>486.83280952532948</v>
      </c>
      <c r="FQ179" s="115">
        <f>'relative error colored'!FR70</f>
        <v>500.08299147650871</v>
      </c>
      <c r="FR179" s="115">
        <f>'relative error colored'!FS70</f>
        <v>513.43076847355314</v>
      </c>
      <c r="FS179" s="115">
        <f>'relative error colored'!FT70</f>
        <v>526.86690860408112</v>
      </c>
      <c r="FT179" s="91">
        <f>'relative error colored'!FU70</f>
        <v>540.38290216083851</v>
      </c>
      <c r="FU179" s="115">
        <f>'relative error colored'!FV70</f>
        <v>553.97094631523169</v>
      </c>
      <c r="FV179" s="115">
        <f>'relative error colored'!FW70</f>
        <v>567.62391973362696</v>
      </c>
      <c r="FW179" s="115">
        <f>'relative error colored'!FX70</f>
        <v>581.33535011420747</v>
      </c>
      <c r="FX179" s="115">
        <f>'relative error colored'!FY70</f>
        <v>595.09937710498116</v>
      </c>
      <c r="FY179" s="115">
        <f>'relative error colored'!FZ70</f>
        <v>608.91071258056832</v>
      </c>
      <c r="FZ179" s="115">
        <f>'relative error colored'!GA70</f>
        <v>622.76459982440815</v>
      </c>
      <c r="GA179" s="115">
        <f>'relative error colored'!GB70</f>
        <v>636.65677279157921</v>
      </c>
      <c r="GB179" s="115">
        <f>'relative error colored'!GC70</f>
        <v>650.58341631641235</v>
      </c>
      <c r="GC179" s="115">
        <f>'relative error colored'!GD70</f>
        <v>664.54112787495751</v>
      </c>
      <c r="GD179" s="91">
        <f>'relative error colored'!GE70</f>
        <v>678.52688130941567</v>
      </c>
      <c r="GE179" s="115">
        <f>'relative error colored'!GF70</f>
        <v>692.53799276294546</v>
      </c>
      <c r="GF179" s="115">
        <f>'relative error colored'!GG70</f>
        <v>706.57208895188182</v>
      </c>
      <c r="GG179" s="115">
        <f>'relative error colored'!GH70</f>
        <v>720.62707781171173</v>
      </c>
      <c r="GH179" s="115">
        <f>'relative error colored'!GI70</f>
        <v>734.70112148721216</v>
      </c>
      <c r="GI179" s="115">
        <f>'relative error colored'!GJ70</f>
        <v>748.79261159085979</v>
      </c>
      <c r="GJ179" s="115">
        <f>'relative error colored'!GK70</f>
        <v>762.90014662256385</v>
      </c>
      <c r="GK179" s="115">
        <f>'relative error colored'!GL70</f>
        <v>777.02251142446175</v>
      </c>
      <c r="GL179" s="115">
        <f>'relative error colored'!GM70</f>
        <v>791.15865853395894</v>
      </c>
      <c r="GM179" s="115">
        <f>'relative error colored'!GN70</f>
        <v>805.30769129415808</v>
      </c>
      <c r="GN179" s="395">
        <f>'relative error colored'!GO70</f>
        <v>819.46884858144051</v>
      </c>
      <c r="GO179" s="290">
        <v>59000</v>
      </c>
      <c r="GP179" s="268"/>
      <c r="GS179" s="60"/>
    </row>
    <row r="180" spans="1:240" s="90" customFormat="1" ht="26.25">
      <c r="A180" s="173"/>
      <c r="B180" s="182"/>
      <c r="C180" s="91"/>
      <c r="D180" s="189"/>
      <c r="E180" s="91"/>
      <c r="F180" s="116"/>
      <c r="G180" s="116"/>
      <c r="H180" s="116"/>
      <c r="I180" s="116"/>
      <c r="J180" s="109"/>
      <c r="K180" s="379">
        <v>60000</v>
      </c>
      <c r="L180" s="380">
        <f t="shared" si="323"/>
        <v>18.288</v>
      </c>
      <c r="M180" s="381">
        <v>600</v>
      </c>
      <c r="N180" s="91"/>
      <c r="O180" s="105">
        <f>'relative error colored'!N72</f>
        <v>71.716369381453944</v>
      </c>
      <c r="P180" s="201">
        <f>'relative error colored'!O72</f>
        <v>0.11531810895759381</v>
      </c>
      <c r="Q180" s="205">
        <f>'relative error colored'!P72</f>
        <v>-56.500002288000502</v>
      </c>
      <c r="R180" s="208">
        <f>'relative error colored'!Q72</f>
        <v>216.64999771199948</v>
      </c>
      <c r="S180" s="385"/>
      <c r="T180" s="196">
        <f>'relative error colored'!R72</f>
        <v>573.56933718429855</v>
      </c>
      <c r="U180" s="382"/>
      <c r="V180" s="143">
        <f>'relative error colored'!S72</f>
        <v>7.0778553546956766E-2</v>
      </c>
      <c r="W180" s="165">
        <f>'relative error colored'!T72</f>
        <v>9.4137231802117388E-2</v>
      </c>
      <c r="X180" s="200">
        <f>'relative error colored'!U72</f>
        <v>0.75186533996876448</v>
      </c>
      <c r="Y180" s="279"/>
      <c r="Z180" s="398">
        <f t="shared" si="324"/>
        <v>600</v>
      </c>
      <c r="AA180" s="403">
        <v>60000</v>
      </c>
      <c r="AB180" s="410">
        <f>'relative error colored'!Z71</f>
        <v>5.680279451705738E-2</v>
      </c>
      <c r="AC180" s="410">
        <f>'relative error colored'!AA71</f>
        <v>0.11347840363923564</v>
      </c>
      <c r="AD180" s="410">
        <f>'relative error colored'!AB71</f>
        <v>0.16990235446958912</v>
      </c>
      <c r="AE180" s="410">
        <f>'relative error colored'!AC71</f>
        <v>0.22595544584330907</v>
      </c>
      <c r="AF180" s="410">
        <f>'relative error colored'!AD71</f>
        <v>0.28152601750398365</v>
      </c>
      <c r="AG180" s="410">
        <f>'relative error colored'!AE71</f>
        <v>0.33651182252701034</v>
      </c>
      <c r="AH180" s="410">
        <f>'relative error colored'!AF71</f>
        <v>0.39082143504323857</v>
      </c>
      <c r="AI180" s="410">
        <f>'relative error colored'!AG71</f>
        <v>0.44437516679596539</v>
      </c>
      <c r="AJ180" s="410">
        <f>'relative error colored'!AH71</f>
        <v>0.49710550467225029</v>
      </c>
      <c r="AK180" s="410">
        <f>'relative error colored'!AI71</f>
        <v>0.54895711283051285</v>
      </c>
      <c r="AL180" s="410">
        <f>'relative error colored'!AJ71</f>
        <v>0.59988646499964848</v>
      </c>
      <c r="AM180" s="410">
        <f>'relative error colored'!AK71</f>
        <v>0.64986118443522822</v>
      </c>
      <c r="AN180" s="410">
        <f>'relative error colored'!AL71</f>
        <v>0.69885917187162894</v>
      </c>
      <c r="AO180" s="410">
        <f>'relative error colored'!AM71</f>
        <v>0.74686759753514564</v>
      </c>
      <c r="AP180" s="410">
        <f>'relative error colored'!AN71</f>
        <v>0.79388182417730124</v>
      </c>
      <c r="AQ180" s="410">
        <f>'relative error colored'!AO71</f>
        <v>0.83990431635711138</v>
      </c>
      <c r="AR180" s="410">
        <f>'relative error colored'!AP71</f>
        <v>0.88494357867888951</v>
      </c>
      <c r="AS180" s="410">
        <f>'relative error colored'!AQ71</f>
        <v>0.92901315371379767</v>
      </c>
      <c r="AT180" s="410">
        <f>'relative error colored'!AR71</f>
        <v>0.97213069973592925</v>
      </c>
      <c r="AU180" s="410">
        <f>'relative error colored'!AS71</f>
        <v>1.014317159603308</v>
      </c>
      <c r="AV180" s="410">
        <f>'relative error colored'!AT71</f>
        <v>1.0555960252090217</v>
      </c>
      <c r="AW180" s="410">
        <f>'relative error colored'!AU71</f>
        <v>1.095992696808876</v>
      </c>
      <c r="AX180" s="410">
        <f>'relative error colored'!AV71</f>
        <v>1.1355339329706402</v>
      </c>
      <c r="AY180" s="410">
        <f>'relative error colored'!AW71</f>
        <v>1.174247384610559</v>
      </c>
      <c r="AZ180" s="410">
        <f>'relative error colored'!AX71</f>
        <v>1.212161205304912</v>
      </c>
      <c r="BA180" s="410">
        <f>'relative error colored'!AY71</f>
        <v>1.2493037295335523</v>
      </c>
      <c r="BB180" s="410">
        <f>'relative error colored'!AZ71</f>
        <v>1.2857032105110056</v>
      </c>
      <c r="BC180" s="410">
        <f>'relative error colored'!BA71</f>
        <v>1.3213876096137556</v>
      </c>
      <c r="BD180" s="410">
        <f>'relative error colored'!BB71</f>
        <v>1.3563844299835424</v>
      </c>
      <c r="BE180" s="410">
        <f>'relative error colored'!BC71</f>
        <v>1.3907205875758435</v>
      </c>
      <c r="BF180" s="410">
        <f>'relative error colored'!BD71</f>
        <v>1.424422313657618</v>
      </c>
      <c r="BG180" s="410">
        <f>'relative error colored'!BE71</f>
        <v>1.4575150834906812</v>
      </c>
      <c r="BH180" s="410">
        <f>'relative error colored'!BF71</f>
        <v>1.4900235666348918</v>
      </c>
      <c r="BI180" s="410">
        <f>'relative error colored'!BG71</f>
        <v>1.5219715949502475</v>
      </c>
      <c r="BJ180" s="410">
        <f>'relative error colored'!BH71</f>
        <v>1.5533821449599217</v>
      </c>
      <c r="BK180" s="410">
        <f>'relative error colored'!BI71</f>
        <v>1.5842773317536059</v>
      </c>
      <c r="BL180" s="410">
        <f>'relative error colored'!BJ71</f>
        <v>1.6146784120640316</v>
      </c>
      <c r="BM180" s="410">
        <f>'relative error colored'!BK71</f>
        <v>1.644605794542086</v>
      </c>
      <c r="BN180" s="410">
        <f>'relative error colored'!BL71</f>
        <v>1.6740790555931964</v>
      </c>
      <c r="BO180" s="411">
        <f>'relative error colored'!BM71</f>
        <v>1.7031169594248514</v>
      </c>
      <c r="BP180" s="253"/>
      <c r="BQ180" s="398">
        <f>'relative error colored'!BP71</f>
        <v>600.00000000000011</v>
      </c>
      <c r="BR180" s="403">
        <f>'relative error colored'!BQ71</f>
        <v>60000</v>
      </c>
      <c r="BS180" s="91">
        <f>'relative error colored'!BR71</f>
        <v>216.78980444547915</v>
      </c>
      <c r="BT180" s="91">
        <f>'relative error colored'!BS71</f>
        <v>217.20797319895522</v>
      </c>
      <c r="BU180" s="91">
        <f>'relative error colored'!BT71</f>
        <v>217.90079657844328</v>
      </c>
      <c r="BV180" s="91">
        <f>'relative error colored'!BU71</f>
        <v>218.86224825436204</v>
      </c>
      <c r="BW180" s="91">
        <f>'relative error colored'!BV71</f>
        <v>220.08419908910804</v>
      </c>
      <c r="BX180" s="91">
        <f>'relative error colored'!BW71</f>
        <v>221.55669581651125</v>
      </c>
      <c r="BY180" s="91">
        <f>'relative error colored'!BX71</f>
        <v>223.26828224799249</v>
      </c>
      <c r="BZ180" s="91">
        <f>'relative error colored'!BY71</f>
        <v>225.20634190815545</v>
      </c>
      <c r="CA180" s="91">
        <f>'relative error colored'!BZ71</f>
        <v>227.35744213958051</v>
      </c>
      <c r="CB180" s="91">
        <f>'relative error colored'!CA71</f>
        <v>229.70766256924</v>
      </c>
      <c r="CC180" s="91">
        <f>'relative error colored'!CB71</f>
        <v>232.2428947399797</v>
      </c>
      <c r="CD180" s="91">
        <f>'relative error colored'!CC71</f>
        <v>234.94910401175673</v>
      </c>
      <c r="CE180" s="91">
        <f>'relative error colored'!CD71</f>
        <v>237.81254896609295</v>
      </c>
      <c r="CF180" s="91">
        <f>'relative error colored'!CE71</f>
        <v>240.8199571101274</v>
      </c>
      <c r="CG180" s="91">
        <f>'relative error colored'!CF71</f>
        <v>243.95865846198868</v>
      </c>
      <c r="CH180" s="91">
        <f>'relative error colored'!CG71</f>
        <v>247.21668055251823</v>
      </c>
      <c r="CI180" s="91">
        <f>'relative error colored'!CH71</f>
        <v>250.58280955913318</v>
      </c>
      <c r="CJ180" s="91">
        <f>'relative error colored'!CI71</f>
        <v>254.04662282243584</v>
      </c>
      <c r="CK180" s="91">
        <f>'relative error colored'!CJ71</f>
        <v>257.59849803855161</v>
      </c>
      <c r="CL180" s="91">
        <f>'relative error colored'!CK71</f>
        <v>261.22960412171625</v>
      </c>
      <c r="CM180" s="91">
        <f>'relative error colored'!CL71</f>
        <v>264.93187822448238</v>
      </c>
      <c r="CN180" s="91">
        <f>'relative error colored'!CM71</f>
        <v>268.69799279222241</v>
      </c>
      <c r="CO180" s="91">
        <f>'relative error colored'!CN71</f>
        <v>272.52131589111309</v>
      </c>
      <c r="CP180" s="91">
        <f>'relative error colored'!CO71</f>
        <v>276.3958674361055</v>
      </c>
      <c r="CQ180" s="91">
        <f>'relative error colored'!CP71</f>
        <v>280.31627338834403</v>
      </c>
      <c r="CR180" s="91">
        <f>'relative error colored'!CQ71</f>
        <v>284.2777195055794</v>
      </c>
      <c r="CS180" s="91">
        <f>'relative error colored'!CR71</f>
        <v>288.27590581887978</v>
      </c>
      <c r="CT180" s="91">
        <f>'relative error colored'!CS71</f>
        <v>292.30700267204975</v>
      </c>
      <c r="CU180" s="91">
        <f>'relative error colored'!CT71</f>
        <v>296.36760889012061</v>
      </c>
      <c r="CV180" s="91">
        <f>'relative error colored'!CU71</f>
        <v>300.45471243176064</v>
      </c>
      <c r="CW180" s="91">
        <f>'relative error colored'!CV71</f>
        <v>304.5656537184276</v>
      </c>
      <c r="CX180" s="91">
        <f>'relative error colored'!CW71</f>
        <v>308.69809171195794</v>
      </c>
      <c r="CY180" s="91">
        <f>'relative error colored'!CX71</f>
        <v>312.84997272413801</v>
      </c>
      <c r="CZ180" s="91">
        <f>'relative error colored'!CY71</f>
        <v>317.01950187976365</v>
      </c>
      <c r="DA180" s="91">
        <f>'relative error colored'!CZ71</f>
        <v>321.20511711299707</v>
      </c>
      <c r="DB180" s="91">
        <f>'relative error colored'!DA71</f>
        <v>325.40546555060087</v>
      </c>
      <c r="DC180" s="91">
        <f>'relative error colored'!DB71</f>
        <v>329.61938212107975</v>
      </c>
      <c r="DD180" s="91">
        <f>'relative error colored'!DC71</f>
        <v>333.84587022271165</v>
      </c>
      <c r="DE180" s="91">
        <f>'relative error colored'!DD71</f>
        <v>338.08408428356034</v>
      </c>
      <c r="DF180" s="395">
        <f>'relative error colored'!DE71</f>
        <v>342.33331405091349</v>
      </c>
      <c r="DH180" s="398">
        <f>'relative error colored'!DH71</f>
        <v>600.00000000000011</v>
      </c>
      <c r="DI180" s="403">
        <f>'relative error colored'!DI71</f>
        <v>60000</v>
      </c>
      <c r="DJ180" s="91">
        <f>'relative error colored'!DJ71</f>
        <v>32.580341201364512</v>
      </c>
      <c r="DK180" s="91">
        <f>'relative error colored'!DK71</f>
        <v>65.087732760088684</v>
      </c>
      <c r="DL180" s="91">
        <f>'relative error colored'!DL71</f>
        <v>97.450780839173973</v>
      </c>
      <c r="DM180" s="91">
        <f>'relative error colored'!DM71</f>
        <v>129.60111530552945</v>
      </c>
      <c r="DN180" s="91">
        <f>'relative error colored'!DN71</f>
        <v>161.47469125989514</v>
      </c>
      <c r="DO180" s="91">
        <f>'relative error colored'!DO71</f>
        <v>193.01286300149764</v>
      </c>
      <c r="DP180" s="91">
        <f>'relative error colored'!DP71</f>
        <v>224.16319145516673</v>
      </c>
      <c r="DQ180" s="91">
        <f>'relative error colored'!DQ71</f>
        <v>254.87996988032398</v>
      </c>
      <c r="DR180" s="91">
        <f>'relative error colored'!DR71</f>
        <v>285.12447482552881</v>
      </c>
      <c r="DS180" s="91">
        <f>'relative error colored'!DS71</f>
        <v>314.86496734880348</v>
      </c>
      <c r="DT180" s="91">
        <f>'relative error colored'!DT71</f>
        <v>344.07648211568028</v>
      </c>
      <c r="DU180" s="91">
        <f>'relative error colored'!DU71</f>
        <v>372.74044881831702</v>
      </c>
      <c r="DV180" s="91">
        <f>'relative error colored'!DV71</f>
        <v>400.844191995578</v>
      </c>
      <c r="DW180" s="91">
        <f>'relative error colored'!DW71</f>
        <v>428.38035288266292</v>
      </c>
      <c r="DX180" s="91">
        <f>'relative error colored'!DX71</f>
        <v>455.34627169603652</v>
      </c>
      <c r="DY180" s="91">
        <f>'relative error colored'!DY71</f>
        <v>481.7433620311798</v>
      </c>
      <c r="DZ180" s="91">
        <f>'relative error colored'!DZ71</f>
        <v>507.57650186835178</v>
      </c>
      <c r="EA180" s="91">
        <f>'relative error colored'!EA71</f>
        <v>532.85345881111778</v>
      </c>
      <c r="EB180" s="91">
        <f>'relative error colored'!EB71</f>
        <v>557.58436110404534</v>
      </c>
      <c r="EC180" s="91">
        <f>'relative error colored'!EC71</f>
        <v>581.78122092832973</v>
      </c>
      <c r="ED180" s="91">
        <f>'relative error colored'!ED71</f>
        <v>605.45751251351874</v>
      </c>
      <c r="EE180" s="91">
        <f>'relative error colored'!EE71</f>
        <v>628.62780466749894</v>
      </c>
      <c r="EF180" s="91">
        <f>'relative error colored'!EF71</f>
        <v>651.30744528424975</v>
      </c>
      <c r="EG180" s="91">
        <f>'relative error colored'!EG71</f>
        <v>673.51229408147447</v>
      </c>
      <c r="EH180" s="91">
        <f>'relative error colored'!EH71</f>
        <v>695.25849908725877</v>
      </c>
      <c r="EI180" s="91">
        <f>'relative error colored'!EI71</f>
        <v>716.56231209043176</v>
      </c>
      <c r="EJ180" s="91">
        <f>'relative error colored'!EJ71</f>
        <v>737.43993826852216</v>
      </c>
      <c r="EK180" s="91">
        <f>'relative error colored'!EK71</f>
        <v>757.90741540970646</v>
      </c>
      <c r="EL180" s="91">
        <f>'relative error colored'!EL71</f>
        <v>777.98051847276304</v>
      </c>
      <c r="EM180" s="91">
        <f>'relative error colored'!EM71</f>
        <v>797.6746856244348</v>
      </c>
      <c r="EN180" s="91">
        <f>'relative error colored'!EN71</f>
        <v>817.00496231512489</v>
      </c>
      <c r="EO180" s="91">
        <f>'relative error colored'!EO71</f>
        <v>835.98596037386756</v>
      </c>
      <c r="EP180" s="91">
        <f>'relative error colored'!EP71</f>
        <v>854.63182950375938</v>
      </c>
      <c r="EQ180" s="91">
        <f>'relative error colored'!EQ71</f>
        <v>872.95623892894309</v>
      </c>
      <c r="ER180" s="91">
        <f>'relative error colored'!ER71</f>
        <v>890.97236727858626</v>
      </c>
      <c r="ES180" s="91">
        <f>'relative error colored'!ES71</f>
        <v>908.69289909002475</v>
      </c>
      <c r="ET180" s="91">
        <f>'relative error colored'!ET71</f>
        <v>926.13002657336233</v>
      </c>
      <c r="EU180" s="91">
        <f>'relative error colored'!EU71</f>
        <v>943.29545550496096</v>
      </c>
      <c r="EV180" s="91">
        <f>'relative error colored'!EV71</f>
        <v>960.20041431070615</v>
      </c>
      <c r="EW180" s="395">
        <f>'relative error colored'!EW71</f>
        <v>976.85566556464994</v>
      </c>
      <c r="EX180" s="148"/>
      <c r="EY180" s="398">
        <f>'relative error colored'!EZ71</f>
        <v>600.00000000000011</v>
      </c>
      <c r="EZ180" s="403">
        <f>'relative error colored'!FA71</f>
        <v>60000</v>
      </c>
      <c r="FA180" s="91">
        <f>'relative error colored'!FB71</f>
        <v>313.63980444547929</v>
      </c>
      <c r="FB180" s="91">
        <f>'relative error colored'!FC71</f>
        <v>324.05797319895532</v>
      </c>
      <c r="FC180" s="91">
        <f>'relative error colored'!FD71</f>
        <v>334.75079657844344</v>
      </c>
      <c r="FD180" s="91">
        <f>'relative error colored'!FE71</f>
        <v>345.71224825436218</v>
      </c>
      <c r="FE180" s="91">
        <f>'relative error colored'!FF71</f>
        <v>356.93419908910818</v>
      </c>
      <c r="FF180" s="91">
        <f>'relative error colored'!FG71</f>
        <v>368.40669581651139</v>
      </c>
      <c r="FG180" s="91">
        <f>'relative error colored'!FH71</f>
        <v>380.11828224799262</v>
      </c>
      <c r="FH180" s="91">
        <f>'relative error colored'!FI71</f>
        <v>392.05634190815556</v>
      </c>
      <c r="FI180" s="91">
        <f>'relative error colored'!FJ71</f>
        <v>404.20744213958062</v>
      </c>
      <c r="FJ180" s="91">
        <f>'relative error colored'!FK71</f>
        <v>416.55766256924016</v>
      </c>
      <c r="FK180" s="91">
        <f>'relative error colored'!FL71</f>
        <v>429.09289473997984</v>
      </c>
      <c r="FL180" s="91">
        <f>'relative error colored'!FM71</f>
        <v>441.79910401175687</v>
      </c>
      <c r="FM180" s="91">
        <f>'relative error colored'!FN71</f>
        <v>454.66254896609308</v>
      </c>
      <c r="FN180" s="91">
        <f>'relative error colored'!FO71</f>
        <v>467.66995711012754</v>
      </c>
      <c r="FO180" s="91">
        <f>'relative error colored'!FP71</f>
        <v>480.80865846198878</v>
      </c>
      <c r="FP180" s="91">
        <f>'relative error colored'!FQ71</f>
        <v>494.06668055251839</v>
      </c>
      <c r="FQ180" s="91">
        <f>'relative error colored'!FR71</f>
        <v>507.43280955913332</v>
      </c>
      <c r="FR180" s="91">
        <f>'relative error colored'!FS71</f>
        <v>520.89662282243603</v>
      </c>
      <c r="FS180" s="91">
        <f>'relative error colored'!FT71</f>
        <v>534.44849803855175</v>
      </c>
      <c r="FT180" s="91">
        <f>'relative error colored'!FU71</f>
        <v>548.07960412171633</v>
      </c>
      <c r="FU180" s="91">
        <f>'relative error colored'!FV71</f>
        <v>561.78187822448251</v>
      </c>
      <c r="FV180" s="91">
        <f>'relative error colored'!FW71</f>
        <v>575.54799279222254</v>
      </c>
      <c r="FW180" s="91">
        <f>'relative error colored'!FX71</f>
        <v>589.37131589111323</v>
      </c>
      <c r="FX180" s="91">
        <f>'relative error colored'!FY71</f>
        <v>603.24586743610564</v>
      </c>
      <c r="FY180" s="91">
        <f>'relative error colored'!FZ71</f>
        <v>617.16627338834417</v>
      </c>
      <c r="FZ180" s="91">
        <f>'relative error colored'!GA71</f>
        <v>631.12771950557953</v>
      </c>
      <c r="GA180" s="91">
        <f>'relative error colored'!GB71</f>
        <v>645.12590581887991</v>
      </c>
      <c r="GB180" s="91">
        <f>'relative error colored'!GC71</f>
        <v>659.15700267204988</v>
      </c>
      <c r="GC180" s="91">
        <f>'relative error colored'!GD71</f>
        <v>673.2176088901208</v>
      </c>
      <c r="GD180" s="91">
        <f>'relative error colored'!GE71</f>
        <v>687.30471243176078</v>
      </c>
      <c r="GE180" s="91">
        <f>'relative error colored'!GF71</f>
        <v>701.41565371842773</v>
      </c>
      <c r="GF180" s="91">
        <f>'relative error colored'!GG71</f>
        <v>715.54809171195802</v>
      </c>
      <c r="GG180" s="91">
        <f>'relative error colored'!GH71</f>
        <v>729.69997272413821</v>
      </c>
      <c r="GH180" s="91">
        <f>'relative error colored'!GI71</f>
        <v>743.86950187976379</v>
      </c>
      <c r="GI180" s="91">
        <f>'relative error colored'!GJ71</f>
        <v>758.05511711299721</v>
      </c>
      <c r="GJ180" s="91">
        <f>'relative error colored'!GK71</f>
        <v>772.255465550601</v>
      </c>
      <c r="GK180" s="91">
        <f>'relative error colored'!GL71</f>
        <v>786.46938212107989</v>
      </c>
      <c r="GL180" s="91">
        <f>'relative error colored'!GM71</f>
        <v>800.69587022271185</v>
      </c>
      <c r="GM180" s="91">
        <f>'relative error colored'!GN71</f>
        <v>814.93408428356042</v>
      </c>
      <c r="GN180" s="395">
        <f>'relative error colored'!GO71</f>
        <v>829.18331405091362</v>
      </c>
      <c r="GO180" s="290">
        <v>60000</v>
      </c>
      <c r="GP180" s="268"/>
      <c r="GQ180"/>
      <c r="GR180"/>
      <c r="GS180" s="6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</row>
    <row r="181" spans="1:240" ht="15.75">
      <c r="A181" s="173"/>
      <c r="B181" s="182"/>
      <c r="C181" s="91"/>
      <c r="D181" s="189"/>
      <c r="E181" s="91"/>
      <c r="F181" s="116"/>
      <c r="G181" s="116"/>
      <c r="H181" s="116"/>
      <c r="I181" s="116"/>
      <c r="J181" s="109"/>
      <c r="K181" s="210">
        <v>61000</v>
      </c>
      <c r="L181" s="211">
        <f t="shared" si="323"/>
        <v>18.5928</v>
      </c>
      <c r="M181" s="285">
        <v>610</v>
      </c>
      <c r="N181" s="91"/>
      <c r="O181" s="105">
        <f>'relative error colored'!N73</f>
        <v>68.350958497380745</v>
      </c>
      <c r="P181" s="201">
        <f>'relative error colored'!O73</f>
        <v>0.10990661333443436</v>
      </c>
      <c r="Q181" s="205">
        <f>'relative error colored'!P73</f>
        <v>-56.500002288000502</v>
      </c>
      <c r="R181" s="208">
        <f>'relative error colored'!Q73</f>
        <v>216.64999771199948</v>
      </c>
      <c r="S181" s="383"/>
      <c r="T181" s="196">
        <f>'relative error colored'!R73</f>
        <v>573.56933718429855</v>
      </c>
      <c r="U181" s="382"/>
      <c r="V181" s="143">
        <f>'relative error colored'!S73</f>
        <v>6.7457151243405622E-2</v>
      </c>
      <c r="W181" s="165">
        <f>'relative error colored'!T73</f>
        <v>8.9719684354640283E-2</v>
      </c>
      <c r="X181" s="200">
        <f>'relative error colored'!U73</f>
        <v>0.75186533996876448</v>
      </c>
      <c r="Y181" s="279"/>
      <c r="Z181" s="400">
        <f t="shared" si="324"/>
        <v>610</v>
      </c>
      <c r="AA181" s="405">
        <v>61000</v>
      </c>
      <c r="AB181" s="414">
        <f>'relative error colored'!Z72</f>
        <v>5.8183243734350291E-2</v>
      </c>
      <c r="AC181" s="414">
        <f>'relative error colored'!AA72</f>
        <v>0.11622934196517357</v>
      </c>
      <c r="AD181" s="414">
        <f>'relative error colored'!AB72</f>
        <v>0.17400421712991987</v>
      </c>
      <c r="AE181" s="414">
        <f>'relative error colored'!AC72</f>
        <v>0.231379745710978</v>
      </c>
      <c r="AF181" s="414">
        <f>'relative error colored'!AD72</f>
        <v>0.28823630114741078</v>
      </c>
      <c r="AG181" s="414">
        <f>'relative error colored'!AE72</f>
        <v>0.34446482946410834</v>
      </c>
      <c r="AH181" s="414">
        <f>'relative error colored'!AF72</f>
        <v>0.3999683811329669</v>
      </c>
      <c r="AI181" s="414">
        <f>'relative error colored'!AG72</f>
        <v>0.45466307306039</v>
      </c>
      <c r="AJ181" s="414">
        <f>'relative error colored'!AH72</f>
        <v>0.50847850072408984</v>
      </c>
      <c r="AK181" s="410">
        <f>'relative error colored'!AI72</f>
        <v>0.5613576571981892</v>
      </c>
      <c r="AL181" s="414">
        <f>'relative error colored'!AJ72</f>
        <v>0.61325644040762217</v>
      </c>
      <c r="AM181" s="414">
        <f>'relative error colored'!AK72</f>
        <v>0.66414284215017838</v>
      </c>
      <c r="AN181" s="414">
        <f>'relative error colored'!AL72</f>
        <v>0.71399591376526517</v>
      </c>
      <c r="AO181" s="414">
        <f>'relative error colored'!AM72</f>
        <v>0.76280459643414344</v>
      </c>
      <c r="AP181" s="414">
        <f>'relative error colored'!AN72</f>
        <v>0.81056649191259089</v>
      </c>
      <c r="AQ181" s="414">
        <f>'relative error colored'!AO72</f>
        <v>0.85728663473897104</v>
      </c>
      <c r="AR181" s="414">
        <f>'relative error colored'!AP72</f>
        <v>0.90297631179053484</v>
      </c>
      <c r="AS181" s="414">
        <f>'relative error colored'!AQ72</f>
        <v>0.94765196097676119</v>
      </c>
      <c r="AT181" s="414">
        <f>'relative error colored'!AR72</f>
        <v>0.99133416873228897</v>
      </c>
      <c r="AU181" s="410">
        <f>'relative error colored'!AS72</f>
        <v>1.0340467761708991</v>
      </c>
      <c r="AV181" s="414">
        <f>'relative error colored'!AT72</f>
        <v>1.07581609629234</v>
      </c>
      <c r="AW181" s="414">
        <f>'relative error colored'!AU72</f>
        <v>1.1166702392815777</v>
      </c>
      <c r="AX181" s="414">
        <f>'relative error colored'!AV72</f>
        <v>1.1566385393769349</v>
      </c>
      <c r="AY181" s="414">
        <f>'relative error colored'!AW72</f>
        <v>1.1957510746499065</v>
      </c>
      <c r="AZ181" s="414">
        <f>'relative error colored'!AX72</f>
        <v>1.2340382699895969</v>
      </c>
      <c r="BA181" s="414">
        <f>'relative error colored'!AY72</f>
        <v>1.2715305733170406</v>
      </c>
      <c r="BB181" s="414">
        <f>'relative error colored'!AZ72</f>
        <v>1.3082581953200898</v>
      </c>
      <c r="BC181" s="414">
        <f>'relative error colored'!BA72</f>
        <v>1.3442509036034629</v>
      </c>
      <c r="BD181" s="414">
        <f>'relative error colored'!BB72</f>
        <v>1.3795378629441879</v>
      </c>
      <c r="BE181" s="410">
        <f>'relative error colored'!BC72</f>
        <v>1.4141475142257496</v>
      </c>
      <c r="BF181" s="414">
        <f>'relative error colored'!BD72</f>
        <v>1.4481074855216294</v>
      </c>
      <c r="BG181" s="414">
        <f>'relative error colored'!BE72</f>
        <v>1.4814445296645125</v>
      </c>
      <c r="BH181" s="414">
        <f>'relative error colored'!BF72</f>
        <v>1.5141844834424258</v>
      </c>
      <c r="BI181" s="414">
        <f>'relative error colored'!BG72</f>
        <v>1.5463522442927129</v>
      </c>
      <c r="BJ181" s="414">
        <f>'relative error colored'!BH72</f>
        <v>1.5779717610135859</v>
      </c>
      <c r="BK181" s="414">
        <f>'relative error colored'!BI72</f>
        <v>1.60906603558077</v>
      </c>
      <c r="BL181" s="414">
        <f>'relative error colored'!BJ72</f>
        <v>1.6396571336482531</v>
      </c>
      <c r="BM181" s="414">
        <f>'relative error colored'!BK72</f>
        <v>1.6697662017327886</v>
      </c>
      <c r="BN181" s="414">
        <f>'relative error colored'!BL72</f>
        <v>1.6994134894393946</v>
      </c>
      <c r="BO181" s="411">
        <f>'relative error colored'!BM72</f>
        <v>1.7286183753866295</v>
      </c>
      <c r="BP181" s="253"/>
      <c r="BQ181" s="400">
        <f>'relative error colored'!BP72</f>
        <v>610.00000000000011</v>
      </c>
      <c r="BR181" s="405">
        <f>'relative error colored'!BQ72</f>
        <v>61000</v>
      </c>
      <c r="BS181" s="115">
        <f>'relative error colored'!BR72</f>
        <v>216.79668231971374</v>
      </c>
      <c r="BT181" s="115">
        <f>'relative error colored'!BS72</f>
        <v>217.235353938743</v>
      </c>
      <c r="BU181" s="115">
        <f>'relative error colored'!BT72</f>
        <v>217.96192036834242</v>
      </c>
      <c r="BV181" s="115">
        <f>'relative error colored'!BU72</f>
        <v>218.96973799030738</v>
      </c>
      <c r="BW181" s="115">
        <f>'relative error colored'!BV72</f>
        <v>220.24986123639377</v>
      </c>
      <c r="BX181" s="115">
        <f>'relative error colored'!BW72</f>
        <v>221.79136294960861</v>
      </c>
      <c r="BY181" s="115">
        <f>'relative error colored'!BX72</f>
        <v>223.58170164570748</v>
      </c>
      <c r="BZ181" s="115">
        <f>'relative error colored'!BY72</f>
        <v>225.60711065590948</v>
      </c>
      <c r="CA181" s="115">
        <f>'relative error colored'!BZ72</f>
        <v>227.85298580600792</v>
      </c>
      <c r="CB181" s="91">
        <f>'relative error colored'!CA72</f>
        <v>230.30425199585349</v>
      </c>
      <c r="CC181" s="115">
        <f>'relative error colored'!CB72</f>
        <v>232.9456939354265</v>
      </c>
      <c r="CD181" s="115">
        <f>'relative error colored'!CC72</f>
        <v>235.76224153154641</v>
      </c>
      <c r="CE181" s="115">
        <f>'relative error colored'!CD72</f>
        <v>238.73920532268801</v>
      </c>
      <c r="CF181" s="115">
        <f>'relative error colored'!CE72</f>
        <v>241.86246147767329</v>
      </c>
      <c r="CG181" s="115">
        <f>'relative error colored'!CF72</f>
        <v>245.11858898971957</v>
      </c>
      <c r="CH181" s="115">
        <f>'relative error colored'!CG72</f>
        <v>248.49496378553337</v>
      </c>
      <c r="CI181" s="115">
        <f>'relative error colored'!CH72</f>
        <v>251.9798156365319</v>
      </c>
      <c r="CJ181" s="115">
        <f>'relative error colored'!CI72</f>
        <v>255.56225418312491</v>
      </c>
      <c r="CK181" s="115">
        <f>'relative error colored'!CJ72</f>
        <v>259.23227026168166</v>
      </c>
      <c r="CL181" s="91">
        <f>'relative error colored'!CK72</f>
        <v>262.9807182436669</v>
      </c>
      <c r="CM181" s="115">
        <f>'relative error colored'!CL72</f>
        <v>266.79928441327854</v>
      </c>
      <c r="CN181" s="115">
        <f>'relative error colored'!CM72</f>
        <v>270.68044564286055</v>
      </c>
      <c r="CO181" s="115">
        <f>'relative error colored'!CN72</f>
        <v>274.61742185756742</v>
      </c>
      <c r="CP181" s="115">
        <f>'relative error colored'!CO72</f>
        <v>278.6041250650826</v>
      </c>
      <c r="CQ181" s="115">
        <f>'relative error colored'!CP72</f>
        <v>282.63510709159004</v>
      </c>
      <c r="CR181" s="115">
        <f>'relative error colored'!CQ72</f>
        <v>286.70550762362495</v>
      </c>
      <c r="CS181" s="115">
        <f>'relative error colored'!CR72</f>
        <v>290.81100370740779</v>
      </c>
      <c r="CT181" s="115">
        <f>'relative error colored'!CS72</f>
        <v>294.94776149648328</v>
      </c>
      <c r="CU181" s="115">
        <f>'relative error colored'!CT72</f>
        <v>299.11239075493182</v>
      </c>
      <c r="CV181" s="91">
        <f>'relative error colored'!CU72</f>
        <v>303.30190240584903</v>
      </c>
      <c r="CW181" s="115">
        <f>'relative error colored'!CV72</f>
        <v>307.51366925180326</v>
      </c>
      <c r="CX181" s="115">
        <f>'relative error colored'!CW72</f>
        <v>311.74538987522578</v>
      </c>
      <c r="CY181" s="115">
        <f>'relative error colored'!CX72</f>
        <v>315.99505564290661</v>
      </c>
      <c r="CZ181" s="115">
        <f>'relative error colored'!CY72</f>
        <v>320.26092068216707</v>
      </c>
      <c r="DA181" s="115">
        <f>'relative error colored'!CZ72</f>
        <v>324.54147466042281</v>
      </c>
      <c r="DB181" s="115">
        <f>'relative error colored'!DA72</f>
        <v>328.83541817945718</v>
      </c>
      <c r="DC181" s="115">
        <f>'relative error colored'!DB72</f>
        <v>333.14164058672259</v>
      </c>
      <c r="DD181" s="115">
        <f>'relative error colored'!DC72</f>
        <v>337.45920000505726</v>
      </c>
      <c r="DE181" s="115">
        <f>'relative error colored'!DD72</f>
        <v>341.78730538692571</v>
      </c>
      <c r="DF181" s="395">
        <f>'relative error colored'!DE72</f>
        <v>346.12530040772918</v>
      </c>
      <c r="DG181" s="90"/>
      <c r="DH181" s="400">
        <f>'relative error colored'!DH72</f>
        <v>610.00000000000011</v>
      </c>
      <c r="DI181" s="405">
        <f>'relative error colored'!DI72</f>
        <v>61000</v>
      </c>
      <c r="DJ181" s="115">
        <f>'relative error colored'!DJ72</f>
        <v>33.372124543943791</v>
      </c>
      <c r="DK181" s="115">
        <f>'relative error colored'!DK72</f>
        <v>66.665586632331781</v>
      </c>
      <c r="DL181" s="115">
        <f>'relative error colored'!DL72</f>
        <v>99.8034834864809</v>
      </c>
      <c r="DM181" s="115">
        <f>'relative error colored'!DM72</f>
        <v>132.7123273853172</v>
      </c>
      <c r="DN181" s="115">
        <f>'relative error colored'!DN72</f>
        <v>165.32350420157428</v>
      </c>
      <c r="DO181" s="115">
        <f>'relative error colored'!DO72</f>
        <v>197.57446391903105</v>
      </c>
      <c r="DP181" s="115">
        <f>'relative error colored'!DP72</f>
        <v>229.40959926111273</v>
      </c>
      <c r="DQ181" s="115">
        <f>'relative error colored'!DQ72</f>
        <v>260.78079745742417</v>
      </c>
      <c r="DR181" s="115">
        <f>'relative error colored'!DR72</f>
        <v>291.64767663278207</v>
      </c>
      <c r="DS181" s="91">
        <f>'relative error colored'!DS72</f>
        <v>321.97753936249603</v>
      </c>
      <c r="DT181" s="115">
        <f>'relative error colored'!DT72</f>
        <v>351.74509004860215</v>
      </c>
      <c r="DU181" s="115">
        <f>'relative error colored'!DU72</f>
        <v>380.93196976777404</v>
      </c>
      <c r="DV181" s="115">
        <f>'relative error colored'!DV72</f>
        <v>409.52616301064074</v>
      </c>
      <c r="DW181" s="115">
        <f>'relative error colored'!DW72</f>
        <v>437.52132677786801</v>
      </c>
      <c r="DX181" s="115">
        <f>'relative error colored'!DX72</f>
        <v>464.91608551010683</v>
      </c>
      <c r="DY181" s="115">
        <f>'relative error colored'!DY72</f>
        <v>491.71332686418947</v>
      </c>
      <c r="DZ181" s="115">
        <f>'relative error colored'!DZ72</f>
        <v>517.91952464681958</v>
      </c>
      <c r="EA181" s="115">
        <f>'relative error colored'!EA72</f>
        <v>543.5441071388417</v>
      </c>
      <c r="EB181" s="115">
        <f>'relative error colored'!EB72</f>
        <v>568.59888208792654</v>
      </c>
      <c r="EC181" s="91">
        <f>'relative error colored'!EC72</f>
        <v>593.09752402590334</v>
      </c>
      <c r="ED181" s="115">
        <f>'relative error colored'!ED72</f>
        <v>617.05512528259692</v>
      </c>
      <c r="EE181" s="115">
        <f>'relative error colored'!EE72</f>
        <v>640.48780899816654</v>
      </c>
      <c r="EF181" s="115">
        <f>'relative error colored'!EF72</f>
        <v>663.41240039224374</v>
      </c>
      <c r="EG181" s="115">
        <f>'relative error colored'!EG72</f>
        <v>685.84615132435954</v>
      </c>
      <c r="EH181" s="115">
        <f>'relative error colored'!EH72</f>
        <v>707.8065125779915</v>
      </c>
      <c r="EI181" s="115">
        <f>'relative error colored'!EI72</f>
        <v>729.31094814702612</v>
      </c>
      <c r="EJ181" s="115">
        <f>'relative error colored'!EJ72</f>
        <v>750.37678595567047</v>
      </c>
      <c r="EK181" s="115">
        <f>'relative error colored'!EK72</f>
        <v>771.02109978923261</v>
      </c>
      <c r="EL181" s="115">
        <f>'relative error colored'!EL72</f>
        <v>791.26061766954149</v>
      </c>
      <c r="EM181" s="91">
        <f>'relative error colored'!EM72</f>
        <v>811.11165241528658</v>
      </c>
      <c r="EN181" s="115">
        <f>'relative error colored'!EN72</f>
        <v>830.59005064226221</v>
      </c>
      <c r="EO181" s="115">
        <f>'relative error colored'!EO72</f>
        <v>849.71115695497929</v>
      </c>
      <c r="EP181" s="115">
        <f>'relative error colored'!EP72</f>
        <v>868.48979054282165</v>
      </c>
      <c r="EQ181" s="115">
        <f>'relative error colored'!EQ72</f>
        <v>886.9402318124238</v>
      </c>
      <c r="ER181" s="115">
        <f>'relative error colored'!ER72</f>
        <v>905.07621706010286</v>
      </c>
      <c r="ES181" s="115">
        <f>'relative error colored'!ES72</f>
        <v>922.91093951382913</v>
      </c>
      <c r="ET181" s="115">
        <f>'relative error colored'!ET72</f>
        <v>940.45705535613536</v>
      </c>
      <c r="EU181" s="115">
        <f>'relative error colored'!EU72</f>
        <v>957.72669358061921</v>
      </c>
      <c r="EV181" s="115">
        <f>'relative error colored'!EV72</f>
        <v>974.73146873980954</v>
      </c>
      <c r="EW181" s="395">
        <f>'relative error colored'!EW72</f>
        <v>991.48249581510811</v>
      </c>
      <c r="EX181" s="8"/>
      <c r="EY181" s="400">
        <f>'relative error colored'!EZ72</f>
        <v>610.00000000000011</v>
      </c>
      <c r="EZ181" s="405">
        <f>'relative error colored'!FA72</f>
        <v>61000</v>
      </c>
      <c r="FA181" s="115">
        <f>'relative error colored'!FB72</f>
        <v>319.64668231971388</v>
      </c>
      <c r="FB181" s="115">
        <f>'relative error colored'!FC72</f>
        <v>330.08535393874314</v>
      </c>
      <c r="FC181" s="115">
        <f>'relative error colored'!FD72</f>
        <v>340.81192036834256</v>
      </c>
      <c r="FD181" s="115">
        <f>'relative error colored'!FE72</f>
        <v>351.81973799030754</v>
      </c>
      <c r="FE181" s="115">
        <f>'relative error colored'!FF72</f>
        <v>363.09986123639391</v>
      </c>
      <c r="FF181" s="115">
        <f>'relative error colored'!FG72</f>
        <v>374.64136294960872</v>
      </c>
      <c r="FG181" s="115">
        <f>'relative error colored'!FH72</f>
        <v>386.43170164570762</v>
      </c>
      <c r="FH181" s="115">
        <f>'relative error colored'!FI72</f>
        <v>398.45711065590962</v>
      </c>
      <c r="FI181" s="115">
        <f>'relative error colored'!FJ72</f>
        <v>410.70298580600809</v>
      </c>
      <c r="FJ181" s="91">
        <f>'relative error colored'!FK72</f>
        <v>423.15425199585366</v>
      </c>
      <c r="FK181" s="115">
        <f>'relative error colored'!FL72</f>
        <v>435.79569393542664</v>
      </c>
      <c r="FL181" s="115">
        <f>'relative error colored'!FM72</f>
        <v>448.61224153154654</v>
      </c>
      <c r="FM181" s="115">
        <f>'relative error colored'!FN72</f>
        <v>461.58920532268814</v>
      </c>
      <c r="FN181" s="115">
        <f>'relative error colored'!FO72</f>
        <v>474.7124614776734</v>
      </c>
      <c r="FO181" s="115">
        <f>'relative error colored'!FP72</f>
        <v>487.96858898971971</v>
      </c>
      <c r="FP181" s="115">
        <f>'relative error colored'!FQ72</f>
        <v>501.34496378553354</v>
      </c>
      <c r="FQ181" s="115">
        <f>'relative error colored'!FR72</f>
        <v>514.82981563653198</v>
      </c>
      <c r="FR181" s="115">
        <f>'relative error colored'!FS72</f>
        <v>528.41225418312501</v>
      </c>
      <c r="FS181" s="115">
        <f>'relative error colored'!FT72</f>
        <v>542.08227026168174</v>
      </c>
      <c r="FT181" s="91">
        <f>'relative error colored'!FU72</f>
        <v>555.83071824366698</v>
      </c>
      <c r="FU181" s="115">
        <f>'relative error colored'!FV72</f>
        <v>569.64928441327868</v>
      </c>
      <c r="FV181" s="115">
        <f>'relative error colored'!FW72</f>
        <v>583.53044564286074</v>
      </c>
      <c r="FW181" s="115">
        <f>'relative error colored'!FX72</f>
        <v>597.46742185756762</v>
      </c>
      <c r="FX181" s="115">
        <f>'relative error colored'!FY72</f>
        <v>611.45412506508274</v>
      </c>
      <c r="FY181" s="115">
        <f>'relative error colored'!FZ72</f>
        <v>625.48510709159018</v>
      </c>
      <c r="FZ181" s="115">
        <f>'relative error colored'!GA72</f>
        <v>639.55550762362509</v>
      </c>
      <c r="GA181" s="115">
        <f>'relative error colored'!GB72</f>
        <v>653.66100370740787</v>
      </c>
      <c r="GB181" s="115">
        <f>'relative error colored'!GC72</f>
        <v>667.79776149648342</v>
      </c>
      <c r="GC181" s="115">
        <f>'relative error colored'!GD72</f>
        <v>681.9623907549319</v>
      </c>
      <c r="GD181" s="91">
        <f>'relative error colored'!GE72</f>
        <v>696.15190240584911</v>
      </c>
      <c r="GE181" s="115">
        <f>'relative error colored'!GF72</f>
        <v>710.36366925180346</v>
      </c>
      <c r="GF181" s="115">
        <f>'relative error colored'!GG72</f>
        <v>724.59538987522592</v>
      </c>
      <c r="GG181" s="115">
        <f>'relative error colored'!GH72</f>
        <v>738.8450556429068</v>
      </c>
      <c r="GH181" s="115">
        <f>'relative error colored'!GI72</f>
        <v>753.11092068216726</v>
      </c>
      <c r="GI181" s="115">
        <f>'relative error colored'!GJ72</f>
        <v>767.391474660423</v>
      </c>
      <c r="GJ181" s="115">
        <f>'relative error colored'!GK72</f>
        <v>781.68541817945732</v>
      </c>
      <c r="GK181" s="115">
        <f>'relative error colored'!GL72</f>
        <v>795.99164058672272</v>
      </c>
      <c r="GL181" s="115">
        <f>'relative error colored'!GM72</f>
        <v>810.30920000505739</v>
      </c>
      <c r="GM181" s="115">
        <f>'relative error colored'!GN72</f>
        <v>824.63730538692585</v>
      </c>
      <c r="GN181" s="395">
        <f>'relative error colored'!GO72</f>
        <v>838.97530040772926</v>
      </c>
      <c r="GO181" s="290">
        <v>61000</v>
      </c>
      <c r="GP181" s="268"/>
      <c r="GS181" s="60"/>
    </row>
    <row r="182" spans="1:240" ht="15.75">
      <c r="A182" s="173"/>
      <c r="B182" s="182"/>
      <c r="C182" s="91"/>
      <c r="D182" s="189"/>
      <c r="E182" s="91"/>
      <c r="F182" s="116"/>
      <c r="G182" s="116"/>
      <c r="H182" s="116"/>
      <c r="I182" s="116"/>
      <c r="J182" s="109"/>
      <c r="K182" s="210">
        <v>62000</v>
      </c>
      <c r="L182" s="211">
        <f t="shared" si="323"/>
        <v>18.897600000000001</v>
      </c>
      <c r="M182" s="285">
        <v>620</v>
      </c>
      <c r="N182" s="91"/>
      <c r="O182" s="105">
        <f>'relative error colored'!N74</f>
        <v>65.143475162015378</v>
      </c>
      <c r="P182" s="201">
        <f>'relative error colored'!O74</f>
        <v>0.10474906121714909</v>
      </c>
      <c r="Q182" s="205">
        <f>'relative error colored'!P74</f>
        <v>-56.500002288000502</v>
      </c>
      <c r="R182" s="208">
        <f>'relative error colored'!Q74</f>
        <v>216.64999771199948</v>
      </c>
      <c r="S182" s="383"/>
      <c r="T182" s="196">
        <f>'relative error colored'!R74</f>
        <v>573.56933718429855</v>
      </c>
      <c r="U182" s="382"/>
      <c r="V182" s="143">
        <f>'relative error colored'!S74</f>
        <v>6.4291611312129654E-2</v>
      </c>
      <c r="W182" s="165">
        <f>'relative error colored'!T74</f>
        <v>8.5509437728284968E-2</v>
      </c>
      <c r="X182" s="200">
        <f>'relative error colored'!U74</f>
        <v>0.75186533996876448</v>
      </c>
      <c r="Y182" s="279"/>
      <c r="Z182" s="400">
        <f t="shared" si="324"/>
        <v>620</v>
      </c>
      <c r="AA182" s="405">
        <v>62000</v>
      </c>
      <c r="AB182" s="414">
        <f>'relative error colored'!Z73</f>
        <v>5.9597183199294954E-2</v>
      </c>
      <c r="AC182" s="414">
        <f>'relative error colored'!AA73</f>
        <v>0.11904650922551266</v>
      </c>
      <c r="AD182" s="414">
        <f>'relative error colored'!AB73</f>
        <v>0.17820359002180819</v>
      </c>
      <c r="AE182" s="414">
        <f>'relative error colored'!AC73</f>
        <v>0.23693076010432892</v>
      </c>
      <c r="AF182" s="414">
        <f>'relative error colored'!AD73</f>
        <v>0.29509992415861125</v>
      </c>
      <c r="AG182" s="414">
        <f>'relative error colored'!AE73</f>
        <v>0.35259485467690066</v>
      </c>
      <c r="AH182" s="414">
        <f>'relative error colored'!AF73</f>
        <v>0.40931285395909589</v>
      </c>
      <c r="AI182" s="414">
        <f>'relative error colored'!AG73</f>
        <v>0.46516575588316539</v>
      </c>
      <c r="AJ182" s="414">
        <f>'relative error colored'!AH73</f>
        <v>0.52008029781276099</v>
      </c>
      <c r="AK182" s="410">
        <f>'relative error colored'!AI73</f>
        <v>0.5739979356269036</v>
      </c>
      <c r="AL182" s="414">
        <f>'relative error colored'!AJ73</f>
        <v>0.62687420215198986</v>
      </c>
      <c r="AM182" s="414">
        <f>'relative error colored'!AK73</f>
        <v>0.67867772133546755</v>
      </c>
      <c r="AN182" s="414">
        <f>'relative error colored'!AL73</f>
        <v>0.72938898963831256</v>
      </c>
      <c r="AO182" s="414">
        <f>'relative error colored'!AM73</f>
        <v>0.77899902584537584</v>
      </c>
      <c r="AP182" s="414">
        <f>'relative error colored'!AN73</f>
        <v>0.82750797453703251</v>
      </c>
      <c r="AQ182" s="414">
        <f>'relative error colored'!AO73</f>
        <v>0.87492373013510005</v>
      </c>
      <c r="AR182" s="414">
        <f>'relative error colored'!AP73</f>
        <v>0.92126063024677673</v>
      </c>
      <c r="AS182" s="414">
        <f>'relative error colored'!AQ73</f>
        <v>0.96653825063051901</v>
      </c>
      <c r="AT182" s="414">
        <f>'relative error colored'!AR73</f>
        <v>1.010780320370809</v>
      </c>
      <c r="AU182" s="410">
        <f>'relative error colored'!AS73</f>
        <v>1.0540137650546102</v>
      </c>
      <c r="AV182" s="414">
        <f>'relative error colored'!AT73</f>
        <v>1.0962678777700512</v>
      </c>
      <c r="AW182" s="414">
        <f>'relative error colored'!AU73</f>
        <v>1.1375736122502751</v>
      </c>
      <c r="AX182" s="414">
        <f>'relative error colored'!AV73</f>
        <v>1.1779629890149939</v>
      </c>
      <c r="AY182" s="414">
        <f>'relative error colored'!AW73</f>
        <v>1.2174686034632791</v>
      </c>
      <c r="AZ182" s="414">
        <f>'relative error colored'!AX73</f>
        <v>1.256123224126235</v>
      </c>
      <c r="BA182" s="414">
        <f>'relative error colored'!AY73</f>
        <v>1.2939594693464149</v>
      </c>
      <c r="BB182" s="414">
        <f>'relative error colored'!AZ73</f>
        <v>1.3310095512316076</v>
      </c>
      <c r="BC182" s="414">
        <f>'relative error colored'!BA73</f>
        <v>1.3673050766214263</v>
      </c>
      <c r="BD182" s="414">
        <f>'relative error colored'!BB73</f>
        <v>1.4028768958508298</v>
      </c>
      <c r="BE182" s="410">
        <f>'relative error colored'!BC73</f>
        <v>1.4377549911887022</v>
      </c>
      <c r="BF182" s="414">
        <f>'relative error colored'!BD73</f>
        <v>1.4719683979005316</v>
      </c>
      <c r="BG182" s="414">
        <f>'relative error colored'!BE73</f>
        <v>1.505545151889397</v>
      </c>
      <c r="BH182" s="414">
        <f>'relative error colored'!BF73</f>
        <v>1.5385122587847817</v>
      </c>
      <c r="BI182" s="414">
        <f>'relative error colored'!BG73</f>
        <v>1.5708956801639826</v>
      </c>
      <c r="BJ182" s="414">
        <f>'relative error colored'!BH73</f>
        <v>1.6027203333050943</v>
      </c>
      <c r="BK182" s="414">
        <f>'relative error colored'!BI73</f>
        <v>1.6340101014874113</v>
      </c>
      <c r="BL182" s="414">
        <f>'relative error colored'!BJ73</f>
        <v>1.6647878523827144</v>
      </c>
      <c r="BM182" s="414">
        <f>'relative error colored'!BK73</f>
        <v>1.695075462527651</v>
      </c>
      <c r="BN182" s="414">
        <f>'relative error colored'!BL73</f>
        <v>1.7248938462432917</v>
      </c>
      <c r="BO182" s="411">
        <f>'relative error colored'!BM73</f>
        <v>1.7542629876819111</v>
      </c>
      <c r="BP182" s="253"/>
      <c r="BQ182" s="400">
        <f>'relative error colored'!BP73</f>
        <v>620.00000000000011</v>
      </c>
      <c r="BR182" s="405">
        <f>'relative error colored'!BQ73</f>
        <v>62000</v>
      </c>
      <c r="BS182" s="115">
        <f>'relative error colored'!BR73</f>
        <v>216.80389825492259</v>
      </c>
      <c r="BT182" s="115">
        <f>'relative error colored'!BS73</f>
        <v>217.26407355749026</v>
      </c>
      <c r="BU182" s="115">
        <f>'relative error colored'!BT73</f>
        <v>218.02600768725799</v>
      </c>
      <c r="BV182" s="115">
        <f>'relative error colored'!BU73</f>
        <v>219.0823785859846</v>
      </c>
      <c r="BW182" s="115">
        <f>'relative error colored'!BV73</f>
        <v>220.4233458859305</v>
      </c>
      <c r="BX182" s="115">
        <f>'relative error colored'!BW73</f>
        <v>222.03691894493778</v>
      </c>
      <c r="BY182" s="115">
        <f>'relative error colored'!BX73</f>
        <v>223.90937638332588</v>
      </c>
      <c r="BZ182" s="115">
        <f>'relative error colored'!BY73</f>
        <v>226.02570750172498</v>
      </c>
      <c r="CA182" s="115">
        <f>'relative error colored'!BZ73</f>
        <v>228.37004834400273</v>
      </c>
      <c r="CB182" s="91">
        <f>'relative error colored'!CA73</f>
        <v>230.92608995363634</v>
      </c>
      <c r="CC182" s="115">
        <f>'relative error colored'!CB73</f>
        <v>233.67744245865143</v>
      </c>
      <c r="CD182" s="115">
        <f>'relative error colored'!CC73</f>
        <v>236.60794496533694</v>
      </c>
      <c r="CE182" s="115">
        <f>'relative error colored'!CD73</f>
        <v>239.701917029801</v>
      </c>
      <c r="CF182" s="115">
        <f>'relative error colored'!CE73</f>
        <v>242.94435220098404</v>
      </c>
      <c r="CG182" s="115">
        <f>'relative error colored'!CF73</f>
        <v>246.32105757712571</v>
      </c>
      <c r="CH182" s="115">
        <f>'relative error colored'!CG73</f>
        <v>249.81874551058436</v>
      </c>
      <c r="CI182" s="115">
        <f>'relative error colored'!CH73</f>
        <v>253.42508470297827</v>
      </c>
      <c r="CJ182" s="115">
        <f>'relative error colored'!CI73</f>
        <v>257.12871819426061</v>
      </c>
      <c r="CK182" s="115">
        <f>'relative error colored'!CJ73</f>
        <v>260.91925541707951</v>
      </c>
      <c r="CL182" s="91">
        <f>'relative error colored'!CK73</f>
        <v>264.78724478697364</v>
      </c>
      <c r="CM182" s="115">
        <f>'relative error colored'!CL73</f>
        <v>268.72413241050765</v>
      </c>
      <c r="CN182" s="115">
        <f>'relative error colored'!CM73</f>
        <v>272.72221154990626</v>
      </c>
      <c r="CO182" s="115">
        <f>'relative error colored'!CN73</f>
        <v>276.77456657221938</v>
      </c>
      <c r="CP182" s="115">
        <f>'relative error colored'!CO73</f>
        <v>280.87501428587876</v>
      </c>
      <c r="CQ182" s="115">
        <f>'relative error colored'!CP73</f>
        <v>285.01804485299903</v>
      </c>
      <c r="CR182" s="115">
        <f>'relative error colored'!CQ73</f>
        <v>289.19876386895208</v>
      </c>
      <c r="CS182" s="115">
        <f>'relative error colored'!CR73</f>
        <v>293.41283671692628</v>
      </c>
      <c r="CT182" s="115">
        <f>'relative error colored'!CS73</f>
        <v>297.65643592330167</v>
      </c>
      <c r="CU182" s="115">
        <f>'relative error colored'!CT73</f>
        <v>301.92619194565293</v>
      </c>
      <c r="CV182" s="91">
        <f>'relative error colored'!CU73</f>
        <v>306.21914760450841</v>
      </c>
      <c r="CW182" s="115">
        <f>'relative error colored'!CV73</f>
        <v>310.53271620874722</v>
      </c>
      <c r="CX182" s="115">
        <f>'relative error colored'!CW73</f>
        <v>314.8646433104571</v>
      </c>
      <c r="CY182" s="115">
        <f>'relative error colored'!CX73</f>
        <v>319.21297194762832</v>
      </c>
      <c r="CZ182" s="115">
        <f>'relative error colored'!CY73</f>
        <v>323.57601118348776</v>
      </c>
      <c r="DA182" s="115">
        <f>'relative error colored'!CZ73</f>
        <v>327.95230772254945</v>
      </c>
      <c r="DB182" s="115">
        <f>'relative error colored'!DA73</f>
        <v>332.34062036989872</v>
      </c>
      <c r="DC182" s="115">
        <f>'relative error colored'!DB73</f>
        <v>336.73989709755301</v>
      </c>
      <c r="DD182" s="115">
        <f>'relative error colored'!DC73</f>
        <v>341.14925448651798</v>
      </c>
      <c r="DE182" s="115">
        <f>'relative error colored'!DD73</f>
        <v>345.56795932293039</v>
      </c>
      <c r="DF182" s="395">
        <f>'relative error colored'!DE73</f>
        <v>349.99541213952563</v>
      </c>
      <c r="DG182" s="90"/>
      <c r="DH182" s="400">
        <f>'relative error colored'!DH73</f>
        <v>620.00000000000011</v>
      </c>
      <c r="DI182" s="405">
        <f>'relative error colored'!DI73</f>
        <v>62000</v>
      </c>
      <c r="DJ182" s="115">
        <f>'relative error colored'!DJ73</f>
        <v>34.183116865670819</v>
      </c>
      <c r="DK182" s="115">
        <f>'relative error colored'!DK73</f>
        <v>68.281427390581783</v>
      </c>
      <c r="DL182" s="115">
        <f>'relative error colored'!DL73</f>
        <v>102.21211501267101</v>
      </c>
      <c r="DM182" s="115">
        <f>'relative error colored'!DM73</f>
        <v>135.89621903161199</v>
      </c>
      <c r="DN182" s="115">
        <f>'relative error colored'!DN73</f>
        <v>169.26026790279141</v>
      </c>
      <c r="DO182" s="115">
        <f>'relative error colored'!DO73</f>
        <v>202.23759709162397</v>
      </c>
      <c r="DP182" s="115">
        <f>'relative error colored'!DP73</f>
        <v>234.76930234633221</v>
      </c>
      <c r="DQ182" s="115">
        <f>'relative error colored'!DQ73</f>
        <v>266.80481428274038</v>
      </c>
      <c r="DR182" s="115">
        <f>'relative error colored'!DR73</f>
        <v>298.3021116990779</v>
      </c>
      <c r="DS182" s="91">
        <f>'relative error colored'!DS73</f>
        <v>329.22761548267874</v>
      </c>
      <c r="DT182" s="115">
        <f>'relative error colored'!DT73</f>
        <v>359.5558206262528</v>
      </c>
      <c r="DU182" s="115">
        <f>'relative error colored'!DU73</f>
        <v>389.26873078813418</v>
      </c>
      <c r="DV182" s="115">
        <f>'relative error colored'!DV73</f>
        <v>418.35515933637214</v>
      </c>
      <c r="DW182" s="115">
        <f>'relative error colored'!DW73</f>
        <v>446.80995492134645</v>
      </c>
      <c r="DX182" s="115">
        <f>'relative error colored'!DX73</f>
        <v>474.63320046992715</v>
      </c>
      <c r="DY182" s="115">
        <f>'relative error colored'!DY73</f>
        <v>501.82942398040342</v>
      </c>
      <c r="DZ182" s="115">
        <f>'relative error colored'!DZ73</f>
        <v>528.40684906463287</v>
      </c>
      <c r="EA182" s="115">
        <f>'relative error colored'!EA73</f>
        <v>554.37670377741824</v>
      </c>
      <c r="EB182" s="115">
        <f>'relative error colored'!EB73</f>
        <v>579.75259839401781</v>
      </c>
      <c r="EC182" s="91">
        <f>'relative error colored'!EC73</f>
        <v>604.54997660549975</v>
      </c>
      <c r="ED182" s="115">
        <f>'relative error colored'!ED73</f>
        <v>628.78564002900589</v>
      </c>
      <c r="EE182" s="115">
        <f>'relative error colored'!EE73</f>
        <v>652.47734277673851</v>
      </c>
      <c r="EF182" s="115">
        <f>'relative error colored'!EF73</f>
        <v>675.64345083696514</v>
      </c>
      <c r="EG182" s="115">
        <f>'relative error colored'!EG73</f>
        <v>698.30265993112664</v>
      </c>
      <c r="EH182" s="115">
        <f>'relative error colored'!EH73</f>
        <v>720.47376508388868</v>
      </c>
      <c r="EI182" s="115">
        <f>'relative error colored'!EI73</f>
        <v>742.1754751763699</v>
      </c>
      <c r="EJ182" s="115">
        <f>'relative error colored'!EJ73</f>
        <v>763.42626608588387</v>
      </c>
      <c r="EK182" s="115">
        <f>'relative error colored'!EK73</f>
        <v>784.24426652647799</v>
      </c>
      <c r="EL182" s="115">
        <f>'relative error colored'!EL73</f>
        <v>804.64717130432666</v>
      </c>
      <c r="EM182" s="91">
        <f>'relative error colored'!EM73</f>
        <v>824.6521773295209</v>
      </c>
      <c r="EN182" s="115">
        <f>'relative error colored'!EN73</f>
        <v>844.27593834004176</v>
      </c>
      <c r="EO182" s="115">
        <f>'relative error colored'!EO73</f>
        <v>863.53453487023546</v>
      </c>
      <c r="EP182" s="115">
        <f>'relative error colored'!EP73</f>
        <v>882.44345652110519</v>
      </c>
      <c r="EQ182" s="115">
        <f>'relative error colored'!EQ73</f>
        <v>901.01759405733333</v>
      </c>
      <c r="ER182" s="115">
        <f>'relative error colored'!ER73</f>
        <v>919.27123926560103</v>
      </c>
      <c r="ES182" s="115">
        <f>'relative error colored'!ES73</f>
        <v>937.21809086258293</v>
      </c>
      <c r="ET182" s="115">
        <f>'relative error colored'!ET73</f>
        <v>954.87126504362539</v>
      </c>
      <c r="EU182" s="115">
        <f>'relative error colored'!EU73</f>
        <v>972.24330951935303</v>
      </c>
      <c r="EV182" s="115">
        <f>'relative error colored'!EV73</f>
        <v>989.3462201030402</v>
      </c>
      <c r="EW182" s="395">
        <f>'relative error colored'!EW73</f>
        <v>1006.191459091661</v>
      </c>
      <c r="EX182" s="8"/>
      <c r="EY182" s="400">
        <f>'relative error colored'!EZ73</f>
        <v>620.00000000000011</v>
      </c>
      <c r="EZ182" s="405">
        <f>'relative error colored'!FA73</f>
        <v>62000</v>
      </c>
      <c r="FA182" s="115">
        <f>'relative error colored'!FB73</f>
        <v>325.65389825492275</v>
      </c>
      <c r="FB182" s="115">
        <f>'relative error colored'!FC73</f>
        <v>336.11407355749043</v>
      </c>
      <c r="FC182" s="115">
        <f>'relative error colored'!FD73</f>
        <v>346.87600768725815</v>
      </c>
      <c r="FD182" s="115">
        <f>'relative error colored'!FE73</f>
        <v>357.93237858598474</v>
      </c>
      <c r="FE182" s="115">
        <f>'relative error colored'!FF73</f>
        <v>369.27334588593067</v>
      </c>
      <c r="FF182" s="115">
        <f>'relative error colored'!FG73</f>
        <v>380.88691894493792</v>
      </c>
      <c r="FG182" s="115">
        <f>'relative error colored'!FH73</f>
        <v>392.75937638332601</v>
      </c>
      <c r="FH182" s="115">
        <f>'relative error colored'!FI73</f>
        <v>404.87570750172512</v>
      </c>
      <c r="FI182" s="115">
        <f>'relative error colored'!FJ73</f>
        <v>417.22004834400286</v>
      </c>
      <c r="FJ182" s="91">
        <f>'relative error colored'!FK73</f>
        <v>429.77608995363647</v>
      </c>
      <c r="FK182" s="115">
        <f>'relative error colored'!FL73</f>
        <v>442.52744245865154</v>
      </c>
      <c r="FL182" s="115">
        <f>'relative error colored'!FM73</f>
        <v>455.45794496533711</v>
      </c>
      <c r="FM182" s="115">
        <f>'relative error colored'!FN73</f>
        <v>468.55191702980113</v>
      </c>
      <c r="FN182" s="115">
        <f>'relative error colored'!FO73</f>
        <v>481.79435220098418</v>
      </c>
      <c r="FO182" s="115">
        <f>'relative error colored'!FP73</f>
        <v>495.17105757712585</v>
      </c>
      <c r="FP182" s="115">
        <f>'relative error colored'!FQ73</f>
        <v>508.66874551058447</v>
      </c>
      <c r="FQ182" s="115">
        <f>'relative error colored'!FR73</f>
        <v>522.27508470297835</v>
      </c>
      <c r="FR182" s="115">
        <f>'relative error colored'!FS73</f>
        <v>535.97871819426075</v>
      </c>
      <c r="FS182" s="115">
        <f>'relative error colored'!FT73</f>
        <v>549.76925541707965</v>
      </c>
      <c r="FT182" s="91">
        <f>'relative error colored'!FU73</f>
        <v>563.63724478697372</v>
      </c>
      <c r="FU182" s="115">
        <f>'relative error colored'!FV73</f>
        <v>577.57413241050779</v>
      </c>
      <c r="FV182" s="115">
        <f>'relative error colored'!FW73</f>
        <v>591.57221154990634</v>
      </c>
      <c r="FW182" s="115">
        <f>'relative error colored'!FX73</f>
        <v>605.62456657221946</v>
      </c>
      <c r="FX182" s="115">
        <f>'relative error colored'!FY73</f>
        <v>619.72501428587884</v>
      </c>
      <c r="FY182" s="115">
        <f>'relative error colored'!FZ73</f>
        <v>633.86804485299922</v>
      </c>
      <c r="FZ182" s="115">
        <f>'relative error colored'!GA73</f>
        <v>648.04876386895216</v>
      </c>
      <c r="GA182" s="115">
        <f>'relative error colored'!GB73</f>
        <v>662.26283671692636</v>
      </c>
      <c r="GB182" s="115">
        <f>'relative error colored'!GC73</f>
        <v>676.50643592330175</v>
      </c>
      <c r="GC182" s="115">
        <f>'relative error colored'!GD73</f>
        <v>690.77619194565307</v>
      </c>
      <c r="GD182" s="91">
        <f>'relative error colored'!GE73</f>
        <v>705.06914760450854</v>
      </c>
      <c r="GE182" s="115">
        <f>'relative error colored'!GF73</f>
        <v>719.3827162087473</v>
      </c>
      <c r="GF182" s="115">
        <f>'relative error colored'!GG73</f>
        <v>733.71464331045718</v>
      </c>
      <c r="GG182" s="115">
        <f>'relative error colored'!GH73</f>
        <v>748.06297194762851</v>
      </c>
      <c r="GH182" s="115">
        <f>'relative error colored'!GI73</f>
        <v>762.42601118348784</v>
      </c>
      <c r="GI182" s="115">
        <f>'relative error colored'!GJ73</f>
        <v>776.80230772254959</v>
      </c>
      <c r="GJ182" s="115">
        <f>'relative error colored'!GK73</f>
        <v>791.19062036989885</v>
      </c>
      <c r="GK182" s="115">
        <f>'relative error colored'!GL73</f>
        <v>805.58989709755315</v>
      </c>
      <c r="GL182" s="115">
        <f>'relative error colored'!GM73</f>
        <v>819.99925448651811</v>
      </c>
      <c r="GM182" s="115">
        <f>'relative error colored'!GN73</f>
        <v>834.41795932293053</v>
      </c>
      <c r="GN182" s="395">
        <f>'relative error colored'!GO73</f>
        <v>848.84541213952571</v>
      </c>
      <c r="GO182" s="290">
        <v>62000</v>
      </c>
      <c r="GP182" s="268"/>
      <c r="GS182" s="60"/>
    </row>
    <row r="183" spans="1:240" ht="15.75">
      <c r="A183" s="173"/>
      <c r="B183" s="182"/>
      <c r="C183" s="91"/>
      <c r="D183" s="189"/>
      <c r="E183" s="91"/>
      <c r="F183" s="116"/>
      <c r="G183" s="116"/>
      <c r="H183" s="116"/>
      <c r="I183" s="116"/>
      <c r="J183" s="109"/>
      <c r="K183" s="210">
        <v>63000</v>
      </c>
      <c r="L183" s="211">
        <f t="shared" si="323"/>
        <v>19.202399999999997</v>
      </c>
      <c r="M183" s="285">
        <v>630</v>
      </c>
      <c r="N183" s="91"/>
      <c r="O183" s="105">
        <f>'relative error colored'!N75</f>
        <v>62.086508360328757</v>
      </c>
      <c r="P183" s="201">
        <f>'relative error colored'!O75</f>
        <v>9.9833535880923571E-2</v>
      </c>
      <c r="Q183" s="205">
        <f>'relative error colored'!P75</f>
        <v>-56.500002288000502</v>
      </c>
      <c r="R183" s="208">
        <f>'relative error colored'!Q75</f>
        <v>216.64999771199948</v>
      </c>
      <c r="S183" s="383"/>
      <c r="T183" s="196">
        <f>'relative error colored'!R75</f>
        <v>573.56933718429855</v>
      </c>
      <c r="U183" s="382"/>
      <c r="V183" s="143">
        <f>'relative error colored'!S75</f>
        <v>6.1274619649966701E-2</v>
      </c>
      <c r="W183" s="165">
        <f>'relative error colored'!T75</f>
        <v>8.1496763984427401E-2</v>
      </c>
      <c r="X183" s="200">
        <f>'relative error colored'!U75</f>
        <v>0.75186533996876448</v>
      </c>
      <c r="Y183" s="279"/>
      <c r="Z183" s="400">
        <f t="shared" si="324"/>
        <v>630</v>
      </c>
      <c r="AA183" s="405">
        <v>63000</v>
      </c>
      <c r="AB183" s="414">
        <f>'relative error colored'!Z74</f>
        <v>6.1045421065422052E-2</v>
      </c>
      <c r="AC183" s="414">
        <f>'relative error colored'!AA74</f>
        <v>0.12193146588309572</v>
      </c>
      <c r="AD183" s="414">
        <f>'relative error colored'!AB74</f>
        <v>0.18250268003293771</v>
      </c>
      <c r="AE183" s="414">
        <f>'relative error colored'!AC74</f>
        <v>0.2426111970676979</v>
      </c>
      <c r="AF183" s="414">
        <f>'relative error colored'!AD74</f>
        <v>0.30211992492082235</v>
      </c>
      <c r="AG183" s="414">
        <f>'relative error colored'!AE74</f>
        <v>0.36090508551614359</v>
      </c>
      <c r="AH183" s="414">
        <f>'relative error colored'!AF74</f>
        <v>0.41885801213259705</v>
      </c>
      <c r="AI183" s="414">
        <f>'relative error colored'!AG74</f>
        <v>0.47588618300479324</v>
      </c>
      <c r="AJ183" s="414">
        <f>'relative error colored'!AH74</f>
        <v>0.53191353493610538</v>
      </c>
      <c r="AK183" s="410">
        <f>'relative error colored'!AI74</f>
        <v>0.58688014991023019</v>
      </c>
      <c r="AL183" s="414">
        <f>'relative error colored'!AJ74</f>
        <v>0.64074143761789659</v>
      </c>
      <c r="AM183" s="414">
        <f>'relative error colored'!AK74</f>
        <v>0.69346694813932119</v>
      </c>
      <c r="AN183" s="414">
        <f>'relative error colored'!AL74</f>
        <v>0.74503894508382573</v>
      </c>
      <c r="AO183" s="414">
        <f>'relative error colored'!AM74</f>
        <v>0.79545085490898593</v>
      </c>
      <c r="AP183" s="414">
        <f>'relative error colored'!AN74</f>
        <v>0.84470568761517761</v>
      </c>
      <c r="AQ183" s="414">
        <f>'relative error colored'!AO74</f>
        <v>0.89281450150871211</v>
      </c>
      <c r="AR183" s="414">
        <f>'relative error colored'!AP74</f>
        <v>0.93979496313356214</v>
      </c>
      <c r="AS183" s="414">
        <f>'relative error colored'!AQ74</f>
        <v>0.98567003455940794</v>
      </c>
      <c r="AT183" s="414">
        <f>'relative error colored'!AR74</f>
        <v>1.03046680481174</v>
      </c>
      <c r="AU183" s="410">
        <f>'relative error colored'!AS74</f>
        <v>1.0742154704822298</v>
      </c>
      <c r="AV183" s="414">
        <f>'relative error colored'!AT74</f>
        <v>1.1169484621743464</v>
      </c>
      <c r="AW183" s="414">
        <f>'relative error colored'!AU74</f>
        <v>1.1586997079087982</v>
      </c>
      <c r="AX183" s="414">
        <f>'relative error colored'!AV74</f>
        <v>1.1995040213485304</v>
      </c>
      <c r="AY183" s="414">
        <f>'relative error colored'!AW74</f>
        <v>1.2393966011399755</v>
      </c>
      <c r="AZ183" s="414">
        <f>'relative error colored'!AX74</f>
        <v>1.2784126273119458</v>
      </c>
      <c r="BA183" s="414">
        <f>'relative error colored'!AY74</f>
        <v>1.3165869411242996</v>
      </c>
      <c r="BB183" s="414">
        <f>'relative error colored'!AZ74</f>
        <v>1.3539537957047076</v>
      </c>
      <c r="BC183" s="414">
        <f>'relative error colored'!BA74</f>
        <v>1.3905466660254853</v>
      </c>
      <c r="BD183" s="414">
        <f>'relative error colored'!BB74</f>
        <v>1.4263981080927157</v>
      </c>
      <c r="BE183" s="410">
        <f>'relative error colored'!BC74</f>
        <v>1.4615396585406824</v>
      </c>
      <c r="BF183" s="414">
        <f>'relative error colored'!BD74</f>
        <v>1.4960017670784098</v>
      </c>
      <c r="BG183" s="414">
        <f>'relative error colored'!BE74</f>
        <v>1.5298137553847688</v>
      </c>
      <c r="BH183" s="414">
        <f>'relative error colored'!BF74</f>
        <v>1.5630037970759258</v>
      </c>
      <c r="BI183" s="414">
        <f>'relative error colored'!BG74</f>
        <v>1.5955989142695544</v>
      </c>
      <c r="BJ183" s="414">
        <f>'relative error colored'!BH74</f>
        <v>1.6276249870483346</v>
      </c>
      <c r="BK183" s="414">
        <f>'relative error colored'!BI74</f>
        <v>1.6591067727890587</v>
      </c>
      <c r="BL183" s="414">
        <f>'relative error colored'!BJ74</f>
        <v>1.6900679328850348</v>
      </c>
      <c r="BM183" s="414">
        <f>'relative error colored'!BK74</f>
        <v>1.7205310648597958</v>
      </c>
      <c r="BN183" s="414">
        <f>'relative error colored'!BL74</f>
        <v>1.7505177382619568</v>
      </c>
      <c r="BO183" s="411">
        <f>'relative error colored'!BM74</f>
        <v>1.7800485330552276</v>
      </c>
      <c r="BP183" s="253"/>
      <c r="BQ183" s="400">
        <f>'relative error colored'!BP74</f>
        <v>630.00000000000011</v>
      </c>
      <c r="BR183" s="405">
        <f>'relative error colored'!BQ74</f>
        <v>63000</v>
      </c>
      <c r="BS183" s="115">
        <f>'relative error colored'!BR74</f>
        <v>216.81146883724847</v>
      </c>
      <c r="BT183" s="115">
        <f>'relative error colored'!BS74</f>
        <v>217.29419705039231</v>
      </c>
      <c r="BU183" s="115">
        <f>'relative error colored'!BT74</f>
        <v>218.09319989549624</v>
      </c>
      <c r="BV183" s="115">
        <f>'relative error colored'!BU74</f>
        <v>219.20040984526884</v>
      </c>
      <c r="BW183" s="115">
        <f>'relative error colored'!BV74</f>
        <v>220.60500620688165</v>
      </c>
      <c r="BX183" s="115">
        <f>'relative error colored'!BW74</f>
        <v>222.29383764335475</v>
      </c>
      <c r="BY183" s="115">
        <f>'relative error colored'!BX74</f>
        <v>224.25190097913517</v>
      </c>
      <c r="BZ183" s="115">
        <f>'relative error colored'!BY74</f>
        <v>226.46284128041503</v>
      </c>
      <c r="CA183" s="115">
        <f>'relative error colored'!BZ74</f>
        <v>228.90944151725728</v>
      </c>
      <c r="CB183" s="91">
        <f>'relative error colored'!CA74</f>
        <v>231.57407624222952</v>
      </c>
      <c r="CC183" s="115">
        <f>'relative error colored'!CB74</f>
        <v>234.43911125366046</v>
      </c>
      <c r="CD183" s="115">
        <f>'relative error colored'!CC74</f>
        <v>237.48723885758614</v>
      </c>
      <c r="CE183" s="115">
        <f>'relative error colored'!CD74</f>
        <v>240.70174513453131</v>
      </c>
      <c r="CF183" s="115">
        <f>'relative error colored'!CE74</f>
        <v>244.06671099385031</v>
      </c>
      <c r="CG183" s="115">
        <f>'relative error colored'!CF74</f>
        <v>247.56715256970213</v>
      </c>
      <c r="CH183" s="115">
        <f>'relative error colored'!CG74</f>
        <v>251.18910876597548</v>
      </c>
      <c r="CI183" s="115">
        <f>'relative error colored'!CH74</f>
        <v>254.91968474428387</v>
      </c>
      <c r="CJ183" s="115">
        <f>'relative error colored'!CI74</f>
        <v>258.74706018725834</v>
      </c>
      <c r="CK183" s="115">
        <f>'relative error colored'!CJ74</f>
        <v>262.66047057212506</v>
      </c>
      <c r="CL183" s="91">
        <f>'relative error colored'!CK74</f>
        <v>266.65016872537905</v>
      </c>
      <c r="CM183" s="115">
        <f>'relative error colored'!CL74</f>
        <v>270.70737280487663</v>
      </c>
      <c r="CN183" s="115">
        <f>'relative error colored'!CM74</f>
        <v>274.82420571559925</v>
      </c>
      <c r="CO183" s="115">
        <f>'relative error colored'!CN74</f>
        <v>278.99362990063196</v>
      </c>
      <c r="CP183" s="115">
        <f>'relative error colored'!CO74</f>
        <v>283.20938050904579</v>
      </c>
      <c r="CQ183" s="115">
        <f>'relative error colored'!CP74</f>
        <v>287.46589914703435</v>
      </c>
      <c r="CR183" s="115">
        <f>'relative error colored'!CQ74</f>
        <v>291.75826976824152</v>
      </c>
      <c r="CS183" s="115">
        <f>'relative error colored'!CR74</f>
        <v>296.08215774266614</v>
      </c>
      <c r="CT183" s="115">
        <f>'relative error colored'!CS74</f>
        <v>300.43375274417247</v>
      </c>
      <c r="CU183" s="115">
        <f>'relative error colored'!CT74</f>
        <v>304.80971579580586</v>
      </c>
      <c r="CV183" s="91">
        <f>'relative error colored'!CU74</f>
        <v>309.20713059172169</v>
      </c>
      <c r="CW183" s="115">
        <f>'relative error colored'!CV74</f>
        <v>313.62345905799845</v>
      </c>
      <c r="CX183" s="115">
        <f>'relative error colored'!CW74</f>
        <v>318.05650100776978</v>
      </c>
      <c r="CY183" s="115">
        <f>'relative error colored'!CX74</f>
        <v>322.50435767705528</v>
      </c>
      <c r="CZ183" s="115">
        <f>'relative error colored'!CY74</f>
        <v>326.96539888678274</v>
      </c>
      <c r="DA183" s="115">
        <f>'relative error colored'!CZ74</f>
        <v>331.43823355619122</v>
      </c>
      <c r="DB183" s="115">
        <f>'relative error colored'!DA74</f>
        <v>335.92168328707771</v>
      </c>
      <c r="DC183" s="115">
        <f>'relative error colored'!DB74</f>
        <v>340.41475874275631</v>
      </c>
      <c r="DD183" s="115">
        <f>'relative error colored'!DC74</f>
        <v>344.91663855664399</v>
      </c>
      <c r="DE183" s="115">
        <f>'relative error colored'!DD74</f>
        <v>349.42665052061938</v>
      </c>
      <c r="DF183" s="395">
        <f>'relative error colored'!DE74</f>
        <v>353.94425482084978</v>
      </c>
      <c r="DG183" s="90"/>
      <c r="DH183" s="400">
        <f>'relative error colored'!DH74</f>
        <v>630.00000000000011</v>
      </c>
      <c r="DI183" s="405">
        <f>'relative error colored'!DI74</f>
        <v>63000</v>
      </c>
      <c r="DJ183" s="115">
        <f>'relative error colored'!DJ74</f>
        <v>35.013781698630545</v>
      </c>
      <c r="DK183" s="115">
        <f>'relative error colored'!DK74</f>
        <v>69.936150068477133</v>
      </c>
      <c r="DL183" s="115">
        <f>'relative error colored'!DL74</f>
        <v>104.6779412208502</v>
      </c>
      <c r="DM183" s="115">
        <f>'relative error colored'!DM74</f>
        <v>139.15434349560871</v>
      </c>
      <c r="DN183" s="115">
        <f>'relative error colored'!DN74</f>
        <v>173.28672508700612</v>
      </c>
      <c r="DO183" s="115">
        <f>'relative error colored'!DO74</f>
        <v>207.00409068593706</v>
      </c>
      <c r="DP183" s="115">
        <f>'relative error colored'!DP74</f>
        <v>240.24411239322657</v>
      </c>
      <c r="DQ183" s="115">
        <f>'relative error colored'!DQ74</f>
        <v>272.95372256122505</v>
      </c>
      <c r="DR183" s="115">
        <f>'relative error colored'!DR74</f>
        <v>305.08929367265921</v>
      </c>
      <c r="DS183" s="91">
        <f>'relative error colored'!DS74</f>
        <v>336.61645859063248</v>
      </c>
      <c r="DT183" s="115">
        <f>'relative error colored'!DT74</f>
        <v>367.50964168101154</v>
      </c>
      <c r="DU183" s="115">
        <f>'relative error colored'!DU74</f>
        <v>397.75137780348877</v>
      </c>
      <c r="DV183" s="115">
        <f>'relative error colored'!DV74</f>
        <v>427.33149390821893</v>
      </c>
      <c r="DW183" s="115">
        <f>'relative error colored'!DW74</f>
        <v>456.24621961283071</v>
      </c>
      <c r="DX183" s="115">
        <f>'relative error colored'!DX74</f>
        <v>484.49728136124457</v>
      </c>
      <c r="DY183" s="115">
        <f>'relative error colored'!DY74</f>
        <v>512.09102185888196</v>
      </c>
      <c r="DZ183" s="115">
        <f>'relative error colored'!DZ74</f>
        <v>539.03757409365949</v>
      </c>
      <c r="EA183" s="115">
        <f>'relative error colored'!EA74</f>
        <v>565.3501084046643</v>
      </c>
      <c r="EB183" s="115">
        <f>'relative error colored'!EB74</f>
        <v>591.04416222629163</v>
      </c>
      <c r="EC183" s="91">
        <f>'relative error colored'!EC74</f>
        <v>616.1370553976119</v>
      </c>
      <c r="ED183" s="115">
        <f>'relative error colored'!ED74</f>
        <v>640.64738911836139</v>
      </c>
      <c r="EE183" s="115">
        <f>'relative error colored'!EE74</f>
        <v>664.59462346088969</v>
      </c>
      <c r="EF183" s="115">
        <f>'relative error colored'!EF74</f>
        <v>687.9987264747773</v>
      </c>
      <c r="EG183" s="115">
        <f>'relative error colored'!EG74</f>
        <v>710.87988702432824</v>
      </c>
      <c r="EH183" s="115">
        <f>'relative error colored'!EH74</f>
        <v>733.25828329535045</v>
      </c>
      <c r="EI183" s="115">
        <f>'relative error colored'!EI74</f>
        <v>755.15389916616766</v>
      </c>
      <c r="EJ183" s="115">
        <f>'relative error colored'!EJ74</f>
        <v>776.58638118051431</v>
      </c>
      <c r="EK183" s="115">
        <f>'relative error colored'!EK74</f>
        <v>797.5749295560737</v>
      </c>
      <c r="EL183" s="115">
        <f>'relative error colored'!EL74</f>
        <v>818.13821741967638</v>
      </c>
      <c r="EM183" s="91">
        <f>'relative error colored'!EM74</f>
        <v>838.29433321774525</v>
      </c>
      <c r="EN183" s="115">
        <f>'relative error colored'!EN74</f>
        <v>858.06074196970292</v>
      </c>
      <c r="EO183" s="115">
        <f>'relative error colored'!EO74</f>
        <v>877.45426169146447</v>
      </c>
      <c r="EP183" s="115">
        <f>'relative error colored'!EP74</f>
        <v>896.49105190538069</v>
      </c>
      <c r="EQ183" s="115">
        <f>'relative error colored'!EQ74</f>
        <v>915.18661166957475</v>
      </c>
      <c r="ER183" s="115">
        <f>'relative error colored'!ER74</f>
        <v>933.55578500591582</v>
      </c>
      <c r="ES183" s="115">
        <f>'relative error colored'!ES74</f>
        <v>951.61277198660105</v>
      </c>
      <c r="ET183" s="115">
        <f>'relative error colored'!ET74</f>
        <v>969.37114406130695</v>
      </c>
      <c r="EU183" s="115">
        <f>'relative error colored'!EU74</f>
        <v>986.84386247662849</v>
      </c>
      <c r="EV183" s="115">
        <f>'relative error colored'!EV74</f>
        <v>1004.043298864268</v>
      </c>
      <c r="EW183" s="395">
        <f>'relative error colored'!EW74</f>
        <v>1020.9812572603698</v>
      </c>
      <c r="EX183" s="8"/>
      <c r="EY183" s="400">
        <f>'relative error colored'!EZ74</f>
        <v>630.00000000000011</v>
      </c>
      <c r="EZ183" s="405">
        <f>'relative error colored'!FA74</f>
        <v>63000</v>
      </c>
      <c r="FA183" s="115">
        <f>'relative error colored'!FB74</f>
        <v>331.66146883724861</v>
      </c>
      <c r="FB183" s="115">
        <f>'relative error colored'!FC74</f>
        <v>342.14419705039245</v>
      </c>
      <c r="FC183" s="115">
        <f>'relative error colored'!FD74</f>
        <v>352.94319989549638</v>
      </c>
      <c r="FD183" s="115">
        <f>'relative error colored'!FE74</f>
        <v>364.05040984526897</v>
      </c>
      <c r="FE183" s="115">
        <f>'relative error colored'!FF74</f>
        <v>375.45500620688176</v>
      </c>
      <c r="FF183" s="115">
        <f>'relative error colored'!FG74</f>
        <v>387.14383764335491</v>
      </c>
      <c r="FG183" s="115">
        <f>'relative error colored'!FH74</f>
        <v>399.10190097913528</v>
      </c>
      <c r="FH183" s="115">
        <f>'relative error colored'!FI74</f>
        <v>411.31284128041517</v>
      </c>
      <c r="FI183" s="115">
        <f>'relative error colored'!FJ74</f>
        <v>423.75944151725741</v>
      </c>
      <c r="FJ183" s="91">
        <f>'relative error colored'!FK74</f>
        <v>436.42407624222966</v>
      </c>
      <c r="FK183" s="115">
        <f>'relative error colored'!FL74</f>
        <v>449.28911125366062</v>
      </c>
      <c r="FL183" s="115">
        <f>'relative error colored'!FM74</f>
        <v>462.33723885758627</v>
      </c>
      <c r="FM183" s="115">
        <f>'relative error colored'!FN74</f>
        <v>475.55174513453142</v>
      </c>
      <c r="FN183" s="115">
        <f>'relative error colored'!FO74</f>
        <v>488.91671099385042</v>
      </c>
      <c r="FO183" s="115">
        <f>'relative error colored'!FP74</f>
        <v>502.41715256970224</v>
      </c>
      <c r="FP183" s="115">
        <f>'relative error colored'!FQ74</f>
        <v>516.03910876597558</v>
      </c>
      <c r="FQ183" s="115">
        <f>'relative error colored'!FR74</f>
        <v>529.76968474428395</v>
      </c>
      <c r="FR183" s="115">
        <f>'relative error colored'!FS74</f>
        <v>543.59706018725842</v>
      </c>
      <c r="FS183" s="115">
        <f>'relative error colored'!FT74</f>
        <v>557.5104705721252</v>
      </c>
      <c r="FT183" s="91">
        <f>'relative error colored'!FU74</f>
        <v>571.50016872537913</v>
      </c>
      <c r="FU183" s="115">
        <f>'relative error colored'!FV74</f>
        <v>585.55737280487676</v>
      </c>
      <c r="FV183" s="115">
        <f>'relative error colored'!FW74</f>
        <v>599.67420571559933</v>
      </c>
      <c r="FW183" s="115">
        <f>'relative error colored'!FX74</f>
        <v>613.8436299006321</v>
      </c>
      <c r="FX183" s="115">
        <f>'relative error colored'!FY74</f>
        <v>628.05938050904592</v>
      </c>
      <c r="FY183" s="115">
        <f>'relative error colored'!FZ74</f>
        <v>642.31589914703454</v>
      </c>
      <c r="FZ183" s="115">
        <f>'relative error colored'!GA74</f>
        <v>656.6082697682416</v>
      </c>
      <c r="GA183" s="115">
        <f>'relative error colored'!GB74</f>
        <v>670.93215774266628</v>
      </c>
      <c r="GB183" s="115">
        <f>'relative error colored'!GC74</f>
        <v>685.2837527441726</v>
      </c>
      <c r="GC183" s="115">
        <f>'relative error colored'!GD74</f>
        <v>699.65971579580605</v>
      </c>
      <c r="GD183" s="91">
        <f>'relative error colored'!GE74</f>
        <v>714.05713059172183</v>
      </c>
      <c r="GE183" s="115">
        <f>'relative error colored'!GF74</f>
        <v>728.47345905799853</v>
      </c>
      <c r="GF183" s="115">
        <f>'relative error colored'!GG74</f>
        <v>742.90650100776998</v>
      </c>
      <c r="GG183" s="115">
        <f>'relative error colored'!GH74</f>
        <v>757.35435767705542</v>
      </c>
      <c r="GH183" s="115">
        <f>'relative error colored'!GI74</f>
        <v>771.81539888678287</v>
      </c>
      <c r="GI183" s="115">
        <f>'relative error colored'!GJ74</f>
        <v>786.28823355619136</v>
      </c>
      <c r="GJ183" s="115">
        <f>'relative error colored'!GK74</f>
        <v>800.77168328707785</v>
      </c>
      <c r="GK183" s="115">
        <f>'relative error colored'!GL74</f>
        <v>815.26475874275638</v>
      </c>
      <c r="GL183" s="115">
        <f>'relative error colored'!GM74</f>
        <v>829.76663855664412</v>
      </c>
      <c r="GM183" s="115">
        <f>'relative error colored'!GN74</f>
        <v>844.27665052061957</v>
      </c>
      <c r="GN183" s="395">
        <f>'relative error colored'!GO74</f>
        <v>858.79425482084991</v>
      </c>
      <c r="GO183" s="290">
        <v>63000</v>
      </c>
      <c r="GP183" s="268"/>
      <c r="GS183" s="60"/>
    </row>
    <row r="184" spans="1:240" ht="15.75">
      <c r="A184" s="173"/>
      <c r="B184" s="182"/>
      <c r="C184" s="91"/>
      <c r="D184" s="189"/>
      <c r="E184" s="91"/>
      <c r="F184" s="116"/>
      <c r="G184" s="116"/>
      <c r="H184" s="116"/>
      <c r="I184" s="116"/>
      <c r="J184" s="109"/>
      <c r="K184" s="210">
        <v>64000</v>
      </c>
      <c r="L184" s="211">
        <f t="shared" si="323"/>
        <v>19.507199999999997</v>
      </c>
      <c r="M184" s="285">
        <v>640</v>
      </c>
      <c r="N184" s="91"/>
      <c r="O184" s="105">
        <f>'relative error colored'!N76</f>
        <v>59.172994851598531</v>
      </c>
      <c r="P184" s="201">
        <f>'relative error colored'!O76</f>
        <v>9.5148679813236756E-2</v>
      </c>
      <c r="Q184" s="205">
        <f>'relative error colored'!P76</f>
        <v>-56.500002288000502</v>
      </c>
      <c r="R184" s="208">
        <f>'relative error colored'!Q76</f>
        <v>216.64999771199948</v>
      </c>
      <c r="S184" s="383"/>
      <c r="T184" s="196">
        <f>'relative error colored'!R76</f>
        <v>573.56933718429855</v>
      </c>
      <c r="U184" s="382"/>
      <c r="V184" s="143">
        <f>'relative error colored'!S76</f>
        <v>5.8399205380309432E-2</v>
      </c>
      <c r="W184" s="165">
        <f>'relative error colored'!T76</f>
        <v>7.7672391684274894E-2</v>
      </c>
      <c r="X184" s="200">
        <f>'relative error colored'!U76</f>
        <v>0.75186533996876448</v>
      </c>
      <c r="Y184" s="279"/>
      <c r="Z184" s="400">
        <f t="shared" si="324"/>
        <v>640</v>
      </c>
      <c r="AA184" s="405">
        <v>64000</v>
      </c>
      <c r="AB184" s="414">
        <f>'relative error colored'!Z75</f>
        <v>6.2528784664874437E-2</v>
      </c>
      <c r="AC184" s="414">
        <f>'relative error colored'!AA75</f>
        <v>0.12488580665579012</v>
      </c>
      <c r="AD184" s="414">
        <f>'relative error colored'!AB75</f>
        <v>0.18690373590569739</v>
      </c>
      <c r="AE184" s="414">
        <f>'relative error colored'!AC75</f>
        <v>0.24842380453299073</v>
      </c>
      <c r="AF184" s="414">
        <f>'relative error colored'!AD75</f>
        <v>0.30929936963547922</v>
      </c>
      <c r="AG184" s="414">
        <f>'relative error colored'!AE75</f>
        <v>0.36939871594974572</v>
      </c>
      <c r="AH184" s="414">
        <f>'relative error colored'!AF75</f>
        <v>0.4286069927101292</v>
      </c>
      <c r="AI184" s="414">
        <f>'relative error colored'!AG75</f>
        <v>0.48682726834857709</v>
      </c>
      <c r="AJ184" s="414">
        <f>'relative error colored'!AH75</f>
        <v>0.54398076400950712</v>
      </c>
      <c r="AK184" s="410">
        <f>'relative error colored'!AI75</f>
        <v>0.6000063833512046</v>
      </c>
      <c r="AL184" s="414">
        <f>'relative error colored'!AJ75</f>
        <v>0.65485968846985754</v>
      </c>
      <c r="AM184" s="414">
        <f>'relative error colored'!AK75</f>
        <v>0.70851148155855626</v>
      </c>
      <c r="AN184" s="414">
        <f>'relative error colored'!AL75</f>
        <v>0.76094614380605285</v>
      </c>
      <c r="AO184" s="414">
        <f>'relative error colored'!AM75</f>
        <v>0.81215986306948718</v>
      </c>
      <c r="AP184" s="414">
        <f>'relative error colored'!AN75</f>
        <v>0.8621588558482749</v>
      </c>
      <c r="AQ184" s="414">
        <f>'relative error colored'!AO75</f>
        <v>0.91095766176157922</v>
      </c>
      <c r="AR184" s="414">
        <f>'relative error colored'!AP75</f>
        <v>0.958577563345131</v>
      </c>
      <c r="AS184" s="414">
        <f>'relative error colored'!AQ75</f>
        <v>1.0050451623855354</v>
      </c>
      <c r="AT184" s="414">
        <f>'relative error colored'!AR75</f>
        <v>1.0503911269255022</v>
      </c>
      <c r="AU184" s="410">
        <f>'relative error colored'!AS75</f>
        <v>1.0946491104504117</v>
      </c>
      <c r="AV184" s="414">
        <f>'relative error colored'!AT75</f>
        <v>1.1378548360979346</v>
      </c>
      <c r="AW184" s="414">
        <f>'relative error colored'!AU75</f>
        <v>1.1800453333081549</v>
      </c>
      <c r="AX184" s="414">
        <f>'relative error colored'!AV75</f>
        <v>1.221258311403929</v>
      </c>
      <c r="AY184" s="414">
        <f>'relative error colored'!AW75</f>
        <v>1.261531653477568</v>
      </c>
      <c r="AZ184" s="414">
        <f>'relative error colored'!AX75</f>
        <v>1.300903014085504</v>
      </c>
      <c r="BA184" s="414">
        <f>'relative error colored'!AY75</f>
        <v>1.3394095051656383</v>
      </c>
      <c r="BB184" s="414">
        <f>'relative error colored'!AZ75</f>
        <v>1.3770874559543109</v>
      </c>
      <c r="BC184" s="414">
        <f>'relative error colored'!BA75</f>
        <v>1.4139722342513841</v>
      </c>
      <c r="BD184" s="414">
        <f>'relative error colored'!BB75</f>
        <v>1.450098117999667</v>
      </c>
      <c r="BE184" s="410">
        <f>'relative error colored'!BC75</f>
        <v>1.4854982077064576</v>
      </c>
      <c r="BF184" s="414">
        <f>'relative error colored'!BD75</f>
        <v>1.5202043716791087</v>
      </c>
      <c r="BG184" s="414">
        <f>'relative error colored'!BE75</f>
        <v>1.55424721734383</v>
      </c>
      <c r="BH184" s="414">
        <f>'relative error colored'!BF75</f>
        <v>1.5876560830565478</v>
      </c>
      <c r="BI184" s="414">
        <f>'relative error colored'!BG75</f>
        <v>1.6204590457991968</v>
      </c>
      <c r="BJ184" s="414">
        <f>'relative error colored'!BH75</f>
        <v>1.652682940994366</v>
      </c>
      <c r="BK184" s="414">
        <f>'relative error colored'!BI75</f>
        <v>1.6843533913790767</v>
      </c>
      <c r="BL184" s="414">
        <f>'relative error colored'!BJ75</f>
        <v>1.7154948424705361</v>
      </c>
      <c r="BM184" s="414">
        <f>'relative error colored'!BK75</f>
        <v>1.7461306026477499</v>
      </c>
      <c r="BN184" s="414">
        <f>'relative error colored'!BL75</f>
        <v>1.7762828862779378</v>
      </c>
      <c r="BO184" s="411">
        <f>'relative error colored'!BM75</f>
        <v>1.8059728586486588</v>
      </c>
      <c r="BP184" s="253"/>
      <c r="BQ184" s="400">
        <f>'relative error colored'!BP75</f>
        <v>640.00000000000011</v>
      </c>
      <c r="BR184" s="405">
        <f>'relative error colored'!BQ75</f>
        <v>64000</v>
      </c>
      <c r="BS184" s="115">
        <f>'relative error colored'!BR75</f>
        <v>216.81941146355283</v>
      </c>
      <c r="BT184" s="115">
        <f>'relative error colored'!BS75</f>
        <v>217.32579252048978</v>
      </c>
      <c r="BU184" s="115">
        <f>'relative error colored'!BT75</f>
        <v>218.16364486746443</v>
      </c>
      <c r="BV184" s="115">
        <f>'relative error colored'!BU75</f>
        <v>219.32408205767808</v>
      </c>
      <c r="BW184" s="115">
        <f>'relative error colored'!BV75</f>
        <v>220.79520978368834</v>
      </c>
      <c r="BX184" s="115">
        <f>'relative error colored'!BW75</f>
        <v>222.56261062315022</v>
      </c>
      <c r="BY184" s="115">
        <f>'relative error colored'!BX75</f>
        <v>224.60988996342343</v>
      </c>
      <c r="BZ184" s="115">
        <f>'relative error colored'!BY75</f>
        <v>226.91924179991915</v>
      </c>
      <c r="CA184" s="115">
        <f>'relative error colored'!BZ75</f>
        <v>229.47199762955256</v>
      </c>
      <c r="CB184" s="91">
        <f>'relative error colored'!CA75</f>
        <v>232.24912945775475</v>
      </c>
      <c r="CC184" s="115">
        <f>'relative error colored'!CB75</f>
        <v>235.2316872136461</v>
      </c>
      <c r="CD184" s="115">
        <f>'relative error colored'!CC75</f>
        <v>238.4011600322375</v>
      </c>
      <c r="CE184" s="115">
        <f>'relative error colored'!CD75</f>
        <v>241.73975878042833</v>
      </c>
      <c r="CF184" s="115">
        <f>'relative error colored'!CE75</f>
        <v>245.23062326919958</v>
      </c>
      <c r="CG184" s="115">
        <f>'relative error colored'!CF75</f>
        <v>248.85796166331102</v>
      </c>
      <c r="CH184" s="115">
        <f>'relative error colored'!CG75</f>
        <v>252.60713185201647</v>
      </c>
      <c r="CI184" s="115">
        <f>'relative error colored'!CH75</f>
        <v>256.46467533615072</v>
      </c>
      <c r="CJ184" s="115">
        <f>'relative error colored'!CI75</f>
        <v>260.41831392934017</v>
      </c>
      <c r="CK184" s="115">
        <f>'relative error colored'!CJ75</f>
        <v>264.45691864808686</v>
      </c>
      <c r="CL184" s="91">
        <f>'relative error colored'!CK75</f>
        <v>268.57045889185508</v>
      </c>
      <c r="CM184" s="115">
        <f>'relative error colored'!CL75</f>
        <v>272.74993862214143</v>
      </c>
      <c r="CN184" s="115">
        <f>'relative error colored'!CM75</f>
        <v>276.98732489352795</v>
      </c>
      <c r="CO184" s="115">
        <f>'relative error colored'!CN75</f>
        <v>281.2754728607955</v>
      </c>
      <c r="CP184" s="115">
        <f>'relative error colored'!CO75</f>
        <v>285.60805032815716</v>
      </c>
      <c r="CQ184" s="115">
        <f>'relative error colored'!CP75</f>
        <v>289.97946403119948</v>
      </c>
      <c r="CR184" s="115">
        <f>'relative error colored'!CQ75</f>
        <v>294.38478914119759</v>
      </c>
      <c r="CS184" s="115">
        <f>'relative error colored'!CR75</f>
        <v>298.81970293637363</v>
      </c>
      <c r="CT184" s="115">
        <f>'relative error colored'!CS75</f>
        <v>303.28042317231433</v>
      </c>
      <c r="CU184" s="115">
        <f>'relative error colored'!CT75</f>
        <v>307.76365138039324</v>
      </c>
      <c r="CV184" s="91">
        <f>'relative error colored'!CU75</f>
        <v>312.26652110675496</v>
      </c>
      <c r="CW184" s="115">
        <f>'relative error colored'!CV75</f>
        <v>316.78655095583548</v>
      </c>
      <c r="CX184" s="115">
        <f>'relative error colored'!CW75</f>
        <v>321.32160220545165</v>
      </c>
      <c r="CY184" s="115">
        <f>'relative error colored'!CX75</f>
        <v>325.86984070196866</v>
      </c>
      <c r="CZ184" s="115">
        <f>'relative error colored'!CY75</f>
        <v>330.42970271353528</v>
      </c>
      <c r="DA184" s="115">
        <f>'relative error colored'!CZ75</f>
        <v>334.99986440878104</v>
      </c>
      <c r="DB184" s="115">
        <f>'relative error colored'!DA75</f>
        <v>339.5792146314518</v>
      </c>
      <c r="DC184" s="115">
        <f>'relative error colored'!DB75</f>
        <v>344.16683065366647</v>
      </c>
      <c r="DD184" s="115">
        <f>'relative error colored'!DC75</f>
        <v>348.76195660831428</v>
      </c>
      <c r="DE184" s="115">
        <f>'relative error colored'!DD75</f>
        <v>353.363984322183</v>
      </c>
      <c r="DF184" s="395">
        <f>'relative error colored'!DE75</f>
        <v>357.97243629390852</v>
      </c>
      <c r="DG184" s="90"/>
      <c r="DH184" s="400">
        <f>'relative error colored'!DH75</f>
        <v>640.00000000000011</v>
      </c>
      <c r="DI184" s="405">
        <f>'relative error colored'!DI75</f>
        <v>64000</v>
      </c>
      <c r="DJ184" s="115">
        <f>'relative error colored'!DJ75</f>
        <v>35.86459357517176</v>
      </c>
      <c r="DK184" s="115">
        <f>'relative error colored'!DK75</f>
        <v>71.630669347287991</v>
      </c>
      <c r="DL184" s="115">
        <f>'relative error colored'!DL75</f>
        <v>107.20225192070004</v>
      </c>
      <c r="DM184" s="115">
        <f>'relative error colored'!DM75</f>
        <v>142.48827690678922</v>
      </c>
      <c r="DN184" s="115">
        <f>'relative error colored'!DN75</f>
        <v>177.40463443334318</v>
      </c>
      <c r="DO184" s="115">
        <f>'relative error colored'!DO75</f>
        <v>211.87577666402663</v>
      </c>
      <c r="DP184" s="115">
        <f>'relative error colored'!DP75</f>
        <v>245.8358287213043</v>
      </c>
      <c r="DQ184" s="115">
        <f>'relative error colored'!DQ75</f>
        <v>279.22919362993599</v>
      </c>
      <c r="DR184" s="115">
        <f>'relative error colored'!DR75</f>
        <v>312.01068625394134</v>
      </c>
      <c r="DS184" s="91">
        <f>'relative error colored'!DS75</f>
        <v>344.14526360509859</v>
      </c>
      <c r="DT184" s="115">
        <f>'relative error colored'!DT75</f>
        <v>375.60743746437242</v>
      </c>
      <c r="DU184" s="115">
        <f>'relative error colored'!DU75</f>
        <v>406.38046086500646</v>
      </c>
      <c r="DV184" s="115">
        <f>'relative error colored'!DV75</f>
        <v>436.45537533578567</v>
      </c>
      <c r="DW184" s="115">
        <f>'relative error colored'!DW75</f>
        <v>465.82999434845641</v>
      </c>
      <c r="DX184" s="115">
        <f>'relative error colored'!DX75</f>
        <v>494.50788349646825</v>
      </c>
      <c r="DY184" s="115">
        <f>'relative error colored'!DY75</f>
        <v>522.49738225954741</v>
      </c>
      <c r="DZ184" s="115">
        <f>'relative error colored'!DZ75</f>
        <v>549.81069764760673</v>
      </c>
      <c r="EA184" s="115">
        <f>'relative error colored'!EA75</f>
        <v>576.4630876297573</v>
      </c>
      <c r="EB184" s="115">
        <f>'relative error colored'!EB75</f>
        <v>602.47214245492864</v>
      </c>
      <c r="EC184" s="91">
        <f>'relative error colored'!EC75</f>
        <v>627.85716473042464</v>
      </c>
      <c r="ED184" s="115">
        <f>'relative error colored'!ED75</f>
        <v>652.63864415264095</v>
      </c>
      <c r="EE184" s="115">
        <f>'relative error colored'!EE75</f>
        <v>676.83781967298307</v>
      </c>
      <c r="EF184" s="115">
        <f>'relative error colored'!EF75</f>
        <v>700.47632020276728</v>
      </c>
      <c r="EG184" s="115">
        <f>'relative error colored'!EG75</f>
        <v>723.57587432214086</v>
      </c>
      <c r="EH184" s="115">
        <f>'relative error colored'!EH75</f>
        <v>746.15807953007868</v>
      </c>
      <c r="EI184" s="115">
        <f>'relative error colored'!EI75</f>
        <v>768.24422209620445</v>
      </c>
      <c r="EJ184" s="115">
        <f>'relative error colored'!EJ75</f>
        <v>789.85513935652602</v>
      </c>
      <c r="EK184" s="115">
        <f>'relative error colored'!EK75</f>
        <v>811.01111719656808</v>
      </c>
      <c r="EL184" s="115">
        <f>'relative error colored'!EL75</f>
        <v>831.73181639326776</v>
      </c>
      <c r="EM184" s="91">
        <f>'relative error colored'!EM75</f>
        <v>852.03622238265632</v>
      </c>
      <c r="EN184" s="115">
        <f>'relative error colored'!EN75</f>
        <v>871.94261384865945</v>
      </c>
      <c r="EO184" s="115">
        <f>'relative error colored'!EO75</f>
        <v>891.46854627244102</v>
      </c>
      <c r="EP184" s="115">
        <f>'relative error colored'!EP75</f>
        <v>910.63084723536383</v>
      </c>
      <c r="EQ184" s="115">
        <f>'relative error colored'!EQ75</f>
        <v>929.4456208333462</v>
      </c>
      <c r="ER184" s="115">
        <f>'relative error colored'!ER75</f>
        <v>947.92825904193569</v>
      </c>
      <c r="ES184" s="115">
        <f>'relative error colored'!ES75</f>
        <v>966.09345827742243</v>
      </c>
      <c r="ET184" s="115">
        <f>'relative error colored'!ET75</f>
        <v>983.95523973890806</v>
      </c>
      <c r="EU184" s="115">
        <f>'relative error colored'!EU75</f>
        <v>1001.5269723978897</v>
      </c>
      <c r="EV184" s="115">
        <f>'relative error colored'!EV75</f>
        <v>1018.8213977342496</v>
      </c>
      <c r="EW184" s="395">
        <f>'relative error colored'!EW75</f>
        <v>1035.8506555079441</v>
      </c>
      <c r="EX184" s="8"/>
      <c r="EY184" s="400">
        <f>'relative error colored'!EZ75</f>
        <v>640.00000000000011</v>
      </c>
      <c r="EZ184" s="405">
        <f>'relative error colored'!FA75</f>
        <v>64000</v>
      </c>
      <c r="FA184" s="115">
        <f>'relative error colored'!FB75</f>
        <v>337.66941146355293</v>
      </c>
      <c r="FB184" s="115">
        <f>'relative error colored'!FC75</f>
        <v>348.17579252048995</v>
      </c>
      <c r="FC184" s="115">
        <f>'relative error colored'!FD75</f>
        <v>359.01364486746456</v>
      </c>
      <c r="FD184" s="115">
        <f>'relative error colored'!FE75</f>
        <v>370.17408205767822</v>
      </c>
      <c r="FE184" s="115">
        <f>'relative error colored'!FF75</f>
        <v>381.64520978368847</v>
      </c>
      <c r="FF184" s="115">
        <f>'relative error colored'!FG75</f>
        <v>393.41261062315039</v>
      </c>
      <c r="FG184" s="115">
        <f>'relative error colored'!FH75</f>
        <v>405.45988996342356</v>
      </c>
      <c r="FH184" s="115">
        <f>'relative error colored'!FI75</f>
        <v>417.76924179991931</v>
      </c>
      <c r="FI184" s="115">
        <f>'relative error colored'!FJ75</f>
        <v>430.3219976295527</v>
      </c>
      <c r="FJ184" s="91">
        <f>'relative error colored'!FK75</f>
        <v>443.09912945775488</v>
      </c>
      <c r="FK184" s="115">
        <f>'relative error colored'!FL75</f>
        <v>456.08168721364621</v>
      </c>
      <c r="FL184" s="115">
        <f>'relative error colored'!FM75</f>
        <v>469.25116003223764</v>
      </c>
      <c r="FM184" s="115">
        <f>'relative error colored'!FN75</f>
        <v>482.5897587804285</v>
      </c>
      <c r="FN184" s="115">
        <f>'relative error colored'!FO75</f>
        <v>496.08062326919969</v>
      </c>
      <c r="FO184" s="115">
        <f>'relative error colored'!FP75</f>
        <v>509.70796166331115</v>
      </c>
      <c r="FP184" s="115">
        <f>'relative error colored'!FQ75</f>
        <v>523.45713185201657</v>
      </c>
      <c r="FQ184" s="115">
        <f>'relative error colored'!FR75</f>
        <v>537.31467533615091</v>
      </c>
      <c r="FR184" s="115">
        <f>'relative error colored'!FS75</f>
        <v>551.26831392934037</v>
      </c>
      <c r="FS184" s="115">
        <f>'relative error colored'!FT75</f>
        <v>565.30691864808705</v>
      </c>
      <c r="FT184" s="91">
        <f>'relative error colored'!FU75</f>
        <v>579.42045889185522</v>
      </c>
      <c r="FU184" s="115">
        <f>'relative error colored'!FV75</f>
        <v>593.59993862214151</v>
      </c>
      <c r="FV184" s="115">
        <f>'relative error colored'!FW75</f>
        <v>607.83732489352815</v>
      </c>
      <c r="FW184" s="115">
        <f>'relative error colored'!FX75</f>
        <v>622.12547286079564</v>
      </c>
      <c r="FX184" s="115">
        <f>'relative error colored'!FY75</f>
        <v>636.45805032815724</v>
      </c>
      <c r="FY184" s="115">
        <f>'relative error colored'!FZ75</f>
        <v>650.82946403119968</v>
      </c>
      <c r="FZ184" s="115">
        <f>'relative error colored'!GA75</f>
        <v>665.23478914119778</v>
      </c>
      <c r="GA184" s="115">
        <f>'relative error colored'!GB75</f>
        <v>679.66970293637382</v>
      </c>
      <c r="GB184" s="115">
        <f>'relative error colored'!GC75</f>
        <v>694.13042317231452</v>
      </c>
      <c r="GC184" s="115">
        <f>'relative error colored'!GD75</f>
        <v>708.61365138039332</v>
      </c>
      <c r="GD184" s="91">
        <f>'relative error colored'!GE75</f>
        <v>723.11652110675504</v>
      </c>
      <c r="GE184" s="115">
        <f>'relative error colored'!GF75</f>
        <v>737.63655095583567</v>
      </c>
      <c r="GF184" s="115">
        <f>'relative error colored'!GG75</f>
        <v>752.17160220545179</v>
      </c>
      <c r="GG184" s="115">
        <f>'relative error colored'!GH75</f>
        <v>766.71984070196879</v>
      </c>
      <c r="GH184" s="115">
        <f>'relative error colored'!GI75</f>
        <v>781.27970271353547</v>
      </c>
      <c r="GI184" s="115">
        <f>'relative error colored'!GJ75</f>
        <v>795.84986440878117</v>
      </c>
      <c r="GJ184" s="115">
        <f>'relative error colored'!GK75</f>
        <v>810.42921463145194</v>
      </c>
      <c r="GK184" s="115">
        <f>'relative error colored'!GL75</f>
        <v>825.0168306536666</v>
      </c>
      <c r="GL184" s="115">
        <f>'relative error colored'!GM75</f>
        <v>839.61195660831436</v>
      </c>
      <c r="GM184" s="115">
        <f>'relative error colored'!GN75</f>
        <v>854.21398432218314</v>
      </c>
      <c r="GN184" s="395">
        <f>'relative error colored'!GO75</f>
        <v>868.82243629390859</v>
      </c>
      <c r="GO184" s="290">
        <v>64000</v>
      </c>
      <c r="GP184" s="268"/>
      <c r="GS184" s="60"/>
    </row>
    <row r="185" spans="1:240" ht="15.75">
      <c r="A185" s="173"/>
      <c r="B185" s="182"/>
      <c r="C185" s="91"/>
      <c r="D185" s="189"/>
      <c r="E185" s="91"/>
      <c r="F185" s="116"/>
      <c r="G185" s="116"/>
      <c r="H185" s="116"/>
      <c r="I185" s="116"/>
      <c r="J185" s="109"/>
      <c r="K185" s="230">
        <v>65000</v>
      </c>
      <c r="L185" s="231">
        <f>K185*0.0003048</f>
        <v>19.811999999999998</v>
      </c>
      <c r="M185" s="286">
        <v>650</v>
      </c>
      <c r="N185" s="91"/>
      <c r="O185" s="232">
        <f>'relative error colored'!N77</f>
        <v>56.396202849516555</v>
      </c>
      <c r="P185" s="233">
        <f>'relative error colored'!O77</f>
        <v>9.0683668471886386E-2</v>
      </c>
      <c r="Q185" s="205">
        <f>'relative error colored'!P77</f>
        <v>-56.500002288000502</v>
      </c>
      <c r="R185" s="208">
        <f>'relative error colored'!Q77</f>
        <v>216.64999771199948</v>
      </c>
      <c r="S185" s="383"/>
      <c r="T185" s="196">
        <f>'relative error colored'!R77</f>
        <v>573.56933718429855</v>
      </c>
      <c r="U185" s="382"/>
      <c r="V185" s="234">
        <f>'relative error colored'!S77</f>
        <v>5.565872474662379E-2</v>
      </c>
      <c r="W185" s="235">
        <f>'relative error colored'!T77</f>
        <v>7.4027484466846025E-2</v>
      </c>
      <c r="X185" s="200">
        <f>'relative error colored'!U77</f>
        <v>0.75186533996876448</v>
      </c>
      <c r="Y185" s="279"/>
      <c r="Z185" s="400">
        <f t="shared" si="324"/>
        <v>650</v>
      </c>
      <c r="AA185" s="405">
        <v>65000</v>
      </c>
      <c r="AB185" s="414">
        <f>'relative error colored'!Z76</f>
        <v>6.404812093938328E-2</v>
      </c>
      <c r="AC185" s="414">
        <f>'relative error colored'!AA76</f>
        <v>0.12791116108174863</v>
      </c>
      <c r="AD185" s="414">
        <f>'relative error colored'!AB76</f>
        <v>0.19140904843289927</v>
      </c>
      <c r="AE185" s="414">
        <f>'relative error colored'!AC76</f>
        <v>0.25437136958502787</v>
      </c>
      <c r="AF185" s="414">
        <f>'relative error colored'!AD76</f>
        <v>0.31664135020118517</v>
      </c>
      <c r="AG185" s="414">
        <f>'relative error colored'!AE76</f>
        <v>0.378078942830955</v>
      </c>
      <c r="AH185" s="414">
        <f>'relative error colored'!AF76</f>
        <v>0.43856290592028241</v>
      </c>
      <c r="AI185" s="414">
        <f>'relative error colored'!AG76</f>
        <v>0.49799186555607455</v>
      </c>
      <c r="AJ185" s="414">
        <f>'relative error colored'!AH76</f>
        <v>0.55628444277492572</v>
      </c>
      <c r="AK185" s="410">
        <f>'relative error colored'!AI76</f>
        <v>0.61337859372136905</v>
      </c>
      <c r="AL185" s="414">
        <f>'relative error colored'!AJ76</f>
        <v>0.6692303443435208</v>
      </c>
      <c r="AM185" s="414">
        <f>'relative error colored'!AK76</f>
        <v>0.72381210846323729</v>
      </c>
      <c r="AN185" s="414">
        <f>'relative error colored'!AL76</f>
        <v>0.77711076443570426</v>
      </c>
      <c r="AO185" s="414">
        <f>'relative error colored'!AM76</f>
        <v>0.82912563896837932</v>
      </c>
      <c r="AP185" s="414">
        <f>'relative error colored'!AN76</f>
        <v>0.87986651415898409</v>
      </c>
      <c r="AQ185" s="414">
        <f>'relative error colored'!AO76</f>
        <v>0.92935174097254503</v>
      </c>
      <c r="AR185" s="414">
        <f>'relative error colored'!AP76</f>
        <v>0.97760651281554989</v>
      </c>
      <c r="AS185" s="414">
        <f>'relative error colored'!AQ76</f>
        <v>1.0246613284451342</v>
      </c>
      <c r="AT185" s="414">
        <f>'relative error colored'!AR76</f>
        <v>1.0705506547122816</v>
      </c>
      <c r="AU185" s="410">
        <f>'relative error colored'!AS76</f>
        <v>1.1153117862623365</v>
      </c>
      <c r="AV185" s="414">
        <f>'relative error colored'!AT76</f>
        <v>1.1589838905248</v>
      </c>
      <c r="AW185" s="414">
        <f>'relative error colored'!AU76</f>
        <v>1.2016072211730806</v>
      </c>
      <c r="AX185" s="414">
        <f>'relative error colored'!AV76</f>
        <v>1.243222480794586</v>
      </c>
      <c r="AY185" s="414">
        <f>'relative error colored'!AW76</f>
        <v>1.2838703129719553</v>
      </c>
      <c r="AZ185" s="414">
        <f>'relative error colored'!AX76</f>
        <v>1.323590904679699</v>
      </c>
      <c r="BA185" s="414">
        <f>'relative error colored'!AY76</f>
        <v>1.3624236813474857</v>
      </c>
      <c r="BB185" s="414">
        <f>'relative error colored'!AZ76</f>
        <v>1.4004070787698795</v>
      </c>
      <c r="BC185" s="414">
        <f>'relative error colored'!BA76</f>
        <v>1.437578378005173</v>
      </c>
      <c r="BD185" s="414">
        <f>'relative error colored'!BB76</f>
        <v>1.4739735913419199</v>
      </c>
      <c r="BE185" s="410">
        <f>'relative error colored'!BC76</f>
        <v>1.5096273892256513</v>
      </c>
      <c r="BF185" s="414">
        <f>'relative error colored'!BD76</f>
        <v>1.5445730596781899</v>
      </c>
      <c r="BG185" s="414">
        <f>'relative error colored'!BE76</f>
        <v>1.5788424931880942</v>
      </c>
      <c r="BH185" s="414">
        <f>'relative error colored'!BF76</f>
        <v>1.6124661873014592</v>
      </c>
      <c r="BI185" s="414">
        <f>'relative error colored'!BG76</f>
        <v>1.6454732662079719</v>
      </c>
      <c r="BJ185" s="414">
        <f>'relative error colored'!BH76</f>
        <v>1.6778915115147306</v>
      </c>
      <c r="BK185" s="414">
        <f>'relative error colored'!BI76</f>
        <v>1.7097474011485698</v>
      </c>
      <c r="BL185" s="414">
        <f>'relative error colored'!BJ76</f>
        <v>1.7410661539468684</v>
      </c>
      <c r="BM185" s="414">
        <f>'relative error colored'!BK76</f>
        <v>1.7718717780052335</v>
      </c>
      <c r="BN185" s="414">
        <f>'relative error colored'!BL76</f>
        <v>1.8021871212657627</v>
      </c>
      <c r="BO185" s="411">
        <f>'relative error colored'!BM76</f>
        <v>1.8320339231667593</v>
      </c>
      <c r="BP185" s="253"/>
      <c r="BQ185" s="400">
        <f>'relative error colored'!BP76</f>
        <v>650.00000000000011</v>
      </c>
      <c r="BR185" s="405">
        <f>'relative error colored'!BQ76</f>
        <v>65000</v>
      </c>
      <c r="BS185" s="115">
        <f>'relative error colored'!BR76</f>
        <v>216.82774438073719</v>
      </c>
      <c r="BT185" s="115">
        <f>'relative error colored'!BS76</f>
        <v>217.3589313225643</v>
      </c>
      <c r="BU185" s="115">
        <f>'relative error colored'!BT76</f>
        <v>218.23749726944092</v>
      </c>
      <c r="BV185" s="115">
        <f>'relative error colored'!BU76</f>
        <v>219.45365639187605</v>
      </c>
      <c r="BW185" s="115">
        <f>'relative error colored'!BV76</f>
        <v>220.99433906211746</v>
      </c>
      <c r="BX185" s="115">
        <f>'relative error colored'!BW76</f>
        <v>222.84374760482586</v>
      </c>
      <c r="BY185" s="115">
        <f>'relative error colored'!BX76</f>
        <v>224.98397813871154</v>
      </c>
      <c r="BZ185" s="115">
        <f>'relative error colored'!BY76</f>
        <v>227.39565986579018</v>
      </c>
      <c r="CA185" s="115">
        <f>'relative error colored'!BZ76</f>
        <v>230.05856925097086</v>
      </c>
      <c r="CB185" s="91">
        <f>'relative error colored'!CA76</f>
        <v>232.95218639571382</v>
      </c>
      <c r="CC185" s="115">
        <f>'relative error colored'!CB76</f>
        <v>236.05617227378156</v>
      </c>
      <c r="CD185" s="115">
        <f>'relative error colored'!CC76</f>
        <v>239.35075642121299</v>
      </c>
      <c r="CE185" s="115">
        <f>'relative error colored'!CD76</f>
        <v>242.81703384060017</v>
      </c>
      <c r="CF185" s="115">
        <f>'relative error colored'!CE76</f>
        <v>246.43717665810996</v>
      </c>
      <c r="CG185" s="115">
        <f>'relative error colored'!CF76</f>
        <v>250.19457039279121</v>
      </c>
      <c r="CH185" s="115">
        <f>'relative error colored'!CG76</f>
        <v>254.0738868673549</v>
      </c>
      <c r="CI185" s="115">
        <f>'relative error colored'!CH76</f>
        <v>258.06110629532458</v>
      </c>
      <c r="CJ185" s="115">
        <f>'relative error colored'!CI76</f>
        <v>262.14350044256537</v>
      </c>
      <c r="CK185" s="115">
        <f>'relative error colored'!CJ76</f>
        <v>266.30958744508484</v>
      </c>
      <c r="CL185" s="91">
        <f>'relative error colored'!CK76</f>
        <v>270.54906723312575</v>
      </c>
      <c r="CM185" s="115">
        <f>'relative error colored'!CL76</f>
        <v>274.85274481996277</v>
      </c>
      <c r="CN185" s="115">
        <f>'relative error colored'!CM76</f>
        <v>279.21244712383844</v>
      </c>
      <c r="CO185" s="115">
        <f>'relative error colored'!CN76</f>
        <v>283.62093759024123</v>
      </c>
      <c r="CP185" s="115">
        <f>'relative error colored'!CO76</f>
        <v>288.07183170412225</v>
      </c>
      <c r="CQ185" s="115">
        <f>'relative error colored'!CP76</f>
        <v>292.55951552859233</v>
      </c>
      <c r="CR185" s="115">
        <f>'relative error colored'!CQ76</f>
        <v>297.07906865982352</v>
      </c>
      <c r="CS185" s="115">
        <f>'relative error colored'!CR76</f>
        <v>301.62619241960817</v>
      </c>
      <c r="CT185" s="115">
        <f>'relative error colored'!CS76</f>
        <v>306.19714368701159</v>
      </c>
      <c r="CU185" s="115">
        <f>'relative error colored'!CT76</f>
        <v>310.78867446950562</v>
      </c>
      <c r="CV185" s="91">
        <f>'relative error colored'!CU76</f>
        <v>315.39797710597043</v>
      </c>
      <c r="CW185" s="115">
        <f>'relative error colored'!CV76</f>
        <v>320.02263485680254</v>
      </c>
      <c r="CX185" s="115">
        <f>'relative error colored'!CW76</f>
        <v>324.66057755210261</v>
      </c>
      <c r="CY185" s="115">
        <f>'relative error colored'!CX76</f>
        <v>329.31004192312218</v>
      </c>
      <c r="CZ185" s="115">
        <f>'relative error colored'!CY76</f>
        <v>333.9695362236659</v>
      </c>
      <c r="DA185" s="115">
        <f>'relative error colored'!CZ76</f>
        <v>338.63780874853222</v>
      </c>
      <c r="DB185" s="115">
        <f>'relative error colored'!DA76</f>
        <v>343.31381986889306</v>
      </c>
      <c r="DC185" s="115">
        <f>'relative error colored'!DB76</f>
        <v>347.99671722520117</v>
      </c>
      <c r="DD185" s="115">
        <f>'relative error colored'!DC76</f>
        <v>352.68581374332001</v>
      </c>
      <c r="DE185" s="115">
        <f>'relative error colored'!DD76</f>
        <v>357.38056816680415</v>
      </c>
      <c r="DF185" s="395">
        <f>'relative error colored'!DE76</f>
        <v>362.08056782594616</v>
      </c>
      <c r="DG185" s="90"/>
      <c r="DH185" s="400">
        <f>'relative error colored'!DH76</f>
        <v>650.00000000000011</v>
      </c>
      <c r="DI185" s="405">
        <f>'relative error colored'!DI76</f>
        <v>65000</v>
      </c>
      <c r="DJ185" s="115">
        <f>'relative error colored'!DJ76</f>
        <v>36.736038275101862</v>
      </c>
      <c r="DK185" s="115">
        <f>'relative error colored'!DK76</f>
        <v>73.365919880132608</v>
      </c>
      <c r="DL185" s="115">
        <f>'relative error colored'!DL76</f>
        <v>109.78636104073533</v>
      </c>
      <c r="DM185" s="115">
        <f>'relative error colored'!DM76</f>
        <v>145.89961785154668</v>
      </c>
      <c r="DN185" s="115">
        <f>'relative error colored'!DN76</f>
        <v>181.61576936003513</v>
      </c>
      <c r="DO185" s="115">
        <f>'relative error colored'!DO76</f>
        <v>216.85448864289117</v>
      </c>
      <c r="DP185" s="115">
        <f>'relative error colored'!DP76</f>
        <v>251.54623526231626</v>
      </c>
      <c r="DQ185" s="115">
        <f>'relative error colored'!DQ76</f>
        <v>285.63286425016997</v>
      </c>
      <c r="DR185" s="115">
        <f>'relative error colored'!DR76</f>
        <v>319.06769912835102</v>
      </c>
      <c r="DS185" s="91">
        <f>'relative error colored'!DS76</f>
        <v>351.81515344380279</v>
      </c>
      <c r="DT185" s="115">
        <f>'relative error colored'!DT76</f>
        <v>383.85000502873311</v>
      </c>
      <c r="DU185" s="115">
        <f>'relative error colored'!DU76</f>
        <v>415.15643129722861</v>
      </c>
      <c r="DV185" s="115">
        <f>'relative error colored'!DV76</f>
        <v>445.72690607617045</v>
      </c>
      <c r="DW185" s="115">
        <f>'relative error colored'!DW76</f>
        <v>475.56104318560136</v>
      </c>
      <c r="DX185" s="115">
        <f>'relative error colored'!DX76</f>
        <v>504.66445333682776</v>
      </c>
      <c r="DY185" s="115">
        <f>'relative error colored'!DY76</f>
        <v>533.04766208069657</v>
      </c>
      <c r="DZ185" s="115">
        <f>'relative error colored'!DZ76</f>
        <v>560.72511958266841</v>
      </c>
      <c r="EA185" s="115">
        <f>'relative error colored'!EA76</f>
        <v>587.71431899465847</v>
      </c>
      <c r="EB185" s="115">
        <f>'relative error colored'!EB76</f>
        <v>614.0350294455402</v>
      </c>
      <c r="EC185" s="91">
        <f>'relative error colored'!EC76</f>
        <v>639.7086420003244</v>
      </c>
      <c r="ED185" s="115">
        <f>'relative error colored'!ED76</f>
        <v>664.75762189558918</v>
      </c>
      <c r="EE185" s="115">
        <f>'relative error colored'!EE76</f>
        <v>689.20505740411068</v>
      </c>
      <c r="EF185" s="115">
        <f>'relative error colored'!EF76</f>
        <v>713.07429428196997</v>
      </c>
      <c r="EG185" s="115">
        <f>'relative error colored'!EG76</f>
        <v>736.38864444192234</v>
      </c>
      <c r="EH185" s="115">
        <f>'relative error colored'!EH76</f>
        <v>759.17115790030107</v>
      </c>
      <c r="EI185" s="115">
        <f>'relative error colored'!EI76</f>
        <v>781.44444787466932</v>
      </c>
      <c r="EJ185" s="115">
        <f>'relative error colored'!EJ76</f>
        <v>803.2305599582395</v>
      </c>
      <c r="EK185" s="115">
        <f>'relative error colored'!EK76</f>
        <v>824.55087742290607</v>
      </c>
      <c r="EL185" s="115">
        <f>'relative error colored'!EL76</f>
        <v>845.42605581314513</v>
      </c>
      <c r="EM185" s="91">
        <f>'relative error colored'!EM76</f>
        <v>865.87598103341986</v>
      </c>
      <c r="EN185" s="115">
        <f>'relative error colored'!EN76</f>
        <v>885.9197460723434</v>
      </c>
      <c r="EO185" s="115">
        <f>'relative error colored'!EO76</f>
        <v>905.57564233630058</v>
      </c>
      <c r="EP185" s="115">
        <f>'relative error colored'!EP76</f>
        <v>924.86116228259095</v>
      </c>
      <c r="EQ185" s="115">
        <f>'relative error colored'!EQ76</f>
        <v>943.79301065338927</v>
      </c>
      <c r="ER185" s="115">
        <f>'relative error colored'!ER76</f>
        <v>962.38712212666485</v>
      </c>
      <c r="ES185" s="115">
        <f>'relative error colored'!ES76</f>
        <v>980.65868362936214</v>
      </c>
      <c r="ET185" s="115">
        <f>'relative error colored'!ET76</f>
        <v>998.62215991332118</v>
      </c>
      <c r="EU185" s="115">
        <f>'relative error colored'!EU76</f>
        <v>1016.2913212860263</v>
      </c>
      <c r="EV185" s="115">
        <f>'relative error colored'!EV76</f>
        <v>1033.6792726264825</v>
      </c>
      <c r="EW185" s="395">
        <f>'relative error colored'!EW76</f>
        <v>1050.7984830099083</v>
      </c>
      <c r="EX185" s="8"/>
      <c r="EY185" s="400">
        <f>'relative error colored'!EZ76</f>
        <v>650.00000000000011</v>
      </c>
      <c r="EZ185" s="405">
        <f>'relative error colored'!FA76</f>
        <v>65000</v>
      </c>
      <c r="FA185" s="115">
        <f>'relative error colored'!FB76</f>
        <v>343.67774438073729</v>
      </c>
      <c r="FB185" s="115">
        <f>'relative error colored'!FC76</f>
        <v>354.20893132256447</v>
      </c>
      <c r="FC185" s="115">
        <f>'relative error colored'!FD76</f>
        <v>365.08749726944109</v>
      </c>
      <c r="FD185" s="115">
        <f>'relative error colored'!FE76</f>
        <v>376.30365639187619</v>
      </c>
      <c r="FE185" s="115">
        <f>'relative error colored'!FF76</f>
        <v>387.84433906211757</v>
      </c>
      <c r="FF185" s="115">
        <f>'relative error colored'!FG76</f>
        <v>399.693747604826</v>
      </c>
      <c r="FG185" s="115">
        <f>'relative error colored'!FH76</f>
        <v>411.8339781387117</v>
      </c>
      <c r="FH185" s="115">
        <f>'relative error colored'!FI76</f>
        <v>424.24565986579034</v>
      </c>
      <c r="FI185" s="115">
        <f>'relative error colored'!FJ76</f>
        <v>436.90856925097103</v>
      </c>
      <c r="FJ185" s="91">
        <f>'relative error colored'!FK76</f>
        <v>449.80218639571399</v>
      </c>
      <c r="FK185" s="115">
        <f>'relative error colored'!FL76</f>
        <v>462.90617227378169</v>
      </c>
      <c r="FL185" s="115">
        <f>'relative error colored'!FM76</f>
        <v>476.2007564212131</v>
      </c>
      <c r="FM185" s="115">
        <f>'relative error colored'!FN76</f>
        <v>489.66703384060031</v>
      </c>
      <c r="FN185" s="115">
        <f>'relative error colored'!FO76</f>
        <v>503.28717665811007</v>
      </c>
      <c r="FO185" s="115">
        <f>'relative error colored'!FP76</f>
        <v>517.04457039279134</v>
      </c>
      <c r="FP185" s="115">
        <f>'relative error colored'!FQ76</f>
        <v>530.92388686735501</v>
      </c>
      <c r="FQ185" s="115">
        <f>'relative error colored'!FR76</f>
        <v>544.91110629532477</v>
      </c>
      <c r="FR185" s="115">
        <f>'relative error colored'!FS76</f>
        <v>558.99350044256551</v>
      </c>
      <c r="FS185" s="115">
        <f>'relative error colored'!FT76</f>
        <v>573.15958744508498</v>
      </c>
      <c r="FT185" s="91">
        <f>'relative error colored'!FU76</f>
        <v>587.39906723312583</v>
      </c>
      <c r="FU185" s="115">
        <f>'relative error colored'!FV76</f>
        <v>601.70274481996285</v>
      </c>
      <c r="FV185" s="115">
        <f>'relative error colored'!FW76</f>
        <v>616.06244712383864</v>
      </c>
      <c r="FW185" s="115">
        <f>'relative error colored'!FX76</f>
        <v>630.47093759024142</v>
      </c>
      <c r="FX185" s="115">
        <f>'relative error colored'!FY76</f>
        <v>644.92183170412238</v>
      </c>
      <c r="FY185" s="115">
        <f>'relative error colored'!FZ76</f>
        <v>659.40951552859246</v>
      </c>
      <c r="FZ185" s="115">
        <f>'relative error colored'!GA76</f>
        <v>673.92906865982366</v>
      </c>
      <c r="GA185" s="115">
        <f>'relative error colored'!GB76</f>
        <v>688.47619241960831</v>
      </c>
      <c r="GB185" s="115">
        <f>'relative error colored'!GC76</f>
        <v>703.04714368701173</v>
      </c>
      <c r="GC185" s="115">
        <f>'relative error colored'!GD76</f>
        <v>717.63867446950576</v>
      </c>
      <c r="GD185" s="91">
        <f>'relative error colored'!GE76</f>
        <v>732.24797710597056</v>
      </c>
      <c r="GE185" s="115">
        <f>'relative error colored'!GF76</f>
        <v>746.87263485680273</v>
      </c>
      <c r="GF185" s="115">
        <f>'relative error colored'!GG76</f>
        <v>761.51057755210275</v>
      </c>
      <c r="GG185" s="115">
        <f>'relative error colored'!GH76</f>
        <v>776.16004192312232</v>
      </c>
      <c r="GH185" s="115">
        <f>'relative error colored'!GI76</f>
        <v>790.81953622366609</v>
      </c>
      <c r="GI185" s="115">
        <f>'relative error colored'!GJ76</f>
        <v>805.48780874853242</v>
      </c>
      <c r="GJ185" s="115">
        <f>'relative error colored'!GK76</f>
        <v>820.16381986889314</v>
      </c>
      <c r="GK185" s="115">
        <f>'relative error colored'!GL76</f>
        <v>834.84671722520125</v>
      </c>
      <c r="GL185" s="115">
        <f>'relative error colored'!GM76</f>
        <v>849.5358137433202</v>
      </c>
      <c r="GM185" s="115">
        <f>'relative error colored'!GN76</f>
        <v>864.23056816680423</v>
      </c>
      <c r="GN185" s="395">
        <f>'relative error colored'!GO76</f>
        <v>878.93056782594635</v>
      </c>
      <c r="GO185" s="290">
        <v>65000</v>
      </c>
      <c r="GP185" s="268"/>
      <c r="GS185" s="60"/>
    </row>
    <row r="186" spans="1:240" s="86" customFormat="1" ht="19.5" thickBot="1">
      <c r="A186" s="173"/>
      <c r="B186" s="182"/>
      <c r="C186" s="91"/>
      <c r="D186" s="189"/>
      <c r="E186" s="151"/>
      <c r="F186" s="176"/>
      <c r="G186" s="176"/>
      <c r="H186" s="176"/>
      <c r="I186" s="176"/>
      <c r="J186" s="238"/>
      <c r="K186" s="69"/>
      <c r="L186" s="69"/>
      <c r="M186" s="287"/>
      <c r="N186" s="87"/>
      <c r="O186" s="96"/>
      <c r="P186" s="236"/>
      <c r="Q186" s="69"/>
      <c r="R186" s="69"/>
      <c r="S186" s="87"/>
      <c r="T186" s="75"/>
      <c r="U186" s="382"/>
      <c r="V186" s="237"/>
      <c r="W186" s="166"/>
      <c r="X186" s="166"/>
      <c r="Y186" s="160"/>
      <c r="Z186" s="389"/>
      <c r="AA186" s="406"/>
      <c r="AB186" s="390"/>
      <c r="AC186" s="390"/>
      <c r="AD186" s="390"/>
      <c r="AE186" s="390"/>
      <c r="AF186" s="390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390"/>
      <c r="AR186" s="390"/>
      <c r="AS186" s="390"/>
      <c r="AT186" s="390"/>
      <c r="AU186" s="390"/>
      <c r="AV186" s="390"/>
      <c r="AW186" s="390"/>
      <c r="AX186" s="390"/>
      <c r="AY186" s="390"/>
      <c r="AZ186" s="390"/>
      <c r="BA186" s="390"/>
      <c r="BB186" s="390"/>
      <c r="BC186" s="390"/>
      <c r="BD186" s="390"/>
      <c r="BE186" s="390"/>
      <c r="BF186" s="390"/>
      <c r="BG186" s="390"/>
      <c r="BH186" s="390"/>
      <c r="BI186" s="390"/>
      <c r="BJ186" s="390"/>
      <c r="BK186" s="390"/>
      <c r="BL186" s="390"/>
      <c r="BM186" s="390"/>
      <c r="BN186" s="390"/>
      <c r="BO186" s="391"/>
      <c r="BP186" s="89"/>
      <c r="BQ186" s="389"/>
      <c r="BR186" s="406"/>
      <c r="BS186" s="390"/>
      <c r="BT186" s="390"/>
      <c r="BU186" s="390"/>
      <c r="BV186" s="390"/>
      <c r="BW186" s="390"/>
      <c r="BX186" s="390"/>
      <c r="BY186" s="390"/>
      <c r="BZ186" s="390"/>
      <c r="CA186" s="390"/>
      <c r="CB186" s="390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390"/>
      <c r="CM186" s="390"/>
      <c r="CN186" s="390"/>
      <c r="CO186" s="390"/>
      <c r="CP186" s="390"/>
      <c r="CQ186" s="390"/>
      <c r="CR186" s="390"/>
      <c r="CS186" s="390"/>
      <c r="CT186" s="390"/>
      <c r="CU186" s="390"/>
      <c r="CV186" s="390"/>
      <c r="CW186" s="390"/>
      <c r="CX186" s="390"/>
      <c r="CY186" s="390"/>
      <c r="CZ186" s="390"/>
      <c r="DA186" s="390"/>
      <c r="DB186" s="390"/>
      <c r="DC186" s="390"/>
      <c r="DD186" s="390"/>
      <c r="DE186" s="390"/>
      <c r="DF186" s="391"/>
      <c r="DG186" s="90"/>
      <c r="DH186" s="389"/>
      <c r="DI186" s="406"/>
      <c r="DJ186" s="390"/>
      <c r="DK186" s="390"/>
      <c r="DL186" s="390"/>
      <c r="DM186" s="390"/>
      <c r="DN186" s="390"/>
      <c r="DO186" s="390"/>
      <c r="DP186" s="390"/>
      <c r="DQ186" s="390"/>
      <c r="DR186" s="390"/>
      <c r="DS186" s="390"/>
      <c r="DT186" s="390"/>
      <c r="DU186" s="390"/>
      <c r="DV186" s="390"/>
      <c r="DW186" s="390"/>
      <c r="DX186" s="390"/>
      <c r="DY186" s="390"/>
      <c r="DZ186" s="390"/>
      <c r="EA186" s="390"/>
      <c r="EB186" s="390"/>
      <c r="EC186" s="390"/>
      <c r="ED186" s="390"/>
      <c r="EE186" s="390"/>
      <c r="EF186" s="390"/>
      <c r="EG186" s="390"/>
      <c r="EH186" s="390"/>
      <c r="EI186" s="390"/>
      <c r="EJ186" s="390"/>
      <c r="EK186" s="390"/>
      <c r="EL186" s="390"/>
      <c r="EM186" s="390"/>
      <c r="EN186" s="390"/>
      <c r="EO186" s="390"/>
      <c r="EP186" s="390"/>
      <c r="EQ186" s="390"/>
      <c r="ER186" s="390"/>
      <c r="ES186" s="390"/>
      <c r="ET186" s="390"/>
      <c r="EU186" s="390"/>
      <c r="EV186" s="390"/>
      <c r="EW186" s="391"/>
      <c r="EX186" s="8"/>
      <c r="EY186" s="389"/>
      <c r="EZ186" s="406"/>
      <c r="FA186" s="390"/>
      <c r="FB186" s="390"/>
      <c r="FC186" s="390"/>
      <c r="FD186" s="390"/>
      <c r="FE186" s="390"/>
      <c r="FF186" s="390"/>
      <c r="FG186" s="390"/>
      <c r="FH186" s="390"/>
      <c r="FI186" s="390"/>
      <c r="FJ186" s="390"/>
      <c r="FK186" s="390"/>
      <c r="FL186" s="390"/>
      <c r="FM186" s="390"/>
      <c r="FN186" s="390"/>
      <c r="FO186" s="390"/>
      <c r="FP186" s="390"/>
      <c r="FQ186" s="390"/>
      <c r="FR186" s="390"/>
      <c r="FS186" s="390"/>
      <c r="FT186" s="390"/>
      <c r="FU186" s="390"/>
      <c r="FV186" s="390"/>
      <c r="FW186" s="390"/>
      <c r="FX186" s="390"/>
      <c r="FY186" s="390"/>
      <c r="FZ186" s="390"/>
      <c r="GA186" s="390"/>
      <c r="GB186" s="390"/>
      <c r="GC186" s="390"/>
      <c r="GD186" s="390"/>
      <c r="GE186" s="390"/>
      <c r="GF186" s="390"/>
      <c r="GG186" s="390"/>
      <c r="GH186" s="390"/>
      <c r="GI186" s="390"/>
      <c r="GJ186" s="390"/>
      <c r="GK186" s="390"/>
      <c r="GL186" s="390"/>
      <c r="GM186" s="390"/>
      <c r="GN186" s="391"/>
      <c r="GO186" s="89"/>
      <c r="GP186" s="268"/>
      <c r="GQ186"/>
      <c r="GR186"/>
      <c r="GS186" s="60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</row>
    <row r="187" spans="1:240" s="89" customFormat="1" ht="15.75">
      <c r="A187" s="173"/>
      <c r="B187" s="182"/>
      <c r="C187" s="91"/>
      <c r="D187" s="189"/>
      <c r="E187" s="151"/>
      <c r="F187" s="176"/>
      <c r="G187" s="176"/>
      <c r="H187" s="176"/>
      <c r="I187" s="176"/>
      <c r="J187" s="111"/>
      <c r="K187" s="87"/>
      <c r="L187" s="87"/>
      <c r="M187" s="415"/>
      <c r="N187" s="87"/>
      <c r="O187" s="97"/>
      <c r="P187" s="257"/>
      <c r="Q187" s="87"/>
      <c r="R187" s="87"/>
      <c r="S187" s="87"/>
      <c r="T187" s="88"/>
      <c r="U187" s="382"/>
      <c r="V187" s="167"/>
      <c r="W187" s="160"/>
      <c r="X187" s="160"/>
      <c r="Y187" s="160"/>
      <c r="Z187" s="126"/>
      <c r="DG187" s="90"/>
      <c r="DH187" s="126"/>
      <c r="DI187" s="126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8"/>
      <c r="EY187" s="262"/>
      <c r="EZ187" s="90"/>
      <c r="GP187" s="268"/>
      <c r="GQ187"/>
      <c r="GR187"/>
      <c r="GS187" s="60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</row>
    <row r="188" spans="1:240" ht="15.75">
      <c r="A188" s="173"/>
      <c r="B188" s="182"/>
      <c r="C188" s="91"/>
      <c r="D188" s="189"/>
      <c r="E188" s="91"/>
      <c r="F188" s="116"/>
      <c r="G188" s="116"/>
      <c r="H188" s="116"/>
      <c r="I188" s="116"/>
      <c r="J188" s="2"/>
      <c r="K188" s="15"/>
      <c r="L188" s="10"/>
      <c r="M188" s="178"/>
      <c r="N188" s="116"/>
      <c r="O188" s="2"/>
      <c r="P188" s="20"/>
      <c r="Q188" s="9"/>
      <c r="R188" s="9"/>
      <c r="S188" s="118"/>
      <c r="T188" s="56"/>
      <c r="U188" s="91"/>
      <c r="V188" s="154"/>
      <c r="W188" s="155"/>
      <c r="X188" s="155"/>
      <c r="Y188" s="160"/>
      <c r="Z188" s="92"/>
      <c r="AK188" s="90"/>
      <c r="AU188" s="90"/>
      <c r="BC188"/>
      <c r="BD188"/>
      <c r="BE188" s="90"/>
      <c r="BP188" s="90"/>
      <c r="CB188" s="90"/>
      <c r="CL188" s="90"/>
      <c r="CV188" s="90"/>
      <c r="DG188" s="90"/>
      <c r="DH188" s="92"/>
      <c r="DI188" s="55"/>
      <c r="DS188" s="90"/>
      <c r="EC188" s="90"/>
      <c r="EM188" s="90"/>
      <c r="EY188" s="268"/>
      <c r="FJ188" s="90"/>
      <c r="FT188" s="90"/>
      <c r="GD188" s="90"/>
      <c r="GO188" s="89"/>
      <c r="GP188" s="268"/>
      <c r="GS188" s="60"/>
    </row>
    <row r="189" spans="1:240">
      <c r="A189" s="173"/>
      <c r="B189" s="182"/>
      <c r="C189" s="91"/>
      <c r="D189" s="189"/>
      <c r="E189" s="91"/>
      <c r="F189" s="116"/>
      <c r="G189" s="116"/>
      <c r="H189" s="116"/>
      <c r="I189" s="116"/>
      <c r="J189" s="2"/>
      <c r="K189" s="15"/>
      <c r="L189" s="10"/>
      <c r="M189" s="178"/>
      <c r="N189" s="116"/>
      <c r="O189" s="2"/>
      <c r="P189" s="20"/>
      <c r="Q189" s="9"/>
      <c r="R189" s="9"/>
      <c r="S189" s="118"/>
      <c r="T189" s="56"/>
      <c r="U189" s="91"/>
      <c r="V189" s="154"/>
      <c r="W189" s="155"/>
      <c r="X189" s="155"/>
      <c r="Y189" s="160"/>
      <c r="Z189" s="92"/>
      <c r="AK189" s="90"/>
      <c r="AU189" s="90"/>
      <c r="BC189"/>
      <c r="BD189"/>
      <c r="BE189" s="90"/>
      <c r="BP189" s="90"/>
      <c r="CB189" s="90"/>
      <c r="CL189" s="90"/>
      <c r="CV189" s="90"/>
      <c r="DG189" s="90"/>
      <c r="DH189" s="92"/>
      <c r="DI189" s="55"/>
      <c r="DS189" s="90"/>
      <c r="EC189" s="90"/>
      <c r="EM189" s="90"/>
      <c r="EY189" s="268"/>
      <c r="FJ189" s="90"/>
      <c r="FT189" s="90"/>
      <c r="GD189" s="90"/>
      <c r="GO189" s="89"/>
      <c r="GP189" s="268"/>
    </row>
    <row r="190" spans="1:240">
      <c r="A190" s="173"/>
      <c r="B190" s="182"/>
      <c r="C190" s="91"/>
      <c r="D190" s="189"/>
      <c r="E190" s="91"/>
      <c r="F190" s="116"/>
      <c r="G190" s="116"/>
      <c r="H190" s="116"/>
      <c r="I190" s="116"/>
      <c r="J190" s="2"/>
      <c r="K190" s="15"/>
      <c r="L190" s="10"/>
      <c r="M190" s="178"/>
      <c r="N190" s="116"/>
      <c r="O190" s="2"/>
      <c r="P190" s="20"/>
      <c r="Q190" s="9"/>
      <c r="R190" s="9"/>
      <c r="S190" s="118"/>
      <c r="T190" s="56"/>
      <c r="U190" s="91"/>
      <c r="V190" s="154"/>
      <c r="W190" s="155"/>
      <c r="X190" s="155"/>
      <c r="Y190" s="160"/>
      <c r="Z190" s="92"/>
      <c r="AK190" s="90"/>
      <c r="AU190" s="90"/>
      <c r="BC190"/>
      <c r="BD190"/>
      <c r="BE190" s="90"/>
      <c r="BP190" s="90"/>
      <c r="CB190" s="90"/>
      <c r="CL190" s="90"/>
      <c r="CV190" s="90"/>
      <c r="DG190" s="90"/>
      <c r="DH190" s="92"/>
      <c r="DI190" s="55"/>
      <c r="DS190" s="90"/>
      <c r="EC190" s="90"/>
      <c r="EM190" s="90"/>
      <c r="EY190" s="268"/>
      <c r="FJ190" s="90"/>
      <c r="FT190" s="90"/>
      <c r="GD190" s="90"/>
      <c r="GO190" s="89"/>
      <c r="GP190" s="268"/>
    </row>
    <row r="191" spans="1:240">
      <c r="A191" s="173"/>
      <c r="B191" s="182"/>
      <c r="C191" s="91"/>
      <c r="D191" s="189"/>
      <c r="E191" s="91"/>
      <c r="F191" s="116"/>
      <c r="G191" s="116"/>
      <c r="H191" s="116"/>
      <c r="I191" s="116"/>
      <c r="J191" s="2"/>
      <c r="K191" s="15"/>
      <c r="L191" s="10"/>
      <c r="M191" s="178"/>
      <c r="N191" s="116"/>
      <c r="O191" s="2"/>
      <c r="P191" s="20"/>
      <c r="Q191" s="9"/>
      <c r="R191" s="9"/>
      <c r="S191" s="118"/>
      <c r="T191" s="56"/>
      <c r="U191" s="91"/>
      <c r="V191" s="154"/>
      <c r="W191" s="155"/>
      <c r="X191" s="155"/>
      <c r="Y191" s="160"/>
      <c r="Z191" s="92"/>
      <c r="AK191" s="90"/>
      <c r="AU191" s="90"/>
      <c r="BC191"/>
      <c r="BD191"/>
      <c r="BE191" s="90"/>
      <c r="BP191" s="90"/>
      <c r="CB191" s="90"/>
      <c r="CL191" s="90"/>
      <c r="CV191" s="90"/>
      <c r="DG191" s="90"/>
      <c r="DH191" s="92"/>
      <c r="DI191" s="55"/>
      <c r="DS191" s="90"/>
      <c r="EC191" s="90"/>
      <c r="EM191" s="90"/>
      <c r="EY191" s="268"/>
      <c r="FJ191" s="90"/>
      <c r="FT191" s="90"/>
      <c r="GD191" s="90"/>
      <c r="GO191" s="89"/>
      <c r="GP191" s="268"/>
    </row>
    <row r="192" spans="1:240">
      <c r="A192" s="173"/>
      <c r="B192" s="182"/>
      <c r="C192" s="91"/>
      <c r="D192" s="189"/>
      <c r="E192" s="91"/>
      <c r="F192" s="116"/>
      <c r="G192" s="116"/>
      <c r="H192" s="116"/>
      <c r="I192" s="116"/>
      <c r="J192" s="2"/>
      <c r="K192" s="15"/>
      <c r="L192" s="10"/>
      <c r="M192" s="178"/>
      <c r="N192" s="116"/>
      <c r="O192" s="2"/>
      <c r="P192" s="20"/>
      <c r="Q192" s="9"/>
      <c r="R192" s="9"/>
      <c r="S192" s="118"/>
      <c r="T192" s="56"/>
      <c r="U192" s="91"/>
      <c r="V192" s="154"/>
      <c r="W192" s="155"/>
      <c r="X192" s="155"/>
      <c r="Y192" s="160"/>
      <c r="Z192" s="92"/>
      <c r="AK192" s="90"/>
      <c r="AU192" s="90"/>
      <c r="BC192"/>
      <c r="BD192"/>
      <c r="BE192" s="90"/>
      <c r="BP192" s="90"/>
      <c r="CB192" s="90"/>
      <c r="CL192" s="90"/>
      <c r="CV192" s="90"/>
      <c r="DG192" s="90"/>
      <c r="DH192" s="92"/>
      <c r="DI192" s="55"/>
      <c r="DS192" s="90"/>
      <c r="EC192" s="90"/>
      <c r="EM192" s="90"/>
      <c r="EY192" s="268"/>
      <c r="FJ192" s="90"/>
      <c r="FT192" s="90"/>
      <c r="GD192" s="90"/>
      <c r="GO192" s="89"/>
      <c r="GP192" s="268"/>
    </row>
    <row r="193" spans="1:198">
      <c r="A193" s="173"/>
      <c r="B193" s="182"/>
      <c r="C193" s="91"/>
      <c r="D193" s="189"/>
      <c r="E193" s="91"/>
      <c r="F193" s="116"/>
      <c r="G193" s="116"/>
      <c r="H193" s="116"/>
      <c r="I193" s="116"/>
      <c r="J193" s="2"/>
      <c r="K193" s="15"/>
      <c r="L193" s="10"/>
      <c r="M193" s="178"/>
      <c r="N193" s="116"/>
      <c r="O193" s="2"/>
      <c r="P193" s="20"/>
      <c r="Q193" s="9"/>
      <c r="R193" s="9"/>
      <c r="S193" s="118"/>
      <c r="T193" s="56"/>
      <c r="U193" s="91"/>
      <c r="V193" s="154"/>
      <c r="W193" s="155"/>
      <c r="X193" s="155"/>
      <c r="Y193" s="160"/>
      <c r="Z193" s="92"/>
      <c r="AK193" s="90"/>
      <c r="AU193" s="90"/>
      <c r="BC193"/>
      <c r="BD193"/>
      <c r="BE193" s="90"/>
      <c r="BP193" s="90"/>
      <c r="CB193" s="90"/>
      <c r="CL193" s="90"/>
      <c r="CV193" s="90"/>
      <c r="DG193" s="90"/>
      <c r="DH193" s="92"/>
      <c r="DI193" s="55"/>
      <c r="DS193" s="90"/>
      <c r="EC193" s="90"/>
      <c r="EM193" s="90"/>
      <c r="EY193" s="268"/>
      <c r="FJ193" s="90"/>
      <c r="FT193" s="90"/>
      <c r="GD193" s="90"/>
      <c r="GO193" s="89"/>
      <c r="GP193" s="268"/>
    </row>
    <row r="194" spans="1:198">
      <c r="A194" s="173"/>
      <c r="B194" s="182"/>
      <c r="C194" s="91"/>
      <c r="D194" s="189"/>
      <c r="E194" s="91"/>
      <c r="F194" s="116"/>
      <c r="G194" s="116"/>
      <c r="H194" s="116"/>
      <c r="I194" s="116"/>
      <c r="J194" s="2"/>
      <c r="K194" s="15"/>
      <c r="L194" s="10"/>
      <c r="M194" s="178"/>
      <c r="N194" s="116"/>
      <c r="O194" s="2"/>
      <c r="P194" s="20"/>
      <c r="Q194" s="9"/>
      <c r="R194" s="9"/>
      <c r="S194" s="118"/>
      <c r="T194" s="56"/>
      <c r="U194" s="91"/>
      <c r="V194" s="154"/>
      <c r="W194" s="155"/>
      <c r="X194" s="155"/>
      <c r="Y194" s="160"/>
      <c r="Z194" s="92"/>
      <c r="AK194" s="90"/>
      <c r="AU194" s="90"/>
      <c r="BC194"/>
      <c r="BD194"/>
      <c r="BE194" s="90"/>
      <c r="BP194" s="90"/>
      <c r="CB194" s="90"/>
      <c r="CL194" s="90"/>
      <c r="CV194" s="90"/>
      <c r="DG194" s="90"/>
      <c r="DH194" s="92"/>
      <c r="DI194" s="55"/>
      <c r="DS194" s="90"/>
      <c r="EC194" s="90"/>
      <c r="EM194" s="90"/>
      <c r="EY194" s="268"/>
      <c r="FJ194" s="90"/>
      <c r="FT194" s="90"/>
      <c r="GD194" s="90"/>
      <c r="GO194" s="89"/>
      <c r="GP194" s="268"/>
    </row>
    <row r="195" spans="1:198">
      <c r="A195" s="173"/>
      <c r="B195" s="182"/>
      <c r="C195" s="91"/>
      <c r="D195" s="189"/>
      <c r="E195" s="91"/>
      <c r="F195" s="116"/>
      <c r="G195" s="116"/>
      <c r="H195" s="116"/>
      <c r="I195" s="116"/>
      <c r="J195" s="2"/>
      <c r="K195" s="15"/>
      <c r="L195" s="10"/>
      <c r="M195" s="178"/>
      <c r="N195" s="116"/>
      <c r="O195" s="2"/>
      <c r="P195" s="20"/>
      <c r="Q195" s="9"/>
      <c r="R195" s="9"/>
      <c r="S195" s="118"/>
      <c r="T195" s="56"/>
      <c r="U195" s="91"/>
      <c r="V195" s="154"/>
      <c r="W195" s="155"/>
      <c r="X195" s="155"/>
      <c r="Y195" s="160"/>
      <c r="Z195" s="92"/>
      <c r="AK195" s="90"/>
      <c r="AU195" s="90"/>
      <c r="BC195"/>
      <c r="BD195"/>
      <c r="BE195" s="90"/>
      <c r="BP195" s="90"/>
      <c r="CB195" s="90"/>
      <c r="CL195" s="90"/>
      <c r="CV195" s="90"/>
      <c r="DG195" s="90"/>
      <c r="DH195" s="92"/>
      <c r="DI195" s="55"/>
      <c r="DS195" s="90"/>
      <c r="EC195" s="90"/>
      <c r="EM195" s="90"/>
      <c r="EY195" s="268"/>
      <c r="FJ195" s="90"/>
      <c r="FT195" s="90"/>
      <c r="GD195" s="90"/>
      <c r="GO195" s="89"/>
      <c r="GP195" s="268"/>
    </row>
    <row r="196" spans="1:198">
      <c r="BC196"/>
      <c r="BD196"/>
    </row>
    <row r="197" spans="1:198">
      <c r="BC197"/>
      <c r="BD197"/>
    </row>
    <row r="198" spans="1:198">
      <c r="BC198"/>
      <c r="BD198"/>
    </row>
    <row r="199" spans="1:198">
      <c r="BC199"/>
      <c r="BD199"/>
    </row>
    <row r="200" spans="1:198">
      <c r="BC200"/>
      <c r="BD200"/>
    </row>
    <row r="201" spans="1:198">
      <c r="BC201"/>
      <c r="BD201"/>
    </row>
    <row r="202" spans="1:198">
      <c r="BC202"/>
      <c r="BD202"/>
    </row>
    <row r="203" spans="1:198">
      <c r="BC203"/>
      <c r="BD203"/>
    </row>
    <row r="204" spans="1:198">
      <c r="BC204"/>
      <c r="BD204"/>
    </row>
    <row r="205" spans="1:198">
      <c r="BC205"/>
      <c r="BD205"/>
    </row>
    <row r="206" spans="1:198">
      <c r="BC206"/>
      <c r="BD206"/>
    </row>
    <row r="207" spans="1:198">
      <c r="BC207"/>
      <c r="BD207"/>
    </row>
    <row r="208" spans="1:198">
      <c r="BC208"/>
      <c r="BD208"/>
    </row>
    <row r="209" spans="55:56">
      <c r="BC209"/>
      <c r="BD209"/>
    </row>
    <row r="210" spans="55:56">
      <c r="BC210"/>
      <c r="BD210"/>
    </row>
    <row r="211" spans="55:56">
      <c r="BC211"/>
      <c r="BD211"/>
    </row>
    <row r="212" spans="55:56">
      <c r="BC212"/>
      <c r="BD212"/>
    </row>
    <row r="213" spans="55:56">
      <c r="BC213"/>
      <c r="BD213"/>
    </row>
    <row r="214" spans="55:56">
      <c r="BC214"/>
      <c r="BD214"/>
    </row>
    <row r="215" spans="55:56">
      <c r="BC215"/>
      <c r="BD215"/>
    </row>
    <row r="216" spans="55:56">
      <c r="BC216"/>
      <c r="BD216"/>
    </row>
    <row r="217" spans="55:56">
      <c r="BC217"/>
      <c r="BD217"/>
    </row>
    <row r="218" spans="55:56">
      <c r="BC218"/>
      <c r="BD218"/>
    </row>
    <row r="219" spans="55:56">
      <c r="BC219"/>
      <c r="BD219"/>
    </row>
    <row r="220" spans="55:56">
      <c r="BC220"/>
      <c r="BD220"/>
    </row>
    <row r="221" spans="55:56">
      <c r="BC221"/>
      <c r="BD221"/>
    </row>
    <row r="222" spans="55:56">
      <c r="BC222"/>
      <c r="BD222"/>
    </row>
    <row r="223" spans="55:56">
      <c r="BC223"/>
      <c r="BD223"/>
    </row>
    <row r="224" spans="55:56">
      <c r="BC224"/>
      <c r="BD224"/>
    </row>
    <row r="225" spans="55:56">
      <c r="BC225"/>
      <c r="BD225"/>
    </row>
    <row r="226" spans="55:56">
      <c r="BC226"/>
      <c r="BD226"/>
    </row>
    <row r="227" spans="55:56">
      <c r="BC227"/>
      <c r="BD227"/>
    </row>
    <row r="228" spans="55:56">
      <c r="BC228"/>
      <c r="BD228"/>
    </row>
    <row r="229" spans="55:56">
      <c r="BC229"/>
      <c r="BD229"/>
    </row>
    <row r="230" spans="55:56">
      <c r="BC230"/>
      <c r="BD230"/>
    </row>
    <row r="231" spans="55:56">
      <c r="BC231"/>
      <c r="BD231"/>
    </row>
    <row r="232" spans="55:56">
      <c r="BC232"/>
      <c r="BD232"/>
    </row>
    <row r="233" spans="55:56">
      <c r="BC233"/>
      <c r="BD233"/>
    </row>
    <row r="234" spans="55:56">
      <c r="BC234"/>
      <c r="BD234"/>
    </row>
    <row r="235" spans="55:56">
      <c r="BC235"/>
      <c r="BD235"/>
    </row>
    <row r="236" spans="55:56">
      <c r="BC236"/>
      <c r="BD236"/>
    </row>
    <row r="237" spans="55:56">
      <c r="BC237"/>
      <c r="BD237"/>
    </row>
    <row r="238" spans="55:56">
      <c r="BC238"/>
      <c r="BD238"/>
    </row>
    <row r="239" spans="55:56">
      <c r="BC239"/>
      <c r="BD239"/>
    </row>
    <row r="240" spans="55:56">
      <c r="BC240"/>
      <c r="BD240"/>
    </row>
    <row r="241" spans="55:397">
      <c r="BC241"/>
      <c r="BD241"/>
    </row>
    <row r="242" spans="55:397">
      <c r="BC242"/>
      <c r="BD242"/>
    </row>
    <row r="243" spans="55:397">
      <c r="BC243"/>
      <c r="BD243"/>
    </row>
    <row r="244" spans="55:397">
      <c r="BC244"/>
      <c r="BD244"/>
    </row>
    <row r="245" spans="55:397">
      <c r="BC245"/>
      <c r="BD245"/>
    </row>
    <row r="246" spans="55:397">
      <c r="BC246"/>
      <c r="BD246"/>
    </row>
    <row r="247" spans="55:397">
      <c r="BC247"/>
      <c r="BD247"/>
    </row>
    <row r="248" spans="55:397">
      <c r="BC248"/>
      <c r="BD248"/>
    </row>
    <row r="249" spans="55:397">
      <c r="BC249"/>
      <c r="BD249"/>
    </row>
    <row r="250" spans="55:397">
      <c r="BC250"/>
      <c r="BD250"/>
    </row>
    <row r="251" spans="55:397">
      <c r="BC251"/>
      <c r="BD251"/>
    </row>
    <row r="252" spans="55:397" ht="15.75" thickBot="1">
      <c r="BC252"/>
      <c r="BD252"/>
    </row>
    <row r="253" spans="55:397" ht="19.5" thickBot="1">
      <c r="BC253" s="173"/>
      <c r="BD253" s="182"/>
      <c r="BE253" s="91"/>
      <c r="BF253" s="189"/>
      <c r="BG253" s="91"/>
      <c r="BH253" s="116"/>
      <c r="BI253" s="116"/>
      <c r="BJ253" s="2"/>
      <c r="BK253" s="169">
        <f>IF(AX190="",AX189,AX190)</f>
        <v>0</v>
      </c>
      <c r="BL253" s="10"/>
      <c r="BM253" s="178"/>
      <c r="BN253" s="116"/>
      <c r="BO253" s="2"/>
      <c r="BP253" s="20"/>
      <c r="BQ253" s="2"/>
      <c r="BR253" s="2"/>
      <c r="BS253" s="118"/>
      <c r="BT253" s="56"/>
      <c r="BU253" s="56"/>
      <c r="BV253" s="56"/>
      <c r="BW253" s="56"/>
      <c r="BX253" s="155"/>
      <c r="BY253" s="160"/>
      <c r="CC253" s="78">
        <f>BK253</f>
        <v>0</v>
      </c>
      <c r="CE253" s="2" t="s">
        <v>106</v>
      </c>
      <c r="DS253" s="90"/>
      <c r="EO253" s="78">
        <f>CC253</f>
        <v>0</v>
      </c>
      <c r="EP253" s="55"/>
      <c r="FR253" s="153">
        <f>FR291-273.15</f>
        <v>-24.819895154289611</v>
      </c>
      <c r="GE253" s="90"/>
      <c r="HA253" s="77" t="s">
        <v>57</v>
      </c>
      <c r="HB253" s="55"/>
      <c r="HC253" s="2" t="s">
        <v>104</v>
      </c>
      <c r="IQ253" s="8"/>
      <c r="JL253" s="262"/>
      <c r="JM253" s="78">
        <f>HA254</f>
        <v>0</v>
      </c>
      <c r="LX253" s="77" t="s">
        <v>57</v>
      </c>
      <c r="LY253" s="55"/>
    </row>
    <row r="254" spans="55:397" ht="18.75" thickBot="1">
      <c r="BC254" s="173"/>
      <c r="BD254" s="182"/>
      <c r="BE254" s="91"/>
      <c r="BF254" s="189"/>
      <c r="BG254" s="91"/>
      <c r="BH254" s="116"/>
      <c r="BI254" s="116"/>
      <c r="BJ254" s="2"/>
      <c r="BK254" s="15"/>
      <c r="BL254" s="10"/>
      <c r="BM254" s="178"/>
      <c r="BN254" s="116"/>
      <c r="BO254" s="2"/>
      <c r="BP254" s="20"/>
      <c r="BQ254" s="9"/>
      <c r="BR254" s="9"/>
      <c r="BS254" s="118"/>
      <c r="BT254" s="56"/>
      <c r="BU254" s="91"/>
      <c r="BV254" s="154"/>
      <c r="BW254" s="155"/>
      <c r="BX254" s="155"/>
      <c r="BY254" s="160"/>
      <c r="CC254" s="125"/>
      <c r="CD254" s="2" t="s">
        <v>91</v>
      </c>
      <c r="CE254" s="54">
        <v>10</v>
      </c>
      <c r="CF254" s="54">
        <v>20</v>
      </c>
      <c r="CG254" s="54">
        <v>30</v>
      </c>
      <c r="CH254" s="54">
        <v>40</v>
      </c>
      <c r="CI254" s="54">
        <v>50</v>
      </c>
      <c r="CJ254" s="54">
        <v>60</v>
      </c>
      <c r="CK254" s="54">
        <v>70</v>
      </c>
      <c r="CL254" s="54">
        <v>80</v>
      </c>
      <c r="CM254" s="54">
        <v>90</v>
      </c>
      <c r="CN254" s="54">
        <v>100</v>
      </c>
      <c r="CO254" s="54">
        <v>110</v>
      </c>
      <c r="CP254" s="54">
        <v>120</v>
      </c>
      <c r="CQ254" s="54">
        <v>130</v>
      </c>
      <c r="CR254" s="54">
        <v>140</v>
      </c>
      <c r="CS254" s="54">
        <v>150</v>
      </c>
      <c r="CT254" s="54">
        <v>160</v>
      </c>
      <c r="CU254" s="54">
        <v>170</v>
      </c>
      <c r="CV254" s="54">
        <v>180</v>
      </c>
      <c r="CW254" s="54">
        <v>190</v>
      </c>
      <c r="CX254" s="54">
        <v>200</v>
      </c>
      <c r="CY254" s="54">
        <v>210</v>
      </c>
      <c r="CZ254" s="54">
        <v>220</v>
      </c>
      <c r="DA254" s="54">
        <v>230</v>
      </c>
      <c r="DB254" s="54">
        <v>240</v>
      </c>
      <c r="DC254" s="54">
        <v>250</v>
      </c>
      <c r="DD254" s="54">
        <v>260</v>
      </c>
      <c r="DE254" s="54">
        <v>270</v>
      </c>
      <c r="DF254" s="150">
        <v>280</v>
      </c>
      <c r="DG254" s="54">
        <v>290</v>
      </c>
      <c r="DH254" s="54">
        <v>300</v>
      </c>
      <c r="DI254" s="54">
        <v>310</v>
      </c>
      <c r="DJ254" s="54">
        <v>320</v>
      </c>
      <c r="DK254" s="54">
        <v>330</v>
      </c>
      <c r="DL254" s="54">
        <v>340</v>
      </c>
      <c r="DM254" s="54">
        <v>350</v>
      </c>
      <c r="DN254" s="54">
        <v>360</v>
      </c>
      <c r="DO254" s="54">
        <v>370</v>
      </c>
      <c r="DP254" s="54">
        <v>380</v>
      </c>
      <c r="DQ254" s="54">
        <v>390</v>
      </c>
      <c r="DR254" s="54">
        <v>400</v>
      </c>
      <c r="DS254" s="54">
        <v>410</v>
      </c>
      <c r="DT254" s="54">
        <v>420</v>
      </c>
      <c r="DU254" s="54">
        <v>430</v>
      </c>
      <c r="DV254" s="54">
        <v>440</v>
      </c>
      <c r="DW254" s="54">
        <v>450</v>
      </c>
      <c r="DX254" s="54">
        <v>460</v>
      </c>
      <c r="DY254" s="54">
        <v>470</v>
      </c>
      <c r="DZ254" s="54">
        <v>480</v>
      </c>
      <c r="EA254" s="54">
        <v>490</v>
      </c>
      <c r="EB254" s="54">
        <v>500</v>
      </c>
      <c r="EC254" s="54">
        <v>510</v>
      </c>
      <c r="ED254" s="54">
        <v>520</v>
      </c>
      <c r="EE254" s="54">
        <v>530</v>
      </c>
      <c r="EF254" s="54">
        <v>540</v>
      </c>
      <c r="EG254" s="54">
        <v>550</v>
      </c>
      <c r="EH254" s="54">
        <v>560</v>
      </c>
      <c r="EI254" s="54">
        <v>570</v>
      </c>
      <c r="EJ254" s="54">
        <v>580</v>
      </c>
      <c r="EK254" s="54">
        <v>590</v>
      </c>
      <c r="EL254" s="54">
        <v>600</v>
      </c>
      <c r="EO254" s="125"/>
      <c r="EP254" s="2" t="s">
        <v>91</v>
      </c>
      <c r="EQ254" s="54">
        <v>10</v>
      </c>
      <c r="ER254" s="54">
        <v>20</v>
      </c>
      <c r="ES254" s="54">
        <v>30</v>
      </c>
      <c r="ET254" s="54">
        <v>40</v>
      </c>
      <c r="EU254" s="54">
        <v>50</v>
      </c>
      <c r="EV254" s="54">
        <v>60</v>
      </c>
      <c r="EW254" s="54">
        <v>70</v>
      </c>
      <c r="EX254" s="54">
        <v>80</v>
      </c>
      <c r="EY254" s="54">
        <v>90</v>
      </c>
      <c r="EZ254" s="54">
        <v>100</v>
      </c>
      <c r="FA254" s="54">
        <v>110</v>
      </c>
      <c r="FB254" s="54">
        <v>120</v>
      </c>
      <c r="FC254" s="54">
        <v>130</v>
      </c>
      <c r="FD254" s="54">
        <v>140</v>
      </c>
      <c r="FE254" s="54">
        <v>150</v>
      </c>
      <c r="FF254" s="54">
        <v>160</v>
      </c>
      <c r="FG254" s="54">
        <v>170</v>
      </c>
      <c r="FH254" s="54">
        <v>180</v>
      </c>
      <c r="FI254" s="54">
        <v>190</v>
      </c>
      <c r="FJ254" s="54">
        <v>200</v>
      </c>
      <c r="FK254" s="54">
        <v>210</v>
      </c>
      <c r="FL254" s="54">
        <v>220</v>
      </c>
      <c r="FM254" s="54">
        <v>230</v>
      </c>
      <c r="FN254" s="54">
        <v>240</v>
      </c>
      <c r="FO254" s="54">
        <v>250</v>
      </c>
      <c r="FP254" s="54">
        <v>260</v>
      </c>
      <c r="FQ254" s="54">
        <v>270</v>
      </c>
      <c r="FR254" s="150">
        <v>280</v>
      </c>
      <c r="FS254" s="54">
        <v>290</v>
      </c>
      <c r="FT254" s="54">
        <v>300</v>
      </c>
      <c r="FU254" s="54">
        <v>310</v>
      </c>
      <c r="FV254" s="54">
        <v>320</v>
      </c>
      <c r="FW254" s="54">
        <v>330</v>
      </c>
      <c r="FX254" s="54">
        <v>340</v>
      </c>
      <c r="FY254" s="54">
        <v>350</v>
      </c>
      <c r="FZ254" s="54">
        <v>360</v>
      </c>
      <c r="GA254" s="54">
        <v>370</v>
      </c>
      <c r="GB254" s="54">
        <v>380</v>
      </c>
      <c r="GC254" s="54">
        <v>390</v>
      </c>
      <c r="GD254" s="54">
        <v>400</v>
      </c>
      <c r="GE254" s="353">
        <v>410</v>
      </c>
      <c r="GF254" s="54">
        <v>420</v>
      </c>
      <c r="GG254" s="54">
        <v>430</v>
      </c>
      <c r="GH254" s="54">
        <v>440</v>
      </c>
      <c r="GI254" s="54">
        <v>450</v>
      </c>
      <c r="GJ254" s="54">
        <v>460</v>
      </c>
      <c r="GK254" s="54">
        <v>470</v>
      </c>
      <c r="GL254" s="54">
        <v>480</v>
      </c>
      <c r="GM254" s="54">
        <v>490</v>
      </c>
      <c r="GN254" s="54">
        <v>500</v>
      </c>
      <c r="GO254" s="54">
        <v>510</v>
      </c>
      <c r="GP254" s="54">
        <v>520</v>
      </c>
      <c r="GQ254" s="54">
        <v>530</v>
      </c>
      <c r="GR254" s="54">
        <v>540</v>
      </c>
      <c r="GS254" s="54">
        <v>550</v>
      </c>
      <c r="GT254" s="54">
        <v>560</v>
      </c>
      <c r="GU254" s="54">
        <v>570</v>
      </c>
      <c r="GV254" s="54">
        <v>580</v>
      </c>
      <c r="GW254" s="54">
        <v>590</v>
      </c>
      <c r="GX254" s="54">
        <v>600</v>
      </c>
      <c r="HA254" s="78">
        <f>EO253</f>
        <v>0</v>
      </c>
      <c r="HB254" s="55"/>
      <c r="HC254" s="2"/>
      <c r="IQ254" s="8"/>
      <c r="JL254" s="262"/>
      <c r="JM254" s="272"/>
      <c r="JN254" s="54">
        <v>10</v>
      </c>
      <c r="JO254" s="54">
        <v>20</v>
      </c>
      <c r="JP254" s="54">
        <v>30</v>
      </c>
      <c r="JQ254" s="54">
        <v>40</v>
      </c>
      <c r="JR254" s="54">
        <v>50</v>
      </c>
      <c r="JS254" s="54">
        <v>60</v>
      </c>
      <c r="JT254" s="54">
        <v>70</v>
      </c>
      <c r="JU254" s="54">
        <v>80</v>
      </c>
      <c r="JV254" s="54">
        <v>90</v>
      </c>
      <c r="JW254" s="54">
        <v>100</v>
      </c>
      <c r="JX254" s="54">
        <v>110</v>
      </c>
      <c r="JY254" s="54">
        <v>120</v>
      </c>
      <c r="JZ254" s="54">
        <v>130</v>
      </c>
      <c r="KA254" s="54">
        <v>140</v>
      </c>
      <c r="KB254" s="54">
        <v>150</v>
      </c>
      <c r="KC254" s="54">
        <v>160</v>
      </c>
      <c r="KD254" s="54">
        <v>170</v>
      </c>
      <c r="KE254" s="54">
        <v>180</v>
      </c>
      <c r="KF254" s="54">
        <v>190</v>
      </c>
      <c r="KG254" s="54">
        <v>200</v>
      </c>
      <c r="KH254" s="54">
        <v>210</v>
      </c>
      <c r="KI254" s="54">
        <v>220</v>
      </c>
      <c r="KJ254" s="54">
        <v>230</v>
      </c>
      <c r="KK254" s="54">
        <v>240</v>
      </c>
      <c r="KL254" s="54">
        <v>250</v>
      </c>
      <c r="KM254" s="54">
        <v>260</v>
      </c>
      <c r="KN254" s="54">
        <v>270</v>
      </c>
      <c r="KO254" s="150">
        <v>280</v>
      </c>
      <c r="KP254" s="54">
        <v>290</v>
      </c>
      <c r="KQ254" s="54">
        <v>300</v>
      </c>
      <c r="KR254" s="54">
        <v>310</v>
      </c>
      <c r="KS254" s="54">
        <v>320</v>
      </c>
      <c r="KT254" s="54">
        <v>330</v>
      </c>
      <c r="KU254" s="54">
        <v>340</v>
      </c>
      <c r="KV254" s="54">
        <v>350</v>
      </c>
      <c r="KW254" s="54">
        <v>360</v>
      </c>
      <c r="KX254" s="54">
        <v>370</v>
      </c>
      <c r="KY254" s="54">
        <v>380</v>
      </c>
      <c r="KZ254" s="54">
        <v>390</v>
      </c>
      <c r="LA254" s="150">
        <v>400</v>
      </c>
      <c r="LB254" s="150">
        <v>410</v>
      </c>
      <c r="LC254" s="150">
        <v>420</v>
      </c>
      <c r="LD254" s="150">
        <v>430</v>
      </c>
      <c r="LE254" s="150">
        <v>440</v>
      </c>
      <c r="LF254" s="150">
        <v>450</v>
      </c>
      <c r="LG254" s="150">
        <v>460</v>
      </c>
      <c r="LH254" s="150">
        <v>470</v>
      </c>
      <c r="LI254" s="150">
        <v>480</v>
      </c>
      <c r="LJ254" s="150">
        <v>490</v>
      </c>
      <c r="LK254" s="150">
        <v>500</v>
      </c>
      <c r="LL254" s="150">
        <v>510</v>
      </c>
      <c r="LM254" s="150">
        <v>520</v>
      </c>
      <c r="LN254" s="150">
        <v>530</v>
      </c>
      <c r="LO254" s="150">
        <v>540</v>
      </c>
      <c r="LP254" s="150">
        <v>550</v>
      </c>
      <c r="LQ254" s="150">
        <v>560</v>
      </c>
      <c r="LR254" s="150">
        <v>570</v>
      </c>
      <c r="LS254" s="150">
        <v>580</v>
      </c>
      <c r="LT254" s="150">
        <v>590</v>
      </c>
      <c r="LU254" s="150">
        <v>600</v>
      </c>
      <c r="LX254" s="78">
        <f>JM253</f>
        <v>0</v>
      </c>
      <c r="LZ254" s="2" t="s">
        <v>94</v>
      </c>
    </row>
    <row r="255" spans="55:397">
      <c r="BC255" s="185"/>
      <c r="BD255" s="183"/>
      <c r="BE255" s="191"/>
      <c r="BF255" s="5"/>
      <c r="BG255" s="192"/>
      <c r="BH255" s="188"/>
      <c r="BI255" s="188"/>
      <c r="BJ255" s="110"/>
      <c r="BK255" s="265" t="s">
        <v>90</v>
      </c>
      <c r="BL255" s="103"/>
      <c r="BM255" s="280"/>
      <c r="BN255" s="119"/>
      <c r="BO255" s="77" t="s">
        <v>14</v>
      </c>
      <c r="BP255" s="254" t="s">
        <v>16</v>
      </c>
      <c r="BQ255" s="98" t="s">
        <v>15</v>
      </c>
      <c r="BR255" s="99"/>
      <c r="BS255" s="122"/>
      <c r="BT255" s="100" t="s">
        <v>54</v>
      </c>
      <c r="BU255" s="124"/>
      <c r="BV255" s="144" t="s">
        <v>0</v>
      </c>
      <c r="BW255" s="161" t="s">
        <v>1</v>
      </c>
      <c r="BX255" s="156" t="s">
        <v>79</v>
      </c>
      <c r="BY255" s="277"/>
      <c r="CC255" s="267" t="s">
        <v>2</v>
      </c>
      <c r="CD255" s="273" t="s">
        <v>12</v>
      </c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14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148"/>
      <c r="EO255" s="267" t="s">
        <v>2</v>
      </c>
      <c r="EP255" s="273" t="s">
        <v>12</v>
      </c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14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354"/>
      <c r="HA255" s="125"/>
      <c r="HB255" s="2" t="s">
        <v>91</v>
      </c>
      <c r="HC255" s="54">
        <v>10</v>
      </c>
      <c r="HD255" s="54">
        <v>20</v>
      </c>
      <c r="HE255" s="54">
        <v>30</v>
      </c>
      <c r="HF255" s="54">
        <v>40</v>
      </c>
      <c r="HG255" s="54">
        <v>50</v>
      </c>
      <c r="HH255" s="54">
        <v>60</v>
      </c>
      <c r="HI255" s="54">
        <v>70</v>
      </c>
      <c r="HJ255" s="54">
        <v>80</v>
      </c>
      <c r="HK255" s="54">
        <v>90</v>
      </c>
      <c r="HL255" s="54">
        <v>100</v>
      </c>
      <c r="HM255" s="54">
        <v>110</v>
      </c>
      <c r="HN255" s="54">
        <v>120</v>
      </c>
      <c r="HO255" s="54">
        <v>130</v>
      </c>
      <c r="HP255" s="54">
        <v>140</v>
      </c>
      <c r="HQ255" s="54">
        <v>150</v>
      </c>
      <c r="HR255" s="54">
        <v>160</v>
      </c>
      <c r="HS255" s="54">
        <v>170</v>
      </c>
      <c r="HT255" s="54">
        <v>180</v>
      </c>
      <c r="HU255" s="54">
        <v>190</v>
      </c>
      <c r="HV255" s="54">
        <v>200</v>
      </c>
      <c r="HW255" s="54">
        <v>210</v>
      </c>
      <c r="HX255" s="54">
        <v>220</v>
      </c>
      <c r="HY255" s="54">
        <v>230</v>
      </c>
      <c r="HZ255" s="54">
        <v>240</v>
      </c>
      <c r="IA255" s="54">
        <v>250</v>
      </c>
      <c r="IB255" s="54">
        <v>260</v>
      </c>
      <c r="IC255" s="54">
        <v>270</v>
      </c>
      <c r="ID255" s="150">
        <v>280</v>
      </c>
      <c r="IE255" s="54">
        <v>290</v>
      </c>
      <c r="IF255" s="54">
        <v>300</v>
      </c>
      <c r="IG255" s="54">
        <v>310</v>
      </c>
      <c r="IH255" s="54">
        <v>320</v>
      </c>
      <c r="II255" s="54">
        <v>330</v>
      </c>
      <c r="IJ255" s="54">
        <v>340</v>
      </c>
      <c r="IK255" s="54">
        <v>350</v>
      </c>
      <c r="IL255" s="54">
        <v>360</v>
      </c>
      <c r="IM255" s="54">
        <v>370</v>
      </c>
      <c r="IN255" s="54">
        <v>380</v>
      </c>
      <c r="IO255" s="54">
        <v>390</v>
      </c>
      <c r="IP255" s="54">
        <v>400</v>
      </c>
      <c r="IQ255" s="54">
        <v>410</v>
      </c>
      <c r="IR255" s="54">
        <v>420</v>
      </c>
      <c r="IS255" s="54">
        <v>430</v>
      </c>
      <c r="IT255" s="54">
        <v>440</v>
      </c>
      <c r="IU255" s="54">
        <v>450</v>
      </c>
      <c r="IV255" s="54">
        <v>460</v>
      </c>
      <c r="IW255" s="54">
        <v>470</v>
      </c>
      <c r="IX255" s="54">
        <v>480</v>
      </c>
      <c r="IY255" s="54">
        <v>490</v>
      </c>
      <c r="IZ255" s="54">
        <v>500</v>
      </c>
      <c r="JA255" s="54">
        <v>510</v>
      </c>
      <c r="JB255" s="54">
        <v>520</v>
      </c>
      <c r="JC255" s="54">
        <v>530</v>
      </c>
      <c r="JD255" s="54">
        <v>540</v>
      </c>
      <c r="JE255" s="54">
        <v>550</v>
      </c>
      <c r="JF255" s="54">
        <v>560</v>
      </c>
      <c r="JG255" s="54">
        <v>570</v>
      </c>
      <c r="JH255" s="54">
        <v>580</v>
      </c>
      <c r="JI255" s="54">
        <v>590</v>
      </c>
      <c r="JJ255" s="54">
        <v>600</v>
      </c>
      <c r="JL255" s="267" t="s">
        <v>2</v>
      </c>
      <c r="JM255" s="273" t="s">
        <v>12</v>
      </c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14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148"/>
      <c r="LB255" s="90"/>
      <c r="LC255" s="90"/>
      <c r="LD255" s="90"/>
      <c r="LE255" s="90"/>
      <c r="LF255" s="90"/>
      <c r="LG255" s="90"/>
      <c r="LH255" s="90"/>
      <c r="LI255" s="90"/>
      <c r="LJ255" s="90"/>
      <c r="LK255" s="90"/>
      <c r="LL255" s="90"/>
      <c r="LM255" s="90"/>
      <c r="LN255" s="90"/>
      <c r="LO255" s="90"/>
      <c r="LP255" s="90"/>
      <c r="LQ255" s="90"/>
      <c r="LR255" s="90"/>
      <c r="LS255" s="90"/>
      <c r="LT255" s="90"/>
      <c r="LU255" s="90"/>
      <c r="LX255" s="125"/>
      <c r="LY255" s="2" t="s">
        <v>91</v>
      </c>
      <c r="LZ255" s="54">
        <v>10</v>
      </c>
      <c r="MA255" s="54">
        <v>20</v>
      </c>
      <c r="MB255" s="54">
        <v>30</v>
      </c>
      <c r="MC255" s="54">
        <v>40</v>
      </c>
      <c r="MD255" s="54">
        <v>50</v>
      </c>
      <c r="ME255" s="54">
        <v>60</v>
      </c>
      <c r="MF255" s="54">
        <v>70</v>
      </c>
      <c r="MG255" s="54">
        <v>80</v>
      </c>
      <c r="MH255" s="54">
        <v>90</v>
      </c>
      <c r="MI255" s="54">
        <v>100</v>
      </c>
      <c r="MJ255" s="54">
        <v>110</v>
      </c>
      <c r="MK255" s="54">
        <v>120</v>
      </c>
      <c r="ML255" s="54">
        <v>130</v>
      </c>
      <c r="MM255" s="54">
        <v>140</v>
      </c>
      <c r="MN255" s="54">
        <v>150</v>
      </c>
      <c r="MO255" s="54">
        <v>160</v>
      </c>
      <c r="MP255" s="54">
        <v>170</v>
      </c>
      <c r="MQ255" s="54">
        <v>180</v>
      </c>
      <c r="MR255" s="54">
        <v>190</v>
      </c>
      <c r="MS255" s="54">
        <v>200</v>
      </c>
      <c r="MT255" s="54">
        <v>210</v>
      </c>
      <c r="MU255" s="54">
        <v>220</v>
      </c>
      <c r="MV255" s="54">
        <v>230</v>
      </c>
      <c r="MW255" s="54">
        <v>240</v>
      </c>
      <c r="MX255" s="54">
        <v>250</v>
      </c>
      <c r="MY255" s="54">
        <v>260</v>
      </c>
      <c r="MZ255" s="54">
        <v>270</v>
      </c>
      <c r="NA255" s="150">
        <v>280</v>
      </c>
      <c r="NB255" s="54">
        <v>290</v>
      </c>
      <c r="NC255" s="54">
        <v>300</v>
      </c>
      <c r="ND255" s="54">
        <v>310</v>
      </c>
      <c r="NE255" s="54">
        <v>320</v>
      </c>
      <c r="NF255" s="54">
        <v>330</v>
      </c>
      <c r="NG255" s="54">
        <v>340</v>
      </c>
      <c r="NH255" s="54">
        <v>350</v>
      </c>
      <c r="NI255" s="54">
        <v>360</v>
      </c>
      <c r="NJ255" s="54">
        <v>370</v>
      </c>
      <c r="NK255" s="54">
        <v>380</v>
      </c>
      <c r="NL255" s="54">
        <v>390</v>
      </c>
      <c r="NM255" s="54">
        <v>400</v>
      </c>
      <c r="NN255" s="54">
        <v>410</v>
      </c>
      <c r="NO255" s="54">
        <v>420</v>
      </c>
      <c r="NP255" s="54">
        <v>430</v>
      </c>
      <c r="NQ255" s="54">
        <v>440</v>
      </c>
      <c r="NR255" s="54">
        <v>450</v>
      </c>
      <c r="NS255" s="54">
        <v>460</v>
      </c>
      <c r="NT255" s="54">
        <v>470</v>
      </c>
      <c r="NU255" s="54">
        <v>480</v>
      </c>
      <c r="NV255" s="54">
        <v>490</v>
      </c>
      <c r="NW255" s="54">
        <v>500</v>
      </c>
      <c r="NX255" s="54">
        <v>510</v>
      </c>
      <c r="NY255" s="54">
        <v>520</v>
      </c>
      <c r="NZ255" s="54">
        <v>530</v>
      </c>
      <c r="OA255" s="54">
        <v>540</v>
      </c>
      <c r="OB255" s="54">
        <v>550</v>
      </c>
      <c r="OC255" s="54">
        <v>560</v>
      </c>
      <c r="OD255" s="54">
        <v>570</v>
      </c>
      <c r="OE255" s="54">
        <v>580</v>
      </c>
      <c r="OF255" s="54">
        <v>590</v>
      </c>
      <c r="OG255" s="54">
        <v>600</v>
      </c>
    </row>
    <row r="256" spans="55:397" ht="18.75">
      <c r="BC256" s="173"/>
      <c r="BD256" s="182"/>
      <c r="BE256" s="187" t="s">
        <v>86</v>
      </c>
      <c r="BF256" s="171" t="s">
        <v>87</v>
      </c>
      <c r="BG256" s="174" t="s">
        <v>83</v>
      </c>
      <c r="BH256" s="178" t="s">
        <v>57</v>
      </c>
      <c r="BI256" s="178"/>
      <c r="BJ256" s="6"/>
      <c r="BK256" s="216" t="s">
        <v>7</v>
      </c>
      <c r="BL256" s="218" t="s">
        <v>20</v>
      </c>
      <c r="BM256" s="282" t="s">
        <v>2</v>
      </c>
      <c r="BN256" s="136"/>
      <c r="BO256" s="137" t="s">
        <v>18</v>
      </c>
      <c r="BP256" s="255" t="s">
        <v>21</v>
      </c>
      <c r="BQ256" s="212" t="s">
        <v>19</v>
      </c>
      <c r="BR256" s="214" t="s">
        <v>32</v>
      </c>
      <c r="BS256" s="138"/>
      <c r="BT256" s="139" t="s">
        <v>55</v>
      </c>
      <c r="BU256" s="140"/>
      <c r="BV256" s="157"/>
      <c r="BW256" s="162"/>
      <c r="BX256" s="158"/>
      <c r="BY256" s="278"/>
      <c r="CC256" s="267">
        <v>0</v>
      </c>
      <c r="CD256" s="273">
        <v>0</v>
      </c>
      <c r="CE256" s="145">
        <f t="shared" ref="CE256:CE287" si="325">SQRT(5*((((1/$BV257)*(((1+0.2*(CJ$353/661.48)^2)^3.5)-1))+1)^(1/3.5)-1))</f>
        <v>1.5117615045052993E-2</v>
      </c>
      <c r="CF256" s="145">
        <f t="shared" ref="CF256:CF287" si="326">SQRT(5*((((1/$BV257)*(((1+0.2*(CK$353/661.48)^2)^3.5)-1))+1)^(1/3.5)-1))</f>
        <v>3.0235230090105987E-2</v>
      </c>
      <c r="CG256" s="145">
        <f t="shared" ref="CG256:CG287" si="327">SQRT(5*((((1/$BV257)*(((1+0.2*(CL$353/661.48)^2)^3.5)-1))+1)^(1/3.5)-1))</f>
        <v>4.5352845135146737E-2</v>
      </c>
      <c r="CH256" s="145">
        <f t="shared" ref="CH256:CH287" si="328">SQRT(5*((((1/$BV257)*(((1+0.2*(CM$353/661.48)^2)^3.5)-1))+1)^(1/3.5)-1))</f>
        <v>6.0470460180202794E-2</v>
      </c>
      <c r="CI256" s="145">
        <f t="shared" ref="CI256:CI287" si="329">SQRT(5*((((1/$BV257)*(((1+0.2*(CN$353/661.48)^2)^3.5)-1))+1)^(1/3.5)-1))</f>
        <v>7.5588075225250281E-2</v>
      </c>
      <c r="CJ256" s="145">
        <f t="shared" ref="CJ256:CJ287" si="330">SQRT(5*((((1/$BV257)*(((1+0.2*(CO$353/661.48)^2)^3.5)-1))+1)^(1/3.5)-1))</f>
        <v>9.0705690270305714E-2</v>
      </c>
      <c r="CK256" s="145">
        <f t="shared" ref="CK256:CK287" si="331">SQRT(5*((((1/$BV257)*(((1+0.2*(CP$353/661.48)^2)^3.5)-1))+1)^(1/3.5)-1))</f>
        <v>0.10582330531535521</v>
      </c>
      <c r="CL256" s="145">
        <f t="shared" ref="CL256:CL287" si="332">SQRT(5*((((1/$BV257)*(((1+0.2*(CQ$353/661.48)^2)^3.5)-1))+1)^(1/3.5)-1))</f>
        <v>0.12094092036040559</v>
      </c>
      <c r="CM256" s="145">
        <f t="shared" ref="CM256:CM287" si="333">SQRT(5*((((1/$BV257)*(((1+0.2*(CR$353/661.48)^2)^3.5)-1))+1)^(1/3.5)-1))</f>
        <v>0.13605853540545246</v>
      </c>
      <c r="CN256" s="145">
        <f t="shared" ref="CN256:CN287" si="334">SQRT(5*((((1/$BV257)*(((1+0.2*(CS$353/661.48)^2)^3.5)-1))+1)^(1/3.5)-1))</f>
        <v>0.15117615045050423</v>
      </c>
      <c r="CO256" s="145">
        <f t="shared" ref="CO256:CO287" si="335">SQRT(5*((((1/$BV257)*(((1+0.2*(CT$353/661.48)^2)^3.5)-1))+1)^(1/3.5)-1))</f>
        <v>0.16629376549555622</v>
      </c>
      <c r="CP256" s="145">
        <f t="shared" ref="CP256:CP287" si="336">SQRT(5*((((1/$BV257)*(((1+0.2*(CU$353/661.48)^2)^3.5)-1))+1)^(1/3.5)-1))</f>
        <v>0.18141138054060532</v>
      </c>
      <c r="CQ256" s="145">
        <f t="shared" ref="CQ256:CQ287" si="337">SQRT(5*((((1/$BV257)*(((1+0.2*(CV$353/661.48)^2)^3.5)-1))+1)^(1/3.5)-1))</f>
        <v>0.19652899558565501</v>
      </c>
      <c r="CR256" s="145">
        <f t="shared" ref="CR256:CR287" si="338">SQRT(5*((((1/$BV257)*(((1+0.2*(CW$353/661.48)^2)^3.5)-1))+1)^(1/3.5)-1))</f>
        <v>0.2116466106307078</v>
      </c>
      <c r="CS256" s="145">
        <f t="shared" ref="CS256:CS287" si="339">SQRT(5*((((1/$BV257)*(((1+0.2*(CX$353/661.48)^2)^3.5)-1))+1)^(1/3.5)-1))</f>
        <v>0.22676422567575816</v>
      </c>
      <c r="CT256" s="145">
        <f t="shared" ref="CT256:CT287" si="340">SQRT(5*((((1/$BV257)*(((1+0.2*(CY$353/661.48)^2)^3.5)-1))+1)^(1/3.5)-1))</f>
        <v>0.24188184072080887</v>
      </c>
      <c r="CU256" s="145">
        <f t="shared" ref="CU256:CU287" si="341">SQRT(5*((((1/$BV257)*(((1+0.2*(CZ$353/661.48)^2)^3.5)-1))+1)^(1/3.5)-1))</f>
        <v>0.2569994557658577</v>
      </c>
      <c r="CV256" s="145">
        <f t="shared" ref="CV256:CV287" si="342">SQRT(5*((((1/$BV257)*(((1+0.2*(DA$353/661.48)^2)^3.5)-1))+1)^(1/3.5)-1))</f>
        <v>0.27211707081090897</v>
      </c>
      <c r="CW256" s="145">
        <f t="shared" ref="CW256:CW287" si="343">SQRT(5*((((1/$BV257)*(((1+0.2*(DB$353/661.48)^2)^3.5)-1))+1)^(1/3.5)-1))</f>
        <v>0.28723468585595857</v>
      </c>
      <c r="CX256" s="145">
        <f t="shared" ref="CX256:CX287" si="344">SQRT(5*((((1/$BV257)*(((1+0.2*(DC$353/661.48)^2)^3.5)-1))+1)^(1/3.5)-1))</f>
        <v>0.30235230090101028</v>
      </c>
      <c r="CY256" s="145">
        <f t="shared" ref="CY256:CY287" si="345">SQRT(5*((((1/$BV257)*(((1+0.2*(DD$353/661.48)^2)^3.5)-1))+1)^(1/3.5)-1))</f>
        <v>0.31746991594606039</v>
      </c>
      <c r="CZ256" s="145">
        <f t="shared" ref="CZ256:CZ287" si="346">SQRT(5*((((1/$BV257)*(((1+0.2*(DE$353/661.48)^2)^3.5)-1))+1)^(1/3.5)-1))</f>
        <v>0.33258753099111077</v>
      </c>
      <c r="DA256" s="145">
        <f t="shared" ref="DA256:DA287" si="347">SQRT(5*((((1/$BV257)*(((1+0.2*(DF$353/661.48)^2)^3.5)-1))+1)^(1/3.5)-1))</f>
        <v>0.34770514603616137</v>
      </c>
      <c r="DB256" s="145">
        <f t="shared" ref="DB256:DB287" si="348">SQRT(5*((((1/$BV257)*(((1+0.2*(DG$353/661.48)^2)^3.5)-1))+1)^(1/3.5)-1))</f>
        <v>0.36282276108121214</v>
      </c>
      <c r="DC256" s="145">
        <f t="shared" ref="DC256:DC287" si="349">SQRT(5*((((1/$BV257)*(((1+0.2*(DH$353/661.48)^2)^3.5)-1))+1)^(1/3.5)-1))</f>
        <v>0.37794037612626163</v>
      </c>
      <c r="DD256" s="145">
        <f t="shared" ref="DD256:DD287" si="350">SQRT(5*((((1/$BV257)*(((1+0.2*(DI$353/661.48)^2)^3.5)-1))+1)^(1/3.5)-1))</f>
        <v>0.39305799117131285</v>
      </c>
      <c r="DE256" s="145">
        <f t="shared" ref="DE256:DE287" si="351">SQRT(5*((((1/$BV257)*(((1+0.2*(DJ$353/661.48)^2)^3.5)-1))+1)^(1/3.5)-1))</f>
        <v>0.40817560621636279</v>
      </c>
      <c r="DF256" s="145">
        <f t="shared" ref="DF256:DF287" si="352">SQRT(5*((((1/$BV257)*(((1+0.2*(DK$353/661.48)^2)^3.5)-1))+1)^(1/3.5)-1))</f>
        <v>0.42329322126141428</v>
      </c>
      <c r="DG256" s="145">
        <f t="shared" ref="DG256:DG287" si="353">SQRT(5*((((1/$BV257)*(((1+0.2*(DL$353/661.48)^2)^3.5)-1))+1)^(1/3.5)-1))</f>
        <v>0.4384108363064646</v>
      </c>
      <c r="DH256" s="145">
        <f t="shared" ref="DH256:DH287" si="354">SQRT(5*((((1/$BV257)*(((1+0.2*(DM$353/661.48)^2)^3.5)-1))+1)^(1/3.5)-1))</f>
        <v>0.45352845135151509</v>
      </c>
      <c r="DI256" s="145">
        <f t="shared" ref="DI256:DI287" si="355">SQRT(5*((((1/$BV257)*(((1+0.2*(DN$353/661.48)^2)^3.5)-1))+1)^(1/3.5)-1))</f>
        <v>0.46864606639656575</v>
      </c>
      <c r="DJ256" s="145">
        <f t="shared" ref="DJ256:DJ287" si="356">SQRT(5*((((1/$BV257)*(((1+0.2*(DO$353/661.48)^2)^3.5)-1))+1)^(1/3.5)-1))</f>
        <v>0.48376368144161547</v>
      </c>
      <c r="DK256" s="145">
        <f t="shared" ref="DK256:DK287" si="357">SQRT(5*((((1/$BV257)*(((1+0.2*(DP$353/661.48)^2)^3.5)-1))+1)^(1/3.5)-1))</f>
        <v>0.4988812964866664</v>
      </c>
      <c r="DL256" s="145">
        <f t="shared" ref="DL256:DL287" si="358">SQRT(5*((((1/$BV257)*(((1+0.2*(DQ$353/661.48)^2)^3.5)-1))+1)^(1/3.5)-1))</f>
        <v>0.5139989115317164</v>
      </c>
      <c r="DM256" s="145">
        <f t="shared" ref="DM256:DM287" si="359">SQRT(5*((((1/$BV257)*(((1+0.2*(DR$353/661.48)^2)^3.5)-1))+1)^(1/3.5)-1))</f>
        <v>0.52911652657676767</v>
      </c>
      <c r="DN256" s="145">
        <f t="shared" ref="DN256:DN287" si="360">SQRT(5*((((1/$BV257)*(((1+0.2*(DS$353/661.48)^2)^3.5)-1))+1)^(1/3.5)-1))</f>
        <v>0.54423414162181794</v>
      </c>
      <c r="DO256" s="145">
        <f t="shared" ref="DO256:DO287" si="361">SQRT(5*((((1/$BV257)*(((1+0.2*(DT$353/661.48)^2)^3.5)-1))+1)^(1/3.5)-1))</f>
        <v>0.55935175666686843</v>
      </c>
      <c r="DP256" s="145">
        <f t="shared" ref="DP256:DP287" si="362">SQRT(5*((((1/$BV257)*(((1+0.2*(DU$353/661.48)^2)^3.5)-1))+1)^(1/3.5)-1))</f>
        <v>0.57446937171191903</v>
      </c>
      <c r="DQ256" s="145">
        <f t="shared" ref="DQ256:DQ287" si="363">SQRT(5*((((1/$BV257)*(((1+0.2*(DV$353/661.48)^2)^3.5)-1))+1)^(1/3.5)-1))</f>
        <v>0.58958698675696875</v>
      </c>
      <c r="DR256" s="145">
        <f t="shared" ref="DR256:DR287" si="364">SQRT(5*((((1/$BV257)*(((1+0.2*(DW$353/661.48)^2)^3.5)-1))+1)^(1/3.5)-1))</f>
        <v>0.60470460180201968</v>
      </c>
      <c r="DS256" s="145">
        <f t="shared" ref="DS256:DS287" si="365">SQRT(5*((((1/$BV257)*(((1+0.2*(DX$353/661.48)^2)^3.5)-1))+1)^(1/3.5)-1))</f>
        <v>0.61982221684707062</v>
      </c>
      <c r="DT256" s="145">
        <f t="shared" ref="DT256:DT287" si="366">SQRT(5*((((1/$BV257)*(((1+0.2*(DY$353/661.48)^2)^3.5)-1))+1)^(1/3.5)-1))</f>
        <v>0.63493983189212078</v>
      </c>
      <c r="DU256" s="145">
        <f t="shared" ref="DU256:DU287" si="367">SQRT(5*((((1/$BV257)*(((1+0.2*(DZ$353/661.48)^2)^3.5)-1))+1)^(1/3.5)-1))</f>
        <v>0.65005744693717105</v>
      </c>
      <c r="DV256" s="145">
        <f t="shared" ref="DV256:DV287" si="368">SQRT(5*((((1/$BV257)*(((1+0.2*(EA$353/661.48)^2)^3.5)-1))+1)^(1/3.5)-1))</f>
        <v>0.66517506198222154</v>
      </c>
      <c r="DW256" s="145">
        <f t="shared" ref="DW256:DW287" si="369">SQRT(5*((((1/$BV257)*(((1+0.2*(EB$353/661.48)^2)^3.5)-1))+1)^(1/3.5)-1))</f>
        <v>0.68029267702727203</v>
      </c>
      <c r="DX256" s="145">
        <f t="shared" ref="DX256:DX287" si="370">SQRT(5*((((1/$BV257)*(((1+0.2*(EC$353/661.48)^2)^3.5)-1))+1)^(1/3.5)-1))</f>
        <v>0.69541029207232274</v>
      </c>
      <c r="DY256" s="145">
        <f t="shared" ref="DY256:DY287" si="371">SQRT(5*((((1/$BV257)*(((1+0.2*(ED$353/661.48)^2)^3.5)-1))+1)^(1/3.5)-1))</f>
        <v>0.71052790711737346</v>
      </c>
      <c r="DZ256" s="145">
        <f t="shared" ref="DZ256:DZ287" si="372">SQRT(5*((((1/$BV257)*(((1+0.2*(EE$353/661.48)^2)^3.5)-1))+1)^(1/3.5)-1))</f>
        <v>0.72564552216242351</v>
      </c>
      <c r="EA256" s="145">
        <f t="shared" ref="EA256:EA287" si="373">SQRT(5*((((1/$BV257)*(((1+0.2*(EF$353/661.48)^2)^3.5)-1))+1)^(1/3.5)-1))</f>
        <v>0.74076313720747378</v>
      </c>
      <c r="EB256" s="145">
        <f t="shared" ref="EB256:EB287" si="374">SQRT(5*((((1/$BV257)*(((1+0.2*(EG$353/661.48)^2)^3.5)-1))+1)^(1/3.5)-1))</f>
        <v>0.75588075225252482</v>
      </c>
      <c r="EC256" s="145">
        <f t="shared" ref="EC256:EC287" si="375">SQRT(5*((((1/$BV257)*(((1+0.2*(EH$353/661.48)^2)^3.5)-1))+1)^(1/3.5)-1))</f>
        <v>0.7709983672975752</v>
      </c>
      <c r="ED256" s="145">
        <f t="shared" ref="ED256:ED287" si="376">SQRT(5*((((1/$BV257)*(((1+0.2*(EI$353/661.48)^2)^3.5)-1))+1)^(1/3.5)-1))</f>
        <v>0.7861159823426257</v>
      </c>
      <c r="EE256" s="145">
        <f t="shared" ref="EE256:EE287" si="377">SQRT(5*((((1/$BV257)*(((1+0.2*(EJ$353/661.48)^2)^3.5)-1))+1)^(1/3.5)-1))</f>
        <v>0.8012335973876763</v>
      </c>
      <c r="EF256" s="145">
        <f t="shared" ref="EF256:EF287" si="378">SQRT(5*((((1/$BV257)*(((1+0.2*(EK$353/661.48)^2)^3.5)-1))+1)^(1/3.5)-1))</f>
        <v>0.81635121243272624</v>
      </c>
      <c r="EG256" s="145">
        <f t="shared" ref="EG256:EG287" si="379">SQRT(5*((((1/$BV257)*(((1+0.2*(EL$353/661.48)^2)^3.5)-1))+1)^(1/3.5)-1))</f>
        <v>0.83146882747777706</v>
      </c>
      <c r="EH256" s="145">
        <f t="shared" ref="EH256:EH287" si="380">SQRT(5*((((1/$BV257)*(((1+0.2*(EM$353/661.48)^2)^3.5)-1))+1)^(1/3.5)-1))</f>
        <v>0.84658644252282722</v>
      </c>
      <c r="EI256" s="145">
        <f t="shared" ref="EI256:EI287" si="381">SQRT(5*((((1/$BV257)*(((1+0.2*(EN$353/661.48)^2)^3.5)-1))+1)^(1/3.5)-1))</f>
        <v>0.86170405756787827</v>
      </c>
      <c r="EJ256" s="145">
        <f t="shared" ref="EJ256:EJ287" si="382">SQRT(5*((((1/$BV257)*(((1+0.2*(EO$353/661.48)^2)^3.5)-1))+1)^(1/3.5)-1))</f>
        <v>0.87682167261292865</v>
      </c>
      <c r="EK256" s="145">
        <f t="shared" ref="EK256:EK287" si="383">SQRT(5*((((1/$BV257)*(((1+0.2*(EP$353/661.48)^2)^3.5)-1))+1)^(1/3.5)-1))</f>
        <v>0.89193928765797903</v>
      </c>
      <c r="EL256" s="145">
        <f t="shared" ref="EL256:EL287" si="384">SQRT(5*((((1/$BV257)*(((1+0.2*(EQ$353/661.48)^2)^3.5)-1))+1)^(1/3.5)-1))</f>
        <v>0.90705690270302963</v>
      </c>
      <c r="EO256" s="267">
        <v>0</v>
      </c>
      <c r="EP256" s="273">
        <v>0</v>
      </c>
      <c r="EQ256" s="146">
        <f t="shared" ref="EQ256:EQ292" si="385">$BR257*(1+0.2*LZ257^2)</f>
        <v>288.16317089186435</v>
      </c>
      <c r="ER256" s="146">
        <f t="shared" ref="ER256:ER292" si="386">$BR257*(1+0.2*MA257^2)</f>
        <v>288.2026835674576</v>
      </c>
      <c r="ES256" s="146">
        <f t="shared" ref="ES256:ES292" si="387">$BR257*(1+0.2*MB257^2)</f>
        <v>288.26853802677954</v>
      </c>
      <c r="ET256" s="146">
        <f t="shared" ref="ET256:ET292" si="388">$BR257*(1+0.2*MC257^2)</f>
        <v>288.36073426983035</v>
      </c>
      <c r="EU256" s="146">
        <f t="shared" ref="EU256:EU292" si="389">$BR257*(1+0.2*MD257^2)</f>
        <v>288.47927229660991</v>
      </c>
      <c r="EV256" s="146">
        <f t="shared" ref="EV256:EV292" si="390">$BR257*(1+0.2*ME257^2)</f>
        <v>288.62415210711839</v>
      </c>
      <c r="EW256" s="146">
        <f t="shared" ref="EW256:EW292" si="391">$BR257*(1+0.2*MF257^2)</f>
        <v>288.79537370135557</v>
      </c>
      <c r="EX256" s="146">
        <f t="shared" ref="EX256:EX292" si="392">$BR257*(1+0.2*MG257^2)</f>
        <v>288.99293707932151</v>
      </c>
      <c r="EY256" s="146">
        <f t="shared" ref="EY256:EY292" si="393">$BR257*(1+0.2*MH257^2)</f>
        <v>289.21684224101625</v>
      </c>
      <c r="EZ256" s="146">
        <f t="shared" ref="EZ256:EZ292" si="394">$BR257*(1+0.2*MI257^2)</f>
        <v>289.46708918643986</v>
      </c>
      <c r="FA256" s="146">
        <f t="shared" ref="FA256:FA292" si="395">$BR257*(1+0.2*MJ257^2)</f>
        <v>289.74367791559229</v>
      </c>
      <c r="FB256" s="146">
        <f t="shared" ref="FB256:FB292" si="396">$BR257*(1+0.2*MK257^2)</f>
        <v>290.04660842847341</v>
      </c>
      <c r="FC256" s="146">
        <f t="shared" ref="FC256:FC292" si="397">$BR257*(1+0.2*ML257^2)</f>
        <v>290.37588072508339</v>
      </c>
      <c r="FD256" s="146">
        <f t="shared" ref="FD256:FD292" si="398">$BR257*(1+0.2*MM257^2)</f>
        <v>290.73149480542219</v>
      </c>
      <c r="FE256" s="146">
        <f t="shared" ref="FE256:FE292" si="399">$BR257*(1+0.2*MN257^2)</f>
        <v>291.11345066948974</v>
      </c>
      <c r="FF256" s="146">
        <f t="shared" ref="FF256:FF292" si="400">$BR257*(1+0.2*MO257^2)</f>
        <v>291.52174831728615</v>
      </c>
      <c r="FG256" s="146">
        <f t="shared" ref="FG256:FG292" si="401">$BR257*(1+0.2*MP257^2)</f>
        <v>291.95638774881127</v>
      </c>
      <c r="FH256" s="146">
        <f t="shared" ref="FH256:FH292" si="402">$BR257*(1+0.2*MQ257^2)</f>
        <v>292.41736896406525</v>
      </c>
      <c r="FI256" s="146">
        <f t="shared" ref="FI256:FI292" si="403">$BR257*(1+0.2*MR257^2)</f>
        <v>292.90469196304798</v>
      </c>
      <c r="FJ256" s="146">
        <f t="shared" ref="FJ256:FJ292" si="404">$BR257*(1+0.2*MS257^2)</f>
        <v>293.41835674575958</v>
      </c>
      <c r="FK256" s="146">
        <f t="shared" ref="FK256:FK292" si="405">$BR257*(1+0.2*MT257^2)</f>
        <v>293.95836331219988</v>
      </c>
      <c r="FL256" s="146">
        <f t="shared" ref="FL256:FL292" si="406">$BR257*(1+0.2*MU257^2)</f>
        <v>294.52471166236904</v>
      </c>
      <c r="FM256" s="146">
        <f t="shared" ref="FM256:FM292" si="407">$BR257*(1+0.2*MV257^2)</f>
        <v>295.11740179626702</v>
      </c>
      <c r="FN256" s="146">
        <f t="shared" ref="FN256:FN292" si="408">$BR257*(1+0.2*MW257^2)</f>
        <v>295.73643371389375</v>
      </c>
      <c r="FO256" s="146">
        <f t="shared" ref="FO256:FO292" si="409">$BR257*(1+0.2*MX257^2)</f>
        <v>296.38180741524928</v>
      </c>
      <c r="FP256" s="146">
        <f t="shared" ref="FP256:FP292" si="410">$BR257*(1+0.2*MY257^2)</f>
        <v>297.05352290033363</v>
      </c>
      <c r="FQ256" s="146">
        <f t="shared" ref="FQ256:FQ292" si="411">$BR257*(1+0.2*MZ257^2)</f>
        <v>297.75158016914679</v>
      </c>
      <c r="FR256" s="146">
        <f t="shared" ref="FR256:FR292" si="412">$BR257*(1+0.2*NA257^2)</f>
        <v>298.47597922168876</v>
      </c>
      <c r="FS256" s="146">
        <f t="shared" ref="FS256:FS292" si="413">$BR257*(1+0.2*NB257^2)</f>
        <v>299.22672005795948</v>
      </c>
      <c r="FT256" s="146">
        <f t="shared" ref="FT256:FT292" si="414">$BR257*(1+0.2*NC257^2)</f>
        <v>300.00380267795902</v>
      </c>
      <c r="FU256" s="146">
        <f t="shared" ref="FU256:FU292" si="415">$BR257*(1+0.2*ND257^2)</f>
        <v>300.80722708168736</v>
      </c>
      <c r="FV256" s="146">
        <f t="shared" ref="FV256:FV292" si="416">$BR257*(1+0.2*NE257^2)</f>
        <v>301.63699326914445</v>
      </c>
      <c r="FW256" s="146">
        <f t="shared" ref="FW256:FW292" si="417">$BR257*(1+0.2*NF257^2)</f>
        <v>302.49310124033042</v>
      </c>
      <c r="FX256" s="146">
        <f t="shared" ref="FX256:FX292" si="418">$BR257*(1+0.2*NG257^2)</f>
        <v>303.37555099524513</v>
      </c>
      <c r="FY256" s="146">
        <f t="shared" ref="FY256:FY292" si="419">$BR257*(1+0.2*NH257^2)</f>
        <v>304.28434253388866</v>
      </c>
      <c r="FZ256" s="146">
        <f t="shared" ref="FZ256:FZ292" si="420">$BR257*(1+0.2*NI257^2)</f>
        <v>305.219475856261</v>
      </c>
      <c r="GA256" s="146">
        <f t="shared" ref="GA256:GA292" si="421">$BR257*(1+0.2*NJ257^2)</f>
        <v>306.18095096236209</v>
      </c>
      <c r="GB256" s="146">
        <f t="shared" ref="GB256:GB292" si="422">$BR257*(1+0.2*NK257^2)</f>
        <v>307.16876785219205</v>
      </c>
      <c r="GC256" s="146">
        <f t="shared" ref="GC256:GC292" si="423">$BR257*(1+0.2*NL257^2)</f>
        <v>308.1829265257507</v>
      </c>
      <c r="GD256" s="146">
        <f t="shared" ref="GD256:GD292" si="424">$BR257*(1+0.2*NM257^2)</f>
        <v>309.22342698303822</v>
      </c>
      <c r="GE256" s="355">
        <f t="shared" ref="GE256:GE292" si="425">$BR257*(1+0.2*NN257^2)</f>
        <v>310.29026922405461</v>
      </c>
      <c r="GF256" s="146">
        <f t="shared" ref="GF256:GF292" si="426">$BR257*(1+0.2*NO257^2)</f>
        <v>311.3834532487997</v>
      </c>
      <c r="GG256" s="146">
        <f t="shared" ref="GG256:GG292" si="427">$BR257*(1+0.2*NP257^2)</f>
        <v>312.50297905727359</v>
      </c>
      <c r="GH256" s="146">
        <f t="shared" ref="GH256:GH292" si="428">$BR257*(1+0.2*NQ257^2)</f>
        <v>313.6488466494763</v>
      </c>
      <c r="GI256" s="146">
        <f t="shared" ref="GI256:GI292" si="429">$BR257*(1+0.2*NR257^2)</f>
        <v>314.82105602540776</v>
      </c>
      <c r="GJ256" s="146">
        <f t="shared" ref="GJ256:GJ292" si="430">$BR257*(1+0.2*NS257^2)</f>
        <v>316.01960718506808</v>
      </c>
      <c r="GK256" s="146">
        <f t="shared" ref="GK256:GK292" si="431">$BR257*(1+0.2*NT257^2)</f>
        <v>317.24450012845722</v>
      </c>
      <c r="GL256" s="146">
        <f t="shared" ref="GL256:GL292" si="432">$BR257*(1+0.2*NU257^2)</f>
        <v>318.49573485557511</v>
      </c>
      <c r="GM256" s="146">
        <f t="shared" ref="GM256:GM292" si="433">$BR257*(1+0.2*NV257^2)</f>
        <v>319.77331136642175</v>
      </c>
      <c r="GN256" s="146">
        <f t="shared" ref="GN256:GN292" si="434">$BR257*(1+0.2*NW257^2)</f>
        <v>321.07722966099732</v>
      </c>
      <c r="GO256" s="146">
        <f t="shared" ref="GO256:GO292" si="435">$BR257*(1+0.2*NX257^2)</f>
        <v>322.40748973930158</v>
      </c>
      <c r="GP256" s="146">
        <f t="shared" ref="GP256:GP292" si="436">$BR257*(1+0.2*NY257^2)</f>
        <v>323.76409160133466</v>
      </c>
      <c r="GQ256" s="146">
        <f t="shared" ref="GQ256:GQ292" si="437">$BR257*(1+0.2*NZ257^2)</f>
        <v>325.14703524709654</v>
      </c>
      <c r="GR256" s="146">
        <f t="shared" ref="GR256:GR292" si="438">$BR257*(1+0.2*OA257^2)</f>
        <v>326.55632067658718</v>
      </c>
      <c r="GS256" s="146">
        <f t="shared" ref="GS256:GS292" si="439">$BR257*(1+0.2*OB257^2)</f>
        <v>327.99194788980668</v>
      </c>
      <c r="GT256" s="146">
        <f t="shared" ref="GT256:GT292" si="440">$BR257*(1+0.2*OC257^2)</f>
        <v>329.45391688675494</v>
      </c>
      <c r="GU256" s="146">
        <f t="shared" ref="GU256:GU292" si="441">$BR257*(1+0.2*OD257^2)</f>
        <v>330.94222766743206</v>
      </c>
      <c r="GV256" s="146">
        <f t="shared" ref="GV256:GV292" si="442">$BR257*(1+0.2*OE257^2)</f>
        <v>332.45688023183794</v>
      </c>
      <c r="GW256" s="146">
        <f t="shared" ref="GW256:GW292" si="443">$BR257*(1+0.2*OF257^2)</f>
        <v>333.99787457997263</v>
      </c>
      <c r="GX256" s="146">
        <f t="shared" ref="GX256:GX292" si="444">$BR257*(1+0.2*OG257^2)</f>
        <v>335.56521071183607</v>
      </c>
      <c r="HA256" s="267" t="s">
        <v>2</v>
      </c>
      <c r="HB256" s="273" t="s">
        <v>12</v>
      </c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14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JL256" s="267">
        <v>0</v>
      </c>
      <c r="JM256" s="273">
        <v>0</v>
      </c>
      <c r="JN256" s="147">
        <f t="shared" ref="JN256:JN287" si="445">6*$JL256/10+JS$353+(EQ256-273.15)</f>
        <v>25.013170891864377</v>
      </c>
      <c r="JO256" s="147">
        <f t="shared" ref="JO256:JO287" si="446">6*$JL256/10+JT$353+(ER256-273.15)</f>
        <v>35.05268356745762</v>
      </c>
      <c r="JP256" s="147">
        <f t="shared" ref="JP256:JP287" si="447">6*$JL256/10+JU$353+(ES256-273.15)</f>
        <v>45.118538026779561</v>
      </c>
      <c r="JQ256" s="147">
        <f t="shared" ref="JQ256:JQ287" si="448">6*$JL256/10+JV$353+(ET256-273.15)</f>
        <v>55.210734269830368</v>
      </c>
      <c r="JR256" s="147">
        <f t="shared" ref="JR256:JR287" si="449">6*$JL256/10+JW$353+(EU256-273.15)</f>
        <v>65.329272296609929</v>
      </c>
      <c r="JS256" s="147">
        <f t="shared" ref="JS256:JS287" si="450">6*$JL256/10+JX$353+(EV256-273.15)</f>
        <v>75.474152107118414</v>
      </c>
      <c r="JT256" s="147">
        <f t="shared" ref="JT256:JT287" si="451">6*$JL256/10+JY$353+(EW256-273.15)</f>
        <v>85.645373701355595</v>
      </c>
      <c r="JU256" s="147">
        <f t="shared" ref="JU256:JU287" si="452">6*$JL256/10+JZ$353+(EX256-273.15)</f>
        <v>95.84293707932153</v>
      </c>
      <c r="JV256" s="147">
        <f t="shared" ref="JV256:JV287" si="453">6*$JL256/10+KA$353+(EY256-273.15)</f>
        <v>106.06684224101627</v>
      </c>
      <c r="JW256" s="147">
        <f t="shared" ref="JW256:JW287" si="454">6*$JL256/10+KB$353+(EZ256-273.15)</f>
        <v>116.31708918643989</v>
      </c>
      <c r="JX256" s="147">
        <f t="shared" ref="JX256:JX287" si="455">6*$JL256/10+KC$353+(FA256-273.15)</f>
        <v>126.59367791559231</v>
      </c>
      <c r="JY256" s="147">
        <f t="shared" ref="JY256:JY287" si="456">6*$JL256/10+KD$353+(FB256-273.15)</f>
        <v>136.89660842847343</v>
      </c>
      <c r="JZ256" s="147">
        <f t="shared" ref="JZ256:JZ287" si="457">6*$JL256/10+KE$353+(FC256-273.15)</f>
        <v>147.22588072508341</v>
      </c>
      <c r="KA256" s="147">
        <f t="shared" ref="KA256:KA287" si="458">6*$JL256/10+KF$353+(FD256-273.15)</f>
        <v>157.58149480542221</v>
      </c>
      <c r="KB256" s="147">
        <f t="shared" ref="KB256:KB287" si="459">6*$JL256/10+KG$353+(FE256-273.15)</f>
        <v>167.96345066948976</v>
      </c>
      <c r="KC256" s="147">
        <f t="shared" ref="KC256:KC287" si="460">6*$JL256/10+KH$353+(FF256-273.15)</f>
        <v>178.37174831728618</v>
      </c>
      <c r="KD256" s="147">
        <f t="shared" ref="KD256:KD287" si="461">6*$JL256/10+KI$353+(FG256-273.15)</f>
        <v>188.80638774881129</v>
      </c>
      <c r="KE256" s="147">
        <f t="shared" ref="KE256:KE287" si="462">6*$JL256/10+KJ$353+(FH256-273.15)</f>
        <v>199.26736896406527</v>
      </c>
      <c r="KF256" s="147">
        <f t="shared" ref="KF256:KF287" si="463">6*$JL256/10+KK$353+(FI256-273.15)</f>
        <v>209.754691963048</v>
      </c>
      <c r="KG256" s="147">
        <f t="shared" ref="KG256:KG287" si="464">6*$JL256/10+KL$353+(FJ256-273.15)</f>
        <v>220.2683567457596</v>
      </c>
      <c r="KH256" s="147">
        <f t="shared" ref="KH256:KH287" si="465">6*$JL256/10+KM$353+(FK256-273.15)</f>
        <v>230.8083633121999</v>
      </c>
      <c r="KI256" s="147">
        <f t="shared" ref="KI256:KI287" si="466">6*$JL256/10+KN$353+(FL256-273.15)</f>
        <v>241.37471166236907</v>
      </c>
      <c r="KJ256" s="147">
        <f t="shared" ref="KJ256:KJ287" si="467">6*$JL256/10+KO$353+(FM256-273.15)</f>
        <v>251.96740179626704</v>
      </c>
      <c r="KK256" s="147">
        <f t="shared" ref="KK256:KK287" si="468">6*$JL256/10+KP$353+(FN256-273.15)</f>
        <v>262.58643371389377</v>
      </c>
      <c r="KL256" s="147">
        <f t="shared" ref="KL256:KL287" si="469">6*$JL256/10+KQ$353+(FO256-273.15)</f>
        <v>273.23180741524931</v>
      </c>
      <c r="KM256" s="147">
        <f t="shared" ref="KM256:KM287" si="470">6*$JL256/10+KR$353+(FP256-273.15)</f>
        <v>283.90352290033366</v>
      </c>
      <c r="KN256" s="147">
        <f t="shared" ref="KN256:KN287" si="471">6*$JL256/10+KS$353+(FQ256-273.15)</f>
        <v>294.60158016914681</v>
      </c>
      <c r="KO256" s="147">
        <f t="shared" ref="KO256:KO287" si="472">6*$JL256/10+KT$353+(FR256-273.15)</f>
        <v>305.32597922168878</v>
      </c>
      <c r="KP256" s="147">
        <f t="shared" ref="KP256:KP287" si="473">6*$JL256/10+KU$353+(FS256-273.15)</f>
        <v>316.07672005795951</v>
      </c>
      <c r="KQ256" s="147">
        <f t="shared" ref="KQ256:KQ287" si="474">6*$JL256/10+KV$353+(FT256-273.15)</f>
        <v>326.85380267795904</v>
      </c>
      <c r="KR256" s="147">
        <f t="shared" ref="KR256:KR287" si="475">6*$JL256/10+KW$353+(FU256-273.15)</f>
        <v>337.65722708168738</v>
      </c>
      <c r="KS256" s="147">
        <f t="shared" ref="KS256:KS287" si="476">6*$JL256/10+KX$353+(FV256-273.15)</f>
        <v>348.48699326914448</v>
      </c>
      <c r="KT256" s="147">
        <f t="shared" ref="KT256:KT287" si="477">6*$JL256/10+KY$353+(FW256-273.15)</f>
        <v>359.34310124033044</v>
      </c>
      <c r="KU256" s="147">
        <f t="shared" ref="KU256:KU287" si="478">6*$JL256/10+KZ$353+(FX256-273.15)</f>
        <v>370.22555099524516</v>
      </c>
      <c r="KV256" s="147">
        <f t="shared" ref="KV256:KV287" si="479">6*$JL256/10+LA$353+(FY256-273.15)</f>
        <v>381.13434253388868</v>
      </c>
      <c r="KW256" s="147">
        <f t="shared" ref="KW256:KW287" si="480">6*$JL256/10+LB$353+(FZ256-273.15)</f>
        <v>392.06947585626102</v>
      </c>
      <c r="KX256" s="147">
        <f t="shared" ref="KX256:KX287" si="481">6*$JL256/10+LC$353+(GA256-273.15)</f>
        <v>403.03095096236211</v>
      </c>
      <c r="KY256" s="147">
        <f t="shared" ref="KY256:KY287" si="482">6*$JL256/10+LD$353+(GB256-273.15)</f>
        <v>414.01876785219207</v>
      </c>
      <c r="KZ256" s="147">
        <f t="shared" ref="KZ256:KZ287" si="483">6*$JL256/10+LE$353+(GC256-273.15)</f>
        <v>425.03292652575072</v>
      </c>
      <c r="LA256" s="147">
        <f t="shared" ref="LA256:LA287" si="484">6*$JL256/10+LF$353+(GD256-273.15)</f>
        <v>436.07342698303825</v>
      </c>
      <c r="LB256" s="358">
        <f t="shared" ref="LB256:LB287" si="485">6*$JL256/10+LG$353+(GE256-273.15)</f>
        <v>447.14026922405463</v>
      </c>
      <c r="LC256" s="147">
        <f t="shared" ref="LC256:LC287" si="486">6*$JL256/10+LH$353+(GF256-273.15)</f>
        <v>458.23345324879972</v>
      </c>
      <c r="LD256" s="147">
        <f t="shared" ref="LD256:LD287" si="487">6*$JL256/10+LI$353+(GG256-273.15)</f>
        <v>469.35297905727361</v>
      </c>
      <c r="LE256" s="147">
        <f t="shared" ref="LE256:LE287" si="488">6*$JL256/10+LJ$353+(GH256-273.15)</f>
        <v>480.49884664947632</v>
      </c>
      <c r="LF256" s="147">
        <f t="shared" ref="LF256:LF287" si="489">6*$JL256/10+LK$353+(GI256-273.15)</f>
        <v>491.67105602540778</v>
      </c>
      <c r="LG256" s="147">
        <f t="shared" ref="LG256:LG287" si="490">6*$JL256/10+LL$353+(GJ256-273.15)</f>
        <v>502.86960718506811</v>
      </c>
      <c r="LH256" s="147">
        <f t="shared" ref="LH256:LH287" si="491">6*$JL256/10+LM$353+(GK256-273.15)</f>
        <v>514.09450012845718</v>
      </c>
      <c r="LI256" s="147">
        <f t="shared" ref="LI256:LI287" si="492">6*$JL256/10+LN$353+(GL256-273.15)</f>
        <v>525.34573485557507</v>
      </c>
      <c r="LJ256" s="147">
        <f t="shared" ref="LJ256:LJ287" si="493">6*$JL256/10+LO$353+(GM256-273.15)</f>
        <v>536.62331136642183</v>
      </c>
      <c r="LK256" s="147">
        <f t="shared" ref="LK256:LK287" si="494">6*$JL256/10+LP$353+(GN256-273.15)</f>
        <v>547.92722966099734</v>
      </c>
      <c r="LL256" s="147">
        <f t="shared" ref="LL256:LL287" si="495">6*$JL256/10+LQ$353+(GO256-273.15)</f>
        <v>559.2574897393016</v>
      </c>
      <c r="LM256" s="147">
        <f t="shared" ref="LM256:LM287" si="496">6*$JL256/10+LR$353+(GP256-273.15)</f>
        <v>570.61409160133462</v>
      </c>
      <c r="LN256" s="147">
        <f t="shared" ref="LN256:LN287" si="497">6*$JL256/10+LS$353+(GQ256-273.15)</f>
        <v>581.99703524709662</v>
      </c>
      <c r="LO256" s="147">
        <f t="shared" ref="LO256:LO287" si="498">6*$JL256/10+LT$353+(GR256-273.15)</f>
        <v>593.40632067658726</v>
      </c>
      <c r="LP256" s="147">
        <f t="shared" ref="LP256:LP287" si="499">6*$JL256/10+LU$353+(GS256-273.15)</f>
        <v>604.84194788980676</v>
      </c>
      <c r="LQ256" s="147">
        <f t="shared" ref="LQ256:LQ287" si="500">6*$JL256/10+LV$353+(GT256-273.15)</f>
        <v>616.30391688675491</v>
      </c>
      <c r="LR256" s="147">
        <f t="shared" ref="LR256:LR287" si="501">6*$JL256/10+LW$353+(GU256-273.15)</f>
        <v>627.79222766743214</v>
      </c>
      <c r="LS256" s="147">
        <f t="shared" ref="LS256:LS287" si="502">6*$JL256/10+LX$353+(GV256-273.15)</f>
        <v>639.30688023183802</v>
      </c>
      <c r="LT256" s="147">
        <f t="shared" ref="LT256:LT287" si="503">6*$JL256/10+LY$353+(GW256-273.15)</f>
        <v>650.84787457997265</v>
      </c>
      <c r="LU256" s="147">
        <f t="shared" ref="LU256:LU287" si="504">6*$JL256/10+LZ$353+(GX256-273.15)</f>
        <v>662.41521071183615</v>
      </c>
      <c r="LX256" s="267" t="s">
        <v>2</v>
      </c>
      <c r="LY256" s="273" t="s">
        <v>12</v>
      </c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14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349"/>
      <c r="NN256" s="350"/>
      <c r="NO256" s="350"/>
      <c r="NP256" s="350"/>
      <c r="NQ256" s="350"/>
      <c r="NR256" s="350"/>
      <c r="NS256" s="350"/>
      <c r="NT256" s="350"/>
      <c r="NU256" s="350"/>
      <c r="NV256" s="350"/>
      <c r="NW256" s="350"/>
      <c r="NX256" s="350"/>
      <c r="NY256" s="350"/>
      <c r="NZ256" s="350"/>
      <c r="OA256" s="350"/>
      <c r="OB256" s="350"/>
      <c r="OC256" s="350"/>
      <c r="OD256" s="350"/>
      <c r="OE256" s="350"/>
      <c r="OF256" s="350"/>
      <c r="OG256" s="350"/>
    </row>
    <row r="257" spans="55:397">
      <c r="BC257" s="173"/>
      <c r="BD257" s="182"/>
      <c r="BE257" s="91">
        <f>BO257</f>
        <v>1013.25</v>
      </c>
      <c r="BF257" s="193">
        <f>BP257</f>
        <v>1.2250000000000001</v>
      </c>
      <c r="BG257" s="91">
        <f>BR257</f>
        <v>288.14999999999998</v>
      </c>
      <c r="BH257" s="116">
        <f>BK253</f>
        <v>0</v>
      </c>
      <c r="BI257" s="116"/>
      <c r="BJ257" s="106"/>
      <c r="BK257" s="217">
        <v>0</v>
      </c>
      <c r="BL257" s="219">
        <v>0</v>
      </c>
      <c r="BM257" s="283">
        <v>0</v>
      </c>
      <c r="BN257" s="112"/>
      <c r="BO257" s="260">
        <v>1013.25</v>
      </c>
      <c r="BP257" s="256">
        <v>1.2250000000000001</v>
      </c>
      <c r="BQ257" s="213">
        <f>BR257-273.15</f>
        <v>15</v>
      </c>
      <c r="BR257" s="215">
        <f>T0+BH257</f>
        <v>288.14999999999998</v>
      </c>
      <c r="BS257" s="117"/>
      <c r="BT257" s="101">
        <f>SQRT(RLuft_N*ϒ_Luft*BR257)*m_s_→_kt</f>
        <v>661.47874478445999</v>
      </c>
      <c r="BU257" s="113"/>
      <c r="BV257" s="141">
        <f>(1-L*BK257/(BG257))^g_RL</f>
        <v>1</v>
      </c>
      <c r="BW257" s="163">
        <f>BV257/BX257</f>
        <v>1</v>
      </c>
      <c r="BX257" s="159">
        <f>BR257/BG257</f>
        <v>1</v>
      </c>
      <c r="BY257" s="170"/>
      <c r="CC257" s="267">
        <v>9.9877340812343043</v>
      </c>
      <c r="CD257" s="273">
        <v>1000</v>
      </c>
      <c r="CE257" s="145">
        <f t="shared" si="325"/>
        <v>1.539419650969499E-2</v>
      </c>
      <c r="CF257" s="145">
        <f t="shared" si="326"/>
        <v>3.0788295614599948E-2</v>
      </c>
      <c r="CG257" s="145">
        <f t="shared" si="327"/>
        <v>4.6182200048858882E-2</v>
      </c>
      <c r="CH257" s="145">
        <f t="shared" si="328"/>
        <v>6.1575812824390896E-2</v>
      </c>
      <c r="CI257" s="145">
        <f t="shared" si="329"/>
        <v>7.6969037368614768E-2</v>
      </c>
      <c r="CJ257" s="145">
        <f t="shared" si="330"/>
        <v>9.2361777661232047E-2</v>
      </c>
      <c r="CK257" s="145">
        <f t="shared" si="331"/>
        <v>0.1077539383693549</v>
      </c>
      <c r="CL257" s="145">
        <f t="shared" si="332"/>
        <v>0.12314542498078168</v>
      </c>
      <c r="CM257" s="145">
        <f t="shared" si="333"/>
        <v>0.13853614393497024</v>
      </c>
      <c r="CN257" s="145">
        <f t="shared" si="334"/>
        <v>0.15392600275139265</v>
      </c>
      <c r="CO257" s="145">
        <f t="shared" si="335"/>
        <v>0.16931491015492273</v>
      </c>
      <c r="CP257" s="145">
        <f t="shared" si="336"/>
        <v>0.18470277619792699</v>
      </c>
      <c r="CQ257" s="145">
        <f t="shared" si="337"/>
        <v>0.20008951237876002</v>
      </c>
      <c r="CR257" s="145">
        <f t="shared" si="338"/>
        <v>0.21547503175633195</v>
      </c>
      <c r="CS257" s="145">
        <f t="shared" si="339"/>
        <v>0.23085924906052988</v>
      </c>
      <c r="CT257" s="145">
        <f t="shared" si="340"/>
        <v>0.24624208079816476</v>
      </c>
      <c r="CU257" s="145">
        <f t="shared" si="341"/>
        <v>0.26162344535425541</v>
      </c>
      <c r="CV257" s="145">
        <f t="shared" si="342"/>
        <v>0.277003263088408</v>
      </c>
      <c r="CW257" s="145">
        <f t="shared" si="343"/>
        <v>0.29238145642607194</v>
      </c>
      <c r="CX257" s="145">
        <f t="shared" si="344"/>
        <v>0.30775794994454198</v>
      </c>
      <c r="CY257" s="145">
        <f t="shared" si="345"/>
        <v>0.32313267045349087</v>
      </c>
      <c r="CZ257" s="145">
        <f t="shared" si="346"/>
        <v>0.33850554706994807</v>
      </c>
      <c r="DA257" s="145">
        <f t="shared" si="347"/>
        <v>0.35387651128758107</v>
      </c>
      <c r="DB257" s="145">
        <f t="shared" si="348"/>
        <v>0.36924549704019144</v>
      </c>
      <c r="DC257" s="145">
        <f t="shared" si="349"/>
        <v>0.38461244075937334</v>
      </c>
      <c r="DD257" s="145">
        <f t="shared" si="350"/>
        <v>0.39997728142627959</v>
      </c>
      <c r="DE257" s="145">
        <f t="shared" si="351"/>
        <v>0.41533996061744666</v>
      </c>
      <c r="DF257" s="145">
        <f t="shared" si="352"/>
        <v>0.43070042254472801</v>
      </c>
      <c r="DG257" s="145">
        <f t="shared" si="353"/>
        <v>0.44605861408929764</v>
      </c>
      <c r="DH257" s="145">
        <f t="shared" si="354"/>
        <v>0.46141448482979724</v>
      </c>
      <c r="DI257" s="145">
        <f t="shared" si="355"/>
        <v>0.47676798706466988</v>
      </c>
      <c r="DJ257" s="145">
        <f t="shared" si="356"/>
        <v>0.49211907582874909</v>
      </c>
      <c r="DK257" s="145">
        <f t="shared" si="357"/>
        <v>0.50746770890421633</v>
      </c>
      <c r="DL257" s="145">
        <f t="shared" si="358"/>
        <v>0.52281384682601317</v>
      </c>
      <c r="DM257" s="145">
        <f t="shared" si="359"/>
        <v>0.53815745288185501</v>
      </c>
      <c r="DN257" s="145">
        <f t="shared" si="360"/>
        <v>0.55349849310695687</v>
      </c>
      <c r="DO257" s="145">
        <f t="shared" si="361"/>
        <v>0.56883693627367293</v>
      </c>
      <c r="DP257" s="145">
        <f t="shared" si="362"/>
        <v>0.5841727538761583</v>
      </c>
      <c r="DQ257" s="145">
        <f t="shared" si="363"/>
        <v>0.59950592011027093</v>
      </c>
      <c r="DR257" s="145">
        <f t="shared" si="364"/>
        <v>0.61483641184889792</v>
      </c>
      <c r="DS257" s="145">
        <f t="shared" si="365"/>
        <v>0.63016420861287381</v>
      </c>
      <c r="DT257" s="145">
        <f t="shared" si="366"/>
        <v>0.64548929253773524</v>
      </c>
      <c r="DU257" s="145">
        <f t="shared" si="367"/>
        <v>0.66081164833649264</v>
      </c>
      <c r="DV257" s="145">
        <f t="shared" si="368"/>
        <v>0.67613126325865502</v>
      </c>
      <c r="DW257" s="145">
        <f t="shared" si="369"/>
        <v>0.6914481270457129</v>
      </c>
      <c r="DX257" s="145">
        <f t="shared" si="370"/>
        <v>0.70676223188332288</v>
      </c>
      <c r="DY257" s="145">
        <f t="shared" si="371"/>
        <v>0.72207357235040504</v>
      </c>
      <c r="DZ257" s="145">
        <f t="shared" si="372"/>
        <v>0.7373821453653876</v>
      </c>
      <c r="EA257" s="145">
        <f t="shared" si="373"/>
        <v>0.75268795012983503</v>
      </c>
      <c r="EB257" s="145">
        <f t="shared" si="374"/>
        <v>0.76799098806967481</v>
      </c>
      <c r="EC257" s="145">
        <f t="shared" si="375"/>
        <v>0.78329126277425276</v>
      </c>
      <c r="ED257" s="145">
        <f t="shared" si="376"/>
        <v>0.79858877993345889</v>
      </c>
      <c r="EE257" s="145">
        <f t="shared" si="377"/>
        <v>0.8138835472731144</v>
      </c>
      <c r="EF257" s="145">
        <f t="shared" si="378"/>
        <v>0.82917557448886592</v>
      </c>
      <c r="EG257" s="145">
        <f t="shared" si="379"/>
        <v>0.84446487317878449</v>
      </c>
      <c r="EH257" s="145">
        <f t="shared" si="380"/>
        <v>0.85975145677487863</v>
      </c>
      <c r="EI257" s="145">
        <f t="shared" si="381"/>
        <v>0.87503534047373444</v>
      </c>
      <c r="EJ257" s="145">
        <f t="shared" si="382"/>
        <v>0.89031654116646308</v>
      </c>
      <c r="EK257" s="145">
        <f t="shared" si="383"/>
        <v>0.90559507736815847</v>
      </c>
      <c r="EL257" s="145">
        <f t="shared" si="384"/>
        <v>0.92087096914704258</v>
      </c>
      <c r="EO257" s="267">
        <v>9.9877340812343043</v>
      </c>
      <c r="EP257" s="273">
        <v>1000</v>
      </c>
      <c r="EQ257" s="146">
        <f t="shared" si="385"/>
        <v>286.18236333005763</v>
      </c>
      <c r="ER257" s="146">
        <f t="shared" si="386"/>
        <v>286.22305297695033</v>
      </c>
      <c r="ES257" s="146">
        <f t="shared" si="387"/>
        <v>286.29086791157687</v>
      </c>
      <c r="ET257" s="146">
        <f t="shared" si="388"/>
        <v>286.38580642123435</v>
      </c>
      <c r="EU257" s="146">
        <f t="shared" si="389"/>
        <v>286.50786611330579</v>
      </c>
      <c r="EV257" s="146">
        <f t="shared" si="390"/>
        <v>286.65704392040442</v>
      </c>
      <c r="EW257" s="146">
        <f t="shared" si="391"/>
        <v>286.83333610695416</v>
      </c>
      <c r="EX257" s="146">
        <f t="shared" si="392"/>
        <v>287.03673827718211</v>
      </c>
      <c r="EY257" s="146">
        <f t="shared" si="393"/>
        <v>287.26724538449321</v>
      </c>
      <c r="EZ257" s="146">
        <f t="shared" si="394"/>
        <v>287.52485174219237</v>
      </c>
      <c r="FA257" s="146">
        <f t="shared" si="395"/>
        <v>287.80955103551389</v>
      </c>
      <c r="FB257" s="146">
        <f t="shared" si="396"/>
        <v>288.1213363349151</v>
      </c>
      <c r="FC257" s="146">
        <f t="shared" si="397"/>
        <v>288.46020011058471</v>
      </c>
      <c r="FD257" s="146">
        <f t="shared" si="398"/>
        <v>288.82613424811353</v>
      </c>
      <c r="FE257" s="146">
        <f t="shared" si="399"/>
        <v>289.219130065272</v>
      </c>
      <c r="FF257" s="146">
        <f t="shared" si="400"/>
        <v>289.63917832983344</v>
      </c>
      <c r="FG257" s="146">
        <f t="shared" si="401"/>
        <v>290.08626927838145</v>
      </c>
      <c r="FH257" s="146">
        <f t="shared" si="402"/>
        <v>290.56039263603498</v>
      </c>
      <c r="FI257" s="146">
        <f t="shared" si="403"/>
        <v>291.06153763702298</v>
      </c>
      <c r="FJ257" s="146">
        <f t="shared" si="404"/>
        <v>291.58969304603886</v>
      </c>
      <c r="FK257" s="146">
        <f t="shared" si="405"/>
        <v>292.14484718030275</v>
      </c>
      <c r="FL257" s="146">
        <f t="shared" si="406"/>
        <v>292.72698793225771</v>
      </c>
      <c r="FM257" s="146">
        <f t="shared" si="407"/>
        <v>293.33610279282686</v>
      </c>
      <c r="FN257" s="146">
        <f t="shared" si="408"/>
        <v>293.97217887515495</v>
      </c>
      <c r="FO257" s="146">
        <f t="shared" si="409"/>
        <v>294.63520293876053</v>
      </c>
      <c r="FP257" s="146">
        <f t="shared" si="410"/>
        <v>295.32516141402357</v>
      </c>
      <c r="FQ257" s="146">
        <f t="shared" si="411"/>
        <v>296.04204042693237</v>
      </c>
      <c r="FR257" s="146">
        <f t="shared" si="412"/>
        <v>296.78582582401822</v>
      </c>
      <c r="FS257" s="146">
        <f t="shared" si="413"/>
        <v>297.55650319740272</v>
      </c>
      <c r="FT257" s="146">
        <f t="shared" si="414"/>
        <v>298.35405790988784</v>
      </c>
      <c r="FU257" s="146">
        <f t="shared" si="415"/>
        <v>299.17847512001805</v>
      </c>
      <c r="FV257" s="146">
        <f t="shared" si="416"/>
        <v>300.02973980704644</v>
      </c>
      <c r="FW257" s="146">
        <f t="shared" si="417"/>
        <v>300.90783679573985</v>
      </c>
      <c r="FX257" s="146">
        <f t="shared" si="418"/>
        <v>301.81275078095865</v>
      </c>
      <c r="FY257" s="146">
        <f t="shared" si="419"/>
        <v>302.7444663519513</v>
      </c>
      <c r="FZ257" s="146">
        <f t="shared" si="420"/>
        <v>303.7029680163036</v>
      </c>
      <c r="GA257" s="146">
        <f t="shared" si="421"/>
        <v>304.68824022349122</v>
      </c>
      <c r="GB257" s="146">
        <f t="shared" si="422"/>
        <v>305.70026738797884</v>
      </c>
      <c r="GC257" s="146">
        <f t="shared" si="423"/>
        <v>306.73903391182023</v>
      </c>
      <c r="GD257" s="146">
        <f t="shared" si="424"/>
        <v>307.80452420671321</v>
      </c>
      <c r="GE257" s="355">
        <f t="shared" si="425"/>
        <v>308.89672271546522</v>
      </c>
      <c r="GF257" s="146">
        <f t="shared" si="426"/>
        <v>310.01561393283362</v>
      </c>
      <c r="GG257" s="146">
        <f t="shared" si="427"/>
        <v>311.16118242570269</v>
      </c>
      <c r="GH257" s="146">
        <f t="shared" si="428"/>
        <v>312.33341285256745</v>
      </c>
      <c r="GI257" s="146">
        <f t="shared" si="429"/>
        <v>313.53228998229383</v>
      </c>
      <c r="GJ257" s="146">
        <f t="shared" si="430"/>
        <v>314.75779871213257</v>
      </c>
      <c r="GK257" s="146">
        <f t="shared" si="431"/>
        <v>316.0099240849629</v>
      </c>
      <c r="GL257" s="146">
        <f t="shared" si="432"/>
        <v>317.28865130574894</v>
      </c>
      <c r="GM257" s="146">
        <f t="shared" si="433"/>
        <v>318.59396575719444</v>
      </c>
      <c r="GN257" s="146">
        <f t="shared" si="434"/>
        <v>319.92585301458246</v>
      </c>
      <c r="GO257" s="146">
        <f t="shared" si="435"/>
        <v>321.28429885979216</v>
      </c>
      <c r="GP257" s="146">
        <f t="shared" si="436"/>
        <v>322.66928929448824</v>
      </c>
      <c r="GQ257" s="146">
        <f t="shared" si="437"/>
        <v>324.08081055247771</v>
      </c>
      <c r="GR257" s="146">
        <f t="shared" si="438"/>
        <v>325.51884911123659</v>
      </c>
      <c r="GS257" s="146">
        <f t="shared" si="439"/>
        <v>326.98339170260743</v>
      </c>
      <c r="GT257" s="146">
        <f t="shared" si="440"/>
        <v>328.4744253226736</v>
      </c>
      <c r="GU257" s="146">
        <f t="shared" si="441"/>
        <v>329.991937240818</v>
      </c>
      <c r="GV257" s="146">
        <f t="shared" si="442"/>
        <v>331.53591500797563</v>
      </c>
      <c r="GW257" s="146">
        <f t="shared" si="443"/>
        <v>333.10634646409142</v>
      </c>
      <c r="GX257" s="146">
        <f t="shared" si="444"/>
        <v>334.70321974479867</v>
      </c>
      <c r="HA257" s="267">
        <v>0</v>
      </c>
      <c r="HB257" s="273">
        <v>0</v>
      </c>
      <c r="HC257" s="146">
        <f t="shared" ref="HC257:HC293" si="505">CE256*$BT257</f>
        <v>9.9999810241363214</v>
      </c>
      <c r="HD257" s="146">
        <f t="shared" ref="HD257:HD293" si="506">CF256*$BT257</f>
        <v>19.999962048272643</v>
      </c>
      <c r="HE257" s="146">
        <f t="shared" ref="HE257:HE293" si="507">CG256*$BT257</f>
        <v>29.999943072400868</v>
      </c>
      <c r="HF257" s="146">
        <f t="shared" ref="HF257:HF293" si="508">CH256*$BT257</f>
        <v>39.999924096539218</v>
      </c>
      <c r="HG257" s="146">
        <f t="shared" ref="HG257:HG293" si="509">CI256*$BT257</f>
        <v>49.999905120671897</v>
      </c>
      <c r="HH257" s="146">
        <f t="shared" ref="HH257:HH293" si="510">CJ256*$BT257</f>
        <v>59.999886144809828</v>
      </c>
      <c r="HI257" s="146">
        <f t="shared" ref="HI257:HI293" si="511">CK256*$BT257</f>
        <v>69.999867168943837</v>
      </c>
      <c r="HJ257" s="146">
        <f t="shared" ref="HJ257:HJ293" si="512">CL256*$BT257</f>
        <v>79.999848193078435</v>
      </c>
      <c r="HK257" s="146">
        <f t="shared" ref="HK257:HK293" si="513">CM256*$BT257</f>
        <v>89.999829217210703</v>
      </c>
      <c r="HL257" s="146">
        <f t="shared" ref="HL257:HL293" si="514">CN256*$BT257</f>
        <v>99.999810241346211</v>
      </c>
      <c r="HM257" s="146">
        <f t="shared" ref="HM257:HM293" si="515">CO256*$BT257</f>
        <v>109.99979126548187</v>
      </c>
      <c r="HN257" s="146">
        <f t="shared" ref="HN257:HN293" si="516">CP256*$BT257</f>
        <v>119.99977228961562</v>
      </c>
      <c r="HO257" s="146">
        <f t="shared" ref="HO257:HO293" si="517">CQ256*$BT257</f>
        <v>129.99975331374975</v>
      </c>
      <c r="HP257" s="146">
        <f t="shared" ref="HP257:HP293" si="518">CR256*$BT257</f>
        <v>139.99973433788594</v>
      </c>
      <c r="HQ257" s="146">
        <f t="shared" ref="HQ257:HQ293" si="519">CS256*$BT257</f>
        <v>149.99971536202051</v>
      </c>
      <c r="HR257" s="146">
        <f t="shared" ref="HR257:HR293" si="520">CT256*$BT257</f>
        <v>159.99969638615534</v>
      </c>
      <c r="HS257" s="146">
        <f t="shared" ref="HS257:HS293" si="521">CU256*$BT257</f>
        <v>169.99967741028891</v>
      </c>
      <c r="HT257" s="146">
        <f t="shared" ref="HT257:HT293" si="522">CV256*$BT257</f>
        <v>179.99965843442408</v>
      </c>
      <c r="HU257" s="146">
        <f t="shared" ref="HU257:HU293" si="523">CW256*$BT257</f>
        <v>189.99963945855816</v>
      </c>
      <c r="HV257" s="146">
        <f t="shared" ref="HV257:HV293" si="524">CX256*$BT257</f>
        <v>199.99962048269364</v>
      </c>
      <c r="HW257" s="146">
        <f t="shared" ref="HW257:HW293" si="525">CY256*$BT257</f>
        <v>209.99960150682804</v>
      </c>
      <c r="HX257" s="146">
        <f t="shared" ref="HX257:HX293" si="526">CZ256*$BT257</f>
        <v>219.99958253096264</v>
      </c>
      <c r="HY257" s="146">
        <f t="shared" ref="HY257:HY293" si="527">DA256*$BT257</f>
        <v>229.99956355509738</v>
      </c>
      <c r="HZ257" s="146">
        <f t="shared" ref="HZ257:HZ293" si="528">DB256*$BT257</f>
        <v>239.99954457923224</v>
      </c>
      <c r="IA257" s="146">
        <f t="shared" ref="IA257:IA293" si="529">DC256*$BT257</f>
        <v>249.99952560336624</v>
      </c>
      <c r="IB257" s="146">
        <f t="shared" ref="IB257:IB293" si="530">DD256*$BT257</f>
        <v>259.99950662750138</v>
      </c>
      <c r="IC257" s="146">
        <f t="shared" ref="IC257:IC293" si="531">DE256*$BT257</f>
        <v>269.99948765163566</v>
      </c>
      <c r="ID257" s="146">
        <f t="shared" ref="ID257:ID293" si="532">DF256*$BT257</f>
        <v>279.99946867577103</v>
      </c>
      <c r="IE257" s="146">
        <f t="shared" ref="IE257:IE293" si="533">DG256*$BT257</f>
        <v>289.99944969990554</v>
      </c>
      <c r="IF257" s="146">
        <f t="shared" ref="IF257:IF293" si="534">DH256*$BT257</f>
        <v>299.99943072404022</v>
      </c>
      <c r="IG257" s="146">
        <f t="shared" ref="IG257:IG293" si="535">DI256*$BT257</f>
        <v>309.99941174817502</v>
      </c>
      <c r="IH257" s="146">
        <f t="shared" ref="IH257:IH293" si="536">DJ256*$BT257</f>
        <v>319.99939277230914</v>
      </c>
      <c r="II257" s="146">
        <f t="shared" ref="II257:II293" si="537">DK256*$BT257</f>
        <v>329.9993737964441</v>
      </c>
      <c r="IJ257" s="146">
        <f t="shared" ref="IJ257:IJ293" si="538">DL256*$BT257</f>
        <v>339.99935482057845</v>
      </c>
      <c r="IK257" s="146">
        <f t="shared" ref="IK257:IK293" si="539">DM256*$BT257</f>
        <v>349.99933584471364</v>
      </c>
      <c r="IL257" s="146">
        <f t="shared" ref="IL257:IL293" si="540">DN256*$BT257</f>
        <v>359.99931686884815</v>
      </c>
      <c r="IM257" s="146">
        <f t="shared" ref="IM257:IM293" si="541">DO256*$BT257</f>
        <v>369.99929789298284</v>
      </c>
      <c r="IN257" s="146">
        <f t="shared" ref="IN257:IN293" si="542">DP256*$BT257</f>
        <v>379.99927891711758</v>
      </c>
      <c r="IO257" s="146">
        <f t="shared" ref="IO257:IO293" si="543">DQ256*$BT257</f>
        <v>389.99925994125169</v>
      </c>
      <c r="IP257" s="146">
        <f t="shared" ref="IP257:IP293" si="544">DR256*$BT257</f>
        <v>399.99924096538666</v>
      </c>
      <c r="IQ257" s="355">
        <f t="shared" ref="IQ257:IQ293" si="545">DS256*$BT257</f>
        <v>409.99922198952163</v>
      </c>
      <c r="IR257" s="146">
        <f t="shared" ref="IR257:IR293" si="546">DT256*$BT257</f>
        <v>419.99920301365609</v>
      </c>
      <c r="IS257" s="146">
        <f t="shared" ref="IS257:IS293" si="547">DU256*$BT257</f>
        <v>429.9991840377906</v>
      </c>
      <c r="IT257" s="146">
        <f t="shared" ref="IT257:IT293" si="548">DV256*$BT257</f>
        <v>439.99916506192528</v>
      </c>
      <c r="IU257" s="146">
        <f t="shared" ref="IU257:IU293" si="549">DW256*$BT257</f>
        <v>449.99914608605997</v>
      </c>
      <c r="IV257" s="146">
        <f t="shared" ref="IV257:IV293" si="550">DX256*$BT257</f>
        <v>459.99912711019476</v>
      </c>
      <c r="IW257" s="146">
        <f t="shared" ref="IW257:IW293" si="551">DY256*$BT257</f>
        <v>469.99910813432956</v>
      </c>
      <c r="IX257" s="146">
        <f t="shared" ref="IX257:IX293" si="552">DZ256*$BT257</f>
        <v>479.99908915846396</v>
      </c>
      <c r="IY257" s="146">
        <f t="shared" ref="IY257:IY293" si="553">EA256*$BT257</f>
        <v>489.99907018259847</v>
      </c>
      <c r="IZ257" s="146">
        <f t="shared" ref="IZ257:IZ293" si="554">EB256*$BT257</f>
        <v>499.9990512067335</v>
      </c>
      <c r="JA257" s="146">
        <f t="shared" ref="JA257:JA293" si="555">EC256*$BT257</f>
        <v>509.99903223086807</v>
      </c>
      <c r="JB257" s="146">
        <f t="shared" ref="JB257:JB293" si="556">ED256*$BT257</f>
        <v>519.99901325500275</v>
      </c>
      <c r="JC257" s="146">
        <f t="shared" ref="JC257:JC293" si="557">EE256*$BT257</f>
        <v>529.99899427913749</v>
      </c>
      <c r="JD257" s="146">
        <f t="shared" ref="JD257:JD293" si="558">EF256*$BT257</f>
        <v>539.99897530327178</v>
      </c>
      <c r="JE257" s="146">
        <f t="shared" ref="JE257:JE293" si="559">EG256*$BT257</f>
        <v>549.99895632740663</v>
      </c>
      <c r="JF257" s="146">
        <f t="shared" ref="JF257:JF293" si="560">EH256*$BT257</f>
        <v>559.99893735154114</v>
      </c>
      <c r="JG257" s="146">
        <f t="shared" ref="JG257:JG293" si="561">EI256*$BT257</f>
        <v>569.99891837567611</v>
      </c>
      <c r="JH257" s="146">
        <f t="shared" ref="JH257:JH293" si="562">EJ256*$BT257</f>
        <v>579.99889939981074</v>
      </c>
      <c r="JI257" s="146">
        <f t="shared" ref="JI257:JI293" si="563">EK256*$BT257</f>
        <v>589.99888042394537</v>
      </c>
      <c r="JJ257" s="146">
        <f t="shared" ref="JJ257:JJ293" si="564">EL256*$BT257</f>
        <v>599.99886144808011</v>
      </c>
      <c r="JL257" s="267">
        <v>9.9877340812343043</v>
      </c>
      <c r="JM257" s="273">
        <v>1000</v>
      </c>
      <c r="JN257" s="147">
        <f t="shared" si="445"/>
        <v>29.025003778798229</v>
      </c>
      <c r="JO257" s="147">
        <f t="shared" si="446"/>
        <v>39.065693425690931</v>
      </c>
      <c r="JP257" s="147">
        <f t="shared" si="447"/>
        <v>49.133508360317471</v>
      </c>
      <c r="JQ257" s="147">
        <f t="shared" si="448"/>
        <v>59.228446869974952</v>
      </c>
      <c r="JR257" s="147">
        <f t="shared" si="449"/>
        <v>69.350506562046405</v>
      </c>
      <c r="JS257" s="147">
        <f t="shared" si="450"/>
        <v>79.499684369145029</v>
      </c>
      <c r="JT257" s="147">
        <f t="shared" si="451"/>
        <v>89.675976555694774</v>
      </c>
      <c r="JU257" s="147">
        <f t="shared" si="452"/>
        <v>99.87937872592272</v>
      </c>
      <c r="JV257" s="147">
        <f t="shared" si="453"/>
        <v>110.10988583323382</v>
      </c>
      <c r="JW257" s="147">
        <f t="shared" si="454"/>
        <v>120.36749219093298</v>
      </c>
      <c r="JX257" s="147">
        <f t="shared" si="455"/>
        <v>130.6521914842545</v>
      </c>
      <c r="JY257" s="147">
        <f t="shared" si="456"/>
        <v>140.96397678365571</v>
      </c>
      <c r="JZ257" s="147">
        <f t="shared" si="457"/>
        <v>151.30284055932532</v>
      </c>
      <c r="KA257" s="147">
        <f t="shared" si="458"/>
        <v>161.66877469685414</v>
      </c>
      <c r="KB257" s="147">
        <f t="shared" si="459"/>
        <v>172.06177051401261</v>
      </c>
      <c r="KC257" s="147">
        <f t="shared" si="460"/>
        <v>182.48181877857405</v>
      </c>
      <c r="KD257" s="147">
        <f t="shared" si="461"/>
        <v>192.92890972712206</v>
      </c>
      <c r="KE257" s="147">
        <f t="shared" si="462"/>
        <v>203.40303308477559</v>
      </c>
      <c r="KF257" s="147">
        <f t="shared" si="463"/>
        <v>213.90417808576359</v>
      </c>
      <c r="KG257" s="147">
        <f t="shared" si="464"/>
        <v>224.43233349477947</v>
      </c>
      <c r="KH257" s="147">
        <f t="shared" si="465"/>
        <v>234.98748762904336</v>
      </c>
      <c r="KI257" s="147">
        <f t="shared" si="466"/>
        <v>245.56962838099832</v>
      </c>
      <c r="KJ257" s="147">
        <f t="shared" si="467"/>
        <v>256.17874324156747</v>
      </c>
      <c r="KK257" s="147">
        <f t="shared" si="468"/>
        <v>266.81481932389556</v>
      </c>
      <c r="KL257" s="147">
        <f t="shared" si="469"/>
        <v>277.47784338750114</v>
      </c>
      <c r="KM257" s="147">
        <f t="shared" si="470"/>
        <v>288.16780186276418</v>
      </c>
      <c r="KN257" s="147">
        <f t="shared" si="471"/>
        <v>298.88468087567298</v>
      </c>
      <c r="KO257" s="147">
        <f t="shared" si="472"/>
        <v>309.62846627275883</v>
      </c>
      <c r="KP257" s="147">
        <f t="shared" si="473"/>
        <v>320.39914364614333</v>
      </c>
      <c r="KQ257" s="147">
        <f t="shared" si="474"/>
        <v>331.19669835862845</v>
      </c>
      <c r="KR257" s="147">
        <f t="shared" si="475"/>
        <v>342.02111556875866</v>
      </c>
      <c r="KS257" s="147">
        <f t="shared" si="476"/>
        <v>352.87238025578705</v>
      </c>
      <c r="KT257" s="147">
        <f t="shared" si="477"/>
        <v>363.75047724448046</v>
      </c>
      <c r="KU257" s="147">
        <f t="shared" si="478"/>
        <v>374.65539122969926</v>
      </c>
      <c r="KV257" s="147">
        <f t="shared" si="479"/>
        <v>385.58710680069191</v>
      </c>
      <c r="KW257" s="147">
        <f t="shared" si="480"/>
        <v>396.54560846504421</v>
      </c>
      <c r="KX257" s="147">
        <f t="shared" si="481"/>
        <v>407.53088067223183</v>
      </c>
      <c r="KY257" s="147">
        <f t="shared" si="482"/>
        <v>418.54290783671945</v>
      </c>
      <c r="KZ257" s="147">
        <f t="shared" si="483"/>
        <v>429.58167436056084</v>
      </c>
      <c r="LA257" s="147">
        <f t="shared" si="484"/>
        <v>440.64716465545382</v>
      </c>
      <c r="LB257" s="358">
        <f t="shared" si="485"/>
        <v>451.73936316420583</v>
      </c>
      <c r="LC257" s="147">
        <f t="shared" si="486"/>
        <v>462.85825438157423</v>
      </c>
      <c r="LD257" s="147">
        <f t="shared" si="487"/>
        <v>474.0038228744433</v>
      </c>
      <c r="LE257" s="147">
        <f t="shared" si="488"/>
        <v>485.17605330130806</v>
      </c>
      <c r="LF257" s="147">
        <f t="shared" si="489"/>
        <v>496.37493043103444</v>
      </c>
      <c r="LG257" s="147">
        <f t="shared" si="490"/>
        <v>507.60043916087318</v>
      </c>
      <c r="LH257" s="147">
        <f t="shared" si="491"/>
        <v>518.85256453370357</v>
      </c>
      <c r="LI257" s="147">
        <f t="shared" si="492"/>
        <v>530.13129175448955</v>
      </c>
      <c r="LJ257" s="147">
        <f t="shared" si="493"/>
        <v>541.43660620593505</v>
      </c>
      <c r="LK257" s="147">
        <f t="shared" si="494"/>
        <v>552.76849346332301</v>
      </c>
      <c r="LL257" s="147">
        <f t="shared" si="495"/>
        <v>564.12693930853266</v>
      </c>
      <c r="LM257" s="147">
        <f t="shared" si="496"/>
        <v>575.51192974322885</v>
      </c>
      <c r="LN257" s="147">
        <f t="shared" si="497"/>
        <v>586.92345100121827</v>
      </c>
      <c r="LO257" s="147">
        <f t="shared" si="498"/>
        <v>598.36148955997714</v>
      </c>
      <c r="LP257" s="147">
        <f t="shared" si="499"/>
        <v>609.82603215134804</v>
      </c>
      <c r="LQ257" s="147">
        <f t="shared" si="500"/>
        <v>621.31706577141415</v>
      </c>
      <c r="LR257" s="147">
        <f t="shared" si="501"/>
        <v>632.8345776895585</v>
      </c>
      <c r="LS257" s="147">
        <f t="shared" si="502"/>
        <v>644.37855545671619</v>
      </c>
      <c r="LT257" s="147">
        <f t="shared" si="503"/>
        <v>655.94898691283197</v>
      </c>
      <c r="LU257" s="147">
        <f t="shared" si="504"/>
        <v>667.54586019353928</v>
      </c>
      <c r="LX257" s="267">
        <v>0</v>
      </c>
      <c r="LY257" s="273">
        <v>0</v>
      </c>
      <c r="LZ257" s="145">
        <f t="shared" ref="LZ257:LZ293" si="565">SQRT(5*((((1/$BV257)*(((1+0.2*(ME$354/661.48)^2)^3.5)-1))+1)^(1/3.5)-1))</f>
        <v>1.5117615045052993E-2</v>
      </c>
      <c r="MA257" s="145">
        <f t="shared" ref="MA257:MA293" si="566">SQRT(5*((((1/$BV257)*(((1+0.2*(MF$354/661.48)^2)^3.5)-1))+1)^(1/3.5)-1))</f>
        <v>3.0235230090105987E-2</v>
      </c>
      <c r="MB257" s="145">
        <f t="shared" ref="MB257:MB293" si="567">SQRT(5*((((1/$BV257)*(((1+0.2*(MG$354/661.48)^2)^3.5)-1))+1)^(1/3.5)-1))</f>
        <v>4.5352845135146737E-2</v>
      </c>
      <c r="MC257" s="145">
        <f t="shared" ref="MC257:MC293" si="568">SQRT(5*((((1/$BV257)*(((1+0.2*(MH$354/661.48)^2)^3.5)-1))+1)^(1/3.5)-1))</f>
        <v>6.0470460180202794E-2</v>
      </c>
      <c r="MD257" s="145">
        <f t="shared" ref="MD257:MD293" si="569">SQRT(5*((((1/$BV257)*(((1+0.2*(MI$354/661.48)^2)^3.5)-1))+1)^(1/3.5)-1))</f>
        <v>7.5588075225250281E-2</v>
      </c>
      <c r="ME257" s="145">
        <f t="shared" ref="ME257:ME293" si="570">SQRT(5*((((1/$BV257)*(((1+0.2*(MJ$354/661.48)^2)^3.5)-1))+1)^(1/3.5)-1))</f>
        <v>9.0705690270305714E-2</v>
      </c>
      <c r="MF257" s="145">
        <f t="shared" ref="MF257:MF293" si="571">SQRT(5*((((1/$BV257)*(((1+0.2*(MK$354/661.48)^2)^3.5)-1))+1)^(1/3.5)-1))</f>
        <v>0.10582330531535521</v>
      </c>
      <c r="MG257" s="145">
        <f t="shared" ref="MG257:MG293" si="572">SQRT(5*((((1/$BV257)*(((1+0.2*(ML$354/661.48)^2)^3.5)-1))+1)^(1/3.5)-1))</f>
        <v>0.12094092036040559</v>
      </c>
      <c r="MH257" s="145">
        <f t="shared" ref="MH257:MH293" si="573">SQRT(5*((((1/$BV257)*(((1+0.2*(MM$354/661.48)^2)^3.5)-1))+1)^(1/3.5)-1))</f>
        <v>0.13605853540545246</v>
      </c>
      <c r="MI257" s="145">
        <f t="shared" ref="MI257:MI293" si="574">SQRT(5*((((1/$BV257)*(((1+0.2*(MN$354/661.48)^2)^3.5)-1))+1)^(1/3.5)-1))</f>
        <v>0.15117615045050423</v>
      </c>
      <c r="MJ257" s="145">
        <f t="shared" ref="MJ257:MJ293" si="575">SQRT(5*((((1/$BV257)*(((1+0.2*(MO$354/661.48)^2)^3.5)-1))+1)^(1/3.5)-1))</f>
        <v>0.16629376549555622</v>
      </c>
      <c r="MK257" s="145">
        <f t="shared" ref="MK257:MK293" si="576">SQRT(5*((((1/$BV257)*(((1+0.2*(MP$354/661.48)^2)^3.5)-1))+1)^(1/3.5)-1))</f>
        <v>0.18141138054060532</v>
      </c>
      <c r="ML257" s="145">
        <f t="shared" ref="ML257:ML293" si="577">SQRT(5*((((1/$BV257)*(((1+0.2*(MQ$354/661.48)^2)^3.5)-1))+1)^(1/3.5)-1))</f>
        <v>0.19652899558565501</v>
      </c>
      <c r="MM257" s="145">
        <f t="shared" ref="MM257:MM293" si="578">SQRT(5*((((1/$BV257)*(((1+0.2*(MR$354/661.48)^2)^3.5)-1))+1)^(1/3.5)-1))</f>
        <v>0.2116466106307078</v>
      </c>
      <c r="MN257" s="145">
        <f t="shared" ref="MN257:MN293" si="579">SQRT(5*((((1/$BV257)*(((1+0.2*(MS$354/661.48)^2)^3.5)-1))+1)^(1/3.5)-1))</f>
        <v>0.22676422567575816</v>
      </c>
      <c r="MO257" s="145">
        <f t="shared" ref="MO257:MO293" si="580">SQRT(5*((((1/$BV257)*(((1+0.2*(MT$354/661.48)^2)^3.5)-1))+1)^(1/3.5)-1))</f>
        <v>0.24188184072080887</v>
      </c>
      <c r="MP257" s="145">
        <f t="shared" ref="MP257:MP293" si="581">SQRT(5*((((1/$BV257)*(((1+0.2*(MU$354/661.48)^2)^3.5)-1))+1)^(1/3.5)-1))</f>
        <v>0.2569994557658577</v>
      </c>
      <c r="MQ257" s="145">
        <f t="shared" ref="MQ257:MQ293" si="582">SQRT(5*((((1/$BV257)*(((1+0.2*(MV$354/661.48)^2)^3.5)-1))+1)^(1/3.5)-1))</f>
        <v>0.27211707081090897</v>
      </c>
      <c r="MR257" s="145">
        <f t="shared" ref="MR257:MR293" si="583">SQRT(5*((((1/$BV257)*(((1+0.2*(MW$354/661.48)^2)^3.5)-1))+1)^(1/3.5)-1))</f>
        <v>0.28723468585595857</v>
      </c>
      <c r="MS257" s="145">
        <f t="shared" ref="MS257:MS293" si="584">SQRT(5*((((1/$BV257)*(((1+0.2*(MX$354/661.48)^2)^3.5)-1))+1)^(1/3.5)-1))</f>
        <v>0.30235230090101028</v>
      </c>
      <c r="MT257" s="145">
        <f t="shared" ref="MT257:MT293" si="585">SQRT(5*((((1/$BV257)*(((1+0.2*(MY$354/661.48)^2)^3.5)-1))+1)^(1/3.5)-1))</f>
        <v>0.31746991594606039</v>
      </c>
      <c r="MU257" s="145">
        <f t="shared" ref="MU257:MU293" si="586">SQRT(5*((((1/$BV257)*(((1+0.2*(MZ$354/661.48)^2)^3.5)-1))+1)^(1/3.5)-1))</f>
        <v>0.33258753099111077</v>
      </c>
      <c r="MV257" s="145">
        <f t="shared" ref="MV257:MV293" si="587">SQRT(5*((((1/$BV257)*(((1+0.2*(NA$354/661.48)^2)^3.5)-1))+1)^(1/3.5)-1))</f>
        <v>0.34770514603616137</v>
      </c>
      <c r="MW257" s="145">
        <f t="shared" ref="MW257:MW293" si="588">SQRT(5*((((1/$BV257)*(((1+0.2*(NB$354/661.48)^2)^3.5)-1))+1)^(1/3.5)-1))</f>
        <v>0.36282276108121214</v>
      </c>
      <c r="MX257" s="145">
        <f t="shared" ref="MX257:MX293" si="589">SQRT(5*((((1/$BV257)*(((1+0.2*(NC$354/661.48)^2)^3.5)-1))+1)^(1/3.5)-1))</f>
        <v>0.37794037612626163</v>
      </c>
      <c r="MY257" s="145">
        <f t="shared" ref="MY257:MY293" si="590">SQRT(5*((((1/$BV257)*(((1+0.2*(ND$354/661.48)^2)^3.5)-1))+1)^(1/3.5)-1))</f>
        <v>0.39305799117131285</v>
      </c>
      <c r="MZ257" s="145">
        <f t="shared" ref="MZ257:MZ293" si="591">SQRT(5*((((1/$BV257)*(((1+0.2*(NE$354/661.48)^2)^3.5)-1))+1)^(1/3.5)-1))</f>
        <v>0.40817560621636279</v>
      </c>
      <c r="NA257" s="145">
        <f t="shared" ref="NA257:NA293" si="592">SQRT(5*((((1/$BV257)*(((1+0.2*(NF$354/661.48)^2)^3.5)-1))+1)^(1/3.5)-1))</f>
        <v>0.42329322126141428</v>
      </c>
      <c r="NB257" s="145">
        <f t="shared" ref="NB257:NB293" si="593">SQRT(5*((((1/$BV257)*(((1+0.2*(NG$354/661.48)^2)^3.5)-1))+1)^(1/3.5)-1))</f>
        <v>0.4384108363064646</v>
      </c>
      <c r="NC257" s="145">
        <f t="shared" ref="NC257:NC293" si="594">SQRT(5*((((1/$BV257)*(((1+0.2*(NH$354/661.48)^2)^3.5)-1))+1)^(1/3.5)-1))</f>
        <v>0.45352845135151509</v>
      </c>
      <c r="ND257" s="145">
        <f t="shared" ref="ND257:ND293" si="595">SQRT(5*((((1/$BV257)*(((1+0.2*(NI$354/661.48)^2)^3.5)-1))+1)^(1/3.5)-1))</f>
        <v>0.46864606639656575</v>
      </c>
      <c r="NE257" s="145">
        <f t="shared" ref="NE257:NE293" si="596">SQRT(5*((((1/$BV257)*(((1+0.2*(NJ$354/661.48)^2)^3.5)-1))+1)^(1/3.5)-1))</f>
        <v>0.48376368144161547</v>
      </c>
      <c r="NF257" s="145">
        <f t="shared" ref="NF257:NF293" si="597">SQRT(5*((((1/$BV257)*(((1+0.2*(NK$354/661.48)^2)^3.5)-1))+1)^(1/3.5)-1))</f>
        <v>0.4988812964866664</v>
      </c>
      <c r="NG257" s="145">
        <f t="shared" ref="NG257:NG293" si="598">SQRT(5*((((1/$BV257)*(((1+0.2*(NL$354/661.48)^2)^3.5)-1))+1)^(1/3.5)-1))</f>
        <v>0.5139989115317164</v>
      </c>
      <c r="NH257" s="145">
        <f t="shared" ref="NH257:NH293" si="599">SQRT(5*((((1/$BV257)*(((1+0.2*(NM$354/661.48)^2)^3.5)-1))+1)^(1/3.5)-1))</f>
        <v>0.52911652657676767</v>
      </c>
      <c r="NI257" s="145">
        <f t="shared" ref="NI257:NI293" si="600">SQRT(5*((((1/$BV257)*(((1+0.2*(NN$354/661.48)^2)^3.5)-1))+1)^(1/3.5)-1))</f>
        <v>0.54423414162181794</v>
      </c>
      <c r="NJ257" s="145">
        <f t="shared" ref="NJ257:NJ293" si="601">SQRT(5*((((1/$BV257)*(((1+0.2*(NO$354/661.48)^2)^3.5)-1))+1)^(1/3.5)-1))</f>
        <v>0.55935175666686843</v>
      </c>
      <c r="NK257" s="145">
        <f t="shared" ref="NK257:NK293" si="602">SQRT(5*((((1/$BV257)*(((1+0.2*(NP$354/661.48)^2)^3.5)-1))+1)^(1/3.5)-1))</f>
        <v>0.57446937171191903</v>
      </c>
      <c r="NL257" s="145">
        <f t="shared" ref="NL257:NL293" si="603">SQRT(5*((((1/$BV257)*(((1+0.2*(NQ$354/661.48)^2)^3.5)-1))+1)^(1/3.5)-1))</f>
        <v>0.58958698675696875</v>
      </c>
      <c r="NM257" s="145">
        <f t="shared" ref="NM257:NM293" si="604">SQRT(5*((((1/$BV257)*(((1+0.2*(NR$354/661.48)^2)^3.5)-1))+1)^(1/3.5)-1))</f>
        <v>0.60470460180201968</v>
      </c>
      <c r="NN257" s="145">
        <f t="shared" ref="NN257:NN293" si="605">SQRT(5*((((1/$BV257)*(((1+0.2*(NS$354/661.48)^2)^3.5)-1))+1)^(1/3.5)-1))</f>
        <v>0.61982221684707062</v>
      </c>
      <c r="NO257" s="145">
        <f t="shared" ref="NO257:NO293" si="606">SQRT(5*((((1/$BV257)*(((1+0.2*(NT$354/661.48)^2)^3.5)-1))+1)^(1/3.5)-1))</f>
        <v>0.63493983189212078</v>
      </c>
      <c r="NP257" s="145">
        <f t="shared" ref="NP257:NP293" si="607">SQRT(5*((((1/$BV257)*(((1+0.2*(NU$354/661.48)^2)^3.5)-1))+1)^(1/3.5)-1))</f>
        <v>0.65005744693717105</v>
      </c>
      <c r="NQ257" s="145">
        <f t="shared" ref="NQ257:NQ293" si="608">SQRT(5*((((1/$BV257)*(((1+0.2*(NV$354/661.48)^2)^3.5)-1))+1)^(1/3.5)-1))</f>
        <v>0.66517506198222154</v>
      </c>
      <c r="NR257" s="145">
        <f t="shared" ref="NR257:NR293" si="609">SQRT(5*((((1/$BV257)*(((1+0.2*(NW$354/661.48)^2)^3.5)-1))+1)^(1/3.5)-1))</f>
        <v>0.68029267702727203</v>
      </c>
      <c r="NS257" s="145">
        <f t="shared" ref="NS257:NS293" si="610">SQRT(5*((((1/$BV257)*(((1+0.2*(NX$354/661.48)^2)^3.5)-1))+1)^(1/3.5)-1))</f>
        <v>0.69541029207232274</v>
      </c>
      <c r="NT257" s="145">
        <f t="shared" ref="NT257:NT293" si="611">SQRT(5*((((1/$BV257)*(((1+0.2*(NY$354/661.48)^2)^3.5)-1))+1)^(1/3.5)-1))</f>
        <v>0.71052790711737346</v>
      </c>
      <c r="NU257" s="145">
        <f t="shared" ref="NU257:NU293" si="612">SQRT(5*((((1/$BV257)*(((1+0.2*(NZ$354/661.48)^2)^3.5)-1))+1)^(1/3.5)-1))</f>
        <v>0.72564552216242351</v>
      </c>
      <c r="NV257" s="145">
        <f t="shared" ref="NV257:NV293" si="613">SQRT(5*((((1/$BV257)*(((1+0.2*(OA$354/661.48)^2)^3.5)-1))+1)^(1/3.5)-1))</f>
        <v>0.74076313720747378</v>
      </c>
      <c r="NW257" s="145">
        <f t="shared" ref="NW257:NW293" si="614">SQRT(5*((((1/$BV257)*(((1+0.2*(OB$354/661.48)^2)^3.5)-1))+1)^(1/3.5)-1))</f>
        <v>0.75588075225252482</v>
      </c>
      <c r="NX257" s="145">
        <f t="shared" ref="NX257:NX293" si="615">SQRT(5*((((1/$BV257)*(((1+0.2*(OC$354/661.48)^2)^3.5)-1))+1)^(1/3.5)-1))</f>
        <v>0.7709983672975752</v>
      </c>
      <c r="NY257" s="145">
        <f t="shared" ref="NY257:NY293" si="616">SQRT(5*((((1/$BV257)*(((1+0.2*(OD$354/661.48)^2)^3.5)-1))+1)^(1/3.5)-1))</f>
        <v>0.7861159823426257</v>
      </c>
      <c r="NZ257" s="145">
        <f t="shared" ref="NZ257:NZ293" si="617">SQRT(5*((((1/$BV257)*(((1+0.2*(OE$354/661.48)^2)^3.5)-1))+1)^(1/3.5)-1))</f>
        <v>0.8012335973876763</v>
      </c>
      <c r="OA257" s="145">
        <f t="shared" ref="OA257:OA293" si="618">SQRT(5*((((1/$BV257)*(((1+0.2*(OF$354/661.48)^2)^3.5)-1))+1)^(1/3.5)-1))</f>
        <v>0.81635121243272624</v>
      </c>
      <c r="OB257" s="145">
        <f t="shared" ref="OB257:OB293" si="619">SQRT(5*((((1/$BV257)*(((1+0.2*(OG$354/661.48)^2)^3.5)-1))+1)^(1/3.5)-1))</f>
        <v>0.83146882747777706</v>
      </c>
      <c r="OC257" s="145">
        <f t="shared" ref="OC257:OC293" si="620">SQRT(5*((((1/$BV257)*(((1+0.2*(OH$354/661.48)^2)^3.5)-1))+1)^(1/3.5)-1))</f>
        <v>0.84658644252282722</v>
      </c>
      <c r="OD257" s="145">
        <f t="shared" ref="OD257:OD293" si="621">SQRT(5*((((1/$BV257)*(((1+0.2*(OI$354/661.48)^2)^3.5)-1))+1)^(1/3.5)-1))</f>
        <v>0.86170405756787827</v>
      </c>
      <c r="OE257" s="145">
        <f t="shared" ref="OE257:OE293" si="622">SQRT(5*((((1/$BV257)*(((1+0.2*(OJ$354/661.48)^2)^3.5)-1))+1)^(1/3.5)-1))</f>
        <v>0.87682167261292865</v>
      </c>
      <c r="OF257" s="145">
        <f t="shared" ref="OF257:OF293" si="623">SQRT(5*((((1/$BV257)*(((1+0.2*(OK$354/661.48)^2)^3.5)-1))+1)^(1/3.5)-1))</f>
        <v>0.89193928765797903</v>
      </c>
      <c r="OG257" s="145">
        <f t="shared" ref="OG257:OG293" si="624">SQRT(5*((((1/$BV257)*(((1+0.2*(OL$354/661.48)^2)^3.5)-1))+1)^(1/3.5)-1))</f>
        <v>0.90705690270302963</v>
      </c>
    </row>
    <row r="258" spans="55:397">
      <c r="BC258" s="173"/>
      <c r="BD258" s="182"/>
      <c r="BE258" s="91">
        <f t="shared" ref="BE258:BH273" si="625">BE257</f>
        <v>1013.25</v>
      </c>
      <c r="BF258" s="193">
        <f t="shared" si="625"/>
        <v>1.2250000000000001</v>
      </c>
      <c r="BG258" s="153">
        <f t="shared" si="625"/>
        <v>288.14999999999998</v>
      </c>
      <c r="BH258" s="175">
        <f t="shared" si="625"/>
        <v>0</v>
      </c>
      <c r="BI258" s="175"/>
      <c r="BJ258" s="107"/>
      <c r="BK258" s="217">
        <v>1000</v>
      </c>
      <c r="BL258" s="220">
        <v>0.30479999999999996</v>
      </c>
      <c r="BM258" s="284">
        <v>10</v>
      </c>
      <c r="BN258" s="113"/>
      <c r="BO258" s="104">
        <f t="shared" ref="BO258:BO289" si="626">$BO$257*BV258</f>
        <v>977.16568723752232</v>
      </c>
      <c r="BP258" s="256">
        <f t="shared" ref="BP258:BP289" si="627">$BP$257*BW258</f>
        <v>1.1895536292521396</v>
      </c>
      <c r="BQ258" s="213">
        <f t="shared" ref="BQ258:BQ292" si="628">BR258-273.15</f>
        <v>13.018799999999999</v>
      </c>
      <c r="BR258" s="215">
        <f t="shared" ref="BR258:BR293" si="629">(BG258)-L*BK258</f>
        <v>286.16879999999998</v>
      </c>
      <c r="BS258" s="117"/>
      <c r="BT258" s="101">
        <f t="shared" ref="BT258:BT293" si="630">SQRT(RLuft_N*ϒ_Luft*BR258)*m_s_→_kt</f>
        <v>659.20079559518672</v>
      </c>
      <c r="BU258" s="113"/>
      <c r="BV258" s="141">
        <f t="shared" ref="BV258:BV292" si="631">(1-L*BK258/(BG258))^g_RL</f>
        <v>0.96438755217125327</v>
      </c>
      <c r="BW258" s="163">
        <f>BV258/BX258</f>
        <v>0.97106418714460363</v>
      </c>
      <c r="BX258" s="159">
        <f>BR258/BG258</f>
        <v>0.99312441436751686</v>
      </c>
      <c r="BY258" s="170"/>
      <c r="CC258" s="267">
        <v>19.975030713432687</v>
      </c>
      <c r="CD258" s="273">
        <v>2000</v>
      </c>
      <c r="CE258" s="145">
        <f t="shared" si="325"/>
        <v>1.5677812062219288E-2</v>
      </c>
      <c r="CF258" s="145">
        <f t="shared" si="326"/>
        <v>3.135542133757277E-2</v>
      </c>
      <c r="CG258" s="145">
        <f t="shared" si="327"/>
        <v>4.7032625340642439E-2</v>
      </c>
      <c r="CH258" s="145">
        <f t="shared" si="328"/>
        <v>6.2709222188198466E-2</v>
      </c>
      <c r="CI258" s="145">
        <f t="shared" si="329"/>
        <v>7.8385010897851659E-2</v>
      </c>
      <c r="CJ258" s="145">
        <f t="shared" si="330"/>
        <v>9.4059791684340838E-2</v>
      </c>
      <c r="CK258" s="145">
        <f t="shared" si="331"/>
        <v>0.10973336625205241</v>
      </c>
      <c r="CL258" s="145">
        <f t="shared" si="332"/>
        <v>0.12540553808327085</v>
      </c>
      <c r="CM258" s="145">
        <f t="shared" si="333"/>
        <v>0.14107611272116946</v>
      </c>
      <c r="CN258" s="145">
        <f t="shared" si="334"/>
        <v>0.15674489804678118</v>
      </c>
      <c r="CO258" s="145">
        <f t="shared" si="335"/>
        <v>0.17241170454915153</v>
      </c>
      <c r="CP258" s="145">
        <f t="shared" si="336"/>
        <v>0.1880763455879878</v>
      </c>
      <c r="CQ258" s="145">
        <f t="shared" si="337"/>
        <v>0.20373863764804695</v>
      </c>
      <c r="CR258" s="145">
        <f t="shared" si="338"/>
        <v>0.21939840058458432</v>
      </c>
      <c r="CS258" s="145">
        <f t="shared" si="339"/>
        <v>0.2350554578593165</v>
      </c>
      <c r="CT258" s="145">
        <f t="shared" si="340"/>
        <v>0.25070963676624425</v>
      </c>
      <c r="CU258" s="145">
        <f t="shared" si="341"/>
        <v>0.26636076864683739</v>
      </c>
      <c r="CV258" s="145">
        <f t="shared" si="342"/>
        <v>0.28200868909410942</v>
      </c>
      <c r="CW258" s="145">
        <f t="shared" si="343"/>
        <v>0.29765323814511713</v>
      </c>
      <c r="CX258" s="145">
        <f t="shared" si="344"/>
        <v>0.31329426046153686</v>
      </c>
      <c r="CY258" s="145">
        <f t="shared" si="345"/>
        <v>0.32893160549797296</v>
      </c>
      <c r="CZ258" s="145">
        <f t="shared" si="346"/>
        <v>0.34456512765773589</v>
      </c>
      <c r="DA258" s="145">
        <f t="shared" si="347"/>
        <v>0.36019468643583696</v>
      </c>
      <c r="DB258" s="145">
        <f t="shared" si="348"/>
        <v>0.3758201465490818</v>
      </c>
      <c r="DC258" s="145">
        <f t="shared" si="349"/>
        <v>0.39144137805308366</v>
      </c>
      <c r="DD258" s="145">
        <f t="shared" si="350"/>
        <v>0.40705825644619653</v>
      </c>
      <c r="DE258" s="145">
        <f t="shared" si="351"/>
        <v>0.42267066276027976</v>
      </c>
      <c r="DF258" s="145">
        <f t="shared" si="352"/>
        <v>0.43827848363840127</v>
      </c>
      <c r="DG258" s="145">
        <f t="shared" si="353"/>
        <v>0.45388161139950162</v>
      </c>
      <c r="DH258" s="145">
        <f t="shared" si="354"/>
        <v>0.46947994409017962</v>
      </c>
      <c r="DI258" s="145">
        <f t="shared" si="355"/>
        <v>0.48507338552375895</v>
      </c>
      <c r="DJ258" s="145">
        <f t="shared" si="356"/>
        <v>0.50066184530683688</v>
      </c>
      <c r="DK258" s="145">
        <f t="shared" si="357"/>
        <v>0.51624523885359963</v>
      </c>
      <c r="DL258" s="145">
        <f t="shared" si="358"/>
        <v>0.53182348738813823</v>
      </c>
      <c r="DM258" s="145">
        <f t="shared" si="359"/>
        <v>0.5473965179351491</v>
      </c>
      <c r="DN258" s="145">
        <f t="shared" si="360"/>
        <v>0.56296426329931448</v>
      </c>
      <c r="DO258" s="145">
        <f t="shared" si="361"/>
        <v>0.57852666203378811</v>
      </c>
      <c r="DP258" s="145">
        <f t="shared" si="362"/>
        <v>0.59408365839816657</v>
      </c>
      <c r="DQ258" s="145">
        <f t="shared" si="363"/>
        <v>0.60963520230638657</v>
      </c>
      <c r="DR258" s="145">
        <f t="shared" si="364"/>
        <v>0.62518124926500551</v>
      </c>
      <c r="DS258" s="145">
        <f t="shared" si="365"/>
        <v>0.64072176030230932</v>
      </c>
      <c r="DT258" s="145">
        <f t="shared" si="366"/>
        <v>0.65625670188876251</v>
      </c>
      <c r="DU258" s="145">
        <f t="shared" si="367"/>
        <v>0.67178604584926949</v>
      </c>
      <c r="DV258" s="145">
        <f t="shared" si="368"/>
        <v>0.68730976926776033</v>
      </c>
      <c r="DW258" s="145">
        <f t="shared" si="369"/>
        <v>0.70282785438460826</v>
      </c>
      <c r="DX258" s="145">
        <f t="shared" si="370"/>
        <v>0.71834028848739329</v>
      </c>
      <c r="DY258" s="145">
        <f t="shared" si="371"/>
        <v>0.73384706379553211</v>
      </c>
      <c r="DZ258" s="145">
        <f t="shared" si="372"/>
        <v>0.7493481773392805</v>
      </c>
      <c r="EA258" s="145">
        <f t="shared" si="373"/>
        <v>0.76484363083363061</v>
      </c>
      <c r="EB258" s="145">
        <f t="shared" si="374"/>
        <v>0.78033343054759785</v>
      </c>
      <c r="EC258" s="145">
        <f t="shared" si="375"/>
        <v>0.79581758716941153</v>
      </c>
      <c r="ED258" s="145">
        <f t="shared" si="376"/>
        <v>0.81129611566809745</v>
      </c>
      <c r="EE258" s="145">
        <f t="shared" si="377"/>
        <v>0.82676903515192857</v>
      </c>
      <c r="EF258" s="145">
        <f t="shared" si="378"/>
        <v>0.84223636872422203</v>
      </c>
      <c r="EG258" s="145">
        <f t="shared" si="379"/>
        <v>0.85769814333694239</v>
      </c>
      <c r="EH258" s="145">
        <f t="shared" si="380"/>
        <v>0.87315438964254521</v>
      </c>
      <c r="EI258" s="145">
        <f t="shared" si="381"/>
        <v>0.88860514184450123</v>
      </c>
      <c r="EJ258" s="145">
        <f t="shared" si="382"/>
        <v>0.9040504375469085</v>
      </c>
      <c r="EK258" s="145">
        <f t="shared" si="383"/>
        <v>0.9194903176035909</v>
      </c>
      <c r="EL258" s="145">
        <f t="shared" si="384"/>
        <v>0.93492482596706172</v>
      </c>
      <c r="EO258" s="267">
        <v>19.975030713432687</v>
      </c>
      <c r="EP258" s="273">
        <v>2000</v>
      </c>
      <c r="EQ258" s="146">
        <f t="shared" si="385"/>
        <v>284.20157030951515</v>
      </c>
      <c r="ER258" s="146">
        <f t="shared" si="386"/>
        <v>284.24348051525919</v>
      </c>
      <c r="ES258" s="146">
        <f t="shared" si="387"/>
        <v>284.31332845046296</v>
      </c>
      <c r="ET258" s="146">
        <f t="shared" si="388"/>
        <v>284.41111050928953</v>
      </c>
      <c r="EU258" s="146">
        <f t="shared" si="389"/>
        <v>284.53682165497702</v>
      </c>
      <c r="EV258" s="146">
        <f t="shared" si="390"/>
        <v>284.69045543119495</v>
      </c>
      <c r="EW258" s="146">
        <f t="shared" si="391"/>
        <v>284.8720039765654</v>
      </c>
      <c r="EX258" s="146">
        <f t="shared" si="392"/>
        <v>285.08145804229281</v>
      </c>
      <c r="EY258" s="146">
        <f t="shared" si="393"/>
        <v>285.31880701283194</v>
      </c>
      <c r="EZ258" s="146">
        <f t="shared" si="394"/>
        <v>285.58403892951208</v>
      </c>
      <c r="FA258" s="146">
        <f t="shared" si="395"/>
        <v>285.87714051702375</v>
      </c>
      <c r="FB258" s="146">
        <f t="shared" si="396"/>
        <v>286.19809721266637</v>
      </c>
      <c r="FC258" s="146">
        <f t="shared" si="397"/>
        <v>286.54689319824104</v>
      </c>
      <c r="FD258" s="146">
        <f t="shared" si="398"/>
        <v>286.92351143446626</v>
      </c>
      <c r="FE258" s="146">
        <f t="shared" si="399"/>
        <v>287.32793369778636</v>
      </c>
      <c r="FF258" s="146">
        <f t="shared" si="400"/>
        <v>287.76014061943204</v>
      </c>
      <c r="FG258" s="146">
        <f t="shared" si="401"/>
        <v>288.22011172658728</v>
      </c>
      <c r="FH258" s="146">
        <f t="shared" si="402"/>
        <v>288.70782548551119</v>
      </c>
      <c r="FI258" s="146">
        <f t="shared" si="403"/>
        <v>289.22325934645664</v>
      </c>
      <c r="FJ258" s="146">
        <f t="shared" si="404"/>
        <v>289.76638979022368</v>
      </c>
      <c r="FK258" s="146">
        <f t="shared" si="405"/>
        <v>290.33719237618402</v>
      </c>
      <c r="FL258" s="146">
        <f t="shared" si="406"/>
        <v>290.935641791607</v>
      </c>
      <c r="FM258" s="146">
        <f t="shared" si="407"/>
        <v>291.56171190211882</v>
      </c>
      <c r="FN258" s="146">
        <f t="shared" si="408"/>
        <v>292.2153758031248</v>
      </c>
      <c r="FO258" s="146">
        <f t="shared" si="409"/>
        <v>292.89660587202309</v>
      </c>
      <c r="FP258" s="146">
        <f t="shared" si="410"/>
        <v>293.60537382104354</v>
      </c>
      <c r="FQ258" s="146">
        <f t="shared" si="411"/>
        <v>294.34165075053977</v>
      </c>
      <c r="FR258" s="146">
        <f t="shared" si="412"/>
        <v>295.1054072025737</v>
      </c>
      <c r="FS258" s="146">
        <f t="shared" si="413"/>
        <v>295.89661321462739</v>
      </c>
      <c r="FT258" s="146">
        <f t="shared" si="414"/>
        <v>296.71523837328544</v>
      </c>
      <c r="FU258" s="146">
        <f t="shared" si="415"/>
        <v>297.56125186773386</v>
      </c>
      <c r="FV258" s="146">
        <f t="shared" si="416"/>
        <v>298.4346225429266</v>
      </c>
      <c r="FW258" s="146">
        <f t="shared" si="417"/>
        <v>299.33531895227765</v>
      </c>
      <c r="FX258" s="146">
        <f t="shared" si="418"/>
        <v>300.26330940973986</v>
      </c>
      <c r="FY258" s="146">
        <f t="shared" si="419"/>
        <v>301.21856204114266</v>
      </c>
      <c r="FZ258" s="146">
        <f t="shared" si="420"/>
        <v>302.20104483466247</v>
      </c>
      <c r="GA258" s="146">
        <f t="shared" si="421"/>
        <v>303.21072569031134</v>
      </c>
      <c r="GB258" s="146">
        <f t="shared" si="422"/>
        <v>304.24757246833451</v>
      </c>
      <c r="GC258" s="146">
        <f t="shared" si="423"/>
        <v>305.31155303641475</v>
      </c>
      <c r="GD258" s="146">
        <f t="shared" si="424"/>
        <v>306.40263531559208</v>
      </c>
      <c r="GE258" s="355">
        <f t="shared" si="425"/>
        <v>307.5207873248109</v>
      </c>
      <c r="GF258" s="146">
        <f t="shared" si="426"/>
        <v>308.66597722401963</v>
      </c>
      <c r="GG258" s="146">
        <f t="shared" si="427"/>
        <v>309.83817335575208</v>
      </c>
      <c r="GH258" s="146">
        <f t="shared" si="428"/>
        <v>311.03734428512951</v>
      </c>
      <c r="GI258" s="146">
        <f t="shared" si="429"/>
        <v>312.2634588382295</v>
      </c>
      <c r="GJ258" s="146">
        <f t="shared" si="430"/>
        <v>313.5164861387766</v>
      </c>
      <c r="GK258" s="146">
        <f t="shared" si="431"/>
        <v>314.79639564311645</v>
      </c>
      <c r="GL258" s="146">
        <f t="shared" si="432"/>
        <v>316.10315717344253</v>
      </c>
      <c r="GM258" s="146">
        <f t="shared" si="433"/>
        <v>317.43674094925217</v>
      </c>
      <c r="GN258" s="146">
        <f t="shared" si="434"/>
        <v>318.79711761701572</v>
      </c>
      <c r="GO258" s="146">
        <f t="shared" si="435"/>
        <v>320.18425827804901</v>
      </c>
      <c r="GP258" s="146">
        <f t="shared" si="436"/>
        <v>321.59813451458592</v>
      </c>
      <c r="GQ258" s="146">
        <f t="shared" si="437"/>
        <v>323.03871841405413</v>
      </c>
      <c r="GR258" s="146">
        <f t="shared" si="438"/>
        <v>324.5059825915622</v>
      </c>
      <c r="GS258" s="146">
        <f t="shared" si="439"/>
        <v>325.99990021061336</v>
      </c>
      <c r="GT258" s="146">
        <f t="shared" si="440"/>
        <v>327.52044500206364</v>
      </c>
      <c r="GU258" s="146">
        <f t="shared" si="441"/>
        <v>329.06759128135036</v>
      </c>
      <c r="GV258" s="146">
        <f t="shared" si="442"/>
        <v>330.64131396401831</v>
      </c>
      <c r="GW258" s="146">
        <f t="shared" si="443"/>
        <v>332.24158857957667</v>
      </c>
      <c r="GX258" s="146">
        <f t="shared" si="444"/>
        <v>333.86839128372333</v>
      </c>
      <c r="HA258" s="267">
        <v>9.9877340812343043</v>
      </c>
      <c r="HB258" s="273">
        <v>1000</v>
      </c>
      <c r="HC258" s="146">
        <f t="shared" si="505"/>
        <v>10.147866586739584</v>
      </c>
      <c r="HD258" s="146">
        <f t="shared" si="506"/>
        <v>20.295668964164083</v>
      </c>
      <c r="HE258" s="146">
        <f t="shared" si="507"/>
        <v>30.443343014543846</v>
      </c>
      <c r="HF258" s="146">
        <f t="shared" si="508"/>
        <v>40.590824803258784</v>
      </c>
      <c r="HG258" s="146">
        <f t="shared" si="509"/>
        <v>50.738050669586514</v>
      </c>
      <c r="HH258" s="146">
        <f t="shared" si="510"/>
        <v>60.884957316869908</v>
      </c>
      <c r="HI258" s="146">
        <f t="shared" si="511"/>
        <v>71.031481901593466</v>
      </c>
      <c r="HJ258" s="146">
        <f t="shared" si="512"/>
        <v>81.177562121238665</v>
      </c>
      <c r="HK258" s="146">
        <f t="shared" si="513"/>
        <v>91.323136300621684</v>
      </c>
      <c r="HL258" s="146">
        <f t="shared" si="514"/>
        <v>101.46814347650493</v>
      </c>
      <c r="HM258" s="146">
        <f t="shared" si="515"/>
        <v>111.61252348025262</v>
      </c>
      <c r="HN258" s="146">
        <f t="shared" si="516"/>
        <v>121.75621701831319</v>
      </c>
      <c r="HO258" s="146">
        <f t="shared" si="517"/>
        <v>131.89916575033158</v>
      </c>
      <c r="HP258" s="146">
        <f t="shared" si="518"/>
        <v>142.04131236467214</v>
      </c>
      <c r="HQ258" s="146">
        <f t="shared" si="519"/>
        <v>152.18260065120865</v>
      </c>
      <c r="HR258" s="146">
        <f t="shared" si="520"/>
        <v>162.32297557116445</v>
      </c>
      <c r="HS258" s="146">
        <f t="shared" si="521"/>
        <v>172.46238332387904</v>
      </c>
      <c r="HT258" s="146">
        <f t="shared" si="522"/>
        <v>182.60077141034137</v>
      </c>
      <c r="HU258" s="146">
        <f t="shared" si="523"/>
        <v>192.73808869334604</v>
      </c>
      <c r="HV258" s="146">
        <f t="shared" si="524"/>
        <v>202.87428545418572</v>
      </c>
      <c r="HW258" s="146">
        <f t="shared" si="525"/>
        <v>213.00931344573846</v>
      </c>
      <c r="HX258" s="146">
        <f t="shared" si="526"/>
        <v>223.14312594189369</v>
      </c>
      <c r="HY258" s="146">
        <f t="shared" si="527"/>
        <v>233.27567778322251</v>
      </c>
      <c r="HZ258" s="146">
        <f t="shared" si="528"/>
        <v>243.40692541883436</v>
      </c>
      <c r="IA258" s="146">
        <f t="shared" si="529"/>
        <v>253.53682694438552</v>
      </c>
      <c r="IB258" s="146">
        <f t="shared" si="530"/>
        <v>263.66534213620338</v>
      </c>
      <c r="IC258" s="146">
        <f t="shared" si="531"/>
        <v>273.79243248149436</v>
      </c>
      <c r="ID258" s="146">
        <f t="shared" si="532"/>
        <v>283.91806120466782</v>
      </c>
      <c r="IE258" s="146">
        <f t="shared" si="533"/>
        <v>294.04219328975137</v>
      </c>
      <c r="IF258" s="146">
        <f t="shared" si="534"/>
        <v>304.16479549894558</v>
      </c>
      <c r="IG258" s="146">
        <f t="shared" si="535"/>
        <v>314.28583638734608</v>
      </c>
      <c r="IH258" s="146">
        <f t="shared" si="536"/>
        <v>324.4052863138794</v>
      </c>
      <c r="II258" s="146">
        <f t="shared" si="537"/>
        <v>334.52311744852602</v>
      </c>
      <c r="IJ258" s="146">
        <f t="shared" si="538"/>
        <v>344.63930377588798</v>
      </c>
      <c r="IK258" s="146">
        <f t="shared" si="539"/>
        <v>354.75382109519802</v>
      </c>
      <c r="IL258" s="146">
        <f t="shared" si="540"/>
        <v>364.86664701684293</v>
      </c>
      <c r="IM258" s="146">
        <f t="shared" si="541"/>
        <v>374.97776095553371</v>
      </c>
      <c r="IN258" s="146">
        <f t="shared" si="542"/>
        <v>385.08714412019475</v>
      </c>
      <c r="IO258" s="146">
        <f t="shared" si="543"/>
        <v>395.19477950071507</v>
      </c>
      <c r="IP258" s="146">
        <f t="shared" si="544"/>
        <v>405.30065185168337</v>
      </c>
      <c r="IQ258" s="355">
        <f t="shared" si="545"/>
        <v>415.40474767321763</v>
      </c>
      <c r="IR258" s="146">
        <f t="shared" si="546"/>
        <v>425.50705518904931</v>
      </c>
      <c r="IS258" s="146">
        <f t="shared" si="547"/>
        <v>435.60756432198269</v>
      </c>
      <c r="IT258" s="146">
        <f t="shared" si="548"/>
        <v>445.70626666688401</v>
      </c>
      <c r="IU258" s="146">
        <f t="shared" si="549"/>
        <v>455.80315546133568</v>
      </c>
      <c r="IV258" s="146">
        <f t="shared" si="550"/>
        <v>465.89822555411627</v>
      </c>
      <c r="IW258" s="146">
        <f t="shared" si="551"/>
        <v>475.99147337164561</v>
      </c>
      <c r="IX258" s="146">
        <f t="shared" si="552"/>
        <v>486.08289688254911</v>
      </c>
      <c r="IY258" s="146">
        <f t="shared" si="553"/>
        <v>496.17249556049745</v>
      </c>
      <c r="IZ258" s="146">
        <f t="shared" si="554"/>
        <v>506.2602703454632</v>
      </c>
      <c r="JA258" s="146">
        <f t="shared" si="555"/>
        <v>516.34622360354592</v>
      </c>
      <c r="JB258" s="146">
        <f t="shared" si="556"/>
        <v>526.43035908552554</v>
      </c>
      <c r="JC258" s="146">
        <f t="shared" si="557"/>
        <v>536.5126818842698</v>
      </c>
      <c r="JD258" s="146">
        <f t="shared" si="558"/>
        <v>546.59319839115642</v>
      </c>
      <c r="JE258" s="146">
        <f t="shared" si="559"/>
        <v>556.67191625164321</v>
      </c>
      <c r="JF258" s="146">
        <f t="shared" si="560"/>
        <v>566.74884432012072</v>
      </c>
      <c r="JG258" s="146">
        <f t="shared" si="561"/>
        <v>576.82399261419084</v>
      </c>
      <c r="JH258" s="146">
        <f t="shared" si="562"/>
        <v>586.89737226848729</v>
      </c>
      <c r="JI258" s="146">
        <f t="shared" si="563"/>
        <v>596.96899548817476</v>
      </c>
      <c r="JJ258" s="146">
        <f t="shared" si="564"/>
        <v>607.03887550224113</v>
      </c>
      <c r="JL258" s="267">
        <v>19.975030713432687</v>
      </c>
      <c r="JM258" s="273">
        <v>2000</v>
      </c>
      <c r="JN258" s="147">
        <f t="shared" si="445"/>
        <v>33.036588737574782</v>
      </c>
      <c r="JO258" s="147">
        <f t="shared" si="446"/>
        <v>43.078498943318827</v>
      </c>
      <c r="JP258" s="147">
        <f t="shared" si="447"/>
        <v>53.148346878522595</v>
      </c>
      <c r="JQ258" s="147">
        <f t="shared" si="448"/>
        <v>63.246128937349162</v>
      </c>
      <c r="JR258" s="147">
        <f t="shared" si="449"/>
        <v>73.371840083036659</v>
      </c>
      <c r="JS258" s="147">
        <f t="shared" si="450"/>
        <v>83.525473859254589</v>
      </c>
      <c r="JT258" s="147">
        <f t="shared" si="451"/>
        <v>93.707022404625036</v>
      </c>
      <c r="JU258" s="147">
        <f t="shared" si="452"/>
        <v>103.91647647035245</v>
      </c>
      <c r="JV258" s="147">
        <f t="shared" si="453"/>
        <v>114.15382544089158</v>
      </c>
      <c r="JW258" s="147">
        <f t="shared" si="454"/>
        <v>124.41905735757172</v>
      </c>
      <c r="JX258" s="147">
        <f t="shared" si="455"/>
        <v>134.71215894508339</v>
      </c>
      <c r="JY258" s="147">
        <f t="shared" si="456"/>
        <v>145.03311564072601</v>
      </c>
      <c r="JZ258" s="147">
        <f t="shared" si="457"/>
        <v>155.38191162630068</v>
      </c>
      <c r="KA258" s="147">
        <f t="shared" si="458"/>
        <v>165.7585298625259</v>
      </c>
      <c r="KB258" s="147">
        <f t="shared" si="459"/>
        <v>176.162952125846</v>
      </c>
      <c r="KC258" s="147">
        <f t="shared" si="460"/>
        <v>186.59515904749168</v>
      </c>
      <c r="KD258" s="147">
        <f t="shared" si="461"/>
        <v>197.05513015464692</v>
      </c>
      <c r="KE258" s="147">
        <f t="shared" si="462"/>
        <v>207.54284391357083</v>
      </c>
      <c r="KF258" s="147">
        <f t="shared" si="463"/>
        <v>218.05827777451628</v>
      </c>
      <c r="KG258" s="147">
        <f t="shared" si="464"/>
        <v>228.60140821828332</v>
      </c>
      <c r="KH258" s="147">
        <f t="shared" si="465"/>
        <v>239.17221080424366</v>
      </c>
      <c r="KI258" s="147">
        <f t="shared" si="466"/>
        <v>249.77066021966664</v>
      </c>
      <c r="KJ258" s="147">
        <f t="shared" si="467"/>
        <v>260.39673033017846</v>
      </c>
      <c r="KK258" s="147">
        <f t="shared" si="468"/>
        <v>271.05039423118444</v>
      </c>
      <c r="KL258" s="147">
        <f t="shared" si="469"/>
        <v>281.73162430008273</v>
      </c>
      <c r="KM258" s="147">
        <f t="shared" si="470"/>
        <v>292.44039224910318</v>
      </c>
      <c r="KN258" s="147">
        <f t="shared" si="471"/>
        <v>303.17666917859941</v>
      </c>
      <c r="KO258" s="147">
        <f t="shared" si="472"/>
        <v>313.94042563063334</v>
      </c>
      <c r="KP258" s="147">
        <f t="shared" si="473"/>
        <v>324.73163164268703</v>
      </c>
      <c r="KQ258" s="147">
        <f t="shared" si="474"/>
        <v>335.55025680134509</v>
      </c>
      <c r="KR258" s="147">
        <f t="shared" si="475"/>
        <v>346.3962702957935</v>
      </c>
      <c r="KS258" s="147">
        <f t="shared" si="476"/>
        <v>357.26964097098625</v>
      </c>
      <c r="KT258" s="147">
        <f t="shared" si="477"/>
        <v>368.17033738033729</v>
      </c>
      <c r="KU258" s="147">
        <f t="shared" si="478"/>
        <v>379.0983278377995</v>
      </c>
      <c r="KV258" s="147">
        <f t="shared" si="479"/>
        <v>390.0535804692023</v>
      </c>
      <c r="KW258" s="147">
        <f t="shared" si="480"/>
        <v>401.03606326272211</v>
      </c>
      <c r="KX258" s="147">
        <f t="shared" si="481"/>
        <v>412.04574411837098</v>
      </c>
      <c r="KY258" s="147">
        <f t="shared" si="482"/>
        <v>423.08259089639415</v>
      </c>
      <c r="KZ258" s="147">
        <f t="shared" si="483"/>
        <v>434.14657146447439</v>
      </c>
      <c r="LA258" s="147">
        <f t="shared" si="484"/>
        <v>445.23765374365172</v>
      </c>
      <c r="LB258" s="358">
        <f t="shared" si="485"/>
        <v>456.35580575287054</v>
      </c>
      <c r="LC258" s="147">
        <f t="shared" si="486"/>
        <v>467.50099565207927</v>
      </c>
      <c r="LD258" s="147">
        <f t="shared" si="487"/>
        <v>478.67319178381172</v>
      </c>
      <c r="LE258" s="147">
        <f t="shared" si="488"/>
        <v>489.87236271318915</v>
      </c>
      <c r="LF258" s="147">
        <f t="shared" si="489"/>
        <v>501.09847726628914</v>
      </c>
      <c r="LG258" s="147">
        <f t="shared" si="490"/>
        <v>512.35150456683618</v>
      </c>
      <c r="LH258" s="147">
        <f t="shared" si="491"/>
        <v>523.6314140711761</v>
      </c>
      <c r="LI258" s="147">
        <f t="shared" si="492"/>
        <v>534.93817560150217</v>
      </c>
      <c r="LJ258" s="147">
        <f t="shared" si="493"/>
        <v>546.27175937731181</v>
      </c>
      <c r="LK258" s="147">
        <f t="shared" si="494"/>
        <v>557.63213604507541</v>
      </c>
      <c r="LL258" s="147">
        <f t="shared" si="495"/>
        <v>569.0192767061086</v>
      </c>
      <c r="LM258" s="147">
        <f t="shared" si="496"/>
        <v>580.43315294264551</v>
      </c>
      <c r="LN258" s="147">
        <f t="shared" si="497"/>
        <v>591.87373684211366</v>
      </c>
      <c r="LO258" s="147">
        <f t="shared" si="498"/>
        <v>603.34100101962179</v>
      </c>
      <c r="LP258" s="147">
        <f t="shared" si="499"/>
        <v>614.83491863867289</v>
      </c>
      <c r="LQ258" s="147">
        <f t="shared" si="500"/>
        <v>626.35546343012322</v>
      </c>
      <c r="LR258" s="147">
        <f t="shared" si="501"/>
        <v>637.90260970940994</v>
      </c>
      <c r="LS258" s="147">
        <f t="shared" si="502"/>
        <v>649.47633239207789</v>
      </c>
      <c r="LT258" s="147">
        <f t="shared" si="503"/>
        <v>661.07660700763631</v>
      </c>
      <c r="LU258" s="147">
        <f t="shared" si="504"/>
        <v>672.70340971178291</v>
      </c>
      <c r="LX258" s="267">
        <v>10</v>
      </c>
      <c r="LY258" s="273">
        <v>1000</v>
      </c>
      <c r="LZ258" s="145">
        <f t="shared" si="565"/>
        <v>1.539419650969499E-2</v>
      </c>
      <c r="MA258" s="145">
        <f t="shared" si="566"/>
        <v>3.0788295614599948E-2</v>
      </c>
      <c r="MB258" s="145">
        <f t="shared" si="567"/>
        <v>4.6182200048858882E-2</v>
      </c>
      <c r="MC258" s="145">
        <f t="shared" si="568"/>
        <v>6.1575812824390896E-2</v>
      </c>
      <c r="MD258" s="145">
        <f t="shared" si="569"/>
        <v>7.6969037368614768E-2</v>
      </c>
      <c r="ME258" s="145">
        <f t="shared" si="570"/>
        <v>9.2361777661232047E-2</v>
      </c>
      <c r="MF258" s="145">
        <f t="shared" si="571"/>
        <v>0.1077539383693549</v>
      </c>
      <c r="MG258" s="145">
        <f t="shared" si="572"/>
        <v>0.12314542498078168</v>
      </c>
      <c r="MH258" s="145">
        <f t="shared" si="573"/>
        <v>0.13853614393497024</v>
      </c>
      <c r="MI258" s="145">
        <f t="shared" si="574"/>
        <v>0.15392600275139265</v>
      </c>
      <c r="MJ258" s="145">
        <f t="shared" si="575"/>
        <v>0.16931491015492273</v>
      </c>
      <c r="MK258" s="145">
        <f t="shared" si="576"/>
        <v>0.18470277619792699</v>
      </c>
      <c r="ML258" s="145">
        <f t="shared" si="577"/>
        <v>0.20008951237876002</v>
      </c>
      <c r="MM258" s="145">
        <f t="shared" si="578"/>
        <v>0.21547503175633195</v>
      </c>
      <c r="MN258" s="145">
        <f t="shared" si="579"/>
        <v>0.23085924906052988</v>
      </c>
      <c r="MO258" s="145">
        <f t="shared" si="580"/>
        <v>0.24624208079816476</v>
      </c>
      <c r="MP258" s="145">
        <f t="shared" si="581"/>
        <v>0.26162344535425541</v>
      </c>
      <c r="MQ258" s="145">
        <f t="shared" si="582"/>
        <v>0.277003263088408</v>
      </c>
      <c r="MR258" s="145">
        <f t="shared" si="583"/>
        <v>0.29238145642607194</v>
      </c>
      <c r="MS258" s="145">
        <f t="shared" si="584"/>
        <v>0.30775794994454198</v>
      </c>
      <c r="MT258" s="145">
        <f t="shared" si="585"/>
        <v>0.32313267045349087</v>
      </c>
      <c r="MU258" s="145">
        <f t="shared" si="586"/>
        <v>0.33850554706994807</v>
      </c>
      <c r="MV258" s="145">
        <f t="shared" si="587"/>
        <v>0.35387651128758107</v>
      </c>
      <c r="MW258" s="145">
        <f t="shared" si="588"/>
        <v>0.36924549704019144</v>
      </c>
      <c r="MX258" s="145">
        <f t="shared" si="589"/>
        <v>0.38461244075937334</v>
      </c>
      <c r="MY258" s="145">
        <f t="shared" si="590"/>
        <v>0.39997728142627959</v>
      </c>
      <c r="MZ258" s="145">
        <f t="shared" si="591"/>
        <v>0.41533996061744666</v>
      </c>
      <c r="NA258" s="145">
        <f t="shared" si="592"/>
        <v>0.43070042254472801</v>
      </c>
      <c r="NB258" s="145">
        <f t="shared" si="593"/>
        <v>0.44605861408929764</v>
      </c>
      <c r="NC258" s="145">
        <f t="shared" si="594"/>
        <v>0.46141448482979724</v>
      </c>
      <c r="ND258" s="145">
        <f t="shared" si="595"/>
        <v>0.47676798706466988</v>
      </c>
      <c r="NE258" s="145">
        <f t="shared" si="596"/>
        <v>0.49211907582874909</v>
      </c>
      <c r="NF258" s="145">
        <f t="shared" si="597"/>
        <v>0.50746770890421633</v>
      </c>
      <c r="NG258" s="145">
        <f t="shared" si="598"/>
        <v>0.52281384682601317</v>
      </c>
      <c r="NH258" s="145">
        <f t="shared" si="599"/>
        <v>0.53815745288185501</v>
      </c>
      <c r="NI258" s="145">
        <f t="shared" si="600"/>
        <v>0.55349849310695687</v>
      </c>
      <c r="NJ258" s="145">
        <f t="shared" si="601"/>
        <v>0.56883693627367293</v>
      </c>
      <c r="NK258" s="145">
        <f t="shared" si="602"/>
        <v>0.5841727538761583</v>
      </c>
      <c r="NL258" s="145">
        <f t="shared" si="603"/>
        <v>0.59950592011027093</v>
      </c>
      <c r="NM258" s="145">
        <f t="shared" si="604"/>
        <v>0.61483641184889792</v>
      </c>
      <c r="NN258" s="145">
        <f t="shared" si="605"/>
        <v>0.63016420861287381</v>
      </c>
      <c r="NO258" s="145">
        <f t="shared" si="606"/>
        <v>0.64548929253773524</v>
      </c>
      <c r="NP258" s="145">
        <f t="shared" si="607"/>
        <v>0.66081164833649264</v>
      </c>
      <c r="NQ258" s="145">
        <f t="shared" si="608"/>
        <v>0.67613126325865502</v>
      </c>
      <c r="NR258" s="145">
        <f t="shared" si="609"/>
        <v>0.6914481270457129</v>
      </c>
      <c r="NS258" s="145">
        <f t="shared" si="610"/>
        <v>0.70676223188332288</v>
      </c>
      <c r="NT258" s="145">
        <f t="shared" si="611"/>
        <v>0.72207357235040504</v>
      </c>
      <c r="NU258" s="145">
        <f t="shared" si="612"/>
        <v>0.7373821453653876</v>
      </c>
      <c r="NV258" s="145">
        <f t="shared" si="613"/>
        <v>0.75268795012983503</v>
      </c>
      <c r="NW258" s="145">
        <f t="shared" si="614"/>
        <v>0.76799098806967481</v>
      </c>
      <c r="NX258" s="145">
        <f t="shared" si="615"/>
        <v>0.78329126277425276</v>
      </c>
      <c r="NY258" s="145">
        <f t="shared" si="616"/>
        <v>0.79858877993345889</v>
      </c>
      <c r="NZ258" s="145">
        <f t="shared" si="617"/>
        <v>0.8138835472731144</v>
      </c>
      <c r="OA258" s="145">
        <f t="shared" si="618"/>
        <v>0.82917557448886592</v>
      </c>
      <c r="OB258" s="145">
        <f t="shared" si="619"/>
        <v>0.84446487317878449</v>
      </c>
      <c r="OC258" s="145">
        <f t="shared" si="620"/>
        <v>0.85975145677487863</v>
      </c>
      <c r="OD258" s="145">
        <f t="shared" si="621"/>
        <v>0.87503534047373444</v>
      </c>
      <c r="OE258" s="145">
        <f t="shared" si="622"/>
        <v>0.89031654116646308</v>
      </c>
      <c r="OF258" s="145">
        <f t="shared" si="623"/>
        <v>0.90559507736815847</v>
      </c>
      <c r="OG258" s="145">
        <f t="shared" si="624"/>
        <v>0.92087096914704258</v>
      </c>
    </row>
    <row r="259" spans="55:397">
      <c r="BC259" s="173"/>
      <c r="BD259" s="182"/>
      <c r="BE259" s="91">
        <f t="shared" si="625"/>
        <v>1013.25</v>
      </c>
      <c r="BF259" s="193">
        <f t="shared" si="625"/>
        <v>1.2250000000000001</v>
      </c>
      <c r="BG259" s="91">
        <f t="shared" si="625"/>
        <v>288.14999999999998</v>
      </c>
      <c r="BH259" s="116">
        <f t="shared" si="625"/>
        <v>0</v>
      </c>
      <c r="BI259" s="116"/>
      <c r="BJ259" s="107"/>
      <c r="BK259" s="217">
        <v>2000</v>
      </c>
      <c r="BL259" s="220">
        <v>0.60959999999999992</v>
      </c>
      <c r="BM259" s="284">
        <v>20</v>
      </c>
      <c r="BN259" s="113"/>
      <c r="BO259" s="104">
        <f t="shared" si="626"/>
        <v>942.1290513643055</v>
      </c>
      <c r="BP259" s="256">
        <f t="shared" si="627"/>
        <v>1.1548973150473005</v>
      </c>
      <c r="BQ259" s="213">
        <f t="shared" si="628"/>
        <v>11.037599999999998</v>
      </c>
      <c r="BR259" s="215">
        <f t="shared" si="629"/>
        <v>284.18759999999997</v>
      </c>
      <c r="BS259" s="117"/>
      <c r="BT259" s="101">
        <f t="shared" si="630"/>
        <v>656.91494732958347</v>
      </c>
      <c r="BU259" s="113"/>
      <c r="BV259" s="141">
        <f t="shared" si="631"/>
        <v>0.92980908104051863</v>
      </c>
      <c r="BW259" s="163">
        <f t="shared" ref="BW259:BW322" si="632">BV259/BX259</f>
        <v>0.94277331840595946</v>
      </c>
      <c r="BX259" s="159">
        <f t="shared" ref="BX259:BX293" si="633">BR259/BG259</f>
        <v>0.98624882873503383</v>
      </c>
      <c r="BY259" s="170"/>
      <c r="CC259" s="267">
        <v>29.961874243336588</v>
      </c>
      <c r="CD259" s="273">
        <v>3000</v>
      </c>
      <c r="CE259" s="145">
        <f t="shared" si="325"/>
        <v>1.5968691485787816E-2</v>
      </c>
      <c r="CF259" s="145">
        <f t="shared" si="326"/>
        <v>3.1937066212438268E-2</v>
      </c>
      <c r="CG259" s="145">
        <f t="shared" si="327"/>
        <v>4.7904807911398159E-2</v>
      </c>
      <c r="CH259" s="145">
        <f t="shared" si="328"/>
        <v>6.3871601293821065E-2</v>
      </c>
      <c r="CI259" s="145">
        <f t="shared" si="329"/>
        <v>7.9837132536432542E-2</v>
      </c>
      <c r="CJ259" s="145">
        <f t="shared" si="330"/>
        <v>9.5801089763023553E-2</v>
      </c>
      <c r="CK259" s="145">
        <f t="shared" si="331"/>
        <v>0.11176316351964014</v>
      </c>
      <c r="CL259" s="145">
        <f t="shared" si="332"/>
        <v>0.1277230472423371</v>
      </c>
      <c r="CM259" s="145">
        <f t="shared" si="333"/>
        <v>0.14368043771589695</v>
      </c>
      <c r="CN259" s="145">
        <f t="shared" si="334"/>
        <v>0.15963503552222405</v>
      </c>
      <c r="CO259" s="145">
        <f t="shared" si="335"/>
        <v>0.17558654547700026</v>
      </c>
      <c r="CP259" s="145">
        <f t="shared" si="336"/>
        <v>0.19153467705349014</v>
      </c>
      <c r="CQ259" s="145">
        <f t="shared" si="337"/>
        <v>0.20747914479214741</v>
      </c>
      <c r="CR259" s="145">
        <f t="shared" si="338"/>
        <v>0.22341966869502131</v>
      </c>
      <c r="CS259" s="145">
        <f t="shared" si="339"/>
        <v>0.23935597460383812</v>
      </c>
      <c r="CT259" s="145">
        <f t="shared" si="340"/>
        <v>0.25528779456086892</v>
      </c>
      <c r="CU259" s="145">
        <f t="shared" si="341"/>
        <v>0.27121486715165755</v>
      </c>
      <c r="CV259" s="145">
        <f t="shared" si="342"/>
        <v>0.28713693782885563</v>
      </c>
      <c r="CW259" s="145">
        <f t="shared" si="343"/>
        <v>0.30305375921643818</v>
      </c>
      <c r="CX259" s="145">
        <f t="shared" si="344"/>
        <v>0.31896509139373863</v>
      </c>
      <c r="CY259" s="145">
        <f t="shared" si="345"/>
        <v>0.33487070215876358</v>
      </c>
      <c r="CZ259" s="145">
        <f t="shared" si="346"/>
        <v>0.35077036727038402</v>
      </c>
      <c r="DA259" s="145">
        <f t="shared" si="347"/>
        <v>0.36666387066908146</v>
      </c>
      <c r="DB259" s="145">
        <f t="shared" si="348"/>
        <v>0.3825510046760367</v>
      </c>
      <c r="DC259" s="145">
        <f t="shared" si="349"/>
        <v>0.39843157017038344</v>
      </c>
      <c r="DD259" s="145">
        <f t="shared" si="350"/>
        <v>0.41430537674465384</v>
      </c>
      <c r="DE259" s="145">
        <f t="shared" si="351"/>
        <v>0.4301722428383678</v>
      </c>
      <c r="DF259" s="145">
        <f t="shared" si="352"/>
        <v>0.44603199584998432</v>
      </c>
      <c r="DG259" s="145">
        <f t="shared" si="353"/>
        <v>0.46188447222733919</v>
      </c>
      <c r="DH259" s="145">
        <f t="shared" si="354"/>
        <v>0.47772951753692822</v>
      </c>
      <c r="DI259" s="145">
        <f t="shared" si="355"/>
        <v>0.49356698651233455</v>
      </c>
      <c r="DJ259" s="145">
        <f t="shared" si="356"/>
        <v>0.50939674308225857</v>
      </c>
      <c r="DK259" s="145">
        <f t="shared" si="357"/>
        <v>0.52521866037865117</v>
      </c>
      <c r="DL259" s="145">
        <f t="shared" si="358"/>
        <v>0.54103262072545899</v>
      </c>
      <c r="DM259" s="145">
        <f t="shared" si="359"/>
        <v>0.55683851560864617</v>
      </c>
      <c r="DN259" s="145">
        <f t="shared" si="360"/>
        <v>0.57263624562808746</v>
      </c>
      <c r="DO259" s="145">
        <f t="shared" si="361"/>
        <v>0.58842572043208663</v>
      </c>
      <c r="DP259" s="145">
        <f t="shared" si="362"/>
        <v>0.60420685863522072</v>
      </c>
      <c r="DQ259" s="145">
        <f t="shared" si="363"/>
        <v>0.61997958772029771</v>
      </c>
      <c r="DR259" s="145">
        <f t="shared" si="364"/>
        <v>0.63574384392523209</v>
      </c>
      <c r="DS259" s="145">
        <f t="shared" si="365"/>
        <v>0.65149957211565512</v>
      </c>
      <c r="DT259" s="145">
        <f t="shared" si="366"/>
        <v>0.66724672564410969</v>
      </c>
      <c r="DU259" s="145">
        <f t="shared" si="367"/>
        <v>0.68298526619669064</v>
      </c>
      <c r="DV259" s="145">
        <f t="shared" si="368"/>
        <v>0.69871516362798458</v>
      </c>
      <c r="DW259" s="145">
        <f t="shared" si="369"/>
        <v>0.7144363957852049</v>
      </c>
      <c r="DX259" s="145">
        <f t="shared" si="370"/>
        <v>0.73014894832236943</v>
      </c>
      <c r="DY259" s="145">
        <f t="shared" si="371"/>
        <v>0.7458528145054133</v>
      </c>
      <c r="DZ259" s="145">
        <f t="shared" si="372"/>
        <v>0.76154799500909043</v>
      </c>
      <c r="EA259" s="145">
        <f t="shared" si="373"/>
        <v>0.77723449770651409</v>
      </c>
      <c r="EB259" s="145">
        <f t="shared" si="374"/>
        <v>0.79291233745218981</v>
      </c>
      <c r="EC259" s="145">
        <f t="shared" si="375"/>
        <v>0.80858153585934056</v>
      </c>
      <c r="ED259" s="145">
        <f t="shared" si="376"/>
        <v>0.82424212107236194</v>
      </c>
      <c r="EE259" s="145">
        <f t="shared" si="377"/>
        <v>0.83989412753515469</v>
      </c>
      <c r="EF259" s="145">
        <f t="shared" si="378"/>
        <v>0.85553759575611898</v>
      </c>
      <c r="EG259" s="145">
        <f t="shared" si="379"/>
        <v>0.87117257207052967</v>
      </c>
      <c r="EH259" s="145">
        <f t="shared" si="380"/>
        <v>0.88679910840100395</v>
      </c>
      <c r="EI259" s="145">
        <f t="shared" si="381"/>
        <v>0.90241726201673955</v>
      </c>
      <c r="EJ259" s="145">
        <f t="shared" si="382"/>
        <v>0.91802709529216175</v>
      </c>
      <c r="EK259" s="145">
        <f t="shared" si="383"/>
        <v>0.93362867546561157</v>
      </c>
      <c r="EL259" s="145">
        <f t="shared" si="384"/>
        <v>0.94922207439863882</v>
      </c>
      <c r="EO259" s="267">
        <v>29.961874243336588</v>
      </c>
      <c r="EP259" s="273">
        <v>3000</v>
      </c>
      <c r="EQ259" s="146">
        <f t="shared" si="385"/>
        <v>282.2207924760412</v>
      </c>
      <c r="ER259" s="146">
        <f t="shared" si="386"/>
        <v>282.26396876219911</v>
      </c>
      <c r="ES259" s="146">
        <f t="shared" si="387"/>
        <v>282.33592543528511</v>
      </c>
      <c r="ET259" s="146">
        <f t="shared" si="388"/>
        <v>282.43665679900585</v>
      </c>
      <c r="EU259" s="146">
        <f t="shared" si="389"/>
        <v>282.56615489745235</v>
      </c>
      <c r="EV259" s="146">
        <f t="shared" si="390"/>
        <v>282.72440953390611</v>
      </c>
      <c r="EW259" s="146">
        <f t="shared" si="391"/>
        <v>282.91140829487813</v>
      </c>
      <c r="EX259" s="146">
        <f t="shared" si="392"/>
        <v>283.12713657928145</v>
      </c>
      <c r="EY259" s="146">
        <f t="shared" si="393"/>
        <v>283.37157763261234</v>
      </c>
      <c r="EZ259" s="146">
        <f t="shared" si="394"/>
        <v>283.64471258599627</v>
      </c>
      <c r="FA259" s="146">
        <f t="shared" si="395"/>
        <v>283.94652049993437</v>
      </c>
      <c r="FB259" s="146">
        <f t="shared" si="396"/>
        <v>284.27697841257083</v>
      </c>
      <c r="FC259" s="146">
        <f t="shared" si="397"/>
        <v>284.63606139227875</v>
      </c>
      <c r="FD259" s="146">
        <f t="shared" si="398"/>
        <v>285.02374259435254</v>
      </c>
      <c r="FE259" s="146">
        <f t="shared" si="399"/>
        <v>285.43999332157517</v>
      </c>
      <c r="FF259" s="146">
        <f t="shared" si="400"/>
        <v>285.88478308841911</v>
      </c>
      <c r="FG259" s="146">
        <f t="shared" si="401"/>
        <v>286.35807968862656</v>
      </c>
      <c r="FH259" s="146">
        <f t="shared" si="402"/>
        <v>286.85984926590481</v>
      </c>
      <c r="FI259" s="146">
        <f t="shared" si="403"/>
        <v>287.39005638746471</v>
      </c>
      <c r="FJ259" s="146">
        <f t="shared" si="404"/>
        <v>287.94866412012362</v>
      </c>
      <c r="FK259" s="146">
        <f t="shared" si="405"/>
        <v>288.53563410868878</v>
      </c>
      <c r="FL259" s="146">
        <f t="shared" si="406"/>
        <v>289.15092665633284</v>
      </c>
      <c r="FM259" s="146">
        <f t="shared" si="407"/>
        <v>289.79450080667391</v>
      </c>
      <c r="FN259" s="146">
        <f t="shared" si="408"/>
        <v>290.46631442726977</v>
      </c>
      <c r="FO259" s="146">
        <f t="shared" si="409"/>
        <v>291.16632429423674</v>
      </c>
      <c r="FP259" s="146">
        <f t="shared" si="410"/>
        <v>291.8944861777112</v>
      </c>
      <c r="FQ259" s="146">
        <f t="shared" si="411"/>
        <v>292.65075492786769</v>
      </c>
      <c r="FR259" s="146">
        <f t="shared" si="412"/>
        <v>293.43508456122197</v>
      </c>
      <c r="FS259" s="146">
        <f t="shared" si="413"/>
        <v>294.24742834694604</v>
      </c>
      <c r="FT259" s="146">
        <f t="shared" si="414"/>
        <v>295.08773889293678</v>
      </c>
      <c r="FU259" s="146">
        <f t="shared" si="415"/>
        <v>295.95596823138322</v>
      </c>
      <c r="FV259" s="146">
        <f t="shared" si="416"/>
        <v>296.85206790359064</v>
      </c>
      <c r="FW259" s="146">
        <f t="shared" si="417"/>
        <v>297.77598904382995</v>
      </c>
      <c r="FX259" s="146">
        <f t="shared" si="418"/>
        <v>298.72768246199013</v>
      </c>
      <c r="FY259" s="146">
        <f t="shared" si="419"/>
        <v>299.70709872482763</v>
      </c>
      <c r="FZ259" s="146">
        <f t="shared" si="420"/>
        <v>300.71418823561413</v>
      </c>
      <c r="GA259" s="146">
        <f t="shared" si="421"/>
        <v>301.74890131200254</v>
      </c>
      <c r="GB259" s="146">
        <f t="shared" si="422"/>
        <v>302.81118826194052</v>
      </c>
      <c r="GC259" s="146">
        <f t="shared" si="423"/>
        <v>303.90099945747608</v>
      </c>
      <c r="GD259" s="146">
        <f t="shared" si="424"/>
        <v>305.01828540631436</v>
      </c>
      <c r="GE259" s="355">
        <f t="shared" si="425"/>
        <v>306.16299682099708</v>
      </c>
      <c r="GF259" s="146">
        <f t="shared" si="426"/>
        <v>307.33508468559126</v>
      </c>
      <c r="GG259" s="146">
        <f t="shared" si="427"/>
        <v>308.53450031978758</v>
      </c>
      <c r="GH259" s="146">
        <f t="shared" si="428"/>
        <v>309.7611954403211</v>
      </c>
      <c r="GI259" s="146">
        <f t="shared" si="429"/>
        <v>311.01512221964231</v>
      </c>
      <c r="GJ259" s="146">
        <f t="shared" si="430"/>
        <v>312.29623334177757</v>
      </c>
      <c r="GK259" s="146">
        <f t="shared" si="431"/>
        <v>313.60448205533334</v>
      </c>
      <c r="GL259" s="146">
        <f t="shared" si="432"/>
        <v>314.93982222360779</v>
      </c>
      <c r="GM259" s="146">
        <f t="shared" si="433"/>
        <v>316.30220837178683</v>
      </c>
      <c r="GN259" s="146">
        <f t="shared" si="434"/>
        <v>317.69159573121482</v>
      </c>
      <c r="GO259" s="146">
        <f t="shared" si="435"/>
        <v>319.10794028073485</v>
      </c>
      <c r="GP259" s="146">
        <f t="shared" si="436"/>
        <v>320.55119878511329</v>
      </c>
      <c r="GQ259" s="146">
        <f t="shared" si="437"/>
        <v>322.0213288305622</v>
      </c>
      <c r="GR259" s="146">
        <f t="shared" si="438"/>
        <v>323.51828885739138</v>
      </c>
      <c r="GS259" s="146">
        <f t="shared" si="439"/>
        <v>325.04203818982364</v>
      </c>
      <c r="GT259" s="146">
        <f t="shared" si="440"/>
        <v>326.59253706301939</v>
      </c>
      <c r="GU259" s="146">
        <f t="shared" si="441"/>
        <v>328.16974664736074</v>
      </c>
      <c r="GV259" s="146">
        <f t="shared" si="442"/>
        <v>329.77362907005238</v>
      </c>
      <c r="GW259" s="146">
        <f t="shared" si="443"/>
        <v>331.40414743410497</v>
      </c>
      <c r="GX259" s="146">
        <f t="shared" si="444"/>
        <v>333.06126583476743</v>
      </c>
      <c r="HA259" s="267">
        <v>19.975030713432687</v>
      </c>
      <c r="HB259" s="273">
        <v>2000</v>
      </c>
      <c r="HC259" s="146">
        <f t="shared" si="505"/>
        <v>10.298989085095892</v>
      </c>
      <c r="HD259" s="146">
        <f t="shared" si="506"/>
        <v>20.597844956468514</v>
      </c>
      <c r="HE259" s="146">
        <f t="shared" si="507"/>
        <v>30.896434598420161</v>
      </c>
      <c r="HF259" s="146">
        <f t="shared" si="508"/>
        <v>41.194625390839541</v>
      </c>
      <c r="HG259" s="146">
        <f t="shared" si="509"/>
        <v>51.49228530539105</v>
      </c>
      <c r="HH259" s="146">
        <f t="shared" si="510"/>
        <v>61.789283100150357</v>
      </c>
      <c r="HI259" s="146">
        <f t="shared" si="511"/>
        <v>72.085488511764893</v>
      </c>
      <c r="HJ259" s="146">
        <f t="shared" si="512"/>
        <v>82.380772444809935</v>
      </c>
      <c r="HK259" s="146">
        <f t="shared" si="513"/>
        <v>92.675007157689421</v>
      </c>
      <c r="HL259" s="146">
        <f t="shared" si="514"/>
        <v>102.96806644458219</v>
      </c>
      <c r="HM259" s="146">
        <f t="shared" si="515"/>
        <v>113.25982581290958</v>
      </c>
      <c r="HN259" s="146">
        <f t="shared" si="516"/>
        <v>123.55016265587355</v>
      </c>
      <c r="HO259" s="146">
        <f t="shared" si="517"/>
        <v>133.83895641956786</v>
      </c>
      <c r="HP259" s="146">
        <f t="shared" si="518"/>
        <v>144.12608876421706</v>
      </c>
      <c r="HQ259" s="146">
        <f t="shared" si="519"/>
        <v>154.41144371918404</v>
      </c>
      <c r="HR259" s="146">
        <f t="shared" si="520"/>
        <v>164.69490783131636</v>
      </c>
      <c r="HS259" s="146">
        <f t="shared" si="521"/>
        <v>174.97637030630455</v>
      </c>
      <c r="HT259" s="146">
        <f t="shared" si="522"/>
        <v>185.25572314274177</v>
      </c>
      <c r="HU259" s="146">
        <f t="shared" si="523"/>
        <v>195.53286125857957</v>
      </c>
      <c r="HV259" s="146">
        <f t="shared" si="524"/>
        <v>205.80768260975128</v>
      </c>
      <c r="HW259" s="146">
        <f t="shared" si="525"/>
        <v>216.08008830073624</v>
      </c>
      <c r="HX259" s="146">
        <f t="shared" si="526"/>
        <v>226.34998268689279</v>
      </c>
      <c r="HY259" s="146">
        <f t="shared" si="527"/>
        <v>236.61727346839368</v>
      </c>
      <c r="HZ259" s="146">
        <f t="shared" si="528"/>
        <v>246.88187177568642</v>
      </c>
      <c r="IA259" s="146">
        <f t="shared" si="529"/>
        <v>257.14369224636101</v>
      </c>
      <c r="IB259" s="146">
        <f t="shared" si="530"/>
        <v>267.40265309342527</v>
      </c>
      <c r="IC259" s="146">
        <f t="shared" si="531"/>
        <v>277.65867616492932</v>
      </c>
      <c r="ID259" s="146">
        <f t="shared" si="532"/>
        <v>287.91168699501009</v>
      </c>
      <c r="IE259" s="146">
        <f t="shared" si="533"/>
        <v>298.16161484637007</v>
      </c>
      <c r="IF259" s="146">
        <f t="shared" si="534"/>
        <v>308.40839274429612</v>
      </c>
      <c r="IG259" s="146">
        <f t="shared" si="535"/>
        <v>318.65195750232283</v>
      </c>
      <c r="IH259" s="146">
        <f t="shared" si="536"/>
        <v>328.89224973967282</v>
      </c>
      <c r="II259" s="146">
        <f t="shared" si="537"/>
        <v>339.12921389066065</v>
      </c>
      <c r="IJ259" s="146">
        <f t="shared" si="538"/>
        <v>349.36279820621422</v>
      </c>
      <c r="IK259" s="146">
        <f t="shared" si="539"/>
        <v>359.59295474776587</v>
      </c>
      <c r="IL259" s="146">
        <f t="shared" si="540"/>
        <v>369.81963937370693</v>
      </c>
      <c r="IM259" s="146">
        <f t="shared" si="541"/>
        <v>380.04281171868564</v>
      </c>
      <c r="IN259" s="146">
        <f t="shared" si="542"/>
        <v>390.26243516599783</v>
      </c>
      <c r="IO259" s="146">
        <f t="shared" si="543"/>
        <v>400.47847681335992</v>
      </c>
      <c r="IP259" s="146">
        <f t="shared" si="544"/>
        <v>410.69090743236427</v>
      </c>
      <c r="IQ259" s="355">
        <f t="shared" si="545"/>
        <v>420.89970142190953</v>
      </c>
      <c r="IR259" s="146">
        <f t="shared" si="546"/>
        <v>431.10483675594259</v>
      </c>
      <c r="IS259" s="146">
        <f t="shared" si="547"/>
        <v>441.30629492582199</v>
      </c>
      <c r="IT259" s="146">
        <f t="shared" si="548"/>
        <v>451.50406087763895</v>
      </c>
      <c r="IU259" s="146">
        <f t="shared" si="549"/>
        <v>461.69812294482909</v>
      </c>
      <c r="IV259" s="146">
        <f t="shared" si="550"/>
        <v>471.88847277641378</v>
      </c>
      <c r="IW259" s="146">
        <f t="shared" si="551"/>
        <v>482.07510526121143</v>
      </c>
      <c r="IX259" s="146">
        <f t="shared" si="552"/>
        <v>492.2580184483528</v>
      </c>
      <c r="IY259" s="146">
        <f t="shared" si="553"/>
        <v>502.43721346444181</v>
      </c>
      <c r="IZ259" s="146">
        <f t="shared" si="554"/>
        <v>512.61269442768844</v>
      </c>
      <c r="JA259" s="146">
        <f t="shared" si="555"/>
        <v>522.78446835935017</v>
      </c>
      <c r="JB259" s="146">
        <f t="shared" si="556"/>
        <v>532.95254509280392</v>
      </c>
      <c r="JC259" s="146">
        <f t="shared" si="557"/>
        <v>543.11693718055972</v>
      </c>
      <c r="JD259" s="146">
        <f t="shared" si="558"/>
        <v>553.27765979953199</v>
      </c>
      <c r="JE259" s="146">
        <f t="shared" si="559"/>
        <v>563.43473065486899</v>
      </c>
      <c r="JF259" s="146">
        <f t="shared" si="560"/>
        <v>573.5881698826272</v>
      </c>
      <c r="JG259" s="146">
        <f t="shared" si="561"/>
        <v>583.73799995157754</v>
      </c>
      <c r="JH259" s="146">
        <f t="shared" si="562"/>
        <v>593.8842455644143</v>
      </c>
      <c r="JI259" s="146">
        <f t="shared" si="563"/>
        <v>604.02693355862493</v>
      </c>
      <c r="JJ259" s="146">
        <f t="shared" si="564"/>
        <v>614.16609280727232</v>
      </c>
      <c r="JL259" s="267">
        <v>29.961874243336588</v>
      </c>
      <c r="JM259" s="273">
        <v>3000</v>
      </c>
      <c r="JN259" s="147">
        <f t="shared" si="445"/>
        <v>37.047917022043173</v>
      </c>
      <c r="JO259" s="147">
        <f t="shared" si="446"/>
        <v>47.091093308201089</v>
      </c>
      <c r="JP259" s="147">
        <f t="shared" si="447"/>
        <v>57.163049981287081</v>
      </c>
      <c r="JQ259" s="147">
        <f t="shared" si="448"/>
        <v>67.263781345007828</v>
      </c>
      <c r="JR259" s="147">
        <f t="shared" si="449"/>
        <v>77.393279443454333</v>
      </c>
      <c r="JS259" s="147">
        <f t="shared" si="450"/>
        <v>87.551534079908095</v>
      </c>
      <c r="JT259" s="147">
        <f t="shared" si="451"/>
        <v>97.738532840880112</v>
      </c>
      <c r="JU259" s="147">
        <f t="shared" si="452"/>
        <v>107.95426112528344</v>
      </c>
      <c r="JV259" s="147">
        <f t="shared" si="453"/>
        <v>118.19870217861433</v>
      </c>
      <c r="JW259" s="147">
        <f t="shared" si="454"/>
        <v>128.47183713199826</v>
      </c>
      <c r="JX259" s="147">
        <f t="shared" si="455"/>
        <v>138.77364504593635</v>
      </c>
      <c r="JY259" s="147">
        <f t="shared" si="456"/>
        <v>149.10410295857281</v>
      </c>
      <c r="JZ259" s="147">
        <f t="shared" si="457"/>
        <v>159.46318593828073</v>
      </c>
      <c r="KA259" s="147">
        <f t="shared" si="458"/>
        <v>169.85086714035452</v>
      </c>
      <c r="KB259" s="147">
        <f t="shared" si="459"/>
        <v>180.26711786757716</v>
      </c>
      <c r="KC259" s="147">
        <f t="shared" si="460"/>
        <v>190.7119076344211</v>
      </c>
      <c r="KD259" s="147">
        <f t="shared" si="461"/>
        <v>201.18520423462854</v>
      </c>
      <c r="KE259" s="147">
        <f t="shared" si="462"/>
        <v>211.6869738119068</v>
      </c>
      <c r="KF259" s="147">
        <f t="shared" si="463"/>
        <v>222.21718093346669</v>
      </c>
      <c r="KG259" s="147">
        <f t="shared" si="464"/>
        <v>232.77578866612561</v>
      </c>
      <c r="KH259" s="147">
        <f t="shared" si="465"/>
        <v>243.36275865469077</v>
      </c>
      <c r="KI259" s="147">
        <f t="shared" si="466"/>
        <v>253.97805120233483</v>
      </c>
      <c r="KJ259" s="147">
        <f t="shared" si="467"/>
        <v>264.62162535267589</v>
      </c>
      <c r="KK259" s="147">
        <f t="shared" si="468"/>
        <v>275.29343897327175</v>
      </c>
      <c r="KL259" s="147">
        <f t="shared" si="469"/>
        <v>285.99344884023873</v>
      </c>
      <c r="KM259" s="147">
        <f t="shared" si="470"/>
        <v>296.72161072371318</v>
      </c>
      <c r="KN259" s="147">
        <f t="shared" si="471"/>
        <v>307.47787947386968</v>
      </c>
      <c r="KO259" s="147">
        <f t="shared" si="472"/>
        <v>318.26220910722395</v>
      </c>
      <c r="KP259" s="147">
        <f t="shared" si="473"/>
        <v>329.07455289294802</v>
      </c>
      <c r="KQ259" s="147">
        <f t="shared" si="474"/>
        <v>339.91486343893877</v>
      </c>
      <c r="KR259" s="147">
        <f t="shared" si="475"/>
        <v>350.78309277738521</v>
      </c>
      <c r="KS259" s="147">
        <f t="shared" si="476"/>
        <v>361.67919244959262</v>
      </c>
      <c r="KT259" s="147">
        <f t="shared" si="477"/>
        <v>372.60311358983193</v>
      </c>
      <c r="KU259" s="147">
        <f t="shared" si="478"/>
        <v>383.55480700799211</v>
      </c>
      <c r="KV259" s="147">
        <f t="shared" si="479"/>
        <v>394.53422327082961</v>
      </c>
      <c r="KW259" s="147">
        <f t="shared" si="480"/>
        <v>405.54131278161611</v>
      </c>
      <c r="KX259" s="147">
        <f t="shared" si="481"/>
        <v>416.57602585800453</v>
      </c>
      <c r="KY259" s="147">
        <f t="shared" si="482"/>
        <v>427.6383128079425</v>
      </c>
      <c r="KZ259" s="147">
        <f t="shared" si="483"/>
        <v>438.72812400347806</v>
      </c>
      <c r="LA259" s="147">
        <f t="shared" si="484"/>
        <v>449.84540995231634</v>
      </c>
      <c r="LB259" s="358">
        <f t="shared" si="485"/>
        <v>460.99012136699906</v>
      </c>
      <c r="LC259" s="147">
        <f t="shared" si="486"/>
        <v>472.16220923159324</v>
      </c>
      <c r="LD259" s="147">
        <f t="shared" si="487"/>
        <v>483.36162486578957</v>
      </c>
      <c r="LE259" s="147">
        <f t="shared" si="488"/>
        <v>494.58831998632309</v>
      </c>
      <c r="LF259" s="147">
        <f t="shared" si="489"/>
        <v>505.84224676564429</v>
      </c>
      <c r="LG259" s="147">
        <f t="shared" si="490"/>
        <v>517.12335788777955</v>
      </c>
      <c r="LH259" s="147">
        <f t="shared" si="491"/>
        <v>528.43160660133526</v>
      </c>
      <c r="LI259" s="147">
        <f t="shared" si="492"/>
        <v>539.76694676960983</v>
      </c>
      <c r="LJ259" s="147">
        <f t="shared" si="493"/>
        <v>551.12933291778882</v>
      </c>
      <c r="LK259" s="147">
        <f t="shared" si="494"/>
        <v>562.51872027721674</v>
      </c>
      <c r="LL259" s="147">
        <f t="shared" si="495"/>
        <v>573.93506482673683</v>
      </c>
      <c r="LM259" s="147">
        <f t="shared" si="496"/>
        <v>585.37832333111533</v>
      </c>
      <c r="LN259" s="147">
        <f t="shared" si="497"/>
        <v>596.84845337656418</v>
      </c>
      <c r="LO259" s="147">
        <f t="shared" si="498"/>
        <v>608.34541340339342</v>
      </c>
      <c r="LP259" s="147">
        <f t="shared" si="499"/>
        <v>619.86916273582563</v>
      </c>
      <c r="LQ259" s="147">
        <f t="shared" si="500"/>
        <v>631.41966160902143</v>
      </c>
      <c r="LR259" s="147">
        <f t="shared" si="501"/>
        <v>642.99687119336272</v>
      </c>
      <c r="LS259" s="147">
        <f t="shared" si="502"/>
        <v>654.60075361605436</v>
      </c>
      <c r="LT259" s="147">
        <f t="shared" si="503"/>
        <v>666.23127198010695</v>
      </c>
      <c r="LU259" s="147">
        <f t="shared" si="504"/>
        <v>677.88839038076935</v>
      </c>
      <c r="LX259" s="267">
        <v>20</v>
      </c>
      <c r="LY259" s="273">
        <v>2000</v>
      </c>
      <c r="LZ259" s="145">
        <f t="shared" si="565"/>
        <v>1.5677812062219288E-2</v>
      </c>
      <c r="MA259" s="145">
        <f t="shared" si="566"/>
        <v>3.135542133757277E-2</v>
      </c>
      <c r="MB259" s="145">
        <f t="shared" si="567"/>
        <v>4.7032625340642439E-2</v>
      </c>
      <c r="MC259" s="145">
        <f t="shared" si="568"/>
        <v>6.2709222188198466E-2</v>
      </c>
      <c r="MD259" s="145">
        <f t="shared" si="569"/>
        <v>7.8385010897851659E-2</v>
      </c>
      <c r="ME259" s="145">
        <f t="shared" si="570"/>
        <v>9.4059791684340838E-2</v>
      </c>
      <c r="MF259" s="145">
        <f t="shared" si="571"/>
        <v>0.10973336625205241</v>
      </c>
      <c r="MG259" s="145">
        <f t="shared" si="572"/>
        <v>0.12540553808327085</v>
      </c>
      <c r="MH259" s="145">
        <f t="shared" si="573"/>
        <v>0.14107611272116946</v>
      </c>
      <c r="MI259" s="145">
        <f t="shared" si="574"/>
        <v>0.15674489804678118</v>
      </c>
      <c r="MJ259" s="145">
        <f t="shared" si="575"/>
        <v>0.17241170454915153</v>
      </c>
      <c r="MK259" s="145">
        <f t="shared" si="576"/>
        <v>0.1880763455879878</v>
      </c>
      <c r="ML259" s="145">
        <f t="shared" si="577"/>
        <v>0.20373863764804695</v>
      </c>
      <c r="MM259" s="145">
        <f t="shared" si="578"/>
        <v>0.21939840058458432</v>
      </c>
      <c r="MN259" s="145">
        <f t="shared" si="579"/>
        <v>0.2350554578593165</v>
      </c>
      <c r="MO259" s="145">
        <f t="shared" si="580"/>
        <v>0.25070963676624425</v>
      </c>
      <c r="MP259" s="145">
        <f t="shared" si="581"/>
        <v>0.26636076864683739</v>
      </c>
      <c r="MQ259" s="145">
        <f t="shared" si="582"/>
        <v>0.28200868909410942</v>
      </c>
      <c r="MR259" s="145">
        <f t="shared" si="583"/>
        <v>0.29765323814511713</v>
      </c>
      <c r="MS259" s="145">
        <f t="shared" si="584"/>
        <v>0.31329426046153686</v>
      </c>
      <c r="MT259" s="145">
        <f t="shared" si="585"/>
        <v>0.32893160549797296</v>
      </c>
      <c r="MU259" s="145">
        <f t="shared" si="586"/>
        <v>0.34456512765773589</v>
      </c>
      <c r="MV259" s="145">
        <f t="shared" si="587"/>
        <v>0.36019468643583696</v>
      </c>
      <c r="MW259" s="145">
        <f t="shared" si="588"/>
        <v>0.3758201465490818</v>
      </c>
      <c r="MX259" s="145">
        <f t="shared" si="589"/>
        <v>0.39144137805308366</v>
      </c>
      <c r="MY259" s="145">
        <f t="shared" si="590"/>
        <v>0.40705825644619653</v>
      </c>
      <c r="MZ259" s="145">
        <f t="shared" si="591"/>
        <v>0.42267066276027976</v>
      </c>
      <c r="NA259" s="145">
        <f t="shared" si="592"/>
        <v>0.43827848363840127</v>
      </c>
      <c r="NB259" s="145">
        <f t="shared" si="593"/>
        <v>0.45388161139950162</v>
      </c>
      <c r="NC259" s="145">
        <f t="shared" si="594"/>
        <v>0.46947994409017962</v>
      </c>
      <c r="ND259" s="145">
        <f t="shared" si="595"/>
        <v>0.48507338552375895</v>
      </c>
      <c r="NE259" s="145">
        <f t="shared" si="596"/>
        <v>0.50066184530683688</v>
      </c>
      <c r="NF259" s="145">
        <f t="shared" si="597"/>
        <v>0.51624523885359963</v>
      </c>
      <c r="NG259" s="145">
        <f t="shared" si="598"/>
        <v>0.53182348738813823</v>
      </c>
      <c r="NH259" s="145">
        <f t="shared" si="599"/>
        <v>0.5473965179351491</v>
      </c>
      <c r="NI259" s="145">
        <f t="shared" si="600"/>
        <v>0.56296426329931448</v>
      </c>
      <c r="NJ259" s="145">
        <f t="shared" si="601"/>
        <v>0.57852666203378811</v>
      </c>
      <c r="NK259" s="145">
        <f t="shared" si="602"/>
        <v>0.59408365839816657</v>
      </c>
      <c r="NL259" s="145">
        <f t="shared" si="603"/>
        <v>0.60963520230638657</v>
      </c>
      <c r="NM259" s="145">
        <f t="shared" si="604"/>
        <v>0.62518124926500551</v>
      </c>
      <c r="NN259" s="145">
        <f t="shared" si="605"/>
        <v>0.64072176030230932</v>
      </c>
      <c r="NO259" s="145">
        <f t="shared" si="606"/>
        <v>0.65625670188876251</v>
      </c>
      <c r="NP259" s="145">
        <f t="shared" si="607"/>
        <v>0.67178604584926949</v>
      </c>
      <c r="NQ259" s="145">
        <f t="shared" si="608"/>
        <v>0.68730976926776033</v>
      </c>
      <c r="NR259" s="145">
        <f t="shared" si="609"/>
        <v>0.70282785438460826</v>
      </c>
      <c r="NS259" s="145">
        <f t="shared" si="610"/>
        <v>0.71834028848739329</v>
      </c>
      <c r="NT259" s="145">
        <f t="shared" si="611"/>
        <v>0.73384706379553211</v>
      </c>
      <c r="NU259" s="145">
        <f t="shared" si="612"/>
        <v>0.7493481773392805</v>
      </c>
      <c r="NV259" s="145">
        <f t="shared" si="613"/>
        <v>0.76484363083363061</v>
      </c>
      <c r="NW259" s="145">
        <f t="shared" si="614"/>
        <v>0.78033343054759785</v>
      </c>
      <c r="NX259" s="145">
        <f t="shared" si="615"/>
        <v>0.79581758716941153</v>
      </c>
      <c r="NY259" s="145">
        <f t="shared" si="616"/>
        <v>0.81129611566809745</v>
      </c>
      <c r="NZ259" s="145">
        <f t="shared" si="617"/>
        <v>0.82676903515192857</v>
      </c>
      <c r="OA259" s="145">
        <f t="shared" si="618"/>
        <v>0.84223636872422203</v>
      </c>
      <c r="OB259" s="145">
        <f t="shared" si="619"/>
        <v>0.85769814333694239</v>
      </c>
      <c r="OC259" s="145">
        <f t="shared" si="620"/>
        <v>0.87315438964254521</v>
      </c>
      <c r="OD259" s="145">
        <f t="shared" si="621"/>
        <v>0.88860514184450123</v>
      </c>
      <c r="OE259" s="145">
        <f t="shared" si="622"/>
        <v>0.9040504375469085</v>
      </c>
      <c r="OF259" s="145">
        <f t="shared" si="623"/>
        <v>0.9194903176035909</v>
      </c>
      <c r="OG259" s="145">
        <f t="shared" si="624"/>
        <v>0.93492482596706172</v>
      </c>
    </row>
    <row r="260" spans="55:397">
      <c r="BC260" s="173"/>
      <c r="BD260" s="182"/>
      <c r="BE260" s="91">
        <f t="shared" si="625"/>
        <v>1013.25</v>
      </c>
      <c r="BF260" s="193">
        <f t="shared" si="625"/>
        <v>1.2250000000000001</v>
      </c>
      <c r="BG260" s="91">
        <f t="shared" si="625"/>
        <v>288.14999999999998</v>
      </c>
      <c r="BH260" s="116">
        <f t="shared" si="625"/>
        <v>0</v>
      </c>
      <c r="BI260" s="116"/>
      <c r="BJ260" s="107"/>
      <c r="BK260" s="217">
        <v>3000</v>
      </c>
      <c r="BL260" s="220">
        <v>0.91439999999999999</v>
      </c>
      <c r="BM260" s="284">
        <v>30</v>
      </c>
      <c r="BN260" s="113"/>
      <c r="BO260" s="104">
        <f t="shared" si="626"/>
        <v>908.11666094614407</v>
      </c>
      <c r="BP260" s="256">
        <f t="shared" si="627"/>
        <v>1.1210187721258704</v>
      </c>
      <c r="BQ260" s="213">
        <f t="shared" si="628"/>
        <v>9.0563999999999396</v>
      </c>
      <c r="BR260" s="215">
        <f t="shared" si="629"/>
        <v>282.20639999999992</v>
      </c>
      <c r="BS260" s="117"/>
      <c r="BT260" s="101">
        <f t="shared" si="630"/>
        <v>654.62111724014187</v>
      </c>
      <c r="BU260" s="113"/>
      <c r="BV260" s="141">
        <f t="shared" si="631"/>
        <v>0.89624146158020634</v>
      </c>
      <c r="BW260" s="163">
        <f t="shared" si="632"/>
        <v>0.9151173650007105</v>
      </c>
      <c r="BX260" s="159">
        <f t="shared" si="633"/>
        <v>0.97937324310255058</v>
      </c>
      <c r="BY260" s="170"/>
      <c r="CC260" s="267">
        <v>39.948248421056562</v>
      </c>
      <c r="CD260" s="273">
        <v>4000</v>
      </c>
      <c r="CE260" s="145">
        <f t="shared" si="325"/>
        <v>1.6267073754916952E-2</v>
      </c>
      <c r="CF260" s="145">
        <f t="shared" si="326"/>
        <v>3.2533707525428328E-2</v>
      </c>
      <c r="CG260" s="145">
        <f t="shared" si="327"/>
        <v>4.8799462037068614E-2</v>
      </c>
      <c r="CH260" s="145">
        <f t="shared" si="328"/>
        <v>6.5063899433023417E-2</v>
      </c>
      <c r="CI260" s="145">
        <f t="shared" si="329"/>
        <v>8.1326583976869496E-2</v>
      </c>
      <c r="CJ260" s="145">
        <f t="shared" si="330"/>
        <v>9.7587082748543663E-2</v>
      </c>
      <c r="CK260" s="145">
        <f t="shared" si="331"/>
        <v>0.11384496633075034</v>
      </c>
      <c r="CL260" s="145">
        <f t="shared" si="332"/>
        <v>0.13009980948396443</v>
      </c>
      <c r="CM260" s="145">
        <f t="shared" si="333"/>
        <v>0.14635119180761905</v>
      </c>
      <c r="CN260" s="145">
        <f t="shared" si="334"/>
        <v>0.16259869838550323</v>
      </c>
      <c r="CO260" s="145">
        <f t="shared" si="335"/>
        <v>0.17884192041333197</v>
      </c>
      <c r="CP260" s="145">
        <f t="shared" si="336"/>
        <v>0.19508045580660691</v>
      </c>
      <c r="CQ260" s="145">
        <f t="shared" si="337"/>
        <v>0.21131390978699963</v>
      </c>
      <c r="CR260" s="145">
        <f t="shared" si="338"/>
        <v>0.2275418954455255</v>
      </c>
      <c r="CS260" s="145">
        <f t="shared" si="339"/>
        <v>0.24376403428101889</v>
      </c>
      <c r="CT260" s="145">
        <f t="shared" si="340"/>
        <v>0.25997995671247592</v>
      </c>
      <c r="CU260" s="145">
        <f t="shared" si="341"/>
        <v>0.2761893025640057</v>
      </c>
      <c r="CV260" s="145">
        <f t="shared" si="342"/>
        <v>0.29239172152122417</v>
      </c>
      <c r="CW260" s="145">
        <f t="shared" si="343"/>
        <v>0.30858687355813252</v>
      </c>
      <c r="CX260" s="145">
        <f t="shared" si="344"/>
        <v>0.32477442933364747</v>
      </c>
      <c r="CY260" s="145">
        <f t="shared" si="345"/>
        <v>0.3409540705570519</v>
      </c>
      <c r="CZ260" s="145">
        <f t="shared" si="346"/>
        <v>0.35712549032187729</v>
      </c>
      <c r="DA260" s="145">
        <f t="shared" si="347"/>
        <v>0.37328839340777309</v>
      </c>
      <c r="DB260" s="145">
        <f t="shared" si="348"/>
        <v>0.38944249655015545</v>
      </c>
      <c r="DC260" s="145">
        <f t="shared" si="349"/>
        <v>0.40558752867749337</v>
      </c>
      <c r="DD260" s="145">
        <f t="shared" si="350"/>
        <v>0.42172323111630666</v>
      </c>
      <c r="DE260" s="145">
        <f t="shared" si="351"/>
        <v>0.43784935776398287</v>
      </c>
      <c r="DF260" s="145">
        <f t="shared" si="352"/>
        <v>0.45396567522978282</v>
      </c>
      <c r="DG260" s="145">
        <f t="shared" si="353"/>
        <v>0.47007196294436759</v>
      </c>
      <c r="DH260" s="145">
        <f t="shared" si="354"/>
        <v>0.48616801323846909</v>
      </c>
      <c r="DI260" s="145">
        <f t="shared" si="355"/>
        <v>0.50225363139126533</v>
      </c>
      <c r="DJ260" s="145">
        <f t="shared" si="356"/>
        <v>0.51832863564925569</v>
      </c>
      <c r="DK260" s="145">
        <f t="shared" si="357"/>
        <v>0.53439285721645891</v>
      </c>
      <c r="DL260" s="145">
        <f t="shared" si="358"/>
        <v>0.55044614021683191</v>
      </c>
      <c r="DM260" s="145">
        <f t="shared" si="359"/>
        <v>0.56648834162995843</v>
      </c>
      <c r="DN260" s="145">
        <f t="shared" si="360"/>
        <v>0.5825193312010063</v>
      </c>
      <c r="DO260" s="145">
        <f t="shared" si="361"/>
        <v>0.59853899132614541</v>
      </c>
      <c r="DP260" s="145">
        <f t="shared" si="362"/>
        <v>0.61454721691455572</v>
      </c>
      <c r="DQ260" s="145">
        <f t="shared" si="363"/>
        <v>0.63054391522826769</v>
      </c>
      <c r="DR260" s="145">
        <f t="shared" si="364"/>
        <v>0.64652900570109428</v>
      </c>
      <c r="DS260" s="145">
        <f t="shared" si="365"/>
        <v>0.66250241973791091</v>
      </c>
      <c r="DT260" s="145">
        <f t="shared" si="366"/>
        <v>0.67846410049562578</v>
      </c>
      <c r="DU260" s="145">
        <f t="shared" si="367"/>
        <v>0.69441400264712061</v>
      </c>
      <c r="DV260" s="145">
        <f t="shared" si="368"/>
        <v>0.71035209212949368</v>
      </c>
      <c r="DW260" s="145">
        <f t="shared" si="369"/>
        <v>0.72627834587793083</v>
      </c>
      <c r="DX260" s="145">
        <f t="shared" si="370"/>
        <v>0.74219275154649589</v>
      </c>
      <c r="DY260" s="145">
        <f t="shared" si="371"/>
        <v>0.75809530721716312</v>
      </c>
      <c r="DZ260" s="145">
        <f t="shared" si="372"/>
        <v>0.77398602109834203</v>
      </c>
      <c r="EA260" s="145">
        <f t="shared" si="373"/>
        <v>0.78986491121417624</v>
      </c>
      <c r="EB260" s="145">
        <f t="shared" si="374"/>
        <v>0.80573200508581677</v>
      </c>
      <c r="EC260" s="145">
        <f t="shared" si="375"/>
        <v>0.82158733940588524</v>
      </c>
      <c r="ED260" s="145">
        <f t="shared" si="376"/>
        <v>0.83743095970727421</v>
      </c>
      <c r="EE260" s="145">
        <f t="shared" si="377"/>
        <v>0.85326292002740789</v>
      </c>
      <c r="EF260" s="145">
        <f t="shared" si="378"/>
        <v>0.86908328256903744</v>
      </c>
      <c r="EG260" s="145">
        <f t="shared" si="379"/>
        <v>0.88489211735861273</v>
      </c>
      <c r="EH260" s="145">
        <f t="shared" si="380"/>
        <v>0.90068950190320529</v>
      </c>
      <c r="EI260" s="145">
        <f t="shared" si="381"/>
        <v>0.91647552084694561</v>
      </c>
      <c r="EJ260" s="145">
        <f t="shared" si="382"/>
        <v>0.93225026562783753</v>
      </c>
      <c r="EK260" s="145">
        <f t="shared" si="383"/>
        <v>0.94801383413582085</v>
      </c>
      <c r="EL260" s="145">
        <f t="shared" si="384"/>
        <v>0.96376633037285786</v>
      </c>
      <c r="EO260" s="267">
        <v>39.948248421056562</v>
      </c>
      <c r="EP260" s="273">
        <v>4000</v>
      </c>
      <c r="EQ260" s="146">
        <f t="shared" si="385"/>
        <v>280.2400305089393</v>
      </c>
      <c r="ER260" s="146">
        <f t="shared" si="386"/>
        <v>280.28452043125287</v>
      </c>
      <c r="ES260" s="146">
        <f t="shared" si="387"/>
        <v>280.35866495741868</v>
      </c>
      <c r="ET260" s="146">
        <f t="shared" si="388"/>
        <v>280.46245608485589</v>
      </c>
      <c r="EU260" s="146">
        <f t="shared" si="389"/>
        <v>280.59588263779261</v>
      </c>
      <c r="EV260" s="146">
        <f t="shared" si="390"/>
        <v>280.7589302949566</v>
      </c>
      <c r="EW260" s="146">
        <f t="shared" si="391"/>
        <v>280.95158162495869</v>
      </c>
      <c r="EX260" s="146">
        <f t="shared" si="392"/>
        <v>281.17381612921236</v>
      </c>
      <c r="EY260" s="146">
        <f t="shared" si="393"/>
        <v>281.42561029219382</v>
      </c>
      <c r="EZ260" s="146">
        <f t="shared" si="394"/>
        <v>281.7069376388186</v>
      </c>
      <c r="FA260" s="146">
        <f t="shared" si="395"/>
        <v>282.01776879867879</v>
      </c>
      <c r="FB260" s="146">
        <f t="shared" si="396"/>
        <v>282.35807157685792</v>
      </c>
      <c r="FC260" s="146">
        <f t="shared" si="397"/>
        <v>282.72781103101403</v>
      </c>
      <c r="FD260" s="146">
        <f t="shared" si="398"/>
        <v>283.12694955439548</v>
      </c>
      <c r="FE260" s="146">
        <f t="shared" si="399"/>
        <v>283.5554469644361</v>
      </c>
      <c r="FF260" s="146">
        <f t="shared" si="400"/>
        <v>284.01326059655253</v>
      </c>
      <c r="FG260" s="146">
        <f t="shared" si="401"/>
        <v>284.50034540275379</v>
      </c>
      <c r="FH260" s="146">
        <f t="shared" si="402"/>
        <v>285.01665405465542</v>
      </c>
      <c r="FI260" s="146">
        <f t="shared" si="403"/>
        <v>285.56213705048168</v>
      </c>
      <c r="FJ260" s="146">
        <f t="shared" si="404"/>
        <v>286.13674282562863</v>
      </c>
      <c r="FK260" s="146">
        <f t="shared" si="405"/>
        <v>286.74041786635507</v>
      </c>
      <c r="FL260" s="146">
        <f t="shared" si="406"/>
        <v>287.37310682616516</v>
      </c>
      <c r="FM260" s="146">
        <f t="shared" si="407"/>
        <v>288.03475264444381</v>
      </c>
      <c r="FN260" s="146">
        <f t="shared" si="408"/>
        <v>288.7252966669098</v>
      </c>
      <c r="FO260" s="146">
        <f t="shared" si="409"/>
        <v>289.44467876745159</v>
      </c>
      <c r="FP260" s="146">
        <f t="shared" si="410"/>
        <v>290.19283747092209</v>
      </c>
      <c r="FQ260" s="146">
        <f t="shared" si="411"/>
        <v>290.96971007646914</v>
      </c>
      <c r="FR260" s="146">
        <f t="shared" si="412"/>
        <v>291.77523278099881</v>
      </c>
      <c r="FS260" s="146">
        <f t="shared" si="413"/>
        <v>292.60934080236831</v>
      </c>
      <c r="FT260" s="146">
        <f t="shared" si="414"/>
        <v>293.47196850193217</v>
      </c>
      <c r="FU260" s="146">
        <f t="shared" si="415"/>
        <v>294.36304950606933</v>
      </c>
      <c r="FV260" s="146">
        <f t="shared" si="416"/>
        <v>295.28251682634198</v>
      </c>
      <c r="FW260" s="146">
        <f t="shared" si="417"/>
        <v>296.2303029779543</v>
      </c>
      <c r="FX260" s="146">
        <f t="shared" si="418"/>
        <v>297.20634009619368</v>
      </c>
      <c r="FY260" s="146">
        <f t="shared" si="419"/>
        <v>298.21056005056465</v>
      </c>
      <c r="FZ260" s="146">
        <f t="shared" si="420"/>
        <v>299.24289455633635</v>
      </c>
      <c r="GA260" s="146">
        <f t="shared" si="421"/>
        <v>300.30327528325535</v>
      </c>
      <c r="GB260" s="146">
        <f t="shared" si="422"/>
        <v>301.3916339611888</v>
      </c>
      <c r="GC260" s="146">
        <f t="shared" si="423"/>
        <v>302.5079024824895</v>
      </c>
      <c r="GD260" s="146">
        <f t="shared" si="424"/>
        <v>303.65201300089404</v>
      </c>
      <c r="GE260" s="355">
        <f t="shared" si="425"/>
        <v>304.8238980267862</v>
      </c>
      <c r="GF260" s="146">
        <f t="shared" si="426"/>
        <v>306.02349051868106</v>
      </c>
      <c r="GG260" s="146">
        <f t="shared" si="427"/>
        <v>307.25072397080459</v>
      </c>
      <c r="GH260" s="146">
        <f t="shared" si="428"/>
        <v>308.50553249666331</v>
      </c>
      <c r="GI260" s="146">
        <f t="shared" si="429"/>
        <v>309.7878509085217</v>
      </c>
      <c r="GJ260" s="146">
        <f t="shared" si="430"/>
        <v>311.09761479272015</v>
      </c>
      <c r="GK260" s="146">
        <f t="shared" si="431"/>
        <v>312.43476058078915</v>
      </c>
      <c r="GL260" s="146">
        <f t="shared" si="432"/>
        <v>313.79922561632884</v>
      </c>
      <c r="GM260" s="146">
        <f t="shared" si="433"/>
        <v>315.19094821764475</v>
      </c>
      <c r="GN260" s="146">
        <f t="shared" si="434"/>
        <v>316.60986773614155</v>
      </c>
      <c r="GO260" s="146">
        <f t="shared" si="435"/>
        <v>318.05592461049673</v>
      </c>
      <c r="GP260" s="146">
        <f t="shared" si="436"/>
        <v>319.52906041664664</v>
      </c>
      <c r="GQ260" s="146">
        <f t="shared" si="437"/>
        <v>321.02921791363269</v>
      </c>
      <c r="GR260" s="146">
        <f t="shared" si="438"/>
        <v>322.55634108536634</v>
      </c>
      <c r="GS260" s="146">
        <f t="shared" si="439"/>
        <v>324.11037517838452</v>
      </c>
      <c r="GT260" s="146">
        <f t="shared" si="440"/>
        <v>325.69126673567484</v>
      </c>
      <c r="GU260" s="146">
        <f t="shared" si="441"/>
        <v>327.29896362666324</v>
      </c>
      <c r="GV260" s="146">
        <f t="shared" si="442"/>
        <v>328.93341507345929</v>
      </c>
      <c r="GW260" s="146">
        <f t="shared" si="443"/>
        <v>330.59457167346852</v>
      </c>
      <c r="GX260" s="146">
        <f t="shared" si="444"/>
        <v>332.28238541848214</v>
      </c>
      <c r="HA260" s="267">
        <v>29.961874243336588</v>
      </c>
      <c r="HB260" s="273">
        <v>3000</v>
      </c>
      <c r="HC260" s="146">
        <f t="shared" si="505"/>
        <v>10.453442661289561</v>
      </c>
      <c r="HD260" s="146">
        <f t="shared" si="506"/>
        <v>20.906677965358725</v>
      </c>
      <c r="HE260" s="146">
        <f t="shared" si="507"/>
        <v>31.359498876133848</v>
      </c>
      <c r="HF260" s="146">
        <f t="shared" si="508"/>
        <v>41.811698998878036</v>
      </c>
      <c r="HG260" s="146">
        <f t="shared" si="509"/>
        <v>52.263072898248751</v>
      </c>
      <c r="HH260" s="146">
        <f t="shared" si="510"/>
        <v>62.713416413493597</v>
      </c>
      <c r="HI260" s="146">
        <f t="shared" si="511"/>
        <v>73.16252696951949</v>
      </c>
      <c r="HJ260" s="146">
        <f t="shared" si="512"/>
        <v>83.61020388309413</v>
      </c>
      <c r="HK260" s="146">
        <f t="shared" si="513"/>
        <v>94.056248663133076</v>
      </c>
      <c r="HL260" s="146">
        <f t="shared" si="514"/>
        <v>104.50046530422804</v>
      </c>
      <c r="HM260" s="146">
        <f t="shared" si="515"/>
        <v>114.94266057249088</v>
      </c>
      <c r="HN260" s="146">
        <f t="shared" si="516"/>
        <v>125.38264428298548</v>
      </c>
      <c r="HO260" s="146">
        <f t="shared" si="517"/>
        <v>135.82022956786469</v>
      </c>
      <c r="HP260" s="146">
        <f t="shared" si="518"/>
        <v>146.25523313455719</v>
      </c>
      <c r="HQ260" s="146">
        <f t="shared" si="519"/>
        <v>156.68747551326754</v>
      </c>
      <c r="HR260" s="146">
        <f t="shared" si="520"/>
        <v>167.11678129320782</v>
      </c>
      <c r="HS260" s="146">
        <f t="shared" si="521"/>
        <v>177.54297934695472</v>
      </c>
      <c r="HT260" s="146">
        <f t="shared" si="522"/>
        <v>187.96590304243864</v>
      </c>
      <c r="HU260" s="146">
        <f t="shared" si="523"/>
        <v>198.38539044208972</v>
      </c>
      <c r="HV260" s="146">
        <f t="shared" si="524"/>
        <v>208.80128448877315</v>
      </c>
      <c r="HW260" s="146">
        <f t="shared" si="525"/>
        <v>219.21343317816061</v>
      </c>
      <c r="HX260" s="146">
        <f t="shared" si="526"/>
        <v>229.62168971727368</v>
      </c>
      <c r="HY260" s="146">
        <f t="shared" si="527"/>
        <v>240.02591266898898</v>
      </c>
      <c r="HZ260" s="146">
        <f t="shared" si="528"/>
        <v>250.42596608236587</v>
      </c>
      <c r="IA260" s="146">
        <f t="shared" si="529"/>
        <v>260.82171960868038</v>
      </c>
      <c r="IB260" s="146">
        <f t="shared" si="530"/>
        <v>271.21304860318321</v>
      </c>
      <c r="IC260" s="146">
        <f t="shared" si="531"/>
        <v>281.59983421254992</v>
      </c>
      <c r="ID260" s="146">
        <f t="shared" si="532"/>
        <v>291.98196344816705</v>
      </c>
      <c r="IE260" s="146">
        <f t="shared" si="533"/>
        <v>302.35932924533404</v>
      </c>
      <c r="IF260" s="146">
        <f t="shared" si="534"/>
        <v>312.73183050861792</v>
      </c>
      <c r="IG260" s="146">
        <f t="shared" si="535"/>
        <v>323.09937214355449</v>
      </c>
      <c r="IH260" s="146">
        <f t="shared" si="536"/>
        <v>333.4618650749976</v>
      </c>
      <c r="II260" s="146">
        <f t="shared" si="537"/>
        <v>343.81922625244329</v>
      </c>
      <c r="IJ260" s="146">
        <f t="shared" si="538"/>
        <v>354.17137864266192</v>
      </c>
      <c r="IK260" s="146">
        <f t="shared" si="539"/>
        <v>364.51825121007414</v>
      </c>
      <c r="IL260" s="146">
        <f t="shared" si="540"/>
        <v>374.85977888525889</v>
      </c>
      <c r="IM260" s="146">
        <f t="shared" si="541"/>
        <v>385.19590252208792</v>
      </c>
      <c r="IN260" s="146">
        <f t="shared" si="542"/>
        <v>395.52656884394463</v>
      </c>
      <c r="IO260" s="146">
        <f t="shared" si="543"/>
        <v>405.85173037954382</v>
      </c>
      <c r="IP260" s="146">
        <f t="shared" si="544"/>
        <v>416.1713453888778</v>
      </c>
      <c r="IQ260" s="355">
        <f t="shared" si="545"/>
        <v>426.48537777982455</v>
      </c>
      <c r="IR260" s="146">
        <f t="shared" si="546"/>
        <v>436.7937970159735</v>
      </c>
      <c r="IS260" s="146">
        <f t="shared" si="547"/>
        <v>447.09657801623331</v>
      </c>
      <c r="IT260" s="146">
        <f t="shared" si="548"/>
        <v>457.39370104677982</v>
      </c>
      <c r="IU260" s="146">
        <f t="shared" si="549"/>
        <v>467.68515160593103</v>
      </c>
      <c r="IV260" s="146">
        <f t="shared" si="550"/>
        <v>477.97092030250411</v>
      </c>
      <c r="IW260" s="146">
        <f t="shared" si="551"/>
        <v>488.25100272823795</v>
      </c>
      <c r="IX260" s="146">
        <f t="shared" si="552"/>
        <v>498.52539932484075</v>
      </c>
      <c r="IY260" s="146">
        <f t="shared" si="553"/>
        <v>508.79411524621872</v>
      </c>
      <c r="IZ260" s="146">
        <f t="shared" si="554"/>
        <v>519.05716021644491</v>
      </c>
      <c r="JA260" s="146">
        <f t="shared" si="555"/>
        <v>529.31454838399134</v>
      </c>
      <c r="JB260" s="146">
        <f t="shared" si="556"/>
        <v>539.56629817277383</v>
      </c>
      <c r="JC260" s="146">
        <f t="shared" si="557"/>
        <v>549.8124321304972</v>
      </c>
      <c r="JD260" s="146">
        <f t="shared" si="558"/>
        <v>560.05297677481542</v>
      </c>
      <c r="JE260" s="146">
        <f t="shared" si="559"/>
        <v>570.28796243777811</v>
      </c>
      <c r="JF260" s="146">
        <f t="shared" si="560"/>
        <v>580.51742310902694</v>
      </c>
      <c r="JG260" s="146">
        <f t="shared" si="561"/>
        <v>590.74139627818784</v>
      </c>
      <c r="JH260" s="146">
        <f t="shared" si="562"/>
        <v>600.95992277687708</v>
      </c>
      <c r="JI260" s="146">
        <f t="shared" si="563"/>
        <v>611.17304662073252</v>
      </c>
      <c r="JJ260" s="146">
        <f t="shared" si="564"/>
        <v>621.38081485184205</v>
      </c>
      <c r="JL260" s="267">
        <v>39.948248421056562</v>
      </c>
      <c r="JM260" s="273">
        <v>4000</v>
      </c>
      <c r="JN260" s="147">
        <f t="shared" si="445"/>
        <v>41.05897956157326</v>
      </c>
      <c r="JO260" s="147">
        <f t="shared" si="446"/>
        <v>51.103469483886833</v>
      </c>
      <c r="JP260" s="147">
        <f t="shared" si="447"/>
        <v>61.177614010052643</v>
      </c>
      <c r="JQ260" s="147">
        <f t="shared" si="448"/>
        <v>71.281405137489855</v>
      </c>
      <c r="JR260" s="147">
        <f t="shared" si="449"/>
        <v>81.414831690426581</v>
      </c>
      <c r="JS260" s="147">
        <f t="shared" si="450"/>
        <v>91.577879347590567</v>
      </c>
      <c r="JT260" s="147">
        <f t="shared" si="451"/>
        <v>101.77053067759266</v>
      </c>
      <c r="JU260" s="147">
        <f t="shared" si="452"/>
        <v>111.99276518184632</v>
      </c>
      <c r="JV260" s="147">
        <f t="shared" si="453"/>
        <v>122.24455934482779</v>
      </c>
      <c r="JW260" s="147">
        <f t="shared" si="454"/>
        <v>132.52588669145257</v>
      </c>
      <c r="JX260" s="147">
        <f t="shared" si="455"/>
        <v>142.83671785131276</v>
      </c>
      <c r="JY260" s="147">
        <f t="shared" si="456"/>
        <v>153.17702062949189</v>
      </c>
      <c r="JZ260" s="147">
        <f t="shared" si="457"/>
        <v>163.546760083648</v>
      </c>
      <c r="KA260" s="147">
        <f t="shared" si="458"/>
        <v>173.94589860702945</v>
      </c>
      <c r="KB260" s="147">
        <f t="shared" si="459"/>
        <v>184.37439601707007</v>
      </c>
      <c r="KC260" s="147">
        <f t="shared" si="460"/>
        <v>194.8322096491865</v>
      </c>
      <c r="KD260" s="147">
        <f t="shared" si="461"/>
        <v>205.31929445538776</v>
      </c>
      <c r="KE260" s="147">
        <f t="shared" si="462"/>
        <v>215.83560310728939</v>
      </c>
      <c r="KF260" s="147">
        <f t="shared" si="463"/>
        <v>226.38108610311565</v>
      </c>
      <c r="KG260" s="147">
        <f t="shared" si="464"/>
        <v>236.9556918782626</v>
      </c>
      <c r="KH260" s="147">
        <f t="shared" si="465"/>
        <v>247.55936691898904</v>
      </c>
      <c r="KI260" s="147">
        <f t="shared" si="466"/>
        <v>258.19205587879912</v>
      </c>
      <c r="KJ260" s="147">
        <f t="shared" si="467"/>
        <v>268.85370169707778</v>
      </c>
      <c r="KK260" s="147">
        <f t="shared" si="468"/>
        <v>279.54424571954377</v>
      </c>
      <c r="KL260" s="147">
        <f t="shared" si="469"/>
        <v>290.26362782008556</v>
      </c>
      <c r="KM260" s="147">
        <f t="shared" si="470"/>
        <v>301.01178652355605</v>
      </c>
      <c r="KN260" s="147">
        <f t="shared" si="471"/>
        <v>311.78865912910311</v>
      </c>
      <c r="KO260" s="147">
        <f t="shared" si="472"/>
        <v>322.59418183363277</v>
      </c>
      <c r="KP260" s="147">
        <f t="shared" si="473"/>
        <v>333.42828985500228</v>
      </c>
      <c r="KQ260" s="147">
        <f t="shared" si="474"/>
        <v>344.29091755456614</v>
      </c>
      <c r="KR260" s="147">
        <f t="shared" si="475"/>
        <v>355.1819985587033</v>
      </c>
      <c r="KS260" s="147">
        <f t="shared" si="476"/>
        <v>366.10146587897594</v>
      </c>
      <c r="KT260" s="147">
        <f t="shared" si="477"/>
        <v>377.04925203058826</v>
      </c>
      <c r="KU260" s="147">
        <f t="shared" si="478"/>
        <v>388.02528914882765</v>
      </c>
      <c r="KV260" s="147">
        <f t="shared" si="479"/>
        <v>399.02950910319862</v>
      </c>
      <c r="KW260" s="147">
        <f t="shared" si="480"/>
        <v>410.06184360897032</v>
      </c>
      <c r="KX260" s="147">
        <f t="shared" si="481"/>
        <v>421.12222433588931</v>
      </c>
      <c r="KY260" s="147">
        <f t="shared" si="482"/>
        <v>432.21058301382277</v>
      </c>
      <c r="KZ260" s="147">
        <f t="shared" si="483"/>
        <v>443.32685153512347</v>
      </c>
      <c r="LA260" s="147">
        <f t="shared" si="484"/>
        <v>454.47096205352801</v>
      </c>
      <c r="LB260" s="358">
        <f t="shared" si="485"/>
        <v>465.64284707942016</v>
      </c>
      <c r="LC260" s="147">
        <f t="shared" si="486"/>
        <v>476.84243957131503</v>
      </c>
      <c r="LD260" s="147">
        <f t="shared" si="487"/>
        <v>488.06967302343855</v>
      </c>
      <c r="LE260" s="147">
        <f t="shared" si="488"/>
        <v>499.32448154929727</v>
      </c>
      <c r="LF260" s="147">
        <f t="shared" si="489"/>
        <v>510.60679996115567</v>
      </c>
      <c r="LG260" s="147">
        <f t="shared" si="490"/>
        <v>521.91656384535418</v>
      </c>
      <c r="LH260" s="147">
        <f t="shared" si="491"/>
        <v>533.25370963342311</v>
      </c>
      <c r="LI260" s="147">
        <f t="shared" si="492"/>
        <v>544.61817466896287</v>
      </c>
      <c r="LJ260" s="147">
        <f t="shared" si="493"/>
        <v>556.00989727027866</v>
      </c>
      <c r="LK260" s="147">
        <f t="shared" si="494"/>
        <v>567.42881678877552</v>
      </c>
      <c r="LL260" s="147">
        <f t="shared" si="495"/>
        <v>578.87487366313064</v>
      </c>
      <c r="LM260" s="147">
        <f t="shared" si="496"/>
        <v>590.34800946928056</v>
      </c>
      <c r="LN260" s="147">
        <f t="shared" si="497"/>
        <v>601.8481669662666</v>
      </c>
      <c r="LO260" s="147">
        <f t="shared" si="498"/>
        <v>613.37529013800031</v>
      </c>
      <c r="LP260" s="147">
        <f t="shared" si="499"/>
        <v>624.92932423101843</v>
      </c>
      <c r="LQ260" s="147">
        <f t="shared" si="500"/>
        <v>636.51021578830876</v>
      </c>
      <c r="LR260" s="147">
        <f t="shared" si="501"/>
        <v>648.11791267929721</v>
      </c>
      <c r="LS260" s="147">
        <f t="shared" si="502"/>
        <v>659.7523641260932</v>
      </c>
      <c r="LT260" s="147">
        <f t="shared" si="503"/>
        <v>671.41352072610243</v>
      </c>
      <c r="LU260" s="147">
        <f t="shared" si="504"/>
        <v>683.10133447111605</v>
      </c>
      <c r="LX260" s="267">
        <v>30</v>
      </c>
      <c r="LY260" s="273">
        <v>3000</v>
      </c>
      <c r="LZ260" s="145">
        <f t="shared" si="565"/>
        <v>1.5968691485787816E-2</v>
      </c>
      <c r="MA260" s="145">
        <f t="shared" si="566"/>
        <v>3.1937066212438268E-2</v>
      </c>
      <c r="MB260" s="145">
        <f t="shared" si="567"/>
        <v>4.7904807911398159E-2</v>
      </c>
      <c r="MC260" s="145">
        <f t="shared" si="568"/>
        <v>6.3871601293821065E-2</v>
      </c>
      <c r="MD260" s="145">
        <f t="shared" si="569"/>
        <v>7.9837132536432542E-2</v>
      </c>
      <c r="ME260" s="145">
        <f t="shared" si="570"/>
        <v>9.5801089763023553E-2</v>
      </c>
      <c r="MF260" s="145">
        <f t="shared" si="571"/>
        <v>0.11176316351964014</v>
      </c>
      <c r="MG260" s="145">
        <f t="shared" si="572"/>
        <v>0.1277230472423371</v>
      </c>
      <c r="MH260" s="145">
        <f t="shared" si="573"/>
        <v>0.14368043771589695</v>
      </c>
      <c r="MI260" s="145">
        <f t="shared" si="574"/>
        <v>0.15963503552222405</v>
      </c>
      <c r="MJ260" s="145">
        <f t="shared" si="575"/>
        <v>0.17558654547700026</v>
      </c>
      <c r="MK260" s="145">
        <f t="shared" si="576"/>
        <v>0.19153467705349014</v>
      </c>
      <c r="ML260" s="145">
        <f t="shared" si="577"/>
        <v>0.20747914479214741</v>
      </c>
      <c r="MM260" s="145">
        <f t="shared" si="578"/>
        <v>0.22341966869502131</v>
      </c>
      <c r="MN260" s="145">
        <f t="shared" si="579"/>
        <v>0.23935597460383812</v>
      </c>
      <c r="MO260" s="145">
        <f t="shared" si="580"/>
        <v>0.25528779456086892</v>
      </c>
      <c r="MP260" s="145">
        <f t="shared" si="581"/>
        <v>0.27121486715165755</v>
      </c>
      <c r="MQ260" s="145">
        <f t="shared" si="582"/>
        <v>0.28713693782885563</v>
      </c>
      <c r="MR260" s="145">
        <f t="shared" si="583"/>
        <v>0.30305375921643818</v>
      </c>
      <c r="MS260" s="145">
        <f t="shared" si="584"/>
        <v>0.31896509139373863</v>
      </c>
      <c r="MT260" s="145">
        <f t="shared" si="585"/>
        <v>0.33487070215876358</v>
      </c>
      <c r="MU260" s="145">
        <f t="shared" si="586"/>
        <v>0.35077036727038402</v>
      </c>
      <c r="MV260" s="145">
        <f t="shared" si="587"/>
        <v>0.36666387066908146</v>
      </c>
      <c r="MW260" s="145">
        <f t="shared" si="588"/>
        <v>0.3825510046760367</v>
      </c>
      <c r="MX260" s="145">
        <f t="shared" si="589"/>
        <v>0.39843157017038344</v>
      </c>
      <c r="MY260" s="145">
        <f t="shared" si="590"/>
        <v>0.41430537674465384</v>
      </c>
      <c r="MZ260" s="145">
        <f t="shared" si="591"/>
        <v>0.4301722428383678</v>
      </c>
      <c r="NA260" s="145">
        <f t="shared" si="592"/>
        <v>0.44603199584998432</v>
      </c>
      <c r="NB260" s="145">
        <f t="shared" si="593"/>
        <v>0.46188447222733919</v>
      </c>
      <c r="NC260" s="145">
        <f t="shared" si="594"/>
        <v>0.47772951753692822</v>
      </c>
      <c r="ND260" s="145">
        <f t="shared" si="595"/>
        <v>0.49356698651233455</v>
      </c>
      <c r="NE260" s="145">
        <f t="shared" si="596"/>
        <v>0.50939674308225857</v>
      </c>
      <c r="NF260" s="145">
        <f t="shared" si="597"/>
        <v>0.52521866037865117</v>
      </c>
      <c r="NG260" s="145">
        <f t="shared" si="598"/>
        <v>0.54103262072545899</v>
      </c>
      <c r="NH260" s="145">
        <f t="shared" si="599"/>
        <v>0.55683851560864617</v>
      </c>
      <c r="NI260" s="145">
        <f t="shared" si="600"/>
        <v>0.57263624562808746</v>
      </c>
      <c r="NJ260" s="145">
        <f t="shared" si="601"/>
        <v>0.58842572043208663</v>
      </c>
      <c r="NK260" s="145">
        <f t="shared" si="602"/>
        <v>0.60420685863522072</v>
      </c>
      <c r="NL260" s="145">
        <f t="shared" si="603"/>
        <v>0.61997958772029771</v>
      </c>
      <c r="NM260" s="145">
        <f t="shared" si="604"/>
        <v>0.63574384392523209</v>
      </c>
      <c r="NN260" s="145">
        <f t="shared" si="605"/>
        <v>0.65149957211565512</v>
      </c>
      <c r="NO260" s="145">
        <f t="shared" si="606"/>
        <v>0.66724672564410969</v>
      </c>
      <c r="NP260" s="145">
        <f t="shared" si="607"/>
        <v>0.68298526619669064</v>
      </c>
      <c r="NQ260" s="145">
        <f t="shared" si="608"/>
        <v>0.69871516362798458</v>
      </c>
      <c r="NR260" s="145">
        <f t="shared" si="609"/>
        <v>0.7144363957852049</v>
      </c>
      <c r="NS260" s="145">
        <f t="shared" si="610"/>
        <v>0.73014894832236943</v>
      </c>
      <c r="NT260" s="145">
        <f t="shared" si="611"/>
        <v>0.7458528145054133</v>
      </c>
      <c r="NU260" s="145">
        <f t="shared" si="612"/>
        <v>0.76154799500909043</v>
      </c>
      <c r="NV260" s="145">
        <f t="shared" si="613"/>
        <v>0.77723449770651409</v>
      </c>
      <c r="NW260" s="145">
        <f t="shared" si="614"/>
        <v>0.79291233745218981</v>
      </c>
      <c r="NX260" s="145">
        <f t="shared" si="615"/>
        <v>0.80858153585934056</v>
      </c>
      <c r="NY260" s="145">
        <f t="shared" si="616"/>
        <v>0.82424212107236194</v>
      </c>
      <c r="NZ260" s="145">
        <f t="shared" si="617"/>
        <v>0.83989412753515469</v>
      </c>
      <c r="OA260" s="145">
        <f t="shared" si="618"/>
        <v>0.85553759575611898</v>
      </c>
      <c r="OB260" s="145">
        <f t="shared" si="619"/>
        <v>0.87117257207052967</v>
      </c>
      <c r="OC260" s="145">
        <f t="shared" si="620"/>
        <v>0.88679910840100395</v>
      </c>
      <c r="OD260" s="145">
        <f t="shared" si="621"/>
        <v>0.90241726201673955</v>
      </c>
      <c r="OE260" s="145">
        <f t="shared" si="622"/>
        <v>0.91802709529216175</v>
      </c>
      <c r="OF260" s="145">
        <f t="shared" si="623"/>
        <v>0.93362867546561157</v>
      </c>
      <c r="OG260" s="145">
        <f t="shared" si="624"/>
        <v>0.94922207439863882</v>
      </c>
    </row>
    <row r="261" spans="55:397">
      <c r="BC261" s="173"/>
      <c r="BD261" s="182"/>
      <c r="BE261" s="91">
        <f t="shared" si="625"/>
        <v>1013.25</v>
      </c>
      <c r="BF261" s="193">
        <f t="shared" si="625"/>
        <v>1.2250000000000001</v>
      </c>
      <c r="BG261" s="91">
        <f t="shared" si="625"/>
        <v>288.14999999999998</v>
      </c>
      <c r="BH261" s="116">
        <f t="shared" si="625"/>
        <v>0</v>
      </c>
      <c r="BI261" s="116"/>
      <c r="BJ261" s="107"/>
      <c r="BK261" s="217">
        <v>4000</v>
      </c>
      <c r="BL261" s="220">
        <v>1.2191999999999998</v>
      </c>
      <c r="BM261" s="284">
        <v>40</v>
      </c>
      <c r="BN261" s="113"/>
      <c r="BO261" s="104">
        <f t="shared" si="626"/>
        <v>875.10545016230833</v>
      </c>
      <c r="BP261" s="256">
        <f t="shared" si="627"/>
        <v>1.0879058223198341</v>
      </c>
      <c r="BQ261" s="213">
        <f t="shared" si="628"/>
        <v>7.0751999999999384</v>
      </c>
      <c r="BR261" s="215">
        <f t="shared" si="629"/>
        <v>280.22519999999992</v>
      </c>
      <c r="BS261" s="117"/>
      <c r="BT261" s="101">
        <f t="shared" si="630"/>
        <v>652.3192211244691</v>
      </c>
      <c r="BU261" s="113"/>
      <c r="BV261" s="141">
        <f t="shared" si="631"/>
        <v>0.8636619295951723</v>
      </c>
      <c r="BW261" s="163">
        <f t="shared" si="632"/>
        <v>0.88808638556721153</v>
      </c>
      <c r="BX261" s="159">
        <f t="shared" si="633"/>
        <v>0.97249765747006744</v>
      </c>
      <c r="BY261" s="170"/>
      <c r="CC261" s="267">
        <v>49.934136377118456</v>
      </c>
      <c r="CD261" s="273">
        <v>5000</v>
      </c>
      <c r="CE261" s="145">
        <f t="shared" si="325"/>
        <v>1.6573207471326859E-2</v>
      </c>
      <c r="CF261" s="145">
        <f t="shared" si="326"/>
        <v>3.3145841762978981E-2</v>
      </c>
      <c r="CG261" s="145">
        <f t="shared" si="327"/>
        <v>4.971733065897236E-2</v>
      </c>
      <c r="CH261" s="145">
        <f t="shared" si="328"/>
        <v>6.6287103867453831E-2</v>
      </c>
      <c r="CI261" s="145">
        <f t="shared" si="329"/>
        <v>8.2854593974095253E-2</v>
      </c>
      <c r="CJ261" s="145">
        <f t="shared" si="330"/>
        <v>9.9419237385700701E-2</v>
      </c>
      <c r="CK261" s="145">
        <f t="shared" si="331"/>
        <v>0.11598047526011553</v>
      </c>
      <c r="CL261" s="145">
        <f t="shared" si="332"/>
        <v>0.13253775441981089</v>
      </c>
      <c r="CM261" s="145">
        <f t="shared" si="333"/>
        <v>0.14909052824564009</v>
      </c>
      <c r="CN261" s="145">
        <f t="shared" si="334"/>
        <v>0.16563825754804509</v>
      </c>
      <c r="CO261" s="145">
        <f t="shared" si="335"/>
        <v>0.1821804114127277</v>
      </c>
      <c r="CP261" s="145">
        <f t="shared" si="336"/>
        <v>0.19871646801824028</v>
      </c>
      <c r="CQ261" s="145">
        <f t="shared" si="337"/>
        <v>0.21524591542287788</v>
      </c>
      <c r="CR261" s="145">
        <f t="shared" si="338"/>
        <v>0.23176825231856696</v>
      </c>
      <c r="CS261" s="145">
        <f t="shared" si="339"/>
        <v>0.24828298874962293</v>
      </c>
      <c r="CT261" s="145">
        <f t="shared" si="340"/>
        <v>0.2647896467944284</v>
      </c>
      <c r="CU261" s="145">
        <f t="shared" si="341"/>
        <v>0.28128776120827126</v>
      </c>
      <c r="CV261" s="145">
        <f t="shared" si="342"/>
        <v>0.29777688002585512</v>
      </c>
      <c r="CW261" s="145">
        <f t="shared" si="343"/>
        <v>0.3142565651221243</v>
      </c>
      <c r="CX261" s="145">
        <f t="shared" si="344"/>
        <v>0.33072639273038601</v>
      </c>
      <c r="CY261" s="145">
        <f t="shared" si="345"/>
        <v>0.34718595391679047</v>
      </c>
      <c r="CZ261" s="145">
        <f t="shared" si="346"/>
        <v>0.36363485501057735</v>
      </c>
      <c r="DA261" s="145">
        <f t="shared" si="347"/>
        <v>0.38007271798963388</v>
      </c>
      <c r="DB261" s="145">
        <f t="shared" si="348"/>
        <v>0.39649918082112801</v>
      </c>
      <c r="DC261" s="145">
        <f t="shared" si="349"/>
        <v>0.41291389775725185</v>
      </c>
      <c r="DD261" s="145">
        <f t="shared" si="350"/>
        <v>0.42931653958621963</v>
      </c>
      <c r="DE261" s="145">
        <f t="shared" si="351"/>
        <v>0.44570679383891132</v>
      </c>
      <c r="DF261" s="145">
        <f t="shared" si="352"/>
        <v>0.46208436495174265</v>
      </c>
      <c r="DG261" s="145">
        <f t="shared" si="353"/>
        <v>0.4784489743864625</v>
      </c>
      <c r="DH261" s="145">
        <f t="shared" si="354"/>
        <v>0.49480036070780614</v>
      </c>
      <c r="DI261" s="145">
        <f t="shared" si="355"/>
        <v>0.51113827962002223</v>
      </c>
      <c r="DJ261" s="145">
        <f t="shared" si="356"/>
        <v>0.52746250396346528</v>
      </c>
      <c r="DK261" s="145">
        <f t="shared" si="357"/>
        <v>0.54377282367258206</v>
      </c>
      <c r="DL261" s="145">
        <f t="shared" si="358"/>
        <v>0.56006904569666405</v>
      </c>
      <c r="DM261" s="145">
        <f t="shared" si="359"/>
        <v>0.5763509938849446</v>
      </c>
      <c r="DN261" s="145">
        <f t="shared" si="360"/>
        <v>0.59261850883759015</v>
      </c>
      <c r="DO261" s="145">
        <f t="shared" si="361"/>
        <v>0.60887144772431967</v>
      </c>
      <c r="DP261" s="145">
        <f t="shared" si="362"/>
        <v>0.62510968407234713</v>
      </c>
      <c r="DQ261" s="145">
        <f t="shared" si="363"/>
        <v>0.64133310752546768</v>
      </c>
      <c r="DR261" s="145">
        <f t="shared" si="364"/>
        <v>0.65754162357611057</v>
      </c>
      <c r="DS261" s="145">
        <f t="shared" si="365"/>
        <v>0.6737351532721958</v>
      </c>
      <c r="DT261" s="145">
        <f t="shared" si="366"/>
        <v>0.68991363290068231</v>
      </c>
      <c r="DU261" s="145">
        <f t="shared" si="367"/>
        <v>0.70607701364967757</v>
      </c>
      <c r="DV261" s="145">
        <f t="shared" si="368"/>
        <v>0.72222526125096098</v>
      </c>
      <c r="DW261" s="145">
        <f t="shared" si="369"/>
        <v>0.73835835560478857</v>
      </c>
      <c r="DX261" s="145">
        <f t="shared" si="370"/>
        <v>0.75447629038880371</v>
      </c>
      <c r="DY261" s="145">
        <f t="shared" si="371"/>
        <v>0.77057907265285175</v>
      </c>
      <c r="DZ261" s="145">
        <f t="shared" si="372"/>
        <v>0.7866667224014563</v>
      </c>
      <c r="EA261" s="145">
        <f t="shared" si="373"/>
        <v>0.80273927216568752</v>
      </c>
      <c r="EB261" s="145">
        <f t="shared" si="374"/>
        <v>0.81879676656606393</v>
      </c>
      <c r="EC261" s="145">
        <f t="shared" si="375"/>
        <v>0.83483926186812496</v>
      </c>
      <c r="ED261" s="145">
        <f t="shared" si="376"/>
        <v>0.85086682553221582</v>
      </c>
      <c r="EE261" s="145">
        <f t="shared" si="377"/>
        <v>0.86687953575897458</v>
      </c>
      <c r="EF261" s="145">
        <f t="shared" si="378"/>
        <v>0.8828774810319433</v>
      </c>
      <c r="EG261" s="145">
        <f t="shared" si="379"/>
        <v>0.89886075965866996</v>
      </c>
      <c r="EH261" s="145">
        <f t="shared" si="380"/>
        <v>0.91482947931157332</v>
      </c>
      <c r="EI261" s="145">
        <f t="shared" si="381"/>
        <v>0.93078375656980095</v>
      </c>
      <c r="EJ261" s="145">
        <f t="shared" si="382"/>
        <v>0.94672371646320652</v>
      </c>
      <c r="EK261" s="145">
        <f t="shared" si="383"/>
        <v>0.96264949201953043</v>
      </c>
      <c r="EL261" s="145">
        <f t="shared" si="384"/>
        <v>0.97856122381577582</v>
      </c>
      <c r="EO261" s="267">
        <v>49.934136377118456</v>
      </c>
      <c r="EP261" s="273">
        <v>5000</v>
      </c>
      <c r="EQ261" s="146">
        <f t="shared" si="385"/>
        <v>278.25928512300209</v>
      </c>
      <c r="ER261" s="146">
        <f t="shared" si="386"/>
        <v>278.30513837750044</v>
      </c>
      <c r="ES261" s="146">
        <f t="shared" si="387"/>
        <v>278.38155342548538</v>
      </c>
      <c r="ET261" s="146">
        <f t="shared" si="388"/>
        <v>278.48851972196661</v>
      </c>
      <c r="EU261" s="146">
        <f t="shared" si="389"/>
        <v>278.6260225424158</v>
      </c>
      <c r="EV261" s="146">
        <f t="shared" si="390"/>
        <v>278.79404302100323</v>
      </c>
      <c r="EW261" s="146">
        <f t="shared" si="391"/>
        <v>278.99255819943807</v>
      </c>
      <c r="EX261" s="146">
        <f t="shared" si="392"/>
        <v>279.22154108618315</v>
      </c>
      <c r="EY261" s="146">
        <f t="shared" si="393"/>
        <v>279.48096072575635</v>
      </c>
      <c r="EZ261" s="146">
        <f t="shared" si="394"/>
        <v>279.77078227779276</v>
      </c>
      <c r="FA261" s="146">
        <f t="shared" si="395"/>
        <v>280.09096710549187</v>
      </c>
      <c r="FB261" s="146">
        <f t="shared" si="396"/>
        <v>280.44147287303883</v>
      </c>
      <c r="FC261" s="146">
        <f t="shared" si="397"/>
        <v>280.82225365154682</v>
      </c>
      <c r="FD261" s="146">
        <f t="shared" si="398"/>
        <v>281.23326003303555</v>
      </c>
      <c r="FE261" s="146">
        <f t="shared" si="399"/>
        <v>281.67443925192998</v>
      </c>
      <c r="FF261" s="146">
        <f t="shared" si="400"/>
        <v>282.14573531353716</v>
      </c>
      <c r="FG261" s="146">
        <f t="shared" si="401"/>
        <v>282.64708912893389</v>
      </c>
      <c r="FH261" s="146">
        <f t="shared" si="402"/>
        <v>283.1784386556825</v>
      </c>
      <c r="FI261" s="146">
        <f t="shared" si="403"/>
        <v>283.73971904377254</v>
      </c>
      <c r="FJ261" s="146">
        <f t="shared" si="404"/>
        <v>284.33086278618015</v>
      </c>
      <c r="FK261" s="146">
        <f t="shared" si="405"/>
        <v>284.95179987342527</v>
      </c>
      <c r="FL261" s="146">
        <f t="shared" si="406"/>
        <v>285.60245795150763</v>
      </c>
      <c r="FM261" s="146">
        <f t="shared" si="407"/>
        <v>286.28276248260028</v>
      </c>
      <c r="FN261" s="146">
        <f t="shared" si="408"/>
        <v>286.99263690788456</v>
      </c>
      <c r="FO261" s="146">
        <f t="shared" si="409"/>
        <v>287.73200281191998</v>
      </c>
      <c r="FP261" s="146">
        <f t="shared" si="410"/>
        <v>288.50078008795174</v>
      </c>
      <c r="FQ261" s="146">
        <f t="shared" si="411"/>
        <v>289.2988871035717</v>
      </c>
      <c r="FR261" s="146">
        <f t="shared" si="412"/>
        <v>290.12624086617092</v>
      </c>
      <c r="FS261" s="146">
        <f t="shared" si="413"/>
        <v>290.98275718763421</v>
      </c>
      <c r="FT261" s="146">
        <f t="shared" si="414"/>
        <v>291.86835084775697</v>
      </c>
      <c r="FU261" s="146">
        <f t="shared" si="415"/>
        <v>292.78293575588162</v>
      </c>
      <c r="FV261" s="146">
        <f t="shared" si="416"/>
        <v>293.72642511028249</v>
      </c>
      <c r="FW261" s="146">
        <f t="shared" si="417"/>
        <v>294.69873155485345</v>
      </c>
      <c r="FX261" s="146">
        <f t="shared" si="418"/>
        <v>295.69976733267913</v>
      </c>
      <c r="FY261" s="146">
        <f t="shared" si="419"/>
        <v>296.72944443610601</v>
      </c>
      <c r="FZ261" s="146">
        <f t="shared" si="420"/>
        <v>297.78767475295336</v>
      </c>
      <c r="GA261" s="146">
        <f t="shared" si="421"/>
        <v>298.87437020854213</v>
      </c>
      <c r="GB261" s="146">
        <f t="shared" si="422"/>
        <v>299.98944290324465</v>
      </c>
      <c r="GC261" s="146">
        <f t="shared" si="423"/>
        <v>301.13280524529455</v>
      </c>
      <c r="GD261" s="146">
        <f t="shared" si="424"/>
        <v>302.30437007862457</v>
      </c>
      <c r="GE261" s="355">
        <f t="shared" si="425"/>
        <v>303.50405080553134</v>
      </c>
      <c r="GF261" s="146">
        <f t="shared" si="426"/>
        <v>304.73176150399729</v>
      </c>
      <c r="GG261" s="146">
        <f t="shared" si="427"/>
        <v>305.98741703952834</v>
      </c>
      <c r="GH261" s="146">
        <f t="shared" si="428"/>
        <v>307.2709331713952</v>
      </c>
      <c r="GI261" s="146">
        <f t="shared" si="429"/>
        <v>308.58222665319317</v>
      </c>
      <c r="GJ261" s="146">
        <f t="shared" si="430"/>
        <v>309.92121532766265</v>
      </c>
      <c r="GK261" s="146">
        <f t="shared" si="431"/>
        <v>311.28781821573722</v>
      </c>
      <c r="GL261" s="146">
        <f t="shared" si="432"/>
        <v>312.68195559981007</v>
      </c>
      <c r="GM261" s="146">
        <f t="shared" si="433"/>
        <v>314.10354910123351</v>
      </c>
      <c r="GN261" s="146">
        <f t="shared" si="434"/>
        <v>315.55252175208363</v>
      </c>
      <c r="GO261" s="146">
        <f t="shared" si="435"/>
        <v>317.02879806124821</v>
      </c>
      <c r="GP261" s="146">
        <f t="shared" si="436"/>
        <v>318.53230407490832</v>
      </c>
      <c r="GQ261" s="146">
        <f t="shared" si="437"/>
        <v>320.06296743150421</v>
      </c>
      <c r="GR261" s="146">
        <f t="shared" si="438"/>
        <v>321.62071741128977</v>
      </c>
      <c r="GS261" s="146">
        <f t="shared" si="439"/>
        <v>323.20548498059566</v>
      </c>
      <c r="GT261" s="146">
        <f t="shared" si="440"/>
        <v>324.81720283093142</v>
      </c>
      <c r="GU261" s="146">
        <f t="shared" si="441"/>
        <v>326.45580541306981</v>
      </c>
      <c r="GV261" s="146">
        <f t="shared" si="442"/>
        <v>328.12122896626437</v>
      </c>
      <c r="GW261" s="146">
        <f t="shared" si="443"/>
        <v>329.81341154276237</v>
      </c>
      <c r="GX261" s="146">
        <f t="shared" si="444"/>
        <v>331.53229302777925</v>
      </c>
      <c r="HA261" s="267">
        <v>39.948248421056562</v>
      </c>
      <c r="HB261" s="273">
        <v>4000</v>
      </c>
      <c r="HC261" s="146">
        <f t="shared" si="505"/>
        <v>10.611324881781719</v>
      </c>
      <c r="HD261" s="146">
        <f t="shared" si="506"/>
        <v>21.222362753278684</v>
      </c>
      <c r="HE261" s="146">
        <f t="shared" si="507"/>
        <v>31.832827067313698</v>
      </c>
      <c r="HF261" s="146">
        <f t="shared" si="508"/>
        <v>42.442432201470623</v>
      </c>
      <c r="HG261" s="146">
        <f t="shared" si="509"/>
        <v>53.050893916505238</v>
      </c>
      <c r="HH261" s="146">
        <f t="shared" si="510"/>
        <v>63.65792981033912</v>
      </c>
      <c r="HI261" s="146">
        <f t="shared" si="511"/>
        <v>74.263259765816471</v>
      </c>
      <c r="HJ261" s="146">
        <f t="shared" si="512"/>
        <v>84.866606391021492</v>
      </c>
      <c r="HK261" s="146">
        <f t="shared" si="513"/>
        <v>95.467695450583832</v>
      </c>
      <c r="HL261" s="146">
        <f t="shared" si="514"/>
        <v>106.06625628668394</v>
      </c>
      <c r="HM261" s="146">
        <f t="shared" si="515"/>
        <v>116.662022228429</v>
      </c>
      <c r="HN261" s="146">
        <f t="shared" si="516"/>
        <v>127.25473098837223</v>
      </c>
      <c r="HO261" s="146">
        <f t="shared" si="517"/>
        <v>137.84412504502191</v>
      </c>
      <c r="HP261" s="146">
        <f t="shared" si="518"/>
        <v>148.42995201021057</v>
      </c>
      <c r="HQ261" s="146">
        <f t="shared" si="519"/>
        <v>159.01196498035262</v>
      </c>
      <c r="HR261" s="146">
        <f t="shared" si="520"/>
        <v>169.5899228706555</v>
      </c>
      <c r="HS261" s="146">
        <f t="shared" si="521"/>
        <v>180.16359073146253</v>
      </c>
      <c r="HT261" s="146">
        <f t="shared" si="522"/>
        <v>190.73274004596763</v>
      </c>
      <c r="HU261" s="146">
        <f t="shared" si="523"/>
        <v>201.29714900867603</v>
      </c>
      <c r="HV261" s="146">
        <f t="shared" si="524"/>
        <v>211.85660278406885</v>
      </c>
      <c r="HW261" s="146">
        <f t="shared" si="525"/>
        <v>222.41089374499339</v>
      </c>
      <c r="HX261" s="146">
        <f t="shared" si="526"/>
        <v>232.95982169046113</v>
      </c>
      <c r="HY261" s="146">
        <f t="shared" si="527"/>
        <v>243.50319404256294</v>
      </c>
      <c r="HZ261" s="146">
        <f t="shared" si="528"/>
        <v>254.04082602236613</v>
      </c>
      <c r="IA261" s="146">
        <f t="shared" si="529"/>
        <v>264.57254080470074</v>
      </c>
      <c r="IB261" s="146">
        <f t="shared" si="530"/>
        <v>275.09816965188361</v>
      </c>
      <c r="IC261" s="146">
        <f t="shared" si="531"/>
        <v>285.61755202645031</v>
      </c>
      <c r="ID261" s="146">
        <f t="shared" si="532"/>
        <v>296.13053568313563</v>
      </c>
      <c r="IE261" s="146">
        <f t="shared" si="533"/>
        <v>306.63697674032016</v>
      </c>
      <c r="IF261" s="146">
        <f t="shared" si="534"/>
        <v>317.13673973134871</v>
      </c>
      <c r="IG261" s="146">
        <f t="shared" si="535"/>
        <v>327.62969763608641</v>
      </c>
      <c r="IH261" s="146">
        <f t="shared" si="536"/>
        <v>338.11573189323121</v>
      </c>
      <c r="II261" s="146">
        <f t="shared" si="537"/>
        <v>348.59473239392008</v>
      </c>
      <c r="IJ261" s="146">
        <f t="shared" si="538"/>
        <v>359.06659745721407</v>
      </c>
      <c r="IK261" s="146">
        <f t="shared" si="539"/>
        <v>369.53123378814666</v>
      </c>
      <c r="IL261" s="146">
        <f t="shared" si="540"/>
        <v>379.98855641898706</v>
      </c>
      <c r="IM261" s="146">
        <f t="shared" si="541"/>
        <v>390.43848863449654</v>
      </c>
      <c r="IN261" s="146">
        <f t="shared" si="542"/>
        <v>400.88096188191315</v>
      </c>
      <c r="IO261" s="146">
        <f t="shared" si="543"/>
        <v>411.31591566647683</v>
      </c>
      <c r="IP261" s="146">
        <f t="shared" si="544"/>
        <v>421.74329743331526</v>
      </c>
      <c r="IQ261" s="355">
        <f t="shared" si="545"/>
        <v>432.16306243651013</v>
      </c>
      <c r="IR261" s="146">
        <f t="shared" si="546"/>
        <v>442.57517359622011</v>
      </c>
      <c r="IS261" s="146">
        <f t="shared" si="547"/>
        <v>452.97960134469474</v>
      </c>
      <c r="IT261" s="146">
        <f t="shared" si="548"/>
        <v>463.37632346204845</v>
      </c>
      <c r="IU261" s="146">
        <f t="shared" si="549"/>
        <v>473.76532490265959</v>
      </c>
      <c r="IV261" s="146">
        <f t="shared" si="550"/>
        <v>484.14659761303682</v>
      </c>
      <c r="IW261" s="146">
        <f t="shared" si="551"/>
        <v>494.52014034201494</v>
      </c>
      <c r="IX261" s="146">
        <f t="shared" si="552"/>
        <v>504.88595844409735</v>
      </c>
      <c r="IY261" s="146">
        <f t="shared" si="553"/>
        <v>515.24406367677943</v>
      </c>
      <c r="IZ261" s="146">
        <f t="shared" si="554"/>
        <v>525.59447399263672</v>
      </c>
      <c r="JA261" s="146">
        <f t="shared" si="555"/>
        <v>535.93721332697191</v>
      </c>
      <c r="JB261" s="146">
        <f t="shared" si="556"/>
        <v>546.2723113817658</v>
      </c>
      <c r="JC261" s="146">
        <f t="shared" si="557"/>
        <v>556.59980340666891</v>
      </c>
      <c r="JD261" s="146">
        <f t="shared" si="558"/>
        <v>566.91972997773144</v>
      </c>
      <c r="JE261" s="146">
        <f t="shared" si="559"/>
        <v>577.2321367745526</v>
      </c>
      <c r="JF261" s="146">
        <f t="shared" si="560"/>
        <v>587.53707435648494</v>
      </c>
      <c r="JG261" s="146">
        <f t="shared" si="561"/>
        <v>597.83459793852171</v>
      </c>
      <c r="JH261" s="146">
        <f t="shared" si="562"/>
        <v>608.12476716743038</v>
      </c>
      <c r="JI261" s="146">
        <f t="shared" si="563"/>
        <v>618.40764589870025</v>
      </c>
      <c r="JJ261" s="146">
        <f t="shared" si="564"/>
        <v>628.68330197481043</v>
      </c>
      <c r="JL261" s="267">
        <v>49.934136377118456</v>
      </c>
      <c r="JM261" s="273">
        <v>5000</v>
      </c>
      <c r="JN261" s="147">
        <f t="shared" si="445"/>
        <v>45.069766949273188</v>
      </c>
      <c r="JO261" s="147">
        <f t="shared" si="446"/>
        <v>55.115620203771542</v>
      </c>
      <c r="JP261" s="147">
        <f t="shared" si="447"/>
        <v>65.192035251756479</v>
      </c>
      <c r="JQ261" s="147">
        <f t="shared" si="448"/>
        <v>75.299001548237712</v>
      </c>
      <c r="JR261" s="147">
        <f t="shared" si="449"/>
        <v>85.436504368686897</v>
      </c>
      <c r="JS261" s="147">
        <f t="shared" si="450"/>
        <v>95.604524847274334</v>
      </c>
      <c r="JT261" s="147">
        <f t="shared" si="451"/>
        <v>105.80304002570917</v>
      </c>
      <c r="JU261" s="147">
        <f t="shared" si="452"/>
        <v>116.03202291245425</v>
      </c>
      <c r="JV261" s="147">
        <f t="shared" si="453"/>
        <v>126.29144255202745</v>
      </c>
      <c r="JW261" s="147">
        <f t="shared" si="454"/>
        <v>136.58126410406385</v>
      </c>
      <c r="JX261" s="147">
        <f t="shared" si="455"/>
        <v>146.90144893176296</v>
      </c>
      <c r="JY261" s="147">
        <f t="shared" si="456"/>
        <v>157.25195469930992</v>
      </c>
      <c r="JZ261" s="147">
        <f t="shared" si="457"/>
        <v>167.6327354778179</v>
      </c>
      <c r="KA261" s="147">
        <f t="shared" si="458"/>
        <v>178.04374185930664</v>
      </c>
      <c r="KB261" s="147">
        <f t="shared" si="459"/>
        <v>188.48492107820107</v>
      </c>
      <c r="KC261" s="147">
        <f t="shared" si="460"/>
        <v>198.95621713980825</v>
      </c>
      <c r="KD261" s="147">
        <f t="shared" si="461"/>
        <v>209.45757095520497</v>
      </c>
      <c r="KE261" s="147">
        <f t="shared" si="462"/>
        <v>219.98892048195358</v>
      </c>
      <c r="KF261" s="147">
        <f t="shared" si="463"/>
        <v>230.55020087004362</v>
      </c>
      <c r="KG261" s="147">
        <f t="shared" si="464"/>
        <v>241.14134461245123</v>
      </c>
      <c r="KH261" s="147">
        <f t="shared" si="465"/>
        <v>251.76228169969636</v>
      </c>
      <c r="KI261" s="147">
        <f t="shared" si="466"/>
        <v>262.41293977777872</v>
      </c>
      <c r="KJ261" s="147">
        <f t="shared" si="467"/>
        <v>273.09324430887136</v>
      </c>
      <c r="KK261" s="147">
        <f t="shared" si="468"/>
        <v>283.80311873415565</v>
      </c>
      <c r="KL261" s="147">
        <f t="shared" si="469"/>
        <v>294.54248463819107</v>
      </c>
      <c r="KM261" s="147">
        <f t="shared" si="470"/>
        <v>305.31126191422283</v>
      </c>
      <c r="KN261" s="147">
        <f t="shared" si="471"/>
        <v>316.10936892984279</v>
      </c>
      <c r="KO261" s="147">
        <f t="shared" si="472"/>
        <v>326.936722692442</v>
      </c>
      <c r="KP261" s="147">
        <f t="shared" si="473"/>
        <v>337.79323901390529</v>
      </c>
      <c r="KQ261" s="147">
        <f t="shared" si="474"/>
        <v>348.67883267402806</v>
      </c>
      <c r="KR261" s="147">
        <f t="shared" si="475"/>
        <v>359.59341758215271</v>
      </c>
      <c r="KS261" s="147">
        <f t="shared" si="476"/>
        <v>370.53690693655358</v>
      </c>
      <c r="KT261" s="147">
        <f t="shared" si="477"/>
        <v>381.50921338112454</v>
      </c>
      <c r="KU261" s="147">
        <f t="shared" si="478"/>
        <v>392.51024915895022</v>
      </c>
      <c r="KV261" s="147">
        <f t="shared" si="479"/>
        <v>403.53992626237709</v>
      </c>
      <c r="KW261" s="147">
        <f t="shared" si="480"/>
        <v>414.59815657922445</v>
      </c>
      <c r="KX261" s="147">
        <f t="shared" si="481"/>
        <v>425.68485203481322</v>
      </c>
      <c r="KY261" s="147">
        <f t="shared" si="482"/>
        <v>436.79992472951574</v>
      </c>
      <c r="KZ261" s="147">
        <f t="shared" si="483"/>
        <v>447.94328707156563</v>
      </c>
      <c r="LA261" s="147">
        <f t="shared" si="484"/>
        <v>459.11485190489566</v>
      </c>
      <c r="LB261" s="358">
        <f t="shared" si="485"/>
        <v>470.31453263180242</v>
      </c>
      <c r="LC261" s="147">
        <f t="shared" si="486"/>
        <v>481.54224333026838</v>
      </c>
      <c r="LD261" s="147">
        <f t="shared" si="487"/>
        <v>492.79789886579943</v>
      </c>
      <c r="LE261" s="147">
        <f t="shared" si="488"/>
        <v>504.08141499766629</v>
      </c>
      <c r="LF261" s="147">
        <f t="shared" si="489"/>
        <v>515.39270847946432</v>
      </c>
      <c r="LG261" s="147">
        <f t="shared" si="490"/>
        <v>526.73169715393374</v>
      </c>
      <c r="LH261" s="147">
        <f t="shared" si="491"/>
        <v>538.0983000420083</v>
      </c>
      <c r="LI261" s="147">
        <f t="shared" si="492"/>
        <v>549.4924374260811</v>
      </c>
      <c r="LJ261" s="147">
        <f t="shared" si="493"/>
        <v>560.91403092750465</v>
      </c>
      <c r="LK261" s="147">
        <f t="shared" si="494"/>
        <v>572.36300357835478</v>
      </c>
      <c r="LL261" s="147">
        <f t="shared" si="495"/>
        <v>583.8392798875193</v>
      </c>
      <c r="LM261" s="147">
        <f t="shared" si="496"/>
        <v>595.34278590117947</v>
      </c>
      <c r="LN261" s="147">
        <f t="shared" si="497"/>
        <v>606.87344925777529</v>
      </c>
      <c r="LO261" s="147">
        <f t="shared" si="498"/>
        <v>618.43119923756092</v>
      </c>
      <c r="LP261" s="147">
        <f t="shared" si="499"/>
        <v>630.0159668068668</v>
      </c>
      <c r="LQ261" s="147">
        <f t="shared" si="500"/>
        <v>641.62768465720251</v>
      </c>
      <c r="LR261" s="147">
        <f t="shared" si="501"/>
        <v>653.26628723934095</v>
      </c>
      <c r="LS261" s="147">
        <f t="shared" si="502"/>
        <v>664.93171079253557</v>
      </c>
      <c r="LT261" s="147">
        <f t="shared" si="503"/>
        <v>676.62389336903357</v>
      </c>
      <c r="LU261" s="147">
        <f t="shared" si="504"/>
        <v>688.34277485405039</v>
      </c>
      <c r="LX261" s="267">
        <v>40</v>
      </c>
      <c r="LY261" s="273">
        <v>4000</v>
      </c>
      <c r="LZ261" s="145">
        <f t="shared" si="565"/>
        <v>1.6267073754916952E-2</v>
      </c>
      <c r="MA261" s="145">
        <f t="shared" si="566"/>
        <v>3.2533707525428328E-2</v>
      </c>
      <c r="MB261" s="145">
        <f t="shared" si="567"/>
        <v>4.8799462037068614E-2</v>
      </c>
      <c r="MC261" s="145">
        <f t="shared" si="568"/>
        <v>6.5063899433023417E-2</v>
      </c>
      <c r="MD261" s="145">
        <f t="shared" si="569"/>
        <v>8.1326583976869496E-2</v>
      </c>
      <c r="ME261" s="145">
        <f t="shared" si="570"/>
        <v>9.7587082748543663E-2</v>
      </c>
      <c r="MF261" s="145">
        <f t="shared" si="571"/>
        <v>0.11384496633075034</v>
      </c>
      <c r="MG261" s="145">
        <f t="shared" si="572"/>
        <v>0.13009980948396443</v>
      </c>
      <c r="MH261" s="145">
        <f t="shared" si="573"/>
        <v>0.14635119180761905</v>
      </c>
      <c r="MI261" s="145">
        <f t="shared" si="574"/>
        <v>0.16259869838550323</v>
      </c>
      <c r="MJ261" s="145">
        <f t="shared" si="575"/>
        <v>0.17884192041333197</v>
      </c>
      <c r="MK261" s="145">
        <f t="shared" si="576"/>
        <v>0.19508045580660691</v>
      </c>
      <c r="ML261" s="145">
        <f t="shared" si="577"/>
        <v>0.21131390978699963</v>
      </c>
      <c r="MM261" s="145">
        <f t="shared" si="578"/>
        <v>0.2275418954455255</v>
      </c>
      <c r="MN261" s="145">
        <f t="shared" si="579"/>
        <v>0.24376403428101889</v>
      </c>
      <c r="MO261" s="145">
        <f t="shared" si="580"/>
        <v>0.25997995671247592</v>
      </c>
      <c r="MP261" s="145">
        <f t="shared" si="581"/>
        <v>0.2761893025640057</v>
      </c>
      <c r="MQ261" s="145">
        <f t="shared" si="582"/>
        <v>0.29239172152122417</v>
      </c>
      <c r="MR261" s="145">
        <f t="shared" si="583"/>
        <v>0.30858687355813252</v>
      </c>
      <c r="MS261" s="145">
        <f t="shared" si="584"/>
        <v>0.32477442933364747</v>
      </c>
      <c r="MT261" s="145">
        <f t="shared" si="585"/>
        <v>0.3409540705570519</v>
      </c>
      <c r="MU261" s="145">
        <f t="shared" si="586"/>
        <v>0.35712549032187729</v>
      </c>
      <c r="MV261" s="145">
        <f t="shared" si="587"/>
        <v>0.37328839340777309</v>
      </c>
      <c r="MW261" s="145">
        <f t="shared" si="588"/>
        <v>0.38944249655015545</v>
      </c>
      <c r="MX261" s="145">
        <f t="shared" si="589"/>
        <v>0.40558752867749337</v>
      </c>
      <c r="MY261" s="145">
        <f t="shared" si="590"/>
        <v>0.42172323111630666</v>
      </c>
      <c r="MZ261" s="145">
        <f t="shared" si="591"/>
        <v>0.43784935776398287</v>
      </c>
      <c r="NA261" s="145">
        <f t="shared" si="592"/>
        <v>0.45396567522978282</v>
      </c>
      <c r="NB261" s="145">
        <f t="shared" si="593"/>
        <v>0.47007196294436759</v>
      </c>
      <c r="NC261" s="145">
        <f t="shared" si="594"/>
        <v>0.48616801323846909</v>
      </c>
      <c r="ND261" s="145">
        <f t="shared" si="595"/>
        <v>0.50225363139126533</v>
      </c>
      <c r="NE261" s="145">
        <f t="shared" si="596"/>
        <v>0.51832863564925569</v>
      </c>
      <c r="NF261" s="145">
        <f t="shared" si="597"/>
        <v>0.53439285721645891</v>
      </c>
      <c r="NG261" s="145">
        <f t="shared" si="598"/>
        <v>0.55044614021683191</v>
      </c>
      <c r="NH261" s="145">
        <f t="shared" si="599"/>
        <v>0.56648834162995843</v>
      </c>
      <c r="NI261" s="145">
        <f t="shared" si="600"/>
        <v>0.5825193312010063</v>
      </c>
      <c r="NJ261" s="145">
        <f t="shared" si="601"/>
        <v>0.59853899132614541</v>
      </c>
      <c r="NK261" s="145">
        <f t="shared" si="602"/>
        <v>0.61454721691455572</v>
      </c>
      <c r="NL261" s="145">
        <f t="shared" si="603"/>
        <v>0.63054391522826769</v>
      </c>
      <c r="NM261" s="145">
        <f t="shared" si="604"/>
        <v>0.64652900570109428</v>
      </c>
      <c r="NN261" s="145">
        <f t="shared" si="605"/>
        <v>0.66250241973791091</v>
      </c>
      <c r="NO261" s="145">
        <f t="shared" si="606"/>
        <v>0.67846410049562578</v>
      </c>
      <c r="NP261" s="145">
        <f t="shared" si="607"/>
        <v>0.69441400264712061</v>
      </c>
      <c r="NQ261" s="145">
        <f t="shared" si="608"/>
        <v>0.71035209212949368</v>
      </c>
      <c r="NR261" s="145">
        <f t="shared" si="609"/>
        <v>0.72627834587793083</v>
      </c>
      <c r="NS261" s="145">
        <f t="shared" si="610"/>
        <v>0.74219275154649589</v>
      </c>
      <c r="NT261" s="145">
        <f t="shared" si="611"/>
        <v>0.75809530721716312</v>
      </c>
      <c r="NU261" s="145">
        <f t="shared" si="612"/>
        <v>0.77398602109834203</v>
      </c>
      <c r="NV261" s="145">
        <f t="shared" si="613"/>
        <v>0.78986491121417624</v>
      </c>
      <c r="NW261" s="145">
        <f t="shared" si="614"/>
        <v>0.80573200508581677</v>
      </c>
      <c r="NX261" s="145">
        <f t="shared" si="615"/>
        <v>0.82158733940588524</v>
      </c>
      <c r="NY261" s="145">
        <f t="shared" si="616"/>
        <v>0.83743095970727421</v>
      </c>
      <c r="NZ261" s="145">
        <f t="shared" si="617"/>
        <v>0.85326292002740789</v>
      </c>
      <c r="OA261" s="145">
        <f t="shared" si="618"/>
        <v>0.86908328256903744</v>
      </c>
      <c r="OB261" s="145">
        <f t="shared" si="619"/>
        <v>0.88489211735861273</v>
      </c>
      <c r="OC261" s="145">
        <f t="shared" si="620"/>
        <v>0.90068950190320529</v>
      </c>
      <c r="OD261" s="145">
        <f t="shared" si="621"/>
        <v>0.91647552084694561</v>
      </c>
      <c r="OE261" s="145">
        <f t="shared" si="622"/>
        <v>0.93225026562783753</v>
      </c>
      <c r="OF261" s="145">
        <f t="shared" si="623"/>
        <v>0.94801383413582085</v>
      </c>
      <c r="OG261" s="145">
        <f t="shared" si="624"/>
        <v>0.96376633037285786</v>
      </c>
    </row>
    <row r="262" spans="55:397">
      <c r="BC262" s="173"/>
      <c r="BD262" s="182"/>
      <c r="BE262" s="91">
        <f t="shared" si="625"/>
        <v>1013.25</v>
      </c>
      <c r="BF262" s="193">
        <f t="shared" si="625"/>
        <v>1.2250000000000001</v>
      </c>
      <c r="BG262" s="91">
        <f t="shared" si="625"/>
        <v>288.14999999999998</v>
      </c>
      <c r="BH262" s="116">
        <f t="shared" si="625"/>
        <v>0</v>
      </c>
      <c r="BI262" s="116"/>
      <c r="BJ262" s="107"/>
      <c r="BK262" s="217">
        <v>5000</v>
      </c>
      <c r="BL262" s="220">
        <v>1.5239999999999998</v>
      </c>
      <c r="BM262" s="284">
        <v>50</v>
      </c>
      <c r="BN262" s="113"/>
      <c r="BO262" s="104">
        <f t="shared" si="626"/>
        <v>843.07271560736558</v>
      </c>
      <c r="BP262" s="256">
        <f t="shared" si="627"/>
        <v>1.0555463943612402</v>
      </c>
      <c r="BQ262" s="213">
        <f t="shared" si="628"/>
        <v>5.0939999999999372</v>
      </c>
      <c r="BR262" s="215">
        <f t="shared" si="629"/>
        <v>278.24399999999991</v>
      </c>
      <c r="BS262" s="117"/>
      <c r="BT262" s="101">
        <f t="shared" si="630"/>
        <v>650.00917328922083</v>
      </c>
      <c r="BU262" s="113"/>
      <c r="BV262" s="141">
        <f t="shared" si="631"/>
        <v>0.83204807856636132</v>
      </c>
      <c r="BW262" s="163">
        <f t="shared" si="632"/>
        <v>0.8616705260091756</v>
      </c>
      <c r="BX262" s="159">
        <f t="shared" si="633"/>
        <v>0.96562207183758442</v>
      </c>
      <c r="BY262" s="170"/>
      <c r="CC262" s="267">
        <v>59.919520598752968</v>
      </c>
      <c r="CD262" s="273">
        <v>6000</v>
      </c>
      <c r="CE262" s="145">
        <f t="shared" si="325"/>
        <v>1.6887351323878235E-2</v>
      </c>
      <c r="CF262" s="145">
        <f t="shared" si="326"/>
        <v>3.3773985526840959E-2</v>
      </c>
      <c r="CG262" s="145">
        <f t="shared" si="327"/>
        <v>5.0659186744444223E-2</v>
      </c>
      <c r="CH262" s="145">
        <f t="shared" si="328"/>
        <v>6.7542241620694873E-2</v>
      </c>
      <c r="CI262" s="145">
        <f t="shared" si="329"/>
        <v>8.4422440550450034E-2</v>
      </c>
      <c r="CJ262" s="145">
        <f t="shared" si="330"/>
        <v>0.10129907890808995</v>
      </c>
      <c r="CK262" s="145">
        <f t="shared" si="331"/>
        <v>0.11817145825759477</v>
      </c>
      <c r="CL262" s="145">
        <f t="shared" si="332"/>
        <v>0.13503888753997481</v>
      </c>
      <c r="CM262" s="145">
        <f t="shared" si="333"/>
        <v>0.15190068423355957</v>
      </c>
      <c r="CN262" s="145">
        <f t="shared" si="334"/>
        <v>0.16875617548326249</v>
      </c>
      <c r="CO262" s="145">
        <f t="shared" si="335"/>
        <v>0.18560469919485104</v>
      </c>
      <c r="CP262" s="145">
        <f t="shared" si="336"/>
        <v>0.20244560509071002</v>
      </c>
      <c r="CQ262" s="145">
        <f t="shared" si="337"/>
        <v>0.21927825572361381</v>
      </c>
      <c r="CR262" s="145">
        <f t="shared" si="338"/>
        <v>0.23610202744539943</v>
      </c>
      <c r="CS262" s="145">
        <f t="shared" si="339"/>
        <v>0.25291631132772918</v>
      </c>
      <c r="CT262" s="145">
        <f t="shared" si="340"/>
        <v>0.26972051403233982</v>
      </c>
      <c r="CU262" s="145">
        <f t="shared" si="341"/>
        <v>0.28651405862852891</v>
      </c>
      <c r="CV262" s="145">
        <f t="shared" si="342"/>
        <v>0.30329638535590736</v>
      </c>
      <c r="CW262" s="145">
        <f t="shared" si="343"/>
        <v>0.32006695233078358</v>
      </c>
      <c r="CX262" s="145">
        <f t="shared" si="344"/>
        <v>0.33682523619484811</v>
      </c>
      <c r="CY262" s="145">
        <f t="shared" si="345"/>
        <v>0.35357073270511713</v>
      </c>
      <c r="CZ262" s="145">
        <f t="shared" si="346"/>
        <v>0.37030295726443618</v>
      </c>
      <c r="DA262" s="145">
        <f t="shared" si="347"/>
        <v>0.38702144539212185</v>
      </c>
      <c r="DB262" s="145">
        <f t="shared" si="348"/>
        <v>0.40372575313464948</v>
      </c>
      <c r="DC262" s="145">
        <f t="shared" si="349"/>
        <v>0.42041545741652203</v>
      </c>
      <c r="DD262" s="145">
        <f t="shared" si="350"/>
        <v>0.43709015633180937</v>
      </c>
      <c r="DE262" s="145">
        <f t="shared" si="351"/>
        <v>0.45374946937702776</v>
      </c>
      <c r="DF262" s="145">
        <f t="shared" si="352"/>
        <v>0.47039303762634371</v>
      </c>
      <c r="DG262" s="145">
        <f t="shared" si="353"/>
        <v>0.48702052385026651</v>
      </c>
      <c r="DH262" s="145">
        <f t="shared" si="354"/>
        <v>0.50363161257925426</v>
      </c>
      <c r="DI262" s="145">
        <f t="shared" si="355"/>
        <v>0.52022601011380032</v>
      </c>
      <c r="DJ262" s="145">
        <f t="shared" si="356"/>
        <v>0.53680344448279904</v>
      </c>
      <c r="DK262" s="145">
        <f t="shared" si="357"/>
        <v>0.55336366535212467</v>
      </c>
      <c r="DL262" s="145">
        <f t="shared" si="358"/>
        <v>0.56990644388546707</v>
      </c>
      <c r="DM262" s="145">
        <f t="shared" si="359"/>
        <v>0.58643157255968181</v>
      </c>
      <c r="DN262" s="145">
        <f t="shared" si="360"/>
        <v>0.60293886493687998</v>
      </c>
      <c r="DO262" s="145">
        <f t="shared" si="361"/>
        <v>0.61942815539571705</v>
      </c>
      <c r="DP262" s="145">
        <f t="shared" si="362"/>
        <v>0.63589929882427298</v>
      </c>
      <c r="DQ262" s="145">
        <f t="shared" si="363"/>
        <v>0.65235217027706183</v>
      </c>
      <c r="DR262" s="145">
        <f t="shared" si="364"/>
        <v>0.66878666459869263</v>
      </c>
      <c r="DS262" s="145">
        <f t="shared" si="365"/>
        <v>0.68520269601673067</v>
      </c>
      <c r="DT262" s="145">
        <f t="shared" si="366"/>
        <v>0.70160019770632065</v>
      </c>
      <c r="DU262" s="145">
        <f t="shared" si="367"/>
        <v>0.71797912132911612</v>
      </c>
      <c r="DV262" s="145">
        <f t="shared" si="368"/>
        <v>0.73433943654901956</v>
      </c>
      <c r="DW262" s="145">
        <f t="shared" si="369"/>
        <v>0.75068113052723451</v>
      </c>
      <c r="DX262" s="145">
        <f t="shared" si="370"/>
        <v>0.76700420739904951</v>
      </c>
      <c r="DY262" s="145">
        <f t="shared" si="371"/>
        <v>0.78330868773473983</v>
      </c>
      <c r="DZ262" s="145">
        <f t="shared" si="372"/>
        <v>0.79959460798689563</v>
      </c>
      <c r="EA262" s="145">
        <f t="shared" si="373"/>
        <v>0.81586201992642082</v>
      </c>
      <c r="EB262" s="145">
        <f t="shared" si="374"/>
        <v>0.83211099006935185</v>
      </c>
      <c r="EC262" s="145">
        <f t="shared" si="375"/>
        <v>0.84834159909657481</v>
      </c>
      <c r="ED262" s="145">
        <f t="shared" si="376"/>
        <v>0.86455394126843466</v>
      </c>
      <c r="EE262" s="145">
        <f t="shared" si="377"/>
        <v>0.88074812383609868</v>
      </c>
      <c r="EF262" s="145">
        <f t="shared" si="378"/>
        <v>0.89692426645149659</v>
      </c>
      <c r="EG262" s="145">
        <f t="shared" si="379"/>
        <v>0.91308250057750728</v>
      </c>
      <c r="EH262" s="145">
        <f t="shared" si="380"/>
        <v>0.92922296889999167</v>
      </c>
      <c r="EI262" s="145">
        <f t="shared" si="381"/>
        <v>0.94534582474317042</v>
      </c>
      <c r="EJ262" s="145">
        <f t="shared" si="382"/>
        <v>0.96145123148971789</v>
      </c>
      <c r="EK262" s="145">
        <f t="shared" si="383"/>
        <v>0.97753936200688873</v>
      </c>
      <c r="EL262" s="145">
        <f t="shared" si="384"/>
        <v>0.99361039807983687</v>
      </c>
      <c r="EO262" s="267">
        <v>59.919520598752968</v>
      </c>
      <c r="EP262" s="273">
        <v>6000</v>
      </c>
      <c r="EQ262" s="146">
        <f t="shared" si="385"/>
        <v>276.27855707063662</v>
      </c>
      <c r="ER262" s="146">
        <f t="shared" si="386"/>
        <v>276.32582560608085</v>
      </c>
      <c r="ES262" s="146">
        <f t="shared" si="387"/>
        <v>276.404597584253</v>
      </c>
      <c r="ET262" s="146">
        <f t="shared" si="388"/>
        <v>276.51485965937712</v>
      </c>
      <c r="EU262" s="146">
        <f t="shared" si="389"/>
        <v>276.65659319838431</v>
      </c>
      <c r="EV262" s="146">
        <f t="shared" si="390"/>
        <v>276.829774331615</v>
      </c>
      <c r="EW262" s="146">
        <f t="shared" si="391"/>
        <v>277.03437401756003</v>
      </c>
      <c r="EX262" s="146">
        <f t="shared" si="392"/>
        <v>277.27035812131174</v>
      </c>
      <c r="EY262" s="146">
        <f t="shared" si="393"/>
        <v>277.5376875063256</v>
      </c>
      <c r="EZ262" s="146">
        <f t="shared" si="394"/>
        <v>277.83631813903213</v>
      </c>
      <c r="FA262" s="146">
        <f t="shared" si="395"/>
        <v>278.16620120577448</v>
      </c>
      <c r="FB262" s="146">
        <f t="shared" si="396"/>
        <v>278.52728324149587</v>
      </c>
      <c r="FC262" s="146">
        <f t="shared" si="397"/>
        <v>278.91950626954446</v>
      </c>
      <c r="FD262" s="146">
        <f t="shared" si="398"/>
        <v>279.34280795191989</v>
      </c>
      <c r="FE262" s="146">
        <f t="shared" si="399"/>
        <v>279.79712174924413</v>
      </c>
      <c r="FF262" s="146">
        <f t="shared" si="400"/>
        <v>280.2823770897038</v>
      </c>
      <c r="FG262" s="146">
        <f t="shared" si="401"/>
        <v>280.79849954617924</v>
      </c>
      <c r="FH262" s="146">
        <f t="shared" si="402"/>
        <v>281.34541102075542</v>
      </c>
      <c r="FI262" s="146">
        <f t="shared" si="403"/>
        <v>281.92302993578704</v>
      </c>
      <c r="FJ262" s="146">
        <f t="shared" si="404"/>
        <v>282.53127143068241</v>
      </c>
      <c r="FK262" s="146">
        <f t="shared" si="405"/>
        <v>283.17004756355948</v>
      </c>
      <c r="FL262" s="146">
        <f t="shared" si="406"/>
        <v>283.83926751693008</v>
      </c>
      <c r="FM262" s="146">
        <f t="shared" si="407"/>
        <v>284.53883780656957</v>
      </c>
      <c r="FN262" s="146">
        <f t="shared" si="408"/>
        <v>285.26866249274201</v>
      </c>
      <c r="FO262" s="146">
        <f t="shared" si="409"/>
        <v>286.02864339296099</v>
      </c>
      <c r="FP262" s="146">
        <f t="shared" si="410"/>
        <v>286.81868029548974</v>
      </c>
      <c r="FQ262" s="146">
        <f t="shared" si="411"/>
        <v>287.63867117280353</v>
      </c>
      <c r="FR262" s="146">
        <f t="shared" si="412"/>
        <v>288.48851239426659</v>
      </c>
      <c r="FS262" s="146">
        <f t="shared" si="413"/>
        <v>289.36809893730515</v>
      </c>
      <c r="FT262" s="146">
        <f t="shared" si="414"/>
        <v>290.27732459639316</v>
      </c>
      <c r="FU262" s="146">
        <f t="shared" si="415"/>
        <v>291.21608218920056</v>
      </c>
      <c r="FV262" s="146">
        <f t="shared" si="416"/>
        <v>292.18426375929624</v>
      </c>
      <c r="FW262" s="146">
        <f t="shared" si="417"/>
        <v>293.1817607748356</v>
      </c>
      <c r="FX262" s="146">
        <f t="shared" si="418"/>
        <v>294.20846432270355</v>
      </c>
      <c r="FY262" s="146">
        <f t="shared" si="419"/>
        <v>295.26426529763137</v>
      </c>
      <c r="FZ262" s="146">
        <f t="shared" si="420"/>
        <v>296.34905458584188</v>
      </c>
      <c r="GA262" s="146">
        <f t="shared" si="421"/>
        <v>297.4627232428295</v>
      </c>
      <c r="GB262" s="146">
        <f t="shared" si="422"/>
        <v>298.605162664918</v>
      </c>
      <c r="GC262" s="146">
        <f t="shared" si="423"/>
        <v>299.77626475428821</v>
      </c>
      <c r="GD262" s="146">
        <f t="shared" si="424"/>
        <v>300.97592207720663</v>
      </c>
      <c r="GE262" s="355">
        <f t="shared" si="425"/>
        <v>302.20402801523051</v>
      </c>
      <c r="GF262" s="146">
        <f t="shared" si="426"/>
        <v>303.46047690920426</v>
      </c>
      <c r="GG262" s="146">
        <f t="shared" si="427"/>
        <v>304.74516419590293</v>
      </c>
      <c r="GH262" s="146">
        <f t="shared" si="428"/>
        <v>306.05798653721456</v>
      </c>
      <c r="GI262" s="146">
        <f t="shared" si="429"/>
        <v>307.39884194179183</v>
      </c>
      <c r="GJ262" s="146">
        <f t="shared" si="430"/>
        <v>308.76762987913594</v>
      </c>
      <c r="GK262" s="146">
        <f t="shared" si="431"/>
        <v>310.16425138611044</v>
      </c>
      <c r="GL262" s="146">
        <f t="shared" si="432"/>
        <v>311.58860916590982</v>
      </c>
      <c r="GM262" s="146">
        <f t="shared" si="433"/>
        <v>313.04060767954161</v>
      </c>
      <c r="GN262" s="146">
        <f t="shared" si="434"/>
        <v>314.52015322990076</v>
      </c>
      <c r="GO262" s="146">
        <f t="shared" si="435"/>
        <v>316.02715403854472</v>
      </c>
      <c r="GP262" s="146">
        <f t="shared" si="436"/>
        <v>317.56152031529814</v>
      </c>
      <c r="GQ262" s="146">
        <f t="shared" si="437"/>
        <v>319.12316432083406</v>
      </c>
      <c r="GR262" s="146">
        <f t="shared" si="438"/>
        <v>320.71200042240059</v>
      </c>
      <c r="GS262" s="146">
        <f t="shared" si="439"/>
        <v>322.32794514287451</v>
      </c>
      <c r="GT262" s="146">
        <f t="shared" si="440"/>
        <v>323.97091720333941</v>
      </c>
      <c r="GU262" s="146">
        <f t="shared" si="441"/>
        <v>325.64083755939834</v>
      </c>
      <c r="GV262" s="146">
        <f t="shared" si="442"/>
        <v>327.33762943143796</v>
      </c>
      <c r="GW262" s="146">
        <f t="shared" si="443"/>
        <v>329.06121832907695</v>
      </c>
      <c r="GX262" s="146">
        <f t="shared" si="444"/>
        <v>330.81153207002876</v>
      </c>
      <c r="HA262" s="267">
        <v>49.934136377118456</v>
      </c>
      <c r="HB262" s="273">
        <v>5000</v>
      </c>
      <c r="HC262" s="146">
        <f t="shared" si="505"/>
        <v>10.772736887187909</v>
      </c>
      <c r="HD262" s="146">
        <f t="shared" si="506"/>
        <v>21.545101202329295</v>
      </c>
      <c r="HE262" s="146">
        <f t="shared" si="507"/>
        <v>32.316720999785453</v>
      </c>
      <c r="HF262" s="146">
        <f t="shared" si="508"/>
        <v>43.087225584620377</v>
      </c>
      <c r="HG262" s="146">
        <f t="shared" si="509"/>
        <v>53.856246132315711</v>
      </c>
      <c r="HH262" s="146">
        <f t="shared" si="510"/>
        <v>64.623416302124113</v>
      </c>
      <c r="HI262" s="146">
        <f t="shared" si="511"/>
        <v>75.388372841518617</v>
      </c>
      <c r="HJ262" s="146">
        <f t="shared" si="512"/>
        <v>86.150756180031053</v>
      </c>
      <c r="HK262" s="146">
        <f t="shared" si="513"/>
        <v>96.910211010201749</v>
      </c>
      <c r="HL262" s="146">
        <f t="shared" si="514"/>
        <v>107.66638685387183</v>
      </c>
      <c r="HM262" s="146">
        <f t="shared" si="515"/>
        <v>118.41893861187727</v>
      </c>
      <c r="HN262" s="146">
        <f t="shared" si="516"/>
        <v>129.16752709549024</v>
      </c>
      <c r="HO262" s="146">
        <f t="shared" si="517"/>
        <v>139.91181953790641</v>
      </c>
      <c r="HP262" s="146">
        <f t="shared" si="518"/>
        <v>150.65149008427926</v>
      </c>
      <c r="HQ262" s="146">
        <f t="shared" si="519"/>
        <v>161.38622025891931</v>
      </c>
      <c r="HR262" s="146">
        <f t="shared" si="520"/>
        <v>172.11569940839118</v>
      </c>
      <c r="HS262" s="146">
        <f t="shared" si="521"/>
        <v>182.83962511936417</v>
      </c>
      <c r="HT262" s="146">
        <f t="shared" si="522"/>
        <v>193.55770361024958</v>
      </c>
      <c r="HU262" s="146">
        <f t="shared" si="523"/>
        <v>204.26965009574221</v>
      </c>
      <c r="HV262" s="146">
        <f t="shared" si="524"/>
        <v>214.97518912360439</v>
      </c>
      <c r="HW262" s="146">
        <f t="shared" si="525"/>
        <v>225.6740548830825</v>
      </c>
      <c r="HX262" s="146">
        <f t="shared" si="526"/>
        <v>236.36599148457105</v>
      </c>
      <c r="HY262" s="146">
        <f t="shared" si="527"/>
        <v>247.05075321022909</v>
      </c>
      <c r="HZ262" s="146">
        <f t="shared" si="528"/>
        <v>257.72810473539471</v>
      </c>
      <c r="IA262" s="146">
        <f t="shared" si="529"/>
        <v>268.39782132082115</v>
      </c>
      <c r="IB262" s="146">
        <f t="shared" si="530"/>
        <v>279.05968897582767</v>
      </c>
      <c r="IC262" s="146">
        <f t="shared" si="531"/>
        <v>289.71350459261993</v>
      </c>
      <c r="ID262" s="146">
        <f t="shared" si="532"/>
        <v>300.35907605215687</v>
      </c>
      <c r="IE262" s="146">
        <f t="shared" si="533"/>
        <v>310.9962223020201</v>
      </c>
      <c r="IF262" s="146">
        <f t="shared" si="534"/>
        <v>321.62477340688935</v>
      </c>
      <c r="IG262" s="146">
        <f t="shared" si="535"/>
        <v>332.24457057228523</v>
      </c>
      <c r="IH262" s="146">
        <f t="shared" si="536"/>
        <v>342.85546614235443</v>
      </c>
      <c r="II262" s="146">
        <f t="shared" si="537"/>
        <v>353.45732357256031</v>
      </c>
      <c r="IJ262" s="146">
        <f t="shared" si="538"/>
        <v>364.05001737817145</v>
      </c>
      <c r="IK262" s="146">
        <f t="shared" si="539"/>
        <v>374.63343305957358</v>
      </c>
      <c r="IL262" s="146">
        <f t="shared" si="540"/>
        <v>385.20746700541275</v>
      </c>
      <c r="IM262" s="146">
        <f t="shared" si="541"/>
        <v>395.77202637469605</v>
      </c>
      <c r="IN262" s="146">
        <f t="shared" si="542"/>
        <v>406.32702895895238</v>
      </c>
      <c r="IO262" s="146">
        <f t="shared" si="543"/>
        <v>416.87240302563623</v>
      </c>
      <c r="IP262" s="146">
        <f t="shared" si="544"/>
        <v>427.40808714395968</v>
      </c>
      <c r="IQ262" s="355">
        <f t="shared" si="545"/>
        <v>437.93402999434647</v>
      </c>
      <c r="IR262" s="146">
        <f t="shared" si="546"/>
        <v>448.45019016273551</v>
      </c>
      <c r="IS262" s="146">
        <f t="shared" si="547"/>
        <v>458.9565359209488</v>
      </c>
      <c r="IT262" s="146">
        <f t="shared" si="548"/>
        <v>469.45304499432871</v>
      </c>
      <c r="IU262" s="146">
        <f t="shared" si="549"/>
        <v>479.93970431785715</v>
      </c>
      <c r="IV262" s="146">
        <f t="shared" si="550"/>
        <v>490.4165097819444</v>
      </c>
      <c r="IW262" s="146">
        <f t="shared" si="551"/>
        <v>500.88346596905461</v>
      </c>
      <c r="IX262" s="146">
        <f t="shared" si="552"/>
        <v>511.34058588231159</v>
      </c>
      <c r="IY262" s="146">
        <f t="shared" si="553"/>
        <v>521.78789066720935</v>
      </c>
      <c r="IZ262" s="146">
        <f t="shared" si="554"/>
        <v>532.22540932749439</v>
      </c>
      <c r="JA262" s="146">
        <f t="shared" si="555"/>
        <v>542.65317843628327</v>
      </c>
      <c r="JB262" s="146">
        <f t="shared" si="556"/>
        <v>553.07124184341933</v>
      </c>
      <c r="JC262" s="146">
        <f t="shared" si="557"/>
        <v>563.47965038003463</v>
      </c>
      <c r="JD262" s="146">
        <f t="shared" si="558"/>
        <v>573.87846156124317</v>
      </c>
      <c r="JE262" s="146">
        <f t="shared" si="559"/>
        <v>584.26773928785303</v>
      </c>
      <c r="JF262" s="146">
        <f t="shared" si="560"/>
        <v>594.64755354792408</v>
      </c>
      <c r="JG262" s="146">
        <f t="shared" si="561"/>
        <v>605.01798011897165</v>
      </c>
      <c r="JH262" s="146">
        <f t="shared" si="562"/>
        <v>615.3791002715476</v>
      </c>
      <c r="JI262" s="146">
        <f t="shared" si="563"/>
        <v>625.73100047490334</v>
      </c>
      <c r="JJ262" s="146">
        <f t="shared" si="564"/>
        <v>636.07377210538061</v>
      </c>
      <c r="JL262" s="267">
        <v>59.919520598752968</v>
      </c>
      <c r="JM262" s="273">
        <v>6000</v>
      </c>
      <c r="JN262" s="147">
        <f t="shared" si="445"/>
        <v>49.080269429888425</v>
      </c>
      <c r="JO262" s="147">
        <f t="shared" si="446"/>
        <v>59.127537965332657</v>
      </c>
      <c r="JP262" s="147">
        <f t="shared" si="447"/>
        <v>69.206309943504806</v>
      </c>
      <c r="JQ262" s="147">
        <f t="shared" si="448"/>
        <v>79.316572018628932</v>
      </c>
      <c r="JR262" s="147">
        <f t="shared" si="449"/>
        <v>89.458305557636123</v>
      </c>
      <c r="JS262" s="147">
        <f t="shared" si="450"/>
        <v>99.631486690866808</v>
      </c>
      <c r="JT262" s="147">
        <f t="shared" si="451"/>
        <v>109.83608637681183</v>
      </c>
      <c r="JU262" s="147">
        <f t="shared" si="452"/>
        <v>120.07207048056355</v>
      </c>
      <c r="JV262" s="147">
        <f t="shared" si="453"/>
        <v>130.33939986557741</v>
      </c>
      <c r="JW262" s="147">
        <f t="shared" si="454"/>
        <v>140.63803049828394</v>
      </c>
      <c r="JX262" s="147">
        <f t="shared" si="455"/>
        <v>150.96791356502629</v>
      </c>
      <c r="JY262" s="147">
        <f t="shared" si="456"/>
        <v>161.32899560074767</v>
      </c>
      <c r="JZ262" s="147">
        <f t="shared" si="457"/>
        <v>171.72121862879627</v>
      </c>
      <c r="KA262" s="147">
        <f t="shared" si="458"/>
        <v>182.1445203111717</v>
      </c>
      <c r="KB262" s="147">
        <f t="shared" si="459"/>
        <v>192.59883410849594</v>
      </c>
      <c r="KC262" s="147">
        <f t="shared" si="460"/>
        <v>203.08408944895561</v>
      </c>
      <c r="KD262" s="147">
        <f t="shared" si="461"/>
        <v>213.60021190543105</v>
      </c>
      <c r="KE262" s="147">
        <f t="shared" si="462"/>
        <v>224.14712338000723</v>
      </c>
      <c r="KF262" s="147">
        <f t="shared" si="463"/>
        <v>234.72474229503885</v>
      </c>
      <c r="KG262" s="147">
        <f t="shared" si="464"/>
        <v>245.33298378993422</v>
      </c>
      <c r="KH262" s="147">
        <f t="shared" si="465"/>
        <v>255.97175992281129</v>
      </c>
      <c r="KI262" s="147">
        <f t="shared" si="466"/>
        <v>266.64097987618186</v>
      </c>
      <c r="KJ262" s="147">
        <f t="shared" si="467"/>
        <v>277.34055016582136</v>
      </c>
      <c r="KK262" s="147">
        <f t="shared" si="468"/>
        <v>288.07037485199379</v>
      </c>
      <c r="KL262" s="147">
        <f t="shared" si="469"/>
        <v>298.83035575221277</v>
      </c>
      <c r="KM262" s="147">
        <f t="shared" si="470"/>
        <v>309.62039265474152</v>
      </c>
      <c r="KN262" s="147">
        <f t="shared" si="471"/>
        <v>320.44038353205531</v>
      </c>
      <c r="KO262" s="147">
        <f t="shared" si="472"/>
        <v>331.29022475351837</v>
      </c>
      <c r="KP262" s="147">
        <f t="shared" si="473"/>
        <v>342.16981129655693</v>
      </c>
      <c r="KQ262" s="147">
        <f t="shared" si="474"/>
        <v>353.07903695564494</v>
      </c>
      <c r="KR262" s="147">
        <f t="shared" si="475"/>
        <v>364.01779454845234</v>
      </c>
      <c r="KS262" s="147">
        <f t="shared" si="476"/>
        <v>374.98597611854802</v>
      </c>
      <c r="KT262" s="147">
        <f t="shared" si="477"/>
        <v>385.98347313408738</v>
      </c>
      <c r="KU262" s="147">
        <f t="shared" si="478"/>
        <v>397.01017668195533</v>
      </c>
      <c r="KV262" s="147">
        <f t="shared" si="479"/>
        <v>408.06597765688315</v>
      </c>
      <c r="KW262" s="147">
        <f t="shared" si="480"/>
        <v>419.15076694509366</v>
      </c>
      <c r="KX262" s="147">
        <f t="shared" si="481"/>
        <v>430.26443560208128</v>
      </c>
      <c r="KY262" s="147">
        <f t="shared" si="482"/>
        <v>441.40687502416978</v>
      </c>
      <c r="KZ262" s="147">
        <f t="shared" si="483"/>
        <v>452.57797711353999</v>
      </c>
      <c r="LA262" s="147">
        <f t="shared" si="484"/>
        <v>463.77763443645841</v>
      </c>
      <c r="LB262" s="358">
        <f t="shared" si="485"/>
        <v>475.00574037448229</v>
      </c>
      <c r="LC262" s="147">
        <f t="shared" si="486"/>
        <v>486.26218926845604</v>
      </c>
      <c r="LD262" s="147">
        <f t="shared" si="487"/>
        <v>497.54687655515471</v>
      </c>
      <c r="LE262" s="147">
        <f t="shared" si="488"/>
        <v>508.85969889646634</v>
      </c>
      <c r="LF262" s="147">
        <f t="shared" si="489"/>
        <v>520.20055430104367</v>
      </c>
      <c r="LG262" s="147">
        <f t="shared" si="490"/>
        <v>531.56934223838766</v>
      </c>
      <c r="LH262" s="147">
        <f t="shared" si="491"/>
        <v>542.96596374536216</v>
      </c>
      <c r="LI262" s="147">
        <f t="shared" si="492"/>
        <v>554.39032152516165</v>
      </c>
      <c r="LJ262" s="147">
        <f t="shared" si="493"/>
        <v>565.84232003879345</v>
      </c>
      <c r="LK262" s="147">
        <f t="shared" si="494"/>
        <v>577.32186558915259</v>
      </c>
      <c r="LL262" s="147">
        <f t="shared" si="495"/>
        <v>588.82886639779656</v>
      </c>
      <c r="LM262" s="147">
        <f t="shared" si="496"/>
        <v>600.36323267454998</v>
      </c>
      <c r="LN262" s="147">
        <f t="shared" si="497"/>
        <v>611.92487668008584</v>
      </c>
      <c r="LO262" s="147">
        <f t="shared" si="498"/>
        <v>623.51371278165243</v>
      </c>
      <c r="LP262" s="147">
        <f t="shared" si="499"/>
        <v>635.12965750212629</v>
      </c>
      <c r="LQ262" s="147">
        <f t="shared" si="500"/>
        <v>646.77262956259119</v>
      </c>
      <c r="LR262" s="147">
        <f t="shared" si="501"/>
        <v>658.44254991865023</v>
      </c>
      <c r="LS262" s="147">
        <f t="shared" si="502"/>
        <v>670.13934179068974</v>
      </c>
      <c r="LT262" s="147">
        <f t="shared" si="503"/>
        <v>681.86293068832879</v>
      </c>
      <c r="LU262" s="147">
        <f t="shared" si="504"/>
        <v>693.6132444292806</v>
      </c>
      <c r="LX262" s="267">
        <v>50</v>
      </c>
      <c r="LY262" s="273">
        <v>5000</v>
      </c>
      <c r="LZ262" s="145">
        <f t="shared" si="565"/>
        <v>1.6573207471326859E-2</v>
      </c>
      <c r="MA262" s="145">
        <f t="shared" si="566"/>
        <v>3.3145841762978981E-2</v>
      </c>
      <c r="MB262" s="145">
        <f t="shared" si="567"/>
        <v>4.971733065897236E-2</v>
      </c>
      <c r="MC262" s="145">
        <f t="shared" si="568"/>
        <v>6.6287103867453831E-2</v>
      </c>
      <c r="MD262" s="145">
        <f t="shared" si="569"/>
        <v>8.2854593974095253E-2</v>
      </c>
      <c r="ME262" s="145">
        <f t="shared" si="570"/>
        <v>9.9419237385700701E-2</v>
      </c>
      <c r="MF262" s="145">
        <f t="shared" si="571"/>
        <v>0.11598047526011553</v>
      </c>
      <c r="MG262" s="145">
        <f t="shared" si="572"/>
        <v>0.13253775441981089</v>
      </c>
      <c r="MH262" s="145">
        <f t="shared" si="573"/>
        <v>0.14909052824564009</v>
      </c>
      <c r="MI262" s="145">
        <f t="shared" si="574"/>
        <v>0.16563825754804509</v>
      </c>
      <c r="MJ262" s="145">
        <f t="shared" si="575"/>
        <v>0.1821804114127277</v>
      </c>
      <c r="MK262" s="145">
        <f t="shared" si="576"/>
        <v>0.19871646801824028</v>
      </c>
      <c r="ML262" s="145">
        <f t="shared" si="577"/>
        <v>0.21524591542287788</v>
      </c>
      <c r="MM262" s="145">
        <f t="shared" si="578"/>
        <v>0.23176825231856696</v>
      </c>
      <c r="MN262" s="145">
        <f t="shared" si="579"/>
        <v>0.24828298874962293</v>
      </c>
      <c r="MO262" s="145">
        <f t="shared" si="580"/>
        <v>0.2647896467944284</v>
      </c>
      <c r="MP262" s="145">
        <f t="shared" si="581"/>
        <v>0.28128776120827126</v>
      </c>
      <c r="MQ262" s="145">
        <f t="shared" si="582"/>
        <v>0.29777688002585512</v>
      </c>
      <c r="MR262" s="145">
        <f t="shared" si="583"/>
        <v>0.3142565651221243</v>
      </c>
      <c r="MS262" s="145">
        <f t="shared" si="584"/>
        <v>0.33072639273038601</v>
      </c>
      <c r="MT262" s="145">
        <f t="shared" si="585"/>
        <v>0.34718595391679047</v>
      </c>
      <c r="MU262" s="145">
        <f t="shared" si="586"/>
        <v>0.36363485501057735</v>
      </c>
      <c r="MV262" s="145">
        <f t="shared" si="587"/>
        <v>0.38007271798963388</v>
      </c>
      <c r="MW262" s="145">
        <f t="shared" si="588"/>
        <v>0.39649918082112801</v>
      </c>
      <c r="MX262" s="145">
        <f t="shared" si="589"/>
        <v>0.41291389775725185</v>
      </c>
      <c r="MY262" s="145">
        <f t="shared" si="590"/>
        <v>0.42931653958621963</v>
      </c>
      <c r="MZ262" s="145">
        <f t="shared" si="591"/>
        <v>0.44570679383891132</v>
      </c>
      <c r="NA262" s="145">
        <f t="shared" si="592"/>
        <v>0.46208436495174265</v>
      </c>
      <c r="NB262" s="145">
        <f t="shared" si="593"/>
        <v>0.4784489743864625</v>
      </c>
      <c r="NC262" s="145">
        <f t="shared" si="594"/>
        <v>0.49480036070780614</v>
      </c>
      <c r="ND262" s="145">
        <f t="shared" si="595"/>
        <v>0.51113827962002223</v>
      </c>
      <c r="NE262" s="145">
        <f t="shared" si="596"/>
        <v>0.52746250396346528</v>
      </c>
      <c r="NF262" s="145">
        <f t="shared" si="597"/>
        <v>0.54377282367258206</v>
      </c>
      <c r="NG262" s="145">
        <f t="shared" si="598"/>
        <v>0.56006904569666405</v>
      </c>
      <c r="NH262" s="145">
        <f t="shared" si="599"/>
        <v>0.5763509938849446</v>
      </c>
      <c r="NI262" s="145">
        <f t="shared" si="600"/>
        <v>0.59261850883759015</v>
      </c>
      <c r="NJ262" s="145">
        <f t="shared" si="601"/>
        <v>0.60887144772431967</v>
      </c>
      <c r="NK262" s="145">
        <f t="shared" si="602"/>
        <v>0.62510968407234713</v>
      </c>
      <c r="NL262" s="145">
        <f t="shared" si="603"/>
        <v>0.64133310752546768</v>
      </c>
      <c r="NM262" s="145">
        <f t="shared" si="604"/>
        <v>0.65754162357611057</v>
      </c>
      <c r="NN262" s="145">
        <f t="shared" si="605"/>
        <v>0.6737351532721958</v>
      </c>
      <c r="NO262" s="145">
        <f t="shared" si="606"/>
        <v>0.68991363290068231</v>
      </c>
      <c r="NP262" s="145">
        <f t="shared" si="607"/>
        <v>0.70607701364967757</v>
      </c>
      <c r="NQ262" s="145">
        <f t="shared" si="608"/>
        <v>0.72222526125096098</v>
      </c>
      <c r="NR262" s="145">
        <f t="shared" si="609"/>
        <v>0.73835835560478857</v>
      </c>
      <c r="NS262" s="145">
        <f t="shared" si="610"/>
        <v>0.75447629038880371</v>
      </c>
      <c r="NT262" s="145">
        <f t="shared" si="611"/>
        <v>0.77057907265285175</v>
      </c>
      <c r="NU262" s="145">
        <f t="shared" si="612"/>
        <v>0.7866667224014563</v>
      </c>
      <c r="NV262" s="145">
        <f t="shared" si="613"/>
        <v>0.80273927216568752</v>
      </c>
      <c r="NW262" s="145">
        <f t="shared" si="614"/>
        <v>0.81879676656606393</v>
      </c>
      <c r="NX262" s="145">
        <f t="shared" si="615"/>
        <v>0.83483926186812496</v>
      </c>
      <c r="NY262" s="145">
        <f t="shared" si="616"/>
        <v>0.85086682553221582</v>
      </c>
      <c r="NZ262" s="145">
        <f t="shared" si="617"/>
        <v>0.86687953575897458</v>
      </c>
      <c r="OA262" s="145">
        <f t="shared" si="618"/>
        <v>0.8828774810319433</v>
      </c>
      <c r="OB262" s="145">
        <f t="shared" si="619"/>
        <v>0.89886075965866996</v>
      </c>
      <c r="OC262" s="145">
        <f t="shared" si="620"/>
        <v>0.91482947931157332</v>
      </c>
      <c r="OD262" s="145">
        <f t="shared" si="621"/>
        <v>0.93078375656980095</v>
      </c>
      <c r="OE262" s="145">
        <f t="shared" si="622"/>
        <v>0.94672371646320652</v>
      </c>
      <c r="OF262" s="145">
        <f t="shared" si="623"/>
        <v>0.96264949201953043</v>
      </c>
      <c r="OG262" s="145">
        <f t="shared" si="624"/>
        <v>0.97856122381577582</v>
      </c>
    </row>
    <row r="263" spans="55:397">
      <c r="BC263" s="173"/>
      <c r="BD263" s="182"/>
      <c r="BE263" s="91">
        <f t="shared" si="625"/>
        <v>1013.25</v>
      </c>
      <c r="BF263" s="193">
        <f t="shared" si="625"/>
        <v>1.2250000000000001</v>
      </c>
      <c r="BG263" s="91">
        <f t="shared" si="625"/>
        <v>288.14999999999998</v>
      </c>
      <c r="BH263" s="116">
        <f t="shared" si="625"/>
        <v>0</v>
      </c>
      <c r="BI263" s="116"/>
      <c r="BJ263" s="107"/>
      <c r="BK263" s="217">
        <v>6000</v>
      </c>
      <c r="BL263" s="220">
        <v>1.8288</v>
      </c>
      <c r="BM263" s="284">
        <v>60</v>
      </c>
      <c r="BN263" s="113"/>
      <c r="BO263" s="104">
        <f t="shared" si="626"/>
        <v>811.99611309874251</v>
      </c>
      <c r="BP263" s="256">
        <f t="shared" si="627"/>
        <v>1.0239285236896638</v>
      </c>
      <c r="BQ263" s="213">
        <f t="shared" si="628"/>
        <v>3.1127999999999361</v>
      </c>
      <c r="BR263" s="215">
        <f t="shared" si="629"/>
        <v>276.26279999999991</v>
      </c>
      <c r="BS263" s="117"/>
      <c r="BT263" s="101">
        <f t="shared" si="630"/>
        <v>647.69088651287859</v>
      </c>
      <c r="BU263" s="113"/>
      <c r="BV263" s="141">
        <f t="shared" si="631"/>
        <v>0.80137785650011595</v>
      </c>
      <c r="BW263" s="163">
        <f t="shared" si="632"/>
        <v>0.83586001933850107</v>
      </c>
      <c r="BX263" s="159">
        <f t="shared" si="633"/>
        <v>0.95874648620510128</v>
      </c>
      <c r="BY263" s="170"/>
      <c r="CC263" s="267">
        <v>69.904382905422594</v>
      </c>
      <c r="CD263" s="273">
        <v>7000</v>
      </c>
      <c r="CE263" s="145">
        <f t="shared" si="325"/>
        <v>1.7209774573879434E-2</v>
      </c>
      <c r="CF263" s="145">
        <f t="shared" si="326"/>
        <v>3.4418676499419744E-2</v>
      </c>
      <c r="CG263" s="145">
        <f t="shared" si="327"/>
        <v>5.1625834721836121E-2</v>
      </c>
      <c r="CH263" s="145">
        <f t="shared" si="328"/>
        <v>6.8830381367565641E-2</v>
      </c>
      <c r="CI263" s="145">
        <f t="shared" si="329"/>
        <v>8.6031453318929932E-2</v>
      </c>
      <c r="CJ263" s="145">
        <f t="shared" si="330"/>
        <v>0.10322819377052903</v>
      </c>
      <c r="CK263" s="145">
        <f t="shared" si="331"/>
        <v>0.12041975376078336</v>
      </c>
      <c r="CL263" s="145">
        <f t="shared" si="332"/>
        <v>0.13760529367308494</v>
      </c>
      <c r="CM263" s="145">
        <f t="shared" si="333"/>
        <v>0.15478398470076987</v>
      </c>
      <c r="CN263" s="145">
        <f t="shared" si="334"/>
        <v>0.17195501027065782</v>
      </c>
      <c r="CO263" s="145">
        <f t="shared" si="335"/>
        <v>0.18911756741993643</v>
      </c>
      <c r="CP263" s="145">
        <f t="shared" si="336"/>
        <v>0.20627086812176471</v>
      </c>
      <c r="CQ263" s="145">
        <f t="shared" si="337"/>
        <v>0.2234141405550234</v>
      </c>
      <c r="CR263" s="145">
        <f t="shared" si="338"/>
        <v>0.24054663031422011</v>
      </c>
      <c r="CS263" s="145">
        <f t="shared" si="339"/>
        <v>0.25766760155583712</v>
      </c>
      <c r="CT263" s="145">
        <f t="shared" si="340"/>
        <v>0.27477633807788643</v>
      </c>
      <c r="CU263" s="145">
        <f t="shared" si="341"/>
        <v>0.29187214432975478</v>
      </c>
      <c r="CV263" s="145">
        <f t="shared" si="342"/>
        <v>0.30895434634995017</v>
      </c>
      <c r="CW263" s="145">
        <f t="shared" si="343"/>
        <v>0.32602229262973376</v>
      </c>
      <c r="CX263" s="145">
        <f t="shared" si="344"/>
        <v>0.34307535490106006</v>
      </c>
      <c r="CY263" s="145">
        <f t="shared" si="345"/>
        <v>0.36011292884769502</v>
      </c>
      <c r="CZ263" s="145">
        <f t="shared" si="346"/>
        <v>0.37713443473879149</v>
      </c>
      <c r="DA263" s="145">
        <f t="shared" si="347"/>
        <v>0.394139317984596</v>
      </c>
      <c r="DB263" s="145">
        <f t="shared" si="348"/>
        <v>0.41112704961440005</v>
      </c>
      <c r="DC263" s="145">
        <f t="shared" si="349"/>
        <v>0.42809712667720956</v>
      </c>
      <c r="DD263" s="145">
        <f t="shared" si="350"/>
        <v>0.44504907256595932</v>
      </c>
      <c r="DE263" s="145">
        <f t="shared" si="351"/>
        <v>0.46198243726647259</v>
      </c>
      <c r="DF263" s="145">
        <f t="shared" si="352"/>
        <v>0.47889679753268238</v>
      </c>
      <c r="DG263" s="145">
        <f t="shared" si="353"/>
        <v>0.4957917569898907</v>
      </c>
      <c r="DH263" s="145">
        <f t="shared" si="354"/>
        <v>0.51266694616820108</v>
      </c>
      <c r="DI263" s="145">
        <f t="shared" si="355"/>
        <v>0.52952202246840885</v>
      </c>
      <c r="DJ263" s="145">
        <f t="shared" si="356"/>
        <v>0.54635667006292343</v>
      </c>
      <c r="DK263" s="145">
        <f t="shared" si="357"/>
        <v>0.56317059973448413</v>
      </c>
      <c r="DL263" s="145">
        <f t="shared" si="358"/>
        <v>0.57996354865555044</v>
      </c>
      <c r="DM263" s="145">
        <f t="shared" si="359"/>
        <v>0.59673528011146604</v>
      </c>
      <c r="DN263" s="145">
        <f t="shared" si="360"/>
        <v>0.61348558317054025</v>
      </c>
      <c r="DO263" s="145">
        <f t="shared" si="361"/>
        <v>0.63021427230432558</v>
      </c>
      <c r="DP263" s="145">
        <f t="shared" si="362"/>
        <v>0.64692118696142087</v>
      </c>
      <c r="DQ263" s="145">
        <f t="shared" si="363"/>
        <v>0.66360619109816321</v>
      </c>
      <c r="DR263" s="145">
        <f t="shared" si="364"/>
        <v>0.68026917266962061</v>
      </c>
      <c r="DS263" s="145">
        <f t="shared" si="365"/>
        <v>0.69691004308424609</v>
      </c>
      <c r="DT263" s="145">
        <f t="shared" si="366"/>
        <v>0.71352873662560534</v>
      </c>
      <c r="DU263" s="145">
        <f t="shared" si="367"/>
        <v>0.7301252098444837</v>
      </c>
      <c r="DV263" s="145">
        <f t="shared" si="368"/>
        <v>0.74669944092466001</v>
      </c>
      <c r="DW263" s="145">
        <f t="shared" si="369"/>
        <v>0.76325142902556264</v>
      </c>
      <c r="DX263" s="145">
        <f t="shared" si="370"/>
        <v>0.77978119360494047</v>
      </c>
      <c r="DY263" s="145">
        <f t="shared" si="371"/>
        <v>0.7962887737245703</v>
      </c>
      <c r="DZ263" s="145">
        <f t="shared" si="372"/>
        <v>0.81277422734195071</v>
      </c>
      <c r="EA263" s="145">
        <f t="shared" si="373"/>
        <v>0.82923763059078559</v>
      </c>
      <c r="EB263" s="145">
        <f t="shared" si="374"/>
        <v>0.84567907705296397</v>
      </c>
      <c r="EC263" s="145">
        <f t="shared" si="375"/>
        <v>0.8620986770246023</v>
      </c>
      <c r="ED263" s="145">
        <f t="shared" si="376"/>
        <v>0.87849655677860561</v>
      </c>
      <c r="EE263" s="145">
        <f t="shared" si="377"/>
        <v>0.89487285782603398</v>
      </c>
      <c r="EF263" s="145">
        <f t="shared" si="378"/>
        <v>0.91122773617846253</v>
      </c>
      <c r="EG263" s="145">
        <f t="shared" si="379"/>
        <v>0.92756136161336966</v>
      </c>
      <c r="EH263" s="145">
        <f t="shared" si="380"/>
        <v>0.9438739169444299</v>
      </c>
      <c r="EI263" s="145">
        <f t="shared" si="381"/>
        <v>0.9601655972985047</v>
      </c>
      <c r="EJ263" s="145">
        <f t="shared" si="382"/>
        <v>0.97643660940092203</v>
      </c>
      <c r="EK263" s="145">
        <f t="shared" si="383"/>
        <v>0.99268717087055791</v>
      </c>
      <c r="EL263" s="145">
        <f t="shared" si="384"/>
        <v>1.0089175095260712</v>
      </c>
      <c r="EO263" s="267">
        <v>69.904382905422594</v>
      </c>
      <c r="EP263" s="273">
        <v>7000</v>
      </c>
      <c r="EQ263" s="146">
        <f t="shared" si="385"/>
        <v>274.29784714413182</v>
      </c>
      <c r="ER263" s="146">
        <f t="shared" si="386"/>
        <v>274.34658528122276</v>
      </c>
      <c r="ES263" s="146">
        <f t="shared" si="387"/>
        <v>274.42780453480162</v>
      </c>
      <c r="ET263" s="146">
        <f t="shared" si="388"/>
        <v>274.54148847551346</v>
      </c>
      <c r="EU263" s="146">
        <f t="shared" si="389"/>
        <v>274.68761416808229</v>
      </c>
      <c r="EV263" s="146">
        <f t="shared" si="390"/>
        <v>274.86615223670253</v>
      </c>
      <c r="EW263" s="146">
        <f t="shared" si="391"/>
        <v>275.07706694850094</v>
      </c>
      <c r="EX263" s="146">
        <f t="shared" si="392"/>
        <v>275.32031631462036</v>
      </c>
      <c r="EY263" s="146">
        <f t="shared" si="393"/>
        <v>275.59585220838125</v>
      </c>
      <c r="EZ263" s="146">
        <f t="shared" si="394"/>
        <v>275.90362049989284</v>
      </c>
      <c r="FA263" s="146">
        <f t="shared" si="395"/>
        <v>276.24356120640095</v>
      </c>
      <c r="FB263" s="146">
        <f t="shared" si="396"/>
        <v>276.61560865758929</v>
      </c>
      <c r="FC263" s="146">
        <f t="shared" si="397"/>
        <v>277.0196916749768</v>
      </c>
      <c r="FD263" s="146">
        <f t="shared" si="398"/>
        <v>277.45573376449664</v>
      </c>
      <c r="FE263" s="146">
        <f t="shared" si="399"/>
        <v>277.92365332128776</v>
      </c>
      <c r="FF263" s="146">
        <f t="shared" si="400"/>
        <v>278.42336384568415</v>
      </c>
      <c r="FG263" s="146">
        <f t="shared" si="401"/>
        <v>278.95477416934858</v>
      </c>
      <c r="FH263" s="146">
        <f t="shared" si="402"/>
        <v>279.51778869047041</v>
      </c>
      <c r="FI263" s="146">
        <f t="shared" si="403"/>
        <v>280.11230761692428</v>
      </c>
      <c r="FJ263" s="146">
        <f t="shared" si="404"/>
        <v>280.7382272162742</v>
      </c>
      <c r="FK263" s="146">
        <f t="shared" si="405"/>
        <v>281.39544007150295</v>
      </c>
      <c r="FL263" s="146">
        <f t="shared" si="406"/>
        <v>282.08383534134953</v>
      </c>
      <c r="FM263" s="146">
        <f t="shared" si="407"/>
        <v>282.8032990241461</v>
      </c>
      <c r="FN263" s="146">
        <f t="shared" si="408"/>
        <v>283.55371422406625</v>
      </c>
      <c r="FO263" s="146">
        <f t="shared" si="409"/>
        <v>284.33496141871717</v>
      </c>
      <c r="FP263" s="146">
        <f t="shared" si="410"/>
        <v>285.1469187270398</v>
      </c>
      <c r="FQ263" s="146">
        <f t="shared" si="411"/>
        <v>285.9894621765165</v>
      </c>
      <c r="FR263" s="146">
        <f t="shared" si="412"/>
        <v>286.86246596872684</v>
      </c>
      <c r="FS263" s="146">
        <f t="shared" si="413"/>
        <v>287.76580274233373</v>
      </c>
      <c r="FT263" s="146">
        <f t="shared" si="414"/>
        <v>288.69934383263785</v>
      </c>
      <c r="FU263" s="146">
        <f t="shared" si="415"/>
        <v>289.66295952688165</v>
      </c>
      <c r="FV263" s="146">
        <f t="shared" si="416"/>
        <v>290.65651931454607</v>
      </c>
      <c r="FW263" s="146">
        <f t="shared" si="417"/>
        <v>291.6798921319367</v>
      </c>
      <c r="FX263" s="146">
        <f t="shared" si="418"/>
        <v>292.73294660041341</v>
      </c>
      <c r="FY263" s="146">
        <f t="shared" si="419"/>
        <v>293.81555125767983</v>
      </c>
      <c r="FZ263" s="146">
        <f t="shared" si="420"/>
        <v>294.92757478160553</v>
      </c>
      <c r="GA263" s="146">
        <f t="shared" si="421"/>
        <v>296.06888620611471</v>
      </c>
      <c r="GB263" s="146">
        <f t="shared" si="422"/>
        <v>297.23935512873538</v>
      </c>
      <c r="GC263" s="146">
        <f t="shared" si="423"/>
        <v>298.4388519094577</v>
      </c>
      <c r="GD263" s="146">
        <f t="shared" si="424"/>
        <v>299.66724786061155</v>
      </c>
      <c r="GE263" s="355">
        <f t="shared" si="425"/>
        <v>300.92441542752334</v>
      </c>
      <c r="GF263" s="146">
        <f t="shared" si="426"/>
        <v>302.21022835977107</v>
      </c>
      <c r="GG263" s="146">
        <f t="shared" si="427"/>
        <v>303.52456187290244</v>
      </c>
      <c r="GH263" s="146">
        <f t="shared" si="428"/>
        <v>304.86729280053231</v>
      </c>
      <c r="GI263" s="146">
        <f t="shared" si="429"/>
        <v>306.2382997367809</v>
      </c>
      <c r="GJ263" s="146">
        <f t="shared" si="430"/>
        <v>307.63746316905844</v>
      </c>
      <c r="GK263" s="146">
        <f t="shared" si="431"/>
        <v>309.06466560124028</v>
      </c>
      <c r="GL263" s="146">
        <f t="shared" si="432"/>
        <v>310.51979166731701</v>
      </c>
      <c r="GM263" s="146">
        <f t="shared" si="433"/>
        <v>312.00272823563506</v>
      </c>
      <c r="GN263" s="146">
        <f t="shared" si="434"/>
        <v>313.51336450387913</v>
      </c>
      <c r="GO263" s="146">
        <f t="shared" si="435"/>
        <v>315.05159208497184</v>
      </c>
      <c r="GP263" s="146">
        <f t="shared" si="436"/>
        <v>316.61730508409738</v>
      </c>
      <c r="GQ263" s="146">
        <f t="shared" si="437"/>
        <v>318.21040016707229</v>
      </c>
      <c r="GR263" s="146">
        <f t="shared" si="438"/>
        <v>319.83077662031258</v>
      </c>
      <c r="GS263" s="146">
        <f t="shared" si="439"/>
        <v>321.47833640266157</v>
      </c>
      <c r="GT263" s="146">
        <f t="shared" si="440"/>
        <v>323.15298418935504</v>
      </c>
      <c r="GU263" s="146">
        <f t="shared" si="441"/>
        <v>324.85462740841933</v>
      </c>
      <c r="GV263" s="146">
        <f t="shared" si="442"/>
        <v>326.58317626980113</v>
      </c>
      <c r="GW263" s="146">
        <f t="shared" si="443"/>
        <v>328.33854378754017</v>
      </c>
      <c r="GX263" s="146">
        <f t="shared" si="444"/>
        <v>330.12064579530079</v>
      </c>
      <c r="HA263" s="267">
        <v>59.919520598752968</v>
      </c>
      <c r="HB263" s="273">
        <v>6000</v>
      </c>
      <c r="HC263" s="146">
        <f t="shared" si="505"/>
        <v>10.937783549817128</v>
      </c>
      <c r="HD263" s="146">
        <f t="shared" si="506"/>
        <v>21.875102626952753</v>
      </c>
      <c r="HE263" s="146">
        <f t="shared" si="507"/>
        <v>32.811493572530544</v>
      </c>
      <c r="HF263" s="146">
        <f t="shared" si="508"/>
        <v>43.74649435237491</v>
      </c>
      <c r="HG263" s="146">
        <f t="shared" si="509"/>
        <v>54.679645361701773</v>
      </c>
      <c r="HH263" s="146">
        <f t="shared" si="510"/>
        <v>65.61049022091882</v>
      </c>
      <c r="HI263" s="146">
        <f t="shared" si="511"/>
        <v>76.538576559381184</v>
      </c>
      <c r="HJ263" s="146">
        <f t="shared" si="512"/>
        <v>87.463456784479206</v>
      </c>
      <c r="HK263" s="146">
        <f t="shared" si="513"/>
        <v>98.384688833147038</v>
      </c>
      <c r="HL263" s="146">
        <f t="shared" si="514"/>
        <v>109.30183690327719</v>
      </c>
      <c r="HM263" s="146">
        <f t="shared" si="515"/>
        <v>120.21447216246924</v>
      </c>
      <c r="HN263" s="146">
        <f t="shared" si="516"/>
        <v>131.12217343183809</v>
      </c>
      <c r="HO263" s="146">
        <f t="shared" si="517"/>
        <v>142.02452784262513</v>
      </c>
      <c r="HP263" s="146">
        <f t="shared" si="518"/>
        <v>152.92113146359875</v>
      </c>
      <c r="HQ263" s="146">
        <f t="shared" si="519"/>
        <v>163.81158989742411</v>
      </c>
      <c r="HR263" s="146">
        <f t="shared" si="520"/>
        <v>174.6955188443155</v>
      </c>
      <c r="HS263" s="146">
        <f t="shared" si="521"/>
        <v>185.57254463151477</v>
      </c>
      <c r="HT263" s="146">
        <f t="shared" si="522"/>
        <v>196.44230470731929</v>
      </c>
      <c r="HU263" s="146">
        <f t="shared" si="523"/>
        <v>207.30444809860046</v>
      </c>
      <c r="HV263" s="146">
        <f t="shared" si="524"/>
        <v>218.15863583095089</v>
      </c>
      <c r="HW263" s="146">
        <f t="shared" si="525"/>
        <v>229.00454131078536</v>
      </c>
      <c r="HX263" s="146">
        <f t="shared" si="526"/>
        <v>239.84185066894327</v>
      </c>
      <c r="HY263" s="146">
        <f t="shared" si="527"/>
        <v>250.67026306551904</v>
      </c>
      <c r="HZ263" s="146">
        <f t="shared" si="528"/>
        <v>261.48949095586067</v>
      </c>
      <c r="IA263" s="146">
        <f t="shared" si="529"/>
        <v>272.29926031782452</v>
      </c>
      <c r="IB263" s="146">
        <f t="shared" si="530"/>
        <v>283.0993108406023</v>
      </c>
      <c r="IC263" s="146">
        <f t="shared" si="531"/>
        <v>293.88939607555534</v>
      </c>
      <c r="ID263" s="146">
        <f t="shared" si="532"/>
        <v>304.66928354969241</v>
      </c>
      <c r="IE263" s="146">
        <f t="shared" si="533"/>
        <v>315.43875484254562</v>
      </c>
      <c r="IF263" s="146">
        <f t="shared" si="534"/>
        <v>326.19760562736781</v>
      </c>
      <c r="IG263" s="146">
        <f t="shared" si="535"/>
        <v>336.94564567766508</v>
      </c>
      <c r="IH263" s="146">
        <f t="shared" si="536"/>
        <v>347.6826988402309</v>
      </c>
      <c r="II263" s="146">
        <f t="shared" si="537"/>
        <v>358.40860297593349</v>
      </c>
      <c r="IJ263" s="146">
        <f t="shared" si="538"/>
        <v>369.12320986958025</v>
      </c>
      <c r="IK263" s="146">
        <f t="shared" si="539"/>
        <v>379.82638511032178</v>
      </c>
      <c r="IL263" s="146">
        <f t="shared" si="540"/>
        <v>390.51800794403658</v>
      </c>
      <c r="IM263" s="146">
        <f t="shared" si="541"/>
        <v>401.19797109928908</v>
      </c>
      <c r="IN263" s="146">
        <f t="shared" si="542"/>
        <v>411.86618058841128</v>
      </c>
      <c r="IO263" s="146">
        <f t="shared" si="543"/>
        <v>422.52255548535049</v>
      </c>
      <c r="IP263" s="146">
        <f t="shared" si="544"/>
        <v>433.1670276819184</v>
      </c>
      <c r="IQ263" s="355">
        <f t="shared" si="545"/>
        <v>443.79954162409075</v>
      </c>
      <c r="IR263" s="146">
        <f t="shared" si="546"/>
        <v>454.4200540300177</v>
      </c>
      <c r="IS263" s="146">
        <f t="shared" si="547"/>
        <v>465.02853359139283</v>
      </c>
      <c r="IT263" s="146">
        <f t="shared" si="548"/>
        <v>475.62496065980224</v>
      </c>
      <c r="IU263" s="146">
        <f t="shared" si="549"/>
        <v>486.20932691967442</v>
      </c>
      <c r="IV263" s="146">
        <f t="shared" si="550"/>
        <v>496.78163504939818</v>
      </c>
      <c r="IW263" s="146">
        <f t="shared" si="551"/>
        <v>507.34189837215325</v>
      </c>
      <c r="IX263" s="146">
        <f t="shared" si="552"/>
        <v>517.89014049795003</v>
      </c>
      <c r="IY263" s="146">
        <f t="shared" si="553"/>
        <v>528.42639495833134</v>
      </c>
      <c r="IZ263" s="146">
        <f t="shared" si="554"/>
        <v>538.95070483512757</v>
      </c>
      <c r="JA263" s="146">
        <f t="shared" si="555"/>
        <v>549.4631223846136</v>
      </c>
      <c r="JB263" s="146">
        <f t="shared" si="556"/>
        <v>559.96370865835559</v>
      </c>
      <c r="JC263" s="146">
        <f t="shared" si="557"/>
        <v>570.45253312195734</v>
      </c>
      <c r="JD263" s="146">
        <f t="shared" si="558"/>
        <v>580.92967327288318</v>
      </c>
      <c r="JE263" s="146">
        <f t="shared" si="559"/>
        <v>591.39521425844168</v>
      </c>
      <c r="JF263" s="146">
        <f t="shared" si="560"/>
        <v>601.84924849496463</v>
      </c>
      <c r="JG263" s="146">
        <f t="shared" si="561"/>
        <v>612.29187528915236</v>
      </c>
      <c r="JH263" s="146">
        <f t="shared" si="562"/>
        <v>622.72320046247421</v>
      </c>
      <c r="JI263" s="146">
        <f t="shared" si="563"/>
        <v>633.14333597947552</v>
      </c>
      <c r="JJ263" s="146">
        <f t="shared" si="564"/>
        <v>643.55239958074378</v>
      </c>
      <c r="JL263" s="267">
        <v>69.904382905422594</v>
      </c>
      <c r="JM263" s="273">
        <v>7000</v>
      </c>
      <c r="JN263" s="147">
        <f t="shared" si="445"/>
        <v>53.0904768873854</v>
      </c>
      <c r="JO263" s="147">
        <f t="shared" si="446"/>
        <v>63.139215024476336</v>
      </c>
      <c r="JP263" s="147">
        <f t="shared" si="447"/>
        <v>73.220434278055194</v>
      </c>
      <c r="JQ263" s="147">
        <f t="shared" si="448"/>
        <v>83.334118218767031</v>
      </c>
      <c r="JR263" s="147">
        <f t="shared" si="449"/>
        <v>93.480243911335862</v>
      </c>
      <c r="JS263" s="147">
        <f t="shared" si="450"/>
        <v>103.6587819799561</v>
      </c>
      <c r="JT263" s="147">
        <f t="shared" si="451"/>
        <v>113.86969669175451</v>
      </c>
      <c r="JU263" s="147">
        <f t="shared" si="452"/>
        <v>124.11294605787393</v>
      </c>
      <c r="JV263" s="147">
        <f t="shared" si="453"/>
        <v>134.38848195163482</v>
      </c>
      <c r="JW263" s="147">
        <f t="shared" si="454"/>
        <v>144.69625024314641</v>
      </c>
      <c r="JX263" s="147">
        <f t="shared" si="455"/>
        <v>155.03619094965453</v>
      </c>
      <c r="JY263" s="147">
        <f t="shared" si="456"/>
        <v>165.40823840084286</v>
      </c>
      <c r="JZ263" s="147">
        <f t="shared" si="457"/>
        <v>175.81232141823037</v>
      </c>
      <c r="KA263" s="147">
        <f t="shared" si="458"/>
        <v>186.24836350775021</v>
      </c>
      <c r="KB263" s="147">
        <f t="shared" si="459"/>
        <v>196.71628306454133</v>
      </c>
      <c r="KC263" s="147">
        <f t="shared" si="460"/>
        <v>207.21599358893772</v>
      </c>
      <c r="KD263" s="147">
        <f t="shared" si="461"/>
        <v>217.74740391260215</v>
      </c>
      <c r="KE263" s="147">
        <f t="shared" si="462"/>
        <v>228.31041843372398</v>
      </c>
      <c r="KF263" s="147">
        <f t="shared" si="463"/>
        <v>238.90493736017785</v>
      </c>
      <c r="KG263" s="147">
        <f t="shared" si="464"/>
        <v>249.53085695952777</v>
      </c>
      <c r="KH263" s="147">
        <f t="shared" si="465"/>
        <v>260.18806981475655</v>
      </c>
      <c r="KI263" s="147">
        <f t="shared" si="466"/>
        <v>270.87646508460313</v>
      </c>
      <c r="KJ263" s="147">
        <f t="shared" si="467"/>
        <v>281.5959287673997</v>
      </c>
      <c r="KK263" s="147">
        <f t="shared" si="468"/>
        <v>292.34634396731985</v>
      </c>
      <c r="KL263" s="147">
        <f t="shared" si="469"/>
        <v>303.12759116197077</v>
      </c>
      <c r="KM263" s="147">
        <f t="shared" si="470"/>
        <v>313.9395484702934</v>
      </c>
      <c r="KN263" s="147">
        <f t="shared" si="471"/>
        <v>324.7820919197701</v>
      </c>
      <c r="KO263" s="147">
        <f t="shared" si="472"/>
        <v>335.65509571198044</v>
      </c>
      <c r="KP263" s="147">
        <f t="shared" si="473"/>
        <v>346.55843248558733</v>
      </c>
      <c r="KQ263" s="147">
        <f t="shared" si="474"/>
        <v>357.49197357589145</v>
      </c>
      <c r="KR263" s="147">
        <f t="shared" si="475"/>
        <v>368.45558927013525</v>
      </c>
      <c r="KS263" s="147">
        <f t="shared" si="476"/>
        <v>379.44914905779967</v>
      </c>
      <c r="KT263" s="147">
        <f t="shared" si="477"/>
        <v>390.4725218751903</v>
      </c>
      <c r="KU263" s="147">
        <f t="shared" si="478"/>
        <v>401.52557634366701</v>
      </c>
      <c r="KV263" s="147">
        <f t="shared" si="479"/>
        <v>412.60818100093343</v>
      </c>
      <c r="KW263" s="147">
        <f t="shared" si="480"/>
        <v>423.72020452485913</v>
      </c>
      <c r="KX263" s="147">
        <f t="shared" si="481"/>
        <v>434.86151594936831</v>
      </c>
      <c r="KY263" s="147">
        <f t="shared" si="482"/>
        <v>446.03198487198898</v>
      </c>
      <c r="KZ263" s="147">
        <f t="shared" si="483"/>
        <v>457.2314816527113</v>
      </c>
      <c r="LA263" s="147">
        <f t="shared" si="484"/>
        <v>468.45987760386515</v>
      </c>
      <c r="LB263" s="358">
        <f t="shared" si="485"/>
        <v>479.71704517077694</v>
      </c>
      <c r="LC263" s="147">
        <f t="shared" si="486"/>
        <v>491.00285810302466</v>
      </c>
      <c r="LD263" s="147">
        <f t="shared" si="487"/>
        <v>502.31719161615604</v>
      </c>
      <c r="LE263" s="147">
        <f t="shared" si="488"/>
        <v>513.65992254378591</v>
      </c>
      <c r="LF263" s="147">
        <f t="shared" si="489"/>
        <v>525.0309294800345</v>
      </c>
      <c r="LG263" s="147">
        <f t="shared" si="490"/>
        <v>536.43009291231203</v>
      </c>
      <c r="LH263" s="147">
        <f t="shared" si="491"/>
        <v>547.85729534449388</v>
      </c>
      <c r="LI263" s="147">
        <f t="shared" si="492"/>
        <v>559.31242141057055</v>
      </c>
      <c r="LJ263" s="147">
        <f t="shared" si="493"/>
        <v>570.79535797888866</v>
      </c>
      <c r="LK263" s="147">
        <f t="shared" si="494"/>
        <v>582.30599424713273</v>
      </c>
      <c r="LL263" s="147">
        <f t="shared" si="495"/>
        <v>593.84422182822539</v>
      </c>
      <c r="LM263" s="147">
        <f t="shared" si="496"/>
        <v>605.40993482735098</v>
      </c>
      <c r="LN263" s="147">
        <f t="shared" si="497"/>
        <v>617.00302991032584</v>
      </c>
      <c r="LO263" s="147">
        <f t="shared" si="498"/>
        <v>628.62340636356612</v>
      </c>
      <c r="LP263" s="147">
        <f t="shared" si="499"/>
        <v>640.27096614591505</v>
      </c>
      <c r="LQ263" s="147">
        <f t="shared" si="500"/>
        <v>651.94561393260858</v>
      </c>
      <c r="LR263" s="147">
        <f t="shared" si="501"/>
        <v>663.64725715167287</v>
      </c>
      <c r="LS263" s="147">
        <f t="shared" si="502"/>
        <v>675.37580601305467</v>
      </c>
      <c r="LT263" s="147">
        <f t="shared" si="503"/>
        <v>687.13117353079372</v>
      </c>
      <c r="LU263" s="147">
        <f t="shared" si="504"/>
        <v>698.91327553855433</v>
      </c>
      <c r="LX263" s="267">
        <v>60</v>
      </c>
      <c r="LY263" s="273">
        <v>6000</v>
      </c>
      <c r="LZ263" s="145">
        <f t="shared" si="565"/>
        <v>1.6887351323878235E-2</v>
      </c>
      <c r="MA263" s="145">
        <f t="shared" si="566"/>
        <v>3.3773985526840959E-2</v>
      </c>
      <c r="MB263" s="145">
        <f t="shared" si="567"/>
        <v>5.0659186744444223E-2</v>
      </c>
      <c r="MC263" s="145">
        <f t="shared" si="568"/>
        <v>6.7542241620694873E-2</v>
      </c>
      <c r="MD263" s="145">
        <f t="shared" si="569"/>
        <v>8.4422440550450034E-2</v>
      </c>
      <c r="ME263" s="145">
        <f t="shared" si="570"/>
        <v>0.10129907890808995</v>
      </c>
      <c r="MF263" s="145">
        <f t="shared" si="571"/>
        <v>0.11817145825759477</v>
      </c>
      <c r="MG263" s="145">
        <f t="shared" si="572"/>
        <v>0.13503888753997481</v>
      </c>
      <c r="MH263" s="145">
        <f t="shared" si="573"/>
        <v>0.15190068423355957</v>
      </c>
      <c r="MI263" s="145">
        <f t="shared" si="574"/>
        <v>0.16875617548326249</v>
      </c>
      <c r="MJ263" s="145">
        <f t="shared" si="575"/>
        <v>0.18560469919485104</v>
      </c>
      <c r="MK263" s="145">
        <f t="shared" si="576"/>
        <v>0.20244560509071002</v>
      </c>
      <c r="ML263" s="145">
        <f t="shared" si="577"/>
        <v>0.21927825572361381</v>
      </c>
      <c r="MM263" s="145">
        <f t="shared" si="578"/>
        <v>0.23610202744539943</v>
      </c>
      <c r="MN263" s="145">
        <f t="shared" si="579"/>
        <v>0.25291631132772918</v>
      </c>
      <c r="MO263" s="145">
        <f t="shared" si="580"/>
        <v>0.26972051403233982</v>
      </c>
      <c r="MP263" s="145">
        <f t="shared" si="581"/>
        <v>0.28651405862852891</v>
      </c>
      <c r="MQ263" s="145">
        <f t="shared" si="582"/>
        <v>0.30329638535590736</v>
      </c>
      <c r="MR263" s="145">
        <f t="shared" si="583"/>
        <v>0.32006695233078358</v>
      </c>
      <c r="MS263" s="145">
        <f t="shared" si="584"/>
        <v>0.33682523619484811</v>
      </c>
      <c r="MT263" s="145">
        <f t="shared" si="585"/>
        <v>0.35357073270511713</v>
      </c>
      <c r="MU263" s="145">
        <f t="shared" si="586"/>
        <v>0.37030295726443618</v>
      </c>
      <c r="MV263" s="145">
        <f t="shared" si="587"/>
        <v>0.38702144539212185</v>
      </c>
      <c r="MW263" s="145">
        <f t="shared" si="588"/>
        <v>0.40372575313464948</v>
      </c>
      <c r="MX263" s="145">
        <f t="shared" si="589"/>
        <v>0.42041545741652203</v>
      </c>
      <c r="MY263" s="145">
        <f t="shared" si="590"/>
        <v>0.43709015633180937</v>
      </c>
      <c r="MZ263" s="145">
        <f t="shared" si="591"/>
        <v>0.45374946937702776</v>
      </c>
      <c r="NA263" s="145">
        <f t="shared" si="592"/>
        <v>0.47039303762634371</v>
      </c>
      <c r="NB263" s="145">
        <f t="shared" si="593"/>
        <v>0.48702052385026651</v>
      </c>
      <c r="NC263" s="145">
        <f t="shared" si="594"/>
        <v>0.50363161257925426</v>
      </c>
      <c r="ND263" s="145">
        <f t="shared" si="595"/>
        <v>0.52022601011380032</v>
      </c>
      <c r="NE263" s="145">
        <f t="shared" si="596"/>
        <v>0.53680344448279904</v>
      </c>
      <c r="NF263" s="145">
        <f t="shared" si="597"/>
        <v>0.55336366535212467</v>
      </c>
      <c r="NG263" s="145">
        <f t="shared" si="598"/>
        <v>0.56990644388546707</v>
      </c>
      <c r="NH263" s="145">
        <f t="shared" si="599"/>
        <v>0.58643157255968181</v>
      </c>
      <c r="NI263" s="145">
        <f t="shared" si="600"/>
        <v>0.60293886493687998</v>
      </c>
      <c r="NJ263" s="145">
        <f t="shared" si="601"/>
        <v>0.61942815539571705</v>
      </c>
      <c r="NK263" s="145">
        <f t="shared" si="602"/>
        <v>0.63589929882427298</v>
      </c>
      <c r="NL263" s="145">
        <f t="shared" si="603"/>
        <v>0.65235217027706183</v>
      </c>
      <c r="NM263" s="145">
        <f t="shared" si="604"/>
        <v>0.66878666459869263</v>
      </c>
      <c r="NN263" s="145">
        <f t="shared" si="605"/>
        <v>0.68520269601673067</v>
      </c>
      <c r="NO263" s="145">
        <f t="shared" si="606"/>
        <v>0.70160019770632065</v>
      </c>
      <c r="NP263" s="145">
        <f t="shared" si="607"/>
        <v>0.71797912132911612</v>
      </c>
      <c r="NQ263" s="145">
        <f t="shared" si="608"/>
        <v>0.73433943654901956</v>
      </c>
      <c r="NR263" s="145">
        <f t="shared" si="609"/>
        <v>0.75068113052723451</v>
      </c>
      <c r="NS263" s="145">
        <f t="shared" si="610"/>
        <v>0.76700420739904951</v>
      </c>
      <c r="NT263" s="145">
        <f t="shared" si="611"/>
        <v>0.78330868773473983</v>
      </c>
      <c r="NU263" s="145">
        <f t="shared" si="612"/>
        <v>0.79959460798689563</v>
      </c>
      <c r="NV263" s="145">
        <f t="shared" si="613"/>
        <v>0.81586201992642082</v>
      </c>
      <c r="NW263" s="145">
        <f t="shared" si="614"/>
        <v>0.83211099006935185</v>
      </c>
      <c r="NX263" s="145">
        <f t="shared" si="615"/>
        <v>0.84834159909657481</v>
      </c>
      <c r="NY263" s="145">
        <f t="shared" si="616"/>
        <v>0.86455394126843466</v>
      </c>
      <c r="NZ263" s="145">
        <f t="shared" si="617"/>
        <v>0.88074812383609868</v>
      </c>
      <c r="OA263" s="145">
        <f t="shared" si="618"/>
        <v>0.89692426645149659</v>
      </c>
      <c r="OB263" s="145">
        <f t="shared" si="619"/>
        <v>0.91308250057750728</v>
      </c>
      <c r="OC263" s="145">
        <f t="shared" si="620"/>
        <v>0.92922296889999167</v>
      </c>
      <c r="OD263" s="145">
        <f t="shared" si="621"/>
        <v>0.94534582474317042</v>
      </c>
      <c r="OE263" s="145">
        <f t="shared" si="622"/>
        <v>0.96145123148971789</v>
      </c>
      <c r="OF263" s="145">
        <f t="shared" si="623"/>
        <v>0.97753936200688873</v>
      </c>
      <c r="OG263" s="145">
        <f t="shared" si="624"/>
        <v>0.99361039807983687</v>
      </c>
    </row>
    <row r="264" spans="55:397">
      <c r="BC264" s="173"/>
      <c r="BD264" s="182"/>
      <c r="BE264" s="91">
        <f t="shared" si="625"/>
        <v>1013.25</v>
      </c>
      <c r="BF264" s="193">
        <f t="shared" si="625"/>
        <v>1.2250000000000001</v>
      </c>
      <c r="BG264" s="91">
        <f t="shared" si="625"/>
        <v>288.14999999999998</v>
      </c>
      <c r="BH264" s="116">
        <f t="shared" si="625"/>
        <v>0</v>
      </c>
      <c r="BI264" s="116"/>
      <c r="BJ264" s="107"/>
      <c r="BK264" s="217">
        <v>7000</v>
      </c>
      <c r="BL264" s="220">
        <v>2.1335999999999999</v>
      </c>
      <c r="BM264" s="284">
        <v>70</v>
      </c>
      <c r="BN264" s="113"/>
      <c r="BO264" s="104">
        <f t="shared" si="626"/>
        <v>781.85365449005701</v>
      </c>
      <c r="BP264" s="256">
        <f t="shared" si="627"/>
        <v>0.9930403522586545</v>
      </c>
      <c r="BQ264" s="213">
        <f t="shared" si="628"/>
        <v>1.131599999999878</v>
      </c>
      <c r="BR264" s="215">
        <f t="shared" si="629"/>
        <v>274.28159999999986</v>
      </c>
      <c r="BS264" s="117"/>
      <c r="BT264" s="101">
        <f t="shared" si="630"/>
        <v>645.36427200732203</v>
      </c>
      <c r="BU264" s="113"/>
      <c r="BV264" s="141">
        <f t="shared" si="631"/>
        <v>0.77162956278317985</v>
      </c>
      <c r="BW264" s="163">
        <f t="shared" si="632"/>
        <v>0.81064518551726894</v>
      </c>
      <c r="BX264" s="159">
        <f t="shared" si="633"/>
        <v>0.95187090057261803</v>
      </c>
      <c r="BY264" s="170"/>
      <c r="CC264" s="267">
        <v>79.888704423582453</v>
      </c>
      <c r="CD264" s="273">
        <v>8000</v>
      </c>
      <c r="CE264" s="145">
        <f t="shared" si="325"/>
        <v>1.7540757567551125E-2</v>
      </c>
      <c r="CF264" s="145">
        <f t="shared" si="326"/>
        <v>3.5080474462881324E-2</v>
      </c>
      <c r="CG264" s="145">
        <f t="shared" si="327"/>
        <v>5.2618111994922334E-2</v>
      </c>
      <c r="CH264" s="145">
        <f t="shared" si="328"/>
        <v>7.0152635426704676E-2</v>
      </c>
      <c r="CI264" s="145">
        <f t="shared" si="329"/>
        <v>8.7683015931837832E-2</v>
      </c>
      <c r="CJ264" s="145">
        <f t="shared" si="330"/>
        <v>0.10520823252667076</v>
      </c>
      <c r="CK264" s="145">
        <f t="shared" si="331"/>
        <v>0.12272727396997926</v>
      </c>
      <c r="CL264" s="145">
        <f t="shared" si="332"/>
        <v>0.14023914062288989</v>
      </c>
      <c r="CM264" s="145">
        <f t="shared" si="333"/>
        <v>0.15774284626142113</v>
      </c>
      <c r="CN264" s="145">
        <f t="shared" si="334"/>
        <v>0.1752374198348734</v>
      </c>
      <c r="CO264" s="145">
        <f t="shared" si="335"/>
        <v>0.19272190716329715</v>
      </c>
      <c r="CP264" s="145">
        <f t="shared" si="336"/>
        <v>0.21019537256808404</v>
      </c>
      <c r="CQ264" s="145">
        <f t="shared" si="337"/>
        <v>0.2276569004298227</v>
      </c>
      <c r="CR264" s="145">
        <f t="shared" si="338"/>
        <v>0.24510559666835005</v>
      </c>
      <c r="CS264" s="145">
        <f t="shared" si="339"/>
        <v>0.26254059014031278</v>
      </c>
      <c r="CT264" s="145">
        <f t="shared" si="340"/>
        <v>0.2799610339501743</v>
      </c>
      <c r="CU264" s="145">
        <f t="shared" si="341"/>
        <v>0.29736610667113034</v>
      </c>
      <c r="CV264" s="145">
        <f t="shared" si="342"/>
        <v>0.31475501347300949</v>
      </c>
      <c r="CW264" s="145">
        <f t="shared" si="343"/>
        <v>0.33212698715477218</v>
      </c>
      <c r="CX264" s="145">
        <f t="shared" si="344"/>
        <v>0.34948128907988529</v>
      </c>
      <c r="CY264" s="145">
        <f t="shared" si="345"/>
        <v>0.36681721001330403</v>
      </c>
      <c r="CZ264" s="145">
        <f t="shared" si="346"/>
        <v>0.38413407085949353</v>
      </c>
      <c r="DA264" s="145">
        <f t="shared" si="347"/>
        <v>0.4014312233013323</v>
      </c>
      <c r="DB264" s="145">
        <f t="shared" si="348"/>
        <v>0.41870805034039021</v>
      </c>
      <c r="DC264" s="145">
        <f t="shared" si="349"/>
        <v>0.43596396673947529</v>
      </c>
      <c r="DD264" s="145">
        <f t="shared" si="350"/>
        <v>0.4531984193688941</v>
      </c>
      <c r="DE264" s="145">
        <f t="shared" si="351"/>
        <v>0.47041088745824733</v>
      </c>
      <c r="DF264" s="145">
        <f t="shared" si="352"/>
        <v>0.48760088275607799</v>
      </c>
      <c r="DG264" s="145">
        <f t="shared" si="353"/>
        <v>0.50476794959994675</v>
      </c>
      <c r="DH264" s="145">
        <f t="shared" si="354"/>
        <v>0.52191166490000329</v>
      </c>
      <c r="DI264" s="145">
        <f t="shared" si="355"/>
        <v>0.53903163803926601</v>
      </c>
      <c r="DJ264" s="145">
        <f t="shared" si="356"/>
        <v>0.55612751069421473</v>
      </c>
      <c r="DK264" s="145">
        <f t="shared" si="357"/>
        <v>0.57319895657947362</v>
      </c>
      <c r="DL264" s="145">
        <f t="shared" si="358"/>
        <v>0.59024568112054387</v>
      </c>
      <c r="DM264" s="145">
        <f t="shared" si="359"/>
        <v>0.60726742105875453</v>
      </c>
      <c r="DN264" s="145">
        <f t="shared" si="360"/>
        <v>0.62426394399264451</v>
      </c>
      <c r="DO264" s="145">
        <f t="shared" si="361"/>
        <v>0.64123504786017138</v>
      </c>
      <c r="DP264" s="145">
        <f t="shared" si="362"/>
        <v>0.65818056036609707</v>
      </c>
      <c r="DQ264" s="145">
        <f t="shared" si="363"/>
        <v>0.67510033835900407</v>
      </c>
      <c r="DR264" s="145">
        <f t="shared" si="364"/>
        <v>0.69199426716235324</v>
      </c>
      <c r="DS264" s="145">
        <f t="shared" si="365"/>
        <v>0.70886225986396434</v>
      </c>
      <c r="DT264" s="145">
        <f t="shared" si="366"/>
        <v>0.72570425656826199</v>
      </c>
      <c r="DU264" s="145">
        <f t="shared" si="367"/>
        <v>0.74252022361554415</v>
      </c>
      <c r="DV264" s="145">
        <f t="shared" si="368"/>
        <v>0.75931015277241976</v>
      </c>
      <c r="DW264" s="145">
        <f t="shared" si="369"/>
        <v>0.77607406039747029</v>
      </c>
      <c r="DX264" s="145">
        <f t="shared" si="370"/>
        <v>0.79281198658604657</v>
      </c>
      <c r="DY264" s="145">
        <f t="shared" si="371"/>
        <v>0.80952399429796984</v>
      </c>
      <c r="DZ264" s="145">
        <f t="shared" si="372"/>
        <v>0.82621016847174544</v>
      </c>
      <c r="EA264" s="145">
        <f t="shared" si="373"/>
        <v>0.84287061512876049</v>
      </c>
      <c r="EB264" s="145">
        <f t="shared" si="374"/>
        <v>0.85950546047071053</v>
      </c>
      <c r="EC264" s="145">
        <f t="shared" si="375"/>
        <v>0.87611484997338795</v>
      </c>
      <c r="ED264" s="145">
        <f t="shared" si="376"/>
        <v>0.89269894747974499</v>
      </c>
      <c r="EE264" s="145">
        <f t="shared" si="377"/>
        <v>0.90925793429495472</v>
      </c>
      <c r="EF264" s="145">
        <f t="shared" si="378"/>
        <v>0.92579200828604502</v>
      </c>
      <c r="EG264" s="145">
        <f t="shared" si="379"/>
        <v>0.94230138298846322</v>
      </c>
      <c r="EH264" s="145">
        <f t="shared" si="380"/>
        <v>0.95878628672176236</v>
      </c>
      <c r="EI264" s="145">
        <f t="shared" si="381"/>
        <v>0.975246961716422</v>
      </c>
      <c r="EJ264" s="145">
        <f t="shared" si="382"/>
        <v>0.99168366325363322</v>
      </c>
      <c r="EK264" s="145">
        <f t="shared" si="383"/>
        <v>1.0080966588197153</v>
      </c>
      <c r="EL264" s="145">
        <f t="shared" si="384"/>
        <v>1.0244862272766566</v>
      </c>
      <c r="EO264" s="267">
        <v>79.888704423582453</v>
      </c>
      <c r="EP264" s="273">
        <v>8000</v>
      </c>
      <c r="EQ264" s="146">
        <f t="shared" si="385"/>
        <v>272.31715617808146</v>
      </c>
      <c r="ER264" s="146">
        <f t="shared" si="386"/>
        <v>272.36742073588897</v>
      </c>
      <c r="ES264" s="146">
        <f t="shared" si="387"/>
        <v>272.45118175605484</v>
      </c>
      <c r="ET264" s="146">
        <f t="shared" si="388"/>
        <v>272.56841941604443</v>
      </c>
      <c r="EU264" s="146">
        <f t="shared" si="389"/>
        <v>272.71910604753162</v>
      </c>
      <c r="EV264" s="146">
        <f t="shared" si="390"/>
        <v>272.90320621904453</v>
      </c>
      <c r="EW264" s="146">
        <f t="shared" si="391"/>
        <v>273.1206768414051</v>
      </c>
      <c r="EX264" s="146">
        <f t="shared" si="392"/>
        <v>273.37146729536289</v>
      </c>
      <c r="EY264" s="146">
        <f t="shared" si="393"/>
        <v>273.65551958069511</v>
      </c>
      <c r="EZ264" s="146">
        <f t="shared" si="394"/>
        <v>273.9727684859356</v>
      </c>
      <c r="FA264" s="146">
        <f t="shared" si="395"/>
        <v>274.32314177778437</v>
      </c>
      <c r="FB264" s="146">
        <f t="shared" si="396"/>
        <v>274.70656040915389</v>
      </c>
      <c r="FC264" s="146">
        <f t="shared" si="397"/>
        <v>275.12293874471607</v>
      </c>
      <c r="FD264" s="146">
        <f t="shared" si="398"/>
        <v>275.57218480273849</v>
      </c>
      <c r="FE264" s="146">
        <f t="shared" si="399"/>
        <v>276.0542005119276</v>
      </c>
      <c r="FF264" s="146">
        <f t="shared" si="400"/>
        <v>276.56888198194264</v>
      </c>
      <c r="FG264" s="146">
        <f t="shared" si="401"/>
        <v>277.11611978619476</v>
      </c>
      <c r="FH264" s="146">
        <f t="shared" si="402"/>
        <v>277.69579925551557</v>
      </c>
      <c r="FI264" s="146">
        <f t="shared" si="403"/>
        <v>278.30780078125241</v>
      </c>
      <c r="FJ264" s="146">
        <f t="shared" si="404"/>
        <v>278.95200012634001</v>
      </c>
      <c r="FK264" s="146">
        <f t="shared" si="405"/>
        <v>279.6282687428926</v>
      </c>
      <c r="FL264" s="146">
        <f t="shared" si="406"/>
        <v>280.33647409487503</v>
      </c>
      <c r="FM264" s="146">
        <f t="shared" si="407"/>
        <v>281.07647998442599</v>
      </c>
      <c r="FN264" s="146">
        <f t="shared" si="408"/>
        <v>281.84814688043946</v>
      </c>
      <c r="FO264" s="146">
        <f t="shared" si="409"/>
        <v>282.65133224804384</v>
      </c>
      <c r="FP264" s="146">
        <f t="shared" si="410"/>
        <v>283.485890877668</v>
      </c>
      <c r="FQ264" s="146">
        <f t="shared" si="411"/>
        <v>284.35167521242994</v>
      </c>
      <c r="FR264" s="146">
        <f t="shared" si="412"/>
        <v>285.24853567265052</v>
      </c>
      <c r="FS264" s="146">
        <f t="shared" si="413"/>
        <v>286.17632097634845</v>
      </c>
      <c r="FT264" s="146">
        <f t="shared" si="414"/>
        <v>287.13487845465318</v>
      </c>
      <c r="FU264" s="146">
        <f t="shared" si="415"/>
        <v>288.12405436113363</v>
      </c>
      <c r="FV264" s="146">
        <f t="shared" si="416"/>
        <v>289.1436941741249</v>
      </c>
      <c r="FW264" s="146">
        <f t="shared" si="417"/>
        <v>290.19364289120733</v>
      </c>
      <c r="FX264" s="146">
        <f t="shared" si="418"/>
        <v>291.27374531507297</v>
      </c>
      <c r="FY264" s="146">
        <f t="shared" si="419"/>
        <v>292.38384633009491</v>
      </c>
      <c r="FZ264" s="146">
        <f t="shared" si="420"/>
        <v>293.52379116899101</v>
      </c>
      <c r="GA264" s="146">
        <f t="shared" si="421"/>
        <v>294.69342566905749</v>
      </c>
      <c r="GB264" s="146">
        <f t="shared" si="422"/>
        <v>295.89259651751883</v>
      </c>
      <c r="GC264" s="146">
        <f t="shared" si="423"/>
        <v>297.12115148562117</v>
      </c>
      <c r="GD264" s="146">
        <f t="shared" si="424"/>
        <v>298.37893965116683</v>
      </c>
      <c r="GE264" s="355">
        <f t="shared" si="425"/>
        <v>299.66581160925756</v>
      </c>
      <c r="GF264" s="146">
        <f t="shared" si="426"/>
        <v>300.98161967108376</v>
      </c>
      <c r="GG264" s="146">
        <f t="shared" si="427"/>
        <v>302.32621805065855</v>
      </c>
      <c r="GH264" s="146">
        <f t="shared" si="428"/>
        <v>303.69946303945687</v>
      </c>
      <c r="GI264" s="146">
        <f t="shared" si="429"/>
        <v>305.10121316897573</v>
      </c>
      <c r="GJ264" s="146">
        <f t="shared" si="430"/>
        <v>306.53132936128554</v>
      </c>
      <c r="GK264" s="146">
        <f t="shared" si="431"/>
        <v>307.98967506768946</v>
      </c>
      <c r="GL264" s="146">
        <f t="shared" si="432"/>
        <v>309.47611639565281</v>
      </c>
      <c r="GM264" s="146">
        <f t="shared" si="433"/>
        <v>310.99052222420653</v>
      </c>
      <c r="GN264" s="146">
        <f t="shared" si="434"/>
        <v>312.53276430806136</v>
      </c>
      <c r="GO264" s="146">
        <f t="shared" si="435"/>
        <v>314.10271737070661</v>
      </c>
      <c r="GP264" s="146">
        <f t="shared" si="436"/>
        <v>315.70025918679318</v>
      </c>
      <c r="GQ264" s="146">
        <f t="shared" si="437"/>
        <v>317.32527065412489</v>
      </c>
      <c r="GR264" s="146">
        <f t="shared" si="438"/>
        <v>318.97763585560682</v>
      </c>
      <c r="GS264" s="146">
        <f t="shared" si="439"/>
        <v>320.65724211151365</v>
      </c>
      <c r="GT264" s="146">
        <f t="shared" si="440"/>
        <v>322.36398002245807</v>
      </c>
      <c r="GU264" s="146">
        <f t="shared" si="441"/>
        <v>324.09774350344986</v>
      </c>
      <c r="GV264" s="146">
        <f t="shared" si="442"/>
        <v>325.85842980944625</v>
      </c>
      <c r="GW264" s="146">
        <f t="shared" si="443"/>
        <v>327.6459395527981</v>
      </c>
      <c r="GX264" s="146">
        <f t="shared" si="444"/>
        <v>329.46017671300291</v>
      </c>
      <c r="HA264" s="267">
        <v>69.904382905422594</v>
      </c>
      <c r="HB264" s="273">
        <v>7000</v>
      </c>
      <c r="HC264" s="146">
        <f t="shared" si="505"/>
        <v>11.106573639281821</v>
      </c>
      <c r="HD264" s="146">
        <f t="shared" si="506"/>
        <v>22.212584102503545</v>
      </c>
      <c r="HE264" s="146">
        <f t="shared" si="507"/>
        <v>33.317469242028096</v>
      </c>
      <c r="HF264" s="146">
        <f t="shared" si="508"/>
        <v>44.420668963265342</v>
      </c>
      <c r="HG264" s="146">
        <f t="shared" si="509"/>
        <v>55.521626240903124</v>
      </c>
      <c r="HH264" s="146">
        <f t="shared" si="510"/>
        <v>66.619788123348243</v>
      </c>
      <c r="HI264" s="146">
        <f t="shared" si="511"/>
        <v>77.714606721128931</v>
      </c>
      <c r="HJ264" s="146">
        <f t="shared" si="512"/>
        <v>88.805540175684214</v>
      </c>
      <c r="HK264" s="146">
        <f t="shared" si="513"/>
        <v>99.892053604804815</v>
      </c>
      <c r="HL264" s="146">
        <f t="shared" si="514"/>
        <v>110.97362002133467</v>
      </c>
      <c r="HM264" s="146">
        <f t="shared" si="515"/>
        <v>122.04972122176292</v>
      </c>
      <c r="HN264" s="146">
        <f t="shared" si="516"/>
        <v>133.11984864172101</v>
      </c>
      <c r="HO264" s="146">
        <f t="shared" si="517"/>
        <v>144.18350417543419</v>
      </c>
      <c r="HP264" s="146">
        <f t="shared" si="518"/>
        <v>155.24020095655109</v>
      </c>
      <c r="HQ264" s="146">
        <f t="shared" si="519"/>
        <v>166.28946409795554</v>
      </c>
      <c r="HR264" s="146">
        <f t="shared" si="520"/>
        <v>177.33083138847297</v>
      </c>
      <c r="HS264" s="146">
        <f t="shared" si="521"/>
        <v>188.36385394458821</v>
      </c>
      <c r="HT264" s="146">
        <f t="shared" si="522"/>
        <v>199.38809681563362</v>
      </c>
      <c r="HU264" s="146">
        <f t="shared" si="523"/>
        <v>210.40313954114623</v>
      </c>
      <c r="HV264" s="146">
        <f t="shared" si="524"/>
        <v>221.40857665937625</v>
      </c>
      <c r="HW264" s="146">
        <f t="shared" si="525"/>
        <v>232.40401816621724</v>
      </c>
      <c r="HX264" s="146">
        <f t="shared" si="526"/>
        <v>243.38908992409307</v>
      </c>
      <c r="HY264" s="146">
        <f t="shared" si="527"/>
        <v>254.3634340205912</v>
      </c>
      <c r="HZ264" s="146">
        <f t="shared" si="528"/>
        <v>265.32670907691545</v>
      </c>
      <c r="IA264" s="146">
        <f t="shared" si="529"/>
        <v>276.27859050646367</v>
      </c>
      <c r="IB264" s="146">
        <f t="shared" si="530"/>
        <v>287.2187707240642</v>
      </c>
      <c r="IC264" s="146">
        <f t="shared" si="531"/>
        <v>298.14695930664539</v>
      </c>
      <c r="ID264" s="146">
        <f t="shared" si="532"/>
        <v>309.06288310631749</v>
      </c>
      <c r="IE264" s="146">
        <f t="shared" si="533"/>
        <v>319.96628631701191</v>
      </c>
      <c r="IF264" s="146">
        <f t="shared" si="534"/>
        <v>330.85693049605806</v>
      </c>
      <c r="IG264" s="146">
        <f t="shared" si="535"/>
        <v>341.73459454216948</v>
      </c>
      <c r="IH264" s="146">
        <f t="shared" si="536"/>
        <v>352.59907463150324</v>
      </c>
      <c r="II264" s="146">
        <f t="shared" si="537"/>
        <v>363.45018411357228</v>
      </c>
      <c r="IJ264" s="146">
        <f t="shared" si="538"/>
        <v>374.28775336887242</v>
      </c>
      <c r="IK264" s="146">
        <f t="shared" si="539"/>
        <v>385.11162963022167</v>
      </c>
      <c r="IL264" s="146">
        <f t="shared" si="540"/>
        <v>395.92167676984315</v>
      </c>
      <c r="IM264" s="146">
        <f t="shared" si="541"/>
        <v>406.71777505430526</v>
      </c>
      <c r="IN264" s="146">
        <f t="shared" si="542"/>
        <v>417.49982086947006</v>
      </c>
      <c r="IO264" s="146">
        <f t="shared" si="543"/>
        <v>428.26772641761795</v>
      </c>
      <c r="IP264" s="146">
        <f t="shared" si="544"/>
        <v>439.02141938895295</v>
      </c>
      <c r="IQ264" s="355">
        <f t="shared" si="545"/>
        <v>449.76084260965592</v>
      </c>
      <c r="IR264" s="146">
        <f t="shared" si="546"/>
        <v>460.48595366868801</v>
      </c>
      <c r="IS264" s="146">
        <f t="shared" si="547"/>
        <v>471.19672452547843</v>
      </c>
      <c r="IT264" s="146">
        <f t="shared" si="548"/>
        <v>481.89314110061758</v>
      </c>
      <c r="IU264" s="146">
        <f t="shared" si="549"/>
        <v>492.57520285163048</v>
      </c>
      <c r="IV264" s="146">
        <f t="shared" si="550"/>
        <v>503.24292233585305</v>
      </c>
      <c r="IW264" s="146">
        <f t="shared" si="551"/>
        <v>513.89632476236045</v>
      </c>
      <c r="IX264" s="146">
        <f t="shared" si="552"/>
        <v>524.53544753485164</v>
      </c>
      <c r="IY264" s="146">
        <f t="shared" si="553"/>
        <v>535.16033978729899</v>
      </c>
      <c r="IZ264" s="146">
        <f t="shared" si="554"/>
        <v>545.77106191411008</v>
      </c>
      <c r="JA264" s="146">
        <f t="shared" si="555"/>
        <v>556.36768509645788</v>
      </c>
      <c r="JB264" s="146">
        <f t="shared" si="556"/>
        <v>566.95029082636381</v>
      </c>
      <c r="JC264" s="146">
        <f t="shared" si="557"/>
        <v>577.5189704300102</v>
      </c>
      <c r="JD264" s="146">
        <f t="shared" si="558"/>
        <v>588.07382459169355</v>
      </c>
      <c r="JE264" s="146">
        <f t="shared" si="559"/>
        <v>598.61496287973273</v>
      </c>
      <c r="JF264" s="146">
        <f t="shared" si="560"/>
        <v>609.14250327554157</v>
      </c>
      <c r="JG264" s="146">
        <f t="shared" si="561"/>
        <v>619.65657170702502</v>
      </c>
      <c r="JH264" s="146">
        <f t="shared" si="562"/>
        <v>630.1573015873239</v>
      </c>
      <c r="JI264" s="146">
        <f t="shared" si="563"/>
        <v>640.64483335988575</v>
      </c>
      <c r="JJ264" s="146">
        <f t="shared" si="564"/>
        <v>651.11931405073335</v>
      </c>
      <c r="JL264" s="267">
        <v>79.888704423582453</v>
      </c>
      <c r="JM264" s="273">
        <v>8000</v>
      </c>
      <c r="JN264" s="147">
        <f t="shared" si="445"/>
        <v>57.100378832230959</v>
      </c>
      <c r="JO264" s="147">
        <f t="shared" si="446"/>
        <v>67.150643390038468</v>
      </c>
      <c r="JP264" s="147">
        <f t="shared" si="447"/>
        <v>77.234404410204334</v>
      </c>
      <c r="JQ264" s="147">
        <f t="shared" si="448"/>
        <v>87.351642070193932</v>
      </c>
      <c r="JR264" s="147">
        <f t="shared" si="449"/>
        <v>97.502328701681122</v>
      </c>
      <c r="JS264" s="147">
        <f t="shared" si="450"/>
        <v>107.68642887319403</v>
      </c>
      <c r="JT264" s="147">
        <f t="shared" si="451"/>
        <v>117.9038994955546</v>
      </c>
      <c r="JU264" s="147">
        <f t="shared" si="452"/>
        <v>128.15468994951237</v>
      </c>
      <c r="JV264" s="147">
        <f t="shared" si="453"/>
        <v>138.4387422348446</v>
      </c>
      <c r="JW264" s="147">
        <f t="shared" si="454"/>
        <v>148.75599114008509</v>
      </c>
      <c r="JX264" s="147">
        <f t="shared" si="455"/>
        <v>159.10636443193386</v>
      </c>
      <c r="JY264" s="147">
        <f t="shared" si="456"/>
        <v>169.48978306330338</v>
      </c>
      <c r="JZ264" s="147">
        <f t="shared" si="457"/>
        <v>179.90616139886555</v>
      </c>
      <c r="KA264" s="147">
        <f t="shared" si="458"/>
        <v>190.35540745688797</v>
      </c>
      <c r="KB264" s="147">
        <f t="shared" si="459"/>
        <v>200.83742316607709</v>
      </c>
      <c r="KC264" s="147">
        <f t="shared" si="460"/>
        <v>211.35210463609212</v>
      </c>
      <c r="KD264" s="147">
        <f t="shared" si="461"/>
        <v>221.89934244034424</v>
      </c>
      <c r="KE264" s="147">
        <f t="shared" si="462"/>
        <v>232.47902190966505</v>
      </c>
      <c r="KF264" s="147">
        <f t="shared" si="463"/>
        <v>243.09102343540189</v>
      </c>
      <c r="KG264" s="147">
        <f t="shared" si="464"/>
        <v>253.73522278048949</v>
      </c>
      <c r="KH264" s="147">
        <f t="shared" si="465"/>
        <v>264.41149139704208</v>
      </c>
      <c r="KI264" s="147">
        <f t="shared" si="466"/>
        <v>275.11969674902451</v>
      </c>
      <c r="KJ264" s="147">
        <f t="shared" si="467"/>
        <v>285.85970263857547</v>
      </c>
      <c r="KK264" s="147">
        <f t="shared" si="468"/>
        <v>296.63136953458894</v>
      </c>
      <c r="KL264" s="147">
        <f t="shared" si="469"/>
        <v>307.43455490219333</v>
      </c>
      <c r="KM264" s="147">
        <f t="shared" si="470"/>
        <v>318.26911353181748</v>
      </c>
      <c r="KN264" s="147">
        <f t="shared" si="471"/>
        <v>329.13489786657942</v>
      </c>
      <c r="KO264" s="147">
        <f t="shared" si="472"/>
        <v>340.0317583268</v>
      </c>
      <c r="KP264" s="147">
        <f t="shared" si="473"/>
        <v>350.95954363049793</v>
      </c>
      <c r="KQ264" s="147">
        <f t="shared" si="474"/>
        <v>361.91810110880266</v>
      </c>
      <c r="KR264" s="147">
        <f t="shared" si="475"/>
        <v>372.90727701528311</v>
      </c>
      <c r="KS264" s="147">
        <f t="shared" si="476"/>
        <v>383.92691682827439</v>
      </c>
      <c r="KT264" s="147">
        <f t="shared" si="477"/>
        <v>394.97686554535682</v>
      </c>
      <c r="KU264" s="147">
        <f t="shared" si="478"/>
        <v>406.05696796922246</v>
      </c>
      <c r="KV264" s="147">
        <f t="shared" si="479"/>
        <v>417.16706898424439</v>
      </c>
      <c r="KW264" s="147">
        <f t="shared" si="480"/>
        <v>428.30701382314049</v>
      </c>
      <c r="KX264" s="147">
        <f t="shared" si="481"/>
        <v>439.47664832320697</v>
      </c>
      <c r="KY264" s="147">
        <f t="shared" si="482"/>
        <v>450.67581917166831</v>
      </c>
      <c r="KZ264" s="147">
        <f t="shared" si="483"/>
        <v>461.90437413977065</v>
      </c>
      <c r="LA264" s="147">
        <f t="shared" si="484"/>
        <v>473.16216230531631</v>
      </c>
      <c r="LB264" s="358">
        <f t="shared" si="485"/>
        <v>484.44903426340704</v>
      </c>
      <c r="LC264" s="147">
        <f t="shared" si="486"/>
        <v>495.76484232523325</v>
      </c>
      <c r="LD264" s="147">
        <f t="shared" si="487"/>
        <v>507.10944070480804</v>
      </c>
      <c r="LE264" s="147">
        <f t="shared" si="488"/>
        <v>518.4826856936063</v>
      </c>
      <c r="LF264" s="147">
        <f t="shared" si="489"/>
        <v>529.88443582312516</v>
      </c>
      <c r="LG264" s="147">
        <f t="shared" si="490"/>
        <v>541.31455201543508</v>
      </c>
      <c r="LH264" s="147">
        <f t="shared" si="491"/>
        <v>552.77289772183894</v>
      </c>
      <c r="LI264" s="147">
        <f t="shared" si="492"/>
        <v>564.25933904980229</v>
      </c>
      <c r="LJ264" s="147">
        <f t="shared" si="493"/>
        <v>575.77374487835607</v>
      </c>
      <c r="LK264" s="147">
        <f t="shared" si="494"/>
        <v>587.3159869622109</v>
      </c>
      <c r="LL264" s="147">
        <f t="shared" si="495"/>
        <v>598.88594002485615</v>
      </c>
      <c r="LM264" s="147">
        <f t="shared" si="496"/>
        <v>610.48348184094266</v>
      </c>
      <c r="LN264" s="147">
        <f t="shared" si="497"/>
        <v>622.10849330827443</v>
      </c>
      <c r="LO264" s="147">
        <f t="shared" si="498"/>
        <v>633.76085850975642</v>
      </c>
      <c r="LP264" s="147">
        <f t="shared" si="499"/>
        <v>645.44046476566314</v>
      </c>
      <c r="LQ264" s="147">
        <f t="shared" si="500"/>
        <v>657.14720267660755</v>
      </c>
      <c r="LR264" s="147">
        <f t="shared" si="501"/>
        <v>668.88096615759946</v>
      </c>
      <c r="LS264" s="147">
        <f t="shared" si="502"/>
        <v>680.64165246359585</v>
      </c>
      <c r="LT264" s="147">
        <f t="shared" si="503"/>
        <v>692.42916220694769</v>
      </c>
      <c r="LU264" s="147">
        <f t="shared" si="504"/>
        <v>704.24339936715251</v>
      </c>
      <c r="LX264" s="267">
        <v>70</v>
      </c>
      <c r="LY264" s="273">
        <v>7000</v>
      </c>
      <c r="LZ264" s="145">
        <f t="shared" si="565"/>
        <v>1.7209774573879434E-2</v>
      </c>
      <c r="MA264" s="145">
        <f t="shared" si="566"/>
        <v>3.4418676499419744E-2</v>
      </c>
      <c r="MB264" s="145">
        <f t="shared" si="567"/>
        <v>5.1625834721836121E-2</v>
      </c>
      <c r="MC264" s="145">
        <f t="shared" si="568"/>
        <v>6.8830381367565641E-2</v>
      </c>
      <c r="MD264" s="145">
        <f t="shared" si="569"/>
        <v>8.6031453318929932E-2</v>
      </c>
      <c r="ME264" s="145">
        <f t="shared" si="570"/>
        <v>0.10322819377052903</v>
      </c>
      <c r="MF264" s="145">
        <f t="shared" si="571"/>
        <v>0.12041975376078336</v>
      </c>
      <c r="MG264" s="145">
        <f t="shared" si="572"/>
        <v>0.13760529367308494</v>
      </c>
      <c r="MH264" s="145">
        <f t="shared" si="573"/>
        <v>0.15478398470076987</v>
      </c>
      <c r="MI264" s="145">
        <f t="shared" si="574"/>
        <v>0.17195501027065782</v>
      </c>
      <c r="MJ264" s="145">
        <f t="shared" si="575"/>
        <v>0.18911756741993643</v>
      </c>
      <c r="MK264" s="145">
        <f t="shared" si="576"/>
        <v>0.20627086812176471</v>
      </c>
      <c r="ML264" s="145">
        <f t="shared" si="577"/>
        <v>0.2234141405550234</v>
      </c>
      <c r="MM264" s="145">
        <f t="shared" si="578"/>
        <v>0.24054663031422011</v>
      </c>
      <c r="MN264" s="145">
        <f t="shared" si="579"/>
        <v>0.25766760155583712</v>
      </c>
      <c r="MO264" s="145">
        <f t="shared" si="580"/>
        <v>0.27477633807788643</v>
      </c>
      <c r="MP264" s="145">
        <f t="shared" si="581"/>
        <v>0.29187214432975478</v>
      </c>
      <c r="MQ264" s="145">
        <f t="shared" si="582"/>
        <v>0.30895434634995017</v>
      </c>
      <c r="MR264" s="145">
        <f t="shared" si="583"/>
        <v>0.32602229262973376</v>
      </c>
      <c r="MS264" s="145">
        <f t="shared" si="584"/>
        <v>0.34307535490106006</v>
      </c>
      <c r="MT264" s="145">
        <f t="shared" si="585"/>
        <v>0.36011292884769502</v>
      </c>
      <c r="MU264" s="145">
        <f t="shared" si="586"/>
        <v>0.37713443473879149</v>
      </c>
      <c r="MV264" s="145">
        <f t="shared" si="587"/>
        <v>0.394139317984596</v>
      </c>
      <c r="MW264" s="145">
        <f t="shared" si="588"/>
        <v>0.41112704961440005</v>
      </c>
      <c r="MX264" s="145">
        <f t="shared" si="589"/>
        <v>0.42809712667720956</v>
      </c>
      <c r="MY264" s="145">
        <f t="shared" si="590"/>
        <v>0.44504907256595932</v>
      </c>
      <c r="MZ264" s="145">
        <f t="shared" si="591"/>
        <v>0.46198243726647259</v>
      </c>
      <c r="NA264" s="145">
        <f t="shared" si="592"/>
        <v>0.47889679753268238</v>
      </c>
      <c r="NB264" s="145">
        <f t="shared" si="593"/>
        <v>0.4957917569898907</v>
      </c>
      <c r="NC264" s="145">
        <f t="shared" si="594"/>
        <v>0.51266694616820108</v>
      </c>
      <c r="ND264" s="145">
        <f t="shared" si="595"/>
        <v>0.52952202246840885</v>
      </c>
      <c r="NE264" s="145">
        <f t="shared" si="596"/>
        <v>0.54635667006292343</v>
      </c>
      <c r="NF264" s="145">
        <f t="shared" si="597"/>
        <v>0.56317059973448413</v>
      </c>
      <c r="NG264" s="145">
        <f t="shared" si="598"/>
        <v>0.57996354865555044</v>
      </c>
      <c r="NH264" s="145">
        <f t="shared" si="599"/>
        <v>0.59673528011146604</v>
      </c>
      <c r="NI264" s="145">
        <f t="shared" si="600"/>
        <v>0.61348558317054025</v>
      </c>
      <c r="NJ264" s="145">
        <f t="shared" si="601"/>
        <v>0.63021427230432558</v>
      </c>
      <c r="NK264" s="145">
        <f t="shared" si="602"/>
        <v>0.64692118696142087</v>
      </c>
      <c r="NL264" s="145">
        <f t="shared" si="603"/>
        <v>0.66360619109816321</v>
      </c>
      <c r="NM264" s="145">
        <f t="shared" si="604"/>
        <v>0.68026917266962061</v>
      </c>
      <c r="NN264" s="145">
        <f t="shared" si="605"/>
        <v>0.69691004308424609</v>
      </c>
      <c r="NO264" s="145">
        <f t="shared" si="606"/>
        <v>0.71352873662560534</v>
      </c>
      <c r="NP264" s="145">
        <f t="shared" si="607"/>
        <v>0.7301252098444837</v>
      </c>
      <c r="NQ264" s="145">
        <f t="shared" si="608"/>
        <v>0.74669944092466001</v>
      </c>
      <c r="NR264" s="145">
        <f t="shared" si="609"/>
        <v>0.76325142902556264</v>
      </c>
      <c r="NS264" s="145">
        <f t="shared" si="610"/>
        <v>0.77978119360494047</v>
      </c>
      <c r="NT264" s="145">
        <f t="shared" si="611"/>
        <v>0.7962887737245703</v>
      </c>
      <c r="NU264" s="145">
        <f t="shared" si="612"/>
        <v>0.81277422734195071</v>
      </c>
      <c r="NV264" s="145">
        <f t="shared" si="613"/>
        <v>0.82923763059078559</v>
      </c>
      <c r="NW264" s="145">
        <f t="shared" si="614"/>
        <v>0.84567907705296397</v>
      </c>
      <c r="NX264" s="145">
        <f t="shared" si="615"/>
        <v>0.8620986770246023</v>
      </c>
      <c r="NY264" s="145">
        <f t="shared" si="616"/>
        <v>0.87849655677860561</v>
      </c>
      <c r="NZ264" s="145">
        <f t="shared" si="617"/>
        <v>0.89487285782603398</v>
      </c>
      <c r="OA264" s="145">
        <f t="shared" si="618"/>
        <v>0.91122773617846253</v>
      </c>
      <c r="OB264" s="145">
        <f t="shared" si="619"/>
        <v>0.92756136161336966</v>
      </c>
      <c r="OC264" s="145">
        <f t="shared" si="620"/>
        <v>0.9438739169444299</v>
      </c>
      <c r="OD264" s="145">
        <f t="shared" si="621"/>
        <v>0.9601655972985047</v>
      </c>
      <c r="OE264" s="145">
        <f t="shared" si="622"/>
        <v>0.97643660940092203</v>
      </c>
      <c r="OF264" s="145">
        <f t="shared" si="623"/>
        <v>0.99268717087055791</v>
      </c>
      <c r="OG264" s="145">
        <f t="shared" si="624"/>
        <v>1.0089175095260712</v>
      </c>
    </row>
    <row r="265" spans="55:397">
      <c r="BC265" s="173"/>
      <c r="BD265" s="182"/>
      <c r="BE265" s="91">
        <f t="shared" si="625"/>
        <v>1013.25</v>
      </c>
      <c r="BF265" s="193">
        <f t="shared" si="625"/>
        <v>1.2250000000000001</v>
      </c>
      <c r="BG265" s="91">
        <f t="shared" si="625"/>
        <v>288.14999999999998</v>
      </c>
      <c r="BH265" s="116">
        <f t="shared" si="625"/>
        <v>0</v>
      </c>
      <c r="BI265" s="116"/>
      <c r="BJ265" s="107"/>
      <c r="BK265" s="217">
        <v>8000</v>
      </c>
      <c r="BL265" s="220">
        <v>2.4383999999999997</v>
      </c>
      <c r="BM265" s="284">
        <v>80</v>
      </c>
      <c r="BN265" s="113"/>
      <c r="BO265" s="104">
        <f t="shared" si="626"/>
        <v>752.62370449025218</v>
      </c>
      <c r="BP265" s="256">
        <f t="shared" si="627"/>
        <v>0.96287012834115504</v>
      </c>
      <c r="BQ265" s="213">
        <f t="shared" si="628"/>
        <v>-0.84960000000012315</v>
      </c>
      <c r="BR265" s="215">
        <f t="shared" si="629"/>
        <v>272.30039999999985</v>
      </c>
      <c r="BS265" s="117"/>
      <c r="BT265" s="101">
        <f t="shared" si="630"/>
        <v>643.02923937815069</v>
      </c>
      <c r="BU265" s="113"/>
      <c r="BV265" s="141">
        <f t="shared" si="631"/>
        <v>0.74278184504342681</v>
      </c>
      <c r="BW265" s="163">
        <f t="shared" si="632"/>
        <v>0.78601643129890197</v>
      </c>
      <c r="BX265" s="159">
        <f t="shared" si="633"/>
        <v>0.94499531494013489</v>
      </c>
      <c r="BY265" s="170"/>
      <c r="CC265" s="267">
        <v>89.872465560674115</v>
      </c>
      <c r="CD265" s="273">
        <v>9000</v>
      </c>
      <c r="CE265" s="145">
        <f t="shared" si="325"/>
        <v>1.7880592277114367E-2</v>
      </c>
      <c r="CF265" s="145">
        <f t="shared" si="326"/>
        <v>3.5759962375249206E-2</v>
      </c>
      <c r="CG265" s="145">
        <f t="shared" si="327"/>
        <v>5.363689054117482E-2</v>
      </c>
      <c r="CH265" s="145">
        <f t="shared" si="328"/>
        <v>7.151016186267678E-2</v>
      </c>
      <c r="CI265" s="145">
        <f t="shared" si="329"/>
        <v>8.9378568662380434E-2</v>
      </c>
      <c r="CJ265" s="145">
        <f t="shared" si="330"/>
        <v>0.10724091286034432</v>
      </c>
      <c r="CK265" s="145">
        <f t="shared" si="331"/>
        <v>0.12509600829468698</v>
      </c>
      <c r="CL265" s="145">
        <f t="shared" si="332"/>
        <v>0.14294268299096452</v>
      </c>
      <c r="CM265" s="145">
        <f t="shared" si="333"/>
        <v>0.16077978137054968</v>
      </c>
      <c r="CN265" s="145">
        <f t="shared" si="334"/>
        <v>0.17860616638928206</v>
      </c>
      <c r="CO265" s="145">
        <f t="shared" si="335"/>
        <v>0.19642072159790527</v>
      </c>
      <c r="CP265" s="145">
        <f t="shared" si="336"/>
        <v>0.21422235311657786</v>
      </c>
      <c r="CQ265" s="145">
        <f t="shared" si="337"/>
        <v>0.23200999151624191</v>
      </c>
      <c r="CR265" s="145">
        <f t="shared" si="338"/>
        <v>0.24978259360041657</v>
      </c>
      <c r="CS265" s="145">
        <f t="shared" si="339"/>
        <v>0.26753914408162649</v>
      </c>
      <c r="CT265" s="145">
        <f t="shared" si="340"/>
        <v>0.28527865714753387</v>
      </c>
      <c r="CU265" s="145">
        <f t="shared" si="341"/>
        <v>0.30300017791246092</v>
      </c>
      <c r="CV265" s="145">
        <f t="shared" si="342"/>
        <v>0.3207027837508663</v>
      </c>
      <c r="CW265" s="145">
        <f t="shared" si="343"/>
        <v>0.33838558551007619</v>
      </c>
      <c r="CX265" s="145">
        <f t="shared" si="344"/>
        <v>0.35604772860036066</v>
      </c>
      <c r="CY265" s="145">
        <f t="shared" si="345"/>
        <v>0.37368839396114517</v>
      </c>
      <c r="CZ265" s="145">
        <f t="shared" si="346"/>
        <v>0.39130679890297437</v>
      </c>
      <c r="DA265" s="145">
        <f t="shared" si="347"/>
        <v>0.40890219782547893</v>
      </c>
      <c r="DB265" s="145">
        <f t="shared" si="348"/>
        <v>0.42647388281230292</v>
      </c>
      <c r="DC265" s="145">
        <f t="shared" si="349"/>
        <v>0.44402118410460345</v>
      </c>
      <c r="DD265" s="145">
        <f t="shared" si="350"/>
        <v>0.46154347045534078</v>
      </c>
      <c r="DE265" s="145">
        <f t="shared" si="351"/>
        <v>0.47904014936707523</v>
      </c>
      <c r="DF265" s="145">
        <f t="shared" si="352"/>
        <v>0.4965106672166244</v>
      </c>
      <c r="DG265" s="145">
        <f t="shared" si="353"/>
        <v>0.51395450927023523</v>
      </c>
      <c r="DH265" s="145">
        <f t="shared" si="354"/>
        <v>0.53137119959349988</v>
      </c>
      <c r="DI265" s="145">
        <f t="shared" si="355"/>
        <v>0.54876030086048144</v>
      </c>
      <c r="DJ265" s="145">
        <f t="shared" si="356"/>
        <v>0.56612141406689975</v>
      </c>
      <c r="DK265" s="145">
        <f t="shared" si="357"/>
        <v>0.58345417815246303</v>
      </c>
      <c r="DL265" s="145">
        <f t="shared" si="358"/>
        <v>0.60075826953763756</v>
      </c>
      <c r="DM265" s="145">
        <f t="shared" si="359"/>
        <v>0.61803340158032838</v>
      </c>
      <c r="DN265" s="145">
        <f t="shared" si="360"/>
        <v>0.63527932395803532</v>
      </c>
      <c r="DO265" s="145">
        <f t="shared" si="361"/>
        <v>0.6524958219811523</v>
      </c>
      <c r="DP265" s="145">
        <f t="shared" si="362"/>
        <v>0.66968271584307715</v>
      </c>
      <c r="DQ265" s="145">
        <f t="shared" si="363"/>
        <v>0.6868398598128086</v>
      </c>
      <c r="DR265" s="145">
        <f t="shared" si="364"/>
        <v>0.70396714137567573</v>
      </c>
      <c r="DS265" s="145">
        <f t="shared" si="365"/>
        <v>0.72106448032772086</v>
      </c>
      <c r="DT265" s="145">
        <f t="shared" si="366"/>
        <v>0.73813182782921027</v>
      </c>
      <c r="DU265" s="145">
        <f t="shared" si="367"/>
        <v>0.75516916542258195</v>
      </c>
      <c r="DV265" s="145">
        <f t="shared" si="368"/>
        <v>0.77217650401996474</v>
      </c>
      <c r="DW265" s="145">
        <f t="shared" si="369"/>
        <v>0.78915388286527499</v>
      </c>
      <c r="DX265" s="145">
        <f t="shared" si="370"/>
        <v>0.80610136847565739</v>
      </c>
      <c r="DY265" s="145">
        <f t="shared" si="371"/>
        <v>0.82301905356685645</v>
      </c>
      <c r="DZ265" s="145">
        <f t="shared" si="372"/>
        <v>0.8399070559668651</v>
      </c>
      <c r="EA265" s="145">
        <f t="shared" si="373"/>
        <v>0.85676551752199037</v>
      </c>
      <c r="EB265" s="145">
        <f t="shared" si="374"/>
        <v>0.87359460299920544</v>
      </c>
      <c r="EC265" s="145">
        <f t="shared" si="375"/>
        <v>0.89039449898846246</v>
      </c>
      <c r="ED265" s="145">
        <f t="shared" si="376"/>
        <v>0.90716541280836127</v>
      </c>
      <c r="EE265" s="145">
        <f t="shared" si="377"/>
        <v>0.92390757141833735</v>
      </c>
      <c r="EF265" s="145">
        <f t="shared" si="378"/>
        <v>0.94062122034030715</v>
      </c>
      <c r="EG265" s="145">
        <f t="shared" si="379"/>
        <v>0.95730662259244836</v>
      </c>
      <c r="EH265" s="145">
        <f t="shared" si="380"/>
        <v>0.97396405763756744</v>
      </c>
      <c r="EI265" s="145">
        <f t="shared" si="381"/>
        <v>0.99059382034829979</v>
      </c>
      <c r="EJ265" s="145">
        <f t="shared" si="382"/>
        <v>1.0071962199911182</v>
      </c>
      <c r="EK265" s="145">
        <f t="shared" si="383"/>
        <v>1.0237715792309769</v>
      </c>
      <c r="EL265" s="145">
        <f t="shared" si="384"/>
        <v>1.0403202331581509</v>
      </c>
      <c r="EO265" s="267">
        <v>89.872465560674115</v>
      </c>
      <c r="EP265" s="273">
        <v>9000</v>
      </c>
      <c r="EQ265" s="146">
        <f t="shared" si="385"/>
        <v>270.33648505197226</v>
      </c>
      <c r="ER265" s="146">
        <f t="shared" si="386"/>
        <v>270.38833548208032</v>
      </c>
      <c r="ES265" s="146">
        <f t="shared" si="387"/>
        <v>270.47473712777304</v>
      </c>
      <c r="ET265" s="146">
        <f t="shared" si="388"/>
        <v>270.59566643429514</v>
      </c>
      <c r="EU265" s="146">
        <f t="shared" si="389"/>
        <v>270.75109052861296</v>
      </c>
      <c r="EV265" s="146">
        <f t="shared" si="390"/>
        <v>270.94096732227922</v>
      </c>
      <c r="EW265" s="146">
        <f t="shared" si="391"/>
        <v>271.16524564260897</v>
      </c>
      <c r="EX265" s="146">
        <f t="shared" si="392"/>
        <v>271.42386539137726</v>
      </c>
      <c r="EY265" s="146">
        <f t="shared" si="393"/>
        <v>271.71675773008434</v>
      </c>
      <c r="EZ265" s="146">
        <f t="shared" si="394"/>
        <v>272.04384529068773</v>
      </c>
      <c r="FA265" s="146">
        <f t="shared" si="395"/>
        <v>272.40504241055999</v>
      </c>
      <c r="FB265" s="146">
        <f t="shared" si="396"/>
        <v>272.80025539030538</v>
      </c>
      <c r="FC265" s="146">
        <f t="shared" si="397"/>
        <v>273.2293827729543</v>
      </c>
      <c r="FD265" s="146">
        <f t="shared" si="398"/>
        <v>273.69231564295558</v>
      </c>
      <c r="FE265" s="146">
        <f t="shared" si="399"/>
        <v>274.18893794330046</v>
      </c>
      <c r="FF265" s="146">
        <f t="shared" si="400"/>
        <v>274.71912680904683</v>
      </c>
      <c r="FG265" s="146">
        <f t="shared" si="401"/>
        <v>275.28275291545185</v>
      </c>
      <c r="FH265" s="146">
        <f t="shared" si="402"/>
        <v>275.87968083888808</v>
      </c>
      <c r="FI265" s="146">
        <f t="shared" si="403"/>
        <v>276.50976942869175</v>
      </c>
      <c r="FJ265" s="146">
        <f t="shared" si="404"/>
        <v>277.17287218808463</v>
      </c>
      <c r="FK265" s="146">
        <f t="shared" si="405"/>
        <v>277.86883766231534</v>
      </c>
      <c r="FL265" s="146">
        <f t="shared" si="406"/>
        <v>278.59750983218908</v>
      </c>
      <c r="FM265" s="146">
        <f t="shared" si="407"/>
        <v>279.35872851118279</v>
      </c>
      <c r="FN265" s="146">
        <f t="shared" si="408"/>
        <v>280.15232974439243</v>
      </c>
      <c r="FO265" s="146">
        <f t="shared" si="409"/>
        <v>280.97814620761102</v>
      </c>
      <c r="FP265" s="146">
        <f t="shared" si="410"/>
        <v>281.83600760490532</v>
      </c>
      <c r="FQ265" s="146">
        <f t="shared" si="411"/>
        <v>282.72574106313067</v>
      </c>
      <c r="FR265" s="146">
        <f t="shared" si="412"/>
        <v>283.64717152190974</v>
      </c>
      <c r="FS265" s="146">
        <f t="shared" si="413"/>
        <v>284.60012211768543</v>
      </c>
      <c r="FT265" s="146">
        <f t="shared" si="414"/>
        <v>285.58441456055755</v>
      </c>
      <c r="FU265" s="146">
        <f t="shared" si="415"/>
        <v>286.5998695027065</v>
      </c>
      <c r="FV265" s="146">
        <f t="shared" si="416"/>
        <v>287.64630689731246</v>
      </c>
      <c r="FW265" s="146">
        <f t="shared" si="417"/>
        <v>288.72354634698019</v>
      </c>
      <c r="FX265" s="146">
        <f t="shared" si="418"/>
        <v>289.8314074407831</v>
      </c>
      <c r="FY265" s="146">
        <f t="shared" si="419"/>
        <v>290.96971007914755</v>
      </c>
      <c r="FZ265" s="146">
        <f t="shared" si="420"/>
        <v>292.13827478589667</v>
      </c>
      <c r="GA265" s="146">
        <f t="shared" si="421"/>
        <v>293.3369230068796</v>
      </c>
      <c r="GB265" s="146">
        <f t="shared" si="422"/>
        <v>294.56547739470682</v>
      </c>
      <c r="GC265" s="146">
        <f t="shared" si="423"/>
        <v>295.82376207920936</v>
      </c>
      <c r="GD265" s="146">
        <f t="shared" si="424"/>
        <v>297.11160292333341</v>
      </c>
      <c r="GE265" s="355">
        <f t="shared" si="425"/>
        <v>298.42882776426433</v>
      </c>
      <c r="GF265" s="146">
        <f t="shared" si="426"/>
        <v>299.77526663966341</v>
      </c>
      <c r="GG265" s="146">
        <f t="shared" si="427"/>
        <v>301.1507519989749</v>
      </c>
      <c r="GH265" s="146">
        <f t="shared" si="428"/>
        <v>302.55511889983308</v>
      </c>
      <c r="GI265" s="146">
        <f t="shared" si="429"/>
        <v>303.98820518966994</v>
      </c>
      <c r="GJ265" s="146">
        <f t="shared" si="430"/>
        <v>305.44985167268345</v>
      </c>
      <c r="GK265" s="146">
        <f t="shared" si="431"/>
        <v>306.93990226238452</v>
      </c>
      <c r="GL265" s="146">
        <f t="shared" si="432"/>
        <v>308.45820411999028</v>
      </c>
      <c r="GM265" s="146">
        <f t="shared" si="433"/>
        <v>310.00460777897956</v>
      </c>
      <c r="GN265" s="146">
        <f t="shared" si="434"/>
        <v>311.57896725616422</v>
      </c>
      <c r="GO265" s="146">
        <f t="shared" si="435"/>
        <v>313.18114014966807</v>
      </c>
      <c r="GP265" s="146">
        <f t="shared" si="436"/>
        <v>314.81098772423383</v>
      </c>
      <c r="GQ265" s="146">
        <f t="shared" si="437"/>
        <v>316.46837498430432</v>
      </c>
      <c r="GR265" s="146">
        <f t="shared" si="438"/>
        <v>318.15317073534726</v>
      </c>
      <c r="GS265" s="146">
        <f t="shared" si="439"/>
        <v>319.86524763390833</v>
      </c>
      <c r="GT265" s="146">
        <f t="shared" si="440"/>
        <v>321.60448222688967</v>
      </c>
      <c r="GU265" s="146">
        <f t="shared" si="441"/>
        <v>323.37075498056447</v>
      </c>
      <c r="GV265" s="146">
        <f t="shared" si="442"/>
        <v>325.16395029983727</v>
      </c>
      <c r="GW265" s="146">
        <f t="shared" si="443"/>
        <v>326.9839565382714</v>
      </c>
      <c r="GX265" s="146">
        <f t="shared" si="444"/>
        <v>328.83066599939536</v>
      </c>
      <c r="HA265" s="267">
        <v>79.888704423582453</v>
      </c>
      <c r="HB265" s="273">
        <v>8000</v>
      </c>
      <c r="HC265" s="146">
        <f t="shared" si="505"/>
        <v>11.27921999677894</v>
      </c>
      <c r="HD265" s="146">
        <f t="shared" si="506"/>
        <v>22.557770810891217</v>
      </c>
      <c r="HE265" s="146">
        <f t="shared" si="507"/>
        <v>33.834984533609259</v>
      </c>
      <c r="HF265" s="146">
        <f t="shared" si="508"/>
        <v>45.110195798806615</v>
      </c>
      <c r="HG265" s="146">
        <f t="shared" si="509"/>
        <v>56.382743041031951</v>
      </c>
      <c r="HH265" s="146">
        <f t="shared" si="510"/>
        <v>67.651969737944711</v>
      </c>
      <c r="HI265" s="146">
        <f t="shared" si="511"/>
        <v>78.917225631869684</v>
      </c>
      <c r="HJ265" s="146">
        <f t="shared" si="512"/>
        <v>90.177867925782394</v>
      </c>
      <c r="HK265" s="146">
        <f t="shared" si="513"/>
        <v>101.43326244882618</v>
      </c>
      <c r="HL265" s="146">
        <f t="shared" si="514"/>
        <v>112.6827847870083</v>
      </c>
      <c r="HM265" s="146">
        <f t="shared" si="515"/>
        <v>123.92582137472154</v>
      </c>
      <c r="HN265" s="146">
        <f t="shared" si="516"/>
        <v>135.16177054326209</v>
      </c>
      <c r="HO265" s="146">
        <f t="shared" si="517"/>
        <v>146.39004352257629</v>
      </c>
      <c r="HP265" s="146">
        <f t="shared" si="518"/>
        <v>157.61006539297691</v>
      </c>
      <c r="HQ265" s="146">
        <f t="shared" si="519"/>
        <v>168.82127598381612</v>
      </c>
      <c r="HR265" s="146">
        <f t="shared" si="520"/>
        <v>180.02313071650121</v>
      </c>
      <c r="HS265" s="146">
        <f t="shared" si="521"/>
        <v>191.21510138957896</v>
      </c>
      <c r="HT265" s="146">
        <f t="shared" si="522"/>
        <v>202.39667690400887</v>
      </c>
      <c r="HU265" s="146">
        <f t="shared" si="523"/>
        <v>213.56736392708999</v>
      </c>
      <c r="HV265" s="146">
        <f t="shared" si="524"/>
        <v>224.72668749393424</v>
      </c>
      <c r="HW265" s="146">
        <f t="shared" si="525"/>
        <v>235.87419154567024</v>
      </c>
      <c r="HX265" s="146">
        <f t="shared" si="526"/>
        <v>247.00943940401277</v>
      </c>
      <c r="HY265" s="146">
        <f t="shared" si="527"/>
        <v>258.13201418209627</v>
      </c>
      <c r="HZ265" s="146">
        <f t="shared" si="528"/>
        <v>269.24151913188956</v>
      </c>
      <c r="IA265" s="146">
        <f t="shared" si="529"/>
        <v>280.33757792876617</v>
      </c>
      <c r="IB265" s="146">
        <f t="shared" si="530"/>
        <v>291.41983489416015</v>
      </c>
      <c r="IC265" s="146">
        <f t="shared" si="531"/>
        <v>302.48795515747764</v>
      </c>
      <c r="ID265" s="146">
        <f t="shared" si="532"/>
        <v>313.54162475875569</v>
      </c>
      <c r="IE265" s="146">
        <f t="shared" si="533"/>
        <v>324.58055069372244</v>
      </c>
      <c r="IF265" s="146">
        <f t="shared" si="534"/>
        <v>335.60446090323336</v>
      </c>
      <c r="IG265" s="146">
        <f t="shared" si="535"/>
        <v>346.61310420914788</v>
      </c>
      <c r="IH265" s="146">
        <f t="shared" si="536"/>
        <v>357.60625019896526</v>
      </c>
      <c r="II265" s="146">
        <f t="shared" si="537"/>
        <v>368.58368906164856</v>
      </c>
      <c r="IJ265" s="146">
        <f t="shared" si="538"/>
        <v>379.54523137718184</v>
      </c>
      <c r="IK265" s="146">
        <f t="shared" si="539"/>
        <v>390.49070786254208</v>
      </c>
      <c r="IL265" s="146">
        <f t="shared" si="540"/>
        <v>401.41996907679464</v>
      </c>
      <c r="IM265" s="146">
        <f t="shared" si="541"/>
        <v>412.33288508813808</v>
      </c>
      <c r="IN265" s="146">
        <f t="shared" si="542"/>
        <v>423.22934510569638</v>
      </c>
      <c r="IO265" s="146">
        <f t="shared" si="543"/>
        <v>434.10925707892255</v>
      </c>
      <c r="IP265" s="146">
        <f t="shared" si="544"/>
        <v>444.97254726744882</v>
      </c>
      <c r="IQ265" s="355">
        <f t="shared" si="545"/>
        <v>455.81915978420199</v>
      </c>
      <c r="IR265" s="146">
        <f t="shared" si="546"/>
        <v>466.64905611457584</v>
      </c>
      <c r="IS265" s="146">
        <f t="shared" si="547"/>
        <v>477.46221461439774</v>
      </c>
      <c r="IT265" s="146">
        <f t="shared" si="548"/>
        <v>488.25862998935645</v>
      </c>
      <c r="IU265" s="146">
        <f t="shared" si="549"/>
        <v>499.03831275849831</v>
      </c>
      <c r="IV265" s="146">
        <f t="shared" si="550"/>
        <v>509.80128870430616</v>
      </c>
      <c r="IW265" s="146">
        <f t="shared" si="551"/>
        <v>520.54759831178592</v>
      </c>
      <c r="IX265" s="146">
        <f t="shared" si="552"/>
        <v>531.27729619888021</v>
      </c>
      <c r="IY265" s="146">
        <f t="shared" si="553"/>
        <v>541.99045054044086</v>
      </c>
      <c r="IZ265" s="146">
        <f t="shared" si="554"/>
        <v>552.68714248784818</v>
      </c>
      <c r="JA265" s="146">
        <f t="shared" si="555"/>
        <v>563.36746558629022</v>
      </c>
      <c r="JB265" s="146">
        <f t="shared" si="556"/>
        <v>574.03152519157607</v>
      </c>
      <c r="JC265" s="146">
        <f t="shared" si="557"/>
        <v>584.67943788823322</v>
      </c>
      <c r="JD265" s="146">
        <f t="shared" si="558"/>
        <v>595.31133091054608</v>
      </c>
      <c r="JE265" s="146">
        <f t="shared" si="559"/>
        <v>605.92734156805102</v>
      </c>
      <c r="JF265" s="146">
        <f t="shared" si="560"/>
        <v>616.5276166768964</v>
      </c>
      <c r="JG265" s="146">
        <f t="shared" si="561"/>
        <v>627.11231199836334</v>
      </c>
      <c r="JH265" s="146">
        <f t="shared" si="562"/>
        <v>637.68159168572186</v>
      </c>
      <c r="JI265" s="146">
        <f t="shared" si="563"/>
        <v>648.23562774049662</v>
      </c>
      <c r="JJ265" s="146">
        <f t="shared" si="564"/>
        <v>658.77459947909972</v>
      </c>
      <c r="JL265" s="267">
        <v>89.872465560674115</v>
      </c>
      <c r="JM265" s="273">
        <v>9000</v>
      </c>
      <c r="JN265" s="147">
        <f t="shared" si="445"/>
        <v>61.109964388376753</v>
      </c>
      <c r="JO265" s="147">
        <f t="shared" si="446"/>
        <v>71.161814818484814</v>
      </c>
      <c r="JP265" s="147">
        <f t="shared" si="447"/>
        <v>81.248216464177531</v>
      </c>
      <c r="JQ265" s="147">
        <f t="shared" si="448"/>
        <v>91.369145770699632</v>
      </c>
      <c r="JR265" s="147">
        <f t="shared" si="449"/>
        <v>101.52456986501745</v>
      </c>
      <c r="JS265" s="147">
        <f t="shared" si="450"/>
        <v>111.71444665868371</v>
      </c>
      <c r="JT265" s="147">
        <f t="shared" si="451"/>
        <v>121.93872497901346</v>
      </c>
      <c r="JU265" s="147">
        <f t="shared" si="452"/>
        <v>132.19734472778174</v>
      </c>
      <c r="JV265" s="147">
        <f t="shared" si="453"/>
        <v>142.49023706648882</v>
      </c>
      <c r="JW265" s="147">
        <f t="shared" si="454"/>
        <v>152.8173246270922</v>
      </c>
      <c r="JX265" s="147">
        <f t="shared" si="455"/>
        <v>163.17852174696446</v>
      </c>
      <c r="JY265" s="147">
        <f t="shared" si="456"/>
        <v>173.57373472670986</v>
      </c>
      <c r="JZ265" s="147">
        <f t="shared" si="457"/>
        <v>184.00286210935877</v>
      </c>
      <c r="KA265" s="147">
        <f t="shared" si="458"/>
        <v>194.46579497936006</v>
      </c>
      <c r="KB265" s="147">
        <f t="shared" si="459"/>
        <v>204.96241727970494</v>
      </c>
      <c r="KC265" s="147">
        <f t="shared" si="460"/>
        <v>215.4926061454513</v>
      </c>
      <c r="KD265" s="147">
        <f t="shared" si="461"/>
        <v>226.05623225185633</v>
      </c>
      <c r="KE265" s="147">
        <f t="shared" si="462"/>
        <v>236.65316017529256</v>
      </c>
      <c r="KF265" s="147">
        <f t="shared" si="463"/>
        <v>247.28324876509623</v>
      </c>
      <c r="KG265" s="147">
        <f t="shared" si="464"/>
        <v>257.9463515244891</v>
      </c>
      <c r="KH265" s="147">
        <f t="shared" si="465"/>
        <v>268.64231699871982</v>
      </c>
      <c r="KI265" s="147">
        <f t="shared" si="466"/>
        <v>279.37098916859355</v>
      </c>
      <c r="KJ265" s="147">
        <f t="shared" si="467"/>
        <v>290.13220784758727</v>
      </c>
      <c r="KK265" s="147">
        <f t="shared" si="468"/>
        <v>300.92580908079691</v>
      </c>
      <c r="KL265" s="147">
        <f t="shared" si="469"/>
        <v>311.7516255440155</v>
      </c>
      <c r="KM265" s="147">
        <f t="shared" si="470"/>
        <v>322.6094869413098</v>
      </c>
      <c r="KN265" s="147">
        <f t="shared" si="471"/>
        <v>333.49922039953515</v>
      </c>
      <c r="KO265" s="147">
        <f t="shared" si="472"/>
        <v>344.42065085831422</v>
      </c>
      <c r="KP265" s="147">
        <f t="shared" si="473"/>
        <v>355.37360145408991</v>
      </c>
      <c r="KQ265" s="147">
        <f t="shared" si="474"/>
        <v>366.35789389696203</v>
      </c>
      <c r="KR265" s="147">
        <f t="shared" si="475"/>
        <v>377.37334883911097</v>
      </c>
      <c r="KS265" s="147">
        <f t="shared" si="476"/>
        <v>388.41978623371693</v>
      </c>
      <c r="KT265" s="147">
        <f t="shared" si="477"/>
        <v>399.49702568338466</v>
      </c>
      <c r="KU265" s="147">
        <f t="shared" si="478"/>
        <v>410.60488677718757</v>
      </c>
      <c r="KV265" s="147">
        <f t="shared" si="479"/>
        <v>421.74318941555202</v>
      </c>
      <c r="KW265" s="147">
        <f t="shared" si="480"/>
        <v>432.91175412230115</v>
      </c>
      <c r="KX265" s="147">
        <f t="shared" si="481"/>
        <v>444.11040234328408</v>
      </c>
      <c r="KY265" s="147">
        <f t="shared" si="482"/>
        <v>455.3389567311113</v>
      </c>
      <c r="KZ265" s="147">
        <f t="shared" si="483"/>
        <v>466.59724141561384</v>
      </c>
      <c r="LA265" s="147">
        <f t="shared" si="484"/>
        <v>477.88508225973789</v>
      </c>
      <c r="LB265" s="358">
        <f t="shared" si="485"/>
        <v>489.2023071006688</v>
      </c>
      <c r="LC265" s="147">
        <f t="shared" si="486"/>
        <v>500.54874597606789</v>
      </c>
      <c r="LD265" s="147">
        <f t="shared" si="487"/>
        <v>511.92423133537937</v>
      </c>
      <c r="LE265" s="147">
        <f t="shared" si="488"/>
        <v>523.32859823623755</v>
      </c>
      <c r="LF265" s="147">
        <f t="shared" si="489"/>
        <v>534.76168452607442</v>
      </c>
      <c r="LG265" s="147">
        <f t="shared" si="490"/>
        <v>546.22333100908804</v>
      </c>
      <c r="LH265" s="147">
        <f t="shared" si="491"/>
        <v>557.71338159878906</v>
      </c>
      <c r="LI265" s="147">
        <f t="shared" si="492"/>
        <v>569.23168345639488</v>
      </c>
      <c r="LJ265" s="147">
        <f t="shared" si="493"/>
        <v>580.7780871153841</v>
      </c>
      <c r="LK265" s="147">
        <f t="shared" si="494"/>
        <v>592.35244659256875</v>
      </c>
      <c r="LL265" s="147">
        <f t="shared" si="495"/>
        <v>603.9546194860726</v>
      </c>
      <c r="LM265" s="147">
        <f t="shared" si="496"/>
        <v>615.58446706063842</v>
      </c>
      <c r="LN265" s="147">
        <f t="shared" si="497"/>
        <v>627.24185432070885</v>
      </c>
      <c r="LO265" s="147">
        <f t="shared" si="498"/>
        <v>638.92665007175174</v>
      </c>
      <c r="LP265" s="147">
        <f t="shared" si="499"/>
        <v>650.63872697031286</v>
      </c>
      <c r="LQ265" s="147">
        <f t="shared" si="500"/>
        <v>662.37796156329421</v>
      </c>
      <c r="LR265" s="147">
        <f t="shared" si="501"/>
        <v>674.144234316969</v>
      </c>
      <c r="LS265" s="147">
        <f t="shared" si="502"/>
        <v>685.93742963624186</v>
      </c>
      <c r="LT265" s="147">
        <f t="shared" si="503"/>
        <v>697.75743587467593</v>
      </c>
      <c r="LU265" s="147">
        <f t="shared" si="504"/>
        <v>709.6041453357999</v>
      </c>
      <c r="LX265" s="267">
        <v>80</v>
      </c>
      <c r="LY265" s="273">
        <v>8000</v>
      </c>
      <c r="LZ265" s="145">
        <f t="shared" si="565"/>
        <v>1.7540757567551125E-2</v>
      </c>
      <c r="MA265" s="145">
        <f t="shared" si="566"/>
        <v>3.5080474462881324E-2</v>
      </c>
      <c r="MB265" s="145">
        <f t="shared" si="567"/>
        <v>5.2618111994922334E-2</v>
      </c>
      <c r="MC265" s="145">
        <f t="shared" si="568"/>
        <v>7.0152635426704676E-2</v>
      </c>
      <c r="MD265" s="145">
        <f t="shared" si="569"/>
        <v>8.7683015931837832E-2</v>
      </c>
      <c r="ME265" s="145">
        <f t="shared" si="570"/>
        <v>0.10520823252667076</v>
      </c>
      <c r="MF265" s="145">
        <f t="shared" si="571"/>
        <v>0.12272727396997926</v>
      </c>
      <c r="MG265" s="145">
        <f t="shared" si="572"/>
        <v>0.14023914062288989</v>
      </c>
      <c r="MH265" s="145">
        <f t="shared" si="573"/>
        <v>0.15774284626142113</v>
      </c>
      <c r="MI265" s="145">
        <f t="shared" si="574"/>
        <v>0.1752374198348734</v>
      </c>
      <c r="MJ265" s="145">
        <f t="shared" si="575"/>
        <v>0.19272190716329715</v>
      </c>
      <c r="MK265" s="145">
        <f t="shared" si="576"/>
        <v>0.21019537256808404</v>
      </c>
      <c r="ML265" s="145">
        <f t="shared" si="577"/>
        <v>0.2276569004298227</v>
      </c>
      <c r="MM265" s="145">
        <f t="shared" si="578"/>
        <v>0.24510559666835005</v>
      </c>
      <c r="MN265" s="145">
        <f t="shared" si="579"/>
        <v>0.26254059014031278</v>
      </c>
      <c r="MO265" s="145">
        <f t="shared" si="580"/>
        <v>0.2799610339501743</v>
      </c>
      <c r="MP265" s="145">
        <f t="shared" si="581"/>
        <v>0.29736610667113034</v>
      </c>
      <c r="MQ265" s="145">
        <f t="shared" si="582"/>
        <v>0.31475501347300949</v>
      </c>
      <c r="MR265" s="145">
        <f t="shared" si="583"/>
        <v>0.33212698715477218</v>
      </c>
      <c r="MS265" s="145">
        <f t="shared" si="584"/>
        <v>0.34948128907988529</v>
      </c>
      <c r="MT265" s="145">
        <f t="shared" si="585"/>
        <v>0.36681721001330403</v>
      </c>
      <c r="MU265" s="145">
        <f t="shared" si="586"/>
        <v>0.38413407085949353</v>
      </c>
      <c r="MV265" s="145">
        <f t="shared" si="587"/>
        <v>0.4014312233013323</v>
      </c>
      <c r="MW265" s="145">
        <f t="shared" si="588"/>
        <v>0.41870805034039021</v>
      </c>
      <c r="MX265" s="145">
        <f t="shared" si="589"/>
        <v>0.43596396673947529</v>
      </c>
      <c r="MY265" s="145">
        <f t="shared" si="590"/>
        <v>0.4531984193688941</v>
      </c>
      <c r="MZ265" s="145">
        <f t="shared" si="591"/>
        <v>0.47041088745824733</v>
      </c>
      <c r="NA265" s="145">
        <f t="shared" si="592"/>
        <v>0.48760088275607799</v>
      </c>
      <c r="NB265" s="145">
        <f t="shared" si="593"/>
        <v>0.50476794959994675</v>
      </c>
      <c r="NC265" s="145">
        <f t="shared" si="594"/>
        <v>0.52191166490000329</v>
      </c>
      <c r="ND265" s="145">
        <f t="shared" si="595"/>
        <v>0.53903163803926601</v>
      </c>
      <c r="NE265" s="145">
        <f t="shared" si="596"/>
        <v>0.55612751069421473</v>
      </c>
      <c r="NF265" s="145">
        <f t="shared" si="597"/>
        <v>0.57319895657947362</v>
      </c>
      <c r="NG265" s="145">
        <f t="shared" si="598"/>
        <v>0.59024568112054387</v>
      </c>
      <c r="NH265" s="145">
        <f t="shared" si="599"/>
        <v>0.60726742105875453</v>
      </c>
      <c r="NI265" s="145">
        <f t="shared" si="600"/>
        <v>0.62426394399264451</v>
      </c>
      <c r="NJ265" s="145">
        <f t="shared" si="601"/>
        <v>0.64123504786017138</v>
      </c>
      <c r="NK265" s="145">
        <f t="shared" si="602"/>
        <v>0.65818056036609707</v>
      </c>
      <c r="NL265" s="145">
        <f t="shared" si="603"/>
        <v>0.67510033835900407</v>
      </c>
      <c r="NM265" s="145">
        <f t="shared" si="604"/>
        <v>0.69199426716235324</v>
      </c>
      <c r="NN265" s="145">
        <f t="shared" si="605"/>
        <v>0.70886225986396434</v>
      </c>
      <c r="NO265" s="145">
        <f t="shared" si="606"/>
        <v>0.72570425656826199</v>
      </c>
      <c r="NP265" s="145">
        <f t="shared" si="607"/>
        <v>0.74252022361554415</v>
      </c>
      <c r="NQ265" s="145">
        <f t="shared" si="608"/>
        <v>0.75931015277241976</v>
      </c>
      <c r="NR265" s="145">
        <f t="shared" si="609"/>
        <v>0.77607406039747029</v>
      </c>
      <c r="NS265" s="145">
        <f t="shared" si="610"/>
        <v>0.79281198658604657</v>
      </c>
      <c r="NT265" s="145">
        <f t="shared" si="611"/>
        <v>0.80952399429796984</v>
      </c>
      <c r="NU265" s="145">
        <f t="shared" si="612"/>
        <v>0.82621016847174544</v>
      </c>
      <c r="NV265" s="145">
        <f t="shared" si="613"/>
        <v>0.84287061512876049</v>
      </c>
      <c r="NW265" s="145">
        <f t="shared" si="614"/>
        <v>0.85950546047071053</v>
      </c>
      <c r="NX265" s="145">
        <f t="shared" si="615"/>
        <v>0.87611484997338795</v>
      </c>
      <c r="NY265" s="145">
        <f t="shared" si="616"/>
        <v>0.89269894747974499</v>
      </c>
      <c r="NZ265" s="145">
        <f t="shared" si="617"/>
        <v>0.90925793429495472</v>
      </c>
      <c r="OA265" s="145">
        <f t="shared" si="618"/>
        <v>0.92579200828604502</v>
      </c>
      <c r="OB265" s="145">
        <f t="shared" si="619"/>
        <v>0.94230138298846322</v>
      </c>
      <c r="OC265" s="145">
        <f t="shared" si="620"/>
        <v>0.95878628672176236</v>
      </c>
      <c r="OD265" s="145">
        <f t="shared" si="621"/>
        <v>0.975246961716422</v>
      </c>
      <c r="OE265" s="145">
        <f t="shared" si="622"/>
        <v>0.99168366325363322</v>
      </c>
      <c r="OF265" s="145">
        <f t="shared" si="623"/>
        <v>1.0080966588197153</v>
      </c>
      <c r="OG265" s="145">
        <f t="shared" si="624"/>
        <v>1.0244862272766566</v>
      </c>
    </row>
    <row r="266" spans="55:397">
      <c r="BC266" s="173"/>
      <c r="BD266" s="182"/>
      <c r="BE266" s="91">
        <f t="shared" si="625"/>
        <v>1013.25</v>
      </c>
      <c r="BF266" s="193">
        <f t="shared" si="625"/>
        <v>1.2250000000000001</v>
      </c>
      <c r="BG266" s="91">
        <f t="shared" si="625"/>
        <v>288.14999999999998</v>
      </c>
      <c r="BH266" s="116">
        <f t="shared" si="625"/>
        <v>0</v>
      </c>
      <c r="BI266" s="116"/>
      <c r="BJ266" s="107"/>
      <c r="BK266" s="217">
        <v>9000</v>
      </c>
      <c r="BL266" s="220">
        <v>2.7431999999999999</v>
      </c>
      <c r="BM266" s="284">
        <v>90</v>
      </c>
      <c r="BN266" s="113"/>
      <c r="BO266" s="104">
        <f t="shared" si="626"/>
        <v>724.28497748855852</v>
      </c>
      <c r="BP266" s="256">
        <f t="shared" si="627"/>
        <v>0.93340620633387716</v>
      </c>
      <c r="BQ266" s="213">
        <f t="shared" si="628"/>
        <v>-2.8308000000001243</v>
      </c>
      <c r="BR266" s="215">
        <f t="shared" si="629"/>
        <v>270.31919999999985</v>
      </c>
      <c r="BS266" s="117"/>
      <c r="BT266" s="101">
        <f t="shared" si="630"/>
        <v>640.68569658370347</v>
      </c>
      <c r="BU266" s="113"/>
      <c r="BV266" s="141">
        <f t="shared" si="631"/>
        <v>0.71481369601634204</v>
      </c>
      <c r="BW266" s="163">
        <f t="shared" si="632"/>
        <v>0.76196425006847113</v>
      </c>
      <c r="BX266" s="159">
        <f t="shared" si="633"/>
        <v>0.93811972930765186</v>
      </c>
      <c r="BY266" s="170"/>
      <c r="CC266" s="267">
        <v>99.855645978355355</v>
      </c>
      <c r="CD266" s="273">
        <v>10000</v>
      </c>
      <c r="CE266" s="145">
        <f t="shared" si="325"/>
        <v>1.8229582872696003E-2</v>
      </c>
      <c r="CF266" s="145">
        <f t="shared" si="326"/>
        <v>3.6457747506958606E-2</v>
      </c>
      <c r="CG266" s="145">
        <f t="shared" si="327"/>
        <v>5.4683078599579084E-2</v>
      </c>
      <c r="CH266" s="145">
        <f t="shared" si="328"/>
        <v>7.2904166704463633E-2</v>
      </c>
      <c r="CI266" s="145">
        <f t="shared" si="329"/>
        <v>9.1119611127208941E-2</v>
      </c>
      <c r="CJ266" s="145">
        <f t="shared" si="330"/>
        <v>0.10932802277972048</v>
      </c>
      <c r="CK266" s="145">
        <f t="shared" si="331"/>
        <v>0.12752802698155319</v>
      </c>
      <c r="CL266" s="145">
        <f t="shared" si="332"/>
        <v>0.14571826619584488</v>
      </c>
      <c r="CM266" s="145">
        <f t="shared" si="333"/>
        <v>0.16389740268773792</v>
      </c>
      <c r="CN266" s="145">
        <f t="shared" si="334"/>
        <v>0.18206412109419956</v>
      </c>
      <c r="CO266" s="145">
        <f t="shared" si="335"/>
        <v>0.20021713089453846</v>
      </c>
      <c r="CP266" s="145">
        <f t="shared" si="336"/>
        <v>0.21835516877204567</v>
      </c>
      <c r="CQ266" s="145">
        <f t="shared" si="337"/>
        <v>0.23647700085776172</v>
      </c>
      <c r="CR266" s="145">
        <f t="shared" si="338"/>
        <v>0.25458142484842622</v>
      </c>
      <c r="CS266" s="145">
        <f t="shared" si="339"/>
        <v>0.27266727199162838</v>
      </c>
      <c r="CT266" s="145">
        <f t="shared" si="340"/>
        <v>0.29073340893208732</v>
      </c>
      <c r="CU266" s="145">
        <f t="shared" si="341"/>
        <v>0.30877873941408163</v>
      </c>
      <c r="CV266" s="145">
        <f t="shared" si="342"/>
        <v>0.32680220583599734</v>
      </c>
      <c r="CW266" s="145">
        <f t="shared" si="343"/>
        <v>0.34480279065400454</v>
      </c>
      <c r="CX266" s="145">
        <f t="shared" si="344"/>
        <v>0.36277951763291677</v>
      </c>
      <c r="CY266" s="145">
        <f t="shared" si="345"/>
        <v>0.38073145294315586</v>
      </c>
      <c r="CZ266" s="145">
        <f t="shared" si="346"/>
        <v>0.39865770610385237</v>
      </c>
      <c r="DA266" s="145">
        <f t="shared" si="347"/>
        <v>0.41655743077284363</v>
      </c>
      <c r="DB266" s="145">
        <f t="shared" si="348"/>
        <v>0.43442982538535796</v>
      </c>
      <c r="DC266" s="145">
        <f t="shared" si="349"/>
        <v>0.4522741336438707</v>
      </c>
      <c r="DD266" s="145">
        <f t="shared" si="350"/>
        <v>0.47008964486243016</v>
      </c>
      <c r="DE266" s="145">
        <f t="shared" si="351"/>
        <v>0.48787569416941245</v>
      </c>
      <c r="DF266" s="145">
        <f t="shared" si="352"/>
        <v>0.50563166257331471</v>
      </c>
      <c r="DG266" s="145">
        <f t="shared" si="353"/>
        <v>0.52335697689672533</v>
      </c>
      <c r="DH266" s="145">
        <f t="shared" si="354"/>
        <v>0.54105110958413516</v>
      </c>
      <c r="DI266" s="145">
        <f t="shared" si="355"/>
        <v>0.55871357838963231</v>
      </c>
      <c r="DJ266" s="145">
        <f t="shared" si="356"/>
        <v>0.57634394595090954</v>
      </c>
      <c r="DK266" s="145">
        <f t="shared" si="357"/>
        <v>0.59394181925629308</v>
      </c>
      <c r="DL266" s="145">
        <f t="shared" si="358"/>
        <v>0.6115068490116794</v>
      </c>
      <c r="DM266" s="145">
        <f t="shared" si="359"/>
        <v>0.62903872891450674</v>
      </c>
      <c r="DN266" s="145">
        <f t="shared" si="360"/>
        <v>0.64653719484188599</v>
      </c>
      <c r="DO266" s="145">
        <f t="shared" si="361"/>
        <v>0.66400202396014096</v>
      </c>
      <c r="DP266" s="145">
        <f t="shared" si="362"/>
        <v>0.68143303376294562</v>
      </c>
      <c r="DQ266" s="145">
        <f t="shared" si="363"/>
        <v>0.69883008104519817</v>
      </c>
      <c r="DR266" s="145">
        <f t="shared" si="364"/>
        <v>0.71619306081968404</v>
      </c>
      <c r="DS266" s="145">
        <f t="shared" si="365"/>
        <v>0.73352190518341209</v>
      </c>
      <c r="DT266" s="145">
        <f t="shared" si="366"/>
        <v>0.75081658214035019</v>
      </c>
      <c r="DU266" s="145">
        <f t="shared" si="367"/>
        <v>0.76807709438706639</v>
      </c>
      <c r="DV266" s="145">
        <f t="shared" si="368"/>
        <v>0.78530347806754364</v>
      </c>
      <c r="DW266" s="145">
        <f t="shared" si="369"/>
        <v>0.80249580150318611</v>
      </c>
      <c r="DX266" s="145">
        <f t="shared" si="370"/>
        <v>0.81965416390375767</v>
      </c>
      <c r="DY266" s="145">
        <f t="shared" si="371"/>
        <v>0.83677869406469241</v>
      </c>
      <c r="DZ266" s="145">
        <f t="shared" si="372"/>
        <v>0.85386954905592538</v>
      </c>
      <c r="EA266" s="145">
        <f t="shared" si="373"/>
        <v>0.8709269129070828</v>
      </c>
      <c r="EB266" s="145">
        <f t="shared" si="374"/>
        <v>0.88795099529353794</v>
      </c>
      <c r="EC266" s="145">
        <f t="shared" si="375"/>
        <v>0.90494203022755026</v>
      </c>
      <c r="ED266" s="145">
        <f t="shared" si="376"/>
        <v>0.92190027475837766</v>
      </c>
      <c r="EE266" s="145">
        <f t="shared" si="377"/>
        <v>0.93882600768492841</v>
      </c>
      <c r="EF266" s="145">
        <f t="shared" si="378"/>
        <v>0.95571952828422913</v>
      </c>
      <c r="EG266" s="145">
        <f t="shared" si="379"/>
        <v>0.97258115505868503</v>
      </c>
      <c r="EH266" s="145">
        <f t="shared" si="380"/>
        <v>0.98941122450479779</v>
      </c>
      <c r="EI266" s="145">
        <f t="shared" si="381"/>
        <v>1.0062100899057516</v>
      </c>
      <c r="EJ266" s="145">
        <f t="shared" si="382"/>
        <v>1.0229781201499832</v>
      </c>
      <c r="EK266" s="145">
        <f t="shared" si="383"/>
        <v>1.0397156985776081</v>
      </c>
      <c r="EL266" s="145">
        <f t="shared" si="384"/>
        <v>1.0564232218563181</v>
      </c>
      <c r="EO266" s="267">
        <v>99.855645978355355</v>
      </c>
      <c r="EP266" s="273">
        <v>10000</v>
      </c>
      <c r="EQ266" s="146">
        <f t="shared" si="385"/>
        <v>268.35583469295159</v>
      </c>
      <c r="ER266" s="146">
        <f t="shared" si="386"/>
        <v>268.40933322184878</v>
      </c>
      <c r="ES266" s="146">
        <f t="shared" si="387"/>
        <v>268.49847895512488</v>
      </c>
      <c r="ET266" s="146">
        <f t="shared" si="388"/>
        <v>268.62324423441032</v>
      </c>
      <c r="EU266" s="146">
        <f t="shared" si="389"/>
        <v>268.78359046548042</v>
      </c>
      <c r="EV266" s="146">
        <f t="shared" si="390"/>
        <v>268.97946824475952</v>
      </c>
      <c r="EW266" s="146">
        <f t="shared" si="391"/>
        <v>269.21081752056938</v>
      </c>
      <c r="EX266" s="146">
        <f t="shared" si="392"/>
        <v>269.47756778809304</v>
      </c>
      <c r="EY266" s="146">
        <f t="shared" si="393"/>
        <v>269.7796383168191</v>
      </c>
      <c r="EZ266" s="146">
        <f t="shared" si="394"/>
        <v>270.11693840904053</v>
      </c>
      <c r="FA266" s="146">
        <f t="shared" si="395"/>
        <v>270.48936768780146</v>
      </c>
      <c r="FB266" s="146">
        <f t="shared" si="396"/>
        <v>270.89681641252906</v>
      </c>
      <c r="FC266" s="146">
        <f t="shared" si="397"/>
        <v>271.33916582044156</v>
      </c>
      <c r="FD266" s="146">
        <f t="shared" si="398"/>
        <v>271.81628849169982</v>
      </c>
      <c r="FE266" s="146">
        <f t="shared" si="399"/>
        <v>272.32804873616914</v>
      </c>
      <c r="FF266" s="146">
        <f t="shared" si="400"/>
        <v>272.87430299957151</v>
      </c>
      <c r="FG266" s="146">
        <f t="shared" si="401"/>
        <v>273.45490028674845</v>
      </c>
      <c r="FH266" s="146">
        <f t="shared" si="402"/>
        <v>274.06968259971046</v>
      </c>
      <c r="FI266" s="146">
        <f t="shared" si="403"/>
        <v>274.71848538812969</v>
      </c>
      <c r="FJ266" s="146">
        <f t="shared" si="404"/>
        <v>275.40113800992953</v>
      </c>
      <c r="FK266" s="146">
        <f t="shared" si="405"/>
        <v>276.11746419964089</v>
      </c>
      <c r="FL266" s="146">
        <f t="shared" si="406"/>
        <v>276.86728254223328</v>
      </c>
      <c r="FM266" s="146">
        <f t="shared" si="407"/>
        <v>277.65040695017467</v>
      </c>
      <c r="FN266" s="146">
        <f t="shared" si="408"/>
        <v>278.46664714154844</v>
      </c>
      <c r="FO266" s="146">
        <f t="shared" si="409"/>
        <v>279.31580911713019</v>
      </c>
      <c r="FP266" s="146">
        <f t="shared" si="410"/>
        <v>280.19769563442532</v>
      </c>
      <c r="FQ266" s="146">
        <f t="shared" si="411"/>
        <v>281.11210667676897</v>
      </c>
      <c r="FR266" s="146">
        <f t="shared" si="412"/>
        <v>282.05883991570664</v>
      </c>
      <c r="FS266" s="146">
        <f t="shared" si="413"/>
        <v>283.03769116499114</v>
      </c>
      <c r="FT266" s="146">
        <f t="shared" si="414"/>
        <v>284.04845482466214</v>
      </c>
      <c r="FU266" s="146">
        <f t="shared" si="415"/>
        <v>285.09092431380122</v>
      </c>
      <c r="FV266" s="146">
        <f t="shared" si="416"/>
        <v>286.16489249069315</v>
      </c>
      <c r="FW266" s="146">
        <f t="shared" si="417"/>
        <v>287.27015205925801</v>
      </c>
      <c r="FX266" s="146">
        <f t="shared" si="418"/>
        <v>288.40649596075082</v>
      </c>
      <c r="FY266" s="146">
        <f t="shared" si="419"/>
        <v>289.57371774986581</v>
      </c>
      <c r="FZ266" s="146">
        <f t="shared" si="420"/>
        <v>290.77161195450668</v>
      </c>
      <c r="GA266" s="146">
        <f t="shared" si="421"/>
        <v>291.99997441861825</v>
      </c>
      <c r="GB266" s="146">
        <f t="shared" si="422"/>
        <v>293.258602627595</v>
      </c>
      <c r="GC266" s="146">
        <f t="shared" si="423"/>
        <v>294.54729601590179</v>
      </c>
      <c r="GD266" s="146">
        <f t="shared" si="424"/>
        <v>295.86585625665657</v>
      </c>
      <c r="GE266" s="355">
        <f t="shared" si="425"/>
        <v>297.21408753302899</v>
      </c>
      <c r="GF266" s="146">
        <f t="shared" si="426"/>
        <v>298.59179679141175</v>
      </c>
      <c r="GG266" s="146">
        <f t="shared" si="427"/>
        <v>299.9987939764128</v>
      </c>
      <c r="GH266" s="146">
        <f t="shared" si="428"/>
        <v>301.43489224780296</v>
      </c>
      <c r="GI266" s="146">
        <f t="shared" si="429"/>
        <v>302.89990817963343</v>
      </c>
      <c r="GJ266" s="146">
        <f t="shared" si="430"/>
        <v>304.39366194180758</v>
      </c>
      <c r="GK266" s="146">
        <f t="shared" si="431"/>
        <v>305.91597746445666</v>
      </c>
      <c r="GL266" s="146">
        <f t="shared" si="432"/>
        <v>307.4666825855262</v>
      </c>
      <c r="GM266" s="146">
        <f t="shared" si="433"/>
        <v>309.04560918202952</v>
      </c>
      <c r="GN266" s="146">
        <f t="shared" si="434"/>
        <v>310.65259328546796</v>
      </c>
      <c r="GO266" s="146">
        <f t="shared" si="435"/>
        <v>312.28747518195604</v>
      </c>
      <c r="GP266" s="146">
        <f t="shared" si="436"/>
        <v>313.95009949761902</v>
      </c>
      <c r="GQ266" s="146">
        <f t="shared" si="437"/>
        <v>315.64031526985605</v>
      </c>
      <c r="GR266" s="146">
        <f t="shared" si="438"/>
        <v>317.35797600508096</v>
      </c>
      <c r="GS266" s="146">
        <f t="shared" si="439"/>
        <v>319.10293972356982</v>
      </c>
      <c r="GT266" s="146">
        <f t="shared" si="440"/>
        <v>320.87506899204936</v>
      </c>
      <c r="GU266" s="146">
        <f t="shared" si="441"/>
        <v>322.67423094467205</v>
      </c>
      <c r="GV266" s="146">
        <f t="shared" si="442"/>
        <v>324.50029729301872</v>
      </c>
      <c r="GW266" s="146">
        <f t="shared" si="443"/>
        <v>326.35314432577292</v>
      </c>
      <c r="GX266" s="146">
        <f t="shared" si="444"/>
        <v>328.23265289870278</v>
      </c>
      <c r="HA266" s="267">
        <v>89.872465560674115</v>
      </c>
      <c r="HB266" s="273">
        <v>9000</v>
      </c>
      <c r="HC266" s="146">
        <f t="shared" si="505"/>
        <v>11.455839718392207</v>
      </c>
      <c r="HD266" s="146">
        <f t="shared" si="506"/>
        <v>22.910896404193565</v>
      </c>
      <c r="HE266" s="146">
        <f t="shared" si="507"/>
        <v>34.364388578956444</v>
      </c>
      <c r="HF266" s="146">
        <f t="shared" si="508"/>
        <v>45.815537865802462</v>
      </c>
      <c r="HG266" s="146">
        <f t="shared" si="509"/>
        <v>57.263570523111575</v>
      </c>
      <c r="HH266" s="146">
        <f t="shared" si="510"/>
        <v>68.707718958201937</v>
      </c>
      <c r="HI266" s="146">
        <f t="shared" si="511"/>
        <v>80.147223214122278</v>
      </c>
      <c r="HJ266" s="146">
        <f t="shared" si="512"/>
        <v>91.581332423609609</v>
      </c>
      <c r="HK266" s="146">
        <f t="shared" si="513"/>
        <v>103.00930622396618</v>
      </c>
      <c r="HL266" s="146">
        <f t="shared" si="514"/>
        <v>114.43041612726202</v>
      </c>
      <c r="HM266" s="146">
        <f t="shared" si="515"/>
        <v>125.84394684042763</v>
      </c>
      <c r="HN266" s="146">
        <f t="shared" si="516"/>
        <v>137.24919753029479</v>
      </c>
      <c r="HO266" s="146">
        <f t="shared" si="517"/>
        <v>148.64548302896259</v>
      </c>
      <c r="HP266" s="146">
        <f t="shared" si="518"/>
        <v>160.032134975367</v>
      </c>
      <c r="HQ266" s="146">
        <f t="shared" si="519"/>
        <v>171.40850288934467</v>
      </c>
      <c r="HR266" s="146">
        <f t="shared" si="520"/>
        <v>182.77395517503126</v>
      </c>
      <c r="HS266" s="146">
        <f t="shared" si="521"/>
        <v>194.12788005083112</v>
      </c>
      <c r="HT266" s="146">
        <f t="shared" si="522"/>
        <v>205.46968640375661</v>
      </c>
      <c r="HU266" s="146">
        <f t="shared" si="523"/>
        <v>216.79880456640751</v>
      </c>
      <c r="HV266" s="146">
        <f t="shared" si="524"/>
        <v>228.11468701536748</v>
      </c>
      <c r="HW266" s="146">
        <f t="shared" si="525"/>
        <v>239.41680899024169</v>
      </c>
      <c r="HX266" s="146">
        <f t="shared" si="526"/>
        <v>250.70466903309131</v>
      </c>
      <c r="HY266" s="146">
        <f t="shared" si="527"/>
        <v>261.97778944842429</v>
      </c>
      <c r="HZ266" s="146">
        <f t="shared" si="528"/>
        <v>273.23571668435704</v>
      </c>
      <c r="IA266" s="146">
        <f t="shared" si="529"/>
        <v>284.47802163597873</v>
      </c>
      <c r="IB266" s="146">
        <f t="shared" si="530"/>
        <v>295.70429987233996</v>
      </c>
      <c r="IC266" s="146">
        <f t="shared" si="531"/>
        <v>306.91417178880596</v>
      </c>
      <c r="ID266" s="146">
        <f t="shared" si="532"/>
        <v>318.10728268692242</v>
      </c>
      <c r="IE266" s="146">
        <f t="shared" si="533"/>
        <v>329.28330278413614</v>
      </c>
      <c r="IF266" s="146">
        <f t="shared" si="534"/>
        <v>340.4419271560796</v>
      </c>
      <c r="IG266" s="146">
        <f t="shared" si="535"/>
        <v>351.58287561428023</v>
      </c>
      <c r="IH266" s="146">
        <f t="shared" si="536"/>
        <v>362.70589252240291</v>
      </c>
      <c r="II266" s="146">
        <f t="shared" si="537"/>
        <v>373.81074655428301</v>
      </c>
      <c r="IJ266" s="146">
        <f t="shared" si="538"/>
        <v>384.89723039714158</v>
      </c>
      <c r="IK266" s="146">
        <f t="shared" si="539"/>
        <v>395.96516040348843</v>
      </c>
      <c r="IL266" s="146">
        <f t="shared" si="540"/>
        <v>407.01437619527809</v>
      </c>
      <c r="IM266" s="146">
        <f t="shared" si="541"/>
        <v>418.04474022395073</v>
      </c>
      <c r="IN266" s="146">
        <f t="shared" si="542"/>
        <v>429.05613728998821</v>
      </c>
      <c r="IO266" s="146">
        <f t="shared" si="543"/>
        <v>440.04847402562251</v>
      </c>
      <c r="IP266" s="146">
        <f t="shared" si="544"/>
        <v>451.02167834431327</v>
      </c>
      <c r="IQ266" s="355">
        <f t="shared" si="545"/>
        <v>461.97569886053196</v>
      </c>
      <c r="IR266" s="146">
        <f t="shared" si="546"/>
        <v>472.91050428335984</v>
      </c>
      <c r="IS266" s="146">
        <f t="shared" si="547"/>
        <v>483.82608278730089</v>
      </c>
      <c r="IT266" s="146">
        <f t="shared" si="548"/>
        <v>494.72244136360001</v>
      </c>
      <c r="IU266" s="146">
        <f t="shared" si="549"/>
        <v>505.59960515527303</v>
      </c>
      <c r="IV266" s="146">
        <f t="shared" si="550"/>
        <v>516.45761677890323</v>
      </c>
      <c r="IW266" s="146">
        <f t="shared" si="551"/>
        <v>527.29653563614181</v>
      </c>
      <c r="IX266" s="146">
        <f t="shared" si="552"/>
        <v>538.1164372176986</v>
      </c>
      <c r="IY266" s="146">
        <f t="shared" si="553"/>
        <v>548.91741240247359</v>
      </c>
      <c r="IZ266" s="146">
        <f t="shared" si="554"/>
        <v>559.69956675430979</v>
      </c>
      <c r="JA266" s="146">
        <f t="shared" si="555"/>
        <v>570.46301981872068</v>
      </c>
      <c r="JB266" s="146">
        <f t="shared" si="556"/>
        <v>581.20790442176781</v>
      </c>
      <c r="JC266" s="146">
        <f t="shared" si="557"/>
        <v>591.93436597311518</v>
      </c>
      <c r="JD266" s="146">
        <f t="shared" si="558"/>
        <v>602.64256177514289</v>
      </c>
      <c r="JE266" s="146">
        <f t="shared" si="559"/>
        <v>613.33266033983534</v>
      </c>
      <c r="JF266" s="146">
        <f t="shared" si="560"/>
        <v>624.00484071501523</v>
      </c>
      <c r="JG266" s="146">
        <f t="shared" si="561"/>
        <v>634.65929182136244</v>
      </c>
      <c r="JH266" s="146">
        <f t="shared" si="562"/>
        <v>645.29621180148263</v>
      </c>
      <c r="JI266" s="146">
        <f t="shared" si="563"/>
        <v>655.91580738219659</v>
      </c>
      <c r="JJ266" s="146">
        <f t="shared" si="564"/>
        <v>666.51829325105075</v>
      </c>
      <c r="JL266" s="267">
        <v>99.855645978355355</v>
      </c>
      <c r="JM266" s="273">
        <v>10000</v>
      </c>
      <c r="JN266" s="147">
        <f t="shared" si="445"/>
        <v>65.119222279964816</v>
      </c>
      <c r="JO266" s="147">
        <f t="shared" si="446"/>
        <v>75.17272080886201</v>
      </c>
      <c r="JP266" s="147">
        <f t="shared" si="447"/>
        <v>85.261866542138108</v>
      </c>
      <c r="JQ266" s="147">
        <f t="shared" si="448"/>
        <v>95.386631821423549</v>
      </c>
      <c r="JR266" s="147">
        <f t="shared" si="449"/>
        <v>105.54697805249364</v>
      </c>
      <c r="JS266" s="147">
        <f t="shared" si="450"/>
        <v>115.74285583177274</v>
      </c>
      <c r="JT266" s="147">
        <f t="shared" si="451"/>
        <v>125.97420510758261</v>
      </c>
      <c r="JU266" s="147">
        <f t="shared" si="452"/>
        <v>136.24095537510627</v>
      </c>
      <c r="JV266" s="147">
        <f t="shared" si="453"/>
        <v>146.54302590383233</v>
      </c>
      <c r="JW266" s="147">
        <f t="shared" si="454"/>
        <v>156.88032599605376</v>
      </c>
      <c r="JX266" s="147">
        <f t="shared" si="455"/>
        <v>167.25275527481469</v>
      </c>
      <c r="JY266" s="147">
        <f t="shared" si="456"/>
        <v>177.66020399954229</v>
      </c>
      <c r="JZ266" s="147">
        <f t="shared" si="457"/>
        <v>188.10255340745479</v>
      </c>
      <c r="KA266" s="147">
        <f t="shared" si="458"/>
        <v>198.57967607871305</v>
      </c>
      <c r="KB266" s="147">
        <f t="shared" si="459"/>
        <v>209.09143632318236</v>
      </c>
      <c r="KC266" s="147">
        <f t="shared" si="460"/>
        <v>219.63769058658474</v>
      </c>
      <c r="KD266" s="147">
        <f t="shared" si="461"/>
        <v>230.21828787376168</v>
      </c>
      <c r="KE266" s="147">
        <f t="shared" si="462"/>
        <v>240.83307018672369</v>
      </c>
      <c r="KF266" s="147">
        <f t="shared" si="463"/>
        <v>251.48187297514292</v>
      </c>
      <c r="KG266" s="147">
        <f t="shared" si="464"/>
        <v>262.16452559694278</v>
      </c>
      <c r="KH266" s="147">
        <f t="shared" si="465"/>
        <v>272.88085178665415</v>
      </c>
      <c r="KI266" s="147">
        <f t="shared" si="466"/>
        <v>283.63067012924654</v>
      </c>
      <c r="KJ266" s="147">
        <f t="shared" si="467"/>
        <v>294.41379453718793</v>
      </c>
      <c r="KK266" s="147">
        <f t="shared" si="468"/>
        <v>305.23003472856169</v>
      </c>
      <c r="KL266" s="147">
        <f t="shared" si="469"/>
        <v>316.07919670414344</v>
      </c>
      <c r="KM266" s="147">
        <f t="shared" si="470"/>
        <v>326.96108322143857</v>
      </c>
      <c r="KN266" s="147">
        <f t="shared" si="471"/>
        <v>337.87549426378223</v>
      </c>
      <c r="KO266" s="147">
        <f t="shared" si="472"/>
        <v>348.8222275027199</v>
      </c>
      <c r="KP266" s="147">
        <f t="shared" si="473"/>
        <v>359.8010787520044</v>
      </c>
      <c r="KQ266" s="147">
        <f t="shared" si="474"/>
        <v>370.8118424116754</v>
      </c>
      <c r="KR266" s="147">
        <f t="shared" si="475"/>
        <v>381.85431190081448</v>
      </c>
      <c r="KS266" s="147">
        <f t="shared" si="476"/>
        <v>392.9282800777064</v>
      </c>
      <c r="KT266" s="147">
        <f t="shared" si="477"/>
        <v>404.03353964627127</v>
      </c>
      <c r="KU266" s="147">
        <f t="shared" si="478"/>
        <v>415.16988354776407</v>
      </c>
      <c r="KV266" s="147">
        <f t="shared" si="479"/>
        <v>426.33710533687906</v>
      </c>
      <c r="KW266" s="147">
        <f t="shared" si="480"/>
        <v>437.53499954151994</v>
      </c>
      <c r="KX266" s="147">
        <f t="shared" si="481"/>
        <v>448.76336200563151</v>
      </c>
      <c r="KY266" s="147">
        <f t="shared" si="482"/>
        <v>460.02199021460825</v>
      </c>
      <c r="KZ266" s="147">
        <f t="shared" si="483"/>
        <v>471.31068360291505</v>
      </c>
      <c r="LA266" s="147">
        <f t="shared" si="484"/>
        <v>482.62924384366983</v>
      </c>
      <c r="LB266" s="358">
        <f t="shared" si="485"/>
        <v>493.97747512004224</v>
      </c>
      <c r="LC266" s="147">
        <f t="shared" si="486"/>
        <v>505.35518437842501</v>
      </c>
      <c r="LD266" s="147">
        <f t="shared" si="487"/>
        <v>516.76218156342611</v>
      </c>
      <c r="LE266" s="147">
        <f t="shared" si="488"/>
        <v>528.19827983481628</v>
      </c>
      <c r="LF266" s="147">
        <f t="shared" si="489"/>
        <v>539.66329576664668</v>
      </c>
      <c r="LG266" s="147">
        <f t="shared" si="490"/>
        <v>551.15704952882083</v>
      </c>
      <c r="LH266" s="147">
        <f t="shared" si="491"/>
        <v>562.67936505146986</v>
      </c>
      <c r="LI266" s="147">
        <f t="shared" si="492"/>
        <v>574.2300701725394</v>
      </c>
      <c r="LJ266" s="147">
        <f t="shared" si="493"/>
        <v>585.80899676904278</v>
      </c>
      <c r="LK266" s="147">
        <f t="shared" si="494"/>
        <v>597.41598087248121</v>
      </c>
      <c r="LL266" s="147">
        <f t="shared" si="495"/>
        <v>609.05086276896918</v>
      </c>
      <c r="LM266" s="147">
        <f t="shared" si="496"/>
        <v>620.71348708463222</v>
      </c>
      <c r="LN266" s="147">
        <f t="shared" si="497"/>
        <v>632.40370285686924</v>
      </c>
      <c r="LO266" s="147">
        <f t="shared" si="498"/>
        <v>644.12136359209421</v>
      </c>
      <c r="LP266" s="147">
        <f t="shared" si="499"/>
        <v>655.86632731058307</v>
      </c>
      <c r="LQ266" s="147">
        <f t="shared" si="500"/>
        <v>667.63845657906256</v>
      </c>
      <c r="LR266" s="147">
        <f t="shared" si="501"/>
        <v>679.4376185316853</v>
      </c>
      <c r="LS266" s="147">
        <f t="shared" si="502"/>
        <v>691.26368488003186</v>
      </c>
      <c r="LT266" s="147">
        <f t="shared" si="503"/>
        <v>703.11653191278606</v>
      </c>
      <c r="LU266" s="147">
        <f t="shared" si="504"/>
        <v>714.99604048571598</v>
      </c>
      <c r="LX266" s="267">
        <v>90</v>
      </c>
      <c r="LY266" s="273">
        <v>9000</v>
      </c>
      <c r="LZ266" s="145">
        <f t="shared" si="565"/>
        <v>1.7880592277114367E-2</v>
      </c>
      <c r="MA266" s="145">
        <f t="shared" si="566"/>
        <v>3.5759962375249206E-2</v>
      </c>
      <c r="MB266" s="145">
        <f t="shared" si="567"/>
        <v>5.363689054117482E-2</v>
      </c>
      <c r="MC266" s="145">
        <f t="shared" si="568"/>
        <v>7.151016186267678E-2</v>
      </c>
      <c r="MD266" s="145">
        <f t="shared" si="569"/>
        <v>8.9378568662380434E-2</v>
      </c>
      <c r="ME266" s="145">
        <f t="shared" si="570"/>
        <v>0.10724091286034432</v>
      </c>
      <c r="MF266" s="145">
        <f t="shared" si="571"/>
        <v>0.12509600829468698</v>
      </c>
      <c r="MG266" s="145">
        <f t="shared" si="572"/>
        <v>0.14294268299096452</v>
      </c>
      <c r="MH266" s="145">
        <f t="shared" si="573"/>
        <v>0.16077978137054968</v>
      </c>
      <c r="MI266" s="145">
        <f t="shared" si="574"/>
        <v>0.17860616638928206</v>
      </c>
      <c r="MJ266" s="145">
        <f t="shared" si="575"/>
        <v>0.19642072159790527</v>
      </c>
      <c r="MK266" s="145">
        <f t="shared" si="576"/>
        <v>0.21422235311657786</v>
      </c>
      <c r="ML266" s="145">
        <f t="shared" si="577"/>
        <v>0.23200999151624191</v>
      </c>
      <c r="MM266" s="145">
        <f t="shared" si="578"/>
        <v>0.24978259360041657</v>
      </c>
      <c r="MN266" s="145">
        <f t="shared" si="579"/>
        <v>0.26753914408162649</v>
      </c>
      <c r="MO266" s="145">
        <f t="shared" si="580"/>
        <v>0.28527865714753387</v>
      </c>
      <c r="MP266" s="145">
        <f t="shared" si="581"/>
        <v>0.30300017791246092</v>
      </c>
      <c r="MQ266" s="145">
        <f t="shared" si="582"/>
        <v>0.3207027837508663</v>
      </c>
      <c r="MR266" s="145">
        <f t="shared" si="583"/>
        <v>0.33838558551007619</v>
      </c>
      <c r="MS266" s="145">
        <f t="shared" si="584"/>
        <v>0.35604772860036066</v>
      </c>
      <c r="MT266" s="145">
        <f t="shared" si="585"/>
        <v>0.37368839396114517</v>
      </c>
      <c r="MU266" s="145">
        <f t="shared" si="586"/>
        <v>0.39130679890297437</v>
      </c>
      <c r="MV266" s="145">
        <f t="shared" si="587"/>
        <v>0.40890219782547893</v>
      </c>
      <c r="MW266" s="145">
        <f t="shared" si="588"/>
        <v>0.42647388281230292</v>
      </c>
      <c r="MX266" s="145">
        <f t="shared" si="589"/>
        <v>0.44402118410460345</v>
      </c>
      <c r="MY266" s="145">
        <f t="shared" si="590"/>
        <v>0.46154347045534078</v>
      </c>
      <c r="MZ266" s="145">
        <f t="shared" si="591"/>
        <v>0.47904014936707523</v>
      </c>
      <c r="NA266" s="145">
        <f t="shared" si="592"/>
        <v>0.4965106672166244</v>
      </c>
      <c r="NB266" s="145">
        <f t="shared" si="593"/>
        <v>0.51395450927023523</v>
      </c>
      <c r="NC266" s="145">
        <f t="shared" si="594"/>
        <v>0.53137119959349988</v>
      </c>
      <c r="ND266" s="145">
        <f t="shared" si="595"/>
        <v>0.54876030086048144</v>
      </c>
      <c r="NE266" s="145">
        <f t="shared" si="596"/>
        <v>0.56612141406689975</v>
      </c>
      <c r="NF266" s="145">
        <f t="shared" si="597"/>
        <v>0.58345417815246303</v>
      </c>
      <c r="NG266" s="145">
        <f t="shared" si="598"/>
        <v>0.60075826953763756</v>
      </c>
      <c r="NH266" s="145">
        <f t="shared" si="599"/>
        <v>0.61803340158032838</v>
      </c>
      <c r="NI266" s="145">
        <f t="shared" si="600"/>
        <v>0.63527932395803532</v>
      </c>
      <c r="NJ266" s="145">
        <f t="shared" si="601"/>
        <v>0.6524958219811523</v>
      </c>
      <c r="NK266" s="145">
        <f t="shared" si="602"/>
        <v>0.66968271584307715</v>
      </c>
      <c r="NL266" s="145">
        <f t="shared" si="603"/>
        <v>0.6868398598128086</v>
      </c>
      <c r="NM266" s="145">
        <f t="shared" si="604"/>
        <v>0.70396714137567573</v>
      </c>
      <c r="NN266" s="145">
        <f t="shared" si="605"/>
        <v>0.72106448032772086</v>
      </c>
      <c r="NO266" s="145">
        <f t="shared" si="606"/>
        <v>0.73813182782921027</v>
      </c>
      <c r="NP266" s="145">
        <f t="shared" si="607"/>
        <v>0.75516916542258195</v>
      </c>
      <c r="NQ266" s="145">
        <f t="shared" si="608"/>
        <v>0.77217650401996474</v>
      </c>
      <c r="NR266" s="145">
        <f t="shared" si="609"/>
        <v>0.78915388286527499</v>
      </c>
      <c r="NS266" s="145">
        <f t="shared" si="610"/>
        <v>0.80610136847565739</v>
      </c>
      <c r="NT266" s="145">
        <f t="shared" si="611"/>
        <v>0.82301905356685645</v>
      </c>
      <c r="NU266" s="145">
        <f t="shared" si="612"/>
        <v>0.8399070559668651</v>
      </c>
      <c r="NV266" s="145">
        <f t="shared" si="613"/>
        <v>0.85676551752199037</v>
      </c>
      <c r="NW266" s="145">
        <f t="shared" si="614"/>
        <v>0.87359460299920544</v>
      </c>
      <c r="NX266" s="145">
        <f t="shared" si="615"/>
        <v>0.89039449898846246</v>
      </c>
      <c r="NY266" s="145">
        <f t="shared" si="616"/>
        <v>0.90716541280836127</v>
      </c>
      <c r="NZ266" s="145">
        <f t="shared" si="617"/>
        <v>0.92390757141833735</v>
      </c>
      <c r="OA266" s="145">
        <f t="shared" si="618"/>
        <v>0.94062122034030715</v>
      </c>
      <c r="OB266" s="145">
        <f t="shared" si="619"/>
        <v>0.95730662259244836</v>
      </c>
      <c r="OC266" s="145">
        <f t="shared" si="620"/>
        <v>0.97396405763756744</v>
      </c>
      <c r="OD266" s="145">
        <f t="shared" si="621"/>
        <v>0.99059382034829979</v>
      </c>
      <c r="OE266" s="145">
        <f t="shared" si="622"/>
        <v>1.0071962199911182</v>
      </c>
      <c r="OF266" s="145">
        <f t="shared" si="623"/>
        <v>1.0237715792309769</v>
      </c>
      <c r="OG266" s="145">
        <f t="shared" si="624"/>
        <v>1.0403202331581509</v>
      </c>
    </row>
    <row r="267" spans="55:397">
      <c r="BC267" s="173"/>
      <c r="BD267" s="182"/>
      <c r="BE267" s="91">
        <f t="shared" si="625"/>
        <v>1013.25</v>
      </c>
      <c r="BF267" s="193">
        <f t="shared" si="625"/>
        <v>1.2250000000000001</v>
      </c>
      <c r="BG267" s="91">
        <f t="shared" si="625"/>
        <v>288.14999999999998</v>
      </c>
      <c r="BH267" s="116">
        <f t="shared" si="625"/>
        <v>0</v>
      </c>
      <c r="BI267" s="116"/>
      <c r="BJ267" s="107"/>
      <c r="BK267" s="217">
        <v>10000</v>
      </c>
      <c r="BL267" s="220">
        <v>3.0479999999999996</v>
      </c>
      <c r="BM267" s="284">
        <v>100</v>
      </c>
      <c r="BN267" s="113"/>
      <c r="BO267" s="104">
        <f t="shared" si="626"/>
        <v>696.81653438532442</v>
      </c>
      <c r="BP267" s="256">
        <f t="shared" si="627"/>
        <v>0.90463704656062904</v>
      </c>
      <c r="BQ267" s="213">
        <f t="shared" si="628"/>
        <v>-4.8120000000001255</v>
      </c>
      <c r="BR267" s="215">
        <f t="shared" si="629"/>
        <v>268.33799999999985</v>
      </c>
      <c r="BS267" s="117"/>
      <c r="BT267" s="101">
        <f t="shared" si="630"/>
        <v>638.3335498927247</v>
      </c>
      <c r="BU267" s="113"/>
      <c r="BV267" s="141">
        <f t="shared" si="631"/>
        <v>0.68770445041729522</v>
      </c>
      <c r="BW267" s="163">
        <f t="shared" si="632"/>
        <v>0.73847922168214608</v>
      </c>
      <c r="BX267" s="159">
        <f t="shared" si="633"/>
        <v>0.93124414367516872</v>
      </c>
      <c r="BY267" s="170"/>
      <c r="CC267" s="267">
        <v>109.83822456497158</v>
      </c>
      <c r="CD267" s="273">
        <v>11000</v>
      </c>
      <c r="CE267" s="145">
        <f t="shared" si="325"/>
        <v>1.858804632669896E-2</v>
      </c>
      <c r="CF267" s="145">
        <f t="shared" si="326"/>
        <v>3.7174462642100135E-2</v>
      </c>
      <c r="CG267" s="145">
        <f t="shared" si="327"/>
        <v>5.5757622453407998E-2</v>
      </c>
      <c r="CH267" s="145">
        <f t="shared" si="328"/>
        <v>7.433590628758116E-2</v>
      </c>
      <c r="CI267" s="145">
        <f t="shared" si="329"/>
        <v>9.2907705158600709E-2</v>
      </c>
      <c r="CJ267" s="145">
        <f t="shared" si="330"/>
        <v>0.11147142398395191</v>
      </c>
      <c r="CK267" s="145">
        <f t="shared" si="331"/>
        <v>0.13002548493407104</v>
      </c>
      <c r="CL267" s="145">
        <f t="shared" si="332"/>
        <v>0.14856833069927086</v>
      </c>
      <c r="CM267" s="145">
        <f t="shared" si="333"/>
        <v>0.16709842765909216</v>
      </c>
      <c r="CN267" s="145">
        <f t="shared" si="334"/>
        <v>0.18561426894014393</v>
      </c>
      <c r="CO267" s="145">
        <f t="shared" si="335"/>
        <v>0.20411437734925159</v>
      </c>
      <c r="CP267" s="145">
        <f t="shared" si="336"/>
        <v>0.22259730816993142</v>
      </c>
      <c r="CQ267" s="145">
        <f t="shared" si="337"/>
        <v>0.24106165181128222</v>
      </c>
      <c r="CR267" s="145">
        <f t="shared" si="338"/>
        <v>0.25950603629951707</v>
      </c>
      <c r="CS267" s="145">
        <f t="shared" si="339"/>
        <v>0.27792912960375993</v>
      </c>
      <c r="CT267" s="145">
        <f t="shared" si="340"/>
        <v>0.29632964178896187</v>
      </c>
      <c r="CU267" s="145">
        <f t="shared" si="341"/>
        <v>0.3147063269900216</v>
      </c>
      <c r="CV267" s="145">
        <f t="shared" si="342"/>
        <v>0.33305798520266322</v>
      </c>
      <c r="CW267" s="145">
        <f t="shared" si="343"/>
        <v>0.35138346388782482</v>
      </c>
      <c r="CX267" s="145">
        <f t="shared" si="344"/>
        <v>0.36968165938767589</v>
      </c>
      <c r="CY267" s="145">
        <f t="shared" si="345"/>
        <v>0.38795151815253648</v>
      </c>
      <c r="CZ267" s="145">
        <f t="shared" si="346"/>
        <v>0.40619203777933038</v>
      </c>
      <c r="DA267" s="145">
        <f t="shared" si="347"/>
        <v>0.42440226786317875</v>
      </c>
      <c r="DB267" s="145">
        <f t="shared" si="348"/>
        <v>0.44258131066495765</v>
      </c>
      <c r="DC267" s="145">
        <f t="shared" si="349"/>
        <v>0.46072832159858118</v>
      </c>
      <c r="DD267" s="145">
        <f t="shared" si="350"/>
        <v>0.47884250954272517</v>
      </c>
      <c r="DE267" s="145">
        <f t="shared" si="351"/>
        <v>0.49692313698251206</v>
      </c>
      <c r="DF267" s="145">
        <f t="shared" si="352"/>
        <v>0.51496951998749274</v>
      </c>
      <c r="DG267" s="145">
        <f t="shared" si="353"/>
        <v>0.53298102803282421</v>
      </c>
      <c r="DH267" s="145">
        <f t="shared" si="354"/>
        <v>0.5509570836712232</v>
      </c>
      <c r="DI267" s="145">
        <f t="shared" si="355"/>
        <v>0.56889716206363239</v>
      </c>
      <c r="DJ267" s="145">
        <f t="shared" si="356"/>
        <v>0.58680079037701149</v>
      </c>
      <c r="DK267" s="145">
        <f t="shared" si="357"/>
        <v>0.60466754705792936</v>
      </c>
      <c r="DL267" s="145">
        <f t="shared" si="358"/>
        <v>0.62249706099081237</v>
      </c>
      <c r="DM267" s="145">
        <f t="shared" si="359"/>
        <v>0.64028901054991261</v>
      </c>
      <c r="DN267" s="145">
        <f t="shared" si="360"/>
        <v>0.65804312255403252</v>
      </c>
      <c r="DO267" s="145">
        <f t="shared" si="361"/>
        <v>0.67575917113309925</v>
      </c>
      <c r="DP267" s="145">
        <f t="shared" si="362"/>
        <v>0.69343697651555891</v>
      </c>
      <c r="DQ267" s="145">
        <f t="shared" si="363"/>
        <v>0.71107640374544101</v>
      </c>
      <c r="DR267" s="145">
        <f t="shared" si="364"/>
        <v>0.72867736133777694</v>
      </c>
      <c r="DS267" s="145">
        <f t="shared" si="365"/>
        <v>0.74623979988075972</v>
      </c>
      <c r="DT267" s="145">
        <f t="shared" si="366"/>
        <v>0.76376371059284531</v>
      </c>
      <c r="DU267" s="145">
        <f t="shared" si="367"/>
        <v>0.78124912384260092</v>
      </c>
      <c r="DV267" s="145">
        <f t="shared" si="368"/>
        <v>0.79869610763882726</v>
      </c>
      <c r="DW267" s="145">
        <f t="shared" si="369"/>
        <v>0.81610476609808147</v>
      </c>
      <c r="DX267" s="145">
        <f t="shared" si="370"/>
        <v>0.83347523789638034</v>
      </c>
      <c r="DY267" s="145">
        <f t="shared" si="371"/>
        <v>0.85080769471143469</v>
      </c>
      <c r="DZ267" s="145">
        <f t="shared" si="372"/>
        <v>0.86810233966139616</v>
      </c>
      <c r="EA267" s="145">
        <f t="shared" si="373"/>
        <v>0.88535940574567251</v>
      </c>
      <c r="EB267" s="145">
        <f t="shared" si="374"/>
        <v>0.90257915429295488</v>
      </c>
      <c r="EC267" s="145">
        <f t="shared" si="375"/>
        <v>0.91976187342120574</v>
      </c>
      <c r="ED267" s="145">
        <f t="shared" si="376"/>
        <v>0.93690787651397067</v>
      </c>
      <c r="EE267" s="145">
        <f t="shared" si="377"/>
        <v>0.95401750071693592</v>
      </c>
      <c r="EF267" s="145">
        <f t="shared" si="378"/>
        <v>0.97109110545832122</v>
      </c>
      <c r="EG267" s="145">
        <f t="shared" si="379"/>
        <v>0.98812907099631075</v>
      </c>
      <c r="EH267" s="145">
        <f t="shared" si="380"/>
        <v>1.0051317969963487</v>
      </c>
      <c r="EI267" s="145">
        <f t="shared" si="381"/>
        <v>1.0220997011408202</v>
      </c>
      <c r="EJ267" s="145">
        <f t="shared" si="382"/>
        <v>1.0390332177732755</v>
      </c>
      <c r="EK267" s="145">
        <f t="shared" si="383"/>
        <v>1.0559327965790815</v>
      </c>
      <c r="EL267" s="145">
        <f t="shared" si="384"/>
        <v>1.0727989013040657</v>
      </c>
      <c r="EO267" s="267">
        <v>109.83822456497158</v>
      </c>
      <c r="EP267" s="273">
        <v>11000</v>
      </c>
      <c r="EQ267" s="146">
        <f t="shared" si="385"/>
        <v>266.37520607878764</v>
      </c>
      <c r="ER267" s="146">
        <f t="shared" si="386"/>
        <v>266.43041785907536</v>
      </c>
      <c r="ES267" s="146">
        <f t="shared" si="387"/>
        <v>266.52241599495318</v>
      </c>
      <c r="ET267" s="146">
        <f t="shared" si="388"/>
        <v>266.65116831747525</v>
      </c>
      <c r="EU267" s="146">
        <f t="shared" si="389"/>
        <v>266.81662994548287</v>
      </c>
      <c r="EV267" s="146">
        <f t="shared" si="390"/>
        <v>267.01874343969843</v>
      </c>
      <c r="EW267" s="146">
        <f t="shared" si="391"/>
        <v>267.25743899904393</v>
      </c>
      <c r="EX267" s="146">
        <f t="shared" si="392"/>
        <v>267.53263469786441</v>
      </c>
      <c r="EY267" s="146">
        <f t="shared" si="393"/>
        <v>267.84423676247025</v>
      </c>
      <c r="EZ267" s="146">
        <f t="shared" si="394"/>
        <v>268.19213988517009</v>
      </c>
      <c r="FA267" s="146">
        <f t="shared" si="395"/>
        <v>268.57622757373991</v>
      </c>
      <c r="FB267" s="146">
        <f t="shared" si="396"/>
        <v>268.99637253407525</v>
      </c>
      <c r="FC267" s="146">
        <f t="shared" si="397"/>
        <v>269.45243708359305</v>
      </c>
      <c r="FD267" s="146">
        <f t="shared" si="398"/>
        <v>269.94427359279894</v>
      </c>
      <c r="FE267" s="146">
        <f t="shared" si="399"/>
        <v>270.47172495231155</v>
      </c>
      <c r="FF267" s="146">
        <f t="shared" si="400"/>
        <v>271.03462506253857</v>
      </c>
      <c r="FG267" s="146">
        <f t="shared" si="401"/>
        <v>271.63279934312504</v>
      </c>
      <c r="FH267" s="146">
        <f t="shared" si="402"/>
        <v>272.26606525925666</v>
      </c>
      <c r="FI267" s="146">
        <f t="shared" si="403"/>
        <v>272.93423286187948</v>
      </c>
      <c r="FJ267" s="146">
        <f t="shared" si="404"/>
        <v>273.63710533891145</v>
      </c>
      <c r="FK267" s="146">
        <f t="shared" si="405"/>
        <v>274.37447957454862</v>
      </c>
      <c r="FL267" s="146">
        <f t="shared" si="406"/>
        <v>275.14614671383328</v>
      </c>
      <c r="FM267" s="146">
        <f t="shared" si="407"/>
        <v>275.95189272972124</v>
      </c>
      <c r="FN267" s="146">
        <f t="shared" si="408"/>
        <v>276.7914989899881</v>
      </c>
      <c r="FO267" s="146">
        <f t="shared" si="409"/>
        <v>277.66474282142582</v>
      </c>
      <c r="FP267" s="146">
        <f t="shared" si="410"/>
        <v>278.57139806891183</v>
      </c>
      <c r="FQ267" s="146">
        <f t="shared" si="411"/>
        <v>279.51123564707245</v>
      </c>
      <c r="FR267" s="146">
        <f t="shared" si="412"/>
        <v>280.48402408241986</v>
      </c>
      <c r="FS267" s="146">
        <f t="shared" si="413"/>
        <v>281.48953004399613</v>
      </c>
      <c r="FT267" s="146">
        <f t="shared" si="414"/>
        <v>282.52751886073304</v>
      </c>
      <c r="FU267" s="146">
        <f t="shared" si="415"/>
        <v>283.59775502389994</v>
      </c>
      <c r="FV267" s="146">
        <f t="shared" si="416"/>
        <v>284.70000267319176</v>
      </c>
      <c r="FW267" s="146">
        <f t="shared" si="417"/>
        <v>285.83402606517893</v>
      </c>
      <c r="FX267" s="146">
        <f t="shared" si="418"/>
        <v>286.99959002301443</v>
      </c>
      <c r="FY267" s="146">
        <f t="shared" si="419"/>
        <v>288.19646036646355</v>
      </c>
      <c r="FZ267" s="146">
        <f t="shared" si="420"/>
        <v>289.42440432148436</v>
      </c>
      <c r="GA267" s="146">
        <f t="shared" si="421"/>
        <v>290.68319090874797</v>
      </c>
      <c r="GB267" s="146">
        <f t="shared" si="422"/>
        <v>291.97259131063959</v>
      </c>
      <c r="GC267" s="146">
        <f t="shared" si="423"/>
        <v>293.29237921642471</v>
      </c>
      <c r="GD267" s="146">
        <f t="shared" si="424"/>
        <v>294.64233114540548</v>
      </c>
      <c r="GE267" s="355">
        <f t="shared" si="425"/>
        <v>296.02222674801277</v>
      </c>
      <c r="GF267" s="146">
        <f t="shared" si="426"/>
        <v>297.43184908490764</v>
      </c>
      <c r="GG267" s="146">
        <f t="shared" si="427"/>
        <v>298.87098488426534</v>
      </c>
      <c r="GH267" s="146">
        <f t="shared" si="428"/>
        <v>300.33942477752157</v>
      </c>
      <c r="GI267" s="146">
        <f t="shared" si="429"/>
        <v>301.83696351394633</v>
      </c>
      <c r="GJ267" s="146">
        <f t="shared" si="430"/>
        <v>303.36340015449292</v>
      </c>
      <c r="GK267" s="146">
        <f t="shared" si="431"/>
        <v>304.91853824543966</v>
      </c>
      <c r="GL267" s="146">
        <f t="shared" si="432"/>
        <v>306.50218597240405</v>
      </c>
      <c r="GM267" s="146">
        <f t="shared" si="433"/>
        <v>308.11415629536287</v>
      </c>
      <c r="GN267" s="146">
        <f t="shared" si="434"/>
        <v>309.75426706535438</v>
      </c>
      <c r="GO267" s="146">
        <f t="shared" si="435"/>
        <v>311.42234112357687</v>
      </c>
      <c r="GP267" s="146">
        <f t="shared" si="436"/>
        <v>313.11820638362929</v>
      </c>
      <c r="GQ267" s="146">
        <f t="shared" si="437"/>
        <v>314.84169589765645</v>
      </c>
      <c r="GR267" s="146">
        <f t="shared" si="438"/>
        <v>316.5926479071826</v>
      </c>
      <c r="GS267" s="146">
        <f t="shared" si="439"/>
        <v>318.3709058794243</v>
      </c>
      <c r="GT267" s="146">
        <f t="shared" si="440"/>
        <v>320.17631852987836</v>
      </c>
      <c r="GU267" s="146">
        <f t="shared" si="441"/>
        <v>322.00873983198011</v>
      </c>
      <c r="GV267" s="146">
        <f t="shared" si="442"/>
        <v>323.86802901462232</v>
      </c>
      <c r="GW267" s="146">
        <f t="shared" si="443"/>
        <v>325.75405054831674</v>
      </c>
      <c r="GX267" s="146">
        <f t="shared" si="444"/>
        <v>327.66667412076686</v>
      </c>
      <c r="HA267" s="267">
        <v>99.855645978355355</v>
      </c>
      <c r="HB267" s="273">
        <v>10000</v>
      </c>
      <c r="HC267" s="146">
        <f t="shared" si="505"/>
        <v>11.636554348191654</v>
      </c>
      <c r="HD267" s="146">
        <f t="shared" si="506"/>
        <v>23.272203387209522</v>
      </c>
      <c r="HE267" s="146">
        <f t="shared" si="507"/>
        <v>34.906043681532203</v>
      </c>
      <c r="HF267" s="146">
        <f t="shared" si="508"/>
        <v>46.537175534431256</v>
      </c>
      <c r="HG267" s="146">
        <f t="shared" si="509"/>
        <v>58.164704835675899</v>
      </c>
      <c r="HH267" s="146">
        <f t="shared" si="510"/>
        <v>69.787744883731648</v>
      </c>
      <c r="HI267" s="146">
        <f t="shared" si="511"/>
        <v>81.405418173950025</v>
      </c>
      <c r="HJ267" s="146">
        <f t="shared" si="512"/>
        <v>93.016858145006694</v>
      </c>
      <c r="HK267" s="146">
        <f t="shared" si="513"/>
        <v>104.62121087586115</v>
      </c>
      <c r="HL267" s="146">
        <f t="shared" si="514"/>
        <v>116.21763672615931</v>
      </c>
      <c r="HM267" s="146">
        <f t="shared" si="515"/>
        <v>127.80531191324707</v>
      </c>
      <c r="HN267" s="146">
        <f t="shared" si="516"/>
        <v>139.38343001968494</v>
      </c>
      <c r="HO267" s="146">
        <f t="shared" si="517"/>
        <v>150.95120342551994</v>
      </c>
      <c r="HP267" s="146">
        <f t="shared" si="518"/>
        <v>162.50786466024383</v>
      </c>
      <c r="HQ267" s="146">
        <f t="shared" si="519"/>
        <v>174.05266766998125</v>
      </c>
      <c r="HR267" s="146">
        <f t="shared" si="520"/>
        <v>185.5848889960325</v>
      </c>
      <c r="HS267" s="146">
        <f t="shared" si="521"/>
        <v>197.10382886159132</v>
      </c>
      <c r="HT267" s="146">
        <f t="shared" si="522"/>
        <v>208.60881216406509</v>
      </c>
      <c r="HU267" s="146">
        <f t="shared" si="523"/>
        <v>220.09918937108873</v>
      </c>
      <c r="HV267" s="146">
        <f t="shared" si="524"/>
        <v>231.57433731899008</v>
      </c>
      <c r="HW267" s="146">
        <f t="shared" si="525"/>
        <v>243.03365991301953</v>
      </c>
      <c r="HX267" s="146">
        <f t="shared" si="526"/>
        <v>254.47658872936262</v>
      </c>
      <c r="HY267" s="146">
        <f t="shared" si="527"/>
        <v>265.90258351942219</v>
      </c>
      <c r="HZ267" s="146">
        <f t="shared" si="528"/>
        <v>277.3111326175121</v>
      </c>
      <c r="IA267" s="146">
        <f t="shared" si="529"/>
        <v>288.70175325354859</v>
      </c>
      <c r="IB267" s="146">
        <f t="shared" si="530"/>
        <v>300.07399177284532</v>
      </c>
      <c r="IC267" s="146">
        <f t="shared" si="531"/>
        <v>311.42742376553832</v>
      </c>
      <c r="ID267" s="146">
        <f t="shared" si="532"/>
        <v>322.76165410858431</v>
      </c>
      <c r="IE267" s="146">
        <f t="shared" si="533"/>
        <v>334.07631692361139</v>
      </c>
      <c r="IF267" s="146">
        <f t="shared" si="534"/>
        <v>345.37107545423862</v>
      </c>
      <c r="IG267" s="146">
        <f t="shared" si="535"/>
        <v>356.64562186672111</v>
      </c>
      <c r="IH267" s="146">
        <f t="shared" si="536"/>
        <v>367.89967697802473</v>
      </c>
      <c r="II267" s="146">
        <f t="shared" si="537"/>
        <v>379.13298991561265</v>
      </c>
      <c r="IJ267" s="146">
        <f t="shared" si="538"/>
        <v>390.34533771333975</v>
      </c>
      <c r="IK267" s="146">
        <f t="shared" si="539"/>
        <v>401.53652484800443</v>
      </c>
      <c r="IL267" s="146">
        <f t="shared" si="540"/>
        <v>412.70638272110529</v>
      </c>
      <c r="IM267" s="146">
        <f t="shared" si="541"/>
        <v>423.85476909043081</v>
      </c>
      <c r="IN267" s="146">
        <f t="shared" si="542"/>
        <v>434.98156745607002</v>
      </c>
      <c r="IO267" s="146">
        <f t="shared" si="543"/>
        <v>446.08668640540185</v>
      </c>
      <c r="IP267" s="146">
        <f t="shared" si="544"/>
        <v>457.17005892156499</v>
      </c>
      <c r="IQ267" s="355">
        <f t="shared" si="545"/>
        <v>468.23164165980205</v>
      </c>
      <c r="IR267" s="146">
        <f t="shared" si="546"/>
        <v>479.27141419597228</v>
      </c>
      <c r="IS267" s="146">
        <f t="shared" si="547"/>
        <v>490.28937825138547</v>
      </c>
      <c r="IT267" s="146">
        <f t="shared" si="548"/>
        <v>501.2855568979586</v>
      </c>
      <c r="IU267" s="146">
        <f t="shared" si="549"/>
        <v>512.2599937475361</v>
      </c>
      <c r="IV267" s="146">
        <f t="shared" si="550"/>
        <v>523.2127521290389</v>
      </c>
      <c r="IW267" s="146">
        <f t="shared" si="551"/>
        <v>534.14391425691338</v>
      </c>
      <c r="IX267" s="146">
        <f t="shared" si="552"/>
        <v>545.05358039416888</v>
      </c>
      <c r="IY267" s="146">
        <f t="shared" si="553"/>
        <v>555.94186801309002</v>
      </c>
      <c r="IZ267" s="146">
        <f t="shared" si="554"/>
        <v>566.80891095650213</v>
      </c>
      <c r="JA267" s="146">
        <f t="shared" si="555"/>
        <v>577.65485860228159</v>
      </c>
      <c r="JB267" s="146">
        <f t="shared" si="556"/>
        <v>588.47987503359343</v>
      </c>
      <c r="JC267" s="146">
        <f t="shared" si="557"/>
        <v>599.2841382171348</v>
      </c>
      <c r="JD267" s="146">
        <f t="shared" si="558"/>
        <v>610.06783919147233</v>
      </c>
      <c r="JE267" s="146">
        <f t="shared" si="559"/>
        <v>620.83118126737691</v>
      </c>
      <c r="JF267" s="146">
        <f t="shared" si="560"/>
        <v>631.57437924185524</v>
      </c>
      <c r="JG267" s="146">
        <f t="shared" si="561"/>
        <v>642.29765862741613</v>
      </c>
      <c r="JH267" s="146">
        <f t="shared" si="562"/>
        <v>653.00125489792504</v>
      </c>
      <c r="JI267" s="146">
        <f t="shared" si="563"/>
        <v>663.68541275223879</v>
      </c>
      <c r="JJ267" s="146">
        <f t="shared" si="564"/>
        <v>674.350385396653</v>
      </c>
      <c r="JL267" s="267">
        <v>109.83822456497158</v>
      </c>
      <c r="JM267" s="273">
        <v>11000</v>
      </c>
      <c r="JN267" s="147">
        <f t="shared" si="445"/>
        <v>69.128140817770614</v>
      </c>
      <c r="JO267" s="147">
        <f t="shared" si="446"/>
        <v>79.183352598058335</v>
      </c>
      <c r="JP267" s="147">
        <f t="shared" si="447"/>
        <v>89.275350733936151</v>
      </c>
      <c r="JQ267" s="147">
        <f t="shared" si="448"/>
        <v>99.404103056458226</v>
      </c>
      <c r="JR267" s="147">
        <f t="shared" si="449"/>
        <v>109.56956468446585</v>
      </c>
      <c r="JS267" s="147">
        <f t="shared" si="450"/>
        <v>119.7716781786814</v>
      </c>
      <c r="JT267" s="147">
        <f t="shared" si="451"/>
        <v>130.01037373802689</v>
      </c>
      <c r="JU267" s="147">
        <f t="shared" si="452"/>
        <v>140.28556943684737</v>
      </c>
      <c r="JV267" s="147">
        <f t="shared" si="453"/>
        <v>150.5971715014532</v>
      </c>
      <c r="JW267" s="147">
        <f t="shared" si="454"/>
        <v>160.94507462415305</v>
      </c>
      <c r="JX267" s="147">
        <f t="shared" si="455"/>
        <v>171.32916231272287</v>
      </c>
      <c r="JY267" s="147">
        <f t="shared" si="456"/>
        <v>181.74930727305821</v>
      </c>
      <c r="JZ267" s="147">
        <f t="shared" si="457"/>
        <v>192.20537182257601</v>
      </c>
      <c r="KA267" s="147">
        <f t="shared" si="458"/>
        <v>202.69720833178189</v>
      </c>
      <c r="KB267" s="147">
        <f t="shared" si="459"/>
        <v>213.22465969129451</v>
      </c>
      <c r="KC267" s="147">
        <f t="shared" si="460"/>
        <v>223.78755980152152</v>
      </c>
      <c r="KD267" s="147">
        <f t="shared" si="461"/>
        <v>234.385734082108</v>
      </c>
      <c r="KE267" s="147">
        <f t="shared" si="462"/>
        <v>245.01899999823962</v>
      </c>
      <c r="KF267" s="147">
        <f t="shared" si="463"/>
        <v>255.68716760086244</v>
      </c>
      <c r="KG267" s="147">
        <f t="shared" si="464"/>
        <v>266.39004007789441</v>
      </c>
      <c r="KH267" s="147">
        <f t="shared" si="465"/>
        <v>277.12741431353157</v>
      </c>
      <c r="KI267" s="147">
        <f t="shared" si="466"/>
        <v>287.89908145281623</v>
      </c>
      <c r="KJ267" s="147">
        <f t="shared" si="467"/>
        <v>298.7048274687042</v>
      </c>
      <c r="KK267" s="147">
        <f t="shared" si="468"/>
        <v>309.54443372897106</v>
      </c>
      <c r="KL267" s="147">
        <f t="shared" si="469"/>
        <v>320.41767756040878</v>
      </c>
      <c r="KM267" s="147">
        <f t="shared" si="470"/>
        <v>331.32433280789479</v>
      </c>
      <c r="KN267" s="147">
        <f t="shared" si="471"/>
        <v>342.26417038605541</v>
      </c>
      <c r="KO267" s="147">
        <f t="shared" si="472"/>
        <v>353.23695882140282</v>
      </c>
      <c r="KP267" s="147">
        <f t="shared" si="473"/>
        <v>364.24246478297908</v>
      </c>
      <c r="KQ267" s="147">
        <f t="shared" si="474"/>
        <v>375.280453599716</v>
      </c>
      <c r="KR267" s="147">
        <f t="shared" si="475"/>
        <v>386.35068976288289</v>
      </c>
      <c r="KS267" s="147">
        <f t="shared" si="476"/>
        <v>397.45293741217472</v>
      </c>
      <c r="KT267" s="147">
        <f t="shared" si="477"/>
        <v>408.58696080416189</v>
      </c>
      <c r="KU267" s="147">
        <f t="shared" si="478"/>
        <v>419.75252476199739</v>
      </c>
      <c r="KV267" s="147">
        <f t="shared" si="479"/>
        <v>430.94939510544651</v>
      </c>
      <c r="KW267" s="147">
        <f t="shared" si="480"/>
        <v>442.17733906046732</v>
      </c>
      <c r="KX267" s="147">
        <f t="shared" si="481"/>
        <v>453.43612564773093</v>
      </c>
      <c r="KY267" s="147">
        <f t="shared" si="482"/>
        <v>464.72552604962254</v>
      </c>
      <c r="KZ267" s="147">
        <f t="shared" si="483"/>
        <v>476.04531395540766</v>
      </c>
      <c r="LA267" s="147">
        <f t="shared" si="484"/>
        <v>487.39526588438844</v>
      </c>
      <c r="LB267" s="358">
        <f t="shared" si="485"/>
        <v>498.77516148699573</v>
      </c>
      <c r="LC267" s="147">
        <f t="shared" si="486"/>
        <v>510.1847838238906</v>
      </c>
      <c r="LD267" s="147">
        <f t="shared" si="487"/>
        <v>521.6239196232483</v>
      </c>
      <c r="LE267" s="147">
        <f t="shared" si="488"/>
        <v>533.09235951650453</v>
      </c>
      <c r="LF267" s="147">
        <f t="shared" si="489"/>
        <v>544.58989825292929</v>
      </c>
      <c r="LG267" s="147">
        <f t="shared" si="490"/>
        <v>556.11633489347582</v>
      </c>
      <c r="LH267" s="147">
        <f t="shared" si="491"/>
        <v>567.67147298442262</v>
      </c>
      <c r="LI267" s="147">
        <f t="shared" si="492"/>
        <v>579.25512071138701</v>
      </c>
      <c r="LJ267" s="147">
        <f t="shared" si="493"/>
        <v>590.86709103434578</v>
      </c>
      <c r="LK267" s="147">
        <f t="shared" si="494"/>
        <v>602.50720180433734</v>
      </c>
      <c r="LL267" s="147">
        <f t="shared" si="495"/>
        <v>614.17527586255983</v>
      </c>
      <c r="LM267" s="147">
        <f t="shared" si="496"/>
        <v>625.87114112261224</v>
      </c>
      <c r="LN267" s="147">
        <f t="shared" si="497"/>
        <v>637.59463063663941</v>
      </c>
      <c r="LO267" s="147">
        <f t="shared" si="498"/>
        <v>649.34558264616555</v>
      </c>
      <c r="LP267" s="147">
        <f t="shared" si="499"/>
        <v>661.12384061840726</v>
      </c>
      <c r="LQ267" s="147">
        <f t="shared" si="500"/>
        <v>672.92925326886132</v>
      </c>
      <c r="LR267" s="147">
        <f t="shared" si="501"/>
        <v>684.76167457096312</v>
      </c>
      <c r="LS267" s="147">
        <f t="shared" si="502"/>
        <v>696.62096375360534</v>
      </c>
      <c r="LT267" s="147">
        <f t="shared" si="503"/>
        <v>708.5069852872997</v>
      </c>
      <c r="LU267" s="147">
        <f t="shared" si="504"/>
        <v>720.41960885974981</v>
      </c>
      <c r="LX267" s="267">
        <v>100</v>
      </c>
      <c r="LY267" s="273">
        <v>10000</v>
      </c>
      <c r="LZ267" s="145">
        <f t="shared" si="565"/>
        <v>1.8229582872696003E-2</v>
      </c>
      <c r="MA267" s="145">
        <f t="shared" si="566"/>
        <v>3.6457747506958606E-2</v>
      </c>
      <c r="MB267" s="145">
        <f t="shared" si="567"/>
        <v>5.4683078599579084E-2</v>
      </c>
      <c r="MC267" s="145">
        <f t="shared" si="568"/>
        <v>7.2904166704463633E-2</v>
      </c>
      <c r="MD267" s="145">
        <f t="shared" si="569"/>
        <v>9.1119611127208941E-2</v>
      </c>
      <c r="ME267" s="145">
        <f t="shared" si="570"/>
        <v>0.10932802277972048</v>
      </c>
      <c r="MF267" s="145">
        <f t="shared" si="571"/>
        <v>0.12752802698155319</v>
      </c>
      <c r="MG267" s="145">
        <f t="shared" si="572"/>
        <v>0.14571826619584488</v>
      </c>
      <c r="MH267" s="145">
        <f t="shared" si="573"/>
        <v>0.16389740268773792</v>
      </c>
      <c r="MI267" s="145">
        <f t="shared" si="574"/>
        <v>0.18206412109419956</v>
      </c>
      <c r="MJ267" s="145">
        <f t="shared" si="575"/>
        <v>0.20021713089453846</v>
      </c>
      <c r="MK267" s="145">
        <f t="shared" si="576"/>
        <v>0.21835516877204567</v>
      </c>
      <c r="ML267" s="145">
        <f t="shared" si="577"/>
        <v>0.23647700085776172</v>
      </c>
      <c r="MM267" s="145">
        <f t="shared" si="578"/>
        <v>0.25458142484842622</v>
      </c>
      <c r="MN267" s="145">
        <f t="shared" si="579"/>
        <v>0.27266727199162838</v>
      </c>
      <c r="MO267" s="145">
        <f t="shared" si="580"/>
        <v>0.29073340893208732</v>
      </c>
      <c r="MP267" s="145">
        <f t="shared" si="581"/>
        <v>0.30877873941408163</v>
      </c>
      <c r="MQ267" s="145">
        <f t="shared" si="582"/>
        <v>0.32680220583599734</v>
      </c>
      <c r="MR267" s="145">
        <f t="shared" si="583"/>
        <v>0.34480279065400454</v>
      </c>
      <c r="MS267" s="145">
        <f t="shared" si="584"/>
        <v>0.36277951763291677</v>
      </c>
      <c r="MT267" s="145">
        <f t="shared" si="585"/>
        <v>0.38073145294315586</v>
      </c>
      <c r="MU267" s="145">
        <f t="shared" si="586"/>
        <v>0.39865770610385237</v>
      </c>
      <c r="MV267" s="145">
        <f t="shared" si="587"/>
        <v>0.41655743077284363</v>
      </c>
      <c r="MW267" s="145">
        <f t="shared" si="588"/>
        <v>0.43442982538535796</v>
      </c>
      <c r="MX267" s="145">
        <f t="shared" si="589"/>
        <v>0.4522741336438707</v>
      </c>
      <c r="MY267" s="145">
        <f t="shared" si="590"/>
        <v>0.47008964486243016</v>
      </c>
      <c r="MZ267" s="145">
        <f t="shared" si="591"/>
        <v>0.48787569416941245</v>
      </c>
      <c r="NA267" s="145">
        <f t="shared" si="592"/>
        <v>0.50563166257331471</v>
      </c>
      <c r="NB267" s="145">
        <f t="shared" si="593"/>
        <v>0.52335697689672533</v>
      </c>
      <c r="NC267" s="145">
        <f t="shared" si="594"/>
        <v>0.54105110958413516</v>
      </c>
      <c r="ND267" s="145">
        <f t="shared" si="595"/>
        <v>0.55871357838963231</v>
      </c>
      <c r="NE267" s="145">
        <f t="shared" si="596"/>
        <v>0.57634394595090954</v>
      </c>
      <c r="NF267" s="145">
        <f t="shared" si="597"/>
        <v>0.59394181925629308</v>
      </c>
      <c r="NG267" s="145">
        <f t="shared" si="598"/>
        <v>0.6115068490116794</v>
      </c>
      <c r="NH267" s="145">
        <f t="shared" si="599"/>
        <v>0.62903872891450674</v>
      </c>
      <c r="NI267" s="145">
        <f t="shared" si="600"/>
        <v>0.64653719484188599</v>
      </c>
      <c r="NJ267" s="145">
        <f t="shared" si="601"/>
        <v>0.66400202396014096</v>
      </c>
      <c r="NK267" s="145">
        <f t="shared" si="602"/>
        <v>0.68143303376294562</v>
      </c>
      <c r="NL267" s="145">
        <f t="shared" si="603"/>
        <v>0.69883008104519817</v>
      </c>
      <c r="NM267" s="145">
        <f t="shared" si="604"/>
        <v>0.71619306081968404</v>
      </c>
      <c r="NN267" s="145">
        <f t="shared" si="605"/>
        <v>0.73352190518341209</v>
      </c>
      <c r="NO267" s="145">
        <f t="shared" si="606"/>
        <v>0.75081658214035019</v>
      </c>
      <c r="NP267" s="145">
        <f t="shared" si="607"/>
        <v>0.76807709438706639</v>
      </c>
      <c r="NQ267" s="145">
        <f t="shared" si="608"/>
        <v>0.78530347806754364</v>
      </c>
      <c r="NR267" s="145">
        <f t="shared" si="609"/>
        <v>0.80249580150318611</v>
      </c>
      <c r="NS267" s="145">
        <f t="shared" si="610"/>
        <v>0.81965416390375767</v>
      </c>
      <c r="NT267" s="145">
        <f t="shared" si="611"/>
        <v>0.83677869406469241</v>
      </c>
      <c r="NU267" s="145">
        <f t="shared" si="612"/>
        <v>0.85386954905592538</v>
      </c>
      <c r="NV267" s="145">
        <f t="shared" si="613"/>
        <v>0.8709269129070828</v>
      </c>
      <c r="NW267" s="145">
        <f t="shared" si="614"/>
        <v>0.88795099529353794</v>
      </c>
      <c r="NX267" s="145">
        <f t="shared" si="615"/>
        <v>0.90494203022755026</v>
      </c>
      <c r="NY267" s="145">
        <f t="shared" si="616"/>
        <v>0.92190027475837766</v>
      </c>
      <c r="NZ267" s="145">
        <f t="shared" si="617"/>
        <v>0.93882600768492841</v>
      </c>
      <c r="OA267" s="145">
        <f t="shared" si="618"/>
        <v>0.95571952828422913</v>
      </c>
      <c r="OB267" s="145">
        <f t="shared" si="619"/>
        <v>0.97258115505868503</v>
      </c>
      <c r="OC267" s="145">
        <f t="shared" si="620"/>
        <v>0.98941122450479779</v>
      </c>
      <c r="OD267" s="145">
        <f t="shared" si="621"/>
        <v>1.0062100899057516</v>
      </c>
      <c r="OE267" s="145">
        <f t="shared" si="622"/>
        <v>1.0229781201499832</v>
      </c>
      <c r="OF267" s="145">
        <f t="shared" si="623"/>
        <v>1.0397156985776081</v>
      </c>
      <c r="OG267" s="145">
        <f t="shared" si="624"/>
        <v>1.0564232218563181</v>
      </c>
    </row>
    <row r="268" spans="55:397">
      <c r="BC268" s="173"/>
      <c r="BD268" s="182"/>
      <c r="BE268" s="91">
        <f t="shared" si="625"/>
        <v>1013.25</v>
      </c>
      <c r="BF268" s="193">
        <f t="shared" si="625"/>
        <v>1.2250000000000001</v>
      </c>
      <c r="BG268" s="91">
        <f t="shared" si="625"/>
        <v>288.14999999999998</v>
      </c>
      <c r="BH268" s="116">
        <f t="shared" si="625"/>
        <v>0</v>
      </c>
      <c r="BI268" s="116"/>
      <c r="BJ268" s="107"/>
      <c r="BK268" s="217">
        <v>11000</v>
      </c>
      <c r="BL268" s="220">
        <v>3.3527999999999998</v>
      </c>
      <c r="BM268" s="284">
        <v>110</v>
      </c>
      <c r="BN268" s="113"/>
      <c r="BO268" s="104">
        <f t="shared" si="626"/>
        <v>670.19777942873679</v>
      </c>
      <c r="BP268" s="256">
        <f t="shared" si="627"/>
        <v>0.87655121507456868</v>
      </c>
      <c r="BQ268" s="213">
        <f t="shared" si="628"/>
        <v>-6.7932000000001835</v>
      </c>
      <c r="BR268" s="215">
        <f t="shared" si="629"/>
        <v>266.35679999999979</v>
      </c>
      <c r="BS268" s="117"/>
      <c r="BT268" s="101">
        <f t="shared" si="630"/>
        <v>635.97270384062074</v>
      </c>
      <c r="BU268" s="113"/>
      <c r="BV268" s="141">
        <f t="shared" si="631"/>
        <v>0.66143378181962675</v>
      </c>
      <c r="BW268" s="163">
        <f t="shared" si="632"/>
        <v>0.71555201230577026</v>
      </c>
      <c r="BX268" s="159">
        <f t="shared" si="633"/>
        <v>0.92436855804268547</v>
      </c>
      <c r="BY268" s="170"/>
      <c r="CC268" s="267">
        <v>119.8201794072795</v>
      </c>
      <c r="CD268" s="273">
        <v>12000</v>
      </c>
      <c r="CE268" s="145">
        <f t="shared" si="325"/>
        <v>1.8956313052823762E-2</v>
      </c>
      <c r="CF268" s="145">
        <f t="shared" si="326"/>
        <v>3.7910767348257129E-2</v>
      </c>
      <c r="CG268" s="145">
        <f t="shared" si="327"/>
        <v>5.6861508314182609E-2</v>
      </c>
      <c r="CH268" s="145">
        <f t="shared" si="328"/>
        <v>7.5806689727535986E-2</v>
      </c>
      <c r="CI268" s="145">
        <f t="shared" si="329"/>
        <v>9.4744477835392901E-2</v>
      </c>
      <c r="CJ268" s="145">
        <f t="shared" si="330"/>
        <v>0.113673055412519</v>
      </c>
      <c r="CK268" s="145">
        <f t="shared" si="331"/>
        <v>0.1325906257350552</v>
      </c>
      <c r="CL268" s="145">
        <f t="shared" si="332"/>
        <v>0.15149541645101025</v>
      </c>
      <c r="CM268" s="145">
        <f t="shared" si="333"/>
        <v>0.17038568332886322</v>
      </c>
      <c r="CN268" s="145">
        <f t="shared" si="334"/>
        <v>0.18925971386708582</v>
      </c>
      <c r="CO268" s="145">
        <f t="shared" si="335"/>
        <v>0.20811583074822879</v>
      </c>
      <c r="CP268" s="145">
        <f t="shared" si="336"/>
        <v>0.22695239512303778</v>
      </c>
      <c r="CQ268" s="145">
        <f t="shared" si="337"/>
        <v>0.24576780971117571</v>
      </c>
      <c r="CR268" s="145">
        <f t="shared" si="338"/>
        <v>0.26456052170691585</v>
      </c>
      <c r="CS268" s="145">
        <f t="shared" si="339"/>
        <v>0.28332902547974476</v>
      </c>
      <c r="CT268" s="145">
        <f t="shared" si="340"/>
        <v>0.30207186506151351</v>
      </c>
      <c r="CU268" s="145">
        <f t="shared" si="341"/>
        <v>0.32078763641340585</v>
      </c>
      <c r="CV268" s="145">
        <f t="shared" si="342"/>
        <v>0.33947498946780225</v>
      </c>
      <c r="CW268" s="145">
        <f t="shared" si="343"/>
        <v>0.35813262994167588</v>
      </c>
      <c r="CX268" s="145">
        <f t="shared" si="344"/>
        <v>0.37675932091990283</v>
      </c>
      <c r="CY268" s="145">
        <f t="shared" si="345"/>
        <v>0.39535388420838569</v>
      </c>
      <c r="CZ268" s="145">
        <f t="shared" si="346"/>
        <v>0.41391520145844862</v>
      </c>
      <c r="DA268" s="145">
        <f t="shared" si="347"/>
        <v>0.43244221506534491</v>
      </c>
      <c r="DB268" s="145">
        <f t="shared" si="348"/>
        <v>0.45093392884511901</v>
      </c>
      <c r="DC268" s="145">
        <f t="shared" si="349"/>
        <v>0.46938940849524963</v>
      </c>
      <c r="DD268" s="145">
        <f t="shared" si="350"/>
        <v>0.48780778184563695</v>
      </c>
      <c r="DE268" s="145">
        <f t="shared" si="351"/>
        <v>0.50618823890750064</v>
      </c>
      <c r="DF268" s="145">
        <f t="shared" si="352"/>
        <v>0.52453003172865498</v>
      </c>
      <c r="DG268" s="145">
        <f t="shared" si="353"/>
        <v>0.54283247406434554</v>
      </c>
      <c r="DH268" s="145">
        <f t="shared" si="354"/>
        <v>0.56109494087353606</v>
      </c>
      <c r="DI268" s="145">
        <f t="shared" si="355"/>
        <v>0.57931686765098367</v>
      </c>
      <c r="DJ268" s="145">
        <f t="shared" si="356"/>
        <v>0.59749774960589452</v>
      </c>
      <c r="DK268" s="145">
        <f t="shared" si="357"/>
        <v>0.61563714069823505</v>
      </c>
      <c r="DL268" s="145">
        <f t="shared" si="358"/>
        <v>0.63373465254391592</v>
      </c>
      <c r="DM268" s="145">
        <f t="shared" si="359"/>
        <v>0.65178995320022237</v>
      </c>
      <c r="DN268" s="145">
        <f t="shared" si="360"/>
        <v>0.66980276584277731</v>
      </c>
      <c r="DO268" s="145">
        <f t="shared" si="361"/>
        <v>0.68777286734529453</v>
      </c>
      <c r="DP268" s="145">
        <f t="shared" si="362"/>
        <v>0.7057000867731521</v>
      </c>
      <c r="DQ268" s="145">
        <f t="shared" si="363"/>
        <v>0.72358430380161221</v>
      </c>
      <c r="DR268" s="145">
        <f t="shared" si="364"/>
        <v>0.74142544706919988</v>
      </c>
      <c r="DS268" s="145">
        <f t="shared" si="365"/>
        <v>0.75922349247637355</v>
      </c>
      <c r="DT268" s="145">
        <f t="shared" si="366"/>
        <v>0.77697846143925953</v>
      </c>
      <c r="DU268" s="145">
        <f t="shared" si="367"/>
        <v>0.79469041910775462</v>
      </c>
      <c r="DV268" s="145">
        <f t="shared" si="368"/>
        <v>0.8123594725568376</v>
      </c>
      <c r="DW268" s="145">
        <f t="shared" si="369"/>
        <v>0.82998576895944254</v>
      </c>
      <c r="DX268" s="145">
        <f t="shared" si="370"/>
        <v>0.84756949374874591</v>
      </c>
      <c r="DY268" s="145">
        <f t="shared" si="371"/>
        <v>0.86511086877718757</v>
      </c>
      <c r="DZ268" s="145">
        <f t="shared" si="372"/>
        <v>0.88261015047903335</v>
      </c>
      <c r="EA268" s="145">
        <f t="shared" si="373"/>
        <v>0.9000676280427603</v>
      </c>
      <c r="EB268" s="145">
        <f t="shared" si="374"/>
        <v>0.91748362159902308</v>
      </c>
      <c r="EC268" s="145">
        <f t="shared" si="375"/>
        <v>0.9348584804294553</v>
      </c>
      <c r="ED268" s="145">
        <f t="shared" si="376"/>
        <v>0.95219258120107464</v>
      </c>
      <c r="EE268" s="145">
        <f t="shared" si="377"/>
        <v>0.96948632623053599</v>
      </c>
      <c r="EF268" s="145">
        <f t="shared" si="378"/>
        <v>0.98674014178205471</v>
      </c>
      <c r="EG268" s="145">
        <f t="shared" si="379"/>
        <v>1.0039544764023562</v>
      </c>
      <c r="EH268" s="145">
        <f t="shared" si="380"/>
        <v>1.0211297992955652</v>
      </c>
      <c r="EI268" s="145">
        <f t="shared" si="381"/>
        <v>1.0382665987405741</v>
      </c>
      <c r="EJ268" s="145">
        <f t="shared" si="382"/>
        <v>1.0553653805530157</v>
      </c>
      <c r="EK268" s="145">
        <f t="shared" si="383"/>
        <v>1.0724266665936275</v>
      </c>
      <c r="EL268" s="145">
        <f t="shared" si="384"/>
        <v>1.0894509933244456</v>
      </c>
      <c r="EO268" s="267">
        <v>119.8201794072795</v>
      </c>
      <c r="EP268" s="273">
        <v>12000</v>
      </c>
      <c r="EQ268" s="146">
        <f t="shared" si="385"/>
        <v>264.39460024103676</v>
      </c>
      <c r="ER268" s="146">
        <f t="shared" si="386"/>
        <v>264.45159351207133</v>
      </c>
      <c r="ES268" s="146">
        <f t="shared" si="387"/>
        <v>264.54655748386801</v>
      </c>
      <c r="ET268" s="146">
        <f t="shared" si="388"/>
        <v>264.67945503081705</v>
      </c>
      <c r="EU268" s="146">
        <f t="shared" si="389"/>
        <v>264.85023436492764</v>
      </c>
      <c r="EV268" s="146">
        <f t="shared" si="390"/>
        <v>265.05882922206791</v>
      </c>
      <c r="EW268" s="146">
        <f t="shared" si="391"/>
        <v>265.3051590991177</v>
      </c>
      <c r="EX268" s="146">
        <f t="shared" si="392"/>
        <v>265.5891295403527</v>
      </c>
      <c r="EY268" s="146">
        <f t="shared" si="393"/>
        <v>265.91063247104063</v>
      </c>
      <c r="EZ268" s="146">
        <f t="shared" si="394"/>
        <v>266.26954657592859</v>
      </c>
      <c r="FA268" s="146">
        <f t="shared" si="395"/>
        <v>266.665737720013</v>
      </c>
      <c r="FB268" s="146">
        <f t="shared" si="396"/>
        <v>267.09905940874046</v>
      </c>
      <c r="FC268" s="146">
        <f t="shared" si="397"/>
        <v>267.56935328456359</v>
      </c>
      <c r="FD268" s="146">
        <f t="shared" si="398"/>
        <v>268.07644965659568</v>
      </c>
      <c r="FE268" s="146">
        <f t="shared" si="399"/>
        <v>268.6201680599583</v>
      </c>
      <c r="FF268" s="146">
        <f t="shared" si="400"/>
        <v>269.20031784130373</v>
      </c>
      <c r="FG268" s="146">
        <f t="shared" si="401"/>
        <v>269.81669876691734</v>
      </c>
      <c r="FH268" s="146">
        <f t="shared" si="402"/>
        <v>270.46910164976345</v>
      </c>
      <c r="FI268" s="146">
        <f t="shared" si="403"/>
        <v>271.15730899183274</v>
      </c>
      <c r="FJ268" s="146">
        <f t="shared" si="404"/>
        <v>271.88109563817397</v>
      </c>
      <c r="FK268" s="146">
        <f t="shared" si="405"/>
        <v>272.64022943905206</v>
      </c>
      <c r="FL268" s="146">
        <f t="shared" si="406"/>
        <v>273.43447191675983</v>
      </c>
      <c r="FM268" s="146">
        <f t="shared" si="407"/>
        <v>274.26357893372375</v>
      </c>
      <c r="FN268" s="146">
        <f t="shared" si="408"/>
        <v>275.12730135868162</v>
      </c>
      <c r="FO268" s="146">
        <f t="shared" si="409"/>
        <v>276.02538572786744</v>
      </c>
      <c r="FP268" s="146">
        <f t="shared" si="410"/>
        <v>276.95757489831351</v>
      </c>
      <c r="FQ268" s="146">
        <f t="shared" si="411"/>
        <v>277.92360869057143</v>
      </c>
      <c r="FR268" s="146">
        <f t="shared" si="412"/>
        <v>278.92322451835611</v>
      </c>
      <c r="FS268" s="146">
        <f t="shared" si="413"/>
        <v>279.95615800282621</v>
      </c>
      <c r="FT268" s="146">
        <f t="shared" si="414"/>
        <v>281.02214356943495</v>
      </c>
      <c r="FU268" s="146">
        <f t="shared" si="415"/>
        <v>282.12091502550282</v>
      </c>
      <c r="FV268" s="146">
        <f t="shared" si="416"/>
        <v>283.25220611688678</v>
      </c>
      <c r="FW268" s="146">
        <f t="shared" si="417"/>
        <v>284.4157510623408</v>
      </c>
      <c r="FX268" s="146">
        <f t="shared" si="418"/>
        <v>285.61128506437637</v>
      </c>
      <c r="FY268" s="146">
        <f t="shared" si="419"/>
        <v>286.83854479564599</v>
      </c>
      <c r="FZ268" s="146">
        <f t="shared" si="420"/>
        <v>288.09726886007149</v>
      </c>
      <c r="GA268" s="146">
        <f t="shared" si="421"/>
        <v>289.38719822813727</v>
      </c>
      <c r="GB268" s="146">
        <f t="shared" si="422"/>
        <v>290.70807664595094</v>
      </c>
      <c r="GC268" s="146">
        <f t="shared" si="423"/>
        <v>292.05965101784801</v>
      </c>
      <c r="GD268" s="146">
        <f t="shared" si="424"/>
        <v>293.44167176248123</v>
      </c>
      <c r="GE268" s="355">
        <f t="shared" si="425"/>
        <v>294.8538931424813</v>
      </c>
      <c r="GF268" s="146">
        <f t="shared" si="426"/>
        <v>296.29607356791826</v>
      </c>
      <c r="GG268" s="146">
        <f t="shared" si="427"/>
        <v>297.76797587391343</v>
      </c>
      <c r="GH268" s="146">
        <f t="shared" si="428"/>
        <v>299.26936757286734</v>
      </c>
      <c r="GI268" s="146">
        <f t="shared" si="429"/>
        <v>300.80002108186602</v>
      </c>
      <c r="GJ268" s="146">
        <f t="shared" si="430"/>
        <v>302.35971392591949</v>
      </c>
      <c r="GK268" s="146">
        <f t="shared" si="431"/>
        <v>303.94822891775834</v>
      </c>
      <c r="GL268" s="146">
        <f t="shared" si="432"/>
        <v>305.56535431498196</v>
      </c>
      <c r="GM268" s="146">
        <f t="shared" si="433"/>
        <v>307.21088395540426</v>
      </c>
      <c r="GN268" s="146">
        <f t="shared" si="434"/>
        <v>308.88461737148583</v>
      </c>
      <c r="GO268" s="146">
        <f t="shared" si="435"/>
        <v>310.58635988477744</v>
      </c>
      <c r="GP268" s="146">
        <f t="shared" si="436"/>
        <v>312.31592268132471</v>
      </c>
      <c r="GQ268" s="146">
        <f t="shared" si="437"/>
        <v>314.07312286899764</v>
      </c>
      <c r="GR268" s="146">
        <f t="shared" si="438"/>
        <v>315.85778351772279</v>
      </c>
      <c r="GS268" s="146">
        <f t="shared" si="439"/>
        <v>317.66973368359606</v>
      </c>
      <c r="GT268" s="146">
        <f t="shared" si="440"/>
        <v>319.50880841784988</v>
      </c>
      <c r="GU268" s="146">
        <f t="shared" si="441"/>
        <v>321.3748487616428</v>
      </c>
      <c r="GV268" s="146">
        <f t="shared" si="442"/>
        <v>323.26770172762139</v>
      </c>
      <c r="GW268" s="146">
        <f t="shared" si="443"/>
        <v>325.18722026919107</v>
      </c>
      <c r="GX268" s="146">
        <f t="shared" si="444"/>
        <v>327.13326323840676</v>
      </c>
      <c r="HA268" s="267">
        <v>109.83822456497158</v>
      </c>
      <c r="HB268" s="273">
        <v>11000</v>
      </c>
      <c r="HC268" s="146">
        <f t="shared" si="505"/>
        <v>11.821490081505456</v>
      </c>
      <c r="HD268" s="146">
        <f t="shared" si="506"/>
        <v>23.64194352031857</v>
      </c>
      <c r="HE268" s="146">
        <f t="shared" si="507"/>
        <v>35.460325911418387</v>
      </c>
      <c r="HF268" s="146">
        <f t="shared" si="508"/>
        <v>47.275607314155991</v>
      </c>
      <c r="HG268" s="146">
        <f t="shared" si="509"/>
        <v>59.086764457342483</v>
      </c>
      <c r="HH268" s="146">
        <f t="shared" si="510"/>
        <v>70.892782912038115</v>
      </c>
      <c r="HI268" s="146">
        <f t="shared" si="511"/>
        <v>82.69265922170905</v>
      </c>
      <c r="HJ268" s="146">
        <f t="shared" si="512"/>
        <v>94.485402979902787</v>
      </c>
      <c r="HK268" s="146">
        <f t="shared" si="513"/>
        <v>106.27003884586921</v>
      </c>
      <c r="HL268" s="146">
        <f t="shared" si="514"/>
        <v>118.04560848926349</v>
      </c>
      <c r="HM268" s="146">
        <f t="shared" si="515"/>
        <v>129.81117245554827</v>
      </c>
      <c r="HN268" s="146">
        <f t="shared" si="516"/>
        <v>141.56581194447517</v>
      </c>
      <c r="HO268" s="146">
        <f t="shared" si="517"/>
        <v>153.30863049470742</v>
      </c>
      <c r="HP268" s="146">
        <f t="shared" si="518"/>
        <v>165.03875556836616</v>
      </c>
      <c r="HQ268" s="146">
        <f t="shared" si="519"/>
        <v>176.7553400301735</v>
      </c>
      <c r="HR268" s="146">
        <f t="shared" si="520"/>
        <v>188.45756351664869</v>
      </c>
      <c r="HS268" s="146">
        <f t="shared" si="521"/>
        <v>200.14463369159455</v>
      </c>
      <c r="HT268" s="146">
        <f t="shared" si="522"/>
        <v>211.81578738504717</v>
      </c>
      <c r="HU268" s="146">
        <f t="shared" si="523"/>
        <v>223.47029161362306</v>
      </c>
      <c r="HV268" s="146">
        <f t="shared" si="524"/>
        <v>235.10744448106763</v>
      </c>
      <c r="HW268" s="146">
        <f t="shared" si="525"/>
        <v>246.72657595854227</v>
      </c>
      <c r="HX268" s="146">
        <f t="shared" si="526"/>
        <v>258.32704854505232</v>
      </c>
      <c r="HY268" s="146">
        <f t="shared" si="527"/>
        <v>269.9082578090372</v>
      </c>
      <c r="HZ268" s="146">
        <f t="shared" si="528"/>
        <v>281.46963281291886</v>
      </c>
      <c r="IA268" s="146">
        <f t="shared" si="529"/>
        <v>293.01063642300073</v>
      </c>
      <c r="IB268" s="146">
        <f t="shared" si="530"/>
        <v>304.53076550771516</v>
      </c>
      <c r="IC268" s="146">
        <f t="shared" si="531"/>
        <v>316.02955102773137</v>
      </c>
      <c r="ID268" s="146">
        <f t="shared" si="532"/>
        <v>327.50655802195234</v>
      </c>
      <c r="IE268" s="146">
        <f t="shared" si="533"/>
        <v>338.9613854937889</v>
      </c>
      <c r="IF268" s="146">
        <f t="shared" si="534"/>
        <v>350.39366620253094</v>
      </c>
      <c r="IG268" s="146">
        <f t="shared" si="535"/>
        <v>361.80306636486409</v>
      </c>
      <c r="IH268" s="146">
        <f t="shared" si="536"/>
        <v>373.18928527188132</v>
      </c>
      <c r="II268" s="146">
        <f t="shared" si="537"/>
        <v>384.5520548271071</v>
      </c>
      <c r="IJ268" s="146">
        <f t="shared" si="538"/>
        <v>395.89113901116673</v>
      </c>
      <c r="IK268" s="146">
        <f t="shared" si="539"/>
        <v>407.20633327886367</v>
      </c>
      <c r="IL268" s="146">
        <f t="shared" si="540"/>
        <v>418.49746389441304</v>
      </c>
      <c r="IM268" s="146">
        <f t="shared" si="541"/>
        <v>429.76438721061385</v>
      </c>
      <c r="IN268" s="146">
        <f t="shared" si="542"/>
        <v>441.00698889766505</v>
      </c>
      <c r="IO268" s="146">
        <f t="shared" si="543"/>
        <v>452.22518312725299</v>
      </c>
      <c r="IP268" s="146">
        <f t="shared" si="544"/>
        <v>463.41891171743498</v>
      </c>
      <c r="IQ268" s="355">
        <f t="shared" si="545"/>
        <v>474.58814324365051</v>
      </c>
      <c r="IR268" s="146">
        <f t="shared" si="546"/>
        <v>485.73287212107721</v>
      </c>
      <c r="IS268" s="146">
        <f t="shared" si="547"/>
        <v>496.85311766329488</v>
      </c>
      <c r="IT268" s="146">
        <f t="shared" si="548"/>
        <v>507.94892312204445</v>
      </c>
      <c r="IU268" s="146">
        <f t="shared" si="549"/>
        <v>519.02035471261422</v>
      </c>
      <c r="IV268" s="146">
        <f t="shared" si="550"/>
        <v>530.06750062916558</v>
      </c>
      <c r="IW268" s="146">
        <f t="shared" si="551"/>
        <v>541.09047005403647</v>
      </c>
      <c r="IX268" s="146">
        <f t="shared" si="552"/>
        <v>552.08939216482702</v>
      </c>
      <c r="IY268" s="146">
        <f t="shared" si="553"/>
        <v>563.0644151428005</v>
      </c>
      <c r="IZ268" s="146">
        <f t="shared" si="554"/>
        <v>574.0157051858713</v>
      </c>
      <c r="JA268" s="146">
        <f t="shared" si="555"/>
        <v>584.94344552919893</v>
      </c>
      <c r="JB268" s="146">
        <f t="shared" si="556"/>
        <v>595.84783547616439</v>
      </c>
      <c r="JC268" s="146">
        <f t="shared" si="557"/>
        <v>606.72908944222104</v>
      </c>
      <c r="JD268" s="146">
        <f t="shared" si="558"/>
        <v>617.58743601390597</v>
      </c>
      <c r="JE268" s="146">
        <f t="shared" si="559"/>
        <v>628.42311702504446</v>
      </c>
      <c r="JF268" s="146">
        <f t="shared" si="560"/>
        <v>639.23638665194983</v>
      </c>
      <c r="JG268" s="146">
        <f t="shared" si="561"/>
        <v>650.02751052921781</v>
      </c>
      <c r="JH268" s="146">
        <f t="shared" si="562"/>
        <v>660.79676488749055</v>
      </c>
      <c r="JI268" s="146">
        <f t="shared" si="563"/>
        <v>671.54443571438662</v>
      </c>
      <c r="JJ268" s="146">
        <f t="shared" si="564"/>
        <v>682.27081793959394</v>
      </c>
      <c r="JL268" s="267">
        <v>119.8201794072795</v>
      </c>
      <c r="JM268" s="273">
        <v>12000</v>
      </c>
      <c r="JN268" s="147">
        <f t="shared" si="445"/>
        <v>73.136707885404476</v>
      </c>
      <c r="JO268" s="147">
        <f t="shared" si="446"/>
        <v>83.193701156439047</v>
      </c>
      <c r="JP268" s="147">
        <f t="shared" si="447"/>
        <v>93.288665128235735</v>
      </c>
      <c r="JQ268" s="147">
        <f t="shared" si="448"/>
        <v>103.42156267518477</v>
      </c>
      <c r="JR268" s="147">
        <f t="shared" si="449"/>
        <v>113.59234200929536</v>
      </c>
      <c r="JS268" s="147">
        <f t="shared" si="450"/>
        <v>123.80093686643562</v>
      </c>
      <c r="JT268" s="147">
        <f t="shared" si="451"/>
        <v>134.04726674348541</v>
      </c>
      <c r="JU268" s="147">
        <f t="shared" si="452"/>
        <v>144.33123718472041</v>
      </c>
      <c r="JV268" s="147">
        <f t="shared" si="453"/>
        <v>154.65274011540833</v>
      </c>
      <c r="JW268" s="147">
        <f t="shared" si="454"/>
        <v>165.01165422029629</v>
      </c>
      <c r="JX268" s="147">
        <f t="shared" si="455"/>
        <v>175.40784536438071</v>
      </c>
      <c r="JY268" s="147">
        <f t="shared" si="456"/>
        <v>185.84116705310817</v>
      </c>
      <c r="JZ268" s="147">
        <f t="shared" si="457"/>
        <v>196.3114609289313</v>
      </c>
      <c r="KA268" s="147">
        <f t="shared" si="458"/>
        <v>206.81855730096339</v>
      </c>
      <c r="KB268" s="147">
        <f t="shared" si="459"/>
        <v>217.36227570432601</v>
      </c>
      <c r="KC268" s="147">
        <f t="shared" si="460"/>
        <v>227.94242548567144</v>
      </c>
      <c r="KD268" s="147">
        <f t="shared" si="461"/>
        <v>238.55880641128505</v>
      </c>
      <c r="KE268" s="147">
        <f t="shared" si="462"/>
        <v>249.21120929413115</v>
      </c>
      <c r="KF268" s="147">
        <f t="shared" si="463"/>
        <v>259.89941663620044</v>
      </c>
      <c r="KG268" s="147">
        <f t="shared" si="464"/>
        <v>270.62320328254168</v>
      </c>
      <c r="KH268" s="147">
        <f t="shared" si="465"/>
        <v>281.38233708341977</v>
      </c>
      <c r="KI268" s="147">
        <f t="shared" si="466"/>
        <v>292.17657956112754</v>
      </c>
      <c r="KJ268" s="147">
        <f t="shared" si="467"/>
        <v>303.00568657809146</v>
      </c>
      <c r="KK268" s="147">
        <f t="shared" si="468"/>
        <v>313.86940900304933</v>
      </c>
      <c r="KL268" s="147">
        <f t="shared" si="469"/>
        <v>324.76749337223515</v>
      </c>
      <c r="KM268" s="147">
        <f t="shared" si="470"/>
        <v>335.69968254268122</v>
      </c>
      <c r="KN268" s="147">
        <f t="shared" si="471"/>
        <v>346.66571633493913</v>
      </c>
      <c r="KO268" s="147">
        <f t="shared" si="472"/>
        <v>357.66533216272381</v>
      </c>
      <c r="KP268" s="147">
        <f t="shared" si="473"/>
        <v>368.69826564719392</v>
      </c>
      <c r="KQ268" s="147">
        <f t="shared" si="474"/>
        <v>379.76425121380265</v>
      </c>
      <c r="KR268" s="147">
        <f t="shared" si="475"/>
        <v>390.86302266987053</v>
      </c>
      <c r="KS268" s="147">
        <f t="shared" si="476"/>
        <v>401.99431376125449</v>
      </c>
      <c r="KT268" s="147">
        <f t="shared" si="477"/>
        <v>413.15785870670851</v>
      </c>
      <c r="KU268" s="147">
        <f t="shared" si="478"/>
        <v>424.35339270874408</v>
      </c>
      <c r="KV268" s="147">
        <f t="shared" si="479"/>
        <v>435.58065244001369</v>
      </c>
      <c r="KW268" s="147">
        <f t="shared" si="480"/>
        <v>446.8393765044392</v>
      </c>
      <c r="KX268" s="147">
        <f t="shared" si="481"/>
        <v>458.12930587250497</v>
      </c>
      <c r="KY268" s="147">
        <f t="shared" si="482"/>
        <v>469.45018429031865</v>
      </c>
      <c r="KZ268" s="147">
        <f t="shared" si="483"/>
        <v>480.80175866221572</v>
      </c>
      <c r="LA268" s="147">
        <f t="shared" si="484"/>
        <v>492.18377940684894</v>
      </c>
      <c r="LB268" s="358">
        <f t="shared" si="485"/>
        <v>503.596000786849</v>
      </c>
      <c r="LC268" s="147">
        <f t="shared" si="486"/>
        <v>515.03818121228596</v>
      </c>
      <c r="LD268" s="147">
        <f t="shared" si="487"/>
        <v>526.51008351828114</v>
      </c>
      <c r="LE268" s="147">
        <f t="shared" si="488"/>
        <v>538.0114752172351</v>
      </c>
      <c r="LF268" s="147">
        <f t="shared" si="489"/>
        <v>549.54212872623373</v>
      </c>
      <c r="LG268" s="147">
        <f t="shared" si="490"/>
        <v>561.10182157028726</v>
      </c>
      <c r="LH268" s="147">
        <f t="shared" si="491"/>
        <v>572.69033656212605</v>
      </c>
      <c r="LI268" s="147">
        <f t="shared" si="492"/>
        <v>584.30746195934967</v>
      </c>
      <c r="LJ268" s="147">
        <f t="shared" si="493"/>
        <v>595.95299159977196</v>
      </c>
      <c r="LK268" s="147">
        <f t="shared" si="494"/>
        <v>607.62672501585348</v>
      </c>
      <c r="LL268" s="147">
        <f t="shared" si="495"/>
        <v>619.3284675291452</v>
      </c>
      <c r="LM268" s="147">
        <f t="shared" si="496"/>
        <v>631.05803032569247</v>
      </c>
      <c r="LN268" s="147">
        <f t="shared" si="497"/>
        <v>642.81523051336535</v>
      </c>
      <c r="LO268" s="147">
        <f t="shared" si="498"/>
        <v>654.59989116209044</v>
      </c>
      <c r="LP268" s="147">
        <f t="shared" si="499"/>
        <v>666.41184132796377</v>
      </c>
      <c r="LQ268" s="147">
        <f t="shared" si="500"/>
        <v>678.25091606221758</v>
      </c>
      <c r="LR268" s="147">
        <f t="shared" si="501"/>
        <v>690.11695640601056</v>
      </c>
      <c r="LS268" s="147">
        <f t="shared" si="502"/>
        <v>702.00980937198915</v>
      </c>
      <c r="LT268" s="147">
        <f t="shared" si="503"/>
        <v>713.92932791355884</v>
      </c>
      <c r="LU268" s="147">
        <f t="shared" si="504"/>
        <v>725.8753708827744</v>
      </c>
      <c r="LX268" s="267">
        <v>110</v>
      </c>
      <c r="LY268" s="273">
        <v>11000</v>
      </c>
      <c r="LZ268" s="145">
        <f t="shared" si="565"/>
        <v>1.858804632669896E-2</v>
      </c>
      <c r="MA268" s="145">
        <f t="shared" si="566"/>
        <v>3.7174462642100135E-2</v>
      </c>
      <c r="MB268" s="145">
        <f t="shared" si="567"/>
        <v>5.5757622453407998E-2</v>
      </c>
      <c r="MC268" s="145">
        <f t="shared" si="568"/>
        <v>7.433590628758116E-2</v>
      </c>
      <c r="MD268" s="145">
        <f t="shared" si="569"/>
        <v>9.2907705158600709E-2</v>
      </c>
      <c r="ME268" s="145">
        <f t="shared" si="570"/>
        <v>0.11147142398395191</v>
      </c>
      <c r="MF268" s="145">
        <f t="shared" si="571"/>
        <v>0.13002548493407104</v>
      </c>
      <c r="MG268" s="145">
        <f t="shared" si="572"/>
        <v>0.14856833069927086</v>
      </c>
      <c r="MH268" s="145">
        <f t="shared" si="573"/>
        <v>0.16709842765909216</v>
      </c>
      <c r="MI268" s="145">
        <f t="shared" si="574"/>
        <v>0.18561426894014393</v>
      </c>
      <c r="MJ268" s="145">
        <f t="shared" si="575"/>
        <v>0.20411437734925159</v>
      </c>
      <c r="MK268" s="145">
        <f t="shared" si="576"/>
        <v>0.22259730816993142</v>
      </c>
      <c r="ML268" s="145">
        <f t="shared" si="577"/>
        <v>0.24106165181128222</v>
      </c>
      <c r="MM268" s="145">
        <f t="shared" si="578"/>
        <v>0.25950603629951707</v>
      </c>
      <c r="MN268" s="145">
        <f t="shared" si="579"/>
        <v>0.27792912960375993</v>
      </c>
      <c r="MO268" s="145">
        <f t="shared" si="580"/>
        <v>0.29632964178896187</v>
      </c>
      <c r="MP268" s="145">
        <f t="shared" si="581"/>
        <v>0.3147063269900216</v>
      </c>
      <c r="MQ268" s="145">
        <f t="shared" si="582"/>
        <v>0.33305798520266322</v>
      </c>
      <c r="MR268" s="145">
        <f t="shared" si="583"/>
        <v>0.35138346388782482</v>
      </c>
      <c r="MS268" s="145">
        <f t="shared" si="584"/>
        <v>0.36968165938767589</v>
      </c>
      <c r="MT268" s="145">
        <f t="shared" si="585"/>
        <v>0.38795151815253648</v>
      </c>
      <c r="MU268" s="145">
        <f t="shared" si="586"/>
        <v>0.40619203777933038</v>
      </c>
      <c r="MV268" s="145">
        <f t="shared" si="587"/>
        <v>0.42440226786317875</v>
      </c>
      <c r="MW268" s="145">
        <f t="shared" si="588"/>
        <v>0.44258131066495765</v>
      </c>
      <c r="MX268" s="145">
        <f t="shared" si="589"/>
        <v>0.46072832159858118</v>
      </c>
      <c r="MY268" s="145">
        <f t="shared" si="590"/>
        <v>0.47884250954272517</v>
      </c>
      <c r="MZ268" s="145">
        <f t="shared" si="591"/>
        <v>0.49692313698251206</v>
      </c>
      <c r="NA268" s="145">
        <f t="shared" si="592"/>
        <v>0.51496951998749274</v>
      </c>
      <c r="NB268" s="145">
        <f t="shared" si="593"/>
        <v>0.53298102803282421</v>
      </c>
      <c r="NC268" s="145">
        <f t="shared" si="594"/>
        <v>0.5509570836712232</v>
      </c>
      <c r="ND268" s="145">
        <f t="shared" si="595"/>
        <v>0.56889716206363239</v>
      </c>
      <c r="NE268" s="145">
        <f t="shared" si="596"/>
        <v>0.58680079037701149</v>
      </c>
      <c r="NF268" s="145">
        <f t="shared" si="597"/>
        <v>0.60466754705792936</v>
      </c>
      <c r="NG268" s="145">
        <f t="shared" si="598"/>
        <v>0.62249706099081237</v>
      </c>
      <c r="NH268" s="145">
        <f t="shared" si="599"/>
        <v>0.64028901054991261</v>
      </c>
      <c r="NI268" s="145">
        <f t="shared" si="600"/>
        <v>0.65804312255403252</v>
      </c>
      <c r="NJ268" s="145">
        <f t="shared" si="601"/>
        <v>0.67575917113309925</v>
      </c>
      <c r="NK268" s="145">
        <f t="shared" si="602"/>
        <v>0.69343697651555891</v>
      </c>
      <c r="NL268" s="145">
        <f t="shared" si="603"/>
        <v>0.71107640374544101</v>
      </c>
      <c r="NM268" s="145">
        <f t="shared" si="604"/>
        <v>0.72867736133777694</v>
      </c>
      <c r="NN268" s="145">
        <f t="shared" si="605"/>
        <v>0.74623979988075972</v>
      </c>
      <c r="NO268" s="145">
        <f t="shared" si="606"/>
        <v>0.76376371059284531</v>
      </c>
      <c r="NP268" s="145">
        <f t="shared" si="607"/>
        <v>0.78124912384260092</v>
      </c>
      <c r="NQ268" s="145">
        <f t="shared" si="608"/>
        <v>0.79869610763882726</v>
      </c>
      <c r="NR268" s="145">
        <f t="shared" si="609"/>
        <v>0.81610476609808147</v>
      </c>
      <c r="NS268" s="145">
        <f t="shared" si="610"/>
        <v>0.83347523789638034</v>
      </c>
      <c r="NT268" s="145">
        <f t="shared" si="611"/>
        <v>0.85080769471143469</v>
      </c>
      <c r="NU268" s="145">
        <f t="shared" si="612"/>
        <v>0.86810233966139616</v>
      </c>
      <c r="NV268" s="145">
        <f t="shared" si="613"/>
        <v>0.88535940574567251</v>
      </c>
      <c r="NW268" s="145">
        <f t="shared" si="614"/>
        <v>0.90257915429295488</v>
      </c>
      <c r="NX268" s="145">
        <f t="shared" si="615"/>
        <v>0.91976187342120574</v>
      </c>
      <c r="NY268" s="145">
        <f t="shared" si="616"/>
        <v>0.93690787651397067</v>
      </c>
      <c r="NZ268" s="145">
        <f t="shared" si="617"/>
        <v>0.95401750071693592</v>
      </c>
      <c r="OA268" s="145">
        <f t="shared" si="618"/>
        <v>0.97109110545832122</v>
      </c>
      <c r="OB268" s="145">
        <f t="shared" si="619"/>
        <v>0.98812907099631075</v>
      </c>
      <c r="OC268" s="145">
        <f t="shared" si="620"/>
        <v>1.0051317969963487</v>
      </c>
      <c r="OD268" s="145">
        <f t="shared" si="621"/>
        <v>1.0220997011408202</v>
      </c>
      <c r="OE268" s="145">
        <f t="shared" si="622"/>
        <v>1.0390332177732755</v>
      </c>
      <c r="OF268" s="145">
        <f t="shared" si="623"/>
        <v>1.0559327965790815</v>
      </c>
      <c r="OG268" s="145">
        <f t="shared" si="624"/>
        <v>1.0727989013040657</v>
      </c>
    </row>
    <row r="269" spans="55:397">
      <c r="BC269" s="173"/>
      <c r="BD269" s="182"/>
      <c r="BE269" s="91">
        <f t="shared" si="625"/>
        <v>1013.25</v>
      </c>
      <c r="BF269" s="193">
        <f t="shared" si="625"/>
        <v>1.2250000000000001</v>
      </c>
      <c r="BG269" s="91">
        <f t="shared" si="625"/>
        <v>288.14999999999998</v>
      </c>
      <c r="BH269" s="116">
        <f t="shared" si="625"/>
        <v>0</v>
      </c>
      <c r="BI269" s="116"/>
      <c r="BJ269" s="107" t="s">
        <v>24</v>
      </c>
      <c r="BK269" s="217">
        <v>12000</v>
      </c>
      <c r="BL269" s="220">
        <v>3.6576</v>
      </c>
      <c r="BM269" s="284">
        <v>120</v>
      </c>
      <c r="BN269" s="113"/>
      <c r="BO269" s="104">
        <f t="shared" si="626"/>
        <v>644.40845705747063</v>
      </c>
      <c r="BP269" s="256">
        <f t="shared" si="627"/>
        <v>0.8491373834593775</v>
      </c>
      <c r="BQ269" s="213">
        <f t="shared" si="628"/>
        <v>-8.7744000000001847</v>
      </c>
      <c r="BR269" s="215">
        <f t="shared" si="629"/>
        <v>264.37559999999979</v>
      </c>
      <c r="BS269" s="117"/>
      <c r="BT269" s="101">
        <f t="shared" si="630"/>
        <v>633.6030611842499</v>
      </c>
      <c r="BU269" s="113"/>
      <c r="BV269" s="141">
        <f t="shared" si="631"/>
        <v>0.63598169953858441</v>
      </c>
      <c r="BW269" s="163">
        <f t="shared" si="632"/>
        <v>0.69317337425255299</v>
      </c>
      <c r="BX269" s="159">
        <f t="shared" si="633"/>
        <v>0.91749297241020233</v>
      </c>
      <c r="BY269" s="170"/>
      <c r="CC269" s="267">
        <v>129.80148776143744</v>
      </c>
      <c r="CD269" s="273">
        <v>13000</v>
      </c>
      <c r="CE269" s="145">
        <f t="shared" si="325"/>
        <v>1.9334727582250487E-2</v>
      </c>
      <c r="CF269" s="145">
        <f t="shared" si="326"/>
        <v>3.8667349319333154E-2</v>
      </c>
      <c r="CG269" s="145">
        <f t="shared" si="327"/>
        <v>5.7995764313124767E-2</v>
      </c>
      <c r="CH269" s="145">
        <f t="shared" si="328"/>
        <v>7.7317881532882105E-2</v>
      </c>
      <c r="CI269" s="145">
        <f t="shared" si="329"/>
        <v>9.663162468241282E-2</v>
      </c>
      <c r="CJ269" s="145">
        <f t="shared" si="330"/>
        <v>0.11593493698824966</v>
      </c>
      <c r="CK269" s="145">
        <f t="shared" si="331"/>
        <v>0.13522578588360515</v>
      </c>
      <c r="CL269" s="145">
        <f t="shared" si="332"/>
        <v>0.15450216756415047</v>
      </c>
      <c r="CM269" s="145">
        <f t="shared" si="333"/>
        <v>0.17376211139261535</v>
      </c>
      <c r="CN269" s="145">
        <f t="shared" si="334"/>
        <v>0.19300368413098234</v>
      </c>
      <c r="CO269" s="145">
        <f t="shared" si="335"/>
        <v>0.21222499398044531</v>
      </c>
      <c r="CP269" s="145">
        <f t="shared" si="336"/>
        <v>0.23142419441125381</v>
      </c>
      <c r="CQ269" s="145">
        <f t="shared" si="337"/>
        <v>0.25059948776644625</v>
      </c>
      <c r="CR269" s="145">
        <f t="shared" si="338"/>
        <v>0.26974912862545486</v>
      </c>
      <c r="CS269" s="145">
        <f t="shared" si="339"/>
        <v>0.28887142691579731</v>
      </c>
      <c r="CT269" s="145">
        <f t="shared" si="340"/>
        <v>0.307964750763144</v>
      </c>
      <c r="CU269" s="145">
        <f t="shared" si="341"/>
        <v>0.32702752907223892</v>
      </c>
      <c r="CV269" s="145">
        <f t="shared" si="342"/>
        <v>0.34605825383332345</v>
      </c>
      <c r="CW269" s="145">
        <f t="shared" si="343"/>
        <v>0.36505548215083838</v>
      </c>
      <c r="CX269" s="145">
        <f t="shared" si="344"/>
        <v>0.3840178379932867</v>
      </c>
      <c r="CY269" s="145">
        <f t="shared" si="345"/>
        <v>0.40294401366502292</v>
      </c>
      <c r="CZ269" s="145">
        <f t="shared" si="346"/>
        <v>0.42183277100276989</v>
      </c>
      <c r="DA269" s="145">
        <f t="shared" si="347"/>
        <v>0.44068294230129013</v>
      </c>
      <c r="DB269" s="145">
        <f t="shared" si="348"/>
        <v>0.45949343097435419</v>
      </c>
      <c r="DC269" s="145">
        <f t="shared" si="349"/>
        <v>0.47826321195862748</v>
      </c>
      <c r="DD269" s="145">
        <f t="shared" si="350"/>
        <v>0.49699133186943312</v>
      </c>
      <c r="DE269" s="145">
        <f t="shared" si="351"/>
        <v>0.5156769089184976</v>
      </c>
      <c r="DF269" s="145">
        <f t="shared" si="352"/>
        <v>0.53431913260488872</v>
      </c>
      <c r="DG269" s="145">
        <f t="shared" si="353"/>
        <v>0.55291726319111356</v>
      </c>
      <c r="DH269" s="145">
        <f t="shared" si="354"/>
        <v>0.57147063097716044</v>
      </c>
      <c r="DI269" s="145">
        <f t="shared" si="355"/>
        <v>0.58997863538571171</v>
      </c>
      <c r="DJ269" s="145">
        <f t="shared" si="356"/>
        <v>0.60844074387222158</v>
      </c>
      <c r="DK269" s="145">
        <f t="shared" si="357"/>
        <v>0.62685649067381333</v>
      </c>
      <c r="DL269" s="145">
        <f t="shared" si="358"/>
        <v>0.64522547541101005</v>
      </c>
      <c r="DM269" s="145">
        <f t="shared" si="359"/>
        <v>0.66354736155640559</v>
      </c>
      <c r="DN269" s="145">
        <f t="shared" si="360"/>
        <v>0.68182187478418588</v>
      </c>
      <c r="DO269" s="145">
        <f t="shared" si="361"/>
        <v>0.7000488012142666</v>
      </c>
      <c r="DP269" s="145">
        <f t="shared" si="362"/>
        <v>0.71822798556444745</v>
      </c>
      <c r="DQ269" s="145">
        <f t="shared" si="363"/>
        <v>0.73635932922363856</v>
      </c>
      <c r="DR269" s="145">
        <f t="shared" si="364"/>
        <v>0.75444278825874633</v>
      </c>
      <c r="DS269" s="145">
        <f t="shared" si="365"/>
        <v>0.77247837136726794</v>
      </c>
      <c r="DT269" s="145">
        <f t="shared" si="366"/>
        <v>0.79046613778712982</v>
      </c>
      <c r="DU269" s="145">
        <f t="shared" si="367"/>
        <v>0.80840619517466039</v>
      </c>
      <c r="DV269" s="145">
        <f t="shared" si="368"/>
        <v>0.82629869746096951</v>
      </c>
      <c r="DW269" s="145">
        <f t="shared" si="369"/>
        <v>0.84414384269637777</v>
      </c>
      <c r="DX269" s="145">
        <f t="shared" si="370"/>
        <v>0.86194187089184759</v>
      </c>
      <c r="DY269" s="145">
        <f t="shared" si="371"/>
        <v>0.87969306186571794</v>
      </c>
      <c r="DZ269" s="145">
        <f t="shared" si="372"/>
        <v>0.89739773310337645</v>
      </c>
      <c r="EA269" s="145">
        <f t="shared" si="373"/>
        <v>0.91505623763684774</v>
      </c>
      <c r="EB269" s="145">
        <f t="shared" si="374"/>
        <v>0.93266896195061455</v>
      </c>
      <c r="EC269" s="145">
        <f t="shared" si="375"/>
        <v>0.9502363239193834</v>
      </c>
      <c r="ED269" s="145">
        <f t="shared" si="376"/>
        <v>0.96775877078288497</v>
      </c>
      <c r="EE269" s="145">
        <f t="shared" si="377"/>
        <v>0.98523677716220492</v>
      </c>
      <c r="EF269" s="145">
        <f t="shared" si="378"/>
        <v>1.0026708431216034</v>
      </c>
      <c r="EG269" s="145">
        <f t="shared" si="379"/>
        <v>1.020061492279233</v>
      </c>
      <c r="EH269" s="145">
        <f t="shared" si="380"/>
        <v>1.0374092699696553</v>
      </c>
      <c r="EI269" s="145">
        <f t="shared" si="381"/>
        <v>1.0547147414606173</v>
      </c>
      <c r="EJ269" s="145">
        <f t="shared" si="382"/>
        <v>1.0719784902260538</v>
      </c>
      <c r="EK269" s="145">
        <f t="shared" si="383"/>
        <v>1.0892011162769193</v>
      </c>
      <c r="EL269" s="145">
        <f t="shared" si="384"/>
        <v>1.1063832345510416</v>
      </c>
      <c r="EO269" s="267">
        <v>129.80148776143744</v>
      </c>
      <c r="EP269" s="273">
        <v>13000</v>
      </c>
      <c r="EQ269" s="146">
        <f t="shared" si="385"/>
        <v>262.4140182684352</v>
      </c>
      <c r="ER269" s="146">
        <f t="shared" si="386"/>
        <v>262.47286452706578</v>
      </c>
      <c r="ES269" s="146">
        <f t="shared" si="387"/>
        <v>262.57091316830537</v>
      </c>
      <c r="ET269" s="146">
        <f t="shared" si="388"/>
        <v>262.70812162073076</v>
      </c>
      <c r="EU269" s="146">
        <f t="shared" si="389"/>
        <v>262.88443051005066</v>
      </c>
      <c r="EV269" s="146">
        <f t="shared" si="390"/>
        <v>263.09976388274839</v>
      </c>
      <c r="EW269" s="146">
        <f t="shared" si="391"/>
        <v>263.35402949071323</v>
      </c>
      <c r="EX269" s="146">
        <f t="shared" si="392"/>
        <v>263.64711913473008</v>
      </c>
      <c r="EY269" s="146">
        <f t="shared" si="393"/>
        <v>263.97890906427881</v>
      </c>
      <c r="EZ269" s="146">
        <f t="shared" si="394"/>
        <v>264.34926043071221</v>
      </c>
      <c r="FA269" s="146">
        <f t="shared" si="395"/>
        <v>264.75801979053153</v>
      </c>
      <c r="FB269" s="146">
        <f t="shared" si="396"/>
        <v>265.20501965517008</v>
      </c>
      <c r="FC269" s="146">
        <f t="shared" si="397"/>
        <v>265.69007908343104</v>
      </c>
      <c r="FD269" s="146">
        <f t="shared" si="398"/>
        <v>266.21300431250353</v>
      </c>
      <c r="FE269" s="146">
        <f t="shared" si="399"/>
        <v>266.77358942330795</v>
      </c>
      <c r="FF269" s="146">
        <f t="shared" si="400"/>
        <v>267.37161703579505</v>
      </c>
      <c r="FG269" s="146">
        <f t="shared" si="401"/>
        <v>268.00685902974146</v>
      </c>
      <c r="FH269" s="146">
        <f t="shared" si="402"/>
        <v>268.6790772865499</v>
      </c>
      <c r="FI269" s="146">
        <f t="shared" si="403"/>
        <v>269.38802444757317</v>
      </c>
      <c r="FJ269" s="146">
        <f t="shared" si="404"/>
        <v>270.13344468453249</v>
      </c>
      <c r="FK269" s="146">
        <f t="shared" si="405"/>
        <v>270.91507447768839</v>
      </c>
      <c r="FL269" s="146">
        <f t="shared" si="406"/>
        <v>271.73264339755633</v>
      </c>
      <c r="FM269" s="146">
        <f t="shared" si="407"/>
        <v>272.58587488611118</v>
      </c>
      <c r="FN269" s="146">
        <f t="shared" si="408"/>
        <v>273.4744870336196</v>
      </c>
      <c r="FO269" s="146">
        <f t="shared" si="409"/>
        <v>274.39819334744925</v>
      </c>
      <c r="FP269" s="146">
        <f t="shared" si="410"/>
        <v>275.35670350944173</v>
      </c>
      <c r="FQ269" s="146">
        <f t="shared" si="411"/>
        <v>276.34972411868279</v>
      </c>
      <c r="FR269" s="146">
        <f t="shared" si="412"/>
        <v>277.37695941677384</v>
      </c>
      <c r="FS269" s="146">
        <f t="shared" si="413"/>
        <v>278.43811199297562</v>
      </c>
      <c r="FT269" s="146">
        <f t="shared" si="414"/>
        <v>279.53288346687975</v>
      </c>
      <c r="FU269" s="146">
        <f t="shared" si="415"/>
        <v>280.66097514653882</v>
      </c>
      <c r="FV269" s="146">
        <f t="shared" si="416"/>
        <v>281.82208866026679</v>
      </c>
      <c r="FW269" s="146">
        <f t="shared" si="417"/>
        <v>283.01592656059881</v>
      </c>
      <c r="FX269" s="146">
        <f t="shared" si="418"/>
        <v>284.24219289916016</v>
      </c>
      <c r="FY269" s="146">
        <f t="shared" si="419"/>
        <v>285.50059377146056</v>
      </c>
      <c r="FZ269" s="146">
        <f t="shared" si="420"/>
        <v>286.79083783087054</v>
      </c>
      <c r="GA269" s="146">
        <f t="shared" si="421"/>
        <v>288.11263677127556</v>
      </c>
      <c r="GB269" s="146">
        <f t="shared" si="422"/>
        <v>289.46570577812099</v>
      </c>
      <c r="GC269" s="146">
        <f t="shared" si="423"/>
        <v>290.84976394776697</v>
      </c>
      <c r="GD269" s="146">
        <f t="shared" si="424"/>
        <v>292.26453467526409</v>
      </c>
      <c r="GE269" s="355">
        <f t="shared" si="425"/>
        <v>293.7097460108277</v>
      </c>
      <c r="GF269" s="146">
        <f t="shared" si="426"/>
        <v>295.18513098545458</v>
      </c>
      <c r="GG269" s="146">
        <f t="shared" si="427"/>
        <v>296.69042790625673</v>
      </c>
      <c r="GH269" s="146">
        <f t="shared" si="428"/>
        <v>298.22538062221832</v>
      </c>
      <c r="GI269" s="146">
        <f t="shared" si="429"/>
        <v>299.78973876118596</v>
      </c>
      <c r="GJ269" s="146">
        <f t="shared" si="430"/>
        <v>301.38325793899867</v>
      </c>
      <c r="GK269" s="146">
        <f t="shared" si="431"/>
        <v>303.00569994173958</v>
      </c>
      <c r="GL269" s="146">
        <f t="shared" si="432"/>
        <v>304.65683288215945</v>
      </c>
      <c r="GM269" s="146">
        <f t="shared" si="433"/>
        <v>306.33643133137122</v>
      </c>
      <c r="GN269" s="146">
        <f t="shared" si="434"/>
        <v>308.04427642695526</v>
      </c>
      <c r="GO269" s="146">
        <f t="shared" si="435"/>
        <v>309.78015595864468</v>
      </c>
      <c r="GP269" s="146">
        <f t="shared" si="436"/>
        <v>311.54386443277622</v>
      </c>
      <c r="GQ269" s="146">
        <f t="shared" si="437"/>
        <v>313.33520311670122</v>
      </c>
      <c r="GR269" s="146">
        <f t="shared" si="438"/>
        <v>315.15398006435362</v>
      </c>
      <c r="GS269" s="146">
        <f t="shared" si="439"/>
        <v>317.00001012416146</v>
      </c>
      <c r="GT269" s="146">
        <f t="shared" si="440"/>
        <v>318.8731149304748</v>
      </c>
      <c r="GU269" s="146">
        <f t="shared" si="441"/>
        <v>320.77312287966714</v>
      </c>
      <c r="GV269" s="146">
        <f t="shared" si="442"/>
        <v>322.69986909203487</v>
      </c>
      <c r="GW269" s="146">
        <f t="shared" si="443"/>
        <v>324.65319536059701</v>
      </c>
      <c r="GX269" s="146">
        <f t="shared" si="444"/>
        <v>326.63295008786105</v>
      </c>
      <c r="HA269" s="267">
        <v>119.8201794072795</v>
      </c>
      <c r="HB269" s="273">
        <v>12000</v>
      </c>
      <c r="HC269" s="146">
        <f t="shared" si="505"/>
        <v>12.010777979036089</v>
      </c>
      <c r="HD269" s="146">
        <f t="shared" si="506"/>
        <v>24.020378243699625</v>
      </c>
      <c r="HE269" s="146">
        <f t="shared" si="507"/>
        <v>36.027625731419775</v>
      </c>
      <c r="HF269" s="146">
        <f t="shared" si="508"/>
        <v>48.031350669611435</v>
      </c>
      <c r="HG269" s="146">
        <f t="shared" si="509"/>
        <v>60.030391186808259</v>
      </c>
      <c r="HH269" s="146">
        <f t="shared" si="510"/>
        <v>72.023595883538903</v>
      </c>
      <c r="HI269" s="146">
        <f t="shared" si="511"/>
        <v>84.009826350066163</v>
      </c>
      <c r="HJ269" s="146">
        <f t="shared" si="512"/>
        <v>95.987959618742863</v>
      </c>
      <c r="HK269" s="146">
        <f t="shared" si="513"/>
        <v>107.95689053913796</v>
      </c>
      <c r="HL269" s="146">
        <f t="shared" si="514"/>
        <v>119.9155340650408</v>
      </c>
      <c r="HM269" s="146">
        <f t="shared" si="515"/>
        <v>131.862827442981</v>
      </c>
      <c r="HN269" s="146">
        <f t="shared" si="516"/>
        <v>143.79773229305417</v>
      </c>
      <c r="HO269" s="146">
        <f t="shared" si="517"/>
        <v>155.71923657354915</v>
      </c>
      <c r="HP269" s="146">
        <f t="shared" si="518"/>
        <v>167.62635642200408</v>
      </c>
      <c r="HQ269" s="146">
        <f t="shared" si="519"/>
        <v>179.51813786631661</v>
      </c>
      <c r="HR269" s="146">
        <f t="shared" si="520"/>
        <v>191.39365840061063</v>
      </c>
      <c r="HS269" s="146">
        <f t="shared" si="521"/>
        <v>203.2520284215941</v>
      </c>
      <c r="HT269" s="146">
        <f t="shared" si="522"/>
        <v>215.09239252229048</v>
      </c>
      <c r="HU269" s="146">
        <f t="shared" si="523"/>
        <v>226.913930641012</v>
      </c>
      <c r="HV269" s="146">
        <f t="shared" si="524"/>
        <v>238.71585906454965</v>
      </c>
      <c r="HW269" s="146">
        <f t="shared" si="525"/>
        <v>250.49743128551665</v>
      </c>
      <c r="HX269" s="146">
        <f t="shared" si="526"/>
        <v>262.25793871476856</v>
      </c>
      <c r="HY269" s="146">
        <f t="shared" si="527"/>
        <v>273.99671125070029</v>
      </c>
      <c r="HZ269" s="146">
        <f t="shared" si="528"/>
        <v>285.71311770810814</v>
      </c>
      <c r="IA269" s="146">
        <f t="shared" si="529"/>
        <v>297.40656611005454</v>
      </c>
      <c r="IB269" s="146">
        <f t="shared" si="530"/>
        <v>309.07650384689435</v>
      </c>
      <c r="IC269" s="146">
        <f t="shared" si="531"/>
        <v>320.72241770725685</v>
      </c>
      <c r="ID269" s="146">
        <f t="shared" si="532"/>
        <v>332.34383378634755</v>
      </c>
      <c r="IE269" s="146">
        <f t="shared" si="533"/>
        <v>343.94031727738928</v>
      </c>
      <c r="IF269" s="146">
        <f t="shared" si="534"/>
        <v>355.51147215246817</v>
      </c>
      <c r="IG269" s="146">
        <f t="shared" si="535"/>
        <v>367.05694073933421</v>
      </c>
      <c r="IH269" s="146">
        <f t="shared" si="536"/>
        <v>378.57640320099523</v>
      </c>
      <c r="II269" s="146">
        <f t="shared" si="537"/>
        <v>390.06957692512049</v>
      </c>
      <c r="IJ269" s="146">
        <f t="shared" si="538"/>
        <v>401.5362158303621</v>
      </c>
      <c r="IK269" s="146">
        <f t="shared" si="539"/>
        <v>412.97610959679986</v>
      </c>
      <c r="IL269" s="146">
        <f t="shared" si="540"/>
        <v>424.38908282766101</v>
      </c>
      <c r="IM269" s="146">
        <f t="shared" si="541"/>
        <v>435.77499414944765</v>
      </c>
      <c r="IN269" s="146">
        <f t="shared" si="542"/>
        <v>447.13373525745993</v>
      </c>
      <c r="IO269" s="146">
        <f t="shared" si="543"/>
        <v>458.46522991357574</v>
      </c>
      <c r="IP269" s="146">
        <f t="shared" si="544"/>
        <v>469.76943290294611</v>
      </c>
      <c r="IQ269" s="355">
        <f t="shared" si="545"/>
        <v>481.04632895602759</v>
      </c>
      <c r="IR269" s="146">
        <f t="shared" si="546"/>
        <v>492.2959316421435</v>
      </c>
      <c r="IS269" s="146">
        <f t="shared" si="547"/>
        <v>503.51828224046784</v>
      </c>
      <c r="IT269" s="146">
        <f t="shared" si="548"/>
        <v>514.71344859403496</v>
      </c>
      <c r="IU269" s="146">
        <f t="shared" si="549"/>
        <v>525.88152395206635</v>
      </c>
      <c r="IV269" s="146">
        <f t="shared" si="550"/>
        <v>537.02262580559034</v>
      </c>
      <c r="IW269" s="146">
        <f t="shared" si="551"/>
        <v>548.1368947209919</v>
      </c>
      <c r="IX269" s="146">
        <f t="shared" si="552"/>
        <v>559.22449317580697</v>
      </c>
      <c r="IY269" s="146">
        <f t="shared" si="553"/>
        <v>570.28560440073977</v>
      </c>
      <c r="IZ269" s="146">
        <f t="shared" si="554"/>
        <v>581.32043123155302</v>
      </c>
      <c r="JA269" s="146">
        <f t="shared" si="555"/>
        <v>592.32919497415901</v>
      </c>
      <c r="JB269" s="146">
        <f t="shared" si="556"/>
        <v>603.31213428593333</v>
      </c>
      <c r="JC269" s="146">
        <f t="shared" si="557"/>
        <v>614.26950407593995</v>
      </c>
      <c r="JD269" s="146">
        <f t="shared" si="558"/>
        <v>625.20157442649065</v>
      </c>
      <c r="JE269" s="146">
        <f t="shared" si="559"/>
        <v>636.10862953816365</v>
      </c>
      <c r="JF269" s="146">
        <f t="shared" si="560"/>
        <v>646.99096670012887</v>
      </c>
      <c r="JG269" s="146">
        <f t="shared" si="561"/>
        <v>657.84889528738699</v>
      </c>
      <c r="JH269" s="146">
        <f t="shared" si="562"/>
        <v>668.68273578627156</v>
      </c>
      <c r="JI269" s="146">
        <f t="shared" si="563"/>
        <v>679.49281884934328</v>
      </c>
      <c r="JJ269" s="146">
        <f t="shared" si="564"/>
        <v>690.27948438059059</v>
      </c>
      <c r="JL269" s="267">
        <v>129.80148776143744</v>
      </c>
      <c r="JM269" s="273">
        <v>13000</v>
      </c>
      <c r="JN269" s="147">
        <f t="shared" si="445"/>
        <v>77.144910925297694</v>
      </c>
      <c r="JO269" s="147">
        <f t="shared" si="446"/>
        <v>87.203757183928275</v>
      </c>
      <c r="JP269" s="147">
        <f t="shared" si="447"/>
        <v>97.301805825167861</v>
      </c>
      <c r="JQ269" s="147">
        <f t="shared" si="448"/>
        <v>107.43901427759326</v>
      </c>
      <c r="JR269" s="147">
        <f t="shared" si="449"/>
        <v>117.61532316691316</v>
      </c>
      <c r="JS269" s="147">
        <f t="shared" si="450"/>
        <v>127.83065653961089</v>
      </c>
      <c r="JT269" s="147">
        <f t="shared" si="451"/>
        <v>138.08492214757572</v>
      </c>
      <c r="JU269" s="147">
        <f t="shared" si="452"/>
        <v>148.37801179159257</v>
      </c>
      <c r="JV269" s="147">
        <f t="shared" si="453"/>
        <v>158.7098017211413</v>
      </c>
      <c r="JW269" s="147">
        <f t="shared" si="454"/>
        <v>169.0801530875747</v>
      </c>
      <c r="JX269" s="147">
        <f t="shared" si="455"/>
        <v>179.48891244739403</v>
      </c>
      <c r="JY269" s="147">
        <f t="shared" si="456"/>
        <v>189.93591231203257</v>
      </c>
      <c r="JZ269" s="147">
        <f t="shared" si="457"/>
        <v>200.42097174029354</v>
      </c>
      <c r="KA269" s="147">
        <f t="shared" si="458"/>
        <v>210.94389696936602</v>
      </c>
      <c r="KB269" s="147">
        <f t="shared" si="459"/>
        <v>221.50448208017045</v>
      </c>
      <c r="KC269" s="147">
        <f t="shared" si="460"/>
        <v>232.10250969265755</v>
      </c>
      <c r="KD269" s="147">
        <f t="shared" si="461"/>
        <v>242.73775168660396</v>
      </c>
      <c r="KE269" s="147">
        <f t="shared" si="462"/>
        <v>253.40996994341236</v>
      </c>
      <c r="KF269" s="147">
        <f t="shared" si="463"/>
        <v>264.11891710443564</v>
      </c>
      <c r="KG269" s="147">
        <f t="shared" si="464"/>
        <v>274.86433734139496</v>
      </c>
      <c r="KH269" s="147">
        <f t="shared" si="465"/>
        <v>285.64596713455086</v>
      </c>
      <c r="KI269" s="147">
        <f t="shared" si="466"/>
        <v>296.4635360544188</v>
      </c>
      <c r="KJ269" s="147">
        <f t="shared" si="467"/>
        <v>307.31676754297365</v>
      </c>
      <c r="KK269" s="147">
        <f t="shared" si="468"/>
        <v>318.20537969048206</v>
      </c>
      <c r="KL269" s="147">
        <f t="shared" si="469"/>
        <v>329.12908600431172</v>
      </c>
      <c r="KM269" s="147">
        <f t="shared" si="470"/>
        <v>340.08759616630419</v>
      </c>
      <c r="KN269" s="147">
        <f t="shared" si="471"/>
        <v>351.08061677554525</v>
      </c>
      <c r="KO269" s="147">
        <f t="shared" si="472"/>
        <v>362.10785207363631</v>
      </c>
      <c r="KP269" s="147">
        <f t="shared" si="473"/>
        <v>373.16900464983809</v>
      </c>
      <c r="KQ269" s="147">
        <f t="shared" si="474"/>
        <v>384.26377612374222</v>
      </c>
      <c r="KR269" s="147">
        <f t="shared" si="475"/>
        <v>395.39186780340128</v>
      </c>
      <c r="KS269" s="147">
        <f t="shared" si="476"/>
        <v>406.55298131712925</v>
      </c>
      <c r="KT269" s="147">
        <f t="shared" si="477"/>
        <v>417.74681921746128</v>
      </c>
      <c r="KU269" s="147">
        <f t="shared" si="478"/>
        <v>428.97308555602262</v>
      </c>
      <c r="KV269" s="147">
        <f t="shared" si="479"/>
        <v>440.23148642832302</v>
      </c>
      <c r="KW269" s="147">
        <f t="shared" si="480"/>
        <v>451.52173048773301</v>
      </c>
      <c r="KX269" s="147">
        <f t="shared" si="481"/>
        <v>462.84352942813803</v>
      </c>
      <c r="KY269" s="147">
        <f t="shared" si="482"/>
        <v>474.19659843498346</v>
      </c>
      <c r="KZ269" s="147">
        <f t="shared" si="483"/>
        <v>485.58065660462944</v>
      </c>
      <c r="LA269" s="147">
        <f t="shared" si="484"/>
        <v>496.99542733212655</v>
      </c>
      <c r="LB269" s="358">
        <f t="shared" si="485"/>
        <v>508.44063866769017</v>
      </c>
      <c r="LC269" s="147">
        <f t="shared" si="486"/>
        <v>519.91602364231699</v>
      </c>
      <c r="LD269" s="147">
        <f t="shared" si="487"/>
        <v>531.42132056311925</v>
      </c>
      <c r="LE269" s="147">
        <f t="shared" si="488"/>
        <v>542.95627327908073</v>
      </c>
      <c r="LF269" s="147">
        <f t="shared" si="489"/>
        <v>554.52063141804842</v>
      </c>
      <c r="LG269" s="147">
        <f t="shared" si="490"/>
        <v>566.11415059586113</v>
      </c>
      <c r="LH269" s="147">
        <f t="shared" si="491"/>
        <v>577.7365925986021</v>
      </c>
      <c r="LI269" s="147">
        <f t="shared" si="492"/>
        <v>589.38772553902186</v>
      </c>
      <c r="LJ269" s="147">
        <f t="shared" si="493"/>
        <v>601.06732398823374</v>
      </c>
      <c r="LK269" s="147">
        <f t="shared" si="494"/>
        <v>612.77516908381767</v>
      </c>
      <c r="LL269" s="147">
        <f t="shared" si="495"/>
        <v>624.51104861550721</v>
      </c>
      <c r="LM269" s="147">
        <f t="shared" si="496"/>
        <v>636.27475708963868</v>
      </c>
      <c r="LN269" s="147">
        <f t="shared" si="497"/>
        <v>648.06609577356369</v>
      </c>
      <c r="LO269" s="147">
        <f t="shared" si="498"/>
        <v>659.88487272121608</v>
      </c>
      <c r="LP269" s="147">
        <f t="shared" si="499"/>
        <v>671.73090278102393</v>
      </c>
      <c r="LQ269" s="147">
        <f t="shared" si="500"/>
        <v>683.60400758733726</v>
      </c>
      <c r="LR269" s="147">
        <f t="shared" si="501"/>
        <v>695.50401553652955</v>
      </c>
      <c r="LS269" s="147">
        <f t="shared" si="502"/>
        <v>707.43076174889734</v>
      </c>
      <c r="LT269" s="147">
        <f t="shared" si="503"/>
        <v>719.38408801745948</v>
      </c>
      <c r="LU269" s="147">
        <f t="shared" si="504"/>
        <v>731.36384274472357</v>
      </c>
      <c r="LX269" s="267">
        <v>120</v>
      </c>
      <c r="LY269" s="273">
        <v>12000</v>
      </c>
      <c r="LZ269" s="145">
        <f t="shared" si="565"/>
        <v>1.8956313052823762E-2</v>
      </c>
      <c r="MA269" s="145">
        <f t="shared" si="566"/>
        <v>3.7910767348257129E-2</v>
      </c>
      <c r="MB269" s="145">
        <f t="shared" si="567"/>
        <v>5.6861508314182609E-2</v>
      </c>
      <c r="MC269" s="145">
        <f t="shared" si="568"/>
        <v>7.5806689727535986E-2</v>
      </c>
      <c r="MD269" s="145">
        <f t="shared" si="569"/>
        <v>9.4744477835392901E-2</v>
      </c>
      <c r="ME269" s="145">
        <f t="shared" si="570"/>
        <v>0.113673055412519</v>
      </c>
      <c r="MF269" s="145">
        <f t="shared" si="571"/>
        <v>0.1325906257350552</v>
      </c>
      <c r="MG269" s="145">
        <f t="shared" si="572"/>
        <v>0.15149541645101025</v>
      </c>
      <c r="MH269" s="145">
        <f t="shared" si="573"/>
        <v>0.17038568332886322</v>
      </c>
      <c r="MI269" s="145">
        <f t="shared" si="574"/>
        <v>0.18925971386708582</v>
      </c>
      <c r="MJ269" s="145">
        <f t="shared" si="575"/>
        <v>0.20811583074822879</v>
      </c>
      <c r="MK269" s="145">
        <f t="shared" si="576"/>
        <v>0.22695239512303778</v>
      </c>
      <c r="ML269" s="145">
        <f t="shared" si="577"/>
        <v>0.24576780971117571</v>
      </c>
      <c r="MM269" s="145">
        <f t="shared" si="578"/>
        <v>0.26456052170691585</v>
      </c>
      <c r="MN269" s="145">
        <f t="shared" si="579"/>
        <v>0.28332902547974476</v>
      </c>
      <c r="MO269" s="145">
        <f t="shared" si="580"/>
        <v>0.30207186506151351</v>
      </c>
      <c r="MP269" s="145">
        <f t="shared" si="581"/>
        <v>0.32078763641340585</v>
      </c>
      <c r="MQ269" s="145">
        <f t="shared" si="582"/>
        <v>0.33947498946780225</v>
      </c>
      <c r="MR269" s="145">
        <f t="shared" si="583"/>
        <v>0.35813262994167588</v>
      </c>
      <c r="MS269" s="145">
        <f t="shared" si="584"/>
        <v>0.37675932091990283</v>
      </c>
      <c r="MT269" s="145">
        <f t="shared" si="585"/>
        <v>0.39535388420838569</v>
      </c>
      <c r="MU269" s="145">
        <f t="shared" si="586"/>
        <v>0.41391520145844862</v>
      </c>
      <c r="MV269" s="145">
        <f t="shared" si="587"/>
        <v>0.43244221506534491</v>
      </c>
      <c r="MW269" s="145">
        <f t="shared" si="588"/>
        <v>0.45093392884511901</v>
      </c>
      <c r="MX269" s="145">
        <f t="shared" si="589"/>
        <v>0.46938940849524963</v>
      </c>
      <c r="MY269" s="145">
        <f t="shared" si="590"/>
        <v>0.48780778184563695</v>
      </c>
      <c r="MZ269" s="145">
        <f t="shared" si="591"/>
        <v>0.50618823890750064</v>
      </c>
      <c r="NA269" s="145">
        <f t="shared" si="592"/>
        <v>0.52453003172865498</v>
      </c>
      <c r="NB269" s="145">
        <f t="shared" si="593"/>
        <v>0.54283247406434554</v>
      </c>
      <c r="NC269" s="145">
        <f t="shared" si="594"/>
        <v>0.56109494087353606</v>
      </c>
      <c r="ND269" s="145">
        <f t="shared" si="595"/>
        <v>0.57931686765098367</v>
      </c>
      <c r="NE269" s="145">
        <f t="shared" si="596"/>
        <v>0.59749774960589452</v>
      </c>
      <c r="NF269" s="145">
        <f t="shared" si="597"/>
        <v>0.61563714069823505</v>
      </c>
      <c r="NG269" s="145">
        <f t="shared" si="598"/>
        <v>0.63373465254391592</v>
      </c>
      <c r="NH269" s="145">
        <f t="shared" si="599"/>
        <v>0.65178995320022237</v>
      </c>
      <c r="NI269" s="145">
        <f t="shared" si="600"/>
        <v>0.66980276584277731</v>
      </c>
      <c r="NJ269" s="145">
        <f t="shared" si="601"/>
        <v>0.68777286734529453</v>
      </c>
      <c r="NK269" s="145">
        <f t="shared" si="602"/>
        <v>0.7057000867731521</v>
      </c>
      <c r="NL269" s="145">
        <f t="shared" si="603"/>
        <v>0.72358430380161221</v>
      </c>
      <c r="NM269" s="145">
        <f t="shared" si="604"/>
        <v>0.74142544706919988</v>
      </c>
      <c r="NN269" s="145">
        <f t="shared" si="605"/>
        <v>0.75922349247637355</v>
      </c>
      <c r="NO269" s="145">
        <f t="shared" si="606"/>
        <v>0.77697846143925953</v>
      </c>
      <c r="NP269" s="145">
        <f t="shared" si="607"/>
        <v>0.79469041910775462</v>
      </c>
      <c r="NQ269" s="145">
        <f t="shared" si="608"/>
        <v>0.8123594725568376</v>
      </c>
      <c r="NR269" s="145">
        <f t="shared" si="609"/>
        <v>0.82998576895944254</v>
      </c>
      <c r="NS269" s="145">
        <f t="shared" si="610"/>
        <v>0.84756949374874591</v>
      </c>
      <c r="NT269" s="145">
        <f t="shared" si="611"/>
        <v>0.86511086877718757</v>
      </c>
      <c r="NU269" s="145">
        <f t="shared" si="612"/>
        <v>0.88261015047903335</v>
      </c>
      <c r="NV269" s="145">
        <f t="shared" si="613"/>
        <v>0.9000676280427603</v>
      </c>
      <c r="NW269" s="145">
        <f t="shared" si="614"/>
        <v>0.91748362159902308</v>
      </c>
      <c r="NX269" s="145">
        <f t="shared" si="615"/>
        <v>0.9348584804294553</v>
      </c>
      <c r="NY269" s="145">
        <f t="shared" si="616"/>
        <v>0.95219258120107464</v>
      </c>
      <c r="NZ269" s="145">
        <f t="shared" si="617"/>
        <v>0.96948632623053599</v>
      </c>
      <c r="OA269" s="145">
        <f t="shared" si="618"/>
        <v>0.98674014178205471</v>
      </c>
      <c r="OB269" s="145">
        <f t="shared" si="619"/>
        <v>1.0039544764023562</v>
      </c>
      <c r="OC269" s="145">
        <f t="shared" si="620"/>
        <v>1.0211297992955652</v>
      </c>
      <c r="OD269" s="145">
        <f t="shared" si="621"/>
        <v>1.0382665987405741</v>
      </c>
      <c r="OE269" s="145">
        <f t="shared" si="622"/>
        <v>1.0553653805530157</v>
      </c>
      <c r="OF269" s="145">
        <f t="shared" si="623"/>
        <v>1.0724266665936275</v>
      </c>
      <c r="OG269" s="145">
        <f t="shared" si="624"/>
        <v>1.0894509933244456</v>
      </c>
    </row>
    <row r="270" spans="55:397">
      <c r="BC270" s="173"/>
      <c r="BD270" s="182"/>
      <c r="BE270" s="91">
        <f t="shared" si="625"/>
        <v>1013.25</v>
      </c>
      <c r="BF270" s="193">
        <f t="shared" si="625"/>
        <v>1.2250000000000001</v>
      </c>
      <c r="BG270" s="91">
        <f t="shared" si="625"/>
        <v>288.14999999999998</v>
      </c>
      <c r="BH270" s="116">
        <f t="shared" si="625"/>
        <v>0</v>
      </c>
      <c r="BI270" s="116"/>
      <c r="BJ270" s="107" t="s">
        <v>80</v>
      </c>
      <c r="BK270" s="217">
        <v>13000</v>
      </c>
      <c r="BL270" s="220">
        <v>3.9623999999999997</v>
      </c>
      <c r="BM270" s="284">
        <v>130</v>
      </c>
      <c r="BN270" s="113"/>
      <c r="BO270" s="104">
        <f t="shared" si="626"/>
        <v>619.42864874929774</v>
      </c>
      <c r="BP270" s="256">
        <f t="shared" si="627"/>
        <v>0.82238432862934119</v>
      </c>
      <c r="BQ270" s="213">
        <f t="shared" si="628"/>
        <v>-10.755600000000186</v>
      </c>
      <c r="BR270" s="215">
        <f t="shared" si="629"/>
        <v>262.39439999999979</v>
      </c>
      <c r="BS270" s="117"/>
      <c r="BT270" s="101">
        <f t="shared" si="630"/>
        <v>631.22452285518386</v>
      </c>
      <c r="BU270" s="113"/>
      <c r="BV270" s="141">
        <f t="shared" si="631"/>
        <v>0.61132854552114257</v>
      </c>
      <c r="BW270" s="163">
        <f t="shared" si="632"/>
        <v>0.67133414581987028</v>
      </c>
      <c r="BX270" s="159">
        <f t="shared" si="633"/>
        <v>0.91061738677771931</v>
      </c>
      <c r="BY270" s="170"/>
      <c r="CC270" s="267">
        <v>139.78212602328225</v>
      </c>
      <c r="CD270" s="273">
        <v>14000</v>
      </c>
      <c r="CE270" s="145">
        <f t="shared" si="325"/>
        <v>1.9723649279053717E-2</v>
      </c>
      <c r="CF270" s="145">
        <f t="shared" si="326"/>
        <v>3.9444925796437699E-2</v>
      </c>
      <c r="CG270" s="145">
        <f t="shared" si="327"/>
        <v>5.9161462607219432E-2</v>
      </c>
      <c r="CH270" s="145">
        <f t="shared" si="328"/>
        <v>7.8870904366814057E-2</v>
      </c>
      <c r="CI270" s="145">
        <f t="shared" si="329"/>
        <v>9.8570913048897174E-2</v>
      </c>
      <c r="CJ270" s="145">
        <f t="shared" si="330"/>
        <v>0.11825917356559927</v>
      </c>
      <c r="CK270" s="145">
        <f t="shared" si="331"/>
        <v>0.13793339925887449</v>
      </c>
      <c r="CL270" s="145">
        <f t="shared" si="332"/>
        <v>0.15759133723363156</v>
      </c>
      <c r="CM270" s="145">
        <f t="shared" si="333"/>
        <v>0.17723077350436764</v>
      </c>
      <c r="CN270" s="145">
        <f t="shared" si="334"/>
        <v>0.19684953792942564</v>
      </c>
      <c r="CO270" s="145">
        <f t="shared" si="335"/>
        <v>0.21644550890870434</v>
      </c>
      <c r="CP270" s="145">
        <f t="shared" si="336"/>
        <v>0.23601661782336011</v>
      </c>
      <c r="CQ270" s="145">
        <f t="shared" si="337"/>
        <v>0.2555608531982424</v>
      </c>
      <c r="CR270" s="145">
        <f t="shared" si="338"/>
        <v>0.27507626457053497</v>
      </c>
      <c r="CS270" s="145">
        <f t="shared" si="339"/>
        <v>0.29456096605084142</v>
      </c>
      <c r="CT270" s="145">
        <f t="shared" si="340"/>
        <v>0.31401313956562993</v>
      </c>
      <c r="CU270" s="145">
        <f t="shared" si="341"/>
        <v>0.33343103777270805</v>
      </c>
      <c r="CV270" s="145">
        <f t="shared" si="342"/>
        <v>0.35281298664420813</v>
      </c>
      <c r="CW270" s="145">
        <f t="shared" si="343"/>
        <v>0.37215738771416779</v>
      </c>
      <c r="CX270" s="145">
        <f t="shared" si="344"/>
        <v>0.39146271999044063</v>
      </c>
      <c r="CY270" s="145">
        <f t="shared" si="345"/>
        <v>0.41072754153307195</v>
      </c>
      <c r="CZ270" s="145">
        <f t="shared" si="346"/>
        <v>0.42995049070367458</v>
      </c>
      <c r="DA270" s="145">
        <f t="shared" si="347"/>
        <v>0.44913028709242103</v>
      </c>
      <c r="DB270" s="145">
        <f t="shared" si="348"/>
        <v>0.4682657321313104</v>
      </c>
      <c r="DC270" s="145">
        <f t="shared" si="349"/>
        <v>0.4873557094041</v>
      </c>
      <c r="DD270" s="145">
        <f t="shared" si="350"/>
        <v>0.50639918466492739</v>
      </c>
      <c r="DE270" s="145">
        <f t="shared" si="351"/>
        <v>0.52539520557895181</v>
      </c>
      <c r="DF270" s="145">
        <f t="shared" si="352"/>
        <v>0.54434290119958839</v>
      </c>
      <c r="DG270" s="145">
        <f t="shared" si="353"/>
        <v>0.56324148119776363</v>
      </c>
      <c r="DH270" s="145">
        <f t="shared" si="354"/>
        <v>0.58209023485949418</v>
      </c>
      <c r="DI270" s="145">
        <f t="shared" si="355"/>
        <v>0.60088852986851204</v>
      </c>
      <c r="DJ270" s="145">
        <f t="shared" si="356"/>
        <v>0.61963581089112496</v>
      </c>
      <c r="DK270" s="145">
        <f t="shared" si="357"/>
        <v>0.63833159798066497</v>
      </c>
      <c r="DL270" s="145">
        <f t="shared" si="358"/>
        <v>0.65697548481884493</v>
      </c>
      <c r="DM270" s="145">
        <f t="shared" si="359"/>
        <v>0.6755671368113475</v>
      </c>
      <c r="DN270" s="145">
        <f t="shared" si="360"/>
        <v>0.69410628905454363</v>
      </c>
      <c r="DO270" s="145">
        <f t="shared" si="361"/>
        <v>0.71259274419003427</v>
      </c>
      <c r="DP270" s="145">
        <f t="shared" si="362"/>
        <v>0.73102637016306438</v>
      </c>
      <c r="DQ270" s="145">
        <f t="shared" si="363"/>
        <v>0.74940709790039606</v>
      </c>
      <c r="DR270" s="145">
        <f t="shared" si="364"/>
        <v>0.76773491892252399</v>
      </c>
      <c r="DS270" s="145">
        <f t="shared" si="365"/>
        <v>0.78600988290438845</v>
      </c>
      <c r="DT270" s="145">
        <f t="shared" si="366"/>
        <v>0.80423209519802175</v>
      </c>
      <c r="DU270" s="145">
        <f t="shared" si="367"/>
        <v>0.82240171432972708</v>
      </c>
      <c r="DV270" s="145">
        <f t="shared" si="368"/>
        <v>0.84051894948356387</v>
      </c>
      <c r="DW270" s="145">
        <f t="shared" si="369"/>
        <v>0.85858405798209847</v>
      </c>
      <c r="DX270" s="145">
        <f t="shared" si="370"/>
        <v>0.87659734277450219</v>
      </c>
      <c r="DY270" s="145">
        <f t="shared" si="371"/>
        <v>0.89455914994125696</v>
      </c>
      <c r="DZ270" s="145">
        <f t="shared" si="372"/>
        <v>0.91246986622389203</v>
      </c>
      <c r="EA270" s="145">
        <f t="shared" si="373"/>
        <v>0.93032991658736486</v>
      </c>
      <c r="EB270" s="145">
        <f t="shared" si="374"/>
        <v>0.94813976182189086</v>
      </c>
      <c r="EC270" s="145">
        <f t="shared" si="375"/>
        <v>0.96589989619029615</v>
      </c>
      <c r="ED270" s="145">
        <f t="shared" si="376"/>
        <v>0.98361084512621533</v>
      </c>
      <c r="EE270" s="145">
        <f t="shared" si="377"/>
        <v>1.0012731629877549</v>
      </c>
      <c r="EF270" s="145">
        <f t="shared" si="378"/>
        <v>1.0188874308706022</v>
      </c>
      <c r="EG270" s="145">
        <f t="shared" si="379"/>
        <v>1.036454254483931</v>
      </c>
      <c r="EH270" s="145">
        <f t="shared" si="380"/>
        <v>1.0539742620918569</v>
      </c>
      <c r="EI270" s="145">
        <f t="shared" si="381"/>
        <v>1.0714481025226827</v>
      </c>
      <c r="EJ270" s="145">
        <f t="shared" si="382"/>
        <v>1.0888764432476497</v>
      </c>
      <c r="EK270" s="145">
        <f t="shared" si="383"/>
        <v>1.1062599685304493</v>
      </c>
      <c r="EL270" s="145">
        <f t="shared" si="384"/>
        <v>1.1235993776483399</v>
      </c>
      <c r="EO270" s="267">
        <v>139.78212602328225</v>
      </c>
      <c r="EP270" s="273">
        <v>14000</v>
      </c>
      <c r="EQ270" s="146">
        <f t="shared" si="385"/>
        <v>260.43346131053198</v>
      </c>
      <c r="ER270" s="146">
        <f t="shared" si="386"/>
        <v>260.49423549265168</v>
      </c>
      <c r="ES270" s="146">
        <f t="shared" si="387"/>
        <v>260.59549333670702</v>
      </c>
      <c r="ET270" s="146">
        <f t="shared" si="388"/>
        <v>260.7371862888931</v>
      </c>
      <c r="EU270" s="146">
        <f t="shared" si="389"/>
        <v>260.91924664358874</v>
      </c>
      <c r="EV270" s="146">
        <f t="shared" si="390"/>
        <v>261.14158781046899</v>
      </c>
      <c r="EW270" s="146">
        <f t="shared" si="391"/>
        <v>261.40410465427163</v>
      </c>
      <c r="EX270" s="146">
        <f t="shared" si="392"/>
        <v>261.70667390453991</v>
      </c>
      <c r="EY270" s="146">
        <f t="shared" si="393"/>
        <v>262.04915463213996</v>
      </c>
      <c r="EZ270" s="146">
        <f t="shared" si="394"/>
        <v>262.43138878887902</v>
      </c>
      <c r="FA270" s="146">
        <f t="shared" si="395"/>
        <v>262.85320180611478</v>
      </c>
      <c r="FB270" s="146">
        <f t="shared" si="396"/>
        <v>263.31440324787519</v>
      </c>
      <c r="FC270" s="146">
        <f t="shared" si="397"/>
        <v>263.81478751368348</v>
      </c>
      <c r="FD270" s="146">
        <f t="shared" si="398"/>
        <v>264.35413458602181</v>
      </c>
      <c r="FE270" s="146">
        <f t="shared" si="399"/>
        <v>264.93221081716888</v>
      </c>
      <c r="FF270" s="146">
        <f t="shared" si="400"/>
        <v>265.54876975000309</v>
      </c>
      <c r="FG270" s="146">
        <f t="shared" si="401"/>
        <v>266.20355296728377</v>
      </c>
      <c r="FH270" s="146">
        <f t="shared" si="402"/>
        <v>266.89629096390263</v>
      </c>
      <c r="FI270" s="146">
        <f t="shared" si="403"/>
        <v>267.62670403663037</v>
      </c>
      <c r="FJ270" s="146">
        <f t="shared" si="404"/>
        <v>268.39450318597289</v>
      </c>
      <c r="FK270" s="146">
        <f t="shared" si="405"/>
        <v>269.19939102488667</v>
      </c>
      <c r="FL270" s="146">
        <f t="shared" si="406"/>
        <v>270.04106268928604</v>
      </c>
      <c r="FM270" s="146">
        <f t="shared" si="407"/>
        <v>270.91920674549499</v>
      </c>
      <c r="FN270" s="146">
        <f t="shared" si="408"/>
        <v>271.83350609005254</v>
      </c>
      <c r="FO270" s="146">
        <f t="shared" si="409"/>
        <v>272.78363883756606</v>
      </c>
      <c r="FP270" s="146">
        <f t="shared" si="410"/>
        <v>273.76927919261624</v>
      </c>
      <c r="FQ270" s="146">
        <f t="shared" si="411"/>
        <v>274.79009830204376</v>
      </c>
      <c r="FR270" s="146">
        <f t="shared" si="412"/>
        <v>275.84576508429109</v>
      </c>
      <c r="FS270" s="146">
        <f t="shared" si="413"/>
        <v>276.93594703281798</v>
      </c>
      <c r="FT270" s="146">
        <f t="shared" si="414"/>
        <v>278.06031099096748</v>
      </c>
      <c r="FU270" s="146">
        <f t="shared" si="415"/>
        <v>279.21852389600502</v>
      </c>
      <c r="FV270" s="146">
        <f t="shared" si="416"/>
        <v>280.41025349040405</v>
      </c>
      <c r="FW270" s="146">
        <f t="shared" si="417"/>
        <v>281.6351689987913</v>
      </c>
      <c r="FX270" s="146">
        <f t="shared" si="418"/>
        <v>282.89294176928513</v>
      </c>
      <c r="FY270" s="146">
        <f t="shared" si="419"/>
        <v>284.18324587828471</v>
      </c>
      <c r="FZ270" s="146">
        <f t="shared" si="420"/>
        <v>285.50575869805073</v>
      </c>
      <c r="GA270" s="146">
        <f t="shared" si="421"/>
        <v>286.86016142671065</v>
      </c>
      <c r="GB270" s="146">
        <f t="shared" si="422"/>
        <v>288.24613958056875</v>
      </c>
      <c r="GC270" s="146">
        <f t="shared" si="423"/>
        <v>289.66338344884787</v>
      </c>
      <c r="GD270" s="146">
        <f t="shared" si="424"/>
        <v>291.11158851120422</v>
      </c>
      <c r="GE270" s="355">
        <f t="shared" si="425"/>
        <v>292.59045581855202</v>
      </c>
      <c r="GF270" s="146">
        <f t="shared" si="426"/>
        <v>294.09969233791287</v>
      </c>
      <c r="GG270" s="146">
        <f t="shared" si="427"/>
        <v>295.63901126215751</v>
      </c>
      <c r="GH270" s="146">
        <f t="shared" si="428"/>
        <v>297.20813228564037</v>
      </c>
      <c r="GI270" s="146">
        <f t="shared" si="429"/>
        <v>298.80678184684524</v>
      </c>
      <c r="GJ270" s="146">
        <f t="shared" si="430"/>
        <v>300.43469333925265</v>
      </c>
      <c r="GK270" s="146">
        <f t="shared" si="431"/>
        <v>302.09160729171975</v>
      </c>
      <c r="GL270" s="146">
        <f t="shared" si="432"/>
        <v>303.77727151972459</v>
      </c>
      <c r="GM270" s="146">
        <f t="shared" si="433"/>
        <v>305.49144124887289</v>
      </c>
      <c r="GN270" s="146">
        <f t="shared" si="434"/>
        <v>307.23387921209547</v>
      </c>
      <c r="GO270" s="146">
        <f t="shared" si="435"/>
        <v>309.00435572198768</v>
      </c>
      <c r="GP270" s="146">
        <f t="shared" si="436"/>
        <v>310.80264871974481</v>
      </c>
      <c r="GQ270" s="146">
        <f t="shared" si="437"/>
        <v>312.62854380214736</v>
      </c>
      <c r="GR270" s="146">
        <f t="shared" si="438"/>
        <v>314.48183422803515</v>
      </c>
      <c r="GS270" s="146">
        <f t="shared" si="439"/>
        <v>316.36232090569166</v>
      </c>
      <c r="GT270" s="146">
        <f t="shared" si="440"/>
        <v>318.26981236252698</v>
      </c>
      <c r="GU270" s="146">
        <f t="shared" si="441"/>
        <v>320.20412469841961</v>
      </c>
      <c r="GV270" s="146">
        <f t="shared" si="442"/>
        <v>322.16508152403327</v>
      </c>
      <c r="GW270" s="146">
        <f t="shared" si="443"/>
        <v>324.15251388538451</v>
      </c>
      <c r="GX270" s="146">
        <f t="shared" si="444"/>
        <v>326.16626017588845</v>
      </c>
      <c r="HA270" s="267">
        <v>129.80148776143744</v>
      </c>
      <c r="HB270" s="273">
        <v>13000</v>
      </c>
      <c r="HC270" s="146">
        <f t="shared" si="505"/>
        <v>12.204554192641027</v>
      </c>
      <c r="HD270" s="146">
        <f t="shared" si="506"/>
        <v>24.407779124170787</v>
      </c>
      <c r="HE270" s="146">
        <f t="shared" si="507"/>
        <v>36.608348656173881</v>
      </c>
      <c r="HF270" s="146">
        <f t="shared" si="508"/>
        <v>48.804942878767136</v>
      </c>
      <c r="HG270" s="146">
        <f t="shared" si="509"/>
        <v>60.996251182877238</v>
      </c>
      <c r="HH270" s="146">
        <f t="shared" si="510"/>
        <v>73.180975282653705</v>
      </c>
      <c r="HI270" s="146">
        <f t="shared" si="511"/>
        <v>85.357832172095911</v>
      </c>
      <c r="HJ270" s="146">
        <f t="shared" si="512"/>
        <v>97.525557000772551</v>
      </c>
      <c r="HK270" s="146">
        <f t="shared" si="513"/>
        <v>109.68290585411293</v>
      </c>
      <c r="HL270" s="146">
        <f t="shared" si="514"/>
        <v>121.82865842487195</v>
      </c>
      <c r="HM270" s="146">
        <f t="shared" si="515"/>
        <v>133.96162056325085</v>
      </c>
      <c r="HN270" s="146">
        <f t="shared" si="516"/>
        <v>146.080626694389</v>
      </c>
      <c r="HO270" s="146">
        <f t="shared" si="517"/>
        <v>158.18454209312853</v>
      </c>
      <c r="HP270" s="146">
        <f t="shared" si="518"/>
        <v>170.27226500720437</v>
      </c>
      <c r="HQ270" s="146">
        <f t="shared" si="519"/>
        <v>182.34272862142026</v>
      </c>
      <c r="HR270" s="146">
        <f t="shared" si="520"/>
        <v>194.3949028566812</v>
      </c>
      <c r="HS270" s="146">
        <f t="shared" si="521"/>
        <v>206.42779599913379</v>
      </c>
      <c r="HT270" s="146">
        <f t="shared" si="522"/>
        <v>218.4404561560377</v>
      </c>
      <c r="HU270" s="146">
        <f t="shared" si="523"/>
        <v>230.43197253633204</v>
      </c>
      <c r="HV270" s="146">
        <f t="shared" si="524"/>
        <v>242.40147655519169</v>
      </c>
      <c r="HW270" s="146">
        <f t="shared" si="525"/>
        <v>254.34814276305679</v>
      </c>
      <c r="HX270" s="146">
        <f t="shared" si="526"/>
        <v>266.27118960090348</v>
      </c>
      <c r="HY270" s="146">
        <f t="shared" si="527"/>
        <v>278.16987998455039</v>
      </c>
      <c r="HZ270" s="146">
        <f t="shared" si="528"/>
        <v>290.04352172187811</v>
      </c>
      <c r="IA270" s="146">
        <f t="shared" si="529"/>
        <v>301.89146776777227</v>
      </c>
      <c r="IB270" s="146">
        <f t="shared" si="530"/>
        <v>313.71311632244527</v>
      </c>
      <c r="IC270" s="146">
        <f t="shared" si="531"/>
        <v>325.50791077951476</v>
      </c>
      <c r="ID270" s="146">
        <f t="shared" si="532"/>
        <v>337.2753395309166</v>
      </c>
      <c r="IE270" s="146">
        <f t="shared" si="533"/>
        <v>349.01493563620477</v>
      </c>
      <c r="IF270" s="146">
        <f t="shared" si="534"/>
        <v>360.72627636430894</v>
      </c>
      <c r="IG270" s="146">
        <f t="shared" si="535"/>
        <v>372.4089826160984</v>
      </c>
      <c r="IH270" s="146">
        <f t="shared" si="536"/>
        <v>384.06271823639622</v>
      </c>
      <c r="II270" s="146">
        <f t="shared" si="537"/>
        <v>395.68718922425285</v>
      </c>
      <c r="IJ270" s="146">
        <f t="shared" si="538"/>
        <v>407.28214285032396</v>
      </c>
      <c r="IK270" s="146">
        <f t="shared" si="539"/>
        <v>418.8473666902583</v>
      </c>
      <c r="IL270" s="146">
        <f t="shared" si="540"/>
        <v>430.38268758287467</v>
      </c>
      <c r="IM270" s="146">
        <f t="shared" si="541"/>
        <v>441.88797052181889</v>
      </c>
      <c r="IN270" s="146">
        <f t="shared" si="542"/>
        <v>453.36311748915824</v>
      </c>
      <c r="IO270" s="146">
        <f t="shared" si="543"/>
        <v>464.80806623915447</v>
      </c>
      <c r="IP270" s="146">
        <f t="shared" si="544"/>
        <v>476.22278904016167</v>
      </c>
      <c r="IQ270" s="355">
        <f t="shared" si="545"/>
        <v>487.60729138225321</v>
      </c>
      <c r="IR270" s="146">
        <f t="shared" si="546"/>
        <v>498.96161065786106</v>
      </c>
      <c r="IS270" s="146">
        <f t="shared" si="547"/>
        <v>510.28581482229964</v>
      </c>
      <c r="IT270" s="146">
        <f t="shared" si="548"/>
        <v>521.58000104066036</v>
      </c>
      <c r="IU270" s="146">
        <f t="shared" si="549"/>
        <v>532.8442943271624</v>
      </c>
      <c r="IV270" s="146">
        <f t="shared" si="550"/>
        <v>544.07884618261096</v>
      </c>
      <c r="IW270" s="146">
        <f t="shared" si="551"/>
        <v>555.28383323520359</v>
      </c>
      <c r="IX270" s="146">
        <f t="shared" si="552"/>
        <v>566.45945588950246</v>
      </c>
      <c r="IY270" s="146">
        <f t="shared" si="553"/>
        <v>577.60593698797891</v>
      </c>
      <c r="IZ270" s="146">
        <f t="shared" si="554"/>
        <v>588.72352048911625</v>
      </c>
      <c r="JA270" s="146">
        <f t="shared" si="555"/>
        <v>599.8124701656767</v>
      </c>
      <c r="JB270" s="146">
        <f t="shared" si="556"/>
        <v>610.87306832634579</v>
      </c>
      <c r="JC270" s="146">
        <f t="shared" si="557"/>
        <v>621.90561456359194</v>
      </c>
      <c r="JD270" s="146">
        <f t="shared" si="558"/>
        <v>632.91042453023897</v>
      </c>
      <c r="JE270" s="146">
        <f t="shared" si="559"/>
        <v>643.88782874690571</v>
      </c>
      <c r="JF270" s="146">
        <f t="shared" si="560"/>
        <v>654.83817144214026</v>
      </c>
      <c r="JG270" s="146">
        <f t="shared" si="561"/>
        <v>665.76180942680674</v>
      </c>
      <c r="JH270" s="146">
        <f t="shared" si="562"/>
        <v>676.65911100396124</v>
      </c>
      <c r="JI270" s="146">
        <f t="shared" si="563"/>
        <v>687.53045491523199</v>
      </c>
      <c r="JJ270" s="146">
        <f t="shared" si="564"/>
        <v>698.37622932445618</v>
      </c>
      <c r="JL270" s="267">
        <v>139.78212602328225</v>
      </c>
      <c r="JM270" s="273">
        <v>14000</v>
      </c>
      <c r="JN270" s="147">
        <f t="shared" si="445"/>
        <v>81.152736924501355</v>
      </c>
      <c r="JO270" s="147">
        <f t="shared" si="446"/>
        <v>91.213511106621056</v>
      </c>
      <c r="JP270" s="147">
        <f t="shared" si="447"/>
        <v>101.3147689506764</v>
      </c>
      <c r="JQ270" s="147">
        <f t="shared" si="448"/>
        <v>111.45646190286247</v>
      </c>
      <c r="JR270" s="147">
        <f t="shared" si="449"/>
        <v>121.63852225755812</v>
      </c>
      <c r="JS270" s="147">
        <f t="shared" si="450"/>
        <v>131.86086342443838</v>
      </c>
      <c r="JT270" s="147">
        <f t="shared" si="451"/>
        <v>142.12338026824102</v>
      </c>
      <c r="JU270" s="147">
        <f t="shared" si="452"/>
        <v>152.4259495185093</v>
      </c>
      <c r="JV270" s="147">
        <f t="shared" si="453"/>
        <v>162.76843024610935</v>
      </c>
      <c r="JW270" s="147">
        <f t="shared" si="454"/>
        <v>173.15066440284841</v>
      </c>
      <c r="JX270" s="147">
        <f t="shared" si="455"/>
        <v>183.57247742008417</v>
      </c>
      <c r="JY270" s="147">
        <f t="shared" si="456"/>
        <v>194.03367886184458</v>
      </c>
      <c r="JZ270" s="147">
        <f t="shared" si="457"/>
        <v>204.53406312765287</v>
      </c>
      <c r="KA270" s="147">
        <f t="shared" si="458"/>
        <v>215.0734101999912</v>
      </c>
      <c r="KB270" s="147">
        <f t="shared" si="459"/>
        <v>225.65148643113827</v>
      </c>
      <c r="KC270" s="147">
        <f t="shared" si="460"/>
        <v>236.26804536397248</v>
      </c>
      <c r="KD270" s="147">
        <f t="shared" si="461"/>
        <v>246.92282858125316</v>
      </c>
      <c r="KE270" s="147">
        <f t="shared" si="462"/>
        <v>257.61556657787202</v>
      </c>
      <c r="KF270" s="147">
        <f t="shared" si="463"/>
        <v>268.34597965059976</v>
      </c>
      <c r="KG270" s="147">
        <f t="shared" si="464"/>
        <v>279.11377879994228</v>
      </c>
      <c r="KH270" s="147">
        <f t="shared" si="465"/>
        <v>289.91866663885605</v>
      </c>
      <c r="KI270" s="147">
        <f t="shared" si="466"/>
        <v>300.76033830325542</v>
      </c>
      <c r="KJ270" s="147">
        <f t="shared" si="467"/>
        <v>311.63848235946438</v>
      </c>
      <c r="KK270" s="147">
        <f t="shared" si="468"/>
        <v>322.55278170402192</v>
      </c>
      <c r="KL270" s="147">
        <f t="shared" si="469"/>
        <v>333.50291445153545</v>
      </c>
      <c r="KM270" s="147">
        <f t="shared" si="470"/>
        <v>344.48855480658563</v>
      </c>
      <c r="KN270" s="147">
        <f t="shared" si="471"/>
        <v>355.50937391601315</v>
      </c>
      <c r="KO270" s="147">
        <f t="shared" si="472"/>
        <v>366.56504069826047</v>
      </c>
      <c r="KP270" s="147">
        <f t="shared" si="473"/>
        <v>377.65522264678737</v>
      </c>
      <c r="KQ270" s="147">
        <f t="shared" si="474"/>
        <v>388.77958660493687</v>
      </c>
      <c r="KR270" s="147">
        <f t="shared" si="475"/>
        <v>399.93779950997441</v>
      </c>
      <c r="KS270" s="147">
        <f t="shared" si="476"/>
        <v>411.12952910437343</v>
      </c>
      <c r="KT270" s="147">
        <f t="shared" si="477"/>
        <v>422.35444461276069</v>
      </c>
      <c r="KU270" s="147">
        <f t="shared" si="478"/>
        <v>433.61221738325452</v>
      </c>
      <c r="KV270" s="147">
        <f t="shared" si="479"/>
        <v>444.9025214922541</v>
      </c>
      <c r="KW270" s="147">
        <f t="shared" si="480"/>
        <v>456.22503431202011</v>
      </c>
      <c r="KX270" s="147">
        <f t="shared" si="481"/>
        <v>467.57943704068003</v>
      </c>
      <c r="KY270" s="147">
        <f t="shared" si="482"/>
        <v>478.96541519453814</v>
      </c>
      <c r="KZ270" s="147">
        <f t="shared" si="483"/>
        <v>490.38265906281725</v>
      </c>
      <c r="LA270" s="147">
        <f t="shared" si="484"/>
        <v>501.8308641251736</v>
      </c>
      <c r="LB270" s="358">
        <f t="shared" si="485"/>
        <v>513.3097314325214</v>
      </c>
      <c r="LC270" s="147">
        <f t="shared" si="486"/>
        <v>524.81896795188231</v>
      </c>
      <c r="LD270" s="147">
        <f t="shared" si="487"/>
        <v>536.35828687612684</v>
      </c>
      <c r="LE270" s="147">
        <f t="shared" si="488"/>
        <v>547.92740789960976</v>
      </c>
      <c r="LF270" s="147">
        <f t="shared" si="489"/>
        <v>559.52605746081463</v>
      </c>
      <c r="LG270" s="147">
        <f t="shared" si="490"/>
        <v>571.15396895322192</v>
      </c>
      <c r="LH270" s="147">
        <f t="shared" si="491"/>
        <v>582.81088290568914</v>
      </c>
      <c r="LI270" s="147">
        <f t="shared" si="492"/>
        <v>594.49654713369387</v>
      </c>
      <c r="LJ270" s="147">
        <f t="shared" si="493"/>
        <v>606.21071686284222</v>
      </c>
      <c r="LK270" s="147">
        <f t="shared" si="494"/>
        <v>617.95315482606475</v>
      </c>
      <c r="LL270" s="147">
        <f t="shared" si="495"/>
        <v>629.72363133595695</v>
      </c>
      <c r="LM270" s="147">
        <f t="shared" si="496"/>
        <v>641.5219243337142</v>
      </c>
      <c r="LN270" s="147">
        <f t="shared" si="497"/>
        <v>653.34781941611664</v>
      </c>
      <c r="LO270" s="147">
        <f t="shared" si="498"/>
        <v>665.20110984200448</v>
      </c>
      <c r="LP270" s="147">
        <f t="shared" si="499"/>
        <v>677.08159651966093</v>
      </c>
      <c r="LQ270" s="147">
        <f t="shared" si="500"/>
        <v>688.98908797649631</v>
      </c>
      <c r="LR270" s="147">
        <f t="shared" si="501"/>
        <v>700.92340031238894</v>
      </c>
      <c r="LS270" s="147">
        <f t="shared" si="502"/>
        <v>712.88435713800254</v>
      </c>
      <c r="LT270" s="147">
        <f t="shared" si="503"/>
        <v>724.87178949935378</v>
      </c>
      <c r="LU270" s="147">
        <f t="shared" si="504"/>
        <v>736.88553578985784</v>
      </c>
      <c r="LX270" s="267">
        <v>130</v>
      </c>
      <c r="LY270" s="273">
        <v>13000</v>
      </c>
      <c r="LZ270" s="145">
        <f t="shared" si="565"/>
        <v>1.9334727582250487E-2</v>
      </c>
      <c r="MA270" s="145">
        <f t="shared" si="566"/>
        <v>3.8667349319333154E-2</v>
      </c>
      <c r="MB270" s="145">
        <f t="shared" si="567"/>
        <v>5.7995764313124767E-2</v>
      </c>
      <c r="MC270" s="145">
        <f t="shared" si="568"/>
        <v>7.7317881532882105E-2</v>
      </c>
      <c r="MD270" s="145">
        <f t="shared" si="569"/>
        <v>9.663162468241282E-2</v>
      </c>
      <c r="ME270" s="145">
        <f t="shared" si="570"/>
        <v>0.11593493698824966</v>
      </c>
      <c r="MF270" s="145">
        <f t="shared" si="571"/>
        <v>0.13522578588360515</v>
      </c>
      <c r="MG270" s="145">
        <f t="shared" si="572"/>
        <v>0.15450216756415047</v>
      </c>
      <c r="MH270" s="145">
        <f t="shared" si="573"/>
        <v>0.17376211139261535</v>
      </c>
      <c r="MI270" s="145">
        <f t="shared" si="574"/>
        <v>0.19300368413098234</v>
      </c>
      <c r="MJ270" s="145">
        <f t="shared" si="575"/>
        <v>0.21222499398044531</v>
      </c>
      <c r="MK270" s="145">
        <f t="shared" si="576"/>
        <v>0.23142419441125381</v>
      </c>
      <c r="ML270" s="145">
        <f t="shared" si="577"/>
        <v>0.25059948776644625</v>
      </c>
      <c r="MM270" s="145">
        <f t="shared" si="578"/>
        <v>0.26974912862545486</v>
      </c>
      <c r="MN270" s="145">
        <f t="shared" si="579"/>
        <v>0.28887142691579731</v>
      </c>
      <c r="MO270" s="145">
        <f t="shared" si="580"/>
        <v>0.307964750763144</v>
      </c>
      <c r="MP270" s="145">
        <f t="shared" si="581"/>
        <v>0.32702752907223892</v>
      </c>
      <c r="MQ270" s="145">
        <f t="shared" si="582"/>
        <v>0.34605825383332345</v>
      </c>
      <c r="MR270" s="145">
        <f t="shared" si="583"/>
        <v>0.36505548215083838</v>
      </c>
      <c r="MS270" s="145">
        <f t="shared" si="584"/>
        <v>0.3840178379932867</v>
      </c>
      <c r="MT270" s="145">
        <f t="shared" si="585"/>
        <v>0.40294401366502292</v>
      </c>
      <c r="MU270" s="145">
        <f t="shared" si="586"/>
        <v>0.42183277100276989</v>
      </c>
      <c r="MV270" s="145">
        <f t="shared" si="587"/>
        <v>0.44068294230129013</v>
      </c>
      <c r="MW270" s="145">
        <f t="shared" si="588"/>
        <v>0.45949343097435419</v>
      </c>
      <c r="MX270" s="145">
        <f t="shared" si="589"/>
        <v>0.47826321195862748</v>
      </c>
      <c r="MY270" s="145">
        <f t="shared" si="590"/>
        <v>0.49699133186943312</v>
      </c>
      <c r="MZ270" s="145">
        <f t="shared" si="591"/>
        <v>0.5156769089184976</v>
      </c>
      <c r="NA270" s="145">
        <f t="shared" si="592"/>
        <v>0.53431913260488872</v>
      </c>
      <c r="NB270" s="145">
        <f t="shared" si="593"/>
        <v>0.55291726319111356</v>
      </c>
      <c r="NC270" s="145">
        <f t="shared" si="594"/>
        <v>0.57147063097716044</v>
      </c>
      <c r="ND270" s="145">
        <f t="shared" si="595"/>
        <v>0.58997863538571171</v>
      </c>
      <c r="NE270" s="145">
        <f t="shared" si="596"/>
        <v>0.60844074387222158</v>
      </c>
      <c r="NF270" s="145">
        <f t="shared" si="597"/>
        <v>0.62685649067381333</v>
      </c>
      <c r="NG270" s="145">
        <f t="shared" si="598"/>
        <v>0.64522547541101005</v>
      </c>
      <c r="NH270" s="145">
        <f t="shared" si="599"/>
        <v>0.66354736155640559</v>
      </c>
      <c r="NI270" s="145">
        <f t="shared" si="600"/>
        <v>0.68182187478418588</v>
      </c>
      <c r="NJ270" s="145">
        <f t="shared" si="601"/>
        <v>0.7000488012142666</v>
      </c>
      <c r="NK270" s="145">
        <f t="shared" si="602"/>
        <v>0.71822798556444745</v>
      </c>
      <c r="NL270" s="145">
        <f t="shared" si="603"/>
        <v>0.73635932922363856</v>
      </c>
      <c r="NM270" s="145">
        <f t="shared" si="604"/>
        <v>0.75444278825874633</v>
      </c>
      <c r="NN270" s="145">
        <f t="shared" si="605"/>
        <v>0.77247837136726794</v>
      </c>
      <c r="NO270" s="145">
        <f t="shared" si="606"/>
        <v>0.79046613778712982</v>
      </c>
      <c r="NP270" s="145">
        <f t="shared" si="607"/>
        <v>0.80840619517466039</v>
      </c>
      <c r="NQ270" s="145">
        <f t="shared" si="608"/>
        <v>0.82629869746096951</v>
      </c>
      <c r="NR270" s="145">
        <f t="shared" si="609"/>
        <v>0.84414384269637777</v>
      </c>
      <c r="NS270" s="145">
        <f t="shared" si="610"/>
        <v>0.86194187089184759</v>
      </c>
      <c r="NT270" s="145">
        <f t="shared" si="611"/>
        <v>0.87969306186571794</v>
      </c>
      <c r="NU270" s="145">
        <f t="shared" si="612"/>
        <v>0.89739773310337645</v>
      </c>
      <c r="NV270" s="145">
        <f t="shared" si="613"/>
        <v>0.91505623763684774</v>
      </c>
      <c r="NW270" s="145">
        <f t="shared" si="614"/>
        <v>0.93266896195061455</v>
      </c>
      <c r="NX270" s="145">
        <f t="shared" si="615"/>
        <v>0.9502363239193834</v>
      </c>
      <c r="NY270" s="145">
        <f t="shared" si="616"/>
        <v>0.96775877078288497</v>
      </c>
      <c r="NZ270" s="145">
        <f t="shared" si="617"/>
        <v>0.98523677716220492</v>
      </c>
      <c r="OA270" s="145">
        <f t="shared" si="618"/>
        <v>1.0026708431216034</v>
      </c>
      <c r="OB270" s="145">
        <f t="shared" si="619"/>
        <v>1.020061492279233</v>
      </c>
      <c r="OC270" s="145">
        <f t="shared" si="620"/>
        <v>1.0374092699696553</v>
      </c>
      <c r="OD270" s="145">
        <f t="shared" si="621"/>
        <v>1.0547147414606173</v>
      </c>
      <c r="OE270" s="145">
        <f t="shared" si="622"/>
        <v>1.0719784902260538</v>
      </c>
      <c r="OF270" s="145">
        <f t="shared" si="623"/>
        <v>1.0892011162769193</v>
      </c>
      <c r="OG270" s="145">
        <f t="shared" si="624"/>
        <v>1.1063832345510416</v>
      </c>
    </row>
    <row r="271" spans="55:397">
      <c r="BC271" s="173"/>
      <c r="BD271" s="182"/>
      <c r="BE271" s="91">
        <f t="shared" si="625"/>
        <v>1013.25</v>
      </c>
      <c r="BF271" s="193">
        <f t="shared" si="625"/>
        <v>1.2250000000000001</v>
      </c>
      <c r="BG271" s="91">
        <f t="shared" si="625"/>
        <v>288.14999999999998</v>
      </c>
      <c r="BH271" s="116">
        <f t="shared" si="625"/>
        <v>0</v>
      </c>
      <c r="BI271" s="116"/>
      <c r="BJ271" s="107" t="s">
        <v>62</v>
      </c>
      <c r="BK271" s="217">
        <v>14000</v>
      </c>
      <c r="BL271" s="220">
        <v>4.2671999999999999</v>
      </c>
      <c r="BM271" s="284">
        <v>140</v>
      </c>
      <c r="BN271" s="113"/>
      <c r="BO271" s="104">
        <f t="shared" si="626"/>
        <v>595.23876987568678</v>
      </c>
      <c r="BP271" s="256">
        <f t="shared" si="627"/>
        <v>0.79628093262831734</v>
      </c>
      <c r="BQ271" s="213">
        <f t="shared" si="628"/>
        <v>-12.736800000000187</v>
      </c>
      <c r="BR271" s="215">
        <f t="shared" si="629"/>
        <v>260.41319999999979</v>
      </c>
      <c r="BS271" s="117"/>
      <c r="BT271" s="101">
        <f t="shared" si="630"/>
        <v>628.83698791137988</v>
      </c>
      <c r="BU271" s="113"/>
      <c r="BV271" s="141">
        <f t="shared" si="631"/>
        <v>0.58745499124173384</v>
      </c>
      <c r="BW271" s="163">
        <f t="shared" si="632"/>
        <v>0.65002525112515697</v>
      </c>
      <c r="BX271" s="159">
        <f t="shared" si="633"/>
        <v>0.90374180114523617</v>
      </c>
      <c r="BY271" s="170"/>
      <c r="CC271" s="267">
        <v>149.76206969791727</v>
      </c>
      <c r="CD271" s="273">
        <v>15000</v>
      </c>
      <c r="CE271" s="145">
        <f t="shared" si="325"/>
        <v>2.012345309770611E-2</v>
      </c>
      <c r="CF271" s="145">
        <f t="shared" si="326"/>
        <v>4.0244245071713071E-2</v>
      </c>
      <c r="CG271" s="145">
        <f t="shared" si="327"/>
        <v>6.0359721607213784E-2</v>
      </c>
      <c r="CH271" s="145">
        <f t="shared" si="328"/>
        <v>8.0467241966682007E-2</v>
      </c>
      <c r="CI271" s="145">
        <f t="shared" si="329"/>
        <v>0.10056418567700701</v>
      </c>
      <c r="CJ271" s="145">
        <f t="shared" si="330"/>
        <v>0.12064795909655772</v>
      </c>
      <c r="CK271" s="145">
        <f t="shared" si="331"/>
        <v>0.14071600182376393</v>
      </c>
      <c r="CL271" s="145">
        <f t="shared" si="332"/>
        <v>0.16076579291119583</v>
      </c>
      <c r="CM271" s="145">
        <f t="shared" si="333"/>
        <v>0.18079485685077157</v>
      </c>
      <c r="CN271" s="145">
        <f t="shared" si="334"/>
        <v>0.20080076929855512</v>
      </c>
      <c r="CO271" s="145">
        <f t="shared" si="335"/>
        <v>0.22078116251004096</v>
      </c>
      <c r="CP271" s="145">
        <f t="shared" si="336"/>
        <v>0.24073373046009625</v>
      </c>
      <c r="CQ271" s="145">
        <f t="shared" si="337"/>
        <v>0.26065623362470386</v>
      </c>
      <c r="CR271" s="145">
        <f t="shared" si="338"/>
        <v>0.28054650340513854</v>
      </c>
      <c r="CS271" s="145">
        <f t="shared" si="339"/>
        <v>0.30040244617860234</v>
      </c>
      <c r="CT271" s="145">
        <f t="shared" si="340"/>
        <v>0.32022204696289142</v>
      </c>
      <c r="CU271" s="145">
        <f t="shared" si="341"/>
        <v>0.34000337268606906</v>
      </c>
      <c r="CV271" s="145">
        <f t="shared" si="342"/>
        <v>0.35974457505564483</v>
      </c>
      <c r="CW271" s="145">
        <f t="shared" si="343"/>
        <v>0.37944389302504339</v>
      </c>
      <c r="CX271" s="145">
        <f t="shared" si="344"/>
        <v>0.39909965485843046</v>
      </c>
      <c r="CY271" s="145">
        <f t="shared" si="345"/>
        <v>0.41871027979787201</v>
      </c>
      <c r="CZ271" s="145">
        <f t="shared" si="346"/>
        <v>0.43827427933982233</v>
      </c>
      <c r="DA271" s="145">
        <f t="shared" si="347"/>
        <v>0.45779025813035701</v>
      </c>
      <c r="DB271" s="145">
        <f t="shared" si="348"/>
        <v>0.47725691449108221</v>
      </c>
      <c r="DC271" s="145">
        <f t="shared" si="349"/>
        <v>0.49667304058968148</v>
      </c>
      <c r="DD271" s="145">
        <f t="shared" si="350"/>
        <v>0.51603752227093092</v>
      </c>
      <c r="DE271" s="145">
        <f t="shared" si="351"/>
        <v>0.53534933856554767</v>
      </c>
      <c r="DF271" s="145">
        <f t="shared" si="352"/>
        <v>0.55460756089558616</v>
      </c>
      <c r="DG271" s="145">
        <f t="shared" si="353"/>
        <v>0.57381135199606337</v>
      </c>
      <c r="DH271" s="145">
        <f t="shared" si="354"/>
        <v>0.5929599645733068</v>
      </c>
      <c r="DI271" s="145">
        <f t="shared" si="355"/>
        <v>0.61205273972102558</v>
      </c>
      <c r="DJ271" s="145">
        <f t="shared" si="356"/>
        <v>0.63108910511537786</v>
      </c>
      <c r="DK271" s="145">
        <f t="shared" si="357"/>
        <v>0.65006857301043219</v>
      </c>
      <c r="DL271" s="145">
        <f t="shared" si="358"/>
        <v>0.66899073805520615</v>
      </c>
      <c r="DM271" s="145">
        <f t="shared" si="359"/>
        <v>0.68785527495328624</v>
      </c>
      <c r="DN271" s="145">
        <f t="shared" si="360"/>
        <v>0.70666193598542937</v>
      </c>
      <c r="DO271" s="145">
        <f t="shared" si="361"/>
        <v>0.72541054841506569</v>
      </c>
      <c r="DP271" s="145">
        <f t="shared" si="362"/>
        <v>0.74410101179582055</v>
      </c>
      <c r="DQ271" s="145">
        <f t="shared" si="363"/>
        <v>0.76273329519939082</v>
      </c>
      <c r="DR271" s="145">
        <f t="shared" si="364"/>
        <v>0.78130743438119543</v>
      </c>
      <c r="DS271" s="145">
        <f t="shared" si="365"/>
        <v>0.79982352890024488</v>
      </c>
      <c r="DT271" s="145">
        <f t="shared" si="366"/>
        <v>0.81828173920868652</v>
      </c>
      <c r="DU271" s="145">
        <f t="shared" si="367"/>
        <v>0.83668228372541298</v>
      </c>
      <c r="DV271" s="145">
        <f t="shared" si="368"/>
        <v>0.85502543590706026</v>
      </c>
      <c r="DW271" s="145">
        <f t="shared" si="369"/>
        <v>0.87331152132867662</v>
      </c>
      <c r="DX271" s="145">
        <f t="shared" si="370"/>
        <v>0.89154091478525399</v>
      </c>
      <c r="DY271" s="145">
        <f t="shared" si="371"/>
        <v>0.90971403742428669</v>
      </c>
      <c r="DZ271" s="145">
        <f t="shared" si="372"/>
        <v>0.92783135391849936</v>
      </c>
      <c r="EA271" s="145">
        <f t="shared" si="373"/>
        <v>0.94589336968689142</v>
      </c>
      <c r="EB271" s="145">
        <f t="shared" si="374"/>
        <v>0.96390062817129529</v>
      </c>
      <c r="EC271" s="145">
        <f t="shared" si="375"/>
        <v>0.98185370817473394</v>
      </c>
      <c r="ED271" s="145">
        <f t="shared" si="376"/>
        <v>0.99975322126702582</v>
      </c>
      <c r="EE271" s="145">
        <f t="shared" si="377"/>
        <v>1.0175998092622169</v>
      </c>
      <c r="EF271" s="145">
        <f t="shared" si="378"/>
        <v>1.0353941417717041</v>
      </c>
      <c r="EG271" s="145">
        <f t="shared" si="379"/>
        <v>1.0531369138361903</v>
      </c>
      <c r="EH271" s="145">
        <f t="shared" si="380"/>
        <v>1.0708288436389184</v>
      </c>
      <c r="EI271" s="145">
        <f t="shared" si="381"/>
        <v>1.0884706703020719</v>
      </c>
      <c r="EJ271" s="145">
        <f t="shared" si="382"/>
        <v>1.1060631517676176</v>
      </c>
      <c r="EK271" s="145">
        <f t="shared" si="383"/>
        <v>1.1236070627634034</v>
      </c>
      <c r="EL271" s="145">
        <f t="shared" si="384"/>
        <v>1.1411031928548203</v>
      </c>
      <c r="EO271" s="267">
        <v>149.76206969791727</v>
      </c>
      <c r="EP271" s="273">
        <v>15000</v>
      </c>
      <c r="EQ271" s="146">
        <f t="shared" si="385"/>
        <v>258.45293058158256</v>
      </c>
      <c r="ER271" s="146">
        <f t="shared" si="386"/>
        <v>258.5157112552638</v>
      </c>
      <c r="ES271" s="146">
        <f t="shared" si="387"/>
        <v>258.62030885398656</v>
      </c>
      <c r="ET271" s="146">
        <f t="shared" si="388"/>
        <v>258.76666825274896</v>
      </c>
      <c r="EU271" s="146">
        <f t="shared" si="389"/>
        <v>258.95471259737928</v>
      </c>
      <c r="EV271" s="146">
        <f t="shared" si="390"/>
        <v>259.18434362211764</v>
      </c>
      <c r="EW271" s="146">
        <f t="shared" si="391"/>
        <v>259.45544205334369</v>
      </c>
      <c r="EX271" s="146">
        <f t="shared" si="392"/>
        <v>259.76786809610138</v>
      </c>
      <c r="EY271" s="146">
        <f t="shared" si="393"/>
        <v>260.121461999421</v>
      </c>
      <c r="EZ271" s="146">
        <f t="shared" si="394"/>
        <v>260.51604469585516</v>
      </c>
      <c r="FA271" s="146">
        <f t="shared" si="395"/>
        <v>260.95141851011147</v>
      </c>
      <c r="FB271" s="146">
        <f t="shared" si="396"/>
        <v>261.42736793121543</v>
      </c>
      <c r="FC271" s="146">
        <f t="shared" si="397"/>
        <v>261.94366044224626</v>
      </c>
      <c r="FD271" s="146">
        <f t="shared" si="398"/>
        <v>262.50004740138434</v>
      </c>
      <c r="FE271" s="146">
        <f t="shared" si="399"/>
        <v>263.0962649677798</v>
      </c>
      <c r="FF271" s="146">
        <f t="shared" si="400"/>
        <v>263.73203506560156</v>
      </c>
      <c r="FG271" s="146">
        <f t="shared" si="401"/>
        <v>264.40706637954855</v>
      </c>
      <c r="FH271" s="146">
        <f t="shared" si="402"/>
        <v>265.12105537511121</v>
      </c>
      <c r="FI271" s="146">
        <f t="shared" si="403"/>
        <v>265.87368733693745</v>
      </c>
      <c r="FJ271" s="146">
        <f t="shared" si="404"/>
        <v>266.66463741880017</v>
      </c>
      <c r="FK271" s="146">
        <f t="shared" si="405"/>
        <v>267.49357169885633</v>
      </c>
      <c r="FL271" s="146">
        <f t="shared" si="406"/>
        <v>268.36014823414678</v>
      </c>
      <c r="FM271" s="146">
        <f t="shared" si="407"/>
        <v>269.26401810858118</v>
      </c>
      <c r="FN271" s="146">
        <f t="shared" si="408"/>
        <v>270.20482646899836</v>
      </c>
      <c r="FO271" s="146">
        <f t="shared" si="409"/>
        <v>271.18221354426657</v>
      </c>
      <c r="FP271" s="146">
        <f t="shared" si="410"/>
        <v>272.19581564278974</v>
      </c>
      <c r="FQ271" s="146">
        <f t="shared" si="411"/>
        <v>273.24526612420811</v>
      </c>
      <c r="FR271" s="146">
        <f t="shared" si="412"/>
        <v>274.33019634151788</v>
      </c>
      <c r="FS271" s="146">
        <f t="shared" si="413"/>
        <v>275.45023655027205</v>
      </c>
      <c r="FT271" s="146">
        <f t="shared" si="414"/>
        <v>276.60501678196977</v>
      </c>
      <c r="FU271" s="146">
        <f t="shared" si="415"/>
        <v>277.79416767917616</v>
      </c>
      <c r="FV271" s="146">
        <f t="shared" si="416"/>
        <v>279.01732129034139</v>
      </c>
      <c r="FW271" s="146">
        <f t="shared" si="417"/>
        <v>280.27411182270288</v>
      </c>
      <c r="FX271" s="146">
        <f t="shared" si="418"/>
        <v>281.56417635204502</v>
      </c>
      <c r="FY271" s="146">
        <f t="shared" si="419"/>
        <v>282.88715548847239</v>
      </c>
      <c r="FZ271" s="146">
        <f t="shared" si="420"/>
        <v>284.2426939976956</v>
      </c>
      <c r="GA271" s="146">
        <f t="shared" si="421"/>
        <v>285.6304413776632</v>
      </c>
      <c r="GB271" s="146">
        <f t="shared" si="422"/>
        <v>287.05005239066816</v>
      </c>
      <c r="GC271" s="146">
        <f t="shared" si="423"/>
        <v>288.50118755133292</v>
      </c>
      <c r="GD271" s="146">
        <f t="shared" si="424"/>
        <v>289.98351357112347</v>
      </c>
      <c r="GE271" s="355">
        <f t="shared" si="425"/>
        <v>291.49670376025955</v>
      </c>
      <c r="GF271" s="146">
        <f t="shared" si="426"/>
        <v>293.04043838808326</v>
      </c>
      <c r="GG271" s="146">
        <f t="shared" si="427"/>
        <v>294.6144050031113</v>
      </c>
      <c r="GH271" s="146">
        <f t="shared" si="428"/>
        <v>296.21829871413814</v>
      </c>
      <c r="GI271" s="146">
        <f t="shared" si="429"/>
        <v>297.85182243387464</v>
      </c>
      <c r="GJ271" s="146">
        <f t="shared" si="430"/>
        <v>299.51468708670035</v>
      </c>
      <c r="GK271" s="146">
        <f t="shared" si="431"/>
        <v>301.20661178218069</v>
      </c>
      <c r="GL271" s="146">
        <f t="shared" si="432"/>
        <v>302.92732395605589</v>
      </c>
      <c r="GM271" s="146">
        <f t="shared" si="433"/>
        <v>304.67655948044211</v>
      </c>
      <c r="GN271" s="146">
        <f t="shared" si="434"/>
        <v>306.45406274500652</v>
      </c>
      <c r="GO271" s="146">
        <f t="shared" si="435"/>
        <v>308.25958671088165</v>
      </c>
      <c r="GP271" s="146">
        <f t="shared" si="436"/>
        <v>310.09289293908023</v>
      </c>
      <c r="GQ271" s="146">
        <f t="shared" si="437"/>
        <v>311.953751595146</v>
      </c>
      <c r="GR271" s="146">
        <f t="shared" si="438"/>
        <v>313.84194143175182</v>
      </c>
      <c r="GS271" s="146">
        <f t="shared" si="439"/>
        <v>315.75724975091777</v>
      </c>
      <c r="GT271" s="146">
        <f t="shared" si="440"/>
        <v>317.69947234747207</v>
      </c>
      <c r="GU271" s="146">
        <f t="shared" si="441"/>
        <v>319.66841343533372</v>
      </c>
      <c r="GV271" s="146">
        <f t="shared" si="442"/>
        <v>321.6638855581308</v>
      </c>
      <c r="GW271" s="146">
        <f t="shared" si="443"/>
        <v>323.68570948561762</v>
      </c>
      <c r="GX271" s="146">
        <f t="shared" si="444"/>
        <v>325.73371409728117</v>
      </c>
      <c r="HA271" s="267">
        <v>139.78212602328225</v>
      </c>
      <c r="HB271" s="273">
        <v>14000</v>
      </c>
      <c r="HC271" s="146">
        <f t="shared" si="505"/>
        <v>12.402960203260598</v>
      </c>
      <c r="HD271" s="146">
        <f t="shared" si="506"/>
        <v>24.804428326219771</v>
      </c>
      <c r="HE271" s="146">
        <f t="shared" si="507"/>
        <v>37.202915946355596</v>
      </c>
      <c r="HF271" s="146">
        <f t="shared" si="508"/>
        <v>49.596941935873851</v>
      </c>
      <c r="HG271" s="146">
        <f t="shared" si="509"/>
        <v>61.985036057343031</v>
      </c>
      <c r="HH271" s="146">
        <f t="shared" si="510"/>
        <v>74.365742497880518</v>
      </c>
      <c r="HI271" s="146">
        <f t="shared" si="511"/>
        <v>86.737623322328389</v>
      </c>
      <c r="HJ271" s="146">
        <f t="shared" si="512"/>
        <v>99.099261826923353</v>
      </c>
      <c r="HK271" s="146">
        <f t="shared" si="513"/>
        <v>111.44926577569053</v>
      </c>
      <c r="HL271" s="146">
        <f t="shared" si="514"/>
        <v>123.78627050328694</v>
      </c>
      <c r="HM271" s="146">
        <f t="shared" si="515"/>
        <v>136.10894186909539</v>
      </c>
      <c r="HN271" s="146">
        <f t="shared" si="516"/>
        <v>148.41597904907306</v>
      </c>
      <c r="HO271" s="146">
        <f t="shared" si="517"/>
        <v>160.70611715324509</v>
      </c>
      <c r="HP271" s="146">
        <f t="shared" si="518"/>
        <v>172.97812965844903</v>
      </c>
      <c r="HQ271" s="146">
        <f t="shared" si="519"/>
        <v>185.23083064767735</v>
      </c>
      <c r="HR271" s="146">
        <f t="shared" si="520"/>
        <v>197.46307684904647</v>
      </c>
      <c r="HS271" s="146">
        <f t="shared" si="521"/>
        <v>209.67376946915525</v>
      </c>
      <c r="HT271" s="146">
        <f t="shared" si="522"/>
        <v>221.86185581736174</v>
      </c>
      <c r="HU271" s="146">
        <f t="shared" si="523"/>
        <v>234.02633071914485</v>
      </c>
      <c r="HV271" s="146">
        <f t="shared" si="524"/>
        <v>246.16623771838459</v>
      </c>
      <c r="HW271" s="146">
        <f t="shared" si="525"/>
        <v>258.28067006990312</v>
      </c>
      <c r="HX271" s="146">
        <f t="shared" si="526"/>
        <v>270.36877152511846</v>
      </c>
      <c r="HY271" s="146">
        <f t="shared" si="527"/>
        <v>282.42973691497133</v>
      </c>
      <c r="HZ271" s="146">
        <f t="shared" si="528"/>
        <v>294.46281253557027</v>
      </c>
      <c r="IA271" s="146">
        <f t="shared" si="529"/>
        <v>306.46729634308798</v>
      </c>
      <c r="IB271" s="146">
        <f t="shared" si="530"/>
        <v>318.44253796547156</v>
      </c>
      <c r="IC271" s="146">
        <f t="shared" si="531"/>
        <v>330.38793853934828</v>
      </c>
      <c r="ID271" s="146">
        <f t="shared" si="532"/>
        <v>342.302950381291</v>
      </c>
      <c r="IE271" s="146">
        <f t="shared" si="533"/>
        <v>354.18707650314576</v>
      </c>
      <c r="IF271" s="146">
        <f t="shared" si="534"/>
        <v>366.03986998167204</v>
      </c>
      <c r="IG271" s="146">
        <f t="shared" si="535"/>
        <v>377.86093319301233</v>
      </c>
      <c r="IH271" s="146">
        <f t="shared" si="536"/>
        <v>389.6499169228004</v>
      </c>
      <c r="II271" s="146">
        <f t="shared" si="537"/>
        <v>401.40651936281921</v>
      </c>
      <c r="IJ271" s="146">
        <f t="shared" si="538"/>
        <v>413.13048500510092</v>
      </c>
      <c r="IK271" s="146">
        <f t="shared" si="539"/>
        <v>424.82160344436284</v>
      </c>
      <c r="IL271" s="146">
        <f t="shared" si="540"/>
        <v>436.47970809940483</v>
      </c>
      <c r="IM271" s="146">
        <f t="shared" si="541"/>
        <v>448.10467486396561</v>
      </c>
      <c r="IN271" s="146">
        <f t="shared" si="542"/>
        <v>459.6964206971308</v>
      </c>
      <c r="IO271" s="146">
        <f t="shared" si="543"/>
        <v>471.25490216309362</v>
      </c>
      <c r="IP271" s="146">
        <f t="shared" si="544"/>
        <v>482.78011392962742</v>
      </c>
      <c r="IQ271" s="355">
        <f t="shared" si="545"/>
        <v>494.27208723417203</v>
      </c>
      <c r="IR271" s="146">
        <f t="shared" si="546"/>
        <v>505.73088832598211</v>
      </c>
      <c r="IS271" s="146">
        <f t="shared" si="547"/>
        <v>517.15661689226067</v>
      </c>
      <c r="IT271" s="146">
        <f t="shared" si="548"/>
        <v>528.54940447568151</v>
      </c>
      <c r="IU271" s="146">
        <f t="shared" si="549"/>
        <v>539.90941289019236</v>
      </c>
      <c r="IV271" s="146">
        <f t="shared" si="550"/>
        <v>551.23683264143733</v>
      </c>
      <c r="IW271" s="146">
        <f t="shared" si="551"/>
        <v>562.53188135762446</v>
      </c>
      <c r="IX271" s="146">
        <f t="shared" si="552"/>
        <v>573.794802236132</v>
      </c>
      <c r="IY271" s="146">
        <f t="shared" si="553"/>
        <v>585.02586251064383</v>
      </c>
      <c r="IZ271" s="146">
        <f t="shared" si="554"/>
        <v>596.22535194309103</v>
      </c>
      <c r="JA271" s="146">
        <f t="shared" si="555"/>
        <v>607.39358134422037</v>
      </c>
      <c r="JB271" s="146">
        <f t="shared" si="556"/>
        <v>618.53088112613602</v>
      </c>
      <c r="JC271" s="146">
        <f t="shared" si="557"/>
        <v>629.63759988971992</v>
      </c>
      <c r="JD271" s="146">
        <f t="shared" si="558"/>
        <v>640.71410304943379</v>
      </c>
      <c r="JE271" s="146">
        <f t="shared" si="559"/>
        <v>651.76077149760999</v>
      </c>
      <c r="JF271" s="146">
        <f t="shared" si="560"/>
        <v>662.77800030996252</v>
      </c>
      <c r="JG271" s="146">
        <f t="shared" si="561"/>
        <v>673.76619749372719</v>
      </c>
      <c r="JH271" s="146">
        <f t="shared" si="562"/>
        <v>684.72578277950856</v>
      </c>
      <c r="JI271" s="146">
        <f t="shared" si="563"/>
        <v>695.65718645762558</v>
      </c>
      <c r="JJ271" s="146">
        <f t="shared" si="564"/>
        <v>706.56084825948312</v>
      </c>
      <c r="JL271" s="267">
        <v>149.76206969791727</v>
      </c>
      <c r="JM271" s="273">
        <v>15000</v>
      </c>
      <c r="JN271" s="147">
        <f t="shared" si="445"/>
        <v>85.160172400332954</v>
      </c>
      <c r="JO271" s="147">
        <f t="shared" si="446"/>
        <v>95.222953074014185</v>
      </c>
      <c r="JP271" s="147">
        <f t="shared" si="447"/>
        <v>105.32755067273695</v>
      </c>
      <c r="JQ271" s="147">
        <f t="shared" si="448"/>
        <v>115.47391007149935</v>
      </c>
      <c r="JR271" s="147">
        <f t="shared" si="449"/>
        <v>125.66195441612967</v>
      </c>
      <c r="JS271" s="147">
        <f t="shared" si="450"/>
        <v>135.89158544086803</v>
      </c>
      <c r="JT271" s="147">
        <f t="shared" si="451"/>
        <v>146.16268387209408</v>
      </c>
      <c r="JU271" s="147">
        <f t="shared" si="452"/>
        <v>156.47510991485177</v>
      </c>
      <c r="JV271" s="147">
        <f t="shared" si="453"/>
        <v>166.82870381817139</v>
      </c>
      <c r="JW271" s="147">
        <f t="shared" si="454"/>
        <v>177.22328651460555</v>
      </c>
      <c r="JX271" s="147">
        <f t="shared" si="455"/>
        <v>187.65866032886186</v>
      </c>
      <c r="JY271" s="147">
        <f t="shared" si="456"/>
        <v>198.13460974996582</v>
      </c>
      <c r="JZ271" s="147">
        <f t="shared" si="457"/>
        <v>208.65090226099665</v>
      </c>
      <c r="KA271" s="147">
        <f t="shared" si="458"/>
        <v>219.20728922013473</v>
      </c>
      <c r="KB271" s="147">
        <f t="shared" si="459"/>
        <v>229.80350678653019</v>
      </c>
      <c r="KC271" s="147">
        <f t="shared" si="460"/>
        <v>240.43927688435195</v>
      </c>
      <c r="KD271" s="147">
        <f t="shared" si="461"/>
        <v>251.11430819829894</v>
      </c>
      <c r="KE271" s="147">
        <f t="shared" si="462"/>
        <v>261.8282971938616</v>
      </c>
      <c r="KF271" s="147">
        <f t="shared" si="463"/>
        <v>272.58092915568784</v>
      </c>
      <c r="KG271" s="147">
        <f t="shared" si="464"/>
        <v>283.37187923755056</v>
      </c>
      <c r="KH271" s="147">
        <f t="shared" si="465"/>
        <v>294.20081351760672</v>
      </c>
      <c r="KI271" s="147">
        <f t="shared" si="466"/>
        <v>305.06739005289717</v>
      </c>
      <c r="KJ271" s="147">
        <f t="shared" si="467"/>
        <v>315.97125992733157</v>
      </c>
      <c r="KK271" s="147">
        <f t="shared" si="468"/>
        <v>326.91206828774875</v>
      </c>
      <c r="KL271" s="147">
        <f t="shared" si="469"/>
        <v>337.88945536301696</v>
      </c>
      <c r="KM271" s="147">
        <f t="shared" si="470"/>
        <v>348.90305746154013</v>
      </c>
      <c r="KN271" s="147">
        <f t="shared" si="471"/>
        <v>359.9525079429585</v>
      </c>
      <c r="KO271" s="147">
        <f t="shared" si="472"/>
        <v>371.03743816026827</v>
      </c>
      <c r="KP271" s="147">
        <f t="shared" si="473"/>
        <v>382.15747836902244</v>
      </c>
      <c r="KQ271" s="147">
        <f t="shared" si="474"/>
        <v>393.31225860072016</v>
      </c>
      <c r="KR271" s="147">
        <f t="shared" si="475"/>
        <v>404.50140949792655</v>
      </c>
      <c r="KS271" s="147">
        <f t="shared" si="476"/>
        <v>415.72456310909178</v>
      </c>
      <c r="KT271" s="147">
        <f t="shared" si="477"/>
        <v>426.98135364145327</v>
      </c>
      <c r="KU271" s="147">
        <f t="shared" si="478"/>
        <v>438.27141817079541</v>
      </c>
      <c r="KV271" s="147">
        <f t="shared" si="479"/>
        <v>449.59439730722278</v>
      </c>
      <c r="KW271" s="147">
        <f t="shared" si="480"/>
        <v>460.94993581644599</v>
      </c>
      <c r="KX271" s="147">
        <f t="shared" si="481"/>
        <v>472.33768319641359</v>
      </c>
      <c r="KY271" s="147">
        <f t="shared" si="482"/>
        <v>483.75729420941855</v>
      </c>
      <c r="KZ271" s="147">
        <f t="shared" si="483"/>
        <v>495.20842937008331</v>
      </c>
      <c r="LA271" s="147">
        <f t="shared" si="484"/>
        <v>506.69075538987386</v>
      </c>
      <c r="LB271" s="358">
        <f t="shared" si="485"/>
        <v>518.20394557901</v>
      </c>
      <c r="LC271" s="147">
        <f t="shared" si="486"/>
        <v>529.74768020683359</v>
      </c>
      <c r="LD271" s="147">
        <f t="shared" si="487"/>
        <v>541.32164682186169</v>
      </c>
      <c r="LE271" s="147">
        <f t="shared" si="488"/>
        <v>552.92554053288859</v>
      </c>
      <c r="LF271" s="147">
        <f t="shared" si="489"/>
        <v>564.55906425262503</v>
      </c>
      <c r="LG271" s="147">
        <f t="shared" si="490"/>
        <v>576.2219289054508</v>
      </c>
      <c r="LH271" s="147">
        <f t="shared" si="491"/>
        <v>587.91385360093113</v>
      </c>
      <c r="LI271" s="147">
        <f t="shared" si="492"/>
        <v>599.63456577480633</v>
      </c>
      <c r="LJ271" s="147">
        <f t="shared" si="493"/>
        <v>611.38380129919256</v>
      </c>
      <c r="LK271" s="147">
        <f t="shared" si="494"/>
        <v>623.16130456375686</v>
      </c>
      <c r="LL271" s="147">
        <f t="shared" si="495"/>
        <v>634.96682852963204</v>
      </c>
      <c r="LM271" s="147">
        <f t="shared" si="496"/>
        <v>646.80013475783062</v>
      </c>
      <c r="LN271" s="147">
        <f t="shared" si="497"/>
        <v>658.66099341389645</v>
      </c>
      <c r="LO271" s="147">
        <f t="shared" si="498"/>
        <v>670.54918325050221</v>
      </c>
      <c r="LP271" s="147">
        <f t="shared" si="499"/>
        <v>682.4644915696681</v>
      </c>
      <c r="LQ271" s="147">
        <f t="shared" si="500"/>
        <v>694.4067141662224</v>
      </c>
      <c r="LR271" s="147">
        <f t="shared" si="501"/>
        <v>706.37565525408411</v>
      </c>
      <c r="LS271" s="147">
        <f t="shared" si="502"/>
        <v>718.37112737688119</v>
      </c>
      <c r="LT271" s="147">
        <f t="shared" si="503"/>
        <v>730.39295130436801</v>
      </c>
      <c r="LU271" s="147">
        <f t="shared" si="504"/>
        <v>742.4409559160315</v>
      </c>
      <c r="LX271" s="267">
        <v>140</v>
      </c>
      <c r="LY271" s="273">
        <v>14000</v>
      </c>
      <c r="LZ271" s="145">
        <f t="shared" si="565"/>
        <v>1.9723649279053717E-2</v>
      </c>
      <c r="MA271" s="145">
        <f t="shared" si="566"/>
        <v>3.9444925796437699E-2</v>
      </c>
      <c r="MB271" s="145">
        <f t="shared" si="567"/>
        <v>5.9161462607219432E-2</v>
      </c>
      <c r="MC271" s="145">
        <f t="shared" si="568"/>
        <v>7.8870904366814057E-2</v>
      </c>
      <c r="MD271" s="145">
        <f t="shared" si="569"/>
        <v>9.8570913048897174E-2</v>
      </c>
      <c r="ME271" s="145">
        <f t="shared" si="570"/>
        <v>0.11825917356559927</v>
      </c>
      <c r="MF271" s="145">
        <f t="shared" si="571"/>
        <v>0.13793339925887449</v>
      </c>
      <c r="MG271" s="145">
        <f t="shared" si="572"/>
        <v>0.15759133723363156</v>
      </c>
      <c r="MH271" s="145">
        <f t="shared" si="573"/>
        <v>0.17723077350436764</v>
      </c>
      <c r="MI271" s="145">
        <f t="shared" si="574"/>
        <v>0.19684953792942564</v>
      </c>
      <c r="MJ271" s="145">
        <f t="shared" si="575"/>
        <v>0.21644550890870434</v>
      </c>
      <c r="MK271" s="145">
        <f t="shared" si="576"/>
        <v>0.23601661782336011</v>
      </c>
      <c r="ML271" s="145">
        <f t="shared" si="577"/>
        <v>0.2555608531982424</v>
      </c>
      <c r="MM271" s="145">
        <f t="shared" si="578"/>
        <v>0.27507626457053497</v>
      </c>
      <c r="MN271" s="145">
        <f t="shared" si="579"/>
        <v>0.29456096605084142</v>
      </c>
      <c r="MO271" s="145">
        <f t="shared" si="580"/>
        <v>0.31401313956562993</v>
      </c>
      <c r="MP271" s="145">
        <f t="shared" si="581"/>
        <v>0.33343103777270805</v>
      </c>
      <c r="MQ271" s="145">
        <f t="shared" si="582"/>
        <v>0.35281298664420813</v>
      </c>
      <c r="MR271" s="145">
        <f t="shared" si="583"/>
        <v>0.37215738771416779</v>
      </c>
      <c r="MS271" s="145">
        <f t="shared" si="584"/>
        <v>0.39146271999044063</v>
      </c>
      <c r="MT271" s="145">
        <f t="shared" si="585"/>
        <v>0.41072754153307195</v>
      </c>
      <c r="MU271" s="145">
        <f t="shared" si="586"/>
        <v>0.42995049070367458</v>
      </c>
      <c r="MV271" s="145">
        <f t="shared" si="587"/>
        <v>0.44913028709242103</v>
      </c>
      <c r="MW271" s="145">
        <f t="shared" si="588"/>
        <v>0.4682657321313104</v>
      </c>
      <c r="MX271" s="145">
        <f t="shared" si="589"/>
        <v>0.4873557094041</v>
      </c>
      <c r="MY271" s="145">
        <f t="shared" si="590"/>
        <v>0.50639918466492739</v>
      </c>
      <c r="MZ271" s="145">
        <f t="shared" si="591"/>
        <v>0.52539520557895181</v>
      </c>
      <c r="NA271" s="145">
        <f t="shared" si="592"/>
        <v>0.54434290119958839</v>
      </c>
      <c r="NB271" s="145">
        <f t="shared" si="593"/>
        <v>0.56324148119776363</v>
      </c>
      <c r="NC271" s="145">
        <f t="shared" si="594"/>
        <v>0.58209023485949418</v>
      </c>
      <c r="ND271" s="145">
        <f t="shared" si="595"/>
        <v>0.60088852986851204</v>
      </c>
      <c r="NE271" s="145">
        <f t="shared" si="596"/>
        <v>0.61963581089112496</v>
      </c>
      <c r="NF271" s="145">
        <f t="shared" si="597"/>
        <v>0.63833159798066497</v>
      </c>
      <c r="NG271" s="145">
        <f t="shared" si="598"/>
        <v>0.65697548481884493</v>
      </c>
      <c r="NH271" s="145">
        <f t="shared" si="599"/>
        <v>0.6755671368113475</v>
      </c>
      <c r="NI271" s="145">
        <f t="shared" si="600"/>
        <v>0.69410628905454363</v>
      </c>
      <c r="NJ271" s="145">
        <f t="shared" si="601"/>
        <v>0.71259274419003427</v>
      </c>
      <c r="NK271" s="145">
        <f t="shared" si="602"/>
        <v>0.73102637016306438</v>
      </c>
      <c r="NL271" s="145">
        <f t="shared" si="603"/>
        <v>0.74940709790039606</v>
      </c>
      <c r="NM271" s="145">
        <f t="shared" si="604"/>
        <v>0.76773491892252399</v>
      </c>
      <c r="NN271" s="145">
        <f t="shared" si="605"/>
        <v>0.78600988290438845</v>
      </c>
      <c r="NO271" s="145">
        <f t="shared" si="606"/>
        <v>0.80423209519802175</v>
      </c>
      <c r="NP271" s="145">
        <f t="shared" si="607"/>
        <v>0.82240171432972708</v>
      </c>
      <c r="NQ271" s="145">
        <f t="shared" si="608"/>
        <v>0.84051894948356387</v>
      </c>
      <c r="NR271" s="145">
        <f t="shared" si="609"/>
        <v>0.85858405798209847</v>
      </c>
      <c r="NS271" s="145">
        <f t="shared" si="610"/>
        <v>0.87659734277450219</v>
      </c>
      <c r="NT271" s="145">
        <f t="shared" si="611"/>
        <v>0.89455914994125696</v>
      </c>
      <c r="NU271" s="145">
        <f t="shared" si="612"/>
        <v>0.91246986622389203</v>
      </c>
      <c r="NV271" s="145">
        <f t="shared" si="613"/>
        <v>0.93032991658736486</v>
      </c>
      <c r="NW271" s="145">
        <f t="shared" si="614"/>
        <v>0.94813976182189086</v>
      </c>
      <c r="NX271" s="145">
        <f t="shared" si="615"/>
        <v>0.96589989619029615</v>
      </c>
      <c r="NY271" s="145">
        <f t="shared" si="616"/>
        <v>0.98361084512621533</v>
      </c>
      <c r="NZ271" s="145">
        <f t="shared" si="617"/>
        <v>1.0012731629877549</v>
      </c>
      <c r="OA271" s="145">
        <f t="shared" si="618"/>
        <v>1.0188874308706022</v>
      </c>
      <c r="OB271" s="145">
        <f t="shared" si="619"/>
        <v>1.036454254483931</v>
      </c>
      <c r="OC271" s="145">
        <f t="shared" si="620"/>
        <v>1.0539742620918569</v>
      </c>
      <c r="OD271" s="145">
        <f t="shared" si="621"/>
        <v>1.0714481025226827</v>
      </c>
      <c r="OE271" s="145">
        <f t="shared" si="622"/>
        <v>1.0888764432476497</v>
      </c>
      <c r="OF271" s="145">
        <f t="shared" si="623"/>
        <v>1.1062599685304493</v>
      </c>
      <c r="OG271" s="145">
        <f t="shared" si="624"/>
        <v>1.1235993776483399</v>
      </c>
    </row>
    <row r="272" spans="55:397">
      <c r="BC272" s="173"/>
      <c r="BD272" s="182"/>
      <c r="BE272" s="91">
        <f t="shared" si="625"/>
        <v>1013.25</v>
      </c>
      <c r="BF272" s="193">
        <f t="shared" si="625"/>
        <v>1.2250000000000001</v>
      </c>
      <c r="BG272" s="91">
        <f t="shared" si="625"/>
        <v>288.14999999999998</v>
      </c>
      <c r="BH272" s="116">
        <f t="shared" si="625"/>
        <v>0</v>
      </c>
      <c r="BI272" s="116"/>
      <c r="BJ272" s="107" t="s">
        <v>81</v>
      </c>
      <c r="BK272" s="217">
        <v>15000</v>
      </c>
      <c r="BL272" s="220">
        <v>4.5720000000000001</v>
      </c>
      <c r="BM272" s="284">
        <v>150</v>
      </c>
      <c r="BN272" s="113"/>
      <c r="BO272" s="104">
        <f t="shared" si="626"/>
        <v>571.81956656243119</v>
      </c>
      <c r="BP272" s="256">
        <f t="shared" si="627"/>
        <v>0.77081618242758188</v>
      </c>
      <c r="BQ272" s="213">
        <f t="shared" si="628"/>
        <v>-14.718000000000188</v>
      </c>
      <c r="BR272" s="215">
        <f t="shared" si="629"/>
        <v>258.43199999999979</v>
      </c>
      <c r="BS272" s="117"/>
      <c r="BT272" s="101">
        <f t="shared" si="630"/>
        <v>626.44035348719285</v>
      </c>
      <c r="BU272" s="113"/>
      <c r="BV272" s="141">
        <f t="shared" si="631"/>
        <v>0.56434203460392918</v>
      </c>
      <c r="BW272" s="163">
        <f t="shared" si="632"/>
        <v>0.62923769994088308</v>
      </c>
      <c r="BX272" s="159">
        <f t="shared" si="633"/>
        <v>0.89686621551275314</v>
      </c>
      <c r="BY272" s="170"/>
      <c r="CC272" s="267">
        <v>159.74129336864328</v>
      </c>
      <c r="CD272" s="273">
        <v>16000</v>
      </c>
      <c r="CE272" s="145">
        <f t="shared" si="325"/>
        <v>2.0534530385497775E-2</v>
      </c>
      <c r="CF272" s="145">
        <f t="shared" si="326"/>
        <v>4.1066088080654393E-2</v>
      </c>
      <c r="CG272" s="145">
        <f t="shared" si="327"/>
        <v>6.159170833560286E-2</v>
      </c>
      <c r="CH272" s="145">
        <f t="shared" si="328"/>
        <v>8.2108442231618534E-2</v>
      </c>
      <c r="CI272" s="145">
        <f t="shared" si="329"/>
        <v>0.10261336447226699</v>
      </c>
      <c r="CJ272" s="145">
        <f t="shared" si="330"/>
        <v>0.12310358102729627</v>
      </c>
      <c r="CK272" s="145">
        <f t="shared" si="331"/>
        <v>0.14357623658240087</v>
      </c>
      <c r="CL272" s="145">
        <f t="shared" si="332"/>
        <v>0.16402852175092897</v>
      </c>
      <c r="CM272" s="145">
        <f t="shared" si="333"/>
        <v>0.18445768000588811</v>
      </c>
      <c r="CN272" s="145">
        <f t="shared" si="334"/>
        <v>0.20486101429393214</v>
      </c>
      <c r="CO272" s="145">
        <f t="shared" si="335"/>
        <v>0.22523589329657373</v>
      </c>
      <c r="CP272" s="145">
        <f t="shared" si="336"/>
        <v>0.24557975730760323</v>
      </c>
      <c r="CQ272" s="145">
        <f t="shared" si="337"/>
        <v>0.26589012369989257</v>
      </c>
      <c r="CR272" s="145">
        <f t="shared" si="338"/>
        <v>0.28616459195888266</v>
      </c>
      <c r="CS272" s="145">
        <f t="shared" si="339"/>
        <v>0.30640084826457942</v>
      </c>
      <c r="CT272" s="145">
        <f t="shared" si="340"/>
        <v>0.32659666960819234</v>
      </c>
      <c r="CU272" s="145">
        <f t="shared" si="341"/>
        <v>0.34674992743394184</v>
      </c>
      <c r="CV272" s="145">
        <f t="shared" si="342"/>
        <v>0.36685859080088518</v>
      </c>
      <c r="CW272" s="145">
        <f t="shared" si="343"/>
        <v>0.38692072906371705</v>
      </c>
      <c r="CX272" s="145">
        <f t="shared" si="344"/>
        <v>0.40693451407551995</v>
      </c>
      <c r="CY272" s="145">
        <f t="shared" si="345"/>
        <v>0.42689822191905696</v>
      </c>
      <c r="CZ272" s="145">
        <f t="shared" si="346"/>
        <v>0.44681023417676269</v>
      </c>
      <c r="DA272" s="145">
        <f t="shared" si="347"/>
        <v>0.46666903875257398</v>
      </c>
      <c r="DB272" s="145">
        <f t="shared" si="348"/>
        <v>0.48647323026168288</v>
      </c>
      <c r="DC272" s="145">
        <f t="shared" si="349"/>
        <v>0.50622151000665849</v>
      </c>
      <c r="DD272" s="145">
        <f t="shared" si="350"/>
        <v>0.5259126855605617</v>
      </c>
      <c r="DE272" s="145">
        <f t="shared" si="351"/>
        <v>0.5455456699793565</v>
      </c>
      <c r="DF272" s="145">
        <f t="shared" si="352"/>
        <v>0.565119480667434</v>
      </c>
      <c r="DG272" s="145">
        <f t="shared" si="353"/>
        <v>0.58463323792102107</v>
      </c>
      <c r="DH272" s="145">
        <f t="shared" si="354"/>
        <v>0.60408616317509167</v>
      </c>
      <c r="DI272" s="145">
        <f t="shared" si="355"/>
        <v>0.62347757697976891</v>
      </c>
      <c r="DJ272" s="145">
        <f t="shared" si="356"/>
        <v>0.64280689673238611</v>
      </c>
      <c r="DK272" s="145">
        <f t="shared" si="357"/>
        <v>0.66207363419129361</v>
      </c>
      <c r="DL272" s="145">
        <f t="shared" si="358"/>
        <v>0.68127739279708266</v>
      </c>
      <c r="DM272" s="145">
        <f t="shared" si="359"/>
        <v>0.70041786482644053</v>
      </c>
      <c r="DN272" s="145">
        <f t="shared" si="360"/>
        <v>0.71949482840301782</v>
      </c>
      <c r="DO272" s="145">
        <f t="shared" si="361"/>
        <v>0.73850814438887413</v>
      </c>
      <c r="DP272" s="145">
        <f t="shared" si="362"/>
        <v>0.75745775317898767</v>
      </c>
      <c r="DQ272" s="145">
        <f t="shared" si="363"/>
        <v>0.77634367142020366</v>
      </c>
      <c r="DR272" s="145">
        <f t="shared" si="364"/>
        <v>0.79516598867480281</v>
      </c>
      <c r="DS272" s="145">
        <f t="shared" si="365"/>
        <v>0.81392486404753772</v>
      </c>
      <c r="DT272" s="145">
        <f t="shared" si="366"/>
        <v>0.83262052279374477</v>
      </c>
      <c r="DU272" s="145">
        <f t="shared" si="367"/>
        <v>0.8512532529247433</v>
      </c>
      <c r="DV272" s="145">
        <f t="shared" si="368"/>
        <v>0.86982340182541251</v>
      </c>
      <c r="DW272" s="145">
        <f t="shared" si="369"/>
        <v>0.88833137289751452</v>
      </c>
      <c r="DX272" s="145">
        <f t="shared" si="370"/>
        <v>0.90677762224100844</v>
      </c>
      <c r="DY272" s="145">
        <f t="shared" si="371"/>
        <v>0.92516265538432385</v>
      </c>
      <c r="DZ272" s="145">
        <f t="shared" si="372"/>
        <v>0.94348702407333929</v>
      </c>
      <c r="EA272" s="145">
        <f t="shared" si="373"/>
        <v>0.96175132312762057</v>
      </c>
      <c r="EB272" s="145">
        <f t="shared" si="374"/>
        <v>0.9799561873713295</v>
      </c>
      <c r="EC272" s="145">
        <f t="shared" si="375"/>
        <v>0.99810228864518402</v>
      </c>
      <c r="ED272" s="145">
        <f t="shared" si="376"/>
        <v>1.0161903329048103</v>
      </c>
      <c r="EE272" s="145">
        <f t="shared" si="377"/>
        <v>1.0342210574098976</v>
      </c>
      <c r="EF272" s="145">
        <f t="shared" si="378"/>
        <v>1.0521952280077111</v>
      </c>
      <c r="EG272" s="145">
        <f t="shared" si="379"/>
        <v>1.0701136365136847</v>
      </c>
      <c r="EH272" s="145">
        <f t="shared" si="380"/>
        <v>1.0879770981910977</v>
      </c>
      <c r="EI272" s="145">
        <f t="shared" si="381"/>
        <v>1.1057864493311549</v>
      </c>
      <c r="EJ272" s="145">
        <f t="shared" si="382"/>
        <v>1.1235425449341718</v>
      </c>
      <c r="EK272" s="145">
        <f t="shared" si="383"/>
        <v>1.1412462564920272</v>
      </c>
      <c r="EL272" s="145">
        <f t="shared" si="384"/>
        <v>1.1588984698715352</v>
      </c>
      <c r="EO272" s="267">
        <v>159.74129336864328</v>
      </c>
      <c r="EP272" s="273">
        <v>16000</v>
      </c>
      <c r="EQ272" s="146">
        <f t="shared" si="385"/>
        <v>256.4724273647243</v>
      </c>
      <c r="ER272" s="146">
        <f t="shared" si="386"/>
        <v>256.53729693577134</v>
      </c>
      <c r="ES272" s="146">
        <f t="shared" si="387"/>
        <v>256.64537119846187</v>
      </c>
      <c r="ET272" s="146">
        <f t="shared" si="388"/>
        <v>256.79658781018082</v>
      </c>
      <c r="EU272" s="146">
        <f t="shared" si="389"/>
        <v>256.99085987144917</v>
      </c>
      <c r="EV272" s="146">
        <f t="shared" si="390"/>
        <v>257.22807630204926</v>
      </c>
      <c r="EW272" s="146">
        <f t="shared" si="391"/>
        <v>257.5081023188871</v>
      </c>
      <c r="EX272" s="146">
        <f t="shared" si="392"/>
        <v>257.83078001141911</v>
      </c>
      <c r="EY272" s="146">
        <f t="shared" si="393"/>
        <v>258.19592900966916</v>
      </c>
      <c r="EZ272" s="146">
        <f t="shared" si="394"/>
        <v>258.60334723914133</v>
      </c>
      <c r="FA272" s="146">
        <f t="shared" si="395"/>
        <v>259.05281175628977</v>
      </c>
      <c r="FB272" s="146">
        <f t="shared" si="396"/>
        <v>259.5440796576566</v>
      </c>
      <c r="FC272" s="146">
        <f t="shared" si="397"/>
        <v>260.07688905533286</v>
      </c>
      <c r="FD272" s="146">
        <f t="shared" si="398"/>
        <v>260.65096011103861</v>
      </c>
      <c r="FE272" s="146">
        <f t="shared" si="399"/>
        <v>261.26599612086346</v>
      </c>
      <c r="FF272" s="146">
        <f t="shared" si="400"/>
        <v>261.92168464255229</v>
      </c>
      <c r="FG272" s="146">
        <f t="shared" si="401"/>
        <v>262.61769865716019</v>
      </c>
      <c r="FH272" s="146">
        <f t="shared" si="402"/>
        <v>263.35369775693766</v>
      </c>
      <c r="FI272" s="146">
        <f t="shared" si="403"/>
        <v>264.1293293514309</v>
      </c>
      <c r="FJ272" s="146">
        <f t="shared" si="404"/>
        <v>264.9442298839877</v>
      </c>
      <c r="FK272" s="146">
        <f t="shared" si="405"/>
        <v>265.79802605113923</v>
      </c>
      <c r="FL272" s="146">
        <f t="shared" si="406"/>
        <v>266.690336017677</v>
      </c>
      <c r="FM272" s="146">
        <f t="shared" si="407"/>
        <v>267.62077062064299</v>
      </c>
      <c r="FN272" s="146">
        <f t="shared" si="408"/>
        <v>268.58893455590612</v>
      </c>
      <c r="FO272" s="146">
        <f t="shared" si="409"/>
        <v>269.59442754148506</v>
      </c>
      <c r="FP272" s="146">
        <f t="shared" si="410"/>
        <v>270.63684545229552</v>
      </c>
      <c r="FQ272" s="146">
        <f t="shared" si="411"/>
        <v>271.71578142153629</v>
      </c>
      <c r="FR272" s="146">
        <f t="shared" si="412"/>
        <v>272.83082690448009</v>
      </c>
      <c r="FS272" s="146">
        <f t="shared" si="413"/>
        <v>273.98157270098204</v>
      </c>
      <c r="FT272" s="146">
        <f t="shared" si="414"/>
        <v>275.16760993357076</v>
      </c>
      <c r="FU272" s="146">
        <f t="shared" si="415"/>
        <v>276.38853097851973</v>
      </c>
      <c r="FV272" s="146">
        <f t="shared" si="416"/>
        <v>277.64393034781665</v>
      </c>
      <c r="FW272" s="146">
        <f t="shared" si="417"/>
        <v>278.93340552045032</v>
      </c>
      <c r="FX272" s="146">
        <f t="shared" si="418"/>
        <v>280.2565577218989</v>
      </c>
      <c r="FY272" s="146">
        <f t="shared" si="419"/>
        <v>281.61299265115559</v>
      </c>
      <c r="FZ272" s="146">
        <f t="shared" si="420"/>
        <v>283.0023211550307</v>
      </c>
      <c r="GA272" s="146">
        <f t="shared" si="421"/>
        <v>284.42415984985331</v>
      </c>
      <c r="GB272" s="146">
        <f t="shared" si="422"/>
        <v>285.87813169103509</v>
      </c>
      <c r="GC272" s="146">
        <f t="shared" si="423"/>
        <v>287.36386649126808</v>
      </c>
      <c r="GD272" s="146">
        <f t="shared" si="424"/>
        <v>288.88100138840372</v>
      </c>
      <c r="GE272" s="355">
        <f t="shared" si="425"/>
        <v>290.42918126429544</v>
      </c>
      <c r="GF272" s="146">
        <f t="shared" si="426"/>
        <v>292.00805911609649</v>
      </c>
      <c r="GG272" s="146">
        <f t="shared" si="427"/>
        <v>293.61729638167691</v>
      </c>
      <c r="GH272" s="146">
        <f t="shared" si="428"/>
        <v>295.25656322096484</v>
      </c>
      <c r="GI272" s="146">
        <f t="shared" si="429"/>
        <v>296.92553875513477</v>
      </c>
      <c r="GJ272" s="146">
        <f t="shared" si="430"/>
        <v>298.62391126565171</v>
      </c>
      <c r="GK272" s="146">
        <f t="shared" si="431"/>
        <v>300.3513783552425</v>
      </c>
      <c r="GL272" s="146">
        <f t="shared" si="432"/>
        <v>302.10764707290758</v>
      </c>
      <c r="GM272" s="146">
        <f t="shared" si="433"/>
        <v>303.89243400510702</v>
      </c>
      <c r="GN272" s="146">
        <f t="shared" si="434"/>
        <v>305.70546533525385</v>
      </c>
      <c r="GO272" s="146">
        <f t="shared" si="435"/>
        <v>307.54647687363837</v>
      </c>
      <c r="GP272" s="146">
        <f t="shared" si="436"/>
        <v>309.41521405987498</v>
      </c>
      <c r="GQ272" s="146">
        <f t="shared" si="437"/>
        <v>311.31143193992449</v>
      </c>
      <c r="GR272" s="146">
        <f t="shared" si="438"/>
        <v>313.2348951196937</v>
      </c>
      <c r="GS272" s="146">
        <f t="shared" si="439"/>
        <v>315.18537769715579</v>
      </c>
      <c r="GT272" s="146">
        <f t="shared" si="440"/>
        <v>317.16266317486526</v>
      </c>
      <c r="GU272" s="146">
        <f t="shared" si="441"/>
        <v>319.1665443546737</v>
      </c>
      <c r="GV272" s="146">
        <f t="shared" si="442"/>
        <v>321.196823216371</v>
      </c>
      <c r="GW272" s="146">
        <f t="shared" si="443"/>
        <v>323.25331078190044</v>
      </c>
      <c r="GX272" s="146">
        <f t="shared" si="444"/>
        <v>325.33582696671215</v>
      </c>
      <c r="HA272" s="267">
        <v>149.76206969791727</v>
      </c>
      <c r="HB272" s="273">
        <v>15000</v>
      </c>
      <c r="HC272" s="146">
        <f t="shared" si="505"/>
        <v>12.606143071909962</v>
      </c>
      <c r="HD272" s="146">
        <f t="shared" si="506"/>
        <v>25.210619108549157</v>
      </c>
      <c r="HE272" s="146">
        <f t="shared" si="507"/>
        <v>37.811765340011554</v>
      </c>
      <c r="HF272" s="146">
        <f t="shared" si="508"/>
        <v>50.407927501747757</v>
      </c>
      <c r="HG272" s="146">
        <f t="shared" si="509"/>
        <v>62.997464023655965</v>
      </c>
      <c r="HH272" s="146">
        <f t="shared" si="510"/>
        <v>75.578750143956</v>
      </c>
      <c r="HI272" s="146">
        <f t="shared" si="511"/>
        <v>88.150181923783151</v>
      </c>
      <c r="HJ272" s="146">
        <f t="shared" si="512"/>
        <v>100.71018013993836</v>
      </c>
      <c r="HK272" s="146">
        <f t="shared" si="513"/>
        <v>113.25719403426378</v>
      </c>
      <c r="HL272" s="146">
        <f t="shared" si="514"/>
        <v>125.78970489988713</v>
      </c>
      <c r="HM272" s="146">
        <f t="shared" si="515"/>
        <v>138.30622948610343</v>
      </c>
      <c r="HN272" s="146">
        <f t="shared" si="516"/>
        <v>150.80532320571331</v>
      </c>
      <c r="HO272" s="146">
        <f t="shared" si="517"/>
        <v>163.28558313049982</v>
      </c>
      <c r="HP272" s="146">
        <f t="shared" si="518"/>
        <v>175.74565076271094</v>
      </c>
      <c r="HQ272" s="146">
        <f t="shared" si="519"/>
        <v>188.18421457254107</v>
      </c>
      <c r="HR272" s="146">
        <f t="shared" si="520"/>
        <v>200.60001229382618</v>
      </c>
      <c r="HS272" s="146">
        <f t="shared" si="521"/>
        <v>212.99183297229888</v>
      </c>
      <c r="HT272" s="146">
        <f t="shared" si="522"/>
        <v>225.35851876295814</v>
      </c>
      <c r="HU272" s="146">
        <f t="shared" si="523"/>
        <v>237.69896647516478</v>
      </c>
      <c r="HV272" s="146">
        <f t="shared" si="524"/>
        <v>250.01212886613183</v>
      </c>
      <c r="HW272" s="146">
        <f t="shared" si="525"/>
        <v>262.29701568530038</v>
      </c>
      <c r="HX272" s="146">
        <f t="shared" si="526"/>
        <v>274.55269447398302</v>
      </c>
      <c r="HY272" s="146">
        <f t="shared" si="527"/>
        <v>286.77829112617411</v>
      </c>
      <c r="HZ272" s="146">
        <f t="shared" si="528"/>
        <v>298.97299021800052</v>
      </c>
      <c r="IA272" s="146">
        <f t="shared" si="529"/>
        <v>311.13603511455892</v>
      </c>
      <c r="IB272" s="146">
        <f t="shared" si="530"/>
        <v>323.26672786405709</v>
      </c>
      <c r="IC272" s="146">
        <f t="shared" si="531"/>
        <v>335.36442889013659</v>
      </c>
      <c r="ID272" s="146">
        <f t="shared" si="532"/>
        <v>347.4285564941008</v>
      </c>
      <c r="IE272" s="146">
        <f t="shared" si="533"/>
        <v>359.45858617937796</v>
      </c>
      <c r="IF272" s="146">
        <f t="shared" si="534"/>
        <v>371.45404981105565</v>
      </c>
      <c r="IG272" s="146">
        <f t="shared" si="535"/>
        <v>383.4145346236441</v>
      </c>
      <c r="IH272" s="146">
        <f t="shared" si="536"/>
        <v>395.33968209039352</v>
      </c>
      <c r="II272" s="146">
        <f t="shared" si="537"/>
        <v>407.22918666757016</v>
      </c>
      <c r="IJ272" s="146">
        <f t="shared" si="538"/>
        <v>419.08279442696136</v>
      </c>
      <c r="IK272" s="146">
        <f t="shared" si="539"/>
        <v>430.90030158976685</v>
      </c>
      <c r="IL272" s="146">
        <f t="shared" si="540"/>
        <v>442.68155297465643</v>
      </c>
      <c r="IM272" s="146">
        <f t="shared" si="541"/>
        <v>454.4264403724722</v>
      </c>
      <c r="IN272" s="146">
        <f t="shared" si="542"/>
        <v>466.13490085955169</v>
      </c>
      <c r="IO272" s="146">
        <f t="shared" si="543"/>
        <v>477.80691506115778</v>
      </c>
      <c r="IP272" s="146">
        <f t="shared" si="544"/>
        <v>489.44250537592779</v>
      </c>
      <c r="IQ272" s="355">
        <f t="shared" si="545"/>
        <v>501.04173417164344</v>
      </c>
      <c r="IR272" s="146">
        <f t="shared" si="546"/>
        <v>512.60470196200458</v>
      </c>
      <c r="IS272" s="146">
        <f t="shared" si="547"/>
        <v>524.13154557341954</v>
      </c>
      <c r="IT272" s="146">
        <f t="shared" si="548"/>
        <v>535.62243631015997</v>
      </c>
      <c r="IU272" s="146">
        <f t="shared" si="549"/>
        <v>547.07757812557429</v>
      </c>
      <c r="IV272" s="146">
        <f t="shared" si="550"/>
        <v>558.49720580636983</v>
      </c>
      <c r="IW272" s="146">
        <f t="shared" si="551"/>
        <v>569.88158317633156</v>
      </c>
      <c r="IX272" s="146">
        <f t="shared" si="552"/>
        <v>581.23100132520551</v>
      </c>
      <c r="IY272" s="146">
        <f t="shared" si="553"/>
        <v>592.54577686784819</v>
      </c>
      <c r="IZ272" s="146">
        <f t="shared" si="554"/>
        <v>603.82625023815342</v>
      </c>
      <c r="JA272" s="146">
        <f t="shared" si="555"/>
        <v>615.0727840216914</v>
      </c>
      <c r="JB272" s="146">
        <f t="shared" si="556"/>
        <v>626.28576133047534</v>
      </c>
      <c r="JC272" s="146">
        <f t="shared" si="557"/>
        <v>637.46558422272324</v>
      </c>
      <c r="JD272" s="146">
        <f t="shared" si="558"/>
        <v>648.61267217003501</v>
      </c>
      <c r="JE272" s="146">
        <f t="shared" si="559"/>
        <v>659.72746057395443</v>
      </c>
      <c r="JF272" s="146">
        <f t="shared" si="560"/>
        <v>670.81039933344596</v>
      </c>
      <c r="JG272" s="146">
        <f t="shared" si="561"/>
        <v>681.86195146447164</v>
      </c>
      <c r="JH272" s="146">
        <f t="shared" si="562"/>
        <v>692.88259177246505</v>
      </c>
      <c r="JI272" s="146">
        <f t="shared" si="563"/>
        <v>703.87280557821293</v>
      </c>
      <c r="JJ272" s="146">
        <f t="shared" si="564"/>
        <v>714.83308749733806</v>
      </c>
      <c r="JL272" s="267">
        <v>159.74129336864328</v>
      </c>
      <c r="JM272" s="273">
        <v>16000</v>
      </c>
      <c r="JN272" s="147">
        <f t="shared" si="445"/>
        <v>89.167203385910298</v>
      </c>
      <c r="JO272" s="147">
        <f t="shared" si="446"/>
        <v>99.232072956957339</v>
      </c>
      <c r="JP272" s="147">
        <f t="shared" si="447"/>
        <v>109.34014721964787</v>
      </c>
      <c r="JQ272" s="147">
        <f t="shared" si="448"/>
        <v>119.49136383136681</v>
      </c>
      <c r="JR272" s="147">
        <f t="shared" si="449"/>
        <v>129.68563589263516</v>
      </c>
      <c r="JS272" s="147">
        <f t="shared" si="450"/>
        <v>139.92285232323525</v>
      </c>
      <c r="JT272" s="147">
        <f t="shared" si="451"/>
        <v>150.20287834007308</v>
      </c>
      <c r="JU272" s="147">
        <f t="shared" si="452"/>
        <v>160.5255560326051</v>
      </c>
      <c r="JV272" s="147">
        <f t="shared" si="453"/>
        <v>170.89070503085514</v>
      </c>
      <c r="JW272" s="147">
        <f t="shared" si="454"/>
        <v>181.29812326032732</v>
      </c>
      <c r="JX272" s="147">
        <f t="shared" si="455"/>
        <v>191.74758777747576</v>
      </c>
      <c r="JY272" s="147">
        <f t="shared" si="456"/>
        <v>202.23885567884258</v>
      </c>
      <c r="JZ272" s="147">
        <f t="shared" si="457"/>
        <v>212.77166507651884</v>
      </c>
      <c r="KA272" s="147">
        <f t="shared" si="458"/>
        <v>223.3457361322246</v>
      </c>
      <c r="KB272" s="147">
        <f t="shared" si="459"/>
        <v>233.96077214204945</v>
      </c>
      <c r="KC272" s="147">
        <f t="shared" si="460"/>
        <v>244.61646066373828</v>
      </c>
      <c r="KD272" s="147">
        <f t="shared" si="461"/>
        <v>255.31247467834618</v>
      </c>
      <c r="KE272" s="147">
        <f t="shared" si="462"/>
        <v>266.04847377812365</v>
      </c>
      <c r="KF272" s="147">
        <f t="shared" si="463"/>
        <v>276.82410537261688</v>
      </c>
      <c r="KG272" s="147">
        <f t="shared" si="464"/>
        <v>287.63900590517369</v>
      </c>
      <c r="KH272" s="147">
        <f t="shared" si="465"/>
        <v>298.49280207232522</v>
      </c>
      <c r="KI272" s="147">
        <f t="shared" si="466"/>
        <v>309.38511203886299</v>
      </c>
      <c r="KJ272" s="147">
        <f t="shared" si="467"/>
        <v>320.31554664182897</v>
      </c>
      <c r="KK272" s="147">
        <f t="shared" si="468"/>
        <v>331.28371057709211</v>
      </c>
      <c r="KL272" s="147">
        <f t="shared" si="469"/>
        <v>342.28920356267105</v>
      </c>
      <c r="KM272" s="147">
        <f t="shared" si="470"/>
        <v>353.3316214734815</v>
      </c>
      <c r="KN272" s="147">
        <f t="shared" si="471"/>
        <v>364.41055744272228</v>
      </c>
      <c r="KO272" s="147">
        <f t="shared" si="472"/>
        <v>375.52560292566608</v>
      </c>
      <c r="KP272" s="147">
        <f t="shared" si="473"/>
        <v>386.67634872216803</v>
      </c>
      <c r="KQ272" s="147">
        <f t="shared" si="474"/>
        <v>397.86238595475675</v>
      </c>
      <c r="KR272" s="147">
        <f t="shared" si="475"/>
        <v>409.08330699970571</v>
      </c>
      <c r="KS272" s="147">
        <f t="shared" si="476"/>
        <v>420.33870636900264</v>
      </c>
      <c r="KT272" s="147">
        <f t="shared" si="477"/>
        <v>431.62818154163631</v>
      </c>
      <c r="KU272" s="147">
        <f t="shared" si="478"/>
        <v>442.95133374308489</v>
      </c>
      <c r="KV272" s="147">
        <f t="shared" si="479"/>
        <v>454.30776867234158</v>
      </c>
      <c r="KW272" s="147">
        <f t="shared" si="480"/>
        <v>465.69709717621669</v>
      </c>
      <c r="KX272" s="147">
        <f t="shared" si="481"/>
        <v>477.1189358710393</v>
      </c>
      <c r="KY272" s="147">
        <f t="shared" si="482"/>
        <v>488.57290771222108</v>
      </c>
      <c r="KZ272" s="147">
        <f t="shared" si="483"/>
        <v>500.05864251245407</v>
      </c>
      <c r="LA272" s="147">
        <f t="shared" si="484"/>
        <v>511.5757774095897</v>
      </c>
      <c r="LB272" s="358">
        <f t="shared" si="485"/>
        <v>523.12395728548142</v>
      </c>
      <c r="LC272" s="147">
        <f t="shared" si="486"/>
        <v>534.70283513728259</v>
      </c>
      <c r="LD272" s="147">
        <f t="shared" si="487"/>
        <v>546.3120724028629</v>
      </c>
      <c r="LE272" s="147">
        <f t="shared" si="488"/>
        <v>557.95133924215088</v>
      </c>
      <c r="LF272" s="147">
        <f t="shared" si="489"/>
        <v>569.62031477632081</v>
      </c>
      <c r="LG272" s="147">
        <f t="shared" si="490"/>
        <v>581.31868728683776</v>
      </c>
      <c r="LH272" s="147">
        <f t="shared" si="491"/>
        <v>593.0461543764286</v>
      </c>
      <c r="LI272" s="147">
        <f t="shared" si="492"/>
        <v>604.80242309409368</v>
      </c>
      <c r="LJ272" s="147">
        <f t="shared" si="493"/>
        <v>616.58721002629306</v>
      </c>
      <c r="LK272" s="147">
        <f t="shared" si="494"/>
        <v>628.40024135643989</v>
      </c>
      <c r="LL272" s="147">
        <f t="shared" si="495"/>
        <v>640.24125289482436</v>
      </c>
      <c r="LM272" s="147">
        <f t="shared" si="496"/>
        <v>652.10999008106103</v>
      </c>
      <c r="LN272" s="147">
        <f t="shared" si="497"/>
        <v>664.00620796111048</v>
      </c>
      <c r="LO272" s="147">
        <f t="shared" si="498"/>
        <v>675.92967114087969</v>
      </c>
      <c r="LP272" s="147">
        <f t="shared" si="499"/>
        <v>687.88015371834183</v>
      </c>
      <c r="LQ272" s="147">
        <f t="shared" si="500"/>
        <v>699.85743919605125</v>
      </c>
      <c r="LR272" s="147">
        <f t="shared" si="501"/>
        <v>711.8613203758598</v>
      </c>
      <c r="LS272" s="147">
        <f t="shared" si="502"/>
        <v>723.8915992375571</v>
      </c>
      <c r="LT272" s="147">
        <f t="shared" si="503"/>
        <v>735.94808680308643</v>
      </c>
      <c r="LU272" s="147">
        <f t="shared" si="504"/>
        <v>748.03060298789819</v>
      </c>
      <c r="LX272" s="267">
        <v>150</v>
      </c>
      <c r="LY272" s="273">
        <v>15000</v>
      </c>
      <c r="LZ272" s="145">
        <f t="shared" si="565"/>
        <v>2.012345309770611E-2</v>
      </c>
      <c r="MA272" s="145">
        <f t="shared" si="566"/>
        <v>4.0244245071713071E-2</v>
      </c>
      <c r="MB272" s="145">
        <f t="shared" si="567"/>
        <v>6.0359721607213784E-2</v>
      </c>
      <c r="MC272" s="145">
        <f t="shared" si="568"/>
        <v>8.0467241966682007E-2</v>
      </c>
      <c r="MD272" s="145">
        <f t="shared" si="569"/>
        <v>0.10056418567700701</v>
      </c>
      <c r="ME272" s="145">
        <f t="shared" si="570"/>
        <v>0.12064795909655772</v>
      </c>
      <c r="MF272" s="145">
        <f t="shared" si="571"/>
        <v>0.14071600182376393</v>
      </c>
      <c r="MG272" s="145">
        <f t="shared" si="572"/>
        <v>0.16076579291119583</v>
      </c>
      <c r="MH272" s="145">
        <f t="shared" si="573"/>
        <v>0.18079485685077157</v>
      </c>
      <c r="MI272" s="145">
        <f t="shared" si="574"/>
        <v>0.20080076929855512</v>
      </c>
      <c r="MJ272" s="145">
        <f t="shared" si="575"/>
        <v>0.22078116251004096</v>
      </c>
      <c r="MK272" s="145">
        <f t="shared" si="576"/>
        <v>0.24073373046009625</v>
      </c>
      <c r="ML272" s="145">
        <f t="shared" si="577"/>
        <v>0.26065623362470386</v>
      </c>
      <c r="MM272" s="145">
        <f t="shared" si="578"/>
        <v>0.28054650340513854</v>
      </c>
      <c r="MN272" s="145">
        <f t="shared" si="579"/>
        <v>0.30040244617860234</v>
      </c>
      <c r="MO272" s="145">
        <f t="shared" si="580"/>
        <v>0.32022204696289142</v>
      </c>
      <c r="MP272" s="145">
        <f t="shared" si="581"/>
        <v>0.34000337268606906</v>
      </c>
      <c r="MQ272" s="145">
        <f t="shared" si="582"/>
        <v>0.35974457505564483</v>
      </c>
      <c r="MR272" s="145">
        <f t="shared" si="583"/>
        <v>0.37944389302504339</v>
      </c>
      <c r="MS272" s="145">
        <f t="shared" si="584"/>
        <v>0.39909965485843046</v>
      </c>
      <c r="MT272" s="145">
        <f t="shared" si="585"/>
        <v>0.41871027979787201</v>
      </c>
      <c r="MU272" s="145">
        <f t="shared" si="586"/>
        <v>0.43827427933982233</v>
      </c>
      <c r="MV272" s="145">
        <f t="shared" si="587"/>
        <v>0.45779025813035701</v>
      </c>
      <c r="MW272" s="145">
        <f t="shared" si="588"/>
        <v>0.47725691449108221</v>
      </c>
      <c r="MX272" s="145">
        <f t="shared" si="589"/>
        <v>0.49667304058968148</v>
      </c>
      <c r="MY272" s="145">
        <f t="shared" si="590"/>
        <v>0.51603752227093092</v>
      </c>
      <c r="MZ272" s="145">
        <f t="shared" si="591"/>
        <v>0.53534933856554767</v>
      </c>
      <c r="NA272" s="145">
        <f t="shared" si="592"/>
        <v>0.55460756089558616</v>
      </c>
      <c r="NB272" s="145">
        <f t="shared" si="593"/>
        <v>0.57381135199606337</v>
      </c>
      <c r="NC272" s="145">
        <f t="shared" si="594"/>
        <v>0.5929599645733068</v>
      </c>
      <c r="ND272" s="145">
        <f t="shared" si="595"/>
        <v>0.61205273972102558</v>
      </c>
      <c r="NE272" s="145">
        <f t="shared" si="596"/>
        <v>0.63108910511537786</v>
      </c>
      <c r="NF272" s="145">
        <f t="shared" si="597"/>
        <v>0.65006857301043219</v>
      </c>
      <c r="NG272" s="145">
        <f t="shared" si="598"/>
        <v>0.66899073805520615</v>
      </c>
      <c r="NH272" s="145">
        <f t="shared" si="599"/>
        <v>0.68785527495328624</v>
      </c>
      <c r="NI272" s="145">
        <f t="shared" si="600"/>
        <v>0.70666193598542937</v>
      </c>
      <c r="NJ272" s="145">
        <f t="shared" si="601"/>
        <v>0.72541054841506569</v>
      </c>
      <c r="NK272" s="145">
        <f t="shared" si="602"/>
        <v>0.74410101179582055</v>
      </c>
      <c r="NL272" s="145">
        <f t="shared" si="603"/>
        <v>0.76273329519939082</v>
      </c>
      <c r="NM272" s="145">
        <f t="shared" si="604"/>
        <v>0.78130743438119543</v>
      </c>
      <c r="NN272" s="145">
        <f t="shared" si="605"/>
        <v>0.79982352890024488</v>
      </c>
      <c r="NO272" s="145">
        <f t="shared" si="606"/>
        <v>0.81828173920868652</v>
      </c>
      <c r="NP272" s="145">
        <f t="shared" si="607"/>
        <v>0.83668228372541298</v>
      </c>
      <c r="NQ272" s="145">
        <f t="shared" si="608"/>
        <v>0.85502543590706026</v>
      </c>
      <c r="NR272" s="145">
        <f t="shared" si="609"/>
        <v>0.87331152132867662</v>
      </c>
      <c r="NS272" s="145">
        <f t="shared" si="610"/>
        <v>0.89154091478525399</v>
      </c>
      <c r="NT272" s="145">
        <f t="shared" si="611"/>
        <v>0.90971403742428669</v>
      </c>
      <c r="NU272" s="145">
        <f t="shared" si="612"/>
        <v>0.92783135391849936</v>
      </c>
      <c r="NV272" s="145">
        <f t="shared" si="613"/>
        <v>0.94589336968689142</v>
      </c>
      <c r="NW272" s="145">
        <f t="shared" si="614"/>
        <v>0.96390062817129529</v>
      </c>
      <c r="NX272" s="145">
        <f t="shared" si="615"/>
        <v>0.98185370817473394</v>
      </c>
      <c r="NY272" s="145">
        <f t="shared" si="616"/>
        <v>0.99975322126702582</v>
      </c>
      <c r="NZ272" s="145">
        <f t="shared" si="617"/>
        <v>1.0175998092622169</v>
      </c>
      <c r="OA272" s="145">
        <f t="shared" si="618"/>
        <v>1.0353941417717041</v>
      </c>
      <c r="OB272" s="145">
        <f t="shared" si="619"/>
        <v>1.0531369138361903</v>
      </c>
      <c r="OC272" s="145">
        <f t="shared" si="620"/>
        <v>1.0708288436389184</v>
      </c>
      <c r="OD272" s="145">
        <f t="shared" si="621"/>
        <v>1.0884706703020719</v>
      </c>
      <c r="OE272" s="145">
        <f t="shared" si="622"/>
        <v>1.1060631517676176</v>
      </c>
      <c r="OF272" s="145">
        <f t="shared" si="623"/>
        <v>1.1236070627634034</v>
      </c>
      <c r="OG272" s="145">
        <f t="shared" si="624"/>
        <v>1.1411031928548203</v>
      </c>
    </row>
    <row r="273" spans="55:397">
      <c r="BC273" s="173"/>
      <c r="BD273" s="182"/>
      <c r="BE273" s="91">
        <f t="shared" si="625"/>
        <v>1013.25</v>
      </c>
      <c r="BF273" s="193">
        <f t="shared" si="625"/>
        <v>1.2250000000000001</v>
      </c>
      <c r="BG273" s="91">
        <f t="shared" si="625"/>
        <v>288.14999999999998</v>
      </c>
      <c r="BH273" s="116">
        <f t="shared" si="625"/>
        <v>0</v>
      </c>
      <c r="BI273" s="116"/>
      <c r="BJ273" s="107" t="s">
        <v>62</v>
      </c>
      <c r="BK273" s="217">
        <v>16000</v>
      </c>
      <c r="BL273" s="220">
        <v>4.8767999999999994</v>
      </c>
      <c r="BM273" s="284">
        <v>160</v>
      </c>
      <c r="BN273" s="113"/>
      <c r="BO273" s="104">
        <f t="shared" si="626"/>
        <v>549.15211255633392</v>
      </c>
      <c r="BP273" s="256">
        <f t="shared" si="627"/>
        <v>0.74597916972253364</v>
      </c>
      <c r="BQ273" s="213">
        <f t="shared" si="628"/>
        <v>-16.699200000000246</v>
      </c>
      <c r="BR273" s="215">
        <f t="shared" si="629"/>
        <v>256.45079999999973</v>
      </c>
      <c r="BS273" s="117"/>
      <c r="BT273" s="101">
        <f t="shared" si="630"/>
        <v>624.03451474166184</v>
      </c>
      <c r="BU273" s="113"/>
      <c r="BV273" s="141">
        <f t="shared" si="631"/>
        <v>0.54197099684809669</v>
      </c>
      <c r="BW273" s="163">
        <f t="shared" si="632"/>
        <v>0.60896258752859889</v>
      </c>
      <c r="BX273" s="159">
        <f t="shared" si="633"/>
        <v>0.88999062988026978</v>
      </c>
      <c r="BY273" s="170"/>
      <c r="CC273" s="267">
        <v>169.71977066526892</v>
      </c>
      <c r="CD273" s="273">
        <v>17000</v>
      </c>
      <c r="CE273" s="145">
        <f t="shared" si="325"/>
        <v>2.0957289732651124E-2</v>
      </c>
      <c r="CF273" s="145">
        <f t="shared" si="326"/>
        <v>4.1911270088966557E-2</v>
      </c>
      <c r="CG273" s="145">
        <f t="shared" si="327"/>
        <v>6.2858640923110831E-2</v>
      </c>
      <c r="CH273" s="145">
        <f t="shared" si="328"/>
        <v>8.3796120489075657E-2</v>
      </c>
      <c r="CI273" s="145">
        <f t="shared" si="329"/>
        <v>0.10472045448869141</v>
      </c>
      <c r="CJ273" s="145">
        <f t="shared" si="330"/>
        <v>0.12562842493955517</v>
      </c>
      <c r="CK273" s="145">
        <f t="shared" si="331"/>
        <v>0.14651685880604437</v>
      </c>
      <c r="CL273" s="145">
        <f t="shared" si="332"/>
        <v>0.16738263634002234</v>
      </c>
      <c r="CM273" s="145">
        <f t="shared" si="333"/>
        <v>0.18822269908080541</v>
      </c>
      <c r="CN273" s="145">
        <f t="shared" si="334"/>
        <v>0.209034057468376</v>
      </c>
      <c r="CO273" s="145">
        <f t="shared" si="335"/>
        <v>0.22981379802810464</v>
      </c>
      <c r="CP273" s="145">
        <f t="shared" si="336"/>
        <v>0.25055909009033306</v>
      </c>
      <c r="CQ273" s="145">
        <f t="shared" si="337"/>
        <v>0.27126719201319149</v>
      </c>
      <c r="CR273" s="145">
        <f t="shared" si="338"/>
        <v>0.29193545688249745</v>
      </c>
      <c r="CS273" s="145">
        <f t="shared" si="339"/>
        <v>0.31256133766809641</v>
      </c>
      <c r="CT273" s="145">
        <f t="shared" si="340"/>
        <v>0.3331423918215487</v>
      </c>
      <c r="CU273" s="145">
        <f t="shared" si="341"/>
        <v>0.35367628530544715</v>
      </c>
      <c r="CV273" s="145">
        <f t="shared" si="342"/>
        <v>0.3741607960500789</v>
      </c>
      <c r="CW273" s="145">
        <f t="shared" si="343"/>
        <v>0.39459381683820155</v>
      </c>
      <c r="CX273" s="145">
        <f t="shared" si="344"/>
        <v>0.41497335762359006</v>
      </c>
      <c r="CY273" s="145">
        <f t="shared" si="345"/>
        <v>0.43529754729343345</v>
      </c>
      <c r="CZ273" s="145">
        <f t="shared" si="346"/>
        <v>0.45556463488890092</v>
      </c>
      <c r="DA273" s="145">
        <f t="shared" si="347"/>
        <v>0.47577299030182307</v>
      </c>
      <c r="DB273" s="145">
        <f t="shared" si="348"/>
        <v>0.49592110446878579</v>
      </c>
      <c r="DC273" s="145">
        <f t="shared" si="349"/>
        <v>0.51600758908673083</v>
      </c>
      <c r="DD273" s="145">
        <f t="shared" si="350"/>
        <v>0.53603117587658777</v>
      </c>
      <c r="DE273" s="145">
        <f t="shared" si="351"/>
        <v>0.55599071542330913</v>
      </c>
      <c r="DF273" s="145">
        <f t="shared" si="352"/>
        <v>0.57588517562230235</v>
      </c>
      <c r="DG273" s="145">
        <f t="shared" si="353"/>
        <v>0.59571363976315905</v>
      </c>
      <c r="DH273" s="145">
        <f t="shared" si="354"/>
        <v>0.61547530428240182</v>
      </c>
      <c r="DI273" s="145">
        <f t="shared" si="355"/>
        <v>0.63516947621712228</v>
      </c>
      <c r="DJ273" s="145">
        <f t="shared" si="356"/>
        <v>0.65479557039141567</v>
      </c>
      <c r="DK273" s="145">
        <f t="shared" si="357"/>
        <v>0.67435310636712309</v>
      </c>
      <c r="DL273" s="145">
        <f t="shared" si="358"/>
        <v>0.69384170518970734</v>
      </c>
      <c r="DM273" s="145">
        <f t="shared" si="359"/>
        <v>0.71326108595927962</v>
      </c>
      <c r="DN273" s="145">
        <f t="shared" si="360"/>
        <v>0.73261106225560124</v>
      </c>
      <c r="DO273" s="145">
        <f t="shared" si="361"/>
        <v>0.75189153844470646</v>
      </c>
      <c r="DP273" s="145">
        <f t="shared" si="362"/>
        <v>0.77110250589331386</v>
      </c>
      <c r="DQ273" s="145">
        <f t="shared" si="363"/>
        <v>0.79024403911571328</v>
      </c>
      <c r="DR273" s="145">
        <f t="shared" si="364"/>
        <v>0.80931629187621468</v>
      </c>
      <c r="DS273" s="145">
        <f t="shared" si="365"/>
        <v>0.82831949326857723</v>
      </c>
      <c r="DT273" s="145">
        <f t="shared" si="366"/>
        <v>0.84725394379219621</v>
      </c>
      <c r="DU273" s="145">
        <f t="shared" si="367"/>
        <v>0.86612001144310735</v>
      </c>
      <c r="DV273" s="145">
        <f t="shared" si="368"/>
        <v>0.88491812783622259</v>
      </c>
      <c r="DW273" s="145">
        <f t="shared" si="369"/>
        <v>0.90364878437356955</v>
      </c>
      <c r="DX273" s="145">
        <f t="shared" si="370"/>
        <v>0.92231252847171175</v>
      </c>
      <c r="DY273" s="145">
        <f t="shared" si="371"/>
        <v>0.94090995985999115</v>
      </c>
      <c r="DZ273" s="145">
        <f t="shared" si="372"/>
        <v>0.95944172695976548</v>
      </c>
      <c r="EA273" s="145">
        <f t="shared" si="373"/>
        <v>0.97790852335341871</v>
      </c>
      <c r="EB273" s="145">
        <f t="shared" si="374"/>
        <v>0.99631108435058602</v>
      </c>
      <c r="EC273" s="145">
        <f t="shared" si="375"/>
        <v>1.0146501836578263</v>
      </c>
      <c r="ED273" s="145">
        <f t="shared" si="376"/>
        <v>1.0329266301568087</v>
      </c>
      <c r="EE273" s="145">
        <f t="shared" si="377"/>
        <v>1.0511412647950042</v>
      </c>
      <c r="EF273" s="145">
        <f t="shared" si="378"/>
        <v>1.0692949575919146</v>
      </c>
      <c r="EG273" s="145">
        <f t="shared" si="379"/>
        <v>1.0873886047629644</v>
      </c>
      <c r="EH273" s="145">
        <f t="shared" si="380"/>
        <v>1.105423125962353</v>
      </c>
      <c r="EI273" s="145">
        <f t="shared" si="381"/>
        <v>1.1233994616454752</v>
      </c>
      <c r="EJ273" s="145">
        <f t="shared" si="382"/>
        <v>1.1413185705507896</v>
      </c>
      <c r="EK273" s="145">
        <f t="shared" si="383"/>
        <v>1.1591814273005052</v>
      </c>
      <c r="EL273" s="145">
        <f t="shared" si="384"/>
        <v>1.1769890201188882</v>
      </c>
      <c r="EO273" s="267">
        <v>169.71977066526892</v>
      </c>
      <c r="EP273" s="273">
        <v>17000</v>
      </c>
      <c r="EQ273" s="146">
        <f t="shared" si="385"/>
        <v>254.49195301645568</v>
      </c>
      <c r="ER273" s="146">
        <f t="shared" si="386"/>
        <v>254.55899794727594</v>
      </c>
      <c r="ES273" s="146">
        <f t="shared" si="387"/>
        <v>254.67069250145045</v>
      </c>
      <c r="ET273" s="146">
        <f t="shared" si="388"/>
        <v>254.82696640879681</v>
      </c>
      <c r="EU273" s="146">
        <f t="shared" si="389"/>
        <v>255.02772174009371</v>
      </c>
      <c r="EV273" s="146">
        <f t="shared" si="390"/>
        <v>255.27283335106992</v>
      </c>
      <c r="EW273" s="146">
        <f t="shared" si="391"/>
        <v>255.56214944612751</v>
      </c>
      <c r="EX273" s="146">
        <f t="shared" si="392"/>
        <v>255.89549225662242</v>
      </c>
      <c r="EY273" s="146">
        <f t="shared" si="393"/>
        <v>256.27265882753778</v>
      </c>
      <c r="EZ273" s="146">
        <f t="shared" si="394"/>
        <v>256.69342190550583</v>
      </c>
      <c r="FA273" s="146">
        <f t="shared" si="395"/>
        <v>257.15753092035141</v>
      </c>
      <c r="FB273" s="146">
        <f t="shared" si="396"/>
        <v>257.66471305167437</v>
      </c>
      <c r="FC273" s="146">
        <f t="shared" si="397"/>
        <v>258.21467437144435</v>
      </c>
      <c r="FD273" s="146">
        <f t="shared" si="398"/>
        <v>258.80710105317524</v>
      </c>
      <c r="FE273" s="146">
        <f t="shared" si="399"/>
        <v>259.4416606379616</v>
      </c>
      <c r="FF273" s="146">
        <f t="shared" si="400"/>
        <v>260.11800334750694</v>
      </c>
      <c r="FG273" s="146">
        <f t="shared" si="401"/>
        <v>260.83576343423954</v>
      </c>
      <c r="FH273" s="146">
        <f t="shared" si="402"/>
        <v>261.59456055869998</v>
      </c>
      <c r="FI273" s="146">
        <f t="shared" si="403"/>
        <v>262.39400118458082</v>
      </c>
      <c r="FJ273" s="146">
        <f t="shared" si="404"/>
        <v>263.23367998209693</v>
      </c>
      <c r="FK273" s="146">
        <f t="shared" si="405"/>
        <v>264.11318123075091</v>
      </c>
      <c r="FL273" s="146">
        <f t="shared" si="406"/>
        <v>265.0320802130276</v>
      </c>
      <c r="FM273" s="146">
        <f t="shared" si="407"/>
        <v>265.98994459108246</v>
      </c>
      <c r="FN273" s="146">
        <f t="shared" si="408"/>
        <v>266.98633575907803</v>
      </c>
      <c r="FO273" s="146">
        <f t="shared" si="409"/>
        <v>268.0208101644518</v>
      </c>
      <c r="FP273" s="146">
        <f t="shared" si="410"/>
        <v>269.09292059205927</v>
      </c>
      <c r="FQ273" s="146">
        <f t="shared" si="411"/>
        <v>270.20221740581121</v>
      </c>
      <c r="FR273" s="146">
        <f t="shared" si="412"/>
        <v>271.34824974311573</v>
      </c>
      <c r="FS273" s="146">
        <f t="shared" si="413"/>
        <v>272.53056665811027</v>
      </c>
      <c r="FT273" s="146">
        <f t="shared" si="414"/>
        <v>273.74871821034975</v>
      </c>
      <c r="FU273" s="146">
        <f t="shared" si="415"/>
        <v>275.00225649626032</v>
      </c>
      <c r="FV273" s="146">
        <f t="shared" si="416"/>
        <v>276.29073662130133</v>
      </c>
      <c r="FW273" s="146">
        <f t="shared" si="417"/>
        <v>277.61371761136803</v>
      </c>
      <c r="FX273" s="146">
        <f t="shared" si="418"/>
        <v>278.97076326252613</v>
      </c>
      <c r="FY273" s="146">
        <f t="shared" si="419"/>
        <v>280.36144292868909</v>
      </c>
      <c r="FZ273" s="146">
        <f t="shared" si="420"/>
        <v>281.78533224732035</v>
      </c>
      <c r="GA273" s="146">
        <f t="shared" si="421"/>
        <v>283.24201380367901</v>
      </c>
      <c r="GB273" s="146">
        <f t="shared" si="422"/>
        <v>284.73107773450903</v>
      </c>
      <c r="GC273" s="146">
        <f t="shared" si="423"/>
        <v>286.25212227241821</v>
      </c>
      <c r="GD273" s="146">
        <f t="shared" si="424"/>
        <v>287.80475423248902</v>
      </c>
      <c r="GE273" s="355">
        <f t="shared" si="425"/>
        <v>289.38858944291894</v>
      </c>
      <c r="GF273" s="146">
        <f t="shared" si="426"/>
        <v>291.00325312170423</v>
      </c>
      <c r="GG273" s="146">
        <f t="shared" si="427"/>
        <v>292.6483802015548</v>
      </c>
      <c r="GH273" s="146">
        <f t="shared" si="428"/>
        <v>294.3236156053685</v>
      </c>
      <c r="GI273" s="146">
        <f t="shared" si="429"/>
        <v>296.02861447469797</v>
      </c>
      <c r="GJ273" s="146">
        <f t="shared" si="430"/>
        <v>297.76304235371902</v>
      </c>
      <c r="GK273" s="146">
        <f t="shared" si="431"/>
        <v>299.52657533125398</v>
      </c>
      <c r="GL273" s="146">
        <f t="shared" si="432"/>
        <v>301.31890014342616</v>
      </c>
      <c r="GM273" s="146">
        <f t="shared" si="433"/>
        <v>303.1397142395187</v>
      </c>
      <c r="GN273" s="146">
        <f t="shared" si="434"/>
        <v>304.98872581358864</v>
      </c>
      <c r="GO273" s="146">
        <f t="shared" si="435"/>
        <v>306.86565380434911</v>
      </c>
      <c r="GP273" s="146">
        <f t="shared" si="436"/>
        <v>308.77022786577953</v>
      </c>
      <c r="GQ273" s="146">
        <f t="shared" si="437"/>
        <v>310.7021883108531</v>
      </c>
      <c r="GR273" s="146">
        <f t="shared" si="438"/>
        <v>312.66128603069825</v>
      </c>
      <c r="GS273" s="146">
        <f t="shared" si="439"/>
        <v>314.64728239142363</v>
      </c>
      <c r="GT273" s="146">
        <f t="shared" si="440"/>
        <v>316.65994911074233</v>
      </c>
      <c r="GU273" s="146">
        <f t="shared" si="441"/>
        <v>318.69906811643909</v>
      </c>
      <c r="GV273" s="146">
        <f t="shared" si="442"/>
        <v>320.76443138861697</v>
      </c>
      <c r="GW273" s="146">
        <f t="shared" si="443"/>
        <v>322.85584078756517</v>
      </c>
      <c r="GX273" s="146">
        <f t="shared" si="444"/>
        <v>324.97310786897992</v>
      </c>
      <c r="HA273" s="267">
        <v>159.74129336864328</v>
      </c>
      <c r="HB273" s="273">
        <v>16000</v>
      </c>
      <c r="HC273" s="146">
        <f t="shared" si="505"/>
        <v>12.814255704562013</v>
      </c>
      <c r="HD273" s="146">
        <f t="shared" si="506"/>
        <v>25.626656347749506</v>
      </c>
      <c r="HE273" s="146">
        <f t="shared" si="507"/>
        <v>38.435351823317902</v>
      </c>
      <c r="HF273" s="146">
        <f t="shared" si="508"/>
        <v>51.238501904201847</v>
      </c>
      <c r="HG273" s="146">
        <f t="shared" si="509"/>
        <v>64.034281104460419</v>
      </c>
      <c r="HH273" s="146">
        <f t="shared" si="510"/>
        <v>76.820883449329671</v>
      </c>
      <c r="HI273" s="146">
        <f t="shared" si="511"/>
        <v>89.596527124132564</v>
      </c>
      <c r="HJ273" s="146">
        <f t="shared" si="512"/>
        <v>102.35945897463309</v>
      </c>
      <c r="HK273" s="146">
        <f t="shared" si="513"/>
        <v>115.10795883284713</v>
      </c>
      <c r="HL273" s="146">
        <f t="shared" si="514"/>
        <v>127.84034364439859</v>
      </c>
      <c r="HM273" s="146">
        <f t="shared" si="515"/>
        <v>140.55497137573212</v>
      </c>
      <c r="HN273" s="146">
        <f t="shared" si="516"/>
        <v>153.25024468182525</v>
      </c>
      <c r="HO273" s="146">
        <f t="shared" si="517"/>
        <v>165.9246143176629</v>
      </c>
      <c r="HP273" s="146">
        <f t="shared" si="518"/>
        <v>178.57658227930702</v>
      </c>
      <c r="HQ273" s="146">
        <f t="shared" si="519"/>
        <v>191.20470466322038</v>
      </c>
      <c r="HR273" s="146">
        <f t="shared" si="520"/>
        <v>203.80759423519117</v>
      </c>
      <c r="HS273" s="146">
        <f t="shared" si="521"/>
        <v>216.38392270294636</v>
      </c>
      <c r="HT273" s="146">
        <f t="shared" si="522"/>
        <v>228.93242268924027</v>
      </c>
      <c r="HU273" s="146">
        <f t="shared" si="523"/>
        <v>241.45188940476669</v>
      </c>
      <c r="HV273" s="146">
        <f t="shared" si="524"/>
        <v>253.94118202275104</v>
      </c>
      <c r="HW273" s="146">
        <f t="shared" si="525"/>
        <v>266.39922475933696</v>
      </c>
      <c r="HX273" s="146">
        <f t="shared" si="526"/>
        <v>278.8250076661044</v>
      </c>
      <c r="HY273" s="146">
        <f t="shared" si="527"/>
        <v>291.21758714292031</v>
      </c>
      <c r="HZ273" s="146">
        <f t="shared" si="528"/>
        <v>303.57608618115802</v>
      </c>
      <c r="IA273" s="146">
        <f t="shared" si="529"/>
        <v>315.89969434879646</v>
      </c>
      <c r="IB273" s="146">
        <f t="shared" si="530"/>
        <v>328.18766753026932</v>
      </c>
      <c r="IC273" s="146">
        <f t="shared" si="531"/>
        <v>340.43932743498254</v>
      </c>
      <c r="ID273" s="146">
        <f t="shared" si="532"/>
        <v>352.65406088936214</v>
      </c>
      <c r="IE273" s="146">
        <f t="shared" si="533"/>
        <v>364.83131892789089</v>
      </c>
      <c r="IF273" s="146">
        <f t="shared" si="534"/>
        <v>376.97061569912069</v>
      </c>
      <c r="IG273" s="146">
        <f t="shared" si="535"/>
        <v>389.07152720287718</v>
      </c>
      <c r="IH273" s="146">
        <f t="shared" si="536"/>
        <v>401.13368987498808</v>
      </c>
      <c r="II273" s="146">
        <f t="shared" si="537"/>
        <v>413.15679903581247</v>
      </c>
      <c r="IJ273" s="146">
        <f t="shared" si="538"/>
        <v>425.14060721859204</v>
      </c>
      <c r="IK273" s="146">
        <f t="shared" si="539"/>
        <v>437.08492239335874</v>
      </c>
      <c r="IL273" s="146">
        <f t="shared" si="540"/>
        <v>448.98960610161248</v>
      </c>
      <c r="IM273" s="146">
        <f t="shared" si="541"/>
        <v>460.8545715164762</v>
      </c>
      <c r="IN273" s="146">
        <f t="shared" si="542"/>
        <v>472.67978144235906</v>
      </c>
      <c r="IO273" s="146">
        <f t="shared" si="543"/>
        <v>484.46524626746697</v>
      </c>
      <c r="IP273" s="146">
        <f t="shared" si="544"/>
        <v>496.21102188175433</v>
      </c>
      <c r="IQ273" s="355">
        <f t="shared" si="545"/>
        <v>507.91720757207827</v>
      </c>
      <c r="IR273" s="146">
        <f t="shared" si="546"/>
        <v>519.58394390554326</v>
      </c>
      <c r="IS273" s="146">
        <f t="shared" si="547"/>
        <v>531.21141061115327</v>
      </c>
      <c r="IT273" s="146">
        <f t="shared" si="548"/>
        <v>542.79982446906286</v>
      </c>
      <c r="IU273" s="146">
        <f t="shared" si="549"/>
        <v>554.34943721589468</v>
      </c>
      <c r="IV273" s="146">
        <f t="shared" si="550"/>
        <v>565.8605334737656</v>
      </c>
      <c r="IW273" s="146">
        <f t="shared" si="551"/>
        <v>577.33342870986382</v>
      </c>
      <c r="IX273" s="146">
        <f t="shared" si="552"/>
        <v>588.7684672326609</v>
      </c>
      <c r="IY273" s="146">
        <f t="shared" si="553"/>
        <v>600.16602023009591</v>
      </c>
      <c r="IZ273" s="146">
        <f t="shared" si="554"/>
        <v>611.52648385435668</v>
      </c>
      <c r="JA273" s="146">
        <f t="shared" si="555"/>
        <v>622.85027735723952</v>
      </c>
      <c r="JB273" s="146">
        <f t="shared" si="556"/>
        <v>634.13784127942108</v>
      </c>
      <c r="JC273" s="146">
        <f t="shared" si="557"/>
        <v>645.38963569639384</v>
      </c>
      <c r="JD273" s="146">
        <f t="shared" si="558"/>
        <v>656.60613852328424</v>
      </c>
      <c r="JE273" s="146">
        <f t="shared" si="559"/>
        <v>667.78784388025235</v>
      </c>
      <c r="JF273" s="146">
        <f t="shared" si="560"/>
        <v>678.93526051972299</v>
      </c>
      <c r="JG273" s="146">
        <f t="shared" si="561"/>
        <v>690.04891031627244</v>
      </c>
      <c r="JH273" s="146">
        <f t="shared" si="562"/>
        <v>701.12932681960774</v>
      </c>
      <c r="JI273" s="146">
        <f t="shared" si="563"/>
        <v>712.17705387074034</v>
      </c>
      <c r="JJ273" s="146">
        <f t="shared" si="564"/>
        <v>723.19264428113786</v>
      </c>
      <c r="JL273" s="267">
        <v>169.71977066526892</v>
      </c>
      <c r="JM273" s="273">
        <v>17000</v>
      </c>
      <c r="JN273" s="147">
        <f t="shared" si="445"/>
        <v>93.173815415617057</v>
      </c>
      <c r="JO273" s="147">
        <f t="shared" si="446"/>
        <v>103.24086034643732</v>
      </c>
      <c r="JP273" s="147">
        <f t="shared" si="447"/>
        <v>113.35255490061184</v>
      </c>
      <c r="JQ273" s="147">
        <f t="shared" si="448"/>
        <v>123.5088288079582</v>
      </c>
      <c r="JR273" s="147">
        <f t="shared" si="449"/>
        <v>133.7095841392551</v>
      </c>
      <c r="JS273" s="147">
        <f t="shared" si="450"/>
        <v>143.95469575023131</v>
      </c>
      <c r="JT273" s="147">
        <f t="shared" si="451"/>
        <v>154.2440118452889</v>
      </c>
      <c r="JU273" s="147">
        <f t="shared" si="452"/>
        <v>164.57735465578381</v>
      </c>
      <c r="JV273" s="147">
        <f t="shared" si="453"/>
        <v>174.95452122669917</v>
      </c>
      <c r="JW273" s="147">
        <f t="shared" si="454"/>
        <v>185.37528430466722</v>
      </c>
      <c r="JX273" s="147">
        <f t="shared" si="455"/>
        <v>195.83939331951279</v>
      </c>
      <c r="JY273" s="147">
        <f t="shared" si="456"/>
        <v>206.34657545083576</v>
      </c>
      <c r="JZ273" s="147">
        <f t="shared" si="457"/>
        <v>216.89653677060574</v>
      </c>
      <c r="KA273" s="147">
        <f t="shared" si="458"/>
        <v>227.48896345233663</v>
      </c>
      <c r="KB273" s="147">
        <f t="shared" si="459"/>
        <v>238.12352303712299</v>
      </c>
      <c r="KC273" s="147">
        <f t="shared" si="460"/>
        <v>248.79986574666833</v>
      </c>
      <c r="KD273" s="147">
        <f t="shared" si="461"/>
        <v>259.51762583340093</v>
      </c>
      <c r="KE273" s="147">
        <f t="shared" si="462"/>
        <v>270.27642295786137</v>
      </c>
      <c r="KF273" s="147">
        <f t="shared" si="463"/>
        <v>281.0758635837422</v>
      </c>
      <c r="KG273" s="147">
        <f t="shared" si="464"/>
        <v>291.91554238125832</v>
      </c>
      <c r="KH273" s="147">
        <f t="shared" si="465"/>
        <v>302.7950436299123</v>
      </c>
      <c r="KI273" s="147">
        <f t="shared" si="466"/>
        <v>313.71394261218899</v>
      </c>
      <c r="KJ273" s="147">
        <f t="shared" si="467"/>
        <v>324.67180699024385</v>
      </c>
      <c r="KK273" s="147">
        <f t="shared" si="468"/>
        <v>335.66819815823942</v>
      </c>
      <c r="KL273" s="147">
        <f t="shared" si="469"/>
        <v>346.70267256361319</v>
      </c>
      <c r="KM273" s="147">
        <f t="shared" si="470"/>
        <v>357.77478299122066</v>
      </c>
      <c r="KN273" s="147">
        <f t="shared" si="471"/>
        <v>368.8840798049726</v>
      </c>
      <c r="KO273" s="147">
        <f t="shared" si="472"/>
        <v>380.03011214227712</v>
      </c>
      <c r="KP273" s="147">
        <f t="shared" si="473"/>
        <v>391.21242905727166</v>
      </c>
      <c r="KQ273" s="147">
        <f t="shared" si="474"/>
        <v>402.43058060951114</v>
      </c>
      <c r="KR273" s="147">
        <f t="shared" si="475"/>
        <v>413.6841188954217</v>
      </c>
      <c r="KS273" s="147">
        <f t="shared" si="476"/>
        <v>424.97259902046272</v>
      </c>
      <c r="KT273" s="147">
        <f t="shared" si="477"/>
        <v>436.29558001052942</v>
      </c>
      <c r="KU273" s="147">
        <f t="shared" si="478"/>
        <v>447.65262566168752</v>
      </c>
      <c r="KV273" s="147">
        <f t="shared" si="479"/>
        <v>459.04330532785048</v>
      </c>
      <c r="KW273" s="147">
        <f t="shared" si="480"/>
        <v>470.46719464648174</v>
      </c>
      <c r="KX273" s="147">
        <f t="shared" si="481"/>
        <v>481.9238762028404</v>
      </c>
      <c r="KY273" s="147">
        <f t="shared" si="482"/>
        <v>493.41294013367042</v>
      </c>
      <c r="KZ273" s="147">
        <f t="shared" si="483"/>
        <v>504.93398467157959</v>
      </c>
      <c r="LA273" s="147">
        <f t="shared" si="484"/>
        <v>516.48661663165035</v>
      </c>
      <c r="LB273" s="358">
        <f t="shared" si="485"/>
        <v>528.07045184208027</v>
      </c>
      <c r="LC273" s="147">
        <f t="shared" si="486"/>
        <v>539.68511552086557</v>
      </c>
      <c r="LD273" s="147">
        <f t="shared" si="487"/>
        <v>551.33024260071613</v>
      </c>
      <c r="LE273" s="147">
        <f t="shared" si="488"/>
        <v>563.00547800452978</v>
      </c>
      <c r="LF273" s="147">
        <f t="shared" si="489"/>
        <v>574.71047687385931</v>
      </c>
      <c r="LG273" s="147">
        <f t="shared" si="490"/>
        <v>586.44490475288035</v>
      </c>
      <c r="LH273" s="147">
        <f t="shared" si="491"/>
        <v>598.20843773041531</v>
      </c>
      <c r="LI273" s="147">
        <f t="shared" si="492"/>
        <v>610.00076254258749</v>
      </c>
      <c r="LJ273" s="147">
        <f t="shared" si="493"/>
        <v>621.82157663867997</v>
      </c>
      <c r="LK273" s="147">
        <f t="shared" si="494"/>
        <v>633.67058821274998</v>
      </c>
      <c r="LL273" s="147">
        <f t="shared" si="495"/>
        <v>645.54751620351044</v>
      </c>
      <c r="LM273" s="147">
        <f t="shared" si="496"/>
        <v>657.45209026494081</v>
      </c>
      <c r="LN273" s="147">
        <f t="shared" si="497"/>
        <v>669.38405071001444</v>
      </c>
      <c r="LO273" s="147">
        <f t="shared" si="498"/>
        <v>681.34314842985964</v>
      </c>
      <c r="LP273" s="147">
        <f t="shared" si="499"/>
        <v>693.32914479058491</v>
      </c>
      <c r="LQ273" s="147">
        <f t="shared" si="500"/>
        <v>705.34181150990366</v>
      </c>
      <c r="LR273" s="147">
        <f t="shared" si="501"/>
        <v>717.38093051560043</v>
      </c>
      <c r="LS273" s="147">
        <f t="shared" si="502"/>
        <v>729.44629378777836</v>
      </c>
      <c r="LT273" s="147">
        <f t="shared" si="503"/>
        <v>741.5377031867265</v>
      </c>
      <c r="LU273" s="147">
        <f t="shared" si="504"/>
        <v>753.65497026814126</v>
      </c>
      <c r="LX273" s="267">
        <v>160</v>
      </c>
      <c r="LY273" s="273">
        <v>16000</v>
      </c>
      <c r="LZ273" s="145">
        <f t="shared" si="565"/>
        <v>2.0534530385497775E-2</v>
      </c>
      <c r="MA273" s="145">
        <f t="shared" si="566"/>
        <v>4.1066088080654393E-2</v>
      </c>
      <c r="MB273" s="145">
        <f t="shared" si="567"/>
        <v>6.159170833560286E-2</v>
      </c>
      <c r="MC273" s="145">
        <f t="shared" si="568"/>
        <v>8.2108442231618534E-2</v>
      </c>
      <c r="MD273" s="145">
        <f t="shared" si="569"/>
        <v>0.10261336447226699</v>
      </c>
      <c r="ME273" s="145">
        <f t="shared" si="570"/>
        <v>0.12310358102729627</v>
      </c>
      <c r="MF273" s="145">
        <f t="shared" si="571"/>
        <v>0.14357623658240087</v>
      </c>
      <c r="MG273" s="145">
        <f t="shared" si="572"/>
        <v>0.16402852175092897</v>
      </c>
      <c r="MH273" s="145">
        <f t="shared" si="573"/>
        <v>0.18445768000588811</v>
      </c>
      <c r="MI273" s="145">
        <f t="shared" si="574"/>
        <v>0.20486101429393214</v>
      </c>
      <c r="MJ273" s="145">
        <f t="shared" si="575"/>
        <v>0.22523589329657373</v>
      </c>
      <c r="MK273" s="145">
        <f t="shared" si="576"/>
        <v>0.24557975730760323</v>
      </c>
      <c r="ML273" s="145">
        <f t="shared" si="577"/>
        <v>0.26589012369989257</v>
      </c>
      <c r="MM273" s="145">
        <f t="shared" si="578"/>
        <v>0.28616459195888266</v>
      </c>
      <c r="MN273" s="145">
        <f t="shared" si="579"/>
        <v>0.30640084826457942</v>
      </c>
      <c r="MO273" s="145">
        <f t="shared" si="580"/>
        <v>0.32659666960819234</v>
      </c>
      <c r="MP273" s="145">
        <f t="shared" si="581"/>
        <v>0.34674992743394184</v>
      </c>
      <c r="MQ273" s="145">
        <f t="shared" si="582"/>
        <v>0.36685859080088518</v>
      </c>
      <c r="MR273" s="145">
        <f t="shared" si="583"/>
        <v>0.38692072906371705</v>
      </c>
      <c r="MS273" s="145">
        <f t="shared" si="584"/>
        <v>0.40693451407551995</v>
      </c>
      <c r="MT273" s="145">
        <f t="shared" si="585"/>
        <v>0.42689822191905696</v>
      </c>
      <c r="MU273" s="145">
        <f t="shared" si="586"/>
        <v>0.44681023417676269</v>
      </c>
      <c r="MV273" s="145">
        <f t="shared" si="587"/>
        <v>0.46666903875257398</v>
      </c>
      <c r="MW273" s="145">
        <f t="shared" si="588"/>
        <v>0.48647323026168288</v>
      </c>
      <c r="MX273" s="145">
        <f t="shared" si="589"/>
        <v>0.50622151000665849</v>
      </c>
      <c r="MY273" s="145">
        <f t="shared" si="590"/>
        <v>0.5259126855605617</v>
      </c>
      <c r="MZ273" s="145">
        <f t="shared" si="591"/>
        <v>0.5455456699793565</v>
      </c>
      <c r="NA273" s="145">
        <f t="shared" si="592"/>
        <v>0.565119480667434</v>
      </c>
      <c r="NB273" s="145">
        <f t="shared" si="593"/>
        <v>0.58463323792102107</v>
      </c>
      <c r="NC273" s="145">
        <f t="shared" si="594"/>
        <v>0.60408616317509167</v>
      </c>
      <c r="ND273" s="145">
        <f t="shared" si="595"/>
        <v>0.62347757697976891</v>
      </c>
      <c r="NE273" s="145">
        <f t="shared" si="596"/>
        <v>0.64280689673238611</v>
      </c>
      <c r="NF273" s="145">
        <f t="shared" si="597"/>
        <v>0.66207363419129361</v>
      </c>
      <c r="NG273" s="145">
        <f t="shared" si="598"/>
        <v>0.68127739279708266</v>
      </c>
      <c r="NH273" s="145">
        <f t="shared" si="599"/>
        <v>0.70041786482644053</v>
      </c>
      <c r="NI273" s="145">
        <f t="shared" si="600"/>
        <v>0.71949482840301782</v>
      </c>
      <c r="NJ273" s="145">
        <f t="shared" si="601"/>
        <v>0.73850814438887413</v>
      </c>
      <c r="NK273" s="145">
        <f t="shared" si="602"/>
        <v>0.75745775317898767</v>
      </c>
      <c r="NL273" s="145">
        <f t="shared" si="603"/>
        <v>0.77634367142020366</v>
      </c>
      <c r="NM273" s="145">
        <f t="shared" si="604"/>
        <v>0.79516598867480281</v>
      </c>
      <c r="NN273" s="145">
        <f t="shared" si="605"/>
        <v>0.81392486404753772</v>
      </c>
      <c r="NO273" s="145">
        <f t="shared" si="606"/>
        <v>0.83262052279374477</v>
      </c>
      <c r="NP273" s="145">
        <f t="shared" si="607"/>
        <v>0.8512532529247433</v>
      </c>
      <c r="NQ273" s="145">
        <f t="shared" si="608"/>
        <v>0.86982340182541251</v>
      </c>
      <c r="NR273" s="145">
        <f t="shared" si="609"/>
        <v>0.88833137289751452</v>
      </c>
      <c r="NS273" s="145">
        <f t="shared" si="610"/>
        <v>0.90677762224100844</v>
      </c>
      <c r="NT273" s="145">
        <f t="shared" si="611"/>
        <v>0.92516265538432385</v>
      </c>
      <c r="NU273" s="145">
        <f t="shared" si="612"/>
        <v>0.94348702407333929</v>
      </c>
      <c r="NV273" s="145">
        <f t="shared" si="613"/>
        <v>0.96175132312762057</v>
      </c>
      <c r="NW273" s="145">
        <f t="shared" si="614"/>
        <v>0.9799561873713295</v>
      </c>
      <c r="NX273" s="145">
        <f t="shared" si="615"/>
        <v>0.99810228864518402</v>
      </c>
      <c r="NY273" s="145">
        <f t="shared" si="616"/>
        <v>1.0161903329048103</v>
      </c>
      <c r="NZ273" s="145">
        <f t="shared" si="617"/>
        <v>1.0342210574098976</v>
      </c>
      <c r="OA273" s="145">
        <f t="shared" si="618"/>
        <v>1.0521952280077111</v>
      </c>
      <c r="OB273" s="145">
        <f t="shared" si="619"/>
        <v>1.0701136365136847</v>
      </c>
      <c r="OC273" s="145">
        <f t="shared" si="620"/>
        <v>1.0879770981910977</v>
      </c>
      <c r="OD273" s="145">
        <f t="shared" si="621"/>
        <v>1.1057864493311549</v>
      </c>
      <c r="OE273" s="145">
        <f t="shared" si="622"/>
        <v>1.1235425449341718</v>
      </c>
      <c r="OF273" s="145">
        <f t="shared" si="623"/>
        <v>1.1412462564920272</v>
      </c>
      <c r="OG273" s="145">
        <f t="shared" si="624"/>
        <v>1.1588984698715352</v>
      </c>
    </row>
    <row r="274" spans="55:397">
      <c r="BC274" s="173"/>
      <c r="BD274" s="182"/>
      <c r="BE274" s="91">
        <f t="shared" ref="BE274:BH289" si="634">BE273</f>
        <v>1013.25</v>
      </c>
      <c r="BF274" s="193">
        <f t="shared" si="634"/>
        <v>1.2250000000000001</v>
      </c>
      <c r="BG274" s="91">
        <f t="shared" si="634"/>
        <v>288.14999999999998</v>
      </c>
      <c r="BH274" s="116">
        <f t="shared" si="634"/>
        <v>0</v>
      </c>
      <c r="BI274" s="116"/>
      <c r="BJ274" s="107" t="s">
        <v>60</v>
      </c>
      <c r="BK274" s="217">
        <v>17000</v>
      </c>
      <c r="BL274" s="220">
        <v>5.1815999999999995</v>
      </c>
      <c r="BM274" s="284">
        <v>170</v>
      </c>
      <c r="BN274" s="113"/>
      <c r="BO274" s="104">
        <f t="shared" si="626"/>
        <v>527.21780609798805</v>
      </c>
      <c r="BP274" s="256">
        <f t="shared" si="627"/>
        <v>0.72175909072824673</v>
      </c>
      <c r="BQ274" s="213">
        <f t="shared" si="628"/>
        <v>-18.680400000000247</v>
      </c>
      <c r="BR274" s="215">
        <f t="shared" si="629"/>
        <v>254.46959999999973</v>
      </c>
      <c r="BS274" s="117"/>
      <c r="BT274" s="101">
        <f t="shared" si="630"/>
        <v>621.61936480499355</v>
      </c>
      <c r="BU274" s="113"/>
      <c r="BV274" s="141">
        <f t="shared" si="631"/>
        <v>0.52032351946507582</v>
      </c>
      <c r="BW274" s="163">
        <f t="shared" si="632"/>
        <v>0.5891910944720381</v>
      </c>
      <c r="BX274" s="159">
        <f t="shared" si="633"/>
        <v>0.88311504424778675</v>
      </c>
      <c r="BY274" s="170"/>
      <c r="CC274" s="267">
        <v>179.69747423184526</v>
      </c>
      <c r="CD274" s="273">
        <v>18000</v>
      </c>
      <c r="CE274" s="145">
        <f t="shared" si="325"/>
        <v>2.1392157873663213E-2</v>
      </c>
      <c r="CF274" s="145">
        <f t="shared" si="326"/>
        <v>4.2780642480175442E-2</v>
      </c>
      <c r="CG274" s="145">
        <f t="shared" si="327"/>
        <v>6.4161791252933684E-2</v>
      </c>
      <c r="CH274" s="145">
        <f t="shared" si="328"/>
        <v>8.5531962951968077E-2</v>
      </c>
      <c r="CI274" s="145">
        <f t="shared" si="329"/>
        <v>0.10688754814207055</v>
      </c>
      <c r="CJ274" s="145">
        <f t="shared" si="330"/>
        <v>0.12822497945161149</v>
      </c>
      <c r="CK274" s="145">
        <f t="shared" si="331"/>
        <v>0.14954074154303235</v>
      </c>
      <c r="CL274" s="145">
        <f t="shared" si="332"/>
        <v>0.17083138073035264</v>
      </c>
      <c r="CM274" s="145">
        <f t="shared" si="333"/>
        <v>0.19209351418292203</v>
      </c>
      <c r="CN274" s="145">
        <f t="shared" si="334"/>
        <v>0.21332383866021976</v>
      </c>
      <c r="CO274" s="145">
        <f t="shared" si="335"/>
        <v>0.23451913872797839</v>
      </c>
      <c r="CP274" s="145">
        <f t="shared" si="336"/>
        <v>0.25567629441233986</v>
      </c>
      <c r="CQ274" s="145">
        <f t="shared" si="337"/>
        <v>0.27679228825515068</v>
      </c>
      <c r="CR274" s="145">
        <f t="shared" si="338"/>
        <v>0.29786421174037486</v>
      </c>
      <c r="CS274" s="145">
        <f t="shared" si="339"/>
        <v>0.31888927106851395</v>
      </c>
      <c r="CT274" s="145">
        <f t="shared" si="340"/>
        <v>0.33986479226285982</v>
      </c>
      <c r="CU274" s="145">
        <f t="shared" si="341"/>
        <v>0.36078822559810531</v>
      </c>
      <c r="CV274" s="145">
        <f t="shared" si="342"/>
        <v>0.38165714934851469</v>
      </c>
      <c r="CW274" s="145">
        <f t="shared" si="343"/>
        <v>0.4024692728590421</v>
      </c>
      <c r="CX274" s="145">
        <f t="shared" si="344"/>
        <v>0.42322243894878692</v>
      </c>
      <c r="CY274" s="145">
        <f t="shared" si="345"/>
        <v>0.44391462566141493</v>
      </c>
      <c r="CZ274" s="145">
        <f t="shared" si="346"/>
        <v>0.46454394738233817</v>
      </c>
      <c r="DA274" s="145">
        <f t="shared" si="347"/>
        <v>0.48510865534660402</v>
      </c>
      <c r="DB274" s="145">
        <f t="shared" si="348"/>
        <v>0.50560713756542375</v>
      </c>
      <c r="DC274" s="145">
        <f t="shared" si="349"/>
        <v>0.52603791820240031</v>
      </c>
      <c r="DD274" s="145">
        <f t="shared" si="350"/>
        <v>0.54639965643322741</v>
      </c>
      <c r="DE274" s="145">
        <f t="shared" si="351"/>
        <v>0.56669114482463512</v>
      </c>
      <c r="DF274" s="145">
        <f t="shared" si="352"/>
        <v>0.58691130726997098</v>
      </c>
      <c r="DG274" s="145">
        <f t="shared" si="353"/>
        <v>0.60705919651969209</v>
      </c>
      <c r="DH274" s="145">
        <f t="shared" si="354"/>
        <v>0.62713399134564063</v>
      </c>
      <c r="DI274" s="145">
        <f t="shared" si="355"/>
        <v>0.64713499337793101</v>
      </c>
      <c r="DJ274" s="145">
        <f t="shared" si="356"/>
        <v>0.66706162365297572</v>
      </c>
      <c r="DK274" s="145">
        <f t="shared" si="357"/>
        <v>0.68691341891042301</v>
      </c>
      <c r="DL274" s="145">
        <f t="shared" si="358"/>
        <v>0.70669002767567657</v>
      </c>
      <c r="DM274" s="145">
        <f t="shared" si="359"/>
        <v>0.72639120616343755</v>
      </c>
      <c r="DN274" s="145">
        <f t="shared" si="360"/>
        <v>0.74601681403603037</v>
      </c>
      <c r="DO274" s="145">
        <f t="shared" si="361"/>
        <v>0.76556681004864624</v>
      </c>
      <c r="DP274" s="145">
        <f t="shared" si="362"/>
        <v>0.78504124761165772</v>
      </c>
      <c r="DQ274" s="145">
        <f t="shared" si="363"/>
        <v>0.80444027029822784</v>
      </c>
      <c r="DR274" s="145">
        <f t="shared" si="364"/>
        <v>0.82376410732335925</v>
      </c>
      <c r="DS274" s="145">
        <f t="shared" si="365"/>
        <v>0.84301306901842155</v>
      </c>
      <c r="DT274" s="145">
        <f t="shared" si="366"/>
        <v>0.86218754232312811</v>
      </c>
      <c r="DU274" s="145">
        <f t="shared" si="367"/>
        <v>0.88128798631481486</v>
      </c>
      <c r="DV274" s="145">
        <f t="shared" si="368"/>
        <v>0.90031492779285405</v>
      </c>
      <c r="DW274" s="145">
        <f t="shared" si="369"/>
        <v>0.91926895693404032</v>
      </c>
      <c r="DX274" s="145">
        <f t="shared" si="370"/>
        <v>0.93815072303289271</v>
      </c>
      <c r="DY274" s="145">
        <f t="shared" si="371"/>
        <v>0.95696093033897056</v>
      </c>
      <c r="DZ274" s="145">
        <f t="shared" si="372"/>
        <v>0.97570033400158807</v>
      </c>
      <c r="EA274" s="145">
        <f t="shared" si="373"/>
        <v>0.99436973613068869</v>
      </c>
      <c r="EB274" s="145">
        <f t="shared" si="374"/>
        <v>1.012969981981102</v>
      </c>
      <c r="EC274" s="145">
        <f t="shared" si="375"/>
        <v>1.0315019562660093</v>
      </c>
      <c r="ED274" s="145">
        <f t="shared" si="376"/>
        <v>1.0499665796041608</v>
      </c>
      <c r="EE274" s="145">
        <f t="shared" si="377"/>
        <v>1.0683648051041497</v>
      </c>
      <c r="EF274" s="145">
        <f t="shared" si="378"/>
        <v>1.0866976150880081</v>
      </c>
      <c r="EG274" s="145">
        <f t="shared" si="379"/>
        <v>1.1049660179554011</v>
      </c>
      <c r="EH274" s="145">
        <f t="shared" si="380"/>
        <v>1.1231710451887871</v>
      </c>
      <c r="EI274" s="145">
        <f t="shared" si="381"/>
        <v>1.1413137484991869</v>
      </c>
      <c r="EJ274" s="145">
        <f t="shared" si="382"/>
        <v>1.1593951971114402</v>
      </c>
      <c r="EK274" s="145">
        <f t="shared" si="383"/>
        <v>1.1774164751872984</v>
      </c>
      <c r="EL274" s="145">
        <f t="shared" si="384"/>
        <v>1.1953786793841066</v>
      </c>
      <c r="EO274" s="267">
        <v>179.69747423184526</v>
      </c>
      <c r="EP274" s="273">
        <v>18000</v>
      </c>
      <c r="EQ274" s="146">
        <f t="shared" si="385"/>
        <v>252.5115089714449</v>
      </c>
      <c r="ER274" s="146">
        <f t="shared" si="386"/>
        <v>252.58082001421064</v>
      </c>
      <c r="ES274" s="146">
        <f t="shared" si="387"/>
        <v>252.69628558974111</v>
      </c>
      <c r="ET274" s="146">
        <f t="shared" si="388"/>
        <v>252.85782672020107</v>
      </c>
      <c r="EU274" s="146">
        <f t="shared" si="389"/>
        <v>253.06533336548557</v>
      </c>
      <c r="EV274" s="146">
        <f t="shared" si="390"/>
        <v>253.31866494582849</v>
      </c>
      <c r="EW274" s="146">
        <f t="shared" si="391"/>
        <v>253.61765100490689</v>
      </c>
      <c r="EX274" s="146">
        <f t="shared" si="392"/>
        <v>253.96209200703609</v>
      </c>
      <c r="EY274" s="146">
        <f t="shared" si="393"/>
        <v>254.35176026084233</v>
      </c>
      <c r="EZ274" s="146">
        <f t="shared" si="394"/>
        <v>254.78640096072715</v>
      </c>
      <c r="FA274" s="146">
        <f t="shared" si="395"/>
        <v>255.26573333649492</v>
      </c>
      <c r="FB274" s="146">
        <f t="shared" si="396"/>
        <v>255.78945190073057</v>
      </c>
      <c r="FC274" s="146">
        <f t="shared" si="397"/>
        <v>256.35722778288226</v>
      </c>
      <c r="FD274" s="146">
        <f t="shared" si="398"/>
        <v>256.96871013853769</v>
      </c>
      <c r="FE274" s="146">
        <f t="shared" si="399"/>
        <v>257.62352762207951</v>
      </c>
      <c r="FF274" s="146">
        <f t="shared" si="400"/>
        <v>258.32128991076479</v>
      </c>
      <c r="FG274" s="146">
        <f t="shared" si="401"/>
        <v>259.06158926828283</v>
      </c>
      <c r="FH274" s="146">
        <f t="shared" si="402"/>
        <v>259.84400213600907</v>
      </c>
      <c r="FI274" s="146">
        <f t="shared" si="403"/>
        <v>260.66809074046569</v>
      </c>
      <c r="FJ274" s="146">
        <f t="shared" si="404"/>
        <v>261.53340470592241</v>
      </c>
      <c r="FK274" s="146">
        <f t="shared" si="405"/>
        <v>262.43948266159134</v>
      </c>
      <c r="FL274" s="146">
        <f t="shared" si="406"/>
        <v>263.38585383349931</v>
      </c>
      <c r="FM274" s="146">
        <f t="shared" si="407"/>
        <v>264.37203961180995</v>
      </c>
      <c r="FN274" s="146">
        <f t="shared" si="408"/>
        <v>265.39755508513338</v>
      </c>
      <c r="FO274" s="146">
        <f t="shared" si="409"/>
        <v>266.46191053416084</v>
      </c>
      <c r="FP274" s="146">
        <f t="shared" si="410"/>
        <v>267.56461287779615</v>
      </c>
      <c r="FQ274" s="146">
        <f t="shared" si="411"/>
        <v>268.70516706580344</v>
      </c>
      <c r="FR274" s="146">
        <f t="shared" si="412"/>
        <v>269.88307741284007</v>
      </c>
      <c r="FS274" s="146">
        <f t="shared" si="413"/>
        <v>271.09784886958204</v>
      </c>
      <c r="FT274" s="146">
        <f t="shared" si="414"/>
        <v>272.34898822746595</v>
      </c>
      <c r="FU274" s="146">
        <f t="shared" si="415"/>
        <v>273.63600525435641</v>
      </c>
      <c r="FV274" s="146">
        <f t="shared" si="416"/>
        <v>274.95841375919559</v>
      </c>
      <c r="FW274" s="146">
        <f t="shared" si="417"/>
        <v>276.31573258439505</v>
      </c>
      <c r="FX274" s="146">
        <f t="shared" si="418"/>
        <v>277.70748652537537</v>
      </c>
      <c r="FY274" s="146">
        <f t="shared" si="419"/>
        <v>279.1332071772664</v>
      </c>
      <c r="FZ274" s="146">
        <f t="shared" si="420"/>
        <v>280.59243370931398</v>
      </c>
      <c r="GA274" s="146">
        <f t="shared" si="421"/>
        <v>282.08471356803244</v>
      </c>
      <c r="GB274" s="146">
        <f t="shared" si="422"/>
        <v>283.60960311056471</v>
      </c>
      <c r="GC274" s="146">
        <f t="shared" si="423"/>
        <v>285.16666817008826</v>
      </c>
      <c r="GD274" s="146">
        <f t="shared" si="424"/>
        <v>286.75548455542287</v>
      </c>
      <c r="GE274" s="355">
        <f t="shared" si="425"/>
        <v>288.3756384872604</v>
      </c>
      <c r="GF274" s="146">
        <f t="shared" si="426"/>
        <v>290.02672697365722</v>
      </c>
      <c r="GG274" s="146">
        <f t="shared" si="427"/>
        <v>291.70835812759776</v>
      </c>
      <c r="GH274" s="146">
        <f t="shared" si="428"/>
        <v>293.42015142956706</v>
      </c>
      <c r="GI274" s="146">
        <f t="shared" si="429"/>
        <v>295.16173793815767</v>
      </c>
      <c r="GJ274" s="146">
        <f t="shared" si="430"/>
        <v>296.93276045179266</v>
      </c>
      <c r="GK274" s="146">
        <f t="shared" si="431"/>
        <v>298.73287362466323</v>
      </c>
      <c r="GL274" s="146">
        <f t="shared" si="432"/>
        <v>300.5617440399767</v>
      </c>
      <c r="GM274" s="146">
        <f t="shared" si="433"/>
        <v>302.41905024357737</v>
      </c>
      <c r="GN274" s="146">
        <f t="shared" si="434"/>
        <v>304.30448274094897</v>
      </c>
      <c r="GO274" s="146">
        <f t="shared" si="435"/>
        <v>306.21774396053718</v>
      </c>
      <c r="GP274" s="146">
        <f t="shared" si="436"/>
        <v>308.15854818624712</v>
      </c>
      <c r="GQ274" s="146">
        <f t="shared" si="437"/>
        <v>310.12662146186591</v>
      </c>
      <c r="GR274" s="146">
        <f t="shared" si="438"/>
        <v>312.12170147005747</v>
      </c>
      <c r="GS274" s="146">
        <f t="shared" si="439"/>
        <v>314.14353738845864</v>
      </c>
      <c r="GT274" s="146">
        <f t="shared" si="440"/>
        <v>316.19188972528207</v>
      </c>
      <c r="GU274" s="146">
        <f t="shared" si="441"/>
        <v>318.26653013671131</v>
      </c>
      <c r="GV274" s="146">
        <f t="shared" si="442"/>
        <v>320.36724122823841</v>
      </c>
      <c r="GW274" s="146">
        <f t="shared" si="443"/>
        <v>322.49381634197499</v>
      </c>
      <c r="GX274" s="146">
        <f t="shared" si="444"/>
        <v>324.6460593318331</v>
      </c>
      <c r="HA274" s="267">
        <v>169.71977066526892</v>
      </c>
      <c r="HB274" s="273">
        <v>17000</v>
      </c>
      <c r="HC274" s="146">
        <f t="shared" si="505"/>
        <v>13.027457131644805</v>
      </c>
      <c r="HD274" s="146">
        <f t="shared" si="506"/>
        <v>26.052857090873918</v>
      </c>
      <c r="HE274" s="146">
        <f t="shared" si="507"/>
        <v>39.074148443129332</v>
      </c>
      <c r="HF274" s="146">
        <f t="shared" si="508"/>
        <v>52.089291191541918</v>
      </c>
      <c r="HG274" s="146">
        <f t="shared" si="509"/>
        <v>65.096262401350586</v>
      </c>
      <c r="HH274" s="146">
        <f t="shared" si="510"/>
        <v>78.093061712378102</v>
      </c>
      <c r="HI274" s="146">
        <f t="shared" si="511"/>
        <v>91.077716704236224</v>
      </c>
      <c r="HJ274" s="146">
        <f t="shared" si="512"/>
        <v>104.04828808106993</v>
      </c>
      <c r="HK274" s="146">
        <f t="shared" si="513"/>
        <v>117.0028746444917</v>
      </c>
      <c r="HL274" s="146">
        <f t="shared" si="514"/>
        <v>129.93961802610241</v>
      </c>
      <c r="HM274" s="146">
        <f t="shared" si="515"/>
        <v>142.85670715365347</v>
      </c>
      <c r="HN274" s="146">
        <f t="shared" si="516"/>
        <v>155.75238242806998</v>
      </c>
      <c r="HO274" s="146">
        <f t="shared" si="517"/>
        <v>168.62493959167432</v>
      </c>
      <c r="HP274" s="146">
        <f t="shared" si="518"/>
        <v>181.47273327135363</v>
      </c>
      <c r="HQ274" s="146">
        <f t="shared" si="519"/>
        <v>194.29418018384121</v>
      </c>
      <c r="HR274" s="146">
        <f t="shared" si="520"/>
        <v>207.08776199372738</v>
      </c>
      <c r="HS274" s="146">
        <f t="shared" si="521"/>
        <v>219.85202781816173</v>
      </c>
      <c r="HT274" s="146">
        <f t="shared" si="522"/>
        <v>232.58559637558079</v>
      </c>
      <c r="HU274" s="146">
        <f t="shared" si="523"/>
        <v>245.28715777894081</v>
      </c>
      <c r="HV274" s="146">
        <f t="shared" si="524"/>
        <v>257.95547497697146</v>
      </c>
      <c r="HW274" s="146">
        <f t="shared" si="525"/>
        <v>270.58938484971571</v>
      </c>
      <c r="HX274" s="146">
        <f t="shared" si="526"/>
        <v>283.18779896725738</v>
      </c>
      <c r="HY274" s="146">
        <f t="shared" si="527"/>
        <v>295.7497040227916</v>
      </c>
      <c r="HZ274" s="146">
        <f t="shared" si="528"/>
        <v>308.27416195327748</v>
      </c>
      <c r="IA274" s="146">
        <f t="shared" si="529"/>
        <v>320.76030976264974</v>
      </c>
      <c r="IB274" s="146">
        <f t="shared" si="530"/>
        <v>333.20735906407828</v>
      </c>
      <c r="IC274" s="146">
        <f t="shared" si="531"/>
        <v>345.61459535891134</v>
      </c>
      <c r="ID274" s="146">
        <f t="shared" si="532"/>
        <v>357.98137707094776</v>
      </c>
      <c r="IE274" s="146">
        <f t="shared" si="533"/>
        <v>370.30713435524569</v>
      </c>
      <c r="IF274" s="146">
        <f t="shared" si="534"/>
        <v>382.59136770118675</v>
      </c>
      <c r="IG274" s="146">
        <f t="shared" si="535"/>
        <v>394.83364634960799</v>
      </c>
      <c r="IH274" s="146">
        <f t="shared" si="536"/>
        <v>407.03360654383528</v>
      </c>
      <c r="II274" s="146">
        <f t="shared" si="537"/>
        <v>419.19094963420531</v>
      </c>
      <c r="IJ274" s="146">
        <f t="shared" si="538"/>
        <v>431.30544005523944</v>
      </c>
      <c r="IK274" s="146">
        <f t="shared" si="539"/>
        <v>443.37690319412729</v>
      </c>
      <c r="IL274" s="146">
        <f t="shared" si="540"/>
        <v>455.40522316843845</v>
      </c>
      <c r="IM274" s="146">
        <f t="shared" si="541"/>
        <v>467.39034053024784</v>
      </c>
      <c r="IN274" s="146">
        <f t="shared" si="542"/>
        <v>479.33224991294054</v>
      </c>
      <c r="IO274" s="146">
        <f t="shared" si="543"/>
        <v>491.23099763604216</v>
      </c>
      <c r="IP274" s="146">
        <f t="shared" si="544"/>
        <v>503.08667928242534</v>
      </c>
      <c r="IQ274" s="355">
        <f t="shared" si="545"/>
        <v>514.89943726120714</v>
      </c>
      <c r="IR274" s="146">
        <f t="shared" si="546"/>
        <v>526.66945836863067</v>
      </c>
      <c r="IS274" s="146">
        <f t="shared" si="547"/>
        <v>538.39697135815811</v>
      </c>
      <c r="IT274" s="146">
        <f t="shared" si="548"/>
        <v>550.08224452997672</v>
      </c>
      <c r="IU274" s="146">
        <f t="shared" si="549"/>
        <v>561.72558334910286</v>
      </c>
      <c r="IV274" s="146">
        <f t="shared" si="550"/>
        <v>573.32732810027301</v>
      </c>
      <c r="IW274" s="146">
        <f t="shared" si="551"/>
        <v>584.88785158685971</v>
      </c>
      <c r="IX274" s="146">
        <f t="shared" si="552"/>
        <v>596.40755688013553</v>
      </c>
      <c r="IY274" s="146">
        <f t="shared" si="553"/>
        <v>607.88687512434137</v>
      </c>
      <c r="IZ274" s="146">
        <f t="shared" si="554"/>
        <v>619.32626340218565</v>
      </c>
      <c r="JA274" s="146">
        <f t="shared" si="555"/>
        <v>630.7262026646481</v>
      </c>
      <c r="JB274" s="146">
        <f t="shared" si="556"/>
        <v>642.08719572823793</v>
      </c>
      <c r="JC274" s="146">
        <f t="shared" si="557"/>
        <v>653.40976534218805</v>
      </c>
      <c r="JD274" s="146">
        <f t="shared" si="558"/>
        <v>664.69445232746853</v>
      </c>
      <c r="JE274" s="146">
        <f t="shared" si="559"/>
        <v>675.94181378894211</v>
      </c>
      <c r="JF274" s="146">
        <f t="shared" si="560"/>
        <v>687.15242140146825</v>
      </c>
      <c r="JG274" s="146">
        <f t="shared" si="561"/>
        <v>698.32685977033202</v>
      </c>
      <c r="JH274" s="146">
        <f t="shared" si="562"/>
        <v>709.46572486592504</v>
      </c>
      <c r="JI274" s="146">
        <f t="shared" si="563"/>
        <v>720.56962253228585</v>
      </c>
      <c r="JJ274" s="146">
        <f t="shared" si="564"/>
        <v>731.639167068755</v>
      </c>
      <c r="JL274" s="267">
        <v>179.69747423184526</v>
      </c>
      <c r="JM274" s="273">
        <v>18000</v>
      </c>
      <c r="JN274" s="147">
        <f t="shared" si="445"/>
        <v>97.17999351055208</v>
      </c>
      <c r="JO274" s="147">
        <f t="shared" si="446"/>
        <v>107.24930455331783</v>
      </c>
      <c r="JP274" s="147">
        <f t="shared" si="447"/>
        <v>117.36477012884828</v>
      </c>
      <c r="JQ274" s="147">
        <f t="shared" si="448"/>
        <v>127.52631125930824</v>
      </c>
      <c r="JR274" s="147">
        <f t="shared" si="449"/>
        <v>137.73381790459274</v>
      </c>
      <c r="JS274" s="147">
        <f t="shared" si="450"/>
        <v>147.98714948493566</v>
      </c>
      <c r="JT274" s="147">
        <f t="shared" si="451"/>
        <v>158.28613554401406</v>
      </c>
      <c r="JU274" s="147">
        <f t="shared" si="452"/>
        <v>168.63057654614326</v>
      </c>
      <c r="JV274" s="147">
        <f t="shared" si="453"/>
        <v>179.0202447999495</v>
      </c>
      <c r="JW274" s="147">
        <f t="shared" si="454"/>
        <v>189.45488549983432</v>
      </c>
      <c r="JX274" s="147">
        <f t="shared" si="455"/>
        <v>199.93421787560209</v>
      </c>
      <c r="JY274" s="147">
        <f t="shared" si="456"/>
        <v>210.45793643983774</v>
      </c>
      <c r="JZ274" s="147">
        <f t="shared" si="457"/>
        <v>221.02571232198943</v>
      </c>
      <c r="KA274" s="147">
        <f t="shared" si="458"/>
        <v>231.63719467764486</v>
      </c>
      <c r="KB274" s="147">
        <f t="shared" si="459"/>
        <v>242.29201216118668</v>
      </c>
      <c r="KC274" s="147">
        <f t="shared" si="460"/>
        <v>252.98977444987196</v>
      </c>
      <c r="KD274" s="147">
        <f t="shared" si="461"/>
        <v>263.73007380739</v>
      </c>
      <c r="KE274" s="147">
        <f t="shared" si="462"/>
        <v>274.51248667511624</v>
      </c>
      <c r="KF274" s="147">
        <f t="shared" si="463"/>
        <v>285.33657527957286</v>
      </c>
      <c r="KG274" s="147">
        <f t="shared" si="464"/>
        <v>296.20188924502958</v>
      </c>
      <c r="KH274" s="147">
        <f t="shared" si="465"/>
        <v>307.10796720069851</v>
      </c>
      <c r="KI274" s="147">
        <f t="shared" si="466"/>
        <v>318.05433837260648</v>
      </c>
      <c r="KJ274" s="147">
        <f t="shared" si="467"/>
        <v>329.04052415091712</v>
      </c>
      <c r="KK274" s="147">
        <f t="shared" si="468"/>
        <v>340.06603962424055</v>
      </c>
      <c r="KL274" s="147">
        <f t="shared" si="469"/>
        <v>351.13039507326801</v>
      </c>
      <c r="KM274" s="147">
        <f t="shared" si="470"/>
        <v>362.23309741690332</v>
      </c>
      <c r="KN274" s="147">
        <f t="shared" si="471"/>
        <v>373.37365160491061</v>
      </c>
      <c r="KO274" s="147">
        <f t="shared" si="472"/>
        <v>384.55156195194724</v>
      </c>
      <c r="KP274" s="147">
        <f t="shared" si="473"/>
        <v>395.76633340868921</v>
      </c>
      <c r="KQ274" s="147">
        <f t="shared" si="474"/>
        <v>407.01747276657312</v>
      </c>
      <c r="KR274" s="147">
        <f t="shared" si="475"/>
        <v>418.30448979346357</v>
      </c>
      <c r="KS274" s="147">
        <f t="shared" si="476"/>
        <v>429.62689829830276</v>
      </c>
      <c r="KT274" s="147">
        <f t="shared" si="477"/>
        <v>440.98421712350222</v>
      </c>
      <c r="KU274" s="147">
        <f t="shared" si="478"/>
        <v>452.37597106448254</v>
      </c>
      <c r="KV274" s="147">
        <f t="shared" si="479"/>
        <v>463.80169171637357</v>
      </c>
      <c r="KW274" s="147">
        <f t="shared" si="480"/>
        <v>475.26091824842115</v>
      </c>
      <c r="KX274" s="147">
        <f t="shared" si="481"/>
        <v>486.75319810713961</v>
      </c>
      <c r="KY274" s="147">
        <f t="shared" si="482"/>
        <v>498.27808764967187</v>
      </c>
      <c r="KZ274" s="147">
        <f t="shared" si="483"/>
        <v>509.83515270919543</v>
      </c>
      <c r="LA274" s="147">
        <f t="shared" si="484"/>
        <v>521.42396909453009</v>
      </c>
      <c r="LB274" s="358">
        <f t="shared" si="485"/>
        <v>533.04412302636763</v>
      </c>
      <c r="LC274" s="147">
        <f t="shared" si="486"/>
        <v>544.69521151276444</v>
      </c>
      <c r="LD274" s="147">
        <f t="shared" si="487"/>
        <v>556.37684266670499</v>
      </c>
      <c r="LE274" s="147">
        <f t="shared" si="488"/>
        <v>568.08863596867423</v>
      </c>
      <c r="LF274" s="147">
        <f t="shared" si="489"/>
        <v>579.8302224772649</v>
      </c>
      <c r="LG274" s="147">
        <f t="shared" si="490"/>
        <v>591.60124499089989</v>
      </c>
      <c r="LH274" s="147">
        <f t="shared" si="491"/>
        <v>603.40135816377051</v>
      </c>
      <c r="LI274" s="147">
        <f t="shared" si="492"/>
        <v>615.23022857908393</v>
      </c>
      <c r="LJ274" s="147">
        <f t="shared" si="493"/>
        <v>627.08753478268454</v>
      </c>
      <c r="LK274" s="147">
        <f t="shared" si="494"/>
        <v>638.9729672800562</v>
      </c>
      <c r="LL274" s="147">
        <f t="shared" si="495"/>
        <v>650.8862284996444</v>
      </c>
      <c r="LM274" s="147">
        <f t="shared" si="496"/>
        <v>662.82703272535434</v>
      </c>
      <c r="LN274" s="147">
        <f t="shared" si="497"/>
        <v>674.79510600097319</v>
      </c>
      <c r="LO274" s="147">
        <f t="shared" si="498"/>
        <v>686.7901860091647</v>
      </c>
      <c r="LP274" s="147">
        <f t="shared" si="499"/>
        <v>698.81202192756587</v>
      </c>
      <c r="LQ274" s="147">
        <f t="shared" si="500"/>
        <v>710.86037426438929</v>
      </c>
      <c r="LR274" s="147">
        <f t="shared" si="501"/>
        <v>722.93501467581859</v>
      </c>
      <c r="LS274" s="147">
        <f t="shared" si="502"/>
        <v>735.03572576734564</v>
      </c>
      <c r="LT274" s="147">
        <f t="shared" si="503"/>
        <v>747.16230088108227</v>
      </c>
      <c r="LU274" s="147">
        <f t="shared" si="504"/>
        <v>759.31454387094027</v>
      </c>
      <c r="LX274" s="267">
        <v>170</v>
      </c>
      <c r="LY274" s="273">
        <v>17000</v>
      </c>
      <c r="LZ274" s="145">
        <f t="shared" si="565"/>
        <v>2.0957289732651124E-2</v>
      </c>
      <c r="MA274" s="145">
        <f t="shared" si="566"/>
        <v>4.1911270088966557E-2</v>
      </c>
      <c r="MB274" s="145">
        <f t="shared" si="567"/>
        <v>6.2858640923110831E-2</v>
      </c>
      <c r="MC274" s="145">
        <f t="shared" si="568"/>
        <v>8.3796120489075657E-2</v>
      </c>
      <c r="MD274" s="145">
        <f t="shared" si="569"/>
        <v>0.10472045448869141</v>
      </c>
      <c r="ME274" s="145">
        <f t="shared" si="570"/>
        <v>0.12562842493955517</v>
      </c>
      <c r="MF274" s="145">
        <f t="shared" si="571"/>
        <v>0.14651685880604437</v>
      </c>
      <c r="MG274" s="145">
        <f t="shared" si="572"/>
        <v>0.16738263634002234</v>
      </c>
      <c r="MH274" s="145">
        <f t="shared" si="573"/>
        <v>0.18822269908080541</v>
      </c>
      <c r="MI274" s="145">
        <f t="shared" si="574"/>
        <v>0.209034057468376</v>
      </c>
      <c r="MJ274" s="145">
        <f t="shared" si="575"/>
        <v>0.22981379802810464</v>
      </c>
      <c r="MK274" s="145">
        <f t="shared" si="576"/>
        <v>0.25055909009033306</v>
      </c>
      <c r="ML274" s="145">
        <f t="shared" si="577"/>
        <v>0.27126719201319149</v>
      </c>
      <c r="MM274" s="145">
        <f t="shared" si="578"/>
        <v>0.29193545688249745</v>
      </c>
      <c r="MN274" s="145">
        <f t="shared" si="579"/>
        <v>0.31256133766809641</v>
      </c>
      <c r="MO274" s="145">
        <f t="shared" si="580"/>
        <v>0.3331423918215487</v>
      </c>
      <c r="MP274" s="145">
        <f t="shared" si="581"/>
        <v>0.35367628530544715</v>
      </c>
      <c r="MQ274" s="145">
        <f t="shared" si="582"/>
        <v>0.3741607960500789</v>
      </c>
      <c r="MR274" s="145">
        <f t="shared" si="583"/>
        <v>0.39459381683820155</v>
      </c>
      <c r="MS274" s="145">
        <f t="shared" si="584"/>
        <v>0.41497335762359006</v>
      </c>
      <c r="MT274" s="145">
        <f t="shared" si="585"/>
        <v>0.43529754729343345</v>
      </c>
      <c r="MU274" s="145">
        <f t="shared" si="586"/>
        <v>0.45556463488890092</v>
      </c>
      <c r="MV274" s="145">
        <f t="shared" si="587"/>
        <v>0.47577299030182307</v>
      </c>
      <c r="MW274" s="145">
        <f t="shared" si="588"/>
        <v>0.49592110446878579</v>
      </c>
      <c r="MX274" s="145">
        <f t="shared" si="589"/>
        <v>0.51600758908673083</v>
      </c>
      <c r="MY274" s="145">
        <f t="shared" si="590"/>
        <v>0.53603117587658777</v>
      </c>
      <c r="MZ274" s="145">
        <f t="shared" si="591"/>
        <v>0.55599071542330913</v>
      </c>
      <c r="NA274" s="145">
        <f t="shared" si="592"/>
        <v>0.57588517562230235</v>
      </c>
      <c r="NB274" s="145">
        <f t="shared" si="593"/>
        <v>0.59571363976315905</v>
      </c>
      <c r="NC274" s="145">
        <f t="shared" si="594"/>
        <v>0.61547530428240182</v>
      </c>
      <c r="ND274" s="145">
        <f t="shared" si="595"/>
        <v>0.63516947621712228</v>
      </c>
      <c r="NE274" s="145">
        <f t="shared" si="596"/>
        <v>0.65479557039141567</v>
      </c>
      <c r="NF274" s="145">
        <f t="shared" si="597"/>
        <v>0.67435310636712309</v>
      </c>
      <c r="NG274" s="145">
        <f t="shared" si="598"/>
        <v>0.69384170518970734</v>
      </c>
      <c r="NH274" s="145">
        <f t="shared" si="599"/>
        <v>0.71326108595927962</v>
      </c>
      <c r="NI274" s="145">
        <f t="shared" si="600"/>
        <v>0.73261106225560124</v>
      </c>
      <c r="NJ274" s="145">
        <f t="shared" si="601"/>
        <v>0.75189153844470646</v>
      </c>
      <c r="NK274" s="145">
        <f t="shared" si="602"/>
        <v>0.77110250589331386</v>
      </c>
      <c r="NL274" s="145">
        <f t="shared" si="603"/>
        <v>0.79024403911571328</v>
      </c>
      <c r="NM274" s="145">
        <f t="shared" si="604"/>
        <v>0.80931629187621468</v>
      </c>
      <c r="NN274" s="145">
        <f t="shared" si="605"/>
        <v>0.82831949326857723</v>
      </c>
      <c r="NO274" s="145">
        <f t="shared" si="606"/>
        <v>0.84725394379219621</v>
      </c>
      <c r="NP274" s="145">
        <f t="shared" si="607"/>
        <v>0.86612001144310735</v>
      </c>
      <c r="NQ274" s="145">
        <f t="shared" si="608"/>
        <v>0.88491812783622259</v>
      </c>
      <c r="NR274" s="145">
        <f t="shared" si="609"/>
        <v>0.90364878437356955</v>
      </c>
      <c r="NS274" s="145">
        <f t="shared" si="610"/>
        <v>0.92231252847171175</v>
      </c>
      <c r="NT274" s="145">
        <f t="shared" si="611"/>
        <v>0.94090995985999115</v>
      </c>
      <c r="NU274" s="145">
        <f t="shared" si="612"/>
        <v>0.95944172695976548</v>
      </c>
      <c r="NV274" s="145">
        <f t="shared" si="613"/>
        <v>0.97790852335341871</v>
      </c>
      <c r="NW274" s="145">
        <f t="shared" si="614"/>
        <v>0.99631108435058602</v>
      </c>
      <c r="NX274" s="145">
        <f t="shared" si="615"/>
        <v>1.0146501836578263</v>
      </c>
      <c r="NY274" s="145">
        <f t="shared" si="616"/>
        <v>1.0329266301568087</v>
      </c>
      <c r="NZ274" s="145">
        <f t="shared" si="617"/>
        <v>1.0511412647950042</v>
      </c>
      <c r="OA274" s="145">
        <f t="shared" si="618"/>
        <v>1.0692949575919146</v>
      </c>
      <c r="OB274" s="145">
        <f t="shared" si="619"/>
        <v>1.0873886047629644</v>
      </c>
      <c r="OC274" s="145">
        <f t="shared" si="620"/>
        <v>1.105423125962353</v>
      </c>
      <c r="OD274" s="145">
        <f t="shared" si="621"/>
        <v>1.1233994616454752</v>
      </c>
      <c r="OE274" s="145">
        <f t="shared" si="622"/>
        <v>1.1413185705507896</v>
      </c>
      <c r="OF274" s="145">
        <f t="shared" si="623"/>
        <v>1.1591814273005052</v>
      </c>
      <c r="OG274" s="145">
        <f t="shared" si="624"/>
        <v>1.1769890201188882</v>
      </c>
    </row>
    <row r="275" spans="55:397">
      <c r="BC275" s="173"/>
      <c r="BD275" s="182"/>
      <c r="BE275" s="91">
        <f t="shared" si="634"/>
        <v>1013.25</v>
      </c>
      <c r="BF275" s="193">
        <f t="shared" si="634"/>
        <v>1.2250000000000001</v>
      </c>
      <c r="BG275" s="91">
        <f t="shared" si="634"/>
        <v>288.14999999999998</v>
      </c>
      <c r="BH275" s="116">
        <f t="shared" si="634"/>
        <v>0</v>
      </c>
      <c r="BI275" s="116"/>
      <c r="BJ275" s="107" t="s">
        <v>81</v>
      </c>
      <c r="BK275" s="217">
        <v>18000</v>
      </c>
      <c r="BL275" s="220">
        <v>5.4863999999999997</v>
      </c>
      <c r="BM275" s="284">
        <v>180</v>
      </c>
      <c r="BN275" s="113"/>
      <c r="BO275" s="104">
        <f t="shared" si="626"/>
        <v>505.99836680068535</v>
      </c>
      <c r="BP275" s="256">
        <f t="shared" si="627"/>
        <v>0.69814524597385319</v>
      </c>
      <c r="BQ275" s="213">
        <f t="shared" si="628"/>
        <v>-20.661600000000249</v>
      </c>
      <c r="BR275" s="215">
        <f t="shared" si="629"/>
        <v>252.48839999999973</v>
      </c>
      <c r="BS275" s="117"/>
      <c r="BT275" s="101">
        <f t="shared" si="630"/>
        <v>619.19479472316789</v>
      </c>
      <c r="BU275" s="113"/>
      <c r="BV275" s="141">
        <f t="shared" si="631"/>
        <v>0.49938156111589965</v>
      </c>
      <c r="BW275" s="163">
        <f t="shared" si="632"/>
        <v>0.5699144865092679</v>
      </c>
      <c r="BX275" s="159">
        <f t="shared" si="633"/>
        <v>0.87623945861530361</v>
      </c>
      <c r="BY275" s="170"/>
      <c r="CC275" s="267">
        <v>189.67437569387619</v>
      </c>
      <c r="CD275" s="273">
        <v>19000</v>
      </c>
      <c r="CE275" s="145">
        <f t="shared" si="325"/>
        <v>2.1839580643279833E-2</v>
      </c>
      <c r="CF275" s="145">
        <f t="shared" si="326"/>
        <v>4.367509465085976E-2</v>
      </c>
      <c r="CG275" s="145">
        <f t="shared" si="327"/>
        <v>6.5502487762525444E-2</v>
      </c>
      <c r="CH275" s="145">
        <f t="shared" si="328"/>
        <v>8.7317730378769373E-2</v>
      </c>
      <c r="CI275" s="145">
        <f t="shared" si="329"/>
        <v>0.10911682966588088</v>
      </c>
      <c r="CJ275" s="145">
        <f t="shared" si="330"/>
        <v>0.13089584139464153</v>
      </c>
      <c r="CK275" s="145">
        <f t="shared" si="331"/>
        <v>0.15265088142909078</v>
      </c>
      <c r="CL275" s="145">
        <f t="shared" si="332"/>
        <v>0.17437813678715405</v>
      </c>
      <c r="CM275" s="145">
        <f t="shared" si="333"/>
        <v>0.19607387620025135</v>
      </c>
      <c r="CN275" s="145">
        <f t="shared" si="334"/>
        <v>0.21773446010580627</v>
      </c>
      <c r="CO275" s="145">
        <f t="shared" si="335"/>
        <v>0.23935635001367891</v>
      </c>
      <c r="CP275" s="145">
        <f t="shared" si="336"/>
        <v>0.26093611719565013</v>
      </c>
      <c r="CQ275" s="145">
        <f t="shared" si="337"/>
        <v>0.28247045065514631</v>
      </c>
      <c r="CR275" s="145">
        <f t="shared" si="338"/>
        <v>0.30395616434296213</v>
      </c>
      <c r="CS275" s="145">
        <f t="shared" si="339"/>
        <v>0.32539020359353449</v>
      </c>
      <c r="CT275" s="145">
        <f t="shared" si="340"/>
        <v>0.34676965076475058</v>
      </c>
      <c r="CU275" s="145">
        <f t="shared" si="341"/>
        <v>0.36809173007270019</v>
      </c>
      <c r="CV275" s="145">
        <f t="shared" si="342"/>
        <v>0.38935381162093924</v>
      </c>
      <c r="CW275" s="145">
        <f t="shared" si="343"/>
        <v>0.41055341463135597</v>
      </c>
      <c r="CX275" s="145">
        <f t="shared" si="344"/>
        <v>0.43168820989096118</v>
      </c>
      <c r="CY275" s="145">
        <f t="shared" si="345"/>
        <v>0.45275602143531196</v>
      </c>
      <c r="CZ275" s="145">
        <f t="shared" si="346"/>
        <v>0.47375482749521775</v>
      </c>
      <c r="DA275" s="145">
        <f t="shared" si="347"/>
        <v>0.49468276073836964</v>
      </c>
      <c r="DB275" s="145">
        <f t="shared" si="348"/>
        <v>0.5155381078420066</v>
      </c>
      <c r="DC275" s="145">
        <f t="shared" si="349"/>
        <v>0.53631930843631637</v>
      </c>
      <c r="DD275" s="145">
        <f t="shared" si="350"/>
        <v>0.5570249534611319</v>
      </c>
      <c r="DE275" s="145">
        <f t="shared" si="351"/>
        <v>0.57765378298066372</v>
      </c>
      <c r="DF275" s="145">
        <f t="shared" si="352"/>
        <v>0.59820468350251998</v>
      </c>
      <c r="DG275" s="145">
        <f t="shared" si="353"/>
        <v>0.618676684847977</v>
      </c>
      <c r="DH275" s="145">
        <f t="shared" si="354"/>
        <v>0.63906895662083518</v>
      </c>
      <c r="DI275" s="145">
        <f t="shared" si="355"/>
        <v>0.65938080432174173</v>
      </c>
      <c r="DJ275" s="145">
        <f t="shared" si="356"/>
        <v>0.67961166515413973</v>
      </c>
      <c r="DK275" s="145">
        <f t="shared" si="357"/>
        <v>0.69976110356675325</v>
      </c>
      <c r="DL275" s="145">
        <f t="shared" si="358"/>
        <v>0.71982880657588699</v>
      </c>
      <c r="DM275" s="145">
        <f t="shared" si="359"/>
        <v>0.73981457890899893</v>
      </c>
      <c r="DN275" s="145">
        <f t="shared" si="360"/>
        <v>0.75971833800877064</v>
      </c>
      <c r="DO275" s="145">
        <f t="shared" si="361"/>
        <v>0.77954010893465009</v>
      </c>
      <c r="DP275" s="145">
        <f t="shared" si="362"/>
        <v>0.79928001919631275</v>
      </c>
      <c r="DQ275" s="145">
        <f t="shared" si="363"/>
        <v>0.8189382935509526</v>
      </c>
      <c r="DR275" s="145">
        <f t="shared" si="364"/>
        <v>0.8385152487937122</v>
      </c>
      <c r="DS275" s="145">
        <f t="shared" si="365"/>
        <v>0.85801128856790931</v>
      </c>
      <c r="DT275" s="145">
        <f t="shared" si="366"/>
        <v>0.87742689821916298</v>
      </c>
      <c r="DU275" s="145">
        <f t="shared" si="367"/>
        <v>0.89676263971495018</v>
      </c>
      <c r="DV275" s="145">
        <f t="shared" si="368"/>
        <v>0.91601914664866702</v>
      </c>
      <c r="DW275" s="145">
        <f t="shared" si="369"/>
        <v>0.93519711934489602</v>
      </c>
      <c r="DX275" s="145">
        <f t="shared" si="370"/>
        <v>0.95429732008032708</v>
      </c>
      <c r="DY275" s="145">
        <f t="shared" si="371"/>
        <v>0.97332056843263037</v>
      </c>
      <c r="DZ275" s="145">
        <f t="shared" si="372"/>
        <v>0.99226773676759306</v>
      </c>
      <c r="EA275" s="145">
        <f t="shared" si="373"/>
        <v>1.011139745872949</v>
      </c>
      <c r="EB275" s="145">
        <f t="shared" si="374"/>
        <v>1.02993756074561</v>
      </c>
      <c r="EC275" s="145">
        <f t="shared" si="375"/>
        <v>1.0486621865374195</v>
      </c>
      <c r="ED275" s="145">
        <f t="shared" si="376"/>
        <v>1.0673146646631182</v>
      </c>
      <c r="EE275" s="145">
        <f t="shared" si="377"/>
        <v>1.0858960690728636</v>
      </c>
      <c r="EF275" s="145">
        <f t="shared" si="378"/>
        <v>1.1044075026905116</v>
      </c>
      <c r="EG275" s="145">
        <f t="shared" si="379"/>
        <v>1.1228500940177939</v>
      </c>
      <c r="EH275" s="145">
        <f t="shared" si="380"/>
        <v>1.1412249939035743</v>
      </c>
      <c r="EI275" s="145">
        <f t="shared" si="381"/>
        <v>1.1595333724766144</v>
      </c>
      <c r="EJ275" s="145">
        <f t="shared" si="382"/>
        <v>1.1777764162394766</v>
      </c>
      <c r="EK275" s="145">
        <f t="shared" si="383"/>
        <v>1.1959553253206789</v>
      </c>
      <c r="EL275" s="145">
        <f t="shared" si="384"/>
        <v>1.2140713108816126</v>
      </c>
      <c r="EO275" s="267">
        <v>189.67437569387619</v>
      </c>
      <c r="EP275" s="273">
        <v>19000</v>
      </c>
      <c r="EQ275" s="146">
        <f t="shared" si="385"/>
        <v>250.53109674769456</v>
      </c>
      <c r="ER275" s="146">
        <f t="shared" si="386"/>
        <v>250.60276919284706</v>
      </c>
      <c r="ES275" s="146">
        <f t="shared" si="387"/>
        <v>250.72216403117329</v>
      </c>
      <c r="ET275" s="146">
        <f t="shared" si="388"/>
        <v>250.88919271964443</v>
      </c>
      <c r="EU275" s="146">
        <f t="shared" si="389"/>
        <v>251.1037319194028</v>
      </c>
      <c r="EV275" s="146">
        <f t="shared" si="390"/>
        <v>251.36562410940837</v>
      </c>
      <c r="EW275" s="146">
        <f t="shared" si="391"/>
        <v>251.67467836451362</v>
      </c>
      <c r="EX275" s="146">
        <f t="shared" si="392"/>
        <v>252.03067129006442</v>
      </c>
      <c r="EY275" s="146">
        <f t="shared" si="393"/>
        <v>252.43334810365158</v>
      </c>
      <c r="EZ275" s="146">
        <f t="shared" si="394"/>
        <v>252.88242385333476</v>
      </c>
      <c r="FA275" s="146">
        <f t="shared" si="395"/>
        <v>253.37758476052812</v>
      </c>
      <c r="FB275" s="146">
        <f t="shared" si="396"/>
        <v>253.91848967480897</v>
      </c>
      <c r="FC275" s="146">
        <f t="shared" si="397"/>
        <v>254.50477162717502</v>
      </c>
      <c r="FD275" s="146">
        <f t="shared" si="398"/>
        <v>255.13603946775197</v>
      </c>
      <c r="FE275" s="146">
        <f t="shared" si="399"/>
        <v>255.81187957364108</v>
      </c>
      <c r="FF275" s="146">
        <f t="shared" si="400"/>
        <v>256.5318576124788</v>
      </c>
      <c r="FG275" s="146">
        <f t="shared" si="401"/>
        <v>257.2955203473615</v>
      </c>
      <c r="FH275" s="146">
        <f t="shared" si="402"/>
        <v>258.10239746905228</v>
      </c>
      <c r="FI275" s="146">
        <f t="shared" si="403"/>
        <v>258.95200344181256</v>
      </c>
      <c r="FJ275" s="146">
        <f t="shared" si="404"/>
        <v>259.84383934978189</v>
      </c>
      <c r="FK275" s="146">
        <f t="shared" si="405"/>
        <v>260.77739473153241</v>
      </c>
      <c r="FL275" s="146">
        <f t="shared" si="406"/>
        <v>261.75214939124504</v>
      </c>
      <c r="FM275" s="146">
        <f t="shared" si="407"/>
        <v>262.76757517585224</v>
      </c>
      <c r="FN275" s="146">
        <f t="shared" si="408"/>
        <v>263.82313770846775</v>
      </c>
      <c r="FO275" s="146">
        <f t="shared" si="409"/>
        <v>264.91829806943713</v>
      </c>
      <c r="FP275" s="146">
        <f t="shared" si="410"/>
        <v>266.05251441738659</v>
      </c>
      <c r="FQ275" s="146">
        <f t="shared" si="411"/>
        <v>267.22524354369835</v>
      </c>
      <c r="FR275" s="146">
        <f t="shared" si="412"/>
        <v>268.43594235488808</v>
      </c>
      <c r="FS275" s="146">
        <f t="shared" si="413"/>
        <v>269.6840692783714</v>
      </c>
      <c r="FT275" s="146">
        <f t="shared" si="414"/>
        <v>270.96908558810253</v>
      </c>
      <c r="FU275" s="146">
        <f t="shared" si="415"/>
        <v>272.29045664749481</v>
      </c>
      <c r="FV275" s="146">
        <f t="shared" si="416"/>
        <v>273.64765306792236</v>
      </c>
      <c r="FW275" s="146">
        <f t="shared" si="417"/>
        <v>275.04015178192117</v>
      </c>
      <c r="FX275" s="146">
        <f t="shared" si="418"/>
        <v>276.46743703095609</v>
      </c>
      <c r="FY275" s="146">
        <f t="shared" si="419"/>
        <v>277.92900126831137</v>
      </c>
      <c r="FZ275" s="146">
        <f t="shared" si="420"/>
        <v>279.42434597826326</v>
      </c>
      <c r="GA275" s="146">
        <f t="shared" si="421"/>
        <v>280.95298241324105</v>
      </c>
      <c r="GB275" s="146">
        <f t="shared" si="422"/>
        <v>282.5144322511419</v>
      </c>
      <c r="GC275" s="146">
        <f t="shared" si="423"/>
        <v>284.10822817536865</v>
      </c>
      <c r="GD275" s="146">
        <f t="shared" si="424"/>
        <v>285.73391438048901</v>
      </c>
      <c r="GE275" s="355">
        <f t="shared" si="425"/>
        <v>287.39104700668355</v>
      </c>
      <c r="GF275" s="146">
        <f t="shared" si="426"/>
        <v>289.07919450636143</v>
      </c>
      <c r="GG275" s="146">
        <f t="shared" si="427"/>
        <v>290.79793794647884</v>
      </c>
      <c r="GH275" s="146">
        <f t="shared" si="428"/>
        <v>292.54687125020087</v>
      </c>
      <c r="GI275" s="146">
        <f t="shared" si="429"/>
        <v>294.32560138161125</v>
      </c>
      <c r="GJ275" s="146">
        <f t="shared" si="430"/>
        <v>296.13374847719575</v>
      </c>
      <c r="GK275" s="146">
        <f t="shared" si="431"/>
        <v>297.97094592781167</v>
      </c>
      <c r="GL275" s="146">
        <f t="shared" si="432"/>
        <v>299.83684041481314</v>
      </c>
      <c r="GM275" s="146">
        <f t="shared" si="433"/>
        <v>301.731091903932</v>
      </c>
      <c r="GN275" s="146">
        <f t="shared" si="434"/>
        <v>303.6533736004198</v>
      </c>
      <c r="GO275" s="146">
        <f t="shared" si="435"/>
        <v>305.6033718688484</v>
      </c>
      <c r="GP275" s="146">
        <f t="shared" si="436"/>
        <v>307.58078612084182</v>
      </c>
      <c r="GQ275" s="146">
        <f t="shared" si="437"/>
        <v>309.58532867387015</v>
      </c>
      <c r="GR275" s="146">
        <f t="shared" si="438"/>
        <v>311.61672458409623</v>
      </c>
      <c r="GS275" s="146">
        <f t="shared" si="439"/>
        <v>313.67471145611205</v>
      </c>
      <c r="GT275" s="146">
        <f t="shared" si="440"/>
        <v>315.75903923224217</v>
      </c>
      <c r="GU275" s="146">
        <f t="shared" si="441"/>
        <v>317.86946996394215</v>
      </c>
      <c r="GV275" s="146">
        <f t="shared" si="442"/>
        <v>320.00577756765261</v>
      </c>
      <c r="GW275" s="146">
        <f t="shared" si="443"/>
        <v>322.16774756732229</v>
      </c>
      <c r="GX275" s="146">
        <f t="shared" si="444"/>
        <v>324.35517682565302</v>
      </c>
      <c r="HA275" s="267">
        <v>179.69747423184526</v>
      </c>
      <c r="HB275" s="273">
        <v>18000</v>
      </c>
      <c r="HC275" s="146">
        <f t="shared" si="505"/>
        <v>13.245912803268492</v>
      </c>
      <c r="HD275" s="146">
        <f t="shared" si="506"/>
        <v>26.48955113863747</v>
      </c>
      <c r="HE275" s="146">
        <f t="shared" si="507"/>
        <v>39.728647163931022</v>
      </c>
      <c r="HF275" s="146">
        <f t="shared" si="508"/>
        <v>52.960946242313476</v>
      </c>
      <c r="HG275" s="146">
        <f t="shared" si="509"/>
        <v>66.184213430292104</v>
      </c>
      <c r="HH275" s="146">
        <f t="shared" si="510"/>
        <v>79.39623982992299</v>
      </c>
      <c r="HI275" s="146">
        <f t="shared" si="511"/>
        <v>92.594848762488212</v>
      </c>
      <c r="HJ275" s="146">
        <f t="shared" si="512"/>
        <v>105.77790172360605</v>
      </c>
      <c r="HK275" s="146">
        <f t="shared" si="513"/>
        <v>118.94330408214634</v>
      </c>
      <c r="HL275" s="146">
        <f t="shared" si="514"/>
        <v>132.08901048877297</v>
      </c>
      <c r="HM275" s="146">
        <f t="shared" si="515"/>
        <v>145.21302996332471</v>
      </c>
      <c r="HN275" s="146">
        <f t="shared" si="516"/>
        <v>158.31343063422901</v>
      </c>
      <c r="HO275" s="146">
        <f t="shared" si="517"/>
        <v>171.38834410710393</v>
      </c>
      <c r="HP275" s="146">
        <f t="shared" si="518"/>
        <v>184.43596944395964</v>
      </c>
      <c r="HQ275" s="146">
        <f t="shared" si="519"/>
        <v>197.45457673868913</v>
      </c>
      <c r="HR275" s="146">
        <f t="shared" si="520"/>
        <v>210.44251027883359</v>
      </c>
      <c r="HS275" s="146">
        <f t="shared" si="521"/>
        <v>223.3981912877548</v>
      </c>
      <c r="HT275" s="146">
        <f t="shared" si="522"/>
        <v>236.320120245483</v>
      </c>
      <c r="HU275" s="146">
        <f t="shared" si="523"/>
        <v>249.20687879033721</v>
      </c>
      <c r="HV275" s="146">
        <f t="shared" si="524"/>
        <v>262.05713120713256</v>
      </c>
      <c r="HW275" s="146">
        <f t="shared" si="525"/>
        <v>274.86962551103176</v>
      </c>
      <c r="HX275" s="146">
        <f t="shared" si="526"/>
        <v>287.64319413929701</v>
      </c>
      <c r="HY275" s="146">
        <f t="shared" si="527"/>
        <v>300.37675426577249</v>
      </c>
      <c r="HZ275" s="146">
        <f t="shared" si="528"/>
        <v>313.06930775539104</v>
      </c>
      <c r="IA275" s="146">
        <f t="shared" si="529"/>
        <v>325.71994077793784</v>
      </c>
      <c r="IB275" s="146">
        <f t="shared" si="530"/>
        <v>338.32782310198172</v>
      </c>
      <c r="IC275" s="146">
        <f t="shared" si="531"/>
        <v>350.89220709112692</v>
      </c>
      <c r="ID275" s="146">
        <f t="shared" si="532"/>
        <v>363.41242642573582</v>
      </c>
      <c r="IE275" s="146">
        <f t="shared" si="533"/>
        <v>375.887894573822</v>
      </c>
      <c r="IF275" s="146">
        <f t="shared" si="534"/>
        <v>388.31810303518489</v>
      </c>
      <c r="IG275" s="146">
        <f t="shared" si="535"/>
        <v>400.70261938282658</v>
      </c>
      <c r="IH275" s="146">
        <f t="shared" si="536"/>
        <v>413.04108512550738</v>
      </c>
      <c r="II275" s="146">
        <f t="shared" si="537"/>
        <v>425.33321341482883</v>
      </c>
      <c r="IJ275" s="146">
        <f t="shared" si="538"/>
        <v>437.57878661955039</v>
      </c>
      <c r="IK275" s="146">
        <f t="shared" si="539"/>
        <v>449.77765378908401</v>
      </c>
      <c r="IL275" s="146">
        <f t="shared" si="540"/>
        <v>461.92972802707152</v>
      </c>
      <c r="IM275" s="146">
        <f t="shared" si="541"/>
        <v>474.03498379494198</v>
      </c>
      <c r="IN275" s="146">
        <f t="shared" si="542"/>
        <v>486.09345416412003</v>
      </c>
      <c r="IO275" s="146">
        <f t="shared" si="543"/>
        <v>498.10522803436089</v>
      </c>
      <c r="IP275" s="146">
        <f t="shared" si="544"/>
        <v>510.07044733440108</v>
      </c>
      <c r="IQ275" s="355">
        <f t="shared" si="545"/>
        <v>521.98930421980924</v>
      </c>
      <c r="IR275" s="146">
        <f t="shared" si="546"/>
        <v>533.86203828164196</v>
      </c>
      <c r="IS275" s="146">
        <f t="shared" si="547"/>
        <v>545.68893377819575</v>
      </c>
      <c r="IT275" s="146">
        <f t="shared" si="548"/>
        <v>557.4703169009</v>
      </c>
      <c r="IU275" s="146">
        <f t="shared" si="549"/>
        <v>569.20655308415371</v>
      </c>
      <c r="IV275" s="146">
        <f t="shared" si="550"/>
        <v>580.89804436774352</v>
      </c>
      <c r="IW275" s="146">
        <f t="shared" si="551"/>
        <v>592.54522681933065</v>
      </c>
      <c r="IX275" s="146">
        <f t="shared" si="552"/>
        <v>604.14856802343968</v>
      </c>
      <c r="IY275" s="146">
        <f t="shared" si="553"/>
        <v>615.70856464237238</v>
      </c>
      <c r="IZ275" s="146">
        <f t="shared" si="554"/>
        <v>627.22574005351953</v>
      </c>
      <c r="JA275" s="146">
        <f t="shared" si="555"/>
        <v>638.70064206667769</v>
      </c>
      <c r="JB275" s="146">
        <f t="shared" si="556"/>
        <v>650.13384072418512</v>
      </c>
      <c r="JC275" s="146">
        <f t="shared" si="557"/>
        <v>661.52592618592121</v>
      </c>
      <c r="JD275" s="146">
        <f t="shared" si="558"/>
        <v>672.87750670057528</v>
      </c>
      <c r="JE275" s="146">
        <f t="shared" si="559"/>
        <v>684.18920666397082</v>
      </c>
      <c r="JF275" s="146">
        <f t="shared" si="560"/>
        <v>695.46166476467693</v>
      </c>
      <c r="JG275" s="146">
        <f t="shared" si="561"/>
        <v>706.69553221668332</v>
      </c>
      <c r="JH275" s="146">
        <f t="shared" si="562"/>
        <v>717.89147107844497</v>
      </c>
      <c r="JI275" s="146">
        <f t="shared" si="563"/>
        <v>729.05015265727513</v>
      </c>
      <c r="JJ275" s="146">
        <f t="shared" si="564"/>
        <v>740.17225599769336</v>
      </c>
      <c r="JL275" s="267">
        <v>189.67437569387619</v>
      </c>
      <c r="JM275" s="273">
        <v>19000</v>
      </c>
      <c r="JN275" s="147">
        <f t="shared" si="445"/>
        <v>101.18572216402029</v>
      </c>
      <c r="JO275" s="147">
        <f t="shared" si="446"/>
        <v>111.25739460917279</v>
      </c>
      <c r="JP275" s="147">
        <f t="shared" si="447"/>
        <v>121.37678944749902</v>
      </c>
      <c r="JQ275" s="147">
        <f t="shared" si="448"/>
        <v>131.54381813597016</v>
      </c>
      <c r="JR275" s="147">
        <f t="shared" si="449"/>
        <v>141.75835733572853</v>
      </c>
      <c r="JS275" s="147">
        <f t="shared" si="450"/>
        <v>152.0202495257341</v>
      </c>
      <c r="JT275" s="147">
        <f t="shared" si="451"/>
        <v>162.32930378083935</v>
      </c>
      <c r="JU275" s="147">
        <f t="shared" si="452"/>
        <v>172.68529670639015</v>
      </c>
      <c r="JV275" s="147">
        <f t="shared" si="453"/>
        <v>183.08797351997731</v>
      </c>
      <c r="JW275" s="147">
        <f t="shared" si="454"/>
        <v>193.53704926966049</v>
      </c>
      <c r="JX275" s="147">
        <f t="shared" si="455"/>
        <v>204.03221017685385</v>
      </c>
      <c r="JY275" s="147">
        <f t="shared" si="456"/>
        <v>214.5731150911347</v>
      </c>
      <c r="JZ275" s="147">
        <f t="shared" si="457"/>
        <v>225.15939704350075</v>
      </c>
      <c r="KA275" s="147">
        <f t="shared" si="458"/>
        <v>235.7906648840777</v>
      </c>
      <c r="KB275" s="147">
        <f t="shared" si="459"/>
        <v>246.46650498996684</v>
      </c>
      <c r="KC275" s="147">
        <f t="shared" si="460"/>
        <v>257.18648302880456</v>
      </c>
      <c r="KD275" s="147">
        <f t="shared" si="461"/>
        <v>267.95014576368726</v>
      </c>
      <c r="KE275" s="147">
        <f t="shared" si="462"/>
        <v>278.75702288537803</v>
      </c>
      <c r="KF275" s="147">
        <f t="shared" si="463"/>
        <v>289.60662885813832</v>
      </c>
      <c r="KG275" s="147">
        <f t="shared" si="464"/>
        <v>300.49846476610765</v>
      </c>
      <c r="KH275" s="147">
        <f t="shared" si="465"/>
        <v>311.43202014785817</v>
      </c>
      <c r="KI275" s="147">
        <f t="shared" si="466"/>
        <v>322.4067748075708</v>
      </c>
      <c r="KJ275" s="147">
        <f t="shared" si="467"/>
        <v>333.422200592178</v>
      </c>
      <c r="KK275" s="147">
        <f t="shared" si="468"/>
        <v>344.47776312479351</v>
      </c>
      <c r="KL275" s="147">
        <f t="shared" si="469"/>
        <v>355.57292348576289</v>
      </c>
      <c r="KM275" s="147">
        <f t="shared" si="470"/>
        <v>366.70713983371235</v>
      </c>
      <c r="KN275" s="147">
        <f t="shared" si="471"/>
        <v>377.87986896002411</v>
      </c>
      <c r="KO275" s="147">
        <f t="shared" si="472"/>
        <v>389.09056777121384</v>
      </c>
      <c r="KP275" s="147">
        <f t="shared" si="473"/>
        <v>400.33869469469715</v>
      </c>
      <c r="KQ275" s="147">
        <f t="shared" si="474"/>
        <v>411.62371100442829</v>
      </c>
      <c r="KR275" s="147">
        <f t="shared" si="475"/>
        <v>422.94508206382056</v>
      </c>
      <c r="KS275" s="147">
        <f t="shared" si="476"/>
        <v>434.30227848424812</v>
      </c>
      <c r="KT275" s="147">
        <f t="shared" si="477"/>
        <v>445.69477719824692</v>
      </c>
      <c r="KU275" s="147">
        <f t="shared" si="478"/>
        <v>457.12206244728185</v>
      </c>
      <c r="KV275" s="147">
        <f t="shared" si="479"/>
        <v>468.58362668463712</v>
      </c>
      <c r="KW275" s="147">
        <f t="shared" si="480"/>
        <v>480.07897139458902</v>
      </c>
      <c r="KX275" s="147">
        <f t="shared" si="481"/>
        <v>491.6076078295668</v>
      </c>
      <c r="KY275" s="147">
        <f t="shared" si="482"/>
        <v>503.16905766746765</v>
      </c>
      <c r="KZ275" s="147">
        <f t="shared" si="483"/>
        <v>514.76285359169447</v>
      </c>
      <c r="LA275" s="147">
        <f t="shared" si="484"/>
        <v>526.38853979681471</v>
      </c>
      <c r="LB275" s="358">
        <f t="shared" si="485"/>
        <v>538.04567242300936</v>
      </c>
      <c r="LC275" s="147">
        <f t="shared" si="486"/>
        <v>549.73381992268719</v>
      </c>
      <c r="LD275" s="147">
        <f t="shared" si="487"/>
        <v>561.45256336280454</v>
      </c>
      <c r="LE275" s="147">
        <f t="shared" si="488"/>
        <v>573.20149666652662</v>
      </c>
      <c r="LF275" s="147">
        <f t="shared" si="489"/>
        <v>584.98022679793701</v>
      </c>
      <c r="LG275" s="147">
        <f t="shared" si="490"/>
        <v>596.78837389352157</v>
      </c>
      <c r="LH275" s="147">
        <f t="shared" si="491"/>
        <v>608.62557134413737</v>
      </c>
      <c r="LI275" s="147">
        <f t="shared" si="492"/>
        <v>620.49146583113884</v>
      </c>
      <c r="LJ275" s="147">
        <f t="shared" si="493"/>
        <v>632.38571732025775</v>
      </c>
      <c r="LK275" s="147">
        <f t="shared" si="494"/>
        <v>644.3079990167455</v>
      </c>
      <c r="LL275" s="147">
        <f t="shared" si="495"/>
        <v>656.25799728517416</v>
      </c>
      <c r="LM275" s="147">
        <f t="shared" si="496"/>
        <v>668.23541153716758</v>
      </c>
      <c r="LN275" s="147">
        <f t="shared" si="497"/>
        <v>680.23995409019585</v>
      </c>
      <c r="LO275" s="147">
        <f t="shared" si="498"/>
        <v>692.27135000042199</v>
      </c>
      <c r="LP275" s="147">
        <f t="shared" si="499"/>
        <v>704.32933687243781</v>
      </c>
      <c r="LQ275" s="147">
        <f t="shared" si="500"/>
        <v>716.41366464856787</v>
      </c>
      <c r="LR275" s="147">
        <f t="shared" si="501"/>
        <v>728.52409538026791</v>
      </c>
      <c r="LS275" s="147">
        <f t="shared" si="502"/>
        <v>740.66040298397843</v>
      </c>
      <c r="LT275" s="147">
        <f t="shared" si="503"/>
        <v>752.82237298364805</v>
      </c>
      <c r="LU275" s="147">
        <f t="shared" si="504"/>
        <v>765.00980224197883</v>
      </c>
      <c r="LX275" s="267">
        <v>180</v>
      </c>
      <c r="LY275" s="273">
        <v>18000</v>
      </c>
      <c r="LZ275" s="145">
        <f t="shared" si="565"/>
        <v>2.1392157873663213E-2</v>
      </c>
      <c r="MA275" s="145">
        <f t="shared" si="566"/>
        <v>4.2780642480175442E-2</v>
      </c>
      <c r="MB275" s="145">
        <f t="shared" si="567"/>
        <v>6.4161791252933684E-2</v>
      </c>
      <c r="MC275" s="145">
        <f t="shared" si="568"/>
        <v>8.5531962951968077E-2</v>
      </c>
      <c r="MD275" s="145">
        <f t="shared" si="569"/>
        <v>0.10688754814207055</v>
      </c>
      <c r="ME275" s="145">
        <f t="shared" si="570"/>
        <v>0.12822497945161149</v>
      </c>
      <c r="MF275" s="145">
        <f t="shared" si="571"/>
        <v>0.14954074154303235</v>
      </c>
      <c r="MG275" s="145">
        <f t="shared" si="572"/>
        <v>0.17083138073035264</v>
      </c>
      <c r="MH275" s="145">
        <f t="shared" si="573"/>
        <v>0.19209351418292203</v>
      </c>
      <c r="MI275" s="145">
        <f t="shared" si="574"/>
        <v>0.21332383866021976</v>
      </c>
      <c r="MJ275" s="145">
        <f t="shared" si="575"/>
        <v>0.23451913872797839</v>
      </c>
      <c r="MK275" s="145">
        <f t="shared" si="576"/>
        <v>0.25567629441233986</v>
      </c>
      <c r="ML275" s="145">
        <f t="shared" si="577"/>
        <v>0.27679228825515068</v>
      </c>
      <c r="MM275" s="145">
        <f t="shared" si="578"/>
        <v>0.29786421174037486</v>
      </c>
      <c r="MN275" s="145">
        <f t="shared" si="579"/>
        <v>0.31888927106851395</v>
      </c>
      <c r="MO275" s="145">
        <f t="shared" si="580"/>
        <v>0.33986479226285982</v>
      </c>
      <c r="MP275" s="145">
        <f t="shared" si="581"/>
        <v>0.36078822559810531</v>
      </c>
      <c r="MQ275" s="145">
        <f t="shared" si="582"/>
        <v>0.38165714934851469</v>
      </c>
      <c r="MR275" s="145">
        <f t="shared" si="583"/>
        <v>0.4024692728590421</v>
      </c>
      <c r="MS275" s="145">
        <f t="shared" si="584"/>
        <v>0.42322243894878692</v>
      </c>
      <c r="MT275" s="145">
        <f t="shared" si="585"/>
        <v>0.44391462566141493</v>
      </c>
      <c r="MU275" s="145">
        <f t="shared" si="586"/>
        <v>0.46454394738233817</v>
      </c>
      <c r="MV275" s="145">
        <f t="shared" si="587"/>
        <v>0.48510865534660402</v>
      </c>
      <c r="MW275" s="145">
        <f t="shared" si="588"/>
        <v>0.50560713756542375</v>
      </c>
      <c r="MX275" s="145">
        <f t="shared" si="589"/>
        <v>0.52603791820240031</v>
      </c>
      <c r="MY275" s="145">
        <f t="shared" si="590"/>
        <v>0.54639965643322741</v>
      </c>
      <c r="MZ275" s="145">
        <f t="shared" si="591"/>
        <v>0.56669114482463512</v>
      </c>
      <c r="NA275" s="145">
        <f t="shared" si="592"/>
        <v>0.58691130726997098</v>
      </c>
      <c r="NB275" s="145">
        <f t="shared" si="593"/>
        <v>0.60705919651969209</v>
      </c>
      <c r="NC275" s="145">
        <f t="shared" si="594"/>
        <v>0.62713399134564063</v>
      </c>
      <c r="ND275" s="145">
        <f t="shared" si="595"/>
        <v>0.64713499337793101</v>
      </c>
      <c r="NE275" s="145">
        <f t="shared" si="596"/>
        <v>0.66706162365297572</v>
      </c>
      <c r="NF275" s="145">
        <f t="shared" si="597"/>
        <v>0.68691341891042301</v>
      </c>
      <c r="NG275" s="145">
        <f t="shared" si="598"/>
        <v>0.70669002767567657</v>
      </c>
      <c r="NH275" s="145">
        <f t="shared" si="599"/>
        <v>0.72639120616343755</v>
      </c>
      <c r="NI275" s="145">
        <f t="shared" si="600"/>
        <v>0.74601681403603037</v>
      </c>
      <c r="NJ275" s="145">
        <f t="shared" si="601"/>
        <v>0.76556681004864624</v>
      </c>
      <c r="NK275" s="145">
        <f t="shared" si="602"/>
        <v>0.78504124761165772</v>
      </c>
      <c r="NL275" s="145">
        <f t="shared" si="603"/>
        <v>0.80444027029822784</v>
      </c>
      <c r="NM275" s="145">
        <f t="shared" si="604"/>
        <v>0.82376410732335925</v>
      </c>
      <c r="NN275" s="145">
        <f t="shared" si="605"/>
        <v>0.84301306901842155</v>
      </c>
      <c r="NO275" s="145">
        <f t="shared" si="606"/>
        <v>0.86218754232312811</v>
      </c>
      <c r="NP275" s="145">
        <f t="shared" si="607"/>
        <v>0.88128798631481486</v>
      </c>
      <c r="NQ275" s="145">
        <f t="shared" si="608"/>
        <v>0.90031492779285405</v>
      </c>
      <c r="NR275" s="145">
        <f t="shared" si="609"/>
        <v>0.91926895693404032</v>
      </c>
      <c r="NS275" s="145">
        <f t="shared" si="610"/>
        <v>0.93815072303289271</v>
      </c>
      <c r="NT275" s="145">
        <f t="shared" si="611"/>
        <v>0.95696093033897056</v>
      </c>
      <c r="NU275" s="145">
        <f t="shared" si="612"/>
        <v>0.97570033400158807</v>
      </c>
      <c r="NV275" s="145">
        <f t="shared" si="613"/>
        <v>0.99436973613068869</v>
      </c>
      <c r="NW275" s="145">
        <f t="shared" si="614"/>
        <v>1.012969981981102</v>
      </c>
      <c r="NX275" s="145">
        <f t="shared" si="615"/>
        <v>1.0315019562660093</v>
      </c>
      <c r="NY275" s="145">
        <f t="shared" si="616"/>
        <v>1.0499665796041608</v>
      </c>
      <c r="NZ275" s="145">
        <f t="shared" si="617"/>
        <v>1.0683648051041497</v>
      </c>
      <c r="OA275" s="145">
        <f t="shared" si="618"/>
        <v>1.0866976150880081</v>
      </c>
      <c r="OB275" s="145">
        <f t="shared" si="619"/>
        <v>1.1049660179554011</v>
      </c>
      <c r="OC275" s="145">
        <f t="shared" si="620"/>
        <v>1.1231710451887871</v>
      </c>
      <c r="OD275" s="145">
        <f t="shared" si="621"/>
        <v>1.1413137484991869</v>
      </c>
      <c r="OE275" s="145">
        <f t="shared" si="622"/>
        <v>1.1593951971114402</v>
      </c>
      <c r="OF275" s="145">
        <f t="shared" si="623"/>
        <v>1.1774164751872984</v>
      </c>
      <c r="OG275" s="145">
        <f t="shared" si="624"/>
        <v>1.1953786793841066</v>
      </c>
    </row>
    <row r="276" spans="55:397">
      <c r="BC276" s="173"/>
      <c r="BD276" s="182"/>
      <c r="BE276" s="91">
        <f t="shared" si="634"/>
        <v>1013.25</v>
      </c>
      <c r="BF276" s="193">
        <f t="shared" si="634"/>
        <v>1.2250000000000001</v>
      </c>
      <c r="BG276" s="91">
        <f t="shared" si="634"/>
        <v>288.14999999999998</v>
      </c>
      <c r="BH276" s="116">
        <f t="shared" si="634"/>
        <v>0</v>
      </c>
      <c r="BI276" s="116"/>
      <c r="BJ276" s="107" t="s">
        <v>12</v>
      </c>
      <c r="BK276" s="217">
        <v>19000</v>
      </c>
      <c r="BL276" s="220">
        <v>5.7911999999999999</v>
      </c>
      <c r="BM276" s="284">
        <v>190</v>
      </c>
      <c r="BN276" s="113"/>
      <c r="BO276" s="104">
        <f t="shared" si="626"/>
        <v>485.4758325354876</v>
      </c>
      <c r="BP276" s="256">
        <f t="shared" si="627"/>
        <v>0.67512704009573865</v>
      </c>
      <c r="BQ276" s="213">
        <f t="shared" si="628"/>
        <v>-22.642800000000278</v>
      </c>
      <c r="BR276" s="215">
        <f t="shared" si="629"/>
        <v>250.5071999999997</v>
      </c>
      <c r="BS276" s="117"/>
      <c r="BT276" s="101">
        <f t="shared" si="630"/>
        <v>616.76069340058325</v>
      </c>
      <c r="BU276" s="113"/>
      <c r="BV276" s="141">
        <f t="shared" si="631"/>
        <v>0.4791273945575994</v>
      </c>
      <c r="BW276" s="163">
        <f t="shared" si="632"/>
        <v>0.55112411436386821</v>
      </c>
      <c r="BX276" s="159">
        <f t="shared" si="633"/>
        <v>0.86936387298282047</v>
      </c>
      <c r="BY276" s="170"/>
      <c r="CC276" s="267">
        <v>199.65044562506483</v>
      </c>
      <c r="CD276" s="273">
        <v>20000</v>
      </c>
      <c r="CE276" s="145">
        <f t="shared" si="325"/>
        <v>2.2300023990811001E-2</v>
      </c>
      <c r="CF276" s="145">
        <f t="shared" si="326"/>
        <v>4.4595556020942166E-2</v>
      </c>
      <c r="CG276" s="145">
        <f t="shared" si="327"/>
        <v>6.6882118413601158E-2</v>
      </c>
      <c r="CH276" s="145">
        <f t="shared" si="328"/>
        <v>8.9155261950014109E-2</v>
      </c>
      <c r="CI276" s="145">
        <f t="shared" si="329"/>
        <v>0.11141057982531839</v>
      </c>
      <c r="CJ276" s="145">
        <f t="shared" si="330"/>
        <v>0.13364372128131613</v>
      </c>
      <c r="CK276" s="145">
        <f t="shared" si="331"/>
        <v>0.15585040481548382</v>
      </c>
      <c r="CL276" s="145">
        <f t="shared" si="332"/>
        <v>0.17802643087189754</v>
      </c>
      <c r="CM276" s="145">
        <f t="shared" si="333"/>
        <v>0.20016769392685588</v>
      </c>
      <c r="CN276" s="145">
        <f t="shared" si="334"/>
        <v>0.22227019389035457</v>
      </c>
      <c r="CO276" s="145">
        <f t="shared" si="335"/>
        <v>0.2443300467537618</v>
      </c>
      <c r="CP276" s="145">
        <f t="shared" si="336"/>
        <v>0.26634349442410588</v>
      </c>
      <c r="CQ276" s="145">
        <f t="shared" si="337"/>
        <v>0.28830691369557748</v>
      </c>
      <c r="CR276" s="145">
        <f t="shared" si="338"/>
        <v>0.31021682431967318</v>
      </c>
      <c r="CS276" s="145">
        <f t="shared" si="339"/>
        <v>0.33206989614613769</v>
      </c>
      <c r="CT276" s="145">
        <f t="shared" si="340"/>
        <v>0.3538629553175211</v>
      </c>
      <c r="CU276" s="145">
        <f t="shared" si="341"/>
        <v>0.37559298951043013</v>
      </c>
      <c r="CV276" s="145">
        <f t="shared" si="342"/>
        <v>0.39725715222650143</v>
      </c>
      <c r="CW276" s="145">
        <f t="shared" si="343"/>
        <v>0.41885276614535732</v>
      </c>
      <c r="CX276" s="145">
        <f t="shared" si="344"/>
        <v>0.44037732556038212</v>
      </c>
      <c r="CY276" s="145">
        <f t="shared" si="345"/>
        <v>0.46182849792578873</v>
      </c>
      <c r="CZ276" s="145">
        <f t="shared" si="346"/>
        <v>0.48320412455042672</v>
      </c>
      <c r="DA276" s="145">
        <f t="shared" si="347"/>
        <v>0.50450222047954063</v>
      </c>
      <c r="DB276" s="145">
        <f t="shared" si="348"/>
        <v>0.52572097361074754</v>
      </c>
      <c r="DC276" s="145">
        <f t="shared" si="349"/>
        <v>0.54685874309442684</v>
      </c>
      <c r="DD276" s="145">
        <f t="shared" si="350"/>
        <v>0.56791405707184195</v>
      </c>
      <c r="DE276" s="145">
        <f t="shared" si="351"/>
        <v>0.58888560980639038</v>
      </c>
      <c r="DF276" s="145">
        <f t="shared" si="352"/>
        <v>0.60977225826479897</v>
      </c>
      <c r="DG276" s="145">
        <f t="shared" si="353"/>
        <v>0.63057301820548772</v>
      </c>
      <c r="DH276" s="145">
        <f t="shared" si="354"/>
        <v>0.65128705983125701</v>
      </c>
      <c r="DI276" s="145">
        <f t="shared" si="355"/>
        <v>0.6719137030624962</v>
      </c>
      <c r="DJ276" s="145">
        <f t="shared" si="356"/>
        <v>0.69245241248579392</v>
      </c>
      <c r="DK276" s="145">
        <f t="shared" si="357"/>
        <v>0.71290279203092943</v>
      </c>
      <c r="DL276" s="145">
        <f t="shared" si="358"/>
        <v>0.7332645794268936</v>
      </c>
      <c r="DM276" s="145">
        <f t="shared" si="359"/>
        <v>0.75353764048505134</v>
      </c>
      <c r="DN276" s="145">
        <f t="shared" si="360"/>
        <v>0.77372196325459053</v>
      </c>
      <c r="DO276" s="145">
        <f t="shared" si="361"/>
        <v>0.79381765209244648</v>
      </c>
      <c r="DP276" s="145">
        <f t="shared" si="362"/>
        <v>0.81382492168663934</v>
      </c>
      <c r="DQ276" s="145">
        <f t="shared" si="363"/>
        <v>0.83374409106874647</v>
      </c>
      <c r="DR276" s="145">
        <f t="shared" si="364"/>
        <v>0.85357557764799163</v>
      </c>
      <c r="DS276" s="145">
        <f t="shared" si="365"/>
        <v>0.87331989129615917</v>
      </c>
      <c r="DT276" s="145">
        <f t="shared" si="366"/>
        <v>0.89297762850942519</v>
      </c>
      <c r="DU276" s="145">
        <f t="shared" si="367"/>
        <v>0.91254946667010872</v>
      </c>
      <c r="DV276" s="145">
        <f t="shared" si="368"/>
        <v>0.93203615842839027</v>
      </c>
      <c r="DW276" s="145">
        <f t="shared" si="369"/>
        <v>0.95143852622128788</v>
      </c>
      <c r="DX276" s="145">
        <f t="shared" si="370"/>
        <v>0.97075745694349991</v>
      </c>
      <c r="DY276" s="145">
        <f t="shared" si="371"/>
        <v>0.98999389678228444</v>
      </c>
      <c r="DZ276" s="145">
        <f t="shared" si="372"/>
        <v>1.009148846226229</v>
      </c>
      <c r="EA276" s="145">
        <f t="shared" si="373"/>
        <v>1.0282233552556752</v>
      </c>
      <c r="EB276" s="145">
        <f t="shared" si="374"/>
        <v>1.047218518720596</v>
      </c>
      <c r="EC276" s="145">
        <f t="shared" si="375"/>
        <v>1.066135471909994</v>
      </c>
      <c r="ED276" s="145">
        <f t="shared" si="376"/>
        <v>1.084975386315306</v>
      </c>
      <c r="EE276" s="145">
        <f t="shared" si="377"/>
        <v>1.1037394655888413</v>
      </c>
      <c r="EF276" s="145">
        <f t="shared" si="378"/>
        <v>1.1224289416970776</v>
      </c>
      <c r="EG276" s="145">
        <f t="shared" si="379"/>
        <v>1.1410450712675024</v>
      </c>
      <c r="EH276" s="145">
        <f t="shared" si="380"/>
        <v>1.1595891321267029</v>
      </c>
      <c r="EI276" s="145">
        <f t="shared" si="381"/>
        <v>1.1780624200266359</v>
      </c>
      <c r="EJ276" s="145">
        <f t="shared" si="382"/>
        <v>1.1964662455552204</v>
      </c>
      <c r="EK276" s="145">
        <f t="shared" si="383"/>
        <v>1.2148019312268765</v>
      </c>
      <c r="EL276" s="145">
        <f t="shared" si="384"/>
        <v>1.2330708087480755</v>
      </c>
      <c r="EO276" s="267">
        <v>199.65044562506483</v>
      </c>
      <c r="EP276" s="273">
        <v>20000</v>
      </c>
      <c r="EQ276" s="146">
        <f t="shared" si="385"/>
        <v>248.55071795209182</v>
      </c>
      <c r="ER276" s="146">
        <f t="shared" si="386"/>
        <v>248.62485189332631</v>
      </c>
      <c r="ES276" s="146">
        <f t="shared" si="387"/>
        <v>248.74834218357756</v>
      </c>
      <c r="ET276" s="146">
        <f t="shared" si="388"/>
        <v>248.92108977148428</v>
      </c>
      <c r="EU276" s="146">
        <f t="shared" si="389"/>
        <v>249.14295671371121</v>
      </c>
      <c r="EV276" s="146">
        <f t="shared" si="390"/>
        <v>249.41376689397427</v>
      </c>
      <c r="EW276" s="146">
        <f t="shared" si="391"/>
        <v>249.73330693406601</v>
      </c>
      <c r="EX276" s="146">
        <f t="shared" si="392"/>
        <v>250.10132728715479</v>
      </c>
      <c r="EY276" s="146">
        <f t="shared" si="393"/>
        <v>250.51754350184146</v>
      </c>
      <c r="EZ276" s="146">
        <f t="shared" si="394"/>
        <v>250.98163764387814</v>
      </c>
      <c r="FA276" s="146">
        <f t="shared" si="395"/>
        <v>251.49325986110355</v>
      </c>
      <c r="FB276" s="146">
        <f t="shared" si="396"/>
        <v>252.05203007605178</v>
      </c>
      <c r="FC276" s="146">
        <f t="shared" si="397"/>
        <v>252.65753978984546</v>
      </c>
      <c r="FD276" s="146">
        <f t="shared" si="398"/>
        <v>253.30935398040762</v>
      </c>
      <c r="FE276" s="146">
        <f t="shared" si="399"/>
        <v>254.0070130777099</v>
      </c>
      <c r="FF276" s="146">
        <f t="shared" si="400"/>
        <v>254.75003499871232</v>
      </c>
      <c r="FG276" s="146">
        <f t="shared" si="401"/>
        <v>255.53791722482558</v>
      </c>
      <c r="FH276" s="146">
        <f t="shared" si="402"/>
        <v>256.3701389051306</v>
      </c>
      <c r="FI276" s="146">
        <f t="shared" si="403"/>
        <v>257.24616296919476</v>
      </c>
      <c r="FJ276" s="146">
        <f t="shared" si="404"/>
        <v>258.16543823410723</v>
      </c>
      <c r="FK276" s="146">
        <f t="shared" si="405"/>
        <v>259.12740149129007</v>
      </c>
      <c r="FL276" s="146">
        <f t="shared" si="406"/>
        <v>260.13147955970726</v>
      </c>
      <c r="FM276" s="146">
        <f t="shared" si="407"/>
        <v>261.17709129324885</v>
      </c>
      <c r="FN276" s="146">
        <f t="shared" si="408"/>
        <v>262.26364953130189</v>
      </c>
      <c r="FO276" s="146">
        <f t="shared" si="409"/>
        <v>263.39056298279235</v>
      </c>
      <c r="FP276" s="146">
        <f t="shared" si="410"/>
        <v>264.55723803528008</v>
      </c>
      <c r="FQ276" s="146">
        <f t="shared" si="411"/>
        <v>265.76308048198024</v>
      </c>
      <c r="FR276" s="146">
        <f t="shared" si="412"/>
        <v>267.00749716085863</v>
      </c>
      <c r="FS276" s="146">
        <f t="shared" si="413"/>
        <v>268.28989750117466</v>
      </c>
      <c r="FT276" s="146">
        <f t="shared" si="414"/>
        <v>269.60969497402914</v>
      </c>
      <c r="FU276" s="146">
        <f t="shared" si="415"/>
        <v>270.96630844457525</v>
      </c>
      <c r="FV276" s="146">
        <f t="shared" si="416"/>
        <v>272.35916342458876</v>
      </c>
      <c r="FW276" s="146">
        <f t="shared" si="417"/>
        <v>273.78769322504138</v>
      </c>
      <c r="FX276" s="146">
        <f t="shared" si="418"/>
        <v>275.25134000917791</v>
      </c>
      <c r="FY276" s="146">
        <f t="shared" si="419"/>
        <v>276.74955574737351</v>
      </c>
      <c r="FZ276" s="146">
        <f t="shared" si="420"/>
        <v>278.28180307571716</v>
      </c>
      <c r="GA276" s="146">
        <f t="shared" si="421"/>
        <v>279.84755606086264</v>
      </c>
      <c r="GB276" s="146">
        <f t="shared" si="422"/>
        <v>281.44630087418182</v>
      </c>
      <c r="GC276" s="146">
        <f t="shared" si="423"/>
        <v>283.07753637867341</v>
      </c>
      <c r="GD276" s="146">
        <f t="shared" si="424"/>
        <v>284.7407746324148</v>
      </c>
      <c r="GE276" s="355">
        <f t="shared" si="425"/>
        <v>286.43554131260555</v>
      </c>
      <c r="GF276" s="146">
        <f t="shared" si="426"/>
        <v>288.16137606444408</v>
      </c>
      <c r="GG276" s="146">
        <f t="shared" si="427"/>
        <v>289.91783277921007</v>
      </c>
      <c r="GH276" s="146">
        <f t="shared" si="428"/>
        <v>291.70447980599505</v>
      </c>
      <c r="GI276" s="146">
        <f t="shared" si="429"/>
        <v>293.52090010155274</v>
      </c>
      <c r="GJ276" s="146">
        <f t="shared" si="430"/>
        <v>295.36669132271589</v>
      </c>
      <c r="GK276" s="146">
        <f t="shared" si="431"/>
        <v>297.2414658657699</v>
      </c>
      <c r="GL276" s="146">
        <f t="shared" si="432"/>
        <v>299.14485085708213</v>
      </c>
      <c r="GM276" s="146">
        <f t="shared" si="433"/>
        <v>301.07648809916873</v>
      </c>
      <c r="GN276" s="146">
        <f t="shared" si="434"/>
        <v>303.03603397623715</v>
      </c>
      <c r="GO276" s="146">
        <f t="shared" si="435"/>
        <v>305.02315932308869</v>
      </c>
      <c r="GP276" s="146">
        <f t="shared" si="436"/>
        <v>307.03754926109133</v>
      </c>
      <c r="GQ276" s="146">
        <f t="shared" si="437"/>
        <v>309.07890300474821</v>
      </c>
      <c r="GR276" s="146">
        <f t="shared" si="438"/>
        <v>311.1469336422046</v>
      </c>
      <c r="GS276" s="146">
        <f t="shared" si="439"/>
        <v>313.24136789283767</v>
      </c>
      <c r="GT276" s="146">
        <f t="shared" si="440"/>
        <v>315.36194584488152</v>
      </c>
      <c r="GU276" s="146">
        <f t="shared" si="441"/>
        <v>317.50842067584711</v>
      </c>
      <c r="GV276" s="146">
        <f t="shared" si="442"/>
        <v>319.68055835830307</v>
      </c>
      <c r="GW276" s="146">
        <f t="shared" si="443"/>
        <v>321.87813735340029</v>
      </c>
      <c r="GX276" s="146">
        <f t="shared" si="444"/>
        <v>324.10094829433609</v>
      </c>
      <c r="HA276" s="267">
        <v>189.67437569387619</v>
      </c>
      <c r="HB276" s="273">
        <v>19000</v>
      </c>
      <c r="HC276" s="146">
        <f t="shared" si="505"/>
        <v>13.469794901127226</v>
      </c>
      <c r="HD276" s="146">
        <f t="shared" si="506"/>
        <v>26.93708166120037</v>
      </c>
      <c r="HE276" s="146">
        <f t="shared" si="507"/>
        <v>40.399359771878409</v>
      </c>
      <c r="HF276" s="146">
        <f t="shared" si="508"/>
        <v>53.854143934574971</v>
      </c>
      <c r="HG276" s="146">
        <f t="shared" si="509"/>
        <v>67.298971526402028</v>
      </c>
      <c r="HH276" s="146">
        <f t="shared" si="510"/>
        <v>80.731409901811872</v>
      </c>
      <c r="HI276" s="146">
        <f t="shared" si="511"/>
        <v>94.149063478416252</v>
      </c>
      <c r="HJ276" s="146">
        <f t="shared" si="512"/>
        <v>107.54958055874688</v>
      </c>
      <c r="HK276" s="146">
        <f t="shared" si="513"/>
        <v>120.93065984300713</v>
      </c>
      <c r="HL276" s="146">
        <f t="shared" si="514"/>
        <v>134.2900565920587</v>
      </c>
      <c r="HM276" s="146">
        <f t="shared" si="515"/>
        <v>147.62558840426931</v>
      </c>
      <c r="HN276" s="146">
        <f t="shared" si="516"/>
        <v>160.93514057484504</v>
      </c>
      <c r="HO276" s="146">
        <f t="shared" si="517"/>
        <v>174.21667101124328</v>
      </c>
      <c r="HP276" s="146">
        <f t="shared" si="518"/>
        <v>187.46821468354696</v>
      </c>
      <c r="HQ276" s="146">
        <f t="shared" si="519"/>
        <v>200.68788759410529</v>
      </c>
      <c r="HR276" s="146">
        <f t="shared" si="520"/>
        <v>213.87389025594567</v>
      </c>
      <c r="HS276" s="146">
        <f t="shared" si="521"/>
        <v>227.0245106746589</v>
      </c>
      <c r="HT276" s="146">
        <f t="shared" si="522"/>
        <v>240.13812683349056</v>
      </c>
      <c r="HU276" s="146">
        <f t="shared" si="523"/>
        <v>253.21320868601228</v>
      </c>
      <c r="HV276" s="146">
        <f t="shared" si="524"/>
        <v>266.24831966520571</v>
      </c>
      <c r="HW276" s="146">
        <f t="shared" si="525"/>
        <v>279.24211772173231</v>
      </c>
      <c r="HX276" s="146">
        <f t="shared" si="526"/>
        <v>292.19335590782418</v>
      </c>
      <c r="HY276" s="146">
        <f t="shared" si="527"/>
        <v>305.10088252631169</v>
      </c>
      <c r="HZ276" s="146">
        <f t="shared" si="528"/>
        <v>317.96364086706063</v>
      </c>
      <c r="IA276" s="146">
        <f t="shared" si="529"/>
        <v>330.78066855530375</v>
      </c>
      <c r="IB276" s="146">
        <f t="shared" si="530"/>
        <v>343.5510965381153</v>
      </c>
      <c r="IC276" s="146">
        <f t="shared" si="531"/>
        <v>356.27414773662417</v>
      </c>
      <c r="ID276" s="146">
        <f t="shared" si="532"/>
        <v>368.94913539249069</v>
      </c>
      <c r="IE276" s="146">
        <f t="shared" si="533"/>
        <v>381.57546113761242</v>
      </c>
      <c r="IF276" s="146">
        <f t="shared" si="534"/>
        <v>394.15261281625357</v>
      </c>
      <c r="IG276" s="146">
        <f t="shared" si="535"/>
        <v>406.68016208851174</v>
      </c>
      <c r="IH276" s="146">
        <f t="shared" si="536"/>
        <v>419.1577618435922</v>
      </c>
      <c r="II276" s="146">
        <f t="shared" si="537"/>
        <v>431.58514345058808</v>
      </c>
      <c r="IJ276" s="146">
        <f t="shared" si="538"/>
        <v>443.96211387345841</v>
      </c>
      <c r="IK276" s="146">
        <f t="shared" si="539"/>
        <v>456.28855267577467</v>
      </c>
      <c r="IL276" s="146">
        <f t="shared" si="540"/>
        <v>468.56440893942806</v>
      </c>
      <c r="IM276" s="146">
        <f t="shared" si="541"/>
        <v>480.78969812010098</v>
      </c>
      <c r="IN276" s="146">
        <f t="shared" si="542"/>
        <v>492.96449886074936</v>
      </c>
      <c r="IO276" s="146">
        <f t="shared" si="543"/>
        <v>505.0889497827759</v>
      </c>
      <c r="IP276" s="146">
        <f t="shared" si="544"/>
        <v>517.16324627297251</v>
      </c>
      <c r="IQ276" s="355">
        <f t="shared" si="545"/>
        <v>529.18763728267163</v>
      </c>
      <c r="IR276" s="146">
        <f t="shared" si="546"/>
        <v>541.16242215397392</v>
      </c>
      <c r="IS276" s="146">
        <f t="shared" si="547"/>
        <v>553.08794748633011</v>
      </c>
      <c r="IT276" s="146">
        <f t="shared" si="548"/>
        <v>564.96460405524238</v>
      </c>
      <c r="IU276" s="146">
        <f t="shared" si="549"/>
        <v>576.79282379338611</v>
      </c>
      <c r="IV276" s="146">
        <f t="shared" si="550"/>
        <v>588.5730768430609</v>
      </c>
      <c r="IW276" s="146">
        <f t="shared" si="551"/>
        <v>600.30586868755893</v>
      </c>
      <c r="IX276" s="146">
        <f t="shared" si="552"/>
        <v>611.99173736780813</v>
      </c>
      <c r="IY276" s="146">
        <f t="shared" si="553"/>
        <v>623.63125078948951</v>
      </c>
      <c r="IZ276" s="146">
        <f t="shared" si="554"/>
        <v>635.22500412476779</v>
      </c>
      <c r="JA276" s="146">
        <f t="shared" si="555"/>
        <v>646.77361731179064</v>
      </c>
      <c r="JB276" s="146">
        <f t="shared" si="556"/>
        <v>658.27773265423582</v>
      </c>
      <c r="JC276" s="146">
        <f t="shared" si="557"/>
        <v>669.73801252234705</v>
      </c>
      <c r="JD276" s="146">
        <f t="shared" si="558"/>
        <v>681.15513715620648</v>
      </c>
      <c r="JE276" s="146">
        <f t="shared" si="559"/>
        <v>692.52980257132469</v>
      </c>
      <c r="JF276" s="146">
        <f t="shared" si="560"/>
        <v>703.86271856604492</v>
      </c>
      <c r="JG276" s="146">
        <f t="shared" si="561"/>
        <v>715.15460682979347</v>
      </c>
      <c r="JH276" s="146">
        <f t="shared" si="562"/>
        <v>726.40619915071352</v>
      </c>
      <c r="JI276" s="146">
        <f t="shared" si="563"/>
        <v>737.61823572090202</v>
      </c>
      <c r="JJ276" s="146">
        <f t="shared" si="564"/>
        <v>748.79146353709848</v>
      </c>
      <c r="JL276" s="267">
        <v>199.65044562506483</v>
      </c>
      <c r="JM276" s="273">
        <v>20000</v>
      </c>
      <c r="JN276" s="147">
        <f t="shared" si="445"/>
        <v>105.19098532713076</v>
      </c>
      <c r="JO276" s="147">
        <f t="shared" si="446"/>
        <v>115.26511926836525</v>
      </c>
      <c r="JP276" s="147">
        <f t="shared" si="447"/>
        <v>125.38860955861651</v>
      </c>
      <c r="JQ276" s="147">
        <f t="shared" si="448"/>
        <v>135.56135714652322</v>
      </c>
      <c r="JR276" s="147">
        <f t="shared" si="449"/>
        <v>145.78322408875016</v>
      </c>
      <c r="JS276" s="147">
        <f t="shared" si="450"/>
        <v>156.05403426901321</v>
      </c>
      <c r="JT276" s="147">
        <f t="shared" si="451"/>
        <v>166.37357430910495</v>
      </c>
      <c r="JU276" s="147">
        <f t="shared" si="452"/>
        <v>176.74159466219373</v>
      </c>
      <c r="JV276" s="147">
        <f t="shared" si="453"/>
        <v>187.1578108768804</v>
      </c>
      <c r="JW276" s="147">
        <f t="shared" si="454"/>
        <v>197.62190501891709</v>
      </c>
      <c r="JX276" s="147">
        <f t="shared" si="455"/>
        <v>208.1335272361425</v>
      </c>
      <c r="JY276" s="147">
        <f t="shared" si="456"/>
        <v>218.69229745109072</v>
      </c>
      <c r="JZ276" s="147">
        <f t="shared" si="457"/>
        <v>229.2978071648844</v>
      </c>
      <c r="KA276" s="147">
        <f t="shared" si="458"/>
        <v>239.94962135544657</v>
      </c>
      <c r="KB276" s="147">
        <f t="shared" si="459"/>
        <v>250.64728045274884</v>
      </c>
      <c r="KC276" s="147">
        <f t="shared" si="460"/>
        <v>261.3903023737513</v>
      </c>
      <c r="KD276" s="147">
        <f t="shared" si="461"/>
        <v>272.17818459986449</v>
      </c>
      <c r="KE276" s="147">
        <f t="shared" si="462"/>
        <v>283.01040628016955</v>
      </c>
      <c r="KF276" s="147">
        <f t="shared" si="463"/>
        <v>293.8864303442337</v>
      </c>
      <c r="KG276" s="147">
        <f t="shared" si="464"/>
        <v>304.80570560914617</v>
      </c>
      <c r="KH276" s="147">
        <f t="shared" si="465"/>
        <v>315.76766886632902</v>
      </c>
      <c r="KI276" s="147">
        <f t="shared" si="466"/>
        <v>326.7717469347462</v>
      </c>
      <c r="KJ276" s="147">
        <f t="shared" si="467"/>
        <v>337.8173586682878</v>
      </c>
      <c r="KK276" s="147">
        <f t="shared" si="468"/>
        <v>348.90391690634084</v>
      </c>
      <c r="KL276" s="147">
        <f t="shared" si="469"/>
        <v>360.03083035783129</v>
      </c>
      <c r="KM276" s="147">
        <f t="shared" si="470"/>
        <v>371.19750541031902</v>
      </c>
      <c r="KN276" s="147">
        <f t="shared" si="471"/>
        <v>382.40334785701918</v>
      </c>
      <c r="KO276" s="147">
        <f t="shared" si="472"/>
        <v>393.64776453589758</v>
      </c>
      <c r="KP276" s="147">
        <f t="shared" si="473"/>
        <v>404.93016487621361</v>
      </c>
      <c r="KQ276" s="147">
        <f t="shared" si="474"/>
        <v>416.24996234906808</v>
      </c>
      <c r="KR276" s="147">
        <f t="shared" si="475"/>
        <v>427.60657581961419</v>
      </c>
      <c r="KS276" s="147">
        <f t="shared" si="476"/>
        <v>438.9994307996277</v>
      </c>
      <c r="KT276" s="147">
        <f t="shared" si="477"/>
        <v>450.42796060008033</v>
      </c>
      <c r="KU276" s="147">
        <f t="shared" si="478"/>
        <v>461.89160738421685</v>
      </c>
      <c r="KV276" s="147">
        <f t="shared" si="479"/>
        <v>473.38982312241245</v>
      </c>
      <c r="KW276" s="147">
        <f t="shared" si="480"/>
        <v>484.92207045075611</v>
      </c>
      <c r="KX276" s="147">
        <f t="shared" si="481"/>
        <v>496.48782343590159</v>
      </c>
      <c r="KY276" s="147">
        <f t="shared" si="482"/>
        <v>508.08656824922076</v>
      </c>
      <c r="KZ276" s="147">
        <f t="shared" si="483"/>
        <v>519.71780375371236</v>
      </c>
      <c r="LA276" s="147">
        <f t="shared" si="484"/>
        <v>531.38104200745374</v>
      </c>
      <c r="LB276" s="358">
        <f t="shared" si="485"/>
        <v>543.07580868764444</v>
      </c>
      <c r="LC276" s="147">
        <f t="shared" si="486"/>
        <v>554.80164343948297</v>
      </c>
      <c r="LD276" s="147">
        <f t="shared" si="487"/>
        <v>566.5581001542489</v>
      </c>
      <c r="LE276" s="147">
        <f t="shared" si="488"/>
        <v>578.34474718103388</v>
      </c>
      <c r="LF276" s="147">
        <f t="shared" si="489"/>
        <v>590.16116747659157</v>
      </c>
      <c r="LG276" s="147">
        <f t="shared" si="490"/>
        <v>602.00695869775473</v>
      </c>
      <c r="LH276" s="147">
        <f t="shared" si="491"/>
        <v>613.88173324080879</v>
      </c>
      <c r="LI276" s="147">
        <f t="shared" si="492"/>
        <v>625.78511823212102</v>
      </c>
      <c r="LJ276" s="147">
        <f t="shared" si="493"/>
        <v>637.71675547420762</v>
      </c>
      <c r="LK276" s="147">
        <f t="shared" si="494"/>
        <v>649.67630135127604</v>
      </c>
      <c r="LL276" s="147">
        <f t="shared" si="495"/>
        <v>661.66342669812752</v>
      </c>
      <c r="LM276" s="147">
        <f t="shared" si="496"/>
        <v>673.67781663613027</v>
      </c>
      <c r="LN276" s="147">
        <f t="shared" si="497"/>
        <v>685.7191703797871</v>
      </c>
      <c r="LO276" s="147">
        <f t="shared" si="498"/>
        <v>697.78720101724343</v>
      </c>
      <c r="LP276" s="147">
        <f t="shared" si="499"/>
        <v>709.88163526787662</v>
      </c>
      <c r="LQ276" s="147">
        <f t="shared" si="500"/>
        <v>722.00221321992035</v>
      </c>
      <c r="LR276" s="147">
        <f t="shared" si="501"/>
        <v>734.14868805088599</v>
      </c>
      <c r="LS276" s="147">
        <f t="shared" si="502"/>
        <v>746.32082573334196</v>
      </c>
      <c r="LT276" s="147">
        <f t="shared" si="503"/>
        <v>758.51840472843924</v>
      </c>
      <c r="LU276" s="147">
        <f t="shared" si="504"/>
        <v>770.74121566937492</v>
      </c>
      <c r="LX276" s="267">
        <v>190</v>
      </c>
      <c r="LY276" s="273">
        <v>19000</v>
      </c>
      <c r="LZ276" s="145">
        <f t="shared" si="565"/>
        <v>2.1839580643279833E-2</v>
      </c>
      <c r="MA276" s="145">
        <f t="shared" si="566"/>
        <v>4.367509465085976E-2</v>
      </c>
      <c r="MB276" s="145">
        <f t="shared" si="567"/>
        <v>6.5502487762525444E-2</v>
      </c>
      <c r="MC276" s="145">
        <f t="shared" si="568"/>
        <v>8.7317730378769373E-2</v>
      </c>
      <c r="MD276" s="145">
        <f t="shared" si="569"/>
        <v>0.10911682966588088</v>
      </c>
      <c r="ME276" s="145">
        <f t="shared" si="570"/>
        <v>0.13089584139464153</v>
      </c>
      <c r="MF276" s="145">
        <f t="shared" si="571"/>
        <v>0.15265088142909078</v>
      </c>
      <c r="MG276" s="145">
        <f t="shared" si="572"/>
        <v>0.17437813678715405</v>
      </c>
      <c r="MH276" s="145">
        <f t="shared" si="573"/>
        <v>0.19607387620025135</v>
      </c>
      <c r="MI276" s="145">
        <f t="shared" si="574"/>
        <v>0.21773446010580627</v>
      </c>
      <c r="MJ276" s="145">
        <f t="shared" si="575"/>
        <v>0.23935635001367891</v>
      </c>
      <c r="MK276" s="145">
        <f t="shared" si="576"/>
        <v>0.26093611719565013</v>
      </c>
      <c r="ML276" s="145">
        <f t="shared" si="577"/>
        <v>0.28247045065514631</v>
      </c>
      <c r="MM276" s="145">
        <f t="shared" si="578"/>
        <v>0.30395616434296213</v>
      </c>
      <c r="MN276" s="145">
        <f t="shared" si="579"/>
        <v>0.32539020359353449</v>
      </c>
      <c r="MO276" s="145">
        <f t="shared" si="580"/>
        <v>0.34676965076475058</v>
      </c>
      <c r="MP276" s="145">
        <f t="shared" si="581"/>
        <v>0.36809173007270019</v>
      </c>
      <c r="MQ276" s="145">
        <f t="shared" si="582"/>
        <v>0.38935381162093924</v>
      </c>
      <c r="MR276" s="145">
        <f t="shared" si="583"/>
        <v>0.41055341463135597</v>
      </c>
      <c r="MS276" s="145">
        <f t="shared" si="584"/>
        <v>0.43168820989096118</v>
      </c>
      <c r="MT276" s="145">
        <f t="shared" si="585"/>
        <v>0.45275602143531196</v>
      </c>
      <c r="MU276" s="145">
        <f t="shared" si="586"/>
        <v>0.47375482749521775</v>
      </c>
      <c r="MV276" s="145">
        <f t="shared" si="587"/>
        <v>0.49468276073836964</v>
      </c>
      <c r="MW276" s="145">
        <f t="shared" si="588"/>
        <v>0.5155381078420066</v>
      </c>
      <c r="MX276" s="145">
        <f t="shared" si="589"/>
        <v>0.53631930843631637</v>
      </c>
      <c r="MY276" s="145">
        <f t="shared" si="590"/>
        <v>0.5570249534611319</v>
      </c>
      <c r="MZ276" s="145">
        <f t="shared" si="591"/>
        <v>0.57765378298066372</v>
      </c>
      <c r="NA276" s="145">
        <f t="shared" si="592"/>
        <v>0.59820468350251998</v>
      </c>
      <c r="NB276" s="145">
        <f t="shared" si="593"/>
        <v>0.618676684847977</v>
      </c>
      <c r="NC276" s="145">
        <f t="shared" si="594"/>
        <v>0.63906895662083518</v>
      </c>
      <c r="ND276" s="145">
        <f t="shared" si="595"/>
        <v>0.65938080432174173</v>
      </c>
      <c r="NE276" s="145">
        <f t="shared" si="596"/>
        <v>0.67961166515413973</v>
      </c>
      <c r="NF276" s="145">
        <f t="shared" si="597"/>
        <v>0.69976110356675325</v>
      </c>
      <c r="NG276" s="145">
        <f t="shared" si="598"/>
        <v>0.71982880657588699</v>
      </c>
      <c r="NH276" s="145">
        <f t="shared" si="599"/>
        <v>0.73981457890899893</v>
      </c>
      <c r="NI276" s="145">
        <f t="shared" si="600"/>
        <v>0.75971833800877064</v>
      </c>
      <c r="NJ276" s="145">
        <f t="shared" si="601"/>
        <v>0.77954010893465009</v>
      </c>
      <c r="NK276" s="145">
        <f t="shared" si="602"/>
        <v>0.79928001919631275</v>
      </c>
      <c r="NL276" s="145">
        <f t="shared" si="603"/>
        <v>0.8189382935509526</v>
      </c>
      <c r="NM276" s="145">
        <f t="shared" si="604"/>
        <v>0.8385152487937122</v>
      </c>
      <c r="NN276" s="145">
        <f t="shared" si="605"/>
        <v>0.85801128856790931</v>
      </c>
      <c r="NO276" s="145">
        <f t="shared" si="606"/>
        <v>0.87742689821916298</v>
      </c>
      <c r="NP276" s="145">
        <f t="shared" si="607"/>
        <v>0.89676263971495018</v>
      </c>
      <c r="NQ276" s="145">
        <f t="shared" si="608"/>
        <v>0.91601914664866702</v>
      </c>
      <c r="NR276" s="145">
        <f t="shared" si="609"/>
        <v>0.93519711934489602</v>
      </c>
      <c r="NS276" s="145">
        <f t="shared" si="610"/>
        <v>0.95429732008032708</v>
      </c>
      <c r="NT276" s="145">
        <f t="shared" si="611"/>
        <v>0.97332056843263037</v>
      </c>
      <c r="NU276" s="145">
        <f t="shared" si="612"/>
        <v>0.99226773676759306</v>
      </c>
      <c r="NV276" s="145">
        <f t="shared" si="613"/>
        <v>1.011139745872949</v>
      </c>
      <c r="NW276" s="145">
        <f t="shared" si="614"/>
        <v>1.02993756074561</v>
      </c>
      <c r="NX276" s="145">
        <f t="shared" si="615"/>
        <v>1.0486621865374195</v>
      </c>
      <c r="NY276" s="145">
        <f t="shared" si="616"/>
        <v>1.0673146646631182</v>
      </c>
      <c r="NZ276" s="145">
        <f t="shared" si="617"/>
        <v>1.0858960690728636</v>
      </c>
      <c r="OA276" s="145">
        <f t="shared" si="618"/>
        <v>1.1044075026905116</v>
      </c>
      <c r="OB276" s="145">
        <f t="shared" si="619"/>
        <v>1.1228500940177939</v>
      </c>
      <c r="OC276" s="145">
        <f t="shared" si="620"/>
        <v>1.1412249939035743</v>
      </c>
      <c r="OD276" s="145">
        <f t="shared" si="621"/>
        <v>1.1595333724766144</v>
      </c>
      <c r="OE276" s="145">
        <f t="shared" si="622"/>
        <v>1.1777764162394766</v>
      </c>
      <c r="OF276" s="145">
        <f t="shared" si="623"/>
        <v>1.1959553253206789</v>
      </c>
      <c r="OG276" s="145">
        <f t="shared" si="624"/>
        <v>1.2140713108816126</v>
      </c>
    </row>
    <row r="277" spans="55:397">
      <c r="BC277" s="173"/>
      <c r="BD277" s="182"/>
      <c r="BE277" s="91">
        <f t="shared" si="634"/>
        <v>1013.25</v>
      </c>
      <c r="BF277" s="193">
        <f t="shared" si="634"/>
        <v>1.2250000000000001</v>
      </c>
      <c r="BG277" s="91">
        <f t="shared" si="634"/>
        <v>288.14999999999998</v>
      </c>
      <c r="BH277" s="116">
        <f t="shared" si="634"/>
        <v>0</v>
      </c>
      <c r="BI277" s="116"/>
      <c r="BJ277" s="107" t="s">
        <v>82</v>
      </c>
      <c r="BK277" s="217">
        <v>20000</v>
      </c>
      <c r="BL277" s="220">
        <v>6.0959999999999992</v>
      </c>
      <c r="BM277" s="284">
        <v>200</v>
      </c>
      <c r="BN277" s="113"/>
      <c r="BO277" s="104">
        <f t="shared" si="626"/>
        <v>465.63255632249945</v>
      </c>
      <c r="BP277" s="256">
        <f t="shared" si="627"/>
        <v>0.65269398162953829</v>
      </c>
      <c r="BQ277" s="213">
        <f t="shared" si="628"/>
        <v>-24.624000000000279</v>
      </c>
      <c r="BR277" s="215">
        <f t="shared" si="629"/>
        <v>248.5259999999997</v>
      </c>
      <c r="BS277" s="117"/>
      <c r="BT277" s="101">
        <f t="shared" si="630"/>
        <v>614.31694754065722</v>
      </c>
      <c r="BU277" s="113"/>
      <c r="BV277" s="141">
        <f t="shared" si="631"/>
        <v>0.45954360357512902</v>
      </c>
      <c r="BW277" s="163">
        <f t="shared" si="632"/>
        <v>0.53281141357513329</v>
      </c>
      <c r="BX277" s="159">
        <f t="shared" si="633"/>
        <v>0.86248828735033733</v>
      </c>
      <c r="BY277" s="170"/>
      <c r="CC277" s="267">
        <v>209.6256535136628</v>
      </c>
      <c r="CD277" s="273">
        <v>21000</v>
      </c>
      <c r="CE277" s="145">
        <f t="shared" si="325"/>
        <v>2.2773975056786817E-2</v>
      </c>
      <c r="CF277" s="145">
        <f t="shared" si="326"/>
        <v>4.5542998166908516E-2</v>
      </c>
      <c r="CG277" s="145">
        <f t="shared" si="327"/>
        <v>6.8302133841687207E-2</v>
      </c>
      <c r="CH277" s="145">
        <f t="shared" si="328"/>
        <v>9.1046479375364406E-2</v>
      </c>
      <c r="CI277" s="145">
        <f t="shared" si="329"/>
        <v>0.11377118090583323</v>
      </c>
      <c r="CJ277" s="145">
        <f t="shared" si="330"/>
        <v>0.13647144908442874</v>
      </c>
      <c r="CK277" s="145">
        <f t="shared" si="331"/>
        <v>0.15914257423329742</v>
      </c>
      <c r="CL277" s="145">
        <f t="shared" si="332"/>
        <v>0.18177994087729951</v>
      </c>
      <c r="CM277" s="145">
        <f t="shared" si="333"/>
        <v>0.20437904154590972</v>
      </c>
      <c r="CN277" s="145">
        <f t="shared" si="334"/>
        <v>0.22693548975159936</v>
      </c>
      <c r="CO277" s="145">
        <f t="shared" si="335"/>
        <v>0.24944503206260379</v>
      </c>
      <c r="CP277" s="145">
        <f t="shared" si="336"/>
        <v>0.27190355920055709</v>
      </c>
      <c r="CQ277" s="145">
        <f t="shared" si="337"/>
        <v>0.29430711610647575</v>
      </c>
      <c r="CR277" s="145">
        <f t="shared" si="338"/>
        <v>0.31665191093186146</v>
      </c>
      <c r="CS277" s="145">
        <f t="shared" si="339"/>
        <v>0.33893432292514192</v>
      </c>
      <c r="CT277" s="145">
        <f t="shared" si="340"/>
        <v>0.36115090919672638</v>
      </c>
      <c r="CU277" s="145">
        <f t="shared" si="341"/>
        <v>0.38329841035863621</v>
      </c>
      <c r="CV277" s="145">
        <f t="shared" si="342"/>
        <v>0.40537375504669393</v>
      </c>
      <c r="CW277" s="145">
        <f t="shared" si="343"/>
        <v>0.42737406334441008</v>
      </c>
      <c r="CX277" s="145">
        <f t="shared" si="344"/>
        <v>0.44929664913796413</v>
      </c>
      <c r="CY277" s="145">
        <f t="shared" si="345"/>
        <v>0.47113902144069636</v>
      </c>
      <c r="CZ277" s="145">
        <f t="shared" si="346"/>
        <v>0.49289888473359167</v>
      </c>
      <c r="DA277" s="145">
        <f t="shared" si="347"/>
        <v>0.51457413837486476</v>
      </c>
      <c r="DB277" s="145">
        <f t="shared" si="348"/>
        <v>0.53616287513739402</v>
      </c>
      <c r="DC277" s="145">
        <f t="shared" si="349"/>
        <v>0.5576633789369998</v>
      </c>
      <c r="DD277" s="145">
        <f t="shared" si="350"/>
        <v>0.57907412181773821</v>
      </c>
      <c r="DE277" s="145">
        <f t="shared" si="351"/>
        <v>0.60039376026240343</v>
      </c>
      <c r="DF277" s="145">
        <f t="shared" si="352"/>
        <v>0.62162113089749715</v>
      </c>
      <c r="DG277" s="145">
        <f t="shared" si="353"/>
        <v>0.64275524566186559</v>
      </c>
      <c r="DH277" s="145">
        <f t="shared" si="354"/>
        <v>0.66379528650755104</v>
      </c>
      <c r="DI277" s="145">
        <f t="shared" si="355"/>
        <v>0.68474059969971712</v>
      </c>
      <c r="DJ277" s="145">
        <f t="shared" si="356"/>
        <v>0.70559068978041994</v>
      </c>
      <c r="DK277" s="145">
        <f t="shared" si="357"/>
        <v>0.72634521325824131</v>
      </c>
      <c r="DL277" s="145">
        <f t="shared" si="358"/>
        <v>0.74700397208255753</v>
      </c>
      <c r="DM277" s="145">
        <f t="shared" si="359"/>
        <v>0.76756690695784735</v>
      </c>
      <c r="DN277" s="145">
        <f t="shared" si="360"/>
        <v>0.78803409054952478</v>
      </c>
      <c r="DO277" s="145">
        <f t="shared" si="361"/>
        <v>0.80840572062897398</v>
      </c>
      <c r="DP277" s="145">
        <f t="shared" si="362"/>
        <v>0.82868211320137308</v>
      </c>
      <c r="DQ277" s="145">
        <f t="shared" si="363"/>
        <v>0.84886369565587028</v>
      </c>
      <c r="DR277" s="145">
        <f t="shared" si="364"/>
        <v>0.86895099997366776</v>
      </c>
      <c r="DS277" s="145">
        <f t="shared" si="365"/>
        <v>0.88894465602561756</v>
      </c>
      <c r="DT277" s="145">
        <f t="shared" si="366"/>
        <v>0.90884538498716061</v>
      </c>
      <c r="DU277" s="145">
        <f t="shared" si="367"/>
        <v>0.92865399289475747</v>
      </c>
      <c r="DV277" s="145">
        <f t="shared" si="368"/>
        <v>0.9483713643645183</v>
      </c>
      <c r="DW277" s="145">
        <f t="shared" si="369"/>
        <v>0.96799845649047112</v>
      </c>
      <c r="DX277" s="145">
        <f t="shared" si="370"/>
        <v>0.98753629293686063</v>
      </c>
      <c r="DY277" s="145">
        <f t="shared" si="371"/>
        <v>1.0069859582360663</v>
      </c>
      <c r="DZ277" s="145">
        <f t="shared" si="372"/>
        <v>1.0263485923011137</v>
      </c>
      <c r="EA277" s="145">
        <f t="shared" si="373"/>
        <v>1.0456253851594237</v>
      </c>
      <c r="EB277" s="145">
        <f t="shared" si="374"/>
        <v>1.0648175719122739</v>
      </c>
      <c r="EC277" s="145">
        <f t="shared" si="375"/>
        <v>1.0839264279225556</v>
      </c>
      <c r="ED277" s="145">
        <f t="shared" si="376"/>
        <v>1.1029532642317041</v>
      </c>
      <c r="EE277" s="145">
        <f t="shared" si="377"/>
        <v>1.1218994232051425</v>
      </c>
      <c r="EF277" s="145">
        <f t="shared" si="378"/>
        <v>1.1407662744042926</v>
      </c>
      <c r="EG277" s="145">
        <f t="shared" si="379"/>
        <v>1.1595552106820666</v>
      </c>
      <c r="EH277" s="145">
        <f t="shared" si="380"/>
        <v>1.1782676444977425</v>
      </c>
      <c r="EI277" s="145">
        <f t="shared" si="381"/>
        <v>1.1969050044463516</v>
      </c>
      <c r="EJ277" s="145">
        <f t="shared" si="382"/>
        <v>1.2154687319969717</v>
      </c>
      <c r="EK277" s="145">
        <f t="shared" si="383"/>
        <v>1.2339602784338048</v>
      </c>
      <c r="EL277" s="145">
        <f t="shared" si="384"/>
        <v>1.2523811019934374</v>
      </c>
      <c r="EO277" s="267">
        <v>209.6256535136628</v>
      </c>
      <c r="EP277" s="273">
        <v>21000</v>
      </c>
      <c r="EQ277" s="146">
        <f t="shared" si="385"/>
        <v>246.5703742863754</v>
      </c>
      <c r="ER277" s="146">
        <f t="shared" si="386"/>
        <v>246.64707490333936</v>
      </c>
      <c r="ES277" s="146">
        <f t="shared" si="387"/>
        <v>246.77483524735106</v>
      </c>
      <c r="ET277" s="146">
        <f t="shared" si="388"/>
        <v>246.95354472092166</v>
      </c>
      <c r="EU277" s="146">
        <f t="shared" si="389"/>
        <v>247.18304934029095</v>
      </c>
      <c r="EV277" s="146">
        <f t="shared" si="390"/>
        <v>247.4631525763987</v>
      </c>
      <c r="EW277" s="146">
        <f t="shared" si="391"/>
        <v>247.79361641960222</v>
      </c>
      <c r="EX277" s="146">
        <f t="shared" si="392"/>
        <v>248.17416265619792</v>
      </c>
      <c r="EY277" s="146">
        <f t="shared" si="393"/>
        <v>248.60447434262656</v>
      </c>
      <c r="EZ277" s="146">
        <f t="shared" si="394"/>
        <v>249.08419746134334</v>
      </c>
      <c r="FA277" s="146">
        <f t="shared" si="395"/>
        <v>249.61294274072407</v>
      </c>
      <c r="FB277" s="146">
        <f t="shared" si="396"/>
        <v>250.19028762008978</v>
      </c>
      <c r="FC277" s="146">
        <f t="shared" si="397"/>
        <v>250.81577833997173</v>
      </c>
      <c r="FD277" s="146">
        <f t="shared" si="398"/>
        <v>251.48893213710883</v>
      </c>
      <c r="FE277" s="146">
        <f t="shared" si="399"/>
        <v>252.20923952337446</v>
      </c>
      <c r="FF277" s="146">
        <f t="shared" si="400"/>
        <v>252.97616662784498</v>
      </c>
      <c r="FG277" s="146">
        <f t="shared" si="401"/>
        <v>253.78915758153971</v>
      </c>
      <c r="FH277" s="146">
        <f t="shared" si="402"/>
        <v>254.64763692495231</v>
      </c>
      <c r="FI277" s="146">
        <f t="shared" si="403"/>
        <v>255.55101201932817</v>
      </c>
      <c r="FJ277" s="146">
        <f t="shared" si="404"/>
        <v>256.49867544369238</v>
      </c>
      <c r="FK277" s="146">
        <f t="shared" si="405"/>
        <v>257.49000736085623</v>
      </c>
      <c r="FL277" s="146">
        <f t="shared" si="406"/>
        <v>258.52437783700316</v>
      </c>
      <c r="FM277" s="146">
        <f t="shared" si="407"/>
        <v>259.60114910092562</v>
      </c>
      <c r="FN277" s="146">
        <f t="shared" si="408"/>
        <v>260.7196777305395</v>
      </c>
      <c r="FO277" s="146">
        <f t="shared" si="409"/>
        <v>261.87931675588612</v>
      </c>
      <c r="FP277" s="146">
        <f t="shared" si="410"/>
        <v>263.07941766943105</v>
      </c>
      <c r="FQ277" s="146">
        <f t="shared" si="411"/>
        <v>264.31933233604718</v>
      </c>
      <c r="FR277" s="146">
        <f t="shared" si="412"/>
        <v>265.59841479660918</v>
      </c>
      <c r="FS277" s="146">
        <f t="shared" si="413"/>
        <v>266.91602296059403</v>
      </c>
      <c r="FT277" s="146">
        <f t="shared" si="414"/>
        <v>268.27152018448317</v>
      </c>
      <c r="FU277" s="146">
        <f t="shared" si="415"/>
        <v>269.6642767340544</v>
      </c>
      <c r="FV277" s="146">
        <f t="shared" si="416"/>
        <v>271.09367112985137</v>
      </c>
      <c r="FW277" s="146">
        <f t="shared" si="417"/>
        <v>272.55909137620608</v>
      </c>
      <c r="FX277" s="146">
        <f t="shared" si="418"/>
        <v>274.05993607515194</v>
      </c>
      <c r="FY277" s="146">
        <f t="shared" si="419"/>
        <v>275.5956154274333</v>
      </c>
      <c r="FZ277" s="146">
        <f t="shared" si="420"/>
        <v>277.16555212354439</v>
      </c>
      <c r="GA277" s="146">
        <f t="shared" si="421"/>
        <v>278.76918212837018</v>
      </c>
      <c r="GB277" s="146">
        <f t="shared" si="422"/>
        <v>280.40595536351725</v>
      </c>
      <c r="GC277" s="146">
        <f t="shared" si="423"/>
        <v>282.07533629184621</v>
      </c>
      <c r="GD277" s="146">
        <f t="shared" si="424"/>
        <v>283.77680440904237</v>
      </c>
      <c r="GE277" s="355">
        <f t="shared" si="425"/>
        <v>285.50985464730047</v>
      </c>
      <c r="GF277" s="146">
        <f t="shared" si="426"/>
        <v>287.27399769636088</v>
      </c>
      <c r="GG277" s="146">
        <f t="shared" si="427"/>
        <v>289.06876024722197</v>
      </c>
      <c r="GH277" s="146">
        <f t="shared" si="428"/>
        <v>290.89368516388078</v>
      </c>
      <c r="GI277" s="146">
        <f t="shared" si="429"/>
        <v>292.74833158842421</v>
      </c>
      <c r="GJ277" s="146">
        <f t="shared" si="430"/>
        <v>294.63227498471781</v>
      </c>
      <c r="GK277" s="146">
        <f t="shared" si="431"/>
        <v>296.54510712582277</v>
      </c>
      <c r="GL277" s="146">
        <f t="shared" si="432"/>
        <v>298.48643603011953</v>
      </c>
      <c r="GM277" s="146">
        <f t="shared" si="433"/>
        <v>300.45588585094333</v>
      </c>
      <c r="GN277" s="146">
        <f t="shared" si="434"/>
        <v>302.45309672433456</v>
      </c>
      <c r="GO277" s="146">
        <f t="shared" si="435"/>
        <v>304.47772457929318</v>
      </c>
      <c r="GP277" s="146">
        <f t="shared" si="436"/>
        <v>306.5294409147042</v>
      </c>
      <c r="GQ277" s="146">
        <f t="shared" si="437"/>
        <v>308.60793254685899</v>
      </c>
      <c r="GR277" s="146">
        <f t="shared" si="438"/>
        <v>310.71290133126695</v>
      </c>
      <c r="GS277" s="146">
        <f t="shared" si="439"/>
        <v>312.84406386221031</v>
      </c>
      <c r="GT277" s="146">
        <f t="shared" si="440"/>
        <v>315.00115115325627</v>
      </c>
      <c r="GU277" s="146">
        <f t="shared" si="441"/>
        <v>317.18390830171097</v>
      </c>
      <c r="GV277" s="146">
        <f t="shared" si="442"/>
        <v>319.39209413976891</v>
      </c>
      <c r="GW277" s="146">
        <f t="shared" si="443"/>
        <v>321.62548087489455</v>
      </c>
      <c r="GX277" s="146">
        <f t="shared" si="444"/>
        <v>323.88385372175787</v>
      </c>
      <c r="HA277" s="267">
        <v>199.65044562506483</v>
      </c>
      <c r="HB277" s="273">
        <v>20000</v>
      </c>
      <c r="HC277" s="146">
        <f t="shared" si="505"/>
        <v>13.699282668118439</v>
      </c>
      <c r="HD277" s="146">
        <f t="shared" si="506"/>
        <v>27.395805848663571</v>
      </c>
      <c r="HE277" s="146">
        <f t="shared" si="507"/>
        <v>41.086818828896249</v>
      </c>
      <c r="HF277" s="146">
        <f t="shared" si="508"/>
        <v>54.769588378320371</v>
      </c>
      <c r="HG277" s="146">
        <f t="shared" si="509"/>
        <v>68.441407322024318</v>
      </c>
      <c r="HH277" s="146">
        <f t="shared" si="510"/>
        <v>82.099602915512492</v>
      </c>
      <c r="HI277" s="146">
        <f t="shared" si="511"/>
        <v>95.741544959223759</v>
      </c>
      <c r="HJ277" s="146">
        <f t="shared" si="512"/>
        <v>109.36465359478193</v>
      </c>
      <c r="HK277" s="146">
        <f t="shared" si="513"/>
        <v>122.96640672939866</v>
      </c>
      <c r="HL277" s="146">
        <f t="shared" si="514"/>
        <v>136.54434703999266</v>
      </c>
      <c r="HM277" s="146">
        <f t="shared" si="515"/>
        <v>150.09608851423701</v>
      </c>
      <c r="HN277" s="146">
        <f t="shared" si="516"/>
        <v>163.61932249192878</v>
      </c>
      <c r="HO277" s="146">
        <f t="shared" si="517"/>
        <v>177.11182317633487</v>
      </c>
      <c r="HP277" s="146">
        <f t="shared" si="518"/>
        <v>190.57145259181794</v>
      </c>
      <c r="HQ277" s="146">
        <f t="shared" si="519"/>
        <v>203.99616497063835</v>
      </c>
      <c r="HR277" s="146">
        <f t="shared" si="520"/>
        <v>217.38401055837554</v>
      </c>
      <c r="HS277" s="146">
        <f t="shared" si="521"/>
        <v>230.73313883371753</v>
      </c>
      <c r="HT277" s="146">
        <f t="shared" si="522"/>
        <v>244.04180114447857</v>
      </c>
      <c r="HU277" s="146">
        <f t="shared" si="523"/>
        <v>257.30835276737662</v>
      </c>
      <c r="HV277" s="146">
        <f t="shared" si="524"/>
        <v>270.53125440437219</v>
      </c>
      <c r="HW277" s="146">
        <f t="shared" si="525"/>
        <v>283.7090731330573</v>
      </c>
      <c r="HX277" s="146">
        <f t="shared" si="526"/>
        <v>296.8404828328737</v>
      </c>
      <c r="HY277" s="146">
        <f t="shared" si="527"/>
        <v>309.92426411247504</v>
      </c>
      <c r="HZ277" s="146">
        <f t="shared" si="528"/>
        <v>322.95930376665683</v>
      </c>
      <c r="IA277" s="146">
        <f t="shared" si="529"/>
        <v>335.94459379368874</v>
      </c>
      <c r="IB277" s="146">
        <f t="shared" si="530"/>
        <v>348.87923000580452</v>
      </c>
      <c r="IC277" s="146">
        <f t="shared" si="531"/>
        <v>361.76241026688024</v>
      </c>
      <c r="ID277" s="146">
        <f t="shared" si="532"/>
        <v>374.59343239220459</v>
      </c>
      <c r="IE277" s="146">
        <f t="shared" si="533"/>
        <v>387.3716917454945</v>
      </c>
      <c r="IF277" s="146">
        <f t="shared" si="534"/>
        <v>400.09667856826718</v>
      </c>
      <c r="IG277" s="146">
        <f t="shared" si="535"/>
        <v>412.76797507609223</v>
      </c>
      <c r="IH277" s="146">
        <f t="shared" si="536"/>
        <v>425.38525235543699</v>
      </c>
      <c r="II277" s="146">
        <f t="shared" si="537"/>
        <v>437.94826709365253</v>
      </c>
      <c r="IJ277" s="146">
        <f t="shared" si="538"/>
        <v>450.45685817321311</v>
      </c>
      <c r="IK277" s="146">
        <f t="shared" si="539"/>
        <v>462.91094315976591</v>
      </c>
      <c r="IL277" s="146">
        <f t="shared" si="540"/>
        <v>475.31051471172458</v>
      </c>
      <c r="IM277" s="146">
        <f t="shared" si="541"/>
        <v>487.65563693732315</v>
      </c>
      <c r="IN277" s="146">
        <f t="shared" si="542"/>
        <v>499.94644172305067</v>
      </c>
      <c r="IO277" s="146">
        <f t="shared" si="543"/>
        <v>512.18312505541212</v>
      </c>
      <c r="IP277" s="146">
        <f t="shared" si="544"/>
        <v>524.36594335596749</v>
      </c>
      <c r="IQ277" s="355">
        <f t="shared" si="545"/>
        <v>536.49520984759511</v>
      </c>
      <c r="IR277" s="146">
        <f t="shared" si="546"/>
        <v>548.57129096800509</v>
      </c>
      <c r="IS277" s="146">
        <f t="shared" si="547"/>
        <v>560.59460284463592</v>
      </c>
      <c r="IT277" s="146">
        <f t="shared" si="548"/>
        <v>572.56560784324915</v>
      </c>
      <c r="IU277" s="146">
        <f t="shared" si="549"/>
        <v>584.48481120084318</v>
      </c>
      <c r="IV277" s="146">
        <f t="shared" si="550"/>
        <v>596.35275775186187</v>
      </c>
      <c r="IW277" s="146">
        <f t="shared" si="551"/>
        <v>608.17002875517346</v>
      </c>
      <c r="IX277" s="146">
        <f t="shared" si="552"/>
        <v>619.9372388278731</v>
      </c>
      <c r="IY277" s="146">
        <f t="shared" si="553"/>
        <v>631.65503299067916</v>
      </c>
      <c r="IZ277" s="146">
        <f t="shared" si="554"/>
        <v>643.32408382848519</v>
      </c>
      <c r="JA277" s="146">
        <f t="shared" si="555"/>
        <v>654.9450887685656</v>
      </c>
      <c r="JB277" s="146">
        <f t="shared" si="556"/>
        <v>666.51876747796416</v>
      </c>
      <c r="JC277" s="146">
        <f t="shared" si="557"/>
        <v>678.04585938069329</v>
      </c>
      <c r="JD277" s="146">
        <f t="shared" si="558"/>
        <v>689.52712129463907</v>
      </c>
      <c r="JE277" s="146">
        <f t="shared" si="559"/>
        <v>700.96332518736381</v>
      </c>
      <c r="JF277" s="146">
        <f t="shared" si="560"/>
        <v>712.35525604939596</v>
      </c>
      <c r="JG277" s="146">
        <f t="shared" si="561"/>
        <v>723.70370988312254</v>
      </c>
      <c r="JH277" s="146">
        <f t="shared" si="562"/>
        <v>735.00949180491341</v>
      </c>
      <c r="JI277" s="146">
        <f t="shared" si="563"/>
        <v>746.27341425779014</v>
      </c>
      <c r="JJ277" s="146">
        <f t="shared" si="564"/>
        <v>757.49629533160726</v>
      </c>
      <c r="JL277" s="267">
        <v>209.6256535136628</v>
      </c>
      <c r="JM277" s="273">
        <v>21000</v>
      </c>
      <c r="JN277" s="147">
        <f t="shared" si="445"/>
        <v>109.1957663945731</v>
      </c>
      <c r="JO277" s="147">
        <f t="shared" si="446"/>
        <v>119.27246701153706</v>
      </c>
      <c r="JP277" s="147">
        <f t="shared" si="447"/>
        <v>129.40022735554876</v>
      </c>
      <c r="JQ277" s="147">
        <f t="shared" si="448"/>
        <v>139.57893682911936</v>
      </c>
      <c r="JR277" s="147">
        <f t="shared" si="449"/>
        <v>149.80844144848865</v>
      </c>
      <c r="JS277" s="147">
        <f t="shared" si="450"/>
        <v>160.0885446845964</v>
      </c>
      <c r="JT277" s="147">
        <f t="shared" si="451"/>
        <v>170.41900852779992</v>
      </c>
      <c r="JU277" s="147">
        <f t="shared" si="452"/>
        <v>180.79955476439562</v>
      </c>
      <c r="JV277" s="147">
        <f t="shared" si="453"/>
        <v>191.22986645082426</v>
      </c>
      <c r="JW277" s="147">
        <f t="shared" si="454"/>
        <v>201.70958956954104</v>
      </c>
      <c r="JX277" s="147">
        <f t="shared" si="455"/>
        <v>212.23833484892177</v>
      </c>
      <c r="JY277" s="147">
        <f t="shared" si="456"/>
        <v>222.81567972828748</v>
      </c>
      <c r="JZ277" s="147">
        <f t="shared" si="457"/>
        <v>233.44117044816943</v>
      </c>
      <c r="KA277" s="147">
        <f t="shared" si="458"/>
        <v>244.11432424530656</v>
      </c>
      <c r="KB277" s="147">
        <f t="shared" si="459"/>
        <v>254.83463163157219</v>
      </c>
      <c r="KC277" s="147">
        <f t="shared" si="460"/>
        <v>265.6015587360427</v>
      </c>
      <c r="KD277" s="147">
        <f t="shared" si="461"/>
        <v>276.41454968973744</v>
      </c>
      <c r="KE277" s="147">
        <f t="shared" si="462"/>
        <v>287.27302903315001</v>
      </c>
      <c r="KF277" s="147">
        <f t="shared" si="463"/>
        <v>298.17640412752587</v>
      </c>
      <c r="KG277" s="147">
        <f t="shared" si="464"/>
        <v>309.12406755189011</v>
      </c>
      <c r="KH277" s="147">
        <f t="shared" si="465"/>
        <v>320.11539946905395</v>
      </c>
      <c r="KI277" s="147">
        <f t="shared" si="466"/>
        <v>331.14976994520089</v>
      </c>
      <c r="KJ277" s="147">
        <f t="shared" si="467"/>
        <v>342.22654120912335</v>
      </c>
      <c r="KK277" s="147">
        <f t="shared" si="468"/>
        <v>353.34506983873723</v>
      </c>
      <c r="KL277" s="147">
        <f t="shared" si="469"/>
        <v>364.50470886408385</v>
      </c>
      <c r="KM277" s="147">
        <f t="shared" si="470"/>
        <v>375.70480977762878</v>
      </c>
      <c r="KN277" s="147">
        <f t="shared" si="471"/>
        <v>386.94472444424491</v>
      </c>
      <c r="KO277" s="147">
        <f t="shared" si="472"/>
        <v>398.22380690480691</v>
      </c>
      <c r="KP277" s="147">
        <f t="shared" si="473"/>
        <v>409.54141506879176</v>
      </c>
      <c r="KQ277" s="147">
        <f t="shared" si="474"/>
        <v>420.8969122926809</v>
      </c>
      <c r="KR277" s="147">
        <f t="shared" si="475"/>
        <v>432.28966884225213</v>
      </c>
      <c r="KS277" s="147">
        <f t="shared" si="476"/>
        <v>443.7190632380491</v>
      </c>
      <c r="KT277" s="147">
        <f t="shared" si="477"/>
        <v>455.18448348440381</v>
      </c>
      <c r="KU277" s="147">
        <f t="shared" si="478"/>
        <v>466.68532818334967</v>
      </c>
      <c r="KV277" s="147">
        <f t="shared" si="479"/>
        <v>478.22100753563103</v>
      </c>
      <c r="KW277" s="147">
        <f t="shared" si="480"/>
        <v>489.79094423174212</v>
      </c>
      <c r="KX277" s="147">
        <f t="shared" si="481"/>
        <v>501.39457423656791</v>
      </c>
      <c r="KY277" s="147">
        <f t="shared" si="482"/>
        <v>513.03134747171498</v>
      </c>
      <c r="KZ277" s="147">
        <f t="shared" si="483"/>
        <v>524.700728400044</v>
      </c>
      <c r="LA277" s="147">
        <f t="shared" si="484"/>
        <v>536.4021965172401</v>
      </c>
      <c r="LB277" s="358">
        <f t="shared" si="485"/>
        <v>548.1352467554982</v>
      </c>
      <c r="LC277" s="147">
        <f t="shared" si="486"/>
        <v>559.89938980455861</v>
      </c>
      <c r="LD277" s="147">
        <f t="shared" si="487"/>
        <v>571.69415235541965</v>
      </c>
      <c r="LE277" s="147">
        <f t="shared" si="488"/>
        <v>583.51907727207845</v>
      </c>
      <c r="LF277" s="147">
        <f t="shared" si="489"/>
        <v>595.37372369662194</v>
      </c>
      <c r="LG277" s="147">
        <f t="shared" si="490"/>
        <v>607.25766709291554</v>
      </c>
      <c r="LH277" s="147">
        <f t="shared" si="491"/>
        <v>619.17049923402055</v>
      </c>
      <c r="LI277" s="147">
        <f t="shared" si="492"/>
        <v>631.11182813831726</v>
      </c>
      <c r="LJ277" s="147">
        <f t="shared" si="493"/>
        <v>643.08127795914106</v>
      </c>
      <c r="LK277" s="147">
        <f t="shared" si="494"/>
        <v>655.07848883253223</v>
      </c>
      <c r="LL277" s="147">
        <f t="shared" si="495"/>
        <v>667.10311668749091</v>
      </c>
      <c r="LM277" s="147">
        <f t="shared" si="496"/>
        <v>679.15483302290193</v>
      </c>
      <c r="LN277" s="147">
        <f t="shared" si="497"/>
        <v>691.23332465505678</v>
      </c>
      <c r="LO277" s="147">
        <f t="shared" si="498"/>
        <v>703.33829343946468</v>
      </c>
      <c r="LP277" s="147">
        <f t="shared" si="499"/>
        <v>715.46945597040803</v>
      </c>
      <c r="LQ277" s="147">
        <f t="shared" si="500"/>
        <v>727.626543261454</v>
      </c>
      <c r="LR277" s="147">
        <f t="shared" si="501"/>
        <v>739.8093004099087</v>
      </c>
      <c r="LS277" s="147">
        <f t="shared" si="502"/>
        <v>752.01748624796664</v>
      </c>
      <c r="LT277" s="147">
        <f t="shared" si="503"/>
        <v>764.25087298309222</v>
      </c>
      <c r="LU277" s="147">
        <f t="shared" si="504"/>
        <v>776.5092458299556</v>
      </c>
      <c r="LX277" s="267">
        <v>200</v>
      </c>
      <c r="LY277" s="273">
        <v>20000</v>
      </c>
      <c r="LZ277" s="145">
        <f t="shared" si="565"/>
        <v>2.2300023990811001E-2</v>
      </c>
      <c r="MA277" s="145">
        <f t="shared" si="566"/>
        <v>4.4595556020942166E-2</v>
      </c>
      <c r="MB277" s="145">
        <f t="shared" si="567"/>
        <v>6.6882118413601158E-2</v>
      </c>
      <c r="MC277" s="145">
        <f t="shared" si="568"/>
        <v>8.9155261950014109E-2</v>
      </c>
      <c r="MD277" s="145">
        <f t="shared" si="569"/>
        <v>0.11141057982531839</v>
      </c>
      <c r="ME277" s="145">
        <f t="shared" si="570"/>
        <v>0.13364372128131613</v>
      </c>
      <c r="MF277" s="145">
        <f t="shared" si="571"/>
        <v>0.15585040481548382</v>
      </c>
      <c r="MG277" s="145">
        <f t="shared" si="572"/>
        <v>0.17802643087189754</v>
      </c>
      <c r="MH277" s="145">
        <f t="shared" si="573"/>
        <v>0.20016769392685588</v>
      </c>
      <c r="MI277" s="145">
        <f t="shared" si="574"/>
        <v>0.22227019389035457</v>
      </c>
      <c r="MJ277" s="145">
        <f t="shared" si="575"/>
        <v>0.2443300467537618</v>
      </c>
      <c r="MK277" s="145">
        <f t="shared" si="576"/>
        <v>0.26634349442410588</v>
      </c>
      <c r="ML277" s="145">
        <f t="shared" si="577"/>
        <v>0.28830691369557748</v>
      </c>
      <c r="MM277" s="145">
        <f t="shared" si="578"/>
        <v>0.31021682431967318</v>
      </c>
      <c r="MN277" s="145">
        <f t="shared" si="579"/>
        <v>0.33206989614613769</v>
      </c>
      <c r="MO277" s="145">
        <f t="shared" si="580"/>
        <v>0.3538629553175211</v>
      </c>
      <c r="MP277" s="145">
        <f t="shared" si="581"/>
        <v>0.37559298951043013</v>
      </c>
      <c r="MQ277" s="145">
        <f t="shared" si="582"/>
        <v>0.39725715222650143</v>
      </c>
      <c r="MR277" s="145">
        <f t="shared" si="583"/>
        <v>0.41885276614535732</v>
      </c>
      <c r="MS277" s="145">
        <f t="shared" si="584"/>
        <v>0.44037732556038212</v>
      </c>
      <c r="MT277" s="145">
        <f t="shared" si="585"/>
        <v>0.46182849792578873</v>
      </c>
      <c r="MU277" s="145">
        <f t="shared" si="586"/>
        <v>0.48320412455042672</v>
      </c>
      <c r="MV277" s="145">
        <f t="shared" si="587"/>
        <v>0.50450222047954063</v>
      </c>
      <c r="MW277" s="145">
        <f t="shared" si="588"/>
        <v>0.52572097361074754</v>
      </c>
      <c r="MX277" s="145">
        <f t="shared" si="589"/>
        <v>0.54685874309442684</v>
      </c>
      <c r="MY277" s="145">
        <f t="shared" si="590"/>
        <v>0.56791405707184195</v>
      </c>
      <c r="MZ277" s="145">
        <f t="shared" si="591"/>
        <v>0.58888560980639038</v>
      </c>
      <c r="NA277" s="145">
        <f t="shared" si="592"/>
        <v>0.60977225826479897</v>
      </c>
      <c r="NB277" s="145">
        <f t="shared" si="593"/>
        <v>0.63057301820548772</v>
      </c>
      <c r="NC277" s="145">
        <f t="shared" si="594"/>
        <v>0.65128705983125701</v>
      </c>
      <c r="ND277" s="145">
        <f t="shared" si="595"/>
        <v>0.6719137030624962</v>
      </c>
      <c r="NE277" s="145">
        <f t="shared" si="596"/>
        <v>0.69245241248579392</v>
      </c>
      <c r="NF277" s="145">
        <f t="shared" si="597"/>
        <v>0.71290279203092943</v>
      </c>
      <c r="NG277" s="145">
        <f t="shared" si="598"/>
        <v>0.7332645794268936</v>
      </c>
      <c r="NH277" s="145">
        <f t="shared" si="599"/>
        <v>0.75353764048505134</v>
      </c>
      <c r="NI277" s="145">
        <f t="shared" si="600"/>
        <v>0.77372196325459053</v>
      </c>
      <c r="NJ277" s="145">
        <f t="shared" si="601"/>
        <v>0.79381765209244648</v>
      </c>
      <c r="NK277" s="145">
        <f t="shared" si="602"/>
        <v>0.81382492168663934</v>
      </c>
      <c r="NL277" s="145">
        <f t="shared" si="603"/>
        <v>0.83374409106874647</v>
      </c>
      <c r="NM277" s="145">
        <f t="shared" si="604"/>
        <v>0.85357557764799163</v>
      </c>
      <c r="NN277" s="145">
        <f t="shared" si="605"/>
        <v>0.87331989129615917</v>
      </c>
      <c r="NO277" s="145">
        <f t="shared" si="606"/>
        <v>0.89297762850942519</v>
      </c>
      <c r="NP277" s="145">
        <f t="shared" si="607"/>
        <v>0.91254946667010872</v>
      </c>
      <c r="NQ277" s="145">
        <f t="shared" si="608"/>
        <v>0.93203615842839027</v>
      </c>
      <c r="NR277" s="145">
        <f t="shared" si="609"/>
        <v>0.95143852622128788</v>
      </c>
      <c r="NS277" s="145">
        <f t="shared" si="610"/>
        <v>0.97075745694349991</v>
      </c>
      <c r="NT277" s="145">
        <f t="shared" si="611"/>
        <v>0.98999389678228444</v>
      </c>
      <c r="NU277" s="145">
        <f t="shared" si="612"/>
        <v>1.009148846226229</v>
      </c>
      <c r="NV277" s="145">
        <f t="shared" si="613"/>
        <v>1.0282233552556752</v>
      </c>
      <c r="NW277" s="145">
        <f t="shared" si="614"/>
        <v>1.047218518720596</v>
      </c>
      <c r="NX277" s="145">
        <f t="shared" si="615"/>
        <v>1.066135471909994</v>
      </c>
      <c r="NY277" s="145">
        <f t="shared" si="616"/>
        <v>1.084975386315306</v>
      </c>
      <c r="NZ277" s="145">
        <f t="shared" si="617"/>
        <v>1.1037394655888413</v>
      </c>
      <c r="OA277" s="145">
        <f t="shared" si="618"/>
        <v>1.1224289416970776</v>
      </c>
      <c r="OB277" s="145">
        <f t="shared" si="619"/>
        <v>1.1410450712675024</v>
      </c>
      <c r="OC277" s="145">
        <f t="shared" si="620"/>
        <v>1.1595891321267029</v>
      </c>
      <c r="OD277" s="145">
        <f t="shared" si="621"/>
        <v>1.1780624200266359</v>
      </c>
      <c r="OE277" s="145">
        <f t="shared" si="622"/>
        <v>1.1964662455552204</v>
      </c>
      <c r="OF277" s="145">
        <f t="shared" si="623"/>
        <v>1.2148019312268765</v>
      </c>
      <c r="OG277" s="145">
        <f t="shared" si="624"/>
        <v>1.2330708087480755</v>
      </c>
    </row>
    <row r="278" spans="55:397">
      <c r="BC278" s="173"/>
      <c r="BD278" s="182"/>
      <c r="BE278" s="91">
        <f t="shared" si="634"/>
        <v>1013.25</v>
      </c>
      <c r="BF278" s="193">
        <f t="shared" si="634"/>
        <v>1.2250000000000001</v>
      </c>
      <c r="BG278" s="91">
        <f t="shared" si="634"/>
        <v>288.14999999999998</v>
      </c>
      <c r="BH278" s="116">
        <f t="shared" si="634"/>
        <v>0</v>
      </c>
      <c r="BI278" s="116"/>
      <c r="BJ278" s="107" t="s">
        <v>80</v>
      </c>
      <c r="BK278" s="217">
        <v>21000</v>
      </c>
      <c r="BL278" s="220">
        <v>6.4007999999999994</v>
      </c>
      <c r="BM278" s="284">
        <v>210</v>
      </c>
      <c r="BN278" s="113"/>
      <c r="BO278" s="104">
        <f t="shared" si="626"/>
        <v>446.45120322837374</v>
      </c>
      <c r="BP278" s="256">
        <f t="shared" si="627"/>
        <v>0.63083568280091185</v>
      </c>
      <c r="BQ278" s="213">
        <f t="shared" si="628"/>
        <v>-26.605200000000309</v>
      </c>
      <c r="BR278" s="215">
        <f t="shared" si="629"/>
        <v>246.54479999999967</v>
      </c>
      <c r="BS278" s="117"/>
      <c r="BT278" s="101">
        <f t="shared" si="630"/>
        <v>611.86344158429085</v>
      </c>
      <c r="BU278" s="113"/>
      <c r="BV278" s="141">
        <f t="shared" si="631"/>
        <v>0.44061307991944115</v>
      </c>
      <c r="BW278" s="163">
        <f t="shared" si="632"/>
        <v>0.51496790432727491</v>
      </c>
      <c r="BX278" s="159">
        <f t="shared" si="633"/>
        <v>0.8556127017178542</v>
      </c>
      <c r="BY278" s="170"/>
      <c r="CC278" s="267">
        <v>219.59996772850073</v>
      </c>
      <c r="CD278" s="273">
        <v>22000</v>
      </c>
      <c r="CE278" s="145">
        <f t="shared" si="325"/>
        <v>2.3261943316579096E-2</v>
      </c>
      <c r="CF278" s="145">
        <f t="shared" si="326"/>
        <v>4.6518437086402013E-2</v>
      </c>
      <c r="CG278" s="145">
        <f t="shared" si="327"/>
        <v>6.9764050697508281E-2</v>
      </c>
      <c r="CH278" s="145">
        <f t="shared" si="328"/>
        <v>9.2993391246676521E-2</v>
      </c>
      <c r="CI278" s="145">
        <f t="shared" si="329"/>
        <v>0.11620112199390921</v>
      </c>
      <c r="CJ278" s="145">
        <f t="shared" si="330"/>
        <v>0.13938198034460117</v>
      </c>
      <c r="CK278" s="145">
        <f t="shared" si="331"/>
        <v>0.16253079521327579</v>
      </c>
      <c r="CL278" s="145">
        <f t="shared" si="332"/>
        <v>0.18564250363325482</v>
      </c>
      <c r="CM278" s="145">
        <f t="shared" si="333"/>
        <v>0.20871216648767141</v>
      </c>
      <c r="CN278" s="145">
        <f t="shared" si="334"/>
        <v>0.23173498325093778</v>
      </c>
      <c r="CO278" s="145">
        <f t="shared" si="335"/>
        <v>0.25470630564430075</v>
      </c>
      <c r="CP278" s="145">
        <f t="shared" si="336"/>
        <v>0.27762165012481954</v>
      </c>
      <c r="CQ278" s="145">
        <f t="shared" si="337"/>
        <v>0.30047670914339175</v>
      </c>
      <c r="CR278" s="145">
        <f t="shared" si="338"/>
        <v>0.32326736112395471</v>
      </c>
      <c r="CS278" s="145">
        <f t="shared" si="339"/>
        <v>0.34598967913265971</v>
      </c>
      <c r="CT278" s="145">
        <f t="shared" si="340"/>
        <v>0.36863993822184149</v>
      </c>
      <c r="CU278" s="145">
        <f t="shared" si="341"/>
        <v>0.39121462144909103</v>
      </c>
      <c r="CV278" s="145">
        <f t="shared" si="342"/>
        <v>0.41371042458633545</v>
      </c>
      <c r="CW278" s="145">
        <f t="shared" si="343"/>
        <v>0.43612425954717537</v>
      </c>
      <c r="CX278" s="145">
        <f t="shared" si="344"/>
        <v>0.4584532565729289</v>
      </c>
      <c r="CY278" s="145">
        <f t="shared" si="345"/>
        <v>0.48069476522837978</v>
      </c>
      <c r="CZ278" s="145">
        <f t="shared" si="346"/>
        <v>0.50284635426753033</v>
      </c>
      <c r="DA278" s="145">
        <f t="shared" si="347"/>
        <v>0.52490581043716622</v>
      </c>
      <c r="DB278" s="145">
        <f t="shared" si="348"/>
        <v>0.54687113629217299</v>
      </c>
      <c r="DC278" s="145">
        <f t="shared" si="349"/>
        <v>0.56874054710108835</v>
      </c>
      <c r="DD278" s="145">
        <f t="shared" si="350"/>
        <v>0.59051246692346526</v>
      </c>
      <c r="DE278" s="145">
        <f t="shared" si="351"/>
        <v>0.61218552394234604</v>
      </c>
      <c r="DF278" s="145">
        <f t="shared" si="352"/>
        <v>0.63375854513573993</v>
      </c>
      <c r="DG278" s="145">
        <f t="shared" si="353"/>
        <v>0.65523055037019884</v>
      </c>
      <c r="DH278" s="145">
        <f t="shared" si="354"/>
        <v>0.67660074599812403</v>
      </c>
      <c r="DI278" s="145">
        <f t="shared" si="355"/>
        <v>0.69786851803779626</v>
      </c>
      <c r="DJ278" s="145">
        <f t="shared" si="356"/>
        <v>0.71903342501199985</v>
      </c>
      <c r="DK278" s="145">
        <f t="shared" si="357"/>
        <v>0.74009519051726269</v>
      </c>
      <c r="DL278" s="145">
        <f t="shared" si="358"/>
        <v>0.76105369559142666</v>
      </c>
      <c r="DM278" s="145">
        <f t="shared" si="359"/>
        <v>0.78190897094273992</v>
      </c>
      <c r="DN278" s="145">
        <f t="shared" si="360"/>
        <v>0.80266118909870332</v>
      </c>
      <c r="DO278" s="145">
        <f t="shared" si="361"/>
        <v>0.82331065652802193</v>
      </c>
      <c r="DP278" s="145">
        <f t="shared" si="362"/>
        <v>0.8438578057839452</v>
      </c>
      <c r="DQ278" s="145">
        <f t="shared" si="363"/>
        <v>0.8643031877122942</v>
      </c>
      <c r="DR278" s="145">
        <f t="shared" si="364"/>
        <v>0.88464746376264269</v>
      </c>
      <c r="DS278" s="145">
        <f t="shared" si="365"/>
        <v>0.90489139843632382</v>
      </c>
      <c r="DT278" s="145">
        <f t="shared" si="366"/>
        <v>0.92503585190047755</v>
      </c>
      <c r="DU278" s="145">
        <f t="shared" si="367"/>
        <v>0.94508177279302708</v>
      </c>
      <c r="DV278" s="145">
        <f t="shared" si="368"/>
        <v>0.96503019123944112</v>
      </c>
      <c r="DW278" s="145">
        <f t="shared" si="369"/>
        <v>0.98488221209840976</v>
      </c>
      <c r="DX278" s="145">
        <f t="shared" si="370"/>
        <v>1.0046390084500814</v>
      </c>
      <c r="DY278" s="145">
        <f t="shared" si="371"/>
        <v>1.024301815337322</v>
      </c>
      <c r="DZ278" s="145">
        <f t="shared" si="372"/>
        <v>1.04387192376761</v>
      </c>
      <c r="EA278" s="145">
        <f t="shared" si="373"/>
        <v>1.0633506749805388</v>
      </c>
      <c r="EB278" s="145">
        <f t="shared" si="374"/>
        <v>1.0827394549836082</v>
      </c>
      <c r="EC278" s="145">
        <f t="shared" si="375"/>
        <v>1.1020396893569071</v>
      </c>
      <c r="ED278" s="145">
        <f t="shared" si="376"/>
        <v>1.1212528383255109</v>
      </c>
      <c r="EE278" s="145">
        <f t="shared" si="377"/>
        <v>1.1403803920968094</v>
      </c>
      <c r="EF278" s="145">
        <f t="shared" si="378"/>
        <v>1.1594238664586656</v>
      </c>
      <c r="EG278" s="145">
        <f t="shared" si="379"/>
        <v>1.1783847986331486</v>
      </c>
      <c r="EH278" s="145">
        <f t="shared" si="380"/>
        <v>1.197264743379612</v>
      </c>
      <c r="EI278" s="145">
        <f t="shared" si="381"/>
        <v>1.2160652693401361</v>
      </c>
      <c r="EJ278" s="145">
        <f t="shared" si="382"/>
        <v>1.2347879556196752</v>
      </c>
      <c r="EK278" s="145">
        <f t="shared" si="383"/>
        <v>1.2534343885928048</v>
      </c>
      <c r="EL278" s="145">
        <f t="shared" si="384"/>
        <v>1.2720061589285561</v>
      </c>
      <c r="EO278" s="267">
        <v>219.59996772850073</v>
      </c>
      <c r="EP278" s="273">
        <v>22000</v>
      </c>
      <c r="EQ278" s="146">
        <f t="shared" si="385"/>
        <v>244.59006755355634</v>
      </c>
      <c r="ER278" s="146">
        <f t="shared" si="386"/>
        <v>244.66944541359456</v>
      </c>
      <c r="ES278" s="146">
        <f t="shared" si="387"/>
        <v>244.80165932196883</v>
      </c>
      <c r="ET278" s="146">
        <f t="shared" si="388"/>
        <v>244.98658599252519</v>
      </c>
      <c r="EU278" s="146">
        <f t="shared" si="389"/>
        <v>245.2240538211575</v>
      </c>
      <c r="EV278" s="146">
        <f t="shared" si="390"/>
        <v>245.51384386786913</v>
      </c>
      <c r="EW278" s="146">
        <f t="shared" si="391"/>
        <v>245.85569109912021</v>
      </c>
      <c r="EX278" s="146">
        <f t="shared" si="392"/>
        <v>246.24928587582014</v>
      </c>
      <c r="EY278" s="146">
        <f t="shared" si="393"/>
        <v>246.69427566968912</v>
      </c>
      <c r="EZ278" s="146">
        <f t="shared" si="394"/>
        <v>247.19026698843007</v>
      </c>
      <c r="FA278" s="146">
        <f t="shared" si="395"/>
        <v>247.73682748824274</v>
      </c>
      <c r="FB278" s="146">
        <f t="shared" si="396"/>
        <v>248.33348825071067</v>
      </c>
      <c r="FC278" s="146">
        <f t="shared" si="397"/>
        <v>248.9797462000052</v>
      </c>
      <c r="FD278" s="146">
        <f t="shared" si="398"/>
        <v>249.67506663568477</v>
      </c>
      <c r="FE278" s="146">
        <f t="shared" si="399"/>
        <v>250.41888585611736</v>
      </c>
      <c r="FF278" s="146">
        <f t="shared" si="400"/>
        <v>251.21061384769195</v>
      </c>
      <c r="FG278" s="146">
        <f t="shared" si="401"/>
        <v>252.04963701549238</v>
      </c>
      <c r="FH278" s="146">
        <f t="shared" si="402"/>
        <v>252.93532093194943</v>
      </c>
      <c r="FI278" s="146">
        <f t="shared" si="403"/>
        <v>253.86701308111955</v>
      </c>
      <c r="FJ278" s="146">
        <f t="shared" si="404"/>
        <v>254.84404557762852</v>
      </c>
      <c r="FK278" s="146">
        <f t="shared" si="405"/>
        <v>255.86573784090533</v>
      </c>
      <c r="FL278" s="146">
        <f t="shared" si="406"/>
        <v>256.93139920708717</v>
      </c>
      <c r="FM278" s="146">
        <f t="shared" si="407"/>
        <v>258.04033146283786</v>
      </c>
      <c r="FN278" s="146">
        <f t="shared" si="408"/>
        <v>259.19183128725894</v>
      </c>
      <c r="FO278" s="146">
        <f t="shared" si="409"/>
        <v>260.3851925900355</v>
      </c>
      <c r="FP278" s="146">
        <f t="shared" si="410"/>
        <v>261.61970873591434</v>
      </c>
      <c r="FQ278" s="146">
        <f t="shared" si="411"/>
        <v>262.89467464752289</v>
      </c>
      <c r="FR278" s="146">
        <f t="shared" si="412"/>
        <v>264.20938878038805</v>
      </c>
      <c r="FS278" s="146">
        <f t="shared" si="413"/>
        <v>265.56315496575206</v>
      </c>
      <c r="FT278" s="146">
        <f t="shared" si="414"/>
        <v>266.95528411843065</v>
      </c>
      <c r="FU278" s="146">
        <f t="shared" si="415"/>
        <v>268.38509580845692</v>
      </c>
      <c r="FV278" s="146">
        <f t="shared" si="416"/>
        <v>269.85191969663418</v>
      </c>
      <c r="FW278" s="146">
        <f t="shared" si="417"/>
        <v>271.3550968353432</v>
      </c>
      <c r="FX278" s="146">
        <f t="shared" si="418"/>
        <v>272.89398083703207</v>
      </c>
      <c r="FY278" s="146">
        <f t="shared" si="419"/>
        <v>274.46793891375762</v>
      </c>
      <c r="FZ278" s="146">
        <f t="shared" si="420"/>
        <v>276.07635279193562</v>
      </c>
      <c r="GA278" s="146">
        <f t="shared" si="421"/>
        <v>277.71861950712247</v>
      </c>
      <c r="GB278" s="146">
        <f t="shared" si="422"/>
        <v>279.39415208417762</v>
      </c>
      <c r="GC278" s="146">
        <f t="shared" si="423"/>
        <v>281.10238010856636</v>
      </c>
      <c r="GD278" s="146">
        <f t="shared" si="424"/>
        <v>282.8427501948666</v>
      </c>
      <c r="GE278" s="355">
        <f t="shared" si="425"/>
        <v>284.61472635873594</v>
      </c>
      <c r="GF278" s="146">
        <f t="shared" si="426"/>
        <v>286.41779029871361</v>
      </c>
      <c r="GG278" s="146">
        <f t="shared" si="427"/>
        <v>288.25144159425639</v>
      </c>
      <c r="GH278" s="146">
        <f t="shared" si="428"/>
        <v>290.11519782637168</v>
      </c>
      <c r="GI278" s="146">
        <f t="shared" si="429"/>
        <v>292.00859462711395</v>
      </c>
      <c r="GJ278" s="146">
        <f t="shared" si="430"/>
        <v>293.9311856640627</v>
      </c>
      <c r="GK278" s="146">
        <f t="shared" si="431"/>
        <v>295.88254256570985</v>
      </c>
      <c r="GL278" s="146">
        <f t="shared" si="432"/>
        <v>297.86225479346672</v>
      </c>
      <c r="GM278" s="146">
        <f t="shared" si="433"/>
        <v>299.86992946574776</v>
      </c>
      <c r="GN278" s="146">
        <f t="shared" si="434"/>
        <v>301.90519113932589</v>
      </c>
      <c r="GO278" s="146">
        <f t="shared" si="435"/>
        <v>303.96768155286975</v>
      </c>
      <c r="GP278" s="146">
        <f t="shared" si="436"/>
        <v>306.05705933728922</v>
      </c>
      <c r="GQ278" s="146">
        <f t="shared" si="437"/>
        <v>308.17299969721648</v>
      </c>
      <c r="GR278" s="146">
        <f t="shared" si="438"/>
        <v>310.31519406766319</v>
      </c>
      <c r="GS278" s="146">
        <f t="shared" si="439"/>
        <v>312.48334974960125</v>
      </c>
      <c r="GT278" s="146">
        <f t="shared" si="440"/>
        <v>314.67718952793035</v>
      </c>
      <c r="GU278" s="146">
        <f t="shared" si="441"/>
        <v>316.89645127502348</v>
      </c>
      <c r="GV278" s="146">
        <f t="shared" si="442"/>
        <v>319.14088754276941</v>
      </c>
      <c r="GW278" s="146">
        <f t="shared" si="443"/>
        <v>321.41026514578272</v>
      </c>
      <c r="GX278" s="146">
        <f t="shared" si="444"/>
        <v>323.70436473820257</v>
      </c>
      <c r="HA278" s="267">
        <v>209.6256535136628</v>
      </c>
      <c r="HB278" s="273">
        <v>21000</v>
      </c>
      <c r="HC278" s="146">
        <f t="shared" si="505"/>
        <v>13.934562756800377</v>
      </c>
      <c r="HD278" s="146">
        <f t="shared" si="506"/>
        <v>27.866095598471695</v>
      </c>
      <c r="HE278" s="146">
        <f t="shared" si="507"/>
        <v>41.791578679925593</v>
      </c>
      <c r="HF278" s="146">
        <f t="shared" si="508"/>
        <v>55.708012214743619</v>
      </c>
      <c r="HG278" s="146">
        <f t="shared" si="509"/>
        <v>69.612426302152073</v>
      </c>
      <c r="HH278" s="146">
        <f t="shared" si="510"/>
        <v>83.501890514793885</v>
      </c>
      <c r="HI278" s="146">
        <f t="shared" si="511"/>
        <v>97.373523172968845</v>
      </c>
      <c r="HJ278" s="146">
        <f t="shared" si="512"/>
        <v>111.2245002361734</v>
      </c>
      <c r="HK278" s="146">
        <f t="shared" si="513"/>
        <v>125.05206374797909</v>
      </c>
      <c r="HL278" s="146">
        <f t="shared" si="514"/>
        <v>138.85352977703016</v>
      </c>
      <c r="HM278" s="146">
        <f t="shared" si="515"/>
        <v>152.62629580392854</v>
      </c>
      <c r="HN278" s="146">
        <f t="shared" si="516"/>
        <v>166.36784751147084</v>
      </c>
      <c r="HO278" s="146">
        <f t="shared" si="517"/>
        <v>180.07576494365574</v>
      </c>
      <c r="HP278" s="146">
        <f t="shared" si="518"/>
        <v>193.74772800701109</v>
      </c>
      <c r="HQ278" s="146">
        <f t="shared" si="519"/>
        <v>207.38152129601875</v>
      </c>
      <c r="HR278" s="146">
        <f t="shared" si="520"/>
        <v>220.97503823240473</v>
      </c>
      <c r="HS278" s="146">
        <f t="shared" si="521"/>
        <v>234.52628451582297</v>
      </c>
      <c r="HT278" s="146">
        <f t="shared" si="522"/>
        <v>248.03338089081743</v>
      </c>
      <c r="HU278" s="146">
        <f t="shared" si="523"/>
        <v>261.4945652417735</v>
      </c>
      <c r="HV278" s="146">
        <f t="shared" si="524"/>
        <v>274.90819403384432</v>
      </c>
      <c r="HW278" s="146">
        <f t="shared" si="525"/>
        <v>288.27274312335948</v>
      </c>
      <c r="HX278" s="146">
        <f t="shared" si="526"/>
        <v>301.58680796615408</v>
      </c>
      <c r="HY278" s="146">
        <f t="shared" si="527"/>
        <v>314.84910325631586</v>
      </c>
      <c r="HZ278" s="146">
        <f t="shared" si="528"/>
        <v>328.05846203129431</v>
      </c>
      <c r="IA278" s="146">
        <f t="shared" si="529"/>
        <v>341.21383428191723</v>
      </c>
      <c r="IB278" s="146">
        <f t="shared" si="530"/>
        <v>354.31428510780216</v>
      </c>
      <c r="IC278" s="146">
        <f t="shared" si="531"/>
        <v>367.35899245988782</v>
      </c>
      <c r="ID278" s="146">
        <f t="shared" si="532"/>
        <v>380.34724451246154</v>
      </c>
      <c r="IE278" s="146">
        <f t="shared" si="533"/>
        <v>393.27843670702543</v>
      </c>
      <c r="IF278" s="146">
        <f t="shared" si="534"/>
        <v>406.15206850994059</v>
      </c>
      <c r="IG278" s="146">
        <f t="shared" si="535"/>
        <v>418.96773992476017</v>
      </c>
      <c r="IH278" s="146">
        <f t="shared" si="536"/>
        <v>431.72514779888149</v>
      </c>
      <c r="II278" s="146">
        <f t="shared" si="537"/>
        <v>444.42408196246322</v>
      </c>
      <c r="IJ278" s="146">
        <f t="shared" si="538"/>
        <v>457.06442123556917</v>
      </c>
      <c r="IK278" s="146">
        <f t="shared" si="539"/>
        <v>469.64612933743763</v>
      </c>
      <c r="IL278" s="146">
        <f t="shared" si="540"/>
        <v>482.16925072937892</v>
      </c>
      <c r="IM278" s="146">
        <f t="shared" si="541"/>
        <v>494.63390642047278</v>
      </c>
      <c r="IN278" s="146">
        <f t="shared" si="542"/>
        <v>507.04028976273503</v>
      </c>
      <c r="IO278" s="146">
        <f t="shared" si="543"/>
        <v>519.38866225996082</v>
      </c>
      <c r="IP278" s="146">
        <f t="shared" si="544"/>
        <v>531.6793494119994</v>
      </c>
      <c r="IQ278" s="355">
        <f t="shared" si="545"/>
        <v>543.91273661379796</v>
      </c>
      <c r="IR278" s="146">
        <f t="shared" si="546"/>
        <v>556.08926512624384</v>
      </c>
      <c r="IS278" s="146">
        <f t="shared" si="547"/>
        <v>568.20942813357988</v>
      </c>
      <c r="IT278" s="146">
        <f t="shared" si="548"/>
        <v>580.27376690006361</v>
      </c>
      <c r="IU278" s="146">
        <f t="shared" si="549"/>
        <v>592.28286703654112</v>
      </c>
      <c r="IV278" s="146">
        <f t="shared" si="550"/>
        <v>604.23735488573993</v>
      </c>
      <c r="IW278" s="146">
        <f t="shared" si="551"/>
        <v>616.13789403337455</v>
      </c>
      <c r="IX278" s="146">
        <f t="shared" si="552"/>
        <v>627.98518195055169</v>
      </c>
      <c r="IY278" s="146">
        <f t="shared" si="553"/>
        <v>639.7799467715447</v>
      </c>
      <c r="IZ278" s="146">
        <f t="shared" si="554"/>
        <v>651.522944209672</v>
      </c>
      <c r="JA278" s="146">
        <f t="shared" si="555"/>
        <v>663.21495461286167</v>
      </c>
      <c r="JB278" s="146">
        <f t="shared" si="556"/>
        <v>674.85678015943824</v>
      </c>
      <c r="JC278" s="146">
        <f t="shared" si="557"/>
        <v>686.44924219372933</v>
      </c>
      <c r="JD278" s="146">
        <f t="shared" si="558"/>
        <v>697.99317870029995</v>
      </c>
      <c r="JE278" s="146">
        <f t="shared" si="559"/>
        <v>709.48944191492672</v>
      </c>
      <c r="JF278" s="146">
        <f t="shared" si="560"/>
        <v>720.9388960698044</v>
      </c>
      <c r="JG278" s="146">
        <f t="shared" si="561"/>
        <v>732.34241527000563</v>
      </c>
      <c r="JH278" s="146">
        <f t="shared" si="562"/>
        <v>743.7008814977612</v>
      </c>
      <c r="JI278" s="146">
        <f t="shared" si="563"/>
        <v>755.01518274081764</v>
      </c>
      <c r="JJ278" s="146">
        <f t="shared" si="564"/>
        <v>766.28621124083145</v>
      </c>
      <c r="JL278" s="267">
        <v>219.59996772850073</v>
      </c>
      <c r="JM278" s="273">
        <v>22000</v>
      </c>
      <c r="JN278" s="147">
        <f t="shared" si="445"/>
        <v>113.20004819065682</v>
      </c>
      <c r="JO278" s="147">
        <f t="shared" si="446"/>
        <v>123.27942605069504</v>
      </c>
      <c r="JP278" s="147">
        <f t="shared" si="447"/>
        <v>133.4116399590693</v>
      </c>
      <c r="JQ278" s="147">
        <f t="shared" si="448"/>
        <v>143.59656662962567</v>
      </c>
      <c r="JR278" s="147">
        <f t="shared" si="449"/>
        <v>153.83403445825797</v>
      </c>
      <c r="JS278" s="147">
        <f t="shared" si="450"/>
        <v>164.1238245049696</v>
      </c>
      <c r="JT278" s="147">
        <f t="shared" si="451"/>
        <v>174.46567173622068</v>
      </c>
      <c r="JU278" s="147">
        <f t="shared" si="452"/>
        <v>184.85926651292061</v>
      </c>
      <c r="JV278" s="147">
        <f t="shared" si="453"/>
        <v>195.3042563067896</v>
      </c>
      <c r="JW278" s="147">
        <f t="shared" si="454"/>
        <v>205.80024762553055</v>
      </c>
      <c r="JX278" s="147">
        <f t="shared" si="455"/>
        <v>216.34680812534322</v>
      </c>
      <c r="JY278" s="147">
        <f t="shared" si="456"/>
        <v>226.94346888781115</v>
      </c>
      <c r="JZ278" s="147">
        <f t="shared" si="457"/>
        <v>237.58972683710567</v>
      </c>
      <c r="KA278" s="147">
        <f t="shared" si="458"/>
        <v>248.28504727278525</v>
      </c>
      <c r="KB278" s="147">
        <f t="shared" si="459"/>
        <v>259.02886649321783</v>
      </c>
      <c r="KC278" s="147">
        <f t="shared" si="460"/>
        <v>269.82059448479242</v>
      </c>
      <c r="KD278" s="147">
        <f t="shared" si="461"/>
        <v>280.65961765259283</v>
      </c>
      <c r="KE278" s="147">
        <f t="shared" si="462"/>
        <v>291.54530156904991</v>
      </c>
      <c r="KF278" s="147">
        <f t="shared" si="463"/>
        <v>302.47699371822</v>
      </c>
      <c r="KG278" s="147">
        <f t="shared" si="464"/>
        <v>313.45402621472897</v>
      </c>
      <c r="KH278" s="147">
        <f t="shared" si="465"/>
        <v>324.47571847800577</v>
      </c>
      <c r="KI278" s="147">
        <f t="shared" si="466"/>
        <v>335.54137984418765</v>
      </c>
      <c r="KJ278" s="147">
        <f t="shared" si="467"/>
        <v>346.65031209993833</v>
      </c>
      <c r="KK278" s="147">
        <f t="shared" si="468"/>
        <v>357.80181192435941</v>
      </c>
      <c r="KL278" s="147">
        <f t="shared" si="469"/>
        <v>368.99517322713598</v>
      </c>
      <c r="KM278" s="147">
        <f t="shared" si="470"/>
        <v>380.22968937301482</v>
      </c>
      <c r="KN278" s="147">
        <f t="shared" si="471"/>
        <v>391.50465528462337</v>
      </c>
      <c r="KO278" s="147">
        <f t="shared" si="472"/>
        <v>402.81936941748853</v>
      </c>
      <c r="KP278" s="147">
        <f t="shared" si="473"/>
        <v>414.17313560285254</v>
      </c>
      <c r="KQ278" s="147">
        <f t="shared" si="474"/>
        <v>425.56526475553113</v>
      </c>
      <c r="KR278" s="147">
        <f t="shared" si="475"/>
        <v>436.9950764455574</v>
      </c>
      <c r="KS278" s="147">
        <f t="shared" si="476"/>
        <v>448.46190033373466</v>
      </c>
      <c r="KT278" s="147">
        <f t="shared" si="477"/>
        <v>459.96507747244368</v>
      </c>
      <c r="KU278" s="147">
        <f t="shared" si="478"/>
        <v>471.50396147413255</v>
      </c>
      <c r="KV278" s="147">
        <f t="shared" si="479"/>
        <v>483.0779195508581</v>
      </c>
      <c r="KW278" s="147">
        <f t="shared" si="480"/>
        <v>494.6863334290361</v>
      </c>
      <c r="KX278" s="147">
        <f t="shared" si="481"/>
        <v>506.32860014422295</v>
      </c>
      <c r="KY278" s="147">
        <f t="shared" si="482"/>
        <v>518.0041327212781</v>
      </c>
      <c r="KZ278" s="147">
        <f t="shared" si="483"/>
        <v>529.71236074566673</v>
      </c>
      <c r="LA278" s="147">
        <f t="shared" si="484"/>
        <v>541.45273083196707</v>
      </c>
      <c r="LB278" s="358">
        <f t="shared" si="485"/>
        <v>553.22470699583641</v>
      </c>
      <c r="LC278" s="147">
        <f t="shared" si="486"/>
        <v>565.02777093581403</v>
      </c>
      <c r="LD278" s="147">
        <f t="shared" si="487"/>
        <v>576.86142223135676</v>
      </c>
      <c r="LE278" s="147">
        <f t="shared" si="488"/>
        <v>588.72517846347205</v>
      </c>
      <c r="LF278" s="147">
        <f t="shared" si="489"/>
        <v>600.61857526421431</v>
      </c>
      <c r="LG278" s="147">
        <f t="shared" si="490"/>
        <v>612.54116630116312</v>
      </c>
      <c r="LH278" s="147">
        <f t="shared" si="491"/>
        <v>624.49252320281028</v>
      </c>
      <c r="LI278" s="147">
        <f t="shared" si="492"/>
        <v>636.47223543056714</v>
      </c>
      <c r="LJ278" s="147">
        <f t="shared" si="493"/>
        <v>648.47991010284818</v>
      </c>
      <c r="LK278" s="147">
        <f t="shared" si="494"/>
        <v>660.51517177642631</v>
      </c>
      <c r="LL278" s="147">
        <f t="shared" si="495"/>
        <v>672.57766218997017</v>
      </c>
      <c r="LM278" s="147">
        <f t="shared" si="496"/>
        <v>684.66703997438958</v>
      </c>
      <c r="LN278" s="147">
        <f t="shared" si="497"/>
        <v>696.7829803343169</v>
      </c>
      <c r="LO278" s="147">
        <f t="shared" si="498"/>
        <v>708.92517470476355</v>
      </c>
      <c r="LP278" s="147">
        <f t="shared" si="499"/>
        <v>721.09333038670161</v>
      </c>
      <c r="LQ278" s="147">
        <f t="shared" si="500"/>
        <v>733.28717016503083</v>
      </c>
      <c r="LR278" s="147">
        <f t="shared" si="501"/>
        <v>745.50643191212384</v>
      </c>
      <c r="LS278" s="147">
        <f t="shared" si="502"/>
        <v>757.75086817986983</v>
      </c>
      <c r="LT278" s="147">
        <f t="shared" si="503"/>
        <v>770.02024578288319</v>
      </c>
      <c r="LU278" s="147">
        <f t="shared" si="504"/>
        <v>782.31434537530299</v>
      </c>
      <c r="LX278" s="267">
        <v>210</v>
      </c>
      <c r="LY278" s="273">
        <v>21000</v>
      </c>
      <c r="LZ278" s="145">
        <f t="shared" si="565"/>
        <v>2.2773975056786817E-2</v>
      </c>
      <c r="MA278" s="145">
        <f t="shared" si="566"/>
        <v>4.5542998166908516E-2</v>
      </c>
      <c r="MB278" s="145">
        <f t="shared" si="567"/>
        <v>6.8302133841687207E-2</v>
      </c>
      <c r="MC278" s="145">
        <f t="shared" si="568"/>
        <v>9.1046479375364406E-2</v>
      </c>
      <c r="MD278" s="145">
        <f t="shared" si="569"/>
        <v>0.11377118090583323</v>
      </c>
      <c r="ME278" s="145">
        <f t="shared" si="570"/>
        <v>0.13647144908442874</v>
      </c>
      <c r="MF278" s="145">
        <f t="shared" si="571"/>
        <v>0.15914257423329742</v>
      </c>
      <c r="MG278" s="145">
        <f t="shared" si="572"/>
        <v>0.18177994087729951</v>
      </c>
      <c r="MH278" s="145">
        <f t="shared" si="573"/>
        <v>0.20437904154590972</v>
      </c>
      <c r="MI278" s="145">
        <f t="shared" si="574"/>
        <v>0.22693548975159936</v>
      </c>
      <c r="MJ278" s="145">
        <f t="shared" si="575"/>
        <v>0.24944503206260379</v>
      </c>
      <c r="MK278" s="145">
        <f t="shared" si="576"/>
        <v>0.27190355920055709</v>
      </c>
      <c r="ML278" s="145">
        <f t="shared" si="577"/>
        <v>0.29430711610647575</v>
      </c>
      <c r="MM278" s="145">
        <f t="shared" si="578"/>
        <v>0.31665191093186146</v>
      </c>
      <c r="MN278" s="145">
        <f t="shared" si="579"/>
        <v>0.33893432292514192</v>
      </c>
      <c r="MO278" s="145">
        <f t="shared" si="580"/>
        <v>0.36115090919672638</v>
      </c>
      <c r="MP278" s="145">
        <f t="shared" si="581"/>
        <v>0.38329841035863621</v>
      </c>
      <c r="MQ278" s="145">
        <f t="shared" si="582"/>
        <v>0.40537375504669393</v>
      </c>
      <c r="MR278" s="145">
        <f t="shared" si="583"/>
        <v>0.42737406334441008</v>
      </c>
      <c r="MS278" s="145">
        <f t="shared" si="584"/>
        <v>0.44929664913796413</v>
      </c>
      <c r="MT278" s="145">
        <f t="shared" si="585"/>
        <v>0.47113902144069636</v>
      </c>
      <c r="MU278" s="145">
        <f t="shared" si="586"/>
        <v>0.49289888473359167</v>
      </c>
      <c r="MV278" s="145">
        <f t="shared" si="587"/>
        <v>0.51457413837486476</v>
      </c>
      <c r="MW278" s="145">
        <f t="shared" si="588"/>
        <v>0.53616287513739402</v>
      </c>
      <c r="MX278" s="145">
        <f t="shared" si="589"/>
        <v>0.5576633789369998</v>
      </c>
      <c r="MY278" s="145">
        <f t="shared" si="590"/>
        <v>0.57907412181773821</v>
      </c>
      <c r="MZ278" s="145">
        <f t="shared" si="591"/>
        <v>0.60039376026240343</v>
      </c>
      <c r="NA278" s="145">
        <f t="shared" si="592"/>
        <v>0.62162113089749715</v>
      </c>
      <c r="NB278" s="145">
        <f t="shared" si="593"/>
        <v>0.64275524566186559</v>
      </c>
      <c r="NC278" s="145">
        <f t="shared" si="594"/>
        <v>0.66379528650755104</v>
      </c>
      <c r="ND278" s="145">
        <f t="shared" si="595"/>
        <v>0.68474059969971712</v>
      </c>
      <c r="NE278" s="145">
        <f t="shared" si="596"/>
        <v>0.70559068978041994</v>
      </c>
      <c r="NF278" s="145">
        <f t="shared" si="597"/>
        <v>0.72634521325824131</v>
      </c>
      <c r="NG278" s="145">
        <f t="shared" si="598"/>
        <v>0.74700397208255753</v>
      </c>
      <c r="NH278" s="145">
        <f t="shared" si="599"/>
        <v>0.76756690695784735</v>
      </c>
      <c r="NI278" s="145">
        <f t="shared" si="600"/>
        <v>0.78803409054952478</v>
      </c>
      <c r="NJ278" s="145">
        <f t="shared" si="601"/>
        <v>0.80840572062897398</v>
      </c>
      <c r="NK278" s="145">
        <f t="shared" si="602"/>
        <v>0.82868211320137308</v>
      </c>
      <c r="NL278" s="145">
        <f t="shared" si="603"/>
        <v>0.84886369565587028</v>
      </c>
      <c r="NM278" s="145">
        <f t="shared" si="604"/>
        <v>0.86895099997366776</v>
      </c>
      <c r="NN278" s="145">
        <f t="shared" si="605"/>
        <v>0.88894465602561756</v>
      </c>
      <c r="NO278" s="145">
        <f t="shared" si="606"/>
        <v>0.90884538498716061</v>
      </c>
      <c r="NP278" s="145">
        <f t="shared" si="607"/>
        <v>0.92865399289475747</v>
      </c>
      <c r="NQ278" s="145">
        <f t="shared" si="608"/>
        <v>0.9483713643645183</v>
      </c>
      <c r="NR278" s="145">
        <f t="shared" si="609"/>
        <v>0.96799845649047112</v>
      </c>
      <c r="NS278" s="145">
        <f t="shared" si="610"/>
        <v>0.98753629293686063</v>
      </c>
      <c r="NT278" s="145">
        <f t="shared" si="611"/>
        <v>1.0069859582360663</v>
      </c>
      <c r="NU278" s="145">
        <f t="shared" si="612"/>
        <v>1.0263485923011137</v>
      </c>
      <c r="NV278" s="145">
        <f t="shared" si="613"/>
        <v>1.0456253851594237</v>
      </c>
      <c r="NW278" s="145">
        <f t="shared" si="614"/>
        <v>1.0648175719122739</v>
      </c>
      <c r="NX278" s="145">
        <f t="shared" si="615"/>
        <v>1.0839264279225556</v>
      </c>
      <c r="NY278" s="145">
        <f t="shared" si="616"/>
        <v>1.1029532642317041</v>
      </c>
      <c r="NZ278" s="145">
        <f t="shared" si="617"/>
        <v>1.1218994232051425</v>
      </c>
      <c r="OA278" s="145">
        <f t="shared" si="618"/>
        <v>1.1407662744042926</v>
      </c>
      <c r="OB278" s="145">
        <f t="shared" si="619"/>
        <v>1.1595552106820666</v>
      </c>
      <c r="OC278" s="145">
        <f t="shared" si="620"/>
        <v>1.1782676444977425</v>
      </c>
      <c r="OD278" s="145">
        <f t="shared" si="621"/>
        <v>1.1969050044463516</v>
      </c>
      <c r="OE278" s="145">
        <f t="shared" si="622"/>
        <v>1.2154687319969717</v>
      </c>
      <c r="OF278" s="145">
        <f t="shared" si="623"/>
        <v>1.2339602784338048</v>
      </c>
      <c r="OG278" s="145">
        <f t="shared" si="624"/>
        <v>1.2523811019934374</v>
      </c>
    </row>
    <row r="279" spans="55:397">
      <c r="BC279" s="173"/>
      <c r="BD279" s="182"/>
      <c r="BE279" s="91">
        <f t="shared" si="634"/>
        <v>1013.25</v>
      </c>
      <c r="BF279" s="193">
        <f t="shared" si="634"/>
        <v>1.2250000000000001</v>
      </c>
      <c r="BG279" s="91">
        <f t="shared" si="634"/>
        <v>288.14999999999998</v>
      </c>
      <c r="BH279" s="116">
        <f t="shared" si="634"/>
        <v>0</v>
      </c>
      <c r="BI279" s="116"/>
      <c r="BJ279" s="107" t="s">
        <v>82</v>
      </c>
      <c r="BK279" s="217">
        <v>22000</v>
      </c>
      <c r="BL279" s="220">
        <v>6.7055999999999996</v>
      </c>
      <c r="BM279" s="284">
        <v>220</v>
      </c>
      <c r="BN279" s="113"/>
      <c r="BO279" s="104">
        <f t="shared" si="626"/>
        <v>427.91474727009285</v>
      </c>
      <c r="BP279" s="256">
        <f t="shared" si="627"/>
        <v>0.60954185931508753</v>
      </c>
      <c r="BQ279" s="213">
        <f t="shared" si="628"/>
        <v>-28.58640000000031</v>
      </c>
      <c r="BR279" s="215">
        <f t="shared" si="629"/>
        <v>244.56359999999967</v>
      </c>
      <c r="BS279" s="117"/>
      <c r="BT279" s="101">
        <f t="shared" si="630"/>
        <v>609.40005764610419</v>
      </c>
      <c r="BU279" s="113"/>
      <c r="BV279" s="141">
        <f t="shared" si="631"/>
        <v>0.42231902025175705</v>
      </c>
      <c r="BW279" s="163">
        <f t="shared" si="632"/>
        <v>0.49758519127762241</v>
      </c>
      <c r="BX279" s="159">
        <f t="shared" si="633"/>
        <v>0.84873711608537117</v>
      </c>
      <c r="BY279" s="170"/>
      <c r="CC279" s="267">
        <v>229.57335548478463</v>
      </c>
      <c r="CD279" s="273">
        <v>23000</v>
      </c>
      <c r="CE279" s="145">
        <f t="shared" si="325"/>
        <v>2.3764461795562727E-2</v>
      </c>
      <c r="CF279" s="145">
        <f t="shared" si="326"/>
        <v>4.7522935603599166E-2</v>
      </c>
      <c r="CG279" s="145">
        <f t="shared" si="327"/>
        <v>7.1269455193353454E-2</v>
      </c>
      <c r="CH279" s="145">
        <f t="shared" si="328"/>
        <v>9.4998097653477692E-2</v>
      </c>
      <c r="CI279" s="145">
        <f t="shared" si="329"/>
        <v>0.11870300456879562</v>
      </c>
      <c r="CJ279" s="145">
        <f t="shared" si="330"/>
        <v>0.14237840262728668</v>
      </c>
      <c r="CK279" s="145">
        <f t="shared" si="331"/>
        <v>0.16601862348168372</v>
      </c>
      <c r="CL279" s="145">
        <f t="shared" si="332"/>
        <v>0.18961812270333631</v>
      </c>
      <c r="CM279" s="145">
        <f t="shared" si="333"/>
        <v>0.21317149768004173</v>
      </c>
      <c r="CN279" s="145">
        <f t="shared" si="334"/>
        <v>0.23667350432682685</v>
      </c>
      <c r="CO279" s="145">
        <f t="shared" si="335"/>
        <v>0.26011907249679855</v>
      </c>
      <c r="CP279" s="145">
        <f t="shared" si="336"/>
        <v>0.2835033199989852</v>
      </c>
      <c r="CQ279" s="145">
        <f t="shared" si="337"/>
        <v>0.30682156515029185</v>
      </c>
      <c r="CR279" s="145">
        <f t="shared" si="338"/>
        <v>0.33006933780924469</v>
      </c>
      <c r="CS279" s="145">
        <f t="shared" si="339"/>
        <v>0.35324238885968445</v>
      </c>
      <c r="CT279" s="145">
        <f t="shared" si="340"/>
        <v>0.37633669813226051</v>
      </c>
      <c r="CU279" s="145">
        <f t="shared" si="341"/>
        <v>0.39934848077039503</v>
      </c>
      <c r="CV279" s="145">
        <f t="shared" si="342"/>
        <v>0.42227419206497047</v>
      </c>
      <c r="CW279" s="145">
        <f t="shared" si="343"/>
        <v>0.44511053079794821</v>
      </c>
      <c r="CX279" s="145">
        <f t="shared" si="344"/>
        <v>0.46785444114948765</v>
      </c>
      <c r="CY279" s="145">
        <f t="shared" si="345"/>
        <v>0.49050311323540979</v>
      </c>
      <c r="CZ279" s="145">
        <f t="shared" si="346"/>
        <v>0.51305398235246502</v>
      </c>
      <c r="DA279" s="145">
        <f t="shared" si="347"/>
        <v>0.53550472701721596</v>
      </c>
      <c r="DB279" s="145">
        <f t="shared" si="348"/>
        <v>0.55785326589095219</v>
      </c>
      <c r="DC279" s="145">
        <f t="shared" si="349"/>
        <v>0.58009775368769279</v>
      </c>
      <c r="DD279" s="145">
        <f t="shared" si="350"/>
        <v>0.60223657616518689</v>
      </c>
      <c r="DE279" s="145">
        <f t="shared" si="351"/>
        <v>0.62426834430000477</v>
      </c>
      <c r="DF279" s="145">
        <f t="shared" si="352"/>
        <v>0.6461918877476398</v>
      </c>
      <c r="DG279" s="145">
        <f t="shared" si="353"/>
        <v>0.66800624768675931</v>
      </c>
      <c r="DH279" s="145">
        <f t="shared" si="354"/>
        <v>0.68971066914415935</v>
      </c>
      <c r="DI279" s="145">
        <f t="shared" si="355"/>
        <v>0.71130459289307457</v>
      </c>
      <c r="DJ279" s="145">
        <f t="shared" si="356"/>
        <v>0.73278764701308374</v>
      </c>
      <c r="DK279" s="145">
        <f t="shared" si="357"/>
        <v>0.75415963819460441</v>
      </c>
      <c r="DL279" s="145">
        <f t="shared" si="358"/>
        <v>0.77542054286535245</v>
      </c>
      <c r="DM279" s="145">
        <f t="shared" si="359"/>
        <v>0.79657049821022941</v>
      </c>
      <c r="DN279" s="145">
        <f t="shared" si="360"/>
        <v>0.81760979314987425</v>
      </c>
      <c r="DO279" s="145">
        <f t="shared" si="361"/>
        <v>0.83853885933699823</v>
      </c>
      <c r="DP279" s="145">
        <f t="shared" si="362"/>
        <v>0.85935826222335876</v>
      </c>
      <c r="DQ279" s="145">
        <f t="shared" si="363"/>
        <v>0.8800686922442309</v>
      </c>
      <c r="DR279" s="145">
        <f t="shared" si="364"/>
        <v>0.90067095616135306</v>
      </c>
      <c r="DS279" s="145">
        <f t="shared" si="365"/>
        <v>0.92116596859968713</v>
      </c>
      <c r="DT279" s="145">
        <f t="shared" si="366"/>
        <v>0.9415547438080758</v>
      </c>
      <c r="DU279" s="145">
        <f t="shared" si="367"/>
        <v>0.96183838766884167</v>
      </c>
      <c r="DV279" s="145">
        <f t="shared" si="368"/>
        <v>0.98201808997676909</v>
      </c>
      <c r="DW279" s="145">
        <f t="shared" si="369"/>
        <v>1.0020951170036443</v>
      </c>
      <c r="DX279" s="145">
        <f t="shared" si="370"/>
        <v>1.022070804360621</v>
      </c>
      <c r="DY279" s="145">
        <f t="shared" si="371"/>
        <v>1.041946550167163</v>
      </c>
      <c r="DZ279" s="145">
        <f t="shared" si="372"/>
        <v>1.0617238085321461</v>
      </c>
      <c r="EA279" s="145">
        <f t="shared" si="373"/>
        <v>1.0814040833498808</v>
      </c>
      <c r="EB279" s="145">
        <f t="shared" si="374"/>
        <v>1.1009889224113396</v>
      </c>
      <c r="EC279" s="145">
        <f t="shared" si="375"/>
        <v>1.1204799118286886</v>
      </c>
      <c r="ED279" s="145">
        <f t="shared" si="376"/>
        <v>1.1398786707693931</v>
      </c>
      <c r="EE279" s="145">
        <f t="shared" si="377"/>
        <v>1.1591868464945005</v>
      </c>
      <c r="EF279" s="145">
        <f t="shared" si="378"/>
        <v>1.1784061096944261</v>
      </c>
      <c r="EG279" s="145">
        <f t="shared" si="379"/>
        <v>1.1975381501144142</v>
      </c>
      <c r="EH279" s="145">
        <f t="shared" si="380"/>
        <v>1.2165846724609448</v>
      </c>
      <c r="EI279" s="145">
        <f t="shared" si="381"/>
        <v>1.2355473925796756</v>
      </c>
      <c r="EJ279" s="145">
        <f t="shared" si="382"/>
        <v>1.254428033894899</v>
      </c>
      <c r="EK279" s="145">
        <f t="shared" si="383"/>
        <v>1.2732283241001778</v>
      </c>
      <c r="EL279" s="145">
        <f t="shared" si="384"/>
        <v>1.2919499920894866</v>
      </c>
      <c r="EO279" s="267">
        <v>229.57335548478463</v>
      </c>
      <c r="EP279" s="273">
        <v>23000</v>
      </c>
      <c r="EQ279" s="146">
        <f t="shared" si="385"/>
        <v>242.60979966482878</v>
      </c>
      <c r="ER279" s="146">
        <f t="shared" si="386"/>
        <v>242.69197104522294</v>
      </c>
      <c r="ES279" s="146">
        <f t="shared" si="387"/>
        <v>242.82883146675701</v>
      </c>
      <c r="ET279" s="146">
        <f t="shared" si="388"/>
        <v>243.02024369609541</v>
      </c>
      <c r="EU279" s="146">
        <f t="shared" si="389"/>
        <v>243.26601676958842</v>
      </c>
      <c r="EV279" s="146">
        <f t="shared" si="390"/>
        <v>243.56590713855763</v>
      </c>
      <c r="EW279" s="146">
        <f t="shared" si="391"/>
        <v>243.91962011690467</v>
      </c>
      <c r="EX279" s="146">
        <f t="shared" si="392"/>
        <v>244.32681161312513</v>
      </c>
      <c r="EY279" s="146">
        <f t="shared" si="393"/>
        <v>244.78709012562328</v>
      </c>
      <c r="EZ279" s="146">
        <f t="shared" si="394"/>
        <v>245.30001897749045</v>
      </c>
      <c r="FA279" s="146">
        <f t="shared" si="395"/>
        <v>245.86511876465184</v>
      </c>
      <c r="FB279" s="146">
        <f t="shared" si="396"/>
        <v>246.48186998954912</v>
      </c>
      <c r="FC279" s="146">
        <f t="shared" si="397"/>
        <v>247.14971585131391</v>
      </c>
      <c r="FD279" s="146">
        <f t="shared" si="398"/>
        <v>247.8680651627013</v>
      </c>
      <c r="FE279" s="146">
        <f t="shared" si="399"/>
        <v>248.63629536388709</v>
      </c>
      <c r="FF279" s="146">
        <f t="shared" si="400"/>
        <v>249.45375560354736</v>
      </c>
      <c r="FG279" s="146">
        <f t="shared" si="401"/>
        <v>250.3197698584062</v>
      </c>
      <c r="FH279" s="146">
        <f t="shared" si="402"/>
        <v>251.23364006360896</v>
      </c>
      <c r="FI279" s="146">
        <f t="shared" si="403"/>
        <v>252.19464922779903</v>
      </c>
      <c r="FJ279" s="146">
        <f t="shared" si="404"/>
        <v>253.20206450859283</v>
      </c>
      <c r="FK279" s="146">
        <f t="shared" si="405"/>
        <v>254.25514022619214</v>
      </c>
      <c r="FL279" s="146">
        <f t="shared" si="406"/>
        <v>255.3531207951018</v>
      </c>
      <c r="FM279" s="146">
        <f t="shared" si="407"/>
        <v>256.49524355625471</v>
      </c>
      <c r="FN279" s="146">
        <f t="shared" si="408"/>
        <v>257.68074149424996</v>
      </c>
      <c r="FO279" s="146">
        <f t="shared" si="409"/>
        <v>258.90884582681991</v>
      </c>
      <c r="FP279" s="146">
        <f t="shared" si="410"/>
        <v>260.17878845601894</v>
      </c>
      <c r="FQ279" s="146">
        <f t="shared" si="411"/>
        <v>261.48980427292514</v>
      </c>
      <c r="FR279" s="146">
        <f t="shared" si="412"/>
        <v>262.84113330984769</v>
      </c>
      <c r="FS279" s="146">
        <f t="shared" si="413"/>
        <v>264.23202273608172</v>
      </c>
      <c r="FT279" s="146">
        <f t="shared" si="414"/>
        <v>265.66172869516845</v>
      </c>
      <c r="FU279" s="146">
        <f t="shared" si="415"/>
        <v>267.129517983342</v>
      </c>
      <c r="FV279" s="146">
        <f t="shared" si="416"/>
        <v>268.63466957040868</v>
      </c>
      <c r="FW279" s="146">
        <f t="shared" si="417"/>
        <v>270.17647596567059</v>
      </c>
      <c r="FX279" s="146">
        <f t="shared" si="418"/>
        <v>271.75424443269469</v>
      </c>
      <c r="FY279" s="146">
        <f t="shared" si="419"/>
        <v>273.36729805774195</v>
      </c>
      <c r="FZ279" s="146">
        <f t="shared" si="420"/>
        <v>275.01497667749987</v>
      </c>
      <c r="GA279" s="146">
        <f t="shared" si="421"/>
        <v>276.69663767244089</v>
      </c>
      <c r="GB279" s="146">
        <f t="shared" si="422"/>
        <v>278.41165663264445</v>
      </c>
      <c r="GC279" s="146">
        <f t="shared" si="423"/>
        <v>280.15942790330303</v>
      </c>
      <c r="GD279" s="146">
        <f t="shared" si="424"/>
        <v>281.93936501738358</v>
      </c>
      <c r="GE279" s="355">
        <f t="shared" si="425"/>
        <v>283.75090102305364</v>
      </c>
      <c r="GF279" s="146">
        <f t="shared" si="426"/>
        <v>285.59348871352341</v>
      </c>
      <c r="GG279" s="146">
        <f t="shared" si="427"/>
        <v>287.46660076690358</v>
      </c>
      <c r="GH279" s="146">
        <f t="shared" si="428"/>
        <v>289.36972980355688</v>
      </c>
      <c r="GI279" s="146">
        <f t="shared" si="429"/>
        <v>291.30238836823878</v>
      </c>
      <c r="GJ279" s="146">
        <f t="shared" si="430"/>
        <v>293.26410884408438</v>
      </c>
      <c r="GK279" s="146">
        <f t="shared" si="431"/>
        <v>295.25444330522328</v>
      </c>
      <c r="GL279" s="146">
        <f t="shared" si="432"/>
        <v>297.27296331449742</v>
      </c>
      <c r="GM279" s="146">
        <f t="shared" si="433"/>
        <v>299.31925967242438</v>
      </c>
      <c r="GN279" s="146">
        <f t="shared" si="434"/>
        <v>301.39294212320283</v>
      </c>
      <c r="GO279" s="146">
        <f t="shared" si="435"/>
        <v>303.49363902320016</v>
      </c>
      <c r="GP279" s="146">
        <f t="shared" si="436"/>
        <v>305.62099697700654</v>
      </c>
      <c r="GQ279" s="146">
        <f t="shared" si="437"/>
        <v>307.774680445775</v>
      </c>
      <c r="GR279" s="146">
        <f t="shared" si="438"/>
        <v>309.95437133221975</v>
      </c>
      <c r="GS279" s="146">
        <f t="shared" si="439"/>
        <v>312.15976854629679</v>
      </c>
      <c r="GT279" s="146">
        <f t="shared" si="440"/>
        <v>314.39058755525605</v>
      </c>
      <c r="GU279" s="146">
        <f t="shared" si="441"/>
        <v>316.64655992143707</v>
      </c>
      <c r="GV279" s="146">
        <f t="shared" si="442"/>
        <v>318.92743283086634</v>
      </c>
      <c r="GW279" s="146">
        <f t="shared" si="443"/>
        <v>321.23296861543054</v>
      </c>
      <c r="GX279" s="146">
        <f t="shared" si="444"/>
        <v>323.56294427111908</v>
      </c>
      <c r="HA279" s="267">
        <v>219.59996772850073</v>
      </c>
      <c r="HB279" s="273">
        <v>22000</v>
      </c>
      <c r="HC279" s="146">
        <f t="shared" si="505"/>
        <v>14.175829598083709</v>
      </c>
      <c r="HD279" s="146">
        <f t="shared" si="506"/>
        <v>28.348338242060059</v>
      </c>
      <c r="HE279" s="146">
        <f t="shared" si="507"/>
        <v>42.514216516687284</v>
      </c>
      <c r="HF279" s="146">
        <f t="shared" si="508"/>
        <v>56.670177986431391</v>
      </c>
      <c r="HG279" s="146">
        <f t="shared" si="509"/>
        <v>70.812970441630256</v>
      </c>
      <c r="HH279" s="146">
        <f t="shared" si="510"/>
        <v>84.939386856828108</v>
      </c>
      <c r="HI279" s="146">
        <f t="shared" si="511"/>
        <v>99.046275972237424</v>
      </c>
      <c r="HJ279" s="146">
        <f t="shared" si="512"/>
        <v>113.1305524156726</v>
      </c>
      <c r="HK279" s="146">
        <f t="shared" si="513"/>
        <v>127.18920628903025</v>
      </c>
      <c r="HL279" s="146">
        <f t="shared" si="514"/>
        <v>141.21931215174047</v>
      </c>
      <c r="HM279" s="146">
        <f t="shared" si="515"/>
        <v>155.21803734246311</v>
      </c>
      <c r="HN279" s="146">
        <f t="shared" si="516"/>
        <v>169.1826495898716</v>
      </c>
      <c r="HO279" s="146">
        <f t="shared" si="517"/>
        <v>183.11052387329462</v>
      </c>
      <c r="HP279" s="146">
        <f t="shared" si="518"/>
        <v>196.99914850404198</v>
      </c>
      <c r="HQ279" s="146">
        <f t="shared" si="519"/>
        <v>210.84613040839992</v>
      </c>
      <c r="HR279" s="146">
        <f t="shared" si="520"/>
        <v>224.6491996030465</v>
      </c>
      <c r="HS279" s="146">
        <f t="shared" si="521"/>
        <v>238.4062128630749</v>
      </c>
      <c r="HT279" s="146">
        <f t="shared" si="522"/>
        <v>252.11515659170706</v>
      </c>
      <c r="HU279" s="146">
        <f t="shared" si="523"/>
        <v>265.77414890891316</v>
      </c>
      <c r="HV279" s="146">
        <f t="shared" si="524"/>
        <v>279.38144098358708</v>
      </c>
      <c r="HW279" s="146">
        <f t="shared" si="525"/>
        <v>292.93541764035518</v>
      </c>
      <c r="HX279" s="146">
        <f t="shared" si="526"/>
        <v>306.43459727776633</v>
      </c>
      <c r="HY279" s="146">
        <f t="shared" si="527"/>
        <v>319.87763113918413</v>
      </c>
      <c r="HZ279" s="146">
        <f t="shared" si="528"/>
        <v>333.26330198144069</v>
      </c>
      <c r="IA279" s="146">
        <f t="shared" si="529"/>
        <v>346.59052218908005</v>
      </c>
      <c r="IB279" s="146">
        <f t="shared" si="530"/>
        <v>359.85833138390291</v>
      </c>
      <c r="IC279" s="146">
        <f t="shared" si="531"/>
        <v>373.06589358057619</v>
      </c>
      <c r="ID279" s="146">
        <f t="shared" si="532"/>
        <v>386.21249393943106</v>
      </c>
      <c r="IE279" s="146">
        <f t="shared" si="533"/>
        <v>399.29753516708774</v>
      </c>
      <c r="IF279" s="146">
        <f t="shared" si="534"/>
        <v>412.32053361465387</v>
      </c>
      <c r="IG279" s="146">
        <f t="shared" si="535"/>
        <v>425.28111512163434</v>
      </c>
      <c r="IH279" s="146">
        <f t="shared" si="536"/>
        <v>438.17901065178842</v>
      </c>
      <c r="II279" s="146">
        <f t="shared" si="537"/>
        <v>451.01405176482433</v>
      </c>
      <c r="IJ279" s="146">
        <f t="shared" si="538"/>
        <v>463.78616596519606</v>
      </c>
      <c r="IK279" s="146">
        <f t="shared" si="539"/>
        <v>476.4953719665117</v>
      </c>
      <c r="IL279" s="146">
        <f t="shared" si="540"/>
        <v>489.14177490704031</v>
      </c>
      <c r="IM279" s="146">
        <f t="shared" si="541"/>
        <v>501.72556154882847</v>
      </c>
      <c r="IN279" s="146">
        <f t="shared" si="542"/>
        <v>514.2469954898512</v>
      </c>
      <c r="IO279" s="146">
        <f t="shared" si="543"/>
        <v>526.70641241558371</v>
      </c>
      <c r="IP279" s="146">
        <f t="shared" si="544"/>
        <v>539.1042154134343</v>
      </c>
      <c r="IQ279" s="355">
        <f t="shared" si="545"/>
        <v>551.44087037055954</v>
      </c>
      <c r="IR279" s="146">
        <f t="shared" si="546"/>
        <v>563.71690147286415</v>
      </c>
      <c r="IS279" s="146">
        <f t="shared" si="547"/>
        <v>575.93288682035302</v>
      </c>
      <c r="IT279" s="146">
        <f t="shared" si="548"/>
        <v>588.08945417154632</v>
      </c>
      <c r="IU279" s="146">
        <f t="shared" si="549"/>
        <v>600.18727682739348</v>
      </c>
      <c r="IV279" s="146">
        <f t="shared" si="550"/>
        <v>612.2270696630045</v>
      </c>
      <c r="IW279" s="146">
        <f t="shared" si="551"/>
        <v>624.20958531357314</v>
      </c>
      <c r="IX279" s="146">
        <f t="shared" si="552"/>
        <v>636.13561051913121</v>
      </c>
      <c r="IY279" s="146">
        <f t="shared" si="553"/>
        <v>648.00596263116415</v>
      </c>
      <c r="IZ279" s="146">
        <f t="shared" si="554"/>
        <v>659.82148628272228</v>
      </c>
      <c r="JA279" s="146">
        <f t="shared" si="555"/>
        <v>671.58305022239392</v>
      </c>
      <c r="JB279" s="146">
        <f t="shared" si="556"/>
        <v>683.29154431142433</v>
      </c>
      <c r="JC279" s="146">
        <f t="shared" si="557"/>
        <v>694.94787668228253</v>
      </c>
      <c r="JD279" s="146">
        <f t="shared" si="558"/>
        <v>706.55297105617979</v>
      </c>
      <c r="JE279" s="146">
        <f t="shared" si="559"/>
        <v>718.10776421633363</v>
      </c>
      <c r="JF279" s="146">
        <f t="shared" si="560"/>
        <v>729.61320363318373</v>
      </c>
      <c r="JG279" s="146">
        <f t="shared" si="561"/>
        <v>741.07024523730422</v>
      </c>
      <c r="JH279" s="146">
        <f t="shared" si="562"/>
        <v>752.47985133534519</v>
      </c>
      <c r="JI279" s="146">
        <f t="shared" si="563"/>
        <v>763.84298866406459</v>
      </c>
      <c r="JJ279" s="146">
        <f t="shared" si="564"/>
        <v>775.16062657726161</v>
      </c>
      <c r="JL279" s="267">
        <v>229.57335548478463</v>
      </c>
      <c r="JM279" s="273">
        <v>23000</v>
      </c>
      <c r="JN279" s="147">
        <f t="shared" si="445"/>
        <v>117.20381295569959</v>
      </c>
      <c r="JO279" s="147">
        <f t="shared" si="446"/>
        <v>127.28598433609375</v>
      </c>
      <c r="JP279" s="147">
        <f t="shared" si="447"/>
        <v>137.42284475762781</v>
      </c>
      <c r="JQ279" s="147">
        <f t="shared" si="448"/>
        <v>147.61425698696621</v>
      </c>
      <c r="JR279" s="147">
        <f t="shared" si="449"/>
        <v>157.86003006045922</v>
      </c>
      <c r="JS279" s="147">
        <f t="shared" si="450"/>
        <v>168.15992042942844</v>
      </c>
      <c r="JT279" s="147">
        <f t="shared" si="451"/>
        <v>178.51363340777547</v>
      </c>
      <c r="JU279" s="147">
        <f t="shared" si="452"/>
        <v>188.92082490399594</v>
      </c>
      <c r="JV279" s="147">
        <f t="shared" si="453"/>
        <v>199.38110341649408</v>
      </c>
      <c r="JW279" s="147">
        <f t="shared" si="454"/>
        <v>209.89403226836126</v>
      </c>
      <c r="JX279" s="147">
        <f t="shared" si="455"/>
        <v>220.45913205552264</v>
      </c>
      <c r="JY279" s="147">
        <f t="shared" si="456"/>
        <v>231.07588328041993</v>
      </c>
      <c r="JZ279" s="147">
        <f t="shared" si="457"/>
        <v>241.74372914218472</v>
      </c>
      <c r="KA279" s="147">
        <f t="shared" si="458"/>
        <v>252.4620784535721</v>
      </c>
      <c r="KB279" s="147">
        <f t="shared" si="459"/>
        <v>263.23030865475789</v>
      </c>
      <c r="KC279" s="147">
        <f t="shared" si="460"/>
        <v>274.04776889441814</v>
      </c>
      <c r="KD279" s="147">
        <f t="shared" si="461"/>
        <v>284.91378314927704</v>
      </c>
      <c r="KE279" s="147">
        <f t="shared" si="462"/>
        <v>295.82765335447976</v>
      </c>
      <c r="KF279" s="147">
        <f t="shared" si="463"/>
        <v>306.78866251866987</v>
      </c>
      <c r="KG279" s="147">
        <f t="shared" si="464"/>
        <v>317.79607779946366</v>
      </c>
      <c r="KH279" s="147">
        <f t="shared" si="465"/>
        <v>328.84915351706297</v>
      </c>
      <c r="KI279" s="147">
        <f t="shared" si="466"/>
        <v>339.94713408597261</v>
      </c>
      <c r="KJ279" s="147">
        <f t="shared" si="467"/>
        <v>351.08925684712551</v>
      </c>
      <c r="KK279" s="147">
        <f t="shared" si="468"/>
        <v>362.27475478512076</v>
      </c>
      <c r="KL279" s="147">
        <f t="shared" si="469"/>
        <v>373.50285911769072</v>
      </c>
      <c r="KM279" s="147">
        <f t="shared" si="470"/>
        <v>384.77280174688974</v>
      </c>
      <c r="KN279" s="147">
        <f t="shared" si="471"/>
        <v>396.08381756379595</v>
      </c>
      <c r="KO279" s="147">
        <f t="shared" si="472"/>
        <v>407.4351466007185</v>
      </c>
      <c r="KP279" s="147">
        <f t="shared" si="473"/>
        <v>418.82603602695252</v>
      </c>
      <c r="KQ279" s="147">
        <f t="shared" si="474"/>
        <v>430.25574198603925</v>
      </c>
      <c r="KR279" s="147">
        <f t="shared" si="475"/>
        <v>441.7235312742128</v>
      </c>
      <c r="KS279" s="147">
        <f t="shared" si="476"/>
        <v>453.22868286127948</v>
      </c>
      <c r="KT279" s="147">
        <f t="shared" si="477"/>
        <v>464.7704892565414</v>
      </c>
      <c r="KU279" s="147">
        <f t="shared" si="478"/>
        <v>476.3482577235655</v>
      </c>
      <c r="KV279" s="147">
        <f t="shared" si="479"/>
        <v>487.96131134861275</v>
      </c>
      <c r="KW279" s="147">
        <f t="shared" si="480"/>
        <v>499.60898996837068</v>
      </c>
      <c r="KX279" s="147">
        <f t="shared" si="481"/>
        <v>511.29065096331169</v>
      </c>
      <c r="KY279" s="147">
        <f t="shared" si="482"/>
        <v>523.00566992351514</v>
      </c>
      <c r="KZ279" s="147">
        <f t="shared" si="483"/>
        <v>534.75344119417377</v>
      </c>
      <c r="LA279" s="147">
        <f t="shared" si="484"/>
        <v>546.53337830825433</v>
      </c>
      <c r="LB279" s="358">
        <f t="shared" si="485"/>
        <v>558.34491431392439</v>
      </c>
      <c r="LC279" s="147">
        <f t="shared" si="486"/>
        <v>570.18750200439422</v>
      </c>
      <c r="LD279" s="147">
        <f t="shared" si="487"/>
        <v>582.06061405777427</v>
      </c>
      <c r="LE279" s="147">
        <f t="shared" si="488"/>
        <v>593.96374309442763</v>
      </c>
      <c r="LF279" s="147">
        <f t="shared" si="489"/>
        <v>605.89640165910953</v>
      </c>
      <c r="LG279" s="147">
        <f t="shared" si="490"/>
        <v>617.85812213495512</v>
      </c>
      <c r="LH279" s="147">
        <f t="shared" si="491"/>
        <v>629.84845659609402</v>
      </c>
      <c r="LI279" s="147">
        <f t="shared" si="492"/>
        <v>641.86697660536811</v>
      </c>
      <c r="LJ279" s="147">
        <f t="shared" si="493"/>
        <v>653.91327296329519</v>
      </c>
      <c r="LK279" s="147">
        <f t="shared" si="494"/>
        <v>665.98695541407358</v>
      </c>
      <c r="LL279" s="147">
        <f t="shared" si="495"/>
        <v>678.08765231407097</v>
      </c>
      <c r="LM279" s="147">
        <f t="shared" si="496"/>
        <v>690.21501026787723</v>
      </c>
      <c r="LN279" s="147">
        <f t="shared" si="497"/>
        <v>702.36869373664581</v>
      </c>
      <c r="LO279" s="147">
        <f t="shared" si="498"/>
        <v>714.54838462309044</v>
      </c>
      <c r="LP279" s="147">
        <f t="shared" si="499"/>
        <v>726.75378183716748</v>
      </c>
      <c r="LQ279" s="147">
        <f t="shared" si="500"/>
        <v>738.9846008461268</v>
      </c>
      <c r="LR279" s="147">
        <f t="shared" si="501"/>
        <v>751.24057321230782</v>
      </c>
      <c r="LS279" s="147">
        <f t="shared" si="502"/>
        <v>763.52144612173709</v>
      </c>
      <c r="LT279" s="147">
        <f t="shared" si="503"/>
        <v>775.82698190630128</v>
      </c>
      <c r="LU279" s="147">
        <f t="shared" si="504"/>
        <v>788.15695756198988</v>
      </c>
      <c r="LX279" s="267">
        <v>220</v>
      </c>
      <c r="LY279" s="273">
        <v>22000</v>
      </c>
      <c r="LZ279" s="145">
        <f t="shared" si="565"/>
        <v>2.3261943316579096E-2</v>
      </c>
      <c r="MA279" s="145">
        <f t="shared" si="566"/>
        <v>4.6518437086402013E-2</v>
      </c>
      <c r="MB279" s="145">
        <f t="shared" si="567"/>
        <v>6.9764050697508281E-2</v>
      </c>
      <c r="MC279" s="145">
        <f t="shared" si="568"/>
        <v>9.2993391246676521E-2</v>
      </c>
      <c r="MD279" s="145">
        <f t="shared" si="569"/>
        <v>0.11620112199390921</v>
      </c>
      <c r="ME279" s="145">
        <f t="shared" si="570"/>
        <v>0.13938198034460117</v>
      </c>
      <c r="MF279" s="145">
        <f t="shared" si="571"/>
        <v>0.16253079521327579</v>
      </c>
      <c r="MG279" s="145">
        <f t="shared" si="572"/>
        <v>0.18564250363325482</v>
      </c>
      <c r="MH279" s="145">
        <f t="shared" si="573"/>
        <v>0.20871216648767141</v>
      </c>
      <c r="MI279" s="145">
        <f t="shared" si="574"/>
        <v>0.23173498325093778</v>
      </c>
      <c r="MJ279" s="145">
        <f t="shared" si="575"/>
        <v>0.25470630564430075</v>
      </c>
      <c r="MK279" s="145">
        <f t="shared" si="576"/>
        <v>0.27762165012481954</v>
      </c>
      <c r="ML279" s="145">
        <f t="shared" si="577"/>
        <v>0.30047670914339175</v>
      </c>
      <c r="MM279" s="145">
        <f t="shared" si="578"/>
        <v>0.32326736112395471</v>
      </c>
      <c r="MN279" s="145">
        <f t="shared" si="579"/>
        <v>0.34598967913265971</v>
      </c>
      <c r="MO279" s="145">
        <f t="shared" si="580"/>
        <v>0.36863993822184149</v>
      </c>
      <c r="MP279" s="145">
        <f t="shared" si="581"/>
        <v>0.39121462144909103</v>
      </c>
      <c r="MQ279" s="145">
        <f t="shared" si="582"/>
        <v>0.41371042458633545</v>
      </c>
      <c r="MR279" s="145">
        <f t="shared" si="583"/>
        <v>0.43612425954717537</v>
      </c>
      <c r="MS279" s="145">
        <f t="shared" si="584"/>
        <v>0.4584532565729289</v>
      </c>
      <c r="MT279" s="145">
        <f t="shared" si="585"/>
        <v>0.48069476522837978</v>
      </c>
      <c r="MU279" s="145">
        <f t="shared" si="586"/>
        <v>0.50284635426753033</v>
      </c>
      <c r="MV279" s="145">
        <f t="shared" si="587"/>
        <v>0.52490581043716622</v>
      </c>
      <c r="MW279" s="145">
        <f t="shared" si="588"/>
        <v>0.54687113629217299</v>
      </c>
      <c r="MX279" s="145">
        <f t="shared" si="589"/>
        <v>0.56874054710108835</v>
      </c>
      <c r="MY279" s="145">
        <f t="shared" si="590"/>
        <v>0.59051246692346526</v>
      </c>
      <c r="MZ279" s="145">
        <f t="shared" si="591"/>
        <v>0.61218552394234604</v>
      </c>
      <c r="NA279" s="145">
        <f t="shared" si="592"/>
        <v>0.63375854513573993</v>
      </c>
      <c r="NB279" s="145">
        <f t="shared" si="593"/>
        <v>0.65523055037019884</v>
      </c>
      <c r="NC279" s="145">
        <f t="shared" si="594"/>
        <v>0.67660074599812403</v>
      </c>
      <c r="ND279" s="145">
        <f t="shared" si="595"/>
        <v>0.69786851803779626</v>
      </c>
      <c r="NE279" s="145">
        <f t="shared" si="596"/>
        <v>0.71903342501199985</v>
      </c>
      <c r="NF279" s="145">
        <f t="shared" si="597"/>
        <v>0.74009519051726269</v>
      </c>
      <c r="NG279" s="145">
        <f t="shared" si="598"/>
        <v>0.76105369559142666</v>
      </c>
      <c r="NH279" s="145">
        <f t="shared" si="599"/>
        <v>0.78190897094273992</v>
      </c>
      <c r="NI279" s="145">
        <f t="shared" si="600"/>
        <v>0.80266118909870332</v>
      </c>
      <c r="NJ279" s="145">
        <f t="shared" si="601"/>
        <v>0.82331065652802193</v>
      </c>
      <c r="NK279" s="145">
        <f t="shared" si="602"/>
        <v>0.8438578057839452</v>
      </c>
      <c r="NL279" s="145">
        <f t="shared" si="603"/>
        <v>0.8643031877122942</v>
      </c>
      <c r="NM279" s="145">
        <f t="shared" si="604"/>
        <v>0.88464746376264269</v>
      </c>
      <c r="NN279" s="145">
        <f t="shared" si="605"/>
        <v>0.90489139843632382</v>
      </c>
      <c r="NO279" s="145">
        <f t="shared" si="606"/>
        <v>0.92503585190047755</v>
      </c>
      <c r="NP279" s="145">
        <f t="shared" si="607"/>
        <v>0.94508177279302708</v>
      </c>
      <c r="NQ279" s="145">
        <f t="shared" si="608"/>
        <v>0.96503019123944112</v>
      </c>
      <c r="NR279" s="145">
        <f t="shared" si="609"/>
        <v>0.98488221209840976</v>
      </c>
      <c r="NS279" s="145">
        <f t="shared" si="610"/>
        <v>1.0046390084500814</v>
      </c>
      <c r="NT279" s="145">
        <f t="shared" si="611"/>
        <v>1.024301815337322</v>
      </c>
      <c r="NU279" s="145">
        <f t="shared" si="612"/>
        <v>1.04387192376761</v>
      </c>
      <c r="NV279" s="145">
        <f t="shared" si="613"/>
        <v>1.0633506749805388</v>
      </c>
      <c r="NW279" s="145">
        <f t="shared" si="614"/>
        <v>1.0827394549836082</v>
      </c>
      <c r="NX279" s="145">
        <f t="shared" si="615"/>
        <v>1.1020396893569071</v>
      </c>
      <c r="NY279" s="145">
        <f t="shared" si="616"/>
        <v>1.1212528383255109</v>
      </c>
      <c r="NZ279" s="145">
        <f t="shared" si="617"/>
        <v>1.1403803920968094</v>
      </c>
      <c r="OA279" s="145">
        <f t="shared" si="618"/>
        <v>1.1594238664586656</v>
      </c>
      <c r="OB279" s="145">
        <f t="shared" si="619"/>
        <v>1.1783847986331486</v>
      </c>
      <c r="OC279" s="145">
        <f t="shared" si="620"/>
        <v>1.197264743379612</v>
      </c>
      <c r="OD279" s="145">
        <f t="shared" si="621"/>
        <v>1.2160652693401361</v>
      </c>
      <c r="OE279" s="145">
        <f t="shared" si="622"/>
        <v>1.2347879556196752</v>
      </c>
      <c r="OF279" s="145">
        <f t="shared" si="623"/>
        <v>1.2534343885928048</v>
      </c>
      <c r="OG279" s="145">
        <f t="shared" si="624"/>
        <v>1.2720061589285561</v>
      </c>
    </row>
    <row r="280" spans="55:397">
      <c r="BC280" s="173"/>
      <c r="BD280" s="182"/>
      <c r="BE280" s="91">
        <f t="shared" si="634"/>
        <v>1013.25</v>
      </c>
      <c r="BF280" s="193">
        <f t="shared" si="634"/>
        <v>1.2250000000000001</v>
      </c>
      <c r="BG280" s="91">
        <f t="shared" si="634"/>
        <v>288.14999999999998</v>
      </c>
      <c r="BH280" s="116">
        <f t="shared" si="634"/>
        <v>0</v>
      </c>
      <c r="BI280" s="116"/>
      <c r="BJ280" s="107"/>
      <c r="BK280" s="217">
        <v>23000</v>
      </c>
      <c r="BL280" s="220">
        <v>7.0103999999999997</v>
      </c>
      <c r="BM280" s="284">
        <v>230</v>
      </c>
      <c r="BN280" s="113"/>
      <c r="BO280" s="104">
        <f t="shared" si="626"/>
        <v>410.00646832505618</v>
      </c>
      <c r="BP280" s="256">
        <f t="shared" si="627"/>
        <v>0.58880233014515082</v>
      </c>
      <c r="BQ280" s="213">
        <f t="shared" si="628"/>
        <v>-30.567600000000311</v>
      </c>
      <c r="BR280" s="215">
        <f t="shared" si="629"/>
        <v>242.58239999999967</v>
      </c>
      <c r="BS280" s="117"/>
      <c r="BT280" s="101">
        <f t="shared" si="630"/>
        <v>606.92667544834228</v>
      </c>
      <c r="BU280" s="113"/>
      <c r="BV280" s="141">
        <f t="shared" si="631"/>
        <v>0.40464492309405986</v>
      </c>
      <c r="BW280" s="163">
        <f t="shared" si="632"/>
        <v>0.4806549633837966</v>
      </c>
      <c r="BX280" s="159">
        <f t="shared" si="633"/>
        <v>0.84186153045288803</v>
      </c>
      <c r="BY280" s="170"/>
      <c r="CC280" s="267">
        <v>239.54578280975423</v>
      </c>
      <c r="CD280" s="273">
        <v>24000</v>
      </c>
      <c r="CE280" s="145">
        <f t="shared" si="325"/>
        <v>2.4282088360788625E-2</v>
      </c>
      <c r="CF280" s="145">
        <f t="shared" si="326"/>
        <v>4.8557605924980742E-2</v>
      </c>
      <c r="CG280" s="145">
        <f t="shared" si="327"/>
        <v>7.2820006868550988E-2</v>
      </c>
      <c r="CH280" s="145">
        <f t="shared" si="328"/>
        <v>9.706279507840225E-2</v>
      </c>
      <c r="CI280" s="145">
        <f t="shared" si="329"/>
        <v>0.12127954842536112</v>
      </c>
      <c r="CJ280" s="145">
        <f t="shared" si="330"/>
        <v>0.14546394235042387</v>
      </c>
      <c r="CK280" s="145">
        <f t="shared" si="331"/>
        <v>0.16960977255376547</v>
      </c>
      <c r="CL280" s="145">
        <f t="shared" si="332"/>
        <v>0.19371097659233322</v>
      </c>
      <c r="CM280" s="145">
        <f t="shared" si="333"/>
        <v>0.21776165420995047</v>
      </c>
      <c r="CN280" s="145">
        <f t="shared" si="334"/>
        <v>0.24175608624542252</v>
      </c>
      <c r="CO280" s="145">
        <f t="shared" si="335"/>
        <v>0.2656887519869448</v>
      </c>
      <c r="CP280" s="145">
        <f t="shared" si="336"/>
        <v>0.28955434486583481</v>
      </c>
      <c r="CQ280" s="145">
        <f t="shared" si="337"/>
        <v>0.31334778640775096</v>
      </c>
      <c r="CR280" s="145">
        <f t="shared" si="338"/>
        <v>0.33706423838503352</v>
      </c>
      <c r="CS280" s="145">
        <f t="shared" si="339"/>
        <v>0.36069911313889191</v>
      </c>
      <c r="CT280" s="145">
        <f t="shared" si="340"/>
        <v>0.38424808206432143</v>
      </c>
      <c r="CU280" s="145">
        <f t="shared" si="341"/>
        <v>0.40770708227336294</v>
      </c>
      <c r="CV280" s="145">
        <f t="shared" si="342"/>
        <v>0.43107232147346114</v>
      </c>
      <c r="CW280" s="145">
        <f t="shared" si="343"/>
        <v>0.45434028111657726</v>
      </c>
      <c r="CX280" s="145">
        <f t="shared" si="344"/>
        <v>0.47750771789158009</v>
      </c>
      <c r="CY280" s="145">
        <f t="shared" si="345"/>
        <v>0.50057166364655326</v>
      </c>
      <c r="CZ280" s="145">
        <f t="shared" si="346"/>
        <v>0.52352942383964129</v>
      </c>
      <c r="DA280" s="145">
        <f t="shared" si="347"/>
        <v>0.54637857462621486</v>
      </c>
      <c r="DB280" s="145">
        <f t="shared" si="348"/>
        <v>0.56911695869707202</v>
      </c>
      <c r="DC280" s="145">
        <f t="shared" si="349"/>
        <v>0.59174267998690544</v>
      </c>
      <c r="DD280" s="145">
        <f t="shared" si="350"/>
        <v>0.61425409737461245</v>
      </c>
      <c r="DE280" s="145">
        <f t="shared" si="351"/>
        <v>0.63664981749738125</v>
      </c>
      <c r="DF280" s="145">
        <f t="shared" si="352"/>
        <v>0.65892868679914474</v>
      </c>
      <c r="DG280" s="145">
        <f t="shared" si="353"/>
        <v>0.6810897829309559</v>
      </c>
      <c r="DH280" s="145">
        <f t="shared" si="354"/>
        <v>0.70313240561666679</v>
      </c>
      <c r="DI280" s="145">
        <f t="shared" si="355"/>
        <v>0.72505606709187698</v>
      </c>
      <c r="DJ280" s="145">
        <f t="shared" si="356"/>
        <v>0.74686048221796231</v>
      </c>
      <c r="DK280" s="145">
        <f t="shared" si="357"/>
        <v>0.7685455583661398</v>
      </c>
      <c r="DL280" s="145">
        <f t="shared" si="358"/>
        <v>0.79011138515918644</v>
      </c>
      <c r="DM280" s="145">
        <f t="shared" si="359"/>
        <v>0.81155822415095002</v>
      </c>
      <c r="DN280" s="145">
        <f t="shared" si="360"/>
        <v>0.83288649851599827</v>
      </c>
      <c r="DO280" s="145">
        <f t="shared" si="361"/>
        <v>0.85409678281421053</v>
      </c>
      <c r="DP280" s="145">
        <f t="shared" si="362"/>
        <v>0.87518979288750898</v>
      </c>
      <c r="DQ280" s="145">
        <f t="shared" si="363"/>
        <v>0.8961663759387023</v>
      </c>
      <c r="DR280" s="145">
        <f t="shared" si="364"/>
        <v>0.91702750083545193</v>
      </c>
      <c r="DS280" s="145">
        <f t="shared" si="365"/>
        <v>0.93777424867574244</v>
      </c>
      <c r="DT280" s="145">
        <f t="shared" si="366"/>
        <v>0.95840780364512712</v>
      </c>
      <c r="DU280" s="145">
        <f t="shared" si="367"/>
        <v>0.97892944419025574</v>
      </c>
      <c r="DV280" s="145">
        <f t="shared" si="368"/>
        <v>0.99934053452794291</v>
      </c>
      <c r="DW280" s="145">
        <f t="shared" si="369"/>
        <v>1.0196425165042566</v>
      </c>
      <c r="DX280" s="145">
        <f t="shared" si="370"/>
        <v>1.039836901813787</v>
      </c>
      <c r="DY280" s="145">
        <f t="shared" si="371"/>
        <v>1.0599252645853754</v>
      </c>
      <c r="DZ280" s="145">
        <f t="shared" si="372"/>
        <v>1.0799092343371735</v>
      </c>
      <c r="EA280" s="145">
        <f t="shared" si="373"/>
        <v>1.0997904893009049</v>
      </c>
      <c r="EB280" s="145">
        <f t="shared" si="374"/>
        <v>1.1195707501125709</v>
      </c>
      <c r="EC280" s="145">
        <f t="shared" si="375"/>
        <v>1.139251773864618</v>
      </c>
      <c r="ED280" s="145">
        <f t="shared" si="376"/>
        <v>1.1588353485127105</v>
      </c>
      <c r="EE280" s="145">
        <f t="shared" si="377"/>
        <v>1.1783232876286136</v>
      </c>
      <c r="EF280" s="145">
        <f t="shared" si="378"/>
        <v>1.1977174254894465</v>
      </c>
      <c r="EG280" s="145">
        <f t="shared" si="379"/>
        <v>1.2170196124925143</v>
      </c>
      <c r="EH280" s="145">
        <f t="shared" si="380"/>
        <v>1.2362317108840908</v>
      </c>
      <c r="EI280" s="145">
        <f t="shared" si="381"/>
        <v>1.2553555907899647</v>
      </c>
      <c r="EJ280" s="145">
        <f t="shared" si="382"/>
        <v>1.2743931265351063</v>
      </c>
      <c r="EK280" s="145">
        <f t="shared" si="383"/>
        <v>1.2933461932395711</v>
      </c>
      <c r="EL280" s="145">
        <f t="shared" si="384"/>
        <v>1.3122166636776216</v>
      </c>
      <c r="EO280" s="267">
        <v>239.54578280975423</v>
      </c>
      <c r="EP280" s="273">
        <v>24000</v>
      </c>
      <c r="EQ280" s="146">
        <f t="shared" si="385"/>
        <v>240.62957264701396</v>
      </c>
      <c r="ER280" s="146">
        <f t="shared" si="386"/>
        <v>240.71465987928462</v>
      </c>
      <c r="ES280" s="146">
        <f t="shared" si="387"/>
        <v>240.85636976628462</v>
      </c>
      <c r="ET280" s="146">
        <f t="shared" si="388"/>
        <v>241.05454974047166</v>
      </c>
      <c r="EU280" s="146">
        <f t="shared" si="389"/>
        <v>241.30898756313897</v>
      </c>
      <c r="EV280" s="146">
        <f t="shared" si="390"/>
        <v>241.61941265852269</v>
      </c>
      <c r="EW280" s="146">
        <f t="shared" si="391"/>
        <v>241.98549779858263</v>
      </c>
      <c r="EX280" s="146">
        <f t="shared" si="392"/>
        <v>242.40686111655316</v>
      </c>
      <c r="EY280" s="146">
        <f t="shared" si="393"/>
        <v>242.88306842352227</v>
      </c>
      <c r="EZ280" s="146">
        <f t="shared" si="394"/>
        <v>243.41363579903108</v>
      </c>
      <c r="FA280" s="146">
        <f t="shared" si="395"/>
        <v>243.99803242402888</v>
      </c>
      <c r="FB280" s="146">
        <f t="shared" si="396"/>
        <v>244.63568362252056</v>
      </c>
      <c r="FC280" s="146">
        <f t="shared" si="397"/>
        <v>245.3259740769083</v>
      </c>
      <c r="FD280" s="146">
        <f t="shared" si="398"/>
        <v>246.06825118135555</v>
      </c>
      <c r="FE280" s="146">
        <f t="shared" si="399"/>
        <v>246.86182849747078</v>
      </c>
      <c r="FF280" s="146">
        <f t="shared" si="400"/>
        <v>247.70598927717455</v>
      </c>
      <c r="FG280" s="146">
        <f t="shared" si="401"/>
        <v>248.59999001872873</v>
      </c>
      <c r="FH280" s="146">
        <f t="shared" si="402"/>
        <v>249.54306402350852</v>
      </c>
      <c r="FI280" s="146">
        <f t="shared" si="403"/>
        <v>250.53442492311123</v>
      </c>
      <c r="FJ280" s="146">
        <f t="shared" si="404"/>
        <v>251.57327014875528</v>
      </c>
      <c r="FK280" s="146">
        <f t="shared" si="405"/>
        <v>252.65878431753299</v>
      </c>
      <c r="FL280" s="146">
        <f t="shared" si="406"/>
        <v>253.79014251289016</v>
      </c>
      <c r="FM280" s="146">
        <f t="shared" si="407"/>
        <v>254.96651343961568</v>
      </c>
      <c r="FN280" s="146">
        <f t="shared" si="408"/>
        <v>256.18706243658488</v>
      </c>
      <c r="FO280" s="146">
        <f t="shared" si="409"/>
        <v>257.4509543334417</v>
      </c>
      <c r="FP280" s="146">
        <f t="shared" si="410"/>
        <v>258.75735614027167</v>
      </c>
      <c r="FQ280" s="146">
        <f t="shared" si="411"/>
        <v>260.1054395620651</v>
      </c>
      <c r="FR280" s="146">
        <f t="shared" si="412"/>
        <v>261.49438333236606</v>
      </c>
      <c r="FS280" s="146">
        <f t="shared" si="413"/>
        <v>262.92337536290029</v>
      </c>
      <c r="FT280" s="146">
        <f t="shared" si="414"/>
        <v>264.39161470817965</v>
      </c>
      <c r="FU280" s="146">
        <f t="shared" si="415"/>
        <v>265.89831334604645</v>
      </c>
      <c r="FV280" s="146">
        <f t="shared" si="416"/>
        <v>267.44269777687128</v>
      </c>
      <c r="FW280" s="146">
        <f t="shared" si="417"/>
        <v>269.0240104456272</v>
      </c>
      <c r="FX280" s="146">
        <f t="shared" si="418"/>
        <v>270.64151099234687</v>
      </c>
      <c r="FY280" s="146">
        <f t="shared" si="419"/>
        <v>272.2944773375404</v>
      </c>
      <c r="FZ280" s="146">
        <f t="shared" si="420"/>
        <v>273.98220661000101</v>
      </c>
      <c r="GA280" s="146">
        <f t="shared" si="421"/>
        <v>275.70401592509677</v>
      </c>
      <c r="GB280" s="146">
        <f t="shared" si="422"/>
        <v>277.45924302212524</v>
      </c>
      <c r="GC280" s="146">
        <f t="shared" si="423"/>
        <v>279.24724676963393</v>
      </c>
      <c r="GD280" s="146">
        <f t="shared" si="424"/>
        <v>281.06740754778787</v>
      </c>
      <c r="GE280" s="355">
        <f t="shared" si="425"/>
        <v>282.91912751691598</v>
      </c>
      <c r="GF280" s="146">
        <f t="shared" si="426"/>
        <v>284.8018307813125</v>
      </c>
      <c r="GG280" s="146">
        <f t="shared" si="427"/>
        <v>286.71496345721636</v>
      </c>
      <c r="GH280" s="146">
        <f t="shared" si="428"/>
        <v>288.65799365366314</v>
      </c>
      <c r="GI280" s="146">
        <f t="shared" si="429"/>
        <v>290.63041137461227</v>
      </c>
      <c r="GJ280" s="146">
        <f t="shared" si="430"/>
        <v>292.63172835040956</v>
      </c>
      <c r="GK280" s="146">
        <f t="shared" si="431"/>
        <v>294.66147780626244</v>
      </c>
      <c r="GL280" s="146">
        <f t="shared" si="432"/>
        <v>296.71921417499902</v>
      </c>
      <c r="GM280" s="146">
        <f t="shared" si="433"/>
        <v>298.80451276095397</v>
      </c>
      <c r="GN280" s="146">
        <f t="shared" si="434"/>
        <v>300.9169693613859</v>
      </c>
      <c r="GO280" s="146">
        <f t="shared" si="435"/>
        <v>303.05619985139157</v>
      </c>
      <c r="GP280" s="146">
        <f t="shared" si="436"/>
        <v>305.22183973784627</v>
      </c>
      <c r="GQ280" s="146">
        <f t="shared" si="437"/>
        <v>307.41354368746391</v>
      </c>
      <c r="GR280" s="146">
        <f t="shared" si="438"/>
        <v>309.63098503365683</v>
      </c>
      <c r="GS280" s="146">
        <f t="shared" si="439"/>
        <v>311.87385526646807</v>
      </c>
      <c r="GT280" s="146">
        <f t="shared" si="440"/>
        <v>314.14186350946079</v>
      </c>
      <c r="GU280" s="146">
        <f t="shared" si="441"/>
        <v>316.43473598708289</v>
      </c>
      <c r="GV280" s="146">
        <f t="shared" si="442"/>
        <v>318.75221548567288</v>
      </c>
      <c r="GW280" s="146">
        <f t="shared" si="443"/>
        <v>321.09406081094767</v>
      </c>
      <c r="GX280" s="146">
        <f t="shared" si="444"/>
        <v>323.46004624450387</v>
      </c>
      <c r="HA280" s="267">
        <v>229.57335548478463</v>
      </c>
      <c r="HB280" s="273">
        <v>23000</v>
      </c>
      <c r="HC280" s="146">
        <f t="shared" si="505"/>
        <v>14.423285791400028</v>
      </c>
      <c r="HD280" s="146">
        <f t="shared" si="506"/>
        <v>28.8429373134381</v>
      </c>
      <c r="HE280" s="146">
        <f t="shared" si="507"/>
        <v>43.255333501516603</v>
      </c>
      <c r="HF280" s="146">
        <f t="shared" si="508"/>
        <v>57.656879582742185</v>
      </c>
      <c r="HG280" s="146">
        <f t="shared" si="509"/>
        <v>72.044019928668519</v>
      </c>
      <c r="HH280" s="146">
        <f t="shared" si="510"/>
        <v>86.413250562224633</v>
      </c>
      <c r="HI280" s="146">
        <f t="shared" si="511"/>
        <v>100.7611312122484</v>
      </c>
      <c r="HJ280" s="146">
        <f t="shared" si="512"/>
        <v>115.08429681709174</v>
      </c>
      <c r="HK280" s="146">
        <f t="shared" si="513"/>
        <v>129.37946838729175</v>
      </c>
      <c r="HL280" s="146">
        <f t="shared" si="514"/>
        <v>143.64346314778987</v>
      </c>
      <c r="HM280" s="146">
        <f t="shared" si="515"/>
        <v>157.87320389118827</v>
      </c>
      <c r="HN280" s="146">
        <f t="shared" si="516"/>
        <v>172.06572748555161</v>
      </c>
      <c r="HO280" s="146">
        <f t="shared" si="517"/>
        <v>186.2181924925236</v>
      </c>
      <c r="HP280" s="146">
        <f t="shared" si="518"/>
        <v>200.32788586400071</v>
      </c>
      <c r="HQ280" s="146">
        <f t="shared" si="519"/>
        <v>214.39222869803882</v>
      </c>
      <c r="HR280" s="146">
        <f t="shared" si="520"/>
        <v>228.40878104661923</v>
      </c>
      <c r="HS280" s="146">
        <f t="shared" si="521"/>
        <v>242.37524577932211</v>
      </c>
      <c r="HT280" s="146">
        <f t="shared" si="522"/>
        <v>256.28947151762731</v>
      </c>
      <c r="HU280" s="146">
        <f t="shared" si="523"/>
        <v>270.1494546642457</v>
      </c>
      <c r="HV280" s="146">
        <f t="shared" si="524"/>
        <v>283.95334056060062</v>
      </c>
      <c r="HW280" s="146">
        <f t="shared" si="525"/>
        <v>297.69942381302906</v>
      </c>
      <c r="HX280" s="146">
        <f t="shared" si="526"/>
        <v>311.38614783471405</v>
      </c>
      <c r="HY280" s="146">
        <f t="shared" si="527"/>
        <v>325.01210365543096</v>
      </c>
      <c r="HZ280" s="146">
        <f t="shared" si="528"/>
        <v>338.57602805519571</v>
      </c>
      <c r="IA280" s="146">
        <f t="shared" si="529"/>
        <v>352.0768010807227</v>
      </c>
      <c r="IB280" s="146">
        <f t="shared" si="530"/>
        <v>365.51344300532924</v>
      </c>
      <c r="IC280" s="146">
        <f t="shared" si="531"/>
        <v>378.88511079364298</v>
      </c>
      <c r="ID280" s="146">
        <f t="shared" si="532"/>
        <v>392.19109413236339</v>
      </c>
      <c r="IE280" s="146">
        <f t="shared" si="533"/>
        <v>405.4308110872467</v>
      </c>
      <c r="IF280" s="146">
        <f t="shared" si="534"/>
        <v>418.6038034449162</v>
      </c>
      <c r="IG280" s="146">
        <f t="shared" si="535"/>
        <v>431.70973179573031</v>
      </c>
      <c r="IH280" s="146">
        <f t="shared" si="536"/>
        <v>444.74837041126426</v>
      </c>
      <c r="II280" s="146">
        <f t="shared" si="537"/>
        <v>457.71960196677588</v>
      </c>
      <c r="IJ280" s="146">
        <f t="shared" si="538"/>
        <v>470.62341215561713</v>
      </c>
      <c r="IK280" s="146">
        <f t="shared" si="539"/>
        <v>483.45988423896421</v>
      </c>
      <c r="IL280" s="146">
        <f t="shared" si="540"/>
        <v>496.22919357045998</v>
      </c>
      <c r="IM280" s="146">
        <f t="shared" si="541"/>
        <v>508.93160213164947</v>
      </c>
      <c r="IN280" s="146">
        <f t="shared" si="542"/>
        <v>521.56745311028783</v>
      </c>
      <c r="IO280" s="146">
        <f t="shared" si="543"/>
        <v>534.13716554996131</v>
      </c>
      <c r="IP280" s="146">
        <f t="shared" si="544"/>
        <v>546.64122909588968</v>
      </c>
      <c r="IQ280" s="355">
        <f t="shared" si="545"/>
        <v>559.08019885836018</v>
      </c>
      <c r="IR280" s="146">
        <f t="shared" si="546"/>
        <v>571.45469041205104</v>
      </c>
      <c r="IS280" s="146">
        <f t="shared" si="547"/>
        <v>583.7653749464439</v>
      </c>
      <c r="IT280" s="146">
        <f t="shared" si="548"/>
        <v>596.01297457973158</v>
      </c>
      <c r="IU280" s="146">
        <f t="shared" si="549"/>
        <v>608.19825784603938</v>
      </c>
      <c r="IV280" s="146">
        <f t="shared" si="550"/>
        <v>620.32203536340478</v>
      </c>
      <c r="IW280" s="146">
        <f t="shared" si="551"/>
        <v>632.38515568782566</v>
      </c>
      <c r="IX280" s="146">
        <f t="shared" si="552"/>
        <v>644.38850135676773</v>
      </c>
      <c r="IY280" s="146">
        <f t="shared" si="553"/>
        <v>656.3329851238052</v>
      </c>
      <c r="IZ280" s="146">
        <f t="shared" si="554"/>
        <v>668.21954638456725</v>
      </c>
      <c r="JA280" s="146">
        <f t="shared" si="555"/>
        <v>680.04914779283763</v>
      </c>
      <c r="JB280" s="146">
        <f t="shared" si="556"/>
        <v>691.82277206454319</v>
      </c>
      <c r="JC280" s="146">
        <f t="shared" si="557"/>
        <v>703.54141896635508</v>
      </c>
      <c r="JD280" s="146">
        <f t="shared" si="558"/>
        <v>715.20610248485252</v>
      </c>
      <c r="JE280" s="146">
        <f t="shared" si="559"/>
        <v>726.81784817149924</v>
      </c>
      <c r="JF280" s="146">
        <f t="shared" si="560"/>
        <v>738.37769065813166</v>
      </c>
      <c r="JG280" s="146">
        <f t="shared" si="561"/>
        <v>749.88667133725028</v>
      </c>
      <c r="JH280" s="146">
        <f t="shared" si="562"/>
        <v>761.34583620103149</v>
      </c>
      <c r="JI280" s="146">
        <f t="shared" si="563"/>
        <v>772.75623383278537</v>
      </c>
      <c r="JJ280" s="146">
        <f t="shared" si="564"/>
        <v>784.11891354438421</v>
      </c>
      <c r="JL280" s="267">
        <v>239.54578280975423</v>
      </c>
      <c r="JM280" s="273">
        <v>24000</v>
      </c>
      <c r="JN280" s="147">
        <f t="shared" si="445"/>
        <v>121.20704233286654</v>
      </c>
      <c r="JO280" s="147">
        <f t="shared" si="446"/>
        <v>131.2921295651372</v>
      </c>
      <c r="JP280" s="147">
        <f t="shared" si="447"/>
        <v>141.43383945213719</v>
      </c>
      <c r="JQ280" s="147">
        <f t="shared" si="448"/>
        <v>151.63201942632423</v>
      </c>
      <c r="JR280" s="147">
        <f t="shared" si="449"/>
        <v>161.88645724899155</v>
      </c>
      <c r="JS280" s="147">
        <f t="shared" si="450"/>
        <v>172.19688234437527</v>
      </c>
      <c r="JT280" s="147">
        <f t="shared" si="451"/>
        <v>182.56296748443521</v>
      </c>
      <c r="JU280" s="147">
        <f t="shared" si="452"/>
        <v>192.98433080240574</v>
      </c>
      <c r="JV280" s="147">
        <f t="shared" si="453"/>
        <v>203.46053810937485</v>
      </c>
      <c r="JW280" s="147">
        <f t="shared" si="454"/>
        <v>213.99110548488366</v>
      </c>
      <c r="JX280" s="147">
        <f t="shared" si="455"/>
        <v>224.57550210988146</v>
      </c>
      <c r="JY280" s="147">
        <f t="shared" si="456"/>
        <v>235.21315330837314</v>
      </c>
      <c r="JZ280" s="147">
        <f t="shared" si="457"/>
        <v>245.90344376276087</v>
      </c>
      <c r="KA280" s="147">
        <f t="shared" si="458"/>
        <v>256.64572086720813</v>
      </c>
      <c r="KB280" s="147">
        <f t="shared" si="459"/>
        <v>267.43929818332333</v>
      </c>
      <c r="KC280" s="147">
        <f t="shared" si="460"/>
        <v>278.2834589630271</v>
      </c>
      <c r="KD280" s="147">
        <f t="shared" si="461"/>
        <v>289.17745970458134</v>
      </c>
      <c r="KE280" s="147">
        <f t="shared" si="462"/>
        <v>300.1205337093611</v>
      </c>
      <c r="KF280" s="147">
        <f t="shared" si="463"/>
        <v>311.11189460896378</v>
      </c>
      <c r="KG280" s="147">
        <f t="shared" si="464"/>
        <v>322.15073983460786</v>
      </c>
      <c r="KH280" s="147">
        <f t="shared" si="465"/>
        <v>333.23625400338557</v>
      </c>
      <c r="KI280" s="147">
        <f t="shared" si="466"/>
        <v>344.36761219874273</v>
      </c>
      <c r="KJ280" s="147">
        <f t="shared" si="467"/>
        <v>355.54398312546823</v>
      </c>
      <c r="KK280" s="147">
        <f t="shared" si="468"/>
        <v>366.76453212243746</v>
      </c>
      <c r="KL280" s="147">
        <f t="shared" si="469"/>
        <v>378.02842401929428</v>
      </c>
      <c r="KM280" s="147">
        <f t="shared" si="470"/>
        <v>389.33482582612424</v>
      </c>
      <c r="KN280" s="147">
        <f t="shared" si="471"/>
        <v>400.68290924791768</v>
      </c>
      <c r="KO280" s="147">
        <f t="shared" si="472"/>
        <v>412.07185301821863</v>
      </c>
      <c r="KP280" s="147">
        <f t="shared" si="473"/>
        <v>423.50084504875286</v>
      </c>
      <c r="KQ280" s="147">
        <f t="shared" si="474"/>
        <v>434.96908439403222</v>
      </c>
      <c r="KR280" s="147">
        <f t="shared" si="475"/>
        <v>446.47578303189903</v>
      </c>
      <c r="KS280" s="147">
        <f t="shared" si="476"/>
        <v>458.02016746272386</v>
      </c>
      <c r="KT280" s="147">
        <f t="shared" si="477"/>
        <v>469.60148013147978</v>
      </c>
      <c r="KU280" s="147">
        <f t="shared" si="478"/>
        <v>481.21898067819944</v>
      </c>
      <c r="KV280" s="147">
        <f t="shared" si="479"/>
        <v>492.87194702339298</v>
      </c>
      <c r="KW280" s="147">
        <f t="shared" si="480"/>
        <v>504.55967629585359</v>
      </c>
      <c r="KX280" s="147">
        <f t="shared" si="481"/>
        <v>516.2814856109494</v>
      </c>
      <c r="KY280" s="147">
        <f t="shared" si="482"/>
        <v>528.03671270797781</v>
      </c>
      <c r="KZ280" s="147">
        <f t="shared" si="483"/>
        <v>539.82471645548662</v>
      </c>
      <c r="LA280" s="147">
        <f t="shared" si="484"/>
        <v>551.6448772336405</v>
      </c>
      <c r="LB280" s="358">
        <f t="shared" si="485"/>
        <v>563.49659720276861</v>
      </c>
      <c r="LC280" s="147">
        <f t="shared" si="486"/>
        <v>575.37930046716519</v>
      </c>
      <c r="LD280" s="147">
        <f t="shared" si="487"/>
        <v>587.29243314306905</v>
      </c>
      <c r="LE280" s="147">
        <f t="shared" si="488"/>
        <v>599.23546333951572</v>
      </c>
      <c r="LF280" s="147">
        <f t="shared" si="489"/>
        <v>611.20788106046484</v>
      </c>
      <c r="LG280" s="147">
        <f t="shared" si="490"/>
        <v>623.20919803626225</v>
      </c>
      <c r="LH280" s="147">
        <f t="shared" si="491"/>
        <v>635.23894749211513</v>
      </c>
      <c r="LI280" s="147">
        <f t="shared" si="492"/>
        <v>647.29668386085166</v>
      </c>
      <c r="LJ280" s="147">
        <f t="shared" si="493"/>
        <v>659.38198244680666</v>
      </c>
      <c r="LK280" s="147">
        <f t="shared" si="494"/>
        <v>671.49443904723853</v>
      </c>
      <c r="LL280" s="147">
        <f t="shared" si="495"/>
        <v>683.63366953724426</v>
      </c>
      <c r="LM280" s="147">
        <f t="shared" si="496"/>
        <v>695.7993094236989</v>
      </c>
      <c r="LN280" s="147">
        <f t="shared" si="497"/>
        <v>707.99101337331649</v>
      </c>
      <c r="LO280" s="147">
        <f t="shared" si="498"/>
        <v>720.20845471950952</v>
      </c>
      <c r="LP280" s="147">
        <f t="shared" si="499"/>
        <v>732.45132495232065</v>
      </c>
      <c r="LQ280" s="147">
        <f t="shared" si="500"/>
        <v>744.71933319531342</v>
      </c>
      <c r="LR280" s="147">
        <f t="shared" si="501"/>
        <v>757.01220567293558</v>
      </c>
      <c r="LS280" s="147">
        <f t="shared" si="502"/>
        <v>769.32968517152551</v>
      </c>
      <c r="LT280" s="147">
        <f t="shared" si="503"/>
        <v>781.6715304968003</v>
      </c>
      <c r="LU280" s="147">
        <f t="shared" si="504"/>
        <v>794.03751593035645</v>
      </c>
      <c r="LX280" s="267">
        <v>230</v>
      </c>
      <c r="LY280" s="273">
        <v>23000</v>
      </c>
      <c r="LZ280" s="145">
        <f t="shared" si="565"/>
        <v>2.3764461795562727E-2</v>
      </c>
      <c r="MA280" s="145">
        <f t="shared" si="566"/>
        <v>4.7522935603599166E-2</v>
      </c>
      <c r="MB280" s="145">
        <f t="shared" si="567"/>
        <v>7.1269455193353454E-2</v>
      </c>
      <c r="MC280" s="145">
        <f t="shared" si="568"/>
        <v>9.4998097653477692E-2</v>
      </c>
      <c r="MD280" s="145">
        <f t="shared" si="569"/>
        <v>0.11870300456879562</v>
      </c>
      <c r="ME280" s="145">
        <f t="shared" si="570"/>
        <v>0.14237840262728668</v>
      </c>
      <c r="MF280" s="145">
        <f t="shared" si="571"/>
        <v>0.16601862348168372</v>
      </c>
      <c r="MG280" s="145">
        <f t="shared" si="572"/>
        <v>0.18961812270333631</v>
      </c>
      <c r="MH280" s="145">
        <f t="shared" si="573"/>
        <v>0.21317149768004173</v>
      </c>
      <c r="MI280" s="145">
        <f t="shared" si="574"/>
        <v>0.23667350432682685</v>
      </c>
      <c r="MJ280" s="145">
        <f t="shared" si="575"/>
        <v>0.26011907249679855</v>
      </c>
      <c r="MK280" s="145">
        <f t="shared" si="576"/>
        <v>0.2835033199989852</v>
      </c>
      <c r="ML280" s="145">
        <f t="shared" si="577"/>
        <v>0.30682156515029185</v>
      </c>
      <c r="MM280" s="145">
        <f t="shared" si="578"/>
        <v>0.33006933780924469</v>
      </c>
      <c r="MN280" s="145">
        <f t="shared" si="579"/>
        <v>0.35324238885968445</v>
      </c>
      <c r="MO280" s="145">
        <f t="shared" si="580"/>
        <v>0.37633669813226051</v>
      </c>
      <c r="MP280" s="145">
        <f t="shared" si="581"/>
        <v>0.39934848077039503</v>
      </c>
      <c r="MQ280" s="145">
        <f t="shared" si="582"/>
        <v>0.42227419206497047</v>
      </c>
      <c r="MR280" s="145">
        <f t="shared" si="583"/>
        <v>0.44511053079794821</v>
      </c>
      <c r="MS280" s="145">
        <f t="shared" si="584"/>
        <v>0.46785444114948765</v>
      </c>
      <c r="MT280" s="145">
        <f t="shared" si="585"/>
        <v>0.49050311323540979</v>
      </c>
      <c r="MU280" s="145">
        <f t="shared" si="586"/>
        <v>0.51305398235246502</v>
      </c>
      <c r="MV280" s="145">
        <f t="shared" si="587"/>
        <v>0.53550472701721596</v>
      </c>
      <c r="MW280" s="145">
        <f t="shared" si="588"/>
        <v>0.55785326589095219</v>
      </c>
      <c r="MX280" s="145">
        <f t="shared" si="589"/>
        <v>0.58009775368769279</v>
      </c>
      <c r="MY280" s="145">
        <f t="shared" si="590"/>
        <v>0.60223657616518689</v>
      </c>
      <c r="MZ280" s="145">
        <f t="shared" si="591"/>
        <v>0.62426834430000477</v>
      </c>
      <c r="NA280" s="145">
        <f t="shared" si="592"/>
        <v>0.6461918877476398</v>
      </c>
      <c r="NB280" s="145">
        <f t="shared" si="593"/>
        <v>0.66800624768675931</v>
      </c>
      <c r="NC280" s="145">
        <f t="shared" si="594"/>
        <v>0.68971066914415935</v>
      </c>
      <c r="ND280" s="145">
        <f t="shared" si="595"/>
        <v>0.71130459289307457</v>
      </c>
      <c r="NE280" s="145">
        <f t="shared" si="596"/>
        <v>0.73278764701308374</v>
      </c>
      <c r="NF280" s="145">
        <f t="shared" si="597"/>
        <v>0.75415963819460441</v>
      </c>
      <c r="NG280" s="145">
        <f t="shared" si="598"/>
        <v>0.77542054286535245</v>
      </c>
      <c r="NH280" s="145">
        <f t="shared" si="599"/>
        <v>0.79657049821022941</v>
      </c>
      <c r="NI280" s="145">
        <f t="shared" si="600"/>
        <v>0.81760979314987425</v>
      </c>
      <c r="NJ280" s="145">
        <f t="shared" si="601"/>
        <v>0.83853885933699823</v>
      </c>
      <c r="NK280" s="145">
        <f t="shared" si="602"/>
        <v>0.85935826222335876</v>
      </c>
      <c r="NL280" s="145">
        <f t="shared" si="603"/>
        <v>0.8800686922442309</v>
      </c>
      <c r="NM280" s="145">
        <f t="shared" si="604"/>
        <v>0.90067095616135306</v>
      </c>
      <c r="NN280" s="145">
        <f t="shared" si="605"/>
        <v>0.92116596859968713</v>
      </c>
      <c r="NO280" s="145">
        <f t="shared" si="606"/>
        <v>0.9415547438080758</v>
      </c>
      <c r="NP280" s="145">
        <f t="shared" si="607"/>
        <v>0.96183838766884167</v>
      </c>
      <c r="NQ280" s="145">
        <f t="shared" si="608"/>
        <v>0.98201808997676909</v>
      </c>
      <c r="NR280" s="145">
        <f t="shared" si="609"/>
        <v>1.0020951170036443</v>
      </c>
      <c r="NS280" s="145">
        <f t="shared" si="610"/>
        <v>1.022070804360621</v>
      </c>
      <c r="NT280" s="145">
        <f t="shared" si="611"/>
        <v>1.041946550167163</v>
      </c>
      <c r="NU280" s="145">
        <f t="shared" si="612"/>
        <v>1.0617238085321461</v>
      </c>
      <c r="NV280" s="145">
        <f t="shared" si="613"/>
        <v>1.0814040833498808</v>
      </c>
      <c r="NW280" s="145">
        <f t="shared" si="614"/>
        <v>1.1009889224113396</v>
      </c>
      <c r="NX280" s="145">
        <f t="shared" si="615"/>
        <v>1.1204799118286886</v>
      </c>
      <c r="NY280" s="145">
        <f t="shared" si="616"/>
        <v>1.1398786707693931</v>
      </c>
      <c r="NZ280" s="145">
        <f t="shared" si="617"/>
        <v>1.1591868464945005</v>
      </c>
      <c r="OA280" s="145">
        <f t="shared" si="618"/>
        <v>1.1784061096944261</v>
      </c>
      <c r="OB280" s="145">
        <f t="shared" si="619"/>
        <v>1.1975381501144142</v>
      </c>
      <c r="OC280" s="145">
        <f t="shared" si="620"/>
        <v>1.2165846724609448</v>
      </c>
      <c r="OD280" s="145">
        <f t="shared" si="621"/>
        <v>1.2355473925796756</v>
      </c>
      <c r="OE280" s="145">
        <f t="shared" si="622"/>
        <v>1.254428033894899</v>
      </c>
      <c r="OF280" s="145">
        <f t="shared" si="623"/>
        <v>1.2732283241001778</v>
      </c>
      <c r="OG280" s="145">
        <f t="shared" si="624"/>
        <v>1.2919499920894866</v>
      </c>
    </row>
    <row r="281" spans="55:397">
      <c r="BC281" s="173"/>
      <c r="BD281" s="182"/>
      <c r="BE281" s="91">
        <f t="shared" si="634"/>
        <v>1013.25</v>
      </c>
      <c r="BF281" s="193">
        <f t="shared" si="634"/>
        <v>1.2250000000000001</v>
      </c>
      <c r="BG281" s="91">
        <f t="shared" si="634"/>
        <v>288.14999999999998</v>
      </c>
      <c r="BH281" s="116">
        <f t="shared" si="634"/>
        <v>0</v>
      </c>
      <c r="BI281" s="116"/>
      <c r="BJ281" s="107"/>
      <c r="BK281" s="217">
        <v>24000</v>
      </c>
      <c r="BL281" s="220">
        <v>7.3151999999999999</v>
      </c>
      <c r="BM281" s="284">
        <v>240</v>
      </c>
      <c r="BN281" s="113"/>
      <c r="BO281" s="104">
        <f t="shared" si="626"/>
        <v>392.70994904751649</v>
      </c>
      <c r="BP281" s="256">
        <f t="shared" si="627"/>
        <v>0.56860701731906405</v>
      </c>
      <c r="BQ281" s="213">
        <f t="shared" si="628"/>
        <v>-32.548800000000341</v>
      </c>
      <c r="BR281" s="215">
        <f t="shared" si="629"/>
        <v>240.60119999999964</v>
      </c>
      <c r="BS281" s="117"/>
      <c r="BT281" s="101">
        <f t="shared" si="630"/>
        <v>604.44317225234647</v>
      </c>
      <c r="BU281" s="113"/>
      <c r="BV281" s="141">
        <f t="shared" si="631"/>
        <v>0.38757458578585391</v>
      </c>
      <c r="BW281" s="163">
        <f t="shared" si="632"/>
        <v>0.46416899372984821</v>
      </c>
      <c r="BX281" s="159">
        <f t="shared" si="633"/>
        <v>0.83498594482040489</v>
      </c>
      <c r="BY281" s="170"/>
      <c r="CC281" s="267">
        <v>249.51721450830865</v>
      </c>
      <c r="CD281" s="273">
        <v>25000</v>
      </c>
      <c r="CE281" s="145">
        <f t="shared" si="325"/>
        <v>2.4815407094927789E-2</v>
      </c>
      <c r="CF281" s="145">
        <f t="shared" si="326"/>
        <v>4.9623612356505635E-2</v>
      </c>
      <c r="CG281" s="145">
        <f t="shared" si="327"/>
        <v>7.4417442589413782E-2</v>
      </c>
      <c r="CH281" s="145">
        <f t="shared" si="328"/>
        <v>9.9189781591651066E-2</v>
      </c>
      <c r="CI281" s="145">
        <f t="shared" si="329"/>
        <v>0.12393359794953726</v>
      </c>
      <c r="CJ281" s="145">
        <f t="shared" si="330"/>
        <v>0.14864197200562795</v>
      </c>
      <c r="CK281" s="145">
        <f t="shared" si="331"/>
        <v>0.17330812174757526</v>
      </c>
      <c r="CL281" s="145">
        <f t="shared" si="332"/>
        <v>0.19792542738625543</v>
      </c>
      <c r="CM281" s="145">
        <f t="shared" si="333"/>
        <v>0.22248745441430115</v>
      </c>
      <c r="CN281" s="145">
        <f t="shared" si="334"/>
        <v>0.24698797496330985</v>
      </c>
      <c r="CO281" s="145">
        <f t="shared" si="335"/>
        <v>0.27142098730657327</v>
      </c>
      <c r="CP281" s="145">
        <f t="shared" si="336"/>
        <v>0.2957807333850081</v>
      </c>
      <c r="CQ281" s="145">
        <f t="shared" si="337"/>
        <v>0.32006171426518054</v>
      </c>
      <c r="CR281" s="145">
        <f t="shared" si="338"/>
        <v>0.34425870346972293</v>
      </c>
      <c r="CS281" s="145">
        <f t="shared" si="339"/>
        <v>0.3683667581512598</v>
      </c>
      <c r="CT281" s="145">
        <f t="shared" si="340"/>
        <v>0.39238122811035236</v>
      </c>
      <c r="CU281" s="145">
        <f t="shared" si="341"/>
        <v>0.41629776268538138</v>
      </c>
      <c r="CV281" s="145">
        <f t="shared" si="342"/>
        <v>0.44011231556756442</v>
      </c>
      <c r="CW281" s="145">
        <f t="shared" si="343"/>
        <v>0.463821147616646</v>
      </c>
      <c r="CX281" s="145">
        <f t="shared" si="344"/>
        <v>0.48742082777232698</v>
      </c>
      <c r="CY281" s="145">
        <f t="shared" si="345"/>
        <v>0.51090823217272097</v>
      </c>
      <c r="CZ281" s="145">
        <f t="shared" si="346"/>
        <v>0.53428054160439409</v>
      </c>
      <c r="DA281" s="145">
        <f t="shared" si="347"/>
        <v>0.55753523741841593</v>
      </c>
      <c r="DB281" s="145">
        <f t="shared" si="348"/>
        <v>0.58067009605391584</v>
      </c>
      <c r="DC281" s="145">
        <f t="shared" si="349"/>
        <v>0.60368318231468288</v>
      </c>
      <c r="DD281" s="145">
        <f t="shared" si="350"/>
        <v>0.62657284154586879</v>
      </c>
      <c r="DE281" s="145">
        <f t="shared" si="351"/>
        <v>0.64933769085691917</v>
      </c>
      <c r="DF281" s="145">
        <f t="shared" si="352"/>
        <v>0.6719766095339933</v>
      </c>
      <c r="DG281" s="145">
        <f t="shared" si="353"/>
        <v>0.6944887287802809</v>
      </c>
      <c r="DH281" s="145">
        <f t="shared" si="354"/>
        <v>0.71687342091653927</v>
      </c>
      <c r="DI281" s="145">
        <f t="shared" si="355"/>
        <v>0.73913028816670623</v>
      </c>
      <c r="DJ281" s="145">
        <f t="shared" si="356"/>
        <v>0.76125915114523002</v>
      </c>
      <c r="DK281" s="145">
        <f t="shared" si="357"/>
        <v>0.78326003715385017</v>
      </c>
      <c r="DL281" s="145">
        <f t="shared" si="358"/>
        <v>0.80513316838620419</v>
      </c>
      <c r="DM281" s="145">
        <f t="shared" si="359"/>
        <v>0.82687895012927604</v>
      </c>
      <c r="DN281" s="145">
        <f t="shared" si="360"/>
        <v>0.8484979590410785</v>
      </c>
      <c r="DO281" s="145">
        <f t="shared" si="361"/>
        <v>0.86999093157478391</v>
      </c>
      <c r="DP281" s="145">
        <f t="shared" si="362"/>
        <v>0.89135875261036346</v>
      </c>
      <c r="DQ281" s="145">
        <f t="shared" si="363"/>
        <v>0.9126024443462365</v>
      </c>
      <c r="DR281" s="145">
        <f t="shared" si="364"/>
        <v>0.93372315549522611</v>
      </c>
      <c r="DS281" s="145">
        <f t="shared" si="365"/>
        <v>0.95472215082145084</v>
      </c>
      <c r="DT281" s="145">
        <f t="shared" si="366"/>
        <v>0.97560080104775748</v>
      </c>
      <c r="DU281" s="145">
        <f t="shared" si="367"/>
        <v>0.99636057315676363</v>
      </c>
      <c r="DV281" s="145">
        <f t="shared" si="368"/>
        <v>1.0170030211026893</v>
      </c>
      <c r="DW281" s="145">
        <f t="shared" si="369"/>
        <v>1.0375297769458858</v>
      </c>
      <c r="DX281" s="145">
        <f t="shared" si="370"/>
        <v>1.0579425424172091</v>
      </c>
      <c r="DY281" s="145">
        <f t="shared" si="371"/>
        <v>1.0782430809152319</v>
      </c>
      <c r="DZ281" s="145">
        <f t="shared" si="372"/>
        <v>1.09843320993565</v>
      </c>
      <c r="EA281" s="145">
        <f t="shared" si="373"/>
        <v>1.1185147939290985</v>
      </c>
      <c r="EB281" s="145">
        <f t="shared" si="374"/>
        <v>1.1384897375808805</v>
      </c>
      <c r="EC281" s="145">
        <f t="shared" si="375"/>
        <v>1.1583599795039039</v>
      </c>
      <c r="ED281" s="145">
        <f t="shared" si="376"/>
        <v>1.1781274863342286</v>
      </c>
      <c r="EE281" s="145">
        <f t="shared" si="377"/>
        <v>1.1977942472171024</v>
      </c>
      <c r="EF281" s="145">
        <f t="shared" si="378"/>
        <v>1.217362268670191</v>
      </c>
      <c r="EG281" s="145">
        <f t="shared" si="379"/>
        <v>1.2368335698097956</v>
      </c>
      <c r="EH281" s="145">
        <f t="shared" si="380"/>
        <v>1.2562101779251489</v>
      </c>
      <c r="EI281" s="145">
        <f t="shared" si="381"/>
        <v>1.2754941243855036</v>
      </c>
      <c r="EJ281" s="145">
        <f t="shared" si="382"/>
        <v>1.2946874408643996</v>
      </c>
      <c r="EK281" s="145">
        <f t="shared" si="383"/>
        <v>1.3137921558654695</v>
      </c>
      <c r="EL281" s="145">
        <f t="shared" si="384"/>
        <v>1.332810291534158</v>
      </c>
      <c r="EO281" s="267">
        <v>249.51721450830865</v>
      </c>
      <c r="EP281" s="273">
        <v>25000</v>
      </c>
      <c r="EQ281" s="146">
        <f t="shared" si="385"/>
        <v>238.64938865058292</v>
      </c>
      <c r="ER281" s="146">
        <f t="shared" si="386"/>
        <v>238.73752048855715</v>
      </c>
      <c r="ES281" s="146">
        <f t="shared" si="387"/>
        <v>238.8842934007638</v>
      </c>
      <c r="ET281" s="146">
        <f t="shared" si="388"/>
        <v>239.08953795594007</v>
      </c>
      <c r="EU281" s="146">
        <f t="shared" si="389"/>
        <v>239.35301852950468</v>
      </c>
      <c r="EV281" s="146">
        <f t="shared" si="390"/>
        <v>239.67443485610997</v>
      </c>
      <c r="EW281" s="146">
        <f t="shared" si="391"/>
        <v>240.05342398845832</v>
      </c>
      <c r="EX281" s="146">
        <f t="shared" si="392"/>
        <v>240.4895626356427</v>
      </c>
      <c r="EY281" s="146">
        <f t="shared" si="393"/>
        <v>240.9823698496493</v>
      </c>
      <c r="EZ281" s="146">
        <f t="shared" si="394"/>
        <v>241.53131002477221</v>
      </c>
      <c r="FA281" s="146">
        <f t="shared" si="395"/>
        <v>242.1357961715737</v>
      </c>
      <c r="FB281" s="146">
        <f t="shared" si="396"/>
        <v>242.795193424746</v>
      </c>
      <c r="FC281" s="146">
        <f t="shared" si="397"/>
        <v>243.5088227427822</v>
      </c>
      <c r="FD281" s="146">
        <f t="shared" si="398"/>
        <v>244.27596475674659</v>
      </c>
      <c r="FE281" s="146">
        <f t="shared" si="399"/>
        <v>245.09586372561233</v>
      </c>
      <c r="FF281" s="146">
        <f t="shared" si="400"/>
        <v>245.9677315565464</v>
      </c>
      <c r="FG281" s="146">
        <f t="shared" si="401"/>
        <v>246.89075185009676</v>
      </c>
      <c r="FH281" s="146">
        <f t="shared" si="402"/>
        <v>247.86408393239657</v>
      </c>
      <c r="FI281" s="146">
        <f t="shared" si="403"/>
        <v>248.88686683914241</v>
      </c>
      <c r="FJ281" s="146">
        <f t="shared" si="404"/>
        <v>249.95822321913656</v>
      </c>
      <c r="FK281" s="146">
        <f t="shared" si="405"/>
        <v>251.07726312849894</v>
      </c>
      <c r="FL281" s="146">
        <f t="shared" si="406"/>
        <v>252.24308769016986</v>
      </c>
      <c r="FM281" s="146">
        <f t="shared" si="407"/>
        <v>253.4547925969278</v>
      </c>
      <c r="FN281" s="146">
        <f t="shared" si="408"/>
        <v>254.71147143977572</v>
      </c>
      <c r="FO281" s="146">
        <f t="shared" si="409"/>
        <v>256.01221884710731</v>
      </c>
      <c r="FP281" s="146">
        <f t="shared" si="410"/>
        <v>257.35613342350655</v>
      </c>
      <c r="FQ281" s="146">
        <f t="shared" si="411"/>
        <v>258.74232048028682</v>
      </c>
      <c r="FR281" s="146">
        <f t="shared" si="412"/>
        <v>260.16989455292008</v>
      </c>
      <c r="FS281" s="146">
        <f t="shared" si="413"/>
        <v>261.63798170328124</v>
      </c>
      <c r="FT281" s="146">
        <f t="shared" si="414"/>
        <v>263.14572160714937</v>
      </c>
      <c r="FU281" s="146">
        <f t="shared" si="415"/>
        <v>264.69226942962234</v>
      </c>
      <c r="FV281" s="146">
        <f t="shared" si="416"/>
        <v>266.27679749303684</v>
      </c>
      <c r="FW281" s="146">
        <f t="shared" si="417"/>
        <v>267.8984967436262</v>
      </c>
      <c r="FX281" s="146">
        <f t="shared" si="418"/>
        <v>269.55657802451015</v>
      </c>
      <c r="FY281" s="146">
        <f t="shared" si="419"/>
        <v>271.25027316371643</v>
      </c>
      <c r="FZ281" s="146">
        <f t="shared" si="420"/>
        <v>272.97883588677649</v>
      </c>
      <c r="GA281" s="146">
        <f t="shared" si="421"/>
        <v>274.7415425640707</v>
      </c>
      <c r="GB281" s="146">
        <f t="shared" si="422"/>
        <v>276.53769280350849</v>
      </c>
      <c r="GC281" s="146">
        <f t="shared" si="423"/>
        <v>278.36660989936865</v>
      </c>
      <c r="GD281" s="146">
        <f t="shared" si="424"/>
        <v>280.22764114819597</v>
      </c>
      <c r="GE281" s="355">
        <f t="shared" si="425"/>
        <v>282.12015804258385</v>
      </c>
      <c r="GF281" s="146">
        <f t="shared" si="426"/>
        <v>284.04355635349145</v>
      </c>
      <c r="GG281" s="146">
        <f t="shared" si="427"/>
        <v>285.99725611146016</v>
      </c>
      <c r="GH281" s="146">
        <f t="shared" si="428"/>
        <v>287.98070149673418</v>
      </c>
      <c r="GI281" s="146">
        <f t="shared" si="429"/>
        <v>289.99336064786814</v>
      </c>
      <c r="GJ281" s="146">
        <f t="shared" si="430"/>
        <v>292.03472539793307</v>
      </c>
      <c r="GK281" s="146">
        <f t="shared" si="431"/>
        <v>294.1043109469295</v>
      </c>
      <c r="GL281" s="146">
        <f t="shared" si="432"/>
        <v>296.20165547849098</v>
      </c>
      <c r="GM281" s="146">
        <f t="shared" si="433"/>
        <v>298.32631972842597</v>
      </c>
      <c r="GN281" s="146">
        <f t="shared" si="434"/>
        <v>300.47788651210345</v>
      </c>
      <c r="GO281" s="146">
        <f t="shared" si="435"/>
        <v>302.65596021715709</v>
      </c>
      <c r="GP281" s="146">
        <f t="shared" si="436"/>
        <v>304.860166267458</v>
      </c>
      <c r="GQ281" s="146">
        <f t="shared" si="437"/>
        <v>307.09015056379405</v>
      </c>
      <c r="GR281" s="146">
        <f t="shared" si="438"/>
        <v>309.34557890620937</v>
      </c>
      <c r="GS281" s="146">
        <f t="shared" si="439"/>
        <v>311.62613640248804</v>
      </c>
      <c r="GT281" s="146">
        <f t="shared" si="440"/>
        <v>313.93152686682089</v>
      </c>
      <c r="GU281" s="146">
        <f t="shared" si="441"/>
        <v>316.2614722122824</v>
      </c>
      <c r="GV281" s="146">
        <f t="shared" si="442"/>
        <v>318.61571184034506</v>
      </c>
      <c r="GW281" s="146">
        <f t="shared" si="443"/>
        <v>320.9940020303016</v>
      </c>
      <c r="GX281" s="146">
        <f t="shared" si="444"/>
        <v>323.3961153311206</v>
      </c>
      <c r="HA281" s="267">
        <v>239.54578280975423</v>
      </c>
      <c r="HB281" s="273">
        <v>24000</v>
      </c>
      <c r="HC281" s="146">
        <f t="shared" si="505"/>
        <v>14.677142517706857</v>
      </c>
      <c r="HD281" s="146">
        <f t="shared" si="506"/>
        <v>29.350313362274694</v>
      </c>
      <c r="HE281" s="146">
        <f t="shared" si="507"/>
        <v>44.01555595506462</v>
      </c>
      <c r="HF281" s="146">
        <f t="shared" si="508"/>
        <v>58.668943764868899</v>
      </c>
      <c r="HG281" s="146">
        <f t="shared" si="509"/>
        <v>73.306594979557346</v>
      </c>
      <c r="HH281" s="146">
        <f t="shared" si="510"/>
        <v>87.924686762622656</v>
      </c>
      <c r="HI281" s="146">
        <f t="shared" si="511"/>
        <v>102.51946896739697</v>
      </c>
      <c r="HJ281" s="146">
        <f t="shared" si="512"/>
        <v>117.08727719156992</v>
      </c>
      <c r="HK281" s="146">
        <f t="shared" si="513"/>
        <v>131.624545065581</v>
      </c>
      <c r="HL281" s="146">
        <f t="shared" si="514"/>
        <v>146.12781568149506</v>
      </c>
      <c r="HM281" s="146">
        <f t="shared" si="515"/>
        <v>160.59375208275583</v>
      </c>
      <c r="HN281" s="146">
        <f t="shared" si="516"/>
        <v>175.01914675015513</v>
      </c>
      <c r="HO281" s="146">
        <f t="shared" si="517"/>
        <v>189.40093003455169</v>
      </c>
      <c r="HP281" s="146">
        <f t="shared" si="518"/>
        <v>203.73617750227078</v>
      </c>
      <c r="HQ281" s="146">
        <f t="shared" si="519"/>
        <v>218.02211617427986</v>
      </c>
      <c r="HR281" s="146">
        <f t="shared" si="520"/>
        <v>232.25612965483839</v>
      </c>
      <c r="HS281" s="146">
        <f t="shared" si="521"/>
        <v>246.43576215905992</v>
      </c>
      <c r="HT281" s="146">
        <f t="shared" si="522"/>
        <v>260.55872146160215</v>
      </c>
      <c r="HU281" s="146">
        <f t="shared" si="523"/>
        <v>274.62288080012684</v>
      </c>
      <c r="HV281" s="146">
        <f t="shared" si="524"/>
        <v>288.6262797773652</v>
      </c>
      <c r="HW281" s="146">
        <f t="shared" si="525"/>
        <v>302.56712431415724</v>
      </c>
      <c r="HX281" s="146">
        <f t="shared" si="526"/>
        <v>316.44378571307601</v>
      </c>
      <c r="HY281" s="146">
        <f t="shared" si="527"/>
        <v>330.25479889778472</v>
      </c>
      <c r="HZ281" s="146">
        <f t="shared" si="528"/>
        <v>343.99885989746588</v>
      </c>
      <c r="IA281" s="146">
        <f t="shared" si="529"/>
        <v>357.6748226483902</v>
      </c>
      <c r="IB281" s="146">
        <f t="shared" si="530"/>
        <v>371.28169518611247</v>
      </c>
      <c r="IC281" s="146">
        <f t="shared" si="531"/>
        <v>384.81863530199456</v>
      </c>
      <c r="ID281" s="146">
        <f t="shared" si="532"/>
        <v>398.28494573694792</v>
      </c>
      <c r="IE281" s="146">
        <f t="shared" si="533"/>
        <v>411.68006898344902</v>
      </c>
      <c r="IF281" s="146">
        <f t="shared" si="534"/>
        <v>425.00358176436168</v>
      </c>
      <c r="IG281" s="146">
        <f t="shared" si="535"/>
        <v>438.25518925382426</v>
      </c>
      <c r="IH281" s="146">
        <f t="shared" si="536"/>
        <v>451.43471910174236</v>
      </c>
      <c r="II281" s="146">
        <f t="shared" si="537"/>
        <v>464.54211531928041</v>
      </c>
      <c r="IJ281" s="146">
        <f t="shared" si="538"/>
        <v>477.57743207831419</v>
      </c>
      <c r="IK281" s="146">
        <f t="shared" si="539"/>
        <v>490.54082747328107</v>
      </c>
      <c r="IL281" s="146">
        <f t="shared" si="540"/>
        <v>503.43255728915926</v>
      </c>
      <c r="IM281" s="146">
        <f t="shared" si="541"/>
        <v>516.2529688147448</v>
      </c>
      <c r="IN281" s="146">
        <f t="shared" si="542"/>
        <v>529.00249473580004</v>
      </c>
      <c r="IO281" s="146">
        <f t="shared" si="543"/>
        <v>541.68164713827809</v>
      </c>
      <c r="IP281" s="146">
        <f t="shared" si="544"/>
        <v>554.29101164762187</v>
      </c>
      <c r="IQ281" s="355">
        <f t="shared" si="545"/>
        <v>566.83124172612656</v>
      </c>
      <c r="IR281" s="146">
        <f t="shared" si="546"/>
        <v>579.30305314666464</v>
      </c>
      <c r="IS281" s="146">
        <f t="shared" si="547"/>
        <v>591.70721865758458</v>
      </c>
      <c r="IT281" s="146">
        <f t="shared" si="548"/>
        <v>604.04456285042545</v>
      </c>
      <c r="IU281" s="146">
        <f t="shared" si="549"/>
        <v>616.31595723919838</v>
      </c>
      <c r="IV281" s="146">
        <f t="shared" si="550"/>
        <v>628.52231555737717</v>
      </c>
      <c r="IW281" s="146">
        <f t="shared" si="551"/>
        <v>640.66458927639201</v>
      </c>
      <c r="IX281" s="146">
        <f t="shared" si="552"/>
        <v>652.74376334736371</v>
      </c>
      <c r="IY281" s="146">
        <f t="shared" si="553"/>
        <v>664.76085216599927</v>
      </c>
      <c r="IZ281" s="146">
        <f t="shared" si="554"/>
        <v>676.71689575898142</v>
      </c>
      <c r="JA281" s="146">
        <f t="shared" si="555"/>
        <v>688.61295618884253</v>
      </c>
      <c r="JB281" s="146">
        <f t="shared" si="556"/>
        <v>700.45011417317619</v>
      </c>
      <c r="JC281" s="146">
        <f t="shared" si="557"/>
        <v>712.22946591305333</v>
      </c>
      <c r="JD281" s="146">
        <f t="shared" si="558"/>
        <v>723.9521201247544</v>
      </c>
      <c r="JE281" s="146">
        <f t="shared" si="559"/>
        <v>735.61919526829683</v>
      </c>
      <c r="JF281" s="146">
        <f t="shared" si="560"/>
        <v>747.23181696572544</v>
      </c>
      <c r="JG281" s="146">
        <f t="shared" si="561"/>
        <v>758.79111560180479</v>
      </c>
      <c r="JH281" s="146">
        <f t="shared" si="562"/>
        <v>770.29822409946564</v>
      </c>
      <c r="JI281" s="146">
        <f t="shared" si="563"/>
        <v>781.7542758622227</v>
      </c>
      <c r="JJ281" s="146">
        <f t="shared" si="564"/>
        <v>793.16040287569206</v>
      </c>
      <c r="JL281" s="267">
        <v>249.51721450830865</v>
      </c>
      <c r="JM281" s="273">
        <v>25000</v>
      </c>
      <c r="JN281" s="147">
        <f t="shared" si="445"/>
        <v>125.20971735556816</v>
      </c>
      <c r="JO281" s="147">
        <f t="shared" si="446"/>
        <v>135.29784919354239</v>
      </c>
      <c r="JP281" s="147">
        <f t="shared" si="447"/>
        <v>145.44462210574903</v>
      </c>
      <c r="JQ281" s="147">
        <f t="shared" si="448"/>
        <v>155.64986666092531</v>
      </c>
      <c r="JR281" s="147">
        <f t="shared" si="449"/>
        <v>165.91334723448992</v>
      </c>
      <c r="JS281" s="147">
        <f t="shared" si="450"/>
        <v>176.23476356109521</v>
      </c>
      <c r="JT281" s="147">
        <f t="shared" si="451"/>
        <v>186.61375269344356</v>
      </c>
      <c r="JU281" s="147">
        <f t="shared" si="452"/>
        <v>197.04989134062794</v>
      </c>
      <c r="JV281" s="147">
        <f t="shared" si="453"/>
        <v>207.54269855463454</v>
      </c>
      <c r="JW281" s="147">
        <f t="shared" si="454"/>
        <v>218.09163872975745</v>
      </c>
      <c r="JX281" s="147">
        <f t="shared" si="455"/>
        <v>228.69612487655894</v>
      </c>
      <c r="JY281" s="147">
        <f t="shared" si="456"/>
        <v>239.35552212973124</v>
      </c>
      <c r="JZ281" s="147">
        <f t="shared" si="457"/>
        <v>250.06915144776744</v>
      </c>
      <c r="KA281" s="147">
        <f t="shared" si="458"/>
        <v>260.83629346173183</v>
      </c>
      <c r="KB281" s="147">
        <f t="shared" si="459"/>
        <v>271.65619243059757</v>
      </c>
      <c r="KC281" s="147">
        <f t="shared" si="460"/>
        <v>282.52806026153166</v>
      </c>
      <c r="KD281" s="147">
        <f t="shared" si="461"/>
        <v>293.451080555082</v>
      </c>
      <c r="KE281" s="147">
        <f t="shared" si="462"/>
        <v>304.42441263738181</v>
      </c>
      <c r="KF281" s="147">
        <f t="shared" si="463"/>
        <v>315.44719554412768</v>
      </c>
      <c r="KG281" s="147">
        <f t="shared" si="464"/>
        <v>326.51855192412177</v>
      </c>
      <c r="KH281" s="147">
        <f t="shared" si="465"/>
        <v>337.63759183348418</v>
      </c>
      <c r="KI281" s="147">
        <f t="shared" si="466"/>
        <v>348.80341639515507</v>
      </c>
      <c r="KJ281" s="147">
        <f t="shared" si="467"/>
        <v>360.01512130191304</v>
      </c>
      <c r="KK281" s="147">
        <f t="shared" si="468"/>
        <v>371.27180014476096</v>
      </c>
      <c r="KL281" s="147">
        <f t="shared" si="469"/>
        <v>382.57254755209254</v>
      </c>
      <c r="KM281" s="147">
        <f t="shared" si="470"/>
        <v>393.91646212849179</v>
      </c>
      <c r="KN281" s="147">
        <f t="shared" si="471"/>
        <v>405.30264918527206</v>
      </c>
      <c r="KO281" s="147">
        <f t="shared" si="472"/>
        <v>416.73022325790532</v>
      </c>
      <c r="KP281" s="147">
        <f t="shared" si="473"/>
        <v>428.19831040826648</v>
      </c>
      <c r="KQ281" s="147">
        <f t="shared" si="474"/>
        <v>439.70605031213461</v>
      </c>
      <c r="KR281" s="147">
        <f t="shared" si="475"/>
        <v>451.25259813460758</v>
      </c>
      <c r="KS281" s="147">
        <f t="shared" si="476"/>
        <v>462.83712619802208</v>
      </c>
      <c r="KT281" s="147">
        <f t="shared" si="477"/>
        <v>474.45882544861144</v>
      </c>
      <c r="KU281" s="147">
        <f t="shared" si="478"/>
        <v>486.11690672949538</v>
      </c>
      <c r="KV281" s="147">
        <f t="shared" si="479"/>
        <v>497.81060186870167</v>
      </c>
      <c r="KW281" s="147">
        <f t="shared" si="480"/>
        <v>509.53916459176173</v>
      </c>
      <c r="KX281" s="147">
        <f t="shared" si="481"/>
        <v>521.30187126905594</v>
      </c>
      <c r="KY281" s="147">
        <f t="shared" si="482"/>
        <v>533.09802150849373</v>
      </c>
      <c r="KZ281" s="147">
        <f t="shared" si="483"/>
        <v>544.92693860435384</v>
      </c>
      <c r="LA281" s="147">
        <f t="shared" si="484"/>
        <v>556.78796985318115</v>
      </c>
      <c r="LB281" s="358">
        <f t="shared" si="485"/>
        <v>568.68048674756903</v>
      </c>
      <c r="LC281" s="147">
        <f t="shared" si="486"/>
        <v>580.60388505847664</v>
      </c>
      <c r="LD281" s="147">
        <f t="shared" si="487"/>
        <v>592.55758481644534</v>
      </c>
      <c r="LE281" s="147">
        <f t="shared" si="488"/>
        <v>604.54103020171942</v>
      </c>
      <c r="LF281" s="147">
        <f t="shared" si="489"/>
        <v>616.55368935285333</v>
      </c>
      <c r="LG281" s="147">
        <f t="shared" si="490"/>
        <v>628.59505410291831</v>
      </c>
      <c r="LH281" s="147">
        <f t="shared" si="491"/>
        <v>640.66463965191474</v>
      </c>
      <c r="LI281" s="147">
        <f t="shared" si="492"/>
        <v>652.76198418347622</v>
      </c>
      <c r="LJ281" s="147">
        <f t="shared" si="493"/>
        <v>664.88664843341121</v>
      </c>
      <c r="LK281" s="147">
        <f t="shared" si="494"/>
        <v>677.03821521708869</v>
      </c>
      <c r="LL281" s="147">
        <f t="shared" si="495"/>
        <v>689.21628892214221</v>
      </c>
      <c r="LM281" s="147">
        <f t="shared" si="496"/>
        <v>701.42049497244318</v>
      </c>
      <c r="LN281" s="147">
        <f t="shared" si="497"/>
        <v>713.65047926877924</v>
      </c>
      <c r="LO281" s="147">
        <f t="shared" si="498"/>
        <v>725.90590761119461</v>
      </c>
      <c r="LP281" s="147">
        <f t="shared" si="499"/>
        <v>738.18646510747317</v>
      </c>
      <c r="LQ281" s="147">
        <f t="shared" si="500"/>
        <v>750.49185557180613</v>
      </c>
      <c r="LR281" s="147">
        <f t="shared" si="501"/>
        <v>762.82180091726764</v>
      </c>
      <c r="LS281" s="147">
        <f t="shared" si="502"/>
        <v>775.17604054533024</v>
      </c>
      <c r="LT281" s="147">
        <f t="shared" si="503"/>
        <v>787.55433073528684</v>
      </c>
      <c r="LU281" s="147">
        <f t="shared" si="504"/>
        <v>799.95644403610572</v>
      </c>
      <c r="LX281" s="267">
        <v>240</v>
      </c>
      <c r="LY281" s="273">
        <v>24000</v>
      </c>
      <c r="LZ281" s="145">
        <f t="shared" si="565"/>
        <v>2.4282088360788625E-2</v>
      </c>
      <c r="MA281" s="145">
        <f t="shared" si="566"/>
        <v>4.8557605924980742E-2</v>
      </c>
      <c r="MB281" s="145">
        <f t="shared" si="567"/>
        <v>7.2820006868550988E-2</v>
      </c>
      <c r="MC281" s="145">
        <f t="shared" si="568"/>
        <v>9.706279507840225E-2</v>
      </c>
      <c r="MD281" s="145">
        <f t="shared" si="569"/>
        <v>0.12127954842536112</v>
      </c>
      <c r="ME281" s="145">
        <f t="shared" si="570"/>
        <v>0.14546394235042387</v>
      </c>
      <c r="MF281" s="145">
        <f t="shared" si="571"/>
        <v>0.16960977255376547</v>
      </c>
      <c r="MG281" s="145">
        <f t="shared" si="572"/>
        <v>0.19371097659233322</v>
      </c>
      <c r="MH281" s="145">
        <f t="shared" si="573"/>
        <v>0.21776165420995047</v>
      </c>
      <c r="MI281" s="145">
        <f t="shared" si="574"/>
        <v>0.24175608624542252</v>
      </c>
      <c r="MJ281" s="145">
        <f t="shared" si="575"/>
        <v>0.2656887519869448</v>
      </c>
      <c r="MK281" s="145">
        <f t="shared" si="576"/>
        <v>0.28955434486583481</v>
      </c>
      <c r="ML281" s="145">
        <f t="shared" si="577"/>
        <v>0.31334778640775096</v>
      </c>
      <c r="MM281" s="145">
        <f t="shared" si="578"/>
        <v>0.33706423838503352</v>
      </c>
      <c r="MN281" s="145">
        <f t="shared" si="579"/>
        <v>0.36069911313889191</v>
      </c>
      <c r="MO281" s="145">
        <f t="shared" si="580"/>
        <v>0.38424808206432143</v>
      </c>
      <c r="MP281" s="145">
        <f t="shared" si="581"/>
        <v>0.40770708227336294</v>
      </c>
      <c r="MQ281" s="145">
        <f t="shared" si="582"/>
        <v>0.43107232147346114</v>
      </c>
      <c r="MR281" s="145">
        <f t="shared" si="583"/>
        <v>0.45434028111657726</v>
      </c>
      <c r="MS281" s="145">
        <f t="shared" si="584"/>
        <v>0.47750771789158009</v>
      </c>
      <c r="MT281" s="145">
        <f t="shared" si="585"/>
        <v>0.50057166364655326</v>
      </c>
      <c r="MU281" s="145">
        <f t="shared" si="586"/>
        <v>0.52352942383964129</v>
      </c>
      <c r="MV281" s="145">
        <f t="shared" si="587"/>
        <v>0.54637857462621486</v>
      </c>
      <c r="MW281" s="145">
        <f t="shared" si="588"/>
        <v>0.56911695869707202</v>
      </c>
      <c r="MX281" s="145">
        <f t="shared" si="589"/>
        <v>0.59174267998690544</v>
      </c>
      <c r="MY281" s="145">
        <f t="shared" si="590"/>
        <v>0.61425409737461245</v>
      </c>
      <c r="MZ281" s="145">
        <f t="shared" si="591"/>
        <v>0.63664981749738125</v>
      </c>
      <c r="NA281" s="145">
        <f t="shared" si="592"/>
        <v>0.65892868679914474</v>
      </c>
      <c r="NB281" s="145">
        <f t="shared" si="593"/>
        <v>0.6810897829309559</v>
      </c>
      <c r="NC281" s="145">
        <f t="shared" si="594"/>
        <v>0.70313240561666679</v>
      </c>
      <c r="ND281" s="145">
        <f t="shared" si="595"/>
        <v>0.72505606709187698</v>
      </c>
      <c r="NE281" s="145">
        <f t="shared" si="596"/>
        <v>0.74686048221796231</v>
      </c>
      <c r="NF281" s="145">
        <f t="shared" si="597"/>
        <v>0.7685455583661398</v>
      </c>
      <c r="NG281" s="145">
        <f t="shared" si="598"/>
        <v>0.79011138515918644</v>
      </c>
      <c r="NH281" s="145">
        <f t="shared" si="599"/>
        <v>0.81155822415095002</v>
      </c>
      <c r="NI281" s="145">
        <f t="shared" si="600"/>
        <v>0.83288649851599827</v>
      </c>
      <c r="NJ281" s="145">
        <f t="shared" si="601"/>
        <v>0.85409678281421053</v>
      </c>
      <c r="NK281" s="145">
        <f t="shared" si="602"/>
        <v>0.87518979288750898</v>
      </c>
      <c r="NL281" s="145">
        <f t="shared" si="603"/>
        <v>0.8961663759387023</v>
      </c>
      <c r="NM281" s="145">
        <f t="shared" si="604"/>
        <v>0.91702750083545193</v>
      </c>
      <c r="NN281" s="145">
        <f t="shared" si="605"/>
        <v>0.93777424867574244</v>
      </c>
      <c r="NO281" s="145">
        <f t="shared" si="606"/>
        <v>0.95840780364512712</v>
      </c>
      <c r="NP281" s="145">
        <f t="shared" si="607"/>
        <v>0.97892944419025574</v>
      </c>
      <c r="NQ281" s="145">
        <f t="shared" si="608"/>
        <v>0.99934053452794291</v>
      </c>
      <c r="NR281" s="145">
        <f t="shared" si="609"/>
        <v>1.0196425165042566</v>
      </c>
      <c r="NS281" s="145">
        <f t="shared" si="610"/>
        <v>1.039836901813787</v>
      </c>
      <c r="NT281" s="145">
        <f t="shared" si="611"/>
        <v>1.0599252645853754</v>
      </c>
      <c r="NU281" s="145">
        <f t="shared" si="612"/>
        <v>1.0799092343371735</v>
      </c>
      <c r="NV281" s="145">
        <f t="shared" si="613"/>
        <v>1.0997904893009049</v>
      </c>
      <c r="NW281" s="145">
        <f t="shared" si="614"/>
        <v>1.1195707501125709</v>
      </c>
      <c r="NX281" s="145">
        <f t="shared" si="615"/>
        <v>1.139251773864618</v>
      </c>
      <c r="NY281" s="145">
        <f t="shared" si="616"/>
        <v>1.1588353485127105</v>
      </c>
      <c r="NZ281" s="145">
        <f t="shared" si="617"/>
        <v>1.1783232876286136</v>
      </c>
      <c r="OA281" s="145">
        <f t="shared" si="618"/>
        <v>1.1977174254894465</v>
      </c>
      <c r="OB281" s="145">
        <f t="shared" si="619"/>
        <v>1.2170196124925143</v>
      </c>
      <c r="OC281" s="145">
        <f t="shared" si="620"/>
        <v>1.2362317108840908</v>
      </c>
      <c r="OD281" s="145">
        <f t="shared" si="621"/>
        <v>1.2553555907899647</v>
      </c>
      <c r="OE281" s="145">
        <f t="shared" si="622"/>
        <v>1.2743931265351063</v>
      </c>
      <c r="OF281" s="145">
        <f t="shared" si="623"/>
        <v>1.2933461932395711</v>
      </c>
      <c r="OG281" s="145">
        <f t="shared" si="624"/>
        <v>1.3122166636776216</v>
      </c>
    </row>
    <row r="282" spans="55:397">
      <c r="BC282" s="173"/>
      <c r="BD282" s="182"/>
      <c r="BE282" s="91">
        <f t="shared" si="634"/>
        <v>1013.25</v>
      </c>
      <c r="BF282" s="193">
        <f t="shared" si="634"/>
        <v>1.2250000000000001</v>
      </c>
      <c r="BG282" s="91">
        <f t="shared" si="634"/>
        <v>288.14999999999998</v>
      </c>
      <c r="BH282" s="116">
        <f t="shared" si="634"/>
        <v>0</v>
      </c>
      <c r="BI282" s="116"/>
      <c r="BJ282" s="107"/>
      <c r="BK282" s="217">
        <v>25000</v>
      </c>
      <c r="BL282" s="220">
        <v>7.6199999999999992</v>
      </c>
      <c r="BM282" s="284">
        <v>250</v>
      </c>
      <c r="BN282" s="113"/>
      <c r="BO282" s="104">
        <f t="shared" si="626"/>
        <v>376.00907179140091</v>
      </c>
      <c r="BP282" s="256">
        <f t="shared" si="627"/>
        <v>0.54894594570539834</v>
      </c>
      <c r="BQ282" s="213">
        <f t="shared" si="628"/>
        <v>-34.530000000000342</v>
      </c>
      <c r="BR282" s="215">
        <f t="shared" si="629"/>
        <v>238.61999999999964</v>
      </c>
      <c r="BS282" s="117"/>
      <c r="BT282" s="101">
        <f t="shared" si="630"/>
        <v>601.94942278748135</v>
      </c>
      <c r="BU282" s="113"/>
      <c r="BV282" s="141">
        <f t="shared" si="631"/>
        <v>0.37109210144722515</v>
      </c>
      <c r="BW282" s="163">
        <f t="shared" si="632"/>
        <v>0.44811913935134556</v>
      </c>
      <c r="BX282" s="159">
        <f t="shared" si="633"/>
        <v>0.82811035918792175</v>
      </c>
      <c r="BY282" s="170"/>
      <c r="CC282" s="267">
        <v>259.48761412871312</v>
      </c>
      <c r="CD282" s="273">
        <v>26000</v>
      </c>
      <c r="CE282" s="145">
        <f t="shared" si="325"/>
        <v>2.5365029758177147E-2</v>
      </c>
      <c r="CF282" s="145">
        <f t="shared" si="326"/>
        <v>5.0722174193488699E-2</v>
      </c>
      <c r="CG282" s="145">
        <f t="shared" si="327"/>
        <v>7.6063580799930391E-2</v>
      </c>
      <c r="CH282" s="145">
        <f t="shared" si="328"/>
        <v>0.10138146236460439</v>
      </c>
      <c r="CI282" s="145">
        <f t="shared" si="329"/>
        <v>0.12666812876928182</v>
      </c>
      <c r="CJ282" s="145">
        <f t="shared" si="330"/>
        <v>0.15191601779702957</v>
      </c>
      <c r="CK282" s="145">
        <f t="shared" si="331"/>
        <v>0.1771177246420787</v>
      </c>
      <c r="CL282" s="145">
        <f t="shared" si="332"/>
        <v>0.2022660298469437</v>
      </c>
      <c r="CM282" s="145">
        <f t="shared" si="333"/>
        <v>0.22735392541956548</v>
      </c>
      <c r="CN282" s="145">
        <f t="shared" si="334"/>
        <v>0.25237463891711498</v>
      </c>
      <c r="CO282" s="145">
        <f t="shared" si="335"/>
        <v>0.27732165531905456</v>
      </c>
      <c r="CP282" s="145">
        <f t="shared" si="336"/>
        <v>0.302188736550282</v>
      </c>
      <c r="CQ282" s="145">
        <f t="shared" si="337"/>
        <v>0.32696993855393564</v>
      </c>
      <c r="CR282" s="145">
        <f t="shared" si="338"/>
        <v>0.35165962585209753</v>
      </c>
      <c r="CS282" s="145">
        <f t="shared" si="339"/>
        <v>0.37625248357035124</v>
      </c>
      <c r="CT282" s="145">
        <f t="shared" si="340"/>
        <v>0.40074352693771964</v>
      </c>
      <c r="CU282" s="145">
        <f t="shared" si="341"/>
        <v>0.42512810830660241</v>
      </c>
      <c r="CV282" s="145">
        <f t="shared" si="342"/>
        <v>0.44940192176726523</v>
      </c>
      <c r="CW282" s="145">
        <f t="shared" si="343"/>
        <v>0.47356100545771007</v>
      </c>
      <c r="CX282" s="145">
        <f t="shared" si="344"/>
        <v>0.49760174169226845</v>
      </c>
      <c r="CY282" s="145">
        <f t="shared" si="345"/>
        <v>0.52152085505059231</v>
      </c>
      <c r="CZ282" s="145">
        <f t="shared" si="346"/>
        <v>0.54531540858327743</v>
      </c>
      <c r="DA282" s="145">
        <f t="shared" si="347"/>
        <v>0.56898279830067366</v>
      </c>
      <c r="DB282" s="145">
        <f t="shared" si="348"/>
        <v>0.5925207461183245</v>
      </c>
      <c r="DC282" s="145">
        <f t="shared" si="349"/>
        <v>0.6159272914356716</v>
      </c>
      <c r="DD282" s="145">
        <f t="shared" si="350"/>
        <v>0.63920078152479798</v>
      </c>
      <c r="DE282" s="145">
        <f t="shared" si="351"/>
        <v>0.66233986090332098</v>
      </c>
      <c r="DF282" s="145">
        <f t="shared" si="352"/>
        <v>0.68534345986051648</v>
      </c>
      <c r="DG282" s="145">
        <f t="shared" si="353"/>
        <v>0.70821078229862233</v>
      </c>
      <c r="DH282" s="145">
        <f t="shared" si="354"/>
        <v>0.73094129304268929</v>
      </c>
      <c r="DI282" s="145">
        <f t="shared" si="355"/>
        <v>0.75353470476231588</v>
      </c>
      <c r="DJ282" s="145">
        <f t="shared" si="356"/>
        <v>0.77599096463788597</v>
      </c>
      <c r="DK282" s="145">
        <f t="shared" si="357"/>
        <v>0.79831024089249503</v>
      </c>
      <c r="DL282" s="145">
        <f t="shared" si="358"/>
        <v>0.82049290929904595</v>
      </c>
      <c r="DM282" s="145">
        <f t="shared" si="359"/>
        <v>0.84253953976036089</v>
      </c>
      <c r="DN282" s="145">
        <f t="shared" si="360"/>
        <v>0.86445088304846873</v>
      </c>
      <c r="DO282" s="145">
        <f t="shared" si="361"/>
        <v>0.88622785777815771</v>
      </c>
      <c r="DP282" s="145">
        <f t="shared" si="362"/>
        <v>0.90787153767900974</v>
      </c>
      <c r="DQ282" s="145">
        <f t="shared" si="363"/>
        <v>0.9293831392200731</v>
      </c>
      <c r="DR282" s="145">
        <f t="shared" si="364"/>
        <v>0.95076400963181307</v>
      </c>
      <c r="DS282" s="145">
        <f t="shared" si="365"/>
        <v>0.97201561536118608</v>
      </c>
      <c r="DT282" s="145">
        <f t="shared" si="366"/>
        <v>0.99313953098770102</v>
      </c>
      <c r="DU282" s="145">
        <f t="shared" si="367"/>
        <v>1.0141374286210263</v>
      </c>
      <c r="DV282" s="145">
        <f t="shared" si="368"/>
        <v>1.0350110677941822</v>
      </c>
      <c r="DW282" s="145">
        <f t="shared" si="369"/>
        <v>1.0557622858605826</v>
      </c>
      <c r="DX282" s="145">
        <f t="shared" si="370"/>
        <v>1.0763929888980934</v>
      </c>
      <c r="DY282" s="145">
        <f t="shared" si="371"/>
        <v>1.0969051431188357</v>
      </c>
      <c r="DZ282" s="145">
        <f t="shared" si="372"/>
        <v>1.1173007667796915</v>
      </c>
      <c r="EA282" s="145">
        <f t="shared" si="373"/>
        <v>1.1375819225852295</v>
      </c>
      <c r="EB282" s="145">
        <f t="shared" si="374"/>
        <v>1.1577507105720659</v>
      </c>
      <c r="EC282" s="145">
        <f t="shared" si="375"/>
        <v>1.177809261461507</v>
      </c>
      <c r="ED282" s="145">
        <f t="shared" si="376"/>
        <v>1.1977597304655243</v>
      </c>
      <c r="EE282" s="145">
        <f t="shared" si="377"/>
        <v>1.2176042915297263</v>
      </c>
      <c r="EF282" s="145">
        <f t="shared" si="378"/>
        <v>1.2373451319959825</v>
      </c>
      <c r="EG282" s="145">
        <f t="shared" si="379"/>
        <v>1.2569844476666217</v>
      </c>
      <c r="EH282" s="145">
        <f t="shared" si="380"/>
        <v>1.2765244382516288</v>
      </c>
      <c r="EI282" s="145">
        <f t="shared" si="381"/>
        <v>1.2959673031800991</v>
      </c>
      <c r="EJ282" s="145">
        <f t="shared" si="382"/>
        <v>1.3153152377570909</v>
      </c>
      <c r="EK282" s="145">
        <f t="shared" si="383"/>
        <v>1.3345704296472125</v>
      </c>
      <c r="EL282" s="145">
        <f t="shared" si="384"/>
        <v>1.3537350556665073</v>
      </c>
      <c r="EO282" s="267">
        <v>259.48761412871312</v>
      </c>
      <c r="EP282" s="273">
        <v>26000</v>
      </c>
      <c r="EQ282" s="146">
        <f t="shared" si="385"/>
        <v>236.669249958308</v>
      </c>
      <c r="ER282" s="146">
        <f t="shared" si="386"/>
        <v>236.76056197180046</v>
      </c>
      <c r="ES282" s="146">
        <f t="shared" si="387"/>
        <v>236.91262272188257</v>
      </c>
      <c r="ET282" s="146">
        <f t="shared" si="388"/>
        <v>237.12524422595598</v>
      </c>
      <c r="EU282" s="146">
        <f t="shared" si="389"/>
        <v>237.39816514627134</v>
      </c>
      <c r="EV282" s="146">
        <f t="shared" si="390"/>
        <v>237.73105259522066</v>
      </c>
      <c r="EW282" s="146">
        <f t="shared" si="391"/>
        <v>238.12350441079602</v>
      </c>
      <c r="EX282" s="146">
        <f t="shared" si="392"/>
        <v>238.57505186960071</v>
      </c>
      <c r="EY282" s="146">
        <f t="shared" si="393"/>
        <v>239.08516279924746</v>
      </c>
      <c r="EZ282" s="146">
        <f t="shared" si="394"/>
        <v>239.65324504735605</v>
      </c>
      <c r="FA282" s="146">
        <f t="shared" si="395"/>
        <v>240.27865026073272</v>
      </c>
      <c r="FB282" s="146">
        <f t="shared" si="396"/>
        <v>240.96067792573032</v>
      </c>
      <c r="FC282" s="146">
        <f t="shared" si="397"/>
        <v>241.69857961925766</v>
      </c>
      <c r="FD282" s="146">
        <f t="shared" si="398"/>
        <v>242.49156341940503</v>
      </c>
      <c r="FE282" s="146">
        <f t="shared" si="399"/>
        <v>243.33879842513721</v>
      </c>
      <c r="FF282" s="146">
        <f t="shared" si="400"/>
        <v>244.23941933588389</v>
      </c>
      <c r="FG282" s="146">
        <f t="shared" si="401"/>
        <v>245.19253104404095</v>
      </c>
      <c r="FH282" s="146">
        <f t="shared" si="402"/>
        <v>246.19721319627035</v>
      </c>
      <c r="FI282" s="146">
        <f t="shared" si="403"/>
        <v>247.25252468292084</v>
      </c>
      <c r="FJ282" s="146">
        <f t="shared" si="404"/>
        <v>248.35750801876853</v>
      </c>
      <c r="FK282" s="146">
        <f t="shared" si="405"/>
        <v>249.51119358245487</v>
      </c>
      <c r="FL282" s="146">
        <f t="shared" si="406"/>
        <v>250.71260368637411</v>
      </c>
      <c r="FM282" s="146">
        <f t="shared" si="407"/>
        <v>251.96075645319667</v>
      </c>
      <c r="FN282" s="146">
        <f t="shared" si="408"/>
        <v>253.25466947963068</v>
      </c>
      <c r="FO282" s="146">
        <f t="shared" si="409"/>
        <v>254.59336327230903</v>
      </c>
      <c r="FP282" s="146">
        <f t="shared" si="410"/>
        <v>255.97586444478151</v>
      </c>
      <c r="FQ282" s="146">
        <f t="shared" si="411"/>
        <v>257.40120866842489</v>
      </c>
      <c r="FR282" s="146">
        <f t="shared" si="412"/>
        <v>258.86844337361543</v>
      </c>
      <c r="FS282" s="146">
        <f t="shared" si="413"/>
        <v>260.37663020069567</v>
      </c>
      <c r="FT282" s="146">
        <f t="shared" si="414"/>
        <v>261.92484720311001</v>
      </c>
      <c r="FU282" s="146">
        <f t="shared" si="415"/>
        <v>263.51219080754532</v>
      </c>
      <c r="FV282" s="146">
        <f t="shared" si="416"/>
        <v>265.13777753802941</v>
      </c>
      <c r="FW282" s="146">
        <f t="shared" si="417"/>
        <v>266.80074551268609</v>
      </c>
      <c r="FX282" s="146">
        <f t="shared" si="418"/>
        <v>268.50025572326359</v>
      </c>
      <c r="FY282" s="146">
        <f t="shared" si="419"/>
        <v>270.23549310865809</v>
      </c>
      <c r="FZ282" s="146">
        <f t="shared" si="420"/>
        <v>272.00566743445324</v>
      </c>
      <c r="GA282" s="146">
        <f t="shared" si="421"/>
        <v>273.81001399105656</v>
      </c>
      <c r="GB282" s="146">
        <f t="shared" si="422"/>
        <v>275.64779412331239</v>
      </c>
      <c r="GC282" s="146">
        <f t="shared" si="423"/>
        <v>277.5182956045881</v>
      </c>
      <c r="GD282" s="146">
        <f t="shared" si="424"/>
        <v>279.42083286825533</v>
      </c>
      <c r="GE282" s="355">
        <f t="shared" si="425"/>
        <v>281.35474710926923</v>
      </c>
      <c r="GF282" s="146">
        <f t="shared" si="426"/>
        <v>283.31940626820835</v>
      </c>
      <c r="GG282" s="146">
        <f t="shared" si="427"/>
        <v>285.31420490969356</v>
      </c>
      <c r="GH282" s="146">
        <f t="shared" si="428"/>
        <v>287.33856400658402</v>
      </c>
      <c r="GI282" s="146">
        <f t="shared" si="429"/>
        <v>289.3919306407725</v>
      </c>
      <c r="GJ282" s="146">
        <f t="shared" si="430"/>
        <v>291.47377763078123</v>
      </c>
      <c r="GK282" s="146">
        <f t="shared" si="431"/>
        <v>293.58360309571538</v>
      </c>
      <c r="GL282" s="146">
        <f t="shared" si="432"/>
        <v>295.72092996447401</v>
      </c>
      <c r="GM282" s="146">
        <f t="shared" si="433"/>
        <v>297.8853054384598</v>
      </c>
      <c r="GN282" s="146">
        <f t="shared" si="434"/>
        <v>300.07630041537368</v>
      </c>
      <c r="GO282" s="146">
        <f t="shared" si="435"/>
        <v>302.29350888104761</v>
      </c>
      <c r="GP282" s="146">
        <f t="shared" si="436"/>
        <v>304.5365472756493</v>
      </c>
      <c r="GQ282" s="146">
        <f t="shared" si="437"/>
        <v>306.80505384000094</v>
      </c>
      <c r="GR282" s="146">
        <f t="shared" si="438"/>
        <v>309.09868794719176</v>
      </c>
      <c r="GS282" s="146">
        <f t="shared" si="439"/>
        <v>311.41712942413352</v>
      </c>
      <c r="GT282" s="146">
        <f t="shared" si="440"/>
        <v>313.76007786720322</v>
      </c>
      <c r="GU282" s="146">
        <f t="shared" si="441"/>
        <v>316.12725195565758</v>
      </c>
      <c r="GV282" s="146">
        <f t="shared" si="442"/>
        <v>318.51838876606291</v>
      </c>
      <c r="GW282" s="146">
        <f t="shared" si="443"/>
        <v>320.9332430905888</v>
      </c>
      <c r="GX282" s="146">
        <f t="shared" si="444"/>
        <v>323.37158676164256</v>
      </c>
      <c r="HA282" s="267">
        <v>249.51721450830865</v>
      </c>
      <c r="HB282" s="273">
        <v>25000</v>
      </c>
      <c r="HC282" s="146">
        <f t="shared" si="505"/>
        <v>14.937619977028152</v>
      </c>
      <c r="HD282" s="146">
        <f t="shared" si="506"/>
        <v>29.870904814628293</v>
      </c>
      <c r="HE282" s="146">
        <f t="shared" si="507"/>
        <v>44.795536612018161</v>
      </c>
      <c r="HF282" s="146">
        <f t="shared" si="508"/>
        <v>59.707231775510699</v>
      </c>
      <c r="HG282" s="146">
        <f t="shared" si="509"/>
        <v>74.601757749699743</v>
      </c>
      <c r="HH282" s="146">
        <f t="shared" si="510"/>
        <v>89.47494925078071</v>
      </c>
      <c r="HI282" s="146">
        <f t="shared" si="511"/>
        <v>104.32272385033548</v>
      </c>
      <c r="HJ282" s="146">
        <f t="shared" si="512"/>
        <v>119.141096770122</v>
      </c>
      <c r="HK282" s="146">
        <f t="shared" si="513"/>
        <v>133.92619476214466</v>
      </c>
      <c r="HL282" s="146">
        <f t="shared" si="514"/>
        <v>148.67426896461325</v>
      </c>
      <c r="HM282" s="146">
        <f t="shared" si="515"/>
        <v>163.38170664160009</v>
      </c>
      <c r="HN282" s="146">
        <f t="shared" si="516"/>
        <v>178.04504173276354</v>
      </c>
      <c r="HO282" s="146">
        <f t="shared" si="517"/>
        <v>192.66096415829722</v>
      </c>
      <c r="HP282" s="146">
        <f t="shared" si="518"/>
        <v>207.22632784316642</v>
      </c>
      <c r="HQ282" s="146">
        <f t="shared" si="519"/>
        <v>221.73815744324656</v>
      </c>
      <c r="HR282" s="146">
        <f t="shared" si="520"/>
        <v>236.19365377366967</v>
      </c>
      <c r="HS282" s="146">
        <f t="shared" si="521"/>
        <v>250.59019795618522</v>
      </c>
      <c r="HT282" s="146">
        <f t="shared" si="522"/>
        <v>264.92535431755726</v>
      </c>
      <c r="HU282" s="146">
        <f t="shared" si="523"/>
        <v>279.19687208446726</v>
      </c>
      <c r="HV282" s="146">
        <f t="shared" si="524"/>
        <v>293.40268593214859</v>
      </c>
      <c r="HW282" s="146">
        <f t="shared" si="525"/>
        <v>307.54091545374189</v>
      </c>
      <c r="HX282" s="146">
        <f t="shared" si="526"/>
        <v>321.60986362534794</v>
      </c>
      <c r="HY282" s="146">
        <f t="shared" si="527"/>
        <v>335.60801434769684</v>
      </c>
      <c r="HZ282" s="146">
        <f t="shared" si="528"/>
        <v>349.534029149606</v>
      </c>
      <c r="IA282" s="146">
        <f t="shared" si="529"/>
        <v>363.38674314083323</v>
      </c>
      <c r="IB282" s="146">
        <f t="shared" si="530"/>
        <v>377.16516030284771</v>
      </c>
      <c r="IC282" s="146">
        <f t="shared" si="531"/>
        <v>390.8684482054785</v>
      </c>
      <c r="ID282" s="146">
        <f t="shared" si="532"/>
        <v>404.49593223567598</v>
      </c>
      <c r="IE282" s="146">
        <f t="shared" si="533"/>
        <v>418.0470894217018</v>
      </c>
      <c r="IF282" s="146">
        <f t="shared" si="534"/>
        <v>431.52154193239795</v>
      </c>
      <c r="IG282" s="146">
        <f t="shared" si="535"/>
        <v>444.91905032669359</v>
      </c>
      <c r="IH282" s="146">
        <f t="shared" si="536"/>
        <v>458.23950662355924</v>
      </c>
      <c r="II282" s="146">
        <f t="shared" si="537"/>
        <v>471.48292725726134</v>
      </c>
      <c r="IJ282" s="146">
        <f t="shared" si="538"/>
        <v>484.64944597713162</v>
      </c>
      <c r="IK282" s="146">
        <f t="shared" si="539"/>
        <v>497.73930674543629</v>
      </c>
      <c r="IL282" s="146">
        <f t="shared" si="540"/>
        <v>510.75285668113321</v>
      </c>
      <c r="IM282" s="146">
        <f t="shared" si="541"/>
        <v>523.69053909178433</v>
      </c>
      <c r="IN282" s="146">
        <f t="shared" si="542"/>
        <v>536.55288663037766</v>
      </c>
      <c r="IO282" s="146">
        <f t="shared" si="543"/>
        <v>549.34051460866158</v>
      </c>
      <c r="IP282" s="146">
        <f t="shared" si="544"/>
        <v>562.05411449365704</v>
      </c>
      <c r="IQ282" s="355">
        <f t="shared" si="545"/>
        <v>574.69444760939507</v>
      </c>
      <c r="IR282" s="146">
        <f t="shared" si="546"/>
        <v>587.26233906170205</v>
      </c>
      <c r="IS282" s="146">
        <f t="shared" si="547"/>
        <v>599.758671899918</v>
      </c>
      <c r="IT282" s="146">
        <f t="shared" si="548"/>
        <v>612.18438152588851</v>
      </c>
      <c r="IU282" s="146">
        <f t="shared" si="549"/>
        <v>624.54045035740023</v>
      </c>
      <c r="IV282" s="146">
        <f t="shared" si="550"/>
        <v>636.8279027503595</v>
      </c>
      <c r="IW282" s="146">
        <f t="shared" si="551"/>
        <v>649.04780018151939</v>
      </c>
      <c r="IX282" s="146">
        <f t="shared" si="552"/>
        <v>661.20123669136478</v>
      </c>
      <c r="IY282" s="146">
        <f t="shared" si="553"/>
        <v>673.2893345848795</v>
      </c>
      <c r="IZ282" s="146">
        <f t="shared" si="554"/>
        <v>685.31324038628213</v>
      </c>
      <c r="JA282" s="146">
        <f t="shared" si="555"/>
        <v>697.27412104249368</v>
      </c>
      <c r="JB282" s="146">
        <f t="shared" si="556"/>
        <v>709.17316036895522</v>
      </c>
      <c r="JC282" s="146">
        <f t="shared" si="557"/>
        <v>721.0115557305005</v>
      </c>
      <c r="JD282" s="146">
        <f t="shared" si="558"/>
        <v>732.79051494928024</v>
      </c>
      <c r="JE282" s="146">
        <f t="shared" si="559"/>
        <v>744.51125343118656</v>
      </c>
      <c r="JF282" s="146">
        <f t="shared" si="560"/>
        <v>756.17499150180265</v>
      </c>
      <c r="JG282" s="146">
        <f t="shared" si="561"/>
        <v>767.78295194267787</v>
      </c>
      <c r="JH282" s="146">
        <f t="shared" si="562"/>
        <v>779.33635771852676</v>
      </c>
      <c r="JI282" s="146">
        <f t="shared" si="563"/>
        <v>790.83642988594011</v>
      </c>
      <c r="JJ282" s="146">
        <f t="shared" si="564"/>
        <v>802.28438567420119</v>
      </c>
      <c r="JL282" s="267">
        <v>259.48761412871312</v>
      </c>
      <c r="JM282" s="273">
        <v>26000</v>
      </c>
      <c r="JN282" s="147">
        <f t="shared" si="445"/>
        <v>129.21181843553589</v>
      </c>
      <c r="JO282" s="147">
        <f t="shared" si="446"/>
        <v>139.30313044902834</v>
      </c>
      <c r="JP282" s="147">
        <f t="shared" si="447"/>
        <v>149.45519119911046</v>
      </c>
      <c r="JQ282" s="147">
        <f t="shared" si="448"/>
        <v>159.66781270318387</v>
      </c>
      <c r="JR282" s="147">
        <f t="shared" si="449"/>
        <v>169.94073362349923</v>
      </c>
      <c r="JS282" s="147">
        <f t="shared" si="450"/>
        <v>180.27362107244855</v>
      </c>
      <c r="JT282" s="147">
        <f t="shared" si="451"/>
        <v>190.6660728880239</v>
      </c>
      <c r="JU282" s="147">
        <f t="shared" si="452"/>
        <v>201.1176203468286</v>
      </c>
      <c r="JV282" s="147">
        <f t="shared" si="453"/>
        <v>211.62773127647534</v>
      </c>
      <c r="JW282" s="147">
        <f t="shared" si="454"/>
        <v>222.19581352458394</v>
      </c>
      <c r="JX282" s="147">
        <f t="shared" si="455"/>
        <v>232.82121873796058</v>
      </c>
      <c r="JY282" s="147">
        <f t="shared" si="456"/>
        <v>243.50324640295818</v>
      </c>
      <c r="JZ282" s="147">
        <f t="shared" si="457"/>
        <v>254.24114809648552</v>
      </c>
      <c r="KA282" s="147">
        <f t="shared" si="458"/>
        <v>265.03413189663286</v>
      </c>
      <c r="KB282" s="147">
        <f t="shared" si="459"/>
        <v>275.88136690236507</v>
      </c>
      <c r="KC282" s="147">
        <f t="shared" si="460"/>
        <v>286.78198781311175</v>
      </c>
      <c r="KD282" s="147">
        <f t="shared" si="461"/>
        <v>297.73509952126881</v>
      </c>
      <c r="KE282" s="147">
        <f t="shared" si="462"/>
        <v>308.73978167349821</v>
      </c>
      <c r="KF282" s="147">
        <f t="shared" si="463"/>
        <v>319.79509316014867</v>
      </c>
      <c r="KG282" s="147">
        <f t="shared" si="464"/>
        <v>330.90007649599636</v>
      </c>
      <c r="KH282" s="147">
        <f t="shared" si="465"/>
        <v>342.05376205968275</v>
      </c>
      <c r="KI282" s="147">
        <f t="shared" si="466"/>
        <v>353.25517216360197</v>
      </c>
      <c r="KJ282" s="147">
        <f t="shared" si="467"/>
        <v>364.50332493042453</v>
      </c>
      <c r="KK282" s="147">
        <f t="shared" si="468"/>
        <v>375.79723795685857</v>
      </c>
      <c r="KL282" s="147">
        <f t="shared" si="469"/>
        <v>387.13593174953689</v>
      </c>
      <c r="KM282" s="147">
        <f t="shared" si="470"/>
        <v>398.51843292200937</v>
      </c>
      <c r="KN282" s="147">
        <f t="shared" si="471"/>
        <v>409.94377714565275</v>
      </c>
      <c r="KO282" s="147">
        <f t="shared" si="472"/>
        <v>421.41101185084329</v>
      </c>
      <c r="KP282" s="147">
        <f t="shared" si="473"/>
        <v>432.91919867792353</v>
      </c>
      <c r="KQ282" s="147">
        <f t="shared" si="474"/>
        <v>444.46741568033787</v>
      </c>
      <c r="KR282" s="147">
        <f t="shared" si="475"/>
        <v>456.05475928477318</v>
      </c>
      <c r="KS282" s="147">
        <f t="shared" si="476"/>
        <v>467.68034601525727</v>
      </c>
      <c r="KT282" s="147">
        <f t="shared" si="477"/>
        <v>479.34331398991395</v>
      </c>
      <c r="KU282" s="147">
        <f t="shared" si="478"/>
        <v>491.04282420049145</v>
      </c>
      <c r="KV282" s="147">
        <f t="shared" si="479"/>
        <v>502.77806158588595</v>
      </c>
      <c r="KW282" s="147">
        <f t="shared" si="480"/>
        <v>514.5482359116811</v>
      </c>
      <c r="KX282" s="147">
        <f t="shared" si="481"/>
        <v>526.35258246828448</v>
      </c>
      <c r="KY282" s="147">
        <f t="shared" si="482"/>
        <v>538.19036260054031</v>
      </c>
      <c r="KZ282" s="147">
        <f t="shared" si="483"/>
        <v>550.06086408181591</v>
      </c>
      <c r="LA282" s="147">
        <f t="shared" si="484"/>
        <v>561.96340134548313</v>
      </c>
      <c r="LB282" s="358">
        <f t="shared" si="485"/>
        <v>573.89731558649714</v>
      </c>
      <c r="LC282" s="147">
        <f t="shared" si="486"/>
        <v>585.86197474543621</v>
      </c>
      <c r="LD282" s="147">
        <f t="shared" si="487"/>
        <v>597.85677338692142</v>
      </c>
      <c r="LE282" s="147">
        <f t="shared" si="488"/>
        <v>609.88113248381183</v>
      </c>
      <c r="LF282" s="147">
        <f t="shared" si="489"/>
        <v>621.9344991180003</v>
      </c>
      <c r="LG282" s="147">
        <f t="shared" si="490"/>
        <v>634.01634610800909</v>
      </c>
      <c r="LH282" s="147">
        <f t="shared" si="491"/>
        <v>646.12617157294324</v>
      </c>
      <c r="LI282" s="147">
        <f t="shared" si="492"/>
        <v>658.26349844170181</v>
      </c>
      <c r="LJ282" s="147">
        <f t="shared" si="493"/>
        <v>670.42787391568766</v>
      </c>
      <c r="LK282" s="147">
        <f t="shared" si="494"/>
        <v>682.61886889260154</v>
      </c>
      <c r="LL282" s="147">
        <f t="shared" si="495"/>
        <v>694.83607735827547</v>
      </c>
      <c r="LM282" s="147">
        <f t="shared" si="496"/>
        <v>707.07911575287721</v>
      </c>
      <c r="LN282" s="147">
        <f t="shared" si="497"/>
        <v>719.3476223172288</v>
      </c>
      <c r="LO282" s="147">
        <f t="shared" si="498"/>
        <v>731.64125642441968</v>
      </c>
      <c r="LP282" s="147">
        <f t="shared" si="499"/>
        <v>743.95969790136132</v>
      </c>
      <c r="LQ282" s="147">
        <f t="shared" si="500"/>
        <v>756.30264634443108</v>
      </c>
      <c r="LR282" s="147">
        <f t="shared" si="501"/>
        <v>768.66982043288544</v>
      </c>
      <c r="LS282" s="147">
        <f t="shared" si="502"/>
        <v>781.06095724329077</v>
      </c>
      <c r="LT282" s="147">
        <f t="shared" si="503"/>
        <v>793.47581156781666</v>
      </c>
      <c r="LU282" s="147">
        <f t="shared" si="504"/>
        <v>805.91415523887042</v>
      </c>
      <c r="LX282" s="267">
        <v>250</v>
      </c>
      <c r="LY282" s="273">
        <v>25000</v>
      </c>
      <c r="LZ282" s="145">
        <f t="shared" si="565"/>
        <v>2.4815407094927789E-2</v>
      </c>
      <c r="MA282" s="145">
        <f t="shared" si="566"/>
        <v>4.9623612356505635E-2</v>
      </c>
      <c r="MB282" s="145">
        <f t="shared" si="567"/>
        <v>7.4417442589413782E-2</v>
      </c>
      <c r="MC282" s="145">
        <f t="shared" si="568"/>
        <v>9.9189781591651066E-2</v>
      </c>
      <c r="MD282" s="145">
        <f t="shared" si="569"/>
        <v>0.12393359794953726</v>
      </c>
      <c r="ME282" s="145">
        <f t="shared" si="570"/>
        <v>0.14864197200562795</v>
      </c>
      <c r="MF282" s="145">
        <f t="shared" si="571"/>
        <v>0.17330812174757526</v>
      </c>
      <c r="MG282" s="145">
        <f t="shared" si="572"/>
        <v>0.19792542738625543</v>
      </c>
      <c r="MH282" s="145">
        <f t="shared" si="573"/>
        <v>0.22248745441430115</v>
      </c>
      <c r="MI282" s="145">
        <f t="shared" si="574"/>
        <v>0.24698797496330985</v>
      </c>
      <c r="MJ282" s="145">
        <f t="shared" si="575"/>
        <v>0.27142098730657327</v>
      </c>
      <c r="MK282" s="145">
        <f t="shared" si="576"/>
        <v>0.2957807333850081</v>
      </c>
      <c r="ML282" s="145">
        <f t="shared" si="577"/>
        <v>0.32006171426518054</v>
      </c>
      <c r="MM282" s="145">
        <f t="shared" si="578"/>
        <v>0.34425870346972293</v>
      </c>
      <c r="MN282" s="145">
        <f t="shared" si="579"/>
        <v>0.3683667581512598</v>
      </c>
      <c r="MO282" s="145">
        <f t="shared" si="580"/>
        <v>0.39238122811035236</v>
      </c>
      <c r="MP282" s="145">
        <f t="shared" si="581"/>
        <v>0.41629776268538138</v>
      </c>
      <c r="MQ282" s="145">
        <f t="shared" si="582"/>
        <v>0.44011231556756442</v>
      </c>
      <c r="MR282" s="145">
        <f t="shared" si="583"/>
        <v>0.463821147616646</v>
      </c>
      <c r="MS282" s="145">
        <f t="shared" si="584"/>
        <v>0.48742082777232698</v>
      </c>
      <c r="MT282" s="145">
        <f t="shared" si="585"/>
        <v>0.51090823217272097</v>
      </c>
      <c r="MU282" s="145">
        <f t="shared" si="586"/>
        <v>0.53428054160439409</v>
      </c>
      <c r="MV282" s="145">
        <f t="shared" si="587"/>
        <v>0.55753523741841593</v>
      </c>
      <c r="MW282" s="145">
        <f t="shared" si="588"/>
        <v>0.58067009605391584</v>
      </c>
      <c r="MX282" s="145">
        <f t="shared" si="589"/>
        <v>0.60368318231468288</v>
      </c>
      <c r="MY282" s="145">
        <f t="shared" si="590"/>
        <v>0.62657284154586879</v>
      </c>
      <c r="MZ282" s="145">
        <f t="shared" si="591"/>
        <v>0.64933769085691917</v>
      </c>
      <c r="NA282" s="145">
        <f t="shared" si="592"/>
        <v>0.6719766095339933</v>
      </c>
      <c r="NB282" s="145">
        <f t="shared" si="593"/>
        <v>0.6944887287802809</v>
      </c>
      <c r="NC282" s="145">
        <f t="shared" si="594"/>
        <v>0.71687342091653927</v>
      </c>
      <c r="ND282" s="145">
        <f t="shared" si="595"/>
        <v>0.73913028816670623</v>
      </c>
      <c r="NE282" s="145">
        <f t="shared" si="596"/>
        <v>0.76125915114523002</v>
      </c>
      <c r="NF282" s="145">
        <f t="shared" si="597"/>
        <v>0.78326003715385017</v>
      </c>
      <c r="NG282" s="145">
        <f t="shared" si="598"/>
        <v>0.80513316838620419</v>
      </c>
      <c r="NH282" s="145">
        <f t="shared" si="599"/>
        <v>0.82687895012927604</v>
      </c>
      <c r="NI282" s="145">
        <f t="shared" si="600"/>
        <v>0.8484979590410785</v>
      </c>
      <c r="NJ282" s="145">
        <f t="shared" si="601"/>
        <v>0.86999093157478391</v>
      </c>
      <c r="NK282" s="145">
        <f t="shared" si="602"/>
        <v>0.89135875261036346</v>
      </c>
      <c r="NL282" s="145">
        <f t="shared" si="603"/>
        <v>0.9126024443462365</v>
      </c>
      <c r="NM282" s="145">
        <f t="shared" si="604"/>
        <v>0.93372315549522611</v>
      </c>
      <c r="NN282" s="145">
        <f t="shared" si="605"/>
        <v>0.95472215082145084</v>
      </c>
      <c r="NO282" s="145">
        <f t="shared" si="606"/>
        <v>0.97560080104775748</v>
      </c>
      <c r="NP282" s="145">
        <f t="shared" si="607"/>
        <v>0.99636057315676363</v>
      </c>
      <c r="NQ282" s="145">
        <f t="shared" si="608"/>
        <v>1.0170030211026893</v>
      </c>
      <c r="NR282" s="145">
        <f t="shared" si="609"/>
        <v>1.0375297769458858</v>
      </c>
      <c r="NS282" s="145">
        <f t="shared" si="610"/>
        <v>1.0579425424172091</v>
      </c>
      <c r="NT282" s="145">
        <f t="shared" si="611"/>
        <v>1.0782430809152319</v>
      </c>
      <c r="NU282" s="145">
        <f t="shared" si="612"/>
        <v>1.09843320993565</v>
      </c>
      <c r="NV282" s="145">
        <f t="shared" si="613"/>
        <v>1.1185147939290985</v>
      </c>
      <c r="NW282" s="145">
        <f t="shared" si="614"/>
        <v>1.1384897375808805</v>
      </c>
      <c r="NX282" s="145">
        <f t="shared" si="615"/>
        <v>1.1583599795039039</v>
      </c>
      <c r="NY282" s="145">
        <f t="shared" si="616"/>
        <v>1.1781274863342286</v>
      </c>
      <c r="NZ282" s="145">
        <f t="shared" si="617"/>
        <v>1.1977942472171024</v>
      </c>
      <c r="OA282" s="145">
        <f t="shared" si="618"/>
        <v>1.217362268670191</v>
      </c>
      <c r="OB282" s="145">
        <f t="shared" si="619"/>
        <v>1.2368335698097956</v>
      </c>
      <c r="OC282" s="145">
        <f t="shared" si="620"/>
        <v>1.2562101779251489</v>
      </c>
      <c r="OD282" s="145">
        <f t="shared" si="621"/>
        <v>1.2754941243855036</v>
      </c>
      <c r="OE282" s="145">
        <f t="shared" si="622"/>
        <v>1.2946874408643996</v>
      </c>
      <c r="OF282" s="145">
        <f t="shared" si="623"/>
        <v>1.3137921558654695</v>
      </c>
      <c r="OG282" s="145">
        <f t="shared" si="624"/>
        <v>1.332810291534158</v>
      </c>
    </row>
    <row r="283" spans="55:397">
      <c r="BC283" s="173"/>
      <c r="BD283" s="182"/>
      <c r="BE283" s="91">
        <f t="shared" si="634"/>
        <v>1013.25</v>
      </c>
      <c r="BF283" s="193">
        <f t="shared" si="634"/>
        <v>1.2250000000000001</v>
      </c>
      <c r="BG283" s="91">
        <f t="shared" si="634"/>
        <v>288.14999999999998</v>
      </c>
      <c r="BH283" s="116">
        <f t="shared" si="634"/>
        <v>0</v>
      </c>
      <c r="BI283" s="116"/>
      <c r="BJ283" s="107"/>
      <c r="BK283" s="217">
        <v>26000</v>
      </c>
      <c r="BL283" s="220">
        <v>7.9247999999999994</v>
      </c>
      <c r="BM283" s="284">
        <v>260</v>
      </c>
      <c r="BN283" s="113"/>
      <c r="BO283" s="104">
        <f t="shared" si="626"/>
        <v>359.88801553955642</v>
      </c>
      <c r="BP283" s="256">
        <f t="shared" si="627"/>
        <v>0.52980924279775987</v>
      </c>
      <c r="BQ283" s="213">
        <f t="shared" si="628"/>
        <v>-36.511200000000372</v>
      </c>
      <c r="BR283" s="215">
        <f t="shared" si="629"/>
        <v>236.63879999999961</v>
      </c>
      <c r="BS283" s="117"/>
      <c r="BT283" s="101">
        <f t="shared" si="630"/>
        <v>599.44529917740147</v>
      </c>
      <c r="BU283" s="113"/>
      <c r="BV283" s="141">
        <f t="shared" si="631"/>
        <v>0.3551818559482422</v>
      </c>
      <c r="BW283" s="163">
        <f t="shared" si="632"/>
        <v>0.4324973410593958</v>
      </c>
      <c r="BX283" s="159">
        <f t="shared" si="633"/>
        <v>0.82123477355543861</v>
      </c>
      <c r="BY283" s="170"/>
      <c r="CC283" s="267">
        <v>269.45694392851243</v>
      </c>
      <c r="CD283" s="273">
        <v>27000</v>
      </c>
      <c r="CE283" s="145">
        <f t="shared" si="325"/>
        <v>2.5931597344860047E-2</v>
      </c>
      <c r="CF283" s="145">
        <f t="shared" si="326"/>
        <v>5.1854568795685466E-2</v>
      </c>
      <c r="CG283" s="145">
        <f t="shared" si="327"/>
        <v>7.7760326041040828E-2</v>
      </c>
      <c r="CH283" s="145">
        <f t="shared" si="328"/>
        <v>0.10364035552455023</v>
      </c>
      <c r="CI283" s="145">
        <f t="shared" si="329"/>
        <v>0.12948625480558637</v>
      </c>
      <c r="CJ283" s="145">
        <f t="shared" si="330"/>
        <v>0.15528976772349601</v>
      </c>
      <c r="CK283" s="145">
        <f t="shared" si="331"/>
        <v>0.18104281800477948</v>
      </c>
      <c r="CL283" s="145">
        <f t="shared" si="332"/>
        <v>0.20673754098445143</v>
      </c>
      <c r="CM283" s="145">
        <f t="shared" si="333"/>
        <v>0.23236631314947953</v>
      </c>
      <c r="CN283" s="145">
        <f t="shared" si="334"/>
        <v>0.25792177925449189</v>
      </c>
      <c r="CO283" s="145">
        <f t="shared" si="335"/>
        <v>0.2833968768048401</v>
      </c>
      <c r="CP283" s="145">
        <f t="shared" si="336"/>
        <v>0.30878485774973885</v>
      </c>
      <c r="CQ283" s="145">
        <f t="shared" si="337"/>
        <v>0.33407930727598373</v>
      </c>
      <c r="CR283" s="145">
        <f t="shared" si="338"/>
        <v>0.35927415964041221</v>
      </c>
      <c r="CS283" s="145">
        <f t="shared" si="339"/>
        <v>0.38436371102512218</v>
      </c>
      <c r="CT283" s="145">
        <f t="shared" si="340"/>
        <v>0.40934262944262167</v>
      </c>
      <c r="CU283" s="145">
        <f t="shared" si="341"/>
        <v>0.43420596175759657</v>
      </c>
      <c r="CV283" s="145">
        <f t="shared" si="342"/>
        <v>0.45894913792747188</v>
      </c>
      <c r="CW283" s="145">
        <f t="shared" si="343"/>
        <v>0.48356797259451495</v>
      </c>
      <c r="CX283" s="145">
        <f t="shared" si="344"/>
        <v>0.50805866418805701</v>
      </c>
      <c r="CY283" s="145">
        <f t="shared" si="345"/>
        <v>0.53241779171577697</v>
      </c>
      <c r="CZ283" s="145">
        <f t="shared" si="346"/>
        <v>0.55664230943874082</v>
      </c>
      <c r="DA283" s="145">
        <f t="shared" si="347"/>
        <v>0.58072953963533158</v>
      </c>
      <c r="DB283" s="145">
        <f t="shared" si="348"/>
        <v>0.60467716366540247</v>
      </c>
      <c r="DC283" s="145">
        <f t="shared" si="349"/>
        <v>0.62848321154777165</v>
      </c>
      <c r="DD283" s="145">
        <f t="shared" si="350"/>
        <v>0.65214605026238148</v>
      </c>
      <c r="DE283" s="145">
        <f t="shared" si="351"/>
        <v>0.6756643709832495</v>
      </c>
      <c r="DF283" s="145">
        <f t="shared" si="352"/>
        <v>0.69903717544061461</v>
      </c>
      <c r="DG283" s="145">
        <f t="shared" si="353"/>
        <v>0.72226376160046757</v>
      </c>
      <c r="DH283" s="145">
        <f t="shared" si="354"/>
        <v>0.74534370883801682</v>
      </c>
      <c r="DI283" s="145">
        <f t="shared" si="355"/>
        <v>0.76827686276843266</v>
      </c>
      <c r="DJ283" s="145">
        <f t="shared" si="356"/>
        <v>0.79106331988442191</v>
      </c>
      <c r="DK283" s="145">
        <f t="shared" si="357"/>
        <v>0.81370341213576602</v>
      </c>
      <c r="DL283" s="145">
        <f t="shared" si="358"/>
        <v>0.8361976915714624</v>
      </c>
      <c r="DM283" s="145">
        <f t="shared" si="359"/>
        <v>0.85854691515086223</v>
      </c>
      <c r="DN283" s="145">
        <f t="shared" si="360"/>
        <v>0.88075202981613077</v>
      </c>
      <c r="DO283" s="145">
        <f t="shared" si="361"/>
        <v>0.9028141579051574</v>
      </c>
      <c r="DP283" s="145">
        <f t="shared" si="362"/>
        <v>0.92473458297129429</v>
      </c>
      <c r="DQ283" s="145">
        <f t="shared" si="363"/>
        <v>0.94651473606457925</v>
      </c>
      <c r="DR283" s="145">
        <f t="shared" si="364"/>
        <v>0.96815618251819968</v>
      </c>
      <c r="DS283" s="145">
        <f t="shared" si="365"/>
        <v>0.98966060927397059</v>
      </c>
      <c r="DT283" s="145">
        <f t="shared" si="366"/>
        <v>1.0110298127716784</v>
      </c>
      <c r="DU283" s="145">
        <f t="shared" si="367"/>
        <v>1.032265687419023</v>
      </c>
      <c r="DV283" s="145">
        <f t="shared" si="368"/>
        <v>1.0533702146518311</v>
      </c>
      <c r="DW283" s="145">
        <f t="shared" si="369"/>
        <v>1.0743454525879514</v>
      </c>
      <c r="DX283" s="145">
        <f t="shared" si="370"/>
        <v>1.0951935262728738</v>
      </c>
      <c r="DY283" s="145">
        <f t="shared" si="371"/>
        <v>1.1159166185104876</v>
      </c>
      <c r="DZ283" s="145">
        <f t="shared" si="372"/>
        <v>1.1365169612685286</v>
      </c>
      <c r="EA283" s="145">
        <f t="shared" si="373"/>
        <v>1.1569968276450409</v>
      </c>
      <c r="EB283" s="145">
        <f t="shared" si="374"/>
        <v>1.1773585243795568</v>
      </c>
      <c r="EC283" s="145">
        <f t="shared" si="375"/>
        <v>1.1976043848906368</v>
      </c>
      <c r="ED283" s="145">
        <f t="shared" si="376"/>
        <v>1.217736762819817</v>
      </c>
      <c r="EE283" s="145">
        <f t="shared" si="377"/>
        <v>1.2377580260608194</v>
      </c>
      <c r="EF283" s="145">
        <f t="shared" si="378"/>
        <v>1.2576705512521071</v>
      </c>
      <c r="EG283" s="145">
        <f t="shared" si="379"/>
        <v>1.2774767187103924</v>
      </c>
      <c r="EH283" s="145">
        <f t="shared" si="380"/>
        <v>1.297178907782462</v>
      </c>
      <c r="EI283" s="145">
        <f t="shared" si="381"/>
        <v>1.3167794925927883</v>
      </c>
      <c r="EJ283" s="145">
        <f t="shared" si="382"/>
        <v>1.3362808381645377</v>
      </c>
      <c r="EK283" s="145">
        <f t="shared" si="383"/>
        <v>1.3556852968920698</v>
      </c>
      <c r="EL283" s="145">
        <f t="shared" si="384"/>
        <v>1.3749952053434602</v>
      </c>
      <c r="EO283" s="267">
        <v>269.45694392851243</v>
      </c>
      <c r="EP283" s="273">
        <v>27000</v>
      </c>
      <c r="EQ283" s="146">
        <f t="shared" si="385"/>
        <v>234.68915899459853</v>
      </c>
      <c r="ER283" s="146">
        <f t="shared" si="386"/>
        <v>234.783793990715</v>
      </c>
      <c r="ES283" s="146">
        <f t="shared" si="387"/>
        <v>234.94137933453644</v>
      </c>
      <c r="ET283" s="146">
        <f t="shared" si="388"/>
        <v>235.16170662896349</v>
      </c>
      <c r="EU283" s="146">
        <f t="shared" si="389"/>
        <v>235.44448625568396</v>
      </c>
      <c r="EV283" s="146">
        <f t="shared" si="390"/>
        <v>235.78934947293061</v>
      </c>
      <c r="EW283" s="146">
        <f t="shared" si="391"/>
        <v>236.19585105684823</v>
      </c>
      <c r="EX283" s="146">
        <f t="shared" si="392"/>
        <v>236.66347244672244</v>
      </c>
      <c r="EY283" s="146">
        <f t="shared" si="393"/>
        <v>237.19162534766687</v>
      </c>
      <c r="EZ283" s="146">
        <f t="shared" si="394"/>
        <v>237.77965573889259</v>
      </c>
      <c r="FA283" s="146">
        <f t="shared" si="395"/>
        <v>238.42684823146394</v>
      </c>
      <c r="FB283" s="146">
        <f t="shared" si="396"/>
        <v>239.13243071655739</v>
      </c>
      <c r="FC283" s="146">
        <f t="shared" si="397"/>
        <v>239.89557924365616</v>
      </c>
      <c r="FD283" s="146">
        <f t="shared" si="398"/>
        <v>240.71542306782598</v>
      </c>
      <c r="FE283" s="146">
        <f t="shared" si="399"/>
        <v>241.59104980612884</v>
      </c>
      <c r="FF283" s="146">
        <f t="shared" si="400"/>
        <v>242.52151064524321</v>
      </c>
      <c r="FG283" s="146">
        <f t="shared" si="401"/>
        <v>243.50582554533042</v>
      </c>
      <c r="FH283" s="146">
        <f t="shared" si="402"/>
        <v>244.5429883889737</v>
      </c>
      <c r="FI283" s="146">
        <f t="shared" si="403"/>
        <v>245.63197202844808</v>
      </c>
      <c r="FJ283" s="146">
        <f t="shared" si="404"/>
        <v>246.77173318950111</v>
      </c>
      <c r="FK283" s="146">
        <f t="shared" si="405"/>
        <v>247.9612171950543</v>
      </c>
      <c r="FL283" s="146">
        <f t="shared" si="406"/>
        <v>249.19936247765062</v>
      </c>
      <c r="FM283" s="146">
        <f t="shared" si="407"/>
        <v>250.48510485489652</v>
      </c>
      <c r="FN283" s="146">
        <f t="shared" si="408"/>
        <v>251.81738154748581</v>
      </c>
      <c r="FO283" s="146">
        <f t="shared" si="409"/>
        <v>253.19513492451733</v>
      </c>
      <c r="FP283" s="146">
        <f t="shared" si="410"/>
        <v>254.61731596565696</v>
      </c>
      <c r="FQ283" s="146">
        <f t="shared" si="411"/>
        <v>256.08288743416551</v>
      </c>
      <c r="FR283" s="146">
        <f t="shared" si="412"/>
        <v>257.59082675888828</v>
      </c>
      <c r="FS283" s="146">
        <f t="shared" si="413"/>
        <v>259.14012862691698</v>
      </c>
      <c r="FT283" s="146">
        <f t="shared" si="414"/>
        <v>260.72980729181688</v>
      </c>
      <c r="FU283" s="146">
        <f t="shared" si="415"/>
        <v>262.35889860501186</v>
      </c>
      <c r="FV283" s="146">
        <f t="shared" si="416"/>
        <v>264.02646178019097</v>
      </c>
      <c r="FW283" s="146">
        <f t="shared" si="417"/>
        <v>265.73158090242953</v>
      </c>
      <c r="FX283" s="146">
        <f t="shared" si="418"/>
        <v>267.47336619514675</v>
      </c>
      <c r="FY283" s="146">
        <f t="shared" si="419"/>
        <v>269.25095505908581</v>
      </c>
      <c r="FZ283" s="146">
        <f t="shared" si="420"/>
        <v>271.06351289821362</v>
      </c>
      <c r="GA283" s="146">
        <f t="shared" si="421"/>
        <v>272.91023374787113</v>
      </c>
      <c r="GB283" s="146">
        <f t="shared" si="422"/>
        <v>274.79034072065332</v>
      </c>
      <c r="GC283" s="146">
        <f t="shared" si="423"/>
        <v>276.70308628543751</v>
      </c>
      <c r="GD283" s="146">
        <f t="shared" si="424"/>
        <v>278.64775239472169</v>
      </c>
      <c r="GE283" s="355">
        <f t="shared" si="425"/>
        <v>280.62365047501663</v>
      </c>
      <c r="GF283" s="146">
        <f t="shared" si="426"/>
        <v>282.63012129450408</v>
      </c>
      <c r="GG283" s="146">
        <f t="shared" si="427"/>
        <v>284.66653472152848</v>
      </c>
      <c r="GH283" s="146">
        <f t="shared" si="428"/>
        <v>286.73228938678659</v>
      </c>
      <c r="GI283" s="146">
        <f t="shared" si="429"/>
        <v>288.82681226131632</v>
      </c>
      <c r="GJ283" s="146">
        <f t="shared" si="430"/>
        <v>290.94955816159796</v>
      </c>
      <c r="GK283" s="146">
        <f t="shared" si="431"/>
        <v>293.10000919227434</v>
      </c>
      <c r="GL283" s="146">
        <f t="shared" si="432"/>
        <v>295.27767413619222</v>
      </c>
      <c r="GM283" s="146">
        <f t="shared" si="433"/>
        <v>297.48208780067114</v>
      </c>
      <c r="GN283" s="146">
        <f t="shared" si="434"/>
        <v>299.71281032813147</v>
      </c>
      <c r="GO283" s="146">
        <f t="shared" si="435"/>
        <v>301.96942647846532</v>
      </c>
      <c r="GP283" s="146">
        <f t="shared" si="436"/>
        <v>304.25154488982037</v>
      </c>
      <c r="GQ283" s="146">
        <f t="shared" si="437"/>
        <v>306.55879732378412</v>
      </c>
      <c r="GR283" s="146">
        <f t="shared" si="438"/>
        <v>308.89083790032157</v>
      </c>
      <c r="GS283" s="146">
        <f t="shared" si="439"/>
        <v>311.24734232721812</v>
      </c>
      <c r="GT283" s="146">
        <f t="shared" si="440"/>
        <v>313.62800712822229</v>
      </c>
      <c r="GU283" s="146">
        <f t="shared" si="441"/>
        <v>316.03254887357167</v>
      </c>
      <c r="GV283" s="146">
        <f t="shared" si="442"/>
        <v>318.46070341610431</v>
      </c>
      <c r="GW283" s="146">
        <f t="shared" si="443"/>
        <v>320.91222513573257</v>
      </c>
      <c r="GX283" s="146">
        <f t="shared" si="444"/>
        <v>323.38688619465029</v>
      </c>
      <c r="HA283" s="267">
        <v>259.48761412871312</v>
      </c>
      <c r="HB283" s="273">
        <v>26000</v>
      </c>
      <c r="HC283" s="146">
        <f t="shared" si="505"/>
        <v>15.204947852034191</v>
      </c>
      <c r="HD283" s="146">
        <f t="shared" si="506"/>
        <v>30.405168884344103</v>
      </c>
      <c r="HE283" s="146">
        <f t="shared" si="507"/>
        <v>45.595955949118725</v>
      </c>
      <c r="HF283" s="146">
        <f t="shared" si="508"/>
        <v>60.772641038192745</v>
      </c>
      <c r="HG283" s="146">
        <f t="shared" si="509"/>
        <v>75.930614346343759</v>
      </c>
      <c r="HH283" s="146">
        <f t="shared" si="510"/>
        <v>91.065342738179837</v>
      </c>
      <c r="HI283" s="146">
        <f t="shared" si="511"/>
        <v>106.17238743769148</v>
      </c>
      <c r="HJ283" s="146">
        <f t="shared" si="512"/>
        <v>121.24742077502638</v>
      </c>
      <c r="HK283" s="146">
        <f t="shared" si="513"/>
        <v>136.28624184228804</v>
      </c>
      <c r="HL283" s="146">
        <f t="shared" si="514"/>
        <v>151.28479093045866</v>
      </c>
      <c r="HM283" s="146">
        <f t="shared" si="515"/>
        <v>166.23916264110287</v>
      </c>
      <c r="HN283" s="146">
        <f t="shared" si="516"/>
        <v>181.14561758942475</v>
      </c>
      <c r="HO283" s="146">
        <f t="shared" si="517"/>
        <v>196.00059263848053</v>
      </c>
      <c r="HP283" s="146">
        <f t="shared" si="518"/>
        <v>210.80070962752367</v>
      </c>
      <c r="HQ283" s="146">
        <f t="shared" si="519"/>
        <v>225.54278258006951</v>
      </c>
      <c r="HR283" s="146">
        <f t="shared" si="520"/>
        <v>240.22382339858839</v>
      </c>
      <c r="HS283" s="146">
        <f t="shared" si="521"/>
        <v>254.84104607257402</v>
      </c>
      <c r="HT283" s="146">
        <f t="shared" si="522"/>
        <v>269.39186944467747</v>
      </c>
      <c r="HU283" s="146">
        <f t="shared" si="523"/>
        <v>283.87391859534807</v>
      </c>
      <c r="HV283" s="146">
        <f t="shared" si="524"/>
        <v>298.28502491991793</v>
      </c>
      <c r="HW283" s="146">
        <f t="shared" si="525"/>
        <v>312.62322498305656</v>
      </c>
      <c r="HX283" s="146">
        <f t="shared" si="526"/>
        <v>326.88675824424968</v>
      </c>
      <c r="HY283" s="146">
        <f t="shared" si="527"/>
        <v>341.0740637541424</v>
      </c>
      <c r="HZ283" s="146">
        <f t="shared" si="528"/>
        <v>355.18377592571619</v>
      </c>
      <c r="IA283" s="146">
        <f t="shared" si="529"/>
        <v>369.21471948618273</v>
      </c>
      <c r="IB283" s="146">
        <f t="shared" si="530"/>
        <v>383.16590371556134</v>
      </c>
      <c r="IC283" s="146">
        <f t="shared" si="531"/>
        <v>397.03651607630974</v>
      </c>
      <c r="ID283" s="146">
        <f t="shared" si="532"/>
        <v>410.82591533536271</v>
      </c>
      <c r="IE283" s="146">
        <f t="shared" si="533"/>
        <v>424.53362427565918</v>
      </c>
      <c r="IF283" s="146">
        <f t="shared" si="534"/>
        <v>438.15932208909157</v>
      </c>
      <c r="IG283" s="146">
        <f t="shared" si="535"/>
        <v>451.70283653680133</v>
      </c>
      <c r="IH283" s="146">
        <f t="shared" si="536"/>
        <v>465.16413595631792</v>
      </c>
      <c r="II283" s="146">
        <f t="shared" si="537"/>
        <v>478.54332118818513</v>
      </c>
      <c r="IJ283" s="146">
        <f t="shared" si="538"/>
        <v>491.84061748770313</v>
      </c>
      <c r="IK283" s="146">
        <f t="shared" si="539"/>
        <v>505.05636648043969</v>
      </c>
      <c r="IL283" s="146">
        <f t="shared" si="540"/>
        <v>518.19101821315826</v>
      </c>
      <c r="IM283" s="146">
        <f t="shared" si="541"/>
        <v>531.24512334517533</v>
      </c>
      <c r="IN283" s="146">
        <f t="shared" si="542"/>
        <v>544.21932551864154</v>
      </c>
      <c r="IO283" s="146">
        <f t="shared" si="543"/>
        <v>557.1143539402093</v>
      </c>
      <c r="IP283" s="146">
        <f t="shared" si="544"/>
        <v>569.93101620084803</v>
      </c>
      <c r="IQ283" s="355">
        <f t="shared" si="545"/>
        <v>582.67019135529222</v>
      </c>
      <c r="IR283" s="146">
        <f t="shared" si="546"/>
        <v>595.33282327782661</v>
      </c>
      <c r="IS283" s="146">
        <f t="shared" si="547"/>
        <v>607.9199143067317</v>
      </c>
      <c r="IT283" s="146">
        <f t="shared" si="548"/>
        <v>620.43251918580529</v>
      </c>
      <c r="IU283" s="146">
        <f t="shared" si="549"/>
        <v>632.87173930791425</v>
      </c>
      <c r="IV283" s="146">
        <f t="shared" si="550"/>
        <v>645.23871726247501</v>
      </c>
      <c r="IW283" s="146">
        <f t="shared" si="551"/>
        <v>657.53463168610085</v>
      </c>
      <c r="IX283" s="146">
        <f t="shared" si="552"/>
        <v>669.76069241339223</v>
      </c>
      <c r="IY283" s="146">
        <f t="shared" si="553"/>
        <v>681.91813592290646</v>
      </c>
      <c r="IZ283" s="146">
        <f t="shared" si="554"/>
        <v>694.00822107172121</v>
      </c>
      <c r="JA283" s="146">
        <f t="shared" si="555"/>
        <v>706.03222511070737</v>
      </c>
      <c r="JB283" s="146">
        <f t="shared" si="556"/>
        <v>717.99143997154999</v>
      </c>
      <c r="JC283" s="146">
        <f t="shared" si="557"/>
        <v>729.88716881572475</v>
      </c>
      <c r="JD283" s="146">
        <f t="shared" si="558"/>
        <v>741.72072283503303</v>
      </c>
      <c r="JE283" s="146">
        <f t="shared" si="559"/>
        <v>753.49341829285879</v>
      </c>
      <c r="JF283" s="146">
        <f t="shared" si="560"/>
        <v>765.20657379501199</v>
      </c>
      <c r="JG283" s="146">
        <f t="shared" si="561"/>
        <v>776.86150777892465</v>
      </c>
      <c r="JH283" s="146">
        <f t="shared" si="562"/>
        <v>788.45953620989428</v>
      </c>
      <c r="JI283" s="146">
        <f t="shared" si="563"/>
        <v>800.00197047318647</v>
      </c>
      <c r="JJ283" s="146">
        <f t="shared" si="564"/>
        <v>811.49011545094572</v>
      </c>
      <c r="JL283" s="267">
        <v>269.45694392851243</v>
      </c>
      <c r="JM283" s="273">
        <v>27000</v>
      </c>
      <c r="JN283" s="147">
        <f t="shared" si="445"/>
        <v>133.21332535170603</v>
      </c>
      <c r="JO283" s="147">
        <f t="shared" si="446"/>
        <v>143.3079603478225</v>
      </c>
      <c r="JP283" s="147">
        <f t="shared" si="447"/>
        <v>153.46554569164394</v>
      </c>
      <c r="JQ283" s="147">
        <f t="shared" si="448"/>
        <v>163.68587298607099</v>
      </c>
      <c r="JR283" s="147">
        <f t="shared" si="449"/>
        <v>173.96865261279146</v>
      </c>
      <c r="JS283" s="147">
        <f t="shared" si="450"/>
        <v>184.31351583003811</v>
      </c>
      <c r="JT283" s="147">
        <f t="shared" si="451"/>
        <v>194.72001741395573</v>
      </c>
      <c r="JU283" s="147">
        <f t="shared" si="452"/>
        <v>205.18763880382994</v>
      </c>
      <c r="JV283" s="147">
        <f t="shared" si="453"/>
        <v>215.71579170477438</v>
      </c>
      <c r="JW283" s="147">
        <f t="shared" si="454"/>
        <v>226.30382209600009</v>
      </c>
      <c r="JX283" s="147">
        <f t="shared" si="455"/>
        <v>236.95101458857144</v>
      </c>
      <c r="JY283" s="147">
        <f t="shared" si="456"/>
        <v>247.6565970736649</v>
      </c>
      <c r="JZ283" s="147">
        <f t="shared" si="457"/>
        <v>258.41974560076369</v>
      </c>
      <c r="KA283" s="147">
        <f t="shared" si="458"/>
        <v>269.23958942493346</v>
      </c>
      <c r="KB283" s="147">
        <f t="shared" si="459"/>
        <v>280.11521616323637</v>
      </c>
      <c r="KC283" s="147">
        <f t="shared" si="460"/>
        <v>291.04567700235071</v>
      </c>
      <c r="KD283" s="147">
        <f t="shared" si="461"/>
        <v>302.02999190243793</v>
      </c>
      <c r="KE283" s="147">
        <f t="shared" si="462"/>
        <v>313.0671547460812</v>
      </c>
      <c r="KF283" s="147">
        <f t="shared" si="463"/>
        <v>324.15613838555555</v>
      </c>
      <c r="KG283" s="147">
        <f t="shared" si="464"/>
        <v>335.29589954660861</v>
      </c>
      <c r="KH283" s="147">
        <f t="shared" si="465"/>
        <v>346.48538355216181</v>
      </c>
      <c r="KI283" s="147">
        <f t="shared" si="466"/>
        <v>357.7235288347581</v>
      </c>
      <c r="KJ283" s="147">
        <f t="shared" si="467"/>
        <v>369.00927121200402</v>
      </c>
      <c r="KK283" s="147">
        <f t="shared" si="468"/>
        <v>380.34154790459331</v>
      </c>
      <c r="KL283" s="147">
        <f t="shared" si="469"/>
        <v>391.71930128162484</v>
      </c>
      <c r="KM283" s="147">
        <f t="shared" si="470"/>
        <v>403.14148232276443</v>
      </c>
      <c r="KN283" s="147">
        <f t="shared" si="471"/>
        <v>414.60705379127302</v>
      </c>
      <c r="KO283" s="147">
        <f t="shared" si="472"/>
        <v>426.11499311599579</v>
      </c>
      <c r="KP283" s="147">
        <f t="shared" si="473"/>
        <v>437.66429498402448</v>
      </c>
      <c r="KQ283" s="147">
        <f t="shared" si="474"/>
        <v>449.25397364892439</v>
      </c>
      <c r="KR283" s="147">
        <f t="shared" si="475"/>
        <v>460.88306496211936</v>
      </c>
      <c r="KS283" s="147">
        <f t="shared" si="476"/>
        <v>472.55062813729847</v>
      </c>
      <c r="KT283" s="147">
        <f t="shared" si="477"/>
        <v>484.25574725953703</v>
      </c>
      <c r="KU283" s="147">
        <f t="shared" si="478"/>
        <v>495.99753255225426</v>
      </c>
      <c r="KV283" s="147">
        <f t="shared" si="479"/>
        <v>507.77512141619331</v>
      </c>
      <c r="KW283" s="147">
        <f t="shared" si="480"/>
        <v>519.58767925532106</v>
      </c>
      <c r="KX283" s="147">
        <f t="shared" si="481"/>
        <v>531.43440010497852</v>
      </c>
      <c r="KY283" s="147">
        <f t="shared" si="482"/>
        <v>543.31450707776071</v>
      </c>
      <c r="KZ283" s="147">
        <f t="shared" si="483"/>
        <v>555.22725264254495</v>
      </c>
      <c r="LA283" s="147">
        <f t="shared" si="484"/>
        <v>567.17191875182914</v>
      </c>
      <c r="LB283" s="358">
        <f t="shared" si="485"/>
        <v>579.14781683212414</v>
      </c>
      <c r="LC283" s="147">
        <f t="shared" si="486"/>
        <v>591.15428765161153</v>
      </c>
      <c r="LD283" s="147">
        <f t="shared" si="487"/>
        <v>603.19070107863593</v>
      </c>
      <c r="LE283" s="147">
        <f t="shared" si="488"/>
        <v>615.25645574389409</v>
      </c>
      <c r="LF283" s="147">
        <f t="shared" si="489"/>
        <v>627.35097861842382</v>
      </c>
      <c r="LG283" s="147">
        <f t="shared" si="490"/>
        <v>639.47372451870547</v>
      </c>
      <c r="LH283" s="147">
        <f t="shared" si="491"/>
        <v>651.62417554938179</v>
      </c>
      <c r="LI283" s="147">
        <f t="shared" si="492"/>
        <v>663.80184049329966</v>
      </c>
      <c r="LJ283" s="147">
        <f t="shared" si="493"/>
        <v>676.00625415777859</v>
      </c>
      <c r="LK283" s="147">
        <f t="shared" si="494"/>
        <v>688.23697668523891</v>
      </c>
      <c r="LL283" s="147">
        <f t="shared" si="495"/>
        <v>700.49359283557283</v>
      </c>
      <c r="LM283" s="147">
        <f t="shared" si="496"/>
        <v>712.77571124692781</v>
      </c>
      <c r="LN283" s="147">
        <f t="shared" si="497"/>
        <v>725.08296368089157</v>
      </c>
      <c r="LO283" s="147">
        <f t="shared" si="498"/>
        <v>737.41500425742902</v>
      </c>
      <c r="LP283" s="147">
        <f t="shared" si="499"/>
        <v>749.77150868432557</v>
      </c>
      <c r="LQ283" s="147">
        <f t="shared" si="500"/>
        <v>762.15217348532974</v>
      </c>
      <c r="LR283" s="147">
        <f t="shared" si="501"/>
        <v>774.55671523067917</v>
      </c>
      <c r="LS283" s="147">
        <f t="shared" si="502"/>
        <v>786.98486977321181</v>
      </c>
      <c r="LT283" s="147">
        <f t="shared" si="503"/>
        <v>799.43639149284002</v>
      </c>
      <c r="LU283" s="147">
        <f t="shared" si="504"/>
        <v>811.91105255175773</v>
      </c>
      <c r="LX283" s="267">
        <v>260</v>
      </c>
      <c r="LY283" s="273">
        <v>26000</v>
      </c>
      <c r="LZ283" s="145">
        <f t="shared" si="565"/>
        <v>2.5365029758177147E-2</v>
      </c>
      <c r="MA283" s="145">
        <f t="shared" si="566"/>
        <v>5.0722174193488699E-2</v>
      </c>
      <c r="MB283" s="145">
        <f t="shared" si="567"/>
        <v>7.6063580799930391E-2</v>
      </c>
      <c r="MC283" s="145">
        <f t="shared" si="568"/>
        <v>0.10138146236460439</v>
      </c>
      <c r="MD283" s="145">
        <f t="shared" si="569"/>
        <v>0.12666812876928182</v>
      </c>
      <c r="ME283" s="145">
        <f t="shared" si="570"/>
        <v>0.15191601779702957</v>
      </c>
      <c r="MF283" s="145">
        <f t="shared" si="571"/>
        <v>0.1771177246420787</v>
      </c>
      <c r="MG283" s="145">
        <f t="shared" si="572"/>
        <v>0.2022660298469437</v>
      </c>
      <c r="MH283" s="145">
        <f t="shared" si="573"/>
        <v>0.22735392541956548</v>
      </c>
      <c r="MI283" s="145">
        <f t="shared" si="574"/>
        <v>0.25237463891711498</v>
      </c>
      <c r="MJ283" s="145">
        <f t="shared" si="575"/>
        <v>0.27732165531905456</v>
      </c>
      <c r="MK283" s="145">
        <f t="shared" si="576"/>
        <v>0.302188736550282</v>
      </c>
      <c r="ML283" s="145">
        <f t="shared" si="577"/>
        <v>0.32696993855393564</v>
      </c>
      <c r="MM283" s="145">
        <f t="shared" si="578"/>
        <v>0.35165962585209753</v>
      </c>
      <c r="MN283" s="145">
        <f t="shared" si="579"/>
        <v>0.37625248357035124</v>
      </c>
      <c r="MO283" s="145">
        <f t="shared" si="580"/>
        <v>0.40074352693771964</v>
      </c>
      <c r="MP283" s="145">
        <f t="shared" si="581"/>
        <v>0.42512810830660241</v>
      </c>
      <c r="MQ283" s="145">
        <f t="shared" si="582"/>
        <v>0.44940192176726523</v>
      </c>
      <c r="MR283" s="145">
        <f t="shared" si="583"/>
        <v>0.47356100545771007</v>
      </c>
      <c r="MS283" s="145">
        <f t="shared" si="584"/>
        <v>0.49760174169226845</v>
      </c>
      <c r="MT283" s="145">
        <f t="shared" si="585"/>
        <v>0.52152085505059231</v>
      </c>
      <c r="MU283" s="145">
        <f t="shared" si="586"/>
        <v>0.54531540858327743</v>
      </c>
      <c r="MV283" s="145">
        <f t="shared" si="587"/>
        <v>0.56898279830067366</v>
      </c>
      <c r="MW283" s="145">
        <f t="shared" si="588"/>
        <v>0.5925207461183245</v>
      </c>
      <c r="MX283" s="145">
        <f t="shared" si="589"/>
        <v>0.6159272914356716</v>
      </c>
      <c r="MY283" s="145">
        <f t="shared" si="590"/>
        <v>0.63920078152479798</v>
      </c>
      <c r="MZ283" s="145">
        <f t="shared" si="591"/>
        <v>0.66233986090332098</v>
      </c>
      <c r="NA283" s="145">
        <f t="shared" si="592"/>
        <v>0.68534345986051648</v>
      </c>
      <c r="NB283" s="145">
        <f t="shared" si="593"/>
        <v>0.70821078229862233</v>
      </c>
      <c r="NC283" s="145">
        <f t="shared" si="594"/>
        <v>0.73094129304268929</v>
      </c>
      <c r="ND283" s="145">
        <f t="shared" si="595"/>
        <v>0.75353470476231588</v>
      </c>
      <c r="NE283" s="145">
        <f t="shared" si="596"/>
        <v>0.77599096463788597</v>
      </c>
      <c r="NF283" s="145">
        <f t="shared" si="597"/>
        <v>0.79831024089249503</v>
      </c>
      <c r="NG283" s="145">
        <f t="shared" si="598"/>
        <v>0.82049290929904595</v>
      </c>
      <c r="NH283" s="145">
        <f t="shared" si="599"/>
        <v>0.84253953976036089</v>
      </c>
      <c r="NI283" s="145">
        <f t="shared" si="600"/>
        <v>0.86445088304846873</v>
      </c>
      <c r="NJ283" s="145">
        <f t="shared" si="601"/>
        <v>0.88622785777815771</v>
      </c>
      <c r="NK283" s="145">
        <f t="shared" si="602"/>
        <v>0.90787153767900974</v>
      </c>
      <c r="NL283" s="145">
        <f t="shared" si="603"/>
        <v>0.9293831392200731</v>
      </c>
      <c r="NM283" s="145">
        <f t="shared" si="604"/>
        <v>0.95076400963181307</v>
      </c>
      <c r="NN283" s="145">
        <f t="shared" si="605"/>
        <v>0.97201561536118608</v>
      </c>
      <c r="NO283" s="145">
        <f t="shared" si="606"/>
        <v>0.99313953098770102</v>
      </c>
      <c r="NP283" s="145">
        <f t="shared" si="607"/>
        <v>1.0141374286210263</v>
      </c>
      <c r="NQ283" s="145">
        <f t="shared" si="608"/>
        <v>1.0350110677941822</v>
      </c>
      <c r="NR283" s="145">
        <f t="shared" si="609"/>
        <v>1.0557622858605826</v>
      </c>
      <c r="NS283" s="145">
        <f t="shared" si="610"/>
        <v>1.0763929888980934</v>
      </c>
      <c r="NT283" s="145">
        <f t="shared" si="611"/>
        <v>1.0969051431188357</v>
      </c>
      <c r="NU283" s="145">
        <f t="shared" si="612"/>
        <v>1.1173007667796915</v>
      </c>
      <c r="NV283" s="145">
        <f t="shared" si="613"/>
        <v>1.1375819225852295</v>
      </c>
      <c r="NW283" s="145">
        <f t="shared" si="614"/>
        <v>1.1577507105720659</v>
      </c>
      <c r="NX283" s="145">
        <f t="shared" si="615"/>
        <v>1.177809261461507</v>
      </c>
      <c r="NY283" s="145">
        <f t="shared" si="616"/>
        <v>1.1977597304655243</v>
      </c>
      <c r="NZ283" s="145">
        <f t="shared" si="617"/>
        <v>1.2176042915297263</v>
      </c>
      <c r="OA283" s="145">
        <f t="shared" si="618"/>
        <v>1.2373451319959825</v>
      </c>
      <c r="OB283" s="145">
        <f t="shared" si="619"/>
        <v>1.2569844476666217</v>
      </c>
      <c r="OC283" s="145">
        <f t="shared" si="620"/>
        <v>1.2765244382516288</v>
      </c>
      <c r="OD283" s="145">
        <f t="shared" si="621"/>
        <v>1.2959673031800991</v>
      </c>
      <c r="OE283" s="145">
        <f t="shared" si="622"/>
        <v>1.3153152377570909</v>
      </c>
      <c r="OF283" s="145">
        <f t="shared" si="623"/>
        <v>1.3345704296472125</v>
      </c>
      <c r="OG283" s="145">
        <f t="shared" si="624"/>
        <v>1.3537350556665073</v>
      </c>
    </row>
    <row r="284" spans="55:397">
      <c r="BC284" s="173"/>
      <c r="BD284" s="182"/>
      <c r="BE284" s="91">
        <f t="shared" si="634"/>
        <v>1013.25</v>
      </c>
      <c r="BF284" s="193">
        <f t="shared" si="634"/>
        <v>1.2250000000000001</v>
      </c>
      <c r="BG284" s="91">
        <f t="shared" si="634"/>
        <v>288.14999999999998</v>
      </c>
      <c r="BH284" s="116">
        <f t="shared" si="634"/>
        <v>0</v>
      </c>
      <c r="BI284" s="116"/>
      <c r="BJ284" s="107"/>
      <c r="BK284" s="217">
        <v>27000</v>
      </c>
      <c r="BL284" s="220">
        <v>8.2295999999999996</v>
      </c>
      <c r="BM284" s="284">
        <v>270</v>
      </c>
      <c r="BN284" s="113"/>
      <c r="BO284" s="104">
        <f t="shared" si="626"/>
        <v>344.33125283945822</v>
      </c>
      <c r="BP284" s="256">
        <f t="shared" si="627"/>
        <v>0.51118713849788988</v>
      </c>
      <c r="BQ284" s="213">
        <f t="shared" si="628"/>
        <v>-38.492400000000373</v>
      </c>
      <c r="BR284" s="215">
        <f t="shared" si="629"/>
        <v>234.6575999999996</v>
      </c>
      <c r="BS284" s="117"/>
      <c r="BT284" s="101">
        <f t="shared" si="630"/>
        <v>596.93067086353221</v>
      </c>
      <c r="BU284" s="113"/>
      <c r="BV284" s="141">
        <f t="shared" si="631"/>
        <v>0.33982852488473547</v>
      </c>
      <c r="BW284" s="163">
        <f t="shared" si="632"/>
        <v>0.41729562326358355</v>
      </c>
      <c r="BX284" s="159">
        <f t="shared" si="633"/>
        <v>0.81435918792295547</v>
      </c>
      <c r="BY284" s="170"/>
      <c r="CC284" s="267">
        <v>279.42516484078345</v>
      </c>
      <c r="CD284" s="273">
        <v>28000</v>
      </c>
      <c r="CE284" s="145">
        <f t="shared" si="325"/>
        <v>2.6515781741395506E-2</v>
      </c>
      <c r="CF284" s="145">
        <f t="shared" si="326"/>
        <v>5.3022134861173062E-2</v>
      </c>
      <c r="CG284" s="145">
        <f t="shared" si="327"/>
        <v>7.9509673757368393E-2</v>
      </c>
      <c r="CH284" s="145">
        <f t="shared" si="328"/>
        <v>0.10596909837382126</v>
      </c>
      <c r="CI284" s="145">
        <f t="shared" si="329"/>
        <v>0.13239123574971437</v>
      </c>
      <c r="CJ284" s="145">
        <f t="shared" si="330"/>
        <v>0.1587670801313821</v>
      </c>
      <c r="CK284" s="145">
        <f t="shared" si="331"/>
        <v>0.18508783121522301</v>
      </c>
      <c r="CL284" s="145">
        <f t="shared" si="332"/>
        <v>0.21134493013095978</v>
      </c>
      <c r="CM284" s="145">
        <f t="shared" si="333"/>
        <v>0.23753009282049181</v>
      </c>
      <c r="CN284" s="145">
        <f t="shared" si="334"/>
        <v>0.26363534052053472</v>
      </c>
      <c r="CO284" s="145">
        <f t="shared" si="335"/>
        <v>0.28965302711333368</v>
      </c>
      <c r="CP284" s="145">
        <f t="shared" si="336"/>
        <v>0.31557586316879876</v>
      </c>
      <c r="CQ284" s="145">
        <f t="shared" si="337"/>
        <v>0.34139693656044218</v>
      </c>
      <c r="CR284" s="145">
        <f t="shared" si="338"/>
        <v>0.36710972959591964</v>
      </c>
      <c r="CS284" s="145">
        <f t="shared" si="339"/>
        <v>0.39270813265875942</v>
      </c>
      <c r="CT284" s="145">
        <f t="shared" si="340"/>
        <v>0.4181864544098568</v>
      </c>
      <c r="CU284" s="145">
        <f t="shared" si="341"/>
        <v>0.44353942864449025</v>
      </c>
      <c r="CV284" s="145">
        <f t="shared" si="342"/>
        <v>0.46876221794230499</v>
      </c>
      <c r="CW284" s="145">
        <f t="shared" si="343"/>
        <v>0.49385041428315229</v>
      </c>
      <c r="CX284" s="145">
        <f t="shared" si="344"/>
        <v>0.51880003683088627</v>
      </c>
      <c r="CY284" s="145">
        <f t="shared" si="345"/>
        <v>0.54360752710967486</v>
      </c>
      <c r="CZ284" s="145">
        <f t="shared" si="346"/>
        <v>0.56826974181389645</v>
      </c>
      <c r="DA284" s="145">
        <f t="shared" si="347"/>
        <v>0.59278394350282126</v>
      </c>
      <c r="DB284" s="145">
        <f t="shared" si="348"/>
        <v>0.61714778943612536</v>
      </c>
      <c r="DC284" s="145">
        <f t="shared" si="349"/>
        <v>0.64135931880595309</v>
      </c>
      <c r="DD284" s="145">
        <f t="shared" si="350"/>
        <v>0.66541693861663376</v>
      </c>
      <c r="DE284" s="145">
        <f t="shared" si="351"/>
        <v>0.68931940845468875</v>
      </c>
      <c r="DF284" s="145">
        <f t="shared" si="352"/>
        <v>0.71306582438041433</v>
      </c>
      <c r="DG284" s="145">
        <f t="shared" si="353"/>
        <v>0.73665560215832704</v>
      </c>
      <c r="DH284" s="145">
        <f t="shared" si="354"/>
        <v>0.76008846002821318</v>
      </c>
      <c r="DI284" s="145">
        <f t="shared" si="355"/>
        <v>0.78336440120150486</v>
      </c>
      <c r="DJ284" s="145">
        <f t="shared" si="356"/>
        <v>0.80648369625017857</v>
      </c>
      <c r="DK284" s="145">
        <f t="shared" si="357"/>
        <v>0.82944686553748304</v>
      </c>
      <c r="DL284" s="145">
        <f t="shared" si="358"/>
        <v>0.85225466182199205</v>
      </c>
      <c r="DM284" s="145">
        <f t="shared" si="359"/>
        <v>0.87490805314927778</v>
      </c>
      <c r="DN284" s="145">
        <f t="shared" si="360"/>
        <v>0.89740820612875882</v>
      </c>
      <c r="DO284" s="145">
        <f t="shared" si="361"/>
        <v>0.91975646967768476</v>
      </c>
      <c r="DP284" s="145">
        <f t="shared" si="362"/>
        <v>0.94195435929943083</v>
      </c>
      <c r="DQ284" s="145">
        <f t="shared" si="363"/>
        <v>0.96400354194981008</v>
      </c>
      <c r="DR284" s="145">
        <f t="shared" si="364"/>
        <v>0.98590582153272199</v>
      </c>
      <c r="DS284" s="145">
        <f t="shared" si="365"/>
        <v>1.0076631250552999</v>
      </c>
      <c r="DT284" s="145">
        <f t="shared" si="366"/>
        <v>1.0292774894628265</v>
      </c>
      <c r="DU284" s="145">
        <f t="shared" si="367"/>
        <v>1.0507510491648644</v>
      </c>
      <c r="DV284" s="145">
        <f t="shared" si="368"/>
        <v>1.0720860242564163</v>
      </c>
      <c r="DW284" s="145">
        <f t="shared" si="369"/>
        <v>1.0932847094313631</v>
      </c>
      <c r="DX284" s="145">
        <f t="shared" si="370"/>
        <v>1.114349463579783</v>
      </c>
      <c r="DY284" s="145">
        <f t="shared" si="371"/>
        <v>1.1352827000561032</v>
      </c>
      <c r="DZ284" s="145">
        <f t="shared" si="372"/>
        <v>1.1560868776011322</v>
      </c>
      <c r="EA284" s="145">
        <f t="shared" si="373"/>
        <v>1.1767644918979618</v>
      </c>
      <c r="EB284" s="145">
        <f t="shared" si="374"/>
        <v>1.1973180677392146</v>
      </c>
      <c r="EC284" s="145">
        <f t="shared" si="375"/>
        <v>1.2177501517813321</v>
      </c>
      <c r="ED284" s="145">
        <f t="shared" si="376"/>
        <v>1.2380633058602433</v>
      </c>
      <c r="EE284" s="145">
        <f t="shared" si="377"/>
        <v>1.258260100841859</v>
      </c>
      <c r="EF284" s="145">
        <f t="shared" si="378"/>
        <v>1.2783431109803964</v>
      </c>
      <c r="EG284" s="145">
        <f t="shared" si="379"/>
        <v>1.2983149087573558</v>
      </c>
      <c r="EH284" s="145">
        <f t="shared" si="380"/>
        <v>1.3181780601741067</v>
      </c>
      <c r="EI284" s="145">
        <f t="shared" si="381"/>
        <v>1.3379351204714134</v>
      </c>
      <c r="EJ284" s="145">
        <f t="shared" si="382"/>
        <v>1.3575886302497564</v>
      </c>
      <c r="EK284" s="145">
        <f t="shared" si="383"/>
        <v>1.3771411119650445</v>
      </c>
      <c r="EL284" s="145">
        <f t="shared" si="384"/>
        <v>1.3965950667750884</v>
      </c>
      <c r="EO284" s="267">
        <v>279.42516484078345</v>
      </c>
      <c r="EP284" s="273">
        <v>28000</v>
      </c>
      <c r="EQ284" s="146">
        <f t="shared" si="385"/>
        <v>232.7091183355808</v>
      </c>
      <c r="ER284" s="146">
        <f t="shared" si="386"/>
        <v>232.80722680982765</v>
      </c>
      <c r="ES284" s="146">
        <f t="shared" si="387"/>
        <v>232.97058618496465</v>
      </c>
      <c r="ET284" s="146">
        <f t="shared" si="388"/>
        <v>233.19896559116134</v>
      </c>
      <c r="EU284" s="146">
        <f t="shared" si="389"/>
        <v>233.49204429566333</v>
      </c>
      <c r="EV284" s="146">
        <f t="shared" si="390"/>
        <v>233.84941413906142</v>
      </c>
      <c r="EW284" s="146">
        <f t="shared" si="391"/>
        <v>234.27058259955919</v>
      </c>
      <c r="EX284" s="146">
        <f t="shared" si="392"/>
        <v>234.75497643683286</v>
      </c>
      <c r="EY284" s="146">
        <f t="shared" si="393"/>
        <v>235.301945859109</v>
      </c>
      <c r="EZ284" s="146">
        <f t="shared" si="394"/>
        <v>235.91076915062163</v>
      </c>
      <c r="FA284" s="146">
        <f t="shared" si="395"/>
        <v>236.58065769173911</v>
      </c>
      <c r="FB284" s="146">
        <f t="shared" si="396"/>
        <v>237.31076130084926</v>
      </c>
      <c r="FC284" s="146">
        <f t="shared" si="397"/>
        <v>238.10017382553067</v>
      </c>
      <c r="FD284" s="146">
        <f t="shared" si="398"/>
        <v>238.94793891057481</v>
      </c>
      <c r="FE284" s="146">
        <f t="shared" si="399"/>
        <v>239.85305587193955</v>
      </c>
      <c r="FF284" s="146">
        <f t="shared" si="400"/>
        <v>240.81448560856012</v>
      </c>
      <c r="FG284" s="146">
        <f t="shared" si="401"/>
        <v>241.83115648793523</v>
      </c>
      <c r="FH284" s="146">
        <f t="shared" si="402"/>
        <v>242.90197014635206</v>
      </c>
      <c r="FI284" s="146">
        <f t="shared" si="403"/>
        <v>244.02580715028881</v>
      </c>
      <c r="FJ284" s="146">
        <f t="shared" si="404"/>
        <v>245.20153247174241</v>
      </c>
      <c r="FK284" s="146">
        <f t="shared" si="405"/>
        <v>246.42800073674206</v>
      </c>
      <c r="FL284" s="146">
        <f t="shared" si="406"/>
        <v>247.70406121296784</v>
      </c>
      <c r="FM284" s="146">
        <f t="shared" si="407"/>
        <v>249.02856250898935</v>
      </c>
      <c r="FN284" s="146">
        <f t="shared" si="408"/>
        <v>250.40035696405423</v>
      </c>
      <c r="FO284" s="146">
        <f t="shared" si="409"/>
        <v>251.81830471344492</v>
      </c>
      <c r="FP284" s="146">
        <f t="shared" si="410"/>
        <v>253.28127742009696</v>
      </c>
      <c r="FQ284" s="146">
        <f t="shared" si="411"/>
        <v>254.78816166835216</v>
      </c>
      <c r="FR284" s="146">
        <f t="shared" si="412"/>
        <v>256.33786202036794</v>
      </c>
      <c r="FS284" s="146">
        <f t="shared" si="413"/>
        <v>257.92930373977254</v>
      </c>
      <c r="FT284" s="146">
        <f t="shared" si="414"/>
        <v>259.56143519066251</v>
      </c>
      <c r="FU284" s="146">
        <f t="shared" si="415"/>
        <v>261.2332299229621</v>
      </c>
      <c r="FV284" s="146">
        <f t="shared" si="416"/>
        <v>262.94368845755406</v>
      </c>
      <c r="FW284" s="146">
        <f t="shared" si="417"/>
        <v>264.69183978645748</v>
      </c>
      <c r="FX284" s="146">
        <f t="shared" si="418"/>
        <v>266.47674260471814</v>
      </c>
      <c r="FY284" s="146">
        <f t="shared" si="419"/>
        <v>268.29748629164305</v>
      </c>
      <c r="FZ284" s="146">
        <f t="shared" si="420"/>
        <v>270.15319165957771</v>
      </c>
      <c r="GA284" s="146">
        <f t="shared" si="421"/>
        <v>272.04301148867131</v>
      </c>
      <c r="GB284" s="146">
        <f t="shared" si="422"/>
        <v>273.96613086601769</v>
      </c>
      <c r="GC284" s="146">
        <f t="shared" si="423"/>
        <v>275.92176734727053</v>
      </c>
      <c r="GD284" s="146">
        <f t="shared" si="424"/>
        <v>277.90917095833618</v>
      </c>
      <c r="GE284" s="355">
        <f t="shared" si="425"/>
        <v>279.92762405409184</v>
      </c>
      <c r="GF284" s="146">
        <f t="shared" si="426"/>
        <v>281.97644105030543</v>
      </c>
      <c r="GG284" s="146">
        <f t="shared" si="427"/>
        <v>284.05496804405999</v>
      </c>
      <c r="GH284" s="146">
        <f t="shared" si="428"/>
        <v>286.16258233705855</v>
      </c>
      <c r="GI284" s="146">
        <f t="shared" si="429"/>
        <v>288.29869187521632</v>
      </c>
      <c r="GJ284" s="146">
        <f t="shared" si="430"/>
        <v>290.4627346169629</v>
      </c>
      <c r="GK284" s="146">
        <f t="shared" si="431"/>
        <v>292.65417784169307</v>
      </c>
      <c r="GL284" s="146">
        <f t="shared" si="432"/>
        <v>294.87251740883369</v>
      </c>
      <c r="GM284" s="146">
        <f t="shared" si="433"/>
        <v>297.11727697705749</v>
      </c>
      <c r="GN284" s="146">
        <f t="shared" si="434"/>
        <v>299.38800719225833</v>
      </c>
      <c r="GO284" s="146">
        <f t="shared" si="435"/>
        <v>301.68428485204697</v>
      </c>
      <c r="GP284" s="146">
        <f t="shared" si="436"/>
        <v>304.00571205370352</v>
      </c>
      <c r="GQ284" s="146">
        <f t="shared" si="437"/>
        <v>306.3519153317535</v>
      </c>
      <c r="GR284" s="146">
        <f t="shared" si="438"/>
        <v>308.72254479062201</v>
      </c>
      <c r="GS284" s="146">
        <f t="shared" si="439"/>
        <v>311.117273237154</v>
      </c>
      <c r="GT284" s="146">
        <f t="shared" si="440"/>
        <v>313.53579531717554</v>
      </c>
      <c r="GU284" s="146">
        <f t="shared" si="441"/>
        <v>315.97782665971312</v>
      </c>
      <c r="GV284" s="146">
        <f t="shared" si="442"/>
        <v>318.4431030319713</v>
      </c>
      <c r="GW284" s="146">
        <f t="shared" si="443"/>
        <v>320.93137950770932</v>
      </c>
      <c r="GX284" s="146">
        <f t="shared" si="444"/>
        <v>323.44242965123078</v>
      </c>
      <c r="HA284" s="267">
        <v>269.45694392851243</v>
      </c>
      <c r="HB284" s="273">
        <v>27000</v>
      </c>
      <c r="HC284" s="146">
        <f t="shared" si="505"/>
        <v>15.479365799630299</v>
      </c>
      <c r="HD284" s="146">
        <f t="shared" si="506"/>
        <v>30.95358253854771</v>
      </c>
      <c r="HE284" s="146">
        <f t="shared" si="507"/>
        <v>46.417523590245494</v>
      </c>
      <c r="HF284" s="146">
        <f t="shared" si="508"/>
        <v>61.866106951804753</v>
      </c>
      <c r="HG284" s="146">
        <f t="shared" si="509"/>
        <v>77.294316948704946</v>
      </c>
      <c r="HH284" s="146">
        <f t="shared" si="510"/>
        <v>92.697225225428568</v>
      </c>
      <c r="HI284" s="146">
        <f t="shared" si="511"/>
        <v>108.07001080661738</v>
      </c>
      <c r="HJ284" s="146">
        <f t="shared" si="512"/>
        <v>123.40797903252557</v>
      </c>
      <c r="HK284" s="146">
        <f t="shared" si="513"/>
        <v>138.70657919440441</v>
      </c>
      <c r="HL284" s="146">
        <f t="shared" si="514"/>
        <v>153.96142072069972</v>
      </c>
      <c r="HM284" s="146">
        <f t="shared" si="515"/>
        <v>169.16828779174298</v>
      </c>
      <c r="HN284" s="146">
        <f t="shared" si="516"/>
        <v>184.32315228905199</v>
      </c>
      <c r="HO284" s="146">
        <f t="shared" si="517"/>
        <v>199.42218501387708</v>
      </c>
      <c r="HP284" s="146">
        <f t="shared" si="518"/>
        <v>214.46176513808302</v>
      </c>
      <c r="HQ284" s="146">
        <f t="shared" si="519"/>
        <v>229.43848787782301</v>
      </c>
      <c r="HR284" s="146">
        <f t="shared" si="520"/>
        <v>244.34917040622642</v>
      </c>
      <c r="HS284" s="146">
        <f t="shared" si="521"/>
        <v>259.19085604490732</v>
      </c>
      <c r="HT284" s="146">
        <f t="shared" si="522"/>
        <v>273.96081679528555</v>
      </c>
      <c r="HU284" s="146">
        <f t="shared" si="523"/>
        <v>288.65655428896196</v>
      </c>
      <c r="HV284" s="146">
        <f t="shared" si="524"/>
        <v>303.27579925180692</v>
      </c>
      <c r="HW284" s="146">
        <f t="shared" si="525"/>
        <v>317.81650958857909</v>
      </c>
      <c r="HX284" s="146">
        <f t="shared" si="526"/>
        <v>332.27686720429347</v>
      </c>
      <c r="HY284" s="146">
        <f t="shared" si="527"/>
        <v>346.65527368478871</v>
      </c>
      <c r="HZ284" s="146">
        <f t="shared" si="528"/>
        <v>360.95034496264657</v>
      </c>
      <c r="IA284" s="146">
        <f t="shared" si="529"/>
        <v>375.16090509567857</v>
      </c>
      <c r="IB284" s="146">
        <f t="shared" si="530"/>
        <v>389.2859792841262</v>
      </c>
      <c r="IC284" s="146">
        <f t="shared" si="531"/>
        <v>403.3247862496176</v>
      </c>
      <c r="ID284" s="146">
        <f t="shared" si="532"/>
        <v>417.27673009431476</v>
      </c>
      <c r="IE284" s="146">
        <f t="shared" si="533"/>
        <v>431.14139175258538</v>
      </c>
      <c r="IF284" s="146">
        <f t="shared" si="534"/>
        <v>444.9185201405906</v>
      </c>
      <c r="IG284" s="146">
        <f t="shared" si="535"/>
        <v>458.60802310129037</v>
      </c>
      <c r="IH284" s="146">
        <f t="shared" si="536"/>
        <v>472.20995823414097</v>
      </c>
      <c r="II284" s="146">
        <f t="shared" si="537"/>
        <v>485.72452369014803</v>
      </c>
      <c r="IJ284" s="146">
        <f t="shared" si="538"/>
        <v>499.15204900429006</v>
      </c>
      <c r="IK284" s="146">
        <f t="shared" si="539"/>
        <v>512.49298602882027</v>
      </c>
      <c r="IL284" s="146">
        <f t="shared" si="540"/>
        <v>525.74790002256066</v>
      </c>
      <c r="IM284" s="146">
        <f t="shared" si="541"/>
        <v>538.91746094342056</v>
      </c>
      <c r="IN284" s="146">
        <f t="shared" si="542"/>
        <v>552.00243498376335</v>
      </c>
      <c r="IO284" s="146">
        <f t="shared" si="543"/>
        <v>565.0036763812484</v>
      </c>
      <c r="IP284" s="146">
        <f t="shared" si="544"/>
        <v>577.92211953126525</v>
      </c>
      <c r="IQ284" s="355">
        <f t="shared" si="545"/>
        <v>590.75877142112324</v>
      </c>
      <c r="IR284" s="146">
        <f t="shared" si="546"/>
        <v>603.51470440082937</v>
      </c>
      <c r="IS284" s="146">
        <f t="shared" si="547"/>
        <v>616.19104930044261</v>
      </c>
      <c r="IT284" s="146">
        <f t="shared" si="548"/>
        <v>628.78898889978052</v>
      </c>
      <c r="IU284" s="146">
        <f t="shared" si="549"/>
        <v>641.30975175251103</v>
      </c>
      <c r="IV284" s="146">
        <f t="shared" si="550"/>
        <v>653.75460636346406</v>
      </c>
      <c r="IW284" s="146">
        <f t="shared" si="551"/>
        <v>666.12485571522973</v>
      </c>
      <c r="IX284" s="146">
        <f t="shared" si="552"/>
        <v>678.42183213780584</v>
      </c>
      <c r="IY284" s="146">
        <f t="shared" si="553"/>
        <v>690.6468925131328</v>
      </c>
      <c r="IZ284" s="146">
        <f t="shared" si="554"/>
        <v>702.80141380478722</v>
      </c>
      <c r="JA284" s="146">
        <f t="shared" si="555"/>
        <v>714.88678890187566</v>
      </c>
      <c r="JB284" s="146">
        <f t="shared" si="556"/>
        <v>726.90442276521935</v>
      </c>
      <c r="JC284" s="146">
        <f t="shared" si="557"/>
        <v>738.85572886320631</v>
      </c>
      <c r="JD284" s="146">
        <f t="shared" si="558"/>
        <v>750.7421258842287</v>
      </c>
      <c r="JE284" s="146">
        <f t="shared" si="559"/>
        <v>762.56503471233839</v>
      </c>
      <c r="JF284" s="146">
        <f t="shared" si="560"/>
        <v>774.32587565260906</v>
      </c>
      <c r="JG284" s="146">
        <f t="shared" si="561"/>
        <v>786.02606589275467</v>
      </c>
      <c r="JH284" s="146">
        <f t="shared" si="562"/>
        <v>797.66701718764057</v>
      </c>
      <c r="JI284" s="146">
        <f t="shared" si="563"/>
        <v>809.25013375361004</v>
      </c>
      <c r="JJ284" s="146">
        <f t="shared" si="564"/>
        <v>820.77681035981198</v>
      </c>
      <c r="JL284" s="267">
        <v>279.42516484078345</v>
      </c>
      <c r="JM284" s="273">
        <v>28000</v>
      </c>
      <c r="JN284" s="147">
        <f t="shared" si="445"/>
        <v>137.21421724005089</v>
      </c>
      <c r="JO284" s="147">
        <f t="shared" si="446"/>
        <v>147.31232571429774</v>
      </c>
      <c r="JP284" s="147">
        <f t="shared" si="447"/>
        <v>157.47568508943473</v>
      </c>
      <c r="JQ284" s="147">
        <f t="shared" si="448"/>
        <v>167.70406449563143</v>
      </c>
      <c r="JR284" s="147">
        <f t="shared" si="449"/>
        <v>177.99714320013342</v>
      </c>
      <c r="JS284" s="147">
        <f t="shared" si="450"/>
        <v>188.35451304353151</v>
      </c>
      <c r="JT284" s="147">
        <f t="shared" si="451"/>
        <v>198.77568150402928</v>
      </c>
      <c r="JU284" s="147">
        <f t="shared" si="452"/>
        <v>209.26007534130295</v>
      </c>
      <c r="JV284" s="147">
        <f t="shared" si="453"/>
        <v>219.80704476357906</v>
      </c>
      <c r="JW284" s="147">
        <f t="shared" si="454"/>
        <v>230.41586805509169</v>
      </c>
      <c r="JX284" s="147">
        <f t="shared" si="455"/>
        <v>241.08575659620917</v>
      </c>
      <c r="JY284" s="147">
        <f t="shared" si="456"/>
        <v>251.81586020531932</v>
      </c>
      <c r="JZ284" s="147">
        <f t="shared" si="457"/>
        <v>262.60527273000071</v>
      </c>
      <c r="KA284" s="147">
        <f t="shared" si="458"/>
        <v>273.45303781504487</v>
      </c>
      <c r="KB284" s="147">
        <f t="shared" si="459"/>
        <v>284.35815477640961</v>
      </c>
      <c r="KC284" s="147">
        <f t="shared" si="460"/>
        <v>295.31958451303018</v>
      </c>
      <c r="KD284" s="147">
        <f t="shared" si="461"/>
        <v>306.33625539240529</v>
      </c>
      <c r="KE284" s="147">
        <f t="shared" si="462"/>
        <v>317.40706905082209</v>
      </c>
      <c r="KF284" s="147">
        <f t="shared" si="463"/>
        <v>328.53090605475887</v>
      </c>
      <c r="KG284" s="147">
        <f t="shared" si="464"/>
        <v>339.7066313762125</v>
      </c>
      <c r="KH284" s="147">
        <f t="shared" si="465"/>
        <v>350.93309964121215</v>
      </c>
      <c r="KI284" s="147">
        <f t="shared" si="466"/>
        <v>362.20916011743793</v>
      </c>
      <c r="KJ284" s="147">
        <f t="shared" si="467"/>
        <v>373.53366141345941</v>
      </c>
      <c r="KK284" s="147">
        <f t="shared" si="468"/>
        <v>384.90545586852431</v>
      </c>
      <c r="KL284" s="147">
        <f t="shared" si="469"/>
        <v>396.32340361791501</v>
      </c>
      <c r="KM284" s="147">
        <f t="shared" si="470"/>
        <v>407.78637632456702</v>
      </c>
      <c r="KN284" s="147">
        <f t="shared" si="471"/>
        <v>419.29326057282219</v>
      </c>
      <c r="KO284" s="147">
        <f t="shared" si="472"/>
        <v>430.842960924838</v>
      </c>
      <c r="KP284" s="147">
        <f t="shared" si="473"/>
        <v>442.4344026442426</v>
      </c>
      <c r="KQ284" s="147">
        <f t="shared" si="474"/>
        <v>454.06653409513257</v>
      </c>
      <c r="KR284" s="147">
        <f t="shared" si="475"/>
        <v>465.73832882743216</v>
      </c>
      <c r="KS284" s="147">
        <f t="shared" si="476"/>
        <v>477.44878736202412</v>
      </c>
      <c r="KT284" s="147">
        <f t="shared" si="477"/>
        <v>489.19693869092754</v>
      </c>
      <c r="KU284" s="147">
        <f t="shared" si="478"/>
        <v>500.9818415091882</v>
      </c>
      <c r="KV284" s="147">
        <f t="shared" si="479"/>
        <v>512.80258519611311</v>
      </c>
      <c r="KW284" s="147">
        <f t="shared" si="480"/>
        <v>524.65829056404777</v>
      </c>
      <c r="KX284" s="147">
        <f t="shared" si="481"/>
        <v>536.54811039314131</v>
      </c>
      <c r="KY284" s="147">
        <f t="shared" si="482"/>
        <v>548.47122977048775</v>
      </c>
      <c r="KZ284" s="147">
        <f t="shared" si="483"/>
        <v>560.42686625174065</v>
      </c>
      <c r="LA284" s="147">
        <f t="shared" si="484"/>
        <v>572.41426986280624</v>
      </c>
      <c r="LB284" s="358">
        <f t="shared" si="485"/>
        <v>584.43272295856195</v>
      </c>
      <c r="LC284" s="147">
        <f t="shared" si="486"/>
        <v>596.48153995477549</v>
      </c>
      <c r="LD284" s="147">
        <f t="shared" si="487"/>
        <v>608.56006694852999</v>
      </c>
      <c r="LE284" s="147">
        <f t="shared" si="488"/>
        <v>620.66768124152861</v>
      </c>
      <c r="LF284" s="147">
        <f t="shared" si="489"/>
        <v>632.80379077968632</v>
      </c>
      <c r="LG284" s="147">
        <f t="shared" si="490"/>
        <v>644.96783352143302</v>
      </c>
      <c r="LH284" s="147">
        <f t="shared" si="491"/>
        <v>657.15927674616319</v>
      </c>
      <c r="LI284" s="147">
        <f t="shared" si="492"/>
        <v>669.37761631330375</v>
      </c>
      <c r="LJ284" s="147">
        <f t="shared" si="493"/>
        <v>681.62237588152755</v>
      </c>
      <c r="LK284" s="147">
        <f t="shared" si="494"/>
        <v>693.89310609672839</v>
      </c>
      <c r="LL284" s="147">
        <f t="shared" si="495"/>
        <v>706.18938375651703</v>
      </c>
      <c r="LM284" s="147">
        <f t="shared" si="496"/>
        <v>718.51081095817358</v>
      </c>
      <c r="LN284" s="147">
        <f t="shared" si="497"/>
        <v>730.85701423622356</v>
      </c>
      <c r="LO284" s="147">
        <f t="shared" si="498"/>
        <v>743.22764369509207</v>
      </c>
      <c r="LP284" s="147">
        <f t="shared" si="499"/>
        <v>755.62237214162406</v>
      </c>
      <c r="LQ284" s="147">
        <f t="shared" si="500"/>
        <v>768.04089422164566</v>
      </c>
      <c r="LR284" s="147">
        <f t="shared" si="501"/>
        <v>780.48292556418323</v>
      </c>
      <c r="LS284" s="147">
        <f t="shared" si="502"/>
        <v>792.94820193644136</v>
      </c>
      <c r="LT284" s="147">
        <f t="shared" si="503"/>
        <v>805.43647841217944</v>
      </c>
      <c r="LU284" s="147">
        <f t="shared" si="504"/>
        <v>817.94752855570084</v>
      </c>
      <c r="LX284" s="267">
        <v>270</v>
      </c>
      <c r="LY284" s="273">
        <v>27000</v>
      </c>
      <c r="LZ284" s="145">
        <f t="shared" si="565"/>
        <v>2.5931597344860047E-2</v>
      </c>
      <c r="MA284" s="145">
        <f t="shared" si="566"/>
        <v>5.1854568795685466E-2</v>
      </c>
      <c r="MB284" s="145">
        <f t="shared" si="567"/>
        <v>7.7760326041040828E-2</v>
      </c>
      <c r="MC284" s="145">
        <f t="shared" si="568"/>
        <v>0.10364035552455023</v>
      </c>
      <c r="MD284" s="145">
        <f t="shared" si="569"/>
        <v>0.12948625480558637</v>
      </c>
      <c r="ME284" s="145">
        <f t="shared" si="570"/>
        <v>0.15528976772349601</v>
      </c>
      <c r="MF284" s="145">
        <f t="shared" si="571"/>
        <v>0.18104281800477948</v>
      </c>
      <c r="MG284" s="145">
        <f t="shared" si="572"/>
        <v>0.20673754098445143</v>
      </c>
      <c r="MH284" s="145">
        <f t="shared" si="573"/>
        <v>0.23236631314947953</v>
      </c>
      <c r="MI284" s="145">
        <f t="shared" si="574"/>
        <v>0.25792177925449189</v>
      </c>
      <c r="MJ284" s="145">
        <f t="shared" si="575"/>
        <v>0.2833968768048401</v>
      </c>
      <c r="MK284" s="145">
        <f t="shared" si="576"/>
        <v>0.30878485774973885</v>
      </c>
      <c r="ML284" s="145">
        <f t="shared" si="577"/>
        <v>0.33407930727598373</v>
      </c>
      <c r="MM284" s="145">
        <f t="shared" si="578"/>
        <v>0.35927415964041221</v>
      </c>
      <c r="MN284" s="145">
        <f t="shared" si="579"/>
        <v>0.38436371102512218</v>
      </c>
      <c r="MO284" s="145">
        <f t="shared" si="580"/>
        <v>0.40934262944262167</v>
      </c>
      <c r="MP284" s="145">
        <f t="shared" si="581"/>
        <v>0.43420596175759657</v>
      </c>
      <c r="MQ284" s="145">
        <f t="shared" si="582"/>
        <v>0.45894913792747188</v>
      </c>
      <c r="MR284" s="145">
        <f t="shared" si="583"/>
        <v>0.48356797259451495</v>
      </c>
      <c r="MS284" s="145">
        <f t="shared" si="584"/>
        <v>0.50805866418805701</v>
      </c>
      <c r="MT284" s="145">
        <f t="shared" si="585"/>
        <v>0.53241779171577697</v>
      </c>
      <c r="MU284" s="145">
        <f t="shared" si="586"/>
        <v>0.55664230943874082</v>
      </c>
      <c r="MV284" s="145">
        <f t="shared" si="587"/>
        <v>0.58072953963533158</v>
      </c>
      <c r="MW284" s="145">
        <f t="shared" si="588"/>
        <v>0.60467716366540247</v>
      </c>
      <c r="MX284" s="145">
        <f t="shared" si="589"/>
        <v>0.62848321154777165</v>
      </c>
      <c r="MY284" s="145">
        <f t="shared" si="590"/>
        <v>0.65214605026238148</v>
      </c>
      <c r="MZ284" s="145">
        <f t="shared" si="591"/>
        <v>0.6756643709832495</v>
      </c>
      <c r="NA284" s="145">
        <f t="shared" si="592"/>
        <v>0.69903717544061461</v>
      </c>
      <c r="NB284" s="145">
        <f t="shared" si="593"/>
        <v>0.72226376160046757</v>
      </c>
      <c r="NC284" s="145">
        <f t="shared" si="594"/>
        <v>0.74534370883801682</v>
      </c>
      <c r="ND284" s="145">
        <f t="shared" si="595"/>
        <v>0.76827686276843266</v>
      </c>
      <c r="NE284" s="145">
        <f t="shared" si="596"/>
        <v>0.79106331988442191</v>
      </c>
      <c r="NF284" s="145">
        <f t="shared" si="597"/>
        <v>0.81370341213576602</v>
      </c>
      <c r="NG284" s="145">
        <f t="shared" si="598"/>
        <v>0.8361976915714624</v>
      </c>
      <c r="NH284" s="145">
        <f t="shared" si="599"/>
        <v>0.85854691515086223</v>
      </c>
      <c r="NI284" s="145">
        <f t="shared" si="600"/>
        <v>0.88075202981613077</v>
      </c>
      <c r="NJ284" s="145">
        <f t="shared" si="601"/>
        <v>0.9028141579051574</v>
      </c>
      <c r="NK284" s="145">
        <f t="shared" si="602"/>
        <v>0.92473458297129429</v>
      </c>
      <c r="NL284" s="145">
        <f t="shared" si="603"/>
        <v>0.94651473606457925</v>
      </c>
      <c r="NM284" s="145">
        <f t="shared" si="604"/>
        <v>0.96815618251819968</v>
      </c>
      <c r="NN284" s="145">
        <f t="shared" si="605"/>
        <v>0.98966060927397059</v>
      </c>
      <c r="NO284" s="145">
        <f t="shared" si="606"/>
        <v>1.0110298127716784</v>
      </c>
      <c r="NP284" s="145">
        <f t="shared" si="607"/>
        <v>1.032265687419023</v>
      </c>
      <c r="NQ284" s="145">
        <f t="shared" si="608"/>
        <v>1.0533702146518311</v>
      </c>
      <c r="NR284" s="145">
        <f t="shared" si="609"/>
        <v>1.0743454525879514</v>
      </c>
      <c r="NS284" s="145">
        <f t="shared" si="610"/>
        <v>1.0951935262728738</v>
      </c>
      <c r="NT284" s="145">
        <f t="shared" si="611"/>
        <v>1.1159166185104876</v>
      </c>
      <c r="NU284" s="145">
        <f t="shared" si="612"/>
        <v>1.1365169612685286</v>
      </c>
      <c r="NV284" s="145">
        <f t="shared" si="613"/>
        <v>1.1569968276450409</v>
      </c>
      <c r="NW284" s="145">
        <f t="shared" si="614"/>
        <v>1.1773585243795568</v>
      </c>
      <c r="NX284" s="145">
        <f t="shared" si="615"/>
        <v>1.1976043848906368</v>
      </c>
      <c r="NY284" s="145">
        <f t="shared" si="616"/>
        <v>1.217736762819817</v>
      </c>
      <c r="NZ284" s="145">
        <f t="shared" si="617"/>
        <v>1.2377580260608194</v>
      </c>
      <c r="OA284" s="145">
        <f t="shared" si="618"/>
        <v>1.2576705512521071</v>
      </c>
      <c r="OB284" s="145">
        <f t="shared" si="619"/>
        <v>1.2774767187103924</v>
      </c>
      <c r="OC284" s="145">
        <f t="shared" si="620"/>
        <v>1.297178907782462</v>
      </c>
      <c r="OD284" s="145">
        <f t="shared" si="621"/>
        <v>1.3167794925927883</v>
      </c>
      <c r="OE284" s="145">
        <f t="shared" si="622"/>
        <v>1.3362808381645377</v>
      </c>
      <c r="OF284" s="145">
        <f t="shared" si="623"/>
        <v>1.3556852968920698</v>
      </c>
      <c r="OG284" s="145">
        <f t="shared" si="624"/>
        <v>1.3749952053434602</v>
      </c>
    </row>
    <row r="285" spans="55:397">
      <c r="BC285" s="173"/>
      <c r="BD285" s="182"/>
      <c r="BE285" s="91">
        <f t="shared" si="634"/>
        <v>1013.25</v>
      </c>
      <c r="BF285" s="193">
        <f t="shared" si="634"/>
        <v>1.2250000000000001</v>
      </c>
      <c r="BG285" s="91">
        <f t="shared" si="634"/>
        <v>288.14999999999998</v>
      </c>
      <c r="BH285" s="116">
        <f t="shared" si="634"/>
        <v>0</v>
      </c>
      <c r="BI285" s="116"/>
      <c r="BJ285" s="107"/>
      <c r="BK285" s="217">
        <v>28000</v>
      </c>
      <c r="BL285" s="220">
        <v>8.5343999999999998</v>
      </c>
      <c r="BM285" s="284">
        <v>280</v>
      </c>
      <c r="BN285" s="113"/>
      <c r="BO285" s="104">
        <f t="shared" si="626"/>
        <v>329.32354674542199</v>
      </c>
      <c r="BP285" s="256">
        <f t="shared" si="627"/>
        <v>0.49306996489742189</v>
      </c>
      <c r="BQ285" s="213">
        <f t="shared" si="628"/>
        <v>-40.473600000000403</v>
      </c>
      <c r="BR285" s="215">
        <f t="shared" si="629"/>
        <v>232.67639999999957</v>
      </c>
      <c r="BS285" s="117"/>
      <c r="BT285" s="101">
        <f t="shared" si="630"/>
        <v>594.40540452563926</v>
      </c>
      <c r="BU285" s="113"/>
      <c r="BV285" s="141">
        <f t="shared" si="631"/>
        <v>0.32501707056049545</v>
      </c>
      <c r="BW285" s="163">
        <f t="shared" si="632"/>
        <v>0.40250609379381375</v>
      </c>
      <c r="BX285" s="159">
        <f t="shared" si="633"/>
        <v>0.80748360229047234</v>
      </c>
      <c r="BY285" s="170"/>
      <c r="CC285" s="267">
        <v>289.39223644087031</v>
      </c>
      <c r="CD285" s="273">
        <v>29000</v>
      </c>
      <c r="CE285" s="145">
        <f t="shared" si="325"/>
        <v>2.7118287493324289E-2</v>
      </c>
      <c r="CF285" s="145">
        <f t="shared" si="326"/>
        <v>5.4226275913414647E-2</v>
      </c>
      <c r="CG285" s="145">
        <f t="shared" si="327"/>
        <v>8.1313715412237628E-2</v>
      </c>
      <c r="CH285" s="145">
        <f t="shared" si="328"/>
        <v>0.10837045399848444</v>
      </c>
      <c r="CI285" s="145">
        <f t="shared" si="329"/>
        <v>0.13538648499462852</v>
      </c>
      <c r="CJ285" s="145">
        <f t="shared" si="330"/>
        <v>0.16235199276673334</v>
      </c>
      <c r="CK285" s="145">
        <f t="shared" si="331"/>
        <v>0.18925739621216794</v>
      </c>
      <c r="CL285" s="145">
        <f t="shared" si="332"/>
        <v>0.21609338954097393</v>
      </c>
      <c r="CM285" s="145">
        <f t="shared" si="333"/>
        <v>0.24285097994476373</v>
      </c>
      <c r="CN285" s="145">
        <f t="shared" si="334"/>
        <v>0.26952152181306754</v>
      </c>
      <c r="CO285" s="145">
        <f t="shared" si="335"/>
        <v>0.29609674722708484</v>
      </c>
      <c r="CP285" s="145">
        <f t="shared" si="336"/>
        <v>0.32256879253394843</v>
      </c>
      <c r="CQ285" s="145">
        <f t="shared" si="337"/>
        <v>0.34893022087739173</v>
      </c>
      <c r="CR285" s="145">
        <f t="shared" si="338"/>
        <v>0.37517404063220028</v>
      </c>
      <c r="CS285" s="145">
        <f t="shared" si="339"/>
        <v>0.40129371975744937</v>
      </c>
      <c r="CT285" s="145">
        <f t="shared" si="340"/>
        <v>0.42728319614603472</v>
      </c>
      <c r="CU285" s="145">
        <f t="shared" si="341"/>
        <v>0.45313688410399655</v>
      </c>
      <c r="CV285" s="145">
        <f t="shared" si="342"/>
        <v>0.47884967714189836</v>
      </c>
      <c r="CW285" s="145">
        <f t="shared" si="343"/>
        <v>0.50441694730125608</v>
      </c>
      <c r="CX285" s="145">
        <f t="shared" si="344"/>
        <v>0.52983454127168694</v>
      </c>
      <c r="CY285" s="145">
        <f t="shared" si="345"/>
        <v>0.55509877357878545</v>
      </c>
      <c r="CZ285" s="145">
        <f t="shared" si="346"/>
        <v>0.58020641713949073</v>
      </c>
      <c r="DA285" s="145">
        <f t="shared" si="347"/>
        <v>0.60515469149084711</v>
      </c>
      <c r="DB285" s="145">
        <f t="shared" si="348"/>
        <v>0.62994124900067183</v>
      </c>
      <c r="DC285" s="145">
        <f t="shared" si="349"/>
        <v>0.65456415936525081</v>
      </c>
      <c r="DD285" s="145">
        <f t="shared" si="350"/>
        <v>0.67902189269070223</v>
      </c>
      <c r="DE285" s="145">
        <f t="shared" si="351"/>
        <v>0.70331330144191762</v>
      </c>
      <c r="DF285" s="145">
        <f t="shared" si="352"/>
        <v>0.72743760152697168</v>
      </c>
      <c r="DG285" s="145">
        <f t="shared" si="353"/>
        <v>0.75139435276612365</v>
      </c>
      <c r="DH285" s="145">
        <f t="shared" si="354"/>
        <v>0.77518343897426734</v>
      </c>
      <c r="DI285" s="145">
        <f t="shared" si="355"/>
        <v>0.79880504786398721</v>
      </c>
      <c r="DJ285" s="145">
        <f t="shared" si="356"/>
        <v>0.82225965095448761</v>
      </c>
      <c r="DK285" s="145">
        <f t="shared" si="357"/>
        <v>0.84554798364963735</v>
      </c>
      <c r="DL285" s="145">
        <f t="shared" si="358"/>
        <v>0.86867102562682008</v>
      </c>
      <c r="DM285" s="145">
        <f t="shared" si="359"/>
        <v>0.89162998165769014</v>
      </c>
      <c r="DN285" s="145">
        <f t="shared" si="360"/>
        <v>0.91442626296221863</v>
      </c>
      <c r="DO285" s="145">
        <f t="shared" si="361"/>
        <v>0.93706146917922983</v>
      </c>
      <c r="DP285" s="145">
        <f t="shared" si="362"/>
        <v>0.95953737101963688</v>
      </c>
      <c r="DQ285" s="145">
        <f t="shared" si="363"/>
        <v>0.9818558936532803</v>
      </c>
      <c r="DR285" s="145">
        <f t="shared" si="364"/>
        <v>1.0040191008664037</v>
      </c>
      <c r="DS285" s="145">
        <f t="shared" si="365"/>
        <v>1.0260291800144419</v>
      </c>
      <c r="DT285" s="145">
        <f t="shared" si="366"/>
        <v>1.0478884277840108</v>
      </c>
      <c r="DU285" s="145">
        <f t="shared" si="367"/>
        <v>1.0695992367685259</v>
      </c>
      <c r="DV285" s="145">
        <f t="shared" si="368"/>
        <v>1.0911640828537903</v>
      </c>
      <c r="DW285" s="145">
        <f t="shared" si="369"/>
        <v>1.112585513403078</v>
      </c>
      <c r="DX285" s="145">
        <f t="shared" si="370"/>
        <v>1.1338661362255262</v>
      </c>
      <c r="DY285" s="145">
        <f t="shared" si="371"/>
        <v>1.1550086093069905</v>
      </c>
      <c r="DZ285" s="145">
        <f t="shared" si="372"/>
        <v>1.1760156312788161</v>
      </c>
      <c r="EA285" s="145">
        <f t="shared" si="373"/>
        <v>1.196889932597077</v>
      </c>
      <c r="EB285" s="145">
        <f t="shared" si="374"/>
        <v>1.2176342674026841</v>
      </c>
      <c r="EC285" s="145">
        <f t="shared" si="375"/>
        <v>1.2382514060312626</v>
      </c>
      <c r="ED285" s="145">
        <f t="shared" si="376"/>
        <v>1.258744128140751</v>
      </c>
      <c r="EE285" s="145">
        <f t="shared" si="377"/>
        <v>1.2791152164241637</v>
      </c>
      <c r="EF285" s="145">
        <f t="shared" si="378"/>
        <v>1.2993674508749093</v>
      </c>
      <c r="EG285" s="145">
        <f t="shared" si="379"/>
        <v>1.31950360357231</v>
      </c>
      <c r="EH285" s="145">
        <f t="shared" si="380"/>
        <v>1.3395264339554644</v>
      </c>
      <c r="EI285" s="145">
        <f t="shared" si="381"/>
        <v>1.3594386845544091</v>
      </c>
      <c r="EJ285" s="145">
        <f t="shared" si="382"/>
        <v>1.3792430771483901</v>
      </c>
      <c r="EK285" s="145">
        <f t="shared" si="383"/>
        <v>1.3989423093221962</v>
      </c>
      <c r="EL285" s="145">
        <f t="shared" si="384"/>
        <v>1.4185390513926124</v>
      </c>
      <c r="EO285" s="267">
        <v>289.39223644087031</v>
      </c>
      <c r="EP285" s="273">
        <v>29000</v>
      </c>
      <c r="EQ285" s="146">
        <f t="shared" si="385"/>
        <v>230.72913071998869</v>
      </c>
      <c r="ER285" s="146">
        <f t="shared" si="386"/>
        <v>230.8308713395642</v>
      </c>
      <c r="ES285" s="146">
        <f t="shared" si="387"/>
        <v>231.00026765585059</v>
      </c>
      <c r="ET285" s="146">
        <f t="shared" si="388"/>
        <v>231.23706405114498</v>
      </c>
      <c r="EU285" s="146">
        <f t="shared" si="389"/>
        <v>231.54090554840718</v>
      </c>
      <c r="EV285" s="146">
        <f t="shared" si="390"/>
        <v>231.91134063943969</v>
      </c>
      <c r="EW285" s="146">
        <f t="shared" si="391"/>
        <v>232.34782483802141</v>
      </c>
      <c r="EX285" s="146">
        <f t="shared" si="392"/>
        <v>232.84972489907327</v>
      </c>
      <c r="EY285" s="146">
        <f t="shared" si="393"/>
        <v>233.41632363541555</v>
      </c>
      <c r="EZ285" s="146">
        <f t="shared" si="394"/>
        <v>234.04682525606361</v>
      </c>
      <c r="FA285" s="146">
        <f t="shared" si="395"/>
        <v>234.74036114441694</v>
      </c>
      <c r="FB285" s="146">
        <f t="shared" si="396"/>
        <v>235.49599599120026</v>
      </c>
      <c r="FC285" s="146">
        <f t="shared" si="397"/>
        <v>236.31273419556939</v>
      </c>
      <c r="FD285" s="146">
        <f t="shared" si="398"/>
        <v>237.18952644832567</v>
      </c>
      <c r="FE285" s="146">
        <f t="shared" si="399"/>
        <v>238.1252764135198</v>
      </c>
      <c r="FF285" s="146">
        <f t="shared" si="400"/>
        <v>239.11884742866971</v>
      </c>
      <c r="FG285" s="146">
        <f t="shared" si="401"/>
        <v>240.16906914912025</v>
      </c>
      <c r="FH285" s="146">
        <f t="shared" si="402"/>
        <v>241.27474406847804</v>
      </c>
      <c r="FI285" s="146">
        <f t="shared" si="403"/>
        <v>242.43465385427959</v>
      </c>
      <c r="FJ285" s="146">
        <f t="shared" si="404"/>
        <v>243.64756544583216</v>
      </c>
      <c r="FK285" s="146">
        <f t="shared" si="405"/>
        <v>244.91223686923598</v>
      </c>
      <c r="FL285" s="146">
        <f t="shared" si="406"/>
        <v>246.22742273273394</v>
      </c>
      <c r="FM285" s="146">
        <f t="shared" si="407"/>
        <v>247.5918793735112</v>
      </c>
      <c r="FN285" s="146">
        <f t="shared" si="408"/>
        <v>249.00436963472461</v>
      </c>
      <c r="FO285" s="146">
        <f t="shared" si="409"/>
        <v>250.46366725872664</v>
      </c>
      <c r="FP285" s="146">
        <f t="shared" si="410"/>
        <v>251.96856088905358</v>
      </c>
      <c r="FQ285" s="146">
        <f t="shared" si="411"/>
        <v>253.51785767969744</v>
      </c>
      <c r="FR285" s="146">
        <f t="shared" si="412"/>
        <v>255.11038651543453</v>
      </c>
      <c r="FS285" s="146">
        <f t="shared" si="413"/>
        <v>256.74500085150254</v>
      </c>
      <c r="FT285" s="146">
        <f t="shared" si="414"/>
        <v>258.4205811847371</v>
      </c>
      <c r="FU285" s="146">
        <f t="shared" si="415"/>
        <v>260.13603717138164</v>
      </c>
      <c r="FV285" s="146">
        <f t="shared" si="416"/>
        <v>261.89030940924414</v>
      </c>
      <c r="FW285" s="146">
        <f t="shared" si="417"/>
        <v>263.68237090371662</v>
      </c>
      <c r="FX285" s="146">
        <f t="shared" si="418"/>
        <v>265.51122823845304</v>
      </c>
      <c r="FY285" s="146">
        <f t="shared" si="419"/>
        <v>267.37592247230407</v>
      </c>
      <c r="FZ285" s="146">
        <f t="shared" si="420"/>
        <v>269.27552978445226</v>
      </c>
      <c r="GA285" s="146">
        <f t="shared" si="421"/>
        <v>271.20916188968869</v>
      </c>
      <c r="GB285" s="146">
        <f t="shared" si="422"/>
        <v>273.17596624543614</v>
      </c>
      <c r="GC285" s="146">
        <f t="shared" si="423"/>
        <v>275.17512607154703</v>
      </c>
      <c r="GD285" s="146">
        <f t="shared" si="424"/>
        <v>277.20586020311617</v>
      </c>
      <c r="GE285" s="355">
        <f t="shared" si="425"/>
        <v>279.26742279560108</v>
      </c>
      <c r="GF285" s="146">
        <f t="shared" si="426"/>
        <v>281.3591029004881</v>
      </c>
      <c r="GG285" s="146">
        <f t="shared" si="427"/>
        <v>283.48022392860207</v>
      </c>
      <c r="GH285" s="146">
        <f t="shared" si="428"/>
        <v>285.63014301697245</v>
      </c>
      <c r="GI285" s="146">
        <f t="shared" si="429"/>
        <v>287.8082503139666</v>
      </c>
      <c r="GJ285" s="146">
        <f t="shared" si="430"/>
        <v>290.01396819619839</v>
      </c>
      <c r="GK285" s="146">
        <f t="shared" si="431"/>
        <v>292.246750429538</v>
      </c>
      <c r="GL285" s="146">
        <f t="shared" si="432"/>
        <v>294.50608128540392</v>
      </c>
      <c r="GM285" s="146">
        <f t="shared" si="433"/>
        <v>296.7914746224173</v>
      </c>
      <c r="GN285" s="146">
        <f t="shared" si="434"/>
        <v>299.10247294245062</v>
      </c>
      <c r="GO285" s="146">
        <f t="shared" si="435"/>
        <v>301.43864642911842</v>
      </c>
      <c r="GP285" s="146">
        <f t="shared" si="436"/>
        <v>303.79959197583423</v>
      </c>
      <c r="GQ285" s="146">
        <f t="shared" si="437"/>
        <v>306.18493220969674</v>
      </c>
      <c r="GR285" s="146">
        <f t="shared" si="438"/>
        <v>308.59431451667831</v>
      </c>
      <c r="GS285" s="146">
        <f t="shared" si="439"/>
        <v>311.02741007286198</v>
      </c>
      <c r="GT285" s="146">
        <f t="shared" si="440"/>
        <v>313.4839128858024</v>
      </c>
      <c r="GU285" s="146">
        <f t="shared" si="441"/>
        <v>315.96353884949167</v>
      </c>
      <c r="GV285" s="146">
        <f t="shared" si="442"/>
        <v>318.46602481585381</v>
      </c>
      <c r="GW285" s="146">
        <f t="shared" si="443"/>
        <v>320.9911276852107</v>
      </c>
      <c r="GX285" s="146">
        <f t="shared" si="444"/>
        <v>323.53862351771556</v>
      </c>
      <c r="HA285" s="267">
        <v>279.42516484078345</v>
      </c>
      <c r="HB285" s="273">
        <v>28000</v>
      </c>
      <c r="HC285" s="146">
        <f t="shared" si="505"/>
        <v>15.761123972307756</v>
      </c>
      <c r="HD285" s="146">
        <f t="shared" si="506"/>
        <v>31.516643520968572</v>
      </c>
      <c r="HE285" s="146">
        <f t="shared" si="507"/>
        <v>47.260979793450161</v>
      </c>
      <c r="HF285" s="146">
        <f t="shared" si="508"/>
        <v>62.988604786108489</v>
      </c>
      <c r="HG285" s="146">
        <f t="shared" si="509"/>
        <v>78.694066041458242</v>
      </c>
      <c r="HH285" s="146">
        <f t="shared" si="510"/>
        <v>94.372010490848766</v>
      </c>
      <c r="HI285" s="146">
        <f t="shared" si="511"/>
        <v>110.01720718625788</v>
      </c>
      <c r="HJ285" s="146">
        <f t="shared" si="512"/>
        <v>125.62456868893612</v>
      </c>
      <c r="HK285" s="146">
        <f t="shared" si="513"/>
        <v>141.18917090997707</v>
      </c>
      <c r="HL285" s="146">
        <f t="shared" si="514"/>
        <v>156.7062712293631</v>
      </c>
      <c r="HM285" s="146">
        <f t="shared" si="515"/>
        <v>172.17132475337706</v>
      </c>
      <c r="HN285" s="146">
        <f t="shared" si="516"/>
        <v>187.57999860537763</v>
      </c>
      <c r="HO285" s="146">
        <f t="shared" si="517"/>
        <v>202.92818418002364</v>
      </c>
      <c r="HP285" s="146">
        <f t="shared" si="518"/>
        <v>218.21200732576065</v>
      </c>
      <c r="HQ285" s="146">
        <f t="shared" si="519"/>
        <v>233.4278364535383</v>
      </c>
      <c r="HR285" s="146">
        <f t="shared" si="520"/>
        <v>248.57228860063373</v>
      </c>
      <c r="HS285" s="146">
        <f t="shared" si="521"/>
        <v>263.64223350649911</v>
      </c>
      <c r="HT285" s="146">
        <f t="shared" si="522"/>
        <v>278.63479578233165</v>
      </c>
      <c r="HU285" s="146">
        <f t="shared" si="523"/>
        <v>293.54735527713166</v>
      </c>
      <c r="HV285" s="146">
        <f t="shared" si="524"/>
        <v>308.37754576037952</v>
      </c>
      <c r="HW285" s="146">
        <f t="shared" si="525"/>
        <v>323.12325205480869</v>
      </c>
      <c r="HX285" s="146">
        <f t="shared" si="526"/>
        <v>337.78260576256969</v>
      </c>
      <c r="HY285" s="146">
        <f t="shared" si="527"/>
        <v>352.35397973409817</v>
      </c>
      <c r="HZ285" s="146">
        <f t="shared" si="528"/>
        <v>366.83598143188414</v>
      </c>
      <c r="IA285" s="146">
        <f t="shared" si="529"/>
        <v>381.22744534114099</v>
      </c>
      <c r="IB285" s="146">
        <f t="shared" si="530"/>
        <v>395.52742457663265</v>
      </c>
      <c r="IC285" s="146">
        <f t="shared" si="531"/>
        <v>409.73518182988363</v>
      </c>
      <c r="ID285" s="146">
        <f t="shared" si="532"/>
        <v>423.85017979424862</v>
      </c>
      <c r="IE285" s="146">
        <f t="shared" si="533"/>
        <v>437.87207119699877</v>
      </c>
      <c r="IF285" s="146">
        <f t="shared" si="534"/>
        <v>451.80068855834025</v>
      </c>
      <c r="IG285" s="146">
        <f t="shared" si="535"/>
        <v>465.63603378716567</v>
      </c>
      <c r="IH285" s="146">
        <f t="shared" si="536"/>
        <v>479.37826771292015</v>
      </c>
      <c r="II285" s="146">
        <f t="shared" si="537"/>
        <v>493.02769964233113</v>
      </c>
      <c r="IJ285" s="146">
        <f t="shared" si="538"/>
        <v>506.58477701916308</v>
      </c>
      <c r="IK285" s="146">
        <f t="shared" si="539"/>
        <v>520.0500752549359</v>
      </c>
      <c r="IL285" s="146">
        <f t="shared" si="540"/>
        <v>533.42428778859312</v>
      </c>
      <c r="IM285" s="146">
        <f t="shared" si="541"/>
        <v>546.70821642383805</v>
      </c>
      <c r="IN285" s="146">
        <f t="shared" si="542"/>
        <v>559.90276198406752</v>
      </c>
      <c r="IO285" s="146">
        <f t="shared" si="543"/>
        <v>573.00891531682589</v>
      </c>
      <c r="IP285" s="146">
        <f t="shared" si="544"/>
        <v>586.02774867234029</v>
      </c>
      <c r="IQ285" s="355">
        <f t="shared" si="545"/>
        <v>598.96040747406539</v>
      </c>
      <c r="IR285" s="146">
        <f t="shared" si="546"/>
        <v>611.80810249328579</v>
      </c>
      <c r="IS285" s="146">
        <f t="shared" si="547"/>
        <v>624.5721024345811</v>
      </c>
      <c r="IT285" s="146">
        <f t="shared" si="548"/>
        <v>637.25372693441943</v>
      </c>
      <c r="IU285" s="146">
        <f t="shared" si="549"/>
        <v>649.85433997124539</v>
      </c>
      <c r="IV285" s="146">
        <f t="shared" si="550"/>
        <v>662.37534368207002</v>
      </c>
      <c r="IW285" s="146">
        <f t="shared" si="551"/>
        <v>674.81817257780801</v>
      </c>
      <c r="IX285" s="146">
        <f t="shared" si="552"/>
        <v>687.18428814728418</v>
      </c>
      <c r="IY285" s="146">
        <f t="shared" si="553"/>
        <v>699.4751738380163</v>
      </c>
      <c r="IZ285" s="146">
        <f t="shared" si="554"/>
        <v>711.69233040038455</v>
      </c>
      <c r="JA285" s="146">
        <f t="shared" si="555"/>
        <v>723.83727158074123</v>
      </c>
      <c r="JB285" s="146">
        <f t="shared" si="556"/>
        <v>735.91152014820818</v>
      </c>
      <c r="JC285" s="146">
        <f t="shared" si="557"/>
        <v>747.91660423937685</v>
      </c>
      <c r="JD285" s="146">
        <f t="shared" si="558"/>
        <v>759.85405400486673</v>
      </c>
      <c r="JE285" s="146">
        <f t="shared" si="559"/>
        <v>771.72539854158447</v>
      </c>
      <c r="JF285" s="146">
        <f t="shared" si="560"/>
        <v>783.53216309461232</v>
      </c>
      <c r="JG285" s="146">
        <f t="shared" si="561"/>
        <v>795.27586651287038</v>
      </c>
      <c r="JH285" s="146">
        <f t="shared" si="562"/>
        <v>806.95801894301496</v>
      </c>
      <c r="JI285" s="146">
        <f t="shared" si="563"/>
        <v>818.58011974647093</v>
      </c>
      <c r="JJ285" s="146">
        <f t="shared" si="564"/>
        <v>830.14365562495857</v>
      </c>
      <c r="JL285" s="267">
        <v>289.39223644087031</v>
      </c>
      <c r="JM285" s="273">
        <v>29000</v>
      </c>
      <c r="JN285" s="147">
        <f t="shared" si="445"/>
        <v>141.2144725845109</v>
      </c>
      <c r="JO285" s="147">
        <f t="shared" si="446"/>
        <v>151.31621320408641</v>
      </c>
      <c r="JP285" s="147">
        <f t="shared" si="447"/>
        <v>161.4856095203728</v>
      </c>
      <c r="JQ285" s="147">
        <f t="shared" si="448"/>
        <v>171.7224059156672</v>
      </c>
      <c r="JR285" s="147">
        <f t="shared" si="449"/>
        <v>182.02624741292939</v>
      </c>
      <c r="JS285" s="147">
        <f t="shared" si="450"/>
        <v>192.3966825039619</v>
      </c>
      <c r="JT285" s="147">
        <f t="shared" si="451"/>
        <v>202.83316670254362</v>
      </c>
      <c r="JU285" s="147">
        <f t="shared" si="452"/>
        <v>213.33506676359548</v>
      </c>
      <c r="JV285" s="147">
        <f t="shared" si="453"/>
        <v>223.90166549993774</v>
      </c>
      <c r="JW285" s="147">
        <f t="shared" si="454"/>
        <v>234.5321671205858</v>
      </c>
      <c r="JX285" s="147">
        <f t="shared" si="455"/>
        <v>245.22570300893912</v>
      </c>
      <c r="JY285" s="147">
        <f t="shared" si="456"/>
        <v>255.98133785572244</v>
      </c>
      <c r="JZ285" s="147">
        <f t="shared" si="457"/>
        <v>266.7980760600916</v>
      </c>
      <c r="KA285" s="147">
        <f t="shared" si="458"/>
        <v>277.67486831284782</v>
      </c>
      <c r="KB285" s="147">
        <f t="shared" si="459"/>
        <v>288.61061827804201</v>
      </c>
      <c r="KC285" s="147">
        <f t="shared" si="460"/>
        <v>299.60418929319189</v>
      </c>
      <c r="KD285" s="147">
        <f t="shared" si="461"/>
        <v>310.6544110136424</v>
      </c>
      <c r="KE285" s="147">
        <f t="shared" si="462"/>
        <v>321.76008593300025</v>
      </c>
      <c r="KF285" s="147">
        <f t="shared" si="463"/>
        <v>332.91999571880177</v>
      </c>
      <c r="KG285" s="147">
        <f t="shared" si="464"/>
        <v>344.13290731035431</v>
      </c>
      <c r="KH285" s="147">
        <f t="shared" si="465"/>
        <v>355.39757873375817</v>
      </c>
      <c r="KI285" s="147">
        <f t="shared" si="466"/>
        <v>366.71276459725613</v>
      </c>
      <c r="KJ285" s="147">
        <f t="shared" si="467"/>
        <v>378.07722123803342</v>
      </c>
      <c r="KK285" s="147">
        <f t="shared" si="468"/>
        <v>389.48971149924682</v>
      </c>
      <c r="KL285" s="147">
        <f t="shared" si="469"/>
        <v>400.94900912324886</v>
      </c>
      <c r="KM285" s="147">
        <f t="shared" si="470"/>
        <v>412.45390275357579</v>
      </c>
      <c r="KN285" s="147">
        <f t="shared" si="471"/>
        <v>424.00319954421963</v>
      </c>
      <c r="KO285" s="147">
        <f t="shared" si="472"/>
        <v>435.59572837995671</v>
      </c>
      <c r="KP285" s="147">
        <f t="shared" si="473"/>
        <v>447.23034271602472</v>
      </c>
      <c r="KQ285" s="147">
        <f t="shared" si="474"/>
        <v>458.90592304925929</v>
      </c>
      <c r="KR285" s="147">
        <f t="shared" si="475"/>
        <v>470.62137903590383</v>
      </c>
      <c r="KS285" s="147">
        <f t="shared" si="476"/>
        <v>482.37565127376632</v>
      </c>
      <c r="KT285" s="147">
        <f t="shared" si="477"/>
        <v>494.1677127682388</v>
      </c>
      <c r="KU285" s="147">
        <f t="shared" si="478"/>
        <v>505.99657010297523</v>
      </c>
      <c r="KV285" s="147">
        <f t="shared" si="479"/>
        <v>517.86126433682625</v>
      </c>
      <c r="KW285" s="147">
        <f t="shared" si="480"/>
        <v>529.76087164897444</v>
      </c>
      <c r="KX285" s="147">
        <f t="shared" si="481"/>
        <v>541.69450375421093</v>
      </c>
      <c r="KY285" s="147">
        <f t="shared" si="482"/>
        <v>553.66130810995833</v>
      </c>
      <c r="KZ285" s="147">
        <f t="shared" si="483"/>
        <v>565.66046793606915</v>
      </c>
      <c r="LA285" s="147">
        <f t="shared" si="484"/>
        <v>577.69120206763841</v>
      </c>
      <c r="LB285" s="358">
        <f t="shared" si="485"/>
        <v>589.75276466012326</v>
      </c>
      <c r="LC285" s="147">
        <f t="shared" si="486"/>
        <v>601.84444476501028</v>
      </c>
      <c r="LD285" s="147">
        <f t="shared" si="487"/>
        <v>613.96556579312426</v>
      </c>
      <c r="LE285" s="147">
        <f t="shared" si="488"/>
        <v>626.11548488149469</v>
      </c>
      <c r="LF285" s="147">
        <f t="shared" si="489"/>
        <v>638.29359217848878</v>
      </c>
      <c r="LG285" s="147">
        <f t="shared" si="490"/>
        <v>650.49931006072052</v>
      </c>
      <c r="LH285" s="147">
        <f t="shared" si="491"/>
        <v>662.73209229406018</v>
      </c>
      <c r="LI285" s="147">
        <f t="shared" si="492"/>
        <v>674.99142314992605</v>
      </c>
      <c r="LJ285" s="147">
        <f t="shared" si="493"/>
        <v>687.27681648693942</v>
      </c>
      <c r="LK285" s="147">
        <f t="shared" si="494"/>
        <v>699.5878148069728</v>
      </c>
      <c r="LL285" s="147">
        <f t="shared" si="495"/>
        <v>711.9239882936406</v>
      </c>
      <c r="LM285" s="147">
        <f t="shared" si="496"/>
        <v>724.28493384035642</v>
      </c>
      <c r="LN285" s="147">
        <f t="shared" si="497"/>
        <v>736.67027407421892</v>
      </c>
      <c r="LO285" s="147">
        <f t="shared" si="498"/>
        <v>749.07965638120049</v>
      </c>
      <c r="LP285" s="147">
        <f t="shared" si="499"/>
        <v>761.51275193738411</v>
      </c>
      <c r="LQ285" s="147">
        <f t="shared" si="500"/>
        <v>773.96925475032458</v>
      </c>
      <c r="LR285" s="147">
        <f t="shared" si="501"/>
        <v>786.44888071401385</v>
      </c>
      <c r="LS285" s="147">
        <f t="shared" si="502"/>
        <v>798.95136668037594</v>
      </c>
      <c r="LT285" s="147">
        <f t="shared" si="503"/>
        <v>811.47646954973288</v>
      </c>
      <c r="LU285" s="147">
        <f t="shared" si="504"/>
        <v>824.02396538223775</v>
      </c>
      <c r="LX285" s="267">
        <v>280</v>
      </c>
      <c r="LY285" s="273">
        <v>28000</v>
      </c>
      <c r="LZ285" s="145">
        <f t="shared" si="565"/>
        <v>2.6515781741395506E-2</v>
      </c>
      <c r="MA285" s="145">
        <f t="shared" si="566"/>
        <v>5.3022134861173062E-2</v>
      </c>
      <c r="MB285" s="145">
        <f t="shared" si="567"/>
        <v>7.9509673757368393E-2</v>
      </c>
      <c r="MC285" s="145">
        <f t="shared" si="568"/>
        <v>0.10596909837382126</v>
      </c>
      <c r="MD285" s="145">
        <f t="shared" si="569"/>
        <v>0.13239123574971437</v>
      </c>
      <c r="ME285" s="145">
        <f t="shared" si="570"/>
        <v>0.1587670801313821</v>
      </c>
      <c r="MF285" s="145">
        <f t="shared" si="571"/>
        <v>0.18508783121522301</v>
      </c>
      <c r="MG285" s="145">
        <f t="shared" si="572"/>
        <v>0.21134493013095978</v>
      </c>
      <c r="MH285" s="145">
        <f t="shared" si="573"/>
        <v>0.23753009282049181</v>
      </c>
      <c r="MI285" s="145">
        <f t="shared" si="574"/>
        <v>0.26363534052053472</v>
      </c>
      <c r="MJ285" s="145">
        <f t="shared" si="575"/>
        <v>0.28965302711333368</v>
      </c>
      <c r="MK285" s="145">
        <f t="shared" si="576"/>
        <v>0.31557586316879876</v>
      </c>
      <c r="ML285" s="145">
        <f t="shared" si="577"/>
        <v>0.34139693656044218</v>
      </c>
      <c r="MM285" s="145">
        <f t="shared" si="578"/>
        <v>0.36710972959591964</v>
      </c>
      <c r="MN285" s="145">
        <f t="shared" si="579"/>
        <v>0.39270813265875942</v>
      </c>
      <c r="MO285" s="145">
        <f t="shared" si="580"/>
        <v>0.4181864544098568</v>
      </c>
      <c r="MP285" s="145">
        <f t="shared" si="581"/>
        <v>0.44353942864449025</v>
      </c>
      <c r="MQ285" s="145">
        <f t="shared" si="582"/>
        <v>0.46876221794230499</v>
      </c>
      <c r="MR285" s="145">
        <f t="shared" si="583"/>
        <v>0.49385041428315229</v>
      </c>
      <c r="MS285" s="145">
        <f t="shared" si="584"/>
        <v>0.51880003683088627</v>
      </c>
      <c r="MT285" s="145">
        <f t="shared" si="585"/>
        <v>0.54360752710967486</v>
      </c>
      <c r="MU285" s="145">
        <f t="shared" si="586"/>
        <v>0.56826974181389645</v>
      </c>
      <c r="MV285" s="145">
        <f t="shared" si="587"/>
        <v>0.59278394350282126</v>
      </c>
      <c r="MW285" s="145">
        <f t="shared" si="588"/>
        <v>0.61714778943612536</v>
      </c>
      <c r="MX285" s="145">
        <f t="shared" si="589"/>
        <v>0.64135931880595309</v>
      </c>
      <c r="MY285" s="145">
        <f t="shared" si="590"/>
        <v>0.66541693861663376</v>
      </c>
      <c r="MZ285" s="145">
        <f t="shared" si="591"/>
        <v>0.68931940845468875</v>
      </c>
      <c r="NA285" s="145">
        <f t="shared" si="592"/>
        <v>0.71306582438041433</v>
      </c>
      <c r="NB285" s="145">
        <f t="shared" si="593"/>
        <v>0.73665560215832704</v>
      </c>
      <c r="NC285" s="145">
        <f t="shared" si="594"/>
        <v>0.76008846002821318</v>
      </c>
      <c r="ND285" s="145">
        <f t="shared" si="595"/>
        <v>0.78336440120150486</v>
      </c>
      <c r="NE285" s="145">
        <f t="shared" si="596"/>
        <v>0.80648369625017857</v>
      </c>
      <c r="NF285" s="145">
        <f t="shared" si="597"/>
        <v>0.82944686553748304</v>
      </c>
      <c r="NG285" s="145">
        <f t="shared" si="598"/>
        <v>0.85225466182199205</v>
      </c>
      <c r="NH285" s="145">
        <f t="shared" si="599"/>
        <v>0.87490805314927778</v>
      </c>
      <c r="NI285" s="145">
        <f t="shared" si="600"/>
        <v>0.89740820612875882</v>
      </c>
      <c r="NJ285" s="145">
        <f t="shared" si="601"/>
        <v>0.91975646967768476</v>
      </c>
      <c r="NK285" s="145">
        <f t="shared" si="602"/>
        <v>0.94195435929943083</v>
      </c>
      <c r="NL285" s="145">
        <f t="shared" si="603"/>
        <v>0.96400354194981008</v>
      </c>
      <c r="NM285" s="145">
        <f t="shared" si="604"/>
        <v>0.98590582153272199</v>
      </c>
      <c r="NN285" s="145">
        <f t="shared" si="605"/>
        <v>1.0076631250552999</v>
      </c>
      <c r="NO285" s="145">
        <f t="shared" si="606"/>
        <v>1.0292774894628265</v>
      </c>
      <c r="NP285" s="145">
        <f t="shared" si="607"/>
        <v>1.0507510491648644</v>
      </c>
      <c r="NQ285" s="145">
        <f t="shared" si="608"/>
        <v>1.0720860242564163</v>
      </c>
      <c r="NR285" s="145">
        <f t="shared" si="609"/>
        <v>1.0932847094313631</v>
      </c>
      <c r="NS285" s="145">
        <f t="shared" si="610"/>
        <v>1.114349463579783</v>
      </c>
      <c r="NT285" s="145">
        <f t="shared" si="611"/>
        <v>1.1352827000561032</v>
      </c>
      <c r="NU285" s="145">
        <f t="shared" si="612"/>
        <v>1.1560868776011322</v>
      </c>
      <c r="NV285" s="145">
        <f t="shared" si="613"/>
        <v>1.1767644918979618</v>
      </c>
      <c r="NW285" s="145">
        <f t="shared" si="614"/>
        <v>1.1973180677392146</v>
      </c>
      <c r="NX285" s="145">
        <f t="shared" si="615"/>
        <v>1.2177501517813321</v>
      </c>
      <c r="NY285" s="145">
        <f t="shared" si="616"/>
        <v>1.2380633058602433</v>
      </c>
      <c r="NZ285" s="145">
        <f t="shared" si="617"/>
        <v>1.258260100841859</v>
      </c>
      <c r="OA285" s="145">
        <f t="shared" si="618"/>
        <v>1.2783431109803964</v>
      </c>
      <c r="OB285" s="145">
        <f t="shared" si="619"/>
        <v>1.2983149087573558</v>
      </c>
      <c r="OC285" s="145">
        <f t="shared" si="620"/>
        <v>1.3181780601741067</v>
      </c>
      <c r="OD285" s="145">
        <f t="shared" si="621"/>
        <v>1.3379351204714134</v>
      </c>
      <c r="OE285" s="145">
        <f t="shared" si="622"/>
        <v>1.3575886302497564</v>
      </c>
      <c r="OF285" s="145">
        <f t="shared" si="623"/>
        <v>1.3771411119650445</v>
      </c>
      <c r="OG285" s="145">
        <f t="shared" si="624"/>
        <v>1.3965950667750884</v>
      </c>
    </row>
    <row r="286" spans="55:397">
      <c r="BC286" s="173"/>
      <c r="BD286" s="182"/>
      <c r="BE286" s="91">
        <f t="shared" si="634"/>
        <v>1013.25</v>
      </c>
      <c r="BF286" s="193">
        <f t="shared" si="634"/>
        <v>1.2250000000000001</v>
      </c>
      <c r="BG286" s="91">
        <f t="shared" si="634"/>
        <v>288.14999999999998</v>
      </c>
      <c r="BH286" s="116">
        <f t="shared" si="634"/>
        <v>0</v>
      </c>
      <c r="BI286" s="116"/>
      <c r="BJ286" s="107"/>
      <c r="BK286" s="217">
        <v>29000</v>
      </c>
      <c r="BL286" s="220">
        <v>8.8391999999999999</v>
      </c>
      <c r="BM286" s="284">
        <v>290</v>
      </c>
      <c r="BN286" s="113"/>
      <c r="BO286" s="104">
        <f t="shared" si="626"/>
        <v>314.84994776735959</v>
      </c>
      <c r="BP286" s="256">
        <f t="shared" si="627"/>
        <v>0.47544815605827356</v>
      </c>
      <c r="BQ286" s="213">
        <f t="shared" si="628"/>
        <v>-42.454800000000404</v>
      </c>
      <c r="BR286" s="215">
        <f t="shared" si="629"/>
        <v>230.69519999999957</v>
      </c>
      <c r="BS286" s="117"/>
      <c r="BT286" s="101">
        <f t="shared" si="630"/>
        <v>591.86936399934677</v>
      </c>
      <c r="BU286" s="113"/>
      <c r="BV286" s="141">
        <f t="shared" si="631"/>
        <v>0.31073273897592857</v>
      </c>
      <c r="BW286" s="163">
        <f t="shared" si="632"/>
        <v>0.38812094372103961</v>
      </c>
      <c r="BX286" s="159">
        <f t="shared" si="633"/>
        <v>0.8006080166579892</v>
      </c>
      <c r="BY286" s="170"/>
      <c r="CC286" s="267">
        <v>299.35811691375193</v>
      </c>
      <c r="CD286" s="273">
        <v>30000</v>
      </c>
      <c r="CE286" s="145">
        <f t="shared" si="325"/>
        <v>2.7739853689554176E-2</v>
      </c>
      <c r="CF286" s="145">
        <f t="shared" si="326"/>
        <v>5.5468464017346363E-2</v>
      </c>
      <c r="CG286" s="145">
        <f t="shared" si="327"/>
        <v>8.3174643932835426E-2</v>
      </c>
      <c r="CH286" s="145">
        <f t="shared" si="328"/>
        <v>0.11084731829365209</v>
      </c>
      <c r="CI286" s="145">
        <f t="shared" si="329"/>
        <v>0.13847557805048563</v>
      </c>
      <c r="CJ286" s="145">
        <f t="shared" si="330"/>
        <v>0.16604873235747875</v>
      </c>
      <c r="CK286" s="145">
        <f t="shared" si="331"/>
        <v>0.19355635799342191</v>
      </c>
      <c r="CL286" s="145">
        <f t="shared" si="332"/>
        <v>0.22098834554304045</v>
      </c>
      <c r="CM286" s="145">
        <f t="shared" si="333"/>
        <v>0.24833494186041535</v>
      </c>
      <c r="CN286" s="145">
        <f t="shared" si="334"/>
        <v>0.27558678841933903</v>
      </c>
      <c r="CO286" s="145">
        <f t="shared" si="335"/>
        <v>0.30273495524258143</v>
      </c>
      <c r="CP286" s="145">
        <f t="shared" si="336"/>
        <v>0.32977097019253016</v>
      </c>
      <c r="CQ286" s="145">
        <f t="shared" si="337"/>
        <v>0.35668684349535362</v>
      </c>
      <c r="CR286" s="145">
        <f t="shared" si="338"/>
        <v>0.38347508745796322</v>
      </c>
      <c r="CS286" s="145">
        <f t="shared" si="339"/>
        <v>0.41012873141897321</v>
      </c>
      <c r="CT286" s="145">
        <f t="shared" si="340"/>
        <v>0.4366413320496359</v>
      </c>
      <c r="CU286" s="145">
        <f t="shared" si="341"/>
        <v>0.46300697918684519</v>
      </c>
      <c r="CV286" s="145">
        <f t="shared" si="342"/>
        <v>0.48922029743708922</v>
      </c>
      <c r="CW286" s="145">
        <f t="shared" si="343"/>
        <v>0.51527644383646432</v>
      </c>
      <c r="CX286" s="145">
        <f t="shared" si="344"/>
        <v>0.54117110188812023</v>
      </c>
      <c r="CY286" s="145">
        <f t="shared" si="345"/>
        <v>0.56690047232411223</v>
      </c>
      <c r="CZ286" s="145">
        <f t="shared" si="346"/>
        <v>0.59246126095506568</v>
      </c>
      <c r="DA286" s="145">
        <f t="shared" si="347"/>
        <v>0.61785066397805011</v>
      </c>
      <c r="DB286" s="145">
        <f t="shared" si="348"/>
        <v>0.64306635111248289</v>
      </c>
      <c r="DC286" s="145">
        <f t="shared" si="349"/>
        <v>0.66810644692602494</v>
      </c>
      <c r="DD286" s="145">
        <f t="shared" si="350"/>
        <v>0.69296951069892765</v>
      </c>
      <c r="DE286" s="145">
        <f t="shared" si="351"/>
        <v>0.71765451515693257</v>
      </c>
      <c r="DF286" s="145">
        <f t="shared" si="352"/>
        <v>0.74216082438099673</v>
      </c>
      <c r="DG286" s="145">
        <f t="shared" si="353"/>
        <v>0.76648817117743206</v>
      </c>
      <c r="DH286" s="145">
        <f t="shared" si="354"/>
        <v>0.79063663416600882</v>
      </c>
      <c r="DI286" s="145">
        <f t="shared" si="355"/>
        <v>0.81460661481634722</v>
      </c>
      <c r="DJ286" s="145">
        <f t="shared" si="356"/>
        <v>0.83839881463585431</v>
      </c>
      <c r="DK286" s="145">
        <f t="shared" si="357"/>
        <v>0.86201421268569556</v>
      </c>
      <c r="DL286" s="145">
        <f t="shared" si="358"/>
        <v>0.88545404357545143</v>
      </c>
      <c r="DM286" s="145">
        <f t="shared" si="359"/>
        <v>0.90871977606277521</v>
      </c>
      <c r="DN286" s="145">
        <f t="shared" si="360"/>
        <v>0.93181309236134846</v>
      </c>
      <c r="DO286" s="145">
        <f t="shared" si="361"/>
        <v>0.95473586823947809</v>
      </c>
      <c r="DP286" s="145">
        <f t="shared" si="362"/>
        <v>0.97749015397237926</v>
      </c>
      <c r="DQ286" s="145">
        <f t="shared" si="363"/>
        <v>1.0000781561939915</v>
      </c>
      <c r="DR286" s="145">
        <f t="shared" si="364"/>
        <v>1.0225022206788303</v>
      </c>
      <c r="DS286" s="145">
        <f t="shared" si="365"/>
        <v>1.0447648160708967</v>
      </c>
      <c r="DT286" s="145">
        <f t="shared" si="366"/>
        <v>1.0668685185650741</v>
      </c>
      <c r="DU286" s="145">
        <f t="shared" si="367"/>
        <v>1.0888159975364415</v>
      </c>
      <c r="DV286" s="145">
        <f t="shared" si="368"/>
        <v>1.1106100021045584</v>
      </c>
      <c r="DW286" s="145">
        <f t="shared" si="369"/>
        <v>1.1322533486128432</v>
      </c>
      <c r="DX286" s="145">
        <f t="shared" si="370"/>
        <v>1.1537489089975388</v>
      </c>
      <c r="DY286" s="145">
        <f t="shared" si="371"/>
        <v>1.1750996000162677</v>
      </c>
      <c r="DZ286" s="145">
        <f t="shared" si="372"/>
        <v>1.1963083733027873</v>
      </c>
      <c r="EA286" s="145">
        <f t="shared" si="373"/>
        <v>1.2173782062120158</v>
      </c>
      <c r="EB286" s="145">
        <f t="shared" si="374"/>
        <v>1.2383120934176874</v>
      </c>
      <c r="EC286" s="145">
        <f t="shared" si="375"/>
        <v>1.2591130392239498</v>
      </c>
      <c r="ED286" s="145">
        <f t="shared" si="376"/>
        <v>1.279784050551763</v>
      </c>
      <c r="EE286" s="145">
        <f t="shared" si="377"/>
        <v>1.3003281305609544</v>
      </c>
      <c r="EF286" s="145">
        <f t="shared" si="378"/>
        <v>1.3207482728692277</v>
      </c>
      <c r="EG286" s="145">
        <f t="shared" si="379"/>
        <v>1.3410474563301702</v>
      </c>
      <c r="EH286" s="145">
        <f t="shared" si="380"/>
        <v>1.3612286403332876</v>
      </c>
      <c r="EI286" s="145">
        <f t="shared" si="381"/>
        <v>1.3812947605903581</v>
      </c>
      <c r="EJ286" s="145">
        <f t="shared" si="382"/>
        <v>1.4012487253736954</v>
      </c>
      <c r="EK286" s="145">
        <f t="shared" si="383"/>
        <v>1.4210934121734746</v>
      </c>
      <c r="EL286" s="145">
        <f t="shared" si="384"/>
        <v>1.4408316647427439</v>
      </c>
      <c r="EO286" s="267">
        <v>299.35811691375193</v>
      </c>
      <c r="EP286" s="273">
        <v>30000</v>
      </c>
      <c r="EQ286" s="146">
        <f t="shared" si="385"/>
        <v>228.7491990609376</v>
      </c>
      <c r="ER286" s="146">
        <f t="shared" si="386"/>
        <v>228.85473918279123</v>
      </c>
      <c r="ES286" s="146">
        <f t="shared" si="387"/>
        <v>229.03044966899145</v>
      </c>
      <c r="ET286" s="146">
        <f t="shared" si="388"/>
        <v>229.27604763743804</v>
      </c>
      <c r="EU286" s="146">
        <f t="shared" si="389"/>
        <v>229.59114040802842</v>
      </c>
      <c r="EV286" s="146">
        <f t="shared" si="390"/>
        <v>229.97522878471941</v>
      </c>
      <c r="EW286" s="146">
        <f t="shared" si="391"/>
        <v>230.42771117391601</v>
      </c>
      <c r="EX286" s="146">
        <f t="shared" si="392"/>
        <v>230.94788846750035</v>
      </c>
      <c r="EY286" s="146">
        <f t="shared" si="393"/>
        <v>231.53496960745576</v>
      </c>
      <c r="EZ286" s="146">
        <f t="shared" si="394"/>
        <v>232.18807774010961</v>
      </c>
      <c r="FA286" s="146">
        <f t="shared" si="395"/>
        <v>232.90625686163906</v>
      </c>
      <c r="FB286" s="146">
        <f t="shared" si="396"/>
        <v>233.68847885273533</v>
      </c>
      <c r="FC286" s="146">
        <f t="shared" si="397"/>
        <v>234.53365079913098</v>
      </c>
      <c r="FD286" s="146">
        <f t="shared" si="398"/>
        <v>235.44062249593793</v>
      </c>
      <c r="FE286" s="146">
        <f t="shared" si="399"/>
        <v>236.40819403719155</v>
      </c>
      <c r="FF286" s="146">
        <f t="shared" si="400"/>
        <v>237.43512339737316</v>
      </c>
      <c r="FG286" s="146">
        <f t="shared" si="401"/>
        <v>238.52013391865708</v>
      </c>
      <c r="FH286" s="146">
        <f t="shared" si="402"/>
        <v>239.66192162587151</v>
      </c>
      <c r="FI286" s="146">
        <f t="shared" si="403"/>
        <v>240.85916230029525</v>
      </c>
      <c r="FJ286" s="146">
        <f t="shared" si="404"/>
        <v>242.11051825312177</v>
      </c>
      <c r="FK286" s="146">
        <f t="shared" si="405"/>
        <v>243.41464474935131</v>
      </c>
      <c r="FL286" s="146">
        <f t="shared" si="406"/>
        <v>244.77019604277058</v>
      </c>
      <c r="FM286" s="146">
        <f t="shared" si="407"/>
        <v>246.17583099225894</v>
      </c>
      <c r="FN286" s="146">
        <f t="shared" si="408"/>
        <v>247.63021823874996</v>
      </c>
      <c r="FO286" s="146">
        <f t="shared" si="409"/>
        <v>249.13204093058701</v>
      </c>
      <c r="FP286" s="146">
        <f t="shared" si="410"/>
        <v>250.68000099264438</v>
      </c>
      <c r="FQ286" s="146">
        <f t="shared" si="411"/>
        <v>252.27282294135179</v>
      </c>
      <c r="FR286" s="146">
        <f t="shared" si="412"/>
        <v>253.90925725363596</v>
      </c>
      <c r="FS286" s="146">
        <f t="shared" si="413"/>
        <v>255.58808330274809</v>
      </c>
      <c r="FT286" s="146">
        <f t="shared" si="414"/>
        <v>257.30811187803602</v>
      </c>
      <c r="FU286" s="146">
        <f t="shared" si="415"/>
        <v>259.06818730894537</v>
      </c>
      <c r="FV286" s="146">
        <f t="shared" si="416"/>
        <v>260.86718921599169</v>
      </c>
      <c r="FW286" s="146">
        <f t="shared" si="417"/>
        <v>262.70403391317916</v>
      </c>
      <c r="FX286" s="146">
        <f t="shared" si="418"/>
        <v>264.5776754874322</v>
      </c>
      <c r="FY286" s="146">
        <f t="shared" si="419"/>
        <v>266.48710658115016</v>
      </c>
      <c r="FZ286" s="146">
        <f t="shared" si="420"/>
        <v>268.43135890404085</v>
      </c>
      <c r="GA286" s="146">
        <f t="shared" si="421"/>
        <v>270.40950350004891</v>
      </c>
      <c r="GB286" s="146">
        <f t="shared" si="422"/>
        <v>272.42065079450873</v>
      </c>
      <c r="GC286" s="146">
        <f t="shared" si="423"/>
        <v>274.46395044571534</v>
      </c>
      <c r="GD286" s="146">
        <f t="shared" si="424"/>
        <v>276.53859102396325</v>
      </c>
      <c r="GE286" s="355">
        <f t="shared" si="425"/>
        <v>278.64379953980819</v>
      </c>
      <c r="GF286" s="146">
        <f t="shared" si="426"/>
        <v>280.77884084192544</v>
      </c>
      <c r="GG286" s="146">
        <f t="shared" si="427"/>
        <v>282.94301690348459</v>
      </c>
      <c r="GH286" s="146">
        <f t="shared" si="428"/>
        <v>285.13566601448861</v>
      </c>
      <c r="GI286" s="146">
        <f t="shared" si="429"/>
        <v>287.35616189606083</v>
      </c>
      <c r="GJ286" s="146">
        <f t="shared" si="430"/>
        <v>289.60391275122055</v>
      </c>
      <c r="GK286" s="146">
        <f t="shared" si="431"/>
        <v>291.87836026529214</v>
      </c>
      <c r="GL286" s="146">
        <f t="shared" si="432"/>
        <v>294.17897856775835</v>
      </c>
      <c r="GM286" s="146">
        <f t="shared" si="433"/>
        <v>296.50527316610061</v>
      </c>
      <c r="GN286" s="146">
        <f t="shared" si="434"/>
        <v>298.85677986097699</v>
      </c>
      <c r="GO286" s="146">
        <f t="shared" si="435"/>
        <v>301.23306365097903</v>
      </c>
      <c r="GP286" s="146">
        <f t="shared" si="436"/>
        <v>303.63371763417933</v>
      </c>
      <c r="GQ286" s="146">
        <f t="shared" si="437"/>
        <v>306.05836191273278</v>
      </c>
      <c r="GR286" s="146">
        <f t="shared" si="438"/>
        <v>308.50664250592973</v>
      </c>
      <c r="GS286" s="146">
        <f t="shared" si="439"/>
        <v>310.97823027631256</v>
      </c>
      <c r="GT286" s="146">
        <f t="shared" si="440"/>
        <v>313.47281987274846</v>
      </c>
      <c r="GU286" s="146">
        <f t="shared" si="441"/>
        <v>315.99012869371944</v>
      </c>
      <c r="GV286" s="146">
        <f t="shared" si="442"/>
        <v>318.52989587350305</v>
      </c>
      <c r="GW286" s="146">
        <f t="shared" si="443"/>
        <v>321.09188129341959</v>
      </c>
      <c r="GX286" s="146">
        <f t="shared" si="444"/>
        <v>323.67586461985388</v>
      </c>
      <c r="HA286" s="267">
        <v>289.39223644087031</v>
      </c>
      <c r="HB286" s="273">
        <v>29000</v>
      </c>
      <c r="HC286" s="146">
        <f t="shared" si="505"/>
        <v>16.050483571425286</v>
      </c>
      <c r="HD286" s="146">
        <f t="shared" si="506"/>
        <v>32.094871436925821</v>
      </c>
      <c r="HE286" s="146">
        <f t="shared" si="507"/>
        <v>48.12709702546497</v>
      </c>
      <c r="HF286" s="146">
        <f t="shared" si="508"/>
        <v>64.141151684403454</v>
      </c>
      <c r="HG286" s="146">
        <f t="shared" si="509"/>
        <v>80.131112767877894</v>
      </c>
      <c r="HH286" s="146">
        <f t="shared" si="510"/>
        <v>96.091170702873015</v>
      </c>
      <c r="HI286" s="146">
        <f t="shared" si="511"/>
        <v>112.01565472826822</v>
      </c>
      <c r="HJ286" s="146">
        <f t="shared" si="512"/>
        <v>127.89905703207933</v>
      </c>
      <c r="HK286" s="146">
        <f t="shared" si="513"/>
        <v>143.73605504652542</v>
      </c>
      <c r="HL286" s="146">
        <f t="shared" si="514"/>
        <v>159.52153169963637</v>
      </c>
      <c r="HM286" s="146">
        <f t="shared" si="515"/>
        <v>175.25059346357006</v>
      </c>
      <c r="HN286" s="146">
        <f t="shared" si="516"/>
        <v>190.91858608310531</v>
      </c>
      <c r="HO286" s="146">
        <f t="shared" si="517"/>
        <v>206.52110791085343</v>
      </c>
      <c r="HP286" s="146">
        <f t="shared" si="518"/>
        <v>222.05402081804547</v>
      </c>
      <c r="HQ286" s="146">
        <f t="shared" si="519"/>
        <v>237.51345868977367</v>
      </c>
      <c r="HR286" s="146">
        <f t="shared" si="520"/>
        <v>252.89583355056172</v>
      </c>
      <c r="HS286" s="146">
        <f t="shared" si="521"/>
        <v>268.19783939927817</v>
      </c>
      <c r="HT286" s="146">
        <f t="shared" si="522"/>
        <v>283.41645386126794</v>
      </c>
      <c r="HU286" s="146">
        <f t="shared" si="523"/>
        <v>298.54893778968648</v>
      </c>
      <c r="HV286" s="146">
        <f t="shared" si="524"/>
        <v>313.59283296735902</v>
      </c>
      <c r="HW286" s="146">
        <f t="shared" si="525"/>
        <v>328.54595807489312</v>
      </c>
      <c r="HX286" s="146">
        <f t="shared" si="526"/>
        <v>343.40640310069006</v>
      </c>
      <c r="HY286" s="146">
        <f t="shared" si="527"/>
        <v>358.17252237390858</v>
      </c>
      <c r="HZ286" s="146">
        <f t="shared" si="528"/>
        <v>372.84292640298179</v>
      </c>
      <c r="IA286" s="146">
        <f t="shared" si="529"/>
        <v>387.41647270027806</v>
      </c>
      <c r="IB286" s="146">
        <f t="shared" si="530"/>
        <v>401.89225576847861</v>
      </c>
      <c r="IC286" s="146">
        <f t="shared" si="531"/>
        <v>416.26959641670862</v>
      </c>
      <c r="ID286" s="146">
        <f t="shared" si="532"/>
        <v>430.548030564979</v>
      </c>
      <c r="IE286" s="146">
        <f t="shared" si="533"/>
        <v>444.72729768438643</v>
      </c>
      <c r="IF286" s="146">
        <f t="shared" si="534"/>
        <v>458.80732900852604</v>
      </c>
      <c r="IG286" s="146">
        <f t="shared" si="535"/>
        <v>472.78823563872589</v>
      </c>
      <c r="IH286" s="146">
        <f t="shared" si="536"/>
        <v>486.67029665275743</v>
      </c>
      <c r="II286" s="146">
        <f t="shared" si="537"/>
        <v>500.45394731364092</v>
      </c>
      <c r="IJ286" s="146">
        <f t="shared" si="538"/>
        <v>514.13976746240621</v>
      </c>
      <c r="IK286" s="146">
        <f t="shared" si="539"/>
        <v>527.72847016648632</v>
      </c>
      <c r="IL286" s="146">
        <f t="shared" si="540"/>
        <v>541.22089068374771</v>
      </c>
      <c r="IM286" s="146">
        <f t="shared" si="541"/>
        <v>554.61797579140421</v>
      </c>
      <c r="IN286" s="146">
        <f t="shared" si="542"/>
        <v>567.92077351899775</v>
      </c>
      <c r="IO286" s="146">
        <f t="shared" si="543"/>
        <v>581.13042331557722</v>
      </c>
      <c r="IP286" s="146">
        <f t="shared" si="544"/>
        <v>594.24814667299438</v>
      </c>
      <c r="IQ286" s="355">
        <f t="shared" si="545"/>
        <v>607.27523821991895</v>
      </c>
      <c r="IR286" s="146">
        <f t="shared" si="546"/>
        <v>620.21305729479786</v>
      </c>
      <c r="IS286" s="146">
        <f t="shared" si="547"/>
        <v>633.06302000037408</v>
      </c>
      <c r="IT286" s="146">
        <f t="shared" si="548"/>
        <v>645.82659173760339</v>
      </c>
      <c r="IU286" s="146">
        <f t="shared" si="549"/>
        <v>658.50528021276648</v>
      </c>
      <c r="IV286" s="146">
        <f t="shared" si="550"/>
        <v>671.10062890819893</v>
      </c>
      <c r="IW286" s="146">
        <f t="shared" si="551"/>
        <v>683.61421100429845</v>
      </c>
      <c r="IX286" s="146">
        <f t="shared" si="552"/>
        <v>696.04762373828316</v>
      </c>
      <c r="IY286" s="146">
        <f t="shared" si="553"/>
        <v>708.402483183453</v>
      </c>
      <c r="IZ286" s="146">
        <f t="shared" si="554"/>
        <v>720.68041943143714</v>
      </c>
      <c r="JA286" s="146">
        <f t="shared" si="555"/>
        <v>732.88307215902034</v>
      </c>
      <c r="JB286" s="146">
        <f t="shared" si="556"/>
        <v>745.0120865605785</v>
      </c>
      <c r="JC286" s="146">
        <f t="shared" si="557"/>
        <v>757.06910962685663</v>
      </c>
      <c r="JD286" s="146">
        <f t="shared" si="558"/>
        <v>769.05578675078505</v>
      </c>
      <c r="JE286" s="146">
        <f t="shared" si="559"/>
        <v>780.97375864118931</v>
      </c>
      <c r="JF286" s="146">
        <f t="shared" si="560"/>
        <v>792.82465852553378</v>
      </c>
      <c r="JG286" s="146">
        <f t="shared" si="561"/>
        <v>804.61010962332671</v>
      </c>
      <c r="JH286" s="146">
        <f t="shared" si="562"/>
        <v>816.33172287231969</v>
      </c>
      <c r="JI286" s="146">
        <f t="shared" si="563"/>
        <v>827.9910948903057</v>
      </c>
      <c r="JJ286" s="146">
        <f t="shared" si="564"/>
        <v>839.58980615598216</v>
      </c>
      <c r="JL286" s="267">
        <v>299.35811691375193</v>
      </c>
      <c r="JM286" s="273">
        <v>30000</v>
      </c>
      <c r="JN286" s="147">
        <f t="shared" si="445"/>
        <v>145.21406920918878</v>
      </c>
      <c r="JO286" s="147">
        <f t="shared" si="446"/>
        <v>155.31960933104241</v>
      </c>
      <c r="JP286" s="147">
        <f t="shared" si="447"/>
        <v>165.49531981724263</v>
      </c>
      <c r="JQ286" s="147">
        <f t="shared" si="448"/>
        <v>175.74091778568922</v>
      </c>
      <c r="JR286" s="147">
        <f t="shared" si="449"/>
        <v>186.0560105562796</v>
      </c>
      <c r="JS286" s="147">
        <f t="shared" si="450"/>
        <v>196.44009893297059</v>
      </c>
      <c r="JT286" s="147">
        <f t="shared" si="451"/>
        <v>206.89258132216719</v>
      </c>
      <c r="JU286" s="147">
        <f t="shared" si="452"/>
        <v>217.41275861575153</v>
      </c>
      <c r="JV286" s="147">
        <f t="shared" si="453"/>
        <v>227.99983975570694</v>
      </c>
      <c r="JW286" s="147">
        <f t="shared" si="454"/>
        <v>238.65294788836079</v>
      </c>
      <c r="JX286" s="147">
        <f t="shared" si="455"/>
        <v>249.37112700989024</v>
      </c>
      <c r="JY286" s="147">
        <f t="shared" si="456"/>
        <v>260.15334900098651</v>
      </c>
      <c r="JZ286" s="147">
        <f t="shared" si="457"/>
        <v>270.99852094738219</v>
      </c>
      <c r="KA286" s="147">
        <f t="shared" si="458"/>
        <v>281.90549264418911</v>
      </c>
      <c r="KB286" s="147">
        <f t="shared" si="459"/>
        <v>292.87306418544273</v>
      </c>
      <c r="KC286" s="147">
        <f t="shared" si="460"/>
        <v>303.89999354562434</v>
      </c>
      <c r="KD286" s="147">
        <f t="shared" si="461"/>
        <v>314.98500406690823</v>
      </c>
      <c r="KE286" s="147">
        <f t="shared" si="462"/>
        <v>326.12679177412269</v>
      </c>
      <c r="KF286" s="147">
        <f t="shared" si="463"/>
        <v>337.3240324485464</v>
      </c>
      <c r="KG286" s="147">
        <f t="shared" si="464"/>
        <v>348.57538840137295</v>
      </c>
      <c r="KH286" s="147">
        <f t="shared" si="465"/>
        <v>359.87951489760246</v>
      </c>
      <c r="KI286" s="147">
        <f t="shared" si="466"/>
        <v>371.23506619102176</v>
      </c>
      <c r="KJ286" s="147">
        <f t="shared" si="467"/>
        <v>382.64070114051015</v>
      </c>
      <c r="KK286" s="147">
        <f t="shared" si="468"/>
        <v>394.09508838700117</v>
      </c>
      <c r="KL286" s="147">
        <f t="shared" si="469"/>
        <v>405.59691107883816</v>
      </c>
      <c r="KM286" s="147">
        <f t="shared" si="470"/>
        <v>417.14487114089559</v>
      </c>
      <c r="KN286" s="147">
        <f t="shared" si="471"/>
        <v>428.737693089603</v>
      </c>
      <c r="KO286" s="147">
        <f t="shared" si="472"/>
        <v>440.37412740188711</v>
      </c>
      <c r="KP286" s="147">
        <f t="shared" si="473"/>
        <v>452.05295345099927</v>
      </c>
      <c r="KQ286" s="147">
        <f t="shared" si="474"/>
        <v>463.7729820262872</v>
      </c>
      <c r="KR286" s="147">
        <f t="shared" si="475"/>
        <v>475.53305745719655</v>
      </c>
      <c r="KS286" s="147">
        <f t="shared" si="476"/>
        <v>487.33205936424287</v>
      </c>
      <c r="KT286" s="147">
        <f t="shared" si="477"/>
        <v>499.16890406143034</v>
      </c>
      <c r="KU286" s="147">
        <f t="shared" si="478"/>
        <v>511.04254563568338</v>
      </c>
      <c r="KV286" s="147">
        <f t="shared" si="479"/>
        <v>522.95197672940139</v>
      </c>
      <c r="KW286" s="147">
        <f t="shared" si="480"/>
        <v>534.89622905229203</v>
      </c>
      <c r="KX286" s="147">
        <f t="shared" si="481"/>
        <v>546.87437364830009</v>
      </c>
      <c r="KY286" s="147">
        <f t="shared" si="482"/>
        <v>558.88552094275997</v>
      </c>
      <c r="KZ286" s="147">
        <f t="shared" si="483"/>
        <v>570.92882059396652</v>
      </c>
      <c r="LA286" s="147">
        <f t="shared" si="484"/>
        <v>583.00346117221443</v>
      </c>
      <c r="LB286" s="358">
        <f t="shared" si="485"/>
        <v>595.10866968805931</v>
      </c>
      <c r="LC286" s="147">
        <f t="shared" si="486"/>
        <v>607.24371099017662</v>
      </c>
      <c r="LD286" s="147">
        <f t="shared" si="487"/>
        <v>619.40788705173577</v>
      </c>
      <c r="LE286" s="147">
        <f t="shared" si="488"/>
        <v>631.60053616273979</v>
      </c>
      <c r="LF286" s="147">
        <f t="shared" si="489"/>
        <v>643.82103204431201</v>
      </c>
      <c r="LG286" s="147">
        <f t="shared" si="490"/>
        <v>656.06878289947167</v>
      </c>
      <c r="LH286" s="147">
        <f t="shared" si="491"/>
        <v>668.34323041354332</v>
      </c>
      <c r="LI286" s="147">
        <f t="shared" si="492"/>
        <v>680.64384871600953</v>
      </c>
      <c r="LJ286" s="147">
        <f t="shared" si="493"/>
        <v>692.97014331435184</v>
      </c>
      <c r="LK286" s="147">
        <f t="shared" si="494"/>
        <v>705.32165000922816</v>
      </c>
      <c r="LL286" s="147">
        <f t="shared" si="495"/>
        <v>717.69793379923021</v>
      </c>
      <c r="LM286" s="147">
        <f t="shared" si="496"/>
        <v>730.09858778243051</v>
      </c>
      <c r="LN286" s="147">
        <f t="shared" si="497"/>
        <v>742.5232320609839</v>
      </c>
      <c r="LO286" s="147">
        <f t="shared" si="498"/>
        <v>754.97151265418097</v>
      </c>
      <c r="LP286" s="147">
        <f t="shared" si="499"/>
        <v>767.44310042456368</v>
      </c>
      <c r="LQ286" s="147">
        <f t="shared" si="500"/>
        <v>779.93769002099964</v>
      </c>
      <c r="LR286" s="147">
        <f t="shared" si="501"/>
        <v>792.45499884197056</v>
      </c>
      <c r="LS286" s="147">
        <f t="shared" si="502"/>
        <v>804.99476602175423</v>
      </c>
      <c r="LT286" s="147">
        <f t="shared" si="503"/>
        <v>817.55675144167071</v>
      </c>
      <c r="LU286" s="147">
        <f t="shared" si="504"/>
        <v>830.14073476810506</v>
      </c>
      <c r="LX286" s="267">
        <v>290</v>
      </c>
      <c r="LY286" s="273">
        <v>29000</v>
      </c>
      <c r="LZ286" s="145">
        <f t="shared" si="565"/>
        <v>2.7118287493324289E-2</v>
      </c>
      <c r="MA286" s="145">
        <f t="shared" si="566"/>
        <v>5.4226275913414647E-2</v>
      </c>
      <c r="MB286" s="145">
        <f t="shared" si="567"/>
        <v>8.1313715412237628E-2</v>
      </c>
      <c r="MC286" s="145">
        <f t="shared" si="568"/>
        <v>0.10837045399848444</v>
      </c>
      <c r="MD286" s="145">
        <f t="shared" si="569"/>
        <v>0.13538648499462852</v>
      </c>
      <c r="ME286" s="145">
        <f t="shared" si="570"/>
        <v>0.16235199276673334</v>
      </c>
      <c r="MF286" s="145">
        <f t="shared" si="571"/>
        <v>0.18925739621216794</v>
      </c>
      <c r="MG286" s="145">
        <f t="shared" si="572"/>
        <v>0.21609338954097393</v>
      </c>
      <c r="MH286" s="145">
        <f t="shared" si="573"/>
        <v>0.24285097994476373</v>
      </c>
      <c r="MI286" s="145">
        <f t="shared" si="574"/>
        <v>0.26952152181306754</v>
      </c>
      <c r="MJ286" s="145">
        <f t="shared" si="575"/>
        <v>0.29609674722708484</v>
      </c>
      <c r="MK286" s="145">
        <f t="shared" si="576"/>
        <v>0.32256879253394843</v>
      </c>
      <c r="ML286" s="145">
        <f t="shared" si="577"/>
        <v>0.34893022087739173</v>
      </c>
      <c r="MM286" s="145">
        <f t="shared" si="578"/>
        <v>0.37517404063220028</v>
      </c>
      <c r="MN286" s="145">
        <f t="shared" si="579"/>
        <v>0.40129371975744937</v>
      </c>
      <c r="MO286" s="145">
        <f t="shared" si="580"/>
        <v>0.42728319614603472</v>
      </c>
      <c r="MP286" s="145">
        <f t="shared" si="581"/>
        <v>0.45313688410399655</v>
      </c>
      <c r="MQ286" s="145">
        <f t="shared" si="582"/>
        <v>0.47884967714189836</v>
      </c>
      <c r="MR286" s="145">
        <f t="shared" si="583"/>
        <v>0.50441694730125608</v>
      </c>
      <c r="MS286" s="145">
        <f t="shared" si="584"/>
        <v>0.52983454127168694</v>
      </c>
      <c r="MT286" s="145">
        <f t="shared" si="585"/>
        <v>0.55509877357878545</v>
      </c>
      <c r="MU286" s="145">
        <f t="shared" si="586"/>
        <v>0.58020641713949073</v>
      </c>
      <c r="MV286" s="145">
        <f t="shared" si="587"/>
        <v>0.60515469149084711</v>
      </c>
      <c r="MW286" s="145">
        <f t="shared" si="588"/>
        <v>0.62994124900067183</v>
      </c>
      <c r="MX286" s="145">
        <f t="shared" si="589"/>
        <v>0.65456415936525081</v>
      </c>
      <c r="MY286" s="145">
        <f t="shared" si="590"/>
        <v>0.67902189269070223</v>
      </c>
      <c r="MZ286" s="145">
        <f t="shared" si="591"/>
        <v>0.70331330144191762</v>
      </c>
      <c r="NA286" s="145">
        <f t="shared" si="592"/>
        <v>0.72743760152697168</v>
      </c>
      <c r="NB286" s="145">
        <f t="shared" si="593"/>
        <v>0.75139435276612365</v>
      </c>
      <c r="NC286" s="145">
        <f t="shared" si="594"/>
        <v>0.77518343897426734</v>
      </c>
      <c r="ND286" s="145">
        <f t="shared" si="595"/>
        <v>0.79880504786398721</v>
      </c>
      <c r="NE286" s="145">
        <f t="shared" si="596"/>
        <v>0.82225965095448761</v>
      </c>
      <c r="NF286" s="145">
        <f t="shared" si="597"/>
        <v>0.84554798364963735</v>
      </c>
      <c r="NG286" s="145">
        <f t="shared" si="598"/>
        <v>0.86867102562682008</v>
      </c>
      <c r="NH286" s="145">
        <f t="shared" si="599"/>
        <v>0.89162998165769014</v>
      </c>
      <c r="NI286" s="145">
        <f t="shared" si="600"/>
        <v>0.91442626296221863</v>
      </c>
      <c r="NJ286" s="145">
        <f t="shared" si="601"/>
        <v>0.93706146917922983</v>
      </c>
      <c r="NK286" s="145">
        <f t="shared" si="602"/>
        <v>0.95953737101963688</v>
      </c>
      <c r="NL286" s="145">
        <f t="shared" si="603"/>
        <v>0.9818558936532803</v>
      </c>
      <c r="NM286" s="145">
        <f t="shared" si="604"/>
        <v>1.0040191008664037</v>
      </c>
      <c r="NN286" s="145">
        <f t="shared" si="605"/>
        <v>1.0260291800144419</v>
      </c>
      <c r="NO286" s="145">
        <f t="shared" si="606"/>
        <v>1.0478884277840108</v>
      </c>
      <c r="NP286" s="145">
        <f t="shared" si="607"/>
        <v>1.0695992367685259</v>
      </c>
      <c r="NQ286" s="145">
        <f t="shared" si="608"/>
        <v>1.0911640828537903</v>
      </c>
      <c r="NR286" s="145">
        <f t="shared" si="609"/>
        <v>1.112585513403078</v>
      </c>
      <c r="NS286" s="145">
        <f t="shared" si="610"/>
        <v>1.1338661362255262</v>
      </c>
      <c r="NT286" s="145">
        <f t="shared" si="611"/>
        <v>1.1550086093069905</v>
      </c>
      <c r="NU286" s="145">
        <f t="shared" si="612"/>
        <v>1.1760156312788161</v>
      </c>
      <c r="NV286" s="145">
        <f t="shared" si="613"/>
        <v>1.196889932597077</v>
      </c>
      <c r="NW286" s="145">
        <f t="shared" si="614"/>
        <v>1.2176342674026841</v>
      </c>
      <c r="NX286" s="145">
        <f t="shared" si="615"/>
        <v>1.2382514060312626</v>
      </c>
      <c r="NY286" s="145">
        <f t="shared" si="616"/>
        <v>1.258744128140751</v>
      </c>
      <c r="NZ286" s="145">
        <f t="shared" si="617"/>
        <v>1.2791152164241637</v>
      </c>
      <c r="OA286" s="145">
        <f t="shared" si="618"/>
        <v>1.2993674508749093</v>
      </c>
      <c r="OB286" s="145">
        <f t="shared" si="619"/>
        <v>1.31950360357231</v>
      </c>
      <c r="OC286" s="145">
        <f t="shared" si="620"/>
        <v>1.3395264339554644</v>
      </c>
      <c r="OD286" s="145">
        <f t="shared" si="621"/>
        <v>1.3594386845544091</v>
      </c>
      <c r="OE286" s="145">
        <f t="shared" si="622"/>
        <v>1.3792430771483901</v>
      </c>
      <c r="OF286" s="145">
        <f t="shared" si="623"/>
        <v>1.3989423093221962</v>
      </c>
      <c r="OG286" s="145">
        <f t="shared" si="624"/>
        <v>1.4185390513926124</v>
      </c>
    </row>
    <row r="287" spans="55:397">
      <c r="BC287" s="173"/>
      <c r="BD287" s="182"/>
      <c r="BE287" s="91">
        <f t="shared" si="634"/>
        <v>1013.25</v>
      </c>
      <c r="BF287" s="193">
        <f t="shared" si="634"/>
        <v>1.2250000000000001</v>
      </c>
      <c r="BG287" s="91">
        <f t="shared" si="634"/>
        <v>288.14999999999998</v>
      </c>
      <c r="BH287" s="116">
        <f t="shared" si="634"/>
        <v>0</v>
      </c>
      <c r="BI287" s="116"/>
      <c r="BJ287" s="107"/>
      <c r="BK287" s="217">
        <v>30000</v>
      </c>
      <c r="BL287" s="220">
        <v>9.1440000000000001</v>
      </c>
      <c r="BM287" s="284">
        <v>300</v>
      </c>
      <c r="BN287" s="113"/>
      <c r="BO287" s="104">
        <f t="shared" si="626"/>
        <v>300.89579082611971</v>
      </c>
      <c r="BP287" s="256">
        <f t="shared" si="627"/>
        <v>0.45831224779165558</v>
      </c>
      <c r="BQ287" s="213">
        <f t="shared" si="628"/>
        <v>-44.436000000000433</v>
      </c>
      <c r="BR287" s="215">
        <f t="shared" si="629"/>
        <v>228.71399999999954</v>
      </c>
      <c r="BS287" s="117"/>
      <c r="BT287" s="101">
        <f t="shared" si="630"/>
        <v>589.32241019046057</v>
      </c>
      <c r="BU287" s="113"/>
      <c r="BV287" s="141">
        <f t="shared" si="631"/>
        <v>0.29696105682321217</v>
      </c>
      <c r="BW287" s="163">
        <f t="shared" si="632"/>
        <v>0.37413244717686167</v>
      </c>
      <c r="BX287" s="159">
        <f t="shared" si="633"/>
        <v>0.79373243102550606</v>
      </c>
      <c r="BY287" s="170"/>
      <c r="CC287" s="267">
        <v>309.32276302220043</v>
      </c>
      <c r="CD287" s="273">
        <v>31000</v>
      </c>
      <c r="CE287" s="145">
        <f t="shared" si="325"/>
        <v>2.8381255972581496E-2</v>
      </c>
      <c r="CF287" s="145">
        <f t="shared" si="326"/>
        <v>5.6750243741481327E-2</v>
      </c>
      <c r="CG287" s="145">
        <f t="shared" si="327"/>
        <v>8.509475950974181E-2</v>
      </c>
      <c r="CH287" s="145">
        <f t="shared" si="328"/>
        <v>0.11340272743433721</v>
      </c>
      <c r="CI287" s="145">
        <f t="shared" si="329"/>
        <v>0.14166226147607522</v>
      </c>
      <c r="CJ287" s="145">
        <f t="shared" si="330"/>
        <v>0.16986172475790767</v>
      </c>
      <c r="CK287" s="145">
        <f t="shared" si="331"/>
        <v>0.19798978569865516</v>
      </c>
      <c r="CL287" s="145">
        <f t="shared" si="332"/>
        <v>0.22603547026903059</v>
      </c>
      <c r="CM287" s="145">
        <f t="shared" si="333"/>
        <v>0.25398820980862691</v>
      </c>
      <c r="CN287" s="145">
        <f t="shared" si="334"/>
        <v>0.28183788394565512</v>
      </c>
      <c r="CO287" s="145">
        <f t="shared" si="335"/>
        <v>0.30957485826989495</v>
      </c>
      <c r="CP287" s="145">
        <f t="shared" si="336"/>
        <v>0.3371900165210831</v>
      </c>
      <c r="CQ287" s="145">
        <f t="shared" si="337"/>
        <v>0.36467478716516188</v>
      </c>
      <c r="CR287" s="145">
        <f t="shared" si="338"/>
        <v>0.39202116433697981</v>
      </c>
      <c r="CS287" s="145">
        <f t="shared" si="339"/>
        <v>0.41922172322678336</v>
      </c>
      <c r="CT287" s="145">
        <f t="shared" si="340"/>
        <v>0.44626963007707915</v>
      </c>
      <c r="CU287" s="145">
        <f t="shared" si="341"/>
        <v>0.47315864703414284</v>
      </c>
      <c r="CV287" s="145">
        <f t="shared" si="342"/>
        <v>0.49988313216398406</v>
      </c>
      <c r="CW287" s="145">
        <f t="shared" si="343"/>
        <v>0.52643803499471364</v>
      </c>
      <c r="CX287" s="145">
        <f t="shared" si="344"/>
        <v>0.55281888798662893</v>
      </c>
      <c r="CY287" s="145">
        <f t="shared" si="345"/>
        <v>0.57902179435768386</v>
      </c>
      <c r="CZ287" s="145">
        <f t="shared" si="346"/>
        <v>0.60504341270686757</v>
      </c>
      <c r="DA287" s="145">
        <f t="shared" si="347"/>
        <v>0.63088093888173324</v>
      </c>
      <c r="DB287" s="145">
        <f t="shared" si="348"/>
        <v>0.65653208553088305</v>
      </c>
      <c r="DC287" s="145">
        <f t="shared" si="349"/>
        <v>0.68199505976846575</v>
      </c>
      <c r="DD287" s="145">
        <f t="shared" si="350"/>
        <v>0.70726853935756184</v>
      </c>
      <c r="DE287" s="145">
        <f t="shared" si="351"/>
        <v>0.73235164779385586</v>
      </c>
      <c r="DF287" s="145">
        <f t="shared" si="352"/>
        <v>0.75724392864187617</v>
      </c>
      <c r="DG287" s="145">
        <f t="shared" si="353"/>
        <v>0.78194531944420953</v>
      </c>
      <c r="DH287" s="145">
        <f t="shared" si="354"/>
        <v>0.80645612549110834</v>
      </c>
      <c r="DI287" s="145">
        <f t="shared" si="355"/>
        <v>0.8307769937041497</v>
      </c>
      <c r="DJ287" s="145">
        <f t="shared" si="356"/>
        <v>0.85490888685454625</v>
      </c>
      <c r="DK287" s="145">
        <f t="shared" si="357"/>
        <v>0.87885305830450067</v>
      </c>
      <c r="DL287" s="145">
        <f t="shared" si="358"/>
        <v>0.90261102742938526</v>
      </c>
      <c r="DM287" s="145">
        <f t="shared" si="359"/>
        <v>0.92618455585001835</v>
      </c>
      <c r="DN287" s="145">
        <f t="shared" si="360"/>
        <v>0.94957562457776445</v>
      </c>
      <c r="DO287" s="145">
        <f t="shared" si="361"/>
        <v>0.97278641215129835</v>
      </c>
      <c r="DP287" s="145">
        <f t="shared" si="362"/>
        <v>0.99581927382220325</v>
      </c>
      <c r="DQ287" s="145">
        <f t="shared" si="363"/>
        <v>1.0186767218274848</v>
      </c>
      <c r="DR287" s="145">
        <f t="shared" si="364"/>
        <v>1.0413614067703583</v>
      </c>
      <c r="DS287" s="145">
        <f t="shared" si="365"/>
        <v>1.0638761001161576</v>
      </c>
      <c r="DT287" s="145">
        <f t="shared" si="366"/>
        <v>1.0862236777979659</v>
      </c>
      <c r="DU287" s="145">
        <f t="shared" si="367"/>
        <v>1.1084071049162108</v>
      </c>
      <c r="DV287" s="145">
        <f t="shared" si="368"/>
        <v>1.1304294215079707</v>
      </c>
      <c r="DW287" s="145">
        <f t="shared" si="369"/>
        <v>1.1522937293549058</v>
      </c>
      <c r="DX287" s="145">
        <f t="shared" si="370"/>
        <v>1.1740031797933306</v>
      </c>
      <c r="DY287" s="145">
        <f t="shared" si="371"/>
        <v>1.1955609624858461</v>
      </c>
      <c r="DZ287" s="145">
        <f t="shared" si="372"/>
        <v>1.2169702951110197</v>
      </c>
      <c r="EA287" s="145">
        <f t="shared" si="373"/>
        <v>1.2382344139256092</v>
      </c>
      <c r="EB287" s="145">
        <f t="shared" si="374"/>
        <v>1.259356565152675</v>
      </c>
      <c r="EC287" s="145">
        <f t="shared" si="375"/>
        <v>1.2803399971485299</v>
      </c>
      <c r="ED287" s="145">
        <f t="shared" si="376"/>
        <v>1.3011879533015904</v>
      </c>
      <c r="EE287" s="145">
        <f t="shared" si="377"/>
        <v>1.3219036656168497</v>
      </c>
      <c r="EF287" s="145">
        <f t="shared" si="378"/>
        <v>1.3424903489407121</v>
      </c>
      <c r="EG287" s="145">
        <f t="shared" si="379"/>
        <v>1.3629511957822729</v>
      </c>
      <c r="EH287" s="145">
        <f t="shared" si="380"/>
        <v>1.3832893716886665</v>
      </c>
      <c r="EI287" s="145">
        <f t="shared" si="381"/>
        <v>1.4035080111338945</v>
      </c>
      <c r="EJ287" s="145">
        <f t="shared" si="382"/>
        <v>1.4236102138823581</v>
      </c>
      <c r="EK287" s="145">
        <f t="shared" si="383"/>
        <v>1.4435990417903175</v>
      </c>
      <c r="EL287" s="145">
        <f t="shared" si="384"/>
        <v>1.4634775160104332</v>
      </c>
      <c r="EO287" s="267">
        <v>309.32276302220043</v>
      </c>
      <c r="EP287" s="273">
        <v>31000</v>
      </c>
      <c r="EQ287" s="146">
        <f t="shared" si="385"/>
        <v>226.76932645866222</v>
      </c>
      <c r="ER287" s="146">
        <f t="shared" si="386"/>
        <v>226.87884268513932</v>
      </c>
      <c r="ES287" s="146">
        <f t="shared" si="387"/>
        <v>227.06115979620785</v>
      </c>
      <c r="ET287" s="146">
        <f t="shared" si="388"/>
        <v>227.31596486002113</v>
      </c>
      <c r="EU287" s="146">
        <f t="shared" si="389"/>
        <v>227.64282366881167</v>
      </c>
      <c r="EV287" s="146">
        <f t="shared" si="390"/>
        <v>228.04118454679659</v>
      </c>
      <c r="EW287" s="146">
        <f t="shared" si="391"/>
        <v>228.51038312233283</v>
      </c>
      <c r="EX287" s="146">
        <f t="shared" si="392"/>
        <v>229.0496479771285</v>
      </c>
      <c r="EY287" s="146">
        <f t="shared" si="393"/>
        <v>229.65810707179588</v>
      </c>
      <c r="EZ287" s="146">
        <f t="shared" si="394"/>
        <v>230.33479483658306</v>
      </c>
      <c r="FA287" s="146">
        <f t="shared" si="395"/>
        <v>231.0786598089027</v>
      </c>
      <c r="FB287" s="146">
        <f t="shared" si="396"/>
        <v>231.88857269535211</v>
      </c>
      <c r="FC287" s="146">
        <f t="shared" si="397"/>
        <v>232.76333473517607</v>
      </c>
      <c r="FD287" s="146">
        <f t="shared" si="398"/>
        <v>233.70168624437491</v>
      </c>
      <c r="FE287" s="146">
        <f t="shared" si="399"/>
        <v>234.70231522458877</v>
      </c>
      <c r="FF287" s="146">
        <f t="shared" si="400"/>
        <v>235.76386592812113</v>
      </c>
      <c r="FG287" s="146">
        <f t="shared" si="401"/>
        <v>236.88494727956265</v>
      </c>
      <c r="FH287" s="146">
        <f t="shared" si="402"/>
        <v>238.06414106500901</v>
      </c>
      <c r="FI287" s="146">
        <f t="shared" si="403"/>
        <v>239.30000981135385</v>
      </c>
      <c r="FJ287" s="146">
        <f t="shared" si="404"/>
        <v>240.59110429017764</v>
      </c>
      <c r="FK287" s="146">
        <f t="shared" si="405"/>
        <v>241.93597059291267</v>
      </c>
      <c r="FL287" s="146">
        <f t="shared" si="406"/>
        <v>243.33315673593174</v>
      </c>
      <c r="FM287" s="146">
        <f t="shared" si="407"/>
        <v>244.78121876564728</v>
      </c>
      <c r="FN287" s="146">
        <f t="shared" si="408"/>
        <v>246.27872634441951</v>
      </c>
      <c r="FO287" s="146">
        <f t="shared" si="409"/>
        <v>247.82426780784849</v>
      </c>
      <c r="FP287" s="146">
        <f t="shared" si="410"/>
        <v>249.41645469276483</v>
      </c>
      <c r="FQ287" s="146">
        <f t="shared" si="411"/>
        <v>251.05392574285571</v>
      </c>
      <c r="FR287" s="146">
        <f t="shared" si="412"/>
        <v>252.73535040535239</v>
      </c>
      <c r="FS287" s="146">
        <f t="shared" si="413"/>
        <v>254.4594318375614</v>
      </c>
      <c r="FT287" s="146">
        <f t="shared" si="414"/>
        <v>256.22490944631585</v>
      </c>
      <c r="FU287" s="146">
        <f t="shared" si="415"/>
        <v>258.0305609866864</v>
      </c>
      <c r="FV287" s="146">
        <f t="shared" si="416"/>
        <v>259.87520424865244</v>
      </c>
      <c r="FW287" s="146">
        <f t="shared" si="417"/>
        <v>261.75769836195281</v>
      </c>
      <c r="FX287" s="146">
        <f t="shared" si="418"/>
        <v>263.67694475012939</v>
      </c>
      <c r="FY287" s="146">
        <f t="shared" si="419"/>
        <v>265.63188776496173</v>
      </c>
      <c r="FZ287" s="146">
        <f t="shared" si="420"/>
        <v>267.6215150321263</v>
      </c>
      <c r="GA287" s="146">
        <f t="shared" si="421"/>
        <v>269.64485753815285</v>
      </c>
      <c r="GB287" s="146">
        <f t="shared" si="422"/>
        <v>271.70098948762023</v>
      </c>
      <c r="GC287" s="146">
        <f t="shared" si="423"/>
        <v>273.7890279581639</v>
      </c>
      <c r="GD287" s="146">
        <f t="shared" si="424"/>
        <v>275.90813237929797</v>
      </c>
      <c r="GE287" s="355">
        <f t="shared" si="425"/>
        <v>278.05750385935926</v>
      </c>
      <c r="GF287" s="146">
        <f t="shared" si="426"/>
        <v>280.23638438311377</v>
      </c>
      <c r="GG287" s="146">
        <f t="shared" si="427"/>
        <v>282.44405590076542</v>
      </c>
      <c r="GH287" s="146">
        <f t="shared" si="428"/>
        <v>284.67983932731232</v>
      </c>
      <c r="GI287" s="146">
        <f t="shared" si="429"/>
        <v>286.94309346944164</v>
      </c>
      <c r="GJ287" s="146">
        <f t="shared" si="430"/>
        <v>289.2332138954518</v>
      </c>
      <c r="GK287" s="146">
        <f t="shared" si="431"/>
        <v>291.54963176206849</v>
      </c>
      <c r="GL287" s="146">
        <f t="shared" si="432"/>
        <v>293.89181261048526</v>
      </c>
      <c r="GM287" s="146">
        <f t="shared" si="433"/>
        <v>296.25925514252054</v>
      </c>
      <c r="GN287" s="146">
        <f t="shared" si="434"/>
        <v>298.6514899864423</v>
      </c>
      <c r="GO287" s="146">
        <f t="shared" si="435"/>
        <v>301.06807846077862</v>
      </c>
      <c r="GP287" s="146">
        <f t="shared" si="436"/>
        <v>303.50861134329961</v>
      </c>
      <c r="GQ287" s="146">
        <f t="shared" si="437"/>
        <v>305.97270765132015</v>
      </c>
      <c r="GR287" s="146">
        <f t="shared" si="438"/>
        <v>308.46001343854272</v>
      </c>
      <c r="GS287" s="146">
        <f t="shared" si="439"/>
        <v>310.97020061281404</v>
      </c>
      <c r="GT287" s="146">
        <f t="shared" si="440"/>
        <v>313.5029657784147</v>
      </c>
      <c r="GU287" s="146">
        <f t="shared" si="441"/>
        <v>316.05802910582986</v>
      </c>
      <c r="GV287" s="146">
        <f t="shared" si="442"/>
        <v>318.63513323135044</v>
      </c>
      <c r="GW287" s="146">
        <f t="shared" si="443"/>
        <v>321.23404218833065</v>
      </c>
      <c r="GX287" s="146">
        <f t="shared" si="444"/>
        <v>323.85454037146309</v>
      </c>
      <c r="HA287" s="267">
        <v>299.35811691375193</v>
      </c>
      <c r="HB287" s="273">
        <v>30000</v>
      </c>
      <c r="HC287" s="146">
        <f t="shared" si="505"/>
        <v>16.347717434658808</v>
      </c>
      <c r="HD287" s="146">
        <f t="shared" si="506"/>
        <v>32.688808904265393</v>
      </c>
      <c r="HE287" s="146">
        <f t="shared" si="507"/>
        <v>49.01668162923194</v>
      </c>
      <c r="HF287" s="146">
        <f t="shared" si="508"/>
        <v>65.324808779964187</v>
      </c>
      <c r="HG287" s="146">
        <f t="shared" si="509"/>
        <v>81.606761409229435</v>
      </c>
      <c r="HH287" s="146">
        <f t="shared" si="510"/>
        <v>97.856239161980099</v>
      </c>
      <c r="HI287" s="146">
        <f t="shared" si="511"/>
        <v>114.06709940037102</v>
      </c>
      <c r="HJ287" s="146">
        <f t="shared" si="512"/>
        <v>130.23338441942693</v>
      </c>
      <c r="HK287" s="146">
        <f t="shared" si="513"/>
        <v>146.34934647168788</v>
      </c>
      <c r="HL287" s="146">
        <f t="shared" si="514"/>
        <v>162.40947036793338</v>
      </c>
      <c r="HM287" s="146">
        <f t="shared" si="515"/>
        <v>178.4084934724593</v>
      </c>
      <c r="HN287" s="146">
        <f t="shared" si="516"/>
        <v>194.34142296470841</v>
      </c>
      <c r="HO287" s="146">
        <f t="shared" si="517"/>
        <v>210.20355029190941</v>
      </c>
      <c r="HP287" s="146">
        <f t="shared" si="518"/>
        <v>225.99046278872453</v>
      </c>
      <c r="HQ287" s="146">
        <f t="shared" si="519"/>
        <v>241.69805248818537</v>
      </c>
      <c r="HR287" s="146">
        <f t="shared" si="520"/>
        <v>257.32252219226461</v>
      </c>
      <c r="HS287" s="146">
        <f t="shared" si="521"/>
        <v>272.86038890939602</v>
      </c>
      <c r="HT287" s="146">
        <f t="shared" si="522"/>
        <v>288.30848479971945</v>
      </c>
      <c r="HU287" s="146">
        <f t="shared" si="523"/>
        <v>303.66395579607462</v>
      </c>
      <c r="HV287" s="146">
        <f t="shared" si="524"/>
        <v>318.92425809013434</v>
      </c>
      <c r="HW287" s="146">
        <f t="shared" si="525"/>
        <v>334.08715268815632</v>
      </c>
      <c r="HX287" s="146">
        <f t="shared" si="526"/>
        <v>349.1506982505187</v>
      </c>
      <c r="HY287" s="146">
        <f t="shared" si="527"/>
        <v>364.11324243332086</v>
      </c>
      <c r="HZ287" s="146">
        <f t="shared" si="528"/>
        <v>378.97341194999336</v>
      </c>
      <c r="IA287" s="146">
        <f t="shared" si="529"/>
        <v>393.73010156623008</v>
      </c>
      <c r="IB287" s="146">
        <f t="shared" si="530"/>
        <v>408.38246223359619</v>
      </c>
      <c r="IC287" s="146">
        <f t="shared" si="531"/>
        <v>422.92988855634991</v>
      </c>
      <c r="ID287" s="146">
        <f t="shared" si="532"/>
        <v>437.37200577314815</v>
      </c>
      <c r="IE287" s="146">
        <f t="shared" si="533"/>
        <v>451.70865642076257</v>
      </c>
      <c r="IF287" s="146">
        <f t="shared" si="534"/>
        <v>465.93988683158574</v>
      </c>
      <c r="IG287" s="146">
        <f t="shared" si="535"/>
        <v>480.06593360066188</v>
      </c>
      <c r="IH287" s="146">
        <f t="shared" si="536"/>
        <v>494.08721014202683</v>
      </c>
      <c r="II287" s="146">
        <f t="shared" si="537"/>
        <v>508.0042934383664</v>
      </c>
      <c r="IJ287" s="146">
        <f t="shared" si="538"/>
        <v>521.81791107277411</v>
      </c>
      <c r="IK287" s="146">
        <f t="shared" si="539"/>
        <v>535.52892861705027</v>
      </c>
      <c r="IL287" s="146">
        <f t="shared" si="540"/>
        <v>549.13833743741611</v>
      </c>
      <c r="IM287" s="146">
        <f t="shared" si="541"/>
        <v>562.64724296617123</v>
      </c>
      <c r="IN287" s="146">
        <f t="shared" si="542"/>
        <v>576.05685347644692</v>
      </c>
      <c r="IO287" s="146">
        <f t="shared" si="543"/>
        <v>589.36846938707504</v>
      </c>
      <c r="IP287" s="146">
        <f t="shared" si="544"/>
        <v>602.58347311554644</v>
      </c>
      <c r="IQ287" s="355">
        <f t="shared" si="545"/>
        <v>615.70331948909404</v>
      </c>
      <c r="IR287" s="146">
        <f t="shared" si="546"/>
        <v>628.72952671709561</v>
      </c>
      <c r="IS287" s="146">
        <f t="shared" si="547"/>
        <v>641.66366792210636</v>
      </c>
      <c r="IT287" s="146">
        <f t="shared" si="548"/>
        <v>654.50736322189084</v>
      </c>
      <c r="IU287" s="146">
        <f t="shared" si="549"/>
        <v>667.26227235074055</v>
      </c>
      <c r="IV287" s="146">
        <f t="shared" si="550"/>
        <v>679.93008780504397</v>
      </c>
      <c r="IW287" s="146">
        <f t="shared" si="551"/>
        <v>692.512528495433</v>
      </c>
      <c r="IX287" s="146">
        <f t="shared" si="552"/>
        <v>705.01133388582787</v>
      </c>
      <c r="IY287" s="146">
        <f t="shared" si="553"/>
        <v>717.42825859820459</v>
      </c>
      <c r="IZ287" s="146">
        <f t="shared" si="554"/>
        <v>729.76506746090638</v>
      </c>
      <c r="JA287" s="146">
        <f t="shared" si="555"/>
        <v>742.02353097769401</v>
      </c>
      <c r="JB287" s="146">
        <f t="shared" si="556"/>
        <v>754.20542119447521</v>
      </c>
      <c r="JC287" s="146">
        <f t="shared" si="557"/>
        <v>766.3125079406376</v>
      </c>
      <c r="JD287" s="146">
        <f t="shared" si="558"/>
        <v>778.34655542218138</v>
      </c>
      <c r="JE287" s="146">
        <f t="shared" si="559"/>
        <v>790.30931914428231</v>
      </c>
      <c r="JF287" s="146">
        <f t="shared" si="560"/>
        <v>802.20254314149668</v>
      </c>
      <c r="JG287" s="146">
        <f t="shared" si="561"/>
        <v>814.02795749456504</v>
      </c>
      <c r="JH287" s="146">
        <f t="shared" si="562"/>
        <v>825.7872761135369</v>
      </c>
      <c r="JI287" s="146">
        <f t="shared" si="563"/>
        <v>837.48219476785766</v>
      </c>
      <c r="JJ287" s="146">
        <f t="shared" si="564"/>
        <v>849.11438934492753</v>
      </c>
      <c r="JL287" s="267">
        <v>309.32276302220043</v>
      </c>
      <c r="JM287" s="273">
        <v>31000</v>
      </c>
      <c r="JN287" s="147">
        <f t="shared" si="445"/>
        <v>149.21298427198249</v>
      </c>
      <c r="JO287" s="147">
        <f t="shared" si="446"/>
        <v>159.32250049845959</v>
      </c>
      <c r="JP287" s="147">
        <f t="shared" si="447"/>
        <v>169.50481760952812</v>
      </c>
      <c r="JQ287" s="147">
        <f t="shared" si="448"/>
        <v>179.7596226733414</v>
      </c>
      <c r="JR287" s="147">
        <f t="shared" si="449"/>
        <v>190.08648148213194</v>
      </c>
      <c r="JS287" s="147">
        <f t="shared" si="450"/>
        <v>200.48484236011686</v>
      </c>
      <c r="JT287" s="147">
        <f t="shared" si="451"/>
        <v>210.9540409356531</v>
      </c>
      <c r="JU287" s="147">
        <f t="shared" si="452"/>
        <v>221.49330579044877</v>
      </c>
      <c r="JV287" s="147">
        <f t="shared" si="453"/>
        <v>232.10176488511615</v>
      </c>
      <c r="JW287" s="147">
        <f t="shared" si="454"/>
        <v>242.77845264990333</v>
      </c>
      <c r="JX287" s="147">
        <f t="shared" si="455"/>
        <v>253.52231762222297</v>
      </c>
      <c r="JY287" s="147">
        <f t="shared" si="456"/>
        <v>264.33223050867241</v>
      </c>
      <c r="JZ287" s="147">
        <f t="shared" si="457"/>
        <v>275.20699254849637</v>
      </c>
      <c r="KA287" s="147">
        <f t="shared" si="458"/>
        <v>286.14534405769518</v>
      </c>
      <c r="KB287" s="147">
        <f t="shared" si="459"/>
        <v>297.14597303790902</v>
      </c>
      <c r="KC287" s="147">
        <f t="shared" si="460"/>
        <v>308.20752374144138</v>
      </c>
      <c r="KD287" s="147">
        <f t="shared" si="461"/>
        <v>319.32860509288292</v>
      </c>
      <c r="KE287" s="147">
        <f t="shared" si="462"/>
        <v>330.50779887832925</v>
      </c>
      <c r="KF287" s="147">
        <f t="shared" si="463"/>
        <v>341.74366762467412</v>
      </c>
      <c r="KG287" s="147">
        <f t="shared" si="464"/>
        <v>353.03476210349788</v>
      </c>
      <c r="KH287" s="147">
        <f t="shared" si="465"/>
        <v>364.37962840623294</v>
      </c>
      <c r="KI287" s="147">
        <f t="shared" si="466"/>
        <v>375.77681454925198</v>
      </c>
      <c r="KJ287" s="147">
        <f t="shared" si="467"/>
        <v>387.22487657896755</v>
      </c>
      <c r="KK287" s="147">
        <f t="shared" si="468"/>
        <v>398.72238415773978</v>
      </c>
      <c r="KL287" s="147">
        <f t="shared" si="469"/>
        <v>410.26792562116873</v>
      </c>
      <c r="KM287" s="147">
        <f t="shared" si="470"/>
        <v>421.8601125060851</v>
      </c>
      <c r="KN287" s="147">
        <f t="shared" si="471"/>
        <v>433.49758355617598</v>
      </c>
      <c r="KO287" s="147">
        <f t="shared" si="472"/>
        <v>445.17900821867266</v>
      </c>
      <c r="KP287" s="147">
        <f t="shared" si="473"/>
        <v>456.90308965088167</v>
      </c>
      <c r="KQ287" s="147">
        <f t="shared" si="474"/>
        <v>468.66856725963612</v>
      </c>
      <c r="KR287" s="147">
        <f t="shared" si="475"/>
        <v>480.47421880000667</v>
      </c>
      <c r="KS287" s="147">
        <f t="shared" si="476"/>
        <v>492.31886206197271</v>
      </c>
      <c r="KT287" s="147">
        <f t="shared" si="477"/>
        <v>504.20135617527313</v>
      </c>
      <c r="KU287" s="147">
        <f t="shared" si="478"/>
        <v>516.12060256344967</v>
      </c>
      <c r="KV287" s="147">
        <f t="shared" si="479"/>
        <v>528.07554557828212</v>
      </c>
      <c r="KW287" s="147">
        <f t="shared" si="480"/>
        <v>540.06517284544657</v>
      </c>
      <c r="KX287" s="147">
        <f t="shared" si="481"/>
        <v>552.08851535147323</v>
      </c>
      <c r="KY287" s="147">
        <f t="shared" si="482"/>
        <v>564.14464730094051</v>
      </c>
      <c r="KZ287" s="147">
        <f t="shared" si="483"/>
        <v>576.23268577148428</v>
      </c>
      <c r="LA287" s="147">
        <f t="shared" si="484"/>
        <v>588.3517901926183</v>
      </c>
      <c r="LB287" s="358">
        <f t="shared" si="485"/>
        <v>600.50116167267959</v>
      </c>
      <c r="LC287" s="147">
        <f t="shared" si="486"/>
        <v>612.6800421964341</v>
      </c>
      <c r="LD287" s="147">
        <f t="shared" si="487"/>
        <v>624.88771371408575</v>
      </c>
      <c r="LE287" s="147">
        <f t="shared" si="488"/>
        <v>637.12349714063271</v>
      </c>
      <c r="LF287" s="147">
        <f t="shared" si="489"/>
        <v>649.38675128276191</v>
      </c>
      <c r="LG287" s="147">
        <f t="shared" si="490"/>
        <v>661.67687170877207</v>
      </c>
      <c r="LH287" s="147">
        <f t="shared" si="491"/>
        <v>673.99328957538887</v>
      </c>
      <c r="LI287" s="147">
        <f t="shared" si="492"/>
        <v>686.33547042380565</v>
      </c>
      <c r="LJ287" s="147">
        <f t="shared" si="493"/>
        <v>698.70291295584093</v>
      </c>
      <c r="LK287" s="147">
        <f t="shared" si="494"/>
        <v>711.09514779976257</v>
      </c>
      <c r="LL287" s="147">
        <f t="shared" si="495"/>
        <v>723.51173627409889</v>
      </c>
      <c r="LM287" s="147">
        <f t="shared" si="496"/>
        <v>735.95226915661988</v>
      </c>
      <c r="LN287" s="147">
        <f t="shared" si="497"/>
        <v>748.41636546464042</v>
      </c>
      <c r="LO287" s="147">
        <f t="shared" si="498"/>
        <v>760.90367125186299</v>
      </c>
      <c r="LP287" s="147">
        <f t="shared" si="499"/>
        <v>773.41385842613431</v>
      </c>
      <c r="LQ287" s="147">
        <f t="shared" si="500"/>
        <v>785.94662359173503</v>
      </c>
      <c r="LR287" s="147">
        <f t="shared" si="501"/>
        <v>798.50168691915019</v>
      </c>
      <c r="LS287" s="147">
        <f t="shared" si="502"/>
        <v>811.07879104467077</v>
      </c>
      <c r="LT287" s="147">
        <f t="shared" si="503"/>
        <v>823.67770000165092</v>
      </c>
      <c r="LU287" s="147">
        <f t="shared" si="504"/>
        <v>836.29819818478336</v>
      </c>
      <c r="LX287" s="267">
        <v>300</v>
      </c>
      <c r="LY287" s="273">
        <v>30000</v>
      </c>
      <c r="LZ287" s="145">
        <f t="shared" si="565"/>
        <v>2.7739853689554176E-2</v>
      </c>
      <c r="MA287" s="145">
        <f t="shared" si="566"/>
        <v>5.5468464017346363E-2</v>
      </c>
      <c r="MB287" s="145">
        <f t="shared" si="567"/>
        <v>8.3174643932835426E-2</v>
      </c>
      <c r="MC287" s="145">
        <f t="shared" si="568"/>
        <v>0.11084731829365209</v>
      </c>
      <c r="MD287" s="145">
        <f t="shared" si="569"/>
        <v>0.13847557805048563</v>
      </c>
      <c r="ME287" s="145">
        <f t="shared" si="570"/>
        <v>0.16604873235747875</v>
      </c>
      <c r="MF287" s="145">
        <f t="shared" si="571"/>
        <v>0.19355635799342191</v>
      </c>
      <c r="MG287" s="145">
        <f t="shared" si="572"/>
        <v>0.22098834554304045</v>
      </c>
      <c r="MH287" s="145">
        <f t="shared" si="573"/>
        <v>0.24833494186041535</v>
      </c>
      <c r="MI287" s="145">
        <f t="shared" si="574"/>
        <v>0.27558678841933903</v>
      </c>
      <c r="MJ287" s="145">
        <f t="shared" si="575"/>
        <v>0.30273495524258143</v>
      </c>
      <c r="MK287" s="145">
        <f t="shared" si="576"/>
        <v>0.32977097019253016</v>
      </c>
      <c r="ML287" s="145">
        <f t="shared" si="577"/>
        <v>0.35668684349535362</v>
      </c>
      <c r="MM287" s="145">
        <f t="shared" si="578"/>
        <v>0.38347508745796322</v>
      </c>
      <c r="MN287" s="145">
        <f t="shared" si="579"/>
        <v>0.41012873141897321</v>
      </c>
      <c r="MO287" s="145">
        <f t="shared" si="580"/>
        <v>0.4366413320496359</v>
      </c>
      <c r="MP287" s="145">
        <f t="shared" si="581"/>
        <v>0.46300697918684519</v>
      </c>
      <c r="MQ287" s="145">
        <f t="shared" si="582"/>
        <v>0.48922029743708922</v>
      </c>
      <c r="MR287" s="145">
        <f t="shared" si="583"/>
        <v>0.51527644383646432</v>
      </c>
      <c r="MS287" s="145">
        <f t="shared" si="584"/>
        <v>0.54117110188812023</v>
      </c>
      <c r="MT287" s="145">
        <f t="shared" si="585"/>
        <v>0.56690047232411223</v>
      </c>
      <c r="MU287" s="145">
        <f t="shared" si="586"/>
        <v>0.59246126095506568</v>
      </c>
      <c r="MV287" s="145">
        <f t="shared" si="587"/>
        <v>0.61785066397805011</v>
      </c>
      <c r="MW287" s="145">
        <f t="shared" si="588"/>
        <v>0.64306635111248289</v>
      </c>
      <c r="MX287" s="145">
        <f t="shared" si="589"/>
        <v>0.66810644692602494</v>
      </c>
      <c r="MY287" s="145">
        <f t="shared" si="590"/>
        <v>0.69296951069892765</v>
      </c>
      <c r="MZ287" s="145">
        <f t="shared" si="591"/>
        <v>0.71765451515693257</v>
      </c>
      <c r="NA287" s="145">
        <f t="shared" si="592"/>
        <v>0.74216082438099673</v>
      </c>
      <c r="NB287" s="145">
        <f t="shared" si="593"/>
        <v>0.76648817117743206</v>
      </c>
      <c r="NC287" s="145">
        <f t="shared" si="594"/>
        <v>0.79063663416600882</v>
      </c>
      <c r="ND287" s="145">
        <f t="shared" si="595"/>
        <v>0.81460661481634722</v>
      </c>
      <c r="NE287" s="145">
        <f t="shared" si="596"/>
        <v>0.83839881463585431</v>
      </c>
      <c r="NF287" s="145">
        <f t="shared" si="597"/>
        <v>0.86201421268569556</v>
      </c>
      <c r="NG287" s="145">
        <f t="shared" si="598"/>
        <v>0.88545404357545143</v>
      </c>
      <c r="NH287" s="145">
        <f t="shared" si="599"/>
        <v>0.90871977606277521</v>
      </c>
      <c r="NI287" s="145">
        <f t="shared" si="600"/>
        <v>0.93181309236134846</v>
      </c>
      <c r="NJ287" s="145">
        <f t="shared" si="601"/>
        <v>0.95473586823947809</v>
      </c>
      <c r="NK287" s="145">
        <f t="shared" si="602"/>
        <v>0.97749015397237926</v>
      </c>
      <c r="NL287" s="145">
        <f t="shared" si="603"/>
        <v>1.0000781561939915</v>
      </c>
      <c r="NM287" s="145">
        <f t="shared" si="604"/>
        <v>1.0225022206788303</v>
      </c>
      <c r="NN287" s="145">
        <f t="shared" si="605"/>
        <v>1.0447648160708967</v>
      </c>
      <c r="NO287" s="145">
        <f t="shared" si="606"/>
        <v>1.0668685185650741</v>
      </c>
      <c r="NP287" s="145">
        <f t="shared" si="607"/>
        <v>1.0888159975364415</v>
      </c>
      <c r="NQ287" s="145">
        <f t="shared" si="608"/>
        <v>1.1106100021045584</v>
      </c>
      <c r="NR287" s="145">
        <f t="shared" si="609"/>
        <v>1.1322533486128432</v>
      </c>
      <c r="NS287" s="145">
        <f t="shared" si="610"/>
        <v>1.1537489089975388</v>
      </c>
      <c r="NT287" s="145">
        <f t="shared" si="611"/>
        <v>1.1750996000162677</v>
      </c>
      <c r="NU287" s="145">
        <f t="shared" si="612"/>
        <v>1.1963083733027873</v>
      </c>
      <c r="NV287" s="145">
        <f t="shared" si="613"/>
        <v>1.2173782062120158</v>
      </c>
      <c r="NW287" s="145">
        <f t="shared" si="614"/>
        <v>1.2383120934176874</v>
      </c>
      <c r="NX287" s="145">
        <f t="shared" si="615"/>
        <v>1.2591130392239498</v>
      </c>
      <c r="NY287" s="145">
        <f t="shared" si="616"/>
        <v>1.279784050551763</v>
      </c>
      <c r="NZ287" s="145">
        <f t="shared" si="617"/>
        <v>1.3003281305609544</v>
      </c>
      <c r="OA287" s="145">
        <f t="shared" si="618"/>
        <v>1.3207482728692277</v>
      </c>
      <c r="OB287" s="145">
        <f t="shared" si="619"/>
        <v>1.3410474563301702</v>
      </c>
      <c r="OC287" s="145">
        <f t="shared" si="620"/>
        <v>1.3612286403332876</v>
      </c>
      <c r="OD287" s="145">
        <f t="shared" si="621"/>
        <v>1.3812947605903581</v>
      </c>
      <c r="OE287" s="145">
        <f t="shared" si="622"/>
        <v>1.4012487253736954</v>
      </c>
      <c r="OF287" s="145">
        <f t="shared" si="623"/>
        <v>1.4210934121734746</v>
      </c>
      <c r="OG287" s="145">
        <f t="shared" si="624"/>
        <v>1.4408316647427439</v>
      </c>
    </row>
    <row r="288" spans="55:397">
      <c r="BC288" s="173"/>
      <c r="BD288" s="182"/>
      <c r="BE288" s="91">
        <f t="shared" si="634"/>
        <v>1013.25</v>
      </c>
      <c r="BF288" s="193">
        <f t="shared" si="634"/>
        <v>1.2250000000000001</v>
      </c>
      <c r="BG288" s="91">
        <f t="shared" si="634"/>
        <v>288.14999999999998</v>
      </c>
      <c r="BH288" s="116">
        <f t="shared" si="634"/>
        <v>0</v>
      </c>
      <c r="BI288" s="116"/>
      <c r="BJ288" s="107"/>
      <c r="BK288" s="217">
        <v>31000</v>
      </c>
      <c r="BL288" s="220">
        <v>9.4488000000000003</v>
      </c>
      <c r="BM288" s="284">
        <v>310</v>
      </c>
      <c r="BN288" s="113"/>
      <c r="BO288" s="104">
        <f t="shared" si="626"/>
        <v>287.44669221545473</v>
      </c>
      <c r="BP288" s="256">
        <f t="shared" si="627"/>
        <v>0.44165287743567477</v>
      </c>
      <c r="BQ288" s="213">
        <f t="shared" si="628"/>
        <v>-46.417200000000435</v>
      </c>
      <c r="BR288" s="215">
        <f t="shared" si="629"/>
        <v>226.73279999999954</v>
      </c>
      <c r="BS288" s="117"/>
      <c r="BT288" s="101">
        <f t="shared" si="630"/>
        <v>586.76440098594583</v>
      </c>
      <c r="BU288" s="113"/>
      <c r="BV288" s="141">
        <f t="shared" si="631"/>
        <v>0.2836878284879889</v>
      </c>
      <c r="BW288" s="163">
        <f t="shared" si="632"/>
        <v>0.36053296117197936</v>
      </c>
      <c r="BX288" s="159">
        <f t="shared" si="633"/>
        <v>0.78685684539302292</v>
      </c>
      <c r="BY288" s="170"/>
      <c r="CC288" s="267">
        <v>319.28613007589314</v>
      </c>
      <c r="CD288" s="273">
        <v>32000</v>
      </c>
      <c r="CE288" s="145">
        <f t="shared" ref="CE288:CE322" si="635">SQRT(5*((((1/$BV289)*(((1+0.2*(CJ$353/661.48)^2)^3.5)-1))+1)^(1/3.5)-1))</f>
        <v>2.904330868443615E-2</v>
      </c>
      <c r="CF288" s="145">
        <f t="shared" ref="CF288:CF322" si="636">SQRT(5*((((1/$BV289)*(((1+0.2*(CK$353/661.48)^2)^3.5)-1))+1)^(1/3.5)-1))</f>
        <v>5.8073236384529089E-2</v>
      </c>
      <c r="CG288" s="145">
        <f t="shared" ref="CG288:CG322" si="637">SQRT(5*((((1/$BV289)*(((1+0.2*(CL$353/661.48)^2)^3.5)-1))+1)^(1/3.5)-1))</f>
        <v>8.707647577640179E-2</v>
      </c>
      <c r="CH288" s="145">
        <f t="shared" ref="CH288:CH322" si="638">SQRT(5*((((1/$BV289)*(((1+0.2*(CM$353/661.48)^2)^3.5)-1))+1)^(1/3.5)-1))</f>
        <v>0.11603986582306555</v>
      </c>
      <c r="CI288" s="145">
        <f t="shared" ref="CI288:CI322" si="639">SQRT(5*((((1/$BV289)*(((1+0.2*(CN$353/661.48)^2)^3.5)-1))+1)^(1/3.5)-1))</f>
        <v>0.14495046236021056</v>
      </c>
      <c r="CJ288" s="145">
        <f t="shared" ref="CJ288:CJ322" si="640">SQRT(5*((((1/$BV289)*(((1+0.2*(CO$353/661.48)^2)^3.5)-1))+1)^(1/3.5)-1))</f>
        <v>0.17379560568970487</v>
      </c>
      <c r="CK288" s="145">
        <f t="shared" ref="CK288:CK322" si="641">SQRT(5*((((1/$BV289)*(((1+0.2*(CP$353/661.48)^2)^3.5)-1))+1)^(1/3.5)-1))</f>
        <v>0.20256298430681571</v>
      </c>
      <c r="CL288" s="145">
        <f t="shared" ref="CL288:CL322" si="642">SQRT(5*((((1/$BV289)*(((1+0.2*(CQ$353/661.48)^2)^3.5)-1))+1)^(1/3.5)-1))</f>
        <v>0.23124069398738353</v>
      </c>
      <c r="CM288" s="145">
        <f t="shared" ref="CM288:CM322" si="643">SQRT(5*((((1/$BV289)*(((1+0.2*(CR$353/661.48)^2)^3.5)-1))+1)^(1/3.5)-1))</f>
        <v>0.25981729157663253</v>
      </c>
      <c r="CN288" s="145">
        <f t="shared" ref="CN288:CN322" si="644">SQRT(5*((((1/$BV289)*(((1+0.2*(CS$353/661.48)^2)^3.5)-1))+1)^(1/3.5)-1))</f>
        <v>0.28828184294993359</v>
      </c>
      <c r="CO288" s="145">
        <f t="shared" ref="CO288:CO322" si="645">SQRT(5*((((1/$BV289)*(((1+0.2*(CT$353/661.48)^2)^3.5)-1))+1)^(1/3.5)-1))</f>
        <v>0.31662396475107668</v>
      </c>
      <c r="CP288" s="145">
        <f t="shared" ref="CP288:CP322" si="646">SQRT(5*((((1/$BV289)*(((1+0.2*(CU$353/661.48)^2)^3.5)-1))+1)^(1/3.5)-1))</f>
        <v>0.34483385965147728</v>
      </c>
      <c r="CQ288" s="145">
        <f t="shared" ref="CQ288:CQ322" si="647">SQRT(5*((((1/$BV289)*(((1+0.2*(CV$353/661.48)^2)^3.5)-1))+1)^(1/3.5)-1))</f>
        <v>0.3729023450090504</v>
      </c>
      <c r="CR288" s="145">
        <f t="shared" ref="CR288:CR322" si="648">SQRT(5*((((1/$BV289)*(((1+0.2*(CW$353/661.48)^2)^3.5)-1))+1)^(1/3.5)-1))</f>
        <v>0.40082087493436186</v>
      </c>
      <c r="CS288" s="145">
        <f t="shared" ref="CS288:CS322" si="649">SQRT(5*((((1/$BV289)*(((1+0.2*(CX$353/661.48)^2)^3.5)-1))+1)^(1/3.5)-1))</f>
        <v>0.42858155589056146</v>
      </c>
      <c r="CT288" s="145">
        <f t="shared" ref="CT288:CT322" si="650">SQRT(5*((((1/$BV289)*(((1+0.2*(CY$353/661.48)^2)^3.5)-1))+1)^(1/3.5)-1))</f>
        <v>0.45617715605946141</v>
      </c>
      <c r="CU288" s="145">
        <f t="shared" ref="CU288:CU322" si="651">SQRT(5*((((1/$BV289)*(((1+0.2*(CZ$353/661.48)^2)^3.5)-1))+1)^(1/3.5)-1))</f>
        <v>0.48360110879709001</v>
      </c>
      <c r="CV288" s="145">
        <f t="shared" ref="CV288:CV322" si="652">SQRT(5*((((1/$BV289)*(((1+0.2*(DA$353/661.48)^2)^3.5)-1))+1)^(1/3.5)-1))</f>
        <v>0.51084751057695821</v>
      </c>
      <c r="CW288" s="145">
        <f t="shared" ref="CW288:CW322" si="653">SQRT(5*((((1/$BV289)*(((1+0.2*(DB$353/661.48)^2)^3.5)-1))+1)^(1/3.5)-1))</f>
        <v>0.53791111387742718</v>
      </c>
      <c r="CX288" s="145">
        <f t="shared" ref="CX288:CX322" si="654">SQRT(5*((((1/$BV289)*(((1+0.2*(DC$353/661.48)^2)^3.5)-1))+1)^(1/3.5)-1))</f>
        <v>0.56478731551146255</v>
      </c>
      <c r="CY288" s="145">
        <f t="shared" ref="CY288:CY322" si="655">SQRT(5*((((1/$BV289)*(((1+0.2*(DD$353/661.48)^2)^3.5)-1))+1)^(1/3.5)-1))</f>
        <v>0.59147214092301181</v>
      </c>
      <c r="CZ288" s="145">
        <f t="shared" ref="CZ288:CZ322" si="656">SQRT(5*((((1/$BV289)*(((1+0.2*(DE$353/661.48)^2)^3.5)-1))+1)^(1/3.5)-1))</f>
        <v>0.61796222498613629</v>
      </c>
      <c r="DA288" s="145">
        <f t="shared" ref="DA288:DA322" si="657">SQRT(5*((((1/$BV289)*(((1+0.2*(DF$353/661.48)^2)^3.5)-1))+1)^(1/3.5)-1))</f>
        <v>0.6442547898416352</v>
      </c>
      <c r="DB288" s="145">
        <f t="shared" ref="DB288:DB322" si="658">SQRT(5*((((1/$BV289)*(((1+0.2*(DG$353/661.48)^2)^3.5)-1))+1)^(1/3.5)-1))</f>
        <v>0.67034762029377282</v>
      </c>
      <c r="DC288" s="145">
        <f t="shared" ref="DC288:DC322" si="659">SQRT(5*((((1/$BV289)*(((1+0.2*(DH$353/661.48)^2)^3.5)-1))+1)^(1/3.5)-1))</f>
        <v>0.69623903726809244</v>
      </c>
      <c r="DD288" s="145">
        <f t="shared" ref="DD288:DD322" si="660">SQRT(5*((((1/$BV289)*(((1+0.2*(DI$353/661.48)^2)^3.5)-1))+1)^(1/3.5)-1))</f>
        <v>0.7219278698024959</v>
      </c>
      <c r="DE288" s="145">
        <f t="shared" ref="DE288:DE322" si="661">SQRT(5*((((1/$BV289)*(((1+0.2*(DJ$353/661.48)^2)^3.5)-1))+1)^(1/3.5)-1))</f>
        <v>0.74741342600936267</v>
      </c>
      <c r="DF288" s="145">
        <f t="shared" ref="DF288:DF322" si="662">SQRT(5*((((1/$BV289)*(((1+0.2*(DK$353/661.48)^2)^3.5)-1))+1)^(1/3.5)-1))</f>
        <v>0.77269546340837669</v>
      </c>
      <c r="DG288" s="145">
        <f t="shared" ref="DG288:DG322" si="663">SQRT(5*((((1/$BV289)*(((1+0.2*(DL$353/661.48)^2)^3.5)-1))+1)^(1/3.5)-1))</f>
        <v>0.79777415898916926</v>
      </c>
      <c r="DH288" s="145">
        <f t="shared" ref="DH288:DH322" si="664">SQRT(5*((((1/$BV289)*(((1+0.2*(DM$353/661.48)^2)^3.5)-1))+1)^(1/3.5)-1))</f>
        <v>0.82265007932160639</v>
      </c>
      <c r="DI288" s="145">
        <f t="shared" ref="DI288:DI322" si="665">SQRT(5*((((1/$BV289)*(((1+0.2*(DN$353/661.48)^2)^3.5)-1))+1)^(1/3.5)-1))</f>
        <v>0.84732415099024128</v>
      </c>
      <c r="DJ288" s="145">
        <f t="shared" ref="DJ288:DJ322" si="666">SQRT(5*((((1/$BV289)*(((1+0.2*(DO$353/661.48)^2)^3.5)-1))+1)^(1/3.5)-1))</f>
        <v>0.87179763158941359</v>
      </c>
      <c r="DK288" s="145">
        <f t="shared" ref="DK288:DK322" si="667">SQRT(5*((((1/$BV289)*(((1+0.2*(DP$353/661.48)^2)^3.5)-1))+1)^(1/3.5)-1))</f>
        <v>0.89607208147722595</v>
      </c>
      <c r="DL288" s="145">
        <f t="shared" ref="DL288:DL322" si="668">SQRT(5*((((1/$BV289)*(((1+0.2*(DQ$353/661.48)^2)^3.5)-1))+1)^(1/3.5)-1))</f>
        <v>0.9201493364506802</v>
      </c>
      <c r="DM288" s="145">
        <f t="shared" ref="DM288:DM322" si="669">SQRT(5*((((1/$BV289)*(((1+0.2*(DR$353/661.48)^2)^3.5)-1))+1)^(1/3.5)-1))</f>
        <v>0.94403148147124216</v>
      </c>
      <c r="DN288" s="145">
        <f t="shared" ref="DN288:DN322" si="670">SQRT(5*((((1/$BV289)*(((1+0.2*(DS$353/661.48)^2)^3.5)-1))+1)^(1/3.5)-1))</f>
        <v>0.96772082553982053</v>
      </c>
      <c r="DO288" s="145">
        <f t="shared" ref="DO288:DO322" si="671">SQRT(5*((((1/$BV289)*(((1+0.2*(DT$353/661.48)^2)^3.5)-1))+1)^(1/3.5)-1))</f>
        <v>0.99121987779324539</v>
      </c>
      <c r="DP288" s="145">
        <f t="shared" ref="DP288:DP322" si="672">SQRT(5*((((1/$BV289)*(((1+0.2*(DU$353/661.48)^2)^3.5)-1))+1)^(1/3.5)-1))</f>
        <v>1.0145313248702477</v>
      </c>
      <c r="DQ288" s="145">
        <f t="shared" ref="DQ288:DQ322" si="673">SQRT(5*((((1/$BV289)*(((1+0.2*(DV$353/661.48)^2)^3.5)-1))+1)^(1/3.5)-1))</f>
        <v>1.0376580095741226</v>
      </c>
      <c r="DR288" s="145">
        <f t="shared" ref="DR288:DR322" si="674">SQRT(5*((((1/$BV289)*(((1+0.2*(DW$353/661.48)^2)^3.5)-1))+1)^(1/3.5)-1))</f>
        <v>1.0606029108412121</v>
      </c>
      <c r="DS288" s="145">
        <f t="shared" ref="DS288:DS322" si="675">SQRT(5*((((1/$BV289)*(((1+0.2*(DX$353/661.48)^2)^3.5)-1))+1)^(1/3.5)-1))</f>
        <v>1.0833691250090336</v>
      </c>
      <c r="DT288" s="145">
        <f t="shared" ref="DT288:DT322" si="676">SQRT(5*((((1/$BV289)*(((1+0.2*(DY$353/661.48)^2)^3.5)-1))+1)^(1/3.5)-1))</f>
        <v>1.1059598483651825</v>
      </c>
      <c r="DU288" s="145">
        <f t="shared" ref="DU288:DU322" si="677">SQRT(5*((((1/$BV289)*(((1+0.2*(DZ$353/661.48)^2)^3.5)-1))+1)^(1/3.5)-1))</f>
        <v>1.1283783609476363</v>
      </c>
      <c r="DV288" s="145">
        <f t="shared" ref="DV288:DV322" si="678">SQRT(5*((((1/$BV289)*(((1+0.2*(EA$353/661.48)^2)^3.5)-1))+1)^(1/3.5)-1))</f>
        <v>1.1506280115587111</v>
      </c>
      <c r="DW288" s="145">
        <f t="shared" ref="DW288:DW322" si="679">SQRT(5*((((1/$BV289)*(((1+0.2*(EB$353/661.48)^2)^3.5)-1))+1)^(1/3.5)-1))</f>
        <v>1.1727122039484212</v>
      </c>
      <c r="DX288" s="145">
        <f t="shared" ref="DX288:DX322" si="680">SQRT(5*((((1/$BV289)*(((1+0.2*(EC$353/661.48)^2)^3.5)-1))+1)^(1/3.5)-1))</f>
        <v>1.1946343841180533</v>
      </c>
      <c r="DY288" s="145">
        <f t="shared" ref="DY288:DY322" si="681">SQRT(5*((((1/$BV289)*(((1+0.2*(ED$353/661.48)^2)^3.5)-1))+1)^(1/3.5)-1))</f>
        <v>1.2163980286912928</v>
      </c>
      <c r="DZ288" s="145">
        <f t="shared" ref="DZ288:DZ322" si="682">SQRT(5*((((1/$BV289)*(((1+0.2*(EE$353/661.48)^2)^3.5)-1))+1)^(1/3.5)-1))</f>
        <v>1.2380066342979523</v>
      </c>
      <c r="EA288" s="145">
        <f t="shared" ref="EA288:EA322" si="683">SQRT(5*((((1/$BV289)*(((1+0.2*(EF$353/661.48)^2)^3.5)-1))+1)^(1/3.5)-1))</f>
        <v>1.2594637079141111</v>
      </c>
      <c r="EB288" s="145">
        <f t="shared" ref="EB288:EB322" si="684">SQRT(5*((((1/$BV289)*(((1+0.2*(EG$353/661.48)^2)^3.5)-1))+1)^(1/3.5)-1))</f>
        <v>1.2807727581020767</v>
      </c>
      <c r="EC288" s="145">
        <f t="shared" ref="EC288:EC322" si="685">SQRT(5*((((1/$BV289)*(((1+0.2*(EH$353/661.48)^2)^3.5)-1))+1)^(1/3.5)-1))</f>
        <v>1.3019372870939299</v>
      </c>
      <c r="ED288" s="145">
        <f t="shared" ref="ED288:ED322" si="686">SQRT(5*((((1/$BV289)*(((1+0.2*(EI$353/661.48)^2)^3.5)-1))+1)^(1/3.5)-1))</f>
        <v>1.3229607836633284</v>
      </c>
      <c r="EE288" s="145">
        <f t="shared" ref="EE288:EE322" si="687">SQRT(5*((((1/$BV289)*(((1+0.2*(EJ$353/661.48)^2)^3.5)-1))+1)^(1/3.5)-1))</f>
        <v>1.3438467167315902</v>
      </c>
      <c r="EF288" s="145">
        <f t="shared" ref="EF288:EF322" si="688">SQRT(5*((((1/$BV289)*(((1+0.2*(EK$353/661.48)^2)^3.5)-1))+1)^(1/3.5)-1))</f>
        <v>1.3645985296558578</v>
      </c>
      <c r="EG288" s="145">
        <f t="shared" ref="EG288:EG322" si="689">SQRT(5*((((1/$BV289)*(((1+0.2*(EL$353/661.48)^2)^3.5)-1))+1)^(1/3.5)-1))</f>
        <v>1.3852196351491359</v>
      </c>
      <c r="EH288" s="145">
        <f t="shared" ref="EH288:EH322" si="690">SQRT(5*((((1/$BV289)*(((1+0.2*(EM$353/661.48)^2)^3.5)-1))+1)^(1/3.5)-1))</f>
        <v>1.4057134107841853</v>
      </c>
      <c r="EI288" s="145">
        <f t="shared" ref="EI288:EI322" si="691">SQRT(5*((((1/$BV289)*(((1+0.2*(EN$353/661.48)^2)^3.5)-1))+1)^(1/3.5)-1))</f>
        <v>1.4260831950356523</v>
      </c>
      <c r="EJ288" s="145">
        <f t="shared" ref="EJ288:EJ322" si="692">SQRT(5*((((1/$BV289)*(((1+0.2*(EO$353/661.48)^2)^3.5)-1))+1)^(1/3.5)-1))</f>
        <v>1.4463322838171617</v>
      </c>
      <c r="EK288" s="145">
        <f t="shared" ref="EK288:EK322" si="693">SQRT(5*((((1/$BV289)*(((1+0.2*(EP$353/661.48)^2)^3.5)-1))+1)^(1/3.5)-1))</f>
        <v>1.4664639274726274</v>
      </c>
      <c r="EL288" s="145">
        <f t="shared" ref="EL288:EL322" si="694">SQRT(5*((((1/$BV289)*(((1+0.2*(EQ$353/661.48)^2)^3.5)-1))+1)^(1/3.5)-1))</f>
        <v>1.486481328183443</v>
      </c>
      <c r="EO288" s="267">
        <v>319.28613007589314</v>
      </c>
      <c r="EP288" s="273">
        <v>32000</v>
      </c>
      <c r="EQ288" s="146">
        <f t="shared" si="385"/>
        <v>224.78951621430525</v>
      </c>
      <c r="ER288" s="146">
        <f t="shared" si="386"/>
        <v>224.90319498944839</v>
      </c>
      <c r="ES288" s="146">
        <f t="shared" si="387"/>
        <v>225.09242737922162</v>
      </c>
      <c r="ET288" s="146">
        <f t="shared" si="388"/>
        <v>225.35686731706724</v>
      </c>
      <c r="EU288" s="146">
        <f t="shared" si="389"/>
        <v>225.69603483580605</v>
      </c>
      <c r="EV288" s="146">
        <f t="shared" si="390"/>
        <v>226.10932048501101</v>
      </c>
      <c r="EW288" s="146">
        <f t="shared" si="391"/>
        <v>226.59599085954076</v>
      </c>
      <c r="EX288" s="146">
        <f t="shared" si="392"/>
        <v>227.15519513320399</v>
      </c>
      <c r="EY288" s="146">
        <f t="shared" si="393"/>
        <v>227.78597247545719</v>
      </c>
      <c r="EZ288" s="146">
        <f t="shared" si="394"/>
        <v>228.48726021686298</v>
      </c>
      <c r="FA288" s="146">
        <f t="shared" si="395"/>
        <v>229.2579026209431</v>
      </c>
      <c r="FB288" s="146">
        <f t="shared" si="396"/>
        <v>230.09666011608252</v>
      </c>
      <c r="FC288" s="146">
        <f t="shared" si="397"/>
        <v>231.00221884112091</v>
      </c>
      <c r="FD288" s="146">
        <f t="shared" si="398"/>
        <v>231.97320036191161</v>
      </c>
      <c r="FE288" s="146">
        <f t="shared" si="399"/>
        <v>233.00817142301591</v>
      </c>
      <c r="FF288" s="146">
        <f t="shared" si="400"/>
        <v>234.10565360831768</v>
      </c>
      <c r="FG288" s="146">
        <f t="shared" si="401"/>
        <v>235.26413279612828</v>
      </c>
      <c r="FH288" s="146">
        <f t="shared" si="402"/>
        <v>236.48206830772409</v>
      </c>
      <c r="FI288" s="146">
        <f t="shared" si="403"/>
        <v>237.75790166263357</v>
      </c>
      <c r="FJ288" s="146">
        <f t="shared" si="404"/>
        <v>239.09006486883814</v>
      </c>
      <c r="FK288" s="146">
        <f t="shared" si="405"/>
        <v>240.47698819086133</v>
      </c>
      <c r="FL288" s="146">
        <f t="shared" si="406"/>
        <v>241.91710735310542</v>
      </c>
      <c r="FM288" s="146">
        <f t="shared" si="407"/>
        <v>243.4088701493678</v>
      </c>
      <c r="FN288" s="146">
        <f t="shared" si="408"/>
        <v>244.95074244200467</v>
      </c>
      <c r="FO288" s="146">
        <f t="shared" si="409"/>
        <v>246.54121354548374</v>
      </c>
      <c r="FP288" s="146">
        <f t="shared" si="410"/>
        <v>248.17880099898198</v>
      </c>
      <c r="FQ288" s="146">
        <f t="shared" si="411"/>
        <v>249.86205474117332</v>
      </c>
      <c r="FR288" s="146">
        <f t="shared" si="412"/>
        <v>251.58956070742511</v>
      </c>
      <c r="FS288" s="146">
        <f t="shared" si="413"/>
        <v>253.35994387530616</v>
      </c>
      <c r="FT288" s="146">
        <f t="shared" si="414"/>
        <v>255.17187078871109</v>
      </c>
      <c r="FU288" s="146">
        <f t="shared" si="415"/>
        <v>257.02405159409631</v>
      </c>
      <c r="FV288" s="146">
        <f t="shared" si="416"/>
        <v>258.91524162445359</v>
      </c>
      <c r="FW288" s="146">
        <f t="shared" si="417"/>
        <v>260.84424256782717</v>
      </c>
      <c r="FX288" s="146">
        <f t="shared" si="418"/>
        <v>262.80990325754561</v>
      </c>
      <c r="FY288" s="146">
        <f t="shared" si="419"/>
        <v>264.81112012103466</v>
      </c>
      <c r="FZ288" s="146">
        <f t="shared" si="420"/>
        <v>266.84683732319729</v>
      </c>
      <c r="GA288" s="146">
        <f t="shared" si="421"/>
        <v>268.91604663904411</v>
      </c>
      <c r="GB288" s="146">
        <f t="shared" si="422"/>
        <v>271.0177870885953</v>
      </c>
      <c r="GC288" s="146">
        <f t="shared" si="423"/>
        <v>273.151144365184</v>
      </c>
      <c r="GD288" s="146">
        <f t="shared" si="424"/>
        <v>275.31525008622458</v>
      </c>
      <c r="GE288" s="355">
        <f t="shared" si="425"/>
        <v>277.50928089334758</v>
      </c>
      <c r="GF288" s="146">
        <f t="shared" si="426"/>
        <v>279.7324574266064</v>
      </c>
      <c r="GG288" s="146">
        <f t="shared" si="427"/>
        <v>281.98404319526816</v>
      </c>
      <c r="GH288" s="146">
        <f t="shared" si="428"/>
        <v>284.26334336555288</v>
      </c>
      <c r="GI288" s="146">
        <f t="shared" si="429"/>
        <v>286.56970348361756</v>
      </c>
      <c r="GJ288" s="146">
        <f t="shared" si="430"/>
        <v>288.90250815010376</v>
      </c>
      <c r="GK288" s="146">
        <f t="shared" si="431"/>
        <v>291.26117966070461</v>
      </c>
      <c r="GL288" s="146">
        <f t="shared" si="432"/>
        <v>293.64517662546609</v>
      </c>
      <c r="GM288" s="146">
        <f t="shared" si="433"/>
        <v>296.05399257792209</v>
      </c>
      <c r="GN288" s="146">
        <f t="shared" si="434"/>
        <v>298.48715458367712</v>
      </c>
      <c r="GO288" s="146">
        <f t="shared" si="435"/>
        <v>300.94422185669453</v>
      </c>
      <c r="GP288" s="146">
        <f t="shared" si="436"/>
        <v>303.42478439031805</v>
      </c>
      <c r="GQ288" s="146">
        <f t="shared" si="437"/>
        <v>305.9284616089376</v>
      </c>
      <c r="GR288" s="146">
        <f t="shared" si="438"/>
        <v>308.45490104522133</v>
      </c>
      <c r="GS288" s="146">
        <f t="shared" si="439"/>
        <v>311.00377704694097</v>
      </c>
      <c r="GT288" s="146">
        <f t="shared" si="440"/>
        <v>313.57478951663114</v>
      </c>
      <c r="GU288" s="146">
        <f t="shared" si="441"/>
        <v>316.16766268662974</v>
      </c>
      <c r="GV288" s="146">
        <f t="shared" si="442"/>
        <v>318.7821439314323</v>
      </c>
      <c r="GW288" s="146">
        <f t="shared" si="443"/>
        <v>321.41800261876455</v>
      </c>
      <c r="GX288" s="146">
        <f t="shared" si="444"/>
        <v>324.07502900031454</v>
      </c>
      <c r="HA288" s="267">
        <v>309.32276302220043</v>
      </c>
      <c r="HB288" s="273">
        <v>31000</v>
      </c>
      <c r="HC288" s="146">
        <f t="shared" si="505"/>
        <v>16.65311065998058</v>
      </c>
      <c r="HD288" s="146">
        <f t="shared" si="506"/>
        <v>33.299022774776709</v>
      </c>
      <c r="HE288" s="146">
        <f t="shared" si="507"/>
        <v>49.930575590776769</v>
      </c>
      <c r="HF288" s="146">
        <f t="shared" si="508"/>
        <v>66.540683433181357</v>
      </c>
      <c r="HG288" s="146">
        <f t="shared" si="509"/>
        <v>83.122371997323711</v>
      </c>
      <c r="HH288" s="146">
        <f t="shared" si="510"/>
        <v>99.668813178013295</v>
      </c>
      <c r="HI288" s="146">
        <f t="shared" si="511"/>
        <v>116.17335800680718</v>
      </c>
      <c r="HJ288" s="146">
        <f t="shared" si="512"/>
        <v>132.6295673139843</v>
      </c>
      <c r="HK288" s="146">
        <f t="shared" si="513"/>
        <v>149.03123978585171</v>
      </c>
      <c r="HL288" s="146">
        <f t="shared" si="514"/>
        <v>165.37243714851886</v>
      </c>
      <c r="HM288" s="146">
        <f t="shared" si="515"/>
        <v>181.64750627304397</v>
      </c>
      <c r="HN288" s="146">
        <f t="shared" si="516"/>
        <v>197.85109806243452</v>
      </c>
      <c r="HO288" s="146">
        <f t="shared" si="517"/>
        <v>213.9781830456435</v>
      </c>
      <c r="HP288" s="146">
        <f t="shared" si="518"/>
        <v>230.02406366600098</v>
      </c>
      <c r="HQ288" s="146">
        <f t="shared" si="519"/>
        <v>245.9843833094595</v>
      </c>
      <c r="HR288" s="146">
        <f t="shared" si="520"/>
        <v>261.85513217039698</v>
      </c>
      <c r="HS288" s="146">
        <f t="shared" si="521"/>
        <v>277.6326500983094</v>
      </c>
      <c r="HT288" s="146">
        <f t="shared" si="522"/>
        <v>293.31362660717849</v>
      </c>
      <c r="HU288" s="146">
        <f t="shared" si="523"/>
        <v>308.89509825989154</v>
      </c>
      <c r="HV288" s="146">
        <f t="shared" si="524"/>
        <v>324.37444366319102</v>
      </c>
      <c r="HW288" s="146">
        <f t="shared" si="525"/>
        <v>339.74937632409387</v>
      </c>
      <c r="HX288" s="146">
        <f t="shared" si="526"/>
        <v>355.01793562743757</v>
      </c>
      <c r="HY288" s="146">
        <f t="shared" si="527"/>
        <v>370.17847619639133</v>
      </c>
      <c r="HZ288" s="146">
        <f t="shared" si="528"/>
        <v>385.22965589458232</v>
      </c>
      <c r="IA288" s="146">
        <f t="shared" si="529"/>
        <v>400.17042272041812</v>
      </c>
      <c r="IB288" s="146">
        <f t="shared" si="530"/>
        <v>415.0000008323446</v>
      </c>
      <c r="IC288" s="146">
        <f t="shared" si="531"/>
        <v>429.7178759288322</v>
      </c>
      <c r="ID288" s="146">
        <f t="shared" si="532"/>
        <v>444.32378018979477</v>
      </c>
      <c r="IE288" s="146">
        <f t="shared" si="533"/>
        <v>458.81767696744566</v>
      </c>
      <c r="IF288" s="146">
        <f t="shared" si="534"/>
        <v>473.19974539523696</v>
      </c>
      <c r="IG288" s="146">
        <f t="shared" si="535"/>
        <v>487.47036506372029</v>
      </c>
      <c r="IH288" s="146">
        <f t="shared" si="536"/>
        <v>501.63010089276958</v>
      </c>
      <c r="II288" s="146">
        <f t="shared" si="537"/>
        <v>515.67968831070687</v>
      </c>
      <c r="IJ288" s="146">
        <f t="shared" si="538"/>
        <v>529.62001883291236</v>
      </c>
      <c r="IK288" s="146">
        <f t="shared" si="539"/>
        <v>543.45212611577028</v>
      </c>
      <c r="IL288" s="146">
        <f t="shared" si="540"/>
        <v>557.17717254622733</v>
      </c>
      <c r="IM288" s="146">
        <f t="shared" si="541"/>
        <v>570.796436413224</v>
      </c>
      <c r="IN288" s="146">
        <f t="shared" si="542"/>
        <v>584.31129969454469</v>
      </c>
      <c r="IO288" s="146">
        <f t="shared" si="543"/>
        <v>597.72323648143106</v>
      </c>
      <c r="IP288" s="146">
        <f t="shared" si="544"/>
        <v>611.03380205349117</v>
      </c>
      <c r="IQ288" s="355">
        <f t="shared" si="545"/>
        <v>624.24462260792131</v>
      </c>
      <c r="IR288" s="146">
        <f t="shared" si="546"/>
        <v>637.35738563987445</v>
      </c>
      <c r="IS288" s="146">
        <f t="shared" si="547"/>
        <v>650.37383096472684</v>
      </c>
      <c r="IT288" s="146">
        <f t="shared" si="548"/>
        <v>663.29574236801363</v>
      </c>
      <c r="IU288" s="146">
        <f t="shared" si="549"/>
        <v>676.12493986479285</v>
      </c>
      <c r="IV288" s="146">
        <f t="shared" si="550"/>
        <v>688.86327254702928</v>
      </c>
      <c r="IW288" s="146">
        <f t="shared" si="551"/>
        <v>701.51261199518831</v>
      </c>
      <c r="IX288" s="146">
        <f t="shared" si="552"/>
        <v>714.07484622850723</v>
      </c>
      <c r="IY288" s="146">
        <f t="shared" si="553"/>
        <v>726.5518741672438</v>
      </c>
      <c r="IZ288" s="146">
        <f t="shared" si="554"/>
        <v>738.94560057952765</v>
      </c>
      <c r="JA288" s="146">
        <f t="shared" si="555"/>
        <v>751.25793148520472</v>
      </c>
      <c r="JB288" s="146">
        <f t="shared" si="556"/>
        <v>763.49076998913654</v>
      </c>
      <c r="JC288" s="146">
        <f t="shared" si="557"/>
        <v>775.64601251679687</v>
      </c>
      <c r="JD288" s="146">
        <f t="shared" si="558"/>
        <v>787.72554542561033</v>
      </c>
      <c r="JE288" s="146">
        <f t="shared" si="559"/>
        <v>799.73124196626395</v>
      </c>
      <c r="JF288" s="146">
        <f t="shared" si="560"/>
        <v>811.66495956912581</v>
      </c>
      <c r="JG288" s="146">
        <f t="shared" si="561"/>
        <v>823.52853743195578</v>
      </c>
      <c r="JH288" s="146">
        <f t="shared" si="562"/>
        <v>835.32379438615601</v>
      </c>
      <c r="JI288" s="146">
        <f t="shared" si="563"/>
        <v>847.05252701998097</v>
      </c>
      <c r="JJ288" s="146">
        <f t="shared" si="564"/>
        <v>858.71650803826174</v>
      </c>
      <c r="JL288" s="267">
        <v>319.28613007589314</v>
      </c>
      <c r="JM288" s="273">
        <v>32000</v>
      </c>
      <c r="JN288" s="147">
        <f t="shared" ref="JN288:JN322" si="695">6*$JL288/10+JS$353+(EQ288-273.15)</f>
        <v>153.21119425984114</v>
      </c>
      <c r="JO288" s="147">
        <f t="shared" ref="JO288:JO322" si="696">6*$JL288/10+JT$353+(ER288-273.15)</f>
        <v>163.32487303498428</v>
      </c>
      <c r="JP288" s="147">
        <f t="shared" ref="JP288:JP322" si="697">6*$JL288/10+JU$353+(ES288-273.15)</f>
        <v>173.5141054247575</v>
      </c>
      <c r="JQ288" s="147">
        <f t="shared" ref="JQ288:JQ322" si="698">6*$JL288/10+JV$353+(ET288-273.15)</f>
        <v>183.77854536260313</v>
      </c>
      <c r="JR288" s="147">
        <f t="shared" ref="JR288:JR322" si="699">6*$JL288/10+JW$353+(EU288-273.15)</f>
        <v>194.11771288134193</v>
      </c>
      <c r="JS288" s="147">
        <f t="shared" ref="JS288:JS322" si="700">6*$JL288/10+JX$353+(EV288-273.15)</f>
        <v>204.5309985305469</v>
      </c>
      <c r="JT288" s="147">
        <f t="shared" ref="JT288:JT322" si="701">6*$JL288/10+JY$353+(EW288-273.15)</f>
        <v>215.01766890507665</v>
      </c>
      <c r="JU288" s="147">
        <f t="shared" ref="JU288:JU322" si="702">6*$JL288/10+JZ$353+(EX288-273.15)</f>
        <v>225.57687317873987</v>
      </c>
      <c r="JV288" s="147">
        <f t="shared" ref="JV288:JV322" si="703">6*$JL288/10+KA$353+(EY288-273.15)</f>
        <v>236.20765052099307</v>
      </c>
      <c r="JW288" s="147">
        <f t="shared" ref="JW288:JW322" si="704">6*$JL288/10+KB$353+(EZ288-273.15)</f>
        <v>246.90893826239886</v>
      </c>
      <c r="JX288" s="147">
        <f t="shared" ref="JX288:JX322" si="705">6*$JL288/10+KC$353+(FA288-273.15)</f>
        <v>257.67958066647896</v>
      </c>
      <c r="JY288" s="147">
        <f t="shared" ref="JY288:JY322" si="706">6*$JL288/10+KD$353+(FB288-273.15)</f>
        <v>268.51833816161843</v>
      </c>
      <c r="JZ288" s="147">
        <f t="shared" ref="JZ288:JZ322" si="707">6*$JL288/10+KE$353+(FC288-273.15)</f>
        <v>279.42389688665679</v>
      </c>
      <c r="KA288" s="147">
        <f t="shared" ref="KA288:KA322" si="708">6*$JL288/10+KF$353+(FD288-273.15)</f>
        <v>290.39487840744749</v>
      </c>
      <c r="KB288" s="147">
        <f t="shared" ref="KB288:KB322" si="709">6*$JL288/10+KG$353+(FE288-273.15)</f>
        <v>301.42984946855177</v>
      </c>
      <c r="KC288" s="147">
        <f t="shared" ref="KC288:KC322" si="710">6*$JL288/10+KH$353+(FF288-273.15)</f>
        <v>312.52733165385359</v>
      </c>
      <c r="KD288" s="147">
        <f t="shared" ref="KD288:KD322" si="711">6*$JL288/10+KI$353+(FG288-273.15)</f>
        <v>323.68581084166419</v>
      </c>
      <c r="KE288" s="147">
        <f t="shared" ref="KE288:KE322" si="712">6*$JL288/10+KJ$353+(FH288-273.15)</f>
        <v>334.90374635325998</v>
      </c>
      <c r="KF288" s="147">
        <f t="shared" ref="KF288:KF322" si="713">6*$JL288/10+KK$353+(FI288-273.15)</f>
        <v>346.17957970816946</v>
      </c>
      <c r="KG288" s="147">
        <f t="shared" ref="KG288:KG322" si="714">6*$JL288/10+KL$353+(FJ288-273.15)</f>
        <v>357.51174291437405</v>
      </c>
      <c r="KH288" s="147">
        <f t="shared" ref="KH288:KH322" si="715">6*$JL288/10+KM$353+(FK288-273.15)</f>
        <v>368.89866623639722</v>
      </c>
      <c r="KI288" s="147">
        <f t="shared" ref="KI288:KI322" si="716">6*$JL288/10+KN$353+(FL288-273.15)</f>
        <v>380.33878539864133</v>
      </c>
      <c r="KJ288" s="147">
        <f t="shared" ref="KJ288:KJ322" si="717">6*$JL288/10+KO$353+(FM288-273.15)</f>
        <v>391.83054819490371</v>
      </c>
      <c r="KK288" s="147">
        <f t="shared" ref="KK288:KK322" si="718">6*$JL288/10+KP$353+(FN288-273.15)</f>
        <v>403.37242048754058</v>
      </c>
      <c r="KL288" s="147">
        <f t="shared" ref="KL288:KL322" si="719">6*$JL288/10+KQ$353+(FO288-273.15)</f>
        <v>414.96289159101963</v>
      </c>
      <c r="KM288" s="147">
        <f t="shared" ref="KM288:KM322" si="720">6*$JL288/10+KR$353+(FP288-273.15)</f>
        <v>426.6004790445179</v>
      </c>
      <c r="KN288" s="147">
        <f t="shared" ref="KN288:KN322" si="721">6*$JL288/10+KS$353+(FQ288-273.15)</f>
        <v>438.28373278670921</v>
      </c>
      <c r="KO288" s="147">
        <f t="shared" ref="KO288:KO322" si="722">6*$JL288/10+KT$353+(FR288-273.15)</f>
        <v>450.01123875296099</v>
      </c>
      <c r="KP288" s="147">
        <f t="shared" ref="KP288:KP322" si="723">6*$JL288/10+KU$353+(FS288-273.15)</f>
        <v>461.78162192084204</v>
      </c>
      <c r="KQ288" s="147">
        <f t="shared" ref="KQ288:KQ322" si="724">6*$JL288/10+KV$353+(FT288-273.15)</f>
        <v>473.59354883424697</v>
      </c>
      <c r="KR288" s="147">
        <f t="shared" ref="KR288:KR322" si="725">6*$JL288/10+KW$353+(FU288-273.15)</f>
        <v>485.44572963963219</v>
      </c>
      <c r="KS288" s="147">
        <f t="shared" ref="KS288:KS322" si="726">6*$JL288/10+KX$353+(FV288-273.15)</f>
        <v>497.33691966998947</v>
      </c>
      <c r="KT288" s="147">
        <f t="shared" ref="KT288:KT322" si="727">6*$JL288/10+KY$353+(FW288-273.15)</f>
        <v>509.26592061336311</v>
      </c>
      <c r="KU288" s="147">
        <f t="shared" ref="KU288:KU322" si="728">6*$JL288/10+KZ$353+(FX288-273.15)</f>
        <v>521.23158130308161</v>
      </c>
      <c r="KV288" s="147">
        <f t="shared" ref="KV288:KV322" si="729">6*$JL288/10+LA$353+(FY288-273.15)</f>
        <v>533.23279816657055</v>
      </c>
      <c r="KW288" s="147">
        <f t="shared" ref="KW288:KW322" si="730">6*$JL288/10+LB$353+(FZ288-273.15)</f>
        <v>545.26851536873323</v>
      </c>
      <c r="KX288" s="147">
        <f t="shared" ref="KX288:KX322" si="731">6*$JL288/10+LC$353+(GA288-273.15)</f>
        <v>557.33772468458005</v>
      </c>
      <c r="KY288" s="147">
        <f t="shared" ref="KY288:KY322" si="732">6*$JL288/10+LD$353+(GB288-273.15)</f>
        <v>569.4394651341313</v>
      </c>
      <c r="KZ288" s="147">
        <f t="shared" ref="KZ288:KZ322" si="733">6*$JL288/10+LE$353+(GC288-273.15)</f>
        <v>581.57282241071994</v>
      </c>
      <c r="LA288" s="147">
        <f t="shared" ref="LA288:LA322" si="734">6*$JL288/10+LF$353+(GD288-273.15)</f>
        <v>593.73692813176058</v>
      </c>
      <c r="LB288" s="358">
        <f t="shared" ref="LB288:LB322" si="735">6*$JL288/10+LG$353+(GE288-273.15)</f>
        <v>605.93095893888358</v>
      </c>
      <c r="LC288" s="147">
        <f t="shared" ref="LC288:LC322" si="736">6*$JL288/10+LH$353+(GF288-273.15)</f>
        <v>618.15413547214234</v>
      </c>
      <c r="LD288" s="147">
        <f t="shared" ref="LD288:LD322" si="737">6*$JL288/10+LI$353+(GG288-273.15)</f>
        <v>630.40572124080404</v>
      </c>
      <c r="LE288" s="147">
        <f t="shared" ref="LE288:LE322" si="738">6*$JL288/10+LJ$353+(GH288-273.15)</f>
        <v>642.68502141108888</v>
      </c>
      <c r="LF288" s="147">
        <f t="shared" ref="LF288:LF322" si="739">6*$JL288/10+LK$353+(GI288-273.15)</f>
        <v>654.9913815291535</v>
      </c>
      <c r="LG288" s="147">
        <f t="shared" ref="LG288:LG322" si="740">6*$JL288/10+LL$353+(GJ288-273.15)</f>
        <v>667.32418619563964</v>
      </c>
      <c r="LH288" s="147">
        <f t="shared" ref="LH288:LH322" si="741">6*$JL288/10+LM$353+(GK288-273.15)</f>
        <v>679.68285770624061</v>
      </c>
      <c r="LI288" s="147">
        <f t="shared" ref="LI288:LI322" si="742">6*$JL288/10+LN$353+(GL288-273.15)</f>
        <v>692.06685467100203</v>
      </c>
      <c r="LJ288" s="147">
        <f t="shared" ref="LJ288:LJ322" si="743">6*$JL288/10+LO$353+(GM288-273.15)</f>
        <v>704.47567062345797</v>
      </c>
      <c r="LK288" s="147">
        <f t="shared" ref="LK288:LK322" si="744">6*$JL288/10+LP$353+(GN288-273.15)</f>
        <v>716.90883262921307</v>
      </c>
      <c r="LL288" s="147">
        <f t="shared" ref="LL288:LL322" si="745">6*$JL288/10+LQ$353+(GO288-273.15)</f>
        <v>729.36589990223047</v>
      </c>
      <c r="LM288" s="147">
        <f t="shared" ref="LM288:LM322" si="746">6*$JL288/10+LR$353+(GP288-273.15)</f>
        <v>741.84646243585394</v>
      </c>
      <c r="LN288" s="147">
        <f t="shared" ref="LN288:LN322" si="747">6*$JL288/10+LS$353+(GQ288-273.15)</f>
        <v>754.35013965447354</v>
      </c>
      <c r="LO288" s="147">
        <f t="shared" ref="LO288:LO322" si="748">6*$JL288/10+LT$353+(GR288-273.15)</f>
        <v>766.87657909075733</v>
      </c>
      <c r="LP288" s="147">
        <f t="shared" ref="LP288:LP322" si="749">6*$JL288/10+LU$353+(GS288-273.15)</f>
        <v>779.42545509247691</v>
      </c>
      <c r="LQ288" s="147">
        <f t="shared" ref="LQ288:LQ322" si="750">6*$JL288/10+LV$353+(GT288-273.15)</f>
        <v>791.99646756216703</v>
      </c>
      <c r="LR288" s="147">
        <f t="shared" ref="LR288:LR322" si="751">6*$JL288/10+LW$353+(GU288-273.15)</f>
        <v>804.58934073216574</v>
      </c>
      <c r="LS288" s="147">
        <f t="shared" ref="LS288:LS322" si="752">6*$JL288/10+LX$353+(GV288-273.15)</f>
        <v>817.20382197696824</v>
      </c>
      <c r="LT288" s="147">
        <f t="shared" ref="LT288:LT322" si="753">6*$JL288/10+LY$353+(GW288-273.15)</f>
        <v>829.83968066430043</v>
      </c>
      <c r="LU288" s="147">
        <f t="shared" ref="LU288:LU322" si="754">6*$JL288/10+LZ$353+(GX288-273.15)</f>
        <v>842.49670704585048</v>
      </c>
      <c r="LX288" s="267">
        <v>310</v>
      </c>
      <c r="LY288" s="273">
        <v>31000</v>
      </c>
      <c r="LZ288" s="145">
        <f t="shared" si="565"/>
        <v>2.8381255972581496E-2</v>
      </c>
      <c r="MA288" s="145">
        <f t="shared" si="566"/>
        <v>5.6750243741481327E-2</v>
      </c>
      <c r="MB288" s="145">
        <f t="shared" si="567"/>
        <v>8.509475950974181E-2</v>
      </c>
      <c r="MC288" s="145">
        <f t="shared" si="568"/>
        <v>0.11340272743433721</v>
      </c>
      <c r="MD288" s="145">
        <f t="shared" si="569"/>
        <v>0.14166226147607522</v>
      </c>
      <c r="ME288" s="145">
        <f t="shared" si="570"/>
        <v>0.16986172475790767</v>
      </c>
      <c r="MF288" s="145">
        <f t="shared" si="571"/>
        <v>0.19798978569865516</v>
      </c>
      <c r="MG288" s="145">
        <f t="shared" si="572"/>
        <v>0.22603547026903059</v>
      </c>
      <c r="MH288" s="145">
        <f t="shared" si="573"/>
        <v>0.25398820980862691</v>
      </c>
      <c r="MI288" s="145">
        <f t="shared" si="574"/>
        <v>0.28183788394565512</v>
      </c>
      <c r="MJ288" s="145">
        <f t="shared" si="575"/>
        <v>0.30957485826989495</v>
      </c>
      <c r="MK288" s="145">
        <f t="shared" si="576"/>
        <v>0.3371900165210831</v>
      </c>
      <c r="ML288" s="145">
        <f t="shared" si="577"/>
        <v>0.36467478716516188</v>
      </c>
      <c r="MM288" s="145">
        <f t="shared" si="578"/>
        <v>0.39202116433697981</v>
      </c>
      <c r="MN288" s="145">
        <f t="shared" si="579"/>
        <v>0.41922172322678336</v>
      </c>
      <c r="MO288" s="145">
        <f t="shared" si="580"/>
        <v>0.44626963007707915</v>
      </c>
      <c r="MP288" s="145">
        <f t="shared" si="581"/>
        <v>0.47315864703414284</v>
      </c>
      <c r="MQ288" s="145">
        <f t="shared" si="582"/>
        <v>0.49988313216398406</v>
      </c>
      <c r="MR288" s="145">
        <f t="shared" si="583"/>
        <v>0.52643803499471364</v>
      </c>
      <c r="MS288" s="145">
        <f t="shared" si="584"/>
        <v>0.55281888798662893</v>
      </c>
      <c r="MT288" s="145">
        <f t="shared" si="585"/>
        <v>0.57902179435768386</v>
      </c>
      <c r="MU288" s="145">
        <f t="shared" si="586"/>
        <v>0.60504341270686757</v>
      </c>
      <c r="MV288" s="145">
        <f t="shared" si="587"/>
        <v>0.63088093888173324</v>
      </c>
      <c r="MW288" s="145">
        <f t="shared" si="588"/>
        <v>0.65653208553088305</v>
      </c>
      <c r="MX288" s="145">
        <f t="shared" si="589"/>
        <v>0.68199505976846575</v>
      </c>
      <c r="MY288" s="145">
        <f t="shared" si="590"/>
        <v>0.70726853935756184</v>
      </c>
      <c r="MZ288" s="145">
        <f t="shared" si="591"/>
        <v>0.73235164779385586</v>
      </c>
      <c r="NA288" s="145">
        <f t="shared" si="592"/>
        <v>0.75724392864187617</v>
      </c>
      <c r="NB288" s="145">
        <f t="shared" si="593"/>
        <v>0.78194531944420953</v>
      </c>
      <c r="NC288" s="145">
        <f t="shared" si="594"/>
        <v>0.80645612549110834</v>
      </c>
      <c r="ND288" s="145">
        <f t="shared" si="595"/>
        <v>0.8307769937041497</v>
      </c>
      <c r="NE288" s="145">
        <f t="shared" si="596"/>
        <v>0.85490888685454625</v>
      </c>
      <c r="NF288" s="145">
        <f t="shared" si="597"/>
        <v>0.87885305830450067</v>
      </c>
      <c r="NG288" s="145">
        <f t="shared" si="598"/>
        <v>0.90261102742938526</v>
      </c>
      <c r="NH288" s="145">
        <f t="shared" si="599"/>
        <v>0.92618455585001835</v>
      </c>
      <c r="NI288" s="145">
        <f t="shared" si="600"/>
        <v>0.94957562457776445</v>
      </c>
      <c r="NJ288" s="145">
        <f t="shared" si="601"/>
        <v>0.97278641215129835</v>
      </c>
      <c r="NK288" s="145">
        <f t="shared" si="602"/>
        <v>0.99581927382220325</v>
      </c>
      <c r="NL288" s="145">
        <f t="shared" si="603"/>
        <v>1.0186767218274848</v>
      </c>
      <c r="NM288" s="145">
        <f t="shared" si="604"/>
        <v>1.0413614067703583</v>
      </c>
      <c r="NN288" s="145">
        <f t="shared" si="605"/>
        <v>1.0638761001161576</v>
      </c>
      <c r="NO288" s="145">
        <f t="shared" si="606"/>
        <v>1.0862236777979659</v>
      </c>
      <c r="NP288" s="145">
        <f t="shared" si="607"/>
        <v>1.1084071049162108</v>
      </c>
      <c r="NQ288" s="145">
        <f t="shared" si="608"/>
        <v>1.1304294215079707</v>
      </c>
      <c r="NR288" s="145">
        <f t="shared" si="609"/>
        <v>1.1522937293549058</v>
      </c>
      <c r="NS288" s="145">
        <f t="shared" si="610"/>
        <v>1.1740031797933306</v>
      </c>
      <c r="NT288" s="145">
        <f t="shared" si="611"/>
        <v>1.1955609624858461</v>
      </c>
      <c r="NU288" s="145">
        <f t="shared" si="612"/>
        <v>1.2169702951110197</v>
      </c>
      <c r="NV288" s="145">
        <f t="shared" si="613"/>
        <v>1.2382344139256092</v>
      </c>
      <c r="NW288" s="145">
        <f t="shared" si="614"/>
        <v>1.259356565152675</v>
      </c>
      <c r="NX288" s="145">
        <f t="shared" si="615"/>
        <v>1.2803399971485299</v>
      </c>
      <c r="NY288" s="145">
        <f t="shared" si="616"/>
        <v>1.3011879533015904</v>
      </c>
      <c r="NZ288" s="145">
        <f t="shared" si="617"/>
        <v>1.3219036656168497</v>
      </c>
      <c r="OA288" s="145">
        <f t="shared" si="618"/>
        <v>1.3424903489407121</v>
      </c>
      <c r="OB288" s="145">
        <f t="shared" si="619"/>
        <v>1.3629511957822729</v>
      </c>
      <c r="OC288" s="145">
        <f t="shared" si="620"/>
        <v>1.3832893716886665</v>
      </c>
      <c r="OD288" s="145">
        <f t="shared" si="621"/>
        <v>1.4035080111338945</v>
      </c>
      <c r="OE288" s="145">
        <f t="shared" si="622"/>
        <v>1.4236102138823581</v>
      </c>
      <c r="OF288" s="145">
        <f t="shared" si="623"/>
        <v>1.4435990417903175</v>
      </c>
      <c r="OG288" s="145">
        <f t="shared" si="624"/>
        <v>1.4634775160104332</v>
      </c>
    </row>
    <row r="289" spans="55:397">
      <c r="BC289" s="173"/>
      <c r="BD289" s="182"/>
      <c r="BE289" s="91">
        <f t="shared" si="634"/>
        <v>1013.25</v>
      </c>
      <c r="BF289" s="193">
        <f t="shared" si="634"/>
        <v>1.2250000000000001</v>
      </c>
      <c r="BG289" s="91">
        <f t="shared" si="634"/>
        <v>288.14999999999998</v>
      </c>
      <c r="BH289" s="116">
        <f t="shared" si="634"/>
        <v>0</v>
      </c>
      <c r="BI289" s="116"/>
      <c r="BJ289" s="107"/>
      <c r="BK289" s="217">
        <v>32000</v>
      </c>
      <c r="BL289" s="220">
        <v>9.7535999999999987</v>
      </c>
      <c r="BM289" s="284">
        <v>320</v>
      </c>
      <c r="BN289" s="113"/>
      <c r="BO289" s="104">
        <f t="shared" si="626"/>
        <v>274.48854657065732</v>
      </c>
      <c r="BP289" s="256">
        <f t="shared" si="627"/>
        <v>0.42546078363151213</v>
      </c>
      <c r="BQ289" s="213">
        <f t="shared" si="628"/>
        <v>-48.398400000000436</v>
      </c>
      <c r="BR289" s="215">
        <f t="shared" si="629"/>
        <v>224.75159999999954</v>
      </c>
      <c r="BS289" s="117"/>
      <c r="BT289" s="101">
        <f t="shared" si="630"/>
        <v>584.19519116139429</v>
      </c>
      <c r="BU289" s="113"/>
      <c r="BV289" s="141">
        <f t="shared" si="631"/>
        <v>0.27089913305764352</v>
      </c>
      <c r="BW289" s="163">
        <f t="shared" si="632"/>
        <v>0.34731492541347925</v>
      </c>
      <c r="BX289" s="159">
        <f t="shared" si="633"/>
        <v>0.77998125976053989</v>
      </c>
      <c r="BY289" s="170"/>
      <c r="CC289" s="267">
        <v>329.24817190164549</v>
      </c>
      <c r="CD289" s="273">
        <v>33000</v>
      </c>
      <c r="CE289" s="145">
        <f t="shared" si="635"/>
        <v>2.9726867158723792E-2</v>
      </c>
      <c r="CF289" s="145">
        <f t="shared" si="636"/>
        <v>5.9439144486430201E-2</v>
      </c>
      <c r="CG289" s="145">
        <f t="shared" si="637"/>
        <v>8.9122326396623222E-2</v>
      </c>
      <c r="CH289" s="145">
        <f t="shared" si="638"/>
        <v>0.11876207454770767</v>
      </c>
      <c r="CI289" s="145">
        <f t="shared" si="639"/>
        <v>0.14834429838941768</v>
      </c>
      <c r="CJ289" s="145">
        <f t="shared" si="640"/>
        <v>0.17785523211557294</v>
      </c>
      <c r="CK289" s="145">
        <f t="shared" si="641"/>
        <v>0.20728150698104475</v>
      </c>
      <c r="CL289" s="145">
        <f t="shared" si="642"/>
        <v>0.23661021806724178</v>
      </c>
      <c r="CM289" s="145">
        <f t="shared" si="643"/>
        <v>0.26582898472512995</v>
      </c>
      <c r="CN289" s="145">
        <f t="shared" si="644"/>
        <v>0.29492600408552666</v>
      </c>
      <c r="CO289" s="145">
        <f t="shared" si="645"/>
        <v>0.32389009719431194</v>
      </c>
      <c r="CP289" s="145">
        <f t="shared" si="646"/>
        <v>0.35271074750033171</v>
      </c>
      <c r="CQ289" s="145">
        <f t="shared" si="647"/>
        <v>0.38137813158932093</v>
      </c>
      <c r="CR289" s="145">
        <f t="shared" si="648"/>
        <v>0.40988314221354416</v>
      </c>
      <c r="CS289" s="145">
        <f t="shared" si="649"/>
        <v>0.43821740380933649</v>
      </c>
      <c r="CT289" s="145">
        <f t="shared" si="650"/>
        <v>0.4663732808198971</v>
      </c>
      <c r="CU289" s="145">
        <f t="shared" si="651"/>
        <v>0.49434387924638734</v>
      </c>
      <c r="CV289" s="145">
        <f t="shared" si="652"/>
        <v>0.52212304193538484</v>
      </c>
      <c r="CW289" s="145">
        <f t="shared" si="653"/>
        <v>0.54970533817452183</v>
      </c>
      <c r="CX289" s="145">
        <f t="shared" si="654"/>
        <v>0.57708604821165721</v>
      </c>
      <c r="CY289" s="145">
        <f t="shared" si="655"/>
        <v>0.60426114333685643</v>
      </c>
      <c r="CZ289" s="145">
        <f t="shared" si="656"/>
        <v>0.63122726217336567</v>
      </c>
      <c r="DA289" s="145">
        <f t="shared" si="657"/>
        <v>0.65798168381504341</v>
      </c>
      <c r="DB289" s="145">
        <f t="shared" si="658"/>
        <v>0.6845222984264252</v>
      </c>
      <c r="DC289" s="145">
        <f t="shared" si="659"/>
        <v>0.71084757588968284</v>
      </c>
      <c r="DD289" s="145">
        <f t="shared" si="660"/>
        <v>0.73695653304303199</v>
      </c>
      <c r="DE289" s="145">
        <f t="shared" si="661"/>
        <v>0.76284870000953264</v>
      </c>
      <c r="DF289" s="145">
        <f t="shared" si="662"/>
        <v>0.78852408606630542</v>
      </c>
      <c r="DG289" s="145">
        <f t="shared" si="663"/>
        <v>0.8139831454530998</v>
      </c>
      <c r="DH289" s="145">
        <f t="shared" si="664"/>
        <v>0.83922674346828674</v>
      </c>
      <c r="DI289" s="145">
        <f t="shared" si="665"/>
        <v>0.86425612315015266</v>
      </c>
      <c r="DJ289" s="145">
        <f t="shared" si="666"/>
        <v>0.88907287279359482</v>
      </c>
      <c r="DK289" s="145">
        <f t="shared" si="667"/>
        <v>0.91367889450720652</v>
      </c>
      <c r="DL289" s="145">
        <f t="shared" si="668"/>
        <v>0.93807637397405796</v>
      </c>
      <c r="DM289" s="145">
        <f t="shared" si="669"/>
        <v>0.96226775154163036</v>
      </c>
      <c r="DN289" s="145">
        <f t="shared" si="670"/>
        <v>0.98625569473223751</v>
      </c>
      <c r="DO289" s="145">
        <f t="shared" si="671"/>
        <v>1.0100430722352851</v>
      </c>
      <c r="DP289" s="145">
        <f t="shared" si="672"/>
        <v>1.0336329294163877</v>
      </c>
      <c r="DQ289" s="145">
        <f t="shared" si="673"/>
        <v>1.0570284653559123</v>
      </c>
      <c r="DR289" s="145">
        <f t="shared" si="674"/>
        <v>1.0802330114104017</v>
      </c>
      <c r="DS289" s="145">
        <f t="shared" si="675"/>
        <v>1.1032500112744938</v>
      </c>
      <c r="DT289" s="145">
        <f t="shared" si="676"/>
        <v>1.1260830025080473</v>
      </c>
      <c r="DU289" s="145">
        <f t="shared" si="677"/>
        <v>1.1487355994828545</v>
      </c>
      <c r="DV289" s="145">
        <f t="shared" si="678"/>
        <v>1.171211477695361</v>
      </c>
      <c r="DW289" s="145">
        <f t="shared" si="679"/>
        <v>1.1935143593859043</v>
      </c>
      <c r="DX289" s="145">
        <f t="shared" si="680"/>
        <v>1.2156480004007988</v>
      </c>
      <c r="DY289" s="145">
        <f t="shared" si="681"/>
        <v>1.2376161782309605</v>
      </c>
      <c r="DZ289" s="145">
        <f t="shared" si="682"/>
        <v>1.2594226811593905</v>
      </c>
      <c r="EA289" s="145">
        <f t="shared" si="683"/>
        <v>1.2810712984495327</v>
      </c>
      <c r="EB289" s="145">
        <f t="shared" si="684"/>
        <v>1.3025658115070653</v>
      </c>
      <c r="EC289" s="145">
        <f t="shared" si="685"/>
        <v>1.3239099859489805</v>
      </c>
      <c r="ED289" s="145">
        <f t="shared" si="686"/>
        <v>1.3451075645156156</v>
      </c>
      <c r="EE289" s="145">
        <f t="shared" si="687"/>
        <v>1.3661622607635273</v>
      </c>
      <c r="EF289" s="145">
        <f t="shared" si="688"/>
        <v>1.3870777534796954</v>
      </c>
      <c r="EG289" s="145">
        <f t="shared" si="689"/>
        <v>1.4078576817603172</v>
      </c>
      <c r="EH289" s="145">
        <f t="shared" si="690"/>
        <v>1.4285056407003625</v>
      </c>
      <c r="EI289" s="145">
        <f t="shared" si="691"/>
        <v>1.4490251776431131</v>
      </c>
      <c r="EJ289" s="145">
        <f t="shared" si="692"/>
        <v>1.4694197889418945</v>
      </c>
      <c r="EK289" s="145">
        <f t="shared" si="693"/>
        <v>1.4896929171892663</v>
      </c>
      <c r="EL289" s="145">
        <f t="shared" si="694"/>
        <v>1.5098479488718755</v>
      </c>
      <c r="EO289" s="267">
        <v>329.24817190164549</v>
      </c>
      <c r="EP289" s="273">
        <v>33000</v>
      </c>
      <c r="EQ289" s="146">
        <f t="shared" si="385"/>
        <v>222.80977184485525</v>
      </c>
      <c r="ER289" s="146">
        <f t="shared" si="386"/>
        <v>222.92781009471182</v>
      </c>
      <c r="ES289" s="146">
        <f t="shared" si="387"/>
        <v>223.1242836593064</v>
      </c>
      <c r="ET289" s="146">
        <f t="shared" si="388"/>
        <v>223.39880991820684</v>
      </c>
      <c r="EU289" s="146">
        <f t="shared" si="389"/>
        <v>223.75085845962553</v>
      </c>
      <c r="EV289" s="146">
        <f t="shared" si="390"/>
        <v>224.17975620450645</v>
      </c>
      <c r="EW289" s="146">
        <f t="shared" si="391"/>
        <v>224.68469381046555</v>
      </c>
      <c r="EX289" s="146">
        <f t="shared" si="392"/>
        <v>225.26473322667232</v>
      </c>
      <c r="EY289" s="146">
        <f t="shared" si="393"/>
        <v>225.91881625169563</v>
      </c>
      <c r="EZ289" s="146">
        <f t="shared" si="394"/>
        <v>226.64577393221376</v>
      </c>
      <c r="FA289" s="146">
        <f t="shared" si="395"/>
        <v>227.44433663151045</v>
      </c>
      <c r="FB289" s="146">
        <f t="shared" si="396"/>
        <v>228.31314459284474</v>
      </c>
      <c r="FC289" s="146">
        <f t="shared" si="397"/>
        <v>229.25075882384957</v>
      </c>
      <c r="FD289" s="146">
        <f t="shared" si="398"/>
        <v>230.2556721336621</v>
      </c>
      <c r="FE289" s="146">
        <f t="shared" si="399"/>
        <v>231.32632016394308</v>
      </c>
      <c r="FF289" s="146">
        <f t="shared" si="400"/>
        <v>232.46109226761465</v>
      </c>
      <c r="FG289" s="146">
        <f t="shared" si="401"/>
        <v>233.6583421043027</v>
      </c>
      <c r="FH289" s="146">
        <f t="shared" si="402"/>
        <v>234.91639783836058</v>
      </c>
      <c r="FI289" s="146">
        <f t="shared" si="403"/>
        <v>236.23357184323399</v>
      </c>
      <c r="FJ289" s="146">
        <f t="shared" si="404"/>
        <v>237.60816983414858</v>
      </c>
      <c r="FK289" s="146">
        <f t="shared" si="405"/>
        <v>239.03849936903759</v>
      </c>
      <c r="FL289" s="146">
        <f t="shared" si="406"/>
        <v>240.52287767481386</v>
      </c>
      <c r="FM289" s="146">
        <f t="shared" si="407"/>
        <v>242.05963877209348</v>
      </c>
      <c r="FN289" s="146">
        <f t="shared" si="408"/>
        <v>243.64713988603526</v>
      </c>
      <c r="FO289" s="146">
        <f t="shared" si="409"/>
        <v>245.28376714385018</v>
      </c>
      <c r="FP289" s="146">
        <f t="shared" si="410"/>
        <v>246.96794057066896</v>
      </c>
      <c r="FQ289" s="146">
        <f t="shared" si="411"/>
        <v>248.69811840478974</v>
      </c>
      <c r="FR289" s="146">
        <f t="shared" si="412"/>
        <v>250.472800760919</v>
      </c>
      <c r="FS289" s="146">
        <f t="shared" si="413"/>
        <v>252.29053267591939</v>
      </c>
      <c r="FT289" s="146">
        <f t="shared" si="414"/>
        <v>254.1499065759582</v>
      </c>
      <c r="FU289" s="146">
        <f t="shared" si="415"/>
        <v>256.04956420690957</v>
      </c>
      <c r="FV289" s="146">
        <f t="shared" si="416"/>
        <v>257.98819807161146</v>
      </c>
      <c r="FW289" s="146">
        <f t="shared" si="417"/>
        <v>259.96455241825373</v>
      </c>
      <c r="FX289" s="146">
        <f t="shared" si="418"/>
        <v>261.97742382395626</v>
      </c>
      <c r="FY289" s="146">
        <f t="shared" si="419"/>
        <v>264.02566141665875</v>
      </c>
      <c r="FZ289" s="146">
        <f t="shared" si="420"/>
        <v>266.10816677690792</v>
      </c>
      <c r="GA289" s="146">
        <f t="shared" si="421"/>
        <v>268.22389355916658</v>
      </c>
      <c r="GB289" s="146">
        <f t="shared" si="422"/>
        <v>270.37184686997051</v>
      </c>
      <c r="GC289" s="146">
        <f t="shared" si="423"/>
        <v>272.55108243775248</v>
      </c>
      <c r="GD289" s="146">
        <f t="shared" si="424"/>
        <v>274.76070560651584</v>
      </c>
      <c r="GE289" s="355">
        <f t="shared" si="425"/>
        <v>276.99987018284884</v>
      </c>
      <c r="GF289" s="146">
        <f t="shared" si="426"/>
        <v>279.26777716309516</v>
      </c>
      <c r="GG289" s="146">
        <f t="shared" si="427"/>
        <v>281.56367336486949</v>
      </c>
      <c r="GH289" s="146">
        <f t="shared" si="428"/>
        <v>283.88684998457973</v>
      </c>
      <c r="GI289" s="146">
        <f t="shared" si="429"/>
        <v>286.23664110021406</v>
      </c>
      <c r="GJ289" s="146">
        <f t="shared" si="430"/>
        <v>288.61242213638315</v>
      </c>
      <c r="GK289" s="146">
        <f t="shared" si="431"/>
        <v>291.01360830649907</v>
      </c>
      <c r="GL289" s="146">
        <f t="shared" si="432"/>
        <v>293.43965304502126</v>
      </c>
      <c r="GM289" s="146">
        <f t="shared" si="433"/>
        <v>295.89004644091261</v>
      </c>
      <c r="GN289" s="146">
        <f t="shared" si="434"/>
        <v>298.36431368181752</v>
      </c>
      <c r="GO289" s="146">
        <f t="shared" si="435"/>
        <v>300.8620135170064</v>
      </c>
      <c r="GP289" s="146">
        <f t="shared" si="436"/>
        <v>303.38273674580682</v>
      </c>
      <c r="GQ289" s="146">
        <f t="shared" si="437"/>
        <v>305.92610473705861</v>
      </c>
      <c r="GR289" s="146">
        <f t="shared" si="438"/>
        <v>308.49176798408496</v>
      </c>
      <c r="GS289" s="146">
        <f t="shared" si="439"/>
        <v>311.07940469874575</v>
      </c>
      <c r="GT289" s="146">
        <f t="shared" si="440"/>
        <v>313.68871944732376</v>
      </c>
      <c r="GU289" s="146">
        <f t="shared" si="441"/>
        <v>316.31944183029316</v>
      </c>
      <c r="GV289" s="146">
        <f t="shared" si="442"/>
        <v>318.97132520739672</v>
      </c>
      <c r="GW289" s="146">
        <f t="shared" si="443"/>
        <v>321.64414546893664</v>
      </c>
      <c r="GX289" s="146">
        <f t="shared" si="444"/>
        <v>324.33769985372714</v>
      </c>
      <c r="HA289" s="267">
        <v>319.28613007589314</v>
      </c>
      <c r="HB289" s="273">
        <v>32000</v>
      </c>
      <c r="HC289" s="146">
        <f t="shared" si="505"/>
        <v>16.96696126886356</v>
      </c>
      <c r="HD289" s="146">
        <f t="shared" si="506"/>
        <v>33.926105431020808</v>
      </c>
      <c r="HE289" s="146">
        <f t="shared" si="507"/>
        <v>50.869658411855561</v>
      </c>
      <c r="HF289" s="146">
        <f t="shared" si="508"/>
        <v>67.789931596848319</v>
      </c>
      <c r="HG289" s="146">
        <f t="shared" si="509"/>
        <v>84.679363067455697</v>
      </c>
      <c r="HH289" s="146">
        <f t="shared" si="510"/>
        <v>101.53055708890744</v>
      </c>
      <c r="HI289" s="146">
        <f t="shared" si="511"/>
        <v>118.33632133934272</v>
      </c>
      <c r="HJ289" s="146">
        <f t="shared" si="512"/>
        <v>135.08970142825299</v>
      </c>
      <c r="HK289" s="146">
        <f t="shared" si="513"/>
        <v>151.78401231964656</v>
      </c>
      <c r="HL289" s="146">
        <f t="shared" si="514"/>
        <v>168.41286635049551</v>
      </c>
      <c r="HM289" s="146">
        <f t="shared" si="515"/>
        <v>184.97019761403382</v>
      </c>
      <c r="HN289" s="146">
        <f t="shared" si="516"/>
        <v>201.45028255801617</v>
      </c>
      <c r="HO289" s="146">
        <f t="shared" si="517"/>
        <v>217.84775672709441</v>
      </c>
      <c r="HP289" s="146">
        <f t="shared" si="518"/>
        <v>234.15762765375683</v>
      </c>
      <c r="HQ289" s="146">
        <f t="shared" si="519"/>
        <v>250.37528397173435</v>
      </c>
      <c r="HR289" s="146">
        <f t="shared" si="520"/>
        <v>266.49650088761825</v>
      </c>
      <c r="HS289" s="146">
        <f t="shared" si="521"/>
        <v>282.51744219957823</v>
      </c>
      <c r="HT289" s="146">
        <f t="shared" si="522"/>
        <v>298.43465909582847</v>
      </c>
      <c r="HU289" s="146">
        <f t="shared" si="523"/>
        <v>314.24508599946211</v>
      </c>
      <c r="HV289" s="146">
        <f t="shared" si="524"/>
        <v>329.94603375074956</v>
      </c>
      <c r="HW289" s="146">
        <f t="shared" si="525"/>
        <v>345.53518043315802</v>
      </c>
      <c r="HX289" s="146">
        <f t="shared" si="526"/>
        <v>361.01056015629644</v>
      </c>
      <c r="HY289" s="146">
        <f t="shared" si="527"/>
        <v>376.37055010817801</v>
      </c>
      <c r="HZ289" s="146">
        <f t="shared" si="528"/>
        <v>391.61385618210636</v>
      </c>
      <c r="IA289" s="146">
        <f t="shared" si="529"/>
        <v>406.7394974708584</v>
      </c>
      <c r="IB289" s="146">
        <f t="shared" si="530"/>
        <v>421.74678990400724</v>
      </c>
      <c r="IC289" s="146">
        <f t="shared" si="531"/>
        <v>436.63532928413224</v>
      </c>
      <c r="ID289" s="146">
        <f t="shared" si="532"/>
        <v>451.40497395539876</v>
      </c>
      <c r="IE289" s="146">
        <f t="shared" si="533"/>
        <v>466.05582731429831</v>
      </c>
      <c r="IF289" s="146">
        <f t="shared" si="534"/>
        <v>480.58822034822202</v>
      </c>
      <c r="IG289" s="146">
        <f t="shared" si="535"/>
        <v>495.00269436341011</v>
      </c>
      <c r="IH289" s="146">
        <f t="shared" si="536"/>
        <v>509.29998404042828</v>
      </c>
      <c r="II289" s="146">
        <f t="shared" si="537"/>
        <v>523.48100093297649</v>
      </c>
      <c r="IJ289" s="146">
        <f t="shared" si="538"/>
        <v>537.54681750483519</v>
      </c>
      <c r="IK289" s="146">
        <f t="shared" si="539"/>
        <v>551.49865178046662</v>
      </c>
      <c r="IL289" s="146">
        <f t="shared" si="540"/>
        <v>565.33785266709776</v>
      </c>
      <c r="IM289" s="146">
        <f t="shared" si="541"/>
        <v>579.0658859903989</v>
      </c>
      <c r="IN289" s="146">
        <f t="shared" si="542"/>
        <v>592.68432127179699</v>
      </c>
      <c r="IO289" s="146">
        <f t="shared" si="543"/>
        <v>606.1948192633065</v>
      </c>
      <c r="IP289" s="146">
        <f t="shared" si="544"/>
        <v>619.59912024521316</v>
      </c>
      <c r="IQ289" s="355">
        <f t="shared" si="545"/>
        <v>632.89903308300484</v>
      </c>
      <c r="IR289" s="146">
        <f t="shared" si="546"/>
        <v>646.09642503252439</v>
      </c>
      <c r="IS289" s="146">
        <f t="shared" si="547"/>
        <v>659.19321227618514</v>
      </c>
      <c r="IT289" s="146">
        <f t="shared" si="548"/>
        <v>672.19135116819621</v>
      </c>
      <c r="IU289" s="146">
        <f t="shared" si="549"/>
        <v>685.09283016294796</v>
      </c>
      <c r="IV289" s="146">
        <f t="shared" si="550"/>
        <v>697.89966239782075</v>
      </c>
      <c r="IW289" s="146">
        <f t="shared" si="551"/>
        <v>710.61387889965295</v>
      </c>
      <c r="IX289" s="146">
        <f t="shared" si="552"/>
        <v>723.23752238276666</v>
      </c>
      <c r="IY289" s="146">
        <f t="shared" si="553"/>
        <v>735.77264160572258</v>
      </c>
      <c r="IZ289" s="146">
        <f t="shared" si="554"/>
        <v>748.22128625374887</v>
      </c>
      <c r="JA289" s="146">
        <f t="shared" si="555"/>
        <v>760.58550231398544</v>
      </c>
      <c r="JB289" s="146">
        <f t="shared" si="556"/>
        <v>772.86732791122608</v>
      </c>
      <c r="JC289" s="146">
        <f t="shared" si="557"/>
        <v>785.06878957262336</v>
      </c>
      <c r="JD289" s="146">
        <f t="shared" si="558"/>
        <v>797.19189889086147</v>
      </c>
      <c r="JE289" s="146">
        <f t="shared" si="559"/>
        <v>809.23864955646627</v>
      </c>
      <c r="JF289" s="146">
        <f t="shared" si="560"/>
        <v>821.21101473120268</v>
      </c>
      <c r="JG289" s="146">
        <f t="shared" si="561"/>
        <v>833.11094473590481</v>
      </c>
      <c r="JH289" s="146">
        <f t="shared" si="562"/>
        <v>844.9403650274628</v>
      </c>
      <c r="JI289" s="146">
        <f t="shared" si="563"/>
        <v>856.70117444116067</v>
      </c>
      <c r="JJ289" s="146">
        <f t="shared" si="564"/>
        <v>868.39524367596982</v>
      </c>
      <c r="JL289" s="267">
        <v>329.24817190164549</v>
      </c>
      <c r="JM289" s="273">
        <v>33000</v>
      </c>
      <c r="JN289" s="147">
        <f t="shared" si="695"/>
        <v>157.20867498584258</v>
      </c>
      <c r="JO289" s="147">
        <f t="shared" si="696"/>
        <v>167.32671323569915</v>
      </c>
      <c r="JP289" s="147">
        <f t="shared" si="697"/>
        <v>177.52318680029373</v>
      </c>
      <c r="JQ289" s="147">
        <f t="shared" si="698"/>
        <v>187.79771305919417</v>
      </c>
      <c r="JR289" s="147">
        <f t="shared" si="699"/>
        <v>198.14976160061286</v>
      </c>
      <c r="JS289" s="147">
        <f t="shared" si="700"/>
        <v>208.57865934549378</v>
      </c>
      <c r="JT289" s="147">
        <f t="shared" si="701"/>
        <v>219.08359695145288</v>
      </c>
      <c r="JU289" s="147">
        <f t="shared" si="702"/>
        <v>229.66363636765965</v>
      </c>
      <c r="JV289" s="147">
        <f t="shared" si="703"/>
        <v>240.31771939268296</v>
      </c>
      <c r="JW289" s="147">
        <f t="shared" si="704"/>
        <v>251.04467707320109</v>
      </c>
      <c r="JX289" s="147">
        <f t="shared" si="705"/>
        <v>261.84323977249778</v>
      </c>
      <c r="JY289" s="147">
        <f t="shared" si="706"/>
        <v>272.71204773383204</v>
      </c>
      <c r="JZ289" s="147">
        <f t="shared" si="707"/>
        <v>283.64966196483692</v>
      </c>
      <c r="KA289" s="147">
        <f t="shared" si="708"/>
        <v>294.65457527464946</v>
      </c>
      <c r="KB289" s="147">
        <f t="shared" si="709"/>
        <v>305.72522330493041</v>
      </c>
      <c r="KC289" s="147">
        <f t="shared" si="710"/>
        <v>316.859995408602</v>
      </c>
      <c r="KD289" s="147">
        <f t="shared" si="711"/>
        <v>328.05724524529001</v>
      </c>
      <c r="KE289" s="147">
        <f t="shared" si="712"/>
        <v>339.31530097934791</v>
      </c>
      <c r="KF289" s="147">
        <f t="shared" si="713"/>
        <v>350.63247498422129</v>
      </c>
      <c r="KG289" s="147">
        <f t="shared" si="714"/>
        <v>362.00707297513588</v>
      </c>
      <c r="KH289" s="147">
        <f t="shared" si="715"/>
        <v>373.43740251002492</v>
      </c>
      <c r="KI289" s="147">
        <f t="shared" si="716"/>
        <v>384.92178081580118</v>
      </c>
      <c r="KJ289" s="147">
        <f t="shared" si="717"/>
        <v>396.45854191308081</v>
      </c>
      <c r="KK289" s="147">
        <f t="shared" si="718"/>
        <v>408.04604302702262</v>
      </c>
      <c r="KL289" s="147">
        <f t="shared" si="719"/>
        <v>419.68267028483751</v>
      </c>
      <c r="KM289" s="147">
        <f t="shared" si="720"/>
        <v>431.36684371165632</v>
      </c>
      <c r="KN289" s="147">
        <f t="shared" si="721"/>
        <v>443.09702154577707</v>
      </c>
      <c r="KO289" s="147">
        <f t="shared" si="722"/>
        <v>454.87170390190636</v>
      </c>
      <c r="KP289" s="147">
        <f t="shared" si="723"/>
        <v>466.68943581690672</v>
      </c>
      <c r="KQ289" s="147">
        <f t="shared" si="724"/>
        <v>478.54880971694553</v>
      </c>
      <c r="KR289" s="147">
        <f t="shared" si="725"/>
        <v>490.44846734789689</v>
      </c>
      <c r="KS289" s="147">
        <f t="shared" si="726"/>
        <v>502.38710121259874</v>
      </c>
      <c r="KT289" s="147">
        <f t="shared" si="727"/>
        <v>514.36345555924095</v>
      </c>
      <c r="KU289" s="147">
        <f t="shared" si="728"/>
        <v>526.37632696494347</v>
      </c>
      <c r="KV289" s="147">
        <f t="shared" si="729"/>
        <v>538.42456455764602</v>
      </c>
      <c r="KW289" s="147">
        <f t="shared" si="730"/>
        <v>550.50706991789525</v>
      </c>
      <c r="KX289" s="147">
        <f t="shared" si="731"/>
        <v>562.62279670015391</v>
      </c>
      <c r="KY289" s="147">
        <f t="shared" si="732"/>
        <v>574.77075001095773</v>
      </c>
      <c r="KZ289" s="147">
        <f t="shared" si="733"/>
        <v>586.94998557873976</v>
      </c>
      <c r="LA289" s="147">
        <f t="shared" si="734"/>
        <v>599.15960874750317</v>
      </c>
      <c r="LB289" s="358">
        <f t="shared" si="735"/>
        <v>611.39877332383617</v>
      </c>
      <c r="LC289" s="147">
        <f t="shared" si="736"/>
        <v>623.66668030408243</v>
      </c>
      <c r="LD289" s="147">
        <f t="shared" si="737"/>
        <v>635.96257650585676</v>
      </c>
      <c r="LE289" s="147">
        <f t="shared" si="738"/>
        <v>648.285753125567</v>
      </c>
      <c r="LF289" s="147">
        <f t="shared" si="739"/>
        <v>660.63554424120139</v>
      </c>
      <c r="LG289" s="147">
        <f t="shared" si="740"/>
        <v>673.01132527737036</v>
      </c>
      <c r="LH289" s="147">
        <f t="shared" si="741"/>
        <v>685.41251144748639</v>
      </c>
      <c r="LI289" s="147">
        <f t="shared" si="742"/>
        <v>697.83855618600853</v>
      </c>
      <c r="LJ289" s="147">
        <f t="shared" si="743"/>
        <v>710.28894958189994</v>
      </c>
      <c r="LK289" s="147">
        <f t="shared" si="744"/>
        <v>722.76321682280479</v>
      </c>
      <c r="LL289" s="147">
        <f t="shared" si="745"/>
        <v>735.26091665799368</v>
      </c>
      <c r="LM289" s="147">
        <f t="shared" si="746"/>
        <v>747.7816398867941</v>
      </c>
      <c r="LN289" s="147">
        <f t="shared" si="747"/>
        <v>760.32500787804588</v>
      </c>
      <c r="LO289" s="147">
        <f t="shared" si="748"/>
        <v>772.89067112507223</v>
      </c>
      <c r="LP289" s="147">
        <f t="shared" si="749"/>
        <v>785.47830783973302</v>
      </c>
      <c r="LQ289" s="147">
        <f t="shared" si="750"/>
        <v>798.08762258831098</v>
      </c>
      <c r="LR289" s="147">
        <f t="shared" si="751"/>
        <v>810.71834497128043</v>
      </c>
      <c r="LS289" s="147">
        <f t="shared" si="752"/>
        <v>823.37022834838399</v>
      </c>
      <c r="LT289" s="147">
        <f t="shared" si="753"/>
        <v>836.04304860992397</v>
      </c>
      <c r="LU289" s="147">
        <f t="shared" si="754"/>
        <v>848.73660299471442</v>
      </c>
      <c r="LX289" s="267">
        <v>320</v>
      </c>
      <c r="LY289" s="273">
        <v>32000</v>
      </c>
      <c r="LZ289" s="145">
        <f t="shared" si="565"/>
        <v>2.904330868443615E-2</v>
      </c>
      <c r="MA289" s="145">
        <f t="shared" si="566"/>
        <v>5.8073236384529089E-2</v>
      </c>
      <c r="MB289" s="145">
        <f t="shared" si="567"/>
        <v>8.707647577640179E-2</v>
      </c>
      <c r="MC289" s="145">
        <f t="shared" si="568"/>
        <v>0.11603986582306555</v>
      </c>
      <c r="MD289" s="145">
        <f t="shared" si="569"/>
        <v>0.14495046236021056</v>
      </c>
      <c r="ME289" s="145">
        <f t="shared" si="570"/>
        <v>0.17379560568970487</v>
      </c>
      <c r="MF289" s="145">
        <f t="shared" si="571"/>
        <v>0.20256298430681571</v>
      </c>
      <c r="MG289" s="145">
        <f t="shared" si="572"/>
        <v>0.23124069398738353</v>
      </c>
      <c r="MH289" s="145">
        <f t="shared" si="573"/>
        <v>0.25981729157663253</v>
      </c>
      <c r="MI289" s="145">
        <f t="shared" si="574"/>
        <v>0.28828184294993359</v>
      </c>
      <c r="MJ289" s="145">
        <f t="shared" si="575"/>
        <v>0.31662396475107668</v>
      </c>
      <c r="MK289" s="145">
        <f t="shared" si="576"/>
        <v>0.34483385965147728</v>
      </c>
      <c r="ML289" s="145">
        <f t="shared" si="577"/>
        <v>0.3729023450090504</v>
      </c>
      <c r="MM289" s="145">
        <f t="shared" si="578"/>
        <v>0.40082087493436186</v>
      </c>
      <c r="MN289" s="145">
        <f t="shared" si="579"/>
        <v>0.42858155589056146</v>
      </c>
      <c r="MO289" s="145">
        <f t="shared" si="580"/>
        <v>0.45617715605946141</v>
      </c>
      <c r="MP289" s="145">
        <f t="shared" si="581"/>
        <v>0.48360110879709001</v>
      </c>
      <c r="MQ289" s="145">
        <f t="shared" si="582"/>
        <v>0.51084751057695821</v>
      </c>
      <c r="MR289" s="145">
        <f t="shared" si="583"/>
        <v>0.53791111387742718</v>
      </c>
      <c r="MS289" s="145">
        <f t="shared" si="584"/>
        <v>0.56478731551146255</v>
      </c>
      <c r="MT289" s="145">
        <f t="shared" si="585"/>
        <v>0.59147214092301181</v>
      </c>
      <c r="MU289" s="145">
        <f t="shared" si="586"/>
        <v>0.61796222498613629</v>
      </c>
      <c r="MV289" s="145">
        <f t="shared" si="587"/>
        <v>0.6442547898416352</v>
      </c>
      <c r="MW289" s="145">
        <f t="shared" si="588"/>
        <v>0.67034762029377282</v>
      </c>
      <c r="MX289" s="145">
        <f t="shared" si="589"/>
        <v>0.69623903726809244</v>
      </c>
      <c r="MY289" s="145">
        <f t="shared" si="590"/>
        <v>0.7219278698024959</v>
      </c>
      <c r="MZ289" s="145">
        <f t="shared" si="591"/>
        <v>0.74741342600936267</v>
      </c>
      <c r="NA289" s="145">
        <f t="shared" si="592"/>
        <v>0.77269546340837669</v>
      </c>
      <c r="NB289" s="145">
        <f t="shared" si="593"/>
        <v>0.79777415898916926</v>
      </c>
      <c r="NC289" s="145">
        <f t="shared" si="594"/>
        <v>0.82265007932160639</v>
      </c>
      <c r="ND289" s="145">
        <f t="shared" si="595"/>
        <v>0.84732415099024128</v>
      </c>
      <c r="NE289" s="145">
        <f t="shared" si="596"/>
        <v>0.87179763158941359</v>
      </c>
      <c r="NF289" s="145">
        <f t="shared" si="597"/>
        <v>0.89607208147722595</v>
      </c>
      <c r="NG289" s="145">
        <f t="shared" si="598"/>
        <v>0.9201493364506802</v>
      </c>
      <c r="NH289" s="145">
        <f t="shared" si="599"/>
        <v>0.94403148147124216</v>
      </c>
      <c r="NI289" s="145">
        <f t="shared" si="600"/>
        <v>0.96772082553982053</v>
      </c>
      <c r="NJ289" s="145">
        <f t="shared" si="601"/>
        <v>0.99121987779324539</v>
      </c>
      <c r="NK289" s="145">
        <f t="shared" si="602"/>
        <v>1.0145313248702477</v>
      </c>
      <c r="NL289" s="145">
        <f t="shared" si="603"/>
        <v>1.0376580095741226</v>
      </c>
      <c r="NM289" s="145">
        <f t="shared" si="604"/>
        <v>1.0606029108412121</v>
      </c>
      <c r="NN289" s="145">
        <f t="shared" si="605"/>
        <v>1.0833691250090336</v>
      </c>
      <c r="NO289" s="145">
        <f t="shared" si="606"/>
        <v>1.1059598483651825</v>
      </c>
      <c r="NP289" s="145">
        <f t="shared" si="607"/>
        <v>1.1283783609476363</v>
      </c>
      <c r="NQ289" s="145">
        <f t="shared" si="608"/>
        <v>1.1506280115587111</v>
      </c>
      <c r="NR289" s="145">
        <f t="shared" si="609"/>
        <v>1.1727122039484212</v>
      </c>
      <c r="NS289" s="145">
        <f t="shared" si="610"/>
        <v>1.1946343841180533</v>
      </c>
      <c r="NT289" s="145">
        <f t="shared" si="611"/>
        <v>1.2163980286912928</v>
      </c>
      <c r="NU289" s="145">
        <f t="shared" si="612"/>
        <v>1.2380066342979523</v>
      </c>
      <c r="NV289" s="145">
        <f t="shared" si="613"/>
        <v>1.2594637079141111</v>
      </c>
      <c r="NW289" s="145">
        <f t="shared" si="614"/>
        <v>1.2807727581020767</v>
      </c>
      <c r="NX289" s="145">
        <f t="shared" si="615"/>
        <v>1.3019372870939299</v>
      </c>
      <c r="NY289" s="145">
        <f t="shared" si="616"/>
        <v>1.3229607836633284</v>
      </c>
      <c r="NZ289" s="145">
        <f t="shared" si="617"/>
        <v>1.3438467167315902</v>
      </c>
      <c r="OA289" s="145">
        <f t="shared" si="618"/>
        <v>1.3645985296558578</v>
      </c>
      <c r="OB289" s="145">
        <f t="shared" si="619"/>
        <v>1.3852196351491359</v>
      </c>
      <c r="OC289" s="145">
        <f t="shared" si="620"/>
        <v>1.4057134107841853</v>
      </c>
      <c r="OD289" s="145">
        <f t="shared" si="621"/>
        <v>1.4260831950356523</v>
      </c>
      <c r="OE289" s="145">
        <f t="shared" si="622"/>
        <v>1.4463322838171617</v>
      </c>
      <c r="OF289" s="145">
        <f t="shared" si="623"/>
        <v>1.4664639274726274</v>
      </c>
      <c r="OG289" s="145">
        <f t="shared" si="624"/>
        <v>1.486481328183443</v>
      </c>
    </row>
    <row r="290" spans="55:397">
      <c r="BC290" s="173"/>
      <c r="BD290" s="182"/>
      <c r="BE290" s="91">
        <f t="shared" ref="BE290:BH293" si="755">BE289</f>
        <v>1013.25</v>
      </c>
      <c r="BF290" s="193">
        <f t="shared" si="755"/>
        <v>1.2250000000000001</v>
      </c>
      <c r="BG290" s="91">
        <f t="shared" si="755"/>
        <v>288.14999999999998</v>
      </c>
      <c r="BH290" s="116">
        <f t="shared" si="755"/>
        <v>0</v>
      </c>
      <c r="BI290" s="116"/>
      <c r="BJ290" s="107"/>
      <c r="BK290" s="217">
        <v>33000</v>
      </c>
      <c r="BL290" s="220">
        <v>10.058399999999999</v>
      </c>
      <c r="BM290" s="284">
        <v>330</v>
      </c>
      <c r="BN290" s="113"/>
      <c r="BO290" s="104">
        <f t="shared" ref="BO290:BO323" si="756">$BO$257*BV290</f>
        <v>262.00752384390734</v>
      </c>
      <c r="BP290" s="256">
        <f t="shared" ref="BP290:BP323" si="757">$BP$257*BW290</f>
        <v>0.40972680609815321</v>
      </c>
      <c r="BQ290" s="213">
        <f t="shared" si="628"/>
        <v>-50.379600000000465</v>
      </c>
      <c r="BR290" s="215">
        <f t="shared" si="629"/>
        <v>222.77039999999951</v>
      </c>
      <c r="BS290" s="117"/>
      <c r="BT290" s="101">
        <f t="shared" si="630"/>
        <v>581.61463228481489</v>
      </c>
      <c r="BU290" s="127"/>
      <c r="BV290" s="141">
        <f t="shared" si="631"/>
        <v>0.25858132133620265</v>
      </c>
      <c r="BW290" s="163">
        <f t="shared" si="632"/>
        <v>0.33447086212094135</v>
      </c>
      <c r="BX290" s="159">
        <f t="shared" si="633"/>
        <v>0.77310567412805664</v>
      </c>
      <c r="BY290" s="170"/>
      <c r="CC290" s="267">
        <v>339.20884081493438</v>
      </c>
      <c r="CD290" s="273">
        <v>34000</v>
      </c>
      <c r="CE290" s="145">
        <f t="shared" si="635"/>
        <v>3.0432830169957823E-2</v>
      </c>
      <c r="CF290" s="145">
        <f t="shared" si="636"/>
        <v>6.0849756645511496E-2</v>
      </c>
      <c r="CG290" s="145">
        <f t="shared" si="637"/>
        <v>9.1234972090135036E-2</v>
      </c>
      <c r="CH290" s="145">
        <f t="shared" si="638"/>
        <v>0.12157286038552534</v>
      </c>
      <c r="CI290" s="145">
        <f t="shared" si="639"/>
        <v>0.15184808854059512</v>
      </c>
      <c r="CJ290" s="145">
        <f t="shared" si="640"/>
        <v>0.18204569428352474</v>
      </c>
      <c r="CK290" s="145">
        <f t="shared" si="641"/>
        <v>0.21215116809512968</v>
      </c>
      <c r="CL290" s="145">
        <f t="shared" si="642"/>
        <v>0.24215052860049013</v>
      </c>
      <c r="CM290" s="145">
        <f t="shared" si="643"/>
        <v>0.27203039041761828</v>
      </c>
      <c r="CN290" s="145">
        <f t="shared" si="644"/>
        <v>0.30177802376243607</v>
      </c>
      <c r="CO290" s="145">
        <f t="shared" si="645"/>
        <v>0.33138140531767102</v>
      </c>
      <c r="CP290" s="145">
        <f t="shared" si="646"/>
        <v>0.36082926008300181</v>
      </c>
      <c r="CQ290" s="145">
        <f t="shared" si="647"/>
        <v>0.39011109412606926</v>
      </c>
      <c r="CR290" s="145">
        <f t="shared" si="648"/>
        <v>0.41921721834308079</v>
      </c>
      <c r="CS290" s="145">
        <f t="shared" si="649"/>
        <v>0.44813876350799314</v>
      </c>
      <c r="CT290" s="145">
        <f t="shared" si="650"/>
        <v>0.47686768703656773</v>
      </c>
      <c r="CU290" s="145">
        <f t="shared" si="651"/>
        <v>0.50539677201350941</v>
      </c>
      <c r="CV290" s="145">
        <f t="shared" si="652"/>
        <v>0.53371961912633603</v>
      </c>
      <c r="CW290" s="145">
        <f t="shared" si="653"/>
        <v>0.56183063221836615</v>
      </c>
      <c r="CX290" s="145">
        <f t="shared" si="654"/>
        <v>0.58972499821670299</v>
      </c>
      <c r="CY290" s="145">
        <f t="shared" si="655"/>
        <v>0.61739866221084916</v>
      </c>
      <c r="CZ290" s="145">
        <f t="shared" si="656"/>
        <v>0.64484829845683855</v>
      </c>
      <c r="DA290" s="145">
        <f t="shared" si="657"/>
        <v>0.67207127806274336</v>
      </c>
      <c r="DB290" s="145">
        <f t="shared" si="658"/>
        <v>0.6990656340779845</v>
      </c>
      <c r="DC290" s="145">
        <f t="shared" si="659"/>
        <v>0.72583002466374558</v>
      </c>
      <c r="DD290" s="145">
        <f t="shared" si="660"/>
        <v>0.75236369496829258</v>
      </c>
      <c r="DE290" s="145">
        <f t="shared" si="661"/>
        <v>0.77866643827178139</v>
      </c>
      <c r="DF290" s="145">
        <f t="shared" si="662"/>
        <v>0.8047385569030151</v>
      </c>
      <c r="DG290" s="145">
        <f t="shared" si="663"/>
        <v>0.83058082336723993</v>
      </c>
      <c r="DH290" s="145">
        <f t="shared" si="664"/>
        <v>0.85619444206192896</v>
      </c>
      <c r="DI290" s="145">
        <f t="shared" si="665"/>
        <v>0.88158101189729388</v>
      </c>
      <c r="DJ290" s="145">
        <f t="shared" si="666"/>
        <v>0.90674249008172891</v>
      </c>
      <c r="DK290" s="145">
        <f t="shared" si="667"/>
        <v>0.93168115727984868</v>
      </c>
      <c r="DL290" s="145">
        <f t="shared" si="668"/>
        <v>0.9563995843028793</v>
      </c>
      <c r="DM290" s="145">
        <f t="shared" si="669"/>
        <v>0.98090060044836169</v>
      </c>
      <c r="DN290" s="145">
        <f t="shared" si="670"/>
        <v>1.0051872635680168</v>
      </c>
      <c r="DO290" s="145">
        <f t="shared" si="671"/>
        <v>1.0292628319097634</v>
      </c>
      <c r="DP290" s="145">
        <f t="shared" si="672"/>
        <v>1.0531307377514212</v>
      </c>
      <c r="DQ290" s="145">
        <f t="shared" si="673"/>
        <v>1.0767945628198305</v>
      </c>
      <c r="DR290" s="145">
        <f t="shared" si="674"/>
        <v>1.100258015469308</v>
      </c>
      <c r="DS290" s="145">
        <f t="shared" si="675"/>
        <v>1.1235249095772506</v>
      </c>
      <c r="DT290" s="145">
        <f t="shared" si="676"/>
        <v>1.1465991451020248</v>
      </c>
      <c r="DU290" s="145">
        <f t="shared" si="677"/>
        <v>1.1694846902384499</v>
      </c>
      <c r="DV290" s="145">
        <f t="shared" si="678"/>
        <v>1.1921855650989752</v>
      </c>
      <c r="DW290" s="145">
        <f t="shared" si="679"/>
        <v>1.2147058268436859</v>
      </c>
      <c r="DX290" s="145">
        <f t="shared" si="680"/>
        <v>1.2370495561791444</v>
      </c>
      <c r="DY290" s="145">
        <f t="shared" si="681"/>
        <v>1.2592208451445752</v>
      </c>
      <c r="DZ290" s="145">
        <f t="shared" si="682"/>
        <v>1.2812237861036742</v>
      </c>
      <c r="EA290" s="145">
        <f t="shared" si="683"/>
        <v>1.3030624618612152</v>
      </c>
      <c r="EB290" s="145">
        <f t="shared" si="684"/>
        <v>1.3247409368253056</v>
      </c>
      <c r="EC290" s="145">
        <f t="shared" si="685"/>
        <v>1.3462632491385498</v>
      </c>
      <c r="ED290" s="145">
        <f t="shared" si="686"/>
        <v>1.3676334037042637</v>
      </c>
      <c r="EE290" s="145">
        <f t="shared" si="687"/>
        <v>1.3888553660371017</v>
      </c>
      <c r="EF290" s="145">
        <f t="shared" si="688"/>
        <v>1.4099330568710042</v>
      </c>
      <c r="EG290" s="145">
        <f t="shared" si="689"/>
        <v>1.4308703474610012</v>
      </c>
      <c r="EH290" s="145">
        <f t="shared" si="690"/>
        <v>1.4516710555191339</v>
      </c>
      <c r="EI290" s="145">
        <f t="shared" si="691"/>
        <v>1.4723389417285355</v>
      </c>
      <c r="EJ290" s="145">
        <f t="shared" si="692"/>
        <v>1.4928777067833516</v>
      </c>
      <c r="EK290" s="145">
        <f t="shared" si="693"/>
        <v>1.513290988905861</v>
      </c>
      <c r="EL290" s="145">
        <f t="shared" si="694"/>
        <v>1.5335823617956164</v>
      </c>
      <c r="EO290" s="267">
        <v>339.20884081493438</v>
      </c>
      <c r="EP290" s="273">
        <v>34000</v>
      </c>
      <c r="EQ290" s="146">
        <f t="shared" si="385"/>
        <v>220.83009709933913</v>
      </c>
      <c r="ER290" s="146">
        <f t="shared" si="386"/>
        <v>220.95270291993225</v>
      </c>
      <c r="ES290" s="146">
        <f t="shared" si="387"/>
        <v>221.15676191758982</v>
      </c>
      <c r="ET290" s="146">
        <f t="shared" si="388"/>
        <v>221.44185112576824</v>
      </c>
      <c r="EU290" s="146">
        <f t="shared" si="389"/>
        <v>221.80738449749074</v>
      </c>
      <c r="EV290" s="146">
        <f t="shared" si="390"/>
        <v>222.25261884931294</v>
      </c>
      <c r="EW290" s="146">
        <f t="shared" si="391"/>
        <v>222.77666127882583</v>
      </c>
      <c r="EX290" s="146">
        <f t="shared" si="392"/>
        <v>223.37847789896801</v>
      </c>
      <c r="EY290" s="146">
        <f t="shared" si="393"/>
        <v>224.05690370985076</v>
      </c>
      <c r="EZ290" s="146">
        <f t="shared" si="394"/>
        <v>224.81065341249459</v>
      </c>
      <c r="FA290" s="146">
        <f t="shared" si="395"/>
        <v>225.63833295904647</v>
      </c>
      <c r="FB290" s="146">
        <f t="shared" si="396"/>
        <v>226.53845163064798</v>
      </c>
      <c r="FC290" s="146">
        <f t="shared" si="397"/>
        <v>227.50943443677357</v>
      </c>
      <c r="FD290" s="146">
        <f t="shared" si="398"/>
        <v>228.54963463797347</v>
      </c>
      <c r="FE290" s="146">
        <f t="shared" si="399"/>
        <v>229.6573462067507</v>
      </c>
      <c r="FF290" s="146">
        <f t="shared" si="400"/>
        <v>230.83081605786401</v>
      </c>
      <c r="FG290" s="146">
        <f t="shared" si="401"/>
        <v>232.06825589872116</v>
      </c>
      <c r="FH290" s="146">
        <f t="shared" si="402"/>
        <v>233.36785357174503</v>
      </c>
      <c r="FI290" s="146">
        <f t="shared" si="403"/>
        <v>234.72778378273429</v>
      </c>
      <c r="FJ290" s="146">
        <f t="shared" si="404"/>
        <v>236.14621813147849</v>
      </c>
      <c r="FK290" s="146">
        <f t="shared" si="405"/>
        <v>237.62133438249074</v>
      </c>
      <c r="FL290" s="146">
        <f t="shared" si="406"/>
        <v>239.15132493413245</v>
      </c>
      <c r="FM290" s="146">
        <f t="shared" si="407"/>
        <v>240.73440446313603</v>
      </c>
      <c r="FN290" s="146">
        <f t="shared" si="408"/>
        <v>242.36881673830564</v>
      </c>
      <c r="FO290" s="146">
        <f t="shared" si="409"/>
        <v>244.05284061177505</v>
      </c>
      <c r="FP290" s="146">
        <f t="shared" si="410"/>
        <v>245.78479520855976</v>
      </c>
      <c r="FQ290" s="146">
        <f t="shared" si="411"/>
        <v>247.56304434526015</v>
      </c>
      <c r="FR290" s="146">
        <f t="shared" si="412"/>
        <v>249.38600021676018</v>
      </c>
      <c r="FS290" s="146">
        <f t="shared" si="413"/>
        <v>251.25212639573141</v>
      </c>
      <c r="FT290" s="146">
        <f t="shared" si="414"/>
        <v>253.15994019392585</v>
      </c>
      <c r="FU290" s="146">
        <f t="shared" si="415"/>
        <v>255.10801443677718</v>
      </c>
      <c r="FV290" s="146">
        <f t="shared" si="416"/>
        <v>257.09497870399599</v>
      </c>
      <c r="FW290" s="146">
        <f t="shared" si="417"/>
        <v>259.11952008882395</v>
      </c>
      <c r="FX290" s="146">
        <f t="shared" si="418"/>
        <v>261.18038352762773</v>
      </c>
      <c r="FY290" s="146">
        <f t="shared" si="419"/>
        <v>263.27637174977707</v>
      </c>
      <c r="FZ290" s="146">
        <f t="shared" si="420"/>
        <v>265.40634489540616</v>
      </c>
      <c r="GA290" s="146">
        <f t="shared" si="421"/>
        <v>267.56921984591276</v>
      </c>
      <c r="GB290" s="146">
        <f t="shared" si="422"/>
        <v>269.76396930899068</v>
      </c>
      <c r="GC290" s="146">
        <f t="shared" si="423"/>
        <v>271.98962069678379</v>
      </c>
      <c r="GD290" s="146">
        <f t="shared" si="424"/>
        <v>274.24525483245901</v>
      </c>
      <c r="GE290" s="355">
        <f t="shared" si="425"/>
        <v>276.53000451721442</v>
      </c>
      <c r="GF290" s="146">
        <f t="shared" si="426"/>
        <v>278.84305298653464</v>
      </c>
      <c r="GG290" s="146">
        <f t="shared" si="427"/>
        <v>281.18363228141317</v>
      </c>
      <c r="GH290" s="146">
        <f t="shared" si="428"/>
        <v>283.55102155732544</v>
      </c>
      <c r="GI290" s="146">
        <f t="shared" si="429"/>
        <v>285.94454535098345</v>
      </c>
      <c r="GJ290" s="146">
        <f t="shared" si="430"/>
        <v>288.36357182233741</v>
      </c>
      <c r="GK290" s="146">
        <f t="shared" si="431"/>
        <v>290.80751098693037</v>
      </c>
      <c r="GL290" s="146">
        <f t="shared" si="432"/>
        <v>293.27581295155386</v>
      </c>
      <c r="GM290" s="146">
        <f t="shared" si="433"/>
        <v>295.76796616419716</v>
      </c>
      <c r="GN290" s="146">
        <f t="shared" si="434"/>
        <v>298.28349568751878</v>
      </c>
      <c r="GO290" s="146">
        <f t="shared" si="435"/>
        <v>300.82196150349432</v>
      </c>
      <c r="GP290" s="146">
        <f t="shared" si="436"/>
        <v>303.38295685549275</v>
      </c>
      <c r="GQ290" s="146">
        <f t="shared" si="437"/>
        <v>305.96610663279279</v>
      </c>
      <c r="GR290" s="146">
        <f t="shared" si="438"/>
        <v>308.57106580146586</v>
      </c>
      <c r="GS290" s="146">
        <f t="shared" si="439"/>
        <v>311.1975178846028</v>
      </c>
      <c r="GT290" s="146">
        <f t="shared" si="440"/>
        <v>313.84517349403455</v>
      </c>
      <c r="GU290" s="146">
        <f t="shared" si="441"/>
        <v>316.51376891499331</v>
      </c>
      <c r="GV290" s="146">
        <f t="shared" si="442"/>
        <v>319.20306474454617</v>
      </c>
      <c r="GW290" s="146">
        <f t="shared" si="443"/>
        <v>321.91284458412474</v>
      </c>
      <c r="GX290" s="146">
        <f t="shared" si="444"/>
        <v>324.64291378603377</v>
      </c>
      <c r="HA290" s="267">
        <v>329.24817190164549</v>
      </c>
      <c r="HB290" s="273">
        <v>33000</v>
      </c>
      <c r="HC290" s="146">
        <f t="shared" si="505"/>
        <v>17.289580911500678</v>
      </c>
      <c r="HD290" s="146">
        <f t="shared" si="506"/>
        <v>34.570676163799085</v>
      </c>
      <c r="HE290" s="146">
        <f t="shared" si="507"/>
        <v>51.834849095539269</v>
      </c>
      <c r="HF290" s="146">
        <f t="shared" si="508"/>
        <v>69.073760317446769</v>
      </c>
      <c r="HG290" s="146">
        <f t="shared" si="509"/>
        <v>86.27921455931002</v>
      </c>
      <c r="HH290" s="146">
        <f t="shared" si="510"/>
        <v>103.44320542682935</v>
      </c>
      <c r="HI290" s="146">
        <f t="shared" si="511"/>
        <v>120.55795746222263</v>
      </c>
      <c r="HJ290" s="146">
        <f t="shared" si="512"/>
        <v>137.61596497600868</v>
      </c>
      <c r="HK290" s="146">
        <f t="shared" si="513"/>
        <v>154.61002720155213</v>
      </c>
      <c r="HL290" s="146">
        <f t="shared" si="514"/>
        <v>171.53327941743339</v>
      </c>
      <c r="HM290" s="146">
        <f t="shared" si="515"/>
        <v>188.37921978036269</v>
      </c>
      <c r="HN290" s="146">
        <f t="shared" si="516"/>
        <v>205.14173171030762</v>
      </c>
      <c r="HO290" s="146">
        <f t="shared" si="517"/>
        <v>221.81510176579263</v>
      </c>
      <c r="HP290" s="146">
        <f t="shared" si="518"/>
        <v>238.39403303827498</v>
      </c>
      <c r="HQ290" s="146">
        <f t="shared" si="519"/>
        <v>254.87365417737348</v>
      </c>
      <c r="HR290" s="146">
        <f t="shared" si="520"/>
        <v>271.24952423152718</v>
      </c>
      <c r="HS290" s="146">
        <f t="shared" si="521"/>
        <v>287.51763355013651</v>
      </c>
      <c r="HT290" s="146">
        <f t="shared" si="522"/>
        <v>303.67440104267786</v>
      </c>
      <c r="HU290" s="146">
        <f t="shared" si="523"/>
        <v>319.71666812737431</v>
      </c>
      <c r="HV290" s="146">
        <f t="shared" si="524"/>
        <v>335.64168972731994</v>
      </c>
      <c r="HW290" s="146">
        <f t="shared" si="525"/>
        <v>351.44712268586755</v>
      </c>
      <c r="HX290" s="146">
        <f t="shared" si="526"/>
        <v>367.13101197711251</v>
      </c>
      <c r="HY290" s="146">
        <f t="shared" si="527"/>
        <v>382.69177508222981</v>
      </c>
      <c r="HZ290" s="146">
        <f t="shared" si="528"/>
        <v>398.12818489004161</v>
      </c>
      <c r="IA290" s="146">
        <f t="shared" si="529"/>
        <v>413.43935146162994</v>
      </c>
      <c r="IB290" s="146">
        <f t="shared" si="530"/>
        <v>428.62470297571508</v>
      </c>
      <c r="IC290" s="146">
        <f t="shared" si="531"/>
        <v>443.68396614499341</v>
      </c>
      <c r="ID290" s="146">
        <f t="shared" si="532"/>
        <v>458.61714636517394</v>
      </c>
      <c r="IE290" s="146">
        <f t="shared" si="533"/>
        <v>473.42450782874164</v>
      </c>
      <c r="IF290" s="146">
        <f t="shared" si="534"/>
        <v>488.10655380589026</v>
      </c>
      <c r="IG290" s="146">
        <f t="shared" si="535"/>
        <v>502.66400726587574</v>
      </c>
      <c r="IH290" s="146">
        <f t="shared" si="536"/>
        <v>517.09779198425065</v>
      </c>
      <c r="II290" s="146">
        <f t="shared" si="537"/>
        <v>531.40901425520508</v>
      </c>
      <c r="IJ290" s="146">
        <f t="shared" si="538"/>
        <v>545.59894530399424</v>
      </c>
      <c r="IK290" s="146">
        <f t="shared" si="539"/>
        <v>559.66900447242097</v>
      </c>
      <c r="IL290" s="146">
        <f t="shared" si="540"/>
        <v>573.62074323049501</v>
      </c>
      <c r="IM290" s="146">
        <f t="shared" si="541"/>
        <v>587.45583004995012</v>
      </c>
      <c r="IN290" s="146">
        <f t="shared" si="542"/>
        <v>601.17603615998837</v>
      </c>
      <c r="IO290" s="146">
        <f t="shared" si="543"/>
        <v>614.7832221925612</v>
      </c>
      <c r="IP290" s="146">
        <f t="shared" si="544"/>
        <v>628.27932571337908</v>
      </c>
      <c r="IQ290" s="355">
        <f t="shared" si="545"/>
        <v>641.66634962563262</v>
      </c>
      <c r="IR290" s="146">
        <f t="shared" si="546"/>
        <v>654.94635142589823</v>
      </c>
      <c r="IS290" s="146">
        <f t="shared" si="547"/>
        <v>668.12143328569687</v>
      </c>
      <c r="IT290" s="146">
        <f t="shared" si="548"/>
        <v>681.1937329275421</v>
      </c>
      <c r="IU290" s="146">
        <f t="shared" si="549"/>
        <v>694.16541526087917</v>
      </c>
      <c r="IV290" s="146">
        <f t="shared" si="550"/>
        <v>707.03866474088113</v>
      </c>
      <c r="IW290" s="146">
        <f t="shared" si="551"/>
        <v>719.81567841153799</v>
      </c>
      <c r="IX290" s="146">
        <f t="shared" si="552"/>
        <v>732.49865959367457</v>
      </c>
      <c r="IY290" s="146">
        <f t="shared" si="553"/>
        <v>745.08981217835537</v>
      </c>
      <c r="IZ290" s="146">
        <f t="shared" si="554"/>
        <v>757.59133548645332</v>
      </c>
      <c r="JA290" s="146">
        <f t="shared" si="555"/>
        <v>770.00541965591071</v>
      </c>
      <c r="JB290" s="146">
        <f t="shared" si="556"/>
        <v>782.33424151927272</v>
      </c>
      <c r="JC290" s="146">
        <f t="shared" si="557"/>
        <v>794.57996093537031</v>
      </c>
      <c r="JD290" s="146">
        <f t="shared" si="558"/>
        <v>806.74471754054014</v>
      </c>
      <c r="JE290" s="146">
        <f t="shared" si="559"/>
        <v>818.83062788637881</v>
      </c>
      <c r="JF290" s="146">
        <f t="shared" si="560"/>
        <v>830.83978293272526</v>
      </c>
      <c r="JG290" s="146">
        <f t="shared" si="561"/>
        <v>842.77424586633776</v>
      </c>
      <c r="JH290" s="146">
        <f t="shared" si="562"/>
        <v>854.63605021747026</v>
      </c>
      <c r="JI290" s="146">
        <f t="shared" si="563"/>
        <v>866.4271982483283</v>
      </c>
      <c r="JJ290" s="146">
        <f t="shared" si="564"/>
        <v>878.14965958909784</v>
      </c>
      <c r="JL290" s="267">
        <v>339.20884081493438</v>
      </c>
      <c r="JM290" s="273">
        <v>34000</v>
      </c>
      <c r="JN290" s="147">
        <f t="shared" si="695"/>
        <v>161.20540158829979</v>
      </c>
      <c r="JO290" s="147">
        <f t="shared" si="696"/>
        <v>171.32800740889292</v>
      </c>
      <c r="JP290" s="147">
        <f t="shared" si="697"/>
        <v>181.53206640655048</v>
      </c>
      <c r="JQ290" s="147">
        <f t="shared" si="698"/>
        <v>191.8171556147289</v>
      </c>
      <c r="JR290" s="147">
        <f t="shared" si="699"/>
        <v>202.18268898645141</v>
      </c>
      <c r="JS290" s="147">
        <f t="shared" si="700"/>
        <v>212.62792333827358</v>
      </c>
      <c r="JT290" s="147">
        <f t="shared" si="701"/>
        <v>223.15196576778646</v>
      </c>
      <c r="JU290" s="147">
        <f t="shared" si="702"/>
        <v>233.75378238792865</v>
      </c>
      <c r="JV290" s="147">
        <f t="shared" si="703"/>
        <v>244.4322081988114</v>
      </c>
      <c r="JW290" s="147">
        <f t="shared" si="704"/>
        <v>255.18595790145523</v>
      </c>
      <c r="JX290" s="147">
        <f t="shared" si="705"/>
        <v>266.0136374480071</v>
      </c>
      <c r="JY290" s="147">
        <f t="shared" si="706"/>
        <v>276.91375611960859</v>
      </c>
      <c r="JZ290" s="147">
        <f t="shared" si="707"/>
        <v>287.88473892573421</v>
      </c>
      <c r="KA290" s="147">
        <f t="shared" si="708"/>
        <v>298.92493912693408</v>
      </c>
      <c r="KB290" s="147">
        <f t="shared" si="709"/>
        <v>310.03265069571137</v>
      </c>
      <c r="KC290" s="147">
        <f t="shared" si="710"/>
        <v>321.20612054682465</v>
      </c>
      <c r="KD290" s="147">
        <f t="shared" si="711"/>
        <v>332.44356038768183</v>
      </c>
      <c r="KE290" s="147">
        <f t="shared" si="712"/>
        <v>343.7431580607057</v>
      </c>
      <c r="KF290" s="147">
        <f t="shared" si="713"/>
        <v>355.1030882716949</v>
      </c>
      <c r="KG290" s="147">
        <f t="shared" si="714"/>
        <v>366.5215226204391</v>
      </c>
      <c r="KH290" s="147">
        <f t="shared" si="715"/>
        <v>377.99663887145141</v>
      </c>
      <c r="KI290" s="147">
        <f t="shared" si="716"/>
        <v>389.52662942309308</v>
      </c>
      <c r="KJ290" s="147">
        <f t="shared" si="717"/>
        <v>401.10970895209664</v>
      </c>
      <c r="KK290" s="147">
        <f t="shared" si="718"/>
        <v>412.74412122726631</v>
      </c>
      <c r="KL290" s="147">
        <f t="shared" si="719"/>
        <v>424.42814510073572</v>
      </c>
      <c r="KM290" s="147">
        <f t="shared" si="720"/>
        <v>436.16009969752042</v>
      </c>
      <c r="KN290" s="147">
        <f t="shared" si="721"/>
        <v>447.93834883422079</v>
      </c>
      <c r="KO290" s="147">
        <f t="shared" si="722"/>
        <v>459.76130470572082</v>
      </c>
      <c r="KP290" s="147">
        <f t="shared" si="723"/>
        <v>471.62743088469205</v>
      </c>
      <c r="KQ290" s="147">
        <f t="shared" si="724"/>
        <v>483.53524468288651</v>
      </c>
      <c r="KR290" s="147">
        <f t="shared" si="725"/>
        <v>495.48331892573782</v>
      </c>
      <c r="KS290" s="147">
        <f t="shared" si="726"/>
        <v>507.47028319295663</v>
      </c>
      <c r="KT290" s="147">
        <f t="shared" si="727"/>
        <v>519.49482457778458</v>
      </c>
      <c r="KU290" s="147">
        <f t="shared" si="728"/>
        <v>531.55568801658842</v>
      </c>
      <c r="KV290" s="147">
        <f t="shared" si="729"/>
        <v>543.65167623873776</v>
      </c>
      <c r="KW290" s="147">
        <f t="shared" si="730"/>
        <v>555.7816493843668</v>
      </c>
      <c r="KX290" s="147">
        <f t="shared" si="731"/>
        <v>567.94452433487345</v>
      </c>
      <c r="KY290" s="147">
        <f t="shared" si="732"/>
        <v>580.13927379795132</v>
      </c>
      <c r="KZ290" s="147">
        <f t="shared" si="733"/>
        <v>592.36492518574437</v>
      </c>
      <c r="LA290" s="147">
        <f t="shared" si="734"/>
        <v>604.62055932141971</v>
      </c>
      <c r="LB290" s="358">
        <f t="shared" si="735"/>
        <v>616.905309006175</v>
      </c>
      <c r="LC290" s="147">
        <f t="shared" si="736"/>
        <v>629.21835747549528</v>
      </c>
      <c r="LD290" s="147">
        <f t="shared" si="737"/>
        <v>641.55893677037375</v>
      </c>
      <c r="LE290" s="147">
        <f t="shared" si="738"/>
        <v>653.92632604628602</v>
      </c>
      <c r="LF290" s="147">
        <f t="shared" si="739"/>
        <v>666.31984983994403</v>
      </c>
      <c r="LG290" s="147">
        <f t="shared" si="740"/>
        <v>678.7388763112981</v>
      </c>
      <c r="LH290" s="147">
        <f t="shared" si="741"/>
        <v>691.18281547589095</v>
      </c>
      <c r="LI290" s="147">
        <f t="shared" si="742"/>
        <v>703.65111744051455</v>
      </c>
      <c r="LJ290" s="147">
        <f t="shared" si="743"/>
        <v>716.14327065315774</v>
      </c>
      <c r="LK290" s="147">
        <f t="shared" si="744"/>
        <v>728.65880017647942</v>
      </c>
      <c r="LL290" s="147">
        <f t="shared" si="745"/>
        <v>741.19726599245496</v>
      </c>
      <c r="LM290" s="147">
        <f t="shared" si="746"/>
        <v>753.75826134445333</v>
      </c>
      <c r="LN290" s="147">
        <f t="shared" si="747"/>
        <v>766.34141112175348</v>
      </c>
      <c r="LO290" s="147">
        <f t="shared" si="748"/>
        <v>778.94637029042656</v>
      </c>
      <c r="LP290" s="147">
        <f t="shared" si="749"/>
        <v>791.57282237356344</v>
      </c>
      <c r="LQ290" s="147">
        <f t="shared" si="750"/>
        <v>804.22047798299513</v>
      </c>
      <c r="LR290" s="147">
        <f t="shared" si="751"/>
        <v>816.88907340395394</v>
      </c>
      <c r="LS290" s="147">
        <f t="shared" si="752"/>
        <v>829.57836923350681</v>
      </c>
      <c r="LT290" s="147">
        <f t="shared" si="753"/>
        <v>842.28814907308538</v>
      </c>
      <c r="LU290" s="147">
        <f t="shared" si="754"/>
        <v>855.01821827499441</v>
      </c>
      <c r="LX290" s="267">
        <v>330</v>
      </c>
      <c r="LY290" s="273">
        <v>33000</v>
      </c>
      <c r="LZ290" s="145">
        <f t="shared" si="565"/>
        <v>2.9726867158723792E-2</v>
      </c>
      <c r="MA290" s="145">
        <f t="shared" si="566"/>
        <v>5.9439144486430201E-2</v>
      </c>
      <c r="MB290" s="145">
        <f t="shared" si="567"/>
        <v>8.9122326396623222E-2</v>
      </c>
      <c r="MC290" s="145">
        <f t="shared" si="568"/>
        <v>0.11876207454770767</v>
      </c>
      <c r="MD290" s="145">
        <f t="shared" si="569"/>
        <v>0.14834429838941768</v>
      </c>
      <c r="ME290" s="145">
        <f t="shared" si="570"/>
        <v>0.17785523211557294</v>
      </c>
      <c r="MF290" s="145">
        <f t="shared" si="571"/>
        <v>0.20728150698104475</v>
      </c>
      <c r="MG290" s="145">
        <f t="shared" si="572"/>
        <v>0.23661021806724178</v>
      </c>
      <c r="MH290" s="145">
        <f t="shared" si="573"/>
        <v>0.26582898472512995</v>
      </c>
      <c r="MI290" s="145">
        <f t="shared" si="574"/>
        <v>0.29492600408552666</v>
      </c>
      <c r="MJ290" s="145">
        <f t="shared" si="575"/>
        <v>0.32389009719431194</v>
      </c>
      <c r="MK290" s="145">
        <f t="shared" si="576"/>
        <v>0.35271074750033171</v>
      </c>
      <c r="ML290" s="145">
        <f t="shared" si="577"/>
        <v>0.38137813158932093</v>
      </c>
      <c r="MM290" s="145">
        <f t="shared" si="578"/>
        <v>0.40988314221354416</v>
      </c>
      <c r="MN290" s="145">
        <f t="shared" si="579"/>
        <v>0.43821740380933649</v>
      </c>
      <c r="MO290" s="145">
        <f t="shared" si="580"/>
        <v>0.4663732808198971</v>
      </c>
      <c r="MP290" s="145">
        <f t="shared" si="581"/>
        <v>0.49434387924638734</v>
      </c>
      <c r="MQ290" s="145">
        <f t="shared" si="582"/>
        <v>0.52212304193538484</v>
      </c>
      <c r="MR290" s="145">
        <f t="shared" si="583"/>
        <v>0.54970533817452183</v>
      </c>
      <c r="MS290" s="145">
        <f t="shared" si="584"/>
        <v>0.57708604821165721</v>
      </c>
      <c r="MT290" s="145">
        <f t="shared" si="585"/>
        <v>0.60426114333685643</v>
      </c>
      <c r="MU290" s="145">
        <f t="shared" si="586"/>
        <v>0.63122726217336567</v>
      </c>
      <c r="MV290" s="145">
        <f t="shared" si="587"/>
        <v>0.65798168381504341</v>
      </c>
      <c r="MW290" s="145">
        <f t="shared" si="588"/>
        <v>0.6845222984264252</v>
      </c>
      <c r="MX290" s="145">
        <f t="shared" si="589"/>
        <v>0.71084757588968284</v>
      </c>
      <c r="MY290" s="145">
        <f t="shared" si="590"/>
        <v>0.73695653304303199</v>
      </c>
      <c r="MZ290" s="145">
        <f t="shared" si="591"/>
        <v>0.76284870000953264</v>
      </c>
      <c r="NA290" s="145">
        <f t="shared" si="592"/>
        <v>0.78852408606630542</v>
      </c>
      <c r="NB290" s="145">
        <f t="shared" si="593"/>
        <v>0.8139831454530998</v>
      </c>
      <c r="NC290" s="145">
        <f t="shared" si="594"/>
        <v>0.83922674346828674</v>
      </c>
      <c r="ND290" s="145">
        <f t="shared" si="595"/>
        <v>0.86425612315015266</v>
      </c>
      <c r="NE290" s="145">
        <f t="shared" si="596"/>
        <v>0.88907287279359482</v>
      </c>
      <c r="NF290" s="145">
        <f t="shared" si="597"/>
        <v>0.91367889450720652</v>
      </c>
      <c r="NG290" s="145">
        <f t="shared" si="598"/>
        <v>0.93807637397405796</v>
      </c>
      <c r="NH290" s="145">
        <f t="shared" si="599"/>
        <v>0.96226775154163036</v>
      </c>
      <c r="NI290" s="145">
        <f t="shared" si="600"/>
        <v>0.98625569473223751</v>
      </c>
      <c r="NJ290" s="145">
        <f t="shared" si="601"/>
        <v>1.0100430722352851</v>
      </c>
      <c r="NK290" s="145">
        <f t="shared" si="602"/>
        <v>1.0336329294163877</v>
      </c>
      <c r="NL290" s="145">
        <f t="shared" si="603"/>
        <v>1.0570284653559123</v>
      </c>
      <c r="NM290" s="145">
        <f t="shared" si="604"/>
        <v>1.0802330114104017</v>
      </c>
      <c r="NN290" s="145">
        <f t="shared" si="605"/>
        <v>1.1032500112744938</v>
      </c>
      <c r="NO290" s="145">
        <f t="shared" si="606"/>
        <v>1.1260830025080473</v>
      </c>
      <c r="NP290" s="145">
        <f t="shared" si="607"/>
        <v>1.1487355994828545</v>
      </c>
      <c r="NQ290" s="145">
        <f t="shared" si="608"/>
        <v>1.171211477695361</v>
      </c>
      <c r="NR290" s="145">
        <f t="shared" si="609"/>
        <v>1.1935143593859043</v>
      </c>
      <c r="NS290" s="145">
        <f t="shared" si="610"/>
        <v>1.2156480004007988</v>
      </c>
      <c r="NT290" s="145">
        <f t="shared" si="611"/>
        <v>1.2376161782309605</v>
      </c>
      <c r="NU290" s="145">
        <f t="shared" si="612"/>
        <v>1.2594226811593905</v>
      </c>
      <c r="NV290" s="145">
        <f t="shared" si="613"/>
        <v>1.2810712984495327</v>
      </c>
      <c r="NW290" s="145">
        <f t="shared" si="614"/>
        <v>1.3025658115070653</v>
      </c>
      <c r="NX290" s="145">
        <f t="shared" si="615"/>
        <v>1.3239099859489805</v>
      </c>
      <c r="NY290" s="145">
        <f t="shared" si="616"/>
        <v>1.3451075645156156</v>
      </c>
      <c r="NZ290" s="145">
        <f t="shared" si="617"/>
        <v>1.3661622607635273</v>
      </c>
      <c r="OA290" s="145">
        <f t="shared" si="618"/>
        <v>1.3870777534796954</v>
      </c>
      <c r="OB290" s="145">
        <f t="shared" si="619"/>
        <v>1.4078576817603172</v>
      </c>
      <c r="OC290" s="145">
        <f t="shared" si="620"/>
        <v>1.4285056407003625</v>
      </c>
      <c r="OD290" s="145">
        <f t="shared" si="621"/>
        <v>1.4490251776431131</v>
      </c>
      <c r="OE290" s="145">
        <f t="shared" si="622"/>
        <v>1.4694197889418945</v>
      </c>
      <c r="OF290" s="145">
        <f t="shared" si="623"/>
        <v>1.4896929171892663</v>
      </c>
      <c r="OG290" s="145">
        <f t="shared" si="624"/>
        <v>1.5098479488718755</v>
      </c>
    </row>
    <row r="291" spans="55:397">
      <c r="BC291" s="173"/>
      <c r="BD291" s="182"/>
      <c r="BE291" s="91">
        <f t="shared" si="755"/>
        <v>1013.25</v>
      </c>
      <c r="BF291" s="193">
        <f t="shared" si="755"/>
        <v>1.2250000000000001</v>
      </c>
      <c r="BG291" s="91">
        <f t="shared" si="755"/>
        <v>288.14999999999998</v>
      </c>
      <c r="BH291" s="116">
        <f t="shared" si="755"/>
        <v>0</v>
      </c>
      <c r="BI291" s="116"/>
      <c r="BJ291" s="107"/>
      <c r="BK291" s="217">
        <v>34000</v>
      </c>
      <c r="BL291" s="220">
        <v>10.363199999999999</v>
      </c>
      <c r="BM291" s="284">
        <v>340</v>
      </c>
      <c r="BN291" s="113"/>
      <c r="BO291" s="104">
        <f t="shared" si="756"/>
        <v>249.99006628637568</v>
      </c>
      <c r="BP291" s="256">
        <f t="shared" si="757"/>
        <v>0.39444188540564801</v>
      </c>
      <c r="BQ291" s="213">
        <f t="shared" si="628"/>
        <v>-52.360800000000495</v>
      </c>
      <c r="BR291" s="215">
        <f t="shared" si="629"/>
        <v>220.78919999999948</v>
      </c>
      <c r="BS291" s="117"/>
      <c r="BT291" s="101">
        <f t="shared" si="630"/>
        <v>579.02257261656268</v>
      </c>
      <c r="BU291" s="113"/>
      <c r="BV291" s="141">
        <f t="shared" si="631"/>
        <v>0.24672101286590248</v>
      </c>
      <c r="BW291" s="163">
        <f t="shared" si="632"/>
        <v>0.3219933758413453</v>
      </c>
      <c r="BX291" s="159">
        <f t="shared" si="633"/>
        <v>0.7662300884955735</v>
      </c>
      <c r="BY291" s="170"/>
      <c r="CC291" s="267">
        <v>349.16808759288006</v>
      </c>
      <c r="CD291" s="273">
        <v>35000</v>
      </c>
      <c r="CE291" s="145">
        <f t="shared" si="635"/>
        <v>3.1162142552730792E-2</v>
      </c>
      <c r="CF291" s="145">
        <f t="shared" si="636"/>
        <v>6.230695266539394E-2</v>
      </c>
      <c r="CG291" s="145">
        <f t="shared" si="637"/>
        <v>9.3417208128779031E-2</v>
      </c>
      <c r="CH291" s="145">
        <f t="shared" si="638"/>
        <v>0.12447590539210712</v>
      </c>
      <c r="CI291" s="145">
        <f t="shared" si="639"/>
        <v>0.15546636443993439</v>
      </c>
      <c r="CJ291" s="145">
        <f t="shared" si="640"/>
        <v>0.18637232848201279</v>
      </c>
      <c r="CK291" s="145">
        <f t="shared" si="641"/>
        <v>0.21717805697681292</v>
      </c>
      <c r="CL291" s="145">
        <f t="shared" si="642"/>
        <v>0.24786841070879045</v>
      </c>
      <c r="CM291" s="145">
        <f t="shared" si="643"/>
        <v>0.27842892786787043</v>
      </c>
      <c r="CN291" s="145">
        <f t="shared" si="644"/>
        <v>0.30884589032952015</v>
      </c>
      <c r="CO291" s="145">
        <f t="shared" si="645"/>
        <v>0.3391063795924244</v>
      </c>
      <c r="CP291" s="145">
        <f t="shared" si="646"/>
        <v>0.3691983220886379</v>
      </c>
      <c r="CQ291" s="145">
        <f t="shared" si="647"/>
        <v>0.39911052382800083</v>
      </c>
      <c r="CR291" s="145">
        <f t="shared" si="648"/>
        <v>0.42883269456669515</v>
      </c>
      <c r="CS291" s="145">
        <f t="shared" si="649"/>
        <v>0.45835546189249082</v>
      </c>
      <c r="CT291" s="145">
        <f t="shared" si="650"/>
        <v>0.48767037579165817</v>
      </c>
      <c r="CU291" s="145">
        <f t="shared" si="651"/>
        <v>0.51676990440207138</v>
      </c>
      <c r="CV291" s="145">
        <f t="shared" si="652"/>
        <v>0.5456474217627626</v>
      </c>
      <c r="CW291" s="145">
        <f t="shared" si="653"/>
        <v>0.57429718844261213</v>
      </c>
      <c r="CX291" s="145">
        <f t="shared" si="654"/>
        <v>0.60271432597197827</v>
      </c>
      <c r="CY291" s="145">
        <f t="shared" si="655"/>
        <v>0.63089478601364946</v>
      </c>
      <c r="CZ291" s="145">
        <f t="shared" si="656"/>
        <v>0.65883531519754579</v>
      </c>
      <c r="DA291" s="145">
        <f t="shared" si="657"/>
        <v>0.68653341651059241</v>
      </c>
      <c r="DB291" s="145">
        <f t="shared" si="658"/>
        <v>0.71398730808389954</v>
      </c>
      <c r="DC291" s="145">
        <f t="shared" si="659"/>
        <v>0.74119588015737981</v>
      </c>
      <c r="DD291" s="145">
        <f t="shared" si="660"/>
        <v>0.76815865093145252</v>
      </c>
      <c r="DE291" s="145">
        <f t="shared" si="661"/>
        <v>0.79487572193964884</v>
      </c>
      <c r="DF291" s="145">
        <f t="shared" si="662"/>
        <v>0.82134773349811274</v>
      </c>
      <c r="DG291" s="145">
        <f t="shared" si="663"/>
        <v>0.84757582071025184</v>
      </c>
      <c r="DH291" s="145">
        <f t="shared" si="664"/>
        <v>0.8735615704297035</v>
      </c>
      <c r="DI291" s="145">
        <f t="shared" si="665"/>
        <v>0.89930697951329241</v>
      </c>
      <c r="DJ291" s="145">
        <f t="shared" si="666"/>
        <v>0.92481441462948522</v>
      </c>
      <c r="DK291" s="145">
        <f t="shared" si="667"/>
        <v>0.95008657382726314</v>
      </c>
      <c r="DL291" s="145">
        <f t="shared" si="668"/>
        <v>0.97512645001595744</v>
      </c>
      <c r="DM291" s="145">
        <f t="shared" si="669"/>
        <v>0.99993729645867779</v>
      </c>
      <c r="DN291" s="145">
        <f t="shared" si="670"/>
        <v>1.0245225943400673</v>
      </c>
      <c r="DO291" s="145">
        <f t="shared" si="671"/>
        <v>1.0488860224335055</v>
      </c>
      <c r="DP291" s="145">
        <f t="shared" si="672"/>
        <v>1.0730314288627036</v>
      </c>
      <c r="DQ291" s="145">
        <f t="shared" si="673"/>
        <v>1.0969628049278364</v>
      </c>
      <c r="DR291" s="145">
        <f t="shared" si="674"/>
        <v>1.1206842609462779</v>
      </c>
      <c r="DS291" s="145">
        <f t="shared" si="675"/>
        <v>1.1442000040420963</v>
      </c>
      <c r="DT291" s="145">
        <f t="shared" si="676"/>
        <v>1.1675143178064564</v>
      </c>
      <c r="DU291" s="145">
        <f t="shared" si="677"/>
        <v>1.1906315437421562</v>
      </c>
      <c r="DV291" s="145">
        <f t="shared" si="678"/>
        <v>1.2135560643995384</v>
      </c>
      <c r="DW291" s="145">
        <f t="shared" si="679"/>
        <v>1.2362922881073235</v>
      </c>
      <c r="DX291" s="145">
        <f t="shared" si="680"/>
        <v>1.2588446352002149</v>
      </c>
      <c r="DY291" s="145">
        <f t="shared" si="681"/>
        <v>1.2812175256450666</v>
      </c>
      <c r="DZ291" s="145">
        <f t="shared" si="682"/>
        <v>1.303415367968634</v>
      </c>
      <c r="EA291" s="145">
        <f t="shared" si="683"/>
        <v>1.3254425493922233</v>
      </c>
      <c r="EB291" s="145">
        <f t="shared" si="684"/>
        <v>1.3473034270816113</v>
      </c>
      <c r="EC291" s="145">
        <f t="shared" si="685"/>
        <v>1.369002320424316</v>
      </c>
      <c r="ED291" s="145">
        <f t="shared" si="686"/>
        <v>1.3905435042503964</v>
      </c>
      <c r="EE291" s="145">
        <f t="shared" si="687"/>
        <v>1.4119312029173217</v>
      </c>
      <c r="EF291" s="145">
        <f t="shared" si="688"/>
        <v>1.4331695851840447</v>
      </c>
      <c r="EG291" s="145">
        <f t="shared" si="689"/>
        <v>1.454262759804011</v>
      </c>
      <c r="EH291" s="145">
        <f t="shared" si="690"/>
        <v>1.4752147717714175</v>
      </c>
      <c r="EI291" s="145">
        <f t="shared" si="691"/>
        <v>1.4960295991596255</v>
      </c>
      <c r="EJ291" s="145">
        <f t="shared" si="692"/>
        <v>1.5167111504949831</v>
      </c>
      <c r="EK291" s="145">
        <f t="shared" si="693"/>
        <v>1.5372632626136118</v>
      </c>
      <c r="EL291" s="145">
        <f t="shared" si="694"/>
        <v>1.5576896989527571</v>
      </c>
      <c r="EO291" s="267">
        <v>349.16808759288006</v>
      </c>
      <c r="EP291" s="273">
        <v>35000</v>
      </c>
      <c r="EQ291" s="146">
        <f t="shared" si="385"/>
        <v>218.85049597638823</v>
      </c>
      <c r="ER291" s="146">
        <f t="shared" si="386"/>
        <v>218.97788937334522</v>
      </c>
      <c r="ES291" s="146">
        <f t="shared" si="387"/>
        <v>219.18989762697456</v>
      </c>
      <c r="ET291" s="146">
        <f t="shared" si="388"/>
        <v>219.48605321557568</v>
      </c>
      <c r="EU291" s="146">
        <f t="shared" si="389"/>
        <v>219.86570870272641</v>
      </c>
      <c r="EV291" s="146">
        <f t="shared" si="390"/>
        <v>220.32804363292101</v>
      </c>
      <c r="EW291" s="146">
        <f t="shared" si="391"/>
        <v>220.87207312308709</v>
      </c>
      <c r="EX291" s="146">
        <f t="shared" si="392"/>
        <v>221.49665795943264</v>
      </c>
      <c r="EY291" s="146">
        <f t="shared" si="393"/>
        <v>222.20051598241906</v>
      </c>
      <c r="EZ291" s="146">
        <f t="shared" si="394"/>
        <v>222.98223452393131</v>
      </c>
      <c r="FA291" s="146">
        <f t="shared" si="395"/>
        <v>223.84028365014728</v>
      </c>
      <c r="FB291" s="146">
        <f t="shared" si="396"/>
        <v>224.77302996104808</v>
      </c>
      <c r="FC291" s="146">
        <f t="shared" si="397"/>
        <v>225.77875070241205</v>
      </c>
      <c r="FD291" s="146">
        <f t="shared" si="398"/>
        <v>226.85564795767493</v>
      </c>
      <c r="FE291" s="146">
        <f t="shared" si="399"/>
        <v>228.00186270415324</v>
      </c>
      <c r="FF291" s="146">
        <f t="shared" si="400"/>
        <v>229.2154885396204</v>
      </c>
      <c r="FG291" s="146">
        <f t="shared" si="401"/>
        <v>230.49458490984298</v>
      </c>
      <c r="FH291" s="146">
        <f t="shared" si="402"/>
        <v>231.83718969420272</v>
      </c>
      <c r="FI291" s="146">
        <f t="shared" si="403"/>
        <v>233.24133103379566</v>
      </c>
      <c r="FJ291" s="146">
        <f t="shared" si="404"/>
        <v>234.70503831339943</v>
      </c>
      <c r="FK291" s="146">
        <f t="shared" si="405"/>
        <v>236.22635223456965</v>
      </c>
      <c r="FL291" s="146">
        <f t="shared" si="406"/>
        <v>237.80333394120694</v>
      </c>
      <c r="FM291" s="146">
        <f t="shared" si="407"/>
        <v>239.43407318070513</v>
      </c>
      <c r="FN291" s="146">
        <f t="shared" si="408"/>
        <v>241.11669550295133</v>
      </c>
      <c r="FO291" s="146">
        <f t="shared" si="409"/>
        <v>242.84936851580892</v>
      </c>
      <c r="FP291" s="146">
        <f t="shared" si="410"/>
        <v>244.63030722925652</v>
      </c>
      <c r="FQ291" s="146">
        <f t="shared" si="411"/>
        <v>246.4577785311412</v>
      </c>
      <c r="FR291" s="146">
        <f t="shared" si="412"/>
        <v>248.33010484571037</v>
      </c>
      <c r="FS291" s="146">
        <f t="shared" si="413"/>
        <v>250.24566703190663</v>
      </c>
      <c r="FT291" s="146">
        <f t="shared" si="414"/>
        <v>252.20290658213838</v>
      </c>
      <c r="FU291" s="146">
        <f t="shared" si="415"/>
        <v>254.20032718411065</v>
      </c>
      <c r="FV291" s="146">
        <f t="shared" si="416"/>
        <v>256.23649570864524</v>
      </c>
      <c r="FW291" s="146">
        <f t="shared" si="417"/>
        <v>258.31004268547218</v>
      </c>
      <c r="FX291" s="146">
        <f t="shared" si="418"/>
        <v>260.41966232701589</v>
      </c>
      <c r="FY291" s="146">
        <f t="shared" si="419"/>
        <v>262.5641121574705</v>
      </c>
      <c r="FZ291" s="146">
        <f t="shared" si="420"/>
        <v>264.74221230114358</v>
      </c>
      <c r="GA291" s="146">
        <f t="shared" si="421"/>
        <v>266.95284448036745</v>
      </c>
      <c r="GB291" s="146">
        <f t="shared" si="422"/>
        <v>269.19495076935056</v>
      </c>
      <c r="GC291" s="146">
        <f t="shared" si="423"/>
        <v>271.46753214632361</v>
      </c>
      <c r="GD291" s="146">
        <f t="shared" si="424"/>
        <v>273.76964688232289</v>
      </c>
      <c r="GE291" s="355">
        <f t="shared" si="425"/>
        <v>276.10040880101525</v>
      </c>
      <c r="GF291" s="146">
        <f t="shared" si="426"/>
        <v>278.45898544019838</v>
      </c>
      <c r="GG291" s="146">
        <f t="shared" si="427"/>
        <v>280.84459614201569</v>
      </c>
      <c r="GH291" s="146">
        <f t="shared" si="428"/>
        <v>283.25651009556725</v>
      </c>
      <c r="GI291" s="146">
        <f t="shared" si="429"/>
        <v>285.69404435248208</v>
      </c>
      <c r="GJ291" s="146">
        <f t="shared" si="430"/>
        <v>288.15656183315082</v>
      </c>
      <c r="GK291" s="146">
        <f t="shared" si="431"/>
        <v>290.64346933871428</v>
      </c>
      <c r="GL291" s="146">
        <f t="shared" si="432"/>
        <v>293.15421558154361</v>
      </c>
      <c r="GM291" s="146">
        <f t="shared" si="433"/>
        <v>295.68828924483631</v>
      </c>
      <c r="GN291" s="146">
        <f t="shared" si="434"/>
        <v>298.24521708006608</v>
      </c>
      <c r="GO291" s="146">
        <f t="shared" si="435"/>
        <v>300.82456204936119</v>
      </c>
      <c r="GP291" s="146">
        <f t="shared" si="436"/>
        <v>303.42592151841848</v>
      </c>
      <c r="GQ291" s="146">
        <f t="shared" si="437"/>
        <v>306.04892550427735</v>
      </c>
      <c r="GR291" s="146">
        <f t="shared" si="438"/>
        <v>308.69323498117063</v>
      </c>
      <c r="GS291" s="146">
        <f t="shared" si="439"/>
        <v>311.35854024670817</v>
      </c>
      <c r="GT291" s="146">
        <f t="shared" si="440"/>
        <v>314.04455934982542</v>
      </c>
      <c r="GU291" s="146">
        <f t="shared" si="441"/>
        <v>316.75103658123817</v>
      </c>
      <c r="GV291" s="146">
        <f t="shared" si="442"/>
        <v>319.47774102654898</v>
      </c>
      <c r="GW291" s="146">
        <f t="shared" si="443"/>
        <v>322.22446518166504</v>
      </c>
      <c r="GX291" s="146">
        <f t="shared" si="444"/>
        <v>324.99102362977811</v>
      </c>
      <c r="HA291" s="267">
        <v>339.20884081493438</v>
      </c>
      <c r="HB291" s="273">
        <v>34000</v>
      </c>
      <c r="HC291" s="146">
        <f t="shared" si="505"/>
        <v>17.621295617011924</v>
      </c>
      <c r="HD291" s="146">
        <f t="shared" si="506"/>
        <v>35.23338263597585</v>
      </c>
      <c r="HE291" s="146">
        <f t="shared" si="507"/>
        <v>52.827108252230282</v>
      </c>
      <c r="HF291" s="146">
        <f t="shared" si="508"/>
        <v>70.393430380781083</v>
      </c>
      <c r="HG291" s="146">
        <f t="shared" si="509"/>
        <v>87.923470873682973</v>
      </c>
      <c r="HH291" s="146">
        <f t="shared" si="510"/>
        <v>105.40856623781477</v>
      </c>
      <c r="HI291" s="146">
        <f t="shared" si="511"/>
        <v>122.84031513405083</v>
      </c>
      <c r="HJ291" s="146">
        <f t="shared" si="512"/>
        <v>140.21062203071634</v>
      </c>
      <c r="HK291" s="146">
        <f t="shared" si="513"/>
        <v>157.51173648949728</v>
      </c>
      <c r="HL291" s="146">
        <f t="shared" si="514"/>
        <v>174.73628767806792</v>
      </c>
      <c r="HM291" s="146">
        <f t="shared" si="515"/>
        <v>191.87731382432975</v>
      </c>
      <c r="HN291" s="146">
        <f t="shared" si="516"/>
        <v>208.92828644859051</v>
      </c>
      <c r="HO291" s="146">
        <f t="shared" si="517"/>
        <v>225.88312932713865</v>
      </c>
      <c r="HP291" s="146">
        <f t="shared" si="518"/>
        <v>242.73623225016991</v>
      </c>
      <c r="HQ291" s="146">
        <f t="shared" si="519"/>
        <v>259.48245973560358</v>
      </c>
      <c r="HR291" s="146">
        <f t="shared" si="520"/>
        <v>276.11715494562333</v>
      </c>
      <c r="HS291" s="146">
        <f t="shared" si="521"/>
        <v>292.63613912336865</v>
      </c>
      <c r="HT291" s="146">
        <f t="shared" si="522"/>
        <v>309.03570692246308</v>
      </c>
      <c r="HU291" s="146">
        <f t="shared" si="523"/>
        <v>325.31261804186823</v>
      </c>
      <c r="HV291" s="146">
        <f t="shared" si="524"/>
        <v>341.46408560373322</v>
      </c>
      <c r="HW291" s="146">
        <f t="shared" si="525"/>
        <v>357.48776172335005</v>
      </c>
      <c r="HX291" s="146">
        <f t="shared" si="526"/>
        <v>373.38172071989169</v>
      </c>
      <c r="HY291" s="146">
        <f t="shared" si="527"/>
        <v>389.1444404055909</v>
      </c>
      <c r="HZ291" s="146">
        <f t="shared" si="528"/>
        <v>404.77478187166321</v>
      </c>
      <c r="IA291" s="146">
        <f t="shared" si="529"/>
        <v>420.27196816314512</v>
      </c>
      <c r="IB291" s="146">
        <f t="shared" si="530"/>
        <v>435.63556220384362</v>
      </c>
      <c r="IC291" s="146">
        <f t="shared" si="531"/>
        <v>450.86544429830275</v>
      </c>
      <c r="ID291" s="146">
        <f t="shared" si="532"/>
        <v>465.9617895017239</v>
      </c>
      <c r="IE291" s="146">
        <f t="shared" si="533"/>
        <v>480.9250451120821</v>
      </c>
      <c r="IF291" s="146">
        <f t="shared" si="534"/>
        <v>495.75590850270061</v>
      </c>
      <c r="IG291" s="146">
        <f t="shared" si="535"/>
        <v>510.45530547868367</v>
      </c>
      <c r="IH291" s="146">
        <f t="shared" si="536"/>
        <v>525.02436930787076</v>
      </c>
      <c r="II291" s="146">
        <f t="shared" si="537"/>
        <v>539.46442054655438</v>
      </c>
      <c r="IJ291" s="146">
        <f t="shared" si="538"/>
        <v>553.77694775246425</v>
      </c>
      <c r="IK291" s="146">
        <f t="shared" si="539"/>
        <v>567.96358915274141</v>
      </c>
      <c r="IL291" s="146">
        <f t="shared" si="540"/>
        <v>582.02611531255593</v>
      </c>
      <c r="IM291" s="146">
        <f t="shared" si="541"/>
        <v>595.96641283099996</v>
      </c>
      <c r="IN291" s="146">
        <f t="shared" si="542"/>
        <v>609.78646907440645</v>
      </c>
      <c r="IO291" s="146">
        <f t="shared" si="543"/>
        <v>623.48835794346519</v>
      </c>
      <c r="IP291" s="146">
        <f t="shared" si="544"/>
        <v>637.07422665903255</v>
      </c>
      <c r="IQ291" s="355">
        <f t="shared" si="545"/>
        <v>650.54628354221063</v>
      </c>
      <c r="IR291" s="146">
        <f t="shared" si="546"/>
        <v>663.90678675692584</v>
      </c>
      <c r="IS291" s="146">
        <f t="shared" si="547"/>
        <v>677.15803397755121</v>
      </c>
      <c r="IT291" s="146">
        <f t="shared" si="548"/>
        <v>690.30235293993917</v>
      </c>
      <c r="IU291" s="146">
        <f t="shared" si="549"/>
        <v>703.34209283135988</v>
      </c>
      <c r="IV291" s="146">
        <f t="shared" si="550"/>
        <v>716.27961647302527</v>
      </c>
      <c r="IW291" s="146">
        <f t="shared" si="551"/>
        <v>729.11729324801422</v>
      </c>
      <c r="IX291" s="146">
        <f t="shared" si="552"/>
        <v>741.85749272728208</v>
      </c>
      <c r="IY291" s="146">
        <f t="shared" si="553"/>
        <v>754.50257894695244</v>
      </c>
      <c r="IZ291" s="146">
        <f t="shared" si="554"/>
        <v>767.05490529106373</v>
      </c>
      <c r="JA291" s="146">
        <f t="shared" si="555"/>
        <v>779.51680993533557</v>
      </c>
      <c r="JB291" s="146">
        <f t="shared" si="556"/>
        <v>791.89061180918884</v>
      </c>
      <c r="JC291" s="146">
        <f t="shared" si="557"/>
        <v>804.17860703512042</v>
      </c>
      <c r="JD291" s="146">
        <f t="shared" si="558"/>
        <v>816.3830658065832</v>
      </c>
      <c r="JE291" s="146">
        <f t="shared" si="559"/>
        <v>828.50622966762387</v>
      </c>
      <c r="JF291" s="146">
        <f t="shared" si="560"/>
        <v>840.55030915968985</v>
      </c>
      <c r="JG291" s="146">
        <f t="shared" si="561"/>
        <v>852.51748180320396</v>
      </c>
      <c r="JH291" s="146">
        <f t="shared" si="562"/>
        <v>864.40989038361079</v>
      </c>
      <c r="JI291" s="146">
        <f t="shared" si="563"/>
        <v>876.2296415137339</v>
      </c>
      <c r="JJ291" s="146">
        <f t="shared" si="564"/>
        <v>887.97880444628197</v>
      </c>
      <c r="JL291" s="267">
        <v>349.16808759288006</v>
      </c>
      <c r="JM291" s="273">
        <v>35000</v>
      </c>
      <c r="JN291" s="147">
        <f t="shared" si="695"/>
        <v>165.2013485321163</v>
      </c>
      <c r="JO291" s="147">
        <f t="shared" si="696"/>
        <v>175.32874192907329</v>
      </c>
      <c r="JP291" s="147">
        <f t="shared" si="697"/>
        <v>185.54075018270262</v>
      </c>
      <c r="JQ291" s="147">
        <f t="shared" si="698"/>
        <v>195.83690577130375</v>
      </c>
      <c r="JR291" s="147">
        <f t="shared" si="699"/>
        <v>206.21656125845448</v>
      </c>
      <c r="JS291" s="147">
        <f t="shared" si="700"/>
        <v>216.67889618864908</v>
      </c>
      <c r="JT291" s="147">
        <f t="shared" si="701"/>
        <v>227.22292567881516</v>
      </c>
      <c r="JU291" s="147">
        <f t="shared" si="702"/>
        <v>237.84751051516071</v>
      </c>
      <c r="JV291" s="147">
        <f t="shared" si="703"/>
        <v>248.55136853814713</v>
      </c>
      <c r="JW291" s="147">
        <f t="shared" si="704"/>
        <v>259.33308707965938</v>
      </c>
      <c r="JX291" s="147">
        <f t="shared" si="705"/>
        <v>270.19113620587535</v>
      </c>
      <c r="JY291" s="147">
        <f t="shared" si="706"/>
        <v>281.12388251677612</v>
      </c>
      <c r="JZ291" s="147">
        <f t="shared" si="707"/>
        <v>292.12960325814015</v>
      </c>
      <c r="KA291" s="147">
        <f t="shared" si="708"/>
        <v>303.206500513403</v>
      </c>
      <c r="KB291" s="147">
        <f t="shared" si="709"/>
        <v>314.35271525988128</v>
      </c>
      <c r="KC291" s="147">
        <f t="shared" si="710"/>
        <v>325.56634109534843</v>
      </c>
      <c r="KD291" s="147">
        <f t="shared" si="711"/>
        <v>336.84543746557108</v>
      </c>
      <c r="KE291" s="147">
        <f t="shared" si="712"/>
        <v>348.18804224993079</v>
      </c>
      <c r="KF291" s="147">
        <f t="shared" si="713"/>
        <v>359.59218358952376</v>
      </c>
      <c r="KG291" s="147">
        <f t="shared" si="714"/>
        <v>371.0558908691275</v>
      </c>
      <c r="KH291" s="147">
        <f t="shared" si="715"/>
        <v>382.57720479029774</v>
      </c>
      <c r="KI291" s="147">
        <f t="shared" si="716"/>
        <v>394.15418649693504</v>
      </c>
      <c r="KJ291" s="147">
        <f t="shared" si="717"/>
        <v>405.78492573643319</v>
      </c>
      <c r="KK291" s="147">
        <f t="shared" si="718"/>
        <v>417.46754805867943</v>
      </c>
      <c r="KL291" s="147">
        <f t="shared" si="719"/>
        <v>429.20022107153699</v>
      </c>
      <c r="KM291" s="147">
        <f t="shared" si="720"/>
        <v>440.98115978498458</v>
      </c>
      <c r="KN291" s="147">
        <f t="shared" si="721"/>
        <v>452.80863108686924</v>
      </c>
      <c r="KO291" s="147">
        <f t="shared" si="722"/>
        <v>464.68095740143843</v>
      </c>
      <c r="KP291" s="147">
        <f t="shared" si="723"/>
        <v>476.5965195876347</v>
      </c>
      <c r="KQ291" s="147">
        <f t="shared" si="724"/>
        <v>488.55375913786645</v>
      </c>
      <c r="KR291" s="147">
        <f t="shared" si="725"/>
        <v>500.55117973983863</v>
      </c>
      <c r="KS291" s="147">
        <f t="shared" si="726"/>
        <v>512.5873482643733</v>
      </c>
      <c r="KT291" s="147">
        <f t="shared" si="727"/>
        <v>524.66089524120025</v>
      </c>
      <c r="KU291" s="147">
        <f t="shared" si="728"/>
        <v>536.7705148827439</v>
      </c>
      <c r="KV291" s="147">
        <f t="shared" si="729"/>
        <v>548.91496471319851</v>
      </c>
      <c r="KW291" s="147">
        <f t="shared" si="730"/>
        <v>561.09306485687159</v>
      </c>
      <c r="KX291" s="147">
        <f t="shared" si="731"/>
        <v>573.3036970360954</v>
      </c>
      <c r="KY291" s="147">
        <f t="shared" si="732"/>
        <v>585.54580332507862</v>
      </c>
      <c r="KZ291" s="147">
        <f t="shared" si="733"/>
        <v>597.81838470205162</v>
      </c>
      <c r="LA291" s="147">
        <f t="shared" si="734"/>
        <v>610.12049943805096</v>
      </c>
      <c r="LB291" s="358">
        <f t="shared" si="735"/>
        <v>622.45126135674332</v>
      </c>
      <c r="LC291" s="147">
        <f t="shared" si="736"/>
        <v>634.80983799592639</v>
      </c>
      <c r="LD291" s="147">
        <f t="shared" si="737"/>
        <v>647.1954486977437</v>
      </c>
      <c r="LE291" s="147">
        <f t="shared" si="738"/>
        <v>659.60736265129526</v>
      </c>
      <c r="LF291" s="147">
        <f t="shared" si="739"/>
        <v>672.04489690821015</v>
      </c>
      <c r="LG291" s="147">
        <f t="shared" si="740"/>
        <v>684.50741438887883</v>
      </c>
      <c r="LH291" s="147">
        <f t="shared" si="741"/>
        <v>696.99432189444224</v>
      </c>
      <c r="LI291" s="147">
        <f t="shared" si="742"/>
        <v>709.50506813727156</v>
      </c>
      <c r="LJ291" s="147">
        <f t="shared" si="743"/>
        <v>722.03914180056427</v>
      </c>
      <c r="LK291" s="147">
        <f t="shared" si="744"/>
        <v>734.59606963579404</v>
      </c>
      <c r="LL291" s="147">
        <f t="shared" si="745"/>
        <v>747.17541460508914</v>
      </c>
      <c r="LM291" s="147">
        <f t="shared" si="746"/>
        <v>759.77677407414649</v>
      </c>
      <c r="LN291" s="147">
        <f t="shared" si="747"/>
        <v>772.39977806000536</v>
      </c>
      <c r="LO291" s="147">
        <f t="shared" si="748"/>
        <v>785.04408753689859</v>
      </c>
      <c r="LP291" s="147">
        <f t="shared" si="749"/>
        <v>797.70939280243624</v>
      </c>
      <c r="LQ291" s="147">
        <f t="shared" si="750"/>
        <v>810.39541190555337</v>
      </c>
      <c r="LR291" s="147">
        <f t="shared" si="751"/>
        <v>823.10188913696618</v>
      </c>
      <c r="LS291" s="147">
        <f t="shared" si="752"/>
        <v>835.82859358227699</v>
      </c>
      <c r="LT291" s="147">
        <f t="shared" si="753"/>
        <v>848.57531773739311</v>
      </c>
      <c r="LU291" s="147">
        <f t="shared" si="754"/>
        <v>861.34187618550618</v>
      </c>
      <c r="LX291" s="267">
        <v>340</v>
      </c>
      <c r="LY291" s="273">
        <v>34000</v>
      </c>
      <c r="LZ291" s="145">
        <f t="shared" si="565"/>
        <v>3.0432830169957823E-2</v>
      </c>
      <c r="MA291" s="145">
        <f t="shared" si="566"/>
        <v>6.0849756645511496E-2</v>
      </c>
      <c r="MB291" s="145">
        <f t="shared" si="567"/>
        <v>9.1234972090135036E-2</v>
      </c>
      <c r="MC291" s="145">
        <f t="shared" si="568"/>
        <v>0.12157286038552534</v>
      </c>
      <c r="MD291" s="145">
        <f t="shared" si="569"/>
        <v>0.15184808854059512</v>
      </c>
      <c r="ME291" s="145">
        <f t="shared" si="570"/>
        <v>0.18204569428352474</v>
      </c>
      <c r="MF291" s="145">
        <f t="shared" si="571"/>
        <v>0.21215116809512968</v>
      </c>
      <c r="MG291" s="145">
        <f t="shared" si="572"/>
        <v>0.24215052860049013</v>
      </c>
      <c r="MH291" s="145">
        <f t="shared" si="573"/>
        <v>0.27203039041761828</v>
      </c>
      <c r="MI291" s="145">
        <f t="shared" si="574"/>
        <v>0.30177802376243607</v>
      </c>
      <c r="MJ291" s="145">
        <f t="shared" si="575"/>
        <v>0.33138140531767102</v>
      </c>
      <c r="MK291" s="145">
        <f t="shared" si="576"/>
        <v>0.36082926008300181</v>
      </c>
      <c r="ML291" s="145">
        <f t="shared" si="577"/>
        <v>0.39011109412606926</v>
      </c>
      <c r="MM291" s="145">
        <f t="shared" si="578"/>
        <v>0.41921721834308079</v>
      </c>
      <c r="MN291" s="145">
        <f t="shared" si="579"/>
        <v>0.44813876350799314</v>
      </c>
      <c r="MO291" s="145">
        <f t="shared" si="580"/>
        <v>0.47686768703656773</v>
      </c>
      <c r="MP291" s="145">
        <f t="shared" si="581"/>
        <v>0.50539677201350941</v>
      </c>
      <c r="MQ291" s="145">
        <f t="shared" si="582"/>
        <v>0.53371961912633603</v>
      </c>
      <c r="MR291" s="145">
        <f t="shared" si="583"/>
        <v>0.56183063221836615</v>
      </c>
      <c r="MS291" s="145">
        <f t="shared" si="584"/>
        <v>0.58972499821670299</v>
      </c>
      <c r="MT291" s="145">
        <f t="shared" si="585"/>
        <v>0.61739866221084916</v>
      </c>
      <c r="MU291" s="145">
        <f t="shared" si="586"/>
        <v>0.64484829845683855</v>
      </c>
      <c r="MV291" s="145">
        <f t="shared" si="587"/>
        <v>0.67207127806274336</v>
      </c>
      <c r="MW291" s="145">
        <f t="shared" si="588"/>
        <v>0.6990656340779845</v>
      </c>
      <c r="MX291" s="145">
        <f t="shared" si="589"/>
        <v>0.72583002466374558</v>
      </c>
      <c r="MY291" s="145">
        <f t="shared" si="590"/>
        <v>0.75236369496829258</v>
      </c>
      <c r="MZ291" s="145">
        <f t="shared" si="591"/>
        <v>0.77866643827178139</v>
      </c>
      <c r="NA291" s="145">
        <f t="shared" si="592"/>
        <v>0.8047385569030151</v>
      </c>
      <c r="NB291" s="145">
        <f t="shared" si="593"/>
        <v>0.83058082336723993</v>
      </c>
      <c r="NC291" s="145">
        <f t="shared" si="594"/>
        <v>0.85619444206192896</v>
      </c>
      <c r="ND291" s="145">
        <f t="shared" si="595"/>
        <v>0.88158101189729388</v>
      </c>
      <c r="NE291" s="145">
        <f t="shared" si="596"/>
        <v>0.90674249008172891</v>
      </c>
      <c r="NF291" s="145">
        <f t="shared" si="597"/>
        <v>0.93168115727984868</v>
      </c>
      <c r="NG291" s="145">
        <f t="shared" si="598"/>
        <v>0.9563995843028793</v>
      </c>
      <c r="NH291" s="145">
        <f t="shared" si="599"/>
        <v>0.98090060044836169</v>
      </c>
      <c r="NI291" s="145">
        <f t="shared" si="600"/>
        <v>1.0051872635680168</v>
      </c>
      <c r="NJ291" s="145">
        <f t="shared" si="601"/>
        <v>1.0292628319097634</v>
      </c>
      <c r="NK291" s="145">
        <f t="shared" si="602"/>
        <v>1.0531307377514212</v>
      </c>
      <c r="NL291" s="145">
        <f t="shared" si="603"/>
        <v>1.0767945628198305</v>
      </c>
      <c r="NM291" s="145">
        <f t="shared" si="604"/>
        <v>1.100258015469308</v>
      </c>
      <c r="NN291" s="145">
        <f t="shared" si="605"/>
        <v>1.1235249095772506</v>
      </c>
      <c r="NO291" s="145">
        <f t="shared" si="606"/>
        <v>1.1465991451020248</v>
      </c>
      <c r="NP291" s="145">
        <f t="shared" si="607"/>
        <v>1.1694846902384499</v>
      </c>
      <c r="NQ291" s="145">
        <f t="shared" si="608"/>
        <v>1.1921855650989752</v>
      </c>
      <c r="NR291" s="145">
        <f t="shared" si="609"/>
        <v>1.2147058268436859</v>
      </c>
      <c r="NS291" s="145">
        <f t="shared" si="610"/>
        <v>1.2370495561791444</v>
      </c>
      <c r="NT291" s="145">
        <f t="shared" si="611"/>
        <v>1.2592208451445752</v>
      </c>
      <c r="NU291" s="145">
        <f t="shared" si="612"/>
        <v>1.2812237861036742</v>
      </c>
      <c r="NV291" s="145">
        <f t="shared" si="613"/>
        <v>1.3030624618612152</v>
      </c>
      <c r="NW291" s="145">
        <f t="shared" si="614"/>
        <v>1.3247409368253056</v>
      </c>
      <c r="NX291" s="145">
        <f t="shared" si="615"/>
        <v>1.3462632491385498</v>
      </c>
      <c r="NY291" s="145">
        <f t="shared" si="616"/>
        <v>1.3676334037042637</v>
      </c>
      <c r="NZ291" s="145">
        <f t="shared" si="617"/>
        <v>1.3888553660371017</v>
      </c>
      <c r="OA291" s="145">
        <f t="shared" si="618"/>
        <v>1.4099330568710042</v>
      </c>
      <c r="OB291" s="145">
        <f t="shared" si="619"/>
        <v>1.4308703474610012</v>
      </c>
      <c r="OC291" s="145">
        <f t="shared" si="620"/>
        <v>1.4516710555191339</v>
      </c>
      <c r="OD291" s="145">
        <f t="shared" si="621"/>
        <v>1.4723389417285355</v>
      </c>
      <c r="OE291" s="145">
        <f t="shared" si="622"/>
        <v>1.4928777067833516</v>
      </c>
      <c r="OF291" s="145">
        <f t="shared" si="623"/>
        <v>1.513290988905861</v>
      </c>
      <c r="OG291" s="145">
        <f t="shared" si="624"/>
        <v>1.5335823617956164</v>
      </c>
    </row>
    <row r="292" spans="55:397">
      <c r="BC292" s="173"/>
      <c r="BD292" s="182"/>
      <c r="BE292" s="91">
        <f t="shared" si="755"/>
        <v>1013.25</v>
      </c>
      <c r="BF292" s="193">
        <f t="shared" si="755"/>
        <v>1.2250000000000001</v>
      </c>
      <c r="BG292" s="91">
        <f t="shared" si="755"/>
        <v>288.14999999999998</v>
      </c>
      <c r="BH292" s="116">
        <f t="shared" si="755"/>
        <v>0</v>
      </c>
      <c r="BI292" s="116"/>
      <c r="BJ292" s="107"/>
      <c r="BK292" s="217">
        <v>35000</v>
      </c>
      <c r="BL292" s="220">
        <v>10.667999999999999</v>
      </c>
      <c r="BM292" s="284">
        <v>350</v>
      </c>
      <c r="BN292" s="113"/>
      <c r="BO292" s="104">
        <f t="shared" si="756"/>
        <v>238.42288543712669</v>
      </c>
      <c r="BP292" s="256">
        <f t="shared" si="757"/>
        <v>0.37959706274688054</v>
      </c>
      <c r="BQ292" s="213">
        <f t="shared" si="628"/>
        <v>-54.342000000000496</v>
      </c>
      <c r="BR292" s="215">
        <f t="shared" si="629"/>
        <v>218.80799999999948</v>
      </c>
      <c r="BS292" s="117"/>
      <c r="BT292" s="101">
        <f t="shared" si="630"/>
        <v>576.4188570052205</v>
      </c>
      <c r="BU292" s="113"/>
      <c r="BV292" s="141">
        <f t="shared" si="631"/>
        <v>0.23530509295546675</v>
      </c>
      <c r="BW292" s="163">
        <f t="shared" si="632"/>
        <v>0.30987515326275961</v>
      </c>
      <c r="BX292" s="159">
        <f t="shared" si="633"/>
        <v>0.75935450286309036</v>
      </c>
      <c r="BY292" s="170"/>
      <c r="CC292" s="267">
        <v>359.1258614488508</v>
      </c>
      <c r="CD292" s="273">
        <v>36000</v>
      </c>
      <c r="CE292" s="145">
        <f t="shared" si="635"/>
        <v>3.1915798003890626E-2</v>
      </c>
      <c r="CF292" s="145">
        <f t="shared" si="636"/>
        <v>6.381270905691562E-2</v>
      </c>
      <c r="CG292" s="145">
        <f t="shared" si="637"/>
        <v>9.5671972338590067E-2</v>
      </c>
      <c r="CH292" s="145">
        <f t="shared" si="638"/>
        <v>0.12747507711675871</v>
      </c>
      <c r="CI292" s="145">
        <f t="shared" si="639"/>
        <v>0.15920388243205494</v>
      </c>
      <c r="CJ292" s="145">
        <f t="shared" si="640"/>
        <v>0.19084073054793646</v>
      </c>
      <c r="CK292" s="145">
        <f t="shared" si="641"/>
        <v>0.2223685524041514</v>
      </c>
      <c r="CL292" s="145">
        <f t="shared" si="642"/>
        <v>0.25377096356247791</v>
      </c>
      <c r="CM292" s="145">
        <f t="shared" si="643"/>
        <v>0.28503234942015315</v>
      </c>
      <c r="CN292" s="145">
        <f t="shared" si="644"/>
        <v>0.31613793877811142</v>
      </c>
      <c r="CO292" s="145">
        <f t="shared" si="645"/>
        <v>0.34707386517154898</v>
      </c>
      <c r="CP292" s="145">
        <f t="shared" si="646"/>
        <v>0.37782721568748545</v>
      </c>
      <c r="CQ292" s="145">
        <f t="shared" si="647"/>
        <v>0.40838606729445126</v>
      </c>
      <c r="CR292" s="145">
        <f t="shared" si="648"/>
        <v>0.4387395109839089</v>
      </c>
      <c r="CS292" s="145">
        <f t="shared" si="649"/>
        <v>0.46887766426331939</v>
      </c>
      <c r="CT292" s="145">
        <f t="shared" si="650"/>
        <v>0.49879167274131386</v>
      </c>
      <c r="CU292" s="145">
        <f t="shared" si="651"/>
        <v>0.52847370170369135</v>
      </c>
      <c r="CV292" s="145">
        <f t="shared" si="652"/>
        <v>0.55791691869437077</v>
      </c>
      <c r="CW292" s="145">
        <f t="shared" si="653"/>
        <v>0.58711546818923122</v>
      </c>
      <c r="CX292" s="145">
        <f t="shared" si="654"/>
        <v>0.61606443948635614</v>
      </c>
      <c r="CY292" s="145">
        <f t="shared" si="655"/>
        <v>0.64475982893743233</v>
      </c>
      <c r="CZ292" s="145">
        <f t="shared" si="656"/>
        <v>0.67319849761741679</v>
      </c>
      <c r="DA292" s="145">
        <f t="shared" si="657"/>
        <v>0.70137812547795986</v>
      </c>
      <c r="DB292" s="145">
        <f t="shared" si="658"/>
        <v>0.72929716296028979</v>
      </c>
      <c r="DC292" s="145">
        <f t="shared" si="659"/>
        <v>0.75695478096022473</v>
      </c>
      <c r="DD292" s="145">
        <f t="shared" si="660"/>
        <v>0.78435081994654898</v>
      </c>
      <c r="DE292" s="145">
        <f t="shared" si="661"/>
        <v>0.81148573893824949</v>
      </c>
      <c r="DF292" s="145">
        <f t="shared" si="662"/>
        <v>0.8383605649498056</v>
      </c>
      <c r="DG292" s="145">
        <f t="shared" si="663"/>
        <v>0.86497684341931724</v>
      </c>
      <c r="DH292" s="145">
        <f t="shared" si="664"/>
        <v>0.89133659004452681</v>
      </c>
      <c r="DI292" s="145">
        <f t="shared" si="665"/>
        <v>0.9174422443677952</v>
      </c>
      <c r="DJ292" s="145">
        <f t="shared" si="666"/>
        <v>0.94329662537441061</v>
      </c>
      <c r="DK292" s="145">
        <f t="shared" si="667"/>
        <v>0.9689028892995929</v>
      </c>
      <c r="DL292" s="145">
        <f t="shared" si="668"/>
        <v>0.9942644897784908</v>
      </c>
      <c r="DM292" s="145">
        <f t="shared" si="669"/>
        <v>1.019385140420574</v>
      </c>
      <c r="DN292" s="145">
        <f t="shared" si="670"/>
        <v>1.0442687798443453</v>
      </c>
      <c r="DO292" s="145">
        <f t="shared" si="671"/>
        <v>1.0689195391703756</v>
      </c>
      <c r="DP292" s="145">
        <f t="shared" si="672"/>
        <v>1.0933417119392075</v>
      </c>
      <c r="DQ292" s="145">
        <f t="shared" si="673"/>
        <v>1.1175397263954359</v>
      </c>
      <c r="DR292" s="145">
        <f t="shared" si="674"/>
        <v>1.1415181200594626</v>
      </c>
      <c r="DS292" s="145">
        <f t="shared" si="675"/>
        <v>1.1652815164932857</v>
      </c>
      <c r="DT292" s="145">
        <f t="shared" si="676"/>
        <v>1.188834604155848</v>
      </c>
      <c r="DU292" s="145">
        <f t="shared" si="677"/>
        <v>1.2121821172360256</v>
      </c>
      <c r="DV292" s="145">
        <f t="shared" si="678"/>
        <v>1.2353288183469677</v>
      </c>
      <c r="DW292" s="145">
        <f t="shared" si="679"/>
        <v>1.2582794829635737</v>
      </c>
      <c r="DX292" s="145">
        <f t="shared" si="680"/>
        <v>1.2810388854849977</v>
      </c>
      <c r="DY292" s="145">
        <f t="shared" si="681"/>
        <v>1.3036117868057788</v>
      </c>
      <c r="DZ292" s="145">
        <f t="shared" si="682"/>
        <v>1.3260029232822061</v>
      </c>
      <c r="EA292" s="145">
        <f t="shared" si="683"/>
        <v>1.3482169969844764</v>
      </c>
      <c r="EB292" s="145">
        <f t="shared" si="684"/>
        <v>1.3702586671298649</v>
      </c>
      <c r="EC292" s="145">
        <f t="shared" si="685"/>
        <v>1.3921325425973277</v>
      </c>
      <c r="ED292" s="145">
        <f t="shared" si="686"/>
        <v>1.4138431754294241</v>
      </c>
      <c r="EE292" s="145">
        <f t="shared" si="687"/>
        <v>1.4353950552330919</v>
      </c>
      <c r="EF292" s="145">
        <f t="shared" si="688"/>
        <v>1.4567926043965487</v>
      </c>
      <c r="EG292" s="145">
        <f t="shared" si="689"/>
        <v>1.4780401740452365</v>
      </c>
      <c r="EH292" s="145">
        <f t="shared" si="690"/>
        <v>1.4991420406652756</v>
      </c>
      <c r="EI292" s="145">
        <f t="shared" si="691"/>
        <v>1.520102403328297</v>
      </c>
      <c r="EJ292" s="145">
        <f t="shared" si="692"/>
        <v>1.5409253814566441</v>
      </c>
      <c r="EK292" s="145">
        <f t="shared" si="693"/>
        <v>1.5616150130729047</v>
      </c>
      <c r="EL292" s="145">
        <f t="shared" si="694"/>
        <v>1.5821752534823534</v>
      </c>
      <c r="EO292" s="267">
        <v>359.1258614488508</v>
      </c>
      <c r="EP292" s="273">
        <v>36000</v>
      </c>
      <c r="EQ292" s="146">
        <f t="shared" si="385"/>
        <v>216.87097274330691</v>
      </c>
      <c r="ER292" s="146">
        <f t="shared" si="386"/>
        <v>217.00338642751117</v>
      </c>
      <c r="ES292" s="146">
        <f t="shared" si="387"/>
        <v>217.22372861674091</v>
      </c>
      <c r="ET292" s="146">
        <f t="shared" si="388"/>
        <v>217.53148255903585</v>
      </c>
      <c r="EU292" s="146">
        <f t="shared" si="389"/>
        <v>217.92593304512303</v>
      </c>
      <c r="EV292" s="146">
        <f t="shared" si="390"/>
        <v>218.40617440933605</v>
      </c>
      <c r="EW292" s="146">
        <f t="shared" si="391"/>
        <v>218.97112048160633</v>
      </c>
      <c r="EX292" s="146">
        <f t="shared" si="392"/>
        <v>219.61951625884242</v>
      </c>
      <c r="EY292" s="146">
        <f t="shared" si="393"/>
        <v>220.3499510326036</v>
      </c>
      <c r="EZ292" s="146">
        <f t="shared" si="394"/>
        <v>221.1608726886119</v>
      </c>
      <c r="FA292" s="146">
        <f t="shared" si="395"/>
        <v>222.05060288253406</v>
      </c>
      <c r="FB292" s="146">
        <f t="shared" si="396"/>
        <v>223.01735279532767</v>
      </c>
      <c r="FC292" s="146">
        <f t="shared" si="397"/>
        <v>224.05923917947953</v>
      </c>
      <c r="FD292" s="146">
        <f t="shared" si="398"/>
        <v>225.17430042353161</v>
      </c>
      <c r="FE292" s="146">
        <f t="shared" si="399"/>
        <v>226.36051238496708</v>
      </c>
      <c r="FF292" s="146">
        <f t="shared" si="400"/>
        <v>227.61580376922919</v>
      </c>
      <c r="FG292" s="146">
        <f t="shared" si="401"/>
        <v>228.93807086376418</v>
      </c>
      <c r="FH292" s="146">
        <f t="shared" si="402"/>
        <v>230.32519146895669</v>
      </c>
      <c r="FI292" s="146">
        <f t="shared" si="403"/>
        <v>231.77503790122958</v>
      </c>
      <c r="FJ292" s="146">
        <f t="shared" si="404"/>
        <v>233.28548897618944</v>
      </c>
      <c r="FK292" s="146">
        <f t="shared" si="405"/>
        <v>234.85444091048529</v>
      </c>
      <c r="FL292" s="146">
        <f t="shared" si="406"/>
        <v>236.4798171092705</v>
      </c>
      <c r="FM292" s="146">
        <f t="shared" si="407"/>
        <v>238.15957683125251</v>
      </c>
      <c r="FN292" s="146">
        <f t="shared" si="408"/>
        <v>239.89172274499319</v>
      </c>
      <c r="FO292" s="146">
        <f t="shared" si="409"/>
        <v>241.67430740824403</v>
      </c>
      <c r="FP292" s="146">
        <f t="shared" si="410"/>
        <v>243.50543871671402</v>
      </c>
      <c r="FQ292" s="146">
        <f t="shared" si="411"/>
        <v>245.38328437992632</v>
      </c>
      <c r="FR292" s="146">
        <f t="shared" si="412"/>
        <v>247.30607548999882</v>
      </c>
      <c r="FS292" s="146">
        <f t="shared" si="413"/>
        <v>249.27210925457132</v>
      </c>
      <c r="FT292" s="146">
        <f t="shared" si="414"/>
        <v>251.27975096808879</v>
      </c>
      <c r="FU292" s="146">
        <f t="shared" si="415"/>
        <v>253.32743529656273</v>
      </c>
      <c r="FV292" s="146">
        <f t="shared" si="416"/>
        <v>255.41366695016274</v>
      </c>
      <c r="FW292" s="146">
        <f t="shared" si="417"/>
        <v>257.53702081585982</v>
      </c>
      <c r="FX292" s="146">
        <f t="shared" si="418"/>
        <v>259.69614161916394</v>
      </c>
      <c r="FY292" s="146">
        <f t="shared" si="419"/>
        <v>261.88974318007058</v>
      </c>
      <c r="FZ292" s="146">
        <f t="shared" si="420"/>
        <v>264.11660732386201</v>
      </c>
      <c r="GA292" s="146">
        <f t="shared" si="421"/>
        <v>266.37558250264692</v>
      </c>
      <c r="GB292" s="146">
        <f t="shared" si="422"/>
        <v>268.66558217859892</v>
      </c>
      <c r="GC292" s="146">
        <f t="shared" si="423"/>
        <v>270.98558301493546</v>
      </c>
      <c r="GD292" s="146">
        <f t="shared" si="424"/>
        <v>273.33462291586261</v>
      </c>
      <c r="GE292" s="355">
        <f t="shared" si="425"/>
        <v>275.71179895207075</v>
      </c>
      <c r="GF292" s="146">
        <f t="shared" si="426"/>
        <v>278.11626520398198</v>
      </c>
      <c r="GG292" s="146">
        <f t="shared" si="427"/>
        <v>280.54723055083861</v>
      </c>
      <c r="GH292" s="146">
        <f t="shared" si="428"/>
        <v>283.00395642992476</v>
      </c>
      <c r="GI292" s="146">
        <f t="shared" si="429"/>
        <v>285.4857545867315</v>
      </c>
      <c r="GJ292" s="146">
        <f t="shared" si="430"/>
        <v>287.99198483371993</v>
      </c>
      <c r="GK292" s="146">
        <f t="shared" si="431"/>
        <v>290.52205283248816</v>
      </c>
      <c r="GL292" s="146">
        <f t="shared" si="432"/>
        <v>293.07540791160915</v>
      </c>
      <c r="GM292" s="146">
        <f t="shared" si="433"/>
        <v>295.65154093015155</v>
      </c>
      <c r="GN292" s="146">
        <f t="shared" si="434"/>
        <v>298.24998219490499</v>
      </c>
      <c r="GO292" s="146">
        <f t="shared" si="435"/>
        <v>300.87029943759848</v>
      </c>
      <c r="GP292" s="146">
        <f t="shared" si="436"/>
        <v>303.51209585688611</v>
      </c>
      <c r="GQ292" s="146">
        <f t="shared" si="437"/>
        <v>306.17500822856829</v>
      </c>
      <c r="GR292" s="146">
        <f t="shared" si="438"/>
        <v>308.85870508640301</v>
      </c>
      <c r="GS292" s="146">
        <f t="shared" si="439"/>
        <v>311.56288497490681</v>
      </c>
      <c r="GT292" s="146">
        <f t="shared" si="440"/>
        <v>314.28727477474303</v>
      </c>
      <c r="GU292" s="146">
        <f t="shared" si="441"/>
        <v>317.03162810062582</v>
      </c>
      <c r="GV292" s="146">
        <f t="shared" si="442"/>
        <v>319.79572377110884</v>
      </c>
      <c r="GW292" s="146">
        <f t="shared" si="443"/>
        <v>322.57936434917741</v>
      </c>
      <c r="GX292" s="146">
        <f t="shared" si="444"/>
        <v>325.38237475219199</v>
      </c>
      <c r="HA292" s="267">
        <v>349.16808759288006</v>
      </c>
      <c r="HB292" s="273">
        <v>35000</v>
      </c>
      <c r="HC292" s="146">
        <f t="shared" si="505"/>
        <v>17.962446592078827</v>
      </c>
      <c r="HD292" s="146">
        <f t="shared" si="506"/>
        <v>35.91490243886475</v>
      </c>
      <c r="HE292" s="146">
        <f t="shared" si="507"/>
        <v>53.847440334209601</v>
      </c>
      <c r="HF292" s="146">
        <f t="shared" si="508"/>
        <v>71.750259110808358</v>
      </c>
      <c r="HG292" s="146">
        <f t="shared" si="509"/>
        <v>89.613744093224042</v>
      </c>
      <c r="HH292" s="146">
        <f t="shared" si="510"/>
        <v>107.42852456100331</v>
      </c>
      <c r="HI292" s="146">
        <f t="shared" si="511"/>
        <v>125.18552736918916</v>
      </c>
      <c r="HJ292" s="146">
        <f t="shared" si="512"/>
        <v>142.87602598846155</v>
      </c>
      <c r="HK292" s="146">
        <f t="shared" si="513"/>
        <v>160.49168435878687</v>
      </c>
      <c r="HL292" s="146">
        <f t="shared" si="514"/>
        <v>178.02459509450168</v>
      </c>
      <c r="HM292" s="146">
        <f t="shared" si="515"/>
        <v>195.46731172784371</v>
      </c>
      <c r="HN292" s="146">
        <f t="shared" si="516"/>
        <v>212.81287482657791</v>
      </c>
      <c r="HO292" s="146">
        <f t="shared" si="517"/>
        <v>230.05483196369107</v>
      </c>
      <c r="HP292" s="146">
        <f t="shared" si="518"/>
        <v>247.18725164860325</v>
      </c>
      <c r="HQ292" s="146">
        <f t="shared" si="519"/>
        <v>264.20473144616949</v>
      </c>
      <c r="HR292" s="146">
        <f t="shared" si="520"/>
        <v>281.10240060913395</v>
      </c>
      <c r="HS292" s="146">
        <f t="shared" si="521"/>
        <v>297.87591763013904</v>
      </c>
      <c r="HT292" s="146">
        <f t="shared" si="522"/>
        <v>314.52146318033709</v>
      </c>
      <c r="HU292" s="146">
        <f t="shared" si="523"/>
        <v>331.03572894340221</v>
      </c>
      <c r="HV292" s="146">
        <f t="shared" si="524"/>
        <v>347.41590287743958</v>
      </c>
      <c r="HW292" s="146">
        <f t="shared" si="525"/>
        <v>363.659651444541</v>
      </c>
      <c r="HX292" s="146">
        <f t="shared" si="526"/>
        <v>379.76509934084351</v>
      </c>
      <c r="HY292" s="146">
        <f t="shared" si="527"/>
        <v>395.73080724092466</v>
      </c>
      <c r="HZ292" s="146">
        <f t="shared" si="528"/>
        <v>411.55574804195561</v>
      </c>
      <c r="IA292" s="146">
        <f t="shared" si="529"/>
        <v>427.23928205729527</v>
      </c>
      <c r="IB292" s="146">
        <f t="shared" si="530"/>
        <v>442.78113156858001</v>
      </c>
      <c r="IC292" s="146">
        <f t="shared" si="531"/>
        <v>458.18135510165183</v>
      </c>
      <c r="ID292" s="146">
        <f t="shared" si="532"/>
        <v>473.44032174681058</v>
      </c>
      <c r="IE292" s="146">
        <f t="shared" si="533"/>
        <v>488.55868579906507</v>
      </c>
      <c r="IF292" s="146">
        <f t="shared" si="534"/>
        <v>503.53736195077511</v>
      </c>
      <c r="IG292" s="146">
        <f t="shared" si="535"/>
        <v>518.37750122786929</v>
      </c>
      <c r="IH292" s="146">
        <f t="shared" si="536"/>
        <v>533.08046782267991</v>
      </c>
      <c r="II292" s="146">
        <f t="shared" si="537"/>
        <v>547.64781694151702</v>
      </c>
      <c r="IJ292" s="146">
        <f t="shared" si="538"/>
        <v>562.08127375375648</v>
      </c>
      <c r="IK292" s="146">
        <f t="shared" si="539"/>
        <v>576.38271350160142</v>
      </c>
      <c r="IL292" s="146">
        <f t="shared" si="540"/>
        <v>590.55414280552475</v>
      </c>
      <c r="IM292" s="146">
        <f t="shared" si="541"/>
        <v>604.59768217987335</v>
      </c>
      <c r="IN292" s="146">
        <f t="shared" si="542"/>
        <v>618.51554975571821</v>
      </c>
      <c r="IO292" s="146">
        <f t="shared" si="543"/>
        <v>632.31004619374414</v>
      </c>
      <c r="IP292" s="146">
        <f t="shared" si="544"/>
        <v>645.98354075839381</v>
      </c>
      <c r="IQ292" s="355">
        <f t="shared" si="545"/>
        <v>659.53845851531389</v>
      </c>
      <c r="IR292" s="146">
        <f t="shared" si="546"/>
        <v>672.97726860722742</v>
      </c>
      <c r="IS292" s="146">
        <f t="shared" si="547"/>
        <v>686.30247355821484</v>
      </c>
      <c r="IT292" s="146">
        <f t="shared" si="548"/>
        <v>699.51659955293576</v>
      </c>
      <c r="IU292" s="146">
        <f t="shared" si="549"/>
        <v>712.62218763519218</v>
      </c>
      <c r="IV292" s="146">
        <f t="shared" si="550"/>
        <v>725.62178576926169</v>
      </c>
      <c r="IW292" s="146">
        <f t="shared" si="551"/>
        <v>738.51794170738606</v>
      </c>
      <c r="IX292" s="146">
        <f t="shared" si="552"/>
        <v>751.31319660751888</v>
      </c>
      <c r="IY292" s="146">
        <f t="shared" si="553"/>
        <v>764.0100793467509</v>
      </c>
      <c r="IZ292" s="146">
        <f t="shared" si="554"/>
        <v>776.61110147759882</v>
      </c>
      <c r="JA292" s="146">
        <f t="shared" si="555"/>
        <v>789.11875277647891</v>
      </c>
      <c r="JB292" s="146">
        <f t="shared" si="556"/>
        <v>801.53549733604746</v>
      </c>
      <c r="JC292" s="146">
        <f t="shared" si="557"/>
        <v>813.86377015560856</v>
      </c>
      <c r="JD292" s="146">
        <f t="shared" si="558"/>
        <v>826.10597418643306</v>
      </c>
      <c r="JE292" s="146">
        <f t="shared" si="559"/>
        <v>838.26447779148555</v>
      </c>
      <c r="JF292" s="146">
        <f t="shared" si="560"/>
        <v>850.34161258169763</v>
      </c>
      <c r="JG292" s="146">
        <f t="shared" si="561"/>
        <v>862.33967159356951</v>
      </c>
      <c r="JH292" s="146">
        <f t="shared" si="562"/>
        <v>874.26090777539116</v>
      </c>
      <c r="JI292" s="146">
        <f t="shared" si="563"/>
        <v>886.10753275185425</v>
      </c>
      <c r="JJ292" s="146">
        <f t="shared" si="564"/>
        <v>897.88171583915425</v>
      </c>
      <c r="JL292" s="267">
        <v>359.1258614488508</v>
      </c>
      <c r="JM292" s="273">
        <v>36000</v>
      </c>
      <c r="JN292" s="147">
        <f t="shared" si="695"/>
        <v>169.1964896126174</v>
      </c>
      <c r="JO292" s="147">
        <f t="shared" si="696"/>
        <v>179.32890329682166</v>
      </c>
      <c r="JP292" s="147">
        <f t="shared" si="697"/>
        <v>189.5492454860514</v>
      </c>
      <c r="JQ292" s="147">
        <f t="shared" si="698"/>
        <v>199.85699942834634</v>
      </c>
      <c r="JR292" s="147">
        <f t="shared" si="699"/>
        <v>210.25144991443352</v>
      </c>
      <c r="JS292" s="147">
        <f t="shared" si="700"/>
        <v>220.73169127864654</v>
      </c>
      <c r="JT292" s="147">
        <f t="shared" si="701"/>
        <v>231.29663735091682</v>
      </c>
      <c r="JU292" s="147">
        <f t="shared" si="702"/>
        <v>241.94503312815291</v>
      </c>
      <c r="JV292" s="147">
        <f t="shared" si="703"/>
        <v>252.67546790191409</v>
      </c>
      <c r="JW292" s="147">
        <f t="shared" si="704"/>
        <v>263.48638955792239</v>
      </c>
      <c r="JX292" s="147">
        <f t="shared" si="705"/>
        <v>274.37611975184456</v>
      </c>
      <c r="JY292" s="147">
        <f t="shared" si="706"/>
        <v>285.34286966463816</v>
      </c>
      <c r="JZ292" s="147">
        <f t="shared" si="707"/>
        <v>296.38475604879</v>
      </c>
      <c r="KA292" s="147">
        <f t="shared" si="708"/>
        <v>307.49981729284207</v>
      </c>
      <c r="KB292" s="147">
        <f t="shared" si="709"/>
        <v>318.68602925427757</v>
      </c>
      <c r="KC292" s="147">
        <f t="shared" si="710"/>
        <v>329.94132063853965</v>
      </c>
      <c r="KD292" s="147">
        <f t="shared" si="711"/>
        <v>341.2635877330747</v>
      </c>
      <c r="KE292" s="147">
        <f t="shared" si="712"/>
        <v>352.65070833826718</v>
      </c>
      <c r="KF292" s="147">
        <f t="shared" si="713"/>
        <v>364.10055477054004</v>
      </c>
      <c r="KG292" s="147">
        <f t="shared" si="714"/>
        <v>375.6110058454999</v>
      </c>
      <c r="KH292" s="147">
        <f t="shared" si="715"/>
        <v>387.17995777979581</v>
      </c>
      <c r="KI292" s="147">
        <f t="shared" si="716"/>
        <v>398.80533397858096</v>
      </c>
      <c r="KJ292" s="147">
        <f t="shared" si="717"/>
        <v>410.48509370056297</v>
      </c>
      <c r="KK292" s="147">
        <f t="shared" si="718"/>
        <v>422.21723961430371</v>
      </c>
      <c r="KL292" s="147">
        <f t="shared" si="719"/>
        <v>433.99982427755452</v>
      </c>
      <c r="KM292" s="147">
        <f t="shared" si="720"/>
        <v>445.83095558602452</v>
      </c>
      <c r="KN292" s="147">
        <f t="shared" si="721"/>
        <v>457.70880124923679</v>
      </c>
      <c r="KO292" s="147">
        <f t="shared" si="722"/>
        <v>469.63159235930931</v>
      </c>
      <c r="KP292" s="147">
        <f t="shared" si="723"/>
        <v>481.59762612388181</v>
      </c>
      <c r="KQ292" s="147">
        <f t="shared" si="724"/>
        <v>493.60526783739931</v>
      </c>
      <c r="KR292" s="147">
        <f t="shared" si="725"/>
        <v>505.65295216587322</v>
      </c>
      <c r="KS292" s="147">
        <f t="shared" si="726"/>
        <v>517.73918381947328</v>
      </c>
      <c r="KT292" s="147">
        <f t="shared" si="727"/>
        <v>529.86253768517031</v>
      </c>
      <c r="KU292" s="147">
        <f t="shared" si="728"/>
        <v>542.02165848847449</v>
      </c>
      <c r="KV292" s="147">
        <f t="shared" si="729"/>
        <v>554.21526004938107</v>
      </c>
      <c r="KW292" s="147">
        <f t="shared" si="730"/>
        <v>566.4421241931725</v>
      </c>
      <c r="KX292" s="147">
        <f t="shared" si="731"/>
        <v>578.70109937195741</v>
      </c>
      <c r="KY292" s="147">
        <f t="shared" si="732"/>
        <v>590.99109904790942</v>
      </c>
      <c r="KZ292" s="147">
        <f t="shared" si="733"/>
        <v>603.311099884246</v>
      </c>
      <c r="LA292" s="147">
        <f t="shared" si="734"/>
        <v>615.6601397851731</v>
      </c>
      <c r="LB292" s="358">
        <f t="shared" si="735"/>
        <v>628.0373158213813</v>
      </c>
      <c r="LC292" s="147">
        <f t="shared" si="736"/>
        <v>640.44178207329242</v>
      </c>
      <c r="LD292" s="147">
        <f t="shared" si="737"/>
        <v>652.87274742014915</v>
      </c>
      <c r="LE292" s="147">
        <f t="shared" si="738"/>
        <v>665.32947329923525</v>
      </c>
      <c r="LF292" s="147">
        <f t="shared" si="739"/>
        <v>677.81127145604205</v>
      </c>
      <c r="LG292" s="147">
        <f t="shared" si="740"/>
        <v>690.31750170303042</v>
      </c>
      <c r="LH292" s="147">
        <f t="shared" si="741"/>
        <v>702.84756970179865</v>
      </c>
      <c r="LI292" s="147">
        <f t="shared" si="742"/>
        <v>715.40092478091969</v>
      </c>
      <c r="LJ292" s="147">
        <f t="shared" si="743"/>
        <v>727.97705779946205</v>
      </c>
      <c r="LK292" s="147">
        <f t="shared" si="744"/>
        <v>740.57549906421548</v>
      </c>
      <c r="LL292" s="147">
        <f t="shared" si="745"/>
        <v>753.19581630690891</v>
      </c>
      <c r="LM292" s="147">
        <f t="shared" si="746"/>
        <v>765.83761272619654</v>
      </c>
      <c r="LN292" s="147">
        <f t="shared" si="747"/>
        <v>778.50052509787884</v>
      </c>
      <c r="LO292" s="147">
        <f t="shared" si="748"/>
        <v>791.1842219557135</v>
      </c>
      <c r="LP292" s="147">
        <f t="shared" si="749"/>
        <v>803.88840184421724</v>
      </c>
      <c r="LQ292" s="147">
        <f t="shared" si="750"/>
        <v>816.61279164405346</v>
      </c>
      <c r="LR292" s="147">
        <f t="shared" si="751"/>
        <v>829.35714496993637</v>
      </c>
      <c r="LS292" s="147">
        <f t="shared" si="752"/>
        <v>842.12124064041927</v>
      </c>
      <c r="LT292" s="147">
        <f t="shared" si="753"/>
        <v>854.90488121848784</v>
      </c>
      <c r="LU292" s="147">
        <f t="shared" si="754"/>
        <v>867.70789162150254</v>
      </c>
      <c r="LX292" s="267">
        <v>350</v>
      </c>
      <c r="LY292" s="273">
        <v>35000</v>
      </c>
      <c r="LZ292" s="145">
        <f t="shared" si="565"/>
        <v>3.1162142552730792E-2</v>
      </c>
      <c r="MA292" s="145">
        <f t="shared" si="566"/>
        <v>6.230695266539394E-2</v>
      </c>
      <c r="MB292" s="145">
        <f t="shared" si="567"/>
        <v>9.3417208128779031E-2</v>
      </c>
      <c r="MC292" s="145">
        <f t="shared" si="568"/>
        <v>0.12447590539210712</v>
      </c>
      <c r="MD292" s="145">
        <f t="shared" si="569"/>
        <v>0.15546636443993439</v>
      </c>
      <c r="ME292" s="145">
        <f t="shared" si="570"/>
        <v>0.18637232848201279</v>
      </c>
      <c r="MF292" s="145">
        <f t="shared" si="571"/>
        <v>0.21717805697681292</v>
      </c>
      <c r="MG292" s="145">
        <f t="shared" si="572"/>
        <v>0.24786841070879045</v>
      </c>
      <c r="MH292" s="145">
        <f t="shared" si="573"/>
        <v>0.27842892786787043</v>
      </c>
      <c r="MI292" s="145">
        <f t="shared" si="574"/>
        <v>0.30884589032952015</v>
      </c>
      <c r="MJ292" s="145">
        <f t="shared" si="575"/>
        <v>0.3391063795924244</v>
      </c>
      <c r="MK292" s="145">
        <f t="shared" si="576"/>
        <v>0.3691983220886379</v>
      </c>
      <c r="ML292" s="145">
        <f t="shared" si="577"/>
        <v>0.39911052382800083</v>
      </c>
      <c r="MM292" s="145">
        <f t="shared" si="578"/>
        <v>0.42883269456669515</v>
      </c>
      <c r="MN292" s="145">
        <f t="shared" si="579"/>
        <v>0.45835546189249082</v>
      </c>
      <c r="MO292" s="145">
        <f t="shared" si="580"/>
        <v>0.48767037579165817</v>
      </c>
      <c r="MP292" s="145">
        <f t="shared" si="581"/>
        <v>0.51676990440207138</v>
      </c>
      <c r="MQ292" s="145">
        <f t="shared" si="582"/>
        <v>0.5456474217627626</v>
      </c>
      <c r="MR292" s="145">
        <f t="shared" si="583"/>
        <v>0.57429718844261213</v>
      </c>
      <c r="MS292" s="145">
        <f t="shared" si="584"/>
        <v>0.60271432597197827</v>
      </c>
      <c r="MT292" s="145">
        <f t="shared" si="585"/>
        <v>0.63089478601364946</v>
      </c>
      <c r="MU292" s="145">
        <f t="shared" si="586"/>
        <v>0.65883531519754579</v>
      </c>
      <c r="MV292" s="145">
        <f t="shared" si="587"/>
        <v>0.68653341651059241</v>
      </c>
      <c r="MW292" s="145">
        <f t="shared" si="588"/>
        <v>0.71398730808389954</v>
      </c>
      <c r="MX292" s="145">
        <f t="shared" si="589"/>
        <v>0.74119588015737981</v>
      </c>
      <c r="MY292" s="145">
        <f t="shared" si="590"/>
        <v>0.76815865093145252</v>
      </c>
      <c r="MZ292" s="145">
        <f t="shared" si="591"/>
        <v>0.79487572193964884</v>
      </c>
      <c r="NA292" s="145">
        <f t="shared" si="592"/>
        <v>0.82134773349811274</v>
      </c>
      <c r="NB292" s="145">
        <f t="shared" si="593"/>
        <v>0.84757582071025184</v>
      </c>
      <c r="NC292" s="145">
        <f t="shared" si="594"/>
        <v>0.8735615704297035</v>
      </c>
      <c r="ND292" s="145">
        <f t="shared" si="595"/>
        <v>0.89930697951329241</v>
      </c>
      <c r="NE292" s="145">
        <f t="shared" si="596"/>
        <v>0.92481441462948522</v>
      </c>
      <c r="NF292" s="145">
        <f t="shared" si="597"/>
        <v>0.95008657382726314</v>
      </c>
      <c r="NG292" s="145">
        <f t="shared" si="598"/>
        <v>0.97512645001595744</v>
      </c>
      <c r="NH292" s="145">
        <f t="shared" si="599"/>
        <v>0.99993729645867779</v>
      </c>
      <c r="NI292" s="145">
        <f t="shared" si="600"/>
        <v>1.0245225943400673</v>
      </c>
      <c r="NJ292" s="145">
        <f t="shared" si="601"/>
        <v>1.0488860224335055</v>
      </c>
      <c r="NK292" s="145">
        <f t="shared" si="602"/>
        <v>1.0730314288627036</v>
      </c>
      <c r="NL292" s="145">
        <f t="shared" si="603"/>
        <v>1.0969628049278364</v>
      </c>
      <c r="NM292" s="145">
        <f t="shared" si="604"/>
        <v>1.1206842609462779</v>
      </c>
      <c r="NN292" s="145">
        <f t="shared" si="605"/>
        <v>1.1442000040420963</v>
      </c>
      <c r="NO292" s="145">
        <f t="shared" si="606"/>
        <v>1.1675143178064564</v>
      </c>
      <c r="NP292" s="145">
        <f t="shared" si="607"/>
        <v>1.1906315437421562</v>
      </c>
      <c r="NQ292" s="145">
        <f t="shared" si="608"/>
        <v>1.2135560643995384</v>
      </c>
      <c r="NR292" s="145">
        <f t="shared" si="609"/>
        <v>1.2362922881073235</v>
      </c>
      <c r="NS292" s="145">
        <f t="shared" si="610"/>
        <v>1.2588446352002149</v>
      </c>
      <c r="NT292" s="145">
        <f t="shared" si="611"/>
        <v>1.2812175256450666</v>
      </c>
      <c r="NU292" s="145">
        <f t="shared" si="612"/>
        <v>1.303415367968634</v>
      </c>
      <c r="NV292" s="145">
        <f t="shared" si="613"/>
        <v>1.3254425493922233</v>
      </c>
      <c r="NW292" s="145">
        <f t="shared" si="614"/>
        <v>1.3473034270816113</v>
      </c>
      <c r="NX292" s="145">
        <f t="shared" si="615"/>
        <v>1.369002320424316</v>
      </c>
      <c r="NY292" s="145">
        <f t="shared" si="616"/>
        <v>1.3905435042503964</v>
      </c>
      <c r="NZ292" s="145">
        <f t="shared" si="617"/>
        <v>1.4119312029173217</v>
      </c>
      <c r="OA292" s="145">
        <f t="shared" si="618"/>
        <v>1.4331695851840447</v>
      </c>
      <c r="OB292" s="145">
        <f t="shared" si="619"/>
        <v>1.454262759804011</v>
      </c>
      <c r="OC292" s="145">
        <f t="shared" si="620"/>
        <v>1.4752147717714175</v>
      </c>
      <c r="OD292" s="145">
        <f t="shared" si="621"/>
        <v>1.4960295991596255</v>
      </c>
      <c r="OE292" s="145">
        <f t="shared" si="622"/>
        <v>1.5167111504949831</v>
      </c>
      <c r="OF292" s="145">
        <f t="shared" si="623"/>
        <v>1.5372632626136118</v>
      </c>
      <c r="OG292" s="145">
        <f t="shared" si="624"/>
        <v>1.5576896989527571</v>
      </c>
    </row>
    <row r="293" spans="55:397">
      <c r="BC293" s="173"/>
      <c r="BD293" s="182"/>
      <c r="BE293" s="91">
        <f t="shared" si="755"/>
        <v>1013.25</v>
      </c>
      <c r="BF293" s="193">
        <f t="shared" si="755"/>
        <v>1.2250000000000001</v>
      </c>
      <c r="BG293" s="91">
        <f t="shared" si="755"/>
        <v>288.14999999999998</v>
      </c>
      <c r="BH293" s="116">
        <f t="shared" si="755"/>
        <v>0</v>
      </c>
      <c r="BI293" s="116"/>
      <c r="BJ293" s="107"/>
      <c r="BK293" s="221">
        <v>36000</v>
      </c>
      <c r="BL293" s="222">
        <v>10.972799999999999</v>
      </c>
      <c r="BM293" s="284">
        <v>360</v>
      </c>
      <c r="BN293" s="113"/>
      <c r="BO293" s="104">
        <f t="shared" si="756"/>
        <v>227.29295911886553</v>
      </c>
      <c r="BP293" s="256">
        <f t="shared" si="757"/>
        <v>0.36518347970782078</v>
      </c>
      <c r="BQ293" s="223">
        <f>BR293-273.15</f>
        <v>-56.323200000000497</v>
      </c>
      <c r="BR293" s="215">
        <f t="shared" si="629"/>
        <v>216.82679999999948</v>
      </c>
      <c r="BS293" s="117"/>
      <c r="BT293" s="101">
        <f t="shared" si="630"/>
        <v>573.80332677922593</v>
      </c>
      <c r="BU293" s="113"/>
      <c r="BV293" s="141">
        <f>(1-L*BK293/(BG293))^g_RL</f>
        <v>0.22432070971513993</v>
      </c>
      <c r="BW293" s="163">
        <f t="shared" si="632"/>
        <v>0.29810896302679246</v>
      </c>
      <c r="BX293" s="159">
        <f t="shared" si="633"/>
        <v>0.75247891723060734</v>
      </c>
      <c r="BY293" s="170"/>
      <c r="CC293" s="82"/>
      <c r="CD293" s="82"/>
      <c r="CE293" s="83">
        <f t="shared" si="635"/>
        <v>3.1984272309846774E-2</v>
      </c>
      <c r="CF293" s="83">
        <f t="shared" si="636"/>
        <v>6.3949512434510247E-2</v>
      </c>
      <c r="CG293" s="83">
        <f t="shared" si="637"/>
        <v>9.5876815846654861E-2</v>
      </c>
      <c r="CH293" s="83">
        <f t="shared" si="638"/>
        <v>0.1277475311258067</v>
      </c>
      <c r="CI293" s="83">
        <f t="shared" si="639"/>
        <v>0.1595433810624754</v>
      </c>
      <c r="CJ293" s="83">
        <f t="shared" si="640"/>
        <v>0.19124657742456913</v>
      </c>
      <c r="CK293" s="83">
        <f t="shared" si="641"/>
        <v>0.22283992759624929</v>
      </c>
      <c r="CL293" s="83">
        <f t="shared" si="642"/>
        <v>0.25430693155557654</v>
      </c>
      <c r="CM293" s="83">
        <f t="shared" si="643"/>
        <v>0.28563186794967399</v>
      </c>
      <c r="CN293" s="83">
        <f t="shared" si="644"/>
        <v>0.31679986834414431</v>
      </c>
      <c r="CO293" s="83">
        <f t="shared" si="645"/>
        <v>0.34779697904997986</v>
      </c>
      <c r="CP293" s="83">
        <f t="shared" si="646"/>
        <v>0.37861021025426583</v>
      </c>
      <c r="CQ293" s="83">
        <f t="shared" si="647"/>
        <v>0.40922757248670516</v>
      </c>
      <c r="CR293" s="83">
        <f t="shared" si="648"/>
        <v>0.43963810073303494</v>
      </c>
      <c r="CS293" s="83">
        <f t="shared" si="649"/>
        <v>0.46983186675028288</v>
      </c>
      <c r="CT293" s="83">
        <f t="shared" si="650"/>
        <v>0.49979998034209266</v>
      </c>
      <c r="CU293" s="83">
        <f t="shared" si="651"/>
        <v>0.52953458051222546</v>
      </c>
      <c r="CV293" s="83">
        <f t="shared" si="652"/>
        <v>0.5590288175306507</v>
      </c>
      <c r="CW293" s="83">
        <f t="shared" si="653"/>
        <v>0.58827682702032758</v>
      </c>
      <c r="CX293" s="83">
        <f t="shared" si="654"/>
        <v>0.61727369720775971</v>
      </c>
      <c r="CY293" s="83">
        <f t="shared" si="655"/>
        <v>0.64601543048029964</v>
      </c>
      <c r="CZ293" s="83">
        <f t="shared" si="656"/>
        <v>0.67449890036396676</v>
      </c>
      <c r="DA293" s="83">
        <f t="shared" si="657"/>
        <v>0.70272180498192216</v>
      </c>
      <c r="DB293" s="83">
        <f t="shared" si="658"/>
        <v>0.73068261798193379</v>
      </c>
      <c r="DC293" s="83">
        <f t="shared" si="659"/>
        <v>0.75838053783596804</v>
      </c>
      <c r="DD293" s="83">
        <f t="shared" si="660"/>
        <v>0.78581543632158191</v>
      </c>
      <c r="DE293" s="83">
        <f t="shared" si="661"/>
        <v>0.81298780689706052</v>
      </c>
      <c r="DF293" s="83">
        <f t="shared" si="662"/>
        <v>0.83989871358417123</v>
      </c>
      <c r="DG293" s="83">
        <f t="shared" si="663"/>
        <v>0.86654974087637959</v>
      </c>
      <c r="DH293" s="83">
        <f t="shared" si="664"/>
        <v>0.89294294509927385</v>
      </c>
      <c r="DI293" s="83">
        <f t="shared" si="665"/>
        <v>0.91908080756474131</v>
      </c>
      <c r="DJ293" s="83">
        <f t="shared" si="666"/>
        <v>0.94496618978281899</v>
      </c>
      <c r="DK293" s="83">
        <f t="shared" si="667"/>
        <v>0.97060229092533956</v>
      </c>
      <c r="DL293" s="83">
        <f t="shared" si="668"/>
        <v>0.99599260767382547</v>
      </c>
      <c r="DM293" s="83">
        <f t="shared" si="669"/>
        <v>1.0211408965307656</v>
      </c>
      <c r="DN293" s="83">
        <f t="shared" si="670"/>
        <v>1.046051138627629</v>
      </c>
      <c r="DO293" s="83">
        <f t="shared" si="671"/>
        <v>1.0707275070248636</v>
      </c>
      <c r="DP293" s="83">
        <f t="shared" si="672"/>
        <v>1.0951743364675817</v>
      </c>
      <c r="DQ293" s="83">
        <f t="shared" si="673"/>
        <v>1.1193960955354105</v>
      </c>
      <c r="DR293" s="83">
        <f t="shared" si="674"/>
        <v>1.1433973611051944</v>
      </c>
      <c r="DS293" s="83">
        <f t="shared" si="675"/>
        <v>1.1671827950302303</v>
      </c>
      <c r="DT293" s="83">
        <f t="shared" si="676"/>
        <v>1.1907571229290059</v>
      </c>
      <c r="DU293" s="83">
        <f t="shared" si="677"/>
        <v>1.2141251149691172</v>
      </c>
      <c r="DV293" s="83">
        <f t="shared" si="678"/>
        <v>1.2372915685278474</v>
      </c>
      <c r="DW293" s="83">
        <f t="shared" si="679"/>
        <v>1.2602612926091579</v>
      </c>
      <c r="DX293" s="83">
        <f t="shared" si="680"/>
        <v>1.2830390938970975</v>
      </c>
      <c r="DY293" s="83">
        <f t="shared" si="681"/>
        <v>1.3056297643275534</v>
      </c>
      <c r="DZ293" s="83">
        <f t="shared" si="682"/>
        <v>1.3280380700634207</v>
      </c>
      <c r="EA293" s="83">
        <f t="shared" si="683"/>
        <v>1.3502687417624051</v>
      </c>
      <c r="EB293" s="83">
        <f t="shared" si="684"/>
        <v>1.3723264660314689</v>
      </c>
      <c r="EC293" s="83">
        <f t="shared" si="685"/>
        <v>1.3942158779672791</v>
      </c>
      <c r="ED293" s="83">
        <f t="shared" si="686"/>
        <v>1.4159415546876235</v>
      </c>
      <c r="EE293" s="83">
        <f t="shared" si="687"/>
        <v>1.4375080097645074</v>
      </c>
      <c r="EF293" s="83">
        <f t="shared" si="688"/>
        <v>1.4589196884755138</v>
      </c>
      <c r="EG293" s="83">
        <f t="shared" si="689"/>
        <v>1.4801809637957306</v>
      </c>
      <c r="EH293" s="83">
        <f t="shared" si="690"/>
        <v>1.5012961330582015</v>
      </c>
      <c r="EI293" s="83">
        <f t="shared" si="691"/>
        <v>1.5222694152163245</v>
      </c>
      <c r="EJ293" s="83">
        <f t="shared" si="692"/>
        <v>1.5431049486468265</v>
      </c>
      <c r="EK293" s="83">
        <f t="shared" si="693"/>
        <v>1.5638067894369583</v>
      </c>
      <c r="EL293" s="83">
        <f t="shared" si="694"/>
        <v>1.5843789101042354</v>
      </c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2"/>
      <c r="FY293" s="82"/>
      <c r="FZ293" s="82"/>
      <c r="GA293" s="82"/>
      <c r="GB293" s="82"/>
      <c r="GC293" s="82"/>
      <c r="GD293" s="82"/>
      <c r="GE293" s="356"/>
      <c r="GF293" s="82"/>
      <c r="GG293" s="82"/>
      <c r="GH293" s="82"/>
      <c r="GI293" s="82"/>
      <c r="GJ293" s="82"/>
      <c r="GK293" s="82"/>
      <c r="GL293" s="82"/>
      <c r="GM293" s="82"/>
      <c r="GN293" s="82"/>
      <c r="GO293" s="82"/>
      <c r="GP293" s="82"/>
      <c r="GQ293" s="82"/>
      <c r="GR293" s="82"/>
      <c r="GS293" s="82"/>
      <c r="GT293" s="82"/>
      <c r="GU293" s="82"/>
      <c r="GV293" s="82"/>
      <c r="GW293" s="82"/>
      <c r="GX293" s="82"/>
      <c r="HA293" s="267">
        <v>359.1258614488508</v>
      </c>
      <c r="HB293" s="273">
        <v>36000</v>
      </c>
      <c r="HC293" s="146">
        <f t="shared" si="505"/>
        <v>18.313391071446219</v>
      </c>
      <c r="HD293" s="146">
        <f t="shared" si="506"/>
        <v>36.615944747653025</v>
      </c>
      <c r="HE293" s="146">
        <f t="shared" si="507"/>
        <v>54.896896007413062</v>
      </c>
      <c r="HF293" s="146">
        <f t="shared" si="508"/>
        <v>73.145623331034514</v>
      </c>
      <c r="HG293" s="146">
        <f t="shared" si="509"/>
        <v>91.351717375681886</v>
      </c>
      <c r="HH293" s="146">
        <f t="shared" si="510"/>
        <v>109.5050460733838</v>
      </c>
      <c r="HI293" s="146">
        <f t="shared" si="511"/>
        <v>127.59581514058272</v>
      </c>
      <c r="HJ293" s="146">
        <f t="shared" si="512"/>
        <v>145.61462313211956</v>
      </c>
      <c r="HK293" s="146">
        <f t="shared" si="513"/>
        <v>163.55251033698264</v>
      </c>
      <c r="HL293" s="146">
        <f t="shared" si="514"/>
        <v>181.4010009920076</v>
      </c>
      <c r="HM293" s="146">
        <f t="shared" si="515"/>
        <v>199.15213847355932</v>
      </c>
      <c r="HN293" s="146">
        <f t="shared" si="516"/>
        <v>216.7985133092113</v>
      </c>
      <c r="HO293" s="146">
        <f t="shared" si="517"/>
        <v>234.33328402384097</v>
      </c>
      <c r="HP293" s="146">
        <f t="shared" si="518"/>
        <v>251.75019099205767</v>
      </c>
      <c r="HQ293" s="146">
        <f t="shared" si="519"/>
        <v>269.04356360676564</v>
      </c>
      <c r="HR293" s="146">
        <f t="shared" si="520"/>
        <v>286.20832118874085</v>
      </c>
      <c r="HS293" s="146">
        <f t="shared" si="521"/>
        <v>303.23996815291036</v>
      </c>
      <c r="HT293" s="146">
        <f t="shared" si="522"/>
        <v>320.13458401324488</v>
      </c>
      <c r="HU293" s="146">
        <f t="shared" si="523"/>
        <v>336.88880885052367</v>
      </c>
      <c r="HV293" s="146">
        <f t="shared" si="524"/>
        <v>353.49982488765028</v>
      </c>
      <c r="HW293" s="146">
        <f t="shared" si="525"/>
        <v>369.96533481790328</v>
      </c>
      <c r="HX293" s="146">
        <f t="shared" si="526"/>
        <v>386.28353751565055</v>
      </c>
      <c r="HY293" s="146">
        <f t="shared" si="527"/>
        <v>402.45310172943073</v>
      </c>
      <c r="HZ293" s="146">
        <f t="shared" si="528"/>
        <v>418.47313831726552</v>
      </c>
      <c r="IA293" s="146">
        <f t="shared" si="529"/>
        <v>434.34317153641723</v>
      </c>
      <c r="IB293" s="146">
        <f t="shared" si="530"/>
        <v>450.06310984734347</v>
      </c>
      <c r="IC293" s="146">
        <f t="shared" si="531"/>
        <v>465.63321663666602</v>
      </c>
      <c r="ID293" s="146">
        <f t="shared" si="532"/>
        <v>481.05408120870976</v>
      </c>
      <c r="IE293" s="146">
        <f t="shared" si="533"/>
        <v>496.32659034099783</v>
      </c>
      <c r="IF293" s="146">
        <f t="shared" si="534"/>
        <v>511.45190064760055</v>
      </c>
      <c r="IG293" s="146">
        <f t="shared" si="535"/>
        <v>526.43141194604038</v>
      </c>
      <c r="IH293" s="146">
        <f t="shared" si="536"/>
        <v>541.26674177945404</v>
      </c>
      <c r="II293" s="146">
        <f t="shared" si="537"/>
        <v>555.95970120611048</v>
      </c>
      <c r="IJ293" s="146">
        <f t="shared" si="538"/>
        <v>570.51227193334773</v>
      </c>
      <c r="IK293" s="146">
        <f t="shared" si="539"/>
        <v>584.9265848426337</v>
      </c>
      <c r="IL293" s="146">
        <f t="shared" si="540"/>
        <v>599.2048999263684</v>
      </c>
      <c r="IM293" s="146">
        <f t="shared" si="541"/>
        <v>613.34958763527868</v>
      </c>
      <c r="IN293" s="146">
        <f t="shared" si="542"/>
        <v>627.36311161721142</v>
      </c>
      <c r="IO293" s="146">
        <f t="shared" si="543"/>
        <v>641.24801281364705</v>
      </c>
      <c r="IP293" s="146">
        <f t="shared" si="544"/>
        <v>655.00689486888746</v>
      </c>
      <c r="IQ293" s="355">
        <f t="shared" si="545"/>
        <v>668.64241079818873</v>
      </c>
      <c r="IR293" s="146">
        <f t="shared" si="546"/>
        <v>682.15725085488975</v>
      </c>
      <c r="IS293" s="146">
        <f t="shared" si="547"/>
        <v>695.55413153231723</v>
      </c>
      <c r="IT293" s="146">
        <f t="shared" si="548"/>
        <v>708.8357856337401</v>
      </c>
      <c r="IU293" s="146">
        <f t="shared" si="549"/>
        <v>722.00495334254299</v>
      </c>
      <c r="IV293" s="146">
        <f t="shared" si="550"/>
        <v>735.0643742248435</v>
      </c>
      <c r="IW293" s="146">
        <f t="shared" si="551"/>
        <v>748.01678009776685</v>
      </c>
      <c r="IX293" s="146">
        <f t="shared" si="552"/>
        <v>760.86488869830862</v>
      </c>
      <c r="IY293" s="146">
        <f t="shared" si="553"/>
        <v>773.61139808999019</v>
      </c>
      <c r="IZ293" s="146">
        <f t="shared" si="554"/>
        <v>786.25898174718441</v>
      </c>
      <c r="JA293" s="146">
        <f t="shared" si="555"/>
        <v>798.81028425996908</v>
      </c>
      <c r="JB293" s="146">
        <f t="shared" si="556"/>
        <v>811.26791760550827</v>
      </c>
      <c r="JC293" s="146">
        <f t="shared" si="557"/>
        <v>823.63445793519884</v>
      </c>
      <c r="JD293" s="146">
        <f t="shared" si="558"/>
        <v>835.91244283011247</v>
      </c>
      <c r="JE293" s="146">
        <f t="shared" si="559"/>
        <v>848.10436898050273</v>
      </c>
      <c r="JF293" s="146">
        <f t="shared" si="560"/>
        <v>860.21269024833271</v>
      </c>
      <c r="JG293" s="146">
        <f t="shared" si="561"/>
        <v>872.23981607487349</v>
      </c>
      <c r="JH293" s="146">
        <f t="shared" si="562"/>
        <v>884.18811019837017</v>
      </c>
      <c r="JI293" s="146">
        <f t="shared" si="563"/>
        <v>896.05988964961716</v>
      </c>
      <c r="JJ293" s="146">
        <f t="shared" si="564"/>
        <v>907.85742399593948</v>
      </c>
      <c r="JL293" s="82"/>
      <c r="JM293" s="82"/>
      <c r="JN293" s="84">
        <f t="shared" si="695"/>
        <v>-263.14999999999998</v>
      </c>
      <c r="JO293" s="84">
        <f t="shared" si="696"/>
        <v>-253.14999999999998</v>
      </c>
      <c r="JP293" s="84">
        <f t="shared" si="697"/>
        <v>-243.14999999999998</v>
      </c>
      <c r="JQ293" s="84">
        <f t="shared" si="698"/>
        <v>-233.14999999999998</v>
      </c>
      <c r="JR293" s="84">
        <f t="shared" si="699"/>
        <v>-223.14999999999998</v>
      </c>
      <c r="JS293" s="84">
        <f t="shared" si="700"/>
        <v>-213.14999999999998</v>
      </c>
      <c r="JT293" s="84">
        <f t="shared" si="701"/>
        <v>-203.14999999999998</v>
      </c>
      <c r="JU293" s="84">
        <f t="shared" si="702"/>
        <v>-193.14999999999998</v>
      </c>
      <c r="JV293" s="84">
        <f t="shared" si="703"/>
        <v>-183.14999999999998</v>
      </c>
      <c r="JW293" s="84">
        <f t="shared" si="704"/>
        <v>-173.14999999999998</v>
      </c>
      <c r="JX293" s="84">
        <f t="shared" si="705"/>
        <v>-163.14999999999998</v>
      </c>
      <c r="JY293" s="84">
        <f t="shared" si="706"/>
        <v>-153.14999999999998</v>
      </c>
      <c r="JZ293" s="84">
        <f t="shared" si="707"/>
        <v>-143.14999999999998</v>
      </c>
      <c r="KA293" s="84">
        <f t="shared" si="708"/>
        <v>-133.14999999999998</v>
      </c>
      <c r="KB293" s="84">
        <f t="shared" si="709"/>
        <v>-123.14999999999998</v>
      </c>
      <c r="KC293" s="84">
        <f t="shared" si="710"/>
        <v>-113.14999999999998</v>
      </c>
      <c r="KD293" s="84">
        <f t="shared" si="711"/>
        <v>-103.14999999999998</v>
      </c>
      <c r="KE293" s="84">
        <f t="shared" si="712"/>
        <v>-93.149999999999977</v>
      </c>
      <c r="KF293" s="84">
        <f t="shared" si="713"/>
        <v>-83.149999999999977</v>
      </c>
      <c r="KG293" s="84">
        <f t="shared" si="714"/>
        <v>-73.149999999999977</v>
      </c>
      <c r="KH293" s="84">
        <f t="shared" si="715"/>
        <v>-63.149999999999977</v>
      </c>
      <c r="KI293" s="84">
        <f t="shared" si="716"/>
        <v>-53.149999999999977</v>
      </c>
      <c r="KJ293" s="84">
        <f t="shared" si="717"/>
        <v>-43.149999999999977</v>
      </c>
      <c r="KK293" s="84">
        <f t="shared" si="718"/>
        <v>-33.149999999999977</v>
      </c>
      <c r="KL293" s="84">
        <f t="shared" si="719"/>
        <v>-23.149999999999977</v>
      </c>
      <c r="KM293" s="84">
        <f t="shared" si="720"/>
        <v>-13.149999999999977</v>
      </c>
      <c r="KN293" s="84">
        <f t="shared" si="721"/>
        <v>-3.1499999999999773</v>
      </c>
      <c r="KO293" s="84">
        <f t="shared" si="722"/>
        <v>6.8500000000000227</v>
      </c>
      <c r="KP293" s="84">
        <f t="shared" si="723"/>
        <v>16.850000000000023</v>
      </c>
      <c r="KQ293" s="84">
        <f t="shared" si="724"/>
        <v>26.850000000000023</v>
      </c>
      <c r="KR293" s="84">
        <f t="shared" si="725"/>
        <v>36.850000000000023</v>
      </c>
      <c r="KS293" s="84">
        <f t="shared" si="726"/>
        <v>46.850000000000023</v>
      </c>
      <c r="KT293" s="84">
        <f t="shared" si="727"/>
        <v>56.850000000000023</v>
      </c>
      <c r="KU293" s="84">
        <f t="shared" si="728"/>
        <v>66.850000000000023</v>
      </c>
      <c r="KV293" s="84">
        <f t="shared" si="729"/>
        <v>76.850000000000023</v>
      </c>
      <c r="KW293" s="84">
        <f t="shared" si="730"/>
        <v>86.850000000000023</v>
      </c>
      <c r="KX293" s="84">
        <f t="shared" si="731"/>
        <v>96.850000000000023</v>
      </c>
      <c r="KY293" s="84">
        <f t="shared" si="732"/>
        <v>106.85000000000002</v>
      </c>
      <c r="KZ293" s="84">
        <f t="shared" si="733"/>
        <v>116.85000000000002</v>
      </c>
      <c r="LA293" s="84">
        <f t="shared" si="734"/>
        <v>126.85000000000002</v>
      </c>
      <c r="LB293" s="359">
        <f t="shared" si="735"/>
        <v>136.85000000000002</v>
      </c>
      <c r="LC293" s="84">
        <f t="shared" si="736"/>
        <v>146.85000000000002</v>
      </c>
      <c r="LD293" s="84">
        <f t="shared" si="737"/>
        <v>156.85000000000002</v>
      </c>
      <c r="LE293" s="84">
        <f t="shared" si="738"/>
        <v>166.85000000000002</v>
      </c>
      <c r="LF293" s="84">
        <f t="shared" si="739"/>
        <v>176.85000000000002</v>
      </c>
      <c r="LG293" s="84">
        <f t="shared" si="740"/>
        <v>186.85000000000002</v>
      </c>
      <c r="LH293" s="84">
        <f t="shared" si="741"/>
        <v>196.85000000000002</v>
      </c>
      <c r="LI293" s="84">
        <f t="shared" si="742"/>
        <v>206.85000000000002</v>
      </c>
      <c r="LJ293" s="84">
        <f t="shared" si="743"/>
        <v>216.85000000000002</v>
      </c>
      <c r="LK293" s="84">
        <f t="shared" si="744"/>
        <v>226.85000000000002</v>
      </c>
      <c r="LL293" s="84">
        <f t="shared" si="745"/>
        <v>236.85000000000002</v>
      </c>
      <c r="LM293" s="84">
        <f t="shared" si="746"/>
        <v>246.85000000000002</v>
      </c>
      <c r="LN293" s="84">
        <f t="shared" si="747"/>
        <v>256.85000000000002</v>
      </c>
      <c r="LO293" s="84">
        <f t="shared" si="748"/>
        <v>266.85000000000002</v>
      </c>
      <c r="LP293" s="84">
        <f t="shared" si="749"/>
        <v>276.85000000000002</v>
      </c>
      <c r="LQ293" s="84">
        <f t="shared" si="750"/>
        <v>286.85000000000002</v>
      </c>
      <c r="LR293" s="84">
        <f t="shared" si="751"/>
        <v>296.85000000000002</v>
      </c>
      <c r="LS293" s="84">
        <f t="shared" si="752"/>
        <v>306.85000000000002</v>
      </c>
      <c r="LT293" s="84">
        <f t="shared" si="753"/>
        <v>316.85000000000002</v>
      </c>
      <c r="LU293" s="84">
        <f t="shared" si="754"/>
        <v>326.85000000000002</v>
      </c>
      <c r="LX293" s="267">
        <v>360</v>
      </c>
      <c r="LY293" s="273">
        <v>36000</v>
      </c>
      <c r="LZ293" s="145">
        <f t="shared" si="565"/>
        <v>3.1915798003890626E-2</v>
      </c>
      <c r="MA293" s="145">
        <f t="shared" si="566"/>
        <v>6.381270905691562E-2</v>
      </c>
      <c r="MB293" s="145">
        <f t="shared" si="567"/>
        <v>9.5671972338590067E-2</v>
      </c>
      <c r="MC293" s="145">
        <f t="shared" si="568"/>
        <v>0.12747507711675871</v>
      </c>
      <c r="MD293" s="145">
        <f t="shared" si="569"/>
        <v>0.15920388243205494</v>
      </c>
      <c r="ME293" s="145">
        <f t="shared" si="570"/>
        <v>0.19084073054793646</v>
      </c>
      <c r="MF293" s="145">
        <f t="shared" si="571"/>
        <v>0.2223685524041514</v>
      </c>
      <c r="MG293" s="145">
        <f t="shared" si="572"/>
        <v>0.25377096356247791</v>
      </c>
      <c r="MH293" s="145">
        <f t="shared" si="573"/>
        <v>0.28503234942015315</v>
      </c>
      <c r="MI293" s="145">
        <f t="shared" si="574"/>
        <v>0.31613793877811142</v>
      </c>
      <c r="MJ293" s="145">
        <f t="shared" si="575"/>
        <v>0.34707386517154898</v>
      </c>
      <c r="MK293" s="145">
        <f t="shared" si="576"/>
        <v>0.37782721568748545</v>
      </c>
      <c r="ML293" s="145">
        <f t="shared" si="577"/>
        <v>0.40838606729445126</v>
      </c>
      <c r="MM293" s="145">
        <f t="shared" si="578"/>
        <v>0.4387395109839089</v>
      </c>
      <c r="MN293" s="145">
        <f t="shared" si="579"/>
        <v>0.46887766426331939</v>
      </c>
      <c r="MO293" s="145">
        <f t="shared" si="580"/>
        <v>0.49879167274131386</v>
      </c>
      <c r="MP293" s="145">
        <f t="shared" si="581"/>
        <v>0.52847370170369135</v>
      </c>
      <c r="MQ293" s="145">
        <f t="shared" si="582"/>
        <v>0.55791691869437077</v>
      </c>
      <c r="MR293" s="145">
        <f t="shared" si="583"/>
        <v>0.58711546818923122</v>
      </c>
      <c r="MS293" s="145">
        <f t="shared" si="584"/>
        <v>0.61606443948635614</v>
      </c>
      <c r="MT293" s="145">
        <f t="shared" si="585"/>
        <v>0.64475982893743233</v>
      </c>
      <c r="MU293" s="145">
        <f t="shared" si="586"/>
        <v>0.67319849761741679</v>
      </c>
      <c r="MV293" s="145">
        <f t="shared" si="587"/>
        <v>0.70137812547795986</v>
      </c>
      <c r="MW293" s="145">
        <f t="shared" si="588"/>
        <v>0.72929716296028979</v>
      </c>
      <c r="MX293" s="145">
        <f t="shared" si="589"/>
        <v>0.75695478096022473</v>
      </c>
      <c r="MY293" s="145">
        <f t="shared" si="590"/>
        <v>0.78435081994654898</v>
      </c>
      <c r="MZ293" s="145">
        <f t="shared" si="591"/>
        <v>0.81148573893824949</v>
      </c>
      <c r="NA293" s="145">
        <f t="shared" si="592"/>
        <v>0.8383605649498056</v>
      </c>
      <c r="NB293" s="145">
        <f t="shared" si="593"/>
        <v>0.86497684341931724</v>
      </c>
      <c r="NC293" s="145">
        <f t="shared" si="594"/>
        <v>0.89133659004452681</v>
      </c>
      <c r="ND293" s="145">
        <f t="shared" si="595"/>
        <v>0.9174422443677952</v>
      </c>
      <c r="NE293" s="145">
        <f t="shared" si="596"/>
        <v>0.94329662537441061</v>
      </c>
      <c r="NF293" s="145">
        <f t="shared" si="597"/>
        <v>0.9689028892995929</v>
      </c>
      <c r="NG293" s="145">
        <f t="shared" si="598"/>
        <v>0.9942644897784908</v>
      </c>
      <c r="NH293" s="145">
        <f t="shared" si="599"/>
        <v>1.019385140420574</v>
      </c>
      <c r="NI293" s="145">
        <f t="shared" si="600"/>
        <v>1.0442687798443453</v>
      </c>
      <c r="NJ293" s="145">
        <f t="shared" si="601"/>
        <v>1.0689195391703756</v>
      </c>
      <c r="NK293" s="145">
        <f t="shared" si="602"/>
        <v>1.0933417119392075</v>
      </c>
      <c r="NL293" s="145">
        <f t="shared" si="603"/>
        <v>1.1175397263954359</v>
      </c>
      <c r="NM293" s="145">
        <f t="shared" si="604"/>
        <v>1.1415181200594626</v>
      </c>
      <c r="NN293" s="145">
        <f t="shared" si="605"/>
        <v>1.1652815164932857</v>
      </c>
      <c r="NO293" s="145">
        <f t="shared" si="606"/>
        <v>1.188834604155848</v>
      </c>
      <c r="NP293" s="145">
        <f t="shared" si="607"/>
        <v>1.2121821172360256</v>
      </c>
      <c r="NQ293" s="145">
        <f t="shared" si="608"/>
        <v>1.2353288183469677</v>
      </c>
      <c r="NR293" s="145">
        <f t="shared" si="609"/>
        <v>1.2582794829635737</v>
      </c>
      <c r="NS293" s="145">
        <f t="shared" si="610"/>
        <v>1.2810388854849977</v>
      </c>
      <c r="NT293" s="145">
        <f t="shared" si="611"/>
        <v>1.3036117868057788</v>
      </c>
      <c r="NU293" s="145">
        <f t="shared" si="612"/>
        <v>1.3260029232822061</v>
      </c>
      <c r="NV293" s="145">
        <f t="shared" si="613"/>
        <v>1.3482169969844764</v>
      </c>
      <c r="NW293" s="145">
        <f t="shared" si="614"/>
        <v>1.3702586671298649</v>
      </c>
      <c r="NX293" s="145">
        <f t="shared" si="615"/>
        <v>1.3921325425973277</v>
      </c>
      <c r="NY293" s="145">
        <f t="shared" si="616"/>
        <v>1.4138431754294241</v>
      </c>
      <c r="NZ293" s="145">
        <f t="shared" si="617"/>
        <v>1.4353950552330919</v>
      </c>
      <c r="OA293" s="145">
        <f t="shared" si="618"/>
        <v>1.4567926043965487</v>
      </c>
      <c r="OB293" s="145">
        <f t="shared" si="619"/>
        <v>1.4780401740452365</v>
      </c>
      <c r="OC293" s="145">
        <f t="shared" si="620"/>
        <v>1.4991420406652756</v>
      </c>
      <c r="OD293" s="145">
        <f t="shared" si="621"/>
        <v>1.520102403328297</v>
      </c>
      <c r="OE293" s="145">
        <f t="shared" si="622"/>
        <v>1.5409253814566441</v>
      </c>
      <c r="OF293" s="145">
        <f t="shared" si="623"/>
        <v>1.5616150130729047</v>
      </c>
      <c r="OG293" s="145">
        <f t="shared" si="624"/>
        <v>1.5821752534823534</v>
      </c>
    </row>
    <row r="294" spans="55:397" ht="15.75">
      <c r="BC294" s="173"/>
      <c r="BD294" s="184" t="s">
        <v>88</v>
      </c>
      <c r="BE294" s="181" t="s">
        <v>84</v>
      </c>
      <c r="BF294" s="172" t="s">
        <v>85</v>
      </c>
      <c r="BG294" s="174" t="s">
        <v>76</v>
      </c>
      <c r="BH294" s="178" t="s">
        <v>57</v>
      </c>
      <c r="BI294" s="178"/>
      <c r="BJ294" s="133" t="s">
        <v>23</v>
      </c>
      <c r="BK294" s="246">
        <v>36089.24</v>
      </c>
      <c r="BL294" s="250">
        <v>11.000000351999999</v>
      </c>
      <c r="BM294" s="281">
        <v>0</v>
      </c>
      <c r="BN294" s="131"/>
      <c r="BO294" s="247">
        <f t="shared" si="756"/>
        <v>226.32054202529008</v>
      </c>
      <c r="BP294" s="248">
        <f t="shared" si="757"/>
        <v>0.36391787340606258</v>
      </c>
      <c r="BQ294" s="246">
        <f>BR294-273.15</f>
        <v>-56.500002288000502</v>
      </c>
      <c r="BR294" s="251">
        <f>(BG257)-L*BK294</f>
        <v>216.64999771199948</v>
      </c>
      <c r="BS294" s="133"/>
      <c r="BT294" s="247">
        <f t="shared" ref="BT294:BT323" si="758">SQRT(RLuft_N*1.4*BR294)*m_s_→_kt</f>
        <v>573.56933718429855</v>
      </c>
      <c r="BU294" s="135"/>
      <c r="BV294" s="248">
        <f>(1-L*BK294/(BG293))^g_RL</f>
        <v>0.22336100866053796</v>
      </c>
      <c r="BW294" s="249">
        <f t="shared" si="632"/>
        <v>0.29707581502535718</v>
      </c>
      <c r="BX294" s="249">
        <f>BR294/BG293</f>
        <v>0.75186533996876448</v>
      </c>
      <c r="BY294" s="167"/>
      <c r="CC294" s="269">
        <v>369.04085226685578</v>
      </c>
      <c r="CD294" s="274">
        <v>37000</v>
      </c>
      <c r="CE294" s="72">
        <f t="shared" si="635"/>
        <v>3.2694842082429967E-2</v>
      </c>
      <c r="CF294" s="72">
        <f t="shared" si="636"/>
        <v>6.5369104922981924E-2</v>
      </c>
      <c r="CG294" s="72">
        <f t="shared" si="637"/>
        <v>9.8002353645799123E-2</v>
      </c>
      <c r="CH294" s="72">
        <f t="shared" si="638"/>
        <v>0.13057443948895639</v>
      </c>
      <c r="CI294" s="72">
        <f t="shared" si="639"/>
        <v>0.16306563640610947</v>
      </c>
      <c r="CJ294" s="72">
        <f t="shared" si="640"/>
        <v>0.1954567701718597</v>
      </c>
      <c r="CK294" s="72">
        <f t="shared" si="641"/>
        <v>0.22772933789224248</v>
      </c>
      <c r="CL294" s="72">
        <f t="shared" si="642"/>
        <v>0.25986561613756359</v>
      </c>
      <c r="CM294" s="72">
        <f t="shared" si="643"/>
        <v>0.29184875627462781</v>
      </c>
      <c r="CN294" s="72">
        <f t="shared" si="644"/>
        <v>0.32366286596391114</v>
      </c>
      <c r="CO294" s="72">
        <f t="shared" si="645"/>
        <v>0.35529307618409117</v>
      </c>
      <c r="CP294" s="72">
        <f t="shared" si="646"/>
        <v>0.38672559353564023</v>
      </c>
      <c r="CQ294" s="72">
        <f t="shared" si="647"/>
        <v>0.41794773794024381</v>
      </c>
      <c r="CR294" s="72">
        <f t="shared" si="648"/>
        <v>0.44894796618212385</v>
      </c>
      <c r="CS294" s="72">
        <f t="shared" si="649"/>
        <v>0.47971588202082932</v>
      </c>
      <c r="CT294" s="72">
        <f t="shared" si="650"/>
        <v>0.51024223383690626</v>
      </c>
      <c r="CU294" s="72">
        <f t="shared" si="651"/>
        <v>0.54051890094928634</v>
      </c>
      <c r="CV294" s="72">
        <f t="shared" si="652"/>
        <v>0.5705388698667001</v>
      </c>
      <c r="CW294" s="72">
        <f t="shared" si="653"/>
        <v>0.60029620180736731</v>
      </c>
      <c r="CX294" s="72">
        <f t="shared" si="654"/>
        <v>0.62978599284663606</v>
      </c>
      <c r="CY294" s="72">
        <f t="shared" si="655"/>
        <v>0.65900432803675002</v>
      </c>
      <c r="CZ294" s="72">
        <f t="shared" si="656"/>
        <v>0.68794823079395584</v>
      </c>
      <c r="DA294" s="72">
        <f t="shared" si="657"/>
        <v>0.71661560877198094</v>
      </c>
      <c r="DB294" s="72">
        <f t="shared" si="658"/>
        <v>0.74500519734528081</v>
      </c>
      <c r="DC294" s="72">
        <f t="shared" si="659"/>
        <v>0.77311650171616608</v>
      </c>
      <c r="DD294" s="72">
        <f t="shared" si="660"/>
        <v>0.80094973854323426</v>
      </c>
      <c r="DE294" s="72">
        <f t="shared" si="661"/>
        <v>0.82850577786904878</v>
      </c>
      <c r="DF294" s="72">
        <f t="shared" si="662"/>
        <v>0.85578608600718697</v>
      </c>
      <c r="DG294" s="72">
        <f t="shared" si="663"/>
        <v>0.88279266993534344</v>
      </c>
      <c r="DH294" s="72">
        <f t="shared" si="664"/>
        <v>0.90952802363508278</v>
      </c>
      <c r="DI294" s="72">
        <f t="shared" si="665"/>
        <v>0.93599507672112758</v>
      </c>
      <c r="DJ294" s="72">
        <f t="shared" si="666"/>
        <v>0.96219714561525582</v>
      </c>
      <c r="DK294" s="72">
        <f t="shared" si="667"/>
        <v>0.9881378874421014</v>
      </c>
      <c r="DL294" s="72">
        <f t="shared" si="668"/>
        <v>1.0138212567564826</v>
      </c>
      <c r="DM294" s="72">
        <f t="shared" si="669"/>
        <v>1.0392514651542664</v>
      </c>
      <c r="DN294" s="72">
        <f t="shared" si="670"/>
        <v>1.0644329437702009</v>
      </c>
      <c r="DO294" s="72">
        <f t="shared" si="671"/>
        <v>1.0893703086265041</v>
      </c>
      <c r="DP294" s="72">
        <f t="shared" si="672"/>
        <v>1.1140683287638939</v>
      </c>
      <c r="DQ294" s="72">
        <f t="shared" si="673"/>
        <v>1.1385318970618006</v>
      </c>
      <c r="DR294" s="72">
        <f t="shared" si="674"/>
        <v>1.1627660036356</v>
      </c>
      <c r="DS294" s="72">
        <f t="shared" si="675"/>
        <v>1.1867757116850568</v>
      </c>
      <c r="DT294" s="72">
        <f t="shared" si="676"/>
        <v>1.2105661356591215</v>
      </c>
      <c r="DU294" s="72">
        <f t="shared" si="677"/>
        <v>1.2341424215968393</v>
      </c>
      <c r="DV294" s="72">
        <f t="shared" si="678"/>
        <v>1.2575097295019273</v>
      </c>
      <c r="DW294" s="72">
        <f t="shared" si="679"/>
        <v>1.2806732176088966</v>
      </c>
      <c r="DX294" s="72">
        <f t="shared" si="680"/>
        <v>1.3036380284009066</v>
      </c>
      <c r="DY294" s="72">
        <f t="shared" si="681"/>
        <v>1.3264092762434214</v>
      </c>
      <c r="DZ294" s="72">
        <f t="shared" si="682"/>
        <v>1.348992036502797</v>
      </c>
      <c r="EA294" s="72">
        <f t="shared" si="683"/>
        <v>1.3713913360248591</v>
      </c>
      <c r="EB294" s="72">
        <f t="shared" si="684"/>
        <v>1.3936121448549839</v>
      </c>
      <c r="EC294" s="72">
        <f t="shared" si="685"/>
        <v>1.4156593690880883</v>
      </c>
      <c r="ED294" s="72">
        <f t="shared" si="686"/>
        <v>1.4375378447439422</v>
      </c>
      <c r="EE294" s="72">
        <f t="shared" si="687"/>
        <v>1.459252332570246</v>
      </c>
      <c r="EF294" s="72">
        <f t="shared" si="688"/>
        <v>1.4808075136829277</v>
      </c>
      <c r="EG294" s="72">
        <f t="shared" si="689"/>
        <v>1.5022079859598734</v>
      </c>
      <c r="EH294" s="72">
        <f t="shared" si="690"/>
        <v>1.5234582611108631</v>
      </c>
      <c r="EI294" s="72">
        <f t="shared" si="691"/>
        <v>1.5445627623527751</v>
      </c>
      <c r="EJ294" s="72">
        <f t="shared" si="692"/>
        <v>1.5655258226250297</v>
      </c>
      <c r="EK294" s="72">
        <f t="shared" si="693"/>
        <v>1.5863516832858955</v>
      </c>
      <c r="EL294" s="72">
        <f t="shared" si="694"/>
        <v>1.6070444932355004</v>
      </c>
      <c r="EO294" s="269">
        <v>369.04085226685578</v>
      </c>
      <c r="EP294" s="274">
        <v>37000</v>
      </c>
      <c r="EQ294" s="149">
        <f t="shared" ref="EQ294:EQ322" si="759">$BR295*(1+0.2*LZ295^2)</f>
        <v>216.6963154319491</v>
      </c>
      <c r="ER294" s="149">
        <f t="shared" ref="ER294:ER322" si="760">$BR295*(1+0.2*MA295^2)</f>
        <v>216.83515199437656</v>
      </c>
      <c r="ES294" s="149">
        <f t="shared" ref="ES294:ES322" si="761">$BR295*(1+0.2*MB295^2)</f>
        <v>217.0661590166051</v>
      </c>
      <c r="ET294" s="149">
        <f t="shared" ref="ET294:ET322" si="762">$BR295*(1+0.2*MC295^2)</f>
        <v>217.38876052265709</v>
      </c>
      <c r="EU294" s="149">
        <f t="shared" ref="EU294:EU322" si="763">$BR295*(1+0.2*MD295^2)</f>
        <v>217.80215980880874</v>
      </c>
      <c r="EV294" s="149">
        <f t="shared" ref="EV294:EV322" si="764">$BR295*(1+0.2*ME295^2)</f>
        <v>218.30534880694825</v>
      </c>
      <c r="EW294" s="149">
        <f t="shared" ref="EW294:EW322" si="765">$BR295*(1+0.2*MF295^2)</f>
        <v>218.89711971069329</v>
      </c>
      <c r="EX294" s="149">
        <f t="shared" ref="EX294:EX322" si="766">$BR295*(1+0.2*MG295^2)</f>
        <v>219.57607858016024</v>
      </c>
      <c r="EY294" s="149">
        <f t="shared" ref="EY294:EY322" si="767">$BR295*(1+0.2*MH295^2)</f>
        <v>220.34066060405999</v>
      </c>
      <c r="EZ294" s="149">
        <f t="shared" ref="EZ294:EZ322" si="768">$BR295*(1+0.2*MI295^2)</f>
        <v>221.18914667339851</v>
      </c>
      <c r="FA294" s="149">
        <f t="shared" ref="FA294:FA322" si="769">$BR295*(1+0.2*MJ295^2)</f>
        <v>222.11968090965723</v>
      </c>
      <c r="FB294" s="149">
        <f t="shared" ref="FB294:FB322" si="770">$BR295*(1+0.2*MK295^2)</f>
        <v>223.13028879141805</v>
      </c>
      <c r="FC294" s="149">
        <f t="shared" ref="FC294:FC322" si="771">$BR295*(1+0.2*ML295^2)</f>
        <v>224.21889553583281</v>
      </c>
      <c r="FD294" s="149">
        <f t="shared" ref="FD294:FD322" si="772">$BR295*(1+0.2*MM295^2)</f>
        <v>225.38334441353993</v>
      </c>
      <c r="FE294" s="149">
        <f t="shared" ref="FE294:FE322" si="773">$BR295*(1+0.2*MN295^2)</f>
        <v>226.62141470566593</v>
      </c>
      <c r="FF294" s="149">
        <f t="shared" ref="FF294:FF322" si="774">$BR295*(1+0.2*MO295^2)</f>
        <v>227.93083904734527</v>
      </c>
      <c r="FG294" s="149">
        <f t="shared" ref="FG294:FG322" si="775">$BR295*(1+0.2*MP295^2)</f>
        <v>229.30931994164749</v>
      </c>
      <c r="FH294" s="149">
        <f t="shared" ref="FH294:FH322" si="776">$BR295*(1+0.2*MQ295^2)</f>
        <v>230.75454526895064</v>
      </c>
      <c r="FI294" s="149">
        <f t="shared" ref="FI294:FI322" si="777">$BR295*(1+0.2*MR295^2)</f>
        <v>232.26420265785629</v>
      </c>
      <c r="FJ294" s="149">
        <f t="shared" ref="FJ294:FJ322" si="778">$BR295*(1+0.2*MS295^2)</f>
        <v>233.83599262323108</v>
      </c>
      <c r="FK294" s="149">
        <f t="shared" ref="FK294:FK322" si="779">$BR295*(1+0.2*MT295^2)</f>
        <v>235.46764041367257</v>
      </c>
      <c r="FL294" s="149">
        <f t="shared" ref="FL294:FL322" si="780">$BR295*(1+0.2*MU295^2)</f>
        <v>237.15690654381211</v>
      </c>
      <c r="FM294" s="149">
        <f t="shared" ref="FM294:FM322" si="781">$BR295*(1+0.2*MV295^2)</f>
        <v>238.9015960157796</v>
      </c>
      <c r="FN294" s="149">
        <f t="shared" ref="FN294:FN322" si="782">$BR295*(1+0.2*MW295^2)</f>
        <v>240.69956625863369</v>
      </c>
      <c r="FO294" s="149">
        <f t="shared" ref="FO294:FO322" si="783">$BR295*(1+0.2*MX295^2)</f>
        <v>242.54873383452349</v>
      </c>
      <c r="FP294" s="149">
        <f t="shared" ref="FP294:FP322" si="784">$BR295*(1+0.2*MY295^2)</f>
        <v>244.44707997596799</v>
      </c>
      <c r="FQ294" s="149">
        <f t="shared" ref="FQ294:FQ322" si="785">$BR295*(1+0.2*MZ295^2)</f>
        <v>246.39265503018348</v>
      </c>
      <c r="FR294" s="149">
        <f t="shared" ref="FR294:FR322" si="786">$BR295*(1+0.2*NA295^2)</f>
        <v>248.38358189426864</v>
      </c>
      <c r="FS294" s="149">
        <f t="shared" ref="FS294:FS322" si="787">$BR295*(1+0.2*NB295^2)</f>
        <v>250.41805852968906</v>
      </c>
      <c r="FT294" s="149">
        <f t="shared" ref="FT294:FT322" si="788">$BR295*(1+0.2*NC295^2)</f>
        <v>252.4943596463946</v>
      </c>
      <c r="FU294" s="149">
        <f t="shared" ref="FU294:FU322" si="789">$BR295*(1+0.2*ND295^2)</f>
        <v>254.61083764649146</v>
      </c>
      <c r="FV294" s="149">
        <f t="shared" ref="FV294:FV322" si="790">$BR295*(1+0.2*NE295^2)</f>
        <v>256.76592291515885</v>
      </c>
      <c r="FW294" s="149">
        <f t="shared" ref="FW294:FW322" si="791">$BR295*(1+0.2*NF295^2)</f>
        <v>258.9581235428459</v>
      </c>
      <c r="FX294" s="149">
        <f t="shared" ref="FX294:FX322" si="792">$BR295*(1+0.2*NG295^2)</f>
        <v>261.18602455808332</v>
      </c>
      <c r="FY294" s="149">
        <f t="shared" ref="FY294:FY322" si="793">$BR295*(1+0.2*NH295^2)</f>
        <v>263.4482867448412</v>
      </c>
      <c r="FZ294" s="149">
        <f t="shared" ref="FZ294:FZ322" si="794">$BR295*(1+0.2*NI295^2)</f>
        <v>265.74364511250076</v>
      </c>
      <c r="GA294" s="149">
        <f t="shared" ref="GA294:GA322" si="795">$BR295*(1+0.2*NJ295^2)</f>
        <v>268.0709070804586</v>
      </c>
      <c r="GB294" s="149">
        <f t="shared" ref="GB294:GB322" si="796">$BR295*(1+0.2*NK295^2)</f>
        <v>270.42895043328633</v>
      </c>
      <c r="GC294" s="149">
        <f t="shared" ref="GC294:GC322" si="797">$BR295*(1+0.2*NL295^2)</f>
        <v>272.81672109640721</v>
      </c>
      <c r="GD294" s="149">
        <f t="shared" ref="GD294:GD322" si="798">$BR295*(1+0.2*NM295^2)</f>
        <v>275.23323077651258</v>
      </c>
      <c r="GE294" s="317">
        <f t="shared" ref="GE294:GE322" si="799">$BR295*(1+0.2*NN295^2)</f>
        <v>277.67755450550743</v>
      </c>
      <c r="GF294" s="149">
        <f t="shared" ref="GF294:GF322" si="800">$BR295*(1+0.2*NO295^2)</f>
        <v>280.14882812170595</v>
      </c>
      <c r="GG294" s="149">
        <f t="shared" ref="GG294:GG322" si="801">$BR295*(1+0.2*NP295^2)</f>
        <v>282.64624571731548</v>
      </c>
      <c r="GH294" s="149">
        <f t="shared" ref="GH294:GH322" si="802">$BR295*(1+0.2*NQ295^2)</f>
        <v>285.16905707697015</v>
      </c>
      <c r="GI294" s="149">
        <f t="shared" ref="GI294:GI322" si="803">$BR295*(1+0.2*NR295^2)</f>
        <v>287.71656512820897</v>
      </c>
      <c r="GJ294" s="149">
        <f t="shared" ref="GJ294:GJ322" si="804">$BR295*(1+0.2*NS295^2)</f>
        <v>290.28812342132068</v>
      </c>
      <c r="GK294" s="149">
        <f t="shared" ref="GK294:GK322" si="805">$BR295*(1+0.2*NT295^2)</f>
        <v>292.88313365288764</v>
      </c>
      <c r="GL294" s="149">
        <f t="shared" ref="GL294:GL322" si="806">$BR295*(1+0.2*NU295^2)</f>
        <v>295.50104324463143</v>
      </c>
      <c r="GM294" s="149">
        <f t="shared" ref="GM294:GM322" si="807">$BR295*(1+0.2*NV295^2)</f>
        <v>298.14134298677146</v>
      </c>
      <c r="GN294" s="149">
        <f t="shared" ref="GN294:GN322" si="808">$BR295*(1+0.2*NW295^2)</f>
        <v>300.80356475301829</v>
      </c>
      <c r="GO294" s="149">
        <f t="shared" ref="GO294:GO322" si="809">$BR295*(1+0.2*NX295^2)</f>
        <v>303.48727929252772</v>
      </c>
      <c r="GP294" s="149">
        <f t="shared" ref="GP294:GP322" si="810">$BR295*(1+0.2*NY295^2)</f>
        <v>306.19209410259094</v>
      </c>
      <c r="GQ294" s="149">
        <f t="shared" ref="GQ294:GQ322" si="811">$BR295*(1+0.2*NZ295^2)</f>
        <v>308.91765138451797</v>
      </c>
      <c r="GR294" s="149">
        <f t="shared" ref="GR294:GR322" si="812">$BR295*(1+0.2*OA295^2)</f>
        <v>311.66362608406149</v>
      </c>
      <c r="GS294" s="149">
        <f t="shared" ref="GS294:GS322" si="813">$BR295*(1+0.2*OB295^2)</f>
        <v>314.42972401679248</v>
      </c>
      <c r="GT294" s="149">
        <f t="shared" ref="GT294:GT322" si="814">$BR295*(1+0.2*OC295^2)</f>
        <v>317.21568007806661</v>
      </c>
      <c r="GU294" s="149">
        <f t="shared" ref="GU294:GU322" si="815">$BR295*(1+0.2*OD295^2)</f>
        <v>320.02125653658811</v>
      </c>
      <c r="GV294" s="149">
        <f t="shared" ref="GV294:GV322" si="816">$BR295*(1+0.2*OE295^2)</f>
        <v>322.84624141005986</v>
      </c>
      <c r="GW294" s="149">
        <f t="shared" ref="GW294:GW322" si="817">$BR295*(1+0.2*OF295^2)</f>
        <v>325.69044692100636</v>
      </c>
      <c r="GX294" s="149">
        <f t="shared" ref="GX294:GX322" si="818">$BR295*(1+0.2*OG295^2)</f>
        <v>328.55370803053131</v>
      </c>
      <c r="HA294" s="82"/>
      <c r="HB294" s="82"/>
      <c r="HC294" s="271"/>
      <c r="HD294" s="271"/>
      <c r="HE294" s="271"/>
      <c r="HF294" s="271"/>
      <c r="HG294" s="271"/>
      <c r="HH294" s="271"/>
      <c r="HI294" s="271"/>
      <c r="HJ294" s="271"/>
      <c r="HK294" s="271"/>
      <c r="HL294" s="271"/>
      <c r="HM294" s="271"/>
      <c r="HN294" s="271"/>
      <c r="HO294" s="271"/>
      <c r="HP294" s="271"/>
      <c r="HQ294" s="271"/>
      <c r="HR294" s="271"/>
      <c r="HS294" s="271"/>
      <c r="HT294" s="271"/>
      <c r="HU294" s="271"/>
      <c r="HV294" s="271"/>
      <c r="HW294" s="271"/>
      <c r="HX294" s="271"/>
      <c r="HY294" s="271"/>
      <c r="HZ294" s="271"/>
      <c r="IA294" s="271"/>
      <c r="IB294" s="271"/>
      <c r="IC294" s="271"/>
      <c r="ID294" s="271"/>
      <c r="IE294" s="271"/>
      <c r="IF294" s="271"/>
      <c r="IG294" s="271"/>
      <c r="IH294" s="271"/>
      <c r="II294" s="271"/>
      <c r="IJ294" s="271"/>
      <c r="IK294" s="271"/>
      <c r="IL294" s="271"/>
      <c r="IM294" s="271"/>
      <c r="IN294" s="271"/>
      <c r="IO294" s="271"/>
      <c r="IP294" s="271"/>
      <c r="IQ294" s="59"/>
      <c r="JL294" s="269">
        <v>369.04085226685578</v>
      </c>
      <c r="JM294" s="274">
        <v>37000</v>
      </c>
      <c r="JN294" s="115">
        <f t="shared" si="695"/>
        <v>174.97082679206258</v>
      </c>
      <c r="JO294" s="115">
        <f t="shared" si="696"/>
        <v>185.10966335449004</v>
      </c>
      <c r="JP294" s="115">
        <f t="shared" si="697"/>
        <v>195.34067037671858</v>
      </c>
      <c r="JQ294" s="115">
        <f t="shared" si="698"/>
        <v>205.66327188277057</v>
      </c>
      <c r="JR294" s="115">
        <f t="shared" si="699"/>
        <v>216.07667116892222</v>
      </c>
      <c r="JS294" s="115">
        <f t="shared" si="700"/>
        <v>226.57986016706172</v>
      </c>
      <c r="JT294" s="115">
        <f t="shared" si="701"/>
        <v>237.17163107080677</v>
      </c>
      <c r="JU294" s="115">
        <f t="shared" si="702"/>
        <v>247.85058994027372</v>
      </c>
      <c r="JV294" s="115">
        <f t="shared" si="703"/>
        <v>258.61517196417344</v>
      </c>
      <c r="JW294" s="115">
        <f t="shared" si="704"/>
        <v>269.46365803351199</v>
      </c>
      <c r="JX294" s="115">
        <f t="shared" si="705"/>
        <v>280.39419226977071</v>
      </c>
      <c r="JY294" s="115">
        <f t="shared" si="706"/>
        <v>291.4048001515315</v>
      </c>
      <c r="JZ294" s="115">
        <f t="shared" si="707"/>
        <v>302.49340689594629</v>
      </c>
      <c r="KA294" s="115">
        <f t="shared" si="708"/>
        <v>313.65785577365341</v>
      </c>
      <c r="KB294" s="115">
        <f t="shared" si="709"/>
        <v>324.89592606577941</v>
      </c>
      <c r="KC294" s="115">
        <f t="shared" si="710"/>
        <v>336.20535040745875</v>
      </c>
      <c r="KD294" s="115">
        <f t="shared" si="711"/>
        <v>347.58383130176094</v>
      </c>
      <c r="KE294" s="115">
        <f t="shared" si="712"/>
        <v>359.02905662906414</v>
      </c>
      <c r="KF294" s="115">
        <f t="shared" si="713"/>
        <v>370.53871401796977</v>
      </c>
      <c r="KG294" s="115">
        <f t="shared" si="714"/>
        <v>382.11050398334453</v>
      </c>
      <c r="KH294" s="115">
        <f t="shared" si="715"/>
        <v>393.74215177378608</v>
      </c>
      <c r="KI294" s="115">
        <f t="shared" si="716"/>
        <v>405.43141790392559</v>
      </c>
      <c r="KJ294" s="115">
        <f t="shared" si="717"/>
        <v>417.17610737589308</v>
      </c>
      <c r="KK294" s="115">
        <f t="shared" si="718"/>
        <v>428.97407761874717</v>
      </c>
      <c r="KL294" s="115">
        <f t="shared" si="719"/>
        <v>440.82324519463697</v>
      </c>
      <c r="KM294" s="115">
        <f t="shared" si="720"/>
        <v>452.72159133608147</v>
      </c>
      <c r="KN294" s="115">
        <f t="shared" si="721"/>
        <v>464.66716639029698</v>
      </c>
      <c r="KO294" s="115">
        <f t="shared" si="722"/>
        <v>476.65809325438215</v>
      </c>
      <c r="KP294" s="115">
        <f t="shared" si="723"/>
        <v>488.69256988980254</v>
      </c>
      <c r="KQ294" s="115">
        <f t="shared" si="724"/>
        <v>500.76887100650811</v>
      </c>
      <c r="KR294" s="115">
        <f t="shared" si="725"/>
        <v>512.88534900660488</v>
      </c>
      <c r="KS294" s="115">
        <f t="shared" si="726"/>
        <v>525.04043427527233</v>
      </c>
      <c r="KT294" s="115">
        <f t="shared" si="727"/>
        <v>537.23263490295938</v>
      </c>
      <c r="KU294" s="115">
        <f t="shared" si="728"/>
        <v>549.4605359181968</v>
      </c>
      <c r="KV294" s="115">
        <f t="shared" si="729"/>
        <v>561.72279810495468</v>
      </c>
      <c r="KW294" s="115">
        <f t="shared" si="730"/>
        <v>574.01815647261424</v>
      </c>
      <c r="KX294" s="115">
        <f t="shared" si="731"/>
        <v>586.34541844057208</v>
      </c>
      <c r="KY294" s="115">
        <f t="shared" si="732"/>
        <v>598.70346179339981</v>
      </c>
      <c r="KZ294" s="115">
        <f t="shared" si="733"/>
        <v>611.09123245652063</v>
      </c>
      <c r="LA294" s="115">
        <f t="shared" si="734"/>
        <v>623.50774213662612</v>
      </c>
      <c r="LB294" s="360">
        <f t="shared" si="735"/>
        <v>635.95206586562085</v>
      </c>
      <c r="LC294" s="115">
        <f t="shared" si="736"/>
        <v>648.42333948181943</v>
      </c>
      <c r="LD294" s="115">
        <f t="shared" si="737"/>
        <v>660.92075707742902</v>
      </c>
      <c r="LE294" s="115">
        <f t="shared" si="738"/>
        <v>673.44356843708363</v>
      </c>
      <c r="LF294" s="115">
        <f t="shared" si="739"/>
        <v>685.99107648832251</v>
      </c>
      <c r="LG294" s="115">
        <f t="shared" si="740"/>
        <v>698.5626347814341</v>
      </c>
      <c r="LH294" s="115">
        <f t="shared" si="741"/>
        <v>711.15764501300112</v>
      </c>
      <c r="LI294" s="115">
        <f t="shared" si="742"/>
        <v>723.77555460474491</v>
      </c>
      <c r="LJ294" s="115">
        <f t="shared" si="743"/>
        <v>736.415854346885</v>
      </c>
      <c r="LK294" s="115">
        <f t="shared" si="744"/>
        <v>749.07807611313183</v>
      </c>
      <c r="LL294" s="115">
        <f t="shared" si="745"/>
        <v>761.76179065264114</v>
      </c>
      <c r="LM294" s="115">
        <f t="shared" si="746"/>
        <v>774.46660546270436</v>
      </c>
      <c r="LN294" s="115">
        <f t="shared" si="747"/>
        <v>787.19216274463145</v>
      </c>
      <c r="LO294" s="115">
        <f t="shared" si="748"/>
        <v>799.93813744417503</v>
      </c>
      <c r="LP294" s="115">
        <f t="shared" si="749"/>
        <v>812.7042353769059</v>
      </c>
      <c r="LQ294" s="115">
        <f t="shared" si="750"/>
        <v>825.49019143818009</v>
      </c>
      <c r="LR294" s="115">
        <f t="shared" si="751"/>
        <v>838.29576789670159</v>
      </c>
      <c r="LS294" s="115">
        <f t="shared" si="752"/>
        <v>851.12075277017334</v>
      </c>
      <c r="LT294" s="115">
        <f t="shared" si="753"/>
        <v>863.96495828111983</v>
      </c>
      <c r="LU294" s="115">
        <f t="shared" si="754"/>
        <v>876.82821939064479</v>
      </c>
      <c r="LX294" s="82"/>
      <c r="LY294" s="82"/>
      <c r="LZ294" s="83"/>
      <c r="MA294" s="83"/>
      <c r="MB294" s="83"/>
      <c r="MC294" s="83"/>
      <c r="MD294" s="83"/>
      <c r="ME294" s="83"/>
      <c r="MF294" s="83"/>
      <c r="MG294" s="83"/>
      <c r="MH294" s="83"/>
      <c r="MI294" s="83"/>
      <c r="MJ294" s="83"/>
      <c r="MK294" s="83"/>
      <c r="ML294" s="83"/>
      <c r="MM294" s="83"/>
      <c r="MN294" s="83"/>
      <c r="MO294" s="83"/>
      <c r="MP294" s="83"/>
      <c r="MQ294" s="83"/>
      <c r="MR294" s="83"/>
      <c r="MS294" s="83"/>
      <c r="MT294" s="83"/>
      <c r="MU294" s="83"/>
      <c r="MV294" s="83"/>
      <c r="MW294" s="83"/>
      <c r="MX294" s="83"/>
      <c r="MY294" s="83"/>
      <c r="MZ294" s="83"/>
      <c r="NA294" s="83"/>
      <c r="NB294" s="83"/>
      <c r="NC294" s="83"/>
      <c r="ND294" s="83"/>
      <c r="NE294" s="83"/>
      <c r="NF294" s="83"/>
      <c r="NG294" s="83"/>
      <c r="NH294" s="83"/>
      <c r="NI294" s="83"/>
      <c r="NJ294" s="83"/>
      <c r="NK294" s="83"/>
      <c r="NL294" s="83"/>
      <c r="NM294" s="83"/>
      <c r="NN294" s="83"/>
      <c r="NO294" s="83"/>
      <c r="NP294" s="83"/>
      <c r="NQ294" s="83"/>
      <c r="NR294" s="83"/>
      <c r="NS294" s="83"/>
      <c r="NT294" s="83"/>
      <c r="NU294" s="83"/>
      <c r="NV294" s="83"/>
      <c r="NW294" s="83"/>
      <c r="NX294" s="83"/>
      <c r="NY294" s="83"/>
      <c r="NZ294" s="83"/>
      <c r="OA294" s="83"/>
      <c r="OB294" s="83"/>
      <c r="OC294" s="83"/>
      <c r="OD294" s="83"/>
      <c r="OE294" s="83"/>
      <c r="OF294" s="83"/>
      <c r="OG294" s="83"/>
    </row>
    <row r="295" spans="55:397">
      <c r="BC295" s="173"/>
      <c r="BD295" s="182">
        <f>BV294</f>
        <v>0.22336100866053796</v>
      </c>
      <c r="BE295" s="91">
        <f>BO294</f>
        <v>226.32054202529008</v>
      </c>
      <c r="BF295" s="170">
        <f>BP294</f>
        <v>0.36391787340606258</v>
      </c>
      <c r="BG295" s="91">
        <f>BR294</f>
        <v>216.64999771199948</v>
      </c>
      <c r="BH295" s="116">
        <f>BH293</f>
        <v>0</v>
      </c>
      <c r="BI295" s="116"/>
      <c r="BJ295" s="109"/>
      <c r="BK295" s="224">
        <v>37000</v>
      </c>
      <c r="BL295" s="225">
        <v>11.2776</v>
      </c>
      <c r="BM295" s="285">
        <v>370</v>
      </c>
      <c r="BN295" s="114"/>
      <c r="BO295" s="226">
        <f t="shared" si="756"/>
        <v>216.58752844057582</v>
      </c>
      <c r="BP295" s="227">
        <f t="shared" si="757"/>
        <v>0.34826742659339216</v>
      </c>
      <c r="BQ295" s="205">
        <f>BR295-273.15</f>
        <v>-56.500002288000502</v>
      </c>
      <c r="BR295" s="208">
        <f>BR294</f>
        <v>216.64999771199948</v>
      </c>
      <c r="BS295" s="94"/>
      <c r="BT295" s="196">
        <f t="shared" si="758"/>
        <v>573.56933718429855</v>
      </c>
      <c r="BU295" s="128"/>
      <c r="BV295" s="228">
        <f t="shared" ref="BV295:BV323" si="819">(1-L*BK295/($BR$257))^g_RL</f>
        <v>0.21375527109852044</v>
      </c>
      <c r="BW295" s="229">
        <f>BV295/BX295</f>
        <v>0.28429994007623849</v>
      </c>
      <c r="BX295" s="200">
        <f>BR295/BG257</f>
        <v>0.75186533996876448</v>
      </c>
      <c r="BY295" s="279"/>
      <c r="CC295" s="269">
        <v>378.944939262388</v>
      </c>
      <c r="CD295" s="274">
        <v>38000</v>
      </c>
      <c r="CE295" s="72">
        <f t="shared" si="635"/>
        <v>3.3500375423121155E-2</v>
      </c>
      <c r="CF295" s="72">
        <f t="shared" si="636"/>
        <v>6.6978328256418071E-2</v>
      </c>
      <c r="CG295" s="72">
        <f t="shared" si="637"/>
        <v>0.10041160120794741</v>
      </c>
      <c r="CH295" s="72">
        <f t="shared" si="638"/>
        <v>0.13377826442392893</v>
      </c>
      <c r="CI295" s="72">
        <f t="shared" si="639"/>
        <v>0.16705687142866385</v>
      </c>
      <c r="CJ295" s="72">
        <f t="shared" si="640"/>
        <v>0.20022660604669457</v>
      </c>
      <c r="CK295" s="72">
        <f t="shared" si="641"/>
        <v>0.23326741780814877</v>
      </c>
      <c r="CL295" s="72">
        <f t="shared" si="642"/>
        <v>0.26616014373631652</v>
      </c>
      <c r="CM295" s="72">
        <f t="shared" si="643"/>
        <v>0.2988866148677472</v>
      </c>
      <c r="CN295" s="72">
        <f t="shared" si="644"/>
        <v>0.33142974633965405</v>
      </c>
      <c r="CO295" s="72">
        <f t="shared" si="645"/>
        <v>0.36377361037035488</v>
      </c>
      <c r="CP295" s="72">
        <f t="shared" si="646"/>
        <v>0.39590349193581897</v>
      </c>
      <c r="CQ295" s="72">
        <f t="shared" si="647"/>
        <v>0.42780592738798789</v>
      </c>
      <c r="CR295" s="72">
        <f t="shared" si="648"/>
        <v>0.45946872665420002</v>
      </c>
      <c r="CS295" s="72">
        <f t="shared" si="649"/>
        <v>0.49088097998996311</v>
      </c>
      <c r="CT295" s="72">
        <f t="shared" si="650"/>
        <v>0.52203305052310356</v>
      </c>
      <c r="CU295" s="72">
        <f t="shared" si="651"/>
        <v>0.5529165540237132</v>
      </c>
      <c r="CV295" s="72">
        <f t="shared" si="652"/>
        <v>0.5835243274629196</v>
      </c>
      <c r="CW295" s="72">
        <f t="shared" si="653"/>
        <v>0.61385038798881741</v>
      </c>
      <c r="CX295" s="72">
        <f t="shared" si="654"/>
        <v>0.64388988395692426</v>
      </c>
      <c r="CY295" s="72">
        <f t="shared" si="655"/>
        <v>0.67363903961342653</v>
      </c>
      <c r="CZ295" s="72">
        <f t="shared" si="656"/>
        <v>0.70309509495179112</v>
      </c>
      <c r="DA295" s="72">
        <f t="shared" si="657"/>
        <v>0.73225624215564811</v>
      </c>
      <c r="DB295" s="72">
        <f t="shared" si="658"/>
        <v>0.76112155991264463</v>
      </c>
      <c r="DC295" s="72">
        <f t="shared" si="659"/>
        <v>0.78969094674262708</v>
      </c>
      <c r="DD295" s="72">
        <f t="shared" si="660"/>
        <v>0.81796505433644284</v>
      </c>
      <c r="DE295" s="72">
        <f t="shared" si="661"/>
        <v>0.84594522175431008</v>
      </c>
      <c r="DF295" s="72">
        <f t="shared" si="662"/>
        <v>0.87363341119012061</v>
      </c>
      <c r="DG295" s="72">
        <f t="shared" si="663"/>
        <v>0.9010321458731082</v>
      </c>
      <c r="DH295" s="72">
        <f t="shared" si="664"/>
        <v>0.92814445055424677</v>
      </c>
      <c r="DI295" s="72">
        <f t="shared" si="665"/>
        <v>0.95497379491227918</v>
      </c>
      <c r="DJ295" s="72">
        <f t="shared" si="666"/>
        <v>0.98152404011488126</v>
      </c>
      <c r="DK295" s="72">
        <f t="shared" si="667"/>
        <v>1.0077993886838941</v>
      </c>
      <c r="DL295" s="72">
        <f t="shared" si="668"/>
        <v>1.0338043377395683</v>
      </c>
      <c r="DM295" s="72">
        <f t="shared" si="669"/>
        <v>1.0595436356369965</v>
      </c>
      <c r="DN295" s="72">
        <f t="shared" si="670"/>
        <v>1.085022241956938</v>
      </c>
      <c r="DO295" s="72">
        <f t="shared" si="671"/>
        <v>1.1102452907726768</v>
      </c>
      <c r="DP295" s="72">
        <f t="shared" si="672"/>
        <v>1.1352180570826742</v>
      </c>
      <c r="DQ295" s="72">
        <f t="shared" si="673"/>
        <v>1.1599459262749809</v>
      </c>
      <c r="DR295" s="72">
        <f t="shared" si="674"/>
        <v>1.1844343664722321</v>
      </c>
      <c r="DS295" s="72">
        <f t="shared" si="675"/>
        <v>1.2086889035946629</v>
      </c>
      <c r="DT295" s="72">
        <f t="shared" si="676"/>
        <v>1.2327150989720741</v>
      </c>
      <c r="DU295" s="72">
        <f t="shared" si="677"/>
        <v>1.2565185293330106</v>
      </c>
      <c r="DV295" s="72">
        <f t="shared" si="678"/>
        <v>1.2801047689999789</v>
      </c>
      <c r="DW295" s="72">
        <f t="shared" si="679"/>
        <v>1.3034793741226123</v>
      </c>
      <c r="DX295" s="72">
        <f t="shared" si="680"/>
        <v>1.326647868785674</v>
      </c>
      <c r="DY295" s="72">
        <f t="shared" si="681"/>
        <v>1.3496157328352147</v>
      </c>
      <c r="DZ295" s="72">
        <f t="shared" si="682"/>
        <v>1.3723883912736763</v>
      </c>
      <c r="EA295" s="72">
        <f t="shared" si="683"/>
        <v>1.3949712050828591</v>
      </c>
      <c r="EB295" s="72">
        <f t="shared" si="684"/>
        <v>1.4173694633422125</v>
      </c>
      <c r="EC295" s="72">
        <f t="shared" si="685"/>
        <v>1.4395883765186241</v>
      </c>
      <c r="ED295" s="72">
        <f t="shared" si="686"/>
        <v>1.4616330708126062</v>
      </c>
      <c r="EE295" s="72">
        <f t="shared" si="687"/>
        <v>1.4835085834543025</v>
      </c>
      <c r="EF295" s="72">
        <f t="shared" si="688"/>
        <v>1.5052198588511012</v>
      </c>
      <c r="EG295" s="72">
        <f t="shared" si="689"/>
        <v>1.5267717454966077</v>
      </c>
      <c r="EH295" s="72">
        <f t="shared" si="690"/>
        <v>1.5481689935583101</v>
      </c>
      <c r="EI295" s="72">
        <f t="shared" si="691"/>
        <v>1.569416253068521</v>
      </c>
      <c r="EJ295" s="72">
        <f t="shared" si="692"/>
        <v>1.5905180726498624</v>
      </c>
      <c r="EK295" s="72">
        <f t="shared" si="693"/>
        <v>1.611478898712928</v>
      </c>
      <c r="EL295" s="72">
        <f t="shared" si="694"/>
        <v>1.6323030750695737</v>
      </c>
      <c r="EO295" s="269">
        <v>378.944939262388</v>
      </c>
      <c r="EP295" s="274">
        <v>38000</v>
      </c>
      <c r="EQ295" s="149">
        <f t="shared" si="759"/>
        <v>216.69862589388666</v>
      </c>
      <c r="ER295" s="149">
        <f t="shared" si="760"/>
        <v>216.84438026938616</v>
      </c>
      <c r="ES295" s="149">
        <f t="shared" si="761"/>
        <v>217.08687198422976</v>
      </c>
      <c r="ET295" s="149">
        <f t="shared" si="762"/>
        <v>217.42545842312862</v>
      </c>
      <c r="EU295" s="149">
        <f t="shared" si="763"/>
        <v>217.8592512652009</v>
      </c>
      <c r="EV295" s="149">
        <f t="shared" si="764"/>
        <v>218.38712745466378</v>
      </c>
      <c r="EW295" s="149">
        <f t="shared" si="765"/>
        <v>219.00774279727725</v>
      </c>
      <c r="EX295" s="149">
        <f t="shared" si="766"/>
        <v>219.71954783377075</v>
      </c>
      <c r="EY295" s="149">
        <f t="shared" si="767"/>
        <v>220.52080559746648</v>
      </c>
      <c r="EZ295" s="149">
        <f t="shared" si="768"/>
        <v>221.40961083569147</v>
      </c>
      <c r="FA295" s="149">
        <f t="shared" si="769"/>
        <v>222.38391026339426</v>
      </c>
      <c r="FB295" s="149">
        <f t="shared" si="770"/>
        <v>223.44152342186126</v>
      </c>
      <c r="FC295" s="149">
        <f t="shared" si="771"/>
        <v>224.58016373390495</v>
      </c>
      <c r="FD295" s="149">
        <f t="shared" si="772"/>
        <v>225.79745937719898</v>
      </c>
      <c r="FE295" s="149">
        <f t="shared" si="773"/>
        <v>227.0909736369685</v>
      </c>
      <c r="FF295" s="149">
        <f t="shared" si="774"/>
        <v>228.45822444527533</v>
      </c>
      <c r="FG295" s="149">
        <f t="shared" si="775"/>
        <v>229.89670286396759</v>
      </c>
      <c r="FH295" s="149">
        <f t="shared" si="776"/>
        <v>231.40389031949616</v>
      </c>
      <c r="FI295" s="149">
        <f t="shared" si="777"/>
        <v>232.97727444804829</v>
      </c>
      <c r="FJ295" s="149">
        <f t="shared" si="778"/>
        <v>234.61436345702825</v>
      </c>
      <c r="FK295" s="149">
        <f t="shared" si="779"/>
        <v>236.31269895244935</v>
      </c>
      <c r="FL295" s="149">
        <f t="shared" si="780"/>
        <v>238.06986722037468</v>
      </c>
      <c r="FM295" s="149">
        <f t="shared" si="781"/>
        <v>239.88350898357689</v>
      </c>
      <c r="FN295" s="149">
        <f t="shared" si="782"/>
        <v>241.75132768191293</v>
      </c>
      <c r="FO295" s="149">
        <f t="shared" si="783"/>
        <v>243.67109634657831</v>
      </c>
      <c r="FP295" s="149">
        <f t="shared" si="784"/>
        <v>245.64066315474423</v>
      </c>
      <c r="FQ295" s="149">
        <f t="shared" si="785"/>
        <v>247.65795576252393</v>
      </c>
      <c r="FR295" s="149">
        <f t="shared" si="786"/>
        <v>249.72098452135216</v>
      </c>
      <c r="FS295" s="149">
        <f t="shared" si="787"/>
        <v>251.82784468625667</v>
      </c>
      <c r="FT295" s="149">
        <f t="shared" si="788"/>
        <v>253.97671772482985</v>
      </c>
      <c r="FU295" s="149">
        <f t="shared" si="789"/>
        <v>256.16587183351334</v>
      </c>
      <c r="FV295" s="149">
        <f t="shared" si="790"/>
        <v>258.39366176369697</v>
      </c>
      <c r="FW295" s="149">
        <f t="shared" si="791"/>
        <v>260.65852805457808</v>
      </c>
      <c r="FX295" s="149">
        <f t="shared" si="792"/>
        <v>262.95899576317265</v>
      </c>
      <c r="FY295" s="149">
        <f t="shared" si="793"/>
        <v>265.29367277471403</v>
      </c>
      <c r="FZ295" s="149">
        <f t="shared" si="794"/>
        <v>267.6612477691819</v>
      </c>
      <c r="GA295" s="149">
        <f t="shared" si="795"/>
        <v>270.06048791218149</v>
      </c>
      <c r="GB295" s="149">
        <f t="shared" si="796"/>
        <v>272.49023633097499</v>
      </c>
      <c r="GC295" s="149">
        <f t="shared" si="797"/>
        <v>274.94940942935392</v>
      </c>
      <c r="GD295" s="149">
        <f t="shared" si="798"/>
        <v>277.43699408829838</v>
      </c>
      <c r="GE295" s="317">
        <f t="shared" si="799"/>
        <v>279.95204479308364</v>
      </c>
      <c r="GF295" s="149">
        <f t="shared" si="800"/>
        <v>282.4936807217141</v>
      </c>
      <c r="GG295" s="149">
        <f t="shared" si="801"/>
        <v>285.06108282428579</v>
      </c>
      <c r="GH295" s="149">
        <f t="shared" si="802"/>
        <v>287.6534909181272</v>
      </c>
      <c r="GI295" s="149">
        <f t="shared" si="803"/>
        <v>290.27020081931425</v>
      </c>
      <c r="GJ295" s="149">
        <f t="shared" si="804"/>
        <v>292.91056152738804</v>
      </c>
      <c r="GK295" s="149">
        <f t="shared" si="805"/>
        <v>295.57397247678472</v>
      </c>
      <c r="GL295" s="149">
        <f t="shared" si="806"/>
        <v>298.2598808655967</v>
      </c>
      <c r="GM295" s="149">
        <f t="shared" si="807"/>
        <v>300.96777906977235</v>
      </c>
      <c r="GN295" s="149">
        <f t="shared" si="808"/>
        <v>303.69720214870767</v>
      </c>
      <c r="GO295" s="149">
        <f t="shared" si="809"/>
        <v>306.44772544634247</v>
      </c>
      <c r="GP295" s="149">
        <f t="shared" si="810"/>
        <v>309.21896229031728</v>
      </c>
      <c r="GQ295" s="149">
        <f t="shared" si="811"/>
        <v>312.01056179043587</v>
      </c>
      <c r="GR295" s="149">
        <f t="shared" si="812"/>
        <v>314.82220673659759</v>
      </c>
      <c r="GS295" s="149">
        <f t="shared" si="813"/>
        <v>317.65361159546904</v>
      </c>
      <c r="GT295" s="149">
        <f t="shared" si="814"/>
        <v>320.50452060443422</v>
      </c>
      <c r="GU295" s="149">
        <f t="shared" si="815"/>
        <v>323.37470596079248</v>
      </c>
      <c r="GV295" s="149">
        <f t="shared" si="816"/>
        <v>326.26396610370801</v>
      </c>
      <c r="GW295" s="149">
        <f t="shared" si="817"/>
        <v>329.17212408607554</v>
      </c>
      <c r="GX295" s="149">
        <f t="shared" si="818"/>
        <v>332.09902603320285</v>
      </c>
      <c r="HA295" s="269">
        <v>369.04085226685578</v>
      </c>
      <c r="HB295" s="274">
        <v>37000</v>
      </c>
      <c r="HC295" s="149">
        <f t="shared" ref="HC295:HC323" si="820">CE294*$BT295</f>
        <v>18.752758902564668</v>
      </c>
      <c r="HD295" s="149">
        <f t="shared" ref="HD295:HD323" si="821">CF294*$BT295</f>
        <v>37.493714183005608</v>
      </c>
      <c r="HE295" s="149">
        <f t="shared" ref="HE295:HE323" si="822">CG294*$BT295</f>
        <v>56.211145023122228</v>
      </c>
      <c r="HF295" s="149">
        <f t="shared" ref="HF295:HF323" si="823">CH294*$BT295</f>
        <v>74.893494710892014</v>
      </c>
      <c r="HG295" s="149">
        <f t="shared" ref="HG295:HG323" si="824">CI294*$BT295</f>
        <v>93.52944899098803</v>
      </c>
      <c r="HH295" s="149">
        <f t="shared" ref="HH295:HH323" si="825">CJ294*$BT295</f>
        <v>112.10801011565734</v>
      </c>
      <c r="HI295" s="149">
        <f t="shared" ref="HI295:HI323" si="826">CK294*$BT295</f>
        <v>130.61856539227267</v>
      </c>
      <c r="HJ295" s="149">
        <f t="shared" ref="HJ295:HJ323" si="827">CL294*$BT295</f>
        <v>149.0509492050117</v>
      </c>
      <c r="HK295" s="149">
        <f t="shared" ref="HK295:HK323" si="828">CM294*$BT295</f>
        <v>167.39549769450016</v>
      </c>
      <c r="HL295" s="149">
        <f t="shared" ref="HL295:HL323" si="829">CN294*$BT295</f>
        <v>185.64309550209097</v>
      </c>
      <c r="HM295" s="149">
        <f t="shared" ref="HM295:HM323" si="830">CO294*$BT295</f>
        <v>203.78521421307966</v>
      </c>
      <c r="HN295" s="149">
        <f t="shared" ref="HN295:HN323" si="831">CP294*$BT295</f>
        <v>221.81394235644163</v>
      </c>
      <c r="HO295" s="149">
        <f t="shared" ref="HO295:HO323" si="832">CQ294*$BT295</f>
        <v>239.72200702806256</v>
      </c>
      <c r="HP295" s="149">
        <f t="shared" ref="HP295:HP323" si="833">CR294*$BT295</f>
        <v>257.50278739331964</v>
      </c>
      <c r="HQ295" s="149">
        <f t="shared" ref="HQ295:HQ323" si="834">CS294*$BT295</f>
        <v>275.15032048746821</v>
      </c>
      <c r="HR295" s="149">
        <f t="shared" ref="HR295:HR323" si="835">CT294*$BT295</f>
        <v>292.65929986527021</v>
      </c>
      <c r="HS295" s="149">
        <f t="shared" ref="HS295:HS323" si="836">CU294*$BT295</f>
        <v>310.02506775306767</v>
      </c>
      <c r="HT295" s="149">
        <f t="shared" ref="HT295:HT323" si="837">CV294*$BT295</f>
        <v>327.24360142732195</v>
      </c>
      <c r="HU295" s="149">
        <f t="shared" ref="HU295:HU323" si="838">CW294*$BT295</f>
        <v>344.31149458490358</v>
      </c>
      <c r="HV295" s="149">
        <f t="shared" ref="HV295:HV323" si="839">CX294*$BT295</f>
        <v>361.22593448500044</v>
      </c>
      <c r="HW295" s="149">
        <f t="shared" ref="HW295:HW323" si="840">CY294*$BT295</f>
        <v>377.98467563362277</v>
      </c>
      <c r="HX295" s="149">
        <f t="shared" ref="HX295:HX323" si="841">CZ294*$BT295</f>
        <v>394.58601075360008</v>
      </c>
      <c r="HY295" s="149">
        <f t="shared" ref="HY295:HY323" si="842">DA294*$BT295</f>
        <v>411.02873973926773</v>
      </c>
      <c r="HZ295" s="149">
        <f t="shared" ref="HZ295:HZ323" si="843">DB294*$BT295</f>
        <v>427.31213724019022</v>
      </c>
      <c r="IA295" s="149">
        <f t="shared" ref="IA295:IA323" si="844">DC294*$BT295</f>
        <v>443.43591945558501</v>
      </c>
      <c r="IB295" s="149">
        <f t="shared" ref="IB295:IB323" si="845">DD294*$BT295</f>
        <v>459.40021065418011</v>
      </c>
      <c r="IC295" s="149">
        <f t="shared" ref="IC295:IC323" si="846">DE294*$BT295</f>
        <v>475.20550986571197</v>
      </c>
      <c r="ID295" s="149">
        <f t="shared" ref="ID295:ID323" si="847">DF294*$BT295</f>
        <v>490.85265812268733</v>
      </c>
      <c r="IE295" s="149">
        <f t="shared" ref="IE295:IE323" si="848">DG294*$BT295</f>
        <v>506.34280656597218</v>
      </c>
      <c r="IF295" s="149">
        <f t="shared" ref="IF295:IF323" si="849">DH294*$BT295</f>
        <v>521.67738566691946</v>
      </c>
      <c r="IG295" s="149">
        <f t="shared" ref="IG295:IG323" si="850">DI294*$BT295</f>
        <v>536.85807576270383</v>
      </c>
      <c r="IH295" s="149">
        <f t="shared" ref="IH295:IH323" si="851">DJ294*$BT295</f>
        <v>551.88677905116629</v>
      </c>
      <c r="II295" s="149">
        <f t="shared" ref="II295:II323" si="852">DK294*$BT295</f>
        <v>566.76559314685915</v>
      </c>
      <c r="IJ295" s="149">
        <f t="shared" ref="IJ295:IJ323" si="853">DL294*$BT295</f>
        <v>581.49678626116827</v>
      </c>
      <c r="IK295" s="149">
        <f t="shared" ref="IK295:IK323" si="854">DM294*$BT295</f>
        <v>596.08277403634372</v>
      </c>
      <c r="IL295" s="149">
        <f t="shared" ref="IL295:IL323" si="855">DN294*$BT295</f>
        <v>610.52609803540588</v>
      </c>
      <c r="IM295" s="149">
        <f t="shared" ref="IM295:IM323" si="856">DO294*$BT295</f>
        <v>624.8294058671587</v>
      </c>
      <c r="IN295" s="149">
        <f t="shared" ref="IN295:IN323" si="857">DP294*$BT295</f>
        <v>638.99543290712586</v>
      </c>
      <c r="IO295" s="149">
        <f t="shared" ref="IO295:IO323" si="858">DQ294*$BT295</f>
        <v>653.026985560919</v>
      </c>
      <c r="IP295" s="149">
        <f t="shared" ref="IP295:IP323" si="859">DR294*$BT295</f>
        <v>666.92692600570672</v>
      </c>
      <c r="IQ295" s="317">
        <f t="shared" ref="IQ295:IQ323" si="860">DS294*$BT295</f>
        <v>680.6981583376222</v>
      </c>
      <c r="IR295" s="149">
        <f t="shared" ref="IR295:IR323" si="861">DT294*$BT295</f>
        <v>694.34361604775995</v>
      </c>
      <c r="IS295" s="149">
        <f t="shared" ref="IS295:IS323" si="862">DU294*$BT295</f>
        <v>707.86625074632423</v>
      </c>
      <c r="IT295" s="149">
        <f t="shared" ref="IT295:IT323" si="863">DV294*$BT295</f>
        <v>721.26902205322699</v>
      </c>
      <c r="IU295" s="149">
        <f t="shared" ref="IU295:IU323" si="864">DW294*$BT295</f>
        <v>734.55488857361775</v>
      </c>
      <c r="IV295" s="149">
        <f t="shared" ref="IV295:IV323" si="865">DX294*$BT295</f>
        <v>747.72679987815377</v>
      </c>
      <c r="IW295" s="149">
        <f t="shared" ref="IW295:IW323" si="866">DY294*$BT295</f>
        <v>760.78768941004432</v>
      </c>
      <c r="IX295" s="149">
        <f t="shared" ref="IX295:IX323" si="867">DZ294*$BT295</f>
        <v>773.74046824380628</v>
      </c>
      <c r="IY295" s="149">
        <f t="shared" ref="IY295:IY323" si="868">EA294*$BT295</f>
        <v>786.58801962406801</v>
      </c>
      <c r="IZ295" s="149">
        <f t="shared" ref="IZ295:IZ323" si="869">EB294*$BT295</f>
        <v>799.33319421646172</v>
      </c>
      <c r="JA295" s="149">
        <f t="shared" ref="JA295:JA323" si="870">EC294*$BT295</f>
        <v>811.9788060065971</v>
      </c>
      <c r="JB295" s="149">
        <f t="shared" ref="JB295:JB323" si="871">ED294*$BT295</f>
        <v>824.52762878712804</v>
      </c>
      <c r="JC295" s="149">
        <f t="shared" ref="JC295:JC323" si="872">EE294*$BT295</f>
        <v>836.98239317695754</v>
      </c>
      <c r="JD295" s="149">
        <f t="shared" ref="JD295:JD323" si="873">EF294*$BT295</f>
        <v>849.34578412064593</v>
      </c>
      <c r="JE295" s="149">
        <f t="shared" ref="JE295:JE323" si="874">EG294*$BT295</f>
        <v>861.62043881996465</v>
      </c>
      <c r="JF295" s="149">
        <f t="shared" ref="JF295:JF323" si="875">EH294*$BT295</f>
        <v>873.80894505330184</v>
      </c>
      <c r="JG295" s="149">
        <f t="shared" ref="JG295:JG323" si="876">EI294*$BT295</f>
        <v>885.91383984223046</v>
      </c>
      <c r="JH295" s="149">
        <f t="shared" ref="JH295:JH323" si="877">EJ294*$BT295</f>
        <v>897.937608427942</v>
      </c>
      <c r="JI295" s="149">
        <f t="shared" ref="JI295:JI323" si="878">EK294*$BT295</f>
        <v>909.88268352348734</v>
      </c>
      <c r="JJ295" s="149">
        <f t="shared" ref="JJ295:JJ323" si="879">EL294*$BT295</f>
        <v>921.75144481076291</v>
      </c>
      <c r="JL295" s="269">
        <v>378.944939262388</v>
      </c>
      <c r="JM295" s="274">
        <v>38000</v>
      </c>
      <c r="JN295" s="115">
        <f t="shared" si="695"/>
        <v>180.91558945131948</v>
      </c>
      <c r="JO295" s="115">
        <f t="shared" si="696"/>
        <v>191.06134382681898</v>
      </c>
      <c r="JP295" s="115">
        <f t="shared" si="697"/>
        <v>201.30383554166255</v>
      </c>
      <c r="JQ295" s="115">
        <f t="shared" si="698"/>
        <v>211.64242198056141</v>
      </c>
      <c r="JR295" s="115">
        <f t="shared" si="699"/>
        <v>222.07621482263369</v>
      </c>
      <c r="JS295" s="115">
        <f t="shared" si="700"/>
        <v>232.60409101209657</v>
      </c>
      <c r="JT295" s="115">
        <f t="shared" si="701"/>
        <v>243.22470635471004</v>
      </c>
      <c r="JU295" s="115">
        <f t="shared" si="702"/>
        <v>253.93651139120354</v>
      </c>
      <c r="JV295" s="115">
        <f t="shared" si="703"/>
        <v>264.7377691548993</v>
      </c>
      <c r="JW295" s="115">
        <f t="shared" si="704"/>
        <v>275.62657439312426</v>
      </c>
      <c r="JX295" s="115">
        <f t="shared" si="705"/>
        <v>286.60087382082702</v>
      </c>
      <c r="JY295" s="115">
        <f t="shared" si="706"/>
        <v>297.65848697929403</v>
      </c>
      <c r="JZ295" s="115">
        <f t="shared" si="707"/>
        <v>308.79712729133774</v>
      </c>
      <c r="KA295" s="115">
        <f t="shared" si="708"/>
        <v>320.01442293463174</v>
      </c>
      <c r="KB295" s="115">
        <f t="shared" si="709"/>
        <v>331.30793719440129</v>
      </c>
      <c r="KC295" s="115">
        <f t="shared" si="710"/>
        <v>342.67518800270813</v>
      </c>
      <c r="KD295" s="115">
        <f t="shared" si="711"/>
        <v>354.11366642140035</v>
      </c>
      <c r="KE295" s="115">
        <f t="shared" si="712"/>
        <v>365.62085387692895</v>
      </c>
      <c r="KF295" s="115">
        <f t="shared" si="713"/>
        <v>377.19423800548111</v>
      </c>
      <c r="KG295" s="115">
        <f t="shared" si="714"/>
        <v>388.83132701446107</v>
      </c>
      <c r="KH295" s="115">
        <f t="shared" si="715"/>
        <v>400.52966250988214</v>
      </c>
      <c r="KI295" s="115">
        <f t="shared" si="716"/>
        <v>412.28683077780749</v>
      </c>
      <c r="KJ295" s="115">
        <f t="shared" si="717"/>
        <v>424.10047254100971</v>
      </c>
      <c r="KK295" s="115">
        <f t="shared" si="718"/>
        <v>435.96829123934572</v>
      </c>
      <c r="KL295" s="115">
        <f t="shared" si="719"/>
        <v>447.88805990401113</v>
      </c>
      <c r="KM295" s="115">
        <f t="shared" si="720"/>
        <v>459.85762671217702</v>
      </c>
      <c r="KN295" s="115">
        <f t="shared" si="721"/>
        <v>471.87491931995669</v>
      </c>
      <c r="KO295" s="115">
        <f t="shared" si="722"/>
        <v>483.93794807878498</v>
      </c>
      <c r="KP295" s="115">
        <f t="shared" si="723"/>
        <v>496.04480824368943</v>
      </c>
      <c r="KQ295" s="115">
        <f t="shared" si="724"/>
        <v>508.19368128226267</v>
      </c>
      <c r="KR295" s="115">
        <f t="shared" si="725"/>
        <v>520.38283539094618</v>
      </c>
      <c r="KS295" s="115">
        <f t="shared" si="726"/>
        <v>532.61062532112976</v>
      </c>
      <c r="KT295" s="115">
        <f t="shared" si="727"/>
        <v>544.87549161201082</v>
      </c>
      <c r="KU295" s="115">
        <f t="shared" si="728"/>
        <v>557.17595932060544</v>
      </c>
      <c r="KV295" s="115">
        <f t="shared" si="729"/>
        <v>569.51063633214676</v>
      </c>
      <c r="KW295" s="115">
        <f t="shared" si="730"/>
        <v>581.87821132661475</v>
      </c>
      <c r="KX295" s="115">
        <f t="shared" si="731"/>
        <v>594.27745146961433</v>
      </c>
      <c r="KY295" s="115">
        <f t="shared" si="732"/>
        <v>606.70719988840779</v>
      </c>
      <c r="KZ295" s="115">
        <f t="shared" si="733"/>
        <v>619.16637298678666</v>
      </c>
      <c r="LA295" s="115">
        <f t="shared" si="734"/>
        <v>631.65395764573123</v>
      </c>
      <c r="LB295" s="360">
        <f t="shared" si="735"/>
        <v>644.16900835051638</v>
      </c>
      <c r="LC295" s="115">
        <f t="shared" si="736"/>
        <v>656.71064427914689</v>
      </c>
      <c r="LD295" s="115">
        <f t="shared" si="737"/>
        <v>669.27804638171858</v>
      </c>
      <c r="LE295" s="115">
        <f t="shared" si="738"/>
        <v>681.87045447556</v>
      </c>
      <c r="LF295" s="115">
        <f t="shared" si="739"/>
        <v>694.48716437674705</v>
      </c>
      <c r="LG295" s="115">
        <f t="shared" si="740"/>
        <v>707.12752508482083</v>
      </c>
      <c r="LH295" s="115">
        <f t="shared" si="741"/>
        <v>719.79093603421757</v>
      </c>
      <c r="LI295" s="115">
        <f t="shared" si="742"/>
        <v>732.47684442302943</v>
      </c>
      <c r="LJ295" s="115">
        <f t="shared" si="743"/>
        <v>745.1847426272052</v>
      </c>
      <c r="LK295" s="115">
        <f t="shared" si="744"/>
        <v>757.91416570614047</v>
      </c>
      <c r="LL295" s="115">
        <f t="shared" si="745"/>
        <v>770.66468900377527</v>
      </c>
      <c r="LM295" s="115">
        <f t="shared" si="746"/>
        <v>783.43592584775001</v>
      </c>
      <c r="LN295" s="115">
        <f t="shared" si="747"/>
        <v>796.22752534786866</v>
      </c>
      <c r="LO295" s="115">
        <f t="shared" si="748"/>
        <v>809.03917029403033</v>
      </c>
      <c r="LP295" s="115">
        <f t="shared" si="749"/>
        <v>821.87057515290189</v>
      </c>
      <c r="LQ295" s="115">
        <f t="shared" si="750"/>
        <v>834.72148416186701</v>
      </c>
      <c r="LR295" s="115">
        <f t="shared" si="751"/>
        <v>847.59166951822522</v>
      </c>
      <c r="LS295" s="115">
        <f t="shared" si="752"/>
        <v>860.48092966114086</v>
      </c>
      <c r="LT295" s="115">
        <f t="shared" si="753"/>
        <v>873.38908764350833</v>
      </c>
      <c r="LU295" s="115">
        <f t="shared" si="754"/>
        <v>886.31598959063558</v>
      </c>
      <c r="LX295" s="269">
        <v>370</v>
      </c>
      <c r="LY295" s="352">
        <v>37000</v>
      </c>
      <c r="LZ295" s="351">
        <f t="shared" ref="LZ295:LZ323" si="880">SQRT(5*((((1/$BV295)*(((1+0.2*(ME$354/661.48)^2)^3.5)-1))+1)^(1/3.5)-1))</f>
        <v>3.2694842082429967E-2</v>
      </c>
      <c r="MA295" s="351">
        <f t="shared" ref="MA295:MA323" si="881">SQRT(5*((((1/$BV295)*(((1+0.2*(MF$354/661.48)^2)^3.5)-1))+1)^(1/3.5)-1))</f>
        <v>6.5369104922981924E-2</v>
      </c>
      <c r="MB295" s="351">
        <f t="shared" ref="MB295:MB323" si="882">SQRT(5*((((1/$BV295)*(((1+0.2*(MG$354/661.48)^2)^3.5)-1))+1)^(1/3.5)-1))</f>
        <v>9.8002353645799123E-2</v>
      </c>
      <c r="MC295" s="351">
        <f t="shared" ref="MC295:MC323" si="883">SQRT(5*((((1/$BV295)*(((1+0.2*(MH$354/661.48)^2)^3.5)-1))+1)^(1/3.5)-1))</f>
        <v>0.13057443948895639</v>
      </c>
      <c r="MD295" s="351">
        <f t="shared" ref="MD295:MD323" si="884">SQRT(5*((((1/$BV295)*(((1+0.2*(MI$354/661.48)^2)^3.5)-1))+1)^(1/3.5)-1))</f>
        <v>0.16306563640610947</v>
      </c>
      <c r="ME295" s="351">
        <f t="shared" ref="ME295:ME323" si="885">SQRT(5*((((1/$BV295)*(((1+0.2*(MJ$354/661.48)^2)^3.5)-1))+1)^(1/3.5)-1))</f>
        <v>0.1954567701718597</v>
      </c>
      <c r="MF295" s="351">
        <f t="shared" ref="MF295:MF323" si="886">SQRT(5*((((1/$BV295)*(((1+0.2*(MK$354/661.48)^2)^3.5)-1))+1)^(1/3.5)-1))</f>
        <v>0.22772933789224248</v>
      </c>
      <c r="MG295" s="351">
        <f t="shared" ref="MG295:MG323" si="887">SQRT(5*((((1/$BV295)*(((1+0.2*(ML$354/661.48)^2)^3.5)-1))+1)^(1/3.5)-1))</f>
        <v>0.25986561613756359</v>
      </c>
      <c r="MH295" s="351">
        <f t="shared" ref="MH295:MH323" si="888">SQRT(5*((((1/$BV295)*(((1+0.2*(MM$354/661.48)^2)^3.5)-1))+1)^(1/3.5)-1))</f>
        <v>0.29184875627462781</v>
      </c>
      <c r="MI295" s="351">
        <f t="shared" ref="MI295:MI323" si="889">SQRT(5*((((1/$BV295)*(((1+0.2*(MN$354/661.48)^2)^3.5)-1))+1)^(1/3.5)-1))</f>
        <v>0.32366286596391114</v>
      </c>
      <c r="MJ295" s="351">
        <f t="shared" ref="MJ295:MJ323" si="890">SQRT(5*((((1/$BV295)*(((1+0.2*(MO$354/661.48)^2)^3.5)-1))+1)^(1/3.5)-1))</f>
        <v>0.35529307618409117</v>
      </c>
      <c r="MK295" s="351">
        <f t="shared" ref="MK295:MK323" si="891">SQRT(5*((((1/$BV295)*(((1+0.2*(MP$354/661.48)^2)^3.5)-1))+1)^(1/3.5)-1))</f>
        <v>0.38672559353564023</v>
      </c>
      <c r="ML295" s="351">
        <f t="shared" ref="ML295:ML323" si="892">SQRT(5*((((1/$BV295)*(((1+0.2*(MQ$354/661.48)^2)^3.5)-1))+1)^(1/3.5)-1))</f>
        <v>0.41794773794024381</v>
      </c>
      <c r="MM295" s="351">
        <f t="shared" ref="MM295:MM323" si="893">SQRT(5*((((1/$BV295)*(((1+0.2*(MR$354/661.48)^2)^3.5)-1))+1)^(1/3.5)-1))</f>
        <v>0.44894796618212385</v>
      </c>
      <c r="MN295" s="351">
        <f t="shared" ref="MN295:MN323" si="894">SQRT(5*((((1/$BV295)*(((1+0.2*(MS$354/661.48)^2)^3.5)-1))+1)^(1/3.5)-1))</f>
        <v>0.47971588202082932</v>
      </c>
      <c r="MO295" s="351">
        <f t="shared" ref="MO295:MO323" si="895">SQRT(5*((((1/$BV295)*(((1+0.2*(MT$354/661.48)^2)^3.5)-1))+1)^(1/3.5)-1))</f>
        <v>0.51024223383690626</v>
      </c>
      <c r="MP295" s="351">
        <f t="shared" ref="MP295:MP323" si="896">SQRT(5*((((1/$BV295)*(((1+0.2*(MU$354/661.48)^2)^3.5)-1))+1)^(1/3.5)-1))</f>
        <v>0.54051890094928634</v>
      </c>
      <c r="MQ295" s="351">
        <f t="shared" ref="MQ295:MQ323" si="897">SQRT(5*((((1/$BV295)*(((1+0.2*(MV$354/661.48)^2)^3.5)-1))+1)^(1/3.5)-1))</f>
        <v>0.5705388698667001</v>
      </c>
      <c r="MR295" s="351">
        <f t="shared" ref="MR295:MR323" si="898">SQRT(5*((((1/$BV295)*(((1+0.2*(MW$354/661.48)^2)^3.5)-1))+1)^(1/3.5)-1))</f>
        <v>0.60029620180736731</v>
      </c>
      <c r="MS295" s="351">
        <f t="shared" ref="MS295:MS323" si="899">SQRT(5*((((1/$BV295)*(((1+0.2*(MX$354/661.48)^2)^3.5)-1))+1)^(1/3.5)-1))</f>
        <v>0.62978599284663606</v>
      </c>
      <c r="MT295" s="351">
        <f t="shared" ref="MT295:MT323" si="900">SQRT(5*((((1/$BV295)*(((1+0.2*(MY$354/661.48)^2)^3.5)-1))+1)^(1/3.5)-1))</f>
        <v>0.65900432803675002</v>
      </c>
      <c r="MU295" s="351">
        <f t="shared" ref="MU295:MU323" si="901">SQRT(5*((((1/$BV295)*(((1+0.2*(MZ$354/661.48)^2)^3.5)-1))+1)^(1/3.5)-1))</f>
        <v>0.68794823079395584</v>
      </c>
      <c r="MV295" s="351">
        <f t="shared" ref="MV295:MV323" si="902">SQRT(5*((((1/$BV295)*(((1+0.2*(NA$354/661.48)^2)^3.5)-1))+1)^(1/3.5)-1))</f>
        <v>0.71661560877198094</v>
      </c>
      <c r="MW295" s="351">
        <f t="shared" ref="MW295:MW323" si="903">SQRT(5*((((1/$BV295)*(((1+0.2*(NB$354/661.48)^2)^3.5)-1))+1)^(1/3.5)-1))</f>
        <v>0.74500519734528081</v>
      </c>
      <c r="MX295" s="351">
        <f t="shared" ref="MX295:MX323" si="904">SQRT(5*((((1/$BV295)*(((1+0.2*(NC$354/661.48)^2)^3.5)-1))+1)^(1/3.5)-1))</f>
        <v>0.77311650171616608</v>
      </c>
      <c r="MY295" s="351">
        <f t="shared" ref="MY295:MY323" si="905">SQRT(5*((((1/$BV295)*(((1+0.2*(ND$354/661.48)^2)^3.5)-1))+1)^(1/3.5)-1))</f>
        <v>0.80094973854323426</v>
      </c>
      <c r="MZ295" s="351">
        <f t="shared" ref="MZ295:MZ323" si="906">SQRT(5*((((1/$BV295)*(((1+0.2*(NE$354/661.48)^2)^3.5)-1))+1)^(1/3.5)-1))</f>
        <v>0.82850577786904878</v>
      </c>
      <c r="NA295" s="351">
        <f t="shared" ref="NA295:NA323" si="907">SQRT(5*((((1/$BV295)*(((1+0.2*(NF$354/661.48)^2)^3.5)-1))+1)^(1/3.5)-1))</f>
        <v>0.85578608600718697</v>
      </c>
      <c r="NB295" s="351">
        <f t="shared" ref="NB295:NB323" si="908">SQRT(5*((((1/$BV295)*(((1+0.2*(NG$354/661.48)^2)^3.5)-1))+1)^(1/3.5)-1))</f>
        <v>0.88279266993534344</v>
      </c>
      <c r="NC295" s="351">
        <f t="shared" ref="NC295:NC323" si="909">SQRT(5*((((1/$BV295)*(((1+0.2*(NH$354/661.48)^2)^3.5)-1))+1)^(1/3.5)-1))</f>
        <v>0.90952802363508278</v>
      </c>
      <c r="ND295" s="351">
        <f t="shared" ref="ND295:ND323" si="910">SQRT(5*((((1/$BV295)*(((1+0.2*(NI$354/661.48)^2)^3.5)-1))+1)^(1/3.5)-1))</f>
        <v>0.93599507672112758</v>
      </c>
      <c r="NE295" s="351">
        <f t="shared" ref="NE295:NE323" si="911">SQRT(5*((((1/$BV295)*(((1+0.2*(NJ$354/661.48)^2)^3.5)-1))+1)^(1/3.5)-1))</f>
        <v>0.96219714561525582</v>
      </c>
      <c r="NF295" s="351">
        <f t="shared" ref="NF295:NF323" si="912">SQRT(5*((((1/$BV295)*(((1+0.2*(NK$354/661.48)^2)^3.5)-1))+1)^(1/3.5)-1))</f>
        <v>0.9881378874421014</v>
      </c>
      <c r="NG295" s="351">
        <f t="shared" ref="NG295:NG323" si="913">SQRT(5*((((1/$BV295)*(((1+0.2*(NL$354/661.48)^2)^3.5)-1))+1)^(1/3.5)-1))</f>
        <v>1.0138212567564826</v>
      </c>
      <c r="NH295" s="351">
        <f t="shared" ref="NH295:NH323" si="914">SQRT(5*((((1/$BV295)*(((1+0.2*(NM$354/661.48)^2)^3.5)-1))+1)^(1/3.5)-1))</f>
        <v>1.0392514651542664</v>
      </c>
      <c r="NI295" s="351">
        <f t="shared" ref="NI295:NI323" si="915">SQRT(5*((((1/$BV295)*(((1+0.2*(NN$354/661.48)^2)^3.5)-1))+1)^(1/3.5)-1))</f>
        <v>1.0644329437702009</v>
      </c>
      <c r="NJ295" s="351">
        <f t="shared" ref="NJ295:NJ323" si="916">SQRT(5*((((1/$BV295)*(((1+0.2*(NO$354/661.48)^2)^3.5)-1))+1)^(1/3.5)-1))</f>
        <v>1.0893703086265041</v>
      </c>
      <c r="NK295" s="351">
        <f t="shared" ref="NK295:NK323" si="917">SQRT(5*((((1/$BV295)*(((1+0.2*(NP$354/661.48)^2)^3.5)-1))+1)^(1/3.5)-1))</f>
        <v>1.1140683287638939</v>
      </c>
      <c r="NL295" s="351">
        <f t="shared" ref="NL295:NL323" si="918">SQRT(5*((((1/$BV295)*(((1+0.2*(NQ$354/661.48)^2)^3.5)-1))+1)^(1/3.5)-1))</f>
        <v>1.1385318970618006</v>
      </c>
      <c r="NM295" s="351">
        <f t="shared" ref="NM295:NM323" si="919">SQRT(5*((((1/$BV295)*(((1+0.2*(NR$354/661.48)^2)^3.5)-1))+1)^(1/3.5)-1))</f>
        <v>1.1627660036356</v>
      </c>
      <c r="NN295" s="351">
        <f t="shared" ref="NN295:NN323" si="920">SQRT(5*((((1/$BV295)*(((1+0.2*(NS$354/661.48)^2)^3.5)-1))+1)^(1/3.5)-1))</f>
        <v>1.1867757116850568</v>
      </c>
      <c r="NO295" s="351">
        <f t="shared" ref="NO295:NO323" si="921">SQRT(5*((((1/$BV295)*(((1+0.2*(NT$354/661.48)^2)^3.5)-1))+1)^(1/3.5)-1))</f>
        <v>1.2105661356591215</v>
      </c>
      <c r="NP295" s="351">
        <f t="shared" ref="NP295:NP323" si="922">SQRT(5*((((1/$BV295)*(((1+0.2*(NU$354/661.48)^2)^3.5)-1))+1)^(1/3.5)-1))</f>
        <v>1.2341424215968393</v>
      </c>
      <c r="NQ295" s="351">
        <f t="shared" ref="NQ295:NQ323" si="923">SQRT(5*((((1/$BV295)*(((1+0.2*(NV$354/661.48)^2)^3.5)-1))+1)^(1/3.5)-1))</f>
        <v>1.2575097295019273</v>
      </c>
      <c r="NR295" s="351">
        <f t="shared" ref="NR295:NR323" si="924">SQRT(5*((((1/$BV295)*(((1+0.2*(NW$354/661.48)^2)^3.5)-1))+1)^(1/3.5)-1))</f>
        <v>1.2806732176088966</v>
      </c>
      <c r="NS295" s="351">
        <f t="shared" ref="NS295:NS323" si="925">SQRT(5*((((1/$BV295)*(((1+0.2*(NX$354/661.48)^2)^3.5)-1))+1)^(1/3.5)-1))</f>
        <v>1.3036380284009066</v>
      </c>
      <c r="NT295" s="351">
        <f t="shared" ref="NT295:NT323" si="926">SQRT(5*((((1/$BV295)*(((1+0.2*(NY$354/661.48)^2)^3.5)-1))+1)^(1/3.5)-1))</f>
        <v>1.3264092762434214</v>
      </c>
      <c r="NU295" s="351">
        <f t="shared" ref="NU295:NU323" si="927">SQRT(5*((((1/$BV295)*(((1+0.2*(NZ$354/661.48)^2)^3.5)-1))+1)^(1/3.5)-1))</f>
        <v>1.348992036502797</v>
      </c>
      <c r="NV295" s="351">
        <f t="shared" ref="NV295:NV323" si="928">SQRT(5*((((1/$BV295)*(((1+0.2*(OA$354/661.48)^2)^3.5)-1))+1)^(1/3.5)-1))</f>
        <v>1.3713913360248591</v>
      </c>
      <c r="NW295" s="351">
        <f t="shared" ref="NW295:NW323" si="929">SQRT(5*((((1/$BV295)*(((1+0.2*(OB$354/661.48)^2)^3.5)-1))+1)^(1/3.5)-1))</f>
        <v>1.3936121448549839</v>
      </c>
      <c r="NX295" s="351">
        <f t="shared" ref="NX295:NX323" si="930">SQRT(5*((((1/$BV295)*(((1+0.2*(OC$354/661.48)^2)^3.5)-1))+1)^(1/3.5)-1))</f>
        <v>1.4156593690880883</v>
      </c>
      <c r="NY295" s="351">
        <f t="shared" ref="NY295:NY323" si="931">SQRT(5*((((1/$BV295)*(((1+0.2*(OD$354/661.48)^2)^3.5)-1))+1)^(1/3.5)-1))</f>
        <v>1.4375378447439422</v>
      </c>
      <c r="NZ295" s="351">
        <f t="shared" ref="NZ295:NZ323" si="932">SQRT(5*((((1/$BV295)*(((1+0.2*(OE$354/661.48)^2)^3.5)-1))+1)^(1/3.5)-1))</f>
        <v>1.459252332570246</v>
      </c>
      <c r="OA295" s="351">
        <f t="shared" ref="OA295:OA323" si="933">SQRT(5*((((1/$BV295)*(((1+0.2*(OF$354/661.48)^2)^3.5)-1))+1)^(1/3.5)-1))</f>
        <v>1.4808075136829277</v>
      </c>
      <c r="OB295" s="351">
        <f t="shared" ref="OB295:OB323" si="934">SQRT(5*((((1/$BV295)*(((1+0.2*(OG$354/661.48)^2)^3.5)-1))+1)^(1/3.5)-1))</f>
        <v>1.5022079859598734</v>
      </c>
      <c r="OC295" s="351">
        <f t="shared" ref="OC295:OC323" si="935">SQRT(5*((((1/$BV295)*(((1+0.2*(OH$354/661.48)^2)^3.5)-1))+1)^(1/3.5)-1))</f>
        <v>1.5234582611108631</v>
      </c>
      <c r="OD295" s="351">
        <f t="shared" ref="OD295:OD323" si="936">SQRT(5*((((1/$BV295)*(((1+0.2*(OI$354/661.48)^2)^3.5)-1))+1)^(1/3.5)-1))</f>
        <v>1.5445627623527751</v>
      </c>
      <c r="OE295" s="351">
        <f t="shared" ref="OE295:OE323" si="937">SQRT(5*((((1/$BV295)*(((1+0.2*(OJ$354/661.48)^2)^3.5)-1))+1)^(1/3.5)-1))</f>
        <v>1.5655258226250297</v>
      </c>
      <c r="OF295" s="351">
        <f t="shared" ref="OF295:OF323" si="938">SQRT(5*((((1/$BV295)*(((1+0.2*(OK$354/661.48)^2)^3.5)-1))+1)^(1/3.5)-1))</f>
        <v>1.5863516832858955</v>
      </c>
      <c r="OG295" s="351">
        <f t="shared" ref="OG295:OG323" si="939">SQRT(5*((((1/$BV295)*(((1+0.2*(OL$354/661.48)^2)^3.5)-1))+1)^(1/3.5)-1))</f>
        <v>1.6070444932355004</v>
      </c>
    </row>
    <row r="296" spans="55:397">
      <c r="BC296" s="173"/>
      <c r="BD296" s="182">
        <f t="shared" ref="BD296:BH311" si="940">BD295</f>
        <v>0.22336100866053796</v>
      </c>
      <c r="BE296" s="91">
        <f t="shared" si="940"/>
        <v>226.32054202529008</v>
      </c>
      <c r="BF296" s="170">
        <f t="shared" si="940"/>
        <v>0.36391787340606258</v>
      </c>
      <c r="BG296" s="170">
        <f t="shared" si="940"/>
        <v>216.64999771199948</v>
      </c>
      <c r="BH296" s="116">
        <f t="shared" si="940"/>
        <v>0</v>
      </c>
      <c r="BI296" s="116"/>
      <c r="BJ296" s="109"/>
      <c r="BK296" s="210">
        <v>38000</v>
      </c>
      <c r="BL296" s="211">
        <v>11.5824</v>
      </c>
      <c r="BM296" s="285">
        <v>380</v>
      </c>
      <c r="BN296" s="115"/>
      <c r="BO296" s="105">
        <f t="shared" si="756"/>
        <v>206.29409480709359</v>
      </c>
      <c r="BP296" s="201">
        <f t="shared" si="757"/>
        <v>0.33171583810557081</v>
      </c>
      <c r="BQ296" s="205">
        <f>BQ295</f>
        <v>-56.500002288000502</v>
      </c>
      <c r="BR296" s="208">
        <f t="shared" ref="BR296:BR323" si="941">BR295</f>
        <v>216.64999771199948</v>
      </c>
      <c r="BS296" s="94"/>
      <c r="BT296" s="196">
        <f t="shared" si="758"/>
        <v>573.56933718429855</v>
      </c>
      <c r="BU296" s="128"/>
      <c r="BV296" s="228">
        <f t="shared" si="819"/>
        <v>0.20359644195123966</v>
      </c>
      <c r="BW296" s="165">
        <f t="shared" si="632"/>
        <v>0.27078843926985369</v>
      </c>
      <c r="BX296" s="200">
        <f t="shared" ref="BX296:BX323" si="942">BR296/BG258</f>
        <v>0.75186533996876448</v>
      </c>
      <c r="BY296" s="279"/>
      <c r="CC296" s="269">
        <v>388.84164891324946</v>
      </c>
      <c r="CD296" s="274">
        <v>39000</v>
      </c>
      <c r="CE296" s="72">
        <f t="shared" si="635"/>
        <v>3.4333557180671131E-2</v>
      </c>
      <c r="CF296" s="72">
        <f t="shared" si="636"/>
        <v>6.8642682683456802E-2</v>
      </c>
      <c r="CG296" s="72">
        <f t="shared" si="637"/>
        <v>0.10290313417475741</v>
      </c>
      <c r="CH296" s="72">
        <f t="shared" si="638"/>
        <v>0.13709104419882076</v>
      </c>
      <c r="CI296" s="72">
        <f t="shared" si="639"/>
        <v>0.17118309823618846</v>
      </c>
      <c r="CJ296" s="72">
        <f t="shared" si="640"/>
        <v>0.20515670190825047</v>
      </c>
      <c r="CK296" s="72">
        <f t="shared" si="641"/>
        <v>0.23899013435257735</v>
      </c>
      <c r="CL296" s="72">
        <f t="shared" si="642"/>
        <v>0.2726626852954393</v>
      </c>
      <c r="CM296" s="72">
        <f t="shared" si="643"/>
        <v>0.30615477391421397</v>
      </c>
      <c r="CN296" s="72">
        <f t="shared" si="644"/>
        <v>0.33944804818605939</v>
      </c>
      <c r="CO296" s="72">
        <f t="shared" si="645"/>
        <v>0.37252546402646641</v>
      </c>
      <c r="CP296" s="72">
        <f t="shared" si="646"/>
        <v>0.40537134410548248</v>
      </c>
      <c r="CQ296" s="72">
        <f t="shared" si="647"/>
        <v>0.43797141676489287</v>
      </c>
      <c r="CR296" s="72">
        <f t="shared" si="648"/>
        <v>0.47031283592843603</v>
      </c>
      <c r="CS296" s="72">
        <f t="shared" si="649"/>
        <v>0.50238418328589018</v>
      </c>
      <c r="CT296" s="72">
        <f t="shared" si="650"/>
        <v>0.53417545433380054</v>
      </c>
      <c r="CU296" s="72">
        <f t="shared" si="651"/>
        <v>0.56567803006930295</v>
      </c>
      <c r="CV296" s="72">
        <f t="shared" si="652"/>
        <v>0.5968846362628446</v>
      </c>
      <c r="CW296" s="72">
        <f t="shared" si="653"/>
        <v>0.62778929228734881</v>
      </c>
      <c r="CX296" s="72">
        <f t="shared" si="654"/>
        <v>0.65838725146587851</v>
      </c>
      <c r="CY296" s="72">
        <f t="shared" si="655"/>
        <v>0.68867493482812048</v>
      </c>
      <c r="CZ296" s="72">
        <f t="shared" si="656"/>
        <v>0.71864986005066389</v>
      </c>
      <c r="DA296" s="72">
        <f t="shared" si="657"/>
        <v>0.74831056720827216</v>
      </c>
      <c r="DB296" s="72">
        <f t="shared" si="658"/>
        <v>0.77765654279471386</v>
      </c>
      <c r="DC296" s="72">
        <f t="shared" si="659"/>
        <v>0.80668814329159544</v>
      </c>
      <c r="DD296" s="72">
        <f t="shared" si="660"/>
        <v>0.83540651938048793</v>
      </c>
      <c r="DE296" s="72">
        <f t="shared" si="661"/>
        <v>0.86381354171395652</v>
      </c>
      <c r="DF296" s="72">
        <f t="shared" si="662"/>
        <v>0.891911728990329</v>
      </c>
      <c r="DG296" s="72">
        <f t="shared" si="663"/>
        <v>0.91970417891828882</v>
      </c>
      <c r="DH296" s="72">
        <f t="shared" si="664"/>
        <v>0.94719450251375414</v>
      </c>
      <c r="DI296" s="72">
        <f t="shared" si="665"/>
        <v>0.97438676204358876</v>
      </c>
      <c r="DJ296" s="72">
        <f t="shared" si="666"/>
        <v>1.0012854128195083</v>
      </c>
      <c r="DK296" s="72">
        <f t="shared" si="667"/>
        <v>1.0278952489504782</v>
      </c>
      <c r="DL296" s="72">
        <f t="shared" si="668"/>
        <v>1.0542213530822484</v>
      </c>
      <c r="DM296" s="72">
        <f t="shared" si="669"/>
        <v>1.0802690500875631</v>
      </c>
      <c r="DN296" s="72">
        <f t="shared" si="670"/>
        <v>1.1060438646182589</v>
      </c>
      <c r="DO296" s="72">
        <f t="shared" si="671"/>
        <v>1.1315514823900072</v>
      </c>
      <c r="DP296" s="72">
        <f t="shared" si="672"/>
        <v>1.1567977150399351</v>
      </c>
      <c r="DQ296" s="72">
        <f t="shared" si="673"/>
        <v>1.181788468375687</v>
      </c>
      <c r="DR296" s="72">
        <f t="shared" si="674"/>
        <v>1.2065297138201834</v>
      </c>
      <c r="DS296" s="72">
        <f t="shared" si="675"/>
        <v>1.2310274628480613</v>
      </c>
      <c r="DT296" s="72">
        <f t="shared" si="676"/>
        <v>1.2552877442066874</v>
      </c>
      <c r="DU296" s="72">
        <f t="shared" si="677"/>
        <v>1.2793165837153915</v>
      </c>
      <c r="DV296" s="72">
        <f t="shared" si="678"/>
        <v>1.3031199864405774</v>
      </c>
      <c r="DW296" s="72">
        <f t="shared" si="679"/>
        <v>1.3267039210507436</v>
      </c>
      <c r="DX296" s="72">
        <f t="shared" si="680"/>
        <v>1.3500743061635834</v>
      </c>
      <c r="DY296" s="72">
        <f t="shared" si="681"/>
        <v>1.3732369985067283</v>
      </c>
      <c r="DZ296" s="72">
        <f t="shared" si="682"/>
        <v>1.3961977827238725</v>
      </c>
      <c r="EA296" s="72">
        <f t="shared" si="683"/>
        <v>1.4189623626686776</v>
      </c>
      <c r="EB296" s="72">
        <f t="shared" si="684"/>
        <v>1.4415363540396342</v>
      </c>
      <c r="EC296" s="72">
        <f t="shared" si="685"/>
        <v>1.4639252782198362</v>
      </c>
      <c r="ED296" s="72">
        <f t="shared" si="686"/>
        <v>1.4861345571961466</v>
      </c>
      <c r="EE296" s="72">
        <f t="shared" si="687"/>
        <v>1.508169509442397</v>
      </c>
      <c r="EF296" s="72">
        <f t="shared" si="688"/>
        <v>1.5300353466610317</v>
      </c>
      <c r="EG296" s="72">
        <f t="shared" si="689"/>
        <v>1.5517371712868167</v>
      </c>
      <c r="EH296" s="72">
        <f t="shared" si="690"/>
        <v>1.5732799746649373</v>
      </c>
      <c r="EI296" s="72">
        <f t="shared" si="691"/>
        <v>1.594668635823955</v>
      </c>
      <c r="EJ296" s="72">
        <f t="shared" si="692"/>
        <v>1.6159079207716274</v>
      </c>
      <c r="EK296" s="72">
        <f t="shared" si="693"/>
        <v>1.6370024822486426</v>
      </c>
      <c r="EL296" s="72">
        <f t="shared" si="694"/>
        <v>1.6579568598817365</v>
      </c>
      <c r="EO296" s="269">
        <v>388.84164891324946</v>
      </c>
      <c r="EP296" s="274">
        <v>39000</v>
      </c>
      <c r="EQ296" s="149">
        <f t="shared" si="759"/>
        <v>216.7010748185923</v>
      </c>
      <c r="ER296" s="149">
        <f t="shared" si="760"/>
        <v>216.85416077884292</v>
      </c>
      <c r="ES296" s="149">
        <f t="shared" si="761"/>
        <v>217.10882146130001</v>
      </c>
      <c r="ET296" s="149">
        <f t="shared" si="762"/>
        <v>217.46433974753069</v>
      </c>
      <c r="EU296" s="149">
        <f t="shared" si="763"/>
        <v>217.91972498835514</v>
      </c>
      <c r="EV296" s="149">
        <f t="shared" si="764"/>
        <v>218.47372586313935</v>
      </c>
      <c r="EW296" s="149">
        <f t="shared" si="765"/>
        <v>219.12484628535606</v>
      </c>
      <c r="EX296" s="149">
        <f t="shared" si="766"/>
        <v>219.87136392612192</v>
      </c>
      <c r="EY296" s="149">
        <f t="shared" si="767"/>
        <v>220.71135087554305</v>
      </c>
      <c r="EZ296" s="149">
        <f t="shared" si="768"/>
        <v>221.64269593076523</v>
      </c>
      <c r="FA296" s="149">
        <f t="shared" si="769"/>
        <v>222.66312798951057</v>
      </c>
      <c r="FB296" s="149">
        <f t="shared" si="770"/>
        <v>223.77024003733021</v>
      </c>
      <c r="FC296" s="149">
        <f t="shared" si="771"/>
        <v>224.96151324348216</v>
      </c>
      <c r="FD296" s="149">
        <f t="shared" si="772"/>
        <v>226.23434072126096</v>
      </c>
      <c r="FE296" s="149">
        <f t="shared" si="773"/>
        <v>227.58605056029981</v>
      </c>
      <c r="FF296" s="149">
        <f t="shared" si="774"/>
        <v>229.01392779725754</v>
      </c>
      <c r="FG296" s="149">
        <f t="shared" si="775"/>
        <v>230.51523505392603</v>
      </c>
      <c r="FH296" s="149">
        <f t="shared" si="776"/>
        <v>232.08723163502691</v>
      </c>
      <c r="FI296" s="149">
        <f t="shared" si="777"/>
        <v>233.72719093912687</v>
      </c>
      <c r="FJ296" s="149">
        <f t="shared" si="778"/>
        <v>235.4324160930866</v>
      </c>
      <c r="FK296" s="149">
        <f t="shared" si="779"/>
        <v>237.20025377170819</v>
      </c>
      <c r="FL296" s="149">
        <f t="shared" si="780"/>
        <v>239.02810620880027</v>
      </c>
      <c r="FM296" s="149">
        <f t="shared" si="781"/>
        <v>240.91344144321562</v>
      </c>
      <c r="FN296" s="149">
        <f t="shared" si="782"/>
        <v>242.85380187349926</v>
      </c>
      <c r="FO296" s="149">
        <f t="shared" si="783"/>
        <v>244.84681121786352</v>
      </c>
      <c r="FP296" s="149">
        <f t="shared" si="784"/>
        <v>246.89017999281137</v>
      </c>
      <c r="FQ296" s="149">
        <f t="shared" si="785"/>
        <v>248.98170963453182</v>
      </c>
      <c r="FR296" s="149">
        <f t="shared" si="786"/>
        <v>251.11929539299035</v>
      </c>
      <c r="FS296" s="149">
        <f t="shared" si="787"/>
        <v>253.30092813020315</v>
      </c>
      <c r="FT296" s="149">
        <f t="shared" si="788"/>
        <v>255.52469515236442</v>
      </c>
      <c r="FU296" s="149">
        <f t="shared" si="789"/>
        <v>257.78878020098443</v>
      </c>
      <c r="FV296" s="149">
        <f t="shared" si="790"/>
        <v>260.09146272171824</v>
      </c>
      <c r="FW296" s="149">
        <f t="shared" si="791"/>
        <v>262.43111652168602</v>
      </c>
      <c r="FX296" s="149">
        <f t="shared" si="792"/>
        <v>264.80620791732423</v>
      </c>
      <c r="FY296" s="149">
        <f t="shared" si="793"/>
        <v>267.21529346559385</v>
      </c>
      <c r="FZ296" s="149">
        <f t="shared" si="794"/>
        <v>269.65701736202067</v>
      </c>
      <c r="GA296" s="149">
        <f t="shared" si="795"/>
        <v>272.13010857985097</v>
      </c>
      <c r="GB296" s="149">
        <f t="shared" si="796"/>
        <v>274.63337781573932</v>
      </c>
      <c r="GC296" s="149">
        <f t="shared" si="797"/>
        <v>277.16571429900682</v>
      </c>
      <c r="GD296" s="149">
        <f t="shared" si="798"/>
        <v>279.72608251370741</v>
      </c>
      <c r="GE296" s="317">
        <f t="shared" si="799"/>
        <v>282.31351887555741</v>
      </c>
      <c r="GF296" s="149">
        <f t="shared" si="800"/>
        <v>284.92712839927373</v>
      </c>
      <c r="GG296" s="149">
        <f t="shared" si="801"/>
        <v>287.56608138599614</v>
      </c>
      <c r="GH296" s="149">
        <f t="shared" si="802"/>
        <v>290.2296101552472</v>
      </c>
      <c r="GI296" s="149">
        <f t="shared" si="803"/>
        <v>292.91700584127204</v>
      </c>
      <c r="GJ296" s="149">
        <f t="shared" si="804"/>
        <v>295.62761526955779</v>
      </c>
      <c r="GK296" s="149">
        <f t="shared" si="805"/>
        <v>298.36083792582281</v>
      </c>
      <c r="GL296" s="149">
        <f t="shared" si="806"/>
        <v>301.11612302673927</v>
      </c>
      <c r="GM296" s="149">
        <f t="shared" si="807"/>
        <v>303.89296669906571</v>
      </c>
      <c r="GN296" s="149">
        <f t="shared" si="808"/>
        <v>306.69090927166889</v>
      </c>
      <c r="GO296" s="149">
        <f t="shared" si="809"/>
        <v>309.5095326830708</v>
      </c>
      <c r="GP296" s="149">
        <f t="shared" si="810"/>
        <v>312.34845800561754</v>
      </c>
      <c r="GQ296" s="149">
        <f t="shared" si="811"/>
        <v>315.20734308609747</v>
      </c>
      <c r="GR296" s="149">
        <f t="shared" si="812"/>
        <v>318.08588030160666</v>
      </c>
      <c r="GS296" s="149">
        <f t="shared" si="813"/>
        <v>320.9837944286262</v>
      </c>
      <c r="GT296" s="149">
        <f t="shared" si="814"/>
        <v>323.9008406226215</v>
      </c>
      <c r="GU296" s="149">
        <f t="shared" si="815"/>
        <v>326.83680250497093</v>
      </c>
      <c r="GV296" s="149">
        <f t="shared" si="816"/>
        <v>329.79149035364605</v>
      </c>
      <c r="GW296" s="149">
        <f t="shared" si="817"/>
        <v>332.76473939379969</v>
      </c>
      <c r="GX296" s="149">
        <f t="shared" si="818"/>
        <v>335.75640818422727</v>
      </c>
      <c r="HA296" s="269">
        <v>378.944939262388</v>
      </c>
      <c r="HB296" s="274">
        <v>38000</v>
      </c>
      <c r="HC296" s="149">
        <f t="shared" si="820"/>
        <v>19.214788126864764</v>
      </c>
      <c r="HD296" s="149">
        <f t="shared" si="821"/>
        <v>38.416715343746091</v>
      </c>
      <c r="HE296" s="149">
        <f t="shared" si="822"/>
        <v>57.593015550456506</v>
      </c>
      <c r="HF296" s="149">
        <f t="shared" si="823"/>
        <v>76.731110455298747</v>
      </c>
      <c r="HG296" s="149">
        <f t="shared" si="824"/>
        <v>95.818699017421309</v>
      </c>
      <c r="HH296" s="149">
        <f t="shared" si="825"/>
        <v>114.84384171686426</v>
      </c>
      <c r="HI296" s="149">
        <f t="shared" si="826"/>
        <v>133.79503821891274</v>
      </c>
      <c r="HJ296" s="149">
        <f t="shared" si="827"/>
        <v>152.66129722771669</v>
      </c>
      <c r="HK296" s="149">
        <f t="shared" si="828"/>
        <v>171.43219758295248</v>
      </c>
      <c r="HL296" s="149">
        <f t="shared" si="829"/>
        <v>190.09793993119558</v>
      </c>
      <c r="HM296" s="149">
        <f t="shared" si="830"/>
        <v>208.64938858526372</v>
      </c>
      <c r="HN296" s="149">
        <f t="shared" si="831"/>
        <v>227.07810345857698</v>
      </c>
      <c r="HO296" s="149">
        <f t="shared" si="832"/>
        <v>245.37636221544236</v>
      </c>
      <c r="HP296" s="149">
        <f t="shared" si="833"/>
        <v>263.53717300396318</v>
      </c>
      <c r="HQ296" s="149">
        <f t="shared" si="834"/>
        <v>281.55427832922203</v>
      </c>
      <c r="HR296" s="149">
        <f t="shared" si="835"/>
        <v>299.42215077683392</v>
      </c>
      <c r="HS296" s="149">
        <f t="shared" si="836"/>
        <v>317.13598140960761</v>
      </c>
      <c r="HT296" s="149">
        <f t="shared" si="837"/>
        <v>334.69166173382035</v>
      </c>
      <c r="HU296" s="149">
        <f t="shared" si="838"/>
        <v>352.08576016907051</v>
      </c>
      <c r="HV296" s="149">
        <f t="shared" si="839"/>
        <v>369.31549396084796</v>
      </c>
      <c r="HW296" s="149">
        <f t="shared" si="840"/>
        <v>386.37869745254051</v>
      </c>
      <c r="HX296" s="149">
        <f t="shared" si="841"/>
        <v>403.27378758903029</v>
      </c>
      <c r="HY296" s="149">
        <f t="shared" si="842"/>
        <v>419.9997274622803</v>
      </c>
      <c r="HZ296" s="149">
        <f t="shared" si="843"/>
        <v>436.55598863577495</v>
      </c>
      <c r="IA296" s="149">
        <f t="shared" si="844"/>
        <v>452.94251290360984</v>
      </c>
      <c r="IB296" s="149">
        <f t="shared" si="845"/>
        <v>469.15967405567227</v>
      </c>
      <c r="IC296" s="149">
        <f t="shared" si="846"/>
        <v>485.20824013584411</v>
      </c>
      <c r="ID296" s="149">
        <f t="shared" si="847"/>
        <v>501.08933659837521</v>
      </c>
      <c r="IE296" s="149">
        <f t="shared" si="848"/>
        <v>516.80441069018491</v>
      </c>
      <c r="IF296" s="149">
        <f t="shared" si="849"/>
        <v>532.35519731568422</v>
      </c>
      <c r="IG296" s="149">
        <f t="shared" si="850"/>
        <v>547.74368657621028</v>
      </c>
      <c r="IH296" s="149">
        <f t="shared" si="851"/>
        <v>562.9720931191473</v>
      </c>
      <c r="II296" s="149">
        <f t="shared" si="852"/>
        <v>578.04282738216239</v>
      </c>
      <c r="IJ296" s="149">
        <f t="shared" si="853"/>
        <v>592.95846877553686</v>
      </c>
      <c r="IK296" s="149">
        <f t="shared" si="854"/>
        <v>607.72174081015396</v>
      </c>
      <c r="IL296" s="149">
        <f t="shared" si="855"/>
        <v>622.33548814946255</v>
      </c>
      <c r="IM296" s="149">
        <f t="shared" si="856"/>
        <v>636.80265554047298</v>
      </c>
      <c r="IN296" s="149">
        <f t="shared" si="857"/>
        <v>651.12626856055658</v>
      </c>
      <c r="IO296" s="149">
        <f t="shared" si="858"/>
        <v>665.30941610316802</v>
      </c>
      <c r="IP296" s="149">
        <f t="shared" si="859"/>
        <v>679.35523451578274</v>
      </c>
      <c r="IQ296" s="317">
        <f t="shared" si="860"/>
        <v>693.26689329680732</v>
      </c>
      <c r="IR296" s="149">
        <f t="shared" si="861"/>
        <v>707.0475822544895</v>
      </c>
      <c r="IS296" s="149">
        <f t="shared" si="862"/>
        <v>720.70050002932442</v>
      </c>
      <c r="IT296" s="149">
        <f t="shared" si="863"/>
        <v>734.22884388177749</v>
      </c>
      <c r="IU296" s="149">
        <f t="shared" si="864"/>
        <v>747.63580064891107</v>
      </c>
      <c r="IV296" s="149">
        <f t="shared" si="865"/>
        <v>760.92453877636126</v>
      </c>
      <c r="IW296" s="149">
        <f t="shared" si="866"/>
        <v>774.09820133579547</v>
      </c>
      <c r="IX296" s="149">
        <f t="shared" si="867"/>
        <v>787.15989994226823</v>
      </c>
      <c r="IY296" s="149">
        <f t="shared" si="868"/>
        <v>800.11270949055768</v>
      </c>
      <c r="IZ296" s="149">
        <f t="shared" si="869"/>
        <v>812.9596636344578</v>
      </c>
      <c r="JA296" s="149">
        <f t="shared" si="870"/>
        <v>825.70375093800772</v>
      </c>
      <c r="JB296" s="149">
        <f t="shared" si="871"/>
        <v>838.34791163263742</v>
      </c>
      <c r="JC296" s="149">
        <f t="shared" si="872"/>
        <v>850.89503491910193</v>
      </c>
      <c r="JD296" s="149">
        <f t="shared" si="873"/>
        <v>863.3479567578695</v>
      </c>
      <c r="JE296" s="149">
        <f t="shared" si="874"/>
        <v>875.70945809620378</v>
      </c>
      <c r="JF296" s="149">
        <f t="shared" si="875"/>
        <v>887.98226348452249</v>
      </c>
      <c r="JG296" s="149">
        <f t="shared" si="876"/>
        <v>900.16904003877687</v>
      </c>
      <c r="JH296" s="149">
        <f t="shared" si="877"/>
        <v>912.27239670942959</v>
      </c>
      <c r="JI296" s="149">
        <f t="shared" si="878"/>
        <v>924.29488382125749</v>
      </c>
      <c r="JJ296" s="149">
        <f t="shared" si="879"/>
        <v>936.23899285154766</v>
      </c>
      <c r="JL296" s="269">
        <v>388.84164891324946</v>
      </c>
      <c r="JM296" s="274">
        <v>39000</v>
      </c>
      <c r="JN296" s="115">
        <f t="shared" si="695"/>
        <v>186.85606416654201</v>
      </c>
      <c r="JO296" s="115">
        <f t="shared" si="696"/>
        <v>197.00915012679263</v>
      </c>
      <c r="JP296" s="115">
        <f t="shared" si="697"/>
        <v>207.26381080924972</v>
      </c>
      <c r="JQ296" s="115">
        <f t="shared" si="698"/>
        <v>217.6193290954804</v>
      </c>
      <c r="JR296" s="115">
        <f t="shared" si="699"/>
        <v>228.07471433630485</v>
      </c>
      <c r="JS296" s="115">
        <f t="shared" si="700"/>
        <v>238.62871521108906</v>
      </c>
      <c r="JT296" s="115">
        <f t="shared" si="701"/>
        <v>249.27983563330577</v>
      </c>
      <c r="JU296" s="115">
        <f t="shared" si="702"/>
        <v>260.02635327407165</v>
      </c>
      <c r="JV296" s="115">
        <f t="shared" si="703"/>
        <v>270.86634022349278</v>
      </c>
      <c r="JW296" s="115">
        <f t="shared" si="704"/>
        <v>281.79768527871494</v>
      </c>
      <c r="JX296" s="115">
        <f t="shared" si="705"/>
        <v>292.81811733746031</v>
      </c>
      <c r="JY296" s="115">
        <f t="shared" si="706"/>
        <v>303.92522938527992</v>
      </c>
      <c r="JZ296" s="115">
        <f t="shared" si="707"/>
        <v>315.11650259143187</v>
      </c>
      <c r="KA296" s="115">
        <f t="shared" si="708"/>
        <v>326.3893300692107</v>
      </c>
      <c r="KB296" s="115">
        <f t="shared" si="709"/>
        <v>337.74103990824949</v>
      </c>
      <c r="KC296" s="115">
        <f t="shared" si="710"/>
        <v>349.16891714520727</v>
      </c>
      <c r="KD296" s="115">
        <f t="shared" si="711"/>
        <v>360.67022440187577</v>
      </c>
      <c r="KE296" s="115">
        <f t="shared" si="712"/>
        <v>372.24222098297662</v>
      </c>
      <c r="KF296" s="115">
        <f t="shared" si="713"/>
        <v>383.88218028707661</v>
      </c>
      <c r="KG296" s="115">
        <f t="shared" si="714"/>
        <v>395.58740544103631</v>
      </c>
      <c r="KH296" s="115">
        <f t="shared" si="715"/>
        <v>407.35524311965787</v>
      </c>
      <c r="KI296" s="115">
        <f t="shared" si="716"/>
        <v>419.18309555675</v>
      </c>
      <c r="KJ296" s="115">
        <f t="shared" si="717"/>
        <v>431.06843079116533</v>
      </c>
      <c r="KK296" s="115">
        <f t="shared" si="718"/>
        <v>443.00879122144897</v>
      </c>
      <c r="KL296" s="115">
        <f t="shared" si="719"/>
        <v>455.00180056581326</v>
      </c>
      <c r="KM296" s="115">
        <f t="shared" si="720"/>
        <v>467.04516934076105</v>
      </c>
      <c r="KN296" s="115">
        <f t="shared" si="721"/>
        <v>479.13669898248156</v>
      </c>
      <c r="KO296" s="115">
        <f t="shared" si="722"/>
        <v>491.27428474094006</v>
      </c>
      <c r="KP296" s="115">
        <f t="shared" si="723"/>
        <v>503.45591747815286</v>
      </c>
      <c r="KQ296" s="115">
        <f t="shared" si="724"/>
        <v>515.67968450031412</v>
      </c>
      <c r="KR296" s="115">
        <f t="shared" si="725"/>
        <v>527.94376954893414</v>
      </c>
      <c r="KS296" s="115">
        <f t="shared" si="726"/>
        <v>540.24645206966795</v>
      </c>
      <c r="KT296" s="115">
        <f t="shared" si="727"/>
        <v>552.58610586963573</v>
      </c>
      <c r="KU296" s="115">
        <f t="shared" si="728"/>
        <v>564.961197265274</v>
      </c>
      <c r="KV296" s="115">
        <f t="shared" si="729"/>
        <v>577.37028281354355</v>
      </c>
      <c r="KW296" s="115">
        <f t="shared" si="730"/>
        <v>589.81200670997032</v>
      </c>
      <c r="KX296" s="115">
        <f t="shared" si="731"/>
        <v>602.28509792780073</v>
      </c>
      <c r="KY296" s="115">
        <f t="shared" si="732"/>
        <v>614.78836716368903</v>
      </c>
      <c r="KZ296" s="115">
        <f t="shared" si="733"/>
        <v>627.32070364695653</v>
      </c>
      <c r="LA296" s="115">
        <f t="shared" si="734"/>
        <v>639.88107186165712</v>
      </c>
      <c r="LB296" s="360">
        <f t="shared" si="735"/>
        <v>652.46850822350711</v>
      </c>
      <c r="LC296" s="115">
        <f t="shared" si="736"/>
        <v>665.08211774722349</v>
      </c>
      <c r="LD296" s="115">
        <f t="shared" si="737"/>
        <v>677.72107073394591</v>
      </c>
      <c r="LE296" s="115">
        <f t="shared" si="738"/>
        <v>690.38459950319691</v>
      </c>
      <c r="LF296" s="115">
        <f t="shared" si="739"/>
        <v>703.07199518922175</v>
      </c>
      <c r="LG296" s="115">
        <f t="shared" si="740"/>
        <v>715.78260461750756</v>
      </c>
      <c r="LH296" s="115">
        <f t="shared" si="741"/>
        <v>728.51582727377252</v>
      </c>
      <c r="LI296" s="115">
        <f t="shared" si="742"/>
        <v>741.27111237468898</v>
      </c>
      <c r="LJ296" s="115">
        <f t="shared" si="743"/>
        <v>754.04795604701542</v>
      </c>
      <c r="LK296" s="115">
        <f t="shared" si="744"/>
        <v>766.84589861961854</v>
      </c>
      <c r="LL296" s="115">
        <f t="shared" si="745"/>
        <v>779.66452203102051</v>
      </c>
      <c r="LM296" s="115">
        <f t="shared" si="746"/>
        <v>792.50344735356725</v>
      </c>
      <c r="LN296" s="115">
        <f t="shared" si="747"/>
        <v>805.36233243404718</v>
      </c>
      <c r="LO296" s="115">
        <f t="shared" si="748"/>
        <v>818.24086964955632</v>
      </c>
      <c r="LP296" s="115">
        <f t="shared" si="749"/>
        <v>831.13878377657591</v>
      </c>
      <c r="LQ296" s="115">
        <f t="shared" si="750"/>
        <v>844.05582997057127</v>
      </c>
      <c r="LR296" s="115">
        <f t="shared" si="751"/>
        <v>856.99179185292064</v>
      </c>
      <c r="LS296" s="115">
        <f t="shared" si="752"/>
        <v>869.94647970159576</v>
      </c>
      <c r="LT296" s="115">
        <f t="shared" si="753"/>
        <v>882.9197287417494</v>
      </c>
      <c r="LU296" s="115">
        <f t="shared" si="754"/>
        <v>895.91139753217703</v>
      </c>
      <c r="LX296" s="269">
        <v>380</v>
      </c>
      <c r="LY296" s="352">
        <v>38000</v>
      </c>
      <c r="LZ296" s="351">
        <f t="shared" si="880"/>
        <v>3.3500375423121155E-2</v>
      </c>
      <c r="MA296" s="351">
        <f t="shared" si="881"/>
        <v>6.6978328256418071E-2</v>
      </c>
      <c r="MB296" s="351">
        <f t="shared" si="882"/>
        <v>0.10041160120794741</v>
      </c>
      <c r="MC296" s="351">
        <f t="shared" si="883"/>
        <v>0.13377826442392893</v>
      </c>
      <c r="MD296" s="351">
        <f t="shared" si="884"/>
        <v>0.16705687142866385</v>
      </c>
      <c r="ME296" s="351">
        <f t="shared" si="885"/>
        <v>0.20022660604669457</v>
      </c>
      <c r="MF296" s="351">
        <f t="shared" si="886"/>
        <v>0.23326741780814877</v>
      </c>
      <c r="MG296" s="351">
        <f t="shared" si="887"/>
        <v>0.26616014373631652</v>
      </c>
      <c r="MH296" s="351">
        <f t="shared" si="888"/>
        <v>0.2988866148677472</v>
      </c>
      <c r="MI296" s="351">
        <f t="shared" si="889"/>
        <v>0.33142974633965405</v>
      </c>
      <c r="MJ296" s="351">
        <f t="shared" si="890"/>
        <v>0.36377361037035488</v>
      </c>
      <c r="MK296" s="351">
        <f t="shared" si="891"/>
        <v>0.39590349193581897</v>
      </c>
      <c r="ML296" s="351">
        <f t="shared" si="892"/>
        <v>0.42780592738798789</v>
      </c>
      <c r="MM296" s="351">
        <f t="shared" si="893"/>
        <v>0.45946872665420002</v>
      </c>
      <c r="MN296" s="351">
        <f t="shared" si="894"/>
        <v>0.49088097998996311</v>
      </c>
      <c r="MO296" s="351">
        <f t="shared" si="895"/>
        <v>0.52203305052310356</v>
      </c>
      <c r="MP296" s="351">
        <f t="shared" si="896"/>
        <v>0.5529165540237132</v>
      </c>
      <c r="MQ296" s="351">
        <f t="shared" si="897"/>
        <v>0.5835243274629196</v>
      </c>
      <c r="MR296" s="351">
        <f t="shared" si="898"/>
        <v>0.61385038798881741</v>
      </c>
      <c r="MS296" s="351">
        <f t="shared" si="899"/>
        <v>0.64388988395692426</v>
      </c>
      <c r="MT296" s="351">
        <f t="shared" si="900"/>
        <v>0.67363903961342653</v>
      </c>
      <c r="MU296" s="351">
        <f t="shared" si="901"/>
        <v>0.70309509495179112</v>
      </c>
      <c r="MV296" s="351">
        <f t="shared" si="902"/>
        <v>0.73225624215564811</v>
      </c>
      <c r="MW296" s="351">
        <f t="shared" si="903"/>
        <v>0.76112155991264463</v>
      </c>
      <c r="MX296" s="351">
        <f t="shared" si="904"/>
        <v>0.78969094674262708</v>
      </c>
      <c r="MY296" s="351">
        <f t="shared" si="905"/>
        <v>0.81796505433644284</v>
      </c>
      <c r="MZ296" s="351">
        <f t="shared" si="906"/>
        <v>0.84594522175431008</v>
      </c>
      <c r="NA296" s="351">
        <f t="shared" si="907"/>
        <v>0.87363341119012061</v>
      </c>
      <c r="NB296" s="351">
        <f t="shared" si="908"/>
        <v>0.9010321458731082</v>
      </c>
      <c r="NC296" s="351">
        <f t="shared" si="909"/>
        <v>0.92814445055424677</v>
      </c>
      <c r="ND296" s="351">
        <f t="shared" si="910"/>
        <v>0.95497379491227918</v>
      </c>
      <c r="NE296" s="351">
        <f t="shared" si="911"/>
        <v>0.98152404011488126</v>
      </c>
      <c r="NF296" s="351">
        <f t="shared" si="912"/>
        <v>1.0077993886838941</v>
      </c>
      <c r="NG296" s="351">
        <f t="shared" si="913"/>
        <v>1.0338043377395683</v>
      </c>
      <c r="NH296" s="351">
        <f t="shared" si="914"/>
        <v>1.0595436356369965</v>
      </c>
      <c r="NI296" s="351">
        <f t="shared" si="915"/>
        <v>1.085022241956938</v>
      </c>
      <c r="NJ296" s="351">
        <f t="shared" si="916"/>
        <v>1.1102452907726768</v>
      </c>
      <c r="NK296" s="351">
        <f t="shared" si="917"/>
        <v>1.1352180570826742</v>
      </c>
      <c r="NL296" s="351">
        <f t="shared" si="918"/>
        <v>1.1599459262749809</v>
      </c>
      <c r="NM296" s="351">
        <f t="shared" si="919"/>
        <v>1.1844343664722321</v>
      </c>
      <c r="NN296" s="351">
        <f t="shared" si="920"/>
        <v>1.2086889035946629</v>
      </c>
      <c r="NO296" s="351">
        <f t="shared" si="921"/>
        <v>1.2327150989720741</v>
      </c>
      <c r="NP296" s="351">
        <f t="shared" si="922"/>
        <v>1.2565185293330106</v>
      </c>
      <c r="NQ296" s="351">
        <f t="shared" si="923"/>
        <v>1.2801047689999789</v>
      </c>
      <c r="NR296" s="351">
        <f t="shared" si="924"/>
        <v>1.3034793741226123</v>
      </c>
      <c r="NS296" s="351">
        <f t="shared" si="925"/>
        <v>1.326647868785674</v>
      </c>
      <c r="NT296" s="351">
        <f t="shared" si="926"/>
        <v>1.3496157328352147</v>
      </c>
      <c r="NU296" s="351">
        <f t="shared" si="927"/>
        <v>1.3723883912736763</v>
      </c>
      <c r="NV296" s="351">
        <f t="shared" si="928"/>
        <v>1.3949712050828591</v>
      </c>
      <c r="NW296" s="351">
        <f t="shared" si="929"/>
        <v>1.4173694633422125</v>
      </c>
      <c r="NX296" s="351">
        <f t="shared" si="930"/>
        <v>1.4395883765186241</v>
      </c>
      <c r="NY296" s="351">
        <f t="shared" si="931"/>
        <v>1.4616330708126062</v>
      </c>
      <c r="NZ296" s="351">
        <f t="shared" si="932"/>
        <v>1.4835085834543025</v>
      </c>
      <c r="OA296" s="351">
        <f t="shared" si="933"/>
        <v>1.5052198588511012</v>
      </c>
      <c r="OB296" s="351">
        <f t="shared" si="934"/>
        <v>1.5267717454966077</v>
      </c>
      <c r="OC296" s="351">
        <f t="shared" si="935"/>
        <v>1.5481689935583101</v>
      </c>
      <c r="OD296" s="351">
        <f t="shared" si="936"/>
        <v>1.569416253068521</v>
      </c>
      <c r="OE296" s="351">
        <f t="shared" si="937"/>
        <v>1.5905180726498624</v>
      </c>
      <c r="OF296" s="351">
        <f t="shared" si="938"/>
        <v>1.611478898712928</v>
      </c>
      <c r="OG296" s="351">
        <f t="shared" si="939"/>
        <v>1.6323030750695737</v>
      </c>
    </row>
    <row r="297" spans="55:397">
      <c r="BC297" s="173"/>
      <c r="BD297" s="182">
        <f t="shared" si="940"/>
        <v>0.22336100866053796</v>
      </c>
      <c r="BE297" s="91">
        <f t="shared" si="940"/>
        <v>226.32054202529008</v>
      </c>
      <c r="BF297" s="170">
        <f t="shared" si="940"/>
        <v>0.36391787340606258</v>
      </c>
      <c r="BG297" s="170">
        <f t="shared" si="940"/>
        <v>216.64999771199948</v>
      </c>
      <c r="BH297" s="116">
        <f t="shared" si="940"/>
        <v>0</v>
      </c>
      <c r="BI297" s="116"/>
      <c r="BJ297" s="109"/>
      <c r="BK297" s="210">
        <v>39000</v>
      </c>
      <c r="BL297" s="211">
        <v>11.8872</v>
      </c>
      <c r="BM297" s="285">
        <v>390</v>
      </c>
      <c r="BN297" s="115"/>
      <c r="BO297" s="105">
        <f t="shared" si="756"/>
        <v>196.40041693566587</v>
      </c>
      <c r="BP297" s="201">
        <f t="shared" si="757"/>
        <v>0.31580704706559409</v>
      </c>
      <c r="BQ297" s="205">
        <f t="shared" ref="BQ297:BQ323" si="943">BQ296</f>
        <v>-56.500002288000502</v>
      </c>
      <c r="BR297" s="208">
        <f t="shared" si="941"/>
        <v>216.64999771199948</v>
      </c>
      <c r="BS297" s="94"/>
      <c r="BT297" s="196">
        <f t="shared" si="758"/>
        <v>573.56933718429855</v>
      </c>
      <c r="BU297" s="128"/>
      <c r="BV297" s="228">
        <f t="shared" si="819"/>
        <v>0.19383214106653429</v>
      </c>
      <c r="BW297" s="165">
        <f t="shared" si="632"/>
        <v>0.25780167107395435</v>
      </c>
      <c r="BX297" s="200">
        <f t="shared" si="942"/>
        <v>0.75186533996876448</v>
      </c>
      <c r="BY297" s="279"/>
      <c r="CC297" s="269">
        <v>398.73073594324734</v>
      </c>
      <c r="CD297" s="274">
        <v>40000</v>
      </c>
      <c r="CE297" s="72">
        <f t="shared" si="635"/>
        <v>3.5195608724016302E-2</v>
      </c>
      <c r="CF297" s="72">
        <f t="shared" si="636"/>
        <v>7.0364594688594545E-2</v>
      </c>
      <c r="CG297" s="72">
        <f t="shared" si="637"/>
        <v>0.10548055212687674</v>
      </c>
      <c r="CH297" s="72">
        <f t="shared" si="638"/>
        <v>0.14051750465483781</v>
      </c>
      <c r="CI297" s="72">
        <f t="shared" si="639"/>
        <v>0.17545010864325178</v>
      </c>
      <c r="CJ297" s="72">
        <f t="shared" si="640"/>
        <v>0.21025384351799456</v>
      </c>
      <c r="CK297" s="72">
        <f t="shared" si="641"/>
        <v>0.24490518544694467</v>
      </c>
      <c r="CL297" s="72">
        <f t="shared" si="642"/>
        <v>0.27938176150417904</v>
      </c>
      <c r="CM297" s="72">
        <f t="shared" si="643"/>
        <v>0.31366248211319459</v>
      </c>
      <c r="CN297" s="72">
        <f t="shared" si="644"/>
        <v>0.34772765032280994</v>
      </c>
      <c r="CO297" s="72">
        <f t="shared" si="645"/>
        <v>0.38155904721969491</v>
      </c>
      <c r="CP297" s="72">
        <f t="shared" si="646"/>
        <v>0.41513999349557784</v>
      </c>
      <c r="CQ297" s="72">
        <f t="shared" si="647"/>
        <v>0.44845538783310473</v>
      </c>
      <c r="CR297" s="72">
        <f t="shared" si="648"/>
        <v>0.4814917233304879</v>
      </c>
      <c r="CS297" s="72">
        <f t="shared" si="649"/>
        <v>0.51423708363605913</v>
      </c>
      <c r="CT297" s="72">
        <f t="shared" si="650"/>
        <v>0.54668112080299569</v>
      </c>
      <c r="CU297" s="72">
        <f t="shared" si="651"/>
        <v>0.57881501710222605</v>
      </c>
      <c r="CV297" s="72">
        <f t="shared" si="652"/>
        <v>0.61063143315467461</v>
      </c>
      <c r="CW297" s="72">
        <f t="shared" si="653"/>
        <v>0.64212444477285702</v>
      </c>
      <c r="CX297" s="72">
        <f t="shared" si="654"/>
        <v>0.67328947085109592</v>
      </c>
      <c r="CY297" s="72">
        <f t="shared" si="655"/>
        <v>0.70412319452788241</v>
      </c>
      <c r="CZ297" s="72">
        <f t="shared" si="656"/>
        <v>0.73462347967989128</v>
      </c>
      <c r="DA297" s="72">
        <f t="shared" si="657"/>
        <v>0.76478928460886242</v>
      </c>
      <c r="DB297" s="72">
        <f t="shared" si="658"/>
        <v>0.79462057456452095</v>
      </c>
      <c r="DC297" s="72">
        <f t="shared" si="659"/>
        <v>0.8241182345199688</v>
      </c>
      <c r="DD297" s="72">
        <f t="shared" si="660"/>
        <v>0.85328398339058209</v>
      </c>
      <c r="DE297" s="72">
        <f t="shared" si="661"/>
        <v>0.88212029067064224</v>
      </c>
      <c r="DF297" s="72">
        <f t="shared" si="662"/>
        <v>0.91063029625953174</v>
      </c>
      <c r="DG297" s="72">
        <f t="shared" si="663"/>
        <v>0.93881773406454005</v>
      </c>
      <c r="DH297" s="72">
        <f t="shared" si="664"/>
        <v>0.96668685980293034</v>
      </c>
      <c r="DI297" s="72">
        <f t="shared" si="665"/>
        <v>0.99424238328214165</v>
      </c>
      <c r="DJ297" s="72">
        <f t="shared" si="666"/>
        <v>1.021489405314274</v>
      </c>
      <c r="DK297" s="72">
        <f t="shared" si="667"/>
        <v>1.0484333593181463</v>
      </c>
      <c r="DL297" s="72">
        <f t="shared" si="668"/>
        <v>1.0750799575779224</v>
      </c>
      <c r="DM297" s="72">
        <f t="shared" si="669"/>
        <v>1.101435142060093</v>
      </c>
      <c r="DN297" s="72">
        <f t="shared" si="670"/>
        <v>1.1275050396382267</v>
      </c>
      <c r="DO297" s="72">
        <f t="shared" si="671"/>
        <v>1.1532959215359471</v>
      </c>
      <c r="DP297" s="72">
        <f t="shared" si="672"/>
        <v>1.1788141667706715</v>
      </c>
      <c r="DQ297" s="72">
        <f t="shared" si="673"/>
        <v>1.2040662293624598</v>
      </c>
      <c r="DR297" s="72">
        <f t="shared" si="674"/>
        <v>1.2290586090618751</v>
      </c>
      <c r="DS297" s="72">
        <f t="shared" si="675"/>
        <v>1.253797825346759</v>
      </c>
      <c r="DT297" s="72">
        <f t="shared" si="676"/>
        <v>1.2782903944389774</v>
      </c>
      <c r="DU297" s="72">
        <f t="shared" si="677"/>
        <v>1.3025428090972435</v>
      </c>
      <c r="DV297" s="72">
        <f t="shared" si="678"/>
        <v>1.3265615209502202</v>
      </c>
      <c r="DW297" s="72">
        <f t="shared" si="679"/>
        <v>1.3503529251443935</v>
      </c>
      <c r="DX297" s="72">
        <f t="shared" si="680"/>
        <v>1.3739233470929983</v>
      </c>
      <c r="DY297" s="72">
        <f t="shared" si="681"/>
        <v>1.3972790311249883</v>
      </c>
      <c r="DZ297" s="72">
        <f t="shared" si="682"/>
        <v>1.4204261308463317</v>
      </c>
      <c r="EA297" s="72">
        <f t="shared" si="683"/>
        <v>1.4433707010392922</v>
      </c>
      <c r="EB297" s="72">
        <f t="shared" si="684"/>
        <v>1.4661186909386199</v>
      </c>
      <c r="EC297" s="72">
        <f t="shared" si="685"/>
        <v>1.48867593873657</v>
      </c>
      <c r="ED297" s="72">
        <f t="shared" si="686"/>
        <v>1.5110481671811127</v>
      </c>
      <c r="EE297" s="72">
        <f t="shared" si="687"/>
        <v>1.5332409801435585</v>
      </c>
      <c r="EF297" s="72">
        <f t="shared" si="688"/>
        <v>1.555259860043096</v>
      </c>
      <c r="EG297" s="72">
        <f t="shared" si="689"/>
        <v>1.5771101660262152</v>
      </c>
      <c r="EH297" s="72">
        <f t="shared" si="690"/>
        <v>1.5987971328088091</v>
      </c>
      <c r="EI297" s="72">
        <f t="shared" si="691"/>
        <v>1.620325870097842</v>
      </c>
      <c r="EJ297" s="72">
        <f t="shared" si="692"/>
        <v>1.6417013625178176</v>
      </c>
      <c r="EK297" s="72">
        <f t="shared" si="693"/>
        <v>1.6629284699750044</v>
      </c>
      <c r="EL297" s="72">
        <f t="shared" si="694"/>
        <v>1.6840119283993891</v>
      </c>
      <c r="EO297" s="269">
        <v>398.73073594324734</v>
      </c>
      <c r="EP297" s="274">
        <v>40000</v>
      </c>
      <c r="EQ297" s="149">
        <f t="shared" si="759"/>
        <v>216.7036719201794</v>
      </c>
      <c r="ER297" s="149">
        <f t="shared" si="760"/>
        <v>216.86453217385977</v>
      </c>
      <c r="ES297" s="149">
        <f t="shared" si="761"/>
        <v>217.13209365108816</v>
      </c>
      <c r="ET297" s="149">
        <f t="shared" si="762"/>
        <v>217.50555588069201</v>
      </c>
      <c r="EU297" s="149">
        <f t="shared" si="763"/>
        <v>217.98381384910479</v>
      </c>
      <c r="EV297" s="149">
        <f t="shared" si="764"/>
        <v>218.56547308045199</v>
      </c>
      <c r="EW297" s="149">
        <f t="shared" si="765"/>
        <v>219.24886824993519</v>
      </c>
      <c r="EX297" s="149">
        <f t="shared" si="766"/>
        <v>220.03208480437073</v>
      </c>
      <c r="EY297" s="149">
        <f t="shared" si="767"/>
        <v>220.91298300283771</v>
      </c>
      <c r="EZ297" s="149">
        <f t="shared" si="768"/>
        <v>221.88922375623062</v>
      </c>
      <c r="FA297" s="149">
        <f t="shared" si="769"/>
        <v>222.95829563668238</v>
      </c>
      <c r="FB297" s="149">
        <f t="shared" si="770"/>
        <v>224.11754244440081</v>
      </c>
      <c r="FC297" s="149">
        <f t="shared" si="771"/>
        <v>225.364190757171</v>
      </c>
      <c r="FD297" s="149">
        <f t="shared" si="772"/>
        <v>226.69537694252969</v>
      </c>
      <c r="FE297" s="149">
        <f t="shared" si="773"/>
        <v>228.10817317981369</v>
      </c>
      <c r="FF297" s="149">
        <f t="shared" si="774"/>
        <v>229.59961211425303</v>
      </c>
      <c r="FG297" s="149">
        <f t="shared" si="775"/>
        <v>231.16670984360994</v>
      </c>
      <c r="FH297" s="149">
        <f t="shared" si="776"/>
        <v>232.80648701566631</v>
      </c>
      <c r="FI297" s="149">
        <f t="shared" si="777"/>
        <v>234.5159878888883</v>
      </c>
      <c r="FJ297" s="149">
        <f t="shared" si="778"/>
        <v>236.29229727641004</v>
      </c>
      <c r="FK297" s="149">
        <f t="shared" si="779"/>
        <v>238.13255535334244</v>
      </c>
      <c r="FL297" s="149">
        <f t="shared" si="780"/>
        <v>240.03397035839231</v>
      </c>
      <c r="FM297" s="149">
        <f t="shared" si="781"/>
        <v>241.99382926245832</v>
      </c>
      <c r="FN297" s="149">
        <f t="shared" si="782"/>
        <v>244.00950650945651</v>
      </c>
      <c r="FO297" s="149">
        <f t="shared" si="783"/>
        <v>246.07847095862272</v>
      </c>
      <c r="FP297" s="149">
        <f t="shared" si="784"/>
        <v>248.19829117377506</v>
      </c>
      <c r="FQ297" s="149">
        <f t="shared" si="785"/>
        <v>250.36663921445742</v>
      </c>
      <c r="FR297" s="149">
        <f t="shared" si="786"/>
        <v>252.58129308759547</v>
      </c>
      <c r="FS297" s="149">
        <f t="shared" si="787"/>
        <v>254.84013801729785</v>
      </c>
      <c r="FT297" s="149">
        <f t="shared" si="788"/>
        <v>257.14116668577486</v>
      </c>
      <c r="FU297" s="149">
        <f t="shared" si="789"/>
        <v>259.48247859089514</v>
      </c>
      <c r="FV297" s="149">
        <f t="shared" si="790"/>
        <v>261.8622786565071</v>
      </c>
      <c r="FW297" s="149">
        <f t="shared" si="791"/>
        <v>264.2788752209857</v>
      </c>
      <c r="FX297" s="149">
        <f t="shared" si="792"/>
        <v>266.7306775181051</v>
      </c>
      <c r="FY297" s="149">
        <f t="shared" si="793"/>
        <v>269.21619275276436</v>
      </c>
      <c r="FZ297" s="149">
        <f t="shared" si="794"/>
        <v>271.73402286263519</v>
      </c>
      <c r="GA297" s="149">
        <f t="shared" si="795"/>
        <v>274.28286104577018</v>
      </c>
      <c r="GB297" s="149">
        <f t="shared" si="796"/>
        <v>276.8614881237512</v>
      </c>
      <c r="GC297" s="149">
        <f t="shared" si="797"/>
        <v>279.46876880024877</v>
      </c>
      <c r="GD297" s="149">
        <f t="shared" si="798"/>
        <v>282.10364786593539</v>
      </c>
      <c r="GE297" s="317">
        <f t="shared" si="799"/>
        <v>284.76514639260989</v>
      </c>
      <c r="GF297" s="149">
        <f t="shared" si="800"/>
        <v>287.45235795214188</v>
      </c>
      <c r="GG297" s="149">
        <f t="shared" si="801"/>
        <v>290.16444488940255</v>
      </c>
      <c r="GH297" s="149">
        <f t="shared" si="802"/>
        <v>292.90063467268408</v>
      </c>
      <c r="GI297" s="149">
        <f t="shared" si="803"/>
        <v>295.66021634017324</v>
      </c>
      <c r="GJ297" s="149">
        <f t="shared" si="804"/>
        <v>298.44253705677119</v>
      </c>
      <c r="GK297" s="149">
        <f t="shared" si="805"/>
        <v>301.24699879188552</v>
      </c>
      <c r="GL297" s="149">
        <f t="shared" si="806"/>
        <v>304.07305512571025</v>
      </c>
      <c r="GM297" s="149">
        <f t="shared" si="807"/>
        <v>306.92020818887892</v>
      </c>
      <c r="GN297" s="149">
        <f t="shared" si="808"/>
        <v>309.78800573818125</v>
      </c>
      <c r="GO297" s="149">
        <f t="shared" si="809"/>
        <v>312.67603836922336</v>
      </c>
      <c r="GP297" s="149">
        <f t="shared" si="810"/>
        <v>315.5839368654253</v>
      </c>
      <c r="GQ297" s="149">
        <f t="shared" si="811"/>
        <v>318.51136968155157</v>
      </c>
      <c r="GR297" s="149">
        <f t="shared" si="812"/>
        <v>321.45804055902198</v>
      </c>
      <c r="GS297" s="149">
        <f t="shared" si="813"/>
        <v>324.42368626950912</v>
      </c>
      <c r="GT297" s="149">
        <f t="shared" si="814"/>
        <v>327.40807448276337</v>
      </c>
      <c r="GU297" s="149">
        <f t="shared" si="815"/>
        <v>330.41100175420047</v>
      </c>
      <c r="GV297" s="149">
        <f t="shared" si="816"/>
        <v>333.43229162749486</v>
      </c>
      <c r="GW297" s="149">
        <f t="shared" si="817"/>
        <v>336.47179284724393</v>
      </c>
      <c r="GX297" s="149">
        <f t="shared" si="818"/>
        <v>339.52937767667169</v>
      </c>
      <c r="HA297" s="269">
        <v>388.84164891324946</v>
      </c>
      <c r="HB297" s="274">
        <v>39000</v>
      </c>
      <c r="HC297" s="149">
        <f t="shared" si="820"/>
        <v>19.692675635296755</v>
      </c>
      <c r="HD297" s="149">
        <f t="shared" si="821"/>
        <v>39.371338009302448</v>
      </c>
      <c r="HE297" s="149">
        <f t="shared" si="822"/>
        <v>59.022082462802551</v>
      </c>
      <c r="HF297" s="149">
        <f t="shared" si="823"/>
        <v>78.631219355021003</v>
      </c>
      <c r="HG297" s="149">
        <f t="shared" si="824"/>
        <v>98.185376192485279</v>
      </c>
      <c r="HH297" s="149">
        <f t="shared" si="825"/>
        <v>117.67159353243194</v>
      </c>
      <c r="HI297" s="149">
        <f t="shared" si="826"/>
        <v>137.07741295419424</v>
      </c>
      <c r="HJ297" s="149">
        <f t="shared" si="827"/>
        <v>156.39095567979609</v>
      </c>
      <c r="HK297" s="149">
        <f t="shared" si="828"/>
        <v>175.60099074978447</v>
      </c>
      <c r="HL297" s="149">
        <f t="shared" si="829"/>
        <v>194.69699200658192</v>
      </c>
      <c r="HM297" s="149">
        <f t="shared" si="830"/>
        <v>213.66918348593359</v>
      </c>
      <c r="HN297" s="149">
        <f t="shared" si="831"/>
        <v>232.50857315208978</v>
      </c>
      <c r="HO297" s="149">
        <f t="shared" si="832"/>
        <v>251.2069752195078</v>
      </c>
      <c r="HP297" s="149">
        <f t="shared" si="833"/>
        <v>269.75702157274083</v>
      </c>
      <c r="HQ297" s="149">
        <f t="shared" si="834"/>
        <v>288.1521630191632</v>
      </c>
      <c r="HR297" s="149">
        <f t="shared" si="835"/>
        <v>306.38666128235951</v>
      </c>
      <c r="HS297" s="149">
        <f t="shared" si="836"/>
        <v>324.45557276656979</v>
      </c>
      <c r="HT297" s="149">
        <f t="shared" si="837"/>
        <v>342.35472519677091</v>
      </c>
      <c r="HU297" s="149">
        <f t="shared" si="838"/>
        <v>360.08068826865451</v>
      </c>
      <c r="HV297" s="149">
        <f t="shared" si="839"/>
        <v>377.63073943387604</v>
      </c>
      <c r="HW297" s="149">
        <f t="shared" si="840"/>
        <v>395.00282590480504</v>
      </c>
      <c r="HX297" s="149">
        <f t="shared" si="841"/>
        <v>412.19552389684821</v>
      </c>
      <c r="HY297" s="149">
        <f t="shared" si="842"/>
        <v>429.20799604165518</v>
      </c>
      <c r="HZ297" s="149">
        <f t="shared" si="843"/>
        <v>446.03994780779715</v>
      </c>
      <c r="IA297" s="149">
        <f t="shared" si="844"/>
        <v>462.69158366219284</v>
      </c>
      <c r="IB297" s="149">
        <f t="shared" si="845"/>
        <v>479.16356360050833</v>
      </c>
      <c r="IC297" s="149">
        <f t="shared" si="846"/>
        <v>495.45696057169545</v>
      </c>
      <c r="ID297" s="149">
        <f t="shared" si="847"/>
        <v>511.57321922388473</v>
      </c>
      <c r="IE297" s="149">
        <f t="shared" si="848"/>
        <v>527.51411630779239</v>
      </c>
      <c r="IF297" s="149">
        <f t="shared" si="849"/>
        <v>543.28172299142534</v>
      </c>
      <c r="IG297" s="149">
        <f t="shared" si="850"/>
        <v>558.87836926649607</v>
      </c>
      <c r="IH297" s="149">
        <f t="shared" si="851"/>
        <v>574.30661056319218</v>
      </c>
      <c r="II297" s="149">
        <f t="shared" si="852"/>
        <v>589.56919663541532</v>
      </c>
      <c r="IJ297" s="149">
        <f t="shared" si="853"/>
        <v>604.66904273291959</v>
      </c>
      <c r="IK297" s="149">
        <f t="shared" si="854"/>
        <v>619.60920303943544</v>
      </c>
      <c r="IL297" s="149">
        <f t="shared" si="855"/>
        <v>634.39284632585475</v>
      </c>
      <c r="IM297" s="149">
        <f t="shared" si="856"/>
        <v>649.02323374434695</v>
      </c>
      <c r="IN297" s="149">
        <f t="shared" si="857"/>
        <v>663.50369867176664</v>
      </c>
      <c r="IO297" s="149">
        <f t="shared" si="858"/>
        <v>677.83762849829009</v>
      </c>
      <c r="IP297" s="149">
        <f t="shared" si="859"/>
        <v>692.02844824900399</v>
      </c>
      <c r="IQ297" s="317">
        <f t="shared" si="860"/>
        <v>706.07960592143127</v>
      </c>
      <c r="IR297" s="149">
        <f t="shared" si="861"/>
        <v>719.99455942020302</v>
      </c>
      <c r="IS297" s="149">
        <f t="shared" si="862"/>
        <v>733.77676497051823</v>
      </c>
      <c r="IT297" s="149">
        <f t="shared" si="863"/>
        <v>747.4296668943341</v>
      </c>
      <c r="IU297" s="149">
        <f t="shared" si="864"/>
        <v>760.95668863688502</v>
      </c>
      <c r="IV297" s="149">
        <f t="shared" si="865"/>
        <v>774.3612249357983</v>
      </c>
      <c r="IW297" s="149">
        <f t="shared" si="866"/>
        <v>787.64663503045972</v>
      </c>
      <c r="IX297" s="149">
        <f t="shared" si="867"/>
        <v>800.81623681511883</v>
      </c>
      <c r="IY297" s="149">
        <f t="shared" si="868"/>
        <v>813.87330184533971</v>
      </c>
      <c r="IZ297" s="149">
        <f t="shared" si="869"/>
        <v>826.82105111358328</v>
      </c>
      <c r="JA297" s="149">
        <f t="shared" si="870"/>
        <v>839.6626515158913</v>
      </c>
      <c r="JB297" s="149">
        <f t="shared" si="871"/>
        <v>852.40121293767481</v>
      </c>
      <c r="JC297" s="149">
        <f t="shared" si="872"/>
        <v>865.03978589244434</v>
      </c>
      <c r="JD297" s="149">
        <f t="shared" si="873"/>
        <v>877.58135965291638</v>
      </c>
      <c r="JE297" s="149">
        <f t="shared" si="874"/>
        <v>890.02886081921781</v>
      </c>
      <c r="JF297" s="149">
        <f t="shared" si="875"/>
        <v>902.38515227389814</v>
      </c>
      <c r="JG297" s="149">
        <f t="shared" si="876"/>
        <v>914.6530324781354</v>
      </c>
      <c r="JH297" s="149">
        <f t="shared" si="877"/>
        <v>926.83523506784036</v>
      </c>
      <c r="JI297" s="149">
        <f t="shared" si="878"/>
        <v>938.93442871240541</v>
      </c>
      <c r="JJ297" s="149">
        <f t="shared" si="879"/>
        <v>950.95321720252855</v>
      </c>
      <c r="JL297" s="269">
        <v>398.73073594324734</v>
      </c>
      <c r="JM297" s="274">
        <v>40000</v>
      </c>
      <c r="JN297" s="115">
        <f t="shared" si="695"/>
        <v>192.79211348612785</v>
      </c>
      <c r="JO297" s="115">
        <f t="shared" si="696"/>
        <v>202.95297373980819</v>
      </c>
      <c r="JP297" s="115">
        <f t="shared" si="697"/>
        <v>213.22053521703657</v>
      </c>
      <c r="JQ297" s="115">
        <f t="shared" si="698"/>
        <v>223.59399744664043</v>
      </c>
      <c r="JR297" s="115">
        <f t="shared" si="699"/>
        <v>234.07225541505321</v>
      </c>
      <c r="JS297" s="115">
        <f t="shared" si="700"/>
        <v>244.65391464640041</v>
      </c>
      <c r="JT297" s="115">
        <f t="shared" si="701"/>
        <v>255.3373098158836</v>
      </c>
      <c r="JU297" s="115">
        <f t="shared" si="702"/>
        <v>266.12052637031911</v>
      </c>
      <c r="JV297" s="115">
        <f t="shared" si="703"/>
        <v>277.00142456878609</v>
      </c>
      <c r="JW297" s="115">
        <f t="shared" si="704"/>
        <v>287.97766532217906</v>
      </c>
      <c r="JX297" s="115">
        <f t="shared" si="705"/>
        <v>299.04673720263077</v>
      </c>
      <c r="JY297" s="115">
        <f t="shared" si="706"/>
        <v>310.2059840103492</v>
      </c>
      <c r="JZ297" s="115">
        <f t="shared" si="707"/>
        <v>321.45263232311942</v>
      </c>
      <c r="KA297" s="115">
        <f t="shared" si="708"/>
        <v>332.78381850847813</v>
      </c>
      <c r="KB297" s="115">
        <f t="shared" si="709"/>
        <v>344.19661474576208</v>
      </c>
      <c r="KC297" s="115">
        <f t="shared" si="710"/>
        <v>355.68805368020145</v>
      </c>
      <c r="KD297" s="115">
        <f t="shared" si="711"/>
        <v>367.25515140955838</v>
      </c>
      <c r="KE297" s="115">
        <f t="shared" si="712"/>
        <v>378.89492858161475</v>
      </c>
      <c r="KF297" s="115">
        <f t="shared" si="713"/>
        <v>390.60442945483669</v>
      </c>
      <c r="KG297" s="115">
        <f t="shared" si="714"/>
        <v>402.38073884235848</v>
      </c>
      <c r="KH297" s="115">
        <f t="shared" si="715"/>
        <v>414.22099691929088</v>
      </c>
      <c r="KI297" s="115">
        <f t="shared" si="716"/>
        <v>426.12241192434072</v>
      </c>
      <c r="KJ297" s="115">
        <f t="shared" si="717"/>
        <v>438.08227082840676</v>
      </c>
      <c r="KK297" s="115">
        <f t="shared" si="718"/>
        <v>450.09794807540493</v>
      </c>
      <c r="KL297" s="115">
        <f t="shared" si="719"/>
        <v>462.1669125245711</v>
      </c>
      <c r="KM297" s="115">
        <f t="shared" si="720"/>
        <v>474.28673273972345</v>
      </c>
      <c r="KN297" s="115">
        <f t="shared" si="721"/>
        <v>486.45508078040586</v>
      </c>
      <c r="KO297" s="115">
        <f t="shared" si="722"/>
        <v>498.66973465354386</v>
      </c>
      <c r="KP297" s="115">
        <f t="shared" si="723"/>
        <v>510.92857958324623</v>
      </c>
      <c r="KQ297" s="115">
        <f t="shared" si="724"/>
        <v>523.22960825172322</v>
      </c>
      <c r="KR297" s="115">
        <f t="shared" si="725"/>
        <v>535.57092015684361</v>
      </c>
      <c r="KS297" s="115">
        <f t="shared" si="726"/>
        <v>547.95072022245552</v>
      </c>
      <c r="KT297" s="115">
        <f t="shared" si="727"/>
        <v>560.36731678693411</v>
      </c>
      <c r="KU297" s="115">
        <f t="shared" si="728"/>
        <v>572.81911908405345</v>
      </c>
      <c r="KV297" s="115">
        <f t="shared" si="729"/>
        <v>585.30463431871271</v>
      </c>
      <c r="KW297" s="115">
        <f t="shared" si="730"/>
        <v>597.82246442858354</v>
      </c>
      <c r="KX297" s="115">
        <f t="shared" si="731"/>
        <v>610.37130261171865</v>
      </c>
      <c r="KY297" s="115">
        <f t="shared" si="732"/>
        <v>622.94992968969962</v>
      </c>
      <c r="KZ297" s="115">
        <f t="shared" si="733"/>
        <v>635.55721036619718</v>
      </c>
      <c r="LA297" s="115">
        <f t="shared" si="734"/>
        <v>648.1920894318838</v>
      </c>
      <c r="LB297" s="360">
        <f t="shared" si="735"/>
        <v>660.85358795855836</v>
      </c>
      <c r="LC297" s="115">
        <f t="shared" si="736"/>
        <v>673.54079951809035</v>
      </c>
      <c r="LD297" s="115">
        <f t="shared" si="737"/>
        <v>686.25288645535102</v>
      </c>
      <c r="LE297" s="115">
        <f t="shared" si="738"/>
        <v>698.98907623863249</v>
      </c>
      <c r="LF297" s="115">
        <f t="shared" si="739"/>
        <v>711.74865790612171</v>
      </c>
      <c r="LG297" s="115">
        <f t="shared" si="740"/>
        <v>724.53097862271966</v>
      </c>
      <c r="LH297" s="115">
        <f t="shared" si="741"/>
        <v>737.33544035783393</v>
      </c>
      <c r="LI297" s="115">
        <f t="shared" si="742"/>
        <v>750.16149669165861</v>
      </c>
      <c r="LJ297" s="115">
        <f t="shared" si="743"/>
        <v>763.00864975482727</v>
      </c>
      <c r="LK297" s="115">
        <f t="shared" si="744"/>
        <v>775.87644730412967</v>
      </c>
      <c r="LL297" s="115">
        <f t="shared" si="745"/>
        <v>788.76447993517172</v>
      </c>
      <c r="LM297" s="115">
        <f t="shared" si="746"/>
        <v>801.67237843137377</v>
      </c>
      <c r="LN297" s="115">
        <f t="shared" si="747"/>
        <v>814.59981124749993</v>
      </c>
      <c r="LO297" s="115">
        <f t="shared" si="748"/>
        <v>827.54648212497045</v>
      </c>
      <c r="LP297" s="115">
        <f t="shared" si="749"/>
        <v>840.51212783545748</v>
      </c>
      <c r="LQ297" s="115">
        <f t="shared" si="750"/>
        <v>853.49651604871178</v>
      </c>
      <c r="LR297" s="115">
        <f t="shared" si="751"/>
        <v>866.49944332014888</v>
      </c>
      <c r="LS297" s="115">
        <f t="shared" si="752"/>
        <v>879.52073319344322</v>
      </c>
      <c r="LT297" s="115">
        <f t="shared" si="753"/>
        <v>892.56023441319235</v>
      </c>
      <c r="LU297" s="115">
        <f t="shared" si="754"/>
        <v>905.61781924262004</v>
      </c>
      <c r="LX297" s="269">
        <v>390</v>
      </c>
      <c r="LY297" s="352">
        <v>39000</v>
      </c>
      <c r="LZ297" s="351">
        <f t="shared" si="880"/>
        <v>3.4333557180671131E-2</v>
      </c>
      <c r="MA297" s="351">
        <f t="shared" si="881"/>
        <v>6.8642682683456802E-2</v>
      </c>
      <c r="MB297" s="351">
        <f t="shared" si="882"/>
        <v>0.10290313417475741</v>
      </c>
      <c r="MC297" s="351">
        <f t="shared" si="883"/>
        <v>0.13709104419882076</v>
      </c>
      <c r="MD297" s="351">
        <f t="shared" si="884"/>
        <v>0.17118309823618846</v>
      </c>
      <c r="ME297" s="351">
        <f t="shared" si="885"/>
        <v>0.20515670190825047</v>
      </c>
      <c r="MF297" s="351">
        <f t="shared" si="886"/>
        <v>0.23899013435257735</v>
      </c>
      <c r="MG297" s="351">
        <f t="shared" si="887"/>
        <v>0.2726626852954393</v>
      </c>
      <c r="MH297" s="351">
        <f t="shared" si="888"/>
        <v>0.30615477391421397</v>
      </c>
      <c r="MI297" s="351">
        <f t="shared" si="889"/>
        <v>0.33944804818605939</v>
      </c>
      <c r="MJ297" s="351">
        <f t="shared" si="890"/>
        <v>0.37252546402646641</v>
      </c>
      <c r="MK297" s="351">
        <f t="shared" si="891"/>
        <v>0.40537134410548248</v>
      </c>
      <c r="ML297" s="351">
        <f t="shared" si="892"/>
        <v>0.43797141676489287</v>
      </c>
      <c r="MM297" s="351">
        <f t="shared" si="893"/>
        <v>0.47031283592843603</v>
      </c>
      <c r="MN297" s="351">
        <f t="shared" si="894"/>
        <v>0.50238418328589018</v>
      </c>
      <c r="MO297" s="351">
        <f t="shared" si="895"/>
        <v>0.53417545433380054</v>
      </c>
      <c r="MP297" s="351">
        <f t="shared" si="896"/>
        <v>0.56567803006930295</v>
      </c>
      <c r="MQ297" s="351">
        <f t="shared" si="897"/>
        <v>0.5968846362628446</v>
      </c>
      <c r="MR297" s="351">
        <f t="shared" si="898"/>
        <v>0.62778929228734881</v>
      </c>
      <c r="MS297" s="351">
        <f t="shared" si="899"/>
        <v>0.65838725146587851</v>
      </c>
      <c r="MT297" s="351">
        <f t="shared" si="900"/>
        <v>0.68867493482812048</v>
      </c>
      <c r="MU297" s="351">
        <f t="shared" si="901"/>
        <v>0.71864986005066389</v>
      </c>
      <c r="MV297" s="351">
        <f t="shared" si="902"/>
        <v>0.74831056720827216</v>
      </c>
      <c r="MW297" s="351">
        <f t="shared" si="903"/>
        <v>0.77765654279471386</v>
      </c>
      <c r="MX297" s="351">
        <f t="shared" si="904"/>
        <v>0.80668814329159544</v>
      </c>
      <c r="MY297" s="351">
        <f t="shared" si="905"/>
        <v>0.83540651938048793</v>
      </c>
      <c r="MZ297" s="351">
        <f t="shared" si="906"/>
        <v>0.86381354171395652</v>
      </c>
      <c r="NA297" s="351">
        <f t="shared" si="907"/>
        <v>0.891911728990329</v>
      </c>
      <c r="NB297" s="351">
        <f t="shared" si="908"/>
        <v>0.91970417891828882</v>
      </c>
      <c r="NC297" s="351">
        <f t="shared" si="909"/>
        <v>0.94719450251375414</v>
      </c>
      <c r="ND297" s="351">
        <f t="shared" si="910"/>
        <v>0.97438676204358876</v>
      </c>
      <c r="NE297" s="351">
        <f t="shared" si="911"/>
        <v>1.0012854128195083</v>
      </c>
      <c r="NF297" s="351">
        <f t="shared" si="912"/>
        <v>1.0278952489504782</v>
      </c>
      <c r="NG297" s="351">
        <f t="shared" si="913"/>
        <v>1.0542213530822484</v>
      </c>
      <c r="NH297" s="351">
        <f t="shared" si="914"/>
        <v>1.0802690500875631</v>
      </c>
      <c r="NI297" s="351">
        <f t="shared" si="915"/>
        <v>1.1060438646182589</v>
      </c>
      <c r="NJ297" s="351">
        <f t="shared" si="916"/>
        <v>1.1315514823900072</v>
      </c>
      <c r="NK297" s="351">
        <f t="shared" si="917"/>
        <v>1.1567977150399351</v>
      </c>
      <c r="NL297" s="351">
        <f t="shared" si="918"/>
        <v>1.181788468375687</v>
      </c>
      <c r="NM297" s="351">
        <f t="shared" si="919"/>
        <v>1.2065297138201834</v>
      </c>
      <c r="NN297" s="351">
        <f t="shared" si="920"/>
        <v>1.2310274628480613</v>
      </c>
      <c r="NO297" s="351">
        <f t="shared" si="921"/>
        <v>1.2552877442066874</v>
      </c>
      <c r="NP297" s="351">
        <f t="shared" si="922"/>
        <v>1.2793165837153915</v>
      </c>
      <c r="NQ297" s="351">
        <f t="shared" si="923"/>
        <v>1.3031199864405774</v>
      </c>
      <c r="NR297" s="351">
        <f t="shared" si="924"/>
        <v>1.3267039210507436</v>
      </c>
      <c r="NS297" s="351">
        <f t="shared" si="925"/>
        <v>1.3500743061635834</v>
      </c>
      <c r="NT297" s="351">
        <f t="shared" si="926"/>
        <v>1.3732369985067283</v>
      </c>
      <c r="NU297" s="351">
        <f t="shared" si="927"/>
        <v>1.3961977827238725</v>
      </c>
      <c r="NV297" s="351">
        <f t="shared" si="928"/>
        <v>1.4189623626686776</v>
      </c>
      <c r="NW297" s="351">
        <f t="shared" si="929"/>
        <v>1.4415363540396342</v>
      </c>
      <c r="NX297" s="351">
        <f t="shared" si="930"/>
        <v>1.4639252782198362</v>
      </c>
      <c r="NY297" s="351">
        <f t="shared" si="931"/>
        <v>1.4861345571961466</v>
      </c>
      <c r="NZ297" s="351">
        <f t="shared" si="932"/>
        <v>1.508169509442397</v>
      </c>
      <c r="OA297" s="351">
        <f t="shared" si="933"/>
        <v>1.5300353466610317</v>
      </c>
      <c r="OB297" s="351">
        <f t="shared" si="934"/>
        <v>1.5517371712868167</v>
      </c>
      <c r="OC297" s="351">
        <f t="shared" si="935"/>
        <v>1.5732799746649373</v>
      </c>
      <c r="OD297" s="351">
        <f t="shared" si="936"/>
        <v>1.594668635823955</v>
      </c>
      <c r="OE297" s="351">
        <f t="shared" si="937"/>
        <v>1.6159079207716274</v>
      </c>
      <c r="OF297" s="351">
        <f t="shared" si="938"/>
        <v>1.6370024822486426</v>
      </c>
      <c r="OG297" s="351">
        <f t="shared" si="939"/>
        <v>1.6579568598817365</v>
      </c>
    </row>
    <row r="298" spans="55:397">
      <c r="BC298" s="173"/>
      <c r="BD298" s="182">
        <f t="shared" si="940"/>
        <v>0.22336100866053796</v>
      </c>
      <c r="BE298" s="91">
        <f t="shared" si="940"/>
        <v>226.32054202529008</v>
      </c>
      <c r="BF298" s="170">
        <f t="shared" si="940"/>
        <v>0.36391787340606258</v>
      </c>
      <c r="BG298" s="170">
        <f t="shared" si="940"/>
        <v>216.64999771199948</v>
      </c>
      <c r="BH298" s="116">
        <f t="shared" si="940"/>
        <v>0</v>
      </c>
      <c r="BI298" s="116"/>
      <c r="BJ298" s="109"/>
      <c r="BK298" s="210">
        <v>40000</v>
      </c>
      <c r="BL298" s="211">
        <v>12.191999999999998</v>
      </c>
      <c r="BM298" s="285">
        <v>400</v>
      </c>
      <c r="BN298" s="115"/>
      <c r="BO298" s="105">
        <f t="shared" si="756"/>
        <v>186.89450787953879</v>
      </c>
      <c r="BP298" s="201">
        <f t="shared" si="757"/>
        <v>0.30052177875746755</v>
      </c>
      <c r="BQ298" s="205">
        <f t="shared" si="943"/>
        <v>-56.500002288000502</v>
      </c>
      <c r="BR298" s="208">
        <f t="shared" si="941"/>
        <v>216.64999771199948</v>
      </c>
      <c r="BS298" s="94"/>
      <c r="BT298" s="196">
        <f t="shared" si="758"/>
        <v>573.56933718429855</v>
      </c>
      <c r="BU298" s="128"/>
      <c r="BV298" s="228">
        <f t="shared" si="819"/>
        <v>0.18445053824775604</v>
      </c>
      <c r="BW298" s="165">
        <f t="shared" si="632"/>
        <v>0.24532390102650409</v>
      </c>
      <c r="BX298" s="200">
        <f t="shared" si="942"/>
        <v>0.75186533996876448</v>
      </c>
      <c r="BY298" s="279"/>
      <c r="CC298" s="269">
        <v>408.61198975492368</v>
      </c>
      <c r="CD298" s="274">
        <v>41000</v>
      </c>
      <c r="CE298" s="72">
        <f t="shared" si="635"/>
        <v>3.608781760085529E-2</v>
      </c>
      <c r="CF298" s="72">
        <f t="shared" si="636"/>
        <v>7.2146621359549482E-2</v>
      </c>
      <c r="CG298" s="72">
        <f t="shared" si="637"/>
        <v>0.10814764624492601</v>
      </c>
      <c r="CH298" s="72">
        <f t="shared" si="638"/>
        <v>0.14406261928485684</v>
      </c>
      <c r="CI298" s="72">
        <f t="shared" si="639"/>
        <v>0.17986399192590452</v>
      </c>
      <c r="CJ298" s="72">
        <f t="shared" si="640"/>
        <v>0.21552515664028202</v>
      </c>
      <c r="CK298" s="72">
        <f t="shared" si="641"/>
        <v>0.25102064356446607</v>
      </c>
      <c r="CL298" s="72">
        <f t="shared" si="642"/>
        <v>0.28632629375217561</v>
      </c>
      <c r="CM298" s="72">
        <f t="shared" si="643"/>
        <v>0.32141940651674789</v>
      </c>
      <c r="CN298" s="72">
        <f t="shared" si="644"/>
        <v>0.35627885927462427</v>
      </c>
      <c r="CO298" s="72">
        <f t="shared" si="645"/>
        <v>0.39088519922781884</v>
      </c>
      <c r="CP298" s="72">
        <f t="shared" si="646"/>
        <v>0.4252207070945111</v>
      </c>
      <c r="CQ298" s="72">
        <f t="shared" si="647"/>
        <v>0.45926943387405378</v>
      </c>
      <c r="CR298" s="72">
        <f t="shared" si="648"/>
        <v>0.49301721228931611</v>
      </c>
      <c r="CS298" s="72">
        <f t="shared" si="649"/>
        <v>0.52645164506848352</v>
      </c>
      <c r="CT298" s="72">
        <f t="shared" si="650"/>
        <v>0.55956207260434909</v>
      </c>
      <c r="CU298" s="72">
        <f t="shared" si="651"/>
        <v>0.5923395227650895</v>
      </c>
      <c r="CV298" s="72">
        <f t="shared" si="652"/>
        <v>0.62477664573742331</v>
      </c>
      <c r="CW298" s="72">
        <f t="shared" si="653"/>
        <v>0.65686763677664661</v>
      </c>
      <c r="CX298" s="72">
        <f t="shared" si="654"/>
        <v>0.68860814963790751</v>
      </c>
      <c r="CY298" s="72">
        <f t="shared" si="655"/>
        <v>0.7199952032893755</v>
      </c>
      <c r="CZ298" s="72">
        <f t="shared" si="656"/>
        <v>0.75102708428160769</v>
      </c>
      <c r="DA298" s="72">
        <f t="shared" si="657"/>
        <v>0.78170324688653536</v>
      </c>
      <c r="DB298" s="72">
        <f t="shared" si="658"/>
        <v>0.81202421284143966</v>
      </c>
      <c r="DC298" s="72">
        <f t="shared" si="659"/>
        <v>0.84199147225136017</v>
      </c>
      <c r="DD298" s="72">
        <f t="shared" si="660"/>
        <v>0.87160738692900563</v>
      </c>
      <c r="DE298" s="72">
        <f t="shared" si="661"/>
        <v>0.90087509719237768</v>
      </c>
      <c r="DF298" s="72">
        <f t="shared" si="662"/>
        <v>0.929798432903016</v>
      </c>
      <c r="DG298" s="72">
        <f t="shared" si="663"/>
        <v>0.95838182931501825</v>
      </c>
      <c r="DH298" s="72">
        <f t="shared" si="664"/>
        <v>0.98663024811905897</v>
      </c>
      <c r="DI298" s="72">
        <f t="shared" si="665"/>
        <v>1.0145491039060566</v>
      </c>
      <c r="DJ298" s="72">
        <f t="shared" si="666"/>
        <v>1.0421441961416562</v>
      </c>
      <c r="DK298" s="72">
        <f t="shared" si="667"/>
        <v>1.0694216466332465</v>
      </c>
      <c r="DL298" s="72">
        <f t="shared" si="668"/>
        <v>1.0963878423837559</v>
      </c>
      <c r="DM298" s="72">
        <f t="shared" si="669"/>
        <v>1.1230493836588733</v>
      </c>
      <c r="DN298" s="72">
        <f t="shared" si="670"/>
        <v>1.1494130370435478</v>
      </c>
      <c r="DO298" s="72">
        <f t="shared" si="671"/>
        <v>1.1754856932278592</v>
      </c>
      <c r="DP298" s="72">
        <f t="shared" si="672"/>
        <v>1.2012743292386174</v>
      </c>
      <c r="DQ298" s="72">
        <f t="shared" si="673"/>
        <v>1.2267859748197407</v>
      </c>
      <c r="DR298" s="72">
        <f t="shared" si="674"/>
        <v>1.2520276826592622</v>
      </c>
      <c r="DS298" s="72">
        <f t="shared" si="675"/>
        <v>1.2770065021621686</v>
      </c>
      <c r="DT298" s="72">
        <f t="shared" si="676"/>
        <v>1.3017294564747417</v>
      </c>
      <c r="DU298" s="72">
        <f t="shared" si="677"/>
        <v>1.3262035224762367</v>
      </c>
      <c r="DV298" s="72">
        <f t="shared" si="678"/>
        <v>1.350435613466662</v>
      </c>
      <c r="DW298" s="72">
        <f t="shared" si="679"/>
        <v>1.3744325642942388</v>
      </c>
      <c r="DX298" s="72">
        <f t="shared" si="680"/>
        <v>1.3982011186820071</v>
      </c>
      <c r="DY298" s="72">
        <f t="shared" si="681"/>
        <v>1.4217479185295594</v>
      </c>
      <c r="DZ298" s="72">
        <f t="shared" si="682"/>
        <v>1.4450794949825019</v>
      </c>
      <c r="EA298" s="72">
        <f t="shared" si="683"/>
        <v>1.468202261078656</v>
      </c>
      <c r="EB298" s="72">
        <f t="shared" si="684"/>
        <v>1.4911225057959412</v>
      </c>
      <c r="EC298" s="72">
        <f t="shared" si="685"/>
        <v>1.5138463893421914</v>
      </c>
      <c r="ED298" s="72">
        <f t="shared" si="686"/>
        <v>1.5363799395416491</v>
      </c>
      <c r="EE298" s="72">
        <f t="shared" si="687"/>
        <v>1.5587290491865251</v>
      </c>
      <c r="EF298" s="72">
        <f t="shared" si="688"/>
        <v>1.5808994742347686</v>
      </c>
      <c r="EG298" s="72">
        <f t="shared" si="689"/>
        <v>1.6028968327470179</v>
      </c>
      <c r="EH298" s="72">
        <f t="shared" si="690"/>
        <v>1.6247266044665902</v>
      </c>
      <c r="EI298" s="72">
        <f t="shared" si="691"/>
        <v>1.64639413095644</v>
      </c>
      <c r="EJ298" s="72">
        <f t="shared" si="692"/>
        <v>1.6679046162161248</v>
      </c>
      <c r="EK298" s="72">
        <f t="shared" si="693"/>
        <v>1.689263127710223</v>
      </c>
      <c r="EL298" s="72">
        <f t="shared" si="694"/>
        <v>1.7104745977471958</v>
      </c>
      <c r="EO298" s="269">
        <v>408.61198975492368</v>
      </c>
      <c r="EP298" s="274">
        <v>41000</v>
      </c>
      <c r="EQ298" s="149">
        <f t="shared" si="759"/>
        <v>216.70642769539995</v>
      </c>
      <c r="ER298" s="149">
        <f t="shared" si="760"/>
        <v>216.87553620802362</v>
      </c>
      <c r="ES298" s="149">
        <f t="shared" si="761"/>
        <v>217.15678163376322</v>
      </c>
      <c r="ET298" s="149">
        <f t="shared" si="762"/>
        <v>217.54927018096743</v>
      </c>
      <c r="EU298" s="149">
        <f t="shared" si="763"/>
        <v>218.05176893597627</v>
      </c>
      <c r="EV298" s="149">
        <f t="shared" si="764"/>
        <v>218.66272355670841</v>
      </c>
      <c r="EW298" s="149">
        <f t="shared" si="765"/>
        <v>219.38028006342628</v>
      </c>
      <c r="EX298" s="149">
        <f t="shared" si="766"/>
        <v>220.202310080063</v>
      </c>
      <c r="EY298" s="149">
        <f t="shared" si="767"/>
        <v>221.12643880831672</v>
      </c>
      <c r="EZ298" s="149">
        <f t="shared" si="768"/>
        <v>222.15007497969015</v>
      </c>
      <c r="FA298" s="149">
        <f t="shared" si="769"/>
        <v>223.27044202688504</v>
      </c>
      <c r="FB298" s="149">
        <f t="shared" si="770"/>
        <v>224.48460974257853</v>
      </c>
      <c r="FC298" s="149">
        <f t="shared" si="771"/>
        <v>225.78952574604537</v>
      </c>
      <c r="FD298" s="149">
        <f t="shared" si="772"/>
        <v>227.18204615078665</v>
      </c>
      <c r="FE298" s="149">
        <f t="shared" si="773"/>
        <v>228.65896491318989</v>
      </c>
      <c r="FF298" s="149">
        <f t="shared" si="774"/>
        <v>230.21704143722536</v>
      </c>
      <c r="FG298" s="149">
        <f t="shared" si="775"/>
        <v>231.85302610769054</v>
      </c>
      <c r="FH298" s="149">
        <f t="shared" si="776"/>
        <v>233.56368351973956</v>
      </c>
      <c r="FI298" s="149">
        <f t="shared" si="777"/>
        <v>235.34581326151221</v>
      </c>
      <c r="FJ298" s="149">
        <f t="shared" si="778"/>
        <v>237.19626818680382</v>
      </c>
      <c r="FK298" s="149">
        <f t="shared" si="779"/>
        <v>239.11197018406094</v>
      </c>
      <c r="FL298" s="149">
        <f t="shared" si="780"/>
        <v>241.08992350568596</v>
      </c>
      <c r="FM298" s="149">
        <f t="shared" si="781"/>
        <v>243.12722576751898</v>
      </c>
      <c r="FN298" s="149">
        <f t="shared" si="782"/>
        <v>245.22107676295772</v>
      </c>
      <c r="FO298" s="149">
        <f t="shared" si="783"/>
        <v>247.36878526036014</v>
      </c>
      <c r="FP298" s="149">
        <f t="shared" si="784"/>
        <v>249.56777396737019</v>
      </c>
      <c r="FQ298" s="149">
        <f t="shared" si="785"/>
        <v>251.81558285294605</v>
      </c>
      <c r="FR298" s="149">
        <f t="shared" si="786"/>
        <v>254.10987101855912</v>
      </c>
      <c r="FS298" s="149">
        <f t="shared" si="787"/>
        <v>256.44841730557857</v>
      </c>
      <c r="FT298" s="149">
        <f t="shared" si="788"/>
        <v>258.82911981754916</v>
      </c>
      <c r="FU298" s="149">
        <f t="shared" si="789"/>
        <v>261.24999452495825</v>
      </c>
      <c r="FV298" s="149">
        <f t="shared" si="790"/>
        <v>263.70917310717306</v>
      </c>
      <c r="FW298" s="149">
        <f t="shared" si="791"/>
        <v>266.20490017226814</v>
      </c>
      <c r="FX298" s="149">
        <f t="shared" si="792"/>
        <v>268.7355299810967</v>
      </c>
      <c r="FY298" s="149">
        <f t="shared" si="793"/>
        <v>271.29952278771378</v>
      </c>
      <c r="FZ298" s="149">
        <f t="shared" si="794"/>
        <v>273.89544089445434</v>
      </c>
      <c r="GA298" s="149">
        <f t="shared" si="795"/>
        <v>276.52194450693281</v>
      </c>
      <c r="GB298" s="149">
        <f t="shared" si="796"/>
        <v>279.17778746207466</v>
      </c>
      <c r="GC298" s="149">
        <f t="shared" si="797"/>
        <v>281.86181289117445</v>
      </c>
      <c r="GD298" s="149">
        <f t="shared" si="798"/>
        <v>284.57294886990593</v>
      </c>
      <c r="GE298" s="317">
        <f t="shared" si="799"/>
        <v>287.31020409820803</v>
      </c>
      <c r="GF298" s="149">
        <f t="shared" si="800"/>
        <v>290.07266364501123</v>
      </c>
      <c r="GG298" s="149">
        <f t="shared" si="801"/>
        <v>292.85948478578479</v>
      </c>
      <c r="GH298" s="149">
        <f t="shared" si="802"/>
        <v>295.66989295482472</v>
      </c>
      <c r="GI298" s="149">
        <f t="shared" si="803"/>
        <v>298.50317782898946</v>
      </c>
      <c r="GJ298" s="149">
        <f t="shared" si="804"/>
        <v>301.35868955513575</v>
      </c>
      <c r="GK298" s="149">
        <f t="shared" si="805"/>
        <v>304.23583512974466</v>
      </c>
      <c r="GL298" s="149">
        <f t="shared" si="806"/>
        <v>307.13407493607605</v>
      </c>
      <c r="GM298" s="149">
        <f t="shared" si="807"/>
        <v>310.05291944157108</v>
      </c>
      <c r="GN298" s="149">
        <f t="shared" si="808"/>
        <v>312.99192605607647</v>
      </c>
      <c r="GO298" s="149">
        <f t="shared" si="809"/>
        <v>315.95069614972499</v>
      </c>
      <c r="GP298" s="149">
        <f t="shared" si="810"/>
        <v>318.92887222791586</v>
      </c>
      <c r="GQ298" s="149">
        <f t="shared" si="811"/>
        <v>321.92613525974531</v>
      </c>
      <c r="GR298" s="149">
        <f t="shared" si="812"/>
        <v>324.94220215540338</v>
      </c>
      <c r="GS298" s="149">
        <f t="shared" si="813"/>
        <v>327.97682338742766</v>
      </c>
      <c r="GT298" s="149">
        <f t="shared" si="814"/>
        <v>331.02978075025817</v>
      </c>
      <c r="GU298" s="149">
        <f t="shared" si="815"/>
        <v>334.10088525224609</v>
      </c>
      <c r="GV298" s="149">
        <f t="shared" si="816"/>
        <v>337.18997513408897</v>
      </c>
      <c r="GW298" s="149">
        <f t="shared" si="817"/>
        <v>340.29691400759594</v>
      </c>
      <c r="GX298" s="149">
        <f t="shared" si="818"/>
        <v>343.42158910868841</v>
      </c>
      <c r="HA298" s="269">
        <v>398.73073594324734</v>
      </c>
      <c r="HB298" s="274">
        <v>40000</v>
      </c>
      <c r="HC298" s="149">
        <f t="shared" si="820"/>
        <v>20.187121967631946</v>
      </c>
      <c r="HD298" s="149">
        <f t="shared" si="821"/>
        <v>40.358973936778987</v>
      </c>
      <c r="HE298" s="149">
        <f t="shared" si="822"/>
        <v>60.500410369246545</v>
      </c>
      <c r="HF298" s="149">
        <f t="shared" si="823"/>
        <v>80.596532007666909</v>
      </c>
      <c r="HG298" s="149">
        <f t="shared" si="824"/>
        <v>100.63280252342309</v>
      </c>
      <c r="HH298" s="149">
        <f t="shared" si="825"/>
        <v>120.59515766706737</v>
      </c>
      <c r="HI298" s="149">
        <f t="shared" si="826"/>
        <v>140.47010488980177</v>
      </c>
      <c r="HJ298" s="149">
        <f t="shared" si="827"/>
        <v>160.24481176733374</v>
      </c>
      <c r="HK298" s="149">
        <f t="shared" si="828"/>
        <v>179.90718196524691</v>
      </c>
      <c r="HL298" s="149">
        <f t="shared" si="829"/>
        <v>199.44591791630765</v>
      </c>
      <c r="HM298" s="149">
        <f t="shared" si="830"/>
        <v>218.85056981047288</v>
      </c>
      <c r="HN298" s="149">
        <f t="shared" si="831"/>
        <v>238.1115709079526</v>
      </c>
      <c r="HO298" s="149">
        <f t="shared" si="832"/>
        <v>257.22025955616141</v>
      </c>
      <c r="HP298" s="149">
        <f t="shared" si="833"/>
        <v>276.16888861039359</v>
      </c>
      <c r="HQ298" s="149">
        <f t="shared" si="834"/>
        <v>294.95062321672111</v>
      </c>
      <c r="HR298" s="149">
        <f t="shared" si="835"/>
        <v>313.55952811014367</v>
      </c>
      <c r="HS298" s="149">
        <f t="shared" si="836"/>
        <v>331.9905457116422</v>
      </c>
      <c r="HT298" s="149">
        <f t="shared" si="837"/>
        <v>350.23946637842499</v>
      </c>
      <c r="HU298" s="149">
        <f t="shared" si="838"/>
        <v>368.30289217820331</v>
      </c>
      <c r="HV298" s="149">
        <f t="shared" si="839"/>
        <v>386.17819552923021</v>
      </c>
      <c r="HW298" s="149">
        <f t="shared" si="840"/>
        <v>403.86347398144841</v>
      </c>
      <c r="HX298" s="149">
        <f t="shared" si="841"/>
        <v>421.35750232001823</v>
      </c>
      <c r="HY298" s="149">
        <f t="shared" si="842"/>
        <v>438.65968305875907</v>
      </c>
      <c r="HZ298" s="149">
        <f t="shared" si="843"/>
        <v>455.76999626597876</v>
      </c>
      <c r="IA298" s="149">
        <f t="shared" si="844"/>
        <v>472.68894953511278</v>
      </c>
      <c r="IB298" s="149">
        <f t="shared" si="845"/>
        <v>489.4175287833142</v>
      </c>
      <c r="IC298" s="149">
        <f t="shared" si="846"/>
        <v>505.95715043678103</v>
      </c>
      <c r="ID298" s="149">
        <f t="shared" si="847"/>
        <v>522.30961544552099</v>
      </c>
      <c r="IE298" s="149">
        <f t="shared" si="848"/>
        <v>538.47706546426332</v>
      </c>
      <c r="IF298" s="149">
        <f t="shared" si="849"/>
        <v>554.46194144193771</v>
      </c>
      <c r="IG298" s="149">
        <f t="shared" si="850"/>
        <v>570.26694477967533</v>
      </c>
      <c r="IH298" s="149">
        <f t="shared" si="851"/>
        <v>585.89500114689145</v>
      </c>
      <c r="II298" s="149">
        <f t="shared" si="852"/>
        <v>601.34922698601667</v>
      </c>
      <c r="IJ298" s="149">
        <f t="shared" si="853"/>
        <v>616.63289868809272</v>
      </c>
      <c r="IK298" s="149">
        <f t="shared" si="854"/>
        <v>631.74942438290122</v>
      </c>
      <c r="IL298" s="149">
        <f t="shared" si="855"/>
        <v>646.70231825725398</v>
      </c>
      <c r="IM298" s="149">
        <f t="shared" si="856"/>
        <v>661.49517729272793</v>
      </c>
      <c r="IN298" s="149">
        <f t="shared" si="857"/>
        <v>676.13166029811521</v>
      </c>
      <c r="IO298" s="149">
        <f t="shared" si="858"/>
        <v>690.61546910142363</v>
      </c>
      <c r="IP298" s="149">
        <f t="shared" si="859"/>
        <v>704.95033176027562</v>
      </c>
      <c r="IQ298" s="317">
        <f t="shared" si="860"/>
        <v>719.13998764725545</v>
      </c>
      <c r="IR298" s="149">
        <f t="shared" si="861"/>
        <v>733.18817426741987</v>
      </c>
      <c r="IS298" s="149">
        <f t="shared" si="862"/>
        <v>747.09861566808024</v>
      </c>
      <c r="IT298" s="149">
        <f t="shared" si="863"/>
        <v>760.8750123056127</v>
      </c>
      <c r="IU298" s="149">
        <f t="shared" si="864"/>
        <v>774.52103223994857</v>
      </c>
      <c r="IV298" s="149">
        <f t="shared" si="865"/>
        <v>788.04030353416397</v>
      </c>
      <c r="IW298" s="149">
        <f t="shared" si="866"/>
        <v>801.43640774387836</v>
      </c>
      <c r="IX298" s="149">
        <f t="shared" si="867"/>
        <v>814.71287438878824</v>
      </c>
      <c r="IY298" s="149">
        <f t="shared" si="868"/>
        <v>827.87317630634323</v>
      </c>
      <c r="IZ298" s="149">
        <f t="shared" si="869"/>
        <v>840.92072579517571</v>
      </c>
      <c r="JA298" s="149">
        <f t="shared" si="870"/>
        <v>853.8588714633479</v>
      </c>
      <c r="JB298" s="149">
        <f t="shared" si="871"/>
        <v>866.69089570361996</v>
      </c>
      <c r="JC298" s="149">
        <f t="shared" si="872"/>
        <v>879.42001272474511</v>
      </c>
      <c r="JD298" s="149">
        <f t="shared" si="873"/>
        <v>892.0493670742635</v>
      </c>
      <c r="JE298" s="149">
        <f t="shared" si="874"/>
        <v>904.58203259427535</v>
      </c>
      <c r="JF298" s="149">
        <f t="shared" si="875"/>
        <v>917.02101175730559</v>
      </c>
      <c r="JG298" s="149">
        <f t="shared" si="876"/>
        <v>929.36923533459105</v>
      </c>
      <c r="JH298" s="149">
        <f t="shared" si="877"/>
        <v>941.62956235390448</v>
      </c>
      <c r="JI298" s="149">
        <f t="shared" si="878"/>
        <v>953.80478030846302</v>
      </c>
      <c r="JJ298" s="149">
        <f t="shared" si="879"/>
        <v>965.89760558248997</v>
      </c>
      <c r="JL298" s="269">
        <v>408.61198975492368</v>
      </c>
      <c r="JM298" s="274">
        <v>41000</v>
      </c>
      <c r="JN298" s="115">
        <f t="shared" si="695"/>
        <v>198.72362154835417</v>
      </c>
      <c r="JO298" s="115">
        <f t="shared" si="696"/>
        <v>208.89273006097784</v>
      </c>
      <c r="JP298" s="115">
        <f t="shared" si="697"/>
        <v>219.17397548671744</v>
      </c>
      <c r="JQ298" s="115">
        <f t="shared" si="698"/>
        <v>229.56646403392165</v>
      </c>
      <c r="JR298" s="115">
        <f t="shared" si="699"/>
        <v>240.06896278893049</v>
      </c>
      <c r="JS298" s="115">
        <f t="shared" si="700"/>
        <v>250.67991740966264</v>
      </c>
      <c r="JT298" s="115">
        <f t="shared" si="701"/>
        <v>261.39747391638048</v>
      </c>
      <c r="JU298" s="115">
        <f t="shared" si="702"/>
        <v>272.21950393301722</v>
      </c>
      <c r="JV298" s="115">
        <f t="shared" si="703"/>
        <v>283.14363266127094</v>
      </c>
      <c r="JW298" s="115">
        <f t="shared" si="704"/>
        <v>294.16726883264437</v>
      </c>
      <c r="JX298" s="115">
        <f t="shared" si="705"/>
        <v>305.28763587983929</v>
      </c>
      <c r="JY298" s="115">
        <f t="shared" si="706"/>
        <v>316.50180359553275</v>
      </c>
      <c r="JZ298" s="115">
        <f t="shared" si="707"/>
        <v>327.80671959899962</v>
      </c>
      <c r="KA298" s="115">
        <f t="shared" si="708"/>
        <v>339.1992400037409</v>
      </c>
      <c r="KB298" s="115">
        <f t="shared" si="709"/>
        <v>350.67615876614411</v>
      </c>
      <c r="KC298" s="115">
        <f t="shared" si="710"/>
        <v>362.23423529017958</v>
      </c>
      <c r="KD298" s="115">
        <f t="shared" si="711"/>
        <v>373.87021996064476</v>
      </c>
      <c r="KE298" s="115">
        <f t="shared" si="712"/>
        <v>385.58087737269375</v>
      </c>
      <c r="KF298" s="115">
        <f t="shared" si="713"/>
        <v>397.36300711446643</v>
      </c>
      <c r="KG298" s="115">
        <f t="shared" si="714"/>
        <v>409.21346203975804</v>
      </c>
      <c r="KH298" s="115">
        <f t="shared" si="715"/>
        <v>421.12916403701513</v>
      </c>
      <c r="KI298" s="115">
        <f t="shared" si="716"/>
        <v>433.10711735864015</v>
      </c>
      <c r="KJ298" s="115">
        <f t="shared" si="717"/>
        <v>445.14441962047317</v>
      </c>
      <c r="KK298" s="115">
        <f t="shared" si="718"/>
        <v>457.23827061591192</v>
      </c>
      <c r="KL298" s="115">
        <f t="shared" si="719"/>
        <v>469.38597911331436</v>
      </c>
      <c r="KM298" s="115">
        <f t="shared" si="720"/>
        <v>481.58496782032444</v>
      </c>
      <c r="KN298" s="115">
        <f t="shared" si="721"/>
        <v>493.83277670590019</v>
      </c>
      <c r="KO298" s="115">
        <f t="shared" si="722"/>
        <v>506.12706487151331</v>
      </c>
      <c r="KP298" s="115">
        <f t="shared" si="723"/>
        <v>518.46561115853274</v>
      </c>
      <c r="KQ298" s="115">
        <f t="shared" si="724"/>
        <v>530.84631367050338</v>
      </c>
      <c r="KR298" s="115">
        <f t="shared" si="725"/>
        <v>543.26718837791236</v>
      </c>
      <c r="KS298" s="115">
        <f t="shared" si="726"/>
        <v>555.72636696012728</v>
      </c>
      <c r="KT298" s="115">
        <f t="shared" si="727"/>
        <v>568.2220940252223</v>
      </c>
      <c r="KU298" s="115">
        <f t="shared" si="728"/>
        <v>580.75272383405081</v>
      </c>
      <c r="KV298" s="115">
        <f t="shared" si="729"/>
        <v>593.31671664066789</v>
      </c>
      <c r="KW298" s="115">
        <f t="shared" si="730"/>
        <v>605.91263474740845</v>
      </c>
      <c r="KX298" s="115">
        <f t="shared" si="731"/>
        <v>618.53913835988692</v>
      </c>
      <c r="KY298" s="115">
        <f t="shared" si="732"/>
        <v>631.19498131502883</v>
      </c>
      <c r="KZ298" s="115">
        <f t="shared" si="733"/>
        <v>643.87900674412867</v>
      </c>
      <c r="LA298" s="115">
        <f t="shared" si="734"/>
        <v>656.59014272286004</v>
      </c>
      <c r="LB298" s="360">
        <f t="shared" si="735"/>
        <v>669.3273979511622</v>
      </c>
      <c r="LC298" s="115">
        <f t="shared" si="736"/>
        <v>682.08985749796534</v>
      </c>
      <c r="LD298" s="115">
        <f t="shared" si="737"/>
        <v>694.87667863873889</v>
      </c>
      <c r="LE298" s="115">
        <f t="shared" si="738"/>
        <v>707.68708680777888</v>
      </c>
      <c r="LF298" s="115">
        <f t="shared" si="739"/>
        <v>720.52037168194363</v>
      </c>
      <c r="LG298" s="115">
        <f t="shared" si="740"/>
        <v>733.37588340808998</v>
      </c>
      <c r="LH298" s="115">
        <f t="shared" si="741"/>
        <v>746.25302898269888</v>
      </c>
      <c r="LI298" s="115">
        <f t="shared" si="742"/>
        <v>759.15126878903015</v>
      </c>
      <c r="LJ298" s="115">
        <f t="shared" si="743"/>
        <v>772.0701132945253</v>
      </c>
      <c r="LK298" s="115">
        <f t="shared" si="744"/>
        <v>785.00911990903069</v>
      </c>
      <c r="LL298" s="115">
        <f t="shared" si="745"/>
        <v>797.96789000267916</v>
      </c>
      <c r="LM298" s="115">
        <f t="shared" si="746"/>
        <v>810.94606608086997</v>
      </c>
      <c r="LN298" s="115">
        <f t="shared" si="747"/>
        <v>823.94332911269953</v>
      </c>
      <c r="LO298" s="115">
        <f t="shared" si="748"/>
        <v>836.95939600835754</v>
      </c>
      <c r="LP298" s="115">
        <f t="shared" si="749"/>
        <v>849.99401724038182</v>
      </c>
      <c r="LQ298" s="115">
        <f t="shared" si="750"/>
        <v>863.04697460321233</v>
      </c>
      <c r="LR298" s="115">
        <f t="shared" si="751"/>
        <v>876.1180791052002</v>
      </c>
      <c r="LS298" s="115">
        <f t="shared" si="752"/>
        <v>889.20716898704313</v>
      </c>
      <c r="LT298" s="115">
        <f t="shared" si="753"/>
        <v>902.31410786055017</v>
      </c>
      <c r="LU298" s="115">
        <f t="shared" si="754"/>
        <v>915.43878296164257</v>
      </c>
      <c r="LX298" s="269">
        <v>400</v>
      </c>
      <c r="LY298" s="352">
        <v>40000</v>
      </c>
      <c r="LZ298" s="351">
        <f t="shared" si="880"/>
        <v>3.5195608724016302E-2</v>
      </c>
      <c r="MA298" s="351">
        <f t="shared" si="881"/>
        <v>7.0364594688594545E-2</v>
      </c>
      <c r="MB298" s="351">
        <f t="shared" si="882"/>
        <v>0.10548055212687674</v>
      </c>
      <c r="MC298" s="351">
        <f t="shared" si="883"/>
        <v>0.14051750465483781</v>
      </c>
      <c r="MD298" s="351">
        <f t="shared" si="884"/>
        <v>0.17545010864325178</v>
      </c>
      <c r="ME298" s="351">
        <f t="shared" si="885"/>
        <v>0.21025384351799456</v>
      </c>
      <c r="MF298" s="351">
        <f t="shared" si="886"/>
        <v>0.24490518544694467</v>
      </c>
      <c r="MG298" s="351">
        <f t="shared" si="887"/>
        <v>0.27938176150417904</v>
      </c>
      <c r="MH298" s="351">
        <f t="shared" si="888"/>
        <v>0.31366248211319459</v>
      </c>
      <c r="MI298" s="351">
        <f t="shared" si="889"/>
        <v>0.34772765032280994</v>
      </c>
      <c r="MJ298" s="351">
        <f t="shared" si="890"/>
        <v>0.38155904721969491</v>
      </c>
      <c r="MK298" s="351">
        <f t="shared" si="891"/>
        <v>0.41513999349557784</v>
      </c>
      <c r="ML298" s="351">
        <f t="shared" si="892"/>
        <v>0.44845538783310473</v>
      </c>
      <c r="MM298" s="351">
        <f t="shared" si="893"/>
        <v>0.4814917233304879</v>
      </c>
      <c r="MN298" s="351">
        <f t="shared" si="894"/>
        <v>0.51423708363605913</v>
      </c>
      <c r="MO298" s="351">
        <f t="shared" si="895"/>
        <v>0.54668112080299569</v>
      </c>
      <c r="MP298" s="351">
        <f t="shared" si="896"/>
        <v>0.57881501710222605</v>
      </c>
      <c r="MQ298" s="351">
        <f t="shared" si="897"/>
        <v>0.61063143315467461</v>
      </c>
      <c r="MR298" s="351">
        <f t="shared" si="898"/>
        <v>0.64212444477285702</v>
      </c>
      <c r="MS298" s="351">
        <f t="shared" si="899"/>
        <v>0.67328947085109592</v>
      </c>
      <c r="MT298" s="351">
        <f t="shared" si="900"/>
        <v>0.70412319452788241</v>
      </c>
      <c r="MU298" s="351">
        <f t="shared" si="901"/>
        <v>0.73462347967989128</v>
      </c>
      <c r="MV298" s="351">
        <f t="shared" si="902"/>
        <v>0.76478928460886242</v>
      </c>
      <c r="MW298" s="351">
        <f t="shared" si="903"/>
        <v>0.79462057456452095</v>
      </c>
      <c r="MX298" s="351">
        <f t="shared" si="904"/>
        <v>0.8241182345199688</v>
      </c>
      <c r="MY298" s="351">
        <f t="shared" si="905"/>
        <v>0.85328398339058209</v>
      </c>
      <c r="MZ298" s="351">
        <f t="shared" si="906"/>
        <v>0.88212029067064224</v>
      </c>
      <c r="NA298" s="351">
        <f t="shared" si="907"/>
        <v>0.91063029625953174</v>
      </c>
      <c r="NB298" s="351">
        <f t="shared" si="908"/>
        <v>0.93881773406454005</v>
      </c>
      <c r="NC298" s="351">
        <f t="shared" si="909"/>
        <v>0.96668685980293034</v>
      </c>
      <c r="ND298" s="351">
        <f t="shared" si="910"/>
        <v>0.99424238328214165</v>
      </c>
      <c r="NE298" s="351">
        <f t="shared" si="911"/>
        <v>1.021489405314274</v>
      </c>
      <c r="NF298" s="351">
        <f t="shared" si="912"/>
        <v>1.0484333593181463</v>
      </c>
      <c r="NG298" s="351">
        <f t="shared" si="913"/>
        <v>1.0750799575779224</v>
      </c>
      <c r="NH298" s="351">
        <f t="shared" si="914"/>
        <v>1.101435142060093</v>
      </c>
      <c r="NI298" s="351">
        <f t="shared" si="915"/>
        <v>1.1275050396382267</v>
      </c>
      <c r="NJ298" s="351">
        <f t="shared" si="916"/>
        <v>1.1532959215359471</v>
      </c>
      <c r="NK298" s="351">
        <f t="shared" si="917"/>
        <v>1.1788141667706715</v>
      </c>
      <c r="NL298" s="351">
        <f t="shared" si="918"/>
        <v>1.2040662293624598</v>
      </c>
      <c r="NM298" s="351">
        <f t="shared" si="919"/>
        <v>1.2290586090618751</v>
      </c>
      <c r="NN298" s="351">
        <f t="shared" si="920"/>
        <v>1.253797825346759</v>
      </c>
      <c r="NO298" s="351">
        <f t="shared" si="921"/>
        <v>1.2782903944389774</v>
      </c>
      <c r="NP298" s="351">
        <f t="shared" si="922"/>
        <v>1.3025428090972435</v>
      </c>
      <c r="NQ298" s="351">
        <f t="shared" si="923"/>
        <v>1.3265615209502202</v>
      </c>
      <c r="NR298" s="351">
        <f t="shared" si="924"/>
        <v>1.3503529251443935</v>
      </c>
      <c r="NS298" s="351">
        <f t="shared" si="925"/>
        <v>1.3739233470929983</v>
      </c>
      <c r="NT298" s="351">
        <f t="shared" si="926"/>
        <v>1.3972790311249883</v>
      </c>
      <c r="NU298" s="351">
        <f t="shared" si="927"/>
        <v>1.4204261308463317</v>
      </c>
      <c r="NV298" s="351">
        <f t="shared" si="928"/>
        <v>1.4433707010392922</v>
      </c>
      <c r="NW298" s="351">
        <f t="shared" si="929"/>
        <v>1.4661186909386199</v>
      </c>
      <c r="NX298" s="351">
        <f t="shared" si="930"/>
        <v>1.48867593873657</v>
      </c>
      <c r="NY298" s="351">
        <f t="shared" si="931"/>
        <v>1.5110481671811127</v>
      </c>
      <c r="NZ298" s="351">
        <f t="shared" si="932"/>
        <v>1.5332409801435585</v>
      </c>
      <c r="OA298" s="351">
        <f t="shared" si="933"/>
        <v>1.555259860043096</v>
      </c>
      <c r="OB298" s="351">
        <f t="shared" si="934"/>
        <v>1.5771101660262152</v>
      </c>
      <c r="OC298" s="351">
        <f t="shared" si="935"/>
        <v>1.5987971328088091</v>
      </c>
      <c r="OD298" s="351">
        <f t="shared" si="936"/>
        <v>1.620325870097842</v>
      </c>
      <c r="OE298" s="351">
        <f t="shared" si="937"/>
        <v>1.6417013625178176</v>
      </c>
      <c r="OF298" s="351">
        <f t="shared" si="938"/>
        <v>1.6629284699750044</v>
      </c>
      <c r="OG298" s="351">
        <f t="shared" si="939"/>
        <v>1.6840119283993891</v>
      </c>
    </row>
    <row r="299" spans="55:397">
      <c r="BC299" s="173"/>
      <c r="BD299" s="182">
        <f t="shared" si="940"/>
        <v>0.22336100866053796</v>
      </c>
      <c r="BE299" s="91">
        <f t="shared" si="940"/>
        <v>226.32054202529008</v>
      </c>
      <c r="BF299" s="170">
        <f t="shared" si="940"/>
        <v>0.36391787340606258</v>
      </c>
      <c r="BG299" s="170">
        <f t="shared" si="940"/>
        <v>216.64999771199948</v>
      </c>
      <c r="BH299" s="116">
        <f t="shared" si="940"/>
        <v>0</v>
      </c>
      <c r="BI299" s="116"/>
      <c r="BJ299" s="109"/>
      <c r="BK299" s="210">
        <v>41000</v>
      </c>
      <c r="BL299" s="211">
        <v>12.496799999999999</v>
      </c>
      <c r="BM299" s="285">
        <v>410</v>
      </c>
      <c r="BN299" s="115"/>
      <c r="BO299" s="105">
        <f t="shared" si="756"/>
        <v>177.76463205862891</v>
      </c>
      <c r="BP299" s="201">
        <f t="shared" si="757"/>
        <v>0.28584116265662912</v>
      </c>
      <c r="BQ299" s="205">
        <f t="shared" si="943"/>
        <v>-56.500002288000502</v>
      </c>
      <c r="BR299" s="208">
        <f t="shared" si="941"/>
        <v>216.64999771199948</v>
      </c>
      <c r="BS299" s="94"/>
      <c r="BT299" s="196">
        <f t="shared" si="758"/>
        <v>573.56933718429855</v>
      </c>
      <c r="BU299" s="128"/>
      <c r="BV299" s="228">
        <f t="shared" si="819"/>
        <v>0.17544005137787211</v>
      </c>
      <c r="BW299" s="165">
        <f t="shared" si="632"/>
        <v>0.2333397246176564</v>
      </c>
      <c r="BX299" s="200">
        <f t="shared" si="942"/>
        <v>0.75186533996876448</v>
      </c>
      <c r="BY299" s="279"/>
      <c r="CC299" s="269">
        <v>418.48523624531799</v>
      </c>
      <c r="CD299" s="274">
        <v>42000</v>
      </c>
      <c r="CE299" s="72">
        <f t="shared" si="635"/>
        <v>3.7011541795092098E-2</v>
      </c>
      <c r="CF299" s="72">
        <f t="shared" si="636"/>
        <v>7.3991458694475293E-2</v>
      </c>
      <c r="CG299" s="72">
        <f t="shared" si="637"/>
        <v>0.11090841126527469</v>
      </c>
      <c r="CH299" s="72">
        <f t="shared" si="638"/>
        <v>0.14773162427018188</v>
      </c>
      <c r="CI299" s="72">
        <f t="shared" si="639"/>
        <v>0.18443115224318668</v>
      </c>
      <c r="CJ299" s="72">
        <f t="shared" si="640"/>
        <v>0.22097812606812367</v>
      </c>
      <c r="CK299" s="72">
        <f t="shared" si="641"/>
        <v>0.25734497554334618</v>
      </c>
      <c r="CL299" s="72">
        <f t="shared" si="642"/>
        <v>0.29350562392390528</v>
      </c>
      <c r="CM299" s="72">
        <f t="shared" si="643"/>
        <v>0.32943565155288845</v>
      </c>
      <c r="CN299" s="72">
        <f t="shared" si="644"/>
        <v>0.36511242685990924</v>
      </c>
      <c r="CO299" s="72">
        <f t="shared" si="645"/>
        <v>0.40051520414689312</v>
      </c>
      <c r="CP299" s="72">
        <f t="shared" si="646"/>
        <v>0.43562518864250588</v>
      </c>
      <c r="CQ299" s="72">
        <f t="shared" si="647"/>
        <v>0.47042557023839177</v>
      </c>
      <c r="CR299" s="72">
        <f t="shared" si="648"/>
        <v>0.50490152809169808</v>
      </c>
      <c r="CS299" s="72">
        <f t="shared" si="649"/>
        <v>0.53904020887078596</v>
      </c>
      <c r="CT299" s="72">
        <f t="shared" si="650"/>
        <v>0.57283068183071251</v>
      </c>
      <c r="CU299" s="72">
        <f t="shared" si="651"/>
        <v>0.60626387413985539</v>
      </c>
      <c r="CV299" s="72">
        <f t="shared" si="652"/>
        <v>0.63933248995594327</v>
      </c>
      <c r="CW299" s="72">
        <f t="shared" si="653"/>
        <v>0.67203091669128023</v>
      </c>
      <c r="CX299" s="72">
        <f t="shared" si="654"/>
        <v>0.70435512173985537</v>
      </c>
      <c r="CY299" s="72">
        <f t="shared" si="655"/>
        <v>0.73630254268970952</v>
      </c>
      <c r="CZ299" s="72">
        <f t="shared" si="656"/>
        <v>0.76787197373909344</v>
      </c>
      <c r="DA299" s="72">
        <f t="shared" si="657"/>
        <v>0.7990634506971962</v>
      </c>
      <c r="DB299" s="72">
        <f t="shared" si="658"/>
        <v>0.82987813660022192</v>
      </c>
      <c r="DC299" s="72">
        <f t="shared" si="659"/>
        <v>0.86031820962702898</v>
      </c>
      <c r="DD299" s="72">
        <f t="shared" si="660"/>
        <v>0.89038675466811856</v>
      </c>
      <c r="DE299" s="72">
        <f t="shared" si="661"/>
        <v>0.92008765959597694</v>
      </c>
      <c r="DF299" s="72">
        <f t="shared" si="662"/>
        <v>0.94942551700958233</v>
      </c>
      <c r="DG299" s="72">
        <f t="shared" si="663"/>
        <v>0.97840553198374336</v>
      </c>
      <c r="DH299" s="72">
        <f t="shared" si="664"/>
        <v>1.0070334361462754</v>
      </c>
      <c r="DI299" s="72">
        <f t="shared" si="665"/>
        <v>1.035315408231448</v>
      </c>
      <c r="DJ299" s="72">
        <f t="shared" si="666"/>
        <v>1.0632580011152344</v>
      </c>
      <c r="DK299" s="72">
        <f t="shared" si="667"/>
        <v>1.0908680752236932</v>
      </c>
      <c r="DL299" s="72">
        <f t="shared" si="668"/>
        <v>1.1181527381172411</v>
      </c>
      <c r="DM299" s="72">
        <f t="shared" si="669"/>
        <v>1.145119289987625</v>
      </c>
      <c r="DN299" s="72">
        <f t="shared" si="670"/>
        <v>1.1717751747573766</v>
      </c>
      <c r="DO299" s="72">
        <f t="shared" si="671"/>
        <v>1.1981279364408768</v>
      </c>
      <c r="DP299" s="72">
        <f t="shared" si="672"/>
        <v>1.2241851804085078</v>
      </c>
      <c r="DQ299" s="72">
        <f t="shared" si="673"/>
        <v>1.249954539188544</v>
      </c>
      <c r="DR299" s="72">
        <f t="shared" si="674"/>
        <v>1.2754436424429778</v>
      </c>
      <c r="DS299" s="72">
        <f t="shared" si="675"/>
        <v>1.3006600907614112</v>
      </c>
      <c r="DT299" s="72">
        <f t="shared" si="676"/>
        <v>1.3256114329300237</v>
      </c>
      <c r="DU299" s="72">
        <f t="shared" si="677"/>
        <v>1.3503051463487994</v>
      </c>
      <c r="DV299" s="72">
        <f t="shared" si="678"/>
        <v>1.3747486202887094</v>
      </c>
      <c r="DW299" s="72">
        <f t="shared" si="679"/>
        <v>1.3989491417004769</v>
      </c>
      <c r="DX299" s="72">
        <f t="shared" si="680"/>
        <v>1.422913883307062</v>
      </c>
      <c r="DY299" s="72">
        <f t="shared" si="681"/>
        <v>1.4466498937326417</v>
      </c>
      <c r="DZ299" s="72">
        <f t="shared" si="682"/>
        <v>1.4701640894411729</v>
      </c>
      <c r="EA299" s="72">
        <f t="shared" si="683"/>
        <v>1.4934632482772476</v>
      </c>
      <c r="EB299" s="72">
        <f t="shared" si="684"/>
        <v>1.5165540044207046</v>
      </c>
      <c r="EC299" s="72">
        <f t="shared" si="685"/>
        <v>1.5394428445842188</v>
      </c>
      <c r="ED299" s="72">
        <f t="shared" si="686"/>
        <v>1.5621361052997027</v>
      </c>
      <c r="EE299" s="72">
        <f t="shared" si="687"/>
        <v>1.5846399711547796</v>
      </c>
      <c r="EF299" s="72">
        <f t="shared" si="688"/>
        <v>1.606960473854905</v>
      </c>
      <c r="EG299" s="72">
        <f t="shared" si="689"/>
        <v>1.6291034919998346</v>
      </c>
      <c r="EH299" s="72">
        <f t="shared" si="690"/>
        <v>1.6510747514751087</v>
      </c>
      <c r="EI299" s="72">
        <f t="shared" si="691"/>
        <v>1.6728798263702191</v>
      </c>
      <c r="EJ299" s="72">
        <f t="shared" si="692"/>
        <v>1.6945241403449871</v>
      </c>
      <c r="EK299" s="72">
        <f t="shared" si="693"/>
        <v>1.7160129683747165</v>
      </c>
      <c r="EL299" s="72">
        <f t="shared" si="694"/>
        <v>1.7373514388127331</v>
      </c>
      <c r="EO299" s="269">
        <v>418.48523624531799</v>
      </c>
      <c r="EP299" s="274">
        <v>42000</v>
      </c>
      <c r="EQ299" s="149">
        <f t="shared" si="759"/>
        <v>216.70935349498737</v>
      </c>
      <c r="ER299" s="149">
        <f t="shared" si="760"/>
        <v>216.8872180186296</v>
      </c>
      <c r="ES299" s="149">
        <f t="shared" si="761"/>
        <v>217.18298598399184</v>
      </c>
      <c r="ET299" s="149">
        <f t="shared" si="762"/>
        <v>217.59565904164842</v>
      </c>
      <c r="EU299" s="149">
        <f t="shared" si="763"/>
        <v>218.12386114337036</v>
      </c>
      <c r="EV299" s="149">
        <f t="shared" si="764"/>
        <v>218.76585931390537</v>
      </c>
      <c r="EW299" s="149">
        <f t="shared" si="765"/>
        <v>219.51958917252702</v>
      </c>
      <c r="EX299" s="149">
        <f t="shared" si="766"/>
        <v>220.38268440932333</v>
      </c>
      <c r="EY299" s="149">
        <f t="shared" si="767"/>
        <v>221.35250933845205</v>
      </c>
      <c r="EZ299" s="149">
        <f t="shared" si="768"/>
        <v>222.42619361144372</v>
      </c>
      <c r="FA299" s="149">
        <f t="shared" si="769"/>
        <v>223.60066817645475</v>
      </c>
      <c r="FB299" s="149">
        <f t="shared" si="770"/>
        <v>224.87270160993657</v>
      </c>
      <c r="FC299" s="149">
        <f t="shared" si="771"/>
        <v>226.23893601915373</v>
      </c>
      <c r="FD299" s="149">
        <f t="shared" si="772"/>
        <v>227.69592180983966</v>
      </c>
      <c r="FE299" s="149">
        <f t="shared" si="773"/>
        <v>229.24015072499122</v>
      </c>
      <c r="FF299" s="149">
        <f t="shared" si="774"/>
        <v>230.86808668056574</v>
      </c>
      <c r="FG299" s="149">
        <f t="shared" si="775"/>
        <v>232.57619404462844</v>
      </c>
      <c r="FH299" s="149">
        <f t="shared" si="776"/>
        <v>234.36096312242307</v>
      </c>
      <c r="FI299" s="149">
        <f t="shared" si="777"/>
        <v>236.21893271634559</v>
      </c>
      <c r="FJ299" s="149">
        <f t="shared" si="778"/>
        <v>238.14670972376882</v>
      </c>
      <c r="FK299" s="149">
        <f t="shared" si="779"/>
        <v>240.14098581522529</v>
      </c>
      <c r="FL299" s="149">
        <f t="shared" si="780"/>
        <v>242.19855129996449</v>
      </c>
      <c r="FM299" s="149">
        <f t="shared" si="781"/>
        <v>244.31630633556469</v>
      </c>
      <c r="FN299" s="149">
        <f t="shared" si="782"/>
        <v>246.49126967408509</v>
      </c>
      <c r="FO299" s="149">
        <f t="shared" si="783"/>
        <v>248.720585160589</v>
      </c>
      <c r="FP299" s="149">
        <f t="shared" si="784"/>
        <v>251.00152621247477</v>
      </c>
      <c r="FQ299" s="149">
        <f t="shared" si="785"/>
        <v>253.3314985117099</v>
      </c>
      <c r="FR299" s="149">
        <f t="shared" si="786"/>
        <v>255.7080411385931</v>
      </c>
      <c r="FS299" s="149">
        <f t="shared" si="787"/>
        <v>258.12882636670952</v>
      </c>
      <c r="FT299" s="149">
        <f t="shared" si="788"/>
        <v>260.5916583258529</v>
      </c>
      <c r="FU299" s="149">
        <f t="shared" si="789"/>
        <v>263.0944707241224</v>
      </c>
      <c r="FV299" s="149">
        <f t="shared" si="790"/>
        <v>265.63532380329247</v>
      </c>
      <c r="FW299" s="149">
        <f t="shared" si="791"/>
        <v>268.21240068376397</v>
      </c>
      <c r="FX299" s="149">
        <f t="shared" si="792"/>
        <v>270.82400323761891</v>
      </c>
      <c r="FY299" s="149">
        <f t="shared" si="793"/>
        <v>273.46854761106465</v>
      </c>
      <c r="FZ299" s="149">
        <f t="shared" si="794"/>
        <v>276.1445595011873</v>
      </c>
      <c r="GA299" s="149">
        <f t="shared" si="795"/>
        <v>278.85066927673927</v>
      </c>
      <c r="GB299" s="149">
        <f t="shared" si="796"/>
        <v>281.58560701875189</v>
      </c>
      <c r="GC299" s="149">
        <f t="shared" si="797"/>
        <v>284.34819754419982</v>
      </c>
      <c r="GD299" s="149">
        <f t="shared" si="798"/>
        <v>287.13735546473453</v>
      </c>
      <c r="GE299" s="317">
        <f t="shared" si="799"/>
        <v>289.95208032260831</v>
      </c>
      <c r="GF299" s="149">
        <f t="shared" si="800"/>
        <v>292.79145183728758</v>
      </c>
      <c r="GG299" s="149">
        <f t="shared" si="801"/>
        <v>295.65462528878101</v>
      </c>
      <c r="GH299" s="149">
        <f t="shared" si="802"/>
        <v>298.54082705731639</v>
      </c>
      <c r="GI299" s="149">
        <f t="shared" si="803"/>
        <v>301.44935033357405</v>
      </c>
      <c r="GJ299" s="149">
        <f t="shared" si="804"/>
        <v>304.37955100911881</v>
      </c>
      <c r="GK299" s="149">
        <f t="shared" si="805"/>
        <v>307.3308437528745</v>
      </c>
      <c r="GL299" s="149">
        <f t="shared" si="806"/>
        <v>310.3026982763547</v>
      </c>
      <c r="GM299" s="149">
        <f t="shared" si="807"/>
        <v>313.29463578781605</v>
      </c>
      <c r="GN299" s="149">
        <f t="shared" si="808"/>
        <v>316.30622563344798</v>
      </c>
      <c r="GO299" s="149">
        <f t="shared" si="809"/>
        <v>319.33708212210161</v>
      </c>
      <c r="GP299" s="149">
        <f t="shared" si="810"/>
        <v>322.38686152880041</v>
      </c>
      <c r="GQ299" s="149">
        <f t="shared" si="811"/>
        <v>325.4552592713282</v>
      </c>
      <c r="GR299" s="149">
        <f t="shared" si="812"/>
        <v>328.54200725349943</v>
      </c>
      <c r="GS299" s="149">
        <f t="shared" si="813"/>
        <v>331.64687136824239</v>
      </c>
      <c r="GT299" s="149">
        <f t="shared" si="814"/>
        <v>334.76964915331547</v>
      </c>
      <c r="GU299" s="149">
        <f t="shared" si="815"/>
        <v>337.91016759232809</v>
      </c>
      <c r="GV299" s="149">
        <f t="shared" si="816"/>
        <v>341.06828105368339</v>
      </c>
      <c r="GW299" s="149">
        <f t="shared" si="817"/>
        <v>344.2438693601211</v>
      </c>
      <c r="GX299" s="149">
        <f t="shared" si="818"/>
        <v>347.43683598164665</v>
      </c>
      <c r="HA299" s="269">
        <v>408.61198975492368</v>
      </c>
      <c r="HB299" s="274">
        <v>41000</v>
      </c>
      <c r="HC299" s="149">
        <f t="shared" si="820"/>
        <v>20.698865621750432</v>
      </c>
      <c r="HD299" s="149">
        <f t="shared" si="821"/>
        <v>41.381089793283351</v>
      </c>
      <c r="HE299" s="149">
        <f t="shared" si="822"/>
        <v>62.030173774744206</v>
      </c>
      <c r="HF299" s="149">
        <f t="shared" si="823"/>
        <v>82.629901056249281</v>
      </c>
      <c r="HG299" s="149">
        <f t="shared" si="824"/>
        <v>103.16447063226308</v>
      </c>
      <c r="HH299" s="149">
        <f t="shared" si="825"/>
        <v>123.61862124070868</v>
      </c>
      <c r="HI299" s="149">
        <f t="shared" si="826"/>
        <v>143.97774414884685</v>
      </c>
      <c r="HJ299" s="149">
        <f t="shared" si="827"/>
        <v>164.22798252587214</v>
      </c>
      <c r="HK299" s="149">
        <f t="shared" si="828"/>
        <v>184.35631595398169</v>
      </c>
      <c r="HL299" s="149">
        <f t="shared" si="829"/>
        <v>204.35062916692422</v>
      </c>
      <c r="HM299" s="149">
        <f t="shared" si="830"/>
        <v>224.19976463625252</v>
      </c>
      <c r="HN299" s="149">
        <f t="shared" si="831"/>
        <v>243.89355912523749</v>
      </c>
      <c r="HO299" s="149">
        <f t="shared" si="832"/>
        <v>263.42286477614908</v>
      </c>
      <c r="HP299" s="149">
        <f t="shared" si="833"/>
        <v>282.77955567323363</v>
      </c>
      <c r="HQ299" s="149">
        <f t="shared" si="834"/>
        <v>301.95652112151367</v>
      </c>
      <c r="HR299" s="149">
        <f t="shared" si="835"/>
        <v>320.94764709714883</v>
      </c>
      <c r="HS299" s="149">
        <f t="shared" si="836"/>
        <v>339.74778746043609</v>
      </c>
      <c r="HT299" s="149">
        <f t="shared" si="837"/>
        <v>358.35272658384321</v>
      </c>
      <c r="HU299" s="149">
        <f t="shared" si="838"/>
        <v>376.75913504379776</v>
      </c>
      <c r="HV299" s="149">
        <f t="shared" si="839"/>
        <v>394.96451996752086</v>
      </c>
      <c r="HW299" s="149">
        <f t="shared" si="840"/>
        <v>412.9671715265614</v>
      </c>
      <c r="HX299" s="149">
        <f t="shared" si="841"/>
        <v>430.76610693885806</v>
      </c>
      <c r="HY299" s="149">
        <f t="shared" si="842"/>
        <v>448.36101319152419</v>
      </c>
      <c r="HZ299" s="149">
        <f t="shared" si="843"/>
        <v>465.75218953706633</v>
      </c>
      <c r="IA299" s="149">
        <f t="shared" si="844"/>
        <v>482.94049065404437</v>
      </c>
      <c r="IB299" s="149">
        <f t="shared" si="845"/>
        <v>499.92727120580821</v>
      </c>
      <c r="IC299" s="149">
        <f t="shared" si="846"/>
        <v>516.71433238247255</v>
      </c>
      <c r="ID299" s="149">
        <f t="shared" si="847"/>
        <v>533.30387087518238</v>
      </c>
      <c r="IE299" s="149">
        <f t="shared" si="848"/>
        <v>549.6984306096906</v>
      </c>
      <c r="IF299" s="149">
        <f t="shared" si="849"/>
        <v>565.9008574596287</v>
      </c>
      <c r="IG299" s="149">
        <f t="shared" si="850"/>
        <v>581.91425706832092</v>
      </c>
      <c r="IH299" s="149">
        <f t="shared" si="851"/>
        <v>597.74195583143342</v>
      </c>
      <c r="II299" s="149">
        <f t="shared" si="852"/>
        <v>613.3874650299723</v>
      </c>
      <c r="IJ299" s="149">
        <f t="shared" si="853"/>
        <v>628.85444805297402</v>
      </c>
      <c r="IK299" s="149">
        <f t="shared" si="854"/>
        <v>644.14669061045493</v>
      </c>
      <c r="IL299" s="149">
        <f t="shared" si="855"/>
        <v>659.26807380805928</v>
      </c>
      <c r="IM299" s="149">
        <f t="shared" si="856"/>
        <v>674.22254993432887</v>
      </c>
      <c r="IN299" s="149">
        <f t="shared" si="857"/>
        <v>689.01412079790668</v>
      </c>
      <c r="IO299" s="149">
        <f t="shared" si="858"/>
        <v>703.64681844435222</v>
      </c>
      <c r="IP299" s="149">
        <f t="shared" si="859"/>
        <v>718.12468807926632</v>
      </c>
      <c r="IQ299" s="317">
        <f t="shared" si="860"/>
        <v>732.4517730251946</v>
      </c>
      <c r="IR299" s="149">
        <f t="shared" si="861"/>
        <v>746.63210154349485</v>
      </c>
      <c r="IS299" s="149">
        <f t="shared" si="862"/>
        <v>760.66967535817707</v>
      </c>
      <c r="IT299" s="149">
        <f t="shared" si="863"/>
        <v>774.56845972614485</v>
      </c>
      <c r="IU299" s="149">
        <f t="shared" si="864"/>
        <v>788.33237490676231</v>
      </c>
      <c r="IV299" s="149">
        <f t="shared" si="865"/>
        <v>801.96528889278363</v>
      </c>
      <c r="IW299" s="149">
        <f t="shared" si="866"/>
        <v>815.47101127415544</v>
      </c>
      <c r="IX299" s="149">
        <f t="shared" si="867"/>
        <v>828.85328811573447</v>
      </c>
      <c r="IY299" s="149">
        <f t="shared" si="868"/>
        <v>842.11579773937319</v>
      </c>
      <c r="IZ299" s="149">
        <f t="shared" si="869"/>
        <v>855.26214730996833</v>
      </c>
      <c r="JA299" s="149">
        <f t="shared" si="870"/>
        <v>868.29587013384423</v>
      </c>
      <c r="JB299" s="149">
        <f t="shared" si="871"/>
        <v>881.22042358615636</v>
      </c>
      <c r="JC299" s="149">
        <f t="shared" si="872"/>
        <v>894.03918759182704</v>
      </c>
      <c r="JD299" s="149">
        <f t="shared" si="873"/>
        <v>906.75546359184227</v>
      </c>
      <c r="JE299" s="149">
        <f t="shared" si="874"/>
        <v>919.37247393351845</v>
      </c>
      <c r="JF299" s="149">
        <f t="shared" si="875"/>
        <v>931.89336162959819</v>
      </c>
      <c r="JG299" s="149">
        <f t="shared" si="876"/>
        <v>944.3211904368045</v>
      </c>
      <c r="JH299" s="149">
        <f t="shared" si="877"/>
        <v>956.6589452097146</v>
      </c>
      <c r="JI299" s="149">
        <f t="shared" si="878"/>
        <v>968.90953249062773</v>
      </c>
      <c r="JJ299" s="149">
        <f t="shared" si="879"/>
        <v>981.07578130043873</v>
      </c>
      <c r="JL299" s="269">
        <v>418.48523624531799</v>
      </c>
      <c r="JM299" s="274">
        <v>42000</v>
      </c>
      <c r="JN299" s="115">
        <f t="shared" si="695"/>
        <v>204.65049524217821</v>
      </c>
      <c r="JO299" s="115">
        <f t="shared" si="696"/>
        <v>214.82835976582044</v>
      </c>
      <c r="JP299" s="115">
        <f t="shared" si="697"/>
        <v>225.12412773118268</v>
      </c>
      <c r="JQ299" s="115">
        <f t="shared" si="698"/>
        <v>235.53680078883926</v>
      </c>
      <c r="JR299" s="115">
        <f t="shared" si="699"/>
        <v>246.0650028905612</v>
      </c>
      <c r="JS299" s="115">
        <f t="shared" si="700"/>
        <v>256.70700106109621</v>
      </c>
      <c r="JT299" s="115">
        <f t="shared" si="701"/>
        <v>267.46073091971789</v>
      </c>
      <c r="JU299" s="115">
        <f t="shared" si="702"/>
        <v>278.3238261565142</v>
      </c>
      <c r="JV299" s="115">
        <f t="shared" si="703"/>
        <v>289.29365108564286</v>
      </c>
      <c r="JW299" s="115">
        <f t="shared" si="704"/>
        <v>300.36733535863459</v>
      </c>
      <c r="JX299" s="115">
        <f t="shared" si="705"/>
        <v>311.54180992364559</v>
      </c>
      <c r="JY299" s="115">
        <f t="shared" si="706"/>
        <v>322.81384335712744</v>
      </c>
      <c r="JZ299" s="115">
        <f t="shared" si="707"/>
        <v>334.18007776634454</v>
      </c>
      <c r="KA299" s="115">
        <f t="shared" si="708"/>
        <v>345.6370635570305</v>
      </c>
      <c r="KB299" s="115">
        <f t="shared" si="709"/>
        <v>357.18129247218207</v>
      </c>
      <c r="KC299" s="115">
        <f t="shared" si="710"/>
        <v>368.80922842775658</v>
      </c>
      <c r="KD299" s="115">
        <f t="shared" si="711"/>
        <v>380.51733579181928</v>
      </c>
      <c r="KE299" s="115">
        <f t="shared" si="712"/>
        <v>392.30210486961391</v>
      </c>
      <c r="KF299" s="115">
        <f t="shared" si="713"/>
        <v>404.16007446353643</v>
      </c>
      <c r="KG299" s="115">
        <f t="shared" si="714"/>
        <v>416.08785147095966</v>
      </c>
      <c r="KH299" s="115">
        <f t="shared" si="715"/>
        <v>428.08212756241613</v>
      </c>
      <c r="KI299" s="115">
        <f t="shared" si="716"/>
        <v>440.13969304715533</v>
      </c>
      <c r="KJ299" s="115">
        <f t="shared" si="717"/>
        <v>452.25744808275556</v>
      </c>
      <c r="KK299" s="115">
        <f t="shared" si="718"/>
        <v>464.4324114212759</v>
      </c>
      <c r="KL299" s="115">
        <f t="shared" si="719"/>
        <v>476.66172690777984</v>
      </c>
      <c r="KM299" s="115">
        <f t="shared" si="720"/>
        <v>488.94266795966564</v>
      </c>
      <c r="KN299" s="115">
        <f t="shared" si="721"/>
        <v>501.27264025890076</v>
      </c>
      <c r="KO299" s="115">
        <f t="shared" si="722"/>
        <v>513.64918288578394</v>
      </c>
      <c r="KP299" s="115">
        <f t="shared" si="723"/>
        <v>526.06996811390036</v>
      </c>
      <c r="KQ299" s="115">
        <f t="shared" si="724"/>
        <v>538.53280007304375</v>
      </c>
      <c r="KR299" s="115">
        <f t="shared" si="725"/>
        <v>551.03561247131324</v>
      </c>
      <c r="KS299" s="115">
        <f t="shared" si="726"/>
        <v>563.57646555048336</v>
      </c>
      <c r="KT299" s="115">
        <f t="shared" si="727"/>
        <v>576.15354243095476</v>
      </c>
      <c r="KU299" s="115">
        <f t="shared" si="728"/>
        <v>588.76514498480969</v>
      </c>
      <c r="KV299" s="115">
        <f t="shared" si="729"/>
        <v>601.40968935825549</v>
      </c>
      <c r="KW299" s="115">
        <f t="shared" si="730"/>
        <v>614.0857012483782</v>
      </c>
      <c r="KX299" s="115">
        <f t="shared" si="731"/>
        <v>626.79181102393011</v>
      </c>
      <c r="KY299" s="115">
        <f t="shared" si="732"/>
        <v>639.52674876594278</v>
      </c>
      <c r="KZ299" s="115">
        <f t="shared" si="733"/>
        <v>652.28933929139066</v>
      </c>
      <c r="LA299" s="115">
        <f t="shared" si="734"/>
        <v>665.07849721192542</v>
      </c>
      <c r="LB299" s="360">
        <f t="shared" si="735"/>
        <v>677.89322206979909</v>
      </c>
      <c r="LC299" s="115">
        <f t="shared" si="736"/>
        <v>690.73259358447842</v>
      </c>
      <c r="LD299" s="115">
        <f t="shared" si="737"/>
        <v>703.5957670359719</v>
      </c>
      <c r="LE299" s="115">
        <f t="shared" si="738"/>
        <v>716.48196880450723</v>
      </c>
      <c r="LF299" s="115">
        <f t="shared" si="739"/>
        <v>729.39049208076494</v>
      </c>
      <c r="LG299" s="115">
        <f t="shared" si="740"/>
        <v>742.32069275630965</v>
      </c>
      <c r="LH299" s="115">
        <f t="shared" si="741"/>
        <v>755.27198550006528</v>
      </c>
      <c r="LI299" s="115">
        <f t="shared" si="742"/>
        <v>768.24384002354554</v>
      </c>
      <c r="LJ299" s="115">
        <f t="shared" si="743"/>
        <v>781.23577753500695</v>
      </c>
      <c r="LK299" s="115">
        <f t="shared" si="744"/>
        <v>794.24736738063882</v>
      </c>
      <c r="LL299" s="115">
        <f t="shared" si="745"/>
        <v>807.27822386929245</v>
      </c>
      <c r="LM299" s="115">
        <f t="shared" si="746"/>
        <v>820.32800327599125</v>
      </c>
      <c r="LN299" s="115">
        <f t="shared" si="747"/>
        <v>833.3964010185191</v>
      </c>
      <c r="LO299" s="115">
        <f t="shared" si="748"/>
        <v>846.48314900069022</v>
      </c>
      <c r="LP299" s="115">
        <f t="shared" si="749"/>
        <v>859.58801311543323</v>
      </c>
      <c r="LQ299" s="115">
        <f t="shared" si="750"/>
        <v>872.71079090050625</v>
      </c>
      <c r="LR299" s="115">
        <f t="shared" si="751"/>
        <v>885.85130933951893</v>
      </c>
      <c r="LS299" s="115">
        <f t="shared" si="752"/>
        <v>899.00942280087429</v>
      </c>
      <c r="LT299" s="115">
        <f t="shared" si="753"/>
        <v>912.18501110731199</v>
      </c>
      <c r="LU299" s="115">
        <f t="shared" si="754"/>
        <v>925.37797772883755</v>
      </c>
      <c r="LX299" s="269">
        <v>410</v>
      </c>
      <c r="LY299" s="352">
        <v>41000</v>
      </c>
      <c r="LZ299" s="351">
        <f t="shared" si="880"/>
        <v>3.608781760085529E-2</v>
      </c>
      <c r="MA299" s="351">
        <f t="shared" si="881"/>
        <v>7.2146621359549482E-2</v>
      </c>
      <c r="MB299" s="351">
        <f t="shared" si="882"/>
        <v>0.10814764624492601</v>
      </c>
      <c r="MC299" s="351">
        <f t="shared" si="883"/>
        <v>0.14406261928485684</v>
      </c>
      <c r="MD299" s="351">
        <f t="shared" si="884"/>
        <v>0.17986399192590452</v>
      </c>
      <c r="ME299" s="351">
        <f t="shared" si="885"/>
        <v>0.21552515664028202</v>
      </c>
      <c r="MF299" s="351">
        <f t="shared" si="886"/>
        <v>0.25102064356446607</v>
      </c>
      <c r="MG299" s="351">
        <f t="shared" si="887"/>
        <v>0.28632629375217561</v>
      </c>
      <c r="MH299" s="351">
        <f t="shared" si="888"/>
        <v>0.32141940651674789</v>
      </c>
      <c r="MI299" s="351">
        <f t="shared" si="889"/>
        <v>0.35627885927462427</v>
      </c>
      <c r="MJ299" s="351">
        <f t="shared" si="890"/>
        <v>0.39088519922781884</v>
      </c>
      <c r="MK299" s="351">
        <f t="shared" si="891"/>
        <v>0.4252207070945111</v>
      </c>
      <c r="ML299" s="351">
        <f t="shared" si="892"/>
        <v>0.45926943387405378</v>
      </c>
      <c r="MM299" s="351">
        <f t="shared" si="893"/>
        <v>0.49301721228931611</v>
      </c>
      <c r="MN299" s="351">
        <f t="shared" si="894"/>
        <v>0.52645164506848352</v>
      </c>
      <c r="MO299" s="351">
        <f t="shared" si="895"/>
        <v>0.55956207260434909</v>
      </c>
      <c r="MP299" s="351">
        <f t="shared" si="896"/>
        <v>0.5923395227650895</v>
      </c>
      <c r="MQ299" s="351">
        <f t="shared" si="897"/>
        <v>0.62477664573742331</v>
      </c>
      <c r="MR299" s="351">
        <f t="shared" si="898"/>
        <v>0.65686763677664661</v>
      </c>
      <c r="MS299" s="351">
        <f t="shared" si="899"/>
        <v>0.68860814963790751</v>
      </c>
      <c r="MT299" s="351">
        <f t="shared" si="900"/>
        <v>0.7199952032893755</v>
      </c>
      <c r="MU299" s="351">
        <f t="shared" si="901"/>
        <v>0.75102708428160769</v>
      </c>
      <c r="MV299" s="351">
        <f t="shared" si="902"/>
        <v>0.78170324688653536</v>
      </c>
      <c r="MW299" s="351">
        <f t="shared" si="903"/>
        <v>0.81202421284143966</v>
      </c>
      <c r="MX299" s="351">
        <f t="shared" si="904"/>
        <v>0.84199147225136017</v>
      </c>
      <c r="MY299" s="351">
        <f t="shared" si="905"/>
        <v>0.87160738692900563</v>
      </c>
      <c r="MZ299" s="351">
        <f t="shared" si="906"/>
        <v>0.90087509719237768</v>
      </c>
      <c r="NA299" s="351">
        <f t="shared" si="907"/>
        <v>0.929798432903016</v>
      </c>
      <c r="NB299" s="351">
        <f t="shared" si="908"/>
        <v>0.95838182931501825</v>
      </c>
      <c r="NC299" s="351">
        <f t="shared" si="909"/>
        <v>0.98663024811905897</v>
      </c>
      <c r="ND299" s="351">
        <f t="shared" si="910"/>
        <v>1.0145491039060566</v>
      </c>
      <c r="NE299" s="351">
        <f t="shared" si="911"/>
        <v>1.0421441961416562</v>
      </c>
      <c r="NF299" s="351">
        <f t="shared" si="912"/>
        <v>1.0694216466332465</v>
      </c>
      <c r="NG299" s="351">
        <f t="shared" si="913"/>
        <v>1.0963878423837559</v>
      </c>
      <c r="NH299" s="351">
        <f t="shared" si="914"/>
        <v>1.1230493836588733</v>
      </c>
      <c r="NI299" s="351">
        <f t="shared" si="915"/>
        <v>1.1494130370435478</v>
      </c>
      <c r="NJ299" s="351">
        <f t="shared" si="916"/>
        <v>1.1754856932278592</v>
      </c>
      <c r="NK299" s="351">
        <f t="shared" si="917"/>
        <v>1.2012743292386174</v>
      </c>
      <c r="NL299" s="351">
        <f t="shared" si="918"/>
        <v>1.2267859748197407</v>
      </c>
      <c r="NM299" s="351">
        <f t="shared" si="919"/>
        <v>1.2520276826592622</v>
      </c>
      <c r="NN299" s="351">
        <f t="shared" si="920"/>
        <v>1.2770065021621686</v>
      </c>
      <c r="NO299" s="351">
        <f t="shared" si="921"/>
        <v>1.3017294564747417</v>
      </c>
      <c r="NP299" s="351">
        <f t="shared" si="922"/>
        <v>1.3262035224762367</v>
      </c>
      <c r="NQ299" s="351">
        <f t="shared" si="923"/>
        <v>1.350435613466662</v>
      </c>
      <c r="NR299" s="351">
        <f t="shared" si="924"/>
        <v>1.3744325642942388</v>
      </c>
      <c r="NS299" s="351">
        <f t="shared" si="925"/>
        <v>1.3982011186820071</v>
      </c>
      <c r="NT299" s="351">
        <f t="shared" si="926"/>
        <v>1.4217479185295594</v>
      </c>
      <c r="NU299" s="351">
        <f t="shared" si="927"/>
        <v>1.4450794949825019</v>
      </c>
      <c r="NV299" s="351">
        <f t="shared" si="928"/>
        <v>1.468202261078656</v>
      </c>
      <c r="NW299" s="351">
        <f t="shared" si="929"/>
        <v>1.4911225057959412</v>
      </c>
      <c r="NX299" s="351">
        <f t="shared" si="930"/>
        <v>1.5138463893421914</v>
      </c>
      <c r="NY299" s="351">
        <f t="shared" si="931"/>
        <v>1.5363799395416491</v>
      </c>
      <c r="NZ299" s="351">
        <f t="shared" si="932"/>
        <v>1.5587290491865251</v>
      </c>
      <c r="OA299" s="351">
        <f t="shared" si="933"/>
        <v>1.5808994742347686</v>
      </c>
      <c r="OB299" s="351">
        <f t="shared" si="934"/>
        <v>1.6028968327470179</v>
      </c>
      <c r="OC299" s="351">
        <f t="shared" si="935"/>
        <v>1.6247266044665902</v>
      </c>
      <c r="OD299" s="351">
        <f t="shared" si="936"/>
        <v>1.64639413095644</v>
      </c>
      <c r="OE299" s="351">
        <f t="shared" si="937"/>
        <v>1.6679046162161248</v>
      </c>
      <c r="OF299" s="351">
        <f t="shared" si="938"/>
        <v>1.689263127710223</v>
      </c>
      <c r="OG299" s="351">
        <f t="shared" si="939"/>
        <v>1.7104745977471958</v>
      </c>
    </row>
    <row r="300" spans="55:397">
      <c r="BC300" s="173"/>
      <c r="BD300" s="182">
        <f t="shared" si="940"/>
        <v>0.22336100866053796</v>
      </c>
      <c r="BE300" s="91">
        <f t="shared" si="940"/>
        <v>226.32054202529008</v>
      </c>
      <c r="BF300" s="170">
        <f t="shared" si="940"/>
        <v>0.36391787340606258</v>
      </c>
      <c r="BG300" s="170">
        <f t="shared" si="940"/>
        <v>216.64999771199948</v>
      </c>
      <c r="BH300" s="116">
        <f t="shared" si="940"/>
        <v>0</v>
      </c>
      <c r="BI300" s="116"/>
      <c r="BJ300" s="109"/>
      <c r="BK300" s="210">
        <v>42000</v>
      </c>
      <c r="BL300" s="211">
        <v>12.801599999999999</v>
      </c>
      <c r="BM300" s="285">
        <v>420</v>
      </c>
      <c r="BN300" s="115"/>
      <c r="BO300" s="105">
        <f t="shared" si="756"/>
        <v>168.99930229732178</v>
      </c>
      <c r="BP300" s="201">
        <f t="shared" si="757"/>
        <v>0.27174672766680252</v>
      </c>
      <c r="BQ300" s="205">
        <f t="shared" si="943"/>
        <v>-56.500002288000502</v>
      </c>
      <c r="BR300" s="208">
        <f t="shared" si="941"/>
        <v>216.64999771199948</v>
      </c>
      <c r="BS300" s="94"/>
      <c r="BT300" s="196">
        <f t="shared" si="758"/>
        <v>573.56933718429855</v>
      </c>
      <c r="BU300" s="128"/>
      <c r="BV300" s="228">
        <f t="shared" si="819"/>
        <v>0.16678934349599978</v>
      </c>
      <c r="BW300" s="165">
        <f t="shared" si="632"/>
        <v>0.22183406340147144</v>
      </c>
      <c r="BX300" s="200">
        <f t="shared" si="942"/>
        <v>0.75186533996876448</v>
      </c>
      <c r="BY300" s="279"/>
      <c r="CC300" s="269">
        <v>428.35033794971184</v>
      </c>
      <c r="CD300" s="274">
        <v>43000</v>
      </c>
      <c r="CE300" s="72">
        <f t="shared" si="635"/>
        <v>3.7968214302015524E-2</v>
      </c>
      <c r="CF300" s="72">
        <f t="shared" si="636"/>
        <v>7.59019505176112E-2</v>
      </c>
      <c r="CG300" s="72">
        <f t="shared" si="637"/>
        <v>0.11376705828389534</v>
      </c>
      <c r="CH300" s="72">
        <f t="shared" si="638"/>
        <v>0.15153003453496075</v>
      </c>
      <c r="CI300" s="72">
        <f t="shared" si="639"/>
        <v>0.18915832716318315</v>
      </c>
      <c r="CJ300" s="72">
        <f t="shared" si="640"/>
        <v>0.22662061575305595</v>
      </c>
      <c r="CK300" s="72">
        <f t="shared" si="641"/>
        <v>0.26388706341907864</v>
      </c>
      <c r="CL300" s="72">
        <f t="shared" si="642"/>
        <v>0.30092953505258024</v>
      </c>
      <c r="CM300" s="72">
        <f t="shared" si="643"/>
        <v>0.33772177868923142</v>
      </c>
      <c r="CN300" s="72">
        <f t="shared" si="644"/>
        <v>0.37423956816082754</v>
      </c>
      <c r="CO300" s="72">
        <f t="shared" si="645"/>
        <v>0.41046080660189266</v>
      </c>
      <c r="CP300" s="72">
        <f t="shared" si="646"/>
        <v>0.44636559167147483</v>
      </c>
      <c r="CQ300" s="72">
        <f t="shared" si="647"/>
        <v>0.48193624446388267</v>
      </c>
      <c r="CR300" s="72">
        <f t="shared" si="648"/>
        <v>0.51715730498253143</v>
      </c>
      <c r="CS300" s="72">
        <f t="shared" si="649"/>
        <v>0.55201549771990566</v>
      </c>
      <c r="CT300" s="72">
        <f t="shared" si="650"/>
        <v>0.5864996713235332</v>
      </c>
      <c r="CU300" s="72">
        <f t="shared" si="651"/>
        <v>0.62060071654742055</v>
      </c>
      <c r="CV300" s="72">
        <f t="shared" si="652"/>
        <v>0.65431146671627105</v>
      </c>
      <c r="CW300" s="72">
        <f t="shared" si="653"/>
        <v>0.68762658479755878</v>
      </c>
      <c r="CX300" s="72">
        <f t="shared" si="654"/>
        <v>0.72054244092005582</v>
      </c>
      <c r="CY300" s="72">
        <f t="shared" si="655"/>
        <v>0.75305698383109887</v>
      </c>
      <c r="CZ300" s="72">
        <f t="shared" si="656"/>
        <v>0.78516960938232838</v>
      </c>
      <c r="DA300" s="72">
        <f t="shared" si="657"/>
        <v>0.81688102870242196</v>
      </c>
      <c r="DB300" s="72">
        <f t="shared" si="658"/>
        <v>0.84819313828019904</v>
      </c>
      <c r="DC300" s="72">
        <f t="shared" si="659"/>
        <v>0.87910889376002976</v>
      </c>
      <c r="DD300" s="72">
        <f t="shared" si="660"/>
        <v>0.90963218885784158</v>
      </c>
      <c r="DE300" s="72">
        <f t="shared" si="661"/>
        <v>0.93976774044867484</v>
      </c>
      <c r="DF300" s="72">
        <f t="shared" si="662"/>
        <v>0.96952098056125435</v>
      </c>
      <c r="DG300" s="72">
        <f t="shared" si="663"/>
        <v>0.99889795574279749</v>
      </c>
      <c r="DH300" s="72">
        <f t="shared" si="664"/>
        <v>1.0279052340285777</v>
      </c>
      <c r="DI300" s="72">
        <f t="shared" si="665"/>
        <v>1.0565498195626752</v>
      </c>
      <c r="DJ300" s="72">
        <f t="shared" si="666"/>
        <v>1.0848390747662797</v>
      </c>
      <c r="DK300" s="72">
        <f t="shared" si="667"/>
        <v>1.1127806498334509</v>
      </c>
      <c r="DL300" s="72">
        <f t="shared" si="668"/>
        <v>1.1403824192471994</v>
      </c>
      <c r="DM300" s="72">
        <f t="shared" si="669"/>
        <v>1.167652424947172</v>
      </c>
      <c r="DN300" s="72">
        <f t="shared" si="670"/>
        <v>1.1945988257394022</v>
      </c>
      <c r="DO300" s="72">
        <f t="shared" si="671"/>
        <v>1.2212298525154441</v>
      </c>
      <c r="DP300" s="72">
        <f t="shared" si="672"/>
        <v>1.2475537688386646</v>
      </c>
      <c r="DQ300" s="72">
        <f t="shared" si="673"/>
        <v>1.2735788364570393</v>
      </c>
      <c r="DR300" s="72">
        <f t="shared" si="674"/>
        <v>1.2993132853116094</v>
      </c>
      <c r="DS300" s="72">
        <f t="shared" si="675"/>
        <v>1.3247652876256966</v>
      </c>
      <c r="DT300" s="72">
        <f t="shared" si="676"/>
        <v>1.3499429356803341</v>
      </c>
      <c r="DU300" s="72">
        <f t="shared" si="677"/>
        <v>1.374854222904506</v>
      </c>
      <c r="DV300" s="72">
        <f t="shared" si="678"/>
        <v>1.3995070279336421</v>
      </c>
      <c r="DW300" s="72">
        <f t="shared" si="679"/>
        <v>1.4239091013154339</v>
      </c>
      <c r="DX300" s="72">
        <f t="shared" si="680"/>
        <v>1.4480680545676516</v>
      </c>
      <c r="DY300" s="72">
        <f t="shared" si="681"/>
        <v>1.4719913513177552</v>
      </c>
      <c r="DZ300" s="72">
        <f t="shared" si="682"/>
        <v>1.4956863002783438</v>
      </c>
      <c r="EA300" s="72">
        <f t="shared" si="683"/>
        <v>1.5191600498355191</v>
      </c>
      <c r="EB300" s="72">
        <f t="shared" si="684"/>
        <v>1.5424195840489503</v>
      </c>
      <c r="EC300" s="72">
        <f t="shared" si="685"/>
        <v>1.5654717198826937</v>
      </c>
      <c r="ED300" s="72">
        <f t="shared" si="686"/>
        <v>1.5883231055045999</v>
      </c>
      <c r="EE300" s="72">
        <f t="shared" si="687"/>
        <v>1.6109802195093632</v>
      </c>
      <c r="EF300" s="72">
        <f t="shared" si="688"/>
        <v>1.6334493709361453</v>
      </c>
      <c r="EG300" s="72">
        <f t="shared" si="689"/>
        <v>1.6557366999660581</v>
      </c>
      <c r="EH300" s="72">
        <f t="shared" si="690"/>
        <v>1.6778481791978634</v>
      </c>
      <c r="EI300" s="72">
        <f t="shared" si="691"/>
        <v>1.6997896154120775</v>
      </c>
      <c r="EJ300" s="72">
        <f t="shared" si="692"/>
        <v>1.7215666517442632</v>
      </c>
      <c r="EK300" s="72">
        <f t="shared" si="693"/>
        <v>1.7431847701978793</v>
      </c>
      <c r="EL300" s="72">
        <f t="shared" si="694"/>
        <v>1.7646492944355812</v>
      </c>
      <c r="EO300" s="269">
        <v>428.35033794971184</v>
      </c>
      <c r="EP300" s="274">
        <v>43000</v>
      </c>
      <c r="EQ300" s="149">
        <f t="shared" si="759"/>
        <v>216.71246160227111</v>
      </c>
      <c r="ER300" s="149">
        <f t="shared" si="760"/>
        <v>216.89962643634593</v>
      </c>
      <c r="ES300" s="149">
        <f t="shared" si="761"/>
        <v>217.21081545012302</v>
      </c>
      <c r="ET300" s="149">
        <f t="shared" si="762"/>
        <v>217.64491305618836</v>
      </c>
      <c r="EU300" s="149">
        <f t="shared" si="763"/>
        <v>218.20038291124123</v>
      </c>
      <c r="EV300" s="149">
        <f t="shared" si="764"/>
        <v>218.87529231647301</v>
      </c>
      <c r="EW300" s="149">
        <f t="shared" si="765"/>
        <v>219.66734212259067</v>
      </c>
      <c r="EX300" s="149">
        <f t="shared" si="766"/>
        <v>220.57390116151132</v>
      </c>
      <c r="EY300" s="149">
        <f t="shared" si="767"/>
        <v>221.59204413118556</v>
      </c>
      <c r="EZ300" s="149">
        <f t="shared" si="768"/>
        <v>222.71859182007438</v>
      </c>
      <c r="FA300" s="149">
        <f t="shared" si="769"/>
        <v>223.95015257076335</v>
      </c>
      <c r="FB300" s="149">
        <f t="shared" si="770"/>
        <v>225.28316394191123</v>
      </c>
      <c r="FC300" s="149">
        <f t="shared" si="771"/>
        <v>226.71393362544825</v>
      </c>
      <c r="FD300" s="149">
        <f t="shared" si="772"/>
        <v>228.23867880154768</v>
      </c>
      <c r="FE300" s="149">
        <f t="shared" si="773"/>
        <v>229.8535632568547</v>
      </c>
      <c r="FF300" s="149">
        <f t="shared" si="774"/>
        <v>231.55473174175833</v>
      </c>
      <c r="FG300" s="149">
        <f t="shared" si="775"/>
        <v>233.33834119135648</v>
      </c>
      <c r="FH300" s="149">
        <f t="shared" si="776"/>
        <v>235.20058857508243</v>
      </c>
      <c r="FI300" s="149">
        <f t="shared" si="777"/>
        <v>237.13773526644724</v>
      </c>
      <c r="FJ300" s="149">
        <f t="shared" si="778"/>
        <v>239.14612793362951</v>
      </c>
      <c r="FK300" s="149">
        <f t="shared" si="779"/>
        <v>241.22221604195482</v>
      </c>
      <c r="FL300" s="149">
        <f t="shared" si="780"/>
        <v>243.36256613040391</v>
      </c>
      <c r="FM300" s="149">
        <f t="shared" si="781"/>
        <v>245.56387307693205</v>
      </c>
      <c r="FN300" s="149">
        <f t="shared" si="782"/>
        <v>247.82296860323132</v>
      </c>
      <c r="FO300" s="149">
        <f t="shared" si="783"/>
        <v>250.13682729067358</v>
      </c>
      <c r="FP300" s="149">
        <f t="shared" si="784"/>
        <v>252.50257038791042</v>
      </c>
      <c r="FQ300" s="149">
        <f t="shared" si="785"/>
        <v>254.91746768932418</v>
      </c>
      <c r="FR300" s="149">
        <f t="shared" si="786"/>
        <v>257.37893775452926</v>
      </c>
      <c r="FS300" s="149">
        <f t="shared" si="787"/>
        <v>259.88454672443015</v>
      </c>
      <c r="FT300" s="149">
        <f t="shared" si="788"/>
        <v>262.43200597081528</v>
      </c>
      <c r="FU300" s="149">
        <f t="shared" si="789"/>
        <v>265.01916879555415</v>
      </c>
      <c r="FV300" s="149">
        <f t="shared" si="790"/>
        <v>267.64402637345665</v>
      </c>
      <c r="FW300" s="149">
        <f t="shared" si="791"/>
        <v>270.30470311067609</v>
      </c>
      <c r="FX300" s="149">
        <f t="shared" si="792"/>
        <v>272.99945156891368</v>
      </c>
      <c r="FY300" s="149">
        <f t="shared" si="793"/>
        <v>275.72664708516743</v>
      </c>
      <c r="FZ300" s="149">
        <f t="shared" si="794"/>
        <v>278.48478219763712</v>
      </c>
      <c r="GA300" s="149">
        <f t="shared" si="795"/>
        <v>281.27246097093672</v>
      </c>
      <c r="GB300" s="149">
        <f t="shared" si="796"/>
        <v>284.08839329799537</v>
      </c>
      <c r="GC300" s="149">
        <f t="shared" si="797"/>
        <v>286.93138924201668</v>
      </c>
      <c r="GD300" s="149">
        <f t="shared" si="798"/>
        <v>289.80035346954156</v>
      </c>
      <c r="GE300" s="317">
        <f t="shared" si="799"/>
        <v>292.69427981493197</v>
      </c>
      <c r="GF300" s="149">
        <f t="shared" si="800"/>
        <v>295.61224600736881</v>
      </c>
      <c r="GG300" s="149">
        <f t="shared" si="801"/>
        <v>298.55340858358056</v>
      </c>
      <c r="GH300" s="149">
        <f t="shared" si="802"/>
        <v>301.51699800287577</v>
      </c>
      <c r="GI300" s="149">
        <f t="shared" si="803"/>
        <v>304.50231397549823</v>
      </c>
      <c r="GJ300" s="149">
        <f t="shared" si="804"/>
        <v>307.50872101072667</v>
      </c>
      <c r="GK300" s="149">
        <f t="shared" si="805"/>
        <v>310.53564418738108</v>
      </c>
      <c r="GL300" s="149">
        <f t="shared" si="806"/>
        <v>313.58256514636361</v>
      </c>
      <c r="GM300" s="149">
        <f t="shared" si="807"/>
        <v>316.64901830244276</v>
      </c>
      <c r="GN300" s="149">
        <f t="shared" si="808"/>
        <v>319.73458727059995</v>
      </c>
      <c r="GO300" s="149">
        <f t="shared" si="809"/>
        <v>322.83890150081305</v>
      </c>
      <c r="GP300" s="149">
        <f t="shared" si="810"/>
        <v>325.96163311407821</v>
      </c>
      <c r="GQ300" s="149">
        <f t="shared" si="811"/>
        <v>329.1024939317029</v>
      </c>
      <c r="GR300" s="149">
        <f t="shared" si="812"/>
        <v>332.26123268939909</v>
      </c>
      <c r="GS300" s="149">
        <f t="shared" si="813"/>
        <v>335.43763242740118</v>
      </c>
      <c r="GT300" s="149">
        <f t="shared" si="814"/>
        <v>338.63150804769595</v>
      </c>
      <c r="GU300" s="149">
        <f t="shared" si="815"/>
        <v>341.8427040294589</v>
      </c>
      <c r="GV300" s="149">
        <f t="shared" si="816"/>
        <v>345.07109229389141</v>
      </c>
      <c r="GW300" s="149">
        <f t="shared" si="817"/>
        <v>348.31657020984244</v>
      </c>
      <c r="GX300" s="149">
        <f t="shared" si="818"/>
        <v>351.57905873185052</v>
      </c>
      <c r="HA300" s="269">
        <v>418.48523624531799</v>
      </c>
      <c r="HB300" s="274">
        <v>42000</v>
      </c>
      <c r="HC300" s="149">
        <f t="shared" si="820"/>
        <v>21.228685495579938</v>
      </c>
      <c r="HD300" s="149">
        <f t="shared" si="821"/>
        <v>42.4392319206896</v>
      </c>
      <c r="HE300" s="149">
        <f t="shared" si="822"/>
        <v>63.613663937587191</v>
      </c>
      <c r="HF300" s="149">
        <f t="shared" si="823"/>
        <v>84.73432981380806</v>
      </c>
      <c r="HG300" s="149">
        <f t="shared" si="824"/>
        <v>105.78405374826104</v>
      </c>
      <c r="HH300" s="149">
        <f t="shared" si="825"/>
        <v>126.74627730112206</v>
      </c>
      <c r="HI300" s="149">
        <f t="shared" si="826"/>
        <v>147.60518705010659</v>
      </c>
      <c r="HJ300" s="149">
        <f t="shared" si="827"/>
        <v>168.34582617389836</v>
      </c>
      <c r="HK300" s="149">
        <f t="shared" si="828"/>
        <v>188.95418830606775</v>
      </c>
      <c r="HL300" s="149">
        <f t="shared" si="829"/>
        <v>209.41729267178883</v>
      </c>
      <c r="HM300" s="149">
        <f t="shared" si="830"/>
        <v>229.72324017476751</v>
      </c>
      <c r="HN300" s="149">
        <f t="shared" si="831"/>
        <v>249.86125071046712</v>
      </c>
      <c r="HO300" s="149">
        <f t="shared" si="832"/>
        <v>269.82168251618003</v>
      </c>
      <c r="HP300" s="149">
        <f t="shared" si="833"/>
        <v>289.59603481089476</v>
      </c>
      <c r="HQ300" s="149">
        <f t="shared" si="834"/>
        <v>309.17693531770254</v>
      </c>
      <c r="HR300" s="149">
        <f t="shared" si="835"/>
        <v>328.5581144964716</v>
      </c>
      <c r="HS300" s="149">
        <f t="shared" si="836"/>
        <v>347.73436844918183</v>
      </c>
      <c r="HT300" s="149">
        <f t="shared" si="837"/>
        <v>366.70151250441756</v>
      </c>
      <c r="HU300" s="149">
        <f t="shared" si="838"/>
        <v>385.45632745397415</v>
      </c>
      <c r="HV300" s="149">
        <f t="shared" si="839"/>
        <v>403.99650031869476</v>
      </c>
      <c r="HW300" s="149">
        <f t="shared" si="840"/>
        <v>422.32056137765039</v>
      </c>
      <c r="HX300" s="149">
        <f t="shared" si="841"/>
        <v>440.42781901993095</v>
      </c>
      <c r="HY300" s="149">
        <f t="shared" si="842"/>
        <v>458.31829378458923</v>
      </c>
      <c r="HZ300" s="149">
        <f t="shared" si="843"/>
        <v>475.99265275353008</v>
      </c>
      <c r="IA300" s="149">
        <f t="shared" si="844"/>
        <v>493.45214526335741</v>
      </c>
      <c r="IB300" s="149">
        <f t="shared" si="845"/>
        <v>510.69854071267139</v>
      </c>
      <c r="IC300" s="149">
        <f t="shared" si="846"/>
        <v>527.73406906591697</v>
      </c>
      <c r="ID300" s="149">
        <f t="shared" si="847"/>
        <v>544.56136449704616</v>
      </c>
      <c r="IE300" s="149">
        <f t="shared" si="848"/>
        <v>561.18341247736669</v>
      </c>
      <c r="IF300" s="149">
        <f t="shared" si="849"/>
        <v>577.6035004928458</v>
      </c>
      <c r="IG300" s="149">
        <f t="shared" si="850"/>
        <v>593.8251724760031</v>
      </c>
      <c r="IH300" s="149">
        <f t="shared" si="851"/>
        <v>609.85218695556716</v>
      </c>
      <c r="II300" s="149">
        <f t="shared" si="852"/>
        <v>625.68847886156527</v>
      </c>
      <c r="IJ300" s="149">
        <f t="shared" si="853"/>
        <v>641.3381248727145</v>
      </c>
      <c r="IK300" s="149">
        <f t="shared" si="854"/>
        <v>656.80531215515668</v>
      </c>
      <c r="IL300" s="149">
        <f t="shared" si="855"/>
        <v>672.09431031460406</v>
      </c>
      <c r="IM300" s="149">
        <f t="shared" si="856"/>
        <v>687.20944636638512</v>
      </c>
      <c r="IN300" s="149">
        <f t="shared" si="857"/>
        <v>702.15508251774872</v>
      </c>
      <c r="IO300" s="149">
        <f t="shared" si="858"/>
        <v>716.93559655287856</v>
      </c>
      <c r="IP300" s="149">
        <f t="shared" si="859"/>
        <v>731.55536461194629</v>
      </c>
      <c r="IQ300" s="317">
        <f t="shared" si="860"/>
        <v>746.01874616009218</v>
      </c>
      <c r="IR300" s="149">
        <f t="shared" si="861"/>
        <v>760.33007094960192</v>
      </c>
      <c r="IS300" s="149">
        <f t="shared" si="862"/>
        <v>774.49362778782813</v>
      </c>
      <c r="IT300" s="149">
        <f t="shared" si="863"/>
        <v>788.51365493402398</v>
      </c>
      <c r="IU300" s="149">
        <f t="shared" si="864"/>
        <v>802.39433195968593</v>
      </c>
      <c r="IV300" s="149">
        <f t="shared" si="865"/>
        <v>816.1397729187679</v>
      </c>
      <c r="IW300" s="149">
        <f t="shared" si="866"/>
        <v>829.75402068596725</v>
      </c>
      <c r="IX300" s="149">
        <f t="shared" si="867"/>
        <v>843.24104233293133</v>
      </c>
      <c r="IY300" s="149">
        <f t="shared" si="868"/>
        <v>856.60472542349044</v>
      </c>
      <c r="IZ300" s="149">
        <f t="shared" si="869"/>
        <v>869.84887511977729</v>
      </c>
      <c r="JA300" s="149">
        <f t="shared" si="870"/>
        <v>882.97721200128149</v>
      </c>
      <c r="JB300" s="149">
        <f t="shared" si="871"/>
        <v>895.99337050841211</v>
      </c>
      <c r="JC300" s="149">
        <f t="shared" si="872"/>
        <v>908.90089793099287</v>
      </c>
      <c r="JD300" s="149">
        <f t="shared" si="873"/>
        <v>921.70325387032415</v>
      </c>
      <c r="JE300" s="149">
        <f t="shared" si="874"/>
        <v>934.40381011097134</v>
      </c>
      <c r="JF300" s="149">
        <f t="shared" si="875"/>
        <v>947.0058508453086</v>
      </c>
      <c r="JG300" s="149">
        <f t="shared" si="876"/>
        <v>959.512573200151</v>
      </c>
      <c r="JH300" s="149">
        <f t="shared" si="877"/>
        <v>971.92708802046752</v>
      </c>
      <c r="JI300" s="149">
        <f t="shared" si="878"/>
        <v>984.25242087034678</v>
      </c>
      <c r="JJ300" s="149">
        <f t="shared" si="879"/>
        <v>996.49151321600675</v>
      </c>
      <c r="JL300" s="269">
        <v>428.35033794971184</v>
      </c>
      <c r="JM300" s="274">
        <v>43000</v>
      </c>
      <c r="JN300" s="115">
        <f t="shared" si="695"/>
        <v>210.57266437209819</v>
      </c>
      <c r="JO300" s="115">
        <f t="shared" si="696"/>
        <v>220.75982920617301</v>
      </c>
      <c r="JP300" s="115">
        <f t="shared" si="697"/>
        <v>231.0710182199501</v>
      </c>
      <c r="JQ300" s="115">
        <f t="shared" si="698"/>
        <v>241.50511582601544</v>
      </c>
      <c r="JR300" s="115">
        <f t="shared" si="699"/>
        <v>252.06058568106832</v>
      </c>
      <c r="JS300" s="115">
        <f t="shared" si="700"/>
        <v>262.73549508630009</v>
      </c>
      <c r="JT300" s="115">
        <f t="shared" si="701"/>
        <v>273.52754489241772</v>
      </c>
      <c r="JU300" s="115">
        <f t="shared" si="702"/>
        <v>284.43410393133843</v>
      </c>
      <c r="JV300" s="115">
        <f t="shared" si="703"/>
        <v>295.45224690101264</v>
      </c>
      <c r="JW300" s="115">
        <f t="shared" si="704"/>
        <v>306.57879458990146</v>
      </c>
      <c r="JX300" s="115">
        <f t="shared" si="705"/>
        <v>317.81035534059043</v>
      </c>
      <c r="JY300" s="115">
        <f t="shared" si="706"/>
        <v>329.14336671173828</v>
      </c>
      <c r="JZ300" s="115">
        <f t="shared" si="707"/>
        <v>340.57413639527533</v>
      </c>
      <c r="KA300" s="115">
        <f t="shared" si="708"/>
        <v>352.09888157137476</v>
      </c>
      <c r="KB300" s="115">
        <f t="shared" si="709"/>
        <v>363.71376602668181</v>
      </c>
      <c r="KC300" s="115">
        <f t="shared" si="710"/>
        <v>375.41493451158544</v>
      </c>
      <c r="KD300" s="115">
        <f t="shared" si="711"/>
        <v>387.19854396118353</v>
      </c>
      <c r="KE300" s="115">
        <f t="shared" si="712"/>
        <v>399.06079134490949</v>
      </c>
      <c r="KF300" s="115">
        <f t="shared" si="713"/>
        <v>410.99793803627432</v>
      </c>
      <c r="KG300" s="115">
        <f t="shared" si="714"/>
        <v>423.00633070345657</v>
      </c>
      <c r="KH300" s="115">
        <f t="shared" si="715"/>
        <v>435.08241881178191</v>
      </c>
      <c r="KI300" s="115">
        <f t="shared" si="716"/>
        <v>447.22276890023102</v>
      </c>
      <c r="KJ300" s="115">
        <f t="shared" si="717"/>
        <v>459.42407584675914</v>
      </c>
      <c r="KK300" s="115">
        <f t="shared" si="718"/>
        <v>471.68317137305837</v>
      </c>
      <c r="KL300" s="115">
        <f t="shared" si="719"/>
        <v>483.99703006050066</v>
      </c>
      <c r="KM300" s="115">
        <f t="shared" si="720"/>
        <v>496.36277315773748</v>
      </c>
      <c r="KN300" s="115">
        <f t="shared" si="721"/>
        <v>508.7776704591513</v>
      </c>
      <c r="KO300" s="115">
        <f t="shared" si="722"/>
        <v>521.23914052435634</v>
      </c>
      <c r="KP300" s="115">
        <f t="shared" si="723"/>
        <v>533.74474949425723</v>
      </c>
      <c r="KQ300" s="115">
        <f t="shared" si="724"/>
        <v>546.29220874064231</v>
      </c>
      <c r="KR300" s="115">
        <f t="shared" si="725"/>
        <v>558.87937156538123</v>
      </c>
      <c r="KS300" s="115">
        <f t="shared" si="726"/>
        <v>571.50422914328374</v>
      </c>
      <c r="KT300" s="115">
        <f t="shared" si="727"/>
        <v>584.16490588050317</v>
      </c>
      <c r="KU300" s="115">
        <f t="shared" si="728"/>
        <v>596.85965433874071</v>
      </c>
      <c r="KV300" s="115">
        <f t="shared" si="729"/>
        <v>609.58684985499451</v>
      </c>
      <c r="KW300" s="115">
        <f t="shared" si="730"/>
        <v>622.34498496746414</v>
      </c>
      <c r="KX300" s="115">
        <f t="shared" si="731"/>
        <v>635.13266374076375</v>
      </c>
      <c r="KY300" s="115">
        <f t="shared" si="732"/>
        <v>647.94859606782245</v>
      </c>
      <c r="KZ300" s="115">
        <f t="shared" si="733"/>
        <v>660.7915920118437</v>
      </c>
      <c r="LA300" s="115">
        <f t="shared" si="734"/>
        <v>673.66055623936859</v>
      </c>
      <c r="LB300" s="360">
        <f t="shared" si="735"/>
        <v>686.55448258475906</v>
      </c>
      <c r="LC300" s="115">
        <f t="shared" si="736"/>
        <v>699.47244877719595</v>
      </c>
      <c r="LD300" s="115">
        <f t="shared" si="737"/>
        <v>712.41361135340765</v>
      </c>
      <c r="LE300" s="115">
        <f t="shared" si="738"/>
        <v>725.37720077270285</v>
      </c>
      <c r="LF300" s="115">
        <f t="shared" si="739"/>
        <v>738.36251674532537</v>
      </c>
      <c r="LG300" s="115">
        <f t="shared" si="740"/>
        <v>751.36892378055381</v>
      </c>
      <c r="LH300" s="115">
        <f t="shared" si="741"/>
        <v>764.39584695720816</v>
      </c>
      <c r="LI300" s="115">
        <f t="shared" si="742"/>
        <v>777.44276791619063</v>
      </c>
      <c r="LJ300" s="115">
        <f t="shared" si="743"/>
        <v>790.50922107226984</v>
      </c>
      <c r="LK300" s="115">
        <f t="shared" si="744"/>
        <v>803.59479004042703</v>
      </c>
      <c r="LL300" s="115">
        <f t="shared" si="745"/>
        <v>816.69910427064019</v>
      </c>
      <c r="LM300" s="115">
        <f t="shared" si="746"/>
        <v>829.82183588390535</v>
      </c>
      <c r="LN300" s="115">
        <f t="shared" si="747"/>
        <v>842.96269670152992</v>
      </c>
      <c r="LO300" s="115">
        <f t="shared" si="748"/>
        <v>856.12143545922618</v>
      </c>
      <c r="LP300" s="115">
        <f t="shared" si="749"/>
        <v>869.29783519722832</v>
      </c>
      <c r="LQ300" s="115">
        <f t="shared" si="750"/>
        <v>882.49171081752297</v>
      </c>
      <c r="LR300" s="115">
        <f t="shared" si="751"/>
        <v>895.70290679928598</v>
      </c>
      <c r="LS300" s="115">
        <f t="shared" si="752"/>
        <v>908.93129506371849</v>
      </c>
      <c r="LT300" s="115">
        <f t="shared" si="753"/>
        <v>922.17677297966952</v>
      </c>
      <c r="LU300" s="115">
        <f t="shared" si="754"/>
        <v>935.43926150167761</v>
      </c>
      <c r="LX300" s="269">
        <v>420</v>
      </c>
      <c r="LY300" s="352">
        <v>42000</v>
      </c>
      <c r="LZ300" s="351">
        <f t="shared" si="880"/>
        <v>3.7011541795092098E-2</v>
      </c>
      <c r="MA300" s="351">
        <f t="shared" si="881"/>
        <v>7.3991458694475293E-2</v>
      </c>
      <c r="MB300" s="351">
        <f t="shared" si="882"/>
        <v>0.11090841126527469</v>
      </c>
      <c r="MC300" s="351">
        <f t="shared" si="883"/>
        <v>0.14773162427018188</v>
      </c>
      <c r="MD300" s="351">
        <f t="shared" si="884"/>
        <v>0.18443115224318668</v>
      </c>
      <c r="ME300" s="351">
        <f t="shared" si="885"/>
        <v>0.22097812606812367</v>
      </c>
      <c r="MF300" s="351">
        <f t="shared" si="886"/>
        <v>0.25734497554334618</v>
      </c>
      <c r="MG300" s="351">
        <f t="shared" si="887"/>
        <v>0.29350562392390528</v>
      </c>
      <c r="MH300" s="351">
        <f t="shared" si="888"/>
        <v>0.32943565155288845</v>
      </c>
      <c r="MI300" s="351">
        <f t="shared" si="889"/>
        <v>0.36511242685990924</v>
      </c>
      <c r="MJ300" s="351">
        <f t="shared" si="890"/>
        <v>0.40051520414689312</v>
      </c>
      <c r="MK300" s="351">
        <f t="shared" si="891"/>
        <v>0.43562518864250588</v>
      </c>
      <c r="ML300" s="351">
        <f t="shared" si="892"/>
        <v>0.47042557023839177</v>
      </c>
      <c r="MM300" s="351">
        <f t="shared" si="893"/>
        <v>0.50490152809169808</v>
      </c>
      <c r="MN300" s="351">
        <f t="shared" si="894"/>
        <v>0.53904020887078596</v>
      </c>
      <c r="MO300" s="351">
        <f t="shared" si="895"/>
        <v>0.57283068183071251</v>
      </c>
      <c r="MP300" s="351">
        <f t="shared" si="896"/>
        <v>0.60626387413985539</v>
      </c>
      <c r="MQ300" s="351">
        <f t="shared" si="897"/>
        <v>0.63933248995594327</v>
      </c>
      <c r="MR300" s="351">
        <f t="shared" si="898"/>
        <v>0.67203091669128023</v>
      </c>
      <c r="MS300" s="351">
        <f t="shared" si="899"/>
        <v>0.70435512173985537</v>
      </c>
      <c r="MT300" s="351">
        <f t="shared" si="900"/>
        <v>0.73630254268970952</v>
      </c>
      <c r="MU300" s="351">
        <f t="shared" si="901"/>
        <v>0.76787197373909344</v>
      </c>
      <c r="MV300" s="351">
        <f t="shared" si="902"/>
        <v>0.7990634506971962</v>
      </c>
      <c r="MW300" s="351">
        <f t="shared" si="903"/>
        <v>0.82987813660022192</v>
      </c>
      <c r="MX300" s="351">
        <f t="shared" si="904"/>
        <v>0.86031820962702898</v>
      </c>
      <c r="MY300" s="351">
        <f t="shared" si="905"/>
        <v>0.89038675466811856</v>
      </c>
      <c r="MZ300" s="351">
        <f t="shared" si="906"/>
        <v>0.92008765959597694</v>
      </c>
      <c r="NA300" s="351">
        <f t="shared" si="907"/>
        <v>0.94942551700958233</v>
      </c>
      <c r="NB300" s="351">
        <f t="shared" si="908"/>
        <v>0.97840553198374336</v>
      </c>
      <c r="NC300" s="351">
        <f t="shared" si="909"/>
        <v>1.0070334361462754</v>
      </c>
      <c r="ND300" s="351">
        <f t="shared" si="910"/>
        <v>1.035315408231448</v>
      </c>
      <c r="NE300" s="351">
        <f t="shared" si="911"/>
        <v>1.0632580011152344</v>
      </c>
      <c r="NF300" s="351">
        <f t="shared" si="912"/>
        <v>1.0908680752236932</v>
      </c>
      <c r="NG300" s="351">
        <f t="shared" si="913"/>
        <v>1.1181527381172411</v>
      </c>
      <c r="NH300" s="351">
        <f t="shared" si="914"/>
        <v>1.145119289987625</v>
      </c>
      <c r="NI300" s="351">
        <f t="shared" si="915"/>
        <v>1.1717751747573766</v>
      </c>
      <c r="NJ300" s="351">
        <f t="shared" si="916"/>
        <v>1.1981279364408768</v>
      </c>
      <c r="NK300" s="351">
        <f t="shared" si="917"/>
        <v>1.2241851804085078</v>
      </c>
      <c r="NL300" s="351">
        <f t="shared" si="918"/>
        <v>1.249954539188544</v>
      </c>
      <c r="NM300" s="351">
        <f t="shared" si="919"/>
        <v>1.2754436424429778</v>
      </c>
      <c r="NN300" s="351">
        <f t="shared" si="920"/>
        <v>1.3006600907614112</v>
      </c>
      <c r="NO300" s="351">
        <f t="shared" si="921"/>
        <v>1.3256114329300237</v>
      </c>
      <c r="NP300" s="351">
        <f t="shared" si="922"/>
        <v>1.3503051463487994</v>
      </c>
      <c r="NQ300" s="351">
        <f t="shared" si="923"/>
        <v>1.3747486202887094</v>
      </c>
      <c r="NR300" s="351">
        <f t="shared" si="924"/>
        <v>1.3989491417004769</v>
      </c>
      <c r="NS300" s="351">
        <f t="shared" si="925"/>
        <v>1.422913883307062</v>
      </c>
      <c r="NT300" s="351">
        <f t="shared" si="926"/>
        <v>1.4466498937326417</v>
      </c>
      <c r="NU300" s="351">
        <f t="shared" si="927"/>
        <v>1.4701640894411729</v>
      </c>
      <c r="NV300" s="351">
        <f t="shared" si="928"/>
        <v>1.4934632482772476</v>
      </c>
      <c r="NW300" s="351">
        <f t="shared" si="929"/>
        <v>1.5165540044207046</v>
      </c>
      <c r="NX300" s="351">
        <f t="shared" si="930"/>
        <v>1.5394428445842188</v>
      </c>
      <c r="NY300" s="351">
        <f t="shared" si="931"/>
        <v>1.5621361052997027</v>
      </c>
      <c r="NZ300" s="351">
        <f t="shared" si="932"/>
        <v>1.5846399711547796</v>
      </c>
      <c r="OA300" s="351">
        <f t="shared" si="933"/>
        <v>1.606960473854905</v>
      </c>
      <c r="OB300" s="351">
        <f t="shared" si="934"/>
        <v>1.6291034919998346</v>
      </c>
      <c r="OC300" s="351">
        <f t="shared" si="935"/>
        <v>1.6510747514751087</v>
      </c>
      <c r="OD300" s="351">
        <f t="shared" si="936"/>
        <v>1.6728798263702191</v>
      </c>
      <c r="OE300" s="351">
        <f t="shared" si="937"/>
        <v>1.6945241403449871</v>
      </c>
      <c r="OF300" s="351">
        <f t="shared" si="938"/>
        <v>1.7160129683747165</v>
      </c>
      <c r="OG300" s="351">
        <f t="shared" si="939"/>
        <v>1.7373514388127331</v>
      </c>
    </row>
    <row r="301" spans="55:397">
      <c r="BC301" s="173"/>
      <c r="BD301" s="182">
        <f t="shared" si="940"/>
        <v>0.22336100866053796</v>
      </c>
      <c r="BE301" s="91">
        <f t="shared" si="940"/>
        <v>226.32054202529008</v>
      </c>
      <c r="BF301" s="170">
        <f t="shared" si="940"/>
        <v>0.36391787340606258</v>
      </c>
      <c r="BG301" s="170">
        <f t="shared" si="940"/>
        <v>216.64999771199948</v>
      </c>
      <c r="BH301" s="116">
        <f t="shared" si="940"/>
        <v>0</v>
      </c>
      <c r="BI301" s="116"/>
      <c r="BJ301" s="109"/>
      <c r="BK301" s="210">
        <v>43000</v>
      </c>
      <c r="BL301" s="211">
        <v>13.106399999999999</v>
      </c>
      <c r="BM301" s="285">
        <v>430</v>
      </c>
      <c r="BN301" s="115"/>
      <c r="BO301" s="105">
        <f t="shared" si="756"/>
        <v>160.58727686945136</v>
      </c>
      <c r="BP301" s="201">
        <f t="shared" si="757"/>
        <v>0.25822039736839664</v>
      </c>
      <c r="BQ301" s="205">
        <f t="shared" si="943"/>
        <v>-56.500002288000502</v>
      </c>
      <c r="BR301" s="208">
        <f t="shared" si="941"/>
        <v>216.64999771199948</v>
      </c>
      <c r="BS301" s="94"/>
      <c r="BT301" s="196">
        <f t="shared" si="758"/>
        <v>573.56933718429855</v>
      </c>
      <c r="BU301" s="128"/>
      <c r="BV301" s="228">
        <f t="shared" si="819"/>
        <v>0.15848731988102774</v>
      </c>
      <c r="BW301" s="165">
        <f t="shared" si="632"/>
        <v>0.21079216111705845</v>
      </c>
      <c r="BX301" s="200">
        <f t="shared" si="942"/>
        <v>0.75186533996876448</v>
      </c>
      <c r="BY301" s="279"/>
      <c r="CC301" s="269">
        <v>438.20719247129568</v>
      </c>
      <c r="CD301" s="274">
        <v>44000</v>
      </c>
      <c r="CE301" s="72">
        <f t="shared" si="635"/>
        <v>3.8959348047854558E-2</v>
      </c>
      <c r="CF301" s="72">
        <f t="shared" si="636"/>
        <v>7.7881098053384445E-2</v>
      </c>
      <c r="CG301" s="72">
        <f t="shared" si="637"/>
        <v>0.11672802847472644</v>
      </c>
      <c r="CH301" s="72">
        <f t="shared" si="638"/>
        <v>0.15546366089163061</v>
      </c>
      <c r="CI301" s="72">
        <f t="shared" si="639"/>
        <v>0.19405260736375771</v>
      </c>
      <c r="CJ301" s="72">
        <f t="shared" si="640"/>
        <v>0.23246089009600221</v>
      </c>
      <c r="CK301" s="72">
        <f t="shared" si="641"/>
        <v>0.27065622631128888</v>
      </c>
      <c r="CL301" s="72">
        <f t="shared" si="642"/>
        <v>0.30860827284169817</v>
      </c>
      <c r="CM301" s="72">
        <f t="shared" si="643"/>
        <v>0.34628882671545469</v>
      </c>
      <c r="CN301" s="72">
        <f t="shared" si="644"/>
        <v>0.38367197982389895</v>
      </c>
      <c r="CO301" s="72">
        <f t="shared" si="645"/>
        <v>0.42073422748386335</v>
      </c>
      <c r="CP301" s="72">
        <f t="shared" si="646"/>
        <v>0.45745453227470528</v>
      </c>
      <c r="CQ301" s="72">
        <f t="shared" si="647"/>
        <v>0.49381434585417255</v>
      </c>
      <c r="CR301" s="72">
        <f t="shared" si="648"/>
        <v>0.52979759250117242</v>
      </c>
      <c r="CS301" s="72">
        <f t="shared" si="649"/>
        <v>0.56539061887863695</v>
      </c>
      <c r="CT301" s="72">
        <f t="shared" si="650"/>
        <v>0.60058211496215885</v>
      </c>
      <c r="CU301" s="72">
        <f t="shared" si="651"/>
        <v>0.6353630112642088</v>
      </c>
      <c r="CV301" s="72">
        <f t="shared" si="652"/>
        <v>0.66972635743693132</v>
      </c>
      <c r="CW301" s="72">
        <f t="shared" si="653"/>
        <v>0.70366718710257614</v>
      </c>
      <c r="CX301" s="72">
        <f t="shared" si="654"/>
        <v>0.73718237338692449</v>
      </c>
      <c r="CY301" s="72">
        <f t="shared" si="655"/>
        <v>0.77027047916189062</v>
      </c>
      <c r="CZ301" s="72">
        <f t="shared" si="656"/>
        <v>0.80293160548056197</v>
      </c>
      <c r="DA301" s="72">
        <f t="shared" si="657"/>
        <v>0.83516724114465202</v>
      </c>
      <c r="DB301" s="72">
        <f t="shared" si="658"/>
        <v>0.86698011580936241</v>
      </c>
      <c r="DC301" s="72">
        <f t="shared" si="659"/>
        <v>0.89837405852378638</v>
      </c>
      <c r="DD301" s="72">
        <f t="shared" si="660"/>
        <v>0.92935386314103086</v>
      </c>
      <c r="DE301" s="72">
        <f t="shared" si="661"/>
        <v>0.95992516161935182</v>
      </c>
      <c r="DF301" s="72">
        <f t="shared" si="662"/>
        <v>0.99009430587824165</v>
      </c>
      <c r="DG301" s="72">
        <f t="shared" si="663"/>
        <v>1.0198682585714138</v>
      </c>
      <c r="DH301" s="72">
        <f t="shared" si="664"/>
        <v>1.0492544928905112</v>
      </c>
      <c r="DI301" s="72">
        <f t="shared" si="665"/>
        <v>1.0782609013143967</v>
      </c>
      <c r="DJ301" s="72">
        <f t="shared" si="666"/>
        <v>1.1068957130647274</v>
      </c>
      <c r="DK301" s="72">
        <f t="shared" si="667"/>
        <v>1.1351674199130921</v>
      </c>
      <c r="DL301" s="72">
        <f t="shared" si="668"/>
        <v>1.1630847099029142</v>
      </c>
      <c r="DM301" s="72">
        <f t="shared" si="669"/>
        <v>1.1906564084952087</v>
      </c>
      <c r="DN301" s="72">
        <f t="shared" si="670"/>
        <v>1.2178914266157239</v>
      </c>
      <c r="DO301" s="72">
        <f t="shared" si="671"/>
        <v>1.2447987150679738</v>
      </c>
      <c r="DP301" s="72">
        <f t="shared" si="672"/>
        <v>1.2713872247776075</v>
      </c>
      <c r="DQ301" s="72">
        <f t="shared" si="673"/>
        <v>1.2976658723455388</v>
      </c>
      <c r="DR301" s="72">
        <f t="shared" si="674"/>
        <v>1.3236435104070556</v>
      </c>
      <c r="DS301" s="72">
        <f t="shared" si="675"/>
        <v>1.3493289023194599</v>
      </c>
      <c r="DT301" s="72">
        <f t="shared" si="676"/>
        <v>1.3747307007298406</v>
      </c>
      <c r="DU301" s="72">
        <f t="shared" si="677"/>
        <v>1.399857429605567</v>
      </c>
      <c r="DV301" s="72">
        <f t="shared" si="678"/>
        <v>1.4247174693420326</v>
      </c>
      <c r="DW301" s="72">
        <f t="shared" si="679"/>
        <v>1.4493190445940607</v>
      </c>
      <c r="DX301" s="72">
        <f t="shared" si="680"/>
        <v>1.473670214508503</v>
      </c>
      <c r="DY301" s="72">
        <f t="shared" si="681"/>
        <v>1.4977788650654937</v>
      </c>
      <c r="DZ301" s="72">
        <f t="shared" si="682"/>
        <v>1.5216527032642069</v>
      </c>
      <c r="EA301" s="72">
        <f t="shared" si="683"/>
        <v>1.5452992529155518</v>
      </c>
      <c r="EB301" s="72">
        <f t="shared" si="684"/>
        <v>1.5687258518290064</v>
      </c>
      <c r="EC301" s="72">
        <f t="shared" si="685"/>
        <v>1.5919396502035903</v>
      </c>
      <c r="ED301" s="72">
        <f t="shared" si="686"/>
        <v>1.6149476100539333</v>
      </c>
      <c r="EE301" s="72">
        <f t="shared" si="687"/>
        <v>1.6377565055214163</v>
      </c>
      <c r="EF301" s="72">
        <f t="shared" si="688"/>
        <v>1.6603729239376994</v>
      </c>
      <c r="EG301" s="72">
        <f t="shared" si="689"/>
        <v>1.6828032675235705</v>
      </c>
      <c r="EH301" s="72">
        <f t="shared" si="690"/>
        <v>1.7050537556200855</v>
      </c>
      <c r="EI301" s="72">
        <f t="shared" si="691"/>
        <v>1.727130427361621</v>
      </c>
      <c r="EJ301" s="72">
        <f t="shared" si="692"/>
        <v>1.749039144711692</v>
      </c>
      <c r="EK301" s="72">
        <f t="shared" si="693"/>
        <v>1.7707855957924878</v>
      </c>
      <c r="EL301" s="72">
        <f t="shared" si="694"/>
        <v>1.7923752984479835</v>
      </c>
      <c r="EO301" s="269">
        <v>438.20719247129568</v>
      </c>
      <c r="EP301" s="274">
        <v>44000</v>
      </c>
      <c r="EQ301" s="149">
        <f t="shared" si="759"/>
        <v>216.71576531988251</v>
      </c>
      <c r="ER301" s="149">
        <f t="shared" si="760"/>
        <v>216.91281432647918</v>
      </c>
      <c r="ES301" s="149">
        <f t="shared" si="761"/>
        <v>217.24038770169156</v>
      </c>
      <c r="ET301" s="149">
        <f t="shared" si="762"/>
        <v>217.69723829827944</v>
      </c>
      <c r="EU301" s="149">
        <f t="shared" si="763"/>
        <v>218.28165013178898</v>
      </c>
      <c r="EV301" s="149">
        <f t="shared" si="764"/>
        <v>218.99146706210334</v>
      </c>
      <c r="EW301" s="149">
        <f t="shared" si="765"/>
        <v>219.82412785228152</v>
      </c>
      <c r="EX301" s="149">
        <f t="shared" si="766"/>
        <v>220.7767064010724</v>
      </c>
      <c r="EY301" s="149">
        <f t="shared" si="767"/>
        <v>221.84595583596609</v>
      </c>
      <c r="EZ301" s="149">
        <f t="shared" si="768"/>
        <v>223.02835511509807</v>
      </c>
      <c r="FA301" s="149">
        <f t="shared" si="769"/>
        <v>224.32015681434163</v>
      </c>
      <c r="FB301" s="149">
        <f t="shared" si="770"/>
        <v>225.71743486168529</v>
      </c>
      <c r="FC301" s="149">
        <f t="shared" si="771"/>
        <v>227.21613111247859</v>
      </c>
      <c r="FD301" s="149">
        <f t="shared" si="772"/>
        <v>228.81209982279603</v>
      </c>
      <c r="FE301" s="149">
        <f t="shared" si="773"/>
        <v>230.50114926023892</v>
      </c>
      <c r="FF301" s="149">
        <f t="shared" si="774"/>
        <v>232.27907987922578</v>
      </c>
      <c r="FG301" s="149">
        <f t="shared" si="775"/>
        <v>234.14171867033704</v>
      </c>
      <c r="FH301" s="149">
        <f t="shared" si="776"/>
        <v>236.08494946208648</v>
      </c>
      <c r="FI301" s="149">
        <f t="shared" si="777"/>
        <v>238.10473910259617</v>
      </c>
      <c r="FJ301" s="149">
        <f t="shared" si="778"/>
        <v>240.19715957455324</v>
      </c>
      <c r="FK301" s="149">
        <f t="shared" si="779"/>
        <v>242.35840619808667</v>
      </c>
      <c r="FL301" s="149">
        <f t="shared" si="780"/>
        <v>244.58481215322382</v>
      </c>
      <c r="FM301" s="149">
        <f t="shared" si="781"/>
        <v>246.8728596079365</v>
      </c>
      <c r="FN301" s="149">
        <f t="shared" si="782"/>
        <v>249.21918777202026</v>
      </c>
      <c r="FO301" s="149">
        <f t="shared" si="783"/>
        <v>251.62059821408633</v>
      </c>
      <c r="FP301" s="149">
        <f t="shared" si="784"/>
        <v>254.0740577819513</v>
      </c>
      <c r="FQ301" s="149">
        <f t="shared" si="785"/>
        <v>256.57669945871862</v>
      </c>
      <c r="FR301" s="149">
        <f t="shared" si="786"/>
        <v>259.12582147071413</v>
      </c>
      <c r="FS301" s="149">
        <f t="shared" si="787"/>
        <v>261.71888494161698</v>
      </c>
      <c r="FT301" s="149">
        <f t="shared" si="788"/>
        <v>264.35351036178201</v>
      </c>
      <c r="FU301" s="149">
        <f t="shared" si="789"/>
        <v>267.02747311454578</v>
      </c>
      <c r="FV301" s="149">
        <f t="shared" si="790"/>
        <v>269.73869827365394</v>
      </c>
      <c r="FW301" s="149">
        <f t="shared" si="791"/>
        <v>272.48525485882254</v>
      </c>
      <c r="FX301" s="149">
        <f t="shared" si="792"/>
        <v>275.26534971059658</v>
      </c>
      <c r="FY301" s="149">
        <f t="shared" si="793"/>
        <v>278.07732112159732</v>
      </c>
      <c r="FZ301" s="149">
        <f t="shared" si="794"/>
        <v>280.91963233921331</v>
      </c>
      <c r="GA301" s="149">
        <f t="shared" si="795"/>
        <v>283.79086503497848</v>
      </c>
      <c r="GB301" s="149">
        <f t="shared" si="796"/>
        <v>286.68971281827254</v>
      </c>
      <c r="GC301" s="149">
        <f t="shared" si="797"/>
        <v>289.6149748565557</v>
      </c>
      <c r="GD301" s="149">
        <f t="shared" si="798"/>
        <v>292.56554965097814</v>
      </c>
      <c r="GE301" s="317">
        <f t="shared" si="799"/>
        <v>295.5404290047311</v>
      </c>
      <c r="GF301" s="149">
        <f t="shared" si="800"/>
        <v>298.53869221178655</v>
      </c>
      <c r="GG301" s="149">
        <f t="shared" si="801"/>
        <v>301.55950048549107</v>
      </c>
      <c r="GH301" s="149">
        <f t="shared" si="802"/>
        <v>304.60209163969137</v>
      </c>
      <c r="GI301" s="149">
        <f t="shared" si="803"/>
        <v>307.66577502948707</v>
      </c>
      <c r="GJ301" s="149">
        <f t="shared" si="804"/>
        <v>310.74992675417036</v>
      </c>
      <c r="GK301" s="149">
        <f t="shared" si="805"/>
        <v>313.85398512128211</v>
      </c>
      <c r="GL301" s="149">
        <f t="shared" si="806"/>
        <v>316.97744636785029</v>
      </c>
      <c r="GM301" s="149">
        <f t="shared" si="807"/>
        <v>320.11986063266227</v>
      </c>
      <c r="GN301" s="149">
        <f t="shared" si="808"/>
        <v>323.28082817175147</v>
      </c>
      <c r="GO301" s="149">
        <f t="shared" si="809"/>
        <v>326.45999580806443</v>
      </c>
      <c r="GP301" s="149">
        <f t="shared" si="810"/>
        <v>329.6570536054283</v>
      </c>
      <c r="GQ301" s="149">
        <f t="shared" si="811"/>
        <v>332.87173175639992</v>
      </c>
      <c r="GR301" s="149">
        <f t="shared" si="812"/>
        <v>336.10379767328328</v>
      </c>
      <c r="GS301" s="149">
        <f t="shared" si="813"/>
        <v>339.3530532715115</v>
      </c>
      <c r="GT301" s="149">
        <f t="shared" si="814"/>
        <v>342.61933243464233</v>
      </c>
      <c r="GU301" s="149">
        <f t="shared" si="815"/>
        <v>345.90249865040522</v>
      </c>
      <c r="GV301" s="149">
        <f t="shared" si="816"/>
        <v>349.20244280750353</v>
      </c>
      <c r="GW301" s="149">
        <f t="shared" si="817"/>
        <v>352.51908114322379</v>
      </c>
      <c r="GX301" s="149">
        <f t="shared" si="818"/>
        <v>355.85235333228917</v>
      </c>
      <c r="HA301" s="269">
        <v>428.35033794971184</v>
      </c>
      <c r="HB301" s="274">
        <v>43000</v>
      </c>
      <c r="HC301" s="149">
        <f t="shared" si="820"/>
        <v>21.777403511278447</v>
      </c>
      <c r="HD301" s="149">
        <f t="shared" si="821"/>
        <v>43.535031449381684</v>
      </c>
      <c r="HE301" s="149">
        <f t="shared" si="822"/>
        <v>65.253296213301311</v>
      </c>
      <c r="HF301" s="149">
        <f t="shared" si="823"/>
        <v>86.9129814717313</v>
      </c>
      <c r="HG301" s="149">
        <f t="shared" si="824"/>
        <v>108.49541633387766</v>
      </c>
      <c r="HH301" s="149">
        <f t="shared" si="825"/>
        <v>129.98263636977791</v>
      </c>
      <c r="HI301" s="149">
        <f t="shared" si="826"/>
        <v>151.35752805679189</v>
      </c>
      <c r="HJ301" s="149">
        <f t="shared" si="827"/>
        <v>172.60395395928759</v>
      </c>
      <c r="HK301" s="149">
        <f t="shared" si="828"/>
        <v>193.70685675548484</v>
      </c>
      <c r="HL301" s="149">
        <f t="shared" si="829"/>
        <v>214.65234105814397</v>
      </c>
      <c r="HM301" s="149">
        <f t="shared" si="830"/>
        <v>235.42773278278011</v>
      </c>
      <c r="HN301" s="149">
        <f t="shared" si="831"/>
        <v>256.02161655688508</v>
      </c>
      <c r="HO301" s="149">
        <f t="shared" si="832"/>
        <v>276.42385230223925</v>
      </c>
      <c r="HP301" s="149">
        <f t="shared" si="833"/>
        <v>296.62557263884867</v>
      </c>
      <c r="HQ301" s="149">
        <f t="shared" si="834"/>
        <v>316.61916314266693</v>
      </c>
      <c r="HR301" s="149">
        <f t="shared" si="835"/>
        <v>336.39822773984787</v>
      </c>
      <c r="HS301" s="149">
        <f t="shared" si="836"/>
        <v>355.95754164620473</v>
      </c>
      <c r="HT301" s="149">
        <f t="shared" si="837"/>
        <v>375.2929942765378</v>
      </c>
      <c r="HU301" s="149">
        <f t="shared" si="838"/>
        <v>394.40152447263864</v>
      </c>
      <c r="HV301" s="149">
        <f t="shared" si="839"/>
        <v>413.28105025167304</v>
      </c>
      <c r="HW301" s="149">
        <f t="shared" si="840"/>
        <v>431.93039507801041</v>
      </c>
      <c r="HX301" s="149">
        <f t="shared" si="841"/>
        <v>450.34921243067669</v>
      </c>
      <c r="HY301" s="149">
        <f t="shared" si="842"/>
        <v>468.53791019127613</v>
      </c>
      <c r="HZ301" s="149">
        <f t="shared" si="843"/>
        <v>486.49757612764387</v>
      </c>
      <c r="IA301" s="149">
        <f t="shared" si="844"/>
        <v>504.22990550676218</v>
      </c>
      <c r="IB301" s="149">
        <f t="shared" si="845"/>
        <v>521.73713164469484</v>
      </c>
      <c r="IC301" s="149">
        <f t="shared" si="846"/>
        <v>539.02195999633238</v>
      </c>
      <c r="ID301" s="149">
        <f t="shared" si="847"/>
        <v>556.08750620678984</v>
      </c>
      <c r="IE301" s="149">
        <f t="shared" si="848"/>
        <v>572.93723839014717</v>
      </c>
      <c r="IF301" s="149">
        <f t="shared" si="849"/>
        <v>589.57492377004257</v>
      </c>
      <c r="IG301" s="149">
        <f t="shared" si="850"/>
        <v>606.00457970875391</v>
      </c>
      <c r="IH301" s="149">
        <f t="shared" si="851"/>
        <v>622.23042906532271</v>
      </c>
      <c r="II301" s="149">
        <f t="shared" si="852"/>
        <v>638.25685975648548</v>
      </c>
      <c r="IJ301" s="149">
        <f t="shared" si="853"/>
        <v>654.08838834424307</v>
      </c>
      <c r="IK301" s="149">
        <f t="shared" si="854"/>
        <v>669.72962743858841</v>
      </c>
      <c r="IL301" s="149">
        <f t="shared" si="855"/>
        <v>685.18525668049028</v>
      </c>
      <c r="IM301" s="149">
        <f t="shared" si="856"/>
        <v>700.45999705696192</v>
      </c>
      <c r="IN301" s="149">
        <f t="shared" si="857"/>
        <v>715.55858829456645</v>
      </c>
      <c r="IO301" s="149">
        <f t="shared" si="858"/>
        <v>730.48576907861423</v>
      </c>
      <c r="IP301" s="149">
        <f t="shared" si="859"/>
        <v>745.24625985093314</v>
      </c>
      <c r="IQ301" s="317">
        <f t="shared" si="860"/>
        <v>759.84474794823745</v>
      </c>
      <c r="IR301" s="149">
        <f t="shared" si="861"/>
        <v>774.28587485479534</v>
      </c>
      <c r="IS301" s="149">
        <f t="shared" si="862"/>
        <v>788.57422535637136</v>
      </c>
      <c r="IT301" s="149">
        <f t="shared" si="863"/>
        <v>802.71431839666673</v>
      </c>
      <c r="IU301" s="149">
        <f t="shared" si="864"/>
        <v>816.7105994521836</v>
      </c>
      <c r="IV301" s="149">
        <f t="shared" si="865"/>
        <v>830.56743425612456</v>
      </c>
      <c r="IW301" s="149">
        <f t="shared" si="866"/>
        <v>844.28910371634481</v>
      </c>
      <c r="IX301" s="149">
        <f t="shared" si="867"/>
        <v>857.87979988628535</v>
      </c>
      <c r="IY301" s="149">
        <f t="shared" si="868"/>
        <v>871.34362286102464</v>
      </c>
      <c r="IZ301" s="149">
        <f t="shared" si="869"/>
        <v>884.68457848303785</v>
      </c>
      <c r="JA301" s="149">
        <f t="shared" si="870"/>
        <v>897.90657675388047</v>
      </c>
      <c r="JB301" s="149">
        <f t="shared" si="871"/>
        <v>911.01343085878</v>
      </c>
      <c r="JC301" s="149">
        <f t="shared" si="872"/>
        <v>924.00885672100128</v>
      </c>
      <c r="JD301" s="149">
        <f t="shared" si="873"/>
        <v>936.8964730119543</v>
      </c>
      <c r="JE301" s="149">
        <f t="shared" si="874"/>
        <v>949.67980155124974</v>
      </c>
      <c r="JF301" s="149">
        <f t="shared" si="875"/>
        <v>962.36226803840066</v>
      </c>
      <c r="JG301" s="149">
        <f t="shared" si="876"/>
        <v>974.94720306465899</v>
      </c>
      <c r="JH301" s="149">
        <f t="shared" si="877"/>
        <v>987.43784335954911</v>
      </c>
      <c r="JI301" s="149">
        <f t="shared" si="878"/>
        <v>999.83733323216143</v>
      </c>
      <c r="JJ301" s="149">
        <f t="shared" si="879"/>
        <v>1012.1487261721563</v>
      </c>
      <c r="JL301" s="269">
        <v>438.20719247129568</v>
      </c>
      <c r="JM301" s="274">
        <v>44000</v>
      </c>
      <c r="JN301" s="115">
        <f t="shared" si="695"/>
        <v>216.49008080265992</v>
      </c>
      <c r="JO301" s="115">
        <f t="shared" si="696"/>
        <v>226.68712980925659</v>
      </c>
      <c r="JP301" s="115">
        <f t="shared" si="697"/>
        <v>237.01470318446897</v>
      </c>
      <c r="JQ301" s="115">
        <f t="shared" si="698"/>
        <v>247.47155378105685</v>
      </c>
      <c r="JR301" s="115">
        <f t="shared" si="699"/>
        <v>258.05596561456639</v>
      </c>
      <c r="JS301" s="115">
        <f t="shared" si="700"/>
        <v>268.76578254488072</v>
      </c>
      <c r="JT301" s="115">
        <f t="shared" si="701"/>
        <v>279.59844333505896</v>
      </c>
      <c r="JU301" s="115">
        <f t="shared" si="702"/>
        <v>290.55102188384978</v>
      </c>
      <c r="JV301" s="115">
        <f t="shared" si="703"/>
        <v>301.62027131874351</v>
      </c>
      <c r="JW301" s="115">
        <f t="shared" si="704"/>
        <v>312.80267059787548</v>
      </c>
      <c r="JX301" s="115">
        <f t="shared" si="705"/>
        <v>324.09447229711907</v>
      </c>
      <c r="JY301" s="115">
        <f t="shared" si="706"/>
        <v>335.49175034446273</v>
      </c>
      <c r="JZ301" s="115">
        <f t="shared" si="707"/>
        <v>346.990446595256</v>
      </c>
      <c r="KA301" s="115">
        <f t="shared" si="708"/>
        <v>358.58641530557344</v>
      </c>
      <c r="KB301" s="115">
        <f t="shared" si="709"/>
        <v>370.2754647430163</v>
      </c>
      <c r="KC301" s="115">
        <f t="shared" si="710"/>
        <v>382.05339536200319</v>
      </c>
      <c r="KD301" s="115">
        <f t="shared" si="711"/>
        <v>393.91603415311442</v>
      </c>
      <c r="KE301" s="115">
        <f t="shared" si="712"/>
        <v>405.85926494486387</v>
      </c>
      <c r="KF301" s="115">
        <f t="shared" si="713"/>
        <v>417.87905458537358</v>
      </c>
      <c r="KG301" s="115">
        <f t="shared" si="714"/>
        <v>429.97147505733062</v>
      </c>
      <c r="KH301" s="115">
        <f t="shared" si="715"/>
        <v>442.13272168086405</v>
      </c>
      <c r="KI301" s="115">
        <f t="shared" si="716"/>
        <v>454.35912763600123</v>
      </c>
      <c r="KJ301" s="115">
        <f t="shared" si="717"/>
        <v>466.64717509071392</v>
      </c>
      <c r="KK301" s="115">
        <f t="shared" si="718"/>
        <v>478.9935032547977</v>
      </c>
      <c r="KL301" s="115">
        <f t="shared" si="719"/>
        <v>491.39491369686374</v>
      </c>
      <c r="KM301" s="115">
        <f t="shared" si="720"/>
        <v>503.84837326472871</v>
      </c>
      <c r="KN301" s="115">
        <f t="shared" si="721"/>
        <v>516.35101494149603</v>
      </c>
      <c r="KO301" s="115">
        <f t="shared" si="722"/>
        <v>528.90013695349148</v>
      </c>
      <c r="KP301" s="115">
        <f t="shared" si="723"/>
        <v>541.49320042439444</v>
      </c>
      <c r="KQ301" s="115">
        <f t="shared" si="724"/>
        <v>554.12782584455942</v>
      </c>
      <c r="KR301" s="115">
        <f t="shared" si="725"/>
        <v>566.80178859732314</v>
      </c>
      <c r="KS301" s="115">
        <f t="shared" si="726"/>
        <v>579.51301375643129</v>
      </c>
      <c r="KT301" s="115">
        <f t="shared" si="727"/>
        <v>592.25957034160001</v>
      </c>
      <c r="KU301" s="115">
        <f t="shared" si="728"/>
        <v>605.03966519337405</v>
      </c>
      <c r="KV301" s="115">
        <f t="shared" si="729"/>
        <v>617.85163660437479</v>
      </c>
      <c r="KW301" s="115">
        <f t="shared" si="730"/>
        <v>630.69394782199072</v>
      </c>
      <c r="KX301" s="115">
        <f t="shared" si="731"/>
        <v>643.56518051775583</v>
      </c>
      <c r="KY301" s="115">
        <f t="shared" si="732"/>
        <v>656.46402830104989</v>
      </c>
      <c r="KZ301" s="115">
        <f t="shared" si="733"/>
        <v>669.38929033933312</v>
      </c>
      <c r="LA301" s="115">
        <f t="shared" si="734"/>
        <v>682.33986513375555</v>
      </c>
      <c r="LB301" s="360">
        <f t="shared" si="735"/>
        <v>695.31474448750851</v>
      </c>
      <c r="LC301" s="115">
        <f t="shared" si="736"/>
        <v>708.31300769456402</v>
      </c>
      <c r="LD301" s="115">
        <f t="shared" si="737"/>
        <v>721.33381596826848</v>
      </c>
      <c r="LE301" s="115">
        <f t="shared" si="738"/>
        <v>734.37640712246878</v>
      </c>
      <c r="LF301" s="115">
        <f t="shared" si="739"/>
        <v>747.44009051226453</v>
      </c>
      <c r="LG301" s="115">
        <f t="shared" si="740"/>
        <v>760.52424223694777</v>
      </c>
      <c r="LH301" s="115">
        <f t="shared" si="741"/>
        <v>773.62830060405952</v>
      </c>
      <c r="LI301" s="115">
        <f t="shared" si="742"/>
        <v>786.75176185062764</v>
      </c>
      <c r="LJ301" s="115">
        <f t="shared" si="743"/>
        <v>799.89417611543968</v>
      </c>
      <c r="LK301" s="115">
        <f t="shared" si="744"/>
        <v>813.05514365452882</v>
      </c>
      <c r="LL301" s="115">
        <f t="shared" si="745"/>
        <v>826.23431129084179</v>
      </c>
      <c r="LM301" s="115">
        <f t="shared" si="746"/>
        <v>839.43136908820566</v>
      </c>
      <c r="LN301" s="115">
        <f t="shared" si="747"/>
        <v>852.64604723917728</v>
      </c>
      <c r="LO301" s="115">
        <f t="shared" si="748"/>
        <v>865.87811315606064</v>
      </c>
      <c r="LP301" s="115">
        <f t="shared" si="749"/>
        <v>879.12736875428891</v>
      </c>
      <c r="LQ301" s="115">
        <f t="shared" si="750"/>
        <v>892.39364791741968</v>
      </c>
      <c r="LR301" s="115">
        <f t="shared" si="751"/>
        <v>905.67681413318269</v>
      </c>
      <c r="LS301" s="115">
        <f t="shared" si="752"/>
        <v>918.97675829028094</v>
      </c>
      <c r="LT301" s="115">
        <f t="shared" si="753"/>
        <v>932.29339662600114</v>
      </c>
      <c r="LU301" s="115">
        <f t="shared" si="754"/>
        <v>945.62666881506652</v>
      </c>
      <c r="LX301" s="269">
        <v>430</v>
      </c>
      <c r="LY301" s="352">
        <v>43000</v>
      </c>
      <c r="LZ301" s="351">
        <f t="shared" si="880"/>
        <v>3.7968214302015524E-2</v>
      </c>
      <c r="MA301" s="351">
        <f t="shared" si="881"/>
        <v>7.59019505176112E-2</v>
      </c>
      <c r="MB301" s="351">
        <f t="shared" si="882"/>
        <v>0.11376705828389534</v>
      </c>
      <c r="MC301" s="351">
        <f t="shared" si="883"/>
        <v>0.15153003453496075</v>
      </c>
      <c r="MD301" s="351">
        <f t="shared" si="884"/>
        <v>0.18915832716318315</v>
      </c>
      <c r="ME301" s="351">
        <f t="shared" si="885"/>
        <v>0.22662061575305595</v>
      </c>
      <c r="MF301" s="351">
        <f t="shared" si="886"/>
        <v>0.26388706341907864</v>
      </c>
      <c r="MG301" s="351">
        <f t="shared" si="887"/>
        <v>0.30092953505258024</v>
      </c>
      <c r="MH301" s="351">
        <f t="shared" si="888"/>
        <v>0.33772177868923142</v>
      </c>
      <c r="MI301" s="351">
        <f t="shared" si="889"/>
        <v>0.37423956816082754</v>
      </c>
      <c r="MJ301" s="351">
        <f t="shared" si="890"/>
        <v>0.41046080660189266</v>
      </c>
      <c r="MK301" s="351">
        <f t="shared" si="891"/>
        <v>0.44636559167147483</v>
      </c>
      <c r="ML301" s="351">
        <f t="shared" si="892"/>
        <v>0.48193624446388267</v>
      </c>
      <c r="MM301" s="351">
        <f t="shared" si="893"/>
        <v>0.51715730498253143</v>
      </c>
      <c r="MN301" s="351">
        <f t="shared" si="894"/>
        <v>0.55201549771990566</v>
      </c>
      <c r="MO301" s="351">
        <f t="shared" si="895"/>
        <v>0.5864996713235332</v>
      </c>
      <c r="MP301" s="351">
        <f t="shared" si="896"/>
        <v>0.62060071654742055</v>
      </c>
      <c r="MQ301" s="351">
        <f t="shared" si="897"/>
        <v>0.65431146671627105</v>
      </c>
      <c r="MR301" s="351">
        <f t="shared" si="898"/>
        <v>0.68762658479755878</v>
      </c>
      <c r="MS301" s="351">
        <f t="shared" si="899"/>
        <v>0.72054244092005582</v>
      </c>
      <c r="MT301" s="351">
        <f t="shared" si="900"/>
        <v>0.75305698383109887</v>
      </c>
      <c r="MU301" s="351">
        <f t="shared" si="901"/>
        <v>0.78516960938232838</v>
      </c>
      <c r="MV301" s="351">
        <f t="shared" si="902"/>
        <v>0.81688102870242196</v>
      </c>
      <c r="MW301" s="351">
        <f t="shared" si="903"/>
        <v>0.84819313828019904</v>
      </c>
      <c r="MX301" s="351">
        <f t="shared" si="904"/>
        <v>0.87910889376002976</v>
      </c>
      <c r="MY301" s="351">
        <f t="shared" si="905"/>
        <v>0.90963218885784158</v>
      </c>
      <c r="MZ301" s="351">
        <f t="shared" si="906"/>
        <v>0.93976774044867484</v>
      </c>
      <c r="NA301" s="351">
        <f t="shared" si="907"/>
        <v>0.96952098056125435</v>
      </c>
      <c r="NB301" s="351">
        <f t="shared" si="908"/>
        <v>0.99889795574279749</v>
      </c>
      <c r="NC301" s="351">
        <f t="shared" si="909"/>
        <v>1.0279052340285777</v>
      </c>
      <c r="ND301" s="351">
        <f t="shared" si="910"/>
        <v>1.0565498195626752</v>
      </c>
      <c r="NE301" s="351">
        <f t="shared" si="911"/>
        <v>1.0848390747662797</v>
      </c>
      <c r="NF301" s="351">
        <f t="shared" si="912"/>
        <v>1.1127806498334509</v>
      </c>
      <c r="NG301" s="351">
        <f t="shared" si="913"/>
        <v>1.1403824192471994</v>
      </c>
      <c r="NH301" s="351">
        <f t="shared" si="914"/>
        <v>1.167652424947172</v>
      </c>
      <c r="NI301" s="351">
        <f t="shared" si="915"/>
        <v>1.1945988257394022</v>
      </c>
      <c r="NJ301" s="351">
        <f t="shared" si="916"/>
        <v>1.2212298525154441</v>
      </c>
      <c r="NK301" s="351">
        <f t="shared" si="917"/>
        <v>1.2475537688386646</v>
      </c>
      <c r="NL301" s="351">
        <f t="shared" si="918"/>
        <v>1.2735788364570393</v>
      </c>
      <c r="NM301" s="351">
        <f t="shared" si="919"/>
        <v>1.2993132853116094</v>
      </c>
      <c r="NN301" s="351">
        <f t="shared" si="920"/>
        <v>1.3247652876256966</v>
      </c>
      <c r="NO301" s="351">
        <f t="shared" si="921"/>
        <v>1.3499429356803341</v>
      </c>
      <c r="NP301" s="351">
        <f t="shared" si="922"/>
        <v>1.374854222904506</v>
      </c>
      <c r="NQ301" s="351">
        <f t="shared" si="923"/>
        <v>1.3995070279336421</v>
      </c>
      <c r="NR301" s="351">
        <f t="shared" si="924"/>
        <v>1.4239091013154339</v>
      </c>
      <c r="NS301" s="351">
        <f t="shared" si="925"/>
        <v>1.4480680545676516</v>
      </c>
      <c r="NT301" s="351">
        <f t="shared" si="926"/>
        <v>1.4719913513177552</v>
      </c>
      <c r="NU301" s="351">
        <f t="shared" si="927"/>
        <v>1.4956863002783438</v>
      </c>
      <c r="NV301" s="351">
        <f t="shared" si="928"/>
        <v>1.5191600498355191</v>
      </c>
      <c r="NW301" s="351">
        <f t="shared" si="929"/>
        <v>1.5424195840489503</v>
      </c>
      <c r="NX301" s="351">
        <f t="shared" si="930"/>
        <v>1.5654717198826937</v>
      </c>
      <c r="NY301" s="351">
        <f t="shared" si="931"/>
        <v>1.5883231055045999</v>
      </c>
      <c r="NZ301" s="351">
        <f t="shared" si="932"/>
        <v>1.6109802195093632</v>
      </c>
      <c r="OA301" s="351">
        <f t="shared" si="933"/>
        <v>1.6334493709361453</v>
      </c>
      <c r="OB301" s="351">
        <f t="shared" si="934"/>
        <v>1.6557366999660581</v>
      </c>
      <c r="OC301" s="351">
        <f t="shared" si="935"/>
        <v>1.6778481791978634</v>
      </c>
      <c r="OD301" s="351">
        <f t="shared" si="936"/>
        <v>1.6997896154120775</v>
      </c>
      <c r="OE301" s="351">
        <f t="shared" si="937"/>
        <v>1.7215666517442632</v>
      </c>
      <c r="OF301" s="351">
        <f t="shared" si="938"/>
        <v>1.7431847701978793</v>
      </c>
      <c r="OG301" s="351">
        <f t="shared" si="939"/>
        <v>1.7646492944355812</v>
      </c>
    </row>
    <row r="302" spans="55:397">
      <c r="BC302" s="173"/>
      <c r="BD302" s="182">
        <f t="shared" si="940"/>
        <v>0.22336100866053796</v>
      </c>
      <c r="BE302" s="91">
        <f t="shared" si="940"/>
        <v>226.32054202529008</v>
      </c>
      <c r="BF302" s="170">
        <f t="shared" si="940"/>
        <v>0.36391787340606258</v>
      </c>
      <c r="BG302" s="170">
        <f t="shared" si="940"/>
        <v>216.64999771199948</v>
      </c>
      <c r="BH302" s="116">
        <f t="shared" si="940"/>
        <v>0</v>
      </c>
      <c r="BI302" s="116"/>
      <c r="BJ302" s="109" t="s">
        <v>60</v>
      </c>
      <c r="BK302" s="210">
        <v>44000</v>
      </c>
      <c r="BL302" s="211">
        <v>13.411199999999999</v>
      </c>
      <c r="BM302" s="285">
        <v>440</v>
      </c>
      <c r="BN302" s="115"/>
      <c r="BO302" s="105">
        <f t="shared" si="756"/>
        <v>152.51755655051051</v>
      </c>
      <c r="BP302" s="201">
        <f t="shared" si="757"/>
        <v>0.24524448527853213</v>
      </c>
      <c r="BQ302" s="205">
        <f t="shared" si="943"/>
        <v>-56.500002288000502</v>
      </c>
      <c r="BR302" s="208">
        <f t="shared" si="941"/>
        <v>216.64999771199948</v>
      </c>
      <c r="BS302" s="94"/>
      <c r="BT302" s="196">
        <f t="shared" si="758"/>
        <v>573.56933718429855</v>
      </c>
      <c r="BU302" s="128"/>
      <c r="BV302" s="228">
        <f t="shared" si="819"/>
        <v>0.15052312514237404</v>
      </c>
      <c r="BW302" s="165">
        <f t="shared" si="632"/>
        <v>0.20019957981920988</v>
      </c>
      <c r="BX302" s="200">
        <f t="shared" si="942"/>
        <v>0.75186533996876448</v>
      </c>
      <c r="BY302" s="279"/>
      <c r="CC302" s="269">
        <v>448.05572931069895</v>
      </c>
      <c r="CD302" s="274">
        <v>45000</v>
      </c>
      <c r="CE302" s="72">
        <f t="shared" si="635"/>
        <v>3.9986541183636808E-2</v>
      </c>
      <c r="CF302" s="72">
        <f t="shared" si="636"/>
        <v>7.9932070213790271E-2</v>
      </c>
      <c r="CG302" s="72">
        <f t="shared" si="637"/>
        <v>0.11979600779444156</v>
      </c>
      <c r="CH302" s="72">
        <f t="shared" si="638"/>
        <v>0.15953862835592117</v>
      </c>
      <c r="CI302" s="72">
        <f t="shared" si="639"/>
        <v>0.1991214575816643</v>
      </c>
      <c r="CJ302" s="72">
        <f t="shared" si="640"/>
        <v>0.23850763645699205</v>
      </c>
      <c r="CK302" s="72">
        <f t="shared" si="641"/>
        <v>0.27766224339810253</v>
      </c>
      <c r="CL302" s="72">
        <f t="shared" si="642"/>
        <v>0.31655256805655896</v>
      </c>
      <c r="CM302" s="72">
        <f t="shared" si="643"/>
        <v>0.35514833261407819</v>
      </c>
      <c r="CN302" s="72">
        <f t="shared" si="644"/>
        <v>0.39342185862928414</v>
      </c>
      <c r="CO302" s="72">
        <f t="shared" si="645"/>
        <v>0.43134817962543998</v>
      </c>
      <c r="CP302" s="72">
        <f t="shared" si="646"/>
        <v>0.46890510149949155</v>
      </c>
      <c r="CQ302" s="72">
        <f t="shared" si="647"/>
        <v>0.50607321440200115</v>
      </c>
      <c r="CR302" s="72">
        <f t="shared" si="648"/>
        <v>0.54283586093763536</v>
      </c>
      <c r="CS302" s="72">
        <f t="shared" si="649"/>
        <v>0.57917906635260885</v>
      </c>
      <c r="CT302" s="72">
        <f t="shared" si="650"/>
        <v>0.61509143682475953</v>
      </c>
      <c r="CU302" s="72">
        <f t="shared" si="651"/>
        <v>0.65056403209232105</v>
      </c>
      <c r="CV302" s="72">
        <f t="shared" si="652"/>
        <v>0.685590218502099</v>
      </c>
      <c r="CW302" s="72">
        <f t="shared" si="653"/>
        <v>0.72016550818658664</v>
      </c>
      <c r="CX302" s="72">
        <f t="shared" si="654"/>
        <v>0.75428738955432717</v>
      </c>
      <c r="CY302" s="72">
        <f t="shared" si="655"/>
        <v>0.7879551536550029</v>
      </c>
      <c r="CZ302" s="72">
        <f t="shared" si="656"/>
        <v>0.82116972031116653</v>
      </c>
      <c r="DA302" s="72">
        <f t="shared" si="657"/>
        <v>0.85393346723237717</v>
      </c>
      <c r="DB302" s="72">
        <f t="shared" si="658"/>
        <v>0.88625006467700029</v>
      </c>
      <c r="DC302" s="72">
        <f t="shared" si="659"/>
        <v>0.91812431762398106</v>
      </c>
      <c r="DD302" s="72">
        <f t="shared" si="660"/>
        <v>0.94956201687607134</v>
      </c>
      <c r="DE302" s="72">
        <f t="shared" si="661"/>
        <v>0.98056980004458894</v>
      </c>
      <c r="DF302" s="72">
        <f t="shared" si="662"/>
        <v>1.0111550229662114</v>
      </c>
      <c r="DG302" s="72">
        <f t="shared" si="663"/>
        <v>1.0413256417722183</v>
      </c>
      <c r="DH302" s="72">
        <f t="shared" si="664"/>
        <v>1.0710901055660338</v>
      </c>
      <c r="DI302" s="72">
        <f t="shared" si="665"/>
        <v>1.1004572594588566</v>
      </c>
      <c r="DJ302" s="72">
        <f t="shared" si="666"/>
        <v>1.1294362575590469</v>
      </c>
      <c r="DK302" s="72">
        <f t="shared" si="667"/>
        <v>1.1580364854008596</v>
      </c>
      <c r="DL302" s="72">
        <f t="shared" si="668"/>
        <v>1.1862674912249969</v>
      </c>
      <c r="DM302" s="72">
        <f t="shared" si="669"/>
        <v>1.2141389254806776</v>
      </c>
      <c r="DN302" s="72">
        <f t="shared" si="670"/>
        <v>1.2416604878999893</v>
      </c>
      <c r="DO302" s="72">
        <f t="shared" si="671"/>
        <v>1.2688418814954043</v>
      </c>
      <c r="DP302" s="72">
        <f t="shared" si="672"/>
        <v>1.2956927728453382</v>
      </c>
      <c r="DQ302" s="72">
        <f t="shared" si="673"/>
        <v>1.322222758057167</v>
      </c>
      <c r="DR302" s="72">
        <f t="shared" si="674"/>
        <v>1.3484413338287067</v>
      </c>
      <c r="DS302" s="72">
        <f t="shared" si="675"/>
        <v>1.3743578730653452</v>
      </c>
      <c r="DT302" s="72">
        <f t="shared" si="676"/>
        <v>1.3999816045488926</v>
      </c>
      <c r="DU302" s="72">
        <f t="shared" si="677"/>
        <v>1.4253215961939885</v>
      </c>
      <c r="DV302" s="72">
        <f t="shared" si="678"/>
        <v>1.4503867414676159</v>
      </c>
      <c r="DW302" s="72">
        <f t="shared" si="679"/>
        <v>1.4751857485859317</v>
      </c>
      <c r="DX302" s="72">
        <f t="shared" si="680"/>
        <v>1.499727132139639</v>
      </c>
      <c r="DY302" s="72">
        <f t="shared" si="681"/>
        <v>1.5240192068341039</v>
      </c>
      <c r="DZ302" s="72">
        <f t="shared" si="682"/>
        <v>1.5480700830631233</v>
      </c>
      <c r="EA302" s="72">
        <f t="shared" si="683"/>
        <v>1.5718876640654997</v>
      </c>
      <c r="EB302" s="72">
        <f t="shared" si="684"/>
        <v>1.595479644441379</v>
      </c>
      <c r="EC302" s="72">
        <f t="shared" si="685"/>
        <v>1.6188535098307171</v>
      </c>
      <c r="ED302" s="72">
        <f t="shared" si="686"/>
        <v>1.6420165375792779</v>
      </c>
      <c r="EE302" s="72">
        <f t="shared" si="687"/>
        <v>1.6649757982383404</v>
      </c>
      <c r="EF302" s="72">
        <f t="shared" si="688"/>
        <v>1.6877381577630655</v>
      </c>
      <c r="EG302" s="72">
        <f t="shared" si="689"/>
        <v>1.7103102802912109</v>
      </c>
      <c r="EH302" s="72">
        <f t="shared" si="690"/>
        <v>1.7326986313988639</v>
      </c>
      <c r="EI302" s="72">
        <f t="shared" si="691"/>
        <v>1.7549094817432078</v>
      </c>
      <c r="EJ302" s="72">
        <f t="shared" si="692"/>
        <v>1.7769489110141545</v>
      </c>
      <c r="EK302" s="72">
        <f t="shared" si="693"/>
        <v>1.7988228121271794</v>
      </c>
      <c r="EL302" s="72">
        <f t="shared" si="694"/>
        <v>1.8205368955989372</v>
      </c>
      <c r="EO302" s="269">
        <v>448.05572931069895</v>
      </c>
      <c r="EP302" s="274">
        <v>45000</v>
      </c>
      <c r="EQ302" s="149">
        <f t="shared" si="759"/>
        <v>216.71927906547555</v>
      </c>
      <c r="ER302" s="149">
        <f t="shared" si="760"/>
        <v>216.92683896539833</v>
      </c>
      <c r="ES302" s="149">
        <f t="shared" si="761"/>
        <v>217.27183015277186</v>
      </c>
      <c r="ET302" s="149">
        <f t="shared" si="762"/>
        <v>217.75285772907242</v>
      </c>
      <c r="EU302" s="149">
        <f t="shared" si="763"/>
        <v>218.36800424034905</v>
      </c>
      <c r="EV302" s="149">
        <f t="shared" si="764"/>
        <v>219.11486341441935</v>
      </c>
      <c r="EW302" s="149">
        <f t="shared" si="765"/>
        <v>219.9905812833664</v>
      </c>
      <c r="EX302" s="149">
        <f t="shared" si="766"/>
        <v>220.99190320925638</v>
      </c>
      <c r="EY302" s="149">
        <f t="shared" si="767"/>
        <v>222.11522520669263</v>
      </c>
      <c r="EZ302" s="149">
        <f t="shared" si="768"/>
        <v>223.35664792202618</v>
      </c>
      <c r="FA302" s="149">
        <f t="shared" si="769"/>
        <v>224.71203167888544</v>
      </c>
      <c r="FB302" s="149">
        <f t="shared" si="770"/>
        <v>226.17705112060275</v>
      </c>
      <c r="FC302" s="149">
        <f t="shared" si="771"/>
        <v>227.74724815566654</v>
      </c>
      <c r="FD302" s="149">
        <f t="shared" si="772"/>
        <v>229.41808212444752</v>
      </c>
      <c r="FE302" s="149">
        <f t="shared" si="773"/>
        <v>231.18497633624204</v>
      </c>
      <c r="FF302" s="149">
        <f t="shared" si="774"/>
        <v>233.04336035900974</v>
      </c>
      <c r="FG302" s="149">
        <f t="shared" si="775"/>
        <v>234.98870766672439</v>
      </c>
      <c r="FH302" s="149">
        <f t="shared" si="776"/>
        <v>237.01656845100229</v>
      </c>
      <c r="FI302" s="149">
        <f t="shared" si="777"/>
        <v>239.12259757801118</v>
      </c>
      <c r="FJ302" s="149">
        <f t="shared" si="778"/>
        <v>241.30257781519086</v>
      </c>
      <c r="FK302" s="149">
        <f t="shared" si="779"/>
        <v>243.55243856423797</v>
      </c>
      <c r="FL302" s="149">
        <f t="shared" si="780"/>
        <v>245.86827041848869</v>
      </c>
      <c r="FM302" s="149">
        <f t="shared" si="781"/>
        <v>248.24633591700695</v>
      </c>
      <c r="FN302" s="149">
        <f t="shared" si="782"/>
        <v>250.68307689805806</v>
      </c>
      <c r="FO302" s="149">
        <f t="shared" si="783"/>
        <v>253.1751188652641</v>
      </c>
      <c r="FP302" s="149">
        <f t="shared" si="784"/>
        <v>255.71927277471238</v>
      </c>
      <c r="FQ302" s="149">
        <f t="shared" si="785"/>
        <v>258.31253463447763</v>
      </c>
      <c r="FR302" s="149">
        <f t="shared" si="786"/>
        <v>260.95208328288976</v>
      </c>
      <c r="FS302" s="149">
        <f t="shared" si="787"/>
        <v>263.63527668135657</v>
      </c>
      <c r="FT302" s="149">
        <f t="shared" si="788"/>
        <v>266.3596470241074</v>
      </c>
      <c r="FU302" s="149">
        <f t="shared" si="789"/>
        <v>269.12289493272345</v>
      </c>
      <c r="FV302" s="149">
        <f t="shared" si="790"/>
        <v>271.9228829692625</v>
      </c>
      <c r="FW302" s="149">
        <f t="shared" si="791"/>
        <v>274.7576286691787</v>
      </c>
      <c r="FX302" s="149">
        <f t="shared" si="792"/>
        <v>277.62529726479556</v>
      </c>
      <c r="FY302" s="149">
        <f t="shared" si="793"/>
        <v>280.52419424225423</v>
      </c>
      <c r="FZ302" s="149">
        <f t="shared" si="794"/>
        <v>283.45275784980555</v>
      </c>
      <c r="GA302" s="149">
        <f t="shared" si="795"/>
        <v>286.40955165314216</v>
      </c>
      <c r="GB302" s="149">
        <f t="shared" si="796"/>
        <v>289.39325721405714</v>
      </c>
      <c r="GC302" s="149">
        <f t="shared" si="797"/>
        <v>292.40266695196954</v>
      </c>
      <c r="GD302" s="149">
        <f t="shared" si="798"/>
        <v>295.43667723354747</v>
      </c>
      <c r="GE302" s="317">
        <f t="shared" si="799"/>
        <v>298.49428172356994</v>
      </c>
      <c r="GF302" s="149">
        <f t="shared" si="800"/>
        <v>301.57456502007926</v>
      </c>
      <c r="GG302" s="149">
        <f t="shared" si="801"/>
        <v>304.67669658852628</v>
      </c>
      <c r="GH302" s="149">
        <f t="shared" si="802"/>
        <v>307.79992500280133</v>
      </c>
      <c r="GI302" s="149">
        <f t="shared" si="803"/>
        <v>310.94357249555128</v>
      </c>
      <c r="GJ302" s="149">
        <f t="shared" si="804"/>
        <v>314.10702981582159</v>
      </c>
      <c r="GK302" s="149">
        <f t="shared" si="805"/>
        <v>317.2897513886532</v>
      </c>
      <c r="GL302" s="149">
        <f t="shared" si="806"/>
        <v>320.4912507686638</v>
      </c>
      <c r="GM302" s="149">
        <f t="shared" si="807"/>
        <v>323.71109637770826</v>
      </c>
      <c r="GN302" s="149">
        <f t="shared" si="808"/>
        <v>326.9489075153279</v>
      </c>
      <c r="GO302" s="149">
        <f t="shared" si="809"/>
        <v>330.20435062977202</v>
      </c>
      <c r="GP302" s="149">
        <f t="shared" si="810"/>
        <v>333.47713583681048</v>
      </c>
      <c r="GQ302" s="149">
        <f t="shared" si="811"/>
        <v>336.76701367327746</v>
      </c>
      <c r="GR302" s="149">
        <f t="shared" si="812"/>
        <v>340.07377207225682</v>
      </c>
      <c r="GS302" s="149">
        <f t="shared" si="813"/>
        <v>343.39723354695388</v>
      </c>
      <c r="GT302" s="149">
        <f t="shared" si="814"/>
        <v>346.73725257057936</v>
      </c>
      <c r="GU302" s="149">
        <f t="shared" si="815"/>
        <v>350.09371313995734</v>
      </c>
      <c r="GV302" s="149">
        <f t="shared" si="816"/>
        <v>353.46652651102119</v>
      </c>
      <c r="GW302" s="149">
        <f t="shared" si="817"/>
        <v>356.85562909487817</v>
      </c>
      <c r="GX302" s="149">
        <f t="shared" si="818"/>
        <v>360.26098050366039</v>
      </c>
      <c r="HA302" s="269">
        <v>438.20719247129568</v>
      </c>
      <c r="HB302" s="274">
        <v>44000</v>
      </c>
      <c r="HC302" s="149">
        <f t="shared" si="820"/>
        <v>22.345887436940334</v>
      </c>
      <c r="HD302" s="149">
        <f t="shared" si="821"/>
        <v>44.67020978966508</v>
      </c>
      <c r="HE302" s="149">
        <f t="shared" si="822"/>
        <v>66.951617923078771</v>
      </c>
      <c r="HF302" s="149">
        <f t="shared" si="823"/>
        <v>89.169188933857129</v>
      </c>
      <c r="HG302" s="149">
        <f t="shared" si="824"/>
        <v>111.30262538451544</v>
      </c>
      <c r="HH302" s="149">
        <f t="shared" si="825"/>
        <v>133.33243865363605</v>
      </c>
      <c r="HI302" s="149">
        <f t="shared" si="826"/>
        <v>155.24011233016947</v>
      </c>
      <c r="HJ302" s="149">
        <f t="shared" si="827"/>
        <v>177.00824250340398</v>
      </c>
      <c r="HK302" s="149">
        <f t="shared" si="828"/>
        <v>198.62065281351175</v>
      </c>
      <c r="HL302" s="149">
        <f t="shared" si="829"/>
        <v>220.06248316378128</v>
      </c>
      <c r="HM302" s="149">
        <f t="shared" si="830"/>
        <v>241.32025198866739</v>
      </c>
      <c r="HN302" s="149">
        <f t="shared" si="831"/>
        <v>262.38189286875604</v>
      </c>
      <c r="HO302" s="149">
        <f t="shared" si="832"/>
        <v>283.23676704367574</v>
      </c>
      <c r="HP302" s="149">
        <f t="shared" si="833"/>
        <v>303.87565397273454</v>
      </c>
      <c r="HQ302" s="149">
        <f t="shared" si="834"/>
        <v>324.29072252044017</v>
      </c>
      <c r="HR302" s="149">
        <f t="shared" si="835"/>
        <v>344.47548560358962</v>
      </c>
      <c r="HS302" s="149">
        <f t="shared" si="836"/>
        <v>364.42474124223224</v>
      </c>
      <c r="HT302" s="149">
        <f t="shared" si="837"/>
        <v>384.13450292995532</v>
      </c>
      <c r="HU302" s="149">
        <f t="shared" si="838"/>
        <v>403.60192210476441</v>
      </c>
      <c r="HV302" s="149">
        <f t="shared" si="839"/>
        <v>422.82520528748637</v>
      </c>
      <c r="HW302" s="149">
        <f t="shared" si="840"/>
        <v>441.80352818551762</v>
      </c>
      <c r="HX302" s="149">
        <f t="shared" si="841"/>
        <v>460.53694875981063</v>
      </c>
      <c r="HY302" s="149">
        <f t="shared" si="842"/>
        <v>479.02632094137726</v>
      </c>
      <c r="HZ302" s="149">
        <f t="shared" si="843"/>
        <v>497.27321037674238</v>
      </c>
      <c r="IA302" s="149">
        <f t="shared" si="844"/>
        <v>515.27981329105637</v>
      </c>
      <c r="IB302" s="149">
        <f t="shared" si="845"/>
        <v>533.04887929146832</v>
      </c>
      <c r="IC302" s="149">
        <f t="shared" si="846"/>
        <v>550.58363869654227</v>
      </c>
      <c r="ID302" s="149">
        <f t="shared" si="847"/>
        <v>567.88773477253119</v>
      </c>
      <c r="IE302" s="149">
        <f t="shared" si="848"/>
        <v>584.9651610841106</v>
      </c>
      <c r="IF302" s="149">
        <f t="shared" si="849"/>
        <v>601.82020402485784</v>
      </c>
      <c r="IG302" s="149">
        <f t="shared" si="850"/>
        <v>618.45739047864288</v>
      </c>
      <c r="IH302" s="149">
        <f t="shared" si="851"/>
        <v>634.88144047467722</v>
      </c>
      <c r="II302" s="149">
        <f t="shared" si="852"/>
        <v>651.0972246327625</v>
      </c>
      <c r="IJ302" s="149">
        <f t="shared" si="853"/>
        <v>667.10972614820673</v>
      </c>
      <c r="IK302" s="149">
        <f t="shared" si="854"/>
        <v>682.92400703483429</v>
      </c>
      <c r="IL302" s="149">
        <f t="shared" si="855"/>
        <v>698.54517832642057</v>
      </c>
      <c r="IM302" s="149">
        <f t="shared" si="856"/>
        <v>713.97837392940426</v>
      </c>
      <c r="IN302" s="149">
        <f t="shared" si="857"/>
        <v>729.22872782027707</v>
      </c>
      <c r="IO302" s="149">
        <f t="shared" si="858"/>
        <v>744.30135428791527</v>
      </c>
      <c r="IP302" s="149">
        <f t="shared" si="859"/>
        <v>759.20133093247307</v>
      </c>
      <c r="IQ302" s="317">
        <f t="shared" si="860"/>
        <v>773.93368414698978</v>
      </c>
      <c r="IR302" s="149">
        <f t="shared" si="861"/>
        <v>788.50337682452096</v>
      </c>
      <c r="IS302" s="149">
        <f t="shared" si="862"/>
        <v>802.91529805138089</v>
      </c>
      <c r="IT302" s="149">
        <f t="shared" si="863"/>
        <v>817.17425456540082</v>
      </c>
      <c r="IU302" s="149">
        <f t="shared" si="864"/>
        <v>831.28496377639624</v>
      </c>
      <c r="IV302" s="149">
        <f t="shared" si="865"/>
        <v>845.25204816388509</v>
      </c>
      <c r="IW302" s="149">
        <f t="shared" si="866"/>
        <v>859.08003088426619</v>
      </c>
      <c r="IX302" s="149">
        <f t="shared" si="867"/>
        <v>872.77333243594728</v>
      </c>
      <c r="IY302" s="149">
        <f t="shared" si="868"/>
        <v>886.33626824616476</v>
      </c>
      <c r="IZ302" s="149">
        <f t="shared" si="869"/>
        <v>899.77304705743734</v>
      </c>
      <c r="JA302" s="149">
        <f t="shared" si="870"/>
        <v>913.0877700046774</v>
      </c>
      <c r="JB302" s="149">
        <f t="shared" si="871"/>
        <v>926.28443028600157</v>
      </c>
      <c r="JC302" s="149">
        <f t="shared" si="872"/>
        <v>939.36691334119166</v>
      </c>
      <c r="JD302" s="149">
        <f t="shared" si="873"/>
        <v>952.33899746170198</v>
      </c>
      <c r="JE302" s="149">
        <f t="shared" si="874"/>
        <v>965.20435476506611</v>
      </c>
      <c r="JF302" s="149">
        <f t="shared" si="875"/>
        <v>977.96655247461138</v>
      </c>
      <c r="JG302" s="149">
        <f t="shared" si="876"/>
        <v>990.62905445263925</v>
      </c>
      <c r="JH302" s="149">
        <f t="shared" si="877"/>
        <v>1003.1952229416776</v>
      </c>
      <c r="JI302" s="149">
        <f t="shared" si="878"/>
        <v>1015.6683204742004</v>
      </c>
      <c r="JJ302" s="149">
        <f t="shared" si="879"/>
        <v>1028.0515119163192</v>
      </c>
      <c r="JL302" s="269">
        <v>448.05572931069895</v>
      </c>
      <c r="JM302" s="274">
        <v>45000</v>
      </c>
      <c r="JN302" s="115">
        <f t="shared" si="695"/>
        <v>222.40271665189491</v>
      </c>
      <c r="JO302" s="115">
        <f t="shared" si="696"/>
        <v>232.61027655181769</v>
      </c>
      <c r="JP302" s="115">
        <f t="shared" si="697"/>
        <v>242.95526773919121</v>
      </c>
      <c r="JQ302" s="115">
        <f t="shared" si="698"/>
        <v>253.43629531549178</v>
      </c>
      <c r="JR302" s="115">
        <f t="shared" si="699"/>
        <v>264.05144182676838</v>
      </c>
      <c r="JS302" s="115">
        <f t="shared" si="700"/>
        <v>274.79830100083871</v>
      </c>
      <c r="JT302" s="115">
        <f t="shared" si="701"/>
        <v>285.67401886978575</v>
      </c>
      <c r="JU302" s="115">
        <f t="shared" si="702"/>
        <v>296.67534079567577</v>
      </c>
      <c r="JV302" s="115">
        <f t="shared" si="703"/>
        <v>307.79866279311199</v>
      </c>
      <c r="JW302" s="115">
        <f t="shared" si="704"/>
        <v>319.04008550844554</v>
      </c>
      <c r="JX302" s="115">
        <f t="shared" si="705"/>
        <v>330.39546926530477</v>
      </c>
      <c r="JY302" s="115">
        <f t="shared" si="706"/>
        <v>341.86048870702211</v>
      </c>
      <c r="JZ302" s="115">
        <f t="shared" si="707"/>
        <v>353.43068574208587</v>
      </c>
      <c r="KA302" s="115">
        <f t="shared" si="708"/>
        <v>365.10151971086691</v>
      </c>
      <c r="KB302" s="115">
        <f t="shared" si="709"/>
        <v>376.86841392266138</v>
      </c>
      <c r="KC302" s="115">
        <f t="shared" si="710"/>
        <v>388.7267979454291</v>
      </c>
      <c r="KD302" s="115">
        <f t="shared" si="711"/>
        <v>400.67214525314375</v>
      </c>
      <c r="KE302" s="115">
        <f t="shared" si="712"/>
        <v>412.70000603742164</v>
      </c>
      <c r="KF302" s="115">
        <f t="shared" si="713"/>
        <v>424.80603516443057</v>
      </c>
      <c r="KG302" s="115">
        <f t="shared" si="714"/>
        <v>436.98601540161019</v>
      </c>
      <c r="KH302" s="115">
        <f t="shared" si="715"/>
        <v>449.2358761506573</v>
      </c>
      <c r="KI302" s="115">
        <f t="shared" si="716"/>
        <v>461.55170800490805</v>
      </c>
      <c r="KJ302" s="115">
        <f t="shared" si="717"/>
        <v>473.9297735034263</v>
      </c>
      <c r="KK302" s="115">
        <f t="shared" si="718"/>
        <v>486.36651448447742</v>
      </c>
      <c r="KL302" s="115">
        <f t="shared" si="719"/>
        <v>498.85855645168346</v>
      </c>
      <c r="KM302" s="115">
        <f t="shared" si="720"/>
        <v>511.40271036113177</v>
      </c>
      <c r="KN302" s="115">
        <f t="shared" si="721"/>
        <v>523.99597222089699</v>
      </c>
      <c r="KO302" s="115">
        <f t="shared" si="722"/>
        <v>536.63552086930918</v>
      </c>
      <c r="KP302" s="115">
        <f t="shared" si="723"/>
        <v>549.31871426777593</v>
      </c>
      <c r="KQ302" s="115">
        <f t="shared" si="724"/>
        <v>562.04308461052676</v>
      </c>
      <c r="KR302" s="115">
        <f t="shared" si="725"/>
        <v>574.80633251914287</v>
      </c>
      <c r="KS302" s="115">
        <f t="shared" si="726"/>
        <v>587.6063205556818</v>
      </c>
      <c r="KT302" s="115">
        <f t="shared" si="727"/>
        <v>600.44106625559812</v>
      </c>
      <c r="KU302" s="115">
        <f t="shared" si="728"/>
        <v>613.30873485121492</v>
      </c>
      <c r="KV302" s="115">
        <f t="shared" si="729"/>
        <v>626.20763182867358</v>
      </c>
      <c r="KW302" s="115">
        <f t="shared" si="730"/>
        <v>639.13619543622485</v>
      </c>
      <c r="KX302" s="115">
        <f t="shared" si="731"/>
        <v>652.09298923956158</v>
      </c>
      <c r="KY302" s="115">
        <f t="shared" si="732"/>
        <v>665.0766948004765</v>
      </c>
      <c r="KZ302" s="115">
        <f t="shared" si="733"/>
        <v>678.08610453838889</v>
      </c>
      <c r="LA302" s="115">
        <f t="shared" si="734"/>
        <v>691.12011481996683</v>
      </c>
      <c r="LB302" s="360">
        <f t="shared" si="735"/>
        <v>704.17771930998924</v>
      </c>
      <c r="LC302" s="115">
        <f t="shared" si="736"/>
        <v>717.25800260649862</v>
      </c>
      <c r="LD302" s="115">
        <f t="shared" si="737"/>
        <v>730.36013417494564</v>
      </c>
      <c r="LE302" s="115">
        <f t="shared" si="738"/>
        <v>743.48336258922063</v>
      </c>
      <c r="LF302" s="115">
        <f t="shared" si="739"/>
        <v>756.62701008197064</v>
      </c>
      <c r="LG302" s="115">
        <f t="shared" si="740"/>
        <v>769.79046740224089</v>
      </c>
      <c r="LH302" s="115">
        <f t="shared" si="741"/>
        <v>782.97318897507262</v>
      </c>
      <c r="LI302" s="115">
        <f t="shared" si="742"/>
        <v>796.17468835508316</v>
      </c>
      <c r="LJ302" s="115">
        <f t="shared" si="743"/>
        <v>809.39453396412762</v>
      </c>
      <c r="LK302" s="115">
        <f t="shared" si="744"/>
        <v>822.63234510174721</v>
      </c>
      <c r="LL302" s="115">
        <f t="shared" si="745"/>
        <v>835.88778821619144</v>
      </c>
      <c r="LM302" s="115">
        <f t="shared" si="746"/>
        <v>849.16057342322983</v>
      </c>
      <c r="LN302" s="115">
        <f t="shared" si="747"/>
        <v>862.45045125969682</v>
      </c>
      <c r="LO302" s="115">
        <f t="shared" si="748"/>
        <v>875.75720965867617</v>
      </c>
      <c r="LP302" s="115">
        <f t="shared" si="749"/>
        <v>889.08067113337324</v>
      </c>
      <c r="LQ302" s="115">
        <f t="shared" si="750"/>
        <v>902.42069015699872</v>
      </c>
      <c r="LR302" s="115">
        <f t="shared" si="751"/>
        <v>915.7771507263767</v>
      </c>
      <c r="LS302" s="115">
        <f t="shared" si="752"/>
        <v>929.14996409744049</v>
      </c>
      <c r="LT302" s="115">
        <f t="shared" si="753"/>
        <v>942.53906668129753</v>
      </c>
      <c r="LU302" s="115">
        <f t="shared" si="754"/>
        <v>955.94441809007981</v>
      </c>
      <c r="LX302" s="269">
        <v>440</v>
      </c>
      <c r="LY302" s="352">
        <v>44000</v>
      </c>
      <c r="LZ302" s="351">
        <f t="shared" si="880"/>
        <v>3.8959348047854558E-2</v>
      </c>
      <c r="MA302" s="351">
        <f t="shared" si="881"/>
        <v>7.7881098053384445E-2</v>
      </c>
      <c r="MB302" s="351">
        <f t="shared" si="882"/>
        <v>0.11672802847472644</v>
      </c>
      <c r="MC302" s="351">
        <f t="shared" si="883"/>
        <v>0.15546366089163061</v>
      </c>
      <c r="MD302" s="351">
        <f t="shared" si="884"/>
        <v>0.19405260736375771</v>
      </c>
      <c r="ME302" s="351">
        <f t="shared" si="885"/>
        <v>0.23246089009600221</v>
      </c>
      <c r="MF302" s="351">
        <f t="shared" si="886"/>
        <v>0.27065622631128888</v>
      </c>
      <c r="MG302" s="351">
        <f t="shared" si="887"/>
        <v>0.30860827284169817</v>
      </c>
      <c r="MH302" s="351">
        <f t="shared" si="888"/>
        <v>0.34628882671545469</v>
      </c>
      <c r="MI302" s="351">
        <f t="shared" si="889"/>
        <v>0.38367197982389895</v>
      </c>
      <c r="MJ302" s="351">
        <f t="shared" si="890"/>
        <v>0.42073422748386335</v>
      </c>
      <c r="MK302" s="351">
        <f t="shared" si="891"/>
        <v>0.45745453227470528</v>
      </c>
      <c r="ML302" s="351">
        <f t="shared" si="892"/>
        <v>0.49381434585417255</v>
      </c>
      <c r="MM302" s="351">
        <f t="shared" si="893"/>
        <v>0.52979759250117242</v>
      </c>
      <c r="MN302" s="351">
        <f t="shared" si="894"/>
        <v>0.56539061887863695</v>
      </c>
      <c r="MO302" s="351">
        <f t="shared" si="895"/>
        <v>0.60058211496215885</v>
      </c>
      <c r="MP302" s="351">
        <f t="shared" si="896"/>
        <v>0.6353630112642088</v>
      </c>
      <c r="MQ302" s="351">
        <f t="shared" si="897"/>
        <v>0.66972635743693132</v>
      </c>
      <c r="MR302" s="351">
        <f t="shared" si="898"/>
        <v>0.70366718710257614</v>
      </c>
      <c r="MS302" s="351">
        <f t="shared" si="899"/>
        <v>0.73718237338692449</v>
      </c>
      <c r="MT302" s="351">
        <f t="shared" si="900"/>
        <v>0.77027047916189062</v>
      </c>
      <c r="MU302" s="351">
        <f t="shared" si="901"/>
        <v>0.80293160548056197</v>
      </c>
      <c r="MV302" s="351">
        <f t="shared" si="902"/>
        <v>0.83516724114465202</v>
      </c>
      <c r="MW302" s="351">
        <f t="shared" si="903"/>
        <v>0.86698011580936241</v>
      </c>
      <c r="MX302" s="351">
        <f t="shared" si="904"/>
        <v>0.89837405852378638</v>
      </c>
      <c r="MY302" s="351">
        <f t="shared" si="905"/>
        <v>0.92935386314103086</v>
      </c>
      <c r="MZ302" s="351">
        <f t="shared" si="906"/>
        <v>0.95992516161935182</v>
      </c>
      <c r="NA302" s="351">
        <f t="shared" si="907"/>
        <v>0.99009430587824165</v>
      </c>
      <c r="NB302" s="351">
        <f t="shared" si="908"/>
        <v>1.0198682585714138</v>
      </c>
      <c r="NC302" s="351">
        <f t="shared" si="909"/>
        <v>1.0492544928905112</v>
      </c>
      <c r="ND302" s="351">
        <f t="shared" si="910"/>
        <v>1.0782609013143967</v>
      </c>
      <c r="NE302" s="351">
        <f t="shared" si="911"/>
        <v>1.1068957130647274</v>
      </c>
      <c r="NF302" s="351">
        <f t="shared" si="912"/>
        <v>1.1351674199130921</v>
      </c>
      <c r="NG302" s="351">
        <f t="shared" si="913"/>
        <v>1.1630847099029142</v>
      </c>
      <c r="NH302" s="351">
        <f t="shared" si="914"/>
        <v>1.1906564084952087</v>
      </c>
      <c r="NI302" s="351">
        <f t="shared" si="915"/>
        <v>1.2178914266157239</v>
      </c>
      <c r="NJ302" s="351">
        <f t="shared" si="916"/>
        <v>1.2447987150679738</v>
      </c>
      <c r="NK302" s="351">
        <f t="shared" si="917"/>
        <v>1.2713872247776075</v>
      </c>
      <c r="NL302" s="351">
        <f t="shared" si="918"/>
        <v>1.2976658723455388</v>
      </c>
      <c r="NM302" s="351">
        <f t="shared" si="919"/>
        <v>1.3236435104070556</v>
      </c>
      <c r="NN302" s="351">
        <f t="shared" si="920"/>
        <v>1.3493289023194599</v>
      </c>
      <c r="NO302" s="351">
        <f t="shared" si="921"/>
        <v>1.3747307007298406</v>
      </c>
      <c r="NP302" s="351">
        <f t="shared" si="922"/>
        <v>1.399857429605567</v>
      </c>
      <c r="NQ302" s="351">
        <f t="shared" si="923"/>
        <v>1.4247174693420326</v>
      </c>
      <c r="NR302" s="351">
        <f t="shared" si="924"/>
        <v>1.4493190445940607</v>
      </c>
      <c r="NS302" s="351">
        <f t="shared" si="925"/>
        <v>1.473670214508503</v>
      </c>
      <c r="NT302" s="351">
        <f t="shared" si="926"/>
        <v>1.4977788650654937</v>
      </c>
      <c r="NU302" s="351">
        <f t="shared" si="927"/>
        <v>1.5216527032642069</v>
      </c>
      <c r="NV302" s="351">
        <f t="shared" si="928"/>
        <v>1.5452992529155518</v>
      </c>
      <c r="NW302" s="351">
        <f t="shared" si="929"/>
        <v>1.5687258518290064</v>
      </c>
      <c r="NX302" s="351">
        <f t="shared" si="930"/>
        <v>1.5919396502035903</v>
      </c>
      <c r="NY302" s="351">
        <f t="shared" si="931"/>
        <v>1.6149476100539333</v>
      </c>
      <c r="NZ302" s="351">
        <f t="shared" si="932"/>
        <v>1.6377565055214163</v>
      </c>
      <c r="OA302" s="351">
        <f t="shared" si="933"/>
        <v>1.6603729239376994</v>
      </c>
      <c r="OB302" s="351">
        <f t="shared" si="934"/>
        <v>1.6828032675235705</v>
      </c>
      <c r="OC302" s="351">
        <f t="shared" si="935"/>
        <v>1.7050537556200855</v>
      </c>
      <c r="OD302" s="351">
        <f t="shared" si="936"/>
        <v>1.727130427361621</v>
      </c>
      <c r="OE302" s="351">
        <f t="shared" si="937"/>
        <v>1.749039144711692</v>
      </c>
      <c r="OF302" s="351">
        <f t="shared" si="938"/>
        <v>1.7707855957924878</v>
      </c>
      <c r="OG302" s="351">
        <f t="shared" si="939"/>
        <v>1.7923752984479835</v>
      </c>
    </row>
    <row r="303" spans="55:397">
      <c r="BC303" s="173"/>
      <c r="BD303" s="182">
        <f t="shared" si="940"/>
        <v>0.22336100866053796</v>
      </c>
      <c r="BE303" s="91">
        <f t="shared" si="940"/>
        <v>226.32054202529008</v>
      </c>
      <c r="BF303" s="170">
        <f t="shared" si="940"/>
        <v>0.36391787340606258</v>
      </c>
      <c r="BG303" s="170">
        <f t="shared" si="940"/>
        <v>216.64999771199948</v>
      </c>
      <c r="BH303" s="116">
        <f t="shared" si="940"/>
        <v>0</v>
      </c>
      <c r="BI303" s="116"/>
      <c r="BJ303" s="109" t="s">
        <v>24</v>
      </c>
      <c r="BK303" s="210">
        <v>45000</v>
      </c>
      <c r="BL303" s="211">
        <v>13.715999999999999</v>
      </c>
      <c r="BM303" s="285">
        <v>450</v>
      </c>
      <c r="BN303" s="115"/>
      <c r="BO303" s="105">
        <f t="shared" si="756"/>
        <v>144.77938167714427</v>
      </c>
      <c r="BP303" s="201">
        <f t="shared" si="757"/>
        <v>0.23280169012277918</v>
      </c>
      <c r="BQ303" s="205">
        <f t="shared" si="943"/>
        <v>-56.500002288000502</v>
      </c>
      <c r="BR303" s="208">
        <f t="shared" si="941"/>
        <v>216.64999771199948</v>
      </c>
      <c r="BS303" s="94"/>
      <c r="BT303" s="196">
        <f t="shared" si="758"/>
        <v>573.56933718429855</v>
      </c>
      <c r="BU303" s="128"/>
      <c r="BV303" s="228">
        <f t="shared" si="819"/>
        <v>0.14288614031793168</v>
      </c>
      <c r="BW303" s="165">
        <f t="shared" si="632"/>
        <v>0.19004219601859523</v>
      </c>
      <c r="BX303" s="200">
        <f t="shared" si="942"/>
        <v>0.75186533996876448</v>
      </c>
      <c r="BY303" s="279"/>
      <c r="CC303" s="269">
        <v>457.89590535160232</v>
      </c>
      <c r="CD303" s="274">
        <v>46000</v>
      </c>
      <c r="CE303" s="72">
        <f t="shared" si="635"/>
        <v>4.1051482785411729E-2</v>
      </c>
      <c r="CF303" s="72">
        <f t="shared" si="636"/>
        <v>8.2058214658923406E-2</v>
      </c>
      <c r="CG303" s="72">
        <f t="shared" si="637"/>
        <v>0.12297594275161879</v>
      </c>
      <c r="CH303" s="72">
        <f t="shared" si="638"/>
        <v>0.16376139571566056</v>
      </c>
      <c r="CI303" s="72">
        <f t="shared" si="639"/>
        <v>0.20437273888729696</v>
      </c>
      <c r="CJ303" s="72">
        <f t="shared" si="640"/>
        <v>0.24476998894206609</v>
      </c>
      <c r="CK303" s="72">
        <f t="shared" si="641"/>
        <v>0.28491537800787609</v>
      </c>
      <c r="CL303" s="72">
        <f t="shared" si="642"/>
        <v>0.32477365978106576</v>
      </c>
      <c r="CM303" s="72">
        <f t="shared" si="643"/>
        <v>0.36431235297885817</v>
      </c>
      <c r="CN303" s="72">
        <f t="shared" si="644"/>
        <v>0.40350192025479681</v>
      </c>
      <c r="CO303" s="72">
        <f t="shared" si="645"/>
        <v>0.4423158833138125</v>
      </c>
      <c r="CP303" s="72">
        <f t="shared" si="646"/>
        <v>0.4807308772440449</v>
      </c>
      <c r="CQ303" s="72">
        <f t="shared" si="647"/>
        <v>0.51872664893116838</v>
      </c>
      <c r="CR303" s="72">
        <f t="shared" si="648"/>
        <v>0.55628600578698051</v>
      </c>
      <c r="CS303" s="72">
        <f t="shared" si="649"/>
        <v>0.59339472190034559</v>
      </c>
      <c r="CT303" s="72">
        <f t="shared" si="650"/>
        <v>0.63004140913651541</v>
      </c>
      <c r="CU303" s="72">
        <f t="shared" si="651"/>
        <v>0.66621736072839632</v>
      </c>
      <c r="CV303" s="72">
        <f t="shared" si="652"/>
        <v>0.70191637459546752</v>
      </c>
      <c r="CW303" s="72">
        <f t="shared" si="653"/>
        <v>0.73713456307292813</v>
      </c>
      <c r="CX303" s="72">
        <f t="shared" si="654"/>
        <v>0.77187015501525502</v>
      </c>
      <c r="CY303" s="72">
        <f t="shared" si="655"/>
        <v>0.80612329542543482</v>
      </c>
      <c r="CZ303" s="72">
        <f t="shared" si="656"/>
        <v>0.83989584691523433</v>
      </c>
      <c r="DA303" s="72">
        <f t="shared" si="657"/>
        <v>0.87319119646986965</v>
      </c>
      <c r="DB303" s="72">
        <f t="shared" si="658"/>
        <v>0.90601407020825897</v>
      </c>
      <c r="DC303" s="72">
        <f t="shared" si="659"/>
        <v>0.93837035812057845</v>
      </c>
      <c r="DD303" s="72">
        <f t="shared" si="660"/>
        <v>0.97026695014176623</v>
      </c>
      <c r="DE303" s="72">
        <f t="shared" si="661"/>
        <v>1.0017115843881184</v>
      </c>
      <c r="DF303" s="72">
        <f t="shared" si="662"/>
        <v>1.0327127079436624</v>
      </c>
      <c r="DG303" s="72">
        <f t="shared" si="663"/>
        <v>1.0632793502281435</v>
      </c>
      <c r="DH303" s="72">
        <f t="shared" si="664"/>
        <v>1.0934210087019653</v>
      </c>
      <c r="DI303" s="72">
        <f t="shared" si="665"/>
        <v>1.1231475464554939</v>
      </c>
      <c r="DJ303" s="72">
        <f t="shared" si="666"/>
        <v>1.1524691010813501</v>
      </c>
      <c r="DK303" s="72">
        <f t="shared" si="667"/>
        <v>1.181396004128866</v>
      </c>
      <c r="DL303" s="72">
        <f t="shared" si="668"/>
        <v>1.2099387103805208</v>
      </c>
      <c r="DM303" s="72">
        <f t="shared" si="669"/>
        <v>1.2381077361631811</v>
      </c>
      <c r="DN303" s="72">
        <f t="shared" si="670"/>
        <v>1.2659136059044769</v>
      </c>
      <c r="DO303" s="72">
        <f t="shared" si="671"/>
        <v>1.2933668061612134</v>
      </c>
      <c r="DP303" s="72">
        <f t="shared" si="672"/>
        <v>1.3204777463765482</v>
      </c>
      <c r="DQ303" s="72">
        <f t="shared" si="673"/>
        <v>1.3472567256620323</v>
      </c>
      <c r="DR303" s="72">
        <f t="shared" si="674"/>
        <v>1.373713904945848</v>
      </c>
      <c r="DS303" s="72">
        <f t="shared" si="675"/>
        <v>1.3998592838770598</v>
      </c>
      <c r="DT303" s="72">
        <f t="shared" si="676"/>
        <v>1.4257026819255487</v>
      </c>
      <c r="DU303" s="72">
        <f t="shared" si="677"/>
        <v>1.4512537231667058</v>
      </c>
      <c r="DV303" s="72">
        <f t="shared" si="678"/>
        <v>1.4765218242880793</v>
      </c>
      <c r="DW303" s="72">
        <f t="shared" si="679"/>
        <v>1.5015161854010577</v>
      </c>
      <c r="DX303" s="72">
        <f t="shared" si="680"/>
        <v>1.5262457832838754</v>
      </c>
      <c r="DY303" s="72">
        <f t="shared" si="681"/>
        <v>1.5507193667224695</v>
      </c>
      <c r="DZ303" s="72">
        <f t="shared" si="682"/>
        <v>1.5749454536528009</v>
      </c>
      <c r="EA303" s="72">
        <f t="shared" si="683"/>
        <v>1.5989323298422158</v>
      </c>
      <c r="EB303" s="72">
        <f t="shared" si="684"/>
        <v>1.6226880488782656</v>
      </c>
      <c r="EC303" s="72">
        <f t="shared" si="685"/>
        <v>1.6462204332613206</v>
      </c>
      <c r="ED303" s="72">
        <f t="shared" si="686"/>
        <v>1.6695370764223902</v>
      </c>
      <c r="EE303" s="72">
        <f t="shared" si="687"/>
        <v>1.6926453455100077</v>
      </c>
      <c r="EF303" s="72">
        <f t="shared" si="688"/>
        <v>1.7155523848101073</v>
      </c>
      <c r="EG303" s="72">
        <f t="shared" si="689"/>
        <v>1.73826511968062</v>
      </c>
      <c r="EH303" s="72">
        <f t="shared" si="690"/>
        <v>1.7607902608982868</v>
      </c>
      <c r="EI303" s="72">
        <f t="shared" si="691"/>
        <v>1.7831343093291825</v>
      </c>
      <c r="EJ303" s="72">
        <f t="shared" si="692"/>
        <v>1.8053035608466885</v>
      </c>
      <c r="EK303" s="72">
        <f t="shared" si="693"/>
        <v>1.8273041114315181</v>
      </c>
      <c r="EL303" s="72">
        <f t="shared" si="694"/>
        <v>1.8491418623978515</v>
      </c>
      <c r="EO303" s="269">
        <v>457.89590535160232</v>
      </c>
      <c r="EP303" s="274">
        <v>46000</v>
      </c>
      <c r="EQ303" s="149">
        <f t="shared" si="759"/>
        <v>216.72301847749904</v>
      </c>
      <c r="ER303" s="149">
        <f t="shared" si="760"/>
        <v>216.94176245611331</v>
      </c>
      <c r="ES303" s="149">
        <f t="shared" si="761"/>
        <v>217.30528086961564</v>
      </c>
      <c r="ET303" s="149">
        <f t="shared" si="762"/>
        <v>217.81201274523735</v>
      </c>
      <c r="EU303" s="149">
        <f t="shared" si="763"/>
        <v>218.45981450951112</v>
      </c>
      <c r="EV303" s="149">
        <f t="shared" si="764"/>
        <v>219.24599970118226</v>
      </c>
      <c r="EW303" s="149">
        <f t="shared" si="765"/>
        <v>220.1673872327103</v>
      </c>
      <c r="EX303" s="149">
        <f t="shared" si="766"/>
        <v>221.22035637442792</v>
      </c>
      <c r="EY303" s="149">
        <f t="shared" si="767"/>
        <v>222.40090649605975</v>
      </c>
      <c r="EZ303" s="149">
        <f t="shared" si="768"/>
        <v>223.70471957630039</v>
      </c>
      <c r="FA303" s="149">
        <f t="shared" si="769"/>
        <v>225.12722357204368</v>
      </c>
      <c r="FB303" s="149">
        <f t="shared" si="770"/>
        <v>226.66365490687858</v>
      </c>
      <c r="FC303" s="149">
        <f t="shared" si="771"/>
        <v>228.30911857124087</v>
      </c>
      <c r="FD303" s="149">
        <f t="shared" si="772"/>
        <v>230.05864460015121</v>
      </c>
      <c r="FE303" s="149">
        <f t="shared" si="773"/>
        <v>231.9072399856488</v>
      </c>
      <c r="FF303" s="149">
        <f t="shared" si="774"/>
        <v>233.84993536958814</v>
      </c>
      <c r="FG303" s="149">
        <f t="shared" si="775"/>
        <v>235.88182613221269</v>
      </c>
      <c r="FH303" s="149">
        <f t="shared" si="776"/>
        <v>237.99810773131688</v>
      </c>
      <c r="FI303" s="149">
        <f t="shared" si="777"/>
        <v>240.19410534879864</v>
      </c>
      <c r="FJ303" s="149">
        <f t="shared" si="778"/>
        <v>242.46529806305671</v>
      </c>
      <c r="FK303" s="149">
        <f t="shared" si="779"/>
        <v>244.8073378872713</v>
      </c>
      <c r="FL303" s="149">
        <f t="shared" si="780"/>
        <v>247.21606409792125</v>
      </c>
      <c r="FM303" s="149">
        <f t="shared" si="781"/>
        <v>249.68751332921866</v>
      </c>
      <c r="FN303" s="149">
        <f t="shared" si="782"/>
        <v>252.21792593271968</v>
      </c>
      <c r="FO303" s="149">
        <f t="shared" si="783"/>
        <v>254.80374910260628</v>
      </c>
      <c r="FP303" s="149">
        <f t="shared" si="784"/>
        <v>257.44163725131227</v>
      </c>
      <c r="FQ303" s="149">
        <f t="shared" si="785"/>
        <v>260.12845009205597</v>
      </c>
      <c r="FR303" s="149">
        <f t="shared" si="786"/>
        <v>262.86124884860823</v>
      </c>
      <c r="FS303" s="149">
        <f t="shared" si="787"/>
        <v>265.63729097166691</v>
      </c>
      <c r="FT303" s="149">
        <f t="shared" si="788"/>
        <v>268.45402369830151</v>
      </c>
      <c r="FU303" s="149">
        <f t="shared" si="789"/>
        <v>271.30907674810783</v>
      </c>
      <c r="FV303" s="149">
        <f t="shared" si="790"/>
        <v>274.20025440850645</v>
      </c>
      <c r="FW303" s="149">
        <f t="shared" si="791"/>
        <v>277.12552722303826</v>
      </c>
      <c r="FX303" s="149">
        <f t="shared" si="792"/>
        <v>280.0830234611675</v>
      </c>
      <c r="FY303" s="149">
        <f t="shared" si="793"/>
        <v>283.07102051635997</v>
      </c>
      <c r="FZ303" s="149">
        <f t="shared" si="794"/>
        <v>286.08793635109612</v>
      </c>
      <c r="GA303" s="149">
        <f t="shared" si="795"/>
        <v>289.13232108299462</v>
      </c>
      <c r="GB303" s="149">
        <f t="shared" si="796"/>
        <v>292.20284878511734</v>
      </c>
      <c r="GC303" s="149">
        <f t="shared" si="797"/>
        <v>295.29830955559493</v>
      </c>
      <c r="GD303" s="149">
        <f t="shared" si="798"/>
        <v>298.41760189662619</v>
      </c>
      <c r="GE303" s="317">
        <f t="shared" si="799"/>
        <v>301.5597254303625</v>
      </c>
      <c r="GF303" s="149">
        <f t="shared" si="800"/>
        <v>304.72377396889823</v>
      </c>
      <c r="GG303" s="149">
        <f t="shared" si="801"/>
        <v>307.9089289472272</v>
      </c>
      <c r="GH303" s="149">
        <f t="shared" si="802"/>
        <v>311.11445322134239</v>
      </c>
      <c r="GI303" s="149">
        <f t="shared" si="803"/>
        <v>314.3396852283916</v>
      </c>
      <c r="GJ303" s="149">
        <f t="shared" si="804"/>
        <v>317.58403350172892</v>
      </c>
      <c r="GK303" s="149">
        <f t="shared" si="805"/>
        <v>320.84697153063269</v>
      </c>
      <c r="GL303" s="149">
        <f t="shared" si="806"/>
        <v>324.12803295220772</v>
      </c>
      <c r="GM303" s="149">
        <f t="shared" si="807"/>
        <v>327.42680706142318</v>
      </c>
      <c r="GN303" s="149">
        <f t="shared" si="808"/>
        <v>330.74293462420712</v>
      </c>
      <c r="GO303" s="149">
        <f t="shared" si="809"/>
        <v>334.07610397794173</v>
      </c>
      <c r="GP303" s="149">
        <f t="shared" si="810"/>
        <v>337.42604740346513</v>
      </c>
      <c r="GQ303" s="149">
        <f t="shared" si="811"/>
        <v>340.79253775272417</v>
      </c>
      <c r="GR303" s="149">
        <f t="shared" si="812"/>
        <v>344.1753853164754</v>
      </c>
      <c r="GS303" s="149">
        <f t="shared" si="813"/>
        <v>347.57443491683523</v>
      </c>
      <c r="GT303" s="149">
        <f t="shared" si="814"/>
        <v>350.98956321000577</v>
      </c>
      <c r="GU303" s="149">
        <f t="shared" si="815"/>
        <v>354.42067618510913</v>
      </c>
      <c r="GV303" s="149">
        <f t="shared" si="816"/>
        <v>357.86770684571781</v>
      </c>
      <c r="GW303" s="149">
        <f t="shared" si="817"/>
        <v>361.33061306136506</v>
      </c>
      <c r="GX303" s="149">
        <f t="shared" si="818"/>
        <v>364.80937557701992</v>
      </c>
      <c r="HA303" s="269">
        <v>448.05572931069895</v>
      </c>
      <c r="HB303" s="274">
        <v>45000</v>
      </c>
      <c r="HC303" s="149">
        <f t="shared" si="820"/>
        <v>22.935053922991219</v>
      </c>
      <c r="HD303" s="149">
        <f t="shared" si="821"/>
        <v>45.846584532292496</v>
      </c>
      <c r="HE303" s="149">
        <f t="shared" si="822"/>
        <v>68.711316787982909</v>
      </c>
      <c r="HF303" s="149">
        <f t="shared" si="823"/>
        <v>91.50646532139784</v>
      </c>
      <c r="HG303" s="149">
        <f t="shared" si="824"/>
        <v>114.20996244428662</v>
      </c>
      <c r="HH303" s="149">
        <f t="shared" si="825"/>
        <v>136.80066695603057</v>
      </c>
      <c r="HI303" s="149">
        <f t="shared" si="826"/>
        <v>159.25854890695504</v>
      </c>
      <c r="HJ303" s="149">
        <f t="shared" si="827"/>
        <v>181.56484664418807</v>
      </c>
      <c r="HK303" s="149">
        <f t="shared" si="828"/>
        <v>203.70219373956562</v>
      </c>
      <c r="HL303" s="149">
        <f t="shared" si="829"/>
        <v>225.65471468781331</v>
      </c>
      <c r="HM303" s="149">
        <f t="shared" si="830"/>
        <v>247.40808948341737</v>
      </c>
      <c r="HN303" s="149">
        <f t="shared" si="831"/>
        <v>268.94958826939961</v>
      </c>
      <c r="HO303" s="149">
        <f t="shared" si="832"/>
        <v>290.26807815128319</v>
      </c>
      <c r="HP303" s="149">
        <f t="shared" si="833"/>
        <v>311.35400495786757</v>
      </c>
      <c r="HQ303" s="149">
        <f t="shared" si="834"/>
        <v>332.19935319888674</v>
      </c>
      <c r="HR303" s="149">
        <f t="shared" si="835"/>
        <v>352.79758772731515</v>
      </c>
      <c r="HS303" s="149">
        <f t="shared" si="836"/>
        <v>373.14358068313732</v>
      </c>
      <c r="HT303" s="149">
        <f t="shared" si="837"/>
        <v>393.23352720628736</v>
      </c>
      <c r="HU303" s="149">
        <f t="shared" si="838"/>
        <v>413.06485319357404</v>
      </c>
      <c r="HV303" s="149">
        <f t="shared" si="839"/>
        <v>432.63611807315021</v>
      </c>
      <c r="HW303" s="149">
        <f t="shared" si="840"/>
        <v>451.9469152128521</v>
      </c>
      <c r="HX303" s="149">
        <f t="shared" si="841"/>
        <v>470.99777219469161</v>
      </c>
      <c r="HY303" s="149">
        <f t="shared" si="842"/>
        <v>489.79005279996449</v>
      </c>
      <c r="HZ303" s="149">
        <f t="shared" si="843"/>
        <v>508.32586217632877</v>
      </c>
      <c r="IA303" s="149">
        <f t="shared" si="844"/>
        <v>526.60795631237318</v>
      </c>
      <c r="IB303" s="149">
        <f t="shared" si="845"/>
        <v>544.63965663499391</v>
      </c>
      <c r="IC303" s="149">
        <f t="shared" si="846"/>
        <v>562.42477027451503</v>
      </c>
      <c r="ID303" s="149">
        <f t="shared" si="847"/>
        <v>579.96751631330403</v>
      </c>
      <c r="IE303" s="149">
        <f t="shared" si="848"/>
        <v>597.27245814430557</v>
      </c>
      <c r="IF303" s="149">
        <f t="shared" si="849"/>
        <v>614.34444191417037</v>
      </c>
      <c r="IG303" s="149">
        <f t="shared" si="850"/>
        <v>631.18854090746606</v>
      </c>
      <c r="IH303" s="149">
        <f t="shared" si="851"/>
        <v>647.81000564005717</v>
      </c>
      <c r="II303" s="149">
        <f t="shared" si="852"/>
        <v>664.21421936660568</v>
      </c>
      <c r="IJ303" s="149">
        <f t="shared" si="853"/>
        <v>680.40665866520214</v>
      </c>
      <c r="IK303" s="149">
        <f t="shared" si="854"/>
        <v>696.39285873760866</v>
      </c>
      <c r="IL303" s="149">
        <f t="shared" si="855"/>
        <v>712.1783830527296</v>
      </c>
      <c r="IM303" s="149">
        <f t="shared" si="856"/>
        <v>727.76879696099729</v>
      </c>
      <c r="IN303" s="149">
        <f t="shared" si="857"/>
        <v>743.16964491538658</v>
      </c>
      <c r="IO303" s="149">
        <f t="shared" si="858"/>
        <v>758.38643094884446</v>
      </c>
      <c r="IP303" s="149">
        <f t="shared" si="859"/>
        <v>773.42460207604279</v>
      </c>
      <c r="IQ303" s="317">
        <f t="shared" si="860"/>
        <v>788.28953430811237</v>
      </c>
      <c r="IR303" s="149">
        <f t="shared" si="861"/>
        <v>802.98652099131914</v>
      </c>
      <c r="IS303" s="149">
        <f t="shared" si="862"/>
        <v>817.52076320345236</v>
      </c>
      <c r="IT303" s="149">
        <f t="shared" si="863"/>
        <v>831.89736196447507</v>
      </c>
      <c r="IU303" s="149">
        <f t="shared" si="864"/>
        <v>846.12131204015611</v>
      </c>
      <c r="IV303" s="149">
        <f t="shared" si="865"/>
        <v>860.19749713864167</v>
      </c>
      <c r="IW303" s="149">
        <f t="shared" si="866"/>
        <v>874.13068631997737</v>
      </c>
      <c r="IX303" s="149">
        <f t="shared" si="867"/>
        <v>887.92553145735769</v>
      </c>
      <c r="IY303" s="149">
        <f t="shared" si="868"/>
        <v>901.58656560622399</v>
      </c>
      <c r="IZ303" s="149">
        <f t="shared" si="869"/>
        <v>915.11820215328203</v>
      </c>
      <c r="JA303" s="149">
        <f t="shared" si="870"/>
        <v>928.52473463207969</v>
      </c>
      <c r="JB303" s="149">
        <f t="shared" si="871"/>
        <v>941.81033710500333</v>
      </c>
      <c r="JC303" s="149">
        <f t="shared" si="872"/>
        <v>954.97906502346325</v>
      </c>
      <c r="JD303" s="149">
        <f t="shared" si="873"/>
        <v>968.03485648881053</v>
      </c>
      <c r="JE303" s="149">
        <f t="shared" si="874"/>
        <v>980.98153384612169</v>
      </c>
      <c r="JF303" s="149">
        <f t="shared" si="875"/>
        <v>993.82280555158763</v>
      </c>
      <c r="JG303" s="149">
        <f t="shared" si="876"/>
        <v>1006.5622682618925</v>
      </c>
      <c r="JH303" s="149">
        <f t="shared" si="877"/>
        <v>1019.2034091007497</v>
      </c>
      <c r="JI303" s="149">
        <f t="shared" si="878"/>
        <v>1031.7496080637823</v>
      </c>
      <c r="JJ303" s="149">
        <f t="shared" si="879"/>
        <v>1044.204140528243</v>
      </c>
      <c r="JL303" s="269">
        <v>457.89590535160232</v>
      </c>
      <c r="JM303" s="274">
        <v>46000</v>
      </c>
      <c r="JN303" s="115">
        <f t="shared" si="695"/>
        <v>228.31056168846047</v>
      </c>
      <c r="JO303" s="115">
        <f t="shared" si="696"/>
        <v>238.52930566707474</v>
      </c>
      <c r="JP303" s="115">
        <f t="shared" si="697"/>
        <v>248.89282408057707</v>
      </c>
      <c r="JQ303" s="115">
        <f t="shared" si="698"/>
        <v>259.39955595619881</v>
      </c>
      <c r="JR303" s="115">
        <f t="shared" si="699"/>
        <v>270.04735772047252</v>
      </c>
      <c r="JS303" s="115">
        <f t="shared" si="700"/>
        <v>280.83354291214368</v>
      </c>
      <c r="JT303" s="115">
        <f t="shared" si="701"/>
        <v>291.7549304436717</v>
      </c>
      <c r="JU303" s="115">
        <f t="shared" si="702"/>
        <v>302.80789958538935</v>
      </c>
      <c r="JV303" s="115">
        <f t="shared" si="703"/>
        <v>313.98844970702118</v>
      </c>
      <c r="JW303" s="115">
        <f t="shared" si="704"/>
        <v>325.29226278726185</v>
      </c>
      <c r="JX303" s="115">
        <f t="shared" si="705"/>
        <v>336.71476678300508</v>
      </c>
      <c r="JY303" s="115">
        <f t="shared" si="706"/>
        <v>348.25119811783998</v>
      </c>
      <c r="JZ303" s="115">
        <f t="shared" si="707"/>
        <v>359.89666178220227</v>
      </c>
      <c r="KA303" s="115">
        <f t="shared" si="708"/>
        <v>371.64618781111267</v>
      </c>
      <c r="KB303" s="115">
        <f t="shared" si="709"/>
        <v>383.49478319661023</v>
      </c>
      <c r="KC303" s="115">
        <f t="shared" si="710"/>
        <v>395.43747858054957</v>
      </c>
      <c r="KD303" s="115">
        <f t="shared" si="711"/>
        <v>407.46936934317409</v>
      </c>
      <c r="KE303" s="115">
        <f t="shared" si="712"/>
        <v>419.58565094227833</v>
      </c>
      <c r="KF303" s="115">
        <f t="shared" si="713"/>
        <v>431.78164855976007</v>
      </c>
      <c r="KG303" s="115">
        <f t="shared" si="714"/>
        <v>444.05284127401814</v>
      </c>
      <c r="KH303" s="115">
        <f t="shared" si="715"/>
        <v>456.39488109823276</v>
      </c>
      <c r="KI303" s="115">
        <f t="shared" si="716"/>
        <v>468.80360730888265</v>
      </c>
      <c r="KJ303" s="115">
        <f t="shared" si="717"/>
        <v>481.27505654018012</v>
      </c>
      <c r="KK303" s="115">
        <f t="shared" si="718"/>
        <v>493.80546914368108</v>
      </c>
      <c r="KL303" s="115">
        <f t="shared" si="719"/>
        <v>506.39129231356765</v>
      </c>
      <c r="KM303" s="115">
        <f t="shared" si="720"/>
        <v>519.02918046227364</v>
      </c>
      <c r="KN303" s="115">
        <f t="shared" si="721"/>
        <v>531.71599330301729</v>
      </c>
      <c r="KO303" s="115">
        <f t="shared" si="722"/>
        <v>544.44879205956954</v>
      </c>
      <c r="KP303" s="115">
        <f t="shared" si="723"/>
        <v>557.22483418262823</v>
      </c>
      <c r="KQ303" s="115">
        <f t="shared" si="724"/>
        <v>570.04156690926288</v>
      </c>
      <c r="KR303" s="115">
        <f t="shared" si="725"/>
        <v>582.8966199590692</v>
      </c>
      <c r="KS303" s="115">
        <f t="shared" si="726"/>
        <v>595.78779761946782</v>
      </c>
      <c r="KT303" s="115">
        <f t="shared" si="727"/>
        <v>608.71307043399963</v>
      </c>
      <c r="KU303" s="115">
        <f t="shared" si="728"/>
        <v>621.67056667212887</v>
      </c>
      <c r="KV303" s="115">
        <f t="shared" si="729"/>
        <v>634.65856372732128</v>
      </c>
      <c r="KW303" s="115">
        <f t="shared" si="730"/>
        <v>647.67547956205749</v>
      </c>
      <c r="KX303" s="115">
        <f t="shared" si="731"/>
        <v>660.71986429395599</v>
      </c>
      <c r="KY303" s="115">
        <f t="shared" si="732"/>
        <v>673.79039199607871</v>
      </c>
      <c r="KZ303" s="115">
        <f t="shared" si="733"/>
        <v>686.88585276655635</v>
      </c>
      <c r="LA303" s="115">
        <f t="shared" si="734"/>
        <v>700.00514510758762</v>
      </c>
      <c r="LB303" s="360">
        <f t="shared" si="735"/>
        <v>713.14726864132388</v>
      </c>
      <c r="LC303" s="115">
        <f t="shared" si="736"/>
        <v>726.31131717985954</v>
      </c>
      <c r="LD303" s="115">
        <f t="shared" si="737"/>
        <v>739.49647215818857</v>
      </c>
      <c r="LE303" s="115">
        <f t="shared" si="738"/>
        <v>752.70199643230376</v>
      </c>
      <c r="LF303" s="115">
        <f t="shared" si="739"/>
        <v>765.92722843935303</v>
      </c>
      <c r="LG303" s="115">
        <f t="shared" si="740"/>
        <v>779.17157671269024</v>
      </c>
      <c r="LH303" s="115">
        <f t="shared" si="741"/>
        <v>792.43451474159406</v>
      </c>
      <c r="LI303" s="115">
        <f t="shared" si="742"/>
        <v>805.71557616316909</v>
      </c>
      <c r="LJ303" s="115">
        <f t="shared" si="743"/>
        <v>819.01435027238449</v>
      </c>
      <c r="LK303" s="115">
        <f t="shared" si="744"/>
        <v>832.33047783516849</v>
      </c>
      <c r="LL303" s="115">
        <f t="shared" si="745"/>
        <v>845.66364718890304</v>
      </c>
      <c r="LM303" s="115">
        <f t="shared" si="746"/>
        <v>859.01359061442645</v>
      </c>
      <c r="LN303" s="115">
        <f t="shared" si="747"/>
        <v>872.38008096368549</v>
      </c>
      <c r="LO303" s="115">
        <f t="shared" si="748"/>
        <v>885.76292852743677</v>
      </c>
      <c r="LP303" s="115">
        <f t="shared" si="749"/>
        <v>899.1619781277966</v>
      </c>
      <c r="LQ303" s="115">
        <f t="shared" si="750"/>
        <v>912.57710642096708</v>
      </c>
      <c r="LR303" s="115">
        <f t="shared" si="751"/>
        <v>926.00821939607044</v>
      </c>
      <c r="LS303" s="115">
        <f t="shared" si="752"/>
        <v>939.45525005667923</v>
      </c>
      <c r="LT303" s="115">
        <f t="shared" si="753"/>
        <v>952.91815627232643</v>
      </c>
      <c r="LU303" s="115">
        <f t="shared" si="754"/>
        <v>966.39691878798135</v>
      </c>
      <c r="LX303" s="269">
        <v>450</v>
      </c>
      <c r="LY303" s="352">
        <v>45000</v>
      </c>
      <c r="LZ303" s="351">
        <f t="shared" si="880"/>
        <v>3.9986541183636808E-2</v>
      </c>
      <c r="MA303" s="351">
        <f t="shared" si="881"/>
        <v>7.9932070213790271E-2</v>
      </c>
      <c r="MB303" s="351">
        <f t="shared" si="882"/>
        <v>0.11979600779444156</v>
      </c>
      <c r="MC303" s="351">
        <f t="shared" si="883"/>
        <v>0.15953862835592117</v>
      </c>
      <c r="MD303" s="351">
        <f t="shared" si="884"/>
        <v>0.1991214575816643</v>
      </c>
      <c r="ME303" s="351">
        <f t="shared" si="885"/>
        <v>0.23850763645699205</v>
      </c>
      <c r="MF303" s="351">
        <f t="shared" si="886"/>
        <v>0.27766224339810253</v>
      </c>
      <c r="MG303" s="351">
        <f t="shared" si="887"/>
        <v>0.31655256805655896</v>
      </c>
      <c r="MH303" s="351">
        <f t="shared" si="888"/>
        <v>0.35514833261407819</v>
      </c>
      <c r="MI303" s="351">
        <f t="shared" si="889"/>
        <v>0.39342185862928414</v>
      </c>
      <c r="MJ303" s="351">
        <f t="shared" si="890"/>
        <v>0.43134817962543998</v>
      </c>
      <c r="MK303" s="351">
        <f t="shared" si="891"/>
        <v>0.46890510149949155</v>
      </c>
      <c r="ML303" s="351">
        <f t="shared" si="892"/>
        <v>0.50607321440200115</v>
      </c>
      <c r="MM303" s="351">
        <f t="shared" si="893"/>
        <v>0.54283586093763536</v>
      </c>
      <c r="MN303" s="351">
        <f t="shared" si="894"/>
        <v>0.57917906635260885</v>
      </c>
      <c r="MO303" s="351">
        <f t="shared" si="895"/>
        <v>0.61509143682475953</v>
      </c>
      <c r="MP303" s="351">
        <f t="shared" si="896"/>
        <v>0.65056403209232105</v>
      </c>
      <c r="MQ303" s="351">
        <f t="shared" si="897"/>
        <v>0.685590218502099</v>
      </c>
      <c r="MR303" s="351">
        <f t="shared" si="898"/>
        <v>0.72016550818658664</v>
      </c>
      <c r="MS303" s="351">
        <f t="shared" si="899"/>
        <v>0.75428738955432717</v>
      </c>
      <c r="MT303" s="351">
        <f t="shared" si="900"/>
        <v>0.7879551536550029</v>
      </c>
      <c r="MU303" s="351">
        <f t="shared" si="901"/>
        <v>0.82116972031116653</v>
      </c>
      <c r="MV303" s="351">
        <f t="shared" si="902"/>
        <v>0.85393346723237717</v>
      </c>
      <c r="MW303" s="351">
        <f t="shared" si="903"/>
        <v>0.88625006467700029</v>
      </c>
      <c r="MX303" s="351">
        <f t="shared" si="904"/>
        <v>0.91812431762398106</v>
      </c>
      <c r="MY303" s="351">
        <f t="shared" si="905"/>
        <v>0.94956201687607134</v>
      </c>
      <c r="MZ303" s="351">
        <f t="shared" si="906"/>
        <v>0.98056980004458894</v>
      </c>
      <c r="NA303" s="351">
        <f t="shared" si="907"/>
        <v>1.0111550229662114</v>
      </c>
      <c r="NB303" s="351">
        <f t="shared" si="908"/>
        <v>1.0413256417722183</v>
      </c>
      <c r="NC303" s="351">
        <f t="shared" si="909"/>
        <v>1.0710901055660338</v>
      </c>
      <c r="ND303" s="351">
        <f t="shared" si="910"/>
        <v>1.1004572594588566</v>
      </c>
      <c r="NE303" s="351">
        <f t="shared" si="911"/>
        <v>1.1294362575590469</v>
      </c>
      <c r="NF303" s="351">
        <f t="shared" si="912"/>
        <v>1.1580364854008596</v>
      </c>
      <c r="NG303" s="351">
        <f t="shared" si="913"/>
        <v>1.1862674912249969</v>
      </c>
      <c r="NH303" s="351">
        <f t="shared" si="914"/>
        <v>1.2141389254806776</v>
      </c>
      <c r="NI303" s="351">
        <f t="shared" si="915"/>
        <v>1.2416604878999893</v>
      </c>
      <c r="NJ303" s="351">
        <f t="shared" si="916"/>
        <v>1.2688418814954043</v>
      </c>
      <c r="NK303" s="351">
        <f t="shared" si="917"/>
        <v>1.2956927728453382</v>
      </c>
      <c r="NL303" s="351">
        <f t="shared" si="918"/>
        <v>1.322222758057167</v>
      </c>
      <c r="NM303" s="351">
        <f t="shared" si="919"/>
        <v>1.3484413338287067</v>
      </c>
      <c r="NN303" s="351">
        <f t="shared" si="920"/>
        <v>1.3743578730653452</v>
      </c>
      <c r="NO303" s="351">
        <f t="shared" si="921"/>
        <v>1.3999816045488926</v>
      </c>
      <c r="NP303" s="351">
        <f t="shared" si="922"/>
        <v>1.4253215961939885</v>
      </c>
      <c r="NQ303" s="351">
        <f t="shared" si="923"/>
        <v>1.4503867414676159</v>
      </c>
      <c r="NR303" s="351">
        <f t="shared" si="924"/>
        <v>1.4751857485859317</v>
      </c>
      <c r="NS303" s="351">
        <f t="shared" si="925"/>
        <v>1.499727132139639</v>
      </c>
      <c r="NT303" s="351">
        <f t="shared" si="926"/>
        <v>1.5240192068341039</v>
      </c>
      <c r="NU303" s="351">
        <f t="shared" si="927"/>
        <v>1.5480700830631233</v>
      </c>
      <c r="NV303" s="351">
        <f t="shared" si="928"/>
        <v>1.5718876640654997</v>
      </c>
      <c r="NW303" s="351">
        <f t="shared" si="929"/>
        <v>1.595479644441379</v>
      </c>
      <c r="NX303" s="351">
        <f t="shared" si="930"/>
        <v>1.6188535098307171</v>
      </c>
      <c r="NY303" s="351">
        <f t="shared" si="931"/>
        <v>1.6420165375792779</v>
      </c>
      <c r="NZ303" s="351">
        <f t="shared" si="932"/>
        <v>1.6649757982383404</v>
      </c>
      <c r="OA303" s="351">
        <f t="shared" si="933"/>
        <v>1.6877381577630655</v>
      </c>
      <c r="OB303" s="351">
        <f t="shared" si="934"/>
        <v>1.7103102802912109</v>
      </c>
      <c r="OC303" s="351">
        <f t="shared" si="935"/>
        <v>1.7326986313988639</v>
      </c>
      <c r="OD303" s="351">
        <f t="shared" si="936"/>
        <v>1.7549094817432078</v>
      </c>
      <c r="OE303" s="351">
        <f t="shared" si="937"/>
        <v>1.7769489110141545</v>
      </c>
      <c r="OF303" s="351">
        <f t="shared" si="938"/>
        <v>1.7988228121271794</v>
      </c>
      <c r="OG303" s="351">
        <f t="shared" si="939"/>
        <v>1.8205368955989372</v>
      </c>
    </row>
    <row r="304" spans="55:397">
      <c r="BC304" s="173"/>
      <c r="BD304" s="182">
        <f t="shared" si="940"/>
        <v>0.22336100866053796</v>
      </c>
      <c r="BE304" s="91">
        <f t="shared" si="940"/>
        <v>226.32054202529008</v>
      </c>
      <c r="BF304" s="170">
        <f t="shared" si="940"/>
        <v>0.36391787340606258</v>
      </c>
      <c r="BG304" s="170">
        <f t="shared" si="940"/>
        <v>216.64999771199948</v>
      </c>
      <c r="BH304" s="116">
        <f t="shared" si="940"/>
        <v>0</v>
      </c>
      <c r="BI304" s="116"/>
      <c r="BJ304" s="109" t="s">
        <v>80</v>
      </c>
      <c r="BK304" s="210">
        <v>46000</v>
      </c>
      <c r="BL304" s="211">
        <v>14.020799999999999</v>
      </c>
      <c r="BM304" s="285">
        <v>460</v>
      </c>
      <c r="BN304" s="115"/>
      <c r="BO304" s="105">
        <f t="shared" si="756"/>
        <v>137.36222921397925</v>
      </c>
      <c r="BP304" s="201">
        <f t="shared" si="757"/>
        <v>0.22087509111869083</v>
      </c>
      <c r="BQ304" s="205">
        <f t="shared" si="943"/>
        <v>-56.500002288000502</v>
      </c>
      <c r="BR304" s="208">
        <f t="shared" si="941"/>
        <v>216.64999771199948</v>
      </c>
      <c r="BS304" s="94"/>
      <c r="BT304" s="196">
        <f t="shared" si="758"/>
        <v>573.56933718429855</v>
      </c>
      <c r="BU304" s="128"/>
      <c r="BV304" s="228">
        <f t="shared" si="819"/>
        <v>0.13556597997925413</v>
      </c>
      <c r="BW304" s="165">
        <f t="shared" si="632"/>
        <v>0.18030619683158433</v>
      </c>
      <c r="BX304" s="200">
        <f t="shared" si="942"/>
        <v>0.75186533996876448</v>
      </c>
      <c r="BY304" s="279"/>
      <c r="CC304" s="269">
        <v>467.72769936511622</v>
      </c>
      <c r="CD304" s="274">
        <v>47000</v>
      </c>
      <c r="CE304" s="72">
        <f t="shared" si="635"/>
        <v>4.2155958996485297E-2</v>
      </c>
      <c r="CF304" s="72">
        <f t="shared" si="636"/>
        <v>8.4263069695733023E-2</v>
      </c>
      <c r="CG304" s="72">
        <f t="shared" si="637"/>
        <v>0.12627305732477576</v>
      </c>
      <c r="CH304" s="72">
        <f t="shared" si="638"/>
        <v>0.16813877644325687</v>
      </c>
      <c r="CI304" s="72">
        <f t="shared" si="639"/>
        <v>0.20981473236600087</v>
      </c>
      <c r="CJ304" s="72">
        <f t="shared" si="640"/>
        <v>0.25125755352567819</v>
      </c>
      <c r="CK304" s="72">
        <f t="shared" si="641"/>
        <v>0.2924264028537521</v>
      </c>
      <c r="CL304" s="72">
        <f t="shared" si="642"/>
        <v>0.3332833195268422</v>
      </c>
      <c r="CM304" s="72">
        <f t="shared" si="643"/>
        <v>0.37379348592851463</v>
      </c>
      <c r="CN304" s="72">
        <f t="shared" si="644"/>
        <v>0.41392541814712747</v>
      </c>
      <c r="CO304" s="72">
        <f t="shared" si="645"/>
        <v>0.45365108152665679</v>
      </c>
      <c r="CP304" s="72">
        <f t="shared" si="646"/>
        <v>0.49294593552808208</v>
      </c>
      <c r="CQ304" s="72">
        <f t="shared" si="647"/>
        <v>0.53178891432284181</v>
      </c>
      <c r="CR304" s="72">
        <f t="shared" si="648"/>
        <v>0.57016235107591029</v>
      </c>
      <c r="CS304" s="72">
        <f t="shared" si="649"/>
        <v>0.60805185478989587</v>
      </c>
      <c r="CT304" s="72">
        <f t="shared" si="650"/>
        <v>0.64544614892695673</v>
      </c>
      <c r="CU304" s="72">
        <f t="shared" si="651"/>
        <v>0.68233688088775024</v>
      </c>
      <c r="CV304" s="72">
        <f t="shared" si="652"/>
        <v>0.7187184109094612</v>
      </c>
      <c r="CW304" s="72">
        <f t="shared" si="653"/>
        <v>0.75458758815449511</v>
      </c>
      <c r="CX304" s="72">
        <f t="shared" si="654"/>
        <v>0.78994352079976782</v>
      </c>
      <c r="CY304" s="72">
        <f t="shared" si="655"/>
        <v>0.82478734589129798</v>
      </c>
      <c r="CZ304" s="72">
        <f t="shared" si="656"/>
        <v>0.85912200367320191</v>
      </c>
      <c r="DA304" s="72">
        <f t="shared" si="657"/>
        <v>0.8929520200878992</v>
      </c>
      <c r="DB304" s="72">
        <f t="shared" si="658"/>
        <v>0.92628330021421745</v>
      </c>
      <c r="DC304" s="72">
        <f t="shared" si="659"/>
        <v>0.95912293458476772</v>
      </c>
      <c r="DD304" s="72">
        <f t="shared" si="660"/>
        <v>0.99147901961493534</v>
      </c>
      <c r="DE304" s="72">
        <f t="shared" si="661"/>
        <v>1.0233604927847351</v>
      </c>
      <c r="DF304" s="72">
        <f t="shared" si="662"/>
        <v>1.0547769827369384</v>
      </c>
      <c r="DG304" s="72">
        <f t="shared" si="663"/>
        <v>1.0857386740805715</v>
      </c>
      <c r="DH304" s="72">
        <f t="shared" si="664"/>
        <v>1.1162561864069702</v>
      </c>
      <c r="DI304" s="72">
        <f t="shared" si="665"/>
        <v>1.1463404668223987</v>
      </c>
      <c r="DJ304" s="72">
        <f t="shared" si="666"/>
        <v>1.1760026951646265</v>
      </c>
      <c r="DK304" s="72">
        <f t="shared" si="667"/>
        <v>1.2052542009881422</v>
      </c>
      <c r="DL304" s="72">
        <f t="shared" si="668"/>
        <v>1.2341063913628747</v>
      </c>
      <c r="DM304" s="72">
        <f t="shared" si="669"/>
        <v>1.262570688524967</v>
      </c>
      <c r="DN304" s="72">
        <f t="shared" si="670"/>
        <v>1.2906584764363846</v>
      </c>
      <c r="DO304" s="72">
        <f t="shared" si="671"/>
        <v>1.3183810553467277</v>
      </c>
      <c r="DP304" s="72">
        <f t="shared" si="672"/>
        <v>1.3457496034991787</v>
      </c>
      <c r="DQ304" s="72">
        <f t="shared" si="673"/>
        <v>1.3727751451790777</v>
      </c>
      <c r="DR304" s="72">
        <f t="shared" si="674"/>
        <v>1.3994685243643443</v>
      </c>
      <c r="DS304" s="72">
        <f t="shared" si="675"/>
        <v>1.4258403832991697</v>
      </c>
      <c r="DT304" s="72">
        <f t="shared" si="676"/>
        <v>1.451901145374298</v>
      </c>
      <c r="DU304" s="72">
        <f t="shared" si="677"/>
        <v>1.4776610017570533</v>
      </c>
      <c r="DV304" s="72">
        <f t="shared" si="678"/>
        <v>1.503129901271306</v>
      </c>
      <c r="DW304" s="72">
        <f t="shared" si="679"/>
        <v>1.5283175430810869</v>
      </c>
      <c r="DX304" s="72">
        <f t="shared" si="680"/>
        <v>1.5532333717811628</v>
      </c>
      <c r="DY304" s="72">
        <f t="shared" si="681"/>
        <v>1.5778865745434643</v>
      </c>
      <c r="DZ304" s="72">
        <f t="shared" si="682"/>
        <v>1.6022860800098002</v>
      </c>
      <c r="EA304" s="72">
        <f t="shared" si="683"/>
        <v>1.6264405586589135</v>
      </c>
      <c r="EB304" s="72">
        <f t="shared" si="684"/>
        <v>1.6503584244097231</v>
      </c>
      <c r="EC304" s="72">
        <f t="shared" si="685"/>
        <v>1.6740478372529579</v>
      </c>
      <c r="ED304" s="72">
        <f t="shared" si="686"/>
        <v>1.6975167067303571</v>
      </c>
      <c r="EE304" s="72">
        <f t="shared" si="687"/>
        <v>1.7207726961046059</v>
      </c>
      <c r="EF304" s="72">
        <f t="shared" si="688"/>
        <v>1.7438232270844158</v>
      </c>
      <c r="EG304" s="72">
        <f t="shared" si="689"/>
        <v>1.7666754849878692</v>
      </c>
      <c r="EH304" s="72">
        <f t="shared" si="690"/>
        <v>1.7893364242436161</v>
      </c>
      <c r="EI304" s="72">
        <f t="shared" si="691"/>
        <v>1.8118127741439853</v>
      </c>
      <c r="EJ304" s="72">
        <f t="shared" si="692"/>
        <v>1.8341110447766831</v>
      </c>
      <c r="EK304" s="72">
        <f t="shared" si="693"/>
        <v>1.8562375330728349</v>
      </c>
      <c r="EL304" s="72">
        <f t="shared" si="694"/>
        <v>1.8781983289187099</v>
      </c>
      <c r="EO304" s="269">
        <v>467.72769936511622</v>
      </c>
      <c r="EP304" s="274">
        <v>47000</v>
      </c>
      <c r="EQ304" s="149">
        <f t="shared" si="759"/>
        <v>216.72700053218958</v>
      </c>
      <c r="ER304" s="149">
        <f t="shared" si="760"/>
        <v>216.95765218749776</v>
      </c>
      <c r="ES304" s="149">
        <f t="shared" si="761"/>
        <v>217.34088957201939</v>
      </c>
      <c r="ET304" s="149">
        <f t="shared" si="762"/>
        <v>217.87496488313522</v>
      </c>
      <c r="EU304" s="149">
        <f t="shared" si="763"/>
        <v>218.55748056755388</v>
      </c>
      <c r="EV304" s="149">
        <f t="shared" si="764"/>
        <v>219.38543610407774</v>
      </c>
      <c r="EW304" s="149">
        <f t="shared" si="765"/>
        <v>220.35528467592437</v>
      </c>
      <c r="EX304" s="149">
        <f t="shared" si="766"/>
        <v>221.46299748184271</v>
      </c>
      <c r="EY304" s="149">
        <f t="shared" si="767"/>
        <v>222.70413328147472</v>
      </c>
      <c r="EZ304" s="149">
        <f t="shared" si="768"/>
        <v>224.07391076358283</v>
      </c>
      <c r="FA304" s="149">
        <f t="shared" si="769"/>
        <v>225.56728145019304</v>
      </c>
      <c r="FB304" s="149">
        <f t="shared" si="770"/>
        <v>227.17900108047854</v>
      </c>
      <c r="FC304" s="149">
        <f t="shared" si="771"/>
        <v>228.90369772494799</v>
      </c>
      <c r="FD304" s="149">
        <f t="shared" si="772"/>
        <v>230.73593523154295</v>
      </c>
      <c r="FE304" s="149">
        <f t="shared" si="773"/>
        <v>232.67027097086736</v>
      </c>
      <c r="FF304" s="149">
        <f t="shared" si="774"/>
        <v>234.70130720272675</v>
      </c>
      <c r="FG304" s="149">
        <f t="shared" si="775"/>
        <v>236.82373571106865</v>
      </c>
      <c r="FH304" s="149">
        <f t="shared" si="776"/>
        <v>239.03237563625231</v>
      </c>
      <c r="FI304" s="149">
        <f t="shared" si="777"/>
        <v>241.322204665209</v>
      </c>
      <c r="FJ304" s="149">
        <f t="shared" si="778"/>
        <v>243.68838391955168</v>
      </c>
      <c r="FK304" s="149">
        <f t="shared" si="779"/>
        <v>246.12627701099063</v>
      </c>
      <c r="FL304" s="149">
        <f t="shared" si="780"/>
        <v>248.6314638173283</v>
      </c>
      <c r="FM304" s="149">
        <f t="shared" si="781"/>
        <v>251.1997495771846</v>
      </c>
      <c r="FN304" s="149">
        <f t="shared" si="782"/>
        <v>253.82716991461953</v>
      </c>
      <c r="FO304" s="149">
        <f t="shared" si="783"/>
        <v>256.50999239304815</v>
      </c>
      <c r="FP304" s="149">
        <f t="shared" si="784"/>
        <v>259.24471516792914</v>
      </c>
      <c r="FQ304" s="149">
        <f t="shared" si="785"/>
        <v>262.02806326545618</v>
      </c>
      <c r="FR304" s="149">
        <f t="shared" si="786"/>
        <v>264.85698296478779</v>
      </c>
      <c r="FS304" s="149">
        <f t="shared" si="787"/>
        <v>267.72863470808977</v>
      </c>
      <c r="FT304" s="149">
        <f t="shared" si="788"/>
        <v>270.64038490888413</v>
      </c>
      <c r="FU304" s="149">
        <f t="shared" si="789"/>
        <v>273.589796977015</v>
      </c>
      <c r="FV304" s="149">
        <f t="shared" si="790"/>
        <v>276.57462182951002</v>
      </c>
      <c r="FW304" s="149">
        <f t="shared" si="791"/>
        <v>279.59278811162346</v>
      </c>
      <c r="FX304" s="149">
        <f t="shared" si="792"/>
        <v>282.64239231189885</v>
      </c>
      <c r="FY304" s="149">
        <f t="shared" si="793"/>
        <v>285.72168891937213</v>
      </c>
      <c r="FZ304" s="149">
        <f t="shared" si="794"/>
        <v>288.82908073992746</v>
      </c>
      <c r="GA304" s="149">
        <f t="shared" si="795"/>
        <v>291.96310946215124</v>
      </c>
      <c r="GB304" s="149">
        <f t="shared" si="796"/>
        <v>295.12244654040393</v>
      </c>
      <c r="GC304" s="149">
        <f t="shared" si="797"/>
        <v>298.30588444391168</v>
      </c>
      <c r="GD304" s="149">
        <f t="shared" si="798"/>
        <v>301.51232830503085</v>
      </c>
      <c r="GE304" s="317">
        <f t="shared" si="799"/>
        <v>304.74078798705148</v>
      </c>
      <c r="GF304" s="149">
        <f t="shared" si="800"/>
        <v>307.99037058161616</v>
      </c>
      <c r="GG304" s="149">
        <f t="shared" si="801"/>
        <v>311.26027333764267</v>
      </c>
      <c r="GH304" s="149">
        <f t="shared" si="802"/>
        <v>314.54977701725278</v>
      </c>
      <c r="GI304" s="149">
        <f t="shared" si="803"/>
        <v>317.85823966932406</v>
      </c>
      <c r="GJ304" s="149">
        <f t="shared" si="804"/>
        <v>321.18509080763579</v>
      </c>
      <c r="GK304" s="149">
        <f t="shared" si="805"/>
        <v>324.52982597795545</v>
      </c>
      <c r="GL304" s="149">
        <f t="shared" si="806"/>
        <v>327.89200169662342</v>
      </c>
      <c r="GM304" s="149">
        <f t="shared" si="807"/>
        <v>331.27123074206753</v>
      </c>
      <c r="GN304" s="149">
        <f t="shared" si="808"/>
        <v>334.66717778008473</v>
      </c>
      <c r="GO304" s="149">
        <f t="shared" si="809"/>
        <v>338.07955530355628</v>
      </c>
      <c r="GP304" s="149">
        <f t="shared" si="810"/>
        <v>341.50811986740655</v>
      </c>
      <c r="GQ304" s="149">
        <f t="shared" si="811"/>
        <v>344.95266860000817</v>
      </c>
      <c r="GR304" s="149">
        <f t="shared" si="812"/>
        <v>348.41303597281126</v>
      </c>
      <c r="GS304" s="149">
        <f t="shared" si="813"/>
        <v>351.88909081067555</v>
      </c>
      <c r="GT304" s="149">
        <f t="shared" si="814"/>
        <v>355.38073352617312</v>
      </c>
      <c r="GU304" s="149">
        <f t="shared" si="815"/>
        <v>358.88789356198032</v>
      </c>
      <c r="GV304" s="149">
        <f t="shared" si="816"/>
        <v>362.41052702634636</v>
      </c>
      <c r="GW304" s="149">
        <f t="shared" si="817"/>
        <v>365.94861450751449</v>
      </c>
      <c r="GX304" s="149">
        <f t="shared" si="818"/>
        <v>369.50215905384505</v>
      </c>
      <c r="HA304" s="269">
        <v>457.89590535160232</v>
      </c>
      <c r="HB304" s="274">
        <v>46000</v>
      </c>
      <c r="HC304" s="149">
        <f t="shared" si="820"/>
        <v>23.545871771661247</v>
      </c>
      <c r="HD304" s="149">
        <f t="shared" si="821"/>
        <v>47.066075792445588</v>
      </c>
      <c r="HE304" s="149">
        <f t="shared" si="822"/>
        <v>70.535229973660236</v>
      </c>
      <c r="HF304" s="149">
        <f t="shared" si="823"/>
        <v>93.928515197007059</v>
      </c>
      <c r="HG304" s="149">
        <f t="shared" si="824"/>
        <v>117.22193638212663</v>
      </c>
      <c r="HH304" s="149">
        <f t="shared" si="825"/>
        <v>140.39256032010894</v>
      </c>
      <c r="HI304" s="149">
        <f t="shared" si="826"/>
        <v>163.41872451759136</v>
      </c>
      <c r="HJ304" s="149">
        <f t="shared" si="827"/>
        <v>186.28021277554475</v>
      </c>
      <c r="HK304" s="149">
        <f t="shared" si="828"/>
        <v>208.9583948261359</v>
      </c>
      <c r="HL304" s="149">
        <f t="shared" si="829"/>
        <v>231.4363289531355</v>
      </c>
      <c r="HM304" s="149">
        <f t="shared" si="830"/>
        <v>253.69882801839097</v>
      </c>
      <c r="HN304" s="149">
        <f t="shared" si="831"/>
        <v>275.73249062489322</v>
      </c>
      <c r="HO304" s="149">
        <f t="shared" si="832"/>
        <v>297.52570020728257</v>
      </c>
      <c r="HP304" s="149">
        <f t="shared" si="833"/>
        <v>319.06859562413928</v>
      </c>
      <c r="HQ304" s="149">
        <f t="shared" si="834"/>
        <v>340.35301732904236</v>
      </c>
      <c r="HR304" s="149">
        <f t="shared" si="835"/>
        <v>361.37243343709258</v>
      </c>
      <c r="HS304" s="149">
        <f t="shared" si="836"/>
        <v>382.12185001365901</v>
      </c>
      <c r="HT304" s="149">
        <f t="shared" si="837"/>
        <v>402.5977097355281</v>
      </c>
      <c r="HU304" s="149">
        <f t="shared" si="838"/>
        <v>422.79778275737692</v>
      </c>
      <c r="HV304" s="149">
        <f t="shared" si="839"/>
        <v>442.7210532044416</v>
      </c>
      <c r="HW304" s="149">
        <f t="shared" si="840"/>
        <v>462.36760424598913</v>
      </c>
      <c r="HX304" s="149">
        <f t="shared" si="841"/>
        <v>481.73850421901602</v>
      </c>
      <c r="HY304" s="149">
        <f t="shared" si="842"/>
        <v>500.83569579438773</v>
      </c>
      <c r="HZ304" s="149">
        <f t="shared" si="843"/>
        <v>519.66188972899965</v>
      </c>
      <c r="IA304" s="149">
        <f t="shared" si="844"/>
        <v>538.22046434061303</v>
      </c>
      <c r="IB304" s="149">
        <f t="shared" si="845"/>
        <v>556.51537148464365</v>
      </c>
      <c r="IC304" s="149">
        <f t="shared" si="846"/>
        <v>574.55104950732664</v>
      </c>
      <c r="ID304" s="149">
        <f t="shared" si="847"/>
        <v>592.33234339704859</v>
      </c>
      <c r="IE304" s="149">
        <f t="shared" si="848"/>
        <v>609.86443215210784</v>
      </c>
      <c r="IF304" s="149">
        <f t="shared" si="849"/>
        <v>627.15276322457339</v>
      </c>
      <c r="IG304" s="149">
        <f t="shared" si="850"/>
        <v>644.20299378064874</v>
      </c>
      <c r="IH304" s="149">
        <f t="shared" si="851"/>
        <v>661.02093843261434</v>
      </c>
      <c r="II304" s="149">
        <f t="shared" si="852"/>
        <v>677.61252304037248</v>
      </c>
      <c r="IJ304" s="149">
        <f t="shared" si="853"/>
        <v>693.98374414658031</v>
      </c>
      <c r="IK304" s="149">
        <f t="shared" si="854"/>
        <v>710.14063359386819</v>
      </c>
      <c r="IL304" s="149">
        <f t="shared" si="855"/>
        <v>726.08922787121617</v>
      </c>
      <c r="IM304" s="149">
        <f t="shared" si="856"/>
        <v>741.83554174606024</v>
      </c>
      <c r="IN304" s="149">
        <f t="shared" si="857"/>
        <v>757.38554575581304</v>
      </c>
      <c r="IO304" s="149">
        <f t="shared" si="858"/>
        <v>772.74514715506018</v>
      </c>
      <c r="IP304" s="149">
        <f t="shared" si="859"/>
        <v>787.92017394064453</v>
      </c>
      <c r="IQ304" s="317">
        <f t="shared" si="860"/>
        <v>802.91636160465202</v>
      </c>
      <c r="IR304" s="149">
        <f t="shared" si="861"/>
        <v>817.73934229391375</v>
      </c>
      <c r="IS304" s="149">
        <f t="shared" si="862"/>
        <v>832.39463608297297</v>
      </c>
      <c r="IT304" s="149">
        <f t="shared" si="863"/>
        <v>846.88764409506496</v>
      </c>
      <c r="IU304" s="149">
        <f t="shared" si="864"/>
        <v>861.22364323198099</v>
      </c>
      <c r="IV304" s="149">
        <f t="shared" si="865"/>
        <v>875.40778229846296</v>
      </c>
      <c r="IW304" s="149">
        <f t="shared" si="866"/>
        <v>889.44507932986198</v>
      </c>
      <c r="IX304" s="149">
        <f t="shared" si="867"/>
        <v>903.34041995306143</v>
      </c>
      <c r="IY304" s="149">
        <f t="shared" si="868"/>
        <v>917.09855663014594</v>
      </c>
      <c r="IZ304" s="149">
        <f t="shared" si="869"/>
        <v>930.72410865198947</v>
      </c>
      <c r="JA304" s="149">
        <f t="shared" si="870"/>
        <v>944.22156276494445</v>
      </c>
      <c r="JB304" s="149">
        <f t="shared" si="871"/>
        <v>957.59527432820198</v>
      </c>
      <c r="JC304" s="149">
        <f t="shared" si="872"/>
        <v>970.84946891226309</v>
      </c>
      <c r="JD304" s="149">
        <f t="shared" si="873"/>
        <v>983.98824426047588</v>
      </c>
      <c r="JE304" s="149">
        <f t="shared" si="874"/>
        <v>997.01557254579859</v>
      </c>
      <c r="JF304" s="149">
        <f t="shared" si="875"/>
        <v>1009.9353028639985</v>
      </c>
      <c r="JG304" s="149">
        <f t="shared" si="876"/>
        <v>1022.7511639125212</v>
      </c>
      <c r="JH304" s="149">
        <f t="shared" si="877"/>
        <v>1035.4667668112891</v>
      </c>
      <c r="JI304" s="149">
        <f t="shared" si="878"/>
        <v>1048.0856080279195</v>
      </c>
      <c r="JJ304" s="149">
        <f t="shared" si="879"/>
        <v>1060.6110723752752</v>
      </c>
      <c r="JL304" s="269">
        <v>467.72769936511622</v>
      </c>
      <c r="JM304" s="274">
        <v>47000</v>
      </c>
      <c r="JN304" s="115">
        <f t="shared" si="695"/>
        <v>234.21362015125933</v>
      </c>
      <c r="JO304" s="115">
        <f t="shared" si="696"/>
        <v>244.44427180656751</v>
      </c>
      <c r="JP304" s="115">
        <f t="shared" si="697"/>
        <v>254.82750919108915</v>
      </c>
      <c r="JQ304" s="115">
        <f t="shared" si="698"/>
        <v>265.36158450220501</v>
      </c>
      <c r="JR304" s="115">
        <f t="shared" si="699"/>
        <v>276.04410018662361</v>
      </c>
      <c r="JS304" s="115">
        <f t="shared" si="700"/>
        <v>286.87205572314747</v>
      </c>
      <c r="JT304" s="115">
        <f t="shared" si="701"/>
        <v>297.84190429499415</v>
      </c>
      <c r="JU304" s="115">
        <f t="shared" si="702"/>
        <v>308.94961710091246</v>
      </c>
      <c r="JV304" s="115">
        <f t="shared" si="703"/>
        <v>320.19075290054445</v>
      </c>
      <c r="JW304" s="115">
        <f t="shared" si="704"/>
        <v>331.56053038265259</v>
      </c>
      <c r="JX304" s="115">
        <f t="shared" si="705"/>
        <v>343.05390106926279</v>
      </c>
      <c r="JY304" s="115">
        <f t="shared" si="706"/>
        <v>354.6656206995483</v>
      </c>
      <c r="JZ304" s="115">
        <f t="shared" si="707"/>
        <v>366.39031734401772</v>
      </c>
      <c r="KA304" s="115">
        <f t="shared" si="708"/>
        <v>378.22255485061271</v>
      </c>
      <c r="KB304" s="115">
        <f t="shared" si="709"/>
        <v>390.15689058993712</v>
      </c>
      <c r="KC304" s="115">
        <f t="shared" si="710"/>
        <v>402.18792682179651</v>
      </c>
      <c r="KD304" s="115">
        <f t="shared" si="711"/>
        <v>414.31035533013841</v>
      </c>
      <c r="KE304" s="115">
        <f t="shared" si="712"/>
        <v>426.51899525532207</v>
      </c>
      <c r="KF304" s="115">
        <f t="shared" si="713"/>
        <v>438.80882428427878</v>
      </c>
      <c r="KG304" s="115">
        <f t="shared" si="714"/>
        <v>451.17500353862147</v>
      </c>
      <c r="KH304" s="115">
        <f t="shared" si="715"/>
        <v>463.61289663006039</v>
      </c>
      <c r="KI304" s="115">
        <f t="shared" si="716"/>
        <v>476.11808343639802</v>
      </c>
      <c r="KJ304" s="115">
        <f t="shared" si="717"/>
        <v>488.68636919625436</v>
      </c>
      <c r="KK304" s="115">
        <f t="shared" si="718"/>
        <v>501.31378953368926</v>
      </c>
      <c r="KL304" s="115">
        <f t="shared" si="719"/>
        <v>513.99661201211791</v>
      </c>
      <c r="KM304" s="115">
        <f t="shared" si="720"/>
        <v>526.7313347869989</v>
      </c>
      <c r="KN304" s="115">
        <f t="shared" si="721"/>
        <v>539.51468288452588</v>
      </c>
      <c r="KO304" s="115">
        <f t="shared" si="722"/>
        <v>552.34360258385755</v>
      </c>
      <c r="KP304" s="115">
        <f t="shared" si="723"/>
        <v>565.21525432715953</v>
      </c>
      <c r="KQ304" s="115">
        <f t="shared" si="724"/>
        <v>578.12700452795389</v>
      </c>
      <c r="KR304" s="115">
        <f t="shared" si="725"/>
        <v>591.07641659608475</v>
      </c>
      <c r="KS304" s="115">
        <f t="shared" si="726"/>
        <v>604.06124144857972</v>
      </c>
      <c r="KT304" s="115">
        <f t="shared" si="727"/>
        <v>617.07940773069322</v>
      </c>
      <c r="KU304" s="115">
        <f t="shared" si="728"/>
        <v>630.12901193096855</v>
      </c>
      <c r="KV304" s="115">
        <f t="shared" si="729"/>
        <v>643.20830853844188</v>
      </c>
      <c r="KW304" s="115">
        <f t="shared" si="730"/>
        <v>656.31570035899722</v>
      </c>
      <c r="KX304" s="115">
        <f t="shared" si="731"/>
        <v>669.44972908122099</v>
      </c>
      <c r="KY304" s="115">
        <f t="shared" si="732"/>
        <v>682.60906615947374</v>
      </c>
      <c r="KZ304" s="115">
        <f t="shared" si="733"/>
        <v>695.79250406298138</v>
      </c>
      <c r="LA304" s="115">
        <f t="shared" si="734"/>
        <v>708.99894792410055</v>
      </c>
      <c r="LB304" s="360">
        <f t="shared" si="735"/>
        <v>722.22740760612123</v>
      </c>
      <c r="LC304" s="115">
        <f t="shared" si="736"/>
        <v>735.47699020068592</v>
      </c>
      <c r="LD304" s="115">
        <f t="shared" si="737"/>
        <v>748.74689295671237</v>
      </c>
      <c r="LE304" s="115">
        <f t="shared" si="738"/>
        <v>762.03639663632248</v>
      </c>
      <c r="LF304" s="115">
        <f t="shared" si="739"/>
        <v>775.34485928839376</v>
      </c>
      <c r="LG304" s="115">
        <f t="shared" si="740"/>
        <v>788.67171042670554</v>
      </c>
      <c r="LH304" s="115">
        <f t="shared" si="741"/>
        <v>802.01644559702527</v>
      </c>
      <c r="LI304" s="115">
        <f t="shared" si="742"/>
        <v>815.37862131569318</v>
      </c>
      <c r="LJ304" s="115">
        <f t="shared" si="743"/>
        <v>828.75785036113734</v>
      </c>
      <c r="LK304" s="115">
        <f t="shared" si="744"/>
        <v>842.15379739915443</v>
      </c>
      <c r="LL304" s="115">
        <f t="shared" si="745"/>
        <v>855.56617492262603</v>
      </c>
      <c r="LM304" s="115">
        <f t="shared" si="746"/>
        <v>868.99473948647631</v>
      </c>
      <c r="LN304" s="115">
        <f t="shared" si="747"/>
        <v>882.43928821907798</v>
      </c>
      <c r="LO304" s="115">
        <f t="shared" si="748"/>
        <v>895.89965559188101</v>
      </c>
      <c r="LP304" s="115">
        <f t="shared" si="749"/>
        <v>909.37571042974537</v>
      </c>
      <c r="LQ304" s="115">
        <f t="shared" si="750"/>
        <v>922.86735314524287</v>
      </c>
      <c r="LR304" s="115">
        <f t="shared" si="751"/>
        <v>936.37451318105013</v>
      </c>
      <c r="LS304" s="115">
        <f t="shared" si="752"/>
        <v>949.89714664541611</v>
      </c>
      <c r="LT304" s="115">
        <f t="shared" si="753"/>
        <v>963.43523412658419</v>
      </c>
      <c r="LU304" s="115">
        <f t="shared" si="754"/>
        <v>976.9887786729148</v>
      </c>
      <c r="LX304" s="269">
        <v>460</v>
      </c>
      <c r="LY304" s="352">
        <v>46000</v>
      </c>
      <c r="LZ304" s="351">
        <f t="shared" si="880"/>
        <v>4.1051482785411729E-2</v>
      </c>
      <c r="MA304" s="351">
        <f t="shared" si="881"/>
        <v>8.2058214658923406E-2</v>
      </c>
      <c r="MB304" s="351">
        <f t="shared" si="882"/>
        <v>0.12297594275161879</v>
      </c>
      <c r="MC304" s="351">
        <f t="shared" si="883"/>
        <v>0.16376139571566056</v>
      </c>
      <c r="MD304" s="351">
        <f t="shared" si="884"/>
        <v>0.20437273888729696</v>
      </c>
      <c r="ME304" s="351">
        <f t="shared" si="885"/>
        <v>0.24476998894206609</v>
      </c>
      <c r="MF304" s="351">
        <f t="shared" si="886"/>
        <v>0.28491537800787609</v>
      </c>
      <c r="MG304" s="351">
        <f t="shared" si="887"/>
        <v>0.32477365978106576</v>
      </c>
      <c r="MH304" s="351">
        <f t="shared" si="888"/>
        <v>0.36431235297885817</v>
      </c>
      <c r="MI304" s="351">
        <f t="shared" si="889"/>
        <v>0.40350192025479681</v>
      </c>
      <c r="MJ304" s="351">
        <f t="shared" si="890"/>
        <v>0.4423158833138125</v>
      </c>
      <c r="MK304" s="351">
        <f t="shared" si="891"/>
        <v>0.4807308772440449</v>
      </c>
      <c r="ML304" s="351">
        <f t="shared" si="892"/>
        <v>0.51872664893116838</v>
      </c>
      <c r="MM304" s="351">
        <f t="shared" si="893"/>
        <v>0.55628600578698051</v>
      </c>
      <c r="MN304" s="351">
        <f t="shared" si="894"/>
        <v>0.59339472190034559</v>
      </c>
      <c r="MO304" s="351">
        <f t="shared" si="895"/>
        <v>0.63004140913651541</v>
      </c>
      <c r="MP304" s="351">
        <f t="shared" si="896"/>
        <v>0.66621736072839632</v>
      </c>
      <c r="MQ304" s="351">
        <f t="shared" si="897"/>
        <v>0.70191637459546752</v>
      </c>
      <c r="MR304" s="351">
        <f t="shared" si="898"/>
        <v>0.73713456307292813</v>
      </c>
      <c r="MS304" s="351">
        <f t="shared" si="899"/>
        <v>0.77187015501525502</v>
      </c>
      <c r="MT304" s="351">
        <f t="shared" si="900"/>
        <v>0.80612329542543482</v>
      </c>
      <c r="MU304" s="351">
        <f t="shared" si="901"/>
        <v>0.83989584691523433</v>
      </c>
      <c r="MV304" s="351">
        <f t="shared" si="902"/>
        <v>0.87319119646986965</v>
      </c>
      <c r="MW304" s="351">
        <f t="shared" si="903"/>
        <v>0.90601407020825897</v>
      </c>
      <c r="MX304" s="351">
        <f t="shared" si="904"/>
        <v>0.93837035812057845</v>
      </c>
      <c r="MY304" s="351">
        <f t="shared" si="905"/>
        <v>0.97026695014176623</v>
      </c>
      <c r="MZ304" s="351">
        <f t="shared" si="906"/>
        <v>1.0017115843881184</v>
      </c>
      <c r="NA304" s="351">
        <f t="shared" si="907"/>
        <v>1.0327127079436624</v>
      </c>
      <c r="NB304" s="351">
        <f t="shared" si="908"/>
        <v>1.0632793502281435</v>
      </c>
      <c r="NC304" s="351">
        <f t="shared" si="909"/>
        <v>1.0934210087019653</v>
      </c>
      <c r="ND304" s="351">
        <f t="shared" si="910"/>
        <v>1.1231475464554939</v>
      </c>
      <c r="NE304" s="351">
        <f t="shared" si="911"/>
        <v>1.1524691010813501</v>
      </c>
      <c r="NF304" s="351">
        <f t="shared" si="912"/>
        <v>1.181396004128866</v>
      </c>
      <c r="NG304" s="351">
        <f t="shared" si="913"/>
        <v>1.2099387103805208</v>
      </c>
      <c r="NH304" s="351">
        <f t="shared" si="914"/>
        <v>1.2381077361631811</v>
      </c>
      <c r="NI304" s="351">
        <f t="shared" si="915"/>
        <v>1.2659136059044769</v>
      </c>
      <c r="NJ304" s="351">
        <f t="shared" si="916"/>
        <v>1.2933668061612134</v>
      </c>
      <c r="NK304" s="351">
        <f t="shared" si="917"/>
        <v>1.3204777463765482</v>
      </c>
      <c r="NL304" s="351">
        <f t="shared" si="918"/>
        <v>1.3472567256620323</v>
      </c>
      <c r="NM304" s="351">
        <f t="shared" si="919"/>
        <v>1.373713904945848</v>
      </c>
      <c r="NN304" s="351">
        <f t="shared" si="920"/>
        <v>1.3998592838770598</v>
      </c>
      <c r="NO304" s="351">
        <f t="shared" si="921"/>
        <v>1.4257026819255487</v>
      </c>
      <c r="NP304" s="351">
        <f t="shared" si="922"/>
        <v>1.4512537231667058</v>
      </c>
      <c r="NQ304" s="351">
        <f t="shared" si="923"/>
        <v>1.4765218242880793</v>
      </c>
      <c r="NR304" s="351">
        <f t="shared" si="924"/>
        <v>1.5015161854010577</v>
      </c>
      <c r="NS304" s="351">
        <f t="shared" si="925"/>
        <v>1.5262457832838754</v>
      </c>
      <c r="NT304" s="351">
        <f t="shared" si="926"/>
        <v>1.5507193667224695</v>
      </c>
      <c r="NU304" s="351">
        <f t="shared" si="927"/>
        <v>1.5749454536528009</v>
      </c>
      <c r="NV304" s="351">
        <f t="shared" si="928"/>
        <v>1.5989323298422158</v>
      </c>
      <c r="NW304" s="351">
        <f t="shared" si="929"/>
        <v>1.6226880488782656</v>
      </c>
      <c r="NX304" s="351">
        <f t="shared" si="930"/>
        <v>1.6462204332613206</v>
      </c>
      <c r="NY304" s="351">
        <f t="shared" si="931"/>
        <v>1.6695370764223902</v>
      </c>
      <c r="NZ304" s="351">
        <f t="shared" si="932"/>
        <v>1.6926453455100077</v>
      </c>
      <c r="OA304" s="351">
        <f t="shared" si="933"/>
        <v>1.7155523848101073</v>
      </c>
      <c r="OB304" s="351">
        <f t="shared" si="934"/>
        <v>1.73826511968062</v>
      </c>
      <c r="OC304" s="351">
        <f t="shared" si="935"/>
        <v>1.7607902608982868</v>
      </c>
      <c r="OD304" s="351">
        <f t="shared" si="936"/>
        <v>1.7831343093291825</v>
      </c>
      <c r="OE304" s="351">
        <f t="shared" si="937"/>
        <v>1.8053035608466885</v>
      </c>
      <c r="OF304" s="351">
        <f t="shared" si="938"/>
        <v>1.8273041114315181</v>
      </c>
      <c r="OG304" s="351">
        <f t="shared" si="939"/>
        <v>1.8491418623978515</v>
      </c>
    </row>
    <row r="305" spans="55:397">
      <c r="BC305" s="173"/>
      <c r="BD305" s="182">
        <f t="shared" si="940"/>
        <v>0.22336100866053796</v>
      </c>
      <c r="BE305" s="91">
        <f t="shared" si="940"/>
        <v>226.32054202529008</v>
      </c>
      <c r="BF305" s="170">
        <f t="shared" si="940"/>
        <v>0.36391787340606258</v>
      </c>
      <c r="BG305" s="170">
        <f t="shared" si="940"/>
        <v>216.64999771199948</v>
      </c>
      <c r="BH305" s="116">
        <f t="shared" si="940"/>
        <v>0</v>
      </c>
      <c r="BI305" s="116"/>
      <c r="BJ305" s="109" t="s">
        <v>61</v>
      </c>
      <c r="BK305" s="210">
        <v>47000</v>
      </c>
      <c r="BL305" s="211">
        <v>14.3256</v>
      </c>
      <c r="BM305" s="285">
        <v>470</v>
      </c>
      <c r="BN305" s="115"/>
      <c r="BO305" s="105">
        <f t="shared" si="756"/>
        <v>130.25580982784217</v>
      </c>
      <c r="BP305" s="201">
        <f t="shared" si="757"/>
        <v>0.20944814327121872</v>
      </c>
      <c r="BQ305" s="205">
        <f t="shared" si="943"/>
        <v>-56.500002288000502</v>
      </c>
      <c r="BR305" s="208">
        <f t="shared" si="941"/>
        <v>216.64999771199948</v>
      </c>
      <c r="BS305" s="94"/>
      <c r="BT305" s="196">
        <f t="shared" si="758"/>
        <v>573.56933718429855</v>
      </c>
      <c r="BU305" s="128"/>
      <c r="BV305" s="228">
        <f t="shared" si="819"/>
        <v>0.12855248934403374</v>
      </c>
      <c r="BW305" s="165">
        <f t="shared" si="632"/>
        <v>0.17097807613977037</v>
      </c>
      <c r="BX305" s="200">
        <f t="shared" si="942"/>
        <v>0.75186533996876448</v>
      </c>
      <c r="BY305" s="279"/>
      <c r="CC305" s="269">
        <v>477.55110595181753</v>
      </c>
      <c r="CD305" s="274">
        <v>48000</v>
      </c>
      <c r="CE305" s="72">
        <f t="shared" si="635"/>
        <v>4.3301859650807809E-2</v>
      </c>
      <c r="CF305" s="72">
        <f t="shared" si="636"/>
        <v>8.6550377086571609E-2</v>
      </c>
      <c r="CG305" s="72">
        <f t="shared" si="637"/>
        <v>0.12969287112083733</v>
      </c>
      <c r="CH305" s="72">
        <f t="shared" si="638"/>
        <v>0.17267796104806546</v>
      </c>
      <c r="CI305" s="72">
        <f t="shared" si="639"/>
        <v>0.21545616429009029</v>
      </c>
      <c r="CJ305" s="72">
        <f t="shared" si="640"/>
        <v>0.25798043456615521</v>
      </c>
      <c r="CK305" s="72">
        <f t="shared" si="641"/>
        <v>0.30020662643120277</v>
      </c>
      <c r="CL305" s="72">
        <f t="shared" si="642"/>
        <v>0.34209387617174175</v>
      </c>
      <c r="CM305" s="72">
        <f t="shared" si="643"/>
        <v>0.38360489345028881</v>
      </c>
      <c r="CN305" s="72">
        <f t="shared" si="644"/>
        <v>0.42470616239801839</v>
      </c>
      <c r="CO305" s="72">
        <f t="shared" si="645"/>
        <v>0.46536805476206627</v>
      </c>
      <c r="CP305" s="72">
        <f t="shared" si="646"/>
        <v>0.50556486099441977</v>
      </c>
      <c r="CQ305" s="72">
        <f t="shared" si="647"/>
        <v>0.54527474768380102</v>
      </c>
      <c r="CR305" s="72">
        <f t="shared" si="648"/>
        <v>0.5844796514329661</v>
      </c>
      <c r="CS305" s="72">
        <f t="shared" si="649"/>
        <v>0.62316512019881842</v>
      </c>
      <c r="CT305" s="72">
        <f t="shared" si="650"/>
        <v>0.66132011332753249</v>
      </c>
      <c r="CU305" s="72">
        <f t="shared" si="651"/>
        <v>0.69893677115489827</v>
      </c>
      <c r="CV305" s="72">
        <f t="shared" si="652"/>
        <v>0.73601016424348098</v>
      </c>
      <c r="CW305" s="72">
        <f t="shared" si="653"/>
        <v>0.77253803123250386</v>
      </c>
      <c r="CX305" s="72">
        <f t="shared" si="654"/>
        <v>0.80852051301208194</v>
      </c>
      <c r="CY305" s="72">
        <f t="shared" si="655"/>
        <v>0.84395988960757917</v>
      </c>
      <c r="CZ305" s="72">
        <f t="shared" si="656"/>
        <v>0.8788603248580259</v>
      </c>
      <c r="DA305" s="72">
        <f t="shared" si="657"/>
        <v>0.91322762275459179</v>
      </c>
      <c r="DB305" s="72">
        <f t="shared" si="658"/>
        <v>0.9470689982115138</v>
      </c>
      <c r="DC305" s="72">
        <f t="shared" si="659"/>
        <v>0.98039286409328774</v>
      </c>
      <c r="DD305" s="72">
        <f t="shared" si="660"/>
        <v>1.0132086355257643</v>
      </c>
      <c r="DE305" s="72">
        <f t="shared" si="661"/>
        <v>1.0455265518712744</v>
      </c>
      <c r="DF305" s="72">
        <f t="shared" si="662"/>
        <v>1.0773575162388824</v>
      </c>
      <c r="DG305" s="72">
        <f t="shared" si="663"/>
        <v>1.1087129520149401</v>
      </c>
      <c r="DH305" s="72">
        <f t="shared" si="664"/>
        <v>1.1396046756202269</v>
      </c>
      <c r="DI305" s="72">
        <f t="shared" si="665"/>
        <v>1.1700447845101865</v>
      </c>
      <c r="DJ305" s="72">
        <f t="shared" si="666"/>
        <v>1.2000455593183206</v>
      </c>
      <c r="DK305" s="72">
        <f t="shared" si="667"/>
        <v>1.2296193789842054</v>
      </c>
      <c r="DL305" s="72">
        <f t="shared" si="668"/>
        <v>1.2587786476937755</v>
      </c>
      <c r="DM305" s="72">
        <f t="shared" si="669"/>
        <v>1.2875357324793619</v>
      </c>
      <c r="DN305" s="72">
        <f t="shared" si="670"/>
        <v>1.3159029103705833</v>
      </c>
      <c r="DO305" s="72">
        <f t="shared" si="671"/>
        <v>1.3438923240475149</v>
      </c>
      <c r="DP305" s="72">
        <f t="shared" si="672"/>
        <v>1.3715159450178844</v>
      </c>
      <c r="DQ305" s="72">
        <f t="shared" si="673"/>
        <v>1.3987855434161718</v>
      </c>
      <c r="DR305" s="72">
        <f t="shared" si="674"/>
        <v>1.4257126636004642</v>
      </c>
      <c r="DS305" s="72">
        <f t="shared" si="675"/>
        <v>1.4523086048002385</v>
      </c>
      <c r="DT305" s="72">
        <f t="shared" si="676"/>
        <v>1.4785844061431057</v>
      </c>
      <c r="DU305" s="72">
        <f t="shared" si="677"/>
        <v>1.5045508354595112</v>
      </c>
      <c r="DV305" s="72">
        <f t="shared" si="678"/>
        <v>1.530218381330783</v>
      </c>
      <c r="DW305" s="72">
        <f t="shared" si="679"/>
        <v>1.5555972479072973</v>
      </c>
      <c r="DX305" s="72">
        <f t="shared" si="680"/>
        <v>1.5806973520796528</v>
      </c>
      <c r="DY305" s="72">
        <f t="shared" si="681"/>
        <v>1.6055283226366925</v>
      </c>
      <c r="DZ305" s="72">
        <f t="shared" si="682"/>
        <v>1.6300995010901587</v>
      </c>
      <c r="EA305" s="72">
        <f t="shared" si="683"/>
        <v>1.6544199438868916</v>
      </c>
      <c r="EB305" s="72">
        <f t="shared" si="684"/>
        <v>1.6784984257661697</v>
      </c>
      <c r="EC305" s="72">
        <f t="shared" si="685"/>
        <v>1.7023434440523366</v>
      </c>
      <c r="ED305" s="72">
        <f t="shared" si="686"/>
        <v>1.7259632237016473</v>
      </c>
      <c r="EE305" s="72">
        <f t="shared" si="687"/>
        <v>1.7493657229475668</v>
      </c>
      <c r="EF305" s="72">
        <f t="shared" si="688"/>
        <v>1.7725586394110446</v>
      </c>
      <c r="EG305" s="72">
        <f t="shared" si="689"/>
        <v>1.7955494165617445</v>
      </c>
      <c r="EH305" s="72">
        <f t="shared" si="690"/>
        <v>1.8183452504332034</v>
      </c>
      <c r="EI305" s="72">
        <f t="shared" si="691"/>
        <v>1.8409530965097409</v>
      </c>
      <c r="EJ305" s="72">
        <f t="shared" si="692"/>
        <v>1.8633796767157553</v>
      </c>
      <c r="EK305" s="72">
        <f t="shared" si="693"/>
        <v>1.8856314864492487</v>
      </c>
      <c r="EL305" s="72">
        <f t="shared" si="694"/>
        <v>1.9077148016110281</v>
      </c>
      <c r="EO305" s="269">
        <v>477.55110595181753</v>
      </c>
      <c r="EP305" s="274">
        <v>48000</v>
      </c>
      <c r="EQ305" s="149">
        <f t="shared" si="759"/>
        <v>216.73124367310407</v>
      </c>
      <c r="ER305" s="149">
        <f t="shared" si="760"/>
        <v>216.97458134221156</v>
      </c>
      <c r="ES305" s="149">
        <f t="shared" si="761"/>
        <v>217.37881873901432</v>
      </c>
      <c r="ET305" s="149">
        <f t="shared" si="762"/>
        <v>217.94199769613522</v>
      </c>
      <c r="EU305" s="149">
        <f t="shared" si="763"/>
        <v>218.66143516455389</v>
      </c>
      <c r="EV305" s="149">
        <f t="shared" si="764"/>
        <v>219.53377836868316</v>
      </c>
      <c r="EW305" s="149">
        <f t="shared" si="765"/>
        <v>220.55507139466903</v>
      </c>
      <c r="EX305" s="149">
        <f t="shared" si="766"/>
        <v>221.72083043599594</v>
      </c>
      <c r="EY305" s="149">
        <f t="shared" si="767"/>
        <v>223.02612475437178</v>
      </c>
      <c r="EZ305" s="149">
        <f t="shared" si="768"/>
        <v>224.46566043479535</v>
      </c>
      <c r="FA305" s="149">
        <f t="shared" si="769"/>
        <v>226.03386419850816</v>
      </c>
      <c r="FB305" s="149">
        <f t="shared" si="770"/>
        <v>227.72496485140985</v>
      </c>
      <c r="FC305" s="149">
        <f t="shared" si="771"/>
        <v>229.53307034744628</v>
      </c>
      <c r="FD305" s="149">
        <f t="shared" si="772"/>
        <v>231.45223889483134</v>
      </c>
      <c r="FE305" s="149">
        <f t="shared" si="773"/>
        <v>233.47654298981166</v>
      </c>
      <c r="FF305" s="149">
        <f t="shared" si="774"/>
        <v>235.60012569686313</v>
      </c>
      <c r="FG305" s="149">
        <f t="shared" si="775"/>
        <v>237.81724888289466</v>
      </c>
      <c r="FH305" s="149">
        <f t="shared" si="776"/>
        <v>240.12233344192728</v>
      </c>
      <c r="FI305" s="149">
        <f t="shared" si="777"/>
        <v>242.50999180922355</v>
      </c>
      <c r="FJ305" s="149">
        <f t="shared" si="778"/>
        <v>244.97505325978781</v>
      </c>
      <c r="FK305" s="149">
        <f t="shared" si="779"/>
        <v>247.51258261996014</v>
      </c>
      <c r="FL305" s="149">
        <f t="shared" si="780"/>
        <v>250.11789310006324</v>
      </c>
      <c r="FM305" s="149">
        <f t="shared" si="781"/>
        <v>252.78655398975158</v>
      </c>
      <c r="FN305" s="149">
        <f t="shared" si="782"/>
        <v>255.51439395544747</v>
      </c>
      <c r="FO305" s="149">
        <f t="shared" si="783"/>
        <v>258.29750065009307</v>
      </c>
      <c r="FP305" s="149">
        <f t="shared" si="784"/>
        <v>261.13221729760647</v>
      </c>
      <c r="FQ305" s="149">
        <f t="shared" si="785"/>
        <v>264.01513685482234</v>
      </c>
      <c r="FR305" s="149">
        <f t="shared" si="786"/>
        <v>266.94309428798198</v>
      </c>
      <c r="FS305" s="149">
        <f t="shared" si="787"/>
        <v>269.91315743331018</v>
      </c>
      <c r="FT305" s="149">
        <f t="shared" si="788"/>
        <v>272.92261684513005</v>
      </c>
      <c r="FU305" s="149">
        <f t="shared" si="789"/>
        <v>275.96897497246141</v>
      </c>
      <c r="FV305" s="149">
        <f t="shared" si="790"/>
        <v>279.04993494757406</v>
      </c>
      <c r="FW305" s="149">
        <f t="shared" si="791"/>
        <v>282.16338921825258</v>
      </c>
      <c r="FX305" s="149">
        <f t="shared" si="792"/>
        <v>285.307408209865</v>
      </c>
      <c r="FY305" s="149">
        <f t="shared" si="793"/>
        <v>288.48022916368956</v>
      </c>
      <c r="FZ305" s="149">
        <f t="shared" si="794"/>
        <v>291.68024526399728</v>
      </c>
      <c r="GA305" s="149">
        <f t="shared" si="795"/>
        <v>294.90599513775624</v>
      </c>
      <c r="GB305" s="149">
        <f t="shared" si="796"/>
        <v>298.15615278692962</v>
      </c>
      <c r="GC305" s="149">
        <f t="shared" si="797"/>
        <v>301.42951799370701</v>
      </c>
      <c r="GD305" s="149">
        <f t="shared" si="798"/>
        <v>304.72500722305676</v>
      </c>
      <c r="GE305" s="317">
        <f t="shared" si="799"/>
        <v>308.04164503421259</v>
      </c>
      <c r="GF305" s="149">
        <f t="shared" si="800"/>
        <v>311.37855600264936</v>
      </c>
      <c r="GG305" s="149">
        <f t="shared" si="801"/>
        <v>314.73495714630366</v>
      </c>
      <c r="GH305" s="149">
        <f t="shared" si="802"/>
        <v>318.1101508438951</v>
      </c>
      <c r="GI305" s="149">
        <f t="shared" si="803"/>
        <v>321.50351822886137</v>
      </c>
      <c r="GJ305" s="149">
        <f t="shared" si="804"/>
        <v>324.91451303934554</v>
      </c>
      <c r="GK305" s="149">
        <f t="shared" si="805"/>
        <v>328.34265590262368</v>
      </c>
      <c r="GL305" s="149">
        <f t="shared" si="806"/>
        <v>331.78752903113178</v>
      </c>
      <c r="GM305" s="149">
        <f t="shared" si="807"/>
        <v>335.2487713066613</v>
      </c>
      <c r="GN305" s="149">
        <f t="shared" si="808"/>
        <v>338.72607372920442</v>
      </c>
      <c r="GO305" s="149">
        <f t="shared" si="809"/>
        <v>342.21917520722701</v>
      </c>
      <c r="GP305" s="149">
        <f t="shared" si="810"/>
        <v>345.72785866672541</v>
      </c>
      <c r="GQ305" s="149">
        <f t="shared" si="811"/>
        <v>349.25194745720682</v>
      </c>
      <c r="GR305" s="149">
        <f t="shared" si="812"/>
        <v>352.79130203366765</v>
      </c>
      <c r="GS305" s="149">
        <f t="shared" si="813"/>
        <v>356.34581689466631</v>
      </c>
      <c r="GT305" s="149">
        <f t="shared" si="814"/>
        <v>359.91541775766353</v>
      </c>
      <c r="GU305" s="149">
        <f t="shared" si="815"/>
        <v>363.50005895391286</v>
      </c>
      <c r="GV305" s="149">
        <f t="shared" si="816"/>
        <v>367.09972102627938</v>
      </c>
      <c r="GW305" s="149">
        <f t="shared" si="817"/>
        <v>370.71440851445965</v>
      </c>
      <c r="GX305" s="149">
        <f t="shared" si="818"/>
        <v>374.34414791312463</v>
      </c>
      <c r="HA305" s="269">
        <v>467.72769936511622</v>
      </c>
      <c r="HB305" s="274">
        <v>47000</v>
      </c>
      <c r="HC305" s="149">
        <f t="shared" si="820"/>
        <v>24.179365459982538</v>
      </c>
      <c r="HD305" s="149">
        <f t="shared" si="821"/>
        <v>48.330713034495943</v>
      </c>
      <c r="HE305" s="149">
        <f t="shared" si="822"/>
        <v>72.426353794006559</v>
      </c>
      <c r="HF305" s="149">
        <f t="shared" si="823"/>
        <v>96.439246559537793</v>
      </c>
      <c r="HG305" s="149">
        <f t="shared" si="824"/>
        <v>120.34329697466811</v>
      </c>
      <c r="HH305" s="149">
        <f t="shared" si="825"/>
        <v>144.11362843827166</v>
      </c>
      <c r="HI305" s="149">
        <f t="shared" si="826"/>
        <v>167.72681806001526</v>
      </c>
      <c r="HJ305" s="149">
        <f t="shared" si="827"/>
        <v>191.16109267559366</v>
      </c>
      <c r="HK305" s="149">
        <f t="shared" si="828"/>
        <v>214.39648196782656</v>
      </c>
      <c r="HL305" s="149">
        <f t="shared" si="829"/>
        <v>237.41492773038152</v>
      </c>
      <c r="HM305" s="149">
        <f t="shared" si="830"/>
        <v>260.20035014418471</v>
      </c>
      <c r="HN305" s="149">
        <f t="shared" si="831"/>
        <v>282.73867350853601</v>
      </c>
      <c r="HO305" s="149">
        <f t="shared" si="832"/>
        <v>305.01781511011012</v>
      </c>
      <c r="HP305" s="149">
        <f t="shared" si="833"/>
        <v>327.02764179405119</v>
      </c>
      <c r="HQ305" s="149">
        <f t="shared" si="834"/>
        <v>348.75989932552392</v>
      </c>
      <c r="HR305" s="149">
        <f t="shared" si="835"/>
        <v>370.20811982819259</v>
      </c>
      <c r="HS305" s="149">
        <f t="shared" si="836"/>
        <v>391.36751250718856</v>
      </c>
      <c r="HT305" s="149">
        <f t="shared" si="837"/>
        <v>412.23484256749197</v>
      </c>
      <c r="HU305" s="149">
        <f t="shared" si="838"/>
        <v>432.80830278527219</v>
      </c>
      <c r="HV305" s="149">
        <f t="shared" si="839"/>
        <v>453.087381638154</v>
      </c>
      <c r="HW305" s="149">
        <f t="shared" si="840"/>
        <v>473.07273130086855</v>
      </c>
      <c r="HX305" s="149">
        <f t="shared" si="841"/>
        <v>492.76603820728491</v>
      </c>
      <c r="HY305" s="149">
        <f t="shared" si="842"/>
        <v>512.1698982991968</v>
      </c>
      <c r="HZ305" s="149">
        <f t="shared" si="843"/>
        <v>531.28769854875338</v>
      </c>
      <c r="IA305" s="149">
        <f t="shared" si="844"/>
        <v>550.1235058680445</v>
      </c>
      <c r="IB305" s="149">
        <f t="shared" si="845"/>
        <v>568.68196411267661</v>
      </c>
      <c r="IC305" s="149">
        <f t="shared" si="846"/>
        <v>586.9681995471376</v>
      </c>
      <c r="ID305" s="149">
        <f t="shared" si="847"/>
        <v>604.98773486568007</v>
      </c>
      <c r="IE305" s="149">
        <f t="shared" si="848"/>
        <v>622.74641164775255</v>
      </c>
      <c r="IF305" s="149">
        <f t="shared" si="849"/>
        <v>640.25032096531868</v>
      </c>
      <c r="IG305" s="149">
        <f t="shared" si="850"/>
        <v>657.5057417428626</v>
      </c>
      <c r="IH305" s="149">
        <f t="shared" si="851"/>
        <v>674.51908639252349</v>
      </c>
      <c r="II305" s="149">
        <f t="shared" si="852"/>
        <v>691.29685319936004</v>
      </c>
      <c r="IJ305" s="149">
        <f t="shared" si="853"/>
        <v>707.84558490891061</v>
      </c>
      <c r="IK305" s="149">
        <f t="shared" si="854"/>
        <v>724.17183296558881</v>
      </c>
      <c r="IL305" s="149">
        <f t="shared" si="855"/>
        <v>740.28212686091376</v>
      </c>
      <c r="IM305" s="149">
        <f t="shared" si="856"/>
        <v>756.1829480715586</v>
      </c>
      <c r="IN305" s="149">
        <f t="shared" si="857"/>
        <v>771.88070809505655</v>
      </c>
      <c r="IO305" s="149">
        <f t="shared" si="858"/>
        <v>787.38173012344282</v>
      </c>
      <c r="IP305" s="149">
        <f t="shared" si="859"/>
        <v>802.69223392994536</v>
      </c>
      <c r="IQ305" s="317">
        <f t="shared" si="860"/>
        <v>817.818323579511</v>
      </c>
      <c r="IR305" s="149">
        <f t="shared" si="861"/>
        <v>832.76597760946004</v>
      </c>
      <c r="IS305" s="149">
        <f t="shared" si="862"/>
        <v>847.54104136087972</v>
      </c>
      <c r="IT305" s="149">
        <f t="shared" si="863"/>
        <v>862.1492211740831</v>
      </c>
      <c r="IU305" s="149">
        <f t="shared" si="864"/>
        <v>876.59608019215466</v>
      </c>
      <c r="IV305" s="149">
        <f t="shared" si="865"/>
        <v>890.88703554505469</v>
      </c>
      <c r="IW305" s="149">
        <f t="shared" si="866"/>
        <v>905.02735671289804</v>
      </c>
      <c r="IX305" s="149">
        <f t="shared" si="867"/>
        <v>919.02216489084901</v>
      </c>
      <c r="IY305" s="149">
        <f t="shared" si="868"/>
        <v>932.87643319965321</v>
      </c>
      <c r="IZ305" s="149">
        <f t="shared" si="869"/>
        <v>946.59498760520819</v>
      </c>
      <c r="JA305" s="149">
        <f t="shared" si="870"/>
        <v>960.18250842798761</v>
      </c>
      <c r="JB305" s="149">
        <f t="shared" si="871"/>
        <v>973.64353233860425</v>
      </c>
      <c r="JC305" s="149">
        <f t="shared" si="872"/>
        <v>986.98245474955718</v>
      </c>
      <c r="JD305" s="149">
        <f t="shared" si="873"/>
        <v>1000.2035325253929</v>
      </c>
      <c r="JE305" s="149">
        <f t="shared" si="874"/>
        <v>1013.3108869442414</v>
      </c>
      <c r="JF305" s="149">
        <f t="shared" si="875"/>
        <v>1026.3085068531336</v>
      </c>
      <c r="JG305" s="149">
        <f t="shared" si="876"/>
        <v>1039.2002519678108</v>
      </c>
      <c r="JH305" s="149">
        <f t="shared" si="877"/>
        <v>1051.9898562749634</v>
      </c>
      <c r="JI305" s="149">
        <f t="shared" si="878"/>
        <v>1064.6809315012033</v>
      </c>
      <c r="JJ305" s="149">
        <f t="shared" si="879"/>
        <v>1077.2769706185616</v>
      </c>
      <c r="JL305" s="269">
        <v>477.55110595181753</v>
      </c>
      <c r="JM305" s="274">
        <v>48000</v>
      </c>
      <c r="JN305" s="115">
        <f t="shared" si="695"/>
        <v>240.11190724419458</v>
      </c>
      <c r="JO305" s="115">
        <f t="shared" si="696"/>
        <v>250.35524491330207</v>
      </c>
      <c r="JP305" s="115">
        <f t="shared" si="697"/>
        <v>260.75948231010483</v>
      </c>
      <c r="JQ305" s="115">
        <f t="shared" si="698"/>
        <v>271.32266126722573</v>
      </c>
      <c r="JR305" s="115">
        <f t="shared" si="699"/>
        <v>282.0420987356444</v>
      </c>
      <c r="JS305" s="115">
        <f t="shared" si="700"/>
        <v>292.91444193977367</v>
      </c>
      <c r="JT305" s="115">
        <f t="shared" si="701"/>
        <v>303.93573496575954</v>
      </c>
      <c r="JU305" s="115">
        <f t="shared" si="702"/>
        <v>315.10149400708644</v>
      </c>
      <c r="JV305" s="115">
        <f t="shared" si="703"/>
        <v>326.40678832546229</v>
      </c>
      <c r="JW305" s="115">
        <f t="shared" si="704"/>
        <v>337.84632400588589</v>
      </c>
      <c r="JX305" s="115">
        <f t="shared" si="705"/>
        <v>349.41452776959864</v>
      </c>
      <c r="JY305" s="115">
        <f t="shared" si="706"/>
        <v>361.10562842250033</v>
      </c>
      <c r="JZ305" s="115">
        <f t="shared" si="707"/>
        <v>372.91373391853676</v>
      </c>
      <c r="KA305" s="115">
        <f t="shared" si="708"/>
        <v>384.83290246592185</v>
      </c>
      <c r="KB305" s="115">
        <f t="shared" si="709"/>
        <v>396.85720656090217</v>
      </c>
      <c r="KC305" s="115">
        <f t="shared" si="710"/>
        <v>408.98078926795364</v>
      </c>
      <c r="KD305" s="115">
        <f t="shared" si="711"/>
        <v>421.19791245398517</v>
      </c>
      <c r="KE305" s="115">
        <f t="shared" si="712"/>
        <v>433.50299701301776</v>
      </c>
      <c r="KF305" s="115">
        <f t="shared" si="713"/>
        <v>445.89065538031406</v>
      </c>
      <c r="KG305" s="115">
        <f t="shared" si="714"/>
        <v>458.35571683087835</v>
      </c>
      <c r="KH305" s="115">
        <f t="shared" si="715"/>
        <v>470.89324619105065</v>
      </c>
      <c r="KI305" s="115">
        <f t="shared" si="716"/>
        <v>483.49855667115378</v>
      </c>
      <c r="KJ305" s="115">
        <f t="shared" si="717"/>
        <v>496.16721756084212</v>
      </c>
      <c r="KK305" s="115">
        <f t="shared" si="718"/>
        <v>508.89505752653798</v>
      </c>
      <c r="KL305" s="115">
        <f t="shared" si="719"/>
        <v>521.67816422118358</v>
      </c>
      <c r="KM305" s="115">
        <f t="shared" si="720"/>
        <v>534.51288086869704</v>
      </c>
      <c r="KN305" s="115">
        <f t="shared" si="721"/>
        <v>547.39580042591285</v>
      </c>
      <c r="KO305" s="115">
        <f t="shared" si="722"/>
        <v>560.32375785907243</v>
      </c>
      <c r="KP305" s="115">
        <f t="shared" si="723"/>
        <v>573.29382100440068</v>
      </c>
      <c r="KQ305" s="115">
        <f t="shared" si="724"/>
        <v>586.30328041622056</v>
      </c>
      <c r="KR305" s="115">
        <f t="shared" si="725"/>
        <v>599.34963854355192</v>
      </c>
      <c r="KS305" s="115">
        <f t="shared" si="726"/>
        <v>612.43059851866451</v>
      </c>
      <c r="KT305" s="115">
        <f t="shared" si="727"/>
        <v>625.54405278934314</v>
      </c>
      <c r="KU305" s="115">
        <f t="shared" si="728"/>
        <v>638.68807178095551</v>
      </c>
      <c r="KV305" s="115">
        <f t="shared" si="729"/>
        <v>651.86089273478001</v>
      </c>
      <c r="KW305" s="115">
        <f t="shared" si="730"/>
        <v>665.06090883508773</v>
      </c>
      <c r="KX305" s="115">
        <f t="shared" si="731"/>
        <v>678.28665870884674</v>
      </c>
      <c r="KY305" s="115">
        <f t="shared" si="732"/>
        <v>691.53681635802013</v>
      </c>
      <c r="KZ305" s="115">
        <f t="shared" si="733"/>
        <v>704.81018156479752</v>
      </c>
      <c r="LA305" s="115">
        <f t="shared" si="734"/>
        <v>718.10567079414727</v>
      </c>
      <c r="LB305" s="360">
        <f t="shared" si="735"/>
        <v>731.4223086053031</v>
      </c>
      <c r="LC305" s="115">
        <f t="shared" si="736"/>
        <v>744.75921957373987</v>
      </c>
      <c r="LD305" s="115">
        <f t="shared" si="737"/>
        <v>758.11562071739422</v>
      </c>
      <c r="LE305" s="115">
        <f t="shared" si="738"/>
        <v>771.49081441498561</v>
      </c>
      <c r="LF305" s="115">
        <f t="shared" si="739"/>
        <v>784.88418179995188</v>
      </c>
      <c r="LG305" s="115">
        <f t="shared" si="740"/>
        <v>798.2951766104361</v>
      </c>
      <c r="LH305" s="115">
        <f t="shared" si="741"/>
        <v>811.72331947371413</v>
      </c>
      <c r="LI305" s="115">
        <f t="shared" si="742"/>
        <v>825.16819260222223</v>
      </c>
      <c r="LJ305" s="115">
        <f t="shared" si="743"/>
        <v>838.62943487775181</v>
      </c>
      <c r="LK305" s="115">
        <f t="shared" si="744"/>
        <v>852.10673730029498</v>
      </c>
      <c r="LL305" s="115">
        <f t="shared" si="745"/>
        <v>865.59983877831746</v>
      </c>
      <c r="LM305" s="115">
        <f t="shared" si="746"/>
        <v>879.10852223781592</v>
      </c>
      <c r="LN305" s="115">
        <f t="shared" si="747"/>
        <v>892.63261102829733</v>
      </c>
      <c r="LO305" s="115">
        <f t="shared" si="748"/>
        <v>906.17196560475816</v>
      </c>
      <c r="LP305" s="115">
        <f t="shared" si="749"/>
        <v>919.72648046575682</v>
      </c>
      <c r="LQ305" s="115">
        <f t="shared" si="750"/>
        <v>933.2960813287541</v>
      </c>
      <c r="LR305" s="115">
        <f t="shared" si="751"/>
        <v>946.88072252500342</v>
      </c>
      <c r="LS305" s="115">
        <f t="shared" si="752"/>
        <v>960.48038459736995</v>
      </c>
      <c r="LT305" s="115">
        <f t="shared" si="753"/>
        <v>974.0950720855501</v>
      </c>
      <c r="LU305" s="115">
        <f t="shared" si="754"/>
        <v>987.72481148421514</v>
      </c>
      <c r="LX305" s="269">
        <v>470</v>
      </c>
      <c r="LY305" s="352">
        <v>47000</v>
      </c>
      <c r="LZ305" s="351">
        <f t="shared" si="880"/>
        <v>4.2155958996485297E-2</v>
      </c>
      <c r="MA305" s="351">
        <f t="shared" si="881"/>
        <v>8.4263069695733023E-2</v>
      </c>
      <c r="MB305" s="351">
        <f t="shared" si="882"/>
        <v>0.12627305732477576</v>
      </c>
      <c r="MC305" s="351">
        <f t="shared" si="883"/>
        <v>0.16813877644325687</v>
      </c>
      <c r="MD305" s="351">
        <f t="shared" si="884"/>
        <v>0.20981473236600087</v>
      </c>
      <c r="ME305" s="351">
        <f t="shared" si="885"/>
        <v>0.25125755352567819</v>
      </c>
      <c r="MF305" s="351">
        <f t="shared" si="886"/>
        <v>0.2924264028537521</v>
      </c>
      <c r="MG305" s="351">
        <f t="shared" si="887"/>
        <v>0.3332833195268422</v>
      </c>
      <c r="MH305" s="351">
        <f t="shared" si="888"/>
        <v>0.37379348592851463</v>
      </c>
      <c r="MI305" s="351">
        <f t="shared" si="889"/>
        <v>0.41392541814712747</v>
      </c>
      <c r="MJ305" s="351">
        <f t="shared" si="890"/>
        <v>0.45365108152665679</v>
      </c>
      <c r="MK305" s="351">
        <f t="shared" si="891"/>
        <v>0.49294593552808208</v>
      </c>
      <c r="ML305" s="351">
        <f t="shared" si="892"/>
        <v>0.53178891432284181</v>
      </c>
      <c r="MM305" s="351">
        <f t="shared" si="893"/>
        <v>0.57016235107591029</v>
      </c>
      <c r="MN305" s="351">
        <f t="shared" si="894"/>
        <v>0.60805185478989587</v>
      </c>
      <c r="MO305" s="351">
        <f t="shared" si="895"/>
        <v>0.64544614892695673</v>
      </c>
      <c r="MP305" s="351">
        <f t="shared" si="896"/>
        <v>0.68233688088775024</v>
      </c>
      <c r="MQ305" s="351">
        <f t="shared" si="897"/>
        <v>0.7187184109094612</v>
      </c>
      <c r="MR305" s="351">
        <f t="shared" si="898"/>
        <v>0.75458758815449511</v>
      </c>
      <c r="MS305" s="351">
        <f t="shared" si="899"/>
        <v>0.78994352079976782</v>
      </c>
      <c r="MT305" s="351">
        <f t="shared" si="900"/>
        <v>0.82478734589129798</v>
      </c>
      <c r="MU305" s="351">
        <f t="shared" si="901"/>
        <v>0.85912200367320191</v>
      </c>
      <c r="MV305" s="351">
        <f t="shared" si="902"/>
        <v>0.8929520200878992</v>
      </c>
      <c r="MW305" s="351">
        <f t="shared" si="903"/>
        <v>0.92628330021421745</v>
      </c>
      <c r="MX305" s="351">
        <f t="shared" si="904"/>
        <v>0.95912293458476772</v>
      </c>
      <c r="MY305" s="351">
        <f t="shared" si="905"/>
        <v>0.99147901961493534</v>
      </c>
      <c r="MZ305" s="351">
        <f t="shared" si="906"/>
        <v>1.0233604927847351</v>
      </c>
      <c r="NA305" s="351">
        <f t="shared" si="907"/>
        <v>1.0547769827369384</v>
      </c>
      <c r="NB305" s="351">
        <f t="shared" si="908"/>
        <v>1.0857386740805715</v>
      </c>
      <c r="NC305" s="351">
        <f t="shared" si="909"/>
        <v>1.1162561864069702</v>
      </c>
      <c r="ND305" s="351">
        <f t="shared" si="910"/>
        <v>1.1463404668223987</v>
      </c>
      <c r="NE305" s="351">
        <f t="shared" si="911"/>
        <v>1.1760026951646265</v>
      </c>
      <c r="NF305" s="351">
        <f t="shared" si="912"/>
        <v>1.2052542009881422</v>
      </c>
      <c r="NG305" s="351">
        <f t="shared" si="913"/>
        <v>1.2341063913628747</v>
      </c>
      <c r="NH305" s="351">
        <f t="shared" si="914"/>
        <v>1.262570688524967</v>
      </c>
      <c r="NI305" s="351">
        <f t="shared" si="915"/>
        <v>1.2906584764363846</v>
      </c>
      <c r="NJ305" s="351">
        <f t="shared" si="916"/>
        <v>1.3183810553467277</v>
      </c>
      <c r="NK305" s="351">
        <f t="shared" si="917"/>
        <v>1.3457496034991787</v>
      </c>
      <c r="NL305" s="351">
        <f t="shared" si="918"/>
        <v>1.3727751451790777</v>
      </c>
      <c r="NM305" s="351">
        <f t="shared" si="919"/>
        <v>1.3994685243643443</v>
      </c>
      <c r="NN305" s="351">
        <f t="shared" si="920"/>
        <v>1.4258403832991697</v>
      </c>
      <c r="NO305" s="351">
        <f t="shared" si="921"/>
        <v>1.451901145374298</v>
      </c>
      <c r="NP305" s="351">
        <f t="shared" si="922"/>
        <v>1.4776610017570533</v>
      </c>
      <c r="NQ305" s="351">
        <f t="shared" si="923"/>
        <v>1.503129901271306</v>
      </c>
      <c r="NR305" s="351">
        <f t="shared" si="924"/>
        <v>1.5283175430810869</v>
      </c>
      <c r="NS305" s="351">
        <f t="shared" si="925"/>
        <v>1.5532333717811628</v>
      </c>
      <c r="NT305" s="351">
        <f t="shared" si="926"/>
        <v>1.5778865745434643</v>
      </c>
      <c r="NU305" s="351">
        <f t="shared" si="927"/>
        <v>1.6022860800098002</v>
      </c>
      <c r="NV305" s="351">
        <f t="shared" si="928"/>
        <v>1.6264405586589135</v>
      </c>
      <c r="NW305" s="351">
        <f t="shared" si="929"/>
        <v>1.6503584244097231</v>
      </c>
      <c r="NX305" s="351">
        <f t="shared" si="930"/>
        <v>1.6740478372529579</v>
      </c>
      <c r="NY305" s="351">
        <f t="shared" si="931"/>
        <v>1.6975167067303571</v>
      </c>
      <c r="NZ305" s="351">
        <f t="shared" si="932"/>
        <v>1.7207726961046059</v>
      </c>
      <c r="OA305" s="351">
        <f t="shared" si="933"/>
        <v>1.7438232270844158</v>
      </c>
      <c r="OB305" s="351">
        <f t="shared" si="934"/>
        <v>1.7666754849878692</v>
      </c>
      <c r="OC305" s="351">
        <f t="shared" si="935"/>
        <v>1.7893364242436161</v>
      </c>
      <c r="OD305" s="351">
        <f t="shared" si="936"/>
        <v>1.8118127741439853</v>
      </c>
      <c r="OE305" s="351">
        <f t="shared" si="937"/>
        <v>1.8341110447766831</v>
      </c>
      <c r="OF305" s="351">
        <f t="shared" si="938"/>
        <v>1.8562375330728349</v>
      </c>
      <c r="OG305" s="351">
        <f t="shared" si="939"/>
        <v>1.8781983289187099</v>
      </c>
    </row>
    <row r="306" spans="55:397">
      <c r="BC306" s="173"/>
      <c r="BD306" s="182">
        <f t="shared" si="940"/>
        <v>0.22336100866053796</v>
      </c>
      <c r="BE306" s="91">
        <f t="shared" si="940"/>
        <v>226.32054202529008</v>
      </c>
      <c r="BF306" s="170">
        <f t="shared" si="940"/>
        <v>0.36391787340606258</v>
      </c>
      <c r="BG306" s="170">
        <f t="shared" si="940"/>
        <v>216.64999771199948</v>
      </c>
      <c r="BH306" s="116">
        <f t="shared" si="940"/>
        <v>0</v>
      </c>
      <c r="BI306" s="116"/>
      <c r="BJ306" s="109" t="s">
        <v>24</v>
      </c>
      <c r="BK306" s="210">
        <v>48000</v>
      </c>
      <c r="BL306" s="211">
        <v>14.6304</v>
      </c>
      <c r="BM306" s="285">
        <v>480</v>
      </c>
      <c r="BN306" s="115"/>
      <c r="BO306" s="105">
        <f t="shared" si="756"/>
        <v>123.45006496942329</v>
      </c>
      <c r="BP306" s="201">
        <f t="shared" si="757"/>
        <v>0.19850467268009894</v>
      </c>
      <c r="BQ306" s="205">
        <f t="shared" si="943"/>
        <v>-56.500002288000502</v>
      </c>
      <c r="BR306" s="208">
        <f t="shared" si="941"/>
        <v>216.64999771199948</v>
      </c>
      <c r="BS306" s="94"/>
      <c r="BT306" s="196">
        <f t="shared" si="758"/>
        <v>573.56933718429855</v>
      </c>
      <c r="BU306" s="128"/>
      <c r="BV306" s="228">
        <f t="shared" si="819"/>
        <v>0.12183574139592726</v>
      </c>
      <c r="BW306" s="165">
        <f t="shared" si="632"/>
        <v>0.16204463075926442</v>
      </c>
      <c r="BX306" s="200">
        <f t="shared" si="942"/>
        <v>0.75186533996876448</v>
      </c>
      <c r="BY306" s="279"/>
      <c r="CC306" s="269">
        <v>487.36612934250911</v>
      </c>
      <c r="CD306" s="274">
        <v>49000</v>
      </c>
      <c r="CE306" s="72">
        <f t="shared" si="635"/>
        <v>4.4491185420095593E-2</v>
      </c>
      <c r="CF306" s="72">
        <f t="shared" si="636"/>
        <v>8.8924095845510448E-2</v>
      </c>
      <c r="CG306" s="72">
        <f t="shared" si="637"/>
        <v>0.13324121887317747</v>
      </c>
      <c r="CH306" s="72">
        <f t="shared" si="638"/>
        <v>0.17738654097112055</v>
      </c>
      <c r="CI306" s="72">
        <f t="shared" si="639"/>
        <v>0.22130623286891699</v>
      </c>
      <c r="CJ306" s="72">
        <f t="shared" si="640"/>
        <v>0.26494926277018682</v>
      </c>
      <c r="CK306" s="72">
        <f t="shared" si="641"/>
        <v>0.30826792059175945</v>
      </c>
      <c r="CL306" s="72">
        <f t="shared" si="642"/>
        <v>0.35121824169338256</v>
      </c>
      <c r="CM306" s="72">
        <f t="shared" si="643"/>
        <v>0.39376032409303002</v>
      </c>
      <c r="CN306" s="72">
        <f t="shared" si="644"/>
        <v>0.43585853850699924</v>
      </c>
      <c r="CO306" s="72">
        <f t="shared" si="645"/>
        <v>0.47748163531849208</v>
      </c>
      <c r="CP306" s="72">
        <f t="shared" si="646"/>
        <v>0.51860275648708565</v>
      </c>
      <c r="CQ306" s="72">
        <f t="shared" si="647"/>
        <v>0.55919936330745623</v>
      </c>
      <c r="CR306" s="72">
        <f t="shared" si="648"/>
        <v>0.59925309277307082</v>
      </c>
      <c r="CS306" s="72">
        <f t="shared" si="649"/>
        <v>0.63874955616030793</v>
      </c>
      <c r="CT306" s="72">
        <f t="shared" si="650"/>
        <v>0.67767809345291485</v>
      </c>
      <c r="CU306" s="72">
        <f t="shared" si="651"/>
        <v>0.71603149654959608</v>
      </c>
      <c r="CV306" s="72">
        <f t="shared" si="652"/>
        <v>0.75380571302717969</v>
      </c>
      <c r="CW306" s="72">
        <f t="shared" si="653"/>
        <v>0.79099954074856427</v>
      </c>
      <c r="CX306" s="72">
        <f t="shared" si="654"/>
        <v>0.82761432196836793</v>
      </c>
      <c r="CY306" s="72">
        <f t="shared" si="655"/>
        <v>0.86365364392852506</v>
      </c>
      <c r="CZ306" s="72">
        <f t="shared" si="656"/>
        <v>0.89912305134886117</v>
      </c>
      <c r="DA306" s="72">
        <f t="shared" si="657"/>
        <v>0.9340297747688332</v>
      </c>
      <c r="DB306" s="72">
        <f t="shared" si="658"/>
        <v>0.96838247742589845</v>
      </c>
      <c r="DC306" s="72">
        <f t="shared" si="659"/>
        <v>1.0021910222796291</v>
      </c>
      <c r="DD306" s="72">
        <f t="shared" si="660"/>
        <v>1.0354662599095323</v>
      </c>
      <c r="DE306" s="72">
        <f t="shared" si="661"/>
        <v>1.0682198373174021</v>
      </c>
      <c r="DF306" s="72">
        <f t="shared" si="662"/>
        <v>1.1004640271341393</v>
      </c>
      <c r="DG306" s="72">
        <f t="shared" si="663"/>
        <v>1.1322115763441647</v>
      </c>
      <c r="DH306" s="72">
        <f t="shared" si="664"/>
        <v>1.1634755733756048</v>
      </c>
      <c r="DI306" s="72">
        <f t="shared" si="665"/>
        <v>1.1942693322385005</v>
      </c>
      <c r="DJ306" s="72">
        <f t="shared" si="666"/>
        <v>1.2246062923065324</v>
      </c>
      <c r="DK306" s="72">
        <f t="shared" si="667"/>
        <v>1.2544999323117396</v>
      </c>
      <c r="DL306" s="72">
        <f t="shared" si="668"/>
        <v>1.2839636971410209</v>
      </c>
      <c r="DM306" s="72">
        <f t="shared" si="669"/>
        <v>1.3130109360752529</v>
      </c>
      <c r="DN306" s="72">
        <f t="shared" si="670"/>
        <v>1.3416548511856967</v>
      </c>
      <c r="DO306" s="72">
        <f t="shared" si="671"/>
        <v>1.3699084546903402</v>
      </c>
      <c r="DP306" s="72">
        <f t="shared" si="672"/>
        <v>1.3977845341679394</v>
      </c>
      <c r="DQ306" s="72">
        <f t="shared" si="673"/>
        <v>1.4252956246254853</v>
      </c>
      <c r="DR306" s="72">
        <f t="shared" si="674"/>
        <v>1.4524539865117874</v>
      </c>
      <c r="DS306" s="72">
        <f t="shared" si="675"/>
        <v>1.4792715888634616</v>
      </c>
      <c r="DT306" s="72">
        <f t="shared" si="676"/>
        <v>1.5057600968583298</v>
      </c>
      <c r="DU306" s="72">
        <f t="shared" si="677"/>
        <v>1.5319308631337836</v>
      </c>
      <c r="DV306" s="72">
        <f t="shared" si="678"/>
        <v>1.5577949223037602</v>
      </c>
      <c r="DW306" s="72">
        <f t="shared" si="679"/>
        <v>1.5833629881773366</v>
      </c>
      <c r="DX306" s="72">
        <f t="shared" si="680"/>
        <v>1.6086454532445726</v>
      </c>
      <c r="DY306" s="72">
        <f t="shared" si="681"/>
        <v>1.6336523900515023</v>
      </c>
      <c r="DZ306" s="72">
        <f t="shared" si="682"/>
        <v>1.6583935541363122</v>
      </c>
      <c r="EA306" s="72">
        <f t="shared" si="683"/>
        <v>1.6828783882432781</v>
      </c>
      <c r="EB306" s="72">
        <f t="shared" si="684"/>
        <v>1.707116027570321</v>
      </c>
      <c r="EC306" s="72">
        <f t="shared" si="685"/>
        <v>1.7311153058406477</v>
      </c>
      <c r="ED306" s="72">
        <f t="shared" si="686"/>
        <v>1.7548847620192629</v>
      </c>
      <c r="EE306" s="72">
        <f t="shared" si="687"/>
        <v>1.7784326475215968</v>
      </c>
      <c r="EF306" s="72">
        <f t="shared" si="688"/>
        <v>1.8017669337845978</v>
      </c>
      <c r="EG306" s="72">
        <f t="shared" si="689"/>
        <v>1.8248953200906726</v>
      </c>
      <c r="EH306" s="72">
        <f t="shared" si="690"/>
        <v>1.8478252415522085</v>
      </c>
      <c r="EI306" s="72">
        <f t="shared" si="691"/>
        <v>1.8705638771794684</v>
      </c>
      <c r="EJ306" s="72">
        <f t="shared" si="692"/>
        <v>1.8931181579675262</v>
      </c>
      <c r="EK306" s="72">
        <f t="shared" si="693"/>
        <v>1.9154947749491293</v>
      </c>
      <c r="EL306" s="72">
        <f t="shared" si="694"/>
        <v>1.9377001871698616</v>
      </c>
      <c r="EO306" s="269">
        <v>487.36612934250911</v>
      </c>
      <c r="EP306" s="274">
        <v>49000</v>
      </c>
      <c r="EQ306" s="149">
        <f t="shared" si="759"/>
        <v>216.73576795467878</v>
      </c>
      <c r="ER306" s="149">
        <f t="shared" si="760"/>
        <v>216.99262945901575</v>
      </c>
      <c r="ES306" s="149">
        <f t="shared" si="761"/>
        <v>217.41924483076266</v>
      </c>
      <c r="ET306" s="149">
        <f t="shared" si="762"/>
        <v>218.01341882408454</v>
      </c>
      <c r="EU306" s="149">
        <f t="shared" si="763"/>
        <v>218.77214721204618</v>
      </c>
      <c r="EV306" s="149">
        <f t="shared" si="764"/>
        <v>219.69168186601084</v>
      </c>
      <c r="EW306" s="149">
        <f t="shared" si="765"/>
        <v>220.76760904233652</v>
      </c>
      <c r="EX306" s="149">
        <f t="shared" si="766"/>
        <v>221.99493745096319</v>
      </c>
      <c r="EY306" s="149">
        <f t="shared" si="767"/>
        <v>223.36819250636717</v>
      </c>
      <c r="EZ306" s="149">
        <f t="shared" si="768"/>
        <v>224.88151322505914</v>
      </c>
      <c r="FA306" s="149">
        <f t="shared" si="769"/>
        <v>226.52874850150985</v>
      </c>
      <c r="FB306" s="149">
        <f t="shared" si="770"/>
        <v>228.30354991775849</v>
      </c>
      <c r="FC306" s="149">
        <f t="shared" si="771"/>
        <v>230.19945876582983</v>
      </c>
      <c r="FD306" s="149">
        <f t="shared" si="772"/>
        <v>232.20998553202659</v>
      </c>
      <c r="FE306" s="149">
        <f t="shared" si="773"/>
        <v>234.3286806600961</v>
      </c>
      <c r="FF306" s="149">
        <f t="shared" si="774"/>
        <v>236.54919593817894</v>
      </c>
      <c r="FG306" s="149">
        <f t="shared" si="775"/>
        <v>238.86533631591959</v>
      </c>
      <c r="FH306" s="149">
        <f t="shared" si="776"/>
        <v>241.27110233814187</v>
      </c>
      <c r="FI306" s="149">
        <f t="shared" si="777"/>
        <v>243.76072367490229</v>
      </c>
      <c r="FJ306" s="149">
        <f t="shared" si="778"/>
        <v>246.32868443719227</v>
      </c>
      <c r="FK306" s="149">
        <f t="shared" si="779"/>
        <v>248.96974110103193</v>
      </c>
      <c r="FL306" s="149">
        <f t="shared" si="780"/>
        <v>251.67893393142558</v>
      </c>
      <c r="FM306" s="149">
        <f t="shared" si="781"/>
        <v>254.45159281408772</v>
      </c>
      <c r="FN306" s="149">
        <f t="shared" si="782"/>
        <v>257.2833383795089</v>
      </c>
      <c r="FO306" s="149">
        <f t="shared" si="783"/>
        <v>260.17007925221662</v>
      </c>
      <c r="FP306" s="149">
        <f t="shared" si="784"/>
        <v>263.10800618792518</v>
      </c>
      <c r="FQ306" s="149">
        <f t="shared" si="785"/>
        <v>266.09358378076354</v>
      </c>
      <c r="FR306" s="149">
        <f t="shared" si="786"/>
        <v>269.12354033829183</v>
      </c>
      <c r="FS306" s="149">
        <f t="shared" si="787"/>
        <v>272.19485643822378</v>
      </c>
      <c r="FT306" s="149">
        <f t="shared" si="788"/>
        <v>275.30475260099803</v>
      </c>
      <c r="FU306" s="149">
        <f t="shared" si="789"/>
        <v>278.45067643864127</v>
      </c>
      <c r="FV306" s="149">
        <f t="shared" si="790"/>
        <v>281.63028957397671</v>
      </c>
      <c r="FW306" s="149">
        <f t="shared" si="791"/>
        <v>284.84145456561515</v>
      </c>
      <c r="FX306" s="149">
        <f t="shared" si="792"/>
        <v>288.08222202332672</v>
      </c>
      <c r="FY306" s="149">
        <f t="shared" si="793"/>
        <v>291.3508180550096</v>
      </c>
      <c r="FZ306" s="149">
        <f t="shared" si="794"/>
        <v>294.64563214994126</v>
      </c>
      <c r="GA306" s="149">
        <f t="shared" si="795"/>
        <v>297.96520557272044</v>
      </c>
      <c r="GB306" s="149">
        <f t="shared" si="796"/>
        <v>301.30822031748676</v>
      </c>
      <c r="GC306" s="149">
        <f t="shared" si="797"/>
        <v>304.6734886519917</v>
      </c>
      <c r="GD306" s="149">
        <f t="shared" si="798"/>
        <v>308.05994326516543</v>
      </c>
      <c r="GE306" s="317">
        <f t="shared" si="799"/>
        <v>311.46662801935383</v>
      </c>
      <c r="GF306" s="149">
        <f t="shared" si="800"/>
        <v>314.89268929884724</v>
      </c>
      <c r="GG306" s="149">
        <f t="shared" si="801"/>
        <v>318.33736793914539</v>
      </c>
      <c r="GH306" s="149">
        <f t="shared" si="802"/>
        <v>321.79999171619636</v>
      </c>
      <c r="GI306" s="149">
        <f t="shared" si="803"/>
        <v>325.27996837123152</v>
      </c>
      <c r="GJ306" s="149">
        <f t="shared" si="804"/>
        <v>328.7767791444607</v>
      </c>
      <c r="GK306" s="149">
        <f t="shared" si="805"/>
        <v>332.28997278955143</v>
      </c>
      <c r="GL306" s="149">
        <f t="shared" si="806"/>
        <v>335.81916004024566</v>
      </c>
      <c r="GM306" s="149">
        <f t="shared" si="807"/>
        <v>339.36400850051353</v>
      </c>
      <c r="GN306" s="149">
        <f t="shared" si="808"/>
        <v>342.92423793012586</v>
      </c>
      <c r="GO306" s="149">
        <f t="shared" si="809"/>
        <v>346.49961589835755</v>
      </c>
      <c r="GP306" s="149">
        <f t="shared" si="810"/>
        <v>350.08995377959252</v>
      </c>
      <c r="GQ306" s="149">
        <f t="shared" si="811"/>
        <v>353.69510306581486</v>
      </c>
      <c r="GR306" s="149">
        <f t="shared" si="812"/>
        <v>357.31495197229788</v>
      </c>
      <c r="GS306" s="149">
        <f t="shared" si="813"/>
        <v>360.9494223141653</v>
      </c>
      <c r="GT306" s="149">
        <f t="shared" si="814"/>
        <v>364.59846663288943</v>
      </c>
      <c r="GU306" s="149">
        <f t="shared" si="815"/>
        <v>368.26206555316685</v>
      </c>
      <c r="GV306" s="149">
        <f t="shared" si="816"/>
        <v>371.94022535195029</v>
      </c>
      <c r="GW306" s="149">
        <f t="shared" si="817"/>
        <v>375.63297572272148</v>
      </c>
      <c r="GX306" s="149">
        <f t="shared" si="818"/>
        <v>379.34036771932381</v>
      </c>
      <c r="HA306" s="269">
        <v>477.55110595181753</v>
      </c>
      <c r="HB306" s="274">
        <v>48000</v>
      </c>
      <c r="HC306" s="149">
        <f t="shared" si="820"/>
        <v>24.836618938761355</v>
      </c>
      <c r="HD306" s="149">
        <f t="shared" si="821"/>
        <v>49.642642418595976</v>
      </c>
      <c r="HE306" s="149">
        <f t="shared" si="822"/>
        <v>74.387854126307317</v>
      </c>
      <c r="HF306" s="149">
        <f t="shared" si="823"/>
        <v>99.042783664675028</v>
      </c>
      <c r="HG306" s="149">
        <f t="shared" si="824"/>
        <v>123.57904934413843</v>
      </c>
      <c r="HH306" s="149">
        <f t="shared" si="825"/>
        <v>147.96966686062694</v>
      </c>
      <c r="HI306" s="149">
        <f t="shared" si="826"/>
        <v>172.18931574047929</v>
      </c>
      <c r="HJ306" s="149">
        <f t="shared" si="827"/>
        <v>196.21455781063341</v>
      </c>
      <c r="HK306" s="149">
        <f t="shared" si="828"/>
        <v>220.02400447693563</v>
      </c>
      <c r="HL306" s="149">
        <f t="shared" si="829"/>
        <v>243.59843206471848</v>
      </c>
      <c r="HM306" s="149">
        <f t="shared" si="830"/>
        <v>266.92084671662468</v>
      </c>
      <c r="HN306" s="149">
        <f t="shared" si="831"/>
        <v>289.97650222424136</v>
      </c>
      <c r="HO306" s="149">
        <f t="shared" si="832"/>
        <v>312.75287561233336</v>
      </c>
      <c r="HP306" s="149">
        <f t="shared" si="833"/>
        <v>335.23960627011621</v>
      </c>
      <c r="HQ306" s="149">
        <f t="shared" si="834"/>
        <v>357.42840494881</v>
      </c>
      <c r="HR306" s="149">
        <f t="shared" si="835"/>
        <v>379.31293906791802</v>
      </c>
      <c r="HS306" s="149">
        <f t="shared" si="836"/>
        <v>400.88870056504874</v>
      </c>
      <c r="HT306" s="149">
        <f t="shared" si="837"/>
        <v>422.15286206604009</v>
      </c>
      <c r="HU306" s="149">
        <f t="shared" si="838"/>
        <v>443.10412652369018</v>
      </c>
      <c r="HV306" s="149">
        <f t="shared" si="839"/>
        <v>463.74257474824884</v>
      </c>
      <c r="HW306" s="149">
        <f t="shared" si="840"/>
        <v>484.06951449235294</v>
      </c>
      <c r="HX306" s="149">
        <f t="shared" si="841"/>
        <v>504.08733400639522</v>
      </c>
      <c r="HY306" s="149">
        <f t="shared" si="842"/>
        <v>523.79936228174381</v>
      </c>
      <c r="HZ306" s="149">
        <f t="shared" si="843"/>
        <v>543.20973757197555</v>
      </c>
      <c r="IA306" s="149">
        <f t="shared" si="844"/>
        <v>562.32328523820308</v>
      </c>
      <c r="IB306" s="149">
        <f t="shared" si="845"/>
        <v>581.14540550792015</v>
      </c>
      <c r="IC306" s="149">
        <f t="shared" si="846"/>
        <v>599.68197136539197</v>
      </c>
      <c r="ID306" s="149">
        <f t="shared" si="847"/>
        <v>617.93923649965791</v>
      </c>
      <c r="IE306" s="149">
        <f t="shared" si="848"/>
        <v>635.92375301485617</v>
      </c>
      <c r="IF306" s="149">
        <f t="shared" si="849"/>
        <v>653.6422984476211</v>
      </c>
      <c r="IG306" s="149">
        <f t="shared" si="850"/>
        <v>671.10181152745304</v>
      </c>
      <c r="IH306" s="149">
        <f t="shared" si="851"/>
        <v>688.30933604916993</v>
      </c>
      <c r="II306" s="149">
        <f t="shared" si="852"/>
        <v>705.27197219293942</v>
      </c>
      <c r="IJ306" s="149">
        <f t="shared" si="853"/>
        <v>721.99683461946643</v>
      </c>
      <c r="IK306" s="149">
        <f t="shared" si="854"/>
        <v>738.4910166792879</v>
      </c>
      <c r="IL306" s="149">
        <f t="shared" si="855"/>
        <v>754.76156010014483</v>
      </c>
      <c r="IM306" s="149">
        <f t="shared" si="856"/>
        <v>770.81542955099974</v>
      </c>
      <c r="IN306" s="149">
        <f t="shared" si="857"/>
        <v>786.65949152160488</v>
      </c>
      <c r="IO306" s="149">
        <f t="shared" si="858"/>
        <v>802.30049700019254</v>
      </c>
      <c r="IP306" s="149">
        <f t="shared" si="859"/>
        <v>817.74506747657904</v>
      </c>
      <c r="IQ306" s="317">
        <f t="shared" si="860"/>
        <v>832.99968384232614</v>
      </c>
      <c r="IR306" s="149">
        <f t="shared" si="861"/>
        <v>848.07067780254079</v>
      </c>
      <c r="IS306" s="149">
        <f t="shared" si="862"/>
        <v>862.9642254545945</v>
      </c>
      <c r="IT306" s="149">
        <f t="shared" si="863"/>
        <v>877.68634272712745</v>
      </c>
      <c r="IU306" s="149">
        <f t="shared" si="864"/>
        <v>892.24288240790747</v>
      </c>
      <c r="IV306" s="149">
        <f t="shared" si="865"/>
        <v>906.63953252130227</v>
      </c>
      <c r="IW306" s="149">
        <f t="shared" si="866"/>
        <v>920.88181584534641</v>
      </c>
      <c r="IX306" s="149">
        <f t="shared" si="867"/>
        <v>934.975090384738</v>
      </c>
      <c r="IY306" s="149">
        <f t="shared" si="868"/>
        <v>948.92455063968885</v>
      </c>
      <c r="IZ306" s="149">
        <f t="shared" si="869"/>
        <v>962.73522953159045</v>
      </c>
      <c r="JA306" s="149">
        <f t="shared" si="870"/>
        <v>976.4120008651347</v>
      </c>
      <c r="JB306" s="149">
        <f t="shared" si="871"/>
        <v>989.95958222302909</v>
      </c>
      <c r="JC306" s="149">
        <f t="shared" si="872"/>
        <v>1003.3825382039671</v>
      </c>
      <c r="JD306" s="149">
        <f t="shared" si="873"/>
        <v>1016.6852839272949</v>
      </c>
      <c r="JE306" s="149">
        <f t="shared" si="874"/>
        <v>1029.8720887389738</v>
      </c>
      <c r="JF306" s="149">
        <f t="shared" si="875"/>
        <v>1042.9470800631898</v>
      </c>
      <c r="JG306" s="149">
        <f t="shared" si="876"/>
        <v>1055.9142473524741</v>
      </c>
      <c r="JH306" s="149">
        <f t="shared" si="877"/>
        <v>1068.7774460965484</v>
      </c>
      <c r="JI306" s="149">
        <f t="shared" si="878"/>
        <v>1081.5404018565391</v>
      </c>
      <c r="JJ306" s="149">
        <f t="shared" si="879"/>
        <v>1094.206714296713</v>
      </c>
      <c r="JL306" s="269">
        <v>487.36612934250911</v>
      </c>
      <c r="JM306" s="274">
        <v>49000</v>
      </c>
      <c r="JN306" s="115">
        <f t="shared" si="695"/>
        <v>246.00544556018426</v>
      </c>
      <c r="JO306" s="115">
        <f t="shared" si="696"/>
        <v>256.26230706452122</v>
      </c>
      <c r="JP306" s="115">
        <f t="shared" si="697"/>
        <v>266.68892243626817</v>
      </c>
      <c r="JQ306" s="115">
        <f t="shared" si="698"/>
        <v>277.28309642959005</v>
      </c>
      <c r="JR306" s="115">
        <f t="shared" si="699"/>
        <v>288.04182481755163</v>
      </c>
      <c r="JS306" s="115">
        <f t="shared" si="700"/>
        <v>298.96135947151629</v>
      </c>
      <c r="JT306" s="115">
        <f t="shared" si="701"/>
        <v>310.037286647842</v>
      </c>
      <c r="JU306" s="115">
        <f t="shared" si="702"/>
        <v>321.26461505646864</v>
      </c>
      <c r="JV306" s="115">
        <f t="shared" si="703"/>
        <v>332.63787011187264</v>
      </c>
      <c r="JW306" s="115">
        <f t="shared" si="704"/>
        <v>344.15119083056459</v>
      </c>
      <c r="JX306" s="115">
        <f t="shared" si="705"/>
        <v>355.7984261070153</v>
      </c>
      <c r="JY306" s="115">
        <f t="shared" si="706"/>
        <v>367.57322752326399</v>
      </c>
      <c r="JZ306" s="115">
        <f t="shared" si="707"/>
        <v>379.46913637133531</v>
      </c>
      <c r="KA306" s="115">
        <f t="shared" si="708"/>
        <v>391.47966313753204</v>
      </c>
      <c r="KB306" s="115">
        <f t="shared" si="709"/>
        <v>403.59835826560158</v>
      </c>
      <c r="KC306" s="115">
        <f t="shared" si="710"/>
        <v>415.81887354368439</v>
      </c>
      <c r="KD306" s="115">
        <f t="shared" si="711"/>
        <v>428.13501392142507</v>
      </c>
      <c r="KE306" s="115">
        <f t="shared" si="712"/>
        <v>440.54077994364735</v>
      </c>
      <c r="KF306" s="115">
        <f t="shared" si="713"/>
        <v>453.03040128040777</v>
      </c>
      <c r="KG306" s="115">
        <f t="shared" si="714"/>
        <v>465.59836204269777</v>
      </c>
      <c r="KH306" s="115">
        <f t="shared" si="715"/>
        <v>478.23941870653744</v>
      </c>
      <c r="KI306" s="115">
        <f t="shared" si="716"/>
        <v>490.94861153693114</v>
      </c>
      <c r="KJ306" s="115">
        <f t="shared" si="717"/>
        <v>503.72127041959322</v>
      </c>
      <c r="KK306" s="115">
        <f t="shared" si="718"/>
        <v>516.55301598501444</v>
      </c>
      <c r="KL306" s="115">
        <f t="shared" si="719"/>
        <v>529.43975685772216</v>
      </c>
      <c r="KM306" s="115">
        <f t="shared" si="720"/>
        <v>542.37768379343072</v>
      </c>
      <c r="KN306" s="115">
        <f t="shared" si="721"/>
        <v>555.36326138626907</v>
      </c>
      <c r="KO306" s="115">
        <f t="shared" si="722"/>
        <v>568.39321794379737</v>
      </c>
      <c r="KP306" s="115">
        <f t="shared" si="723"/>
        <v>581.46453404372937</v>
      </c>
      <c r="KQ306" s="115">
        <f t="shared" si="724"/>
        <v>594.57443020650362</v>
      </c>
      <c r="KR306" s="115">
        <f t="shared" si="725"/>
        <v>607.7203540441468</v>
      </c>
      <c r="KS306" s="115">
        <f t="shared" si="726"/>
        <v>620.89996717948225</v>
      </c>
      <c r="KT306" s="115">
        <f t="shared" si="727"/>
        <v>634.11113217112074</v>
      </c>
      <c r="KU306" s="115">
        <f t="shared" si="728"/>
        <v>647.35189962883226</v>
      </c>
      <c r="KV306" s="115">
        <f t="shared" si="729"/>
        <v>660.62049566051519</v>
      </c>
      <c r="KW306" s="115">
        <f t="shared" si="730"/>
        <v>673.91530975544674</v>
      </c>
      <c r="KX306" s="115">
        <f t="shared" si="731"/>
        <v>687.23488317822603</v>
      </c>
      <c r="KY306" s="115">
        <f t="shared" si="732"/>
        <v>700.57789792299229</v>
      </c>
      <c r="KZ306" s="115">
        <f t="shared" si="733"/>
        <v>713.9431662574973</v>
      </c>
      <c r="LA306" s="115">
        <f t="shared" si="734"/>
        <v>727.32962087067096</v>
      </c>
      <c r="LB306" s="360">
        <f t="shared" si="735"/>
        <v>740.73630562485937</v>
      </c>
      <c r="LC306" s="115">
        <f t="shared" si="736"/>
        <v>754.16236690435278</v>
      </c>
      <c r="LD306" s="115">
        <f t="shared" si="737"/>
        <v>767.60704554465087</v>
      </c>
      <c r="LE306" s="115">
        <f t="shared" si="738"/>
        <v>781.06966932170189</v>
      </c>
      <c r="LF306" s="115">
        <f t="shared" si="739"/>
        <v>794.54964597673711</v>
      </c>
      <c r="LG306" s="115">
        <f t="shared" si="740"/>
        <v>808.04645674996618</v>
      </c>
      <c r="LH306" s="115">
        <f t="shared" si="741"/>
        <v>821.55965039505691</v>
      </c>
      <c r="LI306" s="115">
        <f t="shared" si="742"/>
        <v>835.08883764575125</v>
      </c>
      <c r="LJ306" s="115">
        <f t="shared" si="743"/>
        <v>848.63368610601901</v>
      </c>
      <c r="LK306" s="115">
        <f t="shared" si="744"/>
        <v>862.19391553563139</v>
      </c>
      <c r="LL306" s="115">
        <f t="shared" si="745"/>
        <v>875.76929350386308</v>
      </c>
      <c r="LM306" s="115">
        <f t="shared" si="746"/>
        <v>889.35963138509806</v>
      </c>
      <c r="LN306" s="115">
        <f t="shared" si="747"/>
        <v>902.96478067132034</v>
      </c>
      <c r="LO306" s="115">
        <f t="shared" si="748"/>
        <v>916.58462957780341</v>
      </c>
      <c r="LP306" s="115">
        <f t="shared" si="749"/>
        <v>930.21909991967084</v>
      </c>
      <c r="LQ306" s="115">
        <f t="shared" si="750"/>
        <v>943.86814423839496</v>
      </c>
      <c r="LR306" s="115">
        <f t="shared" si="751"/>
        <v>957.53174315867238</v>
      </c>
      <c r="LS306" s="115">
        <f t="shared" si="752"/>
        <v>971.20990295745582</v>
      </c>
      <c r="LT306" s="115">
        <f t="shared" si="753"/>
        <v>984.90265332822696</v>
      </c>
      <c r="LU306" s="115">
        <f t="shared" si="754"/>
        <v>998.61004532482934</v>
      </c>
      <c r="LX306" s="269">
        <v>480</v>
      </c>
      <c r="LY306" s="352">
        <v>48000</v>
      </c>
      <c r="LZ306" s="351">
        <f t="shared" si="880"/>
        <v>4.3301859650807809E-2</v>
      </c>
      <c r="MA306" s="351">
        <f t="shared" si="881"/>
        <v>8.6550377086571609E-2</v>
      </c>
      <c r="MB306" s="351">
        <f t="shared" si="882"/>
        <v>0.12969287112083733</v>
      </c>
      <c r="MC306" s="351">
        <f t="shared" si="883"/>
        <v>0.17267796104806546</v>
      </c>
      <c r="MD306" s="351">
        <f t="shared" si="884"/>
        <v>0.21545616429009029</v>
      </c>
      <c r="ME306" s="351">
        <f t="shared" si="885"/>
        <v>0.25798043456615521</v>
      </c>
      <c r="MF306" s="351">
        <f t="shared" si="886"/>
        <v>0.30020662643120277</v>
      </c>
      <c r="MG306" s="351">
        <f t="shared" si="887"/>
        <v>0.34209387617174175</v>
      </c>
      <c r="MH306" s="351">
        <f t="shared" si="888"/>
        <v>0.38360489345028881</v>
      </c>
      <c r="MI306" s="351">
        <f t="shared" si="889"/>
        <v>0.42470616239801839</v>
      </c>
      <c r="MJ306" s="351">
        <f t="shared" si="890"/>
        <v>0.46536805476206627</v>
      </c>
      <c r="MK306" s="351">
        <f t="shared" si="891"/>
        <v>0.50556486099441977</v>
      </c>
      <c r="ML306" s="351">
        <f t="shared" si="892"/>
        <v>0.54527474768380102</v>
      </c>
      <c r="MM306" s="351">
        <f t="shared" si="893"/>
        <v>0.5844796514329661</v>
      </c>
      <c r="MN306" s="351">
        <f t="shared" si="894"/>
        <v>0.62316512019881842</v>
      </c>
      <c r="MO306" s="351">
        <f t="shared" si="895"/>
        <v>0.66132011332753249</v>
      </c>
      <c r="MP306" s="351">
        <f t="shared" si="896"/>
        <v>0.69893677115489827</v>
      </c>
      <c r="MQ306" s="351">
        <f t="shared" si="897"/>
        <v>0.73601016424348098</v>
      </c>
      <c r="MR306" s="351">
        <f t="shared" si="898"/>
        <v>0.77253803123250386</v>
      </c>
      <c r="MS306" s="351">
        <f t="shared" si="899"/>
        <v>0.80852051301208194</v>
      </c>
      <c r="MT306" s="351">
        <f t="shared" si="900"/>
        <v>0.84395988960757917</v>
      </c>
      <c r="MU306" s="351">
        <f t="shared" si="901"/>
        <v>0.8788603248580259</v>
      </c>
      <c r="MV306" s="351">
        <f t="shared" si="902"/>
        <v>0.91322762275459179</v>
      </c>
      <c r="MW306" s="351">
        <f t="shared" si="903"/>
        <v>0.9470689982115138</v>
      </c>
      <c r="MX306" s="351">
        <f t="shared" si="904"/>
        <v>0.98039286409328774</v>
      </c>
      <c r="MY306" s="351">
        <f t="shared" si="905"/>
        <v>1.0132086355257643</v>
      </c>
      <c r="MZ306" s="351">
        <f t="shared" si="906"/>
        <v>1.0455265518712744</v>
      </c>
      <c r="NA306" s="351">
        <f t="shared" si="907"/>
        <v>1.0773575162388824</v>
      </c>
      <c r="NB306" s="351">
        <f t="shared" si="908"/>
        <v>1.1087129520149401</v>
      </c>
      <c r="NC306" s="351">
        <f t="shared" si="909"/>
        <v>1.1396046756202269</v>
      </c>
      <c r="ND306" s="351">
        <f t="shared" si="910"/>
        <v>1.1700447845101865</v>
      </c>
      <c r="NE306" s="351">
        <f t="shared" si="911"/>
        <v>1.2000455593183206</v>
      </c>
      <c r="NF306" s="351">
        <f t="shared" si="912"/>
        <v>1.2296193789842054</v>
      </c>
      <c r="NG306" s="351">
        <f t="shared" si="913"/>
        <v>1.2587786476937755</v>
      </c>
      <c r="NH306" s="351">
        <f t="shared" si="914"/>
        <v>1.2875357324793619</v>
      </c>
      <c r="NI306" s="351">
        <f t="shared" si="915"/>
        <v>1.3159029103705833</v>
      </c>
      <c r="NJ306" s="351">
        <f t="shared" si="916"/>
        <v>1.3438923240475149</v>
      </c>
      <c r="NK306" s="351">
        <f t="shared" si="917"/>
        <v>1.3715159450178844</v>
      </c>
      <c r="NL306" s="351">
        <f t="shared" si="918"/>
        <v>1.3987855434161718</v>
      </c>
      <c r="NM306" s="351">
        <f t="shared" si="919"/>
        <v>1.4257126636004642</v>
      </c>
      <c r="NN306" s="351">
        <f t="shared" si="920"/>
        <v>1.4523086048002385</v>
      </c>
      <c r="NO306" s="351">
        <f t="shared" si="921"/>
        <v>1.4785844061431057</v>
      </c>
      <c r="NP306" s="351">
        <f t="shared" si="922"/>
        <v>1.5045508354595112</v>
      </c>
      <c r="NQ306" s="351">
        <f t="shared" si="923"/>
        <v>1.530218381330783</v>
      </c>
      <c r="NR306" s="351">
        <f t="shared" si="924"/>
        <v>1.5555972479072973</v>
      </c>
      <c r="NS306" s="351">
        <f t="shared" si="925"/>
        <v>1.5806973520796528</v>
      </c>
      <c r="NT306" s="351">
        <f t="shared" si="926"/>
        <v>1.6055283226366925</v>
      </c>
      <c r="NU306" s="351">
        <f t="shared" si="927"/>
        <v>1.6300995010901587</v>
      </c>
      <c r="NV306" s="351">
        <f t="shared" si="928"/>
        <v>1.6544199438868916</v>
      </c>
      <c r="NW306" s="351">
        <f t="shared" si="929"/>
        <v>1.6784984257661697</v>
      </c>
      <c r="NX306" s="351">
        <f t="shared" si="930"/>
        <v>1.7023434440523366</v>
      </c>
      <c r="NY306" s="351">
        <f t="shared" si="931"/>
        <v>1.7259632237016473</v>
      </c>
      <c r="NZ306" s="351">
        <f t="shared" si="932"/>
        <v>1.7493657229475668</v>
      </c>
      <c r="OA306" s="351">
        <f t="shared" si="933"/>
        <v>1.7725586394110446</v>
      </c>
      <c r="OB306" s="351">
        <f t="shared" si="934"/>
        <v>1.7955494165617445</v>
      </c>
      <c r="OC306" s="351">
        <f t="shared" si="935"/>
        <v>1.8183452504332034</v>
      </c>
      <c r="OD306" s="351">
        <f t="shared" si="936"/>
        <v>1.8409530965097409</v>
      </c>
      <c r="OE306" s="351">
        <f t="shared" si="937"/>
        <v>1.8633796767157553</v>
      </c>
      <c r="OF306" s="351">
        <f t="shared" si="938"/>
        <v>1.8856314864492487</v>
      </c>
      <c r="OG306" s="351">
        <f t="shared" si="939"/>
        <v>1.9077148016110281</v>
      </c>
    </row>
    <row r="307" spans="55:397">
      <c r="BC307" s="173"/>
      <c r="BD307" s="182">
        <f t="shared" si="940"/>
        <v>0.22336100866053796</v>
      </c>
      <c r="BE307" s="91">
        <f t="shared" si="940"/>
        <v>226.32054202529008</v>
      </c>
      <c r="BF307" s="170">
        <f t="shared" si="940"/>
        <v>0.36391787340606258</v>
      </c>
      <c r="BG307" s="170">
        <f t="shared" si="940"/>
        <v>216.64999771199948</v>
      </c>
      <c r="BH307" s="116">
        <f t="shared" si="940"/>
        <v>0</v>
      </c>
      <c r="BI307" s="116"/>
      <c r="BJ307" s="109" t="s">
        <v>62</v>
      </c>
      <c r="BK307" s="210">
        <v>49000</v>
      </c>
      <c r="BL307" s="211">
        <v>14.935199999999998</v>
      </c>
      <c r="BM307" s="285">
        <v>490</v>
      </c>
      <c r="BN307" s="115"/>
      <c r="BO307" s="105">
        <f t="shared" si="756"/>
        <v>116.93516396243892</v>
      </c>
      <c r="BP307" s="201">
        <f t="shared" si="757"/>
        <v>0.18802887185929745</v>
      </c>
      <c r="BQ307" s="205">
        <f t="shared" si="943"/>
        <v>-56.500002288000502</v>
      </c>
      <c r="BR307" s="208">
        <f t="shared" si="941"/>
        <v>216.64999771199948</v>
      </c>
      <c r="BS307" s="94"/>
      <c r="BT307" s="196">
        <f t="shared" si="758"/>
        <v>573.56933718429855</v>
      </c>
      <c r="BU307" s="128"/>
      <c r="BV307" s="228">
        <f t="shared" si="819"/>
        <v>0.1154060340117828</v>
      </c>
      <c r="BW307" s="165">
        <f t="shared" si="632"/>
        <v>0.15349295661983464</v>
      </c>
      <c r="BX307" s="200">
        <f t="shared" si="942"/>
        <v>0.75186533996876448</v>
      </c>
      <c r="BY307" s="279"/>
      <c r="CC307" s="269">
        <v>497.1727774334164</v>
      </c>
      <c r="CD307" s="274">
        <v>50000</v>
      </c>
      <c r="CE307" s="72">
        <f t="shared" si="635"/>
        <v>4.5726055532156439E-2</v>
      </c>
      <c r="CF307" s="72">
        <f t="shared" si="636"/>
        <v>9.1388417107676326E-2</v>
      </c>
      <c r="CG307" s="72">
        <f t="shared" si="637"/>
        <v>0.13692427138676336</v>
      </c>
      <c r="CH307" s="72">
        <f t="shared" si="638"/>
        <v>0.1822725341314409</v>
      </c>
      <c r="CI307" s="72">
        <f t="shared" si="639"/>
        <v>0.22737463666715749</v>
      </c>
      <c r="CJ307" s="72">
        <f t="shared" si="640"/>
        <v>0.27217522465970773</v>
      </c>
      <c r="CK307" s="72">
        <f t="shared" si="641"/>
        <v>0.31662274929782935</v>
      </c>
      <c r="CL307" s="72">
        <f t="shared" si="642"/>
        <v>0.36066993764981703</v>
      </c>
      <c r="CM307" s="72">
        <f t="shared" si="643"/>
        <v>0.4042741359127886</v>
      </c>
      <c r="CN307" s="72">
        <f t="shared" si="644"/>
        <v>0.44739752589481291</v>
      </c>
      <c r="CO307" s="72">
        <f t="shared" si="645"/>
        <v>0.49000722086510817</v>
      </c>
      <c r="CP307" s="72">
        <f t="shared" si="646"/>
        <v>0.5320752515401912</v>
      </c>
      <c r="CQ307" s="72">
        <f t="shared" si="647"/>
        <v>0.57357845627332427</v>
      </c>
      <c r="CR307" s="72">
        <f t="shared" si="648"/>
        <v>0.61449829146920532</v>
      </c>
      <c r="CS307" s="72">
        <f t="shared" si="649"/>
        <v>0.65482057896762991</v>
      </c>
      <c r="CT307" s="72">
        <f t="shared" si="650"/>
        <v>0.69453520682569292</v>
      </c>
      <c r="CU307" s="72">
        <f t="shared" si="651"/>
        <v>0.73363579881931906</v>
      </c>
      <c r="CV307" s="72">
        <f t="shared" si="652"/>
        <v>0.77211936633073808</v>
      </c>
      <c r="CW307" s="72">
        <f t="shared" si="653"/>
        <v>0.80998595431941056</v>
      </c>
      <c r="CX307" s="72">
        <f t="shared" si="654"/>
        <v>0.84723829098588421</v>
      </c>
      <c r="CY307" s="72">
        <f t="shared" si="655"/>
        <v>0.88388144868283691</v>
      </c>
      <c r="CZ307" s="72">
        <f t="shared" si="656"/>
        <v>0.91992252171448896</v>
      </c>
      <c r="DA307" s="72">
        <f t="shared" si="657"/>
        <v>0.95537032496196395</v>
      </c>
      <c r="DB307" s="72">
        <f t="shared" si="658"/>
        <v>0.9902351158139604</v>
      </c>
      <c r="DC307" s="72">
        <f t="shared" si="659"/>
        <v>1.0245283406776873</v>
      </c>
      <c r="DD307" s="72">
        <f t="shared" si="660"/>
        <v>1.0582624063855914</v>
      </c>
      <c r="DE307" s="72">
        <f t="shared" si="661"/>
        <v>1.0914504760776336</v>
      </c>
      <c r="DF307" s="72">
        <f t="shared" si="662"/>
        <v>1.1241062885994233</v>
      </c>
      <c r="DG307" s="72">
        <f t="shared" si="663"/>
        <v>1.1562440000827037</v>
      </c>
      <c r="DH307" s="72">
        <f t="shared" si="664"/>
        <v>1.1878780461372516</v>
      </c>
      <c r="DI307" s="72">
        <f t="shared" si="665"/>
        <v>1.2190230229535954</v>
      </c>
      <c r="DJ307" s="72">
        <f t="shared" si="666"/>
        <v>1.2496935855699738</v>
      </c>
      <c r="DK307" s="72">
        <f t="shared" si="667"/>
        <v>1.2799043615728913</v>
      </c>
      <c r="DL307" s="72">
        <f t="shared" si="668"/>
        <v>1.3096698785609726</v>
      </c>
      <c r="DM307" s="72">
        <f t="shared" si="669"/>
        <v>1.339004503792449</v>
      </c>
      <c r="DN307" s="72">
        <f t="shared" si="670"/>
        <v>1.3679223945456982</v>
      </c>
      <c r="DO307" s="72">
        <f t="shared" si="671"/>
        <v>1.3964374578418568</v>
      </c>
      <c r="DP307" s="72">
        <f t="shared" si="672"/>
        <v>1.4245633183013309</v>
      </c>
      <c r="DQ307" s="72">
        <f t="shared" si="673"/>
        <v>1.4523132930280358</v>
      </c>
      <c r="DR307" s="72">
        <f t="shared" si="674"/>
        <v>1.4797003725326667</v>
      </c>
      <c r="DS307" s="72">
        <f t="shared" si="675"/>
        <v>1.5067372068172176</v>
      </c>
      <c r="DT307" s="72">
        <f t="shared" si="676"/>
        <v>1.5334360958461528</v>
      </c>
      <c r="DU307" s="72">
        <f t="shared" si="677"/>
        <v>1.5598089837241675</v>
      </c>
      <c r="DV307" s="72">
        <f t="shared" si="678"/>
        <v>1.5858674559863664</v>
      </c>
      <c r="DW307" s="72">
        <f t="shared" si="679"/>
        <v>1.6116227394840155</v>
      </c>
      <c r="DX307" s="72">
        <f t="shared" si="680"/>
        <v>1.6370857044180382</v>
      </c>
      <c r="DY307" s="72">
        <f t="shared" si="681"/>
        <v>1.6622668681337869</v>
      </c>
      <c r="DZ307" s="72">
        <f t="shared" si="682"/>
        <v>1.6871764003447551</v>
      </c>
      <c r="EA307" s="72">
        <f t="shared" si="683"/>
        <v>1.7118241295005263</v>
      </c>
      <c r="EB307" s="72">
        <f t="shared" si="684"/>
        <v>1.7362195500559103</v>
      </c>
      <c r="EC307" s="72">
        <f t="shared" si="685"/>
        <v>1.7603718304345883</v>
      </c>
      <c r="ED307" s="72">
        <f t="shared" si="686"/>
        <v>1.7842898215122038</v>
      </c>
      <c r="EE307" s="72">
        <f t="shared" si="687"/>
        <v>1.807982065471176</v>
      </c>
      <c r="EF307" s="72">
        <f t="shared" si="688"/>
        <v>1.8314568049032485</v>
      </c>
      <c r="EG307" s="72">
        <f t="shared" si="689"/>
        <v>1.8547219920561435</v>
      </c>
      <c r="EH307" s="72">
        <f t="shared" si="690"/>
        <v>1.877785298138241</v>
      </c>
      <c r="EI307" s="72">
        <f t="shared" si="691"/>
        <v>1.9006541226102776</v>
      </c>
      <c r="EJ307" s="72">
        <f t="shared" si="692"/>
        <v>1.9233356024058705</v>
      </c>
      <c r="EK307" s="72">
        <f t="shared" si="693"/>
        <v>1.9458366210337268</v>
      </c>
      <c r="EL307" s="72">
        <f t="shared" si="694"/>
        <v>1.9681638175236777</v>
      </c>
      <c r="EO307" s="269">
        <v>497.1727774334164</v>
      </c>
      <c r="EP307" s="274">
        <v>50000</v>
      </c>
      <c r="EQ307" s="149">
        <f t="shared" si="759"/>
        <v>216.74059520149848</v>
      </c>
      <c r="ER307" s="149">
        <f t="shared" si="760"/>
        <v>217.01188305589775</v>
      </c>
      <c r="ES307" s="149">
        <f t="shared" si="761"/>
        <v>217.46235964000778</v>
      </c>
      <c r="ET307" s="149">
        <f t="shared" si="762"/>
        <v>218.08956227615104</v>
      </c>
      <c r="EU307" s="149">
        <f t="shared" si="763"/>
        <v>218.89012512490319</v>
      </c>
      <c r="EV307" s="149">
        <f t="shared" si="764"/>
        <v>219.85985604006206</v>
      </c>
      <c r="EW307" s="149">
        <f t="shared" si="765"/>
        <v>220.99382866573353</v>
      </c>
      <c r="EX307" s="149">
        <f t="shared" si="766"/>
        <v>222.28648554651448</v>
      </c>
      <c r="EY307" s="149">
        <f t="shared" si="767"/>
        <v>223.73174784723525</v>
      </c>
      <c r="EZ307" s="149">
        <f t="shared" si="768"/>
        <v>225.32312740624488</v>
      </c>
      <c r="FA307" s="149">
        <f t="shared" si="769"/>
        <v>227.05383722686915</v>
      </c>
      <c r="FB307" s="149">
        <f t="shared" si="770"/>
        <v>228.91689707860752</v>
      </c>
      <c r="FC307" s="149">
        <f t="shared" si="771"/>
        <v>230.90523155900615</v>
      </c>
      <c r="FD307" s="149">
        <f t="shared" si="772"/>
        <v>233.01175868817668</v>
      </c>
      <c r="FE307" s="149">
        <f t="shared" si="773"/>
        <v>235.22946781019476</v>
      </c>
      <c r="FF307" s="149">
        <f t="shared" si="774"/>
        <v>237.55148621330201</v>
      </c>
      <c r="FG307" s="149">
        <f t="shared" si="775"/>
        <v>239.97113442415952</v>
      </c>
      <c r="FH307" s="149">
        <f t="shared" si="776"/>
        <v>242.48197056553573</v>
      </c>
      <c r="FI307" s="149">
        <f t="shared" si="777"/>
        <v>245.07782448939594</v>
      </c>
      <c r="FJ307" s="149">
        <f t="shared" si="778"/>
        <v>247.7528226153388</v>
      </c>
      <c r="FK307" s="149">
        <f t="shared" si="779"/>
        <v>250.50140453056233</v>
      </c>
      <c r="FL307" s="149">
        <f t="shared" si="780"/>
        <v>253.31833245809239</v>
      </c>
      <c r="FM307" s="149">
        <f t="shared" si="781"/>
        <v>256.19869469158385</v>
      </c>
      <c r="FN307" s="149">
        <f t="shared" si="782"/>
        <v>259.13790404362442</v>
      </c>
      <c r="FO307" s="149">
        <f t="shared" si="783"/>
        <v>262.13169227418314</v>
      </c>
      <c r="FP307" s="149">
        <f t="shared" si="784"/>
        <v>265.17610136844604</v>
      </c>
      <c r="FQ307" s="149">
        <f t="shared" si="785"/>
        <v>268.2674724280418</v>
      </c>
      <c r="FR307" s="149">
        <f t="shared" si="786"/>
        <v>271.40243283358893</v>
      </c>
      <c r="FS307" s="149">
        <f t="shared" si="787"/>
        <v>274.57788223445561</v>
      </c>
      <c r="FT307" s="149">
        <f t="shared" si="788"/>
        <v>277.79097782690292</v>
      </c>
      <c r="FU307" s="149">
        <f t="shared" si="789"/>
        <v>281.03911929616953</v>
      </c>
      <c r="FV307" s="149">
        <f t="shared" si="790"/>
        <v>284.31993372246239</v>
      </c>
      <c r="FW307" s="149">
        <f t="shared" si="791"/>
        <v>287.63126068530704</v>
      </c>
      <c r="FX307" s="149">
        <f t="shared" si="792"/>
        <v>290.97113774490117</v>
      </c>
      <c r="FY307" s="149">
        <f t="shared" si="793"/>
        <v>294.33778643232927</v>
      </c>
      <c r="FZ307" s="149">
        <f t="shared" si="794"/>
        <v>297.7295988417921</v>
      </c>
      <c r="GA307" s="149">
        <f t="shared" si="795"/>
        <v>301.1451248865157</v>
      </c>
      <c r="GB307" s="149">
        <f t="shared" si="796"/>
        <v>304.58306025468215</v>
      </c>
      <c r="GC307" s="149">
        <f t="shared" si="797"/>
        <v>308.04223508174323</v>
      </c>
      <c r="GD307" s="149">
        <f t="shared" si="798"/>
        <v>311.52160333994664</v>
      </c>
      <c r="GE307" s="317">
        <f t="shared" si="799"/>
        <v>315.02023293408013</v>
      </c>
      <c r="GF307" s="149">
        <f t="shared" si="800"/>
        <v>318.53729648368841</v>
      </c>
      <c r="GG307" s="149">
        <f t="shared" si="801"/>
        <v>322.07206276572447</v>
      </c>
      <c r="GH307" s="149">
        <f t="shared" si="802"/>
        <v>325.62388878730889</v>
      </c>
      <c r="GI307" s="149">
        <f t="shared" si="803"/>
        <v>329.1922124555656</v>
      </c>
      <c r="GJ307" s="149">
        <f t="shared" si="804"/>
        <v>332.77654581002565</v>
      </c>
      <c r="GK307" s="149">
        <f t="shared" si="805"/>
        <v>336.37646878258408</v>
      </c>
      <c r="GL307" s="149">
        <f t="shared" si="806"/>
        <v>339.9916234502042</v>
      </c>
      <c r="GM307" s="149">
        <f t="shared" si="807"/>
        <v>343.6217087463171</v>
      </c>
      <c r="GN307" s="149">
        <f t="shared" si="808"/>
        <v>347.26647559800477</v>
      </c>
      <c r="GO307" s="149">
        <f t="shared" si="809"/>
        <v>350.92572245746408</v>
      </c>
      <c r="GP307" s="149">
        <f t="shared" si="810"/>
        <v>354.59929119784096</v>
      </c>
      <c r="GQ307" s="149">
        <f t="shared" si="811"/>
        <v>358.28706334520132</v>
      </c>
      <c r="GR307" s="149">
        <f t="shared" si="812"/>
        <v>361.98895662015218</v>
      </c>
      <c r="GS307" s="149">
        <f t="shared" si="813"/>
        <v>365.70492176435607</v>
      </c>
      <c r="GT307" s="149">
        <f t="shared" si="814"/>
        <v>369.43493962889164</v>
      </c>
      <c r="GU307" s="149">
        <f t="shared" si="815"/>
        <v>373.17901850308203</v>
      </c>
      <c r="GV307" s="149">
        <f t="shared" si="816"/>
        <v>376.9371916639891</v>
      </c>
      <c r="GW307" s="149">
        <f t="shared" si="817"/>
        <v>380.70951512830271</v>
      </c>
      <c r="GX307" s="149">
        <f t="shared" si="818"/>
        <v>384.49606558977251</v>
      </c>
      <c r="HA307" s="269">
        <v>487.36612934250911</v>
      </c>
      <c r="HB307" s="274">
        <v>49000</v>
      </c>
      <c r="HC307" s="149">
        <f t="shared" si="820"/>
        <v>25.518779731947955</v>
      </c>
      <c r="HD307" s="149">
        <f t="shared" si="821"/>
        <v>51.004134713822467</v>
      </c>
      <c r="HE307" s="149">
        <f t="shared" si="822"/>
        <v>76.423077594716446</v>
      </c>
      <c r="HF307" s="149">
        <f t="shared" si="823"/>
        <v>101.74348073022104</v>
      </c>
      <c r="HG307" s="149">
        <f t="shared" si="824"/>
        <v>126.93446930137874</v>
      </c>
      <c r="HH307" s="149">
        <f t="shared" si="825"/>
        <v>151.9667730345646</v>
      </c>
      <c r="HI307" s="149">
        <f t="shared" si="826"/>
        <v>176.81302688899746</v>
      </c>
      <c r="HJ307" s="149">
        <f t="shared" si="827"/>
        <v>201.44801409510819</v>
      </c>
      <c r="HK307" s="149">
        <f t="shared" si="828"/>
        <v>225.84884809951382</v>
      </c>
      <c r="HL307" s="149">
        <f t="shared" si="829"/>
        <v>249.99509303757662</v>
      </c>
      <c r="HM307" s="149">
        <f t="shared" si="830"/>
        <v>273.86882508730247</v>
      </c>
      <c r="HN307" s="149">
        <f t="shared" si="831"/>
        <v>297.45463930024789</v>
      </c>
      <c r="HO307" s="149">
        <f t="shared" si="832"/>
        <v>320.73960816613942</v>
      </c>
      <c r="HP307" s="149">
        <f t="shared" si="833"/>
        <v>343.7131992274912</v>
      </c>
      <c r="HQ307" s="149">
        <f t="shared" si="834"/>
        <v>366.36715955363269</v>
      </c>
      <c r="HR307" s="149">
        <f t="shared" si="835"/>
        <v>388.69537488610752</v>
      </c>
      <c r="HS307" s="149">
        <f t="shared" si="836"/>
        <v>410.69371087903318</v>
      </c>
      <c r="HT307" s="149">
        <f t="shared" si="837"/>
        <v>432.35984318673701</v>
      </c>
      <c r="HU307" s="149">
        <f t="shared" si="838"/>
        <v>453.69308230023853</v>
      </c>
      <c r="HV307" s="149">
        <f t="shared" si="839"/>
        <v>474.69419809562942</v>
      </c>
      <c r="HW307" s="149">
        <f t="shared" si="840"/>
        <v>495.36524810488828</v>
      </c>
      <c r="HX307" s="149">
        <f t="shared" si="841"/>
        <v>515.70941260929033</v>
      </c>
      <c r="HY307" s="149">
        <f t="shared" si="842"/>
        <v>535.73083882455933</v>
      </c>
      <c r="HZ307" s="149">
        <f t="shared" si="843"/>
        <v>555.4344957180615</v>
      </c>
      <c r="IA307" s="149">
        <f t="shared" si="844"/>
        <v>574.82604038098145</v>
      </c>
      <c r="IB307" s="149">
        <f t="shared" si="845"/>
        <v>593.91169637301505</v>
      </c>
      <c r="IC307" s="149">
        <f t="shared" si="846"/>
        <v>612.69814405726152</v>
      </c>
      <c r="ID307" s="149">
        <f t="shared" si="847"/>
        <v>631.19242263849219</v>
      </c>
      <c r="IE307" s="149">
        <f t="shared" si="848"/>
        <v>649.40184339611233</v>
      </c>
      <c r="IF307" s="149">
        <f t="shared" si="849"/>
        <v>667.3339134511674</v>
      </c>
      <c r="IG307" s="149">
        <f t="shared" si="850"/>
        <v>684.99626931157161</v>
      </c>
      <c r="IH307" s="149">
        <f t="shared" si="851"/>
        <v>702.39661938997915</v>
      </c>
      <c r="II307" s="149">
        <f t="shared" si="852"/>
        <v>719.54269467379186</v>
      </c>
      <c r="IJ307" s="149">
        <f t="shared" si="853"/>
        <v>736.44220673787675</v>
      </c>
      <c r="IK307" s="149">
        <f t="shared" si="854"/>
        <v>753.10281232041814</v>
      </c>
      <c r="IL307" s="149">
        <f t="shared" si="855"/>
        <v>769.53208372467873</v>
      </c>
      <c r="IM307" s="149">
        <f t="shared" si="856"/>
        <v>785.73748435990512</v>
      </c>
      <c r="IN307" s="149">
        <f t="shared" si="857"/>
        <v>801.72634878916847</v>
      </c>
      <c r="IO307" s="149">
        <f t="shared" si="858"/>
        <v>817.50586670812038</v>
      </c>
      <c r="IP307" s="149">
        <f t="shared" si="859"/>
        <v>833.08307033425797</v>
      </c>
      <c r="IQ307" s="317">
        <f t="shared" si="860"/>
        <v>848.4648247399798</v>
      </c>
      <c r="IR307" s="149">
        <f t="shared" si="861"/>
        <v>863.6578207135974</v>
      </c>
      <c r="IS307" s="149">
        <f t="shared" si="862"/>
        <v>878.66856977981456</v>
      </c>
      <c r="IT307" s="149">
        <f t="shared" si="863"/>
        <v>893.5034010548336</v>
      </c>
      <c r="IU307" s="149">
        <f t="shared" si="864"/>
        <v>908.16845965102527</v>
      </c>
      <c r="IV307" s="149">
        <f t="shared" si="865"/>
        <v>922.66970638202508</v>
      </c>
      <c r="IW307" s="149">
        <f t="shared" si="866"/>
        <v>937.01291855138538</v>
      </c>
      <c r="IX307" s="149">
        <f t="shared" si="867"/>
        <v>951.20369163667772</v>
      </c>
      <c r="IY307" s="149">
        <f t="shared" si="868"/>
        <v>965.24744170647762</v>
      </c>
      <c r="IZ307" s="149">
        <f t="shared" si="869"/>
        <v>979.14940843020179</v>
      </c>
      <c r="JA307" s="149">
        <f t="shared" si="870"/>
        <v>992.9146585606145</v>
      </c>
      <c r="JB307" s="149">
        <f t="shared" si="871"/>
        <v>1006.5480897862142</v>
      </c>
      <c r="JC307" s="149">
        <f t="shared" si="872"/>
        <v>1020.0544348658796</v>
      </c>
      <c r="JD307" s="149">
        <f t="shared" si="873"/>
        <v>1033.4382659714176</v>
      </c>
      <c r="JE307" s="149">
        <f t="shared" si="874"/>
        <v>1046.7039991751353</v>
      </c>
      <c r="JF307" s="149">
        <f t="shared" si="875"/>
        <v>1059.8558990295166</v>
      </c>
      <c r="JG307" s="149">
        <f t="shared" si="876"/>
        <v>1072.8980831947192</v>
      </c>
      <c r="JH307" s="149">
        <f t="shared" si="877"/>
        <v>1085.8345270769942</v>
      </c>
      <c r="JI307" s="149">
        <f t="shared" si="878"/>
        <v>1098.6690684475593</v>
      </c>
      <c r="JJ307" s="149">
        <f t="shared" si="879"/>
        <v>1111.4054120169087</v>
      </c>
      <c r="JL307" s="269">
        <v>497.1727774334164</v>
      </c>
      <c r="JM307" s="274">
        <v>50000</v>
      </c>
      <c r="JN307" s="115">
        <f t="shared" si="695"/>
        <v>251.89426166154834</v>
      </c>
      <c r="JO307" s="115">
        <f t="shared" si="696"/>
        <v>262.16554951594765</v>
      </c>
      <c r="JP307" s="115">
        <f t="shared" si="697"/>
        <v>272.61602610005764</v>
      </c>
      <c r="JQ307" s="115">
        <f t="shared" si="698"/>
        <v>283.24322873620088</v>
      </c>
      <c r="JR307" s="115">
        <f t="shared" si="699"/>
        <v>294.04379158495306</v>
      </c>
      <c r="JS307" s="115">
        <f t="shared" si="700"/>
        <v>305.01352250011189</v>
      </c>
      <c r="JT307" s="115">
        <f t="shared" si="701"/>
        <v>316.14749512578339</v>
      </c>
      <c r="JU307" s="115">
        <f t="shared" si="702"/>
        <v>327.44015200656435</v>
      </c>
      <c r="JV307" s="115">
        <f t="shared" si="703"/>
        <v>338.88541430728515</v>
      </c>
      <c r="JW307" s="115">
        <f t="shared" si="704"/>
        <v>350.47679386629477</v>
      </c>
      <c r="JX307" s="115">
        <f t="shared" si="705"/>
        <v>362.20750368691904</v>
      </c>
      <c r="JY307" s="115">
        <f t="shared" si="706"/>
        <v>374.07056353865738</v>
      </c>
      <c r="JZ307" s="115">
        <f t="shared" si="707"/>
        <v>386.05889801905602</v>
      </c>
      <c r="KA307" s="115">
        <f t="shared" si="708"/>
        <v>398.16542514822652</v>
      </c>
      <c r="KB307" s="115">
        <f t="shared" si="709"/>
        <v>410.38313427024462</v>
      </c>
      <c r="KC307" s="115">
        <f t="shared" si="710"/>
        <v>422.7051526733519</v>
      </c>
      <c r="KD307" s="115">
        <f t="shared" si="711"/>
        <v>435.12480088420938</v>
      </c>
      <c r="KE307" s="115">
        <f t="shared" si="712"/>
        <v>447.63563702558559</v>
      </c>
      <c r="KF307" s="115">
        <f t="shared" si="713"/>
        <v>460.2314909494458</v>
      </c>
      <c r="KG307" s="115">
        <f t="shared" si="714"/>
        <v>472.90648907538866</v>
      </c>
      <c r="KH307" s="115">
        <f t="shared" si="715"/>
        <v>485.65507099061222</v>
      </c>
      <c r="KI307" s="115">
        <f t="shared" si="716"/>
        <v>498.47199891814228</v>
      </c>
      <c r="KJ307" s="115">
        <f t="shared" si="717"/>
        <v>511.35236115163372</v>
      </c>
      <c r="KK307" s="115">
        <f t="shared" si="718"/>
        <v>524.29157050367428</v>
      </c>
      <c r="KL307" s="115">
        <f t="shared" si="719"/>
        <v>537.285358734233</v>
      </c>
      <c r="KM307" s="115">
        <f t="shared" si="720"/>
        <v>550.32976782849596</v>
      </c>
      <c r="KN307" s="115">
        <f t="shared" si="721"/>
        <v>563.42113888809172</v>
      </c>
      <c r="KO307" s="115">
        <f t="shared" si="722"/>
        <v>576.55609929363879</v>
      </c>
      <c r="KP307" s="115">
        <f t="shared" si="723"/>
        <v>589.73154869450548</v>
      </c>
      <c r="KQ307" s="115">
        <f t="shared" si="724"/>
        <v>602.94464428695278</v>
      </c>
      <c r="KR307" s="115">
        <f t="shared" si="725"/>
        <v>616.19278575621934</v>
      </c>
      <c r="KS307" s="115">
        <f t="shared" si="726"/>
        <v>629.4736001825122</v>
      </c>
      <c r="KT307" s="115">
        <f t="shared" si="727"/>
        <v>642.78492714535696</v>
      </c>
      <c r="KU307" s="115">
        <f t="shared" si="728"/>
        <v>656.12480420495103</v>
      </c>
      <c r="KV307" s="115">
        <f t="shared" si="729"/>
        <v>669.49145289237913</v>
      </c>
      <c r="KW307" s="115">
        <f t="shared" si="730"/>
        <v>682.8832653018419</v>
      </c>
      <c r="KX307" s="115">
        <f t="shared" si="731"/>
        <v>696.29879134656562</v>
      </c>
      <c r="KY307" s="115">
        <f t="shared" si="732"/>
        <v>709.73672671473196</v>
      </c>
      <c r="KZ307" s="115">
        <f t="shared" si="733"/>
        <v>723.19590154179309</v>
      </c>
      <c r="LA307" s="115">
        <f t="shared" si="734"/>
        <v>736.6752697999965</v>
      </c>
      <c r="LB307" s="360">
        <f t="shared" si="735"/>
        <v>750.17389939412999</v>
      </c>
      <c r="LC307" s="115">
        <f t="shared" si="736"/>
        <v>763.69096294373821</v>
      </c>
      <c r="LD307" s="115">
        <f t="shared" si="737"/>
        <v>777.22572922577433</v>
      </c>
      <c r="LE307" s="115">
        <f t="shared" si="738"/>
        <v>790.7775552473588</v>
      </c>
      <c r="LF307" s="115">
        <f t="shared" si="739"/>
        <v>804.34587891561546</v>
      </c>
      <c r="LG307" s="115">
        <f t="shared" si="740"/>
        <v>817.93021227007557</v>
      </c>
      <c r="LH307" s="115">
        <f t="shared" si="741"/>
        <v>831.53013524263395</v>
      </c>
      <c r="LI307" s="115">
        <f t="shared" si="742"/>
        <v>845.14528991025406</v>
      </c>
      <c r="LJ307" s="115">
        <f t="shared" si="743"/>
        <v>858.77537520636702</v>
      </c>
      <c r="LK307" s="115">
        <f t="shared" si="744"/>
        <v>872.42014205805458</v>
      </c>
      <c r="LL307" s="115">
        <f t="shared" si="745"/>
        <v>886.07938891751394</v>
      </c>
      <c r="LM307" s="115">
        <f t="shared" si="746"/>
        <v>899.75295765789087</v>
      </c>
      <c r="LN307" s="115">
        <f t="shared" si="747"/>
        <v>913.44072980525118</v>
      </c>
      <c r="LO307" s="115">
        <f t="shared" si="748"/>
        <v>927.14262308020204</v>
      </c>
      <c r="LP307" s="115">
        <f t="shared" si="749"/>
        <v>940.85858822440593</v>
      </c>
      <c r="LQ307" s="115">
        <f t="shared" si="750"/>
        <v>954.58860608894156</v>
      </c>
      <c r="LR307" s="115">
        <f t="shared" si="751"/>
        <v>968.3326849631319</v>
      </c>
      <c r="LS307" s="115">
        <f t="shared" si="752"/>
        <v>982.09085812403896</v>
      </c>
      <c r="LT307" s="115">
        <f t="shared" si="753"/>
        <v>995.86318158835252</v>
      </c>
      <c r="LU307" s="115">
        <f t="shared" si="754"/>
        <v>1009.6497320498224</v>
      </c>
      <c r="LX307" s="269">
        <v>490</v>
      </c>
      <c r="LY307" s="352">
        <v>49000</v>
      </c>
      <c r="LZ307" s="351">
        <f t="shared" si="880"/>
        <v>4.4491185420095593E-2</v>
      </c>
      <c r="MA307" s="351">
        <f t="shared" si="881"/>
        <v>8.8924095845510448E-2</v>
      </c>
      <c r="MB307" s="351">
        <f t="shared" si="882"/>
        <v>0.13324121887317747</v>
      </c>
      <c r="MC307" s="351">
        <f t="shared" si="883"/>
        <v>0.17738654097112055</v>
      </c>
      <c r="MD307" s="351">
        <f t="shared" si="884"/>
        <v>0.22130623286891699</v>
      </c>
      <c r="ME307" s="351">
        <f t="shared" si="885"/>
        <v>0.26494926277018682</v>
      </c>
      <c r="MF307" s="351">
        <f t="shared" si="886"/>
        <v>0.30826792059175945</v>
      </c>
      <c r="MG307" s="351">
        <f t="shared" si="887"/>
        <v>0.35121824169338256</v>
      </c>
      <c r="MH307" s="351">
        <f t="shared" si="888"/>
        <v>0.39376032409303002</v>
      </c>
      <c r="MI307" s="351">
        <f t="shared" si="889"/>
        <v>0.43585853850699924</v>
      </c>
      <c r="MJ307" s="351">
        <f t="shared" si="890"/>
        <v>0.47748163531849208</v>
      </c>
      <c r="MK307" s="351">
        <f t="shared" si="891"/>
        <v>0.51860275648708565</v>
      </c>
      <c r="ML307" s="351">
        <f t="shared" si="892"/>
        <v>0.55919936330745623</v>
      </c>
      <c r="MM307" s="351">
        <f t="shared" si="893"/>
        <v>0.59925309277307082</v>
      </c>
      <c r="MN307" s="351">
        <f t="shared" si="894"/>
        <v>0.63874955616030793</v>
      </c>
      <c r="MO307" s="351">
        <f t="shared" si="895"/>
        <v>0.67767809345291485</v>
      </c>
      <c r="MP307" s="351">
        <f t="shared" si="896"/>
        <v>0.71603149654959608</v>
      </c>
      <c r="MQ307" s="351">
        <f t="shared" si="897"/>
        <v>0.75380571302717969</v>
      </c>
      <c r="MR307" s="351">
        <f t="shared" si="898"/>
        <v>0.79099954074856427</v>
      </c>
      <c r="MS307" s="351">
        <f t="shared" si="899"/>
        <v>0.82761432196836793</v>
      </c>
      <c r="MT307" s="351">
        <f t="shared" si="900"/>
        <v>0.86365364392852506</v>
      </c>
      <c r="MU307" s="351">
        <f t="shared" si="901"/>
        <v>0.89912305134886117</v>
      </c>
      <c r="MV307" s="351">
        <f t="shared" si="902"/>
        <v>0.9340297747688332</v>
      </c>
      <c r="MW307" s="351">
        <f t="shared" si="903"/>
        <v>0.96838247742589845</v>
      </c>
      <c r="MX307" s="351">
        <f t="shared" si="904"/>
        <v>1.0021910222796291</v>
      </c>
      <c r="MY307" s="351">
        <f t="shared" si="905"/>
        <v>1.0354662599095323</v>
      </c>
      <c r="MZ307" s="351">
        <f t="shared" si="906"/>
        <v>1.0682198373174021</v>
      </c>
      <c r="NA307" s="351">
        <f t="shared" si="907"/>
        <v>1.1004640271341393</v>
      </c>
      <c r="NB307" s="351">
        <f t="shared" si="908"/>
        <v>1.1322115763441647</v>
      </c>
      <c r="NC307" s="351">
        <f t="shared" si="909"/>
        <v>1.1634755733756048</v>
      </c>
      <c r="ND307" s="351">
        <f t="shared" si="910"/>
        <v>1.1942693322385005</v>
      </c>
      <c r="NE307" s="351">
        <f t="shared" si="911"/>
        <v>1.2246062923065324</v>
      </c>
      <c r="NF307" s="351">
        <f t="shared" si="912"/>
        <v>1.2544999323117396</v>
      </c>
      <c r="NG307" s="351">
        <f t="shared" si="913"/>
        <v>1.2839636971410209</v>
      </c>
      <c r="NH307" s="351">
        <f t="shared" si="914"/>
        <v>1.3130109360752529</v>
      </c>
      <c r="NI307" s="351">
        <f t="shared" si="915"/>
        <v>1.3416548511856967</v>
      </c>
      <c r="NJ307" s="351">
        <f t="shared" si="916"/>
        <v>1.3699084546903402</v>
      </c>
      <c r="NK307" s="351">
        <f t="shared" si="917"/>
        <v>1.3977845341679394</v>
      </c>
      <c r="NL307" s="351">
        <f t="shared" si="918"/>
        <v>1.4252956246254853</v>
      </c>
      <c r="NM307" s="351">
        <f t="shared" si="919"/>
        <v>1.4524539865117874</v>
      </c>
      <c r="NN307" s="351">
        <f t="shared" si="920"/>
        <v>1.4792715888634616</v>
      </c>
      <c r="NO307" s="351">
        <f t="shared" si="921"/>
        <v>1.5057600968583298</v>
      </c>
      <c r="NP307" s="351">
        <f t="shared" si="922"/>
        <v>1.5319308631337836</v>
      </c>
      <c r="NQ307" s="351">
        <f t="shared" si="923"/>
        <v>1.5577949223037602</v>
      </c>
      <c r="NR307" s="351">
        <f t="shared" si="924"/>
        <v>1.5833629881773366</v>
      </c>
      <c r="NS307" s="351">
        <f t="shared" si="925"/>
        <v>1.6086454532445726</v>
      </c>
      <c r="NT307" s="351">
        <f t="shared" si="926"/>
        <v>1.6336523900515023</v>
      </c>
      <c r="NU307" s="351">
        <f t="shared" si="927"/>
        <v>1.6583935541363122</v>
      </c>
      <c r="NV307" s="351">
        <f t="shared" si="928"/>
        <v>1.6828783882432781</v>
      </c>
      <c r="NW307" s="351">
        <f t="shared" si="929"/>
        <v>1.707116027570321</v>
      </c>
      <c r="NX307" s="351">
        <f t="shared" si="930"/>
        <v>1.7311153058406477</v>
      </c>
      <c r="NY307" s="351">
        <f t="shared" si="931"/>
        <v>1.7548847620192629</v>
      </c>
      <c r="NZ307" s="351">
        <f t="shared" si="932"/>
        <v>1.7784326475215968</v>
      </c>
      <c r="OA307" s="351">
        <f t="shared" si="933"/>
        <v>1.8017669337845978</v>
      </c>
      <c r="OB307" s="351">
        <f t="shared" si="934"/>
        <v>1.8248953200906726</v>
      </c>
      <c r="OC307" s="351">
        <f t="shared" si="935"/>
        <v>1.8478252415522085</v>
      </c>
      <c r="OD307" s="351">
        <f t="shared" si="936"/>
        <v>1.8705638771794684</v>
      </c>
      <c r="OE307" s="351">
        <f t="shared" si="937"/>
        <v>1.8931181579675262</v>
      </c>
      <c r="OF307" s="351">
        <f t="shared" si="938"/>
        <v>1.9154947749491293</v>
      </c>
      <c r="OG307" s="351">
        <f t="shared" si="939"/>
        <v>1.9377001871698616</v>
      </c>
    </row>
    <row r="308" spans="55:397">
      <c r="BC308" s="173"/>
      <c r="BD308" s="182">
        <f t="shared" si="940"/>
        <v>0.22336100866053796</v>
      </c>
      <c r="BE308" s="91">
        <f t="shared" si="940"/>
        <v>226.32054202529008</v>
      </c>
      <c r="BF308" s="170">
        <f t="shared" si="940"/>
        <v>0.36391787340606258</v>
      </c>
      <c r="BG308" s="170">
        <f t="shared" si="940"/>
        <v>216.64999771199948</v>
      </c>
      <c r="BH308" s="116">
        <f t="shared" si="940"/>
        <v>0</v>
      </c>
      <c r="BI308" s="116"/>
      <c r="BJ308" s="109" t="s">
        <v>60</v>
      </c>
      <c r="BK308" s="210">
        <v>50000</v>
      </c>
      <c r="BL308" s="211">
        <v>15.239999999999998</v>
      </c>
      <c r="BM308" s="285">
        <v>500</v>
      </c>
      <c r="BN308" s="115"/>
      <c r="BO308" s="105">
        <f t="shared" si="756"/>
        <v>110.70150110035114</v>
      </c>
      <c r="BP308" s="201">
        <f t="shared" si="757"/>
        <v>0.17800529506860632</v>
      </c>
      <c r="BQ308" s="205">
        <f t="shared" si="943"/>
        <v>-56.500002288000502</v>
      </c>
      <c r="BR308" s="208">
        <f t="shared" si="941"/>
        <v>216.64999771199948</v>
      </c>
      <c r="BS308" s="94"/>
      <c r="BT308" s="196">
        <f t="shared" si="758"/>
        <v>573.56933718429855</v>
      </c>
      <c r="BU308" s="128"/>
      <c r="BV308" s="228">
        <f t="shared" si="819"/>
        <v>0.10925388709632483</v>
      </c>
      <c r="BW308" s="165">
        <f t="shared" si="632"/>
        <v>0.14531044495396434</v>
      </c>
      <c r="BX308" s="200">
        <f t="shared" si="942"/>
        <v>0.75186533996876448</v>
      </c>
      <c r="BY308" s="279"/>
      <c r="CC308" s="269">
        <v>506.97105635267394</v>
      </c>
      <c r="CD308" s="274">
        <v>51000</v>
      </c>
      <c r="CE308" s="72">
        <f t="shared" si="635"/>
        <v>4.7008716112081177E-2</v>
      </c>
      <c r="CF308" s="72">
        <f t="shared" si="636"/>
        <v>9.3947780165324124E-2</v>
      </c>
      <c r="CG308" s="72">
        <f t="shared" si="637"/>
        <v>0.14074855804671424</v>
      </c>
      <c r="CH308" s="72">
        <f t="shared" si="638"/>
        <v>0.18734441223998982</v>
      </c>
      <c r="CI308" s="72">
        <f t="shared" si="639"/>
        <v>0.23367160478370133</v>
      </c>
      <c r="CJ308" s="72">
        <f t="shared" si="640"/>
        <v>0.27967009359065859</v>
      </c>
      <c r="CK308" s="72">
        <f t="shared" si="641"/>
        <v>0.32528419855316087</v>
      </c>
      <c r="CL308" s="72">
        <f t="shared" si="642"/>
        <v>0.37046312234396628</v>
      </c>
      <c r="CM308" s="72">
        <f t="shared" si="643"/>
        <v>0.41516131955542063</v>
      </c>
      <c r="CN308" s="72">
        <f t="shared" si="644"/>
        <v>0.45933871601312354</v>
      </c>
      <c r="CO308" s="72">
        <f t="shared" si="645"/>
        <v>0.50296078712731529</v>
      </c>
      <c r="CP308" s="72">
        <f t="shared" si="646"/>
        <v>0.54599850960156615</v>
      </c>
      <c r="CQ308" s="72">
        <f t="shared" si="647"/>
        <v>0.58842820452763389</v>
      </c>
      <c r="CR308" s="72">
        <f t="shared" si="648"/>
        <v>0.63023129188914884</v>
      </c>
      <c r="CS308" s="72">
        <f t="shared" si="649"/>
        <v>0.67139397696220726</v>
      </c>
      <c r="CT308" s="72">
        <f t="shared" si="650"/>
        <v>0.71190688832441651</v>
      </c>
      <c r="CU308" s="72">
        <f t="shared" si="651"/>
        <v>0.75176468549499664</v>
      </c>
      <c r="CV308" s="72">
        <f t="shared" si="652"/>
        <v>0.79096565195364688</v>
      </c>
      <c r="CW308" s="72">
        <f t="shared" si="653"/>
        <v>0.82951128671496266</v>
      </c>
      <c r="CX308" s="72">
        <f t="shared" si="654"/>
        <v>0.86740590500533121</v>
      </c>
      <c r="CY308" s="72">
        <f t="shared" si="655"/>
        <v>0.9046562560754664</v>
      </c>
      <c r="CZ308" s="72">
        <f t="shared" si="656"/>
        <v>0.94127116390250365</v>
      </c>
      <c r="DA308" s="72">
        <f t="shared" si="657"/>
        <v>0.9772611945566404</v>
      </c>
      <c r="DB308" s="72">
        <f t="shared" si="658"/>
        <v>1.0126383523562263</v>
      </c>
      <c r="DC308" s="72">
        <f t="shared" si="659"/>
        <v>1.0474158056081544</v>
      </c>
      <c r="DD308" s="72">
        <f t="shared" si="660"/>
        <v>1.0816076417050746</v>
      </c>
      <c r="DE308" s="72">
        <f t="shared" si="661"/>
        <v>1.1152286505927542</v>
      </c>
      <c r="DF308" s="72">
        <f t="shared" si="662"/>
        <v>1.1482941350905664</v>
      </c>
      <c r="DG308" s="72">
        <f t="shared" si="663"/>
        <v>1.1808197462048209</v>
      </c>
      <c r="DH308" s="72">
        <f t="shared" si="664"/>
        <v>1.2128213413810207</v>
      </c>
      <c r="DI308" s="72">
        <f t="shared" si="665"/>
        <v>1.2443148635623107</v>
      </c>
      <c r="DJ308" s="72">
        <f t="shared" si="666"/>
        <v>1.2753162389285526</v>
      </c>
      <c r="DK308" s="72">
        <f t="shared" si="667"/>
        <v>1.3058412912587865</v>
      </c>
      <c r="DL308" s="72">
        <f t="shared" si="668"/>
        <v>1.3359056709695853</v>
      </c>
      <c r="DM308" s="72">
        <f t="shared" si="669"/>
        <v>1.3655247970176454</v>
      </c>
      <c r="DN308" s="72">
        <f t="shared" si="670"/>
        <v>1.3947138100044723</v>
      </c>
      <c r="DO308" s="72">
        <f t="shared" si="671"/>
        <v>1.4234875349759915</v>
      </c>
      <c r="DP308" s="72">
        <f t="shared" si="672"/>
        <v>1.4518604525632763</v>
      </c>
      <c r="DQ308" s="72">
        <f t="shared" si="673"/>
        <v>1.4798466772585486</v>
      </c>
      <c r="DR308" s="72">
        <f t="shared" si="674"/>
        <v>1.5074599417598702</v>
      </c>
      <c r="DS308" s="72">
        <f t="shared" si="675"/>
        <v>1.5347135864470156</v>
      </c>
      <c r="DT308" s="72">
        <f t="shared" si="676"/>
        <v>1.561620553169057</v>
      </c>
      <c r="DU308" s="72">
        <f t="shared" si="677"/>
        <v>1.5881933826308703</v>
      </c>
      <c r="DV308" s="72">
        <f t="shared" si="678"/>
        <v>1.6144442147614175</v>
      </c>
      <c r="DW308" s="72">
        <f t="shared" si="679"/>
        <v>1.6403847915317566</v>
      </c>
      <c r="DX308" s="72">
        <f t="shared" si="680"/>
        <v>1.6660264617658986</v>
      </c>
      <c r="DY308" s="72">
        <f t="shared" si="681"/>
        <v>1.6913801875537302</v>
      </c>
      <c r="DZ308" s="72">
        <f t="shared" si="682"/>
        <v>1.7164565519330459</v>
      </c>
      <c r="EA308" s="72">
        <f t="shared" si="683"/>
        <v>1.7412657675580838</v>
      </c>
      <c r="EB308" s="72">
        <f t="shared" si="684"/>
        <v>1.7658176861156591</v>
      </c>
      <c r="EC308" s="72">
        <f t="shared" si="685"/>
        <v>1.7901218082877928</v>
      </c>
      <c r="ED308" s="72">
        <f t="shared" si="686"/>
        <v>1.8141872940923349</v>
      </c>
      <c r="EE308" s="72">
        <f t="shared" si="687"/>
        <v>1.8380229734610516</v>
      </c>
      <c r="EF308" s="72">
        <f t="shared" si="688"/>
        <v>1.861637356938695</v>
      </c>
      <c r="EG308" s="72">
        <f t="shared" si="689"/>
        <v>1.885038646407099</v>
      </c>
      <c r="EH308" s="72">
        <f t="shared" si="690"/>
        <v>1.9082347457558326</v>
      </c>
      <c r="EI308" s="72">
        <f t="shared" si="691"/>
        <v>1.9312332714358653</v>
      </c>
      <c r="EJ308" s="72">
        <f t="shared" si="692"/>
        <v>1.9540415628452874</v>
      </c>
      <c r="EK308" s="72">
        <f t="shared" si="693"/>
        <v>1.9766666925068637</v>
      </c>
      <c r="EL308" s="72">
        <f t="shared" si="694"/>
        <v>1.9991154760061576</v>
      </c>
      <c r="EO308" s="269">
        <v>506.97105635267394</v>
      </c>
      <c r="EP308" s="274">
        <v>51000</v>
      </c>
      <c r="EQ308" s="149">
        <f t="shared" si="759"/>
        <v>216.74574918517891</v>
      </c>
      <c r="ER308" s="149">
        <f t="shared" si="760"/>
        <v>217.0324363212556</v>
      </c>
      <c r="ES308" s="149">
        <f t="shared" si="761"/>
        <v>217.50837178807564</v>
      </c>
      <c r="ET308" s="149">
        <f t="shared" si="762"/>
        <v>218.17079095073638</v>
      </c>
      <c r="EU308" s="149">
        <f t="shared" si="763"/>
        <v>219.01592049717871</v>
      </c>
      <c r="EV308" s="149">
        <f t="shared" si="764"/>
        <v>220.03906927912763</v>
      </c>
      <c r="EW308" s="149">
        <f t="shared" si="765"/>
        <v>221.23473672344426</v>
      </c>
      <c r="EX308" s="149">
        <f t="shared" si="766"/>
        <v>222.5967335901768</v>
      </c>
      <c r="EY308" s="149">
        <f t="shared" si="767"/>
        <v>224.11830969110707</v>
      </c>
      <c r="EZ308" s="149">
        <f t="shared" si="768"/>
        <v>225.79228340316808</v>
      </c>
      <c r="FA308" s="149">
        <f t="shared" si="769"/>
        <v>227.61116834453085</v>
      </c>
      <c r="FB308" s="149">
        <f t="shared" si="770"/>
        <v>229.5672933354497</v>
      </c>
      <c r="FC308" s="149">
        <f t="shared" si="771"/>
        <v>231.6529126426735</v>
      </c>
      <c r="FD308" s="149">
        <f t="shared" si="772"/>
        <v>233.86030441394519</v>
      </c>
      <c r="FE308" s="149">
        <f t="shared" si="773"/>
        <v>236.18185607253506</v>
      </c>
      <c r="FF308" s="149">
        <f t="shared" si="774"/>
        <v>238.61013620658633</v>
      </c>
      <c r="FG308" s="149">
        <f t="shared" si="775"/>
        <v>241.13795312173247</v>
      </c>
      <c r="FH308" s="149">
        <f t="shared" si="776"/>
        <v>243.75840071489057</v>
      </c>
      <c r="FI308" s="149">
        <f t="shared" si="777"/>
        <v>246.46489267467283</v>
      </c>
      <c r="FJ308" s="149">
        <f t="shared" si="778"/>
        <v>249.25118623267599</v>
      </c>
      <c r="FK308" s="149">
        <f t="shared" si="779"/>
        <v>252.11139679947348</v>
      </c>
      <c r="FL308" s="149">
        <f t="shared" si="780"/>
        <v>255.04000484164592</v>
      </c>
      <c r="FM308" s="149">
        <f t="shared" si="781"/>
        <v>258.03185631357047</v>
      </c>
      <c r="FN308" s="149">
        <f t="shared" si="782"/>
        <v>261.08215787003587</v>
      </c>
      <c r="FO308" s="149">
        <f t="shared" si="783"/>
        <v>264.18646797004658</v>
      </c>
      <c r="FP308" s="149">
        <f t="shared" si="784"/>
        <v>267.34068485213777</v>
      </c>
      <c r="FQ308" s="149">
        <f t="shared" si="785"/>
        <v>270.54103222751644</v>
      </c>
      <c r="FR308" s="149">
        <f t="shared" si="786"/>
        <v>273.7840434068288</v>
      </c>
      <c r="FS308" s="149">
        <f t="shared" si="787"/>
        <v>277.06654445422083</v>
      </c>
      <c r="FT308" s="149">
        <f t="shared" si="788"/>
        <v>280.38563685161336</v>
      </c>
      <c r="FU308" s="149">
        <f t="shared" si="789"/>
        <v>283.73868005811335</v>
      </c>
      <c r="FV308" s="149">
        <f t="shared" si="790"/>
        <v>287.12327426462434</v>
      </c>
      <c r="FW308" s="149">
        <f t="shared" si="791"/>
        <v>290.53724357154141</v>
      </c>
      <c r="FX308" s="149">
        <f t="shared" si="792"/>
        <v>293.97861975705069</v>
      </c>
      <c r="FY308" s="149">
        <f t="shared" si="793"/>
        <v>297.44562675386442</v>
      </c>
      <c r="FZ308" s="149">
        <f t="shared" si="794"/>
        <v>300.93666591190248</v>
      </c>
      <c r="GA308" s="149">
        <f t="shared" si="795"/>
        <v>304.45030209227031</v>
      </c>
      <c r="GB308" s="149">
        <f t="shared" si="796"/>
        <v>307.98525061259284</v>
      </c>
      <c r="GC308" s="149">
        <f t="shared" si="797"/>
        <v>311.54036504428979</v>
      </c>
      <c r="GD308" s="149">
        <f t="shared" si="798"/>
        <v>315.11462584767514</v>
      </c>
      <c r="GE308" s="317">
        <f t="shared" si="799"/>
        <v>318.70712981997087</v>
      </c>
      <c r="GF308" s="149">
        <f t="shared" si="800"/>
        <v>322.31708032369676</v>
      </c>
      <c r="GG308" s="149">
        <f t="shared" si="801"/>
        <v>325.94377825777372</v>
      </c>
      <c r="GH308" s="149">
        <f t="shared" si="802"/>
        <v>329.58661373054133</v>
      </c>
      <c r="GI308" s="149">
        <f t="shared" si="803"/>
        <v>333.24505839228931</v>
      </c>
      <c r="GJ308" s="149">
        <f t="shared" si="804"/>
        <v>336.91865838447535</v>
      </c>
      <c r="GK308" s="149">
        <f t="shared" si="805"/>
        <v>340.60702786325203</v>
      </c>
      <c r="GL308" s="149">
        <f t="shared" si="806"/>
        <v>344.30984305602675</v>
      </c>
      <c r="GM308" s="149">
        <f t="shared" si="807"/>
        <v>348.02683681132669</v>
      </c>
      <c r="GN308" s="149">
        <f t="shared" si="808"/>
        <v>351.75779360409967</v>
      </c>
      <c r="GO308" s="149">
        <f t="shared" si="809"/>
        <v>355.50254496063587</v>
      </c>
      <c r="GP308" s="149">
        <f t="shared" si="810"/>
        <v>359.26096526944758</v>
      </c>
      <c r="GQ308" s="149">
        <f t="shared" si="811"/>
        <v>363.03296794663237</v>
      </c>
      <c r="GR308" s="149">
        <f t="shared" si="812"/>
        <v>366.81850192642179</v>
      </c>
      <c r="GS308" s="149">
        <f t="shared" si="813"/>
        <v>370.61754844974189</v>
      </c>
      <c r="GT308" s="149">
        <f t="shared" si="814"/>
        <v>374.43011812565567</v>
      </c>
      <c r="GU308" s="149">
        <f t="shared" si="815"/>
        <v>378.25624824251469</v>
      </c>
      <c r="GV308" s="149">
        <f t="shared" si="816"/>
        <v>382.09600030748743</v>
      </c>
      <c r="GW308" s="149">
        <f t="shared" si="817"/>
        <v>385.94945779487603</v>
      </c>
      <c r="GX308" s="149">
        <f t="shared" si="818"/>
        <v>389.81672408524719</v>
      </c>
      <c r="HA308" s="269">
        <v>497.1727774334164</v>
      </c>
      <c r="HB308" s="274">
        <v>50000</v>
      </c>
      <c r="HC308" s="149">
        <f t="shared" si="820"/>
        <v>26.227063363631395</v>
      </c>
      <c r="HD308" s="149">
        <f t="shared" si="821"/>
        <v>52.417593826772119</v>
      </c>
      <c r="HE308" s="149">
        <f t="shared" si="822"/>
        <v>78.535563583748868</v>
      </c>
      <c r="HF308" s="149">
        <f t="shared" si="823"/>
        <v>104.54593658867299</v>
      </c>
      <c r="HG308" s="149">
        <f t="shared" si="824"/>
        <v>130.41511964570222</v>
      </c>
      <c r="HH308" s="149">
        <f t="shared" si="825"/>
        <v>156.1113632060561</v>
      </c>
      <c r="HI308" s="149">
        <f t="shared" si="826"/>
        <v>181.60510045222631</v>
      </c>
      <c r="HJ308" s="149">
        <f t="shared" si="827"/>
        <v>206.86921708010783</v>
      </c>
      <c r="HK308" s="149">
        <f t="shared" si="828"/>
        <v>231.87924817625318</v>
      </c>
      <c r="HL308" s="149">
        <f t="shared" si="829"/>
        <v>256.6135023853829</v>
      </c>
      <c r="HM308" s="149">
        <f t="shared" si="830"/>
        <v>281.05311688712027</v>
      </c>
      <c r="HN308" s="149">
        <f t="shared" si="831"/>
        <v>305.18204935807637</v>
      </c>
      <c r="HO308" s="149">
        <f t="shared" si="832"/>
        <v>328.98701498788375</v>
      </c>
      <c r="HP308" s="149">
        <f t="shared" si="833"/>
        <v>352.457377738876</v>
      </c>
      <c r="HQ308" s="149">
        <f t="shared" si="834"/>
        <v>375.5850054531021</v>
      </c>
      <c r="HR308" s="149">
        <f t="shared" si="835"/>
        <v>398.36409823017237</v>
      </c>
      <c r="HS308" s="149">
        <f t="shared" si="836"/>
        <v>420.79099886347024</v>
      </c>
      <c r="HT308" s="149">
        <f t="shared" si="837"/>
        <v>442.86399317348202</v>
      </c>
      <c r="HU308" s="149">
        <f t="shared" si="838"/>
        <v>464.58310694757586</v>
      </c>
      <c r="HV308" s="149">
        <f t="shared" si="839"/>
        <v>485.94990499793147</v>
      </c>
      <c r="HW308" s="149">
        <f t="shared" si="840"/>
        <v>506.96729667051238</v>
      </c>
      <c r="HX308" s="149">
        <f t="shared" si="841"/>
        <v>527.63935104068787</v>
      </c>
      <c r="HY308" s="149">
        <f t="shared" si="842"/>
        <v>547.97112405398161</v>
      </c>
      <c r="HZ308" s="149">
        <f t="shared" si="843"/>
        <v>567.9684990340304</v>
      </c>
      <c r="IA308" s="149">
        <f t="shared" si="844"/>
        <v>587.6380412890303</v>
      </c>
      <c r="IB308" s="149">
        <f t="shared" si="845"/>
        <v>606.98686699764448</v>
      </c>
      <c r="IC308" s="149">
        <f t="shared" si="846"/>
        <v>626.02252613333542</v>
      </c>
      <c r="ID308" s="149">
        <f t="shared" si="847"/>
        <v>644.75289887667304</v>
      </c>
      <c r="IE308" s="149">
        <f t="shared" si="848"/>
        <v>663.18610475075843</v>
      </c>
      <c r="IF308" s="149">
        <f t="shared" si="849"/>
        <v>681.33042357872296</v>
      </c>
      <c r="IG308" s="149">
        <f t="shared" si="850"/>
        <v>699.19422728789368</v>
      </c>
      <c r="IH308" s="149">
        <f t="shared" si="851"/>
        <v>716.78592155883939</v>
      </c>
      <c r="II308" s="149">
        <f t="shared" si="852"/>
        <v>734.11389632665612</v>
      </c>
      <c r="IJ308" s="149">
        <f t="shared" si="853"/>
        <v>751.18648417645784</v>
      </c>
      <c r="IK308" s="149">
        <f t="shared" si="854"/>
        <v>768.01192572702553</v>
      </c>
      <c r="IL308" s="149">
        <f t="shared" si="855"/>
        <v>784.59834115913463</v>
      </c>
      <c r="IM308" s="149">
        <f t="shared" si="856"/>
        <v>800.95370711368059</v>
      </c>
      <c r="IN308" s="149">
        <f t="shared" si="857"/>
        <v>817.08583825515927</v>
      </c>
      <c r="IO308" s="149">
        <f t="shared" si="858"/>
        <v>833.00237286603647</v>
      </c>
      <c r="IP308" s="149">
        <f t="shared" si="859"/>
        <v>848.71076190492124</v>
      </c>
      <c r="IQ308" s="317">
        <f t="shared" si="860"/>
        <v>864.21826102507282</v>
      </c>
      <c r="IR308" s="149">
        <f t="shared" si="861"/>
        <v>879.53192510895633</v>
      </c>
      <c r="IS308" s="149">
        <f t="shared" si="862"/>
        <v>894.65860492878505</v>
      </c>
      <c r="IT308" s="149">
        <f t="shared" si="863"/>
        <v>909.60494559224992</v>
      </c>
      <c r="IU308" s="149">
        <f t="shared" si="864"/>
        <v>924.37738647699018</v>
      </c>
      <c r="IV308" s="149">
        <f t="shared" si="865"/>
        <v>938.98216239694466</v>
      </c>
      <c r="IW308" s="149">
        <f t="shared" si="866"/>
        <v>953.42530577891591</v>
      </c>
      <c r="IX308" s="149">
        <f t="shared" si="867"/>
        <v>967.71264965873195</v>
      </c>
      <c r="IY308" s="149">
        <f t="shared" si="868"/>
        <v>981.84983133370577</v>
      </c>
      <c r="IZ308" s="149">
        <f t="shared" si="869"/>
        <v>995.84229653198952</v>
      </c>
      <c r="JA308" s="149">
        <f t="shared" si="870"/>
        <v>1009.6953039802772</v>
      </c>
      <c r="JB308" s="149">
        <f t="shared" si="871"/>
        <v>1023.4139302694451</v>
      </c>
      <c r="JC308" s="149">
        <f t="shared" si="872"/>
        <v>1037.0030749334014</v>
      </c>
      <c r="JD308" s="149">
        <f t="shared" si="873"/>
        <v>1050.4674656700295</v>
      </c>
      <c r="JE308" s="149">
        <f t="shared" si="874"/>
        <v>1063.8116636447842</v>
      </c>
      <c r="JF308" s="149">
        <f t="shared" si="875"/>
        <v>1077.0400688275713</v>
      </c>
      <c r="JG308" s="149">
        <f t="shared" si="876"/>
        <v>1090.1569253221815</v>
      </c>
      <c r="JH308" s="149">
        <f t="shared" si="877"/>
        <v>1103.1663266548987</v>
      </c>
      <c r="JI308" s="149">
        <f t="shared" si="878"/>
        <v>1116.0722209952498</v>
      </c>
      <c r="JJ308" s="149">
        <f t="shared" si="879"/>
        <v>1128.8784162871746</v>
      </c>
      <c r="JL308" s="269">
        <v>506.97105635267394</v>
      </c>
      <c r="JM308" s="274">
        <v>51000</v>
      </c>
      <c r="JN308" s="115">
        <f t="shared" si="695"/>
        <v>257.77838299678331</v>
      </c>
      <c r="JO308" s="115">
        <f t="shared" si="696"/>
        <v>268.06507013286</v>
      </c>
      <c r="JP308" s="115">
        <f t="shared" si="697"/>
        <v>278.54100559968003</v>
      </c>
      <c r="JQ308" s="115">
        <f t="shared" si="698"/>
        <v>289.20342476234077</v>
      </c>
      <c r="JR308" s="115">
        <f t="shared" si="699"/>
        <v>300.04855430878308</v>
      </c>
      <c r="JS308" s="115">
        <f t="shared" si="700"/>
        <v>311.07170309073206</v>
      </c>
      <c r="JT308" s="115">
        <f t="shared" si="701"/>
        <v>322.26737053504866</v>
      </c>
      <c r="JU308" s="115">
        <f t="shared" si="702"/>
        <v>333.62936740178122</v>
      </c>
      <c r="JV308" s="115">
        <f t="shared" si="703"/>
        <v>345.15094350271147</v>
      </c>
      <c r="JW308" s="115">
        <f t="shared" si="704"/>
        <v>356.82491721477248</v>
      </c>
      <c r="JX308" s="115">
        <f t="shared" si="705"/>
        <v>368.64380215613528</v>
      </c>
      <c r="JY308" s="115">
        <f t="shared" si="706"/>
        <v>380.59992714705413</v>
      </c>
      <c r="JZ308" s="115">
        <f t="shared" si="707"/>
        <v>392.68554645427787</v>
      </c>
      <c r="KA308" s="115">
        <f t="shared" si="708"/>
        <v>404.89293822554959</v>
      </c>
      <c r="KB308" s="115">
        <f t="shared" si="709"/>
        <v>417.21448988413943</v>
      </c>
      <c r="KC308" s="115">
        <f t="shared" si="710"/>
        <v>429.64277001819073</v>
      </c>
      <c r="KD308" s="115">
        <f t="shared" si="711"/>
        <v>442.17058693333684</v>
      </c>
      <c r="KE308" s="115">
        <f t="shared" si="712"/>
        <v>454.79103452649497</v>
      </c>
      <c r="KF308" s="115">
        <f t="shared" si="713"/>
        <v>467.49752648627725</v>
      </c>
      <c r="KG308" s="115">
        <f t="shared" si="714"/>
        <v>480.28382004428039</v>
      </c>
      <c r="KH308" s="115">
        <f t="shared" si="715"/>
        <v>493.14403061107782</v>
      </c>
      <c r="KI308" s="115">
        <f t="shared" si="716"/>
        <v>506.07263865325024</v>
      </c>
      <c r="KJ308" s="115">
        <f t="shared" si="717"/>
        <v>519.06449012517487</v>
      </c>
      <c r="KK308" s="115">
        <f t="shared" si="718"/>
        <v>532.11479168164021</v>
      </c>
      <c r="KL308" s="115">
        <f t="shared" si="719"/>
        <v>545.21910178165092</v>
      </c>
      <c r="KM308" s="115">
        <f t="shared" si="720"/>
        <v>558.37331866374211</v>
      </c>
      <c r="KN308" s="115">
        <f t="shared" si="721"/>
        <v>571.57366603912078</v>
      </c>
      <c r="KO308" s="115">
        <f t="shared" si="722"/>
        <v>584.81667721843314</v>
      </c>
      <c r="KP308" s="115">
        <f t="shared" si="723"/>
        <v>598.09917826582523</v>
      </c>
      <c r="KQ308" s="115">
        <f t="shared" si="724"/>
        <v>611.41827066321775</v>
      </c>
      <c r="KR308" s="115">
        <f t="shared" si="725"/>
        <v>624.77131386971769</v>
      </c>
      <c r="KS308" s="115">
        <f t="shared" si="726"/>
        <v>638.15590807622868</v>
      </c>
      <c r="KT308" s="115">
        <f t="shared" si="727"/>
        <v>651.56987738314569</v>
      </c>
      <c r="KU308" s="115">
        <f t="shared" si="728"/>
        <v>665.01125356865509</v>
      </c>
      <c r="KV308" s="115">
        <f t="shared" si="729"/>
        <v>678.47826056546876</v>
      </c>
      <c r="KW308" s="115">
        <f t="shared" si="730"/>
        <v>691.96929972350677</v>
      </c>
      <c r="KX308" s="115">
        <f t="shared" si="731"/>
        <v>705.4829359038747</v>
      </c>
      <c r="KY308" s="115">
        <f t="shared" si="732"/>
        <v>719.01788442419718</v>
      </c>
      <c r="KZ308" s="115">
        <f t="shared" si="733"/>
        <v>732.57299885589418</v>
      </c>
      <c r="LA308" s="115">
        <f t="shared" si="734"/>
        <v>746.14725965927948</v>
      </c>
      <c r="LB308" s="360">
        <f t="shared" si="735"/>
        <v>759.73976363157522</v>
      </c>
      <c r="LC308" s="115">
        <f t="shared" si="736"/>
        <v>773.34971413530116</v>
      </c>
      <c r="LD308" s="115">
        <f t="shared" si="737"/>
        <v>786.97641206937806</v>
      </c>
      <c r="LE308" s="115">
        <f t="shared" si="738"/>
        <v>800.61924754214567</v>
      </c>
      <c r="LF308" s="115">
        <f t="shared" si="739"/>
        <v>814.27769220389359</v>
      </c>
      <c r="LG308" s="115">
        <f t="shared" si="740"/>
        <v>827.95129219607975</v>
      </c>
      <c r="LH308" s="115">
        <f t="shared" si="741"/>
        <v>841.63966167485637</v>
      </c>
      <c r="LI308" s="115">
        <f t="shared" si="742"/>
        <v>855.34247686763115</v>
      </c>
      <c r="LJ308" s="115">
        <f t="shared" si="743"/>
        <v>869.05947062293103</v>
      </c>
      <c r="LK308" s="115">
        <f t="shared" si="744"/>
        <v>882.79042741570402</v>
      </c>
      <c r="LL308" s="115">
        <f t="shared" si="745"/>
        <v>896.53517877224022</v>
      </c>
      <c r="LM308" s="115">
        <f t="shared" si="746"/>
        <v>910.29359908105198</v>
      </c>
      <c r="LN308" s="115">
        <f t="shared" si="747"/>
        <v>924.06560175823665</v>
      </c>
      <c r="LO308" s="115">
        <f t="shared" si="748"/>
        <v>937.85113573802619</v>
      </c>
      <c r="LP308" s="115">
        <f t="shared" si="749"/>
        <v>951.65018226134623</v>
      </c>
      <c r="LQ308" s="115">
        <f t="shared" si="750"/>
        <v>965.46275193726001</v>
      </c>
      <c r="LR308" s="115">
        <f t="shared" si="751"/>
        <v>979.28888205411909</v>
      </c>
      <c r="LS308" s="115">
        <f t="shared" si="752"/>
        <v>993.12863411909177</v>
      </c>
      <c r="LT308" s="115">
        <f t="shared" si="753"/>
        <v>1006.9820916064804</v>
      </c>
      <c r="LU308" s="115">
        <f t="shared" si="754"/>
        <v>1020.8493578968515</v>
      </c>
      <c r="LX308" s="269">
        <v>500</v>
      </c>
      <c r="LY308" s="352">
        <v>50000</v>
      </c>
      <c r="LZ308" s="351">
        <f t="shared" si="880"/>
        <v>4.5726055532156439E-2</v>
      </c>
      <c r="MA308" s="351">
        <f t="shared" si="881"/>
        <v>9.1388417107676326E-2</v>
      </c>
      <c r="MB308" s="351">
        <f t="shared" si="882"/>
        <v>0.13692427138676336</v>
      </c>
      <c r="MC308" s="351">
        <f t="shared" si="883"/>
        <v>0.1822725341314409</v>
      </c>
      <c r="MD308" s="351">
        <f t="shared" si="884"/>
        <v>0.22737463666715749</v>
      </c>
      <c r="ME308" s="351">
        <f t="shared" si="885"/>
        <v>0.27217522465970773</v>
      </c>
      <c r="MF308" s="351">
        <f t="shared" si="886"/>
        <v>0.31662274929782935</v>
      </c>
      <c r="MG308" s="351">
        <f t="shared" si="887"/>
        <v>0.36066993764981703</v>
      </c>
      <c r="MH308" s="351">
        <f t="shared" si="888"/>
        <v>0.4042741359127886</v>
      </c>
      <c r="MI308" s="351">
        <f t="shared" si="889"/>
        <v>0.44739752589481291</v>
      </c>
      <c r="MJ308" s="351">
        <f t="shared" si="890"/>
        <v>0.49000722086510817</v>
      </c>
      <c r="MK308" s="351">
        <f t="shared" si="891"/>
        <v>0.5320752515401912</v>
      </c>
      <c r="ML308" s="351">
        <f t="shared" si="892"/>
        <v>0.57357845627332427</v>
      </c>
      <c r="MM308" s="351">
        <f t="shared" si="893"/>
        <v>0.61449829146920532</v>
      </c>
      <c r="MN308" s="351">
        <f t="shared" si="894"/>
        <v>0.65482057896762991</v>
      </c>
      <c r="MO308" s="351">
        <f t="shared" si="895"/>
        <v>0.69453520682569292</v>
      </c>
      <c r="MP308" s="351">
        <f t="shared" si="896"/>
        <v>0.73363579881931906</v>
      </c>
      <c r="MQ308" s="351">
        <f t="shared" si="897"/>
        <v>0.77211936633073808</v>
      </c>
      <c r="MR308" s="351">
        <f t="shared" si="898"/>
        <v>0.80998595431941056</v>
      </c>
      <c r="MS308" s="351">
        <f t="shared" si="899"/>
        <v>0.84723829098588421</v>
      </c>
      <c r="MT308" s="351">
        <f t="shared" si="900"/>
        <v>0.88388144868283691</v>
      </c>
      <c r="MU308" s="351">
        <f t="shared" si="901"/>
        <v>0.91992252171448896</v>
      </c>
      <c r="MV308" s="351">
        <f t="shared" si="902"/>
        <v>0.95537032496196395</v>
      </c>
      <c r="MW308" s="351">
        <f t="shared" si="903"/>
        <v>0.9902351158139604</v>
      </c>
      <c r="MX308" s="351">
        <f t="shared" si="904"/>
        <v>1.0245283406776873</v>
      </c>
      <c r="MY308" s="351">
        <f t="shared" si="905"/>
        <v>1.0582624063855914</v>
      </c>
      <c r="MZ308" s="351">
        <f t="shared" si="906"/>
        <v>1.0914504760776336</v>
      </c>
      <c r="NA308" s="351">
        <f t="shared" si="907"/>
        <v>1.1241062885994233</v>
      </c>
      <c r="NB308" s="351">
        <f t="shared" si="908"/>
        <v>1.1562440000827037</v>
      </c>
      <c r="NC308" s="351">
        <f t="shared" si="909"/>
        <v>1.1878780461372516</v>
      </c>
      <c r="ND308" s="351">
        <f t="shared" si="910"/>
        <v>1.2190230229535954</v>
      </c>
      <c r="NE308" s="351">
        <f t="shared" si="911"/>
        <v>1.2496935855699738</v>
      </c>
      <c r="NF308" s="351">
        <f t="shared" si="912"/>
        <v>1.2799043615728913</v>
      </c>
      <c r="NG308" s="351">
        <f t="shared" si="913"/>
        <v>1.3096698785609726</v>
      </c>
      <c r="NH308" s="351">
        <f t="shared" si="914"/>
        <v>1.339004503792449</v>
      </c>
      <c r="NI308" s="351">
        <f t="shared" si="915"/>
        <v>1.3679223945456982</v>
      </c>
      <c r="NJ308" s="351">
        <f t="shared" si="916"/>
        <v>1.3964374578418568</v>
      </c>
      <c r="NK308" s="351">
        <f t="shared" si="917"/>
        <v>1.4245633183013309</v>
      </c>
      <c r="NL308" s="351">
        <f t="shared" si="918"/>
        <v>1.4523132930280358</v>
      </c>
      <c r="NM308" s="351">
        <f t="shared" si="919"/>
        <v>1.4797003725326667</v>
      </c>
      <c r="NN308" s="351">
        <f t="shared" si="920"/>
        <v>1.5067372068172176</v>
      </c>
      <c r="NO308" s="351">
        <f t="shared" si="921"/>
        <v>1.5334360958461528</v>
      </c>
      <c r="NP308" s="351">
        <f t="shared" si="922"/>
        <v>1.5598089837241675</v>
      </c>
      <c r="NQ308" s="351">
        <f t="shared" si="923"/>
        <v>1.5858674559863664</v>
      </c>
      <c r="NR308" s="351">
        <f t="shared" si="924"/>
        <v>1.6116227394840155</v>
      </c>
      <c r="NS308" s="351">
        <f t="shared" si="925"/>
        <v>1.6370857044180382</v>
      </c>
      <c r="NT308" s="351">
        <f t="shared" si="926"/>
        <v>1.6622668681337869</v>
      </c>
      <c r="NU308" s="351">
        <f t="shared" si="927"/>
        <v>1.6871764003447551</v>
      </c>
      <c r="NV308" s="351">
        <f t="shared" si="928"/>
        <v>1.7118241295005263</v>
      </c>
      <c r="NW308" s="351">
        <f t="shared" si="929"/>
        <v>1.7362195500559103</v>
      </c>
      <c r="NX308" s="351">
        <f t="shared" si="930"/>
        <v>1.7603718304345883</v>
      </c>
      <c r="NY308" s="351">
        <f t="shared" si="931"/>
        <v>1.7842898215122038</v>
      </c>
      <c r="NZ308" s="351">
        <f t="shared" si="932"/>
        <v>1.807982065471176</v>
      </c>
      <c r="OA308" s="351">
        <f t="shared" si="933"/>
        <v>1.8314568049032485</v>
      </c>
      <c r="OB308" s="351">
        <f t="shared" si="934"/>
        <v>1.8547219920561435</v>
      </c>
      <c r="OC308" s="351">
        <f t="shared" si="935"/>
        <v>1.877785298138241</v>
      </c>
      <c r="OD308" s="351">
        <f t="shared" si="936"/>
        <v>1.9006541226102776</v>
      </c>
      <c r="OE308" s="351">
        <f t="shared" si="937"/>
        <v>1.9233356024058705</v>
      </c>
      <c r="OF308" s="351">
        <f t="shared" si="938"/>
        <v>1.9458366210337268</v>
      </c>
      <c r="OG308" s="351">
        <f t="shared" si="939"/>
        <v>1.9681638175236777</v>
      </c>
    </row>
    <row r="309" spans="55:397">
      <c r="BC309" s="173"/>
      <c r="BD309" s="182">
        <f t="shared" si="940"/>
        <v>0.22336100866053796</v>
      </c>
      <c r="BE309" s="91">
        <f t="shared" si="940"/>
        <v>226.32054202529008</v>
      </c>
      <c r="BF309" s="170">
        <f t="shared" si="940"/>
        <v>0.36391787340606258</v>
      </c>
      <c r="BG309" s="170">
        <f t="shared" si="940"/>
        <v>216.64999771199948</v>
      </c>
      <c r="BH309" s="116">
        <f t="shared" si="940"/>
        <v>0</v>
      </c>
      <c r="BI309" s="116"/>
      <c r="BJ309" s="109" t="s">
        <v>81</v>
      </c>
      <c r="BK309" s="210">
        <v>51000</v>
      </c>
      <c r="BL309" s="211">
        <v>15.544799999999999</v>
      </c>
      <c r="BM309" s="285">
        <v>510</v>
      </c>
      <c r="BN309" s="115"/>
      <c r="BO309" s="105">
        <f t="shared" si="756"/>
        <v>104.73969275070137</v>
      </c>
      <c r="BP309" s="201">
        <f t="shared" si="757"/>
        <v>0.16841885365748333</v>
      </c>
      <c r="BQ309" s="206">
        <f t="shared" si="943"/>
        <v>-56.500002288000502</v>
      </c>
      <c r="BR309" s="209">
        <f t="shared" si="941"/>
        <v>216.64999771199948</v>
      </c>
      <c r="BS309" s="94"/>
      <c r="BT309" s="197">
        <f t="shared" si="758"/>
        <v>573.56933718429855</v>
      </c>
      <c r="BU309" s="128"/>
      <c r="BV309" s="228">
        <f t="shared" si="819"/>
        <v>0.10337003972435369</v>
      </c>
      <c r="BW309" s="165">
        <f t="shared" si="632"/>
        <v>0.13748477849590474</v>
      </c>
      <c r="BX309" s="198">
        <f t="shared" si="942"/>
        <v>0.75186533996876448</v>
      </c>
      <c r="BY309" s="170"/>
      <c r="CC309" s="269">
        <v>516.76096575965823</v>
      </c>
      <c r="CD309" s="274">
        <v>52000</v>
      </c>
      <c r="CE309" s="72">
        <f t="shared" si="635"/>
        <v>4.8341549203613041E-2</v>
      </c>
      <c r="CF309" s="72">
        <f t="shared" si="636"/>
        <v>9.6606889772658938E-2</v>
      </c>
      <c r="CG309" s="72">
        <f t="shared" si="637"/>
        <v>0.14472099101628258</v>
      </c>
      <c r="CH309" s="72">
        <f t="shared" si="638"/>
        <v>0.19261113000441182</v>
      </c>
      <c r="CI309" s="72">
        <f t="shared" si="639"/>
        <v>0.24020792888522577</v>
      </c>
      <c r="CJ309" s="72">
        <f t="shared" si="640"/>
        <v>0.28744626236779452</v>
      </c>
      <c r="CK309" s="72">
        <f t="shared" si="641"/>
        <v>0.33426600749120988</v>
      </c>
      <c r="CL309" s="72">
        <f t="shared" si="642"/>
        <v>0.38061261859069262</v>
      </c>
      <c r="CM309" s="72">
        <f t="shared" si="643"/>
        <v>0.42643752134026441</v>
      </c>
      <c r="CN309" s="72">
        <f t="shared" si="644"/>
        <v>0.47169832987635574</v>
      </c>
      <c r="CO309" s="72">
        <f t="shared" si="645"/>
        <v>0.51635889949653102</v>
      </c>
      <c r="CP309" s="72">
        <f t="shared" si="646"/>
        <v>0.56038923380639549</v>
      </c>
      <c r="CQ309" s="72">
        <f t="shared" si="647"/>
        <v>0.60376526928761021</v>
      </c>
      <c r="CR309" s="72">
        <f t="shared" si="648"/>
        <v>0.64646856218416915</v>
      </c>
      <c r="CS309" s="72">
        <f t="shared" si="649"/>
        <v>0.68848590264831377</v>
      </c>
      <c r="CT309" s="72">
        <f t="shared" si="650"/>
        <v>0.7298088796597938</v>
      </c>
      <c r="CU309" s="72">
        <f t="shared" si="651"/>
        <v>0.77043341777693919</v>
      </c>
      <c r="CV309" s="72">
        <f t="shared" si="652"/>
        <v>0.81035930371679499</v>
      </c>
      <c r="CW309" s="72">
        <f t="shared" si="653"/>
        <v>0.84958971745460388</v>
      </c>
      <c r="CX309" s="72">
        <f t="shared" si="654"/>
        <v>0.88813077926149187</v>
      </c>
      <c r="CY309" s="72">
        <f t="shared" si="655"/>
        <v>0.92599112106039738</v>
      </c>
      <c r="CZ309" s="72">
        <f t="shared" si="656"/>
        <v>0.96318148779711266</v>
      </c>
      <c r="DA309" s="72">
        <f t="shared" si="657"/>
        <v>0.99971437225410797</v>
      </c>
      <c r="DB309" s="72">
        <f t="shared" si="658"/>
        <v>1.035603684892525</v>
      </c>
      <c r="DC309" s="72">
        <f t="shared" si="659"/>
        <v>1.0708644588709257</v>
      </c>
      <c r="DD309" s="72">
        <f t="shared" si="660"/>
        <v>1.1055125893174471</v>
      </c>
      <c r="DE309" s="72">
        <f t="shared" si="661"/>
        <v>1.1395646051736386</v>
      </c>
      <c r="DF309" s="72">
        <f t="shared" si="662"/>
        <v>1.1730374714296974</v>
      </c>
      <c r="DG309" s="72">
        <f t="shared" si="663"/>
        <v>1.205948419279488</v>
      </c>
      <c r="DH309" s="72">
        <f t="shared" si="664"/>
        <v>1.2383148015931189</v>
      </c>
      <c r="DI309" s="72">
        <f t="shared" si="665"/>
        <v>1.270153971093348</v>
      </c>
      <c r="DJ309" s="72">
        <f t="shared" si="666"/>
        <v>1.301483178696236</v>
      </c>
      <c r="DK309" s="72">
        <f t="shared" si="667"/>
        <v>1.3323194896082897</v>
      </c>
      <c r="DL309" s="72">
        <f t="shared" si="668"/>
        <v>1.3626797149402587</v>
      </c>
      <c r="DM309" s="72">
        <f t="shared" si="669"/>
        <v>1.3925803567855557</v>
      </c>
      <c r="DN309" s="72">
        <f t="shared" si="670"/>
        <v>1.4220375649061963</v>
      </c>
      <c r="DO309" s="72">
        <f t="shared" si="671"/>
        <v>1.4510671033631515</v>
      </c>
      <c r="DP309" s="72">
        <f t="shared" si="672"/>
        <v>1.4796843256144336</v>
      </c>
      <c r="DQ309" s="72">
        <f t="shared" si="673"/>
        <v>1.507904156779786</v>
      </c>
      <c r="DR309" s="72">
        <f t="shared" si="674"/>
        <v>1.535741081932952</v>
      </c>
      <c r="DS309" s="72">
        <f t="shared" si="675"/>
        <v>1.5632091394301748</v>
      </c>
      <c r="DT309" s="72">
        <f t="shared" si="676"/>
        <v>1.5903219184166888</v>
      </c>
      <c r="DU309" s="72">
        <f t="shared" si="677"/>
        <v>1.6170925597716592</v>
      </c>
      <c r="DV309" s="72">
        <f t="shared" si="678"/>
        <v>1.6435337598571966</v>
      </c>
      <c r="DW309" s="72">
        <f t="shared" si="679"/>
        <v>1.6696577765295777</v>
      </c>
      <c r="DX309" s="72">
        <f t="shared" si="680"/>
        <v>1.6954764369517008</v>
      </c>
      <c r="DY309" s="72">
        <f t="shared" si="681"/>
        <v>1.7210011468162336</v>
      </c>
      <c r="DZ309" s="72">
        <f t="shared" si="682"/>
        <v>1.7462429006499294</v>
      </c>
      <c r="EA309" s="72">
        <f t="shared" si="683"/>
        <v>1.7712122929222911</v>
      </c>
      <c r="EB309" s="72">
        <f t="shared" si="684"/>
        <v>1.7959195297270485</v>
      </c>
      <c r="EC309" s="72">
        <f t="shared" si="685"/>
        <v>1.8203744408438134</v>
      </c>
      <c r="ED309" s="72">
        <f t="shared" si="686"/>
        <v>1.844586492020484</v>
      </c>
      <c r="EE309" s="72">
        <f t="shared" si="687"/>
        <v>1.8685647973452639</v>
      </c>
      <c r="EF309" s="72">
        <f t="shared" si="688"/>
        <v>1.8923181316012843</v>
      </c>
      <c r="EG309" s="72">
        <f t="shared" si="689"/>
        <v>1.9158549425171802</v>
      </c>
      <c r="EH309" s="72">
        <f t="shared" si="690"/>
        <v>1.939183362844243</v>
      </c>
      <c r="EI309" s="72">
        <f t="shared" si="691"/>
        <v>1.962311222205319</v>
      </c>
      <c r="EJ309" s="72">
        <f t="shared" si="692"/>
        <v>1.9852460586728171</v>
      </c>
      <c r="EK309" s="72">
        <f t="shared" si="693"/>
        <v>2.0079951300434602</v>
      </c>
      <c r="EL309" s="72">
        <f t="shared" si="694"/>
        <v>2.0305654247859124</v>
      </c>
      <c r="EO309" s="269">
        <v>516.76096575965823</v>
      </c>
      <c r="EP309" s="274">
        <v>52000</v>
      </c>
      <c r="EQ309" s="149">
        <f t="shared" si="759"/>
        <v>216.75125582101975</v>
      </c>
      <c r="ER309" s="149">
        <f t="shared" si="760"/>
        <v>217.05439188132527</v>
      </c>
      <c r="ES309" s="149">
        <f t="shared" si="761"/>
        <v>217.55750838229648</v>
      </c>
      <c r="ET309" s="149">
        <f t="shared" si="762"/>
        <v>218.25749941893326</v>
      </c>
      <c r="EU309" s="149">
        <f t="shared" si="763"/>
        <v>219.15013214706997</v>
      </c>
      <c r="EV309" s="149">
        <f t="shared" si="764"/>
        <v>220.23015425214359</v>
      </c>
      <c r="EW309" s="149">
        <f t="shared" si="765"/>
        <v>221.49142164476913</v>
      </c>
      <c r="EX309" s="149">
        <f t="shared" si="766"/>
        <v>222.9270399278108</v>
      </c>
      <c r="EY309" s="149">
        <f t="shared" si="767"/>
        <v>224.52951304854926</v>
      </c>
      <c r="EZ309" s="149">
        <f t="shared" si="768"/>
        <v>226.29089290348861</v>
      </c>
      <c r="FA309" s="149">
        <f t="shared" si="769"/>
        <v>228.20292440214916</v>
      </c>
      <c r="FB309" s="149">
        <f t="shared" si="770"/>
        <v>230.25718149385045</v>
      </c>
      <c r="FC309" s="149">
        <f t="shared" si="771"/>
        <v>232.44519078743213</v>
      </c>
      <c r="FD309" s="149">
        <f t="shared" si="772"/>
        <v>234.75854053075909</v>
      </c>
      <c r="FE309" s="149">
        <f t="shared" si="773"/>
        <v>237.18897377193409</v>
      </c>
      <c r="FF309" s="149">
        <f t="shared" si="774"/>
        <v>239.72846543424822</v>
      </c>
      <c r="FG309" s="149">
        <f t="shared" si="775"/>
        <v>242.3692837680685</v>
      </c>
      <c r="FH309" s="149">
        <f t="shared" si="776"/>
        <v>245.10403718604721</v>
      </c>
      <c r="FI309" s="149">
        <f t="shared" si="777"/>
        <v>247.92570785294154</v>
      </c>
      <c r="FJ309" s="149">
        <f t="shared" si="778"/>
        <v>250.82767360988888</v>
      </c>
      <c r="FK309" s="149">
        <f t="shared" si="779"/>
        <v>253.80371989335492</v>
      </c>
      <c r="FL309" s="149">
        <f t="shared" si="780"/>
        <v>256.84804329106646</v>
      </c>
      <c r="FM309" s="149">
        <f t="shared" si="781"/>
        <v>259.95524828920219</v>
      </c>
      <c r="FN309" s="149">
        <f t="shared" si="782"/>
        <v>263.12033863165658</v>
      </c>
      <c r="FO309" s="149">
        <f t="shared" si="783"/>
        <v>266.33870455344191</v>
      </c>
      <c r="FP309" s="149">
        <f t="shared" si="784"/>
        <v>269.60610698182853</v>
      </c>
      <c r="FQ309" s="149">
        <f t="shared" si="785"/>
        <v>272.91865963192254</v>
      </c>
      <c r="FR309" s="149">
        <f t="shared" si="786"/>
        <v>276.27280976569045</v>
      </c>
      <c r="FS309" s="149">
        <f t="shared" si="787"/>
        <v>279.66531823958996</v>
      </c>
      <c r="FT309" s="149">
        <f t="shared" si="788"/>
        <v>283.09323933841148</v>
      </c>
      <c r="FU309" s="149">
        <f t="shared" si="789"/>
        <v>286.55390078237178</v>
      </c>
      <c r="FV309" s="149">
        <f t="shared" si="790"/>
        <v>290.04488420060943</v>
      </c>
      <c r="FW309" s="149">
        <f t="shared" si="791"/>
        <v>293.56400628588761</v>
      </c>
      <c r="FX309" s="149">
        <f t="shared" si="792"/>
        <v>297.10930078101745</v>
      </c>
      <c r="FY309" s="149">
        <f t="shared" si="793"/>
        <v>300.67900139563375</v>
      </c>
      <c r="FZ309" s="149">
        <f t="shared" si="794"/>
        <v>304.27152571071298</v>
      </c>
      <c r="GA309" s="149">
        <f t="shared" si="795"/>
        <v>307.88546009606858</v>
      </c>
      <c r="GB309" s="149">
        <f t="shared" si="796"/>
        <v>311.51954564141329</v>
      </c>
      <c r="GC309" s="149">
        <f t="shared" si="797"/>
        <v>315.17266508316254</v>
      </c>
      <c r="GD309" s="149">
        <f t="shared" si="798"/>
        <v>318.84383069576592</v>
      </c>
      <c r="GE309" s="317">
        <f t="shared" si="799"/>
        <v>322.53217310699995</v>
      </c>
      <c r="GF309" s="149">
        <f t="shared" si="800"/>
        <v>326.23693099050814</v>
      </c>
      <c r="GG309" s="149">
        <f t="shared" si="801"/>
        <v>329.95744158520813</v>
      </c>
      <c r="GH309" s="149">
        <f t="shared" si="802"/>
        <v>333.69313198944377</v>
      </c>
      <c r="GI309" s="149">
        <f t="shared" si="803"/>
        <v>337.44351117746584</v>
      </c>
      <c r="GJ309" s="149">
        <f t="shared" si="804"/>
        <v>341.20816268660172</v>
      </c>
      <c r="GK309" s="149">
        <f t="shared" si="805"/>
        <v>344.98673792502206</v>
      </c>
      <c r="GL309" s="149">
        <f t="shared" si="806"/>
        <v>348.77895005209524</v>
      </c>
      <c r="GM309" s="149">
        <f t="shared" si="807"/>
        <v>352.58456838575603</v>
      </c>
      <c r="GN309" s="149">
        <f t="shared" si="808"/>
        <v>356.40341329394971</v>
      </c>
      <c r="GO309" s="149">
        <f t="shared" si="809"/>
        <v>360.23535152995998</v>
      </c>
      <c r="GP309" s="149">
        <f t="shared" si="810"/>
        <v>364.0802919741858</v>
      </c>
      <c r="GQ309" s="149">
        <f t="shared" si="811"/>
        <v>367.93818174764442</v>
      </c>
      <c r="GR309" s="149">
        <f t="shared" si="812"/>
        <v>371.8090026651256</v>
      </c>
      <c r="GS309" s="149">
        <f t="shared" si="813"/>
        <v>375.69276799843436</v>
      </c>
      <c r="GT309" s="149">
        <f t="shared" si="814"/>
        <v>379.58951952255887</v>
      </c>
      <c r="GU309" s="149">
        <f t="shared" si="815"/>
        <v>383.4993248198524</v>
      </c>
      <c r="GV309" s="149">
        <f t="shared" si="816"/>
        <v>387.42227481941819</v>
      </c>
      <c r="GW309" s="149">
        <f t="shared" si="817"/>
        <v>391.35848155085222</v>
      </c>
      <c r="GX309" s="149">
        <f t="shared" si="818"/>
        <v>395.30807609330316</v>
      </c>
      <c r="HA309" s="269">
        <v>506.97105635267394</v>
      </c>
      <c r="HB309" s="274">
        <v>51000</v>
      </c>
      <c r="HC309" s="149">
        <f t="shared" si="820"/>
        <v>26.962758142291257</v>
      </c>
      <c r="HD309" s="149">
        <f t="shared" si="821"/>
        <v>53.885565999361148</v>
      </c>
      <c r="HE309" s="149">
        <f t="shared" si="822"/>
        <v>80.729057148499649</v>
      </c>
      <c r="HF309" s="149">
        <f t="shared" si="823"/>
        <v>107.45501035367295</v>
      </c>
      <c r="HG309" s="149">
        <f t="shared" si="824"/>
        <v>134.02686747457895</v>
      </c>
      <c r="HH309" s="149">
        <f t="shared" si="825"/>
        <v>160.41019021106479</v>
      </c>
      <c r="HI309" s="149">
        <f t="shared" si="826"/>
        <v>186.57304216066225</v>
      </c>
      <c r="HJ309" s="149">
        <f t="shared" si="827"/>
        <v>212.48628753405444</v>
      </c>
      <c r="HK309" s="149">
        <f t="shared" si="828"/>
        <v>238.12380288196138</v>
      </c>
      <c r="HL309" s="149">
        <f t="shared" si="829"/>
        <v>263.46260288673403</v>
      </c>
      <c r="HM309" s="149">
        <f t="shared" si="830"/>
        <v>288.4828853023073</v>
      </c>
      <c r="HN309" s="149">
        <f t="shared" si="831"/>
        <v>313.16800325578515</v>
      </c>
      <c r="HO309" s="149">
        <f t="shared" si="832"/>
        <v>337.50437525146185</v>
      </c>
      <c r="HP309" s="149">
        <f t="shared" si="833"/>
        <v>361.48134436166328</v>
      </c>
      <c r="HQ309" s="149">
        <f t="shared" si="834"/>
        <v>385.09099835574341</v>
      </c>
      <c r="HR309" s="149">
        <f t="shared" si="835"/>
        <v>408.32796207317205</v>
      </c>
      <c r="HS309" s="149">
        <f t="shared" si="836"/>
        <v>431.18917237792789</v>
      </c>
      <c r="HT309" s="149">
        <f t="shared" si="837"/>
        <v>453.67364472659983</v>
      </c>
      <c r="HU309" s="149">
        <f t="shared" si="838"/>
        <v>475.78223890799575</v>
      </c>
      <c r="HV309" s="149">
        <f t="shared" si="839"/>
        <v>497.51743000365445</v>
      </c>
      <c r="HW309" s="149">
        <f t="shared" si="840"/>
        <v>518.88308917683435</v>
      </c>
      <c r="HX309" s="149">
        <f t="shared" si="841"/>
        <v>539.88427759025228</v>
      </c>
      <c r="HY309" s="149">
        <f t="shared" si="842"/>
        <v>560.52705561778805</v>
      </c>
      <c r="HZ309" s="149">
        <f t="shared" si="843"/>
        <v>580.81830856836086</v>
      </c>
      <c r="IA309" s="149">
        <f t="shared" si="844"/>
        <v>600.76558937902723</v>
      </c>
      <c r="IB309" s="149">
        <f t="shared" si="845"/>
        <v>620.37697814625187</v>
      </c>
      <c r="IC309" s="149">
        <f t="shared" si="846"/>
        <v>639.66095792942576</v>
      </c>
      <c r="ID309" s="149">
        <f t="shared" si="847"/>
        <v>658.62630595651353</v>
      </c>
      <c r="IE309" s="149">
        <f t="shared" si="848"/>
        <v>677.28199916483072</v>
      </c>
      <c r="IF309" s="149">
        <f t="shared" si="849"/>
        <v>695.63713289888392</v>
      </c>
      <c r="IG309" s="149">
        <f t="shared" si="850"/>
        <v>713.70085154200547</v>
      </c>
      <c r="IH309" s="149">
        <f t="shared" si="851"/>
        <v>731.48228986262245</v>
      </c>
      <c r="II309" s="149">
        <f t="shared" si="852"/>
        <v>748.99052389519068</v>
      </c>
      <c r="IJ309" s="149">
        <f t="shared" si="853"/>
        <v>766.23453023877073</v>
      </c>
      <c r="IK309" s="149">
        <f t="shared" si="854"/>
        <v>783.22315273413471</v>
      </c>
      <c r="IL309" s="149">
        <f t="shared" si="855"/>
        <v>799.96507556605286</v>
      </c>
      <c r="IM309" s="149">
        <f t="shared" si="856"/>
        <v>816.46880192629044</v>
      </c>
      <c r="IN309" s="149">
        <f t="shared" si="857"/>
        <v>832.74263746081408</v>
      </c>
      <c r="IO309" s="149">
        <f t="shared" si="858"/>
        <v>848.79467780957225</v>
      </c>
      <c r="IP309" s="149">
        <f t="shared" si="859"/>
        <v>864.63279962708998</v>
      </c>
      <c r="IQ309" s="317">
        <f t="shared" si="860"/>
        <v>880.26465454615243</v>
      </c>
      <c r="IR309" s="149">
        <f t="shared" si="861"/>
        <v>895.69766561455367</v>
      </c>
      <c r="IS309" s="149">
        <f t="shared" si="862"/>
        <v>910.93902579607732</v>
      </c>
      <c r="IT309" s="149">
        <f t="shared" si="863"/>
        <v>925.99569818173154</v>
      </c>
      <c r="IU309" s="149">
        <f t="shared" si="864"/>
        <v>940.87441760607339</v>
      </c>
      <c r="IV309" s="149">
        <f t="shared" si="865"/>
        <v>955.58169340656855</v>
      </c>
      <c r="IW309" s="149">
        <f t="shared" si="866"/>
        <v>970.12381310184765</v>
      </c>
      <c r="IX309" s="149">
        <f t="shared" si="867"/>
        <v>984.50684679788367</v>
      </c>
      <c r="IY309" s="149">
        <f t="shared" si="868"/>
        <v>998.73665215999904</v>
      </c>
      <c r="IZ309" s="149">
        <f t="shared" si="869"/>
        <v>1012.8188798136704</v>
      </c>
      <c r="JA309" s="149">
        <f t="shared" si="870"/>
        <v>1026.7589790587872</v>
      </c>
      <c r="JB309" s="149">
        <f t="shared" si="871"/>
        <v>1040.5622038007166</v>
      </c>
      <c r="JC309" s="149">
        <f t="shared" si="872"/>
        <v>1054.2336186175689</v>
      </c>
      <c r="JD309" s="149">
        <f t="shared" si="873"/>
        <v>1067.7781048968568</v>
      </c>
      <c r="JE309" s="149">
        <f t="shared" si="874"/>
        <v>1081.2003669865071</v>
      </c>
      <c r="JF309" s="149">
        <f t="shared" si="875"/>
        <v>1094.5049383152214</v>
      </c>
      <c r="JG309" s="149">
        <f t="shared" si="876"/>
        <v>1107.6961874457338</v>
      </c>
      <c r="JH309" s="149">
        <f t="shared" si="877"/>
        <v>1120.7783240317424</v>
      </c>
      <c r="JI309" s="149">
        <f t="shared" si="878"/>
        <v>1133.7554046554415</v>
      </c>
      <c r="JJ309" s="149">
        <f t="shared" si="879"/>
        <v>1146.6313385277253</v>
      </c>
      <c r="JL309" s="269">
        <v>516.76096575965823</v>
      </c>
      <c r="JM309" s="274">
        <v>52000</v>
      </c>
      <c r="JN309" s="115">
        <f t="shared" si="695"/>
        <v>263.65783527681475</v>
      </c>
      <c r="JO309" s="115">
        <f t="shared" si="696"/>
        <v>273.96097133712027</v>
      </c>
      <c r="JP309" s="115">
        <f t="shared" si="697"/>
        <v>284.46408783809147</v>
      </c>
      <c r="JQ309" s="115">
        <f t="shared" si="698"/>
        <v>295.16407887472826</v>
      </c>
      <c r="JR309" s="115">
        <f t="shared" si="699"/>
        <v>306.05671160286499</v>
      </c>
      <c r="JS309" s="115">
        <f t="shared" si="700"/>
        <v>317.13673370793856</v>
      </c>
      <c r="JT309" s="115">
        <f t="shared" si="701"/>
        <v>328.3980011005641</v>
      </c>
      <c r="JU309" s="115">
        <f t="shared" si="702"/>
        <v>339.83361938360576</v>
      </c>
      <c r="JV309" s="115">
        <f t="shared" si="703"/>
        <v>351.43609250434429</v>
      </c>
      <c r="JW309" s="115">
        <f t="shared" si="704"/>
        <v>363.19747235928361</v>
      </c>
      <c r="JX309" s="115">
        <f t="shared" si="705"/>
        <v>375.10950385794416</v>
      </c>
      <c r="JY309" s="115">
        <f t="shared" si="706"/>
        <v>387.16376094964545</v>
      </c>
      <c r="JZ309" s="115">
        <f t="shared" si="707"/>
        <v>399.35177024322712</v>
      </c>
      <c r="KA309" s="115">
        <f t="shared" si="708"/>
        <v>411.66511998655409</v>
      </c>
      <c r="KB309" s="115">
        <f t="shared" si="709"/>
        <v>424.09555322772906</v>
      </c>
      <c r="KC309" s="115">
        <f t="shared" si="710"/>
        <v>436.63504489004322</v>
      </c>
      <c r="KD309" s="115">
        <f t="shared" si="711"/>
        <v>449.2758632238635</v>
      </c>
      <c r="KE309" s="115">
        <f t="shared" si="712"/>
        <v>462.0106166418422</v>
      </c>
      <c r="KF309" s="115">
        <f t="shared" si="713"/>
        <v>474.83228730873657</v>
      </c>
      <c r="KG309" s="115">
        <f t="shared" si="714"/>
        <v>487.7342530656839</v>
      </c>
      <c r="KH309" s="115">
        <f t="shared" si="715"/>
        <v>500.71029934914986</v>
      </c>
      <c r="KI309" s="115">
        <f t="shared" si="716"/>
        <v>513.7546227468614</v>
      </c>
      <c r="KJ309" s="115">
        <f t="shared" si="717"/>
        <v>526.86182774499707</v>
      </c>
      <c r="KK309" s="115">
        <f t="shared" si="718"/>
        <v>540.02691808745158</v>
      </c>
      <c r="KL309" s="115">
        <f t="shared" si="719"/>
        <v>553.24528400923691</v>
      </c>
      <c r="KM309" s="115">
        <f t="shared" si="720"/>
        <v>566.51268643762342</v>
      </c>
      <c r="KN309" s="115">
        <f t="shared" si="721"/>
        <v>579.82523908771748</v>
      </c>
      <c r="KO309" s="115">
        <f t="shared" si="722"/>
        <v>593.17938922148539</v>
      </c>
      <c r="KP309" s="115">
        <f t="shared" si="723"/>
        <v>606.57189769538491</v>
      </c>
      <c r="KQ309" s="115">
        <f t="shared" si="724"/>
        <v>619.99981879420648</v>
      </c>
      <c r="KR309" s="115">
        <f t="shared" si="725"/>
        <v>633.46048023816672</v>
      </c>
      <c r="KS309" s="115">
        <f t="shared" si="726"/>
        <v>646.95146365640437</v>
      </c>
      <c r="KT309" s="115">
        <f t="shared" si="727"/>
        <v>660.4705857416825</v>
      </c>
      <c r="KU309" s="115">
        <f t="shared" si="728"/>
        <v>674.01588023681234</v>
      </c>
      <c r="KV309" s="115">
        <f t="shared" si="729"/>
        <v>687.58558085142863</v>
      </c>
      <c r="KW309" s="115">
        <f t="shared" si="730"/>
        <v>701.17810516650798</v>
      </c>
      <c r="KX309" s="115">
        <f t="shared" si="731"/>
        <v>714.79203955186358</v>
      </c>
      <c r="KY309" s="115">
        <f t="shared" si="732"/>
        <v>728.42612509720823</v>
      </c>
      <c r="KZ309" s="115">
        <f t="shared" si="733"/>
        <v>742.07924453895748</v>
      </c>
      <c r="LA309" s="115">
        <f t="shared" si="734"/>
        <v>755.7504101515608</v>
      </c>
      <c r="LB309" s="360">
        <f t="shared" si="735"/>
        <v>769.43875256279489</v>
      </c>
      <c r="LC309" s="115">
        <f t="shared" si="736"/>
        <v>783.14351044630303</v>
      </c>
      <c r="LD309" s="115">
        <f t="shared" si="737"/>
        <v>796.86402104100307</v>
      </c>
      <c r="LE309" s="115">
        <f t="shared" si="738"/>
        <v>810.59971144523865</v>
      </c>
      <c r="LF309" s="115">
        <f t="shared" si="739"/>
        <v>824.35009063326083</v>
      </c>
      <c r="LG309" s="115">
        <f t="shared" si="740"/>
        <v>838.11474214239661</v>
      </c>
      <c r="LH309" s="115">
        <f t="shared" si="741"/>
        <v>851.89331738081705</v>
      </c>
      <c r="LI309" s="115">
        <f t="shared" si="742"/>
        <v>865.68552950789012</v>
      </c>
      <c r="LJ309" s="115">
        <f t="shared" si="743"/>
        <v>879.49114784155097</v>
      </c>
      <c r="LK309" s="115">
        <f t="shared" si="744"/>
        <v>893.30999274974465</v>
      </c>
      <c r="LL309" s="115">
        <f t="shared" si="745"/>
        <v>907.14193098575493</v>
      </c>
      <c r="LM309" s="115">
        <f t="shared" si="746"/>
        <v>920.98687142998074</v>
      </c>
      <c r="LN309" s="115">
        <f t="shared" si="747"/>
        <v>934.84476120343936</v>
      </c>
      <c r="LO309" s="115">
        <f t="shared" si="748"/>
        <v>948.71558212092054</v>
      </c>
      <c r="LP309" s="115">
        <f t="shared" si="749"/>
        <v>962.59934745422925</v>
      </c>
      <c r="LQ309" s="115">
        <f t="shared" si="750"/>
        <v>976.49609897835376</v>
      </c>
      <c r="LR309" s="115">
        <f t="shared" si="751"/>
        <v>990.40590427564734</v>
      </c>
      <c r="LS309" s="115">
        <f t="shared" si="752"/>
        <v>1004.3288542752132</v>
      </c>
      <c r="LT309" s="115">
        <f t="shared" si="753"/>
        <v>1018.2650610066471</v>
      </c>
      <c r="LU309" s="115">
        <f t="shared" si="754"/>
        <v>1032.2146555490981</v>
      </c>
      <c r="LX309" s="269">
        <v>510</v>
      </c>
      <c r="LY309" s="352">
        <v>51000</v>
      </c>
      <c r="LZ309" s="351">
        <f t="shared" si="880"/>
        <v>4.7008716112081177E-2</v>
      </c>
      <c r="MA309" s="351">
        <f t="shared" si="881"/>
        <v>9.3947780165324124E-2</v>
      </c>
      <c r="MB309" s="351">
        <f t="shared" si="882"/>
        <v>0.14074855804671424</v>
      </c>
      <c r="MC309" s="351">
        <f t="shared" si="883"/>
        <v>0.18734441223998982</v>
      </c>
      <c r="MD309" s="351">
        <f t="shared" si="884"/>
        <v>0.23367160478370133</v>
      </c>
      <c r="ME309" s="351">
        <f t="shared" si="885"/>
        <v>0.27967009359065859</v>
      </c>
      <c r="MF309" s="351">
        <f t="shared" si="886"/>
        <v>0.32528419855316087</v>
      </c>
      <c r="MG309" s="351">
        <f t="shared" si="887"/>
        <v>0.37046312234396628</v>
      </c>
      <c r="MH309" s="351">
        <f t="shared" si="888"/>
        <v>0.41516131955542063</v>
      </c>
      <c r="MI309" s="351">
        <f t="shared" si="889"/>
        <v>0.45933871601312354</v>
      </c>
      <c r="MJ309" s="351">
        <f t="shared" si="890"/>
        <v>0.50296078712731529</v>
      </c>
      <c r="MK309" s="351">
        <f t="shared" si="891"/>
        <v>0.54599850960156615</v>
      </c>
      <c r="ML309" s="351">
        <f t="shared" si="892"/>
        <v>0.58842820452763389</v>
      </c>
      <c r="MM309" s="351">
        <f t="shared" si="893"/>
        <v>0.63023129188914884</v>
      </c>
      <c r="MN309" s="351">
        <f t="shared" si="894"/>
        <v>0.67139397696220726</v>
      </c>
      <c r="MO309" s="351">
        <f t="shared" si="895"/>
        <v>0.71190688832441651</v>
      </c>
      <c r="MP309" s="351">
        <f t="shared" si="896"/>
        <v>0.75176468549499664</v>
      </c>
      <c r="MQ309" s="351">
        <f t="shared" si="897"/>
        <v>0.79096565195364688</v>
      </c>
      <c r="MR309" s="351">
        <f t="shared" si="898"/>
        <v>0.82951128671496266</v>
      </c>
      <c r="MS309" s="351">
        <f t="shared" si="899"/>
        <v>0.86740590500533121</v>
      </c>
      <c r="MT309" s="351">
        <f t="shared" si="900"/>
        <v>0.9046562560754664</v>
      </c>
      <c r="MU309" s="351">
        <f t="shared" si="901"/>
        <v>0.94127116390250365</v>
      </c>
      <c r="MV309" s="351">
        <f t="shared" si="902"/>
        <v>0.9772611945566404</v>
      </c>
      <c r="MW309" s="351">
        <f t="shared" si="903"/>
        <v>1.0126383523562263</v>
      </c>
      <c r="MX309" s="351">
        <f t="shared" si="904"/>
        <v>1.0474158056081544</v>
      </c>
      <c r="MY309" s="351">
        <f t="shared" si="905"/>
        <v>1.0816076417050746</v>
      </c>
      <c r="MZ309" s="351">
        <f t="shared" si="906"/>
        <v>1.1152286505927542</v>
      </c>
      <c r="NA309" s="351">
        <f t="shared" si="907"/>
        <v>1.1482941350905664</v>
      </c>
      <c r="NB309" s="351">
        <f t="shared" si="908"/>
        <v>1.1808197462048209</v>
      </c>
      <c r="NC309" s="351">
        <f t="shared" si="909"/>
        <v>1.2128213413810207</v>
      </c>
      <c r="ND309" s="351">
        <f t="shared" si="910"/>
        <v>1.2443148635623107</v>
      </c>
      <c r="NE309" s="351">
        <f t="shared" si="911"/>
        <v>1.2753162389285526</v>
      </c>
      <c r="NF309" s="351">
        <f t="shared" si="912"/>
        <v>1.3058412912587865</v>
      </c>
      <c r="NG309" s="351">
        <f t="shared" si="913"/>
        <v>1.3359056709695853</v>
      </c>
      <c r="NH309" s="351">
        <f t="shared" si="914"/>
        <v>1.3655247970176454</v>
      </c>
      <c r="NI309" s="351">
        <f t="shared" si="915"/>
        <v>1.3947138100044723</v>
      </c>
      <c r="NJ309" s="351">
        <f t="shared" si="916"/>
        <v>1.4234875349759915</v>
      </c>
      <c r="NK309" s="351">
        <f t="shared" si="917"/>
        <v>1.4518604525632763</v>
      </c>
      <c r="NL309" s="351">
        <f t="shared" si="918"/>
        <v>1.4798466772585486</v>
      </c>
      <c r="NM309" s="351">
        <f t="shared" si="919"/>
        <v>1.5074599417598702</v>
      </c>
      <c r="NN309" s="351">
        <f t="shared" si="920"/>
        <v>1.5347135864470156</v>
      </c>
      <c r="NO309" s="351">
        <f t="shared" si="921"/>
        <v>1.561620553169057</v>
      </c>
      <c r="NP309" s="351">
        <f t="shared" si="922"/>
        <v>1.5881933826308703</v>
      </c>
      <c r="NQ309" s="351">
        <f t="shared" si="923"/>
        <v>1.6144442147614175</v>
      </c>
      <c r="NR309" s="351">
        <f t="shared" si="924"/>
        <v>1.6403847915317566</v>
      </c>
      <c r="NS309" s="351">
        <f t="shared" si="925"/>
        <v>1.6660264617658986</v>
      </c>
      <c r="NT309" s="351">
        <f t="shared" si="926"/>
        <v>1.6913801875537302</v>
      </c>
      <c r="NU309" s="351">
        <f t="shared" si="927"/>
        <v>1.7164565519330459</v>
      </c>
      <c r="NV309" s="351">
        <f t="shared" si="928"/>
        <v>1.7412657675580838</v>
      </c>
      <c r="NW309" s="351">
        <f t="shared" si="929"/>
        <v>1.7658176861156591</v>
      </c>
      <c r="NX309" s="351">
        <f t="shared" si="930"/>
        <v>1.7901218082877928</v>
      </c>
      <c r="NY309" s="351">
        <f t="shared" si="931"/>
        <v>1.8141872940923349</v>
      </c>
      <c r="NZ309" s="351">
        <f t="shared" si="932"/>
        <v>1.8380229734610516</v>
      </c>
      <c r="OA309" s="351">
        <f t="shared" si="933"/>
        <v>1.861637356938695</v>
      </c>
      <c r="OB309" s="351">
        <f t="shared" si="934"/>
        <v>1.885038646407099</v>
      </c>
      <c r="OC309" s="351">
        <f t="shared" si="935"/>
        <v>1.9082347457558326</v>
      </c>
      <c r="OD309" s="351">
        <f t="shared" si="936"/>
        <v>1.9312332714358653</v>
      </c>
      <c r="OE309" s="351">
        <f t="shared" si="937"/>
        <v>1.9540415628452874</v>
      </c>
      <c r="OF309" s="351">
        <f t="shared" si="938"/>
        <v>1.9766666925068637</v>
      </c>
      <c r="OG309" s="351">
        <f t="shared" si="939"/>
        <v>1.9991154760061576</v>
      </c>
    </row>
    <row r="310" spans="55:397">
      <c r="BC310" s="173"/>
      <c r="BD310" s="182">
        <f t="shared" si="940"/>
        <v>0.22336100866053796</v>
      </c>
      <c r="BE310" s="91">
        <f t="shared" si="940"/>
        <v>226.32054202529008</v>
      </c>
      <c r="BF310" s="170">
        <f t="shared" si="940"/>
        <v>0.36391787340606258</v>
      </c>
      <c r="BG310" s="170">
        <f t="shared" si="940"/>
        <v>216.64999771199948</v>
      </c>
      <c r="BH310" s="116">
        <f t="shared" si="940"/>
        <v>0</v>
      </c>
      <c r="BI310" s="116"/>
      <c r="BJ310" s="109" t="s">
        <v>82</v>
      </c>
      <c r="BK310" s="210">
        <v>52000</v>
      </c>
      <c r="BL310" s="211">
        <v>15.849599999999999</v>
      </c>
      <c r="BM310" s="285">
        <v>520</v>
      </c>
      <c r="BN310" s="115"/>
      <c r="BO310" s="105">
        <f t="shared" si="756"/>
        <v>99.040574467116926</v>
      </c>
      <c r="BP310" s="201">
        <f t="shared" si="757"/>
        <v>0.1592548114212293</v>
      </c>
      <c r="BQ310" s="205">
        <f t="shared" si="943"/>
        <v>-56.500002288000502</v>
      </c>
      <c r="BR310" s="208">
        <f t="shared" si="941"/>
        <v>216.64999771199948</v>
      </c>
      <c r="BS310" s="94"/>
      <c r="BT310" s="196">
        <f t="shared" si="758"/>
        <v>573.56933718429855</v>
      </c>
      <c r="BU310" s="128"/>
      <c r="BV310" s="228">
        <f t="shared" si="819"/>
        <v>9.7745447290517568E-2</v>
      </c>
      <c r="BW310" s="165">
        <f t="shared" si="632"/>
        <v>0.13000392769079941</v>
      </c>
      <c r="BX310" s="200">
        <f t="shared" si="942"/>
        <v>0.75186533996876448</v>
      </c>
      <c r="BY310" s="279"/>
      <c r="CC310" s="269">
        <v>526.54249498305455</v>
      </c>
      <c r="CD310" s="274">
        <v>53000</v>
      </c>
      <c r="CE310" s="72">
        <f t="shared" si="635"/>
        <v>4.9727082533715904E-2</v>
      </c>
      <c r="CF310" s="72">
        <f t="shared" si="636"/>
        <v>9.9370734831889157E-2</v>
      </c>
      <c r="CG310" s="72">
        <f t="shared" si="637"/>
        <v>0.14884889126061163</v>
      </c>
      <c r="CH310" s="72">
        <f t="shared" si="638"/>
        <v>0.198082156354837</v>
      </c>
      <c r="CI310" s="72">
        <f t="shared" si="639"/>
        <v>0.24699499718940363</v>
      </c>
      <c r="CJ310" s="72">
        <f t="shared" si="640"/>
        <v>0.2955167774925872</v>
      </c>
      <c r="CK310" s="72">
        <f t="shared" si="641"/>
        <v>0.34358260058892121</v>
      </c>
      <c r="CL310" s="72">
        <f t="shared" si="642"/>
        <v>0.39113394198510421</v>
      </c>
      <c r="CM310" s="72">
        <f t="shared" si="643"/>
        <v>0.4381190661866407</v>
      </c>
      <c r="CN310" s="72">
        <f t="shared" si="644"/>
        <v>0.48449323482109075</v>
      </c>
      <c r="CO310" s="72">
        <f t="shared" si="645"/>
        <v>0.53021872335845388</v>
      </c>
      <c r="CP310" s="72">
        <f t="shared" si="646"/>
        <v>0.57526467110952162</v>
      </c>
      <c r="CQ310" s="72">
        <f t="shared" si="647"/>
        <v>0.61960679361522852</v>
      </c>
      <c r="CR310" s="72">
        <f t="shared" si="648"/>
        <v>0.66322698822997739</v>
      </c>
      <c r="CS310" s="72">
        <f t="shared" si="649"/>
        <v>0.70611286309982679</v>
      </c>
      <c r="CT310" s="72">
        <f t="shared" si="650"/>
        <v>0.74825721741361373</v>
      </c>
      <c r="CU310" s="72">
        <f t="shared" si="651"/>
        <v>0.78965749735255364</v>
      </c>
      <c r="CV310" s="72">
        <f t="shared" si="652"/>
        <v>0.83031524811955726</v>
      </c>
      <c r="CW310" s="72">
        <f t="shared" si="653"/>
        <v>0.87023557823333642</v>
      </c>
      <c r="CX310" s="72">
        <f t="shared" si="654"/>
        <v>0.90942664825187502</v>
      </c>
      <c r="CY310" s="72">
        <f t="shared" si="655"/>
        <v>0.94789919245977972</v>
      </c>
      <c r="CZ310" s="72">
        <f t="shared" si="656"/>
        <v>0.98566607893472957</v>
      </c>
      <c r="DA310" s="72">
        <f t="shared" si="657"/>
        <v>1.0227419108423166</v>
      </c>
      <c r="DB310" s="72">
        <f t="shared" si="658"/>
        <v>1.0591426697864148</v>
      </c>
      <c r="DC310" s="72">
        <f t="shared" si="659"/>
        <v>1.0948854005177533</v>
      </c>
      <c r="DD310" s="72">
        <f t="shared" si="660"/>
        <v>1.129987935212474</v>
      </c>
      <c r="DE310" s="72">
        <f t="shared" si="661"/>
        <v>1.1644686548030678</v>
      </c>
      <c r="DF310" s="72">
        <f t="shared" si="662"/>
        <v>1.1983462844053911</v>
      </c>
      <c r="DG310" s="72">
        <f t="shared" si="663"/>
        <v>1.231639719671543</v>
      </c>
      <c r="DH310" s="72">
        <f t="shared" si="664"/>
        <v>1.2643678808528143</v>
      </c>
      <c r="DI310" s="72">
        <f t="shared" si="665"/>
        <v>1.2965495914311826</v>
      </c>
      <c r="DJ310" s="72">
        <f t="shared" si="666"/>
        <v>1.3282034783337999</v>
      </c>
      <c r="DK310" s="72">
        <f t="shared" si="667"/>
        <v>1.3593478909519596</v>
      </c>
      <c r="DL310" s="72">
        <f t="shared" si="668"/>
        <v>1.3900008364210865</v>
      </c>
      <c r="DM310" s="72">
        <f t="shared" si="669"/>
        <v>1.4201799288646595</v>
      </c>
      <c r="DN310" s="72">
        <f t="shared" si="670"/>
        <v>1.4499023505501207</v>
      </c>
      <c r="DO310" s="72">
        <f t="shared" si="671"/>
        <v>1.4791848231410887</v>
      </c>
      <c r="DP310" s="72">
        <f t="shared" si="672"/>
        <v>1.5080435874518188</v>
      </c>
      <c r="DQ310" s="72">
        <f t="shared" si="673"/>
        <v>1.536494390314284</v>
      </c>
      <c r="DR310" s="72">
        <f t="shared" si="674"/>
        <v>1.5645524773537891</v>
      </c>
      <c r="DS310" s="72">
        <f t="shared" si="675"/>
        <v>1.5922325906355062</v>
      </c>
      <c r="DT310" s="72">
        <f t="shared" si="676"/>
        <v>1.619548970292354</v>
      </c>
      <c r="DU310" s="72">
        <f t="shared" si="677"/>
        <v>1.6465153593750161</v>
      </c>
      <c r="DV310" s="72">
        <f t="shared" si="678"/>
        <v>1.6731450112791086</v>
      </c>
      <c r="DW310" s="72">
        <f t="shared" si="679"/>
        <v>1.6994506992038849</v>
      </c>
      <c r="DX310" s="72">
        <f t="shared" si="680"/>
        <v>1.7254447271829265</v>
      </c>
      <c r="DY310" s="72">
        <f t="shared" si="681"/>
        <v>1.7511389423014481</v>
      </c>
      <c r="DZ310" s="72">
        <f t="shared" si="682"/>
        <v>1.7765447477785465</v>
      </c>
      <c r="EA310" s="72">
        <f t="shared" si="683"/>
        <v>1.8016731166472275</v>
      </c>
      <c r="EB310" s="72">
        <f t="shared" si="684"/>
        <v>1.8265346058114822</v>
      </c>
      <c r="EC310" s="72">
        <f t="shared" si="685"/>
        <v>1.8511393702992127</v>
      </c>
      <c r="ED310" s="72">
        <f t="shared" si="686"/>
        <v>1.8754971775632743</v>
      </c>
      <c r="EE310" s="72">
        <f t="shared" si="687"/>
        <v>1.8996174217111499</v>
      </c>
      <c r="EF310" s="72">
        <f t="shared" si="688"/>
        <v>1.9235091375676465</v>
      </c>
      <c r="EG310" s="72">
        <f t="shared" si="689"/>
        <v>1.9471810144949933</v>
      </c>
      <c r="EH310" s="72">
        <f t="shared" si="690"/>
        <v>1.9706414099114722</v>
      </c>
      <c r="EI310" s="72">
        <f t="shared" si="691"/>
        <v>1.9938983624637341</v>
      </c>
      <c r="EJ310" s="72">
        <f t="shared" si="692"/>
        <v>2.0169596048195304</v>
      </c>
      <c r="EK310" s="72">
        <f t="shared" si="693"/>
        <v>2.039832576057282</v>
      </c>
      <c r="EL310" s="72">
        <f t="shared" si="694"/>
        <v>2.0625244336367814</v>
      </c>
      <c r="EO310" s="269">
        <v>526.54249498305455</v>
      </c>
      <c r="EP310" s="274">
        <v>53000</v>
      </c>
      <c r="EQ310" s="149">
        <f t="shared" si="759"/>
        <v>216.75714338687578</v>
      </c>
      <c r="ER310" s="149">
        <f t="shared" si="760"/>
        <v>217.07786165311569</v>
      </c>
      <c r="ES310" s="149">
        <f t="shared" si="761"/>
        <v>217.6100168538317</v>
      </c>
      <c r="ET310" s="149">
        <f t="shared" si="762"/>
        <v>218.3501170011105</v>
      </c>
      <c r="EU310" s="149">
        <f t="shared" si="763"/>
        <v>219.29341056990648</v>
      </c>
      <c r="EV310" s="149">
        <f t="shared" si="764"/>
        <v>220.43401375526739</v>
      </c>
      <c r="EW310" s="149">
        <f t="shared" si="765"/>
        <v>221.76506097649147</v>
      </c>
      <c r="EX310" s="149">
        <f t="shared" si="766"/>
        <v>223.27887064761291</v>
      </c>
      <c r="EY310" s="149">
        <f t="shared" si="767"/>
        <v>224.96711816321439</v>
      </c>
      <c r="EZ310" s="149">
        <f t="shared" si="768"/>
        <v>226.82100859105756</v>
      </c>
      <c r="FA310" s="149">
        <f t="shared" si="769"/>
        <v>228.83144257636579</v>
      </c>
      <c r="FB310" s="149">
        <f t="shared" si="770"/>
        <v>230.98917027491905</v>
      </c>
      <c r="FC310" s="149">
        <f t="shared" si="771"/>
        <v>233.28492957113832</v>
      </c>
      <c r="FD310" s="149">
        <f t="shared" si="772"/>
        <v>235.70956625364147</v>
      </c>
      <c r="FE310" s="149">
        <f t="shared" si="773"/>
        <v>238.25413510144224</v>
      </c>
      <c r="FF310" s="149">
        <f t="shared" si="774"/>
        <v>240.90998190741735</v>
      </c>
      <c r="FG310" s="149">
        <f t="shared" si="775"/>
        <v>243.66880729886932</v>
      </c>
      <c r="FH310" s="149">
        <f t="shared" si="776"/>
        <v>246.52271380640821</v>
      </c>
      <c r="FI310" s="149">
        <f t="shared" si="777"/>
        <v>249.4642380025837</v>
      </c>
      <c r="FJ310" s="149">
        <f t="shared" si="778"/>
        <v>252.48636971463739</v>
      </c>
      <c r="FK310" s="149">
        <f t="shared" si="779"/>
        <v>255.58256035076545</v>
      </c>
      <c r="FL310" s="149">
        <f t="shared" si="780"/>
        <v>258.74672230573771</v>
      </c>
      <c r="FM310" s="149">
        <f t="shared" si="781"/>
        <v>261.97322126500904</v>
      </c>
      <c r="FN310" s="149">
        <f t="shared" si="782"/>
        <v>265.25686303638759</v>
      </c>
      <c r="FO310" s="149">
        <f t="shared" si="783"/>
        <v>268.59287632820605</v>
      </c>
      <c r="FP310" s="149">
        <f t="shared" si="784"/>
        <v>271.97689268003916</v>
      </c>
      <c r="FQ310" s="149">
        <f t="shared" si="785"/>
        <v>275.40492454815706</v>
      </c>
      <c r="FR310" s="149">
        <f t="shared" si="786"/>
        <v>278.87334236056807</v>
      </c>
      <c r="FS310" s="149">
        <f t="shared" si="787"/>
        <v>282.37885118966483</v>
      </c>
      <c r="FT310" s="149">
        <f t="shared" si="788"/>
        <v>285.91846754573777</v>
      </c>
      <c r="FU310" s="149">
        <f t="shared" si="789"/>
        <v>289.4894966716941</v>
      </c>
      <c r="FV310" s="149">
        <f t="shared" si="790"/>
        <v>293.08951061698326</v>
      </c>
      <c r="FW310" s="149">
        <f t="shared" si="791"/>
        <v>296.7163272850118</v>
      </c>
      <c r="FX310" s="149">
        <f t="shared" si="792"/>
        <v>300.36799058100894</v>
      </c>
      <c r="FY310" s="149">
        <f t="shared" si="793"/>
        <v>304.04275173412753</v>
      </c>
      <c r="FZ310" s="149">
        <f t="shared" si="794"/>
        <v>307.7390518262709</v>
      </c>
      <c r="GA310" s="149">
        <f t="shared" si="795"/>
        <v>311.45550552877984</v>
      </c>
      <c r="GB310" s="149">
        <f t="shared" si="796"/>
        <v>315.19088602481912</v>
      </c>
      <c r="GC310" s="149">
        <f t="shared" si="797"/>
        <v>318.94411107856678</v>
      </c>
      <c r="GD310" s="149">
        <f t="shared" si="798"/>
        <v>322.71423020076151</v>
      </c>
      <c r="GE310" s="317">
        <f t="shared" si="799"/>
        <v>326.50041285269435</v>
      </c>
      <c r="GF310" s="149">
        <f t="shared" si="800"/>
        <v>330.3019376264362</v>
      </c>
      <c r="GG310" s="149">
        <f t="shared" si="801"/>
        <v>334.1181823371839</v>
      </c>
      <c r="GH310" s="149">
        <f t="shared" si="802"/>
        <v>337.948614963512</v>
      </c>
      <c r="GI310" s="149">
        <f t="shared" si="803"/>
        <v>341.79278537252441</v>
      </c>
      <c r="GJ310" s="149">
        <f t="shared" si="804"/>
        <v>345.65031776904152</v>
      </c>
      <c r="GK310" s="149">
        <f t="shared" si="805"/>
        <v>349.52090381072446</v>
      </c>
      <c r="GL310" s="149">
        <f t="shared" si="806"/>
        <v>353.40429633420655</v>
      </c>
      <c r="GM310" s="149">
        <f t="shared" si="807"/>
        <v>357.30030364069131</v>
      </c>
      <c r="GN310" s="149">
        <f t="shared" si="808"/>
        <v>361.20878429295277</v>
      </c>
      <c r="GO310" s="149">
        <f t="shared" si="809"/>
        <v>365.12964237914906</v>
      </c>
      <c r="GP310" s="149">
        <f t="shared" si="810"/>
        <v>369.06282320225733</v>
      </c>
      <c r="GQ310" s="149">
        <f t="shared" si="811"/>
        <v>373.00830935720114</v>
      </c>
      <c r="GR310" s="149">
        <f t="shared" si="812"/>
        <v>376.96611716085965</v>
      </c>
      <c r="GS310" s="149">
        <f t="shared" si="813"/>
        <v>380.93629340308081</v>
      </c>
      <c r="GT310" s="149">
        <f t="shared" si="814"/>
        <v>384.91891238956237</v>
      </c>
      <c r="GU310" s="149">
        <f t="shared" si="815"/>
        <v>388.9140732500253</v>
      </c>
      <c r="GV310" s="149">
        <f t="shared" si="816"/>
        <v>392.92189748746245</v>
      </c>
      <c r="GW310" s="149">
        <f t="shared" si="817"/>
        <v>396.94252674643008</v>
      </c>
      <c r="GX310" s="149">
        <f t="shared" si="818"/>
        <v>400.9761207803457</v>
      </c>
      <c r="HA310" s="269">
        <v>516.76096575965823</v>
      </c>
      <c r="HB310" s="274">
        <v>52000</v>
      </c>
      <c r="HC310" s="149">
        <f t="shared" si="820"/>
        <v>27.727230335178486</v>
      </c>
      <c r="HD310" s="149">
        <f t="shared" si="821"/>
        <v>55.410749734340577</v>
      </c>
      <c r="HE310" s="149">
        <f t="shared" si="822"/>
        <v>83.007522893864021</v>
      </c>
      <c r="HF310" s="149">
        <f t="shared" si="823"/>
        <v>110.47583817094925</v>
      </c>
      <c r="HG310" s="149">
        <f t="shared" si="824"/>
        <v>137.77590255711206</v>
      </c>
      <c r="HH310" s="149">
        <f t="shared" si="825"/>
        <v>164.87036218239987</v>
      </c>
      <c r="HI310" s="149">
        <f t="shared" si="826"/>
        <v>191.72473235997504</v>
      </c>
      <c r="HJ310" s="149">
        <f t="shared" si="827"/>
        <v>218.30772736904379</v>
      </c>
      <c r="HK310" s="149">
        <f t="shared" si="828"/>
        <v>244.59148646565063</v>
      </c>
      <c r="HL310" s="149">
        <f t="shared" si="829"/>
        <v>270.55169841812199</v>
      </c>
      <c r="HM310" s="149">
        <f t="shared" si="830"/>
        <v>296.16763173343912</v>
      </c>
      <c r="HN310" s="149">
        <f t="shared" si="831"/>
        <v>321.42208139955119</v>
      </c>
      <c r="HO310" s="149">
        <f t="shared" si="832"/>
        <v>346.30124532019408</v>
      </c>
      <c r="HP310" s="149">
        <f t="shared" si="833"/>
        <v>370.79454472246039</v>
      </c>
      <c r="HQ310" s="149">
        <f t="shared" si="834"/>
        <v>394.89440284272683</v>
      </c>
      <c r="HR310" s="149">
        <f t="shared" si="835"/>
        <v>418.59599537768344</v>
      </c>
      <c r="HS310" s="149">
        <f t="shared" si="836"/>
        <v>441.8969847789528</v>
      </c>
      <c r="HT310" s="149">
        <f t="shared" si="837"/>
        <v>464.79724871397178</v>
      </c>
      <c r="HU310" s="149">
        <f t="shared" si="838"/>
        <v>487.29861111903261</v>
      </c>
      <c r="HV310" s="149">
        <f t="shared" si="839"/>
        <v>509.40458239398845</v>
      </c>
      <c r="HW310" s="149">
        <f t="shared" si="840"/>
        <v>531.12011354515766</v>
      </c>
      <c r="HX310" s="149">
        <f t="shared" si="841"/>
        <v>552.4513675439764</v>
      </c>
      <c r="HY310" s="149">
        <f t="shared" si="842"/>
        <v>573.40550986740584</v>
      </c>
      <c r="HZ310" s="149">
        <f t="shared" si="843"/>
        <v>593.99051912942275</v>
      </c>
      <c r="IA310" s="149">
        <f t="shared" si="844"/>
        <v>614.21501788881938</v>
      </c>
      <c r="IB310" s="149">
        <f t="shared" si="845"/>
        <v>634.08812310370581</v>
      </c>
      <c r="IC310" s="149">
        <f t="shared" si="846"/>
        <v>653.61931526813078</v>
      </c>
      <c r="ID310" s="149">
        <f t="shared" si="847"/>
        <v>672.81832498027711</v>
      </c>
      <c r="IE310" s="149">
        <f t="shared" si="848"/>
        <v>691.69503552458855</v>
      </c>
      <c r="IF310" s="149">
        <f t="shared" si="849"/>
        <v>710.25939997527132</v>
      </c>
      <c r="IG310" s="149">
        <f t="shared" si="850"/>
        <v>728.52137132201631</v>
      </c>
      <c r="IH310" s="149">
        <f t="shared" si="851"/>
        <v>746.49084416131404</v>
      </c>
      <c r="II310" s="149">
        <f t="shared" si="852"/>
        <v>764.17760657234965</v>
      </c>
      <c r="IJ310" s="149">
        <f t="shared" si="853"/>
        <v>781.59130089277312</v>
      </c>
      <c r="IK310" s="149">
        <f t="shared" si="854"/>
        <v>798.74139221736516</v>
      </c>
      <c r="IL310" s="149">
        <f t="shared" si="855"/>
        <v>815.63714355442096</v>
      </c>
      <c r="IM310" s="149">
        <f t="shared" si="856"/>
        <v>832.28759668594284</v>
      </c>
      <c r="IN310" s="149">
        <f t="shared" si="857"/>
        <v>848.7015578846665</v>
      </c>
      <c r="IO310" s="149">
        <f t="shared" si="858"/>
        <v>864.88758774163045</v>
      </c>
      <c r="IP310" s="149">
        <f t="shared" si="859"/>
        <v>880.85399445098085</v>
      </c>
      <c r="IQ310" s="317">
        <f t="shared" si="860"/>
        <v>896.6088299834031</v>
      </c>
      <c r="IR310" s="149">
        <f t="shared" si="861"/>
        <v>912.15988865592226</v>
      </c>
      <c r="IS310" s="149">
        <f t="shared" si="862"/>
        <v>927.51470767389128</v>
      </c>
      <c r="IT310" s="149">
        <f t="shared" si="863"/>
        <v>942.68056928131034</v>
      </c>
      <c r="IU310" s="149">
        <f t="shared" si="864"/>
        <v>957.66450420867955</v>
      </c>
      <c r="IV310" s="149">
        <f t="shared" si="865"/>
        <v>972.47329615398314</v>
      </c>
      <c r="IW310" s="149">
        <f t="shared" si="866"/>
        <v>987.11348707280479</v>
      </c>
      <c r="IX310" s="149">
        <f t="shared" si="867"/>
        <v>1001.5913830885669</v>
      </c>
      <c r="IY310" s="149">
        <f t="shared" si="868"/>
        <v>1015.9130608641201</v>
      </c>
      <c r="IZ310" s="149">
        <f t="shared" si="869"/>
        <v>1030.0843743018804</v>
      </c>
      <c r="JA310" s="149">
        <f t="shared" si="870"/>
        <v>1044.1109614620241</v>
      </c>
      <c r="JB310" s="149">
        <f t="shared" si="871"/>
        <v>1057.9982516072994</v>
      </c>
      <c r="JC310" s="149">
        <f t="shared" si="872"/>
        <v>1071.7514722992362</v>
      </c>
      <c r="JD310" s="149">
        <f t="shared" si="873"/>
        <v>1085.3756564843789</v>
      </c>
      <c r="JE310" s="149">
        <f t="shared" si="874"/>
        <v>1098.8756495208415</v>
      </c>
      <c r="JF310" s="149">
        <f t="shared" si="875"/>
        <v>1112.2561161053916</v>
      </c>
      <c r="JG310" s="149">
        <f t="shared" si="876"/>
        <v>1125.5215470696155</v>
      </c>
      <c r="JH310" s="149">
        <f t="shared" si="877"/>
        <v>1138.6762660207087</v>
      </c>
      <c r="JI310" s="149">
        <f t="shared" si="878"/>
        <v>1151.7244358083269</v>
      </c>
      <c r="JJ310" s="149">
        <f t="shared" si="879"/>
        <v>1164.6700648038095</v>
      </c>
      <c r="JL310" s="269">
        <v>526.54249498305455</v>
      </c>
      <c r="JM310" s="274">
        <v>53000</v>
      </c>
      <c r="JN310" s="115">
        <f t="shared" si="695"/>
        <v>269.53264037670857</v>
      </c>
      <c r="JO310" s="115">
        <f t="shared" si="696"/>
        <v>279.85335864294848</v>
      </c>
      <c r="JP310" s="115">
        <f t="shared" si="697"/>
        <v>290.38551384366451</v>
      </c>
      <c r="JQ310" s="115">
        <f t="shared" si="698"/>
        <v>301.12561399094329</v>
      </c>
      <c r="JR310" s="115">
        <f t="shared" si="699"/>
        <v>312.06890755973927</v>
      </c>
      <c r="JS310" s="115">
        <f t="shared" si="700"/>
        <v>323.20951074510015</v>
      </c>
      <c r="JT310" s="115">
        <f t="shared" si="701"/>
        <v>334.54055796632429</v>
      </c>
      <c r="JU310" s="115">
        <f t="shared" si="702"/>
        <v>346.05436763744569</v>
      </c>
      <c r="JV310" s="115">
        <f t="shared" si="703"/>
        <v>357.74261515304715</v>
      </c>
      <c r="JW310" s="115">
        <f t="shared" si="704"/>
        <v>369.59650558089038</v>
      </c>
      <c r="JX310" s="115">
        <f t="shared" si="705"/>
        <v>381.60693956619855</v>
      </c>
      <c r="JY310" s="115">
        <f t="shared" si="706"/>
        <v>393.76466726475184</v>
      </c>
      <c r="JZ310" s="115">
        <f t="shared" si="707"/>
        <v>406.06042656097111</v>
      </c>
      <c r="KA310" s="115">
        <f t="shared" si="708"/>
        <v>418.48506324347426</v>
      </c>
      <c r="KB310" s="115">
        <f t="shared" si="709"/>
        <v>431.02963209127506</v>
      </c>
      <c r="KC310" s="115">
        <f t="shared" si="710"/>
        <v>443.68547889725016</v>
      </c>
      <c r="KD310" s="115">
        <f t="shared" si="711"/>
        <v>456.44430428870214</v>
      </c>
      <c r="KE310" s="115">
        <f t="shared" si="712"/>
        <v>469.29821079624099</v>
      </c>
      <c r="KF310" s="115">
        <f t="shared" si="713"/>
        <v>482.23973499241652</v>
      </c>
      <c r="KG310" s="115">
        <f t="shared" si="714"/>
        <v>495.26186670447009</v>
      </c>
      <c r="KH310" s="115">
        <f t="shared" si="715"/>
        <v>508.35805734059818</v>
      </c>
      <c r="KI310" s="115">
        <f t="shared" si="716"/>
        <v>521.52221929557049</v>
      </c>
      <c r="KJ310" s="115">
        <f t="shared" si="717"/>
        <v>534.74871825484183</v>
      </c>
      <c r="KK310" s="115">
        <f t="shared" si="718"/>
        <v>548.03236002622032</v>
      </c>
      <c r="KL310" s="115">
        <f t="shared" si="719"/>
        <v>561.36837331803872</v>
      </c>
      <c r="KM310" s="115">
        <f t="shared" si="720"/>
        <v>574.75238966987195</v>
      </c>
      <c r="KN310" s="115">
        <f t="shared" si="721"/>
        <v>588.18042153798979</v>
      </c>
      <c r="KO310" s="115">
        <f t="shared" si="722"/>
        <v>601.64883935040075</v>
      </c>
      <c r="KP310" s="115">
        <f t="shared" si="723"/>
        <v>615.15434817949756</v>
      </c>
      <c r="KQ310" s="115">
        <f t="shared" si="724"/>
        <v>628.69396453557056</v>
      </c>
      <c r="KR310" s="115">
        <f t="shared" si="725"/>
        <v>642.26499366152689</v>
      </c>
      <c r="KS310" s="115">
        <f t="shared" si="726"/>
        <v>655.86500760681599</v>
      </c>
      <c r="KT310" s="115">
        <f t="shared" si="727"/>
        <v>669.49182427484448</v>
      </c>
      <c r="KU310" s="115">
        <f t="shared" si="728"/>
        <v>683.14348757084167</v>
      </c>
      <c r="KV310" s="115">
        <f t="shared" si="729"/>
        <v>696.81824872396032</v>
      </c>
      <c r="KW310" s="115">
        <f t="shared" si="730"/>
        <v>710.51454881610357</v>
      </c>
      <c r="KX310" s="115">
        <f t="shared" si="731"/>
        <v>724.23100251861251</v>
      </c>
      <c r="KY310" s="115">
        <f t="shared" si="732"/>
        <v>737.96638301465191</v>
      </c>
      <c r="KZ310" s="115">
        <f t="shared" si="733"/>
        <v>751.71960806839957</v>
      </c>
      <c r="LA310" s="115">
        <f t="shared" si="734"/>
        <v>765.48972719059429</v>
      </c>
      <c r="LB310" s="360">
        <f t="shared" si="735"/>
        <v>779.27590984252708</v>
      </c>
      <c r="LC310" s="115">
        <f t="shared" si="736"/>
        <v>793.07743461626887</v>
      </c>
      <c r="LD310" s="115">
        <f t="shared" si="737"/>
        <v>806.89367932701657</v>
      </c>
      <c r="LE310" s="115">
        <f t="shared" si="738"/>
        <v>820.72411195334473</v>
      </c>
      <c r="LF310" s="115">
        <f t="shared" si="739"/>
        <v>834.56828236235719</v>
      </c>
      <c r="LG310" s="115">
        <f t="shared" si="740"/>
        <v>848.42581475887425</v>
      </c>
      <c r="LH310" s="115">
        <f t="shared" si="741"/>
        <v>862.29640080055719</v>
      </c>
      <c r="LI310" s="115">
        <f t="shared" si="742"/>
        <v>876.17979332403934</v>
      </c>
      <c r="LJ310" s="115">
        <f t="shared" si="743"/>
        <v>890.0758006305241</v>
      </c>
      <c r="LK310" s="115">
        <f t="shared" si="744"/>
        <v>903.98428128278556</v>
      </c>
      <c r="LL310" s="115">
        <f t="shared" si="745"/>
        <v>917.90513936898174</v>
      </c>
      <c r="LM310" s="115">
        <f t="shared" si="746"/>
        <v>931.83832019209012</v>
      </c>
      <c r="LN310" s="115">
        <f t="shared" si="747"/>
        <v>945.78380634703387</v>
      </c>
      <c r="LO310" s="115">
        <f t="shared" si="748"/>
        <v>959.74161415069239</v>
      </c>
      <c r="LP310" s="115">
        <f t="shared" si="749"/>
        <v>973.7117903929136</v>
      </c>
      <c r="LQ310" s="115">
        <f t="shared" si="750"/>
        <v>987.6944093793951</v>
      </c>
      <c r="LR310" s="115">
        <f t="shared" si="751"/>
        <v>1001.6895702398581</v>
      </c>
      <c r="LS310" s="115">
        <f t="shared" si="752"/>
        <v>1015.6973944772951</v>
      </c>
      <c r="LT310" s="115">
        <f t="shared" si="753"/>
        <v>1029.7180237362627</v>
      </c>
      <c r="LU310" s="115">
        <f t="shared" si="754"/>
        <v>1043.7516177701784</v>
      </c>
      <c r="LX310" s="269">
        <v>520</v>
      </c>
      <c r="LY310" s="352">
        <v>52000</v>
      </c>
      <c r="LZ310" s="351">
        <f t="shared" si="880"/>
        <v>4.8341549203613041E-2</v>
      </c>
      <c r="MA310" s="351">
        <f t="shared" si="881"/>
        <v>9.6606889772658938E-2</v>
      </c>
      <c r="MB310" s="351">
        <f t="shared" si="882"/>
        <v>0.14472099101628258</v>
      </c>
      <c r="MC310" s="351">
        <f t="shared" si="883"/>
        <v>0.19261113000441182</v>
      </c>
      <c r="MD310" s="351">
        <f t="shared" si="884"/>
        <v>0.24020792888522577</v>
      </c>
      <c r="ME310" s="351">
        <f t="shared" si="885"/>
        <v>0.28744626236779452</v>
      </c>
      <c r="MF310" s="351">
        <f t="shared" si="886"/>
        <v>0.33426600749120988</v>
      </c>
      <c r="MG310" s="351">
        <f t="shared" si="887"/>
        <v>0.38061261859069262</v>
      </c>
      <c r="MH310" s="351">
        <f t="shared" si="888"/>
        <v>0.42643752134026441</v>
      </c>
      <c r="MI310" s="351">
        <f t="shared" si="889"/>
        <v>0.47169832987635574</v>
      </c>
      <c r="MJ310" s="351">
        <f t="shared" si="890"/>
        <v>0.51635889949653102</v>
      </c>
      <c r="MK310" s="351">
        <f t="shared" si="891"/>
        <v>0.56038923380639549</v>
      </c>
      <c r="ML310" s="351">
        <f t="shared" si="892"/>
        <v>0.60376526928761021</v>
      </c>
      <c r="MM310" s="351">
        <f t="shared" si="893"/>
        <v>0.64646856218416915</v>
      </c>
      <c r="MN310" s="351">
        <f t="shared" si="894"/>
        <v>0.68848590264831377</v>
      </c>
      <c r="MO310" s="351">
        <f t="shared" si="895"/>
        <v>0.7298088796597938</v>
      </c>
      <c r="MP310" s="351">
        <f t="shared" si="896"/>
        <v>0.77043341777693919</v>
      </c>
      <c r="MQ310" s="351">
        <f t="shared" si="897"/>
        <v>0.81035930371679499</v>
      </c>
      <c r="MR310" s="351">
        <f t="shared" si="898"/>
        <v>0.84958971745460388</v>
      </c>
      <c r="MS310" s="351">
        <f t="shared" si="899"/>
        <v>0.88813077926149187</v>
      </c>
      <c r="MT310" s="351">
        <f t="shared" si="900"/>
        <v>0.92599112106039738</v>
      </c>
      <c r="MU310" s="351">
        <f t="shared" si="901"/>
        <v>0.96318148779711266</v>
      </c>
      <c r="MV310" s="351">
        <f t="shared" si="902"/>
        <v>0.99971437225410797</v>
      </c>
      <c r="MW310" s="351">
        <f t="shared" si="903"/>
        <v>1.035603684892525</v>
      </c>
      <c r="MX310" s="351">
        <f t="shared" si="904"/>
        <v>1.0708644588709257</v>
      </c>
      <c r="MY310" s="351">
        <f t="shared" si="905"/>
        <v>1.1055125893174471</v>
      </c>
      <c r="MZ310" s="351">
        <f t="shared" si="906"/>
        <v>1.1395646051736386</v>
      </c>
      <c r="NA310" s="351">
        <f t="shared" si="907"/>
        <v>1.1730374714296974</v>
      </c>
      <c r="NB310" s="351">
        <f t="shared" si="908"/>
        <v>1.205948419279488</v>
      </c>
      <c r="NC310" s="351">
        <f t="shared" si="909"/>
        <v>1.2383148015931189</v>
      </c>
      <c r="ND310" s="351">
        <f t="shared" si="910"/>
        <v>1.270153971093348</v>
      </c>
      <c r="NE310" s="351">
        <f t="shared" si="911"/>
        <v>1.301483178696236</v>
      </c>
      <c r="NF310" s="351">
        <f t="shared" si="912"/>
        <v>1.3323194896082897</v>
      </c>
      <c r="NG310" s="351">
        <f t="shared" si="913"/>
        <v>1.3626797149402587</v>
      </c>
      <c r="NH310" s="351">
        <f t="shared" si="914"/>
        <v>1.3925803567855557</v>
      </c>
      <c r="NI310" s="351">
        <f t="shared" si="915"/>
        <v>1.4220375649061963</v>
      </c>
      <c r="NJ310" s="351">
        <f t="shared" si="916"/>
        <v>1.4510671033631515</v>
      </c>
      <c r="NK310" s="351">
        <f t="shared" si="917"/>
        <v>1.4796843256144336</v>
      </c>
      <c r="NL310" s="351">
        <f t="shared" si="918"/>
        <v>1.507904156779786</v>
      </c>
      <c r="NM310" s="351">
        <f t="shared" si="919"/>
        <v>1.535741081932952</v>
      </c>
      <c r="NN310" s="351">
        <f t="shared" si="920"/>
        <v>1.5632091394301748</v>
      </c>
      <c r="NO310" s="351">
        <f t="shared" si="921"/>
        <v>1.5903219184166888</v>
      </c>
      <c r="NP310" s="351">
        <f t="shared" si="922"/>
        <v>1.6170925597716592</v>
      </c>
      <c r="NQ310" s="351">
        <f t="shared" si="923"/>
        <v>1.6435337598571966</v>
      </c>
      <c r="NR310" s="351">
        <f t="shared" si="924"/>
        <v>1.6696577765295777</v>
      </c>
      <c r="NS310" s="351">
        <f t="shared" si="925"/>
        <v>1.6954764369517008</v>
      </c>
      <c r="NT310" s="351">
        <f t="shared" si="926"/>
        <v>1.7210011468162336</v>
      </c>
      <c r="NU310" s="351">
        <f t="shared" si="927"/>
        <v>1.7462429006499294</v>
      </c>
      <c r="NV310" s="351">
        <f t="shared" si="928"/>
        <v>1.7712122929222911</v>
      </c>
      <c r="NW310" s="351">
        <f t="shared" si="929"/>
        <v>1.7959195297270485</v>
      </c>
      <c r="NX310" s="351">
        <f t="shared" si="930"/>
        <v>1.8203744408438134</v>
      </c>
      <c r="NY310" s="351">
        <f t="shared" si="931"/>
        <v>1.844586492020484</v>
      </c>
      <c r="NZ310" s="351">
        <f t="shared" si="932"/>
        <v>1.8685647973452639</v>
      </c>
      <c r="OA310" s="351">
        <f t="shared" si="933"/>
        <v>1.8923181316012843</v>
      </c>
      <c r="OB310" s="351">
        <f t="shared" si="934"/>
        <v>1.9158549425171802</v>
      </c>
      <c r="OC310" s="351">
        <f t="shared" si="935"/>
        <v>1.939183362844243</v>
      </c>
      <c r="OD310" s="351">
        <f t="shared" si="936"/>
        <v>1.962311222205319</v>
      </c>
      <c r="OE310" s="351">
        <f t="shared" si="937"/>
        <v>1.9852460586728171</v>
      </c>
      <c r="OF310" s="351">
        <f t="shared" si="938"/>
        <v>2.0079951300434602</v>
      </c>
      <c r="OG310" s="351">
        <f t="shared" si="939"/>
        <v>2.0305654247859124</v>
      </c>
    </row>
    <row r="311" spans="55:397">
      <c r="BC311" s="173"/>
      <c r="BD311" s="182">
        <f t="shared" si="940"/>
        <v>0.22336100866053796</v>
      </c>
      <c r="BE311" s="91">
        <f t="shared" si="940"/>
        <v>226.32054202529008</v>
      </c>
      <c r="BF311" s="170">
        <f t="shared" si="940"/>
        <v>0.36391787340606258</v>
      </c>
      <c r="BG311" s="170">
        <f t="shared" si="940"/>
        <v>216.64999771199948</v>
      </c>
      <c r="BH311" s="116">
        <f t="shared" si="940"/>
        <v>0</v>
      </c>
      <c r="BI311" s="116"/>
      <c r="BJ311" s="109" t="s">
        <v>80</v>
      </c>
      <c r="BK311" s="210">
        <v>53000</v>
      </c>
      <c r="BL311" s="211">
        <v>16.154399999999999</v>
      </c>
      <c r="BM311" s="285">
        <v>530</v>
      </c>
      <c r="BN311" s="115"/>
      <c r="BO311" s="105">
        <f t="shared" si="756"/>
        <v>93.595198109050074</v>
      </c>
      <c r="BP311" s="201">
        <f t="shared" si="757"/>
        <v>0.15049877996959951</v>
      </c>
      <c r="BQ311" s="205">
        <f t="shared" si="943"/>
        <v>-56.500002288000502</v>
      </c>
      <c r="BR311" s="208">
        <f t="shared" si="941"/>
        <v>216.64999771199948</v>
      </c>
      <c r="BS311" s="94"/>
      <c r="BT311" s="196">
        <f t="shared" si="758"/>
        <v>573.56933718429855</v>
      </c>
      <c r="BU311" s="128"/>
      <c r="BV311" s="228">
        <f t="shared" si="819"/>
        <v>9.2371278666716086E-2</v>
      </c>
      <c r="BW311" s="165">
        <f t="shared" si="632"/>
        <v>0.12285614691395877</v>
      </c>
      <c r="BX311" s="200">
        <f t="shared" si="942"/>
        <v>0.75186533996876448</v>
      </c>
      <c r="BY311" s="279"/>
      <c r="CC311" s="269">
        <v>536.3156200196571</v>
      </c>
      <c r="CD311" s="274">
        <v>54000</v>
      </c>
      <c r="CE311" s="72">
        <f t="shared" si="635"/>
        <v>5.1168000090042534E-2</v>
      </c>
      <c r="CF311" s="72">
        <f t="shared" si="636"/>
        <v>0.10224460858315911</v>
      </c>
      <c r="CG311" s="72">
        <f t="shared" si="637"/>
        <v>0.15314001654373935</v>
      </c>
      <c r="CH311" s="72">
        <f t="shared" si="638"/>
        <v>0.20376750782811592</v>
      </c>
      <c r="CI311" s="72">
        <f t="shared" si="639"/>
        <v>0.25404483049234416</v>
      </c>
      <c r="CJ311" s="72">
        <f t="shared" si="640"/>
        <v>0.3038953750721195</v>
      </c>
      <c r="CK311" s="72">
        <f t="shared" si="641"/>
        <v>0.35324912095604821</v>
      </c>
      <c r="CL311" s="72">
        <f t="shared" si="642"/>
        <v>0.40204332954787575</v>
      </c>
      <c r="CM311" s="72">
        <f t="shared" si="643"/>
        <v>0.4502229802007261</v>
      </c>
      <c r="CN311" s="72">
        <f t="shared" si="644"/>
        <v>0.49774096027743664</v>
      </c>
      <c r="CO311" s="72">
        <f t="shared" si="645"/>
        <v>0.54455803292025617</v>
      </c>
      <c r="CP311" s="72">
        <f t="shared" si="646"/>
        <v>0.59064261458135292</v>
      </c>
      <c r="CQ311" s="72">
        <f t="shared" si="647"/>
        <v>0.63597039901386831</v>
      </c>
      <c r="CR311" s="72">
        <f t="shared" si="648"/>
        <v>0.68052386563882339</v>
      </c>
      <c r="CS311" s="72">
        <f t="shared" si="649"/>
        <v>0.72429170865257031</v>
      </c>
      <c r="CT311" s="72">
        <f t="shared" si="650"/>
        <v>0.76726821970998671</v>
      </c>
      <c r="CU311" s="72">
        <f t="shared" si="651"/>
        <v>0.80945265228652641</v>
      </c>
      <c r="CV311" s="72">
        <f t="shared" si="652"/>
        <v>0.85084859056394979</v>
      </c>
      <c r="CW311" s="72">
        <f t="shared" si="653"/>
        <v>0.89146334042855901</v>
      </c>
      <c r="CX311" s="72">
        <f t="shared" si="654"/>
        <v>0.93130735528880548</v>
      </c>
      <c r="CY311" s="72">
        <f t="shared" si="655"/>
        <v>0.97039370513574896</v>
      </c>
      <c r="CZ311" s="72">
        <f t="shared" si="656"/>
        <v>1.0087375936918959</v>
      </c>
      <c r="DA311" s="72">
        <f t="shared" si="657"/>
        <v>1.0463559256367738</v>
      </c>
      <c r="DB311" s="72">
        <f t="shared" si="658"/>
        <v>1.083266923719252</v>
      </c>
      <c r="DC311" s="72">
        <f t="shared" si="659"/>
        <v>1.1194897939879147</v>
      </c>
      <c r="DD311" s="72">
        <f t="shared" si="660"/>
        <v>1.155044436298204</v>
      </c>
      <c r="DE311" s="72">
        <f t="shared" si="661"/>
        <v>1.1899511965914742</v>
      </c>
      <c r="DF311" s="72">
        <f t="shared" si="662"/>
        <v>1.2242306570961403</v>
      </c>
      <c r="DG311" s="72">
        <f t="shared" si="663"/>
        <v>1.2579034604941395</v>
      </c>
      <c r="DH311" s="72">
        <f t="shared" si="664"/>
        <v>1.2909901641602068</v>
      </c>
      <c r="DI311" s="72">
        <f t="shared" si="665"/>
        <v>1.3235111207614705</v>
      </c>
      <c r="DJ311" s="72">
        <f t="shared" si="666"/>
        <v>1.355486381758469</v>
      </c>
      <c r="DK311" s="72">
        <f t="shared" si="667"/>
        <v>1.3869356206429029</v>
      </c>
      <c r="DL311" s="72">
        <f t="shared" si="668"/>
        <v>1.4178780730584573</v>
      </c>
      <c r="DM311" s="72">
        <f t="shared" si="669"/>
        <v>1.4483324912623359</v>
      </c>
      <c r="DN311" s="72">
        <f t="shared" si="670"/>
        <v>1.4783171106847175</v>
      </c>
      <c r="DO311" s="72">
        <f t="shared" si="671"/>
        <v>1.5078496266247592</v>
      </c>
      <c r="DP311" s="72">
        <f t="shared" si="672"/>
        <v>1.5369471793801475</v>
      </c>
      <c r="DQ311" s="72">
        <f t="shared" si="673"/>
        <v>1.5656263463413336</v>
      </c>
      <c r="DR311" s="72">
        <f t="shared" si="674"/>
        <v>1.5939031397907495</v>
      </c>
      <c r="DS311" s="72">
        <f t="shared" si="675"/>
        <v>1.6217930093323729</v>
      </c>
      <c r="DT311" s="72">
        <f t="shared" si="676"/>
        <v>1.6493108480394996</v>
      </c>
      <c r="DU311" s="72">
        <f t="shared" si="677"/>
        <v>1.6764710015500133</v>
      </c>
      <c r="DV311" s="72">
        <f t="shared" si="678"/>
        <v>1.7032872794609857</v>
      </c>
      <c r="DW311" s="72">
        <f t="shared" si="679"/>
        <v>1.729772968479981</v>
      </c>
      <c r="DX311" s="72">
        <f t="shared" si="680"/>
        <v>1.755940846880929</v>
      </c>
      <c r="DY311" s="72">
        <f t="shared" si="681"/>
        <v>1.7818031998896704</v>
      </c>
      <c r="DZ311" s="72">
        <f t="shared" si="682"/>
        <v>1.8073718356900317</v>
      </c>
      <c r="EA311" s="72">
        <f t="shared" si="683"/>
        <v>1.832658101796991</v>
      </c>
      <c r="EB311" s="72">
        <f t="shared" si="684"/>
        <v>1.8576729015905611</v>
      </c>
      <c r="EC311" s="72">
        <f t="shared" si="685"/>
        <v>1.8824267108437023</v>
      </c>
      <c r="ED311" s="72">
        <f t="shared" si="686"/>
        <v>1.9069295941108706</v>
      </c>
      <c r="EE311" s="72">
        <f t="shared" si="687"/>
        <v>1.9311912208716486</v>
      </c>
      <c r="EF311" s="72">
        <f t="shared" si="688"/>
        <v>1.9552208813472132</v>
      </c>
      <c r="EG311" s="72">
        <f t="shared" si="689"/>
        <v>1.9790275019267145</v>
      </c>
      <c r="EH311" s="72">
        <f t="shared" si="690"/>
        <v>2.0026196601566357</v>
      </c>
      <c r="EI311" s="72">
        <f t="shared" si="691"/>
        <v>2.0260055992594914</v>
      </c>
      <c r="EJ311" s="72">
        <f t="shared" si="692"/>
        <v>2.0491932421589936</v>
      </c>
      <c r="EK311" s="72">
        <f t="shared" si="693"/>
        <v>2.0721902049977716</v>
      </c>
      <c r="EL311" s="72">
        <f t="shared" si="694"/>
        <v>2.0950038101408621</v>
      </c>
      <c r="EO311" s="269">
        <v>536.3156200196571</v>
      </c>
      <c r="EP311" s="274">
        <v>54000</v>
      </c>
      <c r="EQ311" s="149">
        <f t="shared" si="759"/>
        <v>216.76344276702659</v>
      </c>
      <c r="ER311" s="149">
        <f t="shared" si="760"/>
        <v>217.10296779333649</v>
      </c>
      <c r="ES311" s="149">
        <f t="shared" si="761"/>
        <v>217.66616699728974</v>
      </c>
      <c r="ET311" s="149">
        <f t="shared" si="762"/>
        <v>218.44911116968942</v>
      </c>
      <c r="EU311" s="149">
        <f t="shared" si="763"/>
        <v>219.44646284220849</v>
      </c>
      <c r="EV311" s="149">
        <f t="shared" si="764"/>
        <v>220.65162711798541</v>
      </c>
      <c r="EW311" s="149">
        <f t="shared" si="765"/>
        <v>222.05692916819592</v>
      </c>
      <c r="EX311" s="149">
        <f t="shared" si="766"/>
        <v>223.65380852470821</v>
      </c>
      <c r="EY311" s="149">
        <f t="shared" si="767"/>
        <v>225.43302033250629</v>
      </c>
      <c r="EZ311" s="149">
        <f t="shared" si="768"/>
        <v>227.38483453172827</v>
      </c>
      <c r="FA311" s="149">
        <f t="shared" si="769"/>
        <v>229.49922531757619</v>
      </c>
      <c r="FB311" s="149">
        <f t="shared" si="770"/>
        <v>231.76604494361268</v>
      </c>
      <c r="FC311" s="149">
        <f t="shared" si="771"/>
        <v>234.17517776403844</v>
      </c>
      <c r="FD311" s="149">
        <f t="shared" si="772"/>
        <v>236.71667216481367</v>
      </c>
      <c r="FE311" s="149">
        <f t="shared" si="773"/>
        <v>239.38084957666968</v>
      </c>
      <c r="FF311" s="149">
        <f t="shared" si="774"/>
        <v>242.15839101654055</v>
      </c>
      <c r="FG311" s="149">
        <f t="shared" si="775"/>
        <v>245.04040253957936</v>
      </c>
      <c r="FH311" s="149">
        <f t="shared" si="776"/>
        <v>248.01846161244464</v>
      </c>
      <c r="FI311" s="149">
        <f t="shared" si="777"/>
        <v>251.08464677626571</v>
      </c>
      <c r="FJ311" s="149">
        <f t="shared" si="778"/>
        <v>254.23155310445884</v>
      </c>
      <c r="FK311" s="149">
        <f t="shared" si="779"/>
        <v>257.45229592985783</v>
      </c>
      <c r="FL311" s="149">
        <f t="shared" si="780"/>
        <v>260.74050516810843</v>
      </c>
      <c r="FM311" s="149">
        <f t="shared" si="781"/>
        <v>264.09031234357224</v>
      </c>
      <c r="FN311" s="149">
        <f t="shared" si="782"/>
        <v>267.4963321653081</v>
      </c>
      <c r="FO311" s="149">
        <f t="shared" si="783"/>
        <v>270.95364023038047</v>
      </c>
      <c r="FP311" s="149">
        <f t="shared" si="784"/>
        <v>274.457748168352</v>
      </c>
      <c r="FQ311" s="149">
        <f t="shared" si="785"/>
        <v>278.00457729622173</v>
      </c>
      <c r="FR311" s="149">
        <f t="shared" si="786"/>
        <v>281.59043163404505</v>
      </c>
      <c r="FS311" s="149">
        <f t="shared" si="787"/>
        <v>285.21197094087842</v>
      </c>
      <c r="FT311" s="149">
        <f t="shared" si="788"/>
        <v>288.86618426885508</v>
      </c>
      <c r="FU311" s="149">
        <f t="shared" si="789"/>
        <v>292.55036439857611</v>
      </c>
      <c r="FV311" s="149">
        <f t="shared" si="790"/>
        <v>296.26208340920937</v>
      </c>
      <c r="FW311" s="149">
        <f t="shared" si="791"/>
        <v>299.99916954872987</v>
      </c>
      <c r="FX311" s="149">
        <f t="shared" si="792"/>
        <v>303.75968550054841</v>
      </c>
      <c r="FY311" s="149">
        <f t="shared" si="793"/>
        <v>307.54190808942315</v>
      </c>
      <c r="FZ311" s="149">
        <f t="shared" si="794"/>
        <v>311.34430942922376</v>
      </c>
      <c r="GA311" s="149">
        <f t="shared" si="795"/>
        <v>315.16553948547852</v>
      </c>
      <c r="GB311" s="149">
        <f t="shared" si="796"/>
        <v>319.00441000447842</v>
      </c>
      <c r="GC311" s="149">
        <f t="shared" si="797"/>
        <v>322.8598797463336</v>
      </c>
      <c r="GD311" s="149">
        <f t="shared" si="798"/>
        <v>326.73104095023223</v>
      </c>
      <c r="GE311" s="317">
        <f t="shared" si="799"/>
        <v>330.61710695503552</v>
      </c>
      <c r="GF311" s="149">
        <f t="shared" si="800"/>
        <v>334.51740089627896</v>
      </c>
      <c r="GG311" s="149">
        <f t="shared" si="801"/>
        <v>338.4313454008103</v>
      </c>
      <c r="GH311" s="149">
        <f t="shared" si="802"/>
        <v>342.35845320208409</v>
      </c>
      <c r="GI311" s="149">
        <f t="shared" si="803"/>
        <v>346.29831860204126</v>
      </c>
      <c r="GJ311" s="149">
        <f t="shared" si="804"/>
        <v>350.2506097091553</v>
      </c>
      <c r="GK311" s="149">
        <f t="shared" si="805"/>
        <v>354.21506138632952</v>
      </c>
      <c r="GL311" s="149">
        <f t="shared" si="806"/>
        <v>358.19146884667208</v>
      </c>
      <c r="GM311" s="149">
        <f t="shared" si="807"/>
        <v>362.17968183958698</v>
      </c>
      <c r="GN311" s="149">
        <f t="shared" si="808"/>
        <v>366.1795993739828</v>
      </c>
      <c r="GO311" s="149">
        <f t="shared" si="809"/>
        <v>370.19116492964702</v>
      </c>
      <c r="GP311" s="149">
        <f t="shared" si="810"/>
        <v>374.21436211188859</v>
      </c>
      <c r="GQ311" s="149">
        <f t="shared" si="811"/>
        <v>378.24921070838315</v>
      </c>
      <c r="GR311" s="149">
        <f t="shared" si="812"/>
        <v>382.29576311076318</v>
      </c>
      <c r="GS311" s="149">
        <f t="shared" si="813"/>
        <v>386.35410106684054</v>
      </c>
      <c r="GT311" s="149">
        <f t="shared" si="814"/>
        <v>390.42433273244484</v>
      </c>
      <c r="GU311" s="149">
        <f t="shared" si="815"/>
        <v>394.50658999472995</v>
      </c>
      <c r="GV311" s="149">
        <f t="shared" si="816"/>
        <v>398.6010260414065</v>
      </c>
      <c r="GW311" s="149">
        <f t="shared" si="817"/>
        <v>402.70781315276895</v>
      </c>
      <c r="GX311" s="149">
        <f t="shared" si="818"/>
        <v>406.8271406955638</v>
      </c>
      <c r="HA311" s="269">
        <v>526.54249498305455</v>
      </c>
      <c r="HB311" s="274">
        <v>53000</v>
      </c>
      <c r="HC311" s="149">
        <f t="shared" si="820"/>
        <v>28.521929768972338</v>
      </c>
      <c r="HD311" s="149">
        <f t="shared" si="821"/>
        <v>56.996006513043355</v>
      </c>
      <c r="HE311" s="149">
        <f t="shared" si="822"/>
        <v>85.375159900966736</v>
      </c>
      <c r="HF311" s="149">
        <f t="shared" si="823"/>
        <v>113.61385112848045</v>
      </c>
      <c r="HG311" s="149">
        <f t="shared" si="824"/>
        <v>141.66875682576392</v>
      </c>
      <c r="HH311" s="149">
        <f t="shared" si="825"/>
        <v>169.49936219326307</v>
      </c>
      <c r="HI311" s="149">
        <f t="shared" si="826"/>
        <v>197.06844448784511</v>
      </c>
      <c r="HJ311" s="149">
        <f t="shared" si="827"/>
        <v>224.34243585467809</v>
      </c>
      <c r="HK311" s="149">
        <f t="shared" si="828"/>
        <v>251.29166240047533</v>
      </c>
      <c r="HL311" s="149">
        <f t="shared" si="829"/>
        <v>277.89046356660975</v>
      </c>
      <c r="HM311" s="149">
        <f t="shared" si="830"/>
        <v>304.11720171941334</v>
      </c>
      <c r="HN311" s="149">
        <f t="shared" si="831"/>
        <v>329.95417611383181</v>
      </c>
      <c r="HO311" s="149">
        <f t="shared" si="832"/>
        <v>355.38745792877506</v>
      </c>
      <c r="HP311" s="149">
        <f t="shared" si="833"/>
        <v>380.40666404180672</v>
      </c>
      <c r="HQ311" s="149">
        <f t="shared" si="834"/>
        <v>405.00468686547498</v>
      </c>
      <c r="HR311" s="149">
        <f t="shared" si="835"/>
        <v>429.177396235294</v>
      </c>
      <c r="HS311" s="149">
        <f t="shared" si="836"/>
        <v>452.92332735911617</v>
      </c>
      <c r="HT311" s="149">
        <f t="shared" si="837"/>
        <v>476.24336651795085</v>
      </c>
      <c r="HU311" s="149">
        <f t="shared" si="838"/>
        <v>499.14044380148954</v>
      </c>
      <c r="HV311" s="149">
        <f t="shared" si="839"/>
        <v>521.61923985556621</v>
      </c>
      <c r="HW311" s="149">
        <f t="shared" si="840"/>
        <v>543.68591153668774</v>
      </c>
      <c r="HX311" s="149">
        <f t="shared" si="841"/>
        <v>565.3478395796393</v>
      </c>
      <c r="HY311" s="149">
        <f t="shared" si="842"/>
        <v>586.61339991243051</v>
      </c>
      <c r="HZ311" s="149">
        <f t="shared" si="843"/>
        <v>607.49175909300232</v>
      </c>
      <c r="IA311" s="149">
        <f t="shared" si="844"/>
        <v>627.99269346773303</v>
      </c>
      <c r="IB311" s="149">
        <f t="shared" si="845"/>
        <v>648.12643102607274</v>
      </c>
      <c r="IC311" s="149">
        <f t="shared" si="846"/>
        <v>667.90351450728735</v>
      </c>
      <c r="ID311" s="149">
        <f t="shared" si="847"/>
        <v>687.33468406366717</v>
      </c>
      <c r="IE311" s="149">
        <f t="shared" si="848"/>
        <v>706.43077766186218</v>
      </c>
      <c r="IF311" s="149">
        <f t="shared" si="849"/>
        <v>725.20264737786488</v>
      </c>
      <c r="IG311" s="149">
        <f t="shared" si="850"/>
        <v>743.66108978375655</v>
      </c>
      <c r="IH311" s="149">
        <f t="shared" si="851"/>
        <v>761.81678871379745</v>
      </c>
      <c r="II311" s="149">
        <f t="shared" si="852"/>
        <v>779.6802688161896</v>
      </c>
      <c r="IJ311" s="149">
        <f t="shared" si="853"/>
        <v>797.2618584316632</v>
      </c>
      <c r="IK311" s="149">
        <f t="shared" si="854"/>
        <v>814.57166048134695</v>
      </c>
      <c r="IL311" s="149">
        <f t="shared" si="855"/>
        <v>831.61953018698921</v>
      </c>
      <c r="IM311" s="149">
        <f t="shared" si="856"/>
        <v>848.41505858210814</v>
      </c>
      <c r="IN311" s="149">
        <f t="shared" si="857"/>
        <v>864.96756089977146</v>
      </c>
      <c r="IO311" s="149">
        <f t="shared" si="858"/>
        <v>881.28606903995683</v>
      </c>
      <c r="IP311" s="149">
        <f t="shared" si="859"/>
        <v>897.37932742586509</v>
      </c>
      <c r="IQ311" s="317">
        <f t="shared" si="860"/>
        <v>913.25579165404588</v>
      </c>
      <c r="IR311" s="149">
        <f t="shared" si="861"/>
        <v>928.92362942809871</v>
      </c>
      <c r="IS311" s="149">
        <f t="shared" si="862"/>
        <v>944.39072334049513</v>
      </c>
      <c r="IT311" s="149">
        <f t="shared" si="863"/>
        <v>959.66467513257408</v>
      </c>
      <c r="IU311" s="149">
        <f t="shared" si="864"/>
        <v>974.75281111976494</v>
      </c>
      <c r="IV311" s="149">
        <f t="shared" si="865"/>
        <v>989.66218851845395</v>
      </c>
      <c r="IW311" s="149">
        <f t="shared" si="866"/>
        <v>1004.3996024534551</v>
      </c>
      <c r="IX311" s="149">
        <f t="shared" si="867"/>
        <v>1018.9715934615878</v>
      </c>
      <c r="IY311" s="149">
        <f t="shared" si="868"/>
        <v>1033.3844553381198</v>
      </c>
      <c r="IZ311" s="149">
        <f t="shared" si="869"/>
        <v>1047.6442431994758</v>
      </c>
      <c r="JA311" s="149">
        <f t="shared" si="870"/>
        <v>1061.7567816582791</v>
      </c>
      <c r="JB311" s="149">
        <f t="shared" si="871"/>
        <v>1075.7276730259898</v>
      </c>
      <c r="JC311" s="149">
        <f t="shared" si="872"/>
        <v>1089.5623054746104</v>
      </c>
      <c r="JD311" s="149">
        <f t="shared" si="873"/>
        <v>1103.2658611026168</v>
      </c>
      <c r="JE311" s="149">
        <f t="shared" si="874"/>
        <v>1116.8433238617433</v>
      </c>
      <c r="JF311" s="149">
        <f t="shared" si="875"/>
        <v>1130.2994873108546</v>
      </c>
      <c r="JG311" s="149">
        <f t="shared" si="876"/>
        <v>1143.6389621711821</v>
      </c>
      <c r="JH311" s="149">
        <f t="shared" si="877"/>
        <v>1156.8661836638428</v>
      </c>
      <c r="JI311" s="149">
        <f t="shared" si="878"/>
        <v>1169.9854186161156</v>
      </c>
      <c r="JJ311" s="149">
        <f t="shared" si="879"/>
        <v>1183.0007723274693</v>
      </c>
      <c r="JL311" s="269">
        <v>536.3156200196571</v>
      </c>
      <c r="JM311" s="274">
        <v>54000</v>
      </c>
      <c r="JN311" s="115">
        <f t="shared" si="695"/>
        <v>275.40281477882081</v>
      </c>
      <c r="JO311" s="115">
        <f t="shared" si="696"/>
        <v>285.74233980513077</v>
      </c>
      <c r="JP311" s="115">
        <f t="shared" si="697"/>
        <v>296.30553900908399</v>
      </c>
      <c r="JQ311" s="115">
        <f t="shared" si="698"/>
        <v>307.08848318148364</v>
      </c>
      <c r="JR311" s="115">
        <f t="shared" si="699"/>
        <v>318.08583485400277</v>
      </c>
      <c r="JS311" s="115">
        <f t="shared" si="700"/>
        <v>329.29099912977966</v>
      </c>
      <c r="JT311" s="115">
        <f t="shared" si="701"/>
        <v>340.6963011799902</v>
      </c>
      <c r="JU311" s="115">
        <f t="shared" si="702"/>
        <v>352.29318053650246</v>
      </c>
      <c r="JV311" s="115">
        <f t="shared" si="703"/>
        <v>364.07239234430051</v>
      </c>
      <c r="JW311" s="115">
        <f t="shared" si="704"/>
        <v>376.0242065435225</v>
      </c>
      <c r="JX311" s="115">
        <f t="shared" si="705"/>
        <v>388.13859732937044</v>
      </c>
      <c r="JY311" s="115">
        <f t="shared" si="706"/>
        <v>400.40541695540696</v>
      </c>
      <c r="JZ311" s="115">
        <f t="shared" si="707"/>
        <v>412.81454977583269</v>
      </c>
      <c r="KA311" s="115">
        <f t="shared" si="708"/>
        <v>425.35604417660795</v>
      </c>
      <c r="KB311" s="115">
        <f t="shared" si="709"/>
        <v>438.02022158846393</v>
      </c>
      <c r="KC311" s="115">
        <f t="shared" si="710"/>
        <v>450.79776302833477</v>
      </c>
      <c r="KD311" s="115">
        <f t="shared" si="711"/>
        <v>463.67977455137361</v>
      </c>
      <c r="KE311" s="115">
        <f t="shared" si="712"/>
        <v>476.65783362423889</v>
      </c>
      <c r="KF311" s="115">
        <f t="shared" si="713"/>
        <v>489.72401878805999</v>
      </c>
      <c r="KG311" s="115">
        <f t="shared" si="714"/>
        <v>502.87092511625315</v>
      </c>
      <c r="KH311" s="115">
        <f t="shared" si="715"/>
        <v>516.09166794165208</v>
      </c>
      <c r="KI311" s="115">
        <f t="shared" si="716"/>
        <v>529.37987717990268</v>
      </c>
      <c r="KJ311" s="115">
        <f t="shared" si="717"/>
        <v>542.72968435536654</v>
      </c>
      <c r="KK311" s="115">
        <f t="shared" si="718"/>
        <v>556.13570417710241</v>
      </c>
      <c r="KL311" s="115">
        <f t="shared" si="719"/>
        <v>569.59301224217484</v>
      </c>
      <c r="KM311" s="115">
        <f t="shared" si="720"/>
        <v>583.09712018014625</v>
      </c>
      <c r="KN311" s="115">
        <f t="shared" si="721"/>
        <v>596.64394930801609</v>
      </c>
      <c r="KO311" s="115">
        <f t="shared" si="722"/>
        <v>610.22980364583941</v>
      </c>
      <c r="KP311" s="115">
        <f t="shared" si="723"/>
        <v>623.85134295267267</v>
      </c>
      <c r="KQ311" s="115">
        <f t="shared" si="724"/>
        <v>637.50555628064944</v>
      </c>
      <c r="KR311" s="115">
        <f t="shared" si="725"/>
        <v>651.18973641037041</v>
      </c>
      <c r="KS311" s="115">
        <f t="shared" si="726"/>
        <v>664.90145542100367</v>
      </c>
      <c r="KT311" s="115">
        <f t="shared" si="727"/>
        <v>678.63854156052412</v>
      </c>
      <c r="KU311" s="115">
        <f t="shared" si="728"/>
        <v>692.39905751234278</v>
      </c>
      <c r="KV311" s="115">
        <f t="shared" si="729"/>
        <v>706.18128010121745</v>
      </c>
      <c r="KW311" s="115">
        <f t="shared" si="730"/>
        <v>719.98368144101801</v>
      </c>
      <c r="KX311" s="115">
        <f t="shared" si="731"/>
        <v>733.80491149727277</v>
      </c>
      <c r="KY311" s="115">
        <f t="shared" si="732"/>
        <v>747.64378201627278</v>
      </c>
      <c r="KZ311" s="115">
        <f t="shared" si="733"/>
        <v>761.49925175812791</v>
      </c>
      <c r="LA311" s="115">
        <f t="shared" si="734"/>
        <v>775.37041296202653</v>
      </c>
      <c r="LB311" s="360">
        <f t="shared" si="735"/>
        <v>789.25647896682983</v>
      </c>
      <c r="LC311" s="115">
        <f t="shared" si="736"/>
        <v>803.15677290807321</v>
      </c>
      <c r="LD311" s="115">
        <f t="shared" si="737"/>
        <v>817.07071741260461</v>
      </c>
      <c r="LE311" s="115">
        <f t="shared" si="738"/>
        <v>830.9978252138784</v>
      </c>
      <c r="LF311" s="115">
        <f t="shared" si="739"/>
        <v>844.93769061383557</v>
      </c>
      <c r="LG311" s="115">
        <f t="shared" si="740"/>
        <v>858.88998172094966</v>
      </c>
      <c r="LH311" s="115">
        <f t="shared" si="741"/>
        <v>872.85443339812377</v>
      </c>
      <c r="LI311" s="115">
        <f t="shared" si="742"/>
        <v>886.83084085846644</v>
      </c>
      <c r="LJ311" s="115">
        <f t="shared" si="743"/>
        <v>900.81905385138134</v>
      </c>
      <c r="LK311" s="115">
        <f t="shared" si="744"/>
        <v>914.8189713857771</v>
      </c>
      <c r="LL311" s="115">
        <f t="shared" si="745"/>
        <v>928.83053694144132</v>
      </c>
      <c r="LM311" s="115">
        <f t="shared" si="746"/>
        <v>942.8537341236829</v>
      </c>
      <c r="LN311" s="115">
        <f t="shared" si="747"/>
        <v>956.88858272017751</v>
      </c>
      <c r="LO311" s="115">
        <f t="shared" si="748"/>
        <v>970.93513512255754</v>
      </c>
      <c r="LP311" s="115">
        <f t="shared" si="749"/>
        <v>984.99347307863491</v>
      </c>
      <c r="LQ311" s="115">
        <f t="shared" si="750"/>
        <v>999.0637047442392</v>
      </c>
      <c r="LR311" s="115">
        <f t="shared" si="751"/>
        <v>1013.1459620065243</v>
      </c>
      <c r="LS311" s="115">
        <f t="shared" si="752"/>
        <v>1027.2403980532008</v>
      </c>
      <c r="LT311" s="115">
        <f t="shared" si="753"/>
        <v>1041.3471851645631</v>
      </c>
      <c r="LU311" s="115">
        <f t="shared" si="754"/>
        <v>1055.4665127073581</v>
      </c>
      <c r="LX311" s="269">
        <v>530</v>
      </c>
      <c r="LY311" s="352">
        <v>53000</v>
      </c>
      <c r="LZ311" s="351">
        <f t="shared" si="880"/>
        <v>4.9727082533715904E-2</v>
      </c>
      <c r="MA311" s="351">
        <f t="shared" si="881"/>
        <v>9.9370734831889157E-2</v>
      </c>
      <c r="MB311" s="351">
        <f t="shared" si="882"/>
        <v>0.14884889126061163</v>
      </c>
      <c r="MC311" s="351">
        <f t="shared" si="883"/>
        <v>0.198082156354837</v>
      </c>
      <c r="MD311" s="351">
        <f t="shared" si="884"/>
        <v>0.24699499718940363</v>
      </c>
      <c r="ME311" s="351">
        <f t="shared" si="885"/>
        <v>0.2955167774925872</v>
      </c>
      <c r="MF311" s="351">
        <f t="shared" si="886"/>
        <v>0.34358260058892121</v>
      </c>
      <c r="MG311" s="351">
        <f t="shared" si="887"/>
        <v>0.39113394198510421</v>
      </c>
      <c r="MH311" s="351">
        <f t="shared" si="888"/>
        <v>0.4381190661866407</v>
      </c>
      <c r="MI311" s="351">
        <f t="shared" si="889"/>
        <v>0.48449323482109075</v>
      </c>
      <c r="MJ311" s="351">
        <f t="shared" si="890"/>
        <v>0.53021872335845388</v>
      </c>
      <c r="MK311" s="351">
        <f t="shared" si="891"/>
        <v>0.57526467110952162</v>
      </c>
      <c r="ML311" s="351">
        <f t="shared" si="892"/>
        <v>0.61960679361522852</v>
      </c>
      <c r="MM311" s="351">
        <f t="shared" si="893"/>
        <v>0.66322698822997739</v>
      </c>
      <c r="MN311" s="351">
        <f t="shared" si="894"/>
        <v>0.70611286309982679</v>
      </c>
      <c r="MO311" s="351">
        <f t="shared" si="895"/>
        <v>0.74825721741361373</v>
      </c>
      <c r="MP311" s="351">
        <f t="shared" si="896"/>
        <v>0.78965749735255364</v>
      </c>
      <c r="MQ311" s="351">
        <f t="shared" si="897"/>
        <v>0.83031524811955726</v>
      </c>
      <c r="MR311" s="351">
        <f t="shared" si="898"/>
        <v>0.87023557823333642</v>
      </c>
      <c r="MS311" s="351">
        <f t="shared" si="899"/>
        <v>0.90942664825187502</v>
      </c>
      <c r="MT311" s="351">
        <f t="shared" si="900"/>
        <v>0.94789919245977972</v>
      </c>
      <c r="MU311" s="351">
        <f t="shared" si="901"/>
        <v>0.98566607893472957</v>
      </c>
      <c r="MV311" s="351">
        <f t="shared" si="902"/>
        <v>1.0227419108423166</v>
      </c>
      <c r="MW311" s="351">
        <f t="shared" si="903"/>
        <v>1.0591426697864148</v>
      </c>
      <c r="MX311" s="351">
        <f t="shared" si="904"/>
        <v>1.0948854005177533</v>
      </c>
      <c r="MY311" s="351">
        <f t="shared" si="905"/>
        <v>1.129987935212474</v>
      </c>
      <c r="MZ311" s="351">
        <f t="shared" si="906"/>
        <v>1.1644686548030678</v>
      </c>
      <c r="NA311" s="351">
        <f t="shared" si="907"/>
        <v>1.1983462844053911</v>
      </c>
      <c r="NB311" s="351">
        <f t="shared" si="908"/>
        <v>1.231639719671543</v>
      </c>
      <c r="NC311" s="351">
        <f t="shared" si="909"/>
        <v>1.2643678808528143</v>
      </c>
      <c r="ND311" s="351">
        <f t="shared" si="910"/>
        <v>1.2965495914311826</v>
      </c>
      <c r="NE311" s="351">
        <f t="shared" si="911"/>
        <v>1.3282034783337999</v>
      </c>
      <c r="NF311" s="351">
        <f t="shared" si="912"/>
        <v>1.3593478909519596</v>
      </c>
      <c r="NG311" s="351">
        <f t="shared" si="913"/>
        <v>1.3900008364210865</v>
      </c>
      <c r="NH311" s="351">
        <f t="shared" si="914"/>
        <v>1.4201799288646595</v>
      </c>
      <c r="NI311" s="351">
        <f t="shared" si="915"/>
        <v>1.4499023505501207</v>
      </c>
      <c r="NJ311" s="351">
        <f t="shared" si="916"/>
        <v>1.4791848231410887</v>
      </c>
      <c r="NK311" s="351">
        <f t="shared" si="917"/>
        <v>1.5080435874518188</v>
      </c>
      <c r="NL311" s="351">
        <f t="shared" si="918"/>
        <v>1.536494390314284</v>
      </c>
      <c r="NM311" s="351">
        <f t="shared" si="919"/>
        <v>1.5645524773537891</v>
      </c>
      <c r="NN311" s="351">
        <f t="shared" si="920"/>
        <v>1.5922325906355062</v>
      </c>
      <c r="NO311" s="351">
        <f t="shared" si="921"/>
        <v>1.619548970292354</v>
      </c>
      <c r="NP311" s="351">
        <f t="shared" si="922"/>
        <v>1.6465153593750161</v>
      </c>
      <c r="NQ311" s="351">
        <f t="shared" si="923"/>
        <v>1.6731450112791086</v>
      </c>
      <c r="NR311" s="351">
        <f t="shared" si="924"/>
        <v>1.6994506992038849</v>
      </c>
      <c r="NS311" s="351">
        <f t="shared" si="925"/>
        <v>1.7254447271829265</v>
      </c>
      <c r="NT311" s="351">
        <f t="shared" si="926"/>
        <v>1.7511389423014481</v>
      </c>
      <c r="NU311" s="351">
        <f t="shared" si="927"/>
        <v>1.7765447477785465</v>
      </c>
      <c r="NV311" s="351">
        <f t="shared" si="928"/>
        <v>1.8016731166472275</v>
      </c>
      <c r="NW311" s="351">
        <f t="shared" si="929"/>
        <v>1.8265346058114822</v>
      </c>
      <c r="NX311" s="351">
        <f t="shared" si="930"/>
        <v>1.8511393702992127</v>
      </c>
      <c r="NY311" s="351">
        <f t="shared" si="931"/>
        <v>1.8754971775632743</v>
      </c>
      <c r="NZ311" s="351">
        <f t="shared" si="932"/>
        <v>1.8996174217111499</v>
      </c>
      <c r="OA311" s="351">
        <f t="shared" si="933"/>
        <v>1.9235091375676465</v>
      </c>
      <c r="OB311" s="351">
        <f t="shared" si="934"/>
        <v>1.9471810144949933</v>
      </c>
      <c r="OC311" s="351">
        <f t="shared" si="935"/>
        <v>1.9706414099114722</v>
      </c>
      <c r="OD311" s="351">
        <f t="shared" si="936"/>
        <v>1.9938983624637341</v>
      </c>
      <c r="OE311" s="351">
        <f t="shared" si="937"/>
        <v>2.0169596048195304</v>
      </c>
      <c r="OF311" s="351">
        <f t="shared" si="938"/>
        <v>2.039832576057282</v>
      </c>
      <c r="OG311" s="351">
        <f t="shared" si="939"/>
        <v>2.0625244336367814</v>
      </c>
    </row>
    <row r="312" spans="55:397">
      <c r="BC312" s="173"/>
      <c r="BD312" s="182">
        <f t="shared" ref="BD312:BH323" si="944">BD311</f>
        <v>0.22336100866053796</v>
      </c>
      <c r="BE312" s="91">
        <f t="shared" si="944"/>
        <v>226.32054202529008</v>
      </c>
      <c r="BF312" s="170">
        <f t="shared" si="944"/>
        <v>0.36391787340606258</v>
      </c>
      <c r="BG312" s="170">
        <f t="shared" si="944"/>
        <v>216.64999771199948</v>
      </c>
      <c r="BH312" s="116">
        <f t="shared" si="944"/>
        <v>0</v>
      </c>
      <c r="BI312" s="116"/>
      <c r="BJ312" s="109" t="s">
        <v>82</v>
      </c>
      <c r="BK312" s="210">
        <v>54000</v>
      </c>
      <c r="BL312" s="211">
        <v>16.459199999999999</v>
      </c>
      <c r="BM312" s="285">
        <v>540</v>
      </c>
      <c r="BN312" s="115"/>
      <c r="BO312" s="105">
        <f t="shared" si="756"/>
        <v>88.394828969310424</v>
      </c>
      <c r="BP312" s="201">
        <f t="shared" si="757"/>
        <v>0.14213671410794612</v>
      </c>
      <c r="BQ312" s="205">
        <f t="shared" si="943"/>
        <v>-56.500002288000502</v>
      </c>
      <c r="BR312" s="208">
        <f t="shared" si="941"/>
        <v>216.64999771199948</v>
      </c>
      <c r="BS312" s="94"/>
      <c r="BT312" s="196">
        <f t="shared" si="758"/>
        <v>573.56933718429855</v>
      </c>
      <c r="BU312" s="128"/>
      <c r="BV312" s="228">
        <f t="shared" si="819"/>
        <v>8.7238913367195095E-2</v>
      </c>
      <c r="BW312" s="165">
        <f t="shared" si="632"/>
        <v>0.11602997070036418</v>
      </c>
      <c r="BX312" s="200">
        <f t="shared" si="942"/>
        <v>0.75186533996876448</v>
      </c>
      <c r="BY312" s="279"/>
      <c r="CC312" s="269">
        <v>546.08030135083538</v>
      </c>
      <c r="CD312" s="274">
        <v>55000</v>
      </c>
      <c r="CE312" s="72">
        <f t="shared" si="635"/>
        <v>5.2667153588074223E-2</v>
      </c>
      <c r="CF312" s="72">
        <f t="shared" si="636"/>
        <v>0.10523413043334784</v>
      </c>
      <c r="CG312" s="72">
        <f t="shared" si="637"/>
        <v>0.15760259155815831</v>
      </c>
      <c r="CH312" s="72">
        <f t="shared" si="638"/>
        <v>0.20967778425500364</v>
      </c>
      <c r="CI312" s="72">
        <f t="shared" si="639"/>
        <v>0.26137012033341928</v>
      </c>
      <c r="CJ312" s="72">
        <f t="shared" si="640"/>
        <v>0.31259651840518471</v>
      </c>
      <c r="CK312" s="72">
        <f t="shared" si="641"/>
        <v>0.36328146462970901</v>
      </c>
      <c r="CL312" s="72">
        <f t="shared" si="642"/>
        <v>0.41335776859773032</v>
      </c>
      <c r="CM312" s="72">
        <f t="shared" si="643"/>
        <v>0.46276701271450044</v>
      </c>
      <c r="CN312" s="72">
        <f t="shared" si="644"/>
        <v>0.5114597123157989</v>
      </c>
      <c r="CO312" s="72">
        <f t="shared" si="645"/>
        <v>0.55939521830528427</v>
      </c>
      <c r="CP312" s="72">
        <f t="shared" si="646"/>
        <v>0.60654140367229537</v>
      </c>
      <c r="CQ312" s="72">
        <f t="shared" si="647"/>
        <v>0.65287417991392838</v>
      </c>
      <c r="CR312" s="72">
        <f t="shared" si="648"/>
        <v>0.69837688978612211</v>
      </c>
      <c r="CS312" s="72">
        <f t="shared" si="649"/>
        <v>0.74303961990971312</v>
      </c>
      <c r="CT312" s="72">
        <f t="shared" si="650"/>
        <v>0.78685847162892841</v>
      </c>
      <c r="CU312" s="72">
        <f t="shared" si="651"/>
        <v>0.82983482216773941</v>
      </c>
      <c r="CV312" s="72">
        <f t="shared" si="652"/>
        <v>0.87197460139140825</v>
      </c>
      <c r="CW312" s="72">
        <f t="shared" si="653"/>
        <v>0.91328760297898937</v>
      </c>
      <c r="CX312" s="72">
        <f t="shared" si="654"/>
        <v>0.95378684295652727</v>
      </c>
      <c r="CY312" s="72">
        <f t="shared" si="655"/>
        <v>0.99348797355144614</v>
      </c>
      <c r="CZ312" s="72">
        <f t="shared" si="656"/>
        <v>1.032408756283782</v>
      </c>
      <c r="DA312" s="72">
        <f t="shared" si="657"/>
        <v>1.0705685950832722</v>
      </c>
      <c r="DB312" s="72">
        <f t="shared" si="658"/>
        <v>1.1079881279256503</v>
      </c>
      <c r="DC312" s="72">
        <f t="shared" si="659"/>
        <v>1.1446888738955323</v>
      </c>
      <c r="DD312" s="72">
        <f t="shared" si="660"/>
        <v>1.1806929315770298</v>
      </c>
      <c r="DE312" s="72">
        <f t="shared" si="661"/>
        <v>1.2160227241205674</v>
      </c>
      <c r="DF312" s="72">
        <f t="shared" si="662"/>
        <v>1.2507007861229702</v>
      </c>
      <c r="DG312" s="72">
        <f t="shared" si="663"/>
        <v>1.2847495874914092</v>
      </c>
      <c r="DH312" s="72">
        <f t="shared" si="664"/>
        <v>1.3181913896630744</v>
      </c>
      <c r="DI312" s="72">
        <f t="shared" si="665"/>
        <v>1.3510481298595887</v>
      </c>
      <c r="DJ312" s="72">
        <f t="shared" si="666"/>
        <v>1.3833413294225627</v>
      </c>
      <c r="DK312" s="72">
        <f t="shared" si="667"/>
        <v>1.415092022669999</v>
      </c>
      <c r="DL312" s="72">
        <f t="shared" si="668"/>
        <v>1.4463207031087406</v>
      </c>
      <c r="DM312" s="72">
        <f t="shared" si="669"/>
        <v>1.4770472842200699</v>
      </c>
      <c r="DN312" s="72">
        <f t="shared" si="670"/>
        <v>1.5072910723933339</v>
      </c>
      <c r="DO312" s="72">
        <f t="shared" si="671"/>
        <v>1.5370707499110465</v>
      </c>
      <c r="DP312" s="72">
        <f t="shared" si="672"/>
        <v>1.5664043661851526</v>
      </c>
      <c r="DQ312" s="72">
        <f t="shared" si="673"/>
        <v>1.5953093357081458</v>
      </c>
      <c r="DR312" s="72">
        <f t="shared" si="674"/>
        <v>1.6238024414152479</v>
      </c>
      <c r="DS312" s="72">
        <f t="shared" si="675"/>
        <v>1.6518998423569067</v>
      </c>
      <c r="DT312" s="72">
        <f t="shared" si="676"/>
        <v>1.6796170847569687</v>
      </c>
      <c r="DU312" s="72">
        <f t="shared" si="677"/>
        <v>1.7069691156834814</v>
      </c>
      <c r="DV312" s="72">
        <f t="shared" si="678"/>
        <v>1.7339702986889984</v>
      </c>
      <c r="DW312" s="72">
        <f t="shared" si="679"/>
        <v>1.7606344308880557</v>
      </c>
      <c r="DX312" s="72">
        <f t="shared" si="680"/>
        <v>1.7869747610335027</v>
      </c>
      <c r="DY312" s="72">
        <f t="shared" si="681"/>
        <v>1.8130040082329131</v>
      </c>
      <c r="DZ312" s="72">
        <f t="shared" si="682"/>
        <v>1.8387343810133152</v>
      </c>
      <c r="EA312" s="72">
        <f t="shared" si="683"/>
        <v>1.8641775964987657</v>
      </c>
      <c r="EB312" s="72">
        <f t="shared" si="684"/>
        <v>1.8893448995123832</v>
      </c>
      <c r="EC312" s="72">
        <f t="shared" si="685"/>
        <v>1.9142470814537771</v>
      </c>
      <c r="ED312" s="72">
        <f t="shared" si="686"/>
        <v>1.9388944988354846</v>
      </c>
      <c r="EE312" s="72">
        <f t="shared" si="687"/>
        <v>1.9632970913890793</v>
      </c>
      <c r="EF312" s="72">
        <f t="shared" si="688"/>
        <v>1.9874643996739947</v>
      </c>
      <c r="EG312" s="72">
        <f t="shared" si="689"/>
        <v>2.0114055821404695</v>
      </c>
      <c r="EH312" s="72">
        <f t="shared" si="690"/>
        <v>2.0351294316130439</v>
      </c>
      <c r="EI312" s="72">
        <f t="shared" si="691"/>
        <v>2.0586443911733006</v>
      </c>
      <c r="EJ312" s="72">
        <f t="shared" si="692"/>
        <v>2.0819585694304243</v>
      </c>
      <c r="EK312" s="72">
        <f t="shared" si="693"/>
        <v>2.1050797551761189</v>
      </c>
      <c r="EL312" s="72">
        <f t="shared" si="694"/>
        <v>2.128015431426757</v>
      </c>
      <c r="EO312" s="269">
        <v>546.08030135083538</v>
      </c>
      <c r="EP312" s="274">
        <v>55000</v>
      </c>
      <c r="EQ312" s="149">
        <f t="shared" si="759"/>
        <v>216.77018772420629</v>
      </c>
      <c r="ER312" s="149">
        <f t="shared" si="760"/>
        <v>217.12984375520728</v>
      </c>
      <c r="ES312" s="149">
        <f t="shared" si="761"/>
        <v>217.72625323623052</v>
      </c>
      <c r="ET312" s="149">
        <f t="shared" si="762"/>
        <v>218.55499131507429</v>
      </c>
      <c r="EU312" s="149">
        <f t="shared" si="763"/>
        <v>219.61005802440741</v>
      </c>
      <c r="EV312" s="149">
        <f t="shared" si="764"/>
        <v>220.88405722249848</v>
      </c>
      <c r="EW312" s="149">
        <f t="shared" si="765"/>
        <v>222.36840605041857</v>
      </c>
      <c r="EX312" s="149">
        <f t="shared" si="766"/>
        <v>224.05356269559971</v>
      </c>
      <c r="EY312" s="149">
        <f t="shared" si="767"/>
        <v>225.92926045209981</v>
      </c>
      <c r="EZ312" s="149">
        <f t="shared" si="768"/>
        <v>227.98473723946458</v>
      </c>
      <c r="FA312" s="149">
        <f t="shared" si="769"/>
        <v>230.20895160349372</v>
      </c>
      <c r="FB312" s="149">
        <f t="shared" si="770"/>
        <v>232.59077845805015</v>
      </c>
      <c r="FC312" s="149">
        <f t="shared" si="771"/>
        <v>235.11918014255951</v>
      </c>
      <c r="FD312" s="149">
        <f t="shared" si="772"/>
        <v>237.78335052933139</v>
      </c>
      <c r="FE312" s="149">
        <f t="shared" si="773"/>
        <v>240.57283175917374</v>
      </c>
      <c r="FF312" s="149">
        <f t="shared" si="774"/>
        <v>243.47760463071273</v>
      </c>
      <c r="FG312" s="149">
        <f t="shared" si="775"/>
        <v>246.48815470100436</v>
      </c>
      <c r="FH312" s="149">
        <f t="shared" si="776"/>
        <v>249.59551680215694</v>
      </c>
      <c r="FI312" s="149">
        <f t="shared" si="777"/>
        <v>252.7913009988867</v>
      </c>
      <c r="FJ312" s="149">
        <f t="shared" si="778"/>
        <v>256.06770307577949</v>
      </c>
      <c r="FK312" s="149">
        <f t="shared" si="779"/>
        <v>259.41750252145334</v>
      </c>
      <c r="FL312" s="149">
        <f t="shared" si="780"/>
        <v>262.83405073368652</v>
      </c>
      <c r="FM312" s="149">
        <f t="shared" si="781"/>
        <v>266.31125185755167</v>
      </c>
      <c r="FN312" s="149">
        <f t="shared" si="782"/>
        <v>269.84353832830834</v>
      </c>
      <c r="FO312" s="149">
        <f t="shared" si="783"/>
        <v>273.42584285121649</v>
      </c>
      <c r="FP312" s="149">
        <f t="shared" si="784"/>
        <v>277.05356823071793</v>
      </c>
      <c r="FQ312" s="149">
        <f t="shared" si="785"/>
        <v>280.72255617281871</v>
      </c>
      <c r="FR312" s="149">
        <f t="shared" si="786"/>
        <v>284.42905593238271</v>
      </c>
      <c r="FS312" s="149">
        <f t="shared" si="787"/>
        <v>288.16969346258969</v>
      </c>
      <c r="FT312" s="149">
        <f t="shared" si="788"/>
        <v>291.94144154560877</v>
      </c>
      <c r="FU312" s="149">
        <f t="shared" si="789"/>
        <v>295.74159123843776</v>
      </c>
      <c r="FV312" s="149">
        <f t="shared" si="790"/>
        <v>299.56772485204704</v>
      </c>
      <c r="FW312" s="149">
        <f t="shared" si="791"/>
        <v>303.41769059127154</v>
      </c>
      <c r="FX312" s="149">
        <f t="shared" si="792"/>
        <v>307.28957891329247</v>
      </c>
      <c r="FY312" s="149">
        <f t="shared" si="793"/>
        <v>311.18170061034988</v>
      </c>
      <c r="FZ312" s="149">
        <f t="shared" si="794"/>
        <v>315.09256658416399</v>
      </c>
      <c r="GA312" s="149">
        <f t="shared" si="795"/>
        <v>319.02086925263683</v>
      </c>
      <c r="GB312" s="149">
        <f t="shared" si="796"/>
        <v>322.96546551126289</v>
      </c>
      <c r="GC312" s="149">
        <f t="shared" si="797"/>
        <v>326.92536116037428</v>
      </c>
      <c r="GD312" s="149">
        <f t="shared" si="798"/>
        <v>330.89969670319891</v>
      </c>
      <c r="GE312" s="317">
        <f t="shared" si="799"/>
        <v>334.88773441742887</v>
      </c>
      <c r="GF312" s="149">
        <f t="shared" si="800"/>
        <v>338.88884660354455</v>
      </c>
      <c r="GG312" s="149">
        <f t="shared" si="801"/>
        <v>342.90250491567781</v>
      </c>
      <c r="GH312" s="149">
        <f t="shared" si="802"/>
        <v>346.92827068470893</v>
      </c>
      <c r="GI312" s="149">
        <f t="shared" si="803"/>
        <v>350.96578614808652</v>
      </c>
      <c r="GJ312" s="149">
        <f t="shared" si="804"/>
        <v>355.01476650616513</v>
      </c>
      <c r="GK312" s="149">
        <f t="shared" si="805"/>
        <v>359.07499273040224</v>
      </c>
      <c r="GL312" s="149">
        <f t="shared" si="806"/>
        <v>363.14630505435088</v>
      </c>
      <c r="GM312" s="149">
        <f t="shared" si="807"/>
        <v>367.2285970838721</v>
      </c>
      <c r="GN312" s="149">
        <f t="shared" si="808"/>
        <v>371.32181046829118</v>
      </c>
      <c r="GO312" s="149">
        <f t="shared" si="809"/>
        <v>375.42593007925319</v>
      </c>
      <c r="GP312" s="149">
        <f t="shared" si="810"/>
        <v>379.54097964877445</v>
      </c>
      <c r="GQ312" s="149">
        <f t="shared" si="811"/>
        <v>383.66701782239562</v>
      </c>
      <c r="GR312" s="149">
        <f t="shared" si="812"/>
        <v>387.80413458743794</v>
      </c>
      <c r="GS312" s="149">
        <f t="shared" si="813"/>
        <v>391.95244804012964</v>
      </c>
      <c r="GT312" s="149">
        <f t="shared" si="814"/>
        <v>396.11210145881938</v>
      </c>
      <c r="GU312" s="149">
        <f t="shared" si="815"/>
        <v>400.28326065365411</v>
      </c>
      <c r="GV312" s="149">
        <f t="shared" si="816"/>
        <v>404.46611156596595</v>
      </c>
      <c r="GW312" s="149">
        <f t="shared" si="817"/>
        <v>408.66085809322459</v>
      </c>
      <c r="GX312" s="149">
        <f t="shared" si="818"/>
        <v>412.86772011777674</v>
      </c>
      <c r="HA312" s="269">
        <v>536.3156200196571</v>
      </c>
      <c r="HB312" s="274">
        <v>54000</v>
      </c>
      <c r="HC312" s="149">
        <f t="shared" si="820"/>
        <v>29.348395896691823</v>
      </c>
      <c r="HD312" s="149">
        <f t="shared" si="821"/>
        <v>58.64437237571061</v>
      </c>
      <c r="HE312" s="149">
        <f t="shared" si="822"/>
        <v>87.836417785385095</v>
      </c>
      <c r="HF312" s="149">
        <f t="shared" si="823"/>
        <v>116.87479440466882</v>
      </c>
      <c r="HG312" s="149">
        <f t="shared" si="824"/>
        <v>145.71232504059131</v>
      </c>
      <c r="HH312" s="149">
        <f t="shared" si="825"/>
        <v>174.30506885348939</v>
      </c>
      <c r="HI312" s="149">
        <f t="shared" si="826"/>
        <v>202.61286416769667</v>
      </c>
      <c r="HJ312" s="149">
        <f t="shared" si="827"/>
        <v>230.59972604814359</v>
      </c>
      <c r="HK312" s="149">
        <f t="shared" si="828"/>
        <v>258.23409633887002</v>
      </c>
      <c r="HL312" s="149">
        <f t="shared" si="829"/>
        <v>285.48895267580559</v>
      </c>
      <c r="HM312" s="149">
        <f t="shared" si="830"/>
        <v>312.34179000045674</v>
      </c>
      <c r="HN312" s="149">
        <f t="shared" si="831"/>
        <v>338.77449295822771</v>
      </c>
      <c r="HO312" s="149">
        <f t="shared" si="832"/>
        <v>364.77312023121834</v>
      </c>
      <c r="HP312" s="149">
        <f t="shared" si="833"/>
        <v>390.32762255255659</v>
      </c>
      <c r="HQ312" s="149">
        <f t="shared" si="834"/>
        <v>415.43151525993784</v>
      </c>
      <c r="HR312" s="149">
        <f t="shared" si="835"/>
        <v>440.0815242216338</v>
      </c>
      <c r="HS312" s="149">
        <f t="shared" si="836"/>
        <v>464.27722125405546</v>
      </c>
      <c r="HT312" s="149">
        <f t="shared" si="837"/>
        <v>488.02066213395932</v>
      </c>
      <c r="HU312" s="149">
        <f t="shared" si="838"/>
        <v>511.31603729370931</v>
      </c>
      <c r="HV312" s="149">
        <f t="shared" si="839"/>
        <v>534.1693424878622</v>
      </c>
      <c r="HW312" s="149">
        <f t="shared" si="840"/>
        <v>556.58807426252713</v>
      </c>
      <c r="HX312" s="149">
        <f t="shared" si="841"/>
        <v>578.58095300674495</v>
      </c>
      <c r="HY312" s="149">
        <f t="shared" si="842"/>
        <v>600.15767472634752</v>
      </c>
      <c r="HZ312" s="149">
        <f t="shared" si="843"/>
        <v>621.32869143132552</v>
      </c>
      <c r="IA312" s="149">
        <f t="shared" si="844"/>
        <v>642.10501912223515</v>
      </c>
      <c r="IB312" s="149">
        <f t="shared" si="845"/>
        <v>662.49807174597265</v>
      </c>
      <c r="IC312" s="149">
        <f t="shared" si="846"/>
        <v>682.51951911063475</v>
      </c>
      <c r="ID312" s="149">
        <f t="shared" si="847"/>
        <v>702.18116655133144</v>
      </c>
      <c r="IE312" s="149">
        <f t="shared" si="848"/>
        <v>721.49485407745908</v>
      </c>
      <c r="IF312" s="149">
        <f t="shared" si="849"/>
        <v>740.47237276881856</v>
      </c>
      <c r="IG312" s="149">
        <f t="shared" si="850"/>
        <v>759.12539629120477</v>
      </c>
      <c r="IH312" s="149">
        <f t="shared" si="851"/>
        <v>777.46542554754819</v>
      </c>
      <c r="II312" s="149">
        <f t="shared" si="852"/>
        <v>795.50374464944355</v>
      </c>
      <c r="IJ312" s="149">
        <f t="shared" si="853"/>
        <v>813.25138657228979</v>
      </c>
      <c r="IK312" s="149">
        <f t="shared" si="854"/>
        <v>830.71910703582182</v>
      </c>
      <c r="IL312" s="149">
        <f t="shared" si="855"/>
        <v>847.91736532364075</v>
      </c>
      <c r="IM312" s="149">
        <f t="shared" si="856"/>
        <v>864.85631091675521</v>
      </c>
      <c r="IN312" s="149">
        <f t="shared" si="857"/>
        <v>881.54577496434842</v>
      </c>
      <c r="IO312" s="149">
        <f t="shared" si="858"/>
        <v>897.9952657492737</v>
      </c>
      <c r="IP312" s="149">
        <f t="shared" si="859"/>
        <v>914.21396742575257</v>
      </c>
      <c r="IQ312" s="317">
        <f t="shared" si="860"/>
        <v>930.21074141289807</v>
      </c>
      <c r="IR312" s="149">
        <f t="shared" si="861"/>
        <v>945.99412992088912</v>
      </c>
      <c r="IS312" s="149">
        <f t="shared" si="862"/>
        <v>961.57236116773822</v>
      </c>
      <c r="IT312" s="149">
        <f t="shared" si="863"/>
        <v>976.9533559148847</v>
      </c>
      <c r="IU312" s="149">
        <f t="shared" si="864"/>
        <v>992.14473501037924</v>
      </c>
      <c r="IV312" s="149">
        <f t="shared" si="865"/>
        <v>1007.1538276803303</v>
      </c>
      <c r="IW312" s="149">
        <f t="shared" si="866"/>
        <v>1021.9876803535805</v>
      </c>
      <c r="IX312" s="149">
        <f t="shared" si="867"/>
        <v>1036.6530658423005</v>
      </c>
      <c r="IY312" s="149">
        <f t="shared" si="868"/>
        <v>1051.1564927331349</v>
      </c>
      <c r="IZ312" s="149">
        <f t="shared" si="869"/>
        <v>1065.5042148705309</v>
      </c>
      <c r="JA312" s="149">
        <f t="shared" si="870"/>
        <v>1079.7022408366415</v>
      </c>
      <c r="JB312" s="149">
        <f t="shared" si="871"/>
        <v>1093.7563433512955</v>
      </c>
      <c r="JC312" s="149">
        <f t="shared" si="872"/>
        <v>1107.6720685314879</v>
      </c>
      <c r="JD312" s="149">
        <f t="shared" si="873"/>
        <v>1121.4547449632212</v>
      </c>
      <c r="JE312" s="149">
        <f t="shared" si="874"/>
        <v>1135.1094925496038</v>
      </c>
      <c r="JF312" s="149">
        <f t="shared" si="875"/>
        <v>1148.6412311082868</v>
      </c>
      <c r="JG312" s="149">
        <f t="shared" si="876"/>
        <v>1162.0546886989441</v>
      </c>
      <c r="JH312" s="149">
        <f t="shared" si="877"/>
        <v>1175.3544096676778</v>
      </c>
      <c r="JI312" s="149">
        <f t="shared" si="878"/>
        <v>1188.5447624003675</v>
      </c>
      <c r="JJ312" s="149">
        <f t="shared" si="879"/>
        <v>1201.6299467810743</v>
      </c>
      <c r="JL312" s="269">
        <v>546.08030135083538</v>
      </c>
      <c r="JM312" s="274">
        <v>55000</v>
      </c>
      <c r="JN312" s="115">
        <f t="shared" si="695"/>
        <v>281.26836853470752</v>
      </c>
      <c r="JO312" s="115">
        <f t="shared" si="696"/>
        <v>291.62802456570853</v>
      </c>
      <c r="JP312" s="115">
        <f t="shared" si="697"/>
        <v>302.22443404673174</v>
      </c>
      <c r="JQ312" s="115">
        <f t="shared" si="698"/>
        <v>313.05317212557554</v>
      </c>
      <c r="JR312" s="115">
        <f t="shared" si="699"/>
        <v>324.10823883490866</v>
      </c>
      <c r="JS312" s="115">
        <f t="shared" si="700"/>
        <v>335.38223803299974</v>
      </c>
      <c r="JT312" s="115">
        <f t="shared" si="701"/>
        <v>346.86658686091982</v>
      </c>
      <c r="JU312" s="115">
        <f t="shared" si="702"/>
        <v>358.55174350610093</v>
      </c>
      <c r="JV312" s="115">
        <f t="shared" si="703"/>
        <v>370.42744126260106</v>
      </c>
      <c r="JW312" s="115">
        <f t="shared" si="704"/>
        <v>382.48291804996586</v>
      </c>
      <c r="JX312" s="115">
        <f t="shared" si="705"/>
        <v>394.70713241399494</v>
      </c>
      <c r="JY312" s="115">
        <f t="shared" si="706"/>
        <v>407.08895926855143</v>
      </c>
      <c r="JZ312" s="115">
        <f t="shared" si="707"/>
        <v>419.61736095306077</v>
      </c>
      <c r="KA312" s="115">
        <f t="shared" si="708"/>
        <v>432.28153133983267</v>
      </c>
      <c r="KB312" s="115">
        <f t="shared" si="709"/>
        <v>445.07101256967496</v>
      </c>
      <c r="KC312" s="115">
        <f t="shared" si="710"/>
        <v>457.97578544121399</v>
      </c>
      <c r="KD312" s="115">
        <f t="shared" si="711"/>
        <v>470.98633551150562</v>
      </c>
      <c r="KE312" s="115">
        <f t="shared" si="712"/>
        <v>484.09369761265816</v>
      </c>
      <c r="KF312" s="115">
        <f t="shared" si="713"/>
        <v>497.28948180938795</v>
      </c>
      <c r="KG312" s="115">
        <f t="shared" si="714"/>
        <v>510.56588388628074</v>
      </c>
      <c r="KH312" s="115">
        <f t="shared" si="715"/>
        <v>523.9156833319546</v>
      </c>
      <c r="KI312" s="115">
        <f t="shared" si="716"/>
        <v>537.33223154418783</v>
      </c>
      <c r="KJ312" s="115">
        <f t="shared" si="717"/>
        <v>550.80943266805298</v>
      </c>
      <c r="KK312" s="115">
        <f t="shared" si="718"/>
        <v>564.34171913880959</v>
      </c>
      <c r="KL312" s="115">
        <f t="shared" si="719"/>
        <v>577.92402366171768</v>
      </c>
      <c r="KM312" s="115">
        <f t="shared" si="720"/>
        <v>591.55174904121918</v>
      </c>
      <c r="KN312" s="115">
        <f t="shared" si="721"/>
        <v>605.22073698331997</v>
      </c>
      <c r="KO312" s="115">
        <f t="shared" si="722"/>
        <v>618.92723674288391</v>
      </c>
      <c r="KP312" s="115">
        <f t="shared" si="723"/>
        <v>632.667874273091</v>
      </c>
      <c r="KQ312" s="115">
        <f t="shared" si="724"/>
        <v>646.43962235611002</v>
      </c>
      <c r="KR312" s="115">
        <f t="shared" si="725"/>
        <v>660.23977204893902</v>
      </c>
      <c r="KS312" s="115">
        <f t="shared" si="726"/>
        <v>674.06590566254829</v>
      </c>
      <c r="KT312" s="115">
        <f t="shared" si="727"/>
        <v>687.91587140177285</v>
      </c>
      <c r="KU312" s="115">
        <f t="shared" si="728"/>
        <v>701.78775972379367</v>
      </c>
      <c r="KV312" s="115">
        <f t="shared" si="729"/>
        <v>715.67988142085119</v>
      </c>
      <c r="KW312" s="115">
        <f t="shared" si="730"/>
        <v>729.59074739466519</v>
      </c>
      <c r="KX312" s="115">
        <f t="shared" si="731"/>
        <v>743.51905006313814</v>
      </c>
      <c r="KY312" s="115">
        <f t="shared" si="732"/>
        <v>757.46364632176414</v>
      </c>
      <c r="KZ312" s="115">
        <f t="shared" si="733"/>
        <v>771.42354197087548</v>
      </c>
      <c r="LA312" s="115">
        <f t="shared" si="734"/>
        <v>785.39787751370022</v>
      </c>
      <c r="LB312" s="360">
        <f t="shared" si="735"/>
        <v>799.38591522793013</v>
      </c>
      <c r="LC312" s="115">
        <f t="shared" si="736"/>
        <v>813.38702741404586</v>
      </c>
      <c r="LD312" s="115">
        <f t="shared" si="737"/>
        <v>827.40068572617906</v>
      </c>
      <c r="LE312" s="115">
        <f t="shared" si="738"/>
        <v>841.42645149521013</v>
      </c>
      <c r="LF312" s="115">
        <f t="shared" si="739"/>
        <v>855.46396695858778</v>
      </c>
      <c r="LG312" s="115">
        <f t="shared" si="740"/>
        <v>869.51294731666644</v>
      </c>
      <c r="LH312" s="115">
        <f t="shared" si="741"/>
        <v>883.57317354090355</v>
      </c>
      <c r="LI312" s="115">
        <f t="shared" si="742"/>
        <v>897.64448586485219</v>
      </c>
      <c r="LJ312" s="115">
        <f t="shared" si="743"/>
        <v>911.7267778943733</v>
      </c>
      <c r="LK312" s="115">
        <f t="shared" si="744"/>
        <v>925.81999127879249</v>
      </c>
      <c r="LL312" s="115">
        <f t="shared" si="745"/>
        <v>939.9241108897545</v>
      </c>
      <c r="LM312" s="115">
        <f t="shared" si="746"/>
        <v>954.03916045927576</v>
      </c>
      <c r="LN312" s="115">
        <f t="shared" si="747"/>
        <v>968.16519863289682</v>
      </c>
      <c r="LO312" s="115">
        <f t="shared" si="748"/>
        <v>982.3023153979392</v>
      </c>
      <c r="LP312" s="115">
        <f t="shared" si="749"/>
        <v>996.45062885063089</v>
      </c>
      <c r="LQ312" s="115">
        <f t="shared" si="750"/>
        <v>1010.6102822693206</v>
      </c>
      <c r="LR312" s="115">
        <f t="shared" si="751"/>
        <v>1024.7814414641553</v>
      </c>
      <c r="LS312" s="115">
        <f t="shared" si="752"/>
        <v>1038.9642923764673</v>
      </c>
      <c r="LT312" s="115">
        <f t="shared" si="753"/>
        <v>1053.1590389037258</v>
      </c>
      <c r="LU312" s="115">
        <f t="shared" si="754"/>
        <v>1067.3659009282781</v>
      </c>
      <c r="LX312" s="269">
        <v>540</v>
      </c>
      <c r="LY312" s="352">
        <v>54000</v>
      </c>
      <c r="LZ312" s="351">
        <f t="shared" si="880"/>
        <v>5.1168000090042534E-2</v>
      </c>
      <c r="MA312" s="351">
        <f t="shared" si="881"/>
        <v>0.10224460858315911</v>
      </c>
      <c r="MB312" s="351">
        <f t="shared" si="882"/>
        <v>0.15314001654373935</v>
      </c>
      <c r="MC312" s="351">
        <f t="shared" si="883"/>
        <v>0.20376750782811592</v>
      </c>
      <c r="MD312" s="351">
        <f t="shared" si="884"/>
        <v>0.25404483049234416</v>
      </c>
      <c r="ME312" s="351">
        <f t="shared" si="885"/>
        <v>0.3038953750721195</v>
      </c>
      <c r="MF312" s="351">
        <f t="shared" si="886"/>
        <v>0.35324912095604821</v>
      </c>
      <c r="MG312" s="351">
        <f t="shared" si="887"/>
        <v>0.40204332954787575</v>
      </c>
      <c r="MH312" s="351">
        <f t="shared" si="888"/>
        <v>0.4502229802007261</v>
      </c>
      <c r="MI312" s="351">
        <f t="shared" si="889"/>
        <v>0.49774096027743664</v>
      </c>
      <c r="MJ312" s="351">
        <f t="shared" si="890"/>
        <v>0.54455803292025617</v>
      </c>
      <c r="MK312" s="351">
        <f t="shared" si="891"/>
        <v>0.59064261458135292</v>
      </c>
      <c r="ML312" s="351">
        <f t="shared" si="892"/>
        <v>0.63597039901386831</v>
      </c>
      <c r="MM312" s="351">
        <f t="shared" si="893"/>
        <v>0.68052386563882339</v>
      </c>
      <c r="MN312" s="351">
        <f t="shared" si="894"/>
        <v>0.72429170865257031</v>
      </c>
      <c r="MO312" s="351">
        <f t="shared" si="895"/>
        <v>0.76726821970998671</v>
      </c>
      <c r="MP312" s="351">
        <f t="shared" si="896"/>
        <v>0.80945265228652641</v>
      </c>
      <c r="MQ312" s="351">
        <f t="shared" si="897"/>
        <v>0.85084859056394979</v>
      </c>
      <c r="MR312" s="351">
        <f t="shared" si="898"/>
        <v>0.89146334042855901</v>
      </c>
      <c r="MS312" s="351">
        <f t="shared" si="899"/>
        <v>0.93130735528880548</v>
      </c>
      <c r="MT312" s="351">
        <f t="shared" si="900"/>
        <v>0.97039370513574896</v>
      </c>
      <c r="MU312" s="351">
        <f t="shared" si="901"/>
        <v>1.0087375936918959</v>
      </c>
      <c r="MV312" s="351">
        <f t="shared" si="902"/>
        <v>1.0463559256367738</v>
      </c>
      <c r="MW312" s="351">
        <f t="shared" si="903"/>
        <v>1.083266923719252</v>
      </c>
      <c r="MX312" s="351">
        <f t="shared" si="904"/>
        <v>1.1194897939879147</v>
      </c>
      <c r="MY312" s="351">
        <f t="shared" si="905"/>
        <v>1.155044436298204</v>
      </c>
      <c r="MZ312" s="351">
        <f t="shared" si="906"/>
        <v>1.1899511965914742</v>
      </c>
      <c r="NA312" s="351">
        <f t="shared" si="907"/>
        <v>1.2242306570961403</v>
      </c>
      <c r="NB312" s="351">
        <f t="shared" si="908"/>
        <v>1.2579034604941395</v>
      </c>
      <c r="NC312" s="351">
        <f t="shared" si="909"/>
        <v>1.2909901641602068</v>
      </c>
      <c r="ND312" s="351">
        <f t="shared" si="910"/>
        <v>1.3235111207614705</v>
      </c>
      <c r="NE312" s="351">
        <f t="shared" si="911"/>
        <v>1.355486381758469</v>
      </c>
      <c r="NF312" s="351">
        <f t="shared" si="912"/>
        <v>1.3869356206429029</v>
      </c>
      <c r="NG312" s="351">
        <f t="shared" si="913"/>
        <v>1.4178780730584573</v>
      </c>
      <c r="NH312" s="351">
        <f t="shared" si="914"/>
        <v>1.4483324912623359</v>
      </c>
      <c r="NI312" s="351">
        <f t="shared" si="915"/>
        <v>1.4783171106847175</v>
      </c>
      <c r="NJ312" s="351">
        <f t="shared" si="916"/>
        <v>1.5078496266247592</v>
      </c>
      <c r="NK312" s="351">
        <f t="shared" si="917"/>
        <v>1.5369471793801475</v>
      </c>
      <c r="NL312" s="351">
        <f t="shared" si="918"/>
        <v>1.5656263463413336</v>
      </c>
      <c r="NM312" s="351">
        <f t="shared" si="919"/>
        <v>1.5939031397907495</v>
      </c>
      <c r="NN312" s="351">
        <f t="shared" si="920"/>
        <v>1.6217930093323729</v>
      </c>
      <c r="NO312" s="351">
        <f t="shared" si="921"/>
        <v>1.6493108480394996</v>
      </c>
      <c r="NP312" s="351">
        <f t="shared" si="922"/>
        <v>1.6764710015500133</v>
      </c>
      <c r="NQ312" s="351">
        <f t="shared" si="923"/>
        <v>1.7032872794609857</v>
      </c>
      <c r="NR312" s="351">
        <f t="shared" si="924"/>
        <v>1.729772968479981</v>
      </c>
      <c r="NS312" s="351">
        <f t="shared" si="925"/>
        <v>1.755940846880929</v>
      </c>
      <c r="NT312" s="351">
        <f t="shared" si="926"/>
        <v>1.7818031998896704</v>
      </c>
      <c r="NU312" s="351">
        <f t="shared" si="927"/>
        <v>1.8073718356900317</v>
      </c>
      <c r="NV312" s="351">
        <f t="shared" si="928"/>
        <v>1.832658101796991</v>
      </c>
      <c r="NW312" s="351">
        <f t="shared" si="929"/>
        <v>1.8576729015905611</v>
      </c>
      <c r="NX312" s="351">
        <f t="shared" si="930"/>
        <v>1.8824267108437023</v>
      </c>
      <c r="NY312" s="351">
        <f t="shared" si="931"/>
        <v>1.9069295941108706</v>
      </c>
      <c r="NZ312" s="351">
        <f t="shared" si="932"/>
        <v>1.9311912208716486</v>
      </c>
      <c r="OA312" s="351">
        <f t="shared" si="933"/>
        <v>1.9552208813472132</v>
      </c>
      <c r="OB312" s="351">
        <f t="shared" si="934"/>
        <v>1.9790275019267145</v>
      </c>
      <c r="OC312" s="351">
        <f t="shared" si="935"/>
        <v>2.0026196601566357</v>
      </c>
      <c r="OD312" s="351">
        <f t="shared" si="936"/>
        <v>2.0260055992594914</v>
      </c>
      <c r="OE312" s="351">
        <f t="shared" si="937"/>
        <v>2.0491932421589936</v>
      </c>
      <c r="OF312" s="351">
        <f t="shared" si="938"/>
        <v>2.0721902049977716</v>
      </c>
      <c r="OG312" s="351">
        <f t="shared" si="939"/>
        <v>2.0950038101408621</v>
      </c>
    </row>
    <row r="313" spans="55:397">
      <c r="BC313" s="173"/>
      <c r="BD313" s="182">
        <f t="shared" si="944"/>
        <v>0.22336100866053796</v>
      </c>
      <c r="BE313" s="91">
        <f t="shared" si="944"/>
        <v>226.32054202529008</v>
      </c>
      <c r="BF313" s="170">
        <f t="shared" si="944"/>
        <v>0.36391787340606258</v>
      </c>
      <c r="BG313" s="170">
        <f t="shared" si="944"/>
        <v>216.64999771199948</v>
      </c>
      <c r="BH313" s="116">
        <f t="shared" si="944"/>
        <v>0</v>
      </c>
      <c r="BI313" s="116"/>
      <c r="BJ313" s="109"/>
      <c r="BK313" s="210">
        <v>55000</v>
      </c>
      <c r="BL313" s="211">
        <v>16.763999999999999</v>
      </c>
      <c r="BM313" s="285">
        <v>550</v>
      </c>
      <c r="BN313" s="115"/>
      <c r="BO313" s="105">
        <f t="shared" si="756"/>
        <v>83.430942909452909</v>
      </c>
      <c r="BP313" s="201">
        <f t="shared" si="757"/>
        <v>0.13415490723099244</v>
      </c>
      <c r="BQ313" s="205">
        <f t="shared" si="943"/>
        <v>-56.500002288000502</v>
      </c>
      <c r="BR313" s="208">
        <f t="shared" si="941"/>
        <v>216.64999771199948</v>
      </c>
      <c r="BS313" s="94"/>
      <c r="BT313" s="196">
        <f t="shared" si="758"/>
        <v>573.56933718429855</v>
      </c>
      <c r="BU313" s="128"/>
      <c r="BV313" s="228">
        <f t="shared" si="819"/>
        <v>8.2339938721394432E-2</v>
      </c>
      <c r="BW313" s="165">
        <f t="shared" si="632"/>
        <v>0.10951420998448361</v>
      </c>
      <c r="BX313" s="200">
        <f t="shared" si="942"/>
        <v>0.75186533996876448</v>
      </c>
      <c r="BY313" s="279"/>
      <c r="CC313" s="269">
        <v>555.83648248960833</v>
      </c>
      <c r="CD313" s="274">
        <v>56000</v>
      </c>
      <c r="CE313" s="72">
        <f t="shared" si="635"/>
        <v>5.4227574913136005E-2</v>
      </c>
      <c r="CF313" s="72">
        <f t="shared" si="636"/>
        <v>0.10834526957149673</v>
      </c>
      <c r="CG313" s="72">
        <f t="shared" si="637"/>
        <v>0.16224534035908286</v>
      </c>
      <c r="CH313" s="72">
        <f t="shared" si="638"/>
        <v>0.21582420690140677</v>
      </c>
      <c r="CI313" s="72">
        <f t="shared" si="639"/>
        <v>0.26898426938725944</v>
      </c>
      <c r="CJ313" s="72">
        <f t="shared" si="640"/>
        <v>0.32163543724743898</v>
      </c>
      <c r="CK313" s="72">
        <f t="shared" si="641"/>
        <v>0.37369631578021545</v>
      </c>
      <c r="CL313" s="72">
        <f t="shared" si="642"/>
        <v>0.42509502567280549</v>
      </c>
      <c r="CM313" s="72">
        <f t="shared" si="643"/>
        <v>0.47576965754110873</v>
      </c>
      <c r="CN313" s="72">
        <f t="shared" si="644"/>
        <v>0.52566838671200067</v>
      </c>
      <c r="CO313" s="72">
        <f t="shared" si="645"/>
        <v>0.57474929067474589</v>
      </c>
      <c r="CP313" s="72">
        <f t="shared" si="646"/>
        <v>0.62297992225533416</v>
      </c>
      <c r="CQ313" s="72">
        <f t="shared" si="647"/>
        <v>0.67033669593223222</v>
      </c>
      <c r="CR313" s="72">
        <f t="shared" si="648"/>
        <v>0.71680414382605162</v>
      </c>
      <c r="CS313" s="72">
        <f t="shared" si="649"/>
        <v>0.76237409312816917</v>
      </c>
      <c r="CT313" s="72">
        <f t="shared" si="650"/>
        <v>0.80704480951834023</v>
      </c>
      <c r="CU313" s="72">
        <f t="shared" si="651"/>
        <v>0.8508201427449682</v>
      </c>
      <c r="CV313" s="72">
        <f t="shared" si="652"/>
        <v>0.8937087020239991</v>
      </c>
      <c r="CW313" s="72">
        <f t="shared" si="653"/>
        <v>0.93572308096924317</v>
      </c>
      <c r="CX313" s="72">
        <f t="shared" si="654"/>
        <v>0.97687914483078797</v>
      </c>
      <c r="CY313" s="72">
        <f t="shared" si="655"/>
        <v>1.0171953870866004</v>
      </c>
      <c r="CZ313" s="72">
        <f t="shared" si="656"/>
        <v>1.0566923579330398</v>
      </c>
      <c r="DA313" s="72">
        <f t="shared" si="657"/>
        <v>1.0953921638661539</v>
      </c>
      <c r="DB313" s="72">
        <f t="shared" si="658"/>
        <v>1.1333180351903711</v>
      </c>
      <c r="DC313" s="72">
        <f t="shared" si="659"/>
        <v>1.1704939567602048</v>
      </c>
      <c r="DD313" s="72">
        <f t="shared" si="660"/>
        <v>1.2069443563807223</v>
      </c>
      <c r="DE313" s="72">
        <f t="shared" si="661"/>
        <v>1.2426938449045217</v>
      </c>
      <c r="DF313" s="72">
        <f t="shared" si="662"/>
        <v>1.2777670020307468</v>
      </c>
      <c r="DG313" s="72">
        <f t="shared" si="663"/>
        <v>1.3121882020228082</v>
      </c>
      <c r="DH313" s="72">
        <f t="shared" si="664"/>
        <v>1.3459814739289699</v>
      </c>
      <c r="DI313" s="72">
        <f t="shared" si="665"/>
        <v>1.3791703913463591</v>
      </c>
      <c r="DJ313" s="72">
        <f t="shared" si="666"/>
        <v>1.4117779872663461</v>
      </c>
      <c r="DK313" s="72">
        <f t="shared" si="667"/>
        <v>1.4438266900431564</v>
      </c>
      <c r="DL313" s="72">
        <f t="shared" si="668"/>
        <v>1.4753382770152283</v>
      </c>
      <c r="DM313" s="72">
        <f t="shared" si="669"/>
        <v>1.5063338427662849</v>
      </c>
      <c r="DN313" s="72">
        <f t="shared" si="670"/>
        <v>1.536833779431845</v>
      </c>
      <c r="DO313" s="72">
        <f t="shared" si="671"/>
        <v>1.5668577668340042</v>
      </c>
      <c r="DP313" s="72">
        <f t="shared" si="672"/>
        <v>1.5964247705616355</v>
      </c>
      <c r="DQ313" s="72">
        <f t="shared" si="673"/>
        <v>1.6255530464066852</v>
      </c>
      <c r="DR313" s="72">
        <f t="shared" si="674"/>
        <v>1.6542601498222571</v>
      </c>
      <c r="DS313" s="72">
        <f t="shared" si="675"/>
        <v>1.6825629492881111</v>
      </c>
      <c r="DT313" s="72">
        <f t="shared" si="676"/>
        <v>1.7104776426577615</v>
      </c>
      <c r="DU313" s="72">
        <f t="shared" si="677"/>
        <v>1.7380197757218614</v>
      </c>
      <c r="DV313" s="72">
        <f t="shared" si="678"/>
        <v>1.7652042623587263</v>
      </c>
      <c r="DW313" s="72">
        <f t="shared" si="679"/>
        <v>1.7920454057577297</v>
      </c>
      <c r="DX313" s="72">
        <f t="shared" si="680"/>
        <v>1.8185569202978877</v>
      </c>
      <c r="DY313" s="72">
        <f t="shared" si="681"/>
        <v>1.84475195374481</v>
      </c>
      <c r="DZ313" s="72">
        <f t="shared" si="682"/>
        <v>1.8706431094966951</v>
      </c>
      <c r="EA313" s="72">
        <f t="shared" si="683"/>
        <v>1.8962424686661592</v>
      </c>
      <c r="EB313" s="72">
        <f t="shared" si="684"/>
        <v>1.9215616118311856</v>
      </c>
      <c r="EC313" s="72">
        <f t="shared" si="685"/>
        <v>1.9466116403268787</v>
      </c>
      <c r="ED313" s="72">
        <f t="shared" si="686"/>
        <v>1.9714031969813048</v>
      </c>
      <c r="EE313" s="72">
        <f t="shared" si="687"/>
        <v>1.9959464862245191</v>
      </c>
      <c r="EF313" s="72">
        <f t="shared" si="688"/>
        <v>2.0202512935210337</v>
      </c>
      <c r="EG313" s="72">
        <f t="shared" si="689"/>
        <v>2.0443270040930375</v>
      </c>
      <c r="EH313" s="72">
        <f t="shared" si="690"/>
        <v>2.0681826209154983</v>
      </c>
      <c r="EI313" s="72">
        <f t="shared" si="691"/>
        <v>2.0918267819753229</v>
      </c>
      <c r="EJ313" s="72">
        <f t="shared" si="692"/>
        <v>2.115267776795493</v>
      </c>
      <c r="EK313" s="72">
        <f t="shared" si="693"/>
        <v>2.1385135622320086</v>
      </c>
      <c r="EL313" s="72">
        <f t="shared" si="694"/>
        <v>2.161571777556774</v>
      </c>
      <c r="EO313" s="269">
        <v>555.83648248960833</v>
      </c>
      <c r="EP313" s="274">
        <v>56000</v>
      </c>
      <c r="EQ313" s="149">
        <f t="shared" si="759"/>
        <v>216.77741520339583</v>
      </c>
      <c r="ER313" s="149">
        <f t="shared" si="760"/>
        <v>217.15863546663894</v>
      </c>
      <c r="ES313" s="149">
        <f t="shared" si="761"/>
        <v>217.79059714174241</v>
      </c>
      <c r="ET313" s="149">
        <f t="shared" si="762"/>
        <v>218.66831291605706</v>
      </c>
      <c r="EU313" s="149">
        <f t="shared" si="763"/>
        <v>219.78503311480492</v>
      </c>
      <c r="EV313" s="149">
        <f t="shared" si="764"/>
        <v>221.13245819485795</v>
      </c>
      <c r="EW313" s="149">
        <f t="shared" si="765"/>
        <v>222.70098606350862</v>
      </c>
      <c r="EX313" s="149">
        <f t="shared" si="766"/>
        <v>224.4799791136154</v>
      </c>
      <c r="EY313" s="149">
        <f t="shared" si="767"/>
        <v>226.45803632412245</v>
      </c>
      <c r="EZ313" s="149">
        <f t="shared" si="768"/>
        <v>228.62325744887337</v>
      </c>
      <c r="FA313" s="149">
        <f t="shared" si="769"/>
        <v>230.96348881402892</v>
      </c>
      <c r="FB313" s="149">
        <f t="shared" si="770"/>
        <v>233.46654314089932</v>
      </c>
      <c r="FC313" s="149">
        <f t="shared" si="771"/>
        <v>236.12038872500139</v>
      </c>
      <c r="FD313" s="149">
        <f t="shared" si="772"/>
        <v>238.9133059425474</v>
      </c>
      <c r="FE313" s="149">
        <f t="shared" si="773"/>
        <v>241.8340112396728</v>
      </c>
      <c r="FF313" s="149">
        <f t="shared" si="774"/>
        <v>244.87175040759428</v>
      </c>
      <c r="FG313" s="149">
        <f t="shared" si="775"/>
        <v>248.0163640607187</v>
      </c>
      <c r="FH313" s="149">
        <f t="shared" si="776"/>
        <v>251.25832887220864</v>
      </c>
      <c r="FI313" s="149">
        <f t="shared" si="777"/>
        <v>254.58877837025898</v>
      </c>
      <c r="FJ313" s="149">
        <f t="shared" si="778"/>
        <v>257.99950705533399</v>
      </c>
      <c r="FK313" s="149">
        <f t="shared" si="779"/>
        <v>261.48296135578636</v>
      </c>
      <c r="FL313" s="149">
        <f t="shared" si="780"/>
        <v>265.03222057552318</v>
      </c>
      <c r="FM313" s="149">
        <f t="shared" si="781"/>
        <v>268.64097056486315</v>
      </c>
      <c r="FN313" s="149">
        <f t="shared" si="782"/>
        <v>272.30347241016023</v>
      </c>
      <c r="FO313" s="149">
        <f t="shared" si="783"/>
        <v>276.01452801991258</v>
      </c>
      <c r="FP313" s="149">
        <f t="shared" si="784"/>
        <v>279.76944410377729</v>
      </c>
      <c r="FQ313" s="149">
        <f t="shared" si="785"/>
        <v>283.56399570578117</v>
      </c>
      <c r="FR313" s="149">
        <f t="shared" si="786"/>
        <v>287.39439016725061</v>
      </c>
      <c r="FS313" s="149">
        <f t="shared" si="787"/>
        <v>291.25723215736804</v>
      </c>
      <c r="FT313" s="149">
        <f t="shared" si="788"/>
        <v>295.14949021615377</v>
      </c>
      <c r="FU313" s="149">
        <f t="shared" si="789"/>
        <v>299.06846510091242</v>
      </c>
      <c r="FV313" s="149">
        <f t="shared" si="790"/>
        <v>303.01176010728977</v>
      </c>
      <c r="FW313" s="149">
        <f t="shared" si="791"/>
        <v>306.97725344454278</v>
      </c>
      <c r="FX313" s="149">
        <f t="shared" si="792"/>
        <v>310.96307267634251</v>
      </c>
      <c r="FY313" s="149">
        <f t="shared" si="793"/>
        <v>314.9675711889314</v>
      </c>
      <c r="FZ313" s="149">
        <f t="shared" si="794"/>
        <v>318.98930661378097</v>
      </c>
      <c r="GA313" s="149">
        <f t="shared" si="795"/>
        <v>323.02702110884832</v>
      </c>
      <c r="GB313" s="149">
        <f t="shared" si="796"/>
        <v>327.07962338833249</v>
      </c>
      <c r="GC313" s="149">
        <f t="shared" si="797"/>
        <v>331.14617238336001</v>
      </c>
      <c r="GD313" s="149">
        <f t="shared" si="798"/>
        <v>335.22586241349552</v>
      </c>
      <c r="GE313" s="317">
        <f t="shared" si="799"/>
        <v>339.31800975000556</v>
      </c>
      <c r="GF313" s="149">
        <f t="shared" si="800"/>
        <v>343.42204045535226</v>
      </c>
      <c r="GG313" s="149">
        <f t="shared" si="801"/>
        <v>347.53747938859664</v>
      </c>
      <c r="GH313" s="149">
        <f t="shared" si="802"/>
        <v>351.66394027265738</v>
      </c>
      <c r="GI313" s="149">
        <f t="shared" si="803"/>
        <v>355.80111672621604</v>
      </c>
      <c r="GJ313" s="149">
        <f t="shared" si="804"/>
        <v>359.94877417015107</v>
      </c>
      <c r="GK313" s="149">
        <f t="shared" si="805"/>
        <v>364.10674252546266</v>
      </c>
      <c r="GL313" s="149">
        <f t="shared" si="806"/>
        <v>368.27490962656327</v>
      </c>
      <c r="GM313" s="149">
        <f t="shared" si="807"/>
        <v>372.45321528042621</v>
      </c>
      <c r="GN313" s="149">
        <f t="shared" si="808"/>
        <v>376.64164590833855</v>
      </c>
      <c r="GO313" s="149">
        <f t="shared" si="809"/>
        <v>380.84022971285367</v>
      </c>
      <c r="GP313" s="149">
        <f t="shared" si="810"/>
        <v>385.04903231796965</v>
      </c>
      <c r="GQ313" s="149">
        <f t="shared" si="811"/>
        <v>389.2681528355451</v>
      </c>
      <c r="GR313" s="149">
        <f t="shared" si="812"/>
        <v>393.49772031556131</v>
      </c>
      <c r="GS313" s="149">
        <f t="shared" si="813"/>
        <v>397.73789054200546</v>
      </c>
      <c r="GT313" s="149">
        <f t="shared" si="814"/>
        <v>401.98884313995774</v>
      </c>
      <c r="GU313" s="149">
        <f t="shared" si="815"/>
        <v>406.25077896290827</v>
      </c>
      <c r="GV313" s="149">
        <f t="shared" si="816"/>
        <v>410.52391773244614</v>
      </c>
      <c r="GW313" s="149">
        <f t="shared" si="817"/>
        <v>414.80849590527492</v>
      </c>
      <c r="GX313" s="149">
        <f t="shared" si="818"/>
        <v>419.10476474504492</v>
      </c>
      <c r="HA313" s="269">
        <v>546.08030135083538</v>
      </c>
      <c r="HB313" s="274">
        <v>55000</v>
      </c>
      <c r="HC313" s="149">
        <f t="shared" si="820"/>
        <v>30.208264374895382</v>
      </c>
      <c r="HD313" s="149">
        <f t="shared" si="821"/>
        <v>60.359070441821338</v>
      </c>
      <c r="HE313" s="149">
        <f t="shared" si="822"/>
        <v>90.396013978540594</v>
      </c>
      <c r="HF313" s="149">
        <f t="shared" si="823"/>
        <v>120.26474773741478</v>
      </c>
      <c r="HG313" s="149">
        <f t="shared" si="824"/>
        <v>149.91388667941965</v>
      </c>
      <c r="HH313" s="149">
        <f t="shared" si="825"/>
        <v>179.29577786778117</v>
      </c>
      <c r="HI313" s="149">
        <f t="shared" si="826"/>
        <v>208.36710887900338</v>
      </c>
      <c r="HJ313" s="149">
        <f t="shared" si="827"/>
        <v>237.08934135458082</v>
      </c>
      <c r="HK313" s="149">
        <f t="shared" si="828"/>
        <v>265.42896875341387</v>
      </c>
      <c r="HL313" s="149">
        <f t="shared" si="829"/>
        <v>293.35760818944482</v>
      </c>
      <c r="HM313" s="149">
        <f t="shared" si="830"/>
        <v>320.85194458742791</v>
      </c>
      <c r="HN313" s="149">
        <f t="shared" si="831"/>
        <v>347.89355087915254</v>
      </c>
      <c r="HO313" s="149">
        <f t="shared" si="832"/>
        <v>374.46861063797439</v>
      </c>
      <c r="HP313" s="149">
        <f t="shared" si="833"/>
        <v>400.56756977945798</v>
      </c>
      <c r="HQ313" s="149">
        <f t="shared" si="834"/>
        <v>426.18474229328729</v>
      </c>
      <c r="HR313" s="149">
        <f t="shared" si="835"/>
        <v>451.31789203005468</v>
      </c>
      <c r="HS313" s="149">
        <f t="shared" si="836"/>
        <v>475.96780892320055</v>
      </c>
      <c r="HT313" s="149">
        <f t="shared" si="837"/>
        <v>500.13789416161296</v>
      </c>
      <c r="HU313" s="149">
        <f t="shared" si="838"/>
        <v>523.83376509929576</v>
      </c>
      <c r="HV313" s="149">
        <f t="shared" si="839"/>
        <v>547.06288732968005</v>
      </c>
      <c r="HW313" s="149">
        <f t="shared" si="840"/>
        <v>569.83423849047483</v>
      </c>
      <c r="HX313" s="149">
        <f t="shared" si="841"/>
        <v>592.15800604495485</v>
      </c>
      <c r="HY313" s="149">
        <f t="shared" si="842"/>
        <v>614.04531949223815</v>
      </c>
      <c r="HZ313" s="149">
        <f t="shared" si="843"/>
        <v>635.50801614238696</v>
      </c>
      <c r="IA313" s="149">
        <f t="shared" si="844"/>
        <v>656.55843868250156</v>
      </c>
      <c r="IB313" s="149">
        <f t="shared" si="845"/>
        <v>677.2092621828233</v>
      </c>
      <c r="IC313" s="149">
        <f t="shared" si="846"/>
        <v>697.47334787487898</v>
      </c>
      <c r="ID313" s="149">
        <f t="shared" si="847"/>
        <v>717.36362091243313</v>
      </c>
      <c r="IE313" s="149">
        <f t="shared" si="848"/>
        <v>736.89296934524862</v>
      </c>
      <c r="IF313" s="149">
        <f t="shared" si="849"/>
        <v>756.07416165109896</v>
      </c>
      <c r="IG313" s="149">
        <f t="shared" si="850"/>
        <v>774.91978034765043</v>
      </c>
      <c r="IH313" s="149">
        <f t="shared" si="851"/>
        <v>793.44216941654565</v>
      </c>
      <c r="II313" s="149">
        <f t="shared" si="852"/>
        <v>811.65339349761973</v>
      </c>
      <c r="IJ313" s="149">
        <f t="shared" si="853"/>
        <v>829.56520703800902</v>
      </c>
      <c r="IK313" s="149">
        <f t="shared" si="854"/>
        <v>847.18903179997369</v>
      </c>
      <c r="IL313" s="149">
        <f t="shared" si="855"/>
        <v>864.53594133645515</v>
      </c>
      <c r="IM313" s="149">
        <f t="shared" si="856"/>
        <v>881.61665123185162</v>
      </c>
      <c r="IN313" s="149">
        <f t="shared" si="857"/>
        <v>898.44151407540926</v>
      </c>
      <c r="IO313" s="149">
        <f t="shared" si="858"/>
        <v>915.02051828604476</v>
      </c>
      <c r="IP313" s="149">
        <f t="shared" si="859"/>
        <v>931.36329004078948</v>
      </c>
      <c r="IQ313" s="317">
        <f t="shared" si="860"/>
        <v>947.47909767549822</v>
      </c>
      <c r="IR313" s="149">
        <f t="shared" si="861"/>
        <v>963.37685802747831</v>
      </c>
      <c r="IS313" s="149">
        <f t="shared" si="862"/>
        <v>979.06514427664263</v>
      </c>
      <c r="IT313" s="149">
        <f t="shared" si="863"/>
        <v>994.55219491630896</v>
      </c>
      <c r="IU313" s="149">
        <f t="shared" si="864"/>
        <v>1009.8459235483168</v>
      </c>
      <c r="IV313" s="149">
        <f t="shared" si="865"/>
        <v>1024.9539292510565</v>
      </c>
      <c r="IW313" s="149">
        <f t="shared" si="866"/>
        <v>1039.8835073146286</v>
      </c>
      <c r="IX313" s="149">
        <f t="shared" si="867"/>
        <v>1054.6416601757887</v>
      </c>
      <c r="IY313" s="149">
        <f t="shared" si="868"/>
        <v>1069.2351084176157</v>
      </c>
      <c r="IZ313" s="149">
        <f t="shared" si="869"/>
        <v>1083.6703017258528</v>
      </c>
      <c r="JA313" s="149">
        <f t="shared" si="870"/>
        <v>1097.9534297164209</v>
      </c>
      <c r="JB313" s="149">
        <f t="shared" si="871"/>
        <v>1112.0904325673516</v>
      </c>
      <c r="JC313" s="149">
        <f t="shared" si="872"/>
        <v>1126.0870114038953</v>
      </c>
      <c r="JD313" s="149">
        <f t="shared" si="873"/>
        <v>1139.9486383984029</v>
      </c>
      <c r="JE313" s="149">
        <f t="shared" si="874"/>
        <v>1153.6805665571073</v>
      </c>
      <c r="JF313" s="149">
        <f t="shared" si="875"/>
        <v>1167.2878391745519</v>
      </c>
      <c r="JG313" s="149">
        <f t="shared" si="876"/>
        <v>1180.7752989434439</v>
      </c>
      <c r="JH313" s="149">
        <f t="shared" si="877"/>
        <v>1194.1475967133788</v>
      </c>
      <c r="JI313" s="149">
        <f t="shared" si="878"/>
        <v>1207.409199896452</v>
      </c>
      <c r="JJ313" s="149">
        <f t="shared" si="879"/>
        <v>1220.5644005214042</v>
      </c>
      <c r="JL313" s="269">
        <v>555.83648248960833</v>
      </c>
      <c r="JM313" s="274">
        <v>56000</v>
      </c>
      <c r="JN313" s="115">
        <f t="shared" si="695"/>
        <v>287.12930469716082</v>
      </c>
      <c r="JO313" s="115">
        <f t="shared" si="696"/>
        <v>297.51052496040393</v>
      </c>
      <c r="JP313" s="115">
        <f t="shared" si="697"/>
        <v>308.1424866355074</v>
      </c>
      <c r="JQ313" s="115">
        <f t="shared" si="698"/>
        <v>319.02020240982205</v>
      </c>
      <c r="JR313" s="115">
        <f t="shared" si="699"/>
        <v>330.13692260856988</v>
      </c>
      <c r="JS313" s="115">
        <f t="shared" si="700"/>
        <v>341.48434768862296</v>
      </c>
      <c r="JT313" s="115">
        <f t="shared" si="701"/>
        <v>353.05287555727364</v>
      </c>
      <c r="JU313" s="115">
        <f t="shared" si="702"/>
        <v>364.83186860738039</v>
      </c>
      <c r="JV313" s="115">
        <f t="shared" si="703"/>
        <v>376.80992581788746</v>
      </c>
      <c r="JW313" s="115">
        <f t="shared" si="704"/>
        <v>388.97514694263839</v>
      </c>
      <c r="JX313" s="115">
        <f t="shared" si="705"/>
        <v>401.31537830779394</v>
      </c>
      <c r="JY313" s="115">
        <f t="shared" si="706"/>
        <v>413.8184326346643</v>
      </c>
      <c r="JZ313" s="115">
        <f t="shared" si="707"/>
        <v>426.47227821876641</v>
      </c>
      <c r="KA313" s="115">
        <f t="shared" si="708"/>
        <v>439.26519543631241</v>
      </c>
      <c r="KB313" s="115">
        <f t="shared" si="709"/>
        <v>452.18590073343779</v>
      </c>
      <c r="KC313" s="115">
        <f t="shared" si="710"/>
        <v>465.22363990135926</v>
      </c>
      <c r="KD313" s="115">
        <f t="shared" si="711"/>
        <v>478.36825355448366</v>
      </c>
      <c r="KE313" s="115">
        <f t="shared" si="712"/>
        <v>491.61021836597365</v>
      </c>
      <c r="KF313" s="115">
        <f t="shared" si="713"/>
        <v>504.94066786402402</v>
      </c>
      <c r="KG313" s="115">
        <f t="shared" si="714"/>
        <v>518.35139654909904</v>
      </c>
      <c r="KH313" s="115">
        <f t="shared" si="715"/>
        <v>531.83485084955146</v>
      </c>
      <c r="KI313" s="115">
        <f t="shared" si="716"/>
        <v>545.38411006928823</v>
      </c>
      <c r="KJ313" s="115">
        <f t="shared" si="717"/>
        <v>558.99286005862814</v>
      </c>
      <c r="KK313" s="115">
        <f t="shared" si="718"/>
        <v>572.65536190392527</v>
      </c>
      <c r="KL313" s="115">
        <f t="shared" si="719"/>
        <v>586.36641751367756</v>
      </c>
      <c r="KM313" s="115">
        <f t="shared" si="720"/>
        <v>600.12133359754239</v>
      </c>
      <c r="KN313" s="115">
        <f t="shared" si="721"/>
        <v>613.91588519954621</v>
      </c>
      <c r="KO313" s="115">
        <f t="shared" si="722"/>
        <v>627.74627966101571</v>
      </c>
      <c r="KP313" s="115">
        <f t="shared" si="723"/>
        <v>641.60912165113314</v>
      </c>
      <c r="KQ313" s="115">
        <f t="shared" si="724"/>
        <v>655.50137970991887</v>
      </c>
      <c r="KR313" s="115">
        <f t="shared" si="725"/>
        <v>669.42035459467752</v>
      </c>
      <c r="KS313" s="115">
        <f t="shared" si="726"/>
        <v>683.36364960105482</v>
      </c>
      <c r="KT313" s="115">
        <f t="shared" si="727"/>
        <v>697.32914293830777</v>
      </c>
      <c r="KU313" s="115">
        <f t="shared" si="728"/>
        <v>711.31496217010749</v>
      </c>
      <c r="KV313" s="115">
        <f t="shared" si="729"/>
        <v>725.31946068269644</v>
      </c>
      <c r="KW313" s="115">
        <f t="shared" si="730"/>
        <v>739.34119610754601</v>
      </c>
      <c r="KX313" s="115">
        <f t="shared" si="731"/>
        <v>753.37891060261336</v>
      </c>
      <c r="KY313" s="115">
        <f t="shared" si="732"/>
        <v>767.43151288209754</v>
      </c>
      <c r="KZ313" s="115">
        <f t="shared" si="733"/>
        <v>781.49806187712511</v>
      </c>
      <c r="LA313" s="115">
        <f t="shared" si="734"/>
        <v>795.57775190726056</v>
      </c>
      <c r="LB313" s="360">
        <f t="shared" si="735"/>
        <v>809.6698992437706</v>
      </c>
      <c r="LC313" s="115">
        <f t="shared" si="736"/>
        <v>823.77392994911725</v>
      </c>
      <c r="LD313" s="115">
        <f t="shared" si="737"/>
        <v>837.88936888236162</v>
      </c>
      <c r="LE313" s="115">
        <f t="shared" si="738"/>
        <v>852.01582976642248</v>
      </c>
      <c r="LF313" s="115">
        <f t="shared" si="739"/>
        <v>866.15300621998108</v>
      </c>
      <c r="LG313" s="115">
        <f t="shared" si="740"/>
        <v>880.30066366391611</v>
      </c>
      <c r="LH313" s="115">
        <f t="shared" si="741"/>
        <v>894.45863201922771</v>
      </c>
      <c r="LI313" s="115">
        <f t="shared" si="742"/>
        <v>908.62679912032831</v>
      </c>
      <c r="LJ313" s="115">
        <f t="shared" si="743"/>
        <v>922.80510477419125</v>
      </c>
      <c r="LK313" s="115">
        <f t="shared" si="744"/>
        <v>936.99353540210359</v>
      </c>
      <c r="LL313" s="115">
        <f t="shared" si="745"/>
        <v>951.19211920661871</v>
      </c>
      <c r="LM313" s="115">
        <f t="shared" si="746"/>
        <v>965.40092181173463</v>
      </c>
      <c r="LN313" s="115">
        <f t="shared" si="747"/>
        <v>979.62004232931008</v>
      </c>
      <c r="LO313" s="115">
        <f t="shared" si="748"/>
        <v>993.84960980932635</v>
      </c>
      <c r="LP313" s="115">
        <f t="shared" si="749"/>
        <v>1008.0897800357704</v>
      </c>
      <c r="LQ313" s="115">
        <f t="shared" si="750"/>
        <v>1022.3407326337228</v>
      </c>
      <c r="LR313" s="115">
        <f t="shared" si="751"/>
        <v>1036.6026684566732</v>
      </c>
      <c r="LS313" s="115">
        <f t="shared" si="752"/>
        <v>1050.8758072262112</v>
      </c>
      <c r="LT313" s="115">
        <f t="shared" si="753"/>
        <v>1065.16038539904</v>
      </c>
      <c r="LU313" s="115">
        <f t="shared" si="754"/>
        <v>1079.45665423881</v>
      </c>
      <c r="LX313" s="269">
        <v>550</v>
      </c>
      <c r="LY313" s="352">
        <v>55000</v>
      </c>
      <c r="LZ313" s="351">
        <f t="shared" si="880"/>
        <v>5.2667153588074223E-2</v>
      </c>
      <c r="MA313" s="351">
        <f t="shared" si="881"/>
        <v>0.10523413043334784</v>
      </c>
      <c r="MB313" s="351">
        <f t="shared" si="882"/>
        <v>0.15760259155815831</v>
      </c>
      <c r="MC313" s="351">
        <f t="shared" si="883"/>
        <v>0.20967778425500364</v>
      </c>
      <c r="MD313" s="351">
        <f t="shared" si="884"/>
        <v>0.26137012033341928</v>
      </c>
      <c r="ME313" s="351">
        <f t="shared" si="885"/>
        <v>0.31259651840518471</v>
      </c>
      <c r="MF313" s="351">
        <f t="shared" si="886"/>
        <v>0.36328146462970901</v>
      </c>
      <c r="MG313" s="351">
        <f t="shared" si="887"/>
        <v>0.41335776859773032</v>
      </c>
      <c r="MH313" s="351">
        <f t="shared" si="888"/>
        <v>0.46276701271450044</v>
      </c>
      <c r="MI313" s="351">
        <f t="shared" si="889"/>
        <v>0.5114597123157989</v>
      </c>
      <c r="MJ313" s="351">
        <f t="shared" si="890"/>
        <v>0.55939521830528427</v>
      </c>
      <c r="MK313" s="351">
        <f t="shared" si="891"/>
        <v>0.60654140367229537</v>
      </c>
      <c r="ML313" s="351">
        <f t="shared" si="892"/>
        <v>0.65287417991392838</v>
      </c>
      <c r="MM313" s="351">
        <f t="shared" si="893"/>
        <v>0.69837688978612211</v>
      </c>
      <c r="MN313" s="351">
        <f t="shared" si="894"/>
        <v>0.74303961990971312</v>
      </c>
      <c r="MO313" s="351">
        <f t="shared" si="895"/>
        <v>0.78685847162892841</v>
      </c>
      <c r="MP313" s="351">
        <f t="shared" si="896"/>
        <v>0.82983482216773941</v>
      </c>
      <c r="MQ313" s="351">
        <f t="shared" si="897"/>
        <v>0.87197460139140825</v>
      </c>
      <c r="MR313" s="351">
        <f t="shared" si="898"/>
        <v>0.91328760297898937</v>
      </c>
      <c r="MS313" s="351">
        <f t="shared" si="899"/>
        <v>0.95378684295652727</v>
      </c>
      <c r="MT313" s="351">
        <f t="shared" si="900"/>
        <v>0.99348797355144614</v>
      </c>
      <c r="MU313" s="351">
        <f t="shared" si="901"/>
        <v>1.032408756283782</v>
      </c>
      <c r="MV313" s="351">
        <f t="shared" si="902"/>
        <v>1.0705685950832722</v>
      </c>
      <c r="MW313" s="351">
        <f t="shared" si="903"/>
        <v>1.1079881279256503</v>
      </c>
      <c r="MX313" s="351">
        <f t="shared" si="904"/>
        <v>1.1446888738955323</v>
      </c>
      <c r="MY313" s="351">
        <f t="shared" si="905"/>
        <v>1.1806929315770298</v>
      </c>
      <c r="MZ313" s="351">
        <f t="shared" si="906"/>
        <v>1.2160227241205674</v>
      </c>
      <c r="NA313" s="351">
        <f t="shared" si="907"/>
        <v>1.2507007861229702</v>
      </c>
      <c r="NB313" s="351">
        <f t="shared" si="908"/>
        <v>1.2847495874914092</v>
      </c>
      <c r="NC313" s="351">
        <f t="shared" si="909"/>
        <v>1.3181913896630744</v>
      </c>
      <c r="ND313" s="351">
        <f t="shared" si="910"/>
        <v>1.3510481298595887</v>
      </c>
      <c r="NE313" s="351">
        <f t="shared" si="911"/>
        <v>1.3833413294225627</v>
      </c>
      <c r="NF313" s="351">
        <f t="shared" si="912"/>
        <v>1.415092022669999</v>
      </c>
      <c r="NG313" s="351">
        <f t="shared" si="913"/>
        <v>1.4463207031087406</v>
      </c>
      <c r="NH313" s="351">
        <f t="shared" si="914"/>
        <v>1.4770472842200699</v>
      </c>
      <c r="NI313" s="351">
        <f t="shared" si="915"/>
        <v>1.5072910723933339</v>
      </c>
      <c r="NJ313" s="351">
        <f t="shared" si="916"/>
        <v>1.5370707499110465</v>
      </c>
      <c r="NK313" s="351">
        <f t="shared" si="917"/>
        <v>1.5664043661851526</v>
      </c>
      <c r="NL313" s="351">
        <f t="shared" si="918"/>
        <v>1.5953093357081458</v>
      </c>
      <c r="NM313" s="351">
        <f t="shared" si="919"/>
        <v>1.6238024414152479</v>
      </c>
      <c r="NN313" s="351">
        <f t="shared" si="920"/>
        <v>1.6518998423569067</v>
      </c>
      <c r="NO313" s="351">
        <f t="shared" si="921"/>
        <v>1.6796170847569687</v>
      </c>
      <c r="NP313" s="351">
        <f t="shared" si="922"/>
        <v>1.7069691156834814</v>
      </c>
      <c r="NQ313" s="351">
        <f t="shared" si="923"/>
        <v>1.7339702986889984</v>
      </c>
      <c r="NR313" s="351">
        <f t="shared" si="924"/>
        <v>1.7606344308880557</v>
      </c>
      <c r="NS313" s="351">
        <f t="shared" si="925"/>
        <v>1.7869747610335027</v>
      </c>
      <c r="NT313" s="351">
        <f t="shared" si="926"/>
        <v>1.8130040082329131</v>
      </c>
      <c r="NU313" s="351">
        <f t="shared" si="927"/>
        <v>1.8387343810133152</v>
      </c>
      <c r="NV313" s="351">
        <f t="shared" si="928"/>
        <v>1.8641775964987657</v>
      </c>
      <c r="NW313" s="351">
        <f t="shared" si="929"/>
        <v>1.8893448995123832</v>
      </c>
      <c r="NX313" s="351">
        <f t="shared" si="930"/>
        <v>1.9142470814537771</v>
      </c>
      <c r="NY313" s="351">
        <f t="shared" si="931"/>
        <v>1.9388944988354846</v>
      </c>
      <c r="NZ313" s="351">
        <f t="shared" si="932"/>
        <v>1.9632970913890793</v>
      </c>
      <c r="OA313" s="351">
        <f t="shared" si="933"/>
        <v>1.9874643996739947</v>
      </c>
      <c r="OB313" s="351">
        <f t="shared" si="934"/>
        <v>2.0114055821404695</v>
      </c>
      <c r="OC313" s="351">
        <f t="shared" si="935"/>
        <v>2.0351294316130439</v>
      </c>
      <c r="OD313" s="351">
        <f t="shared" si="936"/>
        <v>2.0586443911733006</v>
      </c>
      <c r="OE313" s="351">
        <f t="shared" si="937"/>
        <v>2.0819585694304243</v>
      </c>
      <c r="OF313" s="351">
        <f t="shared" si="938"/>
        <v>2.1050797551761189</v>
      </c>
      <c r="OG313" s="351">
        <f t="shared" si="939"/>
        <v>2.128015431426757</v>
      </c>
    </row>
    <row r="314" spans="55:397">
      <c r="BC314" s="173"/>
      <c r="BD314" s="182">
        <f t="shared" si="944"/>
        <v>0.22336100866053796</v>
      </c>
      <c r="BE314" s="91">
        <f t="shared" si="944"/>
        <v>226.32054202529008</v>
      </c>
      <c r="BF314" s="170">
        <f t="shared" si="944"/>
        <v>0.36391787340606258</v>
      </c>
      <c r="BG314" s="170">
        <f t="shared" si="944"/>
        <v>216.64999771199948</v>
      </c>
      <c r="BH314" s="116">
        <f t="shared" si="944"/>
        <v>0</v>
      </c>
      <c r="BI314" s="116"/>
      <c r="BJ314" s="109"/>
      <c r="BK314" s="210">
        <v>56000</v>
      </c>
      <c r="BL314" s="211">
        <v>17.0688</v>
      </c>
      <c r="BM314" s="285">
        <v>560</v>
      </c>
      <c r="BN314" s="115"/>
      <c r="BO314" s="105">
        <f t="shared" si="756"/>
        <v>78.695223503084236</v>
      </c>
      <c r="BP314" s="201">
        <f t="shared" si="757"/>
        <v>0.12653998672933983</v>
      </c>
      <c r="BQ314" s="205">
        <f t="shared" si="943"/>
        <v>-56.500002288000502</v>
      </c>
      <c r="BR314" s="208">
        <f t="shared" si="941"/>
        <v>216.64999771199948</v>
      </c>
      <c r="BS314" s="94"/>
      <c r="BT314" s="196">
        <f t="shared" si="758"/>
        <v>573.56933718429855</v>
      </c>
      <c r="BU314" s="128"/>
      <c r="BV314" s="228">
        <f t="shared" si="819"/>
        <v>7.766614705461064E-2</v>
      </c>
      <c r="BW314" s="165">
        <f t="shared" si="632"/>
        <v>0.10329794835048149</v>
      </c>
      <c r="BX314" s="200">
        <f t="shared" si="942"/>
        <v>0.75186533996876448</v>
      </c>
      <c r="BY314" s="279"/>
      <c r="CC314" s="269">
        <v>565.58408914695883</v>
      </c>
      <c r="CD314" s="274">
        <v>57000</v>
      </c>
      <c r="CE314" s="72">
        <f t="shared" si="635"/>
        <v>5.5852489631419221E-2</v>
      </c>
      <c r="CF314" s="72">
        <f t="shared" si="636"/>
        <v>0.11158437053318937</v>
      </c>
      <c r="CG314" s="72">
        <f t="shared" si="637"/>
        <v>0.16707752128893968</v>
      </c>
      <c r="CH314" s="72">
        <f t="shared" si="638"/>
        <v>0.22221865922119996</v>
      </c>
      <c r="CI314" s="72">
        <f t="shared" si="639"/>
        <v>0.27690143416750573</v>
      </c>
      <c r="CJ314" s="72">
        <f t="shared" si="640"/>
        <v>0.33102816873968532</v>
      </c>
      <c r="CK314" s="72">
        <f t="shared" si="641"/>
        <v>0.38451118270684137</v>
      </c>
      <c r="CL314" s="72">
        <f t="shared" si="642"/>
        <v>0.43727367529131295</v>
      </c>
      <c r="CM314" s="72">
        <f t="shared" si="643"/>
        <v>0.48925017318254266</v>
      </c>
      <c r="CN314" s="72">
        <f t="shared" si="644"/>
        <v>0.54038658025451047</v>
      </c>
      <c r="CO314" s="72">
        <f t="shared" si="645"/>
        <v>0.59063988513040622</v>
      </c>
      <c r="CP314" s="72">
        <f t="shared" si="646"/>
        <v>0.63997759426675072</v>
      </c>
      <c r="CQ314" s="72">
        <f t="shared" si="647"/>
        <v>0.68837696181572061</v>
      </c>
      <c r="CR314" s="72">
        <f t="shared" si="648"/>
        <v>0.73582408470896254</v>
      </c>
      <c r="CS314" s="72">
        <f t="shared" si="649"/>
        <v>0.7823129241010538</v>
      </c>
      <c r="CT314" s="72">
        <f t="shared" si="650"/>
        <v>0.8278443044119681</v>
      </c>
      <c r="CU314" s="72">
        <f t="shared" si="651"/>
        <v>0.87242493033514223</v>
      </c>
      <c r="CV314" s="72">
        <f t="shared" si="652"/>
        <v>0.91606645155017619</v>
      </c>
      <c r="CW314" s="72">
        <f t="shared" si="653"/>
        <v>0.9587845952959646</v>
      </c>
      <c r="CX314" s="72">
        <f t="shared" si="654"/>
        <v>1.0005983788532262</v>
      </c>
      <c r="CY314" s="72">
        <f t="shared" si="655"/>
        <v>1.0415294074997645</v>
      </c>
      <c r="CZ314" s="72">
        <f t="shared" si="656"/>
        <v>1.0816012585874717</v>
      </c>
      <c r="DA314" s="72">
        <f t="shared" si="657"/>
        <v>1.1208389488771349</v>
      </c>
      <c r="DB314" s="72">
        <f t="shared" si="658"/>
        <v>1.1592684799317468</v>
      </c>
      <c r="DC314" s="72">
        <f t="shared" si="659"/>
        <v>1.1969164549725839</v>
      </c>
      <c r="DD314" s="72">
        <f t="shared" si="660"/>
        <v>1.2338097599215045</v>
      </c>
      <c r="DE314" s="72">
        <f t="shared" si="661"/>
        <v>1.269975301192021</v>
      </c>
      <c r="DF314" s="72">
        <f t="shared" si="662"/>
        <v>1.3054397929897752</v>
      </c>
      <c r="DG314" s="72">
        <f t="shared" si="663"/>
        <v>1.340229587312084</v>
      </c>
      <c r="DH314" s="72">
        <f t="shared" si="664"/>
        <v>1.3743705404003765</v>
      </c>
      <c r="DI314" s="72">
        <f t="shared" si="665"/>
        <v>1.4078879100273494</v>
      </c>
      <c r="DJ314" s="72">
        <f t="shared" si="666"/>
        <v>1.4408062786437952</v>
      </c>
      <c r="DK314" s="72">
        <f t="shared" si="667"/>
        <v>1.4731494980351061</v>
      </c>
      <c r="DL314" s="72">
        <f t="shared" si="668"/>
        <v>1.5049406517239479</v>
      </c>
      <c r="DM314" s="72">
        <f t="shared" si="669"/>
        <v>1.5362020318924199</v>
      </c>
      <c r="DN314" s="72">
        <f t="shared" si="670"/>
        <v>1.5669551280784977</v>
      </c>
      <c r="DO314" s="72">
        <f t="shared" si="671"/>
        <v>1.5972206253275723</v>
      </c>
      <c r="DP314" s="72">
        <f t="shared" si="672"/>
        <v>1.6270184098517921</v>
      </c>
      <c r="DQ314" s="72">
        <f t="shared" si="673"/>
        <v>1.6563675805718181</v>
      </c>
      <c r="DR314" s="72">
        <f t="shared" si="674"/>
        <v>1.6852864651917245</v>
      </c>
      <c r="DS314" s="72">
        <f t="shared" si="675"/>
        <v>1.7137926396930638</v>
      </c>
      <c r="DT314" s="72">
        <f t="shared" si="676"/>
        <v>1.7419029503335173</v>
      </c>
      <c r="DU314" s="72">
        <f t="shared" si="677"/>
        <v>1.7696335374035037</v>
      </c>
      <c r="DV314" s="72">
        <f t="shared" si="678"/>
        <v>1.7969998601350468</v>
      </c>
      <c r="DW314" s="72">
        <f t="shared" si="679"/>
        <v>1.824016722274953</v>
      </c>
      <c r="DX314" s="72">
        <f t="shared" si="680"/>
        <v>1.8506982979322752</v>
      </c>
      <c r="DY314" s="72">
        <f t="shared" si="681"/>
        <v>1.8770581573912337</v>
      </c>
      <c r="DZ314" s="72">
        <f t="shared" si="682"/>
        <v>1.9031092926478457</v>
      </c>
      <c r="EA314" s="72">
        <f t="shared" si="683"/>
        <v>1.9288641424836632</v>
      </c>
      <c r="EB314" s="72">
        <f t="shared" si="684"/>
        <v>1.9543346169352525</v>
      </c>
      <c r="EC314" s="72">
        <f t="shared" si="685"/>
        <v>1.9795321210549504</v>
      </c>
      <c r="ED314" s="72">
        <f t="shared" si="686"/>
        <v>2.00446757788845</v>
      </c>
      <c r="EE314" s="72">
        <f t="shared" si="687"/>
        <v>2.0291514506189432</v>
      </c>
      <c r="EF314" s="72">
        <f t="shared" si="688"/>
        <v>2.0535937638470969</v>
      </c>
      <c r="EG314" s="72">
        <f t="shared" si="689"/>
        <v>2.0778041239916321</v>
      </c>
      <c r="EH314" s="72">
        <f t="shared" si="690"/>
        <v>2.1017917388075809</v>
      </c>
      <c r="EI314" s="72">
        <f t="shared" si="691"/>
        <v>2.1255654360289618</v>
      </c>
      <c r="EJ314" s="72">
        <f t="shared" si="692"/>
        <v>2.1491336811500013</v>
      </c>
      <c r="EK314" s="72">
        <f t="shared" si="693"/>
        <v>2.1725045943647525</v>
      </c>
      <c r="EL314" s="72">
        <f t="shared" si="694"/>
        <v>2.1956859666891284</v>
      </c>
      <c r="EO314" s="269">
        <v>565.58408914695883</v>
      </c>
      <c r="EP314" s="274">
        <v>57000</v>
      </c>
      <c r="EQ314" s="149">
        <f t="shared" si="759"/>
        <v>216.78516567148455</v>
      </c>
      <c r="ER314" s="149">
        <f t="shared" si="760"/>
        <v>217.18950264511184</v>
      </c>
      <c r="ES314" s="149">
        <f t="shared" si="761"/>
        <v>217.85955023476765</v>
      </c>
      <c r="ET314" s="149">
        <f t="shared" si="762"/>
        <v>218.78968216089058</v>
      </c>
      <c r="EU314" s="149">
        <f t="shared" si="763"/>
        <v>219.97229961280672</v>
      </c>
      <c r="EV314" s="149">
        <f t="shared" si="764"/>
        <v>221.39808383132396</v>
      </c>
      <c r="EW314" s="149">
        <f t="shared" si="765"/>
        <v>223.05628829866501</v>
      </c>
      <c r="EX314" s="149">
        <f t="shared" si="766"/>
        <v>224.9350518380657</v>
      </c>
      <c r="EY314" s="149">
        <f t="shared" si="767"/>
        <v>227.02171476825558</v>
      </c>
      <c r="EZ314" s="149">
        <f t="shared" si="768"/>
        <v>229.30312261801555</v>
      </c>
      <c r="FA314" s="149">
        <f t="shared" si="769"/>
        <v>231.76590523674739</v>
      </c>
      <c r="FB314" s="149">
        <f t="shared" si="770"/>
        <v>234.39672287059221</v>
      </c>
      <c r="FC314" s="149">
        <f t="shared" si="771"/>
        <v>237.18247441989575</v>
      </c>
      <c r="FD314" s="149">
        <f t="shared" si="772"/>
        <v>240.11046629826293</v>
      </c>
      <c r="FE314" s="149">
        <f t="shared" si="773"/>
        <v>243.16854287291142</v>
      </c>
      <c r="FF314" s="149">
        <f t="shared" si="774"/>
        <v>246.34518131280419</v>
      </c>
      <c r="FG314" s="149">
        <f t="shared" si="775"/>
        <v>249.6295548392236</v>
      </c>
      <c r="FH314" s="149">
        <f t="shared" si="776"/>
        <v>253.0115689605945</v>
      </c>
      <c r="FI314" s="149">
        <f t="shared" si="777"/>
        <v>256.48187540600514</v>
      </c>
      <c r="FJ314" s="149">
        <f t="shared" si="778"/>
        <v>260.03186827989288</v>
      </c>
      <c r="FK314" s="149">
        <f t="shared" si="779"/>
        <v>263.65366656034195</v>
      </c>
      <c r="FL314" s="149">
        <f t="shared" si="780"/>
        <v>267.34008655077571</v>
      </c>
      <c r="FM314" s="149">
        <f t="shared" si="781"/>
        <v>271.08460734116125</v>
      </c>
      <c r="FN314" s="149">
        <f t="shared" si="782"/>
        <v>274.88133179007531</v>
      </c>
      <c r="FO314" s="149">
        <f t="shared" si="783"/>
        <v>278.72494503441612</v>
      </c>
      <c r="FP314" s="149">
        <f t="shared" si="784"/>
        <v>282.61067208634972</v>
      </c>
      <c r="FQ314" s="149">
        <f t="shared" si="785"/>
        <v>286.5342356940493</v>
      </c>
      <c r="FR314" s="149">
        <f t="shared" si="786"/>
        <v>290.49181532391077</v>
      </c>
      <c r="FS314" s="149">
        <f t="shared" si="787"/>
        <v>294.48000786285326</v>
      </c>
      <c r="FT314" s="149">
        <f t="shared" si="788"/>
        <v>298.49579043358511</v>
      </c>
      <c r="FU314" s="149">
        <f t="shared" si="789"/>
        <v>302.5364855557952</v>
      </c>
      <c r="FV314" s="149">
        <f t="shared" si="790"/>
        <v>306.59972876472165</v>
      </c>
      <c r="FW314" s="149">
        <f t="shared" si="791"/>
        <v>310.68343870843154</v>
      </c>
      <c r="FX314" s="149">
        <f t="shared" si="792"/>
        <v>314.78578968021122</v>
      </c>
      <c r="FY314" s="149">
        <f t="shared" si="793"/>
        <v>318.90518649740937</v>
      </c>
      <c r="FZ314" s="149">
        <f t="shared" si="794"/>
        <v>323.04024160835212</v>
      </c>
      <c r="GA314" s="149">
        <f t="shared" si="795"/>
        <v>327.1897542909677</v>
      </c>
      <c r="GB314" s="149">
        <f t="shared" si="796"/>
        <v>331.35269179748059</v>
      </c>
      <c r="GC314" s="149">
        <f t="shared" si="797"/>
        <v>335.52817229668051</v>
      </c>
      <c r="GD314" s="149">
        <f t="shared" si="798"/>
        <v>339.71544946696025</v>
      </c>
      <c r="GE314" s="317">
        <f t="shared" si="799"/>
        <v>343.91389859814791</v>
      </c>
      <c r="GF314" s="149">
        <f t="shared" si="800"/>
        <v>348.12300406706936</v>
      </c>
      <c r="GG314" s="149">
        <f t="shared" si="801"/>
        <v>352.34234805992895</v>
      </c>
      <c r="GH314" s="149">
        <f t="shared" si="802"/>
        <v>356.57160042342196</v>
      </c>
      <c r="GI314" s="149">
        <f t="shared" si="803"/>
        <v>360.81050953554529</v>
      </c>
      <c r="GJ314" s="149">
        <f t="shared" si="804"/>
        <v>365.05889409605561</v>
      </c>
      <c r="GK314" s="149">
        <f t="shared" si="805"/>
        <v>369.31663574521679</v>
      </c>
      <c r="GL314" s="149">
        <f t="shared" si="806"/>
        <v>373.58367242776478</v>
      </c>
      <c r="GM314" s="149">
        <f t="shared" si="807"/>
        <v>377.85999242679031</v>
      </c>
      <c r="GN314" s="149">
        <f t="shared" si="808"/>
        <v>382.14562899947748</v>
      </c>
      <c r="GO314" s="149">
        <f t="shared" si="809"/>
        <v>386.44065555330428</v>
      </c>
      <c r="GP314" s="149">
        <f t="shared" si="810"/>
        <v>390.74518130743604</v>
      </c>
      <c r="GQ314" s="149">
        <f t="shared" si="811"/>
        <v>395.05934738960786</v>
      </c>
      <c r="GR314" s="149">
        <f t="shared" si="812"/>
        <v>399.38332332387006</v>
      </c>
      <c r="GS314" s="149">
        <f t="shared" si="813"/>
        <v>403.71730386914487</v>
      </c>
      <c r="GT314" s="149">
        <f t="shared" si="814"/>
        <v>408.06150617268469</v>
      </c>
      <c r="GU314" s="149">
        <f t="shared" si="815"/>
        <v>412.41616720624927</v>
      </c>
      <c r="GV314" s="149">
        <f t="shared" si="816"/>
        <v>416.78154145616116</v>
      </c>
      <c r="GW314" s="149">
        <f t="shared" si="817"/>
        <v>421.15789884141242</v>
      </c>
      <c r="GX314" s="149">
        <f t="shared" si="818"/>
        <v>425.5455228366863</v>
      </c>
      <c r="HA314" s="269">
        <v>555.83648248960833</v>
      </c>
      <c r="HB314" s="274">
        <v>56000</v>
      </c>
      <c r="HC314" s="149">
        <f t="shared" si="820"/>
        <v>31.103274200039316</v>
      </c>
      <c r="HD314" s="149">
        <f t="shared" si="821"/>
        <v>62.143524455177534</v>
      </c>
      <c r="HE314" s="149">
        <f t="shared" si="822"/>
        <v>93.058952331000086</v>
      </c>
      <c r="HF314" s="149">
        <f t="shared" si="823"/>
        <v>123.79014730076679</v>
      </c>
      <c r="HG314" s="149">
        <f t="shared" si="824"/>
        <v>154.2811291054532</v>
      </c>
      <c r="HH314" s="149">
        <f t="shared" si="825"/>
        <v>184.48022455699564</v>
      </c>
      <c r="HI314" s="149">
        <f t="shared" si="826"/>
        <v>214.3407481502725</v>
      </c>
      <c r="HJ314" s="149">
        <f t="shared" si="827"/>
        <v>243.82147211549344</v>
      </c>
      <c r="HK314" s="149">
        <f t="shared" si="828"/>
        <v>272.88688712825444</v>
      </c>
      <c r="HL314" s="149">
        <f t="shared" si="829"/>
        <v>301.50726814514178</v>
      </c>
      <c r="HM314" s="149">
        <f t="shared" si="830"/>
        <v>329.65856969945975</v>
      </c>
      <c r="HN314" s="149">
        <f t="shared" si="831"/>
        <v>357.32218108711783</v>
      </c>
      <c r="HO314" s="149">
        <f t="shared" si="832"/>
        <v>384.4845743761631</v>
      </c>
      <c r="HP314" s="149">
        <f t="shared" si="833"/>
        <v>411.13687766526704</v>
      </c>
      <c r="HQ314" s="149">
        <f t="shared" si="834"/>
        <v>437.2744032820047</v>
      </c>
      <c r="HR314" s="149">
        <f t="shared" si="835"/>
        <v>462.8961564734629</v>
      </c>
      <c r="HS314" s="149">
        <f t="shared" si="836"/>
        <v>488.00434533728168</v>
      </c>
      <c r="HT314" s="149">
        <f t="shared" si="837"/>
        <v>512.60390785574498</v>
      </c>
      <c r="HU314" s="149">
        <f t="shared" si="838"/>
        <v>536.70206733957855</v>
      </c>
      <c r="HV314" s="149">
        <f t="shared" si="839"/>
        <v>560.30792360975943</v>
      </c>
      <c r="HW314" s="149">
        <f t="shared" si="840"/>
        <v>583.43208395818738</v>
      </c>
      <c r="HX314" s="149">
        <f t="shared" si="841"/>
        <v>606.08633534736725</v>
      </c>
      <c r="HY314" s="149">
        <f t="shared" si="842"/>
        <v>628.2833573855844</v>
      </c>
      <c r="HZ314" s="149">
        <f t="shared" si="843"/>
        <v>650.03647426315274</v>
      </c>
      <c r="IA314" s="149">
        <f t="shared" si="844"/>
        <v>671.35944295717775</v>
      </c>
      <c r="IB314" s="149">
        <f t="shared" si="845"/>
        <v>692.26627450762066</v>
      </c>
      <c r="IC314" s="149">
        <f t="shared" si="846"/>
        <v>712.77108494489403</v>
      </c>
      <c r="ID314" s="149">
        <f t="shared" si="847"/>
        <v>732.88797243074373</v>
      </c>
      <c r="IE314" s="149">
        <f t="shared" si="848"/>
        <v>752.63091729527855</v>
      </c>
      <c r="IF314" s="149">
        <f t="shared" si="849"/>
        <v>772.01370186378449</v>
      </c>
      <c r="IG314" s="149">
        <f t="shared" si="850"/>
        <v>791.04984722874087</v>
      </c>
      <c r="IH314" s="149">
        <f t="shared" si="851"/>
        <v>809.75256440774115</v>
      </c>
      <c r="II314" s="149">
        <f t="shared" si="852"/>
        <v>828.13471761705296</v>
      </c>
      <c r="IJ314" s="149">
        <f t="shared" si="853"/>
        <v>846.20879767024951</v>
      </c>
      <c r="IK314" s="149">
        <f t="shared" si="854"/>
        <v>863.98690377373543</v>
      </c>
      <c r="IL314" s="149">
        <f t="shared" si="855"/>
        <v>881.48073223116376</v>
      </c>
      <c r="IM314" s="149">
        <f t="shared" si="856"/>
        <v>898.70157078504997</v>
      </c>
      <c r="IN314" s="149">
        <f t="shared" si="857"/>
        <v>915.66029751563315</v>
      </c>
      <c r="IO314" s="149">
        <f t="shared" si="858"/>
        <v>932.36738338539976</v>
      </c>
      <c r="IP314" s="149">
        <f t="shared" si="859"/>
        <v>948.83289766395046</v>
      </c>
      <c r="IQ314" s="317">
        <f t="shared" si="860"/>
        <v>965.06651559404042</v>
      </c>
      <c r="IR314" s="149">
        <f t="shared" si="861"/>
        <v>981.07752776777374</v>
      </c>
      <c r="IS314" s="149">
        <f t="shared" si="862"/>
        <v>996.87485077399128</v>
      </c>
      <c r="IT314" s="149">
        <f t="shared" si="863"/>
        <v>1012.4670387559933</v>
      </c>
      <c r="IU314" s="149">
        <f t="shared" si="864"/>
        <v>1027.8622955846283</v>
      </c>
      <c r="IV314" s="149">
        <f t="shared" si="865"/>
        <v>1043.0684874071787</v>
      </c>
      <c r="IW314" s="149">
        <f t="shared" si="866"/>
        <v>1058.0931553788505</v>
      </c>
      <c r="IX314" s="149">
        <f t="shared" si="867"/>
        <v>1072.9435284223946</v>
      </c>
      <c r="IY314" s="149">
        <f t="shared" si="868"/>
        <v>1087.6265358935668</v>
      </c>
      <c r="IZ314" s="149">
        <f t="shared" si="869"/>
        <v>1102.1488200568056</v>
      </c>
      <c r="JA314" s="149">
        <f t="shared" si="870"/>
        <v>1116.516748297528</v>
      </c>
      <c r="JB314" s="149">
        <f t="shared" si="871"/>
        <v>1130.7364250155742</v>
      </c>
      <c r="JC314" s="149">
        <f t="shared" si="872"/>
        <v>1144.813703159127</v>
      </c>
      <c r="JD314" s="149">
        <f t="shared" si="873"/>
        <v>1158.7541953705811</v>
      </c>
      <c r="JE314" s="149">
        <f t="shared" si="874"/>
        <v>1172.5632847256063</v>
      </c>
      <c r="JF314" s="149">
        <f t="shared" si="875"/>
        <v>1186.2461350545877</v>
      </c>
      <c r="JG314" s="149">
        <f t="shared" si="876"/>
        <v>1199.8077008419502</v>
      </c>
      <c r="JH314" s="149">
        <f t="shared" si="877"/>
        <v>1213.2527367038956</v>
      </c>
      <c r="JI314" s="149">
        <f t="shared" si="878"/>
        <v>1226.5858064490465</v>
      </c>
      <c r="JJ314" s="149">
        <f t="shared" si="879"/>
        <v>1239.8112917295248</v>
      </c>
      <c r="JL314" s="269">
        <v>565.58408914695883</v>
      </c>
      <c r="JM314" s="274">
        <v>57000</v>
      </c>
      <c r="JN314" s="115">
        <f t="shared" si="695"/>
        <v>292.98561915965985</v>
      </c>
      <c r="JO314" s="115">
        <f t="shared" si="696"/>
        <v>303.38995613328711</v>
      </c>
      <c r="JP314" s="115">
        <f t="shared" si="697"/>
        <v>314.06000372294295</v>
      </c>
      <c r="JQ314" s="115">
        <f t="shared" si="698"/>
        <v>324.99013564906591</v>
      </c>
      <c r="JR314" s="115">
        <f t="shared" si="699"/>
        <v>336.17275310098205</v>
      </c>
      <c r="JS314" s="115">
        <f t="shared" si="700"/>
        <v>347.59853731949926</v>
      </c>
      <c r="JT314" s="115">
        <f t="shared" si="701"/>
        <v>359.25674178684028</v>
      </c>
      <c r="JU314" s="115">
        <f t="shared" si="702"/>
        <v>371.135505326241</v>
      </c>
      <c r="JV314" s="115">
        <f t="shared" si="703"/>
        <v>383.2221682564309</v>
      </c>
      <c r="JW314" s="115">
        <f t="shared" si="704"/>
        <v>395.50357610619085</v>
      </c>
      <c r="JX314" s="115">
        <f t="shared" si="705"/>
        <v>407.96635872492266</v>
      </c>
      <c r="JY314" s="115">
        <f t="shared" si="706"/>
        <v>420.59717635876751</v>
      </c>
      <c r="JZ314" s="115">
        <f t="shared" si="707"/>
        <v>433.38292790807105</v>
      </c>
      <c r="KA314" s="115">
        <f t="shared" si="708"/>
        <v>446.31091978643826</v>
      </c>
      <c r="KB314" s="115">
        <f t="shared" si="709"/>
        <v>459.36899636108672</v>
      </c>
      <c r="KC314" s="115">
        <f t="shared" si="710"/>
        <v>472.54563480097949</v>
      </c>
      <c r="KD314" s="115">
        <f t="shared" si="711"/>
        <v>485.8300083273989</v>
      </c>
      <c r="KE314" s="115">
        <f t="shared" si="712"/>
        <v>499.2120224487698</v>
      </c>
      <c r="KF314" s="115">
        <f t="shared" si="713"/>
        <v>512.6823288941805</v>
      </c>
      <c r="KG314" s="115">
        <f t="shared" si="714"/>
        <v>526.23232176806823</v>
      </c>
      <c r="KH314" s="115">
        <f t="shared" si="715"/>
        <v>539.85412004851719</v>
      </c>
      <c r="KI314" s="115">
        <f t="shared" si="716"/>
        <v>553.54054003895101</v>
      </c>
      <c r="KJ314" s="115">
        <f t="shared" si="717"/>
        <v>567.28506082933654</v>
      </c>
      <c r="KK314" s="115">
        <f t="shared" si="718"/>
        <v>581.08178527825066</v>
      </c>
      <c r="KL314" s="115">
        <f t="shared" si="719"/>
        <v>594.92539852259142</v>
      </c>
      <c r="KM314" s="115">
        <f t="shared" si="720"/>
        <v>608.81112557452502</v>
      </c>
      <c r="KN314" s="115">
        <f t="shared" si="721"/>
        <v>622.73468918222466</v>
      </c>
      <c r="KO314" s="115">
        <f t="shared" si="722"/>
        <v>636.69226881208601</v>
      </c>
      <c r="KP314" s="115">
        <f t="shared" si="723"/>
        <v>650.6804613510285</v>
      </c>
      <c r="KQ314" s="115">
        <f t="shared" si="724"/>
        <v>664.69624392176047</v>
      </c>
      <c r="KR314" s="115">
        <f t="shared" si="725"/>
        <v>678.73693904397055</v>
      </c>
      <c r="KS314" s="115">
        <f t="shared" si="726"/>
        <v>692.800182252897</v>
      </c>
      <c r="KT314" s="115">
        <f t="shared" si="727"/>
        <v>706.88389219660689</v>
      </c>
      <c r="KU314" s="115">
        <f t="shared" si="728"/>
        <v>720.98624316838652</v>
      </c>
      <c r="KV314" s="115">
        <f t="shared" si="729"/>
        <v>735.10563998558473</v>
      </c>
      <c r="KW314" s="115">
        <f t="shared" si="730"/>
        <v>749.24069509652736</v>
      </c>
      <c r="KX314" s="115">
        <f t="shared" si="731"/>
        <v>763.390207779143</v>
      </c>
      <c r="KY314" s="115">
        <f t="shared" si="732"/>
        <v>777.55314528565589</v>
      </c>
      <c r="KZ314" s="115">
        <f t="shared" si="733"/>
        <v>791.72862578485581</v>
      </c>
      <c r="LA314" s="115">
        <f t="shared" si="734"/>
        <v>805.91590295513561</v>
      </c>
      <c r="LB314" s="360">
        <f t="shared" si="735"/>
        <v>820.11435208632315</v>
      </c>
      <c r="LC314" s="115">
        <f t="shared" si="736"/>
        <v>834.32345755524466</v>
      </c>
      <c r="LD314" s="115">
        <f t="shared" si="737"/>
        <v>848.54280154810431</v>
      </c>
      <c r="LE314" s="115">
        <f t="shared" si="738"/>
        <v>862.77205391159725</v>
      </c>
      <c r="LF314" s="115">
        <f t="shared" si="739"/>
        <v>877.01096302372059</v>
      </c>
      <c r="LG314" s="115">
        <f t="shared" si="740"/>
        <v>891.25934758423091</v>
      </c>
      <c r="LH314" s="115">
        <f t="shared" si="741"/>
        <v>905.51708923339208</v>
      </c>
      <c r="LI314" s="115">
        <f t="shared" si="742"/>
        <v>919.78412591594008</v>
      </c>
      <c r="LJ314" s="115">
        <f t="shared" si="743"/>
        <v>934.06044591496561</v>
      </c>
      <c r="LK314" s="115">
        <f t="shared" si="744"/>
        <v>948.34608248765278</v>
      </c>
      <c r="LL314" s="115">
        <f t="shared" si="745"/>
        <v>962.64110904147958</v>
      </c>
      <c r="LM314" s="115">
        <f t="shared" si="746"/>
        <v>976.94563479561134</v>
      </c>
      <c r="LN314" s="115">
        <f t="shared" si="747"/>
        <v>991.25980087778316</v>
      </c>
      <c r="LO314" s="115">
        <f t="shared" si="748"/>
        <v>1005.5837768120454</v>
      </c>
      <c r="LP314" s="115">
        <f t="shared" si="749"/>
        <v>1019.9177573573202</v>
      </c>
      <c r="LQ314" s="115">
        <f t="shared" si="750"/>
        <v>1034.2619596608599</v>
      </c>
      <c r="LR314" s="115">
        <f t="shared" si="751"/>
        <v>1048.6166206944245</v>
      </c>
      <c r="LS314" s="115">
        <f t="shared" si="752"/>
        <v>1062.9819949443365</v>
      </c>
      <c r="LT314" s="115">
        <f t="shared" si="753"/>
        <v>1077.3583523295877</v>
      </c>
      <c r="LU314" s="115">
        <f t="shared" si="754"/>
        <v>1091.7459763248617</v>
      </c>
      <c r="LX314" s="269">
        <v>560</v>
      </c>
      <c r="LY314" s="352">
        <v>56000</v>
      </c>
      <c r="LZ314" s="351">
        <f t="shared" si="880"/>
        <v>5.4227574913136005E-2</v>
      </c>
      <c r="MA314" s="351">
        <f t="shared" si="881"/>
        <v>0.10834526957149673</v>
      </c>
      <c r="MB314" s="351">
        <f t="shared" si="882"/>
        <v>0.16224534035908286</v>
      </c>
      <c r="MC314" s="351">
        <f t="shared" si="883"/>
        <v>0.21582420690140677</v>
      </c>
      <c r="MD314" s="351">
        <f t="shared" si="884"/>
        <v>0.26898426938725944</v>
      </c>
      <c r="ME314" s="351">
        <f t="shared" si="885"/>
        <v>0.32163543724743898</v>
      </c>
      <c r="MF314" s="351">
        <f t="shared" si="886"/>
        <v>0.37369631578021545</v>
      </c>
      <c r="MG314" s="351">
        <f t="shared" si="887"/>
        <v>0.42509502567280549</v>
      </c>
      <c r="MH314" s="351">
        <f t="shared" si="888"/>
        <v>0.47576965754110873</v>
      </c>
      <c r="MI314" s="351">
        <f t="shared" si="889"/>
        <v>0.52566838671200067</v>
      </c>
      <c r="MJ314" s="351">
        <f t="shared" si="890"/>
        <v>0.57474929067474589</v>
      </c>
      <c r="MK314" s="351">
        <f t="shared" si="891"/>
        <v>0.62297992225533416</v>
      </c>
      <c r="ML314" s="351">
        <f t="shared" si="892"/>
        <v>0.67033669593223222</v>
      </c>
      <c r="MM314" s="351">
        <f t="shared" si="893"/>
        <v>0.71680414382605162</v>
      </c>
      <c r="MN314" s="351">
        <f t="shared" si="894"/>
        <v>0.76237409312816917</v>
      </c>
      <c r="MO314" s="351">
        <f t="shared" si="895"/>
        <v>0.80704480951834023</v>
      </c>
      <c r="MP314" s="351">
        <f t="shared" si="896"/>
        <v>0.8508201427449682</v>
      </c>
      <c r="MQ314" s="351">
        <f t="shared" si="897"/>
        <v>0.8937087020239991</v>
      </c>
      <c r="MR314" s="351">
        <f t="shared" si="898"/>
        <v>0.93572308096924317</v>
      </c>
      <c r="MS314" s="351">
        <f t="shared" si="899"/>
        <v>0.97687914483078797</v>
      </c>
      <c r="MT314" s="351">
        <f t="shared" si="900"/>
        <v>1.0171953870866004</v>
      </c>
      <c r="MU314" s="351">
        <f t="shared" si="901"/>
        <v>1.0566923579330398</v>
      </c>
      <c r="MV314" s="351">
        <f t="shared" si="902"/>
        <v>1.0953921638661539</v>
      </c>
      <c r="MW314" s="351">
        <f t="shared" si="903"/>
        <v>1.1333180351903711</v>
      </c>
      <c r="MX314" s="351">
        <f t="shared" si="904"/>
        <v>1.1704939567602048</v>
      </c>
      <c r="MY314" s="351">
        <f t="shared" si="905"/>
        <v>1.2069443563807223</v>
      </c>
      <c r="MZ314" s="351">
        <f t="shared" si="906"/>
        <v>1.2426938449045217</v>
      </c>
      <c r="NA314" s="351">
        <f t="shared" si="907"/>
        <v>1.2777670020307468</v>
      </c>
      <c r="NB314" s="351">
        <f t="shared" si="908"/>
        <v>1.3121882020228082</v>
      </c>
      <c r="NC314" s="351">
        <f t="shared" si="909"/>
        <v>1.3459814739289699</v>
      </c>
      <c r="ND314" s="351">
        <f t="shared" si="910"/>
        <v>1.3791703913463591</v>
      </c>
      <c r="NE314" s="351">
        <f t="shared" si="911"/>
        <v>1.4117779872663461</v>
      </c>
      <c r="NF314" s="351">
        <f t="shared" si="912"/>
        <v>1.4438266900431564</v>
      </c>
      <c r="NG314" s="351">
        <f t="shared" si="913"/>
        <v>1.4753382770152283</v>
      </c>
      <c r="NH314" s="351">
        <f t="shared" si="914"/>
        <v>1.5063338427662849</v>
      </c>
      <c r="NI314" s="351">
        <f t="shared" si="915"/>
        <v>1.536833779431845</v>
      </c>
      <c r="NJ314" s="351">
        <f t="shared" si="916"/>
        <v>1.5668577668340042</v>
      </c>
      <c r="NK314" s="351">
        <f t="shared" si="917"/>
        <v>1.5964247705616355</v>
      </c>
      <c r="NL314" s="351">
        <f t="shared" si="918"/>
        <v>1.6255530464066852</v>
      </c>
      <c r="NM314" s="351">
        <f t="shared" si="919"/>
        <v>1.6542601498222571</v>
      </c>
      <c r="NN314" s="351">
        <f t="shared" si="920"/>
        <v>1.6825629492881111</v>
      </c>
      <c r="NO314" s="351">
        <f t="shared" si="921"/>
        <v>1.7104776426577615</v>
      </c>
      <c r="NP314" s="351">
        <f t="shared" si="922"/>
        <v>1.7380197757218614</v>
      </c>
      <c r="NQ314" s="351">
        <f t="shared" si="923"/>
        <v>1.7652042623587263</v>
      </c>
      <c r="NR314" s="351">
        <f t="shared" si="924"/>
        <v>1.7920454057577297</v>
      </c>
      <c r="NS314" s="351">
        <f t="shared" si="925"/>
        <v>1.8185569202978877</v>
      </c>
      <c r="NT314" s="351">
        <f t="shared" si="926"/>
        <v>1.84475195374481</v>
      </c>
      <c r="NU314" s="351">
        <f t="shared" si="927"/>
        <v>1.8706431094966951</v>
      </c>
      <c r="NV314" s="351">
        <f t="shared" si="928"/>
        <v>1.8962424686661592</v>
      </c>
      <c r="NW314" s="351">
        <f t="shared" si="929"/>
        <v>1.9215616118311856</v>
      </c>
      <c r="NX314" s="351">
        <f t="shared" si="930"/>
        <v>1.9466116403268787</v>
      </c>
      <c r="NY314" s="351">
        <f t="shared" si="931"/>
        <v>1.9714031969813048</v>
      </c>
      <c r="NZ314" s="351">
        <f t="shared" si="932"/>
        <v>1.9959464862245191</v>
      </c>
      <c r="OA314" s="351">
        <f t="shared" si="933"/>
        <v>2.0202512935210337</v>
      </c>
      <c r="OB314" s="351">
        <f t="shared" si="934"/>
        <v>2.0443270040930375</v>
      </c>
      <c r="OC314" s="351">
        <f t="shared" si="935"/>
        <v>2.0681826209154983</v>
      </c>
      <c r="OD314" s="351">
        <f t="shared" si="936"/>
        <v>2.0918267819753229</v>
      </c>
      <c r="OE314" s="351">
        <f t="shared" si="937"/>
        <v>2.115267776795493</v>
      </c>
      <c r="OF314" s="351">
        <f t="shared" si="938"/>
        <v>2.1385135622320086</v>
      </c>
      <c r="OG314" s="351">
        <f t="shared" si="939"/>
        <v>2.161571777556774</v>
      </c>
    </row>
    <row r="315" spans="55:397">
      <c r="BC315" s="173"/>
      <c r="BD315" s="182">
        <f t="shared" si="944"/>
        <v>0.22336100866053796</v>
      </c>
      <c r="BE315" s="91">
        <f t="shared" si="944"/>
        <v>226.32054202529008</v>
      </c>
      <c r="BF315" s="170">
        <f t="shared" si="944"/>
        <v>0.36391787340606258</v>
      </c>
      <c r="BG315" s="170">
        <f t="shared" si="944"/>
        <v>216.64999771199948</v>
      </c>
      <c r="BH315" s="116">
        <f t="shared" si="944"/>
        <v>0</v>
      </c>
      <c r="BI315" s="116"/>
      <c r="BJ315" s="109"/>
      <c r="BK315" s="210">
        <v>57000</v>
      </c>
      <c r="BL315" s="211">
        <v>17.3736</v>
      </c>
      <c r="BM315" s="285">
        <v>570</v>
      </c>
      <c r="BN315" s="115"/>
      <c r="BO315" s="105">
        <f t="shared" si="756"/>
        <v>74.179559187152279</v>
      </c>
      <c r="BP315" s="201">
        <f t="shared" si="757"/>
        <v>0.11927890940881113</v>
      </c>
      <c r="BQ315" s="205">
        <f t="shared" si="943"/>
        <v>-56.500002288000502</v>
      </c>
      <c r="BR315" s="208">
        <f t="shared" si="941"/>
        <v>216.64999771199948</v>
      </c>
      <c r="BS315" s="94"/>
      <c r="BT315" s="196">
        <f t="shared" si="758"/>
        <v>573.56933718429855</v>
      </c>
      <c r="BU315" s="128"/>
      <c r="BV315" s="228">
        <f t="shared" si="819"/>
        <v>7.3209532876538155E-2</v>
      </c>
      <c r="BW315" s="165">
        <f t="shared" si="632"/>
        <v>9.7370538292907038E-2</v>
      </c>
      <c r="BX315" s="200">
        <f t="shared" si="942"/>
        <v>0.75186533996876448</v>
      </c>
      <c r="BY315" s="279"/>
      <c r="CC315" s="269">
        <v>575.32302889784808</v>
      </c>
      <c r="CD315" s="274">
        <v>58000</v>
      </c>
      <c r="CE315" s="72">
        <f t="shared" si="635"/>
        <v>5.7545331674165409E-2</v>
      </c>
      <c r="CF315" s="72">
        <f t="shared" si="636"/>
        <v>0.11495818089205531</v>
      </c>
      <c r="CG315" s="72">
        <f t="shared" si="637"/>
        <v>0.17210896459206276</v>
      </c>
      <c r="CH315" s="72">
        <f t="shared" si="638"/>
        <v>0.22887373038365744</v>
      </c>
      <c r="CI315" s="72">
        <f t="shared" si="639"/>
        <v>0.28513657011908106</v>
      </c>
      <c r="CJ315" s="72">
        <f t="shared" si="640"/>
        <v>0.34079159996185671</v>
      </c>
      <c r="CK315" s="72">
        <f t="shared" si="641"/>
        <v>0.39574443447095065</v>
      </c>
      <c r="CL315" s="72">
        <f t="shared" si="642"/>
        <v>0.44991312830777636</v>
      </c>
      <c r="CM315" s="72">
        <f t="shared" si="643"/>
        <v>0.50322860169656425</v>
      </c>
      <c r="CN315" s="72">
        <f t="shared" si="644"/>
        <v>0.5556346000005522</v>
      </c>
      <c r="CO315" s="72">
        <f t="shared" si="645"/>
        <v>0.60708726115185641</v>
      </c>
      <c r="CP315" s="72">
        <f t="shared" si="646"/>
        <v>0.65755437678230633</v>
      </c>
      <c r="CQ315" s="72">
        <f t="shared" si="647"/>
        <v>0.70701443501355166</v>
      </c>
      <c r="CR315" s="72">
        <f t="shared" si="648"/>
        <v>0.75545552725972043</v>
      </c>
      <c r="CS315" s="72">
        <f t="shared" si="649"/>
        <v>0.80287419070537047</v>
      </c>
      <c r="CT315" s="72">
        <f t="shared" si="650"/>
        <v>0.84927424481774305</v>
      </c>
      <c r="CU315" s="72">
        <f t="shared" si="651"/>
        <v>0.89466566634293299</v>
      </c>
      <c r="CV315" s="72">
        <f t="shared" si="652"/>
        <v>0.93906353414488863</v>
      </c>
      <c r="CW315" s="72">
        <f t="shared" si="653"/>
        <v>0.98248706383334838</v>
      </c>
      <c r="CX315" s="72">
        <f t="shared" si="654"/>
        <v>1.024958742785943</v>
      </c>
      <c r="CY315" s="72">
        <f t="shared" si="655"/>
        <v>1.0665035689531623</v>
      </c>
      <c r="CZ315" s="72">
        <f t="shared" si="656"/>
        <v>1.1071483915802947</v>
      </c>
      <c r="DA315" s="72">
        <f t="shared" si="657"/>
        <v>1.1469213484075083</v>
      </c>
      <c r="DB315" s="72">
        <f t="shared" si="658"/>
        <v>1.1858513916983706</v>
      </c>
      <c r="DC315" s="72">
        <f t="shared" si="659"/>
        <v>1.2239678942834904</v>
      </c>
      <c r="DD315" s="72">
        <f t="shared" si="660"/>
        <v>1.2613003264099356</v>
      </c>
      <c r="DE315" s="72">
        <f t="shared" si="661"/>
        <v>1.2978779943241177</v>
      </c>
      <c r="DF315" s="72">
        <f t="shared" si="662"/>
        <v>1.3337298320000899</v>
      </c>
      <c r="DG315" s="72">
        <f t="shared" si="663"/>
        <v>1.3688842381146102</v>
      </c>
      <c r="DH315" s="72">
        <f t="shared" si="664"/>
        <v>1.4033689511622007</v>
      </c>
      <c r="DI315" s="72">
        <f t="shared" si="665"/>
        <v>1.4372109564248099</v>
      </c>
      <c r="DJ315" s="72">
        <f t="shared" si="666"/>
        <v>1.4704364193141586</v>
      </c>
      <c r="DK315" s="72">
        <f t="shared" si="667"/>
        <v>1.5030706403602094</v>
      </c>
      <c r="DL315" s="72">
        <f t="shared" si="668"/>
        <v>1.5351380278097215</v>
      </c>
      <c r="DM315" s="72">
        <f t="shared" si="669"/>
        <v>1.5666620844174788</v>
      </c>
      <c r="DN315" s="72">
        <f t="shared" si="670"/>
        <v>1.5976654055574919</v>
      </c>
      <c r="DO315" s="72">
        <f t="shared" si="671"/>
        <v>1.6281696862557318</v>
      </c>
      <c r="DP315" s="72">
        <f t="shared" si="672"/>
        <v>1.6581957351539196</v>
      </c>
      <c r="DQ315" s="72">
        <f t="shared" si="673"/>
        <v>1.6877634937623662</v>
      </c>
      <c r="DR315" s="72">
        <f t="shared" si="674"/>
        <v>1.7168920596550541</v>
      </c>
      <c r="DS315" s="72">
        <f t="shared" si="675"/>
        <v>1.7455997125087386</v>
      </c>
      <c r="DT315" s="72">
        <f t="shared" si="676"/>
        <v>1.7739039420961871</v>
      </c>
      <c r="DU315" s="72">
        <f t="shared" si="677"/>
        <v>1.8018214775172074</v>
      </c>
      <c r="DV315" s="72">
        <f t="shared" si="678"/>
        <v>1.8293683170952377</v>
      </c>
      <c r="DW315" s="72">
        <f t="shared" si="679"/>
        <v>1.8565597584863665</v>
      </c>
      <c r="DX315" s="72">
        <f t="shared" si="680"/>
        <v>1.8834104286456712</v>
      </c>
      <c r="DY315" s="72">
        <f t="shared" si="681"/>
        <v>1.9099343133761766</v>
      </c>
      <c r="DZ315" s="72">
        <f t="shared" si="682"/>
        <v>1.9361447862513945</v>
      </c>
      <c r="EA315" s="72">
        <f t="shared" si="683"/>
        <v>1.962054636755816</v>
      </c>
      <c r="EB315" s="72">
        <f t="shared" si="684"/>
        <v>1.9876760975309429</v>
      </c>
      <c r="EC315" s="72">
        <f t="shared" si="685"/>
        <v>2.0130208706492971</v>
      </c>
      <c r="ED315" s="72">
        <f t="shared" si="686"/>
        <v>2.0381001528667437</v>
      </c>
      <c r="EE315" s="72">
        <f t="shared" si="687"/>
        <v>2.0629246598255881</v>
      </c>
      <c r="EF315" s="72">
        <f t="shared" si="688"/>
        <v>2.087504649198495</v>
      </c>
      <c r="EG315" s="72">
        <f t="shared" si="689"/>
        <v>2.1118499427768898</v>
      </c>
      <c r="EH315" s="72">
        <f t="shared" si="690"/>
        <v>2.1359699475180736</v>
      </c>
      <c r="EI315" s="72">
        <f t="shared" si="691"/>
        <v>2.1598736755733081</v>
      </c>
      <c r="EJ315" s="72">
        <f t="shared" si="692"/>
        <v>2.1835697633250617</v>
      </c>
      <c r="EK315" s="72">
        <f t="shared" si="693"/>
        <v>2.2070664894659076</v>
      </c>
      <c r="EL315" s="72">
        <f t="shared" si="694"/>
        <v>2.230371792154545</v>
      </c>
      <c r="EO315" s="269">
        <v>575.32302889784808</v>
      </c>
      <c r="EP315" s="274">
        <v>58000</v>
      </c>
      <c r="EQ315" s="149">
        <f t="shared" si="759"/>
        <v>216.79348349749137</v>
      </c>
      <c r="ER315" s="149">
        <f t="shared" si="760"/>
        <v>217.22262026668139</v>
      </c>
      <c r="ES315" s="149">
        <f t="shared" si="761"/>
        <v>217.93349710682028</v>
      </c>
      <c r="ET315" s="149">
        <f t="shared" si="762"/>
        <v>218.91976107066907</v>
      </c>
      <c r="EU315" s="149">
        <f t="shared" si="763"/>
        <v>220.17285075541841</v>
      </c>
      <c r="EV315" s="149">
        <f t="shared" si="764"/>
        <v>221.68229682866996</v>
      </c>
      <c r="EW315" s="149">
        <f t="shared" si="765"/>
        <v>223.43606741611342</v>
      </c>
      <c r="EX315" s="149">
        <f t="shared" si="766"/>
        <v>225.42093521098769</v>
      </c>
      <c r="EY315" s="149">
        <f t="shared" si="767"/>
        <v>227.62284457386949</v>
      </c>
      <c r="EZ315" s="149">
        <f t="shared" si="768"/>
        <v>230.02726018246582</v>
      </c>
      <c r="FA315" s="149">
        <f t="shared" si="769"/>
        <v>232.61948320849723</v>
      </c>
      <c r="FB315" s="149">
        <f t="shared" si="770"/>
        <v>235.38492578672319</v>
      </c>
      <c r="FC315" s="149">
        <f t="shared" si="771"/>
        <v>238.30933907564784</v>
      </c>
      <c r="FD315" s="149">
        <f t="shared" si="772"/>
        <v>241.37899406624359</v>
      </c>
      <c r="FE315" s="149">
        <f t="shared" si="773"/>
        <v>244.58081725817507</v>
      </c>
      <c r="FF315" s="149">
        <f t="shared" si="774"/>
        <v>247.90248535227045</v>
      </c>
      <c r="FG315" s="149">
        <f t="shared" si="775"/>
        <v>251.33248428663231</v>
      </c>
      <c r="FH315" s="149">
        <f t="shared" si="776"/>
        <v>254.86013842436188</v>
      </c>
      <c r="FI315" s="149">
        <f t="shared" si="777"/>
        <v>258.47561566017941</v>
      </c>
      <c r="FJ315" s="149">
        <f t="shared" si="778"/>
        <v>262.16991382110211</v>
      </c>
      <c r="FK315" s="149">
        <f t="shared" si="779"/>
        <v>265.93483313752893</v>
      </c>
      <c r="FL315" s="149">
        <f t="shared" si="780"/>
        <v>269.76293886829637</v>
      </c>
      <c r="FM315" s="149">
        <f t="shared" si="781"/>
        <v>273.64751745688665</v>
      </c>
      <c r="FN315" s="149">
        <f t="shared" si="782"/>
        <v>277.58252892845337</v>
      </c>
      <c r="FO315" s="149">
        <f t="shared" si="783"/>
        <v>281.56255763870882</v>
      </c>
      <c r="FP315" s="149">
        <f t="shared" si="784"/>
        <v>285.58276296971371</v>
      </c>
      <c r="FQ315" s="149">
        <f t="shared" si="785"/>
        <v>289.63883113675183</v>
      </c>
      <c r="FR315" s="149">
        <f t="shared" si="786"/>
        <v>293.72692892035786</v>
      </c>
      <c r="FS315" s="149">
        <f t="shared" si="787"/>
        <v>297.84365985987711</v>
      </c>
      <c r="FT315" s="149">
        <f t="shared" si="788"/>
        <v>301.98602322980202</v>
      </c>
      <c r="FU315" s="149">
        <f t="shared" si="789"/>
        <v>306.15137595727344</v>
      </c>
      <c r="FV315" s="149">
        <f t="shared" si="790"/>
        <v>310.3373975190093</v>
      </c>
      <c r="FW315" s="149">
        <f t="shared" si="791"/>
        <v>314.54205776990335</v>
      </c>
      <c r="FX315" s="149">
        <f t="shared" si="792"/>
        <v>318.76358759624128</v>
      </c>
      <c r="FY315" s="149">
        <f t="shared" si="793"/>
        <v>323.00045224778665</v>
      </c>
      <c r="FZ315" s="149">
        <f t="shared" si="794"/>
        <v>327.25132717979028</v>
      </c>
      <c r="GA315" s="149">
        <f t="shared" si="795"/>
        <v>331.5150762243303</v>
      </c>
      <c r="GB315" s="149">
        <f t="shared" si="796"/>
        <v>335.79073190703735</v>
      </c>
      <c r="GC315" s="149">
        <f t="shared" si="797"/>
        <v>340.07747772780289</v>
      </c>
      <c r="GD315" s="149">
        <f t="shared" si="798"/>
        <v>344.37463223059308</v>
      </c>
      <c r="GE315" s="317">
        <f t="shared" si="799"/>
        <v>348.68163469657571</v>
      </c>
      <c r="GF315" s="149">
        <f t="shared" si="800"/>
        <v>352.99803230539089</v>
      </c>
      <c r="GG315" s="149">
        <f t="shared" si="801"/>
        <v>357.32346862074951</v>
      </c>
      <c r="GH315" s="149">
        <f t="shared" si="802"/>
        <v>361.65767326811562</v>
      </c>
      <c r="GI315" s="149">
        <f t="shared" si="803"/>
        <v>366.00045268362226</v>
      </c>
      <c r="GJ315" s="149">
        <f t="shared" si="804"/>
        <v>370.3516818243304</v>
      </c>
      <c r="GK315" s="149">
        <f t="shared" si="805"/>
        <v>374.71129674031346</v>
      </c>
      <c r="GL315" s="149">
        <f t="shared" si="806"/>
        <v>379.07928791873587</v>
      </c>
      <c r="GM315" s="149">
        <f t="shared" si="807"/>
        <v>383.45569431905318</v>
      </c>
      <c r="GN315" s="149">
        <f t="shared" si="808"/>
        <v>387.84059802667792</v>
      </c>
      <c r="GO315" s="149">
        <f t="shared" si="809"/>
        <v>392.23411945995417</v>
      </c>
      <c r="GP315" s="149">
        <f t="shared" si="810"/>
        <v>396.63641307208849</v>
      </c>
      <c r="GQ315" s="149">
        <f t="shared" si="811"/>
        <v>401.04766349581865</v>
      </c>
      <c r="GR315" s="149">
        <f t="shared" si="812"/>
        <v>405.46808208415626</v>
      </c>
      <c r="GS315" s="149">
        <f t="shared" si="813"/>
        <v>409.89790380550068</v>
      </c>
      <c r="GT315" s="149">
        <f t="shared" si="814"/>
        <v>414.33738445588625</v>
      </c>
      <c r="GU315" s="149">
        <f t="shared" si="815"/>
        <v>418.7867981551193</v>
      </c>
      <c r="GV315" s="149">
        <f t="shared" si="816"/>
        <v>423.24643509712524</v>
      </c>
      <c r="GW315" s="149">
        <f t="shared" si="817"/>
        <v>427.7165995280136</v>
      </c>
      <c r="GX315" s="149">
        <f t="shared" si="818"/>
        <v>432.1976079282129</v>
      </c>
      <c r="HA315" s="269">
        <v>565.58408914695883</v>
      </c>
      <c r="HB315" s="274">
        <v>57000</v>
      </c>
      <c r="HC315" s="149">
        <f t="shared" si="820"/>
        <v>32.035275457986032</v>
      </c>
      <c r="HD315" s="149">
        <f t="shared" si="821"/>
        <v>64.001373446848604</v>
      </c>
      <c r="HE315" s="149">
        <f t="shared" si="822"/>
        <v>95.830543144092658</v>
      </c>
      <c r="HF315" s="149">
        <f t="shared" si="823"/>
        <v>127.45780907948718</v>
      </c>
      <c r="HG315" s="149">
        <f t="shared" si="824"/>
        <v>158.82217206083794</v>
      </c>
      <c r="HH315" s="149">
        <f t="shared" si="825"/>
        <v>189.86760733335345</v>
      </c>
      <c r="HI315" s="149">
        <f t="shared" si="826"/>
        <v>220.54382420511374</v>
      </c>
      <c r="HJ315" s="149">
        <f t="shared" si="827"/>
        <v>250.80677210498055</v>
      </c>
      <c r="HK315" s="149">
        <f t="shared" si="828"/>
        <v>280.61889754961425</v>
      </c>
      <c r="HL315" s="149">
        <f t="shared" si="829"/>
        <v>309.9491726598693</v>
      </c>
      <c r="HM315" s="149">
        <f t="shared" si="830"/>
        <v>338.77292742885732</v>
      </c>
      <c r="HN315" s="149">
        <f t="shared" si="831"/>
        <v>367.07152455638214</v>
      </c>
      <c r="HO315" s="149">
        <f t="shared" si="832"/>
        <v>394.83191772158403</v>
      </c>
      <c r="HP315" s="149">
        <f t="shared" si="833"/>
        <v>422.04613255076282</v>
      </c>
      <c r="HQ315" s="149">
        <f t="shared" si="834"/>
        <v>448.7107053473519</v>
      </c>
      <c r="HR315" s="149">
        <f t="shared" si="835"/>
        <v>474.82610897336923</v>
      </c>
      <c r="HS315" s="149">
        <f t="shared" si="836"/>
        <v>500.39618903538536</v>
      </c>
      <c r="HT315" s="149">
        <f t="shared" si="837"/>
        <v>525.42762743240689</v>
      </c>
      <c r="HU315" s="149">
        <f t="shared" si="838"/>
        <v>549.92944482642235</v>
      </c>
      <c r="HV315" s="149">
        <f t="shared" si="839"/>
        <v>573.91254894652866</v>
      </c>
      <c r="HW315" s="149">
        <f t="shared" si="840"/>
        <v>597.38933191759509</v>
      </c>
      <c r="HX315" s="149">
        <f t="shared" si="841"/>
        <v>620.37331698571927</v>
      </c>
      <c r="HY315" s="149">
        <f t="shared" si="842"/>
        <v>642.87885299780407</v>
      </c>
      <c r="HZ315" s="149">
        <f t="shared" si="843"/>
        <v>664.92085365310129</v>
      </c>
      <c r="IA315" s="149">
        <f t="shared" si="844"/>
        <v>686.51457774360529</v>
      </c>
      <c r="IB315" s="149">
        <f t="shared" si="845"/>
        <v>707.67544620969591</v>
      </c>
      <c r="IC315" s="149">
        <f t="shared" si="846"/>
        <v>728.41889174513733</v>
      </c>
      <c r="ID315" s="149">
        <f t="shared" si="847"/>
        <v>748.76023679915329</v>
      </c>
      <c r="IE315" s="149">
        <f t="shared" si="848"/>
        <v>768.71459606937799</v>
      </c>
      <c r="IF315" s="149">
        <f t="shared" si="849"/>
        <v>788.29679990307022</v>
      </c>
      <c r="IG315" s="149">
        <f t="shared" si="850"/>
        <v>807.52133538417411</v>
      </c>
      <c r="IH315" s="149">
        <f t="shared" si="851"/>
        <v>826.40230225269738</v>
      </c>
      <c r="II315" s="149">
        <f t="shared" si="852"/>
        <v>844.95338116137793</v>
      </c>
      <c r="IJ315" s="149">
        <f t="shared" si="853"/>
        <v>863.18781211101111</v>
      </c>
      <c r="IK315" s="149">
        <f t="shared" si="854"/>
        <v>881.11838121370795</v>
      </c>
      <c r="IL315" s="149">
        <f t="shared" si="855"/>
        <v>898.75741420952158</v>
      </c>
      <c r="IM315" s="149">
        <f t="shared" si="856"/>
        <v>916.11677540622645</v>
      </c>
      <c r="IN315" s="149">
        <f t="shared" si="857"/>
        <v>933.20787092534385</v>
      </c>
      <c r="IO315" s="149">
        <f t="shared" si="858"/>
        <v>950.0416553221379</v>
      </c>
      <c r="IP315" s="149">
        <f t="shared" si="859"/>
        <v>966.62864080568681</v>
      </c>
      <c r="IQ315" s="317">
        <f t="shared" si="860"/>
        <v>982.97890842007996</v>
      </c>
      <c r="IR315" s="149">
        <f t="shared" si="861"/>
        <v>999.10212066216957</v>
      </c>
      <c r="IS315" s="149">
        <f t="shared" si="862"/>
        <v>1015.0075351076332</v>
      </c>
      <c r="IT315" s="149">
        <f t="shared" si="863"/>
        <v>1030.7040186979359</v>
      </c>
      <c r="IU315" s="149">
        <f t="shared" si="864"/>
        <v>1046.2000624083216</v>
      </c>
      <c r="IV315" s="149">
        <f t="shared" si="865"/>
        <v>1061.5037960731247</v>
      </c>
      <c r="IW315" s="149">
        <f t="shared" si="866"/>
        <v>1076.6230031912708</v>
      </c>
      <c r="IX315" s="149">
        <f t="shared" si="867"/>
        <v>1091.5651355733041</v>
      </c>
      <c r="IY315" s="149">
        <f t="shared" si="868"/>
        <v>1106.337327722915</v>
      </c>
      <c r="IZ315" s="149">
        <f t="shared" si="869"/>
        <v>1120.9464108718828</v>
      </c>
      <c r="JA315" s="149">
        <f t="shared" si="870"/>
        <v>1135.3989266085166</v>
      </c>
      <c r="JB315" s="149">
        <f t="shared" si="871"/>
        <v>1149.7011400568945</v>
      </c>
      <c r="JC315" s="149">
        <f t="shared" si="872"/>
        <v>1163.8590525780651</v>
      </c>
      <c r="JD315" s="149">
        <f t="shared" si="873"/>
        <v>1177.8784139755883</v>
      </c>
      <c r="JE315" s="149">
        <f t="shared" si="874"/>
        <v>1191.7647341966824</v>
      </c>
      <c r="JF315" s="149">
        <f t="shared" si="875"/>
        <v>1205.5232945272985</v>
      </c>
      <c r="JG315" s="149">
        <f t="shared" si="876"/>
        <v>1219.1591582849862</v>
      </c>
      <c r="JH315" s="149">
        <f t="shared" si="877"/>
        <v>1232.6771810176579</v>
      </c>
      <c r="JI315" s="149">
        <f t="shared" si="878"/>
        <v>1246.0820202196344</v>
      </c>
      <c r="JJ315" s="149">
        <f t="shared" si="879"/>
        <v>1259.3781445787492</v>
      </c>
      <c r="JL315" s="269">
        <v>575.32302889784808</v>
      </c>
      <c r="JM315" s="274">
        <v>58000</v>
      </c>
      <c r="JN315" s="115">
        <f t="shared" si="695"/>
        <v>298.83730083620026</v>
      </c>
      <c r="JO315" s="115">
        <f t="shared" si="696"/>
        <v>309.26643760539025</v>
      </c>
      <c r="JP315" s="115">
        <f t="shared" si="697"/>
        <v>319.97731444552915</v>
      </c>
      <c r="JQ315" s="115">
        <f t="shared" si="698"/>
        <v>330.96357840937799</v>
      </c>
      <c r="JR315" s="115">
        <f t="shared" si="699"/>
        <v>342.21666809412727</v>
      </c>
      <c r="JS315" s="115">
        <f t="shared" si="700"/>
        <v>353.72611416737885</v>
      </c>
      <c r="JT315" s="115">
        <f t="shared" si="701"/>
        <v>365.47988475482231</v>
      </c>
      <c r="JU315" s="115">
        <f t="shared" si="702"/>
        <v>377.46475254969658</v>
      </c>
      <c r="JV315" s="115">
        <f t="shared" si="703"/>
        <v>389.66666191257838</v>
      </c>
      <c r="JW315" s="115">
        <f t="shared" si="704"/>
        <v>402.07107752117474</v>
      </c>
      <c r="JX315" s="115">
        <f t="shared" si="705"/>
        <v>414.66330054720612</v>
      </c>
      <c r="JY315" s="115">
        <f t="shared" si="706"/>
        <v>427.42874312543211</v>
      </c>
      <c r="JZ315" s="115">
        <f t="shared" si="707"/>
        <v>440.3531564143567</v>
      </c>
      <c r="KA315" s="115">
        <f t="shared" si="708"/>
        <v>453.42281140495248</v>
      </c>
      <c r="KB315" s="115">
        <f t="shared" si="709"/>
        <v>466.62463459688399</v>
      </c>
      <c r="KC315" s="115">
        <f t="shared" si="710"/>
        <v>479.94630269097934</v>
      </c>
      <c r="KD315" s="115">
        <f t="shared" si="711"/>
        <v>493.37630162534117</v>
      </c>
      <c r="KE315" s="115">
        <f t="shared" si="712"/>
        <v>506.90395576307077</v>
      </c>
      <c r="KF315" s="115">
        <f t="shared" si="713"/>
        <v>520.51943299888831</v>
      </c>
      <c r="KG315" s="115">
        <f t="shared" si="714"/>
        <v>534.213731159811</v>
      </c>
      <c r="KH315" s="115">
        <f t="shared" si="715"/>
        <v>547.97865047623782</v>
      </c>
      <c r="KI315" s="115">
        <f t="shared" si="716"/>
        <v>561.80675620700526</v>
      </c>
      <c r="KJ315" s="115">
        <f t="shared" si="717"/>
        <v>575.69133479559559</v>
      </c>
      <c r="KK315" s="115">
        <f t="shared" si="718"/>
        <v>589.62634626716226</v>
      </c>
      <c r="KL315" s="115">
        <f t="shared" si="719"/>
        <v>603.60637497741777</v>
      </c>
      <c r="KM315" s="115">
        <f t="shared" si="720"/>
        <v>617.6265803084226</v>
      </c>
      <c r="KN315" s="115">
        <f t="shared" si="721"/>
        <v>631.68264847546072</v>
      </c>
      <c r="KO315" s="115">
        <f t="shared" si="722"/>
        <v>645.77074625906675</v>
      </c>
      <c r="KP315" s="115">
        <f t="shared" si="723"/>
        <v>659.887477198586</v>
      </c>
      <c r="KQ315" s="115">
        <f t="shared" si="724"/>
        <v>674.02984056851096</v>
      </c>
      <c r="KR315" s="115">
        <f t="shared" si="725"/>
        <v>688.19519329598234</v>
      </c>
      <c r="KS315" s="115">
        <f t="shared" si="726"/>
        <v>702.38121485771819</v>
      </c>
      <c r="KT315" s="115">
        <f t="shared" si="727"/>
        <v>716.5858751086123</v>
      </c>
      <c r="KU315" s="115">
        <f t="shared" si="728"/>
        <v>730.80740493495023</v>
      </c>
      <c r="KV315" s="115">
        <f t="shared" si="729"/>
        <v>745.0442695864956</v>
      </c>
      <c r="KW315" s="115">
        <f t="shared" si="730"/>
        <v>759.29514451849923</v>
      </c>
      <c r="KX315" s="115">
        <f t="shared" si="731"/>
        <v>773.55889356303919</v>
      </c>
      <c r="KY315" s="115">
        <f t="shared" si="732"/>
        <v>787.8345492457463</v>
      </c>
      <c r="KZ315" s="115">
        <f t="shared" si="733"/>
        <v>802.12129506651172</v>
      </c>
      <c r="LA315" s="115">
        <f t="shared" si="734"/>
        <v>816.41844956930197</v>
      </c>
      <c r="LB315" s="360">
        <f t="shared" si="735"/>
        <v>830.72545203528466</v>
      </c>
      <c r="LC315" s="115">
        <f t="shared" si="736"/>
        <v>845.04184964409978</v>
      </c>
      <c r="LD315" s="115">
        <f t="shared" si="737"/>
        <v>859.3672859594584</v>
      </c>
      <c r="LE315" s="115">
        <f t="shared" si="738"/>
        <v>873.70149060682456</v>
      </c>
      <c r="LF315" s="115">
        <f t="shared" si="739"/>
        <v>888.04427002233115</v>
      </c>
      <c r="LG315" s="115">
        <f t="shared" si="740"/>
        <v>902.39549916303929</v>
      </c>
      <c r="LH315" s="115">
        <f t="shared" si="741"/>
        <v>916.75511407902241</v>
      </c>
      <c r="LI315" s="115">
        <f t="shared" si="742"/>
        <v>931.12310525744476</v>
      </c>
      <c r="LJ315" s="115">
        <f t="shared" si="743"/>
        <v>945.49951165776201</v>
      </c>
      <c r="LK315" s="115">
        <f t="shared" si="744"/>
        <v>959.88441536538676</v>
      </c>
      <c r="LL315" s="115">
        <f t="shared" si="745"/>
        <v>974.27793679866306</v>
      </c>
      <c r="LM315" s="115">
        <f t="shared" si="746"/>
        <v>988.68023041079732</v>
      </c>
      <c r="LN315" s="115">
        <f t="shared" si="747"/>
        <v>1003.0914808345276</v>
      </c>
      <c r="LO315" s="115">
        <f t="shared" si="748"/>
        <v>1017.5118994228651</v>
      </c>
      <c r="LP315" s="115">
        <f t="shared" si="749"/>
        <v>1031.9417211442096</v>
      </c>
      <c r="LQ315" s="115">
        <f t="shared" si="750"/>
        <v>1046.3812017945952</v>
      </c>
      <c r="LR315" s="115">
        <f t="shared" si="751"/>
        <v>1060.8306154938282</v>
      </c>
      <c r="LS315" s="115">
        <f t="shared" si="752"/>
        <v>1075.2902524358342</v>
      </c>
      <c r="LT315" s="115">
        <f t="shared" si="753"/>
        <v>1089.7604168667226</v>
      </c>
      <c r="LU315" s="115">
        <f t="shared" si="754"/>
        <v>1104.2414252669219</v>
      </c>
      <c r="LX315" s="269">
        <v>570</v>
      </c>
      <c r="LY315" s="352">
        <v>57000</v>
      </c>
      <c r="LZ315" s="351">
        <f t="shared" si="880"/>
        <v>5.5852489631419221E-2</v>
      </c>
      <c r="MA315" s="351">
        <f t="shared" si="881"/>
        <v>0.11158437053318937</v>
      </c>
      <c r="MB315" s="351">
        <f t="shared" si="882"/>
        <v>0.16707752128893968</v>
      </c>
      <c r="MC315" s="351">
        <f t="shared" si="883"/>
        <v>0.22221865922119996</v>
      </c>
      <c r="MD315" s="351">
        <f t="shared" si="884"/>
        <v>0.27690143416750573</v>
      </c>
      <c r="ME315" s="351">
        <f t="shared" si="885"/>
        <v>0.33102816873968532</v>
      </c>
      <c r="MF315" s="351">
        <f t="shared" si="886"/>
        <v>0.38451118270684137</v>
      </c>
      <c r="MG315" s="351">
        <f t="shared" si="887"/>
        <v>0.43727367529131295</v>
      </c>
      <c r="MH315" s="351">
        <f t="shared" si="888"/>
        <v>0.48925017318254266</v>
      </c>
      <c r="MI315" s="351">
        <f t="shared" si="889"/>
        <v>0.54038658025451047</v>
      </c>
      <c r="MJ315" s="351">
        <f t="shared" si="890"/>
        <v>0.59063988513040622</v>
      </c>
      <c r="MK315" s="351">
        <f t="shared" si="891"/>
        <v>0.63997759426675072</v>
      </c>
      <c r="ML315" s="351">
        <f t="shared" si="892"/>
        <v>0.68837696181572061</v>
      </c>
      <c r="MM315" s="351">
        <f t="shared" si="893"/>
        <v>0.73582408470896254</v>
      </c>
      <c r="MN315" s="351">
        <f t="shared" si="894"/>
        <v>0.7823129241010538</v>
      </c>
      <c r="MO315" s="351">
        <f t="shared" si="895"/>
        <v>0.8278443044119681</v>
      </c>
      <c r="MP315" s="351">
        <f t="shared" si="896"/>
        <v>0.87242493033514223</v>
      </c>
      <c r="MQ315" s="351">
        <f t="shared" si="897"/>
        <v>0.91606645155017619</v>
      </c>
      <c r="MR315" s="351">
        <f t="shared" si="898"/>
        <v>0.9587845952959646</v>
      </c>
      <c r="MS315" s="351">
        <f t="shared" si="899"/>
        <v>1.0005983788532262</v>
      </c>
      <c r="MT315" s="351">
        <f t="shared" si="900"/>
        <v>1.0415294074997645</v>
      </c>
      <c r="MU315" s="351">
        <f t="shared" si="901"/>
        <v>1.0816012585874717</v>
      </c>
      <c r="MV315" s="351">
        <f t="shared" si="902"/>
        <v>1.1208389488771349</v>
      </c>
      <c r="MW315" s="351">
        <f t="shared" si="903"/>
        <v>1.1592684799317468</v>
      </c>
      <c r="MX315" s="351">
        <f t="shared" si="904"/>
        <v>1.1969164549725839</v>
      </c>
      <c r="MY315" s="351">
        <f t="shared" si="905"/>
        <v>1.2338097599215045</v>
      </c>
      <c r="MZ315" s="351">
        <f t="shared" si="906"/>
        <v>1.269975301192021</v>
      </c>
      <c r="NA315" s="351">
        <f t="shared" si="907"/>
        <v>1.3054397929897752</v>
      </c>
      <c r="NB315" s="351">
        <f t="shared" si="908"/>
        <v>1.340229587312084</v>
      </c>
      <c r="NC315" s="351">
        <f t="shared" si="909"/>
        <v>1.3743705404003765</v>
      </c>
      <c r="ND315" s="351">
        <f t="shared" si="910"/>
        <v>1.4078879100273494</v>
      </c>
      <c r="NE315" s="351">
        <f t="shared" si="911"/>
        <v>1.4408062786437952</v>
      </c>
      <c r="NF315" s="351">
        <f t="shared" si="912"/>
        <v>1.4731494980351061</v>
      </c>
      <c r="NG315" s="351">
        <f t="shared" si="913"/>
        <v>1.5049406517239479</v>
      </c>
      <c r="NH315" s="351">
        <f t="shared" si="914"/>
        <v>1.5362020318924199</v>
      </c>
      <c r="NI315" s="351">
        <f t="shared" si="915"/>
        <v>1.5669551280784977</v>
      </c>
      <c r="NJ315" s="351">
        <f t="shared" si="916"/>
        <v>1.5972206253275723</v>
      </c>
      <c r="NK315" s="351">
        <f t="shared" si="917"/>
        <v>1.6270184098517921</v>
      </c>
      <c r="NL315" s="351">
        <f t="shared" si="918"/>
        <v>1.6563675805718181</v>
      </c>
      <c r="NM315" s="351">
        <f t="shared" si="919"/>
        <v>1.6852864651917245</v>
      </c>
      <c r="NN315" s="351">
        <f t="shared" si="920"/>
        <v>1.7137926396930638</v>
      </c>
      <c r="NO315" s="351">
        <f t="shared" si="921"/>
        <v>1.7419029503335173</v>
      </c>
      <c r="NP315" s="351">
        <f t="shared" si="922"/>
        <v>1.7696335374035037</v>
      </c>
      <c r="NQ315" s="351">
        <f t="shared" si="923"/>
        <v>1.7969998601350468</v>
      </c>
      <c r="NR315" s="351">
        <f t="shared" si="924"/>
        <v>1.824016722274953</v>
      </c>
      <c r="NS315" s="351">
        <f t="shared" si="925"/>
        <v>1.8506982979322752</v>
      </c>
      <c r="NT315" s="351">
        <f t="shared" si="926"/>
        <v>1.8770581573912337</v>
      </c>
      <c r="NU315" s="351">
        <f t="shared" si="927"/>
        <v>1.9031092926478457</v>
      </c>
      <c r="NV315" s="351">
        <f t="shared" si="928"/>
        <v>1.9288641424836632</v>
      </c>
      <c r="NW315" s="351">
        <f t="shared" si="929"/>
        <v>1.9543346169352525</v>
      </c>
      <c r="NX315" s="351">
        <f t="shared" si="930"/>
        <v>1.9795321210549504</v>
      </c>
      <c r="NY315" s="351">
        <f t="shared" si="931"/>
        <v>2.00446757788845</v>
      </c>
      <c r="NZ315" s="351">
        <f t="shared" si="932"/>
        <v>2.0291514506189432</v>
      </c>
      <c r="OA315" s="351">
        <f t="shared" si="933"/>
        <v>2.0535937638470969</v>
      </c>
      <c r="OB315" s="351">
        <f t="shared" si="934"/>
        <v>2.0778041239916321</v>
      </c>
      <c r="OC315" s="351">
        <f t="shared" si="935"/>
        <v>2.1017917388075809</v>
      </c>
      <c r="OD315" s="351">
        <f t="shared" si="936"/>
        <v>2.1255654360289618</v>
      </c>
      <c r="OE315" s="351">
        <f t="shared" si="937"/>
        <v>2.1491336811500013</v>
      </c>
      <c r="OF315" s="351">
        <f t="shared" si="938"/>
        <v>2.1725045943647525</v>
      </c>
      <c r="OG315" s="351">
        <f t="shared" si="939"/>
        <v>2.1956859666891284</v>
      </c>
    </row>
    <row r="316" spans="55:397">
      <c r="BC316" s="173"/>
      <c r="BD316" s="182">
        <f t="shared" si="944"/>
        <v>0.22336100866053796</v>
      </c>
      <c r="BE316" s="91">
        <f t="shared" si="944"/>
        <v>226.32054202529008</v>
      </c>
      <c r="BF316" s="170">
        <f t="shared" si="944"/>
        <v>0.36391787340606258</v>
      </c>
      <c r="BG316" s="170">
        <f t="shared" si="944"/>
        <v>216.64999771199948</v>
      </c>
      <c r="BH316" s="116">
        <f t="shared" si="944"/>
        <v>0</v>
      </c>
      <c r="BI316" s="116"/>
      <c r="BJ316" s="109"/>
      <c r="BK316" s="210">
        <v>58000</v>
      </c>
      <c r="BL316" s="211">
        <v>17.6784</v>
      </c>
      <c r="BM316" s="285">
        <v>580</v>
      </c>
      <c r="BN316" s="115"/>
      <c r="BO316" s="105">
        <f t="shared" si="756"/>
        <v>69.876040421284088</v>
      </c>
      <c r="BP316" s="201">
        <f t="shared" si="757"/>
        <v>0.11235895692273574</v>
      </c>
      <c r="BQ316" s="205">
        <f t="shared" si="943"/>
        <v>-56.500002288000502</v>
      </c>
      <c r="BR316" s="208">
        <f t="shared" si="941"/>
        <v>216.64999771199948</v>
      </c>
      <c r="BS316" s="94"/>
      <c r="BT316" s="196">
        <f t="shared" si="758"/>
        <v>573.56933718429855</v>
      </c>
      <c r="BU316" s="128"/>
      <c r="BV316" s="228">
        <f t="shared" si="819"/>
        <v>6.8962290077753854E-2</v>
      </c>
      <c r="BW316" s="165">
        <f t="shared" si="632"/>
        <v>9.1721597487947545E-2</v>
      </c>
      <c r="BX316" s="200">
        <f t="shared" si="942"/>
        <v>0.75186533996876448</v>
      </c>
      <c r="BY316" s="279"/>
      <c r="CC316" s="269">
        <v>585.05319123096888</v>
      </c>
      <c r="CD316" s="274">
        <v>59000</v>
      </c>
      <c r="CE316" s="72">
        <f t="shared" si="635"/>
        <v>5.9309759310984235E-2</v>
      </c>
      <c r="CF316" s="72">
        <f t="shared" si="636"/>
        <v>0.11847388127387359</v>
      </c>
      <c r="CG316" s="72">
        <f t="shared" si="637"/>
        <v>0.17735011293454767</v>
      </c>
      <c r="CH316" s="72">
        <f t="shared" si="638"/>
        <v>0.23580276174306616</v>
      </c>
      <c r="CI316" s="72">
        <f t="shared" si="639"/>
        <v>0.29370547916495848</v>
      </c>
      <c r="CJ316" s="72">
        <f t="shared" si="640"/>
        <v>0.35094351204955049</v>
      </c>
      <c r="CK316" s="72">
        <f t="shared" si="641"/>
        <v>0.40741533797842855</v>
      </c>
      <c r="CL316" s="72">
        <f t="shared" si="642"/>
        <v>0.4630336595844517</v>
      </c>
      <c r="CM316" s="72">
        <f t="shared" si="643"/>
        <v>0.51772578590090124</v>
      </c>
      <c r="CN316" s="72">
        <f t="shared" si="644"/>
        <v>0.57143347017419455</v>
      </c>
      <c r="CO316" s="72">
        <f t="shared" si="645"/>
        <v>0.62411230032753229</v>
      </c>
      <c r="CP316" s="72">
        <f t="shared" si="646"/>
        <v>0.67573075039167063</v>
      </c>
      <c r="CQ316" s="72">
        <f t="shared" si="647"/>
        <v>0.72626900086423241</v>
      </c>
      <c r="CR316" s="72">
        <f t="shared" si="648"/>
        <v>0.77571762643073383</v>
      </c>
      <c r="CS316" s="72">
        <f t="shared" si="649"/>
        <v>0.82407623434507604</v>
      </c>
      <c r="CT316" s="72">
        <f t="shared" si="650"/>
        <v>0.87135211920259992</v>
      </c>
      <c r="CU316" s="72">
        <f t="shared" si="651"/>
        <v>0.91755898228809163</v>
      </c>
      <c r="CV316" s="72">
        <f t="shared" si="652"/>
        <v>0.96271574776395596</v>
      </c>
      <c r="CW316" s="72">
        <f t="shared" si="653"/>
        <v>1.0068454945564882</v>
      </c>
      <c r="CX316" s="72">
        <f t="shared" si="654"/>
        <v>1.0499745122019173</v>
      </c>
      <c r="CY316" s="72">
        <f t="shared" si="655"/>
        <v>1.0921314810364777</v>
      </c>
      <c r="CZ316" s="72">
        <f t="shared" si="656"/>
        <v>1.1333467716381846</v>
      </c>
      <c r="DA316" s="72">
        <f t="shared" si="657"/>
        <v>1.1736518549304895</v>
      </c>
      <c r="DB316" s="72">
        <f t="shared" si="658"/>
        <v>1.2130788124039416</v>
      </c>
      <c r="DC316" s="72">
        <f t="shared" si="659"/>
        <v>1.25165993509915</v>
      </c>
      <c r="DD316" s="72">
        <f t="shared" si="660"/>
        <v>1.2894273999817016</v>
      </c>
      <c r="DE316" s="72">
        <f t="shared" si="661"/>
        <v>1.3264130128529426</v>
      </c>
      <c r="DF316" s="72">
        <f t="shared" si="662"/>
        <v>1.3626480077706964</v>
      </c>
      <c r="DG316" s="72">
        <f t="shared" si="663"/>
        <v>1.398162893947313</v>
      </c>
      <c r="DH316" s="72">
        <f t="shared" si="664"/>
        <v>1.43298734214265</v>
      </c>
      <c r="DI316" s="72">
        <f t="shared" si="665"/>
        <v>1.4671501036047434</v>
      </c>
      <c r="DJ316" s="72">
        <f t="shared" si="666"/>
        <v>1.5006789555875581</v>
      </c>
      <c r="DK316" s="72">
        <f t="shared" si="667"/>
        <v>1.5336006683681149</v>
      </c>
      <c r="DL316" s="72">
        <f t="shared" si="668"/>
        <v>1.5659409894832825</v>
      </c>
      <c r="DM316" s="72">
        <f t="shared" si="669"/>
        <v>1.5977246416076629</v>
      </c>
      <c r="DN316" s="72">
        <f t="shared" si="670"/>
        <v>1.6289753311011252</v>
      </c>
      <c r="DO316" s="72">
        <f t="shared" si="671"/>
        <v>1.6597157647750647</v>
      </c>
      <c r="DP316" s="72">
        <f t="shared" si="672"/>
        <v>1.6899676728681337</v>
      </c>
      <c r="DQ316" s="72">
        <f t="shared" si="673"/>
        <v>1.7197518365945763</v>
      </c>
      <c r="DR316" s="72">
        <f t="shared" si="674"/>
        <v>1.7490881189399128</v>
      </c>
      <c r="DS316" s="72">
        <f t="shared" si="675"/>
        <v>1.77799549763812</v>
      </c>
      <c r="DT316" s="72">
        <f t="shared" si="676"/>
        <v>1.8064920994793894</v>
      </c>
      <c r="DU316" s="72">
        <f t="shared" si="677"/>
        <v>1.8345952352746044</v>
      </c>
      <c r="DV316" s="72">
        <f t="shared" si="678"/>
        <v>1.8623214349481041</v>
      </c>
      <c r="DW316" s="72">
        <f t="shared" si="679"/>
        <v>1.8896864823491601</v>
      </c>
      <c r="DX316" s="72">
        <f t="shared" si="680"/>
        <v>1.916705449469313</v>
      </c>
      <c r="DY316" s="72">
        <f t="shared" si="681"/>
        <v>1.9433927298311249</v>
      </c>
      <c r="DZ316" s="72">
        <f t="shared" si="682"/>
        <v>1.9697620708771646</v>
      </c>
      <c r="EA316" s="72">
        <f t="shared" si="683"/>
        <v>1.9958266052388176</v>
      </c>
      <c r="EB316" s="72">
        <f t="shared" si="684"/>
        <v>2.0215988808050134</v>
      </c>
      <c r="EC316" s="72">
        <f t="shared" si="685"/>
        <v>2.0470908895431301</v>
      </c>
      <c r="ED316" s="72">
        <f t="shared" si="686"/>
        <v>2.0723140950496211</v>
      </c>
      <c r="EE316" s="72">
        <f t="shared" si="687"/>
        <v>2.0972794588275558</v>
      </c>
      <c r="EF316" s="72">
        <f t="shared" si="688"/>
        <v>2.1219974653035236</v>
      </c>
      <c r="EG316" s="72">
        <f t="shared" si="689"/>
        <v>2.1464781456078046</v>
      </c>
      <c r="EH316" s="72">
        <f t="shared" si="690"/>
        <v>2.1707311001502907</v>
      </c>
      <c r="EI316" s="72">
        <f t="shared" si="691"/>
        <v>2.1947655200308436</v>
      </c>
      <c r="EJ316" s="72">
        <f t="shared" si="692"/>
        <v>2.2185902073270429</v>
      </c>
      <c r="EK316" s="72">
        <f t="shared" si="693"/>
        <v>2.2422135943050985</v>
      </c>
      <c r="EL316" s="72">
        <f t="shared" si="694"/>
        <v>2.2656437616012752</v>
      </c>
      <c r="EO316" s="269">
        <v>585.05319123096888</v>
      </c>
      <c r="EP316" s="274">
        <v>59000</v>
      </c>
      <c r="EQ316" s="149">
        <f t="shared" si="759"/>
        <v>216.8024173787108</v>
      </c>
      <c r="ER316" s="149">
        <f t="shared" si="760"/>
        <v>217.25818020895224</v>
      </c>
      <c r="ES316" s="149">
        <f t="shared" si="761"/>
        <v>218.01285889824021</v>
      </c>
      <c r="ET316" s="149">
        <f t="shared" si="762"/>
        <v>219.05927318272589</v>
      </c>
      <c r="EU316" s="149">
        <f t="shared" si="763"/>
        <v>220.38776949746304</v>
      </c>
      <c r="EV316" s="149">
        <f t="shared" si="764"/>
        <v>221.98657889263117</v>
      </c>
      <c r="EW316" s="149">
        <f t="shared" si="765"/>
        <v>223.84222550872164</v>
      </c>
      <c r="EX316" s="149">
        <f t="shared" si="766"/>
        <v>225.93995697601093</v>
      </c>
      <c r="EY316" s="149">
        <f t="shared" si="767"/>
        <v>228.26417032947032</v>
      </c>
      <c r="EZ316" s="149">
        <f t="shared" si="768"/>
        <v>230.79881157807097</v>
      </c>
      <c r="FA316" s="149">
        <f t="shared" si="769"/>
        <v>233.52773289475081</v>
      </c>
      <c r="FB316" s="149">
        <f t="shared" si="770"/>
        <v>236.43499750064225</v>
      </c>
      <c r="FC316" s="149">
        <f t="shared" si="771"/>
        <v>239.50512791846626</v>
      </c>
      <c r="FD316" s="149">
        <f t="shared" si="772"/>
        <v>242.7232978685887</v>
      </c>
      <c r="FE316" s="149">
        <f t="shared" si="773"/>
        <v>246.07547146297807</v>
      </c>
      <c r="FF316" s="149">
        <f t="shared" si="774"/>
        <v>249.54849552719642</v>
      </c>
      <c r="FG316" s="149">
        <f t="shared" si="775"/>
        <v>253.13015200414694</v>
      </c>
      <c r="FH316" s="149">
        <f t="shared" si="776"/>
        <v>256.80917769220008</v>
      </c>
      <c r="FI316" s="149">
        <f t="shared" si="777"/>
        <v>260.57525828465685</v>
      </c>
      <c r="FJ316" s="149">
        <f t="shared" si="778"/>
        <v>264.41900302445731</v>
      </c>
      <c r="FK316" s="149">
        <f t="shared" si="779"/>
        <v>268.33190544336384</v>
      </c>
      <c r="FL316" s="149">
        <f t="shared" si="780"/>
        <v>272.30629474845779</v>
      </c>
      <c r="FM316" s="149">
        <f t="shared" si="781"/>
        <v>276.33528153796271</v>
      </c>
      <c r="FN316" s="149">
        <f t="shared" si="782"/>
        <v>280.41270072574184</v>
      </c>
      <c r="FO316" s="149">
        <f t="shared" si="783"/>
        <v>284.5330538555263</v>
      </c>
      <c r="FP316" s="149">
        <f t="shared" si="784"/>
        <v>288.69145240013836</v>
      </c>
      <c r="FQ316" s="149">
        <f t="shared" si="785"/>
        <v>292.88356316415224</v>
      </c>
      <c r="FR316" s="149">
        <f t="shared" si="786"/>
        <v>297.10555653054234</v>
      </c>
      <c r="FS316" s="149">
        <f t="shared" si="787"/>
        <v>301.35405799967759</v>
      </c>
      <c r="FT316" s="149">
        <f t="shared" si="788"/>
        <v>305.62610324870923</v>
      </c>
      <c r="FU316" s="149">
        <f t="shared" si="789"/>
        <v>309.9190967775678</v>
      </c>
      <c r="FV316" s="149">
        <f t="shared" si="790"/>
        <v>314.23077409258696</v>
      </c>
      <c r="FW316" s="149">
        <f t="shared" si="791"/>
        <v>318.55916729988445</v>
      </c>
      <c r="FX316" s="149">
        <f t="shared" si="792"/>
        <v>322.90257392951207</v>
      </c>
      <c r="FY316" s="149">
        <f t="shared" si="793"/>
        <v>327.25952878111923</v>
      </c>
      <c r="FZ316" s="149">
        <f t="shared" si="794"/>
        <v>331.62877856685964</v>
      </c>
      <c r="GA316" s="149">
        <f t="shared" si="795"/>
        <v>336.00925912326034</v>
      </c>
      <c r="GB316" s="149">
        <f t="shared" si="796"/>
        <v>340.4000749673512</v>
      </c>
      <c r="GC316" s="149">
        <f t="shared" si="797"/>
        <v>344.8004809810792</v>
      </c>
      <c r="GD316" s="149">
        <f t="shared" si="798"/>
        <v>349.20986601995958</v>
      </c>
      <c r="GE316" s="317">
        <f t="shared" si="799"/>
        <v>353.62773825569928</v>
      </c>
      <c r="GF316" s="149">
        <f t="shared" si="800"/>
        <v>358.05371207717235</v>
      </c>
      <c r="GG316" s="149">
        <f t="shared" si="801"/>
        <v>362.48749638891115</v>
      </c>
      <c r="GH316" s="149">
        <f t="shared" si="802"/>
        <v>366.92888416075232</v>
      </c>
      <c r="GI316" s="149">
        <f t="shared" si="803"/>
        <v>371.37774309611268</v>
      </c>
      <c r="GJ316" s="149">
        <f t="shared" si="804"/>
        <v>375.83400729938552</v>
      </c>
      <c r="GK316" s="149">
        <f t="shared" si="805"/>
        <v>380.29766983502589</v>
      </c>
      <c r="GL316" s="149">
        <f t="shared" si="806"/>
        <v>384.76877608201482</v>
      </c>
      <c r="GM316" s="149">
        <f t="shared" si="807"/>
        <v>389.2474177975306</v>
      </c>
      <c r="GN316" s="149">
        <f t="shared" si="808"/>
        <v>393.73372781285832</v>
      </c>
      <c r="GO316" s="149">
        <f t="shared" si="809"/>
        <v>398.2278752928766</v>
      </c>
      <c r="GP316" s="149">
        <f t="shared" si="810"/>
        <v>402.73006149793815</v>
      </c>
      <c r="GQ316" s="149">
        <f t="shared" si="811"/>
        <v>407.24051599364708</v>
      </c>
      <c r="GR316" s="149">
        <f t="shared" si="812"/>
        <v>411.75949326004013</v>
      </c>
      <c r="GS316" s="149">
        <f t="shared" si="813"/>
        <v>416.2872696570185</v>
      </c>
      <c r="GT316" s="149">
        <f t="shared" si="814"/>
        <v>420.82414070764355</v>
      </c>
      <c r="GU316" s="149">
        <f t="shared" si="815"/>
        <v>425.37041866515324</v>
      </c>
      <c r="GV316" s="149">
        <f t="shared" si="816"/>
        <v>429.92643033332263</v>
      </c>
      <c r="GW316" s="149">
        <f t="shared" si="817"/>
        <v>434.49251511314878</v>
      </c>
      <c r="GX316" s="149">
        <f t="shared" si="818"/>
        <v>439.06902325181198</v>
      </c>
      <c r="HA316" s="269">
        <v>575.32302889784808</v>
      </c>
      <c r="HB316" s="274">
        <v>58000</v>
      </c>
      <c r="HC316" s="149">
        <f t="shared" si="820"/>
        <v>33.006237746401673</v>
      </c>
      <c r="HD316" s="149">
        <f t="shared" si="821"/>
        <v>65.936487618168854</v>
      </c>
      <c r="HE316" s="149">
        <f t="shared" si="822"/>
        <v>98.71642474454535</v>
      </c>
      <c r="HF316" s="149">
        <f t="shared" si="823"/>
        <v>131.27495383505226</v>
      </c>
      <c r="HG316" s="149">
        <f t="shared" si="824"/>
        <v>163.54559353020559</v>
      </c>
      <c r="HH316" s="149">
        <f t="shared" si="825"/>
        <v>195.46761210809876</v>
      </c>
      <c r="HI316" s="149">
        <f t="shared" si="826"/>
        <v>226.98687297387823</v>
      </c>
      <c r="HJ316" s="149">
        <f t="shared" si="827"/>
        <v>258.05637479400554</v>
      </c>
      <c r="HK316" s="149">
        <f t="shared" si="828"/>
        <v>288.63649552727975</v>
      </c>
      <c r="HL316" s="149">
        <f t="shared" si="829"/>
        <v>318.69496923897958</v>
      </c>
      <c r="HM316" s="149">
        <f t="shared" si="830"/>
        <v>348.20663799190146</v>
      </c>
      <c r="HN316" s="149">
        <f t="shared" si="831"/>
        <v>377.15302805366196</v>
      </c>
      <c r="HO316" s="149">
        <f t="shared" si="832"/>
        <v>405.52180087045411</v>
      </c>
      <c r="HP316" s="149">
        <f t="shared" si="833"/>
        <v>433.3061260425726</v>
      </c>
      <c r="HQ316" s="149">
        <f t="shared" si="834"/>
        <v>460.50401740525945</v>
      </c>
      <c r="HR316" s="149">
        <f t="shared" si="835"/>
        <v>487.1176656878086</v>
      </c>
      <c r="HS316" s="149">
        <f t="shared" si="836"/>
        <v>513.15279324586481</v>
      </c>
      <c r="HT316" s="149">
        <f t="shared" si="837"/>
        <v>538.61804885342872</v>
      </c>
      <c r="HU316" s="149">
        <f t="shared" si="838"/>
        <v>563.5244539950412</v>
      </c>
      <c r="HV316" s="149">
        <f t="shared" si="839"/>
        <v>587.88490674098523</v>
      </c>
      <c r="HW316" s="149">
        <f t="shared" si="840"/>
        <v>611.71374514915419</v>
      </c>
      <c r="HX316" s="149">
        <f t="shared" si="841"/>
        <v>635.02636912337186</v>
      </c>
      <c r="HY316" s="149">
        <f t="shared" si="842"/>
        <v>657.8389176086165</v>
      </c>
      <c r="HZ316" s="149">
        <f t="shared" si="843"/>
        <v>680.16799673551247</v>
      </c>
      <c r="IA316" s="149">
        <f t="shared" si="844"/>
        <v>702.03045385904318</v>
      </c>
      <c r="IB316" s="149">
        <f t="shared" si="845"/>
        <v>723.44319220928617</v>
      </c>
      <c r="IC316" s="149">
        <f t="shared" si="846"/>
        <v>744.42302095057096</v>
      </c>
      <c r="ID316" s="149">
        <f t="shared" si="847"/>
        <v>764.98653572321746</v>
      </c>
      <c r="IE316" s="149">
        <f t="shared" si="848"/>
        <v>785.15002513743048</v>
      </c>
      <c r="IF316" s="149">
        <f t="shared" si="849"/>
        <v>804.92939914312774</v>
      </c>
      <c r="IG316" s="149">
        <f t="shared" si="850"/>
        <v>824.34013567059003</v>
      </c>
      <c r="IH316" s="149">
        <f t="shared" si="851"/>
        <v>843.3972423976752</v>
      </c>
      <c r="II316" s="149">
        <f t="shared" si="852"/>
        <v>862.1152309325845</v>
      </c>
      <c r="IJ316" s="149">
        <f t="shared" si="853"/>
        <v>880.50810109723329</v>
      </c>
      <c r="IK316" s="149">
        <f t="shared" si="854"/>
        <v>898.58933335110487</v>
      </c>
      <c r="IL316" s="149">
        <f t="shared" si="855"/>
        <v>916.37188770789419</v>
      </c>
      <c r="IM316" s="149">
        <f t="shared" si="856"/>
        <v>933.86820776926743</v>
      </c>
      <c r="IN316" s="149">
        <f t="shared" si="857"/>
        <v>951.09022873406434</v>
      </c>
      <c r="IO316" s="149">
        <f t="shared" si="858"/>
        <v>968.04938844113644</v>
      </c>
      <c r="IP316" s="149">
        <f t="shared" si="859"/>
        <v>984.75664067333457</v>
      </c>
      <c r="IQ316" s="317">
        <f t="shared" si="860"/>
        <v>1001.2224700927393</v>
      </c>
      <c r="IR316" s="149">
        <f t="shared" si="861"/>
        <v>1017.4569082967244</v>
      </c>
      <c r="IS316" s="149">
        <f t="shared" si="862"/>
        <v>1033.4695505839782</v>
      </c>
      <c r="IT316" s="149">
        <f t="shared" si="863"/>
        <v>1049.2695731022711</v>
      </c>
      <c r="IU316" s="149">
        <f t="shared" si="864"/>
        <v>1064.8657501180667</v>
      </c>
      <c r="IV316" s="149">
        <f t="shared" si="865"/>
        <v>1080.2664712042933</v>
      </c>
      <c r="IW316" s="149">
        <f t="shared" si="866"/>
        <v>1095.4797581887219</v>
      </c>
      <c r="IX316" s="149">
        <f t="shared" si="867"/>
        <v>1110.5132817430479</v>
      </c>
      <c r="IY316" s="149">
        <f t="shared" si="868"/>
        <v>1125.3743775234132</v>
      </c>
      <c r="IZ316" s="149">
        <f t="shared" si="869"/>
        <v>1140.070061797896</v>
      </c>
      <c r="JA316" s="149">
        <f t="shared" si="870"/>
        <v>1154.6070465164769</v>
      </c>
      <c r="JB316" s="149">
        <f t="shared" si="871"/>
        <v>1168.9917537949957</v>
      </c>
      <c r="JC316" s="149">
        <f t="shared" si="872"/>
        <v>1183.2303297973071</v>
      </c>
      <c r="JD316" s="149">
        <f t="shared" si="873"/>
        <v>1197.3286580099225</v>
      </c>
      <c r="JE316" s="149">
        <f t="shared" si="874"/>
        <v>1211.2923719112396</v>
      </c>
      <c r="JF316" s="149">
        <f t="shared" si="875"/>
        <v>1225.1268670435225</v>
      </c>
      <c r="JG316" s="149">
        <f t="shared" si="876"/>
        <v>1238.837312500397</v>
      </c>
      <c r="JH316" s="149">
        <f t="shared" si="877"/>
        <v>1252.4286618460312</v>
      </c>
      <c r="JI316" s="149">
        <f t="shared" si="878"/>
        <v>1265.9056634846372</v>
      </c>
      <c r="JJ316" s="149">
        <f t="shared" si="879"/>
        <v>1279.2728705006384</v>
      </c>
      <c r="JL316" s="269">
        <v>585.05319123096888</v>
      </c>
      <c r="JM316" s="274">
        <v>59000</v>
      </c>
      <c r="JN316" s="115">
        <f t="shared" si="695"/>
        <v>304.68433211729217</v>
      </c>
      <c r="JO316" s="115">
        <f t="shared" si="696"/>
        <v>315.14009494753361</v>
      </c>
      <c r="JP316" s="115">
        <f t="shared" si="697"/>
        <v>325.89477363682158</v>
      </c>
      <c r="JQ316" s="115">
        <f t="shared" si="698"/>
        <v>336.94118792130723</v>
      </c>
      <c r="JR316" s="115">
        <f t="shared" si="699"/>
        <v>348.26968423604444</v>
      </c>
      <c r="JS316" s="115">
        <f t="shared" si="700"/>
        <v>359.86849363121257</v>
      </c>
      <c r="JT316" s="115">
        <f t="shared" si="701"/>
        <v>371.72414024730301</v>
      </c>
      <c r="JU316" s="115">
        <f t="shared" si="702"/>
        <v>383.82187171459231</v>
      </c>
      <c r="JV316" s="115">
        <f t="shared" si="703"/>
        <v>396.14608506805166</v>
      </c>
      <c r="JW316" s="115">
        <f t="shared" si="704"/>
        <v>408.68072631665234</v>
      </c>
      <c r="JX316" s="115">
        <f t="shared" si="705"/>
        <v>421.40964763333216</v>
      </c>
      <c r="JY316" s="115">
        <f t="shared" si="706"/>
        <v>434.3169122392236</v>
      </c>
      <c r="JZ316" s="115">
        <f t="shared" si="707"/>
        <v>447.38704265704763</v>
      </c>
      <c r="KA316" s="115">
        <f t="shared" si="708"/>
        <v>460.60521260717007</v>
      </c>
      <c r="KB316" s="115">
        <f t="shared" si="709"/>
        <v>473.95738620155942</v>
      </c>
      <c r="KC316" s="115">
        <f t="shared" si="710"/>
        <v>487.43041026577782</v>
      </c>
      <c r="KD316" s="115">
        <f t="shared" si="711"/>
        <v>501.01206674272828</v>
      </c>
      <c r="KE316" s="115">
        <f t="shared" si="712"/>
        <v>514.69109243078151</v>
      </c>
      <c r="KF316" s="115">
        <f t="shared" si="713"/>
        <v>528.45717302323828</v>
      </c>
      <c r="KG316" s="115">
        <f t="shared" si="714"/>
        <v>542.30091776303868</v>
      </c>
      <c r="KH316" s="115">
        <f t="shared" si="715"/>
        <v>556.21382018194527</v>
      </c>
      <c r="KI316" s="115">
        <f t="shared" si="716"/>
        <v>570.1882094870391</v>
      </c>
      <c r="KJ316" s="115">
        <f t="shared" si="717"/>
        <v>584.21719627654409</v>
      </c>
      <c r="KK316" s="115">
        <f t="shared" si="718"/>
        <v>598.29461546432321</v>
      </c>
      <c r="KL316" s="115">
        <f t="shared" si="719"/>
        <v>612.41496859410768</v>
      </c>
      <c r="KM316" s="115">
        <f t="shared" si="720"/>
        <v>626.57336713871973</v>
      </c>
      <c r="KN316" s="115">
        <f t="shared" si="721"/>
        <v>640.76547790273366</v>
      </c>
      <c r="KO316" s="115">
        <f t="shared" si="722"/>
        <v>654.98747126912372</v>
      </c>
      <c r="KP316" s="115">
        <f t="shared" si="723"/>
        <v>669.23597273825897</v>
      </c>
      <c r="KQ316" s="115">
        <f t="shared" si="724"/>
        <v>683.5080179872906</v>
      </c>
      <c r="KR316" s="115">
        <f t="shared" si="725"/>
        <v>697.80101151614917</v>
      </c>
      <c r="KS316" s="115">
        <f t="shared" si="726"/>
        <v>712.11268883116827</v>
      </c>
      <c r="KT316" s="115">
        <f t="shared" si="727"/>
        <v>726.44108203846577</v>
      </c>
      <c r="KU316" s="115">
        <f t="shared" si="728"/>
        <v>740.78448866809345</v>
      </c>
      <c r="KV316" s="115">
        <f t="shared" si="729"/>
        <v>755.1414435197006</v>
      </c>
      <c r="KW316" s="115">
        <f t="shared" si="730"/>
        <v>769.51069330544101</v>
      </c>
      <c r="KX316" s="115">
        <f t="shared" si="731"/>
        <v>783.89117386184171</v>
      </c>
      <c r="KY316" s="115">
        <f t="shared" si="732"/>
        <v>798.28198970593257</v>
      </c>
      <c r="KZ316" s="115">
        <f t="shared" si="733"/>
        <v>812.68239571966058</v>
      </c>
      <c r="LA316" s="115">
        <f t="shared" si="734"/>
        <v>827.09178075854095</v>
      </c>
      <c r="LB316" s="360">
        <f t="shared" si="735"/>
        <v>841.50965299428071</v>
      </c>
      <c r="LC316" s="115">
        <f t="shared" si="736"/>
        <v>855.93562681575372</v>
      </c>
      <c r="LD316" s="115">
        <f t="shared" si="737"/>
        <v>870.36941112749253</v>
      </c>
      <c r="LE316" s="115">
        <f t="shared" si="738"/>
        <v>884.81079889933369</v>
      </c>
      <c r="LF316" s="115">
        <f t="shared" si="739"/>
        <v>899.25965783469405</v>
      </c>
      <c r="LG316" s="115">
        <f t="shared" si="740"/>
        <v>913.71592203796695</v>
      </c>
      <c r="LH316" s="115">
        <f t="shared" si="741"/>
        <v>928.17958457360726</v>
      </c>
      <c r="LI316" s="115">
        <f t="shared" si="742"/>
        <v>942.6506908205962</v>
      </c>
      <c r="LJ316" s="115">
        <f t="shared" si="743"/>
        <v>957.12933253611197</v>
      </c>
      <c r="LK316" s="115">
        <f t="shared" si="744"/>
        <v>971.61564255143969</v>
      </c>
      <c r="LL316" s="115">
        <f t="shared" si="745"/>
        <v>986.10979003145803</v>
      </c>
      <c r="LM316" s="115">
        <f t="shared" si="746"/>
        <v>1000.6119762365195</v>
      </c>
      <c r="LN316" s="115">
        <f t="shared" si="747"/>
        <v>1015.1224307322284</v>
      </c>
      <c r="LO316" s="115">
        <f t="shared" si="748"/>
        <v>1029.6414079986216</v>
      </c>
      <c r="LP316" s="115">
        <f t="shared" si="749"/>
        <v>1044.1691843955998</v>
      </c>
      <c r="LQ316" s="115">
        <f t="shared" si="750"/>
        <v>1058.706055446225</v>
      </c>
      <c r="LR316" s="115">
        <f t="shared" si="751"/>
        <v>1073.2523334037346</v>
      </c>
      <c r="LS316" s="115">
        <f t="shared" si="752"/>
        <v>1087.8083450719041</v>
      </c>
      <c r="LT316" s="115">
        <f t="shared" si="753"/>
        <v>1102.3744298517302</v>
      </c>
      <c r="LU316" s="115">
        <f t="shared" si="754"/>
        <v>1116.9509379903934</v>
      </c>
      <c r="LX316" s="269">
        <v>580</v>
      </c>
      <c r="LY316" s="352">
        <v>58000</v>
      </c>
      <c r="LZ316" s="351">
        <f t="shared" si="880"/>
        <v>5.7545331674165409E-2</v>
      </c>
      <c r="MA316" s="351">
        <f t="shared" si="881"/>
        <v>0.11495818089205531</v>
      </c>
      <c r="MB316" s="351">
        <f t="shared" si="882"/>
        <v>0.17210896459206276</v>
      </c>
      <c r="MC316" s="351">
        <f t="shared" si="883"/>
        <v>0.22887373038365744</v>
      </c>
      <c r="MD316" s="351">
        <f t="shared" si="884"/>
        <v>0.28513657011908106</v>
      </c>
      <c r="ME316" s="351">
        <f t="shared" si="885"/>
        <v>0.34079159996185671</v>
      </c>
      <c r="MF316" s="351">
        <f t="shared" si="886"/>
        <v>0.39574443447095065</v>
      </c>
      <c r="MG316" s="351">
        <f t="shared" si="887"/>
        <v>0.44991312830777636</v>
      </c>
      <c r="MH316" s="351">
        <f t="shared" si="888"/>
        <v>0.50322860169656425</v>
      </c>
      <c r="MI316" s="351">
        <f t="shared" si="889"/>
        <v>0.5556346000005522</v>
      </c>
      <c r="MJ316" s="351">
        <f t="shared" si="890"/>
        <v>0.60708726115185641</v>
      </c>
      <c r="MK316" s="351">
        <f t="shared" si="891"/>
        <v>0.65755437678230633</v>
      </c>
      <c r="ML316" s="351">
        <f t="shared" si="892"/>
        <v>0.70701443501355166</v>
      </c>
      <c r="MM316" s="351">
        <f t="shared" si="893"/>
        <v>0.75545552725972043</v>
      </c>
      <c r="MN316" s="351">
        <f t="shared" si="894"/>
        <v>0.80287419070537047</v>
      </c>
      <c r="MO316" s="351">
        <f t="shared" si="895"/>
        <v>0.84927424481774305</v>
      </c>
      <c r="MP316" s="351">
        <f t="shared" si="896"/>
        <v>0.89466566634293299</v>
      </c>
      <c r="MQ316" s="351">
        <f t="shared" si="897"/>
        <v>0.93906353414488863</v>
      </c>
      <c r="MR316" s="351">
        <f t="shared" si="898"/>
        <v>0.98248706383334838</v>
      </c>
      <c r="MS316" s="351">
        <f t="shared" si="899"/>
        <v>1.024958742785943</v>
      </c>
      <c r="MT316" s="351">
        <f t="shared" si="900"/>
        <v>1.0665035689531623</v>
      </c>
      <c r="MU316" s="351">
        <f t="shared" si="901"/>
        <v>1.1071483915802947</v>
      </c>
      <c r="MV316" s="351">
        <f t="shared" si="902"/>
        <v>1.1469213484075083</v>
      </c>
      <c r="MW316" s="351">
        <f t="shared" si="903"/>
        <v>1.1858513916983706</v>
      </c>
      <c r="MX316" s="351">
        <f t="shared" si="904"/>
        <v>1.2239678942834904</v>
      </c>
      <c r="MY316" s="351">
        <f t="shared" si="905"/>
        <v>1.2613003264099356</v>
      </c>
      <c r="MZ316" s="351">
        <f t="shared" si="906"/>
        <v>1.2978779943241177</v>
      </c>
      <c r="NA316" s="351">
        <f t="shared" si="907"/>
        <v>1.3337298320000899</v>
      </c>
      <c r="NB316" s="351">
        <f t="shared" si="908"/>
        <v>1.3688842381146102</v>
      </c>
      <c r="NC316" s="351">
        <f t="shared" si="909"/>
        <v>1.4033689511622007</v>
      </c>
      <c r="ND316" s="351">
        <f t="shared" si="910"/>
        <v>1.4372109564248099</v>
      </c>
      <c r="NE316" s="351">
        <f t="shared" si="911"/>
        <v>1.4704364193141586</v>
      </c>
      <c r="NF316" s="351">
        <f t="shared" si="912"/>
        <v>1.5030706403602094</v>
      </c>
      <c r="NG316" s="351">
        <f t="shared" si="913"/>
        <v>1.5351380278097215</v>
      </c>
      <c r="NH316" s="351">
        <f t="shared" si="914"/>
        <v>1.5666620844174788</v>
      </c>
      <c r="NI316" s="351">
        <f t="shared" si="915"/>
        <v>1.5976654055574919</v>
      </c>
      <c r="NJ316" s="351">
        <f t="shared" si="916"/>
        <v>1.6281696862557318</v>
      </c>
      <c r="NK316" s="351">
        <f t="shared" si="917"/>
        <v>1.6581957351539196</v>
      </c>
      <c r="NL316" s="351">
        <f t="shared" si="918"/>
        <v>1.6877634937623662</v>
      </c>
      <c r="NM316" s="351">
        <f t="shared" si="919"/>
        <v>1.7168920596550541</v>
      </c>
      <c r="NN316" s="351">
        <f t="shared" si="920"/>
        <v>1.7455997125087386</v>
      </c>
      <c r="NO316" s="351">
        <f t="shared" si="921"/>
        <v>1.7739039420961871</v>
      </c>
      <c r="NP316" s="351">
        <f t="shared" si="922"/>
        <v>1.8018214775172074</v>
      </c>
      <c r="NQ316" s="351">
        <f t="shared" si="923"/>
        <v>1.8293683170952377</v>
      </c>
      <c r="NR316" s="351">
        <f t="shared" si="924"/>
        <v>1.8565597584863665</v>
      </c>
      <c r="NS316" s="351">
        <f t="shared" si="925"/>
        <v>1.8834104286456712</v>
      </c>
      <c r="NT316" s="351">
        <f t="shared" si="926"/>
        <v>1.9099343133761766</v>
      </c>
      <c r="NU316" s="351">
        <f t="shared" si="927"/>
        <v>1.9361447862513945</v>
      </c>
      <c r="NV316" s="351">
        <f t="shared" si="928"/>
        <v>1.962054636755816</v>
      </c>
      <c r="NW316" s="351">
        <f t="shared" si="929"/>
        <v>1.9876760975309429</v>
      </c>
      <c r="NX316" s="351">
        <f t="shared" si="930"/>
        <v>2.0130208706492971</v>
      </c>
      <c r="NY316" s="351">
        <f t="shared" si="931"/>
        <v>2.0381001528667437</v>
      </c>
      <c r="NZ316" s="351">
        <f t="shared" si="932"/>
        <v>2.0629246598255881</v>
      </c>
      <c r="OA316" s="351">
        <f t="shared" si="933"/>
        <v>2.087504649198495</v>
      </c>
      <c r="OB316" s="351">
        <f t="shared" si="934"/>
        <v>2.1118499427768898</v>
      </c>
      <c r="OC316" s="351">
        <f t="shared" si="935"/>
        <v>2.1359699475180736</v>
      </c>
      <c r="OD316" s="351">
        <f t="shared" si="936"/>
        <v>2.1598736755733081</v>
      </c>
      <c r="OE316" s="351">
        <f t="shared" si="937"/>
        <v>2.1835697633250617</v>
      </c>
      <c r="OF316" s="351">
        <f t="shared" si="938"/>
        <v>2.2070664894659076</v>
      </c>
      <c r="OG316" s="351">
        <f t="shared" si="939"/>
        <v>2.230371792154545</v>
      </c>
    </row>
    <row r="317" spans="55:397">
      <c r="BC317" s="173"/>
      <c r="BD317" s="182">
        <f t="shared" si="944"/>
        <v>0.22336100866053796</v>
      </c>
      <c r="BE317" s="91">
        <f t="shared" si="944"/>
        <v>226.32054202529008</v>
      </c>
      <c r="BF317" s="170">
        <f t="shared" si="944"/>
        <v>0.36391787340606258</v>
      </c>
      <c r="BG317" s="170">
        <f t="shared" si="944"/>
        <v>216.64999771199948</v>
      </c>
      <c r="BH317" s="116">
        <f t="shared" si="944"/>
        <v>0</v>
      </c>
      <c r="BI317" s="116"/>
      <c r="BJ317" s="109"/>
      <c r="BK317" s="210">
        <v>59000</v>
      </c>
      <c r="BL317" s="211">
        <v>17.9832</v>
      </c>
      <c r="BM317" s="285">
        <v>590</v>
      </c>
      <c r="BN317" s="115"/>
      <c r="BO317" s="105">
        <f t="shared" si="756"/>
        <v>65.776956855239135</v>
      </c>
      <c r="BP317" s="201">
        <f t="shared" si="757"/>
        <v>0.10576773121728419</v>
      </c>
      <c r="BQ317" s="205">
        <f t="shared" si="943"/>
        <v>-56.500002288000502</v>
      </c>
      <c r="BR317" s="208">
        <f t="shared" si="941"/>
        <v>216.64999771199948</v>
      </c>
      <c r="BS317" s="94"/>
      <c r="BT317" s="196">
        <f t="shared" si="758"/>
        <v>573.56933718429855</v>
      </c>
      <c r="BU317" s="128"/>
      <c r="BV317" s="228">
        <f t="shared" si="819"/>
        <v>6.4916809134210843E-2</v>
      </c>
      <c r="BW317" s="165">
        <f t="shared" si="632"/>
        <v>8.6341005075334029E-2</v>
      </c>
      <c r="BX317" s="200">
        <f t="shared" si="942"/>
        <v>0.75186533996876448</v>
      </c>
      <c r="BY317" s="279"/>
      <c r="CC317" s="269">
        <v>594.77444787737977</v>
      </c>
      <c r="CD317" s="274">
        <v>60000</v>
      </c>
      <c r="CE317" s="72">
        <f t="shared" si="635"/>
        <v>6.1149672540425089E-2</v>
      </c>
      <c r="CF317" s="72">
        <f t="shared" si="636"/>
        <v>0.12213911790816823</v>
      </c>
      <c r="CG317" s="72">
        <f t="shared" si="637"/>
        <v>0.18281206506014314</v>
      </c>
      <c r="CH317" s="72">
        <f t="shared" si="638"/>
        <v>0.24301989642128488</v>
      </c>
      <c r="CI317" s="72">
        <f t="shared" si="639"/>
        <v>0.30262485975905834</v>
      </c>
      <c r="CJ317" s="72">
        <f t="shared" si="640"/>
        <v>0.36150262577934067</v>
      </c>
      <c r="CK317" s="72">
        <f t="shared" si="641"/>
        <v>0.4195440952834969</v>
      </c>
      <c r="CL317" s="72">
        <f t="shared" si="642"/>
        <v>0.47665643465857593</v>
      </c>
      <c r="CM317" s="72">
        <f t="shared" si="643"/>
        <v>0.53276338456499528</v>
      </c>
      <c r="CN317" s="72">
        <f t="shared" si="644"/>
        <v>0.58780493639057063</v>
      </c>
      <c r="CO317" s="72">
        <f t="shared" si="645"/>
        <v>0.64173650115203407</v>
      </c>
      <c r="CP317" s="72">
        <f t="shared" si="646"/>
        <v>0.69452770676873454</v>
      </c>
      <c r="CQ317" s="72">
        <f t="shared" si="647"/>
        <v>0.74616095543666427</v>
      </c>
      <c r="CR317" s="72">
        <f t="shared" si="648"/>
        <v>0.79662985790683949</v>
      </c>
      <c r="CS317" s="72">
        <f t="shared" si="649"/>
        <v>0.84593764058744658</v>
      </c>
      <c r="CT317" s="72">
        <f t="shared" si="650"/>
        <v>0.89409559856580556</v>
      </c>
      <c r="CU317" s="72">
        <f t="shared" si="651"/>
        <v>0.94112164579622581</v>
      </c>
      <c r="CV317" s="72">
        <f t="shared" si="652"/>
        <v>0.98703899460211186</v>
      </c>
      <c r="CW317" s="72">
        <f t="shared" si="653"/>
        <v>1.0318749811191592</v>
      </c>
      <c r="CX317" s="72">
        <f t="shared" si="654"/>
        <v>1.0756600414936821</v>
      </c>
      <c r="CY317" s="72">
        <f t="shared" si="655"/>
        <v>1.1184268352420461</v>
      </c>
      <c r="CZ317" s="72">
        <f t="shared" si="656"/>
        <v>1.160209506649392</v>
      </c>
      <c r="DA317" s="72">
        <f t="shared" si="657"/>
        <v>1.2010430718403891</v>
      </c>
      <c r="DB317" s="72">
        <f t="shared" si="658"/>
        <v>1.2409629176197949</v>
      </c>
      <c r="DC317" s="72">
        <f t="shared" si="659"/>
        <v>1.2800043978563524</v>
      </c>
      <c r="DD317" s="72">
        <f t="shared" si="660"/>
        <v>1.3182025136648443</v>
      </c>
      <c r="DE317" s="72">
        <f t="shared" si="661"/>
        <v>1.355591664615192</v>
      </c>
      <c r="DF317" s="72">
        <f t="shared" si="662"/>
        <v>1.392205459435444</v>
      </c>
      <c r="DG317" s="72">
        <f t="shared" si="663"/>
        <v>1.4280765760161434</v>
      </c>
      <c r="DH317" s="72">
        <f t="shared" si="664"/>
        <v>1.4632366618610451</v>
      </c>
      <c r="DI317" s="72">
        <f t="shared" si="665"/>
        <v>1.4977162673962388</v>
      </c>
      <c r="DJ317" s="72">
        <f t="shared" si="666"/>
        <v>1.5315448057097862</v>
      </c>
      <c r="DK317" s="72">
        <f t="shared" si="667"/>
        <v>1.5647505333293146</v>
      </c>
      <c r="DL317" s="72">
        <f t="shared" si="668"/>
        <v>1.5973605475516619</v>
      </c>
      <c r="DM317" s="72">
        <f t="shared" si="669"/>
        <v>1.6294007966212327</v>
      </c>
      <c r="DN317" s="72">
        <f t="shared" si="670"/>
        <v>1.660896099720764</v>
      </c>
      <c r="DO317" s="72">
        <f t="shared" si="671"/>
        <v>1.6918701743018461</v>
      </c>
      <c r="DP317" s="72">
        <f t="shared" si="672"/>
        <v>1.7223456687544494</v>
      </c>
      <c r="DQ317" s="72">
        <f t="shared" si="673"/>
        <v>1.7523441988075612</v>
      </c>
      <c r="DR317" s="72">
        <f t="shared" si="674"/>
        <v>1.7818863863778476</v>
      </c>
      <c r="DS317" s="72">
        <f t="shared" si="675"/>
        <v>1.8109918998504573</v>
      </c>
      <c r="DT317" s="72">
        <f t="shared" si="676"/>
        <v>1.8396794949949626</v>
      </c>
      <c r="DU317" s="72">
        <f t="shared" si="677"/>
        <v>1.8679670558976589</v>
      </c>
      <c r="DV317" s="72">
        <f t="shared" si="678"/>
        <v>1.8958716354361724</v>
      </c>
      <c r="DW317" s="72">
        <f t="shared" si="679"/>
        <v>1.9234094949391665</v>
      </c>
      <c r="DX317" s="72">
        <f t="shared" si="680"/>
        <v>1.9505961427678939</v>
      </c>
      <c r="DY317" s="72">
        <f t="shared" si="681"/>
        <v>1.9774463716314921</v>
      </c>
      <c r="DZ317" s="72">
        <f t="shared" si="682"/>
        <v>2.0039742945077119</v>
      </c>
      <c r="EA317" s="72">
        <f t="shared" si="683"/>
        <v>2.0301933790880402</v>
      </c>
      <c r="EB317" s="72">
        <f t="shared" si="684"/>
        <v>2.056116480703218</v>
      </c>
      <c r="EC317" s="72">
        <f t="shared" si="685"/>
        <v>2.0817558737140329</v>
      </c>
      <c r="ED317" s="72">
        <f t="shared" si="686"/>
        <v>2.1071232813744176</v>
      </c>
      <c r="EE317" s="72">
        <f t="shared" si="687"/>
        <v>2.1322299041906487</v>
      </c>
      <c r="EF317" s="72">
        <f t="shared" si="688"/>
        <v>2.157086446813016</v>
      </c>
      <c r="EG317" s="72">
        <f t="shared" si="689"/>
        <v>2.181703143505346</v>
      </c>
      <c r="EH317" s="72">
        <f t="shared" si="690"/>
        <v>2.2060897822441006</v>
      </c>
      <c r="EI317" s="72">
        <f t="shared" si="691"/>
        <v>2.2302557275029953</v>
      </c>
      <c r="EJ317" s="72">
        <f t="shared" si="692"/>
        <v>2.2542099417814878</v>
      </c>
      <c r="EK317" s="72">
        <f t="shared" si="693"/>
        <v>2.2779610059367053</v>
      </c>
      <c r="EL317" s="72">
        <f t="shared" si="694"/>
        <v>2.3015171383784794</v>
      </c>
      <c r="EO317" s="269">
        <v>594.77444787737977</v>
      </c>
      <c r="EP317" s="274">
        <v>60000</v>
      </c>
      <c r="EQ317" s="149">
        <f t="shared" si="759"/>
        <v>216.81202081892494</v>
      </c>
      <c r="ER317" s="149">
        <f t="shared" si="760"/>
        <v>217.2963930906393</v>
      </c>
      <c r="ES317" s="149">
        <f t="shared" si="761"/>
        <v>218.0980971782366</v>
      </c>
      <c r="ET317" s="149">
        <f t="shared" si="762"/>
        <v>219.20900985852722</v>
      </c>
      <c r="EU317" s="149">
        <f t="shared" si="763"/>
        <v>220.61823731298736</v>
      </c>
      <c r="EV317" s="149">
        <f t="shared" si="764"/>
        <v>222.31254180433575</v>
      </c>
      <c r="EW317" s="149">
        <f t="shared" si="765"/>
        <v>224.27682498240841</v>
      </c>
      <c r="EX317" s="149">
        <f t="shared" si="766"/>
        <v>226.49463239390488</v>
      </c>
      <c r="EY317" s="149">
        <f t="shared" si="767"/>
        <v>228.94864716313907</v>
      </c>
      <c r="EZ317" s="149">
        <f t="shared" si="768"/>
        <v>231.62114704570311</v>
      </c>
      <c r="FA317" s="149">
        <f t="shared" si="769"/>
        <v>234.49440670389529</v>
      </c>
      <c r="FB317" s="149">
        <f t="shared" si="770"/>
        <v>237.5510347991582</v>
      </c>
      <c r="FC317" s="149">
        <f t="shared" si="771"/>
        <v>240.77424236477648</v>
      </c>
      <c r="FD317" s="149">
        <f t="shared" si="772"/>
        <v>244.14804434653843</v>
      </c>
      <c r="FE317" s="149">
        <f t="shared" si="773"/>
        <v>247.65739999261191</v>
      </c>
      <c r="FF317" s="149">
        <f t="shared" si="774"/>
        <v>251.28830002929851</v>
      </c>
      <c r="FG317" s="149">
        <f t="shared" si="775"/>
        <v>255.0278095349264</v>
      </c>
      <c r="FH317" s="149">
        <f t="shared" si="776"/>
        <v>258.86407544375129</v>
      </c>
      <c r="FI317" s="149">
        <f t="shared" si="777"/>
        <v>262.78630699342574</v>
      </c>
      <c r="FJ317" s="149">
        <f t="shared" si="778"/>
        <v>266.7847364449878</v>
      </c>
      <c r="FK317" s="149">
        <f t="shared" si="779"/>
        <v>270.85056626185803</v>
      </c>
      <c r="FL317" s="149">
        <f t="shared" si="780"/>
        <v>274.97590777954969</v>
      </c>
      <c r="FM317" s="149">
        <f t="shared" si="781"/>
        <v>279.15371532172577</v>
      </c>
      <c r="FN317" s="149">
        <f t="shared" si="782"/>
        <v>283.37771877007947</v>
      </c>
      <c r="FO317" s="149">
        <f t="shared" si="783"/>
        <v>287.64235679443669</v>
      </c>
      <c r="FP317" s="149">
        <f t="shared" si="784"/>
        <v>291.94271229535724</v>
      </c>
      <c r="FQ317" s="149">
        <f t="shared" si="785"/>
        <v>296.27445109277789</v>
      </c>
      <c r="FR317" s="149">
        <f t="shared" si="786"/>
        <v>300.63376449380524</v>
      </c>
      <c r="FS317" s="149">
        <f t="shared" si="787"/>
        <v>305.01731607160497</v>
      </c>
      <c r="FT317" s="149">
        <f t="shared" si="788"/>
        <v>309.42219276710512</v>
      </c>
      <c r="FU317" s="149">
        <f t="shared" si="789"/>
        <v>313.84586026915048</v>
      </c>
      <c r="FV317" s="149">
        <f t="shared" si="790"/>
        <v>318.28612252252003</v>
      </c>
      <c r="FW317" s="149">
        <f t="shared" si="791"/>
        <v>322.74108514484215</v>
      </c>
      <c r="FX317" s="149">
        <f t="shared" si="792"/>
        <v>327.20912249323908</v>
      </c>
      <c r="FY317" s="149">
        <f t="shared" si="793"/>
        <v>331.68884810187143</v>
      </c>
      <c r="FZ317" s="149">
        <f t="shared" si="794"/>
        <v>336.179088206426</v>
      </c>
      <c r="GA317" s="149">
        <f t="shared" si="795"/>
        <v>340.67885807652493</v>
      </c>
      <c r="GB317" s="149">
        <f t="shared" si="796"/>
        <v>345.18734088854399</v>
      </c>
      <c r="GC317" s="149">
        <f t="shared" si="797"/>
        <v>349.70386888696748</v>
      </c>
      <c r="GD317" s="149">
        <f t="shared" si="798"/>
        <v>354.22790660029534</v>
      </c>
      <c r="GE317" s="317">
        <f t="shared" si="799"/>
        <v>358.75903589637983</v>
      </c>
      <c r="GF317" s="149">
        <f t="shared" si="800"/>
        <v>363.29694268102048</v>
      </c>
      <c r="GG317" s="149">
        <f t="shared" si="801"/>
        <v>367.84140506204386</v>
      </c>
      <c r="GH317" s="149">
        <f t="shared" si="802"/>
        <v>372.39228281860238</v>
      </c>
      <c r="GI317" s="149">
        <f t="shared" si="803"/>
        <v>376.94950803178131</v>
      </c>
      <c r="GJ317" s="149">
        <f t="shared" si="804"/>
        <v>381.51307674771311</v>
      </c>
      <c r="GK317" s="149">
        <f t="shared" si="805"/>
        <v>386.08304155821014</v>
      </c>
      <c r="GL317" s="149">
        <f t="shared" si="806"/>
        <v>390.65950499647334</v>
      </c>
      <c r="GM317" s="149">
        <f t="shared" si="807"/>
        <v>395.24261365675397</v>
      </c>
      <c r="GN317" s="149">
        <f t="shared" si="808"/>
        <v>399.83255295700849</v>
      </c>
      <c r="GO317" s="149">
        <f t="shared" si="809"/>
        <v>404.42954247269336</v>
      </c>
      <c r="GP317" s="149">
        <f t="shared" si="810"/>
        <v>409.03383177796377</v>
      </c>
      <c r="GQ317" s="149">
        <f t="shared" si="811"/>
        <v>413.64569673776066</v>
      </c>
      <c r="GR317" s="149">
        <f t="shared" si="812"/>
        <v>418.2654362007035</v>
      </c>
      <c r="GS317" s="149">
        <f t="shared" si="813"/>
        <v>422.89336904839485</v>
      </c>
      <c r="GT317" s="149">
        <f t="shared" si="814"/>
        <v>427.52983156179118</v>
      </c>
      <c r="GU317" s="149">
        <f t="shared" si="815"/>
        <v>432.17517506977413</v>
      </c>
      <c r="GV317" s="149">
        <f t="shared" si="816"/>
        <v>436.82976384899786</v>
      </c>
      <c r="GW317" s="149">
        <f t="shared" si="817"/>
        <v>441.49397324760253</v>
      </c>
      <c r="GX317" s="149">
        <f t="shared" si="818"/>
        <v>446.16818800846704</v>
      </c>
      <c r="HA317" s="269">
        <v>585.05319123096888</v>
      </c>
      <c r="HB317" s="274">
        <v>59000</v>
      </c>
      <c r="HC317" s="149">
        <f t="shared" si="820"/>
        <v>34.018259336561506</v>
      </c>
      <c r="HD317" s="149">
        <f t="shared" si="821"/>
        <v>67.952985555906963</v>
      </c>
      <c r="HE317" s="149">
        <f t="shared" si="822"/>
        <v>101.722586725429</v>
      </c>
      <c r="HF317" s="149">
        <f t="shared" si="823"/>
        <v>135.24923375919752</v>
      </c>
      <c r="HG317" s="149">
        <f t="shared" si="824"/>
        <v>168.46045701204204</v>
      </c>
      <c r="HH317" s="149">
        <f t="shared" si="825"/>
        <v>201.29043759539056</v>
      </c>
      <c r="HI317" s="149">
        <f t="shared" si="826"/>
        <v>233.68094536300424</v>
      </c>
      <c r="HJ317" s="149">
        <f t="shared" si="827"/>
        <v>265.58190922187407</v>
      </c>
      <c r="HK317" s="149">
        <f t="shared" si="828"/>
        <v>296.9516358624</v>
      </c>
      <c r="HL317" s="149">
        <f t="shared" si="829"/>
        <v>327.75671673273638</v>
      </c>
      <c r="HM317" s="149">
        <f t="shared" si="830"/>
        <v>357.97167842743056</v>
      </c>
      <c r="HN317" s="149">
        <f t="shared" si="831"/>
        <v>387.5784386171992</v>
      </c>
      <c r="HO317" s="149">
        <f t="shared" si="832"/>
        <v>416.56562944320052</v>
      </c>
      <c r="HP317" s="149">
        <f t="shared" si="833"/>
        <v>444.9278448340533</v>
      </c>
      <c r="HQ317" s="149">
        <f t="shared" si="834"/>
        <v>472.66485952263793</v>
      </c>
      <c r="HR317" s="149">
        <f t="shared" si="835"/>
        <v>499.78085746516911</v>
      </c>
      <c r="HS317" s="149">
        <f t="shared" si="836"/>
        <v>526.28369729848021</v>
      </c>
      <c r="HT317" s="149">
        <f t="shared" si="837"/>
        <v>552.18423334185854</v>
      </c>
      <c r="HU317" s="149">
        <f t="shared" si="838"/>
        <v>577.49570295976218</v>
      </c>
      <c r="HV317" s="149">
        <f t="shared" si="839"/>
        <v>602.23318502406084</v>
      </c>
      <c r="HW317" s="149">
        <f t="shared" si="840"/>
        <v>626.41312969619889</v>
      </c>
      <c r="HX317" s="149">
        <f t="shared" si="841"/>
        <v>650.0529566084781</v>
      </c>
      <c r="HY317" s="149">
        <f t="shared" si="842"/>
        <v>673.17071651760341</v>
      </c>
      <c r="HZ317" s="149">
        <f t="shared" si="843"/>
        <v>695.78481038284474</v>
      </c>
      <c r="IA317" s="149">
        <f t="shared" si="844"/>
        <v>717.9137593549616</v>
      </c>
      <c r="IB317" s="149">
        <f t="shared" si="845"/>
        <v>739.57601915477801</v>
      </c>
      <c r="IC317" s="149">
        <f t="shared" si="846"/>
        <v>760.78983261469068</v>
      </c>
      <c r="ID317" s="149">
        <f t="shared" si="847"/>
        <v>781.57311463254325</v>
      </c>
      <c r="IE317" s="149">
        <f t="shared" si="848"/>
        <v>801.94336435704099</v>
      </c>
      <c r="IF317" s="149">
        <f t="shared" si="849"/>
        <v>821.91760002624937</v>
      </c>
      <c r="IG317" s="149">
        <f t="shared" si="850"/>
        <v>841.51231247444764</v>
      </c>
      <c r="IH317" s="149">
        <f t="shared" si="851"/>
        <v>860.74343388278112</v>
      </c>
      <c r="II317" s="149">
        <f t="shared" si="852"/>
        <v>879.62631886129691</v>
      </c>
      <c r="IJ317" s="149">
        <f t="shared" si="853"/>
        <v>898.17573540765102</v>
      </c>
      <c r="IK317" s="149">
        <f t="shared" si="854"/>
        <v>916.4058636899282</v>
      </c>
      <c r="IL317" s="149">
        <f t="shared" si="855"/>
        <v>934.33030094924572</v>
      </c>
      <c r="IM317" s="149">
        <f t="shared" si="856"/>
        <v>951.962071116365</v>
      </c>
      <c r="IN317" s="149">
        <f t="shared" si="857"/>
        <v>969.31363798986695</v>
      </c>
      <c r="IO317" s="149">
        <f t="shared" si="858"/>
        <v>986.39692103703123</v>
      </c>
      <c r="IP317" s="149">
        <f t="shared" si="859"/>
        <v>1003.2233130572973</v>
      </c>
      <c r="IQ317" s="317">
        <f t="shared" si="860"/>
        <v>1019.8036990969636</v>
      </c>
      <c r="IR317" s="149">
        <f t="shared" si="861"/>
        <v>1036.1484761270654</v>
      </c>
      <c r="IS317" s="149">
        <f t="shared" si="862"/>
        <v>1052.2675730979272</v>
      </c>
      <c r="IT317" s="149">
        <f t="shared" si="863"/>
        <v>1068.1704710672959</v>
      </c>
      <c r="IU317" s="149">
        <f t="shared" si="864"/>
        <v>1083.8662231671365</v>
      </c>
      <c r="IV317" s="149">
        <f t="shared" si="865"/>
        <v>1099.363474229647</v>
      </c>
      <c r="IW317" s="149">
        <f t="shared" si="866"/>
        <v>1114.6704799380229</v>
      </c>
      <c r="IX317" s="149">
        <f t="shared" si="867"/>
        <v>1129.7951254037866</v>
      </c>
      <c r="IY317" s="149">
        <f t="shared" si="868"/>
        <v>1144.7449431016173</v>
      </c>
      <c r="IZ317" s="149">
        <f t="shared" si="869"/>
        <v>1159.5271301158514</v>
      </c>
      <c r="JA317" s="149">
        <f t="shared" si="870"/>
        <v>1174.1485646712692</v>
      </c>
      <c r="JB317" s="149">
        <f t="shared" si="871"/>
        <v>1188.6158219352906</v>
      </c>
      <c r="JC317" s="149">
        <f t="shared" si="872"/>
        <v>1202.9351890899657</v>
      </c>
      <c r="JD317" s="149">
        <f t="shared" si="873"/>
        <v>1217.1126796809035</v>
      </c>
      <c r="JE317" s="149">
        <f t="shared" si="874"/>
        <v>1231.1540472568508</v>
      </c>
      <c r="JF317" s="149">
        <f t="shared" si="875"/>
        <v>1245.0647983185454</v>
      </c>
      <c r="JG317" s="149">
        <f t="shared" si="876"/>
        <v>1258.8502045990433</v>
      </c>
      <c r="JH317" s="149">
        <f t="shared" si="877"/>
        <v>1272.5153147001474</v>
      </c>
      <c r="JI317" s="149">
        <f t="shared" si="878"/>
        <v>1286.0649651111989</v>
      </c>
      <c r="JJ317" s="149">
        <f t="shared" si="879"/>
        <v>1299.5037906373843</v>
      </c>
      <c r="JL317" s="269">
        <v>594.77444787737977</v>
      </c>
      <c r="JM317" s="274">
        <v>60000</v>
      </c>
      <c r="JN317" s="115">
        <f t="shared" si="695"/>
        <v>310.52668954535284</v>
      </c>
      <c r="JO317" s="115">
        <f t="shared" si="696"/>
        <v>321.01106181706717</v>
      </c>
      <c r="JP317" s="115">
        <f t="shared" si="697"/>
        <v>331.8127659046645</v>
      </c>
      <c r="JQ317" s="115">
        <f t="shared" si="698"/>
        <v>342.9236785849551</v>
      </c>
      <c r="JR317" s="115">
        <f t="shared" si="699"/>
        <v>354.33290603941521</v>
      </c>
      <c r="JS317" s="115">
        <f t="shared" si="700"/>
        <v>366.02721053076363</v>
      </c>
      <c r="JT317" s="115">
        <f t="shared" si="701"/>
        <v>377.99149370883629</v>
      </c>
      <c r="JU317" s="115">
        <f t="shared" si="702"/>
        <v>390.20930112033273</v>
      </c>
      <c r="JV317" s="115">
        <f t="shared" si="703"/>
        <v>402.66331588956695</v>
      </c>
      <c r="JW317" s="115">
        <f t="shared" si="704"/>
        <v>415.33581577213101</v>
      </c>
      <c r="JX317" s="115">
        <f t="shared" si="705"/>
        <v>428.2090754303232</v>
      </c>
      <c r="JY317" s="115">
        <f t="shared" si="706"/>
        <v>441.2657035255861</v>
      </c>
      <c r="JZ317" s="115">
        <f t="shared" si="707"/>
        <v>454.48891109120439</v>
      </c>
      <c r="KA317" s="115">
        <f t="shared" si="708"/>
        <v>467.8627130729663</v>
      </c>
      <c r="KB317" s="115">
        <f t="shared" si="709"/>
        <v>481.37206871903982</v>
      </c>
      <c r="KC317" s="115">
        <f t="shared" si="710"/>
        <v>495.00296875572644</v>
      </c>
      <c r="KD317" s="115">
        <f t="shared" si="711"/>
        <v>508.74247826135434</v>
      </c>
      <c r="KE317" s="115">
        <f t="shared" si="712"/>
        <v>522.57874417017922</v>
      </c>
      <c r="KF317" s="115">
        <f t="shared" si="713"/>
        <v>536.50097571985361</v>
      </c>
      <c r="KG317" s="115">
        <f t="shared" si="714"/>
        <v>550.49940517141567</v>
      </c>
      <c r="KH317" s="115">
        <f t="shared" si="715"/>
        <v>564.56523498828597</v>
      </c>
      <c r="KI317" s="115">
        <f t="shared" si="716"/>
        <v>578.69057650597756</v>
      </c>
      <c r="KJ317" s="115">
        <f t="shared" si="717"/>
        <v>592.86838404815376</v>
      </c>
      <c r="KK317" s="115">
        <f t="shared" si="718"/>
        <v>607.0923874965074</v>
      </c>
      <c r="KL317" s="115">
        <f t="shared" si="719"/>
        <v>621.35702552086468</v>
      </c>
      <c r="KM317" s="115">
        <f t="shared" si="720"/>
        <v>635.65738102178511</v>
      </c>
      <c r="KN317" s="115">
        <f t="shared" si="721"/>
        <v>649.98911981920583</v>
      </c>
      <c r="KO317" s="115">
        <f t="shared" si="722"/>
        <v>664.34843322023312</v>
      </c>
      <c r="KP317" s="115">
        <f t="shared" si="723"/>
        <v>678.73198479803295</v>
      </c>
      <c r="KQ317" s="115">
        <f t="shared" si="724"/>
        <v>693.13686149353305</v>
      </c>
      <c r="KR317" s="115">
        <f t="shared" si="725"/>
        <v>707.56052899557835</v>
      </c>
      <c r="KS317" s="115">
        <f t="shared" si="726"/>
        <v>722.00079124894796</v>
      </c>
      <c r="KT317" s="115">
        <f t="shared" si="727"/>
        <v>736.45575387127008</v>
      </c>
      <c r="KU317" s="115">
        <f t="shared" si="728"/>
        <v>750.92379121966701</v>
      </c>
      <c r="KV317" s="115">
        <f t="shared" si="729"/>
        <v>765.40351682829942</v>
      </c>
      <c r="KW317" s="115">
        <f t="shared" si="730"/>
        <v>779.89375693285388</v>
      </c>
      <c r="KX317" s="115">
        <f t="shared" si="731"/>
        <v>794.39352680295292</v>
      </c>
      <c r="KY317" s="115">
        <f t="shared" si="732"/>
        <v>808.90200961497192</v>
      </c>
      <c r="KZ317" s="115">
        <f t="shared" si="733"/>
        <v>823.41853761339542</v>
      </c>
      <c r="LA317" s="115">
        <f t="shared" si="734"/>
        <v>837.94257532672327</v>
      </c>
      <c r="LB317" s="360">
        <f t="shared" si="735"/>
        <v>852.47370462280776</v>
      </c>
      <c r="LC317" s="115">
        <f t="shared" si="736"/>
        <v>867.01161140744841</v>
      </c>
      <c r="LD317" s="115">
        <f t="shared" si="737"/>
        <v>881.55607378847185</v>
      </c>
      <c r="LE317" s="115">
        <f t="shared" si="738"/>
        <v>896.10695154503037</v>
      </c>
      <c r="LF317" s="115">
        <f t="shared" si="739"/>
        <v>910.66417675820924</v>
      </c>
      <c r="LG317" s="115">
        <f t="shared" si="740"/>
        <v>925.2277454741411</v>
      </c>
      <c r="LH317" s="115">
        <f t="shared" si="741"/>
        <v>939.79771028463801</v>
      </c>
      <c r="LI317" s="115">
        <f t="shared" si="742"/>
        <v>954.37417372290133</v>
      </c>
      <c r="LJ317" s="115">
        <f t="shared" si="743"/>
        <v>968.95728238318191</v>
      </c>
      <c r="LK317" s="115">
        <f t="shared" si="744"/>
        <v>983.54722168343642</v>
      </c>
      <c r="LL317" s="115">
        <f t="shared" si="745"/>
        <v>998.14421119912129</v>
      </c>
      <c r="LM317" s="115">
        <f t="shared" si="746"/>
        <v>1012.7485005043917</v>
      </c>
      <c r="LN317" s="115">
        <f t="shared" si="747"/>
        <v>1027.3603654641886</v>
      </c>
      <c r="LO317" s="115">
        <f t="shared" si="748"/>
        <v>1041.9801049271314</v>
      </c>
      <c r="LP317" s="115">
        <f t="shared" si="749"/>
        <v>1056.6080377748228</v>
      </c>
      <c r="LQ317" s="115">
        <f t="shared" si="750"/>
        <v>1071.2445002882191</v>
      </c>
      <c r="LR317" s="115">
        <f t="shared" si="751"/>
        <v>1085.8898437962021</v>
      </c>
      <c r="LS317" s="115">
        <f t="shared" si="752"/>
        <v>1100.5444325754258</v>
      </c>
      <c r="LT317" s="115">
        <f t="shared" si="753"/>
        <v>1115.2086419740303</v>
      </c>
      <c r="LU317" s="115">
        <f t="shared" si="754"/>
        <v>1129.8828567348951</v>
      </c>
      <c r="LX317" s="269">
        <v>590</v>
      </c>
      <c r="LY317" s="352">
        <v>59000</v>
      </c>
      <c r="LZ317" s="351">
        <f t="shared" si="880"/>
        <v>5.9309759310984235E-2</v>
      </c>
      <c r="MA317" s="351">
        <f t="shared" si="881"/>
        <v>0.11847388127387359</v>
      </c>
      <c r="MB317" s="351">
        <f t="shared" si="882"/>
        <v>0.17735011293454767</v>
      </c>
      <c r="MC317" s="351">
        <f t="shared" si="883"/>
        <v>0.23580276174306616</v>
      </c>
      <c r="MD317" s="351">
        <f t="shared" si="884"/>
        <v>0.29370547916495848</v>
      </c>
      <c r="ME317" s="351">
        <f t="shared" si="885"/>
        <v>0.35094351204955049</v>
      </c>
      <c r="MF317" s="351">
        <f t="shared" si="886"/>
        <v>0.40741533797842855</v>
      </c>
      <c r="MG317" s="351">
        <f t="shared" si="887"/>
        <v>0.4630336595844517</v>
      </c>
      <c r="MH317" s="351">
        <f t="shared" si="888"/>
        <v>0.51772578590090124</v>
      </c>
      <c r="MI317" s="351">
        <f t="shared" si="889"/>
        <v>0.57143347017419455</v>
      </c>
      <c r="MJ317" s="351">
        <f t="shared" si="890"/>
        <v>0.62411230032753229</v>
      </c>
      <c r="MK317" s="351">
        <f t="shared" si="891"/>
        <v>0.67573075039167063</v>
      </c>
      <c r="ML317" s="351">
        <f t="shared" si="892"/>
        <v>0.72626900086423241</v>
      </c>
      <c r="MM317" s="351">
        <f t="shared" si="893"/>
        <v>0.77571762643073383</v>
      </c>
      <c r="MN317" s="351">
        <f t="shared" si="894"/>
        <v>0.82407623434507604</v>
      </c>
      <c r="MO317" s="351">
        <f t="shared" si="895"/>
        <v>0.87135211920259992</v>
      </c>
      <c r="MP317" s="351">
        <f t="shared" si="896"/>
        <v>0.91755898228809163</v>
      </c>
      <c r="MQ317" s="351">
        <f t="shared" si="897"/>
        <v>0.96271574776395596</v>
      </c>
      <c r="MR317" s="351">
        <f t="shared" si="898"/>
        <v>1.0068454945564882</v>
      </c>
      <c r="MS317" s="351">
        <f t="shared" si="899"/>
        <v>1.0499745122019173</v>
      </c>
      <c r="MT317" s="351">
        <f t="shared" si="900"/>
        <v>1.0921314810364777</v>
      </c>
      <c r="MU317" s="351">
        <f t="shared" si="901"/>
        <v>1.1333467716381846</v>
      </c>
      <c r="MV317" s="351">
        <f t="shared" si="902"/>
        <v>1.1736518549304895</v>
      </c>
      <c r="MW317" s="351">
        <f t="shared" si="903"/>
        <v>1.2130788124039416</v>
      </c>
      <c r="MX317" s="351">
        <f t="shared" si="904"/>
        <v>1.25165993509915</v>
      </c>
      <c r="MY317" s="351">
        <f t="shared" si="905"/>
        <v>1.2894273999817016</v>
      </c>
      <c r="MZ317" s="351">
        <f t="shared" si="906"/>
        <v>1.3264130128529426</v>
      </c>
      <c r="NA317" s="351">
        <f t="shared" si="907"/>
        <v>1.3626480077706964</v>
      </c>
      <c r="NB317" s="351">
        <f t="shared" si="908"/>
        <v>1.398162893947313</v>
      </c>
      <c r="NC317" s="351">
        <f t="shared" si="909"/>
        <v>1.43298734214265</v>
      </c>
      <c r="ND317" s="351">
        <f t="shared" si="910"/>
        <v>1.4671501036047434</v>
      </c>
      <c r="NE317" s="351">
        <f t="shared" si="911"/>
        <v>1.5006789555875581</v>
      </c>
      <c r="NF317" s="351">
        <f t="shared" si="912"/>
        <v>1.5336006683681149</v>
      </c>
      <c r="NG317" s="351">
        <f t="shared" si="913"/>
        <v>1.5659409894832825</v>
      </c>
      <c r="NH317" s="351">
        <f t="shared" si="914"/>
        <v>1.5977246416076629</v>
      </c>
      <c r="NI317" s="351">
        <f t="shared" si="915"/>
        <v>1.6289753311011252</v>
      </c>
      <c r="NJ317" s="351">
        <f t="shared" si="916"/>
        <v>1.6597157647750647</v>
      </c>
      <c r="NK317" s="351">
        <f t="shared" si="917"/>
        <v>1.6899676728681337</v>
      </c>
      <c r="NL317" s="351">
        <f t="shared" si="918"/>
        <v>1.7197518365945763</v>
      </c>
      <c r="NM317" s="351">
        <f t="shared" si="919"/>
        <v>1.7490881189399128</v>
      </c>
      <c r="NN317" s="351">
        <f t="shared" si="920"/>
        <v>1.77799549763812</v>
      </c>
      <c r="NO317" s="351">
        <f t="shared" si="921"/>
        <v>1.8064920994793894</v>
      </c>
      <c r="NP317" s="351">
        <f t="shared" si="922"/>
        <v>1.8345952352746044</v>
      </c>
      <c r="NQ317" s="351">
        <f t="shared" si="923"/>
        <v>1.8623214349481041</v>
      </c>
      <c r="NR317" s="351">
        <f t="shared" si="924"/>
        <v>1.8896864823491601</v>
      </c>
      <c r="NS317" s="351">
        <f t="shared" si="925"/>
        <v>1.916705449469313</v>
      </c>
      <c r="NT317" s="351">
        <f t="shared" si="926"/>
        <v>1.9433927298311249</v>
      </c>
      <c r="NU317" s="351">
        <f t="shared" si="927"/>
        <v>1.9697620708771646</v>
      </c>
      <c r="NV317" s="351">
        <f t="shared" si="928"/>
        <v>1.9958266052388176</v>
      </c>
      <c r="NW317" s="351">
        <f t="shared" si="929"/>
        <v>2.0215988808050134</v>
      </c>
      <c r="NX317" s="351">
        <f t="shared" si="930"/>
        <v>2.0470908895431301</v>
      </c>
      <c r="NY317" s="351">
        <f t="shared" si="931"/>
        <v>2.0723140950496211</v>
      </c>
      <c r="NZ317" s="351">
        <f t="shared" si="932"/>
        <v>2.0972794588275558</v>
      </c>
      <c r="OA317" s="351">
        <f t="shared" si="933"/>
        <v>2.1219974653035236</v>
      </c>
      <c r="OB317" s="351">
        <f t="shared" si="934"/>
        <v>2.1464781456078046</v>
      </c>
      <c r="OC317" s="351">
        <f t="shared" si="935"/>
        <v>2.1707311001502907</v>
      </c>
      <c r="OD317" s="351">
        <f t="shared" si="936"/>
        <v>2.1947655200308436</v>
      </c>
      <c r="OE317" s="351">
        <f t="shared" si="937"/>
        <v>2.2185902073270429</v>
      </c>
      <c r="OF317" s="351">
        <f t="shared" si="938"/>
        <v>2.2422135943050985</v>
      </c>
      <c r="OG317" s="351">
        <f t="shared" si="939"/>
        <v>2.2656437616012752</v>
      </c>
    </row>
    <row r="318" spans="55:397">
      <c r="BC318" s="173"/>
      <c r="BD318" s="182">
        <f t="shared" si="944"/>
        <v>0.22336100866053796</v>
      </c>
      <c r="BE318" s="91">
        <f t="shared" si="944"/>
        <v>226.32054202529008</v>
      </c>
      <c r="BF318" s="170">
        <f t="shared" si="944"/>
        <v>0.36391787340606258</v>
      </c>
      <c r="BG318" s="170">
        <f t="shared" si="944"/>
        <v>216.64999771199948</v>
      </c>
      <c r="BH318" s="116">
        <f t="shared" si="944"/>
        <v>0</v>
      </c>
      <c r="BI318" s="116"/>
      <c r="BJ318" s="109"/>
      <c r="BK318" s="210">
        <v>60000</v>
      </c>
      <c r="BL318" s="211">
        <v>18.288</v>
      </c>
      <c r="BM318" s="285">
        <v>600</v>
      </c>
      <c r="BN318" s="115"/>
      <c r="BO318" s="105">
        <f t="shared" si="756"/>
        <v>61.874794504546266</v>
      </c>
      <c r="BP318" s="201">
        <f t="shared" si="757"/>
        <v>9.9493149989961643E-2</v>
      </c>
      <c r="BQ318" s="205">
        <f t="shared" si="943"/>
        <v>-56.500002288000502</v>
      </c>
      <c r="BR318" s="208">
        <f t="shared" si="941"/>
        <v>216.64999771199948</v>
      </c>
      <c r="BS318" s="94"/>
      <c r="BT318" s="196">
        <f t="shared" si="758"/>
        <v>573.56933718429855</v>
      </c>
      <c r="BU318" s="128"/>
      <c r="BV318" s="228">
        <f t="shared" si="819"/>
        <v>6.1065674319808798E-2</v>
      </c>
      <c r="BW318" s="165">
        <f t="shared" si="632"/>
        <v>8.1218897950989091E-2</v>
      </c>
      <c r="BX318" s="200">
        <f t="shared" si="942"/>
        <v>0.75186533996876448</v>
      </c>
      <c r="BY318" s="279"/>
      <c r="CC318" s="269">
        <v>604.48665332819417</v>
      </c>
      <c r="CD318" s="274">
        <v>61000</v>
      </c>
      <c r="CE318" s="72">
        <f t="shared" si="635"/>
        <v>6.3069232040794398E-2</v>
      </c>
      <c r="CF318" s="72">
        <f t="shared" si="636"/>
        <v>0.12596203795303462</v>
      </c>
      <c r="CG318" s="72">
        <f t="shared" si="637"/>
        <v>0.18850662282933381</v>
      </c>
      <c r="CH318" s="72">
        <f t="shared" si="638"/>
        <v>0.25054013217527882</v>
      </c>
      <c r="CI318" s="72">
        <f t="shared" si="639"/>
        <v>0.31191235947822055</v>
      </c>
      <c r="CJ318" s="72">
        <f t="shared" si="640"/>
        <v>0.3724886484930377</v>
      </c>
      <c r="CK318" s="72">
        <f t="shared" si="641"/>
        <v>0.43215188084160916</v>
      </c>
      <c r="CL318" s="72">
        <f t="shared" si="642"/>
        <v>0.49080353504543156</v>
      </c>
      <c r="CM318" s="72">
        <f t="shared" si="643"/>
        <v>0.548363885214038</v>
      </c>
      <c r="CN318" s="72">
        <f t="shared" si="644"/>
        <v>0.6047714668876466</v>
      </c>
      <c r="CO318" s="72">
        <f t="shared" si="645"/>
        <v>0.65998197068493625</v>
      </c>
      <c r="CP318" s="72">
        <f t="shared" si="646"/>
        <v>0.71396673338114747</v>
      </c>
      <c r="CQ318" s="72">
        <f t="shared" si="647"/>
        <v>0.76671098612669986</v>
      </c>
      <c r="CR318" s="72">
        <f t="shared" si="648"/>
        <v>0.8182119973113875</v>
      </c>
      <c r="CS318" s="72">
        <f t="shared" si="649"/>
        <v>0.8684772193646223</v>
      </c>
      <c r="CT318" s="72">
        <f t="shared" si="650"/>
        <v>0.91752251956203434</v>
      </c>
      <c r="CU318" s="72">
        <f t="shared" si="651"/>
        <v>0.96537054806850819</v>
      </c>
      <c r="CV318" s="72">
        <f t="shared" si="652"/>
        <v>1.0120492738518148</v>
      </c>
      <c r="CW318" s="72">
        <f t="shared" si="653"/>
        <v>1.0575907014173411</v>
      </c>
      <c r="CX318" s="72">
        <f t="shared" si="654"/>
        <v>1.1020297684049059</v>
      </c>
      <c r="CY318" s="72">
        <f t="shared" si="655"/>
        <v>1.1454034153552493</v>
      </c>
      <c r="CZ318" s="72">
        <f t="shared" si="656"/>
        <v>1.1877498136066735</v>
      </c>
      <c r="DA318" s="72">
        <f t="shared" si="657"/>
        <v>1.2291077345110966</v>
      </c>
      <c r="DB318" s="72">
        <f t="shared" si="658"/>
        <v>1.2695160422360043</v>
      </c>
      <c r="DC318" s="72">
        <f t="shared" si="659"/>
        <v>1.3090132927401319</v>
      </c>
      <c r="DD318" s="72">
        <f t="shared" si="660"/>
        <v>1.3476374226067971</v>
      </c>
      <c r="DE318" s="72">
        <f t="shared" si="661"/>
        <v>1.3854255129425352</v>
      </c>
      <c r="DF318" s="72">
        <f t="shared" si="662"/>
        <v>1.4224136152567255</v>
      </c>
      <c r="DG318" s="72">
        <f t="shared" si="663"/>
        <v>1.4586366279674889</v>
      </c>
      <c r="DH318" s="72">
        <f t="shared" si="664"/>
        <v>1.4941282138299141</v>
      </c>
      <c r="DI318" s="72">
        <f t="shared" si="665"/>
        <v>1.528920750096505</v>
      </c>
      <c r="DJ318" s="72">
        <f t="shared" si="666"/>
        <v>1.5630453045703259</v>
      </c>
      <c r="DK318" s="72">
        <f t="shared" si="667"/>
        <v>1.5965316318910181</v>
      </c>
      <c r="DL318" s="72">
        <f t="shared" si="668"/>
        <v>1.6294081854078297</v>
      </c>
      <c r="DM318" s="72">
        <f t="shared" si="669"/>
        <v>1.6617021408546435</v>
      </c>
      <c r="DN318" s="72">
        <f t="shared" si="670"/>
        <v>1.6934394287647525</v>
      </c>
      <c r="DO318" s="72">
        <f t="shared" si="671"/>
        <v>1.7246447731653824</v>
      </c>
      <c r="DP318" s="72">
        <f t="shared" si="672"/>
        <v>1.7553417345896349</v>
      </c>
      <c r="DQ318" s="72">
        <f t="shared" si="673"/>
        <v>1.7855527558526059</v>
      </c>
      <c r="DR318" s="72">
        <f t="shared" si="674"/>
        <v>1.8152992093725842</v>
      </c>
      <c r="DS318" s="72">
        <f t="shared" si="675"/>
        <v>1.844601445089834</v>
      </c>
      <c r="DT318" s="72">
        <f t="shared" si="676"/>
        <v>1.8734788382552758</v>
      </c>
      <c r="DU318" s="72">
        <f t="shared" si="677"/>
        <v>1.9019498365382255</v>
      </c>
      <c r="DV318" s="72">
        <f t="shared" si="678"/>
        <v>1.9300320060441527</v>
      </c>
      <c r="DW318" s="72">
        <f t="shared" si="679"/>
        <v>1.957742075946431</v>
      </c>
      <c r="DX318" s="72">
        <f t="shared" si="680"/>
        <v>1.9850959815256555</v>
      </c>
      <c r="DY318" s="72">
        <f t="shared" si="681"/>
        <v>2.0121089054807051</v>
      </c>
      <c r="DZ318" s="72">
        <f t="shared" si="682"/>
        <v>2.0387953174309952</v>
      </c>
      <c r="EA318" s="72">
        <f t="shared" si="683"/>
        <v>2.0651690115721952</v>
      </c>
      <c r="EB318" s="72">
        <f t="shared" si="684"/>
        <v>2.0912431424805722</v>
      </c>
      <c r="EC318" s="72">
        <f t="shared" si="685"/>
        <v>2.1170302590860728</v>
      </c>
      <c r="ED318" s="72">
        <f t="shared" si="686"/>
        <v>2.1425423368527885</v>
      </c>
      <c r="EE318" s="72">
        <f t="shared" si="687"/>
        <v>2.1677908082189337</v>
      </c>
      <c r="EF318" s="72">
        <f t="shared" si="688"/>
        <v>2.1927865913579887</v>
      </c>
      <c r="EG318" s="72">
        <f t="shared" si="689"/>
        <v>2.2175401173289973</v>
      </c>
      <c r="EH318" s="72">
        <f t="shared" si="690"/>
        <v>2.242061355687873</v>
      </c>
      <c r="EI318" s="72">
        <f t="shared" si="691"/>
        <v>2.2663598386336008</v>
      </c>
      <c r="EJ318" s="72">
        <f t="shared" si="692"/>
        <v>2.2904446837636665</v>
      </c>
      <c r="EK318" s="72">
        <f t="shared" si="693"/>
        <v>2.3143246155125134</v>
      </c>
      <c r="EL318" s="72">
        <f t="shared" si="694"/>
        <v>2.3380079853453473</v>
      </c>
      <c r="EO318" s="269">
        <v>604.48665332819417</v>
      </c>
      <c r="EP318" s="274">
        <v>61000</v>
      </c>
      <c r="EQ318" s="149">
        <f t="shared" si="759"/>
        <v>216.82235266572852</v>
      </c>
      <c r="ER318" s="149">
        <f t="shared" si="760"/>
        <v>217.33749033351785</v>
      </c>
      <c r="ES318" s="149">
        <f t="shared" si="761"/>
        <v>218.18971827677183</v>
      </c>
      <c r="ET318" s="149">
        <f t="shared" si="762"/>
        <v>219.36983728806726</v>
      </c>
      <c r="EU318" s="149">
        <f t="shared" si="763"/>
        <v>220.86554390287495</v>
      </c>
      <c r="EV318" s="149">
        <f t="shared" si="764"/>
        <v>222.6619395302983</v>
      </c>
      <c r="EW318" s="149">
        <f t="shared" si="765"/>
        <v>224.74210252736063</v>
      </c>
      <c r="EX318" s="149">
        <f t="shared" si="766"/>
        <v>227.08767940863635</v>
      </c>
      <c r="EY318" s="149">
        <f t="shared" si="767"/>
        <v>229.67945642420059</v>
      </c>
      <c r="EZ318" s="149">
        <f t="shared" si="768"/>
        <v>232.49788122653791</v>
      </c>
      <c r="FA318" s="149">
        <f t="shared" si="769"/>
        <v>235.52351432927179</v>
      </c>
      <c r="FB318" s="149">
        <f t="shared" si="770"/>
        <v>238.73739982666496</v>
      </c>
      <c r="FC318" s="149">
        <f t="shared" si="771"/>
        <v>242.12135319460003</v>
      </c>
      <c r="FD318" s="149">
        <f t="shared" si="772"/>
        <v>245.6581703129936</v>
      </c>
      <c r="FE318" s="149">
        <f t="shared" si="773"/>
        <v>249.3317660153148</v>
      </c>
      <c r="FF318" s="149">
        <f t="shared" si="774"/>
        <v>253.12725270400702</v>
      </c>
      <c r="FG318" s="149">
        <f t="shared" si="775"/>
        <v>257.03097027127723</v>
      </c>
      <c r="FH318" s="149">
        <f t="shared" si="776"/>
        <v>261.03047818136912</v>
      </c>
      <c r="FI318" s="149">
        <f t="shared" si="777"/>
        <v>265.11451951459389</v>
      </c>
      <c r="FJ318" s="149">
        <f t="shared" si="778"/>
        <v>269.27296537708128</v>
      </c>
      <c r="FK318" s="149">
        <f t="shared" si="779"/>
        <v>273.49674658436214</v>
      </c>
      <c r="FL318" s="149">
        <f t="shared" si="780"/>
        <v>277.77777808902437</v>
      </c>
      <c r="FM318" s="149">
        <f t="shared" si="781"/>
        <v>282.1088803328069</v>
      </c>
      <c r="FN318" s="149">
        <f t="shared" si="782"/>
        <v>286.4837006026583</v>
      </c>
      <c r="FO318" s="149">
        <f t="shared" si="783"/>
        <v>290.89663656660827</v>
      </c>
      <c r="FP318" s="149">
        <f t="shared" si="784"/>
        <v>295.34276344730966</v>
      </c>
      <c r="FQ318" s="149">
        <f t="shared" si="785"/>
        <v>299.81776573703081</v>
      </c>
      <c r="FR318" s="149">
        <f t="shared" si="786"/>
        <v>304.31787394211307</v>
      </c>
      <c r="FS318" s="149">
        <f t="shared" si="787"/>
        <v>308.83980654178771</v>
      </c>
      <c r="FT318" s="149">
        <f t="shared" si="788"/>
        <v>313.38071713242442</v>
      </c>
      <c r="FU318" s="149">
        <f t="shared" si="789"/>
        <v>317.93814658339238</v>
      </c>
      <c r="FV318" s="149">
        <f t="shared" si="790"/>
        <v>322.50997993798956</v>
      </c>
      <c r="FW318" s="149">
        <f t="shared" si="791"/>
        <v>327.09440773868363</v>
      </c>
      <c r="FX318" s="149">
        <f t="shared" si="792"/>
        <v>331.68989142951045</v>
      </c>
      <c r="FY318" s="149">
        <f t="shared" si="793"/>
        <v>336.29513248167217</v>
      </c>
      <c r="FZ318" s="149">
        <f t="shared" si="794"/>
        <v>340.909044894847</v>
      </c>
      <c r="GA318" s="149">
        <f t="shared" si="795"/>
        <v>345.53073074189109</v>
      </c>
      <c r="GB318" s="149">
        <f t="shared" si="796"/>
        <v>350.15945844500658</v>
      </c>
      <c r="GC318" s="149">
        <f t="shared" si="797"/>
        <v>354.79464349468924</v>
      </c>
      <c r="GD318" s="149">
        <f t="shared" si="798"/>
        <v>359.43583134711116</v>
      </c>
      <c r="GE318" s="317">
        <f t="shared" si="799"/>
        <v>364.08268225987791</v>
      </c>
      <c r="GF318" s="149">
        <f t="shared" si="800"/>
        <v>368.73495784958175</v>
      </c>
      <c r="GG318" s="149">
        <f t="shared" si="801"/>
        <v>373.39250917673905</v>
      </c>
      <c r="GH318" s="149">
        <f t="shared" si="802"/>
        <v>378.05526618432248</v>
      </c>
      <c r="GI318" s="149">
        <f t="shared" si="803"/>
        <v>382.72322833502284</v>
      </c>
      <c r="GJ318" s="149">
        <f t="shared" si="804"/>
        <v>387.39645630959473</v>
      </c>
      <c r="GK318" s="149">
        <f t="shared" si="805"/>
        <v>392.07506464418242</v>
      </c>
      <c r="GL318" s="149">
        <f t="shared" si="806"/>
        <v>396.75921519848208</v>
      </c>
      <c r="GM318" s="149">
        <f t="shared" si="807"/>
        <v>401.44911135906574</v>
      </c>
      <c r="GN318" s="149">
        <f t="shared" si="808"/>
        <v>406.14499289329547</v>
      </c>
      <c r="GO318" s="149">
        <f t="shared" si="809"/>
        <v>410.84713137912178</v>
      </c>
      <c r="GP318" s="149">
        <f t="shared" si="810"/>
        <v>415.5558261447942</v>
      </c>
      <c r="GQ318" s="149">
        <f t="shared" si="811"/>
        <v>420.27140066023247</v>
      </c>
      <c r="GR318" s="149">
        <f t="shared" si="812"/>
        <v>424.99419932863754</v>
      </c>
      <c r="GS318" s="149">
        <f t="shared" si="813"/>
        <v>429.7245846329368</v>
      </c>
      <c r="GT318" s="149">
        <f t="shared" si="814"/>
        <v>434.46293459696261</v>
      </c>
      <c r="GU318" s="149">
        <f t="shared" si="815"/>
        <v>439.20964052595173</v>
      </c>
      <c r="GV318" s="149">
        <f t="shared" si="816"/>
        <v>443.96510499505604</v>
      </c>
      <c r="GW318" s="149">
        <f t="shared" si="817"/>
        <v>448.72974005820464</v>
      </c>
      <c r="GX318" s="149">
        <f t="shared" si="818"/>
        <v>453.50396565283654</v>
      </c>
      <c r="HA318" s="269">
        <v>594.77444787737977</v>
      </c>
      <c r="HB318" s="274">
        <v>60000</v>
      </c>
      <c r="HC318" s="149">
        <f t="shared" si="820"/>
        <v>35.073577148048521</v>
      </c>
      <c r="HD318" s="149">
        <f t="shared" si="821"/>
        <v>70.055252902862932</v>
      </c>
      <c r="HE318" s="149">
        <f t="shared" si="822"/>
        <v>104.85539498583915</v>
      </c>
      <c r="HF318" s="149">
        <f t="shared" si="823"/>
        <v>139.38876091295324</v>
      </c>
      <c r="HG318" s="149">
        <f t="shared" si="824"/>
        <v>173.5763402274944</v>
      </c>
      <c r="HH318" s="149">
        <f t="shared" si="825"/>
        <v>207.34682145863994</v>
      </c>
      <c r="HI318" s="149">
        <f t="shared" si="826"/>
        <v>240.63762865134152</v>
      </c>
      <c r="HJ318" s="149">
        <f t="shared" si="827"/>
        <v>273.39551529175031</v>
      </c>
      <c r="HK318" s="149">
        <f t="shared" si="828"/>
        <v>305.57674136100792</v>
      </c>
      <c r="HL318" s="149">
        <f t="shared" si="829"/>
        <v>337.14688775919836</v>
      </c>
      <c r="HM318" s="149">
        <f t="shared" si="830"/>
        <v>368.080379612743</v>
      </c>
      <c r="HN318" s="149">
        <f t="shared" si="831"/>
        <v>398.35979642747395</v>
      </c>
      <c r="HO318" s="149">
        <f t="shared" si="832"/>
        <v>427.97504464261044</v>
      </c>
      <c r="HP318" s="149">
        <f t="shared" si="833"/>
        <v>456.92245958084789</v>
      </c>
      <c r="HQ318" s="149">
        <f t="shared" si="834"/>
        <v>485.20389181099108</v>
      </c>
      <c r="HR318" s="149">
        <f t="shared" si="835"/>
        <v>512.82581984878777</v>
      </c>
      <c r="HS318" s="149">
        <f t="shared" si="836"/>
        <v>539.79851858913742</v>
      </c>
      <c r="HT318" s="149">
        <f t="shared" si="837"/>
        <v>566.13530190898973</v>
      </c>
      <c r="HU318" s="149">
        <f t="shared" si="838"/>
        <v>591.85184897757676</v>
      </c>
      <c r="HV318" s="149">
        <f t="shared" si="839"/>
        <v>616.96561703516636</v>
      </c>
      <c r="HW318" s="149">
        <f t="shared" si="840"/>
        <v>641.49533857891311</v>
      </c>
      <c r="HX318" s="149">
        <f t="shared" si="841"/>
        <v>665.46059772381386</v>
      </c>
      <c r="HY318" s="149">
        <f t="shared" si="842"/>
        <v>688.88147864528582</v>
      </c>
      <c r="HZ318" s="149">
        <f t="shared" si="843"/>
        <v>711.77827812947908</v>
      </c>
      <c r="IA318" s="149">
        <f t="shared" si="844"/>
        <v>734.17127407145529</v>
      </c>
      <c r="IB318" s="149">
        <f t="shared" si="845"/>
        <v>756.08054203742097</v>
      </c>
      <c r="IC318" s="149">
        <f t="shared" si="846"/>
        <v>777.52581256589565</v>
      </c>
      <c r="ID318" s="149">
        <f t="shared" si="847"/>
        <v>798.52636259274948</v>
      </c>
      <c r="IE318" s="149">
        <f t="shared" si="848"/>
        <v>819.10093515400183</v>
      </c>
      <c r="IF318" s="149">
        <f t="shared" si="849"/>
        <v>839.26768228740514</v>
      </c>
      <c r="IG318" s="149">
        <f t="shared" si="850"/>
        <v>859.04412678060226</v>
      </c>
      <c r="IH318" s="149">
        <f t="shared" si="851"/>
        <v>878.44713907901735</v>
      </c>
      <c r="II318" s="149">
        <f t="shared" si="852"/>
        <v>897.49292626047259</v>
      </c>
      <c r="IJ318" s="149">
        <f t="shared" si="853"/>
        <v>916.19703050355497</v>
      </c>
      <c r="IK318" s="149">
        <f t="shared" si="854"/>
        <v>934.57433492560847</v>
      </c>
      <c r="IL318" s="149">
        <f t="shared" si="855"/>
        <v>952.63907504882525</v>
      </c>
      <c r="IM318" s="149">
        <f t="shared" si="856"/>
        <v>970.40485447619346</v>
      </c>
      <c r="IN318" s="149">
        <f t="shared" si="857"/>
        <v>987.88466362973691</v>
      </c>
      <c r="IO318" s="149">
        <f t="shared" si="858"/>
        <v>1005.0909006288035</v>
      </c>
      <c r="IP318" s="149">
        <f t="shared" si="859"/>
        <v>1022.0353935724669</v>
      </c>
      <c r="IQ318" s="317">
        <f t="shared" si="860"/>
        <v>1038.7294236433604</v>
      </c>
      <c r="IR318" s="149">
        <f t="shared" si="861"/>
        <v>1055.1837485758058</v>
      </c>
      <c r="IS318" s="149">
        <f t="shared" si="862"/>
        <v>1071.4086261333257</v>
      </c>
      <c r="IT318" s="149">
        <f t="shared" si="863"/>
        <v>1087.4138373236376</v>
      </c>
      <c r="IU318" s="149">
        <f t="shared" si="864"/>
        <v>1103.2087091462442</v>
      </c>
      <c r="IV318" s="149">
        <f t="shared" si="865"/>
        <v>1118.8021367216304</v>
      </c>
      <c r="IW318" s="149">
        <f t="shared" si="866"/>
        <v>1134.202604694171</v>
      </c>
      <c r="IX318" s="149">
        <f t="shared" si="867"/>
        <v>1149.4182078351607</v>
      </c>
      <c r="IY318" s="149">
        <f t="shared" si="868"/>
        <v>1164.4566707994786</v>
      </c>
      <c r="IZ318" s="149">
        <f t="shared" si="869"/>
        <v>1179.3253670106574</v>
      </c>
      <c r="JA318" s="149">
        <f t="shared" si="870"/>
        <v>1194.0313366656783</v>
      </c>
      <c r="JB318" s="149">
        <f t="shared" si="871"/>
        <v>1208.581303863529</v>
      </c>
      <c r="JC318" s="149">
        <f t="shared" si="872"/>
        <v>1222.9816928711707</v>
      </c>
      <c r="JD318" s="149">
        <f t="shared" si="873"/>
        <v>1237.2386435477752</v>
      </c>
      <c r="JE318" s="149">
        <f t="shared" si="874"/>
        <v>1251.3580259532619</v>
      </c>
      <c r="JF318" s="149">
        <f t="shared" si="875"/>
        <v>1265.3454541708022</v>
      </c>
      <c r="JG318" s="149">
        <f t="shared" si="876"/>
        <v>1279.2062993753786</v>
      </c>
      <c r="JH318" s="149">
        <f t="shared" si="877"/>
        <v>1292.9457021818641</v>
      </c>
      <c r="JI318" s="149">
        <f t="shared" si="878"/>
        <v>1306.568584306794</v>
      </c>
      <c r="JJ318" s="149">
        <f t="shared" si="879"/>
        <v>1320.079659578048</v>
      </c>
      <c r="JL318" s="269">
        <v>604.48665332819417</v>
      </c>
      <c r="JM318" s="274">
        <v>61000</v>
      </c>
      <c r="JN318" s="115">
        <f t="shared" si="695"/>
        <v>316.36434466264507</v>
      </c>
      <c r="JO318" s="115">
        <f t="shared" si="696"/>
        <v>326.87948233043437</v>
      </c>
      <c r="JP318" s="115">
        <f t="shared" si="697"/>
        <v>337.73171027368835</v>
      </c>
      <c r="JQ318" s="115">
        <f t="shared" si="698"/>
        <v>348.91182928498381</v>
      </c>
      <c r="JR318" s="115">
        <f t="shared" si="699"/>
        <v>360.40753589979147</v>
      </c>
      <c r="JS318" s="115">
        <f t="shared" si="700"/>
        <v>372.20393152721482</v>
      </c>
      <c r="JT318" s="115">
        <f t="shared" si="701"/>
        <v>384.28409452427718</v>
      </c>
      <c r="JU318" s="115">
        <f t="shared" si="702"/>
        <v>396.62967140555287</v>
      </c>
      <c r="JV318" s="115">
        <f t="shared" si="703"/>
        <v>409.22144842111709</v>
      </c>
      <c r="JW318" s="115">
        <f t="shared" si="704"/>
        <v>422.03987322345444</v>
      </c>
      <c r="JX318" s="115">
        <f t="shared" si="705"/>
        <v>435.06550632618831</v>
      </c>
      <c r="JY318" s="115">
        <f t="shared" si="706"/>
        <v>448.27939182358148</v>
      </c>
      <c r="JZ318" s="115">
        <f t="shared" si="707"/>
        <v>461.66334519151656</v>
      </c>
      <c r="KA318" s="115">
        <f t="shared" si="708"/>
        <v>475.20016230991013</v>
      </c>
      <c r="KB318" s="115">
        <f t="shared" si="709"/>
        <v>488.87375801223129</v>
      </c>
      <c r="KC318" s="115">
        <f t="shared" si="710"/>
        <v>502.66924470092351</v>
      </c>
      <c r="KD318" s="115">
        <f t="shared" si="711"/>
        <v>516.57296226819381</v>
      </c>
      <c r="KE318" s="115">
        <f t="shared" si="712"/>
        <v>530.57247017828558</v>
      </c>
      <c r="KF318" s="115">
        <f t="shared" si="713"/>
        <v>544.65651151151042</v>
      </c>
      <c r="KG318" s="115">
        <f t="shared" si="714"/>
        <v>558.8149573739978</v>
      </c>
      <c r="KH318" s="115">
        <f t="shared" si="715"/>
        <v>573.03873858127872</v>
      </c>
      <c r="KI318" s="115">
        <f t="shared" si="716"/>
        <v>587.31977008594095</v>
      </c>
      <c r="KJ318" s="115">
        <f t="shared" si="717"/>
        <v>601.65087232972337</v>
      </c>
      <c r="KK318" s="115">
        <f t="shared" si="718"/>
        <v>616.02569259957477</v>
      </c>
      <c r="KL318" s="115">
        <f t="shared" si="719"/>
        <v>630.43862856352484</v>
      </c>
      <c r="KM318" s="115">
        <f t="shared" si="720"/>
        <v>644.88475544422613</v>
      </c>
      <c r="KN318" s="115">
        <f t="shared" si="721"/>
        <v>659.35975773394739</v>
      </c>
      <c r="KO318" s="115">
        <f t="shared" si="722"/>
        <v>673.85986593902953</v>
      </c>
      <c r="KP318" s="115">
        <f t="shared" si="723"/>
        <v>688.38179853870429</v>
      </c>
      <c r="KQ318" s="115">
        <f t="shared" si="724"/>
        <v>702.922709129341</v>
      </c>
      <c r="KR318" s="115">
        <f t="shared" si="725"/>
        <v>717.4801385803089</v>
      </c>
      <c r="KS318" s="115">
        <f t="shared" si="726"/>
        <v>732.05197193490608</v>
      </c>
      <c r="KT318" s="115">
        <f t="shared" si="727"/>
        <v>746.63639973560021</v>
      </c>
      <c r="KU318" s="115">
        <f t="shared" si="728"/>
        <v>761.23188342642698</v>
      </c>
      <c r="KV318" s="115">
        <f t="shared" si="729"/>
        <v>775.83712447858875</v>
      </c>
      <c r="KW318" s="115">
        <f t="shared" si="730"/>
        <v>790.45103689176358</v>
      </c>
      <c r="KX318" s="115">
        <f t="shared" si="731"/>
        <v>805.07272273880767</v>
      </c>
      <c r="KY318" s="115">
        <f t="shared" si="732"/>
        <v>819.70145044192304</v>
      </c>
      <c r="KZ318" s="115">
        <f t="shared" si="733"/>
        <v>834.33663549160576</v>
      </c>
      <c r="LA318" s="115">
        <f t="shared" si="734"/>
        <v>848.97782334402768</v>
      </c>
      <c r="LB318" s="360">
        <f t="shared" si="735"/>
        <v>863.62467425679438</v>
      </c>
      <c r="LC318" s="115">
        <f t="shared" si="736"/>
        <v>878.27694984649827</v>
      </c>
      <c r="LD318" s="115">
        <f t="shared" si="737"/>
        <v>892.93450117365558</v>
      </c>
      <c r="LE318" s="115">
        <f t="shared" si="738"/>
        <v>907.597258181239</v>
      </c>
      <c r="LF318" s="115">
        <f t="shared" si="739"/>
        <v>922.26522033193942</v>
      </c>
      <c r="LG318" s="115">
        <f t="shared" si="740"/>
        <v>936.93844830651119</v>
      </c>
      <c r="LH318" s="115">
        <f t="shared" si="741"/>
        <v>951.617056641099</v>
      </c>
      <c r="LI318" s="115">
        <f t="shared" si="742"/>
        <v>966.30120719539855</v>
      </c>
      <c r="LJ318" s="115">
        <f t="shared" si="743"/>
        <v>980.9911033559822</v>
      </c>
      <c r="LK318" s="115">
        <f t="shared" si="744"/>
        <v>995.68698489021199</v>
      </c>
      <c r="LL318" s="115">
        <f t="shared" si="745"/>
        <v>1010.3891233760382</v>
      </c>
      <c r="LM318" s="115">
        <f t="shared" si="746"/>
        <v>1025.0978181417108</v>
      </c>
      <c r="LN318" s="115">
        <f t="shared" si="747"/>
        <v>1039.8133926571491</v>
      </c>
      <c r="LO318" s="115">
        <f t="shared" si="748"/>
        <v>1054.536191325554</v>
      </c>
      <c r="LP318" s="115">
        <f t="shared" si="749"/>
        <v>1069.2665766298533</v>
      </c>
      <c r="LQ318" s="115">
        <f t="shared" si="750"/>
        <v>1084.0049265938792</v>
      </c>
      <c r="LR318" s="115">
        <f t="shared" si="751"/>
        <v>1098.7516325228682</v>
      </c>
      <c r="LS318" s="115">
        <f t="shared" si="752"/>
        <v>1113.5070969919725</v>
      </c>
      <c r="LT318" s="115">
        <f t="shared" si="753"/>
        <v>1128.2717320551212</v>
      </c>
      <c r="LU318" s="115">
        <f t="shared" si="754"/>
        <v>1143.0459576497531</v>
      </c>
      <c r="LX318" s="269">
        <v>600</v>
      </c>
      <c r="LY318" s="352">
        <v>60000</v>
      </c>
      <c r="LZ318" s="351">
        <f t="shared" si="880"/>
        <v>6.1149672540425089E-2</v>
      </c>
      <c r="MA318" s="351">
        <f t="shared" si="881"/>
        <v>0.12213911790816823</v>
      </c>
      <c r="MB318" s="351">
        <f t="shared" si="882"/>
        <v>0.18281206506014314</v>
      </c>
      <c r="MC318" s="351">
        <f t="shared" si="883"/>
        <v>0.24301989642128488</v>
      </c>
      <c r="MD318" s="351">
        <f t="shared" si="884"/>
        <v>0.30262485975905834</v>
      </c>
      <c r="ME318" s="351">
        <f t="shared" si="885"/>
        <v>0.36150262577934067</v>
      </c>
      <c r="MF318" s="351">
        <f t="shared" si="886"/>
        <v>0.4195440952834969</v>
      </c>
      <c r="MG318" s="351">
        <f t="shared" si="887"/>
        <v>0.47665643465857593</v>
      </c>
      <c r="MH318" s="351">
        <f t="shared" si="888"/>
        <v>0.53276338456499528</v>
      </c>
      <c r="MI318" s="351">
        <f t="shared" si="889"/>
        <v>0.58780493639057063</v>
      </c>
      <c r="MJ318" s="351">
        <f t="shared" si="890"/>
        <v>0.64173650115203407</v>
      </c>
      <c r="MK318" s="351">
        <f t="shared" si="891"/>
        <v>0.69452770676873454</v>
      </c>
      <c r="ML318" s="351">
        <f t="shared" si="892"/>
        <v>0.74616095543666427</v>
      </c>
      <c r="MM318" s="351">
        <f t="shared" si="893"/>
        <v>0.79662985790683949</v>
      </c>
      <c r="MN318" s="351">
        <f t="shared" si="894"/>
        <v>0.84593764058744658</v>
      </c>
      <c r="MO318" s="351">
        <f t="shared" si="895"/>
        <v>0.89409559856580556</v>
      </c>
      <c r="MP318" s="351">
        <f t="shared" si="896"/>
        <v>0.94112164579622581</v>
      </c>
      <c r="MQ318" s="351">
        <f t="shared" si="897"/>
        <v>0.98703899460211186</v>
      </c>
      <c r="MR318" s="351">
        <f t="shared" si="898"/>
        <v>1.0318749811191592</v>
      </c>
      <c r="MS318" s="351">
        <f t="shared" si="899"/>
        <v>1.0756600414936821</v>
      </c>
      <c r="MT318" s="351">
        <f t="shared" si="900"/>
        <v>1.1184268352420461</v>
      </c>
      <c r="MU318" s="351">
        <f t="shared" si="901"/>
        <v>1.160209506649392</v>
      </c>
      <c r="MV318" s="351">
        <f t="shared" si="902"/>
        <v>1.2010430718403891</v>
      </c>
      <c r="MW318" s="351">
        <f t="shared" si="903"/>
        <v>1.2409629176197949</v>
      </c>
      <c r="MX318" s="351">
        <f t="shared" si="904"/>
        <v>1.2800043978563524</v>
      </c>
      <c r="MY318" s="351">
        <f t="shared" si="905"/>
        <v>1.3182025136648443</v>
      </c>
      <c r="MZ318" s="351">
        <f t="shared" si="906"/>
        <v>1.355591664615192</v>
      </c>
      <c r="NA318" s="351">
        <f t="shared" si="907"/>
        <v>1.392205459435444</v>
      </c>
      <c r="NB318" s="351">
        <f t="shared" si="908"/>
        <v>1.4280765760161434</v>
      </c>
      <c r="NC318" s="351">
        <f t="shared" si="909"/>
        <v>1.4632366618610451</v>
      </c>
      <c r="ND318" s="351">
        <f t="shared" si="910"/>
        <v>1.4977162673962388</v>
      </c>
      <c r="NE318" s="351">
        <f t="shared" si="911"/>
        <v>1.5315448057097862</v>
      </c>
      <c r="NF318" s="351">
        <f t="shared" si="912"/>
        <v>1.5647505333293146</v>
      </c>
      <c r="NG318" s="351">
        <f t="shared" si="913"/>
        <v>1.5973605475516619</v>
      </c>
      <c r="NH318" s="351">
        <f t="shared" si="914"/>
        <v>1.6294007966212327</v>
      </c>
      <c r="NI318" s="351">
        <f t="shared" si="915"/>
        <v>1.660896099720764</v>
      </c>
      <c r="NJ318" s="351">
        <f t="shared" si="916"/>
        <v>1.6918701743018461</v>
      </c>
      <c r="NK318" s="351">
        <f t="shared" si="917"/>
        <v>1.7223456687544494</v>
      </c>
      <c r="NL318" s="351">
        <f t="shared" si="918"/>
        <v>1.7523441988075612</v>
      </c>
      <c r="NM318" s="351">
        <f t="shared" si="919"/>
        <v>1.7818863863778476</v>
      </c>
      <c r="NN318" s="351">
        <f t="shared" si="920"/>
        <v>1.8109918998504573</v>
      </c>
      <c r="NO318" s="351">
        <f t="shared" si="921"/>
        <v>1.8396794949949626</v>
      </c>
      <c r="NP318" s="351">
        <f t="shared" si="922"/>
        <v>1.8679670558976589</v>
      </c>
      <c r="NQ318" s="351">
        <f t="shared" si="923"/>
        <v>1.8958716354361724</v>
      </c>
      <c r="NR318" s="351">
        <f t="shared" si="924"/>
        <v>1.9234094949391665</v>
      </c>
      <c r="NS318" s="351">
        <f t="shared" si="925"/>
        <v>1.9505961427678939</v>
      </c>
      <c r="NT318" s="351">
        <f t="shared" si="926"/>
        <v>1.9774463716314921</v>
      </c>
      <c r="NU318" s="351">
        <f t="shared" si="927"/>
        <v>2.0039742945077119</v>
      </c>
      <c r="NV318" s="351">
        <f t="shared" si="928"/>
        <v>2.0301933790880402</v>
      </c>
      <c r="NW318" s="351">
        <f t="shared" si="929"/>
        <v>2.056116480703218</v>
      </c>
      <c r="NX318" s="351">
        <f t="shared" si="930"/>
        <v>2.0817558737140329</v>
      </c>
      <c r="NY318" s="351">
        <f t="shared" si="931"/>
        <v>2.1071232813744176</v>
      </c>
      <c r="NZ318" s="351">
        <f t="shared" si="932"/>
        <v>2.1322299041906487</v>
      </c>
      <c r="OA318" s="351">
        <f t="shared" si="933"/>
        <v>2.157086446813016</v>
      </c>
      <c r="OB318" s="351">
        <f t="shared" si="934"/>
        <v>2.181703143505346</v>
      </c>
      <c r="OC318" s="351">
        <f t="shared" si="935"/>
        <v>2.2060897822441006</v>
      </c>
      <c r="OD318" s="351">
        <f t="shared" si="936"/>
        <v>2.2302557275029953</v>
      </c>
      <c r="OE318" s="351">
        <f t="shared" si="937"/>
        <v>2.2542099417814878</v>
      </c>
      <c r="OF318" s="351">
        <f t="shared" si="938"/>
        <v>2.2779610059367053</v>
      </c>
      <c r="OG318" s="351">
        <f t="shared" si="939"/>
        <v>2.3015171383784794</v>
      </c>
    </row>
    <row r="319" spans="55:397">
      <c r="BC319" s="173"/>
      <c r="BD319" s="182">
        <f t="shared" si="944"/>
        <v>0.22336100866053796</v>
      </c>
      <c r="BE319" s="91">
        <f t="shared" si="944"/>
        <v>226.32054202529008</v>
      </c>
      <c r="BF319" s="170">
        <f t="shared" si="944"/>
        <v>0.36391787340606258</v>
      </c>
      <c r="BG319" s="170">
        <f t="shared" si="944"/>
        <v>216.64999771199948</v>
      </c>
      <c r="BH319" s="116">
        <f t="shared" si="944"/>
        <v>0</v>
      </c>
      <c r="BI319" s="116"/>
      <c r="BJ319" s="109"/>
      <c r="BK319" s="210">
        <v>61000</v>
      </c>
      <c r="BL319" s="211">
        <v>18.5928</v>
      </c>
      <c r="BM319" s="285">
        <v>610</v>
      </c>
      <c r="BN319" s="115"/>
      <c r="BO319" s="105">
        <f t="shared" si="756"/>
        <v>58.162232934393629</v>
      </c>
      <c r="BP319" s="201">
        <f t="shared" si="757"/>
        <v>9.3523442161372025E-2</v>
      </c>
      <c r="BQ319" s="205">
        <f t="shared" si="943"/>
        <v>-56.500002288000502</v>
      </c>
      <c r="BR319" s="208">
        <f t="shared" si="941"/>
        <v>216.64999771199948</v>
      </c>
      <c r="BS319" s="94"/>
      <c r="BT319" s="196">
        <f t="shared" si="758"/>
        <v>573.56933718429855</v>
      </c>
      <c r="BU319" s="128"/>
      <c r="BV319" s="228">
        <f t="shared" si="819"/>
        <v>5.7401660927109431E-2</v>
      </c>
      <c r="BW319" s="165">
        <f t="shared" si="632"/>
        <v>7.6345667070507772E-2</v>
      </c>
      <c r="BX319" s="200">
        <f t="shared" si="942"/>
        <v>0.75186533996876448</v>
      </c>
      <c r="BY319" s="279"/>
      <c r="CC319" s="269">
        <v>614.18964546780614</v>
      </c>
      <c r="CD319" s="274">
        <v>62000</v>
      </c>
      <c r="CE319" s="72">
        <f t="shared" si="635"/>
        <v>6.5072879839677203E-2</v>
      </c>
      <c r="CF319" s="72">
        <f t="shared" si="636"/>
        <v>0.12995132785238464</v>
      </c>
      <c r="CG319" s="72">
        <f t="shared" si="637"/>
        <v>0.19444634190577018</v>
      </c>
      <c r="CH319" s="72">
        <f t="shared" si="638"/>
        <v>0.25837937772061359</v>
      </c>
      <c r="CI319" s="72">
        <f t="shared" si="639"/>
        <v>0.32158663016247047</v>
      </c>
      <c r="CJ319" s="72">
        <f t="shared" si="640"/>
        <v>0.38392232218912697</v>
      </c>
      <c r="CK319" s="72">
        <f t="shared" si="641"/>
        <v>0.44526087839023248</v>
      </c>
      <c r="CL319" s="72">
        <f t="shared" si="642"/>
        <v>0.50549798177569949</v>
      </c>
      <c r="CM319" s="72">
        <f t="shared" si="643"/>
        <v>0.56455061414830909</v>
      </c>
      <c r="CN319" s="72">
        <f t="shared" si="644"/>
        <v>0.62235625045234577</v>
      </c>
      <c r="CO319" s="72">
        <f t="shared" si="645"/>
        <v>0.67887141289993558</v>
      </c>
      <c r="CP319" s="72">
        <f t="shared" si="646"/>
        <v>0.73406979533999239</v>
      </c>
      <c r="CQ319" s="72">
        <f t="shared" si="647"/>
        <v>0.78794015018463892</v>
      </c>
      <c r="CR319" s="72">
        <f t="shared" si="648"/>
        <v>0.8404840983437768</v>
      </c>
      <c r="CS319" s="72">
        <f t="shared" si="649"/>
        <v>0.89171398519165412</v>
      </c>
      <c r="CT319" s="72">
        <f t="shared" si="650"/>
        <v>0.94165086870682246</v>
      </c>
      <c r="CU319" s="72">
        <f t="shared" si="651"/>
        <v>0.99032269340479284</v>
      </c>
      <c r="CV319" s="72">
        <f t="shared" si="652"/>
        <v>1.0377626773445303</v>
      </c>
      <c r="CW319" s="72">
        <f t="shared" si="653"/>
        <v>1.0840079196999708</v>
      </c>
      <c r="CX319" s="72">
        <f t="shared" si="654"/>
        <v>1.1290982226066311</v>
      </c>
      <c r="CY319" s="72">
        <f t="shared" si="655"/>
        <v>1.1730751122300387</v>
      </c>
      <c r="CZ319" s="72">
        <f t="shared" si="656"/>
        <v>1.2159810391375039</v>
      </c>
      <c r="DA319" s="72">
        <f t="shared" si="657"/>
        <v>1.2578587360282558</v>
      </c>
      <c r="DB319" s="72">
        <f t="shared" si="658"/>
        <v>1.2987507107902925</v>
      </c>
      <c r="DC319" s="72">
        <f t="shared" si="659"/>
        <v>1.3386988539934117</v>
      </c>
      <c r="DD319" s="72">
        <f t="shared" si="660"/>
        <v>1.3777441417675202</v>
      </c>
      <c r="DE319" s="72">
        <f t="shared" si="661"/>
        <v>1.4159264171792252</v>
      </c>
      <c r="DF319" s="72">
        <f t="shared" si="662"/>
        <v>1.4532842354583748</v>
      </c>
      <c r="DG319" s="72">
        <f t="shared" si="663"/>
        <v>1.4898547605826751</v>
      </c>
      <c r="DH319" s="72">
        <f t="shared" si="664"/>
        <v>1.525673702714291</v>
      </c>
      <c r="DI319" s="72">
        <f t="shared" si="665"/>
        <v>1.5607752877535286</v>
      </c>
      <c r="DJ319" s="72">
        <f t="shared" si="666"/>
        <v>1.5951922518189325</v>
      </c>
      <c r="DK319" s="72">
        <f t="shared" si="667"/>
        <v>1.6289558547857514</v>
      </c>
      <c r="DL319" s="72">
        <f t="shared" si="668"/>
        <v>1.6620959081319548</v>
      </c>
      <c r="DM319" s="72">
        <f t="shared" si="669"/>
        <v>1.6946408132745931</v>
      </c>
      <c r="DN319" s="72">
        <f t="shared" si="670"/>
        <v>1.7266176073518955</v>
      </c>
      <c r="DO319" s="72">
        <f t="shared" si="671"/>
        <v>1.7580520140414633</v>
      </c>
      <c r="DP319" s="72">
        <f t="shared" si="672"/>
        <v>1.7889684975228359</v>
      </c>
      <c r="DQ319" s="72">
        <f t="shared" si="673"/>
        <v>1.8193903181130233</v>
      </c>
      <c r="DR319" s="72">
        <f t="shared" si="674"/>
        <v>1.8493395884426875</v>
      </c>
      <c r="DS319" s="72">
        <f t="shared" si="675"/>
        <v>1.8788373293127996</v>
      </c>
      <c r="DT319" s="72">
        <f t="shared" si="676"/>
        <v>1.9079035245890985</v>
      </c>
      <c r="DU319" s="72">
        <f t="shared" si="677"/>
        <v>1.9365571746643577</v>
      </c>
      <c r="DV319" s="72">
        <f t="shared" si="678"/>
        <v>1.9648163481550163</v>
      </c>
      <c r="DW319" s="72">
        <f t="shared" si="679"/>
        <v>1.9926982316059927</v>
      </c>
      <c r="DX319" s="72">
        <f t="shared" si="680"/>
        <v>2.0202191770611218</v>
      </c>
      <c r="DY319" s="72">
        <f t="shared" si="681"/>
        <v>2.0473947474214227</v>
      </c>
      <c r="DZ319" s="72">
        <f t="shared" si="682"/>
        <v>2.0742397595630098</v>
      </c>
      <c r="EA319" s="72">
        <f t="shared" si="683"/>
        <v>2.1007683252240068</v>
      </c>
      <c r="EB319" s="72">
        <f t="shared" si="684"/>
        <v>2.1269938896978031</v>
      </c>
      <c r="EC319" s="72">
        <f t="shared" si="685"/>
        <v>2.1529292683904107</v>
      </c>
      <c r="ED319" s="72">
        <f t="shared" si="686"/>
        <v>2.1785866813141581</v>
      </c>
      <c r="EE319" s="72">
        <f t="shared" si="687"/>
        <v>2.2039777855996916</v>
      </c>
      <c r="EF319" s="72">
        <f t="shared" si="688"/>
        <v>2.2291137061145134</v>
      </c>
      <c r="EG319" s="72">
        <f t="shared" si="689"/>
        <v>2.2540050642795735</v>
      </c>
      <c r="EH319" s="72">
        <f t="shared" si="690"/>
        <v>2.2786620051767223</v>
      </c>
      <c r="EI319" s="72">
        <f t="shared" si="691"/>
        <v>2.3030942230394214</v>
      </c>
      <c r="EJ319" s="72">
        <f t="shared" si="692"/>
        <v>2.327310985217526</v>
      </c>
      <c r="EK319" s="72">
        <f t="shared" si="693"/>
        <v>2.3513211547045043</v>
      </c>
      <c r="EL319" s="72">
        <f t="shared" si="694"/>
        <v>2.3751332113123729</v>
      </c>
      <c r="EO319" s="269">
        <v>614.18964546780614</v>
      </c>
      <c r="EP319" s="274">
        <v>62000</v>
      </c>
      <c r="EQ319" s="149">
        <f t="shared" si="759"/>
        <v>216.83347771505674</v>
      </c>
      <c r="ER319" s="149">
        <f t="shared" si="760"/>
        <v>217.38172647623904</v>
      </c>
      <c r="ES319" s="149">
        <f t="shared" si="761"/>
        <v>218.2882781249215</v>
      </c>
      <c r="ET319" s="149">
        <f t="shared" si="762"/>
        <v>219.54270427112999</v>
      </c>
      <c r="EU319" s="149">
        <f t="shared" si="763"/>
        <v>221.13109790177407</v>
      </c>
      <c r="EV319" s="149">
        <f t="shared" si="764"/>
        <v>223.03668146730661</v>
      </c>
      <c r="EW319" s="149">
        <f t="shared" si="765"/>
        <v>225.2404842561873</v>
      </c>
      <c r="EX319" s="149">
        <f t="shared" si="766"/>
        <v>227.72203491614104</v>
      </c>
      <c r="EY319" s="149">
        <f t="shared" si="767"/>
        <v>230.46002233202802</v>
      </c>
      <c r="EZ319" s="149">
        <f t="shared" si="768"/>
        <v>233.43288955109134</v>
      </c>
      <c r="FA319" s="149">
        <f t="shared" si="769"/>
        <v>236.61933840740883</v>
      </c>
      <c r="FB319" s="149">
        <f t="shared" si="770"/>
        <v>239.99873472919128</v>
      </c>
      <c r="FC319" s="149">
        <f t="shared" si="771"/>
        <v>243.55141407412731</v>
      </c>
      <c r="FD319" s="149">
        <f t="shared" si="772"/>
        <v>247.25889519165858</v>
      </c>
      <c r="FE319" s="149">
        <f t="shared" si="773"/>
        <v>251.1040128621089</v>
      </c>
      <c r="FF319" s="149">
        <f t="shared" si="774"/>
        <v>255.07098382162101</v>
      </c>
      <c r="FG319" s="149">
        <f t="shared" si="775"/>
        <v>259.14541973956563</v>
      </c>
      <c r="FH319" s="149">
        <f t="shared" si="776"/>
        <v>263.31430027580723</v>
      </c>
      <c r="FI319" s="149">
        <f t="shared" si="777"/>
        <v>267.56591762918384</v>
      </c>
      <c r="FJ319" s="149">
        <f t="shared" si="778"/>
        <v>271.88980209201748</v>
      </c>
      <c r="FK319" s="149">
        <f t="shared" si="779"/>
        <v>276.27663621868288</v>
      </c>
      <c r="FL319" s="149">
        <f t="shared" si="780"/>
        <v>280.71816346257901</v>
      </c>
      <c r="FM319" s="149">
        <f t="shared" si="781"/>
        <v>285.2070956174274</v>
      </c>
      <c r="FN319" s="149">
        <f t="shared" si="782"/>
        <v>289.73702214250426</v>
      </c>
      <c r="FO319" s="149">
        <f t="shared" si="783"/>
        <v>294.30232344946387</v>
      </c>
      <c r="FP319" s="149">
        <f t="shared" si="784"/>
        <v>298.89808945456326</v>
      </c>
      <c r="FQ319" s="149">
        <f t="shared" si="785"/>
        <v>303.52004412004464</v>
      </c>
      <c r="FR319" s="149">
        <f t="shared" si="786"/>
        <v>308.16447628668129</v>
      </c>
      <c r="FS319" s="149">
        <f t="shared" si="787"/>
        <v>312.8281768029247</v>
      </c>
      <c r="FT319" s="149">
        <f t="shared" si="788"/>
        <v>317.50838175603275</v>
      </c>
      <c r="FU319" s="149">
        <f t="shared" si="789"/>
        <v>322.20272148297192</v>
      </c>
      <c r="FV319" s="149">
        <f t="shared" si="790"/>
        <v>326.9091749645753</v>
      </c>
      <c r="FW319" s="149">
        <f t="shared" si="791"/>
        <v>331.62602917026982</v>
      </c>
      <c r="FX319" s="149">
        <f t="shared" si="792"/>
        <v>336.3518429110805</v>
      </c>
      <c r="FY319" s="149">
        <f t="shared" si="793"/>
        <v>341.08541476693227</v>
      </c>
      <c r="FZ319" s="149">
        <f t="shared" si="794"/>
        <v>345.82575467402017</v>
      </c>
      <c r="GA319" s="149">
        <f t="shared" si="795"/>
        <v>350.57205878465379</v>
      </c>
      <c r="GB319" s="149">
        <f t="shared" si="796"/>
        <v>355.32368724213677</v>
      </c>
      <c r="GC319" s="149">
        <f t="shared" si="797"/>
        <v>360.08014454470913</v>
      </c>
      <c r="GD319" s="149">
        <f t="shared" si="798"/>
        <v>364.84106220379579</v>
      </c>
      <c r="GE319" s="317">
        <f t="shared" si="799"/>
        <v>369.60618343179175</v>
      </c>
      <c r="GF319" s="149">
        <f t="shared" si="800"/>
        <v>374.37534962280597</v>
      </c>
      <c r="GG319" s="149">
        <f t="shared" si="801"/>
        <v>379.14848841582051</v>
      </c>
      <c r="GH319" s="149">
        <f t="shared" si="802"/>
        <v>383.92560315350545</v>
      </c>
      <c r="GI319" s="149">
        <f t="shared" si="803"/>
        <v>388.7067635714439</v>
      </c>
      <c r="GJ319" s="149">
        <f t="shared" si="804"/>
        <v>393.49209757183064</v>
      </c>
      <c r="GK319" s="149">
        <f t="shared" si="805"/>
        <v>398.28178395296328</v>
      </c>
      <c r="GL319" s="149">
        <f t="shared" si="806"/>
        <v>403.07604598117518</v>
      </c>
      <c r="GM319" s="149">
        <f t="shared" si="807"/>
        <v>407.87514570544596</v>
      </c>
      <c r="GN319" s="149">
        <f t="shared" si="808"/>
        <v>412.67937892692436</v>
      </c>
      <c r="GO319" s="149">
        <f t="shared" si="809"/>
        <v>417.48907074618262</v>
      </c>
      <c r="GP319" s="149">
        <f t="shared" si="810"/>
        <v>422.30457162033525</v>
      </c>
      <c r="GQ319" s="149">
        <f t="shared" si="811"/>
        <v>427.12625387033387</v>
      </c>
      <c r="GR319" s="149">
        <f t="shared" si="812"/>
        <v>431.95450858595433</v>
      </c>
      <c r="GS319" s="149">
        <f t="shared" si="813"/>
        <v>436.78974288229017</v>
      </c>
      <c r="GT319" s="149">
        <f t="shared" si="814"/>
        <v>441.6323774671161</v>
      </c>
      <c r="GU319" s="149">
        <f t="shared" si="815"/>
        <v>446.48284448333749</v>
      </c>
      <c r="GV319" s="149">
        <f t="shared" si="816"/>
        <v>451.34158559500605</v>
      </c>
      <c r="GW319" s="149">
        <f t="shared" si="817"/>
        <v>456.20905028912557</v>
      </c>
      <c r="GX319" s="149">
        <f t="shared" si="818"/>
        <v>461.08569436874558</v>
      </c>
      <c r="HA319" s="269">
        <v>604.48665332819417</v>
      </c>
      <c r="HB319" s="274">
        <v>61000</v>
      </c>
      <c r="HC319" s="149">
        <f t="shared" si="820"/>
        <v>36.17457761836117</v>
      </c>
      <c r="HD319" s="149">
        <f t="shared" si="821"/>
        <v>72.247962619105522</v>
      </c>
      <c r="HE319" s="149">
        <f t="shared" si="822"/>
        <v>108.12161871107155</v>
      </c>
      <c r="HF319" s="149">
        <f t="shared" si="823"/>
        <v>143.70213754984121</v>
      </c>
      <c r="HG319" s="149">
        <f t="shared" si="824"/>
        <v>178.90336528551362</v>
      </c>
      <c r="HH319" s="149">
        <f t="shared" si="825"/>
        <v>213.6480672248268</v>
      </c>
      <c r="HI319" s="149">
        <f t="shared" si="826"/>
        <v>247.86906785726973</v>
      </c>
      <c r="HJ319" s="149">
        <f t="shared" si="827"/>
        <v>281.50985828371881</v>
      </c>
      <c r="HK319" s="149">
        <f t="shared" si="828"/>
        <v>314.52471017802253</v>
      </c>
      <c r="HL319" s="149">
        <f t="shared" si="829"/>
        <v>346.87836941072339</v>
      </c>
      <c r="HM319" s="149">
        <f t="shared" si="830"/>
        <v>378.54542147934603</v>
      </c>
      <c r="HN319" s="149">
        <f t="shared" si="831"/>
        <v>409.50942603706358</v>
      </c>
      <c r="HO319" s="149">
        <f t="shared" si="832"/>
        <v>439.76191212461117</v>
      </c>
      <c r="HP319" s="149">
        <f t="shared" si="833"/>
        <v>469.30131297413357</v>
      </c>
      <c r="HQ319" s="149">
        <f t="shared" si="834"/>
        <v>498.13190307062905</v>
      </c>
      <c r="HR319" s="149">
        <f t="shared" si="835"/>
        <v>526.2627833968636</v>
      </c>
      <c r="HS319" s="149">
        <f t="shared" si="836"/>
        <v>553.7069453928973</v>
      </c>
      <c r="HT319" s="149">
        <f t="shared" si="837"/>
        <v>580.48043120103603</v>
      </c>
      <c r="HU319" s="149">
        <f t="shared" si="838"/>
        <v>606.60159762422177</v>
      </c>
      <c r="HV319" s="149">
        <f t="shared" si="839"/>
        <v>632.09048382136791</v>
      </c>
      <c r="HW319" s="149">
        <f t="shared" si="840"/>
        <v>656.96827775394217</v>
      </c>
      <c r="HX319" s="149">
        <f t="shared" si="841"/>
        <v>681.25687333115388</v>
      </c>
      <c r="HY319" s="149">
        <f t="shared" si="842"/>
        <v>704.97850861162442</v>
      </c>
      <c r="HZ319" s="149">
        <f t="shared" si="843"/>
        <v>728.15547489013898</v>
      </c>
      <c r="IA319" s="149">
        <f t="shared" si="844"/>
        <v>750.80988668239365</v>
      </c>
      <c r="IB319" s="149">
        <f t="shared" si="845"/>
        <v>772.96350324933701</v>
      </c>
      <c r="IC319" s="149">
        <f t="shared" si="846"/>
        <v>794.63759317666677</v>
      </c>
      <c r="ID319" s="149">
        <f t="shared" si="847"/>
        <v>815.85283450472184</v>
      </c>
      <c r="IE319" s="149">
        <f t="shared" si="848"/>
        <v>836.62924389605291</v>
      </c>
      <c r="IF319" s="149">
        <f t="shared" si="849"/>
        <v>856.98612927478371</v>
      </c>
      <c r="IG319" s="149">
        <f t="shared" si="850"/>
        <v>876.94206124017296</v>
      </c>
      <c r="IH319" s="149">
        <f t="shared" si="851"/>
        <v>896.51485933143181</v>
      </c>
      <c r="II319" s="149">
        <f t="shared" si="852"/>
        <v>915.72158989749778</v>
      </c>
      <c r="IJ319" s="149">
        <f t="shared" si="853"/>
        <v>934.57857290703953</v>
      </c>
      <c r="IK319" s="149">
        <f t="shared" si="854"/>
        <v>953.10139552772773</v>
      </c>
      <c r="IL319" s="149">
        <f t="shared" si="855"/>
        <v>971.30493071835622</v>
      </c>
      <c r="IM319" s="149">
        <f t="shared" si="856"/>
        <v>989.20335942283327</v>
      </c>
      <c r="IN319" s="149">
        <f t="shared" si="857"/>
        <v>1006.8101952405138</v>
      </c>
      <c r="IO319" s="149">
        <f t="shared" si="858"/>
        <v>1024.1383106819767</v>
      </c>
      <c r="IP319" s="149">
        <f t="shared" si="859"/>
        <v>1041.1999643110144</v>
      </c>
      <c r="IQ319" s="317">
        <f t="shared" si="860"/>
        <v>1058.0068282293753</v>
      </c>
      <c r="IR319" s="149">
        <f t="shared" si="861"/>
        <v>1074.5700154868882</v>
      </c>
      <c r="IS319" s="149">
        <f t="shared" si="862"/>
        <v>1090.900107101015</v>
      </c>
      <c r="IT319" s="149">
        <f t="shared" si="863"/>
        <v>1107.0071784512268</v>
      </c>
      <c r="IU319" s="149">
        <f t="shared" si="864"/>
        <v>1122.9008248784071</v>
      </c>
      <c r="IV319" s="149">
        <f t="shared" si="865"/>
        <v>1138.5901863708848</v>
      </c>
      <c r="IW319" s="149">
        <f t="shared" si="866"/>
        <v>1154.0839712591924</v>
      </c>
      <c r="IX319" s="149">
        <f t="shared" si="867"/>
        <v>1169.3904788733475</v>
      </c>
      <c r="IY319" s="149">
        <f t="shared" si="868"/>
        <v>1184.5176211410169</v>
      </c>
      <c r="IZ319" s="149">
        <f t="shared" si="869"/>
        <v>1199.4729431237913</v>
      </c>
      <c r="JA319" s="149">
        <f t="shared" si="870"/>
        <v>1214.2636425031026</v>
      </c>
      <c r="JB319" s="149">
        <f t="shared" si="871"/>
        <v>1228.8965880379519</v>
      </c>
      <c r="JC319" s="149">
        <f t="shared" si="872"/>
        <v>1243.3783370243486</v>
      </c>
      <c r="JD319" s="149">
        <f t="shared" si="873"/>
        <v>1257.7151517918189</v>
      </c>
      <c r="JE319" s="149">
        <f t="shared" si="874"/>
        <v>1271.9130152759847</v>
      </c>
      <c r="JF319" s="149">
        <f t="shared" si="875"/>
        <v>1285.9776457084231</v>
      </c>
      <c r="JG319" s="149">
        <f t="shared" si="876"/>
        <v>1299.9145104661882</v>
      </c>
      <c r="JH319" s="149">
        <f t="shared" si="877"/>
        <v>1313.7288391236266</v>
      </c>
      <c r="JI319" s="149">
        <f t="shared" si="878"/>
        <v>1327.4256357488189</v>
      </c>
      <c r="JJ319" s="149">
        <f t="shared" si="879"/>
        <v>1341.009690486128</v>
      </c>
      <c r="JL319" s="269">
        <v>614.18964546780614</v>
      </c>
      <c r="JM319" s="274">
        <v>62000</v>
      </c>
      <c r="JN319" s="115">
        <f t="shared" si="695"/>
        <v>322.19726499574045</v>
      </c>
      <c r="JO319" s="115">
        <f t="shared" si="696"/>
        <v>332.74551375692272</v>
      </c>
      <c r="JP319" s="115">
        <f t="shared" si="697"/>
        <v>343.65206540560519</v>
      </c>
      <c r="JQ319" s="115">
        <f t="shared" si="698"/>
        <v>354.9064915518137</v>
      </c>
      <c r="JR319" s="115">
        <f t="shared" si="699"/>
        <v>366.49488518245778</v>
      </c>
      <c r="JS319" s="115">
        <f t="shared" si="700"/>
        <v>378.40046874799032</v>
      </c>
      <c r="JT319" s="115">
        <f t="shared" si="701"/>
        <v>390.60427153687101</v>
      </c>
      <c r="JU319" s="115">
        <f t="shared" si="702"/>
        <v>403.08582219682478</v>
      </c>
      <c r="JV319" s="115">
        <f t="shared" si="703"/>
        <v>415.82380961271173</v>
      </c>
      <c r="JW319" s="115">
        <f t="shared" si="704"/>
        <v>428.79667683177502</v>
      </c>
      <c r="JX319" s="115">
        <f t="shared" si="705"/>
        <v>441.98312568809251</v>
      </c>
      <c r="JY319" s="115">
        <f t="shared" si="706"/>
        <v>455.36252200987497</v>
      </c>
      <c r="JZ319" s="115">
        <f t="shared" si="707"/>
        <v>468.91520135481102</v>
      </c>
      <c r="KA319" s="115">
        <f t="shared" si="708"/>
        <v>482.62268247234226</v>
      </c>
      <c r="KB319" s="115">
        <f t="shared" si="709"/>
        <v>496.46780014279261</v>
      </c>
      <c r="KC319" s="115">
        <f t="shared" si="710"/>
        <v>510.43477110230469</v>
      </c>
      <c r="KD319" s="115">
        <f t="shared" si="711"/>
        <v>524.50920702024928</v>
      </c>
      <c r="KE319" s="115">
        <f t="shared" si="712"/>
        <v>538.67808755649094</v>
      </c>
      <c r="KF319" s="115">
        <f t="shared" si="713"/>
        <v>552.9297049098675</v>
      </c>
      <c r="KG319" s="115">
        <f t="shared" si="714"/>
        <v>567.25358937270119</v>
      </c>
      <c r="KH319" s="115">
        <f t="shared" si="715"/>
        <v>581.64042349936653</v>
      </c>
      <c r="KI319" s="115">
        <f t="shared" si="716"/>
        <v>596.08195074326272</v>
      </c>
      <c r="KJ319" s="115">
        <f t="shared" si="717"/>
        <v>610.57088289811111</v>
      </c>
      <c r="KK319" s="115">
        <f t="shared" si="718"/>
        <v>625.10080942318791</v>
      </c>
      <c r="KL319" s="115">
        <f t="shared" si="719"/>
        <v>639.66611073014758</v>
      </c>
      <c r="KM319" s="115">
        <f t="shared" si="720"/>
        <v>654.26187673524691</v>
      </c>
      <c r="KN319" s="115">
        <f t="shared" si="721"/>
        <v>668.88383140072835</v>
      </c>
      <c r="KO319" s="115">
        <f t="shared" si="722"/>
        <v>683.528263567365</v>
      </c>
      <c r="KP319" s="115">
        <f t="shared" si="723"/>
        <v>698.19196408360835</v>
      </c>
      <c r="KQ319" s="115">
        <f t="shared" si="724"/>
        <v>712.87216903671651</v>
      </c>
      <c r="KR319" s="115">
        <f t="shared" si="725"/>
        <v>727.56650876365563</v>
      </c>
      <c r="KS319" s="115">
        <f t="shared" si="726"/>
        <v>742.27296224525901</v>
      </c>
      <c r="KT319" s="115">
        <f t="shared" si="727"/>
        <v>756.98981645095353</v>
      </c>
      <c r="KU319" s="115">
        <f t="shared" si="728"/>
        <v>771.71563019176415</v>
      </c>
      <c r="KV319" s="115">
        <f t="shared" si="729"/>
        <v>786.44920204761593</v>
      </c>
      <c r="KW319" s="115">
        <f t="shared" si="730"/>
        <v>801.18954195470383</v>
      </c>
      <c r="KX319" s="115">
        <f t="shared" si="731"/>
        <v>815.9358460653375</v>
      </c>
      <c r="KY319" s="115">
        <f t="shared" si="732"/>
        <v>830.68747452282048</v>
      </c>
      <c r="KZ319" s="115">
        <f t="shared" si="733"/>
        <v>845.44393182539284</v>
      </c>
      <c r="LA319" s="115">
        <f t="shared" si="734"/>
        <v>860.2048494844795</v>
      </c>
      <c r="LB319" s="360">
        <f t="shared" si="735"/>
        <v>874.96997071247552</v>
      </c>
      <c r="LC319" s="115">
        <f t="shared" si="736"/>
        <v>889.73913690348968</v>
      </c>
      <c r="LD319" s="115">
        <f t="shared" si="737"/>
        <v>904.51227569650428</v>
      </c>
      <c r="LE319" s="115">
        <f t="shared" si="738"/>
        <v>919.28939043418916</v>
      </c>
      <c r="LF319" s="115">
        <f t="shared" si="739"/>
        <v>934.07055085212755</v>
      </c>
      <c r="LG319" s="115">
        <f t="shared" si="740"/>
        <v>948.85588485251435</v>
      </c>
      <c r="LH319" s="115">
        <f t="shared" si="741"/>
        <v>963.64557123364693</v>
      </c>
      <c r="LI319" s="115">
        <f t="shared" si="742"/>
        <v>978.43983326185889</v>
      </c>
      <c r="LJ319" s="115">
        <f t="shared" si="743"/>
        <v>993.23893298612961</v>
      </c>
      <c r="LK319" s="115">
        <f t="shared" si="744"/>
        <v>1008.043166207608</v>
      </c>
      <c r="LL319" s="115">
        <f t="shared" si="745"/>
        <v>1022.8528580268663</v>
      </c>
      <c r="LM319" s="115">
        <f t="shared" si="746"/>
        <v>1037.668358901019</v>
      </c>
      <c r="LN319" s="115">
        <f t="shared" si="747"/>
        <v>1052.4900411510175</v>
      </c>
      <c r="LO319" s="115">
        <f t="shared" si="748"/>
        <v>1067.318295866638</v>
      </c>
      <c r="LP319" s="115">
        <f t="shared" si="749"/>
        <v>1082.1535301629738</v>
      </c>
      <c r="LQ319" s="115">
        <f t="shared" si="750"/>
        <v>1096.9961647477999</v>
      </c>
      <c r="LR319" s="115">
        <f t="shared" si="751"/>
        <v>1111.8466317640211</v>
      </c>
      <c r="LS319" s="115">
        <f t="shared" si="752"/>
        <v>1126.7053728756898</v>
      </c>
      <c r="LT319" s="115">
        <f t="shared" si="753"/>
        <v>1141.5728375698093</v>
      </c>
      <c r="LU319" s="115">
        <f t="shared" si="754"/>
        <v>1156.4494816494293</v>
      </c>
      <c r="LX319" s="269">
        <v>610</v>
      </c>
      <c r="LY319" s="352">
        <v>61000</v>
      </c>
      <c r="LZ319" s="351">
        <f t="shared" si="880"/>
        <v>6.3069232040794398E-2</v>
      </c>
      <c r="MA319" s="351">
        <f t="shared" si="881"/>
        <v>0.12596203795303462</v>
      </c>
      <c r="MB319" s="351">
        <f t="shared" si="882"/>
        <v>0.18850662282933381</v>
      </c>
      <c r="MC319" s="351">
        <f t="shared" si="883"/>
        <v>0.25054013217527882</v>
      </c>
      <c r="MD319" s="351">
        <f t="shared" si="884"/>
        <v>0.31191235947822055</v>
      </c>
      <c r="ME319" s="351">
        <f t="shared" si="885"/>
        <v>0.3724886484930377</v>
      </c>
      <c r="MF319" s="351">
        <f t="shared" si="886"/>
        <v>0.43215188084160916</v>
      </c>
      <c r="MG319" s="351">
        <f t="shared" si="887"/>
        <v>0.49080353504543156</v>
      </c>
      <c r="MH319" s="351">
        <f t="shared" si="888"/>
        <v>0.548363885214038</v>
      </c>
      <c r="MI319" s="351">
        <f t="shared" si="889"/>
        <v>0.6047714668876466</v>
      </c>
      <c r="MJ319" s="351">
        <f t="shared" si="890"/>
        <v>0.65998197068493625</v>
      </c>
      <c r="MK319" s="351">
        <f t="shared" si="891"/>
        <v>0.71396673338114747</v>
      </c>
      <c r="ML319" s="351">
        <f t="shared" si="892"/>
        <v>0.76671098612669986</v>
      </c>
      <c r="MM319" s="351">
        <f t="shared" si="893"/>
        <v>0.8182119973113875</v>
      </c>
      <c r="MN319" s="351">
        <f t="shared" si="894"/>
        <v>0.8684772193646223</v>
      </c>
      <c r="MO319" s="351">
        <f t="shared" si="895"/>
        <v>0.91752251956203434</v>
      </c>
      <c r="MP319" s="351">
        <f t="shared" si="896"/>
        <v>0.96537054806850819</v>
      </c>
      <c r="MQ319" s="351">
        <f t="shared" si="897"/>
        <v>1.0120492738518148</v>
      </c>
      <c r="MR319" s="351">
        <f t="shared" si="898"/>
        <v>1.0575907014173411</v>
      </c>
      <c r="MS319" s="351">
        <f t="shared" si="899"/>
        <v>1.1020297684049059</v>
      </c>
      <c r="MT319" s="351">
        <f t="shared" si="900"/>
        <v>1.1454034153552493</v>
      </c>
      <c r="MU319" s="351">
        <f t="shared" si="901"/>
        <v>1.1877498136066735</v>
      </c>
      <c r="MV319" s="351">
        <f t="shared" si="902"/>
        <v>1.2291077345110966</v>
      </c>
      <c r="MW319" s="351">
        <f t="shared" si="903"/>
        <v>1.2695160422360043</v>
      </c>
      <c r="MX319" s="351">
        <f t="shared" si="904"/>
        <v>1.3090132927401319</v>
      </c>
      <c r="MY319" s="351">
        <f t="shared" si="905"/>
        <v>1.3476374226067971</v>
      </c>
      <c r="MZ319" s="351">
        <f t="shared" si="906"/>
        <v>1.3854255129425352</v>
      </c>
      <c r="NA319" s="351">
        <f t="shared" si="907"/>
        <v>1.4224136152567255</v>
      </c>
      <c r="NB319" s="351">
        <f t="shared" si="908"/>
        <v>1.4586366279674889</v>
      </c>
      <c r="NC319" s="351">
        <f t="shared" si="909"/>
        <v>1.4941282138299141</v>
      </c>
      <c r="ND319" s="351">
        <f t="shared" si="910"/>
        <v>1.528920750096505</v>
      </c>
      <c r="NE319" s="351">
        <f t="shared" si="911"/>
        <v>1.5630453045703259</v>
      </c>
      <c r="NF319" s="351">
        <f t="shared" si="912"/>
        <v>1.5965316318910181</v>
      </c>
      <c r="NG319" s="351">
        <f t="shared" si="913"/>
        <v>1.6294081854078297</v>
      </c>
      <c r="NH319" s="351">
        <f t="shared" si="914"/>
        <v>1.6617021408546435</v>
      </c>
      <c r="NI319" s="351">
        <f t="shared" si="915"/>
        <v>1.6934394287647525</v>
      </c>
      <c r="NJ319" s="351">
        <f t="shared" si="916"/>
        <v>1.7246447731653824</v>
      </c>
      <c r="NK319" s="351">
        <f t="shared" si="917"/>
        <v>1.7553417345896349</v>
      </c>
      <c r="NL319" s="351">
        <f t="shared" si="918"/>
        <v>1.7855527558526059</v>
      </c>
      <c r="NM319" s="351">
        <f t="shared" si="919"/>
        <v>1.8152992093725842</v>
      </c>
      <c r="NN319" s="351">
        <f t="shared" si="920"/>
        <v>1.844601445089834</v>
      </c>
      <c r="NO319" s="351">
        <f t="shared" si="921"/>
        <v>1.8734788382552758</v>
      </c>
      <c r="NP319" s="351">
        <f t="shared" si="922"/>
        <v>1.9019498365382255</v>
      </c>
      <c r="NQ319" s="351">
        <f t="shared" si="923"/>
        <v>1.9300320060441527</v>
      </c>
      <c r="NR319" s="351">
        <f t="shared" si="924"/>
        <v>1.957742075946431</v>
      </c>
      <c r="NS319" s="351">
        <f t="shared" si="925"/>
        <v>1.9850959815256555</v>
      </c>
      <c r="NT319" s="351">
        <f t="shared" si="926"/>
        <v>2.0121089054807051</v>
      </c>
      <c r="NU319" s="351">
        <f t="shared" si="927"/>
        <v>2.0387953174309952</v>
      </c>
      <c r="NV319" s="351">
        <f t="shared" si="928"/>
        <v>2.0651690115721952</v>
      </c>
      <c r="NW319" s="351">
        <f t="shared" si="929"/>
        <v>2.0912431424805722</v>
      </c>
      <c r="NX319" s="351">
        <f t="shared" si="930"/>
        <v>2.1170302590860728</v>
      </c>
      <c r="NY319" s="351">
        <f t="shared" si="931"/>
        <v>2.1425423368527885</v>
      </c>
      <c r="NZ319" s="351">
        <f t="shared" si="932"/>
        <v>2.1677908082189337</v>
      </c>
      <c r="OA319" s="351">
        <f t="shared" si="933"/>
        <v>2.1927865913579887</v>
      </c>
      <c r="OB319" s="351">
        <f t="shared" si="934"/>
        <v>2.2175401173289973</v>
      </c>
      <c r="OC319" s="351">
        <f t="shared" si="935"/>
        <v>2.242061355687873</v>
      </c>
      <c r="OD319" s="351">
        <f t="shared" si="936"/>
        <v>2.2663598386336008</v>
      </c>
      <c r="OE319" s="351">
        <f t="shared" si="937"/>
        <v>2.2904446837636665</v>
      </c>
      <c r="OF319" s="351">
        <f t="shared" si="938"/>
        <v>2.3143246155125134</v>
      </c>
      <c r="OG319" s="351">
        <f t="shared" si="939"/>
        <v>2.3380079853453473</v>
      </c>
    </row>
    <row r="320" spans="55:397">
      <c r="BC320" s="173"/>
      <c r="BD320" s="182">
        <f t="shared" si="944"/>
        <v>0.22336100866053796</v>
      </c>
      <c r="BE320" s="91">
        <f t="shared" si="944"/>
        <v>226.32054202529008</v>
      </c>
      <c r="BF320" s="170">
        <f t="shared" si="944"/>
        <v>0.36391787340606258</v>
      </c>
      <c r="BG320" s="170">
        <f t="shared" si="944"/>
        <v>216.64999771199948</v>
      </c>
      <c r="BH320" s="116">
        <f t="shared" si="944"/>
        <v>0</v>
      </c>
      <c r="BI320" s="116"/>
      <c r="BJ320" s="109"/>
      <c r="BK320" s="210">
        <v>62000</v>
      </c>
      <c r="BL320" s="211">
        <v>18.897600000000001</v>
      </c>
      <c r="BM320" s="285">
        <v>620</v>
      </c>
      <c r="BN320" s="115"/>
      <c r="BO320" s="105">
        <f t="shared" si="756"/>
        <v>54.632142451842881</v>
      </c>
      <c r="BP320" s="201">
        <f t="shared" si="757"/>
        <v>8.7847143360367488E-2</v>
      </c>
      <c r="BQ320" s="205">
        <f t="shared" si="943"/>
        <v>-56.500002288000502</v>
      </c>
      <c r="BR320" s="208">
        <f t="shared" si="941"/>
        <v>216.64999771199948</v>
      </c>
      <c r="BS320" s="94"/>
      <c r="BT320" s="196">
        <f t="shared" si="758"/>
        <v>573.56933718429855</v>
      </c>
      <c r="BU320" s="128"/>
      <c r="BV320" s="228">
        <f t="shared" si="819"/>
        <v>5.3917732496267336E-2</v>
      </c>
      <c r="BW320" s="165">
        <f t="shared" si="632"/>
        <v>7.1711953763565289E-2</v>
      </c>
      <c r="BX320" s="200">
        <f t="shared" si="942"/>
        <v>0.75186533996876448</v>
      </c>
      <c r="BY320" s="279"/>
      <c r="CC320" s="269">
        <v>623.88324626490601</v>
      </c>
      <c r="CD320" s="274">
        <v>63000</v>
      </c>
      <c r="CE320" s="72">
        <f t="shared" si="635"/>
        <v>6.7165361879080177E-2</v>
      </c>
      <c r="CF320" s="72">
        <f t="shared" si="636"/>
        <v>0.13411625500991609</v>
      </c>
      <c r="CG320" s="72">
        <f t="shared" si="637"/>
        <v>0.2006445863712209</v>
      </c>
      <c r="CH320" s="72">
        <f t="shared" si="638"/>
        <v>0.26655451267767599</v>
      </c>
      <c r="CI320" s="72">
        <f t="shared" si="639"/>
        <v>0.33166738558323211</v>
      </c>
      <c r="CJ320" s="72">
        <f t="shared" si="640"/>
        <v>0.39582547256103673</v>
      </c>
      <c r="CK320" s="72">
        <f t="shared" si="641"/>
        <v>0.45889431708313483</v>
      </c>
      <c r="CL320" s="72">
        <f t="shared" si="642"/>
        <v>0.52076375672426212</v>
      </c>
      <c r="CM320" s="72">
        <f t="shared" si="643"/>
        <v>0.58134774326464755</v>
      </c>
      <c r="CN320" s="72">
        <f t="shared" si="644"/>
        <v>0.64058319074341186</v>
      </c>
      <c r="CO320" s="72">
        <f t="shared" si="645"/>
        <v>0.69842811359969126</v>
      </c>
      <c r="CP320" s="72">
        <f t="shared" si="646"/>
        <v>0.75485931446135657</v>
      </c>
      <c r="CQ320" s="72">
        <f t="shared" si="647"/>
        <v>0.8098698514342344</v>
      </c>
      <c r="CR320" s="72">
        <f t="shared" si="648"/>
        <v>0.86346647026769019</v>
      </c>
      <c r="CS320" s="72">
        <f t="shared" si="649"/>
        <v>0.91566713793624566</v>
      </c>
      <c r="CT320" s="72">
        <f t="shared" si="650"/>
        <v>0.96649876826912851</v>
      </c>
      <c r="CU320" s="72">
        <f t="shared" si="651"/>
        <v>1.0159951914113383</v>
      </c>
      <c r="CV320" s="72">
        <f t="shared" si="652"/>
        <v>1.0641953886964088</v>
      </c>
      <c r="CW320" s="72">
        <f t="shared" si="653"/>
        <v>1.1111419928130137</v>
      </c>
      <c r="CX320" s="72">
        <f t="shared" si="654"/>
        <v>1.156880038851043</v>
      </c>
      <c r="CY320" s="72">
        <f t="shared" si="655"/>
        <v>1.2014559434200833</v>
      </c>
      <c r="CZ320" s="72">
        <f t="shared" si="656"/>
        <v>1.2449166850270128</v>
      </c>
      <c r="DA320" s="72">
        <f t="shared" si="657"/>
        <v>1.2873091579376832</v>
      </c>
      <c r="DB320" s="72">
        <f t="shared" si="658"/>
        <v>1.3286796727498364</v>
      </c>
      <c r="DC320" s="72">
        <f t="shared" si="659"/>
        <v>1.3690735790535284</v>
      </c>
      <c r="DD320" s="72">
        <f t="shared" si="660"/>
        <v>1.4085349882715921</v>
      </c>
      <c r="DE320" s="72">
        <f t="shared" si="661"/>
        <v>1.4471065776659189</v>
      </c>
      <c r="DF320" s="72">
        <f t="shared" si="662"/>
        <v>1.4848294593206963</v>
      </c>
      <c r="DG320" s="72">
        <f t="shared" si="663"/>
        <v>1.52174310052939</v>
      </c>
      <c r="DH320" s="72">
        <f t="shared" si="664"/>
        <v>1.5578852843490674</v>
      </c>
      <c r="DI320" s="72">
        <f t="shared" si="665"/>
        <v>1.593292101119401</v>
      </c>
      <c r="DJ320" s="72">
        <f t="shared" si="666"/>
        <v>1.6279979634802426</v>
      </c>
      <c r="DK320" s="72">
        <f t="shared" si="667"/>
        <v>1.6620356388819508</v>
      </c>
      <c r="DL320" s="72">
        <f t="shared" si="668"/>
        <v>1.6954362947960182</v>
      </c>
      <c r="DM320" s="72">
        <f t="shared" si="669"/>
        <v>1.7282295528321387</v>
      </c>
      <c r="DN320" s="72">
        <f t="shared" si="670"/>
        <v>1.7604435487825278</v>
      </c>
      <c r="DO320" s="72">
        <f t="shared" si="671"/>
        <v>1.7921049962747964</v>
      </c>
      <c r="DP320" s="72">
        <f t="shared" si="672"/>
        <v>1.8232392522462821</v>
      </c>
      <c r="DQ320" s="72">
        <f t="shared" si="673"/>
        <v>1.853870382878638</v>
      </c>
      <c r="DR320" s="72">
        <f t="shared" si="674"/>
        <v>1.8840212289705272</v>
      </c>
      <c r="DS320" s="72">
        <f t="shared" si="675"/>
        <v>1.9137134699948277</v>
      </c>
      <c r="DT320" s="72">
        <f t="shared" si="676"/>
        <v>1.9429676862983989</v>
      </c>
      <c r="DU320" s="72">
        <f t="shared" si="677"/>
        <v>1.9718034190680682</v>
      </c>
      <c r="DV320" s="72">
        <f t="shared" si="678"/>
        <v>2.0002392278153827</v>
      </c>
      <c r="DW320" s="72">
        <f t="shared" si="679"/>
        <v>2.0282927452321706</v>
      </c>
      <c r="DX320" s="72">
        <f t="shared" si="680"/>
        <v>2.055980729345007</v>
      </c>
      <c r="DY320" s="72">
        <f t="shared" si="681"/>
        <v>2.0833191129542472</v>
      </c>
      <c r="DZ320" s="72">
        <f t="shared" si="682"/>
        <v>2.1103230503861812</v>
      </c>
      <c r="EA320" s="72">
        <f t="shared" si="683"/>
        <v>2.1370069616182357</v>
      </c>
      <c r="EB320" s="72">
        <f t="shared" si="684"/>
        <v>2.1633845738595148</v>
      </c>
      <c r="EC320" s="72">
        <f t="shared" si="685"/>
        <v>2.1894689606843083</v>
      </c>
      <c r="ED320" s="72">
        <f t="shared" si="686"/>
        <v>2.2152725788261129</v>
      </c>
      <c r="EE320" s="72">
        <f t="shared" si="687"/>
        <v>2.2408073027453956</v>
      </c>
      <c r="EF320" s="72">
        <f t="shared" si="688"/>
        <v>2.2660844570869276</v>
      </c>
      <c r="EG320" s="72">
        <f t="shared" si="689"/>
        <v>2.2911148471426386</v>
      </c>
      <c r="EH320" s="72">
        <f t="shared" si="690"/>
        <v>2.3159087874343429</v>
      </c>
      <c r="EI320" s="72">
        <f t="shared" si="691"/>
        <v>2.3404761285277904</v>
      </c>
      <c r="EJ320" s="72">
        <f t="shared" si="692"/>
        <v>2.3648262821856734</v>
      </c>
      <c r="EK320" s="72">
        <f t="shared" si="693"/>
        <v>2.3889682449628444</v>
      </c>
      <c r="EL320" s="72">
        <f t="shared" si="694"/>
        <v>2.4129106203421382</v>
      </c>
      <c r="EO320" s="269">
        <v>623.88324626490601</v>
      </c>
      <c r="EP320" s="274">
        <v>63000</v>
      </c>
      <c r="EQ320" s="149">
        <f t="shared" si="759"/>
        <v>216.84546739222409</v>
      </c>
      <c r="ER320" s="149">
        <f t="shared" si="760"/>
        <v>217.4293817737107</v>
      </c>
      <c r="ES320" s="149">
        <f t="shared" si="761"/>
        <v>218.3943876678139</v>
      </c>
      <c r="ET320" s="149">
        <f t="shared" si="762"/>
        <v>219.72865086504174</v>
      </c>
      <c r="EU320" s="149">
        <f t="shared" si="763"/>
        <v>221.41643868606315</v>
      </c>
      <c r="EV320" s="149">
        <f t="shared" si="764"/>
        <v>223.43884691917521</v>
      </c>
      <c r="EW320" s="149">
        <f t="shared" si="765"/>
        <v>225.77460208654057</v>
      </c>
      <c r="EX320" s="149">
        <f t="shared" si="766"/>
        <v>228.40087218536081</v>
      </c>
      <c r="EY320" s="149">
        <f t="shared" si="767"/>
        <v>231.29402961263685</v>
      </c>
      <c r="EZ320" s="149">
        <f t="shared" si="768"/>
        <v>234.43032541954096</v>
      </c>
      <c r="FA320" s="149">
        <f t="shared" si="769"/>
        <v>237.78645077689342</v>
      </c>
      <c r="FB320" s="149">
        <f t="shared" si="770"/>
        <v>241.33997674323075</v>
      </c>
      <c r="FC320" s="149">
        <f t="shared" si="771"/>
        <v>245.06967541930169</v>
      </c>
      <c r="FD320" s="149">
        <f t="shared" si="772"/>
        <v>248.95573375165722</v>
      </c>
      <c r="FE320" s="149">
        <f t="shared" si="773"/>
        <v>252.97987583214345</v>
      </c>
      <c r="FF320" s="149">
        <f t="shared" si="774"/>
        <v>257.12541121116476</v>
      </c>
      <c r="FG320" s="149">
        <f t="shared" si="775"/>
        <v>261.3772263409553</v>
      </c>
      <c r="FH320" s="149">
        <f t="shared" si="776"/>
        <v>265.72173458499458</v>
      </c>
      <c r="FI320" s="149">
        <f t="shared" si="777"/>
        <v>270.14679791360965</v>
      </c>
      <c r="FJ320" s="149">
        <f t="shared" si="778"/>
        <v>274.64163091413252</v>
      </c>
      <c r="FK320" s="149">
        <f t="shared" si="779"/>
        <v>279.19669536928461</v>
      </c>
      <c r="FL320" s="149">
        <f t="shared" si="780"/>
        <v>283.80359155950197</v>
      </c>
      <c r="FM320" s="149">
        <f t="shared" si="781"/>
        <v>288.45495068889682</v>
      </c>
      <c r="FN320" s="149">
        <f t="shared" si="782"/>
        <v>293.14433142565423</v>
      </c>
      <c r="FO320" s="149">
        <f t="shared" si="783"/>
        <v>297.86612245678043</v>
      </c>
      <c r="FP320" s="149">
        <f t="shared" si="784"/>
        <v>302.61545213945129</v>
      </c>
      <c r="FQ320" s="149">
        <f t="shared" si="785"/>
        <v>307.3881057376127</v>
      </c>
      <c r="FR320" s="149">
        <f t="shared" si="786"/>
        <v>312.18045031626144</v>
      </c>
      <c r="FS320" s="149">
        <f t="shared" si="787"/>
        <v>316.98936708583534</v>
      </c>
      <c r="FT320" s="149">
        <f t="shared" si="788"/>
        <v>321.8121908111633</v>
      </c>
      <c r="FU320" s="149">
        <f t="shared" si="789"/>
        <v>326.64665579582407</v>
      </c>
      <c r="FV320" s="149">
        <f t="shared" si="790"/>
        <v>331.49084790210827</v>
      </c>
      <c r="FW320" s="149">
        <f t="shared" si="791"/>
        <v>336.34316205265424</v>
      </c>
      <c r="FX320" s="149">
        <f t="shared" si="792"/>
        <v>341.20226467003187</v>
      </c>
      <c r="FY320" s="149">
        <f t="shared" si="793"/>
        <v>346.06706053619513</v>
      </c>
      <c r="FZ320" s="149">
        <f t="shared" si="794"/>
        <v>350.93666358836225</v>
      </c>
      <c r="GA320" s="149">
        <f t="shared" si="795"/>
        <v>355.81037120712745</v>
      </c>
      <c r="GB320" s="149">
        <f t="shared" si="796"/>
        <v>360.68764159331005</v>
      </c>
      <c r="GC320" s="149">
        <f t="shared" si="797"/>
        <v>365.56807387028033</v>
      </c>
      <c r="GD320" s="149">
        <f t="shared" si="798"/>
        <v>370.45139058693076</v>
      </c>
      <c r="GE320" s="317">
        <f t="shared" si="799"/>
        <v>375.33742233236472</v>
      </c>
      <c r="GF320" s="149">
        <f t="shared" si="800"/>
        <v>380.22609420639191</v>
      </c>
      <c r="GG320" s="149">
        <f t="shared" si="801"/>
        <v>385.11741391987084</v>
      </c>
      <c r="GH320" s="149">
        <f t="shared" si="802"/>
        <v>390.0114613258969</v>
      </c>
      <c r="GI320" s="149">
        <f t="shared" si="803"/>
        <v>394.90837920690757</v>
      </c>
      <c r="GJ320" s="149">
        <f t="shared" si="804"/>
        <v>399.80836516414752</v>
      </c>
      <c r="GK320" s="149">
        <f t="shared" si="805"/>
        <v>404.71166447484751</v>
      </c>
      <c r="GL320" s="149">
        <f t="shared" si="806"/>
        <v>409.61856379912444</v>
      </c>
      <c r="GM320" s="149">
        <f t="shared" si="807"/>
        <v>414.52938563326006</v>
      </c>
      <c r="GN320" s="149">
        <f t="shared" si="808"/>
        <v>419.44448341885334</v>
      </c>
      <c r="GO320" s="149">
        <f t="shared" si="809"/>
        <v>424.36423722860297</v>
      </c>
      <c r="GP320" s="149">
        <f t="shared" si="810"/>
        <v>429.28904995931504</v>
      </c>
      <c r="GQ320" s="149">
        <f t="shared" si="811"/>
        <v>434.2193439713372</v>
      </c>
      <c r="GR320" s="149">
        <f t="shared" si="812"/>
        <v>439.15555812114542</v>
      </c>
      <c r="GS320" s="149">
        <f t="shared" si="813"/>
        <v>444.09814514037458</v>
      </c>
      <c r="GT320" s="149">
        <f t="shared" si="814"/>
        <v>449.04756932032899</v>
      </c>
      <c r="GU320" s="149">
        <f t="shared" si="815"/>
        <v>454.00430446601598</v>
      </c>
      <c r="GV320" s="149">
        <f t="shared" si="816"/>
        <v>458.9688320881304</v>
      </c>
      <c r="GW320" s="149">
        <f t="shared" si="817"/>
        <v>463.94163980525036</v>
      </c>
      <c r="GX320" s="149">
        <f t="shared" si="818"/>
        <v>468.92321993184441</v>
      </c>
      <c r="HA320" s="269">
        <v>614.18964546780614</v>
      </c>
      <c r="HB320" s="274">
        <v>62000</v>
      </c>
      <c r="HC320" s="149">
        <f t="shared" si="820"/>
        <v>37.323808558317154</v>
      </c>
      <c r="HD320" s="149">
        <f t="shared" si="821"/>
        <v>74.536096982511737</v>
      </c>
      <c r="HE320" s="149">
        <f t="shared" si="822"/>
        <v>111.5284594448041</v>
      </c>
      <c r="HF320" s="149">
        <f t="shared" si="823"/>
        <v>148.19848842130386</v>
      </c>
      <c r="HG320" s="149">
        <f t="shared" si="824"/>
        <v>184.45223030962035</v>
      </c>
      <c r="HH320" s="149">
        <f t="shared" si="825"/>
        <v>220.20607186827428</v>
      </c>
      <c r="HI320" s="149">
        <f t="shared" si="826"/>
        <v>255.38798689238422</v>
      </c>
      <c r="HJ320" s="149">
        <f t="shared" si="827"/>
        <v>289.93814235508859</v>
      </c>
      <c r="HK320" s="149">
        <f t="shared" si="828"/>
        <v>323.80892156403434</v>
      </c>
      <c r="HL320" s="149">
        <f t="shared" si="829"/>
        <v>356.96446206445728</v>
      </c>
      <c r="HM320" s="149">
        <f t="shared" si="830"/>
        <v>389.37982633038433</v>
      </c>
      <c r="HN320" s="149">
        <f t="shared" si="831"/>
        <v>421.03992596017315</v>
      </c>
      <c r="HO320" s="149">
        <f t="shared" si="832"/>
        <v>451.93830968229997</v>
      </c>
      <c r="HP320" s="149">
        <f t="shared" si="833"/>
        <v>482.07590720098284</v>
      </c>
      <c r="HQ320" s="149">
        <f t="shared" si="834"/>
        <v>511.45979944434646</v>
      </c>
      <c r="HR320" s="149">
        <f t="shared" si="835"/>
        <v>540.10206462319104</v>
      </c>
      <c r="HS320" s="149">
        <f t="shared" si="836"/>
        <v>568.01873085475631</v>
      </c>
      <c r="HT320" s="149">
        <f t="shared" si="837"/>
        <v>595.22885099910536</v>
      </c>
      <c r="HU320" s="149">
        <f t="shared" si="838"/>
        <v>621.75370400484258</v>
      </c>
      <c r="HV320" s="149">
        <f t="shared" si="839"/>
        <v>647.61611915645494</v>
      </c>
      <c r="HW320" s="149">
        <f t="shared" si="840"/>
        <v>672.8399145891799</v>
      </c>
      <c r="HX320" s="149">
        <f t="shared" si="841"/>
        <v>697.44943864677271</v>
      </c>
      <c r="HY320" s="149">
        <f t="shared" si="842"/>
        <v>721.46920149520622</v>
      </c>
      <c r="HZ320" s="149">
        <f t="shared" si="843"/>
        <v>744.92358435562471</v>
      </c>
      <c r="IA320" s="149">
        <f t="shared" si="844"/>
        <v>767.83661437438116</v>
      </c>
      <c r="IB320" s="149">
        <f t="shared" si="845"/>
        <v>790.23179420314682</v>
      </c>
      <c r="IC320" s="149">
        <f t="shared" si="846"/>
        <v>812.1319766032268</v>
      </c>
      <c r="ID320" s="149">
        <f t="shared" si="847"/>
        <v>833.55927567225012</v>
      </c>
      <c r="IE320" s="149">
        <f t="shared" si="848"/>
        <v>854.53500752827676</v>
      </c>
      <c r="IF320" s="149">
        <f t="shared" si="849"/>
        <v>875.07965442535044</v>
      </c>
      <c r="IG320" s="149">
        <f t="shared" si="850"/>
        <v>895.21284729042418</v>
      </c>
      <c r="IH320" s="149">
        <f t="shared" si="851"/>
        <v>914.95336255731377</v>
      </c>
      <c r="II320" s="149">
        <f t="shared" si="852"/>
        <v>934.31912993194589</v>
      </c>
      <c r="IJ320" s="149">
        <f t="shared" si="853"/>
        <v>953.32724836398006</v>
      </c>
      <c r="IK320" s="149">
        <f t="shared" si="854"/>
        <v>971.99400803536901</v>
      </c>
      <c r="IL320" s="149">
        <f t="shared" si="855"/>
        <v>990.33491661956612</v>
      </c>
      <c r="IM320" s="149">
        <f t="shared" si="856"/>
        <v>1008.3647284292832</v>
      </c>
      <c r="IN320" s="149">
        <f t="shared" si="857"/>
        <v>1026.0974753677635</v>
      </c>
      <c r="IO320" s="149">
        <f t="shared" si="858"/>
        <v>1043.5464988396168</v>
      </c>
      <c r="IP320" s="149">
        <f t="shared" si="859"/>
        <v>1060.7244819717557</v>
      </c>
      <c r="IQ320" s="317">
        <f t="shared" si="860"/>
        <v>1077.64348165106</v>
      </c>
      <c r="IR320" s="149">
        <f t="shared" si="861"/>
        <v>1094.3149600101563</v>
      </c>
      <c r="IS320" s="149">
        <f t="shared" si="862"/>
        <v>1110.7498150917336</v>
      </c>
      <c r="IT320" s="149">
        <f t="shared" si="863"/>
        <v>1126.9584105001466</v>
      </c>
      <c r="IU320" s="149">
        <f t="shared" si="864"/>
        <v>1142.9506039105731</v>
      </c>
      <c r="IV320" s="149">
        <f t="shared" si="865"/>
        <v>1158.7357743539567</v>
      </c>
      <c r="IW320" s="149">
        <f t="shared" si="866"/>
        <v>1174.3228482331197</v>
      </c>
      <c r="IX320" s="149">
        <f t="shared" si="867"/>
        <v>1189.7203240538743</v>
      </c>
      <c r="IY320" s="149">
        <f t="shared" si="868"/>
        <v>1204.9362958765025</v>
      </c>
      <c r="IZ320" s="149">
        <f t="shared" si="869"/>
        <v>1219.978475509022</v>
      </c>
      <c r="JA320" s="149">
        <f t="shared" si="870"/>
        <v>1234.8542134753645</v>
      </c>
      <c r="JB320" s="149">
        <f t="shared" si="871"/>
        <v>1249.5705187999024</v>
      </c>
      <c r="JC320" s="149">
        <f t="shared" si="872"/>
        <v>1264.1340776553332</v>
      </c>
      <c r="JD320" s="149">
        <f t="shared" si="873"/>
        <v>1278.5512709245368</v>
      </c>
      <c r="JE320" s="149">
        <f t="shared" si="874"/>
        <v>1292.8281907288872</v>
      </c>
      <c r="JF320" s="149">
        <f t="shared" si="875"/>
        <v>1306.9706559762574</v>
      </c>
      <c r="JG320" s="149">
        <f t="shared" si="876"/>
        <v>1320.9842269817079</v>
      </c>
      <c r="JH320" s="149">
        <f t="shared" si="877"/>
        <v>1334.8742192129532</v>
      </c>
      <c r="JI320" s="149">
        <f t="shared" si="878"/>
        <v>1348.645716211282</v>
      </c>
      <c r="JJ320" s="149">
        <f t="shared" si="879"/>
        <v>1362.3035817368523</v>
      </c>
      <c r="JL320" s="269">
        <v>623.88324626490601</v>
      </c>
      <c r="JM320" s="274">
        <v>63000</v>
      </c>
      <c r="JN320" s="115">
        <f t="shared" si="695"/>
        <v>328.02541515116775</v>
      </c>
      <c r="JO320" s="115">
        <f t="shared" si="696"/>
        <v>338.60932953265433</v>
      </c>
      <c r="JP320" s="115">
        <f t="shared" si="697"/>
        <v>349.57433542675756</v>
      </c>
      <c r="JQ320" s="115">
        <f t="shared" si="698"/>
        <v>360.90859862398537</v>
      </c>
      <c r="JR320" s="115">
        <f t="shared" si="699"/>
        <v>372.59638644500677</v>
      </c>
      <c r="JS320" s="115">
        <f t="shared" si="700"/>
        <v>384.61879467811883</v>
      </c>
      <c r="JT320" s="115">
        <f t="shared" si="701"/>
        <v>396.95454984548417</v>
      </c>
      <c r="JU320" s="115">
        <f t="shared" si="702"/>
        <v>409.58081994430444</v>
      </c>
      <c r="JV320" s="115">
        <f t="shared" si="703"/>
        <v>422.47397737158047</v>
      </c>
      <c r="JW320" s="115">
        <f t="shared" si="704"/>
        <v>435.61027317848459</v>
      </c>
      <c r="JX320" s="115">
        <f t="shared" si="705"/>
        <v>448.96639853583702</v>
      </c>
      <c r="JY320" s="115">
        <f t="shared" si="706"/>
        <v>462.51992450217438</v>
      </c>
      <c r="JZ320" s="115">
        <f t="shared" si="707"/>
        <v>476.24962317824532</v>
      </c>
      <c r="KA320" s="115">
        <f t="shared" si="708"/>
        <v>490.13568151060088</v>
      </c>
      <c r="KB320" s="115">
        <f t="shared" si="709"/>
        <v>504.15982359108705</v>
      </c>
      <c r="KC320" s="115">
        <f t="shared" si="710"/>
        <v>518.30535897010839</v>
      </c>
      <c r="KD320" s="115">
        <f t="shared" si="711"/>
        <v>532.55717409989893</v>
      </c>
      <c r="KE320" s="115">
        <f t="shared" si="712"/>
        <v>546.90168234393821</v>
      </c>
      <c r="KF320" s="115">
        <f t="shared" si="713"/>
        <v>561.32674567255322</v>
      </c>
      <c r="KG320" s="115">
        <f t="shared" si="714"/>
        <v>575.82157867307615</v>
      </c>
      <c r="KH320" s="115">
        <f t="shared" si="715"/>
        <v>590.37664312822824</v>
      </c>
      <c r="KI320" s="115">
        <f t="shared" si="716"/>
        <v>604.98353931844554</v>
      </c>
      <c r="KJ320" s="115">
        <f t="shared" si="717"/>
        <v>619.63489844784044</v>
      </c>
      <c r="KK320" s="115">
        <f t="shared" si="718"/>
        <v>634.3242791845978</v>
      </c>
      <c r="KL320" s="115">
        <f t="shared" si="719"/>
        <v>649.04607021572406</v>
      </c>
      <c r="KM320" s="115">
        <f t="shared" si="720"/>
        <v>663.79539989839486</v>
      </c>
      <c r="KN320" s="115">
        <f t="shared" si="721"/>
        <v>678.56805349655633</v>
      </c>
      <c r="KO320" s="115">
        <f t="shared" si="722"/>
        <v>693.36039807520501</v>
      </c>
      <c r="KP320" s="115">
        <f t="shared" si="723"/>
        <v>708.16931484477891</v>
      </c>
      <c r="KQ320" s="115">
        <f t="shared" si="724"/>
        <v>722.99213857010693</v>
      </c>
      <c r="KR320" s="115">
        <f t="shared" si="725"/>
        <v>737.82660355476764</v>
      </c>
      <c r="KS320" s="115">
        <f t="shared" si="726"/>
        <v>752.6707956610519</v>
      </c>
      <c r="KT320" s="115">
        <f t="shared" si="727"/>
        <v>767.52310981159781</v>
      </c>
      <c r="KU320" s="115">
        <f t="shared" si="728"/>
        <v>782.38221242897544</v>
      </c>
      <c r="KV320" s="115">
        <f t="shared" si="729"/>
        <v>797.24700829513881</v>
      </c>
      <c r="KW320" s="115">
        <f t="shared" si="730"/>
        <v>812.11661134730593</v>
      </c>
      <c r="KX320" s="115">
        <f t="shared" si="731"/>
        <v>826.99031896607107</v>
      </c>
      <c r="KY320" s="115">
        <f t="shared" si="732"/>
        <v>841.86758935225362</v>
      </c>
      <c r="KZ320" s="115">
        <f t="shared" si="733"/>
        <v>856.74802162922401</v>
      </c>
      <c r="LA320" s="115">
        <f t="shared" si="734"/>
        <v>871.63133834587438</v>
      </c>
      <c r="LB320" s="360">
        <f t="shared" si="735"/>
        <v>886.51737009130829</v>
      </c>
      <c r="LC320" s="115">
        <f t="shared" si="736"/>
        <v>901.40604196533559</v>
      </c>
      <c r="LD320" s="115">
        <f t="shared" si="737"/>
        <v>916.29736167881447</v>
      </c>
      <c r="LE320" s="115">
        <f t="shared" si="738"/>
        <v>931.19140908484053</v>
      </c>
      <c r="LF320" s="115">
        <f t="shared" si="739"/>
        <v>946.08832696585114</v>
      </c>
      <c r="LG320" s="115">
        <f t="shared" si="740"/>
        <v>960.98831292309114</v>
      </c>
      <c r="LH320" s="115">
        <f t="shared" si="741"/>
        <v>975.89161223379119</v>
      </c>
      <c r="LI320" s="115">
        <f t="shared" si="742"/>
        <v>990.79851155806807</v>
      </c>
      <c r="LJ320" s="115">
        <f t="shared" si="743"/>
        <v>1005.7093333922037</v>
      </c>
      <c r="LK320" s="115">
        <f t="shared" si="744"/>
        <v>1020.624431177797</v>
      </c>
      <c r="LL320" s="115">
        <f t="shared" si="745"/>
        <v>1035.5441849875465</v>
      </c>
      <c r="LM320" s="115">
        <f t="shared" si="746"/>
        <v>1050.4689977182586</v>
      </c>
      <c r="LN320" s="115">
        <f t="shared" si="747"/>
        <v>1065.3992917302808</v>
      </c>
      <c r="LO320" s="115">
        <f t="shared" si="748"/>
        <v>1080.3355058800889</v>
      </c>
      <c r="LP320" s="115">
        <f t="shared" si="749"/>
        <v>1095.2780928993182</v>
      </c>
      <c r="LQ320" s="115">
        <f t="shared" si="750"/>
        <v>1110.2275170792727</v>
      </c>
      <c r="LR320" s="115">
        <f t="shared" si="751"/>
        <v>1125.1842522249597</v>
      </c>
      <c r="LS320" s="115">
        <f t="shared" si="752"/>
        <v>1140.1487798470739</v>
      </c>
      <c r="LT320" s="115">
        <f t="shared" si="753"/>
        <v>1155.121587564194</v>
      </c>
      <c r="LU320" s="115">
        <f t="shared" si="754"/>
        <v>1170.103167690788</v>
      </c>
      <c r="LX320" s="269">
        <v>620</v>
      </c>
      <c r="LY320" s="352">
        <v>62000</v>
      </c>
      <c r="LZ320" s="351">
        <f t="shared" si="880"/>
        <v>6.5072879839677203E-2</v>
      </c>
      <c r="MA320" s="351">
        <f t="shared" si="881"/>
        <v>0.12995132785238464</v>
      </c>
      <c r="MB320" s="351">
        <f t="shared" si="882"/>
        <v>0.19444634190577018</v>
      </c>
      <c r="MC320" s="351">
        <f t="shared" si="883"/>
        <v>0.25837937772061359</v>
      </c>
      <c r="MD320" s="351">
        <f t="shared" si="884"/>
        <v>0.32158663016247047</v>
      </c>
      <c r="ME320" s="351">
        <f t="shared" si="885"/>
        <v>0.38392232218912697</v>
      </c>
      <c r="MF320" s="351">
        <f t="shared" si="886"/>
        <v>0.44526087839023248</v>
      </c>
      <c r="MG320" s="351">
        <f t="shared" si="887"/>
        <v>0.50549798177569949</v>
      </c>
      <c r="MH320" s="351">
        <f t="shared" si="888"/>
        <v>0.56455061414830909</v>
      </c>
      <c r="MI320" s="351">
        <f t="shared" si="889"/>
        <v>0.62235625045234577</v>
      </c>
      <c r="MJ320" s="351">
        <f t="shared" si="890"/>
        <v>0.67887141289993558</v>
      </c>
      <c r="MK320" s="351">
        <f t="shared" si="891"/>
        <v>0.73406979533999239</v>
      </c>
      <c r="ML320" s="351">
        <f t="shared" si="892"/>
        <v>0.78794015018463892</v>
      </c>
      <c r="MM320" s="351">
        <f t="shared" si="893"/>
        <v>0.8404840983437768</v>
      </c>
      <c r="MN320" s="351">
        <f t="shared" si="894"/>
        <v>0.89171398519165412</v>
      </c>
      <c r="MO320" s="351">
        <f t="shared" si="895"/>
        <v>0.94165086870682246</v>
      </c>
      <c r="MP320" s="351">
        <f t="shared" si="896"/>
        <v>0.99032269340479284</v>
      </c>
      <c r="MQ320" s="351">
        <f t="shared" si="897"/>
        <v>1.0377626773445303</v>
      </c>
      <c r="MR320" s="351">
        <f t="shared" si="898"/>
        <v>1.0840079196999708</v>
      </c>
      <c r="MS320" s="351">
        <f t="shared" si="899"/>
        <v>1.1290982226066311</v>
      </c>
      <c r="MT320" s="351">
        <f t="shared" si="900"/>
        <v>1.1730751122300387</v>
      </c>
      <c r="MU320" s="351">
        <f t="shared" si="901"/>
        <v>1.2159810391375039</v>
      </c>
      <c r="MV320" s="351">
        <f t="shared" si="902"/>
        <v>1.2578587360282558</v>
      </c>
      <c r="MW320" s="351">
        <f t="shared" si="903"/>
        <v>1.2987507107902925</v>
      </c>
      <c r="MX320" s="351">
        <f t="shared" si="904"/>
        <v>1.3386988539934117</v>
      </c>
      <c r="MY320" s="351">
        <f t="shared" si="905"/>
        <v>1.3777441417675202</v>
      </c>
      <c r="MZ320" s="351">
        <f t="shared" si="906"/>
        <v>1.4159264171792252</v>
      </c>
      <c r="NA320" s="351">
        <f t="shared" si="907"/>
        <v>1.4532842354583748</v>
      </c>
      <c r="NB320" s="351">
        <f t="shared" si="908"/>
        <v>1.4898547605826751</v>
      </c>
      <c r="NC320" s="351">
        <f t="shared" si="909"/>
        <v>1.525673702714291</v>
      </c>
      <c r="ND320" s="351">
        <f t="shared" si="910"/>
        <v>1.5607752877535286</v>
      </c>
      <c r="NE320" s="351">
        <f t="shared" si="911"/>
        <v>1.5951922518189325</v>
      </c>
      <c r="NF320" s="351">
        <f t="shared" si="912"/>
        <v>1.6289558547857514</v>
      </c>
      <c r="NG320" s="351">
        <f t="shared" si="913"/>
        <v>1.6620959081319548</v>
      </c>
      <c r="NH320" s="351">
        <f t="shared" si="914"/>
        <v>1.6946408132745931</v>
      </c>
      <c r="NI320" s="351">
        <f t="shared" si="915"/>
        <v>1.7266176073518955</v>
      </c>
      <c r="NJ320" s="351">
        <f t="shared" si="916"/>
        <v>1.7580520140414633</v>
      </c>
      <c r="NK320" s="351">
        <f t="shared" si="917"/>
        <v>1.7889684975228359</v>
      </c>
      <c r="NL320" s="351">
        <f t="shared" si="918"/>
        <v>1.8193903181130233</v>
      </c>
      <c r="NM320" s="351">
        <f t="shared" si="919"/>
        <v>1.8493395884426875</v>
      </c>
      <c r="NN320" s="351">
        <f t="shared" si="920"/>
        <v>1.8788373293127996</v>
      </c>
      <c r="NO320" s="351">
        <f t="shared" si="921"/>
        <v>1.9079035245890985</v>
      </c>
      <c r="NP320" s="351">
        <f t="shared" si="922"/>
        <v>1.9365571746643577</v>
      </c>
      <c r="NQ320" s="351">
        <f t="shared" si="923"/>
        <v>1.9648163481550163</v>
      </c>
      <c r="NR320" s="351">
        <f t="shared" si="924"/>
        <v>1.9926982316059927</v>
      </c>
      <c r="NS320" s="351">
        <f t="shared" si="925"/>
        <v>2.0202191770611218</v>
      </c>
      <c r="NT320" s="351">
        <f t="shared" si="926"/>
        <v>2.0473947474214227</v>
      </c>
      <c r="NU320" s="351">
        <f t="shared" si="927"/>
        <v>2.0742397595630098</v>
      </c>
      <c r="NV320" s="351">
        <f t="shared" si="928"/>
        <v>2.1007683252240068</v>
      </c>
      <c r="NW320" s="351">
        <f t="shared" si="929"/>
        <v>2.1269938896978031</v>
      </c>
      <c r="NX320" s="351">
        <f t="shared" si="930"/>
        <v>2.1529292683904107</v>
      </c>
      <c r="NY320" s="351">
        <f t="shared" si="931"/>
        <v>2.1785866813141581</v>
      </c>
      <c r="NZ320" s="351">
        <f t="shared" si="932"/>
        <v>2.2039777855996916</v>
      </c>
      <c r="OA320" s="351">
        <f t="shared" si="933"/>
        <v>2.2291137061145134</v>
      </c>
      <c r="OB320" s="351">
        <f t="shared" si="934"/>
        <v>2.2540050642795735</v>
      </c>
      <c r="OC320" s="351">
        <f t="shared" si="935"/>
        <v>2.2786620051767223</v>
      </c>
      <c r="OD320" s="351">
        <f t="shared" si="936"/>
        <v>2.3030942230394214</v>
      </c>
      <c r="OE320" s="351">
        <f t="shared" si="937"/>
        <v>2.327310985217526</v>
      </c>
      <c r="OF320" s="351">
        <f t="shared" si="938"/>
        <v>2.3513211547045043</v>
      </c>
      <c r="OG320" s="351">
        <f t="shared" si="939"/>
        <v>2.3751332113123729</v>
      </c>
    </row>
    <row r="321" spans="55:397">
      <c r="BC321" s="173"/>
      <c r="BD321" s="182">
        <f t="shared" si="944"/>
        <v>0.22336100866053796</v>
      </c>
      <c r="BE321" s="91">
        <f t="shared" si="944"/>
        <v>226.32054202529008</v>
      </c>
      <c r="BF321" s="170">
        <f t="shared" si="944"/>
        <v>0.36391787340606258</v>
      </c>
      <c r="BG321" s="170">
        <f t="shared" si="944"/>
        <v>216.64999771199948</v>
      </c>
      <c r="BH321" s="116">
        <f t="shared" si="944"/>
        <v>0</v>
      </c>
      <c r="BI321" s="116"/>
      <c r="BJ321" s="109"/>
      <c r="BK321" s="210">
        <v>63000</v>
      </c>
      <c r="BL321" s="211">
        <v>19.202399999999997</v>
      </c>
      <c r="BM321" s="285">
        <v>630</v>
      </c>
      <c r="BN321" s="115"/>
      <c r="BO321" s="105">
        <f t="shared" si="756"/>
        <v>51.277581306439828</v>
      </c>
      <c r="BP321" s="201">
        <f t="shared" si="757"/>
        <v>8.2453091422699062E-2</v>
      </c>
      <c r="BQ321" s="205">
        <f t="shared" si="943"/>
        <v>-56.500002288000502</v>
      </c>
      <c r="BR321" s="208">
        <f t="shared" si="941"/>
        <v>216.64999771199948</v>
      </c>
      <c r="BS321" s="94"/>
      <c r="BT321" s="196">
        <f t="shared" si="758"/>
        <v>573.56933718429855</v>
      </c>
      <c r="BU321" s="128"/>
      <c r="BV321" s="228">
        <f t="shared" si="819"/>
        <v>5.0607038052247547E-2</v>
      </c>
      <c r="BW321" s="165">
        <f t="shared" si="632"/>
        <v>6.7308646059346167E-2</v>
      </c>
      <c r="BX321" s="200">
        <f t="shared" si="942"/>
        <v>0.75186533996876448</v>
      </c>
      <c r="BY321" s="279"/>
      <c r="CC321" s="269">
        <v>633.56726247771348</v>
      </c>
      <c r="CD321" s="274">
        <v>64000</v>
      </c>
      <c r="CE321" s="72">
        <f t="shared" si="635"/>
        <v>6.9351752673058001E-2</v>
      </c>
      <c r="CF321" s="72">
        <f t="shared" si="636"/>
        <v>0.13846671309225464</v>
      </c>
      <c r="CG321" s="72">
        <f t="shared" si="637"/>
        <v>0.20711558756749002</v>
      </c>
      <c r="CH321" s="72">
        <f t="shared" si="638"/>
        <v>0.27508345129934592</v>
      </c>
      <c r="CI321" s="72">
        <f t="shared" si="639"/>
        <v>0.34217546158264145</v>
      </c>
      <c r="CJ321" s="72">
        <f t="shared" si="640"/>
        <v>0.40822105870629311</v>
      </c>
      <c r="CK321" s="72">
        <f t="shared" si="641"/>
        <v>0.4730765064467658</v>
      </c>
      <c r="CL321" s="72">
        <f t="shared" si="642"/>
        <v>0.53662582124798686</v>
      </c>
      <c r="CM321" s="72">
        <f t="shared" si="643"/>
        <v>0.59878029325846993</v>
      </c>
      <c r="CN321" s="72">
        <f t="shared" si="644"/>
        <v>0.65947689674139898</v>
      </c>
      <c r="CO321" s="72">
        <f t="shared" si="645"/>
        <v>0.71867592183286699</v>
      </c>
      <c r="CP321" s="72">
        <f t="shared" si="646"/>
        <v>0.77635814569642325</v>
      </c>
      <c r="CQ321" s="72">
        <f t="shared" si="647"/>
        <v>0.83252181554031957</v>
      </c>
      <c r="CR321" s="72">
        <f t="shared" si="648"/>
        <v>0.88717965526566411</v>
      </c>
      <c r="CS321" s="72">
        <f t="shared" si="649"/>
        <v>0.94035604476212065</v>
      </c>
      <c r="CT321" s="72">
        <f t="shared" si="650"/>
        <v>0.99208446452690513</v>
      </c>
      <c r="CU321" s="72">
        <f t="shared" si="651"/>
        <v>1.0424052525771521</v>
      </c>
      <c r="CV321" s="72">
        <f t="shared" si="652"/>
        <v>1.0913636866147913</v>
      </c>
      <c r="CW321" s="72">
        <f t="shared" si="653"/>
        <v>1.1390083811810896</v>
      </c>
      <c r="CX321" s="72">
        <f t="shared" si="654"/>
        <v>1.1853899752405146</v>
      </c>
      <c r="CY321" s="72">
        <f t="shared" si="655"/>
        <v>1.2305600781310075</v>
      </c>
      <c r="CZ321" s="72">
        <f t="shared" si="656"/>
        <v>1.2745704391275743</v>
      </c>
      <c r="DA321" s="72">
        <f t="shared" si="657"/>
        <v>1.317472306337615</v>
      </c>
      <c r="DB321" s="72">
        <f t="shared" si="658"/>
        <v>1.3593159430150832</v>
      </c>
      <c r="DC321" s="72">
        <f t="shared" si="659"/>
        <v>1.4001502727354245</v>
      </c>
      <c r="DD321" s="72">
        <f t="shared" si="660"/>
        <v>1.4400226285991877</v>
      </c>
      <c r="DE321" s="72">
        <f t="shared" si="661"/>
        <v>1.4789785853388246</v>
      </c>
      <c r="DF321" s="72">
        <f t="shared" si="662"/>
        <v>1.5170618566641181</v>
      </c>
      <c r="DG321" s="72">
        <f t="shared" si="663"/>
        <v>1.5543142432811172</v>
      </c>
      <c r="DH321" s="72">
        <f t="shared" si="664"/>
        <v>1.5907756197161278</v>
      </c>
      <c r="DI321" s="72">
        <f t="shared" si="665"/>
        <v>1.6264839503716231</v>
      </c>
      <c r="DJ321" s="72">
        <f t="shared" si="666"/>
        <v>1.6614753271632847</v>
      </c>
      <c r="DK321" s="72">
        <f t="shared" si="667"/>
        <v>1.6957840226760421</v>
      </c>
      <c r="DL321" s="72">
        <f t="shared" si="668"/>
        <v>1.7294425540761553</v>
      </c>
      <c r="DM321" s="72">
        <f t="shared" si="669"/>
        <v>1.762481754069789</v>
      </c>
      <c r="DN321" s="72">
        <f t="shared" si="670"/>
        <v>1.7949308460457127</v>
      </c>
      <c r="DO321" s="72">
        <f t="shared" si="671"/>
        <v>1.8268175212172666</v>
      </c>
      <c r="DP321" s="72">
        <f t="shared" si="672"/>
        <v>1.858168016116585</v>
      </c>
      <c r="DQ321" s="72">
        <f t="shared" si="673"/>
        <v>1.8890071892191556</v>
      </c>
      <c r="DR321" s="72">
        <f t="shared" si="674"/>
        <v>1.9193585958104589</v>
      </c>
      <c r="DS321" s="72">
        <f t="shared" si="675"/>
        <v>1.9492445604669131</v>
      </c>
      <c r="DT321" s="72">
        <f t="shared" si="676"/>
        <v>1.9786862467254593</v>
      </c>
      <c r="DU321" s="72">
        <f t="shared" si="677"/>
        <v>2.0077037236716073</v>
      </c>
      <c r="DV321" s="72">
        <f t="shared" si="678"/>
        <v>2.0363160292945279</v>
      </c>
      <c r="DW321" s="72">
        <f t="shared" si="679"/>
        <v>2.0645412305474808</v>
      </c>
      <c r="DX321" s="72">
        <f t="shared" si="680"/>
        <v>2.09239648011875</v>
      </c>
      <c r="DY321" s="72">
        <f t="shared" si="681"/>
        <v>2.1198980699672827</v>
      </c>
      <c r="DZ321" s="72">
        <f t="shared" si="682"/>
        <v>2.147061481712353</v>
      </c>
      <c r="EA321" s="72">
        <f t="shared" si="683"/>
        <v>2.1739014339909608</v>
      </c>
      <c r="EB321" s="72">
        <f t="shared" si="684"/>
        <v>2.2004319269126835</v>
      </c>
      <c r="EC321" s="72">
        <f t="shared" si="685"/>
        <v>2.2266662837514613</v>
      </c>
      <c r="ED321" s="72">
        <f t="shared" si="686"/>
        <v>2.2526171900187055</v>
      </c>
      <c r="EE321" s="72">
        <f t="shared" si="687"/>
        <v>2.2782967300633912</v>
      </c>
      <c r="EF321" s="72">
        <f t="shared" si="688"/>
        <v>2.3037164213434895</v>
      </c>
      <c r="EG321" s="72">
        <f t="shared" si="689"/>
        <v>2.328887246509816</v>
      </c>
      <c r="EH321" s="72">
        <f t="shared" si="690"/>
        <v>2.3538196834387026</v>
      </c>
      <c r="EI321" s="72">
        <f t="shared" si="691"/>
        <v>2.3785237333444122</v>
      </c>
      <c r="EJ321" s="72">
        <f t="shared" si="692"/>
        <v>2.4030089470960236</v>
      </c>
      <c r="EK321" s="72">
        <f t="shared" si="693"/>
        <v>2.4272844498571091</v>
      </c>
      <c r="EL321" s="72">
        <f t="shared" si="694"/>
        <v>2.4513589641598972</v>
      </c>
      <c r="EO321" s="269">
        <v>633.56726247771348</v>
      </c>
      <c r="EP321" s="274">
        <v>64000</v>
      </c>
      <c r="EQ321" s="149">
        <f t="shared" si="759"/>
        <v>216.85840052019566</v>
      </c>
      <c r="ER321" s="149">
        <f t="shared" si="760"/>
        <v>217.48076512062192</v>
      </c>
      <c r="ES321" s="149">
        <f t="shared" si="761"/>
        <v>218.50871892272963</v>
      </c>
      <c r="ET321" s="149">
        <f t="shared" si="762"/>
        <v>219.92881799876812</v>
      </c>
      <c r="EU321" s="149">
        <f t="shared" si="763"/>
        <v>221.72324939366951</v>
      </c>
      <c r="EV321" s="149">
        <f t="shared" si="764"/>
        <v>223.87070090772283</v>
      </c>
      <c r="EW321" s="149">
        <f t="shared" si="765"/>
        <v>226.34731144623277</v>
      </c>
      <c r="EX321" s="149">
        <f t="shared" si="766"/>
        <v>229.12761947728882</v>
      </c>
      <c r="EY321" s="149">
        <f t="shared" si="767"/>
        <v>232.18544213757085</v>
      </c>
      <c r="EZ321" s="149">
        <f t="shared" si="768"/>
        <v>235.49463816493912</v>
      </c>
      <c r="FA321" s="149">
        <f t="shared" si="769"/>
        <v>239.02972931901644</v>
      </c>
      <c r="FB321" s="149">
        <f t="shared" si="770"/>
        <v>242.7663737131528</v>
      </c>
      <c r="FC321" s="149">
        <f t="shared" si="771"/>
        <v>246.68169859811957</v>
      </c>
      <c r="FD321" s="149">
        <f t="shared" si="772"/>
        <v>250.75450915710877</v>
      </c>
      <c r="FE321" s="149">
        <f t="shared" si="773"/>
        <v>254.96539434894984</v>
      </c>
      <c r="FF321" s="149">
        <f t="shared" si="774"/>
        <v>259.2967518290767</v>
      </c>
      <c r="FG321" s="149">
        <f t="shared" si="775"/>
        <v>263.73275264508413</v>
      </c>
      <c r="FH321" s="149">
        <f t="shared" si="776"/>
        <v>268.25926376463724</v>
      </c>
      <c r="FI321" s="149">
        <f t="shared" si="777"/>
        <v>272.86374332206168</v>
      </c>
      <c r="FJ321" s="149">
        <f t="shared" si="778"/>
        <v>277.5351202850556</v>
      </c>
      <c r="FK321" s="149">
        <f t="shared" si="779"/>
        <v>282.26366734727031</v>
      </c>
      <c r="FL321" s="149">
        <f t="shared" si="780"/>
        <v>287.04087338884062</v>
      </c>
      <c r="FM321" s="149">
        <f t="shared" si="781"/>
        <v>291.85931985201853</v>
      </c>
      <c r="FN321" s="149">
        <f t="shared" si="782"/>
        <v>296.71256382754643</v>
      </c>
      <c r="FO321" s="149">
        <f t="shared" si="783"/>
        <v>301.59502948273689</v>
      </c>
      <c r="FP321" s="149">
        <f t="shared" si="784"/>
        <v>306.50190861722143</v>
      </c>
      <c r="FQ321" s="149">
        <f t="shared" si="785"/>
        <v>311.42907054080496</v>
      </c>
      <c r="FR321" s="149">
        <f t="shared" si="786"/>
        <v>316.37298107087821</v>
      </c>
      <c r="FS321" s="149">
        <f t="shared" si="787"/>
        <v>321.33063019481438</v>
      </c>
      <c r="FT321" s="149">
        <f t="shared" si="788"/>
        <v>326.2994677960441</v>
      </c>
      <c r="FU321" s="149">
        <f t="shared" si="789"/>
        <v>331.27734677001934</v>
      </c>
      <c r="FV321" s="149">
        <f t="shared" si="790"/>
        <v>336.26247283471992</v>
      </c>
      <c r="FW321" s="149">
        <f t="shared" si="791"/>
        <v>341.25336035232596</v>
      </c>
      <c r="FX321" s="149">
        <f t="shared" si="792"/>
        <v>346.24879351164748</v>
      </c>
      <c r="FY321" s="149">
        <f t="shared" si="793"/>
        <v>351.2477922660122</v>
      </c>
      <c r="FZ321" s="149">
        <f t="shared" si="794"/>
        <v>356.24958247231689</v>
      </c>
      <c r="GA321" s="149">
        <f t="shared" si="795"/>
        <v>361.25356972982576</v>
      </c>
      <c r="GB321" s="149">
        <f t="shared" si="796"/>
        <v>366.25931646922402</v>
      </c>
      <c r="GC321" s="149">
        <f t="shared" si="797"/>
        <v>371.2665218918583</v>
      </c>
      <c r="GD321" s="149">
        <f t="shared" si="798"/>
        <v>376.27500440499642</v>
      </c>
      <c r="GE321" s="317">
        <f t="shared" si="799"/>
        <v>381.28468624089476</v>
      </c>
      <c r="GF321" s="149">
        <f t="shared" si="800"/>
        <v>386.2955799853483</v>
      </c>
      <c r="GG321" s="149">
        <f t="shared" si="801"/>
        <v>391.30777677527379</v>
      </c>
      <c r="GH321" s="149">
        <f t="shared" si="802"/>
        <v>396.32143595496495</v>
      </c>
      <c r="GI321" s="149">
        <f t="shared" si="803"/>
        <v>401.33677600723644</v>
      </c>
      <c r="GJ321" s="149">
        <f t="shared" si="804"/>
        <v>406.35406659904771</v>
      </c>
      <c r="GK321" s="149">
        <f t="shared" si="805"/>
        <v>411.37362160167964</v>
      </c>
      <c r="GL321" s="149">
        <f t="shared" si="806"/>
        <v>416.39579296345687</v>
      </c>
      <c r="GM321" s="149">
        <f t="shared" si="807"/>
        <v>421.4209653286469</v>
      </c>
      <c r="GN321" s="149">
        <f t="shared" si="808"/>
        <v>426.44955130978417</v>
      </c>
      <c r="GO321" s="149">
        <f t="shared" si="809"/>
        <v>431.48198733254145</v>
      </c>
      <c r="GP321" s="149">
        <f t="shared" si="810"/>
        <v>436.51872998259392</v>
      </c>
      <c r="GQ321" s="149">
        <f t="shared" si="811"/>
        <v>441.56025279288991</v>
      </c>
      <c r="GR321" s="149">
        <f t="shared" si="812"/>
        <v>446.60704341756411</v>
      </c>
      <c r="GS321" s="149">
        <f t="shared" si="813"/>
        <v>451.65960114551319</v>
      </c>
      <c r="GT321" s="149">
        <f t="shared" si="814"/>
        <v>456.71843471255784</v>
      </c>
      <c r="GU321" s="149">
        <f t="shared" si="815"/>
        <v>461.78406037626479</v>
      </c>
      <c r="GV321" s="149">
        <f t="shared" si="816"/>
        <v>466.85700022196374</v>
      </c>
      <c r="GW321" s="149">
        <f t="shared" si="817"/>
        <v>471.93778067240294</v>
      </c>
      <c r="GX321" s="149">
        <f t="shared" si="818"/>
        <v>477.02693117687659</v>
      </c>
      <c r="HA321" s="269">
        <v>623.88324626490601</v>
      </c>
      <c r="HB321" s="274">
        <v>63000</v>
      </c>
      <c r="HC321" s="149">
        <f t="shared" si="820"/>
        <v>38.523992094727568</v>
      </c>
      <c r="HD321" s="149">
        <f t="shared" si="821"/>
        <v>76.924971491677923</v>
      </c>
      <c r="HE321" s="149">
        <f t="shared" si="822"/>
        <v>115.08358241455892</v>
      </c>
      <c r="HF321" s="149">
        <f t="shared" si="823"/>
        <v>152.88749516001832</v>
      </c>
      <c r="HG321" s="149">
        <f t="shared" si="824"/>
        <v>190.23424251462362</v>
      </c>
      <c r="HH321" s="149">
        <f t="shared" si="825"/>
        <v>227.03335393749558</v>
      </c>
      <c r="HI321" s="149">
        <f t="shared" si="826"/>
        <v>263.20770928701495</v>
      </c>
      <c r="HJ321" s="149">
        <f t="shared" si="827"/>
        <v>298.69412277394031</v>
      </c>
      <c r="HK321" s="149">
        <f t="shared" si="828"/>
        <v>333.44323977789168</v>
      </c>
      <c r="HL321" s="149">
        <f t="shared" si="829"/>
        <v>367.41887612610185</v>
      </c>
      <c r="HM321" s="149">
        <f t="shared" si="830"/>
        <v>400.59695018825488</v>
      </c>
      <c r="HN321" s="149">
        <f t="shared" si="831"/>
        <v>432.9641566629943</v>
      </c>
      <c r="HO321" s="149">
        <f t="shared" si="832"/>
        <v>464.51651389268017</v>
      </c>
      <c r="HP321" s="149">
        <f t="shared" si="833"/>
        <v>495.25789103230488</v>
      </c>
      <c r="HQ321" s="149">
        <f t="shared" si="834"/>
        <v>525.19859338753611</v>
      </c>
      <c r="HR321" s="149">
        <f t="shared" si="835"/>
        <v>554.35405790556501</v>
      </c>
      <c r="HS321" s="149">
        <f t="shared" si="836"/>
        <v>582.74368852023588</v>
      </c>
      <c r="HT321" s="149">
        <f t="shared" si="837"/>
        <v>610.38984372918617</v>
      </c>
      <c r="HU321" s="149">
        <f t="shared" si="838"/>
        <v>637.31697633540091</v>
      </c>
      <c r="HV321" s="149">
        <f t="shared" si="839"/>
        <v>663.55091708553823</v>
      </c>
      <c r="HW321" s="149">
        <f t="shared" si="840"/>
        <v>689.11828912359329</v>
      </c>
      <c r="HX321" s="149">
        <f t="shared" si="841"/>
        <v>714.04603788061786</v>
      </c>
      <c r="HY321" s="149">
        <f t="shared" si="842"/>
        <v>738.36106046959446</v>
      </c>
      <c r="HZ321" s="149">
        <f t="shared" si="843"/>
        <v>762.08991922937435</v>
      </c>
      <c r="IA321" s="149">
        <f t="shared" si="844"/>
        <v>785.25862529426763</v>
      </c>
      <c r="IB321" s="149">
        <f t="shared" si="845"/>
        <v>807.89247962383081</v>
      </c>
      <c r="IC321" s="149">
        <f t="shared" si="846"/>
        <v>830.01596058687971</v>
      </c>
      <c r="ID321" s="149">
        <f t="shared" si="847"/>
        <v>851.65264881429221</v>
      </c>
      <c r="IE321" s="149">
        <f t="shared" si="848"/>
        <v>872.82518153542162</v>
      </c>
      <c r="IF321" s="149">
        <f t="shared" si="849"/>
        <v>893.55522995326703</v>
      </c>
      <c r="IG321" s="149">
        <f t="shared" si="850"/>
        <v>913.86349438003322</v>
      </c>
      <c r="IH321" s="149">
        <f t="shared" si="851"/>
        <v>933.76971285075058</v>
      </c>
      <c r="II321" s="149">
        <f t="shared" si="852"/>
        <v>953.29267977020277</v>
      </c>
      <c r="IJ321" s="149">
        <f t="shared" si="853"/>
        <v>972.45027184435514</v>
      </c>
      <c r="IK321" s="149">
        <f t="shared" si="854"/>
        <v>991.25947912024651</v>
      </c>
      <c r="IL321" s="149">
        <f t="shared" si="855"/>
        <v>1009.7364394255688</v>
      </c>
      <c r="IM321" s="149">
        <f t="shared" si="856"/>
        <v>1027.8964748780047</v>
      </c>
      <c r="IN321" s="149">
        <f t="shared" si="857"/>
        <v>1045.7541294392961</v>
      </c>
      <c r="IO321" s="149">
        <f t="shared" si="858"/>
        <v>1063.3232067333022</v>
      </c>
      <c r="IP321" s="149">
        <f t="shared" si="859"/>
        <v>1080.6168075417729</v>
      </c>
      <c r="IQ321" s="317">
        <f t="shared" si="860"/>
        <v>1097.6473665455974</v>
      </c>
      <c r="IR321" s="149">
        <f t="shared" si="861"/>
        <v>1114.4266880006828</v>
      </c>
      <c r="IS321" s="149">
        <f t="shared" si="862"/>
        <v>1130.9659801326056</v>
      </c>
      <c r="IT321" s="149">
        <f t="shared" si="863"/>
        <v>1147.2758881081022</v>
      </c>
      <c r="IU321" s="149">
        <f t="shared" si="864"/>
        <v>1163.3665254985374</v>
      </c>
      <c r="IV321" s="149">
        <f t="shared" si="865"/>
        <v>1179.2475041941063</v>
      </c>
      <c r="IW321" s="149">
        <f t="shared" si="866"/>
        <v>1194.9279627605483</v>
      </c>
      <c r="IX321" s="149">
        <f t="shared" si="867"/>
        <v>1210.4165932547489</v>
      </c>
      <c r="IY321" s="149">
        <f t="shared" si="868"/>
        <v>1225.7216665336032</v>
      </c>
      <c r="IZ321" s="149">
        <f t="shared" si="869"/>
        <v>1240.8510561033381</v>
      </c>
      <c r="JA321" s="149">
        <f t="shared" si="870"/>
        <v>1255.8122605652936</v>
      </c>
      <c r="JB321" s="149">
        <f t="shared" si="871"/>
        <v>1270.6124247198454</v>
      </c>
      <c r="JC321" s="149">
        <f t="shared" si="872"/>
        <v>1285.2583593934123</v>
      </c>
      <c r="JD321" s="149">
        <f t="shared" si="873"/>
        <v>1299.7565600549901</v>
      </c>
      <c r="JE321" s="149">
        <f t="shared" si="874"/>
        <v>1314.1132242887086</v>
      </c>
      <c r="JF321" s="149">
        <f t="shared" si="875"/>
        <v>1328.3342681880085</v>
      </c>
      <c r="JG321" s="149">
        <f t="shared" si="876"/>
        <v>1342.425341735358</v>
      </c>
      <c r="JH321" s="149">
        <f t="shared" si="877"/>
        <v>1356.3918432292455</v>
      </c>
      <c r="JI321" s="149">
        <f t="shared" si="878"/>
        <v>1370.2389328176757</v>
      </c>
      <c r="JJ321" s="149">
        <f t="shared" si="879"/>
        <v>1383.9715451945949</v>
      </c>
      <c r="JL321" s="269">
        <v>633.56726247771348</v>
      </c>
      <c r="JM321" s="274">
        <v>64000</v>
      </c>
      <c r="JN321" s="115">
        <f t="shared" si="695"/>
        <v>333.8487580068238</v>
      </c>
      <c r="JO321" s="115">
        <f t="shared" si="696"/>
        <v>344.47112260725004</v>
      </c>
      <c r="JP321" s="115">
        <f t="shared" si="697"/>
        <v>355.49907640935771</v>
      </c>
      <c r="JQ321" s="115">
        <f t="shared" si="698"/>
        <v>366.91917548539624</v>
      </c>
      <c r="JR321" s="115">
        <f t="shared" si="699"/>
        <v>378.71360688029762</v>
      </c>
      <c r="JS321" s="115">
        <f t="shared" si="700"/>
        <v>390.86105839435095</v>
      </c>
      <c r="JT321" s="115">
        <f t="shared" si="701"/>
        <v>403.33766893286088</v>
      </c>
      <c r="JU321" s="115">
        <f t="shared" si="702"/>
        <v>416.11797696391693</v>
      </c>
      <c r="JV321" s="115">
        <f t="shared" si="703"/>
        <v>429.17579962419893</v>
      </c>
      <c r="JW321" s="115">
        <f t="shared" si="704"/>
        <v>442.48499565156726</v>
      </c>
      <c r="JX321" s="115">
        <f t="shared" si="705"/>
        <v>456.02008680564455</v>
      </c>
      <c r="JY321" s="115">
        <f t="shared" si="706"/>
        <v>469.75673119978092</v>
      </c>
      <c r="JZ321" s="115">
        <f t="shared" si="707"/>
        <v>483.67205608474768</v>
      </c>
      <c r="KA321" s="115">
        <f t="shared" si="708"/>
        <v>497.74486664373688</v>
      </c>
      <c r="KB321" s="115">
        <f t="shared" si="709"/>
        <v>511.95575183557798</v>
      </c>
      <c r="KC321" s="115">
        <f t="shared" si="710"/>
        <v>526.28710931570481</v>
      </c>
      <c r="KD321" s="115">
        <f t="shared" si="711"/>
        <v>540.72311013171225</v>
      </c>
      <c r="KE321" s="115">
        <f t="shared" si="712"/>
        <v>555.24962125126535</v>
      </c>
      <c r="KF321" s="115">
        <f t="shared" si="713"/>
        <v>569.85410080868974</v>
      </c>
      <c r="KG321" s="115">
        <f t="shared" si="714"/>
        <v>584.52547777168365</v>
      </c>
      <c r="KH321" s="115">
        <f t="shared" si="715"/>
        <v>599.25402483389848</v>
      </c>
      <c r="KI321" s="115">
        <f t="shared" si="716"/>
        <v>614.03123087546874</v>
      </c>
      <c r="KJ321" s="115">
        <f t="shared" si="717"/>
        <v>628.84967733864664</v>
      </c>
      <c r="KK321" s="115">
        <f t="shared" si="718"/>
        <v>643.70292131417455</v>
      </c>
      <c r="KL321" s="115">
        <f t="shared" si="719"/>
        <v>658.585386969365</v>
      </c>
      <c r="KM321" s="115">
        <f t="shared" si="720"/>
        <v>673.49226610384949</v>
      </c>
      <c r="KN321" s="115">
        <f t="shared" si="721"/>
        <v>688.41942802743301</v>
      </c>
      <c r="KO321" s="115">
        <f t="shared" si="722"/>
        <v>703.36333855750627</v>
      </c>
      <c r="KP321" s="115">
        <f t="shared" si="723"/>
        <v>718.32098768144249</v>
      </c>
      <c r="KQ321" s="115">
        <f t="shared" si="724"/>
        <v>733.28982528267215</v>
      </c>
      <c r="KR321" s="115">
        <f t="shared" si="725"/>
        <v>748.26770425664745</v>
      </c>
      <c r="KS321" s="115">
        <f t="shared" si="726"/>
        <v>763.25283032134803</v>
      </c>
      <c r="KT321" s="115">
        <f t="shared" si="727"/>
        <v>778.24371783895413</v>
      </c>
      <c r="KU321" s="115">
        <f t="shared" si="728"/>
        <v>793.23915099827559</v>
      </c>
      <c r="KV321" s="115">
        <f t="shared" si="729"/>
        <v>808.23814975264031</v>
      </c>
      <c r="KW321" s="115">
        <f t="shared" si="730"/>
        <v>823.239939958945</v>
      </c>
      <c r="KX321" s="115">
        <f t="shared" si="731"/>
        <v>838.24392721645381</v>
      </c>
      <c r="KY321" s="115">
        <f t="shared" si="732"/>
        <v>853.24967395585213</v>
      </c>
      <c r="KZ321" s="115">
        <f t="shared" si="733"/>
        <v>868.25687937848647</v>
      </c>
      <c r="LA321" s="115">
        <f t="shared" si="734"/>
        <v>883.26536189162448</v>
      </c>
      <c r="LB321" s="360">
        <f t="shared" si="735"/>
        <v>898.27504372752287</v>
      </c>
      <c r="LC321" s="115">
        <f t="shared" si="736"/>
        <v>913.28593747197647</v>
      </c>
      <c r="LD321" s="115">
        <f t="shared" si="737"/>
        <v>928.29813426190185</v>
      </c>
      <c r="LE321" s="115">
        <f t="shared" si="738"/>
        <v>943.31179344159307</v>
      </c>
      <c r="LF321" s="115">
        <f t="shared" si="739"/>
        <v>958.32713349386449</v>
      </c>
      <c r="LG321" s="115">
        <f t="shared" si="740"/>
        <v>973.34442408567588</v>
      </c>
      <c r="LH321" s="115">
        <f t="shared" si="741"/>
        <v>988.36397908830781</v>
      </c>
      <c r="LI321" s="115">
        <f t="shared" si="742"/>
        <v>1003.386150450085</v>
      </c>
      <c r="LJ321" s="115">
        <f t="shared" si="743"/>
        <v>1018.4113228152751</v>
      </c>
      <c r="LK321" s="115">
        <f t="shared" si="744"/>
        <v>1033.4399087964123</v>
      </c>
      <c r="LL321" s="115">
        <f t="shared" si="745"/>
        <v>1048.4723448191696</v>
      </c>
      <c r="LM321" s="115">
        <f t="shared" si="746"/>
        <v>1063.5090874692221</v>
      </c>
      <c r="LN321" s="115">
        <f t="shared" si="747"/>
        <v>1078.550610279518</v>
      </c>
      <c r="LO321" s="115">
        <f t="shared" si="748"/>
        <v>1093.5974009041922</v>
      </c>
      <c r="LP321" s="115">
        <f t="shared" si="749"/>
        <v>1108.6499586321413</v>
      </c>
      <c r="LQ321" s="115">
        <f t="shared" si="750"/>
        <v>1123.7087921991861</v>
      </c>
      <c r="LR321" s="115">
        <f t="shared" si="751"/>
        <v>1138.774417862893</v>
      </c>
      <c r="LS321" s="115">
        <f t="shared" si="752"/>
        <v>1153.847357708592</v>
      </c>
      <c r="LT321" s="115">
        <f t="shared" si="753"/>
        <v>1168.9281381590311</v>
      </c>
      <c r="LU321" s="115">
        <f t="shared" si="754"/>
        <v>1184.0172886635046</v>
      </c>
      <c r="LX321" s="269">
        <v>630</v>
      </c>
      <c r="LY321" s="352">
        <v>63000</v>
      </c>
      <c r="LZ321" s="351">
        <f t="shared" si="880"/>
        <v>6.7165361879080177E-2</v>
      </c>
      <c r="MA321" s="351">
        <f t="shared" si="881"/>
        <v>0.13411625500991609</v>
      </c>
      <c r="MB321" s="351">
        <f t="shared" si="882"/>
        <v>0.2006445863712209</v>
      </c>
      <c r="MC321" s="351">
        <f t="shared" si="883"/>
        <v>0.26655451267767599</v>
      </c>
      <c r="MD321" s="351">
        <f t="shared" si="884"/>
        <v>0.33166738558323211</v>
      </c>
      <c r="ME321" s="351">
        <f t="shared" si="885"/>
        <v>0.39582547256103673</v>
      </c>
      <c r="MF321" s="351">
        <f t="shared" si="886"/>
        <v>0.45889431708313483</v>
      </c>
      <c r="MG321" s="351">
        <f t="shared" si="887"/>
        <v>0.52076375672426212</v>
      </c>
      <c r="MH321" s="351">
        <f t="shared" si="888"/>
        <v>0.58134774326464755</v>
      </c>
      <c r="MI321" s="351">
        <f t="shared" si="889"/>
        <v>0.64058319074341186</v>
      </c>
      <c r="MJ321" s="351">
        <f t="shared" si="890"/>
        <v>0.69842811359969126</v>
      </c>
      <c r="MK321" s="351">
        <f t="shared" si="891"/>
        <v>0.75485931446135657</v>
      </c>
      <c r="ML321" s="351">
        <f t="shared" si="892"/>
        <v>0.8098698514342344</v>
      </c>
      <c r="MM321" s="351">
        <f t="shared" si="893"/>
        <v>0.86346647026769019</v>
      </c>
      <c r="MN321" s="351">
        <f t="shared" si="894"/>
        <v>0.91566713793624566</v>
      </c>
      <c r="MO321" s="351">
        <f t="shared" si="895"/>
        <v>0.96649876826912851</v>
      </c>
      <c r="MP321" s="351">
        <f t="shared" si="896"/>
        <v>1.0159951914113383</v>
      </c>
      <c r="MQ321" s="351">
        <f t="shared" si="897"/>
        <v>1.0641953886964088</v>
      </c>
      <c r="MR321" s="351">
        <f t="shared" si="898"/>
        <v>1.1111419928130137</v>
      </c>
      <c r="MS321" s="351">
        <f t="shared" si="899"/>
        <v>1.156880038851043</v>
      </c>
      <c r="MT321" s="351">
        <f t="shared" si="900"/>
        <v>1.2014559434200833</v>
      </c>
      <c r="MU321" s="351">
        <f t="shared" si="901"/>
        <v>1.2449166850270128</v>
      </c>
      <c r="MV321" s="351">
        <f t="shared" si="902"/>
        <v>1.2873091579376832</v>
      </c>
      <c r="MW321" s="351">
        <f t="shared" si="903"/>
        <v>1.3286796727498364</v>
      </c>
      <c r="MX321" s="351">
        <f t="shared" si="904"/>
        <v>1.3690735790535284</v>
      </c>
      <c r="MY321" s="351">
        <f t="shared" si="905"/>
        <v>1.4085349882715921</v>
      </c>
      <c r="MZ321" s="351">
        <f t="shared" si="906"/>
        <v>1.4471065776659189</v>
      </c>
      <c r="NA321" s="351">
        <f t="shared" si="907"/>
        <v>1.4848294593206963</v>
      </c>
      <c r="NB321" s="351">
        <f t="shared" si="908"/>
        <v>1.52174310052939</v>
      </c>
      <c r="NC321" s="351">
        <f t="shared" si="909"/>
        <v>1.5578852843490674</v>
      </c>
      <c r="ND321" s="351">
        <f t="shared" si="910"/>
        <v>1.593292101119401</v>
      </c>
      <c r="NE321" s="351">
        <f t="shared" si="911"/>
        <v>1.6279979634802426</v>
      </c>
      <c r="NF321" s="351">
        <f t="shared" si="912"/>
        <v>1.6620356388819508</v>
      </c>
      <c r="NG321" s="351">
        <f t="shared" si="913"/>
        <v>1.6954362947960182</v>
      </c>
      <c r="NH321" s="351">
        <f t="shared" si="914"/>
        <v>1.7282295528321387</v>
      </c>
      <c r="NI321" s="351">
        <f t="shared" si="915"/>
        <v>1.7604435487825278</v>
      </c>
      <c r="NJ321" s="351">
        <f t="shared" si="916"/>
        <v>1.7921049962747964</v>
      </c>
      <c r="NK321" s="351">
        <f t="shared" si="917"/>
        <v>1.8232392522462821</v>
      </c>
      <c r="NL321" s="351">
        <f t="shared" si="918"/>
        <v>1.853870382878638</v>
      </c>
      <c r="NM321" s="351">
        <f t="shared" si="919"/>
        <v>1.8840212289705272</v>
      </c>
      <c r="NN321" s="351">
        <f t="shared" si="920"/>
        <v>1.9137134699948277</v>
      </c>
      <c r="NO321" s="351">
        <f t="shared" si="921"/>
        <v>1.9429676862983989</v>
      </c>
      <c r="NP321" s="351">
        <f t="shared" si="922"/>
        <v>1.9718034190680682</v>
      </c>
      <c r="NQ321" s="351">
        <f t="shared" si="923"/>
        <v>2.0002392278153827</v>
      </c>
      <c r="NR321" s="351">
        <f t="shared" si="924"/>
        <v>2.0282927452321706</v>
      </c>
      <c r="NS321" s="351">
        <f t="shared" si="925"/>
        <v>2.055980729345007</v>
      </c>
      <c r="NT321" s="351">
        <f t="shared" si="926"/>
        <v>2.0833191129542472</v>
      </c>
      <c r="NU321" s="351">
        <f t="shared" si="927"/>
        <v>2.1103230503861812</v>
      </c>
      <c r="NV321" s="351">
        <f t="shared" si="928"/>
        <v>2.1370069616182357</v>
      </c>
      <c r="NW321" s="351">
        <f t="shared" si="929"/>
        <v>2.1633845738595148</v>
      </c>
      <c r="NX321" s="351">
        <f t="shared" si="930"/>
        <v>2.1894689606843083</v>
      </c>
      <c r="NY321" s="351">
        <f t="shared" si="931"/>
        <v>2.2152725788261129</v>
      </c>
      <c r="NZ321" s="351">
        <f t="shared" si="932"/>
        <v>2.2408073027453956</v>
      </c>
      <c r="OA321" s="351">
        <f t="shared" si="933"/>
        <v>2.2660844570869276</v>
      </c>
      <c r="OB321" s="351">
        <f t="shared" si="934"/>
        <v>2.2911148471426386</v>
      </c>
      <c r="OC321" s="351">
        <f t="shared" si="935"/>
        <v>2.3159087874343429</v>
      </c>
      <c r="OD321" s="351">
        <f t="shared" si="936"/>
        <v>2.3404761285277904</v>
      </c>
      <c r="OE321" s="351">
        <f t="shared" si="937"/>
        <v>2.3648262821856734</v>
      </c>
      <c r="OF321" s="351">
        <f t="shared" si="938"/>
        <v>2.3889682449628444</v>
      </c>
      <c r="OG321" s="351">
        <f t="shared" si="939"/>
        <v>2.4129106203421382</v>
      </c>
    </row>
    <row r="322" spans="55:397">
      <c r="BC322" s="173"/>
      <c r="BD322" s="182">
        <f t="shared" si="944"/>
        <v>0.22336100866053796</v>
      </c>
      <c r="BE322" s="91">
        <f t="shared" si="944"/>
        <v>226.32054202529008</v>
      </c>
      <c r="BF322" s="170">
        <f t="shared" si="944"/>
        <v>0.36391787340606258</v>
      </c>
      <c r="BG322" s="170">
        <f t="shared" si="944"/>
        <v>216.64999771199948</v>
      </c>
      <c r="BH322" s="116">
        <f t="shared" si="944"/>
        <v>0</v>
      </c>
      <c r="BI322" s="116"/>
      <c r="BJ322" s="109"/>
      <c r="BK322" s="210">
        <v>64000</v>
      </c>
      <c r="BL322" s="211">
        <v>19.507199999999997</v>
      </c>
      <c r="BM322" s="285">
        <v>640</v>
      </c>
      <c r="BN322" s="115"/>
      <c r="BO322" s="105">
        <f t="shared" si="756"/>
        <v>48.0917928992952</v>
      </c>
      <c r="BP322" s="201">
        <f t="shared" si="757"/>
        <v>7.7330421903287039E-2</v>
      </c>
      <c r="BQ322" s="205">
        <f t="shared" si="943"/>
        <v>-56.500002288000502</v>
      </c>
      <c r="BR322" s="208">
        <f t="shared" si="941"/>
        <v>216.64999771199948</v>
      </c>
      <c r="BS322" s="94"/>
      <c r="BT322" s="196">
        <f t="shared" si="758"/>
        <v>573.56933718429855</v>
      </c>
      <c r="BU322" s="128"/>
      <c r="BV322" s="228">
        <f t="shared" si="819"/>
        <v>4.7462909350402371E-2</v>
      </c>
      <c r="BW322" s="165">
        <f t="shared" si="632"/>
        <v>6.3126875023091458E-2</v>
      </c>
      <c r="BX322" s="200">
        <f t="shared" si="942"/>
        <v>0.75186533996876448</v>
      </c>
      <c r="BY322" s="279"/>
      <c r="CC322" s="275">
        <v>643.24148634194933</v>
      </c>
      <c r="CD322" s="274">
        <v>65000</v>
      </c>
      <c r="CE322" s="72">
        <f t="shared" si="635"/>
        <v>7.1637482277508713E-2</v>
      </c>
      <c r="CF322" s="72">
        <f t="shared" si="636"/>
        <v>0.143013271303992</v>
      </c>
      <c r="CG322" s="72">
        <f t="shared" si="637"/>
        <v>0.21387450748027589</v>
      </c>
      <c r="CH322" s="72">
        <f t="shared" si="638"/>
        <v>0.28398521012602707</v>
      </c>
      <c r="CI322" s="72">
        <f t="shared" si="639"/>
        <v>0.35313287858271603</v>
      </c>
      <c r="CJ322" s="72">
        <f t="shared" si="640"/>
        <v>0.42113322316765794</v>
      </c>
      <c r="CK322" s="72">
        <f t="shared" si="641"/>
        <v>0.48783286966716566</v>
      </c>
      <c r="CL322" s="72">
        <f t="shared" si="642"/>
        <v>0.55311013161405453</v>
      </c>
      <c r="CM322" s="72">
        <f t="shared" si="643"/>
        <v>0.61687413278666092</v>
      </c>
      <c r="CN322" s="72">
        <f t="shared" si="644"/>
        <v>0.67906266909912705</v>
      </c>
      <c r="CO322" s="72">
        <f t="shared" si="645"/>
        <v>0.73963922782743496</v>
      </c>
      <c r="CP322" s="72">
        <f t="shared" si="646"/>
        <v>0.79858955118636277</v>
      </c>
      <c r="CQ322" s="72">
        <f t="shared" si="647"/>
        <v>0.85591806428953576</v>
      </c>
      <c r="CR322" s="72">
        <f t="shared" si="648"/>
        <v>0.91164440627790777</v>
      </c>
      <c r="CS322" s="72">
        <f t="shared" si="649"/>
        <v>0.96580022395593434</v>
      </c>
      <c r="CT322" s="72">
        <f t="shared" si="650"/>
        <v>1.0184263191299479</v>
      </c>
      <c r="CU322" s="72">
        <f t="shared" si="651"/>
        <v>1.0695701879502748</v>
      </c>
      <c r="CV322" s="72">
        <f t="shared" si="652"/>
        <v>1.1192839530495475</v>
      </c>
      <c r="CW322" s="72">
        <f t="shared" si="653"/>
        <v>1.1676226651418038</v>
      </c>
      <c r="CX322" s="72">
        <f t="shared" si="654"/>
        <v>1.2146429371478231</v>
      </c>
      <c r="CY322" s="72">
        <f t="shared" si="655"/>
        <v>1.260401867948661</v>
      </c>
      <c r="CZ322" s="72">
        <f t="shared" si="656"/>
        <v>1.3049562120334504</v>
      </c>
      <c r="DA322" s="72">
        <f t="shared" si="657"/>
        <v>1.3483617536248802</v>
      </c>
      <c r="DB322" s="72">
        <f t="shared" si="658"/>
        <v>1.3906728478975945</v>
      </c>
      <c r="DC322" s="72">
        <f t="shared" si="659"/>
        <v>1.4319420966663585</v>
      </c>
      <c r="DD322" s="72">
        <f t="shared" si="660"/>
        <v>1.4722201307841734</v>
      </c>
      <c r="DE322" s="72">
        <f t="shared" si="661"/>
        <v>1.511555476085449</v>
      </c>
      <c r="DF322" s="72">
        <f t="shared" si="662"/>
        <v>1.5499944838442821</v>
      </c>
      <c r="DG322" s="72">
        <f t="shared" si="663"/>
        <v>1.5875813103160474</v>
      </c>
      <c r="DH322" s="72">
        <f t="shared" si="664"/>
        <v>1.6243579329872528</v>
      </c>
      <c r="DI322" s="72">
        <f t="shared" si="665"/>
        <v>1.6603641937075555</v>
      </c>
      <c r="DJ322" s="72">
        <f t="shared" si="666"/>
        <v>1.6956378609737837</v>
      </c>
      <c r="DK322" s="72">
        <f t="shared" si="667"/>
        <v>1.7302147053392769</v>
      </c>
      <c r="DL322" s="72">
        <f t="shared" si="668"/>
        <v>1.7641285832932683</v>
      </c>
      <c r="DM322" s="72">
        <f t="shared" si="669"/>
        <v>1.7974115260506403</v>
      </c>
      <c r="DN322" s="72">
        <f t="shared" si="670"/>
        <v>1.830093830560914</v>
      </c>
      <c r="DO322" s="72">
        <f t="shared" si="671"/>
        <v>1.8622041507300291</v>
      </c>
      <c r="DP322" s="72">
        <f t="shared" si="672"/>
        <v>1.8937695873843658</v>
      </c>
      <c r="DQ322" s="72">
        <f t="shared" si="673"/>
        <v>1.9248157759237641</v>
      </c>
      <c r="DR322" s="72">
        <f t="shared" si="674"/>
        <v>1.9553669709328751</v>
      </c>
      <c r="DS322" s="72">
        <f t="shared" si="675"/>
        <v>1.9854461272678785</v>
      </c>
      <c r="DT322" s="72">
        <f t="shared" si="676"/>
        <v>2.0150749773243364</v>
      </c>
      <c r="DU322" s="72">
        <f t="shared" si="677"/>
        <v>2.0442741043342392</v>
      </c>
      <c r="DV322" s="72">
        <f t="shared" si="678"/>
        <v>2.0730630116464255</v>
      </c>
      <c r="DW322" s="72">
        <f t="shared" si="679"/>
        <v>2.1014601880225023</v>
      </c>
      <c r="DX322" s="72">
        <f t="shared" si="680"/>
        <v>2.1294831690364333</v>
      </c>
      <c r="DY322" s="72">
        <f t="shared" si="681"/>
        <v>2.1571485947052342</v>
      </c>
      <c r="DZ322" s="72">
        <f t="shared" si="682"/>
        <v>2.184472263504543</v>
      </c>
      <c r="EA322" s="72">
        <f t="shared" si="683"/>
        <v>2.2114691829393625</v>
      </c>
      <c r="EB322" s="72">
        <f t="shared" si="684"/>
        <v>2.2381536168493819</v>
      </c>
      <c r="EC322" s="72">
        <f t="shared" si="685"/>
        <v>2.2645391296318977</v>
      </c>
      <c r="ED322" s="72">
        <f t="shared" si="686"/>
        <v>2.2906386275648662</v>
      </c>
      <c r="EE322" s="72">
        <f t="shared" si="687"/>
        <v>2.3164643974091774</v>
      </c>
      <c r="EF322" s="72">
        <f t="shared" si="688"/>
        <v>2.3420281424638016</v>
      </c>
      <c r="EG322" s="72">
        <f t="shared" si="689"/>
        <v>2.367341016240502</v>
      </c>
      <c r="EH322" s="72">
        <f t="shared" si="690"/>
        <v>2.3924136539170493</v>
      </c>
      <c r="EI322" s="72">
        <f t="shared" si="691"/>
        <v>2.4172562017195447</v>
      </c>
      <c r="EJ322" s="72">
        <f t="shared" si="692"/>
        <v>2.4418783443759011</v>
      </c>
      <c r="EK322" s="72">
        <f t="shared" si="693"/>
        <v>2.4662893307739897</v>
      </c>
      <c r="EL322" s="72">
        <f t="shared" si="694"/>
        <v>2.4904979979494892</v>
      </c>
      <c r="EO322" s="275">
        <v>643.24148634194933</v>
      </c>
      <c r="EP322" s="274">
        <v>65000</v>
      </c>
      <c r="EQ322" s="149">
        <f t="shared" si="759"/>
        <v>216.87236418746082</v>
      </c>
      <c r="ER322" s="149">
        <f t="shared" si="760"/>
        <v>217.53621734331404</v>
      </c>
      <c r="ES322" s="149">
        <f t="shared" si="761"/>
        <v>218.63201176454828</v>
      </c>
      <c r="ET322" s="149">
        <f t="shared" si="762"/>
        <v>220.14445816447724</v>
      </c>
      <c r="EU322" s="149">
        <f t="shared" si="763"/>
        <v>222.05337127606731</v>
      </c>
      <c r="EV322" s="149">
        <f t="shared" si="764"/>
        <v>224.33471142527893</v>
      </c>
      <c r="EW322" s="149">
        <f t="shared" si="765"/>
        <v>226.96171037827071</v>
      </c>
      <c r="EX322" s="149">
        <f t="shared" si="766"/>
        <v>229.90597990269157</v>
      </c>
      <c r="EY322" s="149">
        <f t="shared" si="767"/>
        <v>233.13852257260433</v>
      </c>
      <c r="EZ322" s="149">
        <f t="shared" si="768"/>
        <v>236.63059178506757</v>
      </c>
      <c r="FA322" s="149">
        <f t="shared" si="769"/>
        <v>240.35437535915457</v>
      </c>
      <c r="FB322" s="149">
        <f t="shared" si="770"/>
        <v>244.28350002403786</v>
      </c>
      <c r="FC322" s="149">
        <f t="shared" si="771"/>
        <v>248.39337047799734</v>
      </c>
      <c r="FD322" s="149">
        <f t="shared" si="772"/>
        <v>252.6613663648497</v>
      </c>
      <c r="FE322" s="149">
        <f t="shared" si="773"/>
        <v>257.06692453063289</v>
      </c>
      <c r="FF322" s="149">
        <f t="shared" si="774"/>
        <v>261.59153385500679</v>
      </c>
      <c r="FG322" s="149">
        <f t="shared" si="775"/>
        <v>266.21866735514351</v>
      </c>
      <c r="FH322" s="149">
        <f t="shared" si="776"/>
        <v>270.93367241084405</v>
      </c>
      <c r="FI322" s="149">
        <f t="shared" si="777"/>
        <v>275.72363576579664</v>
      </c>
      <c r="FJ322" s="149">
        <f t="shared" si="778"/>
        <v>280.57723598506044</v>
      </c>
      <c r="FK322" s="149">
        <f t="shared" si="779"/>
        <v>285.48459258705486</v>
      </c>
      <c r="FL322" s="149">
        <f t="shared" si="780"/>
        <v>290.43711822776623</v>
      </c>
      <c r="FM322" s="149">
        <f t="shared" si="781"/>
        <v>295.42737808964637</v>
      </c>
      <c r="FN322" s="149">
        <f t="shared" si="782"/>
        <v>300.44895895189751</v>
      </c>
      <c r="FO322" s="149">
        <f t="shared" si="783"/>
        <v>305.49634920204295</v>
      </c>
      <c r="FP322" s="149">
        <f t="shared" si="784"/>
        <v>310.56483019753801</v>
      </c>
      <c r="FQ322" s="149">
        <f t="shared" si="785"/>
        <v>315.65037881558652</v>
      </c>
      <c r="FR322" s="149">
        <f t="shared" si="786"/>
        <v>320.74958066735701</v>
      </c>
      <c r="FS322" s="149">
        <f t="shared" si="787"/>
        <v>325.85955324141014</v>
      </c>
      <c r="FT322" s="149">
        <f t="shared" si="788"/>
        <v>330.97787813549593</v>
      </c>
      <c r="FU322" s="149">
        <f t="shared" si="789"/>
        <v>336.10254150196357</v>
      </c>
      <c r="FV322" s="149">
        <f t="shared" si="790"/>
        <v>341.23188184506381</v>
      </c>
      <c r="FW322" s="149">
        <f t="shared" si="791"/>
        <v>346.36454435048506</v>
      </c>
      <c r="FX322" s="149">
        <f t="shared" si="792"/>
        <v>351.49944098601844</v>
      </c>
      <c r="FY322" s="149">
        <f t="shared" si="793"/>
        <v>356.63571567877625</v>
      </c>
      <c r="FZ322" s="149">
        <f t="shared" si="794"/>
        <v>361.77271394309838</v>
      </c>
      <c r="GA322" s="149">
        <f t="shared" si="795"/>
        <v>366.909956400635</v>
      </c>
      <c r="GB322" s="149">
        <f t="shared" si="796"/>
        <v>372.04711569779681</v>
      </c>
      <c r="GC322" s="149">
        <f t="shared" si="797"/>
        <v>377.18399638467559</v>
      </c>
      <c r="GD322" s="149">
        <f t="shared" si="798"/>
        <v>382.32051737307273</v>
      </c>
      <c r="GE322" s="317">
        <f t="shared" si="799"/>
        <v>387.45669663932466</v>
      </c>
      <c r="GF322" s="149">
        <f t="shared" si="800"/>
        <v>392.59263788036355</v>
      </c>
      <c r="GG322" s="149">
        <f t="shared" si="801"/>
        <v>397.7285188691846</v>
      </c>
      <c r="GH322" s="149">
        <f t="shared" si="802"/>
        <v>402.86458128903791</v>
      </c>
      <c r="GI322" s="149">
        <f t="shared" si="803"/>
        <v>408.00112185465758</v>
      </c>
      <c r="GJ322" s="149">
        <f t="shared" si="804"/>
        <v>413.13848455410647</v>
      </c>
      <c r="GK322" s="149">
        <f t="shared" si="805"/>
        <v>418.27705386680123</v>
      </c>
      <c r="GL322" s="149">
        <f t="shared" si="806"/>
        <v>423.41724883236412</v>
      </c>
      <c r="GM322" s="149">
        <f t="shared" si="807"/>
        <v>428.5595178614933</v>
      </c>
      <c r="GN322" s="149">
        <f t="shared" si="808"/>
        <v>433.70433419437882</v>
      </c>
      <c r="GO322" s="149">
        <f t="shared" si="809"/>
        <v>438.85219192460414</v>
      </c>
      <c r="GP322" s="149">
        <f t="shared" si="810"/>
        <v>444.00360251721759</v>
      </c>
      <c r="GQ322" s="149">
        <f t="shared" si="811"/>
        <v>449.15909175895052</v>
      </c>
      <c r="GR322" s="149">
        <f t="shared" si="812"/>
        <v>454.31919708662468</v>
      </c>
      <c r="GS322" s="149">
        <f t="shared" si="813"/>
        <v>459.48446524674563</v>
      </c>
      <c r="GT322" s="149">
        <f t="shared" si="814"/>
        <v>464.65545024533316</v>
      </c>
      <c r="GU322" s="149">
        <f t="shared" si="815"/>
        <v>469.83271155227055</v>
      </c>
      <c r="GV322" s="149">
        <f t="shared" si="816"/>
        <v>475.0168125289926</v>
      </c>
      <c r="GW322" s="149">
        <f t="shared" si="817"/>
        <v>480.20831905228187</v>
      </c>
      <c r="GX322" s="149">
        <f t="shared" si="818"/>
        <v>485.40779831035678</v>
      </c>
      <c r="HA322" s="269">
        <v>633.56726247771348</v>
      </c>
      <c r="HB322" s="274">
        <v>64000</v>
      </c>
      <c r="HC322" s="149">
        <f t="shared" si="820"/>
        <v>39.778038813255286</v>
      </c>
      <c r="HD322" s="149">
        <f t="shared" si="821"/>
        <v>79.42026085041293</v>
      </c>
      <c r="HE322" s="149">
        <f t="shared" si="822"/>
        <v>118.79515028162179</v>
      </c>
      <c r="HF322" s="149">
        <f t="shared" si="823"/>
        <v>157.77943283213511</v>
      </c>
      <c r="HG322" s="149">
        <f t="shared" si="824"/>
        <v>196.26135270068707</v>
      </c>
      <c r="HH322" s="149">
        <f t="shared" si="825"/>
        <v>234.14308206684117</v>
      </c>
      <c r="HI322" s="149">
        <f t="shared" si="826"/>
        <v>271.34217824013501</v>
      </c>
      <c r="HJ322" s="149">
        <f t="shared" si="827"/>
        <v>307.7921166091877</v>
      </c>
      <c r="HK322" s="149">
        <f t="shared" si="828"/>
        <v>343.44201592328051</v>
      </c>
      <c r="HL322" s="149">
        <f t="shared" si="829"/>
        <v>378.2557265523223</v>
      </c>
      <c r="HM322" s="149">
        <f t="shared" si="830"/>
        <v>412.21047213599229</v>
      </c>
      <c r="HN322" s="149">
        <f t="shared" si="831"/>
        <v>445.29522704472856</v>
      </c>
      <c r="HO322" s="149">
        <f t="shared" si="832"/>
        <v>477.50898593092995</v>
      </c>
      <c r="HP322" s="149">
        <f t="shared" si="833"/>
        <v>508.85904683412144</v>
      </c>
      <c r="HQ322" s="149">
        <f t="shared" si="834"/>
        <v>539.35939331145812</v>
      </c>
      <c r="HR322" s="149">
        <f t="shared" si="835"/>
        <v>569.02922874953674</v>
      </c>
      <c r="HS322" s="149">
        <f t="shared" si="836"/>
        <v>597.89168979810847</v>
      </c>
      <c r="HT322" s="149">
        <f t="shared" si="837"/>
        <v>625.97274635865836</v>
      </c>
      <c r="HU322" s="149">
        <f t="shared" si="838"/>
        <v>653.30028224139846</v>
      </c>
      <c r="HV322" s="149">
        <f t="shared" si="839"/>
        <v>679.90334240361403</v>
      </c>
      <c r="HW322" s="149">
        <f t="shared" si="840"/>
        <v>705.81152837906063</v>
      </c>
      <c r="HX322" s="149">
        <f t="shared" si="841"/>
        <v>731.05452196510316</v>
      </c>
      <c r="HY322" s="149">
        <f t="shared" si="842"/>
        <v>755.66171750473495</v>
      </c>
      <c r="HZ322" s="149">
        <f t="shared" si="843"/>
        <v>779.66194445921099</v>
      </c>
      <c r="IA322" s="149">
        <f t="shared" si="844"/>
        <v>803.08326389127228</v>
      </c>
      <c r="IB322" s="149">
        <f t="shared" si="845"/>
        <v>825.95282461602744</v>
      </c>
      <c r="IC322" s="149">
        <f t="shared" si="846"/>
        <v>848.29676690256122</v>
      </c>
      <c r="ID322" s="149">
        <f t="shared" si="847"/>
        <v>870.1401635944195</v>
      </c>
      <c r="IE322" s="149">
        <f t="shared" si="848"/>
        <v>891.50699029486498</v>
      </c>
      <c r="IF322" s="149">
        <f t="shared" si="849"/>
        <v>912.42011780952123</v>
      </c>
      <c r="IG322" s="149">
        <f t="shared" si="850"/>
        <v>932.90132135555143</v>
      </c>
      <c r="IH322" s="149">
        <f t="shared" si="851"/>
        <v>952.97130214911078</v>
      </c>
      <c r="II322" s="149">
        <f t="shared" si="852"/>
        <v>972.64971789402102</v>
      </c>
      <c r="IJ322" s="149">
        <f t="shared" si="853"/>
        <v>991.95521943978076</v>
      </c>
      <c r="IK322" s="149">
        <f t="shared" si="854"/>
        <v>1010.9054914812288</v>
      </c>
      <c r="IL322" s="149">
        <f t="shared" si="855"/>
        <v>1029.5172956580916</v>
      </c>
      <c r="IM322" s="149">
        <f t="shared" si="856"/>
        <v>1047.8065148012508</v>
      </c>
      <c r="IN322" s="149">
        <f t="shared" si="857"/>
        <v>1065.7881973810527</v>
      </c>
      <c r="IO322" s="149">
        <f t="shared" si="858"/>
        <v>1083.4766014568058</v>
      </c>
      <c r="IP322" s="149">
        <f t="shared" si="859"/>
        <v>1100.8852376179909</v>
      </c>
      <c r="IQ322" s="317">
        <f t="shared" si="860"/>
        <v>1118.0269105571067</v>
      </c>
      <c r="IR322" s="149">
        <f t="shared" si="861"/>
        <v>1134.913759030009</v>
      </c>
      <c r="IS322" s="149">
        <f t="shared" si="862"/>
        <v>1151.5572940487718</v>
      </c>
      <c r="IT322" s="149">
        <f t="shared" si="863"/>
        <v>1167.968435220225</v>
      </c>
      <c r="IU322" s="149">
        <f t="shared" si="864"/>
        <v>1184.1575451947747</v>
      </c>
      <c r="IV322" s="149">
        <f t="shared" si="865"/>
        <v>1200.1344622284707</v>
      </c>
      <c r="IW322" s="149">
        <f t="shared" si="866"/>
        <v>1215.908530889408</v>
      </c>
      <c r="IX322" s="149">
        <f t="shared" si="867"/>
        <v>1231.4886309596923</v>
      </c>
      <c r="IY322" s="149">
        <f t="shared" si="868"/>
        <v>1246.8832045981915</v>
      </c>
      <c r="IZ322" s="149">
        <f t="shared" si="869"/>
        <v>1262.1002818384768</v>
      </c>
      <c r="JA322" s="149">
        <f t="shared" si="870"/>
        <v>1277.1475045019508</v>
      </c>
      <c r="JB322" s="149">
        <f t="shared" si="871"/>
        <v>1292.0321486089861</v>
      </c>
      <c r="JC322" s="149">
        <f t="shared" si="872"/>
        <v>1306.761145371614</v>
      </c>
      <c r="JD322" s="149">
        <f t="shared" si="873"/>
        <v>1321.3411008505695</v>
      </c>
      <c r="JE322" s="149">
        <f t="shared" si="874"/>
        <v>1335.7783143576012</v>
      </c>
      <c r="JF322" s="149">
        <f t="shared" si="875"/>
        <v>1350.0787956812921</v>
      </c>
      <c r="JG322" s="149">
        <f t="shared" si="876"/>
        <v>1364.2482812114779</v>
      </c>
      <c r="JH322" s="149">
        <f t="shared" si="877"/>
        <v>1378.2922490338053</v>
      </c>
      <c r="JI322" s="149">
        <f t="shared" si="878"/>
        <v>1392.2159330622969</v>
      </c>
      <c r="JJ322" s="149">
        <f t="shared" si="879"/>
        <v>1406.0243362739809</v>
      </c>
      <c r="JL322" s="275">
        <v>643.24148634194933</v>
      </c>
      <c r="JM322" s="274">
        <v>65000</v>
      </c>
      <c r="JN322" s="115">
        <f t="shared" si="695"/>
        <v>339.66725599263043</v>
      </c>
      <c r="JO322" s="115">
        <f t="shared" si="696"/>
        <v>350.33110914848362</v>
      </c>
      <c r="JP322" s="115">
        <f t="shared" si="697"/>
        <v>361.42690356971787</v>
      </c>
      <c r="JQ322" s="115">
        <f t="shared" si="698"/>
        <v>372.93934996964686</v>
      </c>
      <c r="JR322" s="115">
        <f t="shared" si="699"/>
        <v>384.84826308123689</v>
      </c>
      <c r="JS322" s="115">
        <f t="shared" si="700"/>
        <v>397.12960323044854</v>
      </c>
      <c r="JT322" s="115">
        <f t="shared" si="701"/>
        <v>409.75660218344029</v>
      </c>
      <c r="JU322" s="115">
        <f t="shared" si="702"/>
        <v>422.70087170786115</v>
      </c>
      <c r="JV322" s="115">
        <f t="shared" si="703"/>
        <v>435.93341437777394</v>
      </c>
      <c r="JW322" s="115">
        <f t="shared" si="704"/>
        <v>449.42548359023715</v>
      </c>
      <c r="JX322" s="115">
        <f t="shared" si="705"/>
        <v>463.14926716432416</v>
      </c>
      <c r="JY322" s="115">
        <f t="shared" si="706"/>
        <v>477.07839182920748</v>
      </c>
      <c r="JZ322" s="115">
        <f t="shared" si="707"/>
        <v>491.18826228316698</v>
      </c>
      <c r="KA322" s="115">
        <f t="shared" si="708"/>
        <v>505.45625817001934</v>
      </c>
      <c r="KB322" s="115">
        <f t="shared" si="709"/>
        <v>519.86181633580259</v>
      </c>
      <c r="KC322" s="115">
        <f t="shared" si="710"/>
        <v>534.38642566017643</v>
      </c>
      <c r="KD322" s="115">
        <f t="shared" si="711"/>
        <v>549.01355916031321</v>
      </c>
      <c r="KE322" s="115">
        <f t="shared" si="712"/>
        <v>563.72856421601364</v>
      </c>
      <c r="KF322" s="115">
        <f t="shared" si="713"/>
        <v>578.51852757096628</v>
      </c>
      <c r="KG322" s="115">
        <f t="shared" si="714"/>
        <v>593.37212779023002</v>
      </c>
      <c r="KH322" s="115">
        <f t="shared" si="715"/>
        <v>608.2794843922245</v>
      </c>
      <c r="KI322" s="115">
        <f t="shared" si="716"/>
        <v>623.23201003293593</v>
      </c>
      <c r="KJ322" s="115">
        <f t="shared" si="717"/>
        <v>638.22226989481601</v>
      </c>
      <c r="KK322" s="115">
        <f t="shared" si="718"/>
        <v>653.24385075706709</v>
      </c>
      <c r="KL322" s="115">
        <f t="shared" si="719"/>
        <v>668.29124100721265</v>
      </c>
      <c r="KM322" s="115">
        <f t="shared" si="720"/>
        <v>683.35972200270771</v>
      </c>
      <c r="KN322" s="115">
        <f t="shared" si="721"/>
        <v>698.44527062075622</v>
      </c>
      <c r="KO322" s="115">
        <f t="shared" si="722"/>
        <v>713.54447247252665</v>
      </c>
      <c r="KP322" s="115">
        <f t="shared" si="723"/>
        <v>728.65444504657978</v>
      </c>
      <c r="KQ322" s="115">
        <f t="shared" si="724"/>
        <v>743.77276994066551</v>
      </c>
      <c r="KR322" s="115">
        <f t="shared" si="725"/>
        <v>758.89743330713327</v>
      </c>
      <c r="KS322" s="115">
        <f t="shared" si="726"/>
        <v>774.02677365023351</v>
      </c>
      <c r="KT322" s="115">
        <f t="shared" si="727"/>
        <v>789.1594361556547</v>
      </c>
      <c r="KU322" s="115">
        <f t="shared" si="728"/>
        <v>804.29433279118803</v>
      </c>
      <c r="KV322" s="115">
        <f t="shared" si="729"/>
        <v>819.43060748394589</v>
      </c>
      <c r="KW322" s="115">
        <f t="shared" si="730"/>
        <v>834.56760574826808</v>
      </c>
      <c r="KX322" s="115">
        <f t="shared" si="731"/>
        <v>849.70484820580464</v>
      </c>
      <c r="KY322" s="115">
        <f t="shared" si="732"/>
        <v>864.84200750296645</v>
      </c>
      <c r="KZ322" s="115">
        <f t="shared" si="733"/>
        <v>879.97888818984529</v>
      </c>
      <c r="LA322" s="115">
        <f t="shared" si="734"/>
        <v>895.11540917824232</v>
      </c>
      <c r="LB322" s="360">
        <f t="shared" si="735"/>
        <v>910.25158844449425</v>
      </c>
      <c r="LC322" s="115">
        <f t="shared" si="736"/>
        <v>925.3875296855332</v>
      </c>
      <c r="LD322" s="115">
        <f t="shared" si="737"/>
        <v>940.52341067435418</v>
      </c>
      <c r="LE322" s="115">
        <f t="shared" si="738"/>
        <v>955.65947309420756</v>
      </c>
      <c r="LF322" s="115">
        <f t="shared" si="739"/>
        <v>970.79601365982717</v>
      </c>
      <c r="LG322" s="115">
        <f t="shared" si="740"/>
        <v>985.93337635927605</v>
      </c>
      <c r="LH322" s="115">
        <f t="shared" si="741"/>
        <v>1001.0719456719709</v>
      </c>
      <c r="LI322" s="115">
        <f t="shared" si="742"/>
        <v>1016.2121406375338</v>
      </c>
      <c r="LJ322" s="115">
        <f t="shared" si="743"/>
        <v>1031.3544096666628</v>
      </c>
      <c r="LK322" s="115">
        <f t="shared" si="744"/>
        <v>1046.4992259995483</v>
      </c>
      <c r="LL322" s="115">
        <f t="shared" si="745"/>
        <v>1061.6470837297738</v>
      </c>
      <c r="LM322" s="115">
        <f t="shared" si="746"/>
        <v>1076.7984943223873</v>
      </c>
      <c r="LN322" s="115">
        <f t="shared" si="747"/>
        <v>1091.9539835641201</v>
      </c>
      <c r="LO322" s="115">
        <f t="shared" si="748"/>
        <v>1107.1140888917944</v>
      </c>
      <c r="LP322" s="115">
        <f t="shared" si="749"/>
        <v>1122.2793570519152</v>
      </c>
      <c r="LQ322" s="115">
        <f t="shared" si="750"/>
        <v>1137.4503420505027</v>
      </c>
      <c r="LR322" s="115">
        <f t="shared" si="751"/>
        <v>1152.6276033574402</v>
      </c>
      <c r="LS322" s="115">
        <f t="shared" si="752"/>
        <v>1167.8117043341622</v>
      </c>
      <c r="LT322" s="115">
        <f t="shared" si="753"/>
        <v>1183.0032108574514</v>
      </c>
      <c r="LU322" s="115">
        <f t="shared" si="754"/>
        <v>1198.2026901155264</v>
      </c>
      <c r="LX322" s="269">
        <v>640</v>
      </c>
      <c r="LY322" s="352">
        <v>64000</v>
      </c>
      <c r="LZ322" s="351">
        <f t="shared" si="880"/>
        <v>6.9351752673058001E-2</v>
      </c>
      <c r="MA322" s="351">
        <f t="shared" si="881"/>
        <v>0.13846671309225464</v>
      </c>
      <c r="MB322" s="351">
        <f t="shared" si="882"/>
        <v>0.20711558756749002</v>
      </c>
      <c r="MC322" s="351">
        <f t="shared" si="883"/>
        <v>0.27508345129934592</v>
      </c>
      <c r="MD322" s="351">
        <f t="shared" si="884"/>
        <v>0.34217546158264145</v>
      </c>
      <c r="ME322" s="351">
        <f t="shared" si="885"/>
        <v>0.40822105870629311</v>
      </c>
      <c r="MF322" s="351">
        <f t="shared" si="886"/>
        <v>0.4730765064467658</v>
      </c>
      <c r="MG322" s="351">
        <f t="shared" si="887"/>
        <v>0.53662582124798686</v>
      </c>
      <c r="MH322" s="351">
        <f t="shared" si="888"/>
        <v>0.59878029325846993</v>
      </c>
      <c r="MI322" s="351">
        <f t="shared" si="889"/>
        <v>0.65947689674139898</v>
      </c>
      <c r="MJ322" s="351">
        <f t="shared" si="890"/>
        <v>0.71867592183286699</v>
      </c>
      <c r="MK322" s="351">
        <f t="shared" si="891"/>
        <v>0.77635814569642325</v>
      </c>
      <c r="ML322" s="351">
        <f t="shared" si="892"/>
        <v>0.83252181554031957</v>
      </c>
      <c r="MM322" s="351">
        <f t="shared" si="893"/>
        <v>0.88717965526566411</v>
      </c>
      <c r="MN322" s="351">
        <f t="shared" si="894"/>
        <v>0.94035604476212065</v>
      </c>
      <c r="MO322" s="351">
        <f t="shared" si="895"/>
        <v>0.99208446452690513</v>
      </c>
      <c r="MP322" s="351">
        <f t="shared" si="896"/>
        <v>1.0424052525771521</v>
      </c>
      <c r="MQ322" s="351">
        <f t="shared" si="897"/>
        <v>1.0913636866147913</v>
      </c>
      <c r="MR322" s="351">
        <f t="shared" si="898"/>
        <v>1.1390083811810896</v>
      </c>
      <c r="MS322" s="351">
        <f t="shared" si="899"/>
        <v>1.1853899752405146</v>
      </c>
      <c r="MT322" s="351">
        <f t="shared" si="900"/>
        <v>1.2305600781310075</v>
      </c>
      <c r="MU322" s="351">
        <f t="shared" si="901"/>
        <v>1.2745704391275743</v>
      </c>
      <c r="MV322" s="351">
        <f t="shared" si="902"/>
        <v>1.317472306337615</v>
      </c>
      <c r="MW322" s="351">
        <f t="shared" si="903"/>
        <v>1.3593159430150832</v>
      </c>
      <c r="MX322" s="351">
        <f t="shared" si="904"/>
        <v>1.4001502727354245</v>
      </c>
      <c r="MY322" s="351">
        <f t="shared" si="905"/>
        <v>1.4400226285991877</v>
      </c>
      <c r="MZ322" s="351">
        <f t="shared" si="906"/>
        <v>1.4789785853388246</v>
      </c>
      <c r="NA322" s="351">
        <f t="shared" si="907"/>
        <v>1.5170618566641181</v>
      </c>
      <c r="NB322" s="351">
        <f t="shared" si="908"/>
        <v>1.5543142432811172</v>
      </c>
      <c r="NC322" s="351">
        <f t="shared" si="909"/>
        <v>1.5907756197161278</v>
      </c>
      <c r="ND322" s="351">
        <f t="shared" si="910"/>
        <v>1.6264839503716231</v>
      </c>
      <c r="NE322" s="351">
        <f t="shared" si="911"/>
        <v>1.6614753271632847</v>
      </c>
      <c r="NF322" s="351">
        <f t="shared" si="912"/>
        <v>1.6957840226760421</v>
      </c>
      <c r="NG322" s="351">
        <f t="shared" si="913"/>
        <v>1.7294425540761553</v>
      </c>
      <c r="NH322" s="351">
        <f t="shared" si="914"/>
        <v>1.762481754069789</v>
      </c>
      <c r="NI322" s="351">
        <f t="shared" si="915"/>
        <v>1.7949308460457127</v>
      </c>
      <c r="NJ322" s="351">
        <f t="shared" si="916"/>
        <v>1.8268175212172666</v>
      </c>
      <c r="NK322" s="351">
        <f t="shared" si="917"/>
        <v>1.858168016116585</v>
      </c>
      <c r="NL322" s="351">
        <f t="shared" si="918"/>
        <v>1.8890071892191556</v>
      </c>
      <c r="NM322" s="351">
        <f t="shared" si="919"/>
        <v>1.9193585958104589</v>
      </c>
      <c r="NN322" s="351">
        <f t="shared" si="920"/>
        <v>1.9492445604669131</v>
      </c>
      <c r="NO322" s="351">
        <f t="shared" si="921"/>
        <v>1.9786862467254593</v>
      </c>
      <c r="NP322" s="351">
        <f t="shared" si="922"/>
        <v>2.0077037236716073</v>
      </c>
      <c r="NQ322" s="351">
        <f t="shared" si="923"/>
        <v>2.0363160292945279</v>
      </c>
      <c r="NR322" s="351">
        <f t="shared" si="924"/>
        <v>2.0645412305474808</v>
      </c>
      <c r="NS322" s="351">
        <f t="shared" si="925"/>
        <v>2.09239648011875</v>
      </c>
      <c r="NT322" s="351">
        <f t="shared" si="926"/>
        <v>2.1198980699672827</v>
      </c>
      <c r="NU322" s="351">
        <f t="shared" si="927"/>
        <v>2.147061481712353</v>
      </c>
      <c r="NV322" s="351">
        <f t="shared" si="928"/>
        <v>2.1739014339909608</v>
      </c>
      <c r="NW322" s="351">
        <f t="shared" si="929"/>
        <v>2.2004319269126835</v>
      </c>
      <c r="NX322" s="351">
        <f t="shared" si="930"/>
        <v>2.2266662837514613</v>
      </c>
      <c r="NY322" s="351">
        <f t="shared" si="931"/>
        <v>2.2526171900187055</v>
      </c>
      <c r="NZ322" s="351">
        <f t="shared" si="932"/>
        <v>2.2782967300633912</v>
      </c>
      <c r="OA322" s="351">
        <f t="shared" si="933"/>
        <v>2.3037164213434895</v>
      </c>
      <c r="OB322" s="351">
        <f t="shared" si="934"/>
        <v>2.328887246509816</v>
      </c>
      <c r="OC322" s="351">
        <f t="shared" si="935"/>
        <v>2.3538196834387026</v>
      </c>
      <c r="OD322" s="351">
        <f t="shared" si="936"/>
        <v>2.3785237333444122</v>
      </c>
      <c r="OE322" s="351">
        <f t="shared" si="937"/>
        <v>2.4030089470960236</v>
      </c>
      <c r="OF322" s="351">
        <f t="shared" si="938"/>
        <v>2.4272844498571091</v>
      </c>
      <c r="OG322" s="351">
        <f t="shared" si="939"/>
        <v>2.4513589641598972</v>
      </c>
    </row>
    <row r="323" spans="55:397">
      <c r="BC323" s="173"/>
      <c r="BD323" s="182">
        <f>BD322</f>
        <v>0.22336100866053796</v>
      </c>
      <c r="BE323" s="91">
        <f>BE322</f>
        <v>226.32054202529008</v>
      </c>
      <c r="BF323" s="170">
        <f>BF322</f>
        <v>0.36391787340606258</v>
      </c>
      <c r="BG323" s="170">
        <f>BG322</f>
        <v>216.64999771199948</v>
      </c>
      <c r="BH323" s="116">
        <f t="shared" si="944"/>
        <v>0</v>
      </c>
      <c r="BI323" s="116"/>
      <c r="BJ323" s="109"/>
      <c r="BK323" s="230">
        <v>65000</v>
      </c>
      <c r="BL323" s="231">
        <v>19.811999999999998</v>
      </c>
      <c r="BM323" s="286">
        <v>650</v>
      </c>
      <c r="BN323" s="115"/>
      <c r="BO323" s="232">
        <f t="shared" si="756"/>
        <v>45.06820300071157</v>
      </c>
      <c r="BP323" s="233">
        <f t="shared" si="757"/>
        <v>7.2468563602233443E-2</v>
      </c>
      <c r="BQ323" s="205">
        <f t="shared" si="943"/>
        <v>-56.500002288000502</v>
      </c>
      <c r="BR323" s="208">
        <f t="shared" si="941"/>
        <v>216.64999771199948</v>
      </c>
      <c r="BS323" s="94"/>
      <c r="BT323" s="196">
        <f t="shared" si="758"/>
        <v>573.56933718429855</v>
      </c>
      <c r="BU323" s="128"/>
      <c r="BV323" s="228">
        <f t="shared" si="819"/>
        <v>4.4478858130482676E-2</v>
      </c>
      <c r="BW323" s="235">
        <f>BV323/BX323</f>
        <v>5.9158011103864032E-2</v>
      </c>
      <c r="BX323" s="200">
        <f t="shared" si="942"/>
        <v>0.75186533996876448</v>
      </c>
      <c r="BY323" s="279"/>
      <c r="CC323" s="86"/>
      <c r="CD323" s="86"/>
      <c r="CE323" s="86"/>
      <c r="CF323" s="86"/>
      <c r="CG323" s="86"/>
      <c r="CH323" s="86"/>
      <c r="CI323" s="86"/>
      <c r="CJ323" s="86"/>
      <c r="CK323" s="86"/>
      <c r="CL323" s="86"/>
      <c r="CM323" s="86"/>
      <c r="CN323" s="86"/>
      <c r="CO323" s="86"/>
      <c r="CP323" s="86"/>
      <c r="CQ323" s="86"/>
      <c r="CR323" s="86"/>
      <c r="CS323" s="86"/>
      <c r="CT323" s="86"/>
      <c r="CU323" s="86"/>
      <c r="CV323" s="86"/>
      <c r="CW323" s="86"/>
      <c r="CX323" s="86"/>
      <c r="CY323" s="86"/>
      <c r="CZ323" s="86"/>
      <c r="DA323" s="86"/>
      <c r="DB323" s="86"/>
      <c r="DC323" s="86"/>
      <c r="DD323" s="86"/>
      <c r="DE323" s="86"/>
      <c r="DF323" s="86"/>
      <c r="DG323" s="86"/>
      <c r="DH323" s="86"/>
      <c r="DI323" s="86"/>
      <c r="DJ323" s="86"/>
      <c r="DK323" s="86"/>
      <c r="DL323" s="86"/>
      <c r="DM323" s="86"/>
      <c r="DN323" s="86"/>
      <c r="DO323" s="86"/>
      <c r="DP323" s="86"/>
      <c r="DQ323" s="86"/>
      <c r="DR323" s="86"/>
      <c r="DS323" s="86"/>
      <c r="DT323" s="86"/>
      <c r="DU323" s="86"/>
      <c r="DV323" s="86"/>
      <c r="DW323" s="86"/>
      <c r="DX323" s="86"/>
      <c r="DY323" s="86"/>
      <c r="DZ323" s="86"/>
      <c r="EA323" s="86"/>
      <c r="EB323" s="86"/>
      <c r="EC323" s="86"/>
      <c r="ED323" s="86"/>
      <c r="EE323" s="86"/>
      <c r="EF323" s="86"/>
      <c r="EG323" s="86"/>
      <c r="EH323" s="86"/>
      <c r="EI323" s="86"/>
      <c r="EJ323" s="86"/>
      <c r="EK323" s="86"/>
      <c r="EL323" s="86"/>
      <c r="EO323" s="86"/>
      <c r="EP323" s="86"/>
      <c r="EQ323" s="86"/>
      <c r="ER323" s="86"/>
      <c r="ES323" s="86"/>
      <c r="ET323" s="86"/>
      <c r="EU323" s="86"/>
      <c r="EV323" s="86"/>
      <c r="EW323" s="86"/>
      <c r="EX323" s="86"/>
      <c r="EY323" s="86"/>
      <c r="EZ323" s="86"/>
      <c r="FA323" s="86"/>
      <c r="FB323" s="86"/>
      <c r="FC323" s="86"/>
      <c r="FD323" s="86"/>
      <c r="FE323" s="86"/>
      <c r="FF323" s="86"/>
      <c r="FG323" s="86"/>
      <c r="FH323" s="86"/>
      <c r="FI323" s="86"/>
      <c r="FJ323" s="86"/>
      <c r="FK323" s="86"/>
      <c r="FL323" s="86"/>
      <c r="FM323" s="86"/>
      <c r="FN323" s="86"/>
      <c r="FO323" s="86"/>
      <c r="FP323" s="86"/>
      <c r="FQ323" s="86"/>
      <c r="FR323" s="86"/>
      <c r="FS323" s="86"/>
      <c r="FT323" s="86"/>
      <c r="FU323" s="86"/>
      <c r="FV323" s="86"/>
      <c r="FW323" s="86"/>
      <c r="FX323" s="86"/>
      <c r="FY323" s="86"/>
      <c r="FZ323" s="86"/>
      <c r="GA323" s="86"/>
      <c r="GB323" s="86"/>
      <c r="GC323" s="86"/>
      <c r="GD323" s="86"/>
      <c r="GE323" s="357"/>
      <c r="GF323" s="86"/>
      <c r="GG323" s="86"/>
      <c r="GH323" s="86"/>
      <c r="GI323" s="86"/>
      <c r="GJ323" s="86"/>
      <c r="GK323" s="86"/>
      <c r="GL323" s="86"/>
      <c r="GM323" s="86"/>
      <c r="GN323" s="86"/>
      <c r="GO323" s="86"/>
      <c r="GP323" s="86"/>
      <c r="GQ323" s="86"/>
      <c r="GR323" s="86"/>
      <c r="GS323" s="86"/>
      <c r="GT323" s="86"/>
      <c r="GU323" s="86"/>
      <c r="GV323" s="86"/>
      <c r="GW323" s="86"/>
      <c r="GX323" s="86"/>
      <c r="HA323" s="275">
        <v>643.24148634194933</v>
      </c>
      <c r="HB323" s="274">
        <v>65000</v>
      </c>
      <c r="HC323" s="149">
        <f t="shared" si="820"/>
        <v>41.089063227462603</v>
      </c>
      <c r="HD323" s="149">
        <f t="shared" si="821"/>
        <v>82.028027230388957</v>
      </c>
      <c r="HE323" s="149">
        <f t="shared" si="822"/>
        <v>122.67185949608015</v>
      </c>
      <c r="HF323" s="149">
        <f t="shared" si="823"/>
        <v>162.88520874212909</v>
      </c>
      <c r="HG323" s="149">
        <f t="shared" si="824"/>
        <v>202.54619110667181</v>
      </c>
      <c r="HH323" s="149">
        <f t="shared" si="825"/>
        <v>241.54910367856084</v>
      </c>
      <c r="HI323" s="149">
        <f t="shared" si="826"/>
        <v>279.80597571171052</v>
      </c>
      <c r="HJ323" s="149">
        <f t="shared" si="827"/>
        <v>317.24701157979337</v>
      </c>
      <c r="HK323" s="149">
        <f t="shared" si="828"/>
        <v>353.82008746858406</v>
      </c>
      <c r="HL323" s="149">
        <f t="shared" si="829"/>
        <v>389.48952502178696</v>
      </c>
      <c r="HM323" s="149">
        <f t="shared" si="830"/>
        <v>424.23438166048828</v>
      </c>
      <c r="HN323" s="149">
        <f t="shared" si="831"/>
        <v>458.04647955626854</v>
      </c>
      <c r="HO323" s="149">
        <f t="shared" si="832"/>
        <v>490.92835681861686</v>
      </c>
      <c r="HP323" s="149">
        <f t="shared" si="833"/>
        <v>522.89127785659298</v>
      </c>
      <c r="HQ323" s="149">
        <f t="shared" si="834"/>
        <v>553.95339430685237</v>
      </c>
      <c r="HR323" s="149">
        <f t="shared" si="835"/>
        <v>584.13810883440908</v>
      </c>
      <c r="HS323" s="149">
        <f t="shared" si="836"/>
        <v>613.47266377472477</v>
      </c>
      <c r="HT323" s="149">
        <f t="shared" si="837"/>
        <v>641.98695507165053</v>
      </c>
      <c r="HU323" s="149">
        <f t="shared" si="838"/>
        <v>669.7125581267486</v>
      </c>
      <c r="HV323" s="149">
        <f t="shared" si="839"/>
        <v>696.68194437546651</v>
      </c>
      <c r="HW323" s="149">
        <f t="shared" si="840"/>
        <v>722.92786398516535</v>
      </c>
      <c r="HX323" s="149">
        <f t="shared" si="841"/>
        <v>748.48286959055906</v>
      </c>
      <c r="HY323" s="149">
        <f t="shared" si="842"/>
        <v>773.37895731128094</v>
      </c>
      <c r="HZ323" s="149">
        <f t="shared" si="843"/>
        <v>797.64730360882413</v>
      </c>
      <c r="IA323" s="149">
        <f t="shared" si="844"/>
        <v>821.31807927121804</v>
      </c>
      <c r="IB323" s="149">
        <f t="shared" si="845"/>
        <v>844.42032460325959</v>
      </c>
      <c r="IC323" s="149">
        <f t="shared" si="846"/>
        <v>866.98187253562787</v>
      </c>
      <c r="ID323" s="149">
        <f t="shared" si="847"/>
        <v>889.02930873788375</v>
      </c>
      <c r="IE323" s="149">
        <f t="shared" si="848"/>
        <v>910.58795988415557</v>
      </c>
      <c r="IF323" s="149">
        <f t="shared" si="849"/>
        <v>931.68190297355579</v>
      </c>
      <c r="IG323" s="149">
        <f t="shared" si="850"/>
        <v>952.33399006938487</v>
      </c>
      <c r="IH323" s="149">
        <f t="shared" si="851"/>
        <v>972.56588402333489</v>
      </c>
      <c r="II323" s="149">
        <f t="shared" si="852"/>
        <v>992.39810172797547</v>
      </c>
      <c r="IJ323" s="149">
        <f t="shared" si="853"/>
        <v>1011.8500622273955</v>
      </c>
      <c r="IK323" s="149">
        <f t="shared" si="854"/>
        <v>1030.9401376442843</v>
      </c>
      <c r="IL323" s="149">
        <f t="shared" si="855"/>
        <v>1049.6857053798974</v>
      </c>
      <c r="IM323" s="149">
        <f t="shared" si="856"/>
        <v>1068.1032004360725</v>
      </c>
      <c r="IN323" s="149">
        <f t="shared" si="857"/>
        <v>1086.2081670158332</v>
      </c>
      <c r="IO323" s="149">
        <f t="shared" si="858"/>
        <v>1104.0153087984747</v>
      </c>
      <c r="IP323" s="149">
        <f t="shared" si="859"/>
        <v>1121.5385374700388</v>
      </c>
      <c r="IQ323" s="317">
        <f t="shared" si="860"/>
        <v>1138.7910192321694</v>
      </c>
      <c r="IR323" s="149">
        <f t="shared" si="861"/>
        <v>1155.785219120585</v>
      </c>
      <c r="IS323" s="149">
        <f t="shared" si="862"/>
        <v>1172.5329430460151</v>
      </c>
      <c r="IT323" s="149">
        <f t="shared" si="863"/>
        <v>1189.045377531326</v>
      </c>
      <c r="IU323" s="149">
        <f t="shared" si="864"/>
        <v>1205.333127163258</v>
      </c>
      <c r="IV323" s="149">
        <f t="shared" si="865"/>
        <v>1221.4062498093467</v>
      </c>
      <c r="IW323" s="149">
        <f t="shared" si="866"/>
        <v>1237.2742896731222</v>
      </c>
      <c r="IX323" s="149">
        <f t="shared" si="867"/>
        <v>1252.9463082757852</v>
      </c>
      <c r="IY323" s="149">
        <f t="shared" si="868"/>
        <v>1268.4309134620323</v>
      </c>
      <c r="IZ323" s="149">
        <f t="shared" si="869"/>
        <v>1283.7362865329405</v>
      </c>
      <c r="JA323" s="149">
        <f t="shared" si="870"/>
        <v>1298.8702076108759</v>
      </c>
      <c r="JB323" s="149">
        <f t="shared" si="871"/>
        <v>1313.8400793411317</v>
      </c>
      <c r="JC323" s="149">
        <f t="shared" si="872"/>
        <v>1328.6529490330074</v>
      </c>
      <c r="JD323" s="149">
        <f t="shared" si="873"/>
        <v>1343.3155293399366</v>
      </c>
      <c r="JE323" s="149">
        <f t="shared" si="874"/>
        <v>1357.8342175742685</v>
      </c>
      <c r="JF323" s="149">
        <f t="shared" si="875"/>
        <v>1372.2151137478677</v>
      </c>
      <c r="JG323" s="149">
        <f t="shared" si="876"/>
        <v>1386.4640374249143</v>
      </c>
      <c r="JH323" s="149">
        <f t="shared" si="877"/>
        <v>1400.5865434683778</v>
      </c>
      <c r="JI323" s="149">
        <f t="shared" si="878"/>
        <v>1414.5879367567445</v>
      </c>
      <c r="JJ323" s="149">
        <f t="shared" si="879"/>
        <v>1428.4732859427111</v>
      </c>
      <c r="JL323" s="86"/>
      <c r="JM323" s="86"/>
      <c r="JN323" s="86"/>
      <c r="JO323" s="86"/>
      <c r="JP323" s="86"/>
      <c r="JQ323" s="86"/>
      <c r="JR323" s="86"/>
      <c r="JS323" s="86"/>
      <c r="JT323" s="86"/>
      <c r="JU323" s="86"/>
      <c r="JV323" s="86"/>
      <c r="JW323" s="86"/>
      <c r="JX323" s="86"/>
      <c r="JY323" s="86"/>
      <c r="JZ323" s="86"/>
      <c r="KA323" s="86"/>
      <c r="KB323" s="86"/>
      <c r="KC323" s="86"/>
      <c r="KD323" s="86"/>
      <c r="KE323" s="86"/>
      <c r="KF323" s="86"/>
      <c r="KG323" s="86"/>
      <c r="KH323" s="86"/>
      <c r="KI323" s="86"/>
      <c r="KJ323" s="86"/>
      <c r="KK323" s="86"/>
      <c r="KL323" s="86"/>
      <c r="KM323" s="86"/>
      <c r="KN323" s="86"/>
      <c r="KO323" s="86"/>
      <c r="KP323" s="86"/>
      <c r="KQ323" s="86"/>
      <c r="KR323" s="86"/>
      <c r="KS323" s="86"/>
      <c r="KT323" s="86"/>
      <c r="KU323" s="86"/>
      <c r="KV323" s="86"/>
      <c r="KW323" s="86"/>
      <c r="KX323" s="86"/>
      <c r="KY323" s="86"/>
      <c r="KZ323" s="86"/>
      <c r="LA323" s="86"/>
      <c r="LB323" s="86"/>
      <c r="LC323" s="86"/>
      <c r="LD323" s="86"/>
      <c r="LE323" s="86"/>
      <c r="LF323" s="86"/>
      <c r="LG323" s="86"/>
      <c r="LH323" s="86"/>
      <c r="LI323" s="86"/>
      <c r="LJ323" s="86"/>
      <c r="LK323" s="86"/>
      <c r="LL323" s="86"/>
      <c r="LM323" s="86"/>
      <c r="LN323" s="86"/>
      <c r="LO323" s="86"/>
      <c r="LP323" s="86"/>
      <c r="LQ323" s="86"/>
      <c r="LR323" s="86"/>
      <c r="LS323" s="86"/>
      <c r="LT323" s="86"/>
      <c r="LU323" s="86"/>
      <c r="LX323" s="275">
        <v>650</v>
      </c>
      <c r="LY323" s="352">
        <v>65000</v>
      </c>
      <c r="LZ323" s="351">
        <f t="shared" si="880"/>
        <v>7.1637482277508713E-2</v>
      </c>
      <c r="MA323" s="351">
        <f t="shared" si="881"/>
        <v>0.143013271303992</v>
      </c>
      <c r="MB323" s="351">
        <f t="shared" si="882"/>
        <v>0.21387450748027589</v>
      </c>
      <c r="MC323" s="351">
        <f t="shared" si="883"/>
        <v>0.28398521012602707</v>
      </c>
      <c r="MD323" s="351">
        <f t="shared" si="884"/>
        <v>0.35313287858271603</v>
      </c>
      <c r="ME323" s="351">
        <f t="shared" si="885"/>
        <v>0.42113322316765794</v>
      </c>
      <c r="MF323" s="351">
        <f t="shared" si="886"/>
        <v>0.48783286966716566</v>
      </c>
      <c r="MG323" s="351">
        <f t="shared" si="887"/>
        <v>0.55311013161405453</v>
      </c>
      <c r="MH323" s="351">
        <f t="shared" si="888"/>
        <v>0.61687413278666092</v>
      </c>
      <c r="MI323" s="351">
        <f t="shared" si="889"/>
        <v>0.67906266909912705</v>
      </c>
      <c r="MJ323" s="351">
        <f t="shared" si="890"/>
        <v>0.73963922782743496</v>
      </c>
      <c r="MK323" s="351">
        <f t="shared" si="891"/>
        <v>0.79858955118636277</v>
      </c>
      <c r="ML323" s="351">
        <f t="shared" si="892"/>
        <v>0.85591806428953576</v>
      </c>
      <c r="MM323" s="351">
        <f t="shared" si="893"/>
        <v>0.91164440627790777</v>
      </c>
      <c r="MN323" s="351">
        <f t="shared" si="894"/>
        <v>0.96580022395593434</v>
      </c>
      <c r="MO323" s="351">
        <f t="shared" si="895"/>
        <v>1.0184263191299479</v>
      </c>
      <c r="MP323" s="351">
        <f t="shared" si="896"/>
        <v>1.0695701879502748</v>
      </c>
      <c r="MQ323" s="351">
        <f t="shared" si="897"/>
        <v>1.1192839530495475</v>
      </c>
      <c r="MR323" s="351">
        <f t="shared" si="898"/>
        <v>1.1676226651418038</v>
      </c>
      <c r="MS323" s="351">
        <f t="shared" si="899"/>
        <v>1.2146429371478231</v>
      </c>
      <c r="MT323" s="351">
        <f t="shared" si="900"/>
        <v>1.260401867948661</v>
      </c>
      <c r="MU323" s="351">
        <f t="shared" si="901"/>
        <v>1.3049562120334504</v>
      </c>
      <c r="MV323" s="351">
        <f t="shared" si="902"/>
        <v>1.3483617536248802</v>
      </c>
      <c r="MW323" s="351">
        <f t="shared" si="903"/>
        <v>1.3906728478975945</v>
      </c>
      <c r="MX323" s="351">
        <f t="shared" si="904"/>
        <v>1.4319420966663585</v>
      </c>
      <c r="MY323" s="351">
        <f t="shared" si="905"/>
        <v>1.4722201307841734</v>
      </c>
      <c r="MZ323" s="351">
        <f t="shared" si="906"/>
        <v>1.511555476085449</v>
      </c>
      <c r="NA323" s="351">
        <f t="shared" si="907"/>
        <v>1.5499944838442821</v>
      </c>
      <c r="NB323" s="351">
        <f t="shared" si="908"/>
        <v>1.5875813103160474</v>
      </c>
      <c r="NC323" s="351">
        <f t="shared" si="909"/>
        <v>1.6243579329872528</v>
      </c>
      <c r="ND323" s="351">
        <f t="shared" si="910"/>
        <v>1.6603641937075555</v>
      </c>
      <c r="NE323" s="351">
        <f t="shared" si="911"/>
        <v>1.6956378609737837</v>
      </c>
      <c r="NF323" s="351">
        <f t="shared" si="912"/>
        <v>1.7302147053392769</v>
      </c>
      <c r="NG323" s="351">
        <f t="shared" si="913"/>
        <v>1.7641285832932683</v>
      </c>
      <c r="NH323" s="351">
        <f t="shared" si="914"/>
        <v>1.7974115260506403</v>
      </c>
      <c r="NI323" s="351">
        <f t="shared" si="915"/>
        <v>1.830093830560914</v>
      </c>
      <c r="NJ323" s="351">
        <f t="shared" si="916"/>
        <v>1.8622041507300291</v>
      </c>
      <c r="NK323" s="351">
        <f t="shared" si="917"/>
        <v>1.8937695873843658</v>
      </c>
      <c r="NL323" s="351">
        <f t="shared" si="918"/>
        <v>1.9248157759237641</v>
      </c>
      <c r="NM323" s="351">
        <f t="shared" si="919"/>
        <v>1.9553669709328751</v>
      </c>
      <c r="NN323" s="351">
        <f t="shared" si="920"/>
        <v>1.9854461272678785</v>
      </c>
      <c r="NO323" s="351">
        <f t="shared" si="921"/>
        <v>2.0150749773243364</v>
      </c>
      <c r="NP323" s="351">
        <f t="shared" si="922"/>
        <v>2.0442741043342392</v>
      </c>
      <c r="NQ323" s="351">
        <f t="shared" si="923"/>
        <v>2.0730630116464255</v>
      </c>
      <c r="NR323" s="351">
        <f t="shared" si="924"/>
        <v>2.1014601880225023</v>
      </c>
      <c r="NS323" s="351">
        <f t="shared" si="925"/>
        <v>2.1294831690364333</v>
      </c>
      <c r="NT323" s="351">
        <f t="shared" si="926"/>
        <v>2.1571485947052342</v>
      </c>
      <c r="NU323" s="351">
        <f t="shared" si="927"/>
        <v>2.184472263504543</v>
      </c>
      <c r="NV323" s="351">
        <f t="shared" si="928"/>
        <v>2.2114691829393625</v>
      </c>
      <c r="NW323" s="351">
        <f t="shared" si="929"/>
        <v>2.2381536168493819</v>
      </c>
      <c r="NX323" s="351">
        <f t="shared" si="930"/>
        <v>2.2645391296318977</v>
      </c>
      <c r="NY323" s="351">
        <f t="shared" si="931"/>
        <v>2.2906386275648662</v>
      </c>
      <c r="NZ323" s="351">
        <f t="shared" si="932"/>
        <v>2.3164643974091774</v>
      </c>
      <c r="OA323" s="351">
        <f t="shared" si="933"/>
        <v>2.3420281424638016</v>
      </c>
      <c r="OB323" s="351">
        <f t="shared" si="934"/>
        <v>2.367341016240502</v>
      </c>
      <c r="OC323" s="351">
        <f t="shared" si="935"/>
        <v>2.3924136539170493</v>
      </c>
      <c r="OD323" s="351">
        <f t="shared" si="936"/>
        <v>2.4172562017195447</v>
      </c>
      <c r="OE323" s="351">
        <f t="shared" si="937"/>
        <v>2.4418783443759011</v>
      </c>
      <c r="OF323" s="351">
        <f t="shared" si="938"/>
        <v>2.4662893307739897</v>
      </c>
      <c r="OG323" s="351">
        <f t="shared" si="939"/>
        <v>2.4904979979494892</v>
      </c>
    </row>
    <row r="324" spans="55:397">
      <c r="BC324"/>
      <c r="BD324"/>
    </row>
    <row r="325" spans="55:397">
      <c r="BC325"/>
      <c r="BD325"/>
    </row>
    <row r="326" spans="55:397">
      <c r="BC326"/>
      <c r="BD326"/>
    </row>
    <row r="327" spans="55:397">
      <c r="BC327"/>
      <c r="BD327"/>
    </row>
    <row r="328" spans="55:397">
      <c r="BC328"/>
      <c r="BD328"/>
    </row>
    <row r="329" spans="55:397">
      <c r="BC329"/>
      <c r="BD329"/>
    </row>
    <row r="330" spans="55:397">
      <c r="BC330"/>
      <c r="BD330"/>
    </row>
    <row r="331" spans="55:397">
      <c r="BC331"/>
      <c r="BD331"/>
    </row>
    <row r="332" spans="55:397">
      <c r="BC332"/>
      <c r="BD332"/>
    </row>
    <row r="333" spans="55:397">
      <c r="BC333"/>
      <c r="BD333"/>
    </row>
    <row r="334" spans="55:397">
      <c r="BC334"/>
      <c r="BD334"/>
    </row>
    <row r="335" spans="55:397">
      <c r="BC335"/>
      <c r="BD335"/>
    </row>
    <row r="336" spans="55:397">
      <c r="BC336"/>
      <c r="BD336"/>
    </row>
    <row r="337" spans="55:404">
      <c r="BC337"/>
      <c r="BD337"/>
    </row>
    <row r="338" spans="55:404">
      <c r="BC338"/>
      <c r="BD338"/>
    </row>
    <row r="339" spans="55:404">
      <c r="BC339"/>
      <c r="BD339"/>
    </row>
    <row r="340" spans="55:404">
      <c r="BC340"/>
      <c r="BD340"/>
    </row>
    <row r="341" spans="55:404">
      <c r="BC341"/>
      <c r="BD341"/>
    </row>
    <row r="342" spans="55:404">
      <c r="BC342"/>
      <c r="BD342"/>
    </row>
    <row r="343" spans="55:404">
      <c r="BC343"/>
      <c r="BD343"/>
    </row>
    <row r="344" spans="55:404">
      <c r="BC344"/>
      <c r="BD344"/>
    </row>
    <row r="345" spans="55:404">
      <c r="BC345"/>
      <c r="BD345"/>
    </row>
    <row r="346" spans="55:404">
      <c r="BC346"/>
      <c r="BD346"/>
    </row>
    <row r="347" spans="55:404">
      <c r="BC347"/>
      <c r="BD347"/>
    </row>
    <row r="348" spans="55:404" ht="15.75" thickBot="1">
      <c r="BC348"/>
      <c r="BD348"/>
    </row>
    <row r="349" spans="55:404" ht="18.75">
      <c r="BC349"/>
      <c r="BD349"/>
      <c r="BH349" s="173"/>
      <c r="BI349" s="182"/>
      <c r="BJ349" s="91"/>
      <c r="BK349" s="189"/>
      <c r="BL349" s="91"/>
      <c r="BM349" s="116"/>
      <c r="BN349" s="116"/>
      <c r="BO349" s="2"/>
      <c r="BP349" s="168" t="s">
        <v>57</v>
      </c>
      <c r="BQ349" s="10"/>
      <c r="BR349" s="178"/>
      <c r="BS349" s="116"/>
      <c r="BT349" s="2"/>
      <c r="BU349" s="20"/>
      <c r="BV349" s="2"/>
      <c r="BW349" s="2"/>
      <c r="BX349" s="118"/>
      <c r="BY349" s="56"/>
      <c r="BZ349" s="56"/>
      <c r="CA349" s="56"/>
      <c r="CB349" s="56"/>
      <c r="CC349" s="155"/>
      <c r="CD349" s="160"/>
      <c r="CE349" s="92"/>
      <c r="CH349" s="77" t="s">
        <v>57</v>
      </c>
      <c r="CI349" s="55"/>
      <c r="DX349" s="90"/>
      <c r="ET349" s="77" t="s">
        <v>57</v>
      </c>
      <c r="EU349" s="55"/>
      <c r="EW349" s="2" t="s">
        <v>105</v>
      </c>
      <c r="GJ349" s="90"/>
      <c r="HF349" s="92"/>
      <c r="HG349" s="55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8"/>
      <c r="IW349" s="262"/>
      <c r="JQ349" s="262"/>
      <c r="JR349" s="77" t="s">
        <v>57</v>
      </c>
      <c r="JU349" s="81" t="s">
        <v>103</v>
      </c>
    </row>
    <row r="350" spans="55:404" ht="18.75">
      <c r="BC350"/>
      <c r="BD350"/>
      <c r="BG350" s="90"/>
      <c r="BH350" s="173"/>
      <c r="BI350" s="182"/>
      <c r="BJ350" s="91"/>
      <c r="BK350" s="189"/>
      <c r="BL350" s="91"/>
      <c r="BM350" s="116"/>
      <c r="BN350" s="116"/>
      <c r="BO350" s="189"/>
      <c r="BP350" s="442"/>
      <c r="BQ350" s="116"/>
      <c r="BR350" s="443"/>
      <c r="BS350" s="116"/>
      <c r="BT350" s="189"/>
      <c r="BU350" s="184"/>
      <c r="BV350" s="189"/>
      <c r="BW350" s="189"/>
      <c r="BX350" s="118"/>
      <c r="BY350" s="91"/>
      <c r="BZ350" s="91"/>
      <c r="CA350" s="91"/>
      <c r="CB350" s="91"/>
      <c r="CC350" s="160"/>
      <c r="CD350" s="160"/>
      <c r="CE350" s="92"/>
      <c r="CF350" s="90"/>
      <c r="CG350" s="90"/>
      <c r="CH350" s="442"/>
      <c r="CI350" s="92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442"/>
      <c r="EU350" s="92"/>
      <c r="EV350" s="90"/>
      <c r="EW350" s="189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2"/>
      <c r="HG350" s="92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48"/>
      <c r="IW350" s="268"/>
      <c r="IX350" s="90"/>
      <c r="IY350" s="90"/>
      <c r="IZ350" s="90"/>
      <c r="JA350" s="90"/>
      <c r="JB350" s="90"/>
      <c r="JC350" s="90"/>
      <c r="JD350" s="90"/>
      <c r="JE350" s="90"/>
      <c r="JF350" s="90"/>
      <c r="JG350" s="90"/>
      <c r="JH350" s="90"/>
      <c r="JI350" s="90"/>
      <c r="JJ350" s="90"/>
      <c r="JK350" s="90"/>
      <c r="JL350" s="90"/>
      <c r="JM350" s="90"/>
      <c r="JN350" s="90"/>
      <c r="JO350" s="90"/>
      <c r="JP350" s="90"/>
      <c r="JQ350" s="268"/>
      <c r="JR350" s="442"/>
      <c r="JS350" s="90"/>
      <c r="JT350" s="90"/>
      <c r="JU350" s="444"/>
      <c r="JV350" s="90"/>
      <c r="JW350" s="90"/>
      <c r="JX350" s="90"/>
      <c r="JY350" s="90"/>
      <c r="JZ350" s="90"/>
      <c r="KA350" s="90"/>
      <c r="KB350" s="90"/>
      <c r="KC350" s="90"/>
      <c r="KD350" s="90"/>
      <c r="KE350" s="90"/>
      <c r="KF350" s="90"/>
      <c r="KG350" s="90"/>
      <c r="KH350" s="90"/>
      <c r="KI350" s="90"/>
      <c r="KJ350" s="90"/>
      <c r="KK350" s="90"/>
      <c r="KL350" s="90"/>
      <c r="KM350" s="90"/>
      <c r="KN350" s="90"/>
      <c r="KO350" s="90"/>
      <c r="KP350" s="90"/>
      <c r="KQ350" s="90"/>
      <c r="KR350" s="90"/>
      <c r="KS350" s="90"/>
      <c r="KT350" s="90"/>
      <c r="KU350" s="90"/>
      <c r="KV350" s="90"/>
      <c r="KW350" s="90"/>
      <c r="KX350" s="90"/>
      <c r="KY350" s="90"/>
      <c r="KZ350" s="90"/>
      <c r="LA350" s="90"/>
      <c r="LB350" s="90"/>
      <c r="LC350" s="90"/>
      <c r="LD350" s="90"/>
      <c r="LE350" s="90"/>
      <c r="LF350" s="90"/>
      <c r="LG350" s="90"/>
      <c r="LH350" s="90"/>
      <c r="LI350" s="90"/>
      <c r="LJ350" s="90"/>
      <c r="LK350" s="90"/>
      <c r="LL350" s="90"/>
      <c r="LM350" s="90"/>
      <c r="LN350" s="90"/>
      <c r="LO350" s="90"/>
      <c r="LP350" s="90"/>
      <c r="LQ350" s="90"/>
      <c r="LR350" s="90"/>
      <c r="LS350" s="90"/>
      <c r="LT350" s="90"/>
      <c r="LU350" s="90"/>
      <c r="LV350" s="90"/>
      <c r="LW350" s="90"/>
      <c r="LX350" s="90"/>
      <c r="LY350" s="90"/>
      <c r="LZ350" s="90"/>
      <c r="MA350" s="90"/>
      <c r="MB350" s="90"/>
      <c r="MC350" s="90"/>
      <c r="MD350" s="90"/>
      <c r="ME350" s="90"/>
      <c r="MF350" s="90"/>
      <c r="MG350" s="90"/>
      <c r="MH350" s="90"/>
      <c r="MI350" s="90"/>
      <c r="MJ350" s="90"/>
      <c r="MK350" s="90"/>
      <c r="ML350" s="90"/>
      <c r="MM350" s="90"/>
      <c r="MN350" s="90"/>
      <c r="MO350" s="90"/>
      <c r="MP350" s="90"/>
      <c r="MQ350" s="90"/>
      <c r="MR350" s="90"/>
      <c r="MS350" s="90"/>
      <c r="MT350" s="90"/>
      <c r="MU350" s="90"/>
      <c r="MV350" s="90"/>
      <c r="MW350" s="90"/>
      <c r="MX350" s="90"/>
      <c r="MY350" s="90"/>
      <c r="MZ350" s="90"/>
      <c r="NA350" s="90"/>
      <c r="NB350" s="90"/>
      <c r="NC350" s="90"/>
      <c r="ND350" s="90"/>
      <c r="NE350" s="90"/>
      <c r="NF350" s="90"/>
      <c r="NG350" s="90"/>
      <c r="NH350" s="90"/>
      <c r="NI350" s="90"/>
      <c r="NJ350" s="90"/>
      <c r="NK350" s="90"/>
      <c r="NL350" s="90"/>
      <c r="NM350" s="90"/>
      <c r="NN350" s="90"/>
      <c r="NO350" s="90"/>
      <c r="NP350" s="90"/>
      <c r="NQ350" s="90"/>
      <c r="NR350" s="90"/>
      <c r="NS350" s="90"/>
      <c r="NT350" s="90"/>
      <c r="NU350" s="90"/>
      <c r="NV350" s="90"/>
      <c r="NW350" s="90"/>
      <c r="NX350" s="90"/>
      <c r="NY350" s="90"/>
      <c r="NZ350" s="90"/>
      <c r="OA350" s="90"/>
      <c r="OB350" s="90"/>
      <c r="OC350" s="90"/>
      <c r="OD350" s="90"/>
      <c r="OE350" s="90"/>
      <c r="OF350" s="90"/>
      <c r="OG350" s="90"/>
      <c r="OH350" s="90"/>
      <c r="OI350" s="90"/>
      <c r="OJ350" s="90"/>
      <c r="OK350" s="90"/>
      <c r="OL350" s="90"/>
      <c r="OM350" s="90"/>
      <c r="ON350" s="90"/>
    </row>
    <row r="351" spans="55:404" ht="19.5" thickBot="1">
      <c r="BC351"/>
      <c r="BD351"/>
      <c r="BH351" s="173"/>
      <c r="BI351" s="182"/>
      <c r="BJ351" s="91"/>
      <c r="BK351" s="189"/>
      <c r="BL351" s="91"/>
      <c r="BM351" s="116"/>
      <c r="BN351" s="116"/>
      <c r="BO351" s="2"/>
      <c r="BP351" s="364"/>
      <c r="BQ351" s="10"/>
      <c r="BR351" s="178"/>
      <c r="BS351" s="116"/>
      <c r="BT351" s="2"/>
      <c r="BU351" s="20"/>
      <c r="BV351" s="2"/>
      <c r="BW351" s="2"/>
      <c r="BX351" s="118"/>
      <c r="BY351" s="56"/>
      <c r="BZ351" s="56"/>
      <c r="CA351" s="56"/>
      <c r="CB351" s="56"/>
      <c r="CC351" s="155"/>
      <c r="CD351" s="160"/>
      <c r="CE351" s="92"/>
      <c r="CH351" s="364"/>
      <c r="CI351" s="55"/>
      <c r="DX351" s="90"/>
      <c r="ET351" s="364"/>
      <c r="EU351" s="55"/>
      <c r="EW351" s="2"/>
      <c r="GJ351" s="90"/>
      <c r="HF351" s="92"/>
      <c r="HG351" s="55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8"/>
      <c r="IW351" s="262"/>
      <c r="JQ351" s="262"/>
      <c r="JR351" s="364"/>
      <c r="JU351" s="81"/>
    </row>
    <row r="352" spans="55:404" ht="19.5" thickBot="1">
      <c r="BC352"/>
      <c r="BD352"/>
      <c r="BH352" s="173"/>
      <c r="BI352" s="182"/>
      <c r="BJ352" s="91"/>
      <c r="BK352" s="189"/>
      <c r="BL352" s="91"/>
      <c r="BM352" s="116"/>
      <c r="BN352" s="116"/>
      <c r="BO352" s="2"/>
      <c r="BP352" s="169">
        <f>IF(E46="",E45,E46)</f>
        <v>0</v>
      </c>
      <c r="BQ352" s="10"/>
      <c r="BR352" s="178"/>
      <c r="BS352" s="116"/>
      <c r="BT352" s="2"/>
      <c r="BU352" s="20"/>
      <c r="BV352" s="2"/>
      <c r="BW352" s="2"/>
      <c r="BX352" s="118"/>
      <c r="BY352" s="56"/>
      <c r="BZ352" s="56"/>
      <c r="CA352" s="56"/>
      <c r="CB352" s="56"/>
      <c r="CC352" s="155"/>
      <c r="CD352" s="160"/>
      <c r="CH352" s="78">
        <f>BP352</f>
        <v>0</v>
      </c>
      <c r="CJ352" s="2" t="s">
        <v>106</v>
      </c>
      <c r="DX352" s="90"/>
      <c r="ET352" s="78">
        <f>CH352</f>
        <v>0</v>
      </c>
      <c r="EU352" s="55"/>
      <c r="FW352" s="153">
        <f>FW390-273.15</f>
        <v>-24.819895154289611</v>
      </c>
      <c r="GJ352" s="90"/>
      <c r="HF352" s="77" t="s">
        <v>57</v>
      </c>
      <c r="HG352" s="55"/>
      <c r="HH352" s="2" t="s">
        <v>104</v>
      </c>
      <c r="IV352" s="8"/>
      <c r="JQ352" s="262"/>
      <c r="JR352" s="78">
        <f>HF353</f>
        <v>0</v>
      </c>
      <c r="MC352" s="77" t="s">
        <v>57</v>
      </c>
      <c r="MD352" s="55"/>
    </row>
    <row r="353" spans="55:402" ht="18.75" thickBot="1">
      <c r="BC353"/>
      <c r="BD353"/>
      <c r="BH353" s="173"/>
      <c r="BI353" s="182"/>
      <c r="BJ353" s="91"/>
      <c r="BK353" s="189"/>
      <c r="BL353" s="91"/>
      <c r="BM353" s="116"/>
      <c r="BN353" s="116"/>
      <c r="BO353" s="2"/>
      <c r="BP353" s="15"/>
      <c r="BQ353" s="10"/>
      <c r="BR353" s="178"/>
      <c r="BS353" s="116"/>
      <c r="BT353" s="2"/>
      <c r="BU353" s="20"/>
      <c r="BV353" s="9"/>
      <c r="BW353" s="9"/>
      <c r="BX353" s="118"/>
      <c r="BY353" s="56"/>
      <c r="BZ353" s="91"/>
      <c r="CA353" s="154"/>
      <c r="CB353" s="155"/>
      <c r="CC353" s="155"/>
      <c r="CD353" s="160"/>
      <c r="CH353" s="125"/>
      <c r="CI353" s="2" t="s">
        <v>91</v>
      </c>
      <c r="CJ353" s="54">
        <v>10</v>
      </c>
      <c r="CK353" s="54">
        <v>20</v>
      </c>
      <c r="CL353" s="54">
        <v>30</v>
      </c>
      <c r="CM353" s="54">
        <v>40</v>
      </c>
      <c r="CN353" s="54">
        <v>50</v>
      </c>
      <c r="CO353" s="54">
        <v>60</v>
      </c>
      <c r="CP353" s="54">
        <v>70</v>
      </c>
      <c r="CQ353" s="54">
        <v>80</v>
      </c>
      <c r="CR353" s="54">
        <v>90</v>
      </c>
      <c r="CS353" s="54">
        <v>100</v>
      </c>
      <c r="CT353" s="54">
        <v>110</v>
      </c>
      <c r="CU353" s="54">
        <v>120</v>
      </c>
      <c r="CV353" s="54">
        <v>130</v>
      </c>
      <c r="CW353" s="54">
        <v>140</v>
      </c>
      <c r="CX353" s="54">
        <v>150</v>
      </c>
      <c r="CY353" s="54">
        <v>160</v>
      </c>
      <c r="CZ353" s="54">
        <v>170</v>
      </c>
      <c r="DA353" s="54">
        <v>180</v>
      </c>
      <c r="DB353" s="54">
        <v>190</v>
      </c>
      <c r="DC353" s="54">
        <v>200</v>
      </c>
      <c r="DD353" s="54">
        <v>210</v>
      </c>
      <c r="DE353" s="54">
        <v>220</v>
      </c>
      <c r="DF353" s="54">
        <v>230</v>
      </c>
      <c r="DG353" s="54">
        <v>240</v>
      </c>
      <c r="DH353" s="54">
        <v>250</v>
      </c>
      <c r="DI353" s="54">
        <v>260</v>
      </c>
      <c r="DJ353" s="54">
        <v>270</v>
      </c>
      <c r="DK353" s="150">
        <v>280</v>
      </c>
      <c r="DL353" s="54">
        <v>290</v>
      </c>
      <c r="DM353" s="54">
        <v>300</v>
      </c>
      <c r="DN353" s="54">
        <v>310</v>
      </c>
      <c r="DO353" s="54">
        <v>320</v>
      </c>
      <c r="DP353" s="54">
        <v>330</v>
      </c>
      <c r="DQ353" s="54">
        <v>340</v>
      </c>
      <c r="DR353" s="54">
        <v>350</v>
      </c>
      <c r="DS353" s="54">
        <v>360</v>
      </c>
      <c r="DT353" s="54">
        <v>370</v>
      </c>
      <c r="DU353" s="54">
        <v>380</v>
      </c>
      <c r="DV353" s="54">
        <v>390</v>
      </c>
      <c r="DW353" s="54">
        <v>400</v>
      </c>
      <c r="DX353" s="54">
        <v>410</v>
      </c>
      <c r="DY353" s="54">
        <v>420</v>
      </c>
      <c r="DZ353" s="54">
        <v>430</v>
      </c>
      <c r="EA353" s="54">
        <v>440</v>
      </c>
      <c r="EB353" s="54">
        <v>450</v>
      </c>
      <c r="EC353" s="54">
        <v>460</v>
      </c>
      <c r="ED353" s="54">
        <v>470</v>
      </c>
      <c r="EE353" s="54">
        <v>480</v>
      </c>
      <c r="EF353" s="54">
        <v>490</v>
      </c>
      <c r="EG353" s="54">
        <v>500</v>
      </c>
      <c r="EH353" s="54">
        <v>510</v>
      </c>
      <c r="EI353" s="54">
        <v>520</v>
      </c>
      <c r="EJ353" s="54">
        <v>530</v>
      </c>
      <c r="EK353" s="54">
        <v>540</v>
      </c>
      <c r="EL353" s="54">
        <v>550</v>
      </c>
      <c r="EM353" s="54">
        <v>560</v>
      </c>
      <c r="EN353" s="54">
        <v>570</v>
      </c>
      <c r="EO353" s="54">
        <v>580</v>
      </c>
      <c r="EP353" s="54">
        <v>590</v>
      </c>
      <c r="EQ353" s="54">
        <v>600</v>
      </c>
      <c r="ET353" s="125"/>
      <c r="EU353" s="2" t="s">
        <v>91</v>
      </c>
      <c r="EV353" s="54">
        <v>10</v>
      </c>
      <c r="EW353" s="54">
        <v>20</v>
      </c>
      <c r="EX353" s="54">
        <v>30</v>
      </c>
      <c r="EY353" s="54">
        <v>40</v>
      </c>
      <c r="EZ353" s="54">
        <v>50</v>
      </c>
      <c r="FA353" s="54">
        <v>60</v>
      </c>
      <c r="FB353" s="54">
        <v>70</v>
      </c>
      <c r="FC353" s="54">
        <v>80</v>
      </c>
      <c r="FD353" s="54">
        <v>90</v>
      </c>
      <c r="FE353" s="54">
        <v>100</v>
      </c>
      <c r="FF353" s="54">
        <v>110</v>
      </c>
      <c r="FG353" s="54">
        <v>120</v>
      </c>
      <c r="FH353" s="54">
        <v>130</v>
      </c>
      <c r="FI353" s="54">
        <v>140</v>
      </c>
      <c r="FJ353" s="54">
        <v>150</v>
      </c>
      <c r="FK353" s="54">
        <v>160</v>
      </c>
      <c r="FL353" s="54">
        <v>170</v>
      </c>
      <c r="FM353" s="54">
        <v>180</v>
      </c>
      <c r="FN353" s="54">
        <v>190</v>
      </c>
      <c r="FO353" s="54">
        <v>200</v>
      </c>
      <c r="FP353" s="54">
        <v>210</v>
      </c>
      <c r="FQ353" s="54">
        <v>220</v>
      </c>
      <c r="FR353" s="54">
        <v>230</v>
      </c>
      <c r="FS353" s="54">
        <v>240</v>
      </c>
      <c r="FT353" s="54">
        <v>250</v>
      </c>
      <c r="FU353" s="54">
        <v>260</v>
      </c>
      <c r="FV353" s="54">
        <v>270</v>
      </c>
      <c r="FW353" s="150">
        <v>280</v>
      </c>
      <c r="FX353" s="54">
        <v>290</v>
      </c>
      <c r="FY353" s="54">
        <v>300</v>
      </c>
      <c r="FZ353" s="54">
        <v>310</v>
      </c>
      <c r="GA353" s="54">
        <v>320</v>
      </c>
      <c r="GB353" s="54">
        <v>330</v>
      </c>
      <c r="GC353" s="54">
        <v>340</v>
      </c>
      <c r="GD353" s="54">
        <v>350</v>
      </c>
      <c r="GE353" s="54">
        <v>360</v>
      </c>
      <c r="GF353" s="54">
        <v>370</v>
      </c>
      <c r="GG353" s="54">
        <v>380</v>
      </c>
      <c r="GH353" s="54">
        <v>390</v>
      </c>
      <c r="GI353" s="54">
        <v>400</v>
      </c>
      <c r="GJ353" s="353">
        <v>410</v>
      </c>
      <c r="GK353" s="54">
        <v>420</v>
      </c>
      <c r="GL353" s="54">
        <v>430</v>
      </c>
      <c r="GM353" s="54">
        <v>440</v>
      </c>
      <c r="GN353" s="54">
        <v>450</v>
      </c>
      <c r="GO353" s="54">
        <v>460</v>
      </c>
      <c r="GP353" s="54">
        <v>470</v>
      </c>
      <c r="GQ353" s="54">
        <v>480</v>
      </c>
      <c r="GR353" s="54">
        <v>490</v>
      </c>
      <c r="GS353" s="54">
        <v>500</v>
      </c>
      <c r="GT353" s="54">
        <v>510</v>
      </c>
      <c r="GU353" s="54">
        <v>520</v>
      </c>
      <c r="GV353" s="54">
        <v>530</v>
      </c>
      <c r="GW353" s="54">
        <v>540</v>
      </c>
      <c r="GX353" s="54">
        <v>550</v>
      </c>
      <c r="GY353" s="54">
        <v>560</v>
      </c>
      <c r="GZ353" s="54">
        <v>570</v>
      </c>
      <c r="HA353" s="54">
        <v>580</v>
      </c>
      <c r="HB353" s="54">
        <v>590</v>
      </c>
      <c r="HC353" s="54">
        <v>600</v>
      </c>
      <c r="HF353" s="78">
        <f>ET352</f>
        <v>0</v>
      </c>
      <c r="HG353" s="55"/>
      <c r="HH353" s="2"/>
      <c r="IV353" s="8"/>
      <c r="JQ353" s="262"/>
      <c r="JR353" s="272"/>
      <c r="JS353" s="54">
        <v>10</v>
      </c>
      <c r="JT353" s="54">
        <v>20</v>
      </c>
      <c r="JU353" s="54">
        <v>30</v>
      </c>
      <c r="JV353" s="54">
        <v>40</v>
      </c>
      <c r="JW353" s="54">
        <v>50</v>
      </c>
      <c r="JX353" s="54">
        <v>60</v>
      </c>
      <c r="JY353" s="54">
        <v>70</v>
      </c>
      <c r="JZ353" s="54">
        <v>80</v>
      </c>
      <c r="KA353" s="54">
        <v>90</v>
      </c>
      <c r="KB353" s="54">
        <v>100</v>
      </c>
      <c r="KC353" s="54">
        <v>110</v>
      </c>
      <c r="KD353" s="54">
        <v>120</v>
      </c>
      <c r="KE353" s="54">
        <v>130</v>
      </c>
      <c r="KF353" s="54">
        <v>140</v>
      </c>
      <c r="KG353" s="54">
        <v>150</v>
      </c>
      <c r="KH353" s="54">
        <v>160</v>
      </c>
      <c r="KI353" s="54">
        <v>170</v>
      </c>
      <c r="KJ353" s="54">
        <v>180</v>
      </c>
      <c r="KK353" s="54">
        <v>190</v>
      </c>
      <c r="KL353" s="54">
        <v>200</v>
      </c>
      <c r="KM353" s="54">
        <v>210</v>
      </c>
      <c r="KN353" s="54">
        <v>220</v>
      </c>
      <c r="KO353" s="54">
        <v>230</v>
      </c>
      <c r="KP353" s="54">
        <v>240</v>
      </c>
      <c r="KQ353" s="54">
        <v>250</v>
      </c>
      <c r="KR353" s="54">
        <v>260</v>
      </c>
      <c r="KS353" s="54">
        <v>270</v>
      </c>
      <c r="KT353" s="150">
        <v>280</v>
      </c>
      <c r="KU353" s="54">
        <v>290</v>
      </c>
      <c r="KV353" s="54">
        <v>300</v>
      </c>
      <c r="KW353" s="54">
        <v>310</v>
      </c>
      <c r="KX353" s="54">
        <v>320</v>
      </c>
      <c r="KY353" s="54">
        <v>330</v>
      </c>
      <c r="KZ353" s="54">
        <v>340</v>
      </c>
      <c r="LA353" s="54">
        <v>350</v>
      </c>
      <c r="LB353" s="54">
        <v>360</v>
      </c>
      <c r="LC353" s="54">
        <v>370</v>
      </c>
      <c r="LD353" s="54">
        <v>380</v>
      </c>
      <c r="LE353" s="54">
        <v>390</v>
      </c>
      <c r="LF353" s="150">
        <v>400</v>
      </c>
      <c r="LG353" s="150">
        <v>410</v>
      </c>
      <c r="LH353" s="150">
        <v>420</v>
      </c>
      <c r="LI353" s="150">
        <v>430</v>
      </c>
      <c r="LJ353" s="150">
        <v>440</v>
      </c>
      <c r="LK353" s="150">
        <v>450</v>
      </c>
      <c r="LL353" s="150">
        <v>460</v>
      </c>
      <c r="LM353" s="150">
        <v>470</v>
      </c>
      <c r="LN353" s="150">
        <v>480</v>
      </c>
      <c r="LO353" s="150">
        <v>490</v>
      </c>
      <c r="LP353" s="150">
        <v>500</v>
      </c>
      <c r="LQ353" s="150">
        <v>510</v>
      </c>
      <c r="LR353" s="150">
        <v>520</v>
      </c>
      <c r="LS353" s="150">
        <v>530</v>
      </c>
      <c r="LT353" s="150">
        <v>540</v>
      </c>
      <c r="LU353" s="150">
        <v>550</v>
      </c>
      <c r="LV353" s="150">
        <v>560</v>
      </c>
      <c r="LW353" s="150">
        <v>570</v>
      </c>
      <c r="LX353" s="150">
        <v>580</v>
      </c>
      <c r="LY353" s="150">
        <v>590</v>
      </c>
      <c r="LZ353" s="150">
        <v>600</v>
      </c>
      <c r="MC353" s="78">
        <f>JR352</f>
        <v>0</v>
      </c>
      <c r="ME353" s="2" t="s">
        <v>94</v>
      </c>
    </row>
    <row r="354" spans="55:402">
      <c r="BC354"/>
      <c r="BD354"/>
      <c r="BH354" s="185"/>
      <c r="BI354" s="183"/>
      <c r="BJ354" s="191"/>
      <c r="BK354" s="5"/>
      <c r="BL354" s="192"/>
      <c r="BM354" s="188"/>
      <c r="BN354" s="188"/>
      <c r="BO354" s="110"/>
      <c r="BP354" s="265" t="s">
        <v>90</v>
      </c>
      <c r="BQ354" s="103"/>
      <c r="BR354" s="280"/>
      <c r="BS354" s="119"/>
      <c r="BT354" s="77" t="s">
        <v>14</v>
      </c>
      <c r="BU354" s="254" t="s">
        <v>16</v>
      </c>
      <c r="BV354" s="98" t="s">
        <v>15</v>
      </c>
      <c r="BW354" s="99"/>
      <c r="BX354" s="122"/>
      <c r="BY354" s="100" t="s">
        <v>54</v>
      </c>
      <c r="BZ354" s="124"/>
      <c r="CA354" s="144" t="s">
        <v>0</v>
      </c>
      <c r="CB354" s="161" t="s">
        <v>1</v>
      </c>
      <c r="CC354" s="156" t="s">
        <v>79</v>
      </c>
      <c r="CD354" s="277"/>
      <c r="CH354" s="267" t="s">
        <v>2</v>
      </c>
      <c r="CI354" s="273" t="s">
        <v>12</v>
      </c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14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148"/>
      <c r="ET354" s="267" t="s">
        <v>2</v>
      </c>
      <c r="EU354" s="273" t="s">
        <v>12</v>
      </c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14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354"/>
      <c r="HF354" s="125"/>
      <c r="HG354" s="2" t="s">
        <v>91</v>
      </c>
      <c r="HH354" s="54">
        <v>10</v>
      </c>
      <c r="HI354" s="54">
        <v>20</v>
      </c>
      <c r="HJ354" s="54">
        <v>30</v>
      </c>
      <c r="HK354" s="54">
        <v>40</v>
      </c>
      <c r="HL354" s="54">
        <v>50</v>
      </c>
      <c r="HM354" s="54">
        <v>60</v>
      </c>
      <c r="HN354" s="54">
        <v>70</v>
      </c>
      <c r="HO354" s="54">
        <v>80</v>
      </c>
      <c r="HP354" s="54">
        <v>90</v>
      </c>
      <c r="HQ354" s="54">
        <v>100</v>
      </c>
      <c r="HR354" s="54">
        <v>110</v>
      </c>
      <c r="HS354" s="54">
        <v>120</v>
      </c>
      <c r="HT354" s="54">
        <v>130</v>
      </c>
      <c r="HU354" s="54">
        <v>140</v>
      </c>
      <c r="HV354" s="54">
        <v>150</v>
      </c>
      <c r="HW354" s="54">
        <v>160</v>
      </c>
      <c r="HX354" s="54">
        <v>170</v>
      </c>
      <c r="HY354" s="54">
        <v>180</v>
      </c>
      <c r="HZ354" s="54">
        <v>190</v>
      </c>
      <c r="IA354" s="54">
        <v>200</v>
      </c>
      <c r="IB354" s="54">
        <v>210</v>
      </c>
      <c r="IC354" s="54">
        <v>220</v>
      </c>
      <c r="ID354" s="54">
        <v>230</v>
      </c>
      <c r="IE354" s="54">
        <v>240</v>
      </c>
      <c r="IF354" s="54">
        <v>250</v>
      </c>
      <c r="IG354" s="54">
        <v>260</v>
      </c>
      <c r="IH354" s="54">
        <v>270</v>
      </c>
      <c r="II354" s="150">
        <v>280</v>
      </c>
      <c r="IJ354" s="54">
        <v>290</v>
      </c>
      <c r="IK354" s="54">
        <v>300</v>
      </c>
      <c r="IL354" s="54">
        <v>310</v>
      </c>
      <c r="IM354" s="54">
        <v>320</v>
      </c>
      <c r="IN354" s="54">
        <v>330</v>
      </c>
      <c r="IO354" s="54">
        <v>340</v>
      </c>
      <c r="IP354" s="54">
        <v>350</v>
      </c>
      <c r="IQ354" s="54">
        <v>360</v>
      </c>
      <c r="IR354" s="54">
        <v>370</v>
      </c>
      <c r="IS354" s="54">
        <v>380</v>
      </c>
      <c r="IT354" s="54">
        <v>390</v>
      </c>
      <c r="IU354" s="54">
        <v>400</v>
      </c>
      <c r="IV354" s="54">
        <v>410</v>
      </c>
      <c r="IW354" s="54">
        <v>420</v>
      </c>
      <c r="IX354" s="54">
        <v>430</v>
      </c>
      <c r="IY354" s="54">
        <v>440</v>
      </c>
      <c r="IZ354" s="54">
        <v>450</v>
      </c>
      <c r="JA354" s="54">
        <v>460</v>
      </c>
      <c r="JB354" s="54">
        <v>470</v>
      </c>
      <c r="JC354" s="54">
        <v>480</v>
      </c>
      <c r="JD354" s="54">
        <v>490</v>
      </c>
      <c r="JE354" s="54">
        <v>500</v>
      </c>
      <c r="JF354" s="54">
        <v>510</v>
      </c>
      <c r="JG354" s="54">
        <v>520</v>
      </c>
      <c r="JH354" s="54">
        <v>530</v>
      </c>
      <c r="JI354" s="54">
        <v>540</v>
      </c>
      <c r="JJ354" s="54">
        <v>550</v>
      </c>
      <c r="JK354" s="54">
        <v>560</v>
      </c>
      <c r="JL354" s="54">
        <v>570</v>
      </c>
      <c r="JM354" s="54">
        <v>580</v>
      </c>
      <c r="JN354" s="54">
        <v>590</v>
      </c>
      <c r="JO354" s="54">
        <v>600</v>
      </c>
      <c r="JQ354" s="267" t="s">
        <v>2</v>
      </c>
      <c r="JR354" s="273" t="s">
        <v>12</v>
      </c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14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148"/>
      <c r="LG354" s="90"/>
      <c r="LH354" s="90"/>
      <c r="LI354" s="90"/>
      <c r="LJ354" s="90"/>
      <c r="LK354" s="90"/>
      <c r="LL354" s="90"/>
      <c r="LM354" s="90"/>
      <c r="LN354" s="90"/>
      <c r="LO354" s="90"/>
      <c r="LP354" s="90"/>
      <c r="LQ354" s="90"/>
      <c r="LR354" s="90"/>
      <c r="LS354" s="90"/>
      <c r="LT354" s="90"/>
      <c r="LU354" s="90"/>
      <c r="LV354" s="90"/>
      <c r="LW354" s="90"/>
      <c r="LX354" s="90"/>
      <c r="LY354" s="90"/>
      <c r="LZ354" s="90"/>
      <c r="MC354" s="125"/>
      <c r="MD354" s="2" t="s">
        <v>91</v>
      </c>
      <c r="ME354" s="54">
        <v>10</v>
      </c>
      <c r="MF354" s="54">
        <v>20</v>
      </c>
      <c r="MG354" s="54">
        <v>30</v>
      </c>
      <c r="MH354" s="54">
        <v>40</v>
      </c>
      <c r="MI354" s="54">
        <v>50</v>
      </c>
      <c r="MJ354" s="54">
        <v>60</v>
      </c>
      <c r="MK354" s="54">
        <v>70</v>
      </c>
      <c r="ML354" s="54">
        <v>80</v>
      </c>
      <c r="MM354" s="54">
        <v>90</v>
      </c>
      <c r="MN354" s="54">
        <v>100</v>
      </c>
      <c r="MO354" s="54">
        <v>110</v>
      </c>
      <c r="MP354" s="54">
        <v>120</v>
      </c>
      <c r="MQ354" s="54">
        <v>130</v>
      </c>
      <c r="MR354" s="54">
        <v>140</v>
      </c>
      <c r="MS354" s="54">
        <v>150</v>
      </c>
      <c r="MT354" s="54">
        <v>160</v>
      </c>
      <c r="MU354" s="54">
        <v>170</v>
      </c>
      <c r="MV354" s="54">
        <v>180</v>
      </c>
      <c r="MW354" s="54">
        <v>190</v>
      </c>
      <c r="MX354" s="54">
        <v>200</v>
      </c>
      <c r="MY354" s="54">
        <v>210</v>
      </c>
      <c r="MZ354" s="54">
        <v>220</v>
      </c>
      <c r="NA354" s="54">
        <v>230</v>
      </c>
      <c r="NB354" s="54">
        <v>240</v>
      </c>
      <c r="NC354" s="54">
        <v>250</v>
      </c>
      <c r="ND354" s="54">
        <v>260</v>
      </c>
      <c r="NE354" s="54">
        <v>270</v>
      </c>
      <c r="NF354" s="150">
        <v>280</v>
      </c>
      <c r="NG354" s="54">
        <v>290</v>
      </c>
      <c r="NH354" s="54">
        <v>300</v>
      </c>
      <c r="NI354" s="54">
        <v>310</v>
      </c>
      <c r="NJ354" s="54">
        <v>320</v>
      </c>
      <c r="NK354" s="54">
        <v>330</v>
      </c>
      <c r="NL354" s="54">
        <v>340</v>
      </c>
      <c r="NM354" s="54">
        <v>350</v>
      </c>
      <c r="NN354" s="54">
        <v>360</v>
      </c>
      <c r="NO354" s="54">
        <v>370</v>
      </c>
      <c r="NP354" s="54">
        <v>380</v>
      </c>
      <c r="NQ354" s="54">
        <v>390</v>
      </c>
      <c r="NR354" s="54">
        <v>400</v>
      </c>
      <c r="NS354" s="54">
        <v>410</v>
      </c>
      <c r="NT354" s="54">
        <v>420</v>
      </c>
      <c r="NU354" s="54">
        <v>430</v>
      </c>
      <c r="NV354" s="54">
        <v>440</v>
      </c>
      <c r="NW354" s="54">
        <v>450</v>
      </c>
      <c r="NX354" s="54">
        <v>460</v>
      </c>
      <c r="NY354" s="54">
        <v>470</v>
      </c>
      <c r="NZ354" s="54">
        <v>480</v>
      </c>
      <c r="OA354" s="54">
        <v>490</v>
      </c>
      <c r="OB354" s="54">
        <v>500</v>
      </c>
      <c r="OC354" s="54">
        <v>510</v>
      </c>
      <c r="OD354" s="54">
        <v>520</v>
      </c>
      <c r="OE354" s="54">
        <v>530</v>
      </c>
      <c r="OF354" s="54">
        <v>540</v>
      </c>
      <c r="OG354" s="54">
        <v>550</v>
      </c>
      <c r="OH354" s="54">
        <v>560</v>
      </c>
      <c r="OI354" s="54">
        <v>570</v>
      </c>
      <c r="OJ354" s="54">
        <v>580</v>
      </c>
      <c r="OK354" s="54">
        <v>590</v>
      </c>
      <c r="OL354" s="54">
        <v>600</v>
      </c>
    </row>
    <row r="355" spans="55:402" ht="18.75">
      <c r="BC355"/>
      <c r="BD355"/>
      <c r="BH355" s="173"/>
      <c r="BI355" s="182"/>
      <c r="BJ355" s="187" t="s">
        <v>86</v>
      </c>
      <c r="BK355" s="171" t="s">
        <v>87</v>
      </c>
      <c r="BL355" s="174" t="s">
        <v>83</v>
      </c>
      <c r="BM355" s="178" t="s">
        <v>57</v>
      </c>
      <c r="BN355" s="178"/>
      <c r="BO355" s="6"/>
      <c r="BP355" s="216" t="s">
        <v>7</v>
      </c>
      <c r="BQ355" s="218" t="s">
        <v>20</v>
      </c>
      <c r="BR355" s="282" t="s">
        <v>2</v>
      </c>
      <c r="BS355" s="136"/>
      <c r="BT355" s="137" t="s">
        <v>18</v>
      </c>
      <c r="BU355" s="255" t="s">
        <v>21</v>
      </c>
      <c r="BV355" s="212" t="s">
        <v>19</v>
      </c>
      <c r="BW355" s="214" t="s">
        <v>32</v>
      </c>
      <c r="BX355" s="138"/>
      <c r="BY355" s="139" t="s">
        <v>55</v>
      </c>
      <c r="BZ355" s="140"/>
      <c r="CA355" s="157"/>
      <c r="CB355" s="162"/>
      <c r="CC355" s="158"/>
      <c r="CD355" s="278"/>
      <c r="CH355" s="267">
        <v>0</v>
      </c>
      <c r="CI355" s="273">
        <v>0</v>
      </c>
      <c r="CJ355" s="145">
        <f t="shared" ref="CJ355:CJ386" si="945">SQRT(5*((((1/$CA356)*(((1+0.2*(CJ$353/661.48)^2)^3.5)-1))+1)^(1/3.5)-1))</f>
        <v>1.5117615045052993E-2</v>
      </c>
      <c r="CK355" s="145">
        <f t="shared" ref="CK355:CK386" si="946">SQRT(5*((((1/$CA356)*(((1+0.2*(CK$353/661.48)^2)^3.5)-1))+1)^(1/3.5)-1))</f>
        <v>3.0235230090105987E-2</v>
      </c>
      <c r="CL355" s="145">
        <f t="shared" ref="CL355:CL386" si="947">SQRT(5*((((1/$CA356)*(((1+0.2*(CL$353/661.48)^2)^3.5)-1))+1)^(1/3.5)-1))</f>
        <v>4.5352845135146737E-2</v>
      </c>
      <c r="CM355" s="145">
        <f t="shared" ref="CM355:CM386" si="948">SQRT(5*((((1/$CA356)*(((1+0.2*(CM$353/661.48)^2)^3.5)-1))+1)^(1/3.5)-1))</f>
        <v>6.0470460180202794E-2</v>
      </c>
      <c r="CN355" s="145">
        <f t="shared" ref="CN355:CN386" si="949">SQRT(5*((((1/$CA356)*(((1+0.2*(CN$353/661.48)^2)^3.5)-1))+1)^(1/3.5)-1))</f>
        <v>7.5588075225250281E-2</v>
      </c>
      <c r="CO355" s="145">
        <f t="shared" ref="CO355:CO386" si="950">SQRT(5*((((1/$CA356)*(((1+0.2*(CO$353/661.48)^2)^3.5)-1))+1)^(1/3.5)-1))</f>
        <v>9.0705690270305714E-2</v>
      </c>
      <c r="CP355" s="145">
        <f t="shared" ref="CP355:CP386" si="951">SQRT(5*((((1/$CA356)*(((1+0.2*(CP$353/661.48)^2)^3.5)-1))+1)^(1/3.5)-1))</f>
        <v>0.10582330531535521</v>
      </c>
      <c r="CQ355" s="145">
        <f t="shared" ref="CQ355:CQ386" si="952">SQRT(5*((((1/$CA356)*(((1+0.2*(CQ$353/661.48)^2)^3.5)-1))+1)^(1/3.5)-1))</f>
        <v>0.12094092036040559</v>
      </c>
      <c r="CR355" s="145">
        <f t="shared" ref="CR355:CR386" si="953">SQRT(5*((((1/$CA356)*(((1+0.2*(CR$353/661.48)^2)^3.5)-1))+1)^(1/3.5)-1))</f>
        <v>0.13605853540545246</v>
      </c>
      <c r="CS355" s="145">
        <f t="shared" ref="CS355:CS386" si="954">SQRT(5*((((1/$CA356)*(((1+0.2*(CS$353/661.48)^2)^3.5)-1))+1)^(1/3.5)-1))</f>
        <v>0.15117615045050423</v>
      </c>
      <c r="CT355" s="145">
        <f t="shared" ref="CT355:CT386" si="955">SQRT(5*((((1/$CA356)*(((1+0.2*(CT$353/661.48)^2)^3.5)-1))+1)^(1/3.5)-1))</f>
        <v>0.16629376549555622</v>
      </c>
      <c r="CU355" s="145">
        <f t="shared" ref="CU355:CU386" si="956">SQRT(5*((((1/$CA356)*(((1+0.2*(CU$353/661.48)^2)^3.5)-1))+1)^(1/3.5)-1))</f>
        <v>0.18141138054060532</v>
      </c>
      <c r="CV355" s="145">
        <f t="shared" ref="CV355:CV386" si="957">SQRT(5*((((1/$CA356)*(((1+0.2*(CV$353/661.48)^2)^3.5)-1))+1)^(1/3.5)-1))</f>
        <v>0.19652899558565501</v>
      </c>
      <c r="CW355" s="145">
        <f t="shared" ref="CW355:CW386" si="958">SQRT(5*((((1/$CA356)*(((1+0.2*(CW$353/661.48)^2)^3.5)-1))+1)^(1/3.5)-1))</f>
        <v>0.2116466106307078</v>
      </c>
      <c r="CX355" s="145">
        <f t="shared" ref="CX355:CX386" si="959">SQRT(5*((((1/$CA356)*(((1+0.2*(CX$353/661.48)^2)^3.5)-1))+1)^(1/3.5)-1))</f>
        <v>0.22676422567575816</v>
      </c>
      <c r="CY355" s="145">
        <f t="shared" ref="CY355:CY386" si="960">SQRT(5*((((1/$CA356)*(((1+0.2*(CY$353/661.48)^2)^3.5)-1))+1)^(1/3.5)-1))</f>
        <v>0.24188184072080887</v>
      </c>
      <c r="CZ355" s="145">
        <f t="shared" ref="CZ355:CZ386" si="961">SQRT(5*((((1/$CA356)*(((1+0.2*(CZ$353/661.48)^2)^3.5)-1))+1)^(1/3.5)-1))</f>
        <v>0.2569994557658577</v>
      </c>
      <c r="DA355" s="145">
        <f t="shared" ref="DA355:DA386" si="962">SQRT(5*((((1/$CA356)*(((1+0.2*(DA$353/661.48)^2)^3.5)-1))+1)^(1/3.5)-1))</f>
        <v>0.27211707081090897</v>
      </c>
      <c r="DB355" s="145">
        <f t="shared" ref="DB355:DB386" si="963">SQRT(5*((((1/$CA356)*(((1+0.2*(DB$353/661.48)^2)^3.5)-1))+1)^(1/3.5)-1))</f>
        <v>0.28723468585595857</v>
      </c>
      <c r="DC355" s="145">
        <f t="shared" ref="DC355:DC386" si="964">SQRT(5*((((1/$CA356)*(((1+0.2*(DC$353/661.48)^2)^3.5)-1))+1)^(1/3.5)-1))</f>
        <v>0.30235230090101028</v>
      </c>
      <c r="DD355" s="145">
        <f t="shared" ref="DD355:DD386" si="965">SQRT(5*((((1/$CA356)*(((1+0.2*(DD$353/661.48)^2)^3.5)-1))+1)^(1/3.5)-1))</f>
        <v>0.31746991594606039</v>
      </c>
      <c r="DE355" s="145">
        <f t="shared" ref="DE355:DE386" si="966">SQRT(5*((((1/$CA356)*(((1+0.2*(DE$353/661.48)^2)^3.5)-1))+1)^(1/3.5)-1))</f>
        <v>0.33258753099111077</v>
      </c>
      <c r="DF355" s="145">
        <f t="shared" ref="DF355:DF386" si="967">SQRT(5*((((1/$CA356)*(((1+0.2*(DF$353/661.48)^2)^3.5)-1))+1)^(1/3.5)-1))</f>
        <v>0.34770514603616137</v>
      </c>
      <c r="DG355" s="145">
        <f t="shared" ref="DG355:DG386" si="968">SQRT(5*((((1/$CA356)*(((1+0.2*(DG$353/661.48)^2)^3.5)-1))+1)^(1/3.5)-1))</f>
        <v>0.36282276108121214</v>
      </c>
      <c r="DH355" s="145">
        <f t="shared" ref="DH355:DH386" si="969">SQRT(5*((((1/$CA356)*(((1+0.2*(DH$353/661.48)^2)^3.5)-1))+1)^(1/3.5)-1))</f>
        <v>0.37794037612626163</v>
      </c>
      <c r="DI355" s="145">
        <f t="shared" ref="DI355:DI386" si="970">SQRT(5*((((1/$CA356)*(((1+0.2*(DI$353/661.48)^2)^3.5)-1))+1)^(1/3.5)-1))</f>
        <v>0.39305799117131285</v>
      </c>
      <c r="DJ355" s="145">
        <f t="shared" ref="DJ355:DJ386" si="971">SQRT(5*((((1/$CA356)*(((1+0.2*(DJ$353/661.48)^2)^3.5)-1))+1)^(1/3.5)-1))</f>
        <v>0.40817560621636279</v>
      </c>
      <c r="DK355" s="145">
        <f t="shared" ref="DK355:DK386" si="972">SQRT(5*((((1/$CA356)*(((1+0.2*(DK$353/661.48)^2)^3.5)-1))+1)^(1/3.5)-1))</f>
        <v>0.42329322126141428</v>
      </c>
      <c r="DL355" s="145">
        <f t="shared" ref="DL355:DL386" si="973">SQRT(5*((((1/$CA356)*(((1+0.2*(DL$353/661.48)^2)^3.5)-1))+1)^(1/3.5)-1))</f>
        <v>0.4384108363064646</v>
      </c>
      <c r="DM355" s="145">
        <f t="shared" ref="DM355:DM386" si="974">SQRT(5*((((1/$CA356)*(((1+0.2*(DM$353/661.48)^2)^3.5)-1))+1)^(1/3.5)-1))</f>
        <v>0.45352845135151509</v>
      </c>
      <c r="DN355" s="145">
        <f t="shared" ref="DN355:DN386" si="975">SQRT(5*((((1/$CA356)*(((1+0.2*(DN$353/661.48)^2)^3.5)-1))+1)^(1/3.5)-1))</f>
        <v>0.46864606639656575</v>
      </c>
      <c r="DO355" s="145">
        <f t="shared" ref="DO355:DO386" si="976">SQRT(5*((((1/$CA356)*(((1+0.2*(DO$353/661.48)^2)^3.5)-1))+1)^(1/3.5)-1))</f>
        <v>0.48376368144161547</v>
      </c>
      <c r="DP355" s="145">
        <f t="shared" ref="DP355:DP386" si="977">SQRT(5*((((1/$CA356)*(((1+0.2*(DP$353/661.48)^2)^3.5)-1))+1)^(1/3.5)-1))</f>
        <v>0.4988812964866664</v>
      </c>
      <c r="DQ355" s="145">
        <f t="shared" ref="DQ355:DQ386" si="978">SQRT(5*((((1/$CA356)*(((1+0.2*(DQ$353/661.48)^2)^3.5)-1))+1)^(1/3.5)-1))</f>
        <v>0.5139989115317164</v>
      </c>
      <c r="DR355" s="145">
        <f t="shared" ref="DR355:DR386" si="979">SQRT(5*((((1/$CA356)*(((1+0.2*(DR$353/661.48)^2)^3.5)-1))+1)^(1/3.5)-1))</f>
        <v>0.52911652657676767</v>
      </c>
      <c r="DS355" s="145">
        <f t="shared" ref="DS355:DS386" si="980">SQRT(5*((((1/$CA356)*(((1+0.2*(DS$353/661.48)^2)^3.5)-1))+1)^(1/3.5)-1))</f>
        <v>0.54423414162181794</v>
      </c>
      <c r="DT355" s="145">
        <f t="shared" ref="DT355:DT386" si="981">SQRT(5*((((1/$CA356)*(((1+0.2*(DT$353/661.48)^2)^3.5)-1))+1)^(1/3.5)-1))</f>
        <v>0.55935175666686843</v>
      </c>
      <c r="DU355" s="145">
        <f t="shared" ref="DU355:DU386" si="982">SQRT(5*((((1/$CA356)*(((1+0.2*(DU$353/661.48)^2)^3.5)-1))+1)^(1/3.5)-1))</f>
        <v>0.57446937171191903</v>
      </c>
      <c r="DV355" s="145">
        <f t="shared" ref="DV355:DV386" si="983">SQRT(5*((((1/$CA356)*(((1+0.2*(DV$353/661.48)^2)^3.5)-1))+1)^(1/3.5)-1))</f>
        <v>0.58958698675696875</v>
      </c>
      <c r="DW355" s="145">
        <f t="shared" ref="DW355:DW386" si="984">SQRT(5*((((1/$CA356)*(((1+0.2*(DW$353/661.48)^2)^3.5)-1))+1)^(1/3.5)-1))</f>
        <v>0.60470460180201968</v>
      </c>
      <c r="DX355" s="145">
        <f t="shared" ref="DX355:DX386" si="985">SQRT(5*((((1/$CA356)*(((1+0.2*(DX$353/661.48)^2)^3.5)-1))+1)^(1/3.5)-1))</f>
        <v>0.61982221684707062</v>
      </c>
      <c r="DY355" s="145">
        <f t="shared" ref="DY355:DY386" si="986">SQRT(5*((((1/$CA356)*(((1+0.2*(DY$353/661.48)^2)^3.5)-1))+1)^(1/3.5)-1))</f>
        <v>0.63493983189212078</v>
      </c>
      <c r="DZ355" s="145">
        <f t="shared" ref="DZ355:DZ386" si="987">SQRT(5*((((1/$CA356)*(((1+0.2*(DZ$353/661.48)^2)^3.5)-1))+1)^(1/3.5)-1))</f>
        <v>0.65005744693717105</v>
      </c>
      <c r="EA355" s="145">
        <f t="shared" ref="EA355:EA386" si="988">SQRT(5*((((1/$CA356)*(((1+0.2*(EA$353/661.48)^2)^3.5)-1))+1)^(1/3.5)-1))</f>
        <v>0.66517506198222154</v>
      </c>
      <c r="EB355" s="145">
        <f t="shared" ref="EB355:EB386" si="989">SQRT(5*((((1/$CA356)*(((1+0.2*(EB$353/661.48)^2)^3.5)-1))+1)^(1/3.5)-1))</f>
        <v>0.68029267702727203</v>
      </c>
      <c r="EC355" s="145">
        <f t="shared" ref="EC355:EC386" si="990">SQRT(5*((((1/$CA356)*(((1+0.2*(EC$353/661.48)^2)^3.5)-1))+1)^(1/3.5)-1))</f>
        <v>0.69541029207232274</v>
      </c>
      <c r="ED355" s="145">
        <f t="shared" ref="ED355:ED386" si="991">SQRT(5*((((1/$CA356)*(((1+0.2*(ED$353/661.48)^2)^3.5)-1))+1)^(1/3.5)-1))</f>
        <v>0.71052790711737346</v>
      </c>
      <c r="EE355" s="145">
        <f t="shared" ref="EE355:EE386" si="992">SQRT(5*((((1/$CA356)*(((1+0.2*(EE$353/661.48)^2)^3.5)-1))+1)^(1/3.5)-1))</f>
        <v>0.72564552216242351</v>
      </c>
      <c r="EF355" s="145">
        <f t="shared" ref="EF355:EF386" si="993">SQRT(5*((((1/$CA356)*(((1+0.2*(EF$353/661.48)^2)^3.5)-1))+1)^(1/3.5)-1))</f>
        <v>0.74076313720747378</v>
      </c>
      <c r="EG355" s="145">
        <f t="shared" ref="EG355:EG386" si="994">SQRT(5*((((1/$CA356)*(((1+0.2*(EG$353/661.48)^2)^3.5)-1))+1)^(1/3.5)-1))</f>
        <v>0.75588075225252482</v>
      </c>
      <c r="EH355" s="145">
        <f t="shared" ref="EH355:EH386" si="995">SQRT(5*((((1/$CA356)*(((1+0.2*(EH$353/661.48)^2)^3.5)-1))+1)^(1/3.5)-1))</f>
        <v>0.7709983672975752</v>
      </c>
      <c r="EI355" s="145">
        <f t="shared" ref="EI355:EI386" si="996">SQRT(5*((((1/$CA356)*(((1+0.2*(EI$353/661.48)^2)^3.5)-1))+1)^(1/3.5)-1))</f>
        <v>0.7861159823426257</v>
      </c>
      <c r="EJ355" s="145">
        <f t="shared" ref="EJ355:EJ386" si="997">SQRT(5*((((1/$CA356)*(((1+0.2*(EJ$353/661.48)^2)^3.5)-1))+1)^(1/3.5)-1))</f>
        <v>0.8012335973876763</v>
      </c>
      <c r="EK355" s="145">
        <f t="shared" ref="EK355:EK386" si="998">SQRT(5*((((1/$CA356)*(((1+0.2*(EK$353/661.48)^2)^3.5)-1))+1)^(1/3.5)-1))</f>
        <v>0.81635121243272624</v>
      </c>
      <c r="EL355" s="145">
        <f t="shared" ref="EL355:EL386" si="999">SQRT(5*((((1/$CA356)*(((1+0.2*(EL$353/661.48)^2)^3.5)-1))+1)^(1/3.5)-1))</f>
        <v>0.83146882747777706</v>
      </c>
      <c r="EM355" s="145">
        <f t="shared" ref="EM355:EM386" si="1000">SQRT(5*((((1/$CA356)*(((1+0.2*(EM$353/661.48)^2)^3.5)-1))+1)^(1/3.5)-1))</f>
        <v>0.84658644252282722</v>
      </c>
      <c r="EN355" s="145">
        <f t="shared" ref="EN355:EN386" si="1001">SQRT(5*((((1/$CA356)*(((1+0.2*(EN$353/661.48)^2)^3.5)-1))+1)^(1/3.5)-1))</f>
        <v>0.86170405756787827</v>
      </c>
      <c r="EO355" s="145">
        <f t="shared" ref="EO355:EO386" si="1002">SQRT(5*((((1/$CA356)*(((1+0.2*(EO$353/661.48)^2)^3.5)-1))+1)^(1/3.5)-1))</f>
        <v>0.87682167261292865</v>
      </c>
      <c r="EP355" s="145">
        <f t="shared" ref="EP355:EP386" si="1003">SQRT(5*((((1/$CA356)*(((1+0.2*(EP$353/661.48)^2)^3.5)-1))+1)^(1/3.5)-1))</f>
        <v>0.89193928765797903</v>
      </c>
      <c r="EQ355" s="145">
        <f t="shared" ref="EQ355:EQ386" si="1004">SQRT(5*((((1/$CA356)*(((1+0.2*(EQ$353/661.48)^2)^3.5)-1))+1)^(1/3.5)-1))</f>
        <v>0.90705690270302963</v>
      </c>
      <c r="ET355" s="267">
        <v>0</v>
      </c>
      <c r="EU355" s="273">
        <v>0</v>
      </c>
      <c r="EV355" s="146">
        <f t="shared" ref="EV355:EV391" si="1005">$BW356*(1+0.2*ME356^2)</f>
        <v>288.16317089186435</v>
      </c>
      <c r="EW355" s="146">
        <f t="shared" ref="EW355:EW391" si="1006">$BW356*(1+0.2*MF356^2)</f>
        <v>288.2026835674576</v>
      </c>
      <c r="EX355" s="146">
        <f t="shared" ref="EX355:EX391" si="1007">$BW356*(1+0.2*MG356^2)</f>
        <v>288.26853802677954</v>
      </c>
      <c r="EY355" s="146">
        <f t="shared" ref="EY355:EY391" si="1008">$BW356*(1+0.2*MH356^2)</f>
        <v>288.36073426983035</v>
      </c>
      <c r="EZ355" s="146">
        <f t="shared" ref="EZ355:EZ391" si="1009">$BW356*(1+0.2*MI356^2)</f>
        <v>288.47927229660991</v>
      </c>
      <c r="FA355" s="146">
        <f t="shared" ref="FA355:FA391" si="1010">$BW356*(1+0.2*MJ356^2)</f>
        <v>288.62415210711839</v>
      </c>
      <c r="FB355" s="146">
        <f t="shared" ref="FB355:FB391" si="1011">$BW356*(1+0.2*MK356^2)</f>
        <v>288.79537370135557</v>
      </c>
      <c r="FC355" s="146">
        <f t="shared" ref="FC355:FC391" si="1012">$BW356*(1+0.2*ML356^2)</f>
        <v>288.99293707932151</v>
      </c>
      <c r="FD355" s="146">
        <f t="shared" ref="FD355:FD391" si="1013">$BW356*(1+0.2*MM356^2)</f>
        <v>289.21684224101625</v>
      </c>
      <c r="FE355" s="146">
        <f t="shared" ref="FE355:FE391" si="1014">$BW356*(1+0.2*MN356^2)</f>
        <v>289.46708918643986</v>
      </c>
      <c r="FF355" s="146">
        <f t="shared" ref="FF355:FF391" si="1015">$BW356*(1+0.2*MO356^2)</f>
        <v>289.74367791559229</v>
      </c>
      <c r="FG355" s="146">
        <f t="shared" ref="FG355:FG391" si="1016">$BW356*(1+0.2*MP356^2)</f>
        <v>290.04660842847341</v>
      </c>
      <c r="FH355" s="146">
        <f t="shared" ref="FH355:FH391" si="1017">$BW356*(1+0.2*MQ356^2)</f>
        <v>290.37588072508339</v>
      </c>
      <c r="FI355" s="146">
        <f t="shared" ref="FI355:FI391" si="1018">$BW356*(1+0.2*MR356^2)</f>
        <v>290.73149480542219</v>
      </c>
      <c r="FJ355" s="146">
        <f t="shared" ref="FJ355:FJ391" si="1019">$BW356*(1+0.2*MS356^2)</f>
        <v>291.11345066948974</v>
      </c>
      <c r="FK355" s="146">
        <f t="shared" ref="FK355:FK391" si="1020">$BW356*(1+0.2*MT356^2)</f>
        <v>291.52174831728615</v>
      </c>
      <c r="FL355" s="146">
        <f t="shared" ref="FL355:FL391" si="1021">$BW356*(1+0.2*MU356^2)</f>
        <v>291.95638774881127</v>
      </c>
      <c r="FM355" s="146">
        <f t="shared" ref="FM355:FM391" si="1022">$BW356*(1+0.2*MV356^2)</f>
        <v>292.41736896406525</v>
      </c>
      <c r="FN355" s="146">
        <f t="shared" ref="FN355:FN391" si="1023">$BW356*(1+0.2*MW356^2)</f>
        <v>292.90469196304798</v>
      </c>
      <c r="FO355" s="146">
        <f t="shared" ref="FO355:FO391" si="1024">$BW356*(1+0.2*MX356^2)</f>
        <v>293.41835674575958</v>
      </c>
      <c r="FP355" s="146">
        <f t="shared" ref="FP355:FP391" si="1025">$BW356*(1+0.2*MY356^2)</f>
        <v>293.95836331219988</v>
      </c>
      <c r="FQ355" s="146">
        <f t="shared" ref="FQ355:FQ391" si="1026">$BW356*(1+0.2*MZ356^2)</f>
        <v>294.52471166236904</v>
      </c>
      <c r="FR355" s="146">
        <f t="shared" ref="FR355:FR391" si="1027">$BW356*(1+0.2*NA356^2)</f>
        <v>295.11740179626702</v>
      </c>
      <c r="FS355" s="146">
        <f t="shared" ref="FS355:FS391" si="1028">$BW356*(1+0.2*NB356^2)</f>
        <v>295.73643371389375</v>
      </c>
      <c r="FT355" s="146">
        <f t="shared" ref="FT355:FT391" si="1029">$BW356*(1+0.2*NC356^2)</f>
        <v>296.38180741524928</v>
      </c>
      <c r="FU355" s="146">
        <f t="shared" ref="FU355:FU391" si="1030">$BW356*(1+0.2*ND356^2)</f>
        <v>297.05352290033363</v>
      </c>
      <c r="FV355" s="146">
        <f t="shared" ref="FV355:FV391" si="1031">$BW356*(1+0.2*NE356^2)</f>
        <v>297.75158016914679</v>
      </c>
      <c r="FW355" s="146">
        <f t="shared" ref="FW355:FW391" si="1032">$BW356*(1+0.2*NF356^2)</f>
        <v>298.47597922168876</v>
      </c>
      <c r="FX355" s="146">
        <f t="shared" ref="FX355:FX391" si="1033">$BW356*(1+0.2*NG356^2)</f>
        <v>299.22672005795948</v>
      </c>
      <c r="FY355" s="146">
        <f t="shared" ref="FY355:FY391" si="1034">$BW356*(1+0.2*NH356^2)</f>
        <v>300.00380267795902</v>
      </c>
      <c r="FZ355" s="146">
        <f t="shared" ref="FZ355:FZ391" si="1035">$BW356*(1+0.2*NI356^2)</f>
        <v>300.80722708168736</v>
      </c>
      <c r="GA355" s="146">
        <f t="shared" ref="GA355:GA391" si="1036">$BW356*(1+0.2*NJ356^2)</f>
        <v>301.63699326914445</v>
      </c>
      <c r="GB355" s="146">
        <f t="shared" ref="GB355:GB391" si="1037">$BW356*(1+0.2*NK356^2)</f>
        <v>302.49310124033042</v>
      </c>
      <c r="GC355" s="146">
        <f t="shared" ref="GC355:GC391" si="1038">$BW356*(1+0.2*NL356^2)</f>
        <v>303.37555099524513</v>
      </c>
      <c r="GD355" s="146">
        <f t="shared" ref="GD355:GD391" si="1039">$BW356*(1+0.2*NM356^2)</f>
        <v>304.28434253388866</v>
      </c>
      <c r="GE355" s="146">
        <f t="shared" ref="GE355:GE391" si="1040">$BW356*(1+0.2*NN356^2)</f>
        <v>305.219475856261</v>
      </c>
      <c r="GF355" s="146">
        <f t="shared" ref="GF355:GF391" si="1041">$BW356*(1+0.2*NO356^2)</f>
        <v>306.18095096236209</v>
      </c>
      <c r="GG355" s="146">
        <f t="shared" ref="GG355:GG391" si="1042">$BW356*(1+0.2*NP356^2)</f>
        <v>307.16876785219205</v>
      </c>
      <c r="GH355" s="146">
        <f t="shared" ref="GH355:GH391" si="1043">$BW356*(1+0.2*NQ356^2)</f>
        <v>308.1829265257507</v>
      </c>
      <c r="GI355" s="146">
        <f t="shared" ref="GI355:GI391" si="1044">$BW356*(1+0.2*NR356^2)</f>
        <v>309.22342698303822</v>
      </c>
      <c r="GJ355" s="355">
        <f t="shared" ref="GJ355:GJ391" si="1045">$BW356*(1+0.2*NS356^2)</f>
        <v>310.29026922405461</v>
      </c>
      <c r="GK355" s="146">
        <f t="shared" ref="GK355:GK391" si="1046">$BW356*(1+0.2*NT356^2)</f>
        <v>311.3834532487997</v>
      </c>
      <c r="GL355" s="146">
        <f t="shared" ref="GL355:GL391" si="1047">$BW356*(1+0.2*NU356^2)</f>
        <v>312.50297905727359</v>
      </c>
      <c r="GM355" s="146">
        <f t="shared" ref="GM355:GM391" si="1048">$BW356*(1+0.2*NV356^2)</f>
        <v>313.6488466494763</v>
      </c>
      <c r="GN355" s="146">
        <f t="shared" ref="GN355:GN391" si="1049">$BW356*(1+0.2*NW356^2)</f>
        <v>314.82105602540776</v>
      </c>
      <c r="GO355" s="146">
        <f t="shared" ref="GO355:GO391" si="1050">$BW356*(1+0.2*NX356^2)</f>
        <v>316.01960718506808</v>
      </c>
      <c r="GP355" s="146">
        <f t="shared" ref="GP355:GP391" si="1051">$BW356*(1+0.2*NY356^2)</f>
        <v>317.24450012845722</v>
      </c>
      <c r="GQ355" s="146">
        <f t="shared" ref="GQ355:GQ391" si="1052">$BW356*(1+0.2*NZ356^2)</f>
        <v>318.49573485557511</v>
      </c>
      <c r="GR355" s="146">
        <f t="shared" ref="GR355:GR391" si="1053">$BW356*(1+0.2*OA356^2)</f>
        <v>319.77331136642175</v>
      </c>
      <c r="GS355" s="146">
        <f t="shared" ref="GS355:GS391" si="1054">$BW356*(1+0.2*OB356^2)</f>
        <v>321.07722966099732</v>
      </c>
      <c r="GT355" s="146">
        <f t="shared" ref="GT355:GT391" si="1055">$BW356*(1+0.2*OC356^2)</f>
        <v>322.40748973930158</v>
      </c>
      <c r="GU355" s="146">
        <f t="shared" ref="GU355:GU391" si="1056">$BW356*(1+0.2*OD356^2)</f>
        <v>323.76409160133466</v>
      </c>
      <c r="GV355" s="146">
        <f t="shared" ref="GV355:GV391" si="1057">$BW356*(1+0.2*OE356^2)</f>
        <v>325.14703524709654</v>
      </c>
      <c r="GW355" s="146">
        <f t="shared" ref="GW355:GW391" si="1058">$BW356*(1+0.2*OF356^2)</f>
        <v>326.55632067658718</v>
      </c>
      <c r="GX355" s="146">
        <f t="shared" ref="GX355:GX391" si="1059">$BW356*(1+0.2*OG356^2)</f>
        <v>327.99194788980668</v>
      </c>
      <c r="GY355" s="146">
        <f t="shared" ref="GY355:GY391" si="1060">$BW356*(1+0.2*OH356^2)</f>
        <v>329.45391688675494</v>
      </c>
      <c r="GZ355" s="146">
        <f t="shared" ref="GZ355:GZ391" si="1061">$BW356*(1+0.2*OI356^2)</f>
        <v>330.94222766743206</v>
      </c>
      <c r="HA355" s="146">
        <f t="shared" ref="HA355:HA391" si="1062">$BW356*(1+0.2*OJ356^2)</f>
        <v>332.45688023183794</v>
      </c>
      <c r="HB355" s="146">
        <f t="shared" ref="HB355:HB391" si="1063">$BW356*(1+0.2*OK356^2)</f>
        <v>333.99787457997263</v>
      </c>
      <c r="HC355" s="146">
        <f t="shared" ref="HC355:HC391" si="1064">$BW356*(1+0.2*OL356^2)</f>
        <v>335.56521071183607</v>
      </c>
      <c r="HF355" s="267" t="s">
        <v>2</v>
      </c>
      <c r="HG355" s="273" t="s">
        <v>12</v>
      </c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14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JQ355" s="267">
        <v>0</v>
      </c>
      <c r="JR355" s="273">
        <v>0</v>
      </c>
      <c r="JS355" s="147">
        <f t="shared" ref="JS355:JS386" si="1065">6*$JQ355/10+JS$353+(EV355-273.15)</f>
        <v>25.013170891864377</v>
      </c>
      <c r="JT355" s="147">
        <f t="shared" ref="JT355:JT386" si="1066">6*$JQ355/10+JT$353+(EW355-273.15)</f>
        <v>35.05268356745762</v>
      </c>
      <c r="JU355" s="147">
        <f t="shared" ref="JU355:JU386" si="1067">6*$JQ355/10+JU$353+(EX355-273.15)</f>
        <v>45.118538026779561</v>
      </c>
      <c r="JV355" s="147">
        <f t="shared" ref="JV355:JV386" si="1068">6*$JQ355/10+JV$353+(EY355-273.15)</f>
        <v>55.210734269830368</v>
      </c>
      <c r="JW355" s="147">
        <f t="shared" ref="JW355:JW386" si="1069">6*$JQ355/10+JW$353+(EZ355-273.15)</f>
        <v>65.329272296609929</v>
      </c>
      <c r="JX355" s="147">
        <f t="shared" ref="JX355:JX386" si="1070">6*$JQ355/10+JX$353+(FA355-273.15)</f>
        <v>75.474152107118414</v>
      </c>
      <c r="JY355" s="147">
        <f t="shared" ref="JY355:JY386" si="1071">6*$JQ355/10+JY$353+(FB355-273.15)</f>
        <v>85.645373701355595</v>
      </c>
      <c r="JZ355" s="147">
        <f t="shared" ref="JZ355:JZ386" si="1072">6*$JQ355/10+JZ$353+(FC355-273.15)</f>
        <v>95.84293707932153</v>
      </c>
      <c r="KA355" s="147">
        <f t="shared" ref="KA355:KA386" si="1073">6*$JQ355/10+KA$353+(FD355-273.15)</f>
        <v>106.06684224101627</v>
      </c>
      <c r="KB355" s="147">
        <f t="shared" ref="KB355:KB386" si="1074">6*$JQ355/10+KB$353+(FE355-273.15)</f>
        <v>116.31708918643989</v>
      </c>
      <c r="KC355" s="147">
        <f t="shared" ref="KC355:KC386" si="1075">6*$JQ355/10+KC$353+(FF355-273.15)</f>
        <v>126.59367791559231</v>
      </c>
      <c r="KD355" s="147">
        <f t="shared" ref="KD355:KD386" si="1076">6*$JQ355/10+KD$353+(FG355-273.15)</f>
        <v>136.89660842847343</v>
      </c>
      <c r="KE355" s="147">
        <f t="shared" ref="KE355:KE386" si="1077">6*$JQ355/10+KE$353+(FH355-273.15)</f>
        <v>147.22588072508341</v>
      </c>
      <c r="KF355" s="147">
        <f t="shared" ref="KF355:KF386" si="1078">6*$JQ355/10+KF$353+(FI355-273.15)</f>
        <v>157.58149480542221</v>
      </c>
      <c r="KG355" s="147">
        <f t="shared" ref="KG355:KG386" si="1079">6*$JQ355/10+KG$353+(FJ355-273.15)</f>
        <v>167.96345066948976</v>
      </c>
      <c r="KH355" s="147">
        <f t="shared" ref="KH355:KH386" si="1080">6*$JQ355/10+KH$353+(FK355-273.15)</f>
        <v>178.37174831728618</v>
      </c>
      <c r="KI355" s="147">
        <f t="shared" ref="KI355:KI386" si="1081">6*$JQ355/10+KI$353+(FL355-273.15)</f>
        <v>188.80638774881129</v>
      </c>
      <c r="KJ355" s="147">
        <f t="shared" ref="KJ355:KJ386" si="1082">6*$JQ355/10+KJ$353+(FM355-273.15)</f>
        <v>199.26736896406527</v>
      </c>
      <c r="KK355" s="147">
        <f t="shared" ref="KK355:KK386" si="1083">6*$JQ355/10+KK$353+(FN355-273.15)</f>
        <v>209.754691963048</v>
      </c>
      <c r="KL355" s="147">
        <f t="shared" ref="KL355:KL386" si="1084">6*$JQ355/10+KL$353+(FO355-273.15)</f>
        <v>220.2683567457596</v>
      </c>
      <c r="KM355" s="147">
        <f t="shared" ref="KM355:KM386" si="1085">6*$JQ355/10+KM$353+(FP355-273.15)</f>
        <v>230.8083633121999</v>
      </c>
      <c r="KN355" s="147">
        <f t="shared" ref="KN355:KN386" si="1086">6*$JQ355/10+KN$353+(FQ355-273.15)</f>
        <v>241.37471166236907</v>
      </c>
      <c r="KO355" s="147">
        <f t="shared" ref="KO355:KO386" si="1087">6*$JQ355/10+KO$353+(FR355-273.15)</f>
        <v>251.96740179626704</v>
      </c>
      <c r="KP355" s="147">
        <f t="shared" ref="KP355:KP386" si="1088">6*$JQ355/10+KP$353+(FS355-273.15)</f>
        <v>262.58643371389377</v>
      </c>
      <c r="KQ355" s="147">
        <f t="shared" ref="KQ355:KQ386" si="1089">6*$JQ355/10+KQ$353+(FT355-273.15)</f>
        <v>273.23180741524931</v>
      </c>
      <c r="KR355" s="147">
        <f t="shared" ref="KR355:KR386" si="1090">6*$JQ355/10+KR$353+(FU355-273.15)</f>
        <v>283.90352290033366</v>
      </c>
      <c r="KS355" s="147">
        <f t="shared" ref="KS355:KS386" si="1091">6*$JQ355/10+KS$353+(FV355-273.15)</f>
        <v>294.60158016914681</v>
      </c>
      <c r="KT355" s="147">
        <f t="shared" ref="KT355:KT386" si="1092">6*$JQ355/10+KT$353+(FW355-273.15)</f>
        <v>305.32597922168878</v>
      </c>
      <c r="KU355" s="147">
        <f t="shared" ref="KU355:KU386" si="1093">6*$JQ355/10+KU$353+(FX355-273.15)</f>
        <v>316.07672005795951</v>
      </c>
      <c r="KV355" s="147">
        <f t="shared" ref="KV355:KV386" si="1094">6*$JQ355/10+KV$353+(FY355-273.15)</f>
        <v>326.85380267795904</v>
      </c>
      <c r="KW355" s="147">
        <f t="shared" ref="KW355:KW386" si="1095">6*$JQ355/10+KW$353+(FZ355-273.15)</f>
        <v>337.65722708168738</v>
      </c>
      <c r="KX355" s="147">
        <f t="shared" ref="KX355:KX386" si="1096">6*$JQ355/10+KX$353+(GA355-273.15)</f>
        <v>348.48699326914448</v>
      </c>
      <c r="KY355" s="147">
        <f t="shared" ref="KY355:KY386" si="1097">6*$JQ355/10+KY$353+(GB355-273.15)</f>
        <v>359.34310124033044</v>
      </c>
      <c r="KZ355" s="147">
        <f t="shared" ref="KZ355:KZ386" si="1098">6*$JQ355/10+KZ$353+(GC355-273.15)</f>
        <v>370.22555099524516</v>
      </c>
      <c r="LA355" s="147">
        <f t="shared" ref="LA355:LA386" si="1099">6*$JQ355/10+LA$353+(GD355-273.15)</f>
        <v>381.13434253388868</v>
      </c>
      <c r="LB355" s="147">
        <f t="shared" ref="LB355:LB386" si="1100">6*$JQ355/10+LB$353+(GE355-273.15)</f>
        <v>392.06947585626102</v>
      </c>
      <c r="LC355" s="147">
        <f t="shared" ref="LC355:LC386" si="1101">6*$JQ355/10+LC$353+(GF355-273.15)</f>
        <v>403.03095096236211</v>
      </c>
      <c r="LD355" s="147">
        <f t="shared" ref="LD355:LD386" si="1102">6*$JQ355/10+LD$353+(GG355-273.15)</f>
        <v>414.01876785219207</v>
      </c>
      <c r="LE355" s="147">
        <f t="shared" ref="LE355:LE386" si="1103">6*$JQ355/10+LE$353+(GH355-273.15)</f>
        <v>425.03292652575072</v>
      </c>
      <c r="LF355" s="147">
        <f t="shared" ref="LF355:LF386" si="1104">6*$JQ355/10+LF$353+(GI355-273.15)</f>
        <v>436.07342698303825</v>
      </c>
      <c r="LG355" s="358">
        <f t="shared" ref="LG355:LG386" si="1105">6*$JQ355/10+LG$353+(GJ355-273.15)</f>
        <v>447.14026922405463</v>
      </c>
      <c r="LH355" s="147">
        <f t="shared" ref="LH355:LH386" si="1106">6*$JQ355/10+LH$353+(GK355-273.15)</f>
        <v>458.23345324879972</v>
      </c>
      <c r="LI355" s="147">
        <f t="shared" ref="LI355:LI386" si="1107">6*$JQ355/10+LI$353+(GL355-273.15)</f>
        <v>469.35297905727361</v>
      </c>
      <c r="LJ355" s="147">
        <f t="shared" ref="LJ355:LJ386" si="1108">6*$JQ355/10+LJ$353+(GM355-273.15)</f>
        <v>480.49884664947632</v>
      </c>
      <c r="LK355" s="147">
        <f t="shared" ref="LK355:LK386" si="1109">6*$JQ355/10+LK$353+(GN355-273.15)</f>
        <v>491.67105602540778</v>
      </c>
      <c r="LL355" s="147">
        <f t="shared" ref="LL355:LL386" si="1110">6*$JQ355/10+LL$353+(GO355-273.15)</f>
        <v>502.86960718506811</v>
      </c>
      <c r="LM355" s="147">
        <f t="shared" ref="LM355:LM386" si="1111">6*$JQ355/10+LM$353+(GP355-273.15)</f>
        <v>514.09450012845718</v>
      </c>
      <c r="LN355" s="147">
        <f t="shared" ref="LN355:LN386" si="1112">6*$JQ355/10+LN$353+(GQ355-273.15)</f>
        <v>525.34573485557507</v>
      </c>
      <c r="LO355" s="147">
        <f t="shared" ref="LO355:LO386" si="1113">6*$JQ355/10+LO$353+(GR355-273.15)</f>
        <v>536.62331136642183</v>
      </c>
      <c r="LP355" s="147">
        <f t="shared" ref="LP355:LP386" si="1114">6*$JQ355/10+LP$353+(GS355-273.15)</f>
        <v>547.92722966099734</v>
      </c>
      <c r="LQ355" s="147">
        <f t="shared" ref="LQ355:LQ386" si="1115">6*$JQ355/10+LQ$353+(GT355-273.15)</f>
        <v>559.2574897393016</v>
      </c>
      <c r="LR355" s="147">
        <f t="shared" ref="LR355:LR386" si="1116">6*$JQ355/10+LR$353+(GU355-273.15)</f>
        <v>570.61409160133462</v>
      </c>
      <c r="LS355" s="147">
        <f t="shared" ref="LS355:LS386" si="1117">6*$JQ355/10+LS$353+(GV355-273.15)</f>
        <v>581.99703524709662</v>
      </c>
      <c r="LT355" s="147">
        <f t="shared" ref="LT355:LT386" si="1118">6*$JQ355/10+LT$353+(GW355-273.15)</f>
        <v>593.40632067658726</v>
      </c>
      <c r="LU355" s="147">
        <f t="shared" ref="LU355:LU386" si="1119">6*$JQ355/10+LU$353+(GX355-273.15)</f>
        <v>604.84194788980676</v>
      </c>
      <c r="LV355" s="147">
        <f t="shared" ref="LV355:LV386" si="1120">6*$JQ355/10+LV$353+(GY355-273.15)</f>
        <v>616.30391688675491</v>
      </c>
      <c r="LW355" s="147">
        <f t="shared" ref="LW355:LW386" si="1121">6*$JQ355/10+LW$353+(GZ355-273.15)</f>
        <v>627.79222766743214</v>
      </c>
      <c r="LX355" s="147">
        <f t="shared" ref="LX355:LX386" si="1122">6*$JQ355/10+LX$353+(HA355-273.15)</f>
        <v>639.30688023183802</v>
      </c>
      <c r="LY355" s="147">
        <f t="shared" ref="LY355:LY386" si="1123">6*$JQ355/10+LY$353+(HB355-273.15)</f>
        <v>650.84787457997265</v>
      </c>
      <c r="LZ355" s="147">
        <f t="shared" ref="LZ355:LZ386" si="1124">6*$JQ355/10+LZ$353+(HC355-273.15)</f>
        <v>662.41521071183615</v>
      </c>
      <c r="MC355" s="267" t="s">
        <v>2</v>
      </c>
      <c r="MD355" s="273" t="s">
        <v>12</v>
      </c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148"/>
      <c r="NG355" s="8"/>
      <c r="NH355" s="8"/>
      <c r="NI355" s="8"/>
      <c r="NJ355" s="8"/>
      <c r="NK355" s="8"/>
      <c r="NL355" s="8"/>
      <c r="NM355" s="8"/>
      <c r="NN355" s="8"/>
      <c r="NO355" s="8"/>
      <c r="NP355" s="8"/>
      <c r="NQ355" s="8"/>
      <c r="NR355" s="349"/>
      <c r="NS355" s="350"/>
      <c r="NT355" s="350"/>
      <c r="NU355" s="350"/>
      <c r="NV355" s="350"/>
      <c r="NW355" s="350"/>
      <c r="NX355" s="350"/>
      <c r="NY355" s="350"/>
      <c r="NZ355" s="350"/>
      <c r="OA355" s="350"/>
      <c r="OB355" s="350"/>
      <c r="OC355" s="350"/>
      <c r="OD355" s="350"/>
      <c r="OE355" s="350"/>
      <c r="OF355" s="350"/>
      <c r="OG355" s="350"/>
      <c r="OH355" s="350"/>
      <c r="OI355" s="350"/>
      <c r="OJ355" s="350"/>
      <c r="OK355" s="350"/>
      <c r="OL355" s="350"/>
    </row>
    <row r="356" spans="55:402">
      <c r="BC356"/>
      <c r="BD356"/>
      <c r="BH356" s="173"/>
      <c r="BI356" s="182"/>
      <c r="BJ356" s="91">
        <f>BT356</f>
        <v>0</v>
      </c>
      <c r="BK356" s="193">
        <f>BU356</f>
        <v>0</v>
      </c>
      <c r="BL356" s="91">
        <f>BW356</f>
        <v>288.14999999999998</v>
      </c>
      <c r="BM356" s="116">
        <f>BP352</f>
        <v>0</v>
      </c>
      <c r="BN356" s="116"/>
      <c r="BO356" s="106"/>
      <c r="BP356" s="217">
        <v>0</v>
      </c>
      <c r="BQ356" s="219">
        <v>0</v>
      </c>
      <c r="BR356" s="283">
        <v>0</v>
      </c>
      <c r="BS356" s="112"/>
      <c r="BT356" s="260"/>
      <c r="BU356" s="256"/>
      <c r="BV356" s="213">
        <f>BW356-273.15</f>
        <v>15</v>
      </c>
      <c r="BW356" s="215">
        <f>T0+BM356</f>
        <v>288.14999999999998</v>
      </c>
      <c r="BX356" s="117"/>
      <c r="BY356" s="101">
        <f t="shared" ref="BY356:BY392" si="1125">SQRT(RLuft_N*ϒ_Luft*BW356)*m_s_→_kt</f>
        <v>661.47874478445999</v>
      </c>
      <c r="BZ356" s="113"/>
      <c r="CA356" s="141">
        <f>(1-L*BP356/(BL356))^g_RL</f>
        <v>1</v>
      </c>
      <c r="CB356" s="163">
        <f>CA356/CC356</f>
        <v>1</v>
      </c>
      <c r="CC356" s="159">
        <f>BW356/BL356</f>
        <v>1</v>
      </c>
      <c r="CD356" s="170"/>
      <c r="CH356" s="267">
        <v>9.9877340812343043</v>
      </c>
      <c r="CI356" s="273">
        <v>1000</v>
      </c>
      <c r="CJ356" s="145">
        <f t="shared" si="945"/>
        <v>1.539419650969499E-2</v>
      </c>
      <c r="CK356" s="145">
        <f t="shared" si="946"/>
        <v>3.0788295614599948E-2</v>
      </c>
      <c r="CL356" s="145">
        <f t="shared" si="947"/>
        <v>4.6182200048858882E-2</v>
      </c>
      <c r="CM356" s="145">
        <f t="shared" si="948"/>
        <v>6.1575812824390896E-2</v>
      </c>
      <c r="CN356" s="145">
        <f t="shared" si="949"/>
        <v>7.6969037368614768E-2</v>
      </c>
      <c r="CO356" s="145">
        <f t="shared" si="950"/>
        <v>9.2361777661232047E-2</v>
      </c>
      <c r="CP356" s="145">
        <f t="shared" si="951"/>
        <v>0.1077539383693549</v>
      </c>
      <c r="CQ356" s="145">
        <f t="shared" si="952"/>
        <v>0.12314542498078168</v>
      </c>
      <c r="CR356" s="145">
        <f t="shared" si="953"/>
        <v>0.13853614393497024</v>
      </c>
      <c r="CS356" s="145">
        <f t="shared" si="954"/>
        <v>0.15392600275139265</v>
      </c>
      <c r="CT356" s="145">
        <f t="shared" si="955"/>
        <v>0.16931491015492273</v>
      </c>
      <c r="CU356" s="145">
        <f t="shared" si="956"/>
        <v>0.18470277619792699</v>
      </c>
      <c r="CV356" s="145">
        <f t="shared" si="957"/>
        <v>0.20008951237876002</v>
      </c>
      <c r="CW356" s="145">
        <f t="shared" si="958"/>
        <v>0.21547503175633195</v>
      </c>
      <c r="CX356" s="145">
        <f t="shared" si="959"/>
        <v>0.23085924906052988</v>
      </c>
      <c r="CY356" s="145">
        <f t="shared" si="960"/>
        <v>0.24624208079816476</v>
      </c>
      <c r="CZ356" s="145">
        <f t="shared" si="961"/>
        <v>0.26162344535425541</v>
      </c>
      <c r="DA356" s="145">
        <f t="shared" si="962"/>
        <v>0.277003263088408</v>
      </c>
      <c r="DB356" s="145">
        <f t="shared" si="963"/>
        <v>0.29238145642607194</v>
      </c>
      <c r="DC356" s="145">
        <f t="shared" si="964"/>
        <v>0.30775794994454198</v>
      </c>
      <c r="DD356" s="145">
        <f t="shared" si="965"/>
        <v>0.32313267045349087</v>
      </c>
      <c r="DE356" s="145">
        <f t="shared" si="966"/>
        <v>0.33850554706994807</v>
      </c>
      <c r="DF356" s="145">
        <f t="shared" si="967"/>
        <v>0.35387651128758107</v>
      </c>
      <c r="DG356" s="145">
        <f t="shared" si="968"/>
        <v>0.36924549704019144</v>
      </c>
      <c r="DH356" s="145">
        <f t="shared" si="969"/>
        <v>0.38461244075937334</v>
      </c>
      <c r="DI356" s="145">
        <f t="shared" si="970"/>
        <v>0.39997728142627959</v>
      </c>
      <c r="DJ356" s="145">
        <f t="shared" si="971"/>
        <v>0.41533996061744666</v>
      </c>
      <c r="DK356" s="145">
        <f t="shared" si="972"/>
        <v>0.43070042254472801</v>
      </c>
      <c r="DL356" s="145">
        <f t="shared" si="973"/>
        <v>0.44605861408929764</v>
      </c>
      <c r="DM356" s="145">
        <f t="shared" si="974"/>
        <v>0.46141448482979724</v>
      </c>
      <c r="DN356" s="145">
        <f t="shared" si="975"/>
        <v>0.47676798706466988</v>
      </c>
      <c r="DO356" s="145">
        <f t="shared" si="976"/>
        <v>0.49211907582874909</v>
      </c>
      <c r="DP356" s="145">
        <f t="shared" si="977"/>
        <v>0.50746770890421633</v>
      </c>
      <c r="DQ356" s="145">
        <f t="shared" si="978"/>
        <v>0.52281384682601317</v>
      </c>
      <c r="DR356" s="145">
        <f t="shared" si="979"/>
        <v>0.53815745288185501</v>
      </c>
      <c r="DS356" s="145">
        <f t="shared" si="980"/>
        <v>0.55349849310695687</v>
      </c>
      <c r="DT356" s="145">
        <f t="shared" si="981"/>
        <v>0.56883693627367293</v>
      </c>
      <c r="DU356" s="145">
        <f t="shared" si="982"/>
        <v>0.5841727538761583</v>
      </c>
      <c r="DV356" s="145">
        <f t="shared" si="983"/>
        <v>0.59950592011027093</v>
      </c>
      <c r="DW356" s="145">
        <f t="shared" si="984"/>
        <v>0.61483641184889792</v>
      </c>
      <c r="DX356" s="145">
        <f t="shared" si="985"/>
        <v>0.63016420861287381</v>
      </c>
      <c r="DY356" s="145">
        <f t="shared" si="986"/>
        <v>0.64548929253773524</v>
      </c>
      <c r="DZ356" s="145">
        <f t="shared" si="987"/>
        <v>0.66081164833649264</v>
      </c>
      <c r="EA356" s="145">
        <f t="shared" si="988"/>
        <v>0.67613126325865502</v>
      </c>
      <c r="EB356" s="145">
        <f t="shared" si="989"/>
        <v>0.6914481270457129</v>
      </c>
      <c r="EC356" s="145">
        <f t="shared" si="990"/>
        <v>0.70676223188332288</v>
      </c>
      <c r="ED356" s="145">
        <f t="shared" si="991"/>
        <v>0.72207357235040504</v>
      </c>
      <c r="EE356" s="145">
        <f t="shared" si="992"/>
        <v>0.7373821453653876</v>
      </c>
      <c r="EF356" s="145">
        <f t="shared" si="993"/>
        <v>0.75268795012983503</v>
      </c>
      <c r="EG356" s="145">
        <f t="shared" si="994"/>
        <v>0.76799098806967481</v>
      </c>
      <c r="EH356" s="145">
        <f t="shared" si="995"/>
        <v>0.78329126277425276</v>
      </c>
      <c r="EI356" s="145">
        <f t="shared" si="996"/>
        <v>0.79858877993345889</v>
      </c>
      <c r="EJ356" s="145">
        <f t="shared" si="997"/>
        <v>0.8138835472731144</v>
      </c>
      <c r="EK356" s="145">
        <f t="shared" si="998"/>
        <v>0.82917557448886592</v>
      </c>
      <c r="EL356" s="145">
        <f t="shared" si="999"/>
        <v>0.84446487317878449</v>
      </c>
      <c r="EM356" s="145">
        <f t="shared" si="1000"/>
        <v>0.85975145677487863</v>
      </c>
      <c r="EN356" s="145">
        <f t="shared" si="1001"/>
        <v>0.87503534047373444</v>
      </c>
      <c r="EO356" s="145">
        <f t="shared" si="1002"/>
        <v>0.89031654116646308</v>
      </c>
      <c r="EP356" s="145">
        <f t="shared" si="1003"/>
        <v>0.90559507736815847</v>
      </c>
      <c r="EQ356" s="145">
        <f t="shared" si="1004"/>
        <v>0.92087096914704258</v>
      </c>
      <c r="ET356" s="267">
        <v>9.9877340812343043</v>
      </c>
      <c r="EU356" s="273">
        <v>1000</v>
      </c>
      <c r="EV356" s="146">
        <f t="shared" si="1005"/>
        <v>286.18236333005763</v>
      </c>
      <c r="EW356" s="146">
        <f t="shared" si="1006"/>
        <v>286.22305297695033</v>
      </c>
      <c r="EX356" s="146">
        <f t="shared" si="1007"/>
        <v>286.29086791157687</v>
      </c>
      <c r="EY356" s="146">
        <f t="shared" si="1008"/>
        <v>286.38580642123435</v>
      </c>
      <c r="EZ356" s="146">
        <f t="shared" si="1009"/>
        <v>286.50786611330579</v>
      </c>
      <c r="FA356" s="146">
        <f t="shared" si="1010"/>
        <v>286.65704392040442</v>
      </c>
      <c r="FB356" s="146">
        <f t="shared" si="1011"/>
        <v>286.83333610695416</v>
      </c>
      <c r="FC356" s="146">
        <f t="shared" si="1012"/>
        <v>287.03673827718211</v>
      </c>
      <c r="FD356" s="146">
        <f t="shared" si="1013"/>
        <v>287.26724538449321</v>
      </c>
      <c r="FE356" s="146">
        <f t="shared" si="1014"/>
        <v>287.52485174219237</v>
      </c>
      <c r="FF356" s="146">
        <f t="shared" si="1015"/>
        <v>287.80955103551389</v>
      </c>
      <c r="FG356" s="146">
        <f t="shared" si="1016"/>
        <v>288.1213363349151</v>
      </c>
      <c r="FH356" s="146">
        <f t="shared" si="1017"/>
        <v>288.46020011058471</v>
      </c>
      <c r="FI356" s="146">
        <f t="shared" si="1018"/>
        <v>288.82613424811353</v>
      </c>
      <c r="FJ356" s="146">
        <f t="shared" si="1019"/>
        <v>289.219130065272</v>
      </c>
      <c r="FK356" s="146">
        <f t="shared" si="1020"/>
        <v>289.63917832983344</v>
      </c>
      <c r="FL356" s="146">
        <f t="shared" si="1021"/>
        <v>290.08626927838145</v>
      </c>
      <c r="FM356" s="146">
        <f t="shared" si="1022"/>
        <v>290.56039263603498</v>
      </c>
      <c r="FN356" s="146">
        <f t="shared" si="1023"/>
        <v>291.06153763702298</v>
      </c>
      <c r="FO356" s="146">
        <f t="shared" si="1024"/>
        <v>291.58969304603886</v>
      </c>
      <c r="FP356" s="146">
        <f t="shared" si="1025"/>
        <v>292.14484718030275</v>
      </c>
      <c r="FQ356" s="146">
        <f t="shared" si="1026"/>
        <v>292.72698793225771</v>
      </c>
      <c r="FR356" s="146">
        <f t="shared" si="1027"/>
        <v>293.33610279282686</v>
      </c>
      <c r="FS356" s="146">
        <f t="shared" si="1028"/>
        <v>293.97217887515495</v>
      </c>
      <c r="FT356" s="146">
        <f t="shared" si="1029"/>
        <v>294.63520293876053</v>
      </c>
      <c r="FU356" s="146">
        <f t="shared" si="1030"/>
        <v>295.32516141402357</v>
      </c>
      <c r="FV356" s="146">
        <f t="shared" si="1031"/>
        <v>296.04204042693237</v>
      </c>
      <c r="FW356" s="146">
        <f t="shared" si="1032"/>
        <v>296.78582582401822</v>
      </c>
      <c r="FX356" s="146">
        <f t="shared" si="1033"/>
        <v>297.55650319740272</v>
      </c>
      <c r="FY356" s="146">
        <f t="shared" si="1034"/>
        <v>298.35405790988784</v>
      </c>
      <c r="FZ356" s="146">
        <f t="shared" si="1035"/>
        <v>299.17847512001805</v>
      </c>
      <c r="GA356" s="146">
        <f t="shared" si="1036"/>
        <v>300.02973980704644</v>
      </c>
      <c r="GB356" s="146">
        <f t="shared" si="1037"/>
        <v>300.90783679573985</v>
      </c>
      <c r="GC356" s="146">
        <f t="shared" si="1038"/>
        <v>301.81275078095865</v>
      </c>
      <c r="GD356" s="146">
        <f t="shared" si="1039"/>
        <v>302.7444663519513</v>
      </c>
      <c r="GE356" s="146">
        <f t="shared" si="1040"/>
        <v>303.7029680163036</v>
      </c>
      <c r="GF356" s="146">
        <f t="shared" si="1041"/>
        <v>304.68824022349122</v>
      </c>
      <c r="GG356" s="146">
        <f t="shared" si="1042"/>
        <v>305.70026738797884</v>
      </c>
      <c r="GH356" s="146">
        <f t="shared" si="1043"/>
        <v>306.73903391182023</v>
      </c>
      <c r="GI356" s="146">
        <f t="shared" si="1044"/>
        <v>307.80452420671321</v>
      </c>
      <c r="GJ356" s="355">
        <f t="shared" si="1045"/>
        <v>308.89672271546522</v>
      </c>
      <c r="GK356" s="146">
        <f t="shared" si="1046"/>
        <v>310.01561393283362</v>
      </c>
      <c r="GL356" s="146">
        <f t="shared" si="1047"/>
        <v>311.16118242570269</v>
      </c>
      <c r="GM356" s="146">
        <f t="shared" si="1048"/>
        <v>312.33341285256745</v>
      </c>
      <c r="GN356" s="146">
        <f t="shared" si="1049"/>
        <v>313.53228998229383</v>
      </c>
      <c r="GO356" s="146">
        <f t="shared" si="1050"/>
        <v>314.75779871213257</v>
      </c>
      <c r="GP356" s="146">
        <f t="shared" si="1051"/>
        <v>316.0099240849629</v>
      </c>
      <c r="GQ356" s="146">
        <f t="shared" si="1052"/>
        <v>317.28865130574894</v>
      </c>
      <c r="GR356" s="146">
        <f t="shared" si="1053"/>
        <v>318.59396575719444</v>
      </c>
      <c r="GS356" s="146">
        <f t="shared" si="1054"/>
        <v>319.92585301458246</v>
      </c>
      <c r="GT356" s="146">
        <f t="shared" si="1055"/>
        <v>321.28429885979216</v>
      </c>
      <c r="GU356" s="146">
        <f t="shared" si="1056"/>
        <v>322.66928929448824</v>
      </c>
      <c r="GV356" s="146">
        <f t="shared" si="1057"/>
        <v>324.08081055247771</v>
      </c>
      <c r="GW356" s="146">
        <f t="shared" si="1058"/>
        <v>325.51884911123659</v>
      </c>
      <c r="GX356" s="146">
        <f t="shared" si="1059"/>
        <v>326.98339170260743</v>
      </c>
      <c r="GY356" s="146">
        <f t="shared" si="1060"/>
        <v>328.4744253226736</v>
      </c>
      <c r="GZ356" s="146">
        <f t="shared" si="1061"/>
        <v>329.991937240818</v>
      </c>
      <c r="HA356" s="146">
        <f t="shared" si="1062"/>
        <v>331.53591500797563</v>
      </c>
      <c r="HB356" s="146">
        <f t="shared" si="1063"/>
        <v>333.10634646409142</v>
      </c>
      <c r="HC356" s="146">
        <f t="shared" si="1064"/>
        <v>334.70321974479867</v>
      </c>
      <c r="HF356" s="267">
        <v>0</v>
      </c>
      <c r="HG356" s="273">
        <v>0</v>
      </c>
      <c r="HH356" s="146">
        <f t="shared" ref="HH356:HH392" si="1126">CJ355*$BY356</f>
        <v>9.9999810241363214</v>
      </c>
      <c r="HI356" s="146">
        <f t="shared" ref="HI356:HI392" si="1127">CK355*$BY356</f>
        <v>19.999962048272643</v>
      </c>
      <c r="HJ356" s="146">
        <f t="shared" ref="HJ356:HJ392" si="1128">CL355*$BY356</f>
        <v>29.999943072400868</v>
      </c>
      <c r="HK356" s="146">
        <f t="shared" ref="HK356:HK392" si="1129">CM355*$BY356</f>
        <v>39.999924096539218</v>
      </c>
      <c r="HL356" s="146">
        <f t="shared" ref="HL356:HL392" si="1130">CN355*$BY356</f>
        <v>49.999905120671897</v>
      </c>
      <c r="HM356" s="146">
        <f t="shared" ref="HM356:HM392" si="1131">CO355*$BY356</f>
        <v>59.999886144809828</v>
      </c>
      <c r="HN356" s="146">
        <f t="shared" ref="HN356:HN392" si="1132">CP355*$BY356</f>
        <v>69.999867168943837</v>
      </c>
      <c r="HO356" s="146">
        <f t="shared" ref="HO356:HO392" si="1133">CQ355*$BY356</f>
        <v>79.999848193078435</v>
      </c>
      <c r="HP356" s="146">
        <f t="shared" ref="HP356:HP392" si="1134">CR355*$BY356</f>
        <v>89.999829217210703</v>
      </c>
      <c r="HQ356" s="146">
        <f t="shared" ref="HQ356:HQ392" si="1135">CS355*$BY356</f>
        <v>99.999810241346211</v>
      </c>
      <c r="HR356" s="146">
        <f t="shared" ref="HR356:HR392" si="1136">CT355*$BY356</f>
        <v>109.99979126548187</v>
      </c>
      <c r="HS356" s="146">
        <f t="shared" ref="HS356:HS392" si="1137">CU355*$BY356</f>
        <v>119.99977228961562</v>
      </c>
      <c r="HT356" s="146">
        <f t="shared" ref="HT356:HT392" si="1138">CV355*$BY356</f>
        <v>129.99975331374975</v>
      </c>
      <c r="HU356" s="146">
        <f t="shared" ref="HU356:HU392" si="1139">CW355*$BY356</f>
        <v>139.99973433788594</v>
      </c>
      <c r="HV356" s="146">
        <f t="shared" ref="HV356:HV392" si="1140">CX355*$BY356</f>
        <v>149.99971536202051</v>
      </c>
      <c r="HW356" s="146">
        <f t="shared" ref="HW356:HW392" si="1141">CY355*$BY356</f>
        <v>159.99969638615534</v>
      </c>
      <c r="HX356" s="146">
        <f t="shared" ref="HX356:HX392" si="1142">CZ355*$BY356</f>
        <v>169.99967741028891</v>
      </c>
      <c r="HY356" s="146">
        <f t="shared" ref="HY356:HY392" si="1143">DA355*$BY356</f>
        <v>179.99965843442408</v>
      </c>
      <c r="HZ356" s="146">
        <f t="shared" ref="HZ356:HZ392" si="1144">DB355*$BY356</f>
        <v>189.99963945855816</v>
      </c>
      <c r="IA356" s="146">
        <f t="shared" ref="IA356:IA392" si="1145">DC355*$BY356</f>
        <v>199.99962048269364</v>
      </c>
      <c r="IB356" s="146">
        <f t="shared" ref="IB356:IB392" si="1146">DD355*$BY356</f>
        <v>209.99960150682804</v>
      </c>
      <c r="IC356" s="146">
        <f t="shared" ref="IC356:IC392" si="1147">DE355*$BY356</f>
        <v>219.99958253096264</v>
      </c>
      <c r="ID356" s="146">
        <f t="shared" ref="ID356:ID392" si="1148">DF355*$BY356</f>
        <v>229.99956355509738</v>
      </c>
      <c r="IE356" s="146">
        <f t="shared" ref="IE356:IE392" si="1149">DG355*$BY356</f>
        <v>239.99954457923224</v>
      </c>
      <c r="IF356" s="146">
        <f t="shared" ref="IF356:IF392" si="1150">DH355*$BY356</f>
        <v>249.99952560336624</v>
      </c>
      <c r="IG356" s="146">
        <f t="shared" ref="IG356:IG392" si="1151">DI355*$BY356</f>
        <v>259.99950662750138</v>
      </c>
      <c r="IH356" s="146">
        <f t="shared" ref="IH356:IH392" si="1152">DJ355*$BY356</f>
        <v>269.99948765163566</v>
      </c>
      <c r="II356" s="146">
        <f t="shared" ref="II356:II392" si="1153">DK355*$BY356</f>
        <v>279.99946867577103</v>
      </c>
      <c r="IJ356" s="146">
        <f t="shared" ref="IJ356:IJ392" si="1154">DL355*$BY356</f>
        <v>289.99944969990554</v>
      </c>
      <c r="IK356" s="146">
        <f t="shared" ref="IK356:IK392" si="1155">DM355*$BY356</f>
        <v>299.99943072404022</v>
      </c>
      <c r="IL356" s="146">
        <f t="shared" ref="IL356:IL392" si="1156">DN355*$BY356</f>
        <v>309.99941174817502</v>
      </c>
      <c r="IM356" s="146">
        <f t="shared" ref="IM356:IM392" si="1157">DO355*$BY356</f>
        <v>319.99939277230914</v>
      </c>
      <c r="IN356" s="146">
        <f t="shared" ref="IN356:IN392" si="1158">DP355*$BY356</f>
        <v>329.9993737964441</v>
      </c>
      <c r="IO356" s="146">
        <f t="shared" ref="IO356:IO392" si="1159">DQ355*$BY356</f>
        <v>339.99935482057845</v>
      </c>
      <c r="IP356" s="146">
        <f t="shared" ref="IP356:IP392" si="1160">DR355*$BY356</f>
        <v>349.99933584471364</v>
      </c>
      <c r="IQ356" s="146">
        <f t="shared" ref="IQ356:IQ392" si="1161">DS355*$BY356</f>
        <v>359.99931686884815</v>
      </c>
      <c r="IR356" s="146">
        <f t="shared" ref="IR356:IR392" si="1162">DT355*$BY356</f>
        <v>369.99929789298284</v>
      </c>
      <c r="IS356" s="146">
        <f t="shared" ref="IS356:IS392" si="1163">DU355*$BY356</f>
        <v>379.99927891711758</v>
      </c>
      <c r="IT356" s="146">
        <f t="shared" ref="IT356:IT392" si="1164">DV355*$BY356</f>
        <v>389.99925994125169</v>
      </c>
      <c r="IU356" s="146">
        <f t="shared" ref="IU356:IU392" si="1165">DW355*$BY356</f>
        <v>399.99924096538666</v>
      </c>
      <c r="IV356" s="355">
        <f t="shared" ref="IV356:IV392" si="1166">DX355*$BY356</f>
        <v>409.99922198952163</v>
      </c>
      <c r="IW356" s="146">
        <f t="shared" ref="IW356:IW392" si="1167">DY355*$BY356</f>
        <v>419.99920301365609</v>
      </c>
      <c r="IX356" s="146">
        <f t="shared" ref="IX356:IX392" si="1168">DZ355*$BY356</f>
        <v>429.9991840377906</v>
      </c>
      <c r="IY356" s="146">
        <f t="shared" ref="IY356:IY392" si="1169">EA355*$BY356</f>
        <v>439.99916506192528</v>
      </c>
      <c r="IZ356" s="146">
        <f t="shared" ref="IZ356:IZ392" si="1170">EB355*$BY356</f>
        <v>449.99914608605997</v>
      </c>
      <c r="JA356" s="146">
        <f t="shared" ref="JA356:JA392" si="1171">EC355*$BY356</f>
        <v>459.99912711019476</v>
      </c>
      <c r="JB356" s="146">
        <f t="shared" ref="JB356:JB392" si="1172">ED355*$BY356</f>
        <v>469.99910813432956</v>
      </c>
      <c r="JC356" s="146">
        <f t="shared" ref="JC356:JC392" si="1173">EE355*$BY356</f>
        <v>479.99908915846396</v>
      </c>
      <c r="JD356" s="146">
        <f t="shared" ref="JD356:JD392" si="1174">EF355*$BY356</f>
        <v>489.99907018259847</v>
      </c>
      <c r="JE356" s="146">
        <f t="shared" ref="JE356:JE392" si="1175">EG355*$BY356</f>
        <v>499.9990512067335</v>
      </c>
      <c r="JF356" s="146">
        <f t="shared" ref="JF356:JF392" si="1176">EH355*$BY356</f>
        <v>509.99903223086807</v>
      </c>
      <c r="JG356" s="146">
        <f t="shared" ref="JG356:JG392" si="1177">EI355*$BY356</f>
        <v>519.99901325500275</v>
      </c>
      <c r="JH356" s="146">
        <f t="shared" ref="JH356:JH392" si="1178">EJ355*$BY356</f>
        <v>529.99899427913749</v>
      </c>
      <c r="JI356" s="146">
        <f t="shared" ref="JI356:JI392" si="1179">EK355*$BY356</f>
        <v>539.99897530327178</v>
      </c>
      <c r="JJ356" s="146">
        <f t="shared" ref="JJ356:JJ392" si="1180">EL355*$BY356</f>
        <v>549.99895632740663</v>
      </c>
      <c r="JK356" s="146">
        <f t="shared" ref="JK356:JK392" si="1181">EM355*$BY356</f>
        <v>559.99893735154114</v>
      </c>
      <c r="JL356" s="146">
        <f t="shared" ref="JL356:JL392" si="1182">EN355*$BY356</f>
        <v>569.99891837567611</v>
      </c>
      <c r="JM356" s="146">
        <f t="shared" ref="JM356:JM392" si="1183">EO355*$BY356</f>
        <v>579.99889939981074</v>
      </c>
      <c r="JN356" s="146">
        <f t="shared" ref="JN356:JN392" si="1184">EP355*$BY356</f>
        <v>589.99888042394537</v>
      </c>
      <c r="JO356" s="146">
        <f t="shared" ref="JO356:JO392" si="1185">EQ355*$BY356</f>
        <v>599.99886144808011</v>
      </c>
      <c r="JQ356" s="267">
        <v>9.9877340812343043</v>
      </c>
      <c r="JR356" s="273">
        <v>1000</v>
      </c>
      <c r="JS356" s="147">
        <f t="shared" si="1065"/>
        <v>29.025003778798229</v>
      </c>
      <c r="JT356" s="147">
        <f t="shared" si="1066"/>
        <v>39.065693425690931</v>
      </c>
      <c r="JU356" s="147">
        <f t="shared" si="1067"/>
        <v>49.133508360317471</v>
      </c>
      <c r="JV356" s="147">
        <f t="shared" si="1068"/>
        <v>59.228446869974952</v>
      </c>
      <c r="JW356" s="147">
        <f t="shared" si="1069"/>
        <v>69.350506562046405</v>
      </c>
      <c r="JX356" s="147">
        <f t="shared" si="1070"/>
        <v>79.499684369145029</v>
      </c>
      <c r="JY356" s="147">
        <f t="shared" si="1071"/>
        <v>89.675976555694774</v>
      </c>
      <c r="JZ356" s="147">
        <f t="shared" si="1072"/>
        <v>99.87937872592272</v>
      </c>
      <c r="KA356" s="147">
        <f t="shared" si="1073"/>
        <v>110.10988583323382</v>
      </c>
      <c r="KB356" s="147">
        <f t="shared" si="1074"/>
        <v>120.36749219093298</v>
      </c>
      <c r="KC356" s="147">
        <f t="shared" si="1075"/>
        <v>130.6521914842545</v>
      </c>
      <c r="KD356" s="147">
        <f t="shared" si="1076"/>
        <v>140.96397678365571</v>
      </c>
      <c r="KE356" s="147">
        <f t="shared" si="1077"/>
        <v>151.30284055932532</v>
      </c>
      <c r="KF356" s="147">
        <f t="shared" si="1078"/>
        <v>161.66877469685414</v>
      </c>
      <c r="KG356" s="147">
        <f t="shared" si="1079"/>
        <v>172.06177051401261</v>
      </c>
      <c r="KH356" s="147">
        <f t="shared" si="1080"/>
        <v>182.48181877857405</v>
      </c>
      <c r="KI356" s="147">
        <f t="shared" si="1081"/>
        <v>192.92890972712206</v>
      </c>
      <c r="KJ356" s="147">
        <f t="shared" si="1082"/>
        <v>203.40303308477559</v>
      </c>
      <c r="KK356" s="147">
        <f t="shared" si="1083"/>
        <v>213.90417808576359</v>
      </c>
      <c r="KL356" s="147">
        <f t="shared" si="1084"/>
        <v>224.43233349477947</v>
      </c>
      <c r="KM356" s="147">
        <f t="shared" si="1085"/>
        <v>234.98748762904336</v>
      </c>
      <c r="KN356" s="147">
        <f t="shared" si="1086"/>
        <v>245.56962838099832</v>
      </c>
      <c r="KO356" s="147">
        <f t="shared" si="1087"/>
        <v>256.17874324156747</v>
      </c>
      <c r="KP356" s="147">
        <f t="shared" si="1088"/>
        <v>266.81481932389556</v>
      </c>
      <c r="KQ356" s="147">
        <f t="shared" si="1089"/>
        <v>277.47784338750114</v>
      </c>
      <c r="KR356" s="147">
        <f t="shared" si="1090"/>
        <v>288.16780186276418</v>
      </c>
      <c r="KS356" s="147">
        <f t="shared" si="1091"/>
        <v>298.88468087567298</v>
      </c>
      <c r="KT356" s="147">
        <f t="shared" si="1092"/>
        <v>309.62846627275883</v>
      </c>
      <c r="KU356" s="147">
        <f t="shared" si="1093"/>
        <v>320.39914364614333</v>
      </c>
      <c r="KV356" s="147">
        <f t="shared" si="1094"/>
        <v>331.19669835862845</v>
      </c>
      <c r="KW356" s="147">
        <f t="shared" si="1095"/>
        <v>342.02111556875866</v>
      </c>
      <c r="KX356" s="147">
        <f t="shared" si="1096"/>
        <v>352.87238025578705</v>
      </c>
      <c r="KY356" s="147">
        <f t="shared" si="1097"/>
        <v>363.75047724448046</v>
      </c>
      <c r="KZ356" s="147">
        <f t="shared" si="1098"/>
        <v>374.65539122969926</v>
      </c>
      <c r="LA356" s="147">
        <f t="shared" si="1099"/>
        <v>385.58710680069191</v>
      </c>
      <c r="LB356" s="147">
        <f t="shared" si="1100"/>
        <v>396.54560846504421</v>
      </c>
      <c r="LC356" s="147">
        <f t="shared" si="1101"/>
        <v>407.53088067223183</v>
      </c>
      <c r="LD356" s="147">
        <f t="shared" si="1102"/>
        <v>418.54290783671945</v>
      </c>
      <c r="LE356" s="147">
        <f t="shared" si="1103"/>
        <v>429.58167436056084</v>
      </c>
      <c r="LF356" s="147">
        <f t="shared" si="1104"/>
        <v>440.64716465545382</v>
      </c>
      <c r="LG356" s="358">
        <f t="shared" si="1105"/>
        <v>451.73936316420583</v>
      </c>
      <c r="LH356" s="147">
        <f t="shared" si="1106"/>
        <v>462.85825438157423</v>
      </c>
      <c r="LI356" s="147">
        <f t="shared" si="1107"/>
        <v>474.0038228744433</v>
      </c>
      <c r="LJ356" s="147">
        <f t="shared" si="1108"/>
        <v>485.17605330130806</v>
      </c>
      <c r="LK356" s="147">
        <f t="shared" si="1109"/>
        <v>496.37493043103444</v>
      </c>
      <c r="LL356" s="147">
        <f t="shared" si="1110"/>
        <v>507.60043916087318</v>
      </c>
      <c r="LM356" s="147">
        <f t="shared" si="1111"/>
        <v>518.85256453370357</v>
      </c>
      <c r="LN356" s="147">
        <f t="shared" si="1112"/>
        <v>530.13129175448955</v>
      </c>
      <c r="LO356" s="147">
        <f t="shared" si="1113"/>
        <v>541.43660620593505</v>
      </c>
      <c r="LP356" s="147">
        <f t="shared" si="1114"/>
        <v>552.76849346332301</v>
      </c>
      <c r="LQ356" s="147">
        <f t="shared" si="1115"/>
        <v>564.12693930853266</v>
      </c>
      <c r="LR356" s="147">
        <f t="shared" si="1116"/>
        <v>575.51192974322885</v>
      </c>
      <c r="LS356" s="147">
        <f t="shared" si="1117"/>
        <v>586.92345100121827</v>
      </c>
      <c r="LT356" s="147">
        <f t="shared" si="1118"/>
        <v>598.36148955997714</v>
      </c>
      <c r="LU356" s="147">
        <f t="shared" si="1119"/>
        <v>609.82603215134804</v>
      </c>
      <c r="LV356" s="147">
        <f t="shared" si="1120"/>
        <v>621.31706577141415</v>
      </c>
      <c r="LW356" s="147">
        <f t="shared" si="1121"/>
        <v>632.8345776895585</v>
      </c>
      <c r="LX356" s="147">
        <f t="shared" si="1122"/>
        <v>644.37855545671619</v>
      </c>
      <c r="LY356" s="147">
        <f t="shared" si="1123"/>
        <v>655.94898691283197</v>
      </c>
      <c r="LZ356" s="147">
        <f t="shared" si="1124"/>
        <v>667.54586019353928</v>
      </c>
      <c r="MC356" s="267">
        <v>0</v>
      </c>
      <c r="MD356" s="273">
        <v>0</v>
      </c>
      <c r="ME356" s="145">
        <f t="shared" ref="ME356:MN365" si="1186">SQRT(5*((((1/$CA356)*(((1+0.2*(ME$354/661.48)^2)^3.5)-1))+1)^(1/3.5)-1))</f>
        <v>1.5117615045052993E-2</v>
      </c>
      <c r="MF356" s="145">
        <f t="shared" si="1186"/>
        <v>3.0235230090105987E-2</v>
      </c>
      <c r="MG356" s="145">
        <f t="shared" si="1186"/>
        <v>4.5352845135146737E-2</v>
      </c>
      <c r="MH356" s="145">
        <f t="shared" si="1186"/>
        <v>6.0470460180202794E-2</v>
      </c>
      <c r="MI356" s="145">
        <f t="shared" si="1186"/>
        <v>7.5588075225250281E-2</v>
      </c>
      <c r="MJ356" s="145">
        <f t="shared" si="1186"/>
        <v>9.0705690270305714E-2</v>
      </c>
      <c r="MK356" s="145">
        <f t="shared" si="1186"/>
        <v>0.10582330531535521</v>
      </c>
      <c r="ML356" s="145">
        <f t="shared" si="1186"/>
        <v>0.12094092036040559</v>
      </c>
      <c r="MM356" s="145">
        <f t="shared" si="1186"/>
        <v>0.13605853540545246</v>
      </c>
      <c r="MN356" s="145">
        <f t="shared" si="1186"/>
        <v>0.15117615045050423</v>
      </c>
      <c r="MO356" s="145">
        <f t="shared" ref="MO356:MX365" si="1187">SQRT(5*((((1/$CA356)*(((1+0.2*(MO$354/661.48)^2)^3.5)-1))+1)^(1/3.5)-1))</f>
        <v>0.16629376549555622</v>
      </c>
      <c r="MP356" s="145">
        <f t="shared" si="1187"/>
        <v>0.18141138054060532</v>
      </c>
      <c r="MQ356" s="145">
        <f t="shared" si="1187"/>
        <v>0.19652899558565501</v>
      </c>
      <c r="MR356" s="145">
        <f t="shared" si="1187"/>
        <v>0.2116466106307078</v>
      </c>
      <c r="MS356" s="145">
        <f t="shared" si="1187"/>
        <v>0.22676422567575816</v>
      </c>
      <c r="MT356" s="145">
        <f t="shared" si="1187"/>
        <v>0.24188184072080887</v>
      </c>
      <c r="MU356" s="145">
        <f t="shared" si="1187"/>
        <v>0.2569994557658577</v>
      </c>
      <c r="MV356" s="145">
        <f t="shared" si="1187"/>
        <v>0.27211707081090897</v>
      </c>
      <c r="MW356" s="145">
        <f t="shared" si="1187"/>
        <v>0.28723468585595857</v>
      </c>
      <c r="MX356" s="145">
        <f t="shared" si="1187"/>
        <v>0.30235230090101028</v>
      </c>
      <c r="MY356" s="145">
        <f t="shared" ref="MY356:NH365" si="1188">SQRT(5*((((1/$CA356)*(((1+0.2*(MY$354/661.48)^2)^3.5)-1))+1)^(1/3.5)-1))</f>
        <v>0.31746991594606039</v>
      </c>
      <c r="MZ356" s="145">
        <f t="shared" si="1188"/>
        <v>0.33258753099111077</v>
      </c>
      <c r="NA356" s="145">
        <f t="shared" si="1188"/>
        <v>0.34770514603616137</v>
      </c>
      <c r="NB356" s="145">
        <f t="shared" si="1188"/>
        <v>0.36282276108121214</v>
      </c>
      <c r="NC356" s="145">
        <f t="shared" si="1188"/>
        <v>0.37794037612626163</v>
      </c>
      <c r="ND356" s="145">
        <f t="shared" si="1188"/>
        <v>0.39305799117131285</v>
      </c>
      <c r="NE356" s="145">
        <f t="shared" si="1188"/>
        <v>0.40817560621636279</v>
      </c>
      <c r="NF356" s="145">
        <f t="shared" si="1188"/>
        <v>0.42329322126141428</v>
      </c>
      <c r="NG356" s="145">
        <f t="shared" si="1188"/>
        <v>0.4384108363064646</v>
      </c>
      <c r="NH356" s="145">
        <f t="shared" si="1188"/>
        <v>0.45352845135151509</v>
      </c>
      <c r="NI356" s="145">
        <f t="shared" ref="NI356:NR365" si="1189">SQRT(5*((((1/$CA356)*(((1+0.2*(NI$354/661.48)^2)^3.5)-1))+1)^(1/3.5)-1))</f>
        <v>0.46864606639656575</v>
      </c>
      <c r="NJ356" s="145">
        <f t="shared" si="1189"/>
        <v>0.48376368144161547</v>
      </c>
      <c r="NK356" s="145">
        <f t="shared" si="1189"/>
        <v>0.4988812964866664</v>
      </c>
      <c r="NL356" s="145">
        <f t="shared" si="1189"/>
        <v>0.5139989115317164</v>
      </c>
      <c r="NM356" s="145">
        <f t="shared" si="1189"/>
        <v>0.52911652657676767</v>
      </c>
      <c r="NN356" s="145">
        <f t="shared" si="1189"/>
        <v>0.54423414162181794</v>
      </c>
      <c r="NO356" s="145">
        <f t="shared" si="1189"/>
        <v>0.55935175666686843</v>
      </c>
      <c r="NP356" s="145">
        <f t="shared" si="1189"/>
        <v>0.57446937171191903</v>
      </c>
      <c r="NQ356" s="145">
        <f t="shared" si="1189"/>
        <v>0.58958698675696875</v>
      </c>
      <c r="NR356" s="145">
        <f t="shared" si="1189"/>
        <v>0.60470460180201968</v>
      </c>
      <c r="NS356" s="145">
        <f t="shared" ref="NS356:OB365" si="1190">SQRT(5*((((1/$CA356)*(((1+0.2*(NS$354/661.48)^2)^3.5)-1))+1)^(1/3.5)-1))</f>
        <v>0.61982221684707062</v>
      </c>
      <c r="NT356" s="145">
        <f t="shared" si="1190"/>
        <v>0.63493983189212078</v>
      </c>
      <c r="NU356" s="145">
        <f t="shared" si="1190"/>
        <v>0.65005744693717105</v>
      </c>
      <c r="NV356" s="145">
        <f t="shared" si="1190"/>
        <v>0.66517506198222154</v>
      </c>
      <c r="NW356" s="145">
        <f t="shared" si="1190"/>
        <v>0.68029267702727203</v>
      </c>
      <c r="NX356" s="145">
        <f t="shared" si="1190"/>
        <v>0.69541029207232274</v>
      </c>
      <c r="NY356" s="145">
        <f t="shared" si="1190"/>
        <v>0.71052790711737346</v>
      </c>
      <c r="NZ356" s="145">
        <f t="shared" si="1190"/>
        <v>0.72564552216242351</v>
      </c>
      <c r="OA356" s="145">
        <f t="shared" si="1190"/>
        <v>0.74076313720747378</v>
      </c>
      <c r="OB356" s="145">
        <f t="shared" si="1190"/>
        <v>0.75588075225252482</v>
      </c>
      <c r="OC356" s="145">
        <f t="shared" ref="OC356:OL365" si="1191">SQRT(5*((((1/$CA356)*(((1+0.2*(OC$354/661.48)^2)^3.5)-1))+1)^(1/3.5)-1))</f>
        <v>0.7709983672975752</v>
      </c>
      <c r="OD356" s="145">
        <f t="shared" si="1191"/>
        <v>0.7861159823426257</v>
      </c>
      <c r="OE356" s="145">
        <f t="shared" si="1191"/>
        <v>0.8012335973876763</v>
      </c>
      <c r="OF356" s="145">
        <f t="shared" si="1191"/>
        <v>0.81635121243272624</v>
      </c>
      <c r="OG356" s="145">
        <f t="shared" si="1191"/>
        <v>0.83146882747777706</v>
      </c>
      <c r="OH356" s="145">
        <f t="shared" si="1191"/>
        <v>0.84658644252282722</v>
      </c>
      <c r="OI356" s="145">
        <f t="shared" si="1191"/>
        <v>0.86170405756787827</v>
      </c>
      <c r="OJ356" s="145">
        <f t="shared" si="1191"/>
        <v>0.87682167261292865</v>
      </c>
      <c r="OK356" s="145">
        <f t="shared" si="1191"/>
        <v>0.89193928765797903</v>
      </c>
      <c r="OL356" s="145">
        <f t="shared" si="1191"/>
        <v>0.90705690270302963</v>
      </c>
    </row>
    <row r="357" spans="55:402">
      <c r="BC357"/>
      <c r="BD357"/>
      <c r="BH357" s="173"/>
      <c r="BI357" s="182"/>
      <c r="BJ357" s="91">
        <f t="shared" ref="BJ357:BM372" si="1192">BJ356</f>
        <v>0</v>
      </c>
      <c r="BK357" s="193">
        <f t="shared" si="1192"/>
        <v>0</v>
      </c>
      <c r="BL357" s="153">
        <f t="shared" si="1192"/>
        <v>288.14999999999998</v>
      </c>
      <c r="BM357" s="175">
        <f t="shared" si="1192"/>
        <v>0</v>
      </c>
      <c r="BN357" s="175"/>
      <c r="BO357" s="107"/>
      <c r="BP357" s="217">
        <v>1000</v>
      </c>
      <c r="BQ357" s="220">
        <v>0.30479999999999996</v>
      </c>
      <c r="BR357" s="284">
        <v>10</v>
      </c>
      <c r="BS357" s="113"/>
      <c r="BT357" s="104"/>
      <c r="BU357" s="256"/>
      <c r="BV357" s="213">
        <f t="shared" ref="BV357:BV391" si="1193">BW357-273.15</f>
        <v>13.018799999999999</v>
      </c>
      <c r="BW357" s="215">
        <f t="shared" ref="BW357:BW392" si="1194">(BL357)-L*BP357</f>
        <v>286.16879999999998</v>
      </c>
      <c r="BX357" s="117"/>
      <c r="BY357" s="101">
        <f t="shared" si="1125"/>
        <v>659.20079559518672</v>
      </c>
      <c r="BZ357" s="113"/>
      <c r="CA357" s="141">
        <f t="shared" ref="CA357:CA392" si="1195">(1-L*BP357/(BL357))^g_RL</f>
        <v>0.96438755217125327</v>
      </c>
      <c r="CB357" s="163">
        <f>CA357/CC357</f>
        <v>0.97106418714460363</v>
      </c>
      <c r="CC357" s="159">
        <f>BW357/BL357</f>
        <v>0.99312441436751686</v>
      </c>
      <c r="CD357" s="170"/>
      <c r="CH357" s="267">
        <v>19.975030713432687</v>
      </c>
      <c r="CI357" s="273">
        <v>2000</v>
      </c>
      <c r="CJ357" s="145">
        <f t="shared" si="945"/>
        <v>1.5677812062219288E-2</v>
      </c>
      <c r="CK357" s="145">
        <f t="shared" si="946"/>
        <v>3.135542133757277E-2</v>
      </c>
      <c r="CL357" s="145">
        <f t="shared" si="947"/>
        <v>4.7032625340642439E-2</v>
      </c>
      <c r="CM357" s="145">
        <f t="shared" si="948"/>
        <v>6.2709222188198466E-2</v>
      </c>
      <c r="CN357" s="145">
        <f t="shared" si="949"/>
        <v>7.8385010897851659E-2</v>
      </c>
      <c r="CO357" s="145">
        <f t="shared" si="950"/>
        <v>9.4059791684340838E-2</v>
      </c>
      <c r="CP357" s="145">
        <f t="shared" si="951"/>
        <v>0.10973336625205241</v>
      </c>
      <c r="CQ357" s="145">
        <f t="shared" si="952"/>
        <v>0.12540553808327085</v>
      </c>
      <c r="CR357" s="145">
        <f t="shared" si="953"/>
        <v>0.14107611272116946</v>
      </c>
      <c r="CS357" s="145">
        <f t="shared" si="954"/>
        <v>0.15674489804678118</v>
      </c>
      <c r="CT357" s="145">
        <f t="shared" si="955"/>
        <v>0.17241170454915153</v>
      </c>
      <c r="CU357" s="145">
        <f t="shared" si="956"/>
        <v>0.1880763455879878</v>
      </c>
      <c r="CV357" s="145">
        <f t="shared" si="957"/>
        <v>0.20373863764804695</v>
      </c>
      <c r="CW357" s="145">
        <f t="shared" si="958"/>
        <v>0.21939840058458432</v>
      </c>
      <c r="CX357" s="145">
        <f t="shared" si="959"/>
        <v>0.2350554578593165</v>
      </c>
      <c r="CY357" s="145">
        <f t="shared" si="960"/>
        <v>0.25070963676624425</v>
      </c>
      <c r="CZ357" s="145">
        <f t="shared" si="961"/>
        <v>0.26636076864683739</v>
      </c>
      <c r="DA357" s="145">
        <f t="shared" si="962"/>
        <v>0.28200868909410942</v>
      </c>
      <c r="DB357" s="145">
        <f t="shared" si="963"/>
        <v>0.29765323814511713</v>
      </c>
      <c r="DC357" s="145">
        <f t="shared" si="964"/>
        <v>0.31329426046153686</v>
      </c>
      <c r="DD357" s="145">
        <f t="shared" si="965"/>
        <v>0.32893160549797296</v>
      </c>
      <c r="DE357" s="145">
        <f t="shared" si="966"/>
        <v>0.34456512765773589</v>
      </c>
      <c r="DF357" s="145">
        <f t="shared" si="967"/>
        <v>0.36019468643583696</v>
      </c>
      <c r="DG357" s="145">
        <f t="shared" si="968"/>
        <v>0.3758201465490818</v>
      </c>
      <c r="DH357" s="145">
        <f t="shared" si="969"/>
        <v>0.39144137805308366</v>
      </c>
      <c r="DI357" s="145">
        <f t="shared" si="970"/>
        <v>0.40705825644619653</v>
      </c>
      <c r="DJ357" s="145">
        <f t="shared" si="971"/>
        <v>0.42267066276027976</v>
      </c>
      <c r="DK357" s="145">
        <f t="shared" si="972"/>
        <v>0.43827848363840127</v>
      </c>
      <c r="DL357" s="145">
        <f t="shared" si="973"/>
        <v>0.45388161139950162</v>
      </c>
      <c r="DM357" s="145">
        <f t="shared" si="974"/>
        <v>0.46947994409017962</v>
      </c>
      <c r="DN357" s="145">
        <f t="shared" si="975"/>
        <v>0.48507338552375895</v>
      </c>
      <c r="DO357" s="145">
        <f t="shared" si="976"/>
        <v>0.50066184530683688</v>
      </c>
      <c r="DP357" s="145">
        <f t="shared" si="977"/>
        <v>0.51624523885359963</v>
      </c>
      <c r="DQ357" s="145">
        <f t="shared" si="978"/>
        <v>0.53182348738813823</v>
      </c>
      <c r="DR357" s="145">
        <f t="shared" si="979"/>
        <v>0.5473965179351491</v>
      </c>
      <c r="DS357" s="145">
        <f t="shared" si="980"/>
        <v>0.56296426329931448</v>
      </c>
      <c r="DT357" s="145">
        <f t="shared" si="981"/>
        <v>0.57852666203378811</v>
      </c>
      <c r="DU357" s="145">
        <f t="shared" si="982"/>
        <v>0.59408365839816657</v>
      </c>
      <c r="DV357" s="145">
        <f t="shared" si="983"/>
        <v>0.60963520230638657</v>
      </c>
      <c r="DW357" s="145">
        <f t="shared" si="984"/>
        <v>0.62518124926500551</v>
      </c>
      <c r="DX357" s="145">
        <f t="shared" si="985"/>
        <v>0.64072176030230932</v>
      </c>
      <c r="DY357" s="145">
        <f t="shared" si="986"/>
        <v>0.65625670188876251</v>
      </c>
      <c r="DZ357" s="145">
        <f t="shared" si="987"/>
        <v>0.67178604584926949</v>
      </c>
      <c r="EA357" s="145">
        <f t="shared" si="988"/>
        <v>0.68730976926776033</v>
      </c>
      <c r="EB357" s="145">
        <f t="shared" si="989"/>
        <v>0.70282785438460826</v>
      </c>
      <c r="EC357" s="145">
        <f t="shared" si="990"/>
        <v>0.71834028848739329</v>
      </c>
      <c r="ED357" s="145">
        <f t="shared" si="991"/>
        <v>0.73384706379553211</v>
      </c>
      <c r="EE357" s="145">
        <f t="shared" si="992"/>
        <v>0.7493481773392805</v>
      </c>
      <c r="EF357" s="145">
        <f t="shared" si="993"/>
        <v>0.76484363083363061</v>
      </c>
      <c r="EG357" s="145">
        <f t="shared" si="994"/>
        <v>0.78033343054759785</v>
      </c>
      <c r="EH357" s="145">
        <f t="shared" si="995"/>
        <v>0.79581758716941153</v>
      </c>
      <c r="EI357" s="145">
        <f t="shared" si="996"/>
        <v>0.81129611566809745</v>
      </c>
      <c r="EJ357" s="145">
        <f t="shared" si="997"/>
        <v>0.82676903515192857</v>
      </c>
      <c r="EK357" s="145">
        <f t="shared" si="998"/>
        <v>0.84223636872422203</v>
      </c>
      <c r="EL357" s="145">
        <f t="shared" si="999"/>
        <v>0.85769814333694239</v>
      </c>
      <c r="EM357" s="145">
        <f t="shared" si="1000"/>
        <v>0.87315438964254521</v>
      </c>
      <c r="EN357" s="145">
        <f t="shared" si="1001"/>
        <v>0.88860514184450123</v>
      </c>
      <c r="EO357" s="145">
        <f t="shared" si="1002"/>
        <v>0.9040504375469085</v>
      </c>
      <c r="EP357" s="145">
        <f t="shared" si="1003"/>
        <v>0.9194903176035909</v>
      </c>
      <c r="EQ357" s="145">
        <f t="shared" si="1004"/>
        <v>0.93492482596706172</v>
      </c>
      <c r="ET357" s="267">
        <v>19.975030713432687</v>
      </c>
      <c r="EU357" s="273">
        <v>2000</v>
      </c>
      <c r="EV357" s="146">
        <f t="shared" si="1005"/>
        <v>284.20157030951515</v>
      </c>
      <c r="EW357" s="146">
        <f t="shared" si="1006"/>
        <v>284.24348051525919</v>
      </c>
      <c r="EX357" s="146">
        <f t="shared" si="1007"/>
        <v>284.31332845046296</v>
      </c>
      <c r="EY357" s="146">
        <f t="shared" si="1008"/>
        <v>284.41111050928953</v>
      </c>
      <c r="EZ357" s="146">
        <f t="shared" si="1009"/>
        <v>284.53682165497702</v>
      </c>
      <c r="FA357" s="146">
        <f t="shared" si="1010"/>
        <v>284.69045543119495</v>
      </c>
      <c r="FB357" s="146">
        <f t="shared" si="1011"/>
        <v>284.8720039765654</v>
      </c>
      <c r="FC357" s="146">
        <f t="shared" si="1012"/>
        <v>285.08145804229281</v>
      </c>
      <c r="FD357" s="146">
        <f t="shared" si="1013"/>
        <v>285.31880701283194</v>
      </c>
      <c r="FE357" s="146">
        <f t="shared" si="1014"/>
        <v>285.58403892951208</v>
      </c>
      <c r="FF357" s="146">
        <f t="shared" si="1015"/>
        <v>285.87714051702375</v>
      </c>
      <c r="FG357" s="146">
        <f t="shared" si="1016"/>
        <v>286.19809721266637</v>
      </c>
      <c r="FH357" s="146">
        <f t="shared" si="1017"/>
        <v>286.54689319824104</v>
      </c>
      <c r="FI357" s="146">
        <f t="shared" si="1018"/>
        <v>286.92351143446626</v>
      </c>
      <c r="FJ357" s="146">
        <f t="shared" si="1019"/>
        <v>287.32793369778636</v>
      </c>
      <c r="FK357" s="146">
        <f t="shared" si="1020"/>
        <v>287.76014061943204</v>
      </c>
      <c r="FL357" s="146">
        <f t="shared" si="1021"/>
        <v>288.22011172658728</v>
      </c>
      <c r="FM357" s="146">
        <f t="shared" si="1022"/>
        <v>288.70782548551119</v>
      </c>
      <c r="FN357" s="146">
        <f t="shared" si="1023"/>
        <v>289.22325934645664</v>
      </c>
      <c r="FO357" s="146">
        <f t="shared" si="1024"/>
        <v>289.76638979022368</v>
      </c>
      <c r="FP357" s="146">
        <f t="shared" si="1025"/>
        <v>290.33719237618402</v>
      </c>
      <c r="FQ357" s="146">
        <f t="shared" si="1026"/>
        <v>290.935641791607</v>
      </c>
      <c r="FR357" s="146">
        <f t="shared" si="1027"/>
        <v>291.56171190211882</v>
      </c>
      <c r="FS357" s="146">
        <f t="shared" si="1028"/>
        <v>292.2153758031248</v>
      </c>
      <c r="FT357" s="146">
        <f t="shared" si="1029"/>
        <v>292.89660587202309</v>
      </c>
      <c r="FU357" s="146">
        <f t="shared" si="1030"/>
        <v>293.60537382104354</v>
      </c>
      <c r="FV357" s="146">
        <f t="shared" si="1031"/>
        <v>294.34165075053977</v>
      </c>
      <c r="FW357" s="146">
        <f t="shared" si="1032"/>
        <v>295.1054072025737</v>
      </c>
      <c r="FX357" s="146">
        <f t="shared" si="1033"/>
        <v>295.89661321462739</v>
      </c>
      <c r="FY357" s="146">
        <f t="shared" si="1034"/>
        <v>296.71523837328544</v>
      </c>
      <c r="FZ357" s="146">
        <f t="shared" si="1035"/>
        <v>297.56125186773386</v>
      </c>
      <c r="GA357" s="146">
        <f t="shared" si="1036"/>
        <v>298.4346225429266</v>
      </c>
      <c r="GB357" s="146">
        <f t="shared" si="1037"/>
        <v>299.33531895227765</v>
      </c>
      <c r="GC357" s="146">
        <f t="shared" si="1038"/>
        <v>300.26330940973986</v>
      </c>
      <c r="GD357" s="146">
        <f t="shared" si="1039"/>
        <v>301.21856204114266</v>
      </c>
      <c r="GE357" s="146">
        <f t="shared" si="1040"/>
        <v>302.20104483466247</v>
      </c>
      <c r="GF357" s="146">
        <f t="shared" si="1041"/>
        <v>303.21072569031134</v>
      </c>
      <c r="GG357" s="146">
        <f t="shared" si="1042"/>
        <v>304.24757246833451</v>
      </c>
      <c r="GH357" s="146">
        <f t="shared" si="1043"/>
        <v>305.31155303641475</v>
      </c>
      <c r="GI357" s="146">
        <f t="shared" si="1044"/>
        <v>306.40263531559208</v>
      </c>
      <c r="GJ357" s="355">
        <f t="shared" si="1045"/>
        <v>307.5207873248109</v>
      </c>
      <c r="GK357" s="146">
        <f t="shared" si="1046"/>
        <v>308.66597722401963</v>
      </c>
      <c r="GL357" s="146">
        <f t="shared" si="1047"/>
        <v>309.83817335575208</v>
      </c>
      <c r="GM357" s="146">
        <f t="shared" si="1048"/>
        <v>311.03734428512951</v>
      </c>
      <c r="GN357" s="146">
        <f t="shared" si="1049"/>
        <v>312.2634588382295</v>
      </c>
      <c r="GO357" s="146">
        <f t="shared" si="1050"/>
        <v>313.5164861387766</v>
      </c>
      <c r="GP357" s="146">
        <f t="shared" si="1051"/>
        <v>314.79639564311645</v>
      </c>
      <c r="GQ357" s="146">
        <f t="shared" si="1052"/>
        <v>316.10315717344253</v>
      </c>
      <c r="GR357" s="146">
        <f t="shared" si="1053"/>
        <v>317.43674094925217</v>
      </c>
      <c r="GS357" s="146">
        <f t="shared" si="1054"/>
        <v>318.79711761701572</v>
      </c>
      <c r="GT357" s="146">
        <f t="shared" si="1055"/>
        <v>320.18425827804901</v>
      </c>
      <c r="GU357" s="146">
        <f t="shared" si="1056"/>
        <v>321.59813451458592</v>
      </c>
      <c r="GV357" s="146">
        <f t="shared" si="1057"/>
        <v>323.03871841405413</v>
      </c>
      <c r="GW357" s="146">
        <f t="shared" si="1058"/>
        <v>324.5059825915622</v>
      </c>
      <c r="GX357" s="146">
        <f t="shared" si="1059"/>
        <v>325.99990021061336</v>
      </c>
      <c r="GY357" s="146">
        <f t="shared" si="1060"/>
        <v>327.52044500206364</v>
      </c>
      <c r="GZ357" s="146">
        <f t="shared" si="1061"/>
        <v>329.06759128135036</v>
      </c>
      <c r="HA357" s="146">
        <f t="shared" si="1062"/>
        <v>330.64131396401831</v>
      </c>
      <c r="HB357" s="146">
        <f t="shared" si="1063"/>
        <v>332.24158857957667</v>
      </c>
      <c r="HC357" s="146">
        <f t="shared" si="1064"/>
        <v>333.86839128372333</v>
      </c>
      <c r="HF357" s="267">
        <v>9.9877340812343043</v>
      </c>
      <c r="HG357" s="273">
        <v>1000</v>
      </c>
      <c r="HH357" s="146">
        <f t="shared" si="1126"/>
        <v>10.147866586739584</v>
      </c>
      <c r="HI357" s="146">
        <f t="shared" si="1127"/>
        <v>20.295668964164083</v>
      </c>
      <c r="HJ357" s="146">
        <f t="shared" si="1128"/>
        <v>30.443343014543846</v>
      </c>
      <c r="HK357" s="146">
        <f t="shared" si="1129"/>
        <v>40.590824803258784</v>
      </c>
      <c r="HL357" s="146">
        <f t="shared" si="1130"/>
        <v>50.738050669586514</v>
      </c>
      <c r="HM357" s="146">
        <f t="shared" si="1131"/>
        <v>60.884957316869908</v>
      </c>
      <c r="HN357" s="146">
        <f t="shared" si="1132"/>
        <v>71.031481901593466</v>
      </c>
      <c r="HO357" s="146">
        <f t="shared" si="1133"/>
        <v>81.177562121238665</v>
      </c>
      <c r="HP357" s="146">
        <f t="shared" si="1134"/>
        <v>91.323136300621684</v>
      </c>
      <c r="HQ357" s="146">
        <f t="shared" si="1135"/>
        <v>101.46814347650493</v>
      </c>
      <c r="HR357" s="146">
        <f t="shared" si="1136"/>
        <v>111.61252348025262</v>
      </c>
      <c r="HS357" s="146">
        <f t="shared" si="1137"/>
        <v>121.75621701831319</v>
      </c>
      <c r="HT357" s="146">
        <f t="shared" si="1138"/>
        <v>131.89916575033158</v>
      </c>
      <c r="HU357" s="146">
        <f t="shared" si="1139"/>
        <v>142.04131236467214</v>
      </c>
      <c r="HV357" s="146">
        <f t="shared" si="1140"/>
        <v>152.18260065120865</v>
      </c>
      <c r="HW357" s="146">
        <f t="shared" si="1141"/>
        <v>162.32297557116445</v>
      </c>
      <c r="HX357" s="146">
        <f t="shared" si="1142"/>
        <v>172.46238332387904</v>
      </c>
      <c r="HY357" s="146">
        <f t="shared" si="1143"/>
        <v>182.60077141034137</v>
      </c>
      <c r="HZ357" s="146">
        <f t="shared" si="1144"/>
        <v>192.73808869334604</v>
      </c>
      <c r="IA357" s="146">
        <f t="shared" si="1145"/>
        <v>202.87428545418572</v>
      </c>
      <c r="IB357" s="146">
        <f t="shared" si="1146"/>
        <v>213.00931344573846</v>
      </c>
      <c r="IC357" s="146">
        <f t="shared" si="1147"/>
        <v>223.14312594189369</v>
      </c>
      <c r="ID357" s="146">
        <f t="shared" si="1148"/>
        <v>233.27567778322251</v>
      </c>
      <c r="IE357" s="146">
        <f t="shared" si="1149"/>
        <v>243.40692541883436</v>
      </c>
      <c r="IF357" s="146">
        <f t="shared" si="1150"/>
        <v>253.53682694438552</v>
      </c>
      <c r="IG357" s="146">
        <f t="shared" si="1151"/>
        <v>263.66534213620338</v>
      </c>
      <c r="IH357" s="146">
        <f t="shared" si="1152"/>
        <v>273.79243248149436</v>
      </c>
      <c r="II357" s="146">
        <f t="shared" si="1153"/>
        <v>283.91806120466782</v>
      </c>
      <c r="IJ357" s="146">
        <f t="shared" si="1154"/>
        <v>294.04219328975137</v>
      </c>
      <c r="IK357" s="146">
        <f t="shared" si="1155"/>
        <v>304.16479549894558</v>
      </c>
      <c r="IL357" s="146">
        <f t="shared" si="1156"/>
        <v>314.28583638734608</v>
      </c>
      <c r="IM357" s="146">
        <f t="shared" si="1157"/>
        <v>324.4052863138794</v>
      </c>
      <c r="IN357" s="146">
        <f t="shared" si="1158"/>
        <v>334.52311744852602</v>
      </c>
      <c r="IO357" s="146">
        <f t="shared" si="1159"/>
        <v>344.63930377588798</v>
      </c>
      <c r="IP357" s="146">
        <f t="shared" si="1160"/>
        <v>354.75382109519802</v>
      </c>
      <c r="IQ357" s="146">
        <f t="shared" si="1161"/>
        <v>364.86664701684293</v>
      </c>
      <c r="IR357" s="146">
        <f t="shared" si="1162"/>
        <v>374.97776095553371</v>
      </c>
      <c r="IS357" s="146">
        <f t="shared" si="1163"/>
        <v>385.08714412019475</v>
      </c>
      <c r="IT357" s="146">
        <f t="shared" si="1164"/>
        <v>395.19477950071507</v>
      </c>
      <c r="IU357" s="146">
        <f t="shared" si="1165"/>
        <v>405.30065185168337</v>
      </c>
      <c r="IV357" s="355">
        <f t="shared" si="1166"/>
        <v>415.40474767321763</v>
      </c>
      <c r="IW357" s="146">
        <f t="shared" si="1167"/>
        <v>425.50705518904931</v>
      </c>
      <c r="IX357" s="146">
        <f t="shared" si="1168"/>
        <v>435.60756432198269</v>
      </c>
      <c r="IY357" s="146">
        <f t="shared" si="1169"/>
        <v>445.70626666688401</v>
      </c>
      <c r="IZ357" s="146">
        <f t="shared" si="1170"/>
        <v>455.80315546133568</v>
      </c>
      <c r="JA357" s="146">
        <f t="shared" si="1171"/>
        <v>465.89822555411627</v>
      </c>
      <c r="JB357" s="146">
        <f t="shared" si="1172"/>
        <v>475.99147337164561</v>
      </c>
      <c r="JC357" s="146">
        <f t="shared" si="1173"/>
        <v>486.08289688254911</v>
      </c>
      <c r="JD357" s="146">
        <f t="shared" si="1174"/>
        <v>496.17249556049745</v>
      </c>
      <c r="JE357" s="146">
        <f t="shared" si="1175"/>
        <v>506.2602703454632</v>
      </c>
      <c r="JF357" s="146">
        <f t="shared" si="1176"/>
        <v>516.34622360354592</v>
      </c>
      <c r="JG357" s="146">
        <f t="shared" si="1177"/>
        <v>526.43035908552554</v>
      </c>
      <c r="JH357" s="146">
        <f t="shared" si="1178"/>
        <v>536.5126818842698</v>
      </c>
      <c r="JI357" s="146">
        <f t="shared" si="1179"/>
        <v>546.59319839115642</v>
      </c>
      <c r="JJ357" s="146">
        <f t="shared" si="1180"/>
        <v>556.67191625164321</v>
      </c>
      <c r="JK357" s="146">
        <f t="shared" si="1181"/>
        <v>566.74884432012072</v>
      </c>
      <c r="JL357" s="146">
        <f t="shared" si="1182"/>
        <v>576.82399261419084</v>
      </c>
      <c r="JM357" s="146">
        <f t="shared" si="1183"/>
        <v>586.89737226848729</v>
      </c>
      <c r="JN357" s="146">
        <f t="shared" si="1184"/>
        <v>596.96899548817476</v>
      </c>
      <c r="JO357" s="146">
        <f t="shared" si="1185"/>
        <v>607.03887550224113</v>
      </c>
      <c r="JQ357" s="267">
        <v>19.975030713432687</v>
      </c>
      <c r="JR357" s="273">
        <v>2000</v>
      </c>
      <c r="JS357" s="147">
        <f t="shared" si="1065"/>
        <v>33.036588737574782</v>
      </c>
      <c r="JT357" s="147">
        <f t="shared" si="1066"/>
        <v>43.078498943318827</v>
      </c>
      <c r="JU357" s="147">
        <f t="shared" si="1067"/>
        <v>53.148346878522595</v>
      </c>
      <c r="JV357" s="147">
        <f t="shared" si="1068"/>
        <v>63.246128937349162</v>
      </c>
      <c r="JW357" s="147">
        <f t="shared" si="1069"/>
        <v>73.371840083036659</v>
      </c>
      <c r="JX357" s="147">
        <f t="shared" si="1070"/>
        <v>83.525473859254589</v>
      </c>
      <c r="JY357" s="147">
        <f t="shared" si="1071"/>
        <v>93.707022404625036</v>
      </c>
      <c r="JZ357" s="147">
        <f t="shared" si="1072"/>
        <v>103.91647647035245</v>
      </c>
      <c r="KA357" s="147">
        <f t="shared" si="1073"/>
        <v>114.15382544089158</v>
      </c>
      <c r="KB357" s="147">
        <f t="shared" si="1074"/>
        <v>124.41905735757172</v>
      </c>
      <c r="KC357" s="147">
        <f t="shared" si="1075"/>
        <v>134.71215894508339</v>
      </c>
      <c r="KD357" s="147">
        <f t="shared" si="1076"/>
        <v>145.03311564072601</v>
      </c>
      <c r="KE357" s="147">
        <f t="shared" si="1077"/>
        <v>155.38191162630068</v>
      </c>
      <c r="KF357" s="147">
        <f t="shared" si="1078"/>
        <v>165.7585298625259</v>
      </c>
      <c r="KG357" s="147">
        <f t="shared" si="1079"/>
        <v>176.162952125846</v>
      </c>
      <c r="KH357" s="147">
        <f t="shared" si="1080"/>
        <v>186.59515904749168</v>
      </c>
      <c r="KI357" s="147">
        <f t="shared" si="1081"/>
        <v>197.05513015464692</v>
      </c>
      <c r="KJ357" s="147">
        <f t="shared" si="1082"/>
        <v>207.54284391357083</v>
      </c>
      <c r="KK357" s="147">
        <f t="shared" si="1083"/>
        <v>218.05827777451628</v>
      </c>
      <c r="KL357" s="147">
        <f t="shared" si="1084"/>
        <v>228.60140821828332</v>
      </c>
      <c r="KM357" s="147">
        <f t="shared" si="1085"/>
        <v>239.17221080424366</v>
      </c>
      <c r="KN357" s="147">
        <f t="shared" si="1086"/>
        <v>249.77066021966664</v>
      </c>
      <c r="KO357" s="147">
        <f t="shared" si="1087"/>
        <v>260.39673033017846</v>
      </c>
      <c r="KP357" s="147">
        <f t="shared" si="1088"/>
        <v>271.05039423118444</v>
      </c>
      <c r="KQ357" s="147">
        <f t="shared" si="1089"/>
        <v>281.73162430008273</v>
      </c>
      <c r="KR357" s="147">
        <f t="shared" si="1090"/>
        <v>292.44039224910318</v>
      </c>
      <c r="KS357" s="147">
        <f t="shared" si="1091"/>
        <v>303.17666917859941</v>
      </c>
      <c r="KT357" s="147">
        <f t="shared" si="1092"/>
        <v>313.94042563063334</v>
      </c>
      <c r="KU357" s="147">
        <f t="shared" si="1093"/>
        <v>324.73163164268703</v>
      </c>
      <c r="KV357" s="147">
        <f t="shared" si="1094"/>
        <v>335.55025680134509</v>
      </c>
      <c r="KW357" s="147">
        <f t="shared" si="1095"/>
        <v>346.3962702957935</v>
      </c>
      <c r="KX357" s="147">
        <f t="shared" si="1096"/>
        <v>357.26964097098625</v>
      </c>
      <c r="KY357" s="147">
        <f t="shared" si="1097"/>
        <v>368.17033738033729</v>
      </c>
      <c r="KZ357" s="147">
        <f t="shared" si="1098"/>
        <v>379.0983278377995</v>
      </c>
      <c r="LA357" s="147">
        <f t="shared" si="1099"/>
        <v>390.0535804692023</v>
      </c>
      <c r="LB357" s="147">
        <f t="shared" si="1100"/>
        <v>401.03606326272211</v>
      </c>
      <c r="LC357" s="147">
        <f t="shared" si="1101"/>
        <v>412.04574411837098</v>
      </c>
      <c r="LD357" s="147">
        <f t="shared" si="1102"/>
        <v>423.08259089639415</v>
      </c>
      <c r="LE357" s="147">
        <f t="shared" si="1103"/>
        <v>434.14657146447439</v>
      </c>
      <c r="LF357" s="147">
        <f t="shared" si="1104"/>
        <v>445.23765374365172</v>
      </c>
      <c r="LG357" s="358">
        <f t="shared" si="1105"/>
        <v>456.35580575287054</v>
      </c>
      <c r="LH357" s="147">
        <f t="shared" si="1106"/>
        <v>467.50099565207927</v>
      </c>
      <c r="LI357" s="147">
        <f t="shared" si="1107"/>
        <v>478.67319178381172</v>
      </c>
      <c r="LJ357" s="147">
        <f t="shared" si="1108"/>
        <v>489.87236271318915</v>
      </c>
      <c r="LK357" s="147">
        <f t="shared" si="1109"/>
        <v>501.09847726628914</v>
      </c>
      <c r="LL357" s="147">
        <f t="shared" si="1110"/>
        <v>512.35150456683618</v>
      </c>
      <c r="LM357" s="147">
        <f t="shared" si="1111"/>
        <v>523.6314140711761</v>
      </c>
      <c r="LN357" s="147">
        <f t="shared" si="1112"/>
        <v>534.93817560150217</v>
      </c>
      <c r="LO357" s="147">
        <f t="shared" si="1113"/>
        <v>546.27175937731181</v>
      </c>
      <c r="LP357" s="147">
        <f t="shared" si="1114"/>
        <v>557.63213604507541</v>
      </c>
      <c r="LQ357" s="147">
        <f t="shared" si="1115"/>
        <v>569.0192767061086</v>
      </c>
      <c r="LR357" s="147">
        <f t="shared" si="1116"/>
        <v>580.43315294264551</v>
      </c>
      <c r="LS357" s="147">
        <f t="shared" si="1117"/>
        <v>591.87373684211366</v>
      </c>
      <c r="LT357" s="147">
        <f t="shared" si="1118"/>
        <v>603.34100101962179</v>
      </c>
      <c r="LU357" s="147">
        <f t="shared" si="1119"/>
        <v>614.83491863867289</v>
      </c>
      <c r="LV357" s="147">
        <f t="shared" si="1120"/>
        <v>626.35546343012322</v>
      </c>
      <c r="LW357" s="147">
        <f t="shared" si="1121"/>
        <v>637.90260970940994</v>
      </c>
      <c r="LX357" s="147">
        <f t="shared" si="1122"/>
        <v>649.47633239207789</v>
      </c>
      <c r="LY357" s="147">
        <f t="shared" si="1123"/>
        <v>661.07660700763631</v>
      </c>
      <c r="LZ357" s="147">
        <f t="shared" si="1124"/>
        <v>672.70340971178291</v>
      </c>
      <c r="MC357" s="267">
        <v>10</v>
      </c>
      <c r="MD357" s="273">
        <v>1000</v>
      </c>
      <c r="ME357" s="145">
        <f t="shared" si="1186"/>
        <v>1.539419650969499E-2</v>
      </c>
      <c r="MF357" s="145">
        <f t="shared" si="1186"/>
        <v>3.0788295614599948E-2</v>
      </c>
      <c r="MG357" s="145">
        <f t="shared" si="1186"/>
        <v>4.6182200048858882E-2</v>
      </c>
      <c r="MH357" s="145">
        <f t="shared" si="1186"/>
        <v>6.1575812824390896E-2</v>
      </c>
      <c r="MI357" s="145">
        <f t="shared" si="1186"/>
        <v>7.6969037368614768E-2</v>
      </c>
      <c r="MJ357" s="145">
        <f t="shared" si="1186"/>
        <v>9.2361777661232047E-2</v>
      </c>
      <c r="MK357" s="145">
        <f t="shared" si="1186"/>
        <v>0.1077539383693549</v>
      </c>
      <c r="ML357" s="145">
        <f t="shared" si="1186"/>
        <v>0.12314542498078168</v>
      </c>
      <c r="MM357" s="145">
        <f t="shared" si="1186"/>
        <v>0.13853614393497024</v>
      </c>
      <c r="MN357" s="145">
        <f t="shared" si="1186"/>
        <v>0.15392600275139265</v>
      </c>
      <c r="MO357" s="145">
        <f t="shared" si="1187"/>
        <v>0.16931491015492273</v>
      </c>
      <c r="MP357" s="145">
        <f t="shared" si="1187"/>
        <v>0.18470277619792699</v>
      </c>
      <c r="MQ357" s="145">
        <f t="shared" si="1187"/>
        <v>0.20008951237876002</v>
      </c>
      <c r="MR357" s="145">
        <f t="shared" si="1187"/>
        <v>0.21547503175633195</v>
      </c>
      <c r="MS357" s="145">
        <f t="shared" si="1187"/>
        <v>0.23085924906052988</v>
      </c>
      <c r="MT357" s="145">
        <f t="shared" si="1187"/>
        <v>0.24624208079816476</v>
      </c>
      <c r="MU357" s="145">
        <f t="shared" si="1187"/>
        <v>0.26162344535425541</v>
      </c>
      <c r="MV357" s="145">
        <f t="shared" si="1187"/>
        <v>0.277003263088408</v>
      </c>
      <c r="MW357" s="145">
        <f t="shared" si="1187"/>
        <v>0.29238145642607194</v>
      </c>
      <c r="MX357" s="145">
        <f t="shared" si="1187"/>
        <v>0.30775794994454198</v>
      </c>
      <c r="MY357" s="145">
        <f t="shared" si="1188"/>
        <v>0.32313267045349087</v>
      </c>
      <c r="MZ357" s="145">
        <f t="shared" si="1188"/>
        <v>0.33850554706994807</v>
      </c>
      <c r="NA357" s="145">
        <f t="shared" si="1188"/>
        <v>0.35387651128758107</v>
      </c>
      <c r="NB357" s="145">
        <f t="shared" si="1188"/>
        <v>0.36924549704019144</v>
      </c>
      <c r="NC357" s="145">
        <f t="shared" si="1188"/>
        <v>0.38461244075937334</v>
      </c>
      <c r="ND357" s="145">
        <f t="shared" si="1188"/>
        <v>0.39997728142627959</v>
      </c>
      <c r="NE357" s="145">
        <f t="shared" si="1188"/>
        <v>0.41533996061744666</v>
      </c>
      <c r="NF357" s="145">
        <f t="shared" si="1188"/>
        <v>0.43070042254472801</v>
      </c>
      <c r="NG357" s="145">
        <f t="shared" si="1188"/>
        <v>0.44605861408929764</v>
      </c>
      <c r="NH357" s="145">
        <f t="shared" si="1188"/>
        <v>0.46141448482979724</v>
      </c>
      <c r="NI357" s="145">
        <f t="shared" si="1189"/>
        <v>0.47676798706466988</v>
      </c>
      <c r="NJ357" s="145">
        <f t="shared" si="1189"/>
        <v>0.49211907582874909</v>
      </c>
      <c r="NK357" s="145">
        <f t="shared" si="1189"/>
        <v>0.50746770890421633</v>
      </c>
      <c r="NL357" s="145">
        <f t="shared" si="1189"/>
        <v>0.52281384682601317</v>
      </c>
      <c r="NM357" s="145">
        <f t="shared" si="1189"/>
        <v>0.53815745288185501</v>
      </c>
      <c r="NN357" s="145">
        <f t="shared" si="1189"/>
        <v>0.55349849310695687</v>
      </c>
      <c r="NO357" s="145">
        <f t="shared" si="1189"/>
        <v>0.56883693627367293</v>
      </c>
      <c r="NP357" s="145">
        <f t="shared" si="1189"/>
        <v>0.5841727538761583</v>
      </c>
      <c r="NQ357" s="145">
        <f t="shared" si="1189"/>
        <v>0.59950592011027093</v>
      </c>
      <c r="NR357" s="145">
        <f t="shared" si="1189"/>
        <v>0.61483641184889792</v>
      </c>
      <c r="NS357" s="145">
        <f t="shared" si="1190"/>
        <v>0.63016420861287381</v>
      </c>
      <c r="NT357" s="145">
        <f t="shared" si="1190"/>
        <v>0.64548929253773524</v>
      </c>
      <c r="NU357" s="145">
        <f t="shared" si="1190"/>
        <v>0.66081164833649264</v>
      </c>
      <c r="NV357" s="145">
        <f t="shared" si="1190"/>
        <v>0.67613126325865502</v>
      </c>
      <c r="NW357" s="145">
        <f t="shared" si="1190"/>
        <v>0.6914481270457129</v>
      </c>
      <c r="NX357" s="145">
        <f t="shared" si="1190"/>
        <v>0.70676223188332288</v>
      </c>
      <c r="NY357" s="145">
        <f t="shared" si="1190"/>
        <v>0.72207357235040504</v>
      </c>
      <c r="NZ357" s="145">
        <f t="shared" si="1190"/>
        <v>0.7373821453653876</v>
      </c>
      <c r="OA357" s="145">
        <f t="shared" si="1190"/>
        <v>0.75268795012983503</v>
      </c>
      <c r="OB357" s="145">
        <f t="shared" si="1190"/>
        <v>0.76799098806967481</v>
      </c>
      <c r="OC357" s="145">
        <f t="shared" si="1191"/>
        <v>0.78329126277425276</v>
      </c>
      <c r="OD357" s="145">
        <f t="shared" si="1191"/>
        <v>0.79858877993345889</v>
      </c>
      <c r="OE357" s="145">
        <f t="shared" si="1191"/>
        <v>0.8138835472731144</v>
      </c>
      <c r="OF357" s="145">
        <f t="shared" si="1191"/>
        <v>0.82917557448886592</v>
      </c>
      <c r="OG357" s="145">
        <f t="shared" si="1191"/>
        <v>0.84446487317878449</v>
      </c>
      <c r="OH357" s="145">
        <f t="shared" si="1191"/>
        <v>0.85975145677487863</v>
      </c>
      <c r="OI357" s="145">
        <f t="shared" si="1191"/>
        <v>0.87503534047373444</v>
      </c>
      <c r="OJ357" s="145">
        <f t="shared" si="1191"/>
        <v>0.89031654116646308</v>
      </c>
      <c r="OK357" s="145">
        <f t="shared" si="1191"/>
        <v>0.90559507736815847</v>
      </c>
      <c r="OL357" s="145">
        <f t="shared" si="1191"/>
        <v>0.92087096914704258</v>
      </c>
    </row>
    <row r="358" spans="55:402">
      <c r="BC358"/>
      <c r="BD358"/>
      <c r="BH358" s="173"/>
      <c r="BI358" s="182"/>
      <c r="BJ358" s="91">
        <f t="shared" si="1192"/>
        <v>0</v>
      </c>
      <c r="BK358" s="193">
        <f t="shared" si="1192"/>
        <v>0</v>
      </c>
      <c r="BL358" s="91">
        <f t="shared" si="1192"/>
        <v>288.14999999999998</v>
      </c>
      <c r="BM358" s="116">
        <f t="shared" si="1192"/>
        <v>0</v>
      </c>
      <c r="BN358" s="116"/>
      <c r="BO358" s="107"/>
      <c r="BP358" s="217">
        <v>2000</v>
      </c>
      <c r="BQ358" s="220">
        <v>0.60959999999999992</v>
      </c>
      <c r="BR358" s="284">
        <v>20</v>
      </c>
      <c r="BS358" s="113"/>
      <c r="BT358" s="104"/>
      <c r="BU358" s="256"/>
      <c r="BV358" s="213">
        <f t="shared" si="1193"/>
        <v>11.037599999999998</v>
      </c>
      <c r="BW358" s="215">
        <f t="shared" si="1194"/>
        <v>284.18759999999997</v>
      </c>
      <c r="BX358" s="117"/>
      <c r="BY358" s="101">
        <f t="shared" si="1125"/>
        <v>656.91494732958347</v>
      </c>
      <c r="BZ358" s="113"/>
      <c r="CA358" s="141">
        <f t="shared" si="1195"/>
        <v>0.92980908104051863</v>
      </c>
      <c r="CB358" s="163">
        <f t="shared" ref="CB358:CB421" si="1196">CA358/CC358</f>
        <v>0.94277331840595946</v>
      </c>
      <c r="CC358" s="159">
        <f t="shared" ref="CC358:CC392" si="1197">BW358/BL358</f>
        <v>0.98624882873503383</v>
      </c>
      <c r="CD358" s="170"/>
      <c r="CH358" s="267">
        <v>29.961874243336588</v>
      </c>
      <c r="CI358" s="273">
        <v>3000</v>
      </c>
      <c r="CJ358" s="145">
        <f t="shared" si="945"/>
        <v>1.5968691485787816E-2</v>
      </c>
      <c r="CK358" s="145">
        <f t="shared" si="946"/>
        <v>3.1937066212438268E-2</v>
      </c>
      <c r="CL358" s="145">
        <f t="shared" si="947"/>
        <v>4.7904807911398159E-2</v>
      </c>
      <c r="CM358" s="145">
        <f t="shared" si="948"/>
        <v>6.3871601293821065E-2</v>
      </c>
      <c r="CN358" s="145">
        <f t="shared" si="949"/>
        <v>7.9837132536432542E-2</v>
      </c>
      <c r="CO358" s="145">
        <f t="shared" si="950"/>
        <v>9.5801089763023553E-2</v>
      </c>
      <c r="CP358" s="145">
        <f t="shared" si="951"/>
        <v>0.11176316351964014</v>
      </c>
      <c r="CQ358" s="145">
        <f t="shared" si="952"/>
        <v>0.1277230472423371</v>
      </c>
      <c r="CR358" s="145">
        <f t="shared" si="953"/>
        <v>0.14368043771589695</v>
      </c>
      <c r="CS358" s="145">
        <f t="shared" si="954"/>
        <v>0.15963503552222405</v>
      </c>
      <c r="CT358" s="145">
        <f t="shared" si="955"/>
        <v>0.17558654547700026</v>
      </c>
      <c r="CU358" s="145">
        <f t="shared" si="956"/>
        <v>0.19153467705349014</v>
      </c>
      <c r="CV358" s="145">
        <f t="shared" si="957"/>
        <v>0.20747914479214741</v>
      </c>
      <c r="CW358" s="145">
        <f t="shared" si="958"/>
        <v>0.22341966869502131</v>
      </c>
      <c r="CX358" s="145">
        <f t="shared" si="959"/>
        <v>0.23935597460383812</v>
      </c>
      <c r="CY358" s="145">
        <f t="shared" si="960"/>
        <v>0.25528779456086892</v>
      </c>
      <c r="CZ358" s="145">
        <f t="shared" si="961"/>
        <v>0.27121486715165755</v>
      </c>
      <c r="DA358" s="145">
        <f t="shared" si="962"/>
        <v>0.28713693782885563</v>
      </c>
      <c r="DB358" s="145">
        <f t="shared" si="963"/>
        <v>0.30305375921643818</v>
      </c>
      <c r="DC358" s="145">
        <f t="shared" si="964"/>
        <v>0.31896509139373863</v>
      </c>
      <c r="DD358" s="145">
        <f t="shared" si="965"/>
        <v>0.33487070215876358</v>
      </c>
      <c r="DE358" s="145">
        <f t="shared" si="966"/>
        <v>0.35077036727038402</v>
      </c>
      <c r="DF358" s="145">
        <f t="shared" si="967"/>
        <v>0.36666387066908146</v>
      </c>
      <c r="DG358" s="145">
        <f t="shared" si="968"/>
        <v>0.3825510046760367</v>
      </c>
      <c r="DH358" s="145">
        <f t="shared" si="969"/>
        <v>0.39843157017038344</v>
      </c>
      <c r="DI358" s="145">
        <f t="shared" si="970"/>
        <v>0.41430537674465384</v>
      </c>
      <c r="DJ358" s="145">
        <f t="shared" si="971"/>
        <v>0.4301722428383678</v>
      </c>
      <c r="DK358" s="145">
        <f t="shared" si="972"/>
        <v>0.44603199584998432</v>
      </c>
      <c r="DL358" s="145">
        <f t="shared" si="973"/>
        <v>0.46188447222733919</v>
      </c>
      <c r="DM358" s="145">
        <f t="shared" si="974"/>
        <v>0.47772951753692822</v>
      </c>
      <c r="DN358" s="145">
        <f t="shared" si="975"/>
        <v>0.49356698651233455</v>
      </c>
      <c r="DO358" s="145">
        <f t="shared" si="976"/>
        <v>0.50939674308225857</v>
      </c>
      <c r="DP358" s="145">
        <f t="shared" si="977"/>
        <v>0.52521866037865117</v>
      </c>
      <c r="DQ358" s="145">
        <f t="shared" si="978"/>
        <v>0.54103262072545899</v>
      </c>
      <c r="DR358" s="145">
        <f t="shared" si="979"/>
        <v>0.55683851560864617</v>
      </c>
      <c r="DS358" s="145">
        <f t="shared" si="980"/>
        <v>0.57263624562808746</v>
      </c>
      <c r="DT358" s="145">
        <f t="shared" si="981"/>
        <v>0.58842572043208663</v>
      </c>
      <c r="DU358" s="145">
        <f t="shared" si="982"/>
        <v>0.60420685863522072</v>
      </c>
      <c r="DV358" s="145">
        <f t="shared" si="983"/>
        <v>0.61997958772029771</v>
      </c>
      <c r="DW358" s="145">
        <f t="shared" si="984"/>
        <v>0.63574384392523209</v>
      </c>
      <c r="DX358" s="145">
        <f t="shared" si="985"/>
        <v>0.65149957211565512</v>
      </c>
      <c r="DY358" s="145">
        <f t="shared" si="986"/>
        <v>0.66724672564410969</v>
      </c>
      <c r="DZ358" s="145">
        <f t="shared" si="987"/>
        <v>0.68298526619669064</v>
      </c>
      <c r="EA358" s="145">
        <f t="shared" si="988"/>
        <v>0.69871516362798458</v>
      </c>
      <c r="EB358" s="145">
        <f t="shared" si="989"/>
        <v>0.7144363957852049</v>
      </c>
      <c r="EC358" s="145">
        <f t="shared" si="990"/>
        <v>0.73014894832236943</v>
      </c>
      <c r="ED358" s="145">
        <f t="shared" si="991"/>
        <v>0.7458528145054133</v>
      </c>
      <c r="EE358" s="145">
        <f t="shared" si="992"/>
        <v>0.76154799500909043</v>
      </c>
      <c r="EF358" s="145">
        <f t="shared" si="993"/>
        <v>0.77723449770651409</v>
      </c>
      <c r="EG358" s="145">
        <f t="shared" si="994"/>
        <v>0.79291233745218981</v>
      </c>
      <c r="EH358" s="145">
        <f t="shared" si="995"/>
        <v>0.80858153585934056</v>
      </c>
      <c r="EI358" s="145">
        <f t="shared" si="996"/>
        <v>0.82424212107236194</v>
      </c>
      <c r="EJ358" s="145">
        <f t="shared" si="997"/>
        <v>0.83989412753515469</v>
      </c>
      <c r="EK358" s="145">
        <f t="shared" si="998"/>
        <v>0.85553759575611898</v>
      </c>
      <c r="EL358" s="145">
        <f t="shared" si="999"/>
        <v>0.87117257207052967</v>
      </c>
      <c r="EM358" s="145">
        <f t="shared" si="1000"/>
        <v>0.88679910840100395</v>
      </c>
      <c r="EN358" s="145">
        <f t="shared" si="1001"/>
        <v>0.90241726201673955</v>
      </c>
      <c r="EO358" s="145">
        <f t="shared" si="1002"/>
        <v>0.91802709529216175</v>
      </c>
      <c r="EP358" s="145">
        <f t="shared" si="1003"/>
        <v>0.93362867546561157</v>
      </c>
      <c r="EQ358" s="145">
        <f t="shared" si="1004"/>
        <v>0.94922207439863882</v>
      </c>
      <c r="ET358" s="267">
        <v>29.961874243336588</v>
      </c>
      <c r="EU358" s="273">
        <v>3000</v>
      </c>
      <c r="EV358" s="146">
        <f t="shared" si="1005"/>
        <v>282.2207924760412</v>
      </c>
      <c r="EW358" s="146">
        <f t="shared" si="1006"/>
        <v>282.26396876219911</v>
      </c>
      <c r="EX358" s="146">
        <f t="shared" si="1007"/>
        <v>282.33592543528511</v>
      </c>
      <c r="EY358" s="146">
        <f t="shared" si="1008"/>
        <v>282.43665679900585</v>
      </c>
      <c r="EZ358" s="146">
        <f t="shared" si="1009"/>
        <v>282.56615489745235</v>
      </c>
      <c r="FA358" s="146">
        <f t="shared" si="1010"/>
        <v>282.72440953390611</v>
      </c>
      <c r="FB358" s="146">
        <f t="shared" si="1011"/>
        <v>282.91140829487813</v>
      </c>
      <c r="FC358" s="146">
        <f t="shared" si="1012"/>
        <v>283.12713657928145</v>
      </c>
      <c r="FD358" s="146">
        <f t="shared" si="1013"/>
        <v>283.37157763261234</v>
      </c>
      <c r="FE358" s="146">
        <f t="shared" si="1014"/>
        <v>283.64471258599627</v>
      </c>
      <c r="FF358" s="146">
        <f t="shared" si="1015"/>
        <v>283.94652049993437</v>
      </c>
      <c r="FG358" s="146">
        <f t="shared" si="1016"/>
        <v>284.27697841257083</v>
      </c>
      <c r="FH358" s="146">
        <f t="shared" si="1017"/>
        <v>284.63606139227875</v>
      </c>
      <c r="FI358" s="146">
        <f t="shared" si="1018"/>
        <v>285.02374259435254</v>
      </c>
      <c r="FJ358" s="146">
        <f t="shared" si="1019"/>
        <v>285.43999332157517</v>
      </c>
      <c r="FK358" s="146">
        <f t="shared" si="1020"/>
        <v>285.88478308841911</v>
      </c>
      <c r="FL358" s="146">
        <f t="shared" si="1021"/>
        <v>286.35807968862656</v>
      </c>
      <c r="FM358" s="146">
        <f t="shared" si="1022"/>
        <v>286.85984926590481</v>
      </c>
      <c r="FN358" s="146">
        <f t="shared" si="1023"/>
        <v>287.39005638746471</v>
      </c>
      <c r="FO358" s="146">
        <f t="shared" si="1024"/>
        <v>287.94866412012362</v>
      </c>
      <c r="FP358" s="146">
        <f t="shared" si="1025"/>
        <v>288.53563410868878</v>
      </c>
      <c r="FQ358" s="146">
        <f t="shared" si="1026"/>
        <v>289.15092665633284</v>
      </c>
      <c r="FR358" s="146">
        <f t="shared" si="1027"/>
        <v>289.79450080667391</v>
      </c>
      <c r="FS358" s="146">
        <f t="shared" si="1028"/>
        <v>290.46631442726977</v>
      </c>
      <c r="FT358" s="146">
        <f t="shared" si="1029"/>
        <v>291.16632429423674</v>
      </c>
      <c r="FU358" s="146">
        <f t="shared" si="1030"/>
        <v>291.8944861777112</v>
      </c>
      <c r="FV358" s="146">
        <f t="shared" si="1031"/>
        <v>292.65075492786769</v>
      </c>
      <c r="FW358" s="146">
        <f t="shared" si="1032"/>
        <v>293.43508456122197</v>
      </c>
      <c r="FX358" s="146">
        <f t="shared" si="1033"/>
        <v>294.24742834694604</v>
      </c>
      <c r="FY358" s="146">
        <f t="shared" si="1034"/>
        <v>295.08773889293678</v>
      </c>
      <c r="FZ358" s="146">
        <f t="shared" si="1035"/>
        <v>295.95596823138322</v>
      </c>
      <c r="GA358" s="146">
        <f t="shared" si="1036"/>
        <v>296.85206790359064</v>
      </c>
      <c r="GB358" s="146">
        <f t="shared" si="1037"/>
        <v>297.77598904382995</v>
      </c>
      <c r="GC358" s="146">
        <f t="shared" si="1038"/>
        <v>298.72768246199013</v>
      </c>
      <c r="GD358" s="146">
        <f t="shared" si="1039"/>
        <v>299.70709872482763</v>
      </c>
      <c r="GE358" s="146">
        <f t="shared" si="1040"/>
        <v>300.71418823561413</v>
      </c>
      <c r="GF358" s="146">
        <f t="shared" si="1041"/>
        <v>301.74890131200254</v>
      </c>
      <c r="GG358" s="146">
        <f t="shared" si="1042"/>
        <v>302.81118826194052</v>
      </c>
      <c r="GH358" s="146">
        <f t="shared" si="1043"/>
        <v>303.90099945747608</v>
      </c>
      <c r="GI358" s="146">
        <f t="shared" si="1044"/>
        <v>305.01828540631436</v>
      </c>
      <c r="GJ358" s="355">
        <f t="shared" si="1045"/>
        <v>306.16299682099708</v>
      </c>
      <c r="GK358" s="146">
        <f t="shared" si="1046"/>
        <v>307.33508468559126</v>
      </c>
      <c r="GL358" s="146">
        <f t="shared" si="1047"/>
        <v>308.53450031978758</v>
      </c>
      <c r="GM358" s="146">
        <f t="shared" si="1048"/>
        <v>309.7611954403211</v>
      </c>
      <c r="GN358" s="146">
        <f t="shared" si="1049"/>
        <v>311.01512221964231</v>
      </c>
      <c r="GO358" s="146">
        <f t="shared" si="1050"/>
        <v>312.29623334177757</v>
      </c>
      <c r="GP358" s="146">
        <f t="shared" si="1051"/>
        <v>313.60448205533334</v>
      </c>
      <c r="GQ358" s="146">
        <f t="shared" si="1052"/>
        <v>314.93982222360779</v>
      </c>
      <c r="GR358" s="146">
        <f t="shared" si="1053"/>
        <v>316.30220837178683</v>
      </c>
      <c r="GS358" s="146">
        <f t="shared" si="1054"/>
        <v>317.69159573121482</v>
      </c>
      <c r="GT358" s="146">
        <f t="shared" si="1055"/>
        <v>319.10794028073485</v>
      </c>
      <c r="GU358" s="146">
        <f t="shared" si="1056"/>
        <v>320.55119878511329</v>
      </c>
      <c r="GV358" s="146">
        <f t="shared" si="1057"/>
        <v>322.0213288305622</v>
      </c>
      <c r="GW358" s="146">
        <f t="shared" si="1058"/>
        <v>323.51828885739138</v>
      </c>
      <c r="GX358" s="146">
        <f t="shared" si="1059"/>
        <v>325.04203818982364</v>
      </c>
      <c r="GY358" s="146">
        <f t="shared" si="1060"/>
        <v>326.59253706301939</v>
      </c>
      <c r="GZ358" s="146">
        <f t="shared" si="1061"/>
        <v>328.16974664736074</v>
      </c>
      <c r="HA358" s="146">
        <f t="shared" si="1062"/>
        <v>329.77362907005238</v>
      </c>
      <c r="HB358" s="146">
        <f t="shared" si="1063"/>
        <v>331.40414743410497</v>
      </c>
      <c r="HC358" s="146">
        <f t="shared" si="1064"/>
        <v>333.06126583476743</v>
      </c>
      <c r="HF358" s="267">
        <v>19.975030713432687</v>
      </c>
      <c r="HG358" s="273">
        <v>2000</v>
      </c>
      <c r="HH358" s="146">
        <f t="shared" si="1126"/>
        <v>10.298989085095892</v>
      </c>
      <c r="HI358" s="146">
        <f t="shared" si="1127"/>
        <v>20.597844956468514</v>
      </c>
      <c r="HJ358" s="146">
        <f t="shared" si="1128"/>
        <v>30.896434598420161</v>
      </c>
      <c r="HK358" s="146">
        <f t="shared" si="1129"/>
        <v>41.194625390839541</v>
      </c>
      <c r="HL358" s="146">
        <f t="shared" si="1130"/>
        <v>51.49228530539105</v>
      </c>
      <c r="HM358" s="146">
        <f t="shared" si="1131"/>
        <v>61.789283100150357</v>
      </c>
      <c r="HN358" s="146">
        <f t="shared" si="1132"/>
        <v>72.085488511764893</v>
      </c>
      <c r="HO358" s="146">
        <f t="shared" si="1133"/>
        <v>82.380772444809935</v>
      </c>
      <c r="HP358" s="146">
        <f t="shared" si="1134"/>
        <v>92.675007157689421</v>
      </c>
      <c r="HQ358" s="146">
        <f t="shared" si="1135"/>
        <v>102.96806644458219</v>
      </c>
      <c r="HR358" s="146">
        <f t="shared" si="1136"/>
        <v>113.25982581290958</v>
      </c>
      <c r="HS358" s="146">
        <f t="shared" si="1137"/>
        <v>123.55016265587355</v>
      </c>
      <c r="HT358" s="146">
        <f t="shared" si="1138"/>
        <v>133.83895641956786</v>
      </c>
      <c r="HU358" s="146">
        <f t="shared" si="1139"/>
        <v>144.12608876421706</v>
      </c>
      <c r="HV358" s="146">
        <f t="shared" si="1140"/>
        <v>154.41144371918404</v>
      </c>
      <c r="HW358" s="146">
        <f t="shared" si="1141"/>
        <v>164.69490783131636</v>
      </c>
      <c r="HX358" s="146">
        <f t="shared" si="1142"/>
        <v>174.97637030630455</v>
      </c>
      <c r="HY358" s="146">
        <f t="shared" si="1143"/>
        <v>185.25572314274177</v>
      </c>
      <c r="HZ358" s="146">
        <f t="shared" si="1144"/>
        <v>195.53286125857957</v>
      </c>
      <c r="IA358" s="146">
        <f t="shared" si="1145"/>
        <v>205.80768260975128</v>
      </c>
      <c r="IB358" s="146">
        <f t="shared" si="1146"/>
        <v>216.08008830073624</v>
      </c>
      <c r="IC358" s="146">
        <f t="shared" si="1147"/>
        <v>226.34998268689279</v>
      </c>
      <c r="ID358" s="146">
        <f t="shared" si="1148"/>
        <v>236.61727346839368</v>
      </c>
      <c r="IE358" s="146">
        <f t="shared" si="1149"/>
        <v>246.88187177568642</v>
      </c>
      <c r="IF358" s="146">
        <f t="shared" si="1150"/>
        <v>257.14369224636101</v>
      </c>
      <c r="IG358" s="146">
        <f t="shared" si="1151"/>
        <v>267.40265309342527</v>
      </c>
      <c r="IH358" s="146">
        <f t="shared" si="1152"/>
        <v>277.65867616492932</v>
      </c>
      <c r="II358" s="146">
        <f t="shared" si="1153"/>
        <v>287.91168699501009</v>
      </c>
      <c r="IJ358" s="146">
        <f t="shared" si="1154"/>
        <v>298.16161484637007</v>
      </c>
      <c r="IK358" s="146">
        <f t="shared" si="1155"/>
        <v>308.40839274429612</v>
      </c>
      <c r="IL358" s="146">
        <f t="shared" si="1156"/>
        <v>318.65195750232283</v>
      </c>
      <c r="IM358" s="146">
        <f t="shared" si="1157"/>
        <v>328.89224973967282</v>
      </c>
      <c r="IN358" s="146">
        <f t="shared" si="1158"/>
        <v>339.12921389066065</v>
      </c>
      <c r="IO358" s="146">
        <f t="shared" si="1159"/>
        <v>349.36279820621422</v>
      </c>
      <c r="IP358" s="146">
        <f t="shared" si="1160"/>
        <v>359.59295474776587</v>
      </c>
      <c r="IQ358" s="146">
        <f t="shared" si="1161"/>
        <v>369.81963937370693</v>
      </c>
      <c r="IR358" s="146">
        <f t="shared" si="1162"/>
        <v>380.04281171868564</v>
      </c>
      <c r="IS358" s="146">
        <f t="shared" si="1163"/>
        <v>390.26243516599783</v>
      </c>
      <c r="IT358" s="146">
        <f t="shared" si="1164"/>
        <v>400.47847681335992</v>
      </c>
      <c r="IU358" s="146">
        <f t="shared" si="1165"/>
        <v>410.69090743236427</v>
      </c>
      <c r="IV358" s="355">
        <f t="shared" si="1166"/>
        <v>420.89970142190953</v>
      </c>
      <c r="IW358" s="146">
        <f t="shared" si="1167"/>
        <v>431.10483675594259</v>
      </c>
      <c r="IX358" s="146">
        <f t="shared" si="1168"/>
        <v>441.30629492582199</v>
      </c>
      <c r="IY358" s="146">
        <f t="shared" si="1169"/>
        <v>451.50406087763895</v>
      </c>
      <c r="IZ358" s="146">
        <f t="shared" si="1170"/>
        <v>461.69812294482909</v>
      </c>
      <c r="JA358" s="146">
        <f t="shared" si="1171"/>
        <v>471.88847277641378</v>
      </c>
      <c r="JB358" s="146">
        <f t="shared" si="1172"/>
        <v>482.07510526121143</v>
      </c>
      <c r="JC358" s="146">
        <f t="shared" si="1173"/>
        <v>492.2580184483528</v>
      </c>
      <c r="JD358" s="146">
        <f t="shared" si="1174"/>
        <v>502.43721346444181</v>
      </c>
      <c r="JE358" s="146">
        <f t="shared" si="1175"/>
        <v>512.61269442768844</v>
      </c>
      <c r="JF358" s="146">
        <f t="shared" si="1176"/>
        <v>522.78446835935017</v>
      </c>
      <c r="JG358" s="146">
        <f t="shared" si="1177"/>
        <v>532.95254509280392</v>
      </c>
      <c r="JH358" s="146">
        <f t="shared" si="1178"/>
        <v>543.11693718055972</v>
      </c>
      <c r="JI358" s="146">
        <f t="shared" si="1179"/>
        <v>553.27765979953199</v>
      </c>
      <c r="JJ358" s="146">
        <f t="shared" si="1180"/>
        <v>563.43473065486899</v>
      </c>
      <c r="JK358" s="146">
        <f t="shared" si="1181"/>
        <v>573.5881698826272</v>
      </c>
      <c r="JL358" s="146">
        <f t="shared" si="1182"/>
        <v>583.73799995157754</v>
      </c>
      <c r="JM358" s="146">
        <f t="shared" si="1183"/>
        <v>593.8842455644143</v>
      </c>
      <c r="JN358" s="146">
        <f t="shared" si="1184"/>
        <v>604.02693355862493</v>
      </c>
      <c r="JO358" s="146">
        <f t="shared" si="1185"/>
        <v>614.16609280727232</v>
      </c>
      <c r="JQ358" s="267">
        <v>29.961874243336588</v>
      </c>
      <c r="JR358" s="273">
        <v>3000</v>
      </c>
      <c r="JS358" s="147">
        <f t="shared" si="1065"/>
        <v>37.047917022043173</v>
      </c>
      <c r="JT358" s="147">
        <f t="shared" si="1066"/>
        <v>47.091093308201089</v>
      </c>
      <c r="JU358" s="147">
        <f t="shared" si="1067"/>
        <v>57.163049981287081</v>
      </c>
      <c r="JV358" s="147">
        <f t="shared" si="1068"/>
        <v>67.263781345007828</v>
      </c>
      <c r="JW358" s="147">
        <f t="shared" si="1069"/>
        <v>77.393279443454333</v>
      </c>
      <c r="JX358" s="147">
        <f t="shared" si="1070"/>
        <v>87.551534079908095</v>
      </c>
      <c r="JY358" s="147">
        <f t="shared" si="1071"/>
        <v>97.738532840880112</v>
      </c>
      <c r="JZ358" s="147">
        <f t="shared" si="1072"/>
        <v>107.95426112528344</v>
      </c>
      <c r="KA358" s="147">
        <f t="shared" si="1073"/>
        <v>118.19870217861433</v>
      </c>
      <c r="KB358" s="147">
        <f t="shared" si="1074"/>
        <v>128.47183713199826</v>
      </c>
      <c r="KC358" s="147">
        <f t="shared" si="1075"/>
        <v>138.77364504593635</v>
      </c>
      <c r="KD358" s="147">
        <f t="shared" si="1076"/>
        <v>149.10410295857281</v>
      </c>
      <c r="KE358" s="147">
        <f t="shared" si="1077"/>
        <v>159.46318593828073</v>
      </c>
      <c r="KF358" s="147">
        <f t="shared" si="1078"/>
        <v>169.85086714035452</v>
      </c>
      <c r="KG358" s="147">
        <f t="shared" si="1079"/>
        <v>180.26711786757716</v>
      </c>
      <c r="KH358" s="147">
        <f t="shared" si="1080"/>
        <v>190.7119076344211</v>
      </c>
      <c r="KI358" s="147">
        <f t="shared" si="1081"/>
        <v>201.18520423462854</v>
      </c>
      <c r="KJ358" s="147">
        <f t="shared" si="1082"/>
        <v>211.6869738119068</v>
      </c>
      <c r="KK358" s="147">
        <f t="shared" si="1083"/>
        <v>222.21718093346669</v>
      </c>
      <c r="KL358" s="147">
        <f t="shared" si="1084"/>
        <v>232.77578866612561</v>
      </c>
      <c r="KM358" s="147">
        <f t="shared" si="1085"/>
        <v>243.36275865469077</v>
      </c>
      <c r="KN358" s="147">
        <f t="shared" si="1086"/>
        <v>253.97805120233483</v>
      </c>
      <c r="KO358" s="147">
        <f t="shared" si="1087"/>
        <v>264.62162535267589</v>
      </c>
      <c r="KP358" s="147">
        <f t="shared" si="1088"/>
        <v>275.29343897327175</v>
      </c>
      <c r="KQ358" s="147">
        <f t="shared" si="1089"/>
        <v>285.99344884023873</v>
      </c>
      <c r="KR358" s="147">
        <f t="shared" si="1090"/>
        <v>296.72161072371318</v>
      </c>
      <c r="KS358" s="147">
        <f t="shared" si="1091"/>
        <v>307.47787947386968</v>
      </c>
      <c r="KT358" s="147">
        <f t="shared" si="1092"/>
        <v>318.26220910722395</v>
      </c>
      <c r="KU358" s="147">
        <f t="shared" si="1093"/>
        <v>329.07455289294802</v>
      </c>
      <c r="KV358" s="147">
        <f t="shared" si="1094"/>
        <v>339.91486343893877</v>
      </c>
      <c r="KW358" s="147">
        <f t="shared" si="1095"/>
        <v>350.78309277738521</v>
      </c>
      <c r="KX358" s="147">
        <f t="shared" si="1096"/>
        <v>361.67919244959262</v>
      </c>
      <c r="KY358" s="147">
        <f t="shared" si="1097"/>
        <v>372.60311358983193</v>
      </c>
      <c r="KZ358" s="147">
        <f t="shared" si="1098"/>
        <v>383.55480700799211</v>
      </c>
      <c r="LA358" s="147">
        <f t="shared" si="1099"/>
        <v>394.53422327082961</v>
      </c>
      <c r="LB358" s="147">
        <f t="shared" si="1100"/>
        <v>405.54131278161611</v>
      </c>
      <c r="LC358" s="147">
        <f t="shared" si="1101"/>
        <v>416.57602585800453</v>
      </c>
      <c r="LD358" s="147">
        <f t="shared" si="1102"/>
        <v>427.6383128079425</v>
      </c>
      <c r="LE358" s="147">
        <f t="shared" si="1103"/>
        <v>438.72812400347806</v>
      </c>
      <c r="LF358" s="147">
        <f t="shared" si="1104"/>
        <v>449.84540995231634</v>
      </c>
      <c r="LG358" s="358">
        <f t="shared" si="1105"/>
        <v>460.99012136699906</v>
      </c>
      <c r="LH358" s="147">
        <f t="shared" si="1106"/>
        <v>472.16220923159324</v>
      </c>
      <c r="LI358" s="147">
        <f t="shared" si="1107"/>
        <v>483.36162486578957</v>
      </c>
      <c r="LJ358" s="147">
        <f t="shared" si="1108"/>
        <v>494.58831998632309</v>
      </c>
      <c r="LK358" s="147">
        <f t="shared" si="1109"/>
        <v>505.84224676564429</v>
      </c>
      <c r="LL358" s="147">
        <f t="shared" si="1110"/>
        <v>517.12335788777955</v>
      </c>
      <c r="LM358" s="147">
        <f t="shared" si="1111"/>
        <v>528.43160660133526</v>
      </c>
      <c r="LN358" s="147">
        <f t="shared" si="1112"/>
        <v>539.76694676960983</v>
      </c>
      <c r="LO358" s="147">
        <f t="shared" si="1113"/>
        <v>551.12933291778882</v>
      </c>
      <c r="LP358" s="147">
        <f t="shared" si="1114"/>
        <v>562.51872027721674</v>
      </c>
      <c r="LQ358" s="147">
        <f t="shared" si="1115"/>
        <v>573.93506482673683</v>
      </c>
      <c r="LR358" s="147">
        <f t="shared" si="1116"/>
        <v>585.37832333111533</v>
      </c>
      <c r="LS358" s="147">
        <f t="shared" si="1117"/>
        <v>596.84845337656418</v>
      </c>
      <c r="LT358" s="147">
        <f t="shared" si="1118"/>
        <v>608.34541340339342</v>
      </c>
      <c r="LU358" s="147">
        <f t="shared" si="1119"/>
        <v>619.86916273582563</v>
      </c>
      <c r="LV358" s="147">
        <f t="shared" si="1120"/>
        <v>631.41966160902143</v>
      </c>
      <c r="LW358" s="147">
        <f t="shared" si="1121"/>
        <v>642.99687119336272</v>
      </c>
      <c r="LX358" s="147">
        <f t="shared" si="1122"/>
        <v>654.60075361605436</v>
      </c>
      <c r="LY358" s="147">
        <f t="shared" si="1123"/>
        <v>666.23127198010695</v>
      </c>
      <c r="LZ358" s="147">
        <f t="shared" si="1124"/>
        <v>677.88839038076935</v>
      </c>
      <c r="MC358" s="267">
        <v>20</v>
      </c>
      <c r="MD358" s="273">
        <v>2000</v>
      </c>
      <c r="ME358" s="145">
        <f t="shared" si="1186"/>
        <v>1.5677812062219288E-2</v>
      </c>
      <c r="MF358" s="145">
        <f t="shared" si="1186"/>
        <v>3.135542133757277E-2</v>
      </c>
      <c r="MG358" s="145">
        <f t="shared" si="1186"/>
        <v>4.7032625340642439E-2</v>
      </c>
      <c r="MH358" s="145">
        <f t="shared" si="1186"/>
        <v>6.2709222188198466E-2</v>
      </c>
      <c r="MI358" s="145">
        <f t="shared" si="1186"/>
        <v>7.8385010897851659E-2</v>
      </c>
      <c r="MJ358" s="145">
        <f t="shared" si="1186"/>
        <v>9.4059791684340838E-2</v>
      </c>
      <c r="MK358" s="145">
        <f t="shared" si="1186"/>
        <v>0.10973336625205241</v>
      </c>
      <c r="ML358" s="145">
        <f t="shared" si="1186"/>
        <v>0.12540553808327085</v>
      </c>
      <c r="MM358" s="145">
        <f t="shared" si="1186"/>
        <v>0.14107611272116946</v>
      </c>
      <c r="MN358" s="145">
        <f t="shared" si="1186"/>
        <v>0.15674489804678118</v>
      </c>
      <c r="MO358" s="145">
        <f t="shared" si="1187"/>
        <v>0.17241170454915153</v>
      </c>
      <c r="MP358" s="145">
        <f t="shared" si="1187"/>
        <v>0.1880763455879878</v>
      </c>
      <c r="MQ358" s="145">
        <f t="shared" si="1187"/>
        <v>0.20373863764804695</v>
      </c>
      <c r="MR358" s="145">
        <f t="shared" si="1187"/>
        <v>0.21939840058458432</v>
      </c>
      <c r="MS358" s="145">
        <f t="shared" si="1187"/>
        <v>0.2350554578593165</v>
      </c>
      <c r="MT358" s="145">
        <f t="shared" si="1187"/>
        <v>0.25070963676624425</v>
      </c>
      <c r="MU358" s="145">
        <f t="shared" si="1187"/>
        <v>0.26636076864683739</v>
      </c>
      <c r="MV358" s="145">
        <f t="shared" si="1187"/>
        <v>0.28200868909410942</v>
      </c>
      <c r="MW358" s="145">
        <f t="shared" si="1187"/>
        <v>0.29765323814511713</v>
      </c>
      <c r="MX358" s="145">
        <f t="shared" si="1187"/>
        <v>0.31329426046153686</v>
      </c>
      <c r="MY358" s="145">
        <f t="shared" si="1188"/>
        <v>0.32893160549797296</v>
      </c>
      <c r="MZ358" s="145">
        <f t="shared" si="1188"/>
        <v>0.34456512765773589</v>
      </c>
      <c r="NA358" s="145">
        <f t="shared" si="1188"/>
        <v>0.36019468643583696</v>
      </c>
      <c r="NB358" s="145">
        <f t="shared" si="1188"/>
        <v>0.3758201465490818</v>
      </c>
      <c r="NC358" s="145">
        <f t="shared" si="1188"/>
        <v>0.39144137805308366</v>
      </c>
      <c r="ND358" s="145">
        <f t="shared" si="1188"/>
        <v>0.40705825644619653</v>
      </c>
      <c r="NE358" s="145">
        <f t="shared" si="1188"/>
        <v>0.42267066276027976</v>
      </c>
      <c r="NF358" s="145">
        <f t="shared" si="1188"/>
        <v>0.43827848363840127</v>
      </c>
      <c r="NG358" s="145">
        <f t="shared" si="1188"/>
        <v>0.45388161139950162</v>
      </c>
      <c r="NH358" s="145">
        <f t="shared" si="1188"/>
        <v>0.46947994409017962</v>
      </c>
      <c r="NI358" s="145">
        <f t="shared" si="1189"/>
        <v>0.48507338552375895</v>
      </c>
      <c r="NJ358" s="145">
        <f t="shared" si="1189"/>
        <v>0.50066184530683688</v>
      </c>
      <c r="NK358" s="145">
        <f t="shared" si="1189"/>
        <v>0.51624523885359963</v>
      </c>
      <c r="NL358" s="145">
        <f t="shared" si="1189"/>
        <v>0.53182348738813823</v>
      </c>
      <c r="NM358" s="145">
        <f t="shared" si="1189"/>
        <v>0.5473965179351491</v>
      </c>
      <c r="NN358" s="145">
        <f t="shared" si="1189"/>
        <v>0.56296426329931448</v>
      </c>
      <c r="NO358" s="145">
        <f t="shared" si="1189"/>
        <v>0.57852666203378811</v>
      </c>
      <c r="NP358" s="145">
        <f t="shared" si="1189"/>
        <v>0.59408365839816657</v>
      </c>
      <c r="NQ358" s="145">
        <f t="shared" si="1189"/>
        <v>0.60963520230638657</v>
      </c>
      <c r="NR358" s="145">
        <f t="shared" si="1189"/>
        <v>0.62518124926500551</v>
      </c>
      <c r="NS358" s="145">
        <f t="shared" si="1190"/>
        <v>0.64072176030230932</v>
      </c>
      <c r="NT358" s="145">
        <f t="shared" si="1190"/>
        <v>0.65625670188876251</v>
      </c>
      <c r="NU358" s="145">
        <f t="shared" si="1190"/>
        <v>0.67178604584926949</v>
      </c>
      <c r="NV358" s="145">
        <f t="shared" si="1190"/>
        <v>0.68730976926776033</v>
      </c>
      <c r="NW358" s="145">
        <f t="shared" si="1190"/>
        <v>0.70282785438460826</v>
      </c>
      <c r="NX358" s="145">
        <f t="shared" si="1190"/>
        <v>0.71834028848739329</v>
      </c>
      <c r="NY358" s="145">
        <f t="shared" si="1190"/>
        <v>0.73384706379553211</v>
      </c>
      <c r="NZ358" s="145">
        <f t="shared" si="1190"/>
        <v>0.7493481773392805</v>
      </c>
      <c r="OA358" s="145">
        <f t="shared" si="1190"/>
        <v>0.76484363083363061</v>
      </c>
      <c r="OB358" s="145">
        <f t="shared" si="1190"/>
        <v>0.78033343054759785</v>
      </c>
      <c r="OC358" s="145">
        <f t="shared" si="1191"/>
        <v>0.79581758716941153</v>
      </c>
      <c r="OD358" s="145">
        <f t="shared" si="1191"/>
        <v>0.81129611566809745</v>
      </c>
      <c r="OE358" s="145">
        <f t="shared" si="1191"/>
        <v>0.82676903515192857</v>
      </c>
      <c r="OF358" s="145">
        <f t="shared" si="1191"/>
        <v>0.84223636872422203</v>
      </c>
      <c r="OG358" s="145">
        <f t="shared" si="1191"/>
        <v>0.85769814333694239</v>
      </c>
      <c r="OH358" s="145">
        <f t="shared" si="1191"/>
        <v>0.87315438964254521</v>
      </c>
      <c r="OI358" s="145">
        <f t="shared" si="1191"/>
        <v>0.88860514184450123</v>
      </c>
      <c r="OJ358" s="145">
        <f t="shared" si="1191"/>
        <v>0.9040504375469085</v>
      </c>
      <c r="OK358" s="145">
        <f t="shared" si="1191"/>
        <v>0.9194903176035909</v>
      </c>
      <c r="OL358" s="145">
        <f t="shared" si="1191"/>
        <v>0.93492482596706172</v>
      </c>
    </row>
    <row r="359" spans="55:402">
      <c r="BC359"/>
      <c r="BD359"/>
      <c r="BH359" s="173"/>
      <c r="BI359" s="182"/>
      <c r="BJ359" s="91">
        <f t="shared" si="1192"/>
        <v>0</v>
      </c>
      <c r="BK359" s="193">
        <f t="shared" si="1192"/>
        <v>0</v>
      </c>
      <c r="BL359" s="91">
        <f t="shared" si="1192"/>
        <v>288.14999999999998</v>
      </c>
      <c r="BM359" s="116">
        <f t="shared" si="1192"/>
        <v>0</v>
      </c>
      <c r="BN359" s="116"/>
      <c r="BO359" s="107"/>
      <c r="BP359" s="217">
        <v>3000</v>
      </c>
      <c r="BQ359" s="220">
        <v>0.91439999999999999</v>
      </c>
      <c r="BR359" s="284">
        <v>30</v>
      </c>
      <c r="BS359" s="113"/>
      <c r="BT359" s="104"/>
      <c r="BU359" s="256"/>
      <c r="BV359" s="213">
        <f t="shared" si="1193"/>
        <v>9.0563999999999396</v>
      </c>
      <c r="BW359" s="215">
        <f t="shared" si="1194"/>
        <v>282.20639999999992</v>
      </c>
      <c r="BX359" s="117"/>
      <c r="BY359" s="101">
        <f t="shared" si="1125"/>
        <v>654.62111724014187</v>
      </c>
      <c r="BZ359" s="113"/>
      <c r="CA359" s="141">
        <f t="shared" si="1195"/>
        <v>0.89624146158020634</v>
      </c>
      <c r="CB359" s="163">
        <f t="shared" si="1196"/>
        <v>0.9151173650007105</v>
      </c>
      <c r="CC359" s="159">
        <f t="shared" si="1197"/>
        <v>0.97937324310255058</v>
      </c>
      <c r="CD359" s="170"/>
      <c r="CH359" s="267">
        <v>39.948248421056562</v>
      </c>
      <c r="CI359" s="273">
        <v>4000</v>
      </c>
      <c r="CJ359" s="145">
        <f t="shared" si="945"/>
        <v>1.6267073754916952E-2</v>
      </c>
      <c r="CK359" s="145">
        <f t="shared" si="946"/>
        <v>3.2533707525428328E-2</v>
      </c>
      <c r="CL359" s="145">
        <f t="shared" si="947"/>
        <v>4.8799462037068614E-2</v>
      </c>
      <c r="CM359" s="145">
        <f t="shared" si="948"/>
        <v>6.5063899433023417E-2</v>
      </c>
      <c r="CN359" s="145">
        <f t="shared" si="949"/>
        <v>8.1326583976869496E-2</v>
      </c>
      <c r="CO359" s="145">
        <f t="shared" si="950"/>
        <v>9.7587082748543663E-2</v>
      </c>
      <c r="CP359" s="145">
        <f t="shared" si="951"/>
        <v>0.11384496633075034</v>
      </c>
      <c r="CQ359" s="145">
        <f t="shared" si="952"/>
        <v>0.13009980948396443</v>
      </c>
      <c r="CR359" s="145">
        <f t="shared" si="953"/>
        <v>0.14635119180761905</v>
      </c>
      <c r="CS359" s="145">
        <f t="shared" si="954"/>
        <v>0.16259869838550323</v>
      </c>
      <c r="CT359" s="145">
        <f t="shared" si="955"/>
        <v>0.17884192041333197</v>
      </c>
      <c r="CU359" s="145">
        <f t="shared" si="956"/>
        <v>0.19508045580660691</v>
      </c>
      <c r="CV359" s="145">
        <f t="shared" si="957"/>
        <v>0.21131390978699963</v>
      </c>
      <c r="CW359" s="145">
        <f t="shared" si="958"/>
        <v>0.2275418954455255</v>
      </c>
      <c r="CX359" s="145">
        <f t="shared" si="959"/>
        <v>0.24376403428101889</v>
      </c>
      <c r="CY359" s="145">
        <f t="shared" si="960"/>
        <v>0.25997995671247592</v>
      </c>
      <c r="CZ359" s="145">
        <f t="shared" si="961"/>
        <v>0.2761893025640057</v>
      </c>
      <c r="DA359" s="145">
        <f t="shared" si="962"/>
        <v>0.29239172152122417</v>
      </c>
      <c r="DB359" s="145">
        <f t="shared" si="963"/>
        <v>0.30858687355813252</v>
      </c>
      <c r="DC359" s="145">
        <f t="shared" si="964"/>
        <v>0.32477442933364747</v>
      </c>
      <c r="DD359" s="145">
        <f t="shared" si="965"/>
        <v>0.3409540705570519</v>
      </c>
      <c r="DE359" s="145">
        <f t="shared" si="966"/>
        <v>0.35712549032187729</v>
      </c>
      <c r="DF359" s="145">
        <f t="shared" si="967"/>
        <v>0.37328839340777309</v>
      </c>
      <c r="DG359" s="145">
        <f t="shared" si="968"/>
        <v>0.38944249655015545</v>
      </c>
      <c r="DH359" s="145">
        <f t="shared" si="969"/>
        <v>0.40558752867749337</v>
      </c>
      <c r="DI359" s="145">
        <f t="shared" si="970"/>
        <v>0.42172323111630666</v>
      </c>
      <c r="DJ359" s="145">
        <f t="shared" si="971"/>
        <v>0.43784935776398287</v>
      </c>
      <c r="DK359" s="145">
        <f t="shared" si="972"/>
        <v>0.45396567522978282</v>
      </c>
      <c r="DL359" s="145">
        <f t="shared" si="973"/>
        <v>0.47007196294436759</v>
      </c>
      <c r="DM359" s="145">
        <f t="shared" si="974"/>
        <v>0.48616801323846909</v>
      </c>
      <c r="DN359" s="145">
        <f t="shared" si="975"/>
        <v>0.50225363139126533</v>
      </c>
      <c r="DO359" s="145">
        <f t="shared" si="976"/>
        <v>0.51832863564925569</v>
      </c>
      <c r="DP359" s="145">
        <f t="shared" si="977"/>
        <v>0.53439285721645891</v>
      </c>
      <c r="DQ359" s="145">
        <f t="shared" si="978"/>
        <v>0.55044614021683191</v>
      </c>
      <c r="DR359" s="145">
        <f t="shared" si="979"/>
        <v>0.56648834162995843</v>
      </c>
      <c r="DS359" s="145">
        <f t="shared" si="980"/>
        <v>0.5825193312010063</v>
      </c>
      <c r="DT359" s="145">
        <f t="shared" si="981"/>
        <v>0.59853899132614541</v>
      </c>
      <c r="DU359" s="145">
        <f t="shared" si="982"/>
        <v>0.61454721691455572</v>
      </c>
      <c r="DV359" s="145">
        <f t="shared" si="983"/>
        <v>0.63054391522826769</v>
      </c>
      <c r="DW359" s="145">
        <f t="shared" si="984"/>
        <v>0.64652900570109428</v>
      </c>
      <c r="DX359" s="145">
        <f t="shared" si="985"/>
        <v>0.66250241973791091</v>
      </c>
      <c r="DY359" s="145">
        <f t="shared" si="986"/>
        <v>0.67846410049562578</v>
      </c>
      <c r="DZ359" s="145">
        <f t="shared" si="987"/>
        <v>0.69441400264712061</v>
      </c>
      <c r="EA359" s="145">
        <f t="shared" si="988"/>
        <v>0.71035209212949368</v>
      </c>
      <c r="EB359" s="145">
        <f t="shared" si="989"/>
        <v>0.72627834587793083</v>
      </c>
      <c r="EC359" s="145">
        <f t="shared" si="990"/>
        <v>0.74219275154649589</v>
      </c>
      <c r="ED359" s="145">
        <f t="shared" si="991"/>
        <v>0.75809530721716312</v>
      </c>
      <c r="EE359" s="145">
        <f t="shared" si="992"/>
        <v>0.77398602109834203</v>
      </c>
      <c r="EF359" s="145">
        <f t="shared" si="993"/>
        <v>0.78986491121417624</v>
      </c>
      <c r="EG359" s="145">
        <f t="shared" si="994"/>
        <v>0.80573200508581677</v>
      </c>
      <c r="EH359" s="145">
        <f t="shared" si="995"/>
        <v>0.82158733940588524</v>
      </c>
      <c r="EI359" s="145">
        <f t="shared" si="996"/>
        <v>0.83743095970727421</v>
      </c>
      <c r="EJ359" s="145">
        <f t="shared" si="997"/>
        <v>0.85326292002740789</v>
      </c>
      <c r="EK359" s="145">
        <f t="shared" si="998"/>
        <v>0.86908328256903744</v>
      </c>
      <c r="EL359" s="145">
        <f t="shared" si="999"/>
        <v>0.88489211735861273</v>
      </c>
      <c r="EM359" s="145">
        <f t="shared" si="1000"/>
        <v>0.90068950190320529</v>
      </c>
      <c r="EN359" s="145">
        <f t="shared" si="1001"/>
        <v>0.91647552084694561</v>
      </c>
      <c r="EO359" s="145">
        <f t="shared" si="1002"/>
        <v>0.93225026562783753</v>
      </c>
      <c r="EP359" s="145">
        <f t="shared" si="1003"/>
        <v>0.94801383413582085</v>
      </c>
      <c r="EQ359" s="145">
        <f t="shared" si="1004"/>
        <v>0.96376633037285786</v>
      </c>
      <c r="ET359" s="267">
        <v>39.948248421056562</v>
      </c>
      <c r="EU359" s="273">
        <v>4000</v>
      </c>
      <c r="EV359" s="146">
        <f t="shared" si="1005"/>
        <v>280.2400305089393</v>
      </c>
      <c r="EW359" s="146">
        <f t="shared" si="1006"/>
        <v>280.28452043125287</v>
      </c>
      <c r="EX359" s="146">
        <f t="shared" si="1007"/>
        <v>280.35866495741868</v>
      </c>
      <c r="EY359" s="146">
        <f t="shared" si="1008"/>
        <v>280.46245608485589</v>
      </c>
      <c r="EZ359" s="146">
        <f t="shared" si="1009"/>
        <v>280.59588263779261</v>
      </c>
      <c r="FA359" s="146">
        <f t="shared" si="1010"/>
        <v>280.7589302949566</v>
      </c>
      <c r="FB359" s="146">
        <f t="shared" si="1011"/>
        <v>280.95158162495869</v>
      </c>
      <c r="FC359" s="146">
        <f t="shared" si="1012"/>
        <v>281.17381612921236</v>
      </c>
      <c r="FD359" s="146">
        <f t="shared" si="1013"/>
        <v>281.42561029219382</v>
      </c>
      <c r="FE359" s="146">
        <f t="shared" si="1014"/>
        <v>281.7069376388186</v>
      </c>
      <c r="FF359" s="146">
        <f t="shared" si="1015"/>
        <v>282.01776879867879</v>
      </c>
      <c r="FG359" s="146">
        <f t="shared" si="1016"/>
        <v>282.35807157685792</v>
      </c>
      <c r="FH359" s="146">
        <f t="shared" si="1017"/>
        <v>282.72781103101403</v>
      </c>
      <c r="FI359" s="146">
        <f t="shared" si="1018"/>
        <v>283.12694955439548</v>
      </c>
      <c r="FJ359" s="146">
        <f t="shared" si="1019"/>
        <v>283.5554469644361</v>
      </c>
      <c r="FK359" s="146">
        <f t="shared" si="1020"/>
        <v>284.01326059655253</v>
      </c>
      <c r="FL359" s="146">
        <f t="shared" si="1021"/>
        <v>284.50034540275379</v>
      </c>
      <c r="FM359" s="146">
        <f t="shared" si="1022"/>
        <v>285.01665405465542</v>
      </c>
      <c r="FN359" s="146">
        <f t="shared" si="1023"/>
        <v>285.56213705048168</v>
      </c>
      <c r="FO359" s="146">
        <f t="shared" si="1024"/>
        <v>286.13674282562863</v>
      </c>
      <c r="FP359" s="146">
        <f t="shared" si="1025"/>
        <v>286.74041786635507</v>
      </c>
      <c r="FQ359" s="146">
        <f t="shared" si="1026"/>
        <v>287.37310682616516</v>
      </c>
      <c r="FR359" s="146">
        <f t="shared" si="1027"/>
        <v>288.03475264444381</v>
      </c>
      <c r="FS359" s="146">
        <f t="shared" si="1028"/>
        <v>288.7252966669098</v>
      </c>
      <c r="FT359" s="146">
        <f t="shared" si="1029"/>
        <v>289.44467876745159</v>
      </c>
      <c r="FU359" s="146">
        <f t="shared" si="1030"/>
        <v>290.19283747092209</v>
      </c>
      <c r="FV359" s="146">
        <f t="shared" si="1031"/>
        <v>290.96971007646914</v>
      </c>
      <c r="FW359" s="146">
        <f t="shared" si="1032"/>
        <v>291.77523278099881</v>
      </c>
      <c r="FX359" s="146">
        <f t="shared" si="1033"/>
        <v>292.60934080236831</v>
      </c>
      <c r="FY359" s="146">
        <f t="shared" si="1034"/>
        <v>293.47196850193217</v>
      </c>
      <c r="FZ359" s="146">
        <f t="shared" si="1035"/>
        <v>294.36304950606933</v>
      </c>
      <c r="GA359" s="146">
        <f t="shared" si="1036"/>
        <v>295.28251682634198</v>
      </c>
      <c r="GB359" s="146">
        <f t="shared" si="1037"/>
        <v>296.2303029779543</v>
      </c>
      <c r="GC359" s="146">
        <f t="shared" si="1038"/>
        <v>297.20634009619368</v>
      </c>
      <c r="GD359" s="146">
        <f t="shared" si="1039"/>
        <v>298.21056005056465</v>
      </c>
      <c r="GE359" s="146">
        <f t="shared" si="1040"/>
        <v>299.24289455633635</v>
      </c>
      <c r="GF359" s="146">
        <f t="shared" si="1041"/>
        <v>300.30327528325535</v>
      </c>
      <c r="GG359" s="146">
        <f t="shared" si="1042"/>
        <v>301.3916339611888</v>
      </c>
      <c r="GH359" s="146">
        <f t="shared" si="1043"/>
        <v>302.5079024824895</v>
      </c>
      <c r="GI359" s="146">
        <f t="shared" si="1044"/>
        <v>303.65201300089404</v>
      </c>
      <c r="GJ359" s="355">
        <f t="shared" si="1045"/>
        <v>304.8238980267862</v>
      </c>
      <c r="GK359" s="146">
        <f t="shared" si="1046"/>
        <v>306.02349051868106</v>
      </c>
      <c r="GL359" s="146">
        <f t="shared" si="1047"/>
        <v>307.25072397080459</v>
      </c>
      <c r="GM359" s="146">
        <f t="shared" si="1048"/>
        <v>308.50553249666331</v>
      </c>
      <c r="GN359" s="146">
        <f t="shared" si="1049"/>
        <v>309.7878509085217</v>
      </c>
      <c r="GO359" s="146">
        <f t="shared" si="1050"/>
        <v>311.09761479272015</v>
      </c>
      <c r="GP359" s="146">
        <f t="shared" si="1051"/>
        <v>312.43476058078915</v>
      </c>
      <c r="GQ359" s="146">
        <f t="shared" si="1052"/>
        <v>313.79922561632884</v>
      </c>
      <c r="GR359" s="146">
        <f t="shared" si="1053"/>
        <v>315.19094821764475</v>
      </c>
      <c r="GS359" s="146">
        <f t="shared" si="1054"/>
        <v>316.60986773614155</v>
      </c>
      <c r="GT359" s="146">
        <f t="shared" si="1055"/>
        <v>318.05592461049673</v>
      </c>
      <c r="GU359" s="146">
        <f t="shared" si="1056"/>
        <v>319.52906041664664</v>
      </c>
      <c r="GV359" s="146">
        <f t="shared" si="1057"/>
        <v>321.02921791363269</v>
      </c>
      <c r="GW359" s="146">
        <f t="shared" si="1058"/>
        <v>322.55634108536634</v>
      </c>
      <c r="GX359" s="146">
        <f t="shared" si="1059"/>
        <v>324.11037517838452</v>
      </c>
      <c r="GY359" s="146">
        <f t="shared" si="1060"/>
        <v>325.69126673567484</v>
      </c>
      <c r="GZ359" s="146">
        <f t="shared" si="1061"/>
        <v>327.29896362666324</v>
      </c>
      <c r="HA359" s="146">
        <f t="shared" si="1062"/>
        <v>328.93341507345929</v>
      </c>
      <c r="HB359" s="146">
        <f t="shared" si="1063"/>
        <v>330.59457167346852</v>
      </c>
      <c r="HC359" s="146">
        <f t="shared" si="1064"/>
        <v>332.28238541848214</v>
      </c>
      <c r="HF359" s="267">
        <v>29.961874243336588</v>
      </c>
      <c r="HG359" s="273">
        <v>3000</v>
      </c>
      <c r="HH359" s="146">
        <f t="shared" si="1126"/>
        <v>10.453442661289561</v>
      </c>
      <c r="HI359" s="146">
        <f t="shared" si="1127"/>
        <v>20.906677965358725</v>
      </c>
      <c r="HJ359" s="146">
        <f t="shared" si="1128"/>
        <v>31.359498876133848</v>
      </c>
      <c r="HK359" s="146">
        <f t="shared" si="1129"/>
        <v>41.811698998878036</v>
      </c>
      <c r="HL359" s="146">
        <f t="shared" si="1130"/>
        <v>52.263072898248751</v>
      </c>
      <c r="HM359" s="146">
        <f t="shared" si="1131"/>
        <v>62.713416413493597</v>
      </c>
      <c r="HN359" s="146">
        <f t="shared" si="1132"/>
        <v>73.16252696951949</v>
      </c>
      <c r="HO359" s="146">
        <f t="shared" si="1133"/>
        <v>83.61020388309413</v>
      </c>
      <c r="HP359" s="146">
        <f t="shared" si="1134"/>
        <v>94.056248663133076</v>
      </c>
      <c r="HQ359" s="146">
        <f t="shared" si="1135"/>
        <v>104.50046530422804</v>
      </c>
      <c r="HR359" s="146">
        <f t="shared" si="1136"/>
        <v>114.94266057249088</v>
      </c>
      <c r="HS359" s="146">
        <f t="shared" si="1137"/>
        <v>125.38264428298548</v>
      </c>
      <c r="HT359" s="146">
        <f t="shared" si="1138"/>
        <v>135.82022956786469</v>
      </c>
      <c r="HU359" s="146">
        <f t="shared" si="1139"/>
        <v>146.25523313455719</v>
      </c>
      <c r="HV359" s="146">
        <f t="shared" si="1140"/>
        <v>156.68747551326754</v>
      </c>
      <c r="HW359" s="146">
        <f t="shared" si="1141"/>
        <v>167.11678129320782</v>
      </c>
      <c r="HX359" s="146">
        <f t="shared" si="1142"/>
        <v>177.54297934695472</v>
      </c>
      <c r="HY359" s="146">
        <f t="shared" si="1143"/>
        <v>187.96590304243864</v>
      </c>
      <c r="HZ359" s="146">
        <f t="shared" si="1144"/>
        <v>198.38539044208972</v>
      </c>
      <c r="IA359" s="146">
        <f t="shared" si="1145"/>
        <v>208.80128448877315</v>
      </c>
      <c r="IB359" s="146">
        <f t="shared" si="1146"/>
        <v>219.21343317816061</v>
      </c>
      <c r="IC359" s="146">
        <f t="shared" si="1147"/>
        <v>229.62168971727368</v>
      </c>
      <c r="ID359" s="146">
        <f t="shared" si="1148"/>
        <v>240.02591266898898</v>
      </c>
      <c r="IE359" s="146">
        <f t="shared" si="1149"/>
        <v>250.42596608236587</v>
      </c>
      <c r="IF359" s="146">
        <f t="shared" si="1150"/>
        <v>260.82171960868038</v>
      </c>
      <c r="IG359" s="146">
        <f t="shared" si="1151"/>
        <v>271.21304860318321</v>
      </c>
      <c r="IH359" s="146">
        <f t="shared" si="1152"/>
        <v>281.59983421254992</v>
      </c>
      <c r="II359" s="146">
        <f t="shared" si="1153"/>
        <v>291.98196344816705</v>
      </c>
      <c r="IJ359" s="146">
        <f t="shared" si="1154"/>
        <v>302.35932924533404</v>
      </c>
      <c r="IK359" s="146">
        <f t="shared" si="1155"/>
        <v>312.73183050861792</v>
      </c>
      <c r="IL359" s="146">
        <f t="shared" si="1156"/>
        <v>323.09937214355449</v>
      </c>
      <c r="IM359" s="146">
        <f t="shared" si="1157"/>
        <v>333.4618650749976</v>
      </c>
      <c r="IN359" s="146">
        <f t="shared" si="1158"/>
        <v>343.81922625244329</v>
      </c>
      <c r="IO359" s="146">
        <f t="shared" si="1159"/>
        <v>354.17137864266192</v>
      </c>
      <c r="IP359" s="146">
        <f t="shared" si="1160"/>
        <v>364.51825121007414</v>
      </c>
      <c r="IQ359" s="146">
        <f t="shared" si="1161"/>
        <v>374.85977888525889</v>
      </c>
      <c r="IR359" s="146">
        <f t="shared" si="1162"/>
        <v>385.19590252208792</v>
      </c>
      <c r="IS359" s="146">
        <f t="shared" si="1163"/>
        <v>395.52656884394463</v>
      </c>
      <c r="IT359" s="146">
        <f t="shared" si="1164"/>
        <v>405.85173037954382</v>
      </c>
      <c r="IU359" s="146">
        <f t="shared" si="1165"/>
        <v>416.1713453888778</v>
      </c>
      <c r="IV359" s="355">
        <f t="shared" si="1166"/>
        <v>426.48537777982455</v>
      </c>
      <c r="IW359" s="146">
        <f t="shared" si="1167"/>
        <v>436.7937970159735</v>
      </c>
      <c r="IX359" s="146">
        <f t="shared" si="1168"/>
        <v>447.09657801623331</v>
      </c>
      <c r="IY359" s="146">
        <f t="shared" si="1169"/>
        <v>457.39370104677982</v>
      </c>
      <c r="IZ359" s="146">
        <f t="shared" si="1170"/>
        <v>467.68515160593103</v>
      </c>
      <c r="JA359" s="146">
        <f t="shared" si="1171"/>
        <v>477.97092030250411</v>
      </c>
      <c r="JB359" s="146">
        <f t="shared" si="1172"/>
        <v>488.25100272823795</v>
      </c>
      <c r="JC359" s="146">
        <f t="shared" si="1173"/>
        <v>498.52539932484075</v>
      </c>
      <c r="JD359" s="146">
        <f t="shared" si="1174"/>
        <v>508.79411524621872</v>
      </c>
      <c r="JE359" s="146">
        <f t="shared" si="1175"/>
        <v>519.05716021644491</v>
      </c>
      <c r="JF359" s="146">
        <f t="shared" si="1176"/>
        <v>529.31454838399134</v>
      </c>
      <c r="JG359" s="146">
        <f t="shared" si="1177"/>
        <v>539.56629817277383</v>
      </c>
      <c r="JH359" s="146">
        <f t="shared" si="1178"/>
        <v>549.8124321304972</v>
      </c>
      <c r="JI359" s="146">
        <f t="shared" si="1179"/>
        <v>560.05297677481542</v>
      </c>
      <c r="JJ359" s="146">
        <f t="shared" si="1180"/>
        <v>570.28796243777811</v>
      </c>
      <c r="JK359" s="146">
        <f t="shared" si="1181"/>
        <v>580.51742310902694</v>
      </c>
      <c r="JL359" s="146">
        <f t="shared" si="1182"/>
        <v>590.74139627818784</v>
      </c>
      <c r="JM359" s="146">
        <f t="shared" si="1183"/>
        <v>600.95992277687708</v>
      </c>
      <c r="JN359" s="146">
        <f t="shared" si="1184"/>
        <v>611.17304662073252</v>
      </c>
      <c r="JO359" s="146">
        <f t="shared" si="1185"/>
        <v>621.38081485184205</v>
      </c>
      <c r="JQ359" s="267">
        <v>39.948248421056562</v>
      </c>
      <c r="JR359" s="273">
        <v>4000</v>
      </c>
      <c r="JS359" s="147">
        <f t="shared" si="1065"/>
        <v>41.05897956157326</v>
      </c>
      <c r="JT359" s="147">
        <f t="shared" si="1066"/>
        <v>51.103469483886833</v>
      </c>
      <c r="JU359" s="147">
        <f t="shared" si="1067"/>
        <v>61.177614010052643</v>
      </c>
      <c r="JV359" s="147">
        <f t="shared" si="1068"/>
        <v>71.281405137489855</v>
      </c>
      <c r="JW359" s="147">
        <f t="shared" si="1069"/>
        <v>81.414831690426581</v>
      </c>
      <c r="JX359" s="147">
        <f t="shared" si="1070"/>
        <v>91.577879347590567</v>
      </c>
      <c r="JY359" s="147">
        <f t="shared" si="1071"/>
        <v>101.77053067759266</v>
      </c>
      <c r="JZ359" s="147">
        <f t="shared" si="1072"/>
        <v>111.99276518184632</v>
      </c>
      <c r="KA359" s="147">
        <f t="shared" si="1073"/>
        <v>122.24455934482779</v>
      </c>
      <c r="KB359" s="147">
        <f t="shared" si="1074"/>
        <v>132.52588669145257</v>
      </c>
      <c r="KC359" s="147">
        <f t="shared" si="1075"/>
        <v>142.83671785131276</v>
      </c>
      <c r="KD359" s="147">
        <f t="shared" si="1076"/>
        <v>153.17702062949189</v>
      </c>
      <c r="KE359" s="147">
        <f t="shared" si="1077"/>
        <v>163.546760083648</v>
      </c>
      <c r="KF359" s="147">
        <f t="shared" si="1078"/>
        <v>173.94589860702945</v>
      </c>
      <c r="KG359" s="147">
        <f t="shared" si="1079"/>
        <v>184.37439601707007</v>
      </c>
      <c r="KH359" s="147">
        <f t="shared" si="1080"/>
        <v>194.8322096491865</v>
      </c>
      <c r="KI359" s="147">
        <f t="shared" si="1081"/>
        <v>205.31929445538776</v>
      </c>
      <c r="KJ359" s="147">
        <f t="shared" si="1082"/>
        <v>215.83560310728939</v>
      </c>
      <c r="KK359" s="147">
        <f t="shared" si="1083"/>
        <v>226.38108610311565</v>
      </c>
      <c r="KL359" s="147">
        <f t="shared" si="1084"/>
        <v>236.9556918782626</v>
      </c>
      <c r="KM359" s="147">
        <f t="shared" si="1085"/>
        <v>247.55936691898904</v>
      </c>
      <c r="KN359" s="147">
        <f t="shared" si="1086"/>
        <v>258.19205587879912</v>
      </c>
      <c r="KO359" s="147">
        <f t="shared" si="1087"/>
        <v>268.85370169707778</v>
      </c>
      <c r="KP359" s="147">
        <f t="shared" si="1088"/>
        <v>279.54424571954377</v>
      </c>
      <c r="KQ359" s="147">
        <f t="shared" si="1089"/>
        <v>290.26362782008556</v>
      </c>
      <c r="KR359" s="147">
        <f t="shared" si="1090"/>
        <v>301.01178652355605</v>
      </c>
      <c r="KS359" s="147">
        <f t="shared" si="1091"/>
        <v>311.78865912910311</v>
      </c>
      <c r="KT359" s="147">
        <f t="shared" si="1092"/>
        <v>322.59418183363277</v>
      </c>
      <c r="KU359" s="147">
        <f t="shared" si="1093"/>
        <v>333.42828985500228</v>
      </c>
      <c r="KV359" s="147">
        <f t="shared" si="1094"/>
        <v>344.29091755456614</v>
      </c>
      <c r="KW359" s="147">
        <f t="shared" si="1095"/>
        <v>355.1819985587033</v>
      </c>
      <c r="KX359" s="147">
        <f t="shared" si="1096"/>
        <v>366.10146587897594</v>
      </c>
      <c r="KY359" s="147">
        <f t="shared" si="1097"/>
        <v>377.04925203058826</v>
      </c>
      <c r="KZ359" s="147">
        <f t="shared" si="1098"/>
        <v>388.02528914882765</v>
      </c>
      <c r="LA359" s="147">
        <f t="shared" si="1099"/>
        <v>399.02950910319862</v>
      </c>
      <c r="LB359" s="147">
        <f t="shared" si="1100"/>
        <v>410.06184360897032</v>
      </c>
      <c r="LC359" s="147">
        <f t="shared" si="1101"/>
        <v>421.12222433588931</v>
      </c>
      <c r="LD359" s="147">
        <f t="shared" si="1102"/>
        <v>432.21058301382277</v>
      </c>
      <c r="LE359" s="147">
        <f t="shared" si="1103"/>
        <v>443.32685153512347</v>
      </c>
      <c r="LF359" s="147">
        <f t="shared" si="1104"/>
        <v>454.47096205352801</v>
      </c>
      <c r="LG359" s="358">
        <f t="shared" si="1105"/>
        <v>465.64284707942016</v>
      </c>
      <c r="LH359" s="147">
        <f t="shared" si="1106"/>
        <v>476.84243957131503</v>
      </c>
      <c r="LI359" s="147">
        <f t="shared" si="1107"/>
        <v>488.06967302343855</v>
      </c>
      <c r="LJ359" s="147">
        <f t="shared" si="1108"/>
        <v>499.32448154929727</v>
      </c>
      <c r="LK359" s="147">
        <f t="shared" si="1109"/>
        <v>510.60679996115567</v>
      </c>
      <c r="LL359" s="147">
        <f t="shared" si="1110"/>
        <v>521.91656384535418</v>
      </c>
      <c r="LM359" s="147">
        <f t="shared" si="1111"/>
        <v>533.25370963342311</v>
      </c>
      <c r="LN359" s="147">
        <f t="shared" si="1112"/>
        <v>544.61817466896287</v>
      </c>
      <c r="LO359" s="147">
        <f t="shared" si="1113"/>
        <v>556.00989727027866</v>
      </c>
      <c r="LP359" s="147">
        <f t="shared" si="1114"/>
        <v>567.42881678877552</v>
      </c>
      <c r="LQ359" s="147">
        <f t="shared" si="1115"/>
        <v>578.87487366313064</v>
      </c>
      <c r="LR359" s="147">
        <f t="shared" si="1116"/>
        <v>590.34800946928056</v>
      </c>
      <c r="LS359" s="147">
        <f t="shared" si="1117"/>
        <v>601.8481669662666</v>
      </c>
      <c r="LT359" s="147">
        <f t="shared" si="1118"/>
        <v>613.37529013800031</v>
      </c>
      <c r="LU359" s="147">
        <f t="shared" si="1119"/>
        <v>624.92932423101843</v>
      </c>
      <c r="LV359" s="147">
        <f t="shared" si="1120"/>
        <v>636.51021578830876</v>
      </c>
      <c r="LW359" s="147">
        <f t="shared" si="1121"/>
        <v>648.11791267929721</v>
      </c>
      <c r="LX359" s="147">
        <f t="shared" si="1122"/>
        <v>659.7523641260932</v>
      </c>
      <c r="LY359" s="147">
        <f t="shared" si="1123"/>
        <v>671.41352072610243</v>
      </c>
      <c r="LZ359" s="147">
        <f t="shared" si="1124"/>
        <v>683.10133447111605</v>
      </c>
      <c r="MC359" s="267">
        <v>30</v>
      </c>
      <c r="MD359" s="273">
        <v>3000</v>
      </c>
      <c r="ME359" s="145">
        <f t="shared" si="1186"/>
        <v>1.5968691485787816E-2</v>
      </c>
      <c r="MF359" s="145">
        <f t="shared" si="1186"/>
        <v>3.1937066212438268E-2</v>
      </c>
      <c r="MG359" s="145">
        <f t="shared" si="1186"/>
        <v>4.7904807911398159E-2</v>
      </c>
      <c r="MH359" s="145">
        <f t="shared" si="1186"/>
        <v>6.3871601293821065E-2</v>
      </c>
      <c r="MI359" s="145">
        <f t="shared" si="1186"/>
        <v>7.9837132536432542E-2</v>
      </c>
      <c r="MJ359" s="145">
        <f t="shared" si="1186"/>
        <v>9.5801089763023553E-2</v>
      </c>
      <c r="MK359" s="145">
        <f t="shared" si="1186"/>
        <v>0.11176316351964014</v>
      </c>
      <c r="ML359" s="145">
        <f t="shared" si="1186"/>
        <v>0.1277230472423371</v>
      </c>
      <c r="MM359" s="145">
        <f t="shared" si="1186"/>
        <v>0.14368043771589695</v>
      </c>
      <c r="MN359" s="145">
        <f t="shared" si="1186"/>
        <v>0.15963503552222405</v>
      </c>
      <c r="MO359" s="145">
        <f t="shared" si="1187"/>
        <v>0.17558654547700026</v>
      </c>
      <c r="MP359" s="145">
        <f t="shared" si="1187"/>
        <v>0.19153467705349014</v>
      </c>
      <c r="MQ359" s="145">
        <f t="shared" si="1187"/>
        <v>0.20747914479214741</v>
      </c>
      <c r="MR359" s="145">
        <f t="shared" si="1187"/>
        <v>0.22341966869502131</v>
      </c>
      <c r="MS359" s="145">
        <f t="shared" si="1187"/>
        <v>0.23935597460383812</v>
      </c>
      <c r="MT359" s="145">
        <f t="shared" si="1187"/>
        <v>0.25528779456086892</v>
      </c>
      <c r="MU359" s="145">
        <f t="shared" si="1187"/>
        <v>0.27121486715165755</v>
      </c>
      <c r="MV359" s="145">
        <f t="shared" si="1187"/>
        <v>0.28713693782885563</v>
      </c>
      <c r="MW359" s="145">
        <f t="shared" si="1187"/>
        <v>0.30305375921643818</v>
      </c>
      <c r="MX359" s="145">
        <f t="shared" si="1187"/>
        <v>0.31896509139373863</v>
      </c>
      <c r="MY359" s="145">
        <f t="shared" si="1188"/>
        <v>0.33487070215876358</v>
      </c>
      <c r="MZ359" s="145">
        <f t="shared" si="1188"/>
        <v>0.35077036727038402</v>
      </c>
      <c r="NA359" s="145">
        <f t="shared" si="1188"/>
        <v>0.36666387066908146</v>
      </c>
      <c r="NB359" s="145">
        <f t="shared" si="1188"/>
        <v>0.3825510046760367</v>
      </c>
      <c r="NC359" s="145">
        <f t="shared" si="1188"/>
        <v>0.39843157017038344</v>
      </c>
      <c r="ND359" s="145">
        <f t="shared" si="1188"/>
        <v>0.41430537674465384</v>
      </c>
      <c r="NE359" s="145">
        <f t="shared" si="1188"/>
        <v>0.4301722428383678</v>
      </c>
      <c r="NF359" s="145">
        <f t="shared" si="1188"/>
        <v>0.44603199584998432</v>
      </c>
      <c r="NG359" s="145">
        <f t="shared" si="1188"/>
        <v>0.46188447222733919</v>
      </c>
      <c r="NH359" s="145">
        <f t="shared" si="1188"/>
        <v>0.47772951753692822</v>
      </c>
      <c r="NI359" s="145">
        <f t="shared" si="1189"/>
        <v>0.49356698651233455</v>
      </c>
      <c r="NJ359" s="145">
        <f t="shared" si="1189"/>
        <v>0.50939674308225857</v>
      </c>
      <c r="NK359" s="145">
        <f t="shared" si="1189"/>
        <v>0.52521866037865117</v>
      </c>
      <c r="NL359" s="145">
        <f t="shared" si="1189"/>
        <v>0.54103262072545899</v>
      </c>
      <c r="NM359" s="145">
        <f t="shared" si="1189"/>
        <v>0.55683851560864617</v>
      </c>
      <c r="NN359" s="145">
        <f t="shared" si="1189"/>
        <v>0.57263624562808746</v>
      </c>
      <c r="NO359" s="145">
        <f t="shared" si="1189"/>
        <v>0.58842572043208663</v>
      </c>
      <c r="NP359" s="145">
        <f t="shared" si="1189"/>
        <v>0.60420685863522072</v>
      </c>
      <c r="NQ359" s="145">
        <f t="shared" si="1189"/>
        <v>0.61997958772029771</v>
      </c>
      <c r="NR359" s="145">
        <f t="shared" si="1189"/>
        <v>0.63574384392523209</v>
      </c>
      <c r="NS359" s="145">
        <f t="shared" si="1190"/>
        <v>0.65149957211565512</v>
      </c>
      <c r="NT359" s="145">
        <f t="shared" si="1190"/>
        <v>0.66724672564410969</v>
      </c>
      <c r="NU359" s="145">
        <f t="shared" si="1190"/>
        <v>0.68298526619669064</v>
      </c>
      <c r="NV359" s="145">
        <f t="shared" si="1190"/>
        <v>0.69871516362798458</v>
      </c>
      <c r="NW359" s="145">
        <f t="shared" si="1190"/>
        <v>0.7144363957852049</v>
      </c>
      <c r="NX359" s="145">
        <f t="shared" si="1190"/>
        <v>0.73014894832236943</v>
      </c>
      <c r="NY359" s="145">
        <f t="shared" si="1190"/>
        <v>0.7458528145054133</v>
      </c>
      <c r="NZ359" s="145">
        <f t="shared" si="1190"/>
        <v>0.76154799500909043</v>
      </c>
      <c r="OA359" s="145">
        <f t="shared" si="1190"/>
        <v>0.77723449770651409</v>
      </c>
      <c r="OB359" s="145">
        <f t="shared" si="1190"/>
        <v>0.79291233745218981</v>
      </c>
      <c r="OC359" s="145">
        <f t="shared" si="1191"/>
        <v>0.80858153585934056</v>
      </c>
      <c r="OD359" s="145">
        <f t="shared" si="1191"/>
        <v>0.82424212107236194</v>
      </c>
      <c r="OE359" s="145">
        <f t="shared" si="1191"/>
        <v>0.83989412753515469</v>
      </c>
      <c r="OF359" s="145">
        <f t="shared" si="1191"/>
        <v>0.85553759575611898</v>
      </c>
      <c r="OG359" s="145">
        <f t="shared" si="1191"/>
        <v>0.87117257207052967</v>
      </c>
      <c r="OH359" s="145">
        <f t="shared" si="1191"/>
        <v>0.88679910840100395</v>
      </c>
      <c r="OI359" s="145">
        <f t="shared" si="1191"/>
        <v>0.90241726201673955</v>
      </c>
      <c r="OJ359" s="145">
        <f t="shared" si="1191"/>
        <v>0.91802709529216175</v>
      </c>
      <c r="OK359" s="145">
        <f t="shared" si="1191"/>
        <v>0.93362867546561157</v>
      </c>
      <c r="OL359" s="145">
        <f t="shared" si="1191"/>
        <v>0.94922207439863882</v>
      </c>
    </row>
    <row r="360" spans="55:402">
      <c r="BC360"/>
      <c r="BD360"/>
      <c r="BH360" s="173"/>
      <c r="BI360" s="182"/>
      <c r="BJ360" s="91">
        <f t="shared" si="1192"/>
        <v>0</v>
      </c>
      <c r="BK360" s="193">
        <f t="shared" si="1192"/>
        <v>0</v>
      </c>
      <c r="BL360" s="91">
        <f t="shared" si="1192"/>
        <v>288.14999999999998</v>
      </c>
      <c r="BM360" s="116">
        <f t="shared" si="1192"/>
        <v>0</v>
      </c>
      <c r="BN360" s="116"/>
      <c r="BO360" s="107"/>
      <c r="BP360" s="217">
        <v>4000</v>
      </c>
      <c r="BQ360" s="220">
        <v>1.2191999999999998</v>
      </c>
      <c r="BR360" s="284">
        <v>40</v>
      </c>
      <c r="BS360" s="113"/>
      <c r="BT360" s="104"/>
      <c r="BU360" s="256"/>
      <c r="BV360" s="213">
        <f t="shared" si="1193"/>
        <v>7.0751999999999384</v>
      </c>
      <c r="BW360" s="215">
        <f t="shared" si="1194"/>
        <v>280.22519999999992</v>
      </c>
      <c r="BX360" s="117"/>
      <c r="BY360" s="101">
        <f t="shared" si="1125"/>
        <v>652.3192211244691</v>
      </c>
      <c r="BZ360" s="113"/>
      <c r="CA360" s="141">
        <f t="shared" si="1195"/>
        <v>0.8636619295951723</v>
      </c>
      <c r="CB360" s="163">
        <f t="shared" si="1196"/>
        <v>0.88808638556721153</v>
      </c>
      <c r="CC360" s="159">
        <f t="shared" si="1197"/>
        <v>0.97249765747006744</v>
      </c>
      <c r="CD360" s="170"/>
      <c r="CH360" s="267">
        <v>49.934136377118456</v>
      </c>
      <c r="CI360" s="273">
        <v>5000</v>
      </c>
      <c r="CJ360" s="145">
        <f t="shared" si="945"/>
        <v>1.6573207471326859E-2</v>
      </c>
      <c r="CK360" s="145">
        <f t="shared" si="946"/>
        <v>3.3145841762978981E-2</v>
      </c>
      <c r="CL360" s="145">
        <f t="shared" si="947"/>
        <v>4.971733065897236E-2</v>
      </c>
      <c r="CM360" s="145">
        <f t="shared" si="948"/>
        <v>6.6287103867453831E-2</v>
      </c>
      <c r="CN360" s="145">
        <f t="shared" si="949"/>
        <v>8.2854593974095253E-2</v>
      </c>
      <c r="CO360" s="145">
        <f t="shared" si="950"/>
        <v>9.9419237385700701E-2</v>
      </c>
      <c r="CP360" s="145">
        <f t="shared" si="951"/>
        <v>0.11598047526011553</v>
      </c>
      <c r="CQ360" s="145">
        <f t="shared" si="952"/>
        <v>0.13253775441981089</v>
      </c>
      <c r="CR360" s="145">
        <f t="shared" si="953"/>
        <v>0.14909052824564009</v>
      </c>
      <c r="CS360" s="145">
        <f t="shared" si="954"/>
        <v>0.16563825754804509</v>
      </c>
      <c r="CT360" s="145">
        <f t="shared" si="955"/>
        <v>0.1821804114127277</v>
      </c>
      <c r="CU360" s="145">
        <f t="shared" si="956"/>
        <v>0.19871646801824028</v>
      </c>
      <c r="CV360" s="145">
        <f t="shared" si="957"/>
        <v>0.21524591542287788</v>
      </c>
      <c r="CW360" s="145">
        <f t="shared" si="958"/>
        <v>0.23176825231856696</v>
      </c>
      <c r="CX360" s="145">
        <f t="shared" si="959"/>
        <v>0.24828298874962293</v>
      </c>
      <c r="CY360" s="145">
        <f t="shared" si="960"/>
        <v>0.2647896467944284</v>
      </c>
      <c r="CZ360" s="145">
        <f t="shared" si="961"/>
        <v>0.28128776120827126</v>
      </c>
      <c r="DA360" s="145">
        <f t="shared" si="962"/>
        <v>0.29777688002585512</v>
      </c>
      <c r="DB360" s="145">
        <f t="shared" si="963"/>
        <v>0.3142565651221243</v>
      </c>
      <c r="DC360" s="145">
        <f t="shared" si="964"/>
        <v>0.33072639273038601</v>
      </c>
      <c r="DD360" s="145">
        <f t="shared" si="965"/>
        <v>0.34718595391679047</v>
      </c>
      <c r="DE360" s="145">
        <f t="shared" si="966"/>
        <v>0.36363485501057735</v>
      </c>
      <c r="DF360" s="145">
        <f t="shared" si="967"/>
        <v>0.38007271798963388</v>
      </c>
      <c r="DG360" s="145">
        <f t="shared" si="968"/>
        <v>0.39649918082112801</v>
      </c>
      <c r="DH360" s="145">
        <f t="shared" si="969"/>
        <v>0.41291389775725185</v>
      </c>
      <c r="DI360" s="145">
        <f t="shared" si="970"/>
        <v>0.42931653958621963</v>
      </c>
      <c r="DJ360" s="145">
        <f t="shared" si="971"/>
        <v>0.44570679383891132</v>
      </c>
      <c r="DK360" s="145">
        <f t="shared" si="972"/>
        <v>0.46208436495174265</v>
      </c>
      <c r="DL360" s="145">
        <f t="shared" si="973"/>
        <v>0.4784489743864625</v>
      </c>
      <c r="DM360" s="145">
        <f t="shared" si="974"/>
        <v>0.49480036070780614</v>
      </c>
      <c r="DN360" s="145">
        <f t="shared" si="975"/>
        <v>0.51113827962002223</v>
      </c>
      <c r="DO360" s="145">
        <f t="shared" si="976"/>
        <v>0.52746250396346528</v>
      </c>
      <c r="DP360" s="145">
        <f t="shared" si="977"/>
        <v>0.54377282367258206</v>
      </c>
      <c r="DQ360" s="145">
        <f t="shared" si="978"/>
        <v>0.56006904569666405</v>
      </c>
      <c r="DR360" s="145">
        <f t="shared" si="979"/>
        <v>0.5763509938849446</v>
      </c>
      <c r="DS360" s="145">
        <f t="shared" si="980"/>
        <v>0.59261850883759015</v>
      </c>
      <c r="DT360" s="145">
        <f t="shared" si="981"/>
        <v>0.60887144772431967</v>
      </c>
      <c r="DU360" s="145">
        <f t="shared" si="982"/>
        <v>0.62510968407234713</v>
      </c>
      <c r="DV360" s="145">
        <f t="shared" si="983"/>
        <v>0.64133310752546768</v>
      </c>
      <c r="DW360" s="145">
        <f t="shared" si="984"/>
        <v>0.65754162357611057</v>
      </c>
      <c r="DX360" s="145">
        <f t="shared" si="985"/>
        <v>0.6737351532721958</v>
      </c>
      <c r="DY360" s="145">
        <f t="shared" si="986"/>
        <v>0.68991363290068231</v>
      </c>
      <c r="DZ360" s="145">
        <f t="shared" si="987"/>
        <v>0.70607701364967757</v>
      </c>
      <c r="EA360" s="145">
        <f t="shared" si="988"/>
        <v>0.72222526125096098</v>
      </c>
      <c r="EB360" s="145">
        <f t="shared" si="989"/>
        <v>0.73835835560478857</v>
      </c>
      <c r="EC360" s="145">
        <f t="shared" si="990"/>
        <v>0.75447629038880371</v>
      </c>
      <c r="ED360" s="145">
        <f t="shared" si="991"/>
        <v>0.77057907265285175</v>
      </c>
      <c r="EE360" s="145">
        <f t="shared" si="992"/>
        <v>0.7866667224014563</v>
      </c>
      <c r="EF360" s="145">
        <f t="shared" si="993"/>
        <v>0.80273927216568752</v>
      </c>
      <c r="EG360" s="145">
        <f t="shared" si="994"/>
        <v>0.81879676656606393</v>
      </c>
      <c r="EH360" s="145">
        <f t="shared" si="995"/>
        <v>0.83483926186812496</v>
      </c>
      <c r="EI360" s="145">
        <f t="shared" si="996"/>
        <v>0.85086682553221582</v>
      </c>
      <c r="EJ360" s="145">
        <f t="shared" si="997"/>
        <v>0.86687953575897458</v>
      </c>
      <c r="EK360" s="145">
        <f t="shared" si="998"/>
        <v>0.8828774810319433</v>
      </c>
      <c r="EL360" s="145">
        <f t="shared" si="999"/>
        <v>0.89886075965866996</v>
      </c>
      <c r="EM360" s="145">
        <f t="shared" si="1000"/>
        <v>0.91482947931157332</v>
      </c>
      <c r="EN360" s="145">
        <f t="shared" si="1001"/>
        <v>0.93078375656980095</v>
      </c>
      <c r="EO360" s="145">
        <f t="shared" si="1002"/>
        <v>0.94672371646320652</v>
      </c>
      <c r="EP360" s="145">
        <f t="shared" si="1003"/>
        <v>0.96264949201953043</v>
      </c>
      <c r="EQ360" s="145">
        <f t="shared" si="1004"/>
        <v>0.97856122381577582</v>
      </c>
      <c r="ET360" s="267">
        <v>49.934136377118456</v>
      </c>
      <c r="EU360" s="273">
        <v>5000</v>
      </c>
      <c r="EV360" s="146">
        <f t="shared" si="1005"/>
        <v>278.25928512300209</v>
      </c>
      <c r="EW360" s="146">
        <f t="shared" si="1006"/>
        <v>278.30513837750044</v>
      </c>
      <c r="EX360" s="146">
        <f t="shared" si="1007"/>
        <v>278.38155342548538</v>
      </c>
      <c r="EY360" s="146">
        <f t="shared" si="1008"/>
        <v>278.48851972196661</v>
      </c>
      <c r="EZ360" s="146">
        <f t="shared" si="1009"/>
        <v>278.6260225424158</v>
      </c>
      <c r="FA360" s="146">
        <f t="shared" si="1010"/>
        <v>278.79404302100323</v>
      </c>
      <c r="FB360" s="146">
        <f t="shared" si="1011"/>
        <v>278.99255819943807</v>
      </c>
      <c r="FC360" s="146">
        <f t="shared" si="1012"/>
        <v>279.22154108618315</v>
      </c>
      <c r="FD360" s="146">
        <f t="shared" si="1013"/>
        <v>279.48096072575635</v>
      </c>
      <c r="FE360" s="146">
        <f t="shared" si="1014"/>
        <v>279.77078227779276</v>
      </c>
      <c r="FF360" s="146">
        <f t="shared" si="1015"/>
        <v>280.09096710549187</v>
      </c>
      <c r="FG360" s="146">
        <f t="shared" si="1016"/>
        <v>280.44147287303883</v>
      </c>
      <c r="FH360" s="146">
        <f t="shared" si="1017"/>
        <v>280.82225365154682</v>
      </c>
      <c r="FI360" s="146">
        <f t="shared" si="1018"/>
        <v>281.23326003303555</v>
      </c>
      <c r="FJ360" s="146">
        <f t="shared" si="1019"/>
        <v>281.67443925192998</v>
      </c>
      <c r="FK360" s="146">
        <f t="shared" si="1020"/>
        <v>282.14573531353716</v>
      </c>
      <c r="FL360" s="146">
        <f t="shared" si="1021"/>
        <v>282.64708912893389</v>
      </c>
      <c r="FM360" s="146">
        <f t="shared" si="1022"/>
        <v>283.1784386556825</v>
      </c>
      <c r="FN360" s="146">
        <f t="shared" si="1023"/>
        <v>283.73971904377254</v>
      </c>
      <c r="FO360" s="146">
        <f t="shared" si="1024"/>
        <v>284.33086278618015</v>
      </c>
      <c r="FP360" s="146">
        <f t="shared" si="1025"/>
        <v>284.95179987342527</v>
      </c>
      <c r="FQ360" s="146">
        <f t="shared" si="1026"/>
        <v>285.60245795150763</v>
      </c>
      <c r="FR360" s="146">
        <f t="shared" si="1027"/>
        <v>286.28276248260028</v>
      </c>
      <c r="FS360" s="146">
        <f t="shared" si="1028"/>
        <v>286.99263690788456</v>
      </c>
      <c r="FT360" s="146">
        <f t="shared" si="1029"/>
        <v>287.73200281191998</v>
      </c>
      <c r="FU360" s="146">
        <f t="shared" si="1030"/>
        <v>288.50078008795174</v>
      </c>
      <c r="FV360" s="146">
        <f t="shared" si="1031"/>
        <v>289.2988871035717</v>
      </c>
      <c r="FW360" s="146">
        <f t="shared" si="1032"/>
        <v>290.12624086617092</v>
      </c>
      <c r="FX360" s="146">
        <f t="shared" si="1033"/>
        <v>290.98275718763421</v>
      </c>
      <c r="FY360" s="146">
        <f t="shared" si="1034"/>
        <v>291.86835084775697</v>
      </c>
      <c r="FZ360" s="146">
        <f t="shared" si="1035"/>
        <v>292.78293575588162</v>
      </c>
      <c r="GA360" s="146">
        <f t="shared" si="1036"/>
        <v>293.72642511028249</v>
      </c>
      <c r="GB360" s="146">
        <f t="shared" si="1037"/>
        <v>294.69873155485345</v>
      </c>
      <c r="GC360" s="146">
        <f t="shared" si="1038"/>
        <v>295.69976733267913</v>
      </c>
      <c r="GD360" s="146">
        <f t="shared" si="1039"/>
        <v>296.72944443610601</v>
      </c>
      <c r="GE360" s="146">
        <f t="shared" si="1040"/>
        <v>297.78767475295336</v>
      </c>
      <c r="GF360" s="146">
        <f t="shared" si="1041"/>
        <v>298.87437020854213</v>
      </c>
      <c r="GG360" s="146">
        <f t="shared" si="1042"/>
        <v>299.98944290324465</v>
      </c>
      <c r="GH360" s="146">
        <f t="shared" si="1043"/>
        <v>301.13280524529455</v>
      </c>
      <c r="GI360" s="146">
        <f t="shared" si="1044"/>
        <v>302.30437007862457</v>
      </c>
      <c r="GJ360" s="355">
        <f t="shared" si="1045"/>
        <v>303.50405080553134</v>
      </c>
      <c r="GK360" s="146">
        <f t="shared" si="1046"/>
        <v>304.73176150399729</v>
      </c>
      <c r="GL360" s="146">
        <f t="shared" si="1047"/>
        <v>305.98741703952834</v>
      </c>
      <c r="GM360" s="146">
        <f t="shared" si="1048"/>
        <v>307.2709331713952</v>
      </c>
      <c r="GN360" s="146">
        <f t="shared" si="1049"/>
        <v>308.58222665319317</v>
      </c>
      <c r="GO360" s="146">
        <f t="shared" si="1050"/>
        <v>309.92121532766265</v>
      </c>
      <c r="GP360" s="146">
        <f t="shared" si="1051"/>
        <v>311.28781821573722</v>
      </c>
      <c r="GQ360" s="146">
        <f t="shared" si="1052"/>
        <v>312.68195559981007</v>
      </c>
      <c r="GR360" s="146">
        <f t="shared" si="1053"/>
        <v>314.10354910123351</v>
      </c>
      <c r="GS360" s="146">
        <f t="shared" si="1054"/>
        <v>315.55252175208363</v>
      </c>
      <c r="GT360" s="146">
        <f t="shared" si="1055"/>
        <v>317.02879806124821</v>
      </c>
      <c r="GU360" s="146">
        <f t="shared" si="1056"/>
        <v>318.53230407490832</v>
      </c>
      <c r="GV360" s="146">
        <f t="shared" si="1057"/>
        <v>320.06296743150421</v>
      </c>
      <c r="GW360" s="146">
        <f t="shared" si="1058"/>
        <v>321.62071741128977</v>
      </c>
      <c r="GX360" s="146">
        <f t="shared" si="1059"/>
        <v>323.20548498059566</v>
      </c>
      <c r="GY360" s="146">
        <f t="shared" si="1060"/>
        <v>324.81720283093142</v>
      </c>
      <c r="GZ360" s="146">
        <f t="shared" si="1061"/>
        <v>326.45580541306981</v>
      </c>
      <c r="HA360" s="146">
        <f t="shared" si="1062"/>
        <v>328.12122896626437</v>
      </c>
      <c r="HB360" s="146">
        <f t="shared" si="1063"/>
        <v>329.81341154276237</v>
      </c>
      <c r="HC360" s="146">
        <f t="shared" si="1064"/>
        <v>331.53229302777925</v>
      </c>
      <c r="HF360" s="267">
        <v>39.948248421056562</v>
      </c>
      <c r="HG360" s="273">
        <v>4000</v>
      </c>
      <c r="HH360" s="146">
        <f t="shared" si="1126"/>
        <v>10.611324881781719</v>
      </c>
      <c r="HI360" s="146">
        <f t="shared" si="1127"/>
        <v>21.222362753278684</v>
      </c>
      <c r="HJ360" s="146">
        <f t="shared" si="1128"/>
        <v>31.832827067313698</v>
      </c>
      <c r="HK360" s="146">
        <f t="shared" si="1129"/>
        <v>42.442432201470623</v>
      </c>
      <c r="HL360" s="146">
        <f t="shared" si="1130"/>
        <v>53.050893916505238</v>
      </c>
      <c r="HM360" s="146">
        <f t="shared" si="1131"/>
        <v>63.65792981033912</v>
      </c>
      <c r="HN360" s="146">
        <f t="shared" si="1132"/>
        <v>74.263259765816471</v>
      </c>
      <c r="HO360" s="146">
        <f t="shared" si="1133"/>
        <v>84.866606391021492</v>
      </c>
      <c r="HP360" s="146">
        <f t="shared" si="1134"/>
        <v>95.467695450583832</v>
      </c>
      <c r="HQ360" s="146">
        <f t="shared" si="1135"/>
        <v>106.06625628668394</v>
      </c>
      <c r="HR360" s="146">
        <f t="shared" si="1136"/>
        <v>116.662022228429</v>
      </c>
      <c r="HS360" s="146">
        <f t="shared" si="1137"/>
        <v>127.25473098837223</v>
      </c>
      <c r="HT360" s="146">
        <f t="shared" si="1138"/>
        <v>137.84412504502191</v>
      </c>
      <c r="HU360" s="146">
        <f t="shared" si="1139"/>
        <v>148.42995201021057</v>
      </c>
      <c r="HV360" s="146">
        <f t="shared" si="1140"/>
        <v>159.01196498035262</v>
      </c>
      <c r="HW360" s="146">
        <f t="shared" si="1141"/>
        <v>169.5899228706555</v>
      </c>
      <c r="HX360" s="146">
        <f t="shared" si="1142"/>
        <v>180.16359073146253</v>
      </c>
      <c r="HY360" s="146">
        <f t="shared" si="1143"/>
        <v>190.73274004596763</v>
      </c>
      <c r="HZ360" s="146">
        <f t="shared" si="1144"/>
        <v>201.29714900867603</v>
      </c>
      <c r="IA360" s="146">
        <f t="shared" si="1145"/>
        <v>211.85660278406885</v>
      </c>
      <c r="IB360" s="146">
        <f t="shared" si="1146"/>
        <v>222.41089374499339</v>
      </c>
      <c r="IC360" s="146">
        <f t="shared" si="1147"/>
        <v>232.95982169046113</v>
      </c>
      <c r="ID360" s="146">
        <f t="shared" si="1148"/>
        <v>243.50319404256294</v>
      </c>
      <c r="IE360" s="146">
        <f t="shared" si="1149"/>
        <v>254.04082602236613</v>
      </c>
      <c r="IF360" s="146">
        <f t="shared" si="1150"/>
        <v>264.57254080470074</v>
      </c>
      <c r="IG360" s="146">
        <f t="shared" si="1151"/>
        <v>275.09816965188361</v>
      </c>
      <c r="IH360" s="146">
        <f t="shared" si="1152"/>
        <v>285.61755202645031</v>
      </c>
      <c r="II360" s="146">
        <f t="shared" si="1153"/>
        <v>296.13053568313563</v>
      </c>
      <c r="IJ360" s="146">
        <f t="shared" si="1154"/>
        <v>306.63697674032016</v>
      </c>
      <c r="IK360" s="146">
        <f t="shared" si="1155"/>
        <v>317.13673973134871</v>
      </c>
      <c r="IL360" s="146">
        <f t="shared" si="1156"/>
        <v>327.62969763608641</v>
      </c>
      <c r="IM360" s="146">
        <f t="shared" si="1157"/>
        <v>338.11573189323121</v>
      </c>
      <c r="IN360" s="146">
        <f t="shared" si="1158"/>
        <v>348.59473239392008</v>
      </c>
      <c r="IO360" s="146">
        <f t="shared" si="1159"/>
        <v>359.06659745721407</v>
      </c>
      <c r="IP360" s="146">
        <f t="shared" si="1160"/>
        <v>369.53123378814666</v>
      </c>
      <c r="IQ360" s="146">
        <f t="shared" si="1161"/>
        <v>379.98855641898706</v>
      </c>
      <c r="IR360" s="146">
        <f t="shared" si="1162"/>
        <v>390.43848863449654</v>
      </c>
      <c r="IS360" s="146">
        <f t="shared" si="1163"/>
        <v>400.88096188191315</v>
      </c>
      <c r="IT360" s="146">
        <f t="shared" si="1164"/>
        <v>411.31591566647683</v>
      </c>
      <c r="IU360" s="146">
        <f t="shared" si="1165"/>
        <v>421.74329743331526</v>
      </c>
      <c r="IV360" s="355">
        <f t="shared" si="1166"/>
        <v>432.16306243651013</v>
      </c>
      <c r="IW360" s="146">
        <f t="shared" si="1167"/>
        <v>442.57517359622011</v>
      </c>
      <c r="IX360" s="146">
        <f t="shared" si="1168"/>
        <v>452.97960134469474</v>
      </c>
      <c r="IY360" s="146">
        <f t="shared" si="1169"/>
        <v>463.37632346204845</v>
      </c>
      <c r="IZ360" s="146">
        <f t="shared" si="1170"/>
        <v>473.76532490265959</v>
      </c>
      <c r="JA360" s="146">
        <f t="shared" si="1171"/>
        <v>484.14659761303682</v>
      </c>
      <c r="JB360" s="146">
        <f t="shared" si="1172"/>
        <v>494.52014034201494</v>
      </c>
      <c r="JC360" s="146">
        <f t="shared" si="1173"/>
        <v>504.88595844409735</v>
      </c>
      <c r="JD360" s="146">
        <f t="shared" si="1174"/>
        <v>515.24406367677943</v>
      </c>
      <c r="JE360" s="146">
        <f t="shared" si="1175"/>
        <v>525.59447399263672</v>
      </c>
      <c r="JF360" s="146">
        <f t="shared" si="1176"/>
        <v>535.93721332697191</v>
      </c>
      <c r="JG360" s="146">
        <f t="shared" si="1177"/>
        <v>546.2723113817658</v>
      </c>
      <c r="JH360" s="146">
        <f t="shared" si="1178"/>
        <v>556.59980340666891</v>
      </c>
      <c r="JI360" s="146">
        <f t="shared" si="1179"/>
        <v>566.91972997773144</v>
      </c>
      <c r="JJ360" s="146">
        <f t="shared" si="1180"/>
        <v>577.2321367745526</v>
      </c>
      <c r="JK360" s="146">
        <f t="shared" si="1181"/>
        <v>587.53707435648494</v>
      </c>
      <c r="JL360" s="146">
        <f t="shared" si="1182"/>
        <v>597.83459793852171</v>
      </c>
      <c r="JM360" s="146">
        <f t="shared" si="1183"/>
        <v>608.12476716743038</v>
      </c>
      <c r="JN360" s="146">
        <f t="shared" si="1184"/>
        <v>618.40764589870025</v>
      </c>
      <c r="JO360" s="146">
        <f t="shared" si="1185"/>
        <v>628.68330197481043</v>
      </c>
      <c r="JQ360" s="267">
        <v>49.934136377118456</v>
      </c>
      <c r="JR360" s="273">
        <v>5000</v>
      </c>
      <c r="JS360" s="147">
        <f t="shared" si="1065"/>
        <v>45.069766949273188</v>
      </c>
      <c r="JT360" s="147">
        <f t="shared" si="1066"/>
        <v>55.115620203771542</v>
      </c>
      <c r="JU360" s="147">
        <f t="shared" si="1067"/>
        <v>65.192035251756479</v>
      </c>
      <c r="JV360" s="147">
        <f t="shared" si="1068"/>
        <v>75.299001548237712</v>
      </c>
      <c r="JW360" s="147">
        <f t="shared" si="1069"/>
        <v>85.436504368686897</v>
      </c>
      <c r="JX360" s="147">
        <f t="shared" si="1070"/>
        <v>95.604524847274334</v>
      </c>
      <c r="JY360" s="147">
        <f t="shared" si="1071"/>
        <v>105.80304002570917</v>
      </c>
      <c r="JZ360" s="147">
        <f t="shared" si="1072"/>
        <v>116.03202291245425</v>
      </c>
      <c r="KA360" s="147">
        <f t="shared" si="1073"/>
        <v>126.29144255202745</v>
      </c>
      <c r="KB360" s="147">
        <f t="shared" si="1074"/>
        <v>136.58126410406385</v>
      </c>
      <c r="KC360" s="147">
        <f t="shared" si="1075"/>
        <v>146.90144893176296</v>
      </c>
      <c r="KD360" s="147">
        <f t="shared" si="1076"/>
        <v>157.25195469930992</v>
      </c>
      <c r="KE360" s="147">
        <f t="shared" si="1077"/>
        <v>167.6327354778179</v>
      </c>
      <c r="KF360" s="147">
        <f t="shared" si="1078"/>
        <v>178.04374185930664</v>
      </c>
      <c r="KG360" s="147">
        <f t="shared" si="1079"/>
        <v>188.48492107820107</v>
      </c>
      <c r="KH360" s="147">
        <f t="shared" si="1080"/>
        <v>198.95621713980825</v>
      </c>
      <c r="KI360" s="147">
        <f t="shared" si="1081"/>
        <v>209.45757095520497</v>
      </c>
      <c r="KJ360" s="147">
        <f t="shared" si="1082"/>
        <v>219.98892048195358</v>
      </c>
      <c r="KK360" s="147">
        <f t="shared" si="1083"/>
        <v>230.55020087004362</v>
      </c>
      <c r="KL360" s="147">
        <f t="shared" si="1084"/>
        <v>241.14134461245123</v>
      </c>
      <c r="KM360" s="147">
        <f t="shared" si="1085"/>
        <v>251.76228169969636</v>
      </c>
      <c r="KN360" s="147">
        <f t="shared" si="1086"/>
        <v>262.41293977777872</v>
      </c>
      <c r="KO360" s="147">
        <f t="shared" si="1087"/>
        <v>273.09324430887136</v>
      </c>
      <c r="KP360" s="147">
        <f t="shared" si="1088"/>
        <v>283.80311873415565</v>
      </c>
      <c r="KQ360" s="147">
        <f t="shared" si="1089"/>
        <v>294.54248463819107</v>
      </c>
      <c r="KR360" s="147">
        <f t="shared" si="1090"/>
        <v>305.31126191422283</v>
      </c>
      <c r="KS360" s="147">
        <f t="shared" si="1091"/>
        <v>316.10936892984279</v>
      </c>
      <c r="KT360" s="147">
        <f t="shared" si="1092"/>
        <v>326.936722692442</v>
      </c>
      <c r="KU360" s="147">
        <f t="shared" si="1093"/>
        <v>337.79323901390529</v>
      </c>
      <c r="KV360" s="147">
        <f t="shared" si="1094"/>
        <v>348.67883267402806</v>
      </c>
      <c r="KW360" s="147">
        <f t="shared" si="1095"/>
        <v>359.59341758215271</v>
      </c>
      <c r="KX360" s="147">
        <f t="shared" si="1096"/>
        <v>370.53690693655358</v>
      </c>
      <c r="KY360" s="147">
        <f t="shared" si="1097"/>
        <v>381.50921338112454</v>
      </c>
      <c r="KZ360" s="147">
        <f t="shared" si="1098"/>
        <v>392.51024915895022</v>
      </c>
      <c r="LA360" s="147">
        <f t="shared" si="1099"/>
        <v>403.53992626237709</v>
      </c>
      <c r="LB360" s="147">
        <f t="shared" si="1100"/>
        <v>414.59815657922445</v>
      </c>
      <c r="LC360" s="147">
        <f t="shared" si="1101"/>
        <v>425.68485203481322</v>
      </c>
      <c r="LD360" s="147">
        <f t="shared" si="1102"/>
        <v>436.79992472951574</v>
      </c>
      <c r="LE360" s="147">
        <f t="shared" si="1103"/>
        <v>447.94328707156563</v>
      </c>
      <c r="LF360" s="147">
        <f t="shared" si="1104"/>
        <v>459.11485190489566</v>
      </c>
      <c r="LG360" s="358">
        <f t="shared" si="1105"/>
        <v>470.31453263180242</v>
      </c>
      <c r="LH360" s="147">
        <f t="shared" si="1106"/>
        <v>481.54224333026838</v>
      </c>
      <c r="LI360" s="147">
        <f t="shared" si="1107"/>
        <v>492.79789886579943</v>
      </c>
      <c r="LJ360" s="147">
        <f t="shared" si="1108"/>
        <v>504.08141499766629</v>
      </c>
      <c r="LK360" s="147">
        <f t="shared" si="1109"/>
        <v>515.39270847946432</v>
      </c>
      <c r="LL360" s="147">
        <f t="shared" si="1110"/>
        <v>526.73169715393374</v>
      </c>
      <c r="LM360" s="147">
        <f t="shared" si="1111"/>
        <v>538.0983000420083</v>
      </c>
      <c r="LN360" s="147">
        <f t="shared" si="1112"/>
        <v>549.4924374260811</v>
      </c>
      <c r="LO360" s="147">
        <f t="shared" si="1113"/>
        <v>560.91403092750465</v>
      </c>
      <c r="LP360" s="147">
        <f t="shared" si="1114"/>
        <v>572.36300357835478</v>
      </c>
      <c r="LQ360" s="147">
        <f t="shared" si="1115"/>
        <v>583.8392798875193</v>
      </c>
      <c r="LR360" s="147">
        <f t="shared" si="1116"/>
        <v>595.34278590117947</v>
      </c>
      <c r="LS360" s="147">
        <f t="shared" si="1117"/>
        <v>606.87344925777529</v>
      </c>
      <c r="LT360" s="147">
        <f t="shared" si="1118"/>
        <v>618.43119923756092</v>
      </c>
      <c r="LU360" s="147">
        <f t="shared" si="1119"/>
        <v>630.0159668068668</v>
      </c>
      <c r="LV360" s="147">
        <f t="shared" si="1120"/>
        <v>641.62768465720251</v>
      </c>
      <c r="LW360" s="147">
        <f t="shared" si="1121"/>
        <v>653.26628723934095</v>
      </c>
      <c r="LX360" s="147">
        <f t="shared" si="1122"/>
        <v>664.93171079253557</v>
      </c>
      <c r="LY360" s="147">
        <f t="shared" si="1123"/>
        <v>676.62389336903357</v>
      </c>
      <c r="LZ360" s="147">
        <f t="shared" si="1124"/>
        <v>688.34277485405039</v>
      </c>
      <c r="MC360" s="267">
        <v>40</v>
      </c>
      <c r="MD360" s="273">
        <v>4000</v>
      </c>
      <c r="ME360" s="145">
        <f t="shared" si="1186"/>
        <v>1.6267073754916952E-2</v>
      </c>
      <c r="MF360" s="145">
        <f t="shared" si="1186"/>
        <v>3.2533707525428328E-2</v>
      </c>
      <c r="MG360" s="145">
        <f t="shared" si="1186"/>
        <v>4.8799462037068614E-2</v>
      </c>
      <c r="MH360" s="145">
        <f t="shared" si="1186"/>
        <v>6.5063899433023417E-2</v>
      </c>
      <c r="MI360" s="145">
        <f t="shared" si="1186"/>
        <v>8.1326583976869496E-2</v>
      </c>
      <c r="MJ360" s="145">
        <f t="shared" si="1186"/>
        <v>9.7587082748543663E-2</v>
      </c>
      <c r="MK360" s="145">
        <f t="shared" si="1186"/>
        <v>0.11384496633075034</v>
      </c>
      <c r="ML360" s="145">
        <f t="shared" si="1186"/>
        <v>0.13009980948396443</v>
      </c>
      <c r="MM360" s="145">
        <f t="shared" si="1186"/>
        <v>0.14635119180761905</v>
      </c>
      <c r="MN360" s="145">
        <f t="shared" si="1186"/>
        <v>0.16259869838550323</v>
      </c>
      <c r="MO360" s="145">
        <f t="shared" si="1187"/>
        <v>0.17884192041333197</v>
      </c>
      <c r="MP360" s="145">
        <f t="shared" si="1187"/>
        <v>0.19508045580660691</v>
      </c>
      <c r="MQ360" s="145">
        <f t="shared" si="1187"/>
        <v>0.21131390978699963</v>
      </c>
      <c r="MR360" s="145">
        <f t="shared" si="1187"/>
        <v>0.2275418954455255</v>
      </c>
      <c r="MS360" s="145">
        <f t="shared" si="1187"/>
        <v>0.24376403428101889</v>
      </c>
      <c r="MT360" s="145">
        <f t="shared" si="1187"/>
        <v>0.25997995671247592</v>
      </c>
      <c r="MU360" s="145">
        <f t="shared" si="1187"/>
        <v>0.2761893025640057</v>
      </c>
      <c r="MV360" s="145">
        <f t="shared" si="1187"/>
        <v>0.29239172152122417</v>
      </c>
      <c r="MW360" s="145">
        <f t="shared" si="1187"/>
        <v>0.30858687355813252</v>
      </c>
      <c r="MX360" s="145">
        <f t="shared" si="1187"/>
        <v>0.32477442933364747</v>
      </c>
      <c r="MY360" s="145">
        <f t="shared" si="1188"/>
        <v>0.3409540705570519</v>
      </c>
      <c r="MZ360" s="145">
        <f t="shared" si="1188"/>
        <v>0.35712549032187729</v>
      </c>
      <c r="NA360" s="145">
        <f t="shared" si="1188"/>
        <v>0.37328839340777309</v>
      </c>
      <c r="NB360" s="145">
        <f t="shared" si="1188"/>
        <v>0.38944249655015545</v>
      </c>
      <c r="NC360" s="145">
        <f t="shared" si="1188"/>
        <v>0.40558752867749337</v>
      </c>
      <c r="ND360" s="145">
        <f t="shared" si="1188"/>
        <v>0.42172323111630666</v>
      </c>
      <c r="NE360" s="145">
        <f t="shared" si="1188"/>
        <v>0.43784935776398287</v>
      </c>
      <c r="NF360" s="145">
        <f t="shared" si="1188"/>
        <v>0.45396567522978282</v>
      </c>
      <c r="NG360" s="145">
        <f t="shared" si="1188"/>
        <v>0.47007196294436759</v>
      </c>
      <c r="NH360" s="145">
        <f t="shared" si="1188"/>
        <v>0.48616801323846909</v>
      </c>
      <c r="NI360" s="145">
        <f t="shared" si="1189"/>
        <v>0.50225363139126533</v>
      </c>
      <c r="NJ360" s="145">
        <f t="shared" si="1189"/>
        <v>0.51832863564925569</v>
      </c>
      <c r="NK360" s="145">
        <f t="shared" si="1189"/>
        <v>0.53439285721645891</v>
      </c>
      <c r="NL360" s="145">
        <f t="shared" si="1189"/>
        <v>0.55044614021683191</v>
      </c>
      <c r="NM360" s="145">
        <f t="shared" si="1189"/>
        <v>0.56648834162995843</v>
      </c>
      <c r="NN360" s="145">
        <f t="shared" si="1189"/>
        <v>0.5825193312010063</v>
      </c>
      <c r="NO360" s="145">
        <f t="shared" si="1189"/>
        <v>0.59853899132614541</v>
      </c>
      <c r="NP360" s="145">
        <f t="shared" si="1189"/>
        <v>0.61454721691455572</v>
      </c>
      <c r="NQ360" s="145">
        <f t="shared" si="1189"/>
        <v>0.63054391522826769</v>
      </c>
      <c r="NR360" s="145">
        <f t="shared" si="1189"/>
        <v>0.64652900570109428</v>
      </c>
      <c r="NS360" s="145">
        <f t="shared" si="1190"/>
        <v>0.66250241973791091</v>
      </c>
      <c r="NT360" s="145">
        <f t="shared" si="1190"/>
        <v>0.67846410049562578</v>
      </c>
      <c r="NU360" s="145">
        <f t="shared" si="1190"/>
        <v>0.69441400264712061</v>
      </c>
      <c r="NV360" s="145">
        <f t="shared" si="1190"/>
        <v>0.71035209212949368</v>
      </c>
      <c r="NW360" s="145">
        <f t="shared" si="1190"/>
        <v>0.72627834587793083</v>
      </c>
      <c r="NX360" s="145">
        <f t="shared" si="1190"/>
        <v>0.74219275154649589</v>
      </c>
      <c r="NY360" s="145">
        <f t="shared" si="1190"/>
        <v>0.75809530721716312</v>
      </c>
      <c r="NZ360" s="145">
        <f t="shared" si="1190"/>
        <v>0.77398602109834203</v>
      </c>
      <c r="OA360" s="145">
        <f t="shared" si="1190"/>
        <v>0.78986491121417624</v>
      </c>
      <c r="OB360" s="145">
        <f t="shared" si="1190"/>
        <v>0.80573200508581677</v>
      </c>
      <c r="OC360" s="145">
        <f t="shared" si="1191"/>
        <v>0.82158733940588524</v>
      </c>
      <c r="OD360" s="145">
        <f t="shared" si="1191"/>
        <v>0.83743095970727421</v>
      </c>
      <c r="OE360" s="145">
        <f t="shared" si="1191"/>
        <v>0.85326292002740789</v>
      </c>
      <c r="OF360" s="145">
        <f t="shared" si="1191"/>
        <v>0.86908328256903744</v>
      </c>
      <c r="OG360" s="145">
        <f t="shared" si="1191"/>
        <v>0.88489211735861273</v>
      </c>
      <c r="OH360" s="145">
        <f t="shared" si="1191"/>
        <v>0.90068950190320529</v>
      </c>
      <c r="OI360" s="145">
        <f t="shared" si="1191"/>
        <v>0.91647552084694561</v>
      </c>
      <c r="OJ360" s="145">
        <f t="shared" si="1191"/>
        <v>0.93225026562783753</v>
      </c>
      <c r="OK360" s="145">
        <f t="shared" si="1191"/>
        <v>0.94801383413582085</v>
      </c>
      <c r="OL360" s="145">
        <f t="shared" si="1191"/>
        <v>0.96376633037285786</v>
      </c>
    </row>
    <row r="361" spans="55:402">
      <c r="BC361"/>
      <c r="BD361"/>
      <c r="BH361" s="173"/>
      <c r="BI361" s="182"/>
      <c r="BJ361" s="91">
        <f t="shared" si="1192"/>
        <v>0</v>
      </c>
      <c r="BK361" s="193">
        <f t="shared" si="1192"/>
        <v>0</v>
      </c>
      <c r="BL361" s="91">
        <f t="shared" si="1192"/>
        <v>288.14999999999998</v>
      </c>
      <c r="BM361" s="116">
        <f t="shared" si="1192"/>
        <v>0</v>
      </c>
      <c r="BN361" s="116"/>
      <c r="BO361" s="107"/>
      <c r="BP361" s="217">
        <v>5000</v>
      </c>
      <c r="BQ361" s="220">
        <v>1.5239999999999998</v>
      </c>
      <c r="BR361" s="284">
        <v>50</v>
      </c>
      <c r="BS361" s="113"/>
      <c r="BT361" s="104"/>
      <c r="BU361" s="256"/>
      <c r="BV361" s="213">
        <f t="shared" si="1193"/>
        <v>5.0939999999999372</v>
      </c>
      <c r="BW361" s="215">
        <f t="shared" si="1194"/>
        <v>278.24399999999991</v>
      </c>
      <c r="BX361" s="117"/>
      <c r="BY361" s="101">
        <f t="shared" si="1125"/>
        <v>650.00917328922083</v>
      </c>
      <c r="BZ361" s="113"/>
      <c r="CA361" s="141">
        <f t="shared" si="1195"/>
        <v>0.83204807856636132</v>
      </c>
      <c r="CB361" s="163">
        <f t="shared" si="1196"/>
        <v>0.8616705260091756</v>
      </c>
      <c r="CC361" s="159">
        <f t="shared" si="1197"/>
        <v>0.96562207183758442</v>
      </c>
      <c r="CD361" s="170"/>
      <c r="CH361" s="267">
        <v>59.919520598752968</v>
      </c>
      <c r="CI361" s="273">
        <v>6000</v>
      </c>
      <c r="CJ361" s="145">
        <f t="shared" si="945"/>
        <v>1.6887351323878235E-2</v>
      </c>
      <c r="CK361" s="145">
        <f t="shared" si="946"/>
        <v>3.3773985526840959E-2</v>
      </c>
      <c r="CL361" s="145">
        <f t="shared" si="947"/>
        <v>5.0659186744444223E-2</v>
      </c>
      <c r="CM361" s="145">
        <f t="shared" si="948"/>
        <v>6.7542241620694873E-2</v>
      </c>
      <c r="CN361" s="145">
        <f t="shared" si="949"/>
        <v>8.4422440550450034E-2</v>
      </c>
      <c r="CO361" s="145">
        <f t="shared" si="950"/>
        <v>0.10129907890808995</v>
      </c>
      <c r="CP361" s="145">
        <f t="shared" si="951"/>
        <v>0.11817145825759477</v>
      </c>
      <c r="CQ361" s="145">
        <f t="shared" si="952"/>
        <v>0.13503888753997481</v>
      </c>
      <c r="CR361" s="145">
        <f t="shared" si="953"/>
        <v>0.15190068423355957</v>
      </c>
      <c r="CS361" s="145">
        <f t="shared" si="954"/>
        <v>0.16875617548326249</v>
      </c>
      <c r="CT361" s="145">
        <f t="shared" si="955"/>
        <v>0.18560469919485104</v>
      </c>
      <c r="CU361" s="145">
        <f t="shared" si="956"/>
        <v>0.20244560509071002</v>
      </c>
      <c r="CV361" s="145">
        <f t="shared" si="957"/>
        <v>0.21927825572361381</v>
      </c>
      <c r="CW361" s="145">
        <f t="shared" si="958"/>
        <v>0.23610202744539943</v>
      </c>
      <c r="CX361" s="145">
        <f t="shared" si="959"/>
        <v>0.25291631132772918</v>
      </c>
      <c r="CY361" s="145">
        <f t="shared" si="960"/>
        <v>0.26972051403233982</v>
      </c>
      <c r="CZ361" s="145">
        <f t="shared" si="961"/>
        <v>0.28651405862852891</v>
      </c>
      <c r="DA361" s="145">
        <f t="shared" si="962"/>
        <v>0.30329638535590736</v>
      </c>
      <c r="DB361" s="145">
        <f t="shared" si="963"/>
        <v>0.32006695233078358</v>
      </c>
      <c r="DC361" s="145">
        <f t="shared" si="964"/>
        <v>0.33682523619484811</v>
      </c>
      <c r="DD361" s="145">
        <f t="shared" si="965"/>
        <v>0.35357073270511713</v>
      </c>
      <c r="DE361" s="145">
        <f t="shared" si="966"/>
        <v>0.37030295726443618</v>
      </c>
      <c r="DF361" s="145">
        <f t="shared" si="967"/>
        <v>0.38702144539212185</v>
      </c>
      <c r="DG361" s="145">
        <f t="shared" si="968"/>
        <v>0.40372575313464948</v>
      </c>
      <c r="DH361" s="145">
        <f t="shared" si="969"/>
        <v>0.42041545741652203</v>
      </c>
      <c r="DI361" s="145">
        <f t="shared" si="970"/>
        <v>0.43709015633180937</v>
      </c>
      <c r="DJ361" s="145">
        <f t="shared" si="971"/>
        <v>0.45374946937702776</v>
      </c>
      <c r="DK361" s="145">
        <f t="shared" si="972"/>
        <v>0.47039303762634371</v>
      </c>
      <c r="DL361" s="145">
        <f t="shared" si="973"/>
        <v>0.48702052385026651</v>
      </c>
      <c r="DM361" s="145">
        <f t="shared" si="974"/>
        <v>0.50363161257925426</v>
      </c>
      <c r="DN361" s="145">
        <f t="shared" si="975"/>
        <v>0.52022601011380032</v>
      </c>
      <c r="DO361" s="145">
        <f t="shared" si="976"/>
        <v>0.53680344448279904</v>
      </c>
      <c r="DP361" s="145">
        <f t="shared" si="977"/>
        <v>0.55336366535212467</v>
      </c>
      <c r="DQ361" s="145">
        <f t="shared" si="978"/>
        <v>0.56990644388546707</v>
      </c>
      <c r="DR361" s="145">
        <f t="shared" si="979"/>
        <v>0.58643157255968181</v>
      </c>
      <c r="DS361" s="145">
        <f t="shared" si="980"/>
        <v>0.60293886493687998</v>
      </c>
      <c r="DT361" s="145">
        <f t="shared" si="981"/>
        <v>0.61942815539571705</v>
      </c>
      <c r="DU361" s="145">
        <f t="shared" si="982"/>
        <v>0.63589929882427298</v>
      </c>
      <c r="DV361" s="145">
        <f t="shared" si="983"/>
        <v>0.65235217027706183</v>
      </c>
      <c r="DW361" s="145">
        <f t="shared" si="984"/>
        <v>0.66878666459869263</v>
      </c>
      <c r="DX361" s="145">
        <f t="shared" si="985"/>
        <v>0.68520269601673067</v>
      </c>
      <c r="DY361" s="145">
        <f t="shared" si="986"/>
        <v>0.70160019770632065</v>
      </c>
      <c r="DZ361" s="145">
        <f t="shared" si="987"/>
        <v>0.71797912132911612</v>
      </c>
      <c r="EA361" s="145">
        <f t="shared" si="988"/>
        <v>0.73433943654901956</v>
      </c>
      <c r="EB361" s="145">
        <f t="shared" si="989"/>
        <v>0.75068113052723451</v>
      </c>
      <c r="EC361" s="145">
        <f t="shared" si="990"/>
        <v>0.76700420739904951</v>
      </c>
      <c r="ED361" s="145">
        <f t="shared" si="991"/>
        <v>0.78330868773473983</v>
      </c>
      <c r="EE361" s="145">
        <f t="shared" si="992"/>
        <v>0.79959460798689563</v>
      </c>
      <c r="EF361" s="145">
        <f t="shared" si="993"/>
        <v>0.81586201992642082</v>
      </c>
      <c r="EG361" s="145">
        <f t="shared" si="994"/>
        <v>0.83211099006935185</v>
      </c>
      <c r="EH361" s="145">
        <f t="shared" si="995"/>
        <v>0.84834159909657481</v>
      </c>
      <c r="EI361" s="145">
        <f t="shared" si="996"/>
        <v>0.86455394126843466</v>
      </c>
      <c r="EJ361" s="145">
        <f t="shared" si="997"/>
        <v>0.88074812383609868</v>
      </c>
      <c r="EK361" s="145">
        <f t="shared" si="998"/>
        <v>0.89692426645149659</v>
      </c>
      <c r="EL361" s="145">
        <f t="shared" si="999"/>
        <v>0.91308250057750728</v>
      </c>
      <c r="EM361" s="145">
        <f t="shared" si="1000"/>
        <v>0.92922296889999167</v>
      </c>
      <c r="EN361" s="145">
        <f t="shared" si="1001"/>
        <v>0.94534582474317042</v>
      </c>
      <c r="EO361" s="145">
        <f t="shared" si="1002"/>
        <v>0.96145123148971789</v>
      </c>
      <c r="EP361" s="145">
        <f t="shared" si="1003"/>
        <v>0.97753936200688873</v>
      </c>
      <c r="EQ361" s="145">
        <f t="shared" si="1004"/>
        <v>0.99361039807983687</v>
      </c>
      <c r="ET361" s="267">
        <v>59.919520598752968</v>
      </c>
      <c r="EU361" s="273">
        <v>6000</v>
      </c>
      <c r="EV361" s="146">
        <f t="shared" si="1005"/>
        <v>276.27855707063662</v>
      </c>
      <c r="EW361" s="146">
        <f t="shared" si="1006"/>
        <v>276.32582560608085</v>
      </c>
      <c r="EX361" s="146">
        <f t="shared" si="1007"/>
        <v>276.404597584253</v>
      </c>
      <c r="EY361" s="146">
        <f t="shared" si="1008"/>
        <v>276.51485965937712</v>
      </c>
      <c r="EZ361" s="146">
        <f t="shared" si="1009"/>
        <v>276.65659319838431</v>
      </c>
      <c r="FA361" s="146">
        <f t="shared" si="1010"/>
        <v>276.829774331615</v>
      </c>
      <c r="FB361" s="146">
        <f t="shared" si="1011"/>
        <v>277.03437401756003</v>
      </c>
      <c r="FC361" s="146">
        <f t="shared" si="1012"/>
        <v>277.27035812131174</v>
      </c>
      <c r="FD361" s="146">
        <f t="shared" si="1013"/>
        <v>277.5376875063256</v>
      </c>
      <c r="FE361" s="146">
        <f t="shared" si="1014"/>
        <v>277.83631813903213</v>
      </c>
      <c r="FF361" s="146">
        <f t="shared" si="1015"/>
        <v>278.16620120577448</v>
      </c>
      <c r="FG361" s="146">
        <f t="shared" si="1016"/>
        <v>278.52728324149587</v>
      </c>
      <c r="FH361" s="146">
        <f t="shared" si="1017"/>
        <v>278.91950626954446</v>
      </c>
      <c r="FI361" s="146">
        <f t="shared" si="1018"/>
        <v>279.34280795191989</v>
      </c>
      <c r="FJ361" s="146">
        <f t="shared" si="1019"/>
        <v>279.79712174924413</v>
      </c>
      <c r="FK361" s="146">
        <f t="shared" si="1020"/>
        <v>280.2823770897038</v>
      </c>
      <c r="FL361" s="146">
        <f t="shared" si="1021"/>
        <v>280.79849954617924</v>
      </c>
      <c r="FM361" s="146">
        <f t="shared" si="1022"/>
        <v>281.34541102075542</v>
      </c>
      <c r="FN361" s="146">
        <f t="shared" si="1023"/>
        <v>281.92302993578704</v>
      </c>
      <c r="FO361" s="146">
        <f t="shared" si="1024"/>
        <v>282.53127143068241</v>
      </c>
      <c r="FP361" s="146">
        <f t="shared" si="1025"/>
        <v>283.17004756355948</v>
      </c>
      <c r="FQ361" s="146">
        <f t="shared" si="1026"/>
        <v>283.83926751693008</v>
      </c>
      <c r="FR361" s="146">
        <f t="shared" si="1027"/>
        <v>284.53883780656957</v>
      </c>
      <c r="FS361" s="146">
        <f t="shared" si="1028"/>
        <v>285.26866249274201</v>
      </c>
      <c r="FT361" s="146">
        <f t="shared" si="1029"/>
        <v>286.02864339296099</v>
      </c>
      <c r="FU361" s="146">
        <f t="shared" si="1030"/>
        <v>286.81868029548974</v>
      </c>
      <c r="FV361" s="146">
        <f t="shared" si="1031"/>
        <v>287.63867117280353</v>
      </c>
      <c r="FW361" s="146">
        <f t="shared" si="1032"/>
        <v>288.48851239426659</v>
      </c>
      <c r="FX361" s="146">
        <f t="shared" si="1033"/>
        <v>289.36809893730515</v>
      </c>
      <c r="FY361" s="146">
        <f t="shared" si="1034"/>
        <v>290.27732459639316</v>
      </c>
      <c r="FZ361" s="146">
        <f t="shared" si="1035"/>
        <v>291.21608218920056</v>
      </c>
      <c r="GA361" s="146">
        <f t="shared" si="1036"/>
        <v>292.18426375929624</v>
      </c>
      <c r="GB361" s="146">
        <f t="shared" si="1037"/>
        <v>293.1817607748356</v>
      </c>
      <c r="GC361" s="146">
        <f t="shared" si="1038"/>
        <v>294.20846432270355</v>
      </c>
      <c r="GD361" s="146">
        <f t="shared" si="1039"/>
        <v>295.26426529763137</v>
      </c>
      <c r="GE361" s="146">
        <f t="shared" si="1040"/>
        <v>296.34905458584188</v>
      </c>
      <c r="GF361" s="146">
        <f t="shared" si="1041"/>
        <v>297.4627232428295</v>
      </c>
      <c r="GG361" s="146">
        <f t="shared" si="1042"/>
        <v>298.605162664918</v>
      </c>
      <c r="GH361" s="146">
        <f t="shared" si="1043"/>
        <v>299.77626475428821</v>
      </c>
      <c r="GI361" s="146">
        <f t="shared" si="1044"/>
        <v>300.97592207720663</v>
      </c>
      <c r="GJ361" s="355">
        <f t="shared" si="1045"/>
        <v>302.20402801523051</v>
      </c>
      <c r="GK361" s="146">
        <f t="shared" si="1046"/>
        <v>303.46047690920426</v>
      </c>
      <c r="GL361" s="146">
        <f t="shared" si="1047"/>
        <v>304.74516419590293</v>
      </c>
      <c r="GM361" s="146">
        <f t="shared" si="1048"/>
        <v>306.05798653721456</v>
      </c>
      <c r="GN361" s="146">
        <f t="shared" si="1049"/>
        <v>307.39884194179183</v>
      </c>
      <c r="GO361" s="146">
        <f t="shared" si="1050"/>
        <v>308.76762987913594</v>
      </c>
      <c r="GP361" s="146">
        <f t="shared" si="1051"/>
        <v>310.16425138611044</v>
      </c>
      <c r="GQ361" s="146">
        <f t="shared" si="1052"/>
        <v>311.58860916590982</v>
      </c>
      <c r="GR361" s="146">
        <f t="shared" si="1053"/>
        <v>313.04060767954161</v>
      </c>
      <c r="GS361" s="146">
        <f t="shared" si="1054"/>
        <v>314.52015322990076</v>
      </c>
      <c r="GT361" s="146">
        <f t="shared" si="1055"/>
        <v>316.02715403854472</v>
      </c>
      <c r="GU361" s="146">
        <f t="shared" si="1056"/>
        <v>317.56152031529814</v>
      </c>
      <c r="GV361" s="146">
        <f t="shared" si="1057"/>
        <v>319.12316432083406</v>
      </c>
      <c r="GW361" s="146">
        <f t="shared" si="1058"/>
        <v>320.71200042240059</v>
      </c>
      <c r="GX361" s="146">
        <f t="shared" si="1059"/>
        <v>322.32794514287451</v>
      </c>
      <c r="GY361" s="146">
        <f t="shared" si="1060"/>
        <v>323.97091720333941</v>
      </c>
      <c r="GZ361" s="146">
        <f t="shared" si="1061"/>
        <v>325.64083755939834</v>
      </c>
      <c r="HA361" s="146">
        <f t="shared" si="1062"/>
        <v>327.33762943143796</v>
      </c>
      <c r="HB361" s="146">
        <f t="shared" si="1063"/>
        <v>329.06121832907695</v>
      </c>
      <c r="HC361" s="146">
        <f t="shared" si="1064"/>
        <v>330.81153207002876</v>
      </c>
      <c r="HF361" s="267">
        <v>49.934136377118456</v>
      </c>
      <c r="HG361" s="273">
        <v>5000</v>
      </c>
      <c r="HH361" s="146">
        <f t="shared" si="1126"/>
        <v>10.772736887187909</v>
      </c>
      <c r="HI361" s="146">
        <f t="shared" si="1127"/>
        <v>21.545101202329295</v>
      </c>
      <c r="HJ361" s="146">
        <f t="shared" si="1128"/>
        <v>32.316720999785453</v>
      </c>
      <c r="HK361" s="146">
        <f t="shared" si="1129"/>
        <v>43.087225584620377</v>
      </c>
      <c r="HL361" s="146">
        <f t="shared" si="1130"/>
        <v>53.856246132315711</v>
      </c>
      <c r="HM361" s="146">
        <f t="shared" si="1131"/>
        <v>64.623416302124113</v>
      </c>
      <c r="HN361" s="146">
        <f t="shared" si="1132"/>
        <v>75.388372841518617</v>
      </c>
      <c r="HO361" s="146">
        <f t="shared" si="1133"/>
        <v>86.150756180031053</v>
      </c>
      <c r="HP361" s="146">
        <f t="shared" si="1134"/>
        <v>96.910211010201749</v>
      </c>
      <c r="HQ361" s="146">
        <f t="shared" si="1135"/>
        <v>107.66638685387183</v>
      </c>
      <c r="HR361" s="146">
        <f t="shared" si="1136"/>
        <v>118.41893861187727</v>
      </c>
      <c r="HS361" s="146">
        <f t="shared" si="1137"/>
        <v>129.16752709549024</v>
      </c>
      <c r="HT361" s="146">
        <f t="shared" si="1138"/>
        <v>139.91181953790641</v>
      </c>
      <c r="HU361" s="146">
        <f t="shared" si="1139"/>
        <v>150.65149008427926</v>
      </c>
      <c r="HV361" s="146">
        <f t="shared" si="1140"/>
        <v>161.38622025891931</v>
      </c>
      <c r="HW361" s="146">
        <f t="shared" si="1141"/>
        <v>172.11569940839118</v>
      </c>
      <c r="HX361" s="146">
        <f t="shared" si="1142"/>
        <v>182.83962511936417</v>
      </c>
      <c r="HY361" s="146">
        <f t="shared" si="1143"/>
        <v>193.55770361024958</v>
      </c>
      <c r="HZ361" s="146">
        <f t="shared" si="1144"/>
        <v>204.26965009574221</v>
      </c>
      <c r="IA361" s="146">
        <f t="shared" si="1145"/>
        <v>214.97518912360439</v>
      </c>
      <c r="IB361" s="146">
        <f t="shared" si="1146"/>
        <v>225.6740548830825</v>
      </c>
      <c r="IC361" s="146">
        <f t="shared" si="1147"/>
        <v>236.36599148457105</v>
      </c>
      <c r="ID361" s="146">
        <f t="shared" si="1148"/>
        <v>247.05075321022909</v>
      </c>
      <c r="IE361" s="146">
        <f t="shared" si="1149"/>
        <v>257.72810473539471</v>
      </c>
      <c r="IF361" s="146">
        <f t="shared" si="1150"/>
        <v>268.39782132082115</v>
      </c>
      <c r="IG361" s="146">
        <f t="shared" si="1151"/>
        <v>279.05968897582767</v>
      </c>
      <c r="IH361" s="146">
        <f t="shared" si="1152"/>
        <v>289.71350459261993</v>
      </c>
      <c r="II361" s="146">
        <f t="shared" si="1153"/>
        <v>300.35907605215687</v>
      </c>
      <c r="IJ361" s="146">
        <f t="shared" si="1154"/>
        <v>310.9962223020201</v>
      </c>
      <c r="IK361" s="146">
        <f t="shared" si="1155"/>
        <v>321.62477340688935</v>
      </c>
      <c r="IL361" s="146">
        <f t="shared" si="1156"/>
        <v>332.24457057228523</v>
      </c>
      <c r="IM361" s="146">
        <f t="shared" si="1157"/>
        <v>342.85546614235443</v>
      </c>
      <c r="IN361" s="146">
        <f t="shared" si="1158"/>
        <v>353.45732357256031</v>
      </c>
      <c r="IO361" s="146">
        <f t="shared" si="1159"/>
        <v>364.05001737817145</v>
      </c>
      <c r="IP361" s="146">
        <f t="shared" si="1160"/>
        <v>374.63343305957358</v>
      </c>
      <c r="IQ361" s="146">
        <f t="shared" si="1161"/>
        <v>385.20746700541275</v>
      </c>
      <c r="IR361" s="146">
        <f t="shared" si="1162"/>
        <v>395.77202637469605</v>
      </c>
      <c r="IS361" s="146">
        <f t="shared" si="1163"/>
        <v>406.32702895895238</v>
      </c>
      <c r="IT361" s="146">
        <f t="shared" si="1164"/>
        <v>416.87240302563623</v>
      </c>
      <c r="IU361" s="146">
        <f t="shared" si="1165"/>
        <v>427.40808714395968</v>
      </c>
      <c r="IV361" s="355">
        <f t="shared" si="1166"/>
        <v>437.93402999434647</v>
      </c>
      <c r="IW361" s="146">
        <f t="shared" si="1167"/>
        <v>448.45019016273551</v>
      </c>
      <c r="IX361" s="146">
        <f t="shared" si="1168"/>
        <v>458.9565359209488</v>
      </c>
      <c r="IY361" s="146">
        <f t="shared" si="1169"/>
        <v>469.45304499432871</v>
      </c>
      <c r="IZ361" s="146">
        <f t="shared" si="1170"/>
        <v>479.93970431785715</v>
      </c>
      <c r="JA361" s="146">
        <f t="shared" si="1171"/>
        <v>490.4165097819444</v>
      </c>
      <c r="JB361" s="146">
        <f t="shared" si="1172"/>
        <v>500.88346596905461</v>
      </c>
      <c r="JC361" s="146">
        <f t="shared" si="1173"/>
        <v>511.34058588231159</v>
      </c>
      <c r="JD361" s="146">
        <f t="shared" si="1174"/>
        <v>521.78789066720935</v>
      </c>
      <c r="JE361" s="146">
        <f t="shared" si="1175"/>
        <v>532.22540932749439</v>
      </c>
      <c r="JF361" s="146">
        <f t="shared" si="1176"/>
        <v>542.65317843628327</v>
      </c>
      <c r="JG361" s="146">
        <f t="shared" si="1177"/>
        <v>553.07124184341933</v>
      </c>
      <c r="JH361" s="146">
        <f t="shared" si="1178"/>
        <v>563.47965038003463</v>
      </c>
      <c r="JI361" s="146">
        <f t="shared" si="1179"/>
        <v>573.87846156124317</v>
      </c>
      <c r="JJ361" s="146">
        <f t="shared" si="1180"/>
        <v>584.26773928785303</v>
      </c>
      <c r="JK361" s="146">
        <f t="shared" si="1181"/>
        <v>594.64755354792408</v>
      </c>
      <c r="JL361" s="146">
        <f t="shared" si="1182"/>
        <v>605.01798011897165</v>
      </c>
      <c r="JM361" s="146">
        <f t="shared" si="1183"/>
        <v>615.3791002715476</v>
      </c>
      <c r="JN361" s="146">
        <f t="shared" si="1184"/>
        <v>625.73100047490334</v>
      </c>
      <c r="JO361" s="146">
        <f t="shared" si="1185"/>
        <v>636.07377210538061</v>
      </c>
      <c r="JQ361" s="267">
        <v>59.919520598752968</v>
      </c>
      <c r="JR361" s="273">
        <v>6000</v>
      </c>
      <c r="JS361" s="147">
        <f t="shared" si="1065"/>
        <v>49.080269429888425</v>
      </c>
      <c r="JT361" s="147">
        <f t="shared" si="1066"/>
        <v>59.127537965332657</v>
      </c>
      <c r="JU361" s="147">
        <f t="shared" si="1067"/>
        <v>69.206309943504806</v>
      </c>
      <c r="JV361" s="147">
        <f t="shared" si="1068"/>
        <v>79.316572018628932</v>
      </c>
      <c r="JW361" s="147">
        <f t="shared" si="1069"/>
        <v>89.458305557636123</v>
      </c>
      <c r="JX361" s="147">
        <f t="shared" si="1070"/>
        <v>99.631486690866808</v>
      </c>
      <c r="JY361" s="147">
        <f t="shared" si="1071"/>
        <v>109.83608637681183</v>
      </c>
      <c r="JZ361" s="147">
        <f t="shared" si="1072"/>
        <v>120.07207048056355</v>
      </c>
      <c r="KA361" s="147">
        <f t="shared" si="1073"/>
        <v>130.33939986557741</v>
      </c>
      <c r="KB361" s="147">
        <f t="shared" si="1074"/>
        <v>140.63803049828394</v>
      </c>
      <c r="KC361" s="147">
        <f t="shared" si="1075"/>
        <v>150.96791356502629</v>
      </c>
      <c r="KD361" s="147">
        <f t="shared" si="1076"/>
        <v>161.32899560074767</v>
      </c>
      <c r="KE361" s="147">
        <f t="shared" si="1077"/>
        <v>171.72121862879627</v>
      </c>
      <c r="KF361" s="147">
        <f t="shared" si="1078"/>
        <v>182.1445203111717</v>
      </c>
      <c r="KG361" s="147">
        <f t="shared" si="1079"/>
        <v>192.59883410849594</v>
      </c>
      <c r="KH361" s="147">
        <f t="shared" si="1080"/>
        <v>203.08408944895561</v>
      </c>
      <c r="KI361" s="147">
        <f t="shared" si="1081"/>
        <v>213.60021190543105</v>
      </c>
      <c r="KJ361" s="147">
        <f t="shared" si="1082"/>
        <v>224.14712338000723</v>
      </c>
      <c r="KK361" s="147">
        <f t="shared" si="1083"/>
        <v>234.72474229503885</v>
      </c>
      <c r="KL361" s="147">
        <f t="shared" si="1084"/>
        <v>245.33298378993422</v>
      </c>
      <c r="KM361" s="147">
        <f t="shared" si="1085"/>
        <v>255.97175992281129</v>
      </c>
      <c r="KN361" s="147">
        <f t="shared" si="1086"/>
        <v>266.64097987618186</v>
      </c>
      <c r="KO361" s="147">
        <f t="shared" si="1087"/>
        <v>277.34055016582136</v>
      </c>
      <c r="KP361" s="147">
        <f t="shared" si="1088"/>
        <v>288.07037485199379</v>
      </c>
      <c r="KQ361" s="147">
        <f t="shared" si="1089"/>
        <v>298.83035575221277</v>
      </c>
      <c r="KR361" s="147">
        <f t="shared" si="1090"/>
        <v>309.62039265474152</v>
      </c>
      <c r="KS361" s="147">
        <f t="shared" si="1091"/>
        <v>320.44038353205531</v>
      </c>
      <c r="KT361" s="147">
        <f t="shared" si="1092"/>
        <v>331.29022475351837</v>
      </c>
      <c r="KU361" s="147">
        <f t="shared" si="1093"/>
        <v>342.16981129655693</v>
      </c>
      <c r="KV361" s="147">
        <f t="shared" si="1094"/>
        <v>353.07903695564494</v>
      </c>
      <c r="KW361" s="147">
        <f t="shared" si="1095"/>
        <v>364.01779454845234</v>
      </c>
      <c r="KX361" s="147">
        <f t="shared" si="1096"/>
        <v>374.98597611854802</v>
      </c>
      <c r="KY361" s="147">
        <f t="shared" si="1097"/>
        <v>385.98347313408738</v>
      </c>
      <c r="KZ361" s="147">
        <f t="shared" si="1098"/>
        <v>397.01017668195533</v>
      </c>
      <c r="LA361" s="147">
        <f t="shared" si="1099"/>
        <v>408.06597765688315</v>
      </c>
      <c r="LB361" s="147">
        <f t="shared" si="1100"/>
        <v>419.15076694509366</v>
      </c>
      <c r="LC361" s="147">
        <f t="shared" si="1101"/>
        <v>430.26443560208128</v>
      </c>
      <c r="LD361" s="147">
        <f t="shared" si="1102"/>
        <v>441.40687502416978</v>
      </c>
      <c r="LE361" s="147">
        <f t="shared" si="1103"/>
        <v>452.57797711353999</v>
      </c>
      <c r="LF361" s="147">
        <f t="shared" si="1104"/>
        <v>463.77763443645841</v>
      </c>
      <c r="LG361" s="358">
        <f t="shared" si="1105"/>
        <v>475.00574037448229</v>
      </c>
      <c r="LH361" s="147">
        <f t="shared" si="1106"/>
        <v>486.26218926845604</v>
      </c>
      <c r="LI361" s="147">
        <f t="shared" si="1107"/>
        <v>497.54687655515471</v>
      </c>
      <c r="LJ361" s="147">
        <f t="shared" si="1108"/>
        <v>508.85969889646634</v>
      </c>
      <c r="LK361" s="147">
        <f t="shared" si="1109"/>
        <v>520.20055430104367</v>
      </c>
      <c r="LL361" s="147">
        <f t="shared" si="1110"/>
        <v>531.56934223838766</v>
      </c>
      <c r="LM361" s="147">
        <f t="shared" si="1111"/>
        <v>542.96596374536216</v>
      </c>
      <c r="LN361" s="147">
        <f t="shared" si="1112"/>
        <v>554.39032152516165</v>
      </c>
      <c r="LO361" s="147">
        <f t="shared" si="1113"/>
        <v>565.84232003879345</v>
      </c>
      <c r="LP361" s="147">
        <f t="shared" si="1114"/>
        <v>577.32186558915259</v>
      </c>
      <c r="LQ361" s="147">
        <f t="shared" si="1115"/>
        <v>588.82886639779656</v>
      </c>
      <c r="LR361" s="147">
        <f t="shared" si="1116"/>
        <v>600.36323267454998</v>
      </c>
      <c r="LS361" s="147">
        <f t="shared" si="1117"/>
        <v>611.92487668008584</v>
      </c>
      <c r="LT361" s="147">
        <f t="shared" si="1118"/>
        <v>623.51371278165243</v>
      </c>
      <c r="LU361" s="147">
        <f t="shared" si="1119"/>
        <v>635.12965750212629</v>
      </c>
      <c r="LV361" s="147">
        <f t="shared" si="1120"/>
        <v>646.77262956259119</v>
      </c>
      <c r="LW361" s="147">
        <f t="shared" si="1121"/>
        <v>658.44254991865023</v>
      </c>
      <c r="LX361" s="147">
        <f t="shared" si="1122"/>
        <v>670.13934179068974</v>
      </c>
      <c r="LY361" s="147">
        <f t="shared" si="1123"/>
        <v>681.86293068832879</v>
      </c>
      <c r="LZ361" s="147">
        <f t="shared" si="1124"/>
        <v>693.6132444292806</v>
      </c>
      <c r="MC361" s="267">
        <v>50</v>
      </c>
      <c r="MD361" s="273">
        <v>5000</v>
      </c>
      <c r="ME361" s="145">
        <f t="shared" si="1186"/>
        <v>1.6573207471326859E-2</v>
      </c>
      <c r="MF361" s="145">
        <f t="shared" si="1186"/>
        <v>3.3145841762978981E-2</v>
      </c>
      <c r="MG361" s="145">
        <f t="shared" si="1186"/>
        <v>4.971733065897236E-2</v>
      </c>
      <c r="MH361" s="145">
        <f t="shared" si="1186"/>
        <v>6.6287103867453831E-2</v>
      </c>
      <c r="MI361" s="145">
        <f t="shared" si="1186"/>
        <v>8.2854593974095253E-2</v>
      </c>
      <c r="MJ361" s="145">
        <f t="shared" si="1186"/>
        <v>9.9419237385700701E-2</v>
      </c>
      <c r="MK361" s="145">
        <f t="shared" si="1186"/>
        <v>0.11598047526011553</v>
      </c>
      <c r="ML361" s="145">
        <f t="shared" si="1186"/>
        <v>0.13253775441981089</v>
      </c>
      <c r="MM361" s="145">
        <f t="shared" si="1186"/>
        <v>0.14909052824564009</v>
      </c>
      <c r="MN361" s="145">
        <f t="shared" si="1186"/>
        <v>0.16563825754804509</v>
      </c>
      <c r="MO361" s="145">
        <f t="shared" si="1187"/>
        <v>0.1821804114127277</v>
      </c>
      <c r="MP361" s="145">
        <f t="shared" si="1187"/>
        <v>0.19871646801824028</v>
      </c>
      <c r="MQ361" s="145">
        <f t="shared" si="1187"/>
        <v>0.21524591542287788</v>
      </c>
      <c r="MR361" s="145">
        <f t="shared" si="1187"/>
        <v>0.23176825231856696</v>
      </c>
      <c r="MS361" s="145">
        <f t="shared" si="1187"/>
        <v>0.24828298874962293</v>
      </c>
      <c r="MT361" s="145">
        <f t="shared" si="1187"/>
        <v>0.2647896467944284</v>
      </c>
      <c r="MU361" s="145">
        <f t="shared" si="1187"/>
        <v>0.28128776120827126</v>
      </c>
      <c r="MV361" s="145">
        <f t="shared" si="1187"/>
        <v>0.29777688002585512</v>
      </c>
      <c r="MW361" s="145">
        <f t="shared" si="1187"/>
        <v>0.3142565651221243</v>
      </c>
      <c r="MX361" s="145">
        <f t="shared" si="1187"/>
        <v>0.33072639273038601</v>
      </c>
      <c r="MY361" s="145">
        <f t="shared" si="1188"/>
        <v>0.34718595391679047</v>
      </c>
      <c r="MZ361" s="145">
        <f t="shared" si="1188"/>
        <v>0.36363485501057735</v>
      </c>
      <c r="NA361" s="145">
        <f t="shared" si="1188"/>
        <v>0.38007271798963388</v>
      </c>
      <c r="NB361" s="145">
        <f t="shared" si="1188"/>
        <v>0.39649918082112801</v>
      </c>
      <c r="NC361" s="145">
        <f t="shared" si="1188"/>
        <v>0.41291389775725185</v>
      </c>
      <c r="ND361" s="145">
        <f t="shared" si="1188"/>
        <v>0.42931653958621963</v>
      </c>
      <c r="NE361" s="145">
        <f t="shared" si="1188"/>
        <v>0.44570679383891132</v>
      </c>
      <c r="NF361" s="145">
        <f t="shared" si="1188"/>
        <v>0.46208436495174265</v>
      </c>
      <c r="NG361" s="145">
        <f t="shared" si="1188"/>
        <v>0.4784489743864625</v>
      </c>
      <c r="NH361" s="145">
        <f t="shared" si="1188"/>
        <v>0.49480036070780614</v>
      </c>
      <c r="NI361" s="145">
        <f t="shared" si="1189"/>
        <v>0.51113827962002223</v>
      </c>
      <c r="NJ361" s="145">
        <f t="shared" si="1189"/>
        <v>0.52746250396346528</v>
      </c>
      <c r="NK361" s="145">
        <f t="shared" si="1189"/>
        <v>0.54377282367258206</v>
      </c>
      <c r="NL361" s="145">
        <f t="shared" si="1189"/>
        <v>0.56006904569666405</v>
      </c>
      <c r="NM361" s="145">
        <f t="shared" si="1189"/>
        <v>0.5763509938849446</v>
      </c>
      <c r="NN361" s="145">
        <f t="shared" si="1189"/>
        <v>0.59261850883759015</v>
      </c>
      <c r="NO361" s="145">
        <f t="shared" si="1189"/>
        <v>0.60887144772431967</v>
      </c>
      <c r="NP361" s="145">
        <f t="shared" si="1189"/>
        <v>0.62510968407234713</v>
      </c>
      <c r="NQ361" s="145">
        <f t="shared" si="1189"/>
        <v>0.64133310752546768</v>
      </c>
      <c r="NR361" s="145">
        <f t="shared" si="1189"/>
        <v>0.65754162357611057</v>
      </c>
      <c r="NS361" s="145">
        <f t="shared" si="1190"/>
        <v>0.6737351532721958</v>
      </c>
      <c r="NT361" s="145">
        <f t="shared" si="1190"/>
        <v>0.68991363290068231</v>
      </c>
      <c r="NU361" s="145">
        <f t="shared" si="1190"/>
        <v>0.70607701364967757</v>
      </c>
      <c r="NV361" s="145">
        <f t="shared" si="1190"/>
        <v>0.72222526125096098</v>
      </c>
      <c r="NW361" s="145">
        <f t="shared" si="1190"/>
        <v>0.73835835560478857</v>
      </c>
      <c r="NX361" s="145">
        <f t="shared" si="1190"/>
        <v>0.75447629038880371</v>
      </c>
      <c r="NY361" s="145">
        <f t="shared" si="1190"/>
        <v>0.77057907265285175</v>
      </c>
      <c r="NZ361" s="145">
        <f t="shared" si="1190"/>
        <v>0.7866667224014563</v>
      </c>
      <c r="OA361" s="145">
        <f t="shared" si="1190"/>
        <v>0.80273927216568752</v>
      </c>
      <c r="OB361" s="145">
        <f t="shared" si="1190"/>
        <v>0.81879676656606393</v>
      </c>
      <c r="OC361" s="145">
        <f t="shared" si="1191"/>
        <v>0.83483926186812496</v>
      </c>
      <c r="OD361" s="145">
        <f t="shared" si="1191"/>
        <v>0.85086682553221582</v>
      </c>
      <c r="OE361" s="145">
        <f t="shared" si="1191"/>
        <v>0.86687953575897458</v>
      </c>
      <c r="OF361" s="145">
        <f t="shared" si="1191"/>
        <v>0.8828774810319433</v>
      </c>
      <c r="OG361" s="145">
        <f t="shared" si="1191"/>
        <v>0.89886075965866996</v>
      </c>
      <c r="OH361" s="145">
        <f t="shared" si="1191"/>
        <v>0.91482947931157332</v>
      </c>
      <c r="OI361" s="145">
        <f t="shared" si="1191"/>
        <v>0.93078375656980095</v>
      </c>
      <c r="OJ361" s="145">
        <f t="shared" si="1191"/>
        <v>0.94672371646320652</v>
      </c>
      <c r="OK361" s="145">
        <f t="shared" si="1191"/>
        <v>0.96264949201953043</v>
      </c>
      <c r="OL361" s="145">
        <f t="shared" si="1191"/>
        <v>0.97856122381577582</v>
      </c>
    </row>
    <row r="362" spans="55:402">
      <c r="BC362"/>
      <c r="BD362"/>
      <c r="BH362" s="173"/>
      <c r="BI362" s="182"/>
      <c r="BJ362" s="91">
        <f t="shared" si="1192"/>
        <v>0</v>
      </c>
      <c r="BK362" s="193">
        <f t="shared" si="1192"/>
        <v>0</v>
      </c>
      <c r="BL362" s="91">
        <f t="shared" si="1192"/>
        <v>288.14999999999998</v>
      </c>
      <c r="BM362" s="116">
        <f t="shared" si="1192"/>
        <v>0</v>
      </c>
      <c r="BN362" s="116"/>
      <c r="BO362" s="107"/>
      <c r="BP362" s="217">
        <v>6000</v>
      </c>
      <c r="BQ362" s="220">
        <v>1.8288</v>
      </c>
      <c r="BR362" s="284">
        <v>60</v>
      </c>
      <c r="BS362" s="113"/>
      <c r="BT362" s="104"/>
      <c r="BU362" s="256"/>
      <c r="BV362" s="213">
        <f t="shared" si="1193"/>
        <v>3.1127999999999361</v>
      </c>
      <c r="BW362" s="215">
        <f t="shared" si="1194"/>
        <v>276.26279999999991</v>
      </c>
      <c r="BX362" s="117"/>
      <c r="BY362" s="101">
        <f t="shared" si="1125"/>
        <v>647.69088651287859</v>
      </c>
      <c r="BZ362" s="113"/>
      <c r="CA362" s="141">
        <f t="shared" si="1195"/>
        <v>0.80137785650011595</v>
      </c>
      <c r="CB362" s="163">
        <f t="shared" si="1196"/>
        <v>0.83586001933850107</v>
      </c>
      <c r="CC362" s="159">
        <f t="shared" si="1197"/>
        <v>0.95874648620510128</v>
      </c>
      <c r="CD362" s="170"/>
      <c r="CH362" s="267">
        <v>69.904382905422594</v>
      </c>
      <c r="CI362" s="273">
        <v>7000</v>
      </c>
      <c r="CJ362" s="145">
        <f t="shared" si="945"/>
        <v>1.7209774573879434E-2</v>
      </c>
      <c r="CK362" s="145">
        <f t="shared" si="946"/>
        <v>3.4418676499419744E-2</v>
      </c>
      <c r="CL362" s="145">
        <f t="shared" si="947"/>
        <v>5.1625834721836121E-2</v>
      </c>
      <c r="CM362" s="145">
        <f t="shared" si="948"/>
        <v>6.8830381367565641E-2</v>
      </c>
      <c r="CN362" s="145">
        <f t="shared" si="949"/>
        <v>8.6031453318929932E-2</v>
      </c>
      <c r="CO362" s="145">
        <f t="shared" si="950"/>
        <v>0.10322819377052903</v>
      </c>
      <c r="CP362" s="145">
        <f t="shared" si="951"/>
        <v>0.12041975376078336</v>
      </c>
      <c r="CQ362" s="145">
        <f t="shared" si="952"/>
        <v>0.13760529367308494</v>
      </c>
      <c r="CR362" s="145">
        <f t="shared" si="953"/>
        <v>0.15478398470076987</v>
      </c>
      <c r="CS362" s="145">
        <f t="shared" si="954"/>
        <v>0.17195501027065782</v>
      </c>
      <c r="CT362" s="145">
        <f t="shared" si="955"/>
        <v>0.18911756741993643</v>
      </c>
      <c r="CU362" s="145">
        <f t="shared" si="956"/>
        <v>0.20627086812176471</v>
      </c>
      <c r="CV362" s="145">
        <f t="shared" si="957"/>
        <v>0.2234141405550234</v>
      </c>
      <c r="CW362" s="145">
        <f t="shared" si="958"/>
        <v>0.24054663031422011</v>
      </c>
      <c r="CX362" s="145">
        <f t="shared" si="959"/>
        <v>0.25766760155583712</v>
      </c>
      <c r="CY362" s="145">
        <f t="shared" si="960"/>
        <v>0.27477633807788643</v>
      </c>
      <c r="CZ362" s="145">
        <f t="shared" si="961"/>
        <v>0.29187214432975478</v>
      </c>
      <c r="DA362" s="145">
        <f t="shared" si="962"/>
        <v>0.30895434634995017</v>
      </c>
      <c r="DB362" s="145">
        <f t="shared" si="963"/>
        <v>0.32602229262973376</v>
      </c>
      <c r="DC362" s="145">
        <f t="shared" si="964"/>
        <v>0.34307535490106006</v>
      </c>
      <c r="DD362" s="145">
        <f t="shared" si="965"/>
        <v>0.36011292884769502</v>
      </c>
      <c r="DE362" s="145">
        <f t="shared" si="966"/>
        <v>0.37713443473879149</v>
      </c>
      <c r="DF362" s="145">
        <f t="shared" si="967"/>
        <v>0.394139317984596</v>
      </c>
      <c r="DG362" s="145">
        <f t="shared" si="968"/>
        <v>0.41112704961440005</v>
      </c>
      <c r="DH362" s="145">
        <f t="shared" si="969"/>
        <v>0.42809712667720956</v>
      </c>
      <c r="DI362" s="145">
        <f t="shared" si="970"/>
        <v>0.44504907256595932</v>
      </c>
      <c r="DJ362" s="145">
        <f t="shared" si="971"/>
        <v>0.46198243726647259</v>
      </c>
      <c r="DK362" s="145">
        <f t="shared" si="972"/>
        <v>0.47889679753268238</v>
      </c>
      <c r="DL362" s="145">
        <f t="shared" si="973"/>
        <v>0.4957917569898907</v>
      </c>
      <c r="DM362" s="145">
        <f t="shared" si="974"/>
        <v>0.51266694616820108</v>
      </c>
      <c r="DN362" s="145">
        <f t="shared" si="975"/>
        <v>0.52952202246840885</v>
      </c>
      <c r="DO362" s="145">
        <f t="shared" si="976"/>
        <v>0.54635667006292343</v>
      </c>
      <c r="DP362" s="145">
        <f t="shared" si="977"/>
        <v>0.56317059973448413</v>
      </c>
      <c r="DQ362" s="145">
        <f t="shared" si="978"/>
        <v>0.57996354865555044</v>
      </c>
      <c r="DR362" s="145">
        <f t="shared" si="979"/>
        <v>0.59673528011146604</v>
      </c>
      <c r="DS362" s="145">
        <f t="shared" si="980"/>
        <v>0.61348558317054025</v>
      </c>
      <c r="DT362" s="145">
        <f t="shared" si="981"/>
        <v>0.63021427230432558</v>
      </c>
      <c r="DU362" s="145">
        <f t="shared" si="982"/>
        <v>0.64692118696142087</v>
      </c>
      <c r="DV362" s="145">
        <f t="shared" si="983"/>
        <v>0.66360619109816321</v>
      </c>
      <c r="DW362" s="145">
        <f t="shared" si="984"/>
        <v>0.68026917266962061</v>
      </c>
      <c r="DX362" s="145">
        <f t="shared" si="985"/>
        <v>0.69691004308424609</v>
      </c>
      <c r="DY362" s="145">
        <f t="shared" si="986"/>
        <v>0.71352873662560534</v>
      </c>
      <c r="DZ362" s="145">
        <f t="shared" si="987"/>
        <v>0.7301252098444837</v>
      </c>
      <c r="EA362" s="145">
        <f t="shared" si="988"/>
        <v>0.74669944092466001</v>
      </c>
      <c r="EB362" s="145">
        <f t="shared" si="989"/>
        <v>0.76325142902556264</v>
      </c>
      <c r="EC362" s="145">
        <f t="shared" si="990"/>
        <v>0.77978119360494047</v>
      </c>
      <c r="ED362" s="145">
        <f t="shared" si="991"/>
        <v>0.7962887737245703</v>
      </c>
      <c r="EE362" s="145">
        <f t="shared" si="992"/>
        <v>0.81277422734195071</v>
      </c>
      <c r="EF362" s="145">
        <f t="shared" si="993"/>
        <v>0.82923763059078559</v>
      </c>
      <c r="EG362" s="145">
        <f t="shared" si="994"/>
        <v>0.84567907705296397</v>
      </c>
      <c r="EH362" s="145">
        <f t="shared" si="995"/>
        <v>0.8620986770246023</v>
      </c>
      <c r="EI362" s="145">
        <f t="shared" si="996"/>
        <v>0.87849655677860561</v>
      </c>
      <c r="EJ362" s="145">
        <f t="shared" si="997"/>
        <v>0.89487285782603398</v>
      </c>
      <c r="EK362" s="145">
        <f t="shared" si="998"/>
        <v>0.91122773617846253</v>
      </c>
      <c r="EL362" s="145">
        <f t="shared" si="999"/>
        <v>0.92756136161336966</v>
      </c>
      <c r="EM362" s="145">
        <f t="shared" si="1000"/>
        <v>0.9438739169444299</v>
      </c>
      <c r="EN362" s="145">
        <f t="shared" si="1001"/>
        <v>0.9601655972985047</v>
      </c>
      <c r="EO362" s="145">
        <f t="shared" si="1002"/>
        <v>0.97643660940092203</v>
      </c>
      <c r="EP362" s="145">
        <f t="shared" si="1003"/>
        <v>0.99268717087055791</v>
      </c>
      <c r="EQ362" s="145">
        <f t="shared" si="1004"/>
        <v>1.0089175095260712</v>
      </c>
      <c r="ET362" s="267">
        <v>69.904382905422594</v>
      </c>
      <c r="EU362" s="273">
        <v>7000</v>
      </c>
      <c r="EV362" s="146">
        <f t="shared" si="1005"/>
        <v>274.29784714413182</v>
      </c>
      <c r="EW362" s="146">
        <f t="shared" si="1006"/>
        <v>274.34658528122276</v>
      </c>
      <c r="EX362" s="146">
        <f t="shared" si="1007"/>
        <v>274.42780453480162</v>
      </c>
      <c r="EY362" s="146">
        <f t="shared" si="1008"/>
        <v>274.54148847551346</v>
      </c>
      <c r="EZ362" s="146">
        <f t="shared" si="1009"/>
        <v>274.68761416808229</v>
      </c>
      <c r="FA362" s="146">
        <f t="shared" si="1010"/>
        <v>274.86615223670253</v>
      </c>
      <c r="FB362" s="146">
        <f t="shared" si="1011"/>
        <v>275.07706694850094</v>
      </c>
      <c r="FC362" s="146">
        <f t="shared" si="1012"/>
        <v>275.32031631462036</v>
      </c>
      <c r="FD362" s="146">
        <f t="shared" si="1013"/>
        <v>275.59585220838125</v>
      </c>
      <c r="FE362" s="146">
        <f t="shared" si="1014"/>
        <v>275.90362049989284</v>
      </c>
      <c r="FF362" s="146">
        <f t="shared" si="1015"/>
        <v>276.24356120640095</v>
      </c>
      <c r="FG362" s="146">
        <f t="shared" si="1016"/>
        <v>276.61560865758929</v>
      </c>
      <c r="FH362" s="146">
        <f t="shared" si="1017"/>
        <v>277.0196916749768</v>
      </c>
      <c r="FI362" s="146">
        <f t="shared" si="1018"/>
        <v>277.45573376449664</v>
      </c>
      <c r="FJ362" s="146">
        <f t="shared" si="1019"/>
        <v>277.92365332128776</v>
      </c>
      <c r="FK362" s="146">
        <f t="shared" si="1020"/>
        <v>278.42336384568415</v>
      </c>
      <c r="FL362" s="146">
        <f t="shared" si="1021"/>
        <v>278.95477416934858</v>
      </c>
      <c r="FM362" s="146">
        <f t="shared" si="1022"/>
        <v>279.51778869047041</v>
      </c>
      <c r="FN362" s="146">
        <f t="shared" si="1023"/>
        <v>280.11230761692428</v>
      </c>
      <c r="FO362" s="146">
        <f t="shared" si="1024"/>
        <v>280.7382272162742</v>
      </c>
      <c r="FP362" s="146">
        <f t="shared" si="1025"/>
        <v>281.39544007150295</v>
      </c>
      <c r="FQ362" s="146">
        <f t="shared" si="1026"/>
        <v>282.08383534134953</v>
      </c>
      <c r="FR362" s="146">
        <f t="shared" si="1027"/>
        <v>282.8032990241461</v>
      </c>
      <c r="FS362" s="146">
        <f t="shared" si="1028"/>
        <v>283.55371422406625</v>
      </c>
      <c r="FT362" s="146">
        <f t="shared" si="1029"/>
        <v>284.33496141871717</v>
      </c>
      <c r="FU362" s="146">
        <f t="shared" si="1030"/>
        <v>285.1469187270398</v>
      </c>
      <c r="FV362" s="146">
        <f t="shared" si="1031"/>
        <v>285.9894621765165</v>
      </c>
      <c r="FW362" s="146">
        <f t="shared" si="1032"/>
        <v>286.86246596872684</v>
      </c>
      <c r="FX362" s="146">
        <f t="shared" si="1033"/>
        <v>287.76580274233373</v>
      </c>
      <c r="FY362" s="146">
        <f t="shared" si="1034"/>
        <v>288.69934383263785</v>
      </c>
      <c r="FZ362" s="146">
        <f t="shared" si="1035"/>
        <v>289.66295952688165</v>
      </c>
      <c r="GA362" s="146">
        <f t="shared" si="1036"/>
        <v>290.65651931454607</v>
      </c>
      <c r="GB362" s="146">
        <f t="shared" si="1037"/>
        <v>291.6798921319367</v>
      </c>
      <c r="GC362" s="146">
        <f t="shared" si="1038"/>
        <v>292.73294660041341</v>
      </c>
      <c r="GD362" s="146">
        <f t="shared" si="1039"/>
        <v>293.81555125767983</v>
      </c>
      <c r="GE362" s="146">
        <f t="shared" si="1040"/>
        <v>294.92757478160553</v>
      </c>
      <c r="GF362" s="146">
        <f t="shared" si="1041"/>
        <v>296.06888620611471</v>
      </c>
      <c r="GG362" s="146">
        <f t="shared" si="1042"/>
        <v>297.23935512873538</v>
      </c>
      <c r="GH362" s="146">
        <f t="shared" si="1043"/>
        <v>298.4388519094577</v>
      </c>
      <c r="GI362" s="146">
        <f t="shared" si="1044"/>
        <v>299.66724786061155</v>
      </c>
      <c r="GJ362" s="355">
        <f t="shared" si="1045"/>
        <v>300.92441542752334</v>
      </c>
      <c r="GK362" s="146">
        <f t="shared" si="1046"/>
        <v>302.21022835977107</v>
      </c>
      <c r="GL362" s="146">
        <f t="shared" si="1047"/>
        <v>303.52456187290244</v>
      </c>
      <c r="GM362" s="146">
        <f t="shared" si="1048"/>
        <v>304.86729280053231</v>
      </c>
      <c r="GN362" s="146">
        <f t="shared" si="1049"/>
        <v>306.2382997367809</v>
      </c>
      <c r="GO362" s="146">
        <f t="shared" si="1050"/>
        <v>307.63746316905844</v>
      </c>
      <c r="GP362" s="146">
        <f t="shared" si="1051"/>
        <v>309.06466560124028</v>
      </c>
      <c r="GQ362" s="146">
        <f t="shared" si="1052"/>
        <v>310.51979166731701</v>
      </c>
      <c r="GR362" s="146">
        <f t="shared" si="1053"/>
        <v>312.00272823563506</v>
      </c>
      <c r="GS362" s="146">
        <f t="shared" si="1054"/>
        <v>313.51336450387913</v>
      </c>
      <c r="GT362" s="146">
        <f t="shared" si="1055"/>
        <v>315.05159208497184</v>
      </c>
      <c r="GU362" s="146">
        <f t="shared" si="1056"/>
        <v>316.61730508409738</v>
      </c>
      <c r="GV362" s="146">
        <f t="shared" si="1057"/>
        <v>318.21040016707229</v>
      </c>
      <c r="GW362" s="146">
        <f t="shared" si="1058"/>
        <v>319.83077662031258</v>
      </c>
      <c r="GX362" s="146">
        <f t="shared" si="1059"/>
        <v>321.47833640266157</v>
      </c>
      <c r="GY362" s="146">
        <f t="shared" si="1060"/>
        <v>323.15298418935504</v>
      </c>
      <c r="GZ362" s="146">
        <f t="shared" si="1061"/>
        <v>324.85462740841933</v>
      </c>
      <c r="HA362" s="146">
        <f t="shared" si="1062"/>
        <v>326.58317626980113</v>
      </c>
      <c r="HB362" s="146">
        <f t="shared" si="1063"/>
        <v>328.33854378754017</v>
      </c>
      <c r="HC362" s="146">
        <f t="shared" si="1064"/>
        <v>330.12064579530079</v>
      </c>
      <c r="HF362" s="267">
        <v>59.919520598752968</v>
      </c>
      <c r="HG362" s="273">
        <v>6000</v>
      </c>
      <c r="HH362" s="146">
        <f t="shared" si="1126"/>
        <v>10.937783549817128</v>
      </c>
      <c r="HI362" s="146">
        <f t="shared" si="1127"/>
        <v>21.875102626952753</v>
      </c>
      <c r="HJ362" s="146">
        <f t="shared" si="1128"/>
        <v>32.811493572530544</v>
      </c>
      <c r="HK362" s="146">
        <f t="shared" si="1129"/>
        <v>43.74649435237491</v>
      </c>
      <c r="HL362" s="146">
        <f t="shared" si="1130"/>
        <v>54.679645361701773</v>
      </c>
      <c r="HM362" s="146">
        <f t="shared" si="1131"/>
        <v>65.61049022091882</v>
      </c>
      <c r="HN362" s="146">
        <f t="shared" si="1132"/>
        <v>76.538576559381184</v>
      </c>
      <c r="HO362" s="146">
        <f t="shared" si="1133"/>
        <v>87.463456784479206</v>
      </c>
      <c r="HP362" s="146">
        <f t="shared" si="1134"/>
        <v>98.384688833147038</v>
      </c>
      <c r="HQ362" s="146">
        <f t="shared" si="1135"/>
        <v>109.30183690327719</v>
      </c>
      <c r="HR362" s="146">
        <f t="shared" si="1136"/>
        <v>120.21447216246924</v>
      </c>
      <c r="HS362" s="146">
        <f t="shared" si="1137"/>
        <v>131.12217343183809</v>
      </c>
      <c r="HT362" s="146">
        <f t="shared" si="1138"/>
        <v>142.02452784262513</v>
      </c>
      <c r="HU362" s="146">
        <f t="shared" si="1139"/>
        <v>152.92113146359875</v>
      </c>
      <c r="HV362" s="146">
        <f t="shared" si="1140"/>
        <v>163.81158989742411</v>
      </c>
      <c r="HW362" s="146">
        <f t="shared" si="1141"/>
        <v>174.6955188443155</v>
      </c>
      <c r="HX362" s="146">
        <f t="shared" si="1142"/>
        <v>185.57254463151477</v>
      </c>
      <c r="HY362" s="146">
        <f t="shared" si="1143"/>
        <v>196.44230470731929</v>
      </c>
      <c r="HZ362" s="146">
        <f t="shared" si="1144"/>
        <v>207.30444809860046</v>
      </c>
      <c r="IA362" s="146">
        <f t="shared" si="1145"/>
        <v>218.15863583095089</v>
      </c>
      <c r="IB362" s="146">
        <f t="shared" si="1146"/>
        <v>229.00454131078536</v>
      </c>
      <c r="IC362" s="146">
        <f t="shared" si="1147"/>
        <v>239.84185066894327</v>
      </c>
      <c r="ID362" s="146">
        <f t="shared" si="1148"/>
        <v>250.67026306551904</v>
      </c>
      <c r="IE362" s="146">
        <f t="shared" si="1149"/>
        <v>261.48949095586067</v>
      </c>
      <c r="IF362" s="146">
        <f t="shared" si="1150"/>
        <v>272.29926031782452</v>
      </c>
      <c r="IG362" s="146">
        <f t="shared" si="1151"/>
        <v>283.0993108406023</v>
      </c>
      <c r="IH362" s="146">
        <f t="shared" si="1152"/>
        <v>293.88939607555534</v>
      </c>
      <c r="II362" s="146">
        <f t="shared" si="1153"/>
        <v>304.66928354969241</v>
      </c>
      <c r="IJ362" s="146">
        <f t="shared" si="1154"/>
        <v>315.43875484254562</v>
      </c>
      <c r="IK362" s="146">
        <f t="shared" si="1155"/>
        <v>326.19760562736781</v>
      </c>
      <c r="IL362" s="146">
        <f t="shared" si="1156"/>
        <v>336.94564567766508</v>
      </c>
      <c r="IM362" s="146">
        <f t="shared" si="1157"/>
        <v>347.6826988402309</v>
      </c>
      <c r="IN362" s="146">
        <f t="shared" si="1158"/>
        <v>358.40860297593349</v>
      </c>
      <c r="IO362" s="146">
        <f t="shared" si="1159"/>
        <v>369.12320986958025</v>
      </c>
      <c r="IP362" s="146">
        <f t="shared" si="1160"/>
        <v>379.82638511032178</v>
      </c>
      <c r="IQ362" s="146">
        <f t="shared" si="1161"/>
        <v>390.51800794403658</v>
      </c>
      <c r="IR362" s="146">
        <f t="shared" si="1162"/>
        <v>401.19797109928908</v>
      </c>
      <c r="IS362" s="146">
        <f t="shared" si="1163"/>
        <v>411.86618058841128</v>
      </c>
      <c r="IT362" s="146">
        <f t="shared" si="1164"/>
        <v>422.52255548535049</v>
      </c>
      <c r="IU362" s="146">
        <f t="shared" si="1165"/>
        <v>433.1670276819184</v>
      </c>
      <c r="IV362" s="355">
        <f t="shared" si="1166"/>
        <v>443.79954162409075</v>
      </c>
      <c r="IW362" s="146">
        <f t="shared" si="1167"/>
        <v>454.4200540300177</v>
      </c>
      <c r="IX362" s="146">
        <f t="shared" si="1168"/>
        <v>465.02853359139283</v>
      </c>
      <c r="IY362" s="146">
        <f t="shared" si="1169"/>
        <v>475.62496065980224</v>
      </c>
      <c r="IZ362" s="146">
        <f t="shared" si="1170"/>
        <v>486.20932691967442</v>
      </c>
      <c r="JA362" s="146">
        <f t="shared" si="1171"/>
        <v>496.78163504939818</v>
      </c>
      <c r="JB362" s="146">
        <f t="shared" si="1172"/>
        <v>507.34189837215325</v>
      </c>
      <c r="JC362" s="146">
        <f t="shared" si="1173"/>
        <v>517.89014049795003</v>
      </c>
      <c r="JD362" s="146">
        <f t="shared" si="1174"/>
        <v>528.42639495833134</v>
      </c>
      <c r="JE362" s="146">
        <f t="shared" si="1175"/>
        <v>538.95070483512757</v>
      </c>
      <c r="JF362" s="146">
        <f t="shared" si="1176"/>
        <v>549.4631223846136</v>
      </c>
      <c r="JG362" s="146">
        <f t="shared" si="1177"/>
        <v>559.96370865835559</v>
      </c>
      <c r="JH362" s="146">
        <f t="shared" si="1178"/>
        <v>570.45253312195734</v>
      </c>
      <c r="JI362" s="146">
        <f t="shared" si="1179"/>
        <v>580.92967327288318</v>
      </c>
      <c r="JJ362" s="146">
        <f t="shared" si="1180"/>
        <v>591.39521425844168</v>
      </c>
      <c r="JK362" s="146">
        <f t="shared" si="1181"/>
        <v>601.84924849496463</v>
      </c>
      <c r="JL362" s="146">
        <f t="shared" si="1182"/>
        <v>612.29187528915236</v>
      </c>
      <c r="JM362" s="146">
        <f t="shared" si="1183"/>
        <v>622.72320046247421</v>
      </c>
      <c r="JN362" s="146">
        <f t="shared" si="1184"/>
        <v>633.14333597947552</v>
      </c>
      <c r="JO362" s="146">
        <f t="shared" si="1185"/>
        <v>643.55239958074378</v>
      </c>
      <c r="JQ362" s="267">
        <v>69.904382905422594</v>
      </c>
      <c r="JR362" s="273">
        <v>7000</v>
      </c>
      <c r="JS362" s="147">
        <f t="shared" si="1065"/>
        <v>53.0904768873854</v>
      </c>
      <c r="JT362" s="147">
        <f t="shared" si="1066"/>
        <v>63.139215024476336</v>
      </c>
      <c r="JU362" s="147">
        <f t="shared" si="1067"/>
        <v>73.220434278055194</v>
      </c>
      <c r="JV362" s="147">
        <f t="shared" si="1068"/>
        <v>83.334118218767031</v>
      </c>
      <c r="JW362" s="147">
        <f t="shared" si="1069"/>
        <v>93.480243911335862</v>
      </c>
      <c r="JX362" s="147">
        <f t="shared" si="1070"/>
        <v>103.6587819799561</v>
      </c>
      <c r="JY362" s="147">
        <f t="shared" si="1071"/>
        <v>113.86969669175451</v>
      </c>
      <c r="JZ362" s="147">
        <f t="shared" si="1072"/>
        <v>124.11294605787393</v>
      </c>
      <c r="KA362" s="147">
        <f t="shared" si="1073"/>
        <v>134.38848195163482</v>
      </c>
      <c r="KB362" s="147">
        <f t="shared" si="1074"/>
        <v>144.69625024314641</v>
      </c>
      <c r="KC362" s="147">
        <f t="shared" si="1075"/>
        <v>155.03619094965453</v>
      </c>
      <c r="KD362" s="147">
        <f t="shared" si="1076"/>
        <v>165.40823840084286</v>
      </c>
      <c r="KE362" s="147">
        <f t="shared" si="1077"/>
        <v>175.81232141823037</v>
      </c>
      <c r="KF362" s="147">
        <f t="shared" si="1078"/>
        <v>186.24836350775021</v>
      </c>
      <c r="KG362" s="147">
        <f t="shared" si="1079"/>
        <v>196.71628306454133</v>
      </c>
      <c r="KH362" s="147">
        <f t="shared" si="1080"/>
        <v>207.21599358893772</v>
      </c>
      <c r="KI362" s="147">
        <f t="shared" si="1081"/>
        <v>217.74740391260215</v>
      </c>
      <c r="KJ362" s="147">
        <f t="shared" si="1082"/>
        <v>228.31041843372398</v>
      </c>
      <c r="KK362" s="147">
        <f t="shared" si="1083"/>
        <v>238.90493736017785</v>
      </c>
      <c r="KL362" s="147">
        <f t="shared" si="1084"/>
        <v>249.53085695952777</v>
      </c>
      <c r="KM362" s="147">
        <f t="shared" si="1085"/>
        <v>260.18806981475655</v>
      </c>
      <c r="KN362" s="147">
        <f t="shared" si="1086"/>
        <v>270.87646508460313</v>
      </c>
      <c r="KO362" s="147">
        <f t="shared" si="1087"/>
        <v>281.5959287673997</v>
      </c>
      <c r="KP362" s="147">
        <f t="shared" si="1088"/>
        <v>292.34634396731985</v>
      </c>
      <c r="KQ362" s="147">
        <f t="shared" si="1089"/>
        <v>303.12759116197077</v>
      </c>
      <c r="KR362" s="147">
        <f t="shared" si="1090"/>
        <v>313.9395484702934</v>
      </c>
      <c r="KS362" s="147">
        <f t="shared" si="1091"/>
        <v>324.7820919197701</v>
      </c>
      <c r="KT362" s="147">
        <f t="shared" si="1092"/>
        <v>335.65509571198044</v>
      </c>
      <c r="KU362" s="147">
        <f t="shared" si="1093"/>
        <v>346.55843248558733</v>
      </c>
      <c r="KV362" s="147">
        <f t="shared" si="1094"/>
        <v>357.49197357589145</v>
      </c>
      <c r="KW362" s="147">
        <f t="shared" si="1095"/>
        <v>368.45558927013525</v>
      </c>
      <c r="KX362" s="147">
        <f t="shared" si="1096"/>
        <v>379.44914905779967</v>
      </c>
      <c r="KY362" s="147">
        <f t="shared" si="1097"/>
        <v>390.4725218751903</v>
      </c>
      <c r="KZ362" s="147">
        <f t="shared" si="1098"/>
        <v>401.52557634366701</v>
      </c>
      <c r="LA362" s="147">
        <f t="shared" si="1099"/>
        <v>412.60818100093343</v>
      </c>
      <c r="LB362" s="147">
        <f t="shared" si="1100"/>
        <v>423.72020452485913</v>
      </c>
      <c r="LC362" s="147">
        <f t="shared" si="1101"/>
        <v>434.86151594936831</v>
      </c>
      <c r="LD362" s="147">
        <f t="shared" si="1102"/>
        <v>446.03198487198898</v>
      </c>
      <c r="LE362" s="147">
        <f t="shared" si="1103"/>
        <v>457.2314816527113</v>
      </c>
      <c r="LF362" s="147">
        <f t="shared" si="1104"/>
        <v>468.45987760386515</v>
      </c>
      <c r="LG362" s="358">
        <f t="shared" si="1105"/>
        <v>479.71704517077694</v>
      </c>
      <c r="LH362" s="147">
        <f t="shared" si="1106"/>
        <v>491.00285810302466</v>
      </c>
      <c r="LI362" s="147">
        <f t="shared" si="1107"/>
        <v>502.31719161615604</v>
      </c>
      <c r="LJ362" s="147">
        <f t="shared" si="1108"/>
        <v>513.65992254378591</v>
      </c>
      <c r="LK362" s="147">
        <f t="shared" si="1109"/>
        <v>525.0309294800345</v>
      </c>
      <c r="LL362" s="147">
        <f t="shared" si="1110"/>
        <v>536.43009291231203</v>
      </c>
      <c r="LM362" s="147">
        <f t="shared" si="1111"/>
        <v>547.85729534449388</v>
      </c>
      <c r="LN362" s="147">
        <f t="shared" si="1112"/>
        <v>559.31242141057055</v>
      </c>
      <c r="LO362" s="147">
        <f t="shared" si="1113"/>
        <v>570.79535797888866</v>
      </c>
      <c r="LP362" s="147">
        <f t="shared" si="1114"/>
        <v>582.30599424713273</v>
      </c>
      <c r="LQ362" s="147">
        <f t="shared" si="1115"/>
        <v>593.84422182822539</v>
      </c>
      <c r="LR362" s="147">
        <f t="shared" si="1116"/>
        <v>605.40993482735098</v>
      </c>
      <c r="LS362" s="147">
        <f t="shared" si="1117"/>
        <v>617.00302991032584</v>
      </c>
      <c r="LT362" s="147">
        <f t="shared" si="1118"/>
        <v>628.62340636356612</v>
      </c>
      <c r="LU362" s="147">
        <f t="shared" si="1119"/>
        <v>640.27096614591505</v>
      </c>
      <c r="LV362" s="147">
        <f t="shared" si="1120"/>
        <v>651.94561393260858</v>
      </c>
      <c r="LW362" s="147">
        <f t="shared" si="1121"/>
        <v>663.64725715167287</v>
      </c>
      <c r="LX362" s="147">
        <f t="shared" si="1122"/>
        <v>675.37580601305467</v>
      </c>
      <c r="LY362" s="147">
        <f t="shared" si="1123"/>
        <v>687.13117353079372</v>
      </c>
      <c r="LZ362" s="147">
        <f t="shared" si="1124"/>
        <v>698.91327553855433</v>
      </c>
      <c r="MC362" s="267">
        <v>60</v>
      </c>
      <c r="MD362" s="273">
        <v>6000</v>
      </c>
      <c r="ME362" s="145">
        <f t="shared" si="1186"/>
        <v>1.6887351323878235E-2</v>
      </c>
      <c r="MF362" s="145">
        <f t="shared" si="1186"/>
        <v>3.3773985526840959E-2</v>
      </c>
      <c r="MG362" s="145">
        <f t="shared" si="1186"/>
        <v>5.0659186744444223E-2</v>
      </c>
      <c r="MH362" s="145">
        <f t="shared" si="1186"/>
        <v>6.7542241620694873E-2</v>
      </c>
      <c r="MI362" s="145">
        <f t="shared" si="1186"/>
        <v>8.4422440550450034E-2</v>
      </c>
      <c r="MJ362" s="145">
        <f t="shared" si="1186"/>
        <v>0.10129907890808995</v>
      </c>
      <c r="MK362" s="145">
        <f t="shared" si="1186"/>
        <v>0.11817145825759477</v>
      </c>
      <c r="ML362" s="145">
        <f t="shared" si="1186"/>
        <v>0.13503888753997481</v>
      </c>
      <c r="MM362" s="145">
        <f t="shared" si="1186"/>
        <v>0.15190068423355957</v>
      </c>
      <c r="MN362" s="145">
        <f t="shared" si="1186"/>
        <v>0.16875617548326249</v>
      </c>
      <c r="MO362" s="145">
        <f t="shared" si="1187"/>
        <v>0.18560469919485104</v>
      </c>
      <c r="MP362" s="145">
        <f t="shared" si="1187"/>
        <v>0.20244560509071002</v>
      </c>
      <c r="MQ362" s="145">
        <f t="shared" si="1187"/>
        <v>0.21927825572361381</v>
      </c>
      <c r="MR362" s="145">
        <f t="shared" si="1187"/>
        <v>0.23610202744539943</v>
      </c>
      <c r="MS362" s="145">
        <f t="shared" si="1187"/>
        <v>0.25291631132772918</v>
      </c>
      <c r="MT362" s="145">
        <f t="shared" si="1187"/>
        <v>0.26972051403233982</v>
      </c>
      <c r="MU362" s="145">
        <f t="shared" si="1187"/>
        <v>0.28651405862852891</v>
      </c>
      <c r="MV362" s="145">
        <f t="shared" si="1187"/>
        <v>0.30329638535590736</v>
      </c>
      <c r="MW362" s="145">
        <f t="shared" si="1187"/>
        <v>0.32006695233078358</v>
      </c>
      <c r="MX362" s="145">
        <f t="shared" si="1187"/>
        <v>0.33682523619484811</v>
      </c>
      <c r="MY362" s="145">
        <f t="shared" si="1188"/>
        <v>0.35357073270511713</v>
      </c>
      <c r="MZ362" s="145">
        <f t="shared" si="1188"/>
        <v>0.37030295726443618</v>
      </c>
      <c r="NA362" s="145">
        <f t="shared" si="1188"/>
        <v>0.38702144539212185</v>
      </c>
      <c r="NB362" s="145">
        <f t="shared" si="1188"/>
        <v>0.40372575313464948</v>
      </c>
      <c r="NC362" s="145">
        <f t="shared" si="1188"/>
        <v>0.42041545741652203</v>
      </c>
      <c r="ND362" s="145">
        <f t="shared" si="1188"/>
        <v>0.43709015633180937</v>
      </c>
      <c r="NE362" s="145">
        <f t="shared" si="1188"/>
        <v>0.45374946937702776</v>
      </c>
      <c r="NF362" s="145">
        <f t="shared" si="1188"/>
        <v>0.47039303762634371</v>
      </c>
      <c r="NG362" s="145">
        <f t="shared" si="1188"/>
        <v>0.48702052385026651</v>
      </c>
      <c r="NH362" s="145">
        <f t="shared" si="1188"/>
        <v>0.50363161257925426</v>
      </c>
      <c r="NI362" s="145">
        <f t="shared" si="1189"/>
        <v>0.52022601011380032</v>
      </c>
      <c r="NJ362" s="145">
        <f t="shared" si="1189"/>
        <v>0.53680344448279904</v>
      </c>
      <c r="NK362" s="145">
        <f t="shared" si="1189"/>
        <v>0.55336366535212467</v>
      </c>
      <c r="NL362" s="145">
        <f t="shared" si="1189"/>
        <v>0.56990644388546707</v>
      </c>
      <c r="NM362" s="145">
        <f t="shared" si="1189"/>
        <v>0.58643157255968181</v>
      </c>
      <c r="NN362" s="145">
        <f t="shared" si="1189"/>
        <v>0.60293886493687998</v>
      </c>
      <c r="NO362" s="145">
        <f t="shared" si="1189"/>
        <v>0.61942815539571705</v>
      </c>
      <c r="NP362" s="145">
        <f t="shared" si="1189"/>
        <v>0.63589929882427298</v>
      </c>
      <c r="NQ362" s="145">
        <f t="shared" si="1189"/>
        <v>0.65235217027706183</v>
      </c>
      <c r="NR362" s="145">
        <f t="shared" si="1189"/>
        <v>0.66878666459869263</v>
      </c>
      <c r="NS362" s="145">
        <f t="shared" si="1190"/>
        <v>0.68520269601673067</v>
      </c>
      <c r="NT362" s="145">
        <f t="shared" si="1190"/>
        <v>0.70160019770632065</v>
      </c>
      <c r="NU362" s="145">
        <f t="shared" si="1190"/>
        <v>0.71797912132911612</v>
      </c>
      <c r="NV362" s="145">
        <f t="shared" si="1190"/>
        <v>0.73433943654901956</v>
      </c>
      <c r="NW362" s="145">
        <f t="shared" si="1190"/>
        <v>0.75068113052723451</v>
      </c>
      <c r="NX362" s="145">
        <f t="shared" si="1190"/>
        <v>0.76700420739904951</v>
      </c>
      <c r="NY362" s="145">
        <f t="shared" si="1190"/>
        <v>0.78330868773473983</v>
      </c>
      <c r="NZ362" s="145">
        <f t="shared" si="1190"/>
        <v>0.79959460798689563</v>
      </c>
      <c r="OA362" s="145">
        <f t="shared" si="1190"/>
        <v>0.81586201992642082</v>
      </c>
      <c r="OB362" s="145">
        <f t="shared" si="1190"/>
        <v>0.83211099006935185</v>
      </c>
      <c r="OC362" s="145">
        <f t="shared" si="1191"/>
        <v>0.84834159909657481</v>
      </c>
      <c r="OD362" s="145">
        <f t="shared" si="1191"/>
        <v>0.86455394126843466</v>
      </c>
      <c r="OE362" s="145">
        <f t="shared" si="1191"/>
        <v>0.88074812383609868</v>
      </c>
      <c r="OF362" s="145">
        <f t="shared" si="1191"/>
        <v>0.89692426645149659</v>
      </c>
      <c r="OG362" s="145">
        <f t="shared" si="1191"/>
        <v>0.91308250057750728</v>
      </c>
      <c r="OH362" s="145">
        <f t="shared" si="1191"/>
        <v>0.92922296889999167</v>
      </c>
      <c r="OI362" s="145">
        <f t="shared" si="1191"/>
        <v>0.94534582474317042</v>
      </c>
      <c r="OJ362" s="145">
        <f t="shared" si="1191"/>
        <v>0.96145123148971789</v>
      </c>
      <c r="OK362" s="145">
        <f t="shared" si="1191"/>
        <v>0.97753936200688873</v>
      </c>
      <c r="OL362" s="145">
        <f t="shared" si="1191"/>
        <v>0.99361039807983687</v>
      </c>
    </row>
    <row r="363" spans="55:402">
      <c r="BC363"/>
      <c r="BD363"/>
      <c r="BH363" s="173"/>
      <c r="BI363" s="182"/>
      <c r="BJ363" s="91">
        <f t="shared" si="1192"/>
        <v>0</v>
      </c>
      <c r="BK363" s="193">
        <f t="shared" si="1192"/>
        <v>0</v>
      </c>
      <c r="BL363" s="91">
        <f t="shared" si="1192"/>
        <v>288.14999999999998</v>
      </c>
      <c r="BM363" s="116">
        <f t="shared" si="1192"/>
        <v>0</v>
      </c>
      <c r="BN363" s="116"/>
      <c r="BO363" s="107"/>
      <c r="BP363" s="217">
        <v>7000</v>
      </c>
      <c r="BQ363" s="220">
        <v>2.1335999999999999</v>
      </c>
      <c r="BR363" s="284">
        <v>70</v>
      </c>
      <c r="BS363" s="113"/>
      <c r="BT363" s="104"/>
      <c r="BU363" s="256"/>
      <c r="BV363" s="213">
        <f t="shared" si="1193"/>
        <v>1.131599999999878</v>
      </c>
      <c r="BW363" s="215">
        <f t="shared" si="1194"/>
        <v>274.28159999999986</v>
      </c>
      <c r="BX363" s="117"/>
      <c r="BY363" s="101">
        <f t="shared" si="1125"/>
        <v>645.36427200732203</v>
      </c>
      <c r="BZ363" s="113"/>
      <c r="CA363" s="141">
        <f t="shared" si="1195"/>
        <v>0.77162956278317985</v>
      </c>
      <c r="CB363" s="163">
        <f t="shared" si="1196"/>
        <v>0.81064518551726894</v>
      </c>
      <c r="CC363" s="159">
        <f t="shared" si="1197"/>
        <v>0.95187090057261803</v>
      </c>
      <c r="CD363" s="170"/>
      <c r="CH363" s="267">
        <v>79.888704423582453</v>
      </c>
      <c r="CI363" s="273">
        <v>8000</v>
      </c>
      <c r="CJ363" s="145">
        <f t="shared" si="945"/>
        <v>1.7540757567551125E-2</v>
      </c>
      <c r="CK363" s="145">
        <f t="shared" si="946"/>
        <v>3.5080474462881324E-2</v>
      </c>
      <c r="CL363" s="145">
        <f t="shared" si="947"/>
        <v>5.2618111994922334E-2</v>
      </c>
      <c r="CM363" s="145">
        <f t="shared" si="948"/>
        <v>7.0152635426704676E-2</v>
      </c>
      <c r="CN363" s="145">
        <f t="shared" si="949"/>
        <v>8.7683015931837832E-2</v>
      </c>
      <c r="CO363" s="145">
        <f t="shared" si="950"/>
        <v>0.10520823252667076</v>
      </c>
      <c r="CP363" s="145">
        <f t="shared" si="951"/>
        <v>0.12272727396997926</v>
      </c>
      <c r="CQ363" s="145">
        <f t="shared" si="952"/>
        <v>0.14023914062288989</v>
      </c>
      <c r="CR363" s="145">
        <f t="shared" si="953"/>
        <v>0.15774284626142113</v>
      </c>
      <c r="CS363" s="145">
        <f t="shared" si="954"/>
        <v>0.1752374198348734</v>
      </c>
      <c r="CT363" s="145">
        <f t="shared" si="955"/>
        <v>0.19272190716329715</v>
      </c>
      <c r="CU363" s="145">
        <f t="shared" si="956"/>
        <v>0.21019537256808404</v>
      </c>
      <c r="CV363" s="145">
        <f t="shared" si="957"/>
        <v>0.2276569004298227</v>
      </c>
      <c r="CW363" s="145">
        <f t="shared" si="958"/>
        <v>0.24510559666835005</v>
      </c>
      <c r="CX363" s="145">
        <f t="shared" si="959"/>
        <v>0.26254059014031278</v>
      </c>
      <c r="CY363" s="145">
        <f t="shared" si="960"/>
        <v>0.2799610339501743</v>
      </c>
      <c r="CZ363" s="145">
        <f t="shared" si="961"/>
        <v>0.29736610667113034</v>
      </c>
      <c r="DA363" s="145">
        <f t="shared" si="962"/>
        <v>0.31475501347300949</v>
      </c>
      <c r="DB363" s="145">
        <f t="shared" si="963"/>
        <v>0.33212698715477218</v>
      </c>
      <c r="DC363" s="145">
        <f t="shared" si="964"/>
        <v>0.34948128907988529</v>
      </c>
      <c r="DD363" s="145">
        <f t="shared" si="965"/>
        <v>0.36681721001330403</v>
      </c>
      <c r="DE363" s="145">
        <f t="shared" si="966"/>
        <v>0.38413407085949353</v>
      </c>
      <c r="DF363" s="145">
        <f t="shared" si="967"/>
        <v>0.4014312233013323</v>
      </c>
      <c r="DG363" s="145">
        <f t="shared" si="968"/>
        <v>0.41870805034039021</v>
      </c>
      <c r="DH363" s="145">
        <f t="shared" si="969"/>
        <v>0.43596396673947529</v>
      </c>
      <c r="DI363" s="145">
        <f t="shared" si="970"/>
        <v>0.4531984193688941</v>
      </c>
      <c r="DJ363" s="145">
        <f t="shared" si="971"/>
        <v>0.47041088745824733</v>
      </c>
      <c r="DK363" s="145">
        <f t="shared" si="972"/>
        <v>0.48760088275607799</v>
      </c>
      <c r="DL363" s="145">
        <f t="shared" si="973"/>
        <v>0.50476794959994675</v>
      </c>
      <c r="DM363" s="145">
        <f t="shared" si="974"/>
        <v>0.52191166490000329</v>
      </c>
      <c r="DN363" s="145">
        <f t="shared" si="975"/>
        <v>0.53903163803926601</v>
      </c>
      <c r="DO363" s="145">
        <f t="shared" si="976"/>
        <v>0.55612751069421473</v>
      </c>
      <c r="DP363" s="145">
        <f t="shared" si="977"/>
        <v>0.57319895657947362</v>
      </c>
      <c r="DQ363" s="145">
        <f t="shared" si="978"/>
        <v>0.59024568112054387</v>
      </c>
      <c r="DR363" s="145">
        <f t="shared" si="979"/>
        <v>0.60726742105875453</v>
      </c>
      <c r="DS363" s="145">
        <f t="shared" si="980"/>
        <v>0.62426394399264451</v>
      </c>
      <c r="DT363" s="145">
        <f t="shared" si="981"/>
        <v>0.64123504786017138</v>
      </c>
      <c r="DU363" s="145">
        <f t="shared" si="982"/>
        <v>0.65818056036609707</v>
      </c>
      <c r="DV363" s="145">
        <f t="shared" si="983"/>
        <v>0.67510033835900407</v>
      </c>
      <c r="DW363" s="145">
        <f t="shared" si="984"/>
        <v>0.69199426716235324</v>
      </c>
      <c r="DX363" s="145">
        <f t="shared" si="985"/>
        <v>0.70886225986396434</v>
      </c>
      <c r="DY363" s="145">
        <f t="shared" si="986"/>
        <v>0.72570425656826199</v>
      </c>
      <c r="DZ363" s="145">
        <f t="shared" si="987"/>
        <v>0.74252022361554415</v>
      </c>
      <c r="EA363" s="145">
        <f t="shared" si="988"/>
        <v>0.75931015277241976</v>
      </c>
      <c r="EB363" s="145">
        <f t="shared" si="989"/>
        <v>0.77607406039747029</v>
      </c>
      <c r="EC363" s="145">
        <f t="shared" si="990"/>
        <v>0.79281198658604657</v>
      </c>
      <c r="ED363" s="145">
        <f t="shared" si="991"/>
        <v>0.80952399429796984</v>
      </c>
      <c r="EE363" s="145">
        <f t="shared" si="992"/>
        <v>0.82621016847174544</v>
      </c>
      <c r="EF363" s="145">
        <f t="shared" si="993"/>
        <v>0.84287061512876049</v>
      </c>
      <c r="EG363" s="145">
        <f t="shared" si="994"/>
        <v>0.85950546047071053</v>
      </c>
      <c r="EH363" s="145">
        <f t="shared" si="995"/>
        <v>0.87611484997338795</v>
      </c>
      <c r="EI363" s="145">
        <f t="shared" si="996"/>
        <v>0.89269894747974499</v>
      </c>
      <c r="EJ363" s="145">
        <f t="shared" si="997"/>
        <v>0.90925793429495472</v>
      </c>
      <c r="EK363" s="145">
        <f t="shared" si="998"/>
        <v>0.92579200828604502</v>
      </c>
      <c r="EL363" s="145">
        <f t="shared" si="999"/>
        <v>0.94230138298846322</v>
      </c>
      <c r="EM363" s="145">
        <f t="shared" si="1000"/>
        <v>0.95878628672176236</v>
      </c>
      <c r="EN363" s="145">
        <f t="shared" si="1001"/>
        <v>0.975246961716422</v>
      </c>
      <c r="EO363" s="145">
        <f t="shared" si="1002"/>
        <v>0.99168366325363322</v>
      </c>
      <c r="EP363" s="145">
        <f t="shared" si="1003"/>
        <v>1.0080966588197153</v>
      </c>
      <c r="EQ363" s="145">
        <f t="shared" si="1004"/>
        <v>1.0244862272766566</v>
      </c>
      <c r="ET363" s="267">
        <v>79.888704423582453</v>
      </c>
      <c r="EU363" s="273">
        <v>8000</v>
      </c>
      <c r="EV363" s="146">
        <f t="shared" si="1005"/>
        <v>272.31715617808146</v>
      </c>
      <c r="EW363" s="146">
        <f t="shared" si="1006"/>
        <v>272.36742073588897</v>
      </c>
      <c r="EX363" s="146">
        <f t="shared" si="1007"/>
        <v>272.45118175605484</v>
      </c>
      <c r="EY363" s="146">
        <f t="shared" si="1008"/>
        <v>272.56841941604443</v>
      </c>
      <c r="EZ363" s="146">
        <f t="shared" si="1009"/>
        <v>272.71910604753162</v>
      </c>
      <c r="FA363" s="146">
        <f t="shared" si="1010"/>
        <v>272.90320621904453</v>
      </c>
      <c r="FB363" s="146">
        <f t="shared" si="1011"/>
        <v>273.1206768414051</v>
      </c>
      <c r="FC363" s="146">
        <f t="shared" si="1012"/>
        <v>273.37146729536289</v>
      </c>
      <c r="FD363" s="146">
        <f t="shared" si="1013"/>
        <v>273.65551958069511</v>
      </c>
      <c r="FE363" s="146">
        <f t="shared" si="1014"/>
        <v>273.9727684859356</v>
      </c>
      <c r="FF363" s="146">
        <f t="shared" si="1015"/>
        <v>274.32314177778437</v>
      </c>
      <c r="FG363" s="146">
        <f t="shared" si="1016"/>
        <v>274.70656040915389</v>
      </c>
      <c r="FH363" s="146">
        <f t="shared" si="1017"/>
        <v>275.12293874471607</v>
      </c>
      <c r="FI363" s="146">
        <f t="shared" si="1018"/>
        <v>275.57218480273849</v>
      </c>
      <c r="FJ363" s="146">
        <f t="shared" si="1019"/>
        <v>276.0542005119276</v>
      </c>
      <c r="FK363" s="146">
        <f t="shared" si="1020"/>
        <v>276.56888198194264</v>
      </c>
      <c r="FL363" s="146">
        <f t="shared" si="1021"/>
        <v>277.11611978619476</v>
      </c>
      <c r="FM363" s="146">
        <f t="shared" si="1022"/>
        <v>277.69579925551557</v>
      </c>
      <c r="FN363" s="146">
        <f t="shared" si="1023"/>
        <v>278.30780078125241</v>
      </c>
      <c r="FO363" s="146">
        <f t="shared" si="1024"/>
        <v>278.95200012634001</v>
      </c>
      <c r="FP363" s="146">
        <f t="shared" si="1025"/>
        <v>279.6282687428926</v>
      </c>
      <c r="FQ363" s="146">
        <f t="shared" si="1026"/>
        <v>280.33647409487503</v>
      </c>
      <c r="FR363" s="146">
        <f t="shared" si="1027"/>
        <v>281.07647998442599</v>
      </c>
      <c r="FS363" s="146">
        <f t="shared" si="1028"/>
        <v>281.84814688043946</v>
      </c>
      <c r="FT363" s="146">
        <f t="shared" si="1029"/>
        <v>282.65133224804384</v>
      </c>
      <c r="FU363" s="146">
        <f t="shared" si="1030"/>
        <v>283.485890877668</v>
      </c>
      <c r="FV363" s="146">
        <f t="shared" si="1031"/>
        <v>284.35167521242994</v>
      </c>
      <c r="FW363" s="146">
        <f t="shared" si="1032"/>
        <v>285.24853567265052</v>
      </c>
      <c r="FX363" s="146">
        <f t="shared" si="1033"/>
        <v>286.17632097634845</v>
      </c>
      <c r="FY363" s="146">
        <f t="shared" si="1034"/>
        <v>287.13487845465318</v>
      </c>
      <c r="FZ363" s="146">
        <f t="shared" si="1035"/>
        <v>288.12405436113363</v>
      </c>
      <c r="GA363" s="146">
        <f t="shared" si="1036"/>
        <v>289.1436941741249</v>
      </c>
      <c r="GB363" s="146">
        <f t="shared" si="1037"/>
        <v>290.19364289120733</v>
      </c>
      <c r="GC363" s="146">
        <f t="shared" si="1038"/>
        <v>291.27374531507297</v>
      </c>
      <c r="GD363" s="146">
        <f t="shared" si="1039"/>
        <v>292.38384633009491</v>
      </c>
      <c r="GE363" s="146">
        <f t="shared" si="1040"/>
        <v>293.52379116899101</v>
      </c>
      <c r="GF363" s="146">
        <f t="shared" si="1041"/>
        <v>294.69342566905749</v>
      </c>
      <c r="GG363" s="146">
        <f t="shared" si="1042"/>
        <v>295.89259651751883</v>
      </c>
      <c r="GH363" s="146">
        <f t="shared" si="1043"/>
        <v>297.12115148562117</v>
      </c>
      <c r="GI363" s="146">
        <f t="shared" si="1044"/>
        <v>298.37893965116683</v>
      </c>
      <c r="GJ363" s="355">
        <f t="shared" si="1045"/>
        <v>299.66581160925756</v>
      </c>
      <c r="GK363" s="146">
        <f t="shared" si="1046"/>
        <v>300.98161967108376</v>
      </c>
      <c r="GL363" s="146">
        <f t="shared" si="1047"/>
        <v>302.32621805065855</v>
      </c>
      <c r="GM363" s="146">
        <f t="shared" si="1048"/>
        <v>303.69946303945687</v>
      </c>
      <c r="GN363" s="146">
        <f t="shared" si="1049"/>
        <v>305.10121316897573</v>
      </c>
      <c r="GO363" s="146">
        <f t="shared" si="1050"/>
        <v>306.53132936128554</v>
      </c>
      <c r="GP363" s="146">
        <f t="shared" si="1051"/>
        <v>307.98967506768946</v>
      </c>
      <c r="GQ363" s="146">
        <f t="shared" si="1052"/>
        <v>309.47611639565281</v>
      </c>
      <c r="GR363" s="146">
        <f t="shared" si="1053"/>
        <v>310.99052222420653</v>
      </c>
      <c r="GS363" s="146">
        <f t="shared" si="1054"/>
        <v>312.53276430806136</v>
      </c>
      <c r="GT363" s="146">
        <f t="shared" si="1055"/>
        <v>314.10271737070661</v>
      </c>
      <c r="GU363" s="146">
        <f t="shared" si="1056"/>
        <v>315.70025918679318</v>
      </c>
      <c r="GV363" s="146">
        <f t="shared" si="1057"/>
        <v>317.32527065412489</v>
      </c>
      <c r="GW363" s="146">
        <f t="shared" si="1058"/>
        <v>318.97763585560682</v>
      </c>
      <c r="GX363" s="146">
        <f t="shared" si="1059"/>
        <v>320.65724211151365</v>
      </c>
      <c r="GY363" s="146">
        <f t="shared" si="1060"/>
        <v>322.36398002245807</v>
      </c>
      <c r="GZ363" s="146">
        <f t="shared" si="1061"/>
        <v>324.09774350344986</v>
      </c>
      <c r="HA363" s="146">
        <f t="shared" si="1062"/>
        <v>325.85842980944625</v>
      </c>
      <c r="HB363" s="146">
        <f t="shared" si="1063"/>
        <v>327.6459395527981</v>
      </c>
      <c r="HC363" s="146">
        <f t="shared" si="1064"/>
        <v>329.46017671300291</v>
      </c>
      <c r="HF363" s="267">
        <v>69.904382905422594</v>
      </c>
      <c r="HG363" s="273">
        <v>7000</v>
      </c>
      <c r="HH363" s="146">
        <f t="shared" si="1126"/>
        <v>11.106573639281821</v>
      </c>
      <c r="HI363" s="146">
        <f t="shared" si="1127"/>
        <v>22.212584102503545</v>
      </c>
      <c r="HJ363" s="146">
        <f t="shared" si="1128"/>
        <v>33.317469242028096</v>
      </c>
      <c r="HK363" s="146">
        <f t="shared" si="1129"/>
        <v>44.420668963265342</v>
      </c>
      <c r="HL363" s="146">
        <f t="shared" si="1130"/>
        <v>55.521626240903124</v>
      </c>
      <c r="HM363" s="146">
        <f t="shared" si="1131"/>
        <v>66.619788123348243</v>
      </c>
      <c r="HN363" s="146">
        <f t="shared" si="1132"/>
        <v>77.714606721128931</v>
      </c>
      <c r="HO363" s="146">
        <f t="shared" si="1133"/>
        <v>88.805540175684214</v>
      </c>
      <c r="HP363" s="146">
        <f t="shared" si="1134"/>
        <v>99.892053604804815</v>
      </c>
      <c r="HQ363" s="146">
        <f t="shared" si="1135"/>
        <v>110.97362002133467</v>
      </c>
      <c r="HR363" s="146">
        <f t="shared" si="1136"/>
        <v>122.04972122176292</v>
      </c>
      <c r="HS363" s="146">
        <f t="shared" si="1137"/>
        <v>133.11984864172101</v>
      </c>
      <c r="HT363" s="146">
        <f t="shared" si="1138"/>
        <v>144.18350417543419</v>
      </c>
      <c r="HU363" s="146">
        <f t="shared" si="1139"/>
        <v>155.24020095655109</v>
      </c>
      <c r="HV363" s="146">
        <f t="shared" si="1140"/>
        <v>166.28946409795554</v>
      </c>
      <c r="HW363" s="146">
        <f t="shared" si="1141"/>
        <v>177.33083138847297</v>
      </c>
      <c r="HX363" s="146">
        <f t="shared" si="1142"/>
        <v>188.36385394458821</v>
      </c>
      <c r="HY363" s="146">
        <f t="shared" si="1143"/>
        <v>199.38809681563362</v>
      </c>
      <c r="HZ363" s="146">
        <f t="shared" si="1144"/>
        <v>210.40313954114623</v>
      </c>
      <c r="IA363" s="146">
        <f t="shared" si="1145"/>
        <v>221.40857665937625</v>
      </c>
      <c r="IB363" s="146">
        <f t="shared" si="1146"/>
        <v>232.40401816621724</v>
      </c>
      <c r="IC363" s="146">
        <f t="shared" si="1147"/>
        <v>243.38908992409307</v>
      </c>
      <c r="ID363" s="146">
        <f t="shared" si="1148"/>
        <v>254.3634340205912</v>
      </c>
      <c r="IE363" s="146">
        <f t="shared" si="1149"/>
        <v>265.32670907691545</v>
      </c>
      <c r="IF363" s="146">
        <f t="shared" si="1150"/>
        <v>276.27859050646367</v>
      </c>
      <c r="IG363" s="146">
        <f t="shared" si="1151"/>
        <v>287.2187707240642</v>
      </c>
      <c r="IH363" s="146">
        <f t="shared" si="1152"/>
        <v>298.14695930664539</v>
      </c>
      <c r="II363" s="146">
        <f t="shared" si="1153"/>
        <v>309.06288310631749</v>
      </c>
      <c r="IJ363" s="146">
        <f t="shared" si="1154"/>
        <v>319.96628631701191</v>
      </c>
      <c r="IK363" s="146">
        <f t="shared" si="1155"/>
        <v>330.85693049605806</v>
      </c>
      <c r="IL363" s="146">
        <f t="shared" si="1156"/>
        <v>341.73459454216948</v>
      </c>
      <c r="IM363" s="146">
        <f t="shared" si="1157"/>
        <v>352.59907463150324</v>
      </c>
      <c r="IN363" s="146">
        <f t="shared" si="1158"/>
        <v>363.45018411357228</v>
      </c>
      <c r="IO363" s="146">
        <f t="shared" si="1159"/>
        <v>374.28775336887242</v>
      </c>
      <c r="IP363" s="146">
        <f t="shared" si="1160"/>
        <v>385.11162963022167</v>
      </c>
      <c r="IQ363" s="146">
        <f t="shared" si="1161"/>
        <v>395.92167676984315</v>
      </c>
      <c r="IR363" s="146">
        <f t="shared" si="1162"/>
        <v>406.71777505430526</v>
      </c>
      <c r="IS363" s="146">
        <f t="shared" si="1163"/>
        <v>417.49982086947006</v>
      </c>
      <c r="IT363" s="146">
        <f t="shared" si="1164"/>
        <v>428.26772641761795</v>
      </c>
      <c r="IU363" s="146">
        <f t="shared" si="1165"/>
        <v>439.02141938895295</v>
      </c>
      <c r="IV363" s="355">
        <f t="shared" si="1166"/>
        <v>449.76084260965592</v>
      </c>
      <c r="IW363" s="146">
        <f t="shared" si="1167"/>
        <v>460.48595366868801</v>
      </c>
      <c r="IX363" s="146">
        <f t="shared" si="1168"/>
        <v>471.19672452547843</v>
      </c>
      <c r="IY363" s="146">
        <f t="shared" si="1169"/>
        <v>481.89314110061758</v>
      </c>
      <c r="IZ363" s="146">
        <f t="shared" si="1170"/>
        <v>492.57520285163048</v>
      </c>
      <c r="JA363" s="146">
        <f t="shared" si="1171"/>
        <v>503.24292233585305</v>
      </c>
      <c r="JB363" s="146">
        <f t="shared" si="1172"/>
        <v>513.89632476236045</v>
      </c>
      <c r="JC363" s="146">
        <f t="shared" si="1173"/>
        <v>524.53544753485164</v>
      </c>
      <c r="JD363" s="146">
        <f t="shared" si="1174"/>
        <v>535.16033978729899</v>
      </c>
      <c r="JE363" s="146">
        <f t="shared" si="1175"/>
        <v>545.77106191411008</v>
      </c>
      <c r="JF363" s="146">
        <f t="shared" si="1176"/>
        <v>556.36768509645788</v>
      </c>
      <c r="JG363" s="146">
        <f t="shared" si="1177"/>
        <v>566.95029082636381</v>
      </c>
      <c r="JH363" s="146">
        <f t="shared" si="1178"/>
        <v>577.5189704300102</v>
      </c>
      <c r="JI363" s="146">
        <f t="shared" si="1179"/>
        <v>588.07382459169355</v>
      </c>
      <c r="JJ363" s="146">
        <f t="shared" si="1180"/>
        <v>598.61496287973273</v>
      </c>
      <c r="JK363" s="146">
        <f t="shared" si="1181"/>
        <v>609.14250327554157</v>
      </c>
      <c r="JL363" s="146">
        <f t="shared" si="1182"/>
        <v>619.65657170702502</v>
      </c>
      <c r="JM363" s="146">
        <f t="shared" si="1183"/>
        <v>630.1573015873239</v>
      </c>
      <c r="JN363" s="146">
        <f t="shared" si="1184"/>
        <v>640.64483335988575</v>
      </c>
      <c r="JO363" s="146">
        <f t="shared" si="1185"/>
        <v>651.11931405073335</v>
      </c>
      <c r="JQ363" s="267">
        <v>79.888704423582453</v>
      </c>
      <c r="JR363" s="273">
        <v>8000</v>
      </c>
      <c r="JS363" s="147">
        <f t="shared" si="1065"/>
        <v>57.100378832230959</v>
      </c>
      <c r="JT363" s="147">
        <f t="shared" si="1066"/>
        <v>67.150643390038468</v>
      </c>
      <c r="JU363" s="147">
        <f t="shared" si="1067"/>
        <v>77.234404410204334</v>
      </c>
      <c r="JV363" s="147">
        <f t="shared" si="1068"/>
        <v>87.351642070193932</v>
      </c>
      <c r="JW363" s="147">
        <f t="shared" si="1069"/>
        <v>97.502328701681122</v>
      </c>
      <c r="JX363" s="147">
        <f t="shared" si="1070"/>
        <v>107.68642887319403</v>
      </c>
      <c r="JY363" s="147">
        <f t="shared" si="1071"/>
        <v>117.9038994955546</v>
      </c>
      <c r="JZ363" s="147">
        <f t="shared" si="1072"/>
        <v>128.15468994951237</v>
      </c>
      <c r="KA363" s="147">
        <f t="shared" si="1073"/>
        <v>138.4387422348446</v>
      </c>
      <c r="KB363" s="147">
        <f t="shared" si="1074"/>
        <v>148.75599114008509</v>
      </c>
      <c r="KC363" s="147">
        <f t="shared" si="1075"/>
        <v>159.10636443193386</v>
      </c>
      <c r="KD363" s="147">
        <f t="shared" si="1076"/>
        <v>169.48978306330338</v>
      </c>
      <c r="KE363" s="147">
        <f t="shared" si="1077"/>
        <v>179.90616139886555</v>
      </c>
      <c r="KF363" s="147">
        <f t="shared" si="1078"/>
        <v>190.35540745688797</v>
      </c>
      <c r="KG363" s="147">
        <f t="shared" si="1079"/>
        <v>200.83742316607709</v>
      </c>
      <c r="KH363" s="147">
        <f t="shared" si="1080"/>
        <v>211.35210463609212</v>
      </c>
      <c r="KI363" s="147">
        <f t="shared" si="1081"/>
        <v>221.89934244034424</v>
      </c>
      <c r="KJ363" s="147">
        <f t="shared" si="1082"/>
        <v>232.47902190966505</v>
      </c>
      <c r="KK363" s="147">
        <f t="shared" si="1083"/>
        <v>243.09102343540189</v>
      </c>
      <c r="KL363" s="147">
        <f t="shared" si="1084"/>
        <v>253.73522278048949</v>
      </c>
      <c r="KM363" s="147">
        <f t="shared" si="1085"/>
        <v>264.41149139704208</v>
      </c>
      <c r="KN363" s="147">
        <f t="shared" si="1086"/>
        <v>275.11969674902451</v>
      </c>
      <c r="KO363" s="147">
        <f t="shared" si="1087"/>
        <v>285.85970263857547</v>
      </c>
      <c r="KP363" s="147">
        <f t="shared" si="1088"/>
        <v>296.63136953458894</v>
      </c>
      <c r="KQ363" s="147">
        <f t="shared" si="1089"/>
        <v>307.43455490219333</v>
      </c>
      <c r="KR363" s="147">
        <f t="shared" si="1090"/>
        <v>318.26911353181748</v>
      </c>
      <c r="KS363" s="147">
        <f t="shared" si="1091"/>
        <v>329.13489786657942</v>
      </c>
      <c r="KT363" s="147">
        <f t="shared" si="1092"/>
        <v>340.0317583268</v>
      </c>
      <c r="KU363" s="147">
        <f t="shared" si="1093"/>
        <v>350.95954363049793</v>
      </c>
      <c r="KV363" s="147">
        <f t="shared" si="1094"/>
        <v>361.91810110880266</v>
      </c>
      <c r="KW363" s="147">
        <f t="shared" si="1095"/>
        <v>372.90727701528311</v>
      </c>
      <c r="KX363" s="147">
        <f t="shared" si="1096"/>
        <v>383.92691682827439</v>
      </c>
      <c r="KY363" s="147">
        <f t="shared" si="1097"/>
        <v>394.97686554535682</v>
      </c>
      <c r="KZ363" s="147">
        <f t="shared" si="1098"/>
        <v>406.05696796922246</v>
      </c>
      <c r="LA363" s="147">
        <f t="shared" si="1099"/>
        <v>417.16706898424439</v>
      </c>
      <c r="LB363" s="147">
        <f t="shared" si="1100"/>
        <v>428.30701382314049</v>
      </c>
      <c r="LC363" s="147">
        <f t="shared" si="1101"/>
        <v>439.47664832320697</v>
      </c>
      <c r="LD363" s="147">
        <f t="shared" si="1102"/>
        <v>450.67581917166831</v>
      </c>
      <c r="LE363" s="147">
        <f t="shared" si="1103"/>
        <v>461.90437413977065</v>
      </c>
      <c r="LF363" s="147">
        <f t="shared" si="1104"/>
        <v>473.16216230531631</v>
      </c>
      <c r="LG363" s="358">
        <f t="shared" si="1105"/>
        <v>484.44903426340704</v>
      </c>
      <c r="LH363" s="147">
        <f t="shared" si="1106"/>
        <v>495.76484232523325</v>
      </c>
      <c r="LI363" s="147">
        <f t="shared" si="1107"/>
        <v>507.10944070480804</v>
      </c>
      <c r="LJ363" s="147">
        <f t="shared" si="1108"/>
        <v>518.4826856936063</v>
      </c>
      <c r="LK363" s="147">
        <f t="shared" si="1109"/>
        <v>529.88443582312516</v>
      </c>
      <c r="LL363" s="147">
        <f t="shared" si="1110"/>
        <v>541.31455201543508</v>
      </c>
      <c r="LM363" s="147">
        <f t="shared" si="1111"/>
        <v>552.77289772183894</v>
      </c>
      <c r="LN363" s="147">
        <f t="shared" si="1112"/>
        <v>564.25933904980229</v>
      </c>
      <c r="LO363" s="147">
        <f t="shared" si="1113"/>
        <v>575.77374487835607</v>
      </c>
      <c r="LP363" s="147">
        <f t="shared" si="1114"/>
        <v>587.3159869622109</v>
      </c>
      <c r="LQ363" s="147">
        <f t="shared" si="1115"/>
        <v>598.88594002485615</v>
      </c>
      <c r="LR363" s="147">
        <f t="shared" si="1116"/>
        <v>610.48348184094266</v>
      </c>
      <c r="LS363" s="147">
        <f t="shared" si="1117"/>
        <v>622.10849330827443</v>
      </c>
      <c r="LT363" s="147">
        <f t="shared" si="1118"/>
        <v>633.76085850975642</v>
      </c>
      <c r="LU363" s="147">
        <f t="shared" si="1119"/>
        <v>645.44046476566314</v>
      </c>
      <c r="LV363" s="147">
        <f t="shared" si="1120"/>
        <v>657.14720267660755</v>
      </c>
      <c r="LW363" s="147">
        <f t="shared" si="1121"/>
        <v>668.88096615759946</v>
      </c>
      <c r="LX363" s="147">
        <f t="shared" si="1122"/>
        <v>680.64165246359585</v>
      </c>
      <c r="LY363" s="147">
        <f t="shared" si="1123"/>
        <v>692.42916220694769</v>
      </c>
      <c r="LZ363" s="147">
        <f t="shared" si="1124"/>
        <v>704.24339936715251</v>
      </c>
      <c r="MC363" s="267">
        <v>70</v>
      </c>
      <c r="MD363" s="273">
        <v>7000</v>
      </c>
      <c r="ME363" s="145">
        <f t="shared" si="1186"/>
        <v>1.7209774573879434E-2</v>
      </c>
      <c r="MF363" s="145">
        <f t="shared" si="1186"/>
        <v>3.4418676499419744E-2</v>
      </c>
      <c r="MG363" s="145">
        <f t="shared" si="1186"/>
        <v>5.1625834721836121E-2</v>
      </c>
      <c r="MH363" s="145">
        <f t="shared" si="1186"/>
        <v>6.8830381367565641E-2</v>
      </c>
      <c r="MI363" s="145">
        <f t="shared" si="1186"/>
        <v>8.6031453318929932E-2</v>
      </c>
      <c r="MJ363" s="145">
        <f t="shared" si="1186"/>
        <v>0.10322819377052903</v>
      </c>
      <c r="MK363" s="145">
        <f t="shared" si="1186"/>
        <v>0.12041975376078336</v>
      </c>
      <c r="ML363" s="145">
        <f t="shared" si="1186"/>
        <v>0.13760529367308494</v>
      </c>
      <c r="MM363" s="145">
        <f t="shared" si="1186"/>
        <v>0.15478398470076987</v>
      </c>
      <c r="MN363" s="145">
        <f t="shared" si="1186"/>
        <v>0.17195501027065782</v>
      </c>
      <c r="MO363" s="145">
        <f t="shared" si="1187"/>
        <v>0.18911756741993643</v>
      </c>
      <c r="MP363" s="145">
        <f t="shared" si="1187"/>
        <v>0.20627086812176471</v>
      </c>
      <c r="MQ363" s="145">
        <f t="shared" si="1187"/>
        <v>0.2234141405550234</v>
      </c>
      <c r="MR363" s="145">
        <f t="shared" si="1187"/>
        <v>0.24054663031422011</v>
      </c>
      <c r="MS363" s="145">
        <f t="shared" si="1187"/>
        <v>0.25766760155583712</v>
      </c>
      <c r="MT363" s="145">
        <f t="shared" si="1187"/>
        <v>0.27477633807788643</v>
      </c>
      <c r="MU363" s="145">
        <f t="shared" si="1187"/>
        <v>0.29187214432975478</v>
      </c>
      <c r="MV363" s="145">
        <f t="shared" si="1187"/>
        <v>0.30895434634995017</v>
      </c>
      <c r="MW363" s="145">
        <f t="shared" si="1187"/>
        <v>0.32602229262973376</v>
      </c>
      <c r="MX363" s="145">
        <f t="shared" si="1187"/>
        <v>0.34307535490106006</v>
      </c>
      <c r="MY363" s="145">
        <f t="shared" si="1188"/>
        <v>0.36011292884769502</v>
      </c>
      <c r="MZ363" s="145">
        <f t="shared" si="1188"/>
        <v>0.37713443473879149</v>
      </c>
      <c r="NA363" s="145">
        <f t="shared" si="1188"/>
        <v>0.394139317984596</v>
      </c>
      <c r="NB363" s="145">
        <f t="shared" si="1188"/>
        <v>0.41112704961440005</v>
      </c>
      <c r="NC363" s="145">
        <f t="shared" si="1188"/>
        <v>0.42809712667720956</v>
      </c>
      <c r="ND363" s="145">
        <f t="shared" si="1188"/>
        <v>0.44504907256595932</v>
      </c>
      <c r="NE363" s="145">
        <f t="shared" si="1188"/>
        <v>0.46198243726647259</v>
      </c>
      <c r="NF363" s="145">
        <f t="shared" si="1188"/>
        <v>0.47889679753268238</v>
      </c>
      <c r="NG363" s="145">
        <f t="shared" si="1188"/>
        <v>0.4957917569898907</v>
      </c>
      <c r="NH363" s="145">
        <f t="shared" si="1188"/>
        <v>0.51266694616820108</v>
      </c>
      <c r="NI363" s="145">
        <f t="shared" si="1189"/>
        <v>0.52952202246840885</v>
      </c>
      <c r="NJ363" s="145">
        <f t="shared" si="1189"/>
        <v>0.54635667006292343</v>
      </c>
      <c r="NK363" s="145">
        <f t="shared" si="1189"/>
        <v>0.56317059973448413</v>
      </c>
      <c r="NL363" s="145">
        <f t="shared" si="1189"/>
        <v>0.57996354865555044</v>
      </c>
      <c r="NM363" s="145">
        <f t="shared" si="1189"/>
        <v>0.59673528011146604</v>
      </c>
      <c r="NN363" s="145">
        <f t="shared" si="1189"/>
        <v>0.61348558317054025</v>
      </c>
      <c r="NO363" s="145">
        <f t="shared" si="1189"/>
        <v>0.63021427230432558</v>
      </c>
      <c r="NP363" s="145">
        <f t="shared" si="1189"/>
        <v>0.64692118696142087</v>
      </c>
      <c r="NQ363" s="145">
        <f t="shared" si="1189"/>
        <v>0.66360619109816321</v>
      </c>
      <c r="NR363" s="145">
        <f t="shared" si="1189"/>
        <v>0.68026917266962061</v>
      </c>
      <c r="NS363" s="145">
        <f t="shared" si="1190"/>
        <v>0.69691004308424609</v>
      </c>
      <c r="NT363" s="145">
        <f t="shared" si="1190"/>
        <v>0.71352873662560534</v>
      </c>
      <c r="NU363" s="145">
        <f t="shared" si="1190"/>
        <v>0.7301252098444837</v>
      </c>
      <c r="NV363" s="145">
        <f t="shared" si="1190"/>
        <v>0.74669944092466001</v>
      </c>
      <c r="NW363" s="145">
        <f t="shared" si="1190"/>
        <v>0.76325142902556264</v>
      </c>
      <c r="NX363" s="145">
        <f t="shared" si="1190"/>
        <v>0.77978119360494047</v>
      </c>
      <c r="NY363" s="145">
        <f t="shared" si="1190"/>
        <v>0.7962887737245703</v>
      </c>
      <c r="NZ363" s="145">
        <f t="shared" si="1190"/>
        <v>0.81277422734195071</v>
      </c>
      <c r="OA363" s="145">
        <f t="shared" si="1190"/>
        <v>0.82923763059078559</v>
      </c>
      <c r="OB363" s="145">
        <f t="shared" si="1190"/>
        <v>0.84567907705296397</v>
      </c>
      <c r="OC363" s="145">
        <f t="shared" si="1191"/>
        <v>0.8620986770246023</v>
      </c>
      <c r="OD363" s="145">
        <f t="shared" si="1191"/>
        <v>0.87849655677860561</v>
      </c>
      <c r="OE363" s="145">
        <f t="shared" si="1191"/>
        <v>0.89487285782603398</v>
      </c>
      <c r="OF363" s="145">
        <f t="shared" si="1191"/>
        <v>0.91122773617846253</v>
      </c>
      <c r="OG363" s="145">
        <f t="shared" si="1191"/>
        <v>0.92756136161336966</v>
      </c>
      <c r="OH363" s="145">
        <f t="shared" si="1191"/>
        <v>0.9438739169444299</v>
      </c>
      <c r="OI363" s="145">
        <f t="shared" si="1191"/>
        <v>0.9601655972985047</v>
      </c>
      <c r="OJ363" s="145">
        <f t="shared" si="1191"/>
        <v>0.97643660940092203</v>
      </c>
      <c r="OK363" s="145">
        <f t="shared" si="1191"/>
        <v>0.99268717087055791</v>
      </c>
      <c r="OL363" s="145">
        <f t="shared" si="1191"/>
        <v>1.0089175095260712</v>
      </c>
    </row>
    <row r="364" spans="55:402">
      <c r="BC364"/>
      <c r="BD364"/>
      <c r="BH364" s="173"/>
      <c r="BI364" s="182"/>
      <c r="BJ364" s="91">
        <f t="shared" si="1192"/>
        <v>0</v>
      </c>
      <c r="BK364" s="193">
        <f t="shared" si="1192"/>
        <v>0</v>
      </c>
      <c r="BL364" s="91">
        <f t="shared" si="1192"/>
        <v>288.14999999999998</v>
      </c>
      <c r="BM364" s="116">
        <f t="shared" si="1192"/>
        <v>0</v>
      </c>
      <c r="BN364" s="116"/>
      <c r="BO364" s="107"/>
      <c r="BP364" s="217">
        <v>8000</v>
      </c>
      <c r="BQ364" s="220">
        <v>2.4383999999999997</v>
      </c>
      <c r="BR364" s="284">
        <v>80</v>
      </c>
      <c r="BS364" s="113"/>
      <c r="BT364" s="104"/>
      <c r="BU364" s="256"/>
      <c r="BV364" s="213">
        <f t="shared" si="1193"/>
        <v>-0.84960000000012315</v>
      </c>
      <c r="BW364" s="215">
        <f t="shared" si="1194"/>
        <v>272.30039999999985</v>
      </c>
      <c r="BX364" s="117"/>
      <c r="BY364" s="101">
        <f t="shared" si="1125"/>
        <v>643.02923937815069</v>
      </c>
      <c r="BZ364" s="113"/>
      <c r="CA364" s="141">
        <f t="shared" si="1195"/>
        <v>0.74278184504342681</v>
      </c>
      <c r="CB364" s="163">
        <f t="shared" si="1196"/>
        <v>0.78601643129890197</v>
      </c>
      <c r="CC364" s="159">
        <f t="shared" si="1197"/>
        <v>0.94499531494013489</v>
      </c>
      <c r="CD364" s="170"/>
      <c r="CH364" s="267">
        <v>89.872465560674115</v>
      </c>
      <c r="CI364" s="273">
        <v>9000</v>
      </c>
      <c r="CJ364" s="145">
        <f t="shared" si="945"/>
        <v>1.7880592277114367E-2</v>
      </c>
      <c r="CK364" s="145">
        <f t="shared" si="946"/>
        <v>3.5759962375249206E-2</v>
      </c>
      <c r="CL364" s="145">
        <f t="shared" si="947"/>
        <v>5.363689054117482E-2</v>
      </c>
      <c r="CM364" s="145">
        <f t="shared" si="948"/>
        <v>7.151016186267678E-2</v>
      </c>
      <c r="CN364" s="145">
        <f t="shared" si="949"/>
        <v>8.9378568662380434E-2</v>
      </c>
      <c r="CO364" s="145">
        <f t="shared" si="950"/>
        <v>0.10724091286034432</v>
      </c>
      <c r="CP364" s="145">
        <f t="shared" si="951"/>
        <v>0.12509600829468698</v>
      </c>
      <c r="CQ364" s="145">
        <f t="shared" si="952"/>
        <v>0.14294268299096452</v>
      </c>
      <c r="CR364" s="145">
        <f t="shared" si="953"/>
        <v>0.16077978137054968</v>
      </c>
      <c r="CS364" s="145">
        <f t="shared" si="954"/>
        <v>0.17860616638928206</v>
      </c>
      <c r="CT364" s="145">
        <f t="shared" si="955"/>
        <v>0.19642072159790527</v>
      </c>
      <c r="CU364" s="145">
        <f t="shared" si="956"/>
        <v>0.21422235311657786</v>
      </c>
      <c r="CV364" s="145">
        <f t="shared" si="957"/>
        <v>0.23200999151624191</v>
      </c>
      <c r="CW364" s="145">
        <f t="shared" si="958"/>
        <v>0.24978259360041657</v>
      </c>
      <c r="CX364" s="145">
        <f t="shared" si="959"/>
        <v>0.26753914408162649</v>
      </c>
      <c r="CY364" s="145">
        <f t="shared" si="960"/>
        <v>0.28527865714753387</v>
      </c>
      <c r="CZ364" s="145">
        <f t="shared" si="961"/>
        <v>0.30300017791246092</v>
      </c>
      <c r="DA364" s="145">
        <f t="shared" si="962"/>
        <v>0.3207027837508663</v>
      </c>
      <c r="DB364" s="145">
        <f t="shared" si="963"/>
        <v>0.33838558551007619</v>
      </c>
      <c r="DC364" s="145">
        <f t="shared" si="964"/>
        <v>0.35604772860036066</v>
      </c>
      <c r="DD364" s="145">
        <f t="shared" si="965"/>
        <v>0.37368839396114517</v>
      </c>
      <c r="DE364" s="145">
        <f t="shared" si="966"/>
        <v>0.39130679890297437</v>
      </c>
      <c r="DF364" s="145">
        <f t="shared" si="967"/>
        <v>0.40890219782547893</v>
      </c>
      <c r="DG364" s="145">
        <f t="shared" si="968"/>
        <v>0.42647388281230292</v>
      </c>
      <c r="DH364" s="145">
        <f t="shared" si="969"/>
        <v>0.44402118410460345</v>
      </c>
      <c r="DI364" s="145">
        <f t="shared" si="970"/>
        <v>0.46154347045534078</v>
      </c>
      <c r="DJ364" s="145">
        <f t="shared" si="971"/>
        <v>0.47904014936707523</v>
      </c>
      <c r="DK364" s="145">
        <f t="shared" si="972"/>
        <v>0.4965106672166244</v>
      </c>
      <c r="DL364" s="145">
        <f t="shared" si="973"/>
        <v>0.51395450927023523</v>
      </c>
      <c r="DM364" s="145">
        <f t="shared" si="974"/>
        <v>0.53137119959349988</v>
      </c>
      <c r="DN364" s="145">
        <f t="shared" si="975"/>
        <v>0.54876030086048144</v>
      </c>
      <c r="DO364" s="145">
        <f t="shared" si="976"/>
        <v>0.56612141406689975</v>
      </c>
      <c r="DP364" s="145">
        <f t="shared" si="977"/>
        <v>0.58345417815246303</v>
      </c>
      <c r="DQ364" s="145">
        <f t="shared" si="978"/>
        <v>0.60075826953763756</v>
      </c>
      <c r="DR364" s="145">
        <f t="shared" si="979"/>
        <v>0.61803340158032838</v>
      </c>
      <c r="DS364" s="145">
        <f t="shared" si="980"/>
        <v>0.63527932395803532</v>
      </c>
      <c r="DT364" s="145">
        <f t="shared" si="981"/>
        <v>0.6524958219811523</v>
      </c>
      <c r="DU364" s="145">
        <f t="shared" si="982"/>
        <v>0.66968271584307715</v>
      </c>
      <c r="DV364" s="145">
        <f t="shared" si="983"/>
        <v>0.6868398598128086</v>
      </c>
      <c r="DW364" s="145">
        <f t="shared" si="984"/>
        <v>0.70396714137567573</v>
      </c>
      <c r="DX364" s="145">
        <f t="shared" si="985"/>
        <v>0.72106448032772086</v>
      </c>
      <c r="DY364" s="145">
        <f t="shared" si="986"/>
        <v>0.73813182782921027</v>
      </c>
      <c r="DZ364" s="145">
        <f t="shared" si="987"/>
        <v>0.75516916542258195</v>
      </c>
      <c r="EA364" s="145">
        <f t="shared" si="988"/>
        <v>0.77217650401996474</v>
      </c>
      <c r="EB364" s="145">
        <f t="shared" si="989"/>
        <v>0.78915388286527499</v>
      </c>
      <c r="EC364" s="145">
        <f t="shared" si="990"/>
        <v>0.80610136847565739</v>
      </c>
      <c r="ED364" s="145">
        <f t="shared" si="991"/>
        <v>0.82301905356685645</v>
      </c>
      <c r="EE364" s="145">
        <f t="shared" si="992"/>
        <v>0.8399070559668651</v>
      </c>
      <c r="EF364" s="145">
        <f t="shared" si="993"/>
        <v>0.85676551752199037</v>
      </c>
      <c r="EG364" s="145">
        <f t="shared" si="994"/>
        <v>0.87359460299920544</v>
      </c>
      <c r="EH364" s="145">
        <f t="shared" si="995"/>
        <v>0.89039449898846246</v>
      </c>
      <c r="EI364" s="145">
        <f t="shared" si="996"/>
        <v>0.90716541280836127</v>
      </c>
      <c r="EJ364" s="145">
        <f t="shared" si="997"/>
        <v>0.92390757141833735</v>
      </c>
      <c r="EK364" s="145">
        <f t="shared" si="998"/>
        <v>0.94062122034030715</v>
      </c>
      <c r="EL364" s="145">
        <f t="shared" si="999"/>
        <v>0.95730662259244836</v>
      </c>
      <c r="EM364" s="145">
        <f t="shared" si="1000"/>
        <v>0.97396405763756744</v>
      </c>
      <c r="EN364" s="145">
        <f t="shared" si="1001"/>
        <v>0.99059382034829979</v>
      </c>
      <c r="EO364" s="145">
        <f t="shared" si="1002"/>
        <v>1.0071962199911182</v>
      </c>
      <c r="EP364" s="145">
        <f t="shared" si="1003"/>
        <v>1.0237715792309769</v>
      </c>
      <c r="EQ364" s="145">
        <f t="shared" si="1004"/>
        <v>1.0403202331581509</v>
      </c>
      <c r="ET364" s="267">
        <v>89.872465560674115</v>
      </c>
      <c r="EU364" s="273">
        <v>9000</v>
      </c>
      <c r="EV364" s="146">
        <f t="shared" si="1005"/>
        <v>270.33648505197226</v>
      </c>
      <c r="EW364" s="146">
        <f t="shared" si="1006"/>
        <v>270.38833548208032</v>
      </c>
      <c r="EX364" s="146">
        <f t="shared" si="1007"/>
        <v>270.47473712777304</v>
      </c>
      <c r="EY364" s="146">
        <f t="shared" si="1008"/>
        <v>270.59566643429514</v>
      </c>
      <c r="EZ364" s="146">
        <f t="shared" si="1009"/>
        <v>270.75109052861296</v>
      </c>
      <c r="FA364" s="146">
        <f t="shared" si="1010"/>
        <v>270.94096732227922</v>
      </c>
      <c r="FB364" s="146">
        <f t="shared" si="1011"/>
        <v>271.16524564260897</v>
      </c>
      <c r="FC364" s="146">
        <f t="shared" si="1012"/>
        <v>271.42386539137726</v>
      </c>
      <c r="FD364" s="146">
        <f t="shared" si="1013"/>
        <v>271.71675773008434</v>
      </c>
      <c r="FE364" s="146">
        <f t="shared" si="1014"/>
        <v>272.04384529068773</v>
      </c>
      <c r="FF364" s="146">
        <f t="shared" si="1015"/>
        <v>272.40504241055999</v>
      </c>
      <c r="FG364" s="146">
        <f t="shared" si="1016"/>
        <v>272.80025539030538</v>
      </c>
      <c r="FH364" s="146">
        <f t="shared" si="1017"/>
        <v>273.2293827729543</v>
      </c>
      <c r="FI364" s="146">
        <f t="shared" si="1018"/>
        <v>273.69231564295558</v>
      </c>
      <c r="FJ364" s="146">
        <f t="shared" si="1019"/>
        <v>274.18893794330046</v>
      </c>
      <c r="FK364" s="146">
        <f t="shared" si="1020"/>
        <v>274.71912680904683</v>
      </c>
      <c r="FL364" s="146">
        <f t="shared" si="1021"/>
        <v>275.28275291545185</v>
      </c>
      <c r="FM364" s="146">
        <f t="shared" si="1022"/>
        <v>275.87968083888808</v>
      </c>
      <c r="FN364" s="146">
        <f t="shared" si="1023"/>
        <v>276.50976942869175</v>
      </c>
      <c r="FO364" s="146">
        <f t="shared" si="1024"/>
        <v>277.17287218808463</v>
      </c>
      <c r="FP364" s="146">
        <f t="shared" si="1025"/>
        <v>277.86883766231534</v>
      </c>
      <c r="FQ364" s="146">
        <f t="shared" si="1026"/>
        <v>278.59750983218908</v>
      </c>
      <c r="FR364" s="146">
        <f t="shared" si="1027"/>
        <v>279.35872851118279</v>
      </c>
      <c r="FS364" s="146">
        <f t="shared" si="1028"/>
        <v>280.15232974439243</v>
      </c>
      <c r="FT364" s="146">
        <f t="shared" si="1029"/>
        <v>280.97814620761102</v>
      </c>
      <c r="FU364" s="146">
        <f t="shared" si="1030"/>
        <v>281.83600760490532</v>
      </c>
      <c r="FV364" s="146">
        <f t="shared" si="1031"/>
        <v>282.72574106313067</v>
      </c>
      <c r="FW364" s="146">
        <f t="shared" si="1032"/>
        <v>283.64717152190974</v>
      </c>
      <c r="FX364" s="146">
        <f t="shared" si="1033"/>
        <v>284.60012211768543</v>
      </c>
      <c r="FY364" s="146">
        <f t="shared" si="1034"/>
        <v>285.58441456055755</v>
      </c>
      <c r="FZ364" s="146">
        <f t="shared" si="1035"/>
        <v>286.5998695027065</v>
      </c>
      <c r="GA364" s="146">
        <f t="shared" si="1036"/>
        <v>287.64630689731246</v>
      </c>
      <c r="GB364" s="146">
        <f t="shared" si="1037"/>
        <v>288.72354634698019</v>
      </c>
      <c r="GC364" s="146">
        <f t="shared" si="1038"/>
        <v>289.8314074407831</v>
      </c>
      <c r="GD364" s="146">
        <f t="shared" si="1039"/>
        <v>290.96971007914755</v>
      </c>
      <c r="GE364" s="146">
        <f t="shared" si="1040"/>
        <v>292.13827478589667</v>
      </c>
      <c r="GF364" s="146">
        <f t="shared" si="1041"/>
        <v>293.3369230068796</v>
      </c>
      <c r="GG364" s="146">
        <f t="shared" si="1042"/>
        <v>294.56547739470682</v>
      </c>
      <c r="GH364" s="146">
        <f t="shared" si="1043"/>
        <v>295.82376207920936</v>
      </c>
      <c r="GI364" s="146">
        <f t="shared" si="1044"/>
        <v>297.11160292333341</v>
      </c>
      <c r="GJ364" s="355">
        <f t="shared" si="1045"/>
        <v>298.42882776426433</v>
      </c>
      <c r="GK364" s="146">
        <f t="shared" si="1046"/>
        <v>299.77526663966341</v>
      </c>
      <c r="GL364" s="146">
        <f t="shared" si="1047"/>
        <v>301.1507519989749</v>
      </c>
      <c r="GM364" s="146">
        <f t="shared" si="1048"/>
        <v>302.55511889983308</v>
      </c>
      <c r="GN364" s="146">
        <f t="shared" si="1049"/>
        <v>303.98820518966994</v>
      </c>
      <c r="GO364" s="146">
        <f t="shared" si="1050"/>
        <v>305.44985167268345</v>
      </c>
      <c r="GP364" s="146">
        <f t="shared" si="1051"/>
        <v>306.93990226238452</v>
      </c>
      <c r="GQ364" s="146">
        <f t="shared" si="1052"/>
        <v>308.45820411999028</v>
      </c>
      <c r="GR364" s="146">
        <f t="shared" si="1053"/>
        <v>310.00460777897956</v>
      </c>
      <c r="GS364" s="146">
        <f t="shared" si="1054"/>
        <v>311.57896725616422</v>
      </c>
      <c r="GT364" s="146">
        <f t="shared" si="1055"/>
        <v>313.18114014966807</v>
      </c>
      <c r="GU364" s="146">
        <f t="shared" si="1056"/>
        <v>314.81098772423383</v>
      </c>
      <c r="GV364" s="146">
        <f t="shared" si="1057"/>
        <v>316.46837498430432</v>
      </c>
      <c r="GW364" s="146">
        <f t="shared" si="1058"/>
        <v>318.15317073534726</v>
      </c>
      <c r="GX364" s="146">
        <f t="shared" si="1059"/>
        <v>319.86524763390833</v>
      </c>
      <c r="GY364" s="146">
        <f t="shared" si="1060"/>
        <v>321.60448222688967</v>
      </c>
      <c r="GZ364" s="146">
        <f t="shared" si="1061"/>
        <v>323.37075498056447</v>
      </c>
      <c r="HA364" s="146">
        <f t="shared" si="1062"/>
        <v>325.16395029983727</v>
      </c>
      <c r="HB364" s="146">
        <f t="shared" si="1063"/>
        <v>326.9839565382714</v>
      </c>
      <c r="HC364" s="146">
        <f t="shared" si="1064"/>
        <v>328.83066599939536</v>
      </c>
      <c r="HF364" s="267">
        <v>79.888704423582453</v>
      </c>
      <c r="HG364" s="273">
        <v>8000</v>
      </c>
      <c r="HH364" s="146">
        <f t="shared" si="1126"/>
        <v>11.27921999677894</v>
      </c>
      <c r="HI364" s="146">
        <f t="shared" si="1127"/>
        <v>22.557770810891217</v>
      </c>
      <c r="HJ364" s="146">
        <f t="shared" si="1128"/>
        <v>33.834984533609259</v>
      </c>
      <c r="HK364" s="146">
        <f t="shared" si="1129"/>
        <v>45.110195798806615</v>
      </c>
      <c r="HL364" s="146">
        <f t="shared" si="1130"/>
        <v>56.382743041031951</v>
      </c>
      <c r="HM364" s="146">
        <f t="shared" si="1131"/>
        <v>67.651969737944711</v>
      </c>
      <c r="HN364" s="146">
        <f t="shared" si="1132"/>
        <v>78.917225631869684</v>
      </c>
      <c r="HO364" s="146">
        <f t="shared" si="1133"/>
        <v>90.177867925782394</v>
      </c>
      <c r="HP364" s="146">
        <f t="shared" si="1134"/>
        <v>101.43326244882618</v>
      </c>
      <c r="HQ364" s="146">
        <f t="shared" si="1135"/>
        <v>112.6827847870083</v>
      </c>
      <c r="HR364" s="146">
        <f t="shared" si="1136"/>
        <v>123.92582137472154</v>
      </c>
      <c r="HS364" s="146">
        <f t="shared" si="1137"/>
        <v>135.16177054326209</v>
      </c>
      <c r="HT364" s="146">
        <f t="shared" si="1138"/>
        <v>146.39004352257629</v>
      </c>
      <c r="HU364" s="146">
        <f t="shared" si="1139"/>
        <v>157.61006539297691</v>
      </c>
      <c r="HV364" s="146">
        <f t="shared" si="1140"/>
        <v>168.82127598381612</v>
      </c>
      <c r="HW364" s="146">
        <f t="shared" si="1141"/>
        <v>180.02313071650121</v>
      </c>
      <c r="HX364" s="146">
        <f t="shared" si="1142"/>
        <v>191.21510138957896</v>
      </c>
      <c r="HY364" s="146">
        <f t="shared" si="1143"/>
        <v>202.39667690400887</v>
      </c>
      <c r="HZ364" s="146">
        <f t="shared" si="1144"/>
        <v>213.56736392708999</v>
      </c>
      <c r="IA364" s="146">
        <f t="shared" si="1145"/>
        <v>224.72668749393424</v>
      </c>
      <c r="IB364" s="146">
        <f t="shared" si="1146"/>
        <v>235.87419154567024</v>
      </c>
      <c r="IC364" s="146">
        <f t="shared" si="1147"/>
        <v>247.00943940401277</v>
      </c>
      <c r="ID364" s="146">
        <f t="shared" si="1148"/>
        <v>258.13201418209627</v>
      </c>
      <c r="IE364" s="146">
        <f t="shared" si="1149"/>
        <v>269.24151913188956</v>
      </c>
      <c r="IF364" s="146">
        <f t="shared" si="1150"/>
        <v>280.33757792876617</v>
      </c>
      <c r="IG364" s="146">
        <f t="shared" si="1151"/>
        <v>291.41983489416015</v>
      </c>
      <c r="IH364" s="146">
        <f t="shared" si="1152"/>
        <v>302.48795515747764</v>
      </c>
      <c r="II364" s="146">
        <f t="shared" si="1153"/>
        <v>313.54162475875569</v>
      </c>
      <c r="IJ364" s="146">
        <f t="shared" si="1154"/>
        <v>324.58055069372244</v>
      </c>
      <c r="IK364" s="146">
        <f t="shared" si="1155"/>
        <v>335.60446090323336</v>
      </c>
      <c r="IL364" s="146">
        <f t="shared" si="1156"/>
        <v>346.61310420914788</v>
      </c>
      <c r="IM364" s="146">
        <f t="shared" si="1157"/>
        <v>357.60625019896526</v>
      </c>
      <c r="IN364" s="146">
        <f t="shared" si="1158"/>
        <v>368.58368906164856</v>
      </c>
      <c r="IO364" s="146">
        <f t="shared" si="1159"/>
        <v>379.54523137718184</v>
      </c>
      <c r="IP364" s="146">
        <f t="shared" si="1160"/>
        <v>390.49070786254208</v>
      </c>
      <c r="IQ364" s="146">
        <f t="shared" si="1161"/>
        <v>401.41996907679464</v>
      </c>
      <c r="IR364" s="146">
        <f t="shared" si="1162"/>
        <v>412.33288508813808</v>
      </c>
      <c r="IS364" s="146">
        <f t="shared" si="1163"/>
        <v>423.22934510569638</v>
      </c>
      <c r="IT364" s="146">
        <f t="shared" si="1164"/>
        <v>434.10925707892255</v>
      </c>
      <c r="IU364" s="146">
        <f t="shared" si="1165"/>
        <v>444.97254726744882</v>
      </c>
      <c r="IV364" s="355">
        <f t="shared" si="1166"/>
        <v>455.81915978420199</v>
      </c>
      <c r="IW364" s="146">
        <f t="shared" si="1167"/>
        <v>466.64905611457584</v>
      </c>
      <c r="IX364" s="146">
        <f t="shared" si="1168"/>
        <v>477.46221461439774</v>
      </c>
      <c r="IY364" s="146">
        <f t="shared" si="1169"/>
        <v>488.25862998935645</v>
      </c>
      <c r="IZ364" s="146">
        <f t="shared" si="1170"/>
        <v>499.03831275849831</v>
      </c>
      <c r="JA364" s="146">
        <f t="shared" si="1171"/>
        <v>509.80128870430616</v>
      </c>
      <c r="JB364" s="146">
        <f t="shared" si="1172"/>
        <v>520.54759831178592</v>
      </c>
      <c r="JC364" s="146">
        <f t="shared" si="1173"/>
        <v>531.27729619888021</v>
      </c>
      <c r="JD364" s="146">
        <f t="shared" si="1174"/>
        <v>541.99045054044086</v>
      </c>
      <c r="JE364" s="146">
        <f t="shared" si="1175"/>
        <v>552.68714248784818</v>
      </c>
      <c r="JF364" s="146">
        <f t="shared" si="1176"/>
        <v>563.36746558629022</v>
      </c>
      <c r="JG364" s="146">
        <f t="shared" si="1177"/>
        <v>574.03152519157607</v>
      </c>
      <c r="JH364" s="146">
        <f t="shared" si="1178"/>
        <v>584.67943788823322</v>
      </c>
      <c r="JI364" s="146">
        <f t="shared" si="1179"/>
        <v>595.31133091054608</v>
      </c>
      <c r="JJ364" s="146">
        <f t="shared" si="1180"/>
        <v>605.92734156805102</v>
      </c>
      <c r="JK364" s="146">
        <f t="shared" si="1181"/>
        <v>616.5276166768964</v>
      </c>
      <c r="JL364" s="146">
        <f t="shared" si="1182"/>
        <v>627.11231199836334</v>
      </c>
      <c r="JM364" s="146">
        <f t="shared" si="1183"/>
        <v>637.68159168572186</v>
      </c>
      <c r="JN364" s="146">
        <f t="shared" si="1184"/>
        <v>648.23562774049662</v>
      </c>
      <c r="JO364" s="146">
        <f t="shared" si="1185"/>
        <v>658.77459947909972</v>
      </c>
      <c r="JQ364" s="267">
        <v>89.872465560674115</v>
      </c>
      <c r="JR364" s="273">
        <v>9000</v>
      </c>
      <c r="JS364" s="147">
        <f t="shared" si="1065"/>
        <v>61.109964388376753</v>
      </c>
      <c r="JT364" s="147">
        <f t="shared" si="1066"/>
        <v>71.161814818484814</v>
      </c>
      <c r="JU364" s="147">
        <f t="shared" si="1067"/>
        <v>81.248216464177531</v>
      </c>
      <c r="JV364" s="147">
        <f t="shared" si="1068"/>
        <v>91.369145770699632</v>
      </c>
      <c r="JW364" s="147">
        <f t="shared" si="1069"/>
        <v>101.52456986501745</v>
      </c>
      <c r="JX364" s="147">
        <f t="shared" si="1070"/>
        <v>111.71444665868371</v>
      </c>
      <c r="JY364" s="147">
        <f t="shared" si="1071"/>
        <v>121.93872497901346</v>
      </c>
      <c r="JZ364" s="147">
        <f t="shared" si="1072"/>
        <v>132.19734472778174</v>
      </c>
      <c r="KA364" s="147">
        <f t="shared" si="1073"/>
        <v>142.49023706648882</v>
      </c>
      <c r="KB364" s="147">
        <f t="shared" si="1074"/>
        <v>152.8173246270922</v>
      </c>
      <c r="KC364" s="147">
        <f t="shared" si="1075"/>
        <v>163.17852174696446</v>
      </c>
      <c r="KD364" s="147">
        <f t="shared" si="1076"/>
        <v>173.57373472670986</v>
      </c>
      <c r="KE364" s="147">
        <f t="shared" si="1077"/>
        <v>184.00286210935877</v>
      </c>
      <c r="KF364" s="147">
        <f t="shared" si="1078"/>
        <v>194.46579497936006</v>
      </c>
      <c r="KG364" s="147">
        <f t="shared" si="1079"/>
        <v>204.96241727970494</v>
      </c>
      <c r="KH364" s="147">
        <f t="shared" si="1080"/>
        <v>215.4926061454513</v>
      </c>
      <c r="KI364" s="147">
        <f t="shared" si="1081"/>
        <v>226.05623225185633</v>
      </c>
      <c r="KJ364" s="147">
        <f t="shared" si="1082"/>
        <v>236.65316017529256</v>
      </c>
      <c r="KK364" s="147">
        <f t="shared" si="1083"/>
        <v>247.28324876509623</v>
      </c>
      <c r="KL364" s="147">
        <f t="shared" si="1084"/>
        <v>257.9463515244891</v>
      </c>
      <c r="KM364" s="147">
        <f t="shared" si="1085"/>
        <v>268.64231699871982</v>
      </c>
      <c r="KN364" s="147">
        <f t="shared" si="1086"/>
        <v>279.37098916859355</v>
      </c>
      <c r="KO364" s="147">
        <f t="shared" si="1087"/>
        <v>290.13220784758727</v>
      </c>
      <c r="KP364" s="147">
        <f t="shared" si="1088"/>
        <v>300.92580908079691</v>
      </c>
      <c r="KQ364" s="147">
        <f t="shared" si="1089"/>
        <v>311.7516255440155</v>
      </c>
      <c r="KR364" s="147">
        <f t="shared" si="1090"/>
        <v>322.6094869413098</v>
      </c>
      <c r="KS364" s="147">
        <f t="shared" si="1091"/>
        <v>333.49922039953515</v>
      </c>
      <c r="KT364" s="147">
        <f t="shared" si="1092"/>
        <v>344.42065085831422</v>
      </c>
      <c r="KU364" s="147">
        <f t="shared" si="1093"/>
        <v>355.37360145408991</v>
      </c>
      <c r="KV364" s="147">
        <f t="shared" si="1094"/>
        <v>366.35789389696203</v>
      </c>
      <c r="KW364" s="147">
        <f t="shared" si="1095"/>
        <v>377.37334883911097</v>
      </c>
      <c r="KX364" s="147">
        <f t="shared" si="1096"/>
        <v>388.41978623371693</v>
      </c>
      <c r="KY364" s="147">
        <f t="shared" si="1097"/>
        <v>399.49702568338466</v>
      </c>
      <c r="KZ364" s="147">
        <f t="shared" si="1098"/>
        <v>410.60488677718757</v>
      </c>
      <c r="LA364" s="147">
        <f t="shared" si="1099"/>
        <v>421.74318941555202</v>
      </c>
      <c r="LB364" s="147">
        <f t="shared" si="1100"/>
        <v>432.91175412230115</v>
      </c>
      <c r="LC364" s="147">
        <f t="shared" si="1101"/>
        <v>444.11040234328408</v>
      </c>
      <c r="LD364" s="147">
        <f t="shared" si="1102"/>
        <v>455.3389567311113</v>
      </c>
      <c r="LE364" s="147">
        <f t="shared" si="1103"/>
        <v>466.59724141561384</v>
      </c>
      <c r="LF364" s="147">
        <f t="shared" si="1104"/>
        <v>477.88508225973789</v>
      </c>
      <c r="LG364" s="358">
        <f t="shared" si="1105"/>
        <v>489.2023071006688</v>
      </c>
      <c r="LH364" s="147">
        <f t="shared" si="1106"/>
        <v>500.54874597606789</v>
      </c>
      <c r="LI364" s="147">
        <f t="shared" si="1107"/>
        <v>511.92423133537937</v>
      </c>
      <c r="LJ364" s="147">
        <f t="shared" si="1108"/>
        <v>523.32859823623755</v>
      </c>
      <c r="LK364" s="147">
        <f t="shared" si="1109"/>
        <v>534.76168452607442</v>
      </c>
      <c r="LL364" s="147">
        <f t="shared" si="1110"/>
        <v>546.22333100908804</v>
      </c>
      <c r="LM364" s="147">
        <f t="shared" si="1111"/>
        <v>557.71338159878906</v>
      </c>
      <c r="LN364" s="147">
        <f t="shared" si="1112"/>
        <v>569.23168345639488</v>
      </c>
      <c r="LO364" s="147">
        <f t="shared" si="1113"/>
        <v>580.7780871153841</v>
      </c>
      <c r="LP364" s="147">
        <f t="shared" si="1114"/>
        <v>592.35244659256875</v>
      </c>
      <c r="LQ364" s="147">
        <f t="shared" si="1115"/>
        <v>603.9546194860726</v>
      </c>
      <c r="LR364" s="147">
        <f t="shared" si="1116"/>
        <v>615.58446706063842</v>
      </c>
      <c r="LS364" s="147">
        <f t="shared" si="1117"/>
        <v>627.24185432070885</v>
      </c>
      <c r="LT364" s="147">
        <f t="shared" si="1118"/>
        <v>638.92665007175174</v>
      </c>
      <c r="LU364" s="147">
        <f t="shared" si="1119"/>
        <v>650.63872697031286</v>
      </c>
      <c r="LV364" s="147">
        <f t="shared" si="1120"/>
        <v>662.37796156329421</v>
      </c>
      <c r="LW364" s="147">
        <f t="shared" si="1121"/>
        <v>674.144234316969</v>
      </c>
      <c r="LX364" s="147">
        <f t="shared" si="1122"/>
        <v>685.93742963624186</v>
      </c>
      <c r="LY364" s="147">
        <f t="shared" si="1123"/>
        <v>697.75743587467593</v>
      </c>
      <c r="LZ364" s="147">
        <f t="shared" si="1124"/>
        <v>709.6041453357999</v>
      </c>
      <c r="MC364" s="267">
        <v>80</v>
      </c>
      <c r="MD364" s="273">
        <v>8000</v>
      </c>
      <c r="ME364" s="145">
        <f t="shared" si="1186"/>
        <v>1.7540757567551125E-2</v>
      </c>
      <c r="MF364" s="145">
        <f t="shared" si="1186"/>
        <v>3.5080474462881324E-2</v>
      </c>
      <c r="MG364" s="145">
        <f t="shared" si="1186"/>
        <v>5.2618111994922334E-2</v>
      </c>
      <c r="MH364" s="145">
        <f t="shared" si="1186"/>
        <v>7.0152635426704676E-2</v>
      </c>
      <c r="MI364" s="145">
        <f t="shared" si="1186"/>
        <v>8.7683015931837832E-2</v>
      </c>
      <c r="MJ364" s="145">
        <f t="shared" si="1186"/>
        <v>0.10520823252667076</v>
      </c>
      <c r="MK364" s="145">
        <f t="shared" si="1186"/>
        <v>0.12272727396997926</v>
      </c>
      <c r="ML364" s="145">
        <f t="shared" si="1186"/>
        <v>0.14023914062288989</v>
      </c>
      <c r="MM364" s="145">
        <f t="shared" si="1186"/>
        <v>0.15774284626142113</v>
      </c>
      <c r="MN364" s="145">
        <f t="shared" si="1186"/>
        <v>0.1752374198348734</v>
      </c>
      <c r="MO364" s="145">
        <f t="shared" si="1187"/>
        <v>0.19272190716329715</v>
      </c>
      <c r="MP364" s="145">
        <f t="shared" si="1187"/>
        <v>0.21019537256808404</v>
      </c>
      <c r="MQ364" s="145">
        <f t="shared" si="1187"/>
        <v>0.2276569004298227</v>
      </c>
      <c r="MR364" s="145">
        <f t="shared" si="1187"/>
        <v>0.24510559666835005</v>
      </c>
      <c r="MS364" s="145">
        <f t="shared" si="1187"/>
        <v>0.26254059014031278</v>
      </c>
      <c r="MT364" s="145">
        <f t="shared" si="1187"/>
        <v>0.2799610339501743</v>
      </c>
      <c r="MU364" s="145">
        <f t="shared" si="1187"/>
        <v>0.29736610667113034</v>
      </c>
      <c r="MV364" s="145">
        <f t="shared" si="1187"/>
        <v>0.31475501347300949</v>
      </c>
      <c r="MW364" s="145">
        <f t="shared" si="1187"/>
        <v>0.33212698715477218</v>
      </c>
      <c r="MX364" s="145">
        <f t="shared" si="1187"/>
        <v>0.34948128907988529</v>
      </c>
      <c r="MY364" s="145">
        <f t="shared" si="1188"/>
        <v>0.36681721001330403</v>
      </c>
      <c r="MZ364" s="145">
        <f t="shared" si="1188"/>
        <v>0.38413407085949353</v>
      </c>
      <c r="NA364" s="145">
        <f t="shared" si="1188"/>
        <v>0.4014312233013323</v>
      </c>
      <c r="NB364" s="145">
        <f t="shared" si="1188"/>
        <v>0.41870805034039021</v>
      </c>
      <c r="NC364" s="145">
        <f t="shared" si="1188"/>
        <v>0.43596396673947529</v>
      </c>
      <c r="ND364" s="145">
        <f t="shared" si="1188"/>
        <v>0.4531984193688941</v>
      </c>
      <c r="NE364" s="145">
        <f t="shared" si="1188"/>
        <v>0.47041088745824733</v>
      </c>
      <c r="NF364" s="145">
        <f t="shared" si="1188"/>
        <v>0.48760088275607799</v>
      </c>
      <c r="NG364" s="145">
        <f t="shared" si="1188"/>
        <v>0.50476794959994675</v>
      </c>
      <c r="NH364" s="145">
        <f t="shared" si="1188"/>
        <v>0.52191166490000329</v>
      </c>
      <c r="NI364" s="145">
        <f t="shared" si="1189"/>
        <v>0.53903163803926601</v>
      </c>
      <c r="NJ364" s="145">
        <f t="shared" si="1189"/>
        <v>0.55612751069421473</v>
      </c>
      <c r="NK364" s="145">
        <f t="shared" si="1189"/>
        <v>0.57319895657947362</v>
      </c>
      <c r="NL364" s="145">
        <f t="shared" si="1189"/>
        <v>0.59024568112054387</v>
      </c>
      <c r="NM364" s="145">
        <f t="shared" si="1189"/>
        <v>0.60726742105875453</v>
      </c>
      <c r="NN364" s="145">
        <f t="shared" si="1189"/>
        <v>0.62426394399264451</v>
      </c>
      <c r="NO364" s="145">
        <f t="shared" si="1189"/>
        <v>0.64123504786017138</v>
      </c>
      <c r="NP364" s="145">
        <f t="shared" si="1189"/>
        <v>0.65818056036609707</v>
      </c>
      <c r="NQ364" s="145">
        <f t="shared" si="1189"/>
        <v>0.67510033835900407</v>
      </c>
      <c r="NR364" s="145">
        <f t="shared" si="1189"/>
        <v>0.69199426716235324</v>
      </c>
      <c r="NS364" s="145">
        <f t="shared" si="1190"/>
        <v>0.70886225986396434</v>
      </c>
      <c r="NT364" s="145">
        <f t="shared" si="1190"/>
        <v>0.72570425656826199</v>
      </c>
      <c r="NU364" s="145">
        <f t="shared" si="1190"/>
        <v>0.74252022361554415</v>
      </c>
      <c r="NV364" s="145">
        <f t="shared" si="1190"/>
        <v>0.75931015277241976</v>
      </c>
      <c r="NW364" s="145">
        <f t="shared" si="1190"/>
        <v>0.77607406039747029</v>
      </c>
      <c r="NX364" s="145">
        <f t="shared" si="1190"/>
        <v>0.79281198658604657</v>
      </c>
      <c r="NY364" s="145">
        <f t="shared" si="1190"/>
        <v>0.80952399429796984</v>
      </c>
      <c r="NZ364" s="145">
        <f t="shared" si="1190"/>
        <v>0.82621016847174544</v>
      </c>
      <c r="OA364" s="145">
        <f t="shared" si="1190"/>
        <v>0.84287061512876049</v>
      </c>
      <c r="OB364" s="145">
        <f t="shared" si="1190"/>
        <v>0.85950546047071053</v>
      </c>
      <c r="OC364" s="145">
        <f t="shared" si="1191"/>
        <v>0.87611484997338795</v>
      </c>
      <c r="OD364" s="145">
        <f t="shared" si="1191"/>
        <v>0.89269894747974499</v>
      </c>
      <c r="OE364" s="145">
        <f t="shared" si="1191"/>
        <v>0.90925793429495472</v>
      </c>
      <c r="OF364" s="145">
        <f t="shared" si="1191"/>
        <v>0.92579200828604502</v>
      </c>
      <c r="OG364" s="145">
        <f t="shared" si="1191"/>
        <v>0.94230138298846322</v>
      </c>
      <c r="OH364" s="145">
        <f t="shared" si="1191"/>
        <v>0.95878628672176236</v>
      </c>
      <c r="OI364" s="145">
        <f t="shared" si="1191"/>
        <v>0.975246961716422</v>
      </c>
      <c r="OJ364" s="145">
        <f t="shared" si="1191"/>
        <v>0.99168366325363322</v>
      </c>
      <c r="OK364" s="145">
        <f t="shared" si="1191"/>
        <v>1.0080966588197153</v>
      </c>
      <c r="OL364" s="145">
        <f t="shared" si="1191"/>
        <v>1.0244862272766566</v>
      </c>
    </row>
    <row r="365" spans="55:402">
      <c r="BC365"/>
      <c r="BD365"/>
      <c r="BH365" s="173"/>
      <c r="BI365" s="182"/>
      <c r="BJ365" s="91">
        <f t="shared" si="1192"/>
        <v>0</v>
      </c>
      <c r="BK365" s="193">
        <f t="shared" si="1192"/>
        <v>0</v>
      </c>
      <c r="BL365" s="91">
        <f t="shared" si="1192"/>
        <v>288.14999999999998</v>
      </c>
      <c r="BM365" s="116">
        <f t="shared" si="1192"/>
        <v>0</v>
      </c>
      <c r="BN365" s="116"/>
      <c r="BO365" s="107"/>
      <c r="BP365" s="217">
        <v>9000</v>
      </c>
      <c r="BQ365" s="220">
        <v>2.7431999999999999</v>
      </c>
      <c r="BR365" s="284">
        <v>90</v>
      </c>
      <c r="BS365" s="113"/>
      <c r="BT365" s="104"/>
      <c r="BU365" s="256"/>
      <c r="BV365" s="213">
        <f t="shared" si="1193"/>
        <v>-2.8308000000001243</v>
      </c>
      <c r="BW365" s="215">
        <f t="shared" si="1194"/>
        <v>270.31919999999985</v>
      </c>
      <c r="BX365" s="117"/>
      <c r="BY365" s="101">
        <f t="shared" si="1125"/>
        <v>640.68569658370347</v>
      </c>
      <c r="BZ365" s="113"/>
      <c r="CA365" s="141">
        <f t="shared" si="1195"/>
        <v>0.71481369601634204</v>
      </c>
      <c r="CB365" s="163">
        <f t="shared" si="1196"/>
        <v>0.76196425006847113</v>
      </c>
      <c r="CC365" s="159">
        <f t="shared" si="1197"/>
        <v>0.93811972930765186</v>
      </c>
      <c r="CD365" s="170"/>
      <c r="CH365" s="267">
        <v>99.855645978355355</v>
      </c>
      <c r="CI365" s="273">
        <v>10000</v>
      </c>
      <c r="CJ365" s="145">
        <f t="shared" si="945"/>
        <v>1.8229582872696003E-2</v>
      </c>
      <c r="CK365" s="145">
        <f t="shared" si="946"/>
        <v>3.6457747506958606E-2</v>
      </c>
      <c r="CL365" s="145">
        <f t="shared" si="947"/>
        <v>5.4683078599579084E-2</v>
      </c>
      <c r="CM365" s="145">
        <f t="shared" si="948"/>
        <v>7.2904166704463633E-2</v>
      </c>
      <c r="CN365" s="145">
        <f t="shared" si="949"/>
        <v>9.1119611127208941E-2</v>
      </c>
      <c r="CO365" s="145">
        <f t="shared" si="950"/>
        <v>0.10932802277972048</v>
      </c>
      <c r="CP365" s="145">
        <f t="shared" si="951"/>
        <v>0.12752802698155319</v>
      </c>
      <c r="CQ365" s="145">
        <f t="shared" si="952"/>
        <v>0.14571826619584488</v>
      </c>
      <c r="CR365" s="145">
        <f t="shared" si="953"/>
        <v>0.16389740268773792</v>
      </c>
      <c r="CS365" s="145">
        <f t="shared" si="954"/>
        <v>0.18206412109419956</v>
      </c>
      <c r="CT365" s="145">
        <f t="shared" si="955"/>
        <v>0.20021713089453846</v>
      </c>
      <c r="CU365" s="145">
        <f t="shared" si="956"/>
        <v>0.21835516877204567</v>
      </c>
      <c r="CV365" s="145">
        <f t="shared" si="957"/>
        <v>0.23647700085776172</v>
      </c>
      <c r="CW365" s="145">
        <f t="shared" si="958"/>
        <v>0.25458142484842622</v>
      </c>
      <c r="CX365" s="145">
        <f t="shared" si="959"/>
        <v>0.27266727199162838</v>
      </c>
      <c r="CY365" s="145">
        <f t="shared" si="960"/>
        <v>0.29073340893208732</v>
      </c>
      <c r="CZ365" s="145">
        <f t="shared" si="961"/>
        <v>0.30877873941408163</v>
      </c>
      <c r="DA365" s="145">
        <f t="shared" si="962"/>
        <v>0.32680220583599734</v>
      </c>
      <c r="DB365" s="145">
        <f t="shared" si="963"/>
        <v>0.34480279065400454</v>
      </c>
      <c r="DC365" s="145">
        <f t="shared" si="964"/>
        <v>0.36277951763291677</v>
      </c>
      <c r="DD365" s="145">
        <f t="shared" si="965"/>
        <v>0.38073145294315586</v>
      </c>
      <c r="DE365" s="145">
        <f t="shared" si="966"/>
        <v>0.39865770610385237</v>
      </c>
      <c r="DF365" s="145">
        <f t="shared" si="967"/>
        <v>0.41655743077284363</v>
      </c>
      <c r="DG365" s="145">
        <f t="shared" si="968"/>
        <v>0.43442982538535796</v>
      </c>
      <c r="DH365" s="145">
        <f t="shared" si="969"/>
        <v>0.4522741336438707</v>
      </c>
      <c r="DI365" s="145">
        <f t="shared" si="970"/>
        <v>0.47008964486243016</v>
      </c>
      <c r="DJ365" s="145">
        <f t="shared" si="971"/>
        <v>0.48787569416941245</v>
      </c>
      <c r="DK365" s="145">
        <f t="shared" si="972"/>
        <v>0.50563166257331471</v>
      </c>
      <c r="DL365" s="145">
        <f t="shared" si="973"/>
        <v>0.52335697689672533</v>
      </c>
      <c r="DM365" s="145">
        <f t="shared" si="974"/>
        <v>0.54105110958413516</v>
      </c>
      <c r="DN365" s="145">
        <f t="shared" si="975"/>
        <v>0.55871357838963231</v>
      </c>
      <c r="DO365" s="145">
        <f t="shared" si="976"/>
        <v>0.57634394595090954</v>
      </c>
      <c r="DP365" s="145">
        <f t="shared" si="977"/>
        <v>0.59394181925629308</v>
      </c>
      <c r="DQ365" s="145">
        <f t="shared" si="978"/>
        <v>0.6115068490116794</v>
      </c>
      <c r="DR365" s="145">
        <f t="shared" si="979"/>
        <v>0.62903872891450674</v>
      </c>
      <c r="DS365" s="145">
        <f t="shared" si="980"/>
        <v>0.64653719484188599</v>
      </c>
      <c r="DT365" s="145">
        <f t="shared" si="981"/>
        <v>0.66400202396014096</v>
      </c>
      <c r="DU365" s="145">
        <f t="shared" si="982"/>
        <v>0.68143303376294562</v>
      </c>
      <c r="DV365" s="145">
        <f t="shared" si="983"/>
        <v>0.69883008104519817</v>
      </c>
      <c r="DW365" s="145">
        <f t="shared" si="984"/>
        <v>0.71619306081968404</v>
      </c>
      <c r="DX365" s="145">
        <f t="shared" si="985"/>
        <v>0.73352190518341209</v>
      </c>
      <c r="DY365" s="145">
        <f t="shared" si="986"/>
        <v>0.75081658214035019</v>
      </c>
      <c r="DZ365" s="145">
        <f t="shared" si="987"/>
        <v>0.76807709438706639</v>
      </c>
      <c r="EA365" s="145">
        <f t="shared" si="988"/>
        <v>0.78530347806754364</v>
      </c>
      <c r="EB365" s="145">
        <f t="shared" si="989"/>
        <v>0.80249580150318611</v>
      </c>
      <c r="EC365" s="145">
        <f t="shared" si="990"/>
        <v>0.81965416390375767</v>
      </c>
      <c r="ED365" s="145">
        <f t="shared" si="991"/>
        <v>0.83677869406469241</v>
      </c>
      <c r="EE365" s="145">
        <f t="shared" si="992"/>
        <v>0.85386954905592538</v>
      </c>
      <c r="EF365" s="145">
        <f t="shared" si="993"/>
        <v>0.8709269129070828</v>
      </c>
      <c r="EG365" s="145">
        <f t="shared" si="994"/>
        <v>0.88795099529353794</v>
      </c>
      <c r="EH365" s="145">
        <f t="shared" si="995"/>
        <v>0.90494203022755026</v>
      </c>
      <c r="EI365" s="145">
        <f t="shared" si="996"/>
        <v>0.92190027475837766</v>
      </c>
      <c r="EJ365" s="145">
        <f t="shared" si="997"/>
        <v>0.93882600768492841</v>
      </c>
      <c r="EK365" s="145">
        <f t="shared" si="998"/>
        <v>0.95571952828422913</v>
      </c>
      <c r="EL365" s="145">
        <f t="shared" si="999"/>
        <v>0.97258115505868503</v>
      </c>
      <c r="EM365" s="145">
        <f t="shared" si="1000"/>
        <v>0.98941122450479779</v>
      </c>
      <c r="EN365" s="145">
        <f t="shared" si="1001"/>
        <v>1.0062100899057516</v>
      </c>
      <c r="EO365" s="145">
        <f t="shared" si="1002"/>
        <v>1.0229781201499832</v>
      </c>
      <c r="EP365" s="145">
        <f t="shared" si="1003"/>
        <v>1.0397156985776081</v>
      </c>
      <c r="EQ365" s="145">
        <f t="shared" si="1004"/>
        <v>1.0564232218563181</v>
      </c>
      <c r="ET365" s="267">
        <v>99.855645978355355</v>
      </c>
      <c r="EU365" s="273">
        <v>10000</v>
      </c>
      <c r="EV365" s="146">
        <f t="shared" si="1005"/>
        <v>268.35583469295159</v>
      </c>
      <c r="EW365" s="146">
        <f t="shared" si="1006"/>
        <v>268.40933322184878</v>
      </c>
      <c r="EX365" s="146">
        <f t="shared" si="1007"/>
        <v>268.49847895512488</v>
      </c>
      <c r="EY365" s="146">
        <f t="shared" si="1008"/>
        <v>268.62324423441032</v>
      </c>
      <c r="EZ365" s="146">
        <f t="shared" si="1009"/>
        <v>268.78359046548042</v>
      </c>
      <c r="FA365" s="146">
        <f t="shared" si="1010"/>
        <v>268.97946824475952</v>
      </c>
      <c r="FB365" s="146">
        <f t="shared" si="1011"/>
        <v>269.21081752056938</v>
      </c>
      <c r="FC365" s="146">
        <f t="shared" si="1012"/>
        <v>269.47756778809304</v>
      </c>
      <c r="FD365" s="146">
        <f t="shared" si="1013"/>
        <v>269.7796383168191</v>
      </c>
      <c r="FE365" s="146">
        <f t="shared" si="1014"/>
        <v>270.11693840904053</v>
      </c>
      <c r="FF365" s="146">
        <f t="shared" si="1015"/>
        <v>270.48936768780146</v>
      </c>
      <c r="FG365" s="146">
        <f t="shared" si="1016"/>
        <v>270.89681641252906</v>
      </c>
      <c r="FH365" s="146">
        <f t="shared" si="1017"/>
        <v>271.33916582044156</v>
      </c>
      <c r="FI365" s="146">
        <f t="shared" si="1018"/>
        <v>271.81628849169982</v>
      </c>
      <c r="FJ365" s="146">
        <f t="shared" si="1019"/>
        <v>272.32804873616914</v>
      </c>
      <c r="FK365" s="146">
        <f t="shared" si="1020"/>
        <v>272.87430299957151</v>
      </c>
      <c r="FL365" s="146">
        <f t="shared" si="1021"/>
        <v>273.45490028674845</v>
      </c>
      <c r="FM365" s="146">
        <f t="shared" si="1022"/>
        <v>274.06968259971046</v>
      </c>
      <c r="FN365" s="146">
        <f t="shared" si="1023"/>
        <v>274.71848538812969</v>
      </c>
      <c r="FO365" s="146">
        <f t="shared" si="1024"/>
        <v>275.40113800992953</v>
      </c>
      <c r="FP365" s="146">
        <f t="shared" si="1025"/>
        <v>276.11746419964089</v>
      </c>
      <c r="FQ365" s="146">
        <f t="shared" si="1026"/>
        <v>276.86728254223328</v>
      </c>
      <c r="FR365" s="146">
        <f t="shared" si="1027"/>
        <v>277.65040695017467</v>
      </c>
      <c r="FS365" s="146">
        <f t="shared" si="1028"/>
        <v>278.46664714154844</v>
      </c>
      <c r="FT365" s="146">
        <f t="shared" si="1029"/>
        <v>279.31580911713019</v>
      </c>
      <c r="FU365" s="146">
        <f t="shared" si="1030"/>
        <v>280.19769563442532</v>
      </c>
      <c r="FV365" s="146">
        <f t="shared" si="1031"/>
        <v>281.11210667676897</v>
      </c>
      <c r="FW365" s="146">
        <f t="shared" si="1032"/>
        <v>282.05883991570664</v>
      </c>
      <c r="FX365" s="146">
        <f t="shared" si="1033"/>
        <v>283.03769116499114</v>
      </c>
      <c r="FY365" s="146">
        <f t="shared" si="1034"/>
        <v>284.04845482466214</v>
      </c>
      <c r="FZ365" s="146">
        <f t="shared" si="1035"/>
        <v>285.09092431380122</v>
      </c>
      <c r="GA365" s="146">
        <f t="shared" si="1036"/>
        <v>286.16489249069315</v>
      </c>
      <c r="GB365" s="146">
        <f t="shared" si="1037"/>
        <v>287.27015205925801</v>
      </c>
      <c r="GC365" s="146">
        <f t="shared" si="1038"/>
        <v>288.40649596075082</v>
      </c>
      <c r="GD365" s="146">
        <f t="shared" si="1039"/>
        <v>289.57371774986581</v>
      </c>
      <c r="GE365" s="146">
        <f t="shared" si="1040"/>
        <v>290.77161195450668</v>
      </c>
      <c r="GF365" s="146">
        <f t="shared" si="1041"/>
        <v>291.99997441861825</v>
      </c>
      <c r="GG365" s="146">
        <f t="shared" si="1042"/>
        <v>293.258602627595</v>
      </c>
      <c r="GH365" s="146">
        <f t="shared" si="1043"/>
        <v>294.54729601590179</v>
      </c>
      <c r="GI365" s="146">
        <f t="shared" si="1044"/>
        <v>295.86585625665657</v>
      </c>
      <c r="GJ365" s="355">
        <f t="shared" si="1045"/>
        <v>297.21408753302899</v>
      </c>
      <c r="GK365" s="146">
        <f t="shared" si="1046"/>
        <v>298.59179679141175</v>
      </c>
      <c r="GL365" s="146">
        <f t="shared" si="1047"/>
        <v>299.9987939764128</v>
      </c>
      <c r="GM365" s="146">
        <f t="shared" si="1048"/>
        <v>301.43489224780296</v>
      </c>
      <c r="GN365" s="146">
        <f t="shared" si="1049"/>
        <v>302.89990817963343</v>
      </c>
      <c r="GO365" s="146">
        <f t="shared" si="1050"/>
        <v>304.39366194180758</v>
      </c>
      <c r="GP365" s="146">
        <f t="shared" si="1051"/>
        <v>305.91597746445666</v>
      </c>
      <c r="GQ365" s="146">
        <f t="shared" si="1052"/>
        <v>307.4666825855262</v>
      </c>
      <c r="GR365" s="146">
        <f t="shared" si="1053"/>
        <v>309.04560918202952</v>
      </c>
      <c r="GS365" s="146">
        <f t="shared" si="1054"/>
        <v>310.65259328546796</v>
      </c>
      <c r="GT365" s="146">
        <f t="shared" si="1055"/>
        <v>312.28747518195604</v>
      </c>
      <c r="GU365" s="146">
        <f t="shared" si="1056"/>
        <v>313.95009949761902</v>
      </c>
      <c r="GV365" s="146">
        <f t="shared" si="1057"/>
        <v>315.64031526985605</v>
      </c>
      <c r="GW365" s="146">
        <f t="shared" si="1058"/>
        <v>317.35797600508096</v>
      </c>
      <c r="GX365" s="146">
        <f t="shared" si="1059"/>
        <v>319.10293972356982</v>
      </c>
      <c r="GY365" s="146">
        <f t="shared" si="1060"/>
        <v>320.87506899204936</v>
      </c>
      <c r="GZ365" s="146">
        <f t="shared" si="1061"/>
        <v>322.67423094467205</v>
      </c>
      <c r="HA365" s="146">
        <f t="shared" si="1062"/>
        <v>324.50029729301872</v>
      </c>
      <c r="HB365" s="146">
        <f t="shared" si="1063"/>
        <v>326.35314432577292</v>
      </c>
      <c r="HC365" s="146">
        <f t="shared" si="1064"/>
        <v>328.23265289870278</v>
      </c>
      <c r="HF365" s="267">
        <v>89.872465560674115</v>
      </c>
      <c r="HG365" s="273">
        <v>9000</v>
      </c>
      <c r="HH365" s="146">
        <f t="shared" si="1126"/>
        <v>11.455839718392207</v>
      </c>
      <c r="HI365" s="146">
        <f t="shared" si="1127"/>
        <v>22.910896404193565</v>
      </c>
      <c r="HJ365" s="146">
        <f t="shared" si="1128"/>
        <v>34.364388578956444</v>
      </c>
      <c r="HK365" s="146">
        <f t="shared" si="1129"/>
        <v>45.815537865802462</v>
      </c>
      <c r="HL365" s="146">
        <f t="shared" si="1130"/>
        <v>57.263570523111575</v>
      </c>
      <c r="HM365" s="146">
        <f t="shared" si="1131"/>
        <v>68.707718958201937</v>
      </c>
      <c r="HN365" s="146">
        <f t="shared" si="1132"/>
        <v>80.147223214122278</v>
      </c>
      <c r="HO365" s="146">
        <f t="shared" si="1133"/>
        <v>91.581332423609609</v>
      </c>
      <c r="HP365" s="146">
        <f t="shared" si="1134"/>
        <v>103.00930622396618</v>
      </c>
      <c r="HQ365" s="146">
        <f t="shared" si="1135"/>
        <v>114.43041612726202</v>
      </c>
      <c r="HR365" s="146">
        <f t="shared" si="1136"/>
        <v>125.84394684042763</v>
      </c>
      <c r="HS365" s="146">
        <f t="shared" si="1137"/>
        <v>137.24919753029479</v>
      </c>
      <c r="HT365" s="146">
        <f t="shared" si="1138"/>
        <v>148.64548302896259</v>
      </c>
      <c r="HU365" s="146">
        <f t="shared" si="1139"/>
        <v>160.032134975367</v>
      </c>
      <c r="HV365" s="146">
        <f t="shared" si="1140"/>
        <v>171.40850288934467</v>
      </c>
      <c r="HW365" s="146">
        <f t="shared" si="1141"/>
        <v>182.77395517503126</v>
      </c>
      <c r="HX365" s="146">
        <f t="shared" si="1142"/>
        <v>194.12788005083112</v>
      </c>
      <c r="HY365" s="146">
        <f t="shared" si="1143"/>
        <v>205.46968640375661</v>
      </c>
      <c r="HZ365" s="146">
        <f t="shared" si="1144"/>
        <v>216.79880456640751</v>
      </c>
      <c r="IA365" s="146">
        <f t="shared" si="1145"/>
        <v>228.11468701536748</v>
      </c>
      <c r="IB365" s="146">
        <f t="shared" si="1146"/>
        <v>239.41680899024169</v>
      </c>
      <c r="IC365" s="146">
        <f t="shared" si="1147"/>
        <v>250.70466903309131</v>
      </c>
      <c r="ID365" s="146">
        <f t="shared" si="1148"/>
        <v>261.97778944842429</v>
      </c>
      <c r="IE365" s="146">
        <f t="shared" si="1149"/>
        <v>273.23571668435704</v>
      </c>
      <c r="IF365" s="146">
        <f t="shared" si="1150"/>
        <v>284.47802163597873</v>
      </c>
      <c r="IG365" s="146">
        <f t="shared" si="1151"/>
        <v>295.70429987233996</v>
      </c>
      <c r="IH365" s="146">
        <f t="shared" si="1152"/>
        <v>306.91417178880596</v>
      </c>
      <c r="II365" s="146">
        <f t="shared" si="1153"/>
        <v>318.10728268692242</v>
      </c>
      <c r="IJ365" s="146">
        <f t="shared" si="1154"/>
        <v>329.28330278413614</v>
      </c>
      <c r="IK365" s="146">
        <f t="shared" si="1155"/>
        <v>340.4419271560796</v>
      </c>
      <c r="IL365" s="146">
        <f t="shared" si="1156"/>
        <v>351.58287561428023</v>
      </c>
      <c r="IM365" s="146">
        <f t="shared" si="1157"/>
        <v>362.70589252240291</v>
      </c>
      <c r="IN365" s="146">
        <f t="shared" si="1158"/>
        <v>373.81074655428301</v>
      </c>
      <c r="IO365" s="146">
        <f t="shared" si="1159"/>
        <v>384.89723039714158</v>
      </c>
      <c r="IP365" s="146">
        <f t="shared" si="1160"/>
        <v>395.96516040348843</v>
      </c>
      <c r="IQ365" s="146">
        <f t="shared" si="1161"/>
        <v>407.01437619527809</v>
      </c>
      <c r="IR365" s="146">
        <f t="shared" si="1162"/>
        <v>418.04474022395073</v>
      </c>
      <c r="IS365" s="146">
        <f t="shared" si="1163"/>
        <v>429.05613728998821</v>
      </c>
      <c r="IT365" s="146">
        <f t="shared" si="1164"/>
        <v>440.04847402562251</v>
      </c>
      <c r="IU365" s="146">
        <f t="shared" si="1165"/>
        <v>451.02167834431327</v>
      </c>
      <c r="IV365" s="355">
        <f t="shared" si="1166"/>
        <v>461.97569886053196</v>
      </c>
      <c r="IW365" s="146">
        <f t="shared" si="1167"/>
        <v>472.91050428335984</v>
      </c>
      <c r="IX365" s="146">
        <f t="shared" si="1168"/>
        <v>483.82608278730089</v>
      </c>
      <c r="IY365" s="146">
        <f t="shared" si="1169"/>
        <v>494.72244136360001</v>
      </c>
      <c r="IZ365" s="146">
        <f t="shared" si="1170"/>
        <v>505.59960515527303</v>
      </c>
      <c r="JA365" s="146">
        <f t="shared" si="1171"/>
        <v>516.45761677890323</v>
      </c>
      <c r="JB365" s="146">
        <f t="shared" si="1172"/>
        <v>527.29653563614181</v>
      </c>
      <c r="JC365" s="146">
        <f t="shared" si="1173"/>
        <v>538.1164372176986</v>
      </c>
      <c r="JD365" s="146">
        <f t="shared" si="1174"/>
        <v>548.91741240247359</v>
      </c>
      <c r="JE365" s="146">
        <f t="shared" si="1175"/>
        <v>559.69956675430979</v>
      </c>
      <c r="JF365" s="146">
        <f t="shared" si="1176"/>
        <v>570.46301981872068</v>
      </c>
      <c r="JG365" s="146">
        <f t="shared" si="1177"/>
        <v>581.20790442176781</v>
      </c>
      <c r="JH365" s="146">
        <f t="shared" si="1178"/>
        <v>591.93436597311518</v>
      </c>
      <c r="JI365" s="146">
        <f t="shared" si="1179"/>
        <v>602.64256177514289</v>
      </c>
      <c r="JJ365" s="146">
        <f t="shared" si="1180"/>
        <v>613.33266033983534</v>
      </c>
      <c r="JK365" s="146">
        <f t="shared" si="1181"/>
        <v>624.00484071501523</v>
      </c>
      <c r="JL365" s="146">
        <f t="shared" si="1182"/>
        <v>634.65929182136244</v>
      </c>
      <c r="JM365" s="146">
        <f t="shared" si="1183"/>
        <v>645.29621180148263</v>
      </c>
      <c r="JN365" s="146">
        <f t="shared" si="1184"/>
        <v>655.91580738219659</v>
      </c>
      <c r="JO365" s="146">
        <f t="shared" si="1185"/>
        <v>666.51829325105075</v>
      </c>
      <c r="JQ365" s="267">
        <v>99.855645978355355</v>
      </c>
      <c r="JR365" s="273">
        <v>10000</v>
      </c>
      <c r="JS365" s="147">
        <f t="shared" si="1065"/>
        <v>65.119222279964816</v>
      </c>
      <c r="JT365" s="147">
        <f t="shared" si="1066"/>
        <v>75.17272080886201</v>
      </c>
      <c r="JU365" s="147">
        <f t="shared" si="1067"/>
        <v>85.261866542138108</v>
      </c>
      <c r="JV365" s="147">
        <f t="shared" si="1068"/>
        <v>95.386631821423549</v>
      </c>
      <c r="JW365" s="147">
        <f t="shared" si="1069"/>
        <v>105.54697805249364</v>
      </c>
      <c r="JX365" s="147">
        <f t="shared" si="1070"/>
        <v>115.74285583177274</v>
      </c>
      <c r="JY365" s="147">
        <f t="shared" si="1071"/>
        <v>125.97420510758261</v>
      </c>
      <c r="JZ365" s="147">
        <f t="shared" si="1072"/>
        <v>136.24095537510627</v>
      </c>
      <c r="KA365" s="147">
        <f t="shared" si="1073"/>
        <v>146.54302590383233</v>
      </c>
      <c r="KB365" s="147">
        <f t="shared" si="1074"/>
        <v>156.88032599605376</v>
      </c>
      <c r="KC365" s="147">
        <f t="shared" si="1075"/>
        <v>167.25275527481469</v>
      </c>
      <c r="KD365" s="147">
        <f t="shared" si="1076"/>
        <v>177.66020399954229</v>
      </c>
      <c r="KE365" s="147">
        <f t="shared" si="1077"/>
        <v>188.10255340745479</v>
      </c>
      <c r="KF365" s="147">
        <f t="shared" si="1078"/>
        <v>198.57967607871305</v>
      </c>
      <c r="KG365" s="147">
        <f t="shared" si="1079"/>
        <v>209.09143632318236</v>
      </c>
      <c r="KH365" s="147">
        <f t="shared" si="1080"/>
        <v>219.63769058658474</v>
      </c>
      <c r="KI365" s="147">
        <f t="shared" si="1081"/>
        <v>230.21828787376168</v>
      </c>
      <c r="KJ365" s="147">
        <f t="shared" si="1082"/>
        <v>240.83307018672369</v>
      </c>
      <c r="KK365" s="147">
        <f t="shared" si="1083"/>
        <v>251.48187297514292</v>
      </c>
      <c r="KL365" s="147">
        <f t="shared" si="1084"/>
        <v>262.16452559694278</v>
      </c>
      <c r="KM365" s="147">
        <f t="shared" si="1085"/>
        <v>272.88085178665415</v>
      </c>
      <c r="KN365" s="147">
        <f t="shared" si="1086"/>
        <v>283.63067012924654</v>
      </c>
      <c r="KO365" s="147">
        <f t="shared" si="1087"/>
        <v>294.41379453718793</v>
      </c>
      <c r="KP365" s="147">
        <f t="shared" si="1088"/>
        <v>305.23003472856169</v>
      </c>
      <c r="KQ365" s="147">
        <f t="shared" si="1089"/>
        <v>316.07919670414344</v>
      </c>
      <c r="KR365" s="147">
        <f t="shared" si="1090"/>
        <v>326.96108322143857</v>
      </c>
      <c r="KS365" s="147">
        <f t="shared" si="1091"/>
        <v>337.87549426378223</v>
      </c>
      <c r="KT365" s="147">
        <f t="shared" si="1092"/>
        <v>348.8222275027199</v>
      </c>
      <c r="KU365" s="147">
        <f t="shared" si="1093"/>
        <v>359.8010787520044</v>
      </c>
      <c r="KV365" s="147">
        <f t="shared" si="1094"/>
        <v>370.8118424116754</v>
      </c>
      <c r="KW365" s="147">
        <f t="shared" si="1095"/>
        <v>381.85431190081448</v>
      </c>
      <c r="KX365" s="147">
        <f t="shared" si="1096"/>
        <v>392.9282800777064</v>
      </c>
      <c r="KY365" s="147">
        <f t="shared" si="1097"/>
        <v>404.03353964627127</v>
      </c>
      <c r="KZ365" s="147">
        <f t="shared" si="1098"/>
        <v>415.16988354776407</v>
      </c>
      <c r="LA365" s="147">
        <f t="shared" si="1099"/>
        <v>426.33710533687906</v>
      </c>
      <c r="LB365" s="147">
        <f t="shared" si="1100"/>
        <v>437.53499954151994</v>
      </c>
      <c r="LC365" s="147">
        <f t="shared" si="1101"/>
        <v>448.76336200563151</v>
      </c>
      <c r="LD365" s="147">
        <f t="shared" si="1102"/>
        <v>460.02199021460825</v>
      </c>
      <c r="LE365" s="147">
        <f t="shared" si="1103"/>
        <v>471.31068360291505</v>
      </c>
      <c r="LF365" s="147">
        <f t="shared" si="1104"/>
        <v>482.62924384366983</v>
      </c>
      <c r="LG365" s="358">
        <f t="shared" si="1105"/>
        <v>493.97747512004224</v>
      </c>
      <c r="LH365" s="147">
        <f t="shared" si="1106"/>
        <v>505.35518437842501</v>
      </c>
      <c r="LI365" s="147">
        <f t="shared" si="1107"/>
        <v>516.76218156342611</v>
      </c>
      <c r="LJ365" s="147">
        <f t="shared" si="1108"/>
        <v>528.19827983481628</v>
      </c>
      <c r="LK365" s="147">
        <f t="shared" si="1109"/>
        <v>539.66329576664668</v>
      </c>
      <c r="LL365" s="147">
        <f t="shared" si="1110"/>
        <v>551.15704952882083</v>
      </c>
      <c r="LM365" s="147">
        <f t="shared" si="1111"/>
        <v>562.67936505146986</v>
      </c>
      <c r="LN365" s="147">
        <f t="shared" si="1112"/>
        <v>574.2300701725394</v>
      </c>
      <c r="LO365" s="147">
        <f t="shared" si="1113"/>
        <v>585.80899676904278</v>
      </c>
      <c r="LP365" s="147">
        <f t="shared" si="1114"/>
        <v>597.41598087248121</v>
      </c>
      <c r="LQ365" s="147">
        <f t="shared" si="1115"/>
        <v>609.05086276896918</v>
      </c>
      <c r="LR365" s="147">
        <f t="shared" si="1116"/>
        <v>620.71348708463222</v>
      </c>
      <c r="LS365" s="147">
        <f t="shared" si="1117"/>
        <v>632.40370285686924</v>
      </c>
      <c r="LT365" s="147">
        <f t="shared" si="1118"/>
        <v>644.12136359209421</v>
      </c>
      <c r="LU365" s="147">
        <f t="shared" si="1119"/>
        <v>655.86632731058307</v>
      </c>
      <c r="LV365" s="147">
        <f t="shared" si="1120"/>
        <v>667.63845657906256</v>
      </c>
      <c r="LW365" s="147">
        <f t="shared" si="1121"/>
        <v>679.4376185316853</v>
      </c>
      <c r="LX365" s="147">
        <f t="shared" si="1122"/>
        <v>691.26368488003186</v>
      </c>
      <c r="LY365" s="147">
        <f t="shared" si="1123"/>
        <v>703.11653191278606</v>
      </c>
      <c r="LZ365" s="147">
        <f t="shared" si="1124"/>
        <v>714.99604048571598</v>
      </c>
      <c r="MC365" s="267">
        <v>90</v>
      </c>
      <c r="MD365" s="273">
        <v>9000</v>
      </c>
      <c r="ME365" s="145">
        <f t="shared" si="1186"/>
        <v>1.7880592277114367E-2</v>
      </c>
      <c r="MF365" s="145">
        <f t="shared" si="1186"/>
        <v>3.5759962375249206E-2</v>
      </c>
      <c r="MG365" s="145">
        <f t="shared" si="1186"/>
        <v>5.363689054117482E-2</v>
      </c>
      <c r="MH365" s="145">
        <f t="shared" si="1186"/>
        <v>7.151016186267678E-2</v>
      </c>
      <c r="MI365" s="145">
        <f t="shared" si="1186"/>
        <v>8.9378568662380434E-2</v>
      </c>
      <c r="MJ365" s="145">
        <f t="shared" si="1186"/>
        <v>0.10724091286034432</v>
      </c>
      <c r="MK365" s="145">
        <f t="shared" si="1186"/>
        <v>0.12509600829468698</v>
      </c>
      <c r="ML365" s="145">
        <f t="shared" si="1186"/>
        <v>0.14294268299096452</v>
      </c>
      <c r="MM365" s="145">
        <f t="shared" si="1186"/>
        <v>0.16077978137054968</v>
      </c>
      <c r="MN365" s="145">
        <f t="shared" si="1186"/>
        <v>0.17860616638928206</v>
      </c>
      <c r="MO365" s="145">
        <f t="shared" si="1187"/>
        <v>0.19642072159790527</v>
      </c>
      <c r="MP365" s="145">
        <f t="shared" si="1187"/>
        <v>0.21422235311657786</v>
      </c>
      <c r="MQ365" s="145">
        <f t="shared" si="1187"/>
        <v>0.23200999151624191</v>
      </c>
      <c r="MR365" s="145">
        <f t="shared" si="1187"/>
        <v>0.24978259360041657</v>
      </c>
      <c r="MS365" s="145">
        <f t="shared" si="1187"/>
        <v>0.26753914408162649</v>
      </c>
      <c r="MT365" s="145">
        <f t="shared" si="1187"/>
        <v>0.28527865714753387</v>
      </c>
      <c r="MU365" s="145">
        <f t="shared" si="1187"/>
        <v>0.30300017791246092</v>
      </c>
      <c r="MV365" s="145">
        <f t="shared" si="1187"/>
        <v>0.3207027837508663</v>
      </c>
      <c r="MW365" s="145">
        <f t="shared" si="1187"/>
        <v>0.33838558551007619</v>
      </c>
      <c r="MX365" s="145">
        <f t="shared" si="1187"/>
        <v>0.35604772860036066</v>
      </c>
      <c r="MY365" s="145">
        <f t="shared" si="1188"/>
        <v>0.37368839396114517</v>
      </c>
      <c r="MZ365" s="145">
        <f t="shared" si="1188"/>
        <v>0.39130679890297437</v>
      </c>
      <c r="NA365" s="145">
        <f t="shared" si="1188"/>
        <v>0.40890219782547893</v>
      </c>
      <c r="NB365" s="145">
        <f t="shared" si="1188"/>
        <v>0.42647388281230292</v>
      </c>
      <c r="NC365" s="145">
        <f t="shared" si="1188"/>
        <v>0.44402118410460345</v>
      </c>
      <c r="ND365" s="145">
        <f t="shared" si="1188"/>
        <v>0.46154347045534078</v>
      </c>
      <c r="NE365" s="145">
        <f t="shared" si="1188"/>
        <v>0.47904014936707523</v>
      </c>
      <c r="NF365" s="145">
        <f t="shared" si="1188"/>
        <v>0.4965106672166244</v>
      </c>
      <c r="NG365" s="145">
        <f t="shared" si="1188"/>
        <v>0.51395450927023523</v>
      </c>
      <c r="NH365" s="145">
        <f t="shared" si="1188"/>
        <v>0.53137119959349988</v>
      </c>
      <c r="NI365" s="145">
        <f t="shared" si="1189"/>
        <v>0.54876030086048144</v>
      </c>
      <c r="NJ365" s="145">
        <f t="shared" si="1189"/>
        <v>0.56612141406689975</v>
      </c>
      <c r="NK365" s="145">
        <f t="shared" si="1189"/>
        <v>0.58345417815246303</v>
      </c>
      <c r="NL365" s="145">
        <f t="shared" si="1189"/>
        <v>0.60075826953763756</v>
      </c>
      <c r="NM365" s="145">
        <f t="shared" si="1189"/>
        <v>0.61803340158032838</v>
      </c>
      <c r="NN365" s="145">
        <f t="shared" si="1189"/>
        <v>0.63527932395803532</v>
      </c>
      <c r="NO365" s="145">
        <f t="shared" si="1189"/>
        <v>0.6524958219811523</v>
      </c>
      <c r="NP365" s="145">
        <f t="shared" si="1189"/>
        <v>0.66968271584307715</v>
      </c>
      <c r="NQ365" s="145">
        <f t="shared" si="1189"/>
        <v>0.6868398598128086</v>
      </c>
      <c r="NR365" s="145">
        <f t="shared" si="1189"/>
        <v>0.70396714137567573</v>
      </c>
      <c r="NS365" s="145">
        <f t="shared" si="1190"/>
        <v>0.72106448032772086</v>
      </c>
      <c r="NT365" s="145">
        <f t="shared" si="1190"/>
        <v>0.73813182782921027</v>
      </c>
      <c r="NU365" s="145">
        <f t="shared" si="1190"/>
        <v>0.75516916542258195</v>
      </c>
      <c r="NV365" s="145">
        <f t="shared" si="1190"/>
        <v>0.77217650401996474</v>
      </c>
      <c r="NW365" s="145">
        <f t="shared" si="1190"/>
        <v>0.78915388286527499</v>
      </c>
      <c r="NX365" s="145">
        <f t="shared" si="1190"/>
        <v>0.80610136847565739</v>
      </c>
      <c r="NY365" s="145">
        <f t="shared" si="1190"/>
        <v>0.82301905356685645</v>
      </c>
      <c r="NZ365" s="145">
        <f t="shared" si="1190"/>
        <v>0.8399070559668651</v>
      </c>
      <c r="OA365" s="145">
        <f t="shared" si="1190"/>
        <v>0.85676551752199037</v>
      </c>
      <c r="OB365" s="145">
        <f t="shared" si="1190"/>
        <v>0.87359460299920544</v>
      </c>
      <c r="OC365" s="145">
        <f t="shared" si="1191"/>
        <v>0.89039449898846246</v>
      </c>
      <c r="OD365" s="145">
        <f t="shared" si="1191"/>
        <v>0.90716541280836127</v>
      </c>
      <c r="OE365" s="145">
        <f t="shared" si="1191"/>
        <v>0.92390757141833735</v>
      </c>
      <c r="OF365" s="145">
        <f t="shared" si="1191"/>
        <v>0.94062122034030715</v>
      </c>
      <c r="OG365" s="145">
        <f t="shared" si="1191"/>
        <v>0.95730662259244836</v>
      </c>
      <c r="OH365" s="145">
        <f t="shared" si="1191"/>
        <v>0.97396405763756744</v>
      </c>
      <c r="OI365" s="145">
        <f t="shared" si="1191"/>
        <v>0.99059382034829979</v>
      </c>
      <c r="OJ365" s="145">
        <f t="shared" si="1191"/>
        <v>1.0071962199911182</v>
      </c>
      <c r="OK365" s="145">
        <f t="shared" si="1191"/>
        <v>1.0237715792309769</v>
      </c>
      <c r="OL365" s="145">
        <f t="shared" si="1191"/>
        <v>1.0403202331581509</v>
      </c>
    </row>
    <row r="366" spans="55:402">
      <c r="BC366"/>
      <c r="BD366"/>
      <c r="BH366" s="173"/>
      <c r="BI366" s="182"/>
      <c r="BJ366" s="91">
        <f t="shared" si="1192"/>
        <v>0</v>
      </c>
      <c r="BK366" s="193">
        <f t="shared" si="1192"/>
        <v>0</v>
      </c>
      <c r="BL366" s="91">
        <f t="shared" si="1192"/>
        <v>288.14999999999998</v>
      </c>
      <c r="BM366" s="116">
        <f t="shared" si="1192"/>
        <v>0</v>
      </c>
      <c r="BN366" s="116"/>
      <c r="BO366" s="107"/>
      <c r="BP366" s="217">
        <v>10000</v>
      </c>
      <c r="BQ366" s="220">
        <v>3.0479999999999996</v>
      </c>
      <c r="BR366" s="284">
        <v>100</v>
      </c>
      <c r="BS366" s="113"/>
      <c r="BT366" s="104"/>
      <c r="BU366" s="256"/>
      <c r="BV366" s="213">
        <f t="shared" si="1193"/>
        <v>-4.8120000000001255</v>
      </c>
      <c r="BW366" s="215">
        <f t="shared" si="1194"/>
        <v>268.33799999999985</v>
      </c>
      <c r="BX366" s="117"/>
      <c r="BY366" s="101">
        <f t="shared" si="1125"/>
        <v>638.3335498927247</v>
      </c>
      <c r="BZ366" s="113"/>
      <c r="CA366" s="141">
        <f t="shared" si="1195"/>
        <v>0.68770445041729522</v>
      </c>
      <c r="CB366" s="163">
        <f t="shared" si="1196"/>
        <v>0.73847922168214608</v>
      </c>
      <c r="CC366" s="159">
        <f t="shared" si="1197"/>
        <v>0.93124414367516872</v>
      </c>
      <c r="CD366" s="170"/>
      <c r="CH366" s="267">
        <v>109.83822456497158</v>
      </c>
      <c r="CI366" s="273">
        <v>11000</v>
      </c>
      <c r="CJ366" s="145">
        <f t="shared" si="945"/>
        <v>1.858804632669896E-2</v>
      </c>
      <c r="CK366" s="145">
        <f t="shared" si="946"/>
        <v>3.7174462642100135E-2</v>
      </c>
      <c r="CL366" s="145">
        <f t="shared" si="947"/>
        <v>5.5757622453407998E-2</v>
      </c>
      <c r="CM366" s="145">
        <f t="shared" si="948"/>
        <v>7.433590628758116E-2</v>
      </c>
      <c r="CN366" s="145">
        <f t="shared" si="949"/>
        <v>9.2907705158600709E-2</v>
      </c>
      <c r="CO366" s="145">
        <f t="shared" si="950"/>
        <v>0.11147142398395191</v>
      </c>
      <c r="CP366" s="145">
        <f t="shared" si="951"/>
        <v>0.13002548493407104</v>
      </c>
      <c r="CQ366" s="145">
        <f t="shared" si="952"/>
        <v>0.14856833069927086</v>
      </c>
      <c r="CR366" s="145">
        <f t="shared" si="953"/>
        <v>0.16709842765909216</v>
      </c>
      <c r="CS366" s="145">
        <f t="shared" si="954"/>
        <v>0.18561426894014393</v>
      </c>
      <c r="CT366" s="145">
        <f t="shared" si="955"/>
        <v>0.20411437734925159</v>
      </c>
      <c r="CU366" s="145">
        <f t="shared" si="956"/>
        <v>0.22259730816993142</v>
      </c>
      <c r="CV366" s="145">
        <f t="shared" si="957"/>
        <v>0.24106165181128222</v>
      </c>
      <c r="CW366" s="145">
        <f t="shared" si="958"/>
        <v>0.25950603629951707</v>
      </c>
      <c r="CX366" s="145">
        <f t="shared" si="959"/>
        <v>0.27792912960375993</v>
      </c>
      <c r="CY366" s="145">
        <f t="shared" si="960"/>
        <v>0.29632964178896187</v>
      </c>
      <c r="CZ366" s="145">
        <f t="shared" si="961"/>
        <v>0.3147063269900216</v>
      </c>
      <c r="DA366" s="145">
        <f t="shared" si="962"/>
        <v>0.33305798520266322</v>
      </c>
      <c r="DB366" s="145">
        <f t="shared" si="963"/>
        <v>0.35138346388782482</v>
      </c>
      <c r="DC366" s="145">
        <f t="shared" si="964"/>
        <v>0.36968165938767589</v>
      </c>
      <c r="DD366" s="145">
        <f t="shared" si="965"/>
        <v>0.38795151815253648</v>
      </c>
      <c r="DE366" s="145">
        <f t="shared" si="966"/>
        <v>0.40619203777933038</v>
      </c>
      <c r="DF366" s="145">
        <f t="shared" si="967"/>
        <v>0.42440226786317875</v>
      </c>
      <c r="DG366" s="145">
        <f t="shared" si="968"/>
        <v>0.44258131066495765</v>
      </c>
      <c r="DH366" s="145">
        <f t="shared" si="969"/>
        <v>0.46072832159858118</v>
      </c>
      <c r="DI366" s="145">
        <f t="shared" si="970"/>
        <v>0.47884250954272517</v>
      </c>
      <c r="DJ366" s="145">
        <f t="shared" si="971"/>
        <v>0.49692313698251206</v>
      </c>
      <c r="DK366" s="145">
        <f t="shared" si="972"/>
        <v>0.51496951998749274</v>
      </c>
      <c r="DL366" s="145">
        <f t="shared" si="973"/>
        <v>0.53298102803282421</v>
      </c>
      <c r="DM366" s="145">
        <f t="shared" si="974"/>
        <v>0.5509570836712232</v>
      </c>
      <c r="DN366" s="145">
        <f t="shared" si="975"/>
        <v>0.56889716206363239</v>
      </c>
      <c r="DO366" s="145">
        <f t="shared" si="976"/>
        <v>0.58680079037701149</v>
      </c>
      <c r="DP366" s="145">
        <f t="shared" si="977"/>
        <v>0.60466754705792936</v>
      </c>
      <c r="DQ366" s="145">
        <f t="shared" si="978"/>
        <v>0.62249706099081237</v>
      </c>
      <c r="DR366" s="145">
        <f t="shared" si="979"/>
        <v>0.64028901054991261</v>
      </c>
      <c r="DS366" s="145">
        <f t="shared" si="980"/>
        <v>0.65804312255403252</v>
      </c>
      <c r="DT366" s="145">
        <f t="shared" si="981"/>
        <v>0.67575917113309925</v>
      </c>
      <c r="DU366" s="145">
        <f t="shared" si="982"/>
        <v>0.69343697651555891</v>
      </c>
      <c r="DV366" s="145">
        <f t="shared" si="983"/>
        <v>0.71107640374544101</v>
      </c>
      <c r="DW366" s="145">
        <f t="shared" si="984"/>
        <v>0.72867736133777694</v>
      </c>
      <c r="DX366" s="145">
        <f t="shared" si="985"/>
        <v>0.74623979988075972</v>
      </c>
      <c r="DY366" s="145">
        <f t="shared" si="986"/>
        <v>0.76376371059284531</v>
      </c>
      <c r="DZ366" s="145">
        <f t="shared" si="987"/>
        <v>0.78124912384260092</v>
      </c>
      <c r="EA366" s="145">
        <f t="shared" si="988"/>
        <v>0.79869610763882726</v>
      </c>
      <c r="EB366" s="145">
        <f t="shared" si="989"/>
        <v>0.81610476609808147</v>
      </c>
      <c r="EC366" s="145">
        <f t="shared" si="990"/>
        <v>0.83347523789638034</v>
      </c>
      <c r="ED366" s="145">
        <f t="shared" si="991"/>
        <v>0.85080769471143469</v>
      </c>
      <c r="EE366" s="145">
        <f t="shared" si="992"/>
        <v>0.86810233966139616</v>
      </c>
      <c r="EF366" s="145">
        <f t="shared" si="993"/>
        <v>0.88535940574567251</v>
      </c>
      <c r="EG366" s="145">
        <f t="shared" si="994"/>
        <v>0.90257915429295488</v>
      </c>
      <c r="EH366" s="145">
        <f t="shared" si="995"/>
        <v>0.91976187342120574</v>
      </c>
      <c r="EI366" s="145">
        <f t="shared" si="996"/>
        <v>0.93690787651397067</v>
      </c>
      <c r="EJ366" s="145">
        <f t="shared" si="997"/>
        <v>0.95401750071693592</v>
      </c>
      <c r="EK366" s="145">
        <f t="shared" si="998"/>
        <v>0.97109110545832122</v>
      </c>
      <c r="EL366" s="145">
        <f t="shared" si="999"/>
        <v>0.98812907099631075</v>
      </c>
      <c r="EM366" s="145">
        <f t="shared" si="1000"/>
        <v>1.0051317969963487</v>
      </c>
      <c r="EN366" s="145">
        <f t="shared" si="1001"/>
        <v>1.0220997011408202</v>
      </c>
      <c r="EO366" s="145">
        <f t="shared" si="1002"/>
        <v>1.0390332177732755</v>
      </c>
      <c r="EP366" s="145">
        <f t="shared" si="1003"/>
        <v>1.0559327965790815</v>
      </c>
      <c r="EQ366" s="145">
        <f t="shared" si="1004"/>
        <v>1.0727989013040657</v>
      </c>
      <c r="ET366" s="267">
        <v>109.83822456497158</v>
      </c>
      <c r="EU366" s="273">
        <v>11000</v>
      </c>
      <c r="EV366" s="146">
        <f t="shared" si="1005"/>
        <v>266.37520607878764</v>
      </c>
      <c r="EW366" s="146">
        <f t="shared" si="1006"/>
        <v>266.43041785907536</v>
      </c>
      <c r="EX366" s="146">
        <f t="shared" si="1007"/>
        <v>266.52241599495318</v>
      </c>
      <c r="EY366" s="146">
        <f t="shared" si="1008"/>
        <v>266.65116831747525</v>
      </c>
      <c r="EZ366" s="146">
        <f t="shared" si="1009"/>
        <v>266.81662994548287</v>
      </c>
      <c r="FA366" s="146">
        <f t="shared" si="1010"/>
        <v>267.01874343969843</v>
      </c>
      <c r="FB366" s="146">
        <f t="shared" si="1011"/>
        <v>267.25743899904393</v>
      </c>
      <c r="FC366" s="146">
        <f t="shared" si="1012"/>
        <v>267.53263469786441</v>
      </c>
      <c r="FD366" s="146">
        <f t="shared" si="1013"/>
        <v>267.84423676247025</v>
      </c>
      <c r="FE366" s="146">
        <f t="shared" si="1014"/>
        <v>268.19213988517009</v>
      </c>
      <c r="FF366" s="146">
        <f t="shared" si="1015"/>
        <v>268.57622757373991</v>
      </c>
      <c r="FG366" s="146">
        <f t="shared" si="1016"/>
        <v>268.99637253407525</v>
      </c>
      <c r="FH366" s="146">
        <f t="shared" si="1017"/>
        <v>269.45243708359305</v>
      </c>
      <c r="FI366" s="146">
        <f t="shared" si="1018"/>
        <v>269.94427359279894</v>
      </c>
      <c r="FJ366" s="146">
        <f t="shared" si="1019"/>
        <v>270.47172495231155</v>
      </c>
      <c r="FK366" s="146">
        <f t="shared" si="1020"/>
        <v>271.03462506253857</v>
      </c>
      <c r="FL366" s="146">
        <f t="shared" si="1021"/>
        <v>271.63279934312504</v>
      </c>
      <c r="FM366" s="146">
        <f t="shared" si="1022"/>
        <v>272.26606525925666</v>
      </c>
      <c r="FN366" s="146">
        <f t="shared" si="1023"/>
        <v>272.93423286187948</v>
      </c>
      <c r="FO366" s="146">
        <f t="shared" si="1024"/>
        <v>273.63710533891145</v>
      </c>
      <c r="FP366" s="146">
        <f t="shared" si="1025"/>
        <v>274.37447957454862</v>
      </c>
      <c r="FQ366" s="146">
        <f t="shared" si="1026"/>
        <v>275.14614671383328</v>
      </c>
      <c r="FR366" s="146">
        <f t="shared" si="1027"/>
        <v>275.95189272972124</v>
      </c>
      <c r="FS366" s="146">
        <f t="shared" si="1028"/>
        <v>276.7914989899881</v>
      </c>
      <c r="FT366" s="146">
        <f t="shared" si="1029"/>
        <v>277.66474282142582</v>
      </c>
      <c r="FU366" s="146">
        <f t="shared" si="1030"/>
        <v>278.57139806891183</v>
      </c>
      <c r="FV366" s="146">
        <f t="shared" si="1031"/>
        <v>279.51123564707245</v>
      </c>
      <c r="FW366" s="146">
        <f t="shared" si="1032"/>
        <v>280.48402408241986</v>
      </c>
      <c r="FX366" s="146">
        <f t="shared" si="1033"/>
        <v>281.48953004399613</v>
      </c>
      <c r="FY366" s="146">
        <f t="shared" si="1034"/>
        <v>282.52751886073304</v>
      </c>
      <c r="FZ366" s="146">
        <f t="shared" si="1035"/>
        <v>283.59775502389994</v>
      </c>
      <c r="GA366" s="146">
        <f t="shared" si="1036"/>
        <v>284.70000267319176</v>
      </c>
      <c r="GB366" s="146">
        <f t="shared" si="1037"/>
        <v>285.83402606517893</v>
      </c>
      <c r="GC366" s="146">
        <f t="shared" si="1038"/>
        <v>286.99959002301443</v>
      </c>
      <c r="GD366" s="146">
        <f t="shared" si="1039"/>
        <v>288.19646036646355</v>
      </c>
      <c r="GE366" s="146">
        <f t="shared" si="1040"/>
        <v>289.42440432148436</v>
      </c>
      <c r="GF366" s="146">
        <f t="shared" si="1041"/>
        <v>290.68319090874797</v>
      </c>
      <c r="GG366" s="146">
        <f t="shared" si="1042"/>
        <v>291.97259131063959</v>
      </c>
      <c r="GH366" s="146">
        <f t="shared" si="1043"/>
        <v>293.29237921642471</v>
      </c>
      <c r="GI366" s="146">
        <f t="shared" si="1044"/>
        <v>294.64233114540548</v>
      </c>
      <c r="GJ366" s="355">
        <f t="shared" si="1045"/>
        <v>296.02222674801277</v>
      </c>
      <c r="GK366" s="146">
        <f t="shared" si="1046"/>
        <v>297.43184908490764</v>
      </c>
      <c r="GL366" s="146">
        <f t="shared" si="1047"/>
        <v>298.87098488426534</v>
      </c>
      <c r="GM366" s="146">
        <f t="shared" si="1048"/>
        <v>300.33942477752157</v>
      </c>
      <c r="GN366" s="146">
        <f t="shared" si="1049"/>
        <v>301.83696351394633</v>
      </c>
      <c r="GO366" s="146">
        <f t="shared" si="1050"/>
        <v>303.36340015449292</v>
      </c>
      <c r="GP366" s="146">
        <f t="shared" si="1051"/>
        <v>304.91853824543966</v>
      </c>
      <c r="GQ366" s="146">
        <f t="shared" si="1052"/>
        <v>306.50218597240405</v>
      </c>
      <c r="GR366" s="146">
        <f t="shared" si="1053"/>
        <v>308.11415629536287</v>
      </c>
      <c r="GS366" s="146">
        <f t="shared" si="1054"/>
        <v>309.75426706535438</v>
      </c>
      <c r="GT366" s="146">
        <f t="shared" si="1055"/>
        <v>311.42234112357687</v>
      </c>
      <c r="GU366" s="146">
        <f t="shared" si="1056"/>
        <v>313.11820638362929</v>
      </c>
      <c r="GV366" s="146">
        <f t="shared" si="1057"/>
        <v>314.84169589765645</v>
      </c>
      <c r="GW366" s="146">
        <f t="shared" si="1058"/>
        <v>316.5926479071826</v>
      </c>
      <c r="GX366" s="146">
        <f t="shared" si="1059"/>
        <v>318.3709058794243</v>
      </c>
      <c r="GY366" s="146">
        <f t="shared" si="1060"/>
        <v>320.17631852987836</v>
      </c>
      <c r="GZ366" s="146">
        <f t="shared" si="1061"/>
        <v>322.00873983198011</v>
      </c>
      <c r="HA366" s="146">
        <f t="shared" si="1062"/>
        <v>323.86802901462232</v>
      </c>
      <c r="HB366" s="146">
        <f t="shared" si="1063"/>
        <v>325.75405054831674</v>
      </c>
      <c r="HC366" s="146">
        <f t="shared" si="1064"/>
        <v>327.66667412076686</v>
      </c>
      <c r="HF366" s="267">
        <v>99.855645978355355</v>
      </c>
      <c r="HG366" s="273">
        <v>10000</v>
      </c>
      <c r="HH366" s="146">
        <f t="shared" si="1126"/>
        <v>11.636554348191654</v>
      </c>
      <c r="HI366" s="146">
        <f t="shared" si="1127"/>
        <v>23.272203387209522</v>
      </c>
      <c r="HJ366" s="146">
        <f t="shared" si="1128"/>
        <v>34.906043681532203</v>
      </c>
      <c r="HK366" s="146">
        <f t="shared" si="1129"/>
        <v>46.537175534431256</v>
      </c>
      <c r="HL366" s="146">
        <f t="shared" si="1130"/>
        <v>58.164704835675899</v>
      </c>
      <c r="HM366" s="146">
        <f t="shared" si="1131"/>
        <v>69.787744883731648</v>
      </c>
      <c r="HN366" s="146">
        <f t="shared" si="1132"/>
        <v>81.405418173950025</v>
      </c>
      <c r="HO366" s="146">
        <f t="shared" si="1133"/>
        <v>93.016858145006694</v>
      </c>
      <c r="HP366" s="146">
        <f t="shared" si="1134"/>
        <v>104.62121087586115</v>
      </c>
      <c r="HQ366" s="146">
        <f t="shared" si="1135"/>
        <v>116.21763672615931</v>
      </c>
      <c r="HR366" s="146">
        <f t="shared" si="1136"/>
        <v>127.80531191324707</v>
      </c>
      <c r="HS366" s="146">
        <f t="shared" si="1137"/>
        <v>139.38343001968494</v>
      </c>
      <c r="HT366" s="146">
        <f t="shared" si="1138"/>
        <v>150.95120342551994</v>
      </c>
      <c r="HU366" s="146">
        <f t="shared" si="1139"/>
        <v>162.50786466024383</v>
      </c>
      <c r="HV366" s="146">
        <f t="shared" si="1140"/>
        <v>174.05266766998125</v>
      </c>
      <c r="HW366" s="146">
        <f t="shared" si="1141"/>
        <v>185.5848889960325</v>
      </c>
      <c r="HX366" s="146">
        <f t="shared" si="1142"/>
        <v>197.10382886159132</v>
      </c>
      <c r="HY366" s="146">
        <f t="shared" si="1143"/>
        <v>208.60881216406509</v>
      </c>
      <c r="HZ366" s="146">
        <f t="shared" si="1144"/>
        <v>220.09918937108873</v>
      </c>
      <c r="IA366" s="146">
        <f t="shared" si="1145"/>
        <v>231.57433731899008</v>
      </c>
      <c r="IB366" s="146">
        <f t="shared" si="1146"/>
        <v>243.03365991301953</v>
      </c>
      <c r="IC366" s="146">
        <f t="shared" si="1147"/>
        <v>254.47658872936262</v>
      </c>
      <c r="ID366" s="146">
        <f t="shared" si="1148"/>
        <v>265.90258351942219</v>
      </c>
      <c r="IE366" s="146">
        <f t="shared" si="1149"/>
        <v>277.3111326175121</v>
      </c>
      <c r="IF366" s="146">
        <f t="shared" si="1150"/>
        <v>288.70175325354859</v>
      </c>
      <c r="IG366" s="146">
        <f t="shared" si="1151"/>
        <v>300.07399177284532</v>
      </c>
      <c r="IH366" s="146">
        <f t="shared" si="1152"/>
        <v>311.42742376553832</v>
      </c>
      <c r="II366" s="146">
        <f t="shared" si="1153"/>
        <v>322.76165410858431</v>
      </c>
      <c r="IJ366" s="146">
        <f t="shared" si="1154"/>
        <v>334.07631692361139</v>
      </c>
      <c r="IK366" s="146">
        <f t="shared" si="1155"/>
        <v>345.37107545423862</v>
      </c>
      <c r="IL366" s="146">
        <f t="shared" si="1156"/>
        <v>356.64562186672111</v>
      </c>
      <c r="IM366" s="146">
        <f t="shared" si="1157"/>
        <v>367.89967697802473</v>
      </c>
      <c r="IN366" s="146">
        <f t="shared" si="1158"/>
        <v>379.13298991561265</v>
      </c>
      <c r="IO366" s="146">
        <f t="shared" si="1159"/>
        <v>390.34533771333975</v>
      </c>
      <c r="IP366" s="146">
        <f t="shared" si="1160"/>
        <v>401.53652484800443</v>
      </c>
      <c r="IQ366" s="146">
        <f t="shared" si="1161"/>
        <v>412.70638272110529</v>
      </c>
      <c r="IR366" s="146">
        <f t="shared" si="1162"/>
        <v>423.85476909043081</v>
      </c>
      <c r="IS366" s="146">
        <f t="shared" si="1163"/>
        <v>434.98156745607002</v>
      </c>
      <c r="IT366" s="146">
        <f t="shared" si="1164"/>
        <v>446.08668640540185</v>
      </c>
      <c r="IU366" s="146">
        <f t="shared" si="1165"/>
        <v>457.17005892156499</v>
      </c>
      <c r="IV366" s="355">
        <f t="shared" si="1166"/>
        <v>468.23164165980205</v>
      </c>
      <c r="IW366" s="146">
        <f t="shared" si="1167"/>
        <v>479.27141419597228</v>
      </c>
      <c r="IX366" s="146">
        <f t="shared" si="1168"/>
        <v>490.28937825138547</v>
      </c>
      <c r="IY366" s="146">
        <f t="shared" si="1169"/>
        <v>501.2855568979586</v>
      </c>
      <c r="IZ366" s="146">
        <f t="shared" si="1170"/>
        <v>512.2599937475361</v>
      </c>
      <c r="JA366" s="146">
        <f t="shared" si="1171"/>
        <v>523.2127521290389</v>
      </c>
      <c r="JB366" s="146">
        <f t="shared" si="1172"/>
        <v>534.14391425691338</v>
      </c>
      <c r="JC366" s="146">
        <f t="shared" si="1173"/>
        <v>545.05358039416888</v>
      </c>
      <c r="JD366" s="146">
        <f t="shared" si="1174"/>
        <v>555.94186801309002</v>
      </c>
      <c r="JE366" s="146">
        <f t="shared" si="1175"/>
        <v>566.80891095650213</v>
      </c>
      <c r="JF366" s="146">
        <f t="shared" si="1176"/>
        <v>577.65485860228159</v>
      </c>
      <c r="JG366" s="146">
        <f t="shared" si="1177"/>
        <v>588.47987503359343</v>
      </c>
      <c r="JH366" s="146">
        <f t="shared" si="1178"/>
        <v>599.2841382171348</v>
      </c>
      <c r="JI366" s="146">
        <f t="shared" si="1179"/>
        <v>610.06783919147233</v>
      </c>
      <c r="JJ366" s="146">
        <f t="shared" si="1180"/>
        <v>620.83118126737691</v>
      </c>
      <c r="JK366" s="146">
        <f t="shared" si="1181"/>
        <v>631.57437924185524</v>
      </c>
      <c r="JL366" s="146">
        <f t="shared" si="1182"/>
        <v>642.29765862741613</v>
      </c>
      <c r="JM366" s="146">
        <f t="shared" si="1183"/>
        <v>653.00125489792504</v>
      </c>
      <c r="JN366" s="146">
        <f t="shared" si="1184"/>
        <v>663.68541275223879</v>
      </c>
      <c r="JO366" s="146">
        <f t="shared" si="1185"/>
        <v>674.350385396653</v>
      </c>
      <c r="JQ366" s="267">
        <v>109.83822456497158</v>
      </c>
      <c r="JR366" s="273">
        <v>11000</v>
      </c>
      <c r="JS366" s="147">
        <f t="shared" si="1065"/>
        <v>69.128140817770614</v>
      </c>
      <c r="JT366" s="147">
        <f t="shared" si="1066"/>
        <v>79.183352598058335</v>
      </c>
      <c r="JU366" s="147">
        <f t="shared" si="1067"/>
        <v>89.275350733936151</v>
      </c>
      <c r="JV366" s="147">
        <f t="shared" si="1068"/>
        <v>99.404103056458226</v>
      </c>
      <c r="JW366" s="147">
        <f t="shared" si="1069"/>
        <v>109.56956468446585</v>
      </c>
      <c r="JX366" s="147">
        <f t="shared" si="1070"/>
        <v>119.7716781786814</v>
      </c>
      <c r="JY366" s="147">
        <f t="shared" si="1071"/>
        <v>130.01037373802689</v>
      </c>
      <c r="JZ366" s="147">
        <f t="shared" si="1072"/>
        <v>140.28556943684737</v>
      </c>
      <c r="KA366" s="147">
        <f t="shared" si="1073"/>
        <v>150.5971715014532</v>
      </c>
      <c r="KB366" s="147">
        <f t="shared" si="1074"/>
        <v>160.94507462415305</v>
      </c>
      <c r="KC366" s="147">
        <f t="shared" si="1075"/>
        <v>171.32916231272287</v>
      </c>
      <c r="KD366" s="147">
        <f t="shared" si="1076"/>
        <v>181.74930727305821</v>
      </c>
      <c r="KE366" s="147">
        <f t="shared" si="1077"/>
        <v>192.20537182257601</v>
      </c>
      <c r="KF366" s="147">
        <f t="shared" si="1078"/>
        <v>202.69720833178189</v>
      </c>
      <c r="KG366" s="147">
        <f t="shared" si="1079"/>
        <v>213.22465969129451</v>
      </c>
      <c r="KH366" s="147">
        <f t="shared" si="1080"/>
        <v>223.78755980152152</v>
      </c>
      <c r="KI366" s="147">
        <f t="shared" si="1081"/>
        <v>234.385734082108</v>
      </c>
      <c r="KJ366" s="147">
        <f t="shared" si="1082"/>
        <v>245.01899999823962</v>
      </c>
      <c r="KK366" s="147">
        <f t="shared" si="1083"/>
        <v>255.68716760086244</v>
      </c>
      <c r="KL366" s="147">
        <f t="shared" si="1084"/>
        <v>266.39004007789441</v>
      </c>
      <c r="KM366" s="147">
        <f t="shared" si="1085"/>
        <v>277.12741431353157</v>
      </c>
      <c r="KN366" s="147">
        <f t="shared" si="1086"/>
        <v>287.89908145281623</v>
      </c>
      <c r="KO366" s="147">
        <f t="shared" si="1087"/>
        <v>298.7048274687042</v>
      </c>
      <c r="KP366" s="147">
        <f t="shared" si="1088"/>
        <v>309.54443372897106</v>
      </c>
      <c r="KQ366" s="147">
        <f t="shared" si="1089"/>
        <v>320.41767756040878</v>
      </c>
      <c r="KR366" s="147">
        <f t="shared" si="1090"/>
        <v>331.32433280789479</v>
      </c>
      <c r="KS366" s="147">
        <f t="shared" si="1091"/>
        <v>342.26417038605541</v>
      </c>
      <c r="KT366" s="147">
        <f t="shared" si="1092"/>
        <v>353.23695882140282</v>
      </c>
      <c r="KU366" s="147">
        <f t="shared" si="1093"/>
        <v>364.24246478297908</v>
      </c>
      <c r="KV366" s="147">
        <f t="shared" si="1094"/>
        <v>375.280453599716</v>
      </c>
      <c r="KW366" s="147">
        <f t="shared" si="1095"/>
        <v>386.35068976288289</v>
      </c>
      <c r="KX366" s="147">
        <f t="shared" si="1096"/>
        <v>397.45293741217472</v>
      </c>
      <c r="KY366" s="147">
        <f t="shared" si="1097"/>
        <v>408.58696080416189</v>
      </c>
      <c r="KZ366" s="147">
        <f t="shared" si="1098"/>
        <v>419.75252476199739</v>
      </c>
      <c r="LA366" s="147">
        <f t="shared" si="1099"/>
        <v>430.94939510544651</v>
      </c>
      <c r="LB366" s="147">
        <f t="shared" si="1100"/>
        <v>442.17733906046732</v>
      </c>
      <c r="LC366" s="147">
        <f t="shared" si="1101"/>
        <v>453.43612564773093</v>
      </c>
      <c r="LD366" s="147">
        <f t="shared" si="1102"/>
        <v>464.72552604962254</v>
      </c>
      <c r="LE366" s="147">
        <f t="shared" si="1103"/>
        <v>476.04531395540766</v>
      </c>
      <c r="LF366" s="147">
        <f t="shared" si="1104"/>
        <v>487.39526588438844</v>
      </c>
      <c r="LG366" s="358">
        <f t="shared" si="1105"/>
        <v>498.77516148699573</v>
      </c>
      <c r="LH366" s="147">
        <f t="shared" si="1106"/>
        <v>510.1847838238906</v>
      </c>
      <c r="LI366" s="147">
        <f t="shared" si="1107"/>
        <v>521.6239196232483</v>
      </c>
      <c r="LJ366" s="147">
        <f t="shared" si="1108"/>
        <v>533.09235951650453</v>
      </c>
      <c r="LK366" s="147">
        <f t="shared" si="1109"/>
        <v>544.58989825292929</v>
      </c>
      <c r="LL366" s="147">
        <f t="shared" si="1110"/>
        <v>556.11633489347582</v>
      </c>
      <c r="LM366" s="147">
        <f t="shared" si="1111"/>
        <v>567.67147298442262</v>
      </c>
      <c r="LN366" s="147">
        <f t="shared" si="1112"/>
        <v>579.25512071138701</v>
      </c>
      <c r="LO366" s="147">
        <f t="shared" si="1113"/>
        <v>590.86709103434578</v>
      </c>
      <c r="LP366" s="147">
        <f t="shared" si="1114"/>
        <v>602.50720180433734</v>
      </c>
      <c r="LQ366" s="147">
        <f t="shared" si="1115"/>
        <v>614.17527586255983</v>
      </c>
      <c r="LR366" s="147">
        <f t="shared" si="1116"/>
        <v>625.87114112261224</v>
      </c>
      <c r="LS366" s="147">
        <f t="shared" si="1117"/>
        <v>637.59463063663941</v>
      </c>
      <c r="LT366" s="147">
        <f t="shared" si="1118"/>
        <v>649.34558264616555</v>
      </c>
      <c r="LU366" s="147">
        <f t="shared" si="1119"/>
        <v>661.12384061840726</v>
      </c>
      <c r="LV366" s="147">
        <f t="shared" si="1120"/>
        <v>672.92925326886132</v>
      </c>
      <c r="LW366" s="147">
        <f t="shared" si="1121"/>
        <v>684.76167457096312</v>
      </c>
      <c r="LX366" s="147">
        <f t="shared" si="1122"/>
        <v>696.62096375360534</v>
      </c>
      <c r="LY366" s="147">
        <f t="shared" si="1123"/>
        <v>708.5069852872997</v>
      </c>
      <c r="LZ366" s="147">
        <f t="shared" si="1124"/>
        <v>720.41960885974981</v>
      </c>
      <c r="MC366" s="267">
        <v>100</v>
      </c>
      <c r="MD366" s="273">
        <v>10000</v>
      </c>
      <c r="ME366" s="145">
        <f t="shared" ref="ME366:MN375" si="1198">SQRT(5*((((1/$CA366)*(((1+0.2*(ME$354/661.48)^2)^3.5)-1))+1)^(1/3.5)-1))</f>
        <v>1.8229582872696003E-2</v>
      </c>
      <c r="MF366" s="145">
        <f t="shared" si="1198"/>
        <v>3.6457747506958606E-2</v>
      </c>
      <c r="MG366" s="145">
        <f t="shared" si="1198"/>
        <v>5.4683078599579084E-2</v>
      </c>
      <c r="MH366" s="145">
        <f t="shared" si="1198"/>
        <v>7.2904166704463633E-2</v>
      </c>
      <c r="MI366" s="145">
        <f t="shared" si="1198"/>
        <v>9.1119611127208941E-2</v>
      </c>
      <c r="MJ366" s="145">
        <f t="shared" si="1198"/>
        <v>0.10932802277972048</v>
      </c>
      <c r="MK366" s="145">
        <f t="shared" si="1198"/>
        <v>0.12752802698155319</v>
      </c>
      <c r="ML366" s="145">
        <f t="shared" si="1198"/>
        <v>0.14571826619584488</v>
      </c>
      <c r="MM366" s="145">
        <f t="shared" si="1198"/>
        <v>0.16389740268773792</v>
      </c>
      <c r="MN366" s="145">
        <f t="shared" si="1198"/>
        <v>0.18206412109419956</v>
      </c>
      <c r="MO366" s="145">
        <f t="shared" ref="MO366:MX375" si="1199">SQRT(5*((((1/$CA366)*(((1+0.2*(MO$354/661.48)^2)^3.5)-1))+1)^(1/3.5)-1))</f>
        <v>0.20021713089453846</v>
      </c>
      <c r="MP366" s="145">
        <f t="shared" si="1199"/>
        <v>0.21835516877204567</v>
      </c>
      <c r="MQ366" s="145">
        <f t="shared" si="1199"/>
        <v>0.23647700085776172</v>
      </c>
      <c r="MR366" s="145">
        <f t="shared" si="1199"/>
        <v>0.25458142484842622</v>
      </c>
      <c r="MS366" s="145">
        <f t="shared" si="1199"/>
        <v>0.27266727199162838</v>
      </c>
      <c r="MT366" s="145">
        <f t="shared" si="1199"/>
        <v>0.29073340893208732</v>
      </c>
      <c r="MU366" s="145">
        <f t="shared" si="1199"/>
        <v>0.30877873941408163</v>
      </c>
      <c r="MV366" s="145">
        <f t="shared" si="1199"/>
        <v>0.32680220583599734</v>
      </c>
      <c r="MW366" s="145">
        <f t="shared" si="1199"/>
        <v>0.34480279065400454</v>
      </c>
      <c r="MX366" s="145">
        <f t="shared" si="1199"/>
        <v>0.36277951763291677</v>
      </c>
      <c r="MY366" s="145">
        <f t="shared" ref="MY366:NH375" si="1200">SQRT(5*((((1/$CA366)*(((1+0.2*(MY$354/661.48)^2)^3.5)-1))+1)^(1/3.5)-1))</f>
        <v>0.38073145294315586</v>
      </c>
      <c r="MZ366" s="145">
        <f t="shared" si="1200"/>
        <v>0.39865770610385237</v>
      </c>
      <c r="NA366" s="145">
        <f t="shared" si="1200"/>
        <v>0.41655743077284363</v>
      </c>
      <c r="NB366" s="145">
        <f t="shared" si="1200"/>
        <v>0.43442982538535796</v>
      </c>
      <c r="NC366" s="145">
        <f t="shared" si="1200"/>
        <v>0.4522741336438707</v>
      </c>
      <c r="ND366" s="145">
        <f t="shared" si="1200"/>
        <v>0.47008964486243016</v>
      </c>
      <c r="NE366" s="145">
        <f t="shared" si="1200"/>
        <v>0.48787569416941245</v>
      </c>
      <c r="NF366" s="145">
        <f t="shared" si="1200"/>
        <v>0.50563166257331471</v>
      </c>
      <c r="NG366" s="145">
        <f t="shared" si="1200"/>
        <v>0.52335697689672533</v>
      </c>
      <c r="NH366" s="145">
        <f t="shared" si="1200"/>
        <v>0.54105110958413516</v>
      </c>
      <c r="NI366" s="145">
        <f t="shared" ref="NI366:NR375" si="1201">SQRT(5*((((1/$CA366)*(((1+0.2*(NI$354/661.48)^2)^3.5)-1))+1)^(1/3.5)-1))</f>
        <v>0.55871357838963231</v>
      </c>
      <c r="NJ366" s="145">
        <f t="shared" si="1201"/>
        <v>0.57634394595090954</v>
      </c>
      <c r="NK366" s="145">
        <f t="shared" si="1201"/>
        <v>0.59394181925629308</v>
      </c>
      <c r="NL366" s="145">
        <f t="shared" si="1201"/>
        <v>0.6115068490116794</v>
      </c>
      <c r="NM366" s="145">
        <f t="shared" si="1201"/>
        <v>0.62903872891450674</v>
      </c>
      <c r="NN366" s="145">
        <f t="shared" si="1201"/>
        <v>0.64653719484188599</v>
      </c>
      <c r="NO366" s="145">
        <f t="shared" si="1201"/>
        <v>0.66400202396014096</v>
      </c>
      <c r="NP366" s="145">
        <f t="shared" si="1201"/>
        <v>0.68143303376294562</v>
      </c>
      <c r="NQ366" s="145">
        <f t="shared" si="1201"/>
        <v>0.69883008104519817</v>
      </c>
      <c r="NR366" s="145">
        <f t="shared" si="1201"/>
        <v>0.71619306081968404</v>
      </c>
      <c r="NS366" s="145">
        <f t="shared" ref="NS366:OB375" si="1202">SQRT(5*((((1/$CA366)*(((1+0.2*(NS$354/661.48)^2)^3.5)-1))+1)^(1/3.5)-1))</f>
        <v>0.73352190518341209</v>
      </c>
      <c r="NT366" s="145">
        <f t="shared" si="1202"/>
        <v>0.75081658214035019</v>
      </c>
      <c r="NU366" s="145">
        <f t="shared" si="1202"/>
        <v>0.76807709438706639</v>
      </c>
      <c r="NV366" s="145">
        <f t="shared" si="1202"/>
        <v>0.78530347806754364</v>
      </c>
      <c r="NW366" s="145">
        <f t="shared" si="1202"/>
        <v>0.80249580150318611</v>
      </c>
      <c r="NX366" s="145">
        <f t="shared" si="1202"/>
        <v>0.81965416390375767</v>
      </c>
      <c r="NY366" s="145">
        <f t="shared" si="1202"/>
        <v>0.83677869406469241</v>
      </c>
      <c r="NZ366" s="145">
        <f t="shared" si="1202"/>
        <v>0.85386954905592538</v>
      </c>
      <c r="OA366" s="145">
        <f t="shared" si="1202"/>
        <v>0.8709269129070828</v>
      </c>
      <c r="OB366" s="145">
        <f t="shared" si="1202"/>
        <v>0.88795099529353794</v>
      </c>
      <c r="OC366" s="145">
        <f t="shared" ref="OC366:OL375" si="1203">SQRT(5*((((1/$CA366)*(((1+0.2*(OC$354/661.48)^2)^3.5)-1))+1)^(1/3.5)-1))</f>
        <v>0.90494203022755026</v>
      </c>
      <c r="OD366" s="145">
        <f t="shared" si="1203"/>
        <v>0.92190027475837766</v>
      </c>
      <c r="OE366" s="145">
        <f t="shared" si="1203"/>
        <v>0.93882600768492841</v>
      </c>
      <c r="OF366" s="145">
        <f t="shared" si="1203"/>
        <v>0.95571952828422913</v>
      </c>
      <c r="OG366" s="145">
        <f t="shared" si="1203"/>
        <v>0.97258115505868503</v>
      </c>
      <c r="OH366" s="145">
        <f t="shared" si="1203"/>
        <v>0.98941122450479779</v>
      </c>
      <c r="OI366" s="145">
        <f t="shared" si="1203"/>
        <v>1.0062100899057516</v>
      </c>
      <c r="OJ366" s="145">
        <f t="shared" si="1203"/>
        <v>1.0229781201499832</v>
      </c>
      <c r="OK366" s="145">
        <f t="shared" si="1203"/>
        <v>1.0397156985776081</v>
      </c>
      <c r="OL366" s="145">
        <f t="shared" si="1203"/>
        <v>1.0564232218563181</v>
      </c>
    </row>
    <row r="367" spans="55:402">
      <c r="BC367"/>
      <c r="BD367"/>
      <c r="BH367" s="173"/>
      <c r="BI367" s="182"/>
      <c r="BJ367" s="91">
        <f t="shared" si="1192"/>
        <v>0</v>
      </c>
      <c r="BK367" s="193">
        <f t="shared" si="1192"/>
        <v>0</v>
      </c>
      <c r="BL367" s="91">
        <f t="shared" si="1192"/>
        <v>288.14999999999998</v>
      </c>
      <c r="BM367" s="116">
        <f t="shared" si="1192"/>
        <v>0</v>
      </c>
      <c r="BN367" s="116"/>
      <c r="BO367" s="107"/>
      <c r="BP367" s="217">
        <v>11000</v>
      </c>
      <c r="BQ367" s="220">
        <v>3.3527999999999998</v>
      </c>
      <c r="BR367" s="284">
        <v>110</v>
      </c>
      <c r="BS367" s="113"/>
      <c r="BT367" s="104"/>
      <c r="BU367" s="256"/>
      <c r="BV367" s="213">
        <f t="shared" si="1193"/>
        <v>-6.7932000000001835</v>
      </c>
      <c r="BW367" s="215">
        <f t="shared" si="1194"/>
        <v>266.35679999999979</v>
      </c>
      <c r="BX367" s="117"/>
      <c r="BY367" s="101">
        <f t="shared" si="1125"/>
        <v>635.97270384062074</v>
      </c>
      <c r="BZ367" s="113"/>
      <c r="CA367" s="141">
        <f t="shared" si="1195"/>
        <v>0.66143378181962675</v>
      </c>
      <c r="CB367" s="163">
        <f t="shared" si="1196"/>
        <v>0.71555201230577026</v>
      </c>
      <c r="CC367" s="159">
        <f t="shared" si="1197"/>
        <v>0.92436855804268547</v>
      </c>
      <c r="CD367" s="170"/>
      <c r="CH367" s="267">
        <v>119.8201794072795</v>
      </c>
      <c r="CI367" s="273">
        <v>12000</v>
      </c>
      <c r="CJ367" s="145">
        <f t="shared" si="945"/>
        <v>1.8956313052823762E-2</v>
      </c>
      <c r="CK367" s="145">
        <f t="shared" si="946"/>
        <v>3.7910767348257129E-2</v>
      </c>
      <c r="CL367" s="145">
        <f t="shared" si="947"/>
        <v>5.6861508314182609E-2</v>
      </c>
      <c r="CM367" s="145">
        <f t="shared" si="948"/>
        <v>7.5806689727535986E-2</v>
      </c>
      <c r="CN367" s="145">
        <f t="shared" si="949"/>
        <v>9.4744477835392901E-2</v>
      </c>
      <c r="CO367" s="145">
        <f t="shared" si="950"/>
        <v>0.113673055412519</v>
      </c>
      <c r="CP367" s="145">
        <f t="shared" si="951"/>
        <v>0.1325906257350552</v>
      </c>
      <c r="CQ367" s="145">
        <f t="shared" si="952"/>
        <v>0.15149541645101025</v>
      </c>
      <c r="CR367" s="145">
        <f t="shared" si="953"/>
        <v>0.17038568332886322</v>
      </c>
      <c r="CS367" s="145">
        <f t="shared" si="954"/>
        <v>0.18925971386708582</v>
      </c>
      <c r="CT367" s="145">
        <f t="shared" si="955"/>
        <v>0.20811583074822879</v>
      </c>
      <c r="CU367" s="145">
        <f t="shared" si="956"/>
        <v>0.22695239512303778</v>
      </c>
      <c r="CV367" s="145">
        <f t="shared" si="957"/>
        <v>0.24576780971117571</v>
      </c>
      <c r="CW367" s="145">
        <f t="shared" si="958"/>
        <v>0.26456052170691585</v>
      </c>
      <c r="CX367" s="145">
        <f t="shared" si="959"/>
        <v>0.28332902547974476</v>
      </c>
      <c r="CY367" s="145">
        <f t="shared" si="960"/>
        <v>0.30207186506151351</v>
      </c>
      <c r="CZ367" s="145">
        <f t="shared" si="961"/>
        <v>0.32078763641340585</v>
      </c>
      <c r="DA367" s="145">
        <f t="shared" si="962"/>
        <v>0.33947498946780225</v>
      </c>
      <c r="DB367" s="145">
        <f t="shared" si="963"/>
        <v>0.35813262994167588</v>
      </c>
      <c r="DC367" s="145">
        <f t="shared" si="964"/>
        <v>0.37675932091990283</v>
      </c>
      <c r="DD367" s="145">
        <f t="shared" si="965"/>
        <v>0.39535388420838569</v>
      </c>
      <c r="DE367" s="145">
        <f t="shared" si="966"/>
        <v>0.41391520145844862</v>
      </c>
      <c r="DF367" s="145">
        <f t="shared" si="967"/>
        <v>0.43244221506534491</v>
      </c>
      <c r="DG367" s="145">
        <f t="shared" si="968"/>
        <v>0.45093392884511901</v>
      </c>
      <c r="DH367" s="145">
        <f t="shared" si="969"/>
        <v>0.46938940849524963</v>
      </c>
      <c r="DI367" s="145">
        <f t="shared" si="970"/>
        <v>0.48780778184563695</v>
      </c>
      <c r="DJ367" s="145">
        <f t="shared" si="971"/>
        <v>0.50618823890750064</v>
      </c>
      <c r="DK367" s="145">
        <f t="shared" si="972"/>
        <v>0.52453003172865498</v>
      </c>
      <c r="DL367" s="145">
        <f t="shared" si="973"/>
        <v>0.54283247406434554</v>
      </c>
      <c r="DM367" s="145">
        <f t="shared" si="974"/>
        <v>0.56109494087353606</v>
      </c>
      <c r="DN367" s="145">
        <f t="shared" si="975"/>
        <v>0.57931686765098367</v>
      </c>
      <c r="DO367" s="145">
        <f t="shared" si="976"/>
        <v>0.59749774960589452</v>
      </c>
      <c r="DP367" s="145">
        <f t="shared" si="977"/>
        <v>0.61563714069823505</v>
      </c>
      <c r="DQ367" s="145">
        <f t="shared" si="978"/>
        <v>0.63373465254391592</v>
      </c>
      <c r="DR367" s="145">
        <f t="shared" si="979"/>
        <v>0.65178995320022237</v>
      </c>
      <c r="DS367" s="145">
        <f t="shared" si="980"/>
        <v>0.66980276584277731</v>
      </c>
      <c r="DT367" s="145">
        <f t="shared" si="981"/>
        <v>0.68777286734529453</v>
      </c>
      <c r="DU367" s="145">
        <f t="shared" si="982"/>
        <v>0.7057000867731521</v>
      </c>
      <c r="DV367" s="145">
        <f t="shared" si="983"/>
        <v>0.72358430380161221</v>
      </c>
      <c r="DW367" s="145">
        <f t="shared" si="984"/>
        <v>0.74142544706919988</v>
      </c>
      <c r="DX367" s="145">
        <f t="shared" si="985"/>
        <v>0.75922349247637355</v>
      </c>
      <c r="DY367" s="145">
        <f t="shared" si="986"/>
        <v>0.77697846143925953</v>
      </c>
      <c r="DZ367" s="145">
        <f t="shared" si="987"/>
        <v>0.79469041910775462</v>
      </c>
      <c r="EA367" s="145">
        <f t="shared" si="988"/>
        <v>0.8123594725568376</v>
      </c>
      <c r="EB367" s="145">
        <f t="shared" si="989"/>
        <v>0.82998576895944254</v>
      </c>
      <c r="EC367" s="145">
        <f t="shared" si="990"/>
        <v>0.84756949374874591</v>
      </c>
      <c r="ED367" s="145">
        <f t="shared" si="991"/>
        <v>0.86511086877718757</v>
      </c>
      <c r="EE367" s="145">
        <f t="shared" si="992"/>
        <v>0.88261015047903335</v>
      </c>
      <c r="EF367" s="145">
        <f t="shared" si="993"/>
        <v>0.9000676280427603</v>
      </c>
      <c r="EG367" s="145">
        <f t="shared" si="994"/>
        <v>0.91748362159902308</v>
      </c>
      <c r="EH367" s="145">
        <f t="shared" si="995"/>
        <v>0.9348584804294553</v>
      </c>
      <c r="EI367" s="145">
        <f t="shared" si="996"/>
        <v>0.95219258120107464</v>
      </c>
      <c r="EJ367" s="145">
        <f t="shared" si="997"/>
        <v>0.96948632623053599</v>
      </c>
      <c r="EK367" s="145">
        <f t="shared" si="998"/>
        <v>0.98674014178205471</v>
      </c>
      <c r="EL367" s="145">
        <f t="shared" si="999"/>
        <v>1.0039544764023562</v>
      </c>
      <c r="EM367" s="145">
        <f t="shared" si="1000"/>
        <v>1.0211297992955652</v>
      </c>
      <c r="EN367" s="145">
        <f t="shared" si="1001"/>
        <v>1.0382665987405741</v>
      </c>
      <c r="EO367" s="145">
        <f t="shared" si="1002"/>
        <v>1.0553653805530157</v>
      </c>
      <c r="EP367" s="145">
        <f t="shared" si="1003"/>
        <v>1.0724266665936275</v>
      </c>
      <c r="EQ367" s="145">
        <f t="shared" si="1004"/>
        <v>1.0894509933244456</v>
      </c>
      <c r="ET367" s="267">
        <v>119.8201794072795</v>
      </c>
      <c r="EU367" s="273">
        <v>12000</v>
      </c>
      <c r="EV367" s="146">
        <f t="shared" si="1005"/>
        <v>264.39460024103676</v>
      </c>
      <c r="EW367" s="146">
        <f t="shared" si="1006"/>
        <v>264.45159351207133</v>
      </c>
      <c r="EX367" s="146">
        <f t="shared" si="1007"/>
        <v>264.54655748386801</v>
      </c>
      <c r="EY367" s="146">
        <f t="shared" si="1008"/>
        <v>264.67945503081705</v>
      </c>
      <c r="EZ367" s="146">
        <f t="shared" si="1009"/>
        <v>264.85023436492764</v>
      </c>
      <c r="FA367" s="146">
        <f t="shared" si="1010"/>
        <v>265.05882922206791</v>
      </c>
      <c r="FB367" s="146">
        <f t="shared" si="1011"/>
        <v>265.3051590991177</v>
      </c>
      <c r="FC367" s="146">
        <f t="shared" si="1012"/>
        <v>265.5891295403527</v>
      </c>
      <c r="FD367" s="146">
        <f t="shared" si="1013"/>
        <v>265.91063247104063</v>
      </c>
      <c r="FE367" s="146">
        <f t="shared" si="1014"/>
        <v>266.26954657592859</v>
      </c>
      <c r="FF367" s="146">
        <f t="shared" si="1015"/>
        <v>266.665737720013</v>
      </c>
      <c r="FG367" s="146">
        <f t="shared" si="1016"/>
        <v>267.09905940874046</v>
      </c>
      <c r="FH367" s="146">
        <f t="shared" si="1017"/>
        <v>267.56935328456359</v>
      </c>
      <c r="FI367" s="146">
        <f t="shared" si="1018"/>
        <v>268.07644965659568</v>
      </c>
      <c r="FJ367" s="146">
        <f t="shared" si="1019"/>
        <v>268.6201680599583</v>
      </c>
      <c r="FK367" s="146">
        <f t="shared" si="1020"/>
        <v>269.20031784130373</v>
      </c>
      <c r="FL367" s="146">
        <f t="shared" si="1021"/>
        <v>269.81669876691734</v>
      </c>
      <c r="FM367" s="146">
        <f t="shared" si="1022"/>
        <v>270.46910164976345</v>
      </c>
      <c r="FN367" s="146">
        <f t="shared" si="1023"/>
        <v>271.15730899183274</v>
      </c>
      <c r="FO367" s="146">
        <f t="shared" si="1024"/>
        <v>271.88109563817397</v>
      </c>
      <c r="FP367" s="146">
        <f t="shared" si="1025"/>
        <v>272.64022943905206</v>
      </c>
      <c r="FQ367" s="146">
        <f t="shared" si="1026"/>
        <v>273.43447191675983</v>
      </c>
      <c r="FR367" s="146">
        <f t="shared" si="1027"/>
        <v>274.26357893372375</v>
      </c>
      <c r="FS367" s="146">
        <f t="shared" si="1028"/>
        <v>275.12730135868162</v>
      </c>
      <c r="FT367" s="146">
        <f t="shared" si="1029"/>
        <v>276.02538572786744</v>
      </c>
      <c r="FU367" s="146">
        <f t="shared" si="1030"/>
        <v>276.95757489831351</v>
      </c>
      <c r="FV367" s="146">
        <f t="shared" si="1031"/>
        <v>277.92360869057143</v>
      </c>
      <c r="FW367" s="146">
        <f t="shared" si="1032"/>
        <v>278.92322451835611</v>
      </c>
      <c r="FX367" s="146">
        <f t="shared" si="1033"/>
        <v>279.95615800282621</v>
      </c>
      <c r="FY367" s="146">
        <f t="shared" si="1034"/>
        <v>281.02214356943495</v>
      </c>
      <c r="FZ367" s="146">
        <f t="shared" si="1035"/>
        <v>282.12091502550282</v>
      </c>
      <c r="GA367" s="146">
        <f t="shared" si="1036"/>
        <v>283.25220611688678</v>
      </c>
      <c r="GB367" s="146">
        <f t="shared" si="1037"/>
        <v>284.4157510623408</v>
      </c>
      <c r="GC367" s="146">
        <f t="shared" si="1038"/>
        <v>285.61128506437637</v>
      </c>
      <c r="GD367" s="146">
        <f t="shared" si="1039"/>
        <v>286.83854479564599</v>
      </c>
      <c r="GE367" s="146">
        <f t="shared" si="1040"/>
        <v>288.09726886007149</v>
      </c>
      <c r="GF367" s="146">
        <f t="shared" si="1041"/>
        <v>289.38719822813727</v>
      </c>
      <c r="GG367" s="146">
        <f t="shared" si="1042"/>
        <v>290.70807664595094</v>
      </c>
      <c r="GH367" s="146">
        <f t="shared" si="1043"/>
        <v>292.05965101784801</v>
      </c>
      <c r="GI367" s="146">
        <f t="shared" si="1044"/>
        <v>293.44167176248123</v>
      </c>
      <c r="GJ367" s="355">
        <f t="shared" si="1045"/>
        <v>294.8538931424813</v>
      </c>
      <c r="GK367" s="146">
        <f t="shared" si="1046"/>
        <v>296.29607356791826</v>
      </c>
      <c r="GL367" s="146">
        <f t="shared" si="1047"/>
        <v>297.76797587391343</v>
      </c>
      <c r="GM367" s="146">
        <f t="shared" si="1048"/>
        <v>299.26936757286734</v>
      </c>
      <c r="GN367" s="146">
        <f t="shared" si="1049"/>
        <v>300.80002108186602</v>
      </c>
      <c r="GO367" s="146">
        <f t="shared" si="1050"/>
        <v>302.35971392591949</v>
      </c>
      <c r="GP367" s="146">
        <f t="shared" si="1051"/>
        <v>303.94822891775834</v>
      </c>
      <c r="GQ367" s="146">
        <f t="shared" si="1052"/>
        <v>305.56535431498196</v>
      </c>
      <c r="GR367" s="146">
        <f t="shared" si="1053"/>
        <v>307.21088395540426</v>
      </c>
      <c r="GS367" s="146">
        <f t="shared" si="1054"/>
        <v>308.88461737148583</v>
      </c>
      <c r="GT367" s="146">
        <f t="shared" si="1055"/>
        <v>310.58635988477744</v>
      </c>
      <c r="GU367" s="146">
        <f t="shared" si="1056"/>
        <v>312.31592268132471</v>
      </c>
      <c r="GV367" s="146">
        <f t="shared" si="1057"/>
        <v>314.07312286899764</v>
      </c>
      <c r="GW367" s="146">
        <f t="shared" si="1058"/>
        <v>315.85778351772279</v>
      </c>
      <c r="GX367" s="146">
        <f t="shared" si="1059"/>
        <v>317.66973368359606</v>
      </c>
      <c r="GY367" s="146">
        <f t="shared" si="1060"/>
        <v>319.50880841784988</v>
      </c>
      <c r="GZ367" s="146">
        <f t="shared" si="1061"/>
        <v>321.3748487616428</v>
      </c>
      <c r="HA367" s="146">
        <f t="shared" si="1062"/>
        <v>323.26770172762139</v>
      </c>
      <c r="HB367" s="146">
        <f t="shared" si="1063"/>
        <v>325.18722026919107</v>
      </c>
      <c r="HC367" s="146">
        <f t="shared" si="1064"/>
        <v>327.13326323840676</v>
      </c>
      <c r="HF367" s="267">
        <v>109.83822456497158</v>
      </c>
      <c r="HG367" s="273">
        <v>11000</v>
      </c>
      <c r="HH367" s="146">
        <f t="shared" si="1126"/>
        <v>11.821490081505456</v>
      </c>
      <c r="HI367" s="146">
        <f t="shared" si="1127"/>
        <v>23.64194352031857</v>
      </c>
      <c r="HJ367" s="146">
        <f t="shared" si="1128"/>
        <v>35.460325911418387</v>
      </c>
      <c r="HK367" s="146">
        <f t="shared" si="1129"/>
        <v>47.275607314155991</v>
      </c>
      <c r="HL367" s="146">
        <f t="shared" si="1130"/>
        <v>59.086764457342483</v>
      </c>
      <c r="HM367" s="146">
        <f t="shared" si="1131"/>
        <v>70.892782912038115</v>
      </c>
      <c r="HN367" s="146">
        <f t="shared" si="1132"/>
        <v>82.69265922170905</v>
      </c>
      <c r="HO367" s="146">
        <f t="shared" si="1133"/>
        <v>94.485402979902787</v>
      </c>
      <c r="HP367" s="146">
        <f t="shared" si="1134"/>
        <v>106.27003884586921</v>
      </c>
      <c r="HQ367" s="146">
        <f t="shared" si="1135"/>
        <v>118.04560848926349</v>
      </c>
      <c r="HR367" s="146">
        <f t="shared" si="1136"/>
        <v>129.81117245554827</v>
      </c>
      <c r="HS367" s="146">
        <f t="shared" si="1137"/>
        <v>141.56581194447517</v>
      </c>
      <c r="HT367" s="146">
        <f t="shared" si="1138"/>
        <v>153.30863049470742</v>
      </c>
      <c r="HU367" s="146">
        <f t="shared" si="1139"/>
        <v>165.03875556836616</v>
      </c>
      <c r="HV367" s="146">
        <f t="shared" si="1140"/>
        <v>176.7553400301735</v>
      </c>
      <c r="HW367" s="146">
        <f t="shared" si="1141"/>
        <v>188.45756351664869</v>
      </c>
      <c r="HX367" s="146">
        <f t="shared" si="1142"/>
        <v>200.14463369159455</v>
      </c>
      <c r="HY367" s="146">
        <f t="shared" si="1143"/>
        <v>211.81578738504717</v>
      </c>
      <c r="HZ367" s="146">
        <f t="shared" si="1144"/>
        <v>223.47029161362306</v>
      </c>
      <c r="IA367" s="146">
        <f t="shared" si="1145"/>
        <v>235.10744448106763</v>
      </c>
      <c r="IB367" s="146">
        <f t="shared" si="1146"/>
        <v>246.72657595854227</v>
      </c>
      <c r="IC367" s="146">
        <f t="shared" si="1147"/>
        <v>258.32704854505232</v>
      </c>
      <c r="ID367" s="146">
        <f t="shared" si="1148"/>
        <v>269.9082578090372</v>
      </c>
      <c r="IE367" s="146">
        <f t="shared" si="1149"/>
        <v>281.46963281291886</v>
      </c>
      <c r="IF367" s="146">
        <f t="shared" si="1150"/>
        <v>293.01063642300073</v>
      </c>
      <c r="IG367" s="146">
        <f t="shared" si="1151"/>
        <v>304.53076550771516</v>
      </c>
      <c r="IH367" s="146">
        <f t="shared" si="1152"/>
        <v>316.02955102773137</v>
      </c>
      <c r="II367" s="146">
        <f t="shared" si="1153"/>
        <v>327.50655802195234</v>
      </c>
      <c r="IJ367" s="146">
        <f t="shared" si="1154"/>
        <v>338.9613854937889</v>
      </c>
      <c r="IK367" s="146">
        <f t="shared" si="1155"/>
        <v>350.39366620253094</v>
      </c>
      <c r="IL367" s="146">
        <f t="shared" si="1156"/>
        <v>361.80306636486409</v>
      </c>
      <c r="IM367" s="146">
        <f t="shared" si="1157"/>
        <v>373.18928527188132</v>
      </c>
      <c r="IN367" s="146">
        <f t="shared" si="1158"/>
        <v>384.5520548271071</v>
      </c>
      <c r="IO367" s="146">
        <f t="shared" si="1159"/>
        <v>395.89113901116673</v>
      </c>
      <c r="IP367" s="146">
        <f t="shared" si="1160"/>
        <v>407.20633327886367</v>
      </c>
      <c r="IQ367" s="146">
        <f t="shared" si="1161"/>
        <v>418.49746389441304</v>
      </c>
      <c r="IR367" s="146">
        <f t="shared" si="1162"/>
        <v>429.76438721061385</v>
      </c>
      <c r="IS367" s="146">
        <f t="shared" si="1163"/>
        <v>441.00698889766505</v>
      </c>
      <c r="IT367" s="146">
        <f t="shared" si="1164"/>
        <v>452.22518312725299</v>
      </c>
      <c r="IU367" s="146">
        <f t="shared" si="1165"/>
        <v>463.41891171743498</v>
      </c>
      <c r="IV367" s="355">
        <f t="shared" si="1166"/>
        <v>474.58814324365051</v>
      </c>
      <c r="IW367" s="146">
        <f t="shared" si="1167"/>
        <v>485.73287212107721</v>
      </c>
      <c r="IX367" s="146">
        <f t="shared" si="1168"/>
        <v>496.85311766329488</v>
      </c>
      <c r="IY367" s="146">
        <f t="shared" si="1169"/>
        <v>507.94892312204445</v>
      </c>
      <c r="IZ367" s="146">
        <f t="shared" si="1170"/>
        <v>519.02035471261422</v>
      </c>
      <c r="JA367" s="146">
        <f t="shared" si="1171"/>
        <v>530.06750062916558</v>
      </c>
      <c r="JB367" s="146">
        <f t="shared" si="1172"/>
        <v>541.09047005403647</v>
      </c>
      <c r="JC367" s="146">
        <f t="shared" si="1173"/>
        <v>552.08939216482702</v>
      </c>
      <c r="JD367" s="146">
        <f t="shared" si="1174"/>
        <v>563.0644151428005</v>
      </c>
      <c r="JE367" s="146">
        <f t="shared" si="1175"/>
        <v>574.0157051858713</v>
      </c>
      <c r="JF367" s="146">
        <f t="shared" si="1176"/>
        <v>584.94344552919893</v>
      </c>
      <c r="JG367" s="146">
        <f t="shared" si="1177"/>
        <v>595.84783547616439</v>
      </c>
      <c r="JH367" s="146">
        <f t="shared" si="1178"/>
        <v>606.72908944222104</v>
      </c>
      <c r="JI367" s="146">
        <f t="shared" si="1179"/>
        <v>617.58743601390597</v>
      </c>
      <c r="JJ367" s="146">
        <f t="shared" si="1180"/>
        <v>628.42311702504446</v>
      </c>
      <c r="JK367" s="146">
        <f t="shared" si="1181"/>
        <v>639.23638665194983</v>
      </c>
      <c r="JL367" s="146">
        <f t="shared" si="1182"/>
        <v>650.02751052921781</v>
      </c>
      <c r="JM367" s="146">
        <f t="shared" si="1183"/>
        <v>660.79676488749055</v>
      </c>
      <c r="JN367" s="146">
        <f t="shared" si="1184"/>
        <v>671.54443571438662</v>
      </c>
      <c r="JO367" s="146">
        <f t="shared" si="1185"/>
        <v>682.27081793959394</v>
      </c>
      <c r="JQ367" s="267">
        <v>119.8201794072795</v>
      </c>
      <c r="JR367" s="273">
        <v>12000</v>
      </c>
      <c r="JS367" s="147">
        <f t="shared" si="1065"/>
        <v>73.136707885404476</v>
      </c>
      <c r="JT367" s="147">
        <f t="shared" si="1066"/>
        <v>83.193701156439047</v>
      </c>
      <c r="JU367" s="147">
        <f t="shared" si="1067"/>
        <v>93.288665128235735</v>
      </c>
      <c r="JV367" s="147">
        <f t="shared" si="1068"/>
        <v>103.42156267518477</v>
      </c>
      <c r="JW367" s="147">
        <f t="shared" si="1069"/>
        <v>113.59234200929536</v>
      </c>
      <c r="JX367" s="147">
        <f t="shared" si="1070"/>
        <v>123.80093686643562</v>
      </c>
      <c r="JY367" s="147">
        <f t="shared" si="1071"/>
        <v>134.04726674348541</v>
      </c>
      <c r="JZ367" s="147">
        <f t="shared" si="1072"/>
        <v>144.33123718472041</v>
      </c>
      <c r="KA367" s="147">
        <f t="shared" si="1073"/>
        <v>154.65274011540833</v>
      </c>
      <c r="KB367" s="147">
        <f t="shared" si="1074"/>
        <v>165.01165422029629</v>
      </c>
      <c r="KC367" s="147">
        <f t="shared" si="1075"/>
        <v>175.40784536438071</v>
      </c>
      <c r="KD367" s="147">
        <f t="shared" si="1076"/>
        <v>185.84116705310817</v>
      </c>
      <c r="KE367" s="147">
        <f t="shared" si="1077"/>
        <v>196.3114609289313</v>
      </c>
      <c r="KF367" s="147">
        <f t="shared" si="1078"/>
        <v>206.81855730096339</v>
      </c>
      <c r="KG367" s="147">
        <f t="shared" si="1079"/>
        <v>217.36227570432601</v>
      </c>
      <c r="KH367" s="147">
        <f t="shared" si="1080"/>
        <v>227.94242548567144</v>
      </c>
      <c r="KI367" s="147">
        <f t="shared" si="1081"/>
        <v>238.55880641128505</v>
      </c>
      <c r="KJ367" s="147">
        <f t="shared" si="1082"/>
        <v>249.21120929413115</v>
      </c>
      <c r="KK367" s="147">
        <f t="shared" si="1083"/>
        <v>259.89941663620044</v>
      </c>
      <c r="KL367" s="147">
        <f t="shared" si="1084"/>
        <v>270.62320328254168</v>
      </c>
      <c r="KM367" s="147">
        <f t="shared" si="1085"/>
        <v>281.38233708341977</v>
      </c>
      <c r="KN367" s="147">
        <f t="shared" si="1086"/>
        <v>292.17657956112754</v>
      </c>
      <c r="KO367" s="147">
        <f t="shared" si="1087"/>
        <v>303.00568657809146</v>
      </c>
      <c r="KP367" s="147">
        <f t="shared" si="1088"/>
        <v>313.86940900304933</v>
      </c>
      <c r="KQ367" s="147">
        <f t="shared" si="1089"/>
        <v>324.76749337223515</v>
      </c>
      <c r="KR367" s="147">
        <f t="shared" si="1090"/>
        <v>335.69968254268122</v>
      </c>
      <c r="KS367" s="147">
        <f t="shared" si="1091"/>
        <v>346.66571633493913</v>
      </c>
      <c r="KT367" s="147">
        <f t="shared" si="1092"/>
        <v>357.66533216272381</v>
      </c>
      <c r="KU367" s="147">
        <f t="shared" si="1093"/>
        <v>368.69826564719392</v>
      </c>
      <c r="KV367" s="147">
        <f t="shared" si="1094"/>
        <v>379.76425121380265</v>
      </c>
      <c r="KW367" s="147">
        <f t="shared" si="1095"/>
        <v>390.86302266987053</v>
      </c>
      <c r="KX367" s="147">
        <f t="shared" si="1096"/>
        <v>401.99431376125449</v>
      </c>
      <c r="KY367" s="147">
        <f t="shared" si="1097"/>
        <v>413.15785870670851</v>
      </c>
      <c r="KZ367" s="147">
        <f t="shared" si="1098"/>
        <v>424.35339270874408</v>
      </c>
      <c r="LA367" s="147">
        <f t="shared" si="1099"/>
        <v>435.58065244001369</v>
      </c>
      <c r="LB367" s="147">
        <f t="shared" si="1100"/>
        <v>446.8393765044392</v>
      </c>
      <c r="LC367" s="147">
        <f t="shared" si="1101"/>
        <v>458.12930587250497</v>
      </c>
      <c r="LD367" s="147">
        <f t="shared" si="1102"/>
        <v>469.45018429031865</v>
      </c>
      <c r="LE367" s="147">
        <f t="shared" si="1103"/>
        <v>480.80175866221572</v>
      </c>
      <c r="LF367" s="147">
        <f t="shared" si="1104"/>
        <v>492.18377940684894</v>
      </c>
      <c r="LG367" s="358">
        <f t="shared" si="1105"/>
        <v>503.596000786849</v>
      </c>
      <c r="LH367" s="147">
        <f t="shared" si="1106"/>
        <v>515.03818121228596</v>
      </c>
      <c r="LI367" s="147">
        <f t="shared" si="1107"/>
        <v>526.51008351828114</v>
      </c>
      <c r="LJ367" s="147">
        <f t="shared" si="1108"/>
        <v>538.0114752172351</v>
      </c>
      <c r="LK367" s="147">
        <f t="shared" si="1109"/>
        <v>549.54212872623373</v>
      </c>
      <c r="LL367" s="147">
        <f t="shared" si="1110"/>
        <v>561.10182157028726</v>
      </c>
      <c r="LM367" s="147">
        <f t="shared" si="1111"/>
        <v>572.69033656212605</v>
      </c>
      <c r="LN367" s="147">
        <f t="shared" si="1112"/>
        <v>584.30746195934967</v>
      </c>
      <c r="LO367" s="147">
        <f t="shared" si="1113"/>
        <v>595.95299159977196</v>
      </c>
      <c r="LP367" s="147">
        <f t="shared" si="1114"/>
        <v>607.62672501585348</v>
      </c>
      <c r="LQ367" s="147">
        <f t="shared" si="1115"/>
        <v>619.3284675291452</v>
      </c>
      <c r="LR367" s="147">
        <f t="shared" si="1116"/>
        <v>631.05803032569247</v>
      </c>
      <c r="LS367" s="147">
        <f t="shared" si="1117"/>
        <v>642.81523051336535</v>
      </c>
      <c r="LT367" s="147">
        <f t="shared" si="1118"/>
        <v>654.59989116209044</v>
      </c>
      <c r="LU367" s="147">
        <f t="shared" si="1119"/>
        <v>666.41184132796377</v>
      </c>
      <c r="LV367" s="147">
        <f t="shared" si="1120"/>
        <v>678.25091606221758</v>
      </c>
      <c r="LW367" s="147">
        <f t="shared" si="1121"/>
        <v>690.11695640601056</v>
      </c>
      <c r="LX367" s="147">
        <f t="shared" si="1122"/>
        <v>702.00980937198915</v>
      </c>
      <c r="LY367" s="147">
        <f t="shared" si="1123"/>
        <v>713.92932791355884</v>
      </c>
      <c r="LZ367" s="147">
        <f t="shared" si="1124"/>
        <v>725.8753708827744</v>
      </c>
      <c r="MC367" s="267">
        <v>110</v>
      </c>
      <c r="MD367" s="273">
        <v>11000</v>
      </c>
      <c r="ME367" s="145">
        <f t="shared" si="1198"/>
        <v>1.858804632669896E-2</v>
      </c>
      <c r="MF367" s="145">
        <f t="shared" si="1198"/>
        <v>3.7174462642100135E-2</v>
      </c>
      <c r="MG367" s="145">
        <f t="shared" si="1198"/>
        <v>5.5757622453407998E-2</v>
      </c>
      <c r="MH367" s="145">
        <f t="shared" si="1198"/>
        <v>7.433590628758116E-2</v>
      </c>
      <c r="MI367" s="145">
        <f t="shared" si="1198"/>
        <v>9.2907705158600709E-2</v>
      </c>
      <c r="MJ367" s="145">
        <f t="shared" si="1198"/>
        <v>0.11147142398395191</v>
      </c>
      <c r="MK367" s="145">
        <f t="shared" si="1198"/>
        <v>0.13002548493407104</v>
      </c>
      <c r="ML367" s="145">
        <f t="shared" si="1198"/>
        <v>0.14856833069927086</v>
      </c>
      <c r="MM367" s="145">
        <f t="shared" si="1198"/>
        <v>0.16709842765909216</v>
      </c>
      <c r="MN367" s="145">
        <f t="shared" si="1198"/>
        <v>0.18561426894014393</v>
      </c>
      <c r="MO367" s="145">
        <f t="shared" si="1199"/>
        <v>0.20411437734925159</v>
      </c>
      <c r="MP367" s="145">
        <f t="shared" si="1199"/>
        <v>0.22259730816993142</v>
      </c>
      <c r="MQ367" s="145">
        <f t="shared" si="1199"/>
        <v>0.24106165181128222</v>
      </c>
      <c r="MR367" s="145">
        <f t="shared" si="1199"/>
        <v>0.25950603629951707</v>
      </c>
      <c r="MS367" s="145">
        <f t="shared" si="1199"/>
        <v>0.27792912960375993</v>
      </c>
      <c r="MT367" s="145">
        <f t="shared" si="1199"/>
        <v>0.29632964178896187</v>
      </c>
      <c r="MU367" s="145">
        <f t="shared" si="1199"/>
        <v>0.3147063269900216</v>
      </c>
      <c r="MV367" s="145">
        <f t="shared" si="1199"/>
        <v>0.33305798520266322</v>
      </c>
      <c r="MW367" s="145">
        <f t="shared" si="1199"/>
        <v>0.35138346388782482</v>
      </c>
      <c r="MX367" s="145">
        <f t="shared" si="1199"/>
        <v>0.36968165938767589</v>
      </c>
      <c r="MY367" s="145">
        <f t="shared" si="1200"/>
        <v>0.38795151815253648</v>
      </c>
      <c r="MZ367" s="145">
        <f t="shared" si="1200"/>
        <v>0.40619203777933038</v>
      </c>
      <c r="NA367" s="145">
        <f t="shared" si="1200"/>
        <v>0.42440226786317875</v>
      </c>
      <c r="NB367" s="145">
        <f t="shared" si="1200"/>
        <v>0.44258131066495765</v>
      </c>
      <c r="NC367" s="145">
        <f t="shared" si="1200"/>
        <v>0.46072832159858118</v>
      </c>
      <c r="ND367" s="145">
        <f t="shared" si="1200"/>
        <v>0.47884250954272517</v>
      </c>
      <c r="NE367" s="145">
        <f t="shared" si="1200"/>
        <v>0.49692313698251206</v>
      </c>
      <c r="NF367" s="145">
        <f t="shared" si="1200"/>
        <v>0.51496951998749274</v>
      </c>
      <c r="NG367" s="145">
        <f t="shared" si="1200"/>
        <v>0.53298102803282421</v>
      </c>
      <c r="NH367" s="145">
        <f t="shared" si="1200"/>
        <v>0.5509570836712232</v>
      </c>
      <c r="NI367" s="145">
        <f t="shared" si="1201"/>
        <v>0.56889716206363239</v>
      </c>
      <c r="NJ367" s="145">
        <f t="shared" si="1201"/>
        <v>0.58680079037701149</v>
      </c>
      <c r="NK367" s="145">
        <f t="shared" si="1201"/>
        <v>0.60466754705792936</v>
      </c>
      <c r="NL367" s="145">
        <f t="shared" si="1201"/>
        <v>0.62249706099081237</v>
      </c>
      <c r="NM367" s="145">
        <f t="shared" si="1201"/>
        <v>0.64028901054991261</v>
      </c>
      <c r="NN367" s="145">
        <f t="shared" si="1201"/>
        <v>0.65804312255403252</v>
      </c>
      <c r="NO367" s="145">
        <f t="shared" si="1201"/>
        <v>0.67575917113309925</v>
      </c>
      <c r="NP367" s="145">
        <f t="shared" si="1201"/>
        <v>0.69343697651555891</v>
      </c>
      <c r="NQ367" s="145">
        <f t="shared" si="1201"/>
        <v>0.71107640374544101</v>
      </c>
      <c r="NR367" s="145">
        <f t="shared" si="1201"/>
        <v>0.72867736133777694</v>
      </c>
      <c r="NS367" s="145">
        <f t="shared" si="1202"/>
        <v>0.74623979988075972</v>
      </c>
      <c r="NT367" s="145">
        <f t="shared" si="1202"/>
        <v>0.76376371059284531</v>
      </c>
      <c r="NU367" s="145">
        <f t="shared" si="1202"/>
        <v>0.78124912384260092</v>
      </c>
      <c r="NV367" s="145">
        <f t="shared" si="1202"/>
        <v>0.79869610763882726</v>
      </c>
      <c r="NW367" s="145">
        <f t="shared" si="1202"/>
        <v>0.81610476609808147</v>
      </c>
      <c r="NX367" s="145">
        <f t="shared" si="1202"/>
        <v>0.83347523789638034</v>
      </c>
      <c r="NY367" s="145">
        <f t="shared" si="1202"/>
        <v>0.85080769471143469</v>
      </c>
      <c r="NZ367" s="145">
        <f t="shared" si="1202"/>
        <v>0.86810233966139616</v>
      </c>
      <c r="OA367" s="145">
        <f t="shared" si="1202"/>
        <v>0.88535940574567251</v>
      </c>
      <c r="OB367" s="145">
        <f t="shared" si="1202"/>
        <v>0.90257915429295488</v>
      </c>
      <c r="OC367" s="145">
        <f t="shared" si="1203"/>
        <v>0.91976187342120574</v>
      </c>
      <c r="OD367" s="145">
        <f t="shared" si="1203"/>
        <v>0.93690787651397067</v>
      </c>
      <c r="OE367" s="145">
        <f t="shared" si="1203"/>
        <v>0.95401750071693592</v>
      </c>
      <c r="OF367" s="145">
        <f t="shared" si="1203"/>
        <v>0.97109110545832122</v>
      </c>
      <c r="OG367" s="145">
        <f t="shared" si="1203"/>
        <v>0.98812907099631075</v>
      </c>
      <c r="OH367" s="145">
        <f t="shared" si="1203"/>
        <v>1.0051317969963487</v>
      </c>
      <c r="OI367" s="145">
        <f t="shared" si="1203"/>
        <v>1.0220997011408202</v>
      </c>
      <c r="OJ367" s="145">
        <f t="shared" si="1203"/>
        <v>1.0390332177732755</v>
      </c>
      <c r="OK367" s="145">
        <f t="shared" si="1203"/>
        <v>1.0559327965790815</v>
      </c>
      <c r="OL367" s="145">
        <f t="shared" si="1203"/>
        <v>1.0727989013040657</v>
      </c>
    </row>
    <row r="368" spans="55:402">
      <c r="BC368"/>
      <c r="BD368"/>
      <c r="BH368" s="173"/>
      <c r="BI368" s="182"/>
      <c r="BJ368" s="91">
        <f t="shared" si="1192"/>
        <v>0</v>
      </c>
      <c r="BK368" s="193">
        <f t="shared" si="1192"/>
        <v>0</v>
      </c>
      <c r="BL368" s="91">
        <f t="shared" si="1192"/>
        <v>288.14999999999998</v>
      </c>
      <c r="BM368" s="116">
        <f t="shared" si="1192"/>
        <v>0</v>
      </c>
      <c r="BN368" s="116"/>
      <c r="BO368" s="107" t="s">
        <v>24</v>
      </c>
      <c r="BP368" s="217">
        <v>12000</v>
      </c>
      <c r="BQ368" s="220">
        <v>3.6576</v>
      </c>
      <c r="BR368" s="284">
        <v>120</v>
      </c>
      <c r="BS368" s="113"/>
      <c r="BT368" s="104"/>
      <c r="BU368" s="256"/>
      <c r="BV368" s="213">
        <f t="shared" si="1193"/>
        <v>-8.7744000000001847</v>
      </c>
      <c r="BW368" s="215">
        <f t="shared" si="1194"/>
        <v>264.37559999999979</v>
      </c>
      <c r="BX368" s="117"/>
      <c r="BY368" s="101">
        <f t="shared" si="1125"/>
        <v>633.6030611842499</v>
      </c>
      <c r="BZ368" s="113"/>
      <c r="CA368" s="141">
        <f t="shared" si="1195"/>
        <v>0.63598169953858441</v>
      </c>
      <c r="CB368" s="163">
        <f t="shared" si="1196"/>
        <v>0.69317337425255299</v>
      </c>
      <c r="CC368" s="159">
        <f t="shared" si="1197"/>
        <v>0.91749297241020233</v>
      </c>
      <c r="CD368" s="170"/>
      <c r="CH368" s="267">
        <v>129.80148776143744</v>
      </c>
      <c r="CI368" s="273">
        <v>13000</v>
      </c>
      <c r="CJ368" s="145">
        <f t="shared" si="945"/>
        <v>1.9334727582250487E-2</v>
      </c>
      <c r="CK368" s="145">
        <f t="shared" si="946"/>
        <v>3.8667349319333154E-2</v>
      </c>
      <c r="CL368" s="145">
        <f t="shared" si="947"/>
        <v>5.7995764313124767E-2</v>
      </c>
      <c r="CM368" s="145">
        <f t="shared" si="948"/>
        <v>7.7317881532882105E-2</v>
      </c>
      <c r="CN368" s="145">
        <f t="shared" si="949"/>
        <v>9.663162468241282E-2</v>
      </c>
      <c r="CO368" s="145">
        <f t="shared" si="950"/>
        <v>0.11593493698824966</v>
      </c>
      <c r="CP368" s="145">
        <f t="shared" si="951"/>
        <v>0.13522578588360515</v>
      </c>
      <c r="CQ368" s="145">
        <f t="shared" si="952"/>
        <v>0.15450216756415047</v>
      </c>
      <c r="CR368" s="145">
        <f t="shared" si="953"/>
        <v>0.17376211139261535</v>
      </c>
      <c r="CS368" s="145">
        <f t="shared" si="954"/>
        <v>0.19300368413098234</v>
      </c>
      <c r="CT368" s="145">
        <f t="shared" si="955"/>
        <v>0.21222499398044531</v>
      </c>
      <c r="CU368" s="145">
        <f t="shared" si="956"/>
        <v>0.23142419441125381</v>
      </c>
      <c r="CV368" s="145">
        <f t="shared" si="957"/>
        <v>0.25059948776644625</v>
      </c>
      <c r="CW368" s="145">
        <f t="shared" si="958"/>
        <v>0.26974912862545486</v>
      </c>
      <c r="CX368" s="145">
        <f t="shared" si="959"/>
        <v>0.28887142691579731</v>
      </c>
      <c r="CY368" s="145">
        <f t="shared" si="960"/>
        <v>0.307964750763144</v>
      </c>
      <c r="CZ368" s="145">
        <f t="shared" si="961"/>
        <v>0.32702752907223892</v>
      </c>
      <c r="DA368" s="145">
        <f t="shared" si="962"/>
        <v>0.34605825383332345</v>
      </c>
      <c r="DB368" s="145">
        <f t="shared" si="963"/>
        <v>0.36505548215083838</v>
      </c>
      <c r="DC368" s="145">
        <f t="shared" si="964"/>
        <v>0.3840178379932867</v>
      </c>
      <c r="DD368" s="145">
        <f t="shared" si="965"/>
        <v>0.40294401366502292</v>
      </c>
      <c r="DE368" s="145">
        <f t="shared" si="966"/>
        <v>0.42183277100276989</v>
      </c>
      <c r="DF368" s="145">
        <f t="shared" si="967"/>
        <v>0.44068294230129013</v>
      </c>
      <c r="DG368" s="145">
        <f t="shared" si="968"/>
        <v>0.45949343097435419</v>
      </c>
      <c r="DH368" s="145">
        <f t="shared" si="969"/>
        <v>0.47826321195862748</v>
      </c>
      <c r="DI368" s="145">
        <f t="shared" si="970"/>
        <v>0.49699133186943312</v>
      </c>
      <c r="DJ368" s="145">
        <f t="shared" si="971"/>
        <v>0.5156769089184976</v>
      </c>
      <c r="DK368" s="145">
        <f t="shared" si="972"/>
        <v>0.53431913260488872</v>
      </c>
      <c r="DL368" s="145">
        <f t="shared" si="973"/>
        <v>0.55291726319111356</v>
      </c>
      <c r="DM368" s="145">
        <f t="shared" si="974"/>
        <v>0.57147063097716044</v>
      </c>
      <c r="DN368" s="145">
        <f t="shared" si="975"/>
        <v>0.58997863538571171</v>
      </c>
      <c r="DO368" s="145">
        <f t="shared" si="976"/>
        <v>0.60844074387222158</v>
      </c>
      <c r="DP368" s="145">
        <f t="shared" si="977"/>
        <v>0.62685649067381333</v>
      </c>
      <c r="DQ368" s="145">
        <f t="shared" si="978"/>
        <v>0.64522547541101005</v>
      </c>
      <c r="DR368" s="145">
        <f t="shared" si="979"/>
        <v>0.66354736155640559</v>
      </c>
      <c r="DS368" s="145">
        <f t="shared" si="980"/>
        <v>0.68182187478418588</v>
      </c>
      <c r="DT368" s="145">
        <f t="shared" si="981"/>
        <v>0.7000488012142666</v>
      </c>
      <c r="DU368" s="145">
        <f t="shared" si="982"/>
        <v>0.71822798556444745</v>
      </c>
      <c r="DV368" s="145">
        <f t="shared" si="983"/>
        <v>0.73635932922363856</v>
      </c>
      <c r="DW368" s="145">
        <f t="shared" si="984"/>
        <v>0.75444278825874633</v>
      </c>
      <c r="DX368" s="145">
        <f t="shared" si="985"/>
        <v>0.77247837136726794</v>
      </c>
      <c r="DY368" s="145">
        <f t="shared" si="986"/>
        <v>0.79046613778712982</v>
      </c>
      <c r="DZ368" s="145">
        <f t="shared" si="987"/>
        <v>0.80840619517466039</v>
      </c>
      <c r="EA368" s="145">
        <f t="shared" si="988"/>
        <v>0.82629869746096951</v>
      </c>
      <c r="EB368" s="145">
        <f t="shared" si="989"/>
        <v>0.84414384269637777</v>
      </c>
      <c r="EC368" s="145">
        <f t="shared" si="990"/>
        <v>0.86194187089184759</v>
      </c>
      <c r="ED368" s="145">
        <f t="shared" si="991"/>
        <v>0.87969306186571794</v>
      </c>
      <c r="EE368" s="145">
        <f t="shared" si="992"/>
        <v>0.89739773310337645</v>
      </c>
      <c r="EF368" s="145">
        <f t="shared" si="993"/>
        <v>0.91505623763684774</v>
      </c>
      <c r="EG368" s="145">
        <f t="shared" si="994"/>
        <v>0.93266896195061455</v>
      </c>
      <c r="EH368" s="145">
        <f t="shared" si="995"/>
        <v>0.9502363239193834</v>
      </c>
      <c r="EI368" s="145">
        <f t="shared" si="996"/>
        <v>0.96775877078288497</v>
      </c>
      <c r="EJ368" s="145">
        <f t="shared" si="997"/>
        <v>0.98523677716220492</v>
      </c>
      <c r="EK368" s="145">
        <f t="shared" si="998"/>
        <v>1.0026708431216034</v>
      </c>
      <c r="EL368" s="145">
        <f t="shared" si="999"/>
        <v>1.020061492279233</v>
      </c>
      <c r="EM368" s="145">
        <f t="shared" si="1000"/>
        <v>1.0374092699696553</v>
      </c>
      <c r="EN368" s="145">
        <f t="shared" si="1001"/>
        <v>1.0547147414606173</v>
      </c>
      <c r="EO368" s="145">
        <f t="shared" si="1002"/>
        <v>1.0719784902260538</v>
      </c>
      <c r="EP368" s="145">
        <f t="shared" si="1003"/>
        <v>1.0892011162769193</v>
      </c>
      <c r="EQ368" s="145">
        <f t="shared" si="1004"/>
        <v>1.1063832345510416</v>
      </c>
      <c r="ET368" s="267">
        <v>129.80148776143744</v>
      </c>
      <c r="EU368" s="273">
        <v>13000</v>
      </c>
      <c r="EV368" s="146">
        <f t="shared" si="1005"/>
        <v>262.4140182684352</v>
      </c>
      <c r="EW368" s="146">
        <f t="shared" si="1006"/>
        <v>262.47286452706578</v>
      </c>
      <c r="EX368" s="146">
        <f t="shared" si="1007"/>
        <v>262.57091316830537</v>
      </c>
      <c r="EY368" s="146">
        <f t="shared" si="1008"/>
        <v>262.70812162073076</v>
      </c>
      <c r="EZ368" s="146">
        <f t="shared" si="1009"/>
        <v>262.88443051005066</v>
      </c>
      <c r="FA368" s="146">
        <f t="shared" si="1010"/>
        <v>263.09976388274839</v>
      </c>
      <c r="FB368" s="146">
        <f t="shared" si="1011"/>
        <v>263.35402949071323</v>
      </c>
      <c r="FC368" s="146">
        <f t="shared" si="1012"/>
        <v>263.64711913473008</v>
      </c>
      <c r="FD368" s="146">
        <f t="shared" si="1013"/>
        <v>263.97890906427881</v>
      </c>
      <c r="FE368" s="146">
        <f t="shared" si="1014"/>
        <v>264.34926043071221</v>
      </c>
      <c r="FF368" s="146">
        <f t="shared" si="1015"/>
        <v>264.75801979053153</v>
      </c>
      <c r="FG368" s="146">
        <f t="shared" si="1016"/>
        <v>265.20501965517008</v>
      </c>
      <c r="FH368" s="146">
        <f t="shared" si="1017"/>
        <v>265.69007908343104</v>
      </c>
      <c r="FI368" s="146">
        <f t="shared" si="1018"/>
        <v>266.21300431250353</v>
      </c>
      <c r="FJ368" s="146">
        <f t="shared" si="1019"/>
        <v>266.77358942330795</v>
      </c>
      <c r="FK368" s="146">
        <f t="shared" si="1020"/>
        <v>267.37161703579505</v>
      </c>
      <c r="FL368" s="146">
        <f t="shared" si="1021"/>
        <v>268.00685902974146</v>
      </c>
      <c r="FM368" s="146">
        <f t="shared" si="1022"/>
        <v>268.6790772865499</v>
      </c>
      <c r="FN368" s="146">
        <f t="shared" si="1023"/>
        <v>269.38802444757317</v>
      </c>
      <c r="FO368" s="146">
        <f t="shared" si="1024"/>
        <v>270.13344468453249</v>
      </c>
      <c r="FP368" s="146">
        <f t="shared" si="1025"/>
        <v>270.91507447768839</v>
      </c>
      <c r="FQ368" s="146">
        <f t="shared" si="1026"/>
        <v>271.73264339755633</v>
      </c>
      <c r="FR368" s="146">
        <f t="shared" si="1027"/>
        <v>272.58587488611118</v>
      </c>
      <c r="FS368" s="146">
        <f t="shared" si="1028"/>
        <v>273.4744870336196</v>
      </c>
      <c r="FT368" s="146">
        <f t="shared" si="1029"/>
        <v>274.39819334744925</v>
      </c>
      <c r="FU368" s="146">
        <f t="shared" si="1030"/>
        <v>275.35670350944173</v>
      </c>
      <c r="FV368" s="146">
        <f t="shared" si="1031"/>
        <v>276.34972411868279</v>
      </c>
      <c r="FW368" s="146">
        <f t="shared" si="1032"/>
        <v>277.37695941677384</v>
      </c>
      <c r="FX368" s="146">
        <f t="shared" si="1033"/>
        <v>278.43811199297562</v>
      </c>
      <c r="FY368" s="146">
        <f t="shared" si="1034"/>
        <v>279.53288346687975</v>
      </c>
      <c r="FZ368" s="146">
        <f t="shared" si="1035"/>
        <v>280.66097514653882</v>
      </c>
      <c r="GA368" s="146">
        <f t="shared" si="1036"/>
        <v>281.82208866026679</v>
      </c>
      <c r="GB368" s="146">
        <f t="shared" si="1037"/>
        <v>283.01592656059881</v>
      </c>
      <c r="GC368" s="146">
        <f t="shared" si="1038"/>
        <v>284.24219289916016</v>
      </c>
      <c r="GD368" s="146">
        <f t="shared" si="1039"/>
        <v>285.50059377146056</v>
      </c>
      <c r="GE368" s="146">
        <f t="shared" si="1040"/>
        <v>286.79083783087054</v>
      </c>
      <c r="GF368" s="146">
        <f t="shared" si="1041"/>
        <v>288.11263677127556</v>
      </c>
      <c r="GG368" s="146">
        <f t="shared" si="1042"/>
        <v>289.46570577812099</v>
      </c>
      <c r="GH368" s="146">
        <f t="shared" si="1043"/>
        <v>290.84976394776697</v>
      </c>
      <c r="GI368" s="146">
        <f t="shared" si="1044"/>
        <v>292.26453467526409</v>
      </c>
      <c r="GJ368" s="355">
        <f t="shared" si="1045"/>
        <v>293.7097460108277</v>
      </c>
      <c r="GK368" s="146">
        <f t="shared" si="1046"/>
        <v>295.18513098545458</v>
      </c>
      <c r="GL368" s="146">
        <f t="shared" si="1047"/>
        <v>296.69042790625673</v>
      </c>
      <c r="GM368" s="146">
        <f t="shared" si="1048"/>
        <v>298.22538062221832</v>
      </c>
      <c r="GN368" s="146">
        <f t="shared" si="1049"/>
        <v>299.78973876118596</v>
      </c>
      <c r="GO368" s="146">
        <f t="shared" si="1050"/>
        <v>301.38325793899867</v>
      </c>
      <c r="GP368" s="146">
        <f t="shared" si="1051"/>
        <v>303.00569994173958</v>
      </c>
      <c r="GQ368" s="146">
        <f t="shared" si="1052"/>
        <v>304.65683288215945</v>
      </c>
      <c r="GR368" s="146">
        <f t="shared" si="1053"/>
        <v>306.33643133137122</v>
      </c>
      <c r="GS368" s="146">
        <f t="shared" si="1054"/>
        <v>308.04427642695526</v>
      </c>
      <c r="GT368" s="146">
        <f t="shared" si="1055"/>
        <v>309.78015595864468</v>
      </c>
      <c r="GU368" s="146">
        <f t="shared" si="1056"/>
        <v>311.54386443277622</v>
      </c>
      <c r="GV368" s="146">
        <f t="shared" si="1057"/>
        <v>313.33520311670122</v>
      </c>
      <c r="GW368" s="146">
        <f t="shared" si="1058"/>
        <v>315.15398006435362</v>
      </c>
      <c r="GX368" s="146">
        <f t="shared" si="1059"/>
        <v>317.00001012416146</v>
      </c>
      <c r="GY368" s="146">
        <f t="shared" si="1060"/>
        <v>318.8731149304748</v>
      </c>
      <c r="GZ368" s="146">
        <f t="shared" si="1061"/>
        <v>320.77312287966714</v>
      </c>
      <c r="HA368" s="146">
        <f t="shared" si="1062"/>
        <v>322.69986909203487</v>
      </c>
      <c r="HB368" s="146">
        <f t="shared" si="1063"/>
        <v>324.65319536059701</v>
      </c>
      <c r="HC368" s="146">
        <f t="shared" si="1064"/>
        <v>326.63295008786105</v>
      </c>
      <c r="HF368" s="267">
        <v>119.8201794072795</v>
      </c>
      <c r="HG368" s="273">
        <v>12000</v>
      </c>
      <c r="HH368" s="146">
        <f t="shared" si="1126"/>
        <v>12.010777979036089</v>
      </c>
      <c r="HI368" s="146">
        <f t="shared" si="1127"/>
        <v>24.020378243699625</v>
      </c>
      <c r="HJ368" s="146">
        <f t="shared" si="1128"/>
        <v>36.027625731419775</v>
      </c>
      <c r="HK368" s="146">
        <f t="shared" si="1129"/>
        <v>48.031350669611435</v>
      </c>
      <c r="HL368" s="146">
        <f t="shared" si="1130"/>
        <v>60.030391186808259</v>
      </c>
      <c r="HM368" s="146">
        <f t="shared" si="1131"/>
        <v>72.023595883538903</v>
      </c>
      <c r="HN368" s="146">
        <f t="shared" si="1132"/>
        <v>84.009826350066163</v>
      </c>
      <c r="HO368" s="146">
        <f t="shared" si="1133"/>
        <v>95.987959618742863</v>
      </c>
      <c r="HP368" s="146">
        <f t="shared" si="1134"/>
        <v>107.95689053913796</v>
      </c>
      <c r="HQ368" s="146">
        <f t="shared" si="1135"/>
        <v>119.9155340650408</v>
      </c>
      <c r="HR368" s="146">
        <f t="shared" si="1136"/>
        <v>131.862827442981</v>
      </c>
      <c r="HS368" s="146">
        <f t="shared" si="1137"/>
        <v>143.79773229305417</v>
      </c>
      <c r="HT368" s="146">
        <f t="shared" si="1138"/>
        <v>155.71923657354915</v>
      </c>
      <c r="HU368" s="146">
        <f t="shared" si="1139"/>
        <v>167.62635642200408</v>
      </c>
      <c r="HV368" s="146">
        <f t="shared" si="1140"/>
        <v>179.51813786631661</v>
      </c>
      <c r="HW368" s="146">
        <f t="shared" si="1141"/>
        <v>191.39365840061063</v>
      </c>
      <c r="HX368" s="146">
        <f t="shared" si="1142"/>
        <v>203.2520284215941</v>
      </c>
      <c r="HY368" s="146">
        <f t="shared" si="1143"/>
        <v>215.09239252229048</v>
      </c>
      <c r="HZ368" s="146">
        <f t="shared" si="1144"/>
        <v>226.913930641012</v>
      </c>
      <c r="IA368" s="146">
        <f t="shared" si="1145"/>
        <v>238.71585906454965</v>
      </c>
      <c r="IB368" s="146">
        <f t="shared" si="1146"/>
        <v>250.49743128551665</v>
      </c>
      <c r="IC368" s="146">
        <f t="shared" si="1147"/>
        <v>262.25793871476856</v>
      </c>
      <c r="ID368" s="146">
        <f t="shared" si="1148"/>
        <v>273.99671125070029</v>
      </c>
      <c r="IE368" s="146">
        <f t="shared" si="1149"/>
        <v>285.71311770810814</v>
      </c>
      <c r="IF368" s="146">
        <f t="shared" si="1150"/>
        <v>297.40656611005454</v>
      </c>
      <c r="IG368" s="146">
        <f t="shared" si="1151"/>
        <v>309.07650384689435</v>
      </c>
      <c r="IH368" s="146">
        <f t="shared" si="1152"/>
        <v>320.72241770725685</v>
      </c>
      <c r="II368" s="146">
        <f t="shared" si="1153"/>
        <v>332.34383378634755</v>
      </c>
      <c r="IJ368" s="146">
        <f t="shared" si="1154"/>
        <v>343.94031727738928</v>
      </c>
      <c r="IK368" s="146">
        <f t="shared" si="1155"/>
        <v>355.51147215246817</v>
      </c>
      <c r="IL368" s="146">
        <f t="shared" si="1156"/>
        <v>367.05694073933421</v>
      </c>
      <c r="IM368" s="146">
        <f t="shared" si="1157"/>
        <v>378.57640320099523</v>
      </c>
      <c r="IN368" s="146">
        <f t="shared" si="1158"/>
        <v>390.06957692512049</v>
      </c>
      <c r="IO368" s="146">
        <f t="shared" si="1159"/>
        <v>401.5362158303621</v>
      </c>
      <c r="IP368" s="146">
        <f t="shared" si="1160"/>
        <v>412.97610959679986</v>
      </c>
      <c r="IQ368" s="146">
        <f t="shared" si="1161"/>
        <v>424.38908282766101</v>
      </c>
      <c r="IR368" s="146">
        <f t="shared" si="1162"/>
        <v>435.77499414944765</v>
      </c>
      <c r="IS368" s="146">
        <f t="shared" si="1163"/>
        <v>447.13373525745993</v>
      </c>
      <c r="IT368" s="146">
        <f t="shared" si="1164"/>
        <v>458.46522991357574</v>
      </c>
      <c r="IU368" s="146">
        <f t="shared" si="1165"/>
        <v>469.76943290294611</v>
      </c>
      <c r="IV368" s="355">
        <f t="shared" si="1166"/>
        <v>481.04632895602759</v>
      </c>
      <c r="IW368" s="146">
        <f t="shared" si="1167"/>
        <v>492.2959316421435</v>
      </c>
      <c r="IX368" s="146">
        <f t="shared" si="1168"/>
        <v>503.51828224046784</v>
      </c>
      <c r="IY368" s="146">
        <f t="shared" si="1169"/>
        <v>514.71344859403496</v>
      </c>
      <c r="IZ368" s="146">
        <f t="shared" si="1170"/>
        <v>525.88152395206635</v>
      </c>
      <c r="JA368" s="146">
        <f t="shared" si="1171"/>
        <v>537.02262580559034</v>
      </c>
      <c r="JB368" s="146">
        <f t="shared" si="1172"/>
        <v>548.1368947209919</v>
      </c>
      <c r="JC368" s="146">
        <f t="shared" si="1173"/>
        <v>559.22449317580697</v>
      </c>
      <c r="JD368" s="146">
        <f t="shared" si="1174"/>
        <v>570.28560440073977</v>
      </c>
      <c r="JE368" s="146">
        <f t="shared" si="1175"/>
        <v>581.32043123155302</v>
      </c>
      <c r="JF368" s="146">
        <f t="shared" si="1176"/>
        <v>592.32919497415901</v>
      </c>
      <c r="JG368" s="146">
        <f t="shared" si="1177"/>
        <v>603.31213428593333</v>
      </c>
      <c r="JH368" s="146">
        <f t="shared" si="1178"/>
        <v>614.26950407593995</v>
      </c>
      <c r="JI368" s="146">
        <f t="shared" si="1179"/>
        <v>625.20157442649065</v>
      </c>
      <c r="JJ368" s="146">
        <f t="shared" si="1180"/>
        <v>636.10862953816365</v>
      </c>
      <c r="JK368" s="146">
        <f t="shared" si="1181"/>
        <v>646.99096670012887</v>
      </c>
      <c r="JL368" s="146">
        <f t="shared" si="1182"/>
        <v>657.84889528738699</v>
      </c>
      <c r="JM368" s="146">
        <f t="shared" si="1183"/>
        <v>668.68273578627156</v>
      </c>
      <c r="JN368" s="146">
        <f t="shared" si="1184"/>
        <v>679.49281884934328</v>
      </c>
      <c r="JO368" s="146">
        <f t="shared" si="1185"/>
        <v>690.27948438059059</v>
      </c>
      <c r="JQ368" s="267">
        <v>129.80148776143744</v>
      </c>
      <c r="JR368" s="273">
        <v>13000</v>
      </c>
      <c r="JS368" s="147">
        <f t="shared" si="1065"/>
        <v>77.144910925297694</v>
      </c>
      <c r="JT368" s="147">
        <f t="shared" si="1066"/>
        <v>87.203757183928275</v>
      </c>
      <c r="JU368" s="147">
        <f t="shared" si="1067"/>
        <v>97.301805825167861</v>
      </c>
      <c r="JV368" s="147">
        <f t="shared" si="1068"/>
        <v>107.43901427759326</v>
      </c>
      <c r="JW368" s="147">
        <f t="shared" si="1069"/>
        <v>117.61532316691316</v>
      </c>
      <c r="JX368" s="147">
        <f t="shared" si="1070"/>
        <v>127.83065653961089</v>
      </c>
      <c r="JY368" s="147">
        <f t="shared" si="1071"/>
        <v>138.08492214757572</v>
      </c>
      <c r="JZ368" s="147">
        <f t="shared" si="1072"/>
        <v>148.37801179159257</v>
      </c>
      <c r="KA368" s="147">
        <f t="shared" si="1073"/>
        <v>158.7098017211413</v>
      </c>
      <c r="KB368" s="147">
        <f t="shared" si="1074"/>
        <v>169.0801530875747</v>
      </c>
      <c r="KC368" s="147">
        <f t="shared" si="1075"/>
        <v>179.48891244739403</v>
      </c>
      <c r="KD368" s="147">
        <f t="shared" si="1076"/>
        <v>189.93591231203257</v>
      </c>
      <c r="KE368" s="147">
        <f t="shared" si="1077"/>
        <v>200.42097174029354</v>
      </c>
      <c r="KF368" s="147">
        <f t="shared" si="1078"/>
        <v>210.94389696936602</v>
      </c>
      <c r="KG368" s="147">
        <f t="shared" si="1079"/>
        <v>221.50448208017045</v>
      </c>
      <c r="KH368" s="147">
        <f t="shared" si="1080"/>
        <v>232.10250969265755</v>
      </c>
      <c r="KI368" s="147">
        <f t="shared" si="1081"/>
        <v>242.73775168660396</v>
      </c>
      <c r="KJ368" s="147">
        <f t="shared" si="1082"/>
        <v>253.40996994341236</v>
      </c>
      <c r="KK368" s="147">
        <f t="shared" si="1083"/>
        <v>264.11891710443564</v>
      </c>
      <c r="KL368" s="147">
        <f t="shared" si="1084"/>
        <v>274.86433734139496</v>
      </c>
      <c r="KM368" s="147">
        <f t="shared" si="1085"/>
        <v>285.64596713455086</v>
      </c>
      <c r="KN368" s="147">
        <f t="shared" si="1086"/>
        <v>296.4635360544188</v>
      </c>
      <c r="KO368" s="147">
        <f t="shared" si="1087"/>
        <v>307.31676754297365</v>
      </c>
      <c r="KP368" s="147">
        <f t="shared" si="1088"/>
        <v>318.20537969048206</v>
      </c>
      <c r="KQ368" s="147">
        <f t="shared" si="1089"/>
        <v>329.12908600431172</v>
      </c>
      <c r="KR368" s="147">
        <f t="shared" si="1090"/>
        <v>340.08759616630419</v>
      </c>
      <c r="KS368" s="147">
        <f t="shared" si="1091"/>
        <v>351.08061677554525</v>
      </c>
      <c r="KT368" s="147">
        <f t="shared" si="1092"/>
        <v>362.10785207363631</v>
      </c>
      <c r="KU368" s="147">
        <f t="shared" si="1093"/>
        <v>373.16900464983809</v>
      </c>
      <c r="KV368" s="147">
        <f t="shared" si="1094"/>
        <v>384.26377612374222</v>
      </c>
      <c r="KW368" s="147">
        <f t="shared" si="1095"/>
        <v>395.39186780340128</v>
      </c>
      <c r="KX368" s="147">
        <f t="shared" si="1096"/>
        <v>406.55298131712925</v>
      </c>
      <c r="KY368" s="147">
        <f t="shared" si="1097"/>
        <v>417.74681921746128</v>
      </c>
      <c r="KZ368" s="147">
        <f t="shared" si="1098"/>
        <v>428.97308555602262</v>
      </c>
      <c r="LA368" s="147">
        <f t="shared" si="1099"/>
        <v>440.23148642832302</v>
      </c>
      <c r="LB368" s="147">
        <f t="shared" si="1100"/>
        <v>451.52173048773301</v>
      </c>
      <c r="LC368" s="147">
        <f t="shared" si="1101"/>
        <v>462.84352942813803</v>
      </c>
      <c r="LD368" s="147">
        <f t="shared" si="1102"/>
        <v>474.19659843498346</v>
      </c>
      <c r="LE368" s="147">
        <f t="shared" si="1103"/>
        <v>485.58065660462944</v>
      </c>
      <c r="LF368" s="147">
        <f t="shared" si="1104"/>
        <v>496.99542733212655</v>
      </c>
      <c r="LG368" s="358">
        <f t="shared" si="1105"/>
        <v>508.44063866769017</v>
      </c>
      <c r="LH368" s="147">
        <f t="shared" si="1106"/>
        <v>519.91602364231699</v>
      </c>
      <c r="LI368" s="147">
        <f t="shared" si="1107"/>
        <v>531.42132056311925</v>
      </c>
      <c r="LJ368" s="147">
        <f t="shared" si="1108"/>
        <v>542.95627327908073</v>
      </c>
      <c r="LK368" s="147">
        <f t="shared" si="1109"/>
        <v>554.52063141804842</v>
      </c>
      <c r="LL368" s="147">
        <f t="shared" si="1110"/>
        <v>566.11415059586113</v>
      </c>
      <c r="LM368" s="147">
        <f t="shared" si="1111"/>
        <v>577.7365925986021</v>
      </c>
      <c r="LN368" s="147">
        <f t="shared" si="1112"/>
        <v>589.38772553902186</v>
      </c>
      <c r="LO368" s="147">
        <f t="shared" si="1113"/>
        <v>601.06732398823374</v>
      </c>
      <c r="LP368" s="147">
        <f t="shared" si="1114"/>
        <v>612.77516908381767</v>
      </c>
      <c r="LQ368" s="147">
        <f t="shared" si="1115"/>
        <v>624.51104861550721</v>
      </c>
      <c r="LR368" s="147">
        <f t="shared" si="1116"/>
        <v>636.27475708963868</v>
      </c>
      <c r="LS368" s="147">
        <f t="shared" si="1117"/>
        <v>648.06609577356369</v>
      </c>
      <c r="LT368" s="147">
        <f t="shared" si="1118"/>
        <v>659.88487272121608</v>
      </c>
      <c r="LU368" s="147">
        <f t="shared" si="1119"/>
        <v>671.73090278102393</v>
      </c>
      <c r="LV368" s="147">
        <f t="shared" si="1120"/>
        <v>683.60400758733726</v>
      </c>
      <c r="LW368" s="147">
        <f t="shared" si="1121"/>
        <v>695.50401553652955</v>
      </c>
      <c r="LX368" s="147">
        <f t="shared" si="1122"/>
        <v>707.43076174889734</v>
      </c>
      <c r="LY368" s="147">
        <f t="shared" si="1123"/>
        <v>719.38408801745948</v>
      </c>
      <c r="LZ368" s="147">
        <f t="shared" si="1124"/>
        <v>731.36384274472357</v>
      </c>
      <c r="MC368" s="267">
        <v>120</v>
      </c>
      <c r="MD368" s="273">
        <v>12000</v>
      </c>
      <c r="ME368" s="145">
        <f t="shared" si="1198"/>
        <v>1.8956313052823762E-2</v>
      </c>
      <c r="MF368" s="145">
        <f t="shared" si="1198"/>
        <v>3.7910767348257129E-2</v>
      </c>
      <c r="MG368" s="145">
        <f t="shared" si="1198"/>
        <v>5.6861508314182609E-2</v>
      </c>
      <c r="MH368" s="145">
        <f t="shared" si="1198"/>
        <v>7.5806689727535986E-2</v>
      </c>
      <c r="MI368" s="145">
        <f t="shared" si="1198"/>
        <v>9.4744477835392901E-2</v>
      </c>
      <c r="MJ368" s="145">
        <f t="shared" si="1198"/>
        <v>0.113673055412519</v>
      </c>
      <c r="MK368" s="145">
        <f t="shared" si="1198"/>
        <v>0.1325906257350552</v>
      </c>
      <c r="ML368" s="145">
        <f t="shared" si="1198"/>
        <v>0.15149541645101025</v>
      </c>
      <c r="MM368" s="145">
        <f t="shared" si="1198"/>
        <v>0.17038568332886322</v>
      </c>
      <c r="MN368" s="145">
        <f t="shared" si="1198"/>
        <v>0.18925971386708582</v>
      </c>
      <c r="MO368" s="145">
        <f t="shared" si="1199"/>
        <v>0.20811583074822879</v>
      </c>
      <c r="MP368" s="145">
        <f t="shared" si="1199"/>
        <v>0.22695239512303778</v>
      </c>
      <c r="MQ368" s="145">
        <f t="shared" si="1199"/>
        <v>0.24576780971117571</v>
      </c>
      <c r="MR368" s="145">
        <f t="shared" si="1199"/>
        <v>0.26456052170691585</v>
      </c>
      <c r="MS368" s="145">
        <f t="shared" si="1199"/>
        <v>0.28332902547974476</v>
      </c>
      <c r="MT368" s="145">
        <f t="shared" si="1199"/>
        <v>0.30207186506151351</v>
      </c>
      <c r="MU368" s="145">
        <f t="shared" si="1199"/>
        <v>0.32078763641340585</v>
      </c>
      <c r="MV368" s="145">
        <f t="shared" si="1199"/>
        <v>0.33947498946780225</v>
      </c>
      <c r="MW368" s="145">
        <f t="shared" si="1199"/>
        <v>0.35813262994167588</v>
      </c>
      <c r="MX368" s="145">
        <f t="shared" si="1199"/>
        <v>0.37675932091990283</v>
      </c>
      <c r="MY368" s="145">
        <f t="shared" si="1200"/>
        <v>0.39535388420838569</v>
      </c>
      <c r="MZ368" s="145">
        <f t="shared" si="1200"/>
        <v>0.41391520145844862</v>
      </c>
      <c r="NA368" s="145">
        <f t="shared" si="1200"/>
        <v>0.43244221506534491</v>
      </c>
      <c r="NB368" s="145">
        <f t="shared" si="1200"/>
        <v>0.45093392884511901</v>
      </c>
      <c r="NC368" s="145">
        <f t="shared" si="1200"/>
        <v>0.46938940849524963</v>
      </c>
      <c r="ND368" s="145">
        <f t="shared" si="1200"/>
        <v>0.48780778184563695</v>
      </c>
      <c r="NE368" s="145">
        <f t="shared" si="1200"/>
        <v>0.50618823890750064</v>
      </c>
      <c r="NF368" s="145">
        <f t="shared" si="1200"/>
        <v>0.52453003172865498</v>
      </c>
      <c r="NG368" s="145">
        <f t="shared" si="1200"/>
        <v>0.54283247406434554</v>
      </c>
      <c r="NH368" s="145">
        <f t="shared" si="1200"/>
        <v>0.56109494087353606</v>
      </c>
      <c r="NI368" s="145">
        <f t="shared" si="1201"/>
        <v>0.57931686765098367</v>
      </c>
      <c r="NJ368" s="145">
        <f t="shared" si="1201"/>
        <v>0.59749774960589452</v>
      </c>
      <c r="NK368" s="145">
        <f t="shared" si="1201"/>
        <v>0.61563714069823505</v>
      </c>
      <c r="NL368" s="145">
        <f t="shared" si="1201"/>
        <v>0.63373465254391592</v>
      </c>
      <c r="NM368" s="145">
        <f t="shared" si="1201"/>
        <v>0.65178995320022237</v>
      </c>
      <c r="NN368" s="145">
        <f t="shared" si="1201"/>
        <v>0.66980276584277731</v>
      </c>
      <c r="NO368" s="145">
        <f t="shared" si="1201"/>
        <v>0.68777286734529453</v>
      </c>
      <c r="NP368" s="145">
        <f t="shared" si="1201"/>
        <v>0.7057000867731521</v>
      </c>
      <c r="NQ368" s="145">
        <f t="shared" si="1201"/>
        <v>0.72358430380161221</v>
      </c>
      <c r="NR368" s="145">
        <f t="shared" si="1201"/>
        <v>0.74142544706919988</v>
      </c>
      <c r="NS368" s="145">
        <f t="shared" si="1202"/>
        <v>0.75922349247637355</v>
      </c>
      <c r="NT368" s="145">
        <f t="shared" si="1202"/>
        <v>0.77697846143925953</v>
      </c>
      <c r="NU368" s="145">
        <f t="shared" si="1202"/>
        <v>0.79469041910775462</v>
      </c>
      <c r="NV368" s="145">
        <f t="shared" si="1202"/>
        <v>0.8123594725568376</v>
      </c>
      <c r="NW368" s="145">
        <f t="shared" si="1202"/>
        <v>0.82998576895944254</v>
      </c>
      <c r="NX368" s="145">
        <f t="shared" si="1202"/>
        <v>0.84756949374874591</v>
      </c>
      <c r="NY368" s="145">
        <f t="shared" si="1202"/>
        <v>0.86511086877718757</v>
      </c>
      <c r="NZ368" s="145">
        <f t="shared" si="1202"/>
        <v>0.88261015047903335</v>
      </c>
      <c r="OA368" s="145">
        <f t="shared" si="1202"/>
        <v>0.9000676280427603</v>
      </c>
      <c r="OB368" s="145">
        <f t="shared" si="1202"/>
        <v>0.91748362159902308</v>
      </c>
      <c r="OC368" s="145">
        <f t="shared" si="1203"/>
        <v>0.9348584804294553</v>
      </c>
      <c r="OD368" s="145">
        <f t="shared" si="1203"/>
        <v>0.95219258120107464</v>
      </c>
      <c r="OE368" s="145">
        <f t="shared" si="1203"/>
        <v>0.96948632623053599</v>
      </c>
      <c r="OF368" s="145">
        <f t="shared" si="1203"/>
        <v>0.98674014178205471</v>
      </c>
      <c r="OG368" s="145">
        <f t="shared" si="1203"/>
        <v>1.0039544764023562</v>
      </c>
      <c r="OH368" s="145">
        <f t="shared" si="1203"/>
        <v>1.0211297992955652</v>
      </c>
      <c r="OI368" s="145">
        <f t="shared" si="1203"/>
        <v>1.0382665987405741</v>
      </c>
      <c r="OJ368" s="145">
        <f t="shared" si="1203"/>
        <v>1.0553653805530157</v>
      </c>
      <c r="OK368" s="145">
        <f t="shared" si="1203"/>
        <v>1.0724266665936275</v>
      </c>
      <c r="OL368" s="145">
        <f t="shared" si="1203"/>
        <v>1.0894509933244456</v>
      </c>
    </row>
    <row r="369" spans="55:402">
      <c r="BC369"/>
      <c r="BD369"/>
      <c r="BH369" s="173"/>
      <c r="BI369" s="182"/>
      <c r="BJ369" s="91">
        <f t="shared" si="1192"/>
        <v>0</v>
      </c>
      <c r="BK369" s="193">
        <f t="shared" si="1192"/>
        <v>0</v>
      </c>
      <c r="BL369" s="91">
        <f t="shared" si="1192"/>
        <v>288.14999999999998</v>
      </c>
      <c r="BM369" s="116">
        <f t="shared" si="1192"/>
        <v>0</v>
      </c>
      <c r="BN369" s="116"/>
      <c r="BO369" s="107" t="s">
        <v>80</v>
      </c>
      <c r="BP369" s="217">
        <v>13000</v>
      </c>
      <c r="BQ369" s="220">
        <v>3.9623999999999997</v>
      </c>
      <c r="BR369" s="284">
        <v>130</v>
      </c>
      <c r="BS369" s="113"/>
      <c r="BT369" s="104"/>
      <c r="BU369" s="256"/>
      <c r="BV369" s="213">
        <f t="shared" si="1193"/>
        <v>-10.755600000000186</v>
      </c>
      <c r="BW369" s="215">
        <f t="shared" si="1194"/>
        <v>262.39439999999979</v>
      </c>
      <c r="BX369" s="117"/>
      <c r="BY369" s="101">
        <f t="shared" si="1125"/>
        <v>631.22452285518386</v>
      </c>
      <c r="BZ369" s="113"/>
      <c r="CA369" s="141">
        <f t="shared" si="1195"/>
        <v>0.61132854552114257</v>
      </c>
      <c r="CB369" s="163">
        <f t="shared" si="1196"/>
        <v>0.67133414581987028</v>
      </c>
      <c r="CC369" s="159">
        <f t="shared" si="1197"/>
        <v>0.91061738677771931</v>
      </c>
      <c r="CD369" s="170"/>
      <c r="CH369" s="267">
        <v>139.78212602328225</v>
      </c>
      <c r="CI369" s="273">
        <v>14000</v>
      </c>
      <c r="CJ369" s="145">
        <f t="shared" si="945"/>
        <v>1.9723649279053717E-2</v>
      </c>
      <c r="CK369" s="145">
        <f t="shared" si="946"/>
        <v>3.9444925796437699E-2</v>
      </c>
      <c r="CL369" s="145">
        <f t="shared" si="947"/>
        <v>5.9161462607219432E-2</v>
      </c>
      <c r="CM369" s="145">
        <f t="shared" si="948"/>
        <v>7.8870904366814057E-2</v>
      </c>
      <c r="CN369" s="145">
        <f t="shared" si="949"/>
        <v>9.8570913048897174E-2</v>
      </c>
      <c r="CO369" s="145">
        <f t="shared" si="950"/>
        <v>0.11825917356559927</v>
      </c>
      <c r="CP369" s="145">
        <f t="shared" si="951"/>
        <v>0.13793339925887449</v>
      </c>
      <c r="CQ369" s="145">
        <f t="shared" si="952"/>
        <v>0.15759133723363156</v>
      </c>
      <c r="CR369" s="145">
        <f t="shared" si="953"/>
        <v>0.17723077350436764</v>
      </c>
      <c r="CS369" s="145">
        <f t="shared" si="954"/>
        <v>0.19684953792942564</v>
      </c>
      <c r="CT369" s="145">
        <f t="shared" si="955"/>
        <v>0.21644550890870434</v>
      </c>
      <c r="CU369" s="145">
        <f t="shared" si="956"/>
        <v>0.23601661782336011</v>
      </c>
      <c r="CV369" s="145">
        <f t="shared" si="957"/>
        <v>0.2555608531982424</v>
      </c>
      <c r="CW369" s="145">
        <f t="shared" si="958"/>
        <v>0.27507626457053497</v>
      </c>
      <c r="CX369" s="145">
        <f t="shared" si="959"/>
        <v>0.29456096605084142</v>
      </c>
      <c r="CY369" s="145">
        <f t="shared" si="960"/>
        <v>0.31401313956562993</v>
      </c>
      <c r="CZ369" s="145">
        <f t="shared" si="961"/>
        <v>0.33343103777270805</v>
      </c>
      <c r="DA369" s="145">
        <f t="shared" si="962"/>
        <v>0.35281298664420813</v>
      </c>
      <c r="DB369" s="145">
        <f t="shared" si="963"/>
        <v>0.37215738771416779</v>
      </c>
      <c r="DC369" s="145">
        <f t="shared" si="964"/>
        <v>0.39146271999044063</v>
      </c>
      <c r="DD369" s="145">
        <f t="shared" si="965"/>
        <v>0.41072754153307195</v>
      </c>
      <c r="DE369" s="145">
        <f t="shared" si="966"/>
        <v>0.42995049070367458</v>
      </c>
      <c r="DF369" s="145">
        <f t="shared" si="967"/>
        <v>0.44913028709242103</v>
      </c>
      <c r="DG369" s="145">
        <f t="shared" si="968"/>
        <v>0.4682657321313104</v>
      </c>
      <c r="DH369" s="145">
        <f t="shared" si="969"/>
        <v>0.4873557094041</v>
      </c>
      <c r="DI369" s="145">
        <f t="shared" si="970"/>
        <v>0.50639918466492739</v>
      </c>
      <c r="DJ369" s="145">
        <f t="shared" si="971"/>
        <v>0.52539520557895181</v>
      </c>
      <c r="DK369" s="145">
        <f t="shared" si="972"/>
        <v>0.54434290119958839</v>
      </c>
      <c r="DL369" s="145">
        <f t="shared" si="973"/>
        <v>0.56324148119776363</v>
      </c>
      <c r="DM369" s="145">
        <f t="shared" si="974"/>
        <v>0.58209023485949418</v>
      </c>
      <c r="DN369" s="145">
        <f t="shared" si="975"/>
        <v>0.60088852986851204</v>
      </c>
      <c r="DO369" s="145">
        <f t="shared" si="976"/>
        <v>0.61963581089112496</v>
      </c>
      <c r="DP369" s="145">
        <f t="shared" si="977"/>
        <v>0.63833159798066497</v>
      </c>
      <c r="DQ369" s="145">
        <f t="shared" si="978"/>
        <v>0.65697548481884493</v>
      </c>
      <c r="DR369" s="145">
        <f t="shared" si="979"/>
        <v>0.6755671368113475</v>
      </c>
      <c r="DS369" s="145">
        <f t="shared" si="980"/>
        <v>0.69410628905454363</v>
      </c>
      <c r="DT369" s="145">
        <f t="shared" si="981"/>
        <v>0.71259274419003427</v>
      </c>
      <c r="DU369" s="145">
        <f t="shared" si="982"/>
        <v>0.73102637016306438</v>
      </c>
      <c r="DV369" s="145">
        <f t="shared" si="983"/>
        <v>0.74940709790039606</v>
      </c>
      <c r="DW369" s="145">
        <f t="shared" si="984"/>
        <v>0.76773491892252399</v>
      </c>
      <c r="DX369" s="145">
        <f t="shared" si="985"/>
        <v>0.78600988290438845</v>
      </c>
      <c r="DY369" s="145">
        <f t="shared" si="986"/>
        <v>0.80423209519802175</v>
      </c>
      <c r="DZ369" s="145">
        <f t="shared" si="987"/>
        <v>0.82240171432972708</v>
      </c>
      <c r="EA369" s="145">
        <f t="shared" si="988"/>
        <v>0.84051894948356387</v>
      </c>
      <c r="EB369" s="145">
        <f t="shared" si="989"/>
        <v>0.85858405798209847</v>
      </c>
      <c r="EC369" s="145">
        <f t="shared" si="990"/>
        <v>0.87659734277450219</v>
      </c>
      <c r="ED369" s="145">
        <f t="shared" si="991"/>
        <v>0.89455914994125696</v>
      </c>
      <c r="EE369" s="145">
        <f t="shared" si="992"/>
        <v>0.91246986622389203</v>
      </c>
      <c r="EF369" s="145">
        <f t="shared" si="993"/>
        <v>0.93032991658736486</v>
      </c>
      <c r="EG369" s="145">
        <f t="shared" si="994"/>
        <v>0.94813976182189086</v>
      </c>
      <c r="EH369" s="145">
        <f t="shared" si="995"/>
        <v>0.96589989619029615</v>
      </c>
      <c r="EI369" s="145">
        <f t="shared" si="996"/>
        <v>0.98361084512621533</v>
      </c>
      <c r="EJ369" s="145">
        <f t="shared" si="997"/>
        <v>1.0012731629877549</v>
      </c>
      <c r="EK369" s="145">
        <f t="shared" si="998"/>
        <v>1.0188874308706022</v>
      </c>
      <c r="EL369" s="145">
        <f t="shared" si="999"/>
        <v>1.036454254483931</v>
      </c>
      <c r="EM369" s="145">
        <f t="shared" si="1000"/>
        <v>1.0539742620918569</v>
      </c>
      <c r="EN369" s="145">
        <f t="shared" si="1001"/>
        <v>1.0714481025226827</v>
      </c>
      <c r="EO369" s="145">
        <f t="shared" si="1002"/>
        <v>1.0888764432476497</v>
      </c>
      <c r="EP369" s="145">
        <f t="shared" si="1003"/>
        <v>1.1062599685304493</v>
      </c>
      <c r="EQ369" s="145">
        <f t="shared" si="1004"/>
        <v>1.1235993776483399</v>
      </c>
      <c r="ET369" s="267">
        <v>139.78212602328225</v>
      </c>
      <c r="EU369" s="273">
        <v>14000</v>
      </c>
      <c r="EV369" s="146">
        <f t="shared" si="1005"/>
        <v>260.43346131053198</v>
      </c>
      <c r="EW369" s="146">
        <f t="shared" si="1006"/>
        <v>260.49423549265168</v>
      </c>
      <c r="EX369" s="146">
        <f t="shared" si="1007"/>
        <v>260.59549333670702</v>
      </c>
      <c r="EY369" s="146">
        <f t="shared" si="1008"/>
        <v>260.7371862888931</v>
      </c>
      <c r="EZ369" s="146">
        <f t="shared" si="1009"/>
        <v>260.91924664358874</v>
      </c>
      <c r="FA369" s="146">
        <f t="shared" si="1010"/>
        <v>261.14158781046899</v>
      </c>
      <c r="FB369" s="146">
        <f t="shared" si="1011"/>
        <v>261.40410465427163</v>
      </c>
      <c r="FC369" s="146">
        <f t="shared" si="1012"/>
        <v>261.70667390453991</v>
      </c>
      <c r="FD369" s="146">
        <f t="shared" si="1013"/>
        <v>262.04915463213996</v>
      </c>
      <c r="FE369" s="146">
        <f t="shared" si="1014"/>
        <v>262.43138878887902</v>
      </c>
      <c r="FF369" s="146">
        <f t="shared" si="1015"/>
        <v>262.85320180611478</v>
      </c>
      <c r="FG369" s="146">
        <f t="shared" si="1016"/>
        <v>263.31440324787519</v>
      </c>
      <c r="FH369" s="146">
        <f t="shared" si="1017"/>
        <v>263.81478751368348</v>
      </c>
      <c r="FI369" s="146">
        <f t="shared" si="1018"/>
        <v>264.35413458602181</v>
      </c>
      <c r="FJ369" s="146">
        <f t="shared" si="1019"/>
        <v>264.93221081716888</v>
      </c>
      <c r="FK369" s="146">
        <f t="shared" si="1020"/>
        <v>265.54876975000309</v>
      </c>
      <c r="FL369" s="146">
        <f t="shared" si="1021"/>
        <v>266.20355296728377</v>
      </c>
      <c r="FM369" s="146">
        <f t="shared" si="1022"/>
        <v>266.89629096390263</v>
      </c>
      <c r="FN369" s="146">
        <f t="shared" si="1023"/>
        <v>267.62670403663037</v>
      </c>
      <c r="FO369" s="146">
        <f t="shared" si="1024"/>
        <v>268.39450318597289</v>
      </c>
      <c r="FP369" s="146">
        <f t="shared" si="1025"/>
        <v>269.19939102488667</v>
      </c>
      <c r="FQ369" s="146">
        <f t="shared" si="1026"/>
        <v>270.04106268928604</v>
      </c>
      <c r="FR369" s="146">
        <f t="shared" si="1027"/>
        <v>270.91920674549499</v>
      </c>
      <c r="FS369" s="146">
        <f t="shared" si="1028"/>
        <v>271.83350609005254</v>
      </c>
      <c r="FT369" s="146">
        <f t="shared" si="1029"/>
        <v>272.78363883756606</v>
      </c>
      <c r="FU369" s="146">
        <f t="shared" si="1030"/>
        <v>273.76927919261624</v>
      </c>
      <c r="FV369" s="146">
        <f t="shared" si="1031"/>
        <v>274.79009830204376</v>
      </c>
      <c r="FW369" s="146">
        <f t="shared" si="1032"/>
        <v>275.84576508429109</v>
      </c>
      <c r="FX369" s="146">
        <f t="shared" si="1033"/>
        <v>276.93594703281798</v>
      </c>
      <c r="FY369" s="146">
        <f t="shared" si="1034"/>
        <v>278.06031099096748</v>
      </c>
      <c r="FZ369" s="146">
        <f t="shared" si="1035"/>
        <v>279.21852389600502</v>
      </c>
      <c r="GA369" s="146">
        <f t="shared" si="1036"/>
        <v>280.41025349040405</v>
      </c>
      <c r="GB369" s="146">
        <f t="shared" si="1037"/>
        <v>281.6351689987913</v>
      </c>
      <c r="GC369" s="146">
        <f t="shared" si="1038"/>
        <v>282.89294176928513</v>
      </c>
      <c r="GD369" s="146">
        <f t="shared" si="1039"/>
        <v>284.18324587828471</v>
      </c>
      <c r="GE369" s="146">
        <f t="shared" si="1040"/>
        <v>285.50575869805073</v>
      </c>
      <c r="GF369" s="146">
        <f t="shared" si="1041"/>
        <v>286.86016142671065</v>
      </c>
      <c r="GG369" s="146">
        <f t="shared" si="1042"/>
        <v>288.24613958056875</v>
      </c>
      <c r="GH369" s="146">
        <f t="shared" si="1043"/>
        <v>289.66338344884787</v>
      </c>
      <c r="GI369" s="146">
        <f t="shared" si="1044"/>
        <v>291.11158851120422</v>
      </c>
      <c r="GJ369" s="355">
        <f t="shared" si="1045"/>
        <v>292.59045581855202</v>
      </c>
      <c r="GK369" s="146">
        <f t="shared" si="1046"/>
        <v>294.09969233791287</v>
      </c>
      <c r="GL369" s="146">
        <f t="shared" si="1047"/>
        <v>295.63901126215751</v>
      </c>
      <c r="GM369" s="146">
        <f t="shared" si="1048"/>
        <v>297.20813228564037</v>
      </c>
      <c r="GN369" s="146">
        <f t="shared" si="1049"/>
        <v>298.80678184684524</v>
      </c>
      <c r="GO369" s="146">
        <f t="shared" si="1050"/>
        <v>300.43469333925265</v>
      </c>
      <c r="GP369" s="146">
        <f t="shared" si="1051"/>
        <v>302.09160729171975</v>
      </c>
      <c r="GQ369" s="146">
        <f t="shared" si="1052"/>
        <v>303.77727151972459</v>
      </c>
      <c r="GR369" s="146">
        <f t="shared" si="1053"/>
        <v>305.49144124887289</v>
      </c>
      <c r="GS369" s="146">
        <f t="shared" si="1054"/>
        <v>307.23387921209547</v>
      </c>
      <c r="GT369" s="146">
        <f t="shared" si="1055"/>
        <v>309.00435572198768</v>
      </c>
      <c r="GU369" s="146">
        <f t="shared" si="1056"/>
        <v>310.80264871974481</v>
      </c>
      <c r="GV369" s="146">
        <f t="shared" si="1057"/>
        <v>312.62854380214736</v>
      </c>
      <c r="GW369" s="146">
        <f t="shared" si="1058"/>
        <v>314.48183422803515</v>
      </c>
      <c r="GX369" s="146">
        <f t="shared" si="1059"/>
        <v>316.36232090569166</v>
      </c>
      <c r="GY369" s="146">
        <f t="shared" si="1060"/>
        <v>318.26981236252698</v>
      </c>
      <c r="GZ369" s="146">
        <f t="shared" si="1061"/>
        <v>320.20412469841961</v>
      </c>
      <c r="HA369" s="146">
        <f t="shared" si="1062"/>
        <v>322.16508152403327</v>
      </c>
      <c r="HB369" s="146">
        <f t="shared" si="1063"/>
        <v>324.15251388538451</v>
      </c>
      <c r="HC369" s="146">
        <f t="shared" si="1064"/>
        <v>326.16626017588845</v>
      </c>
      <c r="HF369" s="267">
        <v>129.80148776143744</v>
      </c>
      <c r="HG369" s="273">
        <v>13000</v>
      </c>
      <c r="HH369" s="146">
        <f t="shared" si="1126"/>
        <v>12.204554192641027</v>
      </c>
      <c r="HI369" s="146">
        <f t="shared" si="1127"/>
        <v>24.407779124170787</v>
      </c>
      <c r="HJ369" s="146">
        <f t="shared" si="1128"/>
        <v>36.608348656173881</v>
      </c>
      <c r="HK369" s="146">
        <f t="shared" si="1129"/>
        <v>48.804942878767136</v>
      </c>
      <c r="HL369" s="146">
        <f t="shared" si="1130"/>
        <v>60.996251182877238</v>
      </c>
      <c r="HM369" s="146">
        <f t="shared" si="1131"/>
        <v>73.180975282653705</v>
      </c>
      <c r="HN369" s="146">
        <f t="shared" si="1132"/>
        <v>85.357832172095911</v>
      </c>
      <c r="HO369" s="146">
        <f t="shared" si="1133"/>
        <v>97.525557000772551</v>
      </c>
      <c r="HP369" s="146">
        <f t="shared" si="1134"/>
        <v>109.68290585411293</v>
      </c>
      <c r="HQ369" s="146">
        <f t="shared" si="1135"/>
        <v>121.82865842487195</v>
      </c>
      <c r="HR369" s="146">
        <f t="shared" si="1136"/>
        <v>133.96162056325085</v>
      </c>
      <c r="HS369" s="146">
        <f t="shared" si="1137"/>
        <v>146.080626694389</v>
      </c>
      <c r="HT369" s="146">
        <f t="shared" si="1138"/>
        <v>158.18454209312853</v>
      </c>
      <c r="HU369" s="146">
        <f t="shared" si="1139"/>
        <v>170.27226500720437</v>
      </c>
      <c r="HV369" s="146">
        <f t="shared" si="1140"/>
        <v>182.34272862142026</v>
      </c>
      <c r="HW369" s="146">
        <f t="shared" si="1141"/>
        <v>194.3949028566812</v>
      </c>
      <c r="HX369" s="146">
        <f t="shared" si="1142"/>
        <v>206.42779599913379</v>
      </c>
      <c r="HY369" s="146">
        <f t="shared" si="1143"/>
        <v>218.4404561560377</v>
      </c>
      <c r="HZ369" s="146">
        <f t="shared" si="1144"/>
        <v>230.43197253633204</v>
      </c>
      <c r="IA369" s="146">
        <f t="shared" si="1145"/>
        <v>242.40147655519169</v>
      </c>
      <c r="IB369" s="146">
        <f t="shared" si="1146"/>
        <v>254.34814276305679</v>
      </c>
      <c r="IC369" s="146">
        <f t="shared" si="1147"/>
        <v>266.27118960090348</v>
      </c>
      <c r="ID369" s="146">
        <f t="shared" si="1148"/>
        <v>278.16987998455039</v>
      </c>
      <c r="IE369" s="146">
        <f t="shared" si="1149"/>
        <v>290.04352172187811</v>
      </c>
      <c r="IF369" s="146">
        <f t="shared" si="1150"/>
        <v>301.89146776777227</v>
      </c>
      <c r="IG369" s="146">
        <f t="shared" si="1151"/>
        <v>313.71311632244527</v>
      </c>
      <c r="IH369" s="146">
        <f t="shared" si="1152"/>
        <v>325.50791077951476</v>
      </c>
      <c r="II369" s="146">
        <f t="shared" si="1153"/>
        <v>337.2753395309166</v>
      </c>
      <c r="IJ369" s="146">
        <f t="shared" si="1154"/>
        <v>349.01493563620477</v>
      </c>
      <c r="IK369" s="146">
        <f t="shared" si="1155"/>
        <v>360.72627636430894</v>
      </c>
      <c r="IL369" s="146">
        <f t="shared" si="1156"/>
        <v>372.4089826160984</v>
      </c>
      <c r="IM369" s="146">
        <f t="shared" si="1157"/>
        <v>384.06271823639622</v>
      </c>
      <c r="IN369" s="146">
        <f t="shared" si="1158"/>
        <v>395.68718922425285</v>
      </c>
      <c r="IO369" s="146">
        <f t="shared" si="1159"/>
        <v>407.28214285032396</v>
      </c>
      <c r="IP369" s="146">
        <f t="shared" si="1160"/>
        <v>418.8473666902583</v>
      </c>
      <c r="IQ369" s="146">
        <f t="shared" si="1161"/>
        <v>430.38268758287467</v>
      </c>
      <c r="IR369" s="146">
        <f t="shared" si="1162"/>
        <v>441.88797052181889</v>
      </c>
      <c r="IS369" s="146">
        <f t="shared" si="1163"/>
        <v>453.36311748915824</v>
      </c>
      <c r="IT369" s="146">
        <f t="shared" si="1164"/>
        <v>464.80806623915447</v>
      </c>
      <c r="IU369" s="146">
        <f t="shared" si="1165"/>
        <v>476.22278904016167</v>
      </c>
      <c r="IV369" s="355">
        <f t="shared" si="1166"/>
        <v>487.60729138225321</v>
      </c>
      <c r="IW369" s="146">
        <f t="shared" si="1167"/>
        <v>498.96161065786106</v>
      </c>
      <c r="IX369" s="146">
        <f t="shared" si="1168"/>
        <v>510.28581482229964</v>
      </c>
      <c r="IY369" s="146">
        <f t="shared" si="1169"/>
        <v>521.58000104066036</v>
      </c>
      <c r="IZ369" s="146">
        <f t="shared" si="1170"/>
        <v>532.8442943271624</v>
      </c>
      <c r="JA369" s="146">
        <f t="shared" si="1171"/>
        <v>544.07884618261096</v>
      </c>
      <c r="JB369" s="146">
        <f t="shared" si="1172"/>
        <v>555.28383323520359</v>
      </c>
      <c r="JC369" s="146">
        <f t="shared" si="1173"/>
        <v>566.45945588950246</v>
      </c>
      <c r="JD369" s="146">
        <f t="shared" si="1174"/>
        <v>577.60593698797891</v>
      </c>
      <c r="JE369" s="146">
        <f t="shared" si="1175"/>
        <v>588.72352048911625</v>
      </c>
      <c r="JF369" s="146">
        <f t="shared" si="1176"/>
        <v>599.8124701656767</v>
      </c>
      <c r="JG369" s="146">
        <f t="shared" si="1177"/>
        <v>610.87306832634579</v>
      </c>
      <c r="JH369" s="146">
        <f t="shared" si="1178"/>
        <v>621.90561456359194</v>
      </c>
      <c r="JI369" s="146">
        <f t="shared" si="1179"/>
        <v>632.91042453023897</v>
      </c>
      <c r="JJ369" s="146">
        <f t="shared" si="1180"/>
        <v>643.88782874690571</v>
      </c>
      <c r="JK369" s="146">
        <f t="shared" si="1181"/>
        <v>654.83817144214026</v>
      </c>
      <c r="JL369" s="146">
        <f t="shared" si="1182"/>
        <v>665.76180942680674</v>
      </c>
      <c r="JM369" s="146">
        <f t="shared" si="1183"/>
        <v>676.65911100396124</v>
      </c>
      <c r="JN369" s="146">
        <f t="shared" si="1184"/>
        <v>687.53045491523199</v>
      </c>
      <c r="JO369" s="146">
        <f t="shared" si="1185"/>
        <v>698.37622932445618</v>
      </c>
      <c r="JQ369" s="267">
        <v>139.78212602328225</v>
      </c>
      <c r="JR369" s="273">
        <v>14000</v>
      </c>
      <c r="JS369" s="147">
        <f t="shared" si="1065"/>
        <v>81.152736924501355</v>
      </c>
      <c r="JT369" s="147">
        <f t="shared" si="1066"/>
        <v>91.213511106621056</v>
      </c>
      <c r="JU369" s="147">
        <f t="shared" si="1067"/>
        <v>101.3147689506764</v>
      </c>
      <c r="JV369" s="147">
        <f t="shared" si="1068"/>
        <v>111.45646190286247</v>
      </c>
      <c r="JW369" s="147">
        <f t="shared" si="1069"/>
        <v>121.63852225755812</v>
      </c>
      <c r="JX369" s="147">
        <f t="shared" si="1070"/>
        <v>131.86086342443838</v>
      </c>
      <c r="JY369" s="147">
        <f t="shared" si="1071"/>
        <v>142.12338026824102</v>
      </c>
      <c r="JZ369" s="147">
        <f t="shared" si="1072"/>
        <v>152.4259495185093</v>
      </c>
      <c r="KA369" s="147">
        <f t="shared" si="1073"/>
        <v>162.76843024610935</v>
      </c>
      <c r="KB369" s="147">
        <f t="shared" si="1074"/>
        <v>173.15066440284841</v>
      </c>
      <c r="KC369" s="147">
        <f t="shared" si="1075"/>
        <v>183.57247742008417</v>
      </c>
      <c r="KD369" s="147">
        <f t="shared" si="1076"/>
        <v>194.03367886184458</v>
      </c>
      <c r="KE369" s="147">
        <f t="shared" si="1077"/>
        <v>204.53406312765287</v>
      </c>
      <c r="KF369" s="147">
        <f t="shared" si="1078"/>
        <v>215.0734101999912</v>
      </c>
      <c r="KG369" s="147">
        <f t="shared" si="1079"/>
        <v>225.65148643113827</v>
      </c>
      <c r="KH369" s="147">
        <f t="shared" si="1080"/>
        <v>236.26804536397248</v>
      </c>
      <c r="KI369" s="147">
        <f t="shared" si="1081"/>
        <v>246.92282858125316</v>
      </c>
      <c r="KJ369" s="147">
        <f t="shared" si="1082"/>
        <v>257.61556657787202</v>
      </c>
      <c r="KK369" s="147">
        <f t="shared" si="1083"/>
        <v>268.34597965059976</v>
      </c>
      <c r="KL369" s="147">
        <f t="shared" si="1084"/>
        <v>279.11377879994228</v>
      </c>
      <c r="KM369" s="147">
        <f t="shared" si="1085"/>
        <v>289.91866663885605</v>
      </c>
      <c r="KN369" s="147">
        <f t="shared" si="1086"/>
        <v>300.76033830325542</v>
      </c>
      <c r="KO369" s="147">
        <f t="shared" si="1087"/>
        <v>311.63848235946438</v>
      </c>
      <c r="KP369" s="147">
        <f t="shared" si="1088"/>
        <v>322.55278170402192</v>
      </c>
      <c r="KQ369" s="147">
        <f t="shared" si="1089"/>
        <v>333.50291445153545</v>
      </c>
      <c r="KR369" s="147">
        <f t="shared" si="1090"/>
        <v>344.48855480658563</v>
      </c>
      <c r="KS369" s="147">
        <f t="shared" si="1091"/>
        <v>355.50937391601315</v>
      </c>
      <c r="KT369" s="147">
        <f t="shared" si="1092"/>
        <v>366.56504069826047</v>
      </c>
      <c r="KU369" s="147">
        <f t="shared" si="1093"/>
        <v>377.65522264678737</v>
      </c>
      <c r="KV369" s="147">
        <f t="shared" si="1094"/>
        <v>388.77958660493687</v>
      </c>
      <c r="KW369" s="147">
        <f t="shared" si="1095"/>
        <v>399.93779950997441</v>
      </c>
      <c r="KX369" s="147">
        <f t="shared" si="1096"/>
        <v>411.12952910437343</v>
      </c>
      <c r="KY369" s="147">
        <f t="shared" si="1097"/>
        <v>422.35444461276069</v>
      </c>
      <c r="KZ369" s="147">
        <f t="shared" si="1098"/>
        <v>433.61221738325452</v>
      </c>
      <c r="LA369" s="147">
        <f t="shared" si="1099"/>
        <v>444.9025214922541</v>
      </c>
      <c r="LB369" s="147">
        <f t="shared" si="1100"/>
        <v>456.22503431202011</v>
      </c>
      <c r="LC369" s="147">
        <f t="shared" si="1101"/>
        <v>467.57943704068003</v>
      </c>
      <c r="LD369" s="147">
        <f t="shared" si="1102"/>
        <v>478.96541519453814</v>
      </c>
      <c r="LE369" s="147">
        <f t="shared" si="1103"/>
        <v>490.38265906281725</v>
      </c>
      <c r="LF369" s="147">
        <f t="shared" si="1104"/>
        <v>501.8308641251736</v>
      </c>
      <c r="LG369" s="358">
        <f t="shared" si="1105"/>
        <v>513.3097314325214</v>
      </c>
      <c r="LH369" s="147">
        <f t="shared" si="1106"/>
        <v>524.81896795188231</v>
      </c>
      <c r="LI369" s="147">
        <f t="shared" si="1107"/>
        <v>536.35828687612684</v>
      </c>
      <c r="LJ369" s="147">
        <f t="shared" si="1108"/>
        <v>547.92740789960976</v>
      </c>
      <c r="LK369" s="147">
        <f t="shared" si="1109"/>
        <v>559.52605746081463</v>
      </c>
      <c r="LL369" s="147">
        <f t="shared" si="1110"/>
        <v>571.15396895322192</v>
      </c>
      <c r="LM369" s="147">
        <f t="shared" si="1111"/>
        <v>582.81088290568914</v>
      </c>
      <c r="LN369" s="147">
        <f t="shared" si="1112"/>
        <v>594.49654713369387</v>
      </c>
      <c r="LO369" s="147">
        <f t="shared" si="1113"/>
        <v>606.21071686284222</v>
      </c>
      <c r="LP369" s="147">
        <f t="shared" si="1114"/>
        <v>617.95315482606475</v>
      </c>
      <c r="LQ369" s="147">
        <f t="shared" si="1115"/>
        <v>629.72363133595695</v>
      </c>
      <c r="LR369" s="147">
        <f t="shared" si="1116"/>
        <v>641.5219243337142</v>
      </c>
      <c r="LS369" s="147">
        <f t="shared" si="1117"/>
        <v>653.34781941611664</v>
      </c>
      <c r="LT369" s="147">
        <f t="shared" si="1118"/>
        <v>665.20110984200448</v>
      </c>
      <c r="LU369" s="147">
        <f t="shared" si="1119"/>
        <v>677.08159651966093</v>
      </c>
      <c r="LV369" s="147">
        <f t="shared" si="1120"/>
        <v>688.98908797649631</v>
      </c>
      <c r="LW369" s="147">
        <f t="shared" si="1121"/>
        <v>700.92340031238894</v>
      </c>
      <c r="LX369" s="147">
        <f t="shared" si="1122"/>
        <v>712.88435713800254</v>
      </c>
      <c r="LY369" s="147">
        <f t="shared" si="1123"/>
        <v>724.87178949935378</v>
      </c>
      <c r="LZ369" s="147">
        <f t="shared" si="1124"/>
        <v>736.88553578985784</v>
      </c>
      <c r="MC369" s="267">
        <v>130</v>
      </c>
      <c r="MD369" s="273">
        <v>13000</v>
      </c>
      <c r="ME369" s="145">
        <f t="shared" si="1198"/>
        <v>1.9334727582250487E-2</v>
      </c>
      <c r="MF369" s="145">
        <f t="shared" si="1198"/>
        <v>3.8667349319333154E-2</v>
      </c>
      <c r="MG369" s="145">
        <f t="shared" si="1198"/>
        <v>5.7995764313124767E-2</v>
      </c>
      <c r="MH369" s="145">
        <f t="shared" si="1198"/>
        <v>7.7317881532882105E-2</v>
      </c>
      <c r="MI369" s="145">
        <f t="shared" si="1198"/>
        <v>9.663162468241282E-2</v>
      </c>
      <c r="MJ369" s="145">
        <f t="shared" si="1198"/>
        <v>0.11593493698824966</v>
      </c>
      <c r="MK369" s="145">
        <f t="shared" si="1198"/>
        <v>0.13522578588360515</v>
      </c>
      <c r="ML369" s="145">
        <f t="shared" si="1198"/>
        <v>0.15450216756415047</v>
      </c>
      <c r="MM369" s="145">
        <f t="shared" si="1198"/>
        <v>0.17376211139261535</v>
      </c>
      <c r="MN369" s="145">
        <f t="shared" si="1198"/>
        <v>0.19300368413098234</v>
      </c>
      <c r="MO369" s="145">
        <f t="shared" si="1199"/>
        <v>0.21222499398044531</v>
      </c>
      <c r="MP369" s="145">
        <f t="shared" si="1199"/>
        <v>0.23142419441125381</v>
      </c>
      <c r="MQ369" s="145">
        <f t="shared" si="1199"/>
        <v>0.25059948776644625</v>
      </c>
      <c r="MR369" s="145">
        <f t="shared" si="1199"/>
        <v>0.26974912862545486</v>
      </c>
      <c r="MS369" s="145">
        <f t="shared" si="1199"/>
        <v>0.28887142691579731</v>
      </c>
      <c r="MT369" s="145">
        <f t="shared" si="1199"/>
        <v>0.307964750763144</v>
      </c>
      <c r="MU369" s="145">
        <f t="shared" si="1199"/>
        <v>0.32702752907223892</v>
      </c>
      <c r="MV369" s="145">
        <f t="shared" si="1199"/>
        <v>0.34605825383332345</v>
      </c>
      <c r="MW369" s="145">
        <f t="shared" si="1199"/>
        <v>0.36505548215083838</v>
      </c>
      <c r="MX369" s="145">
        <f t="shared" si="1199"/>
        <v>0.3840178379932867</v>
      </c>
      <c r="MY369" s="145">
        <f t="shared" si="1200"/>
        <v>0.40294401366502292</v>
      </c>
      <c r="MZ369" s="145">
        <f t="shared" si="1200"/>
        <v>0.42183277100276989</v>
      </c>
      <c r="NA369" s="145">
        <f t="shared" si="1200"/>
        <v>0.44068294230129013</v>
      </c>
      <c r="NB369" s="145">
        <f t="shared" si="1200"/>
        <v>0.45949343097435419</v>
      </c>
      <c r="NC369" s="145">
        <f t="shared" si="1200"/>
        <v>0.47826321195862748</v>
      </c>
      <c r="ND369" s="145">
        <f t="shared" si="1200"/>
        <v>0.49699133186943312</v>
      </c>
      <c r="NE369" s="145">
        <f t="shared" si="1200"/>
        <v>0.5156769089184976</v>
      </c>
      <c r="NF369" s="145">
        <f t="shared" si="1200"/>
        <v>0.53431913260488872</v>
      </c>
      <c r="NG369" s="145">
        <f t="shared" si="1200"/>
        <v>0.55291726319111356</v>
      </c>
      <c r="NH369" s="145">
        <f t="shared" si="1200"/>
        <v>0.57147063097716044</v>
      </c>
      <c r="NI369" s="145">
        <f t="shared" si="1201"/>
        <v>0.58997863538571171</v>
      </c>
      <c r="NJ369" s="145">
        <f t="shared" si="1201"/>
        <v>0.60844074387222158</v>
      </c>
      <c r="NK369" s="145">
        <f t="shared" si="1201"/>
        <v>0.62685649067381333</v>
      </c>
      <c r="NL369" s="145">
        <f t="shared" si="1201"/>
        <v>0.64522547541101005</v>
      </c>
      <c r="NM369" s="145">
        <f t="shared" si="1201"/>
        <v>0.66354736155640559</v>
      </c>
      <c r="NN369" s="145">
        <f t="shared" si="1201"/>
        <v>0.68182187478418588</v>
      </c>
      <c r="NO369" s="145">
        <f t="shared" si="1201"/>
        <v>0.7000488012142666</v>
      </c>
      <c r="NP369" s="145">
        <f t="shared" si="1201"/>
        <v>0.71822798556444745</v>
      </c>
      <c r="NQ369" s="145">
        <f t="shared" si="1201"/>
        <v>0.73635932922363856</v>
      </c>
      <c r="NR369" s="145">
        <f t="shared" si="1201"/>
        <v>0.75444278825874633</v>
      </c>
      <c r="NS369" s="145">
        <f t="shared" si="1202"/>
        <v>0.77247837136726794</v>
      </c>
      <c r="NT369" s="145">
        <f t="shared" si="1202"/>
        <v>0.79046613778712982</v>
      </c>
      <c r="NU369" s="145">
        <f t="shared" si="1202"/>
        <v>0.80840619517466039</v>
      </c>
      <c r="NV369" s="145">
        <f t="shared" si="1202"/>
        <v>0.82629869746096951</v>
      </c>
      <c r="NW369" s="145">
        <f t="shared" si="1202"/>
        <v>0.84414384269637777</v>
      </c>
      <c r="NX369" s="145">
        <f t="shared" si="1202"/>
        <v>0.86194187089184759</v>
      </c>
      <c r="NY369" s="145">
        <f t="shared" si="1202"/>
        <v>0.87969306186571794</v>
      </c>
      <c r="NZ369" s="145">
        <f t="shared" si="1202"/>
        <v>0.89739773310337645</v>
      </c>
      <c r="OA369" s="145">
        <f t="shared" si="1202"/>
        <v>0.91505623763684774</v>
      </c>
      <c r="OB369" s="145">
        <f t="shared" si="1202"/>
        <v>0.93266896195061455</v>
      </c>
      <c r="OC369" s="145">
        <f t="shared" si="1203"/>
        <v>0.9502363239193834</v>
      </c>
      <c r="OD369" s="145">
        <f t="shared" si="1203"/>
        <v>0.96775877078288497</v>
      </c>
      <c r="OE369" s="145">
        <f t="shared" si="1203"/>
        <v>0.98523677716220492</v>
      </c>
      <c r="OF369" s="145">
        <f t="shared" si="1203"/>
        <v>1.0026708431216034</v>
      </c>
      <c r="OG369" s="145">
        <f t="shared" si="1203"/>
        <v>1.020061492279233</v>
      </c>
      <c r="OH369" s="145">
        <f t="shared" si="1203"/>
        <v>1.0374092699696553</v>
      </c>
      <c r="OI369" s="145">
        <f t="shared" si="1203"/>
        <v>1.0547147414606173</v>
      </c>
      <c r="OJ369" s="145">
        <f t="shared" si="1203"/>
        <v>1.0719784902260538</v>
      </c>
      <c r="OK369" s="145">
        <f t="shared" si="1203"/>
        <v>1.0892011162769193</v>
      </c>
      <c r="OL369" s="145">
        <f t="shared" si="1203"/>
        <v>1.1063832345510416</v>
      </c>
    </row>
    <row r="370" spans="55:402">
      <c r="BC370"/>
      <c r="BD370"/>
      <c r="BH370" s="173"/>
      <c r="BI370" s="182"/>
      <c r="BJ370" s="91">
        <f t="shared" si="1192"/>
        <v>0</v>
      </c>
      <c r="BK370" s="193">
        <f t="shared" si="1192"/>
        <v>0</v>
      </c>
      <c r="BL370" s="91">
        <f t="shared" si="1192"/>
        <v>288.14999999999998</v>
      </c>
      <c r="BM370" s="116">
        <f t="shared" si="1192"/>
        <v>0</v>
      </c>
      <c r="BN370" s="116"/>
      <c r="BO370" s="107" t="s">
        <v>62</v>
      </c>
      <c r="BP370" s="217">
        <v>14000</v>
      </c>
      <c r="BQ370" s="220">
        <v>4.2671999999999999</v>
      </c>
      <c r="BR370" s="284">
        <v>140</v>
      </c>
      <c r="BS370" s="113"/>
      <c r="BT370" s="104"/>
      <c r="BU370" s="256"/>
      <c r="BV370" s="213">
        <f t="shared" si="1193"/>
        <v>-12.736800000000187</v>
      </c>
      <c r="BW370" s="215">
        <f t="shared" si="1194"/>
        <v>260.41319999999979</v>
      </c>
      <c r="BX370" s="117"/>
      <c r="BY370" s="101">
        <f t="shared" si="1125"/>
        <v>628.83698791137988</v>
      </c>
      <c r="BZ370" s="113"/>
      <c r="CA370" s="141">
        <f t="shared" si="1195"/>
        <v>0.58745499124173384</v>
      </c>
      <c r="CB370" s="163">
        <f t="shared" si="1196"/>
        <v>0.65002525112515697</v>
      </c>
      <c r="CC370" s="159">
        <f t="shared" si="1197"/>
        <v>0.90374180114523617</v>
      </c>
      <c r="CD370" s="170"/>
      <c r="CH370" s="267">
        <v>149.76206969791727</v>
      </c>
      <c r="CI370" s="273">
        <v>15000</v>
      </c>
      <c r="CJ370" s="145">
        <f t="shared" si="945"/>
        <v>2.012345309770611E-2</v>
      </c>
      <c r="CK370" s="145">
        <f t="shared" si="946"/>
        <v>4.0244245071713071E-2</v>
      </c>
      <c r="CL370" s="145">
        <f t="shared" si="947"/>
        <v>6.0359721607213784E-2</v>
      </c>
      <c r="CM370" s="145">
        <f t="shared" si="948"/>
        <v>8.0467241966682007E-2</v>
      </c>
      <c r="CN370" s="145">
        <f t="shared" si="949"/>
        <v>0.10056418567700701</v>
      </c>
      <c r="CO370" s="145">
        <f t="shared" si="950"/>
        <v>0.12064795909655772</v>
      </c>
      <c r="CP370" s="145">
        <f t="shared" si="951"/>
        <v>0.14071600182376393</v>
      </c>
      <c r="CQ370" s="145">
        <f t="shared" si="952"/>
        <v>0.16076579291119583</v>
      </c>
      <c r="CR370" s="145">
        <f t="shared" si="953"/>
        <v>0.18079485685077157</v>
      </c>
      <c r="CS370" s="145">
        <f t="shared" si="954"/>
        <v>0.20080076929855512</v>
      </c>
      <c r="CT370" s="145">
        <f t="shared" si="955"/>
        <v>0.22078116251004096</v>
      </c>
      <c r="CU370" s="145">
        <f t="shared" si="956"/>
        <v>0.24073373046009625</v>
      </c>
      <c r="CV370" s="145">
        <f t="shared" si="957"/>
        <v>0.26065623362470386</v>
      </c>
      <c r="CW370" s="145">
        <f t="shared" si="958"/>
        <v>0.28054650340513854</v>
      </c>
      <c r="CX370" s="145">
        <f t="shared" si="959"/>
        <v>0.30040244617860234</v>
      </c>
      <c r="CY370" s="145">
        <f t="shared" si="960"/>
        <v>0.32022204696289142</v>
      </c>
      <c r="CZ370" s="145">
        <f t="shared" si="961"/>
        <v>0.34000337268606906</v>
      </c>
      <c r="DA370" s="145">
        <f t="shared" si="962"/>
        <v>0.35974457505564483</v>
      </c>
      <c r="DB370" s="145">
        <f t="shared" si="963"/>
        <v>0.37944389302504339</v>
      </c>
      <c r="DC370" s="145">
        <f t="shared" si="964"/>
        <v>0.39909965485843046</v>
      </c>
      <c r="DD370" s="145">
        <f t="shared" si="965"/>
        <v>0.41871027979787201</v>
      </c>
      <c r="DE370" s="145">
        <f t="shared" si="966"/>
        <v>0.43827427933982233</v>
      </c>
      <c r="DF370" s="145">
        <f t="shared" si="967"/>
        <v>0.45779025813035701</v>
      </c>
      <c r="DG370" s="145">
        <f t="shared" si="968"/>
        <v>0.47725691449108221</v>
      </c>
      <c r="DH370" s="145">
        <f t="shared" si="969"/>
        <v>0.49667304058968148</v>
      </c>
      <c r="DI370" s="145">
        <f t="shared" si="970"/>
        <v>0.51603752227093092</v>
      </c>
      <c r="DJ370" s="145">
        <f t="shared" si="971"/>
        <v>0.53534933856554767</v>
      </c>
      <c r="DK370" s="145">
        <f t="shared" si="972"/>
        <v>0.55460756089558616</v>
      </c>
      <c r="DL370" s="145">
        <f t="shared" si="973"/>
        <v>0.57381135199606337</v>
      </c>
      <c r="DM370" s="145">
        <f t="shared" si="974"/>
        <v>0.5929599645733068</v>
      </c>
      <c r="DN370" s="145">
        <f t="shared" si="975"/>
        <v>0.61205273972102558</v>
      </c>
      <c r="DO370" s="145">
        <f t="shared" si="976"/>
        <v>0.63108910511537786</v>
      </c>
      <c r="DP370" s="145">
        <f t="shared" si="977"/>
        <v>0.65006857301043219</v>
      </c>
      <c r="DQ370" s="145">
        <f t="shared" si="978"/>
        <v>0.66899073805520615</v>
      </c>
      <c r="DR370" s="145">
        <f t="shared" si="979"/>
        <v>0.68785527495328624</v>
      </c>
      <c r="DS370" s="145">
        <f t="shared" si="980"/>
        <v>0.70666193598542937</v>
      </c>
      <c r="DT370" s="145">
        <f t="shared" si="981"/>
        <v>0.72541054841506569</v>
      </c>
      <c r="DU370" s="145">
        <f t="shared" si="982"/>
        <v>0.74410101179582055</v>
      </c>
      <c r="DV370" s="145">
        <f t="shared" si="983"/>
        <v>0.76273329519939082</v>
      </c>
      <c r="DW370" s="145">
        <f t="shared" si="984"/>
        <v>0.78130743438119543</v>
      </c>
      <c r="DX370" s="145">
        <f t="shared" si="985"/>
        <v>0.79982352890024488</v>
      </c>
      <c r="DY370" s="145">
        <f t="shared" si="986"/>
        <v>0.81828173920868652</v>
      </c>
      <c r="DZ370" s="145">
        <f t="shared" si="987"/>
        <v>0.83668228372541298</v>
      </c>
      <c r="EA370" s="145">
        <f t="shared" si="988"/>
        <v>0.85502543590706026</v>
      </c>
      <c r="EB370" s="145">
        <f t="shared" si="989"/>
        <v>0.87331152132867662</v>
      </c>
      <c r="EC370" s="145">
        <f t="shared" si="990"/>
        <v>0.89154091478525399</v>
      </c>
      <c r="ED370" s="145">
        <f t="shared" si="991"/>
        <v>0.90971403742428669</v>
      </c>
      <c r="EE370" s="145">
        <f t="shared" si="992"/>
        <v>0.92783135391849936</v>
      </c>
      <c r="EF370" s="145">
        <f t="shared" si="993"/>
        <v>0.94589336968689142</v>
      </c>
      <c r="EG370" s="145">
        <f t="shared" si="994"/>
        <v>0.96390062817129529</v>
      </c>
      <c r="EH370" s="145">
        <f t="shared" si="995"/>
        <v>0.98185370817473394</v>
      </c>
      <c r="EI370" s="145">
        <f t="shared" si="996"/>
        <v>0.99975322126702582</v>
      </c>
      <c r="EJ370" s="145">
        <f t="shared" si="997"/>
        <v>1.0175998092622169</v>
      </c>
      <c r="EK370" s="145">
        <f t="shared" si="998"/>
        <v>1.0353941417717041</v>
      </c>
      <c r="EL370" s="145">
        <f t="shared" si="999"/>
        <v>1.0531369138361903</v>
      </c>
      <c r="EM370" s="145">
        <f t="shared" si="1000"/>
        <v>1.0708288436389184</v>
      </c>
      <c r="EN370" s="145">
        <f t="shared" si="1001"/>
        <v>1.0884706703020719</v>
      </c>
      <c r="EO370" s="145">
        <f t="shared" si="1002"/>
        <v>1.1060631517676176</v>
      </c>
      <c r="EP370" s="145">
        <f t="shared" si="1003"/>
        <v>1.1236070627634034</v>
      </c>
      <c r="EQ370" s="145">
        <f t="shared" si="1004"/>
        <v>1.1411031928548203</v>
      </c>
      <c r="ET370" s="267">
        <v>149.76206969791727</v>
      </c>
      <c r="EU370" s="273">
        <v>15000</v>
      </c>
      <c r="EV370" s="146">
        <f t="shared" si="1005"/>
        <v>258.45293058158256</v>
      </c>
      <c r="EW370" s="146">
        <f t="shared" si="1006"/>
        <v>258.5157112552638</v>
      </c>
      <c r="EX370" s="146">
        <f t="shared" si="1007"/>
        <v>258.62030885398656</v>
      </c>
      <c r="EY370" s="146">
        <f t="shared" si="1008"/>
        <v>258.76666825274896</v>
      </c>
      <c r="EZ370" s="146">
        <f t="shared" si="1009"/>
        <v>258.95471259737928</v>
      </c>
      <c r="FA370" s="146">
        <f t="shared" si="1010"/>
        <v>259.18434362211764</v>
      </c>
      <c r="FB370" s="146">
        <f t="shared" si="1011"/>
        <v>259.45544205334369</v>
      </c>
      <c r="FC370" s="146">
        <f t="shared" si="1012"/>
        <v>259.76786809610138</v>
      </c>
      <c r="FD370" s="146">
        <f t="shared" si="1013"/>
        <v>260.121461999421</v>
      </c>
      <c r="FE370" s="146">
        <f t="shared" si="1014"/>
        <v>260.51604469585516</v>
      </c>
      <c r="FF370" s="146">
        <f t="shared" si="1015"/>
        <v>260.95141851011147</v>
      </c>
      <c r="FG370" s="146">
        <f t="shared" si="1016"/>
        <v>261.42736793121543</v>
      </c>
      <c r="FH370" s="146">
        <f t="shared" si="1017"/>
        <v>261.94366044224626</v>
      </c>
      <c r="FI370" s="146">
        <f t="shared" si="1018"/>
        <v>262.50004740138434</v>
      </c>
      <c r="FJ370" s="146">
        <f t="shared" si="1019"/>
        <v>263.0962649677798</v>
      </c>
      <c r="FK370" s="146">
        <f t="shared" si="1020"/>
        <v>263.73203506560156</v>
      </c>
      <c r="FL370" s="146">
        <f t="shared" si="1021"/>
        <v>264.40706637954855</v>
      </c>
      <c r="FM370" s="146">
        <f t="shared" si="1022"/>
        <v>265.12105537511121</v>
      </c>
      <c r="FN370" s="146">
        <f t="shared" si="1023"/>
        <v>265.87368733693745</v>
      </c>
      <c r="FO370" s="146">
        <f t="shared" si="1024"/>
        <v>266.66463741880017</v>
      </c>
      <c r="FP370" s="146">
        <f t="shared" si="1025"/>
        <v>267.49357169885633</v>
      </c>
      <c r="FQ370" s="146">
        <f t="shared" si="1026"/>
        <v>268.36014823414678</v>
      </c>
      <c r="FR370" s="146">
        <f t="shared" si="1027"/>
        <v>269.26401810858118</v>
      </c>
      <c r="FS370" s="146">
        <f t="shared" si="1028"/>
        <v>270.20482646899836</v>
      </c>
      <c r="FT370" s="146">
        <f t="shared" si="1029"/>
        <v>271.18221354426657</v>
      </c>
      <c r="FU370" s="146">
        <f t="shared" si="1030"/>
        <v>272.19581564278974</v>
      </c>
      <c r="FV370" s="146">
        <f t="shared" si="1031"/>
        <v>273.24526612420811</v>
      </c>
      <c r="FW370" s="146">
        <f t="shared" si="1032"/>
        <v>274.33019634151788</v>
      </c>
      <c r="FX370" s="146">
        <f t="shared" si="1033"/>
        <v>275.45023655027205</v>
      </c>
      <c r="FY370" s="146">
        <f t="shared" si="1034"/>
        <v>276.60501678196977</v>
      </c>
      <c r="FZ370" s="146">
        <f t="shared" si="1035"/>
        <v>277.79416767917616</v>
      </c>
      <c r="GA370" s="146">
        <f t="shared" si="1036"/>
        <v>279.01732129034139</v>
      </c>
      <c r="GB370" s="146">
        <f t="shared" si="1037"/>
        <v>280.27411182270288</v>
      </c>
      <c r="GC370" s="146">
        <f t="shared" si="1038"/>
        <v>281.56417635204502</v>
      </c>
      <c r="GD370" s="146">
        <f t="shared" si="1039"/>
        <v>282.88715548847239</v>
      </c>
      <c r="GE370" s="146">
        <f t="shared" si="1040"/>
        <v>284.2426939976956</v>
      </c>
      <c r="GF370" s="146">
        <f t="shared" si="1041"/>
        <v>285.6304413776632</v>
      </c>
      <c r="GG370" s="146">
        <f t="shared" si="1042"/>
        <v>287.05005239066816</v>
      </c>
      <c r="GH370" s="146">
        <f t="shared" si="1043"/>
        <v>288.50118755133292</v>
      </c>
      <c r="GI370" s="146">
        <f t="shared" si="1044"/>
        <v>289.98351357112347</v>
      </c>
      <c r="GJ370" s="355">
        <f t="shared" si="1045"/>
        <v>291.49670376025955</v>
      </c>
      <c r="GK370" s="146">
        <f t="shared" si="1046"/>
        <v>293.04043838808326</v>
      </c>
      <c r="GL370" s="146">
        <f t="shared" si="1047"/>
        <v>294.6144050031113</v>
      </c>
      <c r="GM370" s="146">
        <f t="shared" si="1048"/>
        <v>296.21829871413814</v>
      </c>
      <c r="GN370" s="146">
        <f t="shared" si="1049"/>
        <v>297.85182243387464</v>
      </c>
      <c r="GO370" s="146">
        <f t="shared" si="1050"/>
        <v>299.51468708670035</v>
      </c>
      <c r="GP370" s="146">
        <f t="shared" si="1051"/>
        <v>301.20661178218069</v>
      </c>
      <c r="GQ370" s="146">
        <f t="shared" si="1052"/>
        <v>302.92732395605589</v>
      </c>
      <c r="GR370" s="146">
        <f t="shared" si="1053"/>
        <v>304.67655948044211</v>
      </c>
      <c r="GS370" s="146">
        <f t="shared" si="1054"/>
        <v>306.45406274500652</v>
      </c>
      <c r="GT370" s="146">
        <f t="shared" si="1055"/>
        <v>308.25958671088165</v>
      </c>
      <c r="GU370" s="146">
        <f t="shared" si="1056"/>
        <v>310.09289293908023</v>
      </c>
      <c r="GV370" s="146">
        <f t="shared" si="1057"/>
        <v>311.953751595146</v>
      </c>
      <c r="GW370" s="146">
        <f t="shared" si="1058"/>
        <v>313.84194143175182</v>
      </c>
      <c r="GX370" s="146">
        <f t="shared" si="1059"/>
        <v>315.75724975091777</v>
      </c>
      <c r="GY370" s="146">
        <f t="shared" si="1060"/>
        <v>317.69947234747207</v>
      </c>
      <c r="GZ370" s="146">
        <f t="shared" si="1061"/>
        <v>319.66841343533372</v>
      </c>
      <c r="HA370" s="146">
        <f t="shared" si="1062"/>
        <v>321.6638855581308</v>
      </c>
      <c r="HB370" s="146">
        <f t="shared" si="1063"/>
        <v>323.68570948561762</v>
      </c>
      <c r="HC370" s="146">
        <f t="shared" si="1064"/>
        <v>325.73371409728117</v>
      </c>
      <c r="HF370" s="267">
        <v>139.78212602328225</v>
      </c>
      <c r="HG370" s="273">
        <v>14000</v>
      </c>
      <c r="HH370" s="146">
        <f t="shared" si="1126"/>
        <v>12.402960203260598</v>
      </c>
      <c r="HI370" s="146">
        <f t="shared" si="1127"/>
        <v>24.804428326219771</v>
      </c>
      <c r="HJ370" s="146">
        <f t="shared" si="1128"/>
        <v>37.202915946355596</v>
      </c>
      <c r="HK370" s="146">
        <f t="shared" si="1129"/>
        <v>49.596941935873851</v>
      </c>
      <c r="HL370" s="146">
        <f t="shared" si="1130"/>
        <v>61.985036057343031</v>
      </c>
      <c r="HM370" s="146">
        <f t="shared" si="1131"/>
        <v>74.365742497880518</v>
      </c>
      <c r="HN370" s="146">
        <f t="shared" si="1132"/>
        <v>86.737623322328389</v>
      </c>
      <c r="HO370" s="146">
        <f t="shared" si="1133"/>
        <v>99.099261826923353</v>
      </c>
      <c r="HP370" s="146">
        <f t="shared" si="1134"/>
        <v>111.44926577569053</v>
      </c>
      <c r="HQ370" s="146">
        <f t="shared" si="1135"/>
        <v>123.78627050328694</v>
      </c>
      <c r="HR370" s="146">
        <f t="shared" si="1136"/>
        <v>136.10894186909539</v>
      </c>
      <c r="HS370" s="146">
        <f t="shared" si="1137"/>
        <v>148.41597904907306</v>
      </c>
      <c r="HT370" s="146">
        <f t="shared" si="1138"/>
        <v>160.70611715324509</v>
      </c>
      <c r="HU370" s="146">
        <f t="shared" si="1139"/>
        <v>172.97812965844903</v>
      </c>
      <c r="HV370" s="146">
        <f t="shared" si="1140"/>
        <v>185.23083064767735</v>
      </c>
      <c r="HW370" s="146">
        <f t="shared" si="1141"/>
        <v>197.46307684904647</v>
      </c>
      <c r="HX370" s="146">
        <f t="shared" si="1142"/>
        <v>209.67376946915525</v>
      </c>
      <c r="HY370" s="146">
        <f t="shared" si="1143"/>
        <v>221.86185581736174</v>
      </c>
      <c r="HZ370" s="146">
        <f t="shared" si="1144"/>
        <v>234.02633071914485</v>
      </c>
      <c r="IA370" s="146">
        <f t="shared" si="1145"/>
        <v>246.16623771838459</v>
      </c>
      <c r="IB370" s="146">
        <f t="shared" si="1146"/>
        <v>258.28067006990312</v>
      </c>
      <c r="IC370" s="146">
        <f t="shared" si="1147"/>
        <v>270.36877152511846</v>
      </c>
      <c r="ID370" s="146">
        <f t="shared" si="1148"/>
        <v>282.42973691497133</v>
      </c>
      <c r="IE370" s="146">
        <f t="shared" si="1149"/>
        <v>294.46281253557027</v>
      </c>
      <c r="IF370" s="146">
        <f t="shared" si="1150"/>
        <v>306.46729634308798</v>
      </c>
      <c r="IG370" s="146">
        <f t="shared" si="1151"/>
        <v>318.44253796547156</v>
      </c>
      <c r="IH370" s="146">
        <f t="shared" si="1152"/>
        <v>330.38793853934828</v>
      </c>
      <c r="II370" s="146">
        <f t="shared" si="1153"/>
        <v>342.302950381291</v>
      </c>
      <c r="IJ370" s="146">
        <f t="shared" si="1154"/>
        <v>354.18707650314576</v>
      </c>
      <c r="IK370" s="146">
        <f t="shared" si="1155"/>
        <v>366.03986998167204</v>
      </c>
      <c r="IL370" s="146">
        <f t="shared" si="1156"/>
        <v>377.86093319301233</v>
      </c>
      <c r="IM370" s="146">
        <f t="shared" si="1157"/>
        <v>389.6499169228004</v>
      </c>
      <c r="IN370" s="146">
        <f t="shared" si="1158"/>
        <v>401.40651936281921</v>
      </c>
      <c r="IO370" s="146">
        <f t="shared" si="1159"/>
        <v>413.13048500510092</v>
      </c>
      <c r="IP370" s="146">
        <f t="shared" si="1160"/>
        <v>424.82160344436284</v>
      </c>
      <c r="IQ370" s="146">
        <f t="shared" si="1161"/>
        <v>436.47970809940483</v>
      </c>
      <c r="IR370" s="146">
        <f t="shared" si="1162"/>
        <v>448.10467486396561</v>
      </c>
      <c r="IS370" s="146">
        <f t="shared" si="1163"/>
        <v>459.6964206971308</v>
      </c>
      <c r="IT370" s="146">
        <f t="shared" si="1164"/>
        <v>471.25490216309362</v>
      </c>
      <c r="IU370" s="146">
        <f t="shared" si="1165"/>
        <v>482.78011392962742</v>
      </c>
      <c r="IV370" s="355">
        <f t="shared" si="1166"/>
        <v>494.27208723417203</v>
      </c>
      <c r="IW370" s="146">
        <f t="shared" si="1167"/>
        <v>505.73088832598211</v>
      </c>
      <c r="IX370" s="146">
        <f t="shared" si="1168"/>
        <v>517.15661689226067</v>
      </c>
      <c r="IY370" s="146">
        <f t="shared" si="1169"/>
        <v>528.54940447568151</v>
      </c>
      <c r="IZ370" s="146">
        <f t="shared" si="1170"/>
        <v>539.90941289019236</v>
      </c>
      <c r="JA370" s="146">
        <f t="shared" si="1171"/>
        <v>551.23683264143733</v>
      </c>
      <c r="JB370" s="146">
        <f t="shared" si="1172"/>
        <v>562.53188135762446</v>
      </c>
      <c r="JC370" s="146">
        <f t="shared" si="1173"/>
        <v>573.794802236132</v>
      </c>
      <c r="JD370" s="146">
        <f t="shared" si="1174"/>
        <v>585.02586251064383</v>
      </c>
      <c r="JE370" s="146">
        <f t="shared" si="1175"/>
        <v>596.22535194309103</v>
      </c>
      <c r="JF370" s="146">
        <f t="shared" si="1176"/>
        <v>607.39358134422037</v>
      </c>
      <c r="JG370" s="146">
        <f t="shared" si="1177"/>
        <v>618.53088112613602</v>
      </c>
      <c r="JH370" s="146">
        <f t="shared" si="1178"/>
        <v>629.63759988971992</v>
      </c>
      <c r="JI370" s="146">
        <f t="shared" si="1179"/>
        <v>640.71410304943379</v>
      </c>
      <c r="JJ370" s="146">
        <f t="shared" si="1180"/>
        <v>651.76077149760999</v>
      </c>
      <c r="JK370" s="146">
        <f t="shared" si="1181"/>
        <v>662.77800030996252</v>
      </c>
      <c r="JL370" s="146">
        <f t="shared" si="1182"/>
        <v>673.76619749372719</v>
      </c>
      <c r="JM370" s="146">
        <f t="shared" si="1183"/>
        <v>684.72578277950856</v>
      </c>
      <c r="JN370" s="146">
        <f t="shared" si="1184"/>
        <v>695.65718645762558</v>
      </c>
      <c r="JO370" s="146">
        <f t="shared" si="1185"/>
        <v>706.56084825948312</v>
      </c>
      <c r="JQ370" s="267">
        <v>149.76206969791727</v>
      </c>
      <c r="JR370" s="273">
        <v>15000</v>
      </c>
      <c r="JS370" s="147">
        <f t="shared" si="1065"/>
        <v>85.160172400332954</v>
      </c>
      <c r="JT370" s="147">
        <f t="shared" si="1066"/>
        <v>95.222953074014185</v>
      </c>
      <c r="JU370" s="147">
        <f t="shared" si="1067"/>
        <v>105.32755067273695</v>
      </c>
      <c r="JV370" s="147">
        <f t="shared" si="1068"/>
        <v>115.47391007149935</v>
      </c>
      <c r="JW370" s="147">
        <f t="shared" si="1069"/>
        <v>125.66195441612967</v>
      </c>
      <c r="JX370" s="147">
        <f t="shared" si="1070"/>
        <v>135.89158544086803</v>
      </c>
      <c r="JY370" s="147">
        <f t="shared" si="1071"/>
        <v>146.16268387209408</v>
      </c>
      <c r="JZ370" s="147">
        <f t="shared" si="1072"/>
        <v>156.47510991485177</v>
      </c>
      <c r="KA370" s="147">
        <f t="shared" si="1073"/>
        <v>166.82870381817139</v>
      </c>
      <c r="KB370" s="147">
        <f t="shared" si="1074"/>
        <v>177.22328651460555</v>
      </c>
      <c r="KC370" s="147">
        <f t="shared" si="1075"/>
        <v>187.65866032886186</v>
      </c>
      <c r="KD370" s="147">
        <f t="shared" si="1076"/>
        <v>198.13460974996582</v>
      </c>
      <c r="KE370" s="147">
        <f t="shared" si="1077"/>
        <v>208.65090226099665</v>
      </c>
      <c r="KF370" s="147">
        <f t="shared" si="1078"/>
        <v>219.20728922013473</v>
      </c>
      <c r="KG370" s="147">
        <f t="shared" si="1079"/>
        <v>229.80350678653019</v>
      </c>
      <c r="KH370" s="147">
        <f t="shared" si="1080"/>
        <v>240.43927688435195</v>
      </c>
      <c r="KI370" s="147">
        <f t="shared" si="1081"/>
        <v>251.11430819829894</v>
      </c>
      <c r="KJ370" s="147">
        <f t="shared" si="1082"/>
        <v>261.8282971938616</v>
      </c>
      <c r="KK370" s="147">
        <f t="shared" si="1083"/>
        <v>272.58092915568784</v>
      </c>
      <c r="KL370" s="147">
        <f t="shared" si="1084"/>
        <v>283.37187923755056</v>
      </c>
      <c r="KM370" s="147">
        <f t="shared" si="1085"/>
        <v>294.20081351760672</v>
      </c>
      <c r="KN370" s="147">
        <f t="shared" si="1086"/>
        <v>305.06739005289717</v>
      </c>
      <c r="KO370" s="147">
        <f t="shared" si="1087"/>
        <v>315.97125992733157</v>
      </c>
      <c r="KP370" s="147">
        <f t="shared" si="1088"/>
        <v>326.91206828774875</v>
      </c>
      <c r="KQ370" s="147">
        <f t="shared" si="1089"/>
        <v>337.88945536301696</v>
      </c>
      <c r="KR370" s="147">
        <f t="shared" si="1090"/>
        <v>348.90305746154013</v>
      </c>
      <c r="KS370" s="147">
        <f t="shared" si="1091"/>
        <v>359.9525079429585</v>
      </c>
      <c r="KT370" s="147">
        <f t="shared" si="1092"/>
        <v>371.03743816026827</v>
      </c>
      <c r="KU370" s="147">
        <f t="shared" si="1093"/>
        <v>382.15747836902244</v>
      </c>
      <c r="KV370" s="147">
        <f t="shared" si="1094"/>
        <v>393.31225860072016</v>
      </c>
      <c r="KW370" s="147">
        <f t="shared" si="1095"/>
        <v>404.50140949792655</v>
      </c>
      <c r="KX370" s="147">
        <f t="shared" si="1096"/>
        <v>415.72456310909178</v>
      </c>
      <c r="KY370" s="147">
        <f t="shared" si="1097"/>
        <v>426.98135364145327</v>
      </c>
      <c r="KZ370" s="147">
        <f t="shared" si="1098"/>
        <v>438.27141817079541</v>
      </c>
      <c r="LA370" s="147">
        <f t="shared" si="1099"/>
        <v>449.59439730722278</v>
      </c>
      <c r="LB370" s="147">
        <f t="shared" si="1100"/>
        <v>460.94993581644599</v>
      </c>
      <c r="LC370" s="147">
        <f t="shared" si="1101"/>
        <v>472.33768319641359</v>
      </c>
      <c r="LD370" s="147">
        <f t="shared" si="1102"/>
        <v>483.75729420941855</v>
      </c>
      <c r="LE370" s="147">
        <f t="shared" si="1103"/>
        <v>495.20842937008331</v>
      </c>
      <c r="LF370" s="147">
        <f t="shared" si="1104"/>
        <v>506.69075538987386</v>
      </c>
      <c r="LG370" s="358">
        <f t="shared" si="1105"/>
        <v>518.20394557901</v>
      </c>
      <c r="LH370" s="147">
        <f t="shared" si="1106"/>
        <v>529.74768020683359</v>
      </c>
      <c r="LI370" s="147">
        <f t="shared" si="1107"/>
        <v>541.32164682186169</v>
      </c>
      <c r="LJ370" s="147">
        <f t="shared" si="1108"/>
        <v>552.92554053288859</v>
      </c>
      <c r="LK370" s="147">
        <f t="shared" si="1109"/>
        <v>564.55906425262503</v>
      </c>
      <c r="LL370" s="147">
        <f t="shared" si="1110"/>
        <v>576.2219289054508</v>
      </c>
      <c r="LM370" s="147">
        <f t="shared" si="1111"/>
        <v>587.91385360093113</v>
      </c>
      <c r="LN370" s="147">
        <f t="shared" si="1112"/>
        <v>599.63456577480633</v>
      </c>
      <c r="LO370" s="147">
        <f t="shared" si="1113"/>
        <v>611.38380129919256</v>
      </c>
      <c r="LP370" s="147">
        <f t="shared" si="1114"/>
        <v>623.16130456375686</v>
      </c>
      <c r="LQ370" s="147">
        <f t="shared" si="1115"/>
        <v>634.96682852963204</v>
      </c>
      <c r="LR370" s="147">
        <f t="shared" si="1116"/>
        <v>646.80013475783062</v>
      </c>
      <c r="LS370" s="147">
        <f t="shared" si="1117"/>
        <v>658.66099341389645</v>
      </c>
      <c r="LT370" s="147">
        <f t="shared" si="1118"/>
        <v>670.54918325050221</v>
      </c>
      <c r="LU370" s="147">
        <f t="shared" si="1119"/>
        <v>682.4644915696681</v>
      </c>
      <c r="LV370" s="147">
        <f t="shared" si="1120"/>
        <v>694.4067141662224</v>
      </c>
      <c r="LW370" s="147">
        <f t="shared" si="1121"/>
        <v>706.37565525408411</v>
      </c>
      <c r="LX370" s="147">
        <f t="shared" si="1122"/>
        <v>718.37112737688119</v>
      </c>
      <c r="LY370" s="147">
        <f t="shared" si="1123"/>
        <v>730.39295130436801</v>
      </c>
      <c r="LZ370" s="147">
        <f t="shared" si="1124"/>
        <v>742.4409559160315</v>
      </c>
      <c r="MC370" s="267">
        <v>140</v>
      </c>
      <c r="MD370" s="273">
        <v>14000</v>
      </c>
      <c r="ME370" s="145">
        <f t="shared" si="1198"/>
        <v>1.9723649279053717E-2</v>
      </c>
      <c r="MF370" s="145">
        <f t="shared" si="1198"/>
        <v>3.9444925796437699E-2</v>
      </c>
      <c r="MG370" s="145">
        <f t="shared" si="1198"/>
        <v>5.9161462607219432E-2</v>
      </c>
      <c r="MH370" s="145">
        <f t="shared" si="1198"/>
        <v>7.8870904366814057E-2</v>
      </c>
      <c r="MI370" s="145">
        <f t="shared" si="1198"/>
        <v>9.8570913048897174E-2</v>
      </c>
      <c r="MJ370" s="145">
        <f t="shared" si="1198"/>
        <v>0.11825917356559927</v>
      </c>
      <c r="MK370" s="145">
        <f t="shared" si="1198"/>
        <v>0.13793339925887449</v>
      </c>
      <c r="ML370" s="145">
        <f t="shared" si="1198"/>
        <v>0.15759133723363156</v>
      </c>
      <c r="MM370" s="145">
        <f t="shared" si="1198"/>
        <v>0.17723077350436764</v>
      </c>
      <c r="MN370" s="145">
        <f t="shared" si="1198"/>
        <v>0.19684953792942564</v>
      </c>
      <c r="MO370" s="145">
        <f t="shared" si="1199"/>
        <v>0.21644550890870434</v>
      </c>
      <c r="MP370" s="145">
        <f t="shared" si="1199"/>
        <v>0.23601661782336011</v>
      </c>
      <c r="MQ370" s="145">
        <f t="shared" si="1199"/>
        <v>0.2555608531982424</v>
      </c>
      <c r="MR370" s="145">
        <f t="shared" si="1199"/>
        <v>0.27507626457053497</v>
      </c>
      <c r="MS370" s="145">
        <f t="shared" si="1199"/>
        <v>0.29456096605084142</v>
      </c>
      <c r="MT370" s="145">
        <f t="shared" si="1199"/>
        <v>0.31401313956562993</v>
      </c>
      <c r="MU370" s="145">
        <f t="shared" si="1199"/>
        <v>0.33343103777270805</v>
      </c>
      <c r="MV370" s="145">
        <f t="shared" si="1199"/>
        <v>0.35281298664420813</v>
      </c>
      <c r="MW370" s="145">
        <f t="shared" si="1199"/>
        <v>0.37215738771416779</v>
      </c>
      <c r="MX370" s="145">
        <f t="shared" si="1199"/>
        <v>0.39146271999044063</v>
      </c>
      <c r="MY370" s="145">
        <f t="shared" si="1200"/>
        <v>0.41072754153307195</v>
      </c>
      <c r="MZ370" s="145">
        <f t="shared" si="1200"/>
        <v>0.42995049070367458</v>
      </c>
      <c r="NA370" s="145">
        <f t="shared" si="1200"/>
        <v>0.44913028709242103</v>
      </c>
      <c r="NB370" s="145">
        <f t="shared" si="1200"/>
        <v>0.4682657321313104</v>
      </c>
      <c r="NC370" s="145">
        <f t="shared" si="1200"/>
        <v>0.4873557094041</v>
      </c>
      <c r="ND370" s="145">
        <f t="shared" si="1200"/>
        <v>0.50639918466492739</v>
      </c>
      <c r="NE370" s="145">
        <f t="shared" si="1200"/>
        <v>0.52539520557895181</v>
      </c>
      <c r="NF370" s="145">
        <f t="shared" si="1200"/>
        <v>0.54434290119958839</v>
      </c>
      <c r="NG370" s="145">
        <f t="shared" si="1200"/>
        <v>0.56324148119776363</v>
      </c>
      <c r="NH370" s="145">
        <f t="shared" si="1200"/>
        <v>0.58209023485949418</v>
      </c>
      <c r="NI370" s="145">
        <f t="shared" si="1201"/>
        <v>0.60088852986851204</v>
      </c>
      <c r="NJ370" s="145">
        <f t="shared" si="1201"/>
        <v>0.61963581089112496</v>
      </c>
      <c r="NK370" s="145">
        <f t="shared" si="1201"/>
        <v>0.63833159798066497</v>
      </c>
      <c r="NL370" s="145">
        <f t="shared" si="1201"/>
        <v>0.65697548481884493</v>
      </c>
      <c r="NM370" s="145">
        <f t="shared" si="1201"/>
        <v>0.6755671368113475</v>
      </c>
      <c r="NN370" s="145">
        <f t="shared" si="1201"/>
        <v>0.69410628905454363</v>
      </c>
      <c r="NO370" s="145">
        <f t="shared" si="1201"/>
        <v>0.71259274419003427</v>
      </c>
      <c r="NP370" s="145">
        <f t="shared" si="1201"/>
        <v>0.73102637016306438</v>
      </c>
      <c r="NQ370" s="145">
        <f t="shared" si="1201"/>
        <v>0.74940709790039606</v>
      </c>
      <c r="NR370" s="145">
        <f t="shared" si="1201"/>
        <v>0.76773491892252399</v>
      </c>
      <c r="NS370" s="145">
        <f t="shared" si="1202"/>
        <v>0.78600988290438845</v>
      </c>
      <c r="NT370" s="145">
        <f t="shared" si="1202"/>
        <v>0.80423209519802175</v>
      </c>
      <c r="NU370" s="145">
        <f t="shared" si="1202"/>
        <v>0.82240171432972708</v>
      </c>
      <c r="NV370" s="145">
        <f t="shared" si="1202"/>
        <v>0.84051894948356387</v>
      </c>
      <c r="NW370" s="145">
        <f t="shared" si="1202"/>
        <v>0.85858405798209847</v>
      </c>
      <c r="NX370" s="145">
        <f t="shared" si="1202"/>
        <v>0.87659734277450219</v>
      </c>
      <c r="NY370" s="145">
        <f t="shared" si="1202"/>
        <v>0.89455914994125696</v>
      </c>
      <c r="NZ370" s="145">
        <f t="shared" si="1202"/>
        <v>0.91246986622389203</v>
      </c>
      <c r="OA370" s="145">
        <f t="shared" si="1202"/>
        <v>0.93032991658736486</v>
      </c>
      <c r="OB370" s="145">
        <f t="shared" si="1202"/>
        <v>0.94813976182189086</v>
      </c>
      <c r="OC370" s="145">
        <f t="shared" si="1203"/>
        <v>0.96589989619029615</v>
      </c>
      <c r="OD370" s="145">
        <f t="shared" si="1203"/>
        <v>0.98361084512621533</v>
      </c>
      <c r="OE370" s="145">
        <f t="shared" si="1203"/>
        <v>1.0012731629877549</v>
      </c>
      <c r="OF370" s="145">
        <f t="shared" si="1203"/>
        <v>1.0188874308706022</v>
      </c>
      <c r="OG370" s="145">
        <f t="shared" si="1203"/>
        <v>1.036454254483931</v>
      </c>
      <c r="OH370" s="145">
        <f t="shared" si="1203"/>
        <v>1.0539742620918569</v>
      </c>
      <c r="OI370" s="145">
        <f t="shared" si="1203"/>
        <v>1.0714481025226827</v>
      </c>
      <c r="OJ370" s="145">
        <f t="shared" si="1203"/>
        <v>1.0888764432476497</v>
      </c>
      <c r="OK370" s="145">
        <f t="shared" si="1203"/>
        <v>1.1062599685304493</v>
      </c>
      <c r="OL370" s="145">
        <f t="shared" si="1203"/>
        <v>1.1235993776483399</v>
      </c>
    </row>
    <row r="371" spans="55:402">
      <c r="BC371"/>
      <c r="BD371"/>
      <c r="BH371" s="173"/>
      <c r="BI371" s="182"/>
      <c r="BJ371" s="91">
        <f t="shared" si="1192"/>
        <v>0</v>
      </c>
      <c r="BK371" s="193">
        <f t="shared" si="1192"/>
        <v>0</v>
      </c>
      <c r="BL371" s="91">
        <f t="shared" si="1192"/>
        <v>288.14999999999998</v>
      </c>
      <c r="BM371" s="116">
        <f t="shared" si="1192"/>
        <v>0</v>
      </c>
      <c r="BN371" s="116"/>
      <c r="BO371" s="107" t="s">
        <v>81</v>
      </c>
      <c r="BP371" s="217">
        <v>15000</v>
      </c>
      <c r="BQ371" s="220">
        <v>4.5720000000000001</v>
      </c>
      <c r="BR371" s="284">
        <v>150</v>
      </c>
      <c r="BS371" s="113"/>
      <c r="BT371" s="104"/>
      <c r="BU371" s="256"/>
      <c r="BV371" s="213">
        <f t="shared" si="1193"/>
        <v>-14.718000000000188</v>
      </c>
      <c r="BW371" s="215">
        <f t="shared" si="1194"/>
        <v>258.43199999999979</v>
      </c>
      <c r="BX371" s="117"/>
      <c r="BY371" s="101">
        <f t="shared" si="1125"/>
        <v>626.44035348719285</v>
      </c>
      <c r="BZ371" s="113"/>
      <c r="CA371" s="141">
        <f t="shared" si="1195"/>
        <v>0.56434203460392918</v>
      </c>
      <c r="CB371" s="163">
        <f t="shared" si="1196"/>
        <v>0.62923769994088308</v>
      </c>
      <c r="CC371" s="159">
        <f t="shared" si="1197"/>
        <v>0.89686621551275314</v>
      </c>
      <c r="CD371" s="170"/>
      <c r="CH371" s="267">
        <v>159.74129336864328</v>
      </c>
      <c r="CI371" s="273">
        <v>16000</v>
      </c>
      <c r="CJ371" s="145">
        <f t="shared" si="945"/>
        <v>2.0534530385497775E-2</v>
      </c>
      <c r="CK371" s="145">
        <f t="shared" si="946"/>
        <v>4.1066088080654393E-2</v>
      </c>
      <c r="CL371" s="145">
        <f t="shared" si="947"/>
        <v>6.159170833560286E-2</v>
      </c>
      <c r="CM371" s="145">
        <f t="shared" si="948"/>
        <v>8.2108442231618534E-2</v>
      </c>
      <c r="CN371" s="145">
        <f t="shared" si="949"/>
        <v>0.10261336447226699</v>
      </c>
      <c r="CO371" s="145">
        <f t="shared" si="950"/>
        <v>0.12310358102729627</v>
      </c>
      <c r="CP371" s="145">
        <f t="shared" si="951"/>
        <v>0.14357623658240087</v>
      </c>
      <c r="CQ371" s="145">
        <f t="shared" si="952"/>
        <v>0.16402852175092897</v>
      </c>
      <c r="CR371" s="145">
        <f t="shared" si="953"/>
        <v>0.18445768000588811</v>
      </c>
      <c r="CS371" s="145">
        <f t="shared" si="954"/>
        <v>0.20486101429393214</v>
      </c>
      <c r="CT371" s="145">
        <f t="shared" si="955"/>
        <v>0.22523589329657373</v>
      </c>
      <c r="CU371" s="145">
        <f t="shared" si="956"/>
        <v>0.24557975730760323</v>
      </c>
      <c r="CV371" s="145">
        <f t="shared" si="957"/>
        <v>0.26589012369989257</v>
      </c>
      <c r="CW371" s="145">
        <f t="shared" si="958"/>
        <v>0.28616459195888266</v>
      </c>
      <c r="CX371" s="145">
        <f t="shared" si="959"/>
        <v>0.30640084826457942</v>
      </c>
      <c r="CY371" s="145">
        <f t="shared" si="960"/>
        <v>0.32659666960819234</v>
      </c>
      <c r="CZ371" s="145">
        <f t="shared" si="961"/>
        <v>0.34674992743394184</v>
      </c>
      <c r="DA371" s="145">
        <f t="shared" si="962"/>
        <v>0.36685859080088518</v>
      </c>
      <c r="DB371" s="145">
        <f t="shared" si="963"/>
        <v>0.38692072906371705</v>
      </c>
      <c r="DC371" s="145">
        <f t="shared" si="964"/>
        <v>0.40693451407551995</v>
      </c>
      <c r="DD371" s="145">
        <f t="shared" si="965"/>
        <v>0.42689822191905696</v>
      </c>
      <c r="DE371" s="145">
        <f t="shared" si="966"/>
        <v>0.44681023417676269</v>
      </c>
      <c r="DF371" s="145">
        <f t="shared" si="967"/>
        <v>0.46666903875257398</v>
      </c>
      <c r="DG371" s="145">
        <f t="shared" si="968"/>
        <v>0.48647323026168288</v>
      </c>
      <c r="DH371" s="145">
        <f t="shared" si="969"/>
        <v>0.50622151000665849</v>
      </c>
      <c r="DI371" s="145">
        <f t="shared" si="970"/>
        <v>0.5259126855605617</v>
      </c>
      <c r="DJ371" s="145">
        <f t="shared" si="971"/>
        <v>0.5455456699793565</v>
      </c>
      <c r="DK371" s="145">
        <f t="shared" si="972"/>
        <v>0.565119480667434</v>
      </c>
      <c r="DL371" s="145">
        <f t="shared" si="973"/>
        <v>0.58463323792102107</v>
      </c>
      <c r="DM371" s="145">
        <f t="shared" si="974"/>
        <v>0.60408616317509167</v>
      </c>
      <c r="DN371" s="145">
        <f t="shared" si="975"/>
        <v>0.62347757697976891</v>
      </c>
      <c r="DO371" s="145">
        <f t="shared" si="976"/>
        <v>0.64280689673238611</v>
      </c>
      <c r="DP371" s="145">
        <f t="shared" si="977"/>
        <v>0.66207363419129361</v>
      </c>
      <c r="DQ371" s="145">
        <f t="shared" si="978"/>
        <v>0.68127739279708266</v>
      </c>
      <c r="DR371" s="145">
        <f t="shared" si="979"/>
        <v>0.70041786482644053</v>
      </c>
      <c r="DS371" s="145">
        <f t="shared" si="980"/>
        <v>0.71949482840301782</v>
      </c>
      <c r="DT371" s="145">
        <f t="shared" si="981"/>
        <v>0.73850814438887413</v>
      </c>
      <c r="DU371" s="145">
        <f t="shared" si="982"/>
        <v>0.75745775317898767</v>
      </c>
      <c r="DV371" s="145">
        <f t="shared" si="983"/>
        <v>0.77634367142020366</v>
      </c>
      <c r="DW371" s="145">
        <f t="shared" si="984"/>
        <v>0.79516598867480281</v>
      </c>
      <c r="DX371" s="145">
        <f t="shared" si="985"/>
        <v>0.81392486404753772</v>
      </c>
      <c r="DY371" s="145">
        <f t="shared" si="986"/>
        <v>0.83262052279374477</v>
      </c>
      <c r="DZ371" s="145">
        <f t="shared" si="987"/>
        <v>0.8512532529247433</v>
      </c>
      <c r="EA371" s="145">
        <f t="shared" si="988"/>
        <v>0.86982340182541251</v>
      </c>
      <c r="EB371" s="145">
        <f t="shared" si="989"/>
        <v>0.88833137289751452</v>
      </c>
      <c r="EC371" s="145">
        <f t="shared" si="990"/>
        <v>0.90677762224100844</v>
      </c>
      <c r="ED371" s="145">
        <f t="shared" si="991"/>
        <v>0.92516265538432385</v>
      </c>
      <c r="EE371" s="145">
        <f t="shared" si="992"/>
        <v>0.94348702407333929</v>
      </c>
      <c r="EF371" s="145">
        <f t="shared" si="993"/>
        <v>0.96175132312762057</v>
      </c>
      <c r="EG371" s="145">
        <f t="shared" si="994"/>
        <v>0.9799561873713295</v>
      </c>
      <c r="EH371" s="145">
        <f t="shared" si="995"/>
        <v>0.99810228864518402</v>
      </c>
      <c r="EI371" s="145">
        <f t="shared" si="996"/>
        <v>1.0161903329048103</v>
      </c>
      <c r="EJ371" s="145">
        <f t="shared" si="997"/>
        <v>1.0342210574098976</v>
      </c>
      <c r="EK371" s="145">
        <f t="shared" si="998"/>
        <v>1.0521952280077111</v>
      </c>
      <c r="EL371" s="145">
        <f t="shared" si="999"/>
        <v>1.0701136365136847</v>
      </c>
      <c r="EM371" s="145">
        <f t="shared" si="1000"/>
        <v>1.0879770981910977</v>
      </c>
      <c r="EN371" s="145">
        <f t="shared" si="1001"/>
        <v>1.1057864493311549</v>
      </c>
      <c r="EO371" s="145">
        <f t="shared" si="1002"/>
        <v>1.1235425449341718</v>
      </c>
      <c r="EP371" s="145">
        <f t="shared" si="1003"/>
        <v>1.1412462564920272</v>
      </c>
      <c r="EQ371" s="145">
        <f t="shared" si="1004"/>
        <v>1.1588984698715352</v>
      </c>
      <c r="ET371" s="267">
        <v>159.74129336864328</v>
      </c>
      <c r="EU371" s="273">
        <v>16000</v>
      </c>
      <c r="EV371" s="146">
        <f t="shared" si="1005"/>
        <v>256.4724273647243</v>
      </c>
      <c r="EW371" s="146">
        <f t="shared" si="1006"/>
        <v>256.53729693577134</v>
      </c>
      <c r="EX371" s="146">
        <f t="shared" si="1007"/>
        <v>256.64537119846187</v>
      </c>
      <c r="EY371" s="146">
        <f t="shared" si="1008"/>
        <v>256.79658781018082</v>
      </c>
      <c r="EZ371" s="146">
        <f t="shared" si="1009"/>
        <v>256.99085987144917</v>
      </c>
      <c r="FA371" s="146">
        <f t="shared" si="1010"/>
        <v>257.22807630204926</v>
      </c>
      <c r="FB371" s="146">
        <f t="shared" si="1011"/>
        <v>257.5081023188871</v>
      </c>
      <c r="FC371" s="146">
        <f t="shared" si="1012"/>
        <v>257.83078001141911</v>
      </c>
      <c r="FD371" s="146">
        <f t="shared" si="1013"/>
        <v>258.19592900966916</v>
      </c>
      <c r="FE371" s="146">
        <f t="shared" si="1014"/>
        <v>258.60334723914133</v>
      </c>
      <c r="FF371" s="146">
        <f t="shared" si="1015"/>
        <v>259.05281175628977</v>
      </c>
      <c r="FG371" s="146">
        <f t="shared" si="1016"/>
        <v>259.5440796576566</v>
      </c>
      <c r="FH371" s="146">
        <f t="shared" si="1017"/>
        <v>260.07688905533286</v>
      </c>
      <c r="FI371" s="146">
        <f t="shared" si="1018"/>
        <v>260.65096011103861</v>
      </c>
      <c r="FJ371" s="146">
        <f t="shared" si="1019"/>
        <v>261.26599612086346</v>
      </c>
      <c r="FK371" s="146">
        <f t="shared" si="1020"/>
        <v>261.92168464255229</v>
      </c>
      <c r="FL371" s="146">
        <f t="shared" si="1021"/>
        <v>262.61769865716019</v>
      </c>
      <c r="FM371" s="146">
        <f t="shared" si="1022"/>
        <v>263.35369775693766</v>
      </c>
      <c r="FN371" s="146">
        <f t="shared" si="1023"/>
        <v>264.1293293514309</v>
      </c>
      <c r="FO371" s="146">
        <f t="shared" si="1024"/>
        <v>264.9442298839877</v>
      </c>
      <c r="FP371" s="146">
        <f t="shared" si="1025"/>
        <v>265.79802605113923</v>
      </c>
      <c r="FQ371" s="146">
        <f t="shared" si="1026"/>
        <v>266.690336017677</v>
      </c>
      <c r="FR371" s="146">
        <f t="shared" si="1027"/>
        <v>267.62077062064299</v>
      </c>
      <c r="FS371" s="146">
        <f t="shared" si="1028"/>
        <v>268.58893455590612</v>
      </c>
      <c r="FT371" s="146">
        <f t="shared" si="1029"/>
        <v>269.59442754148506</v>
      </c>
      <c r="FU371" s="146">
        <f t="shared" si="1030"/>
        <v>270.63684545229552</v>
      </c>
      <c r="FV371" s="146">
        <f t="shared" si="1031"/>
        <v>271.71578142153629</v>
      </c>
      <c r="FW371" s="146">
        <f t="shared" si="1032"/>
        <v>272.83082690448009</v>
      </c>
      <c r="FX371" s="146">
        <f t="shared" si="1033"/>
        <v>273.98157270098204</v>
      </c>
      <c r="FY371" s="146">
        <f t="shared" si="1034"/>
        <v>275.16760993357076</v>
      </c>
      <c r="FZ371" s="146">
        <f t="shared" si="1035"/>
        <v>276.38853097851973</v>
      </c>
      <c r="GA371" s="146">
        <f t="shared" si="1036"/>
        <v>277.64393034781665</v>
      </c>
      <c r="GB371" s="146">
        <f t="shared" si="1037"/>
        <v>278.93340552045032</v>
      </c>
      <c r="GC371" s="146">
        <f t="shared" si="1038"/>
        <v>280.2565577218989</v>
      </c>
      <c r="GD371" s="146">
        <f t="shared" si="1039"/>
        <v>281.61299265115559</v>
      </c>
      <c r="GE371" s="146">
        <f t="shared" si="1040"/>
        <v>283.0023211550307</v>
      </c>
      <c r="GF371" s="146">
        <f t="shared" si="1041"/>
        <v>284.42415984985331</v>
      </c>
      <c r="GG371" s="146">
        <f t="shared" si="1042"/>
        <v>285.87813169103509</v>
      </c>
      <c r="GH371" s="146">
        <f t="shared" si="1043"/>
        <v>287.36386649126808</v>
      </c>
      <c r="GI371" s="146">
        <f t="shared" si="1044"/>
        <v>288.88100138840372</v>
      </c>
      <c r="GJ371" s="355">
        <f t="shared" si="1045"/>
        <v>290.42918126429544</v>
      </c>
      <c r="GK371" s="146">
        <f t="shared" si="1046"/>
        <v>292.00805911609649</v>
      </c>
      <c r="GL371" s="146">
        <f t="shared" si="1047"/>
        <v>293.61729638167691</v>
      </c>
      <c r="GM371" s="146">
        <f t="shared" si="1048"/>
        <v>295.25656322096484</v>
      </c>
      <c r="GN371" s="146">
        <f t="shared" si="1049"/>
        <v>296.92553875513477</v>
      </c>
      <c r="GO371" s="146">
        <f t="shared" si="1050"/>
        <v>298.62391126565171</v>
      </c>
      <c r="GP371" s="146">
        <f t="shared" si="1051"/>
        <v>300.3513783552425</v>
      </c>
      <c r="GQ371" s="146">
        <f t="shared" si="1052"/>
        <v>302.10764707290758</v>
      </c>
      <c r="GR371" s="146">
        <f t="shared" si="1053"/>
        <v>303.89243400510702</v>
      </c>
      <c r="GS371" s="146">
        <f t="shared" si="1054"/>
        <v>305.70546533525385</v>
      </c>
      <c r="GT371" s="146">
        <f t="shared" si="1055"/>
        <v>307.54647687363837</v>
      </c>
      <c r="GU371" s="146">
        <f t="shared" si="1056"/>
        <v>309.41521405987498</v>
      </c>
      <c r="GV371" s="146">
        <f t="shared" si="1057"/>
        <v>311.31143193992449</v>
      </c>
      <c r="GW371" s="146">
        <f t="shared" si="1058"/>
        <v>313.2348951196937</v>
      </c>
      <c r="GX371" s="146">
        <f t="shared" si="1059"/>
        <v>315.18537769715579</v>
      </c>
      <c r="GY371" s="146">
        <f t="shared" si="1060"/>
        <v>317.16266317486526</v>
      </c>
      <c r="GZ371" s="146">
        <f t="shared" si="1061"/>
        <v>319.1665443546737</v>
      </c>
      <c r="HA371" s="146">
        <f t="shared" si="1062"/>
        <v>321.196823216371</v>
      </c>
      <c r="HB371" s="146">
        <f t="shared" si="1063"/>
        <v>323.25331078190044</v>
      </c>
      <c r="HC371" s="146">
        <f t="shared" si="1064"/>
        <v>325.33582696671215</v>
      </c>
      <c r="HF371" s="267">
        <v>149.76206969791727</v>
      </c>
      <c r="HG371" s="273">
        <v>15000</v>
      </c>
      <c r="HH371" s="146">
        <f t="shared" si="1126"/>
        <v>12.606143071909962</v>
      </c>
      <c r="HI371" s="146">
        <f t="shared" si="1127"/>
        <v>25.210619108549157</v>
      </c>
      <c r="HJ371" s="146">
        <f t="shared" si="1128"/>
        <v>37.811765340011554</v>
      </c>
      <c r="HK371" s="146">
        <f t="shared" si="1129"/>
        <v>50.407927501747757</v>
      </c>
      <c r="HL371" s="146">
        <f t="shared" si="1130"/>
        <v>62.997464023655965</v>
      </c>
      <c r="HM371" s="146">
        <f t="shared" si="1131"/>
        <v>75.578750143956</v>
      </c>
      <c r="HN371" s="146">
        <f t="shared" si="1132"/>
        <v>88.150181923783151</v>
      </c>
      <c r="HO371" s="146">
        <f t="shared" si="1133"/>
        <v>100.71018013993836</v>
      </c>
      <c r="HP371" s="146">
        <f t="shared" si="1134"/>
        <v>113.25719403426378</v>
      </c>
      <c r="HQ371" s="146">
        <f t="shared" si="1135"/>
        <v>125.78970489988713</v>
      </c>
      <c r="HR371" s="146">
        <f t="shared" si="1136"/>
        <v>138.30622948610343</v>
      </c>
      <c r="HS371" s="146">
        <f t="shared" si="1137"/>
        <v>150.80532320571331</v>
      </c>
      <c r="HT371" s="146">
        <f t="shared" si="1138"/>
        <v>163.28558313049982</v>
      </c>
      <c r="HU371" s="146">
        <f t="shared" si="1139"/>
        <v>175.74565076271094</v>
      </c>
      <c r="HV371" s="146">
        <f t="shared" si="1140"/>
        <v>188.18421457254107</v>
      </c>
      <c r="HW371" s="146">
        <f t="shared" si="1141"/>
        <v>200.60001229382618</v>
      </c>
      <c r="HX371" s="146">
        <f t="shared" si="1142"/>
        <v>212.99183297229888</v>
      </c>
      <c r="HY371" s="146">
        <f t="shared" si="1143"/>
        <v>225.35851876295814</v>
      </c>
      <c r="HZ371" s="146">
        <f t="shared" si="1144"/>
        <v>237.69896647516478</v>
      </c>
      <c r="IA371" s="146">
        <f t="shared" si="1145"/>
        <v>250.01212886613183</v>
      </c>
      <c r="IB371" s="146">
        <f t="shared" si="1146"/>
        <v>262.29701568530038</v>
      </c>
      <c r="IC371" s="146">
        <f t="shared" si="1147"/>
        <v>274.55269447398302</v>
      </c>
      <c r="ID371" s="146">
        <f t="shared" si="1148"/>
        <v>286.77829112617411</v>
      </c>
      <c r="IE371" s="146">
        <f t="shared" si="1149"/>
        <v>298.97299021800052</v>
      </c>
      <c r="IF371" s="146">
        <f t="shared" si="1150"/>
        <v>311.13603511455892</v>
      </c>
      <c r="IG371" s="146">
        <f t="shared" si="1151"/>
        <v>323.26672786405709</v>
      </c>
      <c r="IH371" s="146">
        <f t="shared" si="1152"/>
        <v>335.36442889013659</v>
      </c>
      <c r="II371" s="146">
        <f t="shared" si="1153"/>
        <v>347.4285564941008</v>
      </c>
      <c r="IJ371" s="146">
        <f t="shared" si="1154"/>
        <v>359.45858617937796</v>
      </c>
      <c r="IK371" s="146">
        <f t="shared" si="1155"/>
        <v>371.45404981105565</v>
      </c>
      <c r="IL371" s="146">
        <f t="shared" si="1156"/>
        <v>383.4145346236441</v>
      </c>
      <c r="IM371" s="146">
        <f t="shared" si="1157"/>
        <v>395.33968209039352</v>
      </c>
      <c r="IN371" s="146">
        <f t="shared" si="1158"/>
        <v>407.22918666757016</v>
      </c>
      <c r="IO371" s="146">
        <f t="shared" si="1159"/>
        <v>419.08279442696136</v>
      </c>
      <c r="IP371" s="146">
        <f t="shared" si="1160"/>
        <v>430.90030158976685</v>
      </c>
      <c r="IQ371" s="146">
        <f t="shared" si="1161"/>
        <v>442.68155297465643</v>
      </c>
      <c r="IR371" s="146">
        <f t="shared" si="1162"/>
        <v>454.4264403724722</v>
      </c>
      <c r="IS371" s="146">
        <f t="shared" si="1163"/>
        <v>466.13490085955169</v>
      </c>
      <c r="IT371" s="146">
        <f t="shared" si="1164"/>
        <v>477.80691506115778</v>
      </c>
      <c r="IU371" s="146">
        <f t="shared" si="1165"/>
        <v>489.44250537592779</v>
      </c>
      <c r="IV371" s="355">
        <f t="shared" si="1166"/>
        <v>501.04173417164344</v>
      </c>
      <c r="IW371" s="146">
        <f t="shared" si="1167"/>
        <v>512.60470196200458</v>
      </c>
      <c r="IX371" s="146">
        <f t="shared" si="1168"/>
        <v>524.13154557341954</v>
      </c>
      <c r="IY371" s="146">
        <f t="shared" si="1169"/>
        <v>535.62243631015997</v>
      </c>
      <c r="IZ371" s="146">
        <f t="shared" si="1170"/>
        <v>547.07757812557429</v>
      </c>
      <c r="JA371" s="146">
        <f t="shared" si="1171"/>
        <v>558.49720580636983</v>
      </c>
      <c r="JB371" s="146">
        <f t="shared" si="1172"/>
        <v>569.88158317633156</v>
      </c>
      <c r="JC371" s="146">
        <f t="shared" si="1173"/>
        <v>581.23100132520551</v>
      </c>
      <c r="JD371" s="146">
        <f t="shared" si="1174"/>
        <v>592.54577686784819</v>
      </c>
      <c r="JE371" s="146">
        <f t="shared" si="1175"/>
        <v>603.82625023815342</v>
      </c>
      <c r="JF371" s="146">
        <f t="shared" si="1176"/>
        <v>615.0727840216914</v>
      </c>
      <c r="JG371" s="146">
        <f t="shared" si="1177"/>
        <v>626.28576133047534</v>
      </c>
      <c r="JH371" s="146">
        <f t="shared" si="1178"/>
        <v>637.46558422272324</v>
      </c>
      <c r="JI371" s="146">
        <f t="shared" si="1179"/>
        <v>648.61267217003501</v>
      </c>
      <c r="JJ371" s="146">
        <f t="shared" si="1180"/>
        <v>659.72746057395443</v>
      </c>
      <c r="JK371" s="146">
        <f t="shared" si="1181"/>
        <v>670.81039933344596</v>
      </c>
      <c r="JL371" s="146">
        <f t="shared" si="1182"/>
        <v>681.86195146447164</v>
      </c>
      <c r="JM371" s="146">
        <f t="shared" si="1183"/>
        <v>692.88259177246505</v>
      </c>
      <c r="JN371" s="146">
        <f t="shared" si="1184"/>
        <v>703.87280557821293</v>
      </c>
      <c r="JO371" s="146">
        <f t="shared" si="1185"/>
        <v>714.83308749733806</v>
      </c>
      <c r="JQ371" s="267">
        <v>159.74129336864328</v>
      </c>
      <c r="JR371" s="273">
        <v>16000</v>
      </c>
      <c r="JS371" s="147">
        <f t="shared" si="1065"/>
        <v>89.167203385910298</v>
      </c>
      <c r="JT371" s="147">
        <f t="shared" si="1066"/>
        <v>99.232072956957339</v>
      </c>
      <c r="JU371" s="147">
        <f t="shared" si="1067"/>
        <v>109.34014721964787</v>
      </c>
      <c r="JV371" s="147">
        <f t="shared" si="1068"/>
        <v>119.49136383136681</v>
      </c>
      <c r="JW371" s="147">
        <f t="shared" si="1069"/>
        <v>129.68563589263516</v>
      </c>
      <c r="JX371" s="147">
        <f t="shared" si="1070"/>
        <v>139.92285232323525</v>
      </c>
      <c r="JY371" s="147">
        <f t="shared" si="1071"/>
        <v>150.20287834007308</v>
      </c>
      <c r="JZ371" s="147">
        <f t="shared" si="1072"/>
        <v>160.5255560326051</v>
      </c>
      <c r="KA371" s="147">
        <f t="shared" si="1073"/>
        <v>170.89070503085514</v>
      </c>
      <c r="KB371" s="147">
        <f t="shared" si="1074"/>
        <v>181.29812326032732</v>
      </c>
      <c r="KC371" s="147">
        <f t="shared" si="1075"/>
        <v>191.74758777747576</v>
      </c>
      <c r="KD371" s="147">
        <f t="shared" si="1076"/>
        <v>202.23885567884258</v>
      </c>
      <c r="KE371" s="147">
        <f t="shared" si="1077"/>
        <v>212.77166507651884</v>
      </c>
      <c r="KF371" s="147">
        <f t="shared" si="1078"/>
        <v>223.3457361322246</v>
      </c>
      <c r="KG371" s="147">
        <f t="shared" si="1079"/>
        <v>233.96077214204945</v>
      </c>
      <c r="KH371" s="147">
        <f t="shared" si="1080"/>
        <v>244.61646066373828</v>
      </c>
      <c r="KI371" s="147">
        <f t="shared" si="1081"/>
        <v>255.31247467834618</v>
      </c>
      <c r="KJ371" s="147">
        <f t="shared" si="1082"/>
        <v>266.04847377812365</v>
      </c>
      <c r="KK371" s="147">
        <f t="shared" si="1083"/>
        <v>276.82410537261688</v>
      </c>
      <c r="KL371" s="147">
        <f t="shared" si="1084"/>
        <v>287.63900590517369</v>
      </c>
      <c r="KM371" s="147">
        <f t="shared" si="1085"/>
        <v>298.49280207232522</v>
      </c>
      <c r="KN371" s="147">
        <f t="shared" si="1086"/>
        <v>309.38511203886299</v>
      </c>
      <c r="KO371" s="147">
        <f t="shared" si="1087"/>
        <v>320.31554664182897</v>
      </c>
      <c r="KP371" s="147">
        <f t="shared" si="1088"/>
        <v>331.28371057709211</v>
      </c>
      <c r="KQ371" s="147">
        <f t="shared" si="1089"/>
        <v>342.28920356267105</v>
      </c>
      <c r="KR371" s="147">
        <f t="shared" si="1090"/>
        <v>353.3316214734815</v>
      </c>
      <c r="KS371" s="147">
        <f t="shared" si="1091"/>
        <v>364.41055744272228</v>
      </c>
      <c r="KT371" s="147">
        <f t="shared" si="1092"/>
        <v>375.52560292566608</v>
      </c>
      <c r="KU371" s="147">
        <f t="shared" si="1093"/>
        <v>386.67634872216803</v>
      </c>
      <c r="KV371" s="147">
        <f t="shared" si="1094"/>
        <v>397.86238595475675</v>
      </c>
      <c r="KW371" s="147">
        <f t="shared" si="1095"/>
        <v>409.08330699970571</v>
      </c>
      <c r="KX371" s="147">
        <f t="shared" si="1096"/>
        <v>420.33870636900264</v>
      </c>
      <c r="KY371" s="147">
        <f t="shared" si="1097"/>
        <v>431.62818154163631</v>
      </c>
      <c r="KZ371" s="147">
        <f t="shared" si="1098"/>
        <v>442.95133374308489</v>
      </c>
      <c r="LA371" s="147">
        <f t="shared" si="1099"/>
        <v>454.30776867234158</v>
      </c>
      <c r="LB371" s="147">
        <f t="shared" si="1100"/>
        <v>465.69709717621669</v>
      </c>
      <c r="LC371" s="147">
        <f t="shared" si="1101"/>
        <v>477.1189358710393</v>
      </c>
      <c r="LD371" s="147">
        <f t="shared" si="1102"/>
        <v>488.57290771222108</v>
      </c>
      <c r="LE371" s="147">
        <f t="shared" si="1103"/>
        <v>500.05864251245407</v>
      </c>
      <c r="LF371" s="147">
        <f t="shared" si="1104"/>
        <v>511.5757774095897</v>
      </c>
      <c r="LG371" s="358">
        <f t="shared" si="1105"/>
        <v>523.12395728548142</v>
      </c>
      <c r="LH371" s="147">
        <f t="shared" si="1106"/>
        <v>534.70283513728259</v>
      </c>
      <c r="LI371" s="147">
        <f t="shared" si="1107"/>
        <v>546.3120724028629</v>
      </c>
      <c r="LJ371" s="147">
        <f t="shared" si="1108"/>
        <v>557.95133924215088</v>
      </c>
      <c r="LK371" s="147">
        <f t="shared" si="1109"/>
        <v>569.62031477632081</v>
      </c>
      <c r="LL371" s="147">
        <f t="shared" si="1110"/>
        <v>581.31868728683776</v>
      </c>
      <c r="LM371" s="147">
        <f t="shared" si="1111"/>
        <v>593.0461543764286</v>
      </c>
      <c r="LN371" s="147">
        <f t="shared" si="1112"/>
        <v>604.80242309409368</v>
      </c>
      <c r="LO371" s="147">
        <f t="shared" si="1113"/>
        <v>616.58721002629306</v>
      </c>
      <c r="LP371" s="147">
        <f t="shared" si="1114"/>
        <v>628.40024135643989</v>
      </c>
      <c r="LQ371" s="147">
        <f t="shared" si="1115"/>
        <v>640.24125289482436</v>
      </c>
      <c r="LR371" s="147">
        <f t="shared" si="1116"/>
        <v>652.10999008106103</v>
      </c>
      <c r="LS371" s="147">
        <f t="shared" si="1117"/>
        <v>664.00620796111048</v>
      </c>
      <c r="LT371" s="147">
        <f t="shared" si="1118"/>
        <v>675.92967114087969</v>
      </c>
      <c r="LU371" s="147">
        <f t="shared" si="1119"/>
        <v>687.88015371834183</v>
      </c>
      <c r="LV371" s="147">
        <f t="shared" si="1120"/>
        <v>699.85743919605125</v>
      </c>
      <c r="LW371" s="147">
        <f t="shared" si="1121"/>
        <v>711.8613203758598</v>
      </c>
      <c r="LX371" s="147">
        <f t="shared" si="1122"/>
        <v>723.8915992375571</v>
      </c>
      <c r="LY371" s="147">
        <f t="shared" si="1123"/>
        <v>735.94808680308643</v>
      </c>
      <c r="LZ371" s="147">
        <f t="shared" si="1124"/>
        <v>748.03060298789819</v>
      </c>
      <c r="MC371" s="267">
        <v>150</v>
      </c>
      <c r="MD371" s="273">
        <v>15000</v>
      </c>
      <c r="ME371" s="145">
        <f t="shared" si="1198"/>
        <v>2.012345309770611E-2</v>
      </c>
      <c r="MF371" s="145">
        <f t="shared" si="1198"/>
        <v>4.0244245071713071E-2</v>
      </c>
      <c r="MG371" s="145">
        <f t="shared" si="1198"/>
        <v>6.0359721607213784E-2</v>
      </c>
      <c r="MH371" s="145">
        <f t="shared" si="1198"/>
        <v>8.0467241966682007E-2</v>
      </c>
      <c r="MI371" s="145">
        <f t="shared" si="1198"/>
        <v>0.10056418567700701</v>
      </c>
      <c r="MJ371" s="145">
        <f t="shared" si="1198"/>
        <v>0.12064795909655772</v>
      </c>
      <c r="MK371" s="145">
        <f t="shared" si="1198"/>
        <v>0.14071600182376393</v>
      </c>
      <c r="ML371" s="145">
        <f t="shared" si="1198"/>
        <v>0.16076579291119583</v>
      </c>
      <c r="MM371" s="145">
        <f t="shared" si="1198"/>
        <v>0.18079485685077157</v>
      </c>
      <c r="MN371" s="145">
        <f t="shared" si="1198"/>
        <v>0.20080076929855512</v>
      </c>
      <c r="MO371" s="145">
        <f t="shared" si="1199"/>
        <v>0.22078116251004096</v>
      </c>
      <c r="MP371" s="145">
        <f t="shared" si="1199"/>
        <v>0.24073373046009625</v>
      </c>
      <c r="MQ371" s="145">
        <f t="shared" si="1199"/>
        <v>0.26065623362470386</v>
      </c>
      <c r="MR371" s="145">
        <f t="shared" si="1199"/>
        <v>0.28054650340513854</v>
      </c>
      <c r="MS371" s="145">
        <f t="shared" si="1199"/>
        <v>0.30040244617860234</v>
      </c>
      <c r="MT371" s="145">
        <f t="shared" si="1199"/>
        <v>0.32022204696289142</v>
      </c>
      <c r="MU371" s="145">
        <f t="shared" si="1199"/>
        <v>0.34000337268606906</v>
      </c>
      <c r="MV371" s="145">
        <f t="shared" si="1199"/>
        <v>0.35974457505564483</v>
      </c>
      <c r="MW371" s="145">
        <f t="shared" si="1199"/>
        <v>0.37944389302504339</v>
      </c>
      <c r="MX371" s="145">
        <f t="shared" si="1199"/>
        <v>0.39909965485843046</v>
      </c>
      <c r="MY371" s="145">
        <f t="shared" si="1200"/>
        <v>0.41871027979787201</v>
      </c>
      <c r="MZ371" s="145">
        <f t="shared" si="1200"/>
        <v>0.43827427933982233</v>
      </c>
      <c r="NA371" s="145">
        <f t="shared" si="1200"/>
        <v>0.45779025813035701</v>
      </c>
      <c r="NB371" s="145">
        <f t="shared" si="1200"/>
        <v>0.47725691449108221</v>
      </c>
      <c r="NC371" s="145">
        <f t="shared" si="1200"/>
        <v>0.49667304058968148</v>
      </c>
      <c r="ND371" s="145">
        <f t="shared" si="1200"/>
        <v>0.51603752227093092</v>
      </c>
      <c r="NE371" s="145">
        <f t="shared" si="1200"/>
        <v>0.53534933856554767</v>
      </c>
      <c r="NF371" s="145">
        <f t="shared" si="1200"/>
        <v>0.55460756089558616</v>
      </c>
      <c r="NG371" s="145">
        <f t="shared" si="1200"/>
        <v>0.57381135199606337</v>
      </c>
      <c r="NH371" s="145">
        <f t="shared" si="1200"/>
        <v>0.5929599645733068</v>
      </c>
      <c r="NI371" s="145">
        <f t="shared" si="1201"/>
        <v>0.61205273972102558</v>
      </c>
      <c r="NJ371" s="145">
        <f t="shared" si="1201"/>
        <v>0.63108910511537786</v>
      </c>
      <c r="NK371" s="145">
        <f t="shared" si="1201"/>
        <v>0.65006857301043219</v>
      </c>
      <c r="NL371" s="145">
        <f t="shared" si="1201"/>
        <v>0.66899073805520615</v>
      </c>
      <c r="NM371" s="145">
        <f t="shared" si="1201"/>
        <v>0.68785527495328624</v>
      </c>
      <c r="NN371" s="145">
        <f t="shared" si="1201"/>
        <v>0.70666193598542937</v>
      </c>
      <c r="NO371" s="145">
        <f t="shared" si="1201"/>
        <v>0.72541054841506569</v>
      </c>
      <c r="NP371" s="145">
        <f t="shared" si="1201"/>
        <v>0.74410101179582055</v>
      </c>
      <c r="NQ371" s="145">
        <f t="shared" si="1201"/>
        <v>0.76273329519939082</v>
      </c>
      <c r="NR371" s="145">
        <f t="shared" si="1201"/>
        <v>0.78130743438119543</v>
      </c>
      <c r="NS371" s="145">
        <f t="shared" si="1202"/>
        <v>0.79982352890024488</v>
      </c>
      <c r="NT371" s="145">
        <f t="shared" si="1202"/>
        <v>0.81828173920868652</v>
      </c>
      <c r="NU371" s="145">
        <f t="shared" si="1202"/>
        <v>0.83668228372541298</v>
      </c>
      <c r="NV371" s="145">
        <f t="shared" si="1202"/>
        <v>0.85502543590706026</v>
      </c>
      <c r="NW371" s="145">
        <f t="shared" si="1202"/>
        <v>0.87331152132867662</v>
      </c>
      <c r="NX371" s="145">
        <f t="shared" si="1202"/>
        <v>0.89154091478525399</v>
      </c>
      <c r="NY371" s="145">
        <f t="shared" si="1202"/>
        <v>0.90971403742428669</v>
      </c>
      <c r="NZ371" s="145">
        <f t="shared" si="1202"/>
        <v>0.92783135391849936</v>
      </c>
      <c r="OA371" s="145">
        <f t="shared" si="1202"/>
        <v>0.94589336968689142</v>
      </c>
      <c r="OB371" s="145">
        <f t="shared" si="1202"/>
        <v>0.96390062817129529</v>
      </c>
      <c r="OC371" s="145">
        <f t="shared" si="1203"/>
        <v>0.98185370817473394</v>
      </c>
      <c r="OD371" s="145">
        <f t="shared" si="1203"/>
        <v>0.99975322126702582</v>
      </c>
      <c r="OE371" s="145">
        <f t="shared" si="1203"/>
        <v>1.0175998092622169</v>
      </c>
      <c r="OF371" s="145">
        <f t="shared" si="1203"/>
        <v>1.0353941417717041</v>
      </c>
      <c r="OG371" s="145">
        <f t="shared" si="1203"/>
        <v>1.0531369138361903</v>
      </c>
      <c r="OH371" s="145">
        <f t="shared" si="1203"/>
        <v>1.0708288436389184</v>
      </c>
      <c r="OI371" s="145">
        <f t="shared" si="1203"/>
        <v>1.0884706703020719</v>
      </c>
      <c r="OJ371" s="145">
        <f t="shared" si="1203"/>
        <v>1.1060631517676176</v>
      </c>
      <c r="OK371" s="145">
        <f t="shared" si="1203"/>
        <v>1.1236070627634034</v>
      </c>
      <c r="OL371" s="145">
        <f t="shared" si="1203"/>
        <v>1.1411031928548203</v>
      </c>
    </row>
    <row r="372" spans="55:402">
      <c r="BC372"/>
      <c r="BD372"/>
      <c r="BH372" s="173"/>
      <c r="BI372" s="182"/>
      <c r="BJ372" s="91">
        <f t="shared" si="1192"/>
        <v>0</v>
      </c>
      <c r="BK372" s="193">
        <f t="shared" si="1192"/>
        <v>0</v>
      </c>
      <c r="BL372" s="91">
        <f t="shared" si="1192"/>
        <v>288.14999999999998</v>
      </c>
      <c r="BM372" s="116">
        <f t="shared" si="1192"/>
        <v>0</v>
      </c>
      <c r="BN372" s="116"/>
      <c r="BO372" s="107" t="s">
        <v>62</v>
      </c>
      <c r="BP372" s="217">
        <v>16000</v>
      </c>
      <c r="BQ372" s="220">
        <v>4.8767999999999994</v>
      </c>
      <c r="BR372" s="284">
        <v>160</v>
      </c>
      <c r="BS372" s="113"/>
      <c r="BT372" s="104"/>
      <c r="BU372" s="256"/>
      <c r="BV372" s="213">
        <f t="shared" si="1193"/>
        <v>-16.699200000000246</v>
      </c>
      <c r="BW372" s="215">
        <f t="shared" si="1194"/>
        <v>256.45079999999973</v>
      </c>
      <c r="BX372" s="117"/>
      <c r="BY372" s="101">
        <f t="shared" si="1125"/>
        <v>624.03451474166184</v>
      </c>
      <c r="BZ372" s="113"/>
      <c r="CA372" s="141">
        <f t="shared" si="1195"/>
        <v>0.54197099684809669</v>
      </c>
      <c r="CB372" s="163">
        <f t="shared" si="1196"/>
        <v>0.60896258752859889</v>
      </c>
      <c r="CC372" s="159">
        <f t="shared" si="1197"/>
        <v>0.88999062988026978</v>
      </c>
      <c r="CD372" s="170"/>
      <c r="CH372" s="267">
        <v>169.71977066526892</v>
      </c>
      <c r="CI372" s="273">
        <v>17000</v>
      </c>
      <c r="CJ372" s="145">
        <f t="shared" si="945"/>
        <v>2.0957289732651124E-2</v>
      </c>
      <c r="CK372" s="145">
        <f t="shared" si="946"/>
        <v>4.1911270088966557E-2</v>
      </c>
      <c r="CL372" s="145">
        <f t="shared" si="947"/>
        <v>6.2858640923110831E-2</v>
      </c>
      <c r="CM372" s="145">
        <f t="shared" si="948"/>
        <v>8.3796120489075657E-2</v>
      </c>
      <c r="CN372" s="145">
        <f t="shared" si="949"/>
        <v>0.10472045448869141</v>
      </c>
      <c r="CO372" s="145">
        <f t="shared" si="950"/>
        <v>0.12562842493955517</v>
      </c>
      <c r="CP372" s="145">
        <f t="shared" si="951"/>
        <v>0.14651685880604437</v>
      </c>
      <c r="CQ372" s="145">
        <f t="shared" si="952"/>
        <v>0.16738263634002234</v>
      </c>
      <c r="CR372" s="145">
        <f t="shared" si="953"/>
        <v>0.18822269908080541</v>
      </c>
      <c r="CS372" s="145">
        <f t="shared" si="954"/>
        <v>0.209034057468376</v>
      </c>
      <c r="CT372" s="145">
        <f t="shared" si="955"/>
        <v>0.22981379802810464</v>
      </c>
      <c r="CU372" s="145">
        <f t="shared" si="956"/>
        <v>0.25055909009033306</v>
      </c>
      <c r="CV372" s="145">
        <f t="shared" si="957"/>
        <v>0.27126719201319149</v>
      </c>
      <c r="CW372" s="145">
        <f t="shared" si="958"/>
        <v>0.29193545688249745</v>
      </c>
      <c r="CX372" s="145">
        <f t="shared" si="959"/>
        <v>0.31256133766809641</v>
      </c>
      <c r="CY372" s="145">
        <f t="shared" si="960"/>
        <v>0.3331423918215487</v>
      </c>
      <c r="CZ372" s="145">
        <f t="shared" si="961"/>
        <v>0.35367628530544715</v>
      </c>
      <c r="DA372" s="145">
        <f t="shared" si="962"/>
        <v>0.3741607960500789</v>
      </c>
      <c r="DB372" s="145">
        <f t="shared" si="963"/>
        <v>0.39459381683820155</v>
      </c>
      <c r="DC372" s="145">
        <f t="shared" si="964"/>
        <v>0.41497335762359006</v>
      </c>
      <c r="DD372" s="145">
        <f t="shared" si="965"/>
        <v>0.43529754729343345</v>
      </c>
      <c r="DE372" s="145">
        <f t="shared" si="966"/>
        <v>0.45556463488890092</v>
      </c>
      <c r="DF372" s="145">
        <f t="shared" si="967"/>
        <v>0.47577299030182307</v>
      </c>
      <c r="DG372" s="145">
        <f t="shared" si="968"/>
        <v>0.49592110446878579</v>
      </c>
      <c r="DH372" s="145">
        <f t="shared" si="969"/>
        <v>0.51600758908673083</v>
      </c>
      <c r="DI372" s="145">
        <f t="shared" si="970"/>
        <v>0.53603117587658777</v>
      </c>
      <c r="DJ372" s="145">
        <f t="shared" si="971"/>
        <v>0.55599071542330913</v>
      </c>
      <c r="DK372" s="145">
        <f t="shared" si="972"/>
        <v>0.57588517562230235</v>
      </c>
      <c r="DL372" s="145">
        <f t="shared" si="973"/>
        <v>0.59571363976315905</v>
      </c>
      <c r="DM372" s="145">
        <f t="shared" si="974"/>
        <v>0.61547530428240182</v>
      </c>
      <c r="DN372" s="145">
        <f t="shared" si="975"/>
        <v>0.63516947621712228</v>
      </c>
      <c r="DO372" s="145">
        <f t="shared" si="976"/>
        <v>0.65479557039141567</v>
      </c>
      <c r="DP372" s="145">
        <f t="shared" si="977"/>
        <v>0.67435310636712309</v>
      </c>
      <c r="DQ372" s="145">
        <f t="shared" si="978"/>
        <v>0.69384170518970734</v>
      </c>
      <c r="DR372" s="145">
        <f t="shared" si="979"/>
        <v>0.71326108595927962</v>
      </c>
      <c r="DS372" s="145">
        <f t="shared" si="980"/>
        <v>0.73261106225560124</v>
      </c>
      <c r="DT372" s="145">
        <f t="shared" si="981"/>
        <v>0.75189153844470646</v>
      </c>
      <c r="DU372" s="145">
        <f t="shared" si="982"/>
        <v>0.77110250589331386</v>
      </c>
      <c r="DV372" s="145">
        <f t="shared" si="983"/>
        <v>0.79024403911571328</v>
      </c>
      <c r="DW372" s="145">
        <f t="shared" si="984"/>
        <v>0.80931629187621468</v>
      </c>
      <c r="DX372" s="145">
        <f t="shared" si="985"/>
        <v>0.82831949326857723</v>
      </c>
      <c r="DY372" s="145">
        <f t="shared" si="986"/>
        <v>0.84725394379219621</v>
      </c>
      <c r="DZ372" s="145">
        <f t="shared" si="987"/>
        <v>0.86612001144310735</v>
      </c>
      <c r="EA372" s="145">
        <f t="shared" si="988"/>
        <v>0.88491812783622259</v>
      </c>
      <c r="EB372" s="145">
        <f t="shared" si="989"/>
        <v>0.90364878437356955</v>
      </c>
      <c r="EC372" s="145">
        <f t="shared" si="990"/>
        <v>0.92231252847171175</v>
      </c>
      <c r="ED372" s="145">
        <f t="shared" si="991"/>
        <v>0.94090995985999115</v>
      </c>
      <c r="EE372" s="145">
        <f t="shared" si="992"/>
        <v>0.95944172695976548</v>
      </c>
      <c r="EF372" s="145">
        <f t="shared" si="993"/>
        <v>0.97790852335341871</v>
      </c>
      <c r="EG372" s="145">
        <f t="shared" si="994"/>
        <v>0.99631108435058602</v>
      </c>
      <c r="EH372" s="145">
        <f t="shared" si="995"/>
        <v>1.0146501836578263</v>
      </c>
      <c r="EI372" s="145">
        <f t="shared" si="996"/>
        <v>1.0329266301568087</v>
      </c>
      <c r="EJ372" s="145">
        <f t="shared" si="997"/>
        <v>1.0511412647950042</v>
      </c>
      <c r="EK372" s="145">
        <f t="shared" si="998"/>
        <v>1.0692949575919146</v>
      </c>
      <c r="EL372" s="145">
        <f t="shared" si="999"/>
        <v>1.0873886047629644</v>
      </c>
      <c r="EM372" s="145">
        <f t="shared" si="1000"/>
        <v>1.105423125962353</v>
      </c>
      <c r="EN372" s="145">
        <f t="shared" si="1001"/>
        <v>1.1233994616454752</v>
      </c>
      <c r="EO372" s="145">
        <f t="shared" si="1002"/>
        <v>1.1413185705507896</v>
      </c>
      <c r="EP372" s="145">
        <f t="shared" si="1003"/>
        <v>1.1591814273005052</v>
      </c>
      <c r="EQ372" s="145">
        <f t="shared" si="1004"/>
        <v>1.1769890201188882</v>
      </c>
      <c r="ET372" s="267">
        <v>169.71977066526892</v>
      </c>
      <c r="EU372" s="273">
        <v>17000</v>
      </c>
      <c r="EV372" s="146">
        <f t="shared" si="1005"/>
        <v>254.49195301645568</v>
      </c>
      <c r="EW372" s="146">
        <f t="shared" si="1006"/>
        <v>254.55899794727594</v>
      </c>
      <c r="EX372" s="146">
        <f t="shared" si="1007"/>
        <v>254.67069250145045</v>
      </c>
      <c r="EY372" s="146">
        <f t="shared" si="1008"/>
        <v>254.82696640879681</v>
      </c>
      <c r="EZ372" s="146">
        <f t="shared" si="1009"/>
        <v>255.02772174009371</v>
      </c>
      <c r="FA372" s="146">
        <f t="shared" si="1010"/>
        <v>255.27283335106992</v>
      </c>
      <c r="FB372" s="146">
        <f t="shared" si="1011"/>
        <v>255.56214944612751</v>
      </c>
      <c r="FC372" s="146">
        <f t="shared" si="1012"/>
        <v>255.89549225662242</v>
      </c>
      <c r="FD372" s="146">
        <f t="shared" si="1013"/>
        <v>256.27265882753778</v>
      </c>
      <c r="FE372" s="146">
        <f t="shared" si="1014"/>
        <v>256.69342190550583</v>
      </c>
      <c r="FF372" s="146">
        <f t="shared" si="1015"/>
        <v>257.15753092035141</v>
      </c>
      <c r="FG372" s="146">
        <f t="shared" si="1016"/>
        <v>257.66471305167437</v>
      </c>
      <c r="FH372" s="146">
        <f t="shared" si="1017"/>
        <v>258.21467437144435</v>
      </c>
      <c r="FI372" s="146">
        <f t="shared" si="1018"/>
        <v>258.80710105317524</v>
      </c>
      <c r="FJ372" s="146">
        <f t="shared" si="1019"/>
        <v>259.4416606379616</v>
      </c>
      <c r="FK372" s="146">
        <f t="shared" si="1020"/>
        <v>260.11800334750694</v>
      </c>
      <c r="FL372" s="146">
        <f t="shared" si="1021"/>
        <v>260.83576343423954</v>
      </c>
      <c r="FM372" s="146">
        <f t="shared" si="1022"/>
        <v>261.59456055869998</v>
      </c>
      <c r="FN372" s="146">
        <f t="shared" si="1023"/>
        <v>262.39400118458082</v>
      </c>
      <c r="FO372" s="146">
        <f t="shared" si="1024"/>
        <v>263.23367998209693</v>
      </c>
      <c r="FP372" s="146">
        <f t="shared" si="1025"/>
        <v>264.11318123075091</v>
      </c>
      <c r="FQ372" s="146">
        <f t="shared" si="1026"/>
        <v>265.0320802130276</v>
      </c>
      <c r="FR372" s="146">
        <f t="shared" si="1027"/>
        <v>265.98994459108246</v>
      </c>
      <c r="FS372" s="146">
        <f t="shared" si="1028"/>
        <v>266.98633575907803</v>
      </c>
      <c r="FT372" s="146">
        <f t="shared" si="1029"/>
        <v>268.0208101644518</v>
      </c>
      <c r="FU372" s="146">
        <f t="shared" si="1030"/>
        <v>269.09292059205927</v>
      </c>
      <c r="FV372" s="146">
        <f t="shared" si="1031"/>
        <v>270.20221740581121</v>
      </c>
      <c r="FW372" s="146">
        <f t="shared" si="1032"/>
        <v>271.34824974311573</v>
      </c>
      <c r="FX372" s="146">
        <f t="shared" si="1033"/>
        <v>272.53056665811027</v>
      </c>
      <c r="FY372" s="146">
        <f t="shared" si="1034"/>
        <v>273.74871821034975</v>
      </c>
      <c r="FZ372" s="146">
        <f t="shared" si="1035"/>
        <v>275.00225649626032</v>
      </c>
      <c r="GA372" s="146">
        <f t="shared" si="1036"/>
        <v>276.29073662130133</v>
      </c>
      <c r="GB372" s="146">
        <f t="shared" si="1037"/>
        <v>277.61371761136803</v>
      </c>
      <c r="GC372" s="146">
        <f t="shared" si="1038"/>
        <v>278.97076326252613</v>
      </c>
      <c r="GD372" s="146">
        <f t="shared" si="1039"/>
        <v>280.36144292868909</v>
      </c>
      <c r="GE372" s="146">
        <f t="shared" si="1040"/>
        <v>281.78533224732035</v>
      </c>
      <c r="GF372" s="146">
        <f t="shared" si="1041"/>
        <v>283.24201380367901</v>
      </c>
      <c r="GG372" s="146">
        <f t="shared" si="1042"/>
        <v>284.73107773450903</v>
      </c>
      <c r="GH372" s="146">
        <f t="shared" si="1043"/>
        <v>286.25212227241821</v>
      </c>
      <c r="GI372" s="146">
        <f t="shared" si="1044"/>
        <v>287.80475423248902</v>
      </c>
      <c r="GJ372" s="355">
        <f t="shared" si="1045"/>
        <v>289.38858944291894</v>
      </c>
      <c r="GK372" s="146">
        <f t="shared" si="1046"/>
        <v>291.00325312170423</v>
      </c>
      <c r="GL372" s="146">
        <f t="shared" si="1047"/>
        <v>292.6483802015548</v>
      </c>
      <c r="GM372" s="146">
        <f t="shared" si="1048"/>
        <v>294.3236156053685</v>
      </c>
      <c r="GN372" s="146">
        <f t="shared" si="1049"/>
        <v>296.02861447469797</v>
      </c>
      <c r="GO372" s="146">
        <f t="shared" si="1050"/>
        <v>297.76304235371902</v>
      </c>
      <c r="GP372" s="146">
        <f t="shared" si="1051"/>
        <v>299.52657533125398</v>
      </c>
      <c r="GQ372" s="146">
        <f t="shared" si="1052"/>
        <v>301.31890014342616</v>
      </c>
      <c r="GR372" s="146">
        <f t="shared" si="1053"/>
        <v>303.1397142395187</v>
      </c>
      <c r="GS372" s="146">
        <f t="shared" si="1054"/>
        <v>304.98872581358864</v>
      </c>
      <c r="GT372" s="146">
        <f t="shared" si="1055"/>
        <v>306.86565380434911</v>
      </c>
      <c r="GU372" s="146">
        <f t="shared" si="1056"/>
        <v>308.77022786577953</v>
      </c>
      <c r="GV372" s="146">
        <f t="shared" si="1057"/>
        <v>310.7021883108531</v>
      </c>
      <c r="GW372" s="146">
        <f t="shared" si="1058"/>
        <v>312.66128603069825</v>
      </c>
      <c r="GX372" s="146">
        <f t="shared" si="1059"/>
        <v>314.64728239142363</v>
      </c>
      <c r="GY372" s="146">
        <f t="shared" si="1060"/>
        <v>316.65994911074233</v>
      </c>
      <c r="GZ372" s="146">
        <f t="shared" si="1061"/>
        <v>318.69906811643909</v>
      </c>
      <c r="HA372" s="146">
        <f t="shared" si="1062"/>
        <v>320.76443138861697</v>
      </c>
      <c r="HB372" s="146">
        <f t="shared" si="1063"/>
        <v>322.85584078756517</v>
      </c>
      <c r="HC372" s="146">
        <f t="shared" si="1064"/>
        <v>324.97310786897992</v>
      </c>
      <c r="HF372" s="267">
        <v>159.74129336864328</v>
      </c>
      <c r="HG372" s="273">
        <v>16000</v>
      </c>
      <c r="HH372" s="146">
        <f t="shared" si="1126"/>
        <v>12.814255704562013</v>
      </c>
      <c r="HI372" s="146">
        <f t="shared" si="1127"/>
        <v>25.626656347749506</v>
      </c>
      <c r="HJ372" s="146">
        <f t="shared" si="1128"/>
        <v>38.435351823317902</v>
      </c>
      <c r="HK372" s="146">
        <f t="shared" si="1129"/>
        <v>51.238501904201847</v>
      </c>
      <c r="HL372" s="146">
        <f t="shared" si="1130"/>
        <v>64.034281104460419</v>
      </c>
      <c r="HM372" s="146">
        <f t="shared" si="1131"/>
        <v>76.820883449329671</v>
      </c>
      <c r="HN372" s="146">
        <f t="shared" si="1132"/>
        <v>89.596527124132564</v>
      </c>
      <c r="HO372" s="146">
        <f t="shared" si="1133"/>
        <v>102.35945897463309</v>
      </c>
      <c r="HP372" s="146">
        <f t="shared" si="1134"/>
        <v>115.10795883284713</v>
      </c>
      <c r="HQ372" s="146">
        <f t="shared" si="1135"/>
        <v>127.84034364439859</v>
      </c>
      <c r="HR372" s="146">
        <f t="shared" si="1136"/>
        <v>140.55497137573212</v>
      </c>
      <c r="HS372" s="146">
        <f t="shared" si="1137"/>
        <v>153.25024468182525</v>
      </c>
      <c r="HT372" s="146">
        <f t="shared" si="1138"/>
        <v>165.9246143176629</v>
      </c>
      <c r="HU372" s="146">
        <f t="shared" si="1139"/>
        <v>178.57658227930702</v>
      </c>
      <c r="HV372" s="146">
        <f t="shared" si="1140"/>
        <v>191.20470466322038</v>
      </c>
      <c r="HW372" s="146">
        <f t="shared" si="1141"/>
        <v>203.80759423519117</v>
      </c>
      <c r="HX372" s="146">
        <f t="shared" si="1142"/>
        <v>216.38392270294636</v>
      </c>
      <c r="HY372" s="146">
        <f t="shared" si="1143"/>
        <v>228.93242268924027</v>
      </c>
      <c r="HZ372" s="146">
        <f t="shared" si="1144"/>
        <v>241.45188940476669</v>
      </c>
      <c r="IA372" s="146">
        <f t="shared" si="1145"/>
        <v>253.94118202275104</v>
      </c>
      <c r="IB372" s="146">
        <f t="shared" si="1146"/>
        <v>266.39922475933696</v>
      </c>
      <c r="IC372" s="146">
        <f t="shared" si="1147"/>
        <v>278.8250076661044</v>
      </c>
      <c r="ID372" s="146">
        <f t="shared" si="1148"/>
        <v>291.21758714292031</v>
      </c>
      <c r="IE372" s="146">
        <f t="shared" si="1149"/>
        <v>303.57608618115802</v>
      </c>
      <c r="IF372" s="146">
        <f t="shared" si="1150"/>
        <v>315.89969434879646</v>
      </c>
      <c r="IG372" s="146">
        <f t="shared" si="1151"/>
        <v>328.18766753026932</v>
      </c>
      <c r="IH372" s="146">
        <f t="shared" si="1152"/>
        <v>340.43932743498254</v>
      </c>
      <c r="II372" s="146">
        <f t="shared" si="1153"/>
        <v>352.65406088936214</v>
      </c>
      <c r="IJ372" s="146">
        <f t="shared" si="1154"/>
        <v>364.83131892789089</v>
      </c>
      <c r="IK372" s="146">
        <f t="shared" si="1155"/>
        <v>376.97061569912069</v>
      </c>
      <c r="IL372" s="146">
        <f t="shared" si="1156"/>
        <v>389.07152720287718</v>
      </c>
      <c r="IM372" s="146">
        <f t="shared" si="1157"/>
        <v>401.13368987498808</v>
      </c>
      <c r="IN372" s="146">
        <f t="shared" si="1158"/>
        <v>413.15679903581247</v>
      </c>
      <c r="IO372" s="146">
        <f t="shared" si="1159"/>
        <v>425.14060721859204</v>
      </c>
      <c r="IP372" s="146">
        <f t="shared" si="1160"/>
        <v>437.08492239335874</v>
      </c>
      <c r="IQ372" s="146">
        <f t="shared" si="1161"/>
        <v>448.98960610161248</v>
      </c>
      <c r="IR372" s="146">
        <f t="shared" si="1162"/>
        <v>460.8545715164762</v>
      </c>
      <c r="IS372" s="146">
        <f t="shared" si="1163"/>
        <v>472.67978144235906</v>
      </c>
      <c r="IT372" s="146">
        <f t="shared" si="1164"/>
        <v>484.46524626746697</v>
      </c>
      <c r="IU372" s="146">
        <f t="shared" si="1165"/>
        <v>496.21102188175433</v>
      </c>
      <c r="IV372" s="355">
        <f t="shared" si="1166"/>
        <v>507.91720757207827</v>
      </c>
      <c r="IW372" s="146">
        <f t="shared" si="1167"/>
        <v>519.58394390554326</v>
      </c>
      <c r="IX372" s="146">
        <f t="shared" si="1168"/>
        <v>531.21141061115327</v>
      </c>
      <c r="IY372" s="146">
        <f t="shared" si="1169"/>
        <v>542.79982446906286</v>
      </c>
      <c r="IZ372" s="146">
        <f t="shared" si="1170"/>
        <v>554.34943721589468</v>
      </c>
      <c r="JA372" s="146">
        <f t="shared" si="1171"/>
        <v>565.8605334737656</v>
      </c>
      <c r="JB372" s="146">
        <f t="shared" si="1172"/>
        <v>577.33342870986382</v>
      </c>
      <c r="JC372" s="146">
        <f t="shared" si="1173"/>
        <v>588.7684672326609</v>
      </c>
      <c r="JD372" s="146">
        <f t="shared" si="1174"/>
        <v>600.16602023009591</v>
      </c>
      <c r="JE372" s="146">
        <f t="shared" si="1175"/>
        <v>611.52648385435668</v>
      </c>
      <c r="JF372" s="146">
        <f t="shared" si="1176"/>
        <v>622.85027735723952</v>
      </c>
      <c r="JG372" s="146">
        <f t="shared" si="1177"/>
        <v>634.13784127942108</v>
      </c>
      <c r="JH372" s="146">
        <f t="shared" si="1178"/>
        <v>645.38963569639384</v>
      </c>
      <c r="JI372" s="146">
        <f t="shared" si="1179"/>
        <v>656.60613852328424</v>
      </c>
      <c r="JJ372" s="146">
        <f t="shared" si="1180"/>
        <v>667.78784388025235</v>
      </c>
      <c r="JK372" s="146">
        <f t="shared" si="1181"/>
        <v>678.93526051972299</v>
      </c>
      <c r="JL372" s="146">
        <f t="shared" si="1182"/>
        <v>690.04891031627244</v>
      </c>
      <c r="JM372" s="146">
        <f t="shared" si="1183"/>
        <v>701.12932681960774</v>
      </c>
      <c r="JN372" s="146">
        <f t="shared" si="1184"/>
        <v>712.17705387074034</v>
      </c>
      <c r="JO372" s="146">
        <f t="shared" si="1185"/>
        <v>723.19264428113786</v>
      </c>
      <c r="JQ372" s="267">
        <v>169.71977066526892</v>
      </c>
      <c r="JR372" s="273">
        <v>17000</v>
      </c>
      <c r="JS372" s="147">
        <f t="shared" si="1065"/>
        <v>93.173815415617057</v>
      </c>
      <c r="JT372" s="147">
        <f t="shared" si="1066"/>
        <v>103.24086034643732</v>
      </c>
      <c r="JU372" s="147">
        <f t="shared" si="1067"/>
        <v>113.35255490061184</v>
      </c>
      <c r="JV372" s="147">
        <f t="shared" si="1068"/>
        <v>123.5088288079582</v>
      </c>
      <c r="JW372" s="147">
        <f t="shared" si="1069"/>
        <v>133.7095841392551</v>
      </c>
      <c r="JX372" s="147">
        <f t="shared" si="1070"/>
        <v>143.95469575023131</v>
      </c>
      <c r="JY372" s="147">
        <f t="shared" si="1071"/>
        <v>154.2440118452889</v>
      </c>
      <c r="JZ372" s="147">
        <f t="shared" si="1072"/>
        <v>164.57735465578381</v>
      </c>
      <c r="KA372" s="147">
        <f t="shared" si="1073"/>
        <v>174.95452122669917</v>
      </c>
      <c r="KB372" s="147">
        <f t="shared" si="1074"/>
        <v>185.37528430466722</v>
      </c>
      <c r="KC372" s="147">
        <f t="shared" si="1075"/>
        <v>195.83939331951279</v>
      </c>
      <c r="KD372" s="147">
        <f t="shared" si="1076"/>
        <v>206.34657545083576</v>
      </c>
      <c r="KE372" s="147">
        <f t="shared" si="1077"/>
        <v>216.89653677060574</v>
      </c>
      <c r="KF372" s="147">
        <f t="shared" si="1078"/>
        <v>227.48896345233663</v>
      </c>
      <c r="KG372" s="147">
        <f t="shared" si="1079"/>
        <v>238.12352303712299</v>
      </c>
      <c r="KH372" s="147">
        <f t="shared" si="1080"/>
        <v>248.79986574666833</v>
      </c>
      <c r="KI372" s="147">
        <f t="shared" si="1081"/>
        <v>259.51762583340093</v>
      </c>
      <c r="KJ372" s="147">
        <f t="shared" si="1082"/>
        <v>270.27642295786137</v>
      </c>
      <c r="KK372" s="147">
        <f t="shared" si="1083"/>
        <v>281.0758635837422</v>
      </c>
      <c r="KL372" s="147">
        <f t="shared" si="1084"/>
        <v>291.91554238125832</v>
      </c>
      <c r="KM372" s="147">
        <f t="shared" si="1085"/>
        <v>302.7950436299123</v>
      </c>
      <c r="KN372" s="147">
        <f t="shared" si="1086"/>
        <v>313.71394261218899</v>
      </c>
      <c r="KO372" s="147">
        <f t="shared" si="1087"/>
        <v>324.67180699024385</v>
      </c>
      <c r="KP372" s="147">
        <f t="shared" si="1088"/>
        <v>335.66819815823942</v>
      </c>
      <c r="KQ372" s="147">
        <f t="shared" si="1089"/>
        <v>346.70267256361319</v>
      </c>
      <c r="KR372" s="147">
        <f t="shared" si="1090"/>
        <v>357.77478299122066</v>
      </c>
      <c r="KS372" s="147">
        <f t="shared" si="1091"/>
        <v>368.8840798049726</v>
      </c>
      <c r="KT372" s="147">
        <f t="shared" si="1092"/>
        <v>380.03011214227712</v>
      </c>
      <c r="KU372" s="147">
        <f t="shared" si="1093"/>
        <v>391.21242905727166</v>
      </c>
      <c r="KV372" s="147">
        <f t="shared" si="1094"/>
        <v>402.43058060951114</v>
      </c>
      <c r="KW372" s="147">
        <f t="shared" si="1095"/>
        <v>413.6841188954217</v>
      </c>
      <c r="KX372" s="147">
        <f t="shared" si="1096"/>
        <v>424.97259902046272</v>
      </c>
      <c r="KY372" s="147">
        <f t="shared" si="1097"/>
        <v>436.29558001052942</v>
      </c>
      <c r="KZ372" s="147">
        <f t="shared" si="1098"/>
        <v>447.65262566168752</v>
      </c>
      <c r="LA372" s="147">
        <f t="shared" si="1099"/>
        <v>459.04330532785048</v>
      </c>
      <c r="LB372" s="147">
        <f t="shared" si="1100"/>
        <v>470.46719464648174</v>
      </c>
      <c r="LC372" s="147">
        <f t="shared" si="1101"/>
        <v>481.9238762028404</v>
      </c>
      <c r="LD372" s="147">
        <f t="shared" si="1102"/>
        <v>493.41294013367042</v>
      </c>
      <c r="LE372" s="147">
        <f t="shared" si="1103"/>
        <v>504.93398467157959</v>
      </c>
      <c r="LF372" s="147">
        <f t="shared" si="1104"/>
        <v>516.48661663165035</v>
      </c>
      <c r="LG372" s="358">
        <f t="shared" si="1105"/>
        <v>528.07045184208027</v>
      </c>
      <c r="LH372" s="147">
        <f t="shared" si="1106"/>
        <v>539.68511552086557</v>
      </c>
      <c r="LI372" s="147">
        <f t="shared" si="1107"/>
        <v>551.33024260071613</v>
      </c>
      <c r="LJ372" s="147">
        <f t="shared" si="1108"/>
        <v>563.00547800452978</v>
      </c>
      <c r="LK372" s="147">
        <f t="shared" si="1109"/>
        <v>574.71047687385931</v>
      </c>
      <c r="LL372" s="147">
        <f t="shared" si="1110"/>
        <v>586.44490475288035</v>
      </c>
      <c r="LM372" s="147">
        <f t="shared" si="1111"/>
        <v>598.20843773041531</v>
      </c>
      <c r="LN372" s="147">
        <f t="shared" si="1112"/>
        <v>610.00076254258749</v>
      </c>
      <c r="LO372" s="147">
        <f t="shared" si="1113"/>
        <v>621.82157663867997</v>
      </c>
      <c r="LP372" s="147">
        <f t="shared" si="1114"/>
        <v>633.67058821274998</v>
      </c>
      <c r="LQ372" s="147">
        <f t="shared" si="1115"/>
        <v>645.54751620351044</v>
      </c>
      <c r="LR372" s="147">
        <f t="shared" si="1116"/>
        <v>657.45209026494081</v>
      </c>
      <c r="LS372" s="147">
        <f t="shared" si="1117"/>
        <v>669.38405071001444</v>
      </c>
      <c r="LT372" s="147">
        <f t="shared" si="1118"/>
        <v>681.34314842985964</v>
      </c>
      <c r="LU372" s="147">
        <f t="shared" si="1119"/>
        <v>693.32914479058491</v>
      </c>
      <c r="LV372" s="147">
        <f t="shared" si="1120"/>
        <v>705.34181150990366</v>
      </c>
      <c r="LW372" s="147">
        <f t="shared" si="1121"/>
        <v>717.38093051560043</v>
      </c>
      <c r="LX372" s="147">
        <f t="shared" si="1122"/>
        <v>729.44629378777836</v>
      </c>
      <c r="LY372" s="147">
        <f t="shared" si="1123"/>
        <v>741.5377031867265</v>
      </c>
      <c r="LZ372" s="147">
        <f t="shared" si="1124"/>
        <v>753.65497026814126</v>
      </c>
      <c r="MC372" s="267">
        <v>160</v>
      </c>
      <c r="MD372" s="273">
        <v>16000</v>
      </c>
      <c r="ME372" s="145">
        <f t="shared" si="1198"/>
        <v>2.0534530385497775E-2</v>
      </c>
      <c r="MF372" s="145">
        <f t="shared" si="1198"/>
        <v>4.1066088080654393E-2</v>
      </c>
      <c r="MG372" s="145">
        <f t="shared" si="1198"/>
        <v>6.159170833560286E-2</v>
      </c>
      <c r="MH372" s="145">
        <f t="shared" si="1198"/>
        <v>8.2108442231618534E-2</v>
      </c>
      <c r="MI372" s="145">
        <f t="shared" si="1198"/>
        <v>0.10261336447226699</v>
      </c>
      <c r="MJ372" s="145">
        <f t="shared" si="1198"/>
        <v>0.12310358102729627</v>
      </c>
      <c r="MK372" s="145">
        <f t="shared" si="1198"/>
        <v>0.14357623658240087</v>
      </c>
      <c r="ML372" s="145">
        <f t="shared" si="1198"/>
        <v>0.16402852175092897</v>
      </c>
      <c r="MM372" s="145">
        <f t="shared" si="1198"/>
        <v>0.18445768000588811</v>
      </c>
      <c r="MN372" s="145">
        <f t="shared" si="1198"/>
        <v>0.20486101429393214</v>
      </c>
      <c r="MO372" s="145">
        <f t="shared" si="1199"/>
        <v>0.22523589329657373</v>
      </c>
      <c r="MP372" s="145">
        <f t="shared" si="1199"/>
        <v>0.24557975730760323</v>
      </c>
      <c r="MQ372" s="145">
        <f t="shared" si="1199"/>
        <v>0.26589012369989257</v>
      </c>
      <c r="MR372" s="145">
        <f t="shared" si="1199"/>
        <v>0.28616459195888266</v>
      </c>
      <c r="MS372" s="145">
        <f t="shared" si="1199"/>
        <v>0.30640084826457942</v>
      </c>
      <c r="MT372" s="145">
        <f t="shared" si="1199"/>
        <v>0.32659666960819234</v>
      </c>
      <c r="MU372" s="145">
        <f t="shared" si="1199"/>
        <v>0.34674992743394184</v>
      </c>
      <c r="MV372" s="145">
        <f t="shared" si="1199"/>
        <v>0.36685859080088518</v>
      </c>
      <c r="MW372" s="145">
        <f t="shared" si="1199"/>
        <v>0.38692072906371705</v>
      </c>
      <c r="MX372" s="145">
        <f t="shared" si="1199"/>
        <v>0.40693451407551995</v>
      </c>
      <c r="MY372" s="145">
        <f t="shared" si="1200"/>
        <v>0.42689822191905696</v>
      </c>
      <c r="MZ372" s="145">
        <f t="shared" si="1200"/>
        <v>0.44681023417676269</v>
      </c>
      <c r="NA372" s="145">
        <f t="shared" si="1200"/>
        <v>0.46666903875257398</v>
      </c>
      <c r="NB372" s="145">
        <f t="shared" si="1200"/>
        <v>0.48647323026168288</v>
      </c>
      <c r="NC372" s="145">
        <f t="shared" si="1200"/>
        <v>0.50622151000665849</v>
      </c>
      <c r="ND372" s="145">
        <f t="shared" si="1200"/>
        <v>0.5259126855605617</v>
      </c>
      <c r="NE372" s="145">
        <f t="shared" si="1200"/>
        <v>0.5455456699793565</v>
      </c>
      <c r="NF372" s="145">
        <f t="shared" si="1200"/>
        <v>0.565119480667434</v>
      </c>
      <c r="NG372" s="145">
        <f t="shared" si="1200"/>
        <v>0.58463323792102107</v>
      </c>
      <c r="NH372" s="145">
        <f t="shared" si="1200"/>
        <v>0.60408616317509167</v>
      </c>
      <c r="NI372" s="145">
        <f t="shared" si="1201"/>
        <v>0.62347757697976891</v>
      </c>
      <c r="NJ372" s="145">
        <f t="shared" si="1201"/>
        <v>0.64280689673238611</v>
      </c>
      <c r="NK372" s="145">
        <f t="shared" si="1201"/>
        <v>0.66207363419129361</v>
      </c>
      <c r="NL372" s="145">
        <f t="shared" si="1201"/>
        <v>0.68127739279708266</v>
      </c>
      <c r="NM372" s="145">
        <f t="shared" si="1201"/>
        <v>0.70041786482644053</v>
      </c>
      <c r="NN372" s="145">
        <f t="shared" si="1201"/>
        <v>0.71949482840301782</v>
      </c>
      <c r="NO372" s="145">
        <f t="shared" si="1201"/>
        <v>0.73850814438887413</v>
      </c>
      <c r="NP372" s="145">
        <f t="shared" si="1201"/>
        <v>0.75745775317898767</v>
      </c>
      <c r="NQ372" s="145">
        <f t="shared" si="1201"/>
        <v>0.77634367142020366</v>
      </c>
      <c r="NR372" s="145">
        <f t="shared" si="1201"/>
        <v>0.79516598867480281</v>
      </c>
      <c r="NS372" s="145">
        <f t="shared" si="1202"/>
        <v>0.81392486404753772</v>
      </c>
      <c r="NT372" s="145">
        <f t="shared" si="1202"/>
        <v>0.83262052279374477</v>
      </c>
      <c r="NU372" s="145">
        <f t="shared" si="1202"/>
        <v>0.8512532529247433</v>
      </c>
      <c r="NV372" s="145">
        <f t="shared" si="1202"/>
        <v>0.86982340182541251</v>
      </c>
      <c r="NW372" s="145">
        <f t="shared" si="1202"/>
        <v>0.88833137289751452</v>
      </c>
      <c r="NX372" s="145">
        <f t="shared" si="1202"/>
        <v>0.90677762224100844</v>
      </c>
      <c r="NY372" s="145">
        <f t="shared" si="1202"/>
        <v>0.92516265538432385</v>
      </c>
      <c r="NZ372" s="145">
        <f t="shared" si="1202"/>
        <v>0.94348702407333929</v>
      </c>
      <c r="OA372" s="145">
        <f t="shared" si="1202"/>
        <v>0.96175132312762057</v>
      </c>
      <c r="OB372" s="145">
        <f t="shared" si="1202"/>
        <v>0.9799561873713295</v>
      </c>
      <c r="OC372" s="145">
        <f t="shared" si="1203"/>
        <v>0.99810228864518402</v>
      </c>
      <c r="OD372" s="145">
        <f t="shared" si="1203"/>
        <v>1.0161903329048103</v>
      </c>
      <c r="OE372" s="145">
        <f t="shared" si="1203"/>
        <v>1.0342210574098976</v>
      </c>
      <c r="OF372" s="145">
        <f t="shared" si="1203"/>
        <v>1.0521952280077111</v>
      </c>
      <c r="OG372" s="145">
        <f t="shared" si="1203"/>
        <v>1.0701136365136847</v>
      </c>
      <c r="OH372" s="145">
        <f t="shared" si="1203"/>
        <v>1.0879770981910977</v>
      </c>
      <c r="OI372" s="145">
        <f t="shared" si="1203"/>
        <v>1.1057864493311549</v>
      </c>
      <c r="OJ372" s="145">
        <f t="shared" si="1203"/>
        <v>1.1235425449341718</v>
      </c>
      <c r="OK372" s="145">
        <f t="shared" si="1203"/>
        <v>1.1412462564920272</v>
      </c>
      <c r="OL372" s="145">
        <f t="shared" si="1203"/>
        <v>1.1588984698715352</v>
      </c>
    </row>
    <row r="373" spans="55:402">
      <c r="BC373"/>
      <c r="BD373"/>
      <c r="BH373" s="173"/>
      <c r="BI373" s="182"/>
      <c r="BJ373" s="91">
        <f t="shared" ref="BJ373:BM388" si="1204">BJ372</f>
        <v>0</v>
      </c>
      <c r="BK373" s="193">
        <f>BK372</f>
        <v>0</v>
      </c>
      <c r="BL373" s="91">
        <f>BL372</f>
        <v>288.14999999999998</v>
      </c>
      <c r="BM373" s="116">
        <f>BM372</f>
        <v>0</v>
      </c>
      <c r="BN373" s="116"/>
      <c r="BO373" s="107" t="s">
        <v>60</v>
      </c>
      <c r="BP373" s="217">
        <v>17000</v>
      </c>
      <c r="BQ373" s="220">
        <v>5.1815999999999995</v>
      </c>
      <c r="BR373" s="284">
        <v>170</v>
      </c>
      <c r="BS373" s="113"/>
      <c r="BT373" s="104"/>
      <c r="BU373" s="256"/>
      <c r="BV373" s="213">
        <f t="shared" si="1193"/>
        <v>-18.680400000000247</v>
      </c>
      <c r="BW373" s="215">
        <f t="shared" si="1194"/>
        <v>254.46959999999973</v>
      </c>
      <c r="BX373" s="117"/>
      <c r="BY373" s="101">
        <f t="shared" si="1125"/>
        <v>621.61936480499355</v>
      </c>
      <c r="BZ373" s="113"/>
      <c r="CA373" s="141">
        <f t="shared" si="1195"/>
        <v>0.52032351946507582</v>
      </c>
      <c r="CB373" s="163">
        <f t="shared" si="1196"/>
        <v>0.5891910944720381</v>
      </c>
      <c r="CC373" s="159">
        <f t="shared" si="1197"/>
        <v>0.88311504424778675</v>
      </c>
      <c r="CD373" s="170"/>
      <c r="CH373" s="267">
        <v>179.69747423184526</v>
      </c>
      <c r="CI373" s="273">
        <v>18000</v>
      </c>
      <c r="CJ373" s="145">
        <f t="shared" si="945"/>
        <v>2.1392157873663213E-2</v>
      </c>
      <c r="CK373" s="145">
        <f t="shared" si="946"/>
        <v>4.2780642480175442E-2</v>
      </c>
      <c r="CL373" s="145">
        <f t="shared" si="947"/>
        <v>6.4161791252933684E-2</v>
      </c>
      <c r="CM373" s="145">
        <f t="shared" si="948"/>
        <v>8.5531962951968077E-2</v>
      </c>
      <c r="CN373" s="145">
        <f t="shared" si="949"/>
        <v>0.10688754814207055</v>
      </c>
      <c r="CO373" s="145">
        <f t="shared" si="950"/>
        <v>0.12822497945161149</v>
      </c>
      <c r="CP373" s="145">
        <f t="shared" si="951"/>
        <v>0.14954074154303235</v>
      </c>
      <c r="CQ373" s="145">
        <f t="shared" si="952"/>
        <v>0.17083138073035264</v>
      </c>
      <c r="CR373" s="145">
        <f t="shared" si="953"/>
        <v>0.19209351418292203</v>
      </c>
      <c r="CS373" s="145">
        <f t="shared" si="954"/>
        <v>0.21332383866021976</v>
      </c>
      <c r="CT373" s="145">
        <f t="shared" si="955"/>
        <v>0.23451913872797839</v>
      </c>
      <c r="CU373" s="145">
        <f t="shared" si="956"/>
        <v>0.25567629441233986</v>
      </c>
      <c r="CV373" s="145">
        <f t="shared" si="957"/>
        <v>0.27679228825515068</v>
      </c>
      <c r="CW373" s="145">
        <f t="shared" si="958"/>
        <v>0.29786421174037486</v>
      </c>
      <c r="CX373" s="145">
        <f t="shared" si="959"/>
        <v>0.31888927106851395</v>
      </c>
      <c r="CY373" s="145">
        <f t="shared" si="960"/>
        <v>0.33986479226285982</v>
      </c>
      <c r="CZ373" s="145">
        <f t="shared" si="961"/>
        <v>0.36078822559810531</v>
      </c>
      <c r="DA373" s="145">
        <f t="shared" si="962"/>
        <v>0.38165714934851469</v>
      </c>
      <c r="DB373" s="145">
        <f t="shared" si="963"/>
        <v>0.4024692728590421</v>
      </c>
      <c r="DC373" s="145">
        <f t="shared" si="964"/>
        <v>0.42322243894878692</v>
      </c>
      <c r="DD373" s="145">
        <f t="shared" si="965"/>
        <v>0.44391462566141493</v>
      </c>
      <c r="DE373" s="145">
        <f t="shared" si="966"/>
        <v>0.46454394738233817</v>
      </c>
      <c r="DF373" s="145">
        <f t="shared" si="967"/>
        <v>0.48510865534660402</v>
      </c>
      <c r="DG373" s="145">
        <f t="shared" si="968"/>
        <v>0.50560713756542375</v>
      </c>
      <c r="DH373" s="145">
        <f t="shared" si="969"/>
        <v>0.52603791820240031</v>
      </c>
      <c r="DI373" s="145">
        <f t="shared" si="970"/>
        <v>0.54639965643322741</v>
      </c>
      <c r="DJ373" s="145">
        <f t="shared" si="971"/>
        <v>0.56669114482463512</v>
      </c>
      <c r="DK373" s="145">
        <f t="shared" si="972"/>
        <v>0.58691130726997098</v>
      </c>
      <c r="DL373" s="145">
        <f t="shared" si="973"/>
        <v>0.60705919651969209</v>
      </c>
      <c r="DM373" s="145">
        <f t="shared" si="974"/>
        <v>0.62713399134564063</v>
      </c>
      <c r="DN373" s="145">
        <f t="shared" si="975"/>
        <v>0.64713499337793101</v>
      </c>
      <c r="DO373" s="145">
        <f t="shared" si="976"/>
        <v>0.66706162365297572</v>
      </c>
      <c r="DP373" s="145">
        <f t="shared" si="977"/>
        <v>0.68691341891042301</v>
      </c>
      <c r="DQ373" s="145">
        <f t="shared" si="978"/>
        <v>0.70669002767567657</v>
      </c>
      <c r="DR373" s="145">
        <f t="shared" si="979"/>
        <v>0.72639120616343755</v>
      </c>
      <c r="DS373" s="145">
        <f t="shared" si="980"/>
        <v>0.74601681403603037</v>
      </c>
      <c r="DT373" s="145">
        <f t="shared" si="981"/>
        <v>0.76556681004864624</v>
      </c>
      <c r="DU373" s="145">
        <f t="shared" si="982"/>
        <v>0.78504124761165772</v>
      </c>
      <c r="DV373" s="145">
        <f t="shared" si="983"/>
        <v>0.80444027029822784</v>
      </c>
      <c r="DW373" s="145">
        <f t="shared" si="984"/>
        <v>0.82376410732335925</v>
      </c>
      <c r="DX373" s="145">
        <f t="shared" si="985"/>
        <v>0.84301306901842155</v>
      </c>
      <c r="DY373" s="145">
        <f t="shared" si="986"/>
        <v>0.86218754232312811</v>
      </c>
      <c r="DZ373" s="145">
        <f t="shared" si="987"/>
        <v>0.88128798631481486</v>
      </c>
      <c r="EA373" s="145">
        <f t="shared" si="988"/>
        <v>0.90031492779285405</v>
      </c>
      <c r="EB373" s="145">
        <f t="shared" si="989"/>
        <v>0.91926895693404032</v>
      </c>
      <c r="EC373" s="145">
        <f t="shared" si="990"/>
        <v>0.93815072303289271</v>
      </c>
      <c r="ED373" s="145">
        <f t="shared" si="991"/>
        <v>0.95696093033897056</v>
      </c>
      <c r="EE373" s="145">
        <f t="shared" si="992"/>
        <v>0.97570033400158807</v>
      </c>
      <c r="EF373" s="145">
        <f t="shared" si="993"/>
        <v>0.99436973613068869</v>
      </c>
      <c r="EG373" s="145">
        <f t="shared" si="994"/>
        <v>1.012969981981102</v>
      </c>
      <c r="EH373" s="145">
        <f t="shared" si="995"/>
        <v>1.0315019562660093</v>
      </c>
      <c r="EI373" s="145">
        <f t="shared" si="996"/>
        <v>1.0499665796041608</v>
      </c>
      <c r="EJ373" s="145">
        <f t="shared" si="997"/>
        <v>1.0683648051041497</v>
      </c>
      <c r="EK373" s="145">
        <f t="shared" si="998"/>
        <v>1.0866976150880081</v>
      </c>
      <c r="EL373" s="145">
        <f t="shared" si="999"/>
        <v>1.1049660179554011</v>
      </c>
      <c r="EM373" s="145">
        <f t="shared" si="1000"/>
        <v>1.1231710451887871</v>
      </c>
      <c r="EN373" s="145">
        <f t="shared" si="1001"/>
        <v>1.1413137484991869</v>
      </c>
      <c r="EO373" s="145">
        <f t="shared" si="1002"/>
        <v>1.1593951971114402</v>
      </c>
      <c r="EP373" s="145">
        <f t="shared" si="1003"/>
        <v>1.1774164751872984</v>
      </c>
      <c r="EQ373" s="145">
        <f t="shared" si="1004"/>
        <v>1.1953786793841066</v>
      </c>
      <c r="ET373" s="267">
        <v>179.69747423184526</v>
      </c>
      <c r="EU373" s="273">
        <v>18000</v>
      </c>
      <c r="EV373" s="146">
        <f t="shared" si="1005"/>
        <v>252.5115089714449</v>
      </c>
      <c r="EW373" s="146">
        <f t="shared" si="1006"/>
        <v>252.58082001421064</v>
      </c>
      <c r="EX373" s="146">
        <f t="shared" si="1007"/>
        <v>252.69628558974111</v>
      </c>
      <c r="EY373" s="146">
        <f t="shared" si="1008"/>
        <v>252.85782672020107</v>
      </c>
      <c r="EZ373" s="146">
        <f t="shared" si="1009"/>
        <v>253.06533336548557</v>
      </c>
      <c r="FA373" s="146">
        <f t="shared" si="1010"/>
        <v>253.31866494582849</v>
      </c>
      <c r="FB373" s="146">
        <f t="shared" si="1011"/>
        <v>253.61765100490689</v>
      </c>
      <c r="FC373" s="146">
        <f t="shared" si="1012"/>
        <v>253.96209200703609</v>
      </c>
      <c r="FD373" s="146">
        <f t="shared" si="1013"/>
        <v>254.35176026084233</v>
      </c>
      <c r="FE373" s="146">
        <f t="shared" si="1014"/>
        <v>254.78640096072715</v>
      </c>
      <c r="FF373" s="146">
        <f t="shared" si="1015"/>
        <v>255.26573333649492</v>
      </c>
      <c r="FG373" s="146">
        <f t="shared" si="1016"/>
        <v>255.78945190073057</v>
      </c>
      <c r="FH373" s="146">
        <f t="shared" si="1017"/>
        <v>256.35722778288226</v>
      </c>
      <c r="FI373" s="146">
        <f t="shared" si="1018"/>
        <v>256.96871013853769</v>
      </c>
      <c r="FJ373" s="146">
        <f t="shared" si="1019"/>
        <v>257.62352762207951</v>
      </c>
      <c r="FK373" s="146">
        <f t="shared" si="1020"/>
        <v>258.32128991076479</v>
      </c>
      <c r="FL373" s="146">
        <f t="shared" si="1021"/>
        <v>259.06158926828283</v>
      </c>
      <c r="FM373" s="146">
        <f t="shared" si="1022"/>
        <v>259.84400213600907</v>
      </c>
      <c r="FN373" s="146">
        <f t="shared" si="1023"/>
        <v>260.66809074046569</v>
      </c>
      <c r="FO373" s="146">
        <f t="shared" si="1024"/>
        <v>261.53340470592241</v>
      </c>
      <c r="FP373" s="146">
        <f t="shared" si="1025"/>
        <v>262.43948266159134</v>
      </c>
      <c r="FQ373" s="146">
        <f t="shared" si="1026"/>
        <v>263.38585383349931</v>
      </c>
      <c r="FR373" s="146">
        <f t="shared" si="1027"/>
        <v>264.37203961180995</v>
      </c>
      <c r="FS373" s="146">
        <f t="shared" si="1028"/>
        <v>265.39755508513338</v>
      </c>
      <c r="FT373" s="146">
        <f t="shared" si="1029"/>
        <v>266.46191053416084</v>
      </c>
      <c r="FU373" s="146">
        <f t="shared" si="1030"/>
        <v>267.56461287779615</v>
      </c>
      <c r="FV373" s="146">
        <f t="shared" si="1031"/>
        <v>268.70516706580344</v>
      </c>
      <c r="FW373" s="146">
        <f t="shared" si="1032"/>
        <v>269.88307741284007</v>
      </c>
      <c r="FX373" s="146">
        <f t="shared" si="1033"/>
        <v>271.09784886958204</v>
      </c>
      <c r="FY373" s="146">
        <f t="shared" si="1034"/>
        <v>272.34898822746595</v>
      </c>
      <c r="FZ373" s="146">
        <f t="shared" si="1035"/>
        <v>273.63600525435641</v>
      </c>
      <c r="GA373" s="146">
        <f t="shared" si="1036"/>
        <v>274.95841375919559</v>
      </c>
      <c r="GB373" s="146">
        <f t="shared" si="1037"/>
        <v>276.31573258439505</v>
      </c>
      <c r="GC373" s="146">
        <f t="shared" si="1038"/>
        <v>277.70748652537537</v>
      </c>
      <c r="GD373" s="146">
        <f t="shared" si="1039"/>
        <v>279.1332071772664</v>
      </c>
      <c r="GE373" s="146">
        <f t="shared" si="1040"/>
        <v>280.59243370931398</v>
      </c>
      <c r="GF373" s="146">
        <f t="shared" si="1041"/>
        <v>282.08471356803244</v>
      </c>
      <c r="GG373" s="146">
        <f t="shared" si="1042"/>
        <v>283.60960311056471</v>
      </c>
      <c r="GH373" s="146">
        <f t="shared" si="1043"/>
        <v>285.16666817008826</v>
      </c>
      <c r="GI373" s="146">
        <f t="shared" si="1044"/>
        <v>286.75548455542287</v>
      </c>
      <c r="GJ373" s="355">
        <f t="shared" si="1045"/>
        <v>288.3756384872604</v>
      </c>
      <c r="GK373" s="146">
        <f t="shared" si="1046"/>
        <v>290.02672697365722</v>
      </c>
      <c r="GL373" s="146">
        <f t="shared" si="1047"/>
        <v>291.70835812759776</v>
      </c>
      <c r="GM373" s="146">
        <f t="shared" si="1048"/>
        <v>293.42015142956706</v>
      </c>
      <c r="GN373" s="146">
        <f t="shared" si="1049"/>
        <v>295.16173793815767</v>
      </c>
      <c r="GO373" s="146">
        <f t="shared" si="1050"/>
        <v>296.93276045179266</v>
      </c>
      <c r="GP373" s="146">
        <f t="shared" si="1051"/>
        <v>298.73287362466323</v>
      </c>
      <c r="GQ373" s="146">
        <f t="shared" si="1052"/>
        <v>300.5617440399767</v>
      </c>
      <c r="GR373" s="146">
        <f t="shared" si="1053"/>
        <v>302.41905024357737</v>
      </c>
      <c r="GS373" s="146">
        <f t="shared" si="1054"/>
        <v>304.30448274094897</v>
      </c>
      <c r="GT373" s="146">
        <f t="shared" si="1055"/>
        <v>306.21774396053718</v>
      </c>
      <c r="GU373" s="146">
        <f t="shared" si="1056"/>
        <v>308.15854818624712</v>
      </c>
      <c r="GV373" s="146">
        <f t="shared" si="1057"/>
        <v>310.12662146186591</v>
      </c>
      <c r="GW373" s="146">
        <f t="shared" si="1058"/>
        <v>312.12170147005747</v>
      </c>
      <c r="GX373" s="146">
        <f t="shared" si="1059"/>
        <v>314.14353738845864</v>
      </c>
      <c r="GY373" s="146">
        <f t="shared" si="1060"/>
        <v>316.19188972528207</v>
      </c>
      <c r="GZ373" s="146">
        <f t="shared" si="1061"/>
        <v>318.26653013671131</v>
      </c>
      <c r="HA373" s="146">
        <f t="shared" si="1062"/>
        <v>320.36724122823841</v>
      </c>
      <c r="HB373" s="146">
        <f t="shared" si="1063"/>
        <v>322.49381634197499</v>
      </c>
      <c r="HC373" s="146">
        <f t="shared" si="1064"/>
        <v>324.6460593318331</v>
      </c>
      <c r="HF373" s="267">
        <v>169.71977066526892</v>
      </c>
      <c r="HG373" s="273">
        <v>17000</v>
      </c>
      <c r="HH373" s="146">
        <f t="shared" si="1126"/>
        <v>13.027457131644805</v>
      </c>
      <c r="HI373" s="146">
        <f t="shared" si="1127"/>
        <v>26.052857090873918</v>
      </c>
      <c r="HJ373" s="146">
        <f t="shared" si="1128"/>
        <v>39.074148443129332</v>
      </c>
      <c r="HK373" s="146">
        <f t="shared" si="1129"/>
        <v>52.089291191541918</v>
      </c>
      <c r="HL373" s="146">
        <f t="shared" si="1130"/>
        <v>65.096262401350586</v>
      </c>
      <c r="HM373" s="146">
        <f t="shared" si="1131"/>
        <v>78.093061712378102</v>
      </c>
      <c r="HN373" s="146">
        <f t="shared" si="1132"/>
        <v>91.077716704236224</v>
      </c>
      <c r="HO373" s="146">
        <f t="shared" si="1133"/>
        <v>104.04828808106993</v>
      </c>
      <c r="HP373" s="146">
        <f t="shared" si="1134"/>
        <v>117.0028746444917</v>
      </c>
      <c r="HQ373" s="146">
        <f t="shared" si="1135"/>
        <v>129.93961802610241</v>
      </c>
      <c r="HR373" s="146">
        <f t="shared" si="1136"/>
        <v>142.85670715365347</v>
      </c>
      <c r="HS373" s="146">
        <f t="shared" si="1137"/>
        <v>155.75238242806998</v>
      </c>
      <c r="HT373" s="146">
        <f t="shared" si="1138"/>
        <v>168.62493959167432</v>
      </c>
      <c r="HU373" s="146">
        <f t="shared" si="1139"/>
        <v>181.47273327135363</v>
      </c>
      <c r="HV373" s="146">
        <f t="shared" si="1140"/>
        <v>194.29418018384121</v>
      </c>
      <c r="HW373" s="146">
        <f t="shared" si="1141"/>
        <v>207.08776199372738</v>
      </c>
      <c r="HX373" s="146">
        <f t="shared" si="1142"/>
        <v>219.85202781816173</v>
      </c>
      <c r="HY373" s="146">
        <f t="shared" si="1143"/>
        <v>232.58559637558079</v>
      </c>
      <c r="HZ373" s="146">
        <f t="shared" si="1144"/>
        <v>245.28715777894081</v>
      </c>
      <c r="IA373" s="146">
        <f t="shared" si="1145"/>
        <v>257.95547497697146</v>
      </c>
      <c r="IB373" s="146">
        <f t="shared" si="1146"/>
        <v>270.58938484971571</v>
      </c>
      <c r="IC373" s="146">
        <f t="shared" si="1147"/>
        <v>283.18779896725738</v>
      </c>
      <c r="ID373" s="146">
        <f t="shared" si="1148"/>
        <v>295.7497040227916</v>
      </c>
      <c r="IE373" s="146">
        <f t="shared" si="1149"/>
        <v>308.27416195327748</v>
      </c>
      <c r="IF373" s="146">
        <f t="shared" si="1150"/>
        <v>320.76030976264974</v>
      </c>
      <c r="IG373" s="146">
        <f t="shared" si="1151"/>
        <v>333.20735906407828</v>
      </c>
      <c r="IH373" s="146">
        <f t="shared" si="1152"/>
        <v>345.61459535891134</v>
      </c>
      <c r="II373" s="146">
        <f t="shared" si="1153"/>
        <v>357.98137707094776</v>
      </c>
      <c r="IJ373" s="146">
        <f t="shared" si="1154"/>
        <v>370.30713435524569</v>
      </c>
      <c r="IK373" s="146">
        <f t="shared" si="1155"/>
        <v>382.59136770118675</v>
      </c>
      <c r="IL373" s="146">
        <f t="shared" si="1156"/>
        <v>394.83364634960799</v>
      </c>
      <c r="IM373" s="146">
        <f t="shared" si="1157"/>
        <v>407.03360654383528</v>
      </c>
      <c r="IN373" s="146">
        <f t="shared" si="1158"/>
        <v>419.19094963420531</v>
      </c>
      <c r="IO373" s="146">
        <f t="shared" si="1159"/>
        <v>431.30544005523944</v>
      </c>
      <c r="IP373" s="146">
        <f t="shared" si="1160"/>
        <v>443.37690319412729</v>
      </c>
      <c r="IQ373" s="146">
        <f t="shared" si="1161"/>
        <v>455.40522316843845</v>
      </c>
      <c r="IR373" s="146">
        <f t="shared" si="1162"/>
        <v>467.39034053024784</v>
      </c>
      <c r="IS373" s="146">
        <f t="shared" si="1163"/>
        <v>479.33224991294054</v>
      </c>
      <c r="IT373" s="146">
        <f t="shared" si="1164"/>
        <v>491.23099763604216</v>
      </c>
      <c r="IU373" s="146">
        <f t="shared" si="1165"/>
        <v>503.08667928242534</v>
      </c>
      <c r="IV373" s="355">
        <f t="shared" si="1166"/>
        <v>514.89943726120714</v>
      </c>
      <c r="IW373" s="146">
        <f t="shared" si="1167"/>
        <v>526.66945836863067</v>
      </c>
      <c r="IX373" s="146">
        <f t="shared" si="1168"/>
        <v>538.39697135815811</v>
      </c>
      <c r="IY373" s="146">
        <f t="shared" si="1169"/>
        <v>550.08224452997672</v>
      </c>
      <c r="IZ373" s="146">
        <f t="shared" si="1170"/>
        <v>561.72558334910286</v>
      </c>
      <c r="JA373" s="146">
        <f t="shared" si="1171"/>
        <v>573.32732810027301</v>
      </c>
      <c r="JB373" s="146">
        <f t="shared" si="1172"/>
        <v>584.88785158685971</v>
      </c>
      <c r="JC373" s="146">
        <f t="shared" si="1173"/>
        <v>596.40755688013553</v>
      </c>
      <c r="JD373" s="146">
        <f t="shared" si="1174"/>
        <v>607.88687512434137</v>
      </c>
      <c r="JE373" s="146">
        <f t="shared" si="1175"/>
        <v>619.32626340218565</v>
      </c>
      <c r="JF373" s="146">
        <f t="shared" si="1176"/>
        <v>630.7262026646481</v>
      </c>
      <c r="JG373" s="146">
        <f t="shared" si="1177"/>
        <v>642.08719572823793</v>
      </c>
      <c r="JH373" s="146">
        <f t="shared" si="1178"/>
        <v>653.40976534218805</v>
      </c>
      <c r="JI373" s="146">
        <f t="shared" si="1179"/>
        <v>664.69445232746853</v>
      </c>
      <c r="JJ373" s="146">
        <f t="shared" si="1180"/>
        <v>675.94181378894211</v>
      </c>
      <c r="JK373" s="146">
        <f t="shared" si="1181"/>
        <v>687.15242140146825</v>
      </c>
      <c r="JL373" s="146">
        <f t="shared" si="1182"/>
        <v>698.32685977033202</v>
      </c>
      <c r="JM373" s="146">
        <f t="shared" si="1183"/>
        <v>709.46572486592504</v>
      </c>
      <c r="JN373" s="146">
        <f t="shared" si="1184"/>
        <v>720.56962253228585</v>
      </c>
      <c r="JO373" s="146">
        <f t="shared" si="1185"/>
        <v>731.639167068755</v>
      </c>
      <c r="JQ373" s="267">
        <v>179.69747423184526</v>
      </c>
      <c r="JR373" s="273">
        <v>18000</v>
      </c>
      <c r="JS373" s="147">
        <f t="shared" si="1065"/>
        <v>97.17999351055208</v>
      </c>
      <c r="JT373" s="147">
        <f t="shared" si="1066"/>
        <v>107.24930455331783</v>
      </c>
      <c r="JU373" s="147">
        <f t="shared" si="1067"/>
        <v>117.36477012884828</v>
      </c>
      <c r="JV373" s="147">
        <f t="shared" si="1068"/>
        <v>127.52631125930824</v>
      </c>
      <c r="JW373" s="147">
        <f t="shared" si="1069"/>
        <v>137.73381790459274</v>
      </c>
      <c r="JX373" s="147">
        <f t="shared" si="1070"/>
        <v>147.98714948493566</v>
      </c>
      <c r="JY373" s="147">
        <f t="shared" si="1071"/>
        <v>158.28613554401406</v>
      </c>
      <c r="JZ373" s="147">
        <f t="shared" si="1072"/>
        <v>168.63057654614326</v>
      </c>
      <c r="KA373" s="147">
        <f t="shared" si="1073"/>
        <v>179.0202447999495</v>
      </c>
      <c r="KB373" s="147">
        <f t="shared" si="1074"/>
        <v>189.45488549983432</v>
      </c>
      <c r="KC373" s="147">
        <f t="shared" si="1075"/>
        <v>199.93421787560209</v>
      </c>
      <c r="KD373" s="147">
        <f t="shared" si="1076"/>
        <v>210.45793643983774</v>
      </c>
      <c r="KE373" s="147">
        <f t="shared" si="1077"/>
        <v>221.02571232198943</v>
      </c>
      <c r="KF373" s="147">
        <f t="shared" si="1078"/>
        <v>231.63719467764486</v>
      </c>
      <c r="KG373" s="147">
        <f t="shared" si="1079"/>
        <v>242.29201216118668</v>
      </c>
      <c r="KH373" s="147">
        <f t="shared" si="1080"/>
        <v>252.98977444987196</v>
      </c>
      <c r="KI373" s="147">
        <f t="shared" si="1081"/>
        <v>263.73007380739</v>
      </c>
      <c r="KJ373" s="147">
        <f t="shared" si="1082"/>
        <v>274.51248667511624</v>
      </c>
      <c r="KK373" s="147">
        <f t="shared" si="1083"/>
        <v>285.33657527957286</v>
      </c>
      <c r="KL373" s="147">
        <f t="shared" si="1084"/>
        <v>296.20188924502958</v>
      </c>
      <c r="KM373" s="147">
        <f t="shared" si="1085"/>
        <v>307.10796720069851</v>
      </c>
      <c r="KN373" s="147">
        <f t="shared" si="1086"/>
        <v>318.05433837260648</v>
      </c>
      <c r="KO373" s="147">
        <f t="shared" si="1087"/>
        <v>329.04052415091712</v>
      </c>
      <c r="KP373" s="147">
        <f t="shared" si="1088"/>
        <v>340.06603962424055</v>
      </c>
      <c r="KQ373" s="147">
        <f t="shared" si="1089"/>
        <v>351.13039507326801</v>
      </c>
      <c r="KR373" s="147">
        <f t="shared" si="1090"/>
        <v>362.23309741690332</v>
      </c>
      <c r="KS373" s="147">
        <f t="shared" si="1091"/>
        <v>373.37365160491061</v>
      </c>
      <c r="KT373" s="147">
        <f t="shared" si="1092"/>
        <v>384.55156195194724</v>
      </c>
      <c r="KU373" s="147">
        <f t="shared" si="1093"/>
        <v>395.76633340868921</v>
      </c>
      <c r="KV373" s="147">
        <f t="shared" si="1094"/>
        <v>407.01747276657312</v>
      </c>
      <c r="KW373" s="147">
        <f t="shared" si="1095"/>
        <v>418.30448979346357</v>
      </c>
      <c r="KX373" s="147">
        <f t="shared" si="1096"/>
        <v>429.62689829830276</v>
      </c>
      <c r="KY373" s="147">
        <f t="shared" si="1097"/>
        <v>440.98421712350222</v>
      </c>
      <c r="KZ373" s="147">
        <f t="shared" si="1098"/>
        <v>452.37597106448254</v>
      </c>
      <c r="LA373" s="147">
        <f t="shared" si="1099"/>
        <v>463.80169171637357</v>
      </c>
      <c r="LB373" s="147">
        <f t="shared" si="1100"/>
        <v>475.26091824842115</v>
      </c>
      <c r="LC373" s="147">
        <f t="shared" si="1101"/>
        <v>486.75319810713961</v>
      </c>
      <c r="LD373" s="147">
        <f t="shared" si="1102"/>
        <v>498.27808764967187</v>
      </c>
      <c r="LE373" s="147">
        <f t="shared" si="1103"/>
        <v>509.83515270919543</v>
      </c>
      <c r="LF373" s="147">
        <f t="shared" si="1104"/>
        <v>521.42396909453009</v>
      </c>
      <c r="LG373" s="358">
        <f t="shared" si="1105"/>
        <v>533.04412302636763</v>
      </c>
      <c r="LH373" s="147">
        <f t="shared" si="1106"/>
        <v>544.69521151276444</v>
      </c>
      <c r="LI373" s="147">
        <f t="shared" si="1107"/>
        <v>556.37684266670499</v>
      </c>
      <c r="LJ373" s="147">
        <f t="shared" si="1108"/>
        <v>568.08863596867423</v>
      </c>
      <c r="LK373" s="147">
        <f t="shared" si="1109"/>
        <v>579.8302224772649</v>
      </c>
      <c r="LL373" s="147">
        <f t="shared" si="1110"/>
        <v>591.60124499089989</v>
      </c>
      <c r="LM373" s="147">
        <f t="shared" si="1111"/>
        <v>603.40135816377051</v>
      </c>
      <c r="LN373" s="147">
        <f t="shared" si="1112"/>
        <v>615.23022857908393</v>
      </c>
      <c r="LO373" s="147">
        <f t="shared" si="1113"/>
        <v>627.08753478268454</v>
      </c>
      <c r="LP373" s="147">
        <f t="shared" si="1114"/>
        <v>638.9729672800562</v>
      </c>
      <c r="LQ373" s="147">
        <f t="shared" si="1115"/>
        <v>650.8862284996444</v>
      </c>
      <c r="LR373" s="147">
        <f t="shared" si="1116"/>
        <v>662.82703272535434</v>
      </c>
      <c r="LS373" s="147">
        <f t="shared" si="1117"/>
        <v>674.79510600097319</v>
      </c>
      <c r="LT373" s="147">
        <f t="shared" si="1118"/>
        <v>686.7901860091647</v>
      </c>
      <c r="LU373" s="147">
        <f t="shared" si="1119"/>
        <v>698.81202192756587</v>
      </c>
      <c r="LV373" s="147">
        <f t="shared" si="1120"/>
        <v>710.86037426438929</v>
      </c>
      <c r="LW373" s="147">
        <f t="shared" si="1121"/>
        <v>722.93501467581859</v>
      </c>
      <c r="LX373" s="147">
        <f t="shared" si="1122"/>
        <v>735.03572576734564</v>
      </c>
      <c r="LY373" s="147">
        <f t="shared" si="1123"/>
        <v>747.16230088108227</v>
      </c>
      <c r="LZ373" s="147">
        <f t="shared" si="1124"/>
        <v>759.31454387094027</v>
      </c>
      <c r="MC373" s="267">
        <v>170</v>
      </c>
      <c r="MD373" s="273">
        <v>17000</v>
      </c>
      <c r="ME373" s="145">
        <f t="shared" si="1198"/>
        <v>2.0957289732651124E-2</v>
      </c>
      <c r="MF373" s="145">
        <f t="shared" si="1198"/>
        <v>4.1911270088966557E-2</v>
      </c>
      <c r="MG373" s="145">
        <f t="shared" si="1198"/>
        <v>6.2858640923110831E-2</v>
      </c>
      <c r="MH373" s="145">
        <f t="shared" si="1198"/>
        <v>8.3796120489075657E-2</v>
      </c>
      <c r="MI373" s="145">
        <f t="shared" si="1198"/>
        <v>0.10472045448869141</v>
      </c>
      <c r="MJ373" s="145">
        <f t="shared" si="1198"/>
        <v>0.12562842493955517</v>
      </c>
      <c r="MK373" s="145">
        <f t="shared" si="1198"/>
        <v>0.14651685880604437</v>
      </c>
      <c r="ML373" s="145">
        <f t="shared" si="1198"/>
        <v>0.16738263634002234</v>
      </c>
      <c r="MM373" s="145">
        <f t="shared" si="1198"/>
        <v>0.18822269908080541</v>
      </c>
      <c r="MN373" s="145">
        <f t="shared" si="1198"/>
        <v>0.209034057468376</v>
      </c>
      <c r="MO373" s="145">
        <f t="shared" si="1199"/>
        <v>0.22981379802810464</v>
      </c>
      <c r="MP373" s="145">
        <f t="shared" si="1199"/>
        <v>0.25055909009033306</v>
      </c>
      <c r="MQ373" s="145">
        <f t="shared" si="1199"/>
        <v>0.27126719201319149</v>
      </c>
      <c r="MR373" s="145">
        <f t="shared" si="1199"/>
        <v>0.29193545688249745</v>
      </c>
      <c r="MS373" s="145">
        <f t="shared" si="1199"/>
        <v>0.31256133766809641</v>
      </c>
      <c r="MT373" s="145">
        <f t="shared" si="1199"/>
        <v>0.3331423918215487</v>
      </c>
      <c r="MU373" s="145">
        <f t="shared" si="1199"/>
        <v>0.35367628530544715</v>
      </c>
      <c r="MV373" s="145">
        <f t="shared" si="1199"/>
        <v>0.3741607960500789</v>
      </c>
      <c r="MW373" s="145">
        <f t="shared" si="1199"/>
        <v>0.39459381683820155</v>
      </c>
      <c r="MX373" s="145">
        <f t="shared" si="1199"/>
        <v>0.41497335762359006</v>
      </c>
      <c r="MY373" s="145">
        <f t="shared" si="1200"/>
        <v>0.43529754729343345</v>
      </c>
      <c r="MZ373" s="145">
        <f t="shared" si="1200"/>
        <v>0.45556463488890092</v>
      </c>
      <c r="NA373" s="145">
        <f t="shared" si="1200"/>
        <v>0.47577299030182307</v>
      </c>
      <c r="NB373" s="145">
        <f t="shared" si="1200"/>
        <v>0.49592110446878579</v>
      </c>
      <c r="NC373" s="145">
        <f t="shared" si="1200"/>
        <v>0.51600758908673083</v>
      </c>
      <c r="ND373" s="145">
        <f t="shared" si="1200"/>
        <v>0.53603117587658777</v>
      </c>
      <c r="NE373" s="145">
        <f t="shared" si="1200"/>
        <v>0.55599071542330913</v>
      </c>
      <c r="NF373" s="145">
        <f t="shared" si="1200"/>
        <v>0.57588517562230235</v>
      </c>
      <c r="NG373" s="145">
        <f t="shared" si="1200"/>
        <v>0.59571363976315905</v>
      </c>
      <c r="NH373" s="145">
        <f t="shared" si="1200"/>
        <v>0.61547530428240182</v>
      </c>
      <c r="NI373" s="145">
        <f t="shared" si="1201"/>
        <v>0.63516947621712228</v>
      </c>
      <c r="NJ373" s="145">
        <f t="shared" si="1201"/>
        <v>0.65479557039141567</v>
      </c>
      <c r="NK373" s="145">
        <f t="shared" si="1201"/>
        <v>0.67435310636712309</v>
      </c>
      <c r="NL373" s="145">
        <f t="shared" si="1201"/>
        <v>0.69384170518970734</v>
      </c>
      <c r="NM373" s="145">
        <f t="shared" si="1201"/>
        <v>0.71326108595927962</v>
      </c>
      <c r="NN373" s="145">
        <f t="shared" si="1201"/>
        <v>0.73261106225560124</v>
      </c>
      <c r="NO373" s="145">
        <f t="shared" si="1201"/>
        <v>0.75189153844470646</v>
      </c>
      <c r="NP373" s="145">
        <f t="shared" si="1201"/>
        <v>0.77110250589331386</v>
      </c>
      <c r="NQ373" s="145">
        <f t="shared" si="1201"/>
        <v>0.79024403911571328</v>
      </c>
      <c r="NR373" s="145">
        <f t="shared" si="1201"/>
        <v>0.80931629187621468</v>
      </c>
      <c r="NS373" s="145">
        <f t="shared" si="1202"/>
        <v>0.82831949326857723</v>
      </c>
      <c r="NT373" s="145">
        <f t="shared" si="1202"/>
        <v>0.84725394379219621</v>
      </c>
      <c r="NU373" s="145">
        <f t="shared" si="1202"/>
        <v>0.86612001144310735</v>
      </c>
      <c r="NV373" s="145">
        <f t="shared" si="1202"/>
        <v>0.88491812783622259</v>
      </c>
      <c r="NW373" s="145">
        <f t="shared" si="1202"/>
        <v>0.90364878437356955</v>
      </c>
      <c r="NX373" s="145">
        <f t="shared" si="1202"/>
        <v>0.92231252847171175</v>
      </c>
      <c r="NY373" s="145">
        <f t="shared" si="1202"/>
        <v>0.94090995985999115</v>
      </c>
      <c r="NZ373" s="145">
        <f t="shared" si="1202"/>
        <v>0.95944172695976548</v>
      </c>
      <c r="OA373" s="145">
        <f t="shared" si="1202"/>
        <v>0.97790852335341871</v>
      </c>
      <c r="OB373" s="145">
        <f t="shared" si="1202"/>
        <v>0.99631108435058602</v>
      </c>
      <c r="OC373" s="145">
        <f t="shared" si="1203"/>
        <v>1.0146501836578263</v>
      </c>
      <c r="OD373" s="145">
        <f t="shared" si="1203"/>
        <v>1.0329266301568087</v>
      </c>
      <c r="OE373" s="145">
        <f t="shared" si="1203"/>
        <v>1.0511412647950042</v>
      </c>
      <c r="OF373" s="145">
        <f t="shared" si="1203"/>
        <v>1.0692949575919146</v>
      </c>
      <c r="OG373" s="145">
        <f t="shared" si="1203"/>
        <v>1.0873886047629644</v>
      </c>
      <c r="OH373" s="145">
        <f t="shared" si="1203"/>
        <v>1.105423125962353</v>
      </c>
      <c r="OI373" s="145">
        <f t="shared" si="1203"/>
        <v>1.1233994616454752</v>
      </c>
      <c r="OJ373" s="145">
        <f t="shared" si="1203"/>
        <v>1.1413185705507896</v>
      </c>
      <c r="OK373" s="145">
        <f t="shared" si="1203"/>
        <v>1.1591814273005052</v>
      </c>
      <c r="OL373" s="145">
        <f t="shared" si="1203"/>
        <v>1.1769890201188882</v>
      </c>
    </row>
    <row r="374" spans="55:402">
      <c r="BC374"/>
      <c r="BD374"/>
      <c r="BH374" s="173"/>
      <c r="BI374" s="182"/>
      <c r="BJ374" s="91">
        <f t="shared" si="1204"/>
        <v>0</v>
      </c>
      <c r="BK374" s="193">
        <f t="shared" si="1204"/>
        <v>0</v>
      </c>
      <c r="BL374" s="91">
        <f t="shared" si="1204"/>
        <v>288.14999999999998</v>
      </c>
      <c r="BM374" s="116">
        <f t="shared" si="1204"/>
        <v>0</v>
      </c>
      <c r="BN374" s="116"/>
      <c r="BO374" s="107" t="s">
        <v>81</v>
      </c>
      <c r="BP374" s="217">
        <v>18000</v>
      </c>
      <c r="BQ374" s="220">
        <v>5.4863999999999997</v>
      </c>
      <c r="BR374" s="284">
        <v>180</v>
      </c>
      <c r="BS374" s="113"/>
      <c r="BT374" s="104"/>
      <c r="BU374" s="256"/>
      <c r="BV374" s="213">
        <f t="shared" si="1193"/>
        <v>-20.661600000000249</v>
      </c>
      <c r="BW374" s="215">
        <f t="shared" si="1194"/>
        <v>252.48839999999973</v>
      </c>
      <c r="BX374" s="117"/>
      <c r="BY374" s="101">
        <f t="shared" si="1125"/>
        <v>619.19479472316789</v>
      </c>
      <c r="BZ374" s="113"/>
      <c r="CA374" s="141">
        <f t="shared" si="1195"/>
        <v>0.49938156111589965</v>
      </c>
      <c r="CB374" s="163">
        <f t="shared" si="1196"/>
        <v>0.5699144865092679</v>
      </c>
      <c r="CC374" s="159">
        <f t="shared" si="1197"/>
        <v>0.87623945861530361</v>
      </c>
      <c r="CD374" s="170"/>
      <c r="CH374" s="267">
        <v>189.67437569387619</v>
      </c>
      <c r="CI374" s="273">
        <v>19000</v>
      </c>
      <c r="CJ374" s="145">
        <f t="shared" si="945"/>
        <v>2.1839580643279833E-2</v>
      </c>
      <c r="CK374" s="145">
        <f t="shared" si="946"/>
        <v>4.367509465085976E-2</v>
      </c>
      <c r="CL374" s="145">
        <f t="shared" si="947"/>
        <v>6.5502487762525444E-2</v>
      </c>
      <c r="CM374" s="145">
        <f t="shared" si="948"/>
        <v>8.7317730378769373E-2</v>
      </c>
      <c r="CN374" s="145">
        <f t="shared" si="949"/>
        <v>0.10911682966588088</v>
      </c>
      <c r="CO374" s="145">
        <f t="shared" si="950"/>
        <v>0.13089584139464153</v>
      </c>
      <c r="CP374" s="145">
        <f t="shared" si="951"/>
        <v>0.15265088142909078</v>
      </c>
      <c r="CQ374" s="145">
        <f t="shared" si="952"/>
        <v>0.17437813678715405</v>
      </c>
      <c r="CR374" s="145">
        <f t="shared" si="953"/>
        <v>0.19607387620025135</v>
      </c>
      <c r="CS374" s="145">
        <f t="shared" si="954"/>
        <v>0.21773446010580627</v>
      </c>
      <c r="CT374" s="145">
        <f t="shared" si="955"/>
        <v>0.23935635001367891</v>
      </c>
      <c r="CU374" s="145">
        <f t="shared" si="956"/>
        <v>0.26093611719565013</v>
      </c>
      <c r="CV374" s="145">
        <f t="shared" si="957"/>
        <v>0.28247045065514631</v>
      </c>
      <c r="CW374" s="145">
        <f t="shared" si="958"/>
        <v>0.30395616434296213</v>
      </c>
      <c r="CX374" s="145">
        <f t="shared" si="959"/>
        <v>0.32539020359353449</v>
      </c>
      <c r="CY374" s="145">
        <f t="shared" si="960"/>
        <v>0.34676965076475058</v>
      </c>
      <c r="CZ374" s="145">
        <f t="shared" si="961"/>
        <v>0.36809173007270019</v>
      </c>
      <c r="DA374" s="145">
        <f t="shared" si="962"/>
        <v>0.38935381162093924</v>
      </c>
      <c r="DB374" s="145">
        <f t="shared" si="963"/>
        <v>0.41055341463135597</v>
      </c>
      <c r="DC374" s="145">
        <f t="shared" si="964"/>
        <v>0.43168820989096118</v>
      </c>
      <c r="DD374" s="145">
        <f t="shared" si="965"/>
        <v>0.45275602143531196</v>
      </c>
      <c r="DE374" s="145">
        <f t="shared" si="966"/>
        <v>0.47375482749521775</v>
      </c>
      <c r="DF374" s="145">
        <f t="shared" si="967"/>
        <v>0.49468276073836964</v>
      </c>
      <c r="DG374" s="145">
        <f t="shared" si="968"/>
        <v>0.5155381078420066</v>
      </c>
      <c r="DH374" s="145">
        <f t="shared" si="969"/>
        <v>0.53631930843631637</v>
      </c>
      <c r="DI374" s="145">
        <f t="shared" si="970"/>
        <v>0.5570249534611319</v>
      </c>
      <c r="DJ374" s="145">
        <f t="shared" si="971"/>
        <v>0.57765378298066372</v>
      </c>
      <c r="DK374" s="145">
        <f t="shared" si="972"/>
        <v>0.59820468350251998</v>
      </c>
      <c r="DL374" s="145">
        <f t="shared" si="973"/>
        <v>0.618676684847977</v>
      </c>
      <c r="DM374" s="145">
        <f t="shared" si="974"/>
        <v>0.63906895662083518</v>
      </c>
      <c r="DN374" s="145">
        <f t="shared" si="975"/>
        <v>0.65938080432174173</v>
      </c>
      <c r="DO374" s="145">
        <f t="shared" si="976"/>
        <v>0.67961166515413973</v>
      </c>
      <c r="DP374" s="145">
        <f t="shared" si="977"/>
        <v>0.69976110356675325</v>
      </c>
      <c r="DQ374" s="145">
        <f t="shared" si="978"/>
        <v>0.71982880657588699</v>
      </c>
      <c r="DR374" s="145">
        <f t="shared" si="979"/>
        <v>0.73981457890899893</v>
      </c>
      <c r="DS374" s="145">
        <f t="shared" si="980"/>
        <v>0.75971833800877064</v>
      </c>
      <c r="DT374" s="145">
        <f t="shared" si="981"/>
        <v>0.77954010893465009</v>
      </c>
      <c r="DU374" s="145">
        <f t="shared" si="982"/>
        <v>0.79928001919631275</v>
      </c>
      <c r="DV374" s="145">
        <f t="shared" si="983"/>
        <v>0.8189382935509526</v>
      </c>
      <c r="DW374" s="145">
        <f t="shared" si="984"/>
        <v>0.8385152487937122</v>
      </c>
      <c r="DX374" s="145">
        <f t="shared" si="985"/>
        <v>0.85801128856790931</v>
      </c>
      <c r="DY374" s="145">
        <f t="shared" si="986"/>
        <v>0.87742689821916298</v>
      </c>
      <c r="DZ374" s="145">
        <f t="shared" si="987"/>
        <v>0.89676263971495018</v>
      </c>
      <c r="EA374" s="145">
        <f t="shared" si="988"/>
        <v>0.91601914664866702</v>
      </c>
      <c r="EB374" s="145">
        <f t="shared" si="989"/>
        <v>0.93519711934489602</v>
      </c>
      <c r="EC374" s="145">
        <f t="shared" si="990"/>
        <v>0.95429732008032708</v>
      </c>
      <c r="ED374" s="145">
        <f t="shared" si="991"/>
        <v>0.97332056843263037</v>
      </c>
      <c r="EE374" s="145">
        <f t="shared" si="992"/>
        <v>0.99226773676759306</v>
      </c>
      <c r="EF374" s="145">
        <f t="shared" si="993"/>
        <v>1.011139745872949</v>
      </c>
      <c r="EG374" s="145">
        <f t="shared" si="994"/>
        <v>1.02993756074561</v>
      </c>
      <c r="EH374" s="145">
        <f t="shared" si="995"/>
        <v>1.0486621865374195</v>
      </c>
      <c r="EI374" s="145">
        <f t="shared" si="996"/>
        <v>1.0673146646631182</v>
      </c>
      <c r="EJ374" s="145">
        <f t="shared" si="997"/>
        <v>1.0858960690728636</v>
      </c>
      <c r="EK374" s="145">
        <f t="shared" si="998"/>
        <v>1.1044075026905116</v>
      </c>
      <c r="EL374" s="145">
        <f t="shared" si="999"/>
        <v>1.1228500940177939</v>
      </c>
      <c r="EM374" s="145">
        <f t="shared" si="1000"/>
        <v>1.1412249939035743</v>
      </c>
      <c r="EN374" s="145">
        <f t="shared" si="1001"/>
        <v>1.1595333724766144</v>
      </c>
      <c r="EO374" s="145">
        <f t="shared" si="1002"/>
        <v>1.1777764162394766</v>
      </c>
      <c r="EP374" s="145">
        <f t="shared" si="1003"/>
        <v>1.1959553253206789</v>
      </c>
      <c r="EQ374" s="145">
        <f t="shared" si="1004"/>
        <v>1.2140713108816126</v>
      </c>
      <c r="ET374" s="267">
        <v>189.67437569387619</v>
      </c>
      <c r="EU374" s="273">
        <v>19000</v>
      </c>
      <c r="EV374" s="146">
        <f t="shared" si="1005"/>
        <v>250.53109674769456</v>
      </c>
      <c r="EW374" s="146">
        <f t="shared" si="1006"/>
        <v>250.60276919284706</v>
      </c>
      <c r="EX374" s="146">
        <f t="shared" si="1007"/>
        <v>250.72216403117329</v>
      </c>
      <c r="EY374" s="146">
        <f t="shared" si="1008"/>
        <v>250.88919271964443</v>
      </c>
      <c r="EZ374" s="146">
        <f t="shared" si="1009"/>
        <v>251.1037319194028</v>
      </c>
      <c r="FA374" s="146">
        <f t="shared" si="1010"/>
        <v>251.36562410940837</v>
      </c>
      <c r="FB374" s="146">
        <f t="shared" si="1011"/>
        <v>251.67467836451362</v>
      </c>
      <c r="FC374" s="146">
        <f t="shared" si="1012"/>
        <v>252.03067129006442</v>
      </c>
      <c r="FD374" s="146">
        <f t="shared" si="1013"/>
        <v>252.43334810365158</v>
      </c>
      <c r="FE374" s="146">
        <f t="shared" si="1014"/>
        <v>252.88242385333476</v>
      </c>
      <c r="FF374" s="146">
        <f t="shared" si="1015"/>
        <v>253.37758476052812</v>
      </c>
      <c r="FG374" s="146">
        <f t="shared" si="1016"/>
        <v>253.91848967480897</v>
      </c>
      <c r="FH374" s="146">
        <f t="shared" si="1017"/>
        <v>254.50477162717502</v>
      </c>
      <c r="FI374" s="146">
        <f t="shared" si="1018"/>
        <v>255.13603946775197</v>
      </c>
      <c r="FJ374" s="146">
        <f t="shared" si="1019"/>
        <v>255.81187957364108</v>
      </c>
      <c r="FK374" s="146">
        <f t="shared" si="1020"/>
        <v>256.5318576124788</v>
      </c>
      <c r="FL374" s="146">
        <f t="shared" si="1021"/>
        <v>257.2955203473615</v>
      </c>
      <c r="FM374" s="146">
        <f t="shared" si="1022"/>
        <v>258.10239746905228</v>
      </c>
      <c r="FN374" s="146">
        <f t="shared" si="1023"/>
        <v>258.95200344181256</v>
      </c>
      <c r="FO374" s="146">
        <f t="shared" si="1024"/>
        <v>259.84383934978189</v>
      </c>
      <c r="FP374" s="146">
        <f t="shared" si="1025"/>
        <v>260.77739473153241</v>
      </c>
      <c r="FQ374" s="146">
        <f t="shared" si="1026"/>
        <v>261.75214939124504</v>
      </c>
      <c r="FR374" s="146">
        <f t="shared" si="1027"/>
        <v>262.76757517585224</v>
      </c>
      <c r="FS374" s="146">
        <f t="shared" si="1028"/>
        <v>263.82313770846775</v>
      </c>
      <c r="FT374" s="146">
        <f t="shared" si="1029"/>
        <v>264.91829806943713</v>
      </c>
      <c r="FU374" s="146">
        <f t="shared" si="1030"/>
        <v>266.05251441738659</v>
      </c>
      <c r="FV374" s="146">
        <f t="shared" si="1031"/>
        <v>267.22524354369835</v>
      </c>
      <c r="FW374" s="146">
        <f t="shared" si="1032"/>
        <v>268.43594235488808</v>
      </c>
      <c r="FX374" s="146">
        <f t="shared" si="1033"/>
        <v>269.6840692783714</v>
      </c>
      <c r="FY374" s="146">
        <f t="shared" si="1034"/>
        <v>270.96908558810253</v>
      </c>
      <c r="FZ374" s="146">
        <f t="shared" si="1035"/>
        <v>272.29045664749481</v>
      </c>
      <c r="GA374" s="146">
        <f t="shared" si="1036"/>
        <v>273.64765306792236</v>
      </c>
      <c r="GB374" s="146">
        <f t="shared" si="1037"/>
        <v>275.04015178192117</v>
      </c>
      <c r="GC374" s="146">
        <f t="shared" si="1038"/>
        <v>276.46743703095609</v>
      </c>
      <c r="GD374" s="146">
        <f t="shared" si="1039"/>
        <v>277.92900126831137</v>
      </c>
      <c r="GE374" s="146">
        <f t="shared" si="1040"/>
        <v>279.42434597826326</v>
      </c>
      <c r="GF374" s="146">
        <f t="shared" si="1041"/>
        <v>280.95298241324105</v>
      </c>
      <c r="GG374" s="146">
        <f t="shared" si="1042"/>
        <v>282.5144322511419</v>
      </c>
      <c r="GH374" s="146">
        <f t="shared" si="1043"/>
        <v>284.10822817536865</v>
      </c>
      <c r="GI374" s="146">
        <f t="shared" si="1044"/>
        <v>285.73391438048901</v>
      </c>
      <c r="GJ374" s="355">
        <f t="shared" si="1045"/>
        <v>287.39104700668355</v>
      </c>
      <c r="GK374" s="146">
        <f t="shared" si="1046"/>
        <v>289.07919450636143</v>
      </c>
      <c r="GL374" s="146">
        <f t="shared" si="1047"/>
        <v>290.79793794647884</v>
      </c>
      <c r="GM374" s="146">
        <f t="shared" si="1048"/>
        <v>292.54687125020087</v>
      </c>
      <c r="GN374" s="146">
        <f t="shared" si="1049"/>
        <v>294.32560138161125</v>
      </c>
      <c r="GO374" s="146">
        <f t="shared" si="1050"/>
        <v>296.13374847719575</v>
      </c>
      <c r="GP374" s="146">
        <f t="shared" si="1051"/>
        <v>297.97094592781167</v>
      </c>
      <c r="GQ374" s="146">
        <f t="shared" si="1052"/>
        <v>299.83684041481314</v>
      </c>
      <c r="GR374" s="146">
        <f t="shared" si="1053"/>
        <v>301.731091903932</v>
      </c>
      <c r="GS374" s="146">
        <f t="shared" si="1054"/>
        <v>303.6533736004198</v>
      </c>
      <c r="GT374" s="146">
        <f t="shared" si="1055"/>
        <v>305.6033718688484</v>
      </c>
      <c r="GU374" s="146">
        <f t="shared" si="1056"/>
        <v>307.58078612084182</v>
      </c>
      <c r="GV374" s="146">
        <f t="shared" si="1057"/>
        <v>309.58532867387015</v>
      </c>
      <c r="GW374" s="146">
        <f t="shared" si="1058"/>
        <v>311.61672458409623</v>
      </c>
      <c r="GX374" s="146">
        <f t="shared" si="1059"/>
        <v>313.67471145611205</v>
      </c>
      <c r="GY374" s="146">
        <f t="shared" si="1060"/>
        <v>315.75903923224217</v>
      </c>
      <c r="GZ374" s="146">
        <f t="shared" si="1061"/>
        <v>317.86946996394215</v>
      </c>
      <c r="HA374" s="146">
        <f t="shared" si="1062"/>
        <v>320.00577756765261</v>
      </c>
      <c r="HB374" s="146">
        <f t="shared" si="1063"/>
        <v>322.16774756732229</v>
      </c>
      <c r="HC374" s="146">
        <f t="shared" si="1064"/>
        <v>324.35517682565302</v>
      </c>
      <c r="HF374" s="267">
        <v>179.69747423184526</v>
      </c>
      <c r="HG374" s="273">
        <v>18000</v>
      </c>
      <c r="HH374" s="146">
        <f t="shared" si="1126"/>
        <v>13.245912803268492</v>
      </c>
      <c r="HI374" s="146">
        <f t="shared" si="1127"/>
        <v>26.48955113863747</v>
      </c>
      <c r="HJ374" s="146">
        <f t="shared" si="1128"/>
        <v>39.728647163931022</v>
      </c>
      <c r="HK374" s="146">
        <f t="shared" si="1129"/>
        <v>52.960946242313476</v>
      </c>
      <c r="HL374" s="146">
        <f t="shared" si="1130"/>
        <v>66.184213430292104</v>
      </c>
      <c r="HM374" s="146">
        <f t="shared" si="1131"/>
        <v>79.39623982992299</v>
      </c>
      <c r="HN374" s="146">
        <f t="shared" si="1132"/>
        <v>92.594848762488212</v>
      </c>
      <c r="HO374" s="146">
        <f t="shared" si="1133"/>
        <v>105.77790172360605</v>
      </c>
      <c r="HP374" s="146">
        <f t="shared" si="1134"/>
        <v>118.94330408214634</v>
      </c>
      <c r="HQ374" s="146">
        <f t="shared" si="1135"/>
        <v>132.08901048877297</v>
      </c>
      <c r="HR374" s="146">
        <f t="shared" si="1136"/>
        <v>145.21302996332471</v>
      </c>
      <c r="HS374" s="146">
        <f t="shared" si="1137"/>
        <v>158.31343063422901</v>
      </c>
      <c r="HT374" s="146">
        <f t="shared" si="1138"/>
        <v>171.38834410710393</v>
      </c>
      <c r="HU374" s="146">
        <f t="shared" si="1139"/>
        <v>184.43596944395964</v>
      </c>
      <c r="HV374" s="146">
        <f t="shared" si="1140"/>
        <v>197.45457673868913</v>
      </c>
      <c r="HW374" s="146">
        <f t="shared" si="1141"/>
        <v>210.44251027883359</v>
      </c>
      <c r="HX374" s="146">
        <f t="shared" si="1142"/>
        <v>223.3981912877548</v>
      </c>
      <c r="HY374" s="146">
        <f t="shared" si="1143"/>
        <v>236.320120245483</v>
      </c>
      <c r="HZ374" s="146">
        <f t="shared" si="1144"/>
        <v>249.20687879033721</v>
      </c>
      <c r="IA374" s="146">
        <f t="shared" si="1145"/>
        <v>262.05713120713256</v>
      </c>
      <c r="IB374" s="146">
        <f t="shared" si="1146"/>
        <v>274.86962551103176</v>
      </c>
      <c r="IC374" s="146">
        <f t="shared" si="1147"/>
        <v>287.64319413929701</v>
      </c>
      <c r="ID374" s="146">
        <f t="shared" si="1148"/>
        <v>300.37675426577249</v>
      </c>
      <c r="IE374" s="146">
        <f t="shared" si="1149"/>
        <v>313.06930775539104</v>
      </c>
      <c r="IF374" s="146">
        <f t="shared" si="1150"/>
        <v>325.71994077793784</v>
      </c>
      <c r="IG374" s="146">
        <f t="shared" si="1151"/>
        <v>338.32782310198172</v>
      </c>
      <c r="IH374" s="146">
        <f t="shared" si="1152"/>
        <v>350.89220709112692</v>
      </c>
      <c r="II374" s="146">
        <f t="shared" si="1153"/>
        <v>363.41242642573582</v>
      </c>
      <c r="IJ374" s="146">
        <f t="shared" si="1154"/>
        <v>375.887894573822</v>
      </c>
      <c r="IK374" s="146">
        <f t="shared" si="1155"/>
        <v>388.31810303518489</v>
      </c>
      <c r="IL374" s="146">
        <f t="shared" si="1156"/>
        <v>400.70261938282658</v>
      </c>
      <c r="IM374" s="146">
        <f t="shared" si="1157"/>
        <v>413.04108512550738</v>
      </c>
      <c r="IN374" s="146">
        <f t="shared" si="1158"/>
        <v>425.33321341482883</v>
      </c>
      <c r="IO374" s="146">
        <f t="shared" si="1159"/>
        <v>437.57878661955039</v>
      </c>
      <c r="IP374" s="146">
        <f t="shared" si="1160"/>
        <v>449.77765378908401</v>
      </c>
      <c r="IQ374" s="146">
        <f t="shared" si="1161"/>
        <v>461.92972802707152</v>
      </c>
      <c r="IR374" s="146">
        <f t="shared" si="1162"/>
        <v>474.03498379494198</v>
      </c>
      <c r="IS374" s="146">
        <f t="shared" si="1163"/>
        <v>486.09345416412003</v>
      </c>
      <c r="IT374" s="146">
        <f t="shared" si="1164"/>
        <v>498.10522803436089</v>
      </c>
      <c r="IU374" s="146">
        <f t="shared" si="1165"/>
        <v>510.07044733440108</v>
      </c>
      <c r="IV374" s="355">
        <f t="shared" si="1166"/>
        <v>521.98930421980924</v>
      </c>
      <c r="IW374" s="146">
        <f t="shared" si="1167"/>
        <v>533.86203828164196</v>
      </c>
      <c r="IX374" s="146">
        <f t="shared" si="1168"/>
        <v>545.68893377819575</v>
      </c>
      <c r="IY374" s="146">
        <f t="shared" si="1169"/>
        <v>557.4703169009</v>
      </c>
      <c r="IZ374" s="146">
        <f t="shared" si="1170"/>
        <v>569.20655308415371</v>
      </c>
      <c r="JA374" s="146">
        <f t="shared" si="1171"/>
        <v>580.89804436774352</v>
      </c>
      <c r="JB374" s="146">
        <f t="shared" si="1172"/>
        <v>592.54522681933065</v>
      </c>
      <c r="JC374" s="146">
        <f t="shared" si="1173"/>
        <v>604.14856802343968</v>
      </c>
      <c r="JD374" s="146">
        <f t="shared" si="1174"/>
        <v>615.70856464237238</v>
      </c>
      <c r="JE374" s="146">
        <f t="shared" si="1175"/>
        <v>627.22574005351953</v>
      </c>
      <c r="JF374" s="146">
        <f t="shared" si="1176"/>
        <v>638.70064206667769</v>
      </c>
      <c r="JG374" s="146">
        <f t="shared" si="1177"/>
        <v>650.13384072418512</v>
      </c>
      <c r="JH374" s="146">
        <f t="shared" si="1178"/>
        <v>661.52592618592121</v>
      </c>
      <c r="JI374" s="146">
        <f t="shared" si="1179"/>
        <v>672.87750670057528</v>
      </c>
      <c r="JJ374" s="146">
        <f t="shared" si="1180"/>
        <v>684.18920666397082</v>
      </c>
      <c r="JK374" s="146">
        <f t="shared" si="1181"/>
        <v>695.46166476467693</v>
      </c>
      <c r="JL374" s="146">
        <f t="shared" si="1182"/>
        <v>706.69553221668332</v>
      </c>
      <c r="JM374" s="146">
        <f t="shared" si="1183"/>
        <v>717.89147107844497</v>
      </c>
      <c r="JN374" s="146">
        <f t="shared" si="1184"/>
        <v>729.05015265727513</v>
      </c>
      <c r="JO374" s="146">
        <f t="shared" si="1185"/>
        <v>740.17225599769336</v>
      </c>
      <c r="JQ374" s="267">
        <v>189.67437569387619</v>
      </c>
      <c r="JR374" s="273">
        <v>19000</v>
      </c>
      <c r="JS374" s="147">
        <f t="shared" si="1065"/>
        <v>101.18572216402029</v>
      </c>
      <c r="JT374" s="147">
        <f t="shared" si="1066"/>
        <v>111.25739460917279</v>
      </c>
      <c r="JU374" s="147">
        <f t="shared" si="1067"/>
        <v>121.37678944749902</v>
      </c>
      <c r="JV374" s="147">
        <f t="shared" si="1068"/>
        <v>131.54381813597016</v>
      </c>
      <c r="JW374" s="147">
        <f t="shared" si="1069"/>
        <v>141.75835733572853</v>
      </c>
      <c r="JX374" s="147">
        <f t="shared" si="1070"/>
        <v>152.0202495257341</v>
      </c>
      <c r="JY374" s="147">
        <f t="shared" si="1071"/>
        <v>162.32930378083935</v>
      </c>
      <c r="JZ374" s="147">
        <f t="shared" si="1072"/>
        <v>172.68529670639015</v>
      </c>
      <c r="KA374" s="147">
        <f t="shared" si="1073"/>
        <v>183.08797351997731</v>
      </c>
      <c r="KB374" s="147">
        <f t="shared" si="1074"/>
        <v>193.53704926966049</v>
      </c>
      <c r="KC374" s="147">
        <f t="shared" si="1075"/>
        <v>204.03221017685385</v>
      </c>
      <c r="KD374" s="147">
        <f t="shared" si="1076"/>
        <v>214.5731150911347</v>
      </c>
      <c r="KE374" s="147">
        <f t="shared" si="1077"/>
        <v>225.15939704350075</v>
      </c>
      <c r="KF374" s="147">
        <f t="shared" si="1078"/>
        <v>235.7906648840777</v>
      </c>
      <c r="KG374" s="147">
        <f t="shared" si="1079"/>
        <v>246.46650498996684</v>
      </c>
      <c r="KH374" s="147">
        <f t="shared" si="1080"/>
        <v>257.18648302880456</v>
      </c>
      <c r="KI374" s="147">
        <f t="shared" si="1081"/>
        <v>267.95014576368726</v>
      </c>
      <c r="KJ374" s="147">
        <f t="shared" si="1082"/>
        <v>278.75702288537803</v>
      </c>
      <c r="KK374" s="147">
        <f t="shared" si="1083"/>
        <v>289.60662885813832</v>
      </c>
      <c r="KL374" s="147">
        <f t="shared" si="1084"/>
        <v>300.49846476610765</v>
      </c>
      <c r="KM374" s="147">
        <f t="shared" si="1085"/>
        <v>311.43202014785817</v>
      </c>
      <c r="KN374" s="147">
        <f t="shared" si="1086"/>
        <v>322.4067748075708</v>
      </c>
      <c r="KO374" s="147">
        <f t="shared" si="1087"/>
        <v>333.422200592178</v>
      </c>
      <c r="KP374" s="147">
        <f t="shared" si="1088"/>
        <v>344.47776312479351</v>
      </c>
      <c r="KQ374" s="147">
        <f t="shared" si="1089"/>
        <v>355.57292348576289</v>
      </c>
      <c r="KR374" s="147">
        <f t="shared" si="1090"/>
        <v>366.70713983371235</v>
      </c>
      <c r="KS374" s="147">
        <f t="shared" si="1091"/>
        <v>377.87986896002411</v>
      </c>
      <c r="KT374" s="147">
        <f t="shared" si="1092"/>
        <v>389.09056777121384</v>
      </c>
      <c r="KU374" s="147">
        <f t="shared" si="1093"/>
        <v>400.33869469469715</v>
      </c>
      <c r="KV374" s="147">
        <f t="shared" si="1094"/>
        <v>411.62371100442829</v>
      </c>
      <c r="KW374" s="147">
        <f t="shared" si="1095"/>
        <v>422.94508206382056</v>
      </c>
      <c r="KX374" s="147">
        <f t="shared" si="1096"/>
        <v>434.30227848424812</v>
      </c>
      <c r="KY374" s="147">
        <f t="shared" si="1097"/>
        <v>445.69477719824692</v>
      </c>
      <c r="KZ374" s="147">
        <f t="shared" si="1098"/>
        <v>457.12206244728185</v>
      </c>
      <c r="LA374" s="147">
        <f t="shared" si="1099"/>
        <v>468.58362668463712</v>
      </c>
      <c r="LB374" s="147">
        <f t="shared" si="1100"/>
        <v>480.07897139458902</v>
      </c>
      <c r="LC374" s="147">
        <f t="shared" si="1101"/>
        <v>491.6076078295668</v>
      </c>
      <c r="LD374" s="147">
        <f t="shared" si="1102"/>
        <v>503.16905766746765</v>
      </c>
      <c r="LE374" s="147">
        <f t="shared" si="1103"/>
        <v>514.76285359169447</v>
      </c>
      <c r="LF374" s="147">
        <f t="shared" si="1104"/>
        <v>526.38853979681471</v>
      </c>
      <c r="LG374" s="358">
        <f t="shared" si="1105"/>
        <v>538.04567242300936</v>
      </c>
      <c r="LH374" s="147">
        <f t="shared" si="1106"/>
        <v>549.73381992268719</v>
      </c>
      <c r="LI374" s="147">
        <f t="shared" si="1107"/>
        <v>561.45256336280454</v>
      </c>
      <c r="LJ374" s="147">
        <f t="shared" si="1108"/>
        <v>573.20149666652662</v>
      </c>
      <c r="LK374" s="147">
        <f t="shared" si="1109"/>
        <v>584.98022679793701</v>
      </c>
      <c r="LL374" s="147">
        <f t="shared" si="1110"/>
        <v>596.78837389352157</v>
      </c>
      <c r="LM374" s="147">
        <f t="shared" si="1111"/>
        <v>608.62557134413737</v>
      </c>
      <c r="LN374" s="147">
        <f t="shared" si="1112"/>
        <v>620.49146583113884</v>
      </c>
      <c r="LO374" s="147">
        <f t="shared" si="1113"/>
        <v>632.38571732025775</v>
      </c>
      <c r="LP374" s="147">
        <f t="shared" si="1114"/>
        <v>644.3079990167455</v>
      </c>
      <c r="LQ374" s="147">
        <f t="shared" si="1115"/>
        <v>656.25799728517416</v>
      </c>
      <c r="LR374" s="147">
        <f t="shared" si="1116"/>
        <v>668.23541153716758</v>
      </c>
      <c r="LS374" s="147">
        <f t="shared" si="1117"/>
        <v>680.23995409019585</v>
      </c>
      <c r="LT374" s="147">
        <f t="shared" si="1118"/>
        <v>692.27135000042199</v>
      </c>
      <c r="LU374" s="147">
        <f t="shared" si="1119"/>
        <v>704.32933687243781</v>
      </c>
      <c r="LV374" s="147">
        <f t="shared" si="1120"/>
        <v>716.41366464856787</v>
      </c>
      <c r="LW374" s="147">
        <f t="shared" si="1121"/>
        <v>728.52409538026791</v>
      </c>
      <c r="LX374" s="147">
        <f t="shared" si="1122"/>
        <v>740.66040298397843</v>
      </c>
      <c r="LY374" s="147">
        <f t="shared" si="1123"/>
        <v>752.82237298364805</v>
      </c>
      <c r="LZ374" s="147">
        <f t="shared" si="1124"/>
        <v>765.00980224197883</v>
      </c>
      <c r="MC374" s="267">
        <v>180</v>
      </c>
      <c r="MD374" s="273">
        <v>18000</v>
      </c>
      <c r="ME374" s="145">
        <f t="shared" si="1198"/>
        <v>2.1392157873663213E-2</v>
      </c>
      <c r="MF374" s="145">
        <f t="shared" si="1198"/>
        <v>4.2780642480175442E-2</v>
      </c>
      <c r="MG374" s="145">
        <f t="shared" si="1198"/>
        <v>6.4161791252933684E-2</v>
      </c>
      <c r="MH374" s="145">
        <f t="shared" si="1198"/>
        <v>8.5531962951968077E-2</v>
      </c>
      <c r="MI374" s="145">
        <f t="shared" si="1198"/>
        <v>0.10688754814207055</v>
      </c>
      <c r="MJ374" s="145">
        <f t="shared" si="1198"/>
        <v>0.12822497945161149</v>
      </c>
      <c r="MK374" s="145">
        <f t="shared" si="1198"/>
        <v>0.14954074154303235</v>
      </c>
      <c r="ML374" s="145">
        <f t="shared" si="1198"/>
        <v>0.17083138073035264</v>
      </c>
      <c r="MM374" s="145">
        <f t="shared" si="1198"/>
        <v>0.19209351418292203</v>
      </c>
      <c r="MN374" s="145">
        <f t="shared" si="1198"/>
        <v>0.21332383866021976</v>
      </c>
      <c r="MO374" s="145">
        <f t="shared" si="1199"/>
        <v>0.23451913872797839</v>
      </c>
      <c r="MP374" s="145">
        <f t="shared" si="1199"/>
        <v>0.25567629441233986</v>
      </c>
      <c r="MQ374" s="145">
        <f t="shared" si="1199"/>
        <v>0.27679228825515068</v>
      </c>
      <c r="MR374" s="145">
        <f t="shared" si="1199"/>
        <v>0.29786421174037486</v>
      </c>
      <c r="MS374" s="145">
        <f t="shared" si="1199"/>
        <v>0.31888927106851395</v>
      </c>
      <c r="MT374" s="145">
        <f t="shared" si="1199"/>
        <v>0.33986479226285982</v>
      </c>
      <c r="MU374" s="145">
        <f t="shared" si="1199"/>
        <v>0.36078822559810531</v>
      </c>
      <c r="MV374" s="145">
        <f t="shared" si="1199"/>
        <v>0.38165714934851469</v>
      </c>
      <c r="MW374" s="145">
        <f t="shared" si="1199"/>
        <v>0.4024692728590421</v>
      </c>
      <c r="MX374" s="145">
        <f t="shared" si="1199"/>
        <v>0.42322243894878692</v>
      </c>
      <c r="MY374" s="145">
        <f t="shared" si="1200"/>
        <v>0.44391462566141493</v>
      </c>
      <c r="MZ374" s="145">
        <f t="shared" si="1200"/>
        <v>0.46454394738233817</v>
      </c>
      <c r="NA374" s="145">
        <f t="shared" si="1200"/>
        <v>0.48510865534660402</v>
      </c>
      <c r="NB374" s="145">
        <f t="shared" si="1200"/>
        <v>0.50560713756542375</v>
      </c>
      <c r="NC374" s="145">
        <f t="shared" si="1200"/>
        <v>0.52603791820240031</v>
      </c>
      <c r="ND374" s="145">
        <f t="shared" si="1200"/>
        <v>0.54639965643322741</v>
      </c>
      <c r="NE374" s="145">
        <f t="shared" si="1200"/>
        <v>0.56669114482463512</v>
      </c>
      <c r="NF374" s="145">
        <f t="shared" si="1200"/>
        <v>0.58691130726997098</v>
      </c>
      <c r="NG374" s="145">
        <f t="shared" si="1200"/>
        <v>0.60705919651969209</v>
      </c>
      <c r="NH374" s="145">
        <f t="shared" si="1200"/>
        <v>0.62713399134564063</v>
      </c>
      <c r="NI374" s="145">
        <f t="shared" si="1201"/>
        <v>0.64713499337793101</v>
      </c>
      <c r="NJ374" s="145">
        <f t="shared" si="1201"/>
        <v>0.66706162365297572</v>
      </c>
      <c r="NK374" s="145">
        <f t="shared" si="1201"/>
        <v>0.68691341891042301</v>
      </c>
      <c r="NL374" s="145">
        <f t="shared" si="1201"/>
        <v>0.70669002767567657</v>
      </c>
      <c r="NM374" s="145">
        <f t="shared" si="1201"/>
        <v>0.72639120616343755</v>
      </c>
      <c r="NN374" s="145">
        <f t="shared" si="1201"/>
        <v>0.74601681403603037</v>
      </c>
      <c r="NO374" s="145">
        <f t="shared" si="1201"/>
        <v>0.76556681004864624</v>
      </c>
      <c r="NP374" s="145">
        <f t="shared" si="1201"/>
        <v>0.78504124761165772</v>
      </c>
      <c r="NQ374" s="145">
        <f t="shared" si="1201"/>
        <v>0.80444027029822784</v>
      </c>
      <c r="NR374" s="145">
        <f t="shared" si="1201"/>
        <v>0.82376410732335925</v>
      </c>
      <c r="NS374" s="145">
        <f t="shared" si="1202"/>
        <v>0.84301306901842155</v>
      </c>
      <c r="NT374" s="145">
        <f t="shared" si="1202"/>
        <v>0.86218754232312811</v>
      </c>
      <c r="NU374" s="145">
        <f t="shared" si="1202"/>
        <v>0.88128798631481486</v>
      </c>
      <c r="NV374" s="145">
        <f t="shared" si="1202"/>
        <v>0.90031492779285405</v>
      </c>
      <c r="NW374" s="145">
        <f t="shared" si="1202"/>
        <v>0.91926895693404032</v>
      </c>
      <c r="NX374" s="145">
        <f t="shared" si="1202"/>
        <v>0.93815072303289271</v>
      </c>
      <c r="NY374" s="145">
        <f t="shared" si="1202"/>
        <v>0.95696093033897056</v>
      </c>
      <c r="NZ374" s="145">
        <f t="shared" si="1202"/>
        <v>0.97570033400158807</v>
      </c>
      <c r="OA374" s="145">
        <f t="shared" si="1202"/>
        <v>0.99436973613068869</v>
      </c>
      <c r="OB374" s="145">
        <f t="shared" si="1202"/>
        <v>1.012969981981102</v>
      </c>
      <c r="OC374" s="145">
        <f t="shared" si="1203"/>
        <v>1.0315019562660093</v>
      </c>
      <c r="OD374" s="145">
        <f t="shared" si="1203"/>
        <v>1.0499665796041608</v>
      </c>
      <c r="OE374" s="145">
        <f t="shared" si="1203"/>
        <v>1.0683648051041497</v>
      </c>
      <c r="OF374" s="145">
        <f t="shared" si="1203"/>
        <v>1.0866976150880081</v>
      </c>
      <c r="OG374" s="145">
        <f t="shared" si="1203"/>
        <v>1.1049660179554011</v>
      </c>
      <c r="OH374" s="145">
        <f t="shared" si="1203"/>
        <v>1.1231710451887871</v>
      </c>
      <c r="OI374" s="145">
        <f t="shared" si="1203"/>
        <v>1.1413137484991869</v>
      </c>
      <c r="OJ374" s="145">
        <f t="shared" si="1203"/>
        <v>1.1593951971114402</v>
      </c>
      <c r="OK374" s="145">
        <f t="shared" si="1203"/>
        <v>1.1774164751872984</v>
      </c>
      <c r="OL374" s="145">
        <f t="shared" si="1203"/>
        <v>1.1953786793841066</v>
      </c>
    </row>
    <row r="375" spans="55:402">
      <c r="BC375"/>
      <c r="BD375"/>
      <c r="BH375" s="173"/>
      <c r="BI375" s="182"/>
      <c r="BJ375" s="91">
        <f t="shared" si="1204"/>
        <v>0</v>
      </c>
      <c r="BK375" s="193">
        <f t="shared" si="1204"/>
        <v>0</v>
      </c>
      <c r="BL375" s="91">
        <f t="shared" si="1204"/>
        <v>288.14999999999998</v>
      </c>
      <c r="BM375" s="116">
        <f t="shared" si="1204"/>
        <v>0</v>
      </c>
      <c r="BN375" s="116"/>
      <c r="BO375" s="107" t="s">
        <v>12</v>
      </c>
      <c r="BP375" s="217">
        <v>19000</v>
      </c>
      <c r="BQ375" s="220">
        <v>5.7911999999999999</v>
      </c>
      <c r="BR375" s="284">
        <v>190</v>
      </c>
      <c r="BS375" s="113"/>
      <c r="BT375" s="104"/>
      <c r="BU375" s="256"/>
      <c r="BV375" s="213">
        <f t="shared" si="1193"/>
        <v>-22.642800000000278</v>
      </c>
      <c r="BW375" s="215">
        <f t="shared" si="1194"/>
        <v>250.5071999999997</v>
      </c>
      <c r="BX375" s="117"/>
      <c r="BY375" s="101">
        <f t="shared" si="1125"/>
        <v>616.76069340058325</v>
      </c>
      <c r="BZ375" s="113"/>
      <c r="CA375" s="141">
        <f t="shared" si="1195"/>
        <v>0.4791273945575994</v>
      </c>
      <c r="CB375" s="163">
        <f t="shared" si="1196"/>
        <v>0.55112411436386821</v>
      </c>
      <c r="CC375" s="159">
        <f t="shared" si="1197"/>
        <v>0.86936387298282047</v>
      </c>
      <c r="CD375" s="170"/>
      <c r="CH375" s="267">
        <v>199.65044562506483</v>
      </c>
      <c r="CI375" s="273">
        <v>20000</v>
      </c>
      <c r="CJ375" s="145">
        <f t="shared" si="945"/>
        <v>2.2300023990811001E-2</v>
      </c>
      <c r="CK375" s="145">
        <f t="shared" si="946"/>
        <v>4.4595556020942166E-2</v>
      </c>
      <c r="CL375" s="145">
        <f t="shared" si="947"/>
        <v>6.6882118413601158E-2</v>
      </c>
      <c r="CM375" s="145">
        <f t="shared" si="948"/>
        <v>8.9155261950014109E-2</v>
      </c>
      <c r="CN375" s="145">
        <f t="shared" si="949"/>
        <v>0.11141057982531839</v>
      </c>
      <c r="CO375" s="145">
        <f t="shared" si="950"/>
        <v>0.13364372128131613</v>
      </c>
      <c r="CP375" s="145">
        <f t="shared" si="951"/>
        <v>0.15585040481548382</v>
      </c>
      <c r="CQ375" s="145">
        <f t="shared" si="952"/>
        <v>0.17802643087189754</v>
      </c>
      <c r="CR375" s="145">
        <f t="shared" si="953"/>
        <v>0.20016769392685588</v>
      </c>
      <c r="CS375" s="145">
        <f t="shared" si="954"/>
        <v>0.22227019389035457</v>
      </c>
      <c r="CT375" s="145">
        <f t="shared" si="955"/>
        <v>0.2443300467537618</v>
      </c>
      <c r="CU375" s="145">
        <f t="shared" si="956"/>
        <v>0.26634349442410588</v>
      </c>
      <c r="CV375" s="145">
        <f t="shared" si="957"/>
        <v>0.28830691369557748</v>
      </c>
      <c r="CW375" s="145">
        <f t="shared" si="958"/>
        <v>0.31021682431967318</v>
      </c>
      <c r="CX375" s="145">
        <f t="shared" si="959"/>
        <v>0.33206989614613769</v>
      </c>
      <c r="CY375" s="145">
        <f t="shared" si="960"/>
        <v>0.3538629553175211</v>
      </c>
      <c r="CZ375" s="145">
        <f t="shared" si="961"/>
        <v>0.37559298951043013</v>
      </c>
      <c r="DA375" s="145">
        <f t="shared" si="962"/>
        <v>0.39725715222650143</v>
      </c>
      <c r="DB375" s="145">
        <f t="shared" si="963"/>
        <v>0.41885276614535732</v>
      </c>
      <c r="DC375" s="145">
        <f t="shared" si="964"/>
        <v>0.44037732556038212</v>
      </c>
      <c r="DD375" s="145">
        <f t="shared" si="965"/>
        <v>0.46182849792578873</v>
      </c>
      <c r="DE375" s="145">
        <f t="shared" si="966"/>
        <v>0.48320412455042672</v>
      </c>
      <c r="DF375" s="145">
        <f t="shared" si="967"/>
        <v>0.50450222047954063</v>
      </c>
      <c r="DG375" s="145">
        <f t="shared" si="968"/>
        <v>0.52572097361074754</v>
      </c>
      <c r="DH375" s="145">
        <f t="shared" si="969"/>
        <v>0.54685874309442684</v>
      </c>
      <c r="DI375" s="145">
        <f t="shared" si="970"/>
        <v>0.56791405707184195</v>
      </c>
      <c r="DJ375" s="145">
        <f t="shared" si="971"/>
        <v>0.58888560980639038</v>
      </c>
      <c r="DK375" s="145">
        <f t="shared" si="972"/>
        <v>0.60977225826479897</v>
      </c>
      <c r="DL375" s="145">
        <f t="shared" si="973"/>
        <v>0.63057301820548772</v>
      </c>
      <c r="DM375" s="145">
        <f t="shared" si="974"/>
        <v>0.65128705983125701</v>
      </c>
      <c r="DN375" s="145">
        <f t="shared" si="975"/>
        <v>0.6719137030624962</v>
      </c>
      <c r="DO375" s="145">
        <f t="shared" si="976"/>
        <v>0.69245241248579392</v>
      </c>
      <c r="DP375" s="145">
        <f t="shared" si="977"/>
        <v>0.71290279203092943</v>
      </c>
      <c r="DQ375" s="145">
        <f t="shared" si="978"/>
        <v>0.7332645794268936</v>
      </c>
      <c r="DR375" s="145">
        <f t="shared" si="979"/>
        <v>0.75353764048505134</v>
      </c>
      <c r="DS375" s="145">
        <f t="shared" si="980"/>
        <v>0.77372196325459053</v>
      </c>
      <c r="DT375" s="145">
        <f t="shared" si="981"/>
        <v>0.79381765209244648</v>
      </c>
      <c r="DU375" s="145">
        <f t="shared" si="982"/>
        <v>0.81382492168663934</v>
      </c>
      <c r="DV375" s="145">
        <f t="shared" si="983"/>
        <v>0.83374409106874647</v>
      </c>
      <c r="DW375" s="145">
        <f t="shared" si="984"/>
        <v>0.85357557764799163</v>
      </c>
      <c r="DX375" s="145">
        <f t="shared" si="985"/>
        <v>0.87331989129615917</v>
      </c>
      <c r="DY375" s="145">
        <f t="shared" si="986"/>
        <v>0.89297762850942519</v>
      </c>
      <c r="DZ375" s="145">
        <f t="shared" si="987"/>
        <v>0.91254946667010872</v>
      </c>
      <c r="EA375" s="145">
        <f t="shared" si="988"/>
        <v>0.93203615842839027</v>
      </c>
      <c r="EB375" s="145">
        <f t="shared" si="989"/>
        <v>0.95143852622128788</v>
      </c>
      <c r="EC375" s="145">
        <f t="shared" si="990"/>
        <v>0.97075745694349991</v>
      </c>
      <c r="ED375" s="145">
        <f t="shared" si="991"/>
        <v>0.98999389678228444</v>
      </c>
      <c r="EE375" s="145">
        <f t="shared" si="992"/>
        <v>1.009148846226229</v>
      </c>
      <c r="EF375" s="145">
        <f t="shared" si="993"/>
        <v>1.0282233552556752</v>
      </c>
      <c r="EG375" s="145">
        <f t="shared" si="994"/>
        <v>1.047218518720596</v>
      </c>
      <c r="EH375" s="145">
        <f t="shared" si="995"/>
        <v>1.066135471909994</v>
      </c>
      <c r="EI375" s="145">
        <f t="shared" si="996"/>
        <v>1.084975386315306</v>
      </c>
      <c r="EJ375" s="145">
        <f t="shared" si="997"/>
        <v>1.1037394655888413</v>
      </c>
      <c r="EK375" s="145">
        <f t="shared" si="998"/>
        <v>1.1224289416970776</v>
      </c>
      <c r="EL375" s="145">
        <f t="shared" si="999"/>
        <v>1.1410450712675024</v>
      </c>
      <c r="EM375" s="145">
        <f t="shared" si="1000"/>
        <v>1.1595891321267029</v>
      </c>
      <c r="EN375" s="145">
        <f t="shared" si="1001"/>
        <v>1.1780624200266359</v>
      </c>
      <c r="EO375" s="145">
        <f t="shared" si="1002"/>
        <v>1.1964662455552204</v>
      </c>
      <c r="EP375" s="145">
        <f t="shared" si="1003"/>
        <v>1.2148019312268765</v>
      </c>
      <c r="EQ375" s="145">
        <f t="shared" si="1004"/>
        <v>1.2330708087480755</v>
      </c>
      <c r="ET375" s="267">
        <v>199.65044562506483</v>
      </c>
      <c r="EU375" s="273">
        <v>20000</v>
      </c>
      <c r="EV375" s="146">
        <f t="shared" si="1005"/>
        <v>248.55071795209182</v>
      </c>
      <c r="EW375" s="146">
        <f t="shared" si="1006"/>
        <v>248.62485189332631</v>
      </c>
      <c r="EX375" s="146">
        <f t="shared" si="1007"/>
        <v>248.74834218357756</v>
      </c>
      <c r="EY375" s="146">
        <f t="shared" si="1008"/>
        <v>248.92108977148428</v>
      </c>
      <c r="EZ375" s="146">
        <f t="shared" si="1009"/>
        <v>249.14295671371121</v>
      </c>
      <c r="FA375" s="146">
        <f t="shared" si="1010"/>
        <v>249.41376689397427</v>
      </c>
      <c r="FB375" s="146">
        <f t="shared" si="1011"/>
        <v>249.73330693406601</v>
      </c>
      <c r="FC375" s="146">
        <f t="shared" si="1012"/>
        <v>250.10132728715479</v>
      </c>
      <c r="FD375" s="146">
        <f t="shared" si="1013"/>
        <v>250.51754350184146</v>
      </c>
      <c r="FE375" s="146">
        <f t="shared" si="1014"/>
        <v>250.98163764387814</v>
      </c>
      <c r="FF375" s="146">
        <f t="shared" si="1015"/>
        <v>251.49325986110355</v>
      </c>
      <c r="FG375" s="146">
        <f t="shared" si="1016"/>
        <v>252.05203007605178</v>
      </c>
      <c r="FH375" s="146">
        <f t="shared" si="1017"/>
        <v>252.65753978984546</v>
      </c>
      <c r="FI375" s="146">
        <f t="shared" si="1018"/>
        <v>253.30935398040762</v>
      </c>
      <c r="FJ375" s="146">
        <f t="shared" si="1019"/>
        <v>254.0070130777099</v>
      </c>
      <c r="FK375" s="146">
        <f t="shared" si="1020"/>
        <v>254.75003499871232</v>
      </c>
      <c r="FL375" s="146">
        <f t="shared" si="1021"/>
        <v>255.53791722482558</v>
      </c>
      <c r="FM375" s="146">
        <f t="shared" si="1022"/>
        <v>256.3701389051306</v>
      </c>
      <c r="FN375" s="146">
        <f t="shared" si="1023"/>
        <v>257.24616296919476</v>
      </c>
      <c r="FO375" s="146">
        <f t="shared" si="1024"/>
        <v>258.16543823410723</v>
      </c>
      <c r="FP375" s="146">
        <f t="shared" si="1025"/>
        <v>259.12740149129007</v>
      </c>
      <c r="FQ375" s="146">
        <f t="shared" si="1026"/>
        <v>260.13147955970726</v>
      </c>
      <c r="FR375" s="146">
        <f t="shared" si="1027"/>
        <v>261.17709129324885</v>
      </c>
      <c r="FS375" s="146">
        <f t="shared" si="1028"/>
        <v>262.26364953130189</v>
      </c>
      <c r="FT375" s="146">
        <f t="shared" si="1029"/>
        <v>263.39056298279235</v>
      </c>
      <c r="FU375" s="146">
        <f t="shared" si="1030"/>
        <v>264.55723803528008</v>
      </c>
      <c r="FV375" s="146">
        <f t="shared" si="1031"/>
        <v>265.76308048198024</v>
      </c>
      <c r="FW375" s="146">
        <f t="shared" si="1032"/>
        <v>267.00749716085863</v>
      </c>
      <c r="FX375" s="146">
        <f t="shared" si="1033"/>
        <v>268.28989750117466</v>
      </c>
      <c r="FY375" s="146">
        <f t="shared" si="1034"/>
        <v>269.60969497402914</v>
      </c>
      <c r="FZ375" s="146">
        <f t="shared" si="1035"/>
        <v>270.96630844457525</v>
      </c>
      <c r="GA375" s="146">
        <f t="shared" si="1036"/>
        <v>272.35916342458876</v>
      </c>
      <c r="GB375" s="146">
        <f t="shared" si="1037"/>
        <v>273.78769322504138</v>
      </c>
      <c r="GC375" s="146">
        <f t="shared" si="1038"/>
        <v>275.25134000917791</v>
      </c>
      <c r="GD375" s="146">
        <f t="shared" si="1039"/>
        <v>276.74955574737351</v>
      </c>
      <c r="GE375" s="146">
        <f t="shared" si="1040"/>
        <v>278.28180307571716</v>
      </c>
      <c r="GF375" s="146">
        <f t="shared" si="1041"/>
        <v>279.84755606086264</v>
      </c>
      <c r="GG375" s="146">
        <f t="shared" si="1042"/>
        <v>281.44630087418182</v>
      </c>
      <c r="GH375" s="146">
        <f t="shared" si="1043"/>
        <v>283.07753637867341</v>
      </c>
      <c r="GI375" s="146">
        <f t="shared" si="1044"/>
        <v>284.7407746324148</v>
      </c>
      <c r="GJ375" s="355">
        <f t="shared" si="1045"/>
        <v>286.43554131260555</v>
      </c>
      <c r="GK375" s="146">
        <f t="shared" si="1046"/>
        <v>288.16137606444408</v>
      </c>
      <c r="GL375" s="146">
        <f t="shared" si="1047"/>
        <v>289.91783277921007</v>
      </c>
      <c r="GM375" s="146">
        <f t="shared" si="1048"/>
        <v>291.70447980599505</v>
      </c>
      <c r="GN375" s="146">
        <f t="shared" si="1049"/>
        <v>293.52090010155274</v>
      </c>
      <c r="GO375" s="146">
        <f t="shared" si="1050"/>
        <v>295.36669132271589</v>
      </c>
      <c r="GP375" s="146">
        <f t="shared" si="1051"/>
        <v>297.2414658657699</v>
      </c>
      <c r="GQ375" s="146">
        <f t="shared" si="1052"/>
        <v>299.14485085708213</v>
      </c>
      <c r="GR375" s="146">
        <f t="shared" si="1053"/>
        <v>301.07648809916873</v>
      </c>
      <c r="GS375" s="146">
        <f t="shared" si="1054"/>
        <v>303.03603397623715</v>
      </c>
      <c r="GT375" s="146">
        <f t="shared" si="1055"/>
        <v>305.02315932308869</v>
      </c>
      <c r="GU375" s="146">
        <f t="shared" si="1056"/>
        <v>307.03754926109133</v>
      </c>
      <c r="GV375" s="146">
        <f t="shared" si="1057"/>
        <v>309.07890300474821</v>
      </c>
      <c r="GW375" s="146">
        <f t="shared" si="1058"/>
        <v>311.1469336422046</v>
      </c>
      <c r="GX375" s="146">
        <f t="shared" si="1059"/>
        <v>313.24136789283767</v>
      </c>
      <c r="GY375" s="146">
        <f t="shared" si="1060"/>
        <v>315.36194584488152</v>
      </c>
      <c r="GZ375" s="146">
        <f t="shared" si="1061"/>
        <v>317.50842067584711</v>
      </c>
      <c r="HA375" s="146">
        <f t="shared" si="1062"/>
        <v>319.68055835830307</v>
      </c>
      <c r="HB375" s="146">
        <f t="shared" si="1063"/>
        <v>321.87813735340029</v>
      </c>
      <c r="HC375" s="146">
        <f t="shared" si="1064"/>
        <v>324.10094829433609</v>
      </c>
      <c r="HF375" s="267">
        <v>189.67437569387619</v>
      </c>
      <c r="HG375" s="273">
        <v>19000</v>
      </c>
      <c r="HH375" s="146">
        <f t="shared" si="1126"/>
        <v>13.469794901127226</v>
      </c>
      <c r="HI375" s="146">
        <f t="shared" si="1127"/>
        <v>26.93708166120037</v>
      </c>
      <c r="HJ375" s="146">
        <f t="shared" si="1128"/>
        <v>40.399359771878409</v>
      </c>
      <c r="HK375" s="146">
        <f t="shared" si="1129"/>
        <v>53.854143934574971</v>
      </c>
      <c r="HL375" s="146">
        <f t="shared" si="1130"/>
        <v>67.298971526402028</v>
      </c>
      <c r="HM375" s="146">
        <f t="shared" si="1131"/>
        <v>80.731409901811872</v>
      </c>
      <c r="HN375" s="146">
        <f t="shared" si="1132"/>
        <v>94.149063478416252</v>
      </c>
      <c r="HO375" s="146">
        <f t="shared" si="1133"/>
        <v>107.54958055874688</v>
      </c>
      <c r="HP375" s="146">
        <f t="shared" si="1134"/>
        <v>120.93065984300713</v>
      </c>
      <c r="HQ375" s="146">
        <f t="shared" si="1135"/>
        <v>134.2900565920587</v>
      </c>
      <c r="HR375" s="146">
        <f t="shared" si="1136"/>
        <v>147.62558840426931</v>
      </c>
      <c r="HS375" s="146">
        <f t="shared" si="1137"/>
        <v>160.93514057484504</v>
      </c>
      <c r="HT375" s="146">
        <f t="shared" si="1138"/>
        <v>174.21667101124328</v>
      </c>
      <c r="HU375" s="146">
        <f t="shared" si="1139"/>
        <v>187.46821468354696</v>
      </c>
      <c r="HV375" s="146">
        <f t="shared" si="1140"/>
        <v>200.68788759410529</v>
      </c>
      <c r="HW375" s="146">
        <f t="shared" si="1141"/>
        <v>213.87389025594567</v>
      </c>
      <c r="HX375" s="146">
        <f t="shared" si="1142"/>
        <v>227.0245106746589</v>
      </c>
      <c r="HY375" s="146">
        <f t="shared" si="1143"/>
        <v>240.13812683349056</v>
      </c>
      <c r="HZ375" s="146">
        <f t="shared" si="1144"/>
        <v>253.21320868601228</v>
      </c>
      <c r="IA375" s="146">
        <f t="shared" si="1145"/>
        <v>266.24831966520571</v>
      </c>
      <c r="IB375" s="146">
        <f t="shared" si="1146"/>
        <v>279.24211772173231</v>
      </c>
      <c r="IC375" s="146">
        <f t="shared" si="1147"/>
        <v>292.19335590782418</v>
      </c>
      <c r="ID375" s="146">
        <f t="shared" si="1148"/>
        <v>305.10088252631169</v>
      </c>
      <c r="IE375" s="146">
        <f t="shared" si="1149"/>
        <v>317.96364086706063</v>
      </c>
      <c r="IF375" s="146">
        <f t="shared" si="1150"/>
        <v>330.78066855530375</v>
      </c>
      <c r="IG375" s="146">
        <f t="shared" si="1151"/>
        <v>343.5510965381153</v>
      </c>
      <c r="IH375" s="146">
        <f t="shared" si="1152"/>
        <v>356.27414773662417</v>
      </c>
      <c r="II375" s="146">
        <f t="shared" si="1153"/>
        <v>368.94913539249069</v>
      </c>
      <c r="IJ375" s="146">
        <f t="shared" si="1154"/>
        <v>381.57546113761242</v>
      </c>
      <c r="IK375" s="146">
        <f t="shared" si="1155"/>
        <v>394.15261281625357</v>
      </c>
      <c r="IL375" s="146">
        <f t="shared" si="1156"/>
        <v>406.68016208851174</v>
      </c>
      <c r="IM375" s="146">
        <f t="shared" si="1157"/>
        <v>419.1577618435922</v>
      </c>
      <c r="IN375" s="146">
        <f t="shared" si="1158"/>
        <v>431.58514345058808</v>
      </c>
      <c r="IO375" s="146">
        <f t="shared" si="1159"/>
        <v>443.96211387345841</v>
      </c>
      <c r="IP375" s="146">
        <f t="shared" si="1160"/>
        <v>456.28855267577467</v>
      </c>
      <c r="IQ375" s="146">
        <f t="shared" si="1161"/>
        <v>468.56440893942806</v>
      </c>
      <c r="IR375" s="146">
        <f t="shared" si="1162"/>
        <v>480.78969812010098</v>
      </c>
      <c r="IS375" s="146">
        <f t="shared" si="1163"/>
        <v>492.96449886074936</v>
      </c>
      <c r="IT375" s="146">
        <f t="shared" si="1164"/>
        <v>505.0889497827759</v>
      </c>
      <c r="IU375" s="146">
        <f t="shared" si="1165"/>
        <v>517.16324627297251</v>
      </c>
      <c r="IV375" s="355">
        <f t="shared" si="1166"/>
        <v>529.18763728267163</v>
      </c>
      <c r="IW375" s="146">
        <f t="shared" si="1167"/>
        <v>541.16242215397392</v>
      </c>
      <c r="IX375" s="146">
        <f t="shared" si="1168"/>
        <v>553.08794748633011</v>
      </c>
      <c r="IY375" s="146">
        <f t="shared" si="1169"/>
        <v>564.96460405524238</v>
      </c>
      <c r="IZ375" s="146">
        <f t="shared" si="1170"/>
        <v>576.79282379338611</v>
      </c>
      <c r="JA375" s="146">
        <f t="shared" si="1171"/>
        <v>588.5730768430609</v>
      </c>
      <c r="JB375" s="146">
        <f t="shared" si="1172"/>
        <v>600.30586868755893</v>
      </c>
      <c r="JC375" s="146">
        <f t="shared" si="1173"/>
        <v>611.99173736780813</v>
      </c>
      <c r="JD375" s="146">
        <f t="shared" si="1174"/>
        <v>623.63125078948951</v>
      </c>
      <c r="JE375" s="146">
        <f t="shared" si="1175"/>
        <v>635.22500412476779</v>
      </c>
      <c r="JF375" s="146">
        <f t="shared" si="1176"/>
        <v>646.77361731179064</v>
      </c>
      <c r="JG375" s="146">
        <f t="shared" si="1177"/>
        <v>658.27773265423582</v>
      </c>
      <c r="JH375" s="146">
        <f t="shared" si="1178"/>
        <v>669.73801252234705</v>
      </c>
      <c r="JI375" s="146">
        <f t="shared" si="1179"/>
        <v>681.15513715620648</v>
      </c>
      <c r="JJ375" s="146">
        <f t="shared" si="1180"/>
        <v>692.52980257132469</v>
      </c>
      <c r="JK375" s="146">
        <f t="shared" si="1181"/>
        <v>703.86271856604492</v>
      </c>
      <c r="JL375" s="146">
        <f t="shared" si="1182"/>
        <v>715.15460682979347</v>
      </c>
      <c r="JM375" s="146">
        <f t="shared" si="1183"/>
        <v>726.40619915071352</v>
      </c>
      <c r="JN375" s="146">
        <f t="shared" si="1184"/>
        <v>737.61823572090202</v>
      </c>
      <c r="JO375" s="146">
        <f t="shared" si="1185"/>
        <v>748.79146353709848</v>
      </c>
      <c r="JQ375" s="267">
        <v>199.65044562506483</v>
      </c>
      <c r="JR375" s="273">
        <v>20000</v>
      </c>
      <c r="JS375" s="147">
        <f t="shared" si="1065"/>
        <v>105.19098532713076</v>
      </c>
      <c r="JT375" s="147">
        <f t="shared" si="1066"/>
        <v>115.26511926836525</v>
      </c>
      <c r="JU375" s="147">
        <f t="shared" si="1067"/>
        <v>125.38860955861651</v>
      </c>
      <c r="JV375" s="147">
        <f t="shared" si="1068"/>
        <v>135.56135714652322</v>
      </c>
      <c r="JW375" s="147">
        <f t="shared" si="1069"/>
        <v>145.78322408875016</v>
      </c>
      <c r="JX375" s="147">
        <f t="shared" si="1070"/>
        <v>156.05403426901321</v>
      </c>
      <c r="JY375" s="147">
        <f t="shared" si="1071"/>
        <v>166.37357430910495</v>
      </c>
      <c r="JZ375" s="147">
        <f t="shared" si="1072"/>
        <v>176.74159466219373</v>
      </c>
      <c r="KA375" s="147">
        <f t="shared" si="1073"/>
        <v>187.1578108768804</v>
      </c>
      <c r="KB375" s="147">
        <f t="shared" si="1074"/>
        <v>197.62190501891709</v>
      </c>
      <c r="KC375" s="147">
        <f t="shared" si="1075"/>
        <v>208.1335272361425</v>
      </c>
      <c r="KD375" s="147">
        <f t="shared" si="1076"/>
        <v>218.69229745109072</v>
      </c>
      <c r="KE375" s="147">
        <f t="shared" si="1077"/>
        <v>229.2978071648844</v>
      </c>
      <c r="KF375" s="147">
        <f t="shared" si="1078"/>
        <v>239.94962135544657</v>
      </c>
      <c r="KG375" s="147">
        <f t="shared" si="1079"/>
        <v>250.64728045274884</v>
      </c>
      <c r="KH375" s="147">
        <f t="shared" si="1080"/>
        <v>261.3903023737513</v>
      </c>
      <c r="KI375" s="147">
        <f t="shared" si="1081"/>
        <v>272.17818459986449</v>
      </c>
      <c r="KJ375" s="147">
        <f t="shared" si="1082"/>
        <v>283.01040628016955</v>
      </c>
      <c r="KK375" s="147">
        <f t="shared" si="1083"/>
        <v>293.8864303442337</v>
      </c>
      <c r="KL375" s="147">
        <f t="shared" si="1084"/>
        <v>304.80570560914617</v>
      </c>
      <c r="KM375" s="147">
        <f t="shared" si="1085"/>
        <v>315.76766886632902</v>
      </c>
      <c r="KN375" s="147">
        <f t="shared" si="1086"/>
        <v>326.7717469347462</v>
      </c>
      <c r="KO375" s="147">
        <f t="shared" si="1087"/>
        <v>337.8173586682878</v>
      </c>
      <c r="KP375" s="147">
        <f t="shared" si="1088"/>
        <v>348.90391690634084</v>
      </c>
      <c r="KQ375" s="147">
        <f t="shared" si="1089"/>
        <v>360.03083035783129</v>
      </c>
      <c r="KR375" s="147">
        <f t="shared" si="1090"/>
        <v>371.19750541031902</v>
      </c>
      <c r="KS375" s="147">
        <f t="shared" si="1091"/>
        <v>382.40334785701918</v>
      </c>
      <c r="KT375" s="147">
        <f t="shared" si="1092"/>
        <v>393.64776453589758</v>
      </c>
      <c r="KU375" s="147">
        <f t="shared" si="1093"/>
        <v>404.93016487621361</v>
      </c>
      <c r="KV375" s="147">
        <f t="shared" si="1094"/>
        <v>416.24996234906808</v>
      </c>
      <c r="KW375" s="147">
        <f t="shared" si="1095"/>
        <v>427.60657581961419</v>
      </c>
      <c r="KX375" s="147">
        <f t="shared" si="1096"/>
        <v>438.9994307996277</v>
      </c>
      <c r="KY375" s="147">
        <f t="shared" si="1097"/>
        <v>450.42796060008033</v>
      </c>
      <c r="KZ375" s="147">
        <f t="shared" si="1098"/>
        <v>461.89160738421685</v>
      </c>
      <c r="LA375" s="147">
        <f t="shared" si="1099"/>
        <v>473.38982312241245</v>
      </c>
      <c r="LB375" s="147">
        <f t="shared" si="1100"/>
        <v>484.92207045075611</v>
      </c>
      <c r="LC375" s="147">
        <f t="shared" si="1101"/>
        <v>496.48782343590159</v>
      </c>
      <c r="LD375" s="147">
        <f t="shared" si="1102"/>
        <v>508.08656824922076</v>
      </c>
      <c r="LE375" s="147">
        <f t="shared" si="1103"/>
        <v>519.71780375371236</v>
      </c>
      <c r="LF375" s="147">
        <f t="shared" si="1104"/>
        <v>531.38104200745374</v>
      </c>
      <c r="LG375" s="358">
        <f t="shared" si="1105"/>
        <v>543.07580868764444</v>
      </c>
      <c r="LH375" s="147">
        <f t="shared" si="1106"/>
        <v>554.80164343948297</v>
      </c>
      <c r="LI375" s="147">
        <f t="shared" si="1107"/>
        <v>566.5581001542489</v>
      </c>
      <c r="LJ375" s="147">
        <f t="shared" si="1108"/>
        <v>578.34474718103388</v>
      </c>
      <c r="LK375" s="147">
        <f t="shared" si="1109"/>
        <v>590.16116747659157</v>
      </c>
      <c r="LL375" s="147">
        <f t="shared" si="1110"/>
        <v>602.00695869775473</v>
      </c>
      <c r="LM375" s="147">
        <f t="shared" si="1111"/>
        <v>613.88173324080879</v>
      </c>
      <c r="LN375" s="147">
        <f t="shared" si="1112"/>
        <v>625.78511823212102</v>
      </c>
      <c r="LO375" s="147">
        <f t="shared" si="1113"/>
        <v>637.71675547420762</v>
      </c>
      <c r="LP375" s="147">
        <f t="shared" si="1114"/>
        <v>649.67630135127604</v>
      </c>
      <c r="LQ375" s="147">
        <f t="shared" si="1115"/>
        <v>661.66342669812752</v>
      </c>
      <c r="LR375" s="147">
        <f t="shared" si="1116"/>
        <v>673.67781663613027</v>
      </c>
      <c r="LS375" s="147">
        <f t="shared" si="1117"/>
        <v>685.7191703797871</v>
      </c>
      <c r="LT375" s="147">
        <f t="shared" si="1118"/>
        <v>697.78720101724343</v>
      </c>
      <c r="LU375" s="147">
        <f t="shared" si="1119"/>
        <v>709.88163526787662</v>
      </c>
      <c r="LV375" s="147">
        <f t="shared" si="1120"/>
        <v>722.00221321992035</v>
      </c>
      <c r="LW375" s="147">
        <f t="shared" si="1121"/>
        <v>734.14868805088599</v>
      </c>
      <c r="LX375" s="147">
        <f t="shared" si="1122"/>
        <v>746.32082573334196</v>
      </c>
      <c r="LY375" s="147">
        <f t="shared" si="1123"/>
        <v>758.51840472843924</v>
      </c>
      <c r="LZ375" s="147">
        <f t="shared" si="1124"/>
        <v>770.74121566937492</v>
      </c>
      <c r="MC375" s="267">
        <v>190</v>
      </c>
      <c r="MD375" s="273">
        <v>19000</v>
      </c>
      <c r="ME375" s="145">
        <f t="shared" si="1198"/>
        <v>2.1839580643279833E-2</v>
      </c>
      <c r="MF375" s="145">
        <f t="shared" si="1198"/>
        <v>4.367509465085976E-2</v>
      </c>
      <c r="MG375" s="145">
        <f t="shared" si="1198"/>
        <v>6.5502487762525444E-2</v>
      </c>
      <c r="MH375" s="145">
        <f t="shared" si="1198"/>
        <v>8.7317730378769373E-2</v>
      </c>
      <c r="MI375" s="145">
        <f t="shared" si="1198"/>
        <v>0.10911682966588088</v>
      </c>
      <c r="MJ375" s="145">
        <f t="shared" si="1198"/>
        <v>0.13089584139464153</v>
      </c>
      <c r="MK375" s="145">
        <f t="shared" si="1198"/>
        <v>0.15265088142909078</v>
      </c>
      <c r="ML375" s="145">
        <f t="shared" si="1198"/>
        <v>0.17437813678715405</v>
      </c>
      <c r="MM375" s="145">
        <f t="shared" si="1198"/>
        <v>0.19607387620025135</v>
      </c>
      <c r="MN375" s="145">
        <f t="shared" si="1198"/>
        <v>0.21773446010580627</v>
      </c>
      <c r="MO375" s="145">
        <f t="shared" si="1199"/>
        <v>0.23935635001367891</v>
      </c>
      <c r="MP375" s="145">
        <f t="shared" si="1199"/>
        <v>0.26093611719565013</v>
      </c>
      <c r="MQ375" s="145">
        <f t="shared" si="1199"/>
        <v>0.28247045065514631</v>
      </c>
      <c r="MR375" s="145">
        <f t="shared" si="1199"/>
        <v>0.30395616434296213</v>
      </c>
      <c r="MS375" s="145">
        <f t="shared" si="1199"/>
        <v>0.32539020359353449</v>
      </c>
      <c r="MT375" s="145">
        <f t="shared" si="1199"/>
        <v>0.34676965076475058</v>
      </c>
      <c r="MU375" s="145">
        <f t="shared" si="1199"/>
        <v>0.36809173007270019</v>
      </c>
      <c r="MV375" s="145">
        <f t="shared" si="1199"/>
        <v>0.38935381162093924</v>
      </c>
      <c r="MW375" s="145">
        <f t="shared" si="1199"/>
        <v>0.41055341463135597</v>
      </c>
      <c r="MX375" s="145">
        <f t="shared" si="1199"/>
        <v>0.43168820989096118</v>
      </c>
      <c r="MY375" s="145">
        <f t="shared" si="1200"/>
        <v>0.45275602143531196</v>
      </c>
      <c r="MZ375" s="145">
        <f t="shared" si="1200"/>
        <v>0.47375482749521775</v>
      </c>
      <c r="NA375" s="145">
        <f t="shared" si="1200"/>
        <v>0.49468276073836964</v>
      </c>
      <c r="NB375" s="145">
        <f t="shared" si="1200"/>
        <v>0.5155381078420066</v>
      </c>
      <c r="NC375" s="145">
        <f t="shared" si="1200"/>
        <v>0.53631930843631637</v>
      </c>
      <c r="ND375" s="145">
        <f t="shared" si="1200"/>
        <v>0.5570249534611319</v>
      </c>
      <c r="NE375" s="145">
        <f t="shared" si="1200"/>
        <v>0.57765378298066372</v>
      </c>
      <c r="NF375" s="145">
        <f t="shared" si="1200"/>
        <v>0.59820468350251998</v>
      </c>
      <c r="NG375" s="145">
        <f t="shared" si="1200"/>
        <v>0.618676684847977</v>
      </c>
      <c r="NH375" s="145">
        <f t="shared" si="1200"/>
        <v>0.63906895662083518</v>
      </c>
      <c r="NI375" s="145">
        <f t="shared" si="1201"/>
        <v>0.65938080432174173</v>
      </c>
      <c r="NJ375" s="145">
        <f t="shared" si="1201"/>
        <v>0.67961166515413973</v>
      </c>
      <c r="NK375" s="145">
        <f t="shared" si="1201"/>
        <v>0.69976110356675325</v>
      </c>
      <c r="NL375" s="145">
        <f t="shared" si="1201"/>
        <v>0.71982880657588699</v>
      </c>
      <c r="NM375" s="145">
        <f t="shared" si="1201"/>
        <v>0.73981457890899893</v>
      </c>
      <c r="NN375" s="145">
        <f t="shared" si="1201"/>
        <v>0.75971833800877064</v>
      </c>
      <c r="NO375" s="145">
        <f t="shared" si="1201"/>
        <v>0.77954010893465009</v>
      </c>
      <c r="NP375" s="145">
        <f t="shared" si="1201"/>
        <v>0.79928001919631275</v>
      </c>
      <c r="NQ375" s="145">
        <f t="shared" si="1201"/>
        <v>0.8189382935509526</v>
      </c>
      <c r="NR375" s="145">
        <f t="shared" si="1201"/>
        <v>0.8385152487937122</v>
      </c>
      <c r="NS375" s="145">
        <f t="shared" si="1202"/>
        <v>0.85801128856790931</v>
      </c>
      <c r="NT375" s="145">
        <f t="shared" si="1202"/>
        <v>0.87742689821916298</v>
      </c>
      <c r="NU375" s="145">
        <f t="shared" si="1202"/>
        <v>0.89676263971495018</v>
      </c>
      <c r="NV375" s="145">
        <f t="shared" si="1202"/>
        <v>0.91601914664866702</v>
      </c>
      <c r="NW375" s="145">
        <f t="shared" si="1202"/>
        <v>0.93519711934489602</v>
      </c>
      <c r="NX375" s="145">
        <f t="shared" si="1202"/>
        <v>0.95429732008032708</v>
      </c>
      <c r="NY375" s="145">
        <f t="shared" si="1202"/>
        <v>0.97332056843263037</v>
      </c>
      <c r="NZ375" s="145">
        <f t="shared" si="1202"/>
        <v>0.99226773676759306</v>
      </c>
      <c r="OA375" s="145">
        <f t="shared" si="1202"/>
        <v>1.011139745872949</v>
      </c>
      <c r="OB375" s="145">
        <f t="shared" si="1202"/>
        <v>1.02993756074561</v>
      </c>
      <c r="OC375" s="145">
        <f t="shared" si="1203"/>
        <v>1.0486621865374195</v>
      </c>
      <c r="OD375" s="145">
        <f t="shared" si="1203"/>
        <v>1.0673146646631182</v>
      </c>
      <c r="OE375" s="145">
        <f t="shared" si="1203"/>
        <v>1.0858960690728636</v>
      </c>
      <c r="OF375" s="145">
        <f t="shared" si="1203"/>
        <v>1.1044075026905116</v>
      </c>
      <c r="OG375" s="145">
        <f t="shared" si="1203"/>
        <v>1.1228500940177939</v>
      </c>
      <c r="OH375" s="145">
        <f t="shared" si="1203"/>
        <v>1.1412249939035743</v>
      </c>
      <c r="OI375" s="145">
        <f t="shared" si="1203"/>
        <v>1.1595333724766144</v>
      </c>
      <c r="OJ375" s="145">
        <f t="shared" si="1203"/>
        <v>1.1777764162394766</v>
      </c>
      <c r="OK375" s="145">
        <f t="shared" si="1203"/>
        <v>1.1959553253206789</v>
      </c>
      <c r="OL375" s="145">
        <f t="shared" si="1203"/>
        <v>1.2140713108816126</v>
      </c>
    </row>
    <row r="376" spans="55:402">
      <c r="BC376"/>
      <c r="BD376"/>
      <c r="BH376" s="173"/>
      <c r="BI376" s="182"/>
      <c r="BJ376" s="91">
        <f t="shared" si="1204"/>
        <v>0</v>
      </c>
      <c r="BK376" s="193">
        <f t="shared" si="1204"/>
        <v>0</v>
      </c>
      <c r="BL376" s="91">
        <f t="shared" si="1204"/>
        <v>288.14999999999998</v>
      </c>
      <c r="BM376" s="116">
        <f t="shared" si="1204"/>
        <v>0</v>
      </c>
      <c r="BN376" s="116"/>
      <c r="BO376" s="107" t="s">
        <v>82</v>
      </c>
      <c r="BP376" s="217">
        <v>20000</v>
      </c>
      <c r="BQ376" s="220">
        <v>6.0959999999999992</v>
      </c>
      <c r="BR376" s="284">
        <v>200</v>
      </c>
      <c r="BS376" s="113"/>
      <c r="BT376" s="104"/>
      <c r="BU376" s="256"/>
      <c r="BV376" s="213">
        <f t="shared" si="1193"/>
        <v>-24.624000000000279</v>
      </c>
      <c r="BW376" s="215">
        <f t="shared" si="1194"/>
        <v>248.5259999999997</v>
      </c>
      <c r="BX376" s="117"/>
      <c r="BY376" s="101">
        <f t="shared" si="1125"/>
        <v>614.31694754065722</v>
      </c>
      <c r="BZ376" s="113"/>
      <c r="CA376" s="141">
        <f t="shared" si="1195"/>
        <v>0.45954360357512902</v>
      </c>
      <c r="CB376" s="163">
        <f t="shared" si="1196"/>
        <v>0.53281141357513329</v>
      </c>
      <c r="CC376" s="159">
        <f t="shared" si="1197"/>
        <v>0.86248828735033733</v>
      </c>
      <c r="CD376" s="170"/>
      <c r="CH376" s="267">
        <v>209.6256535136628</v>
      </c>
      <c r="CI376" s="273">
        <v>21000</v>
      </c>
      <c r="CJ376" s="145">
        <f t="shared" si="945"/>
        <v>2.2773975056786817E-2</v>
      </c>
      <c r="CK376" s="145">
        <f t="shared" si="946"/>
        <v>4.5542998166908516E-2</v>
      </c>
      <c r="CL376" s="145">
        <f t="shared" si="947"/>
        <v>6.8302133841687207E-2</v>
      </c>
      <c r="CM376" s="145">
        <f t="shared" si="948"/>
        <v>9.1046479375364406E-2</v>
      </c>
      <c r="CN376" s="145">
        <f t="shared" si="949"/>
        <v>0.11377118090583323</v>
      </c>
      <c r="CO376" s="145">
        <f t="shared" si="950"/>
        <v>0.13647144908442874</v>
      </c>
      <c r="CP376" s="145">
        <f t="shared" si="951"/>
        <v>0.15914257423329742</v>
      </c>
      <c r="CQ376" s="145">
        <f t="shared" si="952"/>
        <v>0.18177994087729951</v>
      </c>
      <c r="CR376" s="145">
        <f t="shared" si="953"/>
        <v>0.20437904154590972</v>
      </c>
      <c r="CS376" s="145">
        <f t="shared" si="954"/>
        <v>0.22693548975159936</v>
      </c>
      <c r="CT376" s="145">
        <f t="shared" si="955"/>
        <v>0.24944503206260379</v>
      </c>
      <c r="CU376" s="145">
        <f t="shared" si="956"/>
        <v>0.27190355920055709</v>
      </c>
      <c r="CV376" s="145">
        <f t="shared" si="957"/>
        <v>0.29430711610647575</v>
      </c>
      <c r="CW376" s="145">
        <f t="shared" si="958"/>
        <v>0.31665191093186146</v>
      </c>
      <c r="CX376" s="145">
        <f t="shared" si="959"/>
        <v>0.33893432292514192</v>
      </c>
      <c r="CY376" s="145">
        <f t="shared" si="960"/>
        <v>0.36115090919672638</v>
      </c>
      <c r="CZ376" s="145">
        <f t="shared" si="961"/>
        <v>0.38329841035863621</v>
      </c>
      <c r="DA376" s="145">
        <f t="shared" si="962"/>
        <v>0.40537375504669393</v>
      </c>
      <c r="DB376" s="145">
        <f t="shared" si="963"/>
        <v>0.42737406334441008</v>
      </c>
      <c r="DC376" s="145">
        <f t="shared" si="964"/>
        <v>0.44929664913796413</v>
      </c>
      <c r="DD376" s="145">
        <f t="shared" si="965"/>
        <v>0.47113902144069636</v>
      </c>
      <c r="DE376" s="145">
        <f t="shared" si="966"/>
        <v>0.49289888473359167</v>
      </c>
      <c r="DF376" s="145">
        <f t="shared" si="967"/>
        <v>0.51457413837486476</v>
      </c>
      <c r="DG376" s="145">
        <f t="shared" si="968"/>
        <v>0.53616287513739402</v>
      </c>
      <c r="DH376" s="145">
        <f t="shared" si="969"/>
        <v>0.5576633789369998</v>
      </c>
      <c r="DI376" s="145">
        <f t="shared" si="970"/>
        <v>0.57907412181773821</v>
      </c>
      <c r="DJ376" s="145">
        <f t="shared" si="971"/>
        <v>0.60039376026240343</v>
      </c>
      <c r="DK376" s="145">
        <f t="shared" si="972"/>
        <v>0.62162113089749715</v>
      </c>
      <c r="DL376" s="145">
        <f t="shared" si="973"/>
        <v>0.64275524566186559</v>
      </c>
      <c r="DM376" s="145">
        <f t="shared" si="974"/>
        <v>0.66379528650755104</v>
      </c>
      <c r="DN376" s="145">
        <f t="shared" si="975"/>
        <v>0.68474059969971712</v>
      </c>
      <c r="DO376" s="145">
        <f t="shared" si="976"/>
        <v>0.70559068978041994</v>
      </c>
      <c r="DP376" s="145">
        <f t="shared" si="977"/>
        <v>0.72634521325824131</v>
      </c>
      <c r="DQ376" s="145">
        <f t="shared" si="978"/>
        <v>0.74700397208255753</v>
      </c>
      <c r="DR376" s="145">
        <f t="shared" si="979"/>
        <v>0.76756690695784735</v>
      </c>
      <c r="DS376" s="145">
        <f t="shared" si="980"/>
        <v>0.78803409054952478</v>
      </c>
      <c r="DT376" s="145">
        <f t="shared" si="981"/>
        <v>0.80840572062897398</v>
      </c>
      <c r="DU376" s="145">
        <f t="shared" si="982"/>
        <v>0.82868211320137308</v>
      </c>
      <c r="DV376" s="145">
        <f t="shared" si="983"/>
        <v>0.84886369565587028</v>
      </c>
      <c r="DW376" s="145">
        <f t="shared" si="984"/>
        <v>0.86895099997366776</v>
      </c>
      <c r="DX376" s="145">
        <f t="shared" si="985"/>
        <v>0.88894465602561756</v>
      </c>
      <c r="DY376" s="145">
        <f t="shared" si="986"/>
        <v>0.90884538498716061</v>
      </c>
      <c r="DZ376" s="145">
        <f t="shared" si="987"/>
        <v>0.92865399289475747</v>
      </c>
      <c r="EA376" s="145">
        <f t="shared" si="988"/>
        <v>0.9483713643645183</v>
      </c>
      <c r="EB376" s="145">
        <f t="shared" si="989"/>
        <v>0.96799845649047112</v>
      </c>
      <c r="EC376" s="145">
        <f t="shared" si="990"/>
        <v>0.98753629293686063</v>
      </c>
      <c r="ED376" s="145">
        <f t="shared" si="991"/>
        <v>1.0069859582360663</v>
      </c>
      <c r="EE376" s="145">
        <f t="shared" si="992"/>
        <v>1.0263485923011137</v>
      </c>
      <c r="EF376" s="145">
        <f t="shared" si="993"/>
        <v>1.0456253851594237</v>
      </c>
      <c r="EG376" s="145">
        <f t="shared" si="994"/>
        <v>1.0648175719122739</v>
      </c>
      <c r="EH376" s="145">
        <f t="shared" si="995"/>
        <v>1.0839264279225556</v>
      </c>
      <c r="EI376" s="145">
        <f t="shared" si="996"/>
        <v>1.1029532642317041</v>
      </c>
      <c r="EJ376" s="145">
        <f t="shared" si="997"/>
        <v>1.1218994232051425</v>
      </c>
      <c r="EK376" s="145">
        <f t="shared" si="998"/>
        <v>1.1407662744042926</v>
      </c>
      <c r="EL376" s="145">
        <f t="shared" si="999"/>
        <v>1.1595552106820666</v>
      </c>
      <c r="EM376" s="145">
        <f t="shared" si="1000"/>
        <v>1.1782676444977425</v>
      </c>
      <c r="EN376" s="145">
        <f t="shared" si="1001"/>
        <v>1.1969050044463516</v>
      </c>
      <c r="EO376" s="145">
        <f t="shared" si="1002"/>
        <v>1.2154687319969717</v>
      </c>
      <c r="EP376" s="145">
        <f t="shared" si="1003"/>
        <v>1.2339602784338048</v>
      </c>
      <c r="EQ376" s="145">
        <f t="shared" si="1004"/>
        <v>1.2523811019934374</v>
      </c>
      <c r="ET376" s="267">
        <v>209.6256535136628</v>
      </c>
      <c r="EU376" s="273">
        <v>21000</v>
      </c>
      <c r="EV376" s="146">
        <f t="shared" si="1005"/>
        <v>246.5703742863754</v>
      </c>
      <c r="EW376" s="146">
        <f t="shared" si="1006"/>
        <v>246.64707490333936</v>
      </c>
      <c r="EX376" s="146">
        <f t="shared" si="1007"/>
        <v>246.77483524735106</v>
      </c>
      <c r="EY376" s="146">
        <f t="shared" si="1008"/>
        <v>246.95354472092166</v>
      </c>
      <c r="EZ376" s="146">
        <f t="shared" si="1009"/>
        <v>247.18304934029095</v>
      </c>
      <c r="FA376" s="146">
        <f t="shared" si="1010"/>
        <v>247.4631525763987</v>
      </c>
      <c r="FB376" s="146">
        <f t="shared" si="1011"/>
        <v>247.79361641960222</v>
      </c>
      <c r="FC376" s="146">
        <f t="shared" si="1012"/>
        <v>248.17416265619792</v>
      </c>
      <c r="FD376" s="146">
        <f t="shared" si="1013"/>
        <v>248.60447434262656</v>
      </c>
      <c r="FE376" s="146">
        <f t="shared" si="1014"/>
        <v>249.08419746134334</v>
      </c>
      <c r="FF376" s="146">
        <f t="shared" si="1015"/>
        <v>249.61294274072407</v>
      </c>
      <c r="FG376" s="146">
        <f t="shared" si="1016"/>
        <v>250.19028762008978</v>
      </c>
      <c r="FH376" s="146">
        <f t="shared" si="1017"/>
        <v>250.81577833997173</v>
      </c>
      <c r="FI376" s="146">
        <f t="shared" si="1018"/>
        <v>251.48893213710883</v>
      </c>
      <c r="FJ376" s="146">
        <f t="shared" si="1019"/>
        <v>252.20923952337446</v>
      </c>
      <c r="FK376" s="146">
        <f t="shared" si="1020"/>
        <v>252.97616662784498</v>
      </c>
      <c r="FL376" s="146">
        <f t="shared" si="1021"/>
        <v>253.78915758153971</v>
      </c>
      <c r="FM376" s="146">
        <f t="shared" si="1022"/>
        <v>254.64763692495231</v>
      </c>
      <c r="FN376" s="146">
        <f t="shared" si="1023"/>
        <v>255.55101201932817</v>
      </c>
      <c r="FO376" s="146">
        <f t="shared" si="1024"/>
        <v>256.49867544369238</v>
      </c>
      <c r="FP376" s="146">
        <f t="shared" si="1025"/>
        <v>257.49000736085623</v>
      </c>
      <c r="FQ376" s="146">
        <f t="shared" si="1026"/>
        <v>258.52437783700316</v>
      </c>
      <c r="FR376" s="146">
        <f t="shared" si="1027"/>
        <v>259.60114910092562</v>
      </c>
      <c r="FS376" s="146">
        <f t="shared" si="1028"/>
        <v>260.7196777305395</v>
      </c>
      <c r="FT376" s="146">
        <f t="shared" si="1029"/>
        <v>261.87931675588612</v>
      </c>
      <c r="FU376" s="146">
        <f t="shared" si="1030"/>
        <v>263.07941766943105</v>
      </c>
      <c r="FV376" s="146">
        <f t="shared" si="1031"/>
        <v>264.31933233604718</v>
      </c>
      <c r="FW376" s="146">
        <f t="shared" si="1032"/>
        <v>265.59841479660918</v>
      </c>
      <c r="FX376" s="146">
        <f t="shared" si="1033"/>
        <v>266.91602296059403</v>
      </c>
      <c r="FY376" s="146">
        <f t="shared" si="1034"/>
        <v>268.27152018448317</v>
      </c>
      <c r="FZ376" s="146">
        <f t="shared" si="1035"/>
        <v>269.6642767340544</v>
      </c>
      <c r="GA376" s="146">
        <f t="shared" si="1036"/>
        <v>271.09367112985137</v>
      </c>
      <c r="GB376" s="146">
        <f t="shared" si="1037"/>
        <v>272.55909137620608</v>
      </c>
      <c r="GC376" s="146">
        <f t="shared" si="1038"/>
        <v>274.05993607515194</v>
      </c>
      <c r="GD376" s="146">
        <f t="shared" si="1039"/>
        <v>275.5956154274333</v>
      </c>
      <c r="GE376" s="146">
        <f t="shared" si="1040"/>
        <v>277.16555212354439</v>
      </c>
      <c r="GF376" s="146">
        <f t="shared" si="1041"/>
        <v>278.76918212837018</v>
      </c>
      <c r="GG376" s="146">
        <f t="shared" si="1042"/>
        <v>280.40595536351725</v>
      </c>
      <c r="GH376" s="146">
        <f t="shared" si="1043"/>
        <v>282.07533629184621</v>
      </c>
      <c r="GI376" s="146">
        <f t="shared" si="1044"/>
        <v>283.77680440904237</v>
      </c>
      <c r="GJ376" s="355">
        <f t="shared" si="1045"/>
        <v>285.50985464730047</v>
      </c>
      <c r="GK376" s="146">
        <f t="shared" si="1046"/>
        <v>287.27399769636088</v>
      </c>
      <c r="GL376" s="146">
        <f t="shared" si="1047"/>
        <v>289.06876024722197</v>
      </c>
      <c r="GM376" s="146">
        <f t="shared" si="1048"/>
        <v>290.89368516388078</v>
      </c>
      <c r="GN376" s="146">
        <f t="shared" si="1049"/>
        <v>292.74833158842421</v>
      </c>
      <c r="GO376" s="146">
        <f t="shared" si="1050"/>
        <v>294.63227498471781</v>
      </c>
      <c r="GP376" s="146">
        <f t="shared" si="1051"/>
        <v>296.54510712582277</v>
      </c>
      <c r="GQ376" s="146">
        <f t="shared" si="1052"/>
        <v>298.48643603011953</v>
      </c>
      <c r="GR376" s="146">
        <f t="shared" si="1053"/>
        <v>300.45588585094333</v>
      </c>
      <c r="GS376" s="146">
        <f t="shared" si="1054"/>
        <v>302.45309672433456</v>
      </c>
      <c r="GT376" s="146">
        <f t="shared" si="1055"/>
        <v>304.47772457929318</v>
      </c>
      <c r="GU376" s="146">
        <f t="shared" si="1056"/>
        <v>306.5294409147042</v>
      </c>
      <c r="GV376" s="146">
        <f t="shared" si="1057"/>
        <v>308.60793254685899</v>
      </c>
      <c r="GW376" s="146">
        <f t="shared" si="1058"/>
        <v>310.71290133126695</v>
      </c>
      <c r="GX376" s="146">
        <f t="shared" si="1059"/>
        <v>312.84406386221031</v>
      </c>
      <c r="GY376" s="146">
        <f t="shared" si="1060"/>
        <v>315.00115115325627</v>
      </c>
      <c r="GZ376" s="146">
        <f t="shared" si="1061"/>
        <v>317.18390830171097</v>
      </c>
      <c r="HA376" s="146">
        <f t="shared" si="1062"/>
        <v>319.39209413976891</v>
      </c>
      <c r="HB376" s="146">
        <f t="shared" si="1063"/>
        <v>321.62548087489455</v>
      </c>
      <c r="HC376" s="146">
        <f t="shared" si="1064"/>
        <v>323.88385372175787</v>
      </c>
      <c r="HF376" s="267">
        <v>199.65044562506483</v>
      </c>
      <c r="HG376" s="273">
        <v>20000</v>
      </c>
      <c r="HH376" s="146">
        <f t="shared" si="1126"/>
        <v>13.699282668118439</v>
      </c>
      <c r="HI376" s="146">
        <f t="shared" si="1127"/>
        <v>27.395805848663571</v>
      </c>
      <c r="HJ376" s="146">
        <f t="shared" si="1128"/>
        <v>41.086818828896249</v>
      </c>
      <c r="HK376" s="146">
        <f t="shared" si="1129"/>
        <v>54.769588378320371</v>
      </c>
      <c r="HL376" s="146">
        <f t="shared" si="1130"/>
        <v>68.441407322024318</v>
      </c>
      <c r="HM376" s="146">
        <f t="shared" si="1131"/>
        <v>82.099602915512492</v>
      </c>
      <c r="HN376" s="146">
        <f t="shared" si="1132"/>
        <v>95.741544959223759</v>
      </c>
      <c r="HO376" s="146">
        <f t="shared" si="1133"/>
        <v>109.36465359478193</v>
      </c>
      <c r="HP376" s="146">
        <f t="shared" si="1134"/>
        <v>122.96640672939866</v>
      </c>
      <c r="HQ376" s="146">
        <f t="shared" si="1135"/>
        <v>136.54434703999266</v>
      </c>
      <c r="HR376" s="146">
        <f t="shared" si="1136"/>
        <v>150.09608851423701</v>
      </c>
      <c r="HS376" s="146">
        <f t="shared" si="1137"/>
        <v>163.61932249192878</v>
      </c>
      <c r="HT376" s="146">
        <f t="shared" si="1138"/>
        <v>177.11182317633487</v>
      </c>
      <c r="HU376" s="146">
        <f t="shared" si="1139"/>
        <v>190.57145259181794</v>
      </c>
      <c r="HV376" s="146">
        <f t="shared" si="1140"/>
        <v>203.99616497063835</v>
      </c>
      <c r="HW376" s="146">
        <f t="shared" si="1141"/>
        <v>217.38401055837554</v>
      </c>
      <c r="HX376" s="146">
        <f t="shared" si="1142"/>
        <v>230.73313883371753</v>
      </c>
      <c r="HY376" s="146">
        <f t="shared" si="1143"/>
        <v>244.04180114447857</v>
      </c>
      <c r="HZ376" s="146">
        <f t="shared" si="1144"/>
        <v>257.30835276737662</v>
      </c>
      <c r="IA376" s="146">
        <f t="shared" si="1145"/>
        <v>270.53125440437219</v>
      </c>
      <c r="IB376" s="146">
        <f t="shared" si="1146"/>
        <v>283.7090731330573</v>
      </c>
      <c r="IC376" s="146">
        <f t="shared" si="1147"/>
        <v>296.8404828328737</v>
      </c>
      <c r="ID376" s="146">
        <f t="shared" si="1148"/>
        <v>309.92426411247504</v>
      </c>
      <c r="IE376" s="146">
        <f t="shared" si="1149"/>
        <v>322.95930376665683</v>
      </c>
      <c r="IF376" s="146">
        <f t="shared" si="1150"/>
        <v>335.94459379368874</v>
      </c>
      <c r="IG376" s="146">
        <f t="shared" si="1151"/>
        <v>348.87923000580452</v>
      </c>
      <c r="IH376" s="146">
        <f t="shared" si="1152"/>
        <v>361.76241026688024</v>
      </c>
      <c r="II376" s="146">
        <f t="shared" si="1153"/>
        <v>374.59343239220459</v>
      </c>
      <c r="IJ376" s="146">
        <f t="shared" si="1154"/>
        <v>387.3716917454945</v>
      </c>
      <c r="IK376" s="146">
        <f t="shared" si="1155"/>
        <v>400.09667856826718</v>
      </c>
      <c r="IL376" s="146">
        <f t="shared" si="1156"/>
        <v>412.76797507609223</v>
      </c>
      <c r="IM376" s="146">
        <f t="shared" si="1157"/>
        <v>425.38525235543699</v>
      </c>
      <c r="IN376" s="146">
        <f t="shared" si="1158"/>
        <v>437.94826709365253</v>
      </c>
      <c r="IO376" s="146">
        <f t="shared" si="1159"/>
        <v>450.45685817321311</v>
      </c>
      <c r="IP376" s="146">
        <f t="shared" si="1160"/>
        <v>462.91094315976591</v>
      </c>
      <c r="IQ376" s="146">
        <f t="shared" si="1161"/>
        <v>475.31051471172458</v>
      </c>
      <c r="IR376" s="146">
        <f t="shared" si="1162"/>
        <v>487.65563693732315</v>
      </c>
      <c r="IS376" s="146">
        <f t="shared" si="1163"/>
        <v>499.94644172305067</v>
      </c>
      <c r="IT376" s="146">
        <f t="shared" si="1164"/>
        <v>512.18312505541212</v>
      </c>
      <c r="IU376" s="146">
        <f t="shared" si="1165"/>
        <v>524.36594335596749</v>
      </c>
      <c r="IV376" s="355">
        <f t="shared" si="1166"/>
        <v>536.49520984759511</v>
      </c>
      <c r="IW376" s="146">
        <f t="shared" si="1167"/>
        <v>548.57129096800509</v>
      </c>
      <c r="IX376" s="146">
        <f t="shared" si="1168"/>
        <v>560.59460284463592</v>
      </c>
      <c r="IY376" s="146">
        <f t="shared" si="1169"/>
        <v>572.56560784324915</v>
      </c>
      <c r="IZ376" s="146">
        <f t="shared" si="1170"/>
        <v>584.48481120084318</v>
      </c>
      <c r="JA376" s="146">
        <f t="shared" si="1171"/>
        <v>596.35275775186187</v>
      </c>
      <c r="JB376" s="146">
        <f t="shared" si="1172"/>
        <v>608.17002875517346</v>
      </c>
      <c r="JC376" s="146">
        <f t="shared" si="1173"/>
        <v>619.9372388278731</v>
      </c>
      <c r="JD376" s="146">
        <f t="shared" si="1174"/>
        <v>631.65503299067916</v>
      </c>
      <c r="JE376" s="146">
        <f t="shared" si="1175"/>
        <v>643.32408382848519</v>
      </c>
      <c r="JF376" s="146">
        <f t="shared" si="1176"/>
        <v>654.9450887685656</v>
      </c>
      <c r="JG376" s="146">
        <f t="shared" si="1177"/>
        <v>666.51876747796416</v>
      </c>
      <c r="JH376" s="146">
        <f t="shared" si="1178"/>
        <v>678.04585938069329</v>
      </c>
      <c r="JI376" s="146">
        <f t="shared" si="1179"/>
        <v>689.52712129463907</v>
      </c>
      <c r="JJ376" s="146">
        <f t="shared" si="1180"/>
        <v>700.96332518736381</v>
      </c>
      <c r="JK376" s="146">
        <f t="shared" si="1181"/>
        <v>712.35525604939596</v>
      </c>
      <c r="JL376" s="146">
        <f t="shared" si="1182"/>
        <v>723.70370988312254</v>
      </c>
      <c r="JM376" s="146">
        <f t="shared" si="1183"/>
        <v>735.00949180491341</v>
      </c>
      <c r="JN376" s="146">
        <f t="shared" si="1184"/>
        <v>746.27341425779014</v>
      </c>
      <c r="JO376" s="146">
        <f t="shared" si="1185"/>
        <v>757.49629533160726</v>
      </c>
      <c r="JQ376" s="267">
        <v>209.6256535136628</v>
      </c>
      <c r="JR376" s="273">
        <v>21000</v>
      </c>
      <c r="JS376" s="147">
        <f t="shared" si="1065"/>
        <v>109.1957663945731</v>
      </c>
      <c r="JT376" s="147">
        <f t="shared" si="1066"/>
        <v>119.27246701153706</v>
      </c>
      <c r="JU376" s="147">
        <f t="shared" si="1067"/>
        <v>129.40022735554876</v>
      </c>
      <c r="JV376" s="147">
        <f t="shared" si="1068"/>
        <v>139.57893682911936</v>
      </c>
      <c r="JW376" s="147">
        <f t="shared" si="1069"/>
        <v>149.80844144848865</v>
      </c>
      <c r="JX376" s="147">
        <f t="shared" si="1070"/>
        <v>160.0885446845964</v>
      </c>
      <c r="JY376" s="147">
        <f t="shared" si="1071"/>
        <v>170.41900852779992</v>
      </c>
      <c r="JZ376" s="147">
        <f t="shared" si="1072"/>
        <v>180.79955476439562</v>
      </c>
      <c r="KA376" s="147">
        <f t="shared" si="1073"/>
        <v>191.22986645082426</v>
      </c>
      <c r="KB376" s="147">
        <f t="shared" si="1074"/>
        <v>201.70958956954104</v>
      </c>
      <c r="KC376" s="147">
        <f t="shared" si="1075"/>
        <v>212.23833484892177</v>
      </c>
      <c r="KD376" s="147">
        <f t="shared" si="1076"/>
        <v>222.81567972828748</v>
      </c>
      <c r="KE376" s="147">
        <f t="shared" si="1077"/>
        <v>233.44117044816943</v>
      </c>
      <c r="KF376" s="147">
        <f t="shared" si="1078"/>
        <v>244.11432424530656</v>
      </c>
      <c r="KG376" s="147">
        <f t="shared" si="1079"/>
        <v>254.83463163157219</v>
      </c>
      <c r="KH376" s="147">
        <f t="shared" si="1080"/>
        <v>265.6015587360427</v>
      </c>
      <c r="KI376" s="147">
        <f t="shared" si="1081"/>
        <v>276.41454968973744</v>
      </c>
      <c r="KJ376" s="147">
        <f t="shared" si="1082"/>
        <v>287.27302903315001</v>
      </c>
      <c r="KK376" s="147">
        <f t="shared" si="1083"/>
        <v>298.17640412752587</v>
      </c>
      <c r="KL376" s="147">
        <f t="shared" si="1084"/>
        <v>309.12406755189011</v>
      </c>
      <c r="KM376" s="147">
        <f t="shared" si="1085"/>
        <v>320.11539946905395</v>
      </c>
      <c r="KN376" s="147">
        <f t="shared" si="1086"/>
        <v>331.14976994520089</v>
      </c>
      <c r="KO376" s="147">
        <f t="shared" si="1087"/>
        <v>342.22654120912335</v>
      </c>
      <c r="KP376" s="147">
        <f t="shared" si="1088"/>
        <v>353.34506983873723</v>
      </c>
      <c r="KQ376" s="147">
        <f t="shared" si="1089"/>
        <v>364.50470886408385</v>
      </c>
      <c r="KR376" s="147">
        <f t="shared" si="1090"/>
        <v>375.70480977762878</v>
      </c>
      <c r="KS376" s="147">
        <f t="shared" si="1091"/>
        <v>386.94472444424491</v>
      </c>
      <c r="KT376" s="147">
        <f t="shared" si="1092"/>
        <v>398.22380690480691</v>
      </c>
      <c r="KU376" s="147">
        <f t="shared" si="1093"/>
        <v>409.54141506879176</v>
      </c>
      <c r="KV376" s="147">
        <f t="shared" si="1094"/>
        <v>420.8969122926809</v>
      </c>
      <c r="KW376" s="147">
        <f t="shared" si="1095"/>
        <v>432.28966884225213</v>
      </c>
      <c r="KX376" s="147">
        <f t="shared" si="1096"/>
        <v>443.7190632380491</v>
      </c>
      <c r="KY376" s="147">
        <f t="shared" si="1097"/>
        <v>455.18448348440381</v>
      </c>
      <c r="KZ376" s="147">
        <f t="shared" si="1098"/>
        <v>466.68532818334967</v>
      </c>
      <c r="LA376" s="147">
        <f t="shared" si="1099"/>
        <v>478.22100753563103</v>
      </c>
      <c r="LB376" s="147">
        <f t="shared" si="1100"/>
        <v>489.79094423174212</v>
      </c>
      <c r="LC376" s="147">
        <f t="shared" si="1101"/>
        <v>501.39457423656791</v>
      </c>
      <c r="LD376" s="147">
        <f t="shared" si="1102"/>
        <v>513.03134747171498</v>
      </c>
      <c r="LE376" s="147">
        <f t="shared" si="1103"/>
        <v>524.700728400044</v>
      </c>
      <c r="LF376" s="147">
        <f t="shared" si="1104"/>
        <v>536.4021965172401</v>
      </c>
      <c r="LG376" s="358">
        <f t="shared" si="1105"/>
        <v>548.1352467554982</v>
      </c>
      <c r="LH376" s="147">
        <f t="shared" si="1106"/>
        <v>559.89938980455861</v>
      </c>
      <c r="LI376" s="147">
        <f t="shared" si="1107"/>
        <v>571.69415235541965</v>
      </c>
      <c r="LJ376" s="147">
        <f t="shared" si="1108"/>
        <v>583.51907727207845</v>
      </c>
      <c r="LK376" s="147">
        <f t="shared" si="1109"/>
        <v>595.37372369662194</v>
      </c>
      <c r="LL376" s="147">
        <f t="shared" si="1110"/>
        <v>607.25766709291554</v>
      </c>
      <c r="LM376" s="147">
        <f t="shared" si="1111"/>
        <v>619.17049923402055</v>
      </c>
      <c r="LN376" s="147">
        <f t="shared" si="1112"/>
        <v>631.11182813831726</v>
      </c>
      <c r="LO376" s="147">
        <f t="shared" si="1113"/>
        <v>643.08127795914106</v>
      </c>
      <c r="LP376" s="147">
        <f t="shared" si="1114"/>
        <v>655.07848883253223</v>
      </c>
      <c r="LQ376" s="147">
        <f t="shared" si="1115"/>
        <v>667.10311668749091</v>
      </c>
      <c r="LR376" s="147">
        <f t="shared" si="1116"/>
        <v>679.15483302290193</v>
      </c>
      <c r="LS376" s="147">
        <f t="shared" si="1117"/>
        <v>691.23332465505678</v>
      </c>
      <c r="LT376" s="147">
        <f t="shared" si="1118"/>
        <v>703.33829343946468</v>
      </c>
      <c r="LU376" s="147">
        <f t="shared" si="1119"/>
        <v>715.46945597040803</v>
      </c>
      <c r="LV376" s="147">
        <f t="shared" si="1120"/>
        <v>727.626543261454</v>
      </c>
      <c r="LW376" s="147">
        <f t="shared" si="1121"/>
        <v>739.8093004099087</v>
      </c>
      <c r="LX376" s="147">
        <f t="shared" si="1122"/>
        <v>752.01748624796664</v>
      </c>
      <c r="LY376" s="147">
        <f t="shared" si="1123"/>
        <v>764.25087298309222</v>
      </c>
      <c r="LZ376" s="147">
        <f t="shared" si="1124"/>
        <v>776.5092458299556</v>
      </c>
      <c r="MC376" s="267">
        <v>200</v>
      </c>
      <c r="MD376" s="273">
        <v>20000</v>
      </c>
      <c r="ME376" s="145">
        <f t="shared" ref="ME376:MN385" si="1205">SQRT(5*((((1/$CA376)*(((1+0.2*(ME$354/661.48)^2)^3.5)-1))+1)^(1/3.5)-1))</f>
        <v>2.2300023990811001E-2</v>
      </c>
      <c r="MF376" s="145">
        <f t="shared" si="1205"/>
        <v>4.4595556020942166E-2</v>
      </c>
      <c r="MG376" s="145">
        <f t="shared" si="1205"/>
        <v>6.6882118413601158E-2</v>
      </c>
      <c r="MH376" s="145">
        <f t="shared" si="1205"/>
        <v>8.9155261950014109E-2</v>
      </c>
      <c r="MI376" s="145">
        <f t="shared" si="1205"/>
        <v>0.11141057982531839</v>
      </c>
      <c r="MJ376" s="145">
        <f t="shared" si="1205"/>
        <v>0.13364372128131613</v>
      </c>
      <c r="MK376" s="145">
        <f t="shared" si="1205"/>
        <v>0.15585040481548382</v>
      </c>
      <c r="ML376" s="145">
        <f t="shared" si="1205"/>
        <v>0.17802643087189754</v>
      </c>
      <c r="MM376" s="145">
        <f t="shared" si="1205"/>
        <v>0.20016769392685588</v>
      </c>
      <c r="MN376" s="145">
        <f t="shared" si="1205"/>
        <v>0.22227019389035457</v>
      </c>
      <c r="MO376" s="145">
        <f t="shared" ref="MO376:MX385" si="1206">SQRT(5*((((1/$CA376)*(((1+0.2*(MO$354/661.48)^2)^3.5)-1))+1)^(1/3.5)-1))</f>
        <v>0.2443300467537618</v>
      </c>
      <c r="MP376" s="145">
        <f t="shared" si="1206"/>
        <v>0.26634349442410588</v>
      </c>
      <c r="MQ376" s="145">
        <f t="shared" si="1206"/>
        <v>0.28830691369557748</v>
      </c>
      <c r="MR376" s="145">
        <f t="shared" si="1206"/>
        <v>0.31021682431967318</v>
      </c>
      <c r="MS376" s="145">
        <f t="shared" si="1206"/>
        <v>0.33206989614613769</v>
      </c>
      <c r="MT376" s="145">
        <f t="shared" si="1206"/>
        <v>0.3538629553175211</v>
      </c>
      <c r="MU376" s="145">
        <f t="shared" si="1206"/>
        <v>0.37559298951043013</v>
      </c>
      <c r="MV376" s="145">
        <f t="shared" si="1206"/>
        <v>0.39725715222650143</v>
      </c>
      <c r="MW376" s="145">
        <f t="shared" si="1206"/>
        <v>0.41885276614535732</v>
      </c>
      <c r="MX376" s="145">
        <f t="shared" si="1206"/>
        <v>0.44037732556038212</v>
      </c>
      <c r="MY376" s="145">
        <f t="shared" ref="MY376:NH385" si="1207">SQRT(5*((((1/$CA376)*(((1+0.2*(MY$354/661.48)^2)^3.5)-1))+1)^(1/3.5)-1))</f>
        <v>0.46182849792578873</v>
      </c>
      <c r="MZ376" s="145">
        <f t="shared" si="1207"/>
        <v>0.48320412455042672</v>
      </c>
      <c r="NA376" s="145">
        <f t="shared" si="1207"/>
        <v>0.50450222047954063</v>
      </c>
      <c r="NB376" s="145">
        <f t="shared" si="1207"/>
        <v>0.52572097361074754</v>
      </c>
      <c r="NC376" s="145">
        <f t="shared" si="1207"/>
        <v>0.54685874309442684</v>
      </c>
      <c r="ND376" s="145">
        <f t="shared" si="1207"/>
        <v>0.56791405707184195</v>
      </c>
      <c r="NE376" s="145">
        <f t="shared" si="1207"/>
        <v>0.58888560980639038</v>
      </c>
      <c r="NF376" s="145">
        <f t="shared" si="1207"/>
        <v>0.60977225826479897</v>
      </c>
      <c r="NG376" s="145">
        <f t="shared" si="1207"/>
        <v>0.63057301820548772</v>
      </c>
      <c r="NH376" s="145">
        <f t="shared" si="1207"/>
        <v>0.65128705983125701</v>
      </c>
      <c r="NI376" s="145">
        <f t="shared" ref="NI376:NR385" si="1208">SQRT(5*((((1/$CA376)*(((1+0.2*(NI$354/661.48)^2)^3.5)-1))+1)^(1/3.5)-1))</f>
        <v>0.6719137030624962</v>
      </c>
      <c r="NJ376" s="145">
        <f t="shared" si="1208"/>
        <v>0.69245241248579392</v>
      </c>
      <c r="NK376" s="145">
        <f t="shared" si="1208"/>
        <v>0.71290279203092943</v>
      </c>
      <c r="NL376" s="145">
        <f t="shared" si="1208"/>
        <v>0.7332645794268936</v>
      </c>
      <c r="NM376" s="145">
        <f t="shared" si="1208"/>
        <v>0.75353764048505134</v>
      </c>
      <c r="NN376" s="145">
        <f t="shared" si="1208"/>
        <v>0.77372196325459053</v>
      </c>
      <c r="NO376" s="145">
        <f t="shared" si="1208"/>
        <v>0.79381765209244648</v>
      </c>
      <c r="NP376" s="145">
        <f t="shared" si="1208"/>
        <v>0.81382492168663934</v>
      </c>
      <c r="NQ376" s="145">
        <f t="shared" si="1208"/>
        <v>0.83374409106874647</v>
      </c>
      <c r="NR376" s="145">
        <f t="shared" si="1208"/>
        <v>0.85357557764799163</v>
      </c>
      <c r="NS376" s="145">
        <f t="shared" ref="NS376:OB385" si="1209">SQRT(5*((((1/$CA376)*(((1+0.2*(NS$354/661.48)^2)^3.5)-1))+1)^(1/3.5)-1))</f>
        <v>0.87331989129615917</v>
      </c>
      <c r="NT376" s="145">
        <f t="shared" si="1209"/>
        <v>0.89297762850942519</v>
      </c>
      <c r="NU376" s="145">
        <f t="shared" si="1209"/>
        <v>0.91254946667010872</v>
      </c>
      <c r="NV376" s="145">
        <f t="shared" si="1209"/>
        <v>0.93203615842839027</v>
      </c>
      <c r="NW376" s="145">
        <f t="shared" si="1209"/>
        <v>0.95143852622128788</v>
      </c>
      <c r="NX376" s="145">
        <f t="shared" si="1209"/>
        <v>0.97075745694349991</v>
      </c>
      <c r="NY376" s="145">
        <f t="shared" si="1209"/>
        <v>0.98999389678228444</v>
      </c>
      <c r="NZ376" s="145">
        <f t="shared" si="1209"/>
        <v>1.009148846226229</v>
      </c>
      <c r="OA376" s="145">
        <f t="shared" si="1209"/>
        <v>1.0282233552556752</v>
      </c>
      <c r="OB376" s="145">
        <f t="shared" si="1209"/>
        <v>1.047218518720596</v>
      </c>
      <c r="OC376" s="145">
        <f t="shared" ref="OC376:OL385" si="1210">SQRT(5*((((1/$CA376)*(((1+0.2*(OC$354/661.48)^2)^3.5)-1))+1)^(1/3.5)-1))</f>
        <v>1.066135471909994</v>
      </c>
      <c r="OD376" s="145">
        <f t="shared" si="1210"/>
        <v>1.084975386315306</v>
      </c>
      <c r="OE376" s="145">
        <f t="shared" si="1210"/>
        <v>1.1037394655888413</v>
      </c>
      <c r="OF376" s="145">
        <f t="shared" si="1210"/>
        <v>1.1224289416970776</v>
      </c>
      <c r="OG376" s="145">
        <f t="shared" si="1210"/>
        <v>1.1410450712675024</v>
      </c>
      <c r="OH376" s="145">
        <f t="shared" si="1210"/>
        <v>1.1595891321267029</v>
      </c>
      <c r="OI376" s="145">
        <f t="shared" si="1210"/>
        <v>1.1780624200266359</v>
      </c>
      <c r="OJ376" s="145">
        <f t="shared" si="1210"/>
        <v>1.1964662455552204</v>
      </c>
      <c r="OK376" s="145">
        <f t="shared" si="1210"/>
        <v>1.2148019312268765</v>
      </c>
      <c r="OL376" s="145">
        <f t="shared" si="1210"/>
        <v>1.2330708087480755</v>
      </c>
    </row>
    <row r="377" spans="55:402">
      <c r="BC377"/>
      <c r="BD377"/>
      <c r="BH377" s="173"/>
      <c r="BI377" s="182"/>
      <c r="BJ377" s="91">
        <f t="shared" si="1204"/>
        <v>0</v>
      </c>
      <c r="BK377" s="193">
        <f t="shared" si="1204"/>
        <v>0</v>
      </c>
      <c r="BL377" s="91">
        <f t="shared" si="1204"/>
        <v>288.14999999999998</v>
      </c>
      <c r="BM377" s="116">
        <f t="shared" si="1204"/>
        <v>0</v>
      </c>
      <c r="BN377" s="116"/>
      <c r="BO377" s="107" t="s">
        <v>80</v>
      </c>
      <c r="BP377" s="217">
        <v>21000</v>
      </c>
      <c r="BQ377" s="220">
        <v>6.4007999999999994</v>
      </c>
      <c r="BR377" s="284">
        <v>210</v>
      </c>
      <c r="BS377" s="113"/>
      <c r="BT377" s="104"/>
      <c r="BU377" s="256"/>
      <c r="BV377" s="213">
        <f t="shared" si="1193"/>
        <v>-26.605200000000309</v>
      </c>
      <c r="BW377" s="215">
        <f t="shared" si="1194"/>
        <v>246.54479999999967</v>
      </c>
      <c r="BX377" s="117"/>
      <c r="BY377" s="101">
        <f t="shared" si="1125"/>
        <v>611.86344158429085</v>
      </c>
      <c r="BZ377" s="113"/>
      <c r="CA377" s="141">
        <f t="shared" si="1195"/>
        <v>0.44061307991944115</v>
      </c>
      <c r="CB377" s="163">
        <f t="shared" si="1196"/>
        <v>0.51496790432727491</v>
      </c>
      <c r="CC377" s="159">
        <f t="shared" si="1197"/>
        <v>0.8556127017178542</v>
      </c>
      <c r="CD377" s="170"/>
      <c r="CH377" s="267">
        <v>219.59996772850073</v>
      </c>
      <c r="CI377" s="273">
        <v>22000</v>
      </c>
      <c r="CJ377" s="145">
        <f t="shared" si="945"/>
        <v>2.3261943316579096E-2</v>
      </c>
      <c r="CK377" s="145">
        <f t="shared" si="946"/>
        <v>4.6518437086402013E-2</v>
      </c>
      <c r="CL377" s="145">
        <f t="shared" si="947"/>
        <v>6.9764050697508281E-2</v>
      </c>
      <c r="CM377" s="145">
        <f t="shared" si="948"/>
        <v>9.2993391246676521E-2</v>
      </c>
      <c r="CN377" s="145">
        <f t="shared" si="949"/>
        <v>0.11620112199390921</v>
      </c>
      <c r="CO377" s="145">
        <f t="shared" si="950"/>
        <v>0.13938198034460117</v>
      </c>
      <c r="CP377" s="145">
        <f t="shared" si="951"/>
        <v>0.16253079521327579</v>
      </c>
      <c r="CQ377" s="145">
        <f t="shared" si="952"/>
        <v>0.18564250363325482</v>
      </c>
      <c r="CR377" s="145">
        <f t="shared" si="953"/>
        <v>0.20871216648767141</v>
      </c>
      <c r="CS377" s="145">
        <f t="shared" si="954"/>
        <v>0.23173498325093778</v>
      </c>
      <c r="CT377" s="145">
        <f t="shared" si="955"/>
        <v>0.25470630564430075</v>
      </c>
      <c r="CU377" s="145">
        <f t="shared" si="956"/>
        <v>0.27762165012481954</v>
      </c>
      <c r="CV377" s="145">
        <f t="shared" si="957"/>
        <v>0.30047670914339175</v>
      </c>
      <c r="CW377" s="145">
        <f t="shared" si="958"/>
        <v>0.32326736112395471</v>
      </c>
      <c r="CX377" s="145">
        <f t="shared" si="959"/>
        <v>0.34598967913265971</v>
      </c>
      <c r="CY377" s="145">
        <f t="shared" si="960"/>
        <v>0.36863993822184149</v>
      </c>
      <c r="CZ377" s="145">
        <f t="shared" si="961"/>
        <v>0.39121462144909103</v>
      </c>
      <c r="DA377" s="145">
        <f t="shared" si="962"/>
        <v>0.41371042458633545</v>
      </c>
      <c r="DB377" s="145">
        <f t="shared" si="963"/>
        <v>0.43612425954717537</v>
      </c>
      <c r="DC377" s="145">
        <f t="shared" si="964"/>
        <v>0.4584532565729289</v>
      </c>
      <c r="DD377" s="145">
        <f t="shared" si="965"/>
        <v>0.48069476522837978</v>
      </c>
      <c r="DE377" s="145">
        <f t="shared" si="966"/>
        <v>0.50284635426753033</v>
      </c>
      <c r="DF377" s="145">
        <f t="shared" si="967"/>
        <v>0.52490581043716622</v>
      </c>
      <c r="DG377" s="145">
        <f t="shared" si="968"/>
        <v>0.54687113629217299</v>
      </c>
      <c r="DH377" s="145">
        <f t="shared" si="969"/>
        <v>0.56874054710108835</v>
      </c>
      <c r="DI377" s="145">
        <f t="shared" si="970"/>
        <v>0.59051246692346526</v>
      </c>
      <c r="DJ377" s="145">
        <f t="shared" si="971"/>
        <v>0.61218552394234604</v>
      </c>
      <c r="DK377" s="145">
        <f t="shared" si="972"/>
        <v>0.63375854513573993</v>
      </c>
      <c r="DL377" s="145">
        <f t="shared" si="973"/>
        <v>0.65523055037019884</v>
      </c>
      <c r="DM377" s="145">
        <f t="shared" si="974"/>
        <v>0.67660074599812403</v>
      </c>
      <c r="DN377" s="145">
        <f t="shared" si="975"/>
        <v>0.69786851803779626</v>
      </c>
      <c r="DO377" s="145">
        <f t="shared" si="976"/>
        <v>0.71903342501199985</v>
      </c>
      <c r="DP377" s="145">
        <f t="shared" si="977"/>
        <v>0.74009519051726269</v>
      </c>
      <c r="DQ377" s="145">
        <f t="shared" si="978"/>
        <v>0.76105369559142666</v>
      </c>
      <c r="DR377" s="145">
        <f t="shared" si="979"/>
        <v>0.78190897094273992</v>
      </c>
      <c r="DS377" s="145">
        <f t="shared" si="980"/>
        <v>0.80266118909870332</v>
      </c>
      <c r="DT377" s="145">
        <f t="shared" si="981"/>
        <v>0.82331065652802193</v>
      </c>
      <c r="DU377" s="145">
        <f t="shared" si="982"/>
        <v>0.8438578057839452</v>
      </c>
      <c r="DV377" s="145">
        <f t="shared" si="983"/>
        <v>0.8643031877122942</v>
      </c>
      <c r="DW377" s="145">
        <f t="shared" si="984"/>
        <v>0.88464746376264269</v>
      </c>
      <c r="DX377" s="145">
        <f t="shared" si="985"/>
        <v>0.90489139843632382</v>
      </c>
      <c r="DY377" s="145">
        <f t="shared" si="986"/>
        <v>0.92503585190047755</v>
      </c>
      <c r="DZ377" s="145">
        <f t="shared" si="987"/>
        <v>0.94508177279302708</v>
      </c>
      <c r="EA377" s="145">
        <f t="shared" si="988"/>
        <v>0.96503019123944112</v>
      </c>
      <c r="EB377" s="145">
        <f t="shared" si="989"/>
        <v>0.98488221209840976</v>
      </c>
      <c r="EC377" s="145">
        <f t="shared" si="990"/>
        <v>1.0046390084500814</v>
      </c>
      <c r="ED377" s="145">
        <f t="shared" si="991"/>
        <v>1.024301815337322</v>
      </c>
      <c r="EE377" s="145">
        <f t="shared" si="992"/>
        <v>1.04387192376761</v>
      </c>
      <c r="EF377" s="145">
        <f t="shared" si="993"/>
        <v>1.0633506749805388</v>
      </c>
      <c r="EG377" s="145">
        <f t="shared" si="994"/>
        <v>1.0827394549836082</v>
      </c>
      <c r="EH377" s="145">
        <f t="shared" si="995"/>
        <v>1.1020396893569071</v>
      </c>
      <c r="EI377" s="145">
        <f t="shared" si="996"/>
        <v>1.1212528383255109</v>
      </c>
      <c r="EJ377" s="145">
        <f t="shared" si="997"/>
        <v>1.1403803920968094</v>
      </c>
      <c r="EK377" s="145">
        <f t="shared" si="998"/>
        <v>1.1594238664586656</v>
      </c>
      <c r="EL377" s="145">
        <f t="shared" si="999"/>
        <v>1.1783847986331486</v>
      </c>
      <c r="EM377" s="145">
        <f t="shared" si="1000"/>
        <v>1.197264743379612</v>
      </c>
      <c r="EN377" s="145">
        <f t="shared" si="1001"/>
        <v>1.2160652693401361</v>
      </c>
      <c r="EO377" s="145">
        <f t="shared" si="1002"/>
        <v>1.2347879556196752</v>
      </c>
      <c r="EP377" s="145">
        <f t="shared" si="1003"/>
        <v>1.2534343885928048</v>
      </c>
      <c r="EQ377" s="145">
        <f t="shared" si="1004"/>
        <v>1.2720061589285561</v>
      </c>
      <c r="ET377" s="267">
        <v>219.59996772850073</v>
      </c>
      <c r="EU377" s="273">
        <v>22000</v>
      </c>
      <c r="EV377" s="146">
        <f t="shared" si="1005"/>
        <v>244.59006755355634</v>
      </c>
      <c r="EW377" s="146">
        <f t="shared" si="1006"/>
        <v>244.66944541359456</v>
      </c>
      <c r="EX377" s="146">
        <f t="shared" si="1007"/>
        <v>244.80165932196883</v>
      </c>
      <c r="EY377" s="146">
        <f t="shared" si="1008"/>
        <v>244.98658599252519</v>
      </c>
      <c r="EZ377" s="146">
        <f t="shared" si="1009"/>
        <v>245.2240538211575</v>
      </c>
      <c r="FA377" s="146">
        <f t="shared" si="1010"/>
        <v>245.51384386786913</v>
      </c>
      <c r="FB377" s="146">
        <f t="shared" si="1011"/>
        <v>245.85569109912021</v>
      </c>
      <c r="FC377" s="146">
        <f t="shared" si="1012"/>
        <v>246.24928587582014</v>
      </c>
      <c r="FD377" s="146">
        <f t="shared" si="1013"/>
        <v>246.69427566968912</v>
      </c>
      <c r="FE377" s="146">
        <f t="shared" si="1014"/>
        <v>247.19026698843007</v>
      </c>
      <c r="FF377" s="146">
        <f t="shared" si="1015"/>
        <v>247.73682748824274</v>
      </c>
      <c r="FG377" s="146">
        <f t="shared" si="1016"/>
        <v>248.33348825071067</v>
      </c>
      <c r="FH377" s="146">
        <f t="shared" si="1017"/>
        <v>248.9797462000052</v>
      </c>
      <c r="FI377" s="146">
        <f t="shared" si="1018"/>
        <v>249.67506663568477</v>
      </c>
      <c r="FJ377" s="146">
        <f t="shared" si="1019"/>
        <v>250.41888585611736</v>
      </c>
      <c r="FK377" s="146">
        <f t="shared" si="1020"/>
        <v>251.21061384769195</v>
      </c>
      <c r="FL377" s="146">
        <f t="shared" si="1021"/>
        <v>252.04963701549238</v>
      </c>
      <c r="FM377" s="146">
        <f t="shared" si="1022"/>
        <v>252.93532093194943</v>
      </c>
      <c r="FN377" s="146">
        <f t="shared" si="1023"/>
        <v>253.86701308111955</v>
      </c>
      <c r="FO377" s="146">
        <f t="shared" si="1024"/>
        <v>254.84404557762852</v>
      </c>
      <c r="FP377" s="146">
        <f t="shared" si="1025"/>
        <v>255.86573784090533</v>
      </c>
      <c r="FQ377" s="146">
        <f t="shared" si="1026"/>
        <v>256.93139920708717</v>
      </c>
      <c r="FR377" s="146">
        <f t="shared" si="1027"/>
        <v>258.04033146283786</v>
      </c>
      <c r="FS377" s="146">
        <f t="shared" si="1028"/>
        <v>259.19183128725894</v>
      </c>
      <c r="FT377" s="146">
        <f t="shared" si="1029"/>
        <v>260.3851925900355</v>
      </c>
      <c r="FU377" s="146">
        <f t="shared" si="1030"/>
        <v>261.61970873591434</v>
      </c>
      <c r="FV377" s="146">
        <f t="shared" si="1031"/>
        <v>262.89467464752289</v>
      </c>
      <c r="FW377" s="146">
        <f t="shared" si="1032"/>
        <v>264.20938878038805</v>
      </c>
      <c r="FX377" s="146">
        <f t="shared" si="1033"/>
        <v>265.56315496575206</v>
      </c>
      <c r="FY377" s="146">
        <f t="shared" si="1034"/>
        <v>266.95528411843065</v>
      </c>
      <c r="FZ377" s="146">
        <f t="shared" si="1035"/>
        <v>268.38509580845692</v>
      </c>
      <c r="GA377" s="146">
        <f t="shared" si="1036"/>
        <v>269.85191969663418</v>
      </c>
      <c r="GB377" s="146">
        <f t="shared" si="1037"/>
        <v>271.3550968353432</v>
      </c>
      <c r="GC377" s="146">
        <f t="shared" si="1038"/>
        <v>272.89398083703207</v>
      </c>
      <c r="GD377" s="146">
        <f t="shared" si="1039"/>
        <v>274.46793891375762</v>
      </c>
      <c r="GE377" s="146">
        <f t="shared" si="1040"/>
        <v>276.07635279193562</v>
      </c>
      <c r="GF377" s="146">
        <f t="shared" si="1041"/>
        <v>277.71861950712247</v>
      </c>
      <c r="GG377" s="146">
        <f t="shared" si="1042"/>
        <v>279.39415208417762</v>
      </c>
      <c r="GH377" s="146">
        <f t="shared" si="1043"/>
        <v>281.10238010856636</v>
      </c>
      <c r="GI377" s="146">
        <f t="shared" si="1044"/>
        <v>282.8427501948666</v>
      </c>
      <c r="GJ377" s="355">
        <f t="shared" si="1045"/>
        <v>284.61472635873594</v>
      </c>
      <c r="GK377" s="146">
        <f t="shared" si="1046"/>
        <v>286.41779029871361</v>
      </c>
      <c r="GL377" s="146">
        <f t="shared" si="1047"/>
        <v>288.25144159425639</v>
      </c>
      <c r="GM377" s="146">
        <f t="shared" si="1048"/>
        <v>290.11519782637168</v>
      </c>
      <c r="GN377" s="146">
        <f t="shared" si="1049"/>
        <v>292.00859462711395</v>
      </c>
      <c r="GO377" s="146">
        <f t="shared" si="1050"/>
        <v>293.9311856640627</v>
      </c>
      <c r="GP377" s="146">
        <f t="shared" si="1051"/>
        <v>295.88254256570985</v>
      </c>
      <c r="GQ377" s="146">
        <f t="shared" si="1052"/>
        <v>297.86225479346672</v>
      </c>
      <c r="GR377" s="146">
        <f t="shared" si="1053"/>
        <v>299.86992946574776</v>
      </c>
      <c r="GS377" s="146">
        <f t="shared" si="1054"/>
        <v>301.90519113932589</v>
      </c>
      <c r="GT377" s="146">
        <f t="shared" si="1055"/>
        <v>303.96768155286975</v>
      </c>
      <c r="GU377" s="146">
        <f t="shared" si="1056"/>
        <v>306.05705933728922</v>
      </c>
      <c r="GV377" s="146">
        <f t="shared" si="1057"/>
        <v>308.17299969721648</v>
      </c>
      <c r="GW377" s="146">
        <f t="shared" si="1058"/>
        <v>310.31519406766319</v>
      </c>
      <c r="GX377" s="146">
        <f t="shared" si="1059"/>
        <v>312.48334974960125</v>
      </c>
      <c r="GY377" s="146">
        <f t="shared" si="1060"/>
        <v>314.67718952793035</v>
      </c>
      <c r="GZ377" s="146">
        <f t="shared" si="1061"/>
        <v>316.89645127502348</v>
      </c>
      <c r="HA377" s="146">
        <f t="shared" si="1062"/>
        <v>319.14088754276941</v>
      </c>
      <c r="HB377" s="146">
        <f t="shared" si="1063"/>
        <v>321.41026514578272</v>
      </c>
      <c r="HC377" s="146">
        <f t="shared" si="1064"/>
        <v>323.70436473820257</v>
      </c>
      <c r="HF377" s="267">
        <v>209.6256535136628</v>
      </c>
      <c r="HG377" s="273">
        <v>21000</v>
      </c>
      <c r="HH377" s="146">
        <f t="shared" si="1126"/>
        <v>13.934562756800377</v>
      </c>
      <c r="HI377" s="146">
        <f t="shared" si="1127"/>
        <v>27.866095598471695</v>
      </c>
      <c r="HJ377" s="146">
        <f t="shared" si="1128"/>
        <v>41.791578679925593</v>
      </c>
      <c r="HK377" s="146">
        <f t="shared" si="1129"/>
        <v>55.708012214743619</v>
      </c>
      <c r="HL377" s="146">
        <f t="shared" si="1130"/>
        <v>69.612426302152073</v>
      </c>
      <c r="HM377" s="146">
        <f t="shared" si="1131"/>
        <v>83.501890514793885</v>
      </c>
      <c r="HN377" s="146">
        <f t="shared" si="1132"/>
        <v>97.373523172968845</v>
      </c>
      <c r="HO377" s="146">
        <f t="shared" si="1133"/>
        <v>111.2245002361734</v>
      </c>
      <c r="HP377" s="146">
        <f t="shared" si="1134"/>
        <v>125.05206374797909</v>
      </c>
      <c r="HQ377" s="146">
        <f t="shared" si="1135"/>
        <v>138.85352977703016</v>
      </c>
      <c r="HR377" s="146">
        <f t="shared" si="1136"/>
        <v>152.62629580392854</v>
      </c>
      <c r="HS377" s="146">
        <f t="shared" si="1137"/>
        <v>166.36784751147084</v>
      </c>
      <c r="HT377" s="146">
        <f t="shared" si="1138"/>
        <v>180.07576494365574</v>
      </c>
      <c r="HU377" s="146">
        <f t="shared" si="1139"/>
        <v>193.74772800701109</v>
      </c>
      <c r="HV377" s="146">
        <f t="shared" si="1140"/>
        <v>207.38152129601875</v>
      </c>
      <c r="HW377" s="146">
        <f t="shared" si="1141"/>
        <v>220.97503823240473</v>
      </c>
      <c r="HX377" s="146">
        <f t="shared" si="1142"/>
        <v>234.52628451582297</v>
      </c>
      <c r="HY377" s="146">
        <f t="shared" si="1143"/>
        <v>248.03338089081743</v>
      </c>
      <c r="HZ377" s="146">
        <f t="shared" si="1144"/>
        <v>261.4945652417735</v>
      </c>
      <c r="IA377" s="146">
        <f t="shared" si="1145"/>
        <v>274.90819403384432</v>
      </c>
      <c r="IB377" s="146">
        <f t="shared" si="1146"/>
        <v>288.27274312335948</v>
      </c>
      <c r="IC377" s="146">
        <f t="shared" si="1147"/>
        <v>301.58680796615408</v>
      </c>
      <c r="ID377" s="146">
        <f t="shared" si="1148"/>
        <v>314.84910325631586</v>
      </c>
      <c r="IE377" s="146">
        <f t="shared" si="1149"/>
        <v>328.05846203129431</v>
      </c>
      <c r="IF377" s="146">
        <f t="shared" si="1150"/>
        <v>341.21383428191723</v>
      </c>
      <c r="IG377" s="146">
        <f t="shared" si="1151"/>
        <v>354.31428510780216</v>
      </c>
      <c r="IH377" s="146">
        <f t="shared" si="1152"/>
        <v>367.35899245988782</v>
      </c>
      <c r="II377" s="146">
        <f t="shared" si="1153"/>
        <v>380.34724451246154</v>
      </c>
      <c r="IJ377" s="146">
        <f t="shared" si="1154"/>
        <v>393.27843670702543</v>
      </c>
      <c r="IK377" s="146">
        <f t="shared" si="1155"/>
        <v>406.15206850994059</v>
      </c>
      <c r="IL377" s="146">
        <f t="shared" si="1156"/>
        <v>418.96773992476017</v>
      </c>
      <c r="IM377" s="146">
        <f t="shared" si="1157"/>
        <v>431.72514779888149</v>
      </c>
      <c r="IN377" s="146">
        <f t="shared" si="1158"/>
        <v>444.42408196246322</v>
      </c>
      <c r="IO377" s="146">
        <f t="shared" si="1159"/>
        <v>457.06442123556917</v>
      </c>
      <c r="IP377" s="146">
        <f t="shared" si="1160"/>
        <v>469.64612933743763</v>
      </c>
      <c r="IQ377" s="146">
        <f t="shared" si="1161"/>
        <v>482.16925072937892</v>
      </c>
      <c r="IR377" s="146">
        <f t="shared" si="1162"/>
        <v>494.63390642047278</v>
      </c>
      <c r="IS377" s="146">
        <f t="shared" si="1163"/>
        <v>507.04028976273503</v>
      </c>
      <c r="IT377" s="146">
        <f t="shared" si="1164"/>
        <v>519.38866225996082</v>
      </c>
      <c r="IU377" s="146">
        <f t="shared" si="1165"/>
        <v>531.6793494119994</v>
      </c>
      <c r="IV377" s="355">
        <f t="shared" si="1166"/>
        <v>543.91273661379796</v>
      </c>
      <c r="IW377" s="146">
        <f t="shared" si="1167"/>
        <v>556.08926512624384</v>
      </c>
      <c r="IX377" s="146">
        <f t="shared" si="1168"/>
        <v>568.20942813357988</v>
      </c>
      <c r="IY377" s="146">
        <f t="shared" si="1169"/>
        <v>580.27376690006361</v>
      </c>
      <c r="IZ377" s="146">
        <f t="shared" si="1170"/>
        <v>592.28286703654112</v>
      </c>
      <c r="JA377" s="146">
        <f t="shared" si="1171"/>
        <v>604.23735488573993</v>
      </c>
      <c r="JB377" s="146">
        <f t="shared" si="1172"/>
        <v>616.13789403337455</v>
      </c>
      <c r="JC377" s="146">
        <f t="shared" si="1173"/>
        <v>627.98518195055169</v>
      </c>
      <c r="JD377" s="146">
        <f t="shared" si="1174"/>
        <v>639.7799467715447</v>
      </c>
      <c r="JE377" s="146">
        <f t="shared" si="1175"/>
        <v>651.522944209672</v>
      </c>
      <c r="JF377" s="146">
        <f t="shared" si="1176"/>
        <v>663.21495461286167</v>
      </c>
      <c r="JG377" s="146">
        <f t="shared" si="1177"/>
        <v>674.85678015943824</v>
      </c>
      <c r="JH377" s="146">
        <f t="shared" si="1178"/>
        <v>686.44924219372933</v>
      </c>
      <c r="JI377" s="146">
        <f t="shared" si="1179"/>
        <v>697.99317870029995</v>
      </c>
      <c r="JJ377" s="146">
        <f t="shared" si="1180"/>
        <v>709.48944191492672</v>
      </c>
      <c r="JK377" s="146">
        <f t="shared" si="1181"/>
        <v>720.9388960698044</v>
      </c>
      <c r="JL377" s="146">
        <f t="shared" si="1182"/>
        <v>732.34241527000563</v>
      </c>
      <c r="JM377" s="146">
        <f t="shared" si="1183"/>
        <v>743.7008814977612</v>
      </c>
      <c r="JN377" s="146">
        <f t="shared" si="1184"/>
        <v>755.01518274081764</v>
      </c>
      <c r="JO377" s="146">
        <f t="shared" si="1185"/>
        <v>766.28621124083145</v>
      </c>
      <c r="JQ377" s="267">
        <v>219.59996772850073</v>
      </c>
      <c r="JR377" s="273">
        <v>22000</v>
      </c>
      <c r="JS377" s="147">
        <f t="shared" si="1065"/>
        <v>113.20004819065682</v>
      </c>
      <c r="JT377" s="147">
        <f t="shared" si="1066"/>
        <v>123.27942605069504</v>
      </c>
      <c r="JU377" s="147">
        <f t="shared" si="1067"/>
        <v>133.4116399590693</v>
      </c>
      <c r="JV377" s="147">
        <f t="shared" si="1068"/>
        <v>143.59656662962567</v>
      </c>
      <c r="JW377" s="147">
        <f t="shared" si="1069"/>
        <v>153.83403445825797</v>
      </c>
      <c r="JX377" s="147">
        <f t="shared" si="1070"/>
        <v>164.1238245049696</v>
      </c>
      <c r="JY377" s="147">
        <f t="shared" si="1071"/>
        <v>174.46567173622068</v>
      </c>
      <c r="JZ377" s="147">
        <f t="shared" si="1072"/>
        <v>184.85926651292061</v>
      </c>
      <c r="KA377" s="147">
        <f t="shared" si="1073"/>
        <v>195.3042563067896</v>
      </c>
      <c r="KB377" s="147">
        <f t="shared" si="1074"/>
        <v>205.80024762553055</v>
      </c>
      <c r="KC377" s="147">
        <f t="shared" si="1075"/>
        <v>216.34680812534322</v>
      </c>
      <c r="KD377" s="147">
        <f t="shared" si="1076"/>
        <v>226.94346888781115</v>
      </c>
      <c r="KE377" s="147">
        <f t="shared" si="1077"/>
        <v>237.58972683710567</v>
      </c>
      <c r="KF377" s="147">
        <f t="shared" si="1078"/>
        <v>248.28504727278525</v>
      </c>
      <c r="KG377" s="147">
        <f t="shared" si="1079"/>
        <v>259.02886649321783</v>
      </c>
      <c r="KH377" s="147">
        <f t="shared" si="1080"/>
        <v>269.82059448479242</v>
      </c>
      <c r="KI377" s="147">
        <f t="shared" si="1081"/>
        <v>280.65961765259283</v>
      </c>
      <c r="KJ377" s="147">
        <f t="shared" si="1082"/>
        <v>291.54530156904991</v>
      </c>
      <c r="KK377" s="147">
        <f t="shared" si="1083"/>
        <v>302.47699371822</v>
      </c>
      <c r="KL377" s="147">
        <f t="shared" si="1084"/>
        <v>313.45402621472897</v>
      </c>
      <c r="KM377" s="147">
        <f t="shared" si="1085"/>
        <v>324.47571847800577</v>
      </c>
      <c r="KN377" s="147">
        <f t="shared" si="1086"/>
        <v>335.54137984418765</v>
      </c>
      <c r="KO377" s="147">
        <f t="shared" si="1087"/>
        <v>346.65031209993833</v>
      </c>
      <c r="KP377" s="147">
        <f t="shared" si="1088"/>
        <v>357.80181192435941</v>
      </c>
      <c r="KQ377" s="147">
        <f t="shared" si="1089"/>
        <v>368.99517322713598</v>
      </c>
      <c r="KR377" s="147">
        <f t="shared" si="1090"/>
        <v>380.22968937301482</v>
      </c>
      <c r="KS377" s="147">
        <f t="shared" si="1091"/>
        <v>391.50465528462337</v>
      </c>
      <c r="KT377" s="147">
        <f t="shared" si="1092"/>
        <v>402.81936941748853</v>
      </c>
      <c r="KU377" s="147">
        <f t="shared" si="1093"/>
        <v>414.17313560285254</v>
      </c>
      <c r="KV377" s="147">
        <f t="shared" si="1094"/>
        <v>425.56526475553113</v>
      </c>
      <c r="KW377" s="147">
        <f t="shared" si="1095"/>
        <v>436.9950764455574</v>
      </c>
      <c r="KX377" s="147">
        <f t="shared" si="1096"/>
        <v>448.46190033373466</v>
      </c>
      <c r="KY377" s="147">
        <f t="shared" si="1097"/>
        <v>459.96507747244368</v>
      </c>
      <c r="KZ377" s="147">
        <f t="shared" si="1098"/>
        <v>471.50396147413255</v>
      </c>
      <c r="LA377" s="147">
        <f t="shared" si="1099"/>
        <v>483.0779195508581</v>
      </c>
      <c r="LB377" s="147">
        <f t="shared" si="1100"/>
        <v>494.6863334290361</v>
      </c>
      <c r="LC377" s="147">
        <f t="shared" si="1101"/>
        <v>506.32860014422295</v>
      </c>
      <c r="LD377" s="147">
        <f t="shared" si="1102"/>
        <v>518.0041327212781</v>
      </c>
      <c r="LE377" s="147">
        <f t="shared" si="1103"/>
        <v>529.71236074566673</v>
      </c>
      <c r="LF377" s="147">
        <f t="shared" si="1104"/>
        <v>541.45273083196707</v>
      </c>
      <c r="LG377" s="358">
        <f t="shared" si="1105"/>
        <v>553.22470699583641</v>
      </c>
      <c r="LH377" s="147">
        <f t="shared" si="1106"/>
        <v>565.02777093581403</v>
      </c>
      <c r="LI377" s="147">
        <f t="shared" si="1107"/>
        <v>576.86142223135676</v>
      </c>
      <c r="LJ377" s="147">
        <f t="shared" si="1108"/>
        <v>588.72517846347205</v>
      </c>
      <c r="LK377" s="147">
        <f t="shared" si="1109"/>
        <v>600.61857526421431</v>
      </c>
      <c r="LL377" s="147">
        <f t="shared" si="1110"/>
        <v>612.54116630116312</v>
      </c>
      <c r="LM377" s="147">
        <f t="shared" si="1111"/>
        <v>624.49252320281028</v>
      </c>
      <c r="LN377" s="147">
        <f t="shared" si="1112"/>
        <v>636.47223543056714</v>
      </c>
      <c r="LO377" s="147">
        <f t="shared" si="1113"/>
        <v>648.47991010284818</v>
      </c>
      <c r="LP377" s="147">
        <f t="shared" si="1114"/>
        <v>660.51517177642631</v>
      </c>
      <c r="LQ377" s="147">
        <f t="shared" si="1115"/>
        <v>672.57766218997017</v>
      </c>
      <c r="LR377" s="147">
        <f t="shared" si="1116"/>
        <v>684.66703997438958</v>
      </c>
      <c r="LS377" s="147">
        <f t="shared" si="1117"/>
        <v>696.7829803343169</v>
      </c>
      <c r="LT377" s="147">
        <f t="shared" si="1118"/>
        <v>708.92517470476355</v>
      </c>
      <c r="LU377" s="147">
        <f t="shared" si="1119"/>
        <v>721.09333038670161</v>
      </c>
      <c r="LV377" s="147">
        <f t="shared" si="1120"/>
        <v>733.28717016503083</v>
      </c>
      <c r="LW377" s="147">
        <f t="shared" si="1121"/>
        <v>745.50643191212384</v>
      </c>
      <c r="LX377" s="147">
        <f t="shared" si="1122"/>
        <v>757.75086817986983</v>
      </c>
      <c r="LY377" s="147">
        <f t="shared" si="1123"/>
        <v>770.02024578288319</v>
      </c>
      <c r="LZ377" s="147">
        <f t="shared" si="1124"/>
        <v>782.31434537530299</v>
      </c>
      <c r="MC377" s="267">
        <v>210</v>
      </c>
      <c r="MD377" s="273">
        <v>21000</v>
      </c>
      <c r="ME377" s="145">
        <f t="shared" si="1205"/>
        <v>2.2773975056786817E-2</v>
      </c>
      <c r="MF377" s="145">
        <f t="shared" si="1205"/>
        <v>4.5542998166908516E-2</v>
      </c>
      <c r="MG377" s="145">
        <f t="shared" si="1205"/>
        <v>6.8302133841687207E-2</v>
      </c>
      <c r="MH377" s="145">
        <f t="shared" si="1205"/>
        <v>9.1046479375364406E-2</v>
      </c>
      <c r="MI377" s="145">
        <f t="shared" si="1205"/>
        <v>0.11377118090583323</v>
      </c>
      <c r="MJ377" s="145">
        <f t="shared" si="1205"/>
        <v>0.13647144908442874</v>
      </c>
      <c r="MK377" s="145">
        <f t="shared" si="1205"/>
        <v>0.15914257423329742</v>
      </c>
      <c r="ML377" s="145">
        <f t="shared" si="1205"/>
        <v>0.18177994087729951</v>
      </c>
      <c r="MM377" s="145">
        <f t="shared" si="1205"/>
        <v>0.20437904154590972</v>
      </c>
      <c r="MN377" s="145">
        <f t="shared" si="1205"/>
        <v>0.22693548975159936</v>
      </c>
      <c r="MO377" s="145">
        <f t="shared" si="1206"/>
        <v>0.24944503206260379</v>
      </c>
      <c r="MP377" s="145">
        <f t="shared" si="1206"/>
        <v>0.27190355920055709</v>
      </c>
      <c r="MQ377" s="145">
        <f t="shared" si="1206"/>
        <v>0.29430711610647575</v>
      </c>
      <c r="MR377" s="145">
        <f t="shared" si="1206"/>
        <v>0.31665191093186146</v>
      </c>
      <c r="MS377" s="145">
        <f t="shared" si="1206"/>
        <v>0.33893432292514192</v>
      </c>
      <c r="MT377" s="145">
        <f t="shared" si="1206"/>
        <v>0.36115090919672638</v>
      </c>
      <c r="MU377" s="145">
        <f t="shared" si="1206"/>
        <v>0.38329841035863621</v>
      </c>
      <c r="MV377" s="145">
        <f t="shared" si="1206"/>
        <v>0.40537375504669393</v>
      </c>
      <c r="MW377" s="145">
        <f t="shared" si="1206"/>
        <v>0.42737406334441008</v>
      </c>
      <c r="MX377" s="145">
        <f t="shared" si="1206"/>
        <v>0.44929664913796413</v>
      </c>
      <c r="MY377" s="145">
        <f t="shared" si="1207"/>
        <v>0.47113902144069636</v>
      </c>
      <c r="MZ377" s="145">
        <f t="shared" si="1207"/>
        <v>0.49289888473359167</v>
      </c>
      <c r="NA377" s="145">
        <f t="shared" si="1207"/>
        <v>0.51457413837486476</v>
      </c>
      <c r="NB377" s="145">
        <f t="shared" si="1207"/>
        <v>0.53616287513739402</v>
      </c>
      <c r="NC377" s="145">
        <f t="shared" si="1207"/>
        <v>0.5576633789369998</v>
      </c>
      <c r="ND377" s="145">
        <f t="shared" si="1207"/>
        <v>0.57907412181773821</v>
      </c>
      <c r="NE377" s="145">
        <f t="shared" si="1207"/>
        <v>0.60039376026240343</v>
      </c>
      <c r="NF377" s="145">
        <f t="shared" si="1207"/>
        <v>0.62162113089749715</v>
      </c>
      <c r="NG377" s="145">
        <f t="shared" si="1207"/>
        <v>0.64275524566186559</v>
      </c>
      <c r="NH377" s="145">
        <f t="shared" si="1207"/>
        <v>0.66379528650755104</v>
      </c>
      <c r="NI377" s="145">
        <f t="shared" si="1208"/>
        <v>0.68474059969971712</v>
      </c>
      <c r="NJ377" s="145">
        <f t="shared" si="1208"/>
        <v>0.70559068978041994</v>
      </c>
      <c r="NK377" s="145">
        <f t="shared" si="1208"/>
        <v>0.72634521325824131</v>
      </c>
      <c r="NL377" s="145">
        <f t="shared" si="1208"/>
        <v>0.74700397208255753</v>
      </c>
      <c r="NM377" s="145">
        <f t="shared" si="1208"/>
        <v>0.76756690695784735</v>
      </c>
      <c r="NN377" s="145">
        <f t="shared" si="1208"/>
        <v>0.78803409054952478</v>
      </c>
      <c r="NO377" s="145">
        <f t="shared" si="1208"/>
        <v>0.80840572062897398</v>
      </c>
      <c r="NP377" s="145">
        <f t="shared" si="1208"/>
        <v>0.82868211320137308</v>
      </c>
      <c r="NQ377" s="145">
        <f t="shared" si="1208"/>
        <v>0.84886369565587028</v>
      </c>
      <c r="NR377" s="145">
        <f t="shared" si="1208"/>
        <v>0.86895099997366776</v>
      </c>
      <c r="NS377" s="145">
        <f t="shared" si="1209"/>
        <v>0.88894465602561756</v>
      </c>
      <c r="NT377" s="145">
        <f t="shared" si="1209"/>
        <v>0.90884538498716061</v>
      </c>
      <c r="NU377" s="145">
        <f t="shared" si="1209"/>
        <v>0.92865399289475747</v>
      </c>
      <c r="NV377" s="145">
        <f t="shared" si="1209"/>
        <v>0.9483713643645183</v>
      </c>
      <c r="NW377" s="145">
        <f t="shared" si="1209"/>
        <v>0.96799845649047112</v>
      </c>
      <c r="NX377" s="145">
        <f t="shared" si="1209"/>
        <v>0.98753629293686063</v>
      </c>
      <c r="NY377" s="145">
        <f t="shared" si="1209"/>
        <v>1.0069859582360663</v>
      </c>
      <c r="NZ377" s="145">
        <f t="shared" si="1209"/>
        <v>1.0263485923011137</v>
      </c>
      <c r="OA377" s="145">
        <f t="shared" si="1209"/>
        <v>1.0456253851594237</v>
      </c>
      <c r="OB377" s="145">
        <f t="shared" si="1209"/>
        <v>1.0648175719122739</v>
      </c>
      <c r="OC377" s="145">
        <f t="shared" si="1210"/>
        <v>1.0839264279225556</v>
      </c>
      <c r="OD377" s="145">
        <f t="shared" si="1210"/>
        <v>1.1029532642317041</v>
      </c>
      <c r="OE377" s="145">
        <f t="shared" si="1210"/>
        <v>1.1218994232051425</v>
      </c>
      <c r="OF377" s="145">
        <f t="shared" si="1210"/>
        <v>1.1407662744042926</v>
      </c>
      <c r="OG377" s="145">
        <f t="shared" si="1210"/>
        <v>1.1595552106820666</v>
      </c>
      <c r="OH377" s="145">
        <f t="shared" si="1210"/>
        <v>1.1782676444977425</v>
      </c>
      <c r="OI377" s="145">
        <f t="shared" si="1210"/>
        <v>1.1969050044463516</v>
      </c>
      <c r="OJ377" s="145">
        <f t="shared" si="1210"/>
        <v>1.2154687319969717</v>
      </c>
      <c r="OK377" s="145">
        <f t="shared" si="1210"/>
        <v>1.2339602784338048</v>
      </c>
      <c r="OL377" s="145">
        <f t="shared" si="1210"/>
        <v>1.2523811019934374</v>
      </c>
    </row>
    <row r="378" spans="55:402">
      <c r="BC378"/>
      <c r="BD378"/>
      <c r="BH378" s="173"/>
      <c r="BI378" s="182"/>
      <c r="BJ378" s="91">
        <f t="shared" si="1204"/>
        <v>0</v>
      </c>
      <c r="BK378" s="193">
        <f t="shared" si="1204"/>
        <v>0</v>
      </c>
      <c r="BL378" s="91">
        <f t="shared" si="1204"/>
        <v>288.14999999999998</v>
      </c>
      <c r="BM378" s="116">
        <f t="shared" si="1204"/>
        <v>0</v>
      </c>
      <c r="BN378" s="116"/>
      <c r="BO378" s="107" t="s">
        <v>82</v>
      </c>
      <c r="BP378" s="217">
        <v>22000</v>
      </c>
      <c r="BQ378" s="220">
        <v>6.7055999999999996</v>
      </c>
      <c r="BR378" s="284">
        <v>220</v>
      </c>
      <c r="BS378" s="113"/>
      <c r="BT378" s="104"/>
      <c r="BU378" s="256"/>
      <c r="BV378" s="213">
        <f t="shared" si="1193"/>
        <v>-28.58640000000031</v>
      </c>
      <c r="BW378" s="215">
        <f t="shared" si="1194"/>
        <v>244.56359999999967</v>
      </c>
      <c r="BX378" s="117"/>
      <c r="BY378" s="101">
        <f t="shared" si="1125"/>
        <v>609.40005764610419</v>
      </c>
      <c r="BZ378" s="113"/>
      <c r="CA378" s="141">
        <f t="shared" si="1195"/>
        <v>0.42231902025175705</v>
      </c>
      <c r="CB378" s="163">
        <f t="shared" si="1196"/>
        <v>0.49758519127762241</v>
      </c>
      <c r="CC378" s="159">
        <f t="shared" si="1197"/>
        <v>0.84873711608537117</v>
      </c>
      <c r="CD378" s="170"/>
      <c r="CH378" s="267">
        <v>229.57335548478463</v>
      </c>
      <c r="CI378" s="273">
        <v>23000</v>
      </c>
      <c r="CJ378" s="145">
        <f t="shared" si="945"/>
        <v>2.3764461795562727E-2</v>
      </c>
      <c r="CK378" s="145">
        <f t="shared" si="946"/>
        <v>4.7522935603599166E-2</v>
      </c>
      <c r="CL378" s="145">
        <f t="shared" si="947"/>
        <v>7.1269455193353454E-2</v>
      </c>
      <c r="CM378" s="145">
        <f t="shared" si="948"/>
        <v>9.4998097653477692E-2</v>
      </c>
      <c r="CN378" s="145">
        <f t="shared" si="949"/>
        <v>0.11870300456879562</v>
      </c>
      <c r="CO378" s="145">
        <f t="shared" si="950"/>
        <v>0.14237840262728668</v>
      </c>
      <c r="CP378" s="145">
        <f t="shared" si="951"/>
        <v>0.16601862348168372</v>
      </c>
      <c r="CQ378" s="145">
        <f t="shared" si="952"/>
        <v>0.18961812270333631</v>
      </c>
      <c r="CR378" s="145">
        <f t="shared" si="953"/>
        <v>0.21317149768004173</v>
      </c>
      <c r="CS378" s="145">
        <f t="shared" si="954"/>
        <v>0.23667350432682685</v>
      </c>
      <c r="CT378" s="145">
        <f t="shared" si="955"/>
        <v>0.26011907249679855</v>
      </c>
      <c r="CU378" s="145">
        <f t="shared" si="956"/>
        <v>0.2835033199989852</v>
      </c>
      <c r="CV378" s="145">
        <f t="shared" si="957"/>
        <v>0.30682156515029185</v>
      </c>
      <c r="CW378" s="145">
        <f t="shared" si="958"/>
        <v>0.33006933780924469</v>
      </c>
      <c r="CX378" s="145">
        <f t="shared" si="959"/>
        <v>0.35324238885968445</v>
      </c>
      <c r="CY378" s="145">
        <f t="shared" si="960"/>
        <v>0.37633669813226051</v>
      </c>
      <c r="CZ378" s="145">
        <f t="shared" si="961"/>
        <v>0.39934848077039503</v>
      </c>
      <c r="DA378" s="145">
        <f t="shared" si="962"/>
        <v>0.42227419206497047</v>
      </c>
      <c r="DB378" s="145">
        <f t="shared" si="963"/>
        <v>0.44511053079794821</v>
      </c>
      <c r="DC378" s="145">
        <f t="shared" si="964"/>
        <v>0.46785444114948765</v>
      </c>
      <c r="DD378" s="145">
        <f t="shared" si="965"/>
        <v>0.49050311323540979</v>
      </c>
      <c r="DE378" s="145">
        <f t="shared" si="966"/>
        <v>0.51305398235246502</v>
      </c>
      <c r="DF378" s="145">
        <f t="shared" si="967"/>
        <v>0.53550472701721596</v>
      </c>
      <c r="DG378" s="145">
        <f t="shared" si="968"/>
        <v>0.55785326589095219</v>
      </c>
      <c r="DH378" s="145">
        <f t="shared" si="969"/>
        <v>0.58009775368769279</v>
      </c>
      <c r="DI378" s="145">
        <f t="shared" si="970"/>
        <v>0.60223657616518689</v>
      </c>
      <c r="DJ378" s="145">
        <f t="shared" si="971"/>
        <v>0.62426834430000477</v>
      </c>
      <c r="DK378" s="145">
        <f t="shared" si="972"/>
        <v>0.6461918877476398</v>
      </c>
      <c r="DL378" s="145">
        <f t="shared" si="973"/>
        <v>0.66800624768675931</v>
      </c>
      <c r="DM378" s="145">
        <f t="shared" si="974"/>
        <v>0.68971066914415935</v>
      </c>
      <c r="DN378" s="145">
        <f t="shared" si="975"/>
        <v>0.71130459289307457</v>
      </c>
      <c r="DO378" s="145">
        <f t="shared" si="976"/>
        <v>0.73278764701308374</v>
      </c>
      <c r="DP378" s="145">
        <f t="shared" si="977"/>
        <v>0.75415963819460441</v>
      </c>
      <c r="DQ378" s="145">
        <f t="shared" si="978"/>
        <v>0.77542054286535245</v>
      </c>
      <c r="DR378" s="145">
        <f t="shared" si="979"/>
        <v>0.79657049821022941</v>
      </c>
      <c r="DS378" s="145">
        <f t="shared" si="980"/>
        <v>0.81760979314987425</v>
      </c>
      <c r="DT378" s="145">
        <f t="shared" si="981"/>
        <v>0.83853885933699823</v>
      </c>
      <c r="DU378" s="145">
        <f t="shared" si="982"/>
        <v>0.85935826222335876</v>
      </c>
      <c r="DV378" s="145">
        <f t="shared" si="983"/>
        <v>0.8800686922442309</v>
      </c>
      <c r="DW378" s="145">
        <f t="shared" si="984"/>
        <v>0.90067095616135306</v>
      </c>
      <c r="DX378" s="145">
        <f t="shared" si="985"/>
        <v>0.92116596859968713</v>
      </c>
      <c r="DY378" s="145">
        <f t="shared" si="986"/>
        <v>0.9415547438080758</v>
      </c>
      <c r="DZ378" s="145">
        <f t="shared" si="987"/>
        <v>0.96183838766884167</v>
      </c>
      <c r="EA378" s="145">
        <f t="shared" si="988"/>
        <v>0.98201808997676909</v>
      </c>
      <c r="EB378" s="145">
        <f t="shared" si="989"/>
        <v>1.0020951170036443</v>
      </c>
      <c r="EC378" s="145">
        <f t="shared" si="990"/>
        <v>1.022070804360621</v>
      </c>
      <c r="ED378" s="145">
        <f t="shared" si="991"/>
        <v>1.041946550167163</v>
      </c>
      <c r="EE378" s="145">
        <f t="shared" si="992"/>
        <v>1.0617238085321461</v>
      </c>
      <c r="EF378" s="145">
        <f t="shared" si="993"/>
        <v>1.0814040833498808</v>
      </c>
      <c r="EG378" s="145">
        <f t="shared" si="994"/>
        <v>1.1009889224113396</v>
      </c>
      <c r="EH378" s="145">
        <f t="shared" si="995"/>
        <v>1.1204799118286886</v>
      </c>
      <c r="EI378" s="145">
        <f t="shared" si="996"/>
        <v>1.1398786707693931</v>
      </c>
      <c r="EJ378" s="145">
        <f t="shared" si="997"/>
        <v>1.1591868464945005</v>
      </c>
      <c r="EK378" s="145">
        <f t="shared" si="998"/>
        <v>1.1784061096944261</v>
      </c>
      <c r="EL378" s="145">
        <f t="shared" si="999"/>
        <v>1.1975381501144142</v>
      </c>
      <c r="EM378" s="145">
        <f t="shared" si="1000"/>
        <v>1.2165846724609448</v>
      </c>
      <c r="EN378" s="145">
        <f t="shared" si="1001"/>
        <v>1.2355473925796756</v>
      </c>
      <c r="EO378" s="145">
        <f t="shared" si="1002"/>
        <v>1.254428033894899</v>
      </c>
      <c r="EP378" s="145">
        <f t="shared" si="1003"/>
        <v>1.2732283241001778</v>
      </c>
      <c r="EQ378" s="145">
        <f t="shared" si="1004"/>
        <v>1.2919499920894866</v>
      </c>
      <c r="ET378" s="267">
        <v>229.57335548478463</v>
      </c>
      <c r="EU378" s="273">
        <v>23000</v>
      </c>
      <c r="EV378" s="146">
        <f t="shared" si="1005"/>
        <v>242.60979966482878</v>
      </c>
      <c r="EW378" s="146">
        <f t="shared" si="1006"/>
        <v>242.69197104522294</v>
      </c>
      <c r="EX378" s="146">
        <f t="shared" si="1007"/>
        <v>242.82883146675701</v>
      </c>
      <c r="EY378" s="146">
        <f t="shared" si="1008"/>
        <v>243.02024369609541</v>
      </c>
      <c r="EZ378" s="146">
        <f t="shared" si="1009"/>
        <v>243.26601676958842</v>
      </c>
      <c r="FA378" s="146">
        <f t="shared" si="1010"/>
        <v>243.56590713855763</v>
      </c>
      <c r="FB378" s="146">
        <f t="shared" si="1011"/>
        <v>243.91962011690467</v>
      </c>
      <c r="FC378" s="146">
        <f t="shared" si="1012"/>
        <v>244.32681161312513</v>
      </c>
      <c r="FD378" s="146">
        <f t="shared" si="1013"/>
        <v>244.78709012562328</v>
      </c>
      <c r="FE378" s="146">
        <f t="shared" si="1014"/>
        <v>245.30001897749045</v>
      </c>
      <c r="FF378" s="146">
        <f t="shared" si="1015"/>
        <v>245.86511876465184</v>
      </c>
      <c r="FG378" s="146">
        <f t="shared" si="1016"/>
        <v>246.48186998954912</v>
      </c>
      <c r="FH378" s="146">
        <f t="shared" si="1017"/>
        <v>247.14971585131391</v>
      </c>
      <c r="FI378" s="146">
        <f t="shared" si="1018"/>
        <v>247.8680651627013</v>
      </c>
      <c r="FJ378" s="146">
        <f t="shared" si="1019"/>
        <v>248.63629536388709</v>
      </c>
      <c r="FK378" s="146">
        <f t="shared" si="1020"/>
        <v>249.45375560354736</v>
      </c>
      <c r="FL378" s="146">
        <f t="shared" si="1021"/>
        <v>250.3197698584062</v>
      </c>
      <c r="FM378" s="146">
        <f t="shared" si="1022"/>
        <v>251.23364006360896</v>
      </c>
      <c r="FN378" s="146">
        <f t="shared" si="1023"/>
        <v>252.19464922779903</v>
      </c>
      <c r="FO378" s="146">
        <f t="shared" si="1024"/>
        <v>253.20206450859283</v>
      </c>
      <c r="FP378" s="146">
        <f t="shared" si="1025"/>
        <v>254.25514022619214</v>
      </c>
      <c r="FQ378" s="146">
        <f t="shared" si="1026"/>
        <v>255.3531207951018</v>
      </c>
      <c r="FR378" s="146">
        <f t="shared" si="1027"/>
        <v>256.49524355625471</v>
      </c>
      <c r="FS378" s="146">
        <f t="shared" si="1028"/>
        <v>257.68074149424996</v>
      </c>
      <c r="FT378" s="146">
        <f t="shared" si="1029"/>
        <v>258.90884582681991</v>
      </c>
      <c r="FU378" s="146">
        <f t="shared" si="1030"/>
        <v>260.17878845601894</v>
      </c>
      <c r="FV378" s="146">
        <f t="shared" si="1031"/>
        <v>261.48980427292514</v>
      </c>
      <c r="FW378" s="146">
        <f t="shared" si="1032"/>
        <v>262.84113330984769</v>
      </c>
      <c r="FX378" s="146">
        <f t="shared" si="1033"/>
        <v>264.23202273608172</v>
      </c>
      <c r="FY378" s="146">
        <f t="shared" si="1034"/>
        <v>265.66172869516845</v>
      </c>
      <c r="FZ378" s="146">
        <f t="shared" si="1035"/>
        <v>267.129517983342</v>
      </c>
      <c r="GA378" s="146">
        <f t="shared" si="1036"/>
        <v>268.63466957040868</v>
      </c>
      <c r="GB378" s="146">
        <f t="shared" si="1037"/>
        <v>270.17647596567059</v>
      </c>
      <c r="GC378" s="146">
        <f t="shared" si="1038"/>
        <v>271.75424443269469</v>
      </c>
      <c r="GD378" s="146">
        <f t="shared" si="1039"/>
        <v>273.36729805774195</v>
      </c>
      <c r="GE378" s="146">
        <f t="shared" si="1040"/>
        <v>275.01497667749987</v>
      </c>
      <c r="GF378" s="146">
        <f t="shared" si="1041"/>
        <v>276.69663767244089</v>
      </c>
      <c r="GG378" s="146">
        <f t="shared" si="1042"/>
        <v>278.41165663264445</v>
      </c>
      <c r="GH378" s="146">
        <f t="shared" si="1043"/>
        <v>280.15942790330303</v>
      </c>
      <c r="GI378" s="146">
        <f t="shared" si="1044"/>
        <v>281.93936501738358</v>
      </c>
      <c r="GJ378" s="355">
        <f t="shared" si="1045"/>
        <v>283.75090102305364</v>
      </c>
      <c r="GK378" s="146">
        <f t="shared" si="1046"/>
        <v>285.59348871352341</v>
      </c>
      <c r="GL378" s="146">
        <f t="shared" si="1047"/>
        <v>287.46660076690358</v>
      </c>
      <c r="GM378" s="146">
        <f t="shared" si="1048"/>
        <v>289.36972980355688</v>
      </c>
      <c r="GN378" s="146">
        <f t="shared" si="1049"/>
        <v>291.30238836823878</v>
      </c>
      <c r="GO378" s="146">
        <f t="shared" si="1050"/>
        <v>293.26410884408438</v>
      </c>
      <c r="GP378" s="146">
        <f t="shared" si="1051"/>
        <v>295.25444330522328</v>
      </c>
      <c r="GQ378" s="146">
        <f t="shared" si="1052"/>
        <v>297.27296331449742</v>
      </c>
      <c r="GR378" s="146">
        <f t="shared" si="1053"/>
        <v>299.31925967242438</v>
      </c>
      <c r="GS378" s="146">
        <f t="shared" si="1054"/>
        <v>301.39294212320283</v>
      </c>
      <c r="GT378" s="146">
        <f t="shared" si="1055"/>
        <v>303.49363902320016</v>
      </c>
      <c r="GU378" s="146">
        <f t="shared" si="1056"/>
        <v>305.62099697700654</v>
      </c>
      <c r="GV378" s="146">
        <f t="shared" si="1057"/>
        <v>307.774680445775</v>
      </c>
      <c r="GW378" s="146">
        <f t="shared" si="1058"/>
        <v>309.95437133221975</v>
      </c>
      <c r="GX378" s="146">
        <f t="shared" si="1059"/>
        <v>312.15976854629679</v>
      </c>
      <c r="GY378" s="146">
        <f t="shared" si="1060"/>
        <v>314.39058755525605</v>
      </c>
      <c r="GZ378" s="146">
        <f t="shared" si="1061"/>
        <v>316.64655992143707</v>
      </c>
      <c r="HA378" s="146">
        <f t="shared" si="1062"/>
        <v>318.92743283086634</v>
      </c>
      <c r="HB378" s="146">
        <f t="shared" si="1063"/>
        <v>321.23296861543054</v>
      </c>
      <c r="HC378" s="146">
        <f t="shared" si="1064"/>
        <v>323.56294427111908</v>
      </c>
      <c r="HF378" s="267">
        <v>219.59996772850073</v>
      </c>
      <c r="HG378" s="273">
        <v>22000</v>
      </c>
      <c r="HH378" s="146">
        <f t="shared" si="1126"/>
        <v>14.175829598083709</v>
      </c>
      <c r="HI378" s="146">
        <f t="shared" si="1127"/>
        <v>28.348338242060059</v>
      </c>
      <c r="HJ378" s="146">
        <f t="shared" si="1128"/>
        <v>42.514216516687284</v>
      </c>
      <c r="HK378" s="146">
        <f t="shared" si="1129"/>
        <v>56.670177986431391</v>
      </c>
      <c r="HL378" s="146">
        <f t="shared" si="1130"/>
        <v>70.812970441630256</v>
      </c>
      <c r="HM378" s="146">
        <f t="shared" si="1131"/>
        <v>84.939386856828108</v>
      </c>
      <c r="HN378" s="146">
        <f t="shared" si="1132"/>
        <v>99.046275972237424</v>
      </c>
      <c r="HO378" s="146">
        <f t="shared" si="1133"/>
        <v>113.1305524156726</v>
      </c>
      <c r="HP378" s="146">
        <f t="shared" si="1134"/>
        <v>127.18920628903025</v>
      </c>
      <c r="HQ378" s="146">
        <f t="shared" si="1135"/>
        <v>141.21931215174047</v>
      </c>
      <c r="HR378" s="146">
        <f t="shared" si="1136"/>
        <v>155.21803734246311</v>
      </c>
      <c r="HS378" s="146">
        <f t="shared" si="1137"/>
        <v>169.1826495898716</v>
      </c>
      <c r="HT378" s="146">
        <f t="shared" si="1138"/>
        <v>183.11052387329462</v>
      </c>
      <c r="HU378" s="146">
        <f t="shared" si="1139"/>
        <v>196.99914850404198</v>
      </c>
      <c r="HV378" s="146">
        <f t="shared" si="1140"/>
        <v>210.84613040839992</v>
      </c>
      <c r="HW378" s="146">
        <f t="shared" si="1141"/>
        <v>224.6491996030465</v>
      </c>
      <c r="HX378" s="146">
        <f t="shared" si="1142"/>
        <v>238.4062128630749</v>
      </c>
      <c r="HY378" s="146">
        <f t="shared" si="1143"/>
        <v>252.11515659170706</v>
      </c>
      <c r="HZ378" s="146">
        <f t="shared" si="1144"/>
        <v>265.77414890891316</v>
      </c>
      <c r="IA378" s="146">
        <f t="shared" si="1145"/>
        <v>279.38144098358708</v>
      </c>
      <c r="IB378" s="146">
        <f t="shared" si="1146"/>
        <v>292.93541764035518</v>
      </c>
      <c r="IC378" s="146">
        <f t="shared" si="1147"/>
        <v>306.43459727776633</v>
      </c>
      <c r="ID378" s="146">
        <f t="shared" si="1148"/>
        <v>319.87763113918413</v>
      </c>
      <c r="IE378" s="146">
        <f t="shared" si="1149"/>
        <v>333.26330198144069</v>
      </c>
      <c r="IF378" s="146">
        <f t="shared" si="1150"/>
        <v>346.59052218908005</v>
      </c>
      <c r="IG378" s="146">
        <f t="shared" si="1151"/>
        <v>359.85833138390291</v>
      </c>
      <c r="IH378" s="146">
        <f t="shared" si="1152"/>
        <v>373.06589358057619</v>
      </c>
      <c r="II378" s="146">
        <f t="shared" si="1153"/>
        <v>386.21249393943106</v>
      </c>
      <c r="IJ378" s="146">
        <f t="shared" si="1154"/>
        <v>399.29753516708774</v>
      </c>
      <c r="IK378" s="146">
        <f t="shared" si="1155"/>
        <v>412.32053361465387</v>
      </c>
      <c r="IL378" s="146">
        <f t="shared" si="1156"/>
        <v>425.28111512163434</v>
      </c>
      <c r="IM378" s="146">
        <f t="shared" si="1157"/>
        <v>438.17901065178842</v>
      </c>
      <c r="IN378" s="146">
        <f t="shared" si="1158"/>
        <v>451.01405176482433</v>
      </c>
      <c r="IO378" s="146">
        <f t="shared" si="1159"/>
        <v>463.78616596519606</v>
      </c>
      <c r="IP378" s="146">
        <f t="shared" si="1160"/>
        <v>476.4953719665117</v>
      </c>
      <c r="IQ378" s="146">
        <f t="shared" si="1161"/>
        <v>489.14177490704031</v>
      </c>
      <c r="IR378" s="146">
        <f t="shared" si="1162"/>
        <v>501.72556154882847</v>
      </c>
      <c r="IS378" s="146">
        <f t="shared" si="1163"/>
        <v>514.2469954898512</v>
      </c>
      <c r="IT378" s="146">
        <f t="shared" si="1164"/>
        <v>526.70641241558371</v>
      </c>
      <c r="IU378" s="146">
        <f t="shared" si="1165"/>
        <v>539.1042154134343</v>
      </c>
      <c r="IV378" s="355">
        <f t="shared" si="1166"/>
        <v>551.44087037055954</v>
      </c>
      <c r="IW378" s="146">
        <f t="shared" si="1167"/>
        <v>563.71690147286415</v>
      </c>
      <c r="IX378" s="146">
        <f t="shared" si="1168"/>
        <v>575.93288682035302</v>
      </c>
      <c r="IY378" s="146">
        <f t="shared" si="1169"/>
        <v>588.08945417154632</v>
      </c>
      <c r="IZ378" s="146">
        <f t="shared" si="1170"/>
        <v>600.18727682739348</v>
      </c>
      <c r="JA378" s="146">
        <f t="shared" si="1171"/>
        <v>612.2270696630045</v>
      </c>
      <c r="JB378" s="146">
        <f t="shared" si="1172"/>
        <v>624.20958531357314</v>
      </c>
      <c r="JC378" s="146">
        <f t="shared" si="1173"/>
        <v>636.13561051913121</v>
      </c>
      <c r="JD378" s="146">
        <f t="shared" si="1174"/>
        <v>648.00596263116415</v>
      </c>
      <c r="JE378" s="146">
        <f t="shared" si="1175"/>
        <v>659.82148628272228</v>
      </c>
      <c r="JF378" s="146">
        <f t="shared" si="1176"/>
        <v>671.58305022239392</v>
      </c>
      <c r="JG378" s="146">
        <f t="shared" si="1177"/>
        <v>683.29154431142433</v>
      </c>
      <c r="JH378" s="146">
        <f t="shared" si="1178"/>
        <v>694.94787668228253</v>
      </c>
      <c r="JI378" s="146">
        <f t="shared" si="1179"/>
        <v>706.55297105617979</v>
      </c>
      <c r="JJ378" s="146">
        <f t="shared" si="1180"/>
        <v>718.10776421633363</v>
      </c>
      <c r="JK378" s="146">
        <f t="shared" si="1181"/>
        <v>729.61320363318373</v>
      </c>
      <c r="JL378" s="146">
        <f t="shared" si="1182"/>
        <v>741.07024523730422</v>
      </c>
      <c r="JM378" s="146">
        <f t="shared" si="1183"/>
        <v>752.47985133534519</v>
      </c>
      <c r="JN378" s="146">
        <f t="shared" si="1184"/>
        <v>763.84298866406459</v>
      </c>
      <c r="JO378" s="146">
        <f t="shared" si="1185"/>
        <v>775.16062657726161</v>
      </c>
      <c r="JQ378" s="267">
        <v>229.57335548478463</v>
      </c>
      <c r="JR378" s="273">
        <v>23000</v>
      </c>
      <c r="JS378" s="147">
        <f t="shared" si="1065"/>
        <v>117.20381295569959</v>
      </c>
      <c r="JT378" s="147">
        <f t="shared" si="1066"/>
        <v>127.28598433609375</v>
      </c>
      <c r="JU378" s="147">
        <f t="shared" si="1067"/>
        <v>137.42284475762781</v>
      </c>
      <c r="JV378" s="147">
        <f t="shared" si="1068"/>
        <v>147.61425698696621</v>
      </c>
      <c r="JW378" s="147">
        <f t="shared" si="1069"/>
        <v>157.86003006045922</v>
      </c>
      <c r="JX378" s="147">
        <f t="shared" si="1070"/>
        <v>168.15992042942844</v>
      </c>
      <c r="JY378" s="147">
        <f t="shared" si="1071"/>
        <v>178.51363340777547</v>
      </c>
      <c r="JZ378" s="147">
        <f t="shared" si="1072"/>
        <v>188.92082490399594</v>
      </c>
      <c r="KA378" s="147">
        <f t="shared" si="1073"/>
        <v>199.38110341649408</v>
      </c>
      <c r="KB378" s="147">
        <f t="shared" si="1074"/>
        <v>209.89403226836126</v>
      </c>
      <c r="KC378" s="147">
        <f t="shared" si="1075"/>
        <v>220.45913205552264</v>
      </c>
      <c r="KD378" s="147">
        <f t="shared" si="1076"/>
        <v>231.07588328041993</v>
      </c>
      <c r="KE378" s="147">
        <f t="shared" si="1077"/>
        <v>241.74372914218472</v>
      </c>
      <c r="KF378" s="147">
        <f t="shared" si="1078"/>
        <v>252.4620784535721</v>
      </c>
      <c r="KG378" s="147">
        <f t="shared" si="1079"/>
        <v>263.23030865475789</v>
      </c>
      <c r="KH378" s="147">
        <f t="shared" si="1080"/>
        <v>274.04776889441814</v>
      </c>
      <c r="KI378" s="147">
        <f t="shared" si="1081"/>
        <v>284.91378314927704</v>
      </c>
      <c r="KJ378" s="147">
        <f t="shared" si="1082"/>
        <v>295.82765335447976</v>
      </c>
      <c r="KK378" s="147">
        <f t="shared" si="1083"/>
        <v>306.78866251866987</v>
      </c>
      <c r="KL378" s="147">
        <f t="shared" si="1084"/>
        <v>317.79607779946366</v>
      </c>
      <c r="KM378" s="147">
        <f t="shared" si="1085"/>
        <v>328.84915351706297</v>
      </c>
      <c r="KN378" s="147">
        <f t="shared" si="1086"/>
        <v>339.94713408597261</v>
      </c>
      <c r="KO378" s="147">
        <f t="shared" si="1087"/>
        <v>351.08925684712551</v>
      </c>
      <c r="KP378" s="147">
        <f t="shared" si="1088"/>
        <v>362.27475478512076</v>
      </c>
      <c r="KQ378" s="147">
        <f t="shared" si="1089"/>
        <v>373.50285911769072</v>
      </c>
      <c r="KR378" s="147">
        <f t="shared" si="1090"/>
        <v>384.77280174688974</v>
      </c>
      <c r="KS378" s="147">
        <f t="shared" si="1091"/>
        <v>396.08381756379595</v>
      </c>
      <c r="KT378" s="147">
        <f t="shared" si="1092"/>
        <v>407.4351466007185</v>
      </c>
      <c r="KU378" s="147">
        <f t="shared" si="1093"/>
        <v>418.82603602695252</v>
      </c>
      <c r="KV378" s="147">
        <f t="shared" si="1094"/>
        <v>430.25574198603925</v>
      </c>
      <c r="KW378" s="147">
        <f t="shared" si="1095"/>
        <v>441.7235312742128</v>
      </c>
      <c r="KX378" s="147">
        <f t="shared" si="1096"/>
        <v>453.22868286127948</v>
      </c>
      <c r="KY378" s="147">
        <f t="shared" si="1097"/>
        <v>464.7704892565414</v>
      </c>
      <c r="KZ378" s="147">
        <f t="shared" si="1098"/>
        <v>476.3482577235655</v>
      </c>
      <c r="LA378" s="147">
        <f t="shared" si="1099"/>
        <v>487.96131134861275</v>
      </c>
      <c r="LB378" s="147">
        <f t="shared" si="1100"/>
        <v>499.60898996837068</v>
      </c>
      <c r="LC378" s="147">
        <f t="shared" si="1101"/>
        <v>511.29065096331169</v>
      </c>
      <c r="LD378" s="147">
        <f t="shared" si="1102"/>
        <v>523.00566992351514</v>
      </c>
      <c r="LE378" s="147">
        <f t="shared" si="1103"/>
        <v>534.75344119417377</v>
      </c>
      <c r="LF378" s="147">
        <f t="shared" si="1104"/>
        <v>546.53337830825433</v>
      </c>
      <c r="LG378" s="358">
        <f t="shared" si="1105"/>
        <v>558.34491431392439</v>
      </c>
      <c r="LH378" s="147">
        <f t="shared" si="1106"/>
        <v>570.18750200439422</v>
      </c>
      <c r="LI378" s="147">
        <f t="shared" si="1107"/>
        <v>582.06061405777427</v>
      </c>
      <c r="LJ378" s="147">
        <f t="shared" si="1108"/>
        <v>593.96374309442763</v>
      </c>
      <c r="LK378" s="147">
        <f t="shared" si="1109"/>
        <v>605.89640165910953</v>
      </c>
      <c r="LL378" s="147">
        <f t="shared" si="1110"/>
        <v>617.85812213495512</v>
      </c>
      <c r="LM378" s="147">
        <f t="shared" si="1111"/>
        <v>629.84845659609402</v>
      </c>
      <c r="LN378" s="147">
        <f t="shared" si="1112"/>
        <v>641.86697660536811</v>
      </c>
      <c r="LO378" s="147">
        <f t="shared" si="1113"/>
        <v>653.91327296329519</v>
      </c>
      <c r="LP378" s="147">
        <f t="shared" si="1114"/>
        <v>665.98695541407358</v>
      </c>
      <c r="LQ378" s="147">
        <f t="shared" si="1115"/>
        <v>678.08765231407097</v>
      </c>
      <c r="LR378" s="147">
        <f t="shared" si="1116"/>
        <v>690.21501026787723</v>
      </c>
      <c r="LS378" s="147">
        <f t="shared" si="1117"/>
        <v>702.36869373664581</v>
      </c>
      <c r="LT378" s="147">
        <f t="shared" si="1118"/>
        <v>714.54838462309044</v>
      </c>
      <c r="LU378" s="147">
        <f t="shared" si="1119"/>
        <v>726.75378183716748</v>
      </c>
      <c r="LV378" s="147">
        <f t="shared" si="1120"/>
        <v>738.9846008461268</v>
      </c>
      <c r="LW378" s="147">
        <f t="shared" si="1121"/>
        <v>751.24057321230782</v>
      </c>
      <c r="LX378" s="147">
        <f t="shared" si="1122"/>
        <v>763.52144612173709</v>
      </c>
      <c r="LY378" s="147">
        <f t="shared" si="1123"/>
        <v>775.82698190630128</v>
      </c>
      <c r="LZ378" s="147">
        <f t="shared" si="1124"/>
        <v>788.15695756198988</v>
      </c>
      <c r="MC378" s="267">
        <v>220</v>
      </c>
      <c r="MD378" s="273">
        <v>22000</v>
      </c>
      <c r="ME378" s="145">
        <f t="shared" si="1205"/>
        <v>2.3261943316579096E-2</v>
      </c>
      <c r="MF378" s="145">
        <f t="shared" si="1205"/>
        <v>4.6518437086402013E-2</v>
      </c>
      <c r="MG378" s="145">
        <f t="shared" si="1205"/>
        <v>6.9764050697508281E-2</v>
      </c>
      <c r="MH378" s="145">
        <f t="shared" si="1205"/>
        <v>9.2993391246676521E-2</v>
      </c>
      <c r="MI378" s="145">
        <f t="shared" si="1205"/>
        <v>0.11620112199390921</v>
      </c>
      <c r="MJ378" s="145">
        <f t="shared" si="1205"/>
        <v>0.13938198034460117</v>
      </c>
      <c r="MK378" s="145">
        <f t="shared" si="1205"/>
        <v>0.16253079521327579</v>
      </c>
      <c r="ML378" s="145">
        <f t="shared" si="1205"/>
        <v>0.18564250363325482</v>
      </c>
      <c r="MM378" s="145">
        <f t="shared" si="1205"/>
        <v>0.20871216648767141</v>
      </c>
      <c r="MN378" s="145">
        <f t="shared" si="1205"/>
        <v>0.23173498325093778</v>
      </c>
      <c r="MO378" s="145">
        <f t="shared" si="1206"/>
        <v>0.25470630564430075</v>
      </c>
      <c r="MP378" s="145">
        <f t="shared" si="1206"/>
        <v>0.27762165012481954</v>
      </c>
      <c r="MQ378" s="145">
        <f t="shared" si="1206"/>
        <v>0.30047670914339175</v>
      </c>
      <c r="MR378" s="145">
        <f t="shared" si="1206"/>
        <v>0.32326736112395471</v>
      </c>
      <c r="MS378" s="145">
        <f t="shared" si="1206"/>
        <v>0.34598967913265971</v>
      </c>
      <c r="MT378" s="145">
        <f t="shared" si="1206"/>
        <v>0.36863993822184149</v>
      </c>
      <c r="MU378" s="145">
        <f t="shared" si="1206"/>
        <v>0.39121462144909103</v>
      </c>
      <c r="MV378" s="145">
        <f t="shared" si="1206"/>
        <v>0.41371042458633545</v>
      </c>
      <c r="MW378" s="145">
        <f t="shared" si="1206"/>
        <v>0.43612425954717537</v>
      </c>
      <c r="MX378" s="145">
        <f t="shared" si="1206"/>
        <v>0.4584532565729289</v>
      </c>
      <c r="MY378" s="145">
        <f t="shared" si="1207"/>
        <v>0.48069476522837978</v>
      </c>
      <c r="MZ378" s="145">
        <f t="shared" si="1207"/>
        <v>0.50284635426753033</v>
      </c>
      <c r="NA378" s="145">
        <f t="shared" si="1207"/>
        <v>0.52490581043716622</v>
      </c>
      <c r="NB378" s="145">
        <f t="shared" si="1207"/>
        <v>0.54687113629217299</v>
      </c>
      <c r="NC378" s="145">
        <f t="shared" si="1207"/>
        <v>0.56874054710108835</v>
      </c>
      <c r="ND378" s="145">
        <f t="shared" si="1207"/>
        <v>0.59051246692346526</v>
      </c>
      <c r="NE378" s="145">
        <f t="shared" si="1207"/>
        <v>0.61218552394234604</v>
      </c>
      <c r="NF378" s="145">
        <f t="shared" si="1207"/>
        <v>0.63375854513573993</v>
      </c>
      <c r="NG378" s="145">
        <f t="shared" si="1207"/>
        <v>0.65523055037019884</v>
      </c>
      <c r="NH378" s="145">
        <f t="shared" si="1207"/>
        <v>0.67660074599812403</v>
      </c>
      <c r="NI378" s="145">
        <f t="shared" si="1208"/>
        <v>0.69786851803779626</v>
      </c>
      <c r="NJ378" s="145">
        <f t="shared" si="1208"/>
        <v>0.71903342501199985</v>
      </c>
      <c r="NK378" s="145">
        <f t="shared" si="1208"/>
        <v>0.74009519051726269</v>
      </c>
      <c r="NL378" s="145">
        <f t="shared" si="1208"/>
        <v>0.76105369559142666</v>
      </c>
      <c r="NM378" s="145">
        <f t="shared" si="1208"/>
        <v>0.78190897094273992</v>
      </c>
      <c r="NN378" s="145">
        <f t="shared" si="1208"/>
        <v>0.80266118909870332</v>
      </c>
      <c r="NO378" s="145">
        <f t="shared" si="1208"/>
        <v>0.82331065652802193</v>
      </c>
      <c r="NP378" s="145">
        <f t="shared" si="1208"/>
        <v>0.8438578057839452</v>
      </c>
      <c r="NQ378" s="145">
        <f t="shared" si="1208"/>
        <v>0.8643031877122942</v>
      </c>
      <c r="NR378" s="145">
        <f t="shared" si="1208"/>
        <v>0.88464746376264269</v>
      </c>
      <c r="NS378" s="145">
        <f t="shared" si="1209"/>
        <v>0.90489139843632382</v>
      </c>
      <c r="NT378" s="145">
        <f t="shared" si="1209"/>
        <v>0.92503585190047755</v>
      </c>
      <c r="NU378" s="145">
        <f t="shared" si="1209"/>
        <v>0.94508177279302708</v>
      </c>
      <c r="NV378" s="145">
        <f t="shared" si="1209"/>
        <v>0.96503019123944112</v>
      </c>
      <c r="NW378" s="145">
        <f t="shared" si="1209"/>
        <v>0.98488221209840976</v>
      </c>
      <c r="NX378" s="145">
        <f t="shared" si="1209"/>
        <v>1.0046390084500814</v>
      </c>
      <c r="NY378" s="145">
        <f t="shared" si="1209"/>
        <v>1.024301815337322</v>
      </c>
      <c r="NZ378" s="145">
        <f t="shared" si="1209"/>
        <v>1.04387192376761</v>
      </c>
      <c r="OA378" s="145">
        <f t="shared" si="1209"/>
        <v>1.0633506749805388</v>
      </c>
      <c r="OB378" s="145">
        <f t="shared" si="1209"/>
        <v>1.0827394549836082</v>
      </c>
      <c r="OC378" s="145">
        <f t="shared" si="1210"/>
        <v>1.1020396893569071</v>
      </c>
      <c r="OD378" s="145">
        <f t="shared" si="1210"/>
        <v>1.1212528383255109</v>
      </c>
      <c r="OE378" s="145">
        <f t="shared" si="1210"/>
        <v>1.1403803920968094</v>
      </c>
      <c r="OF378" s="145">
        <f t="shared" si="1210"/>
        <v>1.1594238664586656</v>
      </c>
      <c r="OG378" s="145">
        <f t="shared" si="1210"/>
        <v>1.1783847986331486</v>
      </c>
      <c r="OH378" s="145">
        <f t="shared" si="1210"/>
        <v>1.197264743379612</v>
      </c>
      <c r="OI378" s="145">
        <f t="shared" si="1210"/>
        <v>1.2160652693401361</v>
      </c>
      <c r="OJ378" s="145">
        <f t="shared" si="1210"/>
        <v>1.2347879556196752</v>
      </c>
      <c r="OK378" s="145">
        <f t="shared" si="1210"/>
        <v>1.2534343885928048</v>
      </c>
      <c r="OL378" s="145">
        <f t="shared" si="1210"/>
        <v>1.2720061589285561</v>
      </c>
    </row>
    <row r="379" spans="55:402">
      <c r="BC379"/>
      <c r="BD379"/>
      <c r="BH379" s="173"/>
      <c r="BI379" s="182"/>
      <c r="BJ379" s="91">
        <f t="shared" si="1204"/>
        <v>0</v>
      </c>
      <c r="BK379" s="193">
        <f t="shared" si="1204"/>
        <v>0</v>
      </c>
      <c r="BL379" s="91">
        <f t="shared" si="1204"/>
        <v>288.14999999999998</v>
      </c>
      <c r="BM379" s="116">
        <f t="shared" si="1204"/>
        <v>0</v>
      </c>
      <c r="BN379" s="116"/>
      <c r="BO379" s="107"/>
      <c r="BP379" s="217">
        <v>23000</v>
      </c>
      <c r="BQ379" s="220">
        <v>7.0103999999999997</v>
      </c>
      <c r="BR379" s="284">
        <v>230</v>
      </c>
      <c r="BS379" s="113"/>
      <c r="BT379" s="104"/>
      <c r="BU379" s="256"/>
      <c r="BV379" s="213">
        <f t="shared" si="1193"/>
        <v>-30.567600000000311</v>
      </c>
      <c r="BW379" s="215">
        <f t="shared" si="1194"/>
        <v>242.58239999999967</v>
      </c>
      <c r="BX379" s="117"/>
      <c r="BY379" s="101">
        <f t="shared" si="1125"/>
        <v>606.92667544834228</v>
      </c>
      <c r="BZ379" s="113"/>
      <c r="CA379" s="141">
        <f t="shared" si="1195"/>
        <v>0.40464492309405986</v>
      </c>
      <c r="CB379" s="163">
        <f t="shared" si="1196"/>
        <v>0.4806549633837966</v>
      </c>
      <c r="CC379" s="159">
        <f t="shared" si="1197"/>
        <v>0.84186153045288803</v>
      </c>
      <c r="CD379" s="170"/>
      <c r="CH379" s="267">
        <v>239.54578280975423</v>
      </c>
      <c r="CI379" s="273">
        <v>24000</v>
      </c>
      <c r="CJ379" s="145">
        <f t="shared" si="945"/>
        <v>2.4282088360788625E-2</v>
      </c>
      <c r="CK379" s="145">
        <f t="shared" si="946"/>
        <v>4.8557605924980742E-2</v>
      </c>
      <c r="CL379" s="145">
        <f t="shared" si="947"/>
        <v>7.2820006868550988E-2</v>
      </c>
      <c r="CM379" s="145">
        <f t="shared" si="948"/>
        <v>9.706279507840225E-2</v>
      </c>
      <c r="CN379" s="145">
        <f t="shared" si="949"/>
        <v>0.12127954842536112</v>
      </c>
      <c r="CO379" s="145">
        <f t="shared" si="950"/>
        <v>0.14546394235042387</v>
      </c>
      <c r="CP379" s="145">
        <f t="shared" si="951"/>
        <v>0.16960977255376547</v>
      </c>
      <c r="CQ379" s="145">
        <f t="shared" si="952"/>
        <v>0.19371097659233322</v>
      </c>
      <c r="CR379" s="145">
        <f t="shared" si="953"/>
        <v>0.21776165420995047</v>
      </c>
      <c r="CS379" s="145">
        <f t="shared" si="954"/>
        <v>0.24175608624542252</v>
      </c>
      <c r="CT379" s="145">
        <f t="shared" si="955"/>
        <v>0.2656887519869448</v>
      </c>
      <c r="CU379" s="145">
        <f t="shared" si="956"/>
        <v>0.28955434486583481</v>
      </c>
      <c r="CV379" s="145">
        <f t="shared" si="957"/>
        <v>0.31334778640775096</v>
      </c>
      <c r="CW379" s="145">
        <f t="shared" si="958"/>
        <v>0.33706423838503352</v>
      </c>
      <c r="CX379" s="145">
        <f t="shared" si="959"/>
        <v>0.36069911313889191</v>
      </c>
      <c r="CY379" s="145">
        <f t="shared" si="960"/>
        <v>0.38424808206432143</v>
      </c>
      <c r="CZ379" s="145">
        <f t="shared" si="961"/>
        <v>0.40770708227336294</v>
      </c>
      <c r="DA379" s="145">
        <f t="shared" si="962"/>
        <v>0.43107232147346114</v>
      </c>
      <c r="DB379" s="145">
        <f t="shared" si="963"/>
        <v>0.45434028111657726</v>
      </c>
      <c r="DC379" s="145">
        <f t="shared" si="964"/>
        <v>0.47750771789158009</v>
      </c>
      <c r="DD379" s="145">
        <f t="shared" si="965"/>
        <v>0.50057166364655326</v>
      </c>
      <c r="DE379" s="145">
        <f t="shared" si="966"/>
        <v>0.52352942383964129</v>
      </c>
      <c r="DF379" s="145">
        <f t="shared" si="967"/>
        <v>0.54637857462621486</v>
      </c>
      <c r="DG379" s="145">
        <f t="shared" si="968"/>
        <v>0.56911695869707202</v>
      </c>
      <c r="DH379" s="145">
        <f t="shared" si="969"/>
        <v>0.59174267998690544</v>
      </c>
      <c r="DI379" s="145">
        <f t="shared" si="970"/>
        <v>0.61425409737461245</v>
      </c>
      <c r="DJ379" s="145">
        <f t="shared" si="971"/>
        <v>0.63664981749738125</v>
      </c>
      <c r="DK379" s="145">
        <f t="shared" si="972"/>
        <v>0.65892868679914474</v>
      </c>
      <c r="DL379" s="145">
        <f t="shared" si="973"/>
        <v>0.6810897829309559</v>
      </c>
      <c r="DM379" s="145">
        <f t="shared" si="974"/>
        <v>0.70313240561666679</v>
      </c>
      <c r="DN379" s="145">
        <f t="shared" si="975"/>
        <v>0.72505606709187698</v>
      </c>
      <c r="DO379" s="145">
        <f t="shared" si="976"/>
        <v>0.74686048221796231</v>
      </c>
      <c r="DP379" s="145">
        <f t="shared" si="977"/>
        <v>0.7685455583661398</v>
      </c>
      <c r="DQ379" s="145">
        <f t="shared" si="978"/>
        <v>0.79011138515918644</v>
      </c>
      <c r="DR379" s="145">
        <f t="shared" si="979"/>
        <v>0.81155822415095002</v>
      </c>
      <c r="DS379" s="145">
        <f t="shared" si="980"/>
        <v>0.83288649851599827</v>
      </c>
      <c r="DT379" s="145">
        <f t="shared" si="981"/>
        <v>0.85409678281421053</v>
      </c>
      <c r="DU379" s="145">
        <f t="shared" si="982"/>
        <v>0.87518979288750898</v>
      </c>
      <c r="DV379" s="145">
        <f t="shared" si="983"/>
        <v>0.8961663759387023</v>
      </c>
      <c r="DW379" s="145">
        <f t="shared" si="984"/>
        <v>0.91702750083545193</v>
      </c>
      <c r="DX379" s="145">
        <f t="shared" si="985"/>
        <v>0.93777424867574244</v>
      </c>
      <c r="DY379" s="145">
        <f t="shared" si="986"/>
        <v>0.95840780364512712</v>
      </c>
      <c r="DZ379" s="145">
        <f t="shared" si="987"/>
        <v>0.97892944419025574</v>
      </c>
      <c r="EA379" s="145">
        <f t="shared" si="988"/>
        <v>0.99934053452794291</v>
      </c>
      <c r="EB379" s="145">
        <f t="shared" si="989"/>
        <v>1.0196425165042566</v>
      </c>
      <c r="EC379" s="145">
        <f t="shared" si="990"/>
        <v>1.039836901813787</v>
      </c>
      <c r="ED379" s="145">
        <f t="shared" si="991"/>
        <v>1.0599252645853754</v>
      </c>
      <c r="EE379" s="145">
        <f t="shared" si="992"/>
        <v>1.0799092343371735</v>
      </c>
      <c r="EF379" s="145">
        <f t="shared" si="993"/>
        <v>1.0997904893009049</v>
      </c>
      <c r="EG379" s="145">
        <f t="shared" si="994"/>
        <v>1.1195707501125709</v>
      </c>
      <c r="EH379" s="145">
        <f t="shared" si="995"/>
        <v>1.139251773864618</v>
      </c>
      <c r="EI379" s="145">
        <f t="shared" si="996"/>
        <v>1.1588353485127105</v>
      </c>
      <c r="EJ379" s="145">
        <f t="shared" si="997"/>
        <v>1.1783232876286136</v>
      </c>
      <c r="EK379" s="145">
        <f t="shared" si="998"/>
        <v>1.1977174254894465</v>
      </c>
      <c r="EL379" s="145">
        <f t="shared" si="999"/>
        <v>1.2170196124925143</v>
      </c>
      <c r="EM379" s="145">
        <f t="shared" si="1000"/>
        <v>1.2362317108840908</v>
      </c>
      <c r="EN379" s="145">
        <f t="shared" si="1001"/>
        <v>1.2553555907899647</v>
      </c>
      <c r="EO379" s="145">
        <f t="shared" si="1002"/>
        <v>1.2743931265351063</v>
      </c>
      <c r="EP379" s="145">
        <f t="shared" si="1003"/>
        <v>1.2933461932395711</v>
      </c>
      <c r="EQ379" s="145">
        <f t="shared" si="1004"/>
        <v>1.3122166636776216</v>
      </c>
      <c r="ET379" s="267">
        <v>239.54578280975423</v>
      </c>
      <c r="EU379" s="273">
        <v>24000</v>
      </c>
      <c r="EV379" s="146">
        <f t="shared" si="1005"/>
        <v>240.62957264701396</v>
      </c>
      <c r="EW379" s="146">
        <f t="shared" si="1006"/>
        <v>240.71465987928462</v>
      </c>
      <c r="EX379" s="146">
        <f t="shared" si="1007"/>
        <v>240.85636976628462</v>
      </c>
      <c r="EY379" s="146">
        <f t="shared" si="1008"/>
        <v>241.05454974047166</v>
      </c>
      <c r="EZ379" s="146">
        <f t="shared" si="1009"/>
        <v>241.30898756313897</v>
      </c>
      <c r="FA379" s="146">
        <f t="shared" si="1010"/>
        <v>241.61941265852269</v>
      </c>
      <c r="FB379" s="146">
        <f t="shared" si="1011"/>
        <v>241.98549779858263</v>
      </c>
      <c r="FC379" s="146">
        <f t="shared" si="1012"/>
        <v>242.40686111655316</v>
      </c>
      <c r="FD379" s="146">
        <f t="shared" si="1013"/>
        <v>242.88306842352227</v>
      </c>
      <c r="FE379" s="146">
        <f t="shared" si="1014"/>
        <v>243.41363579903108</v>
      </c>
      <c r="FF379" s="146">
        <f t="shared" si="1015"/>
        <v>243.99803242402888</v>
      </c>
      <c r="FG379" s="146">
        <f t="shared" si="1016"/>
        <v>244.63568362252056</v>
      </c>
      <c r="FH379" s="146">
        <f t="shared" si="1017"/>
        <v>245.3259740769083</v>
      </c>
      <c r="FI379" s="146">
        <f t="shared" si="1018"/>
        <v>246.06825118135555</v>
      </c>
      <c r="FJ379" s="146">
        <f t="shared" si="1019"/>
        <v>246.86182849747078</v>
      </c>
      <c r="FK379" s="146">
        <f t="shared" si="1020"/>
        <v>247.70598927717455</v>
      </c>
      <c r="FL379" s="146">
        <f t="shared" si="1021"/>
        <v>248.59999001872873</v>
      </c>
      <c r="FM379" s="146">
        <f t="shared" si="1022"/>
        <v>249.54306402350852</v>
      </c>
      <c r="FN379" s="146">
        <f t="shared" si="1023"/>
        <v>250.53442492311123</v>
      </c>
      <c r="FO379" s="146">
        <f t="shared" si="1024"/>
        <v>251.57327014875528</v>
      </c>
      <c r="FP379" s="146">
        <f t="shared" si="1025"/>
        <v>252.65878431753299</v>
      </c>
      <c r="FQ379" s="146">
        <f t="shared" si="1026"/>
        <v>253.79014251289016</v>
      </c>
      <c r="FR379" s="146">
        <f t="shared" si="1027"/>
        <v>254.96651343961568</v>
      </c>
      <c r="FS379" s="146">
        <f t="shared" si="1028"/>
        <v>256.18706243658488</v>
      </c>
      <c r="FT379" s="146">
        <f t="shared" si="1029"/>
        <v>257.4509543334417</v>
      </c>
      <c r="FU379" s="146">
        <f t="shared" si="1030"/>
        <v>258.75735614027167</v>
      </c>
      <c r="FV379" s="146">
        <f t="shared" si="1031"/>
        <v>260.1054395620651</v>
      </c>
      <c r="FW379" s="146">
        <f t="shared" si="1032"/>
        <v>261.49438333236606</v>
      </c>
      <c r="FX379" s="146">
        <f t="shared" si="1033"/>
        <v>262.92337536290029</v>
      </c>
      <c r="FY379" s="146">
        <f t="shared" si="1034"/>
        <v>264.39161470817965</v>
      </c>
      <c r="FZ379" s="146">
        <f t="shared" si="1035"/>
        <v>265.89831334604645</v>
      </c>
      <c r="GA379" s="146">
        <f t="shared" si="1036"/>
        <v>267.44269777687128</v>
      </c>
      <c r="GB379" s="146">
        <f t="shared" si="1037"/>
        <v>269.0240104456272</v>
      </c>
      <c r="GC379" s="146">
        <f t="shared" si="1038"/>
        <v>270.64151099234687</v>
      </c>
      <c r="GD379" s="146">
        <f t="shared" si="1039"/>
        <v>272.2944773375404</v>
      </c>
      <c r="GE379" s="146">
        <f t="shared" si="1040"/>
        <v>273.98220661000101</v>
      </c>
      <c r="GF379" s="146">
        <f t="shared" si="1041"/>
        <v>275.70401592509677</v>
      </c>
      <c r="GG379" s="146">
        <f t="shared" si="1042"/>
        <v>277.45924302212524</v>
      </c>
      <c r="GH379" s="146">
        <f t="shared" si="1043"/>
        <v>279.24724676963393</v>
      </c>
      <c r="GI379" s="146">
        <f t="shared" si="1044"/>
        <v>281.06740754778787</v>
      </c>
      <c r="GJ379" s="355">
        <f t="shared" si="1045"/>
        <v>282.91912751691598</v>
      </c>
      <c r="GK379" s="146">
        <f t="shared" si="1046"/>
        <v>284.8018307813125</v>
      </c>
      <c r="GL379" s="146">
        <f t="shared" si="1047"/>
        <v>286.71496345721636</v>
      </c>
      <c r="GM379" s="146">
        <f t="shared" si="1048"/>
        <v>288.65799365366314</v>
      </c>
      <c r="GN379" s="146">
        <f t="shared" si="1049"/>
        <v>290.63041137461227</v>
      </c>
      <c r="GO379" s="146">
        <f t="shared" si="1050"/>
        <v>292.63172835040956</v>
      </c>
      <c r="GP379" s="146">
        <f t="shared" si="1051"/>
        <v>294.66147780626244</v>
      </c>
      <c r="GQ379" s="146">
        <f t="shared" si="1052"/>
        <v>296.71921417499902</v>
      </c>
      <c r="GR379" s="146">
        <f t="shared" si="1053"/>
        <v>298.80451276095397</v>
      </c>
      <c r="GS379" s="146">
        <f t="shared" si="1054"/>
        <v>300.9169693613859</v>
      </c>
      <c r="GT379" s="146">
        <f t="shared" si="1055"/>
        <v>303.05619985139157</v>
      </c>
      <c r="GU379" s="146">
        <f t="shared" si="1056"/>
        <v>305.22183973784627</v>
      </c>
      <c r="GV379" s="146">
        <f t="shared" si="1057"/>
        <v>307.41354368746391</v>
      </c>
      <c r="GW379" s="146">
        <f t="shared" si="1058"/>
        <v>309.63098503365683</v>
      </c>
      <c r="GX379" s="146">
        <f t="shared" si="1059"/>
        <v>311.87385526646807</v>
      </c>
      <c r="GY379" s="146">
        <f t="shared" si="1060"/>
        <v>314.14186350946079</v>
      </c>
      <c r="GZ379" s="146">
        <f t="shared" si="1061"/>
        <v>316.43473598708289</v>
      </c>
      <c r="HA379" s="146">
        <f t="shared" si="1062"/>
        <v>318.75221548567288</v>
      </c>
      <c r="HB379" s="146">
        <f t="shared" si="1063"/>
        <v>321.09406081094767</v>
      </c>
      <c r="HC379" s="146">
        <f t="shared" si="1064"/>
        <v>323.46004624450387</v>
      </c>
      <c r="HF379" s="267">
        <v>229.57335548478463</v>
      </c>
      <c r="HG379" s="273">
        <v>23000</v>
      </c>
      <c r="HH379" s="146">
        <f t="shared" si="1126"/>
        <v>14.423285791400028</v>
      </c>
      <c r="HI379" s="146">
        <f t="shared" si="1127"/>
        <v>28.8429373134381</v>
      </c>
      <c r="HJ379" s="146">
        <f t="shared" si="1128"/>
        <v>43.255333501516603</v>
      </c>
      <c r="HK379" s="146">
        <f t="shared" si="1129"/>
        <v>57.656879582742185</v>
      </c>
      <c r="HL379" s="146">
        <f t="shared" si="1130"/>
        <v>72.044019928668519</v>
      </c>
      <c r="HM379" s="146">
        <f t="shared" si="1131"/>
        <v>86.413250562224633</v>
      </c>
      <c r="HN379" s="146">
        <f t="shared" si="1132"/>
        <v>100.7611312122484</v>
      </c>
      <c r="HO379" s="146">
        <f t="shared" si="1133"/>
        <v>115.08429681709174</v>
      </c>
      <c r="HP379" s="146">
        <f t="shared" si="1134"/>
        <v>129.37946838729175</v>
      </c>
      <c r="HQ379" s="146">
        <f t="shared" si="1135"/>
        <v>143.64346314778987</v>
      </c>
      <c r="HR379" s="146">
        <f t="shared" si="1136"/>
        <v>157.87320389118827</v>
      </c>
      <c r="HS379" s="146">
        <f t="shared" si="1137"/>
        <v>172.06572748555161</v>
      </c>
      <c r="HT379" s="146">
        <f t="shared" si="1138"/>
        <v>186.2181924925236</v>
      </c>
      <c r="HU379" s="146">
        <f t="shared" si="1139"/>
        <v>200.32788586400071</v>
      </c>
      <c r="HV379" s="146">
        <f t="shared" si="1140"/>
        <v>214.39222869803882</v>
      </c>
      <c r="HW379" s="146">
        <f t="shared" si="1141"/>
        <v>228.40878104661923</v>
      </c>
      <c r="HX379" s="146">
        <f t="shared" si="1142"/>
        <v>242.37524577932211</v>
      </c>
      <c r="HY379" s="146">
        <f t="shared" si="1143"/>
        <v>256.28947151762731</v>
      </c>
      <c r="HZ379" s="146">
        <f t="shared" si="1144"/>
        <v>270.1494546642457</v>
      </c>
      <c r="IA379" s="146">
        <f t="shared" si="1145"/>
        <v>283.95334056060062</v>
      </c>
      <c r="IB379" s="146">
        <f t="shared" si="1146"/>
        <v>297.69942381302906</v>
      </c>
      <c r="IC379" s="146">
        <f t="shared" si="1147"/>
        <v>311.38614783471405</v>
      </c>
      <c r="ID379" s="146">
        <f t="shared" si="1148"/>
        <v>325.01210365543096</v>
      </c>
      <c r="IE379" s="146">
        <f t="shared" si="1149"/>
        <v>338.57602805519571</v>
      </c>
      <c r="IF379" s="146">
        <f t="shared" si="1150"/>
        <v>352.0768010807227</v>
      </c>
      <c r="IG379" s="146">
        <f t="shared" si="1151"/>
        <v>365.51344300532924</v>
      </c>
      <c r="IH379" s="146">
        <f t="shared" si="1152"/>
        <v>378.88511079364298</v>
      </c>
      <c r="II379" s="146">
        <f t="shared" si="1153"/>
        <v>392.19109413236339</v>
      </c>
      <c r="IJ379" s="146">
        <f t="shared" si="1154"/>
        <v>405.4308110872467</v>
      </c>
      <c r="IK379" s="146">
        <f t="shared" si="1155"/>
        <v>418.6038034449162</v>
      </c>
      <c r="IL379" s="146">
        <f t="shared" si="1156"/>
        <v>431.70973179573031</v>
      </c>
      <c r="IM379" s="146">
        <f t="shared" si="1157"/>
        <v>444.74837041126426</v>
      </c>
      <c r="IN379" s="146">
        <f t="shared" si="1158"/>
        <v>457.71960196677588</v>
      </c>
      <c r="IO379" s="146">
        <f t="shared" si="1159"/>
        <v>470.62341215561713</v>
      </c>
      <c r="IP379" s="146">
        <f t="shared" si="1160"/>
        <v>483.45988423896421</v>
      </c>
      <c r="IQ379" s="146">
        <f t="shared" si="1161"/>
        <v>496.22919357045998</v>
      </c>
      <c r="IR379" s="146">
        <f t="shared" si="1162"/>
        <v>508.93160213164947</v>
      </c>
      <c r="IS379" s="146">
        <f t="shared" si="1163"/>
        <v>521.56745311028783</v>
      </c>
      <c r="IT379" s="146">
        <f t="shared" si="1164"/>
        <v>534.13716554996131</v>
      </c>
      <c r="IU379" s="146">
        <f t="shared" si="1165"/>
        <v>546.64122909588968</v>
      </c>
      <c r="IV379" s="355">
        <f t="shared" si="1166"/>
        <v>559.08019885836018</v>
      </c>
      <c r="IW379" s="146">
        <f t="shared" si="1167"/>
        <v>571.45469041205104</v>
      </c>
      <c r="IX379" s="146">
        <f t="shared" si="1168"/>
        <v>583.7653749464439</v>
      </c>
      <c r="IY379" s="146">
        <f t="shared" si="1169"/>
        <v>596.01297457973158</v>
      </c>
      <c r="IZ379" s="146">
        <f t="shared" si="1170"/>
        <v>608.19825784603938</v>
      </c>
      <c r="JA379" s="146">
        <f t="shared" si="1171"/>
        <v>620.32203536340478</v>
      </c>
      <c r="JB379" s="146">
        <f t="shared" si="1172"/>
        <v>632.38515568782566</v>
      </c>
      <c r="JC379" s="146">
        <f t="shared" si="1173"/>
        <v>644.38850135676773</v>
      </c>
      <c r="JD379" s="146">
        <f t="shared" si="1174"/>
        <v>656.3329851238052</v>
      </c>
      <c r="JE379" s="146">
        <f t="shared" si="1175"/>
        <v>668.21954638456725</v>
      </c>
      <c r="JF379" s="146">
        <f t="shared" si="1176"/>
        <v>680.04914779283763</v>
      </c>
      <c r="JG379" s="146">
        <f t="shared" si="1177"/>
        <v>691.82277206454319</v>
      </c>
      <c r="JH379" s="146">
        <f t="shared" si="1178"/>
        <v>703.54141896635508</v>
      </c>
      <c r="JI379" s="146">
        <f t="shared" si="1179"/>
        <v>715.20610248485252</v>
      </c>
      <c r="JJ379" s="146">
        <f t="shared" si="1180"/>
        <v>726.81784817149924</v>
      </c>
      <c r="JK379" s="146">
        <f t="shared" si="1181"/>
        <v>738.37769065813166</v>
      </c>
      <c r="JL379" s="146">
        <f t="shared" si="1182"/>
        <v>749.88667133725028</v>
      </c>
      <c r="JM379" s="146">
        <f t="shared" si="1183"/>
        <v>761.34583620103149</v>
      </c>
      <c r="JN379" s="146">
        <f t="shared" si="1184"/>
        <v>772.75623383278537</v>
      </c>
      <c r="JO379" s="146">
        <f t="shared" si="1185"/>
        <v>784.11891354438421</v>
      </c>
      <c r="JQ379" s="267">
        <v>239.54578280975423</v>
      </c>
      <c r="JR379" s="273">
        <v>24000</v>
      </c>
      <c r="JS379" s="147">
        <f t="shared" si="1065"/>
        <v>121.20704233286654</v>
      </c>
      <c r="JT379" s="147">
        <f t="shared" si="1066"/>
        <v>131.2921295651372</v>
      </c>
      <c r="JU379" s="147">
        <f t="shared" si="1067"/>
        <v>141.43383945213719</v>
      </c>
      <c r="JV379" s="147">
        <f t="shared" si="1068"/>
        <v>151.63201942632423</v>
      </c>
      <c r="JW379" s="147">
        <f t="shared" si="1069"/>
        <v>161.88645724899155</v>
      </c>
      <c r="JX379" s="147">
        <f t="shared" si="1070"/>
        <v>172.19688234437527</v>
      </c>
      <c r="JY379" s="147">
        <f t="shared" si="1071"/>
        <v>182.56296748443521</v>
      </c>
      <c r="JZ379" s="147">
        <f t="shared" si="1072"/>
        <v>192.98433080240574</v>
      </c>
      <c r="KA379" s="147">
        <f t="shared" si="1073"/>
        <v>203.46053810937485</v>
      </c>
      <c r="KB379" s="147">
        <f t="shared" si="1074"/>
        <v>213.99110548488366</v>
      </c>
      <c r="KC379" s="147">
        <f t="shared" si="1075"/>
        <v>224.57550210988146</v>
      </c>
      <c r="KD379" s="147">
        <f t="shared" si="1076"/>
        <v>235.21315330837314</v>
      </c>
      <c r="KE379" s="147">
        <f t="shared" si="1077"/>
        <v>245.90344376276087</v>
      </c>
      <c r="KF379" s="147">
        <f t="shared" si="1078"/>
        <v>256.64572086720813</v>
      </c>
      <c r="KG379" s="147">
        <f t="shared" si="1079"/>
        <v>267.43929818332333</v>
      </c>
      <c r="KH379" s="147">
        <f t="shared" si="1080"/>
        <v>278.2834589630271</v>
      </c>
      <c r="KI379" s="147">
        <f t="shared" si="1081"/>
        <v>289.17745970458134</v>
      </c>
      <c r="KJ379" s="147">
        <f t="shared" si="1082"/>
        <v>300.1205337093611</v>
      </c>
      <c r="KK379" s="147">
        <f t="shared" si="1083"/>
        <v>311.11189460896378</v>
      </c>
      <c r="KL379" s="147">
        <f t="shared" si="1084"/>
        <v>322.15073983460786</v>
      </c>
      <c r="KM379" s="147">
        <f t="shared" si="1085"/>
        <v>333.23625400338557</v>
      </c>
      <c r="KN379" s="147">
        <f t="shared" si="1086"/>
        <v>344.36761219874273</v>
      </c>
      <c r="KO379" s="147">
        <f t="shared" si="1087"/>
        <v>355.54398312546823</v>
      </c>
      <c r="KP379" s="147">
        <f t="shared" si="1088"/>
        <v>366.76453212243746</v>
      </c>
      <c r="KQ379" s="147">
        <f t="shared" si="1089"/>
        <v>378.02842401929428</v>
      </c>
      <c r="KR379" s="147">
        <f t="shared" si="1090"/>
        <v>389.33482582612424</v>
      </c>
      <c r="KS379" s="147">
        <f t="shared" si="1091"/>
        <v>400.68290924791768</v>
      </c>
      <c r="KT379" s="147">
        <f t="shared" si="1092"/>
        <v>412.07185301821863</v>
      </c>
      <c r="KU379" s="147">
        <f t="shared" si="1093"/>
        <v>423.50084504875286</v>
      </c>
      <c r="KV379" s="147">
        <f t="shared" si="1094"/>
        <v>434.96908439403222</v>
      </c>
      <c r="KW379" s="147">
        <f t="shared" si="1095"/>
        <v>446.47578303189903</v>
      </c>
      <c r="KX379" s="147">
        <f t="shared" si="1096"/>
        <v>458.02016746272386</v>
      </c>
      <c r="KY379" s="147">
        <f t="shared" si="1097"/>
        <v>469.60148013147978</v>
      </c>
      <c r="KZ379" s="147">
        <f t="shared" si="1098"/>
        <v>481.21898067819944</v>
      </c>
      <c r="LA379" s="147">
        <f t="shared" si="1099"/>
        <v>492.87194702339298</v>
      </c>
      <c r="LB379" s="147">
        <f t="shared" si="1100"/>
        <v>504.55967629585359</v>
      </c>
      <c r="LC379" s="147">
        <f t="shared" si="1101"/>
        <v>516.2814856109494</v>
      </c>
      <c r="LD379" s="147">
        <f t="shared" si="1102"/>
        <v>528.03671270797781</v>
      </c>
      <c r="LE379" s="147">
        <f t="shared" si="1103"/>
        <v>539.82471645548662</v>
      </c>
      <c r="LF379" s="147">
        <f t="shared" si="1104"/>
        <v>551.6448772336405</v>
      </c>
      <c r="LG379" s="358">
        <f t="shared" si="1105"/>
        <v>563.49659720276861</v>
      </c>
      <c r="LH379" s="147">
        <f t="shared" si="1106"/>
        <v>575.37930046716519</v>
      </c>
      <c r="LI379" s="147">
        <f t="shared" si="1107"/>
        <v>587.29243314306905</v>
      </c>
      <c r="LJ379" s="147">
        <f t="shared" si="1108"/>
        <v>599.23546333951572</v>
      </c>
      <c r="LK379" s="147">
        <f t="shared" si="1109"/>
        <v>611.20788106046484</v>
      </c>
      <c r="LL379" s="147">
        <f t="shared" si="1110"/>
        <v>623.20919803626225</v>
      </c>
      <c r="LM379" s="147">
        <f t="shared" si="1111"/>
        <v>635.23894749211513</v>
      </c>
      <c r="LN379" s="147">
        <f t="shared" si="1112"/>
        <v>647.29668386085166</v>
      </c>
      <c r="LO379" s="147">
        <f t="shared" si="1113"/>
        <v>659.38198244680666</v>
      </c>
      <c r="LP379" s="147">
        <f t="shared" si="1114"/>
        <v>671.49443904723853</v>
      </c>
      <c r="LQ379" s="147">
        <f t="shared" si="1115"/>
        <v>683.63366953724426</v>
      </c>
      <c r="LR379" s="147">
        <f t="shared" si="1116"/>
        <v>695.7993094236989</v>
      </c>
      <c r="LS379" s="147">
        <f t="shared" si="1117"/>
        <v>707.99101337331649</v>
      </c>
      <c r="LT379" s="147">
        <f t="shared" si="1118"/>
        <v>720.20845471950952</v>
      </c>
      <c r="LU379" s="147">
        <f t="shared" si="1119"/>
        <v>732.45132495232065</v>
      </c>
      <c r="LV379" s="147">
        <f t="shared" si="1120"/>
        <v>744.71933319531342</v>
      </c>
      <c r="LW379" s="147">
        <f t="shared" si="1121"/>
        <v>757.01220567293558</v>
      </c>
      <c r="LX379" s="147">
        <f t="shared" si="1122"/>
        <v>769.32968517152551</v>
      </c>
      <c r="LY379" s="147">
        <f t="shared" si="1123"/>
        <v>781.6715304968003</v>
      </c>
      <c r="LZ379" s="147">
        <f t="shared" si="1124"/>
        <v>794.03751593035645</v>
      </c>
      <c r="MC379" s="267">
        <v>230</v>
      </c>
      <c r="MD379" s="273">
        <v>23000</v>
      </c>
      <c r="ME379" s="145">
        <f t="shared" si="1205"/>
        <v>2.3764461795562727E-2</v>
      </c>
      <c r="MF379" s="145">
        <f t="shared" si="1205"/>
        <v>4.7522935603599166E-2</v>
      </c>
      <c r="MG379" s="145">
        <f t="shared" si="1205"/>
        <v>7.1269455193353454E-2</v>
      </c>
      <c r="MH379" s="145">
        <f t="shared" si="1205"/>
        <v>9.4998097653477692E-2</v>
      </c>
      <c r="MI379" s="145">
        <f t="shared" si="1205"/>
        <v>0.11870300456879562</v>
      </c>
      <c r="MJ379" s="145">
        <f t="shared" si="1205"/>
        <v>0.14237840262728668</v>
      </c>
      <c r="MK379" s="145">
        <f t="shared" si="1205"/>
        <v>0.16601862348168372</v>
      </c>
      <c r="ML379" s="145">
        <f t="shared" si="1205"/>
        <v>0.18961812270333631</v>
      </c>
      <c r="MM379" s="145">
        <f t="shared" si="1205"/>
        <v>0.21317149768004173</v>
      </c>
      <c r="MN379" s="145">
        <f t="shared" si="1205"/>
        <v>0.23667350432682685</v>
      </c>
      <c r="MO379" s="145">
        <f t="shared" si="1206"/>
        <v>0.26011907249679855</v>
      </c>
      <c r="MP379" s="145">
        <f t="shared" si="1206"/>
        <v>0.2835033199989852</v>
      </c>
      <c r="MQ379" s="145">
        <f t="shared" si="1206"/>
        <v>0.30682156515029185</v>
      </c>
      <c r="MR379" s="145">
        <f t="shared" si="1206"/>
        <v>0.33006933780924469</v>
      </c>
      <c r="MS379" s="145">
        <f t="shared" si="1206"/>
        <v>0.35324238885968445</v>
      </c>
      <c r="MT379" s="145">
        <f t="shared" si="1206"/>
        <v>0.37633669813226051</v>
      </c>
      <c r="MU379" s="145">
        <f t="shared" si="1206"/>
        <v>0.39934848077039503</v>
      </c>
      <c r="MV379" s="145">
        <f t="shared" si="1206"/>
        <v>0.42227419206497047</v>
      </c>
      <c r="MW379" s="145">
        <f t="shared" si="1206"/>
        <v>0.44511053079794821</v>
      </c>
      <c r="MX379" s="145">
        <f t="shared" si="1206"/>
        <v>0.46785444114948765</v>
      </c>
      <c r="MY379" s="145">
        <f t="shared" si="1207"/>
        <v>0.49050311323540979</v>
      </c>
      <c r="MZ379" s="145">
        <f t="shared" si="1207"/>
        <v>0.51305398235246502</v>
      </c>
      <c r="NA379" s="145">
        <f t="shared" si="1207"/>
        <v>0.53550472701721596</v>
      </c>
      <c r="NB379" s="145">
        <f t="shared" si="1207"/>
        <v>0.55785326589095219</v>
      </c>
      <c r="NC379" s="145">
        <f t="shared" si="1207"/>
        <v>0.58009775368769279</v>
      </c>
      <c r="ND379" s="145">
        <f t="shared" si="1207"/>
        <v>0.60223657616518689</v>
      </c>
      <c r="NE379" s="145">
        <f t="shared" si="1207"/>
        <v>0.62426834430000477</v>
      </c>
      <c r="NF379" s="145">
        <f t="shared" si="1207"/>
        <v>0.6461918877476398</v>
      </c>
      <c r="NG379" s="145">
        <f t="shared" si="1207"/>
        <v>0.66800624768675931</v>
      </c>
      <c r="NH379" s="145">
        <f t="shared" si="1207"/>
        <v>0.68971066914415935</v>
      </c>
      <c r="NI379" s="145">
        <f t="shared" si="1208"/>
        <v>0.71130459289307457</v>
      </c>
      <c r="NJ379" s="145">
        <f t="shared" si="1208"/>
        <v>0.73278764701308374</v>
      </c>
      <c r="NK379" s="145">
        <f t="shared" si="1208"/>
        <v>0.75415963819460441</v>
      </c>
      <c r="NL379" s="145">
        <f t="shared" si="1208"/>
        <v>0.77542054286535245</v>
      </c>
      <c r="NM379" s="145">
        <f t="shared" si="1208"/>
        <v>0.79657049821022941</v>
      </c>
      <c r="NN379" s="145">
        <f t="shared" si="1208"/>
        <v>0.81760979314987425</v>
      </c>
      <c r="NO379" s="145">
        <f t="shared" si="1208"/>
        <v>0.83853885933699823</v>
      </c>
      <c r="NP379" s="145">
        <f t="shared" si="1208"/>
        <v>0.85935826222335876</v>
      </c>
      <c r="NQ379" s="145">
        <f t="shared" si="1208"/>
        <v>0.8800686922442309</v>
      </c>
      <c r="NR379" s="145">
        <f t="shared" si="1208"/>
        <v>0.90067095616135306</v>
      </c>
      <c r="NS379" s="145">
        <f t="shared" si="1209"/>
        <v>0.92116596859968713</v>
      </c>
      <c r="NT379" s="145">
        <f t="shared" si="1209"/>
        <v>0.9415547438080758</v>
      </c>
      <c r="NU379" s="145">
        <f t="shared" si="1209"/>
        <v>0.96183838766884167</v>
      </c>
      <c r="NV379" s="145">
        <f t="shared" si="1209"/>
        <v>0.98201808997676909</v>
      </c>
      <c r="NW379" s="145">
        <f t="shared" si="1209"/>
        <v>1.0020951170036443</v>
      </c>
      <c r="NX379" s="145">
        <f t="shared" si="1209"/>
        <v>1.022070804360621</v>
      </c>
      <c r="NY379" s="145">
        <f t="shared" si="1209"/>
        <v>1.041946550167163</v>
      </c>
      <c r="NZ379" s="145">
        <f t="shared" si="1209"/>
        <v>1.0617238085321461</v>
      </c>
      <c r="OA379" s="145">
        <f t="shared" si="1209"/>
        <v>1.0814040833498808</v>
      </c>
      <c r="OB379" s="145">
        <f t="shared" si="1209"/>
        <v>1.1009889224113396</v>
      </c>
      <c r="OC379" s="145">
        <f t="shared" si="1210"/>
        <v>1.1204799118286886</v>
      </c>
      <c r="OD379" s="145">
        <f t="shared" si="1210"/>
        <v>1.1398786707693931</v>
      </c>
      <c r="OE379" s="145">
        <f t="shared" si="1210"/>
        <v>1.1591868464945005</v>
      </c>
      <c r="OF379" s="145">
        <f t="shared" si="1210"/>
        <v>1.1784061096944261</v>
      </c>
      <c r="OG379" s="145">
        <f t="shared" si="1210"/>
        <v>1.1975381501144142</v>
      </c>
      <c r="OH379" s="145">
        <f t="shared" si="1210"/>
        <v>1.2165846724609448</v>
      </c>
      <c r="OI379" s="145">
        <f t="shared" si="1210"/>
        <v>1.2355473925796756</v>
      </c>
      <c r="OJ379" s="145">
        <f t="shared" si="1210"/>
        <v>1.254428033894899</v>
      </c>
      <c r="OK379" s="145">
        <f t="shared" si="1210"/>
        <v>1.2732283241001778</v>
      </c>
      <c r="OL379" s="145">
        <f t="shared" si="1210"/>
        <v>1.2919499920894866</v>
      </c>
    </row>
    <row r="380" spans="55:402">
      <c r="BC380"/>
      <c r="BD380"/>
      <c r="BH380" s="173"/>
      <c r="BI380" s="182"/>
      <c r="BJ380" s="91">
        <f t="shared" si="1204"/>
        <v>0</v>
      </c>
      <c r="BK380" s="193">
        <f t="shared" si="1204"/>
        <v>0</v>
      </c>
      <c r="BL380" s="91">
        <f t="shared" si="1204"/>
        <v>288.14999999999998</v>
      </c>
      <c r="BM380" s="116">
        <f t="shared" si="1204"/>
        <v>0</v>
      </c>
      <c r="BN380" s="116"/>
      <c r="BO380" s="107"/>
      <c r="BP380" s="217">
        <v>24000</v>
      </c>
      <c r="BQ380" s="220">
        <v>7.3151999999999999</v>
      </c>
      <c r="BR380" s="284">
        <v>240</v>
      </c>
      <c r="BS380" s="113"/>
      <c r="BT380" s="104"/>
      <c r="BU380" s="256"/>
      <c r="BV380" s="213">
        <f t="shared" si="1193"/>
        <v>-32.548800000000341</v>
      </c>
      <c r="BW380" s="215">
        <f t="shared" si="1194"/>
        <v>240.60119999999964</v>
      </c>
      <c r="BX380" s="117"/>
      <c r="BY380" s="101">
        <f t="shared" si="1125"/>
        <v>604.44317225234647</v>
      </c>
      <c r="BZ380" s="113"/>
      <c r="CA380" s="141">
        <f t="shared" si="1195"/>
        <v>0.38757458578585391</v>
      </c>
      <c r="CB380" s="163">
        <f t="shared" si="1196"/>
        <v>0.46416899372984821</v>
      </c>
      <c r="CC380" s="159">
        <f t="shared" si="1197"/>
        <v>0.83498594482040489</v>
      </c>
      <c r="CD380" s="170"/>
      <c r="CH380" s="267">
        <v>249.51721450830865</v>
      </c>
      <c r="CI380" s="273">
        <v>25000</v>
      </c>
      <c r="CJ380" s="145">
        <f t="shared" si="945"/>
        <v>2.4815407094927789E-2</v>
      </c>
      <c r="CK380" s="145">
        <f t="shared" si="946"/>
        <v>4.9623612356505635E-2</v>
      </c>
      <c r="CL380" s="145">
        <f t="shared" si="947"/>
        <v>7.4417442589413782E-2</v>
      </c>
      <c r="CM380" s="145">
        <f t="shared" si="948"/>
        <v>9.9189781591651066E-2</v>
      </c>
      <c r="CN380" s="145">
        <f t="shared" si="949"/>
        <v>0.12393359794953726</v>
      </c>
      <c r="CO380" s="145">
        <f t="shared" si="950"/>
        <v>0.14864197200562795</v>
      </c>
      <c r="CP380" s="145">
        <f t="shared" si="951"/>
        <v>0.17330812174757526</v>
      </c>
      <c r="CQ380" s="145">
        <f t="shared" si="952"/>
        <v>0.19792542738625543</v>
      </c>
      <c r="CR380" s="145">
        <f t="shared" si="953"/>
        <v>0.22248745441430115</v>
      </c>
      <c r="CS380" s="145">
        <f t="shared" si="954"/>
        <v>0.24698797496330985</v>
      </c>
      <c r="CT380" s="145">
        <f t="shared" si="955"/>
        <v>0.27142098730657327</v>
      </c>
      <c r="CU380" s="145">
        <f t="shared" si="956"/>
        <v>0.2957807333850081</v>
      </c>
      <c r="CV380" s="145">
        <f t="shared" si="957"/>
        <v>0.32006171426518054</v>
      </c>
      <c r="CW380" s="145">
        <f t="shared" si="958"/>
        <v>0.34425870346972293</v>
      </c>
      <c r="CX380" s="145">
        <f t="shared" si="959"/>
        <v>0.3683667581512598</v>
      </c>
      <c r="CY380" s="145">
        <f t="shared" si="960"/>
        <v>0.39238122811035236</v>
      </c>
      <c r="CZ380" s="145">
        <f t="shared" si="961"/>
        <v>0.41629776268538138</v>
      </c>
      <c r="DA380" s="145">
        <f t="shared" si="962"/>
        <v>0.44011231556756442</v>
      </c>
      <c r="DB380" s="145">
        <f t="shared" si="963"/>
        <v>0.463821147616646</v>
      </c>
      <c r="DC380" s="145">
        <f t="shared" si="964"/>
        <v>0.48742082777232698</v>
      </c>
      <c r="DD380" s="145">
        <f t="shared" si="965"/>
        <v>0.51090823217272097</v>
      </c>
      <c r="DE380" s="145">
        <f t="shared" si="966"/>
        <v>0.53428054160439409</v>
      </c>
      <c r="DF380" s="145">
        <f t="shared" si="967"/>
        <v>0.55753523741841593</v>
      </c>
      <c r="DG380" s="145">
        <f t="shared" si="968"/>
        <v>0.58067009605391584</v>
      </c>
      <c r="DH380" s="145">
        <f t="shared" si="969"/>
        <v>0.60368318231468288</v>
      </c>
      <c r="DI380" s="145">
        <f t="shared" si="970"/>
        <v>0.62657284154586879</v>
      </c>
      <c r="DJ380" s="145">
        <f t="shared" si="971"/>
        <v>0.64933769085691917</v>
      </c>
      <c r="DK380" s="145">
        <f t="shared" si="972"/>
        <v>0.6719766095339933</v>
      </c>
      <c r="DL380" s="145">
        <f t="shared" si="973"/>
        <v>0.6944887287802809</v>
      </c>
      <c r="DM380" s="145">
        <f t="shared" si="974"/>
        <v>0.71687342091653927</v>
      </c>
      <c r="DN380" s="145">
        <f t="shared" si="975"/>
        <v>0.73913028816670623</v>
      </c>
      <c r="DO380" s="145">
        <f t="shared" si="976"/>
        <v>0.76125915114523002</v>
      </c>
      <c r="DP380" s="145">
        <f t="shared" si="977"/>
        <v>0.78326003715385017</v>
      </c>
      <c r="DQ380" s="145">
        <f t="shared" si="978"/>
        <v>0.80513316838620419</v>
      </c>
      <c r="DR380" s="145">
        <f t="shared" si="979"/>
        <v>0.82687895012927604</v>
      </c>
      <c r="DS380" s="145">
        <f t="shared" si="980"/>
        <v>0.8484979590410785</v>
      </c>
      <c r="DT380" s="145">
        <f t="shared" si="981"/>
        <v>0.86999093157478391</v>
      </c>
      <c r="DU380" s="145">
        <f t="shared" si="982"/>
        <v>0.89135875261036346</v>
      </c>
      <c r="DV380" s="145">
        <f t="shared" si="983"/>
        <v>0.9126024443462365</v>
      </c>
      <c r="DW380" s="145">
        <f t="shared" si="984"/>
        <v>0.93372315549522611</v>
      </c>
      <c r="DX380" s="145">
        <f t="shared" si="985"/>
        <v>0.95472215082145084</v>
      </c>
      <c r="DY380" s="145">
        <f t="shared" si="986"/>
        <v>0.97560080104775748</v>
      </c>
      <c r="DZ380" s="145">
        <f t="shared" si="987"/>
        <v>0.99636057315676363</v>
      </c>
      <c r="EA380" s="145">
        <f t="shared" si="988"/>
        <v>1.0170030211026893</v>
      </c>
      <c r="EB380" s="145">
        <f t="shared" si="989"/>
        <v>1.0375297769458858</v>
      </c>
      <c r="EC380" s="145">
        <f t="shared" si="990"/>
        <v>1.0579425424172091</v>
      </c>
      <c r="ED380" s="145">
        <f t="shared" si="991"/>
        <v>1.0782430809152319</v>
      </c>
      <c r="EE380" s="145">
        <f t="shared" si="992"/>
        <v>1.09843320993565</v>
      </c>
      <c r="EF380" s="145">
        <f t="shared" si="993"/>
        <v>1.1185147939290985</v>
      </c>
      <c r="EG380" s="145">
        <f t="shared" si="994"/>
        <v>1.1384897375808805</v>
      </c>
      <c r="EH380" s="145">
        <f t="shared" si="995"/>
        <v>1.1583599795039039</v>
      </c>
      <c r="EI380" s="145">
        <f t="shared" si="996"/>
        <v>1.1781274863342286</v>
      </c>
      <c r="EJ380" s="145">
        <f t="shared" si="997"/>
        <v>1.1977942472171024</v>
      </c>
      <c r="EK380" s="145">
        <f t="shared" si="998"/>
        <v>1.217362268670191</v>
      </c>
      <c r="EL380" s="145">
        <f t="shared" si="999"/>
        <v>1.2368335698097956</v>
      </c>
      <c r="EM380" s="145">
        <f t="shared" si="1000"/>
        <v>1.2562101779251489</v>
      </c>
      <c r="EN380" s="145">
        <f t="shared" si="1001"/>
        <v>1.2754941243855036</v>
      </c>
      <c r="EO380" s="145">
        <f t="shared" si="1002"/>
        <v>1.2946874408643996</v>
      </c>
      <c r="EP380" s="145">
        <f t="shared" si="1003"/>
        <v>1.3137921558654695</v>
      </c>
      <c r="EQ380" s="145">
        <f t="shared" si="1004"/>
        <v>1.332810291534158</v>
      </c>
      <c r="ET380" s="267">
        <v>249.51721450830865</v>
      </c>
      <c r="EU380" s="273">
        <v>25000</v>
      </c>
      <c r="EV380" s="146">
        <f t="shared" si="1005"/>
        <v>238.64938865058292</v>
      </c>
      <c r="EW380" s="146">
        <f t="shared" si="1006"/>
        <v>238.73752048855715</v>
      </c>
      <c r="EX380" s="146">
        <f t="shared" si="1007"/>
        <v>238.8842934007638</v>
      </c>
      <c r="EY380" s="146">
        <f t="shared" si="1008"/>
        <v>239.08953795594007</v>
      </c>
      <c r="EZ380" s="146">
        <f t="shared" si="1009"/>
        <v>239.35301852950468</v>
      </c>
      <c r="FA380" s="146">
        <f t="shared" si="1010"/>
        <v>239.67443485610997</v>
      </c>
      <c r="FB380" s="146">
        <f t="shared" si="1011"/>
        <v>240.05342398845832</v>
      </c>
      <c r="FC380" s="146">
        <f t="shared" si="1012"/>
        <v>240.4895626356427</v>
      </c>
      <c r="FD380" s="146">
        <f t="shared" si="1013"/>
        <v>240.9823698496493</v>
      </c>
      <c r="FE380" s="146">
        <f t="shared" si="1014"/>
        <v>241.53131002477221</v>
      </c>
      <c r="FF380" s="146">
        <f t="shared" si="1015"/>
        <v>242.1357961715737</v>
      </c>
      <c r="FG380" s="146">
        <f t="shared" si="1016"/>
        <v>242.795193424746</v>
      </c>
      <c r="FH380" s="146">
        <f t="shared" si="1017"/>
        <v>243.5088227427822</v>
      </c>
      <c r="FI380" s="146">
        <f t="shared" si="1018"/>
        <v>244.27596475674659</v>
      </c>
      <c r="FJ380" s="146">
        <f t="shared" si="1019"/>
        <v>245.09586372561233</v>
      </c>
      <c r="FK380" s="146">
        <f t="shared" si="1020"/>
        <v>245.9677315565464</v>
      </c>
      <c r="FL380" s="146">
        <f t="shared" si="1021"/>
        <v>246.89075185009676</v>
      </c>
      <c r="FM380" s="146">
        <f t="shared" si="1022"/>
        <v>247.86408393239657</v>
      </c>
      <c r="FN380" s="146">
        <f t="shared" si="1023"/>
        <v>248.88686683914241</v>
      </c>
      <c r="FO380" s="146">
        <f t="shared" si="1024"/>
        <v>249.95822321913656</v>
      </c>
      <c r="FP380" s="146">
        <f t="shared" si="1025"/>
        <v>251.07726312849894</v>
      </c>
      <c r="FQ380" s="146">
        <f t="shared" si="1026"/>
        <v>252.24308769016986</v>
      </c>
      <c r="FR380" s="146">
        <f t="shared" si="1027"/>
        <v>253.4547925969278</v>
      </c>
      <c r="FS380" s="146">
        <f t="shared" si="1028"/>
        <v>254.71147143977572</v>
      </c>
      <c r="FT380" s="146">
        <f t="shared" si="1029"/>
        <v>256.01221884710731</v>
      </c>
      <c r="FU380" s="146">
        <f t="shared" si="1030"/>
        <v>257.35613342350655</v>
      </c>
      <c r="FV380" s="146">
        <f t="shared" si="1031"/>
        <v>258.74232048028682</v>
      </c>
      <c r="FW380" s="146">
        <f t="shared" si="1032"/>
        <v>260.16989455292008</v>
      </c>
      <c r="FX380" s="146">
        <f t="shared" si="1033"/>
        <v>261.63798170328124</v>
      </c>
      <c r="FY380" s="146">
        <f t="shared" si="1034"/>
        <v>263.14572160714937</v>
      </c>
      <c r="FZ380" s="146">
        <f t="shared" si="1035"/>
        <v>264.69226942962234</v>
      </c>
      <c r="GA380" s="146">
        <f t="shared" si="1036"/>
        <v>266.27679749303684</v>
      </c>
      <c r="GB380" s="146">
        <f t="shared" si="1037"/>
        <v>267.8984967436262</v>
      </c>
      <c r="GC380" s="146">
        <f t="shared" si="1038"/>
        <v>269.55657802451015</v>
      </c>
      <c r="GD380" s="146">
        <f t="shared" si="1039"/>
        <v>271.25027316371643</v>
      </c>
      <c r="GE380" s="146">
        <f t="shared" si="1040"/>
        <v>272.97883588677649</v>
      </c>
      <c r="GF380" s="146">
        <f t="shared" si="1041"/>
        <v>274.7415425640707</v>
      </c>
      <c r="GG380" s="146">
        <f t="shared" si="1042"/>
        <v>276.53769280350849</v>
      </c>
      <c r="GH380" s="146">
        <f t="shared" si="1043"/>
        <v>278.36660989936865</v>
      </c>
      <c r="GI380" s="146">
        <f t="shared" si="1044"/>
        <v>280.22764114819597</v>
      </c>
      <c r="GJ380" s="355">
        <f t="shared" si="1045"/>
        <v>282.12015804258385</v>
      </c>
      <c r="GK380" s="146">
        <f t="shared" si="1046"/>
        <v>284.04355635349145</v>
      </c>
      <c r="GL380" s="146">
        <f t="shared" si="1047"/>
        <v>285.99725611146016</v>
      </c>
      <c r="GM380" s="146">
        <f t="shared" si="1048"/>
        <v>287.98070149673418</v>
      </c>
      <c r="GN380" s="146">
        <f t="shared" si="1049"/>
        <v>289.99336064786814</v>
      </c>
      <c r="GO380" s="146">
        <f t="shared" si="1050"/>
        <v>292.03472539793307</v>
      </c>
      <c r="GP380" s="146">
        <f t="shared" si="1051"/>
        <v>294.1043109469295</v>
      </c>
      <c r="GQ380" s="146">
        <f t="shared" si="1052"/>
        <v>296.20165547849098</v>
      </c>
      <c r="GR380" s="146">
        <f t="shared" si="1053"/>
        <v>298.32631972842597</v>
      </c>
      <c r="GS380" s="146">
        <f t="shared" si="1054"/>
        <v>300.47788651210345</v>
      </c>
      <c r="GT380" s="146">
        <f t="shared" si="1055"/>
        <v>302.65596021715709</v>
      </c>
      <c r="GU380" s="146">
        <f t="shared" si="1056"/>
        <v>304.860166267458</v>
      </c>
      <c r="GV380" s="146">
        <f t="shared" si="1057"/>
        <v>307.09015056379405</v>
      </c>
      <c r="GW380" s="146">
        <f t="shared" si="1058"/>
        <v>309.34557890620937</v>
      </c>
      <c r="GX380" s="146">
        <f t="shared" si="1059"/>
        <v>311.62613640248804</v>
      </c>
      <c r="GY380" s="146">
        <f t="shared" si="1060"/>
        <v>313.93152686682089</v>
      </c>
      <c r="GZ380" s="146">
        <f t="shared" si="1061"/>
        <v>316.2614722122824</v>
      </c>
      <c r="HA380" s="146">
        <f t="shared" si="1062"/>
        <v>318.61571184034506</v>
      </c>
      <c r="HB380" s="146">
        <f t="shared" si="1063"/>
        <v>320.9940020303016</v>
      </c>
      <c r="HC380" s="146">
        <f t="shared" si="1064"/>
        <v>323.3961153311206</v>
      </c>
      <c r="HF380" s="267">
        <v>239.54578280975423</v>
      </c>
      <c r="HG380" s="273">
        <v>24000</v>
      </c>
      <c r="HH380" s="146">
        <f t="shared" si="1126"/>
        <v>14.677142517706857</v>
      </c>
      <c r="HI380" s="146">
        <f t="shared" si="1127"/>
        <v>29.350313362274694</v>
      </c>
      <c r="HJ380" s="146">
        <f t="shared" si="1128"/>
        <v>44.01555595506462</v>
      </c>
      <c r="HK380" s="146">
        <f t="shared" si="1129"/>
        <v>58.668943764868899</v>
      </c>
      <c r="HL380" s="146">
        <f t="shared" si="1130"/>
        <v>73.306594979557346</v>
      </c>
      <c r="HM380" s="146">
        <f t="shared" si="1131"/>
        <v>87.924686762622656</v>
      </c>
      <c r="HN380" s="146">
        <f t="shared" si="1132"/>
        <v>102.51946896739697</v>
      </c>
      <c r="HO380" s="146">
        <f t="shared" si="1133"/>
        <v>117.08727719156992</v>
      </c>
      <c r="HP380" s="146">
        <f t="shared" si="1134"/>
        <v>131.624545065581</v>
      </c>
      <c r="HQ380" s="146">
        <f t="shared" si="1135"/>
        <v>146.12781568149506</v>
      </c>
      <c r="HR380" s="146">
        <f t="shared" si="1136"/>
        <v>160.59375208275583</v>
      </c>
      <c r="HS380" s="146">
        <f t="shared" si="1137"/>
        <v>175.01914675015513</v>
      </c>
      <c r="HT380" s="146">
        <f t="shared" si="1138"/>
        <v>189.40093003455169</v>
      </c>
      <c r="HU380" s="146">
        <f t="shared" si="1139"/>
        <v>203.73617750227078</v>
      </c>
      <c r="HV380" s="146">
        <f t="shared" si="1140"/>
        <v>218.02211617427986</v>
      </c>
      <c r="HW380" s="146">
        <f t="shared" si="1141"/>
        <v>232.25612965483839</v>
      </c>
      <c r="HX380" s="146">
        <f t="shared" si="1142"/>
        <v>246.43576215905992</v>
      </c>
      <c r="HY380" s="146">
        <f t="shared" si="1143"/>
        <v>260.55872146160215</v>
      </c>
      <c r="HZ380" s="146">
        <f t="shared" si="1144"/>
        <v>274.62288080012684</v>
      </c>
      <c r="IA380" s="146">
        <f t="shared" si="1145"/>
        <v>288.6262797773652</v>
      </c>
      <c r="IB380" s="146">
        <f t="shared" si="1146"/>
        <v>302.56712431415724</v>
      </c>
      <c r="IC380" s="146">
        <f t="shared" si="1147"/>
        <v>316.44378571307601</v>
      </c>
      <c r="ID380" s="146">
        <f t="shared" si="1148"/>
        <v>330.25479889778472</v>
      </c>
      <c r="IE380" s="146">
        <f t="shared" si="1149"/>
        <v>343.99885989746588</v>
      </c>
      <c r="IF380" s="146">
        <f t="shared" si="1150"/>
        <v>357.6748226483902</v>
      </c>
      <c r="IG380" s="146">
        <f t="shared" si="1151"/>
        <v>371.28169518611247</v>
      </c>
      <c r="IH380" s="146">
        <f t="shared" si="1152"/>
        <v>384.81863530199456</v>
      </c>
      <c r="II380" s="146">
        <f t="shared" si="1153"/>
        <v>398.28494573694792</v>
      </c>
      <c r="IJ380" s="146">
        <f t="shared" si="1154"/>
        <v>411.68006898344902</v>
      </c>
      <c r="IK380" s="146">
        <f t="shared" si="1155"/>
        <v>425.00358176436168</v>
      </c>
      <c r="IL380" s="146">
        <f t="shared" si="1156"/>
        <v>438.25518925382426</v>
      </c>
      <c r="IM380" s="146">
        <f t="shared" si="1157"/>
        <v>451.43471910174236</v>
      </c>
      <c r="IN380" s="146">
        <f t="shared" si="1158"/>
        <v>464.54211531928041</v>
      </c>
      <c r="IO380" s="146">
        <f t="shared" si="1159"/>
        <v>477.57743207831419</v>
      </c>
      <c r="IP380" s="146">
        <f t="shared" si="1160"/>
        <v>490.54082747328107</v>
      </c>
      <c r="IQ380" s="146">
        <f t="shared" si="1161"/>
        <v>503.43255728915926</v>
      </c>
      <c r="IR380" s="146">
        <f t="shared" si="1162"/>
        <v>516.2529688147448</v>
      </c>
      <c r="IS380" s="146">
        <f t="shared" si="1163"/>
        <v>529.00249473580004</v>
      </c>
      <c r="IT380" s="146">
        <f t="shared" si="1164"/>
        <v>541.68164713827809</v>
      </c>
      <c r="IU380" s="146">
        <f t="shared" si="1165"/>
        <v>554.29101164762187</v>
      </c>
      <c r="IV380" s="355">
        <f t="shared" si="1166"/>
        <v>566.83124172612656</v>
      </c>
      <c r="IW380" s="146">
        <f t="shared" si="1167"/>
        <v>579.30305314666464</v>
      </c>
      <c r="IX380" s="146">
        <f t="shared" si="1168"/>
        <v>591.70721865758458</v>
      </c>
      <c r="IY380" s="146">
        <f t="shared" si="1169"/>
        <v>604.04456285042545</v>
      </c>
      <c r="IZ380" s="146">
        <f t="shared" si="1170"/>
        <v>616.31595723919838</v>
      </c>
      <c r="JA380" s="146">
        <f t="shared" si="1171"/>
        <v>628.52231555737717</v>
      </c>
      <c r="JB380" s="146">
        <f t="shared" si="1172"/>
        <v>640.66458927639201</v>
      </c>
      <c r="JC380" s="146">
        <f t="shared" si="1173"/>
        <v>652.74376334736371</v>
      </c>
      <c r="JD380" s="146">
        <f t="shared" si="1174"/>
        <v>664.76085216599927</v>
      </c>
      <c r="JE380" s="146">
        <f t="shared" si="1175"/>
        <v>676.71689575898142</v>
      </c>
      <c r="JF380" s="146">
        <f t="shared" si="1176"/>
        <v>688.61295618884253</v>
      </c>
      <c r="JG380" s="146">
        <f t="shared" si="1177"/>
        <v>700.45011417317619</v>
      </c>
      <c r="JH380" s="146">
        <f t="shared" si="1178"/>
        <v>712.22946591305333</v>
      </c>
      <c r="JI380" s="146">
        <f t="shared" si="1179"/>
        <v>723.9521201247544</v>
      </c>
      <c r="JJ380" s="146">
        <f t="shared" si="1180"/>
        <v>735.61919526829683</v>
      </c>
      <c r="JK380" s="146">
        <f t="shared" si="1181"/>
        <v>747.23181696572544</v>
      </c>
      <c r="JL380" s="146">
        <f t="shared" si="1182"/>
        <v>758.79111560180479</v>
      </c>
      <c r="JM380" s="146">
        <f t="shared" si="1183"/>
        <v>770.29822409946564</v>
      </c>
      <c r="JN380" s="146">
        <f t="shared" si="1184"/>
        <v>781.7542758622227</v>
      </c>
      <c r="JO380" s="146">
        <f t="shared" si="1185"/>
        <v>793.16040287569206</v>
      </c>
      <c r="JQ380" s="267">
        <v>249.51721450830865</v>
      </c>
      <c r="JR380" s="273">
        <v>25000</v>
      </c>
      <c r="JS380" s="147">
        <f t="shared" si="1065"/>
        <v>125.20971735556816</v>
      </c>
      <c r="JT380" s="147">
        <f t="shared" si="1066"/>
        <v>135.29784919354239</v>
      </c>
      <c r="JU380" s="147">
        <f t="shared" si="1067"/>
        <v>145.44462210574903</v>
      </c>
      <c r="JV380" s="147">
        <f t="shared" si="1068"/>
        <v>155.64986666092531</v>
      </c>
      <c r="JW380" s="147">
        <f t="shared" si="1069"/>
        <v>165.91334723448992</v>
      </c>
      <c r="JX380" s="147">
        <f t="shared" si="1070"/>
        <v>176.23476356109521</v>
      </c>
      <c r="JY380" s="147">
        <f t="shared" si="1071"/>
        <v>186.61375269344356</v>
      </c>
      <c r="JZ380" s="147">
        <f t="shared" si="1072"/>
        <v>197.04989134062794</v>
      </c>
      <c r="KA380" s="147">
        <f t="shared" si="1073"/>
        <v>207.54269855463454</v>
      </c>
      <c r="KB380" s="147">
        <f t="shared" si="1074"/>
        <v>218.09163872975745</v>
      </c>
      <c r="KC380" s="147">
        <f t="shared" si="1075"/>
        <v>228.69612487655894</v>
      </c>
      <c r="KD380" s="147">
        <f t="shared" si="1076"/>
        <v>239.35552212973124</v>
      </c>
      <c r="KE380" s="147">
        <f t="shared" si="1077"/>
        <v>250.06915144776744</v>
      </c>
      <c r="KF380" s="147">
        <f t="shared" si="1078"/>
        <v>260.83629346173183</v>
      </c>
      <c r="KG380" s="147">
        <f t="shared" si="1079"/>
        <v>271.65619243059757</v>
      </c>
      <c r="KH380" s="147">
        <f t="shared" si="1080"/>
        <v>282.52806026153166</v>
      </c>
      <c r="KI380" s="147">
        <f t="shared" si="1081"/>
        <v>293.451080555082</v>
      </c>
      <c r="KJ380" s="147">
        <f t="shared" si="1082"/>
        <v>304.42441263738181</v>
      </c>
      <c r="KK380" s="147">
        <f t="shared" si="1083"/>
        <v>315.44719554412768</v>
      </c>
      <c r="KL380" s="147">
        <f t="shared" si="1084"/>
        <v>326.51855192412177</v>
      </c>
      <c r="KM380" s="147">
        <f t="shared" si="1085"/>
        <v>337.63759183348418</v>
      </c>
      <c r="KN380" s="147">
        <f t="shared" si="1086"/>
        <v>348.80341639515507</v>
      </c>
      <c r="KO380" s="147">
        <f t="shared" si="1087"/>
        <v>360.01512130191304</v>
      </c>
      <c r="KP380" s="147">
        <f t="shared" si="1088"/>
        <v>371.27180014476096</v>
      </c>
      <c r="KQ380" s="147">
        <f t="shared" si="1089"/>
        <v>382.57254755209254</v>
      </c>
      <c r="KR380" s="147">
        <f t="shared" si="1090"/>
        <v>393.91646212849179</v>
      </c>
      <c r="KS380" s="147">
        <f t="shared" si="1091"/>
        <v>405.30264918527206</v>
      </c>
      <c r="KT380" s="147">
        <f t="shared" si="1092"/>
        <v>416.73022325790532</v>
      </c>
      <c r="KU380" s="147">
        <f t="shared" si="1093"/>
        <v>428.19831040826648</v>
      </c>
      <c r="KV380" s="147">
        <f t="shared" si="1094"/>
        <v>439.70605031213461</v>
      </c>
      <c r="KW380" s="147">
        <f t="shared" si="1095"/>
        <v>451.25259813460758</v>
      </c>
      <c r="KX380" s="147">
        <f t="shared" si="1096"/>
        <v>462.83712619802208</v>
      </c>
      <c r="KY380" s="147">
        <f t="shared" si="1097"/>
        <v>474.45882544861144</v>
      </c>
      <c r="KZ380" s="147">
        <f t="shared" si="1098"/>
        <v>486.11690672949538</v>
      </c>
      <c r="LA380" s="147">
        <f t="shared" si="1099"/>
        <v>497.81060186870167</v>
      </c>
      <c r="LB380" s="147">
        <f t="shared" si="1100"/>
        <v>509.53916459176173</v>
      </c>
      <c r="LC380" s="147">
        <f t="shared" si="1101"/>
        <v>521.30187126905594</v>
      </c>
      <c r="LD380" s="147">
        <f t="shared" si="1102"/>
        <v>533.09802150849373</v>
      </c>
      <c r="LE380" s="147">
        <f t="shared" si="1103"/>
        <v>544.92693860435384</v>
      </c>
      <c r="LF380" s="147">
        <f t="shared" si="1104"/>
        <v>556.78796985318115</v>
      </c>
      <c r="LG380" s="358">
        <f t="shared" si="1105"/>
        <v>568.68048674756903</v>
      </c>
      <c r="LH380" s="147">
        <f t="shared" si="1106"/>
        <v>580.60388505847664</v>
      </c>
      <c r="LI380" s="147">
        <f t="shared" si="1107"/>
        <v>592.55758481644534</v>
      </c>
      <c r="LJ380" s="147">
        <f t="shared" si="1108"/>
        <v>604.54103020171942</v>
      </c>
      <c r="LK380" s="147">
        <f t="shared" si="1109"/>
        <v>616.55368935285333</v>
      </c>
      <c r="LL380" s="147">
        <f t="shared" si="1110"/>
        <v>628.59505410291831</v>
      </c>
      <c r="LM380" s="147">
        <f t="shared" si="1111"/>
        <v>640.66463965191474</v>
      </c>
      <c r="LN380" s="147">
        <f t="shared" si="1112"/>
        <v>652.76198418347622</v>
      </c>
      <c r="LO380" s="147">
        <f t="shared" si="1113"/>
        <v>664.88664843341121</v>
      </c>
      <c r="LP380" s="147">
        <f t="shared" si="1114"/>
        <v>677.03821521708869</v>
      </c>
      <c r="LQ380" s="147">
        <f t="shared" si="1115"/>
        <v>689.21628892214221</v>
      </c>
      <c r="LR380" s="147">
        <f t="shared" si="1116"/>
        <v>701.42049497244318</v>
      </c>
      <c r="LS380" s="147">
        <f t="shared" si="1117"/>
        <v>713.65047926877924</v>
      </c>
      <c r="LT380" s="147">
        <f t="shared" si="1118"/>
        <v>725.90590761119461</v>
      </c>
      <c r="LU380" s="147">
        <f t="shared" si="1119"/>
        <v>738.18646510747317</v>
      </c>
      <c r="LV380" s="147">
        <f t="shared" si="1120"/>
        <v>750.49185557180613</v>
      </c>
      <c r="LW380" s="147">
        <f t="shared" si="1121"/>
        <v>762.82180091726764</v>
      </c>
      <c r="LX380" s="147">
        <f t="shared" si="1122"/>
        <v>775.17604054533024</v>
      </c>
      <c r="LY380" s="147">
        <f t="shared" si="1123"/>
        <v>787.55433073528684</v>
      </c>
      <c r="LZ380" s="147">
        <f t="shared" si="1124"/>
        <v>799.95644403610572</v>
      </c>
      <c r="MC380" s="267">
        <v>240</v>
      </c>
      <c r="MD380" s="273">
        <v>24000</v>
      </c>
      <c r="ME380" s="145">
        <f t="shared" si="1205"/>
        <v>2.4282088360788625E-2</v>
      </c>
      <c r="MF380" s="145">
        <f t="shared" si="1205"/>
        <v>4.8557605924980742E-2</v>
      </c>
      <c r="MG380" s="145">
        <f t="shared" si="1205"/>
        <v>7.2820006868550988E-2</v>
      </c>
      <c r="MH380" s="145">
        <f t="shared" si="1205"/>
        <v>9.706279507840225E-2</v>
      </c>
      <c r="MI380" s="145">
        <f t="shared" si="1205"/>
        <v>0.12127954842536112</v>
      </c>
      <c r="MJ380" s="145">
        <f t="shared" si="1205"/>
        <v>0.14546394235042387</v>
      </c>
      <c r="MK380" s="145">
        <f t="shared" si="1205"/>
        <v>0.16960977255376547</v>
      </c>
      <c r="ML380" s="145">
        <f t="shared" si="1205"/>
        <v>0.19371097659233322</v>
      </c>
      <c r="MM380" s="145">
        <f t="shared" si="1205"/>
        <v>0.21776165420995047</v>
      </c>
      <c r="MN380" s="145">
        <f t="shared" si="1205"/>
        <v>0.24175608624542252</v>
      </c>
      <c r="MO380" s="145">
        <f t="shared" si="1206"/>
        <v>0.2656887519869448</v>
      </c>
      <c r="MP380" s="145">
        <f t="shared" si="1206"/>
        <v>0.28955434486583481</v>
      </c>
      <c r="MQ380" s="145">
        <f t="shared" si="1206"/>
        <v>0.31334778640775096</v>
      </c>
      <c r="MR380" s="145">
        <f t="shared" si="1206"/>
        <v>0.33706423838503352</v>
      </c>
      <c r="MS380" s="145">
        <f t="shared" si="1206"/>
        <v>0.36069911313889191</v>
      </c>
      <c r="MT380" s="145">
        <f t="shared" si="1206"/>
        <v>0.38424808206432143</v>
      </c>
      <c r="MU380" s="145">
        <f t="shared" si="1206"/>
        <v>0.40770708227336294</v>
      </c>
      <c r="MV380" s="145">
        <f t="shared" si="1206"/>
        <v>0.43107232147346114</v>
      </c>
      <c r="MW380" s="145">
        <f t="shared" si="1206"/>
        <v>0.45434028111657726</v>
      </c>
      <c r="MX380" s="145">
        <f t="shared" si="1206"/>
        <v>0.47750771789158009</v>
      </c>
      <c r="MY380" s="145">
        <f t="shared" si="1207"/>
        <v>0.50057166364655326</v>
      </c>
      <c r="MZ380" s="145">
        <f t="shared" si="1207"/>
        <v>0.52352942383964129</v>
      </c>
      <c r="NA380" s="145">
        <f t="shared" si="1207"/>
        <v>0.54637857462621486</v>
      </c>
      <c r="NB380" s="145">
        <f t="shared" si="1207"/>
        <v>0.56911695869707202</v>
      </c>
      <c r="NC380" s="145">
        <f t="shared" si="1207"/>
        <v>0.59174267998690544</v>
      </c>
      <c r="ND380" s="145">
        <f t="shared" si="1207"/>
        <v>0.61425409737461245</v>
      </c>
      <c r="NE380" s="145">
        <f t="shared" si="1207"/>
        <v>0.63664981749738125</v>
      </c>
      <c r="NF380" s="145">
        <f t="shared" si="1207"/>
        <v>0.65892868679914474</v>
      </c>
      <c r="NG380" s="145">
        <f t="shared" si="1207"/>
        <v>0.6810897829309559</v>
      </c>
      <c r="NH380" s="145">
        <f t="shared" si="1207"/>
        <v>0.70313240561666679</v>
      </c>
      <c r="NI380" s="145">
        <f t="shared" si="1208"/>
        <v>0.72505606709187698</v>
      </c>
      <c r="NJ380" s="145">
        <f t="shared" si="1208"/>
        <v>0.74686048221796231</v>
      </c>
      <c r="NK380" s="145">
        <f t="shared" si="1208"/>
        <v>0.7685455583661398</v>
      </c>
      <c r="NL380" s="145">
        <f t="shared" si="1208"/>
        <v>0.79011138515918644</v>
      </c>
      <c r="NM380" s="145">
        <f t="shared" si="1208"/>
        <v>0.81155822415095002</v>
      </c>
      <c r="NN380" s="145">
        <f t="shared" si="1208"/>
        <v>0.83288649851599827</v>
      </c>
      <c r="NO380" s="145">
        <f t="shared" si="1208"/>
        <v>0.85409678281421053</v>
      </c>
      <c r="NP380" s="145">
        <f t="shared" si="1208"/>
        <v>0.87518979288750898</v>
      </c>
      <c r="NQ380" s="145">
        <f t="shared" si="1208"/>
        <v>0.8961663759387023</v>
      </c>
      <c r="NR380" s="145">
        <f t="shared" si="1208"/>
        <v>0.91702750083545193</v>
      </c>
      <c r="NS380" s="145">
        <f t="shared" si="1209"/>
        <v>0.93777424867574244</v>
      </c>
      <c r="NT380" s="145">
        <f t="shared" si="1209"/>
        <v>0.95840780364512712</v>
      </c>
      <c r="NU380" s="145">
        <f t="shared" si="1209"/>
        <v>0.97892944419025574</v>
      </c>
      <c r="NV380" s="145">
        <f t="shared" si="1209"/>
        <v>0.99934053452794291</v>
      </c>
      <c r="NW380" s="145">
        <f t="shared" si="1209"/>
        <v>1.0196425165042566</v>
      </c>
      <c r="NX380" s="145">
        <f t="shared" si="1209"/>
        <v>1.039836901813787</v>
      </c>
      <c r="NY380" s="145">
        <f t="shared" si="1209"/>
        <v>1.0599252645853754</v>
      </c>
      <c r="NZ380" s="145">
        <f t="shared" si="1209"/>
        <v>1.0799092343371735</v>
      </c>
      <c r="OA380" s="145">
        <f t="shared" si="1209"/>
        <v>1.0997904893009049</v>
      </c>
      <c r="OB380" s="145">
        <f t="shared" si="1209"/>
        <v>1.1195707501125709</v>
      </c>
      <c r="OC380" s="145">
        <f t="shared" si="1210"/>
        <v>1.139251773864618</v>
      </c>
      <c r="OD380" s="145">
        <f t="shared" si="1210"/>
        <v>1.1588353485127105</v>
      </c>
      <c r="OE380" s="145">
        <f t="shared" si="1210"/>
        <v>1.1783232876286136</v>
      </c>
      <c r="OF380" s="145">
        <f t="shared" si="1210"/>
        <v>1.1977174254894465</v>
      </c>
      <c r="OG380" s="145">
        <f t="shared" si="1210"/>
        <v>1.2170196124925143</v>
      </c>
      <c r="OH380" s="145">
        <f t="shared" si="1210"/>
        <v>1.2362317108840908</v>
      </c>
      <c r="OI380" s="145">
        <f t="shared" si="1210"/>
        <v>1.2553555907899647</v>
      </c>
      <c r="OJ380" s="145">
        <f t="shared" si="1210"/>
        <v>1.2743931265351063</v>
      </c>
      <c r="OK380" s="145">
        <f t="shared" si="1210"/>
        <v>1.2933461932395711</v>
      </c>
      <c r="OL380" s="145">
        <f t="shared" si="1210"/>
        <v>1.3122166636776216</v>
      </c>
    </row>
    <row r="381" spans="55:402">
      <c r="BC381"/>
      <c r="BD381"/>
      <c r="BH381" s="173"/>
      <c r="BI381" s="182"/>
      <c r="BJ381" s="91">
        <f t="shared" si="1204"/>
        <v>0</v>
      </c>
      <c r="BK381" s="193">
        <f t="shared" si="1204"/>
        <v>0</v>
      </c>
      <c r="BL381" s="91">
        <f t="shared" si="1204"/>
        <v>288.14999999999998</v>
      </c>
      <c r="BM381" s="116">
        <f t="shared" si="1204"/>
        <v>0</v>
      </c>
      <c r="BN381" s="116"/>
      <c r="BO381" s="107"/>
      <c r="BP381" s="217">
        <v>25000</v>
      </c>
      <c r="BQ381" s="220">
        <v>7.6199999999999992</v>
      </c>
      <c r="BR381" s="284">
        <v>250</v>
      </c>
      <c r="BS381" s="113"/>
      <c r="BT381" s="104"/>
      <c r="BU381" s="256"/>
      <c r="BV381" s="213">
        <f t="shared" si="1193"/>
        <v>-34.530000000000342</v>
      </c>
      <c r="BW381" s="215">
        <f t="shared" si="1194"/>
        <v>238.61999999999964</v>
      </c>
      <c r="BX381" s="117"/>
      <c r="BY381" s="101">
        <f t="shared" si="1125"/>
        <v>601.94942278748135</v>
      </c>
      <c r="BZ381" s="113"/>
      <c r="CA381" s="141">
        <f t="shared" si="1195"/>
        <v>0.37109210144722515</v>
      </c>
      <c r="CB381" s="163">
        <f t="shared" si="1196"/>
        <v>0.44811913935134556</v>
      </c>
      <c r="CC381" s="159">
        <f t="shared" si="1197"/>
        <v>0.82811035918792175</v>
      </c>
      <c r="CD381" s="170"/>
      <c r="CH381" s="267">
        <v>259.48761412871312</v>
      </c>
      <c r="CI381" s="273">
        <v>26000</v>
      </c>
      <c r="CJ381" s="145">
        <f t="shared" si="945"/>
        <v>2.5365029758177147E-2</v>
      </c>
      <c r="CK381" s="145">
        <f t="shared" si="946"/>
        <v>5.0722174193488699E-2</v>
      </c>
      <c r="CL381" s="145">
        <f t="shared" si="947"/>
        <v>7.6063580799930391E-2</v>
      </c>
      <c r="CM381" s="145">
        <f t="shared" si="948"/>
        <v>0.10138146236460439</v>
      </c>
      <c r="CN381" s="145">
        <f t="shared" si="949"/>
        <v>0.12666812876928182</v>
      </c>
      <c r="CO381" s="145">
        <f t="shared" si="950"/>
        <v>0.15191601779702957</v>
      </c>
      <c r="CP381" s="145">
        <f t="shared" si="951"/>
        <v>0.1771177246420787</v>
      </c>
      <c r="CQ381" s="145">
        <f t="shared" si="952"/>
        <v>0.2022660298469437</v>
      </c>
      <c r="CR381" s="145">
        <f t="shared" si="953"/>
        <v>0.22735392541956548</v>
      </c>
      <c r="CS381" s="145">
        <f t="shared" si="954"/>
        <v>0.25237463891711498</v>
      </c>
      <c r="CT381" s="145">
        <f t="shared" si="955"/>
        <v>0.27732165531905456</v>
      </c>
      <c r="CU381" s="145">
        <f t="shared" si="956"/>
        <v>0.302188736550282</v>
      </c>
      <c r="CV381" s="145">
        <f t="shared" si="957"/>
        <v>0.32696993855393564</v>
      </c>
      <c r="CW381" s="145">
        <f t="shared" si="958"/>
        <v>0.35165962585209753</v>
      </c>
      <c r="CX381" s="145">
        <f t="shared" si="959"/>
        <v>0.37625248357035124</v>
      </c>
      <c r="CY381" s="145">
        <f t="shared" si="960"/>
        <v>0.40074352693771964</v>
      </c>
      <c r="CZ381" s="145">
        <f t="shared" si="961"/>
        <v>0.42512810830660241</v>
      </c>
      <c r="DA381" s="145">
        <f t="shared" si="962"/>
        <v>0.44940192176726523</v>
      </c>
      <c r="DB381" s="145">
        <f t="shared" si="963"/>
        <v>0.47356100545771007</v>
      </c>
      <c r="DC381" s="145">
        <f t="shared" si="964"/>
        <v>0.49760174169226845</v>
      </c>
      <c r="DD381" s="145">
        <f t="shared" si="965"/>
        <v>0.52152085505059231</v>
      </c>
      <c r="DE381" s="145">
        <f t="shared" si="966"/>
        <v>0.54531540858327743</v>
      </c>
      <c r="DF381" s="145">
        <f t="shared" si="967"/>
        <v>0.56898279830067366</v>
      </c>
      <c r="DG381" s="145">
        <f t="shared" si="968"/>
        <v>0.5925207461183245</v>
      </c>
      <c r="DH381" s="145">
        <f t="shared" si="969"/>
        <v>0.6159272914356716</v>
      </c>
      <c r="DI381" s="145">
        <f t="shared" si="970"/>
        <v>0.63920078152479798</v>
      </c>
      <c r="DJ381" s="145">
        <f t="shared" si="971"/>
        <v>0.66233986090332098</v>
      </c>
      <c r="DK381" s="145">
        <f t="shared" si="972"/>
        <v>0.68534345986051648</v>
      </c>
      <c r="DL381" s="145">
        <f t="shared" si="973"/>
        <v>0.70821078229862233</v>
      </c>
      <c r="DM381" s="145">
        <f t="shared" si="974"/>
        <v>0.73094129304268929</v>
      </c>
      <c r="DN381" s="145">
        <f t="shared" si="975"/>
        <v>0.75353470476231588</v>
      </c>
      <c r="DO381" s="145">
        <f t="shared" si="976"/>
        <v>0.77599096463788597</v>
      </c>
      <c r="DP381" s="145">
        <f t="shared" si="977"/>
        <v>0.79831024089249503</v>
      </c>
      <c r="DQ381" s="145">
        <f t="shared" si="978"/>
        <v>0.82049290929904595</v>
      </c>
      <c r="DR381" s="145">
        <f t="shared" si="979"/>
        <v>0.84253953976036089</v>
      </c>
      <c r="DS381" s="145">
        <f t="shared" si="980"/>
        <v>0.86445088304846873</v>
      </c>
      <c r="DT381" s="145">
        <f t="shared" si="981"/>
        <v>0.88622785777815771</v>
      </c>
      <c r="DU381" s="145">
        <f t="shared" si="982"/>
        <v>0.90787153767900974</v>
      </c>
      <c r="DV381" s="145">
        <f t="shared" si="983"/>
        <v>0.9293831392200731</v>
      </c>
      <c r="DW381" s="145">
        <f t="shared" si="984"/>
        <v>0.95076400963181307</v>
      </c>
      <c r="DX381" s="145">
        <f t="shared" si="985"/>
        <v>0.97201561536118608</v>
      </c>
      <c r="DY381" s="145">
        <f t="shared" si="986"/>
        <v>0.99313953098770102</v>
      </c>
      <c r="DZ381" s="145">
        <f t="shared" si="987"/>
        <v>1.0141374286210263</v>
      </c>
      <c r="EA381" s="145">
        <f t="shared" si="988"/>
        <v>1.0350110677941822</v>
      </c>
      <c r="EB381" s="145">
        <f t="shared" si="989"/>
        <v>1.0557622858605826</v>
      </c>
      <c r="EC381" s="145">
        <f t="shared" si="990"/>
        <v>1.0763929888980934</v>
      </c>
      <c r="ED381" s="145">
        <f t="shared" si="991"/>
        <v>1.0969051431188357</v>
      </c>
      <c r="EE381" s="145">
        <f t="shared" si="992"/>
        <v>1.1173007667796915</v>
      </c>
      <c r="EF381" s="145">
        <f t="shared" si="993"/>
        <v>1.1375819225852295</v>
      </c>
      <c r="EG381" s="145">
        <f t="shared" si="994"/>
        <v>1.1577507105720659</v>
      </c>
      <c r="EH381" s="145">
        <f t="shared" si="995"/>
        <v>1.177809261461507</v>
      </c>
      <c r="EI381" s="145">
        <f t="shared" si="996"/>
        <v>1.1977597304655243</v>
      </c>
      <c r="EJ381" s="145">
        <f t="shared" si="997"/>
        <v>1.2176042915297263</v>
      </c>
      <c r="EK381" s="145">
        <f t="shared" si="998"/>
        <v>1.2373451319959825</v>
      </c>
      <c r="EL381" s="145">
        <f t="shared" si="999"/>
        <v>1.2569844476666217</v>
      </c>
      <c r="EM381" s="145">
        <f t="shared" si="1000"/>
        <v>1.2765244382516288</v>
      </c>
      <c r="EN381" s="145">
        <f t="shared" si="1001"/>
        <v>1.2959673031800991</v>
      </c>
      <c r="EO381" s="145">
        <f t="shared" si="1002"/>
        <v>1.3153152377570909</v>
      </c>
      <c r="EP381" s="145">
        <f t="shared" si="1003"/>
        <v>1.3345704296472125</v>
      </c>
      <c r="EQ381" s="145">
        <f t="shared" si="1004"/>
        <v>1.3537350556665073</v>
      </c>
      <c r="ET381" s="267">
        <v>259.48761412871312</v>
      </c>
      <c r="EU381" s="273">
        <v>26000</v>
      </c>
      <c r="EV381" s="146">
        <f t="shared" si="1005"/>
        <v>236.669249958308</v>
      </c>
      <c r="EW381" s="146">
        <f t="shared" si="1006"/>
        <v>236.76056197180046</v>
      </c>
      <c r="EX381" s="146">
        <f t="shared" si="1007"/>
        <v>236.91262272188257</v>
      </c>
      <c r="EY381" s="146">
        <f t="shared" si="1008"/>
        <v>237.12524422595598</v>
      </c>
      <c r="EZ381" s="146">
        <f t="shared" si="1009"/>
        <v>237.39816514627134</v>
      </c>
      <c r="FA381" s="146">
        <f t="shared" si="1010"/>
        <v>237.73105259522066</v>
      </c>
      <c r="FB381" s="146">
        <f t="shared" si="1011"/>
        <v>238.12350441079602</v>
      </c>
      <c r="FC381" s="146">
        <f t="shared" si="1012"/>
        <v>238.57505186960071</v>
      </c>
      <c r="FD381" s="146">
        <f t="shared" si="1013"/>
        <v>239.08516279924746</v>
      </c>
      <c r="FE381" s="146">
        <f t="shared" si="1014"/>
        <v>239.65324504735605</v>
      </c>
      <c r="FF381" s="146">
        <f t="shared" si="1015"/>
        <v>240.27865026073272</v>
      </c>
      <c r="FG381" s="146">
        <f t="shared" si="1016"/>
        <v>240.96067792573032</v>
      </c>
      <c r="FH381" s="146">
        <f t="shared" si="1017"/>
        <v>241.69857961925766</v>
      </c>
      <c r="FI381" s="146">
        <f t="shared" si="1018"/>
        <v>242.49156341940503</v>
      </c>
      <c r="FJ381" s="146">
        <f t="shared" si="1019"/>
        <v>243.33879842513721</v>
      </c>
      <c r="FK381" s="146">
        <f t="shared" si="1020"/>
        <v>244.23941933588389</v>
      </c>
      <c r="FL381" s="146">
        <f t="shared" si="1021"/>
        <v>245.19253104404095</v>
      </c>
      <c r="FM381" s="146">
        <f t="shared" si="1022"/>
        <v>246.19721319627035</v>
      </c>
      <c r="FN381" s="146">
        <f t="shared" si="1023"/>
        <v>247.25252468292084</v>
      </c>
      <c r="FO381" s="146">
        <f t="shared" si="1024"/>
        <v>248.35750801876853</v>
      </c>
      <c r="FP381" s="146">
        <f t="shared" si="1025"/>
        <v>249.51119358245487</v>
      </c>
      <c r="FQ381" s="146">
        <f t="shared" si="1026"/>
        <v>250.71260368637411</v>
      </c>
      <c r="FR381" s="146">
        <f t="shared" si="1027"/>
        <v>251.96075645319667</v>
      </c>
      <c r="FS381" s="146">
        <f t="shared" si="1028"/>
        <v>253.25466947963068</v>
      </c>
      <c r="FT381" s="146">
        <f t="shared" si="1029"/>
        <v>254.59336327230903</v>
      </c>
      <c r="FU381" s="146">
        <f t="shared" si="1030"/>
        <v>255.97586444478151</v>
      </c>
      <c r="FV381" s="146">
        <f t="shared" si="1031"/>
        <v>257.40120866842489</v>
      </c>
      <c r="FW381" s="146">
        <f t="shared" si="1032"/>
        <v>258.86844337361543</v>
      </c>
      <c r="FX381" s="146">
        <f t="shared" si="1033"/>
        <v>260.37663020069567</v>
      </c>
      <c r="FY381" s="146">
        <f t="shared" si="1034"/>
        <v>261.92484720311001</v>
      </c>
      <c r="FZ381" s="146">
        <f t="shared" si="1035"/>
        <v>263.51219080754532</v>
      </c>
      <c r="GA381" s="146">
        <f t="shared" si="1036"/>
        <v>265.13777753802941</v>
      </c>
      <c r="GB381" s="146">
        <f t="shared" si="1037"/>
        <v>266.80074551268609</v>
      </c>
      <c r="GC381" s="146">
        <f t="shared" si="1038"/>
        <v>268.50025572326359</v>
      </c>
      <c r="GD381" s="146">
        <f t="shared" si="1039"/>
        <v>270.23549310865809</v>
      </c>
      <c r="GE381" s="146">
        <f t="shared" si="1040"/>
        <v>272.00566743445324</v>
      </c>
      <c r="GF381" s="146">
        <f t="shared" si="1041"/>
        <v>273.81001399105656</v>
      </c>
      <c r="GG381" s="146">
        <f t="shared" si="1042"/>
        <v>275.64779412331239</v>
      </c>
      <c r="GH381" s="146">
        <f t="shared" si="1043"/>
        <v>277.5182956045881</v>
      </c>
      <c r="GI381" s="146">
        <f t="shared" si="1044"/>
        <v>279.42083286825533</v>
      </c>
      <c r="GJ381" s="355">
        <f t="shared" si="1045"/>
        <v>281.35474710926923</v>
      </c>
      <c r="GK381" s="146">
        <f t="shared" si="1046"/>
        <v>283.31940626820835</v>
      </c>
      <c r="GL381" s="146">
        <f t="shared" si="1047"/>
        <v>285.31420490969356</v>
      </c>
      <c r="GM381" s="146">
        <f t="shared" si="1048"/>
        <v>287.33856400658402</v>
      </c>
      <c r="GN381" s="146">
        <f t="shared" si="1049"/>
        <v>289.3919306407725</v>
      </c>
      <c r="GO381" s="146">
        <f t="shared" si="1050"/>
        <v>291.47377763078123</v>
      </c>
      <c r="GP381" s="146">
        <f t="shared" si="1051"/>
        <v>293.58360309571538</v>
      </c>
      <c r="GQ381" s="146">
        <f t="shared" si="1052"/>
        <v>295.72092996447401</v>
      </c>
      <c r="GR381" s="146">
        <f t="shared" si="1053"/>
        <v>297.8853054384598</v>
      </c>
      <c r="GS381" s="146">
        <f t="shared" si="1054"/>
        <v>300.07630041537368</v>
      </c>
      <c r="GT381" s="146">
        <f t="shared" si="1055"/>
        <v>302.29350888104761</v>
      </c>
      <c r="GU381" s="146">
        <f t="shared" si="1056"/>
        <v>304.5365472756493</v>
      </c>
      <c r="GV381" s="146">
        <f t="shared" si="1057"/>
        <v>306.80505384000094</v>
      </c>
      <c r="GW381" s="146">
        <f t="shared" si="1058"/>
        <v>309.09868794719176</v>
      </c>
      <c r="GX381" s="146">
        <f t="shared" si="1059"/>
        <v>311.41712942413352</v>
      </c>
      <c r="GY381" s="146">
        <f t="shared" si="1060"/>
        <v>313.76007786720322</v>
      </c>
      <c r="GZ381" s="146">
        <f t="shared" si="1061"/>
        <v>316.12725195565758</v>
      </c>
      <c r="HA381" s="146">
        <f t="shared" si="1062"/>
        <v>318.51838876606291</v>
      </c>
      <c r="HB381" s="146">
        <f t="shared" si="1063"/>
        <v>320.9332430905888</v>
      </c>
      <c r="HC381" s="146">
        <f t="shared" si="1064"/>
        <v>323.37158676164256</v>
      </c>
      <c r="HF381" s="267">
        <v>249.51721450830865</v>
      </c>
      <c r="HG381" s="273">
        <v>25000</v>
      </c>
      <c r="HH381" s="146">
        <f t="shared" si="1126"/>
        <v>14.937619977028152</v>
      </c>
      <c r="HI381" s="146">
        <f t="shared" si="1127"/>
        <v>29.870904814628293</v>
      </c>
      <c r="HJ381" s="146">
        <f t="shared" si="1128"/>
        <v>44.795536612018161</v>
      </c>
      <c r="HK381" s="146">
        <f t="shared" si="1129"/>
        <v>59.707231775510699</v>
      </c>
      <c r="HL381" s="146">
        <f t="shared" si="1130"/>
        <v>74.601757749699743</v>
      </c>
      <c r="HM381" s="146">
        <f t="shared" si="1131"/>
        <v>89.47494925078071</v>
      </c>
      <c r="HN381" s="146">
        <f t="shared" si="1132"/>
        <v>104.32272385033548</v>
      </c>
      <c r="HO381" s="146">
        <f t="shared" si="1133"/>
        <v>119.141096770122</v>
      </c>
      <c r="HP381" s="146">
        <f t="shared" si="1134"/>
        <v>133.92619476214466</v>
      </c>
      <c r="HQ381" s="146">
        <f t="shared" si="1135"/>
        <v>148.67426896461325</v>
      </c>
      <c r="HR381" s="146">
        <f t="shared" si="1136"/>
        <v>163.38170664160009</v>
      </c>
      <c r="HS381" s="146">
        <f t="shared" si="1137"/>
        <v>178.04504173276354</v>
      </c>
      <c r="HT381" s="146">
        <f t="shared" si="1138"/>
        <v>192.66096415829722</v>
      </c>
      <c r="HU381" s="146">
        <f t="shared" si="1139"/>
        <v>207.22632784316642</v>
      </c>
      <c r="HV381" s="146">
        <f t="shared" si="1140"/>
        <v>221.73815744324656</v>
      </c>
      <c r="HW381" s="146">
        <f t="shared" si="1141"/>
        <v>236.19365377366967</v>
      </c>
      <c r="HX381" s="146">
        <f t="shared" si="1142"/>
        <v>250.59019795618522</v>
      </c>
      <c r="HY381" s="146">
        <f t="shared" si="1143"/>
        <v>264.92535431755726</v>
      </c>
      <c r="HZ381" s="146">
        <f t="shared" si="1144"/>
        <v>279.19687208446726</v>
      </c>
      <c r="IA381" s="146">
        <f t="shared" si="1145"/>
        <v>293.40268593214859</v>
      </c>
      <c r="IB381" s="146">
        <f t="shared" si="1146"/>
        <v>307.54091545374189</v>
      </c>
      <c r="IC381" s="146">
        <f t="shared" si="1147"/>
        <v>321.60986362534794</v>
      </c>
      <c r="ID381" s="146">
        <f t="shared" si="1148"/>
        <v>335.60801434769684</v>
      </c>
      <c r="IE381" s="146">
        <f t="shared" si="1149"/>
        <v>349.534029149606</v>
      </c>
      <c r="IF381" s="146">
        <f t="shared" si="1150"/>
        <v>363.38674314083323</v>
      </c>
      <c r="IG381" s="146">
        <f t="shared" si="1151"/>
        <v>377.16516030284771</v>
      </c>
      <c r="IH381" s="146">
        <f t="shared" si="1152"/>
        <v>390.8684482054785</v>
      </c>
      <c r="II381" s="146">
        <f t="shared" si="1153"/>
        <v>404.49593223567598</v>
      </c>
      <c r="IJ381" s="146">
        <f t="shared" si="1154"/>
        <v>418.0470894217018</v>
      </c>
      <c r="IK381" s="146">
        <f t="shared" si="1155"/>
        <v>431.52154193239795</v>
      </c>
      <c r="IL381" s="146">
        <f t="shared" si="1156"/>
        <v>444.91905032669359</v>
      </c>
      <c r="IM381" s="146">
        <f t="shared" si="1157"/>
        <v>458.23950662355924</v>
      </c>
      <c r="IN381" s="146">
        <f t="shared" si="1158"/>
        <v>471.48292725726134</v>
      </c>
      <c r="IO381" s="146">
        <f t="shared" si="1159"/>
        <v>484.64944597713162</v>
      </c>
      <c r="IP381" s="146">
        <f t="shared" si="1160"/>
        <v>497.73930674543629</v>
      </c>
      <c r="IQ381" s="146">
        <f t="shared" si="1161"/>
        <v>510.75285668113321</v>
      </c>
      <c r="IR381" s="146">
        <f t="shared" si="1162"/>
        <v>523.69053909178433</v>
      </c>
      <c r="IS381" s="146">
        <f t="shared" si="1163"/>
        <v>536.55288663037766</v>
      </c>
      <c r="IT381" s="146">
        <f t="shared" si="1164"/>
        <v>549.34051460866158</v>
      </c>
      <c r="IU381" s="146">
        <f t="shared" si="1165"/>
        <v>562.05411449365704</v>
      </c>
      <c r="IV381" s="355">
        <f t="shared" si="1166"/>
        <v>574.69444760939507</v>
      </c>
      <c r="IW381" s="146">
        <f t="shared" si="1167"/>
        <v>587.26233906170205</v>
      </c>
      <c r="IX381" s="146">
        <f t="shared" si="1168"/>
        <v>599.758671899918</v>
      </c>
      <c r="IY381" s="146">
        <f t="shared" si="1169"/>
        <v>612.18438152588851</v>
      </c>
      <c r="IZ381" s="146">
        <f t="shared" si="1170"/>
        <v>624.54045035740023</v>
      </c>
      <c r="JA381" s="146">
        <f t="shared" si="1171"/>
        <v>636.8279027503595</v>
      </c>
      <c r="JB381" s="146">
        <f t="shared" si="1172"/>
        <v>649.04780018151939</v>
      </c>
      <c r="JC381" s="146">
        <f t="shared" si="1173"/>
        <v>661.20123669136478</v>
      </c>
      <c r="JD381" s="146">
        <f t="shared" si="1174"/>
        <v>673.2893345848795</v>
      </c>
      <c r="JE381" s="146">
        <f t="shared" si="1175"/>
        <v>685.31324038628213</v>
      </c>
      <c r="JF381" s="146">
        <f t="shared" si="1176"/>
        <v>697.27412104249368</v>
      </c>
      <c r="JG381" s="146">
        <f t="shared" si="1177"/>
        <v>709.17316036895522</v>
      </c>
      <c r="JH381" s="146">
        <f t="shared" si="1178"/>
        <v>721.0115557305005</v>
      </c>
      <c r="JI381" s="146">
        <f t="shared" si="1179"/>
        <v>732.79051494928024</v>
      </c>
      <c r="JJ381" s="146">
        <f t="shared" si="1180"/>
        <v>744.51125343118656</v>
      </c>
      <c r="JK381" s="146">
        <f t="shared" si="1181"/>
        <v>756.17499150180265</v>
      </c>
      <c r="JL381" s="146">
        <f t="shared" si="1182"/>
        <v>767.78295194267787</v>
      </c>
      <c r="JM381" s="146">
        <f t="shared" si="1183"/>
        <v>779.33635771852676</v>
      </c>
      <c r="JN381" s="146">
        <f t="shared" si="1184"/>
        <v>790.83642988594011</v>
      </c>
      <c r="JO381" s="146">
        <f t="shared" si="1185"/>
        <v>802.28438567420119</v>
      </c>
      <c r="JQ381" s="267">
        <v>259.48761412871312</v>
      </c>
      <c r="JR381" s="273">
        <v>26000</v>
      </c>
      <c r="JS381" s="147">
        <f t="shared" si="1065"/>
        <v>129.21181843553589</v>
      </c>
      <c r="JT381" s="147">
        <f t="shared" si="1066"/>
        <v>139.30313044902834</v>
      </c>
      <c r="JU381" s="147">
        <f t="shared" si="1067"/>
        <v>149.45519119911046</v>
      </c>
      <c r="JV381" s="147">
        <f t="shared" si="1068"/>
        <v>159.66781270318387</v>
      </c>
      <c r="JW381" s="147">
        <f t="shared" si="1069"/>
        <v>169.94073362349923</v>
      </c>
      <c r="JX381" s="147">
        <f t="shared" si="1070"/>
        <v>180.27362107244855</v>
      </c>
      <c r="JY381" s="147">
        <f t="shared" si="1071"/>
        <v>190.6660728880239</v>
      </c>
      <c r="JZ381" s="147">
        <f t="shared" si="1072"/>
        <v>201.1176203468286</v>
      </c>
      <c r="KA381" s="147">
        <f t="shared" si="1073"/>
        <v>211.62773127647534</v>
      </c>
      <c r="KB381" s="147">
        <f t="shared" si="1074"/>
        <v>222.19581352458394</v>
      </c>
      <c r="KC381" s="147">
        <f t="shared" si="1075"/>
        <v>232.82121873796058</v>
      </c>
      <c r="KD381" s="147">
        <f t="shared" si="1076"/>
        <v>243.50324640295818</v>
      </c>
      <c r="KE381" s="147">
        <f t="shared" si="1077"/>
        <v>254.24114809648552</v>
      </c>
      <c r="KF381" s="147">
        <f t="shared" si="1078"/>
        <v>265.03413189663286</v>
      </c>
      <c r="KG381" s="147">
        <f t="shared" si="1079"/>
        <v>275.88136690236507</v>
      </c>
      <c r="KH381" s="147">
        <f t="shared" si="1080"/>
        <v>286.78198781311175</v>
      </c>
      <c r="KI381" s="147">
        <f t="shared" si="1081"/>
        <v>297.73509952126881</v>
      </c>
      <c r="KJ381" s="147">
        <f t="shared" si="1082"/>
        <v>308.73978167349821</v>
      </c>
      <c r="KK381" s="147">
        <f t="shared" si="1083"/>
        <v>319.79509316014867</v>
      </c>
      <c r="KL381" s="147">
        <f t="shared" si="1084"/>
        <v>330.90007649599636</v>
      </c>
      <c r="KM381" s="147">
        <f t="shared" si="1085"/>
        <v>342.05376205968275</v>
      </c>
      <c r="KN381" s="147">
        <f t="shared" si="1086"/>
        <v>353.25517216360197</v>
      </c>
      <c r="KO381" s="147">
        <f t="shared" si="1087"/>
        <v>364.50332493042453</v>
      </c>
      <c r="KP381" s="147">
        <f t="shared" si="1088"/>
        <v>375.79723795685857</v>
      </c>
      <c r="KQ381" s="147">
        <f t="shared" si="1089"/>
        <v>387.13593174953689</v>
      </c>
      <c r="KR381" s="147">
        <f t="shared" si="1090"/>
        <v>398.51843292200937</v>
      </c>
      <c r="KS381" s="147">
        <f t="shared" si="1091"/>
        <v>409.94377714565275</v>
      </c>
      <c r="KT381" s="147">
        <f t="shared" si="1092"/>
        <v>421.41101185084329</v>
      </c>
      <c r="KU381" s="147">
        <f t="shared" si="1093"/>
        <v>432.91919867792353</v>
      </c>
      <c r="KV381" s="147">
        <f t="shared" si="1094"/>
        <v>444.46741568033787</v>
      </c>
      <c r="KW381" s="147">
        <f t="shared" si="1095"/>
        <v>456.05475928477318</v>
      </c>
      <c r="KX381" s="147">
        <f t="shared" si="1096"/>
        <v>467.68034601525727</v>
      </c>
      <c r="KY381" s="147">
        <f t="shared" si="1097"/>
        <v>479.34331398991395</v>
      </c>
      <c r="KZ381" s="147">
        <f t="shared" si="1098"/>
        <v>491.04282420049145</v>
      </c>
      <c r="LA381" s="147">
        <f t="shared" si="1099"/>
        <v>502.77806158588595</v>
      </c>
      <c r="LB381" s="147">
        <f t="shared" si="1100"/>
        <v>514.5482359116811</v>
      </c>
      <c r="LC381" s="147">
        <f t="shared" si="1101"/>
        <v>526.35258246828448</v>
      </c>
      <c r="LD381" s="147">
        <f t="shared" si="1102"/>
        <v>538.19036260054031</v>
      </c>
      <c r="LE381" s="147">
        <f t="shared" si="1103"/>
        <v>550.06086408181591</v>
      </c>
      <c r="LF381" s="147">
        <f t="shared" si="1104"/>
        <v>561.96340134548313</v>
      </c>
      <c r="LG381" s="358">
        <f t="shared" si="1105"/>
        <v>573.89731558649714</v>
      </c>
      <c r="LH381" s="147">
        <f t="shared" si="1106"/>
        <v>585.86197474543621</v>
      </c>
      <c r="LI381" s="147">
        <f t="shared" si="1107"/>
        <v>597.85677338692142</v>
      </c>
      <c r="LJ381" s="147">
        <f t="shared" si="1108"/>
        <v>609.88113248381183</v>
      </c>
      <c r="LK381" s="147">
        <f t="shared" si="1109"/>
        <v>621.9344991180003</v>
      </c>
      <c r="LL381" s="147">
        <f t="shared" si="1110"/>
        <v>634.01634610800909</v>
      </c>
      <c r="LM381" s="147">
        <f t="shared" si="1111"/>
        <v>646.12617157294324</v>
      </c>
      <c r="LN381" s="147">
        <f t="shared" si="1112"/>
        <v>658.26349844170181</v>
      </c>
      <c r="LO381" s="147">
        <f t="shared" si="1113"/>
        <v>670.42787391568766</v>
      </c>
      <c r="LP381" s="147">
        <f t="shared" si="1114"/>
        <v>682.61886889260154</v>
      </c>
      <c r="LQ381" s="147">
        <f t="shared" si="1115"/>
        <v>694.83607735827547</v>
      </c>
      <c r="LR381" s="147">
        <f t="shared" si="1116"/>
        <v>707.07911575287721</v>
      </c>
      <c r="LS381" s="147">
        <f t="shared" si="1117"/>
        <v>719.3476223172288</v>
      </c>
      <c r="LT381" s="147">
        <f t="shared" si="1118"/>
        <v>731.64125642441968</v>
      </c>
      <c r="LU381" s="147">
        <f t="shared" si="1119"/>
        <v>743.95969790136132</v>
      </c>
      <c r="LV381" s="147">
        <f t="shared" si="1120"/>
        <v>756.30264634443108</v>
      </c>
      <c r="LW381" s="147">
        <f t="shared" si="1121"/>
        <v>768.66982043288544</v>
      </c>
      <c r="LX381" s="147">
        <f t="shared" si="1122"/>
        <v>781.06095724329077</v>
      </c>
      <c r="LY381" s="147">
        <f t="shared" si="1123"/>
        <v>793.47581156781666</v>
      </c>
      <c r="LZ381" s="147">
        <f t="shared" si="1124"/>
        <v>805.91415523887042</v>
      </c>
      <c r="MC381" s="267">
        <v>250</v>
      </c>
      <c r="MD381" s="273">
        <v>25000</v>
      </c>
      <c r="ME381" s="145">
        <f t="shared" si="1205"/>
        <v>2.4815407094927789E-2</v>
      </c>
      <c r="MF381" s="145">
        <f t="shared" si="1205"/>
        <v>4.9623612356505635E-2</v>
      </c>
      <c r="MG381" s="145">
        <f t="shared" si="1205"/>
        <v>7.4417442589413782E-2</v>
      </c>
      <c r="MH381" s="145">
        <f t="shared" si="1205"/>
        <v>9.9189781591651066E-2</v>
      </c>
      <c r="MI381" s="145">
        <f t="shared" si="1205"/>
        <v>0.12393359794953726</v>
      </c>
      <c r="MJ381" s="145">
        <f t="shared" si="1205"/>
        <v>0.14864197200562795</v>
      </c>
      <c r="MK381" s="145">
        <f t="shared" si="1205"/>
        <v>0.17330812174757526</v>
      </c>
      <c r="ML381" s="145">
        <f t="shared" si="1205"/>
        <v>0.19792542738625543</v>
      </c>
      <c r="MM381" s="145">
        <f t="shared" si="1205"/>
        <v>0.22248745441430115</v>
      </c>
      <c r="MN381" s="145">
        <f t="shared" si="1205"/>
        <v>0.24698797496330985</v>
      </c>
      <c r="MO381" s="145">
        <f t="shared" si="1206"/>
        <v>0.27142098730657327</v>
      </c>
      <c r="MP381" s="145">
        <f t="shared" si="1206"/>
        <v>0.2957807333850081</v>
      </c>
      <c r="MQ381" s="145">
        <f t="shared" si="1206"/>
        <v>0.32006171426518054</v>
      </c>
      <c r="MR381" s="145">
        <f t="shared" si="1206"/>
        <v>0.34425870346972293</v>
      </c>
      <c r="MS381" s="145">
        <f t="shared" si="1206"/>
        <v>0.3683667581512598</v>
      </c>
      <c r="MT381" s="145">
        <f t="shared" si="1206"/>
        <v>0.39238122811035236</v>
      </c>
      <c r="MU381" s="145">
        <f t="shared" si="1206"/>
        <v>0.41629776268538138</v>
      </c>
      <c r="MV381" s="145">
        <f t="shared" si="1206"/>
        <v>0.44011231556756442</v>
      </c>
      <c r="MW381" s="145">
        <f t="shared" si="1206"/>
        <v>0.463821147616646</v>
      </c>
      <c r="MX381" s="145">
        <f t="shared" si="1206"/>
        <v>0.48742082777232698</v>
      </c>
      <c r="MY381" s="145">
        <f t="shared" si="1207"/>
        <v>0.51090823217272097</v>
      </c>
      <c r="MZ381" s="145">
        <f t="shared" si="1207"/>
        <v>0.53428054160439409</v>
      </c>
      <c r="NA381" s="145">
        <f t="shared" si="1207"/>
        <v>0.55753523741841593</v>
      </c>
      <c r="NB381" s="145">
        <f t="shared" si="1207"/>
        <v>0.58067009605391584</v>
      </c>
      <c r="NC381" s="145">
        <f t="shared" si="1207"/>
        <v>0.60368318231468288</v>
      </c>
      <c r="ND381" s="145">
        <f t="shared" si="1207"/>
        <v>0.62657284154586879</v>
      </c>
      <c r="NE381" s="145">
        <f t="shared" si="1207"/>
        <v>0.64933769085691917</v>
      </c>
      <c r="NF381" s="145">
        <f t="shared" si="1207"/>
        <v>0.6719766095339933</v>
      </c>
      <c r="NG381" s="145">
        <f t="shared" si="1207"/>
        <v>0.6944887287802809</v>
      </c>
      <c r="NH381" s="145">
        <f t="shared" si="1207"/>
        <v>0.71687342091653927</v>
      </c>
      <c r="NI381" s="145">
        <f t="shared" si="1208"/>
        <v>0.73913028816670623</v>
      </c>
      <c r="NJ381" s="145">
        <f t="shared" si="1208"/>
        <v>0.76125915114523002</v>
      </c>
      <c r="NK381" s="145">
        <f t="shared" si="1208"/>
        <v>0.78326003715385017</v>
      </c>
      <c r="NL381" s="145">
        <f t="shared" si="1208"/>
        <v>0.80513316838620419</v>
      </c>
      <c r="NM381" s="145">
        <f t="shared" si="1208"/>
        <v>0.82687895012927604</v>
      </c>
      <c r="NN381" s="145">
        <f t="shared" si="1208"/>
        <v>0.8484979590410785</v>
      </c>
      <c r="NO381" s="145">
        <f t="shared" si="1208"/>
        <v>0.86999093157478391</v>
      </c>
      <c r="NP381" s="145">
        <f t="shared" si="1208"/>
        <v>0.89135875261036346</v>
      </c>
      <c r="NQ381" s="145">
        <f t="shared" si="1208"/>
        <v>0.9126024443462365</v>
      </c>
      <c r="NR381" s="145">
        <f t="shared" si="1208"/>
        <v>0.93372315549522611</v>
      </c>
      <c r="NS381" s="145">
        <f t="shared" si="1209"/>
        <v>0.95472215082145084</v>
      </c>
      <c r="NT381" s="145">
        <f t="shared" si="1209"/>
        <v>0.97560080104775748</v>
      </c>
      <c r="NU381" s="145">
        <f t="shared" si="1209"/>
        <v>0.99636057315676363</v>
      </c>
      <c r="NV381" s="145">
        <f t="shared" si="1209"/>
        <v>1.0170030211026893</v>
      </c>
      <c r="NW381" s="145">
        <f t="shared" si="1209"/>
        <v>1.0375297769458858</v>
      </c>
      <c r="NX381" s="145">
        <f t="shared" si="1209"/>
        <v>1.0579425424172091</v>
      </c>
      <c r="NY381" s="145">
        <f t="shared" si="1209"/>
        <v>1.0782430809152319</v>
      </c>
      <c r="NZ381" s="145">
        <f t="shared" si="1209"/>
        <v>1.09843320993565</v>
      </c>
      <c r="OA381" s="145">
        <f t="shared" si="1209"/>
        <v>1.1185147939290985</v>
      </c>
      <c r="OB381" s="145">
        <f t="shared" si="1209"/>
        <v>1.1384897375808805</v>
      </c>
      <c r="OC381" s="145">
        <f t="shared" si="1210"/>
        <v>1.1583599795039039</v>
      </c>
      <c r="OD381" s="145">
        <f t="shared" si="1210"/>
        <v>1.1781274863342286</v>
      </c>
      <c r="OE381" s="145">
        <f t="shared" si="1210"/>
        <v>1.1977942472171024</v>
      </c>
      <c r="OF381" s="145">
        <f t="shared" si="1210"/>
        <v>1.217362268670191</v>
      </c>
      <c r="OG381" s="145">
        <f t="shared" si="1210"/>
        <v>1.2368335698097956</v>
      </c>
      <c r="OH381" s="145">
        <f t="shared" si="1210"/>
        <v>1.2562101779251489</v>
      </c>
      <c r="OI381" s="145">
        <f t="shared" si="1210"/>
        <v>1.2754941243855036</v>
      </c>
      <c r="OJ381" s="145">
        <f t="shared" si="1210"/>
        <v>1.2946874408643996</v>
      </c>
      <c r="OK381" s="145">
        <f t="shared" si="1210"/>
        <v>1.3137921558654695</v>
      </c>
      <c r="OL381" s="145">
        <f t="shared" si="1210"/>
        <v>1.332810291534158</v>
      </c>
    </row>
    <row r="382" spans="55:402">
      <c r="BC382"/>
      <c r="BD382"/>
      <c r="BH382" s="173"/>
      <c r="BI382" s="182"/>
      <c r="BJ382" s="91">
        <f t="shared" si="1204"/>
        <v>0</v>
      </c>
      <c r="BK382" s="193">
        <f t="shared" si="1204"/>
        <v>0</v>
      </c>
      <c r="BL382" s="91">
        <f t="shared" si="1204"/>
        <v>288.14999999999998</v>
      </c>
      <c r="BM382" s="116">
        <f t="shared" si="1204"/>
        <v>0</v>
      </c>
      <c r="BN382" s="116"/>
      <c r="BO382" s="107"/>
      <c r="BP382" s="217">
        <v>26000</v>
      </c>
      <c r="BQ382" s="220">
        <v>7.9247999999999994</v>
      </c>
      <c r="BR382" s="284">
        <v>260</v>
      </c>
      <c r="BS382" s="113"/>
      <c r="BT382" s="104"/>
      <c r="BU382" s="256"/>
      <c r="BV382" s="213">
        <f t="shared" si="1193"/>
        <v>-36.511200000000372</v>
      </c>
      <c r="BW382" s="215">
        <f t="shared" si="1194"/>
        <v>236.63879999999961</v>
      </c>
      <c r="BX382" s="117"/>
      <c r="BY382" s="101">
        <f t="shared" si="1125"/>
        <v>599.44529917740147</v>
      </c>
      <c r="BZ382" s="113"/>
      <c r="CA382" s="141">
        <f t="shared" si="1195"/>
        <v>0.3551818559482422</v>
      </c>
      <c r="CB382" s="163">
        <f t="shared" si="1196"/>
        <v>0.4324973410593958</v>
      </c>
      <c r="CC382" s="159">
        <f t="shared" si="1197"/>
        <v>0.82123477355543861</v>
      </c>
      <c r="CD382" s="170"/>
      <c r="CH382" s="267">
        <v>269.45694392851243</v>
      </c>
      <c r="CI382" s="273">
        <v>27000</v>
      </c>
      <c r="CJ382" s="145">
        <f t="shared" si="945"/>
        <v>2.5931597344860047E-2</v>
      </c>
      <c r="CK382" s="145">
        <f t="shared" si="946"/>
        <v>5.1854568795685466E-2</v>
      </c>
      <c r="CL382" s="145">
        <f t="shared" si="947"/>
        <v>7.7760326041040828E-2</v>
      </c>
      <c r="CM382" s="145">
        <f t="shared" si="948"/>
        <v>0.10364035552455023</v>
      </c>
      <c r="CN382" s="145">
        <f t="shared" si="949"/>
        <v>0.12948625480558637</v>
      </c>
      <c r="CO382" s="145">
        <f t="shared" si="950"/>
        <v>0.15528976772349601</v>
      </c>
      <c r="CP382" s="145">
        <f t="shared" si="951"/>
        <v>0.18104281800477948</v>
      </c>
      <c r="CQ382" s="145">
        <f t="shared" si="952"/>
        <v>0.20673754098445143</v>
      </c>
      <c r="CR382" s="145">
        <f t="shared" si="953"/>
        <v>0.23236631314947953</v>
      </c>
      <c r="CS382" s="145">
        <f t="shared" si="954"/>
        <v>0.25792177925449189</v>
      </c>
      <c r="CT382" s="145">
        <f t="shared" si="955"/>
        <v>0.2833968768048401</v>
      </c>
      <c r="CU382" s="145">
        <f t="shared" si="956"/>
        <v>0.30878485774973885</v>
      </c>
      <c r="CV382" s="145">
        <f t="shared" si="957"/>
        <v>0.33407930727598373</v>
      </c>
      <c r="CW382" s="145">
        <f t="shared" si="958"/>
        <v>0.35927415964041221</v>
      </c>
      <c r="CX382" s="145">
        <f t="shared" si="959"/>
        <v>0.38436371102512218</v>
      </c>
      <c r="CY382" s="145">
        <f t="shared" si="960"/>
        <v>0.40934262944262167</v>
      </c>
      <c r="CZ382" s="145">
        <f t="shared" si="961"/>
        <v>0.43420596175759657</v>
      </c>
      <c r="DA382" s="145">
        <f t="shared" si="962"/>
        <v>0.45894913792747188</v>
      </c>
      <c r="DB382" s="145">
        <f t="shared" si="963"/>
        <v>0.48356797259451495</v>
      </c>
      <c r="DC382" s="145">
        <f t="shared" si="964"/>
        <v>0.50805866418805701</v>
      </c>
      <c r="DD382" s="145">
        <f t="shared" si="965"/>
        <v>0.53241779171577697</v>
      </c>
      <c r="DE382" s="145">
        <f t="shared" si="966"/>
        <v>0.55664230943874082</v>
      </c>
      <c r="DF382" s="145">
        <f t="shared" si="967"/>
        <v>0.58072953963533158</v>
      </c>
      <c r="DG382" s="145">
        <f t="shared" si="968"/>
        <v>0.60467716366540247</v>
      </c>
      <c r="DH382" s="145">
        <f t="shared" si="969"/>
        <v>0.62848321154777165</v>
      </c>
      <c r="DI382" s="145">
        <f t="shared" si="970"/>
        <v>0.65214605026238148</v>
      </c>
      <c r="DJ382" s="145">
        <f t="shared" si="971"/>
        <v>0.6756643709832495</v>
      </c>
      <c r="DK382" s="145">
        <f t="shared" si="972"/>
        <v>0.69903717544061461</v>
      </c>
      <c r="DL382" s="145">
        <f t="shared" si="973"/>
        <v>0.72226376160046757</v>
      </c>
      <c r="DM382" s="145">
        <f t="shared" si="974"/>
        <v>0.74534370883801682</v>
      </c>
      <c r="DN382" s="145">
        <f t="shared" si="975"/>
        <v>0.76827686276843266</v>
      </c>
      <c r="DO382" s="145">
        <f t="shared" si="976"/>
        <v>0.79106331988442191</v>
      </c>
      <c r="DP382" s="145">
        <f t="shared" si="977"/>
        <v>0.81370341213576602</v>
      </c>
      <c r="DQ382" s="145">
        <f t="shared" si="978"/>
        <v>0.8361976915714624</v>
      </c>
      <c r="DR382" s="145">
        <f t="shared" si="979"/>
        <v>0.85854691515086223</v>
      </c>
      <c r="DS382" s="145">
        <f t="shared" si="980"/>
        <v>0.88075202981613077</v>
      </c>
      <c r="DT382" s="145">
        <f t="shared" si="981"/>
        <v>0.9028141579051574</v>
      </c>
      <c r="DU382" s="145">
        <f t="shared" si="982"/>
        <v>0.92473458297129429</v>
      </c>
      <c r="DV382" s="145">
        <f t="shared" si="983"/>
        <v>0.94651473606457925</v>
      </c>
      <c r="DW382" s="145">
        <f t="shared" si="984"/>
        <v>0.96815618251819968</v>
      </c>
      <c r="DX382" s="145">
        <f t="shared" si="985"/>
        <v>0.98966060927397059</v>
      </c>
      <c r="DY382" s="145">
        <f t="shared" si="986"/>
        <v>1.0110298127716784</v>
      </c>
      <c r="DZ382" s="145">
        <f t="shared" si="987"/>
        <v>1.032265687419023</v>
      </c>
      <c r="EA382" s="145">
        <f t="shared" si="988"/>
        <v>1.0533702146518311</v>
      </c>
      <c r="EB382" s="145">
        <f t="shared" si="989"/>
        <v>1.0743454525879514</v>
      </c>
      <c r="EC382" s="145">
        <f t="shared" si="990"/>
        <v>1.0951935262728738</v>
      </c>
      <c r="ED382" s="145">
        <f t="shared" si="991"/>
        <v>1.1159166185104876</v>
      </c>
      <c r="EE382" s="145">
        <f t="shared" si="992"/>
        <v>1.1365169612685286</v>
      </c>
      <c r="EF382" s="145">
        <f t="shared" si="993"/>
        <v>1.1569968276450409</v>
      </c>
      <c r="EG382" s="145">
        <f t="shared" si="994"/>
        <v>1.1773585243795568</v>
      </c>
      <c r="EH382" s="145">
        <f t="shared" si="995"/>
        <v>1.1976043848906368</v>
      </c>
      <c r="EI382" s="145">
        <f t="shared" si="996"/>
        <v>1.217736762819817</v>
      </c>
      <c r="EJ382" s="145">
        <f t="shared" si="997"/>
        <v>1.2377580260608194</v>
      </c>
      <c r="EK382" s="145">
        <f t="shared" si="998"/>
        <v>1.2576705512521071</v>
      </c>
      <c r="EL382" s="145">
        <f t="shared" si="999"/>
        <v>1.2774767187103924</v>
      </c>
      <c r="EM382" s="145">
        <f t="shared" si="1000"/>
        <v>1.297178907782462</v>
      </c>
      <c r="EN382" s="145">
        <f t="shared" si="1001"/>
        <v>1.3167794925927883</v>
      </c>
      <c r="EO382" s="145">
        <f t="shared" si="1002"/>
        <v>1.3362808381645377</v>
      </c>
      <c r="EP382" s="145">
        <f t="shared" si="1003"/>
        <v>1.3556852968920698</v>
      </c>
      <c r="EQ382" s="145">
        <f t="shared" si="1004"/>
        <v>1.3749952053434602</v>
      </c>
      <c r="ET382" s="267">
        <v>269.45694392851243</v>
      </c>
      <c r="EU382" s="273">
        <v>27000</v>
      </c>
      <c r="EV382" s="146">
        <f t="shared" si="1005"/>
        <v>234.68915899459853</v>
      </c>
      <c r="EW382" s="146">
        <f t="shared" si="1006"/>
        <v>234.783793990715</v>
      </c>
      <c r="EX382" s="146">
        <f t="shared" si="1007"/>
        <v>234.94137933453644</v>
      </c>
      <c r="EY382" s="146">
        <f t="shared" si="1008"/>
        <v>235.16170662896349</v>
      </c>
      <c r="EZ382" s="146">
        <f t="shared" si="1009"/>
        <v>235.44448625568396</v>
      </c>
      <c r="FA382" s="146">
        <f t="shared" si="1010"/>
        <v>235.78934947293061</v>
      </c>
      <c r="FB382" s="146">
        <f t="shared" si="1011"/>
        <v>236.19585105684823</v>
      </c>
      <c r="FC382" s="146">
        <f t="shared" si="1012"/>
        <v>236.66347244672244</v>
      </c>
      <c r="FD382" s="146">
        <f t="shared" si="1013"/>
        <v>237.19162534766687</v>
      </c>
      <c r="FE382" s="146">
        <f t="shared" si="1014"/>
        <v>237.77965573889259</v>
      </c>
      <c r="FF382" s="146">
        <f t="shared" si="1015"/>
        <v>238.42684823146394</v>
      </c>
      <c r="FG382" s="146">
        <f t="shared" si="1016"/>
        <v>239.13243071655739</v>
      </c>
      <c r="FH382" s="146">
        <f t="shared" si="1017"/>
        <v>239.89557924365616</v>
      </c>
      <c r="FI382" s="146">
        <f t="shared" si="1018"/>
        <v>240.71542306782598</v>
      </c>
      <c r="FJ382" s="146">
        <f t="shared" si="1019"/>
        <v>241.59104980612884</v>
      </c>
      <c r="FK382" s="146">
        <f t="shared" si="1020"/>
        <v>242.52151064524321</v>
      </c>
      <c r="FL382" s="146">
        <f t="shared" si="1021"/>
        <v>243.50582554533042</v>
      </c>
      <c r="FM382" s="146">
        <f t="shared" si="1022"/>
        <v>244.5429883889737</v>
      </c>
      <c r="FN382" s="146">
        <f t="shared" si="1023"/>
        <v>245.63197202844808</v>
      </c>
      <c r="FO382" s="146">
        <f t="shared" si="1024"/>
        <v>246.77173318950111</v>
      </c>
      <c r="FP382" s="146">
        <f t="shared" si="1025"/>
        <v>247.9612171950543</v>
      </c>
      <c r="FQ382" s="146">
        <f t="shared" si="1026"/>
        <v>249.19936247765062</v>
      </c>
      <c r="FR382" s="146">
        <f t="shared" si="1027"/>
        <v>250.48510485489652</v>
      </c>
      <c r="FS382" s="146">
        <f t="shared" si="1028"/>
        <v>251.81738154748581</v>
      </c>
      <c r="FT382" s="146">
        <f t="shared" si="1029"/>
        <v>253.19513492451733</v>
      </c>
      <c r="FU382" s="146">
        <f t="shared" si="1030"/>
        <v>254.61731596565696</v>
      </c>
      <c r="FV382" s="146">
        <f t="shared" si="1031"/>
        <v>256.08288743416551</v>
      </c>
      <c r="FW382" s="146">
        <f t="shared" si="1032"/>
        <v>257.59082675888828</v>
      </c>
      <c r="FX382" s="146">
        <f t="shared" si="1033"/>
        <v>259.14012862691698</v>
      </c>
      <c r="FY382" s="146">
        <f t="shared" si="1034"/>
        <v>260.72980729181688</v>
      </c>
      <c r="FZ382" s="146">
        <f t="shared" si="1035"/>
        <v>262.35889860501186</v>
      </c>
      <c r="GA382" s="146">
        <f t="shared" si="1036"/>
        <v>264.02646178019097</v>
      </c>
      <c r="GB382" s="146">
        <f t="shared" si="1037"/>
        <v>265.73158090242953</v>
      </c>
      <c r="GC382" s="146">
        <f t="shared" si="1038"/>
        <v>267.47336619514675</v>
      </c>
      <c r="GD382" s="146">
        <f t="shared" si="1039"/>
        <v>269.25095505908581</v>
      </c>
      <c r="GE382" s="146">
        <f t="shared" si="1040"/>
        <v>271.06351289821362</v>
      </c>
      <c r="GF382" s="146">
        <f t="shared" si="1041"/>
        <v>272.91023374787113</v>
      </c>
      <c r="GG382" s="146">
        <f t="shared" si="1042"/>
        <v>274.79034072065332</v>
      </c>
      <c r="GH382" s="146">
        <f t="shared" si="1043"/>
        <v>276.70308628543751</v>
      </c>
      <c r="GI382" s="146">
        <f t="shared" si="1044"/>
        <v>278.64775239472169</v>
      </c>
      <c r="GJ382" s="355">
        <f t="shared" si="1045"/>
        <v>280.62365047501663</v>
      </c>
      <c r="GK382" s="146">
        <f t="shared" si="1046"/>
        <v>282.63012129450408</v>
      </c>
      <c r="GL382" s="146">
        <f t="shared" si="1047"/>
        <v>284.66653472152848</v>
      </c>
      <c r="GM382" s="146">
        <f t="shared" si="1048"/>
        <v>286.73228938678659</v>
      </c>
      <c r="GN382" s="146">
        <f t="shared" si="1049"/>
        <v>288.82681226131632</v>
      </c>
      <c r="GO382" s="146">
        <f t="shared" si="1050"/>
        <v>290.94955816159796</v>
      </c>
      <c r="GP382" s="146">
        <f t="shared" si="1051"/>
        <v>293.10000919227434</v>
      </c>
      <c r="GQ382" s="146">
        <f t="shared" si="1052"/>
        <v>295.27767413619222</v>
      </c>
      <c r="GR382" s="146">
        <f t="shared" si="1053"/>
        <v>297.48208780067114</v>
      </c>
      <c r="GS382" s="146">
        <f t="shared" si="1054"/>
        <v>299.71281032813147</v>
      </c>
      <c r="GT382" s="146">
        <f t="shared" si="1055"/>
        <v>301.96942647846532</v>
      </c>
      <c r="GU382" s="146">
        <f t="shared" si="1056"/>
        <v>304.25154488982037</v>
      </c>
      <c r="GV382" s="146">
        <f t="shared" si="1057"/>
        <v>306.55879732378412</v>
      </c>
      <c r="GW382" s="146">
        <f t="shared" si="1058"/>
        <v>308.89083790032157</v>
      </c>
      <c r="GX382" s="146">
        <f t="shared" si="1059"/>
        <v>311.24734232721812</v>
      </c>
      <c r="GY382" s="146">
        <f t="shared" si="1060"/>
        <v>313.62800712822229</v>
      </c>
      <c r="GZ382" s="146">
        <f t="shared" si="1061"/>
        <v>316.03254887357167</v>
      </c>
      <c r="HA382" s="146">
        <f t="shared" si="1062"/>
        <v>318.46070341610431</v>
      </c>
      <c r="HB382" s="146">
        <f t="shared" si="1063"/>
        <v>320.91222513573257</v>
      </c>
      <c r="HC382" s="146">
        <f t="shared" si="1064"/>
        <v>323.38688619465029</v>
      </c>
      <c r="HF382" s="267">
        <v>259.48761412871312</v>
      </c>
      <c r="HG382" s="273">
        <v>26000</v>
      </c>
      <c r="HH382" s="146">
        <f t="shared" si="1126"/>
        <v>15.204947852034191</v>
      </c>
      <c r="HI382" s="146">
        <f t="shared" si="1127"/>
        <v>30.405168884344103</v>
      </c>
      <c r="HJ382" s="146">
        <f t="shared" si="1128"/>
        <v>45.595955949118725</v>
      </c>
      <c r="HK382" s="146">
        <f t="shared" si="1129"/>
        <v>60.772641038192745</v>
      </c>
      <c r="HL382" s="146">
        <f t="shared" si="1130"/>
        <v>75.930614346343759</v>
      </c>
      <c r="HM382" s="146">
        <f t="shared" si="1131"/>
        <v>91.065342738179837</v>
      </c>
      <c r="HN382" s="146">
        <f t="shared" si="1132"/>
        <v>106.17238743769148</v>
      </c>
      <c r="HO382" s="146">
        <f t="shared" si="1133"/>
        <v>121.24742077502638</v>
      </c>
      <c r="HP382" s="146">
        <f t="shared" si="1134"/>
        <v>136.28624184228804</v>
      </c>
      <c r="HQ382" s="146">
        <f t="shared" si="1135"/>
        <v>151.28479093045866</v>
      </c>
      <c r="HR382" s="146">
        <f t="shared" si="1136"/>
        <v>166.23916264110287</v>
      </c>
      <c r="HS382" s="146">
        <f t="shared" si="1137"/>
        <v>181.14561758942475</v>
      </c>
      <c r="HT382" s="146">
        <f t="shared" si="1138"/>
        <v>196.00059263848053</v>
      </c>
      <c r="HU382" s="146">
        <f t="shared" si="1139"/>
        <v>210.80070962752367</v>
      </c>
      <c r="HV382" s="146">
        <f t="shared" si="1140"/>
        <v>225.54278258006951</v>
      </c>
      <c r="HW382" s="146">
        <f t="shared" si="1141"/>
        <v>240.22382339858839</v>
      </c>
      <c r="HX382" s="146">
        <f t="shared" si="1142"/>
        <v>254.84104607257402</v>
      </c>
      <c r="HY382" s="146">
        <f t="shared" si="1143"/>
        <v>269.39186944467747</v>
      </c>
      <c r="HZ382" s="146">
        <f t="shared" si="1144"/>
        <v>283.87391859534807</v>
      </c>
      <c r="IA382" s="146">
        <f t="shared" si="1145"/>
        <v>298.28502491991793</v>
      </c>
      <c r="IB382" s="146">
        <f t="shared" si="1146"/>
        <v>312.62322498305656</v>
      </c>
      <c r="IC382" s="146">
        <f t="shared" si="1147"/>
        <v>326.88675824424968</v>
      </c>
      <c r="ID382" s="146">
        <f t="shared" si="1148"/>
        <v>341.0740637541424</v>
      </c>
      <c r="IE382" s="146">
        <f t="shared" si="1149"/>
        <v>355.18377592571619</v>
      </c>
      <c r="IF382" s="146">
        <f t="shared" si="1150"/>
        <v>369.21471948618273</v>
      </c>
      <c r="IG382" s="146">
        <f t="shared" si="1151"/>
        <v>383.16590371556134</v>
      </c>
      <c r="IH382" s="146">
        <f t="shared" si="1152"/>
        <v>397.03651607630974</v>
      </c>
      <c r="II382" s="146">
        <f t="shared" si="1153"/>
        <v>410.82591533536271</v>
      </c>
      <c r="IJ382" s="146">
        <f t="shared" si="1154"/>
        <v>424.53362427565918</v>
      </c>
      <c r="IK382" s="146">
        <f t="shared" si="1155"/>
        <v>438.15932208909157</v>
      </c>
      <c r="IL382" s="146">
        <f t="shared" si="1156"/>
        <v>451.70283653680133</v>
      </c>
      <c r="IM382" s="146">
        <f t="shared" si="1157"/>
        <v>465.16413595631792</v>
      </c>
      <c r="IN382" s="146">
        <f t="shared" si="1158"/>
        <v>478.54332118818513</v>
      </c>
      <c r="IO382" s="146">
        <f t="shared" si="1159"/>
        <v>491.84061748770313</v>
      </c>
      <c r="IP382" s="146">
        <f t="shared" si="1160"/>
        <v>505.05636648043969</v>
      </c>
      <c r="IQ382" s="146">
        <f t="shared" si="1161"/>
        <v>518.19101821315826</v>
      </c>
      <c r="IR382" s="146">
        <f t="shared" si="1162"/>
        <v>531.24512334517533</v>
      </c>
      <c r="IS382" s="146">
        <f t="shared" si="1163"/>
        <v>544.21932551864154</v>
      </c>
      <c r="IT382" s="146">
        <f t="shared" si="1164"/>
        <v>557.1143539402093</v>
      </c>
      <c r="IU382" s="146">
        <f t="shared" si="1165"/>
        <v>569.93101620084803</v>
      </c>
      <c r="IV382" s="355">
        <f t="shared" si="1166"/>
        <v>582.67019135529222</v>
      </c>
      <c r="IW382" s="146">
        <f t="shared" si="1167"/>
        <v>595.33282327782661</v>
      </c>
      <c r="IX382" s="146">
        <f t="shared" si="1168"/>
        <v>607.9199143067317</v>
      </c>
      <c r="IY382" s="146">
        <f t="shared" si="1169"/>
        <v>620.43251918580529</v>
      </c>
      <c r="IZ382" s="146">
        <f t="shared" si="1170"/>
        <v>632.87173930791425</v>
      </c>
      <c r="JA382" s="146">
        <f t="shared" si="1171"/>
        <v>645.23871726247501</v>
      </c>
      <c r="JB382" s="146">
        <f t="shared" si="1172"/>
        <v>657.53463168610085</v>
      </c>
      <c r="JC382" s="146">
        <f t="shared" si="1173"/>
        <v>669.76069241339223</v>
      </c>
      <c r="JD382" s="146">
        <f t="shared" si="1174"/>
        <v>681.91813592290646</v>
      </c>
      <c r="JE382" s="146">
        <f t="shared" si="1175"/>
        <v>694.00822107172121</v>
      </c>
      <c r="JF382" s="146">
        <f t="shared" si="1176"/>
        <v>706.03222511070737</v>
      </c>
      <c r="JG382" s="146">
        <f t="shared" si="1177"/>
        <v>717.99143997154999</v>
      </c>
      <c r="JH382" s="146">
        <f t="shared" si="1178"/>
        <v>729.88716881572475</v>
      </c>
      <c r="JI382" s="146">
        <f t="shared" si="1179"/>
        <v>741.72072283503303</v>
      </c>
      <c r="JJ382" s="146">
        <f t="shared" si="1180"/>
        <v>753.49341829285879</v>
      </c>
      <c r="JK382" s="146">
        <f t="shared" si="1181"/>
        <v>765.20657379501199</v>
      </c>
      <c r="JL382" s="146">
        <f t="shared" si="1182"/>
        <v>776.86150777892465</v>
      </c>
      <c r="JM382" s="146">
        <f t="shared" si="1183"/>
        <v>788.45953620989428</v>
      </c>
      <c r="JN382" s="146">
        <f t="shared" si="1184"/>
        <v>800.00197047318647</v>
      </c>
      <c r="JO382" s="146">
        <f t="shared" si="1185"/>
        <v>811.49011545094572</v>
      </c>
      <c r="JQ382" s="267">
        <v>269.45694392851243</v>
      </c>
      <c r="JR382" s="273">
        <v>27000</v>
      </c>
      <c r="JS382" s="147">
        <f t="shared" si="1065"/>
        <v>133.21332535170603</v>
      </c>
      <c r="JT382" s="147">
        <f t="shared" si="1066"/>
        <v>143.3079603478225</v>
      </c>
      <c r="JU382" s="147">
        <f t="shared" si="1067"/>
        <v>153.46554569164394</v>
      </c>
      <c r="JV382" s="147">
        <f t="shared" si="1068"/>
        <v>163.68587298607099</v>
      </c>
      <c r="JW382" s="147">
        <f t="shared" si="1069"/>
        <v>173.96865261279146</v>
      </c>
      <c r="JX382" s="147">
        <f t="shared" si="1070"/>
        <v>184.31351583003811</v>
      </c>
      <c r="JY382" s="147">
        <f t="shared" si="1071"/>
        <v>194.72001741395573</v>
      </c>
      <c r="JZ382" s="147">
        <f t="shared" si="1072"/>
        <v>205.18763880382994</v>
      </c>
      <c r="KA382" s="147">
        <f t="shared" si="1073"/>
        <v>215.71579170477438</v>
      </c>
      <c r="KB382" s="147">
        <f t="shared" si="1074"/>
        <v>226.30382209600009</v>
      </c>
      <c r="KC382" s="147">
        <f t="shared" si="1075"/>
        <v>236.95101458857144</v>
      </c>
      <c r="KD382" s="147">
        <f t="shared" si="1076"/>
        <v>247.6565970736649</v>
      </c>
      <c r="KE382" s="147">
        <f t="shared" si="1077"/>
        <v>258.41974560076369</v>
      </c>
      <c r="KF382" s="147">
        <f t="shared" si="1078"/>
        <v>269.23958942493346</v>
      </c>
      <c r="KG382" s="147">
        <f t="shared" si="1079"/>
        <v>280.11521616323637</v>
      </c>
      <c r="KH382" s="147">
        <f t="shared" si="1080"/>
        <v>291.04567700235071</v>
      </c>
      <c r="KI382" s="147">
        <f t="shared" si="1081"/>
        <v>302.02999190243793</v>
      </c>
      <c r="KJ382" s="147">
        <f t="shared" si="1082"/>
        <v>313.0671547460812</v>
      </c>
      <c r="KK382" s="147">
        <f t="shared" si="1083"/>
        <v>324.15613838555555</v>
      </c>
      <c r="KL382" s="147">
        <f t="shared" si="1084"/>
        <v>335.29589954660861</v>
      </c>
      <c r="KM382" s="147">
        <f t="shared" si="1085"/>
        <v>346.48538355216181</v>
      </c>
      <c r="KN382" s="147">
        <f t="shared" si="1086"/>
        <v>357.7235288347581</v>
      </c>
      <c r="KO382" s="147">
        <f t="shared" si="1087"/>
        <v>369.00927121200402</v>
      </c>
      <c r="KP382" s="147">
        <f t="shared" si="1088"/>
        <v>380.34154790459331</v>
      </c>
      <c r="KQ382" s="147">
        <f t="shared" si="1089"/>
        <v>391.71930128162484</v>
      </c>
      <c r="KR382" s="147">
        <f t="shared" si="1090"/>
        <v>403.14148232276443</v>
      </c>
      <c r="KS382" s="147">
        <f t="shared" si="1091"/>
        <v>414.60705379127302</v>
      </c>
      <c r="KT382" s="147">
        <f t="shared" si="1092"/>
        <v>426.11499311599579</v>
      </c>
      <c r="KU382" s="147">
        <f t="shared" si="1093"/>
        <v>437.66429498402448</v>
      </c>
      <c r="KV382" s="147">
        <f t="shared" si="1094"/>
        <v>449.25397364892439</v>
      </c>
      <c r="KW382" s="147">
        <f t="shared" si="1095"/>
        <v>460.88306496211936</v>
      </c>
      <c r="KX382" s="147">
        <f t="shared" si="1096"/>
        <v>472.55062813729847</v>
      </c>
      <c r="KY382" s="147">
        <f t="shared" si="1097"/>
        <v>484.25574725953703</v>
      </c>
      <c r="KZ382" s="147">
        <f t="shared" si="1098"/>
        <v>495.99753255225426</v>
      </c>
      <c r="LA382" s="147">
        <f t="shared" si="1099"/>
        <v>507.77512141619331</v>
      </c>
      <c r="LB382" s="147">
        <f t="shared" si="1100"/>
        <v>519.58767925532106</v>
      </c>
      <c r="LC382" s="147">
        <f t="shared" si="1101"/>
        <v>531.43440010497852</v>
      </c>
      <c r="LD382" s="147">
        <f t="shared" si="1102"/>
        <v>543.31450707776071</v>
      </c>
      <c r="LE382" s="147">
        <f t="shared" si="1103"/>
        <v>555.22725264254495</v>
      </c>
      <c r="LF382" s="147">
        <f t="shared" si="1104"/>
        <v>567.17191875182914</v>
      </c>
      <c r="LG382" s="358">
        <f t="shared" si="1105"/>
        <v>579.14781683212414</v>
      </c>
      <c r="LH382" s="147">
        <f t="shared" si="1106"/>
        <v>591.15428765161153</v>
      </c>
      <c r="LI382" s="147">
        <f t="shared" si="1107"/>
        <v>603.19070107863593</v>
      </c>
      <c r="LJ382" s="147">
        <f t="shared" si="1108"/>
        <v>615.25645574389409</v>
      </c>
      <c r="LK382" s="147">
        <f t="shared" si="1109"/>
        <v>627.35097861842382</v>
      </c>
      <c r="LL382" s="147">
        <f t="shared" si="1110"/>
        <v>639.47372451870547</v>
      </c>
      <c r="LM382" s="147">
        <f t="shared" si="1111"/>
        <v>651.62417554938179</v>
      </c>
      <c r="LN382" s="147">
        <f t="shared" si="1112"/>
        <v>663.80184049329966</v>
      </c>
      <c r="LO382" s="147">
        <f t="shared" si="1113"/>
        <v>676.00625415777859</v>
      </c>
      <c r="LP382" s="147">
        <f t="shared" si="1114"/>
        <v>688.23697668523891</v>
      </c>
      <c r="LQ382" s="147">
        <f t="shared" si="1115"/>
        <v>700.49359283557283</v>
      </c>
      <c r="LR382" s="147">
        <f t="shared" si="1116"/>
        <v>712.77571124692781</v>
      </c>
      <c r="LS382" s="147">
        <f t="shared" si="1117"/>
        <v>725.08296368089157</v>
      </c>
      <c r="LT382" s="147">
        <f t="shared" si="1118"/>
        <v>737.41500425742902</v>
      </c>
      <c r="LU382" s="147">
        <f t="shared" si="1119"/>
        <v>749.77150868432557</v>
      </c>
      <c r="LV382" s="147">
        <f t="shared" si="1120"/>
        <v>762.15217348532974</v>
      </c>
      <c r="LW382" s="147">
        <f t="shared" si="1121"/>
        <v>774.55671523067917</v>
      </c>
      <c r="LX382" s="147">
        <f t="shared" si="1122"/>
        <v>786.98486977321181</v>
      </c>
      <c r="LY382" s="147">
        <f t="shared" si="1123"/>
        <v>799.43639149284002</v>
      </c>
      <c r="LZ382" s="147">
        <f t="shared" si="1124"/>
        <v>811.91105255175773</v>
      </c>
      <c r="MC382" s="267">
        <v>260</v>
      </c>
      <c r="MD382" s="273">
        <v>26000</v>
      </c>
      <c r="ME382" s="145">
        <f t="shared" si="1205"/>
        <v>2.5365029758177147E-2</v>
      </c>
      <c r="MF382" s="145">
        <f t="shared" si="1205"/>
        <v>5.0722174193488699E-2</v>
      </c>
      <c r="MG382" s="145">
        <f t="shared" si="1205"/>
        <v>7.6063580799930391E-2</v>
      </c>
      <c r="MH382" s="145">
        <f t="shared" si="1205"/>
        <v>0.10138146236460439</v>
      </c>
      <c r="MI382" s="145">
        <f t="shared" si="1205"/>
        <v>0.12666812876928182</v>
      </c>
      <c r="MJ382" s="145">
        <f t="shared" si="1205"/>
        <v>0.15191601779702957</v>
      </c>
      <c r="MK382" s="145">
        <f t="shared" si="1205"/>
        <v>0.1771177246420787</v>
      </c>
      <c r="ML382" s="145">
        <f t="shared" si="1205"/>
        <v>0.2022660298469437</v>
      </c>
      <c r="MM382" s="145">
        <f t="shared" si="1205"/>
        <v>0.22735392541956548</v>
      </c>
      <c r="MN382" s="145">
        <f t="shared" si="1205"/>
        <v>0.25237463891711498</v>
      </c>
      <c r="MO382" s="145">
        <f t="shared" si="1206"/>
        <v>0.27732165531905456</v>
      </c>
      <c r="MP382" s="145">
        <f t="shared" si="1206"/>
        <v>0.302188736550282</v>
      </c>
      <c r="MQ382" s="145">
        <f t="shared" si="1206"/>
        <v>0.32696993855393564</v>
      </c>
      <c r="MR382" s="145">
        <f t="shared" si="1206"/>
        <v>0.35165962585209753</v>
      </c>
      <c r="MS382" s="145">
        <f t="shared" si="1206"/>
        <v>0.37625248357035124</v>
      </c>
      <c r="MT382" s="145">
        <f t="shared" si="1206"/>
        <v>0.40074352693771964</v>
      </c>
      <c r="MU382" s="145">
        <f t="shared" si="1206"/>
        <v>0.42512810830660241</v>
      </c>
      <c r="MV382" s="145">
        <f t="shared" si="1206"/>
        <v>0.44940192176726523</v>
      </c>
      <c r="MW382" s="145">
        <f t="shared" si="1206"/>
        <v>0.47356100545771007</v>
      </c>
      <c r="MX382" s="145">
        <f t="shared" si="1206"/>
        <v>0.49760174169226845</v>
      </c>
      <c r="MY382" s="145">
        <f t="shared" si="1207"/>
        <v>0.52152085505059231</v>
      </c>
      <c r="MZ382" s="145">
        <f t="shared" si="1207"/>
        <v>0.54531540858327743</v>
      </c>
      <c r="NA382" s="145">
        <f t="shared" si="1207"/>
        <v>0.56898279830067366</v>
      </c>
      <c r="NB382" s="145">
        <f t="shared" si="1207"/>
        <v>0.5925207461183245</v>
      </c>
      <c r="NC382" s="145">
        <f t="shared" si="1207"/>
        <v>0.6159272914356716</v>
      </c>
      <c r="ND382" s="145">
        <f t="shared" si="1207"/>
        <v>0.63920078152479798</v>
      </c>
      <c r="NE382" s="145">
        <f t="shared" si="1207"/>
        <v>0.66233986090332098</v>
      </c>
      <c r="NF382" s="145">
        <f t="shared" si="1207"/>
        <v>0.68534345986051648</v>
      </c>
      <c r="NG382" s="145">
        <f t="shared" si="1207"/>
        <v>0.70821078229862233</v>
      </c>
      <c r="NH382" s="145">
        <f t="shared" si="1207"/>
        <v>0.73094129304268929</v>
      </c>
      <c r="NI382" s="145">
        <f t="shared" si="1208"/>
        <v>0.75353470476231588</v>
      </c>
      <c r="NJ382" s="145">
        <f t="shared" si="1208"/>
        <v>0.77599096463788597</v>
      </c>
      <c r="NK382" s="145">
        <f t="shared" si="1208"/>
        <v>0.79831024089249503</v>
      </c>
      <c r="NL382" s="145">
        <f t="shared" si="1208"/>
        <v>0.82049290929904595</v>
      </c>
      <c r="NM382" s="145">
        <f t="shared" si="1208"/>
        <v>0.84253953976036089</v>
      </c>
      <c r="NN382" s="145">
        <f t="shared" si="1208"/>
        <v>0.86445088304846873</v>
      </c>
      <c r="NO382" s="145">
        <f t="shared" si="1208"/>
        <v>0.88622785777815771</v>
      </c>
      <c r="NP382" s="145">
        <f t="shared" si="1208"/>
        <v>0.90787153767900974</v>
      </c>
      <c r="NQ382" s="145">
        <f t="shared" si="1208"/>
        <v>0.9293831392200731</v>
      </c>
      <c r="NR382" s="145">
        <f t="shared" si="1208"/>
        <v>0.95076400963181307</v>
      </c>
      <c r="NS382" s="145">
        <f t="shared" si="1209"/>
        <v>0.97201561536118608</v>
      </c>
      <c r="NT382" s="145">
        <f t="shared" si="1209"/>
        <v>0.99313953098770102</v>
      </c>
      <c r="NU382" s="145">
        <f t="shared" si="1209"/>
        <v>1.0141374286210263</v>
      </c>
      <c r="NV382" s="145">
        <f t="shared" si="1209"/>
        <v>1.0350110677941822</v>
      </c>
      <c r="NW382" s="145">
        <f t="shared" si="1209"/>
        <v>1.0557622858605826</v>
      </c>
      <c r="NX382" s="145">
        <f t="shared" si="1209"/>
        <v>1.0763929888980934</v>
      </c>
      <c r="NY382" s="145">
        <f t="shared" si="1209"/>
        <v>1.0969051431188357</v>
      </c>
      <c r="NZ382" s="145">
        <f t="shared" si="1209"/>
        <v>1.1173007667796915</v>
      </c>
      <c r="OA382" s="145">
        <f t="shared" si="1209"/>
        <v>1.1375819225852295</v>
      </c>
      <c r="OB382" s="145">
        <f t="shared" si="1209"/>
        <v>1.1577507105720659</v>
      </c>
      <c r="OC382" s="145">
        <f t="shared" si="1210"/>
        <v>1.177809261461507</v>
      </c>
      <c r="OD382" s="145">
        <f t="shared" si="1210"/>
        <v>1.1977597304655243</v>
      </c>
      <c r="OE382" s="145">
        <f t="shared" si="1210"/>
        <v>1.2176042915297263</v>
      </c>
      <c r="OF382" s="145">
        <f t="shared" si="1210"/>
        <v>1.2373451319959825</v>
      </c>
      <c r="OG382" s="145">
        <f t="shared" si="1210"/>
        <v>1.2569844476666217</v>
      </c>
      <c r="OH382" s="145">
        <f t="shared" si="1210"/>
        <v>1.2765244382516288</v>
      </c>
      <c r="OI382" s="145">
        <f t="shared" si="1210"/>
        <v>1.2959673031800991</v>
      </c>
      <c r="OJ382" s="145">
        <f t="shared" si="1210"/>
        <v>1.3153152377570909</v>
      </c>
      <c r="OK382" s="145">
        <f t="shared" si="1210"/>
        <v>1.3345704296472125</v>
      </c>
      <c r="OL382" s="145">
        <f t="shared" si="1210"/>
        <v>1.3537350556665073</v>
      </c>
    </row>
    <row r="383" spans="55:402">
      <c r="BC383"/>
      <c r="BD383"/>
      <c r="BH383" s="173"/>
      <c r="BI383" s="182"/>
      <c r="BJ383" s="91">
        <f t="shared" si="1204"/>
        <v>0</v>
      </c>
      <c r="BK383" s="193">
        <f t="shared" si="1204"/>
        <v>0</v>
      </c>
      <c r="BL383" s="91">
        <f t="shared" si="1204"/>
        <v>288.14999999999998</v>
      </c>
      <c r="BM383" s="116">
        <f t="shared" si="1204"/>
        <v>0</v>
      </c>
      <c r="BN383" s="116"/>
      <c r="BO383" s="107"/>
      <c r="BP383" s="217">
        <v>27000</v>
      </c>
      <c r="BQ383" s="220">
        <v>8.2295999999999996</v>
      </c>
      <c r="BR383" s="284">
        <v>270</v>
      </c>
      <c r="BS383" s="113"/>
      <c r="BT383" s="104"/>
      <c r="BU383" s="256"/>
      <c r="BV383" s="213">
        <f t="shared" si="1193"/>
        <v>-38.492400000000373</v>
      </c>
      <c r="BW383" s="215">
        <f t="shared" si="1194"/>
        <v>234.6575999999996</v>
      </c>
      <c r="BX383" s="117"/>
      <c r="BY383" s="101">
        <f t="shared" si="1125"/>
        <v>596.93067086353221</v>
      </c>
      <c r="BZ383" s="113"/>
      <c r="CA383" s="141">
        <f t="shared" si="1195"/>
        <v>0.33982852488473547</v>
      </c>
      <c r="CB383" s="163">
        <f t="shared" si="1196"/>
        <v>0.41729562326358355</v>
      </c>
      <c r="CC383" s="159">
        <f t="shared" si="1197"/>
        <v>0.81435918792295547</v>
      </c>
      <c r="CD383" s="170"/>
      <c r="CH383" s="267">
        <v>279.42516484078345</v>
      </c>
      <c r="CI383" s="273">
        <v>28000</v>
      </c>
      <c r="CJ383" s="145">
        <f t="shared" si="945"/>
        <v>2.6515781741395506E-2</v>
      </c>
      <c r="CK383" s="145">
        <f t="shared" si="946"/>
        <v>5.3022134861173062E-2</v>
      </c>
      <c r="CL383" s="145">
        <f t="shared" si="947"/>
        <v>7.9509673757368393E-2</v>
      </c>
      <c r="CM383" s="145">
        <f t="shared" si="948"/>
        <v>0.10596909837382126</v>
      </c>
      <c r="CN383" s="145">
        <f t="shared" si="949"/>
        <v>0.13239123574971437</v>
      </c>
      <c r="CO383" s="145">
        <f t="shared" si="950"/>
        <v>0.1587670801313821</v>
      </c>
      <c r="CP383" s="145">
        <f t="shared" si="951"/>
        <v>0.18508783121522301</v>
      </c>
      <c r="CQ383" s="145">
        <f t="shared" si="952"/>
        <v>0.21134493013095978</v>
      </c>
      <c r="CR383" s="145">
        <f t="shared" si="953"/>
        <v>0.23753009282049181</v>
      </c>
      <c r="CS383" s="145">
        <f t="shared" si="954"/>
        <v>0.26363534052053472</v>
      </c>
      <c r="CT383" s="145">
        <f t="shared" si="955"/>
        <v>0.28965302711333368</v>
      </c>
      <c r="CU383" s="145">
        <f t="shared" si="956"/>
        <v>0.31557586316879876</v>
      </c>
      <c r="CV383" s="145">
        <f t="shared" si="957"/>
        <v>0.34139693656044218</v>
      </c>
      <c r="CW383" s="145">
        <f t="shared" si="958"/>
        <v>0.36710972959591964</v>
      </c>
      <c r="CX383" s="145">
        <f t="shared" si="959"/>
        <v>0.39270813265875942</v>
      </c>
      <c r="CY383" s="145">
        <f t="shared" si="960"/>
        <v>0.4181864544098568</v>
      </c>
      <c r="CZ383" s="145">
        <f t="shared" si="961"/>
        <v>0.44353942864449025</v>
      </c>
      <c r="DA383" s="145">
        <f t="shared" si="962"/>
        <v>0.46876221794230499</v>
      </c>
      <c r="DB383" s="145">
        <f t="shared" si="963"/>
        <v>0.49385041428315229</v>
      </c>
      <c r="DC383" s="145">
        <f t="shared" si="964"/>
        <v>0.51880003683088627</v>
      </c>
      <c r="DD383" s="145">
        <f t="shared" si="965"/>
        <v>0.54360752710967486</v>
      </c>
      <c r="DE383" s="145">
        <f t="shared" si="966"/>
        <v>0.56826974181389645</v>
      </c>
      <c r="DF383" s="145">
        <f t="shared" si="967"/>
        <v>0.59278394350282126</v>
      </c>
      <c r="DG383" s="145">
        <f t="shared" si="968"/>
        <v>0.61714778943612536</v>
      </c>
      <c r="DH383" s="145">
        <f t="shared" si="969"/>
        <v>0.64135931880595309</v>
      </c>
      <c r="DI383" s="145">
        <f t="shared" si="970"/>
        <v>0.66541693861663376</v>
      </c>
      <c r="DJ383" s="145">
        <f t="shared" si="971"/>
        <v>0.68931940845468875</v>
      </c>
      <c r="DK383" s="145">
        <f t="shared" si="972"/>
        <v>0.71306582438041433</v>
      </c>
      <c r="DL383" s="145">
        <f t="shared" si="973"/>
        <v>0.73665560215832704</v>
      </c>
      <c r="DM383" s="145">
        <f t="shared" si="974"/>
        <v>0.76008846002821318</v>
      </c>
      <c r="DN383" s="145">
        <f t="shared" si="975"/>
        <v>0.78336440120150486</v>
      </c>
      <c r="DO383" s="145">
        <f t="shared" si="976"/>
        <v>0.80648369625017857</v>
      </c>
      <c r="DP383" s="145">
        <f t="shared" si="977"/>
        <v>0.82944686553748304</v>
      </c>
      <c r="DQ383" s="145">
        <f t="shared" si="978"/>
        <v>0.85225466182199205</v>
      </c>
      <c r="DR383" s="145">
        <f t="shared" si="979"/>
        <v>0.87490805314927778</v>
      </c>
      <c r="DS383" s="145">
        <f t="shared" si="980"/>
        <v>0.89740820612875882</v>
      </c>
      <c r="DT383" s="145">
        <f t="shared" si="981"/>
        <v>0.91975646967768476</v>
      </c>
      <c r="DU383" s="145">
        <f t="shared" si="982"/>
        <v>0.94195435929943083</v>
      </c>
      <c r="DV383" s="145">
        <f t="shared" si="983"/>
        <v>0.96400354194981008</v>
      </c>
      <c r="DW383" s="145">
        <f t="shared" si="984"/>
        <v>0.98590582153272199</v>
      </c>
      <c r="DX383" s="145">
        <f t="shared" si="985"/>
        <v>1.0076631250552999</v>
      </c>
      <c r="DY383" s="145">
        <f t="shared" si="986"/>
        <v>1.0292774894628265</v>
      </c>
      <c r="DZ383" s="145">
        <f t="shared" si="987"/>
        <v>1.0507510491648644</v>
      </c>
      <c r="EA383" s="145">
        <f t="shared" si="988"/>
        <v>1.0720860242564163</v>
      </c>
      <c r="EB383" s="145">
        <f t="shared" si="989"/>
        <v>1.0932847094313631</v>
      </c>
      <c r="EC383" s="145">
        <f t="shared" si="990"/>
        <v>1.114349463579783</v>
      </c>
      <c r="ED383" s="145">
        <f t="shared" si="991"/>
        <v>1.1352827000561032</v>
      </c>
      <c r="EE383" s="145">
        <f t="shared" si="992"/>
        <v>1.1560868776011322</v>
      </c>
      <c r="EF383" s="145">
        <f t="shared" si="993"/>
        <v>1.1767644918979618</v>
      </c>
      <c r="EG383" s="145">
        <f t="shared" si="994"/>
        <v>1.1973180677392146</v>
      </c>
      <c r="EH383" s="145">
        <f t="shared" si="995"/>
        <v>1.2177501517813321</v>
      </c>
      <c r="EI383" s="145">
        <f t="shared" si="996"/>
        <v>1.2380633058602433</v>
      </c>
      <c r="EJ383" s="145">
        <f t="shared" si="997"/>
        <v>1.258260100841859</v>
      </c>
      <c r="EK383" s="145">
        <f t="shared" si="998"/>
        <v>1.2783431109803964</v>
      </c>
      <c r="EL383" s="145">
        <f t="shared" si="999"/>
        <v>1.2983149087573558</v>
      </c>
      <c r="EM383" s="145">
        <f t="shared" si="1000"/>
        <v>1.3181780601741067</v>
      </c>
      <c r="EN383" s="145">
        <f t="shared" si="1001"/>
        <v>1.3379351204714134</v>
      </c>
      <c r="EO383" s="145">
        <f t="shared" si="1002"/>
        <v>1.3575886302497564</v>
      </c>
      <c r="EP383" s="145">
        <f t="shared" si="1003"/>
        <v>1.3771411119650445</v>
      </c>
      <c r="EQ383" s="145">
        <f t="shared" si="1004"/>
        <v>1.3965950667750884</v>
      </c>
      <c r="ET383" s="267">
        <v>279.42516484078345</v>
      </c>
      <c r="EU383" s="273">
        <v>28000</v>
      </c>
      <c r="EV383" s="146">
        <f t="shared" si="1005"/>
        <v>232.7091183355808</v>
      </c>
      <c r="EW383" s="146">
        <f t="shared" si="1006"/>
        <v>232.80722680982765</v>
      </c>
      <c r="EX383" s="146">
        <f t="shared" si="1007"/>
        <v>232.97058618496465</v>
      </c>
      <c r="EY383" s="146">
        <f t="shared" si="1008"/>
        <v>233.19896559116134</v>
      </c>
      <c r="EZ383" s="146">
        <f t="shared" si="1009"/>
        <v>233.49204429566333</v>
      </c>
      <c r="FA383" s="146">
        <f t="shared" si="1010"/>
        <v>233.84941413906142</v>
      </c>
      <c r="FB383" s="146">
        <f t="shared" si="1011"/>
        <v>234.27058259955919</v>
      </c>
      <c r="FC383" s="146">
        <f t="shared" si="1012"/>
        <v>234.75497643683286</v>
      </c>
      <c r="FD383" s="146">
        <f t="shared" si="1013"/>
        <v>235.301945859109</v>
      </c>
      <c r="FE383" s="146">
        <f t="shared" si="1014"/>
        <v>235.91076915062163</v>
      </c>
      <c r="FF383" s="146">
        <f t="shared" si="1015"/>
        <v>236.58065769173911</v>
      </c>
      <c r="FG383" s="146">
        <f t="shared" si="1016"/>
        <v>237.31076130084926</v>
      </c>
      <c r="FH383" s="146">
        <f t="shared" si="1017"/>
        <v>238.10017382553067</v>
      </c>
      <c r="FI383" s="146">
        <f t="shared" si="1018"/>
        <v>238.94793891057481</v>
      </c>
      <c r="FJ383" s="146">
        <f t="shared" si="1019"/>
        <v>239.85305587193955</v>
      </c>
      <c r="FK383" s="146">
        <f t="shared" si="1020"/>
        <v>240.81448560856012</v>
      </c>
      <c r="FL383" s="146">
        <f t="shared" si="1021"/>
        <v>241.83115648793523</v>
      </c>
      <c r="FM383" s="146">
        <f t="shared" si="1022"/>
        <v>242.90197014635206</v>
      </c>
      <c r="FN383" s="146">
        <f t="shared" si="1023"/>
        <v>244.02580715028881</v>
      </c>
      <c r="FO383" s="146">
        <f t="shared" si="1024"/>
        <v>245.20153247174241</v>
      </c>
      <c r="FP383" s="146">
        <f t="shared" si="1025"/>
        <v>246.42800073674206</v>
      </c>
      <c r="FQ383" s="146">
        <f t="shared" si="1026"/>
        <v>247.70406121296784</v>
      </c>
      <c r="FR383" s="146">
        <f t="shared" si="1027"/>
        <v>249.02856250898935</v>
      </c>
      <c r="FS383" s="146">
        <f t="shared" si="1028"/>
        <v>250.40035696405423</v>
      </c>
      <c r="FT383" s="146">
        <f t="shared" si="1029"/>
        <v>251.81830471344492</v>
      </c>
      <c r="FU383" s="146">
        <f t="shared" si="1030"/>
        <v>253.28127742009696</v>
      </c>
      <c r="FV383" s="146">
        <f t="shared" si="1031"/>
        <v>254.78816166835216</v>
      </c>
      <c r="FW383" s="146">
        <f t="shared" si="1032"/>
        <v>256.33786202036794</v>
      </c>
      <c r="FX383" s="146">
        <f t="shared" si="1033"/>
        <v>257.92930373977254</v>
      </c>
      <c r="FY383" s="146">
        <f t="shared" si="1034"/>
        <v>259.56143519066251</v>
      </c>
      <c r="FZ383" s="146">
        <f t="shared" si="1035"/>
        <v>261.2332299229621</v>
      </c>
      <c r="GA383" s="146">
        <f t="shared" si="1036"/>
        <v>262.94368845755406</v>
      </c>
      <c r="GB383" s="146">
        <f t="shared" si="1037"/>
        <v>264.69183978645748</v>
      </c>
      <c r="GC383" s="146">
        <f t="shared" si="1038"/>
        <v>266.47674260471814</v>
      </c>
      <c r="GD383" s="146">
        <f t="shared" si="1039"/>
        <v>268.29748629164305</v>
      </c>
      <c r="GE383" s="146">
        <f t="shared" si="1040"/>
        <v>270.15319165957771</v>
      </c>
      <c r="GF383" s="146">
        <f t="shared" si="1041"/>
        <v>272.04301148867131</v>
      </c>
      <c r="GG383" s="146">
        <f t="shared" si="1042"/>
        <v>273.96613086601769</v>
      </c>
      <c r="GH383" s="146">
        <f t="shared" si="1043"/>
        <v>275.92176734727053</v>
      </c>
      <c r="GI383" s="146">
        <f t="shared" si="1044"/>
        <v>277.90917095833618</v>
      </c>
      <c r="GJ383" s="355">
        <f t="shared" si="1045"/>
        <v>279.92762405409184</v>
      </c>
      <c r="GK383" s="146">
        <f t="shared" si="1046"/>
        <v>281.97644105030543</v>
      </c>
      <c r="GL383" s="146">
        <f t="shared" si="1047"/>
        <v>284.05496804405999</v>
      </c>
      <c r="GM383" s="146">
        <f t="shared" si="1048"/>
        <v>286.16258233705855</v>
      </c>
      <c r="GN383" s="146">
        <f t="shared" si="1049"/>
        <v>288.29869187521632</v>
      </c>
      <c r="GO383" s="146">
        <f t="shared" si="1050"/>
        <v>290.4627346169629</v>
      </c>
      <c r="GP383" s="146">
        <f t="shared" si="1051"/>
        <v>292.65417784169307</v>
      </c>
      <c r="GQ383" s="146">
        <f t="shared" si="1052"/>
        <v>294.87251740883369</v>
      </c>
      <c r="GR383" s="146">
        <f t="shared" si="1053"/>
        <v>297.11727697705749</v>
      </c>
      <c r="GS383" s="146">
        <f t="shared" si="1054"/>
        <v>299.38800719225833</v>
      </c>
      <c r="GT383" s="146">
        <f t="shared" si="1055"/>
        <v>301.68428485204697</v>
      </c>
      <c r="GU383" s="146">
        <f t="shared" si="1056"/>
        <v>304.00571205370352</v>
      </c>
      <c r="GV383" s="146">
        <f t="shared" si="1057"/>
        <v>306.3519153317535</v>
      </c>
      <c r="GW383" s="146">
        <f t="shared" si="1058"/>
        <v>308.72254479062201</v>
      </c>
      <c r="GX383" s="146">
        <f t="shared" si="1059"/>
        <v>311.117273237154</v>
      </c>
      <c r="GY383" s="146">
        <f t="shared" si="1060"/>
        <v>313.53579531717554</v>
      </c>
      <c r="GZ383" s="146">
        <f t="shared" si="1061"/>
        <v>315.97782665971312</v>
      </c>
      <c r="HA383" s="146">
        <f t="shared" si="1062"/>
        <v>318.4431030319713</v>
      </c>
      <c r="HB383" s="146">
        <f t="shared" si="1063"/>
        <v>320.93137950770932</v>
      </c>
      <c r="HC383" s="146">
        <f t="shared" si="1064"/>
        <v>323.44242965123078</v>
      </c>
      <c r="HF383" s="267">
        <v>269.45694392851243</v>
      </c>
      <c r="HG383" s="273">
        <v>27000</v>
      </c>
      <c r="HH383" s="146">
        <f t="shared" si="1126"/>
        <v>15.479365799630299</v>
      </c>
      <c r="HI383" s="146">
        <f t="shared" si="1127"/>
        <v>30.95358253854771</v>
      </c>
      <c r="HJ383" s="146">
        <f t="shared" si="1128"/>
        <v>46.417523590245494</v>
      </c>
      <c r="HK383" s="146">
        <f t="shared" si="1129"/>
        <v>61.866106951804753</v>
      </c>
      <c r="HL383" s="146">
        <f t="shared" si="1130"/>
        <v>77.294316948704946</v>
      </c>
      <c r="HM383" s="146">
        <f t="shared" si="1131"/>
        <v>92.697225225428568</v>
      </c>
      <c r="HN383" s="146">
        <f t="shared" si="1132"/>
        <v>108.07001080661738</v>
      </c>
      <c r="HO383" s="146">
        <f t="shared" si="1133"/>
        <v>123.40797903252557</v>
      </c>
      <c r="HP383" s="146">
        <f t="shared" si="1134"/>
        <v>138.70657919440441</v>
      </c>
      <c r="HQ383" s="146">
        <f t="shared" si="1135"/>
        <v>153.96142072069972</v>
      </c>
      <c r="HR383" s="146">
        <f t="shared" si="1136"/>
        <v>169.16828779174298</v>
      </c>
      <c r="HS383" s="146">
        <f t="shared" si="1137"/>
        <v>184.32315228905199</v>
      </c>
      <c r="HT383" s="146">
        <f t="shared" si="1138"/>
        <v>199.42218501387708</v>
      </c>
      <c r="HU383" s="146">
        <f t="shared" si="1139"/>
        <v>214.46176513808302</v>
      </c>
      <c r="HV383" s="146">
        <f t="shared" si="1140"/>
        <v>229.43848787782301</v>
      </c>
      <c r="HW383" s="146">
        <f t="shared" si="1141"/>
        <v>244.34917040622642</v>
      </c>
      <c r="HX383" s="146">
        <f t="shared" si="1142"/>
        <v>259.19085604490732</v>
      </c>
      <c r="HY383" s="146">
        <f t="shared" si="1143"/>
        <v>273.96081679528555</v>
      </c>
      <c r="HZ383" s="146">
        <f t="shared" si="1144"/>
        <v>288.65655428896196</v>
      </c>
      <c r="IA383" s="146">
        <f t="shared" si="1145"/>
        <v>303.27579925180692</v>
      </c>
      <c r="IB383" s="146">
        <f t="shared" si="1146"/>
        <v>317.81650958857909</v>
      </c>
      <c r="IC383" s="146">
        <f t="shared" si="1147"/>
        <v>332.27686720429347</v>
      </c>
      <c r="ID383" s="146">
        <f t="shared" si="1148"/>
        <v>346.65527368478871</v>
      </c>
      <c r="IE383" s="146">
        <f t="shared" si="1149"/>
        <v>360.95034496264657</v>
      </c>
      <c r="IF383" s="146">
        <f t="shared" si="1150"/>
        <v>375.16090509567857</v>
      </c>
      <c r="IG383" s="146">
        <f t="shared" si="1151"/>
        <v>389.2859792841262</v>
      </c>
      <c r="IH383" s="146">
        <f t="shared" si="1152"/>
        <v>403.3247862496176</v>
      </c>
      <c r="II383" s="146">
        <f t="shared" si="1153"/>
        <v>417.27673009431476</v>
      </c>
      <c r="IJ383" s="146">
        <f t="shared" si="1154"/>
        <v>431.14139175258538</v>
      </c>
      <c r="IK383" s="146">
        <f t="shared" si="1155"/>
        <v>444.9185201405906</v>
      </c>
      <c r="IL383" s="146">
        <f t="shared" si="1156"/>
        <v>458.60802310129037</v>
      </c>
      <c r="IM383" s="146">
        <f t="shared" si="1157"/>
        <v>472.20995823414097</v>
      </c>
      <c r="IN383" s="146">
        <f t="shared" si="1158"/>
        <v>485.72452369014803</v>
      </c>
      <c r="IO383" s="146">
        <f t="shared" si="1159"/>
        <v>499.15204900429006</v>
      </c>
      <c r="IP383" s="146">
        <f t="shared" si="1160"/>
        <v>512.49298602882027</v>
      </c>
      <c r="IQ383" s="146">
        <f t="shared" si="1161"/>
        <v>525.74790002256066</v>
      </c>
      <c r="IR383" s="146">
        <f t="shared" si="1162"/>
        <v>538.91746094342056</v>
      </c>
      <c r="IS383" s="146">
        <f t="shared" si="1163"/>
        <v>552.00243498376335</v>
      </c>
      <c r="IT383" s="146">
        <f t="shared" si="1164"/>
        <v>565.0036763812484</v>
      </c>
      <c r="IU383" s="146">
        <f t="shared" si="1165"/>
        <v>577.92211953126525</v>
      </c>
      <c r="IV383" s="355">
        <f t="shared" si="1166"/>
        <v>590.75877142112324</v>
      </c>
      <c r="IW383" s="146">
        <f t="shared" si="1167"/>
        <v>603.51470440082937</v>
      </c>
      <c r="IX383" s="146">
        <f t="shared" si="1168"/>
        <v>616.19104930044261</v>
      </c>
      <c r="IY383" s="146">
        <f t="shared" si="1169"/>
        <v>628.78898889978052</v>
      </c>
      <c r="IZ383" s="146">
        <f t="shared" si="1170"/>
        <v>641.30975175251103</v>
      </c>
      <c r="JA383" s="146">
        <f t="shared" si="1171"/>
        <v>653.75460636346406</v>
      </c>
      <c r="JB383" s="146">
        <f t="shared" si="1172"/>
        <v>666.12485571522973</v>
      </c>
      <c r="JC383" s="146">
        <f t="shared" si="1173"/>
        <v>678.42183213780584</v>
      </c>
      <c r="JD383" s="146">
        <f t="shared" si="1174"/>
        <v>690.6468925131328</v>
      </c>
      <c r="JE383" s="146">
        <f t="shared" si="1175"/>
        <v>702.80141380478722</v>
      </c>
      <c r="JF383" s="146">
        <f t="shared" si="1176"/>
        <v>714.88678890187566</v>
      </c>
      <c r="JG383" s="146">
        <f t="shared" si="1177"/>
        <v>726.90442276521935</v>
      </c>
      <c r="JH383" s="146">
        <f t="shared" si="1178"/>
        <v>738.85572886320631</v>
      </c>
      <c r="JI383" s="146">
        <f t="shared" si="1179"/>
        <v>750.7421258842287</v>
      </c>
      <c r="JJ383" s="146">
        <f t="shared" si="1180"/>
        <v>762.56503471233839</v>
      </c>
      <c r="JK383" s="146">
        <f t="shared" si="1181"/>
        <v>774.32587565260906</v>
      </c>
      <c r="JL383" s="146">
        <f t="shared" si="1182"/>
        <v>786.02606589275467</v>
      </c>
      <c r="JM383" s="146">
        <f t="shared" si="1183"/>
        <v>797.66701718764057</v>
      </c>
      <c r="JN383" s="146">
        <f t="shared" si="1184"/>
        <v>809.25013375361004</v>
      </c>
      <c r="JO383" s="146">
        <f t="shared" si="1185"/>
        <v>820.77681035981198</v>
      </c>
      <c r="JQ383" s="267">
        <v>279.42516484078345</v>
      </c>
      <c r="JR383" s="273">
        <v>28000</v>
      </c>
      <c r="JS383" s="147">
        <f t="shared" si="1065"/>
        <v>137.21421724005089</v>
      </c>
      <c r="JT383" s="147">
        <f t="shared" si="1066"/>
        <v>147.31232571429774</v>
      </c>
      <c r="JU383" s="147">
        <f t="shared" si="1067"/>
        <v>157.47568508943473</v>
      </c>
      <c r="JV383" s="147">
        <f t="shared" si="1068"/>
        <v>167.70406449563143</v>
      </c>
      <c r="JW383" s="147">
        <f t="shared" si="1069"/>
        <v>177.99714320013342</v>
      </c>
      <c r="JX383" s="147">
        <f t="shared" si="1070"/>
        <v>188.35451304353151</v>
      </c>
      <c r="JY383" s="147">
        <f t="shared" si="1071"/>
        <v>198.77568150402928</v>
      </c>
      <c r="JZ383" s="147">
        <f t="shared" si="1072"/>
        <v>209.26007534130295</v>
      </c>
      <c r="KA383" s="147">
        <f t="shared" si="1073"/>
        <v>219.80704476357906</v>
      </c>
      <c r="KB383" s="147">
        <f t="shared" si="1074"/>
        <v>230.41586805509169</v>
      </c>
      <c r="KC383" s="147">
        <f t="shared" si="1075"/>
        <v>241.08575659620917</v>
      </c>
      <c r="KD383" s="147">
        <f t="shared" si="1076"/>
        <v>251.81586020531932</v>
      </c>
      <c r="KE383" s="147">
        <f t="shared" si="1077"/>
        <v>262.60527273000071</v>
      </c>
      <c r="KF383" s="147">
        <f t="shared" si="1078"/>
        <v>273.45303781504487</v>
      </c>
      <c r="KG383" s="147">
        <f t="shared" si="1079"/>
        <v>284.35815477640961</v>
      </c>
      <c r="KH383" s="147">
        <f t="shared" si="1080"/>
        <v>295.31958451303018</v>
      </c>
      <c r="KI383" s="147">
        <f t="shared" si="1081"/>
        <v>306.33625539240529</v>
      </c>
      <c r="KJ383" s="147">
        <f t="shared" si="1082"/>
        <v>317.40706905082209</v>
      </c>
      <c r="KK383" s="147">
        <f t="shared" si="1083"/>
        <v>328.53090605475887</v>
      </c>
      <c r="KL383" s="147">
        <f t="shared" si="1084"/>
        <v>339.7066313762125</v>
      </c>
      <c r="KM383" s="147">
        <f t="shared" si="1085"/>
        <v>350.93309964121215</v>
      </c>
      <c r="KN383" s="147">
        <f t="shared" si="1086"/>
        <v>362.20916011743793</v>
      </c>
      <c r="KO383" s="147">
        <f t="shared" si="1087"/>
        <v>373.53366141345941</v>
      </c>
      <c r="KP383" s="147">
        <f t="shared" si="1088"/>
        <v>384.90545586852431</v>
      </c>
      <c r="KQ383" s="147">
        <f t="shared" si="1089"/>
        <v>396.32340361791501</v>
      </c>
      <c r="KR383" s="147">
        <f t="shared" si="1090"/>
        <v>407.78637632456702</v>
      </c>
      <c r="KS383" s="147">
        <f t="shared" si="1091"/>
        <v>419.29326057282219</v>
      </c>
      <c r="KT383" s="147">
        <f t="shared" si="1092"/>
        <v>430.842960924838</v>
      </c>
      <c r="KU383" s="147">
        <f t="shared" si="1093"/>
        <v>442.4344026442426</v>
      </c>
      <c r="KV383" s="147">
        <f t="shared" si="1094"/>
        <v>454.06653409513257</v>
      </c>
      <c r="KW383" s="147">
        <f t="shared" si="1095"/>
        <v>465.73832882743216</v>
      </c>
      <c r="KX383" s="147">
        <f t="shared" si="1096"/>
        <v>477.44878736202412</v>
      </c>
      <c r="KY383" s="147">
        <f t="shared" si="1097"/>
        <v>489.19693869092754</v>
      </c>
      <c r="KZ383" s="147">
        <f t="shared" si="1098"/>
        <v>500.9818415091882</v>
      </c>
      <c r="LA383" s="147">
        <f t="shared" si="1099"/>
        <v>512.80258519611311</v>
      </c>
      <c r="LB383" s="147">
        <f t="shared" si="1100"/>
        <v>524.65829056404777</v>
      </c>
      <c r="LC383" s="147">
        <f t="shared" si="1101"/>
        <v>536.54811039314131</v>
      </c>
      <c r="LD383" s="147">
        <f t="shared" si="1102"/>
        <v>548.47122977048775</v>
      </c>
      <c r="LE383" s="147">
        <f t="shared" si="1103"/>
        <v>560.42686625174065</v>
      </c>
      <c r="LF383" s="147">
        <f t="shared" si="1104"/>
        <v>572.41426986280624</v>
      </c>
      <c r="LG383" s="358">
        <f t="shared" si="1105"/>
        <v>584.43272295856195</v>
      </c>
      <c r="LH383" s="147">
        <f t="shared" si="1106"/>
        <v>596.48153995477549</v>
      </c>
      <c r="LI383" s="147">
        <f t="shared" si="1107"/>
        <v>608.56006694852999</v>
      </c>
      <c r="LJ383" s="147">
        <f t="shared" si="1108"/>
        <v>620.66768124152861</v>
      </c>
      <c r="LK383" s="147">
        <f t="shared" si="1109"/>
        <v>632.80379077968632</v>
      </c>
      <c r="LL383" s="147">
        <f t="shared" si="1110"/>
        <v>644.96783352143302</v>
      </c>
      <c r="LM383" s="147">
        <f t="shared" si="1111"/>
        <v>657.15927674616319</v>
      </c>
      <c r="LN383" s="147">
        <f t="shared" si="1112"/>
        <v>669.37761631330375</v>
      </c>
      <c r="LO383" s="147">
        <f t="shared" si="1113"/>
        <v>681.62237588152755</v>
      </c>
      <c r="LP383" s="147">
        <f t="shared" si="1114"/>
        <v>693.89310609672839</v>
      </c>
      <c r="LQ383" s="147">
        <f t="shared" si="1115"/>
        <v>706.18938375651703</v>
      </c>
      <c r="LR383" s="147">
        <f t="shared" si="1116"/>
        <v>718.51081095817358</v>
      </c>
      <c r="LS383" s="147">
        <f t="shared" si="1117"/>
        <v>730.85701423622356</v>
      </c>
      <c r="LT383" s="147">
        <f t="shared" si="1118"/>
        <v>743.22764369509207</v>
      </c>
      <c r="LU383" s="147">
        <f t="shared" si="1119"/>
        <v>755.62237214162406</v>
      </c>
      <c r="LV383" s="147">
        <f t="shared" si="1120"/>
        <v>768.04089422164566</v>
      </c>
      <c r="LW383" s="147">
        <f t="shared" si="1121"/>
        <v>780.48292556418323</v>
      </c>
      <c r="LX383" s="147">
        <f t="shared" si="1122"/>
        <v>792.94820193644136</v>
      </c>
      <c r="LY383" s="147">
        <f t="shared" si="1123"/>
        <v>805.43647841217944</v>
      </c>
      <c r="LZ383" s="147">
        <f t="shared" si="1124"/>
        <v>817.94752855570084</v>
      </c>
      <c r="MC383" s="267">
        <v>270</v>
      </c>
      <c r="MD383" s="273">
        <v>27000</v>
      </c>
      <c r="ME383" s="145">
        <f t="shared" si="1205"/>
        <v>2.5931597344860047E-2</v>
      </c>
      <c r="MF383" s="145">
        <f t="shared" si="1205"/>
        <v>5.1854568795685466E-2</v>
      </c>
      <c r="MG383" s="145">
        <f t="shared" si="1205"/>
        <v>7.7760326041040828E-2</v>
      </c>
      <c r="MH383" s="145">
        <f t="shared" si="1205"/>
        <v>0.10364035552455023</v>
      </c>
      <c r="MI383" s="145">
        <f t="shared" si="1205"/>
        <v>0.12948625480558637</v>
      </c>
      <c r="MJ383" s="145">
        <f t="shared" si="1205"/>
        <v>0.15528976772349601</v>
      </c>
      <c r="MK383" s="145">
        <f t="shared" si="1205"/>
        <v>0.18104281800477948</v>
      </c>
      <c r="ML383" s="145">
        <f t="shared" si="1205"/>
        <v>0.20673754098445143</v>
      </c>
      <c r="MM383" s="145">
        <f t="shared" si="1205"/>
        <v>0.23236631314947953</v>
      </c>
      <c r="MN383" s="145">
        <f t="shared" si="1205"/>
        <v>0.25792177925449189</v>
      </c>
      <c r="MO383" s="145">
        <f t="shared" si="1206"/>
        <v>0.2833968768048401</v>
      </c>
      <c r="MP383" s="145">
        <f t="shared" si="1206"/>
        <v>0.30878485774973885</v>
      </c>
      <c r="MQ383" s="145">
        <f t="shared" si="1206"/>
        <v>0.33407930727598373</v>
      </c>
      <c r="MR383" s="145">
        <f t="shared" si="1206"/>
        <v>0.35927415964041221</v>
      </c>
      <c r="MS383" s="145">
        <f t="shared" si="1206"/>
        <v>0.38436371102512218</v>
      </c>
      <c r="MT383" s="145">
        <f t="shared" si="1206"/>
        <v>0.40934262944262167</v>
      </c>
      <c r="MU383" s="145">
        <f t="shared" si="1206"/>
        <v>0.43420596175759657</v>
      </c>
      <c r="MV383" s="145">
        <f t="shared" si="1206"/>
        <v>0.45894913792747188</v>
      </c>
      <c r="MW383" s="145">
        <f t="shared" si="1206"/>
        <v>0.48356797259451495</v>
      </c>
      <c r="MX383" s="145">
        <f t="shared" si="1206"/>
        <v>0.50805866418805701</v>
      </c>
      <c r="MY383" s="145">
        <f t="shared" si="1207"/>
        <v>0.53241779171577697</v>
      </c>
      <c r="MZ383" s="145">
        <f t="shared" si="1207"/>
        <v>0.55664230943874082</v>
      </c>
      <c r="NA383" s="145">
        <f t="shared" si="1207"/>
        <v>0.58072953963533158</v>
      </c>
      <c r="NB383" s="145">
        <f t="shared" si="1207"/>
        <v>0.60467716366540247</v>
      </c>
      <c r="NC383" s="145">
        <f t="shared" si="1207"/>
        <v>0.62848321154777165</v>
      </c>
      <c r="ND383" s="145">
        <f t="shared" si="1207"/>
        <v>0.65214605026238148</v>
      </c>
      <c r="NE383" s="145">
        <f t="shared" si="1207"/>
        <v>0.6756643709832495</v>
      </c>
      <c r="NF383" s="145">
        <f t="shared" si="1207"/>
        <v>0.69903717544061461</v>
      </c>
      <c r="NG383" s="145">
        <f t="shared" si="1207"/>
        <v>0.72226376160046757</v>
      </c>
      <c r="NH383" s="145">
        <f t="shared" si="1207"/>
        <v>0.74534370883801682</v>
      </c>
      <c r="NI383" s="145">
        <f t="shared" si="1208"/>
        <v>0.76827686276843266</v>
      </c>
      <c r="NJ383" s="145">
        <f t="shared" si="1208"/>
        <v>0.79106331988442191</v>
      </c>
      <c r="NK383" s="145">
        <f t="shared" si="1208"/>
        <v>0.81370341213576602</v>
      </c>
      <c r="NL383" s="145">
        <f t="shared" si="1208"/>
        <v>0.8361976915714624</v>
      </c>
      <c r="NM383" s="145">
        <f t="shared" si="1208"/>
        <v>0.85854691515086223</v>
      </c>
      <c r="NN383" s="145">
        <f t="shared" si="1208"/>
        <v>0.88075202981613077</v>
      </c>
      <c r="NO383" s="145">
        <f t="shared" si="1208"/>
        <v>0.9028141579051574</v>
      </c>
      <c r="NP383" s="145">
        <f t="shared" si="1208"/>
        <v>0.92473458297129429</v>
      </c>
      <c r="NQ383" s="145">
        <f t="shared" si="1208"/>
        <v>0.94651473606457925</v>
      </c>
      <c r="NR383" s="145">
        <f t="shared" si="1208"/>
        <v>0.96815618251819968</v>
      </c>
      <c r="NS383" s="145">
        <f t="shared" si="1209"/>
        <v>0.98966060927397059</v>
      </c>
      <c r="NT383" s="145">
        <f t="shared" si="1209"/>
        <v>1.0110298127716784</v>
      </c>
      <c r="NU383" s="145">
        <f t="shared" si="1209"/>
        <v>1.032265687419023</v>
      </c>
      <c r="NV383" s="145">
        <f t="shared" si="1209"/>
        <v>1.0533702146518311</v>
      </c>
      <c r="NW383" s="145">
        <f t="shared" si="1209"/>
        <v>1.0743454525879514</v>
      </c>
      <c r="NX383" s="145">
        <f t="shared" si="1209"/>
        <v>1.0951935262728738</v>
      </c>
      <c r="NY383" s="145">
        <f t="shared" si="1209"/>
        <v>1.1159166185104876</v>
      </c>
      <c r="NZ383" s="145">
        <f t="shared" si="1209"/>
        <v>1.1365169612685286</v>
      </c>
      <c r="OA383" s="145">
        <f t="shared" si="1209"/>
        <v>1.1569968276450409</v>
      </c>
      <c r="OB383" s="145">
        <f t="shared" si="1209"/>
        <v>1.1773585243795568</v>
      </c>
      <c r="OC383" s="145">
        <f t="shared" si="1210"/>
        <v>1.1976043848906368</v>
      </c>
      <c r="OD383" s="145">
        <f t="shared" si="1210"/>
        <v>1.217736762819817</v>
      </c>
      <c r="OE383" s="145">
        <f t="shared" si="1210"/>
        <v>1.2377580260608194</v>
      </c>
      <c r="OF383" s="145">
        <f t="shared" si="1210"/>
        <v>1.2576705512521071</v>
      </c>
      <c r="OG383" s="145">
        <f t="shared" si="1210"/>
        <v>1.2774767187103924</v>
      </c>
      <c r="OH383" s="145">
        <f t="shared" si="1210"/>
        <v>1.297178907782462</v>
      </c>
      <c r="OI383" s="145">
        <f t="shared" si="1210"/>
        <v>1.3167794925927883</v>
      </c>
      <c r="OJ383" s="145">
        <f t="shared" si="1210"/>
        <v>1.3362808381645377</v>
      </c>
      <c r="OK383" s="145">
        <f t="shared" si="1210"/>
        <v>1.3556852968920698</v>
      </c>
      <c r="OL383" s="145">
        <f t="shared" si="1210"/>
        <v>1.3749952053434602</v>
      </c>
    </row>
    <row r="384" spans="55:402">
      <c r="BC384"/>
      <c r="BD384"/>
      <c r="BH384" s="173"/>
      <c r="BI384" s="182"/>
      <c r="BJ384" s="91">
        <f t="shared" si="1204"/>
        <v>0</v>
      </c>
      <c r="BK384" s="193">
        <f t="shared" si="1204"/>
        <v>0</v>
      </c>
      <c r="BL384" s="91">
        <f t="shared" si="1204"/>
        <v>288.14999999999998</v>
      </c>
      <c r="BM384" s="116">
        <f t="shared" si="1204"/>
        <v>0</v>
      </c>
      <c r="BN384" s="116"/>
      <c r="BO384" s="107"/>
      <c r="BP384" s="217">
        <v>28000</v>
      </c>
      <c r="BQ384" s="220">
        <v>8.5343999999999998</v>
      </c>
      <c r="BR384" s="284">
        <v>280</v>
      </c>
      <c r="BS384" s="113"/>
      <c r="BT384" s="104"/>
      <c r="BU384" s="256"/>
      <c r="BV384" s="213">
        <f t="shared" si="1193"/>
        <v>-40.473600000000403</v>
      </c>
      <c r="BW384" s="215">
        <f t="shared" si="1194"/>
        <v>232.67639999999957</v>
      </c>
      <c r="BX384" s="117"/>
      <c r="BY384" s="101">
        <f t="shared" si="1125"/>
        <v>594.40540452563926</v>
      </c>
      <c r="BZ384" s="113"/>
      <c r="CA384" s="141">
        <f t="shared" si="1195"/>
        <v>0.32501707056049545</v>
      </c>
      <c r="CB384" s="163">
        <f t="shared" si="1196"/>
        <v>0.40250609379381375</v>
      </c>
      <c r="CC384" s="159">
        <f t="shared" si="1197"/>
        <v>0.80748360229047234</v>
      </c>
      <c r="CD384" s="170"/>
      <c r="CH384" s="267">
        <v>289.39223644087031</v>
      </c>
      <c r="CI384" s="273">
        <v>29000</v>
      </c>
      <c r="CJ384" s="145">
        <f t="shared" si="945"/>
        <v>2.7118287493324289E-2</v>
      </c>
      <c r="CK384" s="145">
        <f t="shared" si="946"/>
        <v>5.4226275913414647E-2</v>
      </c>
      <c r="CL384" s="145">
        <f t="shared" si="947"/>
        <v>8.1313715412237628E-2</v>
      </c>
      <c r="CM384" s="145">
        <f t="shared" si="948"/>
        <v>0.10837045399848444</v>
      </c>
      <c r="CN384" s="145">
        <f t="shared" si="949"/>
        <v>0.13538648499462852</v>
      </c>
      <c r="CO384" s="145">
        <f t="shared" si="950"/>
        <v>0.16235199276673334</v>
      </c>
      <c r="CP384" s="145">
        <f t="shared" si="951"/>
        <v>0.18925739621216794</v>
      </c>
      <c r="CQ384" s="145">
        <f t="shared" si="952"/>
        <v>0.21609338954097393</v>
      </c>
      <c r="CR384" s="145">
        <f t="shared" si="953"/>
        <v>0.24285097994476373</v>
      </c>
      <c r="CS384" s="145">
        <f t="shared" si="954"/>
        <v>0.26952152181306754</v>
      </c>
      <c r="CT384" s="145">
        <f t="shared" si="955"/>
        <v>0.29609674722708484</v>
      </c>
      <c r="CU384" s="145">
        <f t="shared" si="956"/>
        <v>0.32256879253394843</v>
      </c>
      <c r="CV384" s="145">
        <f t="shared" si="957"/>
        <v>0.34893022087739173</v>
      </c>
      <c r="CW384" s="145">
        <f t="shared" si="958"/>
        <v>0.37517404063220028</v>
      </c>
      <c r="CX384" s="145">
        <f t="shared" si="959"/>
        <v>0.40129371975744937</v>
      </c>
      <c r="CY384" s="145">
        <f t="shared" si="960"/>
        <v>0.42728319614603472</v>
      </c>
      <c r="CZ384" s="145">
        <f t="shared" si="961"/>
        <v>0.45313688410399655</v>
      </c>
      <c r="DA384" s="145">
        <f t="shared" si="962"/>
        <v>0.47884967714189836</v>
      </c>
      <c r="DB384" s="145">
        <f t="shared" si="963"/>
        <v>0.50441694730125608</v>
      </c>
      <c r="DC384" s="145">
        <f t="shared" si="964"/>
        <v>0.52983454127168694</v>
      </c>
      <c r="DD384" s="145">
        <f t="shared" si="965"/>
        <v>0.55509877357878545</v>
      </c>
      <c r="DE384" s="145">
        <f t="shared" si="966"/>
        <v>0.58020641713949073</v>
      </c>
      <c r="DF384" s="145">
        <f t="shared" si="967"/>
        <v>0.60515469149084711</v>
      </c>
      <c r="DG384" s="145">
        <f t="shared" si="968"/>
        <v>0.62994124900067183</v>
      </c>
      <c r="DH384" s="145">
        <f t="shared" si="969"/>
        <v>0.65456415936525081</v>
      </c>
      <c r="DI384" s="145">
        <f t="shared" si="970"/>
        <v>0.67902189269070223</v>
      </c>
      <c r="DJ384" s="145">
        <f t="shared" si="971"/>
        <v>0.70331330144191762</v>
      </c>
      <c r="DK384" s="145">
        <f t="shared" si="972"/>
        <v>0.72743760152697168</v>
      </c>
      <c r="DL384" s="145">
        <f t="shared" si="973"/>
        <v>0.75139435276612365</v>
      </c>
      <c r="DM384" s="145">
        <f t="shared" si="974"/>
        <v>0.77518343897426734</v>
      </c>
      <c r="DN384" s="145">
        <f t="shared" si="975"/>
        <v>0.79880504786398721</v>
      </c>
      <c r="DO384" s="145">
        <f t="shared" si="976"/>
        <v>0.82225965095448761</v>
      </c>
      <c r="DP384" s="145">
        <f t="shared" si="977"/>
        <v>0.84554798364963735</v>
      </c>
      <c r="DQ384" s="145">
        <f t="shared" si="978"/>
        <v>0.86867102562682008</v>
      </c>
      <c r="DR384" s="145">
        <f t="shared" si="979"/>
        <v>0.89162998165769014</v>
      </c>
      <c r="DS384" s="145">
        <f t="shared" si="980"/>
        <v>0.91442626296221863</v>
      </c>
      <c r="DT384" s="145">
        <f t="shared" si="981"/>
        <v>0.93706146917922983</v>
      </c>
      <c r="DU384" s="145">
        <f t="shared" si="982"/>
        <v>0.95953737101963688</v>
      </c>
      <c r="DV384" s="145">
        <f t="shared" si="983"/>
        <v>0.9818558936532803</v>
      </c>
      <c r="DW384" s="145">
        <f t="shared" si="984"/>
        <v>1.0040191008664037</v>
      </c>
      <c r="DX384" s="145">
        <f t="shared" si="985"/>
        <v>1.0260291800144419</v>
      </c>
      <c r="DY384" s="145">
        <f t="shared" si="986"/>
        <v>1.0478884277840108</v>
      </c>
      <c r="DZ384" s="145">
        <f t="shared" si="987"/>
        <v>1.0695992367685259</v>
      </c>
      <c r="EA384" s="145">
        <f t="shared" si="988"/>
        <v>1.0911640828537903</v>
      </c>
      <c r="EB384" s="145">
        <f t="shared" si="989"/>
        <v>1.112585513403078</v>
      </c>
      <c r="EC384" s="145">
        <f t="shared" si="990"/>
        <v>1.1338661362255262</v>
      </c>
      <c r="ED384" s="145">
        <f t="shared" si="991"/>
        <v>1.1550086093069905</v>
      </c>
      <c r="EE384" s="145">
        <f t="shared" si="992"/>
        <v>1.1760156312788161</v>
      </c>
      <c r="EF384" s="145">
        <f t="shared" si="993"/>
        <v>1.196889932597077</v>
      </c>
      <c r="EG384" s="145">
        <f t="shared" si="994"/>
        <v>1.2176342674026841</v>
      </c>
      <c r="EH384" s="145">
        <f t="shared" si="995"/>
        <v>1.2382514060312626</v>
      </c>
      <c r="EI384" s="145">
        <f t="shared" si="996"/>
        <v>1.258744128140751</v>
      </c>
      <c r="EJ384" s="145">
        <f t="shared" si="997"/>
        <v>1.2791152164241637</v>
      </c>
      <c r="EK384" s="145">
        <f t="shared" si="998"/>
        <v>1.2993674508749093</v>
      </c>
      <c r="EL384" s="145">
        <f t="shared" si="999"/>
        <v>1.31950360357231</v>
      </c>
      <c r="EM384" s="145">
        <f t="shared" si="1000"/>
        <v>1.3395264339554644</v>
      </c>
      <c r="EN384" s="145">
        <f t="shared" si="1001"/>
        <v>1.3594386845544091</v>
      </c>
      <c r="EO384" s="145">
        <f t="shared" si="1002"/>
        <v>1.3792430771483901</v>
      </c>
      <c r="EP384" s="145">
        <f t="shared" si="1003"/>
        <v>1.3989423093221962</v>
      </c>
      <c r="EQ384" s="145">
        <f t="shared" si="1004"/>
        <v>1.4185390513926124</v>
      </c>
      <c r="ET384" s="267">
        <v>289.39223644087031</v>
      </c>
      <c r="EU384" s="273">
        <v>29000</v>
      </c>
      <c r="EV384" s="146">
        <f t="shared" si="1005"/>
        <v>230.72913071998869</v>
      </c>
      <c r="EW384" s="146">
        <f t="shared" si="1006"/>
        <v>230.8308713395642</v>
      </c>
      <c r="EX384" s="146">
        <f t="shared" si="1007"/>
        <v>231.00026765585059</v>
      </c>
      <c r="EY384" s="146">
        <f t="shared" si="1008"/>
        <v>231.23706405114498</v>
      </c>
      <c r="EZ384" s="146">
        <f t="shared" si="1009"/>
        <v>231.54090554840718</v>
      </c>
      <c r="FA384" s="146">
        <f t="shared" si="1010"/>
        <v>231.91134063943969</v>
      </c>
      <c r="FB384" s="146">
        <f t="shared" si="1011"/>
        <v>232.34782483802141</v>
      </c>
      <c r="FC384" s="146">
        <f t="shared" si="1012"/>
        <v>232.84972489907327</v>
      </c>
      <c r="FD384" s="146">
        <f t="shared" si="1013"/>
        <v>233.41632363541555</v>
      </c>
      <c r="FE384" s="146">
        <f t="shared" si="1014"/>
        <v>234.04682525606361</v>
      </c>
      <c r="FF384" s="146">
        <f t="shared" si="1015"/>
        <v>234.74036114441694</v>
      </c>
      <c r="FG384" s="146">
        <f t="shared" si="1016"/>
        <v>235.49599599120026</v>
      </c>
      <c r="FH384" s="146">
        <f t="shared" si="1017"/>
        <v>236.31273419556939</v>
      </c>
      <c r="FI384" s="146">
        <f t="shared" si="1018"/>
        <v>237.18952644832567</v>
      </c>
      <c r="FJ384" s="146">
        <f t="shared" si="1019"/>
        <v>238.1252764135198</v>
      </c>
      <c r="FK384" s="146">
        <f t="shared" si="1020"/>
        <v>239.11884742866971</v>
      </c>
      <c r="FL384" s="146">
        <f t="shared" si="1021"/>
        <v>240.16906914912025</v>
      </c>
      <c r="FM384" s="146">
        <f t="shared" si="1022"/>
        <v>241.27474406847804</v>
      </c>
      <c r="FN384" s="146">
        <f t="shared" si="1023"/>
        <v>242.43465385427959</v>
      </c>
      <c r="FO384" s="146">
        <f t="shared" si="1024"/>
        <v>243.64756544583216</v>
      </c>
      <c r="FP384" s="146">
        <f t="shared" si="1025"/>
        <v>244.91223686923598</v>
      </c>
      <c r="FQ384" s="146">
        <f t="shared" si="1026"/>
        <v>246.22742273273394</v>
      </c>
      <c r="FR384" s="146">
        <f t="shared" si="1027"/>
        <v>247.5918793735112</v>
      </c>
      <c r="FS384" s="146">
        <f t="shared" si="1028"/>
        <v>249.00436963472461</v>
      </c>
      <c r="FT384" s="146">
        <f t="shared" si="1029"/>
        <v>250.46366725872664</v>
      </c>
      <c r="FU384" s="146">
        <f t="shared" si="1030"/>
        <v>251.96856088905358</v>
      </c>
      <c r="FV384" s="146">
        <f t="shared" si="1031"/>
        <v>253.51785767969744</v>
      </c>
      <c r="FW384" s="146">
        <f t="shared" si="1032"/>
        <v>255.11038651543453</v>
      </c>
      <c r="FX384" s="146">
        <f t="shared" si="1033"/>
        <v>256.74500085150254</v>
      </c>
      <c r="FY384" s="146">
        <f t="shared" si="1034"/>
        <v>258.4205811847371</v>
      </c>
      <c r="FZ384" s="146">
        <f t="shared" si="1035"/>
        <v>260.13603717138164</v>
      </c>
      <c r="GA384" s="146">
        <f t="shared" si="1036"/>
        <v>261.89030940924414</v>
      </c>
      <c r="GB384" s="146">
        <f t="shared" si="1037"/>
        <v>263.68237090371662</v>
      </c>
      <c r="GC384" s="146">
        <f t="shared" si="1038"/>
        <v>265.51122823845304</v>
      </c>
      <c r="GD384" s="146">
        <f t="shared" si="1039"/>
        <v>267.37592247230407</v>
      </c>
      <c r="GE384" s="146">
        <f t="shared" si="1040"/>
        <v>269.27552978445226</v>
      </c>
      <c r="GF384" s="146">
        <f t="shared" si="1041"/>
        <v>271.20916188968869</v>
      </c>
      <c r="GG384" s="146">
        <f t="shared" si="1042"/>
        <v>273.17596624543614</v>
      </c>
      <c r="GH384" s="146">
        <f t="shared" si="1043"/>
        <v>275.17512607154703</v>
      </c>
      <c r="GI384" s="146">
        <f t="shared" si="1044"/>
        <v>277.20586020311617</v>
      </c>
      <c r="GJ384" s="355">
        <f t="shared" si="1045"/>
        <v>279.26742279560108</v>
      </c>
      <c r="GK384" s="146">
        <f t="shared" si="1046"/>
        <v>281.3591029004881</v>
      </c>
      <c r="GL384" s="146">
        <f t="shared" si="1047"/>
        <v>283.48022392860207</v>
      </c>
      <c r="GM384" s="146">
        <f t="shared" si="1048"/>
        <v>285.63014301697245</v>
      </c>
      <c r="GN384" s="146">
        <f t="shared" si="1049"/>
        <v>287.8082503139666</v>
      </c>
      <c r="GO384" s="146">
        <f t="shared" si="1050"/>
        <v>290.01396819619839</v>
      </c>
      <c r="GP384" s="146">
        <f t="shared" si="1051"/>
        <v>292.246750429538</v>
      </c>
      <c r="GQ384" s="146">
        <f t="shared" si="1052"/>
        <v>294.50608128540392</v>
      </c>
      <c r="GR384" s="146">
        <f t="shared" si="1053"/>
        <v>296.7914746224173</v>
      </c>
      <c r="GS384" s="146">
        <f t="shared" si="1054"/>
        <v>299.10247294245062</v>
      </c>
      <c r="GT384" s="146">
        <f t="shared" si="1055"/>
        <v>301.43864642911842</v>
      </c>
      <c r="GU384" s="146">
        <f t="shared" si="1056"/>
        <v>303.79959197583423</v>
      </c>
      <c r="GV384" s="146">
        <f t="shared" si="1057"/>
        <v>306.18493220969674</v>
      </c>
      <c r="GW384" s="146">
        <f t="shared" si="1058"/>
        <v>308.59431451667831</v>
      </c>
      <c r="GX384" s="146">
        <f t="shared" si="1059"/>
        <v>311.02741007286198</v>
      </c>
      <c r="GY384" s="146">
        <f t="shared" si="1060"/>
        <v>313.4839128858024</v>
      </c>
      <c r="GZ384" s="146">
        <f t="shared" si="1061"/>
        <v>315.96353884949167</v>
      </c>
      <c r="HA384" s="146">
        <f t="shared" si="1062"/>
        <v>318.46602481585381</v>
      </c>
      <c r="HB384" s="146">
        <f t="shared" si="1063"/>
        <v>320.9911276852107</v>
      </c>
      <c r="HC384" s="146">
        <f t="shared" si="1064"/>
        <v>323.53862351771556</v>
      </c>
      <c r="HF384" s="267">
        <v>279.42516484078345</v>
      </c>
      <c r="HG384" s="273">
        <v>28000</v>
      </c>
      <c r="HH384" s="146">
        <f t="shared" si="1126"/>
        <v>15.761123972307756</v>
      </c>
      <c r="HI384" s="146">
        <f t="shared" si="1127"/>
        <v>31.516643520968572</v>
      </c>
      <c r="HJ384" s="146">
        <f t="shared" si="1128"/>
        <v>47.260979793450161</v>
      </c>
      <c r="HK384" s="146">
        <f t="shared" si="1129"/>
        <v>62.988604786108489</v>
      </c>
      <c r="HL384" s="146">
        <f t="shared" si="1130"/>
        <v>78.694066041458242</v>
      </c>
      <c r="HM384" s="146">
        <f t="shared" si="1131"/>
        <v>94.372010490848766</v>
      </c>
      <c r="HN384" s="146">
        <f t="shared" si="1132"/>
        <v>110.01720718625788</v>
      </c>
      <c r="HO384" s="146">
        <f t="shared" si="1133"/>
        <v>125.62456868893612</v>
      </c>
      <c r="HP384" s="146">
        <f t="shared" si="1134"/>
        <v>141.18917090997707</v>
      </c>
      <c r="HQ384" s="146">
        <f t="shared" si="1135"/>
        <v>156.7062712293631</v>
      </c>
      <c r="HR384" s="146">
        <f t="shared" si="1136"/>
        <v>172.17132475337706</v>
      </c>
      <c r="HS384" s="146">
        <f t="shared" si="1137"/>
        <v>187.57999860537763</v>
      </c>
      <c r="HT384" s="146">
        <f t="shared" si="1138"/>
        <v>202.92818418002364</v>
      </c>
      <c r="HU384" s="146">
        <f t="shared" si="1139"/>
        <v>218.21200732576065</v>
      </c>
      <c r="HV384" s="146">
        <f t="shared" si="1140"/>
        <v>233.4278364535383</v>
      </c>
      <c r="HW384" s="146">
        <f t="shared" si="1141"/>
        <v>248.57228860063373</v>
      </c>
      <c r="HX384" s="146">
        <f t="shared" si="1142"/>
        <v>263.64223350649911</v>
      </c>
      <c r="HY384" s="146">
        <f t="shared" si="1143"/>
        <v>278.63479578233165</v>
      </c>
      <c r="HZ384" s="146">
        <f t="shared" si="1144"/>
        <v>293.54735527713166</v>
      </c>
      <c r="IA384" s="146">
        <f t="shared" si="1145"/>
        <v>308.37754576037952</v>
      </c>
      <c r="IB384" s="146">
        <f t="shared" si="1146"/>
        <v>323.12325205480869</v>
      </c>
      <c r="IC384" s="146">
        <f t="shared" si="1147"/>
        <v>337.78260576256969</v>
      </c>
      <c r="ID384" s="146">
        <f t="shared" si="1148"/>
        <v>352.35397973409817</v>
      </c>
      <c r="IE384" s="146">
        <f t="shared" si="1149"/>
        <v>366.83598143188414</v>
      </c>
      <c r="IF384" s="146">
        <f t="shared" si="1150"/>
        <v>381.22744534114099</v>
      </c>
      <c r="IG384" s="146">
        <f t="shared" si="1151"/>
        <v>395.52742457663265</v>
      </c>
      <c r="IH384" s="146">
        <f t="shared" si="1152"/>
        <v>409.73518182988363</v>
      </c>
      <c r="II384" s="146">
        <f t="shared" si="1153"/>
        <v>423.85017979424862</v>
      </c>
      <c r="IJ384" s="146">
        <f t="shared" si="1154"/>
        <v>437.87207119699877</v>
      </c>
      <c r="IK384" s="146">
        <f t="shared" si="1155"/>
        <v>451.80068855834025</v>
      </c>
      <c r="IL384" s="146">
        <f t="shared" si="1156"/>
        <v>465.63603378716567</v>
      </c>
      <c r="IM384" s="146">
        <f t="shared" si="1157"/>
        <v>479.37826771292015</v>
      </c>
      <c r="IN384" s="146">
        <f t="shared" si="1158"/>
        <v>493.02769964233113</v>
      </c>
      <c r="IO384" s="146">
        <f t="shared" si="1159"/>
        <v>506.58477701916308</v>
      </c>
      <c r="IP384" s="146">
        <f t="shared" si="1160"/>
        <v>520.0500752549359</v>
      </c>
      <c r="IQ384" s="146">
        <f t="shared" si="1161"/>
        <v>533.42428778859312</v>
      </c>
      <c r="IR384" s="146">
        <f t="shared" si="1162"/>
        <v>546.70821642383805</v>
      </c>
      <c r="IS384" s="146">
        <f t="shared" si="1163"/>
        <v>559.90276198406752</v>
      </c>
      <c r="IT384" s="146">
        <f t="shared" si="1164"/>
        <v>573.00891531682589</v>
      </c>
      <c r="IU384" s="146">
        <f t="shared" si="1165"/>
        <v>586.02774867234029</v>
      </c>
      <c r="IV384" s="355">
        <f t="shared" si="1166"/>
        <v>598.96040747406539</v>
      </c>
      <c r="IW384" s="146">
        <f t="shared" si="1167"/>
        <v>611.80810249328579</v>
      </c>
      <c r="IX384" s="146">
        <f t="shared" si="1168"/>
        <v>624.5721024345811</v>
      </c>
      <c r="IY384" s="146">
        <f t="shared" si="1169"/>
        <v>637.25372693441943</v>
      </c>
      <c r="IZ384" s="146">
        <f t="shared" si="1170"/>
        <v>649.85433997124539</v>
      </c>
      <c r="JA384" s="146">
        <f t="shared" si="1171"/>
        <v>662.37534368207002</v>
      </c>
      <c r="JB384" s="146">
        <f t="shared" si="1172"/>
        <v>674.81817257780801</v>
      </c>
      <c r="JC384" s="146">
        <f t="shared" si="1173"/>
        <v>687.18428814728418</v>
      </c>
      <c r="JD384" s="146">
        <f t="shared" si="1174"/>
        <v>699.4751738380163</v>
      </c>
      <c r="JE384" s="146">
        <f t="shared" si="1175"/>
        <v>711.69233040038455</v>
      </c>
      <c r="JF384" s="146">
        <f t="shared" si="1176"/>
        <v>723.83727158074123</v>
      </c>
      <c r="JG384" s="146">
        <f t="shared" si="1177"/>
        <v>735.91152014820818</v>
      </c>
      <c r="JH384" s="146">
        <f t="shared" si="1178"/>
        <v>747.91660423937685</v>
      </c>
      <c r="JI384" s="146">
        <f t="shared" si="1179"/>
        <v>759.85405400486673</v>
      </c>
      <c r="JJ384" s="146">
        <f t="shared" si="1180"/>
        <v>771.72539854158447</v>
      </c>
      <c r="JK384" s="146">
        <f t="shared" si="1181"/>
        <v>783.53216309461232</v>
      </c>
      <c r="JL384" s="146">
        <f t="shared" si="1182"/>
        <v>795.27586651287038</v>
      </c>
      <c r="JM384" s="146">
        <f t="shared" si="1183"/>
        <v>806.95801894301496</v>
      </c>
      <c r="JN384" s="146">
        <f t="shared" si="1184"/>
        <v>818.58011974647093</v>
      </c>
      <c r="JO384" s="146">
        <f t="shared" si="1185"/>
        <v>830.14365562495857</v>
      </c>
      <c r="JQ384" s="267">
        <v>289.39223644087031</v>
      </c>
      <c r="JR384" s="273">
        <v>29000</v>
      </c>
      <c r="JS384" s="147">
        <f t="shared" si="1065"/>
        <v>141.2144725845109</v>
      </c>
      <c r="JT384" s="147">
        <f t="shared" si="1066"/>
        <v>151.31621320408641</v>
      </c>
      <c r="JU384" s="147">
        <f t="shared" si="1067"/>
        <v>161.4856095203728</v>
      </c>
      <c r="JV384" s="147">
        <f t="shared" si="1068"/>
        <v>171.7224059156672</v>
      </c>
      <c r="JW384" s="147">
        <f t="shared" si="1069"/>
        <v>182.02624741292939</v>
      </c>
      <c r="JX384" s="147">
        <f t="shared" si="1070"/>
        <v>192.3966825039619</v>
      </c>
      <c r="JY384" s="147">
        <f t="shared" si="1071"/>
        <v>202.83316670254362</v>
      </c>
      <c r="JZ384" s="147">
        <f t="shared" si="1072"/>
        <v>213.33506676359548</v>
      </c>
      <c r="KA384" s="147">
        <f t="shared" si="1073"/>
        <v>223.90166549993774</v>
      </c>
      <c r="KB384" s="147">
        <f t="shared" si="1074"/>
        <v>234.5321671205858</v>
      </c>
      <c r="KC384" s="147">
        <f t="shared" si="1075"/>
        <v>245.22570300893912</v>
      </c>
      <c r="KD384" s="147">
        <f t="shared" si="1076"/>
        <v>255.98133785572244</v>
      </c>
      <c r="KE384" s="147">
        <f t="shared" si="1077"/>
        <v>266.7980760600916</v>
      </c>
      <c r="KF384" s="147">
        <f t="shared" si="1078"/>
        <v>277.67486831284782</v>
      </c>
      <c r="KG384" s="147">
        <f t="shared" si="1079"/>
        <v>288.61061827804201</v>
      </c>
      <c r="KH384" s="147">
        <f t="shared" si="1080"/>
        <v>299.60418929319189</v>
      </c>
      <c r="KI384" s="147">
        <f t="shared" si="1081"/>
        <v>310.6544110136424</v>
      </c>
      <c r="KJ384" s="147">
        <f t="shared" si="1082"/>
        <v>321.76008593300025</v>
      </c>
      <c r="KK384" s="147">
        <f t="shared" si="1083"/>
        <v>332.91999571880177</v>
      </c>
      <c r="KL384" s="147">
        <f t="shared" si="1084"/>
        <v>344.13290731035431</v>
      </c>
      <c r="KM384" s="147">
        <f t="shared" si="1085"/>
        <v>355.39757873375817</v>
      </c>
      <c r="KN384" s="147">
        <f t="shared" si="1086"/>
        <v>366.71276459725613</v>
      </c>
      <c r="KO384" s="147">
        <f t="shared" si="1087"/>
        <v>378.07722123803342</v>
      </c>
      <c r="KP384" s="147">
        <f t="shared" si="1088"/>
        <v>389.48971149924682</v>
      </c>
      <c r="KQ384" s="147">
        <f t="shared" si="1089"/>
        <v>400.94900912324886</v>
      </c>
      <c r="KR384" s="147">
        <f t="shared" si="1090"/>
        <v>412.45390275357579</v>
      </c>
      <c r="KS384" s="147">
        <f t="shared" si="1091"/>
        <v>424.00319954421963</v>
      </c>
      <c r="KT384" s="147">
        <f t="shared" si="1092"/>
        <v>435.59572837995671</v>
      </c>
      <c r="KU384" s="147">
        <f t="shared" si="1093"/>
        <v>447.23034271602472</v>
      </c>
      <c r="KV384" s="147">
        <f t="shared" si="1094"/>
        <v>458.90592304925929</v>
      </c>
      <c r="KW384" s="147">
        <f t="shared" si="1095"/>
        <v>470.62137903590383</v>
      </c>
      <c r="KX384" s="147">
        <f t="shared" si="1096"/>
        <v>482.37565127376632</v>
      </c>
      <c r="KY384" s="147">
        <f t="shared" si="1097"/>
        <v>494.1677127682388</v>
      </c>
      <c r="KZ384" s="147">
        <f t="shared" si="1098"/>
        <v>505.99657010297523</v>
      </c>
      <c r="LA384" s="147">
        <f t="shared" si="1099"/>
        <v>517.86126433682625</v>
      </c>
      <c r="LB384" s="147">
        <f t="shared" si="1100"/>
        <v>529.76087164897444</v>
      </c>
      <c r="LC384" s="147">
        <f t="shared" si="1101"/>
        <v>541.69450375421093</v>
      </c>
      <c r="LD384" s="147">
        <f t="shared" si="1102"/>
        <v>553.66130810995833</v>
      </c>
      <c r="LE384" s="147">
        <f t="shared" si="1103"/>
        <v>565.66046793606915</v>
      </c>
      <c r="LF384" s="147">
        <f t="shared" si="1104"/>
        <v>577.69120206763841</v>
      </c>
      <c r="LG384" s="358">
        <f t="shared" si="1105"/>
        <v>589.75276466012326</v>
      </c>
      <c r="LH384" s="147">
        <f t="shared" si="1106"/>
        <v>601.84444476501028</v>
      </c>
      <c r="LI384" s="147">
        <f t="shared" si="1107"/>
        <v>613.96556579312426</v>
      </c>
      <c r="LJ384" s="147">
        <f t="shared" si="1108"/>
        <v>626.11548488149469</v>
      </c>
      <c r="LK384" s="147">
        <f t="shared" si="1109"/>
        <v>638.29359217848878</v>
      </c>
      <c r="LL384" s="147">
        <f t="shared" si="1110"/>
        <v>650.49931006072052</v>
      </c>
      <c r="LM384" s="147">
        <f t="shared" si="1111"/>
        <v>662.73209229406018</v>
      </c>
      <c r="LN384" s="147">
        <f t="shared" si="1112"/>
        <v>674.99142314992605</v>
      </c>
      <c r="LO384" s="147">
        <f t="shared" si="1113"/>
        <v>687.27681648693942</v>
      </c>
      <c r="LP384" s="147">
        <f t="shared" si="1114"/>
        <v>699.5878148069728</v>
      </c>
      <c r="LQ384" s="147">
        <f t="shared" si="1115"/>
        <v>711.9239882936406</v>
      </c>
      <c r="LR384" s="147">
        <f t="shared" si="1116"/>
        <v>724.28493384035642</v>
      </c>
      <c r="LS384" s="147">
        <f t="shared" si="1117"/>
        <v>736.67027407421892</v>
      </c>
      <c r="LT384" s="147">
        <f t="shared" si="1118"/>
        <v>749.07965638120049</v>
      </c>
      <c r="LU384" s="147">
        <f t="shared" si="1119"/>
        <v>761.51275193738411</v>
      </c>
      <c r="LV384" s="147">
        <f t="shared" si="1120"/>
        <v>773.96925475032458</v>
      </c>
      <c r="LW384" s="147">
        <f t="shared" si="1121"/>
        <v>786.44888071401385</v>
      </c>
      <c r="LX384" s="147">
        <f t="shared" si="1122"/>
        <v>798.95136668037594</v>
      </c>
      <c r="LY384" s="147">
        <f t="shared" si="1123"/>
        <v>811.47646954973288</v>
      </c>
      <c r="LZ384" s="147">
        <f t="shared" si="1124"/>
        <v>824.02396538223775</v>
      </c>
      <c r="MC384" s="267">
        <v>280</v>
      </c>
      <c r="MD384" s="273">
        <v>28000</v>
      </c>
      <c r="ME384" s="145">
        <f t="shared" si="1205"/>
        <v>2.6515781741395506E-2</v>
      </c>
      <c r="MF384" s="145">
        <f t="shared" si="1205"/>
        <v>5.3022134861173062E-2</v>
      </c>
      <c r="MG384" s="145">
        <f t="shared" si="1205"/>
        <v>7.9509673757368393E-2</v>
      </c>
      <c r="MH384" s="145">
        <f t="shared" si="1205"/>
        <v>0.10596909837382126</v>
      </c>
      <c r="MI384" s="145">
        <f t="shared" si="1205"/>
        <v>0.13239123574971437</v>
      </c>
      <c r="MJ384" s="145">
        <f t="shared" si="1205"/>
        <v>0.1587670801313821</v>
      </c>
      <c r="MK384" s="145">
        <f t="shared" si="1205"/>
        <v>0.18508783121522301</v>
      </c>
      <c r="ML384" s="145">
        <f t="shared" si="1205"/>
        <v>0.21134493013095978</v>
      </c>
      <c r="MM384" s="145">
        <f t="shared" si="1205"/>
        <v>0.23753009282049181</v>
      </c>
      <c r="MN384" s="145">
        <f t="shared" si="1205"/>
        <v>0.26363534052053472</v>
      </c>
      <c r="MO384" s="145">
        <f t="shared" si="1206"/>
        <v>0.28965302711333368</v>
      </c>
      <c r="MP384" s="145">
        <f t="shared" si="1206"/>
        <v>0.31557586316879876</v>
      </c>
      <c r="MQ384" s="145">
        <f t="shared" si="1206"/>
        <v>0.34139693656044218</v>
      </c>
      <c r="MR384" s="145">
        <f t="shared" si="1206"/>
        <v>0.36710972959591964</v>
      </c>
      <c r="MS384" s="145">
        <f t="shared" si="1206"/>
        <v>0.39270813265875942</v>
      </c>
      <c r="MT384" s="145">
        <f t="shared" si="1206"/>
        <v>0.4181864544098568</v>
      </c>
      <c r="MU384" s="145">
        <f t="shared" si="1206"/>
        <v>0.44353942864449025</v>
      </c>
      <c r="MV384" s="145">
        <f t="shared" si="1206"/>
        <v>0.46876221794230499</v>
      </c>
      <c r="MW384" s="145">
        <f t="shared" si="1206"/>
        <v>0.49385041428315229</v>
      </c>
      <c r="MX384" s="145">
        <f t="shared" si="1206"/>
        <v>0.51880003683088627</v>
      </c>
      <c r="MY384" s="145">
        <f t="shared" si="1207"/>
        <v>0.54360752710967486</v>
      </c>
      <c r="MZ384" s="145">
        <f t="shared" si="1207"/>
        <v>0.56826974181389645</v>
      </c>
      <c r="NA384" s="145">
        <f t="shared" si="1207"/>
        <v>0.59278394350282126</v>
      </c>
      <c r="NB384" s="145">
        <f t="shared" si="1207"/>
        <v>0.61714778943612536</v>
      </c>
      <c r="NC384" s="145">
        <f t="shared" si="1207"/>
        <v>0.64135931880595309</v>
      </c>
      <c r="ND384" s="145">
        <f t="shared" si="1207"/>
        <v>0.66541693861663376</v>
      </c>
      <c r="NE384" s="145">
        <f t="shared" si="1207"/>
        <v>0.68931940845468875</v>
      </c>
      <c r="NF384" s="145">
        <f t="shared" si="1207"/>
        <v>0.71306582438041433</v>
      </c>
      <c r="NG384" s="145">
        <f t="shared" si="1207"/>
        <v>0.73665560215832704</v>
      </c>
      <c r="NH384" s="145">
        <f t="shared" si="1207"/>
        <v>0.76008846002821318</v>
      </c>
      <c r="NI384" s="145">
        <f t="shared" si="1208"/>
        <v>0.78336440120150486</v>
      </c>
      <c r="NJ384" s="145">
        <f t="shared" si="1208"/>
        <v>0.80648369625017857</v>
      </c>
      <c r="NK384" s="145">
        <f t="shared" si="1208"/>
        <v>0.82944686553748304</v>
      </c>
      <c r="NL384" s="145">
        <f t="shared" si="1208"/>
        <v>0.85225466182199205</v>
      </c>
      <c r="NM384" s="145">
        <f t="shared" si="1208"/>
        <v>0.87490805314927778</v>
      </c>
      <c r="NN384" s="145">
        <f t="shared" si="1208"/>
        <v>0.89740820612875882</v>
      </c>
      <c r="NO384" s="145">
        <f t="shared" si="1208"/>
        <v>0.91975646967768476</v>
      </c>
      <c r="NP384" s="145">
        <f t="shared" si="1208"/>
        <v>0.94195435929943083</v>
      </c>
      <c r="NQ384" s="145">
        <f t="shared" si="1208"/>
        <v>0.96400354194981008</v>
      </c>
      <c r="NR384" s="145">
        <f t="shared" si="1208"/>
        <v>0.98590582153272199</v>
      </c>
      <c r="NS384" s="145">
        <f t="shared" si="1209"/>
        <v>1.0076631250552999</v>
      </c>
      <c r="NT384" s="145">
        <f t="shared" si="1209"/>
        <v>1.0292774894628265</v>
      </c>
      <c r="NU384" s="145">
        <f t="shared" si="1209"/>
        <v>1.0507510491648644</v>
      </c>
      <c r="NV384" s="145">
        <f t="shared" si="1209"/>
        <v>1.0720860242564163</v>
      </c>
      <c r="NW384" s="145">
        <f t="shared" si="1209"/>
        <v>1.0932847094313631</v>
      </c>
      <c r="NX384" s="145">
        <f t="shared" si="1209"/>
        <v>1.114349463579783</v>
      </c>
      <c r="NY384" s="145">
        <f t="shared" si="1209"/>
        <v>1.1352827000561032</v>
      </c>
      <c r="NZ384" s="145">
        <f t="shared" si="1209"/>
        <v>1.1560868776011322</v>
      </c>
      <c r="OA384" s="145">
        <f t="shared" si="1209"/>
        <v>1.1767644918979618</v>
      </c>
      <c r="OB384" s="145">
        <f t="shared" si="1209"/>
        <v>1.1973180677392146</v>
      </c>
      <c r="OC384" s="145">
        <f t="shared" si="1210"/>
        <v>1.2177501517813321</v>
      </c>
      <c r="OD384" s="145">
        <f t="shared" si="1210"/>
        <v>1.2380633058602433</v>
      </c>
      <c r="OE384" s="145">
        <f t="shared" si="1210"/>
        <v>1.258260100841859</v>
      </c>
      <c r="OF384" s="145">
        <f t="shared" si="1210"/>
        <v>1.2783431109803964</v>
      </c>
      <c r="OG384" s="145">
        <f t="shared" si="1210"/>
        <v>1.2983149087573558</v>
      </c>
      <c r="OH384" s="145">
        <f t="shared" si="1210"/>
        <v>1.3181780601741067</v>
      </c>
      <c r="OI384" s="145">
        <f t="shared" si="1210"/>
        <v>1.3379351204714134</v>
      </c>
      <c r="OJ384" s="145">
        <f t="shared" si="1210"/>
        <v>1.3575886302497564</v>
      </c>
      <c r="OK384" s="145">
        <f t="shared" si="1210"/>
        <v>1.3771411119650445</v>
      </c>
      <c r="OL384" s="145">
        <f t="shared" si="1210"/>
        <v>1.3965950667750884</v>
      </c>
    </row>
    <row r="385" spans="55:402">
      <c r="BC385"/>
      <c r="BD385"/>
      <c r="BH385" s="173"/>
      <c r="BI385" s="182"/>
      <c r="BJ385" s="91">
        <f t="shared" si="1204"/>
        <v>0</v>
      </c>
      <c r="BK385" s="193">
        <f t="shared" si="1204"/>
        <v>0</v>
      </c>
      <c r="BL385" s="91">
        <f t="shared" si="1204"/>
        <v>288.14999999999998</v>
      </c>
      <c r="BM385" s="116">
        <f t="shared" si="1204"/>
        <v>0</v>
      </c>
      <c r="BN385" s="116"/>
      <c r="BO385" s="107"/>
      <c r="BP385" s="217">
        <v>29000</v>
      </c>
      <c r="BQ385" s="220">
        <v>8.8391999999999999</v>
      </c>
      <c r="BR385" s="284">
        <v>290</v>
      </c>
      <c r="BS385" s="113"/>
      <c r="BT385" s="104"/>
      <c r="BU385" s="256"/>
      <c r="BV385" s="213">
        <f t="shared" si="1193"/>
        <v>-42.454800000000404</v>
      </c>
      <c r="BW385" s="215">
        <f t="shared" si="1194"/>
        <v>230.69519999999957</v>
      </c>
      <c r="BX385" s="117"/>
      <c r="BY385" s="101">
        <f t="shared" si="1125"/>
        <v>591.86936399934677</v>
      </c>
      <c r="BZ385" s="113"/>
      <c r="CA385" s="141">
        <f t="shared" si="1195"/>
        <v>0.31073273897592857</v>
      </c>
      <c r="CB385" s="163">
        <f t="shared" si="1196"/>
        <v>0.38812094372103961</v>
      </c>
      <c r="CC385" s="159">
        <f t="shared" si="1197"/>
        <v>0.8006080166579892</v>
      </c>
      <c r="CD385" s="170"/>
      <c r="CH385" s="267">
        <v>299.35811691375193</v>
      </c>
      <c r="CI385" s="273">
        <v>30000</v>
      </c>
      <c r="CJ385" s="145">
        <f t="shared" si="945"/>
        <v>2.7739853689554176E-2</v>
      </c>
      <c r="CK385" s="145">
        <f t="shared" si="946"/>
        <v>5.5468464017346363E-2</v>
      </c>
      <c r="CL385" s="145">
        <f t="shared" si="947"/>
        <v>8.3174643932835426E-2</v>
      </c>
      <c r="CM385" s="145">
        <f t="shared" si="948"/>
        <v>0.11084731829365209</v>
      </c>
      <c r="CN385" s="145">
        <f t="shared" si="949"/>
        <v>0.13847557805048563</v>
      </c>
      <c r="CO385" s="145">
        <f t="shared" si="950"/>
        <v>0.16604873235747875</v>
      </c>
      <c r="CP385" s="145">
        <f t="shared" si="951"/>
        <v>0.19355635799342191</v>
      </c>
      <c r="CQ385" s="145">
        <f t="shared" si="952"/>
        <v>0.22098834554304045</v>
      </c>
      <c r="CR385" s="145">
        <f t="shared" si="953"/>
        <v>0.24833494186041535</v>
      </c>
      <c r="CS385" s="145">
        <f t="shared" si="954"/>
        <v>0.27558678841933903</v>
      </c>
      <c r="CT385" s="145">
        <f t="shared" si="955"/>
        <v>0.30273495524258143</v>
      </c>
      <c r="CU385" s="145">
        <f t="shared" si="956"/>
        <v>0.32977097019253016</v>
      </c>
      <c r="CV385" s="145">
        <f t="shared" si="957"/>
        <v>0.35668684349535362</v>
      </c>
      <c r="CW385" s="145">
        <f t="shared" si="958"/>
        <v>0.38347508745796322</v>
      </c>
      <c r="CX385" s="145">
        <f t="shared" si="959"/>
        <v>0.41012873141897321</v>
      </c>
      <c r="CY385" s="145">
        <f t="shared" si="960"/>
        <v>0.4366413320496359</v>
      </c>
      <c r="CZ385" s="145">
        <f t="shared" si="961"/>
        <v>0.46300697918684519</v>
      </c>
      <c r="DA385" s="145">
        <f t="shared" si="962"/>
        <v>0.48922029743708922</v>
      </c>
      <c r="DB385" s="145">
        <f t="shared" si="963"/>
        <v>0.51527644383646432</v>
      </c>
      <c r="DC385" s="145">
        <f t="shared" si="964"/>
        <v>0.54117110188812023</v>
      </c>
      <c r="DD385" s="145">
        <f t="shared" si="965"/>
        <v>0.56690047232411223</v>
      </c>
      <c r="DE385" s="145">
        <f t="shared" si="966"/>
        <v>0.59246126095506568</v>
      </c>
      <c r="DF385" s="145">
        <f t="shared" si="967"/>
        <v>0.61785066397805011</v>
      </c>
      <c r="DG385" s="145">
        <f t="shared" si="968"/>
        <v>0.64306635111248289</v>
      </c>
      <c r="DH385" s="145">
        <f t="shared" si="969"/>
        <v>0.66810644692602494</v>
      </c>
      <c r="DI385" s="145">
        <f t="shared" si="970"/>
        <v>0.69296951069892765</v>
      </c>
      <c r="DJ385" s="145">
        <f t="shared" si="971"/>
        <v>0.71765451515693257</v>
      </c>
      <c r="DK385" s="145">
        <f t="shared" si="972"/>
        <v>0.74216082438099673</v>
      </c>
      <c r="DL385" s="145">
        <f t="shared" si="973"/>
        <v>0.76648817117743206</v>
      </c>
      <c r="DM385" s="145">
        <f t="shared" si="974"/>
        <v>0.79063663416600882</v>
      </c>
      <c r="DN385" s="145">
        <f t="shared" si="975"/>
        <v>0.81460661481634722</v>
      </c>
      <c r="DO385" s="145">
        <f t="shared" si="976"/>
        <v>0.83839881463585431</v>
      </c>
      <c r="DP385" s="145">
        <f t="shared" si="977"/>
        <v>0.86201421268569556</v>
      </c>
      <c r="DQ385" s="145">
        <f t="shared" si="978"/>
        <v>0.88545404357545143</v>
      </c>
      <c r="DR385" s="145">
        <f t="shared" si="979"/>
        <v>0.90871977606277521</v>
      </c>
      <c r="DS385" s="145">
        <f t="shared" si="980"/>
        <v>0.93181309236134846</v>
      </c>
      <c r="DT385" s="145">
        <f t="shared" si="981"/>
        <v>0.95473586823947809</v>
      </c>
      <c r="DU385" s="145">
        <f t="shared" si="982"/>
        <v>0.97749015397237926</v>
      </c>
      <c r="DV385" s="145">
        <f t="shared" si="983"/>
        <v>1.0000781561939915</v>
      </c>
      <c r="DW385" s="145">
        <f t="shared" si="984"/>
        <v>1.0225022206788303</v>
      </c>
      <c r="DX385" s="145">
        <f t="shared" si="985"/>
        <v>1.0447648160708967</v>
      </c>
      <c r="DY385" s="145">
        <f t="shared" si="986"/>
        <v>1.0668685185650741</v>
      </c>
      <c r="DZ385" s="145">
        <f t="shared" si="987"/>
        <v>1.0888159975364415</v>
      </c>
      <c r="EA385" s="145">
        <f t="shared" si="988"/>
        <v>1.1106100021045584</v>
      </c>
      <c r="EB385" s="145">
        <f t="shared" si="989"/>
        <v>1.1322533486128432</v>
      </c>
      <c r="EC385" s="145">
        <f t="shared" si="990"/>
        <v>1.1537489089975388</v>
      </c>
      <c r="ED385" s="145">
        <f t="shared" si="991"/>
        <v>1.1750996000162677</v>
      </c>
      <c r="EE385" s="145">
        <f t="shared" si="992"/>
        <v>1.1963083733027873</v>
      </c>
      <c r="EF385" s="145">
        <f t="shared" si="993"/>
        <v>1.2173782062120158</v>
      </c>
      <c r="EG385" s="145">
        <f t="shared" si="994"/>
        <v>1.2383120934176874</v>
      </c>
      <c r="EH385" s="145">
        <f t="shared" si="995"/>
        <v>1.2591130392239498</v>
      </c>
      <c r="EI385" s="145">
        <f t="shared" si="996"/>
        <v>1.279784050551763</v>
      </c>
      <c r="EJ385" s="145">
        <f t="shared" si="997"/>
        <v>1.3003281305609544</v>
      </c>
      <c r="EK385" s="145">
        <f t="shared" si="998"/>
        <v>1.3207482728692277</v>
      </c>
      <c r="EL385" s="145">
        <f t="shared" si="999"/>
        <v>1.3410474563301702</v>
      </c>
      <c r="EM385" s="145">
        <f t="shared" si="1000"/>
        <v>1.3612286403332876</v>
      </c>
      <c r="EN385" s="145">
        <f t="shared" si="1001"/>
        <v>1.3812947605903581</v>
      </c>
      <c r="EO385" s="145">
        <f t="shared" si="1002"/>
        <v>1.4012487253736954</v>
      </c>
      <c r="EP385" s="145">
        <f t="shared" si="1003"/>
        <v>1.4210934121734746</v>
      </c>
      <c r="EQ385" s="145">
        <f t="shared" si="1004"/>
        <v>1.4408316647427439</v>
      </c>
      <c r="ET385" s="267">
        <v>299.35811691375193</v>
      </c>
      <c r="EU385" s="273">
        <v>30000</v>
      </c>
      <c r="EV385" s="146">
        <f t="shared" si="1005"/>
        <v>228.7491990609376</v>
      </c>
      <c r="EW385" s="146">
        <f t="shared" si="1006"/>
        <v>228.85473918279123</v>
      </c>
      <c r="EX385" s="146">
        <f t="shared" si="1007"/>
        <v>229.03044966899145</v>
      </c>
      <c r="EY385" s="146">
        <f t="shared" si="1008"/>
        <v>229.27604763743804</v>
      </c>
      <c r="EZ385" s="146">
        <f t="shared" si="1009"/>
        <v>229.59114040802842</v>
      </c>
      <c r="FA385" s="146">
        <f t="shared" si="1010"/>
        <v>229.97522878471941</v>
      </c>
      <c r="FB385" s="146">
        <f t="shared" si="1011"/>
        <v>230.42771117391601</v>
      </c>
      <c r="FC385" s="146">
        <f t="shared" si="1012"/>
        <v>230.94788846750035</v>
      </c>
      <c r="FD385" s="146">
        <f t="shared" si="1013"/>
        <v>231.53496960745576</v>
      </c>
      <c r="FE385" s="146">
        <f t="shared" si="1014"/>
        <v>232.18807774010961</v>
      </c>
      <c r="FF385" s="146">
        <f t="shared" si="1015"/>
        <v>232.90625686163906</v>
      </c>
      <c r="FG385" s="146">
        <f t="shared" si="1016"/>
        <v>233.68847885273533</v>
      </c>
      <c r="FH385" s="146">
        <f t="shared" si="1017"/>
        <v>234.53365079913098</v>
      </c>
      <c r="FI385" s="146">
        <f t="shared" si="1018"/>
        <v>235.44062249593793</v>
      </c>
      <c r="FJ385" s="146">
        <f t="shared" si="1019"/>
        <v>236.40819403719155</v>
      </c>
      <c r="FK385" s="146">
        <f t="shared" si="1020"/>
        <v>237.43512339737316</v>
      </c>
      <c r="FL385" s="146">
        <f t="shared" si="1021"/>
        <v>238.52013391865708</v>
      </c>
      <c r="FM385" s="146">
        <f t="shared" si="1022"/>
        <v>239.66192162587151</v>
      </c>
      <c r="FN385" s="146">
        <f t="shared" si="1023"/>
        <v>240.85916230029525</v>
      </c>
      <c r="FO385" s="146">
        <f t="shared" si="1024"/>
        <v>242.11051825312177</v>
      </c>
      <c r="FP385" s="146">
        <f t="shared" si="1025"/>
        <v>243.41464474935131</v>
      </c>
      <c r="FQ385" s="146">
        <f t="shared" si="1026"/>
        <v>244.77019604277058</v>
      </c>
      <c r="FR385" s="146">
        <f t="shared" si="1027"/>
        <v>246.17583099225894</v>
      </c>
      <c r="FS385" s="146">
        <f t="shared" si="1028"/>
        <v>247.63021823874996</v>
      </c>
      <c r="FT385" s="146">
        <f t="shared" si="1029"/>
        <v>249.13204093058701</v>
      </c>
      <c r="FU385" s="146">
        <f t="shared" si="1030"/>
        <v>250.68000099264438</v>
      </c>
      <c r="FV385" s="146">
        <f t="shared" si="1031"/>
        <v>252.27282294135179</v>
      </c>
      <c r="FW385" s="146">
        <f t="shared" si="1032"/>
        <v>253.90925725363596</v>
      </c>
      <c r="FX385" s="146">
        <f t="shared" si="1033"/>
        <v>255.58808330274809</v>
      </c>
      <c r="FY385" s="146">
        <f t="shared" si="1034"/>
        <v>257.30811187803602</v>
      </c>
      <c r="FZ385" s="146">
        <f t="shared" si="1035"/>
        <v>259.06818730894537</v>
      </c>
      <c r="GA385" s="146">
        <f t="shared" si="1036"/>
        <v>260.86718921599169</v>
      </c>
      <c r="GB385" s="146">
        <f t="shared" si="1037"/>
        <v>262.70403391317916</v>
      </c>
      <c r="GC385" s="146">
        <f t="shared" si="1038"/>
        <v>264.5776754874322</v>
      </c>
      <c r="GD385" s="146">
        <f t="shared" si="1039"/>
        <v>266.48710658115016</v>
      </c>
      <c r="GE385" s="146">
        <f t="shared" si="1040"/>
        <v>268.43135890404085</v>
      </c>
      <c r="GF385" s="146">
        <f t="shared" si="1041"/>
        <v>270.40950350004891</v>
      </c>
      <c r="GG385" s="146">
        <f t="shared" si="1042"/>
        <v>272.42065079450873</v>
      </c>
      <c r="GH385" s="146">
        <f t="shared" si="1043"/>
        <v>274.46395044571534</v>
      </c>
      <c r="GI385" s="146">
        <f t="shared" si="1044"/>
        <v>276.53859102396325</v>
      </c>
      <c r="GJ385" s="355">
        <f t="shared" si="1045"/>
        <v>278.64379953980819</v>
      </c>
      <c r="GK385" s="146">
        <f t="shared" si="1046"/>
        <v>280.77884084192544</v>
      </c>
      <c r="GL385" s="146">
        <f t="shared" si="1047"/>
        <v>282.94301690348459</v>
      </c>
      <c r="GM385" s="146">
        <f t="shared" si="1048"/>
        <v>285.13566601448861</v>
      </c>
      <c r="GN385" s="146">
        <f t="shared" si="1049"/>
        <v>287.35616189606083</v>
      </c>
      <c r="GO385" s="146">
        <f t="shared" si="1050"/>
        <v>289.60391275122055</v>
      </c>
      <c r="GP385" s="146">
        <f t="shared" si="1051"/>
        <v>291.87836026529214</v>
      </c>
      <c r="GQ385" s="146">
        <f t="shared" si="1052"/>
        <v>294.17897856775835</v>
      </c>
      <c r="GR385" s="146">
        <f t="shared" si="1053"/>
        <v>296.50527316610061</v>
      </c>
      <c r="GS385" s="146">
        <f t="shared" si="1054"/>
        <v>298.85677986097699</v>
      </c>
      <c r="GT385" s="146">
        <f t="shared" si="1055"/>
        <v>301.23306365097903</v>
      </c>
      <c r="GU385" s="146">
        <f t="shared" si="1056"/>
        <v>303.63371763417933</v>
      </c>
      <c r="GV385" s="146">
        <f t="shared" si="1057"/>
        <v>306.05836191273278</v>
      </c>
      <c r="GW385" s="146">
        <f t="shared" si="1058"/>
        <v>308.50664250592973</v>
      </c>
      <c r="GX385" s="146">
        <f t="shared" si="1059"/>
        <v>310.97823027631256</v>
      </c>
      <c r="GY385" s="146">
        <f t="shared" si="1060"/>
        <v>313.47281987274846</v>
      </c>
      <c r="GZ385" s="146">
        <f t="shared" si="1061"/>
        <v>315.99012869371944</v>
      </c>
      <c r="HA385" s="146">
        <f t="shared" si="1062"/>
        <v>318.52989587350305</v>
      </c>
      <c r="HB385" s="146">
        <f t="shared" si="1063"/>
        <v>321.09188129341959</v>
      </c>
      <c r="HC385" s="146">
        <f t="shared" si="1064"/>
        <v>323.67586461985388</v>
      </c>
      <c r="HF385" s="267">
        <v>289.39223644087031</v>
      </c>
      <c r="HG385" s="273">
        <v>29000</v>
      </c>
      <c r="HH385" s="146">
        <f t="shared" si="1126"/>
        <v>16.050483571425286</v>
      </c>
      <c r="HI385" s="146">
        <f t="shared" si="1127"/>
        <v>32.094871436925821</v>
      </c>
      <c r="HJ385" s="146">
        <f t="shared" si="1128"/>
        <v>48.12709702546497</v>
      </c>
      <c r="HK385" s="146">
        <f t="shared" si="1129"/>
        <v>64.141151684403454</v>
      </c>
      <c r="HL385" s="146">
        <f t="shared" si="1130"/>
        <v>80.131112767877894</v>
      </c>
      <c r="HM385" s="146">
        <f t="shared" si="1131"/>
        <v>96.091170702873015</v>
      </c>
      <c r="HN385" s="146">
        <f t="shared" si="1132"/>
        <v>112.01565472826822</v>
      </c>
      <c r="HO385" s="146">
        <f t="shared" si="1133"/>
        <v>127.89905703207933</v>
      </c>
      <c r="HP385" s="146">
        <f t="shared" si="1134"/>
        <v>143.73605504652542</v>
      </c>
      <c r="HQ385" s="146">
        <f t="shared" si="1135"/>
        <v>159.52153169963637</v>
      </c>
      <c r="HR385" s="146">
        <f t="shared" si="1136"/>
        <v>175.25059346357006</v>
      </c>
      <c r="HS385" s="146">
        <f t="shared" si="1137"/>
        <v>190.91858608310531</v>
      </c>
      <c r="HT385" s="146">
        <f t="shared" si="1138"/>
        <v>206.52110791085343</v>
      </c>
      <c r="HU385" s="146">
        <f t="shared" si="1139"/>
        <v>222.05402081804547</v>
      </c>
      <c r="HV385" s="146">
        <f t="shared" si="1140"/>
        <v>237.51345868977367</v>
      </c>
      <c r="HW385" s="146">
        <f t="shared" si="1141"/>
        <v>252.89583355056172</v>
      </c>
      <c r="HX385" s="146">
        <f t="shared" si="1142"/>
        <v>268.19783939927817</v>
      </c>
      <c r="HY385" s="146">
        <f t="shared" si="1143"/>
        <v>283.41645386126794</v>
      </c>
      <c r="HZ385" s="146">
        <f t="shared" si="1144"/>
        <v>298.54893778968648</v>
      </c>
      <c r="IA385" s="146">
        <f t="shared" si="1145"/>
        <v>313.59283296735902</v>
      </c>
      <c r="IB385" s="146">
        <f t="shared" si="1146"/>
        <v>328.54595807489312</v>
      </c>
      <c r="IC385" s="146">
        <f t="shared" si="1147"/>
        <v>343.40640310069006</v>
      </c>
      <c r="ID385" s="146">
        <f t="shared" si="1148"/>
        <v>358.17252237390858</v>
      </c>
      <c r="IE385" s="146">
        <f t="shared" si="1149"/>
        <v>372.84292640298179</v>
      </c>
      <c r="IF385" s="146">
        <f t="shared" si="1150"/>
        <v>387.41647270027806</v>
      </c>
      <c r="IG385" s="146">
        <f t="shared" si="1151"/>
        <v>401.89225576847861</v>
      </c>
      <c r="IH385" s="146">
        <f t="shared" si="1152"/>
        <v>416.26959641670862</v>
      </c>
      <c r="II385" s="146">
        <f t="shared" si="1153"/>
        <v>430.548030564979</v>
      </c>
      <c r="IJ385" s="146">
        <f t="shared" si="1154"/>
        <v>444.72729768438643</v>
      </c>
      <c r="IK385" s="146">
        <f t="shared" si="1155"/>
        <v>458.80732900852604</v>
      </c>
      <c r="IL385" s="146">
        <f t="shared" si="1156"/>
        <v>472.78823563872589</v>
      </c>
      <c r="IM385" s="146">
        <f t="shared" si="1157"/>
        <v>486.67029665275743</v>
      </c>
      <c r="IN385" s="146">
        <f t="shared" si="1158"/>
        <v>500.45394731364092</v>
      </c>
      <c r="IO385" s="146">
        <f t="shared" si="1159"/>
        <v>514.13976746240621</v>
      </c>
      <c r="IP385" s="146">
        <f t="shared" si="1160"/>
        <v>527.72847016648632</v>
      </c>
      <c r="IQ385" s="146">
        <f t="shared" si="1161"/>
        <v>541.22089068374771</v>
      </c>
      <c r="IR385" s="146">
        <f t="shared" si="1162"/>
        <v>554.61797579140421</v>
      </c>
      <c r="IS385" s="146">
        <f t="shared" si="1163"/>
        <v>567.92077351899775</v>
      </c>
      <c r="IT385" s="146">
        <f t="shared" si="1164"/>
        <v>581.13042331557722</v>
      </c>
      <c r="IU385" s="146">
        <f t="shared" si="1165"/>
        <v>594.24814667299438</v>
      </c>
      <c r="IV385" s="355">
        <f t="shared" si="1166"/>
        <v>607.27523821991895</v>
      </c>
      <c r="IW385" s="146">
        <f t="shared" si="1167"/>
        <v>620.21305729479786</v>
      </c>
      <c r="IX385" s="146">
        <f t="shared" si="1168"/>
        <v>633.06302000037408</v>
      </c>
      <c r="IY385" s="146">
        <f t="shared" si="1169"/>
        <v>645.82659173760339</v>
      </c>
      <c r="IZ385" s="146">
        <f t="shared" si="1170"/>
        <v>658.50528021276648</v>
      </c>
      <c r="JA385" s="146">
        <f t="shared" si="1171"/>
        <v>671.10062890819893</v>
      </c>
      <c r="JB385" s="146">
        <f t="shared" si="1172"/>
        <v>683.61421100429845</v>
      </c>
      <c r="JC385" s="146">
        <f t="shared" si="1173"/>
        <v>696.04762373828316</v>
      </c>
      <c r="JD385" s="146">
        <f t="shared" si="1174"/>
        <v>708.402483183453</v>
      </c>
      <c r="JE385" s="146">
        <f t="shared" si="1175"/>
        <v>720.68041943143714</v>
      </c>
      <c r="JF385" s="146">
        <f t="shared" si="1176"/>
        <v>732.88307215902034</v>
      </c>
      <c r="JG385" s="146">
        <f t="shared" si="1177"/>
        <v>745.0120865605785</v>
      </c>
      <c r="JH385" s="146">
        <f t="shared" si="1178"/>
        <v>757.06910962685663</v>
      </c>
      <c r="JI385" s="146">
        <f t="shared" si="1179"/>
        <v>769.05578675078505</v>
      </c>
      <c r="JJ385" s="146">
        <f t="shared" si="1180"/>
        <v>780.97375864118931</v>
      </c>
      <c r="JK385" s="146">
        <f t="shared" si="1181"/>
        <v>792.82465852553378</v>
      </c>
      <c r="JL385" s="146">
        <f t="shared" si="1182"/>
        <v>804.61010962332671</v>
      </c>
      <c r="JM385" s="146">
        <f t="shared" si="1183"/>
        <v>816.33172287231969</v>
      </c>
      <c r="JN385" s="146">
        <f t="shared" si="1184"/>
        <v>827.9910948903057</v>
      </c>
      <c r="JO385" s="146">
        <f t="shared" si="1185"/>
        <v>839.58980615598216</v>
      </c>
      <c r="JQ385" s="267">
        <v>299.35811691375193</v>
      </c>
      <c r="JR385" s="273">
        <v>30000</v>
      </c>
      <c r="JS385" s="147">
        <f t="shared" si="1065"/>
        <v>145.21406920918878</v>
      </c>
      <c r="JT385" s="147">
        <f t="shared" si="1066"/>
        <v>155.31960933104241</v>
      </c>
      <c r="JU385" s="147">
        <f t="shared" si="1067"/>
        <v>165.49531981724263</v>
      </c>
      <c r="JV385" s="147">
        <f t="shared" si="1068"/>
        <v>175.74091778568922</v>
      </c>
      <c r="JW385" s="147">
        <f t="shared" si="1069"/>
        <v>186.0560105562796</v>
      </c>
      <c r="JX385" s="147">
        <f t="shared" si="1070"/>
        <v>196.44009893297059</v>
      </c>
      <c r="JY385" s="147">
        <f t="shared" si="1071"/>
        <v>206.89258132216719</v>
      </c>
      <c r="JZ385" s="147">
        <f t="shared" si="1072"/>
        <v>217.41275861575153</v>
      </c>
      <c r="KA385" s="147">
        <f t="shared" si="1073"/>
        <v>227.99983975570694</v>
      </c>
      <c r="KB385" s="147">
        <f t="shared" si="1074"/>
        <v>238.65294788836079</v>
      </c>
      <c r="KC385" s="147">
        <f t="shared" si="1075"/>
        <v>249.37112700989024</v>
      </c>
      <c r="KD385" s="147">
        <f t="shared" si="1076"/>
        <v>260.15334900098651</v>
      </c>
      <c r="KE385" s="147">
        <f t="shared" si="1077"/>
        <v>270.99852094738219</v>
      </c>
      <c r="KF385" s="147">
        <f t="shared" si="1078"/>
        <v>281.90549264418911</v>
      </c>
      <c r="KG385" s="147">
        <f t="shared" si="1079"/>
        <v>292.87306418544273</v>
      </c>
      <c r="KH385" s="147">
        <f t="shared" si="1080"/>
        <v>303.89999354562434</v>
      </c>
      <c r="KI385" s="147">
        <f t="shared" si="1081"/>
        <v>314.98500406690823</v>
      </c>
      <c r="KJ385" s="147">
        <f t="shared" si="1082"/>
        <v>326.12679177412269</v>
      </c>
      <c r="KK385" s="147">
        <f t="shared" si="1083"/>
        <v>337.3240324485464</v>
      </c>
      <c r="KL385" s="147">
        <f t="shared" si="1084"/>
        <v>348.57538840137295</v>
      </c>
      <c r="KM385" s="147">
        <f t="shared" si="1085"/>
        <v>359.87951489760246</v>
      </c>
      <c r="KN385" s="147">
        <f t="shared" si="1086"/>
        <v>371.23506619102176</v>
      </c>
      <c r="KO385" s="147">
        <f t="shared" si="1087"/>
        <v>382.64070114051015</v>
      </c>
      <c r="KP385" s="147">
        <f t="shared" si="1088"/>
        <v>394.09508838700117</v>
      </c>
      <c r="KQ385" s="147">
        <f t="shared" si="1089"/>
        <v>405.59691107883816</v>
      </c>
      <c r="KR385" s="147">
        <f t="shared" si="1090"/>
        <v>417.14487114089559</v>
      </c>
      <c r="KS385" s="147">
        <f t="shared" si="1091"/>
        <v>428.737693089603</v>
      </c>
      <c r="KT385" s="147">
        <f t="shared" si="1092"/>
        <v>440.37412740188711</v>
      </c>
      <c r="KU385" s="147">
        <f t="shared" si="1093"/>
        <v>452.05295345099927</v>
      </c>
      <c r="KV385" s="147">
        <f t="shared" si="1094"/>
        <v>463.7729820262872</v>
      </c>
      <c r="KW385" s="147">
        <f t="shared" si="1095"/>
        <v>475.53305745719655</v>
      </c>
      <c r="KX385" s="147">
        <f t="shared" si="1096"/>
        <v>487.33205936424287</v>
      </c>
      <c r="KY385" s="147">
        <f t="shared" si="1097"/>
        <v>499.16890406143034</v>
      </c>
      <c r="KZ385" s="147">
        <f t="shared" si="1098"/>
        <v>511.04254563568338</v>
      </c>
      <c r="LA385" s="147">
        <f t="shared" si="1099"/>
        <v>522.95197672940139</v>
      </c>
      <c r="LB385" s="147">
        <f t="shared" si="1100"/>
        <v>534.89622905229203</v>
      </c>
      <c r="LC385" s="147">
        <f t="shared" si="1101"/>
        <v>546.87437364830009</v>
      </c>
      <c r="LD385" s="147">
        <f t="shared" si="1102"/>
        <v>558.88552094275997</v>
      </c>
      <c r="LE385" s="147">
        <f t="shared" si="1103"/>
        <v>570.92882059396652</v>
      </c>
      <c r="LF385" s="147">
        <f t="shared" si="1104"/>
        <v>583.00346117221443</v>
      </c>
      <c r="LG385" s="358">
        <f t="shared" si="1105"/>
        <v>595.10866968805931</v>
      </c>
      <c r="LH385" s="147">
        <f t="shared" si="1106"/>
        <v>607.24371099017662</v>
      </c>
      <c r="LI385" s="147">
        <f t="shared" si="1107"/>
        <v>619.40788705173577</v>
      </c>
      <c r="LJ385" s="147">
        <f t="shared" si="1108"/>
        <v>631.60053616273979</v>
      </c>
      <c r="LK385" s="147">
        <f t="shared" si="1109"/>
        <v>643.82103204431201</v>
      </c>
      <c r="LL385" s="147">
        <f t="shared" si="1110"/>
        <v>656.06878289947167</v>
      </c>
      <c r="LM385" s="147">
        <f t="shared" si="1111"/>
        <v>668.34323041354332</v>
      </c>
      <c r="LN385" s="147">
        <f t="shared" si="1112"/>
        <v>680.64384871600953</v>
      </c>
      <c r="LO385" s="147">
        <f t="shared" si="1113"/>
        <v>692.97014331435184</v>
      </c>
      <c r="LP385" s="147">
        <f t="shared" si="1114"/>
        <v>705.32165000922816</v>
      </c>
      <c r="LQ385" s="147">
        <f t="shared" si="1115"/>
        <v>717.69793379923021</v>
      </c>
      <c r="LR385" s="147">
        <f t="shared" si="1116"/>
        <v>730.09858778243051</v>
      </c>
      <c r="LS385" s="147">
        <f t="shared" si="1117"/>
        <v>742.5232320609839</v>
      </c>
      <c r="LT385" s="147">
        <f t="shared" si="1118"/>
        <v>754.97151265418097</v>
      </c>
      <c r="LU385" s="147">
        <f t="shared" si="1119"/>
        <v>767.44310042456368</v>
      </c>
      <c r="LV385" s="147">
        <f t="shared" si="1120"/>
        <v>779.93769002099964</v>
      </c>
      <c r="LW385" s="147">
        <f t="shared" si="1121"/>
        <v>792.45499884197056</v>
      </c>
      <c r="LX385" s="147">
        <f t="shared" si="1122"/>
        <v>804.99476602175423</v>
      </c>
      <c r="LY385" s="147">
        <f t="shared" si="1123"/>
        <v>817.55675144167071</v>
      </c>
      <c r="LZ385" s="147">
        <f t="shared" si="1124"/>
        <v>830.14073476810506</v>
      </c>
      <c r="MC385" s="267">
        <v>290</v>
      </c>
      <c r="MD385" s="273">
        <v>29000</v>
      </c>
      <c r="ME385" s="145">
        <f t="shared" si="1205"/>
        <v>2.7118287493324289E-2</v>
      </c>
      <c r="MF385" s="145">
        <f t="shared" si="1205"/>
        <v>5.4226275913414647E-2</v>
      </c>
      <c r="MG385" s="145">
        <f t="shared" si="1205"/>
        <v>8.1313715412237628E-2</v>
      </c>
      <c r="MH385" s="145">
        <f t="shared" si="1205"/>
        <v>0.10837045399848444</v>
      </c>
      <c r="MI385" s="145">
        <f t="shared" si="1205"/>
        <v>0.13538648499462852</v>
      </c>
      <c r="MJ385" s="145">
        <f t="shared" si="1205"/>
        <v>0.16235199276673334</v>
      </c>
      <c r="MK385" s="145">
        <f t="shared" si="1205"/>
        <v>0.18925739621216794</v>
      </c>
      <c r="ML385" s="145">
        <f t="shared" si="1205"/>
        <v>0.21609338954097393</v>
      </c>
      <c r="MM385" s="145">
        <f t="shared" si="1205"/>
        <v>0.24285097994476373</v>
      </c>
      <c r="MN385" s="145">
        <f t="shared" si="1205"/>
        <v>0.26952152181306754</v>
      </c>
      <c r="MO385" s="145">
        <f t="shared" si="1206"/>
        <v>0.29609674722708484</v>
      </c>
      <c r="MP385" s="145">
        <f t="shared" si="1206"/>
        <v>0.32256879253394843</v>
      </c>
      <c r="MQ385" s="145">
        <f t="shared" si="1206"/>
        <v>0.34893022087739173</v>
      </c>
      <c r="MR385" s="145">
        <f t="shared" si="1206"/>
        <v>0.37517404063220028</v>
      </c>
      <c r="MS385" s="145">
        <f t="shared" si="1206"/>
        <v>0.40129371975744937</v>
      </c>
      <c r="MT385" s="145">
        <f t="shared" si="1206"/>
        <v>0.42728319614603472</v>
      </c>
      <c r="MU385" s="145">
        <f t="shared" si="1206"/>
        <v>0.45313688410399655</v>
      </c>
      <c r="MV385" s="145">
        <f t="shared" si="1206"/>
        <v>0.47884967714189836</v>
      </c>
      <c r="MW385" s="145">
        <f t="shared" si="1206"/>
        <v>0.50441694730125608</v>
      </c>
      <c r="MX385" s="145">
        <f t="shared" si="1206"/>
        <v>0.52983454127168694</v>
      </c>
      <c r="MY385" s="145">
        <f t="shared" si="1207"/>
        <v>0.55509877357878545</v>
      </c>
      <c r="MZ385" s="145">
        <f t="shared" si="1207"/>
        <v>0.58020641713949073</v>
      </c>
      <c r="NA385" s="145">
        <f t="shared" si="1207"/>
        <v>0.60515469149084711</v>
      </c>
      <c r="NB385" s="145">
        <f t="shared" si="1207"/>
        <v>0.62994124900067183</v>
      </c>
      <c r="NC385" s="145">
        <f t="shared" si="1207"/>
        <v>0.65456415936525081</v>
      </c>
      <c r="ND385" s="145">
        <f t="shared" si="1207"/>
        <v>0.67902189269070223</v>
      </c>
      <c r="NE385" s="145">
        <f t="shared" si="1207"/>
        <v>0.70331330144191762</v>
      </c>
      <c r="NF385" s="145">
        <f t="shared" si="1207"/>
        <v>0.72743760152697168</v>
      </c>
      <c r="NG385" s="145">
        <f t="shared" si="1207"/>
        <v>0.75139435276612365</v>
      </c>
      <c r="NH385" s="145">
        <f t="shared" si="1207"/>
        <v>0.77518343897426734</v>
      </c>
      <c r="NI385" s="145">
        <f t="shared" si="1208"/>
        <v>0.79880504786398721</v>
      </c>
      <c r="NJ385" s="145">
        <f t="shared" si="1208"/>
        <v>0.82225965095448761</v>
      </c>
      <c r="NK385" s="145">
        <f t="shared" si="1208"/>
        <v>0.84554798364963735</v>
      </c>
      <c r="NL385" s="145">
        <f t="shared" si="1208"/>
        <v>0.86867102562682008</v>
      </c>
      <c r="NM385" s="145">
        <f t="shared" si="1208"/>
        <v>0.89162998165769014</v>
      </c>
      <c r="NN385" s="145">
        <f t="shared" si="1208"/>
        <v>0.91442626296221863</v>
      </c>
      <c r="NO385" s="145">
        <f t="shared" si="1208"/>
        <v>0.93706146917922983</v>
      </c>
      <c r="NP385" s="145">
        <f t="shared" si="1208"/>
        <v>0.95953737101963688</v>
      </c>
      <c r="NQ385" s="145">
        <f t="shared" si="1208"/>
        <v>0.9818558936532803</v>
      </c>
      <c r="NR385" s="145">
        <f t="shared" si="1208"/>
        <v>1.0040191008664037</v>
      </c>
      <c r="NS385" s="145">
        <f t="shared" si="1209"/>
        <v>1.0260291800144419</v>
      </c>
      <c r="NT385" s="145">
        <f t="shared" si="1209"/>
        <v>1.0478884277840108</v>
      </c>
      <c r="NU385" s="145">
        <f t="shared" si="1209"/>
        <v>1.0695992367685259</v>
      </c>
      <c r="NV385" s="145">
        <f t="shared" si="1209"/>
        <v>1.0911640828537903</v>
      </c>
      <c r="NW385" s="145">
        <f t="shared" si="1209"/>
        <v>1.112585513403078</v>
      </c>
      <c r="NX385" s="145">
        <f t="shared" si="1209"/>
        <v>1.1338661362255262</v>
      </c>
      <c r="NY385" s="145">
        <f t="shared" si="1209"/>
        <v>1.1550086093069905</v>
      </c>
      <c r="NZ385" s="145">
        <f t="shared" si="1209"/>
        <v>1.1760156312788161</v>
      </c>
      <c r="OA385" s="145">
        <f t="shared" si="1209"/>
        <v>1.196889932597077</v>
      </c>
      <c r="OB385" s="145">
        <f t="shared" si="1209"/>
        <v>1.2176342674026841</v>
      </c>
      <c r="OC385" s="145">
        <f t="shared" si="1210"/>
        <v>1.2382514060312626</v>
      </c>
      <c r="OD385" s="145">
        <f t="shared" si="1210"/>
        <v>1.258744128140751</v>
      </c>
      <c r="OE385" s="145">
        <f t="shared" si="1210"/>
        <v>1.2791152164241637</v>
      </c>
      <c r="OF385" s="145">
        <f t="shared" si="1210"/>
        <v>1.2993674508749093</v>
      </c>
      <c r="OG385" s="145">
        <f t="shared" si="1210"/>
        <v>1.31950360357231</v>
      </c>
      <c r="OH385" s="145">
        <f t="shared" si="1210"/>
        <v>1.3395264339554644</v>
      </c>
      <c r="OI385" s="145">
        <f t="shared" si="1210"/>
        <v>1.3594386845544091</v>
      </c>
      <c r="OJ385" s="145">
        <f t="shared" si="1210"/>
        <v>1.3792430771483901</v>
      </c>
      <c r="OK385" s="145">
        <f t="shared" si="1210"/>
        <v>1.3989423093221962</v>
      </c>
      <c r="OL385" s="145">
        <f t="shared" si="1210"/>
        <v>1.4185390513926124</v>
      </c>
    </row>
    <row r="386" spans="55:402">
      <c r="BC386"/>
      <c r="BD386"/>
      <c r="BH386" s="173"/>
      <c r="BI386" s="182"/>
      <c r="BJ386" s="91">
        <f t="shared" si="1204"/>
        <v>0</v>
      </c>
      <c r="BK386" s="193">
        <f t="shared" si="1204"/>
        <v>0</v>
      </c>
      <c r="BL386" s="91">
        <f t="shared" si="1204"/>
        <v>288.14999999999998</v>
      </c>
      <c r="BM386" s="116">
        <f t="shared" si="1204"/>
        <v>0</v>
      </c>
      <c r="BN386" s="116"/>
      <c r="BO386" s="107"/>
      <c r="BP386" s="217">
        <v>30000</v>
      </c>
      <c r="BQ386" s="220">
        <v>9.1440000000000001</v>
      </c>
      <c r="BR386" s="284">
        <v>300</v>
      </c>
      <c r="BS386" s="113"/>
      <c r="BT386" s="104"/>
      <c r="BU386" s="256"/>
      <c r="BV386" s="213">
        <f t="shared" si="1193"/>
        <v>-44.436000000000433</v>
      </c>
      <c r="BW386" s="215">
        <f t="shared" si="1194"/>
        <v>228.71399999999954</v>
      </c>
      <c r="BX386" s="117"/>
      <c r="BY386" s="101">
        <f t="shared" si="1125"/>
        <v>589.32241019046057</v>
      </c>
      <c r="BZ386" s="113"/>
      <c r="CA386" s="141">
        <f t="shared" si="1195"/>
        <v>0.29696105682321217</v>
      </c>
      <c r="CB386" s="163">
        <f t="shared" si="1196"/>
        <v>0.37413244717686167</v>
      </c>
      <c r="CC386" s="159">
        <f t="shared" si="1197"/>
        <v>0.79373243102550606</v>
      </c>
      <c r="CD386" s="170"/>
      <c r="CH386" s="267">
        <v>309.32276302220043</v>
      </c>
      <c r="CI386" s="273">
        <v>31000</v>
      </c>
      <c r="CJ386" s="145">
        <f t="shared" si="945"/>
        <v>2.8381255972581496E-2</v>
      </c>
      <c r="CK386" s="145">
        <f t="shared" si="946"/>
        <v>5.6750243741481327E-2</v>
      </c>
      <c r="CL386" s="145">
        <f t="shared" si="947"/>
        <v>8.509475950974181E-2</v>
      </c>
      <c r="CM386" s="145">
        <f t="shared" si="948"/>
        <v>0.11340272743433721</v>
      </c>
      <c r="CN386" s="145">
        <f t="shared" si="949"/>
        <v>0.14166226147607522</v>
      </c>
      <c r="CO386" s="145">
        <f t="shared" si="950"/>
        <v>0.16986172475790767</v>
      </c>
      <c r="CP386" s="145">
        <f t="shared" si="951"/>
        <v>0.19798978569865516</v>
      </c>
      <c r="CQ386" s="145">
        <f t="shared" si="952"/>
        <v>0.22603547026903059</v>
      </c>
      <c r="CR386" s="145">
        <f t="shared" si="953"/>
        <v>0.25398820980862691</v>
      </c>
      <c r="CS386" s="145">
        <f t="shared" si="954"/>
        <v>0.28183788394565512</v>
      </c>
      <c r="CT386" s="145">
        <f t="shared" si="955"/>
        <v>0.30957485826989495</v>
      </c>
      <c r="CU386" s="145">
        <f t="shared" si="956"/>
        <v>0.3371900165210831</v>
      </c>
      <c r="CV386" s="145">
        <f t="shared" si="957"/>
        <v>0.36467478716516188</v>
      </c>
      <c r="CW386" s="145">
        <f t="shared" si="958"/>
        <v>0.39202116433697981</v>
      </c>
      <c r="CX386" s="145">
        <f t="shared" si="959"/>
        <v>0.41922172322678336</v>
      </c>
      <c r="CY386" s="145">
        <f t="shared" si="960"/>
        <v>0.44626963007707915</v>
      </c>
      <c r="CZ386" s="145">
        <f t="shared" si="961"/>
        <v>0.47315864703414284</v>
      </c>
      <c r="DA386" s="145">
        <f t="shared" si="962"/>
        <v>0.49988313216398406</v>
      </c>
      <c r="DB386" s="145">
        <f t="shared" si="963"/>
        <v>0.52643803499471364</v>
      </c>
      <c r="DC386" s="145">
        <f t="shared" si="964"/>
        <v>0.55281888798662893</v>
      </c>
      <c r="DD386" s="145">
        <f t="shared" si="965"/>
        <v>0.57902179435768386</v>
      </c>
      <c r="DE386" s="145">
        <f t="shared" si="966"/>
        <v>0.60504341270686757</v>
      </c>
      <c r="DF386" s="145">
        <f t="shared" si="967"/>
        <v>0.63088093888173324</v>
      </c>
      <c r="DG386" s="145">
        <f t="shared" si="968"/>
        <v>0.65653208553088305</v>
      </c>
      <c r="DH386" s="145">
        <f t="shared" si="969"/>
        <v>0.68199505976846575</v>
      </c>
      <c r="DI386" s="145">
        <f t="shared" si="970"/>
        <v>0.70726853935756184</v>
      </c>
      <c r="DJ386" s="145">
        <f t="shared" si="971"/>
        <v>0.73235164779385586</v>
      </c>
      <c r="DK386" s="145">
        <f t="shared" si="972"/>
        <v>0.75724392864187617</v>
      </c>
      <c r="DL386" s="145">
        <f t="shared" si="973"/>
        <v>0.78194531944420953</v>
      </c>
      <c r="DM386" s="145">
        <f t="shared" si="974"/>
        <v>0.80645612549110834</v>
      </c>
      <c r="DN386" s="145">
        <f t="shared" si="975"/>
        <v>0.8307769937041497</v>
      </c>
      <c r="DO386" s="145">
        <f t="shared" si="976"/>
        <v>0.85490888685454625</v>
      </c>
      <c r="DP386" s="145">
        <f t="shared" si="977"/>
        <v>0.87885305830450067</v>
      </c>
      <c r="DQ386" s="145">
        <f t="shared" si="978"/>
        <v>0.90261102742938526</v>
      </c>
      <c r="DR386" s="145">
        <f t="shared" si="979"/>
        <v>0.92618455585001835</v>
      </c>
      <c r="DS386" s="145">
        <f t="shared" si="980"/>
        <v>0.94957562457776445</v>
      </c>
      <c r="DT386" s="145">
        <f t="shared" si="981"/>
        <v>0.97278641215129835</v>
      </c>
      <c r="DU386" s="145">
        <f t="shared" si="982"/>
        <v>0.99581927382220325</v>
      </c>
      <c r="DV386" s="145">
        <f t="shared" si="983"/>
        <v>1.0186767218274848</v>
      </c>
      <c r="DW386" s="145">
        <f t="shared" si="984"/>
        <v>1.0413614067703583</v>
      </c>
      <c r="DX386" s="145">
        <f t="shared" si="985"/>
        <v>1.0638761001161576</v>
      </c>
      <c r="DY386" s="145">
        <f t="shared" si="986"/>
        <v>1.0862236777979659</v>
      </c>
      <c r="DZ386" s="145">
        <f t="shared" si="987"/>
        <v>1.1084071049162108</v>
      </c>
      <c r="EA386" s="145">
        <f t="shared" si="988"/>
        <v>1.1304294215079707</v>
      </c>
      <c r="EB386" s="145">
        <f t="shared" si="989"/>
        <v>1.1522937293549058</v>
      </c>
      <c r="EC386" s="145">
        <f t="shared" si="990"/>
        <v>1.1740031797933306</v>
      </c>
      <c r="ED386" s="145">
        <f t="shared" si="991"/>
        <v>1.1955609624858461</v>
      </c>
      <c r="EE386" s="145">
        <f t="shared" si="992"/>
        <v>1.2169702951110197</v>
      </c>
      <c r="EF386" s="145">
        <f t="shared" si="993"/>
        <v>1.2382344139256092</v>
      </c>
      <c r="EG386" s="145">
        <f t="shared" si="994"/>
        <v>1.259356565152675</v>
      </c>
      <c r="EH386" s="145">
        <f t="shared" si="995"/>
        <v>1.2803399971485299</v>
      </c>
      <c r="EI386" s="145">
        <f t="shared" si="996"/>
        <v>1.3011879533015904</v>
      </c>
      <c r="EJ386" s="145">
        <f t="shared" si="997"/>
        <v>1.3219036656168497</v>
      </c>
      <c r="EK386" s="145">
        <f t="shared" si="998"/>
        <v>1.3424903489407121</v>
      </c>
      <c r="EL386" s="145">
        <f t="shared" si="999"/>
        <v>1.3629511957822729</v>
      </c>
      <c r="EM386" s="145">
        <f t="shared" si="1000"/>
        <v>1.3832893716886665</v>
      </c>
      <c r="EN386" s="145">
        <f t="shared" si="1001"/>
        <v>1.4035080111338945</v>
      </c>
      <c r="EO386" s="145">
        <f t="shared" si="1002"/>
        <v>1.4236102138823581</v>
      </c>
      <c r="EP386" s="145">
        <f t="shared" si="1003"/>
        <v>1.4435990417903175</v>
      </c>
      <c r="EQ386" s="145">
        <f t="shared" si="1004"/>
        <v>1.4634775160104332</v>
      </c>
      <c r="ET386" s="267">
        <v>309.32276302220043</v>
      </c>
      <c r="EU386" s="273">
        <v>31000</v>
      </c>
      <c r="EV386" s="146">
        <f t="shared" si="1005"/>
        <v>226.76932645866222</v>
      </c>
      <c r="EW386" s="146">
        <f t="shared" si="1006"/>
        <v>226.87884268513932</v>
      </c>
      <c r="EX386" s="146">
        <f t="shared" si="1007"/>
        <v>227.06115979620785</v>
      </c>
      <c r="EY386" s="146">
        <f t="shared" si="1008"/>
        <v>227.31596486002113</v>
      </c>
      <c r="EZ386" s="146">
        <f t="shared" si="1009"/>
        <v>227.64282366881167</v>
      </c>
      <c r="FA386" s="146">
        <f t="shared" si="1010"/>
        <v>228.04118454679659</v>
      </c>
      <c r="FB386" s="146">
        <f t="shared" si="1011"/>
        <v>228.51038312233283</v>
      </c>
      <c r="FC386" s="146">
        <f t="shared" si="1012"/>
        <v>229.0496479771285</v>
      </c>
      <c r="FD386" s="146">
        <f t="shared" si="1013"/>
        <v>229.65810707179588</v>
      </c>
      <c r="FE386" s="146">
        <f t="shared" si="1014"/>
        <v>230.33479483658306</v>
      </c>
      <c r="FF386" s="146">
        <f t="shared" si="1015"/>
        <v>231.0786598089027</v>
      </c>
      <c r="FG386" s="146">
        <f t="shared" si="1016"/>
        <v>231.88857269535211</v>
      </c>
      <c r="FH386" s="146">
        <f t="shared" si="1017"/>
        <v>232.76333473517607</v>
      </c>
      <c r="FI386" s="146">
        <f t="shared" si="1018"/>
        <v>233.70168624437491</v>
      </c>
      <c r="FJ386" s="146">
        <f t="shared" si="1019"/>
        <v>234.70231522458877</v>
      </c>
      <c r="FK386" s="146">
        <f t="shared" si="1020"/>
        <v>235.76386592812113</v>
      </c>
      <c r="FL386" s="146">
        <f t="shared" si="1021"/>
        <v>236.88494727956265</v>
      </c>
      <c r="FM386" s="146">
        <f t="shared" si="1022"/>
        <v>238.06414106500901</v>
      </c>
      <c r="FN386" s="146">
        <f t="shared" si="1023"/>
        <v>239.30000981135385</v>
      </c>
      <c r="FO386" s="146">
        <f t="shared" si="1024"/>
        <v>240.59110429017764</v>
      </c>
      <c r="FP386" s="146">
        <f t="shared" si="1025"/>
        <v>241.93597059291267</v>
      </c>
      <c r="FQ386" s="146">
        <f t="shared" si="1026"/>
        <v>243.33315673593174</v>
      </c>
      <c r="FR386" s="146">
        <f t="shared" si="1027"/>
        <v>244.78121876564728</v>
      </c>
      <c r="FS386" s="146">
        <f t="shared" si="1028"/>
        <v>246.27872634441951</v>
      </c>
      <c r="FT386" s="146">
        <f t="shared" si="1029"/>
        <v>247.82426780784849</v>
      </c>
      <c r="FU386" s="146">
        <f t="shared" si="1030"/>
        <v>249.41645469276483</v>
      </c>
      <c r="FV386" s="146">
        <f t="shared" si="1031"/>
        <v>251.05392574285571</v>
      </c>
      <c r="FW386" s="146">
        <f t="shared" si="1032"/>
        <v>252.73535040535239</v>
      </c>
      <c r="FX386" s="146">
        <f t="shared" si="1033"/>
        <v>254.4594318375614</v>
      </c>
      <c r="FY386" s="146">
        <f t="shared" si="1034"/>
        <v>256.22490944631585</v>
      </c>
      <c r="FZ386" s="146">
        <f t="shared" si="1035"/>
        <v>258.0305609866864</v>
      </c>
      <c r="GA386" s="146">
        <f t="shared" si="1036"/>
        <v>259.87520424865244</v>
      </c>
      <c r="GB386" s="146">
        <f t="shared" si="1037"/>
        <v>261.75769836195281</v>
      </c>
      <c r="GC386" s="146">
        <f t="shared" si="1038"/>
        <v>263.67694475012939</v>
      </c>
      <c r="GD386" s="146">
        <f t="shared" si="1039"/>
        <v>265.63188776496173</v>
      </c>
      <c r="GE386" s="146">
        <f t="shared" si="1040"/>
        <v>267.6215150321263</v>
      </c>
      <c r="GF386" s="146">
        <f t="shared" si="1041"/>
        <v>269.64485753815285</v>
      </c>
      <c r="GG386" s="146">
        <f t="shared" si="1042"/>
        <v>271.70098948762023</v>
      </c>
      <c r="GH386" s="146">
        <f t="shared" si="1043"/>
        <v>273.7890279581639</v>
      </c>
      <c r="GI386" s="146">
        <f t="shared" si="1044"/>
        <v>275.90813237929797</v>
      </c>
      <c r="GJ386" s="355">
        <f t="shared" si="1045"/>
        <v>278.05750385935926</v>
      </c>
      <c r="GK386" s="146">
        <f t="shared" si="1046"/>
        <v>280.23638438311377</v>
      </c>
      <c r="GL386" s="146">
        <f t="shared" si="1047"/>
        <v>282.44405590076542</v>
      </c>
      <c r="GM386" s="146">
        <f t="shared" si="1048"/>
        <v>284.67983932731232</v>
      </c>
      <c r="GN386" s="146">
        <f t="shared" si="1049"/>
        <v>286.94309346944164</v>
      </c>
      <c r="GO386" s="146">
        <f t="shared" si="1050"/>
        <v>289.2332138954518</v>
      </c>
      <c r="GP386" s="146">
        <f t="shared" si="1051"/>
        <v>291.54963176206849</v>
      </c>
      <c r="GQ386" s="146">
        <f t="shared" si="1052"/>
        <v>293.89181261048526</v>
      </c>
      <c r="GR386" s="146">
        <f t="shared" si="1053"/>
        <v>296.25925514252054</v>
      </c>
      <c r="GS386" s="146">
        <f t="shared" si="1054"/>
        <v>298.6514899864423</v>
      </c>
      <c r="GT386" s="146">
        <f t="shared" si="1055"/>
        <v>301.06807846077862</v>
      </c>
      <c r="GU386" s="146">
        <f t="shared" si="1056"/>
        <v>303.50861134329961</v>
      </c>
      <c r="GV386" s="146">
        <f t="shared" si="1057"/>
        <v>305.97270765132015</v>
      </c>
      <c r="GW386" s="146">
        <f t="shared" si="1058"/>
        <v>308.46001343854272</v>
      </c>
      <c r="GX386" s="146">
        <f t="shared" si="1059"/>
        <v>310.97020061281404</v>
      </c>
      <c r="GY386" s="146">
        <f t="shared" si="1060"/>
        <v>313.5029657784147</v>
      </c>
      <c r="GZ386" s="146">
        <f t="shared" si="1061"/>
        <v>316.05802910582986</v>
      </c>
      <c r="HA386" s="146">
        <f t="shared" si="1062"/>
        <v>318.63513323135044</v>
      </c>
      <c r="HB386" s="146">
        <f t="shared" si="1063"/>
        <v>321.23404218833065</v>
      </c>
      <c r="HC386" s="146">
        <f t="shared" si="1064"/>
        <v>323.85454037146309</v>
      </c>
      <c r="HF386" s="267">
        <v>299.35811691375193</v>
      </c>
      <c r="HG386" s="273">
        <v>30000</v>
      </c>
      <c r="HH386" s="146">
        <f t="shared" si="1126"/>
        <v>16.347717434658808</v>
      </c>
      <c r="HI386" s="146">
        <f t="shared" si="1127"/>
        <v>32.688808904265393</v>
      </c>
      <c r="HJ386" s="146">
        <f t="shared" si="1128"/>
        <v>49.01668162923194</v>
      </c>
      <c r="HK386" s="146">
        <f t="shared" si="1129"/>
        <v>65.324808779964187</v>
      </c>
      <c r="HL386" s="146">
        <f t="shared" si="1130"/>
        <v>81.606761409229435</v>
      </c>
      <c r="HM386" s="146">
        <f t="shared" si="1131"/>
        <v>97.856239161980099</v>
      </c>
      <c r="HN386" s="146">
        <f t="shared" si="1132"/>
        <v>114.06709940037102</v>
      </c>
      <c r="HO386" s="146">
        <f t="shared" si="1133"/>
        <v>130.23338441942693</v>
      </c>
      <c r="HP386" s="146">
        <f t="shared" si="1134"/>
        <v>146.34934647168788</v>
      </c>
      <c r="HQ386" s="146">
        <f t="shared" si="1135"/>
        <v>162.40947036793338</v>
      </c>
      <c r="HR386" s="146">
        <f t="shared" si="1136"/>
        <v>178.4084934724593</v>
      </c>
      <c r="HS386" s="146">
        <f t="shared" si="1137"/>
        <v>194.34142296470841</v>
      </c>
      <c r="HT386" s="146">
        <f t="shared" si="1138"/>
        <v>210.20355029190941</v>
      </c>
      <c r="HU386" s="146">
        <f t="shared" si="1139"/>
        <v>225.99046278872453</v>
      </c>
      <c r="HV386" s="146">
        <f t="shared" si="1140"/>
        <v>241.69805248818537</v>
      </c>
      <c r="HW386" s="146">
        <f t="shared" si="1141"/>
        <v>257.32252219226461</v>
      </c>
      <c r="HX386" s="146">
        <f t="shared" si="1142"/>
        <v>272.86038890939602</v>
      </c>
      <c r="HY386" s="146">
        <f t="shared" si="1143"/>
        <v>288.30848479971945</v>
      </c>
      <c r="HZ386" s="146">
        <f t="shared" si="1144"/>
        <v>303.66395579607462</v>
      </c>
      <c r="IA386" s="146">
        <f t="shared" si="1145"/>
        <v>318.92425809013434</v>
      </c>
      <c r="IB386" s="146">
        <f t="shared" si="1146"/>
        <v>334.08715268815632</v>
      </c>
      <c r="IC386" s="146">
        <f t="shared" si="1147"/>
        <v>349.1506982505187</v>
      </c>
      <c r="ID386" s="146">
        <f t="shared" si="1148"/>
        <v>364.11324243332086</v>
      </c>
      <c r="IE386" s="146">
        <f t="shared" si="1149"/>
        <v>378.97341194999336</v>
      </c>
      <c r="IF386" s="146">
        <f t="shared" si="1150"/>
        <v>393.73010156623008</v>
      </c>
      <c r="IG386" s="146">
        <f t="shared" si="1151"/>
        <v>408.38246223359619</v>
      </c>
      <c r="IH386" s="146">
        <f t="shared" si="1152"/>
        <v>422.92988855634991</v>
      </c>
      <c r="II386" s="146">
        <f t="shared" si="1153"/>
        <v>437.37200577314815</v>
      </c>
      <c r="IJ386" s="146">
        <f t="shared" si="1154"/>
        <v>451.70865642076257</v>
      </c>
      <c r="IK386" s="146">
        <f t="shared" si="1155"/>
        <v>465.93988683158574</v>
      </c>
      <c r="IL386" s="146">
        <f t="shared" si="1156"/>
        <v>480.06593360066188</v>
      </c>
      <c r="IM386" s="146">
        <f t="shared" si="1157"/>
        <v>494.08721014202683</v>
      </c>
      <c r="IN386" s="146">
        <f t="shared" si="1158"/>
        <v>508.0042934383664</v>
      </c>
      <c r="IO386" s="146">
        <f t="shared" si="1159"/>
        <v>521.81791107277411</v>
      </c>
      <c r="IP386" s="146">
        <f t="shared" si="1160"/>
        <v>535.52892861705027</v>
      </c>
      <c r="IQ386" s="146">
        <f t="shared" si="1161"/>
        <v>549.13833743741611</v>
      </c>
      <c r="IR386" s="146">
        <f t="shared" si="1162"/>
        <v>562.64724296617123</v>
      </c>
      <c r="IS386" s="146">
        <f t="shared" si="1163"/>
        <v>576.05685347644692</v>
      </c>
      <c r="IT386" s="146">
        <f t="shared" si="1164"/>
        <v>589.36846938707504</v>
      </c>
      <c r="IU386" s="146">
        <f t="shared" si="1165"/>
        <v>602.58347311554644</v>
      </c>
      <c r="IV386" s="355">
        <f t="shared" si="1166"/>
        <v>615.70331948909404</v>
      </c>
      <c r="IW386" s="146">
        <f t="shared" si="1167"/>
        <v>628.72952671709561</v>
      </c>
      <c r="IX386" s="146">
        <f t="shared" si="1168"/>
        <v>641.66366792210636</v>
      </c>
      <c r="IY386" s="146">
        <f t="shared" si="1169"/>
        <v>654.50736322189084</v>
      </c>
      <c r="IZ386" s="146">
        <f t="shared" si="1170"/>
        <v>667.26227235074055</v>
      </c>
      <c r="JA386" s="146">
        <f t="shared" si="1171"/>
        <v>679.93008780504397</v>
      </c>
      <c r="JB386" s="146">
        <f t="shared" si="1172"/>
        <v>692.512528495433</v>
      </c>
      <c r="JC386" s="146">
        <f t="shared" si="1173"/>
        <v>705.01133388582787</v>
      </c>
      <c r="JD386" s="146">
        <f t="shared" si="1174"/>
        <v>717.42825859820459</v>
      </c>
      <c r="JE386" s="146">
        <f t="shared" si="1175"/>
        <v>729.76506746090638</v>
      </c>
      <c r="JF386" s="146">
        <f t="shared" si="1176"/>
        <v>742.02353097769401</v>
      </c>
      <c r="JG386" s="146">
        <f t="shared" si="1177"/>
        <v>754.20542119447521</v>
      </c>
      <c r="JH386" s="146">
        <f t="shared" si="1178"/>
        <v>766.3125079406376</v>
      </c>
      <c r="JI386" s="146">
        <f t="shared" si="1179"/>
        <v>778.34655542218138</v>
      </c>
      <c r="JJ386" s="146">
        <f t="shared" si="1180"/>
        <v>790.30931914428231</v>
      </c>
      <c r="JK386" s="146">
        <f t="shared" si="1181"/>
        <v>802.20254314149668</v>
      </c>
      <c r="JL386" s="146">
        <f t="shared" si="1182"/>
        <v>814.02795749456504</v>
      </c>
      <c r="JM386" s="146">
        <f t="shared" si="1183"/>
        <v>825.7872761135369</v>
      </c>
      <c r="JN386" s="146">
        <f t="shared" si="1184"/>
        <v>837.48219476785766</v>
      </c>
      <c r="JO386" s="146">
        <f t="shared" si="1185"/>
        <v>849.11438934492753</v>
      </c>
      <c r="JQ386" s="267">
        <v>309.32276302220043</v>
      </c>
      <c r="JR386" s="273">
        <v>31000</v>
      </c>
      <c r="JS386" s="147">
        <f t="shared" si="1065"/>
        <v>149.21298427198249</v>
      </c>
      <c r="JT386" s="147">
        <f t="shared" si="1066"/>
        <v>159.32250049845959</v>
      </c>
      <c r="JU386" s="147">
        <f t="shared" si="1067"/>
        <v>169.50481760952812</v>
      </c>
      <c r="JV386" s="147">
        <f t="shared" si="1068"/>
        <v>179.7596226733414</v>
      </c>
      <c r="JW386" s="147">
        <f t="shared" si="1069"/>
        <v>190.08648148213194</v>
      </c>
      <c r="JX386" s="147">
        <f t="shared" si="1070"/>
        <v>200.48484236011686</v>
      </c>
      <c r="JY386" s="147">
        <f t="shared" si="1071"/>
        <v>210.9540409356531</v>
      </c>
      <c r="JZ386" s="147">
        <f t="shared" si="1072"/>
        <v>221.49330579044877</v>
      </c>
      <c r="KA386" s="147">
        <f t="shared" si="1073"/>
        <v>232.10176488511615</v>
      </c>
      <c r="KB386" s="147">
        <f t="shared" si="1074"/>
        <v>242.77845264990333</v>
      </c>
      <c r="KC386" s="147">
        <f t="shared" si="1075"/>
        <v>253.52231762222297</v>
      </c>
      <c r="KD386" s="147">
        <f t="shared" si="1076"/>
        <v>264.33223050867241</v>
      </c>
      <c r="KE386" s="147">
        <f t="shared" si="1077"/>
        <v>275.20699254849637</v>
      </c>
      <c r="KF386" s="147">
        <f t="shared" si="1078"/>
        <v>286.14534405769518</v>
      </c>
      <c r="KG386" s="147">
        <f t="shared" si="1079"/>
        <v>297.14597303790902</v>
      </c>
      <c r="KH386" s="147">
        <f t="shared" si="1080"/>
        <v>308.20752374144138</v>
      </c>
      <c r="KI386" s="147">
        <f t="shared" si="1081"/>
        <v>319.32860509288292</v>
      </c>
      <c r="KJ386" s="147">
        <f t="shared" si="1082"/>
        <v>330.50779887832925</v>
      </c>
      <c r="KK386" s="147">
        <f t="shared" si="1083"/>
        <v>341.74366762467412</v>
      </c>
      <c r="KL386" s="147">
        <f t="shared" si="1084"/>
        <v>353.03476210349788</v>
      </c>
      <c r="KM386" s="147">
        <f t="shared" si="1085"/>
        <v>364.37962840623294</v>
      </c>
      <c r="KN386" s="147">
        <f t="shared" si="1086"/>
        <v>375.77681454925198</v>
      </c>
      <c r="KO386" s="147">
        <f t="shared" si="1087"/>
        <v>387.22487657896755</v>
      </c>
      <c r="KP386" s="147">
        <f t="shared" si="1088"/>
        <v>398.72238415773978</v>
      </c>
      <c r="KQ386" s="147">
        <f t="shared" si="1089"/>
        <v>410.26792562116873</v>
      </c>
      <c r="KR386" s="147">
        <f t="shared" si="1090"/>
        <v>421.8601125060851</v>
      </c>
      <c r="KS386" s="147">
        <f t="shared" si="1091"/>
        <v>433.49758355617598</v>
      </c>
      <c r="KT386" s="147">
        <f t="shared" si="1092"/>
        <v>445.17900821867266</v>
      </c>
      <c r="KU386" s="147">
        <f t="shared" si="1093"/>
        <v>456.90308965088167</v>
      </c>
      <c r="KV386" s="147">
        <f t="shared" si="1094"/>
        <v>468.66856725963612</v>
      </c>
      <c r="KW386" s="147">
        <f t="shared" si="1095"/>
        <v>480.47421880000667</v>
      </c>
      <c r="KX386" s="147">
        <f t="shared" si="1096"/>
        <v>492.31886206197271</v>
      </c>
      <c r="KY386" s="147">
        <f t="shared" si="1097"/>
        <v>504.20135617527313</v>
      </c>
      <c r="KZ386" s="147">
        <f t="shared" si="1098"/>
        <v>516.12060256344967</v>
      </c>
      <c r="LA386" s="147">
        <f t="shared" si="1099"/>
        <v>528.07554557828212</v>
      </c>
      <c r="LB386" s="147">
        <f t="shared" si="1100"/>
        <v>540.06517284544657</v>
      </c>
      <c r="LC386" s="147">
        <f t="shared" si="1101"/>
        <v>552.08851535147323</v>
      </c>
      <c r="LD386" s="147">
        <f t="shared" si="1102"/>
        <v>564.14464730094051</v>
      </c>
      <c r="LE386" s="147">
        <f t="shared" si="1103"/>
        <v>576.23268577148428</v>
      </c>
      <c r="LF386" s="147">
        <f t="shared" si="1104"/>
        <v>588.3517901926183</v>
      </c>
      <c r="LG386" s="358">
        <f t="shared" si="1105"/>
        <v>600.50116167267959</v>
      </c>
      <c r="LH386" s="147">
        <f t="shared" si="1106"/>
        <v>612.6800421964341</v>
      </c>
      <c r="LI386" s="147">
        <f t="shared" si="1107"/>
        <v>624.88771371408575</v>
      </c>
      <c r="LJ386" s="147">
        <f t="shared" si="1108"/>
        <v>637.12349714063271</v>
      </c>
      <c r="LK386" s="147">
        <f t="shared" si="1109"/>
        <v>649.38675128276191</v>
      </c>
      <c r="LL386" s="147">
        <f t="shared" si="1110"/>
        <v>661.67687170877207</v>
      </c>
      <c r="LM386" s="147">
        <f t="shared" si="1111"/>
        <v>673.99328957538887</v>
      </c>
      <c r="LN386" s="147">
        <f t="shared" si="1112"/>
        <v>686.33547042380565</v>
      </c>
      <c r="LO386" s="147">
        <f t="shared" si="1113"/>
        <v>698.70291295584093</v>
      </c>
      <c r="LP386" s="147">
        <f t="shared" si="1114"/>
        <v>711.09514779976257</v>
      </c>
      <c r="LQ386" s="147">
        <f t="shared" si="1115"/>
        <v>723.51173627409889</v>
      </c>
      <c r="LR386" s="147">
        <f t="shared" si="1116"/>
        <v>735.95226915661988</v>
      </c>
      <c r="LS386" s="147">
        <f t="shared" si="1117"/>
        <v>748.41636546464042</v>
      </c>
      <c r="LT386" s="147">
        <f t="shared" si="1118"/>
        <v>760.90367125186299</v>
      </c>
      <c r="LU386" s="147">
        <f t="shared" si="1119"/>
        <v>773.41385842613431</v>
      </c>
      <c r="LV386" s="147">
        <f t="shared" si="1120"/>
        <v>785.94662359173503</v>
      </c>
      <c r="LW386" s="147">
        <f t="shared" si="1121"/>
        <v>798.50168691915019</v>
      </c>
      <c r="LX386" s="147">
        <f t="shared" si="1122"/>
        <v>811.07879104467077</v>
      </c>
      <c r="LY386" s="147">
        <f t="shared" si="1123"/>
        <v>823.67770000165092</v>
      </c>
      <c r="LZ386" s="147">
        <f t="shared" si="1124"/>
        <v>836.29819818478336</v>
      </c>
      <c r="MC386" s="267">
        <v>300</v>
      </c>
      <c r="MD386" s="273">
        <v>30000</v>
      </c>
      <c r="ME386" s="145">
        <f t="shared" ref="ME386:MN392" si="1211">SQRT(5*((((1/$CA386)*(((1+0.2*(ME$354/661.48)^2)^3.5)-1))+1)^(1/3.5)-1))</f>
        <v>2.7739853689554176E-2</v>
      </c>
      <c r="MF386" s="145">
        <f t="shared" si="1211"/>
        <v>5.5468464017346363E-2</v>
      </c>
      <c r="MG386" s="145">
        <f t="shared" si="1211"/>
        <v>8.3174643932835426E-2</v>
      </c>
      <c r="MH386" s="145">
        <f t="shared" si="1211"/>
        <v>0.11084731829365209</v>
      </c>
      <c r="MI386" s="145">
        <f t="shared" si="1211"/>
        <v>0.13847557805048563</v>
      </c>
      <c r="MJ386" s="145">
        <f t="shared" si="1211"/>
        <v>0.16604873235747875</v>
      </c>
      <c r="MK386" s="145">
        <f t="shared" si="1211"/>
        <v>0.19355635799342191</v>
      </c>
      <c r="ML386" s="145">
        <f t="shared" si="1211"/>
        <v>0.22098834554304045</v>
      </c>
      <c r="MM386" s="145">
        <f t="shared" si="1211"/>
        <v>0.24833494186041535</v>
      </c>
      <c r="MN386" s="145">
        <f t="shared" si="1211"/>
        <v>0.27558678841933903</v>
      </c>
      <c r="MO386" s="145">
        <f t="shared" ref="MO386:MX392" si="1212">SQRT(5*((((1/$CA386)*(((1+0.2*(MO$354/661.48)^2)^3.5)-1))+1)^(1/3.5)-1))</f>
        <v>0.30273495524258143</v>
      </c>
      <c r="MP386" s="145">
        <f t="shared" si="1212"/>
        <v>0.32977097019253016</v>
      </c>
      <c r="MQ386" s="145">
        <f t="shared" si="1212"/>
        <v>0.35668684349535362</v>
      </c>
      <c r="MR386" s="145">
        <f t="shared" si="1212"/>
        <v>0.38347508745796322</v>
      </c>
      <c r="MS386" s="145">
        <f t="shared" si="1212"/>
        <v>0.41012873141897321</v>
      </c>
      <c r="MT386" s="145">
        <f t="shared" si="1212"/>
        <v>0.4366413320496359</v>
      </c>
      <c r="MU386" s="145">
        <f t="shared" si="1212"/>
        <v>0.46300697918684519</v>
      </c>
      <c r="MV386" s="145">
        <f t="shared" si="1212"/>
        <v>0.48922029743708922</v>
      </c>
      <c r="MW386" s="145">
        <f t="shared" si="1212"/>
        <v>0.51527644383646432</v>
      </c>
      <c r="MX386" s="145">
        <f t="shared" si="1212"/>
        <v>0.54117110188812023</v>
      </c>
      <c r="MY386" s="145">
        <f t="shared" ref="MY386:NH392" si="1213">SQRT(5*((((1/$CA386)*(((1+0.2*(MY$354/661.48)^2)^3.5)-1))+1)^(1/3.5)-1))</f>
        <v>0.56690047232411223</v>
      </c>
      <c r="MZ386" s="145">
        <f t="shared" si="1213"/>
        <v>0.59246126095506568</v>
      </c>
      <c r="NA386" s="145">
        <f t="shared" si="1213"/>
        <v>0.61785066397805011</v>
      </c>
      <c r="NB386" s="145">
        <f t="shared" si="1213"/>
        <v>0.64306635111248289</v>
      </c>
      <c r="NC386" s="145">
        <f t="shared" si="1213"/>
        <v>0.66810644692602494</v>
      </c>
      <c r="ND386" s="145">
        <f t="shared" si="1213"/>
        <v>0.69296951069892765</v>
      </c>
      <c r="NE386" s="145">
        <f t="shared" si="1213"/>
        <v>0.71765451515693257</v>
      </c>
      <c r="NF386" s="145">
        <f t="shared" si="1213"/>
        <v>0.74216082438099673</v>
      </c>
      <c r="NG386" s="145">
        <f t="shared" si="1213"/>
        <v>0.76648817117743206</v>
      </c>
      <c r="NH386" s="145">
        <f t="shared" si="1213"/>
        <v>0.79063663416600882</v>
      </c>
      <c r="NI386" s="145">
        <f t="shared" ref="NI386:NR392" si="1214">SQRT(5*((((1/$CA386)*(((1+0.2*(NI$354/661.48)^2)^3.5)-1))+1)^(1/3.5)-1))</f>
        <v>0.81460661481634722</v>
      </c>
      <c r="NJ386" s="145">
        <f t="shared" si="1214"/>
        <v>0.83839881463585431</v>
      </c>
      <c r="NK386" s="145">
        <f t="shared" si="1214"/>
        <v>0.86201421268569556</v>
      </c>
      <c r="NL386" s="145">
        <f t="shared" si="1214"/>
        <v>0.88545404357545143</v>
      </c>
      <c r="NM386" s="145">
        <f t="shared" si="1214"/>
        <v>0.90871977606277521</v>
      </c>
      <c r="NN386" s="145">
        <f t="shared" si="1214"/>
        <v>0.93181309236134846</v>
      </c>
      <c r="NO386" s="145">
        <f t="shared" si="1214"/>
        <v>0.95473586823947809</v>
      </c>
      <c r="NP386" s="145">
        <f t="shared" si="1214"/>
        <v>0.97749015397237926</v>
      </c>
      <c r="NQ386" s="145">
        <f t="shared" si="1214"/>
        <v>1.0000781561939915</v>
      </c>
      <c r="NR386" s="145">
        <f t="shared" si="1214"/>
        <v>1.0225022206788303</v>
      </c>
      <c r="NS386" s="145">
        <f t="shared" ref="NS386:OB392" si="1215">SQRT(5*((((1/$CA386)*(((1+0.2*(NS$354/661.48)^2)^3.5)-1))+1)^(1/3.5)-1))</f>
        <v>1.0447648160708967</v>
      </c>
      <c r="NT386" s="145">
        <f t="shared" si="1215"/>
        <v>1.0668685185650741</v>
      </c>
      <c r="NU386" s="145">
        <f t="shared" si="1215"/>
        <v>1.0888159975364415</v>
      </c>
      <c r="NV386" s="145">
        <f t="shared" si="1215"/>
        <v>1.1106100021045584</v>
      </c>
      <c r="NW386" s="145">
        <f t="shared" si="1215"/>
        <v>1.1322533486128432</v>
      </c>
      <c r="NX386" s="145">
        <f t="shared" si="1215"/>
        <v>1.1537489089975388</v>
      </c>
      <c r="NY386" s="145">
        <f t="shared" si="1215"/>
        <v>1.1750996000162677</v>
      </c>
      <c r="NZ386" s="145">
        <f t="shared" si="1215"/>
        <v>1.1963083733027873</v>
      </c>
      <c r="OA386" s="145">
        <f t="shared" si="1215"/>
        <v>1.2173782062120158</v>
      </c>
      <c r="OB386" s="145">
        <f t="shared" si="1215"/>
        <v>1.2383120934176874</v>
      </c>
      <c r="OC386" s="145">
        <f t="shared" ref="OC386:OL392" si="1216">SQRT(5*((((1/$CA386)*(((1+0.2*(OC$354/661.48)^2)^3.5)-1))+1)^(1/3.5)-1))</f>
        <v>1.2591130392239498</v>
      </c>
      <c r="OD386" s="145">
        <f t="shared" si="1216"/>
        <v>1.279784050551763</v>
      </c>
      <c r="OE386" s="145">
        <f t="shared" si="1216"/>
        <v>1.3003281305609544</v>
      </c>
      <c r="OF386" s="145">
        <f t="shared" si="1216"/>
        <v>1.3207482728692277</v>
      </c>
      <c r="OG386" s="145">
        <f t="shared" si="1216"/>
        <v>1.3410474563301702</v>
      </c>
      <c r="OH386" s="145">
        <f t="shared" si="1216"/>
        <v>1.3612286403332876</v>
      </c>
      <c r="OI386" s="145">
        <f t="shared" si="1216"/>
        <v>1.3812947605903581</v>
      </c>
      <c r="OJ386" s="145">
        <f t="shared" si="1216"/>
        <v>1.4012487253736954</v>
      </c>
      <c r="OK386" s="145">
        <f t="shared" si="1216"/>
        <v>1.4210934121734746</v>
      </c>
      <c r="OL386" s="145">
        <f t="shared" si="1216"/>
        <v>1.4408316647427439</v>
      </c>
    </row>
    <row r="387" spans="55:402">
      <c r="BC387"/>
      <c r="BD387"/>
      <c r="BH387" s="173"/>
      <c r="BI387" s="182"/>
      <c r="BJ387" s="91">
        <f t="shared" si="1204"/>
        <v>0</v>
      </c>
      <c r="BK387" s="193">
        <f t="shared" si="1204"/>
        <v>0</v>
      </c>
      <c r="BL387" s="91">
        <f t="shared" si="1204"/>
        <v>288.14999999999998</v>
      </c>
      <c r="BM387" s="116">
        <f t="shared" si="1204"/>
        <v>0</v>
      </c>
      <c r="BN387" s="116"/>
      <c r="BO387" s="107"/>
      <c r="BP387" s="217">
        <v>31000</v>
      </c>
      <c r="BQ387" s="220">
        <v>9.4488000000000003</v>
      </c>
      <c r="BR387" s="284">
        <v>310</v>
      </c>
      <c r="BS387" s="113"/>
      <c r="BT387" s="104"/>
      <c r="BU387" s="256"/>
      <c r="BV387" s="213">
        <f t="shared" si="1193"/>
        <v>-46.417200000000435</v>
      </c>
      <c r="BW387" s="215">
        <f t="shared" si="1194"/>
        <v>226.73279999999954</v>
      </c>
      <c r="BX387" s="117"/>
      <c r="BY387" s="101">
        <f t="shared" si="1125"/>
        <v>586.76440098594583</v>
      </c>
      <c r="BZ387" s="113"/>
      <c r="CA387" s="141">
        <f t="shared" si="1195"/>
        <v>0.2836878284879889</v>
      </c>
      <c r="CB387" s="163">
        <f t="shared" si="1196"/>
        <v>0.36053296117197936</v>
      </c>
      <c r="CC387" s="159">
        <f t="shared" si="1197"/>
        <v>0.78685684539302292</v>
      </c>
      <c r="CD387" s="170"/>
      <c r="CH387" s="267">
        <v>319.28613007589314</v>
      </c>
      <c r="CI387" s="273">
        <v>32000</v>
      </c>
      <c r="CJ387" s="145">
        <f t="shared" ref="CJ387:CJ421" si="1217">SQRT(5*((((1/$CA388)*(((1+0.2*(CJ$353/661.48)^2)^3.5)-1))+1)^(1/3.5)-1))</f>
        <v>2.904330868443615E-2</v>
      </c>
      <c r="CK387" s="145">
        <f t="shared" ref="CK387:CK421" si="1218">SQRT(5*((((1/$CA388)*(((1+0.2*(CK$353/661.48)^2)^3.5)-1))+1)^(1/3.5)-1))</f>
        <v>5.8073236384529089E-2</v>
      </c>
      <c r="CL387" s="145">
        <f t="shared" ref="CL387:CL421" si="1219">SQRT(5*((((1/$CA388)*(((1+0.2*(CL$353/661.48)^2)^3.5)-1))+1)^(1/3.5)-1))</f>
        <v>8.707647577640179E-2</v>
      </c>
      <c r="CM387" s="145">
        <f t="shared" ref="CM387:CM421" si="1220">SQRT(5*((((1/$CA388)*(((1+0.2*(CM$353/661.48)^2)^3.5)-1))+1)^(1/3.5)-1))</f>
        <v>0.11603986582306555</v>
      </c>
      <c r="CN387" s="145">
        <f t="shared" ref="CN387:CN421" si="1221">SQRT(5*((((1/$CA388)*(((1+0.2*(CN$353/661.48)^2)^3.5)-1))+1)^(1/3.5)-1))</f>
        <v>0.14495046236021056</v>
      </c>
      <c r="CO387" s="145">
        <f t="shared" ref="CO387:CO421" si="1222">SQRT(5*((((1/$CA388)*(((1+0.2*(CO$353/661.48)^2)^3.5)-1))+1)^(1/3.5)-1))</f>
        <v>0.17379560568970487</v>
      </c>
      <c r="CP387" s="145">
        <f t="shared" ref="CP387:CP421" si="1223">SQRT(5*((((1/$CA388)*(((1+0.2*(CP$353/661.48)^2)^3.5)-1))+1)^(1/3.5)-1))</f>
        <v>0.20256298430681571</v>
      </c>
      <c r="CQ387" s="145">
        <f t="shared" ref="CQ387:CQ421" si="1224">SQRT(5*((((1/$CA388)*(((1+0.2*(CQ$353/661.48)^2)^3.5)-1))+1)^(1/3.5)-1))</f>
        <v>0.23124069398738353</v>
      </c>
      <c r="CR387" s="145">
        <f t="shared" ref="CR387:CR421" si="1225">SQRT(5*((((1/$CA388)*(((1+0.2*(CR$353/661.48)^2)^3.5)-1))+1)^(1/3.5)-1))</f>
        <v>0.25981729157663253</v>
      </c>
      <c r="CS387" s="145">
        <f t="shared" ref="CS387:CS421" si="1226">SQRT(5*((((1/$CA388)*(((1+0.2*(CS$353/661.48)^2)^3.5)-1))+1)^(1/3.5)-1))</f>
        <v>0.28828184294993359</v>
      </c>
      <c r="CT387" s="145">
        <f t="shared" ref="CT387:CT421" si="1227">SQRT(5*((((1/$CA388)*(((1+0.2*(CT$353/661.48)^2)^3.5)-1))+1)^(1/3.5)-1))</f>
        <v>0.31662396475107668</v>
      </c>
      <c r="CU387" s="145">
        <f t="shared" ref="CU387:CU421" si="1228">SQRT(5*((((1/$CA388)*(((1+0.2*(CU$353/661.48)^2)^3.5)-1))+1)^(1/3.5)-1))</f>
        <v>0.34483385965147728</v>
      </c>
      <c r="CV387" s="145">
        <f t="shared" ref="CV387:CV421" si="1229">SQRT(5*((((1/$CA388)*(((1+0.2*(CV$353/661.48)^2)^3.5)-1))+1)^(1/3.5)-1))</f>
        <v>0.3729023450090504</v>
      </c>
      <c r="CW387" s="145">
        <f t="shared" ref="CW387:CW421" si="1230">SQRT(5*((((1/$CA388)*(((1+0.2*(CW$353/661.48)^2)^3.5)-1))+1)^(1/3.5)-1))</f>
        <v>0.40082087493436186</v>
      </c>
      <c r="CX387" s="145">
        <f t="shared" ref="CX387:CX421" si="1231">SQRT(5*((((1/$CA388)*(((1+0.2*(CX$353/661.48)^2)^3.5)-1))+1)^(1/3.5)-1))</f>
        <v>0.42858155589056146</v>
      </c>
      <c r="CY387" s="145">
        <f t="shared" ref="CY387:CY421" si="1232">SQRT(5*((((1/$CA388)*(((1+0.2*(CY$353/661.48)^2)^3.5)-1))+1)^(1/3.5)-1))</f>
        <v>0.45617715605946141</v>
      </c>
      <c r="CZ387" s="145">
        <f t="shared" ref="CZ387:CZ421" si="1233">SQRT(5*((((1/$CA388)*(((1+0.2*(CZ$353/661.48)^2)^3.5)-1))+1)^(1/3.5)-1))</f>
        <v>0.48360110879709001</v>
      </c>
      <c r="DA387" s="145">
        <f t="shared" ref="DA387:DA421" si="1234">SQRT(5*((((1/$CA388)*(((1+0.2*(DA$353/661.48)^2)^3.5)-1))+1)^(1/3.5)-1))</f>
        <v>0.51084751057695821</v>
      </c>
      <c r="DB387" s="145">
        <f t="shared" ref="DB387:DB421" si="1235">SQRT(5*((((1/$CA388)*(((1+0.2*(DB$353/661.48)^2)^3.5)-1))+1)^(1/3.5)-1))</f>
        <v>0.53791111387742718</v>
      </c>
      <c r="DC387" s="145">
        <f t="shared" ref="DC387:DC421" si="1236">SQRT(5*((((1/$CA388)*(((1+0.2*(DC$353/661.48)^2)^3.5)-1))+1)^(1/3.5)-1))</f>
        <v>0.56478731551146255</v>
      </c>
      <c r="DD387" s="145">
        <f t="shared" ref="DD387:DD421" si="1237">SQRT(5*((((1/$CA388)*(((1+0.2*(DD$353/661.48)^2)^3.5)-1))+1)^(1/3.5)-1))</f>
        <v>0.59147214092301181</v>
      </c>
      <c r="DE387" s="145">
        <f t="shared" ref="DE387:DE421" si="1238">SQRT(5*((((1/$CA388)*(((1+0.2*(DE$353/661.48)^2)^3.5)-1))+1)^(1/3.5)-1))</f>
        <v>0.61796222498613629</v>
      </c>
      <c r="DF387" s="145">
        <f t="shared" ref="DF387:DF421" si="1239">SQRT(5*((((1/$CA388)*(((1+0.2*(DF$353/661.48)^2)^3.5)-1))+1)^(1/3.5)-1))</f>
        <v>0.6442547898416352</v>
      </c>
      <c r="DG387" s="145">
        <f t="shared" ref="DG387:DG421" si="1240">SQRT(5*((((1/$CA388)*(((1+0.2*(DG$353/661.48)^2)^3.5)-1))+1)^(1/3.5)-1))</f>
        <v>0.67034762029377282</v>
      </c>
      <c r="DH387" s="145">
        <f t="shared" ref="DH387:DH421" si="1241">SQRT(5*((((1/$CA388)*(((1+0.2*(DH$353/661.48)^2)^3.5)-1))+1)^(1/3.5)-1))</f>
        <v>0.69623903726809244</v>
      </c>
      <c r="DI387" s="145">
        <f t="shared" ref="DI387:DI421" si="1242">SQRT(5*((((1/$CA388)*(((1+0.2*(DI$353/661.48)^2)^3.5)-1))+1)^(1/3.5)-1))</f>
        <v>0.7219278698024959</v>
      </c>
      <c r="DJ387" s="145">
        <f t="shared" ref="DJ387:DJ421" si="1243">SQRT(5*((((1/$CA388)*(((1+0.2*(DJ$353/661.48)^2)^3.5)-1))+1)^(1/3.5)-1))</f>
        <v>0.74741342600936267</v>
      </c>
      <c r="DK387" s="145">
        <f t="shared" ref="DK387:DK421" si="1244">SQRT(5*((((1/$CA388)*(((1+0.2*(DK$353/661.48)^2)^3.5)-1))+1)^(1/3.5)-1))</f>
        <v>0.77269546340837669</v>
      </c>
      <c r="DL387" s="145">
        <f t="shared" ref="DL387:DL421" si="1245">SQRT(5*((((1/$CA388)*(((1+0.2*(DL$353/661.48)^2)^3.5)-1))+1)^(1/3.5)-1))</f>
        <v>0.79777415898916926</v>
      </c>
      <c r="DM387" s="145">
        <f t="shared" ref="DM387:DM421" si="1246">SQRT(5*((((1/$CA388)*(((1+0.2*(DM$353/661.48)^2)^3.5)-1))+1)^(1/3.5)-1))</f>
        <v>0.82265007932160639</v>
      </c>
      <c r="DN387" s="145">
        <f t="shared" ref="DN387:DN421" si="1247">SQRT(5*((((1/$CA388)*(((1+0.2*(DN$353/661.48)^2)^3.5)-1))+1)^(1/3.5)-1))</f>
        <v>0.84732415099024128</v>
      </c>
      <c r="DO387" s="145">
        <f t="shared" ref="DO387:DO421" si="1248">SQRT(5*((((1/$CA388)*(((1+0.2*(DO$353/661.48)^2)^3.5)-1))+1)^(1/3.5)-1))</f>
        <v>0.87179763158941359</v>
      </c>
      <c r="DP387" s="145">
        <f t="shared" ref="DP387:DP421" si="1249">SQRT(5*((((1/$CA388)*(((1+0.2*(DP$353/661.48)^2)^3.5)-1))+1)^(1/3.5)-1))</f>
        <v>0.89607208147722595</v>
      </c>
      <c r="DQ387" s="145">
        <f t="shared" ref="DQ387:DQ421" si="1250">SQRT(5*((((1/$CA388)*(((1+0.2*(DQ$353/661.48)^2)^3.5)-1))+1)^(1/3.5)-1))</f>
        <v>0.9201493364506802</v>
      </c>
      <c r="DR387" s="145">
        <f t="shared" ref="DR387:DR421" si="1251">SQRT(5*((((1/$CA388)*(((1+0.2*(DR$353/661.48)^2)^3.5)-1))+1)^(1/3.5)-1))</f>
        <v>0.94403148147124216</v>
      </c>
      <c r="DS387" s="145">
        <f t="shared" ref="DS387:DS421" si="1252">SQRT(5*((((1/$CA388)*(((1+0.2*(DS$353/661.48)^2)^3.5)-1))+1)^(1/3.5)-1))</f>
        <v>0.96772082553982053</v>
      </c>
      <c r="DT387" s="145">
        <f t="shared" ref="DT387:DT421" si="1253">SQRT(5*((((1/$CA388)*(((1+0.2*(DT$353/661.48)^2)^3.5)-1))+1)^(1/3.5)-1))</f>
        <v>0.99121987779324539</v>
      </c>
      <c r="DU387" s="145">
        <f t="shared" ref="DU387:DU421" si="1254">SQRT(5*((((1/$CA388)*(((1+0.2*(DU$353/661.48)^2)^3.5)-1))+1)^(1/3.5)-1))</f>
        <v>1.0145313248702477</v>
      </c>
      <c r="DV387" s="145">
        <f t="shared" ref="DV387:DV421" si="1255">SQRT(5*((((1/$CA388)*(((1+0.2*(DV$353/661.48)^2)^3.5)-1))+1)^(1/3.5)-1))</f>
        <v>1.0376580095741226</v>
      </c>
      <c r="DW387" s="145">
        <f t="shared" ref="DW387:DW421" si="1256">SQRT(5*((((1/$CA388)*(((1+0.2*(DW$353/661.48)^2)^3.5)-1))+1)^(1/3.5)-1))</f>
        <v>1.0606029108412121</v>
      </c>
      <c r="DX387" s="145">
        <f t="shared" ref="DX387:DX421" si="1257">SQRT(5*((((1/$CA388)*(((1+0.2*(DX$353/661.48)^2)^3.5)-1))+1)^(1/3.5)-1))</f>
        <v>1.0833691250090336</v>
      </c>
      <c r="DY387" s="145">
        <f t="shared" ref="DY387:DY421" si="1258">SQRT(5*((((1/$CA388)*(((1+0.2*(DY$353/661.48)^2)^3.5)-1))+1)^(1/3.5)-1))</f>
        <v>1.1059598483651825</v>
      </c>
      <c r="DZ387" s="145">
        <f t="shared" ref="DZ387:DZ421" si="1259">SQRT(5*((((1/$CA388)*(((1+0.2*(DZ$353/661.48)^2)^3.5)-1))+1)^(1/3.5)-1))</f>
        <v>1.1283783609476363</v>
      </c>
      <c r="EA387" s="145">
        <f t="shared" ref="EA387:EA421" si="1260">SQRT(5*((((1/$CA388)*(((1+0.2*(EA$353/661.48)^2)^3.5)-1))+1)^(1/3.5)-1))</f>
        <v>1.1506280115587111</v>
      </c>
      <c r="EB387" s="145">
        <f t="shared" ref="EB387:EB421" si="1261">SQRT(5*((((1/$CA388)*(((1+0.2*(EB$353/661.48)^2)^3.5)-1))+1)^(1/3.5)-1))</f>
        <v>1.1727122039484212</v>
      </c>
      <c r="EC387" s="145">
        <f t="shared" ref="EC387:EC421" si="1262">SQRT(5*((((1/$CA388)*(((1+0.2*(EC$353/661.48)^2)^3.5)-1))+1)^(1/3.5)-1))</f>
        <v>1.1946343841180533</v>
      </c>
      <c r="ED387" s="145">
        <f t="shared" ref="ED387:ED421" si="1263">SQRT(5*((((1/$CA388)*(((1+0.2*(ED$353/661.48)^2)^3.5)-1))+1)^(1/3.5)-1))</f>
        <v>1.2163980286912928</v>
      </c>
      <c r="EE387" s="145">
        <f t="shared" ref="EE387:EE421" si="1264">SQRT(5*((((1/$CA388)*(((1+0.2*(EE$353/661.48)^2)^3.5)-1))+1)^(1/3.5)-1))</f>
        <v>1.2380066342979523</v>
      </c>
      <c r="EF387" s="145">
        <f t="shared" ref="EF387:EF421" si="1265">SQRT(5*((((1/$CA388)*(((1+0.2*(EF$353/661.48)^2)^3.5)-1))+1)^(1/3.5)-1))</f>
        <v>1.2594637079141111</v>
      </c>
      <c r="EG387" s="145">
        <f t="shared" ref="EG387:EG421" si="1266">SQRT(5*((((1/$CA388)*(((1+0.2*(EG$353/661.48)^2)^3.5)-1))+1)^(1/3.5)-1))</f>
        <v>1.2807727581020767</v>
      </c>
      <c r="EH387" s="145">
        <f t="shared" ref="EH387:EH421" si="1267">SQRT(5*((((1/$CA388)*(((1+0.2*(EH$353/661.48)^2)^3.5)-1))+1)^(1/3.5)-1))</f>
        <v>1.3019372870939299</v>
      </c>
      <c r="EI387" s="145">
        <f t="shared" ref="EI387:EI421" si="1268">SQRT(5*((((1/$CA388)*(((1+0.2*(EI$353/661.48)^2)^3.5)-1))+1)^(1/3.5)-1))</f>
        <v>1.3229607836633284</v>
      </c>
      <c r="EJ387" s="145">
        <f t="shared" ref="EJ387:EJ421" si="1269">SQRT(5*((((1/$CA388)*(((1+0.2*(EJ$353/661.48)^2)^3.5)-1))+1)^(1/3.5)-1))</f>
        <v>1.3438467167315902</v>
      </c>
      <c r="EK387" s="145">
        <f t="shared" ref="EK387:EK421" si="1270">SQRT(5*((((1/$CA388)*(((1+0.2*(EK$353/661.48)^2)^3.5)-1))+1)^(1/3.5)-1))</f>
        <v>1.3645985296558578</v>
      </c>
      <c r="EL387" s="145">
        <f t="shared" ref="EL387:EL421" si="1271">SQRT(5*((((1/$CA388)*(((1+0.2*(EL$353/661.48)^2)^3.5)-1))+1)^(1/3.5)-1))</f>
        <v>1.3852196351491359</v>
      </c>
      <c r="EM387" s="145">
        <f t="shared" ref="EM387:EM421" si="1272">SQRT(5*((((1/$CA388)*(((1+0.2*(EM$353/661.48)^2)^3.5)-1))+1)^(1/3.5)-1))</f>
        <v>1.4057134107841853</v>
      </c>
      <c r="EN387" s="145">
        <f t="shared" ref="EN387:EN421" si="1273">SQRT(5*((((1/$CA388)*(((1+0.2*(EN$353/661.48)^2)^3.5)-1))+1)^(1/3.5)-1))</f>
        <v>1.4260831950356523</v>
      </c>
      <c r="EO387" s="145">
        <f t="shared" ref="EO387:EO421" si="1274">SQRT(5*((((1/$CA388)*(((1+0.2*(EO$353/661.48)^2)^3.5)-1))+1)^(1/3.5)-1))</f>
        <v>1.4463322838171617</v>
      </c>
      <c r="EP387" s="145">
        <f t="shared" ref="EP387:EP421" si="1275">SQRT(5*((((1/$CA388)*(((1+0.2*(EP$353/661.48)^2)^3.5)-1))+1)^(1/3.5)-1))</f>
        <v>1.4664639274726274</v>
      </c>
      <c r="EQ387" s="145">
        <f t="shared" ref="EQ387:EQ421" si="1276">SQRT(5*((((1/$CA388)*(((1+0.2*(EQ$353/661.48)^2)^3.5)-1))+1)^(1/3.5)-1))</f>
        <v>1.486481328183443</v>
      </c>
      <c r="ET387" s="267">
        <v>319.28613007589314</v>
      </c>
      <c r="EU387" s="273">
        <v>32000</v>
      </c>
      <c r="EV387" s="146">
        <f t="shared" si="1005"/>
        <v>224.78951621430525</v>
      </c>
      <c r="EW387" s="146">
        <f t="shared" si="1006"/>
        <v>224.90319498944839</v>
      </c>
      <c r="EX387" s="146">
        <f t="shared" si="1007"/>
        <v>225.09242737922162</v>
      </c>
      <c r="EY387" s="146">
        <f t="shared" si="1008"/>
        <v>225.35686731706724</v>
      </c>
      <c r="EZ387" s="146">
        <f t="shared" si="1009"/>
        <v>225.69603483580605</v>
      </c>
      <c r="FA387" s="146">
        <f t="shared" si="1010"/>
        <v>226.10932048501101</v>
      </c>
      <c r="FB387" s="146">
        <f t="shared" si="1011"/>
        <v>226.59599085954076</v>
      </c>
      <c r="FC387" s="146">
        <f t="shared" si="1012"/>
        <v>227.15519513320399</v>
      </c>
      <c r="FD387" s="146">
        <f t="shared" si="1013"/>
        <v>227.78597247545719</v>
      </c>
      <c r="FE387" s="146">
        <f t="shared" si="1014"/>
        <v>228.48726021686298</v>
      </c>
      <c r="FF387" s="146">
        <f t="shared" si="1015"/>
        <v>229.2579026209431</v>
      </c>
      <c r="FG387" s="146">
        <f t="shared" si="1016"/>
        <v>230.09666011608252</v>
      </c>
      <c r="FH387" s="146">
        <f t="shared" si="1017"/>
        <v>231.00221884112091</v>
      </c>
      <c r="FI387" s="146">
        <f t="shared" si="1018"/>
        <v>231.97320036191161</v>
      </c>
      <c r="FJ387" s="146">
        <f t="shared" si="1019"/>
        <v>233.00817142301591</v>
      </c>
      <c r="FK387" s="146">
        <f t="shared" si="1020"/>
        <v>234.10565360831768</v>
      </c>
      <c r="FL387" s="146">
        <f t="shared" si="1021"/>
        <v>235.26413279612828</v>
      </c>
      <c r="FM387" s="146">
        <f t="shared" si="1022"/>
        <v>236.48206830772409</v>
      </c>
      <c r="FN387" s="146">
        <f t="shared" si="1023"/>
        <v>237.75790166263357</v>
      </c>
      <c r="FO387" s="146">
        <f t="shared" si="1024"/>
        <v>239.09006486883814</v>
      </c>
      <c r="FP387" s="146">
        <f t="shared" si="1025"/>
        <v>240.47698819086133</v>
      </c>
      <c r="FQ387" s="146">
        <f t="shared" si="1026"/>
        <v>241.91710735310542</v>
      </c>
      <c r="FR387" s="146">
        <f t="shared" si="1027"/>
        <v>243.4088701493678</v>
      </c>
      <c r="FS387" s="146">
        <f t="shared" si="1028"/>
        <v>244.95074244200467</v>
      </c>
      <c r="FT387" s="146">
        <f t="shared" si="1029"/>
        <v>246.54121354548374</v>
      </c>
      <c r="FU387" s="146">
        <f t="shared" si="1030"/>
        <v>248.17880099898198</v>
      </c>
      <c r="FV387" s="146">
        <f t="shared" si="1031"/>
        <v>249.86205474117332</v>
      </c>
      <c r="FW387" s="146">
        <f t="shared" si="1032"/>
        <v>251.58956070742511</v>
      </c>
      <c r="FX387" s="146">
        <f t="shared" si="1033"/>
        <v>253.35994387530616</v>
      </c>
      <c r="FY387" s="146">
        <f t="shared" si="1034"/>
        <v>255.17187078871109</v>
      </c>
      <c r="FZ387" s="146">
        <f t="shared" si="1035"/>
        <v>257.02405159409631</v>
      </c>
      <c r="GA387" s="146">
        <f t="shared" si="1036"/>
        <v>258.91524162445359</v>
      </c>
      <c r="GB387" s="146">
        <f t="shared" si="1037"/>
        <v>260.84424256782717</v>
      </c>
      <c r="GC387" s="146">
        <f t="shared" si="1038"/>
        <v>262.80990325754561</v>
      </c>
      <c r="GD387" s="146">
        <f t="shared" si="1039"/>
        <v>264.81112012103466</v>
      </c>
      <c r="GE387" s="146">
        <f t="shared" si="1040"/>
        <v>266.84683732319729</v>
      </c>
      <c r="GF387" s="146">
        <f t="shared" si="1041"/>
        <v>268.91604663904411</v>
      </c>
      <c r="GG387" s="146">
        <f t="shared" si="1042"/>
        <v>271.0177870885953</v>
      </c>
      <c r="GH387" s="146">
        <f t="shared" si="1043"/>
        <v>273.151144365184</v>
      </c>
      <c r="GI387" s="146">
        <f t="shared" si="1044"/>
        <v>275.31525008622458</v>
      </c>
      <c r="GJ387" s="355">
        <f t="shared" si="1045"/>
        <v>277.50928089334758</v>
      </c>
      <c r="GK387" s="146">
        <f t="shared" si="1046"/>
        <v>279.7324574266064</v>
      </c>
      <c r="GL387" s="146">
        <f t="shared" si="1047"/>
        <v>281.98404319526816</v>
      </c>
      <c r="GM387" s="146">
        <f t="shared" si="1048"/>
        <v>284.26334336555288</v>
      </c>
      <c r="GN387" s="146">
        <f t="shared" si="1049"/>
        <v>286.56970348361756</v>
      </c>
      <c r="GO387" s="146">
        <f t="shared" si="1050"/>
        <v>288.90250815010376</v>
      </c>
      <c r="GP387" s="146">
        <f t="shared" si="1051"/>
        <v>291.26117966070461</v>
      </c>
      <c r="GQ387" s="146">
        <f t="shared" si="1052"/>
        <v>293.64517662546609</v>
      </c>
      <c r="GR387" s="146">
        <f t="shared" si="1053"/>
        <v>296.05399257792209</v>
      </c>
      <c r="GS387" s="146">
        <f t="shared" si="1054"/>
        <v>298.48715458367712</v>
      </c>
      <c r="GT387" s="146">
        <f t="shared" si="1055"/>
        <v>300.94422185669453</v>
      </c>
      <c r="GU387" s="146">
        <f t="shared" si="1056"/>
        <v>303.42478439031805</v>
      </c>
      <c r="GV387" s="146">
        <f t="shared" si="1057"/>
        <v>305.9284616089376</v>
      </c>
      <c r="GW387" s="146">
        <f t="shared" si="1058"/>
        <v>308.45490104522133</v>
      </c>
      <c r="GX387" s="146">
        <f t="shared" si="1059"/>
        <v>311.00377704694097</v>
      </c>
      <c r="GY387" s="146">
        <f t="shared" si="1060"/>
        <v>313.57478951663114</v>
      </c>
      <c r="GZ387" s="146">
        <f t="shared" si="1061"/>
        <v>316.16766268662974</v>
      </c>
      <c r="HA387" s="146">
        <f t="shared" si="1062"/>
        <v>318.7821439314323</v>
      </c>
      <c r="HB387" s="146">
        <f t="shared" si="1063"/>
        <v>321.41800261876455</v>
      </c>
      <c r="HC387" s="146">
        <f t="shared" si="1064"/>
        <v>324.07502900031454</v>
      </c>
      <c r="HF387" s="267">
        <v>309.32276302220043</v>
      </c>
      <c r="HG387" s="273">
        <v>31000</v>
      </c>
      <c r="HH387" s="146">
        <f t="shared" si="1126"/>
        <v>16.65311065998058</v>
      </c>
      <c r="HI387" s="146">
        <f t="shared" si="1127"/>
        <v>33.299022774776709</v>
      </c>
      <c r="HJ387" s="146">
        <f t="shared" si="1128"/>
        <v>49.930575590776769</v>
      </c>
      <c r="HK387" s="146">
        <f t="shared" si="1129"/>
        <v>66.540683433181357</v>
      </c>
      <c r="HL387" s="146">
        <f t="shared" si="1130"/>
        <v>83.122371997323711</v>
      </c>
      <c r="HM387" s="146">
        <f t="shared" si="1131"/>
        <v>99.668813178013295</v>
      </c>
      <c r="HN387" s="146">
        <f t="shared" si="1132"/>
        <v>116.17335800680718</v>
      </c>
      <c r="HO387" s="146">
        <f t="shared" si="1133"/>
        <v>132.6295673139843</v>
      </c>
      <c r="HP387" s="146">
        <f t="shared" si="1134"/>
        <v>149.03123978585171</v>
      </c>
      <c r="HQ387" s="146">
        <f t="shared" si="1135"/>
        <v>165.37243714851886</v>
      </c>
      <c r="HR387" s="146">
        <f t="shared" si="1136"/>
        <v>181.64750627304397</v>
      </c>
      <c r="HS387" s="146">
        <f t="shared" si="1137"/>
        <v>197.85109806243452</v>
      </c>
      <c r="HT387" s="146">
        <f t="shared" si="1138"/>
        <v>213.9781830456435</v>
      </c>
      <c r="HU387" s="146">
        <f t="shared" si="1139"/>
        <v>230.02406366600098</v>
      </c>
      <c r="HV387" s="146">
        <f t="shared" si="1140"/>
        <v>245.9843833094595</v>
      </c>
      <c r="HW387" s="146">
        <f t="shared" si="1141"/>
        <v>261.85513217039698</v>
      </c>
      <c r="HX387" s="146">
        <f t="shared" si="1142"/>
        <v>277.6326500983094</v>
      </c>
      <c r="HY387" s="146">
        <f t="shared" si="1143"/>
        <v>293.31362660717849</v>
      </c>
      <c r="HZ387" s="146">
        <f t="shared" si="1144"/>
        <v>308.89509825989154</v>
      </c>
      <c r="IA387" s="146">
        <f t="shared" si="1145"/>
        <v>324.37444366319102</v>
      </c>
      <c r="IB387" s="146">
        <f t="shared" si="1146"/>
        <v>339.74937632409387</v>
      </c>
      <c r="IC387" s="146">
        <f t="shared" si="1147"/>
        <v>355.01793562743757</v>
      </c>
      <c r="ID387" s="146">
        <f t="shared" si="1148"/>
        <v>370.17847619639133</v>
      </c>
      <c r="IE387" s="146">
        <f t="shared" si="1149"/>
        <v>385.22965589458232</v>
      </c>
      <c r="IF387" s="146">
        <f t="shared" si="1150"/>
        <v>400.17042272041812</v>
      </c>
      <c r="IG387" s="146">
        <f t="shared" si="1151"/>
        <v>415.0000008323446</v>
      </c>
      <c r="IH387" s="146">
        <f t="shared" si="1152"/>
        <v>429.7178759288322</v>
      </c>
      <c r="II387" s="146">
        <f t="shared" si="1153"/>
        <v>444.32378018979477</v>
      </c>
      <c r="IJ387" s="146">
        <f t="shared" si="1154"/>
        <v>458.81767696744566</v>
      </c>
      <c r="IK387" s="146">
        <f t="shared" si="1155"/>
        <v>473.19974539523696</v>
      </c>
      <c r="IL387" s="146">
        <f t="shared" si="1156"/>
        <v>487.47036506372029</v>
      </c>
      <c r="IM387" s="146">
        <f t="shared" si="1157"/>
        <v>501.63010089276958</v>
      </c>
      <c r="IN387" s="146">
        <f t="shared" si="1158"/>
        <v>515.67968831070687</v>
      </c>
      <c r="IO387" s="146">
        <f t="shared" si="1159"/>
        <v>529.62001883291236</v>
      </c>
      <c r="IP387" s="146">
        <f t="shared" si="1160"/>
        <v>543.45212611577028</v>
      </c>
      <c r="IQ387" s="146">
        <f t="shared" si="1161"/>
        <v>557.17717254622733</v>
      </c>
      <c r="IR387" s="146">
        <f t="shared" si="1162"/>
        <v>570.796436413224</v>
      </c>
      <c r="IS387" s="146">
        <f t="shared" si="1163"/>
        <v>584.31129969454469</v>
      </c>
      <c r="IT387" s="146">
        <f t="shared" si="1164"/>
        <v>597.72323648143106</v>
      </c>
      <c r="IU387" s="146">
        <f t="shared" si="1165"/>
        <v>611.03380205349117</v>
      </c>
      <c r="IV387" s="355">
        <f t="shared" si="1166"/>
        <v>624.24462260792131</v>
      </c>
      <c r="IW387" s="146">
        <f t="shared" si="1167"/>
        <v>637.35738563987445</v>
      </c>
      <c r="IX387" s="146">
        <f t="shared" si="1168"/>
        <v>650.37383096472684</v>
      </c>
      <c r="IY387" s="146">
        <f t="shared" si="1169"/>
        <v>663.29574236801363</v>
      </c>
      <c r="IZ387" s="146">
        <f t="shared" si="1170"/>
        <v>676.12493986479285</v>
      </c>
      <c r="JA387" s="146">
        <f t="shared" si="1171"/>
        <v>688.86327254702928</v>
      </c>
      <c r="JB387" s="146">
        <f t="shared" si="1172"/>
        <v>701.51261199518831</v>
      </c>
      <c r="JC387" s="146">
        <f t="shared" si="1173"/>
        <v>714.07484622850723</v>
      </c>
      <c r="JD387" s="146">
        <f t="shared" si="1174"/>
        <v>726.5518741672438</v>
      </c>
      <c r="JE387" s="146">
        <f t="shared" si="1175"/>
        <v>738.94560057952765</v>
      </c>
      <c r="JF387" s="146">
        <f t="shared" si="1176"/>
        <v>751.25793148520472</v>
      </c>
      <c r="JG387" s="146">
        <f t="shared" si="1177"/>
        <v>763.49076998913654</v>
      </c>
      <c r="JH387" s="146">
        <f t="shared" si="1178"/>
        <v>775.64601251679687</v>
      </c>
      <c r="JI387" s="146">
        <f t="shared" si="1179"/>
        <v>787.72554542561033</v>
      </c>
      <c r="JJ387" s="146">
        <f t="shared" si="1180"/>
        <v>799.73124196626395</v>
      </c>
      <c r="JK387" s="146">
        <f t="shared" si="1181"/>
        <v>811.66495956912581</v>
      </c>
      <c r="JL387" s="146">
        <f t="shared" si="1182"/>
        <v>823.52853743195578</v>
      </c>
      <c r="JM387" s="146">
        <f t="shared" si="1183"/>
        <v>835.32379438615601</v>
      </c>
      <c r="JN387" s="146">
        <f t="shared" si="1184"/>
        <v>847.05252701998097</v>
      </c>
      <c r="JO387" s="146">
        <f t="shared" si="1185"/>
        <v>858.71650803826174</v>
      </c>
      <c r="JQ387" s="267">
        <v>319.28613007589314</v>
      </c>
      <c r="JR387" s="273">
        <v>32000</v>
      </c>
      <c r="JS387" s="147">
        <f t="shared" ref="JS387:JS421" si="1277">6*$JQ387/10+JS$353+(EV387-273.15)</f>
        <v>153.21119425984114</v>
      </c>
      <c r="JT387" s="147">
        <f t="shared" ref="JT387:JT421" si="1278">6*$JQ387/10+JT$353+(EW387-273.15)</f>
        <v>163.32487303498428</v>
      </c>
      <c r="JU387" s="147">
        <f t="shared" ref="JU387:JU421" si="1279">6*$JQ387/10+JU$353+(EX387-273.15)</f>
        <v>173.5141054247575</v>
      </c>
      <c r="JV387" s="147">
        <f t="shared" ref="JV387:JV421" si="1280">6*$JQ387/10+JV$353+(EY387-273.15)</f>
        <v>183.77854536260313</v>
      </c>
      <c r="JW387" s="147">
        <f t="shared" ref="JW387:JW421" si="1281">6*$JQ387/10+JW$353+(EZ387-273.15)</f>
        <v>194.11771288134193</v>
      </c>
      <c r="JX387" s="147">
        <f t="shared" ref="JX387:JX421" si="1282">6*$JQ387/10+JX$353+(FA387-273.15)</f>
        <v>204.5309985305469</v>
      </c>
      <c r="JY387" s="147">
        <f t="shared" ref="JY387:JY421" si="1283">6*$JQ387/10+JY$353+(FB387-273.15)</f>
        <v>215.01766890507665</v>
      </c>
      <c r="JZ387" s="147">
        <f t="shared" ref="JZ387:JZ421" si="1284">6*$JQ387/10+JZ$353+(FC387-273.15)</f>
        <v>225.57687317873987</v>
      </c>
      <c r="KA387" s="147">
        <f t="shared" ref="KA387:KA421" si="1285">6*$JQ387/10+KA$353+(FD387-273.15)</f>
        <v>236.20765052099307</v>
      </c>
      <c r="KB387" s="147">
        <f t="shared" ref="KB387:KB421" si="1286">6*$JQ387/10+KB$353+(FE387-273.15)</f>
        <v>246.90893826239886</v>
      </c>
      <c r="KC387" s="147">
        <f t="shared" ref="KC387:KC421" si="1287">6*$JQ387/10+KC$353+(FF387-273.15)</f>
        <v>257.67958066647896</v>
      </c>
      <c r="KD387" s="147">
        <f t="shared" ref="KD387:KD421" si="1288">6*$JQ387/10+KD$353+(FG387-273.15)</f>
        <v>268.51833816161843</v>
      </c>
      <c r="KE387" s="147">
        <f t="shared" ref="KE387:KE421" si="1289">6*$JQ387/10+KE$353+(FH387-273.15)</f>
        <v>279.42389688665679</v>
      </c>
      <c r="KF387" s="147">
        <f t="shared" ref="KF387:KF421" si="1290">6*$JQ387/10+KF$353+(FI387-273.15)</f>
        <v>290.39487840744749</v>
      </c>
      <c r="KG387" s="147">
        <f t="shared" ref="KG387:KG421" si="1291">6*$JQ387/10+KG$353+(FJ387-273.15)</f>
        <v>301.42984946855177</v>
      </c>
      <c r="KH387" s="147">
        <f t="shared" ref="KH387:KH421" si="1292">6*$JQ387/10+KH$353+(FK387-273.15)</f>
        <v>312.52733165385359</v>
      </c>
      <c r="KI387" s="147">
        <f t="shared" ref="KI387:KI421" si="1293">6*$JQ387/10+KI$353+(FL387-273.15)</f>
        <v>323.68581084166419</v>
      </c>
      <c r="KJ387" s="147">
        <f t="shared" ref="KJ387:KJ421" si="1294">6*$JQ387/10+KJ$353+(FM387-273.15)</f>
        <v>334.90374635325998</v>
      </c>
      <c r="KK387" s="147">
        <f t="shared" ref="KK387:KK421" si="1295">6*$JQ387/10+KK$353+(FN387-273.15)</f>
        <v>346.17957970816946</v>
      </c>
      <c r="KL387" s="147">
        <f t="shared" ref="KL387:KL421" si="1296">6*$JQ387/10+KL$353+(FO387-273.15)</f>
        <v>357.51174291437405</v>
      </c>
      <c r="KM387" s="147">
        <f t="shared" ref="KM387:KM421" si="1297">6*$JQ387/10+KM$353+(FP387-273.15)</f>
        <v>368.89866623639722</v>
      </c>
      <c r="KN387" s="147">
        <f t="shared" ref="KN387:KN421" si="1298">6*$JQ387/10+KN$353+(FQ387-273.15)</f>
        <v>380.33878539864133</v>
      </c>
      <c r="KO387" s="147">
        <f t="shared" ref="KO387:KO421" si="1299">6*$JQ387/10+KO$353+(FR387-273.15)</f>
        <v>391.83054819490371</v>
      </c>
      <c r="KP387" s="147">
        <f t="shared" ref="KP387:KP421" si="1300">6*$JQ387/10+KP$353+(FS387-273.15)</f>
        <v>403.37242048754058</v>
      </c>
      <c r="KQ387" s="147">
        <f t="shared" ref="KQ387:KQ421" si="1301">6*$JQ387/10+KQ$353+(FT387-273.15)</f>
        <v>414.96289159101963</v>
      </c>
      <c r="KR387" s="147">
        <f t="shared" ref="KR387:KR421" si="1302">6*$JQ387/10+KR$353+(FU387-273.15)</f>
        <v>426.6004790445179</v>
      </c>
      <c r="KS387" s="147">
        <f t="shared" ref="KS387:KS421" si="1303">6*$JQ387/10+KS$353+(FV387-273.15)</f>
        <v>438.28373278670921</v>
      </c>
      <c r="KT387" s="147">
        <f t="shared" ref="KT387:KT421" si="1304">6*$JQ387/10+KT$353+(FW387-273.15)</f>
        <v>450.01123875296099</v>
      </c>
      <c r="KU387" s="147">
        <f t="shared" ref="KU387:KU421" si="1305">6*$JQ387/10+KU$353+(FX387-273.15)</f>
        <v>461.78162192084204</v>
      </c>
      <c r="KV387" s="147">
        <f t="shared" ref="KV387:KV421" si="1306">6*$JQ387/10+KV$353+(FY387-273.15)</f>
        <v>473.59354883424697</v>
      </c>
      <c r="KW387" s="147">
        <f t="shared" ref="KW387:KW421" si="1307">6*$JQ387/10+KW$353+(FZ387-273.15)</f>
        <v>485.44572963963219</v>
      </c>
      <c r="KX387" s="147">
        <f t="shared" ref="KX387:KX421" si="1308">6*$JQ387/10+KX$353+(GA387-273.15)</f>
        <v>497.33691966998947</v>
      </c>
      <c r="KY387" s="147">
        <f t="shared" ref="KY387:KY421" si="1309">6*$JQ387/10+KY$353+(GB387-273.15)</f>
        <v>509.26592061336311</v>
      </c>
      <c r="KZ387" s="147">
        <f t="shared" ref="KZ387:KZ421" si="1310">6*$JQ387/10+KZ$353+(GC387-273.15)</f>
        <v>521.23158130308161</v>
      </c>
      <c r="LA387" s="147">
        <f t="shared" ref="LA387:LA421" si="1311">6*$JQ387/10+LA$353+(GD387-273.15)</f>
        <v>533.23279816657055</v>
      </c>
      <c r="LB387" s="147">
        <f t="shared" ref="LB387:LB421" si="1312">6*$JQ387/10+LB$353+(GE387-273.15)</f>
        <v>545.26851536873323</v>
      </c>
      <c r="LC387" s="147">
        <f t="shared" ref="LC387:LC421" si="1313">6*$JQ387/10+LC$353+(GF387-273.15)</f>
        <v>557.33772468458005</v>
      </c>
      <c r="LD387" s="147">
        <f t="shared" ref="LD387:LD421" si="1314">6*$JQ387/10+LD$353+(GG387-273.15)</f>
        <v>569.4394651341313</v>
      </c>
      <c r="LE387" s="147">
        <f t="shared" ref="LE387:LE421" si="1315">6*$JQ387/10+LE$353+(GH387-273.15)</f>
        <v>581.57282241071994</v>
      </c>
      <c r="LF387" s="147">
        <f t="shared" ref="LF387:LF421" si="1316">6*$JQ387/10+LF$353+(GI387-273.15)</f>
        <v>593.73692813176058</v>
      </c>
      <c r="LG387" s="358">
        <f t="shared" ref="LG387:LG421" si="1317">6*$JQ387/10+LG$353+(GJ387-273.15)</f>
        <v>605.93095893888358</v>
      </c>
      <c r="LH387" s="147">
        <f t="shared" ref="LH387:LH421" si="1318">6*$JQ387/10+LH$353+(GK387-273.15)</f>
        <v>618.15413547214234</v>
      </c>
      <c r="LI387" s="147">
        <f t="shared" ref="LI387:LI421" si="1319">6*$JQ387/10+LI$353+(GL387-273.15)</f>
        <v>630.40572124080404</v>
      </c>
      <c r="LJ387" s="147">
        <f t="shared" ref="LJ387:LJ421" si="1320">6*$JQ387/10+LJ$353+(GM387-273.15)</f>
        <v>642.68502141108888</v>
      </c>
      <c r="LK387" s="147">
        <f t="shared" ref="LK387:LK421" si="1321">6*$JQ387/10+LK$353+(GN387-273.15)</f>
        <v>654.9913815291535</v>
      </c>
      <c r="LL387" s="147">
        <f t="shared" ref="LL387:LL421" si="1322">6*$JQ387/10+LL$353+(GO387-273.15)</f>
        <v>667.32418619563964</v>
      </c>
      <c r="LM387" s="147">
        <f t="shared" ref="LM387:LM421" si="1323">6*$JQ387/10+LM$353+(GP387-273.15)</f>
        <v>679.68285770624061</v>
      </c>
      <c r="LN387" s="147">
        <f t="shared" ref="LN387:LN421" si="1324">6*$JQ387/10+LN$353+(GQ387-273.15)</f>
        <v>692.06685467100203</v>
      </c>
      <c r="LO387" s="147">
        <f t="shared" ref="LO387:LO421" si="1325">6*$JQ387/10+LO$353+(GR387-273.15)</f>
        <v>704.47567062345797</v>
      </c>
      <c r="LP387" s="147">
        <f t="shared" ref="LP387:LP421" si="1326">6*$JQ387/10+LP$353+(GS387-273.15)</f>
        <v>716.90883262921307</v>
      </c>
      <c r="LQ387" s="147">
        <f t="shared" ref="LQ387:LQ421" si="1327">6*$JQ387/10+LQ$353+(GT387-273.15)</f>
        <v>729.36589990223047</v>
      </c>
      <c r="LR387" s="147">
        <f t="shared" ref="LR387:LR421" si="1328">6*$JQ387/10+LR$353+(GU387-273.15)</f>
        <v>741.84646243585394</v>
      </c>
      <c r="LS387" s="147">
        <f t="shared" ref="LS387:LS421" si="1329">6*$JQ387/10+LS$353+(GV387-273.15)</f>
        <v>754.35013965447354</v>
      </c>
      <c r="LT387" s="147">
        <f t="shared" ref="LT387:LT421" si="1330">6*$JQ387/10+LT$353+(GW387-273.15)</f>
        <v>766.87657909075733</v>
      </c>
      <c r="LU387" s="147">
        <f t="shared" ref="LU387:LU421" si="1331">6*$JQ387/10+LU$353+(GX387-273.15)</f>
        <v>779.42545509247691</v>
      </c>
      <c r="LV387" s="147">
        <f t="shared" ref="LV387:LV421" si="1332">6*$JQ387/10+LV$353+(GY387-273.15)</f>
        <v>791.99646756216703</v>
      </c>
      <c r="LW387" s="147">
        <f t="shared" ref="LW387:LW421" si="1333">6*$JQ387/10+LW$353+(GZ387-273.15)</f>
        <v>804.58934073216574</v>
      </c>
      <c r="LX387" s="147">
        <f t="shared" ref="LX387:LX421" si="1334">6*$JQ387/10+LX$353+(HA387-273.15)</f>
        <v>817.20382197696824</v>
      </c>
      <c r="LY387" s="147">
        <f t="shared" ref="LY387:LY421" si="1335">6*$JQ387/10+LY$353+(HB387-273.15)</f>
        <v>829.83968066430043</v>
      </c>
      <c r="LZ387" s="147">
        <f t="shared" ref="LZ387:LZ421" si="1336">6*$JQ387/10+LZ$353+(HC387-273.15)</f>
        <v>842.49670704585048</v>
      </c>
      <c r="MC387" s="267">
        <v>310</v>
      </c>
      <c r="MD387" s="273">
        <v>31000</v>
      </c>
      <c r="ME387" s="145">
        <f t="shared" si="1211"/>
        <v>2.8381255972581496E-2</v>
      </c>
      <c r="MF387" s="145">
        <f t="shared" si="1211"/>
        <v>5.6750243741481327E-2</v>
      </c>
      <c r="MG387" s="145">
        <f t="shared" si="1211"/>
        <v>8.509475950974181E-2</v>
      </c>
      <c r="MH387" s="145">
        <f t="shared" si="1211"/>
        <v>0.11340272743433721</v>
      </c>
      <c r="MI387" s="145">
        <f t="shared" si="1211"/>
        <v>0.14166226147607522</v>
      </c>
      <c r="MJ387" s="145">
        <f t="shared" si="1211"/>
        <v>0.16986172475790767</v>
      </c>
      <c r="MK387" s="145">
        <f t="shared" si="1211"/>
        <v>0.19798978569865516</v>
      </c>
      <c r="ML387" s="145">
        <f t="shared" si="1211"/>
        <v>0.22603547026903059</v>
      </c>
      <c r="MM387" s="145">
        <f t="shared" si="1211"/>
        <v>0.25398820980862691</v>
      </c>
      <c r="MN387" s="145">
        <f t="shared" si="1211"/>
        <v>0.28183788394565512</v>
      </c>
      <c r="MO387" s="145">
        <f t="shared" si="1212"/>
        <v>0.30957485826989495</v>
      </c>
      <c r="MP387" s="145">
        <f t="shared" si="1212"/>
        <v>0.3371900165210831</v>
      </c>
      <c r="MQ387" s="145">
        <f t="shared" si="1212"/>
        <v>0.36467478716516188</v>
      </c>
      <c r="MR387" s="145">
        <f t="shared" si="1212"/>
        <v>0.39202116433697981</v>
      </c>
      <c r="MS387" s="145">
        <f t="shared" si="1212"/>
        <v>0.41922172322678336</v>
      </c>
      <c r="MT387" s="145">
        <f t="shared" si="1212"/>
        <v>0.44626963007707915</v>
      </c>
      <c r="MU387" s="145">
        <f t="shared" si="1212"/>
        <v>0.47315864703414284</v>
      </c>
      <c r="MV387" s="145">
        <f t="shared" si="1212"/>
        <v>0.49988313216398406</v>
      </c>
      <c r="MW387" s="145">
        <f t="shared" si="1212"/>
        <v>0.52643803499471364</v>
      </c>
      <c r="MX387" s="145">
        <f t="shared" si="1212"/>
        <v>0.55281888798662893</v>
      </c>
      <c r="MY387" s="145">
        <f t="shared" si="1213"/>
        <v>0.57902179435768386</v>
      </c>
      <c r="MZ387" s="145">
        <f t="shared" si="1213"/>
        <v>0.60504341270686757</v>
      </c>
      <c r="NA387" s="145">
        <f t="shared" si="1213"/>
        <v>0.63088093888173324</v>
      </c>
      <c r="NB387" s="145">
        <f t="shared" si="1213"/>
        <v>0.65653208553088305</v>
      </c>
      <c r="NC387" s="145">
        <f t="shared" si="1213"/>
        <v>0.68199505976846575</v>
      </c>
      <c r="ND387" s="145">
        <f t="shared" si="1213"/>
        <v>0.70726853935756184</v>
      </c>
      <c r="NE387" s="145">
        <f t="shared" si="1213"/>
        <v>0.73235164779385586</v>
      </c>
      <c r="NF387" s="145">
        <f t="shared" si="1213"/>
        <v>0.75724392864187617</v>
      </c>
      <c r="NG387" s="145">
        <f t="shared" si="1213"/>
        <v>0.78194531944420953</v>
      </c>
      <c r="NH387" s="145">
        <f t="shared" si="1213"/>
        <v>0.80645612549110834</v>
      </c>
      <c r="NI387" s="145">
        <f t="shared" si="1214"/>
        <v>0.8307769937041497</v>
      </c>
      <c r="NJ387" s="145">
        <f t="shared" si="1214"/>
        <v>0.85490888685454625</v>
      </c>
      <c r="NK387" s="145">
        <f t="shared" si="1214"/>
        <v>0.87885305830450067</v>
      </c>
      <c r="NL387" s="145">
        <f t="shared" si="1214"/>
        <v>0.90261102742938526</v>
      </c>
      <c r="NM387" s="145">
        <f t="shared" si="1214"/>
        <v>0.92618455585001835</v>
      </c>
      <c r="NN387" s="145">
        <f t="shared" si="1214"/>
        <v>0.94957562457776445</v>
      </c>
      <c r="NO387" s="145">
        <f t="shared" si="1214"/>
        <v>0.97278641215129835</v>
      </c>
      <c r="NP387" s="145">
        <f t="shared" si="1214"/>
        <v>0.99581927382220325</v>
      </c>
      <c r="NQ387" s="145">
        <f t="shared" si="1214"/>
        <v>1.0186767218274848</v>
      </c>
      <c r="NR387" s="145">
        <f t="shared" si="1214"/>
        <v>1.0413614067703583</v>
      </c>
      <c r="NS387" s="145">
        <f t="shared" si="1215"/>
        <v>1.0638761001161576</v>
      </c>
      <c r="NT387" s="145">
        <f t="shared" si="1215"/>
        <v>1.0862236777979659</v>
      </c>
      <c r="NU387" s="145">
        <f t="shared" si="1215"/>
        <v>1.1084071049162108</v>
      </c>
      <c r="NV387" s="145">
        <f t="shared" si="1215"/>
        <v>1.1304294215079707</v>
      </c>
      <c r="NW387" s="145">
        <f t="shared" si="1215"/>
        <v>1.1522937293549058</v>
      </c>
      <c r="NX387" s="145">
        <f t="shared" si="1215"/>
        <v>1.1740031797933306</v>
      </c>
      <c r="NY387" s="145">
        <f t="shared" si="1215"/>
        <v>1.1955609624858461</v>
      </c>
      <c r="NZ387" s="145">
        <f t="shared" si="1215"/>
        <v>1.2169702951110197</v>
      </c>
      <c r="OA387" s="145">
        <f t="shared" si="1215"/>
        <v>1.2382344139256092</v>
      </c>
      <c r="OB387" s="145">
        <f t="shared" si="1215"/>
        <v>1.259356565152675</v>
      </c>
      <c r="OC387" s="145">
        <f t="shared" si="1216"/>
        <v>1.2803399971485299</v>
      </c>
      <c r="OD387" s="145">
        <f t="shared" si="1216"/>
        <v>1.3011879533015904</v>
      </c>
      <c r="OE387" s="145">
        <f t="shared" si="1216"/>
        <v>1.3219036656168497</v>
      </c>
      <c r="OF387" s="145">
        <f t="shared" si="1216"/>
        <v>1.3424903489407121</v>
      </c>
      <c r="OG387" s="145">
        <f t="shared" si="1216"/>
        <v>1.3629511957822729</v>
      </c>
      <c r="OH387" s="145">
        <f t="shared" si="1216"/>
        <v>1.3832893716886665</v>
      </c>
      <c r="OI387" s="145">
        <f t="shared" si="1216"/>
        <v>1.4035080111338945</v>
      </c>
      <c r="OJ387" s="145">
        <f t="shared" si="1216"/>
        <v>1.4236102138823581</v>
      </c>
      <c r="OK387" s="145">
        <f t="shared" si="1216"/>
        <v>1.4435990417903175</v>
      </c>
      <c r="OL387" s="145">
        <f t="shared" si="1216"/>
        <v>1.4634775160104332</v>
      </c>
    </row>
    <row r="388" spans="55:402">
      <c r="BC388"/>
      <c r="BD388"/>
      <c r="BH388" s="173"/>
      <c r="BI388" s="182"/>
      <c r="BJ388" s="91">
        <f t="shared" si="1204"/>
        <v>0</v>
      </c>
      <c r="BK388" s="193">
        <f t="shared" si="1204"/>
        <v>0</v>
      </c>
      <c r="BL388" s="91">
        <f t="shared" si="1204"/>
        <v>288.14999999999998</v>
      </c>
      <c r="BM388" s="116">
        <f t="shared" si="1204"/>
        <v>0</v>
      </c>
      <c r="BN388" s="116"/>
      <c r="BO388" s="107"/>
      <c r="BP388" s="217">
        <v>32000</v>
      </c>
      <c r="BQ388" s="220">
        <v>9.7535999999999987</v>
      </c>
      <c r="BR388" s="284">
        <v>320</v>
      </c>
      <c r="BS388" s="113"/>
      <c r="BT388" s="104"/>
      <c r="BU388" s="256"/>
      <c r="BV388" s="213">
        <f t="shared" si="1193"/>
        <v>-48.398400000000436</v>
      </c>
      <c r="BW388" s="215">
        <f t="shared" si="1194"/>
        <v>224.75159999999954</v>
      </c>
      <c r="BX388" s="117"/>
      <c r="BY388" s="101">
        <f t="shared" si="1125"/>
        <v>584.19519116139429</v>
      </c>
      <c r="BZ388" s="113"/>
      <c r="CA388" s="141">
        <f t="shared" si="1195"/>
        <v>0.27089913305764352</v>
      </c>
      <c r="CB388" s="163">
        <f t="shared" si="1196"/>
        <v>0.34731492541347925</v>
      </c>
      <c r="CC388" s="159">
        <f t="shared" si="1197"/>
        <v>0.77998125976053989</v>
      </c>
      <c r="CD388" s="170"/>
      <c r="CH388" s="267">
        <v>329.24817190164549</v>
      </c>
      <c r="CI388" s="273">
        <v>33000</v>
      </c>
      <c r="CJ388" s="145">
        <f t="shared" si="1217"/>
        <v>2.9726867158723792E-2</v>
      </c>
      <c r="CK388" s="145">
        <f t="shared" si="1218"/>
        <v>5.9439144486430201E-2</v>
      </c>
      <c r="CL388" s="145">
        <f t="shared" si="1219"/>
        <v>8.9122326396623222E-2</v>
      </c>
      <c r="CM388" s="145">
        <f t="shared" si="1220"/>
        <v>0.11876207454770767</v>
      </c>
      <c r="CN388" s="145">
        <f t="shared" si="1221"/>
        <v>0.14834429838941768</v>
      </c>
      <c r="CO388" s="145">
        <f t="shared" si="1222"/>
        <v>0.17785523211557294</v>
      </c>
      <c r="CP388" s="145">
        <f t="shared" si="1223"/>
        <v>0.20728150698104475</v>
      </c>
      <c r="CQ388" s="145">
        <f t="shared" si="1224"/>
        <v>0.23661021806724178</v>
      </c>
      <c r="CR388" s="145">
        <f t="shared" si="1225"/>
        <v>0.26582898472512995</v>
      </c>
      <c r="CS388" s="145">
        <f t="shared" si="1226"/>
        <v>0.29492600408552666</v>
      </c>
      <c r="CT388" s="145">
        <f t="shared" si="1227"/>
        <v>0.32389009719431194</v>
      </c>
      <c r="CU388" s="145">
        <f t="shared" si="1228"/>
        <v>0.35271074750033171</v>
      </c>
      <c r="CV388" s="145">
        <f t="shared" si="1229"/>
        <v>0.38137813158932093</v>
      </c>
      <c r="CW388" s="145">
        <f t="shared" si="1230"/>
        <v>0.40988314221354416</v>
      </c>
      <c r="CX388" s="145">
        <f t="shared" si="1231"/>
        <v>0.43821740380933649</v>
      </c>
      <c r="CY388" s="145">
        <f t="shared" si="1232"/>
        <v>0.4663732808198971</v>
      </c>
      <c r="CZ388" s="145">
        <f t="shared" si="1233"/>
        <v>0.49434387924638734</v>
      </c>
      <c r="DA388" s="145">
        <f t="shared" si="1234"/>
        <v>0.52212304193538484</v>
      </c>
      <c r="DB388" s="145">
        <f t="shared" si="1235"/>
        <v>0.54970533817452183</v>
      </c>
      <c r="DC388" s="145">
        <f t="shared" si="1236"/>
        <v>0.57708604821165721</v>
      </c>
      <c r="DD388" s="145">
        <f t="shared" si="1237"/>
        <v>0.60426114333685643</v>
      </c>
      <c r="DE388" s="145">
        <f t="shared" si="1238"/>
        <v>0.63122726217336567</v>
      </c>
      <c r="DF388" s="145">
        <f t="shared" si="1239"/>
        <v>0.65798168381504341</v>
      </c>
      <c r="DG388" s="145">
        <f t="shared" si="1240"/>
        <v>0.6845222984264252</v>
      </c>
      <c r="DH388" s="145">
        <f t="shared" si="1241"/>
        <v>0.71084757588968284</v>
      </c>
      <c r="DI388" s="145">
        <f t="shared" si="1242"/>
        <v>0.73695653304303199</v>
      </c>
      <c r="DJ388" s="145">
        <f t="shared" si="1243"/>
        <v>0.76284870000953264</v>
      </c>
      <c r="DK388" s="145">
        <f t="shared" si="1244"/>
        <v>0.78852408606630542</v>
      </c>
      <c r="DL388" s="145">
        <f t="shared" si="1245"/>
        <v>0.8139831454530998</v>
      </c>
      <c r="DM388" s="145">
        <f t="shared" si="1246"/>
        <v>0.83922674346828674</v>
      </c>
      <c r="DN388" s="145">
        <f t="shared" si="1247"/>
        <v>0.86425612315015266</v>
      </c>
      <c r="DO388" s="145">
        <f t="shared" si="1248"/>
        <v>0.88907287279359482</v>
      </c>
      <c r="DP388" s="145">
        <f t="shared" si="1249"/>
        <v>0.91367889450720652</v>
      </c>
      <c r="DQ388" s="145">
        <f t="shared" si="1250"/>
        <v>0.93807637397405796</v>
      </c>
      <c r="DR388" s="145">
        <f t="shared" si="1251"/>
        <v>0.96226775154163036</v>
      </c>
      <c r="DS388" s="145">
        <f t="shared" si="1252"/>
        <v>0.98625569473223751</v>
      </c>
      <c r="DT388" s="145">
        <f t="shared" si="1253"/>
        <v>1.0100430722352851</v>
      </c>
      <c r="DU388" s="145">
        <f t="shared" si="1254"/>
        <v>1.0336329294163877</v>
      </c>
      <c r="DV388" s="145">
        <f t="shared" si="1255"/>
        <v>1.0570284653559123</v>
      </c>
      <c r="DW388" s="145">
        <f t="shared" si="1256"/>
        <v>1.0802330114104017</v>
      </c>
      <c r="DX388" s="145">
        <f t="shared" si="1257"/>
        <v>1.1032500112744938</v>
      </c>
      <c r="DY388" s="145">
        <f t="shared" si="1258"/>
        <v>1.1260830025080473</v>
      </c>
      <c r="DZ388" s="145">
        <f t="shared" si="1259"/>
        <v>1.1487355994828545</v>
      </c>
      <c r="EA388" s="145">
        <f t="shared" si="1260"/>
        <v>1.171211477695361</v>
      </c>
      <c r="EB388" s="145">
        <f t="shared" si="1261"/>
        <v>1.1935143593859043</v>
      </c>
      <c r="EC388" s="145">
        <f t="shared" si="1262"/>
        <v>1.2156480004007988</v>
      </c>
      <c r="ED388" s="145">
        <f t="shared" si="1263"/>
        <v>1.2376161782309605</v>
      </c>
      <c r="EE388" s="145">
        <f t="shared" si="1264"/>
        <v>1.2594226811593905</v>
      </c>
      <c r="EF388" s="145">
        <f t="shared" si="1265"/>
        <v>1.2810712984495327</v>
      </c>
      <c r="EG388" s="145">
        <f t="shared" si="1266"/>
        <v>1.3025658115070653</v>
      </c>
      <c r="EH388" s="145">
        <f t="shared" si="1267"/>
        <v>1.3239099859489805</v>
      </c>
      <c r="EI388" s="145">
        <f t="shared" si="1268"/>
        <v>1.3451075645156156</v>
      </c>
      <c r="EJ388" s="145">
        <f t="shared" si="1269"/>
        <v>1.3661622607635273</v>
      </c>
      <c r="EK388" s="145">
        <f t="shared" si="1270"/>
        <v>1.3870777534796954</v>
      </c>
      <c r="EL388" s="145">
        <f t="shared" si="1271"/>
        <v>1.4078576817603172</v>
      </c>
      <c r="EM388" s="145">
        <f t="shared" si="1272"/>
        <v>1.4285056407003625</v>
      </c>
      <c r="EN388" s="145">
        <f t="shared" si="1273"/>
        <v>1.4490251776431131</v>
      </c>
      <c r="EO388" s="145">
        <f t="shared" si="1274"/>
        <v>1.4694197889418945</v>
      </c>
      <c r="EP388" s="145">
        <f t="shared" si="1275"/>
        <v>1.4896929171892663</v>
      </c>
      <c r="EQ388" s="145">
        <f t="shared" si="1276"/>
        <v>1.5098479488718755</v>
      </c>
      <c r="ET388" s="267">
        <v>329.24817190164549</v>
      </c>
      <c r="EU388" s="273">
        <v>33000</v>
      </c>
      <c r="EV388" s="146">
        <f t="shared" si="1005"/>
        <v>222.80977184485525</v>
      </c>
      <c r="EW388" s="146">
        <f t="shared" si="1006"/>
        <v>222.92781009471182</v>
      </c>
      <c r="EX388" s="146">
        <f t="shared" si="1007"/>
        <v>223.1242836593064</v>
      </c>
      <c r="EY388" s="146">
        <f t="shared" si="1008"/>
        <v>223.39880991820684</v>
      </c>
      <c r="EZ388" s="146">
        <f t="shared" si="1009"/>
        <v>223.75085845962553</v>
      </c>
      <c r="FA388" s="146">
        <f t="shared" si="1010"/>
        <v>224.17975620450645</v>
      </c>
      <c r="FB388" s="146">
        <f t="shared" si="1011"/>
        <v>224.68469381046555</v>
      </c>
      <c r="FC388" s="146">
        <f t="shared" si="1012"/>
        <v>225.26473322667232</v>
      </c>
      <c r="FD388" s="146">
        <f t="shared" si="1013"/>
        <v>225.91881625169563</v>
      </c>
      <c r="FE388" s="146">
        <f t="shared" si="1014"/>
        <v>226.64577393221376</v>
      </c>
      <c r="FF388" s="146">
        <f t="shared" si="1015"/>
        <v>227.44433663151045</v>
      </c>
      <c r="FG388" s="146">
        <f t="shared" si="1016"/>
        <v>228.31314459284474</v>
      </c>
      <c r="FH388" s="146">
        <f t="shared" si="1017"/>
        <v>229.25075882384957</v>
      </c>
      <c r="FI388" s="146">
        <f t="shared" si="1018"/>
        <v>230.2556721336621</v>
      </c>
      <c r="FJ388" s="146">
        <f t="shared" si="1019"/>
        <v>231.32632016394308</v>
      </c>
      <c r="FK388" s="146">
        <f t="shared" si="1020"/>
        <v>232.46109226761465</v>
      </c>
      <c r="FL388" s="146">
        <f t="shared" si="1021"/>
        <v>233.6583421043027</v>
      </c>
      <c r="FM388" s="146">
        <f t="shared" si="1022"/>
        <v>234.91639783836058</v>
      </c>
      <c r="FN388" s="146">
        <f t="shared" si="1023"/>
        <v>236.23357184323399</v>
      </c>
      <c r="FO388" s="146">
        <f t="shared" si="1024"/>
        <v>237.60816983414858</v>
      </c>
      <c r="FP388" s="146">
        <f t="shared" si="1025"/>
        <v>239.03849936903759</v>
      </c>
      <c r="FQ388" s="146">
        <f t="shared" si="1026"/>
        <v>240.52287767481386</v>
      </c>
      <c r="FR388" s="146">
        <f t="shared" si="1027"/>
        <v>242.05963877209348</v>
      </c>
      <c r="FS388" s="146">
        <f t="shared" si="1028"/>
        <v>243.64713988603526</v>
      </c>
      <c r="FT388" s="146">
        <f t="shared" si="1029"/>
        <v>245.28376714385018</v>
      </c>
      <c r="FU388" s="146">
        <f t="shared" si="1030"/>
        <v>246.96794057066896</v>
      </c>
      <c r="FV388" s="146">
        <f t="shared" si="1031"/>
        <v>248.69811840478974</v>
      </c>
      <c r="FW388" s="146">
        <f t="shared" si="1032"/>
        <v>250.472800760919</v>
      </c>
      <c r="FX388" s="146">
        <f t="shared" si="1033"/>
        <v>252.29053267591939</v>
      </c>
      <c r="FY388" s="146">
        <f t="shared" si="1034"/>
        <v>254.1499065759582</v>
      </c>
      <c r="FZ388" s="146">
        <f t="shared" si="1035"/>
        <v>256.04956420690957</v>
      </c>
      <c r="GA388" s="146">
        <f t="shared" si="1036"/>
        <v>257.98819807161146</v>
      </c>
      <c r="GB388" s="146">
        <f t="shared" si="1037"/>
        <v>259.96455241825373</v>
      </c>
      <c r="GC388" s="146">
        <f t="shared" si="1038"/>
        <v>261.97742382395626</v>
      </c>
      <c r="GD388" s="146">
        <f t="shared" si="1039"/>
        <v>264.02566141665875</v>
      </c>
      <c r="GE388" s="146">
        <f t="shared" si="1040"/>
        <v>266.10816677690792</v>
      </c>
      <c r="GF388" s="146">
        <f t="shared" si="1041"/>
        <v>268.22389355916658</v>
      </c>
      <c r="GG388" s="146">
        <f t="shared" si="1042"/>
        <v>270.37184686997051</v>
      </c>
      <c r="GH388" s="146">
        <f t="shared" si="1043"/>
        <v>272.55108243775248</v>
      </c>
      <c r="GI388" s="146">
        <f t="shared" si="1044"/>
        <v>274.76070560651584</v>
      </c>
      <c r="GJ388" s="355">
        <f t="shared" si="1045"/>
        <v>276.99987018284884</v>
      </c>
      <c r="GK388" s="146">
        <f t="shared" si="1046"/>
        <v>279.26777716309516</v>
      </c>
      <c r="GL388" s="146">
        <f t="shared" si="1047"/>
        <v>281.56367336486949</v>
      </c>
      <c r="GM388" s="146">
        <f t="shared" si="1048"/>
        <v>283.88684998457973</v>
      </c>
      <c r="GN388" s="146">
        <f t="shared" si="1049"/>
        <v>286.23664110021406</v>
      </c>
      <c r="GO388" s="146">
        <f t="shared" si="1050"/>
        <v>288.61242213638315</v>
      </c>
      <c r="GP388" s="146">
        <f t="shared" si="1051"/>
        <v>291.01360830649907</v>
      </c>
      <c r="GQ388" s="146">
        <f t="shared" si="1052"/>
        <v>293.43965304502126</v>
      </c>
      <c r="GR388" s="146">
        <f t="shared" si="1053"/>
        <v>295.89004644091261</v>
      </c>
      <c r="GS388" s="146">
        <f t="shared" si="1054"/>
        <v>298.36431368181752</v>
      </c>
      <c r="GT388" s="146">
        <f t="shared" si="1055"/>
        <v>300.8620135170064</v>
      </c>
      <c r="GU388" s="146">
        <f t="shared" si="1056"/>
        <v>303.38273674580682</v>
      </c>
      <c r="GV388" s="146">
        <f t="shared" si="1057"/>
        <v>305.92610473705861</v>
      </c>
      <c r="GW388" s="146">
        <f t="shared" si="1058"/>
        <v>308.49176798408496</v>
      </c>
      <c r="GX388" s="146">
        <f t="shared" si="1059"/>
        <v>311.07940469874575</v>
      </c>
      <c r="GY388" s="146">
        <f t="shared" si="1060"/>
        <v>313.68871944732376</v>
      </c>
      <c r="GZ388" s="146">
        <f t="shared" si="1061"/>
        <v>316.31944183029316</v>
      </c>
      <c r="HA388" s="146">
        <f t="shared" si="1062"/>
        <v>318.97132520739672</v>
      </c>
      <c r="HB388" s="146">
        <f t="shared" si="1063"/>
        <v>321.64414546893664</v>
      </c>
      <c r="HC388" s="146">
        <f t="shared" si="1064"/>
        <v>324.33769985372714</v>
      </c>
      <c r="HF388" s="267">
        <v>319.28613007589314</v>
      </c>
      <c r="HG388" s="273">
        <v>32000</v>
      </c>
      <c r="HH388" s="146">
        <f t="shared" si="1126"/>
        <v>16.96696126886356</v>
      </c>
      <c r="HI388" s="146">
        <f t="shared" si="1127"/>
        <v>33.926105431020808</v>
      </c>
      <c r="HJ388" s="146">
        <f t="shared" si="1128"/>
        <v>50.869658411855561</v>
      </c>
      <c r="HK388" s="146">
        <f t="shared" si="1129"/>
        <v>67.789931596848319</v>
      </c>
      <c r="HL388" s="146">
        <f t="shared" si="1130"/>
        <v>84.679363067455697</v>
      </c>
      <c r="HM388" s="146">
        <f t="shared" si="1131"/>
        <v>101.53055708890744</v>
      </c>
      <c r="HN388" s="146">
        <f t="shared" si="1132"/>
        <v>118.33632133934272</v>
      </c>
      <c r="HO388" s="146">
        <f t="shared" si="1133"/>
        <v>135.08970142825299</v>
      </c>
      <c r="HP388" s="146">
        <f t="shared" si="1134"/>
        <v>151.78401231964656</v>
      </c>
      <c r="HQ388" s="146">
        <f t="shared" si="1135"/>
        <v>168.41286635049551</v>
      </c>
      <c r="HR388" s="146">
        <f t="shared" si="1136"/>
        <v>184.97019761403382</v>
      </c>
      <c r="HS388" s="146">
        <f t="shared" si="1137"/>
        <v>201.45028255801617</v>
      </c>
      <c r="HT388" s="146">
        <f t="shared" si="1138"/>
        <v>217.84775672709441</v>
      </c>
      <c r="HU388" s="146">
        <f t="shared" si="1139"/>
        <v>234.15762765375683</v>
      </c>
      <c r="HV388" s="146">
        <f t="shared" si="1140"/>
        <v>250.37528397173435</v>
      </c>
      <c r="HW388" s="146">
        <f t="shared" si="1141"/>
        <v>266.49650088761825</v>
      </c>
      <c r="HX388" s="146">
        <f t="shared" si="1142"/>
        <v>282.51744219957823</v>
      </c>
      <c r="HY388" s="146">
        <f t="shared" si="1143"/>
        <v>298.43465909582847</v>
      </c>
      <c r="HZ388" s="146">
        <f t="shared" si="1144"/>
        <v>314.24508599946211</v>
      </c>
      <c r="IA388" s="146">
        <f t="shared" si="1145"/>
        <v>329.94603375074956</v>
      </c>
      <c r="IB388" s="146">
        <f t="shared" si="1146"/>
        <v>345.53518043315802</v>
      </c>
      <c r="IC388" s="146">
        <f t="shared" si="1147"/>
        <v>361.01056015629644</v>
      </c>
      <c r="ID388" s="146">
        <f t="shared" si="1148"/>
        <v>376.37055010817801</v>
      </c>
      <c r="IE388" s="146">
        <f t="shared" si="1149"/>
        <v>391.61385618210636</v>
      </c>
      <c r="IF388" s="146">
        <f t="shared" si="1150"/>
        <v>406.7394974708584</v>
      </c>
      <c r="IG388" s="146">
        <f t="shared" si="1151"/>
        <v>421.74678990400724</v>
      </c>
      <c r="IH388" s="146">
        <f t="shared" si="1152"/>
        <v>436.63532928413224</v>
      </c>
      <c r="II388" s="146">
        <f t="shared" si="1153"/>
        <v>451.40497395539876</v>
      </c>
      <c r="IJ388" s="146">
        <f t="shared" si="1154"/>
        <v>466.05582731429831</v>
      </c>
      <c r="IK388" s="146">
        <f t="shared" si="1155"/>
        <v>480.58822034822202</v>
      </c>
      <c r="IL388" s="146">
        <f t="shared" si="1156"/>
        <v>495.00269436341011</v>
      </c>
      <c r="IM388" s="146">
        <f t="shared" si="1157"/>
        <v>509.29998404042828</v>
      </c>
      <c r="IN388" s="146">
        <f t="shared" si="1158"/>
        <v>523.48100093297649</v>
      </c>
      <c r="IO388" s="146">
        <f t="shared" si="1159"/>
        <v>537.54681750483519</v>
      </c>
      <c r="IP388" s="146">
        <f t="shared" si="1160"/>
        <v>551.49865178046662</v>
      </c>
      <c r="IQ388" s="146">
        <f t="shared" si="1161"/>
        <v>565.33785266709776</v>
      </c>
      <c r="IR388" s="146">
        <f t="shared" si="1162"/>
        <v>579.0658859903989</v>
      </c>
      <c r="IS388" s="146">
        <f t="shared" si="1163"/>
        <v>592.68432127179699</v>
      </c>
      <c r="IT388" s="146">
        <f t="shared" si="1164"/>
        <v>606.1948192633065</v>
      </c>
      <c r="IU388" s="146">
        <f t="shared" si="1165"/>
        <v>619.59912024521316</v>
      </c>
      <c r="IV388" s="355">
        <f t="shared" si="1166"/>
        <v>632.89903308300484</v>
      </c>
      <c r="IW388" s="146">
        <f t="shared" si="1167"/>
        <v>646.09642503252439</v>
      </c>
      <c r="IX388" s="146">
        <f t="shared" si="1168"/>
        <v>659.19321227618514</v>
      </c>
      <c r="IY388" s="146">
        <f t="shared" si="1169"/>
        <v>672.19135116819621</v>
      </c>
      <c r="IZ388" s="146">
        <f t="shared" si="1170"/>
        <v>685.09283016294796</v>
      </c>
      <c r="JA388" s="146">
        <f t="shared" si="1171"/>
        <v>697.89966239782075</v>
      </c>
      <c r="JB388" s="146">
        <f t="shared" si="1172"/>
        <v>710.61387889965295</v>
      </c>
      <c r="JC388" s="146">
        <f t="shared" si="1173"/>
        <v>723.23752238276666</v>
      </c>
      <c r="JD388" s="146">
        <f t="shared" si="1174"/>
        <v>735.77264160572258</v>
      </c>
      <c r="JE388" s="146">
        <f t="shared" si="1175"/>
        <v>748.22128625374887</v>
      </c>
      <c r="JF388" s="146">
        <f t="shared" si="1176"/>
        <v>760.58550231398544</v>
      </c>
      <c r="JG388" s="146">
        <f t="shared" si="1177"/>
        <v>772.86732791122608</v>
      </c>
      <c r="JH388" s="146">
        <f t="shared" si="1178"/>
        <v>785.06878957262336</v>
      </c>
      <c r="JI388" s="146">
        <f t="shared" si="1179"/>
        <v>797.19189889086147</v>
      </c>
      <c r="JJ388" s="146">
        <f t="shared" si="1180"/>
        <v>809.23864955646627</v>
      </c>
      <c r="JK388" s="146">
        <f t="shared" si="1181"/>
        <v>821.21101473120268</v>
      </c>
      <c r="JL388" s="146">
        <f t="shared" si="1182"/>
        <v>833.11094473590481</v>
      </c>
      <c r="JM388" s="146">
        <f t="shared" si="1183"/>
        <v>844.9403650274628</v>
      </c>
      <c r="JN388" s="146">
        <f t="shared" si="1184"/>
        <v>856.70117444116067</v>
      </c>
      <c r="JO388" s="146">
        <f t="shared" si="1185"/>
        <v>868.39524367596982</v>
      </c>
      <c r="JQ388" s="267">
        <v>329.24817190164549</v>
      </c>
      <c r="JR388" s="273">
        <v>33000</v>
      </c>
      <c r="JS388" s="147">
        <f t="shared" si="1277"/>
        <v>157.20867498584258</v>
      </c>
      <c r="JT388" s="147">
        <f t="shared" si="1278"/>
        <v>167.32671323569915</v>
      </c>
      <c r="JU388" s="147">
        <f t="shared" si="1279"/>
        <v>177.52318680029373</v>
      </c>
      <c r="JV388" s="147">
        <f t="shared" si="1280"/>
        <v>187.79771305919417</v>
      </c>
      <c r="JW388" s="147">
        <f t="shared" si="1281"/>
        <v>198.14976160061286</v>
      </c>
      <c r="JX388" s="147">
        <f t="shared" si="1282"/>
        <v>208.57865934549378</v>
      </c>
      <c r="JY388" s="147">
        <f t="shared" si="1283"/>
        <v>219.08359695145288</v>
      </c>
      <c r="JZ388" s="147">
        <f t="shared" si="1284"/>
        <v>229.66363636765965</v>
      </c>
      <c r="KA388" s="147">
        <f t="shared" si="1285"/>
        <v>240.31771939268296</v>
      </c>
      <c r="KB388" s="147">
        <f t="shared" si="1286"/>
        <v>251.04467707320109</v>
      </c>
      <c r="KC388" s="147">
        <f t="shared" si="1287"/>
        <v>261.84323977249778</v>
      </c>
      <c r="KD388" s="147">
        <f t="shared" si="1288"/>
        <v>272.71204773383204</v>
      </c>
      <c r="KE388" s="147">
        <f t="shared" si="1289"/>
        <v>283.64966196483692</v>
      </c>
      <c r="KF388" s="147">
        <f t="shared" si="1290"/>
        <v>294.65457527464946</v>
      </c>
      <c r="KG388" s="147">
        <f t="shared" si="1291"/>
        <v>305.72522330493041</v>
      </c>
      <c r="KH388" s="147">
        <f t="shared" si="1292"/>
        <v>316.859995408602</v>
      </c>
      <c r="KI388" s="147">
        <f t="shared" si="1293"/>
        <v>328.05724524529001</v>
      </c>
      <c r="KJ388" s="147">
        <f t="shared" si="1294"/>
        <v>339.31530097934791</v>
      </c>
      <c r="KK388" s="147">
        <f t="shared" si="1295"/>
        <v>350.63247498422129</v>
      </c>
      <c r="KL388" s="147">
        <f t="shared" si="1296"/>
        <v>362.00707297513588</v>
      </c>
      <c r="KM388" s="147">
        <f t="shared" si="1297"/>
        <v>373.43740251002492</v>
      </c>
      <c r="KN388" s="147">
        <f t="shared" si="1298"/>
        <v>384.92178081580118</v>
      </c>
      <c r="KO388" s="147">
        <f t="shared" si="1299"/>
        <v>396.45854191308081</v>
      </c>
      <c r="KP388" s="147">
        <f t="shared" si="1300"/>
        <v>408.04604302702262</v>
      </c>
      <c r="KQ388" s="147">
        <f t="shared" si="1301"/>
        <v>419.68267028483751</v>
      </c>
      <c r="KR388" s="147">
        <f t="shared" si="1302"/>
        <v>431.36684371165632</v>
      </c>
      <c r="KS388" s="147">
        <f t="shared" si="1303"/>
        <v>443.09702154577707</v>
      </c>
      <c r="KT388" s="147">
        <f t="shared" si="1304"/>
        <v>454.87170390190636</v>
      </c>
      <c r="KU388" s="147">
        <f t="shared" si="1305"/>
        <v>466.68943581690672</v>
      </c>
      <c r="KV388" s="147">
        <f t="shared" si="1306"/>
        <v>478.54880971694553</v>
      </c>
      <c r="KW388" s="147">
        <f t="shared" si="1307"/>
        <v>490.44846734789689</v>
      </c>
      <c r="KX388" s="147">
        <f t="shared" si="1308"/>
        <v>502.38710121259874</v>
      </c>
      <c r="KY388" s="147">
        <f t="shared" si="1309"/>
        <v>514.36345555924095</v>
      </c>
      <c r="KZ388" s="147">
        <f t="shared" si="1310"/>
        <v>526.37632696494347</v>
      </c>
      <c r="LA388" s="147">
        <f t="shared" si="1311"/>
        <v>538.42456455764602</v>
      </c>
      <c r="LB388" s="147">
        <f t="shared" si="1312"/>
        <v>550.50706991789525</v>
      </c>
      <c r="LC388" s="147">
        <f t="shared" si="1313"/>
        <v>562.62279670015391</v>
      </c>
      <c r="LD388" s="147">
        <f t="shared" si="1314"/>
        <v>574.77075001095773</v>
      </c>
      <c r="LE388" s="147">
        <f t="shared" si="1315"/>
        <v>586.94998557873976</v>
      </c>
      <c r="LF388" s="147">
        <f t="shared" si="1316"/>
        <v>599.15960874750317</v>
      </c>
      <c r="LG388" s="358">
        <f t="shared" si="1317"/>
        <v>611.39877332383617</v>
      </c>
      <c r="LH388" s="147">
        <f t="shared" si="1318"/>
        <v>623.66668030408243</v>
      </c>
      <c r="LI388" s="147">
        <f t="shared" si="1319"/>
        <v>635.96257650585676</v>
      </c>
      <c r="LJ388" s="147">
        <f t="shared" si="1320"/>
        <v>648.285753125567</v>
      </c>
      <c r="LK388" s="147">
        <f t="shared" si="1321"/>
        <v>660.63554424120139</v>
      </c>
      <c r="LL388" s="147">
        <f t="shared" si="1322"/>
        <v>673.01132527737036</v>
      </c>
      <c r="LM388" s="147">
        <f t="shared" si="1323"/>
        <v>685.41251144748639</v>
      </c>
      <c r="LN388" s="147">
        <f t="shared" si="1324"/>
        <v>697.83855618600853</v>
      </c>
      <c r="LO388" s="147">
        <f t="shared" si="1325"/>
        <v>710.28894958189994</v>
      </c>
      <c r="LP388" s="147">
        <f t="shared" si="1326"/>
        <v>722.76321682280479</v>
      </c>
      <c r="LQ388" s="147">
        <f t="shared" si="1327"/>
        <v>735.26091665799368</v>
      </c>
      <c r="LR388" s="147">
        <f t="shared" si="1328"/>
        <v>747.7816398867941</v>
      </c>
      <c r="LS388" s="147">
        <f t="shared" si="1329"/>
        <v>760.32500787804588</v>
      </c>
      <c r="LT388" s="147">
        <f t="shared" si="1330"/>
        <v>772.89067112507223</v>
      </c>
      <c r="LU388" s="147">
        <f t="shared" si="1331"/>
        <v>785.47830783973302</v>
      </c>
      <c r="LV388" s="147">
        <f t="shared" si="1332"/>
        <v>798.08762258831098</v>
      </c>
      <c r="LW388" s="147">
        <f t="shared" si="1333"/>
        <v>810.71834497128043</v>
      </c>
      <c r="LX388" s="147">
        <f t="shared" si="1334"/>
        <v>823.37022834838399</v>
      </c>
      <c r="LY388" s="147">
        <f t="shared" si="1335"/>
        <v>836.04304860992397</v>
      </c>
      <c r="LZ388" s="147">
        <f t="shared" si="1336"/>
        <v>848.73660299471442</v>
      </c>
      <c r="MC388" s="267">
        <v>320</v>
      </c>
      <c r="MD388" s="273">
        <v>32000</v>
      </c>
      <c r="ME388" s="145">
        <f t="shared" si="1211"/>
        <v>2.904330868443615E-2</v>
      </c>
      <c r="MF388" s="145">
        <f t="shared" si="1211"/>
        <v>5.8073236384529089E-2</v>
      </c>
      <c r="MG388" s="145">
        <f t="shared" si="1211"/>
        <v>8.707647577640179E-2</v>
      </c>
      <c r="MH388" s="145">
        <f t="shared" si="1211"/>
        <v>0.11603986582306555</v>
      </c>
      <c r="MI388" s="145">
        <f t="shared" si="1211"/>
        <v>0.14495046236021056</v>
      </c>
      <c r="MJ388" s="145">
        <f t="shared" si="1211"/>
        <v>0.17379560568970487</v>
      </c>
      <c r="MK388" s="145">
        <f t="shared" si="1211"/>
        <v>0.20256298430681571</v>
      </c>
      <c r="ML388" s="145">
        <f t="shared" si="1211"/>
        <v>0.23124069398738353</v>
      </c>
      <c r="MM388" s="145">
        <f t="shared" si="1211"/>
        <v>0.25981729157663253</v>
      </c>
      <c r="MN388" s="145">
        <f t="shared" si="1211"/>
        <v>0.28828184294993359</v>
      </c>
      <c r="MO388" s="145">
        <f t="shared" si="1212"/>
        <v>0.31662396475107668</v>
      </c>
      <c r="MP388" s="145">
        <f t="shared" si="1212"/>
        <v>0.34483385965147728</v>
      </c>
      <c r="MQ388" s="145">
        <f t="shared" si="1212"/>
        <v>0.3729023450090504</v>
      </c>
      <c r="MR388" s="145">
        <f t="shared" si="1212"/>
        <v>0.40082087493436186</v>
      </c>
      <c r="MS388" s="145">
        <f t="shared" si="1212"/>
        <v>0.42858155589056146</v>
      </c>
      <c r="MT388" s="145">
        <f t="shared" si="1212"/>
        <v>0.45617715605946141</v>
      </c>
      <c r="MU388" s="145">
        <f t="shared" si="1212"/>
        <v>0.48360110879709001</v>
      </c>
      <c r="MV388" s="145">
        <f t="shared" si="1212"/>
        <v>0.51084751057695821</v>
      </c>
      <c r="MW388" s="145">
        <f t="shared" si="1212"/>
        <v>0.53791111387742718</v>
      </c>
      <c r="MX388" s="145">
        <f t="shared" si="1212"/>
        <v>0.56478731551146255</v>
      </c>
      <c r="MY388" s="145">
        <f t="shared" si="1213"/>
        <v>0.59147214092301181</v>
      </c>
      <c r="MZ388" s="145">
        <f t="shared" si="1213"/>
        <v>0.61796222498613629</v>
      </c>
      <c r="NA388" s="145">
        <f t="shared" si="1213"/>
        <v>0.6442547898416352</v>
      </c>
      <c r="NB388" s="145">
        <f t="shared" si="1213"/>
        <v>0.67034762029377282</v>
      </c>
      <c r="NC388" s="145">
        <f t="shared" si="1213"/>
        <v>0.69623903726809244</v>
      </c>
      <c r="ND388" s="145">
        <f t="shared" si="1213"/>
        <v>0.7219278698024959</v>
      </c>
      <c r="NE388" s="145">
        <f t="shared" si="1213"/>
        <v>0.74741342600936267</v>
      </c>
      <c r="NF388" s="145">
        <f t="shared" si="1213"/>
        <v>0.77269546340837669</v>
      </c>
      <c r="NG388" s="145">
        <f t="shared" si="1213"/>
        <v>0.79777415898916926</v>
      </c>
      <c r="NH388" s="145">
        <f t="shared" si="1213"/>
        <v>0.82265007932160639</v>
      </c>
      <c r="NI388" s="145">
        <f t="shared" si="1214"/>
        <v>0.84732415099024128</v>
      </c>
      <c r="NJ388" s="145">
        <f t="shared" si="1214"/>
        <v>0.87179763158941359</v>
      </c>
      <c r="NK388" s="145">
        <f t="shared" si="1214"/>
        <v>0.89607208147722595</v>
      </c>
      <c r="NL388" s="145">
        <f t="shared" si="1214"/>
        <v>0.9201493364506802</v>
      </c>
      <c r="NM388" s="145">
        <f t="shared" si="1214"/>
        <v>0.94403148147124216</v>
      </c>
      <c r="NN388" s="145">
        <f t="shared" si="1214"/>
        <v>0.96772082553982053</v>
      </c>
      <c r="NO388" s="145">
        <f t="shared" si="1214"/>
        <v>0.99121987779324539</v>
      </c>
      <c r="NP388" s="145">
        <f t="shared" si="1214"/>
        <v>1.0145313248702477</v>
      </c>
      <c r="NQ388" s="145">
        <f t="shared" si="1214"/>
        <v>1.0376580095741226</v>
      </c>
      <c r="NR388" s="145">
        <f t="shared" si="1214"/>
        <v>1.0606029108412121</v>
      </c>
      <c r="NS388" s="145">
        <f t="shared" si="1215"/>
        <v>1.0833691250090336</v>
      </c>
      <c r="NT388" s="145">
        <f t="shared" si="1215"/>
        <v>1.1059598483651825</v>
      </c>
      <c r="NU388" s="145">
        <f t="shared" si="1215"/>
        <v>1.1283783609476363</v>
      </c>
      <c r="NV388" s="145">
        <f t="shared" si="1215"/>
        <v>1.1506280115587111</v>
      </c>
      <c r="NW388" s="145">
        <f t="shared" si="1215"/>
        <v>1.1727122039484212</v>
      </c>
      <c r="NX388" s="145">
        <f t="shared" si="1215"/>
        <v>1.1946343841180533</v>
      </c>
      <c r="NY388" s="145">
        <f t="shared" si="1215"/>
        <v>1.2163980286912928</v>
      </c>
      <c r="NZ388" s="145">
        <f t="shared" si="1215"/>
        <v>1.2380066342979523</v>
      </c>
      <c r="OA388" s="145">
        <f t="shared" si="1215"/>
        <v>1.2594637079141111</v>
      </c>
      <c r="OB388" s="145">
        <f t="shared" si="1215"/>
        <v>1.2807727581020767</v>
      </c>
      <c r="OC388" s="145">
        <f t="shared" si="1216"/>
        <v>1.3019372870939299</v>
      </c>
      <c r="OD388" s="145">
        <f t="shared" si="1216"/>
        <v>1.3229607836633284</v>
      </c>
      <c r="OE388" s="145">
        <f t="shared" si="1216"/>
        <v>1.3438467167315902</v>
      </c>
      <c r="OF388" s="145">
        <f t="shared" si="1216"/>
        <v>1.3645985296558578</v>
      </c>
      <c r="OG388" s="145">
        <f t="shared" si="1216"/>
        <v>1.3852196351491359</v>
      </c>
      <c r="OH388" s="145">
        <f t="shared" si="1216"/>
        <v>1.4057134107841853</v>
      </c>
      <c r="OI388" s="145">
        <f t="shared" si="1216"/>
        <v>1.4260831950356523</v>
      </c>
      <c r="OJ388" s="145">
        <f t="shared" si="1216"/>
        <v>1.4463322838171617</v>
      </c>
      <c r="OK388" s="145">
        <f t="shared" si="1216"/>
        <v>1.4664639274726274</v>
      </c>
      <c r="OL388" s="145">
        <f t="shared" si="1216"/>
        <v>1.486481328183443</v>
      </c>
    </row>
    <row r="389" spans="55:402">
      <c r="BC389"/>
      <c r="BD389"/>
      <c r="BH389" s="173"/>
      <c r="BI389" s="182"/>
      <c r="BJ389" s="91">
        <f t="shared" ref="BJ389:BM392" si="1337">BJ388</f>
        <v>0</v>
      </c>
      <c r="BK389" s="193">
        <f t="shared" si="1337"/>
        <v>0</v>
      </c>
      <c r="BL389" s="91">
        <f t="shared" si="1337"/>
        <v>288.14999999999998</v>
      </c>
      <c r="BM389" s="116">
        <f t="shared" si="1337"/>
        <v>0</v>
      </c>
      <c r="BN389" s="116"/>
      <c r="BO389" s="107"/>
      <c r="BP389" s="217">
        <v>33000</v>
      </c>
      <c r="BQ389" s="220">
        <v>10.058399999999999</v>
      </c>
      <c r="BR389" s="284">
        <v>330</v>
      </c>
      <c r="BS389" s="113"/>
      <c r="BT389" s="104"/>
      <c r="BU389" s="256"/>
      <c r="BV389" s="213">
        <f t="shared" si="1193"/>
        <v>-50.379600000000465</v>
      </c>
      <c r="BW389" s="215">
        <f t="shared" si="1194"/>
        <v>222.77039999999951</v>
      </c>
      <c r="BX389" s="117"/>
      <c r="BY389" s="101">
        <f t="shared" si="1125"/>
        <v>581.61463228481489</v>
      </c>
      <c r="BZ389" s="127"/>
      <c r="CA389" s="141">
        <f t="shared" si="1195"/>
        <v>0.25858132133620265</v>
      </c>
      <c r="CB389" s="163">
        <f t="shared" si="1196"/>
        <v>0.33447086212094135</v>
      </c>
      <c r="CC389" s="159">
        <f t="shared" si="1197"/>
        <v>0.77310567412805664</v>
      </c>
      <c r="CD389" s="170"/>
      <c r="CH389" s="267">
        <v>339.20884081493438</v>
      </c>
      <c r="CI389" s="273">
        <v>34000</v>
      </c>
      <c r="CJ389" s="145">
        <f t="shared" si="1217"/>
        <v>3.0432830169957823E-2</v>
      </c>
      <c r="CK389" s="145">
        <f t="shared" si="1218"/>
        <v>6.0849756645511496E-2</v>
      </c>
      <c r="CL389" s="145">
        <f t="shared" si="1219"/>
        <v>9.1234972090135036E-2</v>
      </c>
      <c r="CM389" s="145">
        <f t="shared" si="1220"/>
        <v>0.12157286038552534</v>
      </c>
      <c r="CN389" s="145">
        <f t="shared" si="1221"/>
        <v>0.15184808854059512</v>
      </c>
      <c r="CO389" s="145">
        <f t="shared" si="1222"/>
        <v>0.18204569428352474</v>
      </c>
      <c r="CP389" s="145">
        <f t="shared" si="1223"/>
        <v>0.21215116809512968</v>
      </c>
      <c r="CQ389" s="145">
        <f t="shared" si="1224"/>
        <v>0.24215052860049013</v>
      </c>
      <c r="CR389" s="145">
        <f t="shared" si="1225"/>
        <v>0.27203039041761828</v>
      </c>
      <c r="CS389" s="145">
        <f t="shared" si="1226"/>
        <v>0.30177802376243607</v>
      </c>
      <c r="CT389" s="145">
        <f t="shared" si="1227"/>
        <v>0.33138140531767102</v>
      </c>
      <c r="CU389" s="145">
        <f t="shared" si="1228"/>
        <v>0.36082926008300181</v>
      </c>
      <c r="CV389" s="145">
        <f t="shared" si="1229"/>
        <v>0.39011109412606926</v>
      </c>
      <c r="CW389" s="145">
        <f t="shared" si="1230"/>
        <v>0.41921721834308079</v>
      </c>
      <c r="CX389" s="145">
        <f t="shared" si="1231"/>
        <v>0.44813876350799314</v>
      </c>
      <c r="CY389" s="145">
        <f t="shared" si="1232"/>
        <v>0.47686768703656773</v>
      </c>
      <c r="CZ389" s="145">
        <f t="shared" si="1233"/>
        <v>0.50539677201350941</v>
      </c>
      <c r="DA389" s="145">
        <f t="shared" si="1234"/>
        <v>0.53371961912633603</v>
      </c>
      <c r="DB389" s="145">
        <f t="shared" si="1235"/>
        <v>0.56183063221836615</v>
      </c>
      <c r="DC389" s="145">
        <f t="shared" si="1236"/>
        <v>0.58972499821670299</v>
      </c>
      <c r="DD389" s="145">
        <f t="shared" si="1237"/>
        <v>0.61739866221084916</v>
      </c>
      <c r="DE389" s="145">
        <f t="shared" si="1238"/>
        <v>0.64484829845683855</v>
      </c>
      <c r="DF389" s="145">
        <f t="shared" si="1239"/>
        <v>0.67207127806274336</v>
      </c>
      <c r="DG389" s="145">
        <f t="shared" si="1240"/>
        <v>0.6990656340779845</v>
      </c>
      <c r="DH389" s="145">
        <f t="shared" si="1241"/>
        <v>0.72583002466374558</v>
      </c>
      <c r="DI389" s="145">
        <f t="shared" si="1242"/>
        <v>0.75236369496829258</v>
      </c>
      <c r="DJ389" s="145">
        <f t="shared" si="1243"/>
        <v>0.77866643827178139</v>
      </c>
      <c r="DK389" s="145">
        <f t="shared" si="1244"/>
        <v>0.8047385569030151</v>
      </c>
      <c r="DL389" s="145">
        <f t="shared" si="1245"/>
        <v>0.83058082336723993</v>
      </c>
      <c r="DM389" s="145">
        <f t="shared" si="1246"/>
        <v>0.85619444206192896</v>
      </c>
      <c r="DN389" s="145">
        <f t="shared" si="1247"/>
        <v>0.88158101189729388</v>
      </c>
      <c r="DO389" s="145">
        <f t="shared" si="1248"/>
        <v>0.90674249008172891</v>
      </c>
      <c r="DP389" s="145">
        <f t="shared" si="1249"/>
        <v>0.93168115727984868</v>
      </c>
      <c r="DQ389" s="145">
        <f t="shared" si="1250"/>
        <v>0.9563995843028793</v>
      </c>
      <c r="DR389" s="145">
        <f t="shared" si="1251"/>
        <v>0.98090060044836169</v>
      </c>
      <c r="DS389" s="145">
        <f t="shared" si="1252"/>
        <v>1.0051872635680168</v>
      </c>
      <c r="DT389" s="145">
        <f t="shared" si="1253"/>
        <v>1.0292628319097634</v>
      </c>
      <c r="DU389" s="145">
        <f t="shared" si="1254"/>
        <v>1.0531307377514212</v>
      </c>
      <c r="DV389" s="145">
        <f t="shared" si="1255"/>
        <v>1.0767945628198305</v>
      </c>
      <c r="DW389" s="145">
        <f t="shared" si="1256"/>
        <v>1.100258015469308</v>
      </c>
      <c r="DX389" s="145">
        <f t="shared" si="1257"/>
        <v>1.1235249095772506</v>
      </c>
      <c r="DY389" s="145">
        <f t="shared" si="1258"/>
        <v>1.1465991451020248</v>
      </c>
      <c r="DZ389" s="145">
        <f t="shared" si="1259"/>
        <v>1.1694846902384499</v>
      </c>
      <c r="EA389" s="145">
        <f t="shared" si="1260"/>
        <v>1.1921855650989752</v>
      </c>
      <c r="EB389" s="145">
        <f t="shared" si="1261"/>
        <v>1.2147058268436859</v>
      </c>
      <c r="EC389" s="145">
        <f t="shared" si="1262"/>
        <v>1.2370495561791444</v>
      </c>
      <c r="ED389" s="145">
        <f t="shared" si="1263"/>
        <v>1.2592208451445752</v>
      </c>
      <c r="EE389" s="145">
        <f t="shared" si="1264"/>
        <v>1.2812237861036742</v>
      </c>
      <c r="EF389" s="145">
        <f t="shared" si="1265"/>
        <v>1.3030624618612152</v>
      </c>
      <c r="EG389" s="145">
        <f t="shared" si="1266"/>
        <v>1.3247409368253056</v>
      </c>
      <c r="EH389" s="145">
        <f t="shared" si="1267"/>
        <v>1.3462632491385498</v>
      </c>
      <c r="EI389" s="145">
        <f t="shared" si="1268"/>
        <v>1.3676334037042637</v>
      </c>
      <c r="EJ389" s="145">
        <f t="shared" si="1269"/>
        <v>1.3888553660371017</v>
      </c>
      <c r="EK389" s="145">
        <f t="shared" si="1270"/>
        <v>1.4099330568710042</v>
      </c>
      <c r="EL389" s="145">
        <f t="shared" si="1271"/>
        <v>1.4308703474610012</v>
      </c>
      <c r="EM389" s="145">
        <f t="shared" si="1272"/>
        <v>1.4516710555191339</v>
      </c>
      <c r="EN389" s="145">
        <f t="shared" si="1273"/>
        <v>1.4723389417285355</v>
      </c>
      <c r="EO389" s="145">
        <f t="shared" si="1274"/>
        <v>1.4928777067833516</v>
      </c>
      <c r="EP389" s="145">
        <f t="shared" si="1275"/>
        <v>1.513290988905861</v>
      </c>
      <c r="EQ389" s="145">
        <f t="shared" si="1276"/>
        <v>1.5335823617956164</v>
      </c>
      <c r="ET389" s="267">
        <v>339.20884081493438</v>
      </c>
      <c r="EU389" s="273">
        <v>34000</v>
      </c>
      <c r="EV389" s="146">
        <f t="shared" si="1005"/>
        <v>220.83009709933913</v>
      </c>
      <c r="EW389" s="146">
        <f t="shared" si="1006"/>
        <v>220.95270291993225</v>
      </c>
      <c r="EX389" s="146">
        <f t="shared" si="1007"/>
        <v>221.15676191758982</v>
      </c>
      <c r="EY389" s="146">
        <f t="shared" si="1008"/>
        <v>221.44185112576824</v>
      </c>
      <c r="EZ389" s="146">
        <f t="shared" si="1009"/>
        <v>221.80738449749074</v>
      </c>
      <c r="FA389" s="146">
        <f t="shared" si="1010"/>
        <v>222.25261884931294</v>
      </c>
      <c r="FB389" s="146">
        <f t="shared" si="1011"/>
        <v>222.77666127882583</v>
      </c>
      <c r="FC389" s="146">
        <f t="shared" si="1012"/>
        <v>223.37847789896801</v>
      </c>
      <c r="FD389" s="146">
        <f t="shared" si="1013"/>
        <v>224.05690370985076</v>
      </c>
      <c r="FE389" s="146">
        <f t="shared" si="1014"/>
        <v>224.81065341249459</v>
      </c>
      <c r="FF389" s="146">
        <f t="shared" si="1015"/>
        <v>225.63833295904647</v>
      </c>
      <c r="FG389" s="146">
        <f t="shared" si="1016"/>
        <v>226.53845163064798</v>
      </c>
      <c r="FH389" s="146">
        <f t="shared" si="1017"/>
        <v>227.50943443677357</v>
      </c>
      <c r="FI389" s="146">
        <f t="shared" si="1018"/>
        <v>228.54963463797347</v>
      </c>
      <c r="FJ389" s="146">
        <f t="shared" si="1019"/>
        <v>229.6573462067507</v>
      </c>
      <c r="FK389" s="146">
        <f t="shared" si="1020"/>
        <v>230.83081605786401</v>
      </c>
      <c r="FL389" s="146">
        <f t="shared" si="1021"/>
        <v>232.06825589872116</v>
      </c>
      <c r="FM389" s="146">
        <f t="shared" si="1022"/>
        <v>233.36785357174503</v>
      </c>
      <c r="FN389" s="146">
        <f t="shared" si="1023"/>
        <v>234.72778378273429</v>
      </c>
      <c r="FO389" s="146">
        <f t="shared" si="1024"/>
        <v>236.14621813147849</v>
      </c>
      <c r="FP389" s="146">
        <f t="shared" si="1025"/>
        <v>237.62133438249074</v>
      </c>
      <c r="FQ389" s="146">
        <f t="shared" si="1026"/>
        <v>239.15132493413245</v>
      </c>
      <c r="FR389" s="146">
        <f t="shared" si="1027"/>
        <v>240.73440446313603</v>
      </c>
      <c r="FS389" s="146">
        <f t="shared" si="1028"/>
        <v>242.36881673830564</v>
      </c>
      <c r="FT389" s="146">
        <f t="shared" si="1029"/>
        <v>244.05284061177505</v>
      </c>
      <c r="FU389" s="146">
        <f t="shared" si="1030"/>
        <v>245.78479520855976</v>
      </c>
      <c r="FV389" s="146">
        <f t="shared" si="1031"/>
        <v>247.56304434526015</v>
      </c>
      <c r="FW389" s="146">
        <f t="shared" si="1032"/>
        <v>249.38600021676018</v>
      </c>
      <c r="FX389" s="146">
        <f t="shared" si="1033"/>
        <v>251.25212639573141</v>
      </c>
      <c r="FY389" s="146">
        <f t="shared" si="1034"/>
        <v>253.15994019392585</v>
      </c>
      <c r="FZ389" s="146">
        <f t="shared" si="1035"/>
        <v>255.10801443677718</v>
      </c>
      <c r="GA389" s="146">
        <f t="shared" si="1036"/>
        <v>257.09497870399599</v>
      </c>
      <c r="GB389" s="146">
        <f t="shared" si="1037"/>
        <v>259.11952008882395</v>
      </c>
      <c r="GC389" s="146">
        <f t="shared" si="1038"/>
        <v>261.18038352762773</v>
      </c>
      <c r="GD389" s="146">
        <f t="shared" si="1039"/>
        <v>263.27637174977707</v>
      </c>
      <c r="GE389" s="146">
        <f t="shared" si="1040"/>
        <v>265.40634489540616</v>
      </c>
      <c r="GF389" s="146">
        <f t="shared" si="1041"/>
        <v>267.56921984591276</v>
      </c>
      <c r="GG389" s="146">
        <f t="shared" si="1042"/>
        <v>269.76396930899068</v>
      </c>
      <c r="GH389" s="146">
        <f t="shared" si="1043"/>
        <v>271.98962069678379</v>
      </c>
      <c r="GI389" s="146">
        <f t="shared" si="1044"/>
        <v>274.24525483245901</v>
      </c>
      <c r="GJ389" s="355">
        <f t="shared" si="1045"/>
        <v>276.53000451721442</v>
      </c>
      <c r="GK389" s="146">
        <f t="shared" si="1046"/>
        <v>278.84305298653464</v>
      </c>
      <c r="GL389" s="146">
        <f t="shared" si="1047"/>
        <v>281.18363228141317</v>
      </c>
      <c r="GM389" s="146">
        <f t="shared" si="1048"/>
        <v>283.55102155732544</v>
      </c>
      <c r="GN389" s="146">
        <f t="shared" si="1049"/>
        <v>285.94454535098345</v>
      </c>
      <c r="GO389" s="146">
        <f t="shared" si="1050"/>
        <v>288.36357182233741</v>
      </c>
      <c r="GP389" s="146">
        <f t="shared" si="1051"/>
        <v>290.80751098693037</v>
      </c>
      <c r="GQ389" s="146">
        <f t="shared" si="1052"/>
        <v>293.27581295155386</v>
      </c>
      <c r="GR389" s="146">
        <f t="shared" si="1053"/>
        <v>295.76796616419716</v>
      </c>
      <c r="GS389" s="146">
        <f t="shared" si="1054"/>
        <v>298.28349568751878</v>
      </c>
      <c r="GT389" s="146">
        <f t="shared" si="1055"/>
        <v>300.82196150349432</v>
      </c>
      <c r="GU389" s="146">
        <f t="shared" si="1056"/>
        <v>303.38295685549275</v>
      </c>
      <c r="GV389" s="146">
        <f t="shared" si="1057"/>
        <v>305.96610663279279</v>
      </c>
      <c r="GW389" s="146">
        <f t="shared" si="1058"/>
        <v>308.57106580146586</v>
      </c>
      <c r="GX389" s="146">
        <f t="shared" si="1059"/>
        <v>311.1975178846028</v>
      </c>
      <c r="GY389" s="146">
        <f t="shared" si="1060"/>
        <v>313.84517349403455</v>
      </c>
      <c r="GZ389" s="146">
        <f t="shared" si="1061"/>
        <v>316.51376891499331</v>
      </c>
      <c r="HA389" s="146">
        <f t="shared" si="1062"/>
        <v>319.20306474454617</v>
      </c>
      <c r="HB389" s="146">
        <f t="shared" si="1063"/>
        <v>321.91284458412474</v>
      </c>
      <c r="HC389" s="146">
        <f t="shared" si="1064"/>
        <v>324.64291378603377</v>
      </c>
      <c r="HF389" s="267">
        <v>329.24817190164549</v>
      </c>
      <c r="HG389" s="273">
        <v>33000</v>
      </c>
      <c r="HH389" s="146">
        <f t="shared" si="1126"/>
        <v>17.289580911500678</v>
      </c>
      <c r="HI389" s="146">
        <f t="shared" si="1127"/>
        <v>34.570676163799085</v>
      </c>
      <c r="HJ389" s="146">
        <f t="shared" si="1128"/>
        <v>51.834849095539269</v>
      </c>
      <c r="HK389" s="146">
        <f t="shared" si="1129"/>
        <v>69.073760317446769</v>
      </c>
      <c r="HL389" s="146">
        <f t="shared" si="1130"/>
        <v>86.27921455931002</v>
      </c>
      <c r="HM389" s="146">
        <f t="shared" si="1131"/>
        <v>103.44320542682935</v>
      </c>
      <c r="HN389" s="146">
        <f t="shared" si="1132"/>
        <v>120.55795746222263</v>
      </c>
      <c r="HO389" s="146">
        <f t="shared" si="1133"/>
        <v>137.61596497600868</v>
      </c>
      <c r="HP389" s="146">
        <f t="shared" si="1134"/>
        <v>154.61002720155213</v>
      </c>
      <c r="HQ389" s="146">
        <f t="shared" si="1135"/>
        <v>171.53327941743339</v>
      </c>
      <c r="HR389" s="146">
        <f t="shared" si="1136"/>
        <v>188.37921978036269</v>
      </c>
      <c r="HS389" s="146">
        <f t="shared" si="1137"/>
        <v>205.14173171030762</v>
      </c>
      <c r="HT389" s="146">
        <f t="shared" si="1138"/>
        <v>221.81510176579263</v>
      </c>
      <c r="HU389" s="146">
        <f t="shared" si="1139"/>
        <v>238.39403303827498</v>
      </c>
      <c r="HV389" s="146">
        <f t="shared" si="1140"/>
        <v>254.87365417737348</v>
      </c>
      <c r="HW389" s="146">
        <f t="shared" si="1141"/>
        <v>271.24952423152718</v>
      </c>
      <c r="HX389" s="146">
        <f t="shared" si="1142"/>
        <v>287.51763355013651</v>
      </c>
      <c r="HY389" s="146">
        <f t="shared" si="1143"/>
        <v>303.67440104267786</v>
      </c>
      <c r="HZ389" s="146">
        <f t="shared" si="1144"/>
        <v>319.71666812737431</v>
      </c>
      <c r="IA389" s="146">
        <f t="shared" si="1145"/>
        <v>335.64168972731994</v>
      </c>
      <c r="IB389" s="146">
        <f t="shared" si="1146"/>
        <v>351.44712268586755</v>
      </c>
      <c r="IC389" s="146">
        <f t="shared" si="1147"/>
        <v>367.13101197711251</v>
      </c>
      <c r="ID389" s="146">
        <f t="shared" si="1148"/>
        <v>382.69177508222981</v>
      </c>
      <c r="IE389" s="146">
        <f t="shared" si="1149"/>
        <v>398.12818489004161</v>
      </c>
      <c r="IF389" s="146">
        <f t="shared" si="1150"/>
        <v>413.43935146162994</v>
      </c>
      <c r="IG389" s="146">
        <f t="shared" si="1151"/>
        <v>428.62470297571508</v>
      </c>
      <c r="IH389" s="146">
        <f t="shared" si="1152"/>
        <v>443.68396614499341</v>
      </c>
      <c r="II389" s="146">
        <f t="shared" si="1153"/>
        <v>458.61714636517394</v>
      </c>
      <c r="IJ389" s="146">
        <f t="shared" si="1154"/>
        <v>473.42450782874164</v>
      </c>
      <c r="IK389" s="146">
        <f t="shared" si="1155"/>
        <v>488.10655380589026</v>
      </c>
      <c r="IL389" s="146">
        <f t="shared" si="1156"/>
        <v>502.66400726587574</v>
      </c>
      <c r="IM389" s="146">
        <f t="shared" si="1157"/>
        <v>517.09779198425065</v>
      </c>
      <c r="IN389" s="146">
        <f t="shared" si="1158"/>
        <v>531.40901425520508</v>
      </c>
      <c r="IO389" s="146">
        <f t="shared" si="1159"/>
        <v>545.59894530399424</v>
      </c>
      <c r="IP389" s="146">
        <f t="shared" si="1160"/>
        <v>559.66900447242097</v>
      </c>
      <c r="IQ389" s="146">
        <f t="shared" si="1161"/>
        <v>573.62074323049501</v>
      </c>
      <c r="IR389" s="146">
        <f t="shared" si="1162"/>
        <v>587.45583004995012</v>
      </c>
      <c r="IS389" s="146">
        <f t="shared" si="1163"/>
        <v>601.17603615998837</v>
      </c>
      <c r="IT389" s="146">
        <f t="shared" si="1164"/>
        <v>614.7832221925612</v>
      </c>
      <c r="IU389" s="146">
        <f t="shared" si="1165"/>
        <v>628.27932571337908</v>
      </c>
      <c r="IV389" s="355">
        <f t="shared" si="1166"/>
        <v>641.66634962563262</v>
      </c>
      <c r="IW389" s="146">
        <f t="shared" si="1167"/>
        <v>654.94635142589823</v>
      </c>
      <c r="IX389" s="146">
        <f t="shared" si="1168"/>
        <v>668.12143328569687</v>
      </c>
      <c r="IY389" s="146">
        <f t="shared" si="1169"/>
        <v>681.1937329275421</v>
      </c>
      <c r="IZ389" s="146">
        <f t="shared" si="1170"/>
        <v>694.16541526087917</v>
      </c>
      <c r="JA389" s="146">
        <f t="shared" si="1171"/>
        <v>707.03866474088113</v>
      </c>
      <c r="JB389" s="146">
        <f t="shared" si="1172"/>
        <v>719.81567841153799</v>
      </c>
      <c r="JC389" s="146">
        <f t="shared" si="1173"/>
        <v>732.49865959367457</v>
      </c>
      <c r="JD389" s="146">
        <f t="shared" si="1174"/>
        <v>745.08981217835537</v>
      </c>
      <c r="JE389" s="146">
        <f t="shared" si="1175"/>
        <v>757.59133548645332</v>
      </c>
      <c r="JF389" s="146">
        <f t="shared" si="1176"/>
        <v>770.00541965591071</v>
      </c>
      <c r="JG389" s="146">
        <f t="shared" si="1177"/>
        <v>782.33424151927272</v>
      </c>
      <c r="JH389" s="146">
        <f t="shared" si="1178"/>
        <v>794.57996093537031</v>
      </c>
      <c r="JI389" s="146">
        <f t="shared" si="1179"/>
        <v>806.74471754054014</v>
      </c>
      <c r="JJ389" s="146">
        <f t="shared" si="1180"/>
        <v>818.83062788637881</v>
      </c>
      <c r="JK389" s="146">
        <f t="shared" si="1181"/>
        <v>830.83978293272526</v>
      </c>
      <c r="JL389" s="146">
        <f t="shared" si="1182"/>
        <v>842.77424586633776</v>
      </c>
      <c r="JM389" s="146">
        <f t="shared" si="1183"/>
        <v>854.63605021747026</v>
      </c>
      <c r="JN389" s="146">
        <f t="shared" si="1184"/>
        <v>866.4271982483283</v>
      </c>
      <c r="JO389" s="146">
        <f t="shared" si="1185"/>
        <v>878.14965958909784</v>
      </c>
      <c r="JQ389" s="267">
        <v>339.20884081493438</v>
      </c>
      <c r="JR389" s="273">
        <v>34000</v>
      </c>
      <c r="JS389" s="147">
        <f t="shared" si="1277"/>
        <v>161.20540158829979</v>
      </c>
      <c r="JT389" s="147">
        <f t="shared" si="1278"/>
        <v>171.32800740889292</v>
      </c>
      <c r="JU389" s="147">
        <f t="shared" si="1279"/>
        <v>181.53206640655048</v>
      </c>
      <c r="JV389" s="147">
        <f t="shared" si="1280"/>
        <v>191.8171556147289</v>
      </c>
      <c r="JW389" s="147">
        <f t="shared" si="1281"/>
        <v>202.18268898645141</v>
      </c>
      <c r="JX389" s="147">
        <f t="shared" si="1282"/>
        <v>212.62792333827358</v>
      </c>
      <c r="JY389" s="147">
        <f t="shared" si="1283"/>
        <v>223.15196576778646</v>
      </c>
      <c r="JZ389" s="147">
        <f t="shared" si="1284"/>
        <v>233.75378238792865</v>
      </c>
      <c r="KA389" s="147">
        <f t="shared" si="1285"/>
        <v>244.4322081988114</v>
      </c>
      <c r="KB389" s="147">
        <f t="shared" si="1286"/>
        <v>255.18595790145523</v>
      </c>
      <c r="KC389" s="147">
        <f t="shared" si="1287"/>
        <v>266.0136374480071</v>
      </c>
      <c r="KD389" s="147">
        <f t="shared" si="1288"/>
        <v>276.91375611960859</v>
      </c>
      <c r="KE389" s="147">
        <f t="shared" si="1289"/>
        <v>287.88473892573421</v>
      </c>
      <c r="KF389" s="147">
        <f t="shared" si="1290"/>
        <v>298.92493912693408</v>
      </c>
      <c r="KG389" s="147">
        <f t="shared" si="1291"/>
        <v>310.03265069571137</v>
      </c>
      <c r="KH389" s="147">
        <f t="shared" si="1292"/>
        <v>321.20612054682465</v>
      </c>
      <c r="KI389" s="147">
        <f t="shared" si="1293"/>
        <v>332.44356038768183</v>
      </c>
      <c r="KJ389" s="147">
        <f t="shared" si="1294"/>
        <v>343.7431580607057</v>
      </c>
      <c r="KK389" s="147">
        <f t="shared" si="1295"/>
        <v>355.1030882716949</v>
      </c>
      <c r="KL389" s="147">
        <f t="shared" si="1296"/>
        <v>366.5215226204391</v>
      </c>
      <c r="KM389" s="147">
        <f t="shared" si="1297"/>
        <v>377.99663887145141</v>
      </c>
      <c r="KN389" s="147">
        <f t="shared" si="1298"/>
        <v>389.52662942309308</v>
      </c>
      <c r="KO389" s="147">
        <f t="shared" si="1299"/>
        <v>401.10970895209664</v>
      </c>
      <c r="KP389" s="147">
        <f t="shared" si="1300"/>
        <v>412.74412122726631</v>
      </c>
      <c r="KQ389" s="147">
        <f t="shared" si="1301"/>
        <v>424.42814510073572</v>
      </c>
      <c r="KR389" s="147">
        <f t="shared" si="1302"/>
        <v>436.16009969752042</v>
      </c>
      <c r="KS389" s="147">
        <f t="shared" si="1303"/>
        <v>447.93834883422079</v>
      </c>
      <c r="KT389" s="147">
        <f t="shared" si="1304"/>
        <v>459.76130470572082</v>
      </c>
      <c r="KU389" s="147">
        <f t="shared" si="1305"/>
        <v>471.62743088469205</v>
      </c>
      <c r="KV389" s="147">
        <f t="shared" si="1306"/>
        <v>483.53524468288651</v>
      </c>
      <c r="KW389" s="147">
        <f t="shared" si="1307"/>
        <v>495.48331892573782</v>
      </c>
      <c r="KX389" s="147">
        <f t="shared" si="1308"/>
        <v>507.47028319295663</v>
      </c>
      <c r="KY389" s="147">
        <f t="shared" si="1309"/>
        <v>519.49482457778458</v>
      </c>
      <c r="KZ389" s="147">
        <f t="shared" si="1310"/>
        <v>531.55568801658842</v>
      </c>
      <c r="LA389" s="147">
        <f t="shared" si="1311"/>
        <v>543.65167623873776</v>
      </c>
      <c r="LB389" s="147">
        <f t="shared" si="1312"/>
        <v>555.7816493843668</v>
      </c>
      <c r="LC389" s="147">
        <f t="shared" si="1313"/>
        <v>567.94452433487345</v>
      </c>
      <c r="LD389" s="147">
        <f t="shared" si="1314"/>
        <v>580.13927379795132</v>
      </c>
      <c r="LE389" s="147">
        <f t="shared" si="1315"/>
        <v>592.36492518574437</v>
      </c>
      <c r="LF389" s="147">
        <f t="shared" si="1316"/>
        <v>604.62055932141971</v>
      </c>
      <c r="LG389" s="358">
        <f t="shared" si="1317"/>
        <v>616.905309006175</v>
      </c>
      <c r="LH389" s="147">
        <f t="shared" si="1318"/>
        <v>629.21835747549528</v>
      </c>
      <c r="LI389" s="147">
        <f t="shared" si="1319"/>
        <v>641.55893677037375</v>
      </c>
      <c r="LJ389" s="147">
        <f t="shared" si="1320"/>
        <v>653.92632604628602</v>
      </c>
      <c r="LK389" s="147">
        <f t="shared" si="1321"/>
        <v>666.31984983994403</v>
      </c>
      <c r="LL389" s="147">
        <f t="shared" si="1322"/>
        <v>678.7388763112981</v>
      </c>
      <c r="LM389" s="147">
        <f t="shared" si="1323"/>
        <v>691.18281547589095</v>
      </c>
      <c r="LN389" s="147">
        <f t="shared" si="1324"/>
        <v>703.65111744051455</v>
      </c>
      <c r="LO389" s="147">
        <f t="shared" si="1325"/>
        <v>716.14327065315774</v>
      </c>
      <c r="LP389" s="147">
        <f t="shared" si="1326"/>
        <v>728.65880017647942</v>
      </c>
      <c r="LQ389" s="147">
        <f t="shared" si="1327"/>
        <v>741.19726599245496</v>
      </c>
      <c r="LR389" s="147">
        <f t="shared" si="1328"/>
        <v>753.75826134445333</v>
      </c>
      <c r="LS389" s="147">
        <f t="shared" si="1329"/>
        <v>766.34141112175348</v>
      </c>
      <c r="LT389" s="147">
        <f t="shared" si="1330"/>
        <v>778.94637029042656</v>
      </c>
      <c r="LU389" s="147">
        <f t="shared" si="1331"/>
        <v>791.57282237356344</v>
      </c>
      <c r="LV389" s="147">
        <f t="shared" si="1332"/>
        <v>804.22047798299513</v>
      </c>
      <c r="LW389" s="147">
        <f t="shared" si="1333"/>
        <v>816.88907340395394</v>
      </c>
      <c r="LX389" s="147">
        <f t="shared" si="1334"/>
        <v>829.57836923350681</v>
      </c>
      <c r="LY389" s="147">
        <f t="shared" si="1335"/>
        <v>842.28814907308538</v>
      </c>
      <c r="LZ389" s="147">
        <f t="shared" si="1336"/>
        <v>855.01821827499441</v>
      </c>
      <c r="MC389" s="267">
        <v>330</v>
      </c>
      <c r="MD389" s="273">
        <v>33000</v>
      </c>
      <c r="ME389" s="145">
        <f t="shared" si="1211"/>
        <v>2.9726867158723792E-2</v>
      </c>
      <c r="MF389" s="145">
        <f t="shared" si="1211"/>
        <v>5.9439144486430201E-2</v>
      </c>
      <c r="MG389" s="145">
        <f t="shared" si="1211"/>
        <v>8.9122326396623222E-2</v>
      </c>
      <c r="MH389" s="145">
        <f t="shared" si="1211"/>
        <v>0.11876207454770767</v>
      </c>
      <c r="MI389" s="145">
        <f t="shared" si="1211"/>
        <v>0.14834429838941768</v>
      </c>
      <c r="MJ389" s="145">
        <f t="shared" si="1211"/>
        <v>0.17785523211557294</v>
      </c>
      <c r="MK389" s="145">
        <f t="shared" si="1211"/>
        <v>0.20728150698104475</v>
      </c>
      <c r="ML389" s="145">
        <f t="shared" si="1211"/>
        <v>0.23661021806724178</v>
      </c>
      <c r="MM389" s="145">
        <f t="shared" si="1211"/>
        <v>0.26582898472512995</v>
      </c>
      <c r="MN389" s="145">
        <f t="shared" si="1211"/>
        <v>0.29492600408552666</v>
      </c>
      <c r="MO389" s="145">
        <f t="shared" si="1212"/>
        <v>0.32389009719431194</v>
      </c>
      <c r="MP389" s="145">
        <f t="shared" si="1212"/>
        <v>0.35271074750033171</v>
      </c>
      <c r="MQ389" s="145">
        <f t="shared" si="1212"/>
        <v>0.38137813158932093</v>
      </c>
      <c r="MR389" s="145">
        <f t="shared" si="1212"/>
        <v>0.40988314221354416</v>
      </c>
      <c r="MS389" s="145">
        <f t="shared" si="1212"/>
        <v>0.43821740380933649</v>
      </c>
      <c r="MT389" s="145">
        <f t="shared" si="1212"/>
        <v>0.4663732808198971</v>
      </c>
      <c r="MU389" s="145">
        <f t="shared" si="1212"/>
        <v>0.49434387924638734</v>
      </c>
      <c r="MV389" s="145">
        <f t="shared" si="1212"/>
        <v>0.52212304193538484</v>
      </c>
      <c r="MW389" s="145">
        <f t="shared" si="1212"/>
        <v>0.54970533817452183</v>
      </c>
      <c r="MX389" s="145">
        <f t="shared" si="1212"/>
        <v>0.57708604821165721</v>
      </c>
      <c r="MY389" s="145">
        <f t="shared" si="1213"/>
        <v>0.60426114333685643</v>
      </c>
      <c r="MZ389" s="145">
        <f t="shared" si="1213"/>
        <v>0.63122726217336567</v>
      </c>
      <c r="NA389" s="145">
        <f t="shared" si="1213"/>
        <v>0.65798168381504341</v>
      </c>
      <c r="NB389" s="145">
        <f t="shared" si="1213"/>
        <v>0.6845222984264252</v>
      </c>
      <c r="NC389" s="145">
        <f t="shared" si="1213"/>
        <v>0.71084757588968284</v>
      </c>
      <c r="ND389" s="145">
        <f t="shared" si="1213"/>
        <v>0.73695653304303199</v>
      </c>
      <c r="NE389" s="145">
        <f t="shared" si="1213"/>
        <v>0.76284870000953264</v>
      </c>
      <c r="NF389" s="145">
        <f t="shared" si="1213"/>
        <v>0.78852408606630542</v>
      </c>
      <c r="NG389" s="145">
        <f t="shared" si="1213"/>
        <v>0.8139831454530998</v>
      </c>
      <c r="NH389" s="145">
        <f t="shared" si="1213"/>
        <v>0.83922674346828674</v>
      </c>
      <c r="NI389" s="145">
        <f t="shared" si="1214"/>
        <v>0.86425612315015266</v>
      </c>
      <c r="NJ389" s="145">
        <f t="shared" si="1214"/>
        <v>0.88907287279359482</v>
      </c>
      <c r="NK389" s="145">
        <f t="shared" si="1214"/>
        <v>0.91367889450720652</v>
      </c>
      <c r="NL389" s="145">
        <f t="shared" si="1214"/>
        <v>0.93807637397405796</v>
      </c>
      <c r="NM389" s="145">
        <f t="shared" si="1214"/>
        <v>0.96226775154163036</v>
      </c>
      <c r="NN389" s="145">
        <f t="shared" si="1214"/>
        <v>0.98625569473223751</v>
      </c>
      <c r="NO389" s="145">
        <f t="shared" si="1214"/>
        <v>1.0100430722352851</v>
      </c>
      <c r="NP389" s="145">
        <f t="shared" si="1214"/>
        <v>1.0336329294163877</v>
      </c>
      <c r="NQ389" s="145">
        <f t="shared" si="1214"/>
        <v>1.0570284653559123</v>
      </c>
      <c r="NR389" s="145">
        <f t="shared" si="1214"/>
        <v>1.0802330114104017</v>
      </c>
      <c r="NS389" s="145">
        <f t="shared" si="1215"/>
        <v>1.1032500112744938</v>
      </c>
      <c r="NT389" s="145">
        <f t="shared" si="1215"/>
        <v>1.1260830025080473</v>
      </c>
      <c r="NU389" s="145">
        <f t="shared" si="1215"/>
        <v>1.1487355994828545</v>
      </c>
      <c r="NV389" s="145">
        <f t="shared" si="1215"/>
        <v>1.171211477695361</v>
      </c>
      <c r="NW389" s="145">
        <f t="shared" si="1215"/>
        <v>1.1935143593859043</v>
      </c>
      <c r="NX389" s="145">
        <f t="shared" si="1215"/>
        <v>1.2156480004007988</v>
      </c>
      <c r="NY389" s="145">
        <f t="shared" si="1215"/>
        <v>1.2376161782309605</v>
      </c>
      <c r="NZ389" s="145">
        <f t="shared" si="1215"/>
        <v>1.2594226811593905</v>
      </c>
      <c r="OA389" s="145">
        <f t="shared" si="1215"/>
        <v>1.2810712984495327</v>
      </c>
      <c r="OB389" s="145">
        <f t="shared" si="1215"/>
        <v>1.3025658115070653</v>
      </c>
      <c r="OC389" s="145">
        <f t="shared" si="1216"/>
        <v>1.3239099859489805</v>
      </c>
      <c r="OD389" s="145">
        <f t="shared" si="1216"/>
        <v>1.3451075645156156</v>
      </c>
      <c r="OE389" s="145">
        <f t="shared" si="1216"/>
        <v>1.3661622607635273</v>
      </c>
      <c r="OF389" s="145">
        <f t="shared" si="1216"/>
        <v>1.3870777534796954</v>
      </c>
      <c r="OG389" s="145">
        <f t="shared" si="1216"/>
        <v>1.4078576817603172</v>
      </c>
      <c r="OH389" s="145">
        <f t="shared" si="1216"/>
        <v>1.4285056407003625</v>
      </c>
      <c r="OI389" s="145">
        <f t="shared" si="1216"/>
        <v>1.4490251776431131</v>
      </c>
      <c r="OJ389" s="145">
        <f t="shared" si="1216"/>
        <v>1.4694197889418945</v>
      </c>
      <c r="OK389" s="145">
        <f t="shared" si="1216"/>
        <v>1.4896929171892663</v>
      </c>
      <c r="OL389" s="145">
        <f t="shared" si="1216"/>
        <v>1.5098479488718755</v>
      </c>
    </row>
    <row r="390" spans="55:402">
      <c r="BC390"/>
      <c r="BD390"/>
      <c r="BH390" s="173"/>
      <c r="BI390" s="182"/>
      <c r="BJ390" s="91">
        <f t="shared" si="1337"/>
        <v>0</v>
      </c>
      <c r="BK390" s="193">
        <f t="shared" si="1337"/>
        <v>0</v>
      </c>
      <c r="BL390" s="91">
        <f t="shared" si="1337"/>
        <v>288.14999999999998</v>
      </c>
      <c r="BM390" s="116">
        <f t="shared" si="1337"/>
        <v>0</v>
      </c>
      <c r="BN390" s="116"/>
      <c r="BO390" s="107"/>
      <c r="BP390" s="217">
        <v>34000</v>
      </c>
      <c r="BQ390" s="220">
        <v>10.363199999999999</v>
      </c>
      <c r="BR390" s="284">
        <v>340</v>
      </c>
      <c r="BS390" s="113"/>
      <c r="BT390" s="104"/>
      <c r="BU390" s="256"/>
      <c r="BV390" s="213">
        <f t="shared" si="1193"/>
        <v>-52.360800000000495</v>
      </c>
      <c r="BW390" s="215">
        <f t="shared" si="1194"/>
        <v>220.78919999999948</v>
      </c>
      <c r="BX390" s="117"/>
      <c r="BY390" s="101">
        <f t="shared" si="1125"/>
        <v>579.02257261656268</v>
      </c>
      <c r="BZ390" s="113"/>
      <c r="CA390" s="141">
        <f t="shared" si="1195"/>
        <v>0.24672101286590248</v>
      </c>
      <c r="CB390" s="163">
        <f t="shared" si="1196"/>
        <v>0.3219933758413453</v>
      </c>
      <c r="CC390" s="159">
        <f t="shared" si="1197"/>
        <v>0.7662300884955735</v>
      </c>
      <c r="CD390" s="170"/>
      <c r="CH390" s="267">
        <v>349.16808759288006</v>
      </c>
      <c r="CI390" s="273">
        <v>35000</v>
      </c>
      <c r="CJ390" s="145">
        <f t="shared" si="1217"/>
        <v>3.1162142552730792E-2</v>
      </c>
      <c r="CK390" s="145">
        <f t="shared" si="1218"/>
        <v>6.230695266539394E-2</v>
      </c>
      <c r="CL390" s="145">
        <f t="shared" si="1219"/>
        <v>9.3417208128779031E-2</v>
      </c>
      <c r="CM390" s="145">
        <f t="shared" si="1220"/>
        <v>0.12447590539210712</v>
      </c>
      <c r="CN390" s="145">
        <f t="shared" si="1221"/>
        <v>0.15546636443993439</v>
      </c>
      <c r="CO390" s="145">
        <f t="shared" si="1222"/>
        <v>0.18637232848201279</v>
      </c>
      <c r="CP390" s="145">
        <f t="shared" si="1223"/>
        <v>0.21717805697681292</v>
      </c>
      <c r="CQ390" s="145">
        <f t="shared" si="1224"/>
        <v>0.24786841070879045</v>
      </c>
      <c r="CR390" s="145">
        <f t="shared" si="1225"/>
        <v>0.27842892786787043</v>
      </c>
      <c r="CS390" s="145">
        <f t="shared" si="1226"/>
        <v>0.30884589032952015</v>
      </c>
      <c r="CT390" s="145">
        <f t="shared" si="1227"/>
        <v>0.3391063795924244</v>
      </c>
      <c r="CU390" s="145">
        <f t="shared" si="1228"/>
        <v>0.3691983220886379</v>
      </c>
      <c r="CV390" s="145">
        <f t="shared" si="1229"/>
        <v>0.39911052382800083</v>
      </c>
      <c r="CW390" s="145">
        <f t="shared" si="1230"/>
        <v>0.42883269456669515</v>
      </c>
      <c r="CX390" s="145">
        <f t="shared" si="1231"/>
        <v>0.45835546189249082</v>
      </c>
      <c r="CY390" s="145">
        <f t="shared" si="1232"/>
        <v>0.48767037579165817</v>
      </c>
      <c r="CZ390" s="145">
        <f t="shared" si="1233"/>
        <v>0.51676990440207138</v>
      </c>
      <c r="DA390" s="145">
        <f t="shared" si="1234"/>
        <v>0.5456474217627626</v>
      </c>
      <c r="DB390" s="145">
        <f t="shared" si="1235"/>
        <v>0.57429718844261213</v>
      </c>
      <c r="DC390" s="145">
        <f t="shared" si="1236"/>
        <v>0.60271432597197827</v>
      </c>
      <c r="DD390" s="145">
        <f t="shared" si="1237"/>
        <v>0.63089478601364946</v>
      </c>
      <c r="DE390" s="145">
        <f t="shared" si="1238"/>
        <v>0.65883531519754579</v>
      </c>
      <c r="DF390" s="145">
        <f t="shared" si="1239"/>
        <v>0.68653341651059241</v>
      </c>
      <c r="DG390" s="145">
        <f t="shared" si="1240"/>
        <v>0.71398730808389954</v>
      </c>
      <c r="DH390" s="145">
        <f t="shared" si="1241"/>
        <v>0.74119588015737981</v>
      </c>
      <c r="DI390" s="145">
        <f t="shared" si="1242"/>
        <v>0.76815865093145252</v>
      </c>
      <c r="DJ390" s="145">
        <f t="shared" si="1243"/>
        <v>0.79487572193964884</v>
      </c>
      <c r="DK390" s="145">
        <f t="shared" si="1244"/>
        <v>0.82134773349811274</v>
      </c>
      <c r="DL390" s="145">
        <f t="shared" si="1245"/>
        <v>0.84757582071025184</v>
      </c>
      <c r="DM390" s="145">
        <f t="shared" si="1246"/>
        <v>0.8735615704297035</v>
      </c>
      <c r="DN390" s="145">
        <f t="shared" si="1247"/>
        <v>0.89930697951329241</v>
      </c>
      <c r="DO390" s="145">
        <f t="shared" si="1248"/>
        <v>0.92481441462948522</v>
      </c>
      <c r="DP390" s="145">
        <f t="shared" si="1249"/>
        <v>0.95008657382726314</v>
      </c>
      <c r="DQ390" s="145">
        <f t="shared" si="1250"/>
        <v>0.97512645001595744</v>
      </c>
      <c r="DR390" s="145">
        <f t="shared" si="1251"/>
        <v>0.99993729645867779</v>
      </c>
      <c r="DS390" s="145">
        <f t="shared" si="1252"/>
        <v>1.0245225943400673</v>
      </c>
      <c r="DT390" s="145">
        <f t="shared" si="1253"/>
        <v>1.0488860224335055</v>
      </c>
      <c r="DU390" s="145">
        <f t="shared" si="1254"/>
        <v>1.0730314288627036</v>
      </c>
      <c r="DV390" s="145">
        <f t="shared" si="1255"/>
        <v>1.0969628049278364</v>
      </c>
      <c r="DW390" s="145">
        <f t="shared" si="1256"/>
        <v>1.1206842609462779</v>
      </c>
      <c r="DX390" s="145">
        <f t="shared" si="1257"/>
        <v>1.1442000040420963</v>
      </c>
      <c r="DY390" s="145">
        <f t="shared" si="1258"/>
        <v>1.1675143178064564</v>
      </c>
      <c r="DZ390" s="145">
        <f t="shared" si="1259"/>
        <v>1.1906315437421562</v>
      </c>
      <c r="EA390" s="145">
        <f t="shared" si="1260"/>
        <v>1.2135560643995384</v>
      </c>
      <c r="EB390" s="145">
        <f t="shared" si="1261"/>
        <v>1.2362922881073235</v>
      </c>
      <c r="EC390" s="145">
        <f t="shared" si="1262"/>
        <v>1.2588446352002149</v>
      </c>
      <c r="ED390" s="145">
        <f t="shared" si="1263"/>
        <v>1.2812175256450666</v>
      </c>
      <c r="EE390" s="145">
        <f t="shared" si="1264"/>
        <v>1.303415367968634</v>
      </c>
      <c r="EF390" s="145">
        <f t="shared" si="1265"/>
        <v>1.3254425493922233</v>
      </c>
      <c r="EG390" s="145">
        <f t="shared" si="1266"/>
        <v>1.3473034270816113</v>
      </c>
      <c r="EH390" s="145">
        <f t="shared" si="1267"/>
        <v>1.369002320424316</v>
      </c>
      <c r="EI390" s="145">
        <f t="shared" si="1268"/>
        <v>1.3905435042503964</v>
      </c>
      <c r="EJ390" s="145">
        <f t="shared" si="1269"/>
        <v>1.4119312029173217</v>
      </c>
      <c r="EK390" s="145">
        <f t="shared" si="1270"/>
        <v>1.4331695851840447</v>
      </c>
      <c r="EL390" s="145">
        <f t="shared" si="1271"/>
        <v>1.454262759804011</v>
      </c>
      <c r="EM390" s="145">
        <f t="shared" si="1272"/>
        <v>1.4752147717714175</v>
      </c>
      <c r="EN390" s="145">
        <f t="shared" si="1273"/>
        <v>1.4960295991596255</v>
      </c>
      <c r="EO390" s="145">
        <f t="shared" si="1274"/>
        <v>1.5167111504949831</v>
      </c>
      <c r="EP390" s="145">
        <f t="shared" si="1275"/>
        <v>1.5372632626136118</v>
      </c>
      <c r="EQ390" s="145">
        <f t="shared" si="1276"/>
        <v>1.5576896989527571</v>
      </c>
      <c r="ET390" s="267">
        <v>349.16808759288006</v>
      </c>
      <c r="EU390" s="273">
        <v>35000</v>
      </c>
      <c r="EV390" s="146">
        <f t="shared" si="1005"/>
        <v>218.85049597638823</v>
      </c>
      <c r="EW390" s="146">
        <f t="shared" si="1006"/>
        <v>218.97788937334522</v>
      </c>
      <c r="EX390" s="146">
        <f t="shared" si="1007"/>
        <v>219.18989762697456</v>
      </c>
      <c r="EY390" s="146">
        <f t="shared" si="1008"/>
        <v>219.48605321557568</v>
      </c>
      <c r="EZ390" s="146">
        <f t="shared" si="1009"/>
        <v>219.86570870272641</v>
      </c>
      <c r="FA390" s="146">
        <f t="shared" si="1010"/>
        <v>220.32804363292101</v>
      </c>
      <c r="FB390" s="146">
        <f t="shared" si="1011"/>
        <v>220.87207312308709</v>
      </c>
      <c r="FC390" s="146">
        <f t="shared" si="1012"/>
        <v>221.49665795943264</v>
      </c>
      <c r="FD390" s="146">
        <f t="shared" si="1013"/>
        <v>222.20051598241906</v>
      </c>
      <c r="FE390" s="146">
        <f t="shared" si="1014"/>
        <v>222.98223452393131</v>
      </c>
      <c r="FF390" s="146">
        <f t="shared" si="1015"/>
        <v>223.84028365014728</v>
      </c>
      <c r="FG390" s="146">
        <f t="shared" si="1016"/>
        <v>224.77302996104808</v>
      </c>
      <c r="FH390" s="146">
        <f t="shared" si="1017"/>
        <v>225.77875070241205</v>
      </c>
      <c r="FI390" s="146">
        <f t="shared" si="1018"/>
        <v>226.85564795767493</v>
      </c>
      <c r="FJ390" s="146">
        <f t="shared" si="1019"/>
        <v>228.00186270415324</v>
      </c>
      <c r="FK390" s="146">
        <f t="shared" si="1020"/>
        <v>229.2154885396204</v>
      </c>
      <c r="FL390" s="146">
        <f t="shared" si="1021"/>
        <v>230.49458490984298</v>
      </c>
      <c r="FM390" s="146">
        <f t="shared" si="1022"/>
        <v>231.83718969420272</v>
      </c>
      <c r="FN390" s="146">
        <f t="shared" si="1023"/>
        <v>233.24133103379566</v>
      </c>
      <c r="FO390" s="146">
        <f t="shared" si="1024"/>
        <v>234.70503831339943</v>
      </c>
      <c r="FP390" s="146">
        <f t="shared" si="1025"/>
        <v>236.22635223456965</v>
      </c>
      <c r="FQ390" s="146">
        <f t="shared" si="1026"/>
        <v>237.80333394120694</v>
      </c>
      <c r="FR390" s="146">
        <f t="shared" si="1027"/>
        <v>239.43407318070513</v>
      </c>
      <c r="FS390" s="146">
        <f t="shared" si="1028"/>
        <v>241.11669550295133</v>
      </c>
      <c r="FT390" s="146">
        <f t="shared" si="1029"/>
        <v>242.84936851580892</v>
      </c>
      <c r="FU390" s="146">
        <f t="shared" si="1030"/>
        <v>244.63030722925652</v>
      </c>
      <c r="FV390" s="146">
        <f t="shared" si="1031"/>
        <v>246.4577785311412</v>
      </c>
      <c r="FW390" s="146">
        <f t="shared" si="1032"/>
        <v>248.33010484571037</v>
      </c>
      <c r="FX390" s="146">
        <f t="shared" si="1033"/>
        <v>250.24566703190663</v>
      </c>
      <c r="FY390" s="146">
        <f t="shared" si="1034"/>
        <v>252.20290658213838</v>
      </c>
      <c r="FZ390" s="146">
        <f t="shared" si="1035"/>
        <v>254.20032718411065</v>
      </c>
      <c r="GA390" s="146">
        <f t="shared" si="1036"/>
        <v>256.23649570864524</v>
      </c>
      <c r="GB390" s="146">
        <f t="shared" si="1037"/>
        <v>258.31004268547218</v>
      </c>
      <c r="GC390" s="146">
        <f t="shared" si="1038"/>
        <v>260.41966232701589</v>
      </c>
      <c r="GD390" s="146">
        <f t="shared" si="1039"/>
        <v>262.5641121574705</v>
      </c>
      <c r="GE390" s="146">
        <f t="shared" si="1040"/>
        <v>264.74221230114358</v>
      </c>
      <c r="GF390" s="146">
        <f t="shared" si="1041"/>
        <v>266.95284448036745</v>
      </c>
      <c r="GG390" s="146">
        <f t="shared" si="1042"/>
        <v>269.19495076935056</v>
      </c>
      <c r="GH390" s="146">
        <f t="shared" si="1043"/>
        <v>271.46753214632361</v>
      </c>
      <c r="GI390" s="146">
        <f t="shared" si="1044"/>
        <v>273.76964688232289</v>
      </c>
      <c r="GJ390" s="355">
        <f t="shared" si="1045"/>
        <v>276.10040880101525</v>
      </c>
      <c r="GK390" s="146">
        <f t="shared" si="1046"/>
        <v>278.45898544019838</v>
      </c>
      <c r="GL390" s="146">
        <f t="shared" si="1047"/>
        <v>280.84459614201569</v>
      </c>
      <c r="GM390" s="146">
        <f t="shared" si="1048"/>
        <v>283.25651009556725</v>
      </c>
      <c r="GN390" s="146">
        <f t="shared" si="1049"/>
        <v>285.69404435248208</v>
      </c>
      <c r="GO390" s="146">
        <f t="shared" si="1050"/>
        <v>288.15656183315082</v>
      </c>
      <c r="GP390" s="146">
        <f t="shared" si="1051"/>
        <v>290.64346933871428</v>
      </c>
      <c r="GQ390" s="146">
        <f t="shared" si="1052"/>
        <v>293.15421558154361</v>
      </c>
      <c r="GR390" s="146">
        <f t="shared" si="1053"/>
        <v>295.68828924483631</v>
      </c>
      <c r="GS390" s="146">
        <f t="shared" si="1054"/>
        <v>298.24521708006608</v>
      </c>
      <c r="GT390" s="146">
        <f t="shared" si="1055"/>
        <v>300.82456204936119</v>
      </c>
      <c r="GU390" s="146">
        <f t="shared" si="1056"/>
        <v>303.42592151841848</v>
      </c>
      <c r="GV390" s="146">
        <f t="shared" si="1057"/>
        <v>306.04892550427735</v>
      </c>
      <c r="GW390" s="146">
        <f t="shared" si="1058"/>
        <v>308.69323498117063</v>
      </c>
      <c r="GX390" s="146">
        <f t="shared" si="1059"/>
        <v>311.35854024670817</v>
      </c>
      <c r="GY390" s="146">
        <f t="shared" si="1060"/>
        <v>314.04455934982542</v>
      </c>
      <c r="GZ390" s="146">
        <f t="shared" si="1061"/>
        <v>316.75103658123817</v>
      </c>
      <c r="HA390" s="146">
        <f t="shared" si="1062"/>
        <v>319.47774102654898</v>
      </c>
      <c r="HB390" s="146">
        <f t="shared" si="1063"/>
        <v>322.22446518166504</v>
      </c>
      <c r="HC390" s="146">
        <f t="shared" si="1064"/>
        <v>324.99102362977811</v>
      </c>
      <c r="HF390" s="267">
        <v>339.20884081493438</v>
      </c>
      <c r="HG390" s="273">
        <v>34000</v>
      </c>
      <c r="HH390" s="146">
        <f t="shared" si="1126"/>
        <v>17.621295617011924</v>
      </c>
      <c r="HI390" s="146">
        <f t="shared" si="1127"/>
        <v>35.23338263597585</v>
      </c>
      <c r="HJ390" s="146">
        <f t="shared" si="1128"/>
        <v>52.827108252230282</v>
      </c>
      <c r="HK390" s="146">
        <f t="shared" si="1129"/>
        <v>70.393430380781083</v>
      </c>
      <c r="HL390" s="146">
        <f t="shared" si="1130"/>
        <v>87.923470873682973</v>
      </c>
      <c r="HM390" s="146">
        <f t="shared" si="1131"/>
        <v>105.40856623781477</v>
      </c>
      <c r="HN390" s="146">
        <f t="shared" si="1132"/>
        <v>122.84031513405083</v>
      </c>
      <c r="HO390" s="146">
        <f t="shared" si="1133"/>
        <v>140.21062203071634</v>
      </c>
      <c r="HP390" s="146">
        <f t="shared" si="1134"/>
        <v>157.51173648949728</v>
      </c>
      <c r="HQ390" s="146">
        <f t="shared" si="1135"/>
        <v>174.73628767806792</v>
      </c>
      <c r="HR390" s="146">
        <f t="shared" si="1136"/>
        <v>191.87731382432975</v>
      </c>
      <c r="HS390" s="146">
        <f t="shared" si="1137"/>
        <v>208.92828644859051</v>
      </c>
      <c r="HT390" s="146">
        <f t="shared" si="1138"/>
        <v>225.88312932713865</v>
      </c>
      <c r="HU390" s="146">
        <f t="shared" si="1139"/>
        <v>242.73623225016991</v>
      </c>
      <c r="HV390" s="146">
        <f t="shared" si="1140"/>
        <v>259.48245973560358</v>
      </c>
      <c r="HW390" s="146">
        <f t="shared" si="1141"/>
        <v>276.11715494562333</v>
      </c>
      <c r="HX390" s="146">
        <f t="shared" si="1142"/>
        <v>292.63613912336865</v>
      </c>
      <c r="HY390" s="146">
        <f t="shared" si="1143"/>
        <v>309.03570692246308</v>
      </c>
      <c r="HZ390" s="146">
        <f t="shared" si="1144"/>
        <v>325.31261804186823</v>
      </c>
      <c r="IA390" s="146">
        <f t="shared" si="1145"/>
        <v>341.46408560373322</v>
      </c>
      <c r="IB390" s="146">
        <f t="shared" si="1146"/>
        <v>357.48776172335005</v>
      </c>
      <c r="IC390" s="146">
        <f t="shared" si="1147"/>
        <v>373.38172071989169</v>
      </c>
      <c r="ID390" s="146">
        <f t="shared" si="1148"/>
        <v>389.1444404055909</v>
      </c>
      <c r="IE390" s="146">
        <f t="shared" si="1149"/>
        <v>404.77478187166321</v>
      </c>
      <c r="IF390" s="146">
        <f t="shared" si="1150"/>
        <v>420.27196816314512</v>
      </c>
      <c r="IG390" s="146">
        <f t="shared" si="1151"/>
        <v>435.63556220384362</v>
      </c>
      <c r="IH390" s="146">
        <f t="shared" si="1152"/>
        <v>450.86544429830275</v>
      </c>
      <c r="II390" s="146">
        <f t="shared" si="1153"/>
        <v>465.9617895017239</v>
      </c>
      <c r="IJ390" s="146">
        <f t="shared" si="1154"/>
        <v>480.9250451120821</v>
      </c>
      <c r="IK390" s="146">
        <f t="shared" si="1155"/>
        <v>495.75590850270061</v>
      </c>
      <c r="IL390" s="146">
        <f t="shared" si="1156"/>
        <v>510.45530547868367</v>
      </c>
      <c r="IM390" s="146">
        <f t="shared" si="1157"/>
        <v>525.02436930787076</v>
      </c>
      <c r="IN390" s="146">
        <f t="shared" si="1158"/>
        <v>539.46442054655438</v>
      </c>
      <c r="IO390" s="146">
        <f t="shared" si="1159"/>
        <v>553.77694775246425</v>
      </c>
      <c r="IP390" s="146">
        <f t="shared" si="1160"/>
        <v>567.96358915274141</v>
      </c>
      <c r="IQ390" s="146">
        <f t="shared" si="1161"/>
        <v>582.02611531255593</v>
      </c>
      <c r="IR390" s="146">
        <f t="shared" si="1162"/>
        <v>595.96641283099996</v>
      </c>
      <c r="IS390" s="146">
        <f t="shared" si="1163"/>
        <v>609.78646907440645</v>
      </c>
      <c r="IT390" s="146">
        <f t="shared" si="1164"/>
        <v>623.48835794346519</v>
      </c>
      <c r="IU390" s="146">
        <f t="shared" si="1165"/>
        <v>637.07422665903255</v>
      </c>
      <c r="IV390" s="355">
        <f t="shared" si="1166"/>
        <v>650.54628354221063</v>
      </c>
      <c r="IW390" s="146">
        <f t="shared" si="1167"/>
        <v>663.90678675692584</v>
      </c>
      <c r="IX390" s="146">
        <f t="shared" si="1168"/>
        <v>677.15803397755121</v>
      </c>
      <c r="IY390" s="146">
        <f t="shared" si="1169"/>
        <v>690.30235293993917</v>
      </c>
      <c r="IZ390" s="146">
        <f t="shared" si="1170"/>
        <v>703.34209283135988</v>
      </c>
      <c r="JA390" s="146">
        <f t="shared" si="1171"/>
        <v>716.27961647302527</v>
      </c>
      <c r="JB390" s="146">
        <f t="shared" si="1172"/>
        <v>729.11729324801422</v>
      </c>
      <c r="JC390" s="146">
        <f t="shared" si="1173"/>
        <v>741.85749272728208</v>
      </c>
      <c r="JD390" s="146">
        <f t="shared" si="1174"/>
        <v>754.50257894695244</v>
      </c>
      <c r="JE390" s="146">
        <f t="shared" si="1175"/>
        <v>767.05490529106373</v>
      </c>
      <c r="JF390" s="146">
        <f t="shared" si="1176"/>
        <v>779.51680993533557</v>
      </c>
      <c r="JG390" s="146">
        <f t="shared" si="1177"/>
        <v>791.89061180918884</v>
      </c>
      <c r="JH390" s="146">
        <f t="shared" si="1178"/>
        <v>804.17860703512042</v>
      </c>
      <c r="JI390" s="146">
        <f t="shared" si="1179"/>
        <v>816.3830658065832</v>
      </c>
      <c r="JJ390" s="146">
        <f t="shared" si="1180"/>
        <v>828.50622966762387</v>
      </c>
      <c r="JK390" s="146">
        <f t="shared" si="1181"/>
        <v>840.55030915968985</v>
      </c>
      <c r="JL390" s="146">
        <f t="shared" si="1182"/>
        <v>852.51748180320396</v>
      </c>
      <c r="JM390" s="146">
        <f t="shared" si="1183"/>
        <v>864.40989038361079</v>
      </c>
      <c r="JN390" s="146">
        <f t="shared" si="1184"/>
        <v>876.2296415137339</v>
      </c>
      <c r="JO390" s="146">
        <f t="shared" si="1185"/>
        <v>887.97880444628197</v>
      </c>
      <c r="JQ390" s="267">
        <v>349.16808759288006</v>
      </c>
      <c r="JR390" s="273">
        <v>35000</v>
      </c>
      <c r="JS390" s="147">
        <f t="shared" si="1277"/>
        <v>165.2013485321163</v>
      </c>
      <c r="JT390" s="147">
        <f t="shared" si="1278"/>
        <v>175.32874192907329</v>
      </c>
      <c r="JU390" s="147">
        <f t="shared" si="1279"/>
        <v>185.54075018270262</v>
      </c>
      <c r="JV390" s="147">
        <f t="shared" si="1280"/>
        <v>195.83690577130375</v>
      </c>
      <c r="JW390" s="147">
        <f t="shared" si="1281"/>
        <v>206.21656125845448</v>
      </c>
      <c r="JX390" s="147">
        <f t="shared" si="1282"/>
        <v>216.67889618864908</v>
      </c>
      <c r="JY390" s="147">
        <f t="shared" si="1283"/>
        <v>227.22292567881516</v>
      </c>
      <c r="JZ390" s="147">
        <f t="shared" si="1284"/>
        <v>237.84751051516071</v>
      </c>
      <c r="KA390" s="147">
        <f t="shared" si="1285"/>
        <v>248.55136853814713</v>
      </c>
      <c r="KB390" s="147">
        <f t="shared" si="1286"/>
        <v>259.33308707965938</v>
      </c>
      <c r="KC390" s="147">
        <f t="shared" si="1287"/>
        <v>270.19113620587535</v>
      </c>
      <c r="KD390" s="147">
        <f t="shared" si="1288"/>
        <v>281.12388251677612</v>
      </c>
      <c r="KE390" s="147">
        <f t="shared" si="1289"/>
        <v>292.12960325814015</v>
      </c>
      <c r="KF390" s="147">
        <f t="shared" si="1290"/>
        <v>303.206500513403</v>
      </c>
      <c r="KG390" s="147">
        <f t="shared" si="1291"/>
        <v>314.35271525988128</v>
      </c>
      <c r="KH390" s="147">
        <f t="shared" si="1292"/>
        <v>325.56634109534843</v>
      </c>
      <c r="KI390" s="147">
        <f t="shared" si="1293"/>
        <v>336.84543746557108</v>
      </c>
      <c r="KJ390" s="147">
        <f t="shared" si="1294"/>
        <v>348.18804224993079</v>
      </c>
      <c r="KK390" s="147">
        <f t="shared" si="1295"/>
        <v>359.59218358952376</v>
      </c>
      <c r="KL390" s="147">
        <f t="shared" si="1296"/>
        <v>371.0558908691275</v>
      </c>
      <c r="KM390" s="147">
        <f t="shared" si="1297"/>
        <v>382.57720479029774</v>
      </c>
      <c r="KN390" s="147">
        <f t="shared" si="1298"/>
        <v>394.15418649693504</v>
      </c>
      <c r="KO390" s="147">
        <f t="shared" si="1299"/>
        <v>405.78492573643319</v>
      </c>
      <c r="KP390" s="147">
        <f t="shared" si="1300"/>
        <v>417.46754805867943</v>
      </c>
      <c r="KQ390" s="147">
        <f t="shared" si="1301"/>
        <v>429.20022107153699</v>
      </c>
      <c r="KR390" s="147">
        <f t="shared" si="1302"/>
        <v>440.98115978498458</v>
      </c>
      <c r="KS390" s="147">
        <f t="shared" si="1303"/>
        <v>452.80863108686924</v>
      </c>
      <c r="KT390" s="147">
        <f t="shared" si="1304"/>
        <v>464.68095740143843</v>
      </c>
      <c r="KU390" s="147">
        <f t="shared" si="1305"/>
        <v>476.5965195876347</v>
      </c>
      <c r="KV390" s="147">
        <f t="shared" si="1306"/>
        <v>488.55375913786645</v>
      </c>
      <c r="KW390" s="147">
        <f t="shared" si="1307"/>
        <v>500.55117973983863</v>
      </c>
      <c r="KX390" s="147">
        <f t="shared" si="1308"/>
        <v>512.5873482643733</v>
      </c>
      <c r="KY390" s="147">
        <f t="shared" si="1309"/>
        <v>524.66089524120025</v>
      </c>
      <c r="KZ390" s="147">
        <f t="shared" si="1310"/>
        <v>536.7705148827439</v>
      </c>
      <c r="LA390" s="147">
        <f t="shared" si="1311"/>
        <v>548.91496471319851</v>
      </c>
      <c r="LB390" s="147">
        <f t="shared" si="1312"/>
        <v>561.09306485687159</v>
      </c>
      <c r="LC390" s="147">
        <f t="shared" si="1313"/>
        <v>573.3036970360954</v>
      </c>
      <c r="LD390" s="147">
        <f t="shared" si="1314"/>
        <v>585.54580332507862</v>
      </c>
      <c r="LE390" s="147">
        <f t="shared" si="1315"/>
        <v>597.81838470205162</v>
      </c>
      <c r="LF390" s="147">
        <f t="shared" si="1316"/>
        <v>610.12049943805096</v>
      </c>
      <c r="LG390" s="358">
        <f t="shared" si="1317"/>
        <v>622.45126135674332</v>
      </c>
      <c r="LH390" s="147">
        <f t="shared" si="1318"/>
        <v>634.80983799592639</v>
      </c>
      <c r="LI390" s="147">
        <f t="shared" si="1319"/>
        <v>647.1954486977437</v>
      </c>
      <c r="LJ390" s="147">
        <f t="shared" si="1320"/>
        <v>659.60736265129526</v>
      </c>
      <c r="LK390" s="147">
        <f t="shared" si="1321"/>
        <v>672.04489690821015</v>
      </c>
      <c r="LL390" s="147">
        <f t="shared" si="1322"/>
        <v>684.50741438887883</v>
      </c>
      <c r="LM390" s="147">
        <f t="shared" si="1323"/>
        <v>696.99432189444224</v>
      </c>
      <c r="LN390" s="147">
        <f t="shared" si="1324"/>
        <v>709.50506813727156</v>
      </c>
      <c r="LO390" s="147">
        <f t="shared" si="1325"/>
        <v>722.03914180056427</v>
      </c>
      <c r="LP390" s="147">
        <f t="shared" si="1326"/>
        <v>734.59606963579404</v>
      </c>
      <c r="LQ390" s="147">
        <f t="shared" si="1327"/>
        <v>747.17541460508914</v>
      </c>
      <c r="LR390" s="147">
        <f t="shared" si="1328"/>
        <v>759.77677407414649</v>
      </c>
      <c r="LS390" s="147">
        <f t="shared" si="1329"/>
        <v>772.39977806000536</v>
      </c>
      <c r="LT390" s="147">
        <f t="shared" si="1330"/>
        <v>785.04408753689859</v>
      </c>
      <c r="LU390" s="147">
        <f t="shared" si="1331"/>
        <v>797.70939280243624</v>
      </c>
      <c r="LV390" s="147">
        <f t="shared" si="1332"/>
        <v>810.39541190555337</v>
      </c>
      <c r="LW390" s="147">
        <f t="shared" si="1333"/>
        <v>823.10188913696618</v>
      </c>
      <c r="LX390" s="147">
        <f t="shared" si="1334"/>
        <v>835.82859358227699</v>
      </c>
      <c r="LY390" s="147">
        <f t="shared" si="1335"/>
        <v>848.57531773739311</v>
      </c>
      <c r="LZ390" s="147">
        <f t="shared" si="1336"/>
        <v>861.34187618550618</v>
      </c>
      <c r="MC390" s="267">
        <v>340</v>
      </c>
      <c r="MD390" s="273">
        <v>34000</v>
      </c>
      <c r="ME390" s="145">
        <f t="shared" si="1211"/>
        <v>3.0432830169957823E-2</v>
      </c>
      <c r="MF390" s="145">
        <f t="shared" si="1211"/>
        <v>6.0849756645511496E-2</v>
      </c>
      <c r="MG390" s="145">
        <f t="shared" si="1211"/>
        <v>9.1234972090135036E-2</v>
      </c>
      <c r="MH390" s="145">
        <f t="shared" si="1211"/>
        <v>0.12157286038552534</v>
      </c>
      <c r="MI390" s="145">
        <f t="shared" si="1211"/>
        <v>0.15184808854059512</v>
      </c>
      <c r="MJ390" s="145">
        <f t="shared" si="1211"/>
        <v>0.18204569428352474</v>
      </c>
      <c r="MK390" s="145">
        <f t="shared" si="1211"/>
        <v>0.21215116809512968</v>
      </c>
      <c r="ML390" s="145">
        <f t="shared" si="1211"/>
        <v>0.24215052860049013</v>
      </c>
      <c r="MM390" s="145">
        <f t="shared" si="1211"/>
        <v>0.27203039041761828</v>
      </c>
      <c r="MN390" s="145">
        <f t="shared" si="1211"/>
        <v>0.30177802376243607</v>
      </c>
      <c r="MO390" s="145">
        <f t="shared" si="1212"/>
        <v>0.33138140531767102</v>
      </c>
      <c r="MP390" s="145">
        <f t="shared" si="1212"/>
        <v>0.36082926008300181</v>
      </c>
      <c r="MQ390" s="145">
        <f t="shared" si="1212"/>
        <v>0.39011109412606926</v>
      </c>
      <c r="MR390" s="145">
        <f t="shared" si="1212"/>
        <v>0.41921721834308079</v>
      </c>
      <c r="MS390" s="145">
        <f t="shared" si="1212"/>
        <v>0.44813876350799314</v>
      </c>
      <c r="MT390" s="145">
        <f t="shared" si="1212"/>
        <v>0.47686768703656773</v>
      </c>
      <c r="MU390" s="145">
        <f t="shared" si="1212"/>
        <v>0.50539677201350941</v>
      </c>
      <c r="MV390" s="145">
        <f t="shared" si="1212"/>
        <v>0.53371961912633603</v>
      </c>
      <c r="MW390" s="145">
        <f t="shared" si="1212"/>
        <v>0.56183063221836615</v>
      </c>
      <c r="MX390" s="145">
        <f t="shared" si="1212"/>
        <v>0.58972499821670299</v>
      </c>
      <c r="MY390" s="145">
        <f t="shared" si="1213"/>
        <v>0.61739866221084916</v>
      </c>
      <c r="MZ390" s="145">
        <f t="shared" si="1213"/>
        <v>0.64484829845683855</v>
      </c>
      <c r="NA390" s="145">
        <f t="shared" si="1213"/>
        <v>0.67207127806274336</v>
      </c>
      <c r="NB390" s="145">
        <f t="shared" si="1213"/>
        <v>0.6990656340779845</v>
      </c>
      <c r="NC390" s="145">
        <f t="shared" si="1213"/>
        <v>0.72583002466374558</v>
      </c>
      <c r="ND390" s="145">
        <f t="shared" si="1213"/>
        <v>0.75236369496829258</v>
      </c>
      <c r="NE390" s="145">
        <f t="shared" si="1213"/>
        <v>0.77866643827178139</v>
      </c>
      <c r="NF390" s="145">
        <f t="shared" si="1213"/>
        <v>0.8047385569030151</v>
      </c>
      <c r="NG390" s="145">
        <f t="shared" si="1213"/>
        <v>0.83058082336723993</v>
      </c>
      <c r="NH390" s="145">
        <f t="shared" si="1213"/>
        <v>0.85619444206192896</v>
      </c>
      <c r="NI390" s="145">
        <f t="shared" si="1214"/>
        <v>0.88158101189729388</v>
      </c>
      <c r="NJ390" s="145">
        <f t="shared" si="1214"/>
        <v>0.90674249008172891</v>
      </c>
      <c r="NK390" s="145">
        <f t="shared" si="1214"/>
        <v>0.93168115727984868</v>
      </c>
      <c r="NL390" s="145">
        <f t="shared" si="1214"/>
        <v>0.9563995843028793</v>
      </c>
      <c r="NM390" s="145">
        <f t="shared" si="1214"/>
        <v>0.98090060044836169</v>
      </c>
      <c r="NN390" s="145">
        <f t="shared" si="1214"/>
        <v>1.0051872635680168</v>
      </c>
      <c r="NO390" s="145">
        <f t="shared" si="1214"/>
        <v>1.0292628319097634</v>
      </c>
      <c r="NP390" s="145">
        <f t="shared" si="1214"/>
        <v>1.0531307377514212</v>
      </c>
      <c r="NQ390" s="145">
        <f t="shared" si="1214"/>
        <v>1.0767945628198305</v>
      </c>
      <c r="NR390" s="145">
        <f t="shared" si="1214"/>
        <v>1.100258015469308</v>
      </c>
      <c r="NS390" s="145">
        <f t="shared" si="1215"/>
        <v>1.1235249095772506</v>
      </c>
      <c r="NT390" s="145">
        <f t="shared" si="1215"/>
        <v>1.1465991451020248</v>
      </c>
      <c r="NU390" s="145">
        <f t="shared" si="1215"/>
        <v>1.1694846902384499</v>
      </c>
      <c r="NV390" s="145">
        <f t="shared" si="1215"/>
        <v>1.1921855650989752</v>
      </c>
      <c r="NW390" s="145">
        <f t="shared" si="1215"/>
        <v>1.2147058268436859</v>
      </c>
      <c r="NX390" s="145">
        <f t="shared" si="1215"/>
        <v>1.2370495561791444</v>
      </c>
      <c r="NY390" s="145">
        <f t="shared" si="1215"/>
        <v>1.2592208451445752</v>
      </c>
      <c r="NZ390" s="145">
        <f t="shared" si="1215"/>
        <v>1.2812237861036742</v>
      </c>
      <c r="OA390" s="145">
        <f t="shared" si="1215"/>
        <v>1.3030624618612152</v>
      </c>
      <c r="OB390" s="145">
        <f t="shared" si="1215"/>
        <v>1.3247409368253056</v>
      </c>
      <c r="OC390" s="145">
        <f t="shared" si="1216"/>
        <v>1.3462632491385498</v>
      </c>
      <c r="OD390" s="145">
        <f t="shared" si="1216"/>
        <v>1.3676334037042637</v>
      </c>
      <c r="OE390" s="145">
        <f t="shared" si="1216"/>
        <v>1.3888553660371017</v>
      </c>
      <c r="OF390" s="145">
        <f t="shared" si="1216"/>
        <v>1.4099330568710042</v>
      </c>
      <c r="OG390" s="145">
        <f t="shared" si="1216"/>
        <v>1.4308703474610012</v>
      </c>
      <c r="OH390" s="145">
        <f t="shared" si="1216"/>
        <v>1.4516710555191339</v>
      </c>
      <c r="OI390" s="145">
        <f t="shared" si="1216"/>
        <v>1.4723389417285355</v>
      </c>
      <c r="OJ390" s="145">
        <f t="shared" si="1216"/>
        <v>1.4928777067833516</v>
      </c>
      <c r="OK390" s="145">
        <f t="shared" si="1216"/>
        <v>1.513290988905861</v>
      </c>
      <c r="OL390" s="145">
        <f t="shared" si="1216"/>
        <v>1.5335823617956164</v>
      </c>
    </row>
    <row r="391" spans="55:402">
      <c r="BC391"/>
      <c r="BD391"/>
      <c r="BH391" s="173"/>
      <c r="BI391" s="182"/>
      <c r="BJ391" s="91">
        <f t="shared" si="1337"/>
        <v>0</v>
      </c>
      <c r="BK391" s="193">
        <f t="shared" si="1337"/>
        <v>0</v>
      </c>
      <c r="BL391" s="91">
        <f t="shared" si="1337"/>
        <v>288.14999999999998</v>
      </c>
      <c r="BM391" s="116">
        <f t="shared" si="1337"/>
        <v>0</v>
      </c>
      <c r="BN391" s="116"/>
      <c r="BO391" s="107"/>
      <c r="BP391" s="217">
        <v>35000</v>
      </c>
      <c r="BQ391" s="220">
        <v>10.667999999999999</v>
      </c>
      <c r="BR391" s="284">
        <v>350</v>
      </c>
      <c r="BS391" s="113"/>
      <c r="BT391" s="104"/>
      <c r="BU391" s="256"/>
      <c r="BV391" s="213">
        <f t="shared" si="1193"/>
        <v>-54.342000000000496</v>
      </c>
      <c r="BW391" s="215">
        <f t="shared" si="1194"/>
        <v>218.80799999999948</v>
      </c>
      <c r="BX391" s="117"/>
      <c r="BY391" s="101">
        <f t="shared" si="1125"/>
        <v>576.4188570052205</v>
      </c>
      <c r="BZ391" s="113"/>
      <c r="CA391" s="141">
        <f t="shared" si="1195"/>
        <v>0.23530509295546675</v>
      </c>
      <c r="CB391" s="163">
        <f t="shared" si="1196"/>
        <v>0.30987515326275961</v>
      </c>
      <c r="CC391" s="159">
        <f t="shared" si="1197"/>
        <v>0.75935450286309036</v>
      </c>
      <c r="CD391" s="170"/>
      <c r="CH391" s="267">
        <v>359.1258614488508</v>
      </c>
      <c r="CI391" s="273">
        <v>36000</v>
      </c>
      <c r="CJ391" s="145">
        <f t="shared" si="1217"/>
        <v>3.1915798003890626E-2</v>
      </c>
      <c r="CK391" s="145">
        <f t="shared" si="1218"/>
        <v>6.381270905691562E-2</v>
      </c>
      <c r="CL391" s="145">
        <f t="shared" si="1219"/>
        <v>9.5671972338590067E-2</v>
      </c>
      <c r="CM391" s="145">
        <f t="shared" si="1220"/>
        <v>0.12747507711675871</v>
      </c>
      <c r="CN391" s="145">
        <f t="shared" si="1221"/>
        <v>0.15920388243205494</v>
      </c>
      <c r="CO391" s="145">
        <f t="shared" si="1222"/>
        <v>0.19084073054793646</v>
      </c>
      <c r="CP391" s="145">
        <f t="shared" si="1223"/>
        <v>0.2223685524041514</v>
      </c>
      <c r="CQ391" s="145">
        <f t="shared" si="1224"/>
        <v>0.25377096356247791</v>
      </c>
      <c r="CR391" s="145">
        <f t="shared" si="1225"/>
        <v>0.28503234942015315</v>
      </c>
      <c r="CS391" s="145">
        <f t="shared" si="1226"/>
        <v>0.31613793877811142</v>
      </c>
      <c r="CT391" s="145">
        <f t="shared" si="1227"/>
        <v>0.34707386517154898</v>
      </c>
      <c r="CU391" s="145">
        <f t="shared" si="1228"/>
        <v>0.37782721568748545</v>
      </c>
      <c r="CV391" s="145">
        <f t="shared" si="1229"/>
        <v>0.40838606729445126</v>
      </c>
      <c r="CW391" s="145">
        <f t="shared" si="1230"/>
        <v>0.4387395109839089</v>
      </c>
      <c r="CX391" s="145">
        <f t="shared" si="1231"/>
        <v>0.46887766426331939</v>
      </c>
      <c r="CY391" s="145">
        <f t="shared" si="1232"/>
        <v>0.49879167274131386</v>
      </c>
      <c r="CZ391" s="145">
        <f t="shared" si="1233"/>
        <v>0.52847370170369135</v>
      </c>
      <c r="DA391" s="145">
        <f t="shared" si="1234"/>
        <v>0.55791691869437077</v>
      </c>
      <c r="DB391" s="145">
        <f t="shared" si="1235"/>
        <v>0.58711546818923122</v>
      </c>
      <c r="DC391" s="145">
        <f t="shared" si="1236"/>
        <v>0.61606443948635614</v>
      </c>
      <c r="DD391" s="145">
        <f t="shared" si="1237"/>
        <v>0.64475982893743233</v>
      </c>
      <c r="DE391" s="145">
        <f t="shared" si="1238"/>
        <v>0.67319849761741679</v>
      </c>
      <c r="DF391" s="145">
        <f t="shared" si="1239"/>
        <v>0.70137812547795986</v>
      </c>
      <c r="DG391" s="145">
        <f t="shared" si="1240"/>
        <v>0.72929716296028979</v>
      </c>
      <c r="DH391" s="145">
        <f t="shared" si="1241"/>
        <v>0.75695478096022473</v>
      </c>
      <c r="DI391" s="145">
        <f t="shared" si="1242"/>
        <v>0.78435081994654898</v>
      </c>
      <c r="DJ391" s="145">
        <f t="shared" si="1243"/>
        <v>0.81148573893824949</v>
      </c>
      <c r="DK391" s="145">
        <f t="shared" si="1244"/>
        <v>0.8383605649498056</v>
      </c>
      <c r="DL391" s="145">
        <f t="shared" si="1245"/>
        <v>0.86497684341931724</v>
      </c>
      <c r="DM391" s="145">
        <f t="shared" si="1246"/>
        <v>0.89133659004452681</v>
      </c>
      <c r="DN391" s="145">
        <f t="shared" si="1247"/>
        <v>0.9174422443677952</v>
      </c>
      <c r="DO391" s="145">
        <f t="shared" si="1248"/>
        <v>0.94329662537441061</v>
      </c>
      <c r="DP391" s="145">
        <f t="shared" si="1249"/>
        <v>0.9689028892995929</v>
      </c>
      <c r="DQ391" s="145">
        <f t="shared" si="1250"/>
        <v>0.9942644897784908</v>
      </c>
      <c r="DR391" s="145">
        <f t="shared" si="1251"/>
        <v>1.019385140420574</v>
      </c>
      <c r="DS391" s="145">
        <f t="shared" si="1252"/>
        <v>1.0442687798443453</v>
      </c>
      <c r="DT391" s="145">
        <f t="shared" si="1253"/>
        <v>1.0689195391703756</v>
      </c>
      <c r="DU391" s="145">
        <f t="shared" si="1254"/>
        <v>1.0933417119392075</v>
      </c>
      <c r="DV391" s="145">
        <f t="shared" si="1255"/>
        <v>1.1175397263954359</v>
      </c>
      <c r="DW391" s="145">
        <f t="shared" si="1256"/>
        <v>1.1415181200594626</v>
      </c>
      <c r="DX391" s="145">
        <f t="shared" si="1257"/>
        <v>1.1652815164932857</v>
      </c>
      <c r="DY391" s="145">
        <f t="shared" si="1258"/>
        <v>1.188834604155848</v>
      </c>
      <c r="DZ391" s="145">
        <f t="shared" si="1259"/>
        <v>1.2121821172360256</v>
      </c>
      <c r="EA391" s="145">
        <f t="shared" si="1260"/>
        <v>1.2353288183469677</v>
      </c>
      <c r="EB391" s="145">
        <f t="shared" si="1261"/>
        <v>1.2582794829635737</v>
      </c>
      <c r="EC391" s="145">
        <f t="shared" si="1262"/>
        <v>1.2810388854849977</v>
      </c>
      <c r="ED391" s="145">
        <f t="shared" si="1263"/>
        <v>1.3036117868057788</v>
      </c>
      <c r="EE391" s="145">
        <f t="shared" si="1264"/>
        <v>1.3260029232822061</v>
      </c>
      <c r="EF391" s="145">
        <f t="shared" si="1265"/>
        <v>1.3482169969844764</v>
      </c>
      <c r="EG391" s="145">
        <f t="shared" si="1266"/>
        <v>1.3702586671298649</v>
      </c>
      <c r="EH391" s="145">
        <f t="shared" si="1267"/>
        <v>1.3921325425973277</v>
      </c>
      <c r="EI391" s="145">
        <f t="shared" si="1268"/>
        <v>1.4138431754294241</v>
      </c>
      <c r="EJ391" s="145">
        <f t="shared" si="1269"/>
        <v>1.4353950552330919</v>
      </c>
      <c r="EK391" s="145">
        <f t="shared" si="1270"/>
        <v>1.4567926043965487</v>
      </c>
      <c r="EL391" s="145">
        <f t="shared" si="1271"/>
        <v>1.4780401740452365</v>
      </c>
      <c r="EM391" s="145">
        <f t="shared" si="1272"/>
        <v>1.4991420406652756</v>
      </c>
      <c r="EN391" s="145">
        <f t="shared" si="1273"/>
        <v>1.520102403328297</v>
      </c>
      <c r="EO391" s="145">
        <f t="shared" si="1274"/>
        <v>1.5409253814566441</v>
      </c>
      <c r="EP391" s="145">
        <f t="shared" si="1275"/>
        <v>1.5616150130729047</v>
      </c>
      <c r="EQ391" s="145">
        <f t="shared" si="1276"/>
        <v>1.5821752534823534</v>
      </c>
      <c r="ET391" s="267">
        <v>359.1258614488508</v>
      </c>
      <c r="EU391" s="273">
        <v>36000</v>
      </c>
      <c r="EV391" s="146">
        <f t="shared" si="1005"/>
        <v>216.87097274330691</v>
      </c>
      <c r="EW391" s="146">
        <f t="shared" si="1006"/>
        <v>217.00338642751117</v>
      </c>
      <c r="EX391" s="146">
        <f t="shared" si="1007"/>
        <v>217.22372861674091</v>
      </c>
      <c r="EY391" s="146">
        <f t="shared" si="1008"/>
        <v>217.53148255903585</v>
      </c>
      <c r="EZ391" s="146">
        <f t="shared" si="1009"/>
        <v>217.92593304512303</v>
      </c>
      <c r="FA391" s="146">
        <f t="shared" si="1010"/>
        <v>218.40617440933605</v>
      </c>
      <c r="FB391" s="146">
        <f t="shared" si="1011"/>
        <v>218.97112048160633</v>
      </c>
      <c r="FC391" s="146">
        <f t="shared" si="1012"/>
        <v>219.61951625884242</v>
      </c>
      <c r="FD391" s="146">
        <f t="shared" si="1013"/>
        <v>220.3499510326036</v>
      </c>
      <c r="FE391" s="146">
        <f t="shared" si="1014"/>
        <v>221.1608726886119</v>
      </c>
      <c r="FF391" s="146">
        <f t="shared" si="1015"/>
        <v>222.05060288253406</v>
      </c>
      <c r="FG391" s="146">
        <f t="shared" si="1016"/>
        <v>223.01735279532767</v>
      </c>
      <c r="FH391" s="146">
        <f t="shared" si="1017"/>
        <v>224.05923917947953</v>
      </c>
      <c r="FI391" s="146">
        <f t="shared" si="1018"/>
        <v>225.17430042353161</v>
      </c>
      <c r="FJ391" s="146">
        <f t="shared" si="1019"/>
        <v>226.36051238496708</v>
      </c>
      <c r="FK391" s="146">
        <f t="shared" si="1020"/>
        <v>227.61580376922919</v>
      </c>
      <c r="FL391" s="146">
        <f t="shared" si="1021"/>
        <v>228.93807086376418</v>
      </c>
      <c r="FM391" s="146">
        <f t="shared" si="1022"/>
        <v>230.32519146895669</v>
      </c>
      <c r="FN391" s="146">
        <f t="shared" si="1023"/>
        <v>231.77503790122958</v>
      </c>
      <c r="FO391" s="146">
        <f t="shared" si="1024"/>
        <v>233.28548897618944</v>
      </c>
      <c r="FP391" s="146">
        <f t="shared" si="1025"/>
        <v>234.85444091048529</v>
      </c>
      <c r="FQ391" s="146">
        <f t="shared" si="1026"/>
        <v>236.4798171092705</v>
      </c>
      <c r="FR391" s="146">
        <f t="shared" si="1027"/>
        <v>238.15957683125251</v>
      </c>
      <c r="FS391" s="146">
        <f t="shared" si="1028"/>
        <v>239.89172274499319</v>
      </c>
      <c r="FT391" s="146">
        <f t="shared" si="1029"/>
        <v>241.67430740824403</v>
      </c>
      <c r="FU391" s="146">
        <f t="shared" si="1030"/>
        <v>243.50543871671402</v>
      </c>
      <c r="FV391" s="146">
        <f t="shared" si="1031"/>
        <v>245.38328437992632</v>
      </c>
      <c r="FW391" s="146">
        <f t="shared" si="1032"/>
        <v>247.30607548999882</v>
      </c>
      <c r="FX391" s="146">
        <f t="shared" si="1033"/>
        <v>249.27210925457132</v>
      </c>
      <c r="FY391" s="146">
        <f t="shared" si="1034"/>
        <v>251.27975096808879</v>
      </c>
      <c r="FZ391" s="146">
        <f t="shared" si="1035"/>
        <v>253.32743529656273</v>
      </c>
      <c r="GA391" s="146">
        <f t="shared" si="1036"/>
        <v>255.41366695016274</v>
      </c>
      <c r="GB391" s="146">
        <f t="shared" si="1037"/>
        <v>257.53702081585982</v>
      </c>
      <c r="GC391" s="146">
        <f t="shared" si="1038"/>
        <v>259.69614161916394</v>
      </c>
      <c r="GD391" s="146">
        <f t="shared" si="1039"/>
        <v>261.88974318007058</v>
      </c>
      <c r="GE391" s="146">
        <f t="shared" si="1040"/>
        <v>264.11660732386201</v>
      </c>
      <c r="GF391" s="146">
        <f t="shared" si="1041"/>
        <v>266.37558250264692</v>
      </c>
      <c r="GG391" s="146">
        <f t="shared" si="1042"/>
        <v>268.66558217859892</v>
      </c>
      <c r="GH391" s="146">
        <f t="shared" si="1043"/>
        <v>270.98558301493546</v>
      </c>
      <c r="GI391" s="146">
        <f t="shared" si="1044"/>
        <v>273.33462291586261</v>
      </c>
      <c r="GJ391" s="355">
        <f t="shared" si="1045"/>
        <v>275.71179895207075</v>
      </c>
      <c r="GK391" s="146">
        <f t="shared" si="1046"/>
        <v>278.11626520398198</v>
      </c>
      <c r="GL391" s="146">
        <f t="shared" si="1047"/>
        <v>280.54723055083861</v>
      </c>
      <c r="GM391" s="146">
        <f t="shared" si="1048"/>
        <v>283.00395642992476</v>
      </c>
      <c r="GN391" s="146">
        <f t="shared" si="1049"/>
        <v>285.4857545867315</v>
      </c>
      <c r="GO391" s="146">
        <f t="shared" si="1050"/>
        <v>287.99198483371993</v>
      </c>
      <c r="GP391" s="146">
        <f t="shared" si="1051"/>
        <v>290.52205283248816</v>
      </c>
      <c r="GQ391" s="146">
        <f t="shared" si="1052"/>
        <v>293.07540791160915</v>
      </c>
      <c r="GR391" s="146">
        <f t="shared" si="1053"/>
        <v>295.65154093015155</v>
      </c>
      <c r="GS391" s="146">
        <f t="shared" si="1054"/>
        <v>298.24998219490499</v>
      </c>
      <c r="GT391" s="146">
        <f t="shared" si="1055"/>
        <v>300.87029943759848</v>
      </c>
      <c r="GU391" s="146">
        <f t="shared" si="1056"/>
        <v>303.51209585688611</v>
      </c>
      <c r="GV391" s="146">
        <f t="shared" si="1057"/>
        <v>306.17500822856829</v>
      </c>
      <c r="GW391" s="146">
        <f t="shared" si="1058"/>
        <v>308.85870508640301</v>
      </c>
      <c r="GX391" s="146">
        <f t="shared" si="1059"/>
        <v>311.56288497490681</v>
      </c>
      <c r="GY391" s="146">
        <f t="shared" si="1060"/>
        <v>314.28727477474303</v>
      </c>
      <c r="GZ391" s="146">
        <f t="shared" si="1061"/>
        <v>317.03162810062582</v>
      </c>
      <c r="HA391" s="146">
        <f t="shared" si="1062"/>
        <v>319.79572377110884</v>
      </c>
      <c r="HB391" s="146">
        <f t="shared" si="1063"/>
        <v>322.57936434917741</v>
      </c>
      <c r="HC391" s="146">
        <f t="shared" si="1064"/>
        <v>325.38237475219199</v>
      </c>
      <c r="HF391" s="267">
        <v>349.16808759288006</v>
      </c>
      <c r="HG391" s="273">
        <v>35000</v>
      </c>
      <c r="HH391" s="146">
        <f t="shared" si="1126"/>
        <v>17.962446592078827</v>
      </c>
      <c r="HI391" s="146">
        <f t="shared" si="1127"/>
        <v>35.91490243886475</v>
      </c>
      <c r="HJ391" s="146">
        <f t="shared" si="1128"/>
        <v>53.847440334209601</v>
      </c>
      <c r="HK391" s="146">
        <f t="shared" si="1129"/>
        <v>71.750259110808358</v>
      </c>
      <c r="HL391" s="146">
        <f t="shared" si="1130"/>
        <v>89.613744093224042</v>
      </c>
      <c r="HM391" s="146">
        <f t="shared" si="1131"/>
        <v>107.42852456100331</v>
      </c>
      <c r="HN391" s="146">
        <f t="shared" si="1132"/>
        <v>125.18552736918916</v>
      </c>
      <c r="HO391" s="146">
        <f t="shared" si="1133"/>
        <v>142.87602598846155</v>
      </c>
      <c r="HP391" s="146">
        <f t="shared" si="1134"/>
        <v>160.49168435878687</v>
      </c>
      <c r="HQ391" s="146">
        <f t="shared" si="1135"/>
        <v>178.02459509450168</v>
      </c>
      <c r="HR391" s="146">
        <f t="shared" si="1136"/>
        <v>195.46731172784371</v>
      </c>
      <c r="HS391" s="146">
        <f t="shared" si="1137"/>
        <v>212.81287482657791</v>
      </c>
      <c r="HT391" s="146">
        <f t="shared" si="1138"/>
        <v>230.05483196369107</v>
      </c>
      <c r="HU391" s="146">
        <f t="shared" si="1139"/>
        <v>247.18725164860325</v>
      </c>
      <c r="HV391" s="146">
        <f t="shared" si="1140"/>
        <v>264.20473144616949</v>
      </c>
      <c r="HW391" s="146">
        <f t="shared" si="1141"/>
        <v>281.10240060913395</v>
      </c>
      <c r="HX391" s="146">
        <f t="shared" si="1142"/>
        <v>297.87591763013904</v>
      </c>
      <c r="HY391" s="146">
        <f t="shared" si="1143"/>
        <v>314.52146318033709</v>
      </c>
      <c r="HZ391" s="146">
        <f t="shared" si="1144"/>
        <v>331.03572894340221</v>
      </c>
      <c r="IA391" s="146">
        <f t="shared" si="1145"/>
        <v>347.41590287743958</v>
      </c>
      <c r="IB391" s="146">
        <f t="shared" si="1146"/>
        <v>363.659651444541</v>
      </c>
      <c r="IC391" s="146">
        <f t="shared" si="1147"/>
        <v>379.76509934084351</v>
      </c>
      <c r="ID391" s="146">
        <f t="shared" si="1148"/>
        <v>395.73080724092466</v>
      </c>
      <c r="IE391" s="146">
        <f t="shared" si="1149"/>
        <v>411.55574804195561</v>
      </c>
      <c r="IF391" s="146">
        <f t="shared" si="1150"/>
        <v>427.23928205729527</v>
      </c>
      <c r="IG391" s="146">
        <f t="shared" si="1151"/>
        <v>442.78113156858001</v>
      </c>
      <c r="IH391" s="146">
        <f t="shared" si="1152"/>
        <v>458.18135510165183</v>
      </c>
      <c r="II391" s="146">
        <f t="shared" si="1153"/>
        <v>473.44032174681058</v>
      </c>
      <c r="IJ391" s="146">
        <f t="shared" si="1154"/>
        <v>488.55868579906507</v>
      </c>
      <c r="IK391" s="146">
        <f t="shared" si="1155"/>
        <v>503.53736195077511</v>
      </c>
      <c r="IL391" s="146">
        <f t="shared" si="1156"/>
        <v>518.37750122786929</v>
      </c>
      <c r="IM391" s="146">
        <f t="shared" si="1157"/>
        <v>533.08046782267991</v>
      </c>
      <c r="IN391" s="146">
        <f t="shared" si="1158"/>
        <v>547.64781694151702</v>
      </c>
      <c r="IO391" s="146">
        <f t="shared" si="1159"/>
        <v>562.08127375375648</v>
      </c>
      <c r="IP391" s="146">
        <f t="shared" si="1160"/>
        <v>576.38271350160142</v>
      </c>
      <c r="IQ391" s="146">
        <f t="shared" si="1161"/>
        <v>590.55414280552475</v>
      </c>
      <c r="IR391" s="146">
        <f t="shared" si="1162"/>
        <v>604.59768217987335</v>
      </c>
      <c r="IS391" s="146">
        <f t="shared" si="1163"/>
        <v>618.51554975571821</v>
      </c>
      <c r="IT391" s="146">
        <f t="shared" si="1164"/>
        <v>632.31004619374414</v>
      </c>
      <c r="IU391" s="146">
        <f t="shared" si="1165"/>
        <v>645.98354075839381</v>
      </c>
      <c r="IV391" s="355">
        <f t="shared" si="1166"/>
        <v>659.53845851531389</v>
      </c>
      <c r="IW391" s="146">
        <f t="shared" si="1167"/>
        <v>672.97726860722742</v>
      </c>
      <c r="IX391" s="146">
        <f t="shared" si="1168"/>
        <v>686.30247355821484</v>
      </c>
      <c r="IY391" s="146">
        <f t="shared" si="1169"/>
        <v>699.51659955293576</v>
      </c>
      <c r="IZ391" s="146">
        <f t="shared" si="1170"/>
        <v>712.62218763519218</v>
      </c>
      <c r="JA391" s="146">
        <f t="shared" si="1171"/>
        <v>725.62178576926169</v>
      </c>
      <c r="JB391" s="146">
        <f t="shared" si="1172"/>
        <v>738.51794170738606</v>
      </c>
      <c r="JC391" s="146">
        <f t="shared" si="1173"/>
        <v>751.31319660751888</v>
      </c>
      <c r="JD391" s="146">
        <f t="shared" si="1174"/>
        <v>764.0100793467509</v>
      </c>
      <c r="JE391" s="146">
        <f t="shared" si="1175"/>
        <v>776.61110147759882</v>
      </c>
      <c r="JF391" s="146">
        <f t="shared" si="1176"/>
        <v>789.11875277647891</v>
      </c>
      <c r="JG391" s="146">
        <f t="shared" si="1177"/>
        <v>801.53549733604746</v>
      </c>
      <c r="JH391" s="146">
        <f t="shared" si="1178"/>
        <v>813.86377015560856</v>
      </c>
      <c r="JI391" s="146">
        <f t="shared" si="1179"/>
        <v>826.10597418643306</v>
      </c>
      <c r="JJ391" s="146">
        <f t="shared" si="1180"/>
        <v>838.26447779148555</v>
      </c>
      <c r="JK391" s="146">
        <f t="shared" si="1181"/>
        <v>850.34161258169763</v>
      </c>
      <c r="JL391" s="146">
        <f t="shared" si="1182"/>
        <v>862.33967159356951</v>
      </c>
      <c r="JM391" s="146">
        <f t="shared" si="1183"/>
        <v>874.26090777539116</v>
      </c>
      <c r="JN391" s="146">
        <f t="shared" si="1184"/>
        <v>886.10753275185425</v>
      </c>
      <c r="JO391" s="146">
        <f t="shared" si="1185"/>
        <v>897.88171583915425</v>
      </c>
      <c r="JQ391" s="267">
        <v>359.1258614488508</v>
      </c>
      <c r="JR391" s="273">
        <v>36000</v>
      </c>
      <c r="JS391" s="147">
        <f t="shared" si="1277"/>
        <v>169.1964896126174</v>
      </c>
      <c r="JT391" s="147">
        <f t="shared" si="1278"/>
        <v>179.32890329682166</v>
      </c>
      <c r="JU391" s="147">
        <f t="shared" si="1279"/>
        <v>189.5492454860514</v>
      </c>
      <c r="JV391" s="147">
        <f t="shared" si="1280"/>
        <v>199.85699942834634</v>
      </c>
      <c r="JW391" s="147">
        <f t="shared" si="1281"/>
        <v>210.25144991443352</v>
      </c>
      <c r="JX391" s="147">
        <f t="shared" si="1282"/>
        <v>220.73169127864654</v>
      </c>
      <c r="JY391" s="147">
        <f t="shared" si="1283"/>
        <v>231.29663735091682</v>
      </c>
      <c r="JZ391" s="147">
        <f t="shared" si="1284"/>
        <v>241.94503312815291</v>
      </c>
      <c r="KA391" s="147">
        <f t="shared" si="1285"/>
        <v>252.67546790191409</v>
      </c>
      <c r="KB391" s="147">
        <f t="shared" si="1286"/>
        <v>263.48638955792239</v>
      </c>
      <c r="KC391" s="147">
        <f t="shared" si="1287"/>
        <v>274.37611975184456</v>
      </c>
      <c r="KD391" s="147">
        <f t="shared" si="1288"/>
        <v>285.34286966463816</v>
      </c>
      <c r="KE391" s="147">
        <f t="shared" si="1289"/>
        <v>296.38475604879</v>
      </c>
      <c r="KF391" s="147">
        <f t="shared" si="1290"/>
        <v>307.49981729284207</v>
      </c>
      <c r="KG391" s="147">
        <f t="shared" si="1291"/>
        <v>318.68602925427757</v>
      </c>
      <c r="KH391" s="147">
        <f t="shared" si="1292"/>
        <v>329.94132063853965</v>
      </c>
      <c r="KI391" s="147">
        <f t="shared" si="1293"/>
        <v>341.2635877330747</v>
      </c>
      <c r="KJ391" s="147">
        <f t="shared" si="1294"/>
        <v>352.65070833826718</v>
      </c>
      <c r="KK391" s="147">
        <f t="shared" si="1295"/>
        <v>364.10055477054004</v>
      </c>
      <c r="KL391" s="147">
        <f t="shared" si="1296"/>
        <v>375.6110058454999</v>
      </c>
      <c r="KM391" s="147">
        <f t="shared" si="1297"/>
        <v>387.17995777979581</v>
      </c>
      <c r="KN391" s="147">
        <f t="shared" si="1298"/>
        <v>398.80533397858096</v>
      </c>
      <c r="KO391" s="147">
        <f t="shared" si="1299"/>
        <v>410.48509370056297</v>
      </c>
      <c r="KP391" s="147">
        <f t="shared" si="1300"/>
        <v>422.21723961430371</v>
      </c>
      <c r="KQ391" s="147">
        <f t="shared" si="1301"/>
        <v>433.99982427755452</v>
      </c>
      <c r="KR391" s="147">
        <f t="shared" si="1302"/>
        <v>445.83095558602452</v>
      </c>
      <c r="KS391" s="147">
        <f t="shared" si="1303"/>
        <v>457.70880124923679</v>
      </c>
      <c r="KT391" s="147">
        <f t="shared" si="1304"/>
        <v>469.63159235930931</v>
      </c>
      <c r="KU391" s="147">
        <f t="shared" si="1305"/>
        <v>481.59762612388181</v>
      </c>
      <c r="KV391" s="147">
        <f t="shared" si="1306"/>
        <v>493.60526783739931</v>
      </c>
      <c r="KW391" s="147">
        <f t="shared" si="1307"/>
        <v>505.65295216587322</v>
      </c>
      <c r="KX391" s="147">
        <f t="shared" si="1308"/>
        <v>517.73918381947328</v>
      </c>
      <c r="KY391" s="147">
        <f t="shared" si="1309"/>
        <v>529.86253768517031</v>
      </c>
      <c r="KZ391" s="147">
        <f t="shared" si="1310"/>
        <v>542.02165848847449</v>
      </c>
      <c r="LA391" s="147">
        <f t="shared" si="1311"/>
        <v>554.21526004938107</v>
      </c>
      <c r="LB391" s="147">
        <f t="shared" si="1312"/>
        <v>566.4421241931725</v>
      </c>
      <c r="LC391" s="147">
        <f t="shared" si="1313"/>
        <v>578.70109937195741</v>
      </c>
      <c r="LD391" s="147">
        <f t="shared" si="1314"/>
        <v>590.99109904790942</v>
      </c>
      <c r="LE391" s="147">
        <f t="shared" si="1315"/>
        <v>603.311099884246</v>
      </c>
      <c r="LF391" s="147">
        <f t="shared" si="1316"/>
        <v>615.6601397851731</v>
      </c>
      <c r="LG391" s="358">
        <f t="shared" si="1317"/>
        <v>628.0373158213813</v>
      </c>
      <c r="LH391" s="147">
        <f t="shared" si="1318"/>
        <v>640.44178207329242</v>
      </c>
      <c r="LI391" s="147">
        <f t="shared" si="1319"/>
        <v>652.87274742014915</v>
      </c>
      <c r="LJ391" s="147">
        <f t="shared" si="1320"/>
        <v>665.32947329923525</v>
      </c>
      <c r="LK391" s="147">
        <f t="shared" si="1321"/>
        <v>677.81127145604205</v>
      </c>
      <c r="LL391" s="147">
        <f t="shared" si="1322"/>
        <v>690.31750170303042</v>
      </c>
      <c r="LM391" s="147">
        <f t="shared" si="1323"/>
        <v>702.84756970179865</v>
      </c>
      <c r="LN391" s="147">
        <f t="shared" si="1324"/>
        <v>715.40092478091969</v>
      </c>
      <c r="LO391" s="147">
        <f t="shared" si="1325"/>
        <v>727.97705779946205</v>
      </c>
      <c r="LP391" s="147">
        <f t="shared" si="1326"/>
        <v>740.57549906421548</v>
      </c>
      <c r="LQ391" s="147">
        <f t="shared" si="1327"/>
        <v>753.19581630690891</v>
      </c>
      <c r="LR391" s="147">
        <f t="shared" si="1328"/>
        <v>765.83761272619654</v>
      </c>
      <c r="LS391" s="147">
        <f t="shared" si="1329"/>
        <v>778.50052509787884</v>
      </c>
      <c r="LT391" s="147">
        <f t="shared" si="1330"/>
        <v>791.1842219557135</v>
      </c>
      <c r="LU391" s="147">
        <f t="shared" si="1331"/>
        <v>803.88840184421724</v>
      </c>
      <c r="LV391" s="147">
        <f t="shared" si="1332"/>
        <v>816.61279164405346</v>
      </c>
      <c r="LW391" s="147">
        <f t="shared" si="1333"/>
        <v>829.35714496993637</v>
      </c>
      <c r="LX391" s="147">
        <f t="shared" si="1334"/>
        <v>842.12124064041927</v>
      </c>
      <c r="LY391" s="147">
        <f t="shared" si="1335"/>
        <v>854.90488121848784</v>
      </c>
      <c r="LZ391" s="147">
        <f t="shared" si="1336"/>
        <v>867.70789162150254</v>
      </c>
      <c r="MC391" s="267">
        <v>350</v>
      </c>
      <c r="MD391" s="273">
        <v>35000</v>
      </c>
      <c r="ME391" s="145">
        <f t="shared" si="1211"/>
        <v>3.1162142552730792E-2</v>
      </c>
      <c r="MF391" s="145">
        <f t="shared" si="1211"/>
        <v>6.230695266539394E-2</v>
      </c>
      <c r="MG391" s="145">
        <f t="shared" si="1211"/>
        <v>9.3417208128779031E-2</v>
      </c>
      <c r="MH391" s="145">
        <f t="shared" si="1211"/>
        <v>0.12447590539210712</v>
      </c>
      <c r="MI391" s="145">
        <f t="shared" si="1211"/>
        <v>0.15546636443993439</v>
      </c>
      <c r="MJ391" s="145">
        <f t="shared" si="1211"/>
        <v>0.18637232848201279</v>
      </c>
      <c r="MK391" s="145">
        <f t="shared" si="1211"/>
        <v>0.21717805697681292</v>
      </c>
      <c r="ML391" s="145">
        <f t="shared" si="1211"/>
        <v>0.24786841070879045</v>
      </c>
      <c r="MM391" s="145">
        <f t="shared" si="1211"/>
        <v>0.27842892786787043</v>
      </c>
      <c r="MN391" s="145">
        <f t="shared" si="1211"/>
        <v>0.30884589032952015</v>
      </c>
      <c r="MO391" s="145">
        <f t="shared" si="1212"/>
        <v>0.3391063795924244</v>
      </c>
      <c r="MP391" s="145">
        <f t="shared" si="1212"/>
        <v>0.3691983220886379</v>
      </c>
      <c r="MQ391" s="145">
        <f t="shared" si="1212"/>
        <v>0.39911052382800083</v>
      </c>
      <c r="MR391" s="145">
        <f t="shared" si="1212"/>
        <v>0.42883269456669515</v>
      </c>
      <c r="MS391" s="145">
        <f t="shared" si="1212"/>
        <v>0.45835546189249082</v>
      </c>
      <c r="MT391" s="145">
        <f t="shared" si="1212"/>
        <v>0.48767037579165817</v>
      </c>
      <c r="MU391" s="145">
        <f t="shared" si="1212"/>
        <v>0.51676990440207138</v>
      </c>
      <c r="MV391" s="145">
        <f t="shared" si="1212"/>
        <v>0.5456474217627626</v>
      </c>
      <c r="MW391" s="145">
        <f t="shared" si="1212"/>
        <v>0.57429718844261213</v>
      </c>
      <c r="MX391" s="145">
        <f t="shared" si="1212"/>
        <v>0.60271432597197827</v>
      </c>
      <c r="MY391" s="145">
        <f t="shared" si="1213"/>
        <v>0.63089478601364946</v>
      </c>
      <c r="MZ391" s="145">
        <f t="shared" si="1213"/>
        <v>0.65883531519754579</v>
      </c>
      <c r="NA391" s="145">
        <f t="shared" si="1213"/>
        <v>0.68653341651059241</v>
      </c>
      <c r="NB391" s="145">
        <f t="shared" si="1213"/>
        <v>0.71398730808389954</v>
      </c>
      <c r="NC391" s="145">
        <f t="shared" si="1213"/>
        <v>0.74119588015737981</v>
      </c>
      <c r="ND391" s="145">
        <f t="shared" si="1213"/>
        <v>0.76815865093145252</v>
      </c>
      <c r="NE391" s="145">
        <f t="shared" si="1213"/>
        <v>0.79487572193964884</v>
      </c>
      <c r="NF391" s="145">
        <f t="shared" si="1213"/>
        <v>0.82134773349811274</v>
      </c>
      <c r="NG391" s="145">
        <f t="shared" si="1213"/>
        <v>0.84757582071025184</v>
      </c>
      <c r="NH391" s="145">
        <f t="shared" si="1213"/>
        <v>0.8735615704297035</v>
      </c>
      <c r="NI391" s="145">
        <f t="shared" si="1214"/>
        <v>0.89930697951329241</v>
      </c>
      <c r="NJ391" s="145">
        <f t="shared" si="1214"/>
        <v>0.92481441462948522</v>
      </c>
      <c r="NK391" s="145">
        <f t="shared" si="1214"/>
        <v>0.95008657382726314</v>
      </c>
      <c r="NL391" s="145">
        <f t="shared" si="1214"/>
        <v>0.97512645001595744</v>
      </c>
      <c r="NM391" s="145">
        <f t="shared" si="1214"/>
        <v>0.99993729645867779</v>
      </c>
      <c r="NN391" s="145">
        <f t="shared" si="1214"/>
        <v>1.0245225943400673</v>
      </c>
      <c r="NO391" s="145">
        <f t="shared" si="1214"/>
        <v>1.0488860224335055</v>
      </c>
      <c r="NP391" s="145">
        <f t="shared" si="1214"/>
        <v>1.0730314288627036</v>
      </c>
      <c r="NQ391" s="145">
        <f t="shared" si="1214"/>
        <v>1.0969628049278364</v>
      </c>
      <c r="NR391" s="145">
        <f t="shared" si="1214"/>
        <v>1.1206842609462779</v>
      </c>
      <c r="NS391" s="145">
        <f t="shared" si="1215"/>
        <v>1.1442000040420963</v>
      </c>
      <c r="NT391" s="145">
        <f t="shared" si="1215"/>
        <v>1.1675143178064564</v>
      </c>
      <c r="NU391" s="145">
        <f t="shared" si="1215"/>
        <v>1.1906315437421562</v>
      </c>
      <c r="NV391" s="145">
        <f t="shared" si="1215"/>
        <v>1.2135560643995384</v>
      </c>
      <c r="NW391" s="145">
        <f t="shared" si="1215"/>
        <v>1.2362922881073235</v>
      </c>
      <c r="NX391" s="145">
        <f t="shared" si="1215"/>
        <v>1.2588446352002149</v>
      </c>
      <c r="NY391" s="145">
        <f t="shared" si="1215"/>
        <v>1.2812175256450666</v>
      </c>
      <c r="NZ391" s="145">
        <f t="shared" si="1215"/>
        <v>1.303415367968634</v>
      </c>
      <c r="OA391" s="145">
        <f t="shared" si="1215"/>
        <v>1.3254425493922233</v>
      </c>
      <c r="OB391" s="145">
        <f t="shared" si="1215"/>
        <v>1.3473034270816113</v>
      </c>
      <c r="OC391" s="145">
        <f t="shared" si="1216"/>
        <v>1.369002320424316</v>
      </c>
      <c r="OD391" s="145">
        <f t="shared" si="1216"/>
        <v>1.3905435042503964</v>
      </c>
      <c r="OE391" s="145">
        <f t="shared" si="1216"/>
        <v>1.4119312029173217</v>
      </c>
      <c r="OF391" s="145">
        <f t="shared" si="1216"/>
        <v>1.4331695851840447</v>
      </c>
      <c r="OG391" s="145">
        <f t="shared" si="1216"/>
        <v>1.454262759804011</v>
      </c>
      <c r="OH391" s="145">
        <f t="shared" si="1216"/>
        <v>1.4752147717714175</v>
      </c>
      <c r="OI391" s="145">
        <f t="shared" si="1216"/>
        <v>1.4960295991596255</v>
      </c>
      <c r="OJ391" s="145">
        <f t="shared" si="1216"/>
        <v>1.5167111504949831</v>
      </c>
      <c r="OK391" s="145">
        <f t="shared" si="1216"/>
        <v>1.5372632626136118</v>
      </c>
      <c r="OL391" s="145">
        <f t="shared" si="1216"/>
        <v>1.5576896989527571</v>
      </c>
    </row>
    <row r="392" spans="55:402">
      <c r="BC392"/>
      <c r="BD392"/>
      <c r="BH392" s="173"/>
      <c r="BI392" s="182"/>
      <c r="BJ392" s="91">
        <f t="shared" si="1337"/>
        <v>0</v>
      </c>
      <c r="BK392" s="193">
        <f t="shared" si="1337"/>
        <v>0</v>
      </c>
      <c r="BL392" s="91">
        <f t="shared" si="1337"/>
        <v>288.14999999999998</v>
      </c>
      <c r="BM392" s="116">
        <f t="shared" si="1337"/>
        <v>0</v>
      </c>
      <c r="BN392" s="116"/>
      <c r="BO392" s="107"/>
      <c r="BP392" s="221">
        <v>36000</v>
      </c>
      <c r="BQ392" s="222">
        <v>10.972799999999999</v>
      </c>
      <c r="BR392" s="284">
        <v>360</v>
      </c>
      <c r="BS392" s="113"/>
      <c r="BT392" s="104"/>
      <c r="BU392" s="258"/>
      <c r="BV392" s="223">
        <f>BW392-273.15</f>
        <v>-56.323200000000497</v>
      </c>
      <c r="BW392" s="215">
        <f t="shared" si="1194"/>
        <v>216.82679999999948</v>
      </c>
      <c r="BX392" s="117"/>
      <c r="BY392" s="101">
        <f t="shared" si="1125"/>
        <v>573.80332677922593</v>
      </c>
      <c r="BZ392" s="113"/>
      <c r="CA392" s="141">
        <f t="shared" si="1195"/>
        <v>0.22432070971513993</v>
      </c>
      <c r="CB392" s="163">
        <f t="shared" si="1196"/>
        <v>0.29810896302679246</v>
      </c>
      <c r="CC392" s="159">
        <f t="shared" si="1197"/>
        <v>0.75247891723060734</v>
      </c>
      <c r="CD392" s="170"/>
      <c r="CH392" s="82"/>
      <c r="CI392" s="82"/>
      <c r="CJ392" s="83">
        <f t="shared" si="1217"/>
        <v>3.1984272309846774E-2</v>
      </c>
      <c r="CK392" s="83">
        <f t="shared" si="1218"/>
        <v>6.3949512434510247E-2</v>
      </c>
      <c r="CL392" s="83">
        <f t="shared" si="1219"/>
        <v>9.5876815846654861E-2</v>
      </c>
      <c r="CM392" s="83">
        <f t="shared" si="1220"/>
        <v>0.1277475311258067</v>
      </c>
      <c r="CN392" s="83">
        <f t="shared" si="1221"/>
        <v>0.1595433810624754</v>
      </c>
      <c r="CO392" s="83">
        <f t="shared" si="1222"/>
        <v>0.19124657742456913</v>
      </c>
      <c r="CP392" s="83">
        <f t="shared" si="1223"/>
        <v>0.22283992759624929</v>
      </c>
      <c r="CQ392" s="83">
        <f t="shared" si="1224"/>
        <v>0.25430693155557654</v>
      </c>
      <c r="CR392" s="83">
        <f t="shared" si="1225"/>
        <v>0.28563186794967399</v>
      </c>
      <c r="CS392" s="83">
        <f t="shared" si="1226"/>
        <v>0.31679986834414431</v>
      </c>
      <c r="CT392" s="83">
        <f t="shared" si="1227"/>
        <v>0.34779697904997986</v>
      </c>
      <c r="CU392" s="83">
        <f t="shared" si="1228"/>
        <v>0.37861021025426583</v>
      </c>
      <c r="CV392" s="83">
        <f t="shared" si="1229"/>
        <v>0.40922757248670516</v>
      </c>
      <c r="CW392" s="83">
        <f t="shared" si="1230"/>
        <v>0.43963810073303494</v>
      </c>
      <c r="CX392" s="83">
        <f t="shared" si="1231"/>
        <v>0.46983186675028288</v>
      </c>
      <c r="CY392" s="83">
        <f t="shared" si="1232"/>
        <v>0.49979998034209266</v>
      </c>
      <c r="CZ392" s="83">
        <f t="shared" si="1233"/>
        <v>0.52953458051222546</v>
      </c>
      <c r="DA392" s="83">
        <f t="shared" si="1234"/>
        <v>0.5590288175306507</v>
      </c>
      <c r="DB392" s="83">
        <f t="shared" si="1235"/>
        <v>0.58827682702032758</v>
      </c>
      <c r="DC392" s="83">
        <f t="shared" si="1236"/>
        <v>0.61727369720775971</v>
      </c>
      <c r="DD392" s="83">
        <f t="shared" si="1237"/>
        <v>0.64601543048029964</v>
      </c>
      <c r="DE392" s="83">
        <f t="shared" si="1238"/>
        <v>0.67449890036396676</v>
      </c>
      <c r="DF392" s="83">
        <f t="shared" si="1239"/>
        <v>0.70272180498192216</v>
      </c>
      <c r="DG392" s="83">
        <f t="shared" si="1240"/>
        <v>0.73068261798193379</v>
      </c>
      <c r="DH392" s="83">
        <f t="shared" si="1241"/>
        <v>0.75838053783596804</v>
      </c>
      <c r="DI392" s="83">
        <f t="shared" si="1242"/>
        <v>0.78581543632158191</v>
      </c>
      <c r="DJ392" s="83">
        <f t="shared" si="1243"/>
        <v>0.81298780689706052</v>
      </c>
      <c r="DK392" s="83">
        <f t="shared" si="1244"/>
        <v>0.83989871358417123</v>
      </c>
      <c r="DL392" s="83">
        <f t="shared" si="1245"/>
        <v>0.86654974087637959</v>
      </c>
      <c r="DM392" s="83">
        <f t="shared" si="1246"/>
        <v>0.89294294509927385</v>
      </c>
      <c r="DN392" s="83">
        <f t="shared" si="1247"/>
        <v>0.91908080756474131</v>
      </c>
      <c r="DO392" s="83">
        <f t="shared" si="1248"/>
        <v>0.94496618978281899</v>
      </c>
      <c r="DP392" s="83">
        <f t="shared" si="1249"/>
        <v>0.97060229092533956</v>
      </c>
      <c r="DQ392" s="83">
        <f t="shared" si="1250"/>
        <v>0.99599260767382547</v>
      </c>
      <c r="DR392" s="83">
        <f t="shared" si="1251"/>
        <v>1.0211408965307656</v>
      </c>
      <c r="DS392" s="83">
        <f t="shared" si="1252"/>
        <v>1.046051138627629</v>
      </c>
      <c r="DT392" s="83">
        <f t="shared" si="1253"/>
        <v>1.0707275070248636</v>
      </c>
      <c r="DU392" s="83">
        <f t="shared" si="1254"/>
        <v>1.0951743364675817</v>
      </c>
      <c r="DV392" s="83">
        <f t="shared" si="1255"/>
        <v>1.1193960955354105</v>
      </c>
      <c r="DW392" s="83">
        <f t="shared" si="1256"/>
        <v>1.1433973611051944</v>
      </c>
      <c r="DX392" s="83">
        <f t="shared" si="1257"/>
        <v>1.1671827950302303</v>
      </c>
      <c r="DY392" s="83">
        <f t="shared" si="1258"/>
        <v>1.1907571229290059</v>
      </c>
      <c r="DZ392" s="83">
        <f t="shared" si="1259"/>
        <v>1.2141251149691172</v>
      </c>
      <c r="EA392" s="83">
        <f t="shared" si="1260"/>
        <v>1.2372915685278474</v>
      </c>
      <c r="EB392" s="83">
        <f t="shared" si="1261"/>
        <v>1.2602612926091579</v>
      </c>
      <c r="EC392" s="83">
        <f t="shared" si="1262"/>
        <v>1.2830390938970975</v>
      </c>
      <c r="ED392" s="83">
        <f t="shared" si="1263"/>
        <v>1.3056297643275534</v>
      </c>
      <c r="EE392" s="83">
        <f t="shared" si="1264"/>
        <v>1.3280380700634207</v>
      </c>
      <c r="EF392" s="83">
        <f t="shared" si="1265"/>
        <v>1.3502687417624051</v>
      </c>
      <c r="EG392" s="83">
        <f t="shared" si="1266"/>
        <v>1.3723264660314689</v>
      </c>
      <c r="EH392" s="83">
        <f t="shared" si="1267"/>
        <v>1.3942158779672791</v>
      </c>
      <c r="EI392" s="83">
        <f t="shared" si="1268"/>
        <v>1.4159415546876235</v>
      </c>
      <c r="EJ392" s="83">
        <f t="shared" si="1269"/>
        <v>1.4375080097645074</v>
      </c>
      <c r="EK392" s="83">
        <f t="shared" si="1270"/>
        <v>1.4589196884755138</v>
      </c>
      <c r="EL392" s="83">
        <f t="shared" si="1271"/>
        <v>1.4801809637957306</v>
      </c>
      <c r="EM392" s="83">
        <f t="shared" si="1272"/>
        <v>1.5012961330582015</v>
      </c>
      <c r="EN392" s="83">
        <f t="shared" si="1273"/>
        <v>1.5222694152163245</v>
      </c>
      <c r="EO392" s="83">
        <f t="shared" si="1274"/>
        <v>1.5431049486468265</v>
      </c>
      <c r="EP392" s="83">
        <f t="shared" si="1275"/>
        <v>1.5638067894369583</v>
      </c>
      <c r="EQ392" s="83">
        <f t="shared" si="1276"/>
        <v>1.5843789101042354</v>
      </c>
      <c r="ET392" s="82"/>
      <c r="EU392" s="82"/>
      <c r="EV392" s="82"/>
      <c r="EW392" s="82"/>
      <c r="EX392" s="82"/>
      <c r="EY392" s="82"/>
      <c r="EZ392" s="82"/>
      <c r="FA392" s="82"/>
      <c r="FB392" s="82"/>
      <c r="FC392" s="82"/>
      <c r="FD392" s="82"/>
      <c r="FE392" s="82"/>
      <c r="FF392" s="82"/>
      <c r="FG392" s="82"/>
      <c r="FH392" s="82"/>
      <c r="FI392" s="82"/>
      <c r="FJ392" s="82"/>
      <c r="FK392" s="82"/>
      <c r="FL392" s="82"/>
      <c r="FM392" s="82"/>
      <c r="FN392" s="82"/>
      <c r="FO392" s="82"/>
      <c r="FP392" s="82"/>
      <c r="FQ392" s="82"/>
      <c r="FR392" s="82"/>
      <c r="FS392" s="82"/>
      <c r="FT392" s="82"/>
      <c r="FU392" s="82"/>
      <c r="FV392" s="82"/>
      <c r="FW392" s="82"/>
      <c r="FX392" s="82"/>
      <c r="FY392" s="82"/>
      <c r="FZ392" s="82"/>
      <c r="GA392" s="82"/>
      <c r="GB392" s="82"/>
      <c r="GC392" s="82"/>
      <c r="GD392" s="82"/>
      <c r="GE392" s="82"/>
      <c r="GF392" s="82"/>
      <c r="GG392" s="82"/>
      <c r="GH392" s="82"/>
      <c r="GI392" s="82"/>
      <c r="GJ392" s="356"/>
      <c r="GK392" s="82"/>
      <c r="GL392" s="82"/>
      <c r="GM392" s="82"/>
      <c r="GN392" s="82"/>
      <c r="GO392" s="82"/>
      <c r="GP392" s="82"/>
      <c r="GQ392" s="82"/>
      <c r="GR392" s="82"/>
      <c r="GS392" s="82"/>
      <c r="GT392" s="82"/>
      <c r="GU392" s="82"/>
      <c r="GV392" s="82"/>
      <c r="GW392" s="82"/>
      <c r="GX392" s="82"/>
      <c r="GY392" s="82"/>
      <c r="GZ392" s="82"/>
      <c r="HA392" s="82"/>
      <c r="HB392" s="82"/>
      <c r="HC392" s="82"/>
      <c r="HF392" s="267">
        <v>359.1258614488508</v>
      </c>
      <c r="HG392" s="273">
        <v>36000</v>
      </c>
      <c r="HH392" s="146">
        <f t="shared" si="1126"/>
        <v>18.313391071446219</v>
      </c>
      <c r="HI392" s="146">
        <f t="shared" si="1127"/>
        <v>36.615944747653025</v>
      </c>
      <c r="HJ392" s="146">
        <f t="shared" si="1128"/>
        <v>54.896896007413062</v>
      </c>
      <c r="HK392" s="146">
        <f t="shared" si="1129"/>
        <v>73.145623331034514</v>
      </c>
      <c r="HL392" s="146">
        <f t="shared" si="1130"/>
        <v>91.351717375681886</v>
      </c>
      <c r="HM392" s="146">
        <f t="shared" si="1131"/>
        <v>109.5050460733838</v>
      </c>
      <c r="HN392" s="146">
        <f t="shared" si="1132"/>
        <v>127.59581514058272</v>
      </c>
      <c r="HO392" s="146">
        <f t="shared" si="1133"/>
        <v>145.61462313211956</v>
      </c>
      <c r="HP392" s="146">
        <f t="shared" si="1134"/>
        <v>163.55251033698264</v>
      </c>
      <c r="HQ392" s="146">
        <f t="shared" si="1135"/>
        <v>181.4010009920076</v>
      </c>
      <c r="HR392" s="146">
        <f t="shared" si="1136"/>
        <v>199.15213847355932</v>
      </c>
      <c r="HS392" s="146">
        <f t="shared" si="1137"/>
        <v>216.7985133092113</v>
      </c>
      <c r="HT392" s="146">
        <f t="shared" si="1138"/>
        <v>234.33328402384097</v>
      </c>
      <c r="HU392" s="146">
        <f t="shared" si="1139"/>
        <v>251.75019099205767</v>
      </c>
      <c r="HV392" s="146">
        <f t="shared" si="1140"/>
        <v>269.04356360676564</v>
      </c>
      <c r="HW392" s="146">
        <f t="shared" si="1141"/>
        <v>286.20832118874085</v>
      </c>
      <c r="HX392" s="146">
        <f t="shared" si="1142"/>
        <v>303.23996815291036</v>
      </c>
      <c r="HY392" s="146">
        <f t="shared" si="1143"/>
        <v>320.13458401324488</v>
      </c>
      <c r="HZ392" s="146">
        <f t="shared" si="1144"/>
        <v>336.88880885052367</v>
      </c>
      <c r="IA392" s="146">
        <f t="shared" si="1145"/>
        <v>353.49982488765028</v>
      </c>
      <c r="IB392" s="146">
        <f t="shared" si="1146"/>
        <v>369.96533481790328</v>
      </c>
      <c r="IC392" s="146">
        <f t="shared" si="1147"/>
        <v>386.28353751565055</v>
      </c>
      <c r="ID392" s="146">
        <f t="shared" si="1148"/>
        <v>402.45310172943073</v>
      </c>
      <c r="IE392" s="146">
        <f t="shared" si="1149"/>
        <v>418.47313831726552</v>
      </c>
      <c r="IF392" s="146">
        <f t="shared" si="1150"/>
        <v>434.34317153641723</v>
      </c>
      <c r="IG392" s="146">
        <f t="shared" si="1151"/>
        <v>450.06310984734347</v>
      </c>
      <c r="IH392" s="146">
        <f t="shared" si="1152"/>
        <v>465.63321663666602</v>
      </c>
      <c r="II392" s="146">
        <f t="shared" si="1153"/>
        <v>481.05408120870976</v>
      </c>
      <c r="IJ392" s="146">
        <f t="shared" si="1154"/>
        <v>496.32659034099783</v>
      </c>
      <c r="IK392" s="146">
        <f t="shared" si="1155"/>
        <v>511.45190064760055</v>
      </c>
      <c r="IL392" s="146">
        <f t="shared" si="1156"/>
        <v>526.43141194604038</v>
      </c>
      <c r="IM392" s="146">
        <f t="shared" si="1157"/>
        <v>541.26674177945404</v>
      </c>
      <c r="IN392" s="146">
        <f t="shared" si="1158"/>
        <v>555.95970120611048</v>
      </c>
      <c r="IO392" s="146">
        <f t="shared" si="1159"/>
        <v>570.51227193334773</v>
      </c>
      <c r="IP392" s="146">
        <f t="shared" si="1160"/>
        <v>584.9265848426337</v>
      </c>
      <c r="IQ392" s="146">
        <f t="shared" si="1161"/>
        <v>599.2048999263684</v>
      </c>
      <c r="IR392" s="146">
        <f t="shared" si="1162"/>
        <v>613.34958763527868</v>
      </c>
      <c r="IS392" s="146">
        <f t="shared" si="1163"/>
        <v>627.36311161721142</v>
      </c>
      <c r="IT392" s="146">
        <f t="shared" si="1164"/>
        <v>641.24801281364705</v>
      </c>
      <c r="IU392" s="146">
        <f t="shared" si="1165"/>
        <v>655.00689486888746</v>
      </c>
      <c r="IV392" s="355">
        <f t="shared" si="1166"/>
        <v>668.64241079818873</v>
      </c>
      <c r="IW392" s="146">
        <f t="shared" si="1167"/>
        <v>682.15725085488975</v>
      </c>
      <c r="IX392" s="146">
        <f t="shared" si="1168"/>
        <v>695.55413153231723</v>
      </c>
      <c r="IY392" s="146">
        <f t="shared" si="1169"/>
        <v>708.8357856337401</v>
      </c>
      <c r="IZ392" s="146">
        <f t="shared" si="1170"/>
        <v>722.00495334254299</v>
      </c>
      <c r="JA392" s="146">
        <f t="shared" si="1171"/>
        <v>735.0643742248435</v>
      </c>
      <c r="JB392" s="146">
        <f t="shared" si="1172"/>
        <v>748.01678009776685</v>
      </c>
      <c r="JC392" s="146">
        <f t="shared" si="1173"/>
        <v>760.86488869830862</v>
      </c>
      <c r="JD392" s="146">
        <f t="shared" si="1174"/>
        <v>773.61139808999019</v>
      </c>
      <c r="JE392" s="146">
        <f t="shared" si="1175"/>
        <v>786.25898174718441</v>
      </c>
      <c r="JF392" s="146">
        <f t="shared" si="1176"/>
        <v>798.81028425996908</v>
      </c>
      <c r="JG392" s="146">
        <f t="shared" si="1177"/>
        <v>811.26791760550827</v>
      </c>
      <c r="JH392" s="146">
        <f t="shared" si="1178"/>
        <v>823.63445793519884</v>
      </c>
      <c r="JI392" s="146">
        <f t="shared" si="1179"/>
        <v>835.91244283011247</v>
      </c>
      <c r="JJ392" s="146">
        <f t="shared" si="1180"/>
        <v>848.10436898050273</v>
      </c>
      <c r="JK392" s="146">
        <f t="shared" si="1181"/>
        <v>860.21269024833271</v>
      </c>
      <c r="JL392" s="146">
        <f t="shared" si="1182"/>
        <v>872.23981607487349</v>
      </c>
      <c r="JM392" s="146">
        <f t="shared" si="1183"/>
        <v>884.18811019837017</v>
      </c>
      <c r="JN392" s="146">
        <f t="shared" si="1184"/>
        <v>896.05988964961716</v>
      </c>
      <c r="JO392" s="146">
        <f t="shared" si="1185"/>
        <v>907.85742399593948</v>
      </c>
      <c r="JQ392" s="82"/>
      <c r="JR392" s="82"/>
      <c r="JS392" s="84">
        <f t="shared" si="1277"/>
        <v>-263.14999999999998</v>
      </c>
      <c r="JT392" s="84">
        <f t="shared" si="1278"/>
        <v>-253.14999999999998</v>
      </c>
      <c r="JU392" s="84">
        <f t="shared" si="1279"/>
        <v>-243.14999999999998</v>
      </c>
      <c r="JV392" s="84">
        <f t="shared" si="1280"/>
        <v>-233.14999999999998</v>
      </c>
      <c r="JW392" s="84">
        <f t="shared" si="1281"/>
        <v>-223.14999999999998</v>
      </c>
      <c r="JX392" s="84">
        <f t="shared" si="1282"/>
        <v>-213.14999999999998</v>
      </c>
      <c r="JY392" s="84">
        <f t="shared" si="1283"/>
        <v>-203.14999999999998</v>
      </c>
      <c r="JZ392" s="84">
        <f t="shared" si="1284"/>
        <v>-193.14999999999998</v>
      </c>
      <c r="KA392" s="84">
        <f t="shared" si="1285"/>
        <v>-183.14999999999998</v>
      </c>
      <c r="KB392" s="84">
        <f t="shared" si="1286"/>
        <v>-173.14999999999998</v>
      </c>
      <c r="KC392" s="84">
        <f t="shared" si="1287"/>
        <v>-163.14999999999998</v>
      </c>
      <c r="KD392" s="84">
        <f t="shared" si="1288"/>
        <v>-153.14999999999998</v>
      </c>
      <c r="KE392" s="84">
        <f t="shared" si="1289"/>
        <v>-143.14999999999998</v>
      </c>
      <c r="KF392" s="84">
        <f t="shared" si="1290"/>
        <v>-133.14999999999998</v>
      </c>
      <c r="KG392" s="84">
        <f t="shared" si="1291"/>
        <v>-123.14999999999998</v>
      </c>
      <c r="KH392" s="84">
        <f t="shared" si="1292"/>
        <v>-113.14999999999998</v>
      </c>
      <c r="KI392" s="84">
        <f t="shared" si="1293"/>
        <v>-103.14999999999998</v>
      </c>
      <c r="KJ392" s="84">
        <f t="shared" si="1294"/>
        <v>-93.149999999999977</v>
      </c>
      <c r="KK392" s="84">
        <f t="shared" si="1295"/>
        <v>-83.149999999999977</v>
      </c>
      <c r="KL392" s="84">
        <f t="shared" si="1296"/>
        <v>-73.149999999999977</v>
      </c>
      <c r="KM392" s="84">
        <f t="shared" si="1297"/>
        <v>-63.149999999999977</v>
      </c>
      <c r="KN392" s="84">
        <f t="shared" si="1298"/>
        <v>-53.149999999999977</v>
      </c>
      <c r="KO392" s="84">
        <f t="shared" si="1299"/>
        <v>-43.149999999999977</v>
      </c>
      <c r="KP392" s="84">
        <f t="shared" si="1300"/>
        <v>-33.149999999999977</v>
      </c>
      <c r="KQ392" s="84">
        <f t="shared" si="1301"/>
        <v>-23.149999999999977</v>
      </c>
      <c r="KR392" s="84">
        <f t="shared" si="1302"/>
        <v>-13.149999999999977</v>
      </c>
      <c r="KS392" s="84">
        <f t="shared" si="1303"/>
        <v>-3.1499999999999773</v>
      </c>
      <c r="KT392" s="84">
        <f t="shared" si="1304"/>
        <v>6.8500000000000227</v>
      </c>
      <c r="KU392" s="84">
        <f t="shared" si="1305"/>
        <v>16.850000000000023</v>
      </c>
      <c r="KV392" s="84">
        <f t="shared" si="1306"/>
        <v>26.850000000000023</v>
      </c>
      <c r="KW392" s="84">
        <f t="shared" si="1307"/>
        <v>36.850000000000023</v>
      </c>
      <c r="KX392" s="84">
        <f t="shared" si="1308"/>
        <v>46.850000000000023</v>
      </c>
      <c r="KY392" s="84">
        <f t="shared" si="1309"/>
        <v>56.850000000000023</v>
      </c>
      <c r="KZ392" s="84">
        <f t="shared" si="1310"/>
        <v>66.850000000000023</v>
      </c>
      <c r="LA392" s="84">
        <f t="shared" si="1311"/>
        <v>76.850000000000023</v>
      </c>
      <c r="LB392" s="84">
        <f t="shared" si="1312"/>
        <v>86.850000000000023</v>
      </c>
      <c r="LC392" s="84">
        <f t="shared" si="1313"/>
        <v>96.850000000000023</v>
      </c>
      <c r="LD392" s="84">
        <f t="shared" si="1314"/>
        <v>106.85000000000002</v>
      </c>
      <c r="LE392" s="84">
        <f t="shared" si="1315"/>
        <v>116.85000000000002</v>
      </c>
      <c r="LF392" s="84">
        <f t="shared" si="1316"/>
        <v>126.85000000000002</v>
      </c>
      <c r="LG392" s="359">
        <f t="shared" si="1317"/>
        <v>136.85000000000002</v>
      </c>
      <c r="LH392" s="84">
        <f t="shared" si="1318"/>
        <v>146.85000000000002</v>
      </c>
      <c r="LI392" s="84">
        <f t="shared" si="1319"/>
        <v>156.85000000000002</v>
      </c>
      <c r="LJ392" s="84">
        <f t="shared" si="1320"/>
        <v>166.85000000000002</v>
      </c>
      <c r="LK392" s="84">
        <f t="shared" si="1321"/>
        <v>176.85000000000002</v>
      </c>
      <c r="LL392" s="84">
        <f t="shared" si="1322"/>
        <v>186.85000000000002</v>
      </c>
      <c r="LM392" s="84">
        <f t="shared" si="1323"/>
        <v>196.85000000000002</v>
      </c>
      <c r="LN392" s="84">
        <f t="shared" si="1324"/>
        <v>206.85000000000002</v>
      </c>
      <c r="LO392" s="84">
        <f t="shared" si="1325"/>
        <v>216.85000000000002</v>
      </c>
      <c r="LP392" s="84">
        <f t="shared" si="1326"/>
        <v>226.85000000000002</v>
      </c>
      <c r="LQ392" s="84">
        <f t="shared" si="1327"/>
        <v>236.85000000000002</v>
      </c>
      <c r="LR392" s="84">
        <f t="shared" si="1328"/>
        <v>246.85000000000002</v>
      </c>
      <c r="LS392" s="84">
        <f t="shared" si="1329"/>
        <v>256.85000000000002</v>
      </c>
      <c r="LT392" s="84">
        <f t="shared" si="1330"/>
        <v>266.85000000000002</v>
      </c>
      <c r="LU392" s="84">
        <f t="shared" si="1331"/>
        <v>276.85000000000002</v>
      </c>
      <c r="LV392" s="84">
        <f t="shared" si="1332"/>
        <v>286.85000000000002</v>
      </c>
      <c r="LW392" s="84">
        <f t="shared" si="1333"/>
        <v>296.85000000000002</v>
      </c>
      <c r="LX392" s="84">
        <f t="shared" si="1334"/>
        <v>306.85000000000002</v>
      </c>
      <c r="LY392" s="84">
        <f t="shared" si="1335"/>
        <v>316.85000000000002</v>
      </c>
      <c r="LZ392" s="84">
        <f t="shared" si="1336"/>
        <v>326.85000000000002</v>
      </c>
      <c r="MC392" s="267">
        <v>360</v>
      </c>
      <c r="MD392" s="273">
        <v>36000</v>
      </c>
      <c r="ME392" s="145">
        <f t="shared" si="1211"/>
        <v>3.1915798003890626E-2</v>
      </c>
      <c r="MF392" s="145">
        <f t="shared" si="1211"/>
        <v>6.381270905691562E-2</v>
      </c>
      <c r="MG392" s="145">
        <f t="shared" si="1211"/>
        <v>9.5671972338590067E-2</v>
      </c>
      <c r="MH392" s="145">
        <f t="shared" si="1211"/>
        <v>0.12747507711675871</v>
      </c>
      <c r="MI392" s="145">
        <f t="shared" si="1211"/>
        <v>0.15920388243205494</v>
      </c>
      <c r="MJ392" s="145">
        <f t="shared" si="1211"/>
        <v>0.19084073054793646</v>
      </c>
      <c r="MK392" s="145">
        <f t="shared" si="1211"/>
        <v>0.2223685524041514</v>
      </c>
      <c r="ML392" s="145">
        <f t="shared" si="1211"/>
        <v>0.25377096356247791</v>
      </c>
      <c r="MM392" s="145">
        <f t="shared" si="1211"/>
        <v>0.28503234942015315</v>
      </c>
      <c r="MN392" s="145">
        <f t="shared" si="1211"/>
        <v>0.31613793877811142</v>
      </c>
      <c r="MO392" s="145">
        <f t="shared" si="1212"/>
        <v>0.34707386517154898</v>
      </c>
      <c r="MP392" s="145">
        <f t="shared" si="1212"/>
        <v>0.37782721568748545</v>
      </c>
      <c r="MQ392" s="145">
        <f t="shared" si="1212"/>
        <v>0.40838606729445126</v>
      </c>
      <c r="MR392" s="145">
        <f t="shared" si="1212"/>
        <v>0.4387395109839089</v>
      </c>
      <c r="MS392" s="145">
        <f t="shared" si="1212"/>
        <v>0.46887766426331939</v>
      </c>
      <c r="MT392" s="145">
        <f t="shared" si="1212"/>
        <v>0.49879167274131386</v>
      </c>
      <c r="MU392" s="145">
        <f t="shared" si="1212"/>
        <v>0.52847370170369135</v>
      </c>
      <c r="MV392" s="145">
        <f t="shared" si="1212"/>
        <v>0.55791691869437077</v>
      </c>
      <c r="MW392" s="145">
        <f t="shared" si="1212"/>
        <v>0.58711546818923122</v>
      </c>
      <c r="MX392" s="145">
        <f t="shared" si="1212"/>
        <v>0.61606443948635614</v>
      </c>
      <c r="MY392" s="145">
        <f t="shared" si="1213"/>
        <v>0.64475982893743233</v>
      </c>
      <c r="MZ392" s="145">
        <f t="shared" si="1213"/>
        <v>0.67319849761741679</v>
      </c>
      <c r="NA392" s="145">
        <f t="shared" si="1213"/>
        <v>0.70137812547795986</v>
      </c>
      <c r="NB392" s="145">
        <f t="shared" si="1213"/>
        <v>0.72929716296028979</v>
      </c>
      <c r="NC392" s="145">
        <f t="shared" si="1213"/>
        <v>0.75695478096022473</v>
      </c>
      <c r="ND392" s="145">
        <f t="shared" si="1213"/>
        <v>0.78435081994654898</v>
      </c>
      <c r="NE392" s="145">
        <f t="shared" si="1213"/>
        <v>0.81148573893824949</v>
      </c>
      <c r="NF392" s="145">
        <f t="shared" si="1213"/>
        <v>0.8383605649498056</v>
      </c>
      <c r="NG392" s="145">
        <f t="shared" si="1213"/>
        <v>0.86497684341931724</v>
      </c>
      <c r="NH392" s="145">
        <f t="shared" si="1213"/>
        <v>0.89133659004452681</v>
      </c>
      <c r="NI392" s="145">
        <f t="shared" si="1214"/>
        <v>0.9174422443677952</v>
      </c>
      <c r="NJ392" s="145">
        <f t="shared" si="1214"/>
        <v>0.94329662537441061</v>
      </c>
      <c r="NK392" s="145">
        <f t="shared" si="1214"/>
        <v>0.9689028892995929</v>
      </c>
      <c r="NL392" s="145">
        <f t="shared" si="1214"/>
        <v>0.9942644897784908</v>
      </c>
      <c r="NM392" s="145">
        <f t="shared" si="1214"/>
        <v>1.019385140420574</v>
      </c>
      <c r="NN392" s="145">
        <f t="shared" si="1214"/>
        <v>1.0442687798443453</v>
      </c>
      <c r="NO392" s="145">
        <f t="shared" si="1214"/>
        <v>1.0689195391703756</v>
      </c>
      <c r="NP392" s="145">
        <f t="shared" si="1214"/>
        <v>1.0933417119392075</v>
      </c>
      <c r="NQ392" s="145">
        <f t="shared" si="1214"/>
        <v>1.1175397263954359</v>
      </c>
      <c r="NR392" s="145">
        <f t="shared" si="1214"/>
        <v>1.1415181200594626</v>
      </c>
      <c r="NS392" s="145">
        <f t="shared" si="1215"/>
        <v>1.1652815164932857</v>
      </c>
      <c r="NT392" s="145">
        <f t="shared" si="1215"/>
        <v>1.188834604155848</v>
      </c>
      <c r="NU392" s="145">
        <f t="shared" si="1215"/>
        <v>1.2121821172360256</v>
      </c>
      <c r="NV392" s="145">
        <f t="shared" si="1215"/>
        <v>1.2353288183469677</v>
      </c>
      <c r="NW392" s="145">
        <f t="shared" si="1215"/>
        <v>1.2582794829635737</v>
      </c>
      <c r="NX392" s="145">
        <f t="shared" si="1215"/>
        <v>1.2810388854849977</v>
      </c>
      <c r="NY392" s="145">
        <f t="shared" si="1215"/>
        <v>1.3036117868057788</v>
      </c>
      <c r="NZ392" s="145">
        <f t="shared" si="1215"/>
        <v>1.3260029232822061</v>
      </c>
      <c r="OA392" s="145">
        <f t="shared" si="1215"/>
        <v>1.3482169969844764</v>
      </c>
      <c r="OB392" s="145">
        <f t="shared" si="1215"/>
        <v>1.3702586671298649</v>
      </c>
      <c r="OC392" s="145">
        <f t="shared" si="1216"/>
        <v>1.3921325425973277</v>
      </c>
      <c r="OD392" s="145">
        <f t="shared" si="1216"/>
        <v>1.4138431754294241</v>
      </c>
      <c r="OE392" s="145">
        <f t="shared" si="1216"/>
        <v>1.4353950552330919</v>
      </c>
      <c r="OF392" s="145">
        <f t="shared" si="1216"/>
        <v>1.4567926043965487</v>
      </c>
      <c r="OG392" s="145">
        <f t="shared" si="1216"/>
        <v>1.4780401740452365</v>
      </c>
      <c r="OH392" s="145">
        <f t="shared" si="1216"/>
        <v>1.4991420406652756</v>
      </c>
      <c r="OI392" s="145">
        <f t="shared" si="1216"/>
        <v>1.520102403328297</v>
      </c>
      <c r="OJ392" s="145">
        <f t="shared" si="1216"/>
        <v>1.5409253814566441</v>
      </c>
      <c r="OK392" s="145">
        <f t="shared" si="1216"/>
        <v>1.5616150130729047</v>
      </c>
      <c r="OL392" s="145">
        <f t="shared" si="1216"/>
        <v>1.5821752534823534</v>
      </c>
    </row>
    <row r="393" spans="55:402" ht="15.75">
      <c r="BC393"/>
      <c r="BD393"/>
      <c r="BH393" s="173"/>
      <c r="BI393" s="184" t="s">
        <v>88</v>
      </c>
      <c r="BJ393" s="181" t="s">
        <v>84</v>
      </c>
      <c r="BK393" s="172" t="s">
        <v>85</v>
      </c>
      <c r="BL393" s="174" t="s">
        <v>76</v>
      </c>
      <c r="BM393" s="178" t="s">
        <v>57</v>
      </c>
      <c r="BN393" s="178"/>
      <c r="BO393" s="133" t="s">
        <v>23</v>
      </c>
      <c r="BP393" s="246">
        <v>36089.24</v>
      </c>
      <c r="BQ393" s="250">
        <v>11.000000351999999</v>
      </c>
      <c r="BR393" s="281">
        <v>0</v>
      </c>
      <c r="BS393" s="131"/>
      <c r="BT393" s="247"/>
      <c r="BU393" s="248"/>
      <c r="BV393" s="246">
        <f>BW393-273.15</f>
        <v>-56.500002288000502</v>
      </c>
      <c r="BW393" s="251">
        <f>(BL356)-L*BP393</f>
        <v>216.64999771199948</v>
      </c>
      <c r="BX393" s="133"/>
      <c r="BY393" s="247">
        <f t="shared" ref="BY393:BY422" si="1338">SQRT(RLuft_N*1.4*BW393)*m_s_→_kt</f>
        <v>573.56933718429855</v>
      </c>
      <c r="BZ393" s="135"/>
      <c r="CA393" s="248">
        <f>(1-L*BP393/(BL392))^g_RL</f>
        <v>0.22336100866053796</v>
      </c>
      <c r="CB393" s="249">
        <f t="shared" si="1196"/>
        <v>0.29707581502535718</v>
      </c>
      <c r="CC393" s="249">
        <f>BW393/BL392</f>
        <v>0.75186533996876448</v>
      </c>
      <c r="CD393" s="167"/>
      <c r="CH393" s="269">
        <v>369.04085226685578</v>
      </c>
      <c r="CI393" s="274">
        <v>37000</v>
      </c>
      <c r="CJ393" s="72">
        <f t="shared" si="1217"/>
        <v>3.436479770720028E-2</v>
      </c>
      <c r="CK393" s="72">
        <f t="shared" si="1218"/>
        <v>6.870508634478309E-2</v>
      </c>
      <c r="CL393" s="72">
        <f t="shared" si="1219"/>
        <v>0.10299654713888363</v>
      </c>
      <c r="CM393" s="72">
        <f t="shared" si="1220"/>
        <v>0.13721523807000394</v>
      </c>
      <c r="CN393" s="72">
        <f t="shared" si="1221"/>
        <v>0.17133777280461063</v>
      </c>
      <c r="CO393" s="72">
        <f t="shared" si="1222"/>
        <v>0.2053414886984114</v>
      </c>
      <c r="CP393" s="72">
        <f t="shared" si="1223"/>
        <v>0.23920460087676368</v>
      </c>
      <c r="CQ393" s="72">
        <f t="shared" si="1224"/>
        <v>0.27290633990370405</v>
      </c>
      <c r="CR393" s="72">
        <f t="shared" si="1225"/>
        <v>0.30642707112223577</v>
      </c>
      <c r="CS393" s="72">
        <f t="shared" si="1226"/>
        <v>0.33974839435702187</v>
      </c>
      <c r="CT393" s="72">
        <f t="shared" si="1227"/>
        <v>0.37285322328265014</v>
      </c>
      <c r="CU393" s="72">
        <f t="shared" si="1228"/>
        <v>0.40572584434919429</v>
      </c>
      <c r="CV393" s="72">
        <f t="shared" si="1229"/>
        <v>0.43835195569597885</v>
      </c>
      <c r="CW393" s="72">
        <f t="shared" si="1230"/>
        <v>0.47071868695627334</v>
      </c>
      <c r="CX393" s="72">
        <f t="shared" si="1231"/>
        <v>0.50281460124659927</v>
      </c>
      <c r="CY393" s="72">
        <f t="shared" si="1232"/>
        <v>0.53462968093756325</v>
      </c>
      <c r="CZ393" s="72">
        <f t="shared" si="1233"/>
        <v>0.56615529901748085</v>
      </c>
      <c r="DA393" s="72">
        <f t="shared" si="1234"/>
        <v>0.59738417798925203</v>
      </c>
      <c r="DB393" s="72">
        <f t="shared" si="1235"/>
        <v>0.62831033829206984</v>
      </c>
      <c r="DC393" s="72">
        <f t="shared" si="1236"/>
        <v>0.65892903822293614</v>
      </c>
      <c r="DD393" s="72">
        <f t="shared" si="1237"/>
        <v>0.68923670725985198</v>
      </c>
      <c r="DE393" s="72">
        <f t="shared" si="1238"/>
        <v>0.71923087457158319</v>
      </c>
      <c r="DF393" s="72">
        <f t="shared" si="1239"/>
        <v>0.74891009434948497</v>
      </c>
      <c r="DG393" s="72">
        <f t="shared" si="1240"/>
        <v>0.77827386942658505</v>
      </c>
      <c r="DH393" s="72">
        <f t="shared" si="1241"/>
        <v>0.80732257446740907</v>
      </c>
      <c r="DI393" s="72">
        <f t="shared" si="1242"/>
        <v>0.83605737982745076</v>
      </c>
      <c r="DJ393" s="72">
        <f t="shared" si="1243"/>
        <v>0.86448017700023672</v>
      </c>
      <c r="DK393" s="72">
        <f t="shared" si="1244"/>
        <v>0.89259350639802859</v>
      </c>
      <c r="DL393" s="72">
        <f t="shared" si="1245"/>
        <v>0.92040048805255725</v>
      </c>
      <c r="DM393" s="72">
        <f t="shared" si="1246"/>
        <v>0.94790475567781207</v>
      </c>
      <c r="DN393" s="72">
        <f t="shared" si="1247"/>
        <v>0.9751103944083952</v>
      </c>
      <c r="DO393" s="72">
        <f t="shared" si="1248"/>
        <v>1.0020218824153595</v>
      </c>
      <c r="DP393" s="72">
        <f t="shared" si="1249"/>
        <v>1.0286440365060634</v>
      </c>
      <c r="DQ393" s="72">
        <f t="shared" si="1250"/>
        <v>1.0549819617347342</v>
      </c>
      <c r="DR393" s="72">
        <f t="shared" si="1251"/>
        <v>1.0810410049852361</v>
      </c>
      <c r="DS393" s="72">
        <f t="shared" si="1252"/>
        <v>1.1068267124351621</v>
      </c>
      <c r="DT393" s="72">
        <f t="shared" si="1253"/>
        <v>1.1323447907699746</v>
      </c>
      <c r="DU393" s="72">
        <f t="shared" si="1254"/>
        <v>1.1576010719854297</v>
      </c>
      <c r="DV393" s="72">
        <f t="shared" si="1255"/>
        <v>1.182601481594993</v>
      </c>
      <c r="DW393" s="72">
        <f t="shared" si="1256"/>
        <v>1.2073520100447301</v>
      </c>
      <c r="DX393" s="72">
        <f t="shared" si="1257"/>
        <v>1.2318586871300634</v>
      </c>
      <c r="DY393" s="72">
        <f t="shared" si="1258"/>
        <v>1.2561275592057881</v>
      </c>
      <c r="DZ393" s="72">
        <f t="shared" si="1259"/>
        <v>1.2801646689816826</v>
      </c>
      <c r="EA393" s="72">
        <f t="shared" si="1260"/>
        <v>1.3039760377001661</v>
      </c>
      <c r="EB393" s="72">
        <f t="shared" si="1261"/>
        <v>1.3275676494989712</v>
      </c>
      <c r="EC393" s="72">
        <f t="shared" si="1262"/>
        <v>1.3509454377700874</v>
      </c>
      <c r="ED393" s="72">
        <f t="shared" si="1263"/>
        <v>1.3741152733356869</v>
      </c>
      <c r="EE393" s="72">
        <f t="shared" si="1264"/>
        <v>1.3970829542720973</v>
      </c>
      <c r="EF393" s="72">
        <f t="shared" si="1265"/>
        <v>1.4198541972235736</v>
      </c>
      <c r="EG393" s="72">
        <f t="shared" si="1266"/>
        <v>1.4424346300585407</v>
      </c>
      <c r="EH393" s="72">
        <f t="shared" si="1267"/>
        <v>1.4648297857317998</v>
      </c>
      <c r="EI393" s="72">
        <f t="shared" si="1268"/>
        <v>1.4870450972268121</v>
      </c>
      <c r="EJ393" s="72">
        <f t="shared" si="1269"/>
        <v>1.5090858934623723</v>
      </c>
      <c r="EK393" s="72">
        <f t="shared" si="1270"/>
        <v>1.5309573960578229</v>
      </c>
      <c r="EL393" s="72">
        <f t="shared" si="1271"/>
        <v>1.5526647168602159</v>
      </c>
      <c r="EM393" s="72">
        <f t="shared" si="1272"/>
        <v>1.5742128561455655</v>
      </c>
      <c r="EN393" s="72">
        <f t="shared" si="1273"/>
        <v>1.5956067014145197</v>
      </c>
      <c r="EO393" s="72">
        <f t="shared" si="1274"/>
        <v>1.6168510267103489</v>
      </c>
      <c r="EP393" s="72">
        <f t="shared" si="1275"/>
        <v>1.637950492394207</v>
      </c>
      <c r="EQ393" s="72">
        <f t="shared" si="1276"/>
        <v>1.658909645319081</v>
      </c>
      <c r="ET393" s="269">
        <v>369.04085226685578</v>
      </c>
      <c r="EU393" s="274">
        <v>37000</v>
      </c>
      <c r="EV393" s="149">
        <f t="shared" ref="EV393:EV421" si="1339">$BW394*(1+0.2*ME394^2)</f>
        <v>216.70116781225781</v>
      </c>
      <c r="EW393" s="149">
        <f t="shared" ref="EW393:EW421" si="1340">$BW394*(1+0.2*MF394^2)</f>
        <v>216.85453216042771</v>
      </c>
      <c r="EX393" s="149">
        <f t="shared" ref="EX393:EX421" si="1341">$BW394*(1+0.2*MG394^2)</f>
        <v>217.10965485749244</v>
      </c>
      <c r="EY393" s="149">
        <f t="shared" ref="EY393:EY421" si="1342">$BW394*(1+0.2*MH394^2)</f>
        <v>217.46581587751825</v>
      </c>
      <c r="EZ393" s="149">
        <f t="shared" ref="EZ393:EZ421" si="1343">$BW394*(1+0.2*MI394^2)</f>
        <v>217.92202058000916</v>
      </c>
      <c r="FA393" s="149">
        <f t="shared" ref="FA393:FA421" si="1344">$BW394*(1+0.2*MJ394^2)</f>
        <v>218.47701264478624</v>
      </c>
      <c r="FB393" s="149">
        <f t="shared" ref="FB393:FB421" si="1345">$BW394*(1+0.2*MK394^2)</f>
        <v>219.12929006983904</v>
      </c>
      <c r="FC393" s="149">
        <f t="shared" ref="FC393:FC421" si="1346">$BW394*(1+0.2*ML394^2)</f>
        <v>219.87712380060142</v>
      </c>
      <c r="FD393" s="149">
        <f t="shared" ref="FD393:FD421" si="1347">$BW394*(1+0.2*MM394^2)</f>
        <v>220.71857850691615</v>
      </c>
      <c r="FE393" s="149">
        <f t="shared" ref="FE393:FE421" si="1348">$BW394*(1+0.2*MN394^2)</f>
        <v>221.65153499289517</v>
      </c>
      <c r="FF393" s="149">
        <f t="shared" ref="FF393:FF421" si="1349">$BW394*(1+0.2*MO394^2)</f>
        <v>222.67371371482844</v>
      </c>
      <c r="FG393" s="149">
        <f t="shared" ref="FG393:FG421" si="1350">$BW394*(1+0.2*MP394^2)</f>
        <v>223.78269889196065</v>
      </c>
      <c r="FH393" s="149">
        <f t="shared" ref="FH393:FH421" si="1351">$BW394*(1+0.2*MQ394^2)</f>
        <v>224.97596272198817</v>
      </c>
      <c r="FI393" s="149">
        <f t="shared" ref="FI393:FI421" si="1352">$BW394*(1+0.2*MR394^2)</f>
        <v>226.25088925449171</v>
      </c>
      <c r="FJ393" s="149">
        <f t="shared" ref="FJ393:FJ421" si="1353">$BW394*(1+0.2*MS394^2)</f>
        <v>227.60479752772409</v>
      </c>
      <c r="FK393" s="149">
        <f t="shared" ref="FK393:FK421" si="1354">$BW394*(1+0.2*MT394^2)</f>
        <v>229.03496363359238</v>
      </c>
      <c r="FL393" s="149">
        <f t="shared" ref="FL393:FL421" si="1355">$BW394*(1+0.2*MU394^2)</f>
        <v>230.53864143882356</v>
      </c>
      <c r="FM393" s="149">
        <f t="shared" ref="FM393:FM421" si="1356">$BW394*(1+0.2*MV394^2)</f>
        <v>232.11308175402507</v>
      </c>
      <c r="FN393" s="149">
        <f t="shared" ref="FN393:FN421" si="1357">$BW394*(1+0.2*MW394^2)</f>
        <v>233.75554980395034</v>
      </c>
      <c r="FO393" s="149">
        <f t="shared" ref="FO393:FO421" si="1358">$BW394*(1+0.2*MX394^2)</f>
        <v>235.46334090963802</v>
      </c>
      <c r="FP393" s="149">
        <f t="shared" ref="FP393:FP421" si="1359">$BW394*(1+0.2*MY394^2)</f>
        <v>237.2337943446465</v>
      </c>
      <c r="FQ393" s="149">
        <f t="shared" ref="FQ393:FQ421" si="1360">$BW394*(1+0.2*MZ394^2)</f>
        <v>239.06430537238651</v>
      </c>
      <c r="FR393" s="149">
        <f t="shared" ref="FR393:FR421" si="1361">$BW394*(1+0.2*NA394^2)</f>
        <v>240.95233550905294</v>
      </c>
      <c r="FS393" s="149">
        <f t="shared" ref="FS393:FS421" si="1362">$BW394*(1+0.2*NB394^2)</f>
        <v>242.8954210868369</v>
      </c>
      <c r="FT393" s="149">
        <f t="shared" ref="FT393:FT421" si="1363">$BW394*(1+0.2*NC394^2)</f>
        <v>244.89118021522179</v>
      </c>
      <c r="FU393" s="149">
        <f t="shared" ref="FU393:FU421" si="1364">$BW394*(1+0.2*ND394^2)</f>
        <v>246.9373182547703</v>
      </c>
      <c r="FV393" s="149">
        <f t="shared" ref="FV393:FV421" si="1365">$BW394*(1+0.2*NE394^2)</f>
        <v>249.03163192857724</v>
      </c>
      <c r="FW393" s="149">
        <f t="shared" ref="FW393:FW421" si="1366">$BW394*(1+0.2*NF394^2)</f>
        <v>251.17201220229686</v>
      </c>
      <c r="FX393" s="149">
        <f t="shared" ref="FX393:FX421" si="1367">$BW394*(1+0.2*NG394^2)</f>
        <v>253.35644606514148</v>
      </c>
      <c r="FY393" s="149">
        <f t="shared" ref="FY393:FY421" si="1368">$BW394*(1+0.2*NH394^2)</f>
        <v>255.58301734233549</v>
      </c>
      <c r="FZ393" s="149">
        <f t="shared" ref="FZ393:FZ421" si="1369">$BW394*(1+0.2*NI394^2)</f>
        <v>257.84990666490006</v>
      </c>
      <c r="GA393" s="149">
        <f t="shared" ref="GA393:GA421" si="1370">$BW394*(1+0.2*NJ394^2)</f>
        <v>260.15539071607049</v>
      </c>
      <c r="GB393" s="149">
        <f t="shared" ref="GB393:GB421" si="1371">$BW394*(1+0.2*NK394^2)</f>
        <v>262.49784086567388</v>
      </c>
      <c r="GC393" s="149">
        <f t="shared" ref="GC393:GC421" si="1372">$BW394*(1+0.2*NL394^2)</f>
        <v>264.87572129494356</v>
      </c>
      <c r="GD393" s="149">
        <f t="shared" ref="GD393:GD421" si="1373">$BW394*(1+0.2*NM394^2)</f>
        <v>267.28758670495495</v>
      </c>
      <c r="GE393" s="149">
        <f t="shared" ref="GE393:GE421" si="1374">$BW394*(1+0.2*NN394^2)</f>
        <v>269.73207969243947</v>
      </c>
      <c r="GF393" s="149">
        <f t="shared" ref="GF393:GF421" si="1375">$BW394*(1+0.2*NO394^2)</f>
        <v>272.20792786748075</v>
      </c>
      <c r="GG393" s="149">
        <f t="shared" ref="GG393:GG421" si="1376">$BW394*(1+0.2*NP394^2)</f>
        <v>274.71394077866944</v>
      </c>
      <c r="GH393" s="149">
        <f t="shared" ref="GH393:GH421" si="1377">$BW394*(1+0.2*NQ394^2)</f>
        <v>277.2490067028728</v>
      </c>
      <c r="GI393" s="149">
        <f t="shared" ref="GI393:GI421" si="1378">$BW394*(1+0.2*NR394^2)</f>
        <v>279.81208934892794</v>
      </c>
      <c r="GJ393" s="317">
        <f t="shared" ref="GJ393:GJ421" si="1379">$BW394*(1+0.2*NS394^2)</f>
        <v>282.40222451735701</v>
      </c>
      <c r="GK393" s="149">
        <f t="shared" ref="GK393:GK421" si="1380">$BW394*(1+0.2*NT394^2)</f>
        <v>285.01851675166148</v>
      </c>
      <c r="GL393" s="149">
        <f t="shared" ref="GL393:GL421" si="1381">$BW394*(1+0.2*NU394^2)</f>
        <v>287.66013601086468</v>
      </c>
      <c r="GM393" s="149">
        <f t="shared" ref="GM393:GM421" si="1382">$BW394*(1+0.2*NV394^2)</f>
        <v>290.32631438773097</v>
      </c>
      <c r="GN393" s="149">
        <f t="shared" ref="GN393:GN421" si="1383">$BW394*(1+0.2*NW394^2)</f>
        <v>293.01634289246499</v>
      </c>
      <c r="GO393" s="149">
        <f t="shared" ref="GO393:GO421" si="1384">$BW394*(1+0.2*NX394^2)</f>
        <v>295.72956831764725</v>
      </c>
      <c r="GP393" s="149">
        <f t="shared" ref="GP393:GP421" si="1385">$BW394*(1+0.2*NY394^2)</f>
        <v>298.46539019663862</v>
      </c>
      <c r="GQ393" s="149">
        <f t="shared" ref="GQ393:GQ421" si="1386">$BW394*(1+0.2*NZ394^2)</f>
        <v>301.22325786466473</v>
      </c>
      <c r="GR393" s="149">
        <f t="shared" ref="GR393:GR421" si="1387">$BW394*(1+0.2*OA394^2)</f>
        <v>304.00266762919347</v>
      </c>
      <c r="GS393" s="149">
        <f t="shared" ref="GS393:GS421" si="1388">$BW394*(1+0.2*OB394^2)</f>
        <v>306.80316005402716</v>
      </c>
      <c r="GT393" s="149">
        <f t="shared" ref="GT393:GT421" si="1389">$BW394*(1+0.2*OC394^2)</f>
        <v>309.62431735968403</v>
      </c>
      <c r="GU393" s="149">
        <f t="shared" ref="GU393:GU421" si="1390">$BW394*(1+0.2*OD394^2)</f>
        <v>312.46576094110924</v>
      </c>
      <c r="GV393" s="149">
        <f t="shared" ref="GV393:GV421" si="1391">$BW394*(1+0.2*OE394^2)</f>
        <v>315.32714900248436</v>
      </c>
      <c r="GW393" s="149">
        <f t="shared" ref="GW393:GW421" si="1392">$BW394*(1+0.2*OF394^2)</f>
        <v>318.20817430788037</v>
      </c>
      <c r="GX393" s="149">
        <f t="shared" ref="GX393:GX421" si="1393">$BW394*(1+0.2*OG394^2)</f>
        <v>321.10856204566858</v>
      </c>
      <c r="GY393" s="149">
        <f t="shared" ref="GY393:GY421" si="1394">$BW394*(1+0.2*OH394^2)</f>
        <v>324.02806780395042</v>
      </c>
      <c r="GZ393" s="149">
        <f t="shared" ref="GZ393:GZ421" si="1395">$BW394*(1+0.2*OI394^2)</f>
        <v>326.96647565376895</v>
      </c>
      <c r="HA393" s="149">
        <f t="shared" ref="HA393:HA421" si="1396">$BW394*(1+0.2*OJ394^2)</f>
        <v>329.92359633648277</v>
      </c>
      <c r="HB393" s="149">
        <f t="shared" ref="HB393:HB421" si="1397">$BW394*(1+0.2*OK394^2)</f>
        <v>332.89926555141915</v>
      </c>
      <c r="HC393" s="149">
        <f t="shared" ref="HC393:HC421" si="1398">$BW394*(1+0.2*OL394^2)</f>
        <v>335.89334233973756</v>
      </c>
      <c r="HF393" s="82"/>
      <c r="HG393" s="82"/>
      <c r="HH393" s="271"/>
      <c r="HI393" s="271"/>
      <c r="HJ393" s="271"/>
      <c r="HK393" s="271"/>
      <c r="HL393" s="271"/>
      <c r="HM393" s="271"/>
      <c r="HN393" s="271"/>
      <c r="HO393" s="271"/>
      <c r="HP393" s="271"/>
      <c r="HQ393" s="271"/>
      <c r="HR393" s="271"/>
      <c r="HS393" s="271"/>
      <c r="HT393" s="271"/>
      <c r="HU393" s="271"/>
      <c r="HV393" s="271"/>
      <c r="HW393" s="271"/>
      <c r="HX393" s="271"/>
      <c r="HY393" s="271"/>
      <c r="HZ393" s="271"/>
      <c r="IA393" s="271"/>
      <c r="IB393" s="271"/>
      <c r="IC393" s="271"/>
      <c r="ID393" s="271"/>
      <c r="IE393" s="271"/>
      <c r="IF393" s="271"/>
      <c r="IG393" s="271"/>
      <c r="IH393" s="271"/>
      <c r="II393" s="271"/>
      <c r="IJ393" s="271"/>
      <c r="IK393" s="271"/>
      <c r="IL393" s="271"/>
      <c r="IM393" s="271"/>
      <c r="IN393" s="271"/>
      <c r="IO393" s="271"/>
      <c r="IP393" s="271"/>
      <c r="IQ393" s="271"/>
      <c r="IR393" s="271"/>
      <c r="IS393" s="271"/>
      <c r="IT393" s="271"/>
      <c r="IU393" s="271"/>
      <c r="IV393" s="59"/>
      <c r="JQ393" s="269">
        <v>369.04085226685578</v>
      </c>
      <c r="JR393" s="274">
        <v>37000</v>
      </c>
      <c r="JS393" s="115">
        <f t="shared" si="1277"/>
        <v>174.97567917237129</v>
      </c>
      <c r="JT393" s="115">
        <f t="shared" si="1278"/>
        <v>185.12904352054119</v>
      </c>
      <c r="JU393" s="115">
        <f t="shared" si="1279"/>
        <v>195.38416621760592</v>
      </c>
      <c r="JV393" s="115">
        <f t="shared" si="1280"/>
        <v>205.74032723763173</v>
      </c>
      <c r="JW393" s="115">
        <f t="shared" si="1281"/>
        <v>216.19653194012264</v>
      </c>
      <c r="JX393" s="115">
        <f t="shared" si="1282"/>
        <v>226.75152400489972</v>
      </c>
      <c r="JY393" s="115">
        <f t="shared" si="1283"/>
        <v>237.40380142995252</v>
      </c>
      <c r="JZ393" s="115">
        <f t="shared" si="1284"/>
        <v>248.1516351607149</v>
      </c>
      <c r="KA393" s="115">
        <f t="shared" si="1285"/>
        <v>258.99308986702965</v>
      </c>
      <c r="KB393" s="115">
        <f t="shared" si="1286"/>
        <v>269.92604635300864</v>
      </c>
      <c r="KC393" s="115">
        <f t="shared" si="1287"/>
        <v>280.94822507494189</v>
      </c>
      <c r="KD393" s="115">
        <f t="shared" si="1288"/>
        <v>292.05721025207413</v>
      </c>
      <c r="KE393" s="115">
        <f t="shared" si="1289"/>
        <v>303.25047408210162</v>
      </c>
      <c r="KF393" s="115">
        <f t="shared" si="1290"/>
        <v>314.52540061460519</v>
      </c>
      <c r="KG393" s="115">
        <f t="shared" si="1291"/>
        <v>325.87930888783757</v>
      </c>
      <c r="KH393" s="115">
        <f t="shared" si="1292"/>
        <v>337.30947499370586</v>
      </c>
      <c r="KI393" s="115">
        <f t="shared" si="1293"/>
        <v>348.81315279893704</v>
      </c>
      <c r="KJ393" s="115">
        <f t="shared" si="1294"/>
        <v>360.38759311413855</v>
      </c>
      <c r="KK393" s="115">
        <f t="shared" si="1295"/>
        <v>372.0300611640638</v>
      </c>
      <c r="KL393" s="115">
        <f t="shared" si="1296"/>
        <v>383.7378522697515</v>
      </c>
      <c r="KM393" s="115">
        <f t="shared" si="1297"/>
        <v>395.50830570476001</v>
      </c>
      <c r="KN393" s="115">
        <f t="shared" si="1298"/>
        <v>407.33881673249999</v>
      </c>
      <c r="KO393" s="115">
        <f t="shared" si="1299"/>
        <v>419.22684686916642</v>
      </c>
      <c r="KP393" s="115">
        <f t="shared" si="1300"/>
        <v>431.16993244695038</v>
      </c>
      <c r="KQ393" s="115">
        <f t="shared" si="1301"/>
        <v>443.16569157533525</v>
      </c>
      <c r="KR393" s="115">
        <f t="shared" si="1302"/>
        <v>455.21182961488375</v>
      </c>
      <c r="KS393" s="115">
        <f t="shared" si="1303"/>
        <v>467.30614328869069</v>
      </c>
      <c r="KT393" s="115">
        <f t="shared" si="1304"/>
        <v>479.44652356241033</v>
      </c>
      <c r="KU393" s="115">
        <f t="shared" si="1305"/>
        <v>491.63095742525496</v>
      </c>
      <c r="KV393" s="115">
        <f t="shared" si="1306"/>
        <v>503.85752870244897</v>
      </c>
      <c r="KW393" s="115">
        <f t="shared" si="1307"/>
        <v>516.12441802501348</v>
      </c>
      <c r="KX393" s="115">
        <f t="shared" si="1308"/>
        <v>528.42990207618391</v>
      </c>
      <c r="KY393" s="115">
        <f t="shared" si="1309"/>
        <v>540.77235222578736</v>
      </c>
      <c r="KZ393" s="115">
        <f t="shared" si="1310"/>
        <v>553.15023265505704</v>
      </c>
      <c r="LA393" s="115">
        <f t="shared" si="1311"/>
        <v>565.56209806506843</v>
      </c>
      <c r="LB393" s="115">
        <f t="shared" si="1312"/>
        <v>578.00659105255295</v>
      </c>
      <c r="LC393" s="115">
        <f t="shared" si="1313"/>
        <v>590.48243922759423</v>
      </c>
      <c r="LD393" s="115">
        <f t="shared" si="1314"/>
        <v>602.98845213878292</v>
      </c>
      <c r="LE393" s="115">
        <f t="shared" si="1315"/>
        <v>615.52351806298634</v>
      </c>
      <c r="LF393" s="115">
        <f t="shared" si="1316"/>
        <v>628.08660070904148</v>
      </c>
      <c r="LG393" s="360">
        <f t="shared" si="1317"/>
        <v>640.67673587747049</v>
      </c>
      <c r="LH393" s="115">
        <f t="shared" si="1318"/>
        <v>653.2930281117749</v>
      </c>
      <c r="LI393" s="115">
        <f t="shared" si="1319"/>
        <v>665.93464737097815</v>
      </c>
      <c r="LJ393" s="115">
        <f t="shared" si="1320"/>
        <v>678.60082574784451</v>
      </c>
      <c r="LK393" s="115">
        <f t="shared" si="1321"/>
        <v>691.29085425257847</v>
      </c>
      <c r="LL393" s="115">
        <f t="shared" si="1322"/>
        <v>704.00407967776073</v>
      </c>
      <c r="LM393" s="115">
        <f t="shared" si="1323"/>
        <v>716.7399015567521</v>
      </c>
      <c r="LN393" s="115">
        <f t="shared" si="1324"/>
        <v>729.49776922477827</v>
      </c>
      <c r="LO393" s="115">
        <f t="shared" si="1325"/>
        <v>742.277178989307</v>
      </c>
      <c r="LP393" s="115">
        <f t="shared" si="1326"/>
        <v>755.0776714141407</v>
      </c>
      <c r="LQ393" s="115">
        <f t="shared" si="1327"/>
        <v>767.89882871979751</v>
      </c>
      <c r="LR393" s="115">
        <f t="shared" si="1328"/>
        <v>780.74027230122272</v>
      </c>
      <c r="LS393" s="115">
        <f t="shared" si="1329"/>
        <v>793.60166036259784</v>
      </c>
      <c r="LT393" s="115">
        <f t="shared" si="1330"/>
        <v>806.48268566799379</v>
      </c>
      <c r="LU393" s="115">
        <f t="shared" si="1331"/>
        <v>819.38307340578206</v>
      </c>
      <c r="LV393" s="115">
        <f t="shared" si="1332"/>
        <v>832.3025791640639</v>
      </c>
      <c r="LW393" s="115">
        <f t="shared" si="1333"/>
        <v>845.24098701388243</v>
      </c>
      <c r="LX393" s="115">
        <f t="shared" si="1334"/>
        <v>858.19810769659625</v>
      </c>
      <c r="LY393" s="115">
        <f t="shared" si="1335"/>
        <v>871.17377691153263</v>
      </c>
      <c r="LZ393" s="115">
        <f t="shared" si="1336"/>
        <v>884.16785369985109</v>
      </c>
      <c r="MC393" s="82"/>
      <c r="MD393" s="82"/>
      <c r="ME393" s="83"/>
      <c r="MF393" s="83"/>
      <c r="MG393" s="83"/>
      <c r="MH393" s="83"/>
      <c r="MI393" s="83"/>
      <c r="MJ393" s="83"/>
      <c r="MK393" s="83"/>
      <c r="ML393" s="83"/>
      <c r="MM393" s="83"/>
      <c r="MN393" s="83"/>
      <c r="MO393" s="83"/>
      <c r="MP393" s="83"/>
      <c r="MQ393" s="83"/>
      <c r="MR393" s="83"/>
      <c r="MS393" s="83"/>
      <c r="MT393" s="83"/>
      <c r="MU393" s="83"/>
      <c r="MV393" s="83"/>
      <c r="MW393" s="83"/>
      <c r="MX393" s="83"/>
      <c r="MY393" s="83"/>
      <c r="MZ393" s="83"/>
      <c r="NA393" s="83"/>
      <c r="NB393" s="83"/>
      <c r="NC393" s="83"/>
      <c r="ND393" s="83"/>
      <c r="NE393" s="83"/>
      <c r="NF393" s="83"/>
      <c r="NG393" s="83"/>
      <c r="NH393" s="83"/>
      <c r="NI393" s="83"/>
      <c r="NJ393" s="83"/>
      <c r="NK393" s="83"/>
      <c r="NL393" s="83"/>
      <c r="NM393" s="83"/>
      <c r="NN393" s="83"/>
      <c r="NO393" s="83"/>
      <c r="NP393" s="83"/>
      <c r="NQ393" s="83"/>
      <c r="NR393" s="83"/>
      <c r="NS393" s="83"/>
      <c r="NT393" s="83"/>
      <c r="NU393" s="83"/>
      <c r="NV393" s="83"/>
      <c r="NW393" s="83"/>
      <c r="NX393" s="83"/>
      <c r="NY393" s="83"/>
      <c r="NZ393" s="83"/>
      <c r="OA393" s="83"/>
      <c r="OB393" s="83"/>
      <c r="OC393" s="83"/>
      <c r="OD393" s="83"/>
      <c r="OE393" s="83"/>
      <c r="OF393" s="83"/>
      <c r="OG393" s="83"/>
      <c r="OH393" s="83"/>
      <c r="OI393" s="83"/>
      <c r="OJ393" s="83"/>
      <c r="OK393" s="83"/>
      <c r="OL393" s="83"/>
    </row>
    <row r="394" spans="55:402">
      <c r="BC394"/>
      <c r="BD394"/>
      <c r="BH394" s="173"/>
      <c r="BI394" s="182">
        <f>CA393</f>
        <v>0.22336100866053796</v>
      </c>
      <c r="BJ394" s="91">
        <f>BT393</f>
        <v>0</v>
      </c>
      <c r="BK394" s="170">
        <f>BU393</f>
        <v>0</v>
      </c>
      <c r="BL394" s="91">
        <f>BW393</f>
        <v>216.64999771199948</v>
      </c>
      <c r="BM394" s="116">
        <f>BM392</f>
        <v>0</v>
      </c>
      <c r="BN394" s="116"/>
      <c r="BO394" s="109"/>
      <c r="BP394" s="224">
        <v>37000</v>
      </c>
      <c r="BQ394" s="225">
        <v>11.2776</v>
      </c>
      <c r="BR394" s="285">
        <v>370</v>
      </c>
      <c r="BS394" s="114"/>
      <c r="BT394" s="226"/>
      <c r="BU394" s="227"/>
      <c r="BV394" s="205">
        <f>BW394-273.15</f>
        <v>-56.500002288000502</v>
      </c>
      <c r="BW394" s="208">
        <f>BW393</f>
        <v>216.64999771199948</v>
      </c>
      <c r="BX394" s="94"/>
      <c r="BY394" s="196">
        <f t="shared" si="1338"/>
        <v>573.56933718429855</v>
      </c>
      <c r="BZ394" s="128"/>
      <c r="CA394" s="228">
        <f t="shared" ref="CA394:CA422" si="1399">BI394*EXP(-g0*(BP394-HTropopause)/(BL394*R_Luft))</f>
        <v>0.19347977761847071</v>
      </c>
      <c r="CB394" s="229">
        <f t="shared" si="1196"/>
        <v>0.25733301873778175</v>
      </c>
      <c r="CC394" s="200">
        <f>BW394/BL356</f>
        <v>0.75186533996876448</v>
      </c>
      <c r="CD394" s="279"/>
      <c r="CH394" s="269">
        <v>378.944939262388</v>
      </c>
      <c r="CI394" s="274">
        <v>38000</v>
      </c>
      <c r="CJ394" s="72">
        <f t="shared" si="1217"/>
        <v>3.718300277797007E-2</v>
      </c>
      <c r="CK394" s="72">
        <f t="shared" si="1218"/>
        <v>7.4333880553293291E-2</v>
      </c>
      <c r="CL394" s="72">
        <f t="shared" si="1219"/>
        <v>0.1114208010286406</v>
      </c>
      <c r="CM394" s="72">
        <f t="shared" si="1220"/>
        <v>0.14841251034935832</v>
      </c>
      <c r="CN394" s="72">
        <f t="shared" si="1221"/>
        <v>0.18527860522188089</v>
      </c>
      <c r="CO394" s="72">
        <f t="shared" si="1222"/>
        <v>0.22198978537532008</v>
      </c>
      <c r="CP394" s="72">
        <f t="shared" si="1223"/>
        <v>0.25851808118845832</v>
      </c>
      <c r="CQ394" s="72">
        <f t="shared" si="1224"/>
        <v>0.29483705235607194</v>
      </c>
      <c r="CR394" s="72">
        <f t="shared" si="1225"/>
        <v>0.33092195463626028</v>
      </c>
      <c r="CS394" s="72">
        <f t="shared" si="1226"/>
        <v>0.3667498729341252</v>
      </c>
      <c r="CT394" s="72">
        <f t="shared" si="1227"/>
        <v>0.40229982016355476</v>
      </c>
      <c r="CU394" s="72">
        <f t="shared" si="1228"/>
        <v>0.43755280242855926</v>
      </c>
      <c r="CV394" s="72">
        <f t="shared" si="1229"/>
        <v>0.47249185202837851</v>
      </c>
      <c r="CW394" s="72">
        <f t="shared" si="1230"/>
        <v>0.50710203058423842</v>
      </c>
      <c r="CX394" s="72">
        <f t="shared" si="1231"/>
        <v>0.54137040519184798</v>
      </c>
      <c r="CY394" s="72">
        <f t="shared" si="1232"/>
        <v>0.57528600091891335</v>
      </c>
      <c r="CZ394" s="72">
        <f t="shared" si="1233"/>
        <v>0.60883973320022122</v>
      </c>
      <c r="DA394" s="72">
        <f t="shared" si="1234"/>
        <v>0.64202432375236929</v>
      </c>
      <c r="DB394" s="72">
        <f t="shared" si="1235"/>
        <v>0.6748342035601359</v>
      </c>
      <c r="DC394" s="72">
        <f t="shared" si="1236"/>
        <v>0.7072654063049415</v>
      </c>
      <c r="DD394" s="72">
        <f t="shared" si="1237"/>
        <v>0.7393154553405934</v>
      </c>
      <c r="DE394" s="72">
        <f t="shared" si="1238"/>
        <v>0.77098324700046783</v>
      </c>
      <c r="DF394" s="72">
        <f t="shared" si="1239"/>
        <v>0.80226893266678279</v>
      </c>
      <c r="DG394" s="72">
        <f t="shared" si="1240"/>
        <v>0.83317380166819677</v>
      </c>
      <c r="DH394" s="72">
        <f t="shared" si="1241"/>
        <v>0.86370016671253247</v>
      </c>
      <c r="DI394" s="72">
        <f t="shared" si="1242"/>
        <v>0.89385125322006576</v>
      </c>
      <c r="DJ394" s="72">
        <f t="shared" si="1243"/>
        <v>0.9236310936079718</v>
      </c>
      <c r="DK394" s="72">
        <f t="shared" si="1244"/>
        <v>0.95304442729417405</v>
      </c>
      <c r="DL394" s="72">
        <f t="shared" si="1245"/>
        <v>0.98209660694123369</v>
      </c>
      <c r="DM394" s="72">
        <f t="shared" si="1246"/>
        <v>1.010793511249382</v>
      </c>
      <c r="DN394" s="72">
        <f t="shared" si="1247"/>
        <v>1.0391414644305867</v>
      </c>
      <c r="DO394" s="72">
        <f t="shared" si="1248"/>
        <v>1.0671471623511946</v>
      </c>
      <c r="DP394" s="72">
        <f t="shared" si="1249"/>
        <v>1.094817605215828</v>
      </c>
      <c r="DQ394" s="72">
        <f t="shared" si="1250"/>
        <v>1.1221600365767403</v>
      </c>
      <c r="DR394" s="72">
        <f t="shared" si="1251"/>
        <v>1.1491818883874398</v>
      </c>
      <c r="DS394" s="72">
        <f t="shared" si="1252"/>
        <v>1.1758907317733047</v>
      </c>
      <c r="DT394" s="72">
        <f t="shared" si="1253"/>
        <v>1.2022942331624462</v>
      </c>
      <c r="DU394" s="72">
        <f t="shared" si="1254"/>
        <v>1.2284001154037136</v>
      </c>
      <c r="DV394" s="72">
        <f t="shared" si="1255"/>
        <v>1.2542161234933293</v>
      </c>
      <c r="DW394" s="72">
        <f t="shared" si="1256"/>
        <v>1.2797499945345288</v>
      </c>
      <c r="DX394" s="72">
        <f t="shared" si="1257"/>
        <v>1.3050094315638978</v>
      </c>
      <c r="DY394" s="72">
        <f t="shared" si="1258"/>
        <v>1.330002080892239</v>
      </c>
      <c r="DZ394" s="72">
        <f t="shared" si="1259"/>
        <v>1.3547355126251717</v>
      </c>
      <c r="EA394" s="72">
        <f t="shared" si="1260"/>
        <v>1.3792172040482822</v>
      </c>
      <c r="EB394" s="72">
        <f t="shared" si="1261"/>
        <v>1.4034545255825637</v>
      </c>
      <c r="EC394" s="72">
        <f t="shared" si="1262"/>
        <v>1.4274547290372797</v>
      </c>
      <c r="ED394" s="72">
        <f t="shared" si="1263"/>
        <v>1.4512249379088333</v>
      </c>
      <c r="EE394" s="72">
        <f t="shared" si="1264"/>
        <v>1.4747721394952038</v>
      </c>
      <c r="EF394" s="72">
        <f t="shared" si="1265"/>
        <v>1.4981031786157732</v>
      </c>
      <c r="EG394" s="72">
        <f t="shared" si="1266"/>
        <v>1.5212247527456264</v>
      </c>
      <c r="EH394" s="72">
        <f t="shared" si="1267"/>
        <v>1.5441434083916266</v>
      </c>
      <c r="EI394" s="72">
        <f t="shared" si="1268"/>
        <v>1.5668655385545747</v>
      </c>
      <c r="EJ394" s="72">
        <f t="shared" si="1269"/>
        <v>1.5893973811375044</v>
      </c>
      <c r="EK394" s="72">
        <f t="shared" si="1270"/>
        <v>1.6117450181747801</v>
      </c>
      <c r="EL394" s="72">
        <f t="shared" si="1271"/>
        <v>1.6339143757699957</v>
      </c>
      <c r="EM394" s="72">
        <f t="shared" si="1272"/>
        <v>1.6559112246428658</v>
      </c>
      <c r="EN394" s="72">
        <f t="shared" si="1273"/>
        <v>1.6777411811964424</v>
      </c>
      <c r="EO394" s="72">
        <f t="shared" si="1274"/>
        <v>1.6994097090259885</v>
      </c>
      <c r="EP394" s="72">
        <f t="shared" si="1275"/>
        <v>1.7209221207999859</v>
      </c>
      <c r="EQ394" s="72">
        <f t="shared" si="1276"/>
        <v>1.7422835804518859</v>
      </c>
      <c r="ET394" s="269">
        <v>378.944939262388</v>
      </c>
      <c r="EU394" s="274">
        <v>38000</v>
      </c>
      <c r="EV394" s="149">
        <f t="shared" si="1339"/>
        <v>216.70990471625657</v>
      </c>
      <c r="EW394" s="149">
        <f t="shared" si="1340"/>
        <v>216.88941874230315</v>
      </c>
      <c r="EX394" s="149">
        <f t="shared" si="1341"/>
        <v>217.18792210341633</v>
      </c>
      <c r="EY394" s="149">
        <f t="shared" si="1342"/>
        <v>217.60439612089809</v>
      </c>
      <c r="EZ394" s="149">
        <f t="shared" si="1343"/>
        <v>218.13743693638091</v>
      </c>
      <c r="FA394" s="149">
        <f t="shared" si="1344"/>
        <v>218.78527689970898</v>
      </c>
      <c r="FB394" s="149">
        <f t="shared" si="1345"/>
        <v>219.54581083581536</v>
      </c>
      <c r="FC394" s="149">
        <f t="shared" si="1346"/>
        <v>220.4166263650834</v>
      </c>
      <c r="FD394" s="149">
        <f t="shared" si="1347"/>
        <v>221.39503736670005</v>
      </c>
      <c r="FE394" s="149">
        <f t="shared" si="1348"/>
        <v>222.4781196350973</v>
      </c>
      <c r="FF394" s="149">
        <f t="shared" si="1349"/>
        <v>223.66274778394535</v>
      </c>
      <c r="FG394" s="149">
        <f t="shared" si="1350"/>
        <v>224.94563249577482</v>
      </c>
      <c r="FH394" s="149">
        <f t="shared" si="1351"/>
        <v>226.32335729144577</v>
      </c>
      <c r="FI394" s="149">
        <f t="shared" si="1352"/>
        <v>227.79241409441025</v>
      </c>
      <c r="FJ394" s="149">
        <f t="shared" si="1353"/>
        <v>229.34923698159514</v>
      </c>
      <c r="FK394" s="149">
        <f t="shared" si="1354"/>
        <v>230.99023363758735</v>
      </c>
      <c r="FL394" s="149">
        <f t="shared" si="1355"/>
        <v>232.71181415431491</v>
      </c>
      <c r="FM394" s="149">
        <f t="shared" si="1356"/>
        <v>234.51041693849103</v>
      </c>
      <c r="FN394" s="149">
        <f t="shared" si="1357"/>
        <v>236.38253159903471</v>
      </c>
      <c r="FO394" s="149">
        <f t="shared" si="1358"/>
        <v>238.32471878332697</v>
      </c>
      <c r="FP394" s="149">
        <f t="shared" si="1359"/>
        <v>240.33362701264303</v>
      </c>
      <c r="FQ394" s="149">
        <f t="shared" si="1360"/>
        <v>242.40600663283783</v>
      </c>
      <c r="FR394" s="149">
        <f t="shared" si="1361"/>
        <v>244.53872104663705</v>
      </c>
      <c r="FS394" s="149">
        <f t="shared" si="1362"/>
        <v>246.72875542980088</v>
      </c>
      <c r="FT394" s="149">
        <f t="shared" si="1363"/>
        <v>248.97322315648105</v>
      </c>
      <c r="FU394" s="149">
        <f t="shared" si="1364"/>
        <v>251.26937017111464</v>
      </c>
      <c r="FV394" s="149">
        <f t="shared" si="1365"/>
        <v>253.61457754707629</v>
      </c>
      <c r="FW394" s="149">
        <f t="shared" si="1366"/>
        <v>256.00636246794369</v>
      </c>
      <c r="FX394" s="149">
        <f t="shared" si="1367"/>
        <v>258.44237785732429</v>
      </c>
      <c r="FY394" s="149">
        <f t="shared" si="1368"/>
        <v>260.92041086936024</v>
      </c>
      <c r="FZ394" s="149">
        <f t="shared" si="1369"/>
        <v>263.43838043555331</v>
      </c>
      <c r="GA394" s="149">
        <f t="shared" si="1370"/>
        <v>265.99433404561165</v>
      </c>
      <c r="GB394" s="149">
        <f t="shared" si="1371"/>
        <v>268.58644392146851</v>
      </c>
      <c r="GC394" s="149">
        <f t="shared" si="1372"/>
        <v>271.21300272517351</v>
      </c>
      <c r="GD394" s="149">
        <f t="shared" si="1373"/>
        <v>273.87241892354336</v>
      </c>
      <c r="GE394" s="149">
        <f t="shared" si="1374"/>
        <v>276.56321191560573</v>
      </c>
      <c r="GF394" s="149">
        <f t="shared" si="1375"/>
        <v>279.28400701326888</v>
      </c>
      <c r="GG394" s="149">
        <f t="shared" si="1376"/>
        <v>282.0335303513848</v>
      </c>
      <c r="GH394" s="149">
        <f t="shared" si="1377"/>
        <v>284.8106037905473</v>
      </c>
      <c r="GI394" s="149">
        <f t="shared" si="1378"/>
        <v>287.61413986454744</v>
      </c>
      <c r="GJ394" s="317">
        <f t="shared" si="1379"/>
        <v>290.4431368143604</v>
      </c>
      <c r="GK394" s="149">
        <f t="shared" si="1380"/>
        <v>293.29667374179724</v>
      </c>
      <c r="GL394" s="149">
        <f t="shared" si="1381"/>
        <v>296.17390590840239</v>
      </c>
      <c r="GM394" s="149">
        <f t="shared" si="1382"/>
        <v>299.07406019873406</v>
      </c>
      <c r="GN394" s="149">
        <f t="shared" si="1383"/>
        <v>301.9964307617081</v>
      </c>
      <c r="GO394" s="149">
        <f t="shared" si="1384"/>
        <v>304.94037483910836</v>
      </c>
      <c r="GP394" s="149">
        <f t="shared" si="1385"/>
        <v>307.90530878656921</v>
      </c>
      <c r="GQ394" s="149">
        <f t="shared" si="1386"/>
        <v>310.89070428921735</v>
      </c>
      <c r="GR394" s="149">
        <f t="shared" si="1387"/>
        <v>313.89608477163193</v>
      </c>
      <c r="GS394" s="149">
        <f t="shared" si="1388"/>
        <v>316.9210219997542</v>
      </c>
      <c r="GT394" s="149">
        <f t="shared" si="1389"/>
        <v>319.96513287079193</v>
      </c>
      <c r="GU394" s="149">
        <f t="shared" si="1390"/>
        <v>323.02807638593697</v>
      </c>
      <c r="GV394" s="149">
        <f t="shared" si="1391"/>
        <v>326.109550799793</v>
      </c>
      <c r="GW394" s="149">
        <f t="shared" si="1392"/>
        <v>329.20929093975587</v>
      </c>
      <c r="GX394" s="149">
        <f t="shared" si="1393"/>
        <v>332.32706568813791</v>
      </c>
      <c r="GY394" s="149">
        <f t="shared" si="1394"/>
        <v>335.46267561955131</v>
      </c>
      <c r="GZ394" s="149">
        <f t="shared" si="1395"/>
        <v>338.61595078594149</v>
      </c>
      <c r="HA394" s="149">
        <f t="shared" si="1396"/>
        <v>341.78674864163412</v>
      </c>
      <c r="HB394" s="149">
        <f t="shared" si="1397"/>
        <v>344.97495210084179</v>
      </c>
      <c r="HC394" s="149">
        <f t="shared" si="1398"/>
        <v>348.18046772021205</v>
      </c>
      <c r="HF394" s="269">
        <v>369.04085226685578</v>
      </c>
      <c r="HG394" s="274">
        <v>37000</v>
      </c>
      <c r="HH394" s="149">
        <f t="shared" ref="HH394:HH422" si="1400">CJ393*$BY394</f>
        <v>19.710594243391366</v>
      </c>
      <c r="HI394" s="149">
        <f t="shared" ref="HI394:HI422" si="1401">CK393*$BY394</f>
        <v>39.407130835967237</v>
      </c>
      <c r="HJ394" s="149">
        <f t="shared" ref="HJ394:HJ422" si="1402">CL393*$BY394</f>
        <v>59.075661274720851</v>
      </c>
      <c r="HK394" s="149">
        <f t="shared" ref="HK394:HK422" si="1403">CM393*$BY394</f>
        <v>78.70245315139789</v>
      </c>
      <c r="HL394" s="149">
        <f t="shared" ref="HL394:HL422" si="1404">CN393*$BY394</f>
        <v>98.274092782174449</v>
      </c>
      <c r="HM394" s="149">
        <f t="shared" ref="HM394:HM422" si="1405">CO393*$BY394</f>
        <v>117.77758156918496</v>
      </c>
      <c r="HN394" s="149">
        <f t="shared" ref="HN394:HN422" si="1406">CP393*$BY394</f>
        <v>137.20042437632003</v>
      </c>
      <c r="HO394" s="149">
        <f t="shared" ref="HO394:HO422" si="1407">CQ393*$BY394</f>
        <v>156.53070849196041</v>
      </c>
      <c r="HP394" s="149">
        <f t="shared" ref="HP394:HP422" si="1408">CR393*$BY394</f>
        <v>175.75717207890668</v>
      </c>
      <c r="HQ394" s="149">
        <f t="shared" ref="HQ394:HQ422" si="1409">CS393*$BY394</f>
        <v>194.86926136078671</v>
      </c>
      <c r="HR394" s="149">
        <f t="shared" ref="HR394:HR422" si="1410">CT393*$BY394</f>
        <v>213.8571761452589</v>
      </c>
      <c r="HS394" s="149">
        <f t="shared" ref="HS394:HS422" si="1411">CU393*$BY394</f>
        <v>232.71190362190725</v>
      </c>
      <c r="HT394" s="149">
        <f t="shared" ref="HT394:HT422" si="1412">CV393*$BY394</f>
        <v>251.42524068198358</v>
      </c>
      <c r="HU394" s="149">
        <f t="shared" ref="HU394:HU422" si="1413">CW393*$BY394</f>
        <v>269.98980527777303</v>
      </c>
      <c r="HV394" s="149">
        <f t="shared" ref="HV394:HV422" si="1414">CX393*$BY394</f>
        <v>288.39903756359934</v>
      </c>
      <c r="HW394" s="149">
        <f t="shared" ref="HW394:HW422" si="1415">CY393*$BY394</f>
        <v>306.64719173441114</v>
      </c>
      <c r="HX394" s="149">
        <f t="shared" ref="HX394:HX422" si="1416">CZ393*$BY394</f>
        <v>324.72931960083486</v>
      </c>
      <c r="HY394" s="149">
        <f t="shared" ref="HY394:HY422" si="1417">DA393*$BY394</f>
        <v>342.64124701368229</v>
      </c>
      <c r="HZ394" s="149">
        <f t="shared" ref="HZ394:HZ422" si="1418">DB393*$BY394</f>
        <v>360.37954428022488</v>
      </c>
      <c r="IA394" s="149">
        <f t="shared" ref="IA394:IA422" si="1419">DC393*$BY394</f>
        <v>377.9414917050168</v>
      </c>
      <c r="IB394" s="149">
        <f t="shared" ref="IB394:IB422" si="1420">DD393*$BY394</f>
        <v>395.32504134612174</v>
      </c>
      <c r="IC394" s="149">
        <f t="shared" ref="IC394:IC422" si="1421">DE393*$BY394</f>
        <v>412.52877601050636</v>
      </c>
      <c r="ID394" s="149">
        <f t="shared" ref="ID394:ID422" si="1422">DF393*$BY394</f>
        <v>429.55186642666456</v>
      </c>
      <c r="IE394" s="149">
        <f t="shared" ref="IE394:IE422" si="1423">DG393*$BY394</f>
        <v>446.39402743486568</v>
      </c>
      <c r="IF394" s="149">
        <f t="shared" ref="IF394:IF422" si="1424">DH393*$BY394</f>
        <v>463.05547393119332</v>
      </c>
      <c r="IG394" s="149">
        <f t="shared" ref="IG394:IG422" si="1425">DI393*$BY394</f>
        <v>479.53687719567228</v>
      </c>
      <c r="IH394" s="149">
        <f t="shared" ref="IH394:IH422" si="1426">DJ393*$BY394</f>
        <v>495.83932213099087</v>
      </c>
      <c r="II394" s="149">
        <f t="shared" ref="II394:II422" si="1427">DK393*$BY394</f>
        <v>511.96426583972618</v>
      </c>
      <c r="IJ394" s="149">
        <f t="shared" ref="IJ394:IJ422" si="1428">DL393*$BY394</f>
        <v>527.91349787641013</v>
      </c>
      <c r="IK394" s="149">
        <f t="shared" ref="IK394:IK422" si="1429">DM393*$BY394</f>
        <v>543.6891024279671</v>
      </c>
      <c r="IL394" s="149">
        <f t="shared" ref="IL394:IL422" si="1430">DN393*$BY394</f>
        <v>559.29342260234318</v>
      </c>
      <c r="IM394" s="149">
        <f t="shared" ref="IM394:IM422" si="1431">DO393*$BY394</f>
        <v>574.72902694114089</v>
      </c>
      <c r="IN394" s="149">
        <f t="shared" ref="IN394:IN422" si="1432">DP393*$BY394</f>
        <v>589.99867821736416</v>
      </c>
      <c r="IO394" s="149">
        <f t="shared" ref="IO394:IO422" si="1433">DQ393*$BY394</f>
        <v>605.10530453358251</v>
      </c>
      <c r="IP394" s="149">
        <f t="shared" ref="IP394:IP422" si="1434">DR393*$BY394</f>
        <v>620.05197269842984</v>
      </c>
      <c r="IQ394" s="149">
        <f t="shared" ref="IQ394:IQ422" si="1435">DS393*$BY394</f>
        <v>634.84186382931216</v>
      </c>
      <c r="IR394" s="149">
        <f t="shared" ref="IR394:IR422" si="1436">DT393*$BY394</f>
        <v>649.47825110602753</v>
      </c>
      <c r="IS394" s="149">
        <f t="shared" ref="IS394:IS422" si="1437">DU393*$BY394</f>
        <v>663.96447958251645</v>
      </c>
      <c r="IT394" s="149">
        <f t="shared" ref="IT394:IT422" si="1438">DV393*$BY394</f>
        <v>678.30394795160953</v>
      </c>
      <c r="IU394" s="149">
        <f t="shared" ref="IU394:IU422" si="1439">DW393*$BY394</f>
        <v>692.50009214948648</v>
      </c>
      <c r="IV394" s="317">
        <f t="shared" ref="IV394:IV422" si="1440">DX393*$BY394</f>
        <v>706.55637068191072</v>
      </c>
      <c r="IW394" s="149">
        <f t="shared" ref="IW394:IW422" si="1441">DY393*$BY394</f>
        <v>720.47625155259459</v>
      </c>
      <c r="IX394" s="149">
        <f t="shared" ref="IX394:IX422" si="1442">DZ393*$BY394</f>
        <v>734.26320067458062</v>
      </c>
      <c r="IY394" s="149">
        <f t="shared" ref="IY394:IY422" si="1443">EA393*$BY394</f>
        <v>747.92067164789216</v>
      </c>
      <c r="IZ394" s="149">
        <f t="shared" ref="IZ394:IZ422" si="1444">EB393*$BY394</f>
        <v>761.45209679044206</v>
      </c>
      <c r="JA394" s="149">
        <f t="shared" ref="JA394:JA422" si="1445">EC393*$BY394</f>
        <v>774.86087931394104</v>
      </c>
      <c r="JB394" s="149">
        <f t="shared" ref="JB394:JB422" si="1446">ED393*$BY394</f>
        <v>788.15038654197122</v>
      </c>
      <c r="JC394" s="149">
        <f t="shared" ref="JC394:JC422" si="1447">EE393*$BY394</f>
        <v>801.32394407332856</v>
      </c>
      <c r="JD394" s="149">
        <f t="shared" ref="JD394:JD422" si="1448">EF393*$BY394</f>
        <v>814.38483079986941</v>
      </c>
      <c r="JE394" s="149">
        <f t="shared" ref="JE394:JE422" si="1449">EG393*$BY394</f>
        <v>827.33627469435601</v>
      </c>
      <c r="JF394" s="149">
        <f t="shared" ref="JF394:JF422" si="1450">EH393*$BY394</f>
        <v>840.18144929000641</v>
      </c>
      <c r="JG394" s="149">
        <f t="shared" ref="JG394:JG422" si="1451">EI393*$BY394</f>
        <v>852.92347077954344</v>
      </c>
      <c r="JH394" s="149">
        <f t="shared" ref="JH394:JH422" si="1452">EJ393*$BY394</f>
        <v>865.56539566738786</v>
      </c>
      <c r="JI394" s="149">
        <f t="shared" ref="JI394:JI422" si="1453">EK393*$BY394</f>
        <v>878.11021891428516</v>
      </c>
      <c r="JJ394" s="149">
        <f t="shared" ref="JJ394:JJ422" si="1454">EL393*$BY394</f>
        <v>890.56087251896065</v>
      </c>
      <c r="JK394" s="149">
        <f t="shared" ref="JK394:JK422" si="1455">EM393*$BY394</f>
        <v>902.92022448641353</v>
      </c>
      <c r="JL394" s="149">
        <f t="shared" ref="JL394:JL422" si="1456">EN393*$BY394</f>
        <v>915.19107813715095</v>
      </c>
      <c r="JM394" s="149">
        <f t="shared" ref="JM394:JM422" si="1457">EO393*$BY394</f>
        <v>927.37617171600743</v>
      </c>
      <c r="JN394" s="149">
        <f t="shared" ref="JN394:JN422" si="1458">EP393*$BY394</f>
        <v>939.47817826324069</v>
      </c>
      <c r="JO394" s="149">
        <f t="shared" ref="JO394:JO422" si="1459">EQ393*$BY394</f>
        <v>951.49970571430515</v>
      </c>
      <c r="JQ394" s="269">
        <v>378.944939262388</v>
      </c>
      <c r="JR394" s="274">
        <v>38000</v>
      </c>
      <c r="JS394" s="115">
        <f t="shared" si="1277"/>
        <v>180.92686827368939</v>
      </c>
      <c r="JT394" s="115">
        <f t="shared" si="1278"/>
        <v>191.10638229973597</v>
      </c>
      <c r="JU394" s="115">
        <f t="shared" si="1279"/>
        <v>201.40488566084912</v>
      </c>
      <c r="JV394" s="115">
        <f t="shared" si="1280"/>
        <v>211.82135967833088</v>
      </c>
      <c r="JW394" s="115">
        <f t="shared" si="1281"/>
        <v>222.3544004938137</v>
      </c>
      <c r="JX394" s="115">
        <f t="shared" si="1282"/>
        <v>233.00224045714177</v>
      </c>
      <c r="JY394" s="115">
        <f t="shared" si="1283"/>
        <v>243.76277439324815</v>
      </c>
      <c r="JZ394" s="115">
        <f t="shared" si="1284"/>
        <v>254.63358992251619</v>
      </c>
      <c r="KA394" s="115">
        <f t="shared" si="1285"/>
        <v>265.61200092413287</v>
      </c>
      <c r="KB394" s="115">
        <f t="shared" si="1286"/>
        <v>276.69508319253009</v>
      </c>
      <c r="KC394" s="115">
        <f t="shared" si="1287"/>
        <v>287.87971134137814</v>
      </c>
      <c r="KD394" s="115">
        <f t="shared" si="1288"/>
        <v>299.16259605320761</v>
      </c>
      <c r="KE394" s="115">
        <f t="shared" si="1289"/>
        <v>310.54032084887854</v>
      </c>
      <c r="KF394" s="115">
        <f t="shared" si="1290"/>
        <v>322.00937765184301</v>
      </c>
      <c r="KG394" s="115">
        <f t="shared" si="1291"/>
        <v>333.56620053902793</v>
      </c>
      <c r="KH394" s="115">
        <f t="shared" si="1292"/>
        <v>345.20719719502017</v>
      </c>
      <c r="KI394" s="115">
        <f t="shared" si="1293"/>
        <v>356.92877771174767</v>
      </c>
      <c r="KJ394" s="115">
        <f t="shared" si="1294"/>
        <v>368.72738049592385</v>
      </c>
      <c r="KK394" s="115">
        <f t="shared" si="1295"/>
        <v>380.59949515646747</v>
      </c>
      <c r="KL394" s="115">
        <f t="shared" si="1296"/>
        <v>392.54168234075973</v>
      </c>
      <c r="KM394" s="115">
        <f t="shared" si="1297"/>
        <v>404.55059057007583</v>
      </c>
      <c r="KN394" s="115">
        <f t="shared" si="1298"/>
        <v>416.62297019027062</v>
      </c>
      <c r="KO394" s="115">
        <f t="shared" si="1299"/>
        <v>428.75568460406987</v>
      </c>
      <c r="KP394" s="115">
        <f t="shared" si="1300"/>
        <v>440.9457189872337</v>
      </c>
      <c r="KQ394" s="115">
        <f t="shared" si="1301"/>
        <v>453.19018671391382</v>
      </c>
      <c r="KR394" s="115">
        <f t="shared" si="1302"/>
        <v>465.48633372854744</v>
      </c>
      <c r="KS394" s="115">
        <f t="shared" si="1303"/>
        <v>477.83154110450909</v>
      </c>
      <c r="KT394" s="115">
        <f t="shared" si="1304"/>
        <v>490.22332602537648</v>
      </c>
      <c r="KU394" s="115">
        <f t="shared" si="1305"/>
        <v>502.65934141475708</v>
      </c>
      <c r="KV394" s="115">
        <f t="shared" si="1306"/>
        <v>515.13737442679303</v>
      </c>
      <c r="KW394" s="115">
        <f t="shared" si="1307"/>
        <v>527.6553439929861</v>
      </c>
      <c r="KX394" s="115">
        <f t="shared" si="1308"/>
        <v>540.21129760304439</v>
      </c>
      <c r="KY394" s="115">
        <f t="shared" si="1309"/>
        <v>552.80340747890136</v>
      </c>
      <c r="KZ394" s="115">
        <f t="shared" si="1310"/>
        <v>565.4299662826063</v>
      </c>
      <c r="LA394" s="115">
        <f t="shared" si="1311"/>
        <v>578.08938248097616</v>
      </c>
      <c r="LB394" s="115">
        <f t="shared" si="1312"/>
        <v>590.78017547303853</v>
      </c>
      <c r="LC394" s="115">
        <f t="shared" si="1313"/>
        <v>603.50097057070161</v>
      </c>
      <c r="LD394" s="115">
        <f t="shared" si="1314"/>
        <v>616.25049390881759</v>
      </c>
      <c r="LE394" s="115">
        <f t="shared" si="1315"/>
        <v>629.02756734798004</v>
      </c>
      <c r="LF394" s="115">
        <f t="shared" si="1316"/>
        <v>641.83110342198029</v>
      </c>
      <c r="LG394" s="360">
        <f t="shared" si="1317"/>
        <v>654.66010037179319</v>
      </c>
      <c r="LH394" s="115">
        <f t="shared" si="1318"/>
        <v>667.51363729923003</v>
      </c>
      <c r="LI394" s="115">
        <f t="shared" si="1319"/>
        <v>680.39086946583518</v>
      </c>
      <c r="LJ394" s="115">
        <f t="shared" si="1320"/>
        <v>693.29102375616685</v>
      </c>
      <c r="LK394" s="115">
        <f t="shared" si="1321"/>
        <v>706.21339431914089</v>
      </c>
      <c r="LL394" s="115">
        <f t="shared" si="1322"/>
        <v>719.15733839654115</v>
      </c>
      <c r="LM394" s="115">
        <f t="shared" si="1323"/>
        <v>732.122272344002</v>
      </c>
      <c r="LN394" s="115">
        <f t="shared" si="1324"/>
        <v>745.1076678466502</v>
      </c>
      <c r="LO394" s="115">
        <f t="shared" si="1325"/>
        <v>758.11304832906467</v>
      </c>
      <c r="LP394" s="115">
        <f t="shared" si="1326"/>
        <v>771.13798555718699</v>
      </c>
      <c r="LQ394" s="115">
        <f t="shared" si="1327"/>
        <v>784.18209642822467</v>
      </c>
      <c r="LR394" s="115">
        <f t="shared" si="1328"/>
        <v>797.24503994336976</v>
      </c>
      <c r="LS394" s="115">
        <f t="shared" si="1329"/>
        <v>810.32651435722573</v>
      </c>
      <c r="LT394" s="115">
        <f t="shared" si="1330"/>
        <v>823.42625449718867</v>
      </c>
      <c r="LU394" s="115">
        <f t="shared" si="1331"/>
        <v>836.54402924557075</v>
      </c>
      <c r="LV394" s="115">
        <f t="shared" si="1332"/>
        <v>849.6796391769841</v>
      </c>
      <c r="LW394" s="115">
        <f t="shared" si="1333"/>
        <v>862.83291434337434</v>
      </c>
      <c r="LX394" s="115">
        <f t="shared" si="1334"/>
        <v>876.00371219906697</v>
      </c>
      <c r="LY394" s="115">
        <f t="shared" si="1335"/>
        <v>889.19191565827464</v>
      </c>
      <c r="LZ394" s="115">
        <f t="shared" si="1336"/>
        <v>902.39743127764484</v>
      </c>
      <c r="MC394" s="269">
        <v>370</v>
      </c>
      <c r="MD394" s="352">
        <v>37000</v>
      </c>
      <c r="ME394" s="351">
        <f t="shared" ref="ME394:MN403" si="1460">SQRT(5*((((1/$CA394)*(((1+0.2*(ME$354/661.48)^2)^3.5)-1))+1)^(1/3.5)-1))</f>
        <v>3.436479770720028E-2</v>
      </c>
      <c r="MF394" s="351">
        <f t="shared" si="1460"/>
        <v>6.870508634478309E-2</v>
      </c>
      <c r="MG394" s="351">
        <f t="shared" si="1460"/>
        <v>0.10299654713888363</v>
      </c>
      <c r="MH394" s="351">
        <f t="shared" si="1460"/>
        <v>0.13721523807000394</v>
      </c>
      <c r="MI394" s="351">
        <f t="shared" si="1460"/>
        <v>0.17133777280461063</v>
      </c>
      <c r="MJ394" s="351">
        <f t="shared" si="1460"/>
        <v>0.2053414886984114</v>
      </c>
      <c r="MK394" s="351">
        <f t="shared" si="1460"/>
        <v>0.23920460087676368</v>
      </c>
      <c r="ML394" s="351">
        <f t="shared" si="1460"/>
        <v>0.27290633990370405</v>
      </c>
      <c r="MM394" s="351">
        <f t="shared" si="1460"/>
        <v>0.30642707112223577</v>
      </c>
      <c r="MN394" s="351">
        <f t="shared" si="1460"/>
        <v>0.33974839435702187</v>
      </c>
      <c r="MO394" s="351">
        <f t="shared" ref="MO394:MX403" si="1461">SQRT(5*((((1/$CA394)*(((1+0.2*(MO$354/661.48)^2)^3.5)-1))+1)^(1/3.5)-1))</f>
        <v>0.37285322328265014</v>
      </c>
      <c r="MP394" s="351">
        <f t="shared" si="1461"/>
        <v>0.40572584434919429</v>
      </c>
      <c r="MQ394" s="351">
        <f t="shared" si="1461"/>
        <v>0.43835195569597885</v>
      </c>
      <c r="MR394" s="351">
        <f t="shared" si="1461"/>
        <v>0.47071868695627334</v>
      </c>
      <c r="MS394" s="351">
        <f t="shared" si="1461"/>
        <v>0.50281460124659927</v>
      </c>
      <c r="MT394" s="351">
        <f t="shared" si="1461"/>
        <v>0.53462968093756325</v>
      </c>
      <c r="MU394" s="351">
        <f t="shared" si="1461"/>
        <v>0.56615529901748085</v>
      </c>
      <c r="MV394" s="351">
        <f t="shared" si="1461"/>
        <v>0.59738417798925203</v>
      </c>
      <c r="MW394" s="351">
        <f t="shared" si="1461"/>
        <v>0.62831033829206984</v>
      </c>
      <c r="MX394" s="351">
        <f t="shared" si="1461"/>
        <v>0.65892903822293614</v>
      </c>
      <c r="MY394" s="351">
        <f t="shared" ref="MY394:NH403" si="1462">SQRT(5*((((1/$CA394)*(((1+0.2*(MY$354/661.48)^2)^3.5)-1))+1)^(1/3.5)-1))</f>
        <v>0.68923670725985198</v>
      </c>
      <c r="MZ394" s="351">
        <f t="shared" si="1462"/>
        <v>0.71923087457158319</v>
      </c>
      <c r="NA394" s="351">
        <f t="shared" si="1462"/>
        <v>0.74891009434948497</v>
      </c>
      <c r="NB394" s="351">
        <f t="shared" si="1462"/>
        <v>0.77827386942658505</v>
      </c>
      <c r="NC394" s="351">
        <f t="shared" si="1462"/>
        <v>0.80732257446740907</v>
      </c>
      <c r="ND394" s="351">
        <f t="shared" si="1462"/>
        <v>0.83605737982745076</v>
      </c>
      <c r="NE394" s="351">
        <f t="shared" si="1462"/>
        <v>0.86448017700023672</v>
      </c>
      <c r="NF394" s="351">
        <f t="shared" si="1462"/>
        <v>0.89259350639802859</v>
      </c>
      <c r="NG394" s="351">
        <f t="shared" si="1462"/>
        <v>0.92040048805255725</v>
      </c>
      <c r="NH394" s="351">
        <f t="shared" si="1462"/>
        <v>0.94790475567781207</v>
      </c>
      <c r="NI394" s="351">
        <f t="shared" ref="NI394:NR403" si="1463">SQRT(5*((((1/$CA394)*(((1+0.2*(NI$354/661.48)^2)^3.5)-1))+1)^(1/3.5)-1))</f>
        <v>0.9751103944083952</v>
      </c>
      <c r="NJ394" s="351">
        <f t="shared" si="1463"/>
        <v>1.0020218824153595</v>
      </c>
      <c r="NK394" s="351">
        <f t="shared" si="1463"/>
        <v>1.0286440365060634</v>
      </c>
      <c r="NL394" s="351">
        <f t="shared" si="1463"/>
        <v>1.0549819617347342</v>
      </c>
      <c r="NM394" s="351">
        <f t="shared" si="1463"/>
        <v>1.0810410049852361</v>
      </c>
      <c r="NN394" s="351">
        <f t="shared" si="1463"/>
        <v>1.1068267124351621</v>
      </c>
      <c r="NO394" s="351">
        <f t="shared" si="1463"/>
        <v>1.1323447907699746</v>
      </c>
      <c r="NP394" s="351">
        <f t="shared" si="1463"/>
        <v>1.1576010719854297</v>
      </c>
      <c r="NQ394" s="351">
        <f t="shared" si="1463"/>
        <v>1.182601481594993</v>
      </c>
      <c r="NR394" s="351">
        <f t="shared" si="1463"/>
        <v>1.2073520100447301</v>
      </c>
      <c r="NS394" s="351">
        <f t="shared" ref="NS394:OB403" si="1464">SQRT(5*((((1/$CA394)*(((1+0.2*(NS$354/661.48)^2)^3.5)-1))+1)^(1/3.5)-1))</f>
        <v>1.2318586871300634</v>
      </c>
      <c r="NT394" s="351">
        <f t="shared" si="1464"/>
        <v>1.2561275592057881</v>
      </c>
      <c r="NU394" s="351">
        <f t="shared" si="1464"/>
        <v>1.2801646689816826</v>
      </c>
      <c r="NV394" s="351">
        <f t="shared" si="1464"/>
        <v>1.3039760377001661</v>
      </c>
      <c r="NW394" s="351">
        <f t="shared" si="1464"/>
        <v>1.3275676494989712</v>
      </c>
      <c r="NX394" s="351">
        <f t="shared" si="1464"/>
        <v>1.3509454377700874</v>
      </c>
      <c r="NY394" s="351">
        <f t="shared" si="1464"/>
        <v>1.3741152733356869</v>
      </c>
      <c r="NZ394" s="351">
        <f t="shared" si="1464"/>
        <v>1.3970829542720973</v>
      </c>
      <c r="OA394" s="351">
        <f t="shared" si="1464"/>
        <v>1.4198541972235736</v>
      </c>
      <c r="OB394" s="351">
        <f t="shared" si="1464"/>
        <v>1.4424346300585407</v>
      </c>
      <c r="OC394" s="351">
        <f t="shared" ref="OC394:OL403" si="1465">SQRT(5*((((1/$CA394)*(((1+0.2*(OC$354/661.48)^2)^3.5)-1))+1)^(1/3.5)-1))</f>
        <v>1.4648297857317998</v>
      </c>
      <c r="OD394" s="351">
        <f t="shared" si="1465"/>
        <v>1.4870450972268121</v>
      </c>
      <c r="OE394" s="351">
        <f t="shared" si="1465"/>
        <v>1.5090858934623723</v>
      </c>
      <c r="OF394" s="351">
        <f t="shared" si="1465"/>
        <v>1.5309573960578229</v>
      </c>
      <c r="OG394" s="351">
        <f t="shared" si="1465"/>
        <v>1.5526647168602159</v>
      </c>
      <c r="OH394" s="351">
        <f t="shared" si="1465"/>
        <v>1.5742128561455655</v>
      </c>
      <c r="OI394" s="351">
        <f t="shared" si="1465"/>
        <v>1.5956067014145197</v>
      </c>
      <c r="OJ394" s="351">
        <f t="shared" si="1465"/>
        <v>1.6168510267103489</v>
      </c>
      <c r="OK394" s="351">
        <f t="shared" si="1465"/>
        <v>1.637950492394207</v>
      </c>
      <c r="OL394" s="351">
        <f t="shared" si="1465"/>
        <v>1.658909645319081</v>
      </c>
    </row>
    <row r="395" spans="55:402">
      <c r="BC395"/>
      <c r="BD395"/>
      <c r="BH395" s="173"/>
      <c r="BI395" s="182">
        <f>BI394</f>
        <v>0.22336100866053796</v>
      </c>
      <c r="BJ395" s="91">
        <f>BJ394</f>
        <v>0</v>
      </c>
      <c r="BK395" s="170">
        <f>BK394</f>
        <v>0</v>
      </c>
      <c r="BL395" s="170">
        <f>BL394</f>
        <v>216.64999771199948</v>
      </c>
      <c r="BM395" s="116">
        <f>BM394</f>
        <v>0</v>
      </c>
      <c r="BN395" s="116"/>
      <c r="BO395" s="109"/>
      <c r="BP395" s="210">
        <v>38000</v>
      </c>
      <c r="BQ395" s="211">
        <v>11.5824</v>
      </c>
      <c r="BR395" s="285">
        <v>380</v>
      </c>
      <c r="BS395" s="115"/>
      <c r="BT395" s="105"/>
      <c r="BU395" s="201"/>
      <c r="BV395" s="205">
        <f>BV394</f>
        <v>-56.500002288000502</v>
      </c>
      <c r="BW395" s="208">
        <f t="shared" ref="BW395:BW422" si="1466">BW394</f>
        <v>216.64999771199948</v>
      </c>
      <c r="BX395" s="94"/>
      <c r="BY395" s="196">
        <f t="shared" si="1338"/>
        <v>573.56933718429855</v>
      </c>
      <c r="BZ395" s="128"/>
      <c r="CA395" s="228">
        <f t="shared" si="1399"/>
        <v>0.16525414209692488</v>
      </c>
      <c r="CB395" s="165">
        <f t="shared" si="1196"/>
        <v>0.21979220654564313</v>
      </c>
      <c r="CC395" s="200">
        <f t="shared" ref="CC395:CC422" si="1467">BW395/BL357</f>
        <v>0.75186533996876448</v>
      </c>
      <c r="CD395" s="279"/>
      <c r="CH395" s="269">
        <v>388.84164891324946</v>
      </c>
      <c r="CI395" s="274">
        <v>39000</v>
      </c>
      <c r="CJ395" s="72">
        <f t="shared" si="1217"/>
        <v>4.0232151538346528E-2</v>
      </c>
      <c r="CK395" s="72">
        <f t="shared" si="1218"/>
        <v>8.0422446821776794E-2</v>
      </c>
      <c r="CL395" s="72">
        <f t="shared" si="1219"/>
        <v>0.1205294768565417</v>
      </c>
      <c r="CM395" s="72">
        <f t="shared" si="1220"/>
        <v>0.16051271462554115</v>
      </c>
      <c r="CN395" s="72">
        <f t="shared" si="1221"/>
        <v>0.20033292538553743</v>
      </c>
      <c r="CO395" s="72">
        <f t="shared" si="1222"/>
        <v>0.23995254196322111</v>
      </c>
      <c r="CP395" s="72">
        <f t="shared" si="1223"/>
        <v>0.27933599625967176</v>
      </c>
      <c r="CQ395" s="72">
        <f t="shared" si="1224"/>
        <v>0.31845000032565951</v>
      </c>
      <c r="CR395" s="72">
        <f t="shared" si="1225"/>
        <v>0.35726377271100634</v>
      </c>
      <c r="CS395" s="72">
        <f t="shared" si="1226"/>
        <v>0.39574920815582071</v>
      </c>
      <c r="CT395" s="72">
        <f t="shared" si="1227"/>
        <v>0.43388099092313359</v>
      </c>
      <c r="CU395" s="72">
        <f t="shared" si="1228"/>
        <v>0.47163665404897964</v>
      </c>
      <c r="CV395" s="72">
        <f t="shared" si="1229"/>
        <v>0.50899658841741346</v>
      </c>
      <c r="CW395" s="72">
        <f t="shared" si="1230"/>
        <v>0.54594400680601984</v>
      </c>
      <c r="CX395" s="72">
        <f t="shared" si="1231"/>
        <v>0.58246486887963467</v>
      </c>
      <c r="CY395" s="72">
        <f t="shared" si="1232"/>
        <v>0.6185477735548448</v>
      </c>
      <c r="CZ395" s="72">
        <f t="shared" si="1233"/>
        <v>0.65418382525810814</v>
      </c>
      <c r="DA395" s="72">
        <f t="shared" si="1234"/>
        <v>0.68936648041367066</v>
      </c>
      <c r="DB395" s="72">
        <f t="shared" si="1235"/>
        <v>0.72409138008814689</v>
      </c>
      <c r="DC395" s="72">
        <f t="shared" si="1236"/>
        <v>0.75835617415220258</v>
      </c>
      <c r="DD395" s="72">
        <f t="shared" si="1237"/>
        <v>0.79216034165598148</v>
      </c>
      <c r="DE395" s="72">
        <f t="shared" si="1238"/>
        <v>0.8255050114069431</v>
      </c>
      <c r="DF395" s="72">
        <f t="shared" si="1239"/>
        <v>0.85839278602825198</v>
      </c>
      <c r="DG395" s="72">
        <f t="shared" si="1240"/>
        <v>0.89082757209605556</v>
      </c>
      <c r="DH395" s="72">
        <f t="shared" si="1241"/>
        <v>0.92281441832701616</v>
      </c>
      <c r="DI395" s="72">
        <f t="shared" si="1242"/>
        <v>0.95435936322785142</v>
      </c>
      <c r="DJ395" s="72">
        <f t="shared" si="1243"/>
        <v>0.98546929313322096</v>
      </c>
      <c r="DK395" s="72">
        <f t="shared" si="1244"/>
        <v>1.0161518111490109</v>
      </c>
      <c r="DL395" s="72">
        <f t="shared" si="1245"/>
        <v>1.046415117181779</v>
      </c>
      <c r="DM395" s="72">
        <f t="shared" si="1246"/>
        <v>1.0762678989673409</v>
      </c>
      <c r="DN395" s="72">
        <f t="shared" si="1247"/>
        <v>1.1057192338044255</v>
      </c>
      <c r="DO395" s="72">
        <f t="shared" si="1248"/>
        <v>1.1347785005459428</v>
      </c>
      <c r="DP395" s="72">
        <f t="shared" si="1249"/>
        <v>1.1634553012923139</v>
      </c>
      <c r="DQ395" s="72">
        <f t="shared" si="1250"/>
        <v>1.1917593921609388</v>
      </c>
      <c r="DR395" s="72">
        <f t="shared" si="1251"/>
        <v>1.2197006224663827</v>
      </c>
      <c r="DS395" s="72">
        <f t="shared" si="1252"/>
        <v>1.247288881630412</v>
      </c>
      <c r="DT395" s="72">
        <f t="shared" si="1253"/>
        <v>1.2745340531446774</v>
      </c>
      <c r="DU395" s="72">
        <f t="shared" si="1254"/>
        <v>1.3014459749262683</v>
      </c>
      <c r="DV395" s="72">
        <f t="shared" si="1255"/>
        <v>1.3280344054341855</v>
      </c>
      <c r="DW395" s="72">
        <f t="shared" si="1256"/>
        <v>1.3543089949493641</v>
      </c>
      <c r="DX395" s="72">
        <f t="shared" si="1257"/>
        <v>1.3802792614598454</v>
      </c>
      <c r="DY395" s="72">
        <f t="shared" si="1258"/>
        <v>1.4059545706339969</v>
      </c>
      <c r="DZ395" s="72">
        <f t="shared" si="1259"/>
        <v>1.4313441194066772</v>
      </c>
      <c r="EA395" s="72">
        <f t="shared" si="1260"/>
        <v>1.4564569227448256</v>
      </c>
      <c r="EB395" s="72">
        <f t="shared" si="1261"/>
        <v>1.4813018031992973</v>
      </c>
      <c r="EC395" s="72">
        <f t="shared" si="1262"/>
        <v>1.5058873828881838</v>
      </c>
      <c r="ED395" s="72">
        <f t="shared" si="1263"/>
        <v>1.5302220775930748</v>
      </c>
      <c r="EE395" s="72">
        <f t="shared" si="1264"/>
        <v>1.5543140926834091</v>
      </c>
      <c r="EF395" s="72">
        <f t="shared" si="1265"/>
        <v>1.578171420615212</v>
      </c>
      <c r="EG395" s="72">
        <f t="shared" si="1266"/>
        <v>1.6018018397790093</v>
      </c>
      <c r="EH395" s="72">
        <f t="shared" si="1267"/>
        <v>1.6252129144977228</v>
      </c>
      <c r="EI395" s="72">
        <f t="shared" si="1268"/>
        <v>1.6484119959988566</v>
      </c>
      <c r="EJ395" s="72">
        <f t="shared" si="1269"/>
        <v>1.6714062242064927</v>
      </c>
      <c r="EK395" s="72">
        <f t="shared" si="1270"/>
        <v>1.6942025302176609</v>
      </c>
      <c r="EL395" s="72">
        <f t="shared" si="1271"/>
        <v>1.7168076393446763</v>
      </c>
      <c r="EM395" s="72">
        <f t="shared" si="1272"/>
        <v>1.73922807462019</v>
      </c>
      <c r="EN395" s="72">
        <f t="shared" si="1273"/>
        <v>1.7614701606752314</v>
      </c>
      <c r="EO395" s="72">
        <f t="shared" si="1274"/>
        <v>1.7835400279124156</v>
      </c>
      <c r="EP395" s="72">
        <f t="shared" si="1275"/>
        <v>1.8054436169071211</v>
      </c>
      <c r="EQ395" s="72">
        <f t="shared" si="1276"/>
        <v>1.8271866829787116</v>
      </c>
      <c r="ET395" s="269">
        <v>388.84164891324946</v>
      </c>
      <c r="EU395" s="274">
        <v>39000</v>
      </c>
      <c r="EV395" s="149">
        <f t="shared" si="1339"/>
        <v>216.72013277659292</v>
      </c>
      <c r="EW395" s="149">
        <f t="shared" si="1340"/>
        <v>216.9302461810947</v>
      </c>
      <c r="EX395" s="149">
        <f t="shared" si="1341"/>
        <v>217.27946798845929</v>
      </c>
      <c r="EY395" s="149">
        <f t="shared" si="1342"/>
        <v>217.76636618655115</v>
      </c>
      <c r="EZ395" s="149">
        <f t="shared" si="1343"/>
        <v>218.38897275908403</v>
      </c>
      <c r="FA395" s="149">
        <f t="shared" si="1344"/>
        <v>219.14481873201063</v>
      </c>
      <c r="FB395" s="149">
        <f t="shared" si="1345"/>
        <v>220.03097686257416</v>
      </c>
      <c r="FC395" s="149">
        <f t="shared" si="1346"/>
        <v>221.04411041490624</v>
      </c>
      <c r="FD395" s="149">
        <f t="shared" si="1347"/>
        <v>222.18052633822202</v>
      </c>
      <c r="FE395" s="149">
        <f t="shared" si="1348"/>
        <v>223.43623113163702</v>
      </c>
      <c r="FF395" s="149">
        <f t="shared" si="1349"/>
        <v>224.80698773579982</v>
      </c>
      <c r="FG395" s="149">
        <f t="shared" si="1350"/>
        <v>226.28837192227465</v>
      </c>
      <c r="FH395" s="149">
        <f t="shared" si="1351"/>
        <v>227.87582683924668</v>
      </c>
      <c r="FI395" s="149">
        <f t="shared" si="1352"/>
        <v>229.56471459733547</v>
      </c>
      <c r="FJ395" s="149">
        <f t="shared" si="1353"/>
        <v>231.35036402309541</v>
      </c>
      <c r="FK395" s="149">
        <f t="shared" si="1354"/>
        <v>233.22811395311223</v>
      </c>
      <c r="FL395" s="149">
        <f t="shared" si="1355"/>
        <v>235.19335167451345</v>
      </c>
      <c r="FM395" s="149">
        <f t="shared" si="1356"/>
        <v>237.24154632783191</v>
      </c>
      <c r="FN395" s="149">
        <f t="shared" si="1357"/>
        <v>239.36827726876501</v>
      </c>
      <c r="FO395" s="149">
        <f t="shared" si="1358"/>
        <v>241.5692575331154</v>
      </c>
      <c r="FP395" s="149">
        <f t="shared" si="1359"/>
        <v>243.84035266350011</v>
      </c>
      <c r="FQ395" s="149">
        <f t="shared" si="1360"/>
        <v>246.17759523893014</v>
      </c>
      <c r="FR395" s="149">
        <f t="shared" si="1361"/>
        <v>248.57719550213682</v>
      </c>
      <c r="FS395" s="149">
        <f t="shared" si="1362"/>
        <v>251.03554850859999</v>
      </c>
      <c r="FT395" s="149">
        <f t="shared" si="1363"/>
        <v>253.54923822994112</v>
      </c>
      <c r="FU395" s="149">
        <f t="shared" si="1364"/>
        <v>256.11503903706489</v>
      </c>
      <c r="FV395" s="149">
        <f t="shared" si="1365"/>
        <v>258.72991496921014</v>
      </c>
      <c r="FW395" s="149">
        <f t="shared" si="1366"/>
        <v>261.39101716754817</v>
      </c>
      <c r="FX395" s="149">
        <f t="shared" si="1367"/>
        <v>264.0956798191603</v>
      </c>
      <c r="FY395" s="149">
        <f t="shared" si="1368"/>
        <v>266.84141492169761</v>
      </c>
      <c r="FZ395" s="149">
        <f t="shared" si="1369"/>
        <v>269.62590614266935</v>
      </c>
      <c r="GA395" s="149">
        <f t="shared" si="1370"/>
        <v>272.44700201164289</v>
      </c>
      <c r="GB395" s="149">
        <f t="shared" si="1371"/>
        <v>275.3027086496769</v>
      </c>
      <c r="GC395" s="149">
        <f t="shared" si="1372"/>
        <v>278.1911822087435</v>
      </c>
      <c r="GD395" s="149">
        <f t="shared" si="1373"/>
        <v>281.1107211651584</v>
      </c>
      <c r="GE395" s="149">
        <f t="shared" si="1374"/>
        <v>284.05975858526659</v>
      </c>
      <c r="GF395" s="149">
        <f t="shared" si="1375"/>
        <v>287.03685445891546</v>
      </c>
      <c r="GG395" s="149">
        <f t="shared" si="1376"/>
        <v>290.04068817642582</v>
      </c>
      <c r="GH395" s="149">
        <f t="shared" si="1377"/>
        <v>293.07005120773505</v>
      </c>
      <c r="GI395" s="149">
        <f t="shared" si="1378"/>
        <v>296.12384002787775</v>
      </c>
      <c r="GJ395" s="317">
        <f t="shared" si="1379"/>
        <v>299.20104932076026</v>
      </c>
      <c r="GK395" s="149">
        <f t="shared" si="1380"/>
        <v>302.30076548302912</v>
      </c>
      <c r="GL395" s="149">
        <f t="shared" si="1381"/>
        <v>305.4221604414692</v>
      </c>
      <c r="GM395" s="149">
        <f t="shared" si="1382"/>
        <v>308.56448579057241</v>
      </c>
      <c r="GN395" s="149">
        <f t="shared" si="1383"/>
        <v>311.72706725146548</v>
      </c>
      <c r="GO395" s="149">
        <f t="shared" si="1384"/>
        <v>314.90929944908038</v>
      </c>
      <c r="GP395" s="149">
        <f t="shared" si="1385"/>
        <v>318.11064100111139</v>
      </c>
      <c r="GQ395" s="149">
        <f t="shared" si="1386"/>
        <v>321.33060990977532</v>
      </c>
      <c r="GR395" s="149">
        <f t="shared" si="1387"/>
        <v>324.56877924553396</v>
      </c>
      <c r="GS395" s="149">
        <f t="shared" si="1388"/>
        <v>327.82477311063167</v>
      </c>
      <c r="GT395" s="149">
        <f t="shared" si="1389"/>
        <v>331.09826286944894</v>
      </c>
      <c r="GU395" s="149">
        <f t="shared" si="1390"/>
        <v>334.38896363217873</v>
      </c>
      <c r="GV395" s="149">
        <f t="shared" si="1391"/>
        <v>337.69663097812958</v>
      </c>
      <c r="GW395" s="149">
        <f t="shared" si="1392"/>
        <v>341.02105790498513</v>
      </c>
      <c r="GX395" s="149">
        <f t="shared" si="1393"/>
        <v>344.36207199055133</v>
      </c>
      <c r="GY395" s="149">
        <f t="shared" si="1394"/>
        <v>347.71953275385226</v>
      </c>
      <c r="GZ395" s="149">
        <f t="shared" si="1395"/>
        <v>351.09332920287829</v>
      </c>
      <c r="HA395" s="149">
        <f t="shared" si="1396"/>
        <v>354.48337755678165</v>
      </c>
      <c r="HB395" s="149">
        <f t="shared" si="1397"/>
        <v>357.88961913087678</v>
      </c>
      <c r="HC395" s="149">
        <f t="shared" si="1398"/>
        <v>361.31201837337483</v>
      </c>
      <c r="HF395" s="269">
        <v>378.944939262388</v>
      </c>
      <c r="HG395" s="274">
        <v>38000</v>
      </c>
      <c r="HH395" s="149">
        <f t="shared" si="1400"/>
        <v>21.327030257882225</v>
      </c>
      <c r="HI395" s="149">
        <f t="shared" si="1401"/>
        <v>42.635634599289254</v>
      </c>
      <c r="HJ395" s="149">
        <f t="shared" si="1402"/>
        <v>63.907554994541002</v>
      </c>
      <c r="HK395" s="149">
        <f t="shared" si="1403"/>
        <v>85.124865190939303</v>
      </c>
      <c r="HL395" s="149">
        <f t="shared" si="1404"/>
        <v>106.27012679154554</v>
      </c>
      <c r="HM395" s="149">
        <f t="shared" si="1405"/>
        <v>127.32653405940702</v>
      </c>
      <c r="HN395" s="149">
        <f t="shared" si="1406"/>
        <v>148.27804447742071</v>
      </c>
      <c r="HO395" s="149">
        <f t="shared" si="1407"/>
        <v>169.10949269724452</v>
      </c>
      <c r="HP395" s="149">
        <f t="shared" si="1408"/>
        <v>189.80668618045232</v>
      </c>
      <c r="HQ395" s="149">
        <f t="shared" si="1409"/>
        <v>210.35648153125192</v>
      </c>
      <c r="HR395" s="149">
        <f t="shared" si="1410"/>
        <v>230.74684120057262</v>
      </c>
      <c r="HS395" s="149">
        <f t="shared" si="1411"/>
        <v>250.96687087208107</v>
      </c>
      <c r="HT395" s="149">
        <f t="shared" si="1412"/>
        <v>271.00683839289871</v>
      </c>
      <c r="HU395" s="149">
        <f t="shared" si="1413"/>
        <v>290.85817556701352</v>
      </c>
      <c r="HV395" s="149">
        <f t="shared" si="1414"/>
        <v>310.5134644770834</v>
      </c>
      <c r="HW395" s="149">
        <f t="shared" si="1415"/>
        <v>329.96641023846689</v>
      </c>
      <c r="HX395" s="149">
        <f t="shared" si="1416"/>
        <v>349.21180222311608</v>
      </c>
      <c r="HY395" s="149">
        <f t="shared" si="1417"/>
        <v>368.24546583084395</v>
      </c>
      <c r="HZ395" s="149">
        <f t="shared" si="1418"/>
        <v>387.06420684528115</v>
      </c>
      <c r="IA395" s="149">
        <f t="shared" si="1419"/>
        <v>405.66575030770889</v>
      </c>
      <c r="IB395" s="149">
        <f t="shared" si="1420"/>
        <v>424.048675689812</v>
      </c>
      <c r="IC395" s="149">
        <f t="shared" si="1421"/>
        <v>442.21234996225667</v>
      </c>
      <c r="ID395" s="149">
        <f t="shared" si="1422"/>
        <v>460.15685995324122</v>
      </c>
      <c r="IE395" s="149">
        <f t="shared" si="1423"/>
        <v>477.88294518214985</v>
      </c>
      <c r="IF395" s="149">
        <f t="shared" si="1424"/>
        <v>495.39193214727538</v>
      </c>
      <c r="IG395" s="149">
        <f t="shared" si="1425"/>
        <v>512.68567085078769</v>
      </c>
      <c r="IH395" s="149">
        <f t="shared" si="1426"/>
        <v>529.76647416353319</v>
      </c>
      <c r="II395" s="149">
        <f t="shared" si="1427"/>
        <v>546.63706047030882</v>
      </c>
      <c r="IJ395" s="149">
        <f t="shared" si="1428"/>
        <v>563.30049989423196</v>
      </c>
      <c r="IK395" s="149">
        <f t="shared" si="1429"/>
        <v>579.76016427749789</v>
      </c>
      <c r="IL395" s="149">
        <f t="shared" si="1430"/>
        <v>596.01968099417297</v>
      </c>
      <c r="IM395" s="149">
        <f t="shared" si="1431"/>
        <v>612.08289058787966</v>
      </c>
      <c r="IN395" s="149">
        <f t="shared" si="1432"/>
        <v>627.95380816134355</v>
      </c>
      <c r="IO395" s="149">
        <f t="shared" si="1433"/>
        <v>643.63658839402922</v>
      </c>
      <c r="IP395" s="149">
        <f t="shared" si="1434"/>
        <v>659.13549402658441</v>
      </c>
      <c r="IQ395" s="149">
        <f t="shared" si="1435"/>
        <v>674.45486762437417</v>
      </c>
      <c r="IR395" s="149">
        <f t="shared" si="1436"/>
        <v>689.59910641548879</v>
      </c>
      <c r="IS395" s="149">
        <f t="shared" si="1437"/>
        <v>704.57263998922383</v>
      </c>
      <c r="IT395" s="149">
        <f t="shared" si="1438"/>
        <v>719.37991063792924</v>
      </c>
      <c r="IU395" s="149">
        <f t="shared" si="1439"/>
        <v>734.02535612677934</v>
      </c>
      <c r="IV395" s="317">
        <f t="shared" si="1440"/>
        <v>748.51339468136314</v>
      </c>
      <c r="IW395" s="149">
        <f t="shared" si="1441"/>
        <v>762.8484119910994</v>
      </c>
      <c r="IX395" s="149">
        <f t="shared" si="1442"/>
        <v>777.03475003645065</v>
      </c>
      <c r="IY395" s="149">
        <f t="shared" si="1443"/>
        <v>791.0766975591547</v>
      </c>
      <c r="IZ395" s="149">
        <f t="shared" si="1444"/>
        <v>804.97848200669523</v>
      </c>
      <c r="JA395" s="149">
        <f t="shared" si="1445"/>
        <v>818.74426279450495</v>
      </c>
      <c r="JB395" s="149">
        <f t="shared" si="1446"/>
        <v>832.37812574169436</v>
      </c>
      <c r="JC395" s="149">
        <f t="shared" si="1447"/>
        <v>845.88407854813397</v>
      </c>
      <c r="JD395" s="149">
        <f t="shared" si="1448"/>
        <v>859.2660471923399</v>
      </c>
      <c r="JE395" s="149">
        <f t="shared" si="1449"/>
        <v>872.52787314065733</v>
      </c>
      <c r="JF395" s="149">
        <f t="shared" si="1450"/>
        <v>885.67331126868885</v>
      </c>
      <c r="JG395" s="149">
        <f t="shared" si="1451"/>
        <v>898.70602840566642</v>
      </c>
      <c r="JH395" s="149">
        <f t="shared" si="1452"/>
        <v>911.62960242149836</v>
      </c>
      <c r="JI395" s="149">
        <f t="shared" si="1453"/>
        <v>924.44752178460385</v>
      </c>
      <c r="JJ395" s="149">
        <f t="shared" si="1454"/>
        <v>937.16318552629332</v>
      </c>
      <c r="JK395" s="149">
        <f t="shared" si="1455"/>
        <v>949.77990355444865</v>
      </c>
      <c r="JL395" s="149">
        <f t="shared" si="1456"/>
        <v>962.30089726564563</v>
      </c>
      <c r="JM395" s="149">
        <f t="shared" si="1457"/>
        <v>974.72930041059794</v>
      </c>
      <c r="JN395" s="149">
        <f t="shared" si="1458"/>
        <v>987.06816017304527</v>
      </c>
      <c r="JO395" s="149">
        <f t="shared" si="1459"/>
        <v>999.32043842687472</v>
      </c>
      <c r="JQ395" s="269">
        <v>388.84164891324946</v>
      </c>
      <c r="JR395" s="274">
        <v>39000</v>
      </c>
      <c r="JS395" s="115">
        <f t="shared" si="1277"/>
        <v>186.87512212454263</v>
      </c>
      <c r="JT395" s="115">
        <f t="shared" si="1278"/>
        <v>197.08523552904441</v>
      </c>
      <c r="JU395" s="115">
        <f t="shared" si="1279"/>
        <v>207.434457336409</v>
      </c>
      <c r="JV395" s="115">
        <f t="shared" si="1280"/>
        <v>217.92135553450086</v>
      </c>
      <c r="JW395" s="115">
        <f t="shared" si="1281"/>
        <v>228.54396210703374</v>
      </c>
      <c r="JX395" s="115">
        <f t="shared" si="1282"/>
        <v>239.29980807996034</v>
      </c>
      <c r="JY395" s="115">
        <f t="shared" si="1283"/>
        <v>250.18596621052387</v>
      </c>
      <c r="JZ395" s="115">
        <f t="shared" si="1284"/>
        <v>261.19909976285595</v>
      </c>
      <c r="KA395" s="115">
        <f t="shared" si="1285"/>
        <v>272.33551568617173</v>
      </c>
      <c r="KB395" s="115">
        <f t="shared" si="1286"/>
        <v>283.5912204795867</v>
      </c>
      <c r="KC395" s="115">
        <f t="shared" si="1287"/>
        <v>294.9619770837495</v>
      </c>
      <c r="KD395" s="115">
        <f t="shared" si="1288"/>
        <v>306.44336127022439</v>
      </c>
      <c r="KE395" s="115">
        <f t="shared" si="1289"/>
        <v>318.03081618719636</v>
      </c>
      <c r="KF395" s="115">
        <f t="shared" si="1290"/>
        <v>329.71970394528518</v>
      </c>
      <c r="KG395" s="115">
        <f t="shared" si="1291"/>
        <v>341.50535337104509</v>
      </c>
      <c r="KH395" s="115">
        <f t="shared" si="1292"/>
        <v>353.38310330106196</v>
      </c>
      <c r="KI395" s="115">
        <f t="shared" si="1293"/>
        <v>365.34834102246316</v>
      </c>
      <c r="KJ395" s="115">
        <f t="shared" si="1294"/>
        <v>377.39653567578159</v>
      </c>
      <c r="KK395" s="115">
        <f t="shared" si="1295"/>
        <v>389.52326661671475</v>
      </c>
      <c r="KL395" s="115">
        <f t="shared" si="1296"/>
        <v>401.72424688106514</v>
      </c>
      <c r="KM395" s="115">
        <f t="shared" si="1297"/>
        <v>413.99534201144979</v>
      </c>
      <c r="KN395" s="115">
        <f t="shared" si="1298"/>
        <v>426.33258458687988</v>
      </c>
      <c r="KO395" s="115">
        <f t="shared" si="1299"/>
        <v>438.73218485008653</v>
      </c>
      <c r="KP395" s="115">
        <f t="shared" si="1300"/>
        <v>451.19053785654967</v>
      </c>
      <c r="KQ395" s="115">
        <f t="shared" si="1301"/>
        <v>463.70422757789083</v>
      </c>
      <c r="KR395" s="115">
        <f t="shared" si="1302"/>
        <v>476.2700283850146</v>
      </c>
      <c r="KS395" s="115">
        <f t="shared" si="1303"/>
        <v>488.88490431715985</v>
      </c>
      <c r="KT395" s="115">
        <f t="shared" si="1304"/>
        <v>501.54600651549788</v>
      </c>
      <c r="KU395" s="115">
        <f t="shared" si="1305"/>
        <v>514.25066916711</v>
      </c>
      <c r="KV395" s="115">
        <f t="shared" si="1306"/>
        <v>526.99640426964731</v>
      </c>
      <c r="KW395" s="115">
        <f t="shared" si="1307"/>
        <v>539.78089549061906</v>
      </c>
      <c r="KX395" s="115">
        <f t="shared" si="1308"/>
        <v>552.6019913595926</v>
      </c>
      <c r="KY395" s="115">
        <f t="shared" si="1309"/>
        <v>565.45769799762661</v>
      </c>
      <c r="KZ395" s="115">
        <f t="shared" si="1310"/>
        <v>578.34617155669321</v>
      </c>
      <c r="LA395" s="115">
        <f t="shared" si="1311"/>
        <v>591.26571051310816</v>
      </c>
      <c r="LB395" s="115">
        <f t="shared" si="1312"/>
        <v>604.21474793321636</v>
      </c>
      <c r="LC395" s="115">
        <f t="shared" si="1313"/>
        <v>617.19184380686511</v>
      </c>
      <c r="LD395" s="115">
        <f t="shared" si="1314"/>
        <v>630.19567752437547</v>
      </c>
      <c r="LE395" s="115">
        <f t="shared" si="1315"/>
        <v>643.2250405556847</v>
      </c>
      <c r="LF395" s="115">
        <f t="shared" si="1316"/>
        <v>656.2788293758274</v>
      </c>
      <c r="LG395" s="360">
        <f t="shared" si="1317"/>
        <v>669.35603866870997</v>
      </c>
      <c r="LH395" s="115">
        <f t="shared" si="1318"/>
        <v>682.45575483097878</v>
      </c>
      <c r="LI395" s="115">
        <f t="shared" si="1319"/>
        <v>695.57714978941885</v>
      </c>
      <c r="LJ395" s="115">
        <f t="shared" si="1320"/>
        <v>708.71947513852206</v>
      </c>
      <c r="LK395" s="115">
        <f t="shared" si="1321"/>
        <v>721.88205659941514</v>
      </c>
      <c r="LL395" s="115">
        <f t="shared" si="1322"/>
        <v>735.06428879703003</v>
      </c>
      <c r="LM395" s="115">
        <f t="shared" si="1323"/>
        <v>748.2656303490611</v>
      </c>
      <c r="LN395" s="115">
        <f t="shared" si="1324"/>
        <v>761.48559925772497</v>
      </c>
      <c r="LO395" s="115">
        <f t="shared" si="1325"/>
        <v>774.72376859348367</v>
      </c>
      <c r="LP395" s="115">
        <f t="shared" si="1326"/>
        <v>787.97976245858138</v>
      </c>
      <c r="LQ395" s="115">
        <f t="shared" si="1327"/>
        <v>801.25325221739865</v>
      </c>
      <c r="LR395" s="115">
        <f t="shared" si="1328"/>
        <v>814.54395298012844</v>
      </c>
      <c r="LS395" s="115">
        <f t="shared" si="1329"/>
        <v>827.85162032607923</v>
      </c>
      <c r="LT395" s="115">
        <f t="shared" si="1330"/>
        <v>841.17604725293484</v>
      </c>
      <c r="LU395" s="115">
        <f t="shared" si="1331"/>
        <v>854.51706133850098</v>
      </c>
      <c r="LV395" s="115">
        <f t="shared" si="1332"/>
        <v>867.87452210180197</v>
      </c>
      <c r="LW395" s="115">
        <f t="shared" si="1333"/>
        <v>881.248318550828</v>
      </c>
      <c r="LX395" s="115">
        <f t="shared" si="1334"/>
        <v>894.63836690473136</v>
      </c>
      <c r="LY395" s="115">
        <f t="shared" si="1335"/>
        <v>908.04460847882649</v>
      </c>
      <c r="LZ395" s="115">
        <f t="shared" si="1336"/>
        <v>921.46700772132453</v>
      </c>
      <c r="MC395" s="269">
        <v>380</v>
      </c>
      <c r="MD395" s="352">
        <v>38000</v>
      </c>
      <c r="ME395" s="351">
        <f t="shared" si="1460"/>
        <v>3.718300277797007E-2</v>
      </c>
      <c r="MF395" s="351">
        <f t="shared" si="1460"/>
        <v>7.4333880553293291E-2</v>
      </c>
      <c r="MG395" s="351">
        <f t="shared" si="1460"/>
        <v>0.1114208010286406</v>
      </c>
      <c r="MH395" s="351">
        <f t="shared" si="1460"/>
        <v>0.14841251034935832</v>
      </c>
      <c r="MI395" s="351">
        <f t="shared" si="1460"/>
        <v>0.18527860522188089</v>
      </c>
      <c r="MJ395" s="351">
        <f t="shared" si="1460"/>
        <v>0.22198978537532008</v>
      </c>
      <c r="MK395" s="351">
        <f t="shared" si="1460"/>
        <v>0.25851808118845832</v>
      </c>
      <c r="ML395" s="351">
        <f t="shared" si="1460"/>
        <v>0.29483705235607194</v>
      </c>
      <c r="MM395" s="351">
        <f t="shared" si="1460"/>
        <v>0.33092195463626028</v>
      </c>
      <c r="MN395" s="351">
        <f t="shared" si="1460"/>
        <v>0.3667498729341252</v>
      </c>
      <c r="MO395" s="351">
        <f t="shared" si="1461"/>
        <v>0.40229982016355476</v>
      </c>
      <c r="MP395" s="351">
        <f t="shared" si="1461"/>
        <v>0.43755280242855926</v>
      </c>
      <c r="MQ395" s="351">
        <f t="shared" si="1461"/>
        <v>0.47249185202837851</v>
      </c>
      <c r="MR395" s="351">
        <f t="shared" si="1461"/>
        <v>0.50710203058423842</v>
      </c>
      <c r="MS395" s="351">
        <f t="shared" si="1461"/>
        <v>0.54137040519184798</v>
      </c>
      <c r="MT395" s="351">
        <f t="shared" si="1461"/>
        <v>0.57528600091891335</v>
      </c>
      <c r="MU395" s="351">
        <f t="shared" si="1461"/>
        <v>0.60883973320022122</v>
      </c>
      <c r="MV395" s="351">
        <f t="shared" si="1461"/>
        <v>0.64202432375236929</v>
      </c>
      <c r="MW395" s="351">
        <f t="shared" si="1461"/>
        <v>0.6748342035601359</v>
      </c>
      <c r="MX395" s="351">
        <f t="shared" si="1461"/>
        <v>0.7072654063049415</v>
      </c>
      <c r="MY395" s="351">
        <f t="shared" si="1462"/>
        <v>0.7393154553405934</v>
      </c>
      <c r="MZ395" s="351">
        <f t="shared" si="1462"/>
        <v>0.77098324700046783</v>
      </c>
      <c r="NA395" s="351">
        <f t="shared" si="1462"/>
        <v>0.80226893266678279</v>
      </c>
      <c r="NB395" s="351">
        <f t="shared" si="1462"/>
        <v>0.83317380166819677</v>
      </c>
      <c r="NC395" s="351">
        <f t="shared" si="1462"/>
        <v>0.86370016671253247</v>
      </c>
      <c r="ND395" s="351">
        <f t="shared" si="1462"/>
        <v>0.89385125322006576</v>
      </c>
      <c r="NE395" s="351">
        <f t="shared" si="1462"/>
        <v>0.9236310936079718</v>
      </c>
      <c r="NF395" s="351">
        <f t="shared" si="1462"/>
        <v>0.95304442729417405</v>
      </c>
      <c r="NG395" s="351">
        <f t="shared" si="1462"/>
        <v>0.98209660694123369</v>
      </c>
      <c r="NH395" s="351">
        <f t="shared" si="1462"/>
        <v>1.010793511249382</v>
      </c>
      <c r="NI395" s="351">
        <f t="shared" si="1463"/>
        <v>1.0391414644305867</v>
      </c>
      <c r="NJ395" s="351">
        <f t="shared" si="1463"/>
        <v>1.0671471623511946</v>
      </c>
      <c r="NK395" s="351">
        <f t="shared" si="1463"/>
        <v>1.094817605215828</v>
      </c>
      <c r="NL395" s="351">
        <f t="shared" si="1463"/>
        <v>1.1221600365767403</v>
      </c>
      <c r="NM395" s="351">
        <f t="shared" si="1463"/>
        <v>1.1491818883874398</v>
      </c>
      <c r="NN395" s="351">
        <f t="shared" si="1463"/>
        <v>1.1758907317733047</v>
      </c>
      <c r="NO395" s="351">
        <f t="shared" si="1463"/>
        <v>1.2022942331624462</v>
      </c>
      <c r="NP395" s="351">
        <f t="shared" si="1463"/>
        <v>1.2284001154037136</v>
      </c>
      <c r="NQ395" s="351">
        <f t="shared" si="1463"/>
        <v>1.2542161234933293</v>
      </c>
      <c r="NR395" s="351">
        <f t="shared" si="1463"/>
        <v>1.2797499945345288</v>
      </c>
      <c r="NS395" s="351">
        <f t="shared" si="1464"/>
        <v>1.3050094315638978</v>
      </c>
      <c r="NT395" s="351">
        <f t="shared" si="1464"/>
        <v>1.330002080892239</v>
      </c>
      <c r="NU395" s="351">
        <f t="shared" si="1464"/>
        <v>1.3547355126251717</v>
      </c>
      <c r="NV395" s="351">
        <f t="shared" si="1464"/>
        <v>1.3792172040482822</v>
      </c>
      <c r="NW395" s="351">
        <f t="shared" si="1464"/>
        <v>1.4034545255825637</v>
      </c>
      <c r="NX395" s="351">
        <f t="shared" si="1464"/>
        <v>1.4274547290372797</v>
      </c>
      <c r="NY395" s="351">
        <f t="shared" si="1464"/>
        <v>1.4512249379088333</v>
      </c>
      <c r="NZ395" s="351">
        <f t="shared" si="1464"/>
        <v>1.4747721394952038</v>
      </c>
      <c r="OA395" s="351">
        <f t="shared" si="1464"/>
        <v>1.4981031786157732</v>
      </c>
      <c r="OB395" s="351">
        <f t="shared" si="1464"/>
        <v>1.5212247527456264</v>
      </c>
      <c r="OC395" s="351">
        <f t="shared" si="1465"/>
        <v>1.5441434083916266</v>
      </c>
      <c r="OD395" s="351">
        <f t="shared" si="1465"/>
        <v>1.5668655385545747</v>
      </c>
      <c r="OE395" s="351">
        <f t="shared" si="1465"/>
        <v>1.5893973811375044</v>
      </c>
      <c r="OF395" s="351">
        <f t="shared" si="1465"/>
        <v>1.6117450181747801</v>
      </c>
      <c r="OG395" s="351">
        <f t="shared" si="1465"/>
        <v>1.6339143757699957</v>
      </c>
      <c r="OH395" s="351">
        <f t="shared" si="1465"/>
        <v>1.6559112246428658</v>
      </c>
      <c r="OI395" s="351">
        <f t="shared" si="1465"/>
        <v>1.6777411811964424</v>
      </c>
      <c r="OJ395" s="351">
        <f t="shared" si="1465"/>
        <v>1.6994097090259885</v>
      </c>
      <c r="OK395" s="351">
        <f t="shared" si="1465"/>
        <v>1.7209221207999859</v>
      </c>
      <c r="OL395" s="351">
        <f t="shared" si="1465"/>
        <v>1.7422835804518859</v>
      </c>
    </row>
    <row r="396" spans="55:402">
      <c r="BC396"/>
      <c r="BD396"/>
      <c r="BH396" s="173"/>
      <c r="BI396" s="182">
        <f t="shared" ref="BI396:BM411" si="1468">BI395</f>
        <v>0.22336100866053796</v>
      </c>
      <c r="BJ396" s="91">
        <f t="shared" si="1468"/>
        <v>0</v>
      </c>
      <c r="BK396" s="170">
        <f t="shared" si="1468"/>
        <v>0</v>
      </c>
      <c r="BL396" s="170">
        <f t="shared" si="1468"/>
        <v>216.64999771199948</v>
      </c>
      <c r="BM396" s="116">
        <f t="shared" si="1468"/>
        <v>0</v>
      </c>
      <c r="BN396" s="116"/>
      <c r="BO396" s="109"/>
      <c r="BP396" s="210">
        <v>39000</v>
      </c>
      <c r="BQ396" s="211">
        <v>11.8872</v>
      </c>
      <c r="BR396" s="285">
        <v>390</v>
      </c>
      <c r="BS396" s="115"/>
      <c r="BT396" s="105"/>
      <c r="BU396" s="201"/>
      <c r="BV396" s="205">
        <f t="shared" ref="BV396:BV422" si="1469">BV395</f>
        <v>-56.500002288000502</v>
      </c>
      <c r="BW396" s="208">
        <f t="shared" si="1466"/>
        <v>216.64999771199948</v>
      </c>
      <c r="BX396" s="94"/>
      <c r="BY396" s="196">
        <f t="shared" si="1338"/>
        <v>573.56933718429855</v>
      </c>
      <c r="BZ396" s="128"/>
      <c r="CA396" s="228">
        <f t="shared" si="1399"/>
        <v>0.14114617980408289</v>
      </c>
      <c r="CB396" s="165">
        <f t="shared" si="1196"/>
        <v>0.18772800433911035</v>
      </c>
      <c r="CC396" s="200">
        <f t="shared" si="1467"/>
        <v>0.75186533996876448</v>
      </c>
      <c r="CD396" s="279"/>
      <c r="CH396" s="269">
        <v>398.73073594324734</v>
      </c>
      <c r="CI396" s="274">
        <v>40000</v>
      </c>
      <c r="CJ396" s="72">
        <f t="shared" si="1217"/>
        <v>4.3531123028556253E-2</v>
      </c>
      <c r="CK396" s="72">
        <f t="shared" si="1218"/>
        <v>8.7007974467560381E-2</v>
      </c>
      <c r="CL396" s="72">
        <f t="shared" si="1219"/>
        <v>0.1303769624552355</v>
      </c>
      <c r="CM396" s="72">
        <f t="shared" si="1220"/>
        <v>0.17358583215720688</v>
      </c>
      <c r="CN396" s="72">
        <f t="shared" si="1221"/>
        <v>0.21658427962450433</v>
      </c>
      <c r="CO396" s="72">
        <f t="shared" si="1222"/>
        <v>0.25932450388414779</v>
      </c>
      <c r="CP396" s="72">
        <f t="shared" si="1223"/>
        <v>0.30176168262436603</v>
      </c>
      <c r="CQ396" s="72">
        <f t="shared" si="1224"/>
        <v>0.34385436117850349</v>
      </c>
      <c r="CR396" s="72">
        <f t="shared" si="1225"/>
        <v>0.38556474911480509</v>
      </c>
      <c r="CS396" s="72">
        <f t="shared" si="1226"/>
        <v>0.42685892323351188</v>
      </c>
      <c r="CT396" s="72">
        <f t="shared" si="1227"/>
        <v>0.46770693983513645</v>
      </c>
      <c r="CU396" s="72">
        <f t="shared" si="1228"/>
        <v>0.50808286251997592</v>
      </c>
      <c r="CV396" s="72">
        <f t="shared" si="1229"/>
        <v>0.54796471436575422</v>
      </c>
      <c r="CW396" s="72">
        <f t="shared" si="1230"/>
        <v>0.5873343650620465</v>
      </c>
      <c r="CX396" s="72">
        <f t="shared" si="1231"/>
        <v>0.6261773644893659</v>
      </c>
      <c r="CY396" s="72">
        <f t="shared" si="1232"/>
        <v>0.66448273441154881</v>
      </c>
      <c r="CZ396" s="72">
        <f t="shared" si="1233"/>
        <v>0.7022427295342939</v>
      </c>
      <c r="DA396" s="72">
        <f t="shared" si="1234"/>
        <v>0.73945257831906475</v>
      </c>
      <c r="DB396" s="72">
        <f t="shared" si="1235"/>
        <v>0.77611021277702996</v>
      </c>
      <c r="DC396" s="72">
        <f t="shared" si="1236"/>
        <v>0.81221599513637111</v>
      </c>
      <c r="DD396" s="72">
        <f t="shared" si="1237"/>
        <v>0.84777244788941464</v>
      </c>
      <c r="DE396" s="72">
        <f t="shared" si="1238"/>
        <v>0.88278399237145422</v>
      </c>
      <c r="DF396" s="72">
        <f t="shared" si="1239"/>
        <v>0.9172566997619841</v>
      </c>
      <c r="DG396" s="72">
        <f t="shared" si="1240"/>
        <v>0.95119805727182161</v>
      </c>
      <c r="DH396" s="72">
        <f t="shared" si="1241"/>
        <v>0.98461675130620352</v>
      </c>
      <c r="DI396" s="72">
        <f t="shared" si="1242"/>
        <v>1.0175224685808719</v>
      </c>
      <c r="DJ396" s="72">
        <f t="shared" si="1243"/>
        <v>1.0499257155102903</v>
      </c>
      <c r="DK396" s="72">
        <f t="shared" si="1244"/>
        <v>1.081837655672951</v>
      </c>
      <c r="DL396" s="72">
        <f t="shared" si="1245"/>
        <v>1.1132699647717152</v>
      </c>
      <c r="DM396" s="72">
        <f t="shared" si="1246"/>
        <v>1.1442347022300265</v>
      </c>
      <c r="DN396" s="72">
        <f t="shared" si="1247"/>
        <v>1.174744198378848</v>
      </c>
      <c r="DO396" s="72">
        <f t="shared" si="1248"/>
        <v>1.2048109560777243</v>
      </c>
      <c r="DP396" s="72">
        <f t="shared" si="1249"/>
        <v>1.2344475655604688</v>
      </c>
      <c r="DQ396" s="72">
        <f t="shared" si="1250"/>
        <v>1.26366663128805</v>
      </c>
      <c r="DR396" s="72">
        <f t="shared" si="1251"/>
        <v>1.2924807096168938</v>
      </c>
      <c r="DS396" s="72">
        <f t="shared" si="1252"/>
        <v>1.3209022561399777</v>
      </c>
      <c r="DT396" s="72">
        <f t="shared" si="1253"/>
        <v>1.3489435816235029</v>
      </c>
      <c r="DU396" s="72">
        <f t="shared" si="1254"/>
        <v>1.3766168155368717</v>
      </c>
      <c r="DV396" s="72">
        <f t="shared" si="1255"/>
        <v>1.4039338762539366</v>
      </c>
      <c r="DW396" s="72">
        <f t="shared" si="1256"/>
        <v>1.4309064470850228</v>
      </c>
      <c r="DX396" s="72">
        <f t="shared" si="1257"/>
        <v>1.4575459573796627</v>
      </c>
      <c r="DY396" s="72">
        <f t="shared" si="1258"/>
        <v>1.483863568017485</v>
      </c>
      <c r="DZ396" s="72">
        <f t="shared" si="1259"/>
        <v>1.5098701606778964</v>
      </c>
      <c r="EA396" s="72">
        <f t="shared" si="1260"/>
        <v>1.5355763303474645</v>
      </c>
      <c r="EB396" s="72">
        <f t="shared" si="1261"/>
        <v>1.5609923805868509</v>
      </c>
      <c r="EC396" s="72">
        <f t="shared" si="1262"/>
        <v>1.5861283211365362</v>
      </c>
      <c r="ED396" s="72">
        <f t="shared" si="1263"/>
        <v>1.6109938674925868</v>
      </c>
      <c r="EE396" s="72">
        <f t="shared" si="1264"/>
        <v>1.6355984421304772</v>
      </c>
      <c r="EF396" s="72">
        <f t="shared" si="1265"/>
        <v>1.6599511770968154</v>
      </c>
      <c r="EG396" s="72">
        <f t="shared" si="1266"/>
        <v>1.6840609177260055</v>
      </c>
      <c r="EH396" s="72">
        <f t="shared" si="1267"/>
        <v>1.7079362272718768</v>
      </c>
      <c r="EI396" s="72">
        <f t="shared" si="1268"/>
        <v>1.7315853922733946</v>
      </c>
      <c r="EJ396" s="72">
        <f t="shared" si="1269"/>
        <v>1.755016428499123</v>
      </c>
      <c r="EK396" s="72">
        <f t="shared" si="1270"/>
        <v>1.7782370873375692</v>
      </c>
      <c r="EL396" s="72">
        <f t="shared" si="1271"/>
        <v>1.8012548625201343</v>
      </c>
      <c r="EM396" s="72">
        <f t="shared" si="1272"/>
        <v>1.8240769970804591</v>
      </c>
      <c r="EN396" s="72">
        <f t="shared" si="1273"/>
        <v>1.8467104904688654</v>
      </c>
      <c r="EO396" s="72">
        <f t="shared" si="1274"/>
        <v>1.8691621057534287</v>
      </c>
      <c r="EP396" s="72">
        <f t="shared" si="1275"/>
        <v>1.8914383768504361</v>
      </c>
      <c r="EQ396" s="72">
        <f t="shared" si="1276"/>
        <v>1.9135456157365778</v>
      </c>
      <c r="ET396" s="269">
        <v>398.73073594324734</v>
      </c>
      <c r="EU396" s="274">
        <v>40000</v>
      </c>
      <c r="EV396" s="149">
        <f t="shared" si="1339"/>
        <v>216.7321062703956</v>
      </c>
      <c r="EW396" s="149">
        <f t="shared" si="1340"/>
        <v>216.97802260415094</v>
      </c>
      <c r="EX396" s="149">
        <f t="shared" si="1341"/>
        <v>217.38652764507233</v>
      </c>
      <c r="EY396" s="149">
        <f t="shared" si="1342"/>
        <v>217.95561904018805</v>
      </c>
      <c r="EZ396" s="149">
        <f t="shared" si="1343"/>
        <v>218.68255383585358</v>
      </c>
      <c r="FA396" s="149">
        <f t="shared" si="1344"/>
        <v>219.56390544420475</v>
      </c>
      <c r="FB396" s="149">
        <f t="shared" si="1345"/>
        <v>220.59563237096586</v>
      </c>
      <c r="FC396" s="149">
        <f t="shared" si="1346"/>
        <v>221.77315581221973</v>
      </c>
      <c r="FD396" s="149">
        <f t="shared" si="1347"/>
        <v>223.09144305965174</v>
      </c>
      <c r="FE396" s="149">
        <f t="shared" si="1348"/>
        <v>224.54509368172953</v>
      </c>
      <c r="FF396" s="149">
        <f t="shared" si="1349"/>
        <v>226.1284256473254</v>
      </c>
      <c r="FG396" s="149">
        <f t="shared" si="1350"/>
        <v>227.83555889130156</v>
      </c>
      <c r="FH396" s="149">
        <f t="shared" si="1351"/>
        <v>229.66049424506824</v>
      </c>
      <c r="FI396" s="149">
        <f t="shared" si="1352"/>
        <v>231.59718612521331</v>
      </c>
      <c r="FJ396" s="149">
        <f t="shared" si="1353"/>
        <v>233.63960785021945</v>
      </c>
      <c r="FK396" s="149">
        <f t="shared" si="1354"/>
        <v>235.78180890661631</v>
      </c>
      <c r="FL396" s="149">
        <f t="shared" si="1355"/>
        <v>238.01796388812934</v>
      </c>
      <c r="FM396" s="149">
        <f t="shared" si="1356"/>
        <v>240.3424131699872</v>
      </c>
      <c r="FN396" s="149">
        <f t="shared" si="1357"/>
        <v>242.74969564915244</v>
      </c>
      <c r="FO396" s="149">
        <f t="shared" si="1358"/>
        <v>245.23457408011305</v>
      </c>
      <c r="FP396" s="149">
        <f t="shared" si="1359"/>
        <v>247.79205367005378</v>
      </c>
      <c r="FQ396" s="149">
        <f t="shared" si="1360"/>
        <v>250.41739467491325</v>
      </c>
      <c r="FR396" s="149">
        <f t="shared" si="1361"/>
        <v>253.10611976867295</v>
      </c>
      <c r="FS396" s="149">
        <f t="shared" si="1362"/>
        <v>255.85401695232568</v>
      </c>
      <c r="FT396" s="149">
        <f t="shared" si="1363"/>
        <v>258.65713873583388</v>
      </c>
      <c r="FU396" s="149">
        <f t="shared" si="1364"/>
        <v>261.5117982745416</v>
      </c>
      <c r="FV396" s="149">
        <f t="shared" si="1365"/>
        <v>264.41456307809756</v>
      </c>
      <c r="FW396" s="149">
        <f t="shared" si="1366"/>
        <v>267.36224684077706</v>
      </c>
      <c r="FX396" s="149">
        <f t="shared" si="1367"/>
        <v>270.35189987153746</v>
      </c>
      <c r="FY396" s="149">
        <f t="shared" si="1368"/>
        <v>273.38079853348563</v>
      </c>
      <c r="FZ396" s="149">
        <f t="shared" si="1369"/>
        <v>276.44643403780134</v>
      </c>
      <c r="GA396" s="149">
        <f t="shared" si="1370"/>
        <v>279.54650087797472</v>
      </c>
      <c r="GB396" s="149">
        <f t="shared" si="1371"/>
        <v>282.67888513716082</v>
      </c>
      <c r="GC396" s="149">
        <f t="shared" si="1372"/>
        <v>285.84165285476763</v>
      </c>
      <c r="GD396" s="149">
        <f t="shared" si="1373"/>
        <v>289.033038598004</v>
      </c>
      <c r="GE396" s="149">
        <f t="shared" si="1374"/>
        <v>292.25143434963206</v>
      </c>
      <c r="GF396" s="149">
        <f t="shared" si="1375"/>
        <v>295.49537879418057</v>
      </c>
      <c r="GG396" s="149">
        <f t="shared" si="1376"/>
        <v>298.76354706077547</v>
      </c>
      <c r="GH396" s="149">
        <f t="shared" si="1377"/>
        <v>302.05474096100698</v>
      </c>
      <c r="GI396" s="149">
        <f t="shared" si="1378"/>
        <v>305.36787974427625</v>
      </c>
      <c r="GJ396" s="317">
        <f t="shared" si="1379"/>
        <v>308.70199138032706</v>
      </c>
      <c r="GK396" s="149">
        <f t="shared" si="1380"/>
        <v>312.05620436868577</v>
      </c>
      <c r="GL396" s="149">
        <f t="shared" si="1381"/>
        <v>315.42974006703605</v>
      </c>
      <c r="GM396" s="149">
        <f t="shared" si="1382"/>
        <v>318.82190552477317</v>
      </c>
      <c r="GN396" s="149">
        <f t="shared" si="1383"/>
        <v>322.23208680376791</v>
      </c>
      <c r="GO396" s="149">
        <f t="shared" si="1384"/>
        <v>325.65974276542499</v>
      </c>
      <c r="GP396" s="149">
        <f t="shared" si="1385"/>
        <v>329.10439930119696</v>
      </c>
      <c r="GQ396" s="149">
        <f t="shared" si="1386"/>
        <v>332.56564398260741</v>
      </c>
      <c r="GR396" s="149">
        <f t="shared" si="1387"/>
        <v>336.04312110636414</v>
      </c>
      <c r="GS396" s="149">
        <f t="shared" si="1388"/>
        <v>339.53652711016235</v>
      </c>
      <c r="GT396" s="149">
        <f t="shared" si="1389"/>
        <v>343.0456063351707</v>
      </c>
      <c r="GU396" s="149">
        <f t="shared" si="1390"/>
        <v>346.5701471118673</v>
      </c>
      <c r="GV396" s="149">
        <f t="shared" si="1391"/>
        <v>350.10997814675108</v>
      </c>
      <c r="GW396" s="149">
        <f t="shared" si="1392"/>
        <v>353.66496518846856</v>
      </c>
      <c r="GX396" s="149">
        <f t="shared" si="1393"/>
        <v>357.23500795297991</v>
      </c>
      <c r="GY396" s="149">
        <f t="shared" si="1394"/>
        <v>360.82003728852493</v>
      </c>
      <c r="GZ396" s="149">
        <f t="shared" si="1395"/>
        <v>364.42001256231185</v>
      </c>
      <c r="HA396" s="149">
        <f t="shared" si="1396"/>
        <v>368.03491925199171</v>
      </c>
      <c r="HB396" s="149">
        <f t="shared" si="1397"/>
        <v>371.66476672611901</v>
      </c>
      <c r="HC396" s="149">
        <f t="shared" si="1398"/>
        <v>375.30958619888264</v>
      </c>
      <c r="HF396" s="269">
        <v>388.84164891324946</v>
      </c>
      <c r="HG396" s="274">
        <v>39000</v>
      </c>
      <c r="HH396" s="149">
        <f t="shared" si="1400"/>
        <v>23.075928491347675</v>
      </c>
      <c r="HI396" s="149">
        <f t="shared" si="1401"/>
        <v>46.127849518306014</v>
      </c>
      <c r="HJ396" s="149">
        <f t="shared" si="1402"/>
        <v>69.132012151776877</v>
      </c>
      <c r="HK396" s="149">
        <f t="shared" si="1403"/>
        <v>92.065171337424104</v>
      </c>
      <c r="HL396" s="149">
        <f t="shared" si="1404"/>
        <v>114.90482322957423</v>
      </c>
      <c r="HM396" s="149">
        <f t="shared" si="1405"/>
        <v>137.62942044953232</v>
      </c>
      <c r="HN396" s="149">
        <f t="shared" si="1406"/>
        <v>160.21856222637564</v>
      </c>
      <c r="HO396" s="149">
        <f t="shared" si="1407"/>
        <v>182.65315561312818</v>
      </c>
      <c r="HP396" s="149">
        <f t="shared" si="1408"/>
        <v>204.91554531381379</v>
      </c>
      <c r="HQ396" s="149">
        <f t="shared" si="1409"/>
        <v>226.98961101314509</v>
      </c>
      <c r="HR396" s="149">
        <f t="shared" si="1410"/>
        <v>248.86083238064839</v>
      </c>
      <c r="HS396" s="149">
        <f t="shared" si="1411"/>
        <v>270.51632305469354</v>
      </c>
      <c r="HT396" s="149">
        <f t="shared" si="1412"/>
        <v>291.94483584764504</v>
      </c>
      <c r="HU396" s="149">
        <f t="shared" si="1413"/>
        <v>313.13674212346899</v>
      </c>
      <c r="HV396" s="149">
        <f t="shared" si="1414"/>
        <v>334.0839887764314</v>
      </c>
      <c r="HW396" s="149">
        <f t="shared" si="1415"/>
        <v>354.78003649467593</v>
      </c>
      <c r="HX396" s="149">
        <f t="shared" si="1416"/>
        <v>375.21978304998208</v>
      </c>
      <c r="HY396" s="149">
        <f t="shared" si="1417"/>
        <v>395.39947524794178</v>
      </c>
      <c r="HZ396" s="149">
        <f t="shared" si="1418"/>
        <v>415.31661293802239</v>
      </c>
      <c r="IA396" s="149">
        <f t="shared" si="1419"/>
        <v>434.9698481580993</v>
      </c>
      <c r="IB396" s="149">
        <f t="shared" si="1420"/>
        <v>454.35888210730877</v>
      </c>
      <c r="IC396" s="149">
        <f t="shared" si="1421"/>
        <v>473.48436223499715</v>
      </c>
      <c r="ID396" s="149">
        <f t="shared" si="1422"/>
        <v>492.34778132600792</v>
      </c>
      <c r="IE396" s="149">
        <f t="shared" si="1423"/>
        <v>510.9513800726325</v>
      </c>
      <c r="IF396" s="149">
        <f t="shared" si="1424"/>
        <v>529.29805426394068</v>
      </c>
      <c r="IG396" s="149">
        <f t="shared" si="1425"/>
        <v>547.39126740222798</v>
      </c>
      <c r="IH396" s="149">
        <f t="shared" si="1426"/>
        <v>565.23496927790075</v>
      </c>
      <c r="II396" s="149">
        <f t="shared" si="1427"/>
        <v>582.83352079936265</v>
      </c>
      <c r="IJ396" s="149">
        <f t="shared" si="1428"/>
        <v>600.19162518158305</v>
      </c>
      <c r="IK396" s="149">
        <f t="shared" si="1429"/>
        <v>617.31426544343526</v>
      </c>
      <c r="IL396" s="149">
        <f t="shared" si="1430"/>
        <v>634.20664804513478</v>
      </c>
      <c r="IM396" s="149">
        <f t="shared" si="1431"/>
        <v>650.87415240912856</v>
      </c>
      <c r="IN396" s="149">
        <f t="shared" si="1432"/>
        <v>667.32228600579083</v>
      </c>
      <c r="IO396" s="149">
        <f t="shared" si="1433"/>
        <v>683.55664464491224</v>
      </c>
      <c r="IP396" s="149">
        <f t="shared" si="1434"/>
        <v>699.58287759131952</v>
      </c>
      <c r="IQ396" s="149">
        <f t="shared" si="1435"/>
        <v>715.40665711410043</v>
      </c>
      <c r="IR396" s="149">
        <f t="shared" si="1436"/>
        <v>731.03365208101013</v>
      </c>
      <c r="IS396" s="149">
        <f t="shared" si="1437"/>
        <v>746.46950521963299</v>
      </c>
      <c r="IT396" s="149">
        <f t="shared" si="1438"/>
        <v>761.71981368282979</v>
      </c>
      <c r="IU396" s="149">
        <f t="shared" si="1439"/>
        <v>776.79011257584023</v>
      </c>
      <c r="IV396" s="317">
        <f t="shared" si="1440"/>
        <v>791.68586112475657</v>
      </c>
      <c r="IW396" s="149">
        <f t="shared" si="1441"/>
        <v>806.41243118977661</v>
      </c>
      <c r="IX396" s="149">
        <f t="shared" si="1442"/>
        <v>820.97509785073134</v>
      </c>
      <c r="IY396" s="149">
        <f t="shared" si="1443"/>
        <v>835.37903181623278</v>
      </c>
      <c r="IZ396" s="149">
        <f t="shared" si="1444"/>
        <v>849.62929343092719</v>
      </c>
      <c r="JA396" s="149">
        <f t="shared" si="1445"/>
        <v>863.73082807737353</v>
      </c>
      <c r="JB396" s="149">
        <f t="shared" si="1446"/>
        <v>877.68846278984017</v>
      </c>
      <c r="JC396" s="149">
        <f t="shared" si="1447"/>
        <v>891.50690391663738</v>
      </c>
      <c r="JD396" s="149">
        <f t="shared" si="1448"/>
        <v>905.19073568546992</v>
      </c>
      <c r="JE396" s="149">
        <f t="shared" si="1449"/>
        <v>918.74441954263636</v>
      </c>
      <c r="JF396" s="149">
        <f t="shared" si="1450"/>
        <v>932.17229415182089</v>
      </c>
      <c r="JG396" s="149">
        <f t="shared" si="1451"/>
        <v>945.47857595171081</v>
      </c>
      <c r="JH396" s="149">
        <f t="shared" si="1452"/>
        <v>958.66736018382903</v>
      </c>
      <c r="JI396" s="149">
        <f t="shared" si="1453"/>
        <v>971.74262231290527</v>
      </c>
      <c r="JJ396" s="149">
        <f t="shared" si="1454"/>
        <v>984.7082197718662</v>
      </c>
      <c r="JK396" s="149">
        <f t="shared" si="1455"/>
        <v>997.5678939722261</v>
      </c>
      <c r="JL396" s="149">
        <f t="shared" si="1456"/>
        <v>1010.3252725284124</v>
      </c>
      <c r="JM396" s="149">
        <f t="shared" si="1457"/>
        <v>1022.9838716513896</v>
      </c>
      <c r="JN396" s="149">
        <f t="shared" si="1458"/>
        <v>1035.54709867304</v>
      </c>
      <c r="JO396" s="149">
        <f t="shared" si="1459"/>
        <v>1048.0182546680767</v>
      </c>
      <c r="JQ396" s="269">
        <v>398.73073594324734</v>
      </c>
      <c r="JR396" s="274">
        <v>40000</v>
      </c>
      <c r="JS396" s="115">
        <f t="shared" si="1277"/>
        <v>192.82054783634405</v>
      </c>
      <c r="JT396" s="115">
        <f t="shared" si="1278"/>
        <v>203.06646417009935</v>
      </c>
      <c r="JU396" s="115">
        <f t="shared" si="1279"/>
        <v>213.47496921102075</v>
      </c>
      <c r="JV396" s="115">
        <f t="shared" si="1280"/>
        <v>224.04406060613647</v>
      </c>
      <c r="JW396" s="115">
        <f t="shared" si="1281"/>
        <v>234.770995401802</v>
      </c>
      <c r="JX396" s="115">
        <f t="shared" si="1282"/>
        <v>245.65234701015316</v>
      </c>
      <c r="JY396" s="115">
        <f t="shared" si="1283"/>
        <v>256.68407393691427</v>
      </c>
      <c r="JZ396" s="115">
        <f t="shared" si="1284"/>
        <v>267.86159737816814</v>
      </c>
      <c r="KA396" s="115">
        <f t="shared" si="1285"/>
        <v>279.17988462560015</v>
      </c>
      <c r="KB396" s="115">
        <f t="shared" si="1286"/>
        <v>290.63353524767797</v>
      </c>
      <c r="KC396" s="115">
        <f t="shared" si="1287"/>
        <v>302.21686721327382</v>
      </c>
      <c r="KD396" s="115">
        <f t="shared" si="1288"/>
        <v>313.92400045724997</v>
      </c>
      <c r="KE396" s="115">
        <f t="shared" si="1289"/>
        <v>325.74893581101662</v>
      </c>
      <c r="KF396" s="115">
        <f t="shared" si="1290"/>
        <v>337.6856276911617</v>
      </c>
      <c r="KG396" s="115">
        <f t="shared" si="1291"/>
        <v>349.72804941616789</v>
      </c>
      <c r="KH396" s="115">
        <f t="shared" si="1292"/>
        <v>361.87025047256475</v>
      </c>
      <c r="KI396" s="115">
        <f t="shared" si="1293"/>
        <v>374.10640545407773</v>
      </c>
      <c r="KJ396" s="115">
        <f t="shared" si="1294"/>
        <v>386.43085473593561</v>
      </c>
      <c r="KK396" s="115">
        <f t="shared" si="1295"/>
        <v>398.83813721510086</v>
      </c>
      <c r="KL396" s="115">
        <f t="shared" si="1296"/>
        <v>411.32301564606144</v>
      </c>
      <c r="KM396" s="115">
        <f t="shared" si="1297"/>
        <v>423.88049523600216</v>
      </c>
      <c r="KN396" s="115">
        <f t="shared" si="1298"/>
        <v>436.50583624086164</v>
      </c>
      <c r="KO396" s="115">
        <f t="shared" si="1299"/>
        <v>449.19456133462137</v>
      </c>
      <c r="KP396" s="115">
        <f t="shared" si="1300"/>
        <v>461.94245851827407</v>
      </c>
      <c r="KQ396" s="115">
        <f t="shared" si="1301"/>
        <v>474.7455803017823</v>
      </c>
      <c r="KR396" s="115">
        <f t="shared" si="1302"/>
        <v>487.60023984049002</v>
      </c>
      <c r="KS396" s="115">
        <f t="shared" si="1303"/>
        <v>500.50300464404597</v>
      </c>
      <c r="KT396" s="115">
        <f t="shared" si="1304"/>
        <v>513.45068840672548</v>
      </c>
      <c r="KU396" s="115">
        <f t="shared" si="1305"/>
        <v>526.44034143748581</v>
      </c>
      <c r="KV396" s="115">
        <f t="shared" si="1306"/>
        <v>539.46924009943405</v>
      </c>
      <c r="KW396" s="115">
        <f t="shared" si="1307"/>
        <v>552.5348756037497</v>
      </c>
      <c r="KX396" s="115">
        <f t="shared" si="1308"/>
        <v>565.63494244392314</v>
      </c>
      <c r="KY396" s="115">
        <f t="shared" si="1309"/>
        <v>578.76732670310923</v>
      </c>
      <c r="KZ396" s="115">
        <f t="shared" si="1310"/>
        <v>591.93009442071605</v>
      </c>
      <c r="LA396" s="115">
        <f t="shared" si="1311"/>
        <v>605.12148016395236</v>
      </c>
      <c r="LB396" s="115">
        <f t="shared" si="1312"/>
        <v>618.33987591558048</v>
      </c>
      <c r="LC396" s="115">
        <f t="shared" si="1313"/>
        <v>631.58382036012904</v>
      </c>
      <c r="LD396" s="115">
        <f t="shared" si="1314"/>
        <v>644.85198862672382</v>
      </c>
      <c r="LE396" s="115">
        <f t="shared" si="1315"/>
        <v>658.14318252695534</v>
      </c>
      <c r="LF396" s="115">
        <f t="shared" si="1316"/>
        <v>671.45632131022467</v>
      </c>
      <c r="LG396" s="360">
        <f t="shared" si="1317"/>
        <v>684.79043294627547</v>
      </c>
      <c r="LH396" s="115">
        <f t="shared" si="1318"/>
        <v>698.14464593463413</v>
      </c>
      <c r="LI396" s="115">
        <f t="shared" si="1319"/>
        <v>711.51818163298447</v>
      </c>
      <c r="LJ396" s="115">
        <f t="shared" si="1320"/>
        <v>724.91034709072164</v>
      </c>
      <c r="LK396" s="115">
        <f t="shared" si="1321"/>
        <v>738.32052836971638</v>
      </c>
      <c r="LL396" s="115">
        <f t="shared" si="1322"/>
        <v>751.74818433137341</v>
      </c>
      <c r="LM396" s="115">
        <f t="shared" si="1323"/>
        <v>765.19284086714538</v>
      </c>
      <c r="LN396" s="115">
        <f t="shared" si="1324"/>
        <v>778.65408554855583</v>
      </c>
      <c r="LO396" s="115">
        <f t="shared" si="1325"/>
        <v>792.13156267231261</v>
      </c>
      <c r="LP396" s="115">
        <f t="shared" si="1326"/>
        <v>805.62496867611071</v>
      </c>
      <c r="LQ396" s="115">
        <f t="shared" si="1327"/>
        <v>819.13404790111917</v>
      </c>
      <c r="LR396" s="115">
        <f t="shared" si="1328"/>
        <v>832.65858867781571</v>
      </c>
      <c r="LS396" s="115">
        <f t="shared" si="1329"/>
        <v>846.19841971269943</v>
      </c>
      <c r="LT396" s="115">
        <f t="shared" si="1330"/>
        <v>859.75340675441703</v>
      </c>
      <c r="LU396" s="115">
        <f t="shared" si="1331"/>
        <v>873.32344951892833</v>
      </c>
      <c r="LV396" s="115">
        <f t="shared" si="1332"/>
        <v>886.90847885447329</v>
      </c>
      <c r="LW396" s="115">
        <f t="shared" si="1333"/>
        <v>900.50845412826027</v>
      </c>
      <c r="LX396" s="115">
        <f t="shared" si="1334"/>
        <v>914.12336081794012</v>
      </c>
      <c r="LY396" s="115">
        <f t="shared" si="1335"/>
        <v>927.75320829206748</v>
      </c>
      <c r="LZ396" s="115">
        <f t="shared" si="1336"/>
        <v>941.39802776483111</v>
      </c>
      <c r="MC396" s="269">
        <v>390</v>
      </c>
      <c r="MD396" s="352">
        <v>39000</v>
      </c>
      <c r="ME396" s="351">
        <f t="shared" si="1460"/>
        <v>4.0232151538346528E-2</v>
      </c>
      <c r="MF396" s="351">
        <f t="shared" si="1460"/>
        <v>8.0422446821776794E-2</v>
      </c>
      <c r="MG396" s="351">
        <f t="shared" si="1460"/>
        <v>0.1205294768565417</v>
      </c>
      <c r="MH396" s="351">
        <f t="shared" si="1460"/>
        <v>0.16051271462554115</v>
      </c>
      <c r="MI396" s="351">
        <f t="shared" si="1460"/>
        <v>0.20033292538553743</v>
      </c>
      <c r="MJ396" s="351">
        <f t="shared" si="1460"/>
        <v>0.23995254196322111</v>
      </c>
      <c r="MK396" s="351">
        <f t="shared" si="1460"/>
        <v>0.27933599625967176</v>
      </c>
      <c r="ML396" s="351">
        <f t="shared" si="1460"/>
        <v>0.31845000032565951</v>
      </c>
      <c r="MM396" s="351">
        <f t="shared" si="1460"/>
        <v>0.35726377271100634</v>
      </c>
      <c r="MN396" s="351">
        <f t="shared" si="1460"/>
        <v>0.39574920815582071</v>
      </c>
      <c r="MO396" s="351">
        <f t="shared" si="1461"/>
        <v>0.43388099092313359</v>
      </c>
      <c r="MP396" s="351">
        <f t="shared" si="1461"/>
        <v>0.47163665404897964</v>
      </c>
      <c r="MQ396" s="351">
        <f t="shared" si="1461"/>
        <v>0.50899658841741346</v>
      </c>
      <c r="MR396" s="351">
        <f t="shared" si="1461"/>
        <v>0.54594400680601984</v>
      </c>
      <c r="MS396" s="351">
        <f t="shared" si="1461"/>
        <v>0.58246486887963467</v>
      </c>
      <c r="MT396" s="351">
        <f t="shared" si="1461"/>
        <v>0.6185477735548448</v>
      </c>
      <c r="MU396" s="351">
        <f t="shared" si="1461"/>
        <v>0.65418382525810814</v>
      </c>
      <c r="MV396" s="351">
        <f t="shared" si="1461"/>
        <v>0.68936648041367066</v>
      </c>
      <c r="MW396" s="351">
        <f t="shared" si="1461"/>
        <v>0.72409138008814689</v>
      </c>
      <c r="MX396" s="351">
        <f t="shared" si="1461"/>
        <v>0.75835617415220258</v>
      </c>
      <c r="MY396" s="351">
        <f t="shared" si="1462"/>
        <v>0.79216034165598148</v>
      </c>
      <c r="MZ396" s="351">
        <f t="shared" si="1462"/>
        <v>0.8255050114069431</v>
      </c>
      <c r="NA396" s="351">
        <f t="shared" si="1462"/>
        <v>0.85839278602825198</v>
      </c>
      <c r="NB396" s="351">
        <f t="shared" si="1462"/>
        <v>0.89082757209605556</v>
      </c>
      <c r="NC396" s="351">
        <f t="shared" si="1462"/>
        <v>0.92281441832701616</v>
      </c>
      <c r="ND396" s="351">
        <f t="shared" si="1462"/>
        <v>0.95435936322785142</v>
      </c>
      <c r="NE396" s="351">
        <f t="shared" si="1462"/>
        <v>0.98546929313322096</v>
      </c>
      <c r="NF396" s="351">
        <f t="shared" si="1462"/>
        <v>1.0161518111490109</v>
      </c>
      <c r="NG396" s="351">
        <f t="shared" si="1462"/>
        <v>1.046415117181779</v>
      </c>
      <c r="NH396" s="351">
        <f t="shared" si="1462"/>
        <v>1.0762678989673409</v>
      </c>
      <c r="NI396" s="351">
        <f t="shared" si="1463"/>
        <v>1.1057192338044255</v>
      </c>
      <c r="NJ396" s="351">
        <f t="shared" si="1463"/>
        <v>1.1347785005459428</v>
      </c>
      <c r="NK396" s="351">
        <f t="shared" si="1463"/>
        <v>1.1634553012923139</v>
      </c>
      <c r="NL396" s="351">
        <f t="shared" si="1463"/>
        <v>1.1917593921609388</v>
      </c>
      <c r="NM396" s="351">
        <f t="shared" si="1463"/>
        <v>1.2197006224663827</v>
      </c>
      <c r="NN396" s="351">
        <f t="shared" si="1463"/>
        <v>1.247288881630412</v>
      </c>
      <c r="NO396" s="351">
        <f t="shared" si="1463"/>
        <v>1.2745340531446774</v>
      </c>
      <c r="NP396" s="351">
        <f t="shared" si="1463"/>
        <v>1.3014459749262683</v>
      </c>
      <c r="NQ396" s="351">
        <f t="shared" si="1463"/>
        <v>1.3280344054341855</v>
      </c>
      <c r="NR396" s="351">
        <f t="shared" si="1463"/>
        <v>1.3543089949493641</v>
      </c>
      <c r="NS396" s="351">
        <f t="shared" si="1464"/>
        <v>1.3802792614598454</v>
      </c>
      <c r="NT396" s="351">
        <f t="shared" si="1464"/>
        <v>1.4059545706339969</v>
      </c>
      <c r="NU396" s="351">
        <f t="shared" si="1464"/>
        <v>1.4313441194066772</v>
      </c>
      <c r="NV396" s="351">
        <f t="shared" si="1464"/>
        <v>1.4564569227448256</v>
      </c>
      <c r="NW396" s="351">
        <f t="shared" si="1464"/>
        <v>1.4813018031992973</v>
      </c>
      <c r="NX396" s="351">
        <f t="shared" si="1464"/>
        <v>1.5058873828881838</v>
      </c>
      <c r="NY396" s="351">
        <f t="shared" si="1464"/>
        <v>1.5302220775930748</v>
      </c>
      <c r="NZ396" s="351">
        <f t="shared" si="1464"/>
        <v>1.5543140926834091</v>
      </c>
      <c r="OA396" s="351">
        <f t="shared" si="1464"/>
        <v>1.578171420615212</v>
      </c>
      <c r="OB396" s="351">
        <f t="shared" si="1464"/>
        <v>1.6018018397790093</v>
      </c>
      <c r="OC396" s="351">
        <f t="shared" si="1465"/>
        <v>1.6252129144977228</v>
      </c>
      <c r="OD396" s="351">
        <f t="shared" si="1465"/>
        <v>1.6484119959988566</v>
      </c>
      <c r="OE396" s="351">
        <f t="shared" si="1465"/>
        <v>1.6714062242064927</v>
      </c>
      <c r="OF396" s="351">
        <f t="shared" si="1465"/>
        <v>1.6942025302176609</v>
      </c>
      <c r="OG396" s="351">
        <f t="shared" si="1465"/>
        <v>1.7168076393446763</v>
      </c>
      <c r="OH396" s="351">
        <f t="shared" si="1465"/>
        <v>1.73922807462019</v>
      </c>
      <c r="OI396" s="351">
        <f t="shared" si="1465"/>
        <v>1.7614701606752314</v>
      </c>
      <c r="OJ396" s="351">
        <f t="shared" si="1465"/>
        <v>1.7835400279124156</v>
      </c>
      <c r="OK396" s="351">
        <f t="shared" si="1465"/>
        <v>1.8054436169071211</v>
      </c>
      <c r="OL396" s="351">
        <f t="shared" si="1465"/>
        <v>1.8271866829787116</v>
      </c>
    </row>
    <row r="397" spans="55:402">
      <c r="BC397"/>
      <c r="BD397"/>
      <c r="BH397" s="173"/>
      <c r="BI397" s="182">
        <f t="shared" si="1468"/>
        <v>0.22336100866053796</v>
      </c>
      <c r="BJ397" s="91">
        <f t="shared" si="1468"/>
        <v>0</v>
      </c>
      <c r="BK397" s="170">
        <f t="shared" si="1468"/>
        <v>0</v>
      </c>
      <c r="BL397" s="170">
        <f t="shared" si="1468"/>
        <v>216.64999771199948</v>
      </c>
      <c r="BM397" s="116">
        <f t="shared" si="1468"/>
        <v>0</v>
      </c>
      <c r="BN397" s="116"/>
      <c r="BO397" s="109"/>
      <c r="BP397" s="210">
        <v>40000</v>
      </c>
      <c r="BQ397" s="211">
        <v>12.191999999999998</v>
      </c>
      <c r="BR397" s="285">
        <v>400</v>
      </c>
      <c r="BS397" s="115"/>
      <c r="BT397" s="105"/>
      <c r="BU397" s="201"/>
      <c r="BV397" s="205">
        <f t="shared" si="1469"/>
        <v>-56.500002288000502</v>
      </c>
      <c r="BW397" s="208">
        <f t="shared" si="1466"/>
        <v>216.64999771199948</v>
      </c>
      <c r="BX397" s="94"/>
      <c r="BY397" s="196">
        <f t="shared" si="1338"/>
        <v>573.56933718429855</v>
      </c>
      <c r="BZ397" s="128"/>
      <c r="CA397" s="228">
        <f t="shared" si="1399"/>
        <v>0.12055518742520659</v>
      </c>
      <c r="CB397" s="165">
        <f t="shared" si="1196"/>
        <v>0.16034146145134837</v>
      </c>
      <c r="CC397" s="200">
        <f t="shared" si="1467"/>
        <v>0.75186533996876448</v>
      </c>
      <c r="CD397" s="279"/>
      <c r="CH397" s="269">
        <v>408.61198975492368</v>
      </c>
      <c r="CI397" s="274">
        <v>41000</v>
      </c>
      <c r="CJ397" s="72">
        <f t="shared" si="1217"/>
        <v>4.7100327313813063E-2</v>
      </c>
      <c r="CK397" s="72">
        <f t="shared" si="1218"/>
        <v>9.4130563941218034E-2</v>
      </c>
      <c r="CL397" s="72">
        <f t="shared" si="1219"/>
        <v>0.14102164755812341</v>
      </c>
      <c r="CM397" s="72">
        <f t="shared" si="1220"/>
        <v>0.1877065327106662</v>
      </c>
      <c r="CN397" s="72">
        <f t="shared" si="1221"/>
        <v>0.23412110256402863</v>
      </c>
      <c r="CO397" s="72">
        <f t="shared" si="1222"/>
        <v>0.28020497253762905</v>
      </c>
      <c r="CP397" s="72">
        <f t="shared" si="1223"/>
        <v>0.32590216197182076</v>
      </c>
      <c r="CQ397" s="72">
        <f t="shared" si="1224"/>
        <v>0.37116161860029362</v>
      </c>
      <c r="CR397" s="72">
        <f t="shared" si="1225"/>
        <v>0.41593758947547771</v>
      </c>
      <c r="CS397" s="72">
        <f t="shared" si="1226"/>
        <v>0.46018984031082849</v>
      </c>
      <c r="CT397" s="72">
        <f t="shared" si="1227"/>
        <v>0.5038837323251627</v>
      </c>
      <c r="CU397" s="72">
        <f t="shared" si="1228"/>
        <v>0.54699017119208093</v>
      </c>
      <c r="CV397" s="72">
        <f t="shared" si="1229"/>
        <v>0.58948544643503231</v>
      </c>
      <c r="CW397" s="72">
        <f t="shared" si="1230"/>
        <v>0.63135098160166014</v>
      </c>
      <c r="CX397" s="72">
        <f t="shared" si="1231"/>
        <v>0.67257301599297137</v>
      </c>
      <c r="CY397" s="72">
        <f t="shared" si="1232"/>
        <v>0.71314223790748332</v>
      </c>
      <c r="CZ397" s="72">
        <f t="shared" si="1233"/>
        <v>0.75305338762449681</v>
      </c>
      <c r="DA397" s="72">
        <f t="shared" si="1234"/>
        <v>0.79230484602642526</v>
      </c>
      <c r="DB397" s="72">
        <f t="shared" si="1235"/>
        <v>0.83089822214229991</v>
      </c>
      <c r="DC397" s="72">
        <f t="shared" si="1236"/>
        <v>0.86883795022313925</v>
      </c>
      <c r="DD397" s="72">
        <f t="shared" si="1237"/>
        <v>0.90613090441155519</v>
      </c>
      <c r="DE397" s="72">
        <f t="shared" si="1238"/>
        <v>0.9427860367616222</v>
      </c>
      <c r="DF397" s="72">
        <f t="shared" si="1239"/>
        <v>0.97881404236623304</v>
      </c>
      <c r="DG397" s="72">
        <f t="shared" si="1240"/>
        <v>1.0142270536845019</v>
      </c>
      <c r="DH397" s="72">
        <f t="shared" si="1241"/>
        <v>1.0490383648265631</v>
      </c>
      <c r="DI397" s="72">
        <f t="shared" si="1242"/>
        <v>1.0832621855237967</v>
      </c>
      <c r="DJ397" s="72">
        <f t="shared" si="1243"/>
        <v>1.1169134237534903</v>
      </c>
      <c r="DK397" s="72">
        <f t="shared" si="1244"/>
        <v>1.1500074954580439</v>
      </c>
      <c r="DL397" s="72">
        <f t="shared" si="1245"/>
        <v>1.1825601594584447</v>
      </c>
      <c r="DM397" s="72">
        <f t="shared" si="1246"/>
        <v>1.2145873754718592</v>
      </c>
      <c r="DN397" s="72">
        <f t="shared" si="1247"/>
        <v>1.2461051830685188</v>
      </c>
      <c r="DO397" s="72">
        <f t="shared" si="1248"/>
        <v>1.2771295994144776</v>
      </c>
      <c r="DP397" s="72">
        <f t="shared" si="1249"/>
        <v>1.3076765337192124</v>
      </c>
      <c r="DQ397" s="72">
        <f t="shared" si="1250"/>
        <v>1.3377617164205688</v>
      </c>
      <c r="DR397" s="72">
        <f t="shared" si="1251"/>
        <v>1.3674006412788007</v>
      </c>
      <c r="DS397" s="72">
        <f t="shared" si="1252"/>
        <v>1.3966085187040023</v>
      </c>
      <c r="DT397" s="72">
        <f t="shared" si="1253"/>
        <v>1.4254002387988016</v>
      </c>
      <c r="DU397" s="72">
        <f t="shared" si="1254"/>
        <v>1.4537903427537888</v>
      </c>
      <c r="DV397" s="72">
        <f t="shared" si="1255"/>
        <v>1.4817930013829932</v>
      </c>
      <c r="DW397" s="72">
        <f t="shared" si="1256"/>
        <v>1.509421999727574</v>
      </c>
      <c r="DX397" s="72">
        <f t="shared" si="1257"/>
        <v>1.5366907267862122</v>
      </c>
      <c r="DY397" s="72">
        <f t="shared" si="1258"/>
        <v>1.5636121695498306</v>
      </c>
      <c r="DZ397" s="72">
        <f t="shared" si="1259"/>
        <v>1.5901989106257581</v>
      </c>
      <c r="EA397" s="72">
        <f t="shared" si="1260"/>
        <v>1.6164631288327911</v>
      </c>
      <c r="EB397" s="72">
        <f t="shared" si="1261"/>
        <v>1.642416602234239</v>
      </c>
      <c r="EC397" s="72">
        <f t="shared" si="1262"/>
        <v>1.6680707131516141</v>
      </c>
      <c r="ED397" s="72">
        <f t="shared" si="1263"/>
        <v>1.6934364547680498</v>
      </c>
      <c r="EE397" s="72">
        <f t="shared" si="1264"/>
        <v>1.718524438988593</v>
      </c>
      <c r="EF397" s="72">
        <f t="shared" si="1265"/>
        <v>1.7433449052750516</v>
      </c>
      <c r="EG397" s="72">
        <f t="shared" si="1266"/>
        <v>1.7679077302168928</v>
      </c>
      <c r="EH397" s="72">
        <f t="shared" si="1267"/>
        <v>1.7922224376375953</v>
      </c>
      <c r="EI397" s="72">
        <f t="shared" si="1268"/>
        <v>1.8162982090685011</v>
      </c>
      <c r="EJ397" s="72">
        <f t="shared" si="1269"/>
        <v>1.8401438944502169</v>
      </c>
      <c r="EK397" s="72">
        <f t="shared" si="1270"/>
        <v>1.8637680229456968</v>
      </c>
      <c r="EL397" s="72">
        <f t="shared" si="1271"/>
        <v>1.887178813769633</v>
      </c>
      <c r="EM397" s="72">
        <f t="shared" si="1272"/>
        <v>1.9103841869562805</v>
      </c>
      <c r="EN397" s="72">
        <f t="shared" si="1273"/>
        <v>1.9333917740027393</v>
      </c>
      <c r="EO397" s="72">
        <f t="shared" si="1274"/>
        <v>1.9562089283372837</v>
      </c>
      <c r="EP397" s="72">
        <f t="shared" si="1275"/>
        <v>1.9788427355730365</v>
      </c>
      <c r="EQ397" s="72">
        <f t="shared" si="1276"/>
        <v>2.0013000235162157</v>
      </c>
      <c r="ET397" s="269">
        <v>408.61198975492368</v>
      </c>
      <c r="EU397" s="274">
        <v>41000</v>
      </c>
      <c r="EV397" s="149">
        <f t="shared" si="1339"/>
        <v>216.74612275228117</v>
      </c>
      <c r="EW397" s="149">
        <f t="shared" si="1340"/>
        <v>217.03392590567663</v>
      </c>
      <c r="EX397" s="149">
        <f t="shared" si="1341"/>
        <v>217.51170596601585</v>
      </c>
      <c r="EY397" s="149">
        <f t="shared" si="1342"/>
        <v>218.17667575503305</v>
      </c>
      <c r="EZ397" s="149">
        <f t="shared" si="1343"/>
        <v>219.02503157346615</v>
      </c>
      <c r="FA397" s="149">
        <f t="shared" si="1344"/>
        <v>220.05204511415755</v>
      </c>
      <c r="FB397" s="149">
        <f t="shared" si="1345"/>
        <v>221.25217312037546</v>
      </c>
      <c r="FC397" s="149">
        <f t="shared" si="1346"/>
        <v>222.61917948775587</v>
      </c>
      <c r="FD397" s="149">
        <f t="shared" si="1347"/>
        <v>224.14626434724741</v>
      </c>
      <c r="FE397" s="149">
        <f t="shared" si="1348"/>
        <v>225.82619489489085</v>
      </c>
      <c r="FF397" s="149">
        <f t="shared" si="1349"/>
        <v>227.65143328018024</v>
      </c>
      <c r="FG397" s="149">
        <f t="shared" si="1350"/>
        <v>229.61425763409389</v>
      </c>
      <c r="FH397" s="149">
        <f t="shared" si="1351"/>
        <v>231.70687321022547</v>
      </c>
      <c r="FI397" s="149">
        <f t="shared" si="1352"/>
        <v>233.92151153473145</v>
      </c>
      <c r="FJ397" s="149">
        <f t="shared" si="1353"/>
        <v>236.25051633661076</v>
      </c>
      <c r="FK397" s="149">
        <f t="shared" si="1354"/>
        <v>238.68641580423869</v>
      </c>
      <c r="FL397" s="149">
        <f t="shared" si="1355"/>
        <v>241.22198135436892</v>
      </c>
      <c r="FM397" s="149">
        <f t="shared" si="1356"/>
        <v>243.85027359311377</v>
      </c>
      <c r="FN397" s="149">
        <f t="shared" si="1357"/>
        <v>246.56467649745773</v>
      </c>
      <c r="FO397" s="149">
        <f t="shared" si="1358"/>
        <v>249.35892106436509</v>
      </c>
      <c r="FP397" s="149">
        <f t="shared" si="1359"/>
        <v>252.22709978251032</v>
      </c>
      <c r="FQ397" s="149">
        <f t="shared" si="1360"/>
        <v>255.16367330177641</v>
      </c>
      <c r="FR397" s="149">
        <f t="shared" si="1361"/>
        <v>258.1634706302624</v>
      </c>
      <c r="FS397" s="149">
        <f t="shared" si="1362"/>
        <v>261.22168409800503</v>
      </c>
      <c r="FT397" s="149">
        <f t="shared" si="1363"/>
        <v>264.33386020816232</v>
      </c>
      <c r="FU397" s="149">
        <f t="shared" si="1364"/>
        <v>267.49588736386784</v>
      </c>
      <c r="FV397" s="149">
        <f t="shared" si="1365"/>
        <v>270.70398132279036</v>
      </c>
      <c r="FW397" s="149">
        <f t="shared" si="1366"/>
        <v>273.954669099103</v>
      </c>
      <c r="FX397" s="149">
        <f t="shared" si="1367"/>
        <v>277.2447719089634</v>
      </c>
      <c r="FY397" s="149">
        <f t="shared" si="1368"/>
        <v>280.57138764370546</v>
      </c>
      <c r="FZ397" s="149">
        <f t="shared" si="1369"/>
        <v>283.93187325606698</v>
      </c>
      <c r="GA397" s="149">
        <f t="shared" si="1370"/>
        <v>287.32382735927251</v>
      </c>
      <c r="GB397" s="149">
        <f t="shared" si="1371"/>
        <v>290.74507326616771</v>
      </c>
      <c r="GC397" s="149">
        <f t="shared" si="1372"/>
        <v>294.19364263493094</v>
      </c>
      <c r="GD397" s="149">
        <f t="shared" si="1373"/>
        <v>297.66775983802592</v>
      </c>
      <c r="GE397" s="149">
        <f t="shared" si="1374"/>
        <v>301.16582713064719</v>
      </c>
      <c r="GF397" s="149">
        <f t="shared" si="1375"/>
        <v>304.68641066272681</v>
      </c>
      <c r="GG397" s="149">
        <f t="shared" si="1376"/>
        <v>308.22822735330419</v>
      </c>
      <c r="GH397" s="149">
        <f t="shared" si="1377"/>
        <v>311.79013262664245</v>
      </c>
      <c r="GI397" s="149">
        <f t="shared" si="1378"/>
        <v>315.37110899484873</v>
      </c>
      <c r="GJ397" s="317">
        <f t="shared" si="1379"/>
        <v>318.9702554610468</v>
      </c>
      <c r="GK397" s="149">
        <f t="shared" si="1380"/>
        <v>322.58677770961907</v>
      </c>
      <c r="GL397" s="149">
        <f t="shared" si="1381"/>
        <v>326.21997904499841</v>
      </c>
      <c r="GM397" s="149">
        <f t="shared" si="1382"/>
        <v>329.86925203744448</v>
      </c>
      <c r="GN397" s="149">
        <f t="shared" si="1383"/>
        <v>333.53407083272612</v>
      </c>
      <c r="GO397" s="149">
        <f t="shared" si="1384"/>
        <v>337.21398408227782</v>
      </c>
      <c r="GP397" s="149">
        <f t="shared" si="1385"/>
        <v>340.90860845092601</v>
      </c>
      <c r="GQ397" s="149">
        <f t="shared" si="1386"/>
        <v>344.61762266044491</v>
      </c>
      <c r="GR397" s="149">
        <f t="shared" si="1387"/>
        <v>348.34076202880925</v>
      </c>
      <c r="GS397" s="149">
        <f t="shared" si="1388"/>
        <v>352.07781346692417</v>
      </c>
      <c r="GT397" s="149">
        <f t="shared" si="1389"/>
        <v>355.82861089671127</v>
      </c>
      <c r="GU397" s="149">
        <f t="shared" si="1390"/>
        <v>359.59303105662627</v>
      </c>
      <c r="GV397" s="149">
        <f t="shared" si="1391"/>
        <v>363.37098966290313</v>
      </c>
      <c r="GW397" s="149">
        <f t="shared" si="1392"/>
        <v>367.16243789703373</v>
      </c>
      <c r="GX397" s="149">
        <f t="shared" si="1393"/>
        <v>370.96735919214018</v>
      </c>
      <c r="GY397" s="149">
        <f t="shared" si="1394"/>
        <v>374.78576629296407</v>
      </c>
      <c r="GZ397" s="149">
        <f t="shared" si="1395"/>
        <v>378.61769856617923</v>
      </c>
      <c r="HA397" s="149">
        <f t="shared" si="1396"/>
        <v>382.46321953958756</v>
      </c>
      <c r="HB397" s="149">
        <f t="shared" si="1397"/>
        <v>386.32241465052113</v>
      </c>
      <c r="HC397" s="149">
        <f t="shared" si="1398"/>
        <v>390.19538918539854</v>
      </c>
      <c r="HF397" s="269">
        <v>398.73073594324734</v>
      </c>
      <c r="HG397" s="274">
        <v>40000</v>
      </c>
      <c r="HH397" s="149">
        <f t="shared" si="1400"/>
        <v>24.968117382377166</v>
      </c>
      <c r="HI397" s="149">
        <f t="shared" si="1401"/>
        <v>49.905106245106978</v>
      </c>
      <c r="HJ397" s="149">
        <f t="shared" si="1402"/>
        <v>74.780227939551608</v>
      </c>
      <c r="HK397" s="149">
        <f t="shared" si="1403"/>
        <v>99.563510694994051</v>
      </c>
      <c r="HL397" s="149">
        <f t="shared" si="1404"/>
        <v>124.22610170876573</v>
      </c>
      <c r="HM397" s="149">
        <f t="shared" si="1405"/>
        <v>148.74058380847771</v>
      </c>
      <c r="HN397" s="149">
        <f t="shared" si="1406"/>
        <v>173.08124829047628</v>
      </c>
      <c r="HO397" s="149">
        <f t="shared" si="1407"/>
        <v>197.22431802908466</v>
      </c>
      <c r="HP397" s="149">
        <f t="shared" si="1408"/>
        <v>221.14811759140912</v>
      </c>
      <c r="HQ397" s="149">
        <f t="shared" si="1409"/>
        <v>244.83318967024877</v>
      </c>
      <c r="HR397" s="149">
        <f t="shared" si="1410"/>
        <v>268.2623594777358</v>
      </c>
      <c r="HS397" s="149">
        <f t="shared" si="1411"/>
        <v>291.42075069028368</v>
      </c>
      <c r="HT397" s="149">
        <f t="shared" si="1412"/>
        <v>314.2957580191491</v>
      </c>
      <c r="HU397" s="149">
        <f t="shared" si="1413"/>
        <v>336.87698247419883</v>
      </c>
      <c r="HV397" s="149">
        <f t="shared" si="1414"/>
        <v>359.15613590997651</v>
      </c>
      <c r="HW397" s="149">
        <f t="shared" si="1415"/>
        <v>381.12692154684237</v>
      </c>
      <c r="HX397" s="149">
        <f t="shared" si="1416"/>
        <v>402.78489692147758</v>
      </c>
      <c r="HY397" s="149">
        <f t="shared" si="1417"/>
        <v>424.1273252256866</v>
      </c>
      <c r="HZ397" s="149">
        <f t="shared" si="1418"/>
        <v>445.15302032448596</v>
      </c>
      <c r="IA397" s="149">
        <f t="shared" si="1419"/>
        <v>465.86218998085383</v>
      </c>
      <c r="IB397" s="149">
        <f t="shared" si="1420"/>
        <v>486.25628101904181</v>
      </c>
      <c r="IC397" s="149">
        <f t="shared" si="1421"/>
        <v>506.33782938140388</v>
      </c>
      <c r="ID397" s="149">
        <f t="shared" si="1422"/>
        <v>526.11031731033836</v>
      </c>
      <c r="IE397" s="149">
        <f t="shared" si="1423"/>
        <v>545.57803924039115</v>
      </c>
      <c r="IF397" s="149">
        <f t="shared" si="1424"/>
        <v>564.74597742725643</v>
      </c>
      <c r="IG397" s="149">
        <f t="shared" si="1425"/>
        <v>583.61968787406192</v>
      </c>
      <c r="IH397" s="149">
        <f t="shared" si="1426"/>
        <v>602.20519673798765</v>
      </c>
      <c r="II397" s="149">
        <f t="shared" si="1427"/>
        <v>620.50890710534986</v>
      </c>
      <c r="IJ397" s="149">
        <f t="shared" si="1428"/>
        <v>638.53751580130006</v>
      </c>
      <c r="IK397" s="149">
        <f t="shared" si="1429"/>
        <v>656.29793974134952</v>
      </c>
      <c r="IL397" s="149">
        <f t="shared" si="1430"/>
        <v>673.79725122525599</v>
      </c>
      <c r="IM397" s="149">
        <f t="shared" si="1431"/>
        <v>691.04262150988131</v>
      </c>
      <c r="IN397" s="149">
        <f t="shared" si="1432"/>
        <v>708.04127196728894</v>
      </c>
      <c r="IO397" s="149">
        <f t="shared" si="1433"/>
        <v>724.80043212980218</v>
      </c>
      <c r="IP397" s="149">
        <f t="shared" si="1434"/>
        <v>741.32730393845361</v>
      </c>
      <c r="IQ397" s="149">
        <f t="shared" si="1435"/>
        <v>757.6290315394516</v>
      </c>
      <c r="IR397" s="149">
        <f t="shared" si="1436"/>
        <v>773.71267601080626</v>
      </c>
      <c r="IS397" s="149">
        <f t="shared" si="1437"/>
        <v>789.58519444424326</v>
      </c>
      <c r="IT397" s="149">
        <f t="shared" si="1438"/>
        <v>805.25342285355339</v>
      </c>
      <c r="IU397" s="149">
        <f t="shared" si="1439"/>
        <v>820.72406242729608</v>
      </c>
      <c r="IV397" s="317">
        <f t="shared" si="1440"/>
        <v>836.00366868990704</v>
      </c>
      <c r="IW397" s="149">
        <f t="shared" si="1441"/>
        <v>851.09864317971721</v>
      </c>
      <c r="IX397" s="149">
        <f t="shared" si="1442"/>
        <v>866.01522729437136</v>
      </c>
      <c r="IY397" s="149">
        <f t="shared" si="1443"/>
        <v>880.75949799329271</v>
      </c>
      <c r="IZ397" s="149">
        <f t="shared" si="1444"/>
        <v>895.33736508294032</v>
      </c>
      <c r="JA397" s="149">
        <f t="shared" si="1445"/>
        <v>909.75456984352729</v>
      </c>
      <c r="JB397" s="149">
        <f t="shared" si="1446"/>
        <v>924.01668478569263</v>
      </c>
      <c r="JC397" s="149">
        <f t="shared" si="1447"/>
        <v>938.12911435244905</v>
      </c>
      <c r="JD397" s="149">
        <f t="shared" si="1448"/>
        <v>952.09709640571657</v>
      </c>
      <c r="JE397" s="149">
        <f t="shared" si="1449"/>
        <v>965.92570435808648</v>
      </c>
      <c r="JF397" s="149">
        <f t="shared" si="1450"/>
        <v>979.61984982938179</v>
      </c>
      <c r="JG397" s="149">
        <f t="shared" si="1451"/>
        <v>993.18428572426456</v>
      </c>
      <c r="JH397" s="149">
        <f t="shared" si="1452"/>
        <v>1006.6236096417969</v>
      </c>
      <c r="JI397" s="149">
        <f t="shared" si="1453"/>
        <v>1019.9422675407473</v>
      </c>
      <c r="JJ397" s="149">
        <f t="shared" si="1454"/>
        <v>1033.1445575956682</v>
      </c>
      <c r="JK397" s="149">
        <f t="shared" si="1455"/>
        <v>1046.2346341885645</v>
      </c>
      <c r="JL397" s="149">
        <f t="shared" si="1456"/>
        <v>1059.216511989518</v>
      </c>
      <c r="JM397" s="149">
        <f t="shared" si="1457"/>
        <v>1072.0940700870019</v>
      </c>
      <c r="JN397" s="149">
        <f t="shared" si="1458"/>
        <v>1084.8710561350501</v>
      </c>
      <c r="JO397" s="149">
        <f t="shared" si="1459"/>
        <v>1097.5510904899493</v>
      </c>
      <c r="JQ397" s="269">
        <v>408.61198975492368</v>
      </c>
      <c r="JR397" s="274">
        <v>41000</v>
      </c>
      <c r="JS397" s="115">
        <f t="shared" si="1277"/>
        <v>198.76331660523539</v>
      </c>
      <c r="JT397" s="115">
        <f t="shared" si="1278"/>
        <v>209.05111975863085</v>
      </c>
      <c r="JU397" s="115">
        <f t="shared" si="1279"/>
        <v>219.52889981897007</v>
      </c>
      <c r="JV397" s="115">
        <f t="shared" si="1280"/>
        <v>230.19386960798727</v>
      </c>
      <c r="JW397" s="115">
        <f t="shared" si="1281"/>
        <v>241.04222542642037</v>
      </c>
      <c r="JX397" s="115">
        <f t="shared" si="1282"/>
        <v>252.06923896711177</v>
      </c>
      <c r="JY397" s="115">
        <f t="shared" si="1283"/>
        <v>263.26936697332968</v>
      </c>
      <c r="JZ397" s="115">
        <f t="shared" si="1284"/>
        <v>274.63637334071007</v>
      </c>
      <c r="KA397" s="115">
        <f t="shared" si="1285"/>
        <v>286.1634582002016</v>
      </c>
      <c r="KB397" s="115">
        <f t="shared" si="1286"/>
        <v>297.8433887478451</v>
      </c>
      <c r="KC397" s="115">
        <f t="shared" si="1287"/>
        <v>309.66862713313446</v>
      </c>
      <c r="KD397" s="115">
        <f t="shared" si="1288"/>
        <v>321.63145148704814</v>
      </c>
      <c r="KE397" s="115">
        <f t="shared" si="1289"/>
        <v>333.72406706317969</v>
      </c>
      <c r="KF397" s="115">
        <f t="shared" si="1290"/>
        <v>345.93870538768567</v>
      </c>
      <c r="KG397" s="115">
        <f t="shared" si="1291"/>
        <v>358.26771018956498</v>
      </c>
      <c r="KH397" s="115">
        <f t="shared" si="1292"/>
        <v>370.70360965719294</v>
      </c>
      <c r="KI397" s="115">
        <f t="shared" si="1293"/>
        <v>383.23917520732311</v>
      </c>
      <c r="KJ397" s="115">
        <f t="shared" si="1294"/>
        <v>395.86746744606796</v>
      </c>
      <c r="KK397" s="115">
        <f t="shared" si="1295"/>
        <v>408.58187035041192</v>
      </c>
      <c r="KL397" s="115">
        <f t="shared" si="1296"/>
        <v>421.37611491731934</v>
      </c>
      <c r="KM397" s="115">
        <f t="shared" si="1297"/>
        <v>434.24429363546454</v>
      </c>
      <c r="KN397" s="115">
        <f t="shared" si="1298"/>
        <v>447.18086715473066</v>
      </c>
      <c r="KO397" s="115">
        <f t="shared" si="1299"/>
        <v>460.18066448321662</v>
      </c>
      <c r="KP397" s="115">
        <f t="shared" si="1300"/>
        <v>473.23887795095925</v>
      </c>
      <c r="KQ397" s="115">
        <f t="shared" si="1301"/>
        <v>486.35105406111654</v>
      </c>
      <c r="KR397" s="115">
        <f t="shared" si="1302"/>
        <v>499.51308121682206</v>
      </c>
      <c r="KS397" s="115">
        <f t="shared" si="1303"/>
        <v>512.72117517574452</v>
      </c>
      <c r="KT397" s="115">
        <f t="shared" si="1304"/>
        <v>525.97186295205711</v>
      </c>
      <c r="KU397" s="115">
        <f t="shared" si="1305"/>
        <v>539.26196576191751</v>
      </c>
      <c r="KV397" s="115">
        <f t="shared" si="1306"/>
        <v>552.58858149665957</v>
      </c>
      <c r="KW397" s="115">
        <f t="shared" si="1307"/>
        <v>565.94906710902114</v>
      </c>
      <c r="KX397" s="115">
        <f t="shared" si="1308"/>
        <v>579.34102121222668</v>
      </c>
      <c r="KY397" s="115">
        <f t="shared" si="1309"/>
        <v>592.76226711912182</v>
      </c>
      <c r="KZ397" s="115">
        <f t="shared" si="1310"/>
        <v>606.2108364878851</v>
      </c>
      <c r="LA397" s="115">
        <f t="shared" si="1311"/>
        <v>619.68495369098014</v>
      </c>
      <c r="LB397" s="115">
        <f t="shared" si="1312"/>
        <v>633.18302098360141</v>
      </c>
      <c r="LC397" s="115">
        <f t="shared" si="1313"/>
        <v>646.70360451568104</v>
      </c>
      <c r="LD397" s="115">
        <f t="shared" si="1314"/>
        <v>660.24542120625836</v>
      </c>
      <c r="LE397" s="115">
        <f t="shared" si="1315"/>
        <v>673.80732647959667</v>
      </c>
      <c r="LF397" s="115">
        <f t="shared" si="1316"/>
        <v>687.38830284780283</v>
      </c>
      <c r="LG397" s="360">
        <f t="shared" si="1317"/>
        <v>700.98744931400097</v>
      </c>
      <c r="LH397" s="115">
        <f t="shared" si="1318"/>
        <v>714.60397156257318</v>
      </c>
      <c r="LI397" s="115">
        <f t="shared" si="1319"/>
        <v>728.23717289795263</v>
      </c>
      <c r="LJ397" s="115">
        <f t="shared" si="1320"/>
        <v>741.88644589039859</v>
      </c>
      <c r="LK397" s="115">
        <f t="shared" si="1321"/>
        <v>755.55126468568028</v>
      </c>
      <c r="LL397" s="115">
        <f t="shared" si="1322"/>
        <v>769.23117793523193</v>
      </c>
      <c r="LM397" s="115">
        <f t="shared" si="1323"/>
        <v>782.92580230388012</v>
      </c>
      <c r="LN397" s="115">
        <f t="shared" si="1324"/>
        <v>796.63481651339907</v>
      </c>
      <c r="LO397" s="115">
        <f t="shared" si="1325"/>
        <v>810.35795588176347</v>
      </c>
      <c r="LP397" s="115">
        <f t="shared" si="1326"/>
        <v>824.09500731987828</v>
      </c>
      <c r="LQ397" s="115">
        <f t="shared" si="1327"/>
        <v>837.84580474966538</v>
      </c>
      <c r="LR397" s="115">
        <f t="shared" si="1328"/>
        <v>851.61022490958044</v>
      </c>
      <c r="LS397" s="115">
        <f t="shared" si="1329"/>
        <v>865.38818351585724</v>
      </c>
      <c r="LT397" s="115">
        <f t="shared" si="1330"/>
        <v>879.17963174998795</v>
      </c>
      <c r="LU397" s="115">
        <f t="shared" si="1331"/>
        <v>892.98455304509434</v>
      </c>
      <c r="LV397" s="115">
        <f t="shared" si="1332"/>
        <v>906.80296014591818</v>
      </c>
      <c r="LW397" s="115">
        <f t="shared" si="1333"/>
        <v>920.63489241913339</v>
      </c>
      <c r="LX397" s="115">
        <f t="shared" si="1334"/>
        <v>934.48041339254178</v>
      </c>
      <c r="LY397" s="115">
        <f t="shared" si="1335"/>
        <v>948.33960850347535</v>
      </c>
      <c r="LZ397" s="115">
        <f t="shared" si="1336"/>
        <v>962.2125830383527</v>
      </c>
      <c r="MC397" s="269">
        <v>400</v>
      </c>
      <c r="MD397" s="352">
        <v>40000</v>
      </c>
      <c r="ME397" s="351">
        <f t="shared" si="1460"/>
        <v>4.3531123028556253E-2</v>
      </c>
      <c r="MF397" s="351">
        <f t="shared" si="1460"/>
        <v>8.7007974467560381E-2</v>
      </c>
      <c r="MG397" s="351">
        <f t="shared" si="1460"/>
        <v>0.1303769624552355</v>
      </c>
      <c r="MH397" s="351">
        <f t="shared" si="1460"/>
        <v>0.17358583215720688</v>
      </c>
      <c r="MI397" s="351">
        <f t="shared" si="1460"/>
        <v>0.21658427962450433</v>
      </c>
      <c r="MJ397" s="351">
        <f t="shared" si="1460"/>
        <v>0.25932450388414779</v>
      </c>
      <c r="MK397" s="351">
        <f t="shared" si="1460"/>
        <v>0.30176168262436603</v>
      </c>
      <c r="ML397" s="351">
        <f t="shared" si="1460"/>
        <v>0.34385436117850349</v>
      </c>
      <c r="MM397" s="351">
        <f t="shared" si="1460"/>
        <v>0.38556474911480509</v>
      </c>
      <c r="MN397" s="351">
        <f t="shared" si="1460"/>
        <v>0.42685892323351188</v>
      </c>
      <c r="MO397" s="351">
        <f t="shared" si="1461"/>
        <v>0.46770693983513645</v>
      </c>
      <c r="MP397" s="351">
        <f t="shared" si="1461"/>
        <v>0.50808286251997592</v>
      </c>
      <c r="MQ397" s="351">
        <f t="shared" si="1461"/>
        <v>0.54796471436575422</v>
      </c>
      <c r="MR397" s="351">
        <f t="shared" si="1461"/>
        <v>0.5873343650620465</v>
      </c>
      <c r="MS397" s="351">
        <f t="shared" si="1461"/>
        <v>0.6261773644893659</v>
      </c>
      <c r="MT397" s="351">
        <f t="shared" si="1461"/>
        <v>0.66448273441154881</v>
      </c>
      <c r="MU397" s="351">
        <f t="shared" si="1461"/>
        <v>0.7022427295342939</v>
      </c>
      <c r="MV397" s="351">
        <f t="shared" si="1461"/>
        <v>0.73945257831906475</v>
      </c>
      <c r="MW397" s="351">
        <f t="shared" si="1461"/>
        <v>0.77611021277702996</v>
      </c>
      <c r="MX397" s="351">
        <f t="shared" si="1461"/>
        <v>0.81221599513637111</v>
      </c>
      <c r="MY397" s="351">
        <f t="shared" si="1462"/>
        <v>0.84777244788941464</v>
      </c>
      <c r="MZ397" s="351">
        <f t="shared" si="1462"/>
        <v>0.88278399237145422</v>
      </c>
      <c r="NA397" s="351">
        <f t="shared" si="1462"/>
        <v>0.9172566997619841</v>
      </c>
      <c r="NB397" s="351">
        <f t="shared" si="1462"/>
        <v>0.95119805727182161</v>
      </c>
      <c r="NC397" s="351">
        <f t="shared" si="1462"/>
        <v>0.98461675130620352</v>
      </c>
      <c r="ND397" s="351">
        <f t="shared" si="1462"/>
        <v>1.0175224685808719</v>
      </c>
      <c r="NE397" s="351">
        <f t="shared" si="1462"/>
        <v>1.0499257155102903</v>
      </c>
      <c r="NF397" s="351">
        <f t="shared" si="1462"/>
        <v>1.081837655672951</v>
      </c>
      <c r="NG397" s="351">
        <f t="shared" si="1462"/>
        <v>1.1132699647717152</v>
      </c>
      <c r="NH397" s="351">
        <f t="shared" si="1462"/>
        <v>1.1442347022300265</v>
      </c>
      <c r="NI397" s="351">
        <f t="shared" si="1463"/>
        <v>1.174744198378848</v>
      </c>
      <c r="NJ397" s="351">
        <f t="shared" si="1463"/>
        <v>1.2048109560777243</v>
      </c>
      <c r="NK397" s="351">
        <f t="shared" si="1463"/>
        <v>1.2344475655604688</v>
      </c>
      <c r="NL397" s="351">
        <f t="shared" si="1463"/>
        <v>1.26366663128805</v>
      </c>
      <c r="NM397" s="351">
        <f t="shared" si="1463"/>
        <v>1.2924807096168938</v>
      </c>
      <c r="NN397" s="351">
        <f t="shared" si="1463"/>
        <v>1.3209022561399777</v>
      </c>
      <c r="NO397" s="351">
        <f t="shared" si="1463"/>
        <v>1.3489435816235029</v>
      </c>
      <c r="NP397" s="351">
        <f t="shared" si="1463"/>
        <v>1.3766168155368717</v>
      </c>
      <c r="NQ397" s="351">
        <f t="shared" si="1463"/>
        <v>1.4039338762539366</v>
      </c>
      <c r="NR397" s="351">
        <f t="shared" si="1463"/>
        <v>1.4309064470850228</v>
      </c>
      <c r="NS397" s="351">
        <f t="shared" si="1464"/>
        <v>1.4575459573796627</v>
      </c>
      <c r="NT397" s="351">
        <f t="shared" si="1464"/>
        <v>1.483863568017485</v>
      </c>
      <c r="NU397" s="351">
        <f t="shared" si="1464"/>
        <v>1.5098701606778964</v>
      </c>
      <c r="NV397" s="351">
        <f t="shared" si="1464"/>
        <v>1.5355763303474645</v>
      </c>
      <c r="NW397" s="351">
        <f t="shared" si="1464"/>
        <v>1.5609923805868509</v>
      </c>
      <c r="NX397" s="351">
        <f t="shared" si="1464"/>
        <v>1.5861283211365362</v>
      </c>
      <c r="NY397" s="351">
        <f t="shared" si="1464"/>
        <v>1.6109938674925868</v>
      </c>
      <c r="NZ397" s="351">
        <f t="shared" si="1464"/>
        <v>1.6355984421304772</v>
      </c>
      <c r="OA397" s="351">
        <f t="shared" si="1464"/>
        <v>1.6599511770968154</v>
      </c>
      <c r="OB397" s="351">
        <f t="shared" si="1464"/>
        <v>1.6840609177260055</v>
      </c>
      <c r="OC397" s="351">
        <f t="shared" si="1465"/>
        <v>1.7079362272718768</v>
      </c>
      <c r="OD397" s="351">
        <f t="shared" si="1465"/>
        <v>1.7315853922733946</v>
      </c>
      <c r="OE397" s="351">
        <f t="shared" si="1465"/>
        <v>1.755016428499123</v>
      </c>
      <c r="OF397" s="351">
        <f t="shared" si="1465"/>
        <v>1.7782370873375692</v>
      </c>
      <c r="OG397" s="351">
        <f t="shared" si="1465"/>
        <v>1.8012548625201343</v>
      </c>
      <c r="OH397" s="351">
        <f t="shared" si="1465"/>
        <v>1.8240769970804591</v>
      </c>
      <c r="OI397" s="351">
        <f t="shared" si="1465"/>
        <v>1.8467104904688654</v>
      </c>
      <c r="OJ397" s="351">
        <f t="shared" si="1465"/>
        <v>1.8691621057534287</v>
      </c>
      <c r="OK397" s="351">
        <f t="shared" si="1465"/>
        <v>1.8914383768504361</v>
      </c>
      <c r="OL397" s="351">
        <f t="shared" si="1465"/>
        <v>1.9135456157365778</v>
      </c>
    </row>
    <row r="398" spans="55:402">
      <c r="BC398"/>
      <c r="BD398"/>
      <c r="BH398" s="173"/>
      <c r="BI398" s="182">
        <f t="shared" si="1468"/>
        <v>0.22336100866053796</v>
      </c>
      <c r="BJ398" s="91">
        <f t="shared" si="1468"/>
        <v>0</v>
      </c>
      <c r="BK398" s="170">
        <f t="shared" si="1468"/>
        <v>0</v>
      </c>
      <c r="BL398" s="170">
        <f t="shared" si="1468"/>
        <v>216.64999771199948</v>
      </c>
      <c r="BM398" s="116">
        <f t="shared" si="1468"/>
        <v>0</v>
      </c>
      <c r="BN398" s="116"/>
      <c r="BO398" s="109"/>
      <c r="BP398" s="210">
        <v>41000</v>
      </c>
      <c r="BQ398" s="211">
        <v>12.496799999999999</v>
      </c>
      <c r="BR398" s="285">
        <v>410</v>
      </c>
      <c r="BS398" s="115"/>
      <c r="BT398" s="105"/>
      <c r="BU398" s="201"/>
      <c r="BV398" s="205">
        <f t="shared" si="1469"/>
        <v>-56.500002288000502</v>
      </c>
      <c r="BW398" s="208">
        <f t="shared" si="1466"/>
        <v>216.64999771199948</v>
      </c>
      <c r="BX398" s="94"/>
      <c r="BY398" s="196">
        <f t="shared" si="1338"/>
        <v>573.56933718429855</v>
      </c>
      <c r="BZ398" s="128"/>
      <c r="CA398" s="228">
        <f t="shared" si="1399"/>
        <v>0.1029680947461695</v>
      </c>
      <c r="CB398" s="165">
        <f t="shared" si="1196"/>
        <v>0.13695018146527038</v>
      </c>
      <c r="CC398" s="200">
        <f t="shared" si="1467"/>
        <v>0.75186533996876448</v>
      </c>
      <c r="CD398" s="279"/>
      <c r="CH398" s="269">
        <v>418.48523624531799</v>
      </c>
      <c r="CI398" s="274">
        <v>42000</v>
      </c>
      <c r="CJ398" s="72">
        <f t="shared" si="1217"/>
        <v>5.0961826371226017E-2</v>
      </c>
      <c r="CK398" s="72">
        <f t="shared" si="1218"/>
        <v>0.10183342897763553</v>
      </c>
      <c r="CL398" s="72">
        <f t="shared" si="1219"/>
        <v>0.15252613393828057</v>
      </c>
      <c r="CM398" s="72">
        <f t="shared" si="1220"/>
        <v>0.20295429668708292</v>
      </c>
      <c r="CN398" s="72">
        <f t="shared" si="1221"/>
        <v>0.2530366466054762</v>
      </c>
      <c r="CO398" s="72">
        <f t="shared" si="1222"/>
        <v>0.30269744387605929</v>
      </c>
      <c r="CP398" s="72">
        <f t="shared" si="1223"/>
        <v>0.35186741065774779</v>
      </c>
      <c r="CQ398" s="72">
        <f t="shared" si="1224"/>
        <v>0.40048441557334941</v>
      </c>
      <c r="CR398" s="72">
        <f t="shared" si="1225"/>
        <v>0.44849390724467136</v>
      </c>
      <c r="CS398" s="72">
        <f t="shared" si="1226"/>
        <v>0.49584910754077643</v>
      </c>
      <c r="CT398" s="72">
        <f t="shared" si="1227"/>
        <v>0.54251098713226609</v>
      </c>
      <c r="CU398" s="72">
        <f t="shared" si="1228"/>
        <v>0.58844805425839797</v>
      </c>
      <c r="CV398" s="72">
        <f t="shared" si="1229"/>
        <v>0.63363599224147404</v>
      </c>
      <c r="CW398" s="72">
        <f t="shared" si="1230"/>
        <v>0.67805718258328262</v>
      </c>
      <c r="CX398" s="72">
        <f t="shared" si="1231"/>
        <v>0.72170014908285507</v>
      </c>
      <c r="CY398" s="72">
        <f t="shared" si="1232"/>
        <v>0.76455895507676075</v>
      </c>
      <c r="CZ398" s="72">
        <f t="shared" si="1233"/>
        <v>0.80663258137032889</v>
      </c>
      <c r="DA398" s="72">
        <f t="shared" si="1234"/>
        <v>0.84792430735589641</v>
      </c>
      <c r="DB398" s="72">
        <f t="shared" si="1235"/>
        <v>0.88844111271823512</v>
      </c>
      <c r="DC398" s="72">
        <f t="shared" si="1236"/>
        <v>0.92819311237341307</v>
      </c>
      <c r="DD398" s="72">
        <f t="shared" si="1237"/>
        <v>0.96719303309934335</v>
      </c>
      <c r="DE398" s="72">
        <f t="shared" si="1238"/>
        <v>1.0054557368036927</v>
      </c>
      <c r="DF398" s="72">
        <f t="shared" si="1239"/>
        <v>1.0429977925578022</v>
      </c>
      <c r="DG398" s="72">
        <f t="shared" si="1240"/>
        <v>1.0798370973668532</v>
      </c>
      <c r="DH398" s="72">
        <f t="shared" si="1241"/>
        <v>1.1159925440729939</v>
      </c>
      <c r="DI398" s="72">
        <f t="shared" si="1242"/>
        <v>1.1514837337103156</v>
      </c>
      <c r="DJ398" s="72">
        <f t="shared" si="1243"/>
        <v>1.1863307289551788</v>
      </c>
      <c r="DK398" s="72">
        <f t="shared" si="1244"/>
        <v>1.2205538449550113</v>
      </c>
      <c r="DL398" s="72">
        <f t="shared" si="1245"/>
        <v>1.2541734736947294</v>
      </c>
      <c r="DM398" s="72">
        <f t="shared" si="1246"/>
        <v>1.2872099381071669</v>
      </c>
      <c r="DN398" s="72">
        <f t="shared" si="1247"/>
        <v>1.3196833722977697</v>
      </c>
      <c r="DO398" s="72">
        <f t="shared" si="1248"/>
        <v>1.3516136244927006</v>
      </c>
      <c r="DP398" s="72">
        <f t="shared" si="1249"/>
        <v>1.3830201796007142</v>
      </c>
      <c r="DQ398" s="72">
        <f t="shared" si="1250"/>
        <v>1.413922098578978</v>
      </c>
      <c r="DR398" s="72">
        <f t="shared" si="1251"/>
        <v>1.4443379720948144</v>
      </c>
      <c r="DS398" s="72">
        <f t="shared" si="1252"/>
        <v>1.4742858862670345</v>
      </c>
      <c r="DT398" s="72">
        <f t="shared" si="1253"/>
        <v>1.5037833985454105</v>
      </c>
      <c r="DU398" s="72">
        <f t="shared" si="1254"/>
        <v>1.5328475220400144</v>
      </c>
      <c r="DV398" s="72">
        <f t="shared" si="1255"/>
        <v>1.5614947168420283</v>
      </c>
      <c r="DW398" s="72">
        <f t="shared" si="1256"/>
        <v>1.5897408870835155</v>
      </c>
      <c r="DX398" s="72">
        <f t="shared" si="1257"/>
        <v>1.6176013826660982</v>
      </c>
      <c r="DY398" s="72">
        <f t="shared" si="1258"/>
        <v>1.6450910047490026</v>
      </c>
      <c r="DZ398" s="72">
        <f t="shared" si="1259"/>
        <v>1.6722240142268376</v>
      </c>
      <c r="EA398" s="72">
        <f t="shared" si="1260"/>
        <v>1.6990141425489194</v>
      </c>
      <c r="EB398" s="72">
        <f t="shared" si="1261"/>
        <v>1.7254746043366613</v>
      </c>
      <c r="EC398" s="72">
        <f t="shared" si="1262"/>
        <v>1.7516181113454663</v>
      </c>
      <c r="ED398" s="72">
        <f t="shared" si="1263"/>
        <v>1.7774568873944288</v>
      </c>
      <c r="EE398" s="72">
        <f t="shared" si="1264"/>
        <v>1.8030026839526434</v>
      </c>
      <c r="EF398" s="72">
        <f t="shared" si="1265"/>
        <v>1.8282667961264947</v>
      </c>
      <c r="EG398" s="72">
        <f t="shared" si="1266"/>
        <v>1.8532600788393294</v>
      </c>
      <c r="EH398" s="72">
        <f t="shared" si="1267"/>
        <v>1.8779929630345784</v>
      </c>
      <c r="EI398" s="72">
        <f t="shared" si="1268"/>
        <v>1.9024754717667691</v>
      </c>
      <c r="EJ398" s="72">
        <f t="shared" si="1269"/>
        <v>1.9267172360727667</v>
      </c>
      <c r="EK398" s="72">
        <f t="shared" si="1270"/>
        <v>1.9507275105390094</v>
      </c>
      <c r="EL398" s="72">
        <f t="shared" si="1271"/>
        <v>1.9745151884999188</v>
      </c>
      <c r="EM398" s="72">
        <f t="shared" si="1272"/>
        <v>1.9980888168187976</v>
      </c>
      <c r="EN398" s="72">
        <f t="shared" si="1273"/>
        <v>2.0214566102159131</v>
      </c>
      <c r="EO398" s="72">
        <f t="shared" si="1274"/>
        <v>2.0446264651193848</v>
      </c>
      <c r="EP398" s="72">
        <f t="shared" si="1275"/>
        <v>2.0676059730235381</v>
      </c>
      <c r="EQ398" s="72">
        <f t="shared" si="1276"/>
        <v>2.090402433346652</v>
      </c>
      <c r="ET398" s="269">
        <v>418.48523624531799</v>
      </c>
      <c r="EU398" s="274">
        <v>42000</v>
      </c>
      <c r="EV398" s="149">
        <f t="shared" si="1339"/>
        <v>216.7625303894925</v>
      </c>
      <c r="EW398" s="149">
        <f t="shared" si="1340"/>
        <v>217.09933185491482</v>
      </c>
      <c r="EX398" s="149">
        <f t="shared" si="1341"/>
        <v>217.65803642042886</v>
      </c>
      <c r="EY398" s="149">
        <f t="shared" si="1342"/>
        <v>218.43477974189133</v>
      </c>
      <c r="EZ398" s="149">
        <f t="shared" si="1343"/>
        <v>219.42431118698366</v>
      </c>
      <c r="FA398" s="149">
        <f t="shared" si="1344"/>
        <v>220.62014109385743</v>
      </c>
      <c r="FB398" s="149">
        <f t="shared" si="1345"/>
        <v>222.01471418935756</v>
      </c>
      <c r="FC398" s="149">
        <f t="shared" si="1346"/>
        <v>223.59959958779115</v>
      </c>
      <c r="FD398" s="149">
        <f t="shared" si="1347"/>
        <v>225.36568780688089</v>
      </c>
      <c r="FE398" s="149">
        <f t="shared" si="1348"/>
        <v>227.3033860011555</v>
      </c>
      <c r="FF398" s="149">
        <f t="shared" si="1349"/>
        <v>229.4028039336487</v>
      </c>
      <c r="FG398" s="149">
        <f t="shared" si="1350"/>
        <v>231.65392486079202</v>
      </c>
      <c r="FH398" s="149">
        <f t="shared" si="1351"/>
        <v>234.04675727513958</v>
      </c>
      <c r="FI398" s="149">
        <f t="shared" si="1352"/>
        <v>236.57146515342347</v>
      </c>
      <c r="FJ398" s="149">
        <f t="shared" si="1353"/>
        <v>239.21847586137667</v>
      </c>
      <c r="FK398" s="149">
        <f t="shared" si="1354"/>
        <v>241.97856609400614</v>
      </c>
      <c r="FL398" s="149">
        <f t="shared" si="1355"/>
        <v>244.84292715140836</v>
      </c>
      <c r="FM398" s="149">
        <f t="shared" si="1356"/>
        <v>247.80321147444178</v>
      </c>
      <c r="FN398" s="149">
        <f t="shared" si="1357"/>
        <v>250.8515627253812</v>
      </c>
      <c r="FO398" s="149">
        <f t="shared" si="1358"/>
        <v>253.98063184340057</v>
      </c>
      <c r="FP398" s="149">
        <f t="shared" si="1359"/>
        <v>257.18358148467689</v>
      </c>
      <c r="FQ398" s="149">
        <f t="shared" si="1360"/>
        <v>260.45408112102689</v>
      </c>
      <c r="FR398" s="149">
        <f t="shared" si="1361"/>
        <v>263.7862948617036</v>
      </c>
      <c r="FS398" s="149">
        <f t="shared" si="1362"/>
        <v>267.17486381471196</v>
      </c>
      <c r="FT398" s="149">
        <f t="shared" si="1363"/>
        <v>270.6148845427071</v>
      </c>
      <c r="FU398" s="149">
        <f t="shared" si="1364"/>
        <v>274.10188491260686</v>
      </c>
      <c r="FV398" s="149">
        <f t="shared" si="1365"/>
        <v>277.63179839939789</v>
      </c>
      <c r="FW398" s="149">
        <f t="shared" si="1366"/>
        <v>281.20093769015421</v>
      </c>
      <c r="FX398" s="149">
        <f t="shared" si="1367"/>
        <v>284.80596824705498</v>
      </c>
      <c r="FY398" s="149">
        <f t="shared" si="1368"/>
        <v>288.44388232872882</v>
      </c>
      <c r="FZ398" s="149">
        <f t="shared" si="1369"/>
        <v>292.11197383621504</v>
      </c>
      <c r="GA398" s="149">
        <f t="shared" si="1370"/>
        <v>295.8078142410148</v>
      </c>
      <c r="GB398" s="149">
        <f t="shared" si="1371"/>
        <v>299.52922976525764</v>
      </c>
      <c r="GC398" s="149">
        <f t="shared" si="1372"/>
        <v>303.27427991500616</v>
      </c>
      <c r="GD398" s="149">
        <f t="shared" si="1373"/>
        <v>307.04123741431721</v>
      </c>
      <c r="GE398" s="149">
        <f t="shared" si="1374"/>
        <v>310.82856954714981</v>
      </c>
      <c r="GF398" s="149">
        <f t="shared" si="1375"/>
        <v>314.63492088426705</v>
      </c>
      <c r="GG398" s="149">
        <f t="shared" si="1376"/>
        <v>318.45909735077555</v>
      </c>
      <c r="GH398" s="149">
        <f t="shared" si="1377"/>
        <v>322.30005157518758</v>
      </c>
      <c r="GI398" s="149">
        <f t="shared" si="1378"/>
        <v>326.1568694513777</v>
      </c>
      <c r="GJ398" s="317">
        <f t="shared" si="1379"/>
        <v>330.02875783932518</v>
      </c>
      <c r="GK398" s="149">
        <f t="shared" si="1380"/>
        <v>333.91503332813568</v>
      </c>
      <c r="GL398" s="149">
        <f t="shared" si="1381"/>
        <v>337.81511198468445</v>
      </c>
      <c r="GM398" s="149">
        <f t="shared" si="1382"/>
        <v>341.72850001273366</v>
      </c>
      <c r="GN398" s="149">
        <f t="shared" si="1383"/>
        <v>345.65478525003596</v>
      </c>
      <c r="GO398" s="149">
        <f t="shared" si="1384"/>
        <v>349.59362943436292</v>
      </c>
      <c r="GP398" s="149">
        <f t="shared" si="1385"/>
        <v>353.54476117331268</v>
      </c>
      <c r="GQ398" s="149">
        <f t="shared" si="1386"/>
        <v>357.50796955691561</v>
      </c>
      <c r="GR398" s="149">
        <f t="shared" si="1387"/>
        <v>361.48309835632551</v>
      </c>
      <c r="GS398" s="149">
        <f t="shared" si="1388"/>
        <v>365.47004075612</v>
      </c>
      <c r="GT398" s="149">
        <f t="shared" si="1389"/>
        <v>369.46873457186553</v>
      </c>
      <c r="GU398" s="149">
        <f t="shared" si="1390"/>
        <v>373.47915790856842</v>
      </c>
      <c r="GV398" s="149">
        <f t="shared" si="1391"/>
        <v>377.50132521938065</v>
      </c>
      <c r="GW398" s="149">
        <f t="shared" si="1392"/>
        <v>381.53528372746985</v>
      </c>
      <c r="GX398" s="149">
        <f t="shared" si="1393"/>
        <v>385.58111017724826</v>
      </c>
      <c r="GY398" s="149">
        <f t="shared" si="1394"/>
        <v>389.63890788420417</v>
      </c>
      <c r="GZ398" s="149">
        <f t="shared" si="1395"/>
        <v>393.70880405540066</v>
      </c>
      <c r="HA398" s="149">
        <f t="shared" si="1396"/>
        <v>397.79094735528281</v>
      </c>
      <c r="HB398" s="149">
        <f t="shared" si="1397"/>
        <v>401.88550569380914</v>
      </c>
      <c r="HC398" s="149">
        <f t="shared" si="1398"/>
        <v>405.99266421607831</v>
      </c>
      <c r="HF398" s="269">
        <v>408.61198975492368</v>
      </c>
      <c r="HG398" s="274">
        <v>41000</v>
      </c>
      <c r="HH398" s="149">
        <f t="shared" si="1400"/>
        <v>27.01530351854727</v>
      </c>
      <c r="HI398" s="149">
        <f t="shared" si="1401"/>
        <v>53.990405168548662</v>
      </c>
      <c r="HJ398" s="149">
        <f t="shared" si="1402"/>
        <v>80.885692918550603</v>
      </c>
      <c r="HK398" s="149">
        <f t="shared" si="1403"/>
        <v>107.66271155201967</v>
      </c>
      <c r="HL398" s="149">
        <f t="shared" si="1404"/>
        <v>134.28468561850707</v>
      </c>
      <c r="HM398" s="149">
        <f t="shared" si="1405"/>
        <v>160.71698037415248</v>
      </c>
      <c r="HN398" s="149">
        <f t="shared" si="1406"/>
        <v>186.92748702910714</v>
      </c>
      <c r="HO398" s="149">
        <f t="shared" si="1407"/>
        <v>212.88692356882183</v>
      </c>
      <c r="HP398" s="149">
        <f t="shared" si="1408"/>
        <v>238.56904750548463</v>
      </c>
      <c r="HQ398" s="149">
        <f t="shared" si="1409"/>
        <v>263.9507816860301</v>
      </c>
      <c r="HR398" s="149">
        <f t="shared" si="1410"/>
        <v>289.01225836769407</v>
      </c>
      <c r="HS398" s="149">
        <f t="shared" si="1411"/>
        <v>313.73678993696785</v>
      </c>
      <c r="HT398" s="149">
        <f t="shared" si="1412"/>
        <v>338.1107767915318</v>
      </c>
      <c r="HU398" s="149">
        <f t="shared" si="1413"/>
        <v>362.12356404792047</v>
      </c>
      <c r="HV398" s="149">
        <f t="shared" si="1414"/>
        <v>385.76725899113319</v>
      </c>
      <c r="HW398" s="149">
        <f t="shared" si="1415"/>
        <v>409.03652071472254</v>
      </c>
      <c r="HX398" s="149">
        <f t="shared" si="1416"/>
        <v>431.92833240417326</v>
      </c>
      <c r="HY398" s="149">
        <f t="shared" si="1417"/>
        <v>454.44176538328446</v>
      </c>
      <c r="HZ398" s="149">
        <f t="shared" si="1418"/>
        <v>476.57774254177104</v>
      </c>
      <c r="IA398" s="149">
        <f t="shared" si="1419"/>
        <v>498.33880723005058</v>
      </c>
      <c r="IB398" s="149">
        <f t="shared" si="1420"/>
        <v>519.72890224554465</v>
      </c>
      <c r="IC398" s="149">
        <f t="shared" si="1421"/>
        <v>540.75316221197534</v>
      </c>
      <c r="ID398" s="149">
        <f t="shared" si="1422"/>
        <v>561.41772150668419</v>
      </c>
      <c r="IE398" s="149">
        <f t="shared" si="1423"/>
        <v>581.72953893620377</v>
      </c>
      <c r="IF398" s="149">
        <f t="shared" si="1424"/>
        <v>601.69623959447222</v>
      </c>
      <c r="IG398" s="149">
        <f t="shared" si="1425"/>
        <v>621.32597374769875</v>
      </c>
      <c r="IH398" s="149">
        <f t="shared" si="1426"/>
        <v>640.62729215453498</v>
      </c>
      <c r="II398" s="149">
        <f t="shared" si="1427"/>
        <v>659.60903692684553</v>
      </c>
      <c r="IJ398" s="149">
        <f t="shared" si="1428"/>
        <v>678.28024684113859</v>
      </c>
      <c r="IK398" s="149">
        <f t="shared" si="1429"/>
        <v>696.65007590181108</v>
      </c>
      <c r="IL398" s="149">
        <f t="shared" si="1430"/>
        <v>714.72772391452929</v>
      </c>
      <c r="IM398" s="149">
        <f t="shared" si="1431"/>
        <v>732.52237783461067</v>
      </c>
      <c r="IN398" s="149">
        <f t="shared" si="1432"/>
        <v>750.04316269678975</v>
      </c>
      <c r="IO398" s="149">
        <f t="shared" si="1433"/>
        <v>767.29910099787526</v>
      </c>
      <c r="IP398" s="149">
        <f t="shared" si="1434"/>
        <v>784.29907948366645</v>
      </c>
      <c r="IQ398" s="149">
        <f t="shared" si="1435"/>
        <v>801.05182237899965</v>
      </c>
      <c r="IR398" s="149">
        <f t="shared" si="1436"/>
        <v>817.56587019016956</v>
      </c>
      <c r="IS398" s="149">
        <f t="shared" si="1437"/>
        <v>833.84956329822489</v>
      </c>
      <c r="IT398" s="149">
        <f t="shared" si="1438"/>
        <v>849.91102964757579</v>
      </c>
      <c r="IU398" s="149">
        <f t="shared" si="1439"/>
        <v>865.75817591514306</v>
      </c>
      <c r="IV398" s="317">
        <f t="shared" si="1440"/>
        <v>881.39868162002574</v>
      </c>
      <c r="IW398" s="149">
        <f t="shared" si="1441"/>
        <v>896.83999570199944</v>
      </c>
      <c r="IX398" s="149">
        <f t="shared" si="1442"/>
        <v>912.08933515880972</v>
      </c>
      <c r="IY398" s="149">
        <f t="shared" si="1443"/>
        <v>927.15368538748135</v>
      </c>
      <c r="IZ398" s="149">
        <f t="shared" si="1444"/>
        <v>942.03980192398024</v>
      </c>
      <c r="JA398" s="149">
        <f t="shared" si="1445"/>
        <v>956.75421331891152</v>
      </c>
      <c r="JB398" s="149">
        <f t="shared" si="1446"/>
        <v>971.30322492503876</v>
      </c>
      <c r="JC398" s="149">
        <f t="shared" si="1447"/>
        <v>985.69292340570576</v>
      </c>
      <c r="JD398" s="149">
        <f t="shared" si="1448"/>
        <v>999.92918180223512</v>
      </c>
      <c r="JE398" s="149">
        <f t="shared" si="1449"/>
        <v>1014.017665023501</v>
      </c>
      <c r="JF398" s="149">
        <f t="shared" si="1450"/>
        <v>1027.9638356426233</v>
      </c>
      <c r="JG398" s="149">
        <f t="shared" si="1451"/>
        <v>1041.7729599044487</v>
      </c>
      <c r="JH398" s="149">
        <f t="shared" si="1452"/>
        <v>1055.4501138635446</v>
      </c>
      <c r="JI398" s="149">
        <f t="shared" si="1453"/>
        <v>1069.0001895862538</v>
      </c>
      <c r="JJ398" s="149">
        <f t="shared" si="1454"/>
        <v>1082.4279013620992</v>
      </c>
      <c r="JK398" s="149">
        <f t="shared" si="1455"/>
        <v>1095.7377918798788</v>
      </c>
      <c r="JL398" s="149">
        <f t="shared" si="1456"/>
        <v>1108.9342383323262</v>
      </c>
      <c r="JM398" s="149">
        <f t="shared" si="1457"/>
        <v>1122.0214584204227</v>
      </c>
      <c r="JN398" s="149">
        <f t="shared" si="1458"/>
        <v>1135.0035162345907</v>
      </c>
      <c r="JO398" s="149">
        <f t="shared" si="1459"/>
        <v>1147.884327995117</v>
      </c>
      <c r="JQ398" s="269">
        <v>418.48523624531799</v>
      </c>
      <c r="JR398" s="274">
        <v>42000</v>
      </c>
      <c r="JS398" s="115">
        <f t="shared" si="1277"/>
        <v>204.70367213668334</v>
      </c>
      <c r="JT398" s="115">
        <f t="shared" si="1278"/>
        <v>215.04047360210566</v>
      </c>
      <c r="JU398" s="115">
        <f t="shared" si="1279"/>
        <v>225.5991781676197</v>
      </c>
      <c r="JV398" s="115">
        <f t="shared" si="1280"/>
        <v>236.37592148908217</v>
      </c>
      <c r="JW398" s="115">
        <f t="shared" si="1281"/>
        <v>247.3654529341745</v>
      </c>
      <c r="JX398" s="115">
        <f t="shared" si="1282"/>
        <v>258.5612828410483</v>
      </c>
      <c r="JY398" s="115">
        <f t="shared" si="1283"/>
        <v>269.9558559365484</v>
      </c>
      <c r="JZ398" s="115">
        <f t="shared" si="1284"/>
        <v>281.54074133498199</v>
      </c>
      <c r="KA398" s="115">
        <f t="shared" si="1285"/>
        <v>293.30682955407173</v>
      </c>
      <c r="KB398" s="115">
        <f t="shared" si="1286"/>
        <v>305.24452774834634</v>
      </c>
      <c r="KC398" s="115">
        <f t="shared" si="1287"/>
        <v>317.34394568083951</v>
      </c>
      <c r="KD398" s="115">
        <f t="shared" si="1288"/>
        <v>329.59506660798286</v>
      </c>
      <c r="KE398" s="115">
        <f t="shared" si="1289"/>
        <v>341.98789902233045</v>
      </c>
      <c r="KF398" s="115">
        <f t="shared" si="1290"/>
        <v>354.51260690061429</v>
      </c>
      <c r="KG398" s="115">
        <f t="shared" si="1291"/>
        <v>367.15961760856749</v>
      </c>
      <c r="KH398" s="115">
        <f t="shared" si="1292"/>
        <v>379.91970784119701</v>
      </c>
      <c r="KI398" s="115">
        <f t="shared" si="1293"/>
        <v>392.78406889859923</v>
      </c>
      <c r="KJ398" s="115">
        <f t="shared" si="1294"/>
        <v>405.74435322163265</v>
      </c>
      <c r="KK398" s="115">
        <f t="shared" si="1295"/>
        <v>418.79270447257204</v>
      </c>
      <c r="KL398" s="115">
        <f t="shared" si="1296"/>
        <v>431.92177359059144</v>
      </c>
      <c r="KM398" s="115">
        <f t="shared" si="1297"/>
        <v>445.12472323186773</v>
      </c>
      <c r="KN398" s="115">
        <f t="shared" si="1298"/>
        <v>458.39522286821773</v>
      </c>
      <c r="KO398" s="115">
        <f t="shared" si="1299"/>
        <v>471.72743660889444</v>
      </c>
      <c r="KP398" s="115">
        <f t="shared" si="1300"/>
        <v>485.1160055619028</v>
      </c>
      <c r="KQ398" s="115">
        <f t="shared" si="1301"/>
        <v>498.55602628989794</v>
      </c>
      <c r="KR398" s="115">
        <f t="shared" si="1302"/>
        <v>512.04302665979776</v>
      </c>
      <c r="KS398" s="115">
        <f t="shared" si="1303"/>
        <v>525.57294014658873</v>
      </c>
      <c r="KT398" s="115">
        <f t="shared" si="1304"/>
        <v>539.14207943734505</v>
      </c>
      <c r="KU398" s="115">
        <f t="shared" si="1305"/>
        <v>552.74710999424587</v>
      </c>
      <c r="KV398" s="115">
        <f t="shared" si="1306"/>
        <v>566.38502407591966</v>
      </c>
      <c r="KW398" s="115">
        <f t="shared" si="1307"/>
        <v>580.05311558340588</v>
      </c>
      <c r="KX398" s="115">
        <f t="shared" si="1308"/>
        <v>593.74895598820558</v>
      </c>
      <c r="KY398" s="115">
        <f t="shared" si="1309"/>
        <v>607.47037151244854</v>
      </c>
      <c r="KZ398" s="115">
        <f t="shared" si="1310"/>
        <v>621.21542166219706</v>
      </c>
      <c r="LA398" s="115">
        <f t="shared" si="1311"/>
        <v>634.98237916150811</v>
      </c>
      <c r="LB398" s="115">
        <f t="shared" si="1312"/>
        <v>648.7697112943406</v>
      </c>
      <c r="LC398" s="115">
        <f t="shared" si="1313"/>
        <v>662.57606263145794</v>
      </c>
      <c r="LD398" s="115">
        <f t="shared" si="1314"/>
        <v>676.40023909796639</v>
      </c>
      <c r="LE398" s="115">
        <f t="shared" si="1315"/>
        <v>690.24119332237842</v>
      </c>
      <c r="LF398" s="115">
        <f t="shared" si="1316"/>
        <v>704.09801119856854</v>
      </c>
      <c r="LG398" s="360">
        <f t="shared" si="1317"/>
        <v>717.96989958651602</v>
      </c>
      <c r="LH398" s="115">
        <f t="shared" si="1318"/>
        <v>731.85617507532652</v>
      </c>
      <c r="LI398" s="115">
        <f t="shared" si="1319"/>
        <v>745.75625373187529</v>
      </c>
      <c r="LJ398" s="115">
        <f t="shared" si="1320"/>
        <v>759.6696417599245</v>
      </c>
      <c r="LK398" s="115">
        <f t="shared" si="1321"/>
        <v>773.5959269972268</v>
      </c>
      <c r="LL398" s="115">
        <f t="shared" si="1322"/>
        <v>787.53477118155377</v>
      </c>
      <c r="LM398" s="115">
        <f t="shared" si="1323"/>
        <v>801.48590292050358</v>
      </c>
      <c r="LN398" s="115">
        <f t="shared" si="1324"/>
        <v>815.44911130410651</v>
      </c>
      <c r="LO398" s="115">
        <f t="shared" si="1325"/>
        <v>829.42424010351635</v>
      </c>
      <c r="LP398" s="115">
        <f t="shared" si="1326"/>
        <v>843.41118250331078</v>
      </c>
      <c r="LQ398" s="115">
        <f t="shared" si="1327"/>
        <v>857.40987631905637</v>
      </c>
      <c r="LR398" s="115">
        <f t="shared" si="1328"/>
        <v>871.42029965575921</v>
      </c>
      <c r="LS398" s="115">
        <f t="shared" si="1329"/>
        <v>885.44246696657149</v>
      </c>
      <c r="LT398" s="115">
        <f t="shared" si="1330"/>
        <v>899.47642547466069</v>
      </c>
      <c r="LU398" s="115">
        <f t="shared" si="1331"/>
        <v>913.52225192443916</v>
      </c>
      <c r="LV398" s="115">
        <f t="shared" si="1332"/>
        <v>927.58004963139501</v>
      </c>
      <c r="LW398" s="115">
        <f t="shared" si="1333"/>
        <v>941.64994580259145</v>
      </c>
      <c r="LX398" s="115">
        <f t="shared" si="1334"/>
        <v>955.73208910247365</v>
      </c>
      <c r="LY398" s="115">
        <f t="shared" si="1335"/>
        <v>969.82664744099998</v>
      </c>
      <c r="LZ398" s="115">
        <f t="shared" si="1336"/>
        <v>983.93380596326915</v>
      </c>
      <c r="MC398" s="269">
        <v>410</v>
      </c>
      <c r="MD398" s="352">
        <v>41000</v>
      </c>
      <c r="ME398" s="351">
        <f t="shared" si="1460"/>
        <v>4.7100327313813063E-2</v>
      </c>
      <c r="MF398" s="351">
        <f t="shared" si="1460"/>
        <v>9.4130563941218034E-2</v>
      </c>
      <c r="MG398" s="351">
        <f t="shared" si="1460"/>
        <v>0.14102164755812341</v>
      </c>
      <c r="MH398" s="351">
        <f t="shared" si="1460"/>
        <v>0.1877065327106662</v>
      </c>
      <c r="MI398" s="351">
        <f t="shared" si="1460"/>
        <v>0.23412110256402863</v>
      </c>
      <c r="MJ398" s="351">
        <f t="shared" si="1460"/>
        <v>0.28020497253762905</v>
      </c>
      <c r="MK398" s="351">
        <f t="shared" si="1460"/>
        <v>0.32590216197182076</v>
      </c>
      <c r="ML398" s="351">
        <f t="shared" si="1460"/>
        <v>0.37116161860029362</v>
      </c>
      <c r="MM398" s="351">
        <f t="shared" si="1460"/>
        <v>0.41593758947547771</v>
      </c>
      <c r="MN398" s="351">
        <f t="shared" si="1460"/>
        <v>0.46018984031082849</v>
      </c>
      <c r="MO398" s="351">
        <f t="shared" si="1461"/>
        <v>0.5038837323251627</v>
      </c>
      <c r="MP398" s="351">
        <f t="shared" si="1461"/>
        <v>0.54699017119208093</v>
      </c>
      <c r="MQ398" s="351">
        <f t="shared" si="1461"/>
        <v>0.58948544643503231</v>
      </c>
      <c r="MR398" s="351">
        <f t="shared" si="1461"/>
        <v>0.63135098160166014</v>
      </c>
      <c r="MS398" s="351">
        <f t="shared" si="1461"/>
        <v>0.67257301599297137</v>
      </c>
      <c r="MT398" s="351">
        <f t="shared" si="1461"/>
        <v>0.71314223790748332</v>
      </c>
      <c r="MU398" s="351">
        <f t="shared" si="1461"/>
        <v>0.75305338762449681</v>
      </c>
      <c r="MV398" s="351">
        <f t="shared" si="1461"/>
        <v>0.79230484602642526</v>
      </c>
      <c r="MW398" s="351">
        <f t="shared" si="1461"/>
        <v>0.83089822214229991</v>
      </c>
      <c r="MX398" s="351">
        <f t="shared" si="1461"/>
        <v>0.86883795022313925</v>
      </c>
      <c r="MY398" s="351">
        <f t="shared" si="1462"/>
        <v>0.90613090441155519</v>
      </c>
      <c r="MZ398" s="351">
        <f t="shared" si="1462"/>
        <v>0.9427860367616222</v>
      </c>
      <c r="NA398" s="351">
        <f t="shared" si="1462"/>
        <v>0.97881404236623304</v>
      </c>
      <c r="NB398" s="351">
        <f t="shared" si="1462"/>
        <v>1.0142270536845019</v>
      </c>
      <c r="NC398" s="351">
        <f t="shared" si="1462"/>
        <v>1.0490383648265631</v>
      </c>
      <c r="ND398" s="351">
        <f t="shared" si="1462"/>
        <v>1.0832621855237967</v>
      </c>
      <c r="NE398" s="351">
        <f t="shared" si="1462"/>
        <v>1.1169134237534903</v>
      </c>
      <c r="NF398" s="351">
        <f t="shared" si="1462"/>
        <v>1.1500074954580439</v>
      </c>
      <c r="NG398" s="351">
        <f t="shared" si="1462"/>
        <v>1.1825601594584447</v>
      </c>
      <c r="NH398" s="351">
        <f t="shared" si="1462"/>
        <v>1.2145873754718592</v>
      </c>
      <c r="NI398" s="351">
        <f t="shared" si="1463"/>
        <v>1.2461051830685188</v>
      </c>
      <c r="NJ398" s="351">
        <f t="shared" si="1463"/>
        <v>1.2771295994144776</v>
      </c>
      <c r="NK398" s="351">
        <f t="shared" si="1463"/>
        <v>1.3076765337192124</v>
      </c>
      <c r="NL398" s="351">
        <f t="shared" si="1463"/>
        <v>1.3377617164205688</v>
      </c>
      <c r="NM398" s="351">
        <f t="shared" si="1463"/>
        <v>1.3674006412788007</v>
      </c>
      <c r="NN398" s="351">
        <f t="shared" si="1463"/>
        <v>1.3966085187040023</v>
      </c>
      <c r="NO398" s="351">
        <f t="shared" si="1463"/>
        <v>1.4254002387988016</v>
      </c>
      <c r="NP398" s="351">
        <f t="shared" si="1463"/>
        <v>1.4537903427537888</v>
      </c>
      <c r="NQ398" s="351">
        <f t="shared" si="1463"/>
        <v>1.4817930013829932</v>
      </c>
      <c r="NR398" s="351">
        <f t="shared" si="1463"/>
        <v>1.509421999727574</v>
      </c>
      <c r="NS398" s="351">
        <f t="shared" si="1464"/>
        <v>1.5366907267862122</v>
      </c>
      <c r="NT398" s="351">
        <f t="shared" si="1464"/>
        <v>1.5636121695498306</v>
      </c>
      <c r="NU398" s="351">
        <f t="shared" si="1464"/>
        <v>1.5901989106257581</v>
      </c>
      <c r="NV398" s="351">
        <f t="shared" si="1464"/>
        <v>1.6164631288327911</v>
      </c>
      <c r="NW398" s="351">
        <f t="shared" si="1464"/>
        <v>1.642416602234239</v>
      </c>
      <c r="NX398" s="351">
        <f t="shared" si="1464"/>
        <v>1.6680707131516141</v>
      </c>
      <c r="NY398" s="351">
        <f t="shared" si="1464"/>
        <v>1.6934364547680498</v>
      </c>
      <c r="NZ398" s="351">
        <f t="shared" si="1464"/>
        <v>1.718524438988593</v>
      </c>
      <c r="OA398" s="351">
        <f t="shared" si="1464"/>
        <v>1.7433449052750516</v>
      </c>
      <c r="OB398" s="351">
        <f t="shared" si="1464"/>
        <v>1.7679077302168928</v>
      </c>
      <c r="OC398" s="351">
        <f t="shared" si="1465"/>
        <v>1.7922224376375953</v>
      </c>
      <c r="OD398" s="351">
        <f t="shared" si="1465"/>
        <v>1.8162982090685011</v>
      </c>
      <c r="OE398" s="351">
        <f t="shared" si="1465"/>
        <v>1.8401438944502169</v>
      </c>
      <c r="OF398" s="351">
        <f t="shared" si="1465"/>
        <v>1.8637680229456968</v>
      </c>
      <c r="OG398" s="351">
        <f t="shared" si="1465"/>
        <v>1.887178813769633</v>
      </c>
      <c r="OH398" s="351">
        <f t="shared" si="1465"/>
        <v>1.9103841869562805</v>
      </c>
      <c r="OI398" s="351">
        <f t="shared" si="1465"/>
        <v>1.9333917740027393</v>
      </c>
      <c r="OJ398" s="351">
        <f t="shared" si="1465"/>
        <v>1.9562089283372837</v>
      </c>
      <c r="OK398" s="351">
        <f t="shared" si="1465"/>
        <v>1.9788427355730365</v>
      </c>
      <c r="OL398" s="351">
        <f t="shared" si="1465"/>
        <v>2.0013000235162157</v>
      </c>
    </row>
    <row r="399" spans="55:402">
      <c r="BC399"/>
      <c r="BD399"/>
      <c r="BH399" s="173"/>
      <c r="BI399" s="182">
        <f t="shared" si="1468"/>
        <v>0.22336100866053796</v>
      </c>
      <c r="BJ399" s="91">
        <f t="shared" si="1468"/>
        <v>0</v>
      </c>
      <c r="BK399" s="170">
        <f t="shared" si="1468"/>
        <v>0</v>
      </c>
      <c r="BL399" s="170">
        <f t="shared" si="1468"/>
        <v>216.64999771199948</v>
      </c>
      <c r="BM399" s="116">
        <f t="shared" si="1468"/>
        <v>0</v>
      </c>
      <c r="BN399" s="116"/>
      <c r="BO399" s="109"/>
      <c r="BP399" s="210">
        <v>42000</v>
      </c>
      <c r="BQ399" s="211">
        <v>12.801599999999999</v>
      </c>
      <c r="BR399" s="285">
        <v>420</v>
      </c>
      <c r="BS399" s="115"/>
      <c r="BT399" s="105"/>
      <c r="BU399" s="201"/>
      <c r="BV399" s="205">
        <f t="shared" si="1469"/>
        <v>-56.500002288000502</v>
      </c>
      <c r="BW399" s="208">
        <f t="shared" si="1466"/>
        <v>216.64999771199948</v>
      </c>
      <c r="BX399" s="94"/>
      <c r="BY399" s="196">
        <f t="shared" si="1338"/>
        <v>573.56933718429855</v>
      </c>
      <c r="BZ399" s="128"/>
      <c r="CA399" s="228">
        <f t="shared" si="1399"/>
        <v>8.7946680371875127E-2</v>
      </c>
      <c r="CB399" s="165">
        <f t="shared" si="1196"/>
        <v>0.11697131879430536</v>
      </c>
      <c r="CC399" s="200">
        <f t="shared" si="1467"/>
        <v>0.75186533996876448</v>
      </c>
      <c r="CD399" s="279"/>
      <c r="CH399" s="269">
        <v>428.35033794971184</v>
      </c>
      <c r="CI399" s="274">
        <v>43000</v>
      </c>
      <c r="CJ399" s="72">
        <f t="shared" si="1217"/>
        <v>5.5139463645829459E-2</v>
      </c>
      <c r="CK399" s="72">
        <f t="shared" si="1218"/>
        <v>0.11016310584107579</v>
      </c>
      <c r="CL399" s="72">
        <f t="shared" si="1219"/>
        <v>0.16495743338758118</v>
      </c>
      <c r="CM399" s="72">
        <f t="shared" si="1220"/>
        <v>0.21941348561864565</v>
      </c>
      <c r="CN399" s="72">
        <f t="shared" si="1221"/>
        <v>0.27342880329625968</v>
      </c>
      <c r="CO399" s="72">
        <f t="shared" si="1222"/>
        <v>0.32690907380362344</v>
      </c>
      <c r="CP399" s="72">
        <f t="shared" si="1223"/>
        <v>0.37976939429733497</v>
      </c>
      <c r="CQ399" s="72">
        <f t="shared" si="1224"/>
        <v>0.43193512701916581</v>
      </c>
      <c r="CR399" s="72">
        <f t="shared" si="1225"/>
        <v>0.48334235182969221</v>
      </c>
      <c r="CS399" s="72">
        <f t="shared" si="1226"/>
        <v>0.53393794689158702</v>
      </c>
      <c r="CT399" s="72">
        <f t="shared" si="1227"/>
        <v>0.58367934727021731</v>
      </c>
      <c r="CU399" s="72">
        <f t="shared" si="1228"/>
        <v>0.6325340423849668</v>
      </c>
      <c r="CV399" s="72">
        <f t="shared" si="1229"/>
        <v>0.68047887724006295</v>
      </c>
      <c r="CW399" s="72">
        <f t="shared" si="1230"/>
        <v>0.72749922047690974</v>
      </c>
      <c r="CX399" s="72">
        <f t="shared" si="1231"/>
        <v>0.77358805617851589</v>
      </c>
      <c r="CY399" s="72">
        <f t="shared" si="1232"/>
        <v>0.81874504770305301</v>
      </c>
      <c r="CZ399" s="72">
        <f t="shared" si="1233"/>
        <v>0.86297561209612106</v>
      </c>
      <c r="DA399" s="72">
        <f t="shared" si="1234"/>
        <v>0.90629003396126429</v>
      </c>
      <c r="DB399" s="72">
        <f t="shared" si="1235"/>
        <v>0.94870263882062045</v>
      </c>
      <c r="DC399" s="72">
        <f t="shared" si="1236"/>
        <v>0.9902310384082742</v>
      </c>
      <c r="DD399" s="72">
        <f t="shared" si="1237"/>
        <v>1.0308954541798552</v>
      </c>
      <c r="DE399" s="72">
        <f t="shared" si="1238"/>
        <v>1.070718120580638</v>
      </c>
      <c r="DF399" s="72">
        <f t="shared" si="1239"/>
        <v>1.1097227661602862</v>
      </c>
      <c r="DG399" s="72">
        <f t="shared" si="1240"/>
        <v>1.1479341682670501</v>
      </c>
      <c r="DH399" s="72">
        <f t="shared" si="1241"/>
        <v>1.1853777755884949</v>
      </c>
      <c r="DI399" s="72">
        <f t="shared" si="1242"/>
        <v>1.222079392028911</v>
      </c>
      <c r="DJ399" s="72">
        <f t="shared" si="1243"/>
        <v>1.2580649151459258</v>
      </c>
      <c r="DK399" s="72">
        <f t="shared" si="1244"/>
        <v>1.2933601224603861</v>
      </c>
      <c r="DL399" s="72">
        <f t="shared" si="1245"/>
        <v>1.3279904992830203</v>
      </c>
      <c r="DM399" s="72">
        <f t="shared" si="1246"/>
        <v>1.3619811021764017</v>
      </c>
      <c r="DN399" s="72">
        <f t="shared" si="1247"/>
        <v>1.3953564527215758</v>
      </c>
      <c r="DO399" s="72">
        <f t="shared" si="1248"/>
        <v>1.4281404568367635</v>
      </c>
      <c r="DP399" s="72">
        <f t="shared" si="1249"/>
        <v>1.4603563454668069</v>
      </c>
      <c r="DQ399" s="72">
        <f t="shared" si="1250"/>
        <v>1.4920266330049372</v>
      </c>
      <c r="DR399" s="72">
        <f t="shared" si="1251"/>
        <v>1.5231730903104179</v>
      </c>
      <c r="DS399" s="72">
        <f t="shared" si="1252"/>
        <v>1.5538167296397707</v>
      </c>
      <c r="DT399" s="72">
        <f t="shared" si="1253"/>
        <v>1.5839777992141053</v>
      </c>
      <c r="DU399" s="72">
        <f t="shared" si="1254"/>
        <v>1.6136757855007802</v>
      </c>
      <c r="DV399" s="72">
        <f t="shared" si="1255"/>
        <v>1.6429294215974097</v>
      </c>
      <c r="DW399" s="72">
        <f t="shared" si="1256"/>
        <v>1.6717567003734064</v>
      </c>
      <c r="DX399" s="72">
        <f t="shared" si="1257"/>
        <v>1.700174891253097</v>
      </c>
      <c r="DY399" s="72">
        <f t="shared" si="1258"/>
        <v>1.7282005597193568</v>
      </c>
      <c r="DZ399" s="72">
        <f t="shared" si="1259"/>
        <v>1.7558495887816532</v>
      </c>
      <c r="EA399" s="72">
        <f t="shared" si="1260"/>
        <v>1.78313720179141</v>
      </c>
      <c r="EB399" s="72">
        <f t="shared" si="1261"/>
        <v>1.8100779861043097</v>
      </c>
      <c r="EC399" s="72">
        <f t="shared" si="1262"/>
        <v>1.8366859171866228</v>
      </c>
      <c r="ED399" s="72">
        <f t="shared" si="1263"/>
        <v>1.8629743828438465</v>
      </c>
      <c r="EE399" s="72">
        <f t="shared" si="1264"/>
        <v>1.8889562073173027</v>
      </c>
      <c r="EF399" s="72">
        <f t="shared" si="1265"/>
        <v>1.9146436750500322</v>
      </c>
      <c r="EG399" s="72">
        <f t="shared" si="1266"/>
        <v>1.9400485539691494</v>
      </c>
      <c r="EH399" s="72">
        <f t="shared" si="1267"/>
        <v>1.9651821181694971</v>
      </c>
      <c r="EI399" s="72">
        <f t="shared" si="1268"/>
        <v>1.9900551699141513</v>
      </c>
      <c r="EJ399" s="72">
        <f t="shared" si="1269"/>
        <v>2.0146780608923129</v>
      </c>
      <c r="EK399" s="72">
        <f t="shared" si="1270"/>
        <v>2.0390607126953721</v>
      </c>
      <c r="EL399" s="72">
        <f t="shared" si="1271"/>
        <v>2.0632126364881804</v>
      </c>
      <c r="EM399" s="72">
        <f t="shared" si="1272"/>
        <v>2.0871429518655158</v>
      </c>
      <c r="EN399" s="72">
        <f t="shared" si="1273"/>
        <v>2.1108604048940518</v>
      </c>
      <c r="EO399" s="72">
        <f t="shared" si="1274"/>
        <v>2.1343733853481206</v>
      </c>
      <c r="EP399" s="72">
        <f t="shared" si="1275"/>
        <v>2.1576899431538163</v>
      </c>
      <c r="EQ399" s="72">
        <f t="shared" si="1276"/>
        <v>2.1808178040606769</v>
      </c>
      <c r="ET399" s="269">
        <v>428.35033794971184</v>
      </c>
      <c r="EU399" s="274">
        <v>43000</v>
      </c>
      <c r="EV399" s="149">
        <f t="shared" si="1339"/>
        <v>216.78173652895651</v>
      </c>
      <c r="EW399" s="149">
        <f t="shared" si="1340"/>
        <v>217.17584668191705</v>
      </c>
      <c r="EX399" s="149">
        <f t="shared" si="1341"/>
        <v>217.82904837232377</v>
      </c>
      <c r="EY399" s="149">
        <f t="shared" si="1342"/>
        <v>218.73600258146803</v>
      </c>
      <c r="EZ399" s="149">
        <f t="shared" si="1343"/>
        <v>219.88949192054059</v>
      </c>
      <c r="FA399" s="149">
        <f t="shared" si="1344"/>
        <v>221.28065494114369</v>
      </c>
      <c r="FB399" s="149">
        <f t="shared" si="1345"/>
        <v>222.8992579199745</v>
      </c>
      <c r="FC399" s="149">
        <f t="shared" si="1346"/>
        <v>224.73398707141217</v>
      </c>
      <c r="FD399" s="149">
        <f t="shared" si="1347"/>
        <v>226.77274479879597</v>
      </c>
      <c r="FE399" s="149">
        <f t="shared" si="1348"/>
        <v>229.0029356314401</v>
      </c>
      <c r="FF399" s="149">
        <f t="shared" si="1349"/>
        <v>231.41173043612622</v>
      </c>
      <c r="FG399" s="149">
        <f t="shared" si="1350"/>
        <v>233.98630083815229</v>
      </c>
      <c r="FH399" s="149">
        <f t="shared" si="1351"/>
        <v>236.71401909779468</v>
      </c>
      <c r="FI399" s="149">
        <f t="shared" si="1352"/>
        <v>239.58262163718845</v>
      </c>
      <c r="FJ399" s="149">
        <f t="shared" si="1353"/>
        <v>242.58033680524079</v>
      </c>
      <c r="FK399" s="149">
        <f t="shared" si="1354"/>
        <v>245.69597922973168</v>
      </c>
      <c r="FL399" s="149">
        <f t="shared" si="1355"/>
        <v>248.91901425467137</v>
      </c>
      <c r="FM399" s="149">
        <f t="shared" si="1356"/>
        <v>252.23959657588421</v>
      </c>
      <c r="FN399" s="149">
        <f t="shared" si="1357"/>
        <v>255.64858737704529</v>
      </c>
      <c r="FO399" s="149">
        <f t="shared" si="1358"/>
        <v>259.13755414677377</v>
      </c>
      <c r="FP399" s="149">
        <f t="shared" si="1359"/>
        <v>262.69875703033881</v>
      </c>
      <c r="FQ399" s="149">
        <f t="shared" si="1360"/>
        <v>266.32512512513233</v>
      </c>
      <c r="FR399" s="149">
        <f t="shared" si="1361"/>
        <v>270.01022563490517</v>
      </c>
      <c r="FS399" s="149">
        <f t="shared" si="1362"/>
        <v>273.74822830206182</v>
      </c>
      <c r="FT399" s="149">
        <f t="shared" si="1363"/>
        <v>277.53386707134223</v>
      </c>
      <c r="FU399" s="149">
        <f t="shared" si="1364"/>
        <v>281.36240052005832</v>
      </c>
      <c r="FV399" s="149">
        <f t="shared" si="1365"/>
        <v>285.22957222788966</v>
      </c>
      <c r="FW399" s="149">
        <f t="shared" si="1366"/>
        <v>289.13157195457939</v>
      </c>
      <c r="FX399" s="149">
        <f t="shared" si="1367"/>
        <v>293.06499824383269</v>
      </c>
      <c r="FY399" s="149">
        <f t="shared" si="1368"/>
        <v>297.02682287112373</v>
      </c>
      <c r="FZ399" s="149">
        <f t="shared" si="1369"/>
        <v>301.01435739551795</v>
      </c>
      <c r="GA399" s="149">
        <f t="shared" si="1370"/>
        <v>305.02522195447341</v>
      </c>
      <c r="GB399" s="149">
        <f t="shared" si="1371"/>
        <v>309.05731634954105</v>
      </c>
      <c r="GC399" s="149">
        <f t="shared" si="1372"/>
        <v>313.10879340423281</v>
      </c>
      <c r="GD399" s="149">
        <f t="shared" si="1373"/>
        <v>317.17803452811552</v>
      </c>
      <c r="GE399" s="149">
        <f t="shared" si="1374"/>
        <v>321.26362738912866</v>
      </c>
      <c r="GF399" s="149">
        <f t="shared" si="1375"/>
        <v>325.36434557579634</v>
      </c>
      <c r="GG399" s="149">
        <f t="shared" si="1376"/>
        <v>329.47913011946383</v>
      </c>
      <c r="GH399" s="149">
        <f t="shared" si="1377"/>
        <v>333.60707274174024</v>
      </c>
      <c r="GI399" s="149">
        <f t="shared" si="1378"/>
        <v>337.74740069210782</v>
      </c>
      <c r="GJ399" s="317">
        <f t="shared" si="1379"/>
        <v>341.89946304378441</v>
      </c>
      <c r="GK399" s="149">
        <f t="shared" si="1380"/>
        <v>346.06271832133325</v>
      </c>
      <c r="GL399" s="149">
        <f t="shared" si="1381"/>
        <v>350.23672334035706</v>
      </c>
      <c r="GM399" s="149">
        <f t="shared" si="1382"/>
        <v>354.42112314729775</v>
      </c>
      <c r="GN399" s="149">
        <f t="shared" si="1383"/>
        <v>358.61564195544946</v>
      </c>
      <c r="GO399" s="149">
        <f t="shared" si="1384"/>
        <v>362.82007498143525</v>
      </c>
      <c r="GP399" s="149">
        <f t="shared" si="1385"/>
        <v>367.03428109438624</v>
      </c>
      <c r="GQ399" s="149">
        <f t="shared" si="1386"/>
        <v>371.25817619774523</v>
      </c>
      <c r="GR399" s="149">
        <f t="shared" si="1387"/>
        <v>375.4917272708874</v>
      </c>
      <c r="GS399" s="149">
        <f t="shared" si="1388"/>
        <v>379.73494700455444</v>
      </c>
      <c r="GT399" s="149">
        <f t="shared" si="1389"/>
        <v>383.98788897041965</v>
      </c>
      <c r="GU399" s="149">
        <f t="shared" si="1390"/>
        <v>388.25064327091428</v>
      </c>
      <c r="GV399" s="149">
        <f t="shared" si="1391"/>
        <v>392.52333262077201</v>
      </c>
      <c r="GW399" s="149">
        <f t="shared" si="1392"/>
        <v>396.80610881660687</v>
      </c>
      <c r="GX399" s="149">
        <f t="shared" si="1393"/>
        <v>401.09914955525028</v>
      </c>
      <c r="GY399" s="149">
        <f t="shared" si="1394"/>
        <v>405.40265556556147</v>
      </c>
      <c r="GZ399" s="149">
        <f t="shared" si="1395"/>
        <v>409.7168480220372</v>
      </c>
      <c r="HA399" s="149">
        <f t="shared" si="1396"/>
        <v>414.04196621178971</v>
      </c>
      <c r="HB399" s="149">
        <f t="shared" si="1397"/>
        <v>418.37826542939047</v>
      </c>
      <c r="HC399" s="149">
        <f t="shared" si="1398"/>
        <v>422.72601507670191</v>
      </c>
      <c r="HF399" s="269">
        <v>418.48523624531799</v>
      </c>
      <c r="HG399" s="274">
        <v>42000</v>
      </c>
      <c r="HH399" s="149">
        <f t="shared" si="1400"/>
        <v>29.230140973445412</v>
      </c>
      <c r="HI399" s="149">
        <f t="shared" si="1401"/>
        <v>58.408532361906751</v>
      </c>
      <c r="HJ399" s="149">
        <f t="shared" si="1402"/>
        <v>87.484313546263138</v>
      </c>
      <c r="HK399" s="149">
        <f t="shared" si="1403"/>
        <v>116.40836142951564</v>
      </c>
      <c r="HL399" s="149">
        <f t="shared" si="1404"/>
        <v>145.13406167684056</v>
      </c>
      <c r="HM399" s="149">
        <f t="shared" si="1405"/>
        <v>173.61797225137275</v>
      </c>
      <c r="HN399" s="149">
        <f t="shared" si="1406"/>
        <v>201.82035750771979</v>
      </c>
      <c r="HO399" s="149">
        <f t="shared" si="1407"/>
        <v>229.70558079304718</v>
      </c>
      <c r="HP399" s="149">
        <f t="shared" si="1408"/>
        <v>257.24235310952241</v>
      </c>
      <c r="HQ399" s="149">
        <f t="shared" si="1409"/>
        <v>284.40384395558914</v>
      </c>
      <c r="HR399" s="149">
        <f t="shared" si="1410"/>
        <v>311.16766730465338</v>
      </c>
      <c r="HS399" s="149">
        <f t="shared" si="1411"/>
        <v>337.51576044837947</v>
      </c>
      <c r="HT399" s="149">
        <f t="shared" si="1412"/>
        <v>363.43417608605762</v>
      </c>
      <c r="HU399" s="149">
        <f t="shared" si="1413"/>
        <v>388.91280878734631</v>
      </c>
      <c r="HV399" s="149">
        <f t="shared" si="1414"/>
        <v>413.94507615526265</v>
      </c>
      <c r="HW399" s="149">
        <f t="shared" si="1415"/>
        <v>438.52757310169756</v>
      </c>
      <c r="HX399" s="149">
        <f t="shared" si="1416"/>
        <v>462.65971504783931</v>
      </c>
      <c r="HY399" s="149">
        <f t="shared" si="1417"/>
        <v>486.34338295257697</v>
      </c>
      <c r="HZ399" s="149">
        <f t="shared" si="1418"/>
        <v>509.58258014907881</v>
      </c>
      <c r="IA399" s="149">
        <f t="shared" si="1419"/>
        <v>532.38310824304972</v>
      </c>
      <c r="IB399" s="149">
        <f t="shared" si="1420"/>
        <v>554.7522669240617</v>
      </c>
      <c r="IC399" s="149">
        <f t="shared" si="1421"/>
        <v>576.69858052664461</v>
      </c>
      <c r="ID399" s="149">
        <f t="shared" si="1422"/>
        <v>598.23155256206519</v>
      </c>
      <c r="IE399" s="149">
        <f t="shared" si="1423"/>
        <v>619.36144820372283</v>
      </c>
      <c r="IF399" s="149">
        <f t="shared" si="1424"/>
        <v>640.09910380656618</v>
      </c>
      <c r="IG399" s="149">
        <f t="shared" si="1425"/>
        <v>660.45576192272711</v>
      </c>
      <c r="IH399" s="149">
        <f t="shared" si="1426"/>
        <v>680.44292988818756</v>
      </c>
      <c r="II399" s="149">
        <f t="shared" si="1427"/>
        <v>700.07225984859292</v>
      </c>
      <c r="IJ399" s="149">
        <f t="shared" si="1428"/>
        <v>719.35544802121524</v>
      </c>
      <c r="IK399" s="149">
        <f t="shared" si="1429"/>
        <v>738.30415101716972</v>
      </c>
      <c r="IL399" s="149">
        <f t="shared" si="1430"/>
        <v>756.9299171419716</v>
      </c>
      <c r="IM399" s="149">
        <f t="shared" si="1431"/>
        <v>775.24413072954565</v>
      </c>
      <c r="IN399" s="149">
        <f t="shared" si="1432"/>
        <v>793.25796772609124</v>
      </c>
      <c r="IO399" s="149">
        <f t="shared" si="1433"/>
        <v>810.98236091217689</v>
      </c>
      <c r="IP399" s="149">
        <f t="shared" si="1434"/>
        <v>828.42797332453654</v>
      </c>
      <c r="IQ399" s="149">
        <f t="shared" si="1435"/>
        <v>845.60517860634911</v>
      </c>
      <c r="IR399" s="149">
        <f t="shared" si="1436"/>
        <v>862.52404717244303</v>
      </c>
      <c r="IS399" s="149">
        <f t="shared" si="1437"/>
        <v>879.19433722108556</v>
      </c>
      <c r="IT399" s="149">
        <f t="shared" si="1438"/>
        <v>895.62548975586617</v>
      </c>
      <c r="IU399" s="149">
        <f t="shared" si="1439"/>
        <v>911.82662689927076</v>
      </c>
      <c r="IV399" s="317">
        <f t="shared" si="1440"/>
        <v>927.80655288419882</v>
      </c>
      <c r="IW399" s="149">
        <f t="shared" si="1441"/>
        <v>943.57375720173718</v>
      </c>
      <c r="IX399" s="149">
        <f t="shared" si="1442"/>
        <v>959.13641946375424</v>
      </c>
      <c r="IY399" s="149">
        <f t="shared" si="1443"/>
        <v>974.50241560853306</v>
      </c>
      <c r="IZ399" s="149">
        <f t="shared" si="1444"/>
        <v>989.67932513771859</v>
      </c>
      <c r="JA399" s="149">
        <f t="shared" si="1445"/>
        <v>1004.674439124432</v>
      </c>
      <c r="JB399" s="149">
        <f t="shared" si="1446"/>
        <v>1019.4947687764889</v>
      </c>
      <c r="JC399" s="149">
        <f t="shared" si="1447"/>
        <v>1034.1470543762289</v>
      </c>
      <c r="JD399" s="149">
        <f t="shared" si="1448"/>
        <v>1048.6377744503347</v>
      </c>
      <c r="JE399" s="149">
        <f t="shared" si="1449"/>
        <v>1062.9731550499951</v>
      </c>
      <c r="JF399" s="149">
        <f t="shared" si="1450"/>
        <v>1077.15917904452</v>
      </c>
      <c r="JG399" s="149">
        <f t="shared" si="1451"/>
        <v>1091.2015953506514</v>
      </c>
      <c r="JH399" s="149">
        <f t="shared" si="1452"/>
        <v>1105.1059280358204</v>
      </c>
      <c r="JI399" s="149">
        <f t="shared" si="1453"/>
        <v>1118.8774852470365</v>
      </c>
      <c r="JJ399" s="149">
        <f t="shared" si="1454"/>
        <v>1132.5213679282288</v>
      </c>
      <c r="JK399" s="149">
        <f t="shared" si="1455"/>
        <v>1146.042478298117</v>
      </c>
      <c r="JL399" s="149">
        <f t="shared" si="1456"/>
        <v>1159.4455280683601</v>
      </c>
      <c r="JM399" s="149">
        <f t="shared" si="1457"/>
        <v>1172.7350463880009</v>
      </c>
      <c r="JN399" s="149">
        <f t="shared" si="1458"/>
        <v>1185.9153875054074</v>
      </c>
      <c r="JO399" s="149">
        <f t="shared" si="1459"/>
        <v>1198.9907381430839</v>
      </c>
      <c r="JQ399" s="269">
        <v>428.35033794971184</v>
      </c>
      <c r="JR399" s="274">
        <v>43000</v>
      </c>
      <c r="JS399" s="115">
        <f t="shared" si="1277"/>
        <v>210.6419392987836</v>
      </c>
      <c r="JT399" s="115">
        <f t="shared" si="1278"/>
        <v>221.03604945174413</v>
      </c>
      <c r="JU399" s="115">
        <f t="shared" si="1279"/>
        <v>231.68925114215085</v>
      </c>
      <c r="JV399" s="115">
        <f t="shared" si="1280"/>
        <v>242.59620535129511</v>
      </c>
      <c r="JW399" s="115">
        <f t="shared" si="1281"/>
        <v>253.74969469036768</v>
      </c>
      <c r="JX399" s="115">
        <f t="shared" si="1282"/>
        <v>265.14085771097075</v>
      </c>
      <c r="JY399" s="115">
        <f t="shared" si="1283"/>
        <v>276.75946068980159</v>
      </c>
      <c r="JZ399" s="115">
        <f t="shared" si="1284"/>
        <v>288.59418984123926</v>
      </c>
      <c r="KA399" s="115">
        <f t="shared" si="1285"/>
        <v>300.63294756862308</v>
      </c>
      <c r="KB399" s="115">
        <f t="shared" si="1286"/>
        <v>312.86313840126718</v>
      </c>
      <c r="KC399" s="115">
        <f t="shared" si="1287"/>
        <v>325.2719332059533</v>
      </c>
      <c r="KD399" s="115">
        <f t="shared" si="1288"/>
        <v>337.84650360797934</v>
      </c>
      <c r="KE399" s="115">
        <f t="shared" si="1289"/>
        <v>350.57422186762176</v>
      </c>
      <c r="KF399" s="115">
        <f t="shared" si="1290"/>
        <v>363.44282440701556</v>
      </c>
      <c r="KG399" s="115">
        <f t="shared" si="1291"/>
        <v>376.44053957506787</v>
      </c>
      <c r="KH399" s="115">
        <f t="shared" si="1292"/>
        <v>389.55618199955876</v>
      </c>
      <c r="KI399" s="115">
        <f t="shared" si="1293"/>
        <v>402.77921702449845</v>
      </c>
      <c r="KJ399" s="115">
        <f t="shared" si="1294"/>
        <v>416.09979934571129</v>
      </c>
      <c r="KK399" s="115">
        <f t="shared" si="1295"/>
        <v>429.50879014687234</v>
      </c>
      <c r="KL399" s="115">
        <f t="shared" si="1296"/>
        <v>442.99775691660085</v>
      </c>
      <c r="KM399" s="115">
        <f t="shared" si="1297"/>
        <v>456.55895980016589</v>
      </c>
      <c r="KN399" s="115">
        <f t="shared" si="1298"/>
        <v>470.18532789495941</v>
      </c>
      <c r="KO399" s="115">
        <f t="shared" si="1299"/>
        <v>483.87042840473225</v>
      </c>
      <c r="KP399" s="115">
        <f t="shared" si="1300"/>
        <v>497.6084310718889</v>
      </c>
      <c r="KQ399" s="115">
        <f t="shared" si="1301"/>
        <v>511.39406984116931</v>
      </c>
      <c r="KR399" s="115">
        <f t="shared" si="1302"/>
        <v>525.22260328988546</v>
      </c>
      <c r="KS399" s="115">
        <f t="shared" si="1303"/>
        <v>539.08977499771675</v>
      </c>
      <c r="KT399" s="115">
        <f t="shared" si="1304"/>
        <v>552.99177472440647</v>
      </c>
      <c r="KU399" s="115">
        <f t="shared" si="1305"/>
        <v>566.92520101365972</v>
      </c>
      <c r="KV399" s="115">
        <f t="shared" si="1306"/>
        <v>580.88702564095081</v>
      </c>
      <c r="KW399" s="115">
        <f t="shared" si="1307"/>
        <v>594.87456016534497</v>
      </c>
      <c r="KX399" s="115">
        <f t="shared" si="1308"/>
        <v>608.88542472430049</v>
      </c>
      <c r="KY399" s="115">
        <f t="shared" si="1309"/>
        <v>622.91751911936808</v>
      </c>
      <c r="KZ399" s="115">
        <f t="shared" si="1310"/>
        <v>636.96899617405984</v>
      </c>
      <c r="LA399" s="115">
        <f t="shared" si="1311"/>
        <v>651.0382372979426</v>
      </c>
      <c r="LB399" s="115">
        <f t="shared" si="1312"/>
        <v>665.1238301589558</v>
      </c>
      <c r="LC399" s="115">
        <f t="shared" si="1313"/>
        <v>679.22454834562336</v>
      </c>
      <c r="LD399" s="115">
        <f t="shared" si="1314"/>
        <v>693.33933288929097</v>
      </c>
      <c r="LE399" s="115">
        <f t="shared" si="1315"/>
        <v>707.46727551156732</v>
      </c>
      <c r="LF399" s="115">
        <f t="shared" si="1316"/>
        <v>721.6076034619349</v>
      </c>
      <c r="LG399" s="360">
        <f t="shared" si="1317"/>
        <v>735.75966581361149</v>
      </c>
      <c r="LH399" s="115">
        <f t="shared" si="1318"/>
        <v>749.92292109116033</v>
      </c>
      <c r="LI399" s="115">
        <f t="shared" si="1319"/>
        <v>764.09692611018409</v>
      </c>
      <c r="LJ399" s="115">
        <f t="shared" si="1320"/>
        <v>778.28132591712483</v>
      </c>
      <c r="LK399" s="115">
        <f t="shared" si="1321"/>
        <v>792.4758447252766</v>
      </c>
      <c r="LL399" s="115">
        <f t="shared" si="1322"/>
        <v>806.68027775126234</v>
      </c>
      <c r="LM399" s="115">
        <f t="shared" si="1323"/>
        <v>820.89448386421327</v>
      </c>
      <c r="LN399" s="115">
        <f t="shared" si="1324"/>
        <v>835.11837896757231</v>
      </c>
      <c r="LO399" s="115">
        <f t="shared" si="1325"/>
        <v>849.35193004071448</v>
      </c>
      <c r="LP399" s="115">
        <f t="shared" si="1326"/>
        <v>863.59514977438153</v>
      </c>
      <c r="LQ399" s="115">
        <f t="shared" si="1327"/>
        <v>877.84809174024667</v>
      </c>
      <c r="LR399" s="115">
        <f t="shared" si="1328"/>
        <v>892.11084604074131</v>
      </c>
      <c r="LS399" s="115">
        <f t="shared" si="1329"/>
        <v>906.38353539059904</v>
      </c>
      <c r="LT399" s="115">
        <f t="shared" si="1330"/>
        <v>920.66631158643395</v>
      </c>
      <c r="LU399" s="115">
        <f t="shared" si="1331"/>
        <v>934.95935232507736</v>
      </c>
      <c r="LV399" s="115">
        <f t="shared" si="1332"/>
        <v>949.2628583353885</v>
      </c>
      <c r="LW399" s="115">
        <f t="shared" si="1333"/>
        <v>963.57705079186428</v>
      </c>
      <c r="LX399" s="115">
        <f t="shared" si="1334"/>
        <v>977.9021689816168</v>
      </c>
      <c r="LY399" s="115">
        <f t="shared" si="1335"/>
        <v>992.23846819921755</v>
      </c>
      <c r="LZ399" s="115">
        <f t="shared" si="1336"/>
        <v>1006.5862178465291</v>
      </c>
      <c r="MC399" s="269">
        <v>420</v>
      </c>
      <c r="MD399" s="352">
        <v>42000</v>
      </c>
      <c r="ME399" s="351">
        <f t="shared" si="1460"/>
        <v>5.0961826371226017E-2</v>
      </c>
      <c r="MF399" s="351">
        <f t="shared" si="1460"/>
        <v>0.10183342897763553</v>
      </c>
      <c r="MG399" s="351">
        <f t="shared" si="1460"/>
        <v>0.15252613393828057</v>
      </c>
      <c r="MH399" s="351">
        <f t="shared" si="1460"/>
        <v>0.20295429668708292</v>
      </c>
      <c r="MI399" s="351">
        <f t="shared" si="1460"/>
        <v>0.2530366466054762</v>
      </c>
      <c r="MJ399" s="351">
        <f t="shared" si="1460"/>
        <v>0.30269744387605929</v>
      </c>
      <c r="MK399" s="351">
        <f t="shared" si="1460"/>
        <v>0.35186741065774779</v>
      </c>
      <c r="ML399" s="351">
        <f t="shared" si="1460"/>
        <v>0.40048441557334941</v>
      </c>
      <c r="MM399" s="351">
        <f t="shared" si="1460"/>
        <v>0.44849390724467136</v>
      </c>
      <c r="MN399" s="351">
        <f t="shared" si="1460"/>
        <v>0.49584910754077643</v>
      </c>
      <c r="MO399" s="351">
        <f t="shared" si="1461"/>
        <v>0.54251098713226609</v>
      </c>
      <c r="MP399" s="351">
        <f t="shared" si="1461"/>
        <v>0.58844805425839797</v>
      </c>
      <c r="MQ399" s="351">
        <f t="shared" si="1461"/>
        <v>0.63363599224147404</v>
      </c>
      <c r="MR399" s="351">
        <f t="shared" si="1461"/>
        <v>0.67805718258328262</v>
      </c>
      <c r="MS399" s="351">
        <f t="shared" si="1461"/>
        <v>0.72170014908285507</v>
      </c>
      <c r="MT399" s="351">
        <f t="shared" si="1461"/>
        <v>0.76455895507676075</v>
      </c>
      <c r="MU399" s="351">
        <f t="shared" si="1461"/>
        <v>0.80663258137032889</v>
      </c>
      <c r="MV399" s="351">
        <f t="shared" si="1461"/>
        <v>0.84792430735589641</v>
      </c>
      <c r="MW399" s="351">
        <f t="shared" si="1461"/>
        <v>0.88844111271823512</v>
      </c>
      <c r="MX399" s="351">
        <f t="shared" si="1461"/>
        <v>0.92819311237341307</v>
      </c>
      <c r="MY399" s="351">
        <f t="shared" si="1462"/>
        <v>0.96719303309934335</v>
      </c>
      <c r="MZ399" s="351">
        <f t="shared" si="1462"/>
        <v>1.0054557368036927</v>
      </c>
      <c r="NA399" s="351">
        <f t="shared" si="1462"/>
        <v>1.0429977925578022</v>
      </c>
      <c r="NB399" s="351">
        <f t="shared" si="1462"/>
        <v>1.0798370973668532</v>
      </c>
      <c r="NC399" s="351">
        <f t="shared" si="1462"/>
        <v>1.1159925440729939</v>
      </c>
      <c r="ND399" s="351">
        <f t="shared" si="1462"/>
        <v>1.1514837337103156</v>
      </c>
      <c r="NE399" s="351">
        <f t="shared" si="1462"/>
        <v>1.1863307289551788</v>
      </c>
      <c r="NF399" s="351">
        <f t="shared" si="1462"/>
        <v>1.2205538449550113</v>
      </c>
      <c r="NG399" s="351">
        <f t="shared" si="1462"/>
        <v>1.2541734736947294</v>
      </c>
      <c r="NH399" s="351">
        <f t="shared" si="1462"/>
        <v>1.2872099381071669</v>
      </c>
      <c r="NI399" s="351">
        <f t="shared" si="1463"/>
        <v>1.3196833722977697</v>
      </c>
      <c r="NJ399" s="351">
        <f t="shared" si="1463"/>
        <v>1.3516136244927006</v>
      </c>
      <c r="NK399" s="351">
        <f t="shared" si="1463"/>
        <v>1.3830201796007142</v>
      </c>
      <c r="NL399" s="351">
        <f t="shared" si="1463"/>
        <v>1.413922098578978</v>
      </c>
      <c r="NM399" s="351">
        <f t="shared" si="1463"/>
        <v>1.4443379720948144</v>
      </c>
      <c r="NN399" s="351">
        <f t="shared" si="1463"/>
        <v>1.4742858862670345</v>
      </c>
      <c r="NO399" s="351">
        <f t="shared" si="1463"/>
        <v>1.5037833985454105</v>
      </c>
      <c r="NP399" s="351">
        <f t="shared" si="1463"/>
        <v>1.5328475220400144</v>
      </c>
      <c r="NQ399" s="351">
        <f t="shared" si="1463"/>
        <v>1.5614947168420283</v>
      </c>
      <c r="NR399" s="351">
        <f t="shared" si="1463"/>
        <v>1.5897408870835155</v>
      </c>
      <c r="NS399" s="351">
        <f t="shared" si="1464"/>
        <v>1.6176013826660982</v>
      </c>
      <c r="NT399" s="351">
        <f t="shared" si="1464"/>
        <v>1.6450910047490026</v>
      </c>
      <c r="NU399" s="351">
        <f t="shared" si="1464"/>
        <v>1.6722240142268376</v>
      </c>
      <c r="NV399" s="351">
        <f t="shared" si="1464"/>
        <v>1.6990141425489194</v>
      </c>
      <c r="NW399" s="351">
        <f t="shared" si="1464"/>
        <v>1.7254746043366613</v>
      </c>
      <c r="NX399" s="351">
        <f t="shared" si="1464"/>
        <v>1.7516181113454663</v>
      </c>
      <c r="NY399" s="351">
        <f t="shared" si="1464"/>
        <v>1.7774568873944288</v>
      </c>
      <c r="NZ399" s="351">
        <f t="shared" si="1464"/>
        <v>1.8030026839526434</v>
      </c>
      <c r="OA399" s="351">
        <f t="shared" si="1464"/>
        <v>1.8282667961264947</v>
      </c>
      <c r="OB399" s="351">
        <f t="shared" si="1464"/>
        <v>1.8532600788393294</v>
      </c>
      <c r="OC399" s="351">
        <f t="shared" si="1465"/>
        <v>1.8779929630345784</v>
      </c>
      <c r="OD399" s="351">
        <f t="shared" si="1465"/>
        <v>1.9024754717667691</v>
      </c>
      <c r="OE399" s="351">
        <f t="shared" si="1465"/>
        <v>1.9267172360727667</v>
      </c>
      <c r="OF399" s="351">
        <f t="shared" si="1465"/>
        <v>1.9507275105390094</v>
      </c>
      <c r="OG399" s="351">
        <f t="shared" si="1465"/>
        <v>1.9745151884999188</v>
      </c>
      <c r="OH399" s="351">
        <f t="shared" si="1465"/>
        <v>1.9980888168187976</v>
      </c>
      <c r="OI399" s="351">
        <f t="shared" si="1465"/>
        <v>2.0214566102159131</v>
      </c>
      <c r="OJ399" s="351">
        <f t="shared" si="1465"/>
        <v>2.0446264651193848</v>
      </c>
      <c r="OK399" s="351">
        <f t="shared" si="1465"/>
        <v>2.0676059730235381</v>
      </c>
      <c r="OL399" s="351">
        <f t="shared" si="1465"/>
        <v>2.090402433346652</v>
      </c>
    </row>
    <row r="400" spans="55:402">
      <c r="BC400"/>
      <c r="BD400"/>
      <c r="BH400" s="173"/>
      <c r="BI400" s="182">
        <f t="shared" si="1468"/>
        <v>0.22336100866053796</v>
      </c>
      <c r="BJ400" s="91">
        <f t="shared" si="1468"/>
        <v>0</v>
      </c>
      <c r="BK400" s="170">
        <f t="shared" si="1468"/>
        <v>0</v>
      </c>
      <c r="BL400" s="170">
        <f t="shared" si="1468"/>
        <v>216.64999771199948</v>
      </c>
      <c r="BM400" s="116">
        <f t="shared" si="1468"/>
        <v>0</v>
      </c>
      <c r="BN400" s="116"/>
      <c r="BO400" s="109"/>
      <c r="BP400" s="210">
        <v>43000</v>
      </c>
      <c r="BQ400" s="211">
        <v>13.106399999999999</v>
      </c>
      <c r="BR400" s="285">
        <v>430</v>
      </c>
      <c r="BS400" s="115"/>
      <c r="BT400" s="105"/>
      <c r="BU400" s="201"/>
      <c r="BV400" s="205">
        <f t="shared" si="1469"/>
        <v>-56.500002288000502</v>
      </c>
      <c r="BW400" s="208">
        <f t="shared" si="1466"/>
        <v>216.64999771199948</v>
      </c>
      <c r="BX400" s="94"/>
      <c r="BY400" s="196">
        <f t="shared" si="1338"/>
        <v>573.56933718429855</v>
      </c>
      <c r="BZ400" s="128"/>
      <c r="CA400" s="228">
        <f t="shared" si="1399"/>
        <v>7.5116652468899814E-2</v>
      </c>
      <c r="CB400" s="165">
        <f t="shared" si="1196"/>
        <v>9.990705579275734E-2</v>
      </c>
      <c r="CC400" s="200">
        <f t="shared" si="1467"/>
        <v>0.75186533996876448</v>
      </c>
      <c r="CD400" s="279"/>
      <c r="CH400" s="269">
        <v>438.20719247129568</v>
      </c>
      <c r="CI400" s="274">
        <v>44000</v>
      </c>
      <c r="CJ400" s="72">
        <f t="shared" si="1217"/>
        <v>5.9659002658578202E-2</v>
      </c>
      <c r="CK400" s="72">
        <f t="shared" si="1218"/>
        <v>0.11916966785354913</v>
      </c>
      <c r="CL400" s="72">
        <f t="shared" si="1219"/>
        <v>0.17838714567643973</v>
      </c>
      <c r="CM400" s="72">
        <f t="shared" si="1220"/>
        <v>0.23717334407691898</v>
      </c>
      <c r="CN400" s="72">
        <f t="shared" si="1221"/>
        <v>0.29539979036007208</v>
      </c>
      <c r="CO400" s="72">
        <f t="shared" si="1222"/>
        <v>0.35294993885127346</v>
      </c>
      <c r="CP400" s="72">
        <f t="shared" si="1223"/>
        <v>0.40972083864078851</v>
      </c>
      <c r="CQ400" s="72">
        <f t="shared" si="1224"/>
        <v>0.46562413691108062</v>
      </c>
      <c r="CR400" s="72">
        <f t="shared" si="1225"/>
        <v>0.52058644872546544</v>
      </c>
      <c r="CS400" s="72">
        <f t="shared" si="1226"/>
        <v>0.57454916704424064</v>
      </c>
      <c r="CT400" s="72">
        <f t="shared" si="1227"/>
        <v>0.62746781414555186</v>
      </c>
      <c r="CU400" s="72">
        <f t="shared" si="1228"/>
        <v>0.6793110476694092</v>
      </c>
      <c r="CV400" s="72">
        <f t="shared" si="1229"/>
        <v>0.7300594335276418</v>
      </c>
      <c r="CW400" s="72">
        <f t="shared" si="1230"/>
        <v>0.77970408747893583</v>
      </c>
      <c r="CX400" s="72">
        <f t="shared" si="1231"/>
        <v>0.8282452710323821</v>
      </c>
      <c r="CY400" s="72">
        <f t="shared" si="1232"/>
        <v>0.87569100884511897</v>
      </c>
      <c r="CZ400" s="72">
        <f t="shared" si="1233"/>
        <v>0.92205577645145753</v>
      </c>
      <c r="DA400" s="72">
        <f t="shared" si="1234"/>
        <v>0.9673592906565236</v>
      </c>
      <c r="DB400" s="72">
        <f t="shared" si="1235"/>
        <v>1.0116254211194402</v>
      </c>
      <c r="DC400" s="72">
        <f t="shared" si="1236"/>
        <v>1.0548812308147113</v>
      </c>
      <c r="DD400" s="72">
        <f t="shared" si="1237"/>
        <v>1.0971561450683407</v>
      </c>
      <c r="DE400" s="72">
        <f t="shared" si="1238"/>
        <v>1.1384812433636666</v>
      </c>
      <c r="DF400" s="72">
        <f t="shared" si="1239"/>
        <v>1.1788886646479462</v>
      </c>
      <c r="DG400" s="72">
        <f t="shared" si="1240"/>
        <v>1.2184111149839998</v>
      </c>
      <c r="DH400" s="72">
        <f t="shared" si="1241"/>
        <v>1.2570814656613907</v>
      </c>
      <c r="DI400" s="72">
        <f t="shared" si="1242"/>
        <v>1.2949324299553748</v>
      </c>
      <c r="DJ400" s="72">
        <f t="shared" si="1243"/>
        <v>1.331996307317328</v>
      </c>
      <c r="DK400" s="72">
        <f t="shared" si="1244"/>
        <v>1.3683047846844203</v>
      </c>
      <c r="DL400" s="72">
        <f t="shared" si="1245"/>
        <v>1.403888785653298</v>
      </c>
      <c r="DM400" s="72">
        <f t="shared" si="1246"/>
        <v>1.4387783593660697</v>
      </c>
      <c r="DN400" s="72">
        <f t="shared" si="1247"/>
        <v>1.4730026020354672</v>
      </c>
      <c r="DO400" s="72">
        <f t="shared" si="1248"/>
        <v>1.5065896050474141</v>
      </c>
      <c r="DP400" s="72">
        <f t="shared" si="1249"/>
        <v>1.5395664244993321</v>
      </c>
      <c r="DQ400" s="72">
        <f t="shared" si="1250"/>
        <v>1.5719590678514646</v>
      </c>
      <c r="DR400" s="72">
        <f t="shared" si="1251"/>
        <v>1.6037924940855246</v>
      </c>
      <c r="DS400" s="72">
        <f t="shared" si="1252"/>
        <v>1.6350906243838881</v>
      </c>
      <c r="DT400" s="72">
        <f t="shared" si="1253"/>
        <v>1.6658763608717044</v>
      </c>
      <c r="DU400" s="72">
        <f t="shared" si="1254"/>
        <v>1.6961716114121115</v>
      </c>
      <c r="DV400" s="72">
        <f t="shared" si="1255"/>
        <v>1.7259973188213429</v>
      </c>
      <c r="DW400" s="72">
        <f t="shared" si="1256"/>
        <v>1.7553734931849903</v>
      </c>
      <c r="DX400" s="72">
        <f t="shared" si="1257"/>
        <v>1.7843192462178026</v>
      </c>
      <c r="DY400" s="72">
        <f t="shared" si="1258"/>
        <v>1.8128528268253317</v>
      </c>
      <c r="DZ400" s="72">
        <f t="shared" si="1259"/>
        <v>1.8409916572032172</v>
      </c>
      <c r="EA400" s="72">
        <f t="shared" si="1260"/>
        <v>1.8687523689553425</v>
      </c>
      <c r="EB400" s="72">
        <f t="shared" si="1261"/>
        <v>1.8961508388307131</v>
      </c>
      <c r="EC400" s="72">
        <f t="shared" si="1262"/>
        <v>1.9232022237752133</v>
      </c>
      <c r="ED400" s="72">
        <f t="shared" si="1263"/>
        <v>1.949920995072272</v>
      </c>
      <c r="EE400" s="72">
        <f t="shared" si="1264"/>
        <v>1.9763209714091443</v>
      </c>
      <c r="EF400" s="72">
        <f t="shared" si="1265"/>
        <v>2.0024153507556846</v>
      </c>
      <c r="EG400" s="72">
        <f t="shared" si="1266"/>
        <v>2.0282167409823804</v>
      </c>
      <c r="EH400" s="72">
        <f t="shared" si="1267"/>
        <v>2.0537371891759904</v>
      </c>
      <c r="EI400" s="72">
        <f t="shared" si="1268"/>
        <v>2.0789882096358387</v>
      </c>
      <c r="EJ400" s="72">
        <f t="shared" si="1269"/>
        <v>2.1039808105529803</v>
      </c>
      <c r="EK400" s="72">
        <f t="shared" si="1270"/>
        <v>2.1287255193891621</v>
      </c>
      <c r="EL400" s="72">
        <f t="shared" si="1271"/>
        <v>2.1532324069835553</v>
      </c>
      <c r="EM400" s="72">
        <f t="shared" si="1272"/>
        <v>2.1775111104233775</v>
      </c>
      <c r="EN400" s="72">
        <f t="shared" si="1273"/>
        <v>2.2015708547203667</v>
      </c>
      <c r="EO400" s="72">
        <f t="shared" si="1274"/>
        <v>2.225420473338974</v>
      </c>
      <c r="EP400" s="72">
        <f t="shared" si="1275"/>
        <v>2.2490684276246919</v>
      </c>
      <c r="EQ400" s="72">
        <f t="shared" si="1276"/>
        <v>2.2725228251822012</v>
      </c>
      <c r="ET400" s="269">
        <v>438.20719247129568</v>
      </c>
      <c r="EU400" s="274">
        <v>44000</v>
      </c>
      <c r="EV400" s="149">
        <f t="shared" si="1339"/>
        <v>216.80421769897148</v>
      </c>
      <c r="EW400" s="149">
        <f t="shared" si="1340"/>
        <v>217.26534478937589</v>
      </c>
      <c r="EX400" s="149">
        <f t="shared" si="1341"/>
        <v>218.02884381970404</v>
      </c>
      <c r="EY400" s="149">
        <f t="shared" si="1342"/>
        <v>219.08736197170236</v>
      </c>
      <c r="EZ400" s="149">
        <f t="shared" si="1343"/>
        <v>220.43101836822188</v>
      </c>
      <c r="FA400" s="149">
        <f t="shared" si="1344"/>
        <v>222.0477743139852</v>
      </c>
      <c r="FB400" s="149">
        <f t="shared" si="1345"/>
        <v>223.92385524134502</v>
      </c>
      <c r="FC400" s="149">
        <f t="shared" si="1346"/>
        <v>226.04419452454769</v>
      </c>
      <c r="FD400" s="149">
        <f t="shared" si="1347"/>
        <v>228.39287174633549</v>
      </c>
      <c r="FE400" s="149">
        <f t="shared" si="1348"/>
        <v>230.95352283701143</v>
      </c>
      <c r="FF400" s="149">
        <f t="shared" si="1349"/>
        <v>233.70970564981496</v>
      </c>
      <c r="FG400" s="149">
        <f t="shared" si="1350"/>
        <v>236.64521093354955</v>
      </c>
      <c r="FH400" s="149">
        <f t="shared" si="1351"/>
        <v>239.74431449310012</v>
      </c>
      <c r="FI400" s="149">
        <f t="shared" si="1352"/>
        <v>242.99197108028559</v>
      </c>
      <c r="FJ400" s="149">
        <f t="shared" si="1353"/>
        <v>246.37395402011882</v>
      </c>
      <c r="FK400" s="149">
        <f t="shared" si="1354"/>
        <v>249.87694677408047</v>
      </c>
      <c r="FL400" s="149">
        <f t="shared" si="1355"/>
        <v>253.48859374522925</v>
      </c>
      <c r="FM400" s="149">
        <f t="shared" si="1356"/>
        <v>257.19751788330524</v>
      </c>
      <c r="FN400" s="149">
        <f t="shared" si="1357"/>
        <v>260.99331230544277</v>
      </c>
      <c r="FO400" s="149">
        <f t="shared" si="1358"/>
        <v>264.86651243684696</v>
      </c>
      <c r="FP400" s="149">
        <f t="shared" si="1359"/>
        <v>268.80855427779335</v>
      </c>
      <c r="FQ400" s="149">
        <f t="shared" si="1360"/>
        <v>272.81172345168574</v>
      </c>
      <c r="FR400" s="149">
        <f t="shared" si="1361"/>
        <v>276.86909877195933</v>
      </c>
      <c r="FS400" s="149">
        <f t="shared" si="1362"/>
        <v>280.97449323558067</v>
      </c>
      <c r="FT400" s="149">
        <f t="shared" si="1363"/>
        <v>285.12239463291104</v>
      </c>
      <c r="FU400" s="149">
        <f t="shared" si="1364"/>
        <v>289.30790736451797</v>
      </c>
      <c r="FV400" s="149">
        <f t="shared" si="1365"/>
        <v>293.52669657021306</v>
      </c>
      <c r="FW400" s="149">
        <f t="shared" si="1366"/>
        <v>297.77493529288677</v>
      </c>
      <c r="FX400" s="149">
        <f t="shared" si="1367"/>
        <v>302.04925510530609</v>
      </c>
      <c r="FY400" s="149">
        <f t="shared" si="1368"/>
        <v>306.34670040730975</v>
      </c>
      <c r="FZ400" s="149">
        <f t="shared" si="1369"/>
        <v>310.66468643971689</v>
      </c>
      <c r="GA400" s="149">
        <f t="shared" si="1370"/>
        <v>315.00096094747306</v>
      </c>
      <c r="GB400" s="149">
        <f t="shared" si="1371"/>
        <v>319.3535693474264</v>
      </c>
      <c r="GC400" s="149">
        <f t="shared" si="1372"/>
        <v>323.72082320689361</v>
      </c>
      <c r="GD400" s="149">
        <f t="shared" si="1373"/>
        <v>328.10127181078923</v>
      </c>
      <c r="GE400" s="149">
        <f t="shared" si="1374"/>
        <v>332.49367658184673</v>
      </c>
      <c r="GF400" s="149">
        <f t="shared" si="1375"/>
        <v>336.89698811607752</v>
      </c>
      <c r="GG400" s="149">
        <f t="shared" si="1376"/>
        <v>341.31032560064921</v>
      </c>
      <c r="GH400" s="149">
        <f t="shared" si="1377"/>
        <v>345.73295839136307</v>
      </c>
      <c r="GI400" s="149">
        <f t="shared" si="1378"/>
        <v>350.16428953995842</v>
      </c>
      <c r="GJ400" s="317">
        <f t="shared" si="1379"/>
        <v>354.60384107619461</v>
      </c>
      <c r="GK400" s="149">
        <f t="shared" si="1380"/>
        <v>359.05124086512632</v>
      </c>
      <c r="GL400" s="149">
        <f t="shared" si="1381"/>
        <v>363.50621087545198</v>
      </c>
      <c r="GM400" s="149">
        <f t="shared" si="1382"/>
        <v>367.96855670986616</v>
      </c>
      <c r="GN400" s="149">
        <f t="shared" si="1383"/>
        <v>372.43815826266894</v>
      </c>
      <c r="GO400" s="149">
        <f t="shared" si="1384"/>
        <v>376.91496138329586</v>
      </c>
      <c r="GP400" s="149">
        <f t="shared" si="1385"/>
        <v>381.39897043685039</v>
      </c>
      <c r="GQ400" s="149">
        <f t="shared" si="1386"/>
        <v>385.89024166411309</v>
      </c>
      <c r="GR400" s="149">
        <f t="shared" si="1387"/>
        <v>390.38887725387269</v>
      </c>
      <c r="GS400" s="149">
        <f t="shared" si="1388"/>
        <v>394.89502004981023</v>
      </c>
      <c r="GT400" s="149">
        <f t="shared" si="1389"/>
        <v>399.40884882263794</v>
      </c>
      <c r="GU400" s="149">
        <f t="shared" si="1390"/>
        <v>403.93057404578724</v>
      </c>
      <c r="GV400" s="149">
        <f t="shared" si="1391"/>
        <v>408.46043411974534</v>
      </c>
      <c r="GW400" s="149">
        <f t="shared" si="1392"/>
        <v>412.99869199621617</v>
      </c>
      <c r="GX400" s="149">
        <f t="shared" si="1393"/>
        <v>417.54563215869808</v>
      </c>
      <c r="GY400" s="149">
        <f t="shared" si="1394"/>
        <v>422.10155792089108</v>
      </c>
      <c r="GZ400" s="149">
        <f t="shared" si="1395"/>
        <v>426.66678900863707</v>
      </c>
      <c r="HA400" s="149">
        <f t="shared" si="1396"/>
        <v>431.24165939489751</v>
      </c>
      <c r="HB400" s="149">
        <f t="shared" si="1397"/>
        <v>435.82651536066521</v>
      </c>
      <c r="HC400" s="149">
        <f t="shared" si="1398"/>
        <v>440.42171375769522</v>
      </c>
      <c r="HF400" s="269">
        <v>428.35033794971184</v>
      </c>
      <c r="HG400" s="274">
        <v>43000</v>
      </c>
      <c r="HH400" s="149">
        <f t="shared" si="1400"/>
        <v>31.626305616036127</v>
      </c>
      <c r="HI400" s="149">
        <f t="shared" si="1401"/>
        <v>63.186179599429572</v>
      </c>
      <c r="HJ400" s="149">
        <f t="shared" si="1402"/>
        <v>94.614525731738013</v>
      </c>
      <c r="HK400" s="149">
        <f t="shared" si="1403"/>
        <v>125.84884751558322</v>
      </c>
      <c r="HL400" s="149">
        <f t="shared" si="1404"/>
        <v>156.8303774737316</v>
      </c>
      <c r="HM400" s="149">
        <f t="shared" si="1405"/>
        <v>187.50502078107723</v>
      </c>
      <c r="HN400" s="149">
        <f t="shared" si="1406"/>
        <v>217.82407977000494</v>
      </c>
      <c r="HO400" s="149">
        <f t="shared" si="1407"/>
        <v>247.74474451099874</v>
      </c>
      <c r="HP400" s="149">
        <f t="shared" si="1408"/>
        <v>277.23035237205659</v>
      </c>
      <c r="HQ400" s="149">
        <f t="shared" si="1409"/>
        <v>306.25043429615278</v>
      </c>
      <c r="HR400" s="149">
        <f t="shared" si="1410"/>
        <v>334.78057634194255</v>
      </c>
      <c r="HS400" s="149">
        <f t="shared" si="1411"/>
        <v>362.80213143725041</v>
      </c>
      <c r="HT400" s="149">
        <f t="shared" si="1412"/>
        <v>390.30181858649854</v>
      </c>
      <c r="HU400" s="149">
        <f t="shared" si="1413"/>
        <v>417.27124569103501</v>
      </c>
      <c r="HV400" s="149">
        <f t="shared" si="1414"/>
        <v>443.70638863600129</v>
      </c>
      <c r="HW400" s="149">
        <f t="shared" si="1415"/>
        <v>469.60705433396703</v>
      </c>
      <c r="HX400" s="149">
        <f t="shared" si="1416"/>
        <v>494.9763498361865</v>
      </c>
      <c r="HY400" s="149">
        <f t="shared" si="1417"/>
        <v>519.82017407589774</v>
      </c>
      <c r="HZ400" s="149">
        <f t="shared" si="1418"/>
        <v>544.14674373333821</v>
      </c>
      <c r="IA400" s="149">
        <f t="shared" si="1419"/>
        <v>567.96616035915349</v>
      </c>
      <c r="IB400" s="149">
        <f t="shared" si="1420"/>
        <v>591.29002236024598</v>
      </c>
      <c r="IC400" s="149">
        <f t="shared" si="1421"/>
        <v>614.13108273265436</v>
      </c>
      <c r="ID400" s="149">
        <f t="shared" si="1422"/>
        <v>636.50295144488166</v>
      </c>
      <c r="IE400" s="149">
        <f t="shared" si="1423"/>
        <v>658.41984002414097</v>
      </c>
      <c r="IF400" s="149">
        <f t="shared" si="1424"/>
        <v>679.89634505729123</v>
      </c>
      <c r="IG400" s="149">
        <f t="shared" si="1425"/>
        <v>700.947266872613</v>
      </c>
      <c r="IH400" s="149">
        <f t="shared" si="1426"/>
        <v>721.58745951506944</v>
      </c>
      <c r="II400" s="149">
        <f t="shared" si="1427"/>
        <v>741.83170818020687</v>
      </c>
      <c r="IJ400" s="149">
        <f t="shared" si="1428"/>
        <v>761.69463046080762</v>
      </c>
      <c r="IK400" s="149">
        <f t="shared" si="1429"/>
        <v>781.19059803285916</v>
      </c>
      <c r="IL400" s="149">
        <f t="shared" si="1430"/>
        <v>800.33367572334828</v>
      </c>
      <c r="IM400" s="149">
        <f t="shared" si="1431"/>
        <v>819.13757523394372</v>
      </c>
      <c r="IN400" s="149">
        <f t="shared" si="1432"/>
        <v>837.61562112228091</v>
      </c>
      <c r="IO400" s="149">
        <f t="shared" si="1433"/>
        <v>855.78072695396247</v>
      </c>
      <c r="IP400" s="149">
        <f t="shared" si="1434"/>
        <v>873.64537982630611</v>
      </c>
      <c r="IQ400" s="149">
        <f t="shared" si="1435"/>
        <v>891.22163172535772</v>
      </c>
      <c r="IR400" s="149">
        <f t="shared" si="1436"/>
        <v>908.52109640987828</v>
      </c>
      <c r="IS400" s="149">
        <f t="shared" si="1437"/>
        <v>925.55495072003475</v>
      </c>
      <c r="IT400" s="149">
        <f t="shared" si="1438"/>
        <v>942.33393938620929</v>
      </c>
      <c r="IU400" s="149">
        <f t="shared" si="1439"/>
        <v>958.86838256658473</v>
      </c>
      <c r="IV400" s="317">
        <f t="shared" si="1440"/>
        <v>975.16818547342564</v>
      </c>
      <c r="IW400" s="149">
        <f t="shared" si="1441"/>
        <v>991.2428495597652</v>
      </c>
      <c r="IX400" s="149">
        <f t="shared" si="1442"/>
        <v>1007.101484832816</v>
      </c>
      <c r="IY400" s="149">
        <f t="shared" si="1443"/>
        <v>1022.7528229401638</v>
      </c>
      <c r="IZ400" s="149">
        <f t="shared" si="1444"/>
        <v>1038.2052307417389</v>
      </c>
      <c r="JA400" s="149">
        <f t="shared" si="1445"/>
        <v>1053.4667241364666</v>
      </c>
      <c r="JB400" s="149">
        <f t="shared" si="1446"/>
        <v>1068.5449819590726</v>
      </c>
      <c r="JC400" s="149">
        <f t="shared" si="1447"/>
        <v>1083.4473598011518</v>
      </c>
      <c r="JD400" s="149">
        <f t="shared" si="1448"/>
        <v>1098.1809036425564</v>
      </c>
      <c r="JE400" s="149">
        <f t="shared" si="1449"/>
        <v>1112.752363205442</v>
      </c>
      <c r="JF400" s="149">
        <f t="shared" si="1450"/>
        <v>1127.1682049649144</v>
      </c>
      <c r="JG400" s="149">
        <f t="shared" si="1451"/>
        <v>1141.4346247678463</v>
      </c>
      <c r="JH400" s="149">
        <f t="shared" si="1452"/>
        <v>1155.5575600257519</v>
      </c>
      <c r="JI400" s="149">
        <f t="shared" si="1453"/>
        <v>1169.5427014592281</v>
      </c>
      <c r="JJ400" s="149">
        <f t="shared" si="1454"/>
        <v>1183.3955043807948</v>
      </c>
      <c r="JK400" s="149">
        <f t="shared" si="1455"/>
        <v>1197.1211995103843</v>
      </c>
      <c r="JL400" s="149">
        <f t="shared" si="1456"/>
        <v>1210.7248033236613</v>
      </c>
      <c r="JM400" s="149">
        <f t="shared" si="1457"/>
        <v>1224.2111279379289</v>
      </c>
      <c r="JN400" s="149">
        <f t="shared" si="1458"/>
        <v>1237.5847905439612</v>
      </c>
      <c r="JO400" s="149">
        <f t="shared" si="1459"/>
        <v>1250.8502223947999</v>
      </c>
      <c r="JQ400" s="269">
        <v>438.20719247129568</v>
      </c>
      <c r="JR400" s="274">
        <v>44000</v>
      </c>
      <c r="JS400" s="115">
        <f t="shared" si="1277"/>
        <v>216.5785331817489</v>
      </c>
      <c r="JT400" s="115">
        <f t="shared" si="1278"/>
        <v>227.0396602721533</v>
      </c>
      <c r="JU400" s="115">
        <f t="shared" si="1279"/>
        <v>237.80315930248145</v>
      </c>
      <c r="JV400" s="115">
        <f t="shared" si="1280"/>
        <v>248.86167745447977</v>
      </c>
      <c r="JW400" s="115">
        <f t="shared" si="1281"/>
        <v>260.2053338509993</v>
      </c>
      <c r="JX400" s="115">
        <f t="shared" si="1282"/>
        <v>271.82208979676261</v>
      </c>
      <c r="JY400" s="115">
        <f t="shared" si="1283"/>
        <v>283.69817072412241</v>
      </c>
      <c r="JZ400" s="115">
        <f t="shared" si="1284"/>
        <v>295.81851000732513</v>
      </c>
      <c r="KA400" s="115">
        <f t="shared" si="1285"/>
        <v>308.16718722911287</v>
      </c>
      <c r="KB400" s="115">
        <f t="shared" si="1286"/>
        <v>320.72783831978882</v>
      </c>
      <c r="KC400" s="115">
        <f t="shared" si="1287"/>
        <v>333.48402113259237</v>
      </c>
      <c r="KD400" s="115">
        <f t="shared" si="1288"/>
        <v>346.41952641632696</v>
      </c>
      <c r="KE400" s="115">
        <f t="shared" si="1289"/>
        <v>359.5186299758775</v>
      </c>
      <c r="KF400" s="115">
        <f t="shared" si="1290"/>
        <v>372.76628656306298</v>
      </c>
      <c r="KG400" s="115">
        <f t="shared" si="1291"/>
        <v>386.14826950289626</v>
      </c>
      <c r="KH400" s="115">
        <f t="shared" si="1292"/>
        <v>399.65126225685788</v>
      </c>
      <c r="KI400" s="115">
        <f t="shared" si="1293"/>
        <v>413.26290922800666</v>
      </c>
      <c r="KJ400" s="115">
        <f t="shared" si="1294"/>
        <v>426.97183336608265</v>
      </c>
      <c r="KK400" s="115">
        <f t="shared" si="1295"/>
        <v>440.76762778822018</v>
      </c>
      <c r="KL400" s="115">
        <f t="shared" si="1296"/>
        <v>454.64082791962437</v>
      </c>
      <c r="KM400" s="115">
        <f t="shared" si="1297"/>
        <v>468.58286976057076</v>
      </c>
      <c r="KN400" s="115">
        <f t="shared" si="1298"/>
        <v>482.58603893446315</v>
      </c>
      <c r="KO400" s="115">
        <f t="shared" si="1299"/>
        <v>496.64341425473674</v>
      </c>
      <c r="KP400" s="115">
        <f t="shared" si="1300"/>
        <v>510.74880871835808</v>
      </c>
      <c r="KQ400" s="115">
        <f t="shared" si="1301"/>
        <v>524.89671011568839</v>
      </c>
      <c r="KR400" s="115">
        <f t="shared" si="1302"/>
        <v>539.08222284729538</v>
      </c>
      <c r="KS400" s="115">
        <f t="shared" si="1303"/>
        <v>553.30101205299047</v>
      </c>
      <c r="KT400" s="115">
        <f t="shared" si="1304"/>
        <v>567.54925077566418</v>
      </c>
      <c r="KU400" s="115">
        <f t="shared" si="1305"/>
        <v>581.8235705880835</v>
      </c>
      <c r="KV400" s="115">
        <f t="shared" si="1306"/>
        <v>596.12101589008716</v>
      </c>
      <c r="KW400" s="115">
        <f t="shared" si="1307"/>
        <v>610.4390019224943</v>
      </c>
      <c r="KX400" s="115">
        <f t="shared" si="1308"/>
        <v>624.77527643025041</v>
      </c>
      <c r="KY400" s="115">
        <f t="shared" si="1309"/>
        <v>639.12788483020381</v>
      </c>
      <c r="KZ400" s="115">
        <f t="shared" si="1310"/>
        <v>653.49513868967097</v>
      </c>
      <c r="LA400" s="115">
        <f t="shared" si="1311"/>
        <v>667.8755872935667</v>
      </c>
      <c r="LB400" s="115">
        <f t="shared" si="1312"/>
        <v>682.2679920646242</v>
      </c>
      <c r="LC400" s="115">
        <f t="shared" si="1313"/>
        <v>696.67130359885493</v>
      </c>
      <c r="LD400" s="115">
        <f t="shared" si="1314"/>
        <v>711.08464108342662</v>
      </c>
      <c r="LE400" s="115">
        <f t="shared" si="1315"/>
        <v>725.50727387414054</v>
      </c>
      <c r="LF400" s="115">
        <f t="shared" si="1316"/>
        <v>739.93860502273583</v>
      </c>
      <c r="LG400" s="360">
        <f t="shared" si="1317"/>
        <v>754.37815655897202</v>
      </c>
      <c r="LH400" s="115">
        <f t="shared" si="1318"/>
        <v>768.82555634790378</v>
      </c>
      <c r="LI400" s="115">
        <f t="shared" si="1319"/>
        <v>783.28052635822939</v>
      </c>
      <c r="LJ400" s="115">
        <f t="shared" si="1320"/>
        <v>797.74287219264352</v>
      </c>
      <c r="LK400" s="115">
        <f t="shared" si="1321"/>
        <v>812.21247374544635</v>
      </c>
      <c r="LL400" s="115">
        <f t="shared" si="1322"/>
        <v>826.68927686607321</v>
      </c>
      <c r="LM400" s="115">
        <f t="shared" si="1323"/>
        <v>841.1732859196278</v>
      </c>
      <c r="LN400" s="115">
        <f t="shared" si="1324"/>
        <v>855.6645571468905</v>
      </c>
      <c r="LO400" s="115">
        <f t="shared" si="1325"/>
        <v>870.1631927366501</v>
      </c>
      <c r="LP400" s="115">
        <f t="shared" si="1326"/>
        <v>884.66933553258764</v>
      </c>
      <c r="LQ400" s="115">
        <f t="shared" si="1327"/>
        <v>899.1831643054154</v>
      </c>
      <c r="LR400" s="115">
        <f t="shared" si="1328"/>
        <v>913.70488952856465</v>
      </c>
      <c r="LS400" s="115">
        <f t="shared" si="1329"/>
        <v>928.2347496025227</v>
      </c>
      <c r="LT400" s="115">
        <f t="shared" si="1330"/>
        <v>942.77300747899358</v>
      </c>
      <c r="LU400" s="115">
        <f t="shared" si="1331"/>
        <v>957.31994764147544</v>
      </c>
      <c r="LV400" s="115">
        <f t="shared" si="1332"/>
        <v>971.87587340366849</v>
      </c>
      <c r="LW400" s="115">
        <f t="shared" si="1333"/>
        <v>986.44110449141454</v>
      </c>
      <c r="LX400" s="115">
        <f t="shared" si="1334"/>
        <v>1001.0159748776749</v>
      </c>
      <c r="LY400" s="115">
        <f t="shared" si="1335"/>
        <v>1015.6008308434426</v>
      </c>
      <c r="LZ400" s="115">
        <f t="shared" si="1336"/>
        <v>1030.1960292404726</v>
      </c>
      <c r="MC400" s="269">
        <v>430</v>
      </c>
      <c r="MD400" s="352">
        <v>43000</v>
      </c>
      <c r="ME400" s="351">
        <f t="shared" si="1460"/>
        <v>5.5139463645829459E-2</v>
      </c>
      <c r="MF400" s="351">
        <f t="shared" si="1460"/>
        <v>0.11016310584107579</v>
      </c>
      <c r="MG400" s="351">
        <f t="shared" si="1460"/>
        <v>0.16495743338758118</v>
      </c>
      <c r="MH400" s="351">
        <f t="shared" si="1460"/>
        <v>0.21941348561864565</v>
      </c>
      <c r="MI400" s="351">
        <f t="shared" si="1460"/>
        <v>0.27342880329625968</v>
      </c>
      <c r="MJ400" s="351">
        <f t="shared" si="1460"/>
        <v>0.32690907380362344</v>
      </c>
      <c r="MK400" s="351">
        <f t="shared" si="1460"/>
        <v>0.37976939429733497</v>
      </c>
      <c r="ML400" s="351">
        <f t="shared" si="1460"/>
        <v>0.43193512701916581</v>
      </c>
      <c r="MM400" s="351">
        <f t="shared" si="1460"/>
        <v>0.48334235182969221</v>
      </c>
      <c r="MN400" s="351">
        <f t="shared" si="1460"/>
        <v>0.53393794689158702</v>
      </c>
      <c r="MO400" s="351">
        <f t="shared" si="1461"/>
        <v>0.58367934727021731</v>
      </c>
      <c r="MP400" s="351">
        <f t="shared" si="1461"/>
        <v>0.6325340423849668</v>
      </c>
      <c r="MQ400" s="351">
        <f t="shared" si="1461"/>
        <v>0.68047887724006295</v>
      </c>
      <c r="MR400" s="351">
        <f t="shared" si="1461"/>
        <v>0.72749922047690974</v>
      </c>
      <c r="MS400" s="351">
        <f t="shared" si="1461"/>
        <v>0.77358805617851589</v>
      </c>
      <c r="MT400" s="351">
        <f t="shared" si="1461"/>
        <v>0.81874504770305301</v>
      </c>
      <c r="MU400" s="351">
        <f t="shared" si="1461"/>
        <v>0.86297561209612106</v>
      </c>
      <c r="MV400" s="351">
        <f t="shared" si="1461"/>
        <v>0.90629003396126429</v>
      </c>
      <c r="MW400" s="351">
        <f t="shared" si="1461"/>
        <v>0.94870263882062045</v>
      </c>
      <c r="MX400" s="351">
        <f t="shared" si="1461"/>
        <v>0.9902310384082742</v>
      </c>
      <c r="MY400" s="351">
        <f t="shared" si="1462"/>
        <v>1.0308954541798552</v>
      </c>
      <c r="MZ400" s="351">
        <f t="shared" si="1462"/>
        <v>1.070718120580638</v>
      </c>
      <c r="NA400" s="351">
        <f t="shared" si="1462"/>
        <v>1.1097227661602862</v>
      </c>
      <c r="NB400" s="351">
        <f t="shared" si="1462"/>
        <v>1.1479341682670501</v>
      </c>
      <c r="NC400" s="351">
        <f t="shared" si="1462"/>
        <v>1.1853777755884949</v>
      </c>
      <c r="ND400" s="351">
        <f t="shared" si="1462"/>
        <v>1.222079392028911</v>
      </c>
      <c r="NE400" s="351">
        <f t="shared" si="1462"/>
        <v>1.2580649151459258</v>
      </c>
      <c r="NF400" s="351">
        <f t="shared" si="1462"/>
        <v>1.2933601224603861</v>
      </c>
      <c r="NG400" s="351">
        <f t="shared" si="1462"/>
        <v>1.3279904992830203</v>
      </c>
      <c r="NH400" s="351">
        <f t="shared" si="1462"/>
        <v>1.3619811021764017</v>
      </c>
      <c r="NI400" s="351">
        <f t="shared" si="1463"/>
        <v>1.3953564527215758</v>
      </c>
      <c r="NJ400" s="351">
        <f t="shared" si="1463"/>
        <v>1.4281404568367635</v>
      </c>
      <c r="NK400" s="351">
        <f t="shared" si="1463"/>
        <v>1.4603563454668069</v>
      </c>
      <c r="NL400" s="351">
        <f t="shared" si="1463"/>
        <v>1.4920266330049372</v>
      </c>
      <c r="NM400" s="351">
        <f t="shared" si="1463"/>
        <v>1.5231730903104179</v>
      </c>
      <c r="NN400" s="351">
        <f t="shared" si="1463"/>
        <v>1.5538167296397707</v>
      </c>
      <c r="NO400" s="351">
        <f t="shared" si="1463"/>
        <v>1.5839777992141053</v>
      </c>
      <c r="NP400" s="351">
        <f t="shared" si="1463"/>
        <v>1.6136757855007802</v>
      </c>
      <c r="NQ400" s="351">
        <f t="shared" si="1463"/>
        <v>1.6429294215974097</v>
      </c>
      <c r="NR400" s="351">
        <f t="shared" si="1463"/>
        <v>1.6717567003734064</v>
      </c>
      <c r="NS400" s="351">
        <f t="shared" si="1464"/>
        <v>1.700174891253097</v>
      </c>
      <c r="NT400" s="351">
        <f t="shared" si="1464"/>
        <v>1.7282005597193568</v>
      </c>
      <c r="NU400" s="351">
        <f t="shared" si="1464"/>
        <v>1.7558495887816532</v>
      </c>
      <c r="NV400" s="351">
        <f t="shared" si="1464"/>
        <v>1.78313720179141</v>
      </c>
      <c r="NW400" s="351">
        <f t="shared" si="1464"/>
        <v>1.8100779861043097</v>
      </c>
      <c r="NX400" s="351">
        <f t="shared" si="1464"/>
        <v>1.8366859171866228</v>
      </c>
      <c r="NY400" s="351">
        <f t="shared" si="1464"/>
        <v>1.8629743828438465</v>
      </c>
      <c r="NZ400" s="351">
        <f t="shared" si="1464"/>
        <v>1.8889562073173027</v>
      </c>
      <c r="OA400" s="351">
        <f t="shared" si="1464"/>
        <v>1.9146436750500322</v>
      </c>
      <c r="OB400" s="351">
        <f t="shared" si="1464"/>
        <v>1.9400485539691494</v>
      </c>
      <c r="OC400" s="351">
        <f t="shared" si="1465"/>
        <v>1.9651821181694971</v>
      </c>
      <c r="OD400" s="351">
        <f t="shared" si="1465"/>
        <v>1.9900551699141513</v>
      </c>
      <c r="OE400" s="351">
        <f t="shared" si="1465"/>
        <v>2.0146780608923129</v>
      </c>
      <c r="OF400" s="351">
        <f t="shared" si="1465"/>
        <v>2.0390607126953721</v>
      </c>
      <c r="OG400" s="351">
        <f t="shared" si="1465"/>
        <v>2.0632126364881804</v>
      </c>
      <c r="OH400" s="351">
        <f t="shared" si="1465"/>
        <v>2.0871429518655158</v>
      </c>
      <c r="OI400" s="351">
        <f t="shared" si="1465"/>
        <v>2.1108604048940518</v>
      </c>
      <c r="OJ400" s="351">
        <f t="shared" si="1465"/>
        <v>2.1343733853481206</v>
      </c>
      <c r="OK400" s="351">
        <f t="shared" si="1465"/>
        <v>2.1576899431538163</v>
      </c>
      <c r="OL400" s="351">
        <f t="shared" si="1465"/>
        <v>2.1808178040606769</v>
      </c>
    </row>
    <row r="401" spans="50:406">
      <c r="BC401"/>
      <c r="BD401"/>
      <c r="BH401" s="173"/>
      <c r="BI401" s="182">
        <f t="shared" si="1468"/>
        <v>0.22336100866053796</v>
      </c>
      <c r="BJ401" s="91">
        <f t="shared" si="1468"/>
        <v>0</v>
      </c>
      <c r="BK401" s="170">
        <f t="shared" si="1468"/>
        <v>0</v>
      </c>
      <c r="BL401" s="170">
        <f t="shared" si="1468"/>
        <v>216.64999771199948</v>
      </c>
      <c r="BM401" s="116">
        <f t="shared" si="1468"/>
        <v>0</v>
      </c>
      <c r="BN401" s="116"/>
      <c r="BO401" s="109" t="s">
        <v>60</v>
      </c>
      <c r="BP401" s="210">
        <v>44000</v>
      </c>
      <c r="BQ401" s="211">
        <v>13.411199999999999</v>
      </c>
      <c r="BR401" s="285">
        <v>440</v>
      </c>
      <c r="BS401" s="115"/>
      <c r="BT401" s="105"/>
      <c r="BU401" s="201"/>
      <c r="BV401" s="205">
        <f t="shared" si="1469"/>
        <v>-56.500002288000502</v>
      </c>
      <c r="BW401" s="208">
        <f t="shared" si="1466"/>
        <v>216.64999771199948</v>
      </c>
      <c r="BX401" s="94"/>
      <c r="BY401" s="196">
        <f t="shared" si="1338"/>
        <v>573.56933718429855</v>
      </c>
      <c r="BZ401" s="128"/>
      <c r="CA401" s="228">
        <f t="shared" si="1399"/>
        <v>6.4158322454862304E-2</v>
      </c>
      <c r="CB401" s="165">
        <f t="shared" si="1196"/>
        <v>8.533219852577284E-2</v>
      </c>
      <c r="CC401" s="200">
        <f t="shared" si="1467"/>
        <v>0.75186533996876448</v>
      </c>
      <c r="CD401" s="279"/>
      <c r="CH401" s="269">
        <v>448.05572931069895</v>
      </c>
      <c r="CI401" s="274">
        <v>45000</v>
      </c>
      <c r="CJ401" s="72">
        <f t="shared" si="1217"/>
        <v>6.4548274994862875E-2</v>
      </c>
      <c r="CK401" s="72">
        <f t="shared" si="1218"/>
        <v>0.12890694267377467</v>
      </c>
      <c r="CL401" s="72">
        <f t="shared" si="1219"/>
        <v>0.19289160660026219</v>
      </c>
      <c r="CM401" s="72">
        <f t="shared" si="1220"/>
        <v>0.25632791282948258</v>
      </c>
      <c r="CN401" s="72">
        <f t="shared" si="1221"/>
        <v>0.31905567525246864</v>
      </c>
      <c r="CO401" s="72">
        <f t="shared" si="1222"/>
        <v>0.3809320607043572</v>
      </c>
      <c r="CP401" s="72">
        <f t="shared" si="1223"/>
        <v>0.44183371429730145</v>
      </c>
      <c r="CQ401" s="72">
        <f t="shared" si="1224"/>
        <v>0.50165781979587731</v>
      </c>
      <c r="CR401" s="72">
        <f t="shared" si="1225"/>
        <v>0.56032218611204709</v>
      </c>
      <c r="CS401" s="72">
        <f t="shared" si="1226"/>
        <v>0.61776451816582334</v>
      </c>
      <c r="CT401" s="72">
        <f t="shared" si="1227"/>
        <v>0.67394106529480047</v>
      </c>
      <c r="CU401" s="72">
        <f t="shared" si="1228"/>
        <v>0.72882484640982592</v>
      </c>
      <c r="CV401" s="72">
        <f t="shared" si="1229"/>
        <v>0.78240363534838064</v>
      </c>
      <c r="CW401" s="72">
        <f t="shared" si="1230"/>
        <v>0.83467786075996087</v>
      </c>
      <c r="CX401" s="72">
        <f t="shared" si="1231"/>
        <v>0.885658540002217</v>
      </c>
      <c r="CY401" s="72">
        <f t="shared" si="1232"/>
        <v>0.935365331745733</v>
      </c>
      <c r="CZ401" s="72">
        <f t="shared" si="1233"/>
        <v>0.98382476099189353</v>
      </c>
      <c r="DA401" s="72">
        <f t="shared" si="1234"/>
        <v>1.031068644851989</v>
      </c>
      <c r="DB401" s="72">
        <f t="shared" si="1235"/>
        <v>1.0771327281759642</v>
      </c>
      <c r="DC401" s="72">
        <f t="shared" si="1236"/>
        <v>1.1220555245343846</v>
      </c>
      <c r="DD401" s="72">
        <f t="shared" si="1237"/>
        <v>1.1658773492677079</v>
      </c>
      <c r="DE401" s="72">
        <f t="shared" si="1238"/>
        <v>1.2086395262946346</v>
      </c>
      <c r="DF401" s="72">
        <f t="shared" si="1239"/>
        <v>1.2503837481243016</v>
      </c>
      <c r="DG401" s="72">
        <f t="shared" si="1240"/>
        <v>1.291151568191891</v>
      </c>
      <c r="DH401" s="72">
        <f t="shared" si="1241"/>
        <v>1.330984005549581</v>
      </c>
      <c r="DI401" s="72">
        <f t="shared" si="1242"/>
        <v>1.3699212435801955</v>
      </c>
      <c r="DJ401" s="72">
        <f t="shared" si="1243"/>
        <v>1.4080024063911918</v>
      </c>
      <c r="DK401" s="72">
        <f t="shared" si="1244"/>
        <v>1.445265398642988</v>
      </c>
      <c r="DL401" s="72">
        <f t="shared" si="1245"/>
        <v>1.4817467966087126</v>
      </c>
      <c r="DM401" s="72">
        <f t="shared" si="1246"/>
        <v>1.5174817801601708</v>
      </c>
      <c r="DN401" s="72">
        <f t="shared" si="1247"/>
        <v>1.5525040970789183</v>
      </c>
      <c r="DO401" s="72">
        <f t="shared" si="1248"/>
        <v>1.5868460525856514</v>
      </c>
      <c r="DP401" s="72">
        <f t="shared" si="1249"/>
        <v>1.6205385182672227</v>
      </c>
      <c r="DQ401" s="72">
        <f t="shared" si="1250"/>
        <v>1.6536109556717855</v>
      </c>
      <c r="DR401" s="72">
        <f t="shared" si="1251"/>
        <v>1.6860914507580818</v>
      </c>
      <c r="DS401" s="72">
        <f t="shared" si="1252"/>
        <v>1.718006756145297</v>
      </c>
      <c r="DT401" s="72">
        <f t="shared" si="1253"/>
        <v>1.7493823387371068</v>
      </c>
      <c r="DU401" s="72">
        <f t="shared" si="1254"/>
        <v>1.780242430806793</v>
      </c>
      <c r="DV401" s="72">
        <f t="shared" si="1255"/>
        <v>1.8106100830482745</v>
      </c>
      <c r="DW401" s="72">
        <f t="shared" si="1256"/>
        <v>1.8405072184361531</v>
      </c>
      <c r="DX401" s="72">
        <f t="shared" si="1257"/>
        <v>1.8699546860102614</v>
      </c>
      <c r="DY401" s="72">
        <f t="shared" si="1258"/>
        <v>1.8989723139186301</v>
      </c>
      <c r="DZ401" s="72">
        <f t="shared" si="1259"/>
        <v>1.9275789612268219</v>
      </c>
      <c r="EA401" s="72">
        <f t="shared" si="1260"/>
        <v>1.9557925681396933</v>
      </c>
      <c r="EB401" s="72">
        <f t="shared" si="1261"/>
        <v>1.983630204390598</v>
      </c>
      <c r="EC401" s="72">
        <f t="shared" si="1262"/>
        <v>2.0111081156383519</v>
      </c>
      <c r="ED401" s="72">
        <f t="shared" si="1263"/>
        <v>2.0382417677786848</v>
      </c>
      <c r="EE401" s="72">
        <f t="shared" si="1264"/>
        <v>2.0650458891280601</v>
      </c>
      <c r="EF401" s="72">
        <f t="shared" si="1265"/>
        <v>2.091534510476754</v>
      </c>
      <c r="EG401" s="72">
        <f t="shared" si="1266"/>
        <v>2.1177210030373761</v>
      </c>
      <c r="EH401" s="72">
        <f t="shared" si="1267"/>
        <v>2.1436181143366899</v>
      </c>
      <c r="EI401" s="72">
        <f t="shared" si="1268"/>
        <v>2.1692380021141107</v>
      </c>
      <c r="EJ401" s="72">
        <f t="shared" si="1269"/>
        <v>2.1945922663010511</v>
      </c>
      <c r="EK401" s="72">
        <f t="shared" si="1270"/>
        <v>2.2196919791623535</v>
      </c>
      <c r="EL401" s="72">
        <f t="shared" si="1271"/>
        <v>2.2445477136852201</v>
      </c>
      <c r="EM401" s="72">
        <f t="shared" si="1272"/>
        <v>2.2691695703029331</v>
      </c>
      <c r="EN401" s="72">
        <f t="shared" si="1273"/>
        <v>2.2935672020409812</v>
      </c>
      <c r="EO401" s="72">
        <f t="shared" si="1274"/>
        <v>2.3177498381720976</v>
      </c>
      <c r="EP401" s="72">
        <f t="shared" si="1275"/>
        <v>2.3417263064647886</v>
      </c>
      <c r="EQ401" s="72">
        <f t="shared" si="1276"/>
        <v>2.36550505410729</v>
      </c>
      <c r="ET401" s="269">
        <v>448.05572931069895</v>
      </c>
      <c r="EU401" s="274">
        <v>45000</v>
      </c>
      <c r="EV401" s="149">
        <f t="shared" si="1339"/>
        <v>216.83053128003542</v>
      </c>
      <c r="EW401" s="149">
        <f t="shared" si="1340"/>
        <v>217.37001230874097</v>
      </c>
      <c r="EX401" s="149">
        <f t="shared" si="1341"/>
        <v>218.26218445326313</v>
      </c>
      <c r="EY401" s="149">
        <f t="shared" si="1342"/>
        <v>219.49695195407614</v>
      </c>
      <c r="EZ401" s="149">
        <f t="shared" si="1343"/>
        <v>221.06084104647272</v>
      </c>
      <c r="FA401" s="149">
        <f t="shared" si="1344"/>
        <v>222.9375807926215</v>
      </c>
      <c r="FB401" s="149">
        <f t="shared" si="1345"/>
        <v>225.108751579787</v>
      </c>
      <c r="FC401" s="149">
        <f t="shared" si="1346"/>
        <v>227.55445001531433</v>
      </c>
      <c r="FD401" s="149">
        <f t="shared" si="1347"/>
        <v>230.2539256292967</v>
      </c>
      <c r="FE401" s="149">
        <f t="shared" si="1348"/>
        <v>233.18615542323275</v>
      </c>
      <c r="FF401" s="149">
        <f t="shared" si="1349"/>
        <v>236.33033442689069</v>
      </c>
      <c r="FG401" s="149">
        <f t="shared" si="1350"/>
        <v>239.66627197565967</v>
      </c>
      <c r="FH401" s="149">
        <f t="shared" si="1351"/>
        <v>243.17469301999074</v>
      </c>
      <c r="FI401" s="149">
        <f t="shared" si="1352"/>
        <v>246.83745078994696</v>
      </c>
      <c r="FJ401" s="149">
        <f t="shared" si="1353"/>
        <v>250.63766152698099</v>
      </c>
      <c r="FK401" s="149">
        <f t="shared" si="1354"/>
        <v>254.55977411667345</v>
      </c>
      <c r="FL401" s="149">
        <f t="shared" si="1355"/>
        <v>258.58958784664821</v>
      </c>
      <c r="FM401" s="149">
        <f t="shared" si="1356"/>
        <v>262.71423073422204</v>
      </c>
      <c r="FN401" s="149">
        <f t="shared" si="1357"/>
        <v>266.92210940937576</v>
      </c>
      <c r="FO401" s="149">
        <f t="shared" si="1358"/>
        <v>271.2028397798623</v>
      </c>
      <c r="FP401" s="149">
        <f t="shared" si="1359"/>
        <v>275.54716590989045</v>
      </c>
      <c r="FQ401" s="149">
        <f t="shared" si="1360"/>
        <v>279.94687287445896</v>
      </c>
      <c r="FR401" s="149">
        <f t="shared" si="1361"/>
        <v>284.39469789301467</v>
      </c>
      <c r="FS401" s="149">
        <f t="shared" si="1362"/>
        <v>288.88424282982993</v>
      </c>
      <c r="FT401" s="149">
        <f t="shared" si="1363"/>
        <v>293.40989017119068</v>
      </c>
      <c r="FU401" s="149">
        <f t="shared" si="1364"/>
        <v>297.96672382904995</v>
      </c>
      <c r="FV401" s="149">
        <f t="shared" si="1365"/>
        <v>302.5504555463794</v>
      </c>
      <c r="FW401" s="149">
        <f t="shared" si="1366"/>
        <v>307.15735725822884</v>
      </c>
      <c r="FX401" s="149">
        <f t="shared" si="1367"/>
        <v>311.78419946334839</v>
      </c>
      <c r="FY401" s="149">
        <f t="shared" si="1368"/>
        <v>316.42819545686683</v>
      </c>
      <c r="FZ401" s="149">
        <f t="shared" si="1369"/>
        <v>321.08695114185116</v>
      </c>
      <c r="GA401" s="149">
        <f t="shared" si="1370"/>
        <v>325.75842005803236</v>
      </c>
      <c r="GB401" s="149">
        <f t="shared" si="1371"/>
        <v>330.44086322477938</v>
      </c>
      <c r="GC401" s="149">
        <f t="shared" si="1372"/>
        <v>335.13281338118475</v>
      </c>
      <c r="GD401" s="149">
        <f t="shared" si="1373"/>
        <v>339.83304321032978</v>
      </c>
      <c r="GE401" s="149">
        <f t="shared" si="1374"/>
        <v>344.54053715096234</v>
      </c>
      <c r="GF401" s="149">
        <f t="shared" si="1375"/>
        <v>349.25446642339472</v>
      </c>
      <c r="GG401" s="149">
        <f t="shared" si="1376"/>
        <v>353.97416692398099</v>
      </c>
      <c r="GH401" s="149">
        <f t="shared" si="1377"/>
        <v>358.69911967183231</v>
      </c>
      <c r="GI401" s="149">
        <f t="shared" si="1378"/>
        <v>363.42893352083263</v>
      </c>
      <c r="GJ401" s="317">
        <f t="shared" si="1379"/>
        <v>368.16332987851132</v>
      </c>
      <c r="GK401" s="149">
        <f t="shared" si="1380"/>
        <v>372.90212920029683</v>
      </c>
      <c r="GL401" s="149">
        <f t="shared" si="1381"/>
        <v>377.64523905270448</v>
      </c>
      <c r="GM401" s="149">
        <f t="shared" si="1382"/>
        <v>382.39264356197657</v>
      </c>
      <c r="GN401" s="149">
        <f t="shared" si="1383"/>
        <v>387.14439408554358</v>
      </c>
      <c r="GO401" s="149">
        <f t="shared" si="1384"/>
        <v>391.90060096244684</v>
      </c>
      <c r="GP401" s="149">
        <f t="shared" si="1385"/>
        <v>396.66142621568076</v>
      </c>
      <c r="GQ401" s="149">
        <f t="shared" si="1386"/>
        <v>401.42707709439259</v>
      </c>
      <c r="GR401" s="149">
        <f t="shared" si="1387"/>
        <v>406.19780035718537</v>
      </c>
      <c r="GS401" s="149">
        <f t="shared" si="1388"/>
        <v>410.97387720953594</v>
      </c>
      <c r="GT401" s="149">
        <f t="shared" si="1389"/>
        <v>415.7556188187516</v>
      </c>
      <c r="GU401" s="149">
        <f t="shared" si="1390"/>
        <v>420.54336233904746</v>
      </c>
      <c r="GV401" s="149">
        <f t="shared" si="1391"/>
        <v>425.337467387402</v>
      </c>
      <c r="GW401" s="149">
        <f t="shared" si="1392"/>
        <v>430.13831291794742</v>
      </c>
      <c r="GX401" s="149">
        <f t="shared" si="1393"/>
        <v>434.94629444889648</v>
      </c>
      <c r="GY401" s="149">
        <f t="shared" si="1394"/>
        <v>439.7618216014755</v>
      </c>
      <c r="GZ401" s="149">
        <f t="shared" si="1395"/>
        <v>444.58531591516657</v>
      </c>
      <c r="HA401" s="149">
        <f t="shared" si="1396"/>
        <v>449.41720890777418</v>
      </c>
      <c r="HB401" s="149">
        <f t="shared" si="1397"/>
        <v>454.25794035255097</v>
      </c>
      <c r="HC401" s="149">
        <f t="shared" si="1398"/>
        <v>459.107956747885</v>
      </c>
      <c r="HF401" s="269">
        <v>438.20719247129568</v>
      </c>
      <c r="HG401" s="274">
        <v>44000</v>
      </c>
      <c r="HH401" s="149">
        <f t="shared" si="1400"/>
        <v>34.218574611957003</v>
      </c>
      <c r="HI401" s="149">
        <f t="shared" si="1401"/>
        <v>68.352067403233178</v>
      </c>
      <c r="HJ401" s="149">
        <f t="shared" si="1402"/>
        <v>102.31739690783445</v>
      </c>
      <c r="HK401" s="149">
        <f t="shared" si="1403"/>
        <v>136.03535775998199</v>
      </c>
      <c r="HL401" s="149">
        <f t="shared" si="1404"/>
        <v>169.43226196120727</v>
      </c>
      <c r="HM401" s="149">
        <f t="shared" si="1405"/>
        <v>202.44126248616362</v>
      </c>
      <c r="HN401" s="149">
        <f t="shared" si="1406"/>
        <v>235.003309849792</v>
      </c>
      <c r="HO401" s="149">
        <f t="shared" si="1407"/>
        <v>267.06772758509959</v>
      </c>
      <c r="HP401" s="149">
        <f t="shared" si="1408"/>
        <v>298.59242434259306</v>
      </c>
      <c r="HQ401" s="149">
        <f t="shared" si="1409"/>
        <v>329.54378492135595</v>
      </c>
      <c r="HR401" s="149">
        <f t="shared" si="1410"/>
        <v>359.8962982639448</v>
      </c>
      <c r="HS401" s="149">
        <f t="shared" si="1411"/>
        <v>389.63198735371446</v>
      </c>
      <c r="HT401" s="149">
        <f t="shared" si="1412"/>
        <v>418.73970539359397</v>
      </c>
      <c r="HU401" s="149">
        <f t="shared" si="1413"/>
        <v>447.21435665518158</v>
      </c>
      <c r="HV401" s="149">
        <f t="shared" si="1414"/>
        <v>475.05609113207311</v>
      </c>
      <c r="HW401" s="149">
        <f t="shared" si="1415"/>
        <v>502.26951152154459</v>
      </c>
      <c r="HX401" s="149">
        <f t="shared" si="1416"/>
        <v>528.86292054621629</v>
      </c>
      <c r="HY401" s="149">
        <f t="shared" si="1417"/>
        <v>554.84762716093542</v>
      </c>
      <c r="HZ401" s="149">
        <f t="shared" si="1418"/>
        <v>580.23732227026426</v>
      </c>
      <c r="IA401" s="149">
        <f t="shared" si="1419"/>
        <v>605.04752836655098</v>
      </c>
      <c r="IB401" s="149">
        <f t="shared" si="1420"/>
        <v>629.29512291452829</v>
      </c>
      <c r="IC401" s="149">
        <f t="shared" si="1421"/>
        <v>652.99793215285433</v>
      </c>
      <c r="ID401" s="149">
        <f t="shared" si="1422"/>
        <v>676.17438999620526</v>
      </c>
      <c r="IE401" s="149">
        <f t="shared" si="1423"/>
        <v>698.84325563935488</v>
      </c>
      <c r="IF401" s="149">
        <f t="shared" si="1424"/>
        <v>721.02338304607042</v>
      </c>
      <c r="IG401" s="149">
        <f t="shared" si="1425"/>
        <v>742.73353554795744</v>
      </c>
      <c r="IH401" s="149">
        <f t="shared" si="1426"/>
        <v>763.99223911993306</v>
      </c>
      <c r="II401" s="149">
        <f t="shared" si="1427"/>
        <v>784.81766841754734</v>
      </c>
      <c r="IJ401" s="149">
        <f t="shared" si="1428"/>
        <v>805.22756026763193</v>
      </c>
      <c r="IK401" s="149">
        <f t="shared" si="1429"/>
        <v>825.23914993670905</v>
      </c>
      <c r="IL401" s="149">
        <f t="shared" si="1430"/>
        <v>844.86912612023002</v>
      </c>
      <c r="IM401" s="149">
        <f t="shared" si="1431"/>
        <v>864.13360117579941</v>
      </c>
      <c r="IN401" s="149">
        <f t="shared" si="1432"/>
        <v>883.04809365128233</v>
      </c>
      <c r="IO401" s="149">
        <f t="shared" si="1433"/>
        <v>901.6275206284123</v>
      </c>
      <c r="IP401" s="149">
        <f t="shared" si="1434"/>
        <v>919.88619781378736</v>
      </c>
      <c r="IQ401" s="149">
        <f t="shared" si="1435"/>
        <v>937.8378456641276</v>
      </c>
      <c r="IR401" s="149">
        <f t="shared" si="1436"/>
        <v>955.49560013617486</v>
      </c>
      <c r="IS401" s="149">
        <f t="shared" si="1437"/>
        <v>972.87202690846834</v>
      </c>
      <c r="IT401" s="149">
        <f t="shared" si="1438"/>
        <v>989.97913813823402</v>
      </c>
      <c r="IU401" s="149">
        <f t="shared" si="1439"/>
        <v>1006.8284109970017</v>
      </c>
      <c r="IV401" s="317">
        <f t="shared" si="1440"/>
        <v>1023.4308073783322</v>
      </c>
      <c r="IW401" s="149">
        <f t="shared" si="1441"/>
        <v>1039.7967942948874</v>
      </c>
      <c r="IX401" s="149">
        <f t="shared" si="1442"/>
        <v>1055.9363645838728</v>
      </c>
      <c r="IY401" s="149">
        <f t="shared" si="1443"/>
        <v>1071.8590576233034</v>
      </c>
      <c r="IZ401" s="149">
        <f t="shared" si="1444"/>
        <v>1087.5739798295838</v>
      </c>
      <c r="JA401" s="149">
        <f t="shared" si="1445"/>
        <v>1103.089824762118</v>
      </c>
      <c r="JB401" s="149">
        <f t="shared" si="1446"/>
        <v>1118.4148927053509</v>
      </c>
      <c r="JC401" s="149">
        <f t="shared" si="1447"/>
        <v>1133.557109634572</v>
      </c>
      <c r="JD401" s="149">
        <f t="shared" si="1448"/>
        <v>1148.5240455006026</v>
      </c>
      <c r="JE401" s="149">
        <f t="shared" si="1449"/>
        <v>1163.322931791362</v>
      </c>
      <c r="JF401" s="149">
        <f t="shared" si="1450"/>
        <v>1177.9606783464171</v>
      </c>
      <c r="JG401" s="149">
        <f t="shared" si="1451"/>
        <v>1192.4438894147995</v>
      </c>
      <c r="JH401" s="149">
        <f t="shared" si="1452"/>
        <v>1206.778878957356</v>
      </c>
      <c r="JI401" s="149">
        <f t="shared" si="1453"/>
        <v>1220.9716852033434</v>
      </c>
      <c r="JJ401" s="149">
        <f t="shared" si="1454"/>
        <v>1235.0280844773097</v>
      </c>
      <c r="JK401" s="149">
        <f t="shared" si="1455"/>
        <v>1248.9536043169826</v>
      </c>
      <c r="JL401" s="149">
        <f t="shared" si="1456"/>
        <v>1262.7535359062304</v>
      </c>
      <c r="JM401" s="149">
        <f t="shared" si="1457"/>
        <v>1276.4329458494033</v>
      </c>
      <c r="JN401" s="149">
        <f t="shared" si="1458"/>
        <v>1289.9966873148271</v>
      </c>
      <c r="JO401" s="149">
        <f t="shared" si="1459"/>
        <v>1303.4494105759447</v>
      </c>
      <c r="JQ401" s="269">
        <v>448.05572931069895</v>
      </c>
      <c r="JR401" s="274">
        <v>45000</v>
      </c>
      <c r="JS401" s="115">
        <f t="shared" si="1277"/>
        <v>222.51396886645477</v>
      </c>
      <c r="JT401" s="115">
        <f t="shared" si="1278"/>
        <v>233.05344989516033</v>
      </c>
      <c r="JU401" s="115">
        <f t="shared" si="1279"/>
        <v>243.94562203968249</v>
      </c>
      <c r="JV401" s="115">
        <f t="shared" si="1280"/>
        <v>255.1803895404955</v>
      </c>
      <c r="JW401" s="115">
        <f t="shared" si="1281"/>
        <v>266.74427863289208</v>
      </c>
      <c r="JX401" s="115">
        <f t="shared" si="1282"/>
        <v>278.62101837904083</v>
      </c>
      <c r="JY401" s="115">
        <f t="shared" si="1283"/>
        <v>290.79218916620636</v>
      </c>
      <c r="JZ401" s="115">
        <f t="shared" si="1284"/>
        <v>303.23788760173369</v>
      </c>
      <c r="KA401" s="115">
        <f t="shared" si="1285"/>
        <v>315.93736321571606</v>
      </c>
      <c r="KB401" s="115">
        <f t="shared" si="1286"/>
        <v>328.86959300965214</v>
      </c>
      <c r="KC401" s="115">
        <f t="shared" si="1287"/>
        <v>342.01377201331002</v>
      </c>
      <c r="KD401" s="115">
        <f t="shared" si="1288"/>
        <v>355.34970956207906</v>
      </c>
      <c r="KE401" s="115">
        <f t="shared" si="1289"/>
        <v>368.8581306064101</v>
      </c>
      <c r="KF401" s="115">
        <f t="shared" si="1290"/>
        <v>382.52088837636632</v>
      </c>
      <c r="KG401" s="115">
        <f t="shared" si="1291"/>
        <v>396.32109911340035</v>
      </c>
      <c r="KH401" s="115">
        <f t="shared" si="1292"/>
        <v>410.24321170309281</v>
      </c>
      <c r="KI401" s="115">
        <f t="shared" si="1293"/>
        <v>424.27302543306757</v>
      </c>
      <c r="KJ401" s="115">
        <f t="shared" si="1294"/>
        <v>438.3976683206414</v>
      </c>
      <c r="KK401" s="115">
        <f t="shared" si="1295"/>
        <v>452.60554699579512</v>
      </c>
      <c r="KL401" s="115">
        <f t="shared" si="1296"/>
        <v>466.88627736628166</v>
      </c>
      <c r="KM401" s="115">
        <f t="shared" si="1297"/>
        <v>481.23060349630981</v>
      </c>
      <c r="KN401" s="115">
        <f t="shared" si="1298"/>
        <v>495.63031046087832</v>
      </c>
      <c r="KO401" s="115">
        <f t="shared" si="1299"/>
        <v>510.07813547943402</v>
      </c>
      <c r="KP401" s="115">
        <f t="shared" si="1300"/>
        <v>524.56768041624923</v>
      </c>
      <c r="KQ401" s="115">
        <f t="shared" si="1301"/>
        <v>539.09332775761004</v>
      </c>
      <c r="KR401" s="115">
        <f t="shared" si="1302"/>
        <v>553.65016141546926</v>
      </c>
      <c r="KS401" s="115">
        <f t="shared" si="1303"/>
        <v>568.23389313279881</v>
      </c>
      <c r="KT401" s="115">
        <f t="shared" si="1304"/>
        <v>582.84079484464814</v>
      </c>
      <c r="KU401" s="115">
        <f t="shared" si="1305"/>
        <v>597.46763704976775</v>
      </c>
      <c r="KV401" s="115">
        <f t="shared" si="1306"/>
        <v>612.11163304328625</v>
      </c>
      <c r="KW401" s="115">
        <f t="shared" si="1307"/>
        <v>626.77038872827052</v>
      </c>
      <c r="KX401" s="115">
        <f t="shared" si="1308"/>
        <v>641.44185764445172</v>
      </c>
      <c r="KY401" s="115">
        <f t="shared" si="1309"/>
        <v>656.12430081119874</v>
      </c>
      <c r="KZ401" s="115">
        <f t="shared" si="1310"/>
        <v>670.81625096760411</v>
      </c>
      <c r="LA401" s="115">
        <f t="shared" si="1311"/>
        <v>685.51648079674919</v>
      </c>
      <c r="LB401" s="115">
        <f t="shared" si="1312"/>
        <v>700.2239747373817</v>
      </c>
      <c r="LC401" s="115">
        <f t="shared" si="1313"/>
        <v>714.93790400981402</v>
      </c>
      <c r="LD401" s="115">
        <f t="shared" si="1314"/>
        <v>729.65760451040035</v>
      </c>
      <c r="LE401" s="115">
        <f t="shared" si="1315"/>
        <v>744.38255725825161</v>
      </c>
      <c r="LF401" s="115">
        <f t="shared" si="1316"/>
        <v>759.11237110725199</v>
      </c>
      <c r="LG401" s="360">
        <f t="shared" si="1317"/>
        <v>773.84676746493074</v>
      </c>
      <c r="LH401" s="115">
        <f t="shared" si="1318"/>
        <v>788.58556678671619</v>
      </c>
      <c r="LI401" s="115">
        <f t="shared" si="1319"/>
        <v>803.32867663912384</v>
      </c>
      <c r="LJ401" s="115">
        <f t="shared" si="1320"/>
        <v>818.07608114839593</v>
      </c>
      <c r="LK401" s="115">
        <f t="shared" si="1321"/>
        <v>832.82783167196294</v>
      </c>
      <c r="LL401" s="115">
        <f t="shared" si="1322"/>
        <v>847.58403854886615</v>
      </c>
      <c r="LM401" s="115">
        <f t="shared" si="1323"/>
        <v>862.34486380210012</v>
      </c>
      <c r="LN401" s="115">
        <f t="shared" si="1324"/>
        <v>877.110514680812</v>
      </c>
      <c r="LO401" s="115">
        <f t="shared" si="1325"/>
        <v>891.88123794360467</v>
      </c>
      <c r="LP401" s="115">
        <f t="shared" si="1326"/>
        <v>906.65731479595524</v>
      </c>
      <c r="LQ401" s="115">
        <f t="shared" si="1327"/>
        <v>921.43905640517096</v>
      </c>
      <c r="LR401" s="115">
        <f t="shared" si="1328"/>
        <v>936.22679992546682</v>
      </c>
      <c r="LS401" s="115">
        <f t="shared" si="1329"/>
        <v>951.02090497382142</v>
      </c>
      <c r="LT401" s="115">
        <f t="shared" si="1330"/>
        <v>965.82175050436672</v>
      </c>
      <c r="LU401" s="115">
        <f t="shared" si="1331"/>
        <v>980.62973203531578</v>
      </c>
      <c r="LV401" s="115">
        <f t="shared" si="1332"/>
        <v>995.44525918789486</v>
      </c>
      <c r="LW401" s="115">
        <f t="shared" si="1333"/>
        <v>1010.2687535015859</v>
      </c>
      <c r="LX401" s="115">
        <f t="shared" si="1334"/>
        <v>1025.1006464941936</v>
      </c>
      <c r="LY401" s="115">
        <f t="shared" si="1335"/>
        <v>1039.9413779389704</v>
      </c>
      <c r="LZ401" s="115">
        <f t="shared" si="1336"/>
        <v>1054.7913943343044</v>
      </c>
      <c r="MC401" s="269">
        <v>440</v>
      </c>
      <c r="MD401" s="352">
        <v>44000</v>
      </c>
      <c r="ME401" s="351">
        <f t="shared" si="1460"/>
        <v>5.9659002658578202E-2</v>
      </c>
      <c r="MF401" s="351">
        <f t="shared" si="1460"/>
        <v>0.11916966785354913</v>
      </c>
      <c r="MG401" s="351">
        <f t="shared" si="1460"/>
        <v>0.17838714567643973</v>
      </c>
      <c r="MH401" s="351">
        <f t="shared" si="1460"/>
        <v>0.23717334407691898</v>
      </c>
      <c r="MI401" s="351">
        <f t="shared" si="1460"/>
        <v>0.29539979036007208</v>
      </c>
      <c r="MJ401" s="351">
        <f t="shared" si="1460"/>
        <v>0.35294993885127346</v>
      </c>
      <c r="MK401" s="351">
        <f t="shared" si="1460"/>
        <v>0.40972083864078851</v>
      </c>
      <c r="ML401" s="351">
        <f t="shared" si="1460"/>
        <v>0.46562413691108062</v>
      </c>
      <c r="MM401" s="351">
        <f t="shared" si="1460"/>
        <v>0.52058644872546544</v>
      </c>
      <c r="MN401" s="351">
        <f t="shared" si="1460"/>
        <v>0.57454916704424064</v>
      </c>
      <c r="MO401" s="351">
        <f t="shared" si="1461"/>
        <v>0.62746781414555186</v>
      </c>
      <c r="MP401" s="351">
        <f t="shared" si="1461"/>
        <v>0.6793110476694092</v>
      </c>
      <c r="MQ401" s="351">
        <f t="shared" si="1461"/>
        <v>0.7300594335276418</v>
      </c>
      <c r="MR401" s="351">
        <f t="shared" si="1461"/>
        <v>0.77970408747893583</v>
      </c>
      <c r="MS401" s="351">
        <f t="shared" si="1461"/>
        <v>0.8282452710323821</v>
      </c>
      <c r="MT401" s="351">
        <f t="shared" si="1461"/>
        <v>0.87569100884511897</v>
      </c>
      <c r="MU401" s="351">
        <f t="shared" si="1461"/>
        <v>0.92205577645145753</v>
      </c>
      <c r="MV401" s="351">
        <f t="shared" si="1461"/>
        <v>0.9673592906565236</v>
      </c>
      <c r="MW401" s="351">
        <f t="shared" si="1461"/>
        <v>1.0116254211194402</v>
      </c>
      <c r="MX401" s="351">
        <f t="shared" si="1461"/>
        <v>1.0548812308147113</v>
      </c>
      <c r="MY401" s="351">
        <f t="shared" si="1462"/>
        <v>1.0971561450683407</v>
      </c>
      <c r="MZ401" s="351">
        <f t="shared" si="1462"/>
        <v>1.1384812433636666</v>
      </c>
      <c r="NA401" s="351">
        <f t="shared" si="1462"/>
        <v>1.1788886646479462</v>
      </c>
      <c r="NB401" s="351">
        <f t="shared" si="1462"/>
        <v>1.2184111149839998</v>
      </c>
      <c r="NC401" s="351">
        <f t="shared" si="1462"/>
        <v>1.2570814656613907</v>
      </c>
      <c r="ND401" s="351">
        <f t="shared" si="1462"/>
        <v>1.2949324299553748</v>
      </c>
      <c r="NE401" s="351">
        <f t="shared" si="1462"/>
        <v>1.331996307317328</v>
      </c>
      <c r="NF401" s="351">
        <f t="shared" si="1462"/>
        <v>1.3683047846844203</v>
      </c>
      <c r="NG401" s="351">
        <f t="shared" si="1462"/>
        <v>1.403888785653298</v>
      </c>
      <c r="NH401" s="351">
        <f t="shared" si="1462"/>
        <v>1.4387783593660697</v>
      </c>
      <c r="NI401" s="351">
        <f t="shared" si="1463"/>
        <v>1.4730026020354672</v>
      </c>
      <c r="NJ401" s="351">
        <f t="shared" si="1463"/>
        <v>1.5065896050474141</v>
      </c>
      <c r="NK401" s="351">
        <f t="shared" si="1463"/>
        <v>1.5395664244993321</v>
      </c>
      <c r="NL401" s="351">
        <f t="shared" si="1463"/>
        <v>1.5719590678514646</v>
      </c>
      <c r="NM401" s="351">
        <f t="shared" si="1463"/>
        <v>1.6037924940855246</v>
      </c>
      <c r="NN401" s="351">
        <f t="shared" si="1463"/>
        <v>1.6350906243838881</v>
      </c>
      <c r="NO401" s="351">
        <f t="shared" si="1463"/>
        <v>1.6658763608717044</v>
      </c>
      <c r="NP401" s="351">
        <f t="shared" si="1463"/>
        <v>1.6961716114121115</v>
      </c>
      <c r="NQ401" s="351">
        <f t="shared" si="1463"/>
        <v>1.7259973188213429</v>
      </c>
      <c r="NR401" s="351">
        <f t="shared" si="1463"/>
        <v>1.7553734931849903</v>
      </c>
      <c r="NS401" s="351">
        <f t="shared" si="1464"/>
        <v>1.7843192462178026</v>
      </c>
      <c r="NT401" s="351">
        <f t="shared" si="1464"/>
        <v>1.8128528268253317</v>
      </c>
      <c r="NU401" s="351">
        <f t="shared" si="1464"/>
        <v>1.8409916572032172</v>
      </c>
      <c r="NV401" s="351">
        <f t="shared" si="1464"/>
        <v>1.8687523689553425</v>
      </c>
      <c r="NW401" s="351">
        <f t="shared" si="1464"/>
        <v>1.8961508388307131</v>
      </c>
      <c r="NX401" s="351">
        <f t="shared" si="1464"/>
        <v>1.9232022237752133</v>
      </c>
      <c r="NY401" s="351">
        <f t="shared" si="1464"/>
        <v>1.949920995072272</v>
      </c>
      <c r="NZ401" s="351">
        <f t="shared" si="1464"/>
        <v>1.9763209714091443</v>
      </c>
      <c r="OA401" s="351">
        <f t="shared" si="1464"/>
        <v>2.0024153507556846</v>
      </c>
      <c r="OB401" s="351">
        <f t="shared" si="1464"/>
        <v>2.0282167409823804</v>
      </c>
      <c r="OC401" s="351">
        <f t="shared" si="1465"/>
        <v>2.0537371891759904</v>
      </c>
      <c r="OD401" s="351">
        <f t="shared" si="1465"/>
        <v>2.0789882096358387</v>
      </c>
      <c r="OE401" s="351">
        <f t="shared" si="1465"/>
        <v>2.1039808105529803</v>
      </c>
      <c r="OF401" s="351">
        <f t="shared" si="1465"/>
        <v>2.1287255193891621</v>
      </c>
      <c r="OG401" s="351">
        <f t="shared" si="1465"/>
        <v>2.1532324069835553</v>
      </c>
      <c r="OH401" s="351">
        <f t="shared" si="1465"/>
        <v>2.1775111104233775</v>
      </c>
      <c r="OI401" s="351">
        <f t="shared" si="1465"/>
        <v>2.2015708547203667</v>
      </c>
      <c r="OJ401" s="351">
        <f t="shared" si="1465"/>
        <v>2.225420473338974</v>
      </c>
      <c r="OK401" s="351">
        <f t="shared" si="1465"/>
        <v>2.2490684276246919</v>
      </c>
      <c r="OL401" s="351">
        <f t="shared" si="1465"/>
        <v>2.2725228251822012</v>
      </c>
    </row>
    <row r="402" spans="50:406">
      <c r="BC402"/>
      <c r="BD402"/>
      <c r="BH402" s="173"/>
      <c r="BI402" s="182">
        <f t="shared" si="1468"/>
        <v>0.22336100866053796</v>
      </c>
      <c r="BJ402" s="91">
        <f t="shared" si="1468"/>
        <v>0</v>
      </c>
      <c r="BK402" s="170">
        <f t="shared" si="1468"/>
        <v>0</v>
      </c>
      <c r="BL402" s="170">
        <f t="shared" si="1468"/>
        <v>216.64999771199948</v>
      </c>
      <c r="BM402" s="116">
        <f t="shared" si="1468"/>
        <v>0</v>
      </c>
      <c r="BN402" s="116"/>
      <c r="BO402" s="109" t="s">
        <v>24</v>
      </c>
      <c r="BP402" s="210">
        <v>45000</v>
      </c>
      <c r="BQ402" s="211">
        <v>13.715999999999999</v>
      </c>
      <c r="BR402" s="285">
        <v>450</v>
      </c>
      <c r="BS402" s="115"/>
      <c r="BT402" s="105"/>
      <c r="BU402" s="201"/>
      <c r="BV402" s="205">
        <f t="shared" si="1469"/>
        <v>-56.500002288000502</v>
      </c>
      <c r="BW402" s="208">
        <f t="shared" si="1466"/>
        <v>216.64999771199948</v>
      </c>
      <c r="BX402" s="94"/>
      <c r="BY402" s="196">
        <f t="shared" si="1338"/>
        <v>573.56933718429855</v>
      </c>
      <c r="BZ402" s="128"/>
      <c r="CA402" s="228">
        <f t="shared" si="1399"/>
        <v>5.4798639248818178E-2</v>
      </c>
      <c r="CB402" s="165">
        <f t="shared" si="1196"/>
        <v>7.2883582120030613E-2</v>
      </c>
      <c r="CC402" s="200">
        <f t="shared" si="1467"/>
        <v>0.75186533996876448</v>
      </c>
      <c r="CD402" s="279"/>
      <c r="CH402" s="269">
        <v>457.89590535160232</v>
      </c>
      <c r="CI402" s="274">
        <v>46000</v>
      </c>
      <c r="CJ402" s="72">
        <f t="shared" si="1217"/>
        <v>6.9837337922129483E-2</v>
      </c>
      <c r="CK402" s="72">
        <f t="shared" si="1218"/>
        <v>0.13943272889031261</v>
      </c>
      <c r="CL402" s="72">
        <f t="shared" si="1219"/>
        <v>0.2085519938368065</v>
      </c>
      <c r="CM402" s="72">
        <f t="shared" si="1220"/>
        <v>0.27697582974041551</v>
      </c>
      <c r="CN402" s="72">
        <f t="shared" si="1221"/>
        <v>0.34450570406147962</v>
      </c>
      <c r="CO402" s="72">
        <f t="shared" si="1222"/>
        <v>0.41096816596061686</v>
      </c>
      <c r="CP402" s="72">
        <f t="shared" si="1223"/>
        <v>0.47621742404283307</v>
      </c>
      <c r="CQ402" s="72">
        <f t="shared" si="1224"/>
        <v>0.54013624806910643</v>
      </c>
      <c r="CR402" s="72">
        <f t="shared" si="1225"/>
        <v>0.60263541304599344</v>
      </c>
      <c r="CS402" s="72">
        <f t="shared" si="1226"/>
        <v>0.66365200116726053</v>
      </c>
      <c r="CT402" s="72">
        <f t="shared" si="1227"/>
        <v>0.72314691070734005</v>
      </c>
      <c r="CU402" s="72">
        <f t="shared" si="1228"/>
        <v>0.78110190390311929</v>
      </c>
      <c r="CV402" s="72">
        <f t="shared" si="1229"/>
        <v>0.83751647616571701</v>
      </c>
      <c r="CW402" s="72">
        <f t="shared" si="1230"/>
        <v>0.89240476421520676</v>
      </c>
      <c r="CX402" s="72">
        <f t="shared" si="1231"/>
        <v>0.94579264461392054</v>
      </c>
      <c r="CY402" s="72">
        <f t="shared" si="1232"/>
        <v>0.99771511539382229</v>
      </c>
      <c r="CZ402" s="72">
        <f t="shared" si="1233"/>
        <v>1.0482140062329455</v>
      </c>
      <c r="DA402" s="72">
        <f t="shared" si="1234"/>
        <v>1.097336027832216</v>
      </c>
      <c r="DB402" s="72">
        <f t="shared" si="1235"/>
        <v>1.1451311476648176</v>
      </c>
      <c r="DC402" s="72">
        <f t="shared" si="1236"/>
        <v>1.1916512650576414</v>
      </c>
      <c r="DD402" s="72">
        <f t="shared" si="1237"/>
        <v>1.2369491513349773</v>
      </c>
      <c r="DE402" s="72">
        <f t="shared" si="1238"/>
        <v>1.2810776184169586</v>
      </c>
      <c r="DF402" s="72">
        <f t="shared" si="1239"/>
        <v>1.3240888800995307</v>
      </c>
      <c r="DG402" s="72">
        <f t="shared" si="1240"/>
        <v>1.3660340729453224</v>
      </c>
      <c r="DH402" s="72">
        <f t="shared" si="1241"/>
        <v>1.4069629073567931</v>
      </c>
      <c r="DI402" s="72">
        <f t="shared" si="1242"/>
        <v>1.4469234233643746</v>
      </c>
      <c r="DJ402" s="72">
        <f t="shared" si="1243"/>
        <v>1.4859618295550461</v>
      </c>
      <c r="DK402" s="72">
        <f t="shared" si="1244"/>
        <v>1.5241224071705839</v>
      </c>
      <c r="DL402" s="72">
        <f t="shared" si="1245"/>
        <v>1.5614474646111292</v>
      </c>
      <c r="DM402" s="72">
        <f t="shared" si="1246"/>
        <v>1.5979773303544935</v>
      </c>
      <c r="DN402" s="72">
        <f t="shared" si="1247"/>
        <v>1.6337503746527622</v>
      </c>
      <c r="DO402" s="72">
        <f t="shared" si="1248"/>
        <v>1.6688030523288062</v>
      </c>
      <c r="DP402" s="72">
        <f t="shared" si="1249"/>
        <v>1.7031699606101425</v>
      </c>
      <c r="DQ402" s="72">
        <f t="shared" si="1250"/>
        <v>1.7368839072536175</v>
      </c>
      <c r="DR402" s="72">
        <f t="shared" si="1251"/>
        <v>1.7699759852780574</v>
      </c>
      <c r="DS402" s="72">
        <f t="shared" si="1252"/>
        <v>1.8024756514748574</v>
      </c>
      <c r="DT402" s="72">
        <f t="shared" si="1253"/>
        <v>1.8344108065463942</v>
      </c>
      <c r="DU402" s="72">
        <f t="shared" si="1254"/>
        <v>1.8658078752603018</v>
      </c>
      <c r="DV402" s="72">
        <f t="shared" si="1255"/>
        <v>1.896691885431667</v>
      </c>
      <c r="DW402" s="72">
        <f t="shared" si="1256"/>
        <v>1.9270865448769638</v>
      </c>
      <c r="DX402" s="72">
        <f t="shared" si="1257"/>
        <v>1.9570143157416608</v>
      </c>
      <c r="DY402" s="72">
        <f t="shared" si="1258"/>
        <v>1.9864964858029899</v>
      </c>
      <c r="DZ402" s="72">
        <f t="shared" si="1259"/>
        <v>2.015553236502261</v>
      </c>
      <c r="EA402" s="72">
        <f t="shared" si="1260"/>
        <v>2.0442037075773367</v>
      </c>
      <c r="EB402" s="72">
        <f t="shared" si="1261"/>
        <v>2.072466058253235</v>
      </c>
      <c r="EC402" s="72">
        <f t="shared" si="1262"/>
        <v>2.1003575250134756</v>
      </c>
      <c r="ED402" s="72">
        <f t="shared" si="1263"/>
        <v>2.1278944760218264</v>
      </c>
      <c r="EE402" s="72">
        <f t="shared" si="1264"/>
        <v>2.1550924622974099</v>
      </c>
      <c r="EF402" s="72">
        <f t="shared" si="1265"/>
        <v>2.1819662657688825</v>
      </c>
      <c r="EG402" s="72">
        <f t="shared" si="1266"/>
        <v>2.208529944347962</v>
      </c>
      <c r="EH402" s="72">
        <f t="shared" si="1267"/>
        <v>2.2347968741710833</v>
      </c>
      <c r="EI402" s="72">
        <f t="shared" si="1268"/>
        <v>2.2607797891616923</v>
      </c>
      <c r="EJ402" s="72">
        <f t="shared" si="1269"/>
        <v>2.2864908180660044</v>
      </c>
      <c r="EK402" s="72">
        <f t="shared" si="1270"/>
        <v>2.3119415191128598</v>
      </c>
      <c r="EL402" s="72">
        <f t="shared" si="1271"/>
        <v>2.3371429124442353</v>
      </c>
      <c r="EM402" s="72">
        <f t="shared" si="1272"/>
        <v>2.3621055104576825</v>
      </c>
      <c r="EN402" s="72">
        <f t="shared" si="1273"/>
        <v>2.3868393461958273</v>
      </c>
      <c r="EO402" s="72">
        <f t="shared" si="1274"/>
        <v>2.4113539999114058</v>
      </c>
      <c r="EP402" s="72">
        <f t="shared" si="1275"/>
        <v>2.4356586239294269</v>
      </c>
      <c r="EQ402" s="72">
        <f t="shared" si="1276"/>
        <v>2.4597619659210372</v>
      </c>
      <c r="ET402" s="269">
        <v>457.89590535160232</v>
      </c>
      <c r="EU402" s="274">
        <v>46000</v>
      </c>
      <c r="EV402" s="149">
        <f t="shared" si="1339"/>
        <v>216.86132911553725</v>
      </c>
      <c r="EW402" s="149">
        <f t="shared" si="1340"/>
        <v>217.49239728653473</v>
      </c>
      <c r="EX402" s="149">
        <f t="shared" si="1341"/>
        <v>218.53458985809286</v>
      </c>
      <c r="EY402" s="149">
        <f t="shared" si="1342"/>
        <v>219.97408506947718</v>
      </c>
      <c r="EZ402" s="149">
        <f t="shared" si="1343"/>
        <v>221.79258318276129</v>
      </c>
      <c r="FA402" s="149">
        <f t="shared" si="1344"/>
        <v>223.96821076736651</v>
      </c>
      <c r="FB402" s="149">
        <f t="shared" si="1345"/>
        <v>226.47650651312662</v>
      </c>
      <c r="FC402" s="149">
        <f t="shared" si="1346"/>
        <v>229.29140230199511</v>
      </c>
      <c r="FD402" s="149">
        <f t="shared" si="1347"/>
        <v>232.38612942681789</v>
      </c>
      <c r="FE402" s="149">
        <f t="shared" si="1348"/>
        <v>235.73400180550473</v>
      </c>
      <c r="FF402" s="149">
        <f t="shared" si="1349"/>
        <v>239.30905069469455</v>
      </c>
      <c r="FG402" s="149">
        <f t="shared" si="1350"/>
        <v>243.08650501770751</v>
      </c>
      <c r="FH402" s="149">
        <f t="shared" si="1351"/>
        <v>247.04312601832217</v>
      </c>
      <c r="FI402" s="149">
        <f t="shared" si="1352"/>
        <v>251.157414131769</v>
      </c>
      <c r="FJ402" s="149">
        <f t="shared" si="1353"/>
        <v>255.40971037649436</v>
      </c>
      <c r="FK402" s="149">
        <f t="shared" si="1354"/>
        <v>259.78221536934649</v>
      </c>
      <c r="FL402" s="149">
        <f t="shared" si="1355"/>
        <v>264.25894749126053</v>
      </c>
      <c r="FM402" s="149">
        <f t="shared" si="1356"/>
        <v>268.82565885219412</v>
      </c>
      <c r="FN402" s="149">
        <f t="shared" si="1357"/>
        <v>273.4697243260452</v>
      </c>
      <c r="FO402" s="149">
        <f t="shared" si="1358"/>
        <v>278.18001557865131</v>
      </c>
      <c r="FP402" s="149">
        <f t="shared" si="1359"/>
        <v>282.94676899733548</v>
      </c>
      <c r="FQ402" s="149">
        <f t="shared" si="1360"/>
        <v>287.76145388584075</v>
      </c>
      <c r="FR402" s="149">
        <f t="shared" si="1361"/>
        <v>292.61664524266172</v>
      </c>
      <c r="FS402" s="149">
        <f t="shared" si="1362"/>
        <v>297.50590386052914</v>
      </c>
      <c r="FT402" s="149">
        <f t="shared" si="1363"/>
        <v>302.4236653067922</v>
      </c>
      <c r="FU402" s="149">
        <f t="shared" si="1364"/>
        <v>307.36513849615091</v>
      </c>
      <c r="FV402" s="149">
        <f t="shared" si="1365"/>
        <v>312.32621397848283</v>
      </c>
      <c r="FW402" s="149">
        <f t="shared" si="1366"/>
        <v>317.30338167368728</v>
      </c>
      <c r="FX402" s="149">
        <f t="shared" si="1367"/>
        <v>322.2936575411232</v>
      </c>
      <c r="FY402" s="149">
        <f t="shared" si="1368"/>
        <v>327.29451853250669</v>
      </c>
      <c r="FZ402" s="149">
        <f t="shared" si="1369"/>
        <v>332.30384511236014</v>
      </c>
      <c r="GA402" s="149">
        <f t="shared" si="1370"/>
        <v>337.31987061555321</v>
      </c>
      <c r="GB402" s="149">
        <f t="shared" si="1371"/>
        <v>342.34113672962224</v>
      </c>
      <c r="GC402" s="149">
        <f t="shared" si="1372"/>
        <v>347.36645442782202</v>
      </c>
      <c r="GD402" s="149">
        <f t="shared" si="1373"/>
        <v>352.39486972843946</v>
      </c>
      <c r="GE402" s="149">
        <f t="shared" si="1374"/>
        <v>357.42563371063437</v>
      </c>
      <c r="GF402" s="149">
        <f t="shared" si="1375"/>
        <v>362.45817627300409</v>
      </c>
      <c r="GG402" s="149">
        <f t="shared" si="1376"/>
        <v>367.49208317550523</v>
      </c>
      <c r="GH402" s="149">
        <f t="shared" si="1377"/>
        <v>372.52707595681733</v>
      </c>
      <c r="GI402" s="149">
        <f t="shared" si="1378"/>
        <v>377.56299436677517</v>
      </c>
      <c r="GJ402" s="317">
        <f t="shared" si="1379"/>
        <v>382.5997809967659</v>
      </c>
      <c r="GK402" s="149">
        <f t="shared" si="1380"/>
        <v>387.63746782993599</v>
      </c>
      <c r="GL402" s="149">
        <f t="shared" si="1381"/>
        <v>392.67616446776117</v>
      </c>
      <c r="GM402" s="149">
        <f t="shared" si="1382"/>
        <v>397.71604782029448</v>
      </c>
      <c r="GN402" s="149">
        <f t="shared" si="1383"/>
        <v>402.75735307451919</v>
      </c>
      <c r="GO402" s="149">
        <f t="shared" si="1384"/>
        <v>407.80036577901797</v>
      </c>
      <c r="GP402" s="149">
        <f t="shared" si="1385"/>
        <v>412.84541490399448</v>
      </c>
      <c r="GQ402" s="149">
        <f t="shared" si="1386"/>
        <v>417.89286675385551</v>
      </c>
      <c r="GR402" s="149">
        <f t="shared" si="1387"/>
        <v>422.94311962540689</v>
      </c>
      <c r="GS402" s="149">
        <f t="shared" si="1388"/>
        <v>427.99659911849341</v>
      </c>
      <c r="GT402" s="149">
        <f t="shared" si="1389"/>
        <v>433.05375401791343</v>
      </c>
      <c r="GU402" s="149">
        <f t="shared" si="1390"/>
        <v>438.11505267585045</v>
      </c>
      <c r="GV402" s="149">
        <f t="shared" si="1391"/>
        <v>443.18097983311702</v>
      </c>
      <c r="GW402" s="149">
        <f t="shared" si="1392"/>
        <v>448.25203382537524</v>
      </c>
      <c r="GX402" s="149">
        <f t="shared" si="1393"/>
        <v>453.32872412732928</v>
      </c>
      <c r="GY402" s="149">
        <f t="shared" si="1394"/>
        <v>458.41156919382223</v>
      </c>
      <c r="GZ402" s="149">
        <f t="shared" si="1395"/>
        <v>463.50109456193826</v>
      </c>
      <c r="HA402" s="149">
        <f t="shared" si="1396"/>
        <v>468.59783118269394</v>
      </c>
      <c r="HB402" s="149">
        <f t="shared" si="1397"/>
        <v>473.70231395482068</v>
      </c>
      <c r="HC402" s="149">
        <f t="shared" si="1398"/>
        <v>478.81508043653406</v>
      </c>
      <c r="HF402" s="269">
        <v>448.05572931069895</v>
      </c>
      <c r="HG402" s="274">
        <v>45000</v>
      </c>
      <c r="HH402" s="149">
        <f t="shared" si="1400"/>
        <v>37.022911305193333</v>
      </c>
      <c r="HI402" s="149">
        <f t="shared" si="1401"/>
        <v>73.937069667851304</v>
      </c>
      <c r="HJ402" s="149">
        <f t="shared" si="1402"/>
        <v>110.63671094612685</v>
      </c>
      <c r="HK402" s="149">
        <f t="shared" si="1403"/>
        <v>147.02183106344097</v>
      </c>
      <c r="HL402" s="149">
        <f t="shared" si="1404"/>
        <v>183.00055217944725</v>
      </c>
      <c r="HM402" s="149">
        <f t="shared" si="1405"/>
        <v>218.49094957044713</v>
      </c>
      <c r="HN402" s="149">
        <f t="shared" si="1406"/>
        <v>253.42227065517991</v>
      </c>
      <c r="HO402" s="149">
        <f t="shared" si="1407"/>
        <v>287.73554319364166</v>
      </c>
      <c r="HP402" s="149">
        <f t="shared" si="1408"/>
        <v>321.383624897944</v>
      </c>
      <c r="HQ402" s="149">
        <f t="shared" si="1409"/>
        <v>354.33078522034884</v>
      </c>
      <c r="HR402" s="149">
        <f t="shared" si="1410"/>
        <v>386.55193012241875</v>
      </c>
      <c r="HS402" s="149">
        <f t="shared" si="1411"/>
        <v>418.03158407873207</v>
      </c>
      <c r="HT402" s="149">
        <f t="shared" si="1412"/>
        <v>448.76273453735632</v>
      </c>
      <c r="HU402" s="149">
        <f t="shared" si="1413"/>
        <v>478.74562735849901</v>
      </c>
      <c r="HV402" s="149">
        <f t="shared" si="1414"/>
        <v>507.98658176068517</v>
      </c>
      <c r="HW402" s="149">
        <f t="shared" si="1415"/>
        <v>536.49687335457156</v>
      </c>
      <c r="HX402" s="149">
        <f t="shared" si="1416"/>
        <v>564.29171606762134</v>
      </c>
      <c r="HY402" s="149">
        <f t="shared" si="1417"/>
        <v>591.38935921926827</v>
      </c>
      <c r="HZ402" s="149">
        <f t="shared" si="1418"/>
        <v>617.81030495940297</v>
      </c>
      <c r="IA402" s="149">
        <f t="shared" si="1419"/>
        <v>643.57664349116737</v>
      </c>
      <c r="IB402" s="149">
        <f t="shared" si="1420"/>
        <v>668.71149845766615</v>
      </c>
      <c r="IC402" s="149">
        <f t="shared" si="1421"/>
        <v>693.23857199155816</v>
      </c>
      <c r="ID402" s="149">
        <f t="shared" si="1422"/>
        <v>717.1817776376746</v>
      </c>
      <c r="IE402" s="149">
        <f t="shared" si="1423"/>
        <v>740.56494917229054</v>
      </c>
      <c r="IF402" s="149">
        <f t="shared" si="1424"/>
        <v>763.41161386597594</v>
      </c>
      <c r="IG402" s="149">
        <f t="shared" si="1425"/>
        <v>785.74481967498275</v>
      </c>
      <c r="IH402" s="149">
        <f t="shared" si="1426"/>
        <v>807.58700698769326</v>
      </c>
      <c r="II402" s="149">
        <f t="shared" si="1427"/>
        <v>828.95991675505968</v>
      </c>
      <c r="IJ402" s="149">
        <f t="shared" si="1428"/>
        <v>849.88452800581695</v>
      </c>
      <c r="IK402" s="149">
        <f t="shared" si="1429"/>
        <v>870.38101883571858</v>
      </c>
      <c r="IL402" s="149">
        <f t="shared" si="1430"/>
        <v>890.46874593746304</v>
      </c>
      <c r="IM402" s="149">
        <f t="shared" si="1431"/>
        <v>910.16623859507263</v>
      </c>
      <c r="IN402" s="149">
        <f t="shared" si="1432"/>
        <v>929.49120380415627</v>
      </c>
      <c r="IO402" s="149">
        <f t="shared" si="1433"/>
        <v>948.46053980536055</v>
      </c>
      <c r="IP402" s="149">
        <f t="shared" si="1434"/>
        <v>967.0903558434253</v>
      </c>
      <c r="IQ402" s="149">
        <f t="shared" si="1435"/>
        <v>985.39599640040478</v>
      </c>
      <c r="IR402" s="149">
        <f t="shared" si="1436"/>
        <v>1003.3920685113604</v>
      </c>
      <c r="IS402" s="149">
        <f t="shared" si="1437"/>
        <v>1021.0924710652167</v>
      </c>
      <c r="IT402" s="149">
        <f t="shared" si="1438"/>
        <v>1038.5104252332067</v>
      </c>
      <c r="IU402" s="149">
        <f t="shared" si="1439"/>
        <v>1055.6585053613412</v>
      </c>
      <c r="IV402" s="317">
        <f t="shared" si="1440"/>
        <v>1072.5486698195787</v>
      </c>
      <c r="IW402" s="149">
        <f t="shared" si="1441"/>
        <v>1089.1922914256425</v>
      </c>
      <c r="IX402" s="149">
        <f t="shared" si="1442"/>
        <v>1105.6001871612671</v>
      </c>
      <c r="IY402" s="149">
        <f t="shared" si="1443"/>
        <v>1121.7826469778608</v>
      </c>
      <c r="IZ402" s="149">
        <f t="shared" si="1444"/>
        <v>1137.74946155107</v>
      </c>
      <c r="JA402" s="149">
        <f t="shared" si="1445"/>
        <v>1153.509948892653</v>
      </c>
      <c r="JB402" s="149">
        <f t="shared" si="1446"/>
        <v>1169.0729797661731</v>
      </c>
      <c r="JC402" s="149">
        <f t="shared" si="1447"/>
        <v>1184.447001882342</v>
      </c>
      <c r="JD402" s="149">
        <f t="shared" si="1448"/>
        <v>1199.6400628722381</v>
      </c>
      <c r="JE402" s="149">
        <f t="shared" si="1449"/>
        <v>1214.6598320534156</v>
      </c>
      <c r="JF402" s="149">
        <f t="shared" si="1450"/>
        <v>1229.5136210163512</v>
      </c>
      <c r="JG402" s="149">
        <f t="shared" si="1451"/>
        <v>1244.2084030675824</v>
      </c>
      <c r="JH402" s="149">
        <f t="shared" si="1452"/>
        <v>1258.7508315720816</v>
      </c>
      <c r="JI402" s="149">
        <f t="shared" si="1453"/>
        <v>1273.147257241455</v>
      </c>
      <c r="JJ402" s="149">
        <f t="shared" si="1454"/>
        <v>1287.4037444169644</v>
      </c>
      <c r="JK402" s="149">
        <f t="shared" si="1455"/>
        <v>1301.5260863974329</v>
      </c>
      <c r="JL402" s="149">
        <f t="shared" si="1456"/>
        <v>1315.5198198622918</v>
      </c>
      <c r="JM402" s="149">
        <f t="shared" si="1457"/>
        <v>1329.3902384393853</v>
      </c>
      <c r="JN402" s="149">
        <f t="shared" si="1458"/>
        <v>1343.1424054660445</v>
      </c>
      <c r="JO402" s="149">
        <f t="shared" si="1459"/>
        <v>1356.7811659904266</v>
      </c>
      <c r="JQ402" s="269">
        <v>457.89590535160232</v>
      </c>
      <c r="JR402" s="274">
        <v>46000</v>
      </c>
      <c r="JS402" s="115">
        <f t="shared" si="1277"/>
        <v>228.44887232649867</v>
      </c>
      <c r="JT402" s="115">
        <f t="shared" si="1278"/>
        <v>239.07994049749615</v>
      </c>
      <c r="JU402" s="115">
        <f t="shared" si="1279"/>
        <v>250.12213306905429</v>
      </c>
      <c r="JV402" s="115">
        <f t="shared" si="1280"/>
        <v>261.56162828043864</v>
      </c>
      <c r="JW402" s="115">
        <f t="shared" si="1281"/>
        <v>273.38012639372272</v>
      </c>
      <c r="JX402" s="115">
        <f t="shared" si="1282"/>
        <v>285.55575397832797</v>
      </c>
      <c r="JY402" s="115">
        <f t="shared" si="1283"/>
        <v>298.06404972408802</v>
      </c>
      <c r="JZ402" s="115">
        <f t="shared" si="1284"/>
        <v>310.87894551295653</v>
      </c>
      <c r="KA402" s="115">
        <f t="shared" si="1285"/>
        <v>323.97367263777932</v>
      </c>
      <c r="KB402" s="115">
        <f t="shared" si="1286"/>
        <v>337.32154501646619</v>
      </c>
      <c r="KC402" s="115">
        <f t="shared" si="1287"/>
        <v>350.896593905656</v>
      </c>
      <c r="KD402" s="115">
        <f t="shared" si="1288"/>
        <v>364.67404822866894</v>
      </c>
      <c r="KE402" s="115">
        <f t="shared" si="1289"/>
        <v>378.63066922928363</v>
      </c>
      <c r="KF402" s="115">
        <f t="shared" si="1290"/>
        <v>392.74495734273046</v>
      </c>
      <c r="KG402" s="115">
        <f t="shared" si="1291"/>
        <v>406.99725358745582</v>
      </c>
      <c r="KH402" s="115">
        <f t="shared" si="1292"/>
        <v>421.36975858030792</v>
      </c>
      <c r="KI402" s="115">
        <f t="shared" si="1293"/>
        <v>435.84649070222196</v>
      </c>
      <c r="KJ402" s="115">
        <f t="shared" si="1294"/>
        <v>450.41320206315555</v>
      </c>
      <c r="KK402" s="115">
        <f t="shared" si="1295"/>
        <v>465.05726753700662</v>
      </c>
      <c r="KL402" s="115">
        <f t="shared" si="1296"/>
        <v>479.76755878961274</v>
      </c>
      <c r="KM402" s="115">
        <f t="shared" si="1297"/>
        <v>494.53431220829691</v>
      </c>
      <c r="KN402" s="115">
        <f t="shared" si="1298"/>
        <v>509.34899709680218</v>
      </c>
      <c r="KO402" s="115">
        <f t="shared" si="1299"/>
        <v>524.20418845362315</v>
      </c>
      <c r="KP402" s="115">
        <f t="shared" si="1300"/>
        <v>539.09344707149057</v>
      </c>
      <c r="KQ402" s="115">
        <f t="shared" si="1301"/>
        <v>554.01120851775363</v>
      </c>
      <c r="KR402" s="115">
        <f t="shared" si="1302"/>
        <v>568.95268170711233</v>
      </c>
      <c r="KS402" s="115">
        <f t="shared" si="1303"/>
        <v>583.91375718944414</v>
      </c>
      <c r="KT402" s="115">
        <f t="shared" si="1304"/>
        <v>598.89092488464871</v>
      </c>
      <c r="KU402" s="115">
        <f t="shared" si="1305"/>
        <v>613.88120075208462</v>
      </c>
      <c r="KV402" s="115">
        <f t="shared" si="1306"/>
        <v>628.88206174346806</v>
      </c>
      <c r="KW402" s="115">
        <f t="shared" si="1307"/>
        <v>643.89138832332151</v>
      </c>
      <c r="KX402" s="115">
        <f t="shared" si="1308"/>
        <v>658.90741382651458</v>
      </c>
      <c r="KY402" s="115">
        <f t="shared" si="1309"/>
        <v>673.92867994058361</v>
      </c>
      <c r="KZ402" s="115">
        <f t="shared" si="1310"/>
        <v>688.95399763878345</v>
      </c>
      <c r="LA402" s="115">
        <f t="shared" si="1311"/>
        <v>703.98241293940077</v>
      </c>
      <c r="LB402" s="115">
        <f t="shared" si="1312"/>
        <v>719.01317692159569</v>
      </c>
      <c r="LC402" s="115">
        <f t="shared" si="1313"/>
        <v>734.04571948396551</v>
      </c>
      <c r="LD402" s="115">
        <f t="shared" si="1314"/>
        <v>749.07962638646654</v>
      </c>
      <c r="LE402" s="115">
        <f t="shared" si="1315"/>
        <v>764.11461916777876</v>
      </c>
      <c r="LF402" s="115">
        <f t="shared" si="1316"/>
        <v>779.15053757773649</v>
      </c>
      <c r="LG402" s="360">
        <f t="shared" si="1317"/>
        <v>794.18732420772722</v>
      </c>
      <c r="LH402" s="115">
        <f t="shared" si="1318"/>
        <v>809.22501104089736</v>
      </c>
      <c r="LI402" s="115">
        <f t="shared" si="1319"/>
        <v>824.26370767872254</v>
      </c>
      <c r="LJ402" s="115">
        <f t="shared" si="1320"/>
        <v>839.30359103125579</v>
      </c>
      <c r="LK402" s="115">
        <f t="shared" si="1321"/>
        <v>854.34489628548056</v>
      </c>
      <c r="LL402" s="115">
        <f t="shared" si="1322"/>
        <v>869.38790898997934</v>
      </c>
      <c r="LM402" s="115">
        <f t="shared" si="1323"/>
        <v>884.43295811495591</v>
      </c>
      <c r="LN402" s="115">
        <f t="shared" si="1324"/>
        <v>899.48040996481689</v>
      </c>
      <c r="LO402" s="115">
        <f t="shared" si="1325"/>
        <v>914.53066283636826</v>
      </c>
      <c r="LP402" s="115">
        <f t="shared" si="1326"/>
        <v>929.58414232945483</v>
      </c>
      <c r="LQ402" s="115">
        <f t="shared" si="1327"/>
        <v>944.64129722887481</v>
      </c>
      <c r="LR402" s="115">
        <f t="shared" si="1328"/>
        <v>959.70259588681188</v>
      </c>
      <c r="LS402" s="115">
        <f t="shared" si="1329"/>
        <v>974.76852304407839</v>
      </c>
      <c r="LT402" s="115">
        <f t="shared" si="1330"/>
        <v>989.83957703633655</v>
      </c>
      <c r="LU402" s="115">
        <f t="shared" si="1331"/>
        <v>1004.9162673382907</v>
      </c>
      <c r="LV402" s="115">
        <f t="shared" si="1332"/>
        <v>1019.9991124047835</v>
      </c>
      <c r="LW402" s="115">
        <f t="shared" si="1333"/>
        <v>1035.0886377728996</v>
      </c>
      <c r="LX402" s="115">
        <f t="shared" si="1334"/>
        <v>1050.1853743936554</v>
      </c>
      <c r="LY402" s="115">
        <f t="shared" si="1335"/>
        <v>1065.289857165782</v>
      </c>
      <c r="LZ402" s="115">
        <f t="shared" si="1336"/>
        <v>1080.4026236474954</v>
      </c>
      <c r="MC402" s="269">
        <v>450</v>
      </c>
      <c r="MD402" s="352">
        <v>45000</v>
      </c>
      <c r="ME402" s="351">
        <f t="shared" si="1460"/>
        <v>6.4548274994862875E-2</v>
      </c>
      <c r="MF402" s="351">
        <f t="shared" si="1460"/>
        <v>0.12890694267377467</v>
      </c>
      <c r="MG402" s="351">
        <f t="shared" si="1460"/>
        <v>0.19289160660026219</v>
      </c>
      <c r="MH402" s="351">
        <f t="shared" si="1460"/>
        <v>0.25632791282948258</v>
      </c>
      <c r="MI402" s="351">
        <f t="shared" si="1460"/>
        <v>0.31905567525246864</v>
      </c>
      <c r="MJ402" s="351">
        <f t="shared" si="1460"/>
        <v>0.3809320607043572</v>
      </c>
      <c r="MK402" s="351">
        <f t="shared" si="1460"/>
        <v>0.44183371429730145</v>
      </c>
      <c r="ML402" s="351">
        <f t="shared" si="1460"/>
        <v>0.50165781979587731</v>
      </c>
      <c r="MM402" s="351">
        <f t="shared" si="1460"/>
        <v>0.56032218611204709</v>
      </c>
      <c r="MN402" s="351">
        <f t="shared" si="1460"/>
        <v>0.61776451816582334</v>
      </c>
      <c r="MO402" s="351">
        <f t="shared" si="1461"/>
        <v>0.67394106529480047</v>
      </c>
      <c r="MP402" s="351">
        <f t="shared" si="1461"/>
        <v>0.72882484640982592</v>
      </c>
      <c r="MQ402" s="351">
        <f t="shared" si="1461"/>
        <v>0.78240363534838064</v>
      </c>
      <c r="MR402" s="351">
        <f t="shared" si="1461"/>
        <v>0.83467786075996087</v>
      </c>
      <c r="MS402" s="351">
        <f t="shared" si="1461"/>
        <v>0.885658540002217</v>
      </c>
      <c r="MT402" s="351">
        <f t="shared" si="1461"/>
        <v>0.935365331745733</v>
      </c>
      <c r="MU402" s="351">
        <f t="shared" si="1461"/>
        <v>0.98382476099189353</v>
      </c>
      <c r="MV402" s="351">
        <f t="shared" si="1461"/>
        <v>1.031068644851989</v>
      </c>
      <c r="MW402" s="351">
        <f t="shared" si="1461"/>
        <v>1.0771327281759642</v>
      </c>
      <c r="MX402" s="351">
        <f t="shared" si="1461"/>
        <v>1.1220555245343846</v>
      </c>
      <c r="MY402" s="351">
        <f t="shared" si="1462"/>
        <v>1.1658773492677079</v>
      </c>
      <c r="MZ402" s="351">
        <f t="shared" si="1462"/>
        <v>1.2086395262946346</v>
      </c>
      <c r="NA402" s="351">
        <f t="shared" si="1462"/>
        <v>1.2503837481243016</v>
      </c>
      <c r="NB402" s="351">
        <f t="shared" si="1462"/>
        <v>1.291151568191891</v>
      </c>
      <c r="NC402" s="351">
        <f t="shared" si="1462"/>
        <v>1.330984005549581</v>
      </c>
      <c r="ND402" s="351">
        <f t="shared" si="1462"/>
        <v>1.3699212435801955</v>
      </c>
      <c r="NE402" s="351">
        <f t="shared" si="1462"/>
        <v>1.4080024063911918</v>
      </c>
      <c r="NF402" s="351">
        <f t="shared" si="1462"/>
        <v>1.445265398642988</v>
      </c>
      <c r="NG402" s="351">
        <f t="shared" si="1462"/>
        <v>1.4817467966087126</v>
      </c>
      <c r="NH402" s="351">
        <f t="shared" si="1462"/>
        <v>1.5174817801601708</v>
      </c>
      <c r="NI402" s="351">
        <f t="shared" si="1463"/>
        <v>1.5525040970789183</v>
      </c>
      <c r="NJ402" s="351">
        <f t="shared" si="1463"/>
        <v>1.5868460525856514</v>
      </c>
      <c r="NK402" s="351">
        <f t="shared" si="1463"/>
        <v>1.6205385182672227</v>
      </c>
      <c r="NL402" s="351">
        <f t="shared" si="1463"/>
        <v>1.6536109556717855</v>
      </c>
      <c r="NM402" s="351">
        <f t="shared" si="1463"/>
        <v>1.6860914507580818</v>
      </c>
      <c r="NN402" s="351">
        <f t="shared" si="1463"/>
        <v>1.718006756145297</v>
      </c>
      <c r="NO402" s="351">
        <f t="shared" si="1463"/>
        <v>1.7493823387371068</v>
      </c>
      <c r="NP402" s="351">
        <f t="shared" si="1463"/>
        <v>1.780242430806793</v>
      </c>
      <c r="NQ402" s="351">
        <f t="shared" si="1463"/>
        <v>1.8106100830482745</v>
      </c>
      <c r="NR402" s="351">
        <f t="shared" si="1463"/>
        <v>1.8405072184361531</v>
      </c>
      <c r="NS402" s="351">
        <f t="shared" si="1464"/>
        <v>1.8699546860102614</v>
      </c>
      <c r="NT402" s="351">
        <f t="shared" si="1464"/>
        <v>1.8989723139186301</v>
      </c>
      <c r="NU402" s="351">
        <f t="shared" si="1464"/>
        <v>1.9275789612268219</v>
      </c>
      <c r="NV402" s="351">
        <f t="shared" si="1464"/>
        <v>1.9557925681396933</v>
      </c>
      <c r="NW402" s="351">
        <f t="shared" si="1464"/>
        <v>1.983630204390598</v>
      </c>
      <c r="NX402" s="351">
        <f t="shared" si="1464"/>
        <v>2.0111081156383519</v>
      </c>
      <c r="NY402" s="351">
        <f t="shared" si="1464"/>
        <v>2.0382417677786848</v>
      </c>
      <c r="NZ402" s="351">
        <f t="shared" si="1464"/>
        <v>2.0650458891280601</v>
      </c>
      <c r="OA402" s="351">
        <f t="shared" si="1464"/>
        <v>2.091534510476754</v>
      </c>
      <c r="OB402" s="351">
        <f t="shared" si="1464"/>
        <v>2.1177210030373761</v>
      </c>
      <c r="OC402" s="351">
        <f t="shared" si="1465"/>
        <v>2.1436181143366899</v>
      </c>
      <c r="OD402" s="351">
        <f t="shared" si="1465"/>
        <v>2.1692380021141107</v>
      </c>
      <c r="OE402" s="351">
        <f t="shared" si="1465"/>
        <v>2.1945922663010511</v>
      </c>
      <c r="OF402" s="351">
        <f t="shared" si="1465"/>
        <v>2.2196919791623535</v>
      </c>
      <c r="OG402" s="351">
        <f t="shared" si="1465"/>
        <v>2.2445477136852201</v>
      </c>
      <c r="OH402" s="351">
        <f t="shared" si="1465"/>
        <v>2.2691695703029331</v>
      </c>
      <c r="OI402" s="351">
        <f t="shared" si="1465"/>
        <v>2.2935672020409812</v>
      </c>
      <c r="OJ402" s="351">
        <f t="shared" si="1465"/>
        <v>2.3177498381720976</v>
      </c>
      <c r="OK402" s="351">
        <f t="shared" si="1465"/>
        <v>2.3417263064647886</v>
      </c>
      <c r="OL402" s="351">
        <f t="shared" si="1465"/>
        <v>2.36550505410729</v>
      </c>
    </row>
    <row r="403" spans="50:406">
      <c r="BC403"/>
      <c r="BD403"/>
      <c r="BH403" s="173"/>
      <c r="BI403" s="182">
        <f t="shared" si="1468"/>
        <v>0.22336100866053796</v>
      </c>
      <c r="BJ403" s="91">
        <f t="shared" si="1468"/>
        <v>0</v>
      </c>
      <c r="BK403" s="170">
        <f t="shared" si="1468"/>
        <v>0</v>
      </c>
      <c r="BL403" s="170">
        <f t="shared" si="1468"/>
        <v>216.64999771199948</v>
      </c>
      <c r="BM403" s="116">
        <f t="shared" si="1468"/>
        <v>0</v>
      </c>
      <c r="BN403" s="116"/>
      <c r="BO403" s="109" t="s">
        <v>80</v>
      </c>
      <c r="BP403" s="210">
        <v>46000</v>
      </c>
      <c r="BQ403" s="211">
        <v>14.020799999999999</v>
      </c>
      <c r="BR403" s="285">
        <v>460</v>
      </c>
      <c r="BS403" s="115"/>
      <c r="BT403" s="105"/>
      <c r="BU403" s="201"/>
      <c r="BV403" s="205">
        <f t="shared" si="1469"/>
        <v>-56.500002288000502</v>
      </c>
      <c r="BW403" s="208">
        <f t="shared" si="1466"/>
        <v>216.64999771199948</v>
      </c>
      <c r="BX403" s="94"/>
      <c r="BY403" s="196">
        <f t="shared" si="1338"/>
        <v>573.56933718429855</v>
      </c>
      <c r="BZ403" s="128"/>
      <c r="CA403" s="228">
        <f t="shared" si="1399"/>
        <v>4.6804385598372807E-2</v>
      </c>
      <c r="CB403" s="165">
        <f t="shared" si="1196"/>
        <v>6.2251021705984282E-2</v>
      </c>
      <c r="CC403" s="200">
        <f t="shared" si="1467"/>
        <v>0.75186533996876448</v>
      </c>
      <c r="CD403" s="279"/>
      <c r="CH403" s="269">
        <v>467.72769936511622</v>
      </c>
      <c r="CI403" s="274">
        <v>47000</v>
      </c>
      <c r="CJ403" s="72">
        <f t="shared" si="1217"/>
        <v>7.5558641770997401E-2</v>
      </c>
      <c r="CK403" s="72">
        <f t="shared" si="1218"/>
        <v>0.15080900737188857</v>
      </c>
      <c r="CL403" s="72">
        <f t="shared" si="1219"/>
        <v>0.22545437560877399</v>
      </c>
      <c r="CM403" s="72">
        <f t="shared" si="1220"/>
        <v>0.29921999166371599</v>
      </c>
      <c r="CN403" s="72">
        <f t="shared" si="1221"/>
        <v>0.37186140404774504</v>
      </c>
      <c r="CO403" s="72">
        <f t="shared" si="1222"/>
        <v>0.44317015903305623</v>
      </c>
      <c r="CP403" s="72">
        <f t="shared" si="1223"/>
        <v>0.512976698412687</v>
      </c>
      <c r="CQ403" s="72">
        <f t="shared" si="1224"/>
        <v>0.58115067411664101</v>
      </c>
      <c r="CR403" s="72">
        <f t="shared" si="1225"/>
        <v>0.64759914938314578</v>
      </c>
      <c r="CS403" s="72">
        <f t="shared" si="1226"/>
        <v>0.71226327935660971</v>
      </c>
      <c r="CT403" s="72">
        <f t="shared" si="1227"/>
        <v>0.77511406969596464</v>
      </c>
      <c r="CU403" s="72">
        <f t="shared" si="1228"/>
        <v>0.83614773612268756</v>
      </c>
      <c r="CV403" s="72">
        <f t="shared" si="1229"/>
        <v>0.89538107081063001</v>
      </c>
      <c r="CW403" s="72">
        <f t="shared" si="1230"/>
        <v>0.95284709596549377</v>
      </c>
      <c r="CX403" s="72">
        <f t="shared" si="1231"/>
        <v>1.0085911721735372</v>
      </c>
      <c r="CY403" s="72">
        <f t="shared" si="1232"/>
        <v>1.0626676394274557</v>
      </c>
      <c r="CZ403" s="72">
        <f t="shared" si="1233"/>
        <v>1.115137004374265</v>
      </c>
      <c r="DA403" s="72">
        <f t="shared" si="1234"/>
        <v>1.1660636457074374</v>
      </c>
      <c r="DB403" s="72">
        <f t="shared" si="1235"/>
        <v>1.2155139860845019</v>
      </c>
      <c r="DC403" s="72">
        <f t="shared" si="1236"/>
        <v>1.2635550685012849</v>
      </c>
      <c r="DD403" s="72">
        <f t="shared" si="1237"/>
        <v>1.3102534732994744</v>
      </c>
      <c r="DE403" s="72">
        <f t="shared" si="1238"/>
        <v>1.3556745154806982</v>
      </c>
      <c r="DF403" s="72">
        <f t="shared" si="1239"/>
        <v>1.3998816682642579</v>
      </c>
      <c r="DG403" s="72">
        <f t="shared" si="1240"/>
        <v>1.4429361661971707</v>
      </c>
      <c r="DH403" s="72">
        <f t="shared" si="1241"/>
        <v>1.484896748572355</v>
      </c>
      <c r="DI403" s="72">
        <f t="shared" si="1242"/>
        <v>1.5258195108521069</v>
      </c>
      <c r="DJ403" s="72">
        <f t="shared" si="1243"/>
        <v>1.5657578379468953</v>
      </c>
      <c r="DK403" s="72">
        <f t="shared" si="1244"/>
        <v>1.6047623984706578</v>
      </c>
      <c r="DL403" s="72">
        <f t="shared" si="1245"/>
        <v>1.6428811834989336</v>
      </c>
      <c r="DM403" s="72">
        <f t="shared" si="1246"/>
        <v>1.680159576970528</v>
      </c>
      <c r="DN403" s="72">
        <f t="shared" si="1247"/>
        <v>1.716640447795603</v>
      </c>
      <c r="DO403" s="72">
        <f t="shared" si="1248"/>
        <v>1.7523642560690043</v>
      </c>
      <c r="DP403" s="72">
        <f t="shared" si="1249"/>
        <v>1.7873691676365897</v>
      </c>
      <c r="DQ403" s="72">
        <f t="shared" si="1250"/>
        <v>1.8216911727138632</v>
      </c>
      <c r="DR403" s="72">
        <f t="shared" si="1251"/>
        <v>1.8553642053875654</v>
      </c>
      <c r="DS403" s="72">
        <f t="shared" si="1252"/>
        <v>1.8884202617061254</v>
      </c>
      <c r="DT403" s="72">
        <f t="shared" si="1253"/>
        <v>1.9208895147379423</v>
      </c>
      <c r="DU403" s="72">
        <f t="shared" si="1254"/>
        <v>1.9528004254898372</v>
      </c>
      <c r="DV403" s="72">
        <f t="shared" si="1255"/>
        <v>1.9841798489669924</v>
      </c>
      <c r="DW403" s="72">
        <f t="shared" si="1256"/>
        <v>2.0150531349475513</v>
      </c>
      <c r="DX403" s="72">
        <f t="shared" si="1257"/>
        <v>2.0454442232617653</v>
      </c>
      <c r="DY403" s="72">
        <f t="shared" si="1258"/>
        <v>2.0753757335244725</v>
      </c>
      <c r="DZ403" s="72">
        <f t="shared" si="1259"/>
        <v>2.1048690493840345</v>
      </c>
      <c r="EA403" s="72">
        <f t="shared" si="1260"/>
        <v>2.1339443974313501</v>
      </c>
      <c r="EB403" s="72">
        <f t="shared" si="1261"/>
        <v>2.1626209209673251</v>
      </c>
      <c r="EC403" s="72">
        <f t="shared" si="1262"/>
        <v>2.1909167488624925</v>
      </c>
      <c r="ED403" s="72">
        <f t="shared" si="1263"/>
        <v>2.2188490597633499</v>
      </c>
      <c r="EE403" s="72">
        <f t="shared" si="1264"/>
        <v>2.2464341419100688</v>
      </c>
      <c r="EF403" s="72">
        <f t="shared" si="1265"/>
        <v>2.2736874488325474</v>
      </c>
      <c r="EG403" s="72">
        <f t="shared" si="1266"/>
        <v>2.3006236511883875</v>
      </c>
      <c r="EH403" s="72">
        <f t="shared" si="1267"/>
        <v>2.3272566849991536</v>
      </c>
      <c r="EI403" s="72">
        <f t="shared" si="1268"/>
        <v>2.3535997965313014</v>
      </c>
      <c r="EJ403" s="72">
        <f t="shared" si="1269"/>
        <v>2.3796655840564922</v>
      </c>
      <c r="EK403" s="72">
        <f t="shared" si="1270"/>
        <v>2.4054660367134257</v>
      </c>
      <c r="EL403" s="72">
        <f t="shared" si="1271"/>
        <v>2.4310125706801595</v>
      </c>
      <c r="EM403" s="72">
        <f t="shared" si="1272"/>
        <v>2.4563160628527263</v>
      </c>
      <c r="EN403" s="72">
        <f t="shared" si="1273"/>
        <v>2.4813868822128855</v>
      </c>
      <c r="EO403" s="72">
        <f t="shared" si="1274"/>
        <v>2.5062349190551836</v>
      </c>
      <c r="EP403" s="72">
        <f t="shared" si="1275"/>
        <v>2.5308696122314802</v>
      </c>
      <c r="EQ403" s="72">
        <f t="shared" si="1276"/>
        <v>2.5552999745595395</v>
      </c>
      <c r="ET403" s="269">
        <v>467.72769936511622</v>
      </c>
      <c r="EU403" s="274">
        <v>47000</v>
      </c>
      <c r="EV403" s="149">
        <f t="shared" si="1339"/>
        <v>216.89737337403122</v>
      </c>
      <c r="EW403" s="149">
        <f t="shared" si="1340"/>
        <v>217.63546734759785</v>
      </c>
      <c r="EX403" s="149">
        <f t="shared" si="1341"/>
        <v>218.85244752733769</v>
      </c>
      <c r="EY403" s="149">
        <f t="shared" si="1342"/>
        <v>220.52944537683814</v>
      </c>
      <c r="EZ403" s="149">
        <f t="shared" si="1343"/>
        <v>222.64170921125833</v>
      </c>
      <c r="FA403" s="149">
        <f t="shared" si="1344"/>
        <v>225.16000051664739</v>
      </c>
      <c r="FB403" s="149">
        <f t="shared" si="1345"/>
        <v>228.05207447623039</v>
      </c>
      <c r="FC403" s="149">
        <f t="shared" si="1346"/>
        <v>231.28410303156778</v>
      </c>
      <c r="FD403" s="149">
        <f t="shared" si="1347"/>
        <v>234.82193476343826</v>
      </c>
      <c r="FE403" s="149">
        <f t="shared" si="1348"/>
        <v>238.63212884511256</v>
      </c>
      <c r="FF403" s="149">
        <f t="shared" si="1349"/>
        <v>242.68274034276345</v>
      </c>
      <c r="FG403" s="149">
        <f t="shared" si="1350"/>
        <v>246.94386516895028</v>
      </c>
      <c r="FH403" s="149">
        <f t="shared" si="1351"/>
        <v>251.38797300612453</v>
      </c>
      <c r="FI403" s="149">
        <f t="shared" si="1352"/>
        <v>255.99006639713656</v>
      </c>
      <c r="FJ403" s="149">
        <f t="shared" si="1353"/>
        <v>260.72770633807124</v>
      </c>
      <c r="FK403" s="149">
        <f t="shared" si="1354"/>
        <v>265.58094183528311</v>
      </c>
      <c r="FL403" s="149">
        <f t="shared" si="1355"/>
        <v>270.53217537723975</v>
      </c>
      <c r="FM403" s="149">
        <f t="shared" si="1356"/>
        <v>275.56598986146832</v>
      </c>
      <c r="FN403" s="149">
        <f t="shared" si="1357"/>
        <v>280.66895630431071</v>
      </c>
      <c r="FO403" s="149">
        <f t="shared" si="1358"/>
        <v>285.82943622590022</v>
      </c>
      <c r="FP403" s="149">
        <f t="shared" si="1359"/>
        <v>291.03738816523827</v>
      </c>
      <c r="FQ403" s="149">
        <f t="shared" si="1360"/>
        <v>296.28418434305695</v>
      </c>
      <c r="FR403" s="149">
        <f t="shared" si="1361"/>
        <v>301.56244094247165</v>
      </c>
      <c r="FS403" s="149">
        <f t="shared" si="1362"/>
        <v>306.86586366450484</v>
      </c>
      <c r="FT403" s="149">
        <f t="shared" si="1363"/>
        <v>312.18910897841477</v>
      </c>
      <c r="FU403" s="149">
        <f t="shared" si="1364"/>
        <v>317.52766068291857</v>
      </c>
      <c r="FV403" s="149">
        <f t="shared" si="1365"/>
        <v>322.87772090545042</v>
      </c>
      <c r="FW403" s="149">
        <f t="shared" si="1366"/>
        <v>328.23611439933694</v>
      </c>
      <c r="FX403" s="149">
        <f t="shared" si="1367"/>
        <v>333.6002048824102</v>
      </c>
      <c r="FY403" s="149">
        <f t="shared" si="1368"/>
        <v>338.96782214326061</v>
      </c>
      <c r="FZ403" s="149">
        <f t="shared" si="1369"/>
        <v>344.33719868577037</v>
      </c>
      <c r="GA403" s="149">
        <f t="shared" si="1370"/>
        <v>349.70691476294871</v>
      </c>
      <c r="GB403" s="149">
        <f t="shared" si="1371"/>
        <v>355.07585074974799</v>
      </c>
      <c r="GC403" s="149">
        <f t="shared" si="1372"/>
        <v>360.44314590988728</v>
      </c>
      <c r="GD403" s="149">
        <f t="shared" si="1373"/>
        <v>365.80816271643431</v>
      </c>
      <c r="GE403" s="149">
        <f t="shared" si="1374"/>
        <v>371.17045598548481</v>
      </c>
      <c r="GF403" s="149">
        <f t="shared" si="1375"/>
        <v>376.52974617442021</v>
      </c>
      <c r="GG403" s="149">
        <f t="shared" si="1376"/>
        <v>381.88589627967696</v>
      </c>
      <c r="GH403" s="149">
        <f t="shared" si="1377"/>
        <v>387.23889184355426</v>
      </c>
      <c r="GI403" s="149">
        <f t="shared" si="1378"/>
        <v>392.58882364550465</v>
      </c>
      <c r="GJ403" s="317">
        <f t="shared" si="1379"/>
        <v>397.93587271115149</v>
      </c>
      <c r="GK403" s="149">
        <f t="shared" si="1380"/>
        <v>403.2802973226776</v>
      </c>
      <c r="GL403" s="149">
        <f t="shared" si="1381"/>
        <v>408.62242175794091</v>
      </c>
      <c r="GM403" s="149">
        <f t="shared" si="1382"/>
        <v>413.96262652348764</v>
      </c>
      <c r="GN403" s="149">
        <f t="shared" si="1383"/>
        <v>419.30133987925115</v>
      </c>
      <c r="GO403" s="149">
        <f t="shared" si="1384"/>
        <v>424.63903048079936</v>
      </c>
      <c r="GP403" s="149">
        <f t="shared" si="1385"/>
        <v>429.97620098915132</v>
      </c>
      <c r="GQ403" s="149">
        <f t="shared" si="1386"/>
        <v>435.31338251892265</v>
      </c>
      <c r="GR403" s="149">
        <f t="shared" si="1387"/>
        <v>440.65112981339024</v>
      </c>
      <c r="GS403" s="149">
        <f t="shared" si="1388"/>
        <v>445.99001705035414</v>
      </c>
      <c r="GT403" s="149">
        <f t="shared" si="1389"/>
        <v>451.33063419582862</v>
      </c>
      <c r="GU403" s="149">
        <f t="shared" si="1390"/>
        <v>456.67358383387528</v>
      </c>
      <c r="GV403" s="149">
        <f t="shared" si="1391"/>
        <v>462.01947841058484</v>
      </c>
      <c r="GW403" s="149">
        <f t="shared" si="1392"/>
        <v>467.3689378385684</v>
      </c>
      <c r="GX403" s="149">
        <f t="shared" si="1393"/>
        <v>472.72258741548302</v>
      </c>
      <c r="GY403" s="149">
        <f t="shared" si="1394"/>
        <v>478.08105601629961</v>
      </c>
      <c r="GZ403" s="149">
        <f t="shared" si="1395"/>
        <v>483.44497452435104</v>
      </c>
      <c r="HA403" s="149">
        <f t="shared" si="1396"/>
        <v>488.81497447078414</v>
      </c>
      <c r="HB403" s="149">
        <f t="shared" si="1397"/>
        <v>494.19168685601068</v>
      </c>
      <c r="HC403" s="149">
        <f t="shared" si="1398"/>
        <v>499.57574113017904</v>
      </c>
      <c r="HF403" s="269">
        <v>457.89590535160232</v>
      </c>
      <c r="HG403" s="274">
        <v>46000</v>
      </c>
      <c r="HH403" s="149">
        <f t="shared" si="1400"/>
        <v>40.056555622711684</v>
      </c>
      <c r="HI403" s="149">
        <f t="shared" si="1401"/>
        <v>79.974337891414592</v>
      </c>
      <c r="HJ403" s="149">
        <f t="shared" si="1402"/>
        <v>119.61902887344102</v>
      </c>
      <c r="HK403" s="149">
        <f t="shared" si="1403"/>
        <v>158.86484308028125</v>
      </c>
      <c r="HL403" s="149">
        <f t="shared" si="1404"/>
        <v>197.59790833475299</v>
      </c>
      <c r="HM403" s="149">
        <f t="shared" si="1405"/>
        <v>235.71873855387781</v>
      </c>
      <c r="HN403" s="149">
        <f t="shared" si="1406"/>
        <v>273.1437122638618</v>
      </c>
      <c r="HO403" s="149">
        <f t="shared" si="1407"/>
        <v>309.80558979421124</v>
      </c>
      <c r="HP403" s="149">
        <f t="shared" si="1408"/>
        <v>345.65319442457644</v>
      </c>
      <c r="HQ403" s="149">
        <f t="shared" si="1409"/>
        <v>380.65043843053894</v>
      </c>
      <c r="HR403" s="149">
        <f t="shared" si="1410"/>
        <v>414.77489426128216</v>
      </c>
      <c r="HS403" s="149">
        <f t="shared" si="1411"/>
        <v>448.01610129510578</v>
      </c>
      <c r="HT403" s="149">
        <f t="shared" si="1412"/>
        <v>480.37377011529969</v>
      </c>
      <c r="HU403" s="149">
        <f t="shared" si="1413"/>
        <v>511.85600911102637</v>
      </c>
      <c r="HV403" s="149">
        <f t="shared" si="1414"/>
        <v>542.4776602849912</v>
      </c>
      <c r="HW403" s="149">
        <f t="shared" si="1415"/>
        <v>572.25879743519056</v>
      </c>
      <c r="HX403" s="149">
        <f t="shared" si="1416"/>
        <v>601.22341278232875</v>
      </c>
      <c r="HY403" s="149">
        <f t="shared" si="1417"/>
        <v>629.39829815217513</v>
      </c>
      <c r="HZ403" s="149">
        <f t="shared" si="1418"/>
        <v>656.81211335520459</v>
      </c>
      <c r="IA403" s="149">
        <f t="shared" si="1419"/>
        <v>683.49462625394222</v>
      </c>
      <c r="IB403" s="149">
        <f t="shared" si="1420"/>
        <v>709.47610486188353</v>
      </c>
      <c r="IC403" s="149">
        <f t="shared" si="1421"/>
        <v>734.78684047705462</v>
      </c>
      <c r="ID403" s="149">
        <f t="shared" si="1422"/>
        <v>759.45678133178797</v>
      </c>
      <c r="IE403" s="149">
        <f t="shared" si="1423"/>
        <v>783.51525779041629</v>
      </c>
      <c r="IF403" s="149">
        <f t="shared" si="1424"/>
        <v>806.99078221552941</v>
      </c>
      <c r="IG403" s="149">
        <f t="shared" si="1425"/>
        <v>829.9109088955405</v>
      </c>
      <c r="IH403" s="149">
        <f t="shared" si="1426"/>
        <v>852.30214165905534</v>
      </c>
      <c r="II403" s="149">
        <f t="shared" si="1427"/>
        <v>874.18987886856939</v>
      </c>
      <c r="IJ403" s="149">
        <f t="shared" si="1428"/>
        <v>895.59838732510877</v>
      </c>
      <c r="IK403" s="149">
        <f t="shared" si="1429"/>
        <v>916.55079820696176</v>
      </c>
      <c r="IL403" s="149">
        <f t="shared" si="1430"/>
        <v>937.06911951418419</v>
      </c>
      <c r="IM403" s="149">
        <f t="shared" si="1431"/>
        <v>957.17426061536764</v>
      </c>
      <c r="IN403" s="149">
        <f t="shared" si="1432"/>
        <v>976.88606541936724</v>
      </c>
      <c r="IO403" s="149">
        <f t="shared" si="1433"/>
        <v>996.22335144953206</v>
      </c>
      <c r="IP403" s="149">
        <f t="shared" si="1434"/>
        <v>1015.2039527080611</v>
      </c>
      <c r="IQ403" s="149">
        <f t="shared" si="1435"/>
        <v>1033.8447647072708</v>
      </c>
      <c r="IR403" s="149">
        <f t="shared" si="1436"/>
        <v>1052.1617904345298</v>
      </c>
      <c r="IS403" s="149">
        <f t="shared" si="1437"/>
        <v>1070.1701863262956</v>
      </c>
      <c r="IT403" s="149">
        <f t="shared" si="1438"/>
        <v>1087.8843075698787</v>
      </c>
      <c r="IU403" s="149">
        <f t="shared" si="1439"/>
        <v>1105.3177522418603</v>
      </c>
      <c r="IV403" s="317">
        <f t="shared" si="1440"/>
        <v>1122.483403940128</v>
      </c>
      <c r="IW403" s="149">
        <f t="shared" si="1441"/>
        <v>1139.3934726809591</v>
      </c>
      <c r="IX403" s="149">
        <f t="shared" si="1442"/>
        <v>1156.0595339202696</v>
      </c>
      <c r="IY403" s="149">
        <f t="shared" si="1443"/>
        <v>1172.4925656248188</v>
      </c>
      <c r="IZ403" s="149">
        <f t="shared" si="1444"/>
        <v>1188.7029833692638</v>
      </c>
      <c r="JA403" s="149">
        <f t="shared" si="1445"/>
        <v>1204.700673472033</v>
      </c>
      <c r="JB403" s="149">
        <f t="shared" si="1446"/>
        <v>1220.4950242099692</v>
      </c>
      <c r="JC403" s="149">
        <f t="shared" si="1447"/>
        <v>1236.0949551708034</v>
      </c>
      <c r="JD403" s="149">
        <f t="shared" si="1448"/>
        <v>1251.508944815557</v>
      </c>
      <c r="JE403" s="149">
        <f t="shared" si="1449"/>
        <v>1266.7450563313364</v>
      </c>
      <c r="JF403" s="149">
        <f t="shared" si="1450"/>
        <v>1281.8109618598505</v>
      </c>
      <c r="JG403" s="149">
        <f t="shared" si="1451"/>
        <v>1296.71396518913</v>
      </c>
      <c r="JH403" s="149">
        <f t="shared" si="1452"/>
        <v>1311.4610229961027</v>
      </c>
      <c r="JI403" s="149">
        <f t="shared" si="1453"/>
        <v>1326.0587647264233</v>
      </c>
      <c r="JJ403" s="149">
        <f t="shared" si="1454"/>
        <v>1340.513511195621</v>
      </c>
      <c r="JK403" s="149">
        <f t="shared" si="1455"/>
        <v>1354.831291992592</v>
      </c>
      <c r="JL403" s="149">
        <f t="shared" si="1456"/>
        <v>1369.0178617629451</v>
      </c>
      <c r="JM403" s="149">
        <f t="shared" si="1457"/>
        <v>1383.0787154458922</v>
      </c>
      <c r="JN403" s="149">
        <f t="shared" si="1458"/>
        <v>1397.019102534422</v>
      </c>
      <c r="JO403" s="149">
        <f t="shared" si="1459"/>
        <v>1410.8440404244766</v>
      </c>
      <c r="JQ403" s="269">
        <v>467.72769936511622</v>
      </c>
      <c r="JR403" s="274">
        <v>47000</v>
      </c>
      <c r="JS403" s="115">
        <f t="shared" si="1277"/>
        <v>234.38399299310097</v>
      </c>
      <c r="JT403" s="115">
        <f t="shared" si="1278"/>
        <v>245.12208696666761</v>
      </c>
      <c r="JU403" s="115">
        <f t="shared" si="1279"/>
        <v>256.33906714640744</v>
      </c>
      <c r="JV403" s="115">
        <f t="shared" si="1280"/>
        <v>268.01606499590787</v>
      </c>
      <c r="JW403" s="115">
        <f t="shared" si="1281"/>
        <v>280.12832883032809</v>
      </c>
      <c r="JX403" s="115">
        <f t="shared" si="1282"/>
        <v>292.64662013571717</v>
      </c>
      <c r="JY403" s="115">
        <f t="shared" si="1283"/>
        <v>305.53869409530012</v>
      </c>
      <c r="JZ403" s="115">
        <f t="shared" si="1284"/>
        <v>318.77072265063754</v>
      </c>
      <c r="KA403" s="115">
        <f t="shared" si="1285"/>
        <v>332.30855438250802</v>
      </c>
      <c r="KB403" s="115">
        <f t="shared" si="1286"/>
        <v>346.11874846418232</v>
      </c>
      <c r="KC403" s="115">
        <f t="shared" si="1287"/>
        <v>360.16935996183321</v>
      </c>
      <c r="KD403" s="115">
        <f t="shared" si="1288"/>
        <v>374.43048478802007</v>
      </c>
      <c r="KE403" s="115">
        <f t="shared" si="1289"/>
        <v>388.87459262519428</v>
      </c>
      <c r="KF403" s="115">
        <f t="shared" si="1290"/>
        <v>403.47668601620632</v>
      </c>
      <c r="KG403" s="115">
        <f t="shared" si="1291"/>
        <v>418.214325957141</v>
      </c>
      <c r="KH403" s="115">
        <f t="shared" si="1292"/>
        <v>433.06756145435287</v>
      </c>
      <c r="KI403" s="115">
        <f t="shared" si="1293"/>
        <v>448.01879499630951</v>
      </c>
      <c r="KJ403" s="115">
        <f t="shared" si="1294"/>
        <v>463.05260948053808</v>
      </c>
      <c r="KK403" s="115">
        <f t="shared" si="1295"/>
        <v>478.15557592338047</v>
      </c>
      <c r="KL403" s="115">
        <f t="shared" si="1296"/>
        <v>493.31605584496998</v>
      </c>
      <c r="KM403" s="115">
        <f t="shared" si="1297"/>
        <v>508.52400778430803</v>
      </c>
      <c r="KN403" s="115">
        <f t="shared" si="1298"/>
        <v>523.77080396212671</v>
      </c>
      <c r="KO403" s="115">
        <f t="shared" si="1299"/>
        <v>539.04906056154141</v>
      </c>
      <c r="KP403" s="115">
        <f t="shared" si="1300"/>
        <v>554.35248328357466</v>
      </c>
      <c r="KQ403" s="115">
        <f t="shared" si="1301"/>
        <v>569.67572859748452</v>
      </c>
      <c r="KR403" s="115">
        <f t="shared" si="1302"/>
        <v>585.01428030198826</v>
      </c>
      <c r="KS403" s="115">
        <f t="shared" si="1303"/>
        <v>600.36434052452023</v>
      </c>
      <c r="KT403" s="115">
        <f t="shared" si="1304"/>
        <v>615.72273401840675</v>
      </c>
      <c r="KU403" s="115">
        <f t="shared" si="1305"/>
        <v>631.0868245014799</v>
      </c>
      <c r="KV403" s="115">
        <f t="shared" si="1306"/>
        <v>646.45444176233036</v>
      </c>
      <c r="KW403" s="115">
        <f t="shared" si="1307"/>
        <v>661.82381830484019</v>
      </c>
      <c r="KX403" s="115">
        <f t="shared" si="1308"/>
        <v>677.19353438201847</v>
      </c>
      <c r="KY403" s="115">
        <f t="shared" si="1309"/>
        <v>692.56247036881769</v>
      </c>
      <c r="KZ403" s="115">
        <f t="shared" si="1310"/>
        <v>707.92976552895698</v>
      </c>
      <c r="LA403" s="115">
        <f t="shared" si="1311"/>
        <v>723.29478233550412</v>
      </c>
      <c r="LB403" s="115">
        <f t="shared" si="1312"/>
        <v>738.65707560455462</v>
      </c>
      <c r="LC403" s="115">
        <f t="shared" si="1313"/>
        <v>754.01636579348997</v>
      </c>
      <c r="LD403" s="115">
        <f t="shared" si="1314"/>
        <v>769.37251589874677</v>
      </c>
      <c r="LE403" s="115">
        <f t="shared" si="1315"/>
        <v>784.72551146262401</v>
      </c>
      <c r="LF403" s="115">
        <f t="shared" si="1316"/>
        <v>800.07544326457446</v>
      </c>
      <c r="LG403" s="360">
        <f t="shared" si="1317"/>
        <v>815.4224923302213</v>
      </c>
      <c r="LH403" s="115">
        <f t="shared" si="1318"/>
        <v>830.76691694174735</v>
      </c>
      <c r="LI403" s="115">
        <f t="shared" si="1319"/>
        <v>846.10904137701073</v>
      </c>
      <c r="LJ403" s="115">
        <f t="shared" si="1320"/>
        <v>861.4492461425574</v>
      </c>
      <c r="LK403" s="115">
        <f t="shared" si="1321"/>
        <v>876.7879594983209</v>
      </c>
      <c r="LL403" s="115">
        <f t="shared" si="1322"/>
        <v>892.12565009986906</v>
      </c>
      <c r="LM403" s="115">
        <f t="shared" si="1323"/>
        <v>907.46282060822114</v>
      </c>
      <c r="LN403" s="115">
        <f t="shared" si="1324"/>
        <v>922.80000213799235</v>
      </c>
      <c r="LO403" s="115">
        <f t="shared" si="1325"/>
        <v>938.13774943245994</v>
      </c>
      <c r="LP403" s="115">
        <f t="shared" si="1326"/>
        <v>953.4766366694239</v>
      </c>
      <c r="LQ403" s="115">
        <f t="shared" si="1327"/>
        <v>968.81725381489832</v>
      </c>
      <c r="LR403" s="115">
        <f t="shared" si="1328"/>
        <v>984.1602034529451</v>
      </c>
      <c r="LS403" s="115">
        <f t="shared" si="1329"/>
        <v>999.50609802965459</v>
      </c>
      <c r="LT403" s="115">
        <f t="shared" si="1330"/>
        <v>1014.8555574576382</v>
      </c>
      <c r="LU403" s="115">
        <f t="shared" si="1331"/>
        <v>1030.2092070345527</v>
      </c>
      <c r="LV403" s="115">
        <f t="shared" si="1332"/>
        <v>1045.5676756353694</v>
      </c>
      <c r="LW403" s="115">
        <f t="shared" si="1333"/>
        <v>1060.9315941434209</v>
      </c>
      <c r="LX403" s="115">
        <f t="shared" si="1334"/>
        <v>1076.301594089854</v>
      </c>
      <c r="LY403" s="115">
        <f t="shared" si="1335"/>
        <v>1091.6783064750805</v>
      </c>
      <c r="LZ403" s="115">
        <f t="shared" si="1336"/>
        <v>1107.0623607492489</v>
      </c>
      <c r="MC403" s="269">
        <v>460</v>
      </c>
      <c r="MD403" s="352">
        <v>46000</v>
      </c>
      <c r="ME403" s="351">
        <f t="shared" si="1460"/>
        <v>6.9837337922129483E-2</v>
      </c>
      <c r="MF403" s="351">
        <f t="shared" si="1460"/>
        <v>0.13943272889031261</v>
      </c>
      <c r="MG403" s="351">
        <f t="shared" si="1460"/>
        <v>0.2085519938368065</v>
      </c>
      <c r="MH403" s="351">
        <f t="shared" si="1460"/>
        <v>0.27697582974041551</v>
      </c>
      <c r="MI403" s="351">
        <f t="shared" si="1460"/>
        <v>0.34450570406147962</v>
      </c>
      <c r="MJ403" s="351">
        <f t="shared" si="1460"/>
        <v>0.41096816596061686</v>
      </c>
      <c r="MK403" s="351">
        <f t="shared" si="1460"/>
        <v>0.47621742404283307</v>
      </c>
      <c r="ML403" s="351">
        <f t="shared" si="1460"/>
        <v>0.54013624806910643</v>
      </c>
      <c r="MM403" s="351">
        <f t="shared" si="1460"/>
        <v>0.60263541304599344</v>
      </c>
      <c r="MN403" s="351">
        <f t="shared" si="1460"/>
        <v>0.66365200116726053</v>
      </c>
      <c r="MO403" s="351">
        <f t="shared" si="1461"/>
        <v>0.72314691070734005</v>
      </c>
      <c r="MP403" s="351">
        <f t="shared" si="1461"/>
        <v>0.78110190390311929</v>
      </c>
      <c r="MQ403" s="351">
        <f t="shared" si="1461"/>
        <v>0.83751647616571701</v>
      </c>
      <c r="MR403" s="351">
        <f t="shared" si="1461"/>
        <v>0.89240476421520676</v>
      </c>
      <c r="MS403" s="351">
        <f t="shared" si="1461"/>
        <v>0.94579264461392054</v>
      </c>
      <c r="MT403" s="351">
        <f t="shared" si="1461"/>
        <v>0.99771511539382229</v>
      </c>
      <c r="MU403" s="351">
        <f t="shared" si="1461"/>
        <v>1.0482140062329455</v>
      </c>
      <c r="MV403" s="351">
        <f t="shared" si="1461"/>
        <v>1.097336027832216</v>
      </c>
      <c r="MW403" s="351">
        <f t="shared" si="1461"/>
        <v>1.1451311476648176</v>
      </c>
      <c r="MX403" s="351">
        <f t="shared" si="1461"/>
        <v>1.1916512650576414</v>
      </c>
      <c r="MY403" s="351">
        <f t="shared" si="1462"/>
        <v>1.2369491513349773</v>
      </c>
      <c r="MZ403" s="351">
        <f t="shared" si="1462"/>
        <v>1.2810776184169586</v>
      </c>
      <c r="NA403" s="351">
        <f t="shared" si="1462"/>
        <v>1.3240888800995307</v>
      </c>
      <c r="NB403" s="351">
        <f t="shared" si="1462"/>
        <v>1.3660340729453224</v>
      </c>
      <c r="NC403" s="351">
        <f t="shared" si="1462"/>
        <v>1.4069629073567931</v>
      </c>
      <c r="ND403" s="351">
        <f t="shared" si="1462"/>
        <v>1.4469234233643746</v>
      </c>
      <c r="NE403" s="351">
        <f t="shared" si="1462"/>
        <v>1.4859618295550461</v>
      </c>
      <c r="NF403" s="351">
        <f t="shared" si="1462"/>
        <v>1.5241224071705839</v>
      </c>
      <c r="NG403" s="351">
        <f t="shared" si="1462"/>
        <v>1.5614474646111292</v>
      </c>
      <c r="NH403" s="351">
        <f t="shared" si="1462"/>
        <v>1.5979773303544935</v>
      </c>
      <c r="NI403" s="351">
        <f t="shared" si="1463"/>
        <v>1.6337503746527622</v>
      </c>
      <c r="NJ403" s="351">
        <f t="shared" si="1463"/>
        <v>1.6688030523288062</v>
      </c>
      <c r="NK403" s="351">
        <f t="shared" si="1463"/>
        <v>1.7031699606101425</v>
      </c>
      <c r="NL403" s="351">
        <f t="shared" si="1463"/>
        <v>1.7368839072536175</v>
      </c>
      <c r="NM403" s="351">
        <f t="shared" si="1463"/>
        <v>1.7699759852780574</v>
      </c>
      <c r="NN403" s="351">
        <f t="shared" si="1463"/>
        <v>1.8024756514748574</v>
      </c>
      <c r="NO403" s="351">
        <f t="shared" si="1463"/>
        <v>1.8344108065463942</v>
      </c>
      <c r="NP403" s="351">
        <f t="shared" si="1463"/>
        <v>1.8658078752603018</v>
      </c>
      <c r="NQ403" s="351">
        <f t="shared" si="1463"/>
        <v>1.896691885431667</v>
      </c>
      <c r="NR403" s="351">
        <f t="shared" si="1463"/>
        <v>1.9270865448769638</v>
      </c>
      <c r="NS403" s="351">
        <f t="shared" si="1464"/>
        <v>1.9570143157416608</v>
      </c>
      <c r="NT403" s="351">
        <f t="shared" si="1464"/>
        <v>1.9864964858029899</v>
      </c>
      <c r="NU403" s="351">
        <f t="shared" si="1464"/>
        <v>2.015553236502261</v>
      </c>
      <c r="NV403" s="351">
        <f t="shared" si="1464"/>
        <v>2.0442037075773367</v>
      </c>
      <c r="NW403" s="351">
        <f t="shared" si="1464"/>
        <v>2.072466058253235</v>
      </c>
      <c r="NX403" s="351">
        <f t="shared" si="1464"/>
        <v>2.1003575250134756</v>
      </c>
      <c r="NY403" s="351">
        <f t="shared" si="1464"/>
        <v>2.1278944760218264</v>
      </c>
      <c r="NZ403" s="351">
        <f t="shared" si="1464"/>
        <v>2.1550924622974099</v>
      </c>
      <c r="OA403" s="351">
        <f t="shared" si="1464"/>
        <v>2.1819662657688825</v>
      </c>
      <c r="OB403" s="351">
        <f t="shared" si="1464"/>
        <v>2.208529944347962</v>
      </c>
      <c r="OC403" s="351">
        <f t="shared" si="1465"/>
        <v>2.2347968741710833</v>
      </c>
      <c r="OD403" s="351">
        <f t="shared" si="1465"/>
        <v>2.2607797891616923</v>
      </c>
      <c r="OE403" s="351">
        <f t="shared" si="1465"/>
        <v>2.2864908180660044</v>
      </c>
      <c r="OF403" s="351">
        <f t="shared" si="1465"/>
        <v>2.3119415191128598</v>
      </c>
      <c r="OG403" s="351">
        <f t="shared" si="1465"/>
        <v>2.3371429124442353</v>
      </c>
      <c r="OH403" s="351">
        <f t="shared" si="1465"/>
        <v>2.3621055104576825</v>
      </c>
      <c r="OI403" s="351">
        <f t="shared" si="1465"/>
        <v>2.3868393461958273</v>
      </c>
      <c r="OJ403" s="351">
        <f t="shared" si="1465"/>
        <v>2.4113539999114058</v>
      </c>
      <c r="OK403" s="351">
        <f t="shared" si="1465"/>
        <v>2.4356586239294269</v>
      </c>
      <c r="OL403" s="351">
        <f t="shared" si="1465"/>
        <v>2.4597619659210372</v>
      </c>
    </row>
    <row r="404" spans="50:406">
      <c r="BC404"/>
      <c r="BD404"/>
      <c r="BH404" s="173"/>
      <c r="BI404" s="182">
        <f t="shared" si="1468"/>
        <v>0.22336100866053796</v>
      </c>
      <c r="BJ404" s="91">
        <f t="shared" si="1468"/>
        <v>0</v>
      </c>
      <c r="BK404" s="170">
        <f t="shared" si="1468"/>
        <v>0</v>
      </c>
      <c r="BL404" s="170">
        <f t="shared" si="1468"/>
        <v>216.64999771199948</v>
      </c>
      <c r="BM404" s="116">
        <f t="shared" si="1468"/>
        <v>0</v>
      </c>
      <c r="BN404" s="116"/>
      <c r="BO404" s="109" t="s">
        <v>61</v>
      </c>
      <c r="BP404" s="210">
        <v>47000</v>
      </c>
      <c r="BQ404" s="211">
        <v>14.3256</v>
      </c>
      <c r="BR404" s="285">
        <v>470</v>
      </c>
      <c r="BS404" s="115"/>
      <c r="BT404" s="105"/>
      <c r="BU404" s="201"/>
      <c r="BV404" s="205">
        <f t="shared" si="1469"/>
        <v>-56.500002288000502</v>
      </c>
      <c r="BW404" s="208">
        <f t="shared" si="1466"/>
        <v>216.64999771199948</v>
      </c>
      <c r="BX404" s="94"/>
      <c r="BY404" s="196">
        <f t="shared" si="1338"/>
        <v>573.56933718429855</v>
      </c>
      <c r="BZ404" s="128"/>
      <c r="CA404" s="228">
        <f t="shared" si="1399"/>
        <v>3.997636695492239E-2</v>
      </c>
      <c r="CB404" s="165">
        <f t="shared" si="1196"/>
        <v>5.316958347432689E-2</v>
      </c>
      <c r="CC404" s="200">
        <f t="shared" si="1467"/>
        <v>0.75186533996876448</v>
      </c>
      <c r="CD404" s="279"/>
      <c r="CH404" s="269">
        <v>477.55110595181753</v>
      </c>
      <c r="CI404" s="274">
        <v>48000</v>
      </c>
      <c r="CJ404" s="72">
        <f t="shared" si="1217"/>
        <v>8.1747207057569243E-2</v>
      </c>
      <c r="CK404" s="72">
        <f t="shared" si="1218"/>
        <v>0.16310214144452712</v>
      </c>
      <c r="CL404" s="72">
        <f t="shared" si="1219"/>
        <v>0.24368968410158992</v>
      </c>
      <c r="CM404" s="72">
        <f t="shared" si="1220"/>
        <v>0.32316704777892702</v>
      </c>
      <c r="CN404" s="72">
        <f t="shared" si="1221"/>
        <v>0.40123542996404937</v>
      </c>
      <c r="CO404" s="72">
        <f t="shared" si="1222"/>
        <v>0.47764729749708829</v>
      </c>
      <c r="CP404" s="72">
        <f t="shared" si="1223"/>
        <v>0.55220922863166544</v>
      </c>
      <c r="CQ404" s="72">
        <f t="shared" si="1224"/>
        <v>0.62478086957761092</v>
      </c>
      <c r="CR404" s="72">
        <f t="shared" si="1225"/>
        <v>0.69527094360425923</v>
      </c>
      <c r="CS404" s="72">
        <f t="shared" si="1226"/>
        <v>0.76363136958310018</v>
      </c>
      <c r="CT404" s="72">
        <f t="shared" si="1227"/>
        <v>0.8298504629366994</v>
      </c>
      <c r="CU404" s="72">
        <f t="shared" si="1228"/>
        <v>0.89394599235237704</v>
      </c>
      <c r="CV404" s="72">
        <f t="shared" si="1229"/>
        <v>0.95595862948505728</v>
      </c>
      <c r="CW404" s="72">
        <f t="shared" si="1230"/>
        <v>1.015946110281744</v>
      </c>
      <c r="CX404" s="72">
        <f t="shared" si="1231"/>
        <v>1.0739782526580375</v>
      </c>
      <c r="CY404" s="72">
        <f t="shared" si="1232"/>
        <v>1.1301328527559256</v>
      </c>
      <c r="CZ404" s="72">
        <f t="shared" si="1233"/>
        <v>1.1844924056477459</v>
      </c>
      <c r="DA404" s="72">
        <f t="shared" si="1234"/>
        <v>1.2371415558485919</v>
      </c>
      <c r="DB404" s="72">
        <f t="shared" si="1235"/>
        <v>1.2881651674963546</v>
      </c>
      <c r="DC404" s="72">
        <f t="shared" si="1236"/>
        <v>1.3376469043009049</v>
      </c>
      <c r="DD404" s="72">
        <f t="shared" si="1237"/>
        <v>1.3856682184010003</v>
      </c>
      <c r="DE404" s="72">
        <f t="shared" si="1238"/>
        <v>1.4323076603528755</v>
      </c>
      <c r="DF404" s="72">
        <f t="shared" si="1239"/>
        <v>1.4776404366292155</v>
      </c>
      <c r="DG404" s="72">
        <f t="shared" si="1240"/>
        <v>1.5217381545361526</v>
      </c>
      <c r="DH404" s="72">
        <f t="shared" si="1241"/>
        <v>1.5646687065169851</v>
      </c>
      <c r="DI404" s="72">
        <f t="shared" si="1242"/>
        <v>1.606496256095246</v>
      </c>
      <c r="DJ404" s="72">
        <f t="shared" si="1243"/>
        <v>1.6472812962112846</v>
      </c>
      <c r="DK404" s="72">
        <f t="shared" si="1244"/>
        <v>1.6870807575781563</v>
      </c>
      <c r="DL404" s="72">
        <f t="shared" si="1245"/>
        <v>1.7259481501417688</v>
      </c>
      <c r="DM404" s="72">
        <f t="shared" si="1246"/>
        <v>1.763933725009609</v>
      </c>
      <c r="DN404" s="72">
        <f t="shared" si="1247"/>
        <v>1.8010846475292885</v>
      </c>
      <c r="DO404" s="72">
        <f t="shared" si="1248"/>
        <v>1.8374451747454241</v>
      </c>
      <c r="DP404" s="72">
        <f t="shared" si="1249"/>
        <v>1.8730568324026702</v>
      </c>
      <c r="DQ404" s="72">
        <f t="shared" si="1250"/>
        <v>1.9079585881274059</v>
      </c>
      <c r="DR404" s="72">
        <f t="shared" si="1251"/>
        <v>1.9421870185180692</v>
      </c>
      <c r="DS404" s="72">
        <f t="shared" si="1252"/>
        <v>1.9757764686888979</v>
      </c>
      <c r="DT404" s="72">
        <f t="shared" si="1253"/>
        <v>2.0087592034113553</v>
      </c>
      <c r="DU404" s="72">
        <f t="shared" si="1254"/>
        <v>2.0411655494328591</v>
      </c>
      <c r="DV404" s="72">
        <f t="shared" si="1255"/>
        <v>2.0730240288643933</v>
      </c>
      <c r="DW404" s="72">
        <f t="shared" si="1256"/>
        <v>2.1043614837474705</v>
      </c>
      <c r="DX404" s="72">
        <f t="shared" si="1257"/>
        <v>2.1352031920604633</v>
      </c>
      <c r="DY404" s="72">
        <f t="shared" si="1258"/>
        <v>2.1655729755225583</v>
      </c>
      <c r="DZ404" s="72">
        <f t="shared" si="1259"/>
        <v>2.1954932996138505</v>
      </c>
      <c r="EA404" s="72">
        <f t="shared" si="1260"/>
        <v>2.2249853662629429</v>
      </c>
      <c r="EB404" s="72">
        <f t="shared" si="1261"/>
        <v>2.2540691996663975</v>
      </c>
      <c r="EC404" s="72">
        <f t="shared" si="1262"/>
        <v>2.2827637257034294</v>
      </c>
      <c r="ED404" s="72">
        <f t="shared" si="1263"/>
        <v>2.3110868453985263</v>
      </c>
      <c r="EE404" s="72">
        <f t="shared" si="1264"/>
        <v>2.3390555028676254</v>
      </c>
      <c r="EF404" s="72">
        <f t="shared" si="1265"/>
        <v>2.3666857481622512</v>
      </c>
      <c r="EG404" s="72">
        <f t="shared" si="1266"/>
        <v>2.3939927954024651</v>
      </c>
      <c r="EH404" s="72">
        <f t="shared" si="1267"/>
        <v>2.4209910765648233</v>
      </c>
      <c r="EI404" s="72">
        <f t="shared" si="1268"/>
        <v>2.4476942912666639</v>
      </c>
      <c r="EJ404" s="72">
        <f t="shared" si="1269"/>
        <v>2.4741154528634999</v>
      </c>
      <c r="EK404" s="72">
        <f t="shared" si="1270"/>
        <v>2.5002669311526682</v>
      </c>
      <c r="EL404" s="72">
        <f t="shared" si="1271"/>
        <v>2.5261604919537599</v>
      </c>
      <c r="EM404" s="72">
        <f t="shared" si="1272"/>
        <v>2.5518073338149918</v>
      </c>
      <c r="EN404" s="72">
        <f t="shared" si="1273"/>
        <v>2.5772181220747079</v>
      </c>
      <c r="EO404" s="72">
        <f t="shared" si="1274"/>
        <v>2.6024030204884672</v>
      </c>
      <c r="EP404" s="72">
        <f t="shared" si="1275"/>
        <v>2.6273717206149572</v>
      </c>
      <c r="EQ404" s="72">
        <f t="shared" si="1276"/>
        <v>2.6521334691378735</v>
      </c>
      <c r="ET404" s="269">
        <v>477.55110595181753</v>
      </c>
      <c r="EU404" s="274">
        <v>48000</v>
      </c>
      <c r="EV404" s="149">
        <f t="shared" si="1339"/>
        <v>216.93955502092953</v>
      </c>
      <c r="EW404" s="149">
        <f t="shared" si="1340"/>
        <v>217.80267572902869</v>
      </c>
      <c r="EX404" s="149">
        <f t="shared" si="1341"/>
        <v>219.22313509524434</v>
      </c>
      <c r="EY404" s="149">
        <f t="shared" si="1342"/>
        <v>221.17525030777961</v>
      </c>
      <c r="EZ404" s="149">
        <f t="shared" si="1343"/>
        <v>223.6256887166285</v>
      </c>
      <c r="FA404" s="149">
        <f t="shared" si="1344"/>
        <v>226.53560455273518</v>
      </c>
      <c r="FB404" s="149">
        <f t="shared" si="1345"/>
        <v>229.86283251707965</v>
      </c>
      <c r="FC404" s="149">
        <f t="shared" si="1346"/>
        <v>233.5639122124982</v>
      </c>
      <c r="FD404" s="149">
        <f t="shared" si="1347"/>
        <v>237.59579250272688</v>
      </c>
      <c r="FE404" s="149">
        <f t="shared" si="1348"/>
        <v>241.91714464208809</v>
      </c>
      <c r="FF404" s="149">
        <f t="shared" si="1349"/>
        <v>246.48927949380726</v>
      </c>
      <c r="FG404" s="149">
        <f t="shared" si="1350"/>
        <v>251.27670916204701</v>
      </c>
      <c r="FH404" s="149">
        <f t="shared" si="1351"/>
        <v>256.24741682658197</v>
      </c>
      <c r="FI404" s="149">
        <f t="shared" si="1352"/>
        <v>261.37290504121205</v>
      </c>
      <c r="FJ404" s="149">
        <f t="shared" si="1353"/>
        <v>266.628088197804</v>
      </c>
      <c r="FK404" s="149">
        <f t="shared" si="1354"/>
        <v>271.99108460472695</v>
      </c>
      <c r="FL404" s="149">
        <f t="shared" si="1355"/>
        <v>277.44295155405752</v>
      </c>
      <c r="FM404" s="149">
        <f t="shared" si="1356"/>
        <v>282.96739521319358</v>
      </c>
      <c r="FN404" s="149">
        <f t="shared" si="1357"/>
        <v>288.55047733354877</v>
      </c>
      <c r="FO404" s="149">
        <f t="shared" si="1358"/>
        <v>294.18033298779841</v>
      </c>
      <c r="FP404" s="149">
        <f t="shared" si="1359"/>
        <v>299.84690774308677</v>
      </c>
      <c r="FQ404" s="149">
        <f t="shared" si="1360"/>
        <v>305.54171855835699</v>
      </c>
      <c r="FR404" s="149">
        <f t="shared" si="1361"/>
        <v>311.25763990700955</v>
      </c>
      <c r="FS404" s="149">
        <f t="shared" si="1362"/>
        <v>316.98871483771842</v>
      </c>
      <c r="FT404" s="149">
        <f t="shared" si="1363"/>
        <v>322.72998961449099</v>
      </c>
      <c r="FU404" s="149">
        <f t="shared" si="1364"/>
        <v>328.47737000035698</v>
      </c>
      <c r="FV404" s="149">
        <f t="shared" si="1365"/>
        <v>334.2274970014488</v>
      </c>
      <c r="FW404" s="149">
        <f t="shared" si="1366"/>
        <v>339.97763985020481</v>
      </c>
      <c r="FX404" s="149">
        <f t="shared" si="1367"/>
        <v>345.72560409450369</v>
      </c>
      <c r="FY404" s="149">
        <f t="shared" si="1368"/>
        <v>351.46965281737852</v>
      </c>
      <c r="FZ404" s="149">
        <f t="shared" si="1369"/>
        <v>357.20843920240964</v>
      </c>
      <c r="GA404" s="149">
        <f t="shared" si="1370"/>
        <v>362.94094885960766</v>
      </c>
      <c r="GB404" s="149">
        <f t="shared" si="1371"/>
        <v>368.66645052137125</v>
      </c>
      <c r="GC404" s="149">
        <f t="shared" si="1372"/>
        <v>374.38445390001039</v>
      </c>
      <c r="GD404" s="149">
        <f t="shared" si="1373"/>
        <v>380.09467366351214</v>
      </c>
      <c r="GE404" s="149">
        <f t="shared" si="1374"/>
        <v>385.79699863322867</v>
      </c>
      <c r="GF404" s="149">
        <f t="shared" si="1375"/>
        <v>391.49146543629911</v>
      </c>
      <c r="GG404" s="149">
        <f t="shared" si="1376"/>
        <v>397.17823595777389</v>
      </c>
      <c r="GH404" s="149">
        <f t="shared" si="1377"/>
        <v>402.85757803421183</v>
      </c>
      <c r="GI404" s="149">
        <f t="shared" si="1378"/>
        <v>408.52984891353799</v>
      </c>
      <c r="GJ404" s="317">
        <f t="shared" si="1379"/>
        <v>414.19548107687854</v>
      </c>
      <c r="GK404" s="149">
        <f t="shared" si="1380"/>
        <v>419.85497007853883</v>
      </c>
      <c r="GL404" s="149">
        <f t="shared" si="1381"/>
        <v>425.50886411165442</v>
      </c>
      <c r="GM404" s="149">
        <f t="shared" si="1382"/>
        <v>431.15775505067296</v>
      </c>
      <c r="GN404" s="149">
        <f t="shared" si="1383"/>
        <v>436.80227075882675</v>
      </c>
      <c r="GO404" s="149">
        <f t="shared" si="1384"/>
        <v>442.44306848013679</v>
      </c>
      <c r="GP404" s="149">
        <f t="shared" si="1385"/>
        <v>448.08082916208957</v>
      </c>
      <c r="GQ404" s="149">
        <f t="shared" si="1386"/>
        <v>453.71625257769892</v>
      </c>
      <c r="GR404" s="149">
        <f t="shared" si="1387"/>
        <v>459.35005313480758</v>
      </c>
      <c r="GS404" s="149">
        <f t="shared" si="1388"/>
        <v>464.982956276739</v>
      </c>
      <c r="GT404" s="149">
        <f t="shared" si="1389"/>
        <v>470.61569539222052</v>
      </c>
      <c r="GU404" s="149">
        <f t="shared" si="1390"/>
        <v>476.24900916425219</v>
      </c>
      <c r="GV404" s="149">
        <f t="shared" si="1391"/>
        <v>481.88363929758071</v>
      </c>
      <c r="GW404" s="149">
        <f t="shared" si="1392"/>
        <v>487.52032857297326</v>
      </c>
      <c r="GX404" s="149">
        <f t="shared" si="1393"/>
        <v>493.1598191837428</v>
      </c>
      <c r="GY404" s="149">
        <f t="shared" si="1394"/>
        <v>498.80285131619144</v>
      </c>
      <c r="GZ404" s="149">
        <f t="shared" si="1395"/>
        <v>504.45016194094512</v>
      </c>
      <c r="HA404" s="149">
        <f t="shared" si="1396"/>
        <v>510.10248378669013</v>
      </c>
      <c r="HB404" s="149">
        <f t="shared" si="1397"/>
        <v>515.76054447173283</v>
      </c>
      <c r="HC404" s="149">
        <f t="shared" si="1398"/>
        <v>521.42506577212203</v>
      </c>
      <c r="HF404" s="269">
        <v>467.72769936511622</v>
      </c>
      <c r="HG404" s="274">
        <v>47000</v>
      </c>
      <c r="HH404" s="149">
        <f t="shared" si="1400"/>
        <v>43.338120079136836</v>
      </c>
      <c r="HI404" s="149">
        <f t="shared" si="1401"/>
        <v>86.499422399716124</v>
      </c>
      <c r="HJ404" s="149">
        <f t="shared" si="1402"/>
        <v>129.31371678322438</v>
      </c>
      <c r="HK404" s="149">
        <f t="shared" si="1403"/>
        <v>171.6234122908489</v>
      </c>
      <c r="HL404" s="149">
        <f t="shared" si="1404"/>
        <v>213.28829904408775</v>
      </c>
      <c r="HM404" s="149">
        <f t="shared" si="1405"/>
        <v>254.18881437645024</v>
      </c>
      <c r="HN404" s="149">
        <f t="shared" si="1406"/>
        <v>294.22770489955468</v>
      </c>
      <c r="HO404" s="149">
        <f t="shared" si="1407"/>
        <v>333.33020695729005</v>
      </c>
      <c r="HP404" s="149">
        <f t="shared" si="1408"/>
        <v>371.44301487280649</v>
      </c>
      <c r="HQ404" s="149">
        <f t="shared" si="1409"/>
        <v>408.53237704128549</v>
      </c>
      <c r="HR404" s="149">
        <f t="shared" si="1410"/>
        <v>444.58166319773864</v>
      </c>
      <c r="HS404" s="149">
        <f t="shared" si="1411"/>
        <v>479.58870279604167</v>
      </c>
      <c r="HT404" s="149">
        <f t="shared" si="1412"/>
        <v>513.56312731222056</v>
      </c>
      <c r="HU404" s="149">
        <f t="shared" si="1413"/>
        <v>546.52387727091195</v>
      </c>
      <c r="HV404" s="149">
        <f t="shared" si="1414"/>
        <v>578.49697011351043</v>
      </c>
      <c r="HW404" s="149">
        <f t="shared" si="1415"/>
        <v>609.51357359360895</v>
      </c>
      <c r="HX404" s="149">
        <f t="shared" si="1416"/>
        <v>639.60839246863145</v>
      </c>
      <c r="HY404" s="149">
        <f t="shared" si="1417"/>
        <v>668.81835238312158</v>
      </c>
      <c r="HZ404" s="149">
        <f t="shared" si="1418"/>
        <v>697.18155133673247</v>
      </c>
      <c r="IA404" s="149">
        <f t="shared" si="1419"/>
        <v>724.73644313614295</v>
      </c>
      <c r="IB404" s="149">
        <f t="shared" si="1420"/>
        <v>751.52121622380457</v>
      </c>
      <c r="IC404" s="149">
        <f t="shared" si="1421"/>
        <v>777.57333328190919</v>
      </c>
      <c r="ID404" s="149">
        <f t="shared" si="1422"/>
        <v>802.9292006027805</v>
      </c>
      <c r="IE404" s="149">
        <f t="shared" si="1423"/>
        <v>827.62394044496409</v>
      </c>
      <c r="IF404" s="149">
        <f t="shared" si="1424"/>
        <v>851.69124386576561</v>
      </c>
      <c r="IG404" s="149">
        <f t="shared" si="1425"/>
        <v>875.16328550231356</v>
      </c>
      <c r="IH404" s="149">
        <f t="shared" si="1426"/>
        <v>898.07068530232107</v>
      </c>
      <c r="II404" s="149">
        <f t="shared" si="1427"/>
        <v>920.44250522910045</v>
      </c>
      <c r="IJ404" s="149">
        <f t="shared" si="1428"/>
        <v>942.30627149203929</v>
      </c>
      <c r="IK404" s="149">
        <f t="shared" si="1429"/>
        <v>963.68801492683713</v>
      </c>
      <c r="IL404" s="149">
        <f t="shared" si="1430"/>
        <v>984.6123238258815</v>
      </c>
      <c r="IM404" s="149">
        <f t="shared" si="1431"/>
        <v>1005.1024048589552</v>
      </c>
      <c r="IN404" s="149">
        <f t="shared" si="1432"/>
        <v>1025.1801487849702</v>
      </c>
      <c r="IO404" s="149">
        <f t="shared" si="1433"/>
        <v>1044.866198487978</v>
      </c>
      <c r="IP404" s="149">
        <f t="shared" si="1434"/>
        <v>1064.1800175196186</v>
      </c>
      <c r="IQ404" s="149">
        <f t="shared" si="1435"/>
        <v>1083.1399578321821</v>
      </c>
      <c r="IR404" s="149">
        <f t="shared" si="1436"/>
        <v>1101.7633257725104</v>
      </c>
      <c r="IS404" s="149">
        <f t="shared" si="1437"/>
        <v>1120.066445701422</v>
      </c>
      <c r="IT404" s="149">
        <f t="shared" si="1438"/>
        <v>1138.0647208264395</v>
      </c>
      <c r="IU404" s="149">
        <f t="shared" si="1439"/>
        <v>1155.7726910030099</v>
      </c>
      <c r="IV404" s="317">
        <f t="shared" si="1440"/>
        <v>1173.2040873837032</v>
      </c>
      <c r="IW404" s="149">
        <f t="shared" si="1441"/>
        <v>1190.3718838860091</v>
      </c>
      <c r="IX404" s="149">
        <f t="shared" si="1442"/>
        <v>1207.2883455149451</v>
      </c>
      <c r="IY404" s="149">
        <f t="shared" si="1443"/>
        <v>1223.9650736228468</v>
      </c>
      <c r="IZ404" s="149">
        <f t="shared" si="1444"/>
        <v>1240.413048220126</v>
      </c>
      <c r="JA404" s="149">
        <f t="shared" si="1445"/>
        <v>1256.6426674710381</v>
      </c>
      <c r="JB404" s="149">
        <f t="shared" si="1446"/>
        <v>1272.6637845204687</v>
      </c>
      <c r="JC404" s="149">
        <f t="shared" si="1447"/>
        <v>1288.4857418035367</v>
      </c>
      <c r="JD404" s="149">
        <f t="shared" si="1448"/>
        <v>1304.1174029911429</v>
      </c>
      <c r="JE404" s="149">
        <f t="shared" si="1449"/>
        <v>1319.5671827226442</v>
      </c>
      <c r="JF404" s="149">
        <f t="shared" si="1450"/>
        <v>1334.8430742726923</v>
      </c>
      <c r="JG404" s="149">
        <f t="shared" si="1451"/>
        <v>1349.9526752935585</v>
      </c>
      <c r="JH404" s="149">
        <f t="shared" si="1452"/>
        <v>1364.903211767569</v>
      </c>
      <c r="JI404" s="149">
        <f t="shared" si="1453"/>
        <v>1379.7015602970612</v>
      </c>
      <c r="JJ404" s="149">
        <f t="shared" si="1454"/>
        <v>1394.3542688517168</v>
      </c>
      <c r="JK404" s="149">
        <f t="shared" si="1455"/>
        <v>1408.867576085584</v>
      </c>
      <c r="JL404" s="149">
        <f t="shared" si="1456"/>
        <v>1423.2474293286577</v>
      </c>
      <c r="JM404" s="149">
        <f t="shared" si="1457"/>
        <v>1437.4995013506257</v>
      </c>
      <c r="JN404" s="149">
        <f t="shared" si="1458"/>
        <v>1451.6292059874927</v>
      </c>
      <c r="JO404" s="149">
        <f t="shared" si="1459"/>
        <v>1465.6417127151701</v>
      </c>
      <c r="JQ404" s="269">
        <v>477.55110595181753</v>
      </c>
      <c r="JR404" s="274">
        <v>48000</v>
      </c>
      <c r="JS404" s="115">
        <f t="shared" si="1277"/>
        <v>240.32021859202004</v>
      </c>
      <c r="JT404" s="115">
        <f t="shared" si="1278"/>
        <v>251.1833393001192</v>
      </c>
      <c r="JU404" s="115">
        <f t="shared" si="1279"/>
        <v>262.60379866633485</v>
      </c>
      <c r="JV404" s="115">
        <f t="shared" si="1280"/>
        <v>274.55591387887011</v>
      </c>
      <c r="JW404" s="115">
        <f t="shared" si="1281"/>
        <v>287.00635228771898</v>
      </c>
      <c r="JX404" s="115">
        <f t="shared" si="1282"/>
        <v>299.91626812382572</v>
      </c>
      <c r="JY404" s="115">
        <f t="shared" si="1283"/>
        <v>313.24349608817016</v>
      </c>
      <c r="JZ404" s="115">
        <f t="shared" si="1284"/>
        <v>326.94457578358868</v>
      </c>
      <c r="KA404" s="115">
        <f t="shared" si="1285"/>
        <v>340.97645607381742</v>
      </c>
      <c r="KB404" s="115">
        <f t="shared" si="1286"/>
        <v>355.2978082131786</v>
      </c>
      <c r="KC404" s="115">
        <f t="shared" si="1287"/>
        <v>369.86994306489777</v>
      </c>
      <c r="KD404" s="115">
        <f t="shared" si="1288"/>
        <v>384.65737273313755</v>
      </c>
      <c r="KE404" s="115">
        <f t="shared" si="1289"/>
        <v>399.62808039767248</v>
      </c>
      <c r="KF404" s="115">
        <f t="shared" si="1290"/>
        <v>414.75356861230256</v>
      </c>
      <c r="KG404" s="115">
        <f t="shared" si="1291"/>
        <v>430.00875176889451</v>
      </c>
      <c r="KH404" s="115">
        <f t="shared" si="1292"/>
        <v>445.37174817581746</v>
      </c>
      <c r="KI404" s="115">
        <f t="shared" si="1293"/>
        <v>460.82361512514802</v>
      </c>
      <c r="KJ404" s="115">
        <f t="shared" si="1294"/>
        <v>476.34805878428409</v>
      </c>
      <c r="KK404" s="115">
        <f t="shared" si="1295"/>
        <v>491.93114090463928</v>
      </c>
      <c r="KL404" s="115">
        <f t="shared" si="1296"/>
        <v>507.56099655888892</v>
      </c>
      <c r="KM404" s="115">
        <f t="shared" si="1297"/>
        <v>523.22757131417734</v>
      </c>
      <c r="KN404" s="115">
        <f t="shared" si="1298"/>
        <v>538.92238212944744</v>
      </c>
      <c r="KO404" s="115">
        <f t="shared" si="1299"/>
        <v>554.63830347810006</v>
      </c>
      <c r="KP404" s="115">
        <f t="shared" si="1300"/>
        <v>570.36937840880887</v>
      </c>
      <c r="KQ404" s="115">
        <f t="shared" si="1301"/>
        <v>586.11065318558144</v>
      </c>
      <c r="KR404" s="115">
        <f t="shared" si="1302"/>
        <v>601.85803357144755</v>
      </c>
      <c r="KS404" s="115">
        <f t="shared" si="1303"/>
        <v>617.6081605725393</v>
      </c>
      <c r="KT404" s="115">
        <f t="shared" si="1304"/>
        <v>633.35830342129532</v>
      </c>
      <c r="KU404" s="115">
        <f t="shared" si="1305"/>
        <v>649.10626766559426</v>
      </c>
      <c r="KV404" s="115">
        <f t="shared" si="1306"/>
        <v>664.85031638846908</v>
      </c>
      <c r="KW404" s="115">
        <f t="shared" si="1307"/>
        <v>680.58910277350014</v>
      </c>
      <c r="KX404" s="115">
        <f t="shared" si="1308"/>
        <v>696.32161243069822</v>
      </c>
      <c r="KY404" s="115">
        <f t="shared" si="1309"/>
        <v>712.0471140924617</v>
      </c>
      <c r="KZ404" s="115">
        <f t="shared" si="1310"/>
        <v>727.76511747110089</v>
      </c>
      <c r="LA404" s="115">
        <f t="shared" si="1311"/>
        <v>743.47533723460265</v>
      </c>
      <c r="LB404" s="115">
        <f t="shared" si="1312"/>
        <v>759.17766220431918</v>
      </c>
      <c r="LC404" s="115">
        <f t="shared" si="1313"/>
        <v>774.87212900738962</v>
      </c>
      <c r="LD404" s="115">
        <f t="shared" si="1314"/>
        <v>790.55889952886446</v>
      </c>
      <c r="LE404" s="115">
        <f t="shared" si="1315"/>
        <v>806.23824160530239</v>
      </c>
      <c r="LF404" s="115">
        <f t="shared" si="1316"/>
        <v>821.9105124846285</v>
      </c>
      <c r="LG404" s="360">
        <f t="shared" si="1317"/>
        <v>837.57614464796904</v>
      </c>
      <c r="LH404" s="115">
        <f t="shared" si="1318"/>
        <v>853.23563364962934</v>
      </c>
      <c r="LI404" s="115">
        <f t="shared" si="1319"/>
        <v>868.88952768274498</v>
      </c>
      <c r="LJ404" s="115">
        <f t="shared" si="1320"/>
        <v>884.53841862176341</v>
      </c>
      <c r="LK404" s="115">
        <f t="shared" si="1321"/>
        <v>900.18293432991732</v>
      </c>
      <c r="LL404" s="115">
        <f t="shared" si="1322"/>
        <v>915.82373205122735</v>
      </c>
      <c r="LM404" s="115">
        <f t="shared" si="1323"/>
        <v>931.46149273318008</v>
      </c>
      <c r="LN404" s="115">
        <f t="shared" si="1324"/>
        <v>947.09691614878943</v>
      </c>
      <c r="LO404" s="115">
        <f t="shared" si="1325"/>
        <v>962.73071670589809</v>
      </c>
      <c r="LP404" s="115">
        <f t="shared" si="1326"/>
        <v>978.36361984782957</v>
      </c>
      <c r="LQ404" s="115">
        <f t="shared" si="1327"/>
        <v>993.99635896331097</v>
      </c>
      <c r="LR404" s="115">
        <f t="shared" si="1328"/>
        <v>1009.6296727353426</v>
      </c>
      <c r="LS404" s="115">
        <f t="shared" si="1329"/>
        <v>1025.2643028686712</v>
      </c>
      <c r="LT404" s="115">
        <f t="shared" si="1330"/>
        <v>1040.9009921440638</v>
      </c>
      <c r="LU404" s="115">
        <f t="shared" si="1331"/>
        <v>1056.5404827548332</v>
      </c>
      <c r="LV404" s="115">
        <f t="shared" si="1332"/>
        <v>1072.1835148872819</v>
      </c>
      <c r="LW404" s="115">
        <f t="shared" si="1333"/>
        <v>1087.8308255120355</v>
      </c>
      <c r="LX404" s="115">
        <f t="shared" si="1334"/>
        <v>1103.4831473577806</v>
      </c>
      <c r="LY404" s="115">
        <f t="shared" si="1335"/>
        <v>1119.1412080428233</v>
      </c>
      <c r="LZ404" s="115">
        <f t="shared" si="1336"/>
        <v>1134.8057293432125</v>
      </c>
      <c r="MC404" s="269">
        <v>470</v>
      </c>
      <c r="MD404" s="352">
        <v>47000</v>
      </c>
      <c r="ME404" s="351">
        <f t="shared" ref="ME404:MN413" si="1470">SQRT(5*((((1/$CA404)*(((1+0.2*(ME$354/661.48)^2)^3.5)-1))+1)^(1/3.5)-1))</f>
        <v>7.5558641770997401E-2</v>
      </c>
      <c r="MF404" s="351">
        <f t="shared" si="1470"/>
        <v>0.15080900737188857</v>
      </c>
      <c r="MG404" s="351">
        <f t="shared" si="1470"/>
        <v>0.22545437560877399</v>
      </c>
      <c r="MH404" s="351">
        <f t="shared" si="1470"/>
        <v>0.29921999166371599</v>
      </c>
      <c r="MI404" s="351">
        <f t="shared" si="1470"/>
        <v>0.37186140404774504</v>
      </c>
      <c r="MJ404" s="351">
        <f t="shared" si="1470"/>
        <v>0.44317015903305623</v>
      </c>
      <c r="MK404" s="351">
        <f t="shared" si="1470"/>
        <v>0.512976698412687</v>
      </c>
      <c r="ML404" s="351">
        <f t="shared" si="1470"/>
        <v>0.58115067411664101</v>
      </c>
      <c r="MM404" s="351">
        <f t="shared" si="1470"/>
        <v>0.64759914938314578</v>
      </c>
      <c r="MN404" s="351">
        <f t="shared" si="1470"/>
        <v>0.71226327935660971</v>
      </c>
      <c r="MO404" s="351">
        <f t="shared" ref="MO404:MX413" si="1471">SQRT(5*((((1/$CA404)*(((1+0.2*(MO$354/661.48)^2)^3.5)-1))+1)^(1/3.5)-1))</f>
        <v>0.77511406969596464</v>
      </c>
      <c r="MP404" s="351">
        <f t="shared" si="1471"/>
        <v>0.83614773612268756</v>
      </c>
      <c r="MQ404" s="351">
        <f t="shared" si="1471"/>
        <v>0.89538107081063001</v>
      </c>
      <c r="MR404" s="351">
        <f t="shared" si="1471"/>
        <v>0.95284709596549377</v>
      </c>
      <c r="MS404" s="351">
        <f t="shared" si="1471"/>
        <v>1.0085911721735372</v>
      </c>
      <c r="MT404" s="351">
        <f t="shared" si="1471"/>
        <v>1.0626676394274557</v>
      </c>
      <c r="MU404" s="351">
        <f t="shared" si="1471"/>
        <v>1.115137004374265</v>
      </c>
      <c r="MV404" s="351">
        <f t="shared" si="1471"/>
        <v>1.1660636457074374</v>
      </c>
      <c r="MW404" s="351">
        <f t="shared" si="1471"/>
        <v>1.2155139860845019</v>
      </c>
      <c r="MX404" s="351">
        <f t="shared" si="1471"/>
        <v>1.2635550685012849</v>
      </c>
      <c r="MY404" s="351">
        <f t="shared" ref="MY404:NH413" si="1472">SQRT(5*((((1/$CA404)*(((1+0.2*(MY$354/661.48)^2)^3.5)-1))+1)^(1/3.5)-1))</f>
        <v>1.3102534732994744</v>
      </c>
      <c r="MZ404" s="351">
        <f t="shared" si="1472"/>
        <v>1.3556745154806982</v>
      </c>
      <c r="NA404" s="351">
        <f t="shared" si="1472"/>
        <v>1.3998816682642579</v>
      </c>
      <c r="NB404" s="351">
        <f t="shared" si="1472"/>
        <v>1.4429361661971707</v>
      </c>
      <c r="NC404" s="351">
        <f t="shared" si="1472"/>
        <v>1.484896748572355</v>
      </c>
      <c r="ND404" s="351">
        <f t="shared" si="1472"/>
        <v>1.5258195108521069</v>
      </c>
      <c r="NE404" s="351">
        <f t="shared" si="1472"/>
        <v>1.5657578379468953</v>
      </c>
      <c r="NF404" s="351">
        <f t="shared" si="1472"/>
        <v>1.6047623984706578</v>
      </c>
      <c r="NG404" s="351">
        <f t="shared" si="1472"/>
        <v>1.6428811834989336</v>
      </c>
      <c r="NH404" s="351">
        <f t="shared" si="1472"/>
        <v>1.680159576970528</v>
      </c>
      <c r="NI404" s="351">
        <f t="shared" ref="NI404:NR413" si="1473">SQRT(5*((((1/$CA404)*(((1+0.2*(NI$354/661.48)^2)^3.5)-1))+1)^(1/3.5)-1))</f>
        <v>1.716640447795603</v>
      </c>
      <c r="NJ404" s="351">
        <f t="shared" si="1473"/>
        <v>1.7523642560690043</v>
      </c>
      <c r="NK404" s="351">
        <f t="shared" si="1473"/>
        <v>1.7873691676365897</v>
      </c>
      <c r="NL404" s="351">
        <f t="shared" si="1473"/>
        <v>1.8216911727138632</v>
      </c>
      <c r="NM404" s="351">
        <f t="shared" si="1473"/>
        <v>1.8553642053875654</v>
      </c>
      <c r="NN404" s="351">
        <f t="shared" si="1473"/>
        <v>1.8884202617061254</v>
      </c>
      <c r="NO404" s="351">
        <f t="shared" si="1473"/>
        <v>1.9208895147379423</v>
      </c>
      <c r="NP404" s="351">
        <f t="shared" si="1473"/>
        <v>1.9528004254898372</v>
      </c>
      <c r="NQ404" s="351">
        <f t="shared" si="1473"/>
        <v>1.9841798489669924</v>
      </c>
      <c r="NR404" s="351">
        <f t="shared" si="1473"/>
        <v>2.0150531349475513</v>
      </c>
      <c r="NS404" s="351">
        <f t="shared" ref="NS404:OB413" si="1474">SQRT(5*((((1/$CA404)*(((1+0.2*(NS$354/661.48)^2)^3.5)-1))+1)^(1/3.5)-1))</f>
        <v>2.0454442232617653</v>
      </c>
      <c r="NT404" s="351">
        <f t="shared" si="1474"/>
        <v>2.0753757335244725</v>
      </c>
      <c r="NU404" s="351">
        <f t="shared" si="1474"/>
        <v>2.1048690493840345</v>
      </c>
      <c r="NV404" s="351">
        <f t="shared" si="1474"/>
        <v>2.1339443974313501</v>
      </c>
      <c r="NW404" s="351">
        <f t="shared" si="1474"/>
        <v>2.1626209209673251</v>
      </c>
      <c r="NX404" s="351">
        <f t="shared" si="1474"/>
        <v>2.1909167488624925</v>
      </c>
      <c r="NY404" s="351">
        <f t="shared" si="1474"/>
        <v>2.2188490597633499</v>
      </c>
      <c r="NZ404" s="351">
        <f t="shared" si="1474"/>
        <v>2.2464341419100688</v>
      </c>
      <c r="OA404" s="351">
        <f t="shared" si="1474"/>
        <v>2.2736874488325474</v>
      </c>
      <c r="OB404" s="351">
        <f t="shared" si="1474"/>
        <v>2.3006236511883875</v>
      </c>
      <c r="OC404" s="351">
        <f t="shared" ref="OC404:OL413" si="1475">SQRT(5*((((1/$CA404)*(((1+0.2*(OC$354/661.48)^2)^3.5)-1))+1)^(1/3.5)-1))</f>
        <v>2.3272566849991536</v>
      </c>
      <c r="OD404" s="351">
        <f t="shared" si="1475"/>
        <v>2.3535997965313014</v>
      </c>
      <c r="OE404" s="351">
        <f t="shared" si="1475"/>
        <v>2.3796655840564922</v>
      </c>
      <c r="OF404" s="351">
        <f t="shared" si="1475"/>
        <v>2.4054660367134257</v>
      </c>
      <c r="OG404" s="351">
        <f t="shared" si="1475"/>
        <v>2.4310125706801595</v>
      </c>
      <c r="OH404" s="351">
        <f t="shared" si="1475"/>
        <v>2.4563160628527263</v>
      </c>
      <c r="OI404" s="351">
        <f t="shared" si="1475"/>
        <v>2.4813868822128855</v>
      </c>
      <c r="OJ404" s="351">
        <f t="shared" si="1475"/>
        <v>2.5062349190551836</v>
      </c>
      <c r="OK404" s="351">
        <f t="shared" si="1475"/>
        <v>2.5308696122314802</v>
      </c>
      <c r="OL404" s="351">
        <f t="shared" si="1475"/>
        <v>2.5552999745595395</v>
      </c>
    </row>
    <row r="405" spans="50:406">
      <c r="BC405"/>
      <c r="BD405"/>
      <c r="BH405" s="173"/>
      <c r="BI405" s="182">
        <f t="shared" si="1468"/>
        <v>0.22336100866053796</v>
      </c>
      <c r="BJ405" s="91">
        <f t="shared" si="1468"/>
        <v>0</v>
      </c>
      <c r="BK405" s="170">
        <f t="shared" si="1468"/>
        <v>0</v>
      </c>
      <c r="BL405" s="170">
        <f t="shared" si="1468"/>
        <v>216.64999771199948</v>
      </c>
      <c r="BM405" s="116">
        <f t="shared" si="1468"/>
        <v>0</v>
      </c>
      <c r="BN405" s="116"/>
      <c r="BO405" s="109" t="s">
        <v>24</v>
      </c>
      <c r="BP405" s="210">
        <v>48000</v>
      </c>
      <c r="BQ405" s="211">
        <v>14.6304</v>
      </c>
      <c r="BR405" s="285">
        <v>480</v>
      </c>
      <c r="BS405" s="115"/>
      <c r="BT405" s="105"/>
      <c r="BU405" s="201"/>
      <c r="BV405" s="205">
        <f t="shared" si="1469"/>
        <v>-56.500002288000502</v>
      </c>
      <c r="BW405" s="208">
        <f t="shared" si="1466"/>
        <v>216.64999771199948</v>
      </c>
      <c r="BX405" s="94"/>
      <c r="BY405" s="196">
        <f t="shared" si="1338"/>
        <v>573.56933718429855</v>
      </c>
      <c r="BZ405" s="128"/>
      <c r="CA405" s="228">
        <f t="shared" si="1399"/>
        <v>3.4144448099969728E-2</v>
      </c>
      <c r="CB405" s="165">
        <f t="shared" si="1196"/>
        <v>4.5412983262918101E-2</v>
      </c>
      <c r="CC405" s="200">
        <f t="shared" si="1467"/>
        <v>0.75186533996876448</v>
      </c>
      <c r="CD405" s="279"/>
      <c r="CH405" s="269">
        <v>487.36612934250911</v>
      </c>
      <c r="CI405" s="274">
        <v>49000</v>
      </c>
      <c r="CJ405" s="72">
        <f t="shared" si="1217"/>
        <v>8.8440811113631043E-2</v>
      </c>
      <c r="CK405" s="72">
        <f t="shared" si="1218"/>
        <v>0.17638305830212808</v>
      </c>
      <c r="CL405" s="72">
        <f t="shared" si="1219"/>
        <v>0.26335359231329752</v>
      </c>
      <c r="CM405" s="72">
        <f t="shared" si="1220"/>
        <v>0.34892669297496598</v>
      </c>
      <c r="CN405" s="72">
        <f t="shared" si="1221"/>
        <v>0.43274012952847429</v>
      </c>
      <c r="CO405" s="72">
        <f t="shared" si="1222"/>
        <v>0.5145040763958536</v>
      </c>
      <c r="CP405" s="72">
        <f t="shared" si="1223"/>
        <v>0.59400309548421504</v>
      </c>
      <c r="CQ405" s="72">
        <f t="shared" si="1224"/>
        <v>0.67109244003106683</v>
      </c>
      <c r="CR405" s="72">
        <f t="shared" si="1225"/>
        <v>0.74569044671763662</v>
      </c>
      <c r="CS405" s="72">
        <f t="shared" si="1226"/>
        <v>0.81776880631409432</v>
      </c>
      <c r="CT405" s="72">
        <f t="shared" si="1227"/>
        <v>0.88734220617684512</v>
      </c>
      <c r="CU405" s="72">
        <f t="shared" si="1228"/>
        <v>0.95445840675336147</v>
      </c>
      <c r="CV405" s="72">
        <f t="shared" si="1229"/>
        <v>1.0191893886551451</v>
      </c>
      <c r="CW405" s="72">
        <f t="shared" si="1230"/>
        <v>1.0816238622580785</v>
      </c>
      <c r="CX405" s="72">
        <f t="shared" si="1231"/>
        <v>1.1418611908699017</v>
      </c>
      <c r="CY405" s="72">
        <f t="shared" si="1232"/>
        <v>1.2000066323568022</v>
      </c>
      <c r="CZ405" s="72">
        <f t="shared" si="1233"/>
        <v>1.256167730645958</v>
      </c>
      <c r="DA405" s="72">
        <f t="shared" si="1234"/>
        <v>1.3104516640677106</v>
      </c>
      <c r="DB405" s="72">
        <f t="shared" si="1235"/>
        <v>1.362963362373073</v>
      </c>
      <c r="DC405" s="72">
        <f t="shared" si="1236"/>
        <v>1.413804224242992</v>
      </c>
      <c r="DD405" s="72">
        <f t="shared" si="1237"/>
        <v>1.4630712929784604</v>
      </c>
      <c r="DE405" s="72">
        <f t="shared" si="1238"/>
        <v>1.5108567744314954</v>
      </c>
      <c r="DF405" s="72">
        <f t="shared" si="1239"/>
        <v>1.5572478053180305</v>
      </c>
      <c r="DG405" s="72">
        <f t="shared" si="1240"/>
        <v>1.6023264006888041</v>
      </c>
      <c r="DH405" s="72">
        <f t="shared" si="1241"/>
        <v>1.6461695262979417</v>
      </c>
      <c r="DI405" s="72">
        <f t="shared" si="1242"/>
        <v>1.6888492551566128</v>
      </c>
      <c r="DJ405" s="72">
        <f t="shared" si="1243"/>
        <v>1.7304329781504071</v>
      </c>
      <c r="DK405" s="72">
        <f t="shared" si="1244"/>
        <v>1.7709836467449844</v>
      </c>
      <c r="DL405" s="72">
        <f t="shared" si="1245"/>
        <v>1.8105600319874506</v>
      </c>
      <c r="DM405" s="72">
        <f t="shared" si="1246"/>
        <v>1.8492169886528709</v>
      </c>
      <c r="DN405" s="72">
        <f t="shared" si="1247"/>
        <v>1.8870057168354148</v>
      </c>
      <c r="DO405" s="72">
        <f t="shared" si="1248"/>
        <v>1.9239740158243543</v>
      </c>
      <c r="DP405" s="72">
        <f t="shared" si="1249"/>
        <v>1.9601665269578754</v>
      </c>
      <c r="DQ405" s="72">
        <f t="shared" si="1250"/>
        <v>1.9956249634843672</v>
      </c>
      <c r="DR405" s="72">
        <f t="shared" si="1251"/>
        <v>2.0303883264135751</v>
      </c>
      <c r="DS405" s="72">
        <f t="shared" si="1252"/>
        <v>2.0644931060079994</v>
      </c>
      <c r="DT405" s="72">
        <f t="shared" si="1253"/>
        <v>2.0979734690242915</v>
      </c>
      <c r="DU405" s="72">
        <f t="shared" si="1254"/>
        <v>2.1308614321207622</v>
      </c>
      <c r="DV405" s="72">
        <f t="shared" si="1255"/>
        <v>2.1631870220431804</v>
      </c>
      <c r="DW405" s="72">
        <f t="shared" si="1256"/>
        <v>2.1949784233175813</v>
      </c>
      <c r="DX405" s="72">
        <f t="shared" si="1257"/>
        <v>2.2262621142389856</v>
      </c>
      <c r="DY405" s="72">
        <f t="shared" si="1258"/>
        <v>2.25706299196586</v>
      </c>
      <c r="DZ405" s="72">
        <f t="shared" si="1259"/>
        <v>2.2874044875239519</v>
      </c>
      <c r="EA405" s="72">
        <f t="shared" si="1260"/>
        <v>2.3173086714990259</v>
      </c>
      <c r="EB405" s="72">
        <f t="shared" si="1261"/>
        <v>2.3467963511625487</v>
      </c>
      <c r="EC405" s="72">
        <f t="shared" si="1262"/>
        <v>2.3758871597320028</v>
      </c>
      <c r="ED405" s="72">
        <f t="shared" si="1263"/>
        <v>2.4045996384217707</v>
      </c>
      <c r="EE405" s="72">
        <f t="shared" si="1264"/>
        <v>2.4329513118936008</v>
      </c>
      <c r="EF405" s="72">
        <f t="shared" si="1265"/>
        <v>2.4609587576691636</v>
      </c>
      <c r="EG405" s="72">
        <f t="shared" si="1266"/>
        <v>2.4886376700221708</v>
      </c>
      <c r="EH405" s="72">
        <f t="shared" si="1267"/>
        <v>2.5160029188246265</v>
      </c>
      <c r="EI405" s="72">
        <f t="shared" si="1268"/>
        <v>2.543068603781431</v>
      </c>
      <c r="EJ405" s="72">
        <f t="shared" si="1269"/>
        <v>2.5698481044498336</v>
      </c>
      <c r="EK405" s="72">
        <f t="shared" si="1270"/>
        <v>2.5963541264054117</v>
      </c>
      <c r="EL405" s="72">
        <f t="shared" si="1271"/>
        <v>2.6225987438840721</v>
      </c>
      <c r="EM405" s="72">
        <f t="shared" si="1272"/>
        <v>2.6485934392000829</v>
      </c>
      <c r="EN405" s="72">
        <f t="shared" si="1273"/>
        <v>2.6743491392132146</v>
      </c>
      <c r="EO405" s="72">
        <f t="shared" si="1274"/>
        <v>2.6998762490934118</v>
      </c>
      <c r="EP405" s="72">
        <f t="shared" si="1275"/>
        <v>2.7251846836090912</v>
      </c>
      <c r="EQ405" s="72">
        <f t="shared" si="1276"/>
        <v>2.7502838961447287</v>
      </c>
      <c r="ET405" s="269">
        <v>487.36612934250911</v>
      </c>
      <c r="EU405" s="274">
        <v>49000</v>
      </c>
      <c r="EV405" s="149">
        <f t="shared" si="1339"/>
        <v>216.98891530888227</v>
      </c>
      <c r="EW405" s="149">
        <f t="shared" si="1340"/>
        <v>217.99803660224609</v>
      </c>
      <c r="EX405" s="149">
        <f t="shared" si="1341"/>
        <v>219.6551547952011</v>
      </c>
      <c r="EY405" s="149">
        <f t="shared" si="1342"/>
        <v>221.92541809654918</v>
      </c>
      <c r="EZ405" s="149">
        <f t="shared" si="1343"/>
        <v>224.76414760009567</v>
      </c>
      <c r="FA405" s="149">
        <f t="shared" si="1344"/>
        <v>228.12007447659519</v>
      </c>
      <c r="FB405" s="149">
        <f t="shared" si="1345"/>
        <v>231.93854077422446</v>
      </c>
      <c r="FC405" s="149">
        <f t="shared" si="1346"/>
        <v>236.16431568859903</v>
      </c>
      <c r="FD405" s="149">
        <f t="shared" si="1347"/>
        <v>240.74382777753235</v>
      </c>
      <c r="FE405" s="149">
        <f t="shared" si="1348"/>
        <v>245.62675381172912</v>
      </c>
      <c r="FF405" s="149">
        <f t="shared" si="1349"/>
        <v>250.76700770178078</v>
      </c>
      <c r="FG405" s="149">
        <f t="shared" si="1350"/>
        <v>256.12323083525638</v>
      </c>
      <c r="FH405" s="149">
        <f t="shared" si="1351"/>
        <v>261.65890517768298</v>
      </c>
      <c r="FI405" s="149">
        <f t="shared" si="1352"/>
        <v>267.34220525031401</v>
      </c>
      <c r="FJ405" s="149">
        <f t="shared" si="1353"/>
        <v>273.14568672473752</v>
      </c>
      <c r="FK405" s="149">
        <f t="shared" si="1354"/>
        <v>279.04588676700263</v>
      </c>
      <c r="FL405" s="149">
        <f t="shared" si="1355"/>
        <v>285.02288972440368</v>
      </c>
      <c r="FM405" s="149">
        <f t="shared" si="1356"/>
        <v>291.05989374813021</v>
      </c>
      <c r="FN405" s="149">
        <f t="shared" si="1357"/>
        <v>297.1428001422629</v>
      </c>
      <c r="FO405" s="149">
        <f t="shared" si="1358"/>
        <v>303.25983731716491</v>
      </c>
      <c r="FP405" s="149">
        <f t="shared" si="1359"/>
        <v>309.40122450174192</v>
      </c>
      <c r="FQ405" s="149">
        <f t="shared" si="1360"/>
        <v>315.55887606343845</v>
      </c>
      <c r="FR405" s="149">
        <f t="shared" si="1361"/>
        <v>321.7261447104915</v>
      </c>
      <c r="FS405" s="149">
        <f t="shared" si="1362"/>
        <v>327.89760045907428</v>
      </c>
      <c r="FT405" s="149">
        <f t="shared" si="1363"/>
        <v>334.06884162844932</v>
      </c>
      <c r="FU405" s="149">
        <f t="shared" si="1364"/>
        <v>340.23633398867025</v>
      </c>
      <c r="FV405" s="149">
        <f t="shared" si="1365"/>
        <v>346.39727432851078</v>
      </c>
      <c r="FW405" s="149">
        <f t="shared" si="1366"/>
        <v>352.54947500485389</v>
      </c>
      <c r="FX405" s="149">
        <f t="shared" si="1367"/>
        <v>358.69126639514707</v>
      </c>
      <c r="FY405" s="149">
        <f t="shared" si="1368"/>
        <v>364.82141455092182</v>
      </c>
      <c r="FZ405" s="149">
        <f t="shared" si="1369"/>
        <v>370.93905171334342</v>
      </c>
      <c r="GA405" s="149">
        <f t="shared" si="1370"/>
        <v>377.04361768598295</v>
      </c>
      <c r="GB405" s="149">
        <f t="shared" si="1371"/>
        <v>383.13481035867051</v>
      </c>
      <c r="GC405" s="149">
        <f t="shared" si="1372"/>
        <v>389.21254393783465</v>
      </c>
      <c r="GD405" s="149">
        <f t="shared" si="1373"/>
        <v>395.27691366461607</v>
      </c>
      <c r="GE405" s="149">
        <f t="shared" si="1374"/>
        <v>401.32816599506248</v>
      </c>
      <c r="GF405" s="149">
        <f t="shared" si="1375"/>
        <v>407.36667338057907</v>
      </c>
      <c r="GG405" s="149">
        <f t="shared" si="1376"/>
        <v>413.39291292507994</v>
      </c>
      <c r="GH405" s="149">
        <f t="shared" si="1377"/>
        <v>419.4074483116363</v>
      </c>
      <c r="GI405" s="149">
        <f t="shared" si="1378"/>
        <v>425.41091448900647</v>
      </c>
      <c r="GJ405" s="317">
        <f t="shared" si="1379"/>
        <v>431.40400469017084</v>
      </c>
      <c r="GK405" s="149">
        <f t="shared" si="1380"/>
        <v>437.3874594234145</v>
      </c>
      <c r="GL405" s="149">
        <f t="shared" si="1381"/>
        <v>443.36205713370788</v>
      </c>
      <c r="GM405" s="149">
        <f t="shared" si="1382"/>
        <v>449.32860627999224</v>
      </c>
      <c r="GN405" s="149">
        <f t="shared" si="1383"/>
        <v>455.28793861403585</v>
      </c>
      <c r="GO405" s="149">
        <f t="shared" si="1384"/>
        <v>461.24090348004177</v>
      </c>
      <c r="GP405" s="149">
        <f t="shared" si="1385"/>
        <v>467.18836298229138</v>
      </c>
      <c r="GQ405" s="149">
        <f t="shared" si="1386"/>
        <v>473.13118789166998</v>
      </c>
      <c r="GR405" s="149">
        <f t="shared" si="1387"/>
        <v>479.07025418170855</v>
      </c>
      <c r="GS405" s="149">
        <f t="shared" si="1388"/>
        <v>485.00644010140769</v>
      </c>
      <c r="GT405" s="149">
        <f t="shared" si="1389"/>
        <v>490.94062370611692</v>
      </c>
      <c r="GU405" s="149">
        <f t="shared" si="1390"/>
        <v>496.87368077954693</v>
      </c>
      <c r="GV405" s="149">
        <f t="shared" si="1391"/>
        <v>502.80648308994478</v>
      </c>
      <c r="GW405" s="149">
        <f t="shared" si="1392"/>
        <v>508.73989693189748</v>
      </c>
      <c r="GX405" s="149">
        <f t="shared" si="1393"/>
        <v>514.67478191234375</v>
      </c>
      <c r="GY405" s="149">
        <f t="shared" si="1394"/>
        <v>520.61198994542053</v>
      </c>
      <c r="GZ405" s="149">
        <f t="shared" si="1395"/>
        <v>526.55236442590331</v>
      </c>
      <c r="HA405" s="149">
        <f t="shared" si="1396"/>
        <v>532.49673955534331</v>
      </c>
      <c r="HB405" s="149">
        <f t="shared" si="1397"/>
        <v>538.44593979873468</v>
      </c>
      <c r="HC405" s="149">
        <f t="shared" si="1398"/>
        <v>544.40077945268411</v>
      </c>
      <c r="HF405" s="269">
        <v>477.55110595181753</v>
      </c>
      <c r="HG405" s="274">
        <v>48000</v>
      </c>
      <c r="HH405" s="149">
        <f t="shared" si="1400"/>
        <v>46.887691368677601</v>
      </c>
      <c r="HI405" s="149">
        <f t="shared" si="1401"/>
        <v>93.550387161677122</v>
      </c>
      <c r="HJ405" s="149">
        <f t="shared" si="1402"/>
        <v>139.77293058880002</v>
      </c>
      <c r="HK405" s="149">
        <f t="shared" si="1403"/>
        <v>185.35870939436572</v>
      </c>
      <c r="HL405" s="149">
        <f t="shared" si="1404"/>
        <v>230.13633961933684</v>
      </c>
      <c r="HM405" s="149">
        <f t="shared" si="1405"/>
        <v>273.96384383327637</v>
      </c>
      <c r="HN405" s="149">
        <f t="shared" si="1406"/>
        <v>316.73028125331712</v>
      </c>
      <c r="HO405" s="149">
        <f t="shared" si="1407"/>
        <v>358.35514924905999</v>
      </c>
      <c r="HP405" s="149">
        <f t="shared" si="1408"/>
        <v>398.78609428659678</v>
      </c>
      <c r="HQ405" s="149">
        <f t="shared" si="1409"/>
        <v>437.99553850491691</v>
      </c>
      <c r="HR405" s="149">
        <f t="shared" si="1410"/>
        <v>475.97677998868596</v>
      </c>
      <c r="HS405" s="149">
        <f t="shared" si="1411"/>
        <v>512.74001031211287</v>
      </c>
      <c r="HT405" s="149">
        <f t="shared" si="1412"/>
        <v>548.30855748935471</v>
      </c>
      <c r="HU405" s="149">
        <f t="shared" si="1413"/>
        <v>582.71553708926615</v>
      </c>
      <c r="HV405" s="149">
        <f t="shared" si="1414"/>
        <v>616.00099452742165</v>
      </c>
      <c r="HW405" s="149">
        <f t="shared" si="1415"/>
        <v>648.20955128541664</v>
      </c>
      <c r="HX405" s="149">
        <f t="shared" si="1416"/>
        <v>679.38852400721294</v>
      </c>
      <c r="HY405" s="149">
        <f t="shared" si="1417"/>
        <v>709.58646219122875</v>
      </c>
      <c r="HZ405" s="149">
        <f t="shared" si="1418"/>
        <v>738.85204130478496</v>
      </c>
      <c r="IA405" s="149">
        <f t="shared" si="1419"/>
        <v>767.23324828649891</v>
      </c>
      <c r="IB405" s="149">
        <f t="shared" si="1420"/>
        <v>794.77680158560963</v>
      </c>
      <c r="IC405" s="149">
        <f t="shared" si="1421"/>
        <v>821.52775539259221</v>
      </c>
      <c r="ID405" s="149">
        <f t="shared" si="1422"/>
        <v>847.52924583413665</v>
      </c>
      <c r="IE405" s="149">
        <f t="shared" si="1423"/>
        <v>872.82234466535874</v>
      </c>
      <c r="IF405" s="149">
        <f t="shared" si="1424"/>
        <v>897.44599290996086</v>
      </c>
      <c r="IG405" s="149">
        <f t="shared" si="1425"/>
        <v>921.43699279760745</v>
      </c>
      <c r="IH405" s="149">
        <f t="shared" si="1426"/>
        <v>944.83004122399871</v>
      </c>
      <c r="II405" s="149">
        <f t="shared" si="1427"/>
        <v>967.65779190048738</v>
      </c>
      <c r="IJ405" s="149">
        <f t="shared" si="1428"/>
        <v>989.95093649128057</v>
      </c>
      <c r="IK405" s="149">
        <f t="shared" si="1429"/>
        <v>1011.7382974907922</v>
      </c>
      <c r="IL405" s="149">
        <f t="shared" si="1430"/>
        <v>1033.0469274961899</v>
      </c>
      <c r="IM405" s="149">
        <f t="shared" si="1431"/>
        <v>1053.9022109912205</v>
      </c>
      <c r="IN405" s="149">
        <f t="shared" si="1432"/>
        <v>1074.3279658697213</v>
      </c>
      <c r="IO405" s="149">
        <f t="shared" si="1433"/>
        <v>1094.3465427673264</v>
      </c>
      <c r="IP405" s="149">
        <f t="shared" si="1434"/>
        <v>1113.9789208993579</v>
      </c>
      <c r="IQ405" s="149">
        <f t="shared" si="1435"/>
        <v>1133.2447995702253</v>
      </c>
      <c r="IR405" s="149">
        <f t="shared" si="1436"/>
        <v>1152.1626848635105</v>
      </c>
      <c r="IS405" s="149">
        <f t="shared" si="1437"/>
        <v>1170.7499712716296</v>
      </c>
      <c r="IT405" s="149">
        <f t="shared" si="1438"/>
        <v>1189.0230182028743</v>
      </c>
      <c r="IU405" s="149">
        <f t="shared" si="1439"/>
        <v>1206.9972214292036</v>
      </c>
      <c r="IV405" s="317">
        <f t="shared" si="1440"/>
        <v>1224.6870796239184</v>
      </c>
      <c r="IW405" s="149">
        <f t="shared" si="1441"/>
        <v>1242.1062561947031</v>
      </c>
      <c r="IX405" s="149">
        <f t="shared" si="1442"/>
        <v>1259.2676366520848</v>
      </c>
      <c r="IY405" s="149">
        <f t="shared" si="1443"/>
        <v>1276.1833817721999</v>
      </c>
      <c r="IZ405" s="149">
        <f t="shared" si="1444"/>
        <v>1292.8649768201979</v>
      </c>
      <c r="JA405" s="149">
        <f t="shared" si="1445"/>
        <v>1309.323277100076</v>
      </c>
      <c r="JB405" s="149">
        <f t="shared" si="1446"/>
        <v>1325.5685500905843</v>
      </c>
      <c r="JC405" s="149">
        <f t="shared" si="1447"/>
        <v>1341.6105144170701</v>
      </c>
      <c r="JD405" s="149">
        <f t="shared" si="1448"/>
        <v>1357.4583758969482</v>
      </c>
      <c r="JE405" s="149">
        <f t="shared" si="1449"/>
        <v>1373.1208608829779</v>
      </c>
      <c r="JF405" s="149">
        <f t="shared" si="1450"/>
        <v>1388.6062471143871</v>
      </c>
      <c r="JG405" s="149">
        <f t="shared" si="1451"/>
        <v>1403.9223922716119</v>
      </c>
      <c r="JH405" s="149">
        <f t="shared" si="1452"/>
        <v>1419.0767604163482</v>
      </c>
      <c r="JI405" s="149">
        <f t="shared" si="1453"/>
        <v>1434.0764464850561</v>
      </c>
      <c r="JJ405" s="149">
        <f t="shared" si="1454"/>
        <v>1448.9281989910796</v>
      </c>
      <c r="JK405" s="149">
        <f t="shared" si="1455"/>
        <v>1463.6384410782969</v>
      </c>
      <c r="JL405" s="149">
        <f t="shared" si="1456"/>
        <v>1478.2132900577528</v>
      </c>
      <c r="JM405" s="149">
        <f t="shared" si="1457"/>
        <v>1492.6585755479866</v>
      </c>
      <c r="JN405" s="149">
        <f t="shared" si="1458"/>
        <v>1506.9798563298909</v>
      </c>
      <c r="JO405" s="149">
        <f t="shared" si="1459"/>
        <v>1521.1824360177045</v>
      </c>
      <c r="JQ405" s="269">
        <v>487.36612934250911</v>
      </c>
      <c r="JR405" s="274">
        <v>49000</v>
      </c>
      <c r="JS405" s="115">
        <f t="shared" si="1277"/>
        <v>246.25859291438775</v>
      </c>
      <c r="JT405" s="115">
        <f t="shared" si="1278"/>
        <v>257.26771420775157</v>
      </c>
      <c r="JU405" s="115">
        <f t="shared" si="1279"/>
        <v>268.92483240070658</v>
      </c>
      <c r="JV405" s="115">
        <f t="shared" si="1280"/>
        <v>281.19509570205469</v>
      </c>
      <c r="JW405" s="115">
        <f t="shared" si="1281"/>
        <v>294.03382520560115</v>
      </c>
      <c r="JX405" s="115">
        <f t="shared" si="1282"/>
        <v>307.3897520821007</v>
      </c>
      <c r="JY405" s="115">
        <f t="shared" si="1283"/>
        <v>321.20821837972994</v>
      </c>
      <c r="JZ405" s="115">
        <f t="shared" si="1284"/>
        <v>335.43399329410454</v>
      </c>
      <c r="KA405" s="115">
        <f t="shared" si="1285"/>
        <v>350.0135053830378</v>
      </c>
      <c r="KB405" s="115">
        <f t="shared" si="1286"/>
        <v>364.89643141723457</v>
      </c>
      <c r="KC405" s="115">
        <f t="shared" si="1287"/>
        <v>380.03668530728623</v>
      </c>
      <c r="KD405" s="115">
        <f t="shared" si="1288"/>
        <v>395.39290844076186</v>
      </c>
      <c r="KE405" s="115">
        <f t="shared" si="1289"/>
        <v>410.92858278318846</v>
      </c>
      <c r="KF405" s="115">
        <f t="shared" si="1290"/>
        <v>426.61188285581949</v>
      </c>
      <c r="KG405" s="115">
        <f t="shared" si="1291"/>
        <v>442.41536433024299</v>
      </c>
      <c r="KH405" s="115">
        <f t="shared" si="1292"/>
        <v>458.31556437250811</v>
      </c>
      <c r="KI405" s="115">
        <f t="shared" si="1293"/>
        <v>474.29256732990916</v>
      </c>
      <c r="KJ405" s="115">
        <f t="shared" si="1294"/>
        <v>490.32957135363569</v>
      </c>
      <c r="KK405" s="115">
        <f t="shared" si="1295"/>
        <v>506.41247774776838</v>
      </c>
      <c r="KL405" s="115">
        <f t="shared" si="1296"/>
        <v>522.52951492267039</v>
      </c>
      <c r="KM405" s="115">
        <f t="shared" si="1297"/>
        <v>538.67090210724746</v>
      </c>
      <c r="KN405" s="115">
        <f t="shared" si="1298"/>
        <v>554.82855366894398</v>
      </c>
      <c r="KO405" s="115">
        <f t="shared" si="1299"/>
        <v>570.99582231599697</v>
      </c>
      <c r="KP405" s="115">
        <f t="shared" si="1300"/>
        <v>587.16727806457982</v>
      </c>
      <c r="KQ405" s="115">
        <f t="shared" si="1301"/>
        <v>603.33851923395491</v>
      </c>
      <c r="KR405" s="115">
        <f t="shared" si="1302"/>
        <v>619.50601159417579</v>
      </c>
      <c r="KS405" s="115">
        <f t="shared" si="1303"/>
        <v>635.66695193401631</v>
      </c>
      <c r="KT405" s="115">
        <f t="shared" si="1304"/>
        <v>651.81915261035942</v>
      </c>
      <c r="KU405" s="115">
        <f t="shared" si="1305"/>
        <v>667.9609440006526</v>
      </c>
      <c r="KV405" s="115">
        <f t="shared" si="1306"/>
        <v>684.09109215642729</v>
      </c>
      <c r="KW405" s="115">
        <f t="shared" si="1307"/>
        <v>700.20872931884901</v>
      </c>
      <c r="KX405" s="115">
        <f t="shared" si="1308"/>
        <v>716.31329529148843</v>
      </c>
      <c r="KY405" s="115">
        <f t="shared" si="1309"/>
        <v>732.40448796417604</v>
      </c>
      <c r="KZ405" s="115">
        <f t="shared" si="1310"/>
        <v>748.48222154334019</v>
      </c>
      <c r="LA405" s="115">
        <f t="shared" si="1311"/>
        <v>764.54659127012155</v>
      </c>
      <c r="LB405" s="115">
        <f t="shared" si="1312"/>
        <v>780.59784360056801</v>
      </c>
      <c r="LC405" s="115">
        <f t="shared" si="1313"/>
        <v>796.63635098608461</v>
      </c>
      <c r="LD405" s="115">
        <f t="shared" si="1314"/>
        <v>812.66259053058548</v>
      </c>
      <c r="LE405" s="115">
        <f t="shared" si="1315"/>
        <v>828.67712591714189</v>
      </c>
      <c r="LF405" s="115">
        <f t="shared" si="1316"/>
        <v>844.68059209451201</v>
      </c>
      <c r="LG405" s="360">
        <f t="shared" si="1317"/>
        <v>860.67368229567637</v>
      </c>
      <c r="LH405" s="115">
        <f t="shared" si="1318"/>
        <v>876.65713702892003</v>
      </c>
      <c r="LI405" s="115">
        <f t="shared" si="1319"/>
        <v>892.63173473921347</v>
      </c>
      <c r="LJ405" s="115">
        <f t="shared" si="1320"/>
        <v>908.59828388549772</v>
      </c>
      <c r="LK405" s="115">
        <f t="shared" si="1321"/>
        <v>924.55761621954139</v>
      </c>
      <c r="LL405" s="115">
        <f t="shared" si="1322"/>
        <v>940.5105810855473</v>
      </c>
      <c r="LM405" s="115">
        <f t="shared" si="1323"/>
        <v>956.45804058779686</v>
      </c>
      <c r="LN405" s="115">
        <f t="shared" si="1324"/>
        <v>972.40086549717557</v>
      </c>
      <c r="LO405" s="115">
        <f t="shared" si="1325"/>
        <v>988.33993178721403</v>
      </c>
      <c r="LP405" s="115">
        <f t="shared" si="1326"/>
        <v>1004.2761177069133</v>
      </c>
      <c r="LQ405" s="115">
        <f t="shared" si="1327"/>
        <v>1020.2103013116225</v>
      </c>
      <c r="LR405" s="115">
        <f t="shared" si="1328"/>
        <v>1036.1433583850526</v>
      </c>
      <c r="LS405" s="115">
        <f t="shared" si="1329"/>
        <v>1052.0761606954502</v>
      </c>
      <c r="LT405" s="115">
        <f t="shared" si="1330"/>
        <v>1068.0095745374031</v>
      </c>
      <c r="LU405" s="115">
        <f t="shared" si="1331"/>
        <v>1083.9444595178493</v>
      </c>
      <c r="LV405" s="115">
        <f t="shared" si="1332"/>
        <v>1099.8816675509261</v>
      </c>
      <c r="LW405" s="115">
        <f t="shared" si="1333"/>
        <v>1115.8220420314087</v>
      </c>
      <c r="LX405" s="115">
        <f t="shared" si="1334"/>
        <v>1131.766417160849</v>
      </c>
      <c r="LY405" s="115">
        <f t="shared" si="1335"/>
        <v>1147.7156174042402</v>
      </c>
      <c r="LZ405" s="115">
        <f t="shared" si="1336"/>
        <v>1163.6704570581896</v>
      </c>
      <c r="MC405" s="269">
        <v>480</v>
      </c>
      <c r="MD405" s="352">
        <v>48000</v>
      </c>
      <c r="ME405" s="351">
        <f t="shared" si="1470"/>
        <v>8.1747207057569243E-2</v>
      </c>
      <c r="MF405" s="351">
        <f t="shared" si="1470"/>
        <v>0.16310214144452712</v>
      </c>
      <c r="MG405" s="351">
        <f t="shared" si="1470"/>
        <v>0.24368968410158992</v>
      </c>
      <c r="MH405" s="351">
        <f t="shared" si="1470"/>
        <v>0.32316704777892702</v>
      </c>
      <c r="MI405" s="351">
        <f t="shared" si="1470"/>
        <v>0.40123542996404937</v>
      </c>
      <c r="MJ405" s="351">
        <f t="shared" si="1470"/>
        <v>0.47764729749708829</v>
      </c>
      <c r="MK405" s="351">
        <f t="shared" si="1470"/>
        <v>0.55220922863166544</v>
      </c>
      <c r="ML405" s="351">
        <f t="shared" si="1470"/>
        <v>0.62478086957761092</v>
      </c>
      <c r="MM405" s="351">
        <f t="shared" si="1470"/>
        <v>0.69527094360425923</v>
      </c>
      <c r="MN405" s="351">
        <f t="shared" si="1470"/>
        <v>0.76363136958310018</v>
      </c>
      <c r="MO405" s="351">
        <f t="shared" si="1471"/>
        <v>0.8298504629366994</v>
      </c>
      <c r="MP405" s="351">
        <f t="shared" si="1471"/>
        <v>0.89394599235237704</v>
      </c>
      <c r="MQ405" s="351">
        <f t="shared" si="1471"/>
        <v>0.95595862948505728</v>
      </c>
      <c r="MR405" s="351">
        <f t="shared" si="1471"/>
        <v>1.015946110281744</v>
      </c>
      <c r="MS405" s="351">
        <f t="shared" si="1471"/>
        <v>1.0739782526580375</v>
      </c>
      <c r="MT405" s="351">
        <f t="shared" si="1471"/>
        <v>1.1301328527559256</v>
      </c>
      <c r="MU405" s="351">
        <f t="shared" si="1471"/>
        <v>1.1844924056477459</v>
      </c>
      <c r="MV405" s="351">
        <f t="shared" si="1471"/>
        <v>1.2371415558485919</v>
      </c>
      <c r="MW405" s="351">
        <f t="shared" si="1471"/>
        <v>1.2881651674963546</v>
      </c>
      <c r="MX405" s="351">
        <f t="shared" si="1471"/>
        <v>1.3376469043009049</v>
      </c>
      <c r="MY405" s="351">
        <f t="shared" si="1472"/>
        <v>1.3856682184010003</v>
      </c>
      <c r="MZ405" s="351">
        <f t="shared" si="1472"/>
        <v>1.4323076603528755</v>
      </c>
      <c r="NA405" s="351">
        <f t="shared" si="1472"/>
        <v>1.4776404366292155</v>
      </c>
      <c r="NB405" s="351">
        <f t="shared" si="1472"/>
        <v>1.5217381545361526</v>
      </c>
      <c r="NC405" s="351">
        <f t="shared" si="1472"/>
        <v>1.5646687065169851</v>
      </c>
      <c r="ND405" s="351">
        <f t="shared" si="1472"/>
        <v>1.606496256095246</v>
      </c>
      <c r="NE405" s="351">
        <f t="shared" si="1472"/>
        <v>1.6472812962112846</v>
      </c>
      <c r="NF405" s="351">
        <f t="shared" si="1472"/>
        <v>1.6870807575781563</v>
      </c>
      <c r="NG405" s="351">
        <f t="shared" si="1472"/>
        <v>1.7259481501417688</v>
      </c>
      <c r="NH405" s="351">
        <f t="shared" si="1472"/>
        <v>1.763933725009609</v>
      </c>
      <c r="NI405" s="351">
        <f t="shared" si="1473"/>
        <v>1.8010846475292885</v>
      </c>
      <c r="NJ405" s="351">
        <f t="shared" si="1473"/>
        <v>1.8374451747454241</v>
      </c>
      <c r="NK405" s="351">
        <f t="shared" si="1473"/>
        <v>1.8730568324026702</v>
      </c>
      <c r="NL405" s="351">
        <f t="shared" si="1473"/>
        <v>1.9079585881274059</v>
      </c>
      <c r="NM405" s="351">
        <f t="shared" si="1473"/>
        <v>1.9421870185180692</v>
      </c>
      <c r="NN405" s="351">
        <f t="shared" si="1473"/>
        <v>1.9757764686888979</v>
      </c>
      <c r="NO405" s="351">
        <f t="shared" si="1473"/>
        <v>2.0087592034113553</v>
      </c>
      <c r="NP405" s="351">
        <f t="shared" si="1473"/>
        <v>2.0411655494328591</v>
      </c>
      <c r="NQ405" s="351">
        <f t="shared" si="1473"/>
        <v>2.0730240288643933</v>
      </c>
      <c r="NR405" s="351">
        <f t="shared" si="1473"/>
        <v>2.1043614837474705</v>
      </c>
      <c r="NS405" s="351">
        <f t="shared" si="1474"/>
        <v>2.1352031920604633</v>
      </c>
      <c r="NT405" s="351">
        <f t="shared" si="1474"/>
        <v>2.1655729755225583</v>
      </c>
      <c r="NU405" s="351">
        <f t="shared" si="1474"/>
        <v>2.1954932996138505</v>
      </c>
      <c r="NV405" s="351">
        <f t="shared" si="1474"/>
        <v>2.2249853662629429</v>
      </c>
      <c r="NW405" s="351">
        <f t="shared" si="1474"/>
        <v>2.2540691996663975</v>
      </c>
      <c r="NX405" s="351">
        <f t="shared" si="1474"/>
        <v>2.2827637257034294</v>
      </c>
      <c r="NY405" s="351">
        <f t="shared" si="1474"/>
        <v>2.3110868453985263</v>
      </c>
      <c r="NZ405" s="351">
        <f t="shared" si="1474"/>
        <v>2.3390555028676254</v>
      </c>
      <c r="OA405" s="351">
        <f t="shared" si="1474"/>
        <v>2.3666857481622512</v>
      </c>
      <c r="OB405" s="351">
        <f t="shared" si="1474"/>
        <v>2.3939927954024651</v>
      </c>
      <c r="OC405" s="351">
        <f t="shared" si="1475"/>
        <v>2.4209910765648233</v>
      </c>
      <c r="OD405" s="351">
        <f t="shared" si="1475"/>
        <v>2.4476942912666639</v>
      </c>
      <c r="OE405" s="351">
        <f t="shared" si="1475"/>
        <v>2.4741154528634999</v>
      </c>
      <c r="OF405" s="351">
        <f t="shared" si="1475"/>
        <v>2.5002669311526682</v>
      </c>
      <c r="OG405" s="351">
        <f t="shared" si="1475"/>
        <v>2.5261604919537599</v>
      </c>
      <c r="OH405" s="351">
        <f t="shared" si="1475"/>
        <v>2.5518073338149918</v>
      </c>
      <c r="OI405" s="351">
        <f t="shared" si="1475"/>
        <v>2.5772181220747079</v>
      </c>
      <c r="OJ405" s="351">
        <f t="shared" si="1475"/>
        <v>2.6024030204884672</v>
      </c>
      <c r="OK405" s="351">
        <f t="shared" si="1475"/>
        <v>2.6273717206149572</v>
      </c>
      <c r="OL405" s="351">
        <f t="shared" si="1475"/>
        <v>2.6521334691378735</v>
      </c>
    </row>
    <row r="406" spans="50:406">
      <c r="BC406"/>
      <c r="BD406"/>
      <c r="BH406" s="173"/>
      <c r="BI406" s="182">
        <f t="shared" si="1468"/>
        <v>0.22336100866053796</v>
      </c>
      <c r="BJ406" s="91">
        <f t="shared" si="1468"/>
        <v>0</v>
      </c>
      <c r="BK406" s="170">
        <f t="shared" si="1468"/>
        <v>0</v>
      </c>
      <c r="BL406" s="170">
        <f t="shared" si="1468"/>
        <v>216.64999771199948</v>
      </c>
      <c r="BM406" s="116">
        <f t="shared" si="1468"/>
        <v>0</v>
      </c>
      <c r="BN406" s="116"/>
      <c r="BO406" s="109" t="s">
        <v>62</v>
      </c>
      <c r="BP406" s="210">
        <v>49000</v>
      </c>
      <c r="BQ406" s="211">
        <v>14.935199999999998</v>
      </c>
      <c r="BR406" s="285">
        <v>490</v>
      </c>
      <c r="BS406" s="115"/>
      <c r="BT406" s="105"/>
      <c r="BU406" s="201"/>
      <c r="BV406" s="205">
        <f t="shared" si="1469"/>
        <v>-56.500002288000502</v>
      </c>
      <c r="BW406" s="208">
        <f t="shared" si="1466"/>
        <v>216.64999771199948</v>
      </c>
      <c r="BX406" s="94"/>
      <c r="BY406" s="196">
        <f t="shared" si="1338"/>
        <v>573.56933718429855</v>
      </c>
      <c r="BZ406" s="128"/>
      <c r="CA406" s="228">
        <f t="shared" si="1399"/>
        <v>2.9163313849058337E-2</v>
      </c>
      <c r="CB406" s="165">
        <f t="shared" si="1196"/>
        <v>3.8787948185335819E-2</v>
      </c>
      <c r="CC406" s="200">
        <f t="shared" si="1467"/>
        <v>0.75186533996876448</v>
      </c>
      <c r="CD406" s="279"/>
      <c r="CH406" s="269">
        <v>497.1727774334164</v>
      </c>
      <c r="CI406" s="274">
        <v>50000</v>
      </c>
      <c r="CJ406" s="72">
        <f t="shared" si="1217"/>
        <v>9.5680183711620001E-2</v>
      </c>
      <c r="CK406" s="72">
        <f t="shared" si="1218"/>
        <v>0.19072740207146049</v>
      </c>
      <c r="CL406" s="72">
        <f t="shared" si="1219"/>
        <v>0.28454626967434127</v>
      </c>
      <c r="CM406" s="72">
        <f t="shared" si="1220"/>
        <v>0.37661072969388454</v>
      </c>
      <c r="CN406" s="72">
        <f t="shared" si="1221"/>
        <v>0.46648581315911553</v>
      </c>
      <c r="CO406" s="72">
        <f t="shared" si="1222"/>
        <v>0.55383785162858257</v>
      </c>
      <c r="CP406" s="72">
        <f t="shared" si="1223"/>
        <v>0.63843408708011973</v>
      </c>
      <c r="CQ406" s="72">
        <f t="shared" si="1224"/>
        <v>0.72013426816015358</v>
      </c>
      <c r="CR406" s="72">
        <f t="shared" si="1225"/>
        <v>0.79887739195085394</v>
      </c>
      <c r="CS406" s="72">
        <f t="shared" si="1226"/>
        <v>0.87466646892982103</v>
      </c>
      <c r="CT406" s="72">
        <f t="shared" si="1227"/>
        <v>0.9475534589224468</v>
      </c>
      <c r="CU406" s="72">
        <f t="shared" si="1228"/>
        <v>1.017625705658197</v>
      </c>
      <c r="CV406" s="72">
        <f t="shared" si="1229"/>
        <v>1.0849945027653418</v>
      </c>
      <c r="CW406" s="72">
        <f t="shared" si="1230"/>
        <v>1.149785933909371</v>
      </c>
      <c r="CX406" s="72">
        <f t="shared" si="1231"/>
        <v>1.2121338364289922</v>
      </c>
      <c r="CY406" s="72">
        <f t="shared" si="1232"/>
        <v>1.2721745954969919</v>
      </c>
      <c r="CZ406" s="72">
        <f t="shared" si="1233"/>
        <v>1.3300434328995629</v>
      </c>
      <c r="DA406" s="72">
        <f t="shared" si="1234"/>
        <v>1.385871868379372</v>
      </c>
      <c r="DB406" s="72">
        <f t="shared" si="1235"/>
        <v>1.4397860723796614</v>
      </c>
      <c r="DC406" s="72">
        <f t="shared" si="1236"/>
        <v>1.4919058786314068</v>
      </c>
      <c r="DD406" s="72">
        <f t="shared" si="1237"/>
        <v>1.5423442733476269</v>
      </c>
      <c r="DE406" s="72">
        <f t="shared" si="1238"/>
        <v>1.5912072202120184</v>
      </c>
      <c r="DF406" s="72">
        <f t="shared" si="1239"/>
        <v>1.6385937153861865</v>
      </c>
      <c r="DG406" s="72">
        <f t="shared" si="1240"/>
        <v>1.6845959945643576</v>
      </c>
      <c r="DH406" s="72">
        <f t="shared" si="1241"/>
        <v>1.7292998355589464</v>
      </c>
      <c r="DI406" s="72">
        <f t="shared" si="1242"/>
        <v>1.7727849161157316</v>
      </c>
      <c r="DJ406" s="72">
        <f t="shared" si="1243"/>
        <v>1.8151251987166472</v>
      </c>
      <c r="DK406" s="72">
        <f t="shared" si="1244"/>
        <v>1.8563893229786967</v>
      </c>
      <c r="DL406" s="72">
        <f t="shared" si="1245"/>
        <v>1.8966409926771337</v>
      </c>
      <c r="DM406" s="72">
        <f t="shared" si="1246"/>
        <v>1.9359393490267922</v>
      </c>
      <c r="DN406" s="72">
        <f t="shared" si="1247"/>
        <v>1.9743393251215176</v>
      </c>
      <c r="DO406" s="72">
        <f t="shared" si="1248"/>
        <v>2.0118919787186131</v>
      </c>
      <c r="DP406" s="72">
        <f t="shared" si="1249"/>
        <v>2.048644802131542</v>
      </c>
      <c r="DQ406" s="72">
        <f t="shared" si="1250"/>
        <v>2.0846420090588591</v>
      </c>
      <c r="DR406" s="72">
        <f t="shared" si="1251"/>
        <v>2.1199247988769381</v>
      </c>
      <c r="DS406" s="72">
        <f t="shared" si="1252"/>
        <v>2.1545315993644025</v>
      </c>
      <c r="DT406" s="72">
        <f t="shared" si="1253"/>
        <v>2.1884982890854325</v>
      </c>
      <c r="DU406" s="72">
        <f t="shared" si="1254"/>
        <v>2.2218584007922133</v>
      </c>
      <c r="DV406" s="72">
        <f t="shared" si="1255"/>
        <v>2.2546433072545651</v>
      </c>
      <c r="DW406" s="72">
        <f t="shared" si="1256"/>
        <v>2.2868823909152867</v>
      </c>
      <c r="DX406" s="72">
        <f t="shared" si="1257"/>
        <v>2.3186031987234479</v>
      </c>
      <c r="DY406" s="72">
        <f t="shared" si="1258"/>
        <v>2.3498315834291663</v>
      </c>
      <c r="DZ406" s="72">
        <f t="shared" si="1259"/>
        <v>2.3805918325419198</v>
      </c>
      <c r="EA406" s="72">
        <f t="shared" si="1260"/>
        <v>2.4109067860672773</v>
      </c>
      <c r="EB406" s="72">
        <f t="shared" si="1261"/>
        <v>2.440797944048593</v>
      </c>
      <c r="EC406" s="72">
        <f t="shared" si="1262"/>
        <v>2.4702855648536022</v>
      </c>
      <c r="ED406" s="72">
        <f t="shared" si="1263"/>
        <v>2.4993887550630869</v>
      </c>
      <c r="EE406" s="72">
        <f t="shared" si="1264"/>
        <v>2.5281255517407883</v>
      </c>
      <c r="EF406" s="72">
        <f t="shared" si="1265"/>
        <v>2.5565129977912413</v>
      </c>
      <c r="EG406" s="72">
        <f t="shared" si="1266"/>
        <v>2.5845672110452997</v>
      </c>
      <c r="EH406" s="72">
        <f t="shared" si="1267"/>
        <v>2.6123034476518971</v>
      </c>
      <c r="EI406" s="72">
        <f t="shared" si="1268"/>
        <v>2.6397361602987632</v>
      </c>
      <c r="EJ406" s="72">
        <f t="shared" si="1269"/>
        <v>2.6668790517340906</v>
      </c>
      <c r="EK406" s="72">
        <f t="shared" si="1270"/>
        <v>2.6937451240153547</v>
      </c>
      <c r="EL406" s="72">
        <f t="shared" si="1271"/>
        <v>2.7203467238699957</v>
      </c>
      <c r="EM406" s="72">
        <f t="shared" si="1272"/>
        <v>2.7466955845153618</v>
      </c>
      <c r="EN406" s="72">
        <f t="shared" si="1273"/>
        <v>2.7728028642516667</v>
      </c>
      <c r="EO406" s="72">
        <f t="shared" si="1274"/>
        <v>2.7986791821114392</v>
      </c>
      <c r="EP406" s="72">
        <f t="shared" si="1275"/>
        <v>2.8243346508217546</v>
      </c>
      <c r="EQ406" s="72">
        <f t="shared" si="1276"/>
        <v>2.8497789073110318</v>
      </c>
      <c r="ET406" s="269">
        <v>497.1727774334164</v>
      </c>
      <c r="EU406" s="274">
        <v>50000</v>
      </c>
      <c r="EV406" s="149">
        <f t="shared" si="1339"/>
        <v>217.0466707528723</v>
      </c>
      <c r="EW406" s="149">
        <f t="shared" si="1340"/>
        <v>218.2262105879206</v>
      </c>
      <c r="EX406" s="149">
        <f t="shared" si="1341"/>
        <v>220.15827956839246</v>
      </c>
      <c r="EY406" s="149">
        <f t="shared" si="1342"/>
        <v>222.79573600284735</v>
      </c>
      <c r="EZ406" s="149">
        <f t="shared" si="1343"/>
        <v>226.07899618378656</v>
      </c>
      <c r="FA406" s="149">
        <f t="shared" si="1344"/>
        <v>229.94088430593499</v>
      </c>
      <c r="FB406" s="149">
        <f t="shared" si="1345"/>
        <v>234.31122248552319</v>
      </c>
      <c r="FC406" s="149">
        <f t="shared" si="1346"/>
        <v>239.1206479445481</v>
      </c>
      <c r="FD406" s="149">
        <f t="shared" si="1347"/>
        <v>244.30342385570745</v>
      </c>
      <c r="FE406" s="149">
        <f t="shared" si="1348"/>
        <v>249.79924260485052</v>
      </c>
      <c r="FF406" s="149">
        <f t="shared" si="1349"/>
        <v>255.55416526830342</v>
      </c>
      <c r="FG406" s="149">
        <f t="shared" si="1350"/>
        <v>261.52090202657831</v>
      </c>
      <c r="FH406" s="149">
        <f t="shared" si="1351"/>
        <v>267.65863954108039</v>
      </c>
      <c r="FI406" s="149">
        <f t="shared" si="1352"/>
        <v>273.93259048008917</v>
      </c>
      <c r="FJ406" s="149">
        <f t="shared" si="1353"/>
        <v>280.31339843290027</v>
      </c>
      <c r="FK406" s="149">
        <f t="shared" si="1354"/>
        <v>286.77649093927897</v>
      </c>
      <c r="FL406" s="149">
        <f t="shared" si="1355"/>
        <v>293.30143996468746</v>
      </c>
      <c r="FM406" s="149">
        <f t="shared" si="1356"/>
        <v>299.87136423815986</v>
      </c>
      <c r="FN406" s="149">
        <f t="shared" si="1357"/>
        <v>306.47239063308734</v>
      </c>
      <c r="FO406" s="149">
        <f t="shared" si="1358"/>
        <v>313.09318061309307</v>
      </c>
      <c r="FP406" s="149">
        <f t="shared" si="1359"/>
        <v>319.72452103014626</v>
      </c>
      <c r="FQ406" s="149">
        <f t="shared" si="1360"/>
        <v>326.35897485036833</v>
      </c>
      <c r="FR406" s="149">
        <f t="shared" si="1361"/>
        <v>332.99058562993571</v>
      </c>
      <c r="FS406" s="149">
        <f t="shared" si="1362"/>
        <v>339.61462901360846</v>
      </c>
      <c r="FT406" s="149">
        <f t="shared" si="1363"/>
        <v>346.22740467193421</v>
      </c>
      <c r="FU406" s="149">
        <f t="shared" si="1364"/>
        <v>352.82606260099658</v>
      </c>
      <c r="FV406" s="149">
        <f t="shared" si="1365"/>
        <v>359.40845837676346</v>
      </c>
      <c r="FW406" s="149">
        <f t="shared" si="1366"/>
        <v>365.97303266430146</v>
      </c>
      <c r="FX406" s="149">
        <f t="shared" si="1367"/>
        <v>372.518710963525</v>
      </c>
      <c r="FY406" s="149">
        <f t="shared" si="1368"/>
        <v>379.04482019454622</v>
      </c>
      <c r="FZ406" s="149">
        <f t="shared" si="1369"/>
        <v>385.55101927362057</v>
      </c>
      <c r="GA406" s="149">
        <f t="shared" si="1370"/>
        <v>392.03724130338668</v>
      </c>
      <c r="GB406" s="149">
        <f t="shared" si="1371"/>
        <v>398.50364540275109</v>
      </c>
      <c r="GC406" s="149">
        <f t="shared" si="1372"/>
        <v>404.95057653946691</v>
      </c>
      <c r="GD406" s="149">
        <f t="shared" si="1373"/>
        <v>411.37853201037962</v>
      </c>
      <c r="GE406" s="149">
        <f t="shared" si="1374"/>
        <v>417.788133448363</v>
      </c>
      <c r="GF406" s="149">
        <f t="shared" si="1375"/>
        <v>424.18010342873549</v>
      </c>
      <c r="GG406" s="149">
        <f t="shared" si="1376"/>
        <v>430.55524590788224</v>
      </c>
      <c r="GH406" s="149">
        <f t="shared" si="1377"/>
        <v>436.91442985875591</v>
      </c>
      <c r="GI406" s="149">
        <f t="shared" si="1378"/>
        <v>443.25857557666001</v>
      </c>
      <c r="GJ406" s="317">
        <f t="shared" si="1379"/>
        <v>449.58864321832675</v>
      </c>
      <c r="GK406" s="149">
        <f t="shared" si="1380"/>
        <v>455.90562321121649</v>
      </c>
      <c r="GL406" s="149">
        <f t="shared" si="1381"/>
        <v>462.21052823093243</v>
      </c>
      <c r="GM406" s="149">
        <f t="shared" si="1382"/>
        <v>468.50438649500239</v>
      </c>
      <c r="GN406" s="149">
        <f t="shared" si="1383"/>
        <v>474.78823616295017</v>
      </c>
      <c r="GO406" s="149">
        <f t="shared" si="1384"/>
        <v>481.06312066705192</v>
      </c>
      <c r="GP406" s="149">
        <f t="shared" si="1385"/>
        <v>487.33008482678571</v>
      </c>
      <c r="GQ406" s="149">
        <f t="shared" si="1386"/>
        <v>493.59017162373652</v>
      </c>
      <c r="GR406" s="149">
        <f t="shared" si="1387"/>
        <v>499.84441953348357</v>
      </c>
      <c r="GS406" s="149">
        <f t="shared" si="1388"/>
        <v>506.09386032746244</v>
      </c>
      <c r="GT406" s="149">
        <f t="shared" si="1389"/>
        <v>512.33951727154135</v>
      </c>
      <c r="GU406" s="149">
        <f t="shared" si="1390"/>
        <v>518.58240365954441</v>
      </c>
      <c r="GV406" s="149">
        <f t="shared" si="1391"/>
        <v>524.8235216295659</v>
      </c>
      <c r="GW406" s="149">
        <f t="shared" si="1392"/>
        <v>531.06386121900391</v>
      </c>
      <c r="GX406" s="149">
        <f t="shared" si="1393"/>
        <v>537.30439962101025</v>
      </c>
      <c r="GY406" s="149">
        <f t="shared" si="1394"/>
        <v>543.54610061076494</v>
      </c>
      <c r="GZ406" s="149">
        <f t="shared" si="1395"/>
        <v>549.78991411478785</v>
      </c>
      <c r="HA406" s="149">
        <f t="shared" si="1396"/>
        <v>556.03677590055531</v>
      </c>
      <c r="HB406" s="149">
        <f t="shared" si="1397"/>
        <v>562.28760736712434</v>
      </c>
      <c r="HC406" s="149">
        <f t="shared" si="1398"/>
        <v>568.5433154203613</v>
      </c>
      <c r="HF406" s="269">
        <v>487.36612934250911</v>
      </c>
      <c r="HG406" s="274">
        <v>49000</v>
      </c>
      <c r="HH406" s="149">
        <f t="shared" si="1400"/>
        <v>50.726937410487103</v>
      </c>
      <c r="HI406" s="149">
        <f t="shared" si="1401"/>
        <v>101.16791384089109</v>
      </c>
      <c r="HJ406" s="149">
        <f t="shared" si="1402"/>
        <v>151.05154538824203</v>
      </c>
      <c r="HK406" s="149">
        <f t="shared" si="1403"/>
        <v>200.13365201556047</v>
      </c>
      <c r="HL406" s="149">
        <f t="shared" si="1404"/>
        <v>248.20646926669451</v>
      </c>
      <c r="HM406" s="149">
        <f t="shared" si="1405"/>
        <v>295.10376207698948</v>
      </c>
      <c r="HN406" s="149">
        <f t="shared" si="1406"/>
        <v>340.7019617623028</v>
      </c>
      <c r="HO406" s="149">
        <f t="shared" si="1407"/>
        <v>384.9180460180126</v>
      </c>
      <c r="HP406" s="149">
        <f t="shared" si="1408"/>
        <v>427.70517526849835</v>
      </c>
      <c r="HQ406" s="149">
        <f t="shared" si="1409"/>
        <v>469.04711220757008</v>
      </c>
      <c r="HR406" s="149">
        <f t="shared" si="1410"/>
        <v>508.95228105250624</v>
      </c>
      <c r="HS406" s="149">
        <f t="shared" si="1411"/>
        <v>547.44807573150717</v>
      </c>
      <c r="HT406" s="149">
        <f t="shared" si="1412"/>
        <v>584.57578211620205</v>
      </c>
      <c r="HU406" s="149">
        <f t="shared" si="1413"/>
        <v>620.38628175808708</v>
      </c>
      <c r="HV406" s="149">
        <f t="shared" si="1414"/>
        <v>654.9365664037233</v>
      </c>
      <c r="HW406" s="149">
        <f t="shared" si="1415"/>
        <v>688.2870087376532</v>
      </c>
      <c r="HX406" s="149">
        <f t="shared" si="1416"/>
        <v>720.4992926589066</v>
      </c>
      <c r="HY406" s="149">
        <f t="shared" si="1417"/>
        <v>751.63489237137787</v>
      </c>
      <c r="HZ406" s="149">
        <f t="shared" si="1418"/>
        <v>781.75399236280646</v>
      </c>
      <c r="IA406" s="149">
        <f t="shared" si="1419"/>
        <v>810.91475180741429</v>
      </c>
      <c r="IB406" s="149">
        <f t="shared" si="1420"/>
        <v>839.17283176703017</v>
      </c>
      <c r="IC406" s="149">
        <f t="shared" si="1421"/>
        <v>866.58111869108006</v>
      </c>
      <c r="ID406" s="149">
        <f t="shared" si="1422"/>
        <v>893.1895915279664</v>
      </c>
      <c r="IE406" s="149">
        <f t="shared" si="1423"/>
        <v>919.04529159598007</v>
      </c>
      <c r="IF406" s="149">
        <f t="shared" si="1424"/>
        <v>944.19236409170117</v>
      </c>
      <c r="IG406" s="149">
        <f t="shared" si="1425"/>
        <v>968.67214788437468</v>
      </c>
      <c r="IH406" s="149">
        <f t="shared" si="1426"/>
        <v>992.52329631958071</v>
      </c>
      <c r="II406" s="149">
        <f t="shared" si="1427"/>
        <v>1015.7819164277527</v>
      </c>
      <c r="IJ406" s="149">
        <f t="shared" si="1428"/>
        <v>1038.4817174794243</v>
      </c>
      <c r="IK406" s="149">
        <f t="shared" si="1429"/>
        <v>1060.6541624915717</v>
      </c>
      <c r="IL406" s="149">
        <f t="shared" si="1430"/>
        <v>1082.3286182682712</v>
      </c>
      <c r="IM406" s="149">
        <f t="shared" si="1431"/>
        <v>1103.532501016188</v>
      </c>
      <c r="IN406" s="149">
        <f t="shared" si="1432"/>
        <v>1124.2914156380771</v>
      </c>
      <c r="IO406" s="149">
        <f t="shared" si="1433"/>
        <v>1144.6292875741685</v>
      </c>
      <c r="IP406" s="149">
        <f t="shared" si="1434"/>
        <v>1164.5684866077715</v>
      </c>
      <c r="IQ406" s="149">
        <f t="shared" si="1435"/>
        <v>1184.1299424345621</v>
      </c>
      <c r="IR406" s="149">
        <f t="shared" si="1436"/>
        <v>1203.3332520585063</v>
      </c>
      <c r="IS406" s="149">
        <f t="shared" si="1437"/>
        <v>1222.1967792530907</v>
      </c>
      <c r="IT406" s="149">
        <f t="shared" si="1438"/>
        <v>1240.7377464389835</v>
      </c>
      <c r="IU406" s="149">
        <f t="shared" si="1439"/>
        <v>1258.9723193961017</v>
      </c>
      <c r="IV406" s="317">
        <f t="shared" si="1440"/>
        <v>1276.9156852625702</v>
      </c>
      <c r="IW406" s="149">
        <f t="shared" si="1441"/>
        <v>1294.5821242850682</v>
      </c>
      <c r="IX406" s="149">
        <f t="shared" si="1442"/>
        <v>1311.9850757815032</v>
      </c>
      <c r="IY406" s="149">
        <f t="shared" si="1443"/>
        <v>1329.1371987631237</v>
      </c>
      <c r="IZ406" s="149">
        <f t="shared" si="1444"/>
        <v>1346.0504276428335</v>
      </c>
      <c r="JA406" s="149">
        <f t="shared" si="1445"/>
        <v>1362.7360234321704</v>
      </c>
      <c r="JB406" s="149">
        <f t="shared" si="1446"/>
        <v>1379.2046208031791</v>
      </c>
      <c r="JC406" s="149">
        <f t="shared" si="1447"/>
        <v>1395.4662713644823</v>
      </c>
      <c r="JD406" s="149">
        <f t="shared" si="1448"/>
        <v>1411.5304834741969</v>
      </c>
      <c r="JE406" s="149">
        <f t="shared" si="1449"/>
        <v>1427.4062588864936</v>
      </c>
      <c r="JF406" s="149">
        <f t="shared" si="1450"/>
        <v>1443.1021265040015</v>
      </c>
      <c r="JG406" s="149">
        <f t="shared" si="1451"/>
        <v>1458.6261734851148</v>
      </c>
      <c r="JH406" s="149">
        <f t="shared" si="1452"/>
        <v>1473.986073933617</v>
      </c>
      <c r="JI406" s="149">
        <f t="shared" si="1453"/>
        <v>1489.1891153780705</v>
      </c>
      <c r="JJ406" s="149">
        <f t="shared" si="1454"/>
        <v>1504.2422232299612</v>
      </c>
      <c r="JK406" s="149">
        <f t="shared" si="1455"/>
        <v>1519.1519833926734</v>
      </c>
      <c r="JL406" s="149">
        <f t="shared" si="1456"/>
        <v>1533.9246631779229</v>
      </c>
      <c r="JM406" s="149">
        <f t="shared" si="1457"/>
        <v>1548.5662306721383</v>
      </c>
      <c r="JN406" s="149">
        <f t="shared" si="1458"/>
        <v>1563.0823726824688</v>
      </c>
      <c r="JO406" s="149">
        <f t="shared" si="1459"/>
        <v>1577.4785113803823</v>
      </c>
      <c r="JQ406" s="269">
        <v>497.1727774334164</v>
      </c>
      <c r="JR406" s="274">
        <v>50000</v>
      </c>
      <c r="JS406" s="115">
        <f t="shared" si="1277"/>
        <v>252.20033721292216</v>
      </c>
      <c r="JT406" s="115">
        <f t="shared" si="1278"/>
        <v>263.37987704797047</v>
      </c>
      <c r="JU406" s="115">
        <f t="shared" si="1279"/>
        <v>275.31194602844232</v>
      </c>
      <c r="JV406" s="115">
        <f t="shared" si="1280"/>
        <v>287.94940246289718</v>
      </c>
      <c r="JW406" s="115">
        <f t="shared" si="1281"/>
        <v>301.23266264383642</v>
      </c>
      <c r="JX406" s="115">
        <f t="shared" si="1282"/>
        <v>315.09455076598488</v>
      </c>
      <c r="JY406" s="115">
        <f t="shared" si="1283"/>
        <v>329.46488894557308</v>
      </c>
      <c r="JZ406" s="115">
        <f t="shared" si="1284"/>
        <v>344.27431440459793</v>
      </c>
      <c r="KA406" s="115">
        <f t="shared" si="1285"/>
        <v>359.45709031575734</v>
      </c>
      <c r="KB406" s="115">
        <f t="shared" si="1286"/>
        <v>374.95290906490038</v>
      </c>
      <c r="KC406" s="115">
        <f t="shared" si="1287"/>
        <v>390.70783172835331</v>
      </c>
      <c r="KD406" s="115">
        <f t="shared" si="1288"/>
        <v>406.67456848662817</v>
      </c>
      <c r="KE406" s="115">
        <f t="shared" si="1289"/>
        <v>422.81230600113025</v>
      </c>
      <c r="KF406" s="115">
        <f t="shared" si="1290"/>
        <v>439.08625694013904</v>
      </c>
      <c r="KG406" s="115">
        <f t="shared" si="1291"/>
        <v>455.46706489295013</v>
      </c>
      <c r="KH406" s="115">
        <f t="shared" si="1292"/>
        <v>471.93015739932883</v>
      </c>
      <c r="KI406" s="115">
        <f t="shared" si="1293"/>
        <v>488.45510642473732</v>
      </c>
      <c r="KJ406" s="115">
        <f t="shared" si="1294"/>
        <v>505.02503069820972</v>
      </c>
      <c r="KK406" s="115">
        <f t="shared" si="1295"/>
        <v>521.62605709313721</v>
      </c>
      <c r="KL406" s="115">
        <f t="shared" si="1296"/>
        <v>538.24684707314293</v>
      </c>
      <c r="KM406" s="115">
        <f t="shared" si="1297"/>
        <v>554.87818749019607</v>
      </c>
      <c r="KN406" s="115">
        <f t="shared" si="1298"/>
        <v>571.51264131041819</v>
      </c>
      <c r="KO406" s="115">
        <f t="shared" si="1299"/>
        <v>588.14425208998557</v>
      </c>
      <c r="KP406" s="115">
        <f t="shared" si="1300"/>
        <v>604.76829547365833</v>
      </c>
      <c r="KQ406" s="115">
        <f t="shared" si="1301"/>
        <v>621.38107113198407</v>
      </c>
      <c r="KR406" s="115">
        <f t="shared" si="1302"/>
        <v>637.97972906104644</v>
      </c>
      <c r="KS406" s="115">
        <f t="shared" si="1303"/>
        <v>654.56212483681338</v>
      </c>
      <c r="KT406" s="115">
        <f t="shared" si="1304"/>
        <v>671.12669912435126</v>
      </c>
      <c r="KU406" s="115">
        <f t="shared" si="1305"/>
        <v>687.67237742357486</v>
      </c>
      <c r="KV406" s="115">
        <f t="shared" si="1306"/>
        <v>704.19848665459608</v>
      </c>
      <c r="KW406" s="115">
        <f t="shared" si="1307"/>
        <v>720.70468573367043</v>
      </c>
      <c r="KX406" s="115">
        <f t="shared" si="1308"/>
        <v>737.1909077634366</v>
      </c>
      <c r="KY406" s="115">
        <f t="shared" si="1309"/>
        <v>753.65731186280095</v>
      </c>
      <c r="KZ406" s="115">
        <f t="shared" si="1310"/>
        <v>770.10424299951683</v>
      </c>
      <c r="LA406" s="115">
        <f t="shared" si="1311"/>
        <v>786.53219847042942</v>
      </c>
      <c r="LB406" s="115">
        <f t="shared" si="1312"/>
        <v>802.9417999084128</v>
      </c>
      <c r="LC406" s="115">
        <f t="shared" si="1313"/>
        <v>819.33376988878535</v>
      </c>
      <c r="LD406" s="115">
        <f t="shared" si="1314"/>
        <v>835.70891236793204</v>
      </c>
      <c r="LE406" s="115">
        <f t="shared" si="1315"/>
        <v>852.06809631880583</v>
      </c>
      <c r="LF406" s="115">
        <f t="shared" si="1316"/>
        <v>868.41224203670981</v>
      </c>
      <c r="LG406" s="360">
        <f t="shared" si="1317"/>
        <v>884.74230967837661</v>
      </c>
      <c r="LH406" s="115">
        <f t="shared" si="1318"/>
        <v>901.05928967126636</v>
      </c>
      <c r="LI406" s="115">
        <f t="shared" si="1319"/>
        <v>917.36419469098223</v>
      </c>
      <c r="LJ406" s="115">
        <f t="shared" si="1320"/>
        <v>933.6580529550522</v>
      </c>
      <c r="LK406" s="115">
        <f t="shared" si="1321"/>
        <v>949.94190262300003</v>
      </c>
      <c r="LL406" s="115">
        <f t="shared" si="1322"/>
        <v>966.21678712710172</v>
      </c>
      <c r="LM406" s="115">
        <f t="shared" si="1323"/>
        <v>982.48375128683551</v>
      </c>
      <c r="LN406" s="115">
        <f t="shared" si="1324"/>
        <v>998.74383808378639</v>
      </c>
      <c r="LO406" s="115">
        <f t="shared" si="1325"/>
        <v>1014.9980859935334</v>
      </c>
      <c r="LP406" s="115">
        <f t="shared" si="1326"/>
        <v>1031.2475267875122</v>
      </c>
      <c r="LQ406" s="115">
        <f t="shared" si="1327"/>
        <v>1047.4931837315912</v>
      </c>
      <c r="LR406" s="115">
        <f t="shared" si="1328"/>
        <v>1063.7360701195944</v>
      </c>
      <c r="LS406" s="115">
        <f t="shared" si="1329"/>
        <v>1079.9771880896158</v>
      </c>
      <c r="LT406" s="115">
        <f t="shared" si="1330"/>
        <v>1096.2175276790538</v>
      </c>
      <c r="LU406" s="115">
        <f t="shared" si="1331"/>
        <v>1112.4580660810602</v>
      </c>
      <c r="LV406" s="115">
        <f t="shared" si="1332"/>
        <v>1128.6997670708147</v>
      </c>
      <c r="LW406" s="115">
        <f t="shared" si="1333"/>
        <v>1144.9435805748376</v>
      </c>
      <c r="LX406" s="115">
        <f t="shared" si="1334"/>
        <v>1161.1904423606052</v>
      </c>
      <c r="LY406" s="115">
        <f t="shared" si="1335"/>
        <v>1177.4412738271742</v>
      </c>
      <c r="LZ406" s="115">
        <f t="shared" si="1336"/>
        <v>1193.6969818804112</v>
      </c>
      <c r="MC406" s="269">
        <v>490</v>
      </c>
      <c r="MD406" s="352">
        <v>49000</v>
      </c>
      <c r="ME406" s="351">
        <f t="shared" si="1470"/>
        <v>8.8440811113631043E-2</v>
      </c>
      <c r="MF406" s="351">
        <f t="shared" si="1470"/>
        <v>0.17638305830212808</v>
      </c>
      <c r="MG406" s="351">
        <f t="shared" si="1470"/>
        <v>0.26335359231329752</v>
      </c>
      <c r="MH406" s="351">
        <f t="shared" si="1470"/>
        <v>0.34892669297496598</v>
      </c>
      <c r="MI406" s="351">
        <f t="shared" si="1470"/>
        <v>0.43274012952847429</v>
      </c>
      <c r="MJ406" s="351">
        <f t="shared" si="1470"/>
        <v>0.5145040763958536</v>
      </c>
      <c r="MK406" s="351">
        <f t="shared" si="1470"/>
        <v>0.59400309548421504</v>
      </c>
      <c r="ML406" s="351">
        <f t="shared" si="1470"/>
        <v>0.67109244003106683</v>
      </c>
      <c r="MM406" s="351">
        <f t="shared" si="1470"/>
        <v>0.74569044671763662</v>
      </c>
      <c r="MN406" s="351">
        <f t="shared" si="1470"/>
        <v>0.81776880631409432</v>
      </c>
      <c r="MO406" s="351">
        <f t="shared" si="1471"/>
        <v>0.88734220617684512</v>
      </c>
      <c r="MP406" s="351">
        <f t="shared" si="1471"/>
        <v>0.95445840675336147</v>
      </c>
      <c r="MQ406" s="351">
        <f t="shared" si="1471"/>
        <v>1.0191893886551451</v>
      </c>
      <c r="MR406" s="351">
        <f t="shared" si="1471"/>
        <v>1.0816238622580785</v>
      </c>
      <c r="MS406" s="351">
        <f t="shared" si="1471"/>
        <v>1.1418611908699017</v>
      </c>
      <c r="MT406" s="351">
        <f t="shared" si="1471"/>
        <v>1.2000066323568022</v>
      </c>
      <c r="MU406" s="351">
        <f t="shared" si="1471"/>
        <v>1.256167730645958</v>
      </c>
      <c r="MV406" s="351">
        <f t="shared" si="1471"/>
        <v>1.3104516640677106</v>
      </c>
      <c r="MW406" s="351">
        <f t="shared" si="1471"/>
        <v>1.362963362373073</v>
      </c>
      <c r="MX406" s="351">
        <f t="shared" si="1471"/>
        <v>1.413804224242992</v>
      </c>
      <c r="MY406" s="351">
        <f t="shared" si="1472"/>
        <v>1.4630712929784604</v>
      </c>
      <c r="MZ406" s="351">
        <f t="shared" si="1472"/>
        <v>1.5108567744314954</v>
      </c>
      <c r="NA406" s="351">
        <f t="shared" si="1472"/>
        <v>1.5572478053180305</v>
      </c>
      <c r="NB406" s="351">
        <f t="shared" si="1472"/>
        <v>1.6023264006888041</v>
      </c>
      <c r="NC406" s="351">
        <f t="shared" si="1472"/>
        <v>1.6461695262979417</v>
      </c>
      <c r="ND406" s="351">
        <f t="shared" si="1472"/>
        <v>1.6888492551566128</v>
      </c>
      <c r="NE406" s="351">
        <f t="shared" si="1472"/>
        <v>1.7304329781504071</v>
      </c>
      <c r="NF406" s="351">
        <f t="shared" si="1472"/>
        <v>1.7709836467449844</v>
      </c>
      <c r="NG406" s="351">
        <f t="shared" si="1472"/>
        <v>1.8105600319874506</v>
      </c>
      <c r="NH406" s="351">
        <f t="shared" si="1472"/>
        <v>1.8492169886528709</v>
      </c>
      <c r="NI406" s="351">
        <f t="shared" si="1473"/>
        <v>1.8870057168354148</v>
      </c>
      <c r="NJ406" s="351">
        <f t="shared" si="1473"/>
        <v>1.9239740158243543</v>
      </c>
      <c r="NK406" s="351">
        <f t="shared" si="1473"/>
        <v>1.9601665269578754</v>
      </c>
      <c r="NL406" s="351">
        <f t="shared" si="1473"/>
        <v>1.9956249634843672</v>
      </c>
      <c r="NM406" s="351">
        <f t="shared" si="1473"/>
        <v>2.0303883264135751</v>
      </c>
      <c r="NN406" s="351">
        <f t="shared" si="1473"/>
        <v>2.0644931060079994</v>
      </c>
      <c r="NO406" s="351">
        <f t="shared" si="1473"/>
        <v>2.0979734690242915</v>
      </c>
      <c r="NP406" s="351">
        <f t="shared" si="1473"/>
        <v>2.1308614321207622</v>
      </c>
      <c r="NQ406" s="351">
        <f t="shared" si="1473"/>
        <v>2.1631870220431804</v>
      </c>
      <c r="NR406" s="351">
        <f t="shared" si="1473"/>
        <v>2.1949784233175813</v>
      </c>
      <c r="NS406" s="351">
        <f t="shared" si="1474"/>
        <v>2.2262621142389856</v>
      </c>
      <c r="NT406" s="351">
        <f t="shared" si="1474"/>
        <v>2.25706299196586</v>
      </c>
      <c r="NU406" s="351">
        <f t="shared" si="1474"/>
        <v>2.2874044875239519</v>
      </c>
      <c r="NV406" s="351">
        <f t="shared" si="1474"/>
        <v>2.3173086714990259</v>
      </c>
      <c r="NW406" s="351">
        <f t="shared" si="1474"/>
        <v>2.3467963511625487</v>
      </c>
      <c r="NX406" s="351">
        <f t="shared" si="1474"/>
        <v>2.3758871597320028</v>
      </c>
      <c r="NY406" s="351">
        <f t="shared" si="1474"/>
        <v>2.4045996384217707</v>
      </c>
      <c r="NZ406" s="351">
        <f t="shared" si="1474"/>
        <v>2.4329513118936008</v>
      </c>
      <c r="OA406" s="351">
        <f t="shared" si="1474"/>
        <v>2.4609587576691636</v>
      </c>
      <c r="OB406" s="351">
        <f t="shared" si="1474"/>
        <v>2.4886376700221708</v>
      </c>
      <c r="OC406" s="351">
        <f t="shared" si="1475"/>
        <v>2.5160029188246265</v>
      </c>
      <c r="OD406" s="351">
        <f t="shared" si="1475"/>
        <v>2.543068603781431</v>
      </c>
      <c r="OE406" s="351">
        <f t="shared" si="1475"/>
        <v>2.5698481044498336</v>
      </c>
      <c r="OF406" s="351">
        <f t="shared" si="1475"/>
        <v>2.5963541264054117</v>
      </c>
      <c r="OG406" s="351">
        <f t="shared" si="1475"/>
        <v>2.6225987438840721</v>
      </c>
      <c r="OH406" s="351">
        <f t="shared" si="1475"/>
        <v>2.6485934392000829</v>
      </c>
      <c r="OI406" s="351">
        <f t="shared" si="1475"/>
        <v>2.6743491392132146</v>
      </c>
      <c r="OJ406" s="351">
        <f t="shared" si="1475"/>
        <v>2.6998762490934118</v>
      </c>
      <c r="OK406" s="351">
        <f t="shared" si="1475"/>
        <v>2.7251846836090912</v>
      </c>
      <c r="OL406" s="351">
        <f t="shared" si="1475"/>
        <v>2.7502838961447287</v>
      </c>
    </row>
    <row r="407" spans="50:406">
      <c r="BC407"/>
      <c r="BD407"/>
      <c r="BH407" s="173"/>
      <c r="BI407" s="182">
        <f t="shared" si="1468"/>
        <v>0.22336100866053796</v>
      </c>
      <c r="BJ407" s="91">
        <f t="shared" si="1468"/>
        <v>0</v>
      </c>
      <c r="BK407" s="170">
        <f t="shared" si="1468"/>
        <v>0</v>
      </c>
      <c r="BL407" s="170">
        <f t="shared" si="1468"/>
        <v>216.64999771199948</v>
      </c>
      <c r="BM407" s="116">
        <f t="shared" si="1468"/>
        <v>0</v>
      </c>
      <c r="BN407" s="116"/>
      <c r="BO407" s="109" t="s">
        <v>60</v>
      </c>
      <c r="BP407" s="210">
        <v>50000</v>
      </c>
      <c r="BQ407" s="211">
        <v>15.239999999999998</v>
      </c>
      <c r="BR407" s="285">
        <v>500</v>
      </c>
      <c r="BS407" s="115"/>
      <c r="BT407" s="105"/>
      <c r="BU407" s="201"/>
      <c r="BV407" s="205">
        <f t="shared" si="1469"/>
        <v>-56.500002288000502</v>
      </c>
      <c r="BW407" s="208">
        <f t="shared" si="1466"/>
        <v>216.64999771199948</v>
      </c>
      <c r="BX407" s="94"/>
      <c r="BY407" s="196">
        <f t="shared" si="1338"/>
        <v>573.56933718429855</v>
      </c>
      <c r="BZ407" s="128"/>
      <c r="CA407" s="228">
        <f t="shared" si="1399"/>
        <v>2.4908848201867159E-2</v>
      </c>
      <c r="CB407" s="165">
        <f t="shared" si="1196"/>
        <v>3.3129400808530385E-2</v>
      </c>
      <c r="CC407" s="200">
        <f t="shared" si="1467"/>
        <v>0.75186533996876448</v>
      </c>
      <c r="CD407" s="279"/>
      <c r="CH407" s="269">
        <v>506.97105635267394</v>
      </c>
      <c r="CI407" s="274">
        <v>51000</v>
      </c>
      <c r="CJ407" s="72">
        <f t="shared" si="1217"/>
        <v>0.10350921080704426</v>
      </c>
      <c r="CK407" s="72">
        <f t="shared" si="1218"/>
        <v>0.20621564662155553</v>
      </c>
      <c r="CL407" s="72">
        <f t="shared" si="1219"/>
        <v>0.30737198863680865</v>
      </c>
      <c r="CM407" s="72">
        <f t="shared" si="1220"/>
        <v>0.40633186898158696</v>
      </c>
      <c r="CN407" s="72">
        <f t="shared" si="1221"/>
        <v>0.50257872836051098</v>
      </c>
      <c r="CO407" s="72">
        <f t="shared" si="1222"/>
        <v>0.5957362623258704</v>
      </c>
      <c r="CP407" s="72">
        <f t="shared" si="1223"/>
        <v>0.68556303465062884</v>
      </c>
      <c r="CQ407" s="72">
        <f t="shared" si="1224"/>
        <v>0.77193626607862742</v>
      </c>
      <c r="CR407" s="72">
        <f t="shared" si="1225"/>
        <v>0.85483017416197271</v>
      </c>
      <c r="CS407" s="72">
        <f t="shared" si="1226"/>
        <v>0.93429323494532557</v>
      </c>
      <c r="CT407" s="72">
        <f t="shared" si="1227"/>
        <v>1.0104272228674549</v>
      </c>
      <c r="CU407" s="72">
        <f t="shared" si="1228"/>
        <v>1.083369476643377</v>
      </c>
      <c r="CV407" s="72">
        <f t="shared" si="1229"/>
        <v>1.1532788109354282</v>
      </c>
      <c r="CW407" s="72">
        <f t="shared" si="1230"/>
        <v>1.2203248752098474</v>
      </c>
      <c r="CX407" s="72">
        <f t="shared" si="1231"/>
        <v>1.2846804647896963</v>
      </c>
      <c r="CY407" s="72">
        <f t="shared" si="1232"/>
        <v>1.346516202213633</v>
      </c>
      <c r="CZ407" s="72">
        <f t="shared" si="1233"/>
        <v>1.4059970355534424</v>
      </c>
      <c r="DA407" s="72">
        <f t="shared" si="1234"/>
        <v>1.4632800802313177</v>
      </c>
      <c r="DB407" s="72">
        <f t="shared" si="1235"/>
        <v>1.5185134243833078</v>
      </c>
      <c r="DC407" s="72">
        <f t="shared" si="1236"/>
        <v>1.5718356057620626</v>
      </c>
      <c r="DD407" s="72">
        <f t="shared" si="1237"/>
        <v>1.6233755427156114</v>
      </c>
      <c r="DE407" s="72">
        <f t="shared" si="1238"/>
        <v>1.6732527612245962</v>
      </c>
      <c r="DF407" s="72">
        <f t="shared" si="1239"/>
        <v>1.7215778055337645</v>
      </c>
      <c r="DG407" s="72">
        <f t="shared" si="1240"/>
        <v>1.7684527538608483</v>
      </c>
      <c r="DH407" s="72">
        <f t="shared" si="1241"/>
        <v>1.8139717854432049</v>
      </c>
      <c r="DI407" s="72">
        <f t="shared" si="1242"/>
        <v>1.8582217629720119</v>
      </c>
      <c r="DJ407" s="72">
        <f t="shared" si="1243"/>
        <v>1.9012828070578764</v>
      </c>
      <c r="DK407" s="72">
        <f t="shared" si="1244"/>
        <v>1.9432288481722562</v>
      </c>
      <c r="DL407" s="72">
        <f t="shared" si="1245"/>
        <v>1.9841281475761816</v>
      </c>
      <c r="DM407" s="72">
        <f t="shared" si="1246"/>
        <v>2.02404378286798</v>
      </c>
      <c r="DN407" s="72">
        <f t="shared" si="1247"/>
        <v>2.0630340965268523</v>
      </c>
      <c r="DO407" s="72">
        <f t="shared" si="1248"/>
        <v>2.1011531076131411</v>
      </c>
      <c r="DP407" s="72">
        <f t="shared" si="1249"/>
        <v>2.1384508879034092</v>
      </c>
      <c r="DQ407" s="72">
        <f t="shared" si="1250"/>
        <v>2.1749739043985485</v>
      </c>
      <c r="DR407" s="72">
        <f t="shared" si="1251"/>
        <v>2.2107653304938171</v>
      </c>
      <c r="DS407" s="72">
        <f t="shared" si="1252"/>
        <v>2.2458653282438665</v>
      </c>
      <c r="DT407" s="72">
        <f t="shared" si="1253"/>
        <v>2.2803113041660352</v>
      </c>
      <c r="DU407" s="72">
        <f t="shared" si="1254"/>
        <v>2.3141381409506119</v>
      </c>
      <c r="DV407" s="72">
        <f t="shared" si="1255"/>
        <v>2.3473784073219393</v>
      </c>
      <c r="DW407" s="72">
        <f t="shared" si="1256"/>
        <v>2.3800625481419808</v>
      </c>
      <c r="DX407" s="72">
        <f t="shared" si="1257"/>
        <v>2.412219056683663</v>
      </c>
      <c r="DY407" s="72">
        <f t="shared" si="1258"/>
        <v>2.4438746308352446</v>
      </c>
      <c r="DZ407" s="72">
        <f t="shared" si="1259"/>
        <v>2.4750543148351478</v>
      </c>
      <c r="EA407" s="72">
        <f t="shared" si="1260"/>
        <v>2.505781627983219</v>
      </c>
      <c r="EB407" s="72">
        <f t="shared" si="1261"/>
        <v>2.5360786816312881</v>
      </c>
      <c r="EC407" s="72">
        <f t="shared" si="1262"/>
        <v>2.5659662856240377</v>
      </c>
      <c r="ED407" s="72">
        <f t="shared" si="1263"/>
        <v>2.5954640452409463</v>
      </c>
      <c r="EE407" s="72">
        <f t="shared" si="1264"/>
        <v>2.6245904495810275</v>
      </c>
      <c r="EF407" s="72">
        <f t="shared" si="1265"/>
        <v>2.6533629522337852</v>
      </c>
      <c r="EG407" s="72">
        <f t="shared" si="1266"/>
        <v>2.6817980449914578</v>
      </c>
      <c r="EH407" s="72">
        <f t="shared" si="1267"/>
        <v>2.7099113252784992</v>
      </c>
      <c r="EI407" s="72">
        <f t="shared" si="1268"/>
        <v>2.7377175579035171</v>
      </c>
      <c r="EJ407" s="72">
        <f t="shared" si="1269"/>
        <v>2.7652307316756568</v>
      </c>
      <c r="EK407" s="72">
        <f t="shared" si="1270"/>
        <v>2.7924641113711406</v>
      </c>
      <c r="EL407" s="72">
        <f t="shared" si="1271"/>
        <v>2.8194302854854261</v>
      </c>
      <c r="EM407" s="72">
        <f t="shared" si="1272"/>
        <v>2.8461412101616661</v>
      </c>
      <c r="EN407" s="72">
        <f t="shared" si="1273"/>
        <v>2.8726082496463237</v>
      </c>
      <c r="EO407" s="72">
        <f t="shared" si="1274"/>
        <v>2.8988422135871899</v>
      </c>
      <c r="EP407" s="72">
        <f t="shared" si="1275"/>
        <v>2.9248533914574253</v>
      </c>
      <c r="EQ407" s="72">
        <f t="shared" si="1276"/>
        <v>2.95065158436091</v>
      </c>
      <c r="ET407" s="269">
        <v>506.97105635267394</v>
      </c>
      <c r="EU407" s="274">
        <v>51000</v>
      </c>
      <c r="EV407" s="149">
        <f t="shared" si="1339"/>
        <v>217.11424211785649</v>
      </c>
      <c r="EW407" s="149">
        <f t="shared" si="1340"/>
        <v>218.49260130239739</v>
      </c>
      <c r="EX407" s="149">
        <f t="shared" si="1341"/>
        <v>220.74370945090556</v>
      </c>
      <c r="EY407" s="149">
        <f t="shared" si="1342"/>
        <v>223.80402275365765</v>
      </c>
      <c r="EZ407" s="149">
        <f t="shared" si="1343"/>
        <v>227.59452203384268</v>
      </c>
      <c r="FA407" s="149">
        <f t="shared" si="1344"/>
        <v>232.02788796144884</v>
      </c>
      <c r="FB407" s="149">
        <f t="shared" si="1345"/>
        <v>237.01495340212045</v>
      </c>
      <c r="FC407" s="149">
        <f t="shared" si="1346"/>
        <v>242.46972043911379</v>
      </c>
      <c r="FD407" s="149">
        <f t="shared" si="1347"/>
        <v>248.3127287506972</v>
      </c>
      <c r="FE407" s="149">
        <f t="shared" si="1348"/>
        <v>254.47292108386176</v>
      </c>
      <c r="FF407" s="149">
        <f t="shared" si="1349"/>
        <v>260.88833151840186</v>
      </c>
      <c r="FG407" s="149">
        <f t="shared" si="1350"/>
        <v>267.50595987015294</v>
      </c>
      <c r="FH407" s="149">
        <f t="shared" si="1351"/>
        <v>274.2811509459292</v>
      </c>
      <c r="FI407" s="149">
        <f t="shared" si="1352"/>
        <v>281.17672110029815</v>
      </c>
      <c r="FJ407" s="149">
        <f t="shared" si="1353"/>
        <v>288.16199779698417</v>
      </c>
      <c r="FK407" s="149">
        <f t="shared" si="1354"/>
        <v>295.21187478507841</v>
      </c>
      <c r="FL407" s="149">
        <f t="shared" si="1355"/>
        <v>302.30593948787595</v>
      </c>
      <c r="FM407" s="149">
        <f t="shared" si="1356"/>
        <v>309.42769847562414</v>
      </c>
      <c r="FN407" s="149">
        <f t="shared" si="1357"/>
        <v>316.56390791482761</v>
      </c>
      <c r="FO407" s="149">
        <f t="shared" si="1358"/>
        <v>323.70400512431036</v>
      </c>
      <c r="FP407" s="149">
        <f t="shared" si="1359"/>
        <v>330.83963196200051</v>
      </c>
      <c r="FQ407" s="149">
        <f t="shared" si="1360"/>
        <v>337.96423864246094</v>
      </c>
      <c r="FR407" s="149">
        <f t="shared" si="1361"/>
        <v>345.07275634389509</v>
      </c>
      <c r="FS407" s="149">
        <f t="shared" si="1362"/>
        <v>352.16132771139473</v>
      </c>
      <c r="FT407" s="149">
        <f t="shared" si="1363"/>
        <v>359.22708555744833</v>
      </c>
      <c r="FU407" s="149">
        <f t="shared" si="1364"/>
        <v>366.267971388099</v>
      </c>
      <c r="FV407" s="149">
        <f t="shared" si="1365"/>
        <v>373.28258667472505</v>
      </c>
      <c r="FW407" s="149">
        <f t="shared" si="1366"/>
        <v>380.27007096550147</v>
      </c>
      <c r="FX407" s="149">
        <f t="shared" si="1367"/>
        <v>387.23000195569284</v>
      </c>
      <c r="FY407" s="149">
        <f t="shared" si="1368"/>
        <v>394.16231350842418</v>
      </c>
      <c r="FZ407" s="149">
        <f t="shared" si="1369"/>
        <v>401.06722834752765</v>
      </c>
      <c r="GA407" s="149">
        <f t="shared" si="1370"/>
        <v>407.94520274789636</v>
      </c>
      <c r="GB407" s="149">
        <f t="shared" si="1371"/>
        <v>414.79688104431847</v>
      </c>
      <c r="GC407" s="149">
        <f t="shared" si="1372"/>
        <v>421.62305818433646</v>
      </c>
      <c r="GD407" s="149">
        <f t="shared" si="1373"/>
        <v>428.42464887991383</v>
      </c>
      <c r="GE407" s="149">
        <f t="shared" si="1374"/>
        <v>435.20266218000694</v>
      </c>
      <c r="GF407" s="149">
        <f t="shared" si="1375"/>
        <v>441.9581805030694</v>
      </c>
      <c r="GG407" s="149">
        <f t="shared" si="1376"/>
        <v>448.69234234442729</v>
      </c>
      <c r="GH407" s="149">
        <f t="shared" si="1377"/>
        <v>455.40632801623661</v>
      </c>
      <c r="GI407" s="149">
        <f t="shared" si="1378"/>
        <v>462.1013478936739</v>
      </c>
      <c r="GJ407" s="317">
        <f t="shared" si="1379"/>
        <v>468.77863273526316</v>
      </c>
      <c r="GK407" s="149">
        <f t="shared" si="1380"/>
        <v>475.43942572200592</v>
      </c>
      <c r="GL407" s="149">
        <f t="shared" si="1381"/>
        <v>482.08497592256208</v>
      </c>
      <c r="GM407" s="149">
        <f t="shared" si="1382"/>
        <v>488.71653294285477</v>
      </c>
      <c r="GN407" s="149">
        <f t="shared" si="1383"/>
        <v>495.33534256032709</v>
      </c>
      <c r="GO407" s="149">
        <f t="shared" si="1384"/>
        <v>501.94264317737969</v>
      </c>
      <c r="GP407" s="149">
        <f t="shared" si="1385"/>
        <v>508.53966295670784</v>
      </c>
      <c r="GQ407" s="149">
        <f t="shared" si="1386"/>
        <v>515.12761752445658</v>
      </c>
      <c r="GR407" s="149">
        <f t="shared" si="1387"/>
        <v>521.70770814624802</v>
      </c>
      <c r="GS407" s="149">
        <f t="shared" si="1388"/>
        <v>528.28112029694068</v>
      </c>
      <c r="GT407" s="149">
        <f t="shared" si="1389"/>
        <v>534.8490225580714</v>
      </c>
      <c r="GU407" s="149">
        <f t="shared" si="1390"/>
        <v>541.4125657877911</v>
      </c>
      <c r="GV407" s="149">
        <f t="shared" si="1391"/>
        <v>547.97288251711302</v>
      </c>
      <c r="GW407" s="149">
        <f t="shared" si="1392"/>
        <v>554.53108653380741</v>
      </c>
      <c r="GX407" s="149">
        <f t="shared" si="1393"/>
        <v>561.08827262154023</v>
      </c>
      <c r="GY407" s="149">
        <f t="shared" si="1394"/>
        <v>567.64551642706238</v>
      </c>
      <c r="GZ407" s="149">
        <f t="shared" si="1395"/>
        <v>574.20387443265099</v>
      </c>
      <c r="HA407" s="149">
        <f t="shared" si="1396"/>
        <v>580.76438401464407</v>
      </c>
      <c r="HB407" s="149">
        <f t="shared" si="1397"/>
        <v>587.32806357199877</v>
      </c>
      <c r="HC407" s="149">
        <f t="shared" si="1398"/>
        <v>593.89591271136794</v>
      </c>
      <c r="HF407" s="269">
        <v>497.1727774334164</v>
      </c>
      <c r="HG407" s="274">
        <v>50000</v>
      </c>
      <c r="HH407" s="149">
        <f t="shared" si="1400"/>
        <v>54.879219553145802</v>
      </c>
      <c r="HI407" s="149">
        <f t="shared" si="1401"/>
        <v>109.3953895890108</v>
      </c>
      <c r="HJ407" s="149">
        <f t="shared" si="1402"/>
        <v>163.20701529537658</v>
      </c>
      <c r="HK407" s="149">
        <f t="shared" si="1403"/>
        <v>216.01236660701639</v>
      </c>
      <c r="HL407" s="149">
        <f t="shared" si="1404"/>
        <v>267.56195865955243</v>
      </c>
      <c r="HM407" s="149">
        <f t="shared" si="1405"/>
        <v>317.66440946618201</v>
      </c>
      <c r="HN407" s="149">
        <f t="shared" si="1406"/>
        <v>366.18621616240699</v>
      </c>
      <c r="HO407" s="149">
        <f t="shared" si="1407"/>
        <v>413.04693487231918</v>
      </c>
      <c r="HP407" s="149">
        <f t="shared" si="1408"/>
        <v>458.21157619277238</v>
      </c>
      <c r="HQ407" s="149">
        <f t="shared" si="1409"/>
        <v>501.68186684140829</v>
      </c>
      <c r="HR407" s="149">
        <f t="shared" si="1410"/>
        <v>543.48760938083728</v>
      </c>
      <c r="HS407" s="149">
        <f t="shared" si="1411"/>
        <v>583.67890149607615</v>
      </c>
      <c r="HT407" s="149">
        <f t="shared" si="1412"/>
        <v>622.3195777997247</v>
      </c>
      <c r="HU407" s="149">
        <f t="shared" si="1413"/>
        <v>659.48195601622763</v>
      </c>
      <c r="HV407" s="149">
        <f t="shared" si="1414"/>
        <v>695.24280113923805</v>
      </c>
      <c r="HW407" s="149">
        <f t="shared" si="1415"/>
        <v>729.68033952191274</v>
      </c>
      <c r="HX407" s="149">
        <f t="shared" si="1416"/>
        <v>762.87213023453137</v>
      </c>
      <c r="HY407" s="149">
        <f t="shared" si="1417"/>
        <v>794.89360896872188</v>
      </c>
      <c r="HZ407" s="149">
        <f t="shared" si="1418"/>
        <v>825.81714322198684</v>
      </c>
      <c r="IA407" s="149">
        <f t="shared" si="1419"/>
        <v>855.71146594797449</v>
      </c>
      <c r="IB407" s="149">
        <f t="shared" si="1420"/>
        <v>884.64138257399691</v>
      </c>
      <c r="IC407" s="149">
        <f t="shared" si="1421"/>
        <v>912.66767061987764</v>
      </c>
      <c r="ID407" s="149">
        <f t="shared" si="1422"/>
        <v>939.84711124841215</v>
      </c>
      <c r="IE407" s="149">
        <f t="shared" si="1423"/>
        <v>966.23260802560276</v>
      </c>
      <c r="IF407" s="149">
        <f t="shared" si="1424"/>
        <v>991.87336047446138</v>
      </c>
      <c r="IG407" s="149">
        <f t="shared" si="1425"/>
        <v>1016.8150693068225</v>
      </c>
      <c r="IH407" s="149">
        <f t="shared" si="1426"/>
        <v>1041.1001571344254</v>
      </c>
      <c r="II407" s="149">
        <f t="shared" si="1427"/>
        <v>1064.7679935368999</v>
      </c>
      <c r="IJ407" s="149">
        <f t="shared" si="1428"/>
        <v>1087.8551170463936</v>
      </c>
      <c r="IK407" s="149">
        <f t="shared" si="1429"/>
        <v>1110.3954492502996</v>
      </c>
      <c r="IL407" s="149">
        <f t="shared" si="1430"/>
        <v>1132.4204980868442</v>
      </c>
      <c r="IM407" s="149">
        <f t="shared" si="1431"/>
        <v>1153.9595487200418</v>
      </c>
      <c r="IN407" s="149">
        <f t="shared" si="1432"/>
        <v>1175.0398412846471</v>
      </c>
      <c r="IO407" s="149">
        <f t="shared" si="1433"/>
        <v>1195.6867354024344</v>
      </c>
      <c r="IP407" s="149">
        <f t="shared" si="1434"/>
        <v>1215.9238617724027</v>
      </c>
      <c r="IQ407" s="149">
        <f t="shared" si="1435"/>
        <v>1235.7732613900671</v>
      </c>
      <c r="IR407" s="149">
        <f t="shared" si="1436"/>
        <v>1255.255513099703</v>
      </c>
      <c r="IS407" s="149">
        <f t="shared" si="1437"/>
        <v>1274.3898502597553</v>
      </c>
      <c r="IT407" s="149">
        <f t="shared" si="1438"/>
        <v>1293.1942673290157</v>
      </c>
      <c r="IU407" s="149">
        <f t="shared" si="1439"/>
        <v>1311.6856171757249</v>
      </c>
      <c r="IV407" s="317">
        <f t="shared" si="1440"/>
        <v>1329.8796998852024</v>
      </c>
      <c r="IW407" s="149">
        <f t="shared" si="1441"/>
        <v>1347.7913438021976</v>
      </c>
      <c r="IX407" s="149">
        <f t="shared" si="1442"/>
        <v>1365.4344794974236</v>
      </c>
      <c r="IY407" s="149">
        <f t="shared" si="1443"/>
        <v>1382.8222072977358</v>
      </c>
      <c r="IZ407" s="149">
        <f t="shared" si="1444"/>
        <v>1399.9668589687501</v>
      </c>
      <c r="JA407" s="149">
        <f t="shared" si="1445"/>
        <v>1416.8800540890211</v>
      </c>
      <c r="JB407" s="149">
        <f t="shared" si="1446"/>
        <v>1433.5727516074239</v>
      </c>
      <c r="JC407" s="149">
        <f t="shared" si="1447"/>
        <v>1450.055297030653</v>
      </c>
      <c r="JD407" s="149">
        <f t="shared" si="1448"/>
        <v>1466.3374656461663</v>
      </c>
      <c r="JE407" s="149">
        <f t="shared" si="1449"/>
        <v>1482.4285021475237</v>
      </c>
      <c r="JF407" s="149">
        <f t="shared" si="1450"/>
        <v>1498.3371569939566</v>
      </c>
      <c r="JG407" s="149">
        <f t="shared" si="1451"/>
        <v>1514.071719803987</v>
      </c>
      <c r="JH407" s="149">
        <f t="shared" si="1452"/>
        <v>1529.640050053813</v>
      </c>
      <c r="JI407" s="149">
        <f t="shared" si="1453"/>
        <v>1545.049605324923</v>
      </c>
      <c r="JJ407" s="149">
        <f t="shared" si="1454"/>
        <v>1560.3074673215915</v>
      </c>
      <c r="JK407" s="149">
        <f t="shared" si="1455"/>
        <v>1575.4203658575154</v>
      </c>
      <c r="JL407" s="149">
        <f t="shared" si="1456"/>
        <v>1590.394700991553</v>
      </c>
      <c r="JM407" s="149">
        <f t="shared" si="1457"/>
        <v>1605.2365634751529</v>
      </c>
      <c r="JN407" s="149">
        <f t="shared" si="1458"/>
        <v>1619.951753658481</v>
      </c>
      <c r="JO407" s="149">
        <f t="shared" si="1459"/>
        <v>1634.5457989881832</v>
      </c>
      <c r="JQ407" s="269">
        <v>506.97105635267394</v>
      </c>
      <c r="JR407" s="274">
        <v>51000</v>
      </c>
      <c r="JS407" s="115">
        <f t="shared" si="1277"/>
        <v>258.14687592946086</v>
      </c>
      <c r="JT407" s="115">
        <f t="shared" si="1278"/>
        <v>269.52523511400182</v>
      </c>
      <c r="JU407" s="115">
        <f t="shared" si="1279"/>
        <v>281.77634326250995</v>
      </c>
      <c r="JV407" s="115">
        <f t="shared" si="1280"/>
        <v>294.83665656526205</v>
      </c>
      <c r="JW407" s="115">
        <f t="shared" si="1281"/>
        <v>308.62715584544708</v>
      </c>
      <c r="JX407" s="115">
        <f t="shared" si="1282"/>
        <v>323.06052177305321</v>
      </c>
      <c r="JY407" s="115">
        <f t="shared" si="1283"/>
        <v>338.04758721372485</v>
      </c>
      <c r="JZ407" s="115">
        <f t="shared" si="1284"/>
        <v>353.50235425071821</v>
      </c>
      <c r="KA407" s="115">
        <f t="shared" si="1285"/>
        <v>369.3453625623016</v>
      </c>
      <c r="KB407" s="115">
        <f t="shared" si="1286"/>
        <v>385.50555489546616</v>
      </c>
      <c r="KC407" s="115">
        <f t="shared" si="1287"/>
        <v>401.92096533000625</v>
      </c>
      <c r="KD407" s="115">
        <f t="shared" si="1288"/>
        <v>418.53859368175733</v>
      </c>
      <c r="KE407" s="115">
        <f t="shared" si="1289"/>
        <v>435.3137847575336</v>
      </c>
      <c r="KF407" s="115">
        <f t="shared" si="1290"/>
        <v>452.20935491190255</v>
      </c>
      <c r="KG407" s="115">
        <f t="shared" si="1291"/>
        <v>469.19463160858857</v>
      </c>
      <c r="KH407" s="115">
        <f t="shared" si="1292"/>
        <v>486.24450859668281</v>
      </c>
      <c r="KI407" s="115">
        <f t="shared" si="1293"/>
        <v>503.33857329948034</v>
      </c>
      <c r="KJ407" s="115">
        <f t="shared" si="1294"/>
        <v>520.46033228722854</v>
      </c>
      <c r="KK407" s="115">
        <f t="shared" si="1295"/>
        <v>537.59654172643195</v>
      </c>
      <c r="KL407" s="115">
        <f t="shared" si="1296"/>
        <v>554.7366389359147</v>
      </c>
      <c r="KM407" s="115">
        <f t="shared" si="1297"/>
        <v>571.87226577360479</v>
      </c>
      <c r="KN407" s="115">
        <f t="shared" si="1298"/>
        <v>588.99687245406528</v>
      </c>
      <c r="KO407" s="115">
        <f t="shared" si="1299"/>
        <v>606.10539015549944</v>
      </c>
      <c r="KP407" s="115">
        <f t="shared" si="1300"/>
        <v>623.19396152299907</v>
      </c>
      <c r="KQ407" s="115">
        <f t="shared" si="1301"/>
        <v>640.25971936905262</v>
      </c>
      <c r="KR407" s="115">
        <f t="shared" si="1302"/>
        <v>657.30060519970334</v>
      </c>
      <c r="KS407" s="115">
        <f t="shared" si="1303"/>
        <v>674.31522048632939</v>
      </c>
      <c r="KT407" s="115">
        <f t="shared" si="1304"/>
        <v>691.30270477710587</v>
      </c>
      <c r="KU407" s="115">
        <f t="shared" si="1305"/>
        <v>708.26263576729718</v>
      </c>
      <c r="KV407" s="115">
        <f t="shared" si="1306"/>
        <v>725.19494732002852</v>
      </c>
      <c r="KW407" s="115">
        <f t="shared" si="1307"/>
        <v>742.09986215913204</v>
      </c>
      <c r="KX407" s="115">
        <f t="shared" si="1308"/>
        <v>758.9778365595007</v>
      </c>
      <c r="KY407" s="115">
        <f t="shared" si="1309"/>
        <v>775.82951485592275</v>
      </c>
      <c r="KZ407" s="115">
        <f t="shared" si="1310"/>
        <v>792.65569199594074</v>
      </c>
      <c r="LA407" s="115">
        <f t="shared" si="1311"/>
        <v>809.45728269151823</v>
      </c>
      <c r="LB407" s="115">
        <f t="shared" si="1312"/>
        <v>826.23529599161134</v>
      </c>
      <c r="LC407" s="115">
        <f t="shared" si="1313"/>
        <v>842.9908143146738</v>
      </c>
      <c r="LD407" s="115">
        <f t="shared" si="1314"/>
        <v>859.72497615603163</v>
      </c>
      <c r="LE407" s="115">
        <f t="shared" si="1315"/>
        <v>876.43896182784101</v>
      </c>
      <c r="LF407" s="115">
        <f t="shared" si="1316"/>
        <v>893.1339817052783</v>
      </c>
      <c r="LG407" s="360">
        <f t="shared" si="1317"/>
        <v>909.8112665468675</v>
      </c>
      <c r="LH407" s="115">
        <f t="shared" si="1318"/>
        <v>926.47205953361026</v>
      </c>
      <c r="LI407" s="115">
        <f t="shared" si="1319"/>
        <v>943.11760973416642</v>
      </c>
      <c r="LJ407" s="115">
        <f t="shared" si="1320"/>
        <v>959.74916675445911</v>
      </c>
      <c r="LK407" s="115">
        <f t="shared" si="1321"/>
        <v>976.36797637193149</v>
      </c>
      <c r="LL407" s="115">
        <f t="shared" si="1322"/>
        <v>992.97527698898398</v>
      </c>
      <c r="LM407" s="115">
        <f t="shared" si="1323"/>
        <v>1009.5722967683122</v>
      </c>
      <c r="LN407" s="115">
        <f t="shared" si="1324"/>
        <v>1026.1602513360608</v>
      </c>
      <c r="LO407" s="115">
        <f t="shared" si="1325"/>
        <v>1042.7403419578523</v>
      </c>
      <c r="LP407" s="115">
        <f t="shared" si="1326"/>
        <v>1059.313754108545</v>
      </c>
      <c r="LQ407" s="115">
        <f t="shared" si="1327"/>
        <v>1075.8816563696757</v>
      </c>
      <c r="LR407" s="115">
        <f t="shared" si="1328"/>
        <v>1092.4451995993954</v>
      </c>
      <c r="LS407" s="115">
        <f t="shared" si="1329"/>
        <v>1109.0055163287175</v>
      </c>
      <c r="LT407" s="115">
        <f t="shared" si="1330"/>
        <v>1125.5637203454116</v>
      </c>
      <c r="LU407" s="115">
        <f t="shared" si="1331"/>
        <v>1142.1209064331447</v>
      </c>
      <c r="LV407" s="115">
        <f t="shared" si="1332"/>
        <v>1158.6781502386666</v>
      </c>
      <c r="LW407" s="115">
        <f t="shared" si="1333"/>
        <v>1175.2365082442552</v>
      </c>
      <c r="LX407" s="115">
        <f t="shared" si="1334"/>
        <v>1191.7970178262485</v>
      </c>
      <c r="LY407" s="115">
        <f t="shared" si="1335"/>
        <v>1208.3606973836031</v>
      </c>
      <c r="LZ407" s="115">
        <f t="shared" si="1336"/>
        <v>1224.9285465229723</v>
      </c>
      <c r="MC407" s="269">
        <v>500</v>
      </c>
      <c r="MD407" s="352">
        <v>50000</v>
      </c>
      <c r="ME407" s="351">
        <f t="shared" si="1470"/>
        <v>9.5680183711620001E-2</v>
      </c>
      <c r="MF407" s="351">
        <f t="shared" si="1470"/>
        <v>0.19072740207146049</v>
      </c>
      <c r="MG407" s="351">
        <f t="shared" si="1470"/>
        <v>0.28454626967434127</v>
      </c>
      <c r="MH407" s="351">
        <f t="shared" si="1470"/>
        <v>0.37661072969388454</v>
      </c>
      <c r="MI407" s="351">
        <f t="shared" si="1470"/>
        <v>0.46648581315911553</v>
      </c>
      <c r="MJ407" s="351">
        <f t="shared" si="1470"/>
        <v>0.55383785162858257</v>
      </c>
      <c r="MK407" s="351">
        <f t="shared" si="1470"/>
        <v>0.63843408708011973</v>
      </c>
      <c r="ML407" s="351">
        <f t="shared" si="1470"/>
        <v>0.72013426816015358</v>
      </c>
      <c r="MM407" s="351">
        <f t="shared" si="1470"/>
        <v>0.79887739195085394</v>
      </c>
      <c r="MN407" s="351">
        <f t="shared" si="1470"/>
        <v>0.87466646892982103</v>
      </c>
      <c r="MO407" s="351">
        <f t="shared" si="1471"/>
        <v>0.9475534589224468</v>
      </c>
      <c r="MP407" s="351">
        <f t="shared" si="1471"/>
        <v>1.017625705658197</v>
      </c>
      <c r="MQ407" s="351">
        <f t="shared" si="1471"/>
        <v>1.0849945027653418</v>
      </c>
      <c r="MR407" s="351">
        <f t="shared" si="1471"/>
        <v>1.149785933909371</v>
      </c>
      <c r="MS407" s="351">
        <f t="shared" si="1471"/>
        <v>1.2121338364289922</v>
      </c>
      <c r="MT407" s="351">
        <f t="shared" si="1471"/>
        <v>1.2721745954969919</v>
      </c>
      <c r="MU407" s="351">
        <f t="shared" si="1471"/>
        <v>1.3300434328995629</v>
      </c>
      <c r="MV407" s="351">
        <f t="shared" si="1471"/>
        <v>1.385871868379372</v>
      </c>
      <c r="MW407" s="351">
        <f t="shared" si="1471"/>
        <v>1.4397860723796614</v>
      </c>
      <c r="MX407" s="351">
        <f t="shared" si="1471"/>
        <v>1.4919058786314068</v>
      </c>
      <c r="MY407" s="351">
        <f t="shared" si="1472"/>
        <v>1.5423442733476269</v>
      </c>
      <c r="MZ407" s="351">
        <f t="shared" si="1472"/>
        <v>1.5912072202120184</v>
      </c>
      <c r="NA407" s="351">
        <f t="shared" si="1472"/>
        <v>1.6385937153861865</v>
      </c>
      <c r="NB407" s="351">
        <f t="shared" si="1472"/>
        <v>1.6845959945643576</v>
      </c>
      <c r="NC407" s="351">
        <f t="shared" si="1472"/>
        <v>1.7292998355589464</v>
      </c>
      <c r="ND407" s="351">
        <f t="shared" si="1472"/>
        <v>1.7727849161157316</v>
      </c>
      <c r="NE407" s="351">
        <f t="shared" si="1472"/>
        <v>1.8151251987166472</v>
      </c>
      <c r="NF407" s="351">
        <f t="shared" si="1472"/>
        <v>1.8563893229786967</v>
      </c>
      <c r="NG407" s="351">
        <f t="shared" si="1472"/>
        <v>1.8966409926771337</v>
      </c>
      <c r="NH407" s="351">
        <f t="shared" si="1472"/>
        <v>1.9359393490267922</v>
      </c>
      <c r="NI407" s="351">
        <f t="shared" si="1473"/>
        <v>1.9743393251215176</v>
      </c>
      <c r="NJ407" s="351">
        <f t="shared" si="1473"/>
        <v>2.0118919787186131</v>
      </c>
      <c r="NK407" s="351">
        <f t="shared" si="1473"/>
        <v>2.048644802131542</v>
      </c>
      <c r="NL407" s="351">
        <f t="shared" si="1473"/>
        <v>2.0846420090588591</v>
      </c>
      <c r="NM407" s="351">
        <f t="shared" si="1473"/>
        <v>2.1199247988769381</v>
      </c>
      <c r="NN407" s="351">
        <f t="shared" si="1473"/>
        <v>2.1545315993644025</v>
      </c>
      <c r="NO407" s="351">
        <f t="shared" si="1473"/>
        <v>2.1884982890854325</v>
      </c>
      <c r="NP407" s="351">
        <f t="shared" si="1473"/>
        <v>2.2218584007922133</v>
      </c>
      <c r="NQ407" s="351">
        <f t="shared" si="1473"/>
        <v>2.2546433072545651</v>
      </c>
      <c r="NR407" s="351">
        <f t="shared" si="1473"/>
        <v>2.2868823909152867</v>
      </c>
      <c r="NS407" s="351">
        <f t="shared" si="1474"/>
        <v>2.3186031987234479</v>
      </c>
      <c r="NT407" s="351">
        <f t="shared" si="1474"/>
        <v>2.3498315834291663</v>
      </c>
      <c r="NU407" s="351">
        <f t="shared" si="1474"/>
        <v>2.3805918325419198</v>
      </c>
      <c r="NV407" s="351">
        <f t="shared" si="1474"/>
        <v>2.4109067860672773</v>
      </c>
      <c r="NW407" s="351">
        <f t="shared" si="1474"/>
        <v>2.440797944048593</v>
      </c>
      <c r="NX407" s="351">
        <f t="shared" si="1474"/>
        <v>2.4702855648536022</v>
      </c>
      <c r="NY407" s="351">
        <f t="shared" si="1474"/>
        <v>2.4993887550630869</v>
      </c>
      <c r="NZ407" s="351">
        <f t="shared" si="1474"/>
        <v>2.5281255517407883</v>
      </c>
      <c r="OA407" s="351">
        <f t="shared" si="1474"/>
        <v>2.5565129977912413</v>
      </c>
      <c r="OB407" s="351">
        <f t="shared" si="1474"/>
        <v>2.5845672110452997</v>
      </c>
      <c r="OC407" s="351">
        <f t="shared" si="1475"/>
        <v>2.6123034476518971</v>
      </c>
      <c r="OD407" s="351">
        <f t="shared" si="1475"/>
        <v>2.6397361602987632</v>
      </c>
      <c r="OE407" s="351">
        <f t="shared" si="1475"/>
        <v>2.6668790517340906</v>
      </c>
      <c r="OF407" s="351">
        <f t="shared" si="1475"/>
        <v>2.6937451240153547</v>
      </c>
      <c r="OG407" s="351">
        <f t="shared" si="1475"/>
        <v>2.7203467238699957</v>
      </c>
      <c r="OH407" s="351">
        <f t="shared" si="1475"/>
        <v>2.7466955845153618</v>
      </c>
      <c r="OI407" s="351">
        <f t="shared" si="1475"/>
        <v>2.7728028642516667</v>
      </c>
      <c r="OJ407" s="351">
        <f t="shared" si="1475"/>
        <v>2.7986791821114392</v>
      </c>
      <c r="OK407" s="351">
        <f t="shared" si="1475"/>
        <v>2.8243346508217546</v>
      </c>
      <c r="OL407" s="351">
        <f t="shared" si="1475"/>
        <v>2.8497789073110318</v>
      </c>
    </row>
    <row r="408" spans="50:406">
      <c r="BC408"/>
      <c r="BD408"/>
      <c r="BH408" s="173"/>
      <c r="BI408" s="182">
        <f t="shared" si="1468"/>
        <v>0.22336100866053796</v>
      </c>
      <c r="BJ408" s="91">
        <f t="shared" si="1468"/>
        <v>0</v>
      </c>
      <c r="BK408" s="170">
        <f t="shared" si="1468"/>
        <v>0</v>
      </c>
      <c r="BL408" s="170">
        <f t="shared" si="1468"/>
        <v>216.64999771199948</v>
      </c>
      <c r="BM408" s="116">
        <f t="shared" si="1468"/>
        <v>0</v>
      </c>
      <c r="BN408" s="116"/>
      <c r="BO408" s="109" t="s">
        <v>81</v>
      </c>
      <c r="BP408" s="210">
        <v>51000</v>
      </c>
      <c r="BQ408" s="211">
        <v>15.544799999999999</v>
      </c>
      <c r="BR408" s="285">
        <v>510</v>
      </c>
      <c r="BS408" s="115"/>
      <c r="BT408" s="105"/>
      <c r="BU408" s="201"/>
      <c r="BV408" s="206">
        <f t="shared" si="1469"/>
        <v>-56.500002288000502</v>
      </c>
      <c r="BW408" s="209">
        <f t="shared" si="1466"/>
        <v>216.64999771199948</v>
      </c>
      <c r="BX408" s="94"/>
      <c r="BY408" s="197">
        <f t="shared" si="1338"/>
        <v>573.56933718429855</v>
      </c>
      <c r="BZ408" s="128"/>
      <c r="CA408" s="228">
        <f t="shared" si="1399"/>
        <v>2.1275041716965065E-2</v>
      </c>
      <c r="CB408" s="165">
        <f t="shared" si="1196"/>
        <v>2.8296345882693457E-2</v>
      </c>
      <c r="CC408" s="198">
        <f t="shared" si="1467"/>
        <v>0.75186533996876448</v>
      </c>
      <c r="CD408" s="170"/>
      <c r="CH408" s="269">
        <v>516.76096575965823</v>
      </c>
      <c r="CI408" s="274">
        <v>52000</v>
      </c>
      <c r="CJ408" s="72">
        <f t="shared" si="1217"/>
        <v>0.11197514505051993</v>
      </c>
      <c r="CK408" s="72">
        <f t="shared" si="1218"/>
        <v>0.22293315352686663</v>
      </c>
      <c r="CL408" s="72">
        <f t="shared" si="1219"/>
        <v>0.33193855189963262</v>
      </c>
      <c r="CM408" s="72">
        <f t="shared" si="1220"/>
        <v>0.43820224739847463</v>
      </c>
      <c r="CN408" s="72">
        <f t="shared" si="1221"/>
        <v>0.54111876071753562</v>
      </c>
      <c r="CO408" s="72">
        <f t="shared" si="1222"/>
        <v>0.64027454661109684</v>
      </c>
      <c r="CP408" s="72">
        <f t="shared" si="1223"/>
        <v>0.73543332879382195</v>
      </c>
      <c r="CQ408" s="72">
        <f t="shared" si="1224"/>
        <v>0.82650763121161797</v>
      </c>
      <c r="CR408" s="72">
        <f t="shared" si="1225"/>
        <v>0.91352520407078475</v>
      </c>
      <c r="CS408" s="72">
        <f t="shared" si="1226"/>
        <v>0.99659656858155066</v>
      </c>
      <c r="CT408" s="72">
        <f t="shared" si="1227"/>
        <v>1.07588710583019</v>
      </c>
      <c r="CU408" s="72">
        <f t="shared" si="1228"/>
        <v>1.1515949157160574</v>
      </c>
      <c r="CV408" s="72">
        <f t="shared" si="1229"/>
        <v>1.2239343082532219</v>
      </c>
      <c r="CW408" s="72">
        <f t="shared" si="1230"/>
        <v>1.2931241269636391</v>
      </c>
      <c r="CX408" s="72">
        <f t="shared" si="1231"/>
        <v>1.3593799014761974</v>
      </c>
      <c r="CY408" s="72">
        <f t="shared" si="1232"/>
        <v>1.4229088720809127</v>
      </c>
      <c r="CZ408" s="72">
        <f t="shared" si="1233"/>
        <v>1.4839070797782132</v>
      </c>
      <c r="DA408" s="72">
        <f t="shared" si="1234"/>
        <v>1.5425578901733212</v>
      </c>
      <c r="DB408" s="72">
        <f t="shared" si="1235"/>
        <v>1.5990314797232856</v>
      </c>
      <c r="DC408" s="72">
        <f t="shared" si="1236"/>
        <v>1.6534849443727047</v>
      </c>
      <c r="DD408" s="72">
        <f t="shared" si="1237"/>
        <v>1.7060627920054297</v>
      </c>
      <c r="DE408" s="72">
        <f t="shared" si="1238"/>
        <v>1.7568976551629703</v>
      </c>
      <c r="DF408" s="72">
        <f t="shared" si="1239"/>
        <v>1.8061111144251589</v>
      </c>
      <c r="DG408" s="72">
        <f t="shared" si="1240"/>
        <v>1.8538145608146297</v>
      </c>
      <c r="DH408" s="72">
        <f t="shared" si="1241"/>
        <v>1.9001100518448166</v>
      </c>
      <c r="DI408" s="72">
        <f t="shared" si="1242"/>
        <v>1.9450911337116938</v>
      </c>
      <c r="DJ408" s="72">
        <f t="shared" si="1243"/>
        <v>1.988843614116651</v>
      </c>
      <c r="DK408" s="72">
        <f t="shared" si="1244"/>
        <v>2.0314462781050948</v>
      </c>
      <c r="DL408" s="72">
        <f t="shared" si="1245"/>
        <v>2.0729715443950307</v>
      </c>
      <c r="DM408" s="72">
        <f t="shared" si="1246"/>
        <v>2.1134860628537795</v>
      </c>
      <c r="DN408" s="72">
        <f t="shared" si="1247"/>
        <v>2.1530512556838488</v>
      </c>
      <c r="DO408" s="72">
        <f t="shared" si="1248"/>
        <v>2.1917238059329112</v>
      </c>
      <c r="DP408" s="72">
        <f t="shared" si="1249"/>
        <v>2.2295560974420119</v>
      </c>
      <c r="DQ408" s="72">
        <f t="shared" si="1250"/>
        <v>2.2665966104909603</v>
      </c>
      <c r="DR408" s="72">
        <f t="shared" si="1251"/>
        <v>2.3028902773254054</v>
      </c>
      <c r="DS408" s="72">
        <f t="shared" si="1252"/>
        <v>2.3384788015458686</v>
      </c>
      <c r="DT408" s="72">
        <f t="shared" si="1253"/>
        <v>2.3734009450650353</v>
      </c>
      <c r="DU408" s="72">
        <f t="shared" si="1254"/>
        <v>2.4076927860337634</v>
      </c>
      <c r="DV408" s="72">
        <f t="shared" si="1255"/>
        <v>2.4413879508236307</v>
      </c>
      <c r="DW408" s="72">
        <f t="shared" si="1256"/>
        <v>2.4745178228489562</v>
      </c>
      <c r="DX408" s="72">
        <f t="shared" si="1257"/>
        <v>2.5071117307230559</v>
      </c>
      <c r="DY408" s="72">
        <f t="shared" si="1258"/>
        <v>2.5391971179766601</v>
      </c>
      <c r="DZ408" s="72">
        <f t="shared" si="1259"/>
        <v>2.5707996963225943</v>
      </c>
      <c r="EA408" s="72">
        <f t="shared" si="1260"/>
        <v>2.6019435842305274</v>
      </c>
      <c r="EB408" s="72">
        <f t="shared" si="1261"/>
        <v>2.632651432377862</v>
      </c>
      <c r="EC408" s="72">
        <f t="shared" si="1262"/>
        <v>2.6629445373663443</v>
      </c>
      <c r="ED408" s="72">
        <f t="shared" si="1263"/>
        <v>2.6928429449370395</v>
      </c>
      <c r="EE408" s="72">
        <f t="shared" si="1264"/>
        <v>2.7223655437771943</v>
      </c>
      <c r="EF408" s="72">
        <f t="shared" si="1265"/>
        <v>2.7515301508893768</v>
      </c>
      <c r="EG408" s="72">
        <f t="shared" si="1266"/>
        <v>2.7803535893844482</v>
      </c>
      <c r="EH408" s="72">
        <f t="shared" si="1267"/>
        <v>2.8088517594638573</v>
      </c>
      <c r="EI408" s="72">
        <f t="shared" si="1268"/>
        <v>2.837039703271909</v>
      </c>
      <c r="EJ408" s="72">
        <f t="shared" si="1269"/>
        <v>2.8649316642237701</v>
      </c>
      <c r="EK408" s="72">
        <f t="shared" si="1270"/>
        <v>2.8925411413489033</v>
      </c>
      <c r="EL408" s="72">
        <f t="shared" si="1271"/>
        <v>2.9198809391312208</v>
      </c>
      <c r="EM408" s="72">
        <f t="shared" si="1272"/>
        <v>2.9469632132756565</v>
      </c>
      <c r="EN408" s="72">
        <f t="shared" si="1273"/>
        <v>2.9737995127852668</v>
      </c>
      <c r="EO408" s="72">
        <f t="shared" si="1274"/>
        <v>3.0004008186925386</v>
      </c>
      <c r="EP408" s="72">
        <f t="shared" si="1275"/>
        <v>3.0267775797528871</v>
      </c>
      <c r="EQ408" s="72">
        <f t="shared" si="1276"/>
        <v>3.052939745376555</v>
      </c>
      <c r="ET408" s="269">
        <v>516.76096575965823</v>
      </c>
      <c r="EU408" s="274">
        <v>52000</v>
      </c>
      <c r="EV408" s="149">
        <f t="shared" si="1339"/>
        <v>217.19328801287853</v>
      </c>
      <c r="EW408" s="149">
        <f t="shared" si="1340"/>
        <v>218.80346363274944</v>
      </c>
      <c r="EX408" s="149">
        <f t="shared" si="1341"/>
        <v>221.4242358145186</v>
      </c>
      <c r="EY408" s="149">
        <f t="shared" si="1342"/>
        <v>224.97027663718501</v>
      </c>
      <c r="EZ408" s="149">
        <f t="shared" si="1343"/>
        <v>229.33743378498667</v>
      </c>
      <c r="FA408" s="149">
        <f t="shared" si="1344"/>
        <v>234.41319580440415</v>
      </c>
      <c r="FB408" s="149">
        <f t="shared" si="1345"/>
        <v>240.08555577159689</v>
      </c>
      <c r="FC408" s="149">
        <f t="shared" si="1346"/>
        <v>246.24936447606959</v>
      </c>
      <c r="FD408" s="149">
        <f t="shared" si="1347"/>
        <v>252.81010850293563</v>
      </c>
      <c r="FE408" s="149">
        <f t="shared" si="1348"/>
        <v>259.68555779714313</v>
      </c>
      <c r="FF408" s="149">
        <f t="shared" si="1349"/>
        <v>266.80590486673594</v>
      </c>
      <c r="FG408" s="149">
        <f t="shared" si="1350"/>
        <v>274.11298003144373</v>
      </c>
      <c r="FH408" s="149">
        <f t="shared" si="1351"/>
        <v>281.55899524904055</v>
      </c>
      <c r="FI408" s="149">
        <f t="shared" si="1352"/>
        <v>289.10512338199237</v>
      </c>
      <c r="FJ408" s="149">
        <f t="shared" si="1353"/>
        <v>296.72009820396107</v>
      </c>
      <c r="FK408" s="149">
        <f t="shared" si="1354"/>
        <v>304.37893307733452</v>
      </c>
      <c r="FL408" s="149">
        <f t="shared" si="1355"/>
        <v>312.06179969832425</v>
      </c>
      <c r="FM408" s="149">
        <f t="shared" si="1356"/>
        <v>319.75307493689047</v>
      </c>
      <c r="FN408" s="149">
        <f t="shared" si="1357"/>
        <v>327.440546039379</v>
      </c>
      <c r="FO408" s="149">
        <f t="shared" si="1358"/>
        <v>335.11475640762313</v>
      </c>
      <c r="FP408" s="149">
        <f t="shared" si="1359"/>
        <v>342.76847172408372</v>
      </c>
      <c r="FQ408" s="149">
        <f t="shared" si="1360"/>
        <v>350.39624673270396</v>
      </c>
      <c r="FR408" s="149">
        <f t="shared" si="1361"/>
        <v>357.99407492626921</v>
      </c>
      <c r="FS408" s="149">
        <f t="shared" si="1362"/>
        <v>365.55910583313965</v>
      </c>
      <c r="FT408" s="149">
        <f t="shared" si="1363"/>
        <v>373.08941706111551</v>
      </c>
      <c r="FU408" s="149">
        <f t="shared" si="1364"/>
        <v>380.58383051489636</v>
      </c>
      <c r="FV408" s="149">
        <f t="shared" si="1365"/>
        <v>388.04176416676995</v>
      </c>
      <c r="FW408" s="149">
        <f t="shared" si="1366"/>
        <v>395.46311241282302</v>
      </c>
      <c r="FX408" s="149">
        <f t="shared" si="1367"/>
        <v>402.84814940994818</v>
      </c>
      <c r="FY408" s="149">
        <f t="shared" si="1368"/>
        <v>410.19745089819844</v>
      </c>
      <c r="FZ408" s="149">
        <f t="shared" si="1369"/>
        <v>417.51183090778073</v>
      </c>
      <c r="GA408" s="149">
        <f t="shared" si="1370"/>
        <v>424.79229046774088</v>
      </c>
      <c r="GB408" s="149">
        <f t="shared" si="1371"/>
        <v>432.03997600710397</v>
      </c>
      <c r="GC408" s="149">
        <f t="shared" si="1372"/>
        <v>439.25614559697635</v>
      </c>
      <c r="GD408" s="149">
        <f t="shared" si="1373"/>
        <v>446.4421415471042</v>
      </c>
      <c r="GE408" s="149">
        <f t="shared" si="1374"/>
        <v>453.59936816137753</v>
      </c>
      <c r="GF408" s="149">
        <f t="shared" si="1375"/>
        <v>460.72927368904607</v>
      </c>
      <c r="GG408" s="149">
        <f t="shared" si="1376"/>
        <v>467.83333569395006</v>
      </c>
      <c r="GH408" s="149">
        <f t="shared" si="1377"/>
        <v>474.91304921260473</v>
      </c>
      <c r="GI408" s="149">
        <f t="shared" si="1378"/>
        <v>481.96991719102891</v>
      </c>
      <c r="GJ408" s="317">
        <f t="shared" si="1379"/>
        <v>489.00544278586636</v>
      </c>
      <c r="GK408" s="149">
        <f t="shared" si="1380"/>
        <v>496.02112319237528</v>
      </c>
      <c r="GL408" s="149">
        <f t="shared" si="1381"/>
        <v>503.01844472398818</v>
      </c>
      <c r="GM408" s="149">
        <f t="shared" si="1382"/>
        <v>509.99887891840871</v>
      </c>
      <c r="GN408" s="149">
        <f t="shared" si="1383"/>
        <v>516.96387948594452</v>
      </c>
      <c r="GO408" s="149">
        <f t="shared" si="1384"/>
        <v>523.91487994886938</v>
      </c>
      <c r="GP408" s="149">
        <f t="shared" si="1385"/>
        <v>530.85329184754778</v>
      </c>
      <c r="GQ408" s="149">
        <f t="shared" si="1386"/>
        <v>537.78050341104949</v>
      </c>
      <c r="GR408" s="149">
        <f t="shared" si="1387"/>
        <v>544.69787860795282</v>
      </c>
      <c r="GS408" s="149">
        <f t="shared" si="1388"/>
        <v>551.60675650777239</v>
      </c>
      <c r="GT408" s="149">
        <f t="shared" si="1389"/>
        <v>558.50845089554582</v>
      </c>
      <c r="GU408" s="149">
        <f t="shared" si="1390"/>
        <v>565.40425009206092</v>
      </c>
      <c r="GV408" s="149">
        <f t="shared" si="1391"/>
        <v>572.29541694041109</v>
      </c>
      <c r="GW408" s="149">
        <f t="shared" si="1392"/>
        <v>579.18318892633283</v>
      </c>
      <c r="GX408" s="149">
        <f t="shared" si="1393"/>
        <v>586.06877840538596</v>
      </c>
      <c r="GY408" s="149">
        <f t="shared" si="1394"/>
        <v>592.95337291466035</v>
      </c>
      <c r="GZ408" s="149">
        <f t="shared" si="1395"/>
        <v>599.83813555056156</v>
      </c>
      <c r="HA408" s="149">
        <f t="shared" si="1396"/>
        <v>606.72420539739244</v>
      </c>
      <c r="HB408" s="149">
        <f t="shared" si="1397"/>
        <v>613.61269799413128</v>
      </c>
      <c r="HC408" s="149">
        <f t="shared" si="1398"/>
        <v>620.50470582899584</v>
      </c>
      <c r="HF408" s="269">
        <v>506.97105635267394</v>
      </c>
      <c r="HG408" s="274">
        <v>51000</v>
      </c>
      <c r="HH408" s="149">
        <f t="shared" si="1400"/>
        <v>59.369709435066206</v>
      </c>
      <c r="HI408" s="149">
        <f t="shared" si="1401"/>
        <v>118.27897174975715</v>
      </c>
      <c r="HJ408" s="149">
        <f t="shared" si="1402"/>
        <v>176.29914779143408</v>
      </c>
      <c r="HK408" s="149">
        <f t="shared" si="1403"/>
        <v>233.05950076862607</v>
      </c>
      <c r="HL408" s="149">
        <f t="shared" si="1404"/>
        <v>288.26374810866594</v>
      </c>
      <c r="HM408" s="149">
        <f t="shared" si="1405"/>
        <v>341.69605311890092</v>
      </c>
      <c r="HN408" s="149">
        <f t="shared" si="1406"/>
        <v>393.2179353826175</v>
      </c>
      <c r="HO408" s="149">
        <f t="shared" si="1407"/>
        <v>442.75897248324065</v>
      </c>
      <c r="HP408" s="149">
        <f t="shared" si="1408"/>
        <v>490.30437639922116</v>
      </c>
      <c r="HQ408" s="149">
        <f t="shared" si="1409"/>
        <v>535.88195150336446</v>
      </c>
      <c r="HR408" s="149">
        <f t="shared" si="1410"/>
        <v>579.55007249305766</v>
      </c>
      <c r="HS408" s="149">
        <f t="shared" si="1411"/>
        <v>621.3875126440422</v>
      </c>
      <c r="HT408" s="149">
        <f t="shared" si="1412"/>
        <v>661.48536317692947</v>
      </c>
      <c r="HU408" s="149">
        <f t="shared" si="1413"/>
        <v>699.94092982362406</v>
      </c>
      <c r="HV408" s="149">
        <f t="shared" si="1414"/>
        <v>736.85332268304273</v>
      </c>
      <c r="HW408" s="149">
        <f t="shared" si="1415"/>
        <v>772.32040561159238</v>
      </c>
      <c r="HX408" s="149">
        <f t="shared" si="1416"/>
        <v>806.43678776547654</v>
      </c>
      <c r="HY408" s="149">
        <f t="shared" si="1417"/>
        <v>839.2925857332641</v>
      </c>
      <c r="HZ408" s="149">
        <f t="shared" si="1418"/>
        <v>870.97273832899327</v>
      </c>
      <c r="IA408" s="149">
        <f t="shared" si="1419"/>
        <v>901.5567065596266</v>
      </c>
      <c r="IB408" s="149">
        <f t="shared" si="1420"/>
        <v>931.11843403659418</v>
      </c>
      <c r="IC408" s="149">
        <f t="shared" si="1421"/>
        <v>959.72647719738904</v>
      </c>
      <c r="ID408" s="149">
        <f t="shared" si="1422"/>
        <v>987.44424083120055</v>
      </c>
      <c r="IE408" s="149">
        <f t="shared" si="1423"/>
        <v>1014.3302738737142</v>
      </c>
      <c r="IF408" s="149">
        <f t="shared" si="1424"/>
        <v>1040.4385946476777</v>
      </c>
      <c r="IG408" s="149">
        <f t="shared" si="1425"/>
        <v>1065.8190249292957</v>
      </c>
      <c r="IH408" s="149">
        <f t="shared" si="1426"/>
        <v>1090.5175194440887</v>
      </c>
      <c r="II408" s="149">
        <f t="shared" si="1427"/>
        <v>1114.5764824435689</v>
      </c>
      <c r="IJ408" s="149">
        <f t="shared" si="1428"/>
        <v>1138.0350664939806</v>
      </c>
      <c r="IK408" s="149">
        <f t="shared" si="1429"/>
        <v>1160.9294509715876</v>
      </c>
      <c r="IL408" s="149">
        <f t="shared" si="1430"/>
        <v>1183.2930993335149</v>
      </c>
      <c r="IM408" s="149">
        <f t="shared" si="1431"/>
        <v>1205.1569952563984</v>
      </c>
      <c r="IN408" s="149">
        <f t="shared" si="1432"/>
        <v>1226.5498583759331</v>
      </c>
      <c r="IO408" s="149">
        <f t="shared" si="1433"/>
        <v>1247.4983407390214</v>
      </c>
      <c r="IP408" s="149">
        <f t="shared" si="1434"/>
        <v>1268.0272052813655</v>
      </c>
      <c r="IQ408" s="149">
        <f t="shared" si="1435"/>
        <v>1288.1594877260316</v>
      </c>
      <c r="IR408" s="149">
        <f t="shared" si="1436"/>
        <v>1307.9166433043763</v>
      </c>
      <c r="IS408" s="149">
        <f t="shared" si="1437"/>
        <v>1327.3186796579473</v>
      </c>
      <c r="IT408" s="149">
        <f t="shared" si="1438"/>
        <v>1346.384277208379</v>
      </c>
      <c r="IU408" s="149">
        <f t="shared" si="1439"/>
        <v>1365.1308981949685</v>
      </c>
      <c r="IV408" s="317">
        <f t="shared" si="1440"/>
        <v>1383.5748854853825</v>
      </c>
      <c r="IW408" s="149">
        <f t="shared" si="1441"/>
        <v>1401.7315521696935</v>
      </c>
      <c r="IX408" s="149">
        <f t="shared" si="1442"/>
        <v>1419.615262855134</v>
      </c>
      <c r="IY408" s="149">
        <f t="shared" si="1443"/>
        <v>1437.2395074909275</v>
      </c>
      <c r="IZ408" s="149">
        <f t="shared" si="1444"/>
        <v>1454.6169684704876</v>
      </c>
      <c r="JA408" s="149">
        <f t="shared" si="1445"/>
        <v>1471.7595816826358</v>
      </c>
      <c r="JB408" s="149">
        <f t="shared" si="1446"/>
        <v>1488.6785921145279</v>
      </c>
      <c r="JC408" s="149">
        <f t="shared" si="1447"/>
        <v>1505.3846045464302</v>
      </c>
      <c r="JD408" s="149">
        <f t="shared" si="1448"/>
        <v>1521.8876298221057</v>
      </c>
      <c r="JE408" s="149">
        <f t="shared" si="1449"/>
        <v>1538.1971271278981</v>
      </c>
      <c r="JF408" s="149">
        <f t="shared" si="1450"/>
        <v>1554.3220426682128</v>
      </c>
      <c r="JG408" s="149">
        <f t="shared" si="1451"/>
        <v>1570.2708450845369</v>
      </c>
      <c r="JH408" s="149">
        <f t="shared" si="1452"/>
        <v>1586.0515579288594</v>
      </c>
      <c r="JI408" s="149">
        <f t="shared" si="1453"/>
        <v>1601.6717894700864</v>
      </c>
      <c r="JJ408" s="149">
        <f t="shared" si="1454"/>
        <v>1617.1387600832134</v>
      </c>
      <c r="JK408" s="149">
        <f t="shared" si="1455"/>
        <v>1632.4593274453441</v>
      </c>
      <c r="JL408" s="149">
        <f t="shared" si="1456"/>
        <v>1647.6400097397898</v>
      </c>
      <c r="JM408" s="149">
        <f t="shared" si="1457"/>
        <v>1662.6870070490693</v>
      </c>
      <c r="JN408" s="149">
        <f t="shared" si="1458"/>
        <v>1677.606221099483</v>
      </c>
      <c r="JO408" s="149">
        <f t="shared" si="1459"/>
        <v>1692.4032735036876</v>
      </c>
      <c r="JQ408" s="269">
        <v>516.76096575965823</v>
      </c>
      <c r="JR408" s="274">
        <v>52000</v>
      </c>
      <c r="JS408" s="115">
        <f t="shared" si="1277"/>
        <v>264.09986746867355</v>
      </c>
      <c r="JT408" s="115">
        <f t="shared" si="1278"/>
        <v>275.71004308854447</v>
      </c>
      <c r="JU408" s="115">
        <f t="shared" si="1279"/>
        <v>288.33081527031356</v>
      </c>
      <c r="JV408" s="115">
        <f t="shared" si="1280"/>
        <v>301.87685609298001</v>
      </c>
      <c r="JW408" s="115">
        <f t="shared" si="1281"/>
        <v>316.24401324078167</v>
      </c>
      <c r="JX408" s="115">
        <f t="shared" si="1282"/>
        <v>331.31977526019915</v>
      </c>
      <c r="JY408" s="115">
        <f t="shared" si="1283"/>
        <v>346.99213522739188</v>
      </c>
      <c r="JZ408" s="115">
        <f t="shared" si="1284"/>
        <v>363.15594393186461</v>
      </c>
      <c r="KA408" s="115">
        <f t="shared" si="1285"/>
        <v>379.71668795873063</v>
      </c>
      <c r="KB408" s="115">
        <f t="shared" si="1286"/>
        <v>396.59213725293813</v>
      </c>
      <c r="KC408" s="115">
        <f t="shared" si="1287"/>
        <v>413.71248432253094</v>
      </c>
      <c r="KD408" s="115">
        <f t="shared" si="1288"/>
        <v>431.01955948723872</v>
      </c>
      <c r="KE408" s="115">
        <f t="shared" si="1289"/>
        <v>448.46557470483555</v>
      </c>
      <c r="KF408" s="115">
        <f t="shared" si="1290"/>
        <v>466.01170283778737</v>
      </c>
      <c r="KG408" s="115">
        <f t="shared" si="1291"/>
        <v>483.62667765975607</v>
      </c>
      <c r="KH408" s="115">
        <f t="shared" si="1292"/>
        <v>501.28551253312952</v>
      </c>
      <c r="KI408" s="115">
        <f t="shared" si="1293"/>
        <v>518.96837915411925</v>
      </c>
      <c r="KJ408" s="115">
        <f t="shared" si="1294"/>
        <v>536.65965439268552</v>
      </c>
      <c r="KK408" s="115">
        <f t="shared" si="1295"/>
        <v>554.34712549517394</v>
      </c>
      <c r="KL408" s="115">
        <f t="shared" si="1296"/>
        <v>572.02133586341813</v>
      </c>
      <c r="KM408" s="115">
        <f t="shared" si="1297"/>
        <v>589.67505117987866</v>
      </c>
      <c r="KN408" s="115">
        <f t="shared" si="1298"/>
        <v>607.3028261884989</v>
      </c>
      <c r="KO408" s="115">
        <f t="shared" si="1299"/>
        <v>624.9006543820642</v>
      </c>
      <c r="KP408" s="115">
        <f t="shared" si="1300"/>
        <v>642.46568528893454</v>
      </c>
      <c r="KQ408" s="115">
        <f t="shared" si="1301"/>
        <v>659.99599651691051</v>
      </c>
      <c r="KR408" s="115">
        <f t="shared" si="1302"/>
        <v>677.4904099706913</v>
      </c>
      <c r="KS408" s="115">
        <f t="shared" si="1303"/>
        <v>694.94834362256483</v>
      </c>
      <c r="KT408" s="115">
        <f t="shared" si="1304"/>
        <v>712.36969186861802</v>
      </c>
      <c r="KU408" s="115">
        <f t="shared" si="1305"/>
        <v>729.75472886574312</v>
      </c>
      <c r="KV408" s="115">
        <f t="shared" si="1306"/>
        <v>747.10403035399338</v>
      </c>
      <c r="KW408" s="115">
        <f t="shared" si="1307"/>
        <v>764.41841036357573</v>
      </c>
      <c r="KX408" s="115">
        <f t="shared" si="1308"/>
        <v>781.69886992353577</v>
      </c>
      <c r="KY408" s="115">
        <f t="shared" si="1309"/>
        <v>798.94655546289891</v>
      </c>
      <c r="KZ408" s="115">
        <f t="shared" si="1310"/>
        <v>816.16272505277129</v>
      </c>
      <c r="LA408" s="115">
        <f t="shared" si="1311"/>
        <v>833.34872100289908</v>
      </c>
      <c r="LB408" s="115">
        <f t="shared" si="1312"/>
        <v>850.50594761717252</v>
      </c>
      <c r="LC408" s="115">
        <f t="shared" si="1313"/>
        <v>867.63585314484101</v>
      </c>
      <c r="LD408" s="115">
        <f t="shared" si="1314"/>
        <v>884.739915149745</v>
      </c>
      <c r="LE408" s="115">
        <f t="shared" si="1315"/>
        <v>901.81962866839967</v>
      </c>
      <c r="LF408" s="115">
        <f t="shared" si="1316"/>
        <v>918.87649664682385</v>
      </c>
      <c r="LG408" s="360">
        <f t="shared" si="1317"/>
        <v>935.91202224166136</v>
      </c>
      <c r="LH408" s="115">
        <f t="shared" si="1318"/>
        <v>952.92770264817023</v>
      </c>
      <c r="LI408" s="115">
        <f t="shared" si="1319"/>
        <v>969.92502417978312</v>
      </c>
      <c r="LJ408" s="115">
        <f t="shared" si="1320"/>
        <v>986.90545837420359</v>
      </c>
      <c r="LK408" s="115">
        <f t="shared" si="1321"/>
        <v>1003.8704589417395</v>
      </c>
      <c r="LL408" s="115">
        <f t="shared" si="1322"/>
        <v>1020.8214594046643</v>
      </c>
      <c r="LM408" s="115">
        <f t="shared" si="1323"/>
        <v>1037.7598713033426</v>
      </c>
      <c r="LN408" s="115">
        <f t="shared" si="1324"/>
        <v>1054.6870828668443</v>
      </c>
      <c r="LO408" s="115">
        <f t="shared" si="1325"/>
        <v>1071.6044580637476</v>
      </c>
      <c r="LP408" s="115">
        <f t="shared" si="1326"/>
        <v>1088.5133359635674</v>
      </c>
      <c r="LQ408" s="115">
        <f t="shared" si="1327"/>
        <v>1105.4150303513406</v>
      </c>
      <c r="LR408" s="115">
        <f t="shared" si="1328"/>
        <v>1122.310829547856</v>
      </c>
      <c r="LS408" s="115">
        <f t="shared" si="1329"/>
        <v>1139.2019963962061</v>
      </c>
      <c r="LT408" s="115">
        <f t="shared" si="1330"/>
        <v>1156.0897683821277</v>
      </c>
      <c r="LU408" s="115">
        <f t="shared" si="1331"/>
        <v>1172.9753578611808</v>
      </c>
      <c r="LV408" s="115">
        <f t="shared" si="1332"/>
        <v>1189.8599523704552</v>
      </c>
      <c r="LW408" s="115">
        <f t="shared" si="1333"/>
        <v>1206.7447150063565</v>
      </c>
      <c r="LX408" s="115">
        <f t="shared" si="1334"/>
        <v>1223.6307848531874</v>
      </c>
      <c r="LY408" s="115">
        <f t="shared" si="1335"/>
        <v>1240.5192774499262</v>
      </c>
      <c r="LZ408" s="115">
        <f t="shared" si="1336"/>
        <v>1257.4112852847907</v>
      </c>
      <c r="MC408" s="269">
        <v>510</v>
      </c>
      <c r="MD408" s="352">
        <v>51000</v>
      </c>
      <c r="ME408" s="351">
        <f t="shared" si="1470"/>
        <v>0.10350921080704426</v>
      </c>
      <c r="MF408" s="351">
        <f t="shared" si="1470"/>
        <v>0.20621564662155553</v>
      </c>
      <c r="MG408" s="351">
        <f t="shared" si="1470"/>
        <v>0.30737198863680865</v>
      </c>
      <c r="MH408" s="351">
        <f t="shared" si="1470"/>
        <v>0.40633186898158696</v>
      </c>
      <c r="MI408" s="351">
        <f t="shared" si="1470"/>
        <v>0.50257872836051098</v>
      </c>
      <c r="MJ408" s="351">
        <f t="shared" si="1470"/>
        <v>0.5957362623258704</v>
      </c>
      <c r="MK408" s="351">
        <f t="shared" si="1470"/>
        <v>0.68556303465062884</v>
      </c>
      <c r="ML408" s="351">
        <f t="shared" si="1470"/>
        <v>0.77193626607862742</v>
      </c>
      <c r="MM408" s="351">
        <f t="shared" si="1470"/>
        <v>0.85483017416197271</v>
      </c>
      <c r="MN408" s="351">
        <f t="shared" si="1470"/>
        <v>0.93429323494532557</v>
      </c>
      <c r="MO408" s="351">
        <f t="shared" si="1471"/>
        <v>1.0104272228674549</v>
      </c>
      <c r="MP408" s="351">
        <f t="shared" si="1471"/>
        <v>1.083369476643377</v>
      </c>
      <c r="MQ408" s="351">
        <f t="shared" si="1471"/>
        <v>1.1532788109354282</v>
      </c>
      <c r="MR408" s="351">
        <f t="shared" si="1471"/>
        <v>1.2203248752098474</v>
      </c>
      <c r="MS408" s="351">
        <f t="shared" si="1471"/>
        <v>1.2846804647896963</v>
      </c>
      <c r="MT408" s="351">
        <f t="shared" si="1471"/>
        <v>1.346516202213633</v>
      </c>
      <c r="MU408" s="351">
        <f t="shared" si="1471"/>
        <v>1.4059970355534424</v>
      </c>
      <c r="MV408" s="351">
        <f t="shared" si="1471"/>
        <v>1.4632800802313177</v>
      </c>
      <c r="MW408" s="351">
        <f t="shared" si="1471"/>
        <v>1.5185134243833078</v>
      </c>
      <c r="MX408" s="351">
        <f t="shared" si="1471"/>
        <v>1.5718356057620626</v>
      </c>
      <c r="MY408" s="351">
        <f t="shared" si="1472"/>
        <v>1.6233755427156114</v>
      </c>
      <c r="MZ408" s="351">
        <f t="shared" si="1472"/>
        <v>1.6732527612245962</v>
      </c>
      <c r="NA408" s="351">
        <f t="shared" si="1472"/>
        <v>1.7215778055337645</v>
      </c>
      <c r="NB408" s="351">
        <f t="shared" si="1472"/>
        <v>1.7684527538608483</v>
      </c>
      <c r="NC408" s="351">
        <f t="shared" si="1472"/>
        <v>1.8139717854432049</v>
      </c>
      <c r="ND408" s="351">
        <f t="shared" si="1472"/>
        <v>1.8582217629720119</v>
      </c>
      <c r="NE408" s="351">
        <f t="shared" si="1472"/>
        <v>1.9012828070578764</v>
      </c>
      <c r="NF408" s="351">
        <f t="shared" si="1472"/>
        <v>1.9432288481722562</v>
      </c>
      <c r="NG408" s="351">
        <f t="shared" si="1472"/>
        <v>1.9841281475761816</v>
      </c>
      <c r="NH408" s="351">
        <f t="shared" si="1472"/>
        <v>2.02404378286798</v>
      </c>
      <c r="NI408" s="351">
        <f t="shared" si="1473"/>
        <v>2.0630340965268523</v>
      </c>
      <c r="NJ408" s="351">
        <f t="shared" si="1473"/>
        <v>2.1011531076131411</v>
      </c>
      <c r="NK408" s="351">
        <f t="shared" si="1473"/>
        <v>2.1384508879034092</v>
      </c>
      <c r="NL408" s="351">
        <f t="shared" si="1473"/>
        <v>2.1749739043985485</v>
      </c>
      <c r="NM408" s="351">
        <f t="shared" si="1473"/>
        <v>2.2107653304938171</v>
      </c>
      <c r="NN408" s="351">
        <f t="shared" si="1473"/>
        <v>2.2458653282438665</v>
      </c>
      <c r="NO408" s="351">
        <f t="shared" si="1473"/>
        <v>2.2803113041660352</v>
      </c>
      <c r="NP408" s="351">
        <f t="shared" si="1473"/>
        <v>2.3141381409506119</v>
      </c>
      <c r="NQ408" s="351">
        <f t="shared" si="1473"/>
        <v>2.3473784073219393</v>
      </c>
      <c r="NR408" s="351">
        <f t="shared" si="1473"/>
        <v>2.3800625481419808</v>
      </c>
      <c r="NS408" s="351">
        <f t="shared" si="1474"/>
        <v>2.412219056683663</v>
      </c>
      <c r="NT408" s="351">
        <f t="shared" si="1474"/>
        <v>2.4438746308352446</v>
      </c>
      <c r="NU408" s="351">
        <f t="shared" si="1474"/>
        <v>2.4750543148351478</v>
      </c>
      <c r="NV408" s="351">
        <f t="shared" si="1474"/>
        <v>2.505781627983219</v>
      </c>
      <c r="NW408" s="351">
        <f t="shared" si="1474"/>
        <v>2.5360786816312881</v>
      </c>
      <c r="NX408" s="351">
        <f t="shared" si="1474"/>
        <v>2.5659662856240377</v>
      </c>
      <c r="NY408" s="351">
        <f t="shared" si="1474"/>
        <v>2.5954640452409463</v>
      </c>
      <c r="NZ408" s="351">
        <f t="shared" si="1474"/>
        <v>2.6245904495810275</v>
      </c>
      <c r="OA408" s="351">
        <f t="shared" si="1474"/>
        <v>2.6533629522337852</v>
      </c>
      <c r="OB408" s="351">
        <f t="shared" si="1474"/>
        <v>2.6817980449914578</v>
      </c>
      <c r="OC408" s="351">
        <f t="shared" si="1475"/>
        <v>2.7099113252784992</v>
      </c>
      <c r="OD408" s="351">
        <f t="shared" si="1475"/>
        <v>2.7377175579035171</v>
      </c>
      <c r="OE408" s="351">
        <f t="shared" si="1475"/>
        <v>2.7652307316756568</v>
      </c>
      <c r="OF408" s="351">
        <f t="shared" si="1475"/>
        <v>2.7924641113711406</v>
      </c>
      <c r="OG408" s="351">
        <f t="shared" si="1475"/>
        <v>2.8194302854854261</v>
      </c>
      <c r="OH408" s="351">
        <f t="shared" si="1475"/>
        <v>2.8461412101616661</v>
      </c>
      <c r="OI408" s="351">
        <f t="shared" si="1475"/>
        <v>2.8726082496463237</v>
      </c>
      <c r="OJ408" s="351">
        <f t="shared" si="1475"/>
        <v>2.8988422135871899</v>
      </c>
      <c r="OK408" s="351">
        <f t="shared" si="1475"/>
        <v>2.9248533914574253</v>
      </c>
      <c r="OL408" s="351">
        <f t="shared" si="1475"/>
        <v>2.95065158436091</v>
      </c>
    </row>
    <row r="409" spans="50:406">
      <c r="BC409"/>
      <c r="BD409"/>
      <c r="BH409" s="173"/>
      <c r="BI409" s="182">
        <f t="shared" si="1468"/>
        <v>0.22336100866053796</v>
      </c>
      <c r="BJ409" s="91">
        <f t="shared" si="1468"/>
        <v>0</v>
      </c>
      <c r="BK409" s="170">
        <f t="shared" si="1468"/>
        <v>0</v>
      </c>
      <c r="BL409" s="170">
        <f t="shared" si="1468"/>
        <v>216.64999771199948</v>
      </c>
      <c r="BM409" s="116">
        <f t="shared" si="1468"/>
        <v>0</v>
      </c>
      <c r="BN409" s="116"/>
      <c r="BO409" s="109" t="s">
        <v>82</v>
      </c>
      <c r="BP409" s="210">
        <v>52000</v>
      </c>
      <c r="BQ409" s="211">
        <v>15.849599999999999</v>
      </c>
      <c r="BR409" s="285">
        <v>520</v>
      </c>
      <c r="BS409" s="115"/>
      <c r="BT409" s="105"/>
      <c r="BU409" s="201"/>
      <c r="BV409" s="205">
        <f t="shared" si="1469"/>
        <v>-56.500002288000502</v>
      </c>
      <c r="BW409" s="208">
        <f t="shared" si="1466"/>
        <v>216.64999771199948</v>
      </c>
      <c r="BX409" s="94"/>
      <c r="BY409" s="196">
        <f t="shared" si="1338"/>
        <v>573.56933718429855</v>
      </c>
      <c r="BZ409" s="128"/>
      <c r="CA409" s="228">
        <f t="shared" si="1399"/>
        <v>1.8171350051612384E-2</v>
      </c>
      <c r="CB409" s="165">
        <f t="shared" si="1196"/>
        <v>2.416835713209934E-2</v>
      </c>
      <c r="CC409" s="200">
        <f t="shared" si="1467"/>
        <v>0.75186533996876448</v>
      </c>
      <c r="CD409" s="279"/>
      <c r="CH409" s="269">
        <v>526.54249498305455</v>
      </c>
      <c r="CI409" s="274">
        <v>53000</v>
      </c>
      <c r="CJ409" s="72">
        <f t="shared" si="1217"/>
        <v>0.12112882112237458</v>
      </c>
      <c r="CK409" s="72">
        <f t="shared" si="1218"/>
        <v>0.2409701575905395</v>
      </c>
      <c r="CL409" s="72">
        <f t="shared" si="1219"/>
        <v>0.35835650857970675</v>
      </c>
      <c r="CM409" s="72">
        <f t="shared" si="1220"/>
        <v>0.47233164703288694</v>
      </c>
      <c r="CN409" s="72">
        <f t="shared" si="1221"/>
        <v>0.58219691137028662</v>
      </c>
      <c r="CO409" s="72">
        <f t="shared" si="1222"/>
        <v>0.68751288131279698</v>
      </c>
      <c r="CP409" s="72">
        <f t="shared" si="1223"/>
        <v>0.78806880276098923</v>
      </c>
      <c r="CQ409" s="72">
        <f t="shared" si="1224"/>
        <v>0.88383579339064999</v>
      </c>
      <c r="CR409" s="72">
        <f t="shared" si="1225"/>
        <v>0.97491716779953141</v>
      </c>
      <c r="CS409" s="72">
        <f t="shared" si="1226"/>
        <v>1.0615040788452654</v>
      </c>
      <c r="CT409" s="72">
        <f t="shared" si="1227"/>
        <v>1.1438399775998933</v>
      </c>
      <c r="CU409" s="72">
        <f t="shared" si="1228"/>
        <v>1.2221942841028075</v>
      </c>
      <c r="CV409" s="72">
        <f t="shared" si="1229"/>
        <v>1.2968440859093231</v>
      </c>
      <c r="CW409" s="72">
        <f t="shared" si="1230"/>
        <v>1.3680621551427772</v>
      </c>
      <c r="CX409" s="72">
        <f t="shared" si="1231"/>
        <v>1.4361096148327113</v>
      </c>
      <c r="CY409" s="72">
        <f t="shared" si="1232"/>
        <v>1.50123186009986</v>
      </c>
      <c r="CZ409" s="72">
        <f t="shared" si="1233"/>
        <v>1.5636566654745936</v>
      </c>
      <c r="DA409" s="72">
        <f t="shared" si="1234"/>
        <v>1.6235937031864991</v>
      </c>
      <c r="DB409" s="72">
        <f t="shared" si="1235"/>
        <v>1.6812349316843878</v>
      </c>
      <c r="DC409" s="72">
        <f t="shared" si="1236"/>
        <v>1.7367554885088967</v>
      </c>
      <c r="DD409" s="72">
        <f t="shared" si="1237"/>
        <v>1.7903148465280665</v>
      </c>
      <c r="DE409" s="72">
        <f t="shared" si="1238"/>
        <v>1.8420580790911452</v>
      </c>
      <c r="DF409" s="72">
        <f t="shared" si="1239"/>
        <v>1.892117138275248</v>
      </c>
      <c r="DG409" s="72">
        <f t="shared" si="1240"/>
        <v>1.9406120893537748</v>
      </c>
      <c r="DH409" s="72">
        <f t="shared" si="1241"/>
        <v>1.9876522700365029</v>
      </c>
      <c r="DI409" s="72">
        <f t="shared" si="1242"/>
        <v>2.033337359298081</v>
      </c>
      <c r="DJ409" s="72">
        <f t="shared" si="1243"/>
        <v>2.0777583507706443</v>
      </c>
      <c r="DK409" s="72">
        <f t="shared" si="1244"/>
        <v>2.1209984318111812</v>
      </c>
      <c r="DL409" s="72">
        <f t="shared" si="1245"/>
        <v>2.1631337728707352</v>
      </c>
      <c r="DM409" s="72">
        <f t="shared" si="1246"/>
        <v>2.2042342336313152</v>
      </c>
      <c r="DN409" s="72">
        <f t="shared" si="1247"/>
        <v>2.2443639931592112</v>
      </c>
      <c r="DO409" s="72">
        <f t="shared" si="1248"/>
        <v>2.2835821114601766</v>
      </c>
      <c r="DP409" s="72">
        <f t="shared" si="1249"/>
        <v>2.3219430295783017</v>
      </c>
      <c r="DQ409" s="72">
        <f t="shared" si="1250"/>
        <v>2.3594970149276517</v>
      </c>
      <c r="DR409" s="72">
        <f t="shared" si="1251"/>
        <v>2.3962905579927556</v>
      </c>
      <c r="DS409" s="72">
        <f t="shared" si="1252"/>
        <v>2.4323667259473019</v>
      </c>
      <c r="DT409" s="72">
        <f t="shared" si="1253"/>
        <v>2.4677654781611387</v>
      </c>
      <c r="DU409" s="72">
        <f t="shared" si="1254"/>
        <v>2.5025239480160613</v>
      </c>
      <c r="DV409" s="72">
        <f t="shared" si="1255"/>
        <v>2.5366766949434245</v>
      </c>
      <c r="DW409" s="72">
        <f t="shared" si="1256"/>
        <v>2.5702559301359358</v>
      </c>
      <c r="DX409" s="72">
        <f t="shared" si="1257"/>
        <v>2.6032917189728186</v>
      </c>
      <c r="DY409" s="72">
        <f t="shared" si="1258"/>
        <v>2.6358121628303901</v>
      </c>
      <c r="DZ409" s="72">
        <f t="shared" si="1259"/>
        <v>2.6678435626254342</v>
      </c>
      <c r="EA409" s="72">
        <f t="shared" si="1260"/>
        <v>2.6994105661532557</v>
      </c>
      <c r="EB409" s="72">
        <f t="shared" si="1261"/>
        <v>2.7305363010317421</v>
      </c>
      <c r="EC409" s="72">
        <f t="shared" si="1262"/>
        <v>2.7612424948434535</v>
      </c>
      <c r="ED409" s="72">
        <f t="shared" si="1263"/>
        <v>2.7915495838759239</v>
      </c>
      <c r="EE409" s="72">
        <f t="shared" si="1264"/>
        <v>2.8214768116927953</v>
      </c>
      <c r="EF409" s="72">
        <f t="shared" si="1265"/>
        <v>2.851042318621972</v>
      </c>
      <c r="EG409" s="72">
        <f t="shared" si="1266"/>
        <v>2.8802632231190337</v>
      </c>
      <c r="EH409" s="72">
        <f t="shared" si="1267"/>
        <v>2.9091556958523332</v>
      </c>
      <c r="EI409" s="72">
        <f t="shared" si="1268"/>
        <v>2.9377350272583977</v>
      </c>
      <c r="EJ409" s="72">
        <f t="shared" si="1269"/>
        <v>2.9660156892305825</v>
      </c>
      <c r="EK409" s="72">
        <f t="shared" si="1270"/>
        <v>2.9940113915289639</v>
      </c>
      <c r="EL409" s="72">
        <f t="shared" si="1271"/>
        <v>3.0217351334336171</v>
      </c>
      <c r="EM409" s="72">
        <f t="shared" si="1272"/>
        <v>3.0491992511056267</v>
      </c>
      <c r="EN409" s="72">
        <f t="shared" si="1273"/>
        <v>3.0764154610694203</v>
      </c>
      <c r="EO409" s="72">
        <f t="shared" si="1274"/>
        <v>3.1033949001852528</v>
      </c>
      <c r="EP409" s="72">
        <f t="shared" si="1275"/>
        <v>3.1301481624412664</v>
      </c>
      <c r="EQ409" s="72">
        <f t="shared" si="1276"/>
        <v>3.1566853328597588</v>
      </c>
      <c r="ET409" s="269">
        <v>526.54249498305455</v>
      </c>
      <c r="EU409" s="274">
        <v>53000</v>
      </c>
      <c r="EV409" s="149">
        <f t="shared" si="1339"/>
        <v>217.28574375459596</v>
      </c>
      <c r="EW409" s="149">
        <f t="shared" si="1340"/>
        <v>219.16602419350443</v>
      </c>
      <c r="EX409" s="149">
        <f t="shared" si="1341"/>
        <v>222.21440970240624</v>
      </c>
      <c r="EY409" s="149">
        <f t="shared" si="1342"/>
        <v>226.31679862680886</v>
      </c>
      <c r="EZ409" s="149">
        <f t="shared" si="1343"/>
        <v>231.3368416024768</v>
      </c>
      <c r="FA409" s="149">
        <f t="shared" si="1344"/>
        <v>237.13096026790831</v>
      </c>
      <c r="FB409" s="149">
        <f t="shared" si="1345"/>
        <v>243.56019956136888</v>
      </c>
      <c r="FC409" s="149">
        <f t="shared" si="1346"/>
        <v>250.49790755490648</v>
      </c>
      <c r="FD409" s="149">
        <f t="shared" si="1347"/>
        <v>257.83358004183162</v>
      </c>
      <c r="FE409" s="149">
        <f t="shared" si="1348"/>
        <v>265.47384730090437</v>
      </c>
      <c r="FF409" s="149">
        <f t="shared" si="1349"/>
        <v>273.34166463572279</v>
      </c>
      <c r="FG409" s="149">
        <f t="shared" si="1350"/>
        <v>281.37456878294984</v>
      </c>
      <c r="FH409" s="149">
        <f t="shared" si="1351"/>
        <v>289.52258953064114</v>
      </c>
      <c r="FI409" s="149">
        <f t="shared" si="1352"/>
        <v>297.74616748982572</v>
      </c>
      <c r="FJ409" s="149">
        <f t="shared" si="1353"/>
        <v>306.01425785080221</v>
      </c>
      <c r="FK409" s="149">
        <f t="shared" si="1354"/>
        <v>314.30269192746658</v>
      </c>
      <c r="FL409" s="149">
        <f t="shared" si="1355"/>
        <v>322.59280711020091</v>
      </c>
      <c r="FM409" s="149">
        <f t="shared" si="1356"/>
        <v>330.87032521519313</v>
      </c>
      <c r="FN409" s="149">
        <f t="shared" si="1357"/>
        <v>339.12444672126946</v>
      </c>
      <c r="FO409" s="149">
        <f t="shared" si="1358"/>
        <v>347.34712576382537</v>
      </c>
      <c r="FP409" s="149">
        <f t="shared" si="1359"/>
        <v>355.53249297473678</v>
      </c>
      <c r="FQ409" s="149">
        <f t="shared" si="1360"/>
        <v>363.67639745834003</v>
      </c>
      <c r="FR409" s="149">
        <f t="shared" si="1361"/>
        <v>371.77604386423849</v>
      </c>
      <c r="FS409" s="149">
        <f t="shared" si="1362"/>
        <v>379.829704929412</v>
      </c>
      <c r="FT409" s="149">
        <f t="shared" si="1363"/>
        <v>387.83649371749669</v>
      </c>
      <c r="FU409" s="149">
        <f t="shared" si="1364"/>
        <v>395.79618300843009</v>
      </c>
      <c r="FV409" s="149">
        <f t="shared" si="1365"/>
        <v>403.70906191916578</v>
      </c>
      <c r="FW409" s="149">
        <f t="shared" si="1366"/>
        <v>411.57582194123603</v>
      </c>
      <c r="FX409" s="149">
        <f t="shared" si="1367"/>
        <v>419.3974662495624</v>
      </c>
      <c r="FY409" s="149">
        <f t="shared" si="1368"/>
        <v>427.17523745102238</v>
      </c>
      <c r="FZ409" s="149">
        <f t="shared" si="1369"/>
        <v>434.91055997209168</v>
      </c>
      <c r="GA409" s="149">
        <f t="shared" si="1370"/>
        <v>442.60499409203777</v>
      </c>
      <c r="GB409" s="149">
        <f t="shared" si="1371"/>
        <v>450.26019925975805</v>
      </c>
      <c r="GC409" s="149">
        <f t="shared" si="1372"/>
        <v>457.87790482683306</v>
      </c>
      <c r="GD409" s="149">
        <f t="shared" si="1373"/>
        <v>465.45988671699666</v>
      </c>
      <c r="GE409" s="149">
        <f t="shared" si="1374"/>
        <v>473.00794885649486</v>
      </c>
      <c r="GF409" s="149">
        <f t="shared" si="1375"/>
        <v>480.52390842925979</v>
      </c>
      <c r="GG409" s="149">
        <f t="shared" si="1376"/>
        <v>488.00958420958852</v>
      </c>
      <c r="GH409" s="149">
        <f t="shared" si="1377"/>
        <v>495.46678737427897</v>
      </c>
      <c r="GI409" s="149">
        <f t="shared" si="1378"/>
        <v>502.8973143144608</v>
      </c>
      <c r="GJ409" s="317">
        <f t="shared" si="1379"/>
        <v>510.30294106134448</v>
      </c>
      <c r="GK409" s="149">
        <f t="shared" si="1380"/>
        <v>517.68541901502783</v>
      </c>
      <c r="GL409" s="149">
        <f t="shared" si="1381"/>
        <v>525.04647172531793</v>
      </c>
      <c r="GM409" s="149">
        <f t="shared" si="1382"/>
        <v>532.38779252146196</v>
      </c>
      <c r="GN409" s="149">
        <f t="shared" si="1383"/>
        <v>539.71104282616545</v>
      </c>
      <c r="GO409" s="149">
        <f t="shared" si="1384"/>
        <v>547.01785102026429</v>
      </c>
      <c r="GP409" s="149">
        <f t="shared" si="1385"/>
        <v>554.30981174941246</v>
      </c>
      <c r="GQ409" s="149">
        <f t="shared" si="1386"/>
        <v>561.58848558437774</v>
      </c>
      <c r="GR409" s="149">
        <f t="shared" si="1387"/>
        <v>568.85539896292676</v>
      </c>
      <c r="GS409" s="149">
        <f t="shared" si="1388"/>
        <v>576.11204435459445</v>
      </c>
      <c r="GT409" s="149">
        <f t="shared" si="1389"/>
        <v>583.35988060047168</v>
      </c>
      <c r="GU409" s="149">
        <f t="shared" si="1390"/>
        <v>590.60033338898359</v>
      </c>
      <c r="GV409" s="149">
        <f t="shared" si="1391"/>
        <v>597.83479583583346</v>
      </c>
      <c r="GW409" s="149">
        <f t="shared" si="1392"/>
        <v>605.06462914220799</v>
      </c>
      <c r="GX409" s="149">
        <f t="shared" si="1393"/>
        <v>612.2911633101578</v>
      </c>
      <c r="GY409" s="149">
        <f t="shared" si="1394"/>
        <v>619.51569789803455</v>
      </c>
      <c r="GZ409" s="149">
        <f t="shared" si="1395"/>
        <v>626.73950280212534</v>
      </c>
      <c r="HA409" s="149">
        <f t="shared" si="1396"/>
        <v>633.96381905328997</v>
      </c>
      <c r="HB409" s="149">
        <f t="shared" si="1397"/>
        <v>641.18985961960868</v>
      </c>
      <c r="HC409" s="149">
        <f t="shared" si="1398"/>
        <v>648.41881020785024</v>
      </c>
      <c r="HF409" s="269">
        <v>516.76096575965823</v>
      </c>
      <c r="HG409" s="274">
        <v>52000</v>
      </c>
      <c r="HH409" s="149">
        <f t="shared" si="1400"/>
        <v>64.225509727742406</v>
      </c>
      <c r="HI409" s="149">
        <f t="shared" si="1401"/>
        <v>127.86762110481035</v>
      </c>
      <c r="HJ409" s="149">
        <f t="shared" si="1402"/>
        <v>190.38977519898816</v>
      </c>
      <c r="HK409" s="149">
        <f t="shared" si="1403"/>
        <v>251.33937259301311</v>
      </c>
      <c r="HL409" s="149">
        <f t="shared" si="1404"/>
        <v>310.36912892274597</v>
      </c>
      <c r="HM409" s="149">
        <f t="shared" si="1405"/>
        <v>367.24184731570409</v>
      </c>
      <c r="HN409" s="149">
        <f t="shared" si="1406"/>
        <v>421.82200693951478</v>
      </c>
      <c r="HO409" s="149">
        <f t="shared" si="1407"/>
        <v>474.0594342118124</v>
      </c>
      <c r="HP409" s="149">
        <f t="shared" si="1408"/>
        <v>523.97004580003113</v>
      </c>
      <c r="HQ409" s="149">
        <f t="shared" si="1409"/>
        <v>571.61723328146638</v>
      </c>
      <c r="HR409" s="149">
        <f t="shared" si="1410"/>
        <v>617.09585417615529</v>
      </c>
      <c r="HS409" s="149">
        <f t="shared" si="1411"/>
        <v>660.51953251206726</v>
      </c>
      <c r="HT409" s="149">
        <f t="shared" si="1412"/>
        <v>702.01118994192348</v>
      </c>
      <c r="HU409" s="149">
        <f t="shared" si="1413"/>
        <v>741.69634839955916</v>
      </c>
      <c r="HV409" s="149">
        <f t="shared" si="1414"/>
        <v>779.69862907135962</v>
      </c>
      <c r="HW409" s="149">
        <f t="shared" si="1415"/>
        <v>816.13689863310697</v>
      </c>
      <c r="HX409" s="149">
        <f t="shared" si="1416"/>
        <v>851.12360019147775</v>
      </c>
      <c r="HY409" s="149">
        <f t="shared" si="1417"/>
        <v>884.76390663512188</v>
      </c>
      <c r="HZ409" s="149">
        <f t="shared" si="1418"/>
        <v>917.15542596171304</v>
      </c>
      <c r="IA409" s="149">
        <f t="shared" si="1419"/>
        <v>948.38826358806898</v>
      </c>
      <c r="IB409" s="149">
        <f t="shared" si="1420"/>
        <v>978.54530480534811</v>
      </c>
      <c r="IC409" s="149">
        <f t="shared" si="1421"/>
        <v>1007.7026235724732</v>
      </c>
      <c r="ID409" s="149">
        <f t="shared" si="1422"/>
        <v>1035.9299547820333</v>
      </c>
      <c r="IE409" s="149">
        <f t="shared" si="1423"/>
        <v>1063.2911889090487</v>
      </c>
      <c r="IF409" s="149">
        <f t="shared" si="1424"/>
        <v>1089.8448630138546</v>
      </c>
      <c r="IG409" s="149">
        <f t="shared" si="1425"/>
        <v>1115.644632326072</v>
      </c>
      <c r="IH409" s="149">
        <f t="shared" si="1426"/>
        <v>1140.7397135121123</v>
      </c>
      <c r="II409" s="149">
        <f t="shared" si="1427"/>
        <v>1165.1752952582494</v>
      </c>
      <c r="IJ409" s="149">
        <f t="shared" si="1428"/>
        <v>1188.9929147205694</v>
      </c>
      <c r="IK409" s="149">
        <f t="shared" si="1429"/>
        <v>1212.2308002192951</v>
      </c>
      <c r="IL409" s="149">
        <f t="shared" si="1430"/>
        <v>1234.9241816464069</v>
      </c>
      <c r="IM409" s="149">
        <f t="shared" si="1431"/>
        <v>1257.105570659988</v>
      </c>
      <c r="IN409" s="149">
        <f t="shared" si="1432"/>
        <v>1278.805013025026</v>
      </c>
      <c r="IO409" s="149">
        <f t="shared" si="1433"/>
        <v>1300.0503155434778</v>
      </c>
      <c r="IP409" s="149">
        <f t="shared" si="1434"/>
        <v>1320.8672499736983</v>
      </c>
      <c r="IQ409" s="149">
        <f t="shared" si="1435"/>
        <v>1341.2797362221968</v>
      </c>
      <c r="IR409" s="149">
        <f t="shared" si="1436"/>
        <v>1361.3100069335401</v>
      </c>
      <c r="IS409" s="149">
        <f t="shared" si="1437"/>
        <v>1380.9787554288027</v>
      </c>
      <c r="IT409" s="149">
        <f t="shared" si="1438"/>
        <v>1400.3052687636427</v>
      </c>
      <c r="IU409" s="149">
        <f t="shared" si="1439"/>
        <v>1419.3075475022092</v>
      </c>
      <c r="IV409" s="317">
        <f t="shared" si="1440"/>
        <v>1438.0024136378029</v>
      </c>
      <c r="IW409" s="149">
        <f t="shared" si="1441"/>
        <v>1456.4056079381542</v>
      </c>
      <c r="IX409" s="149">
        <f t="shared" si="1442"/>
        <v>1474.5318778533465</v>
      </c>
      <c r="IY409" s="149">
        <f t="shared" si="1443"/>
        <v>1492.3950569980416</v>
      </c>
      <c r="IZ409" s="149">
        <f t="shared" si="1444"/>
        <v>1510.0081371062645</v>
      </c>
      <c r="JA409" s="149">
        <f t="shared" si="1445"/>
        <v>1527.3833332557626</v>
      </c>
      <c r="JB409" s="149">
        <f t="shared" si="1446"/>
        <v>1544.5321430689523</v>
      </c>
      <c r="JC409" s="149">
        <f t="shared" si="1447"/>
        <v>1561.4654005176578</v>
      </c>
      <c r="JD409" s="149">
        <f t="shared" si="1448"/>
        <v>1578.1933248882328</v>
      </c>
      <c r="JE409" s="149">
        <f t="shared" si="1449"/>
        <v>1594.7255654012233</v>
      </c>
      <c r="JF409" s="149">
        <f t="shared" si="1450"/>
        <v>1611.0712419246354</v>
      </c>
      <c r="JG409" s="149">
        <f t="shared" si="1451"/>
        <v>1627.2389821712079</v>
      </c>
      <c r="JH409" s="149">
        <f t="shared" si="1452"/>
        <v>1643.2369557271372</v>
      </c>
      <c r="JI409" s="149">
        <f t="shared" si="1453"/>
        <v>1659.0729052218048</v>
      </c>
      <c r="JJ409" s="149">
        <f t="shared" si="1454"/>
        <v>1674.7541749145614</v>
      </c>
      <c r="JK409" s="149">
        <f t="shared" si="1455"/>
        <v>1690.2877369450289</v>
      </c>
      <c r="JL409" s="149">
        <f t="shared" si="1456"/>
        <v>1705.6802154672355</v>
      </c>
      <c r="JM409" s="149">
        <f t="shared" si="1457"/>
        <v>1720.9379088647061</v>
      </c>
      <c r="JN409" s="149">
        <f t="shared" si="1458"/>
        <v>1736.0668102231589</v>
      </c>
      <c r="JO409" s="149">
        <f t="shared" si="1459"/>
        <v>1751.0726262192318</v>
      </c>
      <c r="JQ409" s="269">
        <v>526.54249498305455</v>
      </c>
      <c r="JR409" s="274">
        <v>53000</v>
      </c>
      <c r="JS409" s="115">
        <f t="shared" si="1277"/>
        <v>270.06124074442874</v>
      </c>
      <c r="JT409" s="115">
        <f t="shared" si="1278"/>
        <v>281.94152118333722</v>
      </c>
      <c r="JU409" s="115">
        <f t="shared" si="1279"/>
        <v>294.98990669223906</v>
      </c>
      <c r="JV409" s="115">
        <f t="shared" si="1280"/>
        <v>309.09229561664165</v>
      </c>
      <c r="JW409" s="115">
        <f t="shared" si="1281"/>
        <v>324.11233859230958</v>
      </c>
      <c r="JX409" s="115">
        <f t="shared" si="1282"/>
        <v>339.90645725774107</v>
      </c>
      <c r="JY409" s="115">
        <f t="shared" si="1283"/>
        <v>356.33569655120164</v>
      </c>
      <c r="JZ409" s="115">
        <f t="shared" si="1284"/>
        <v>373.27340454473926</v>
      </c>
      <c r="KA409" s="115">
        <f t="shared" si="1285"/>
        <v>390.60907703166441</v>
      </c>
      <c r="KB409" s="115">
        <f t="shared" si="1286"/>
        <v>408.24934429073716</v>
      </c>
      <c r="KC409" s="115">
        <f t="shared" si="1287"/>
        <v>426.11716162555558</v>
      </c>
      <c r="KD409" s="115">
        <f t="shared" si="1288"/>
        <v>444.15006577278263</v>
      </c>
      <c r="KE409" s="115">
        <f t="shared" si="1289"/>
        <v>462.29808652047393</v>
      </c>
      <c r="KF409" s="115">
        <f t="shared" si="1290"/>
        <v>480.52166447965851</v>
      </c>
      <c r="KG409" s="115">
        <f t="shared" si="1291"/>
        <v>498.789754840635</v>
      </c>
      <c r="KH409" s="115">
        <f t="shared" si="1292"/>
        <v>517.07818891729937</v>
      </c>
      <c r="KI409" s="115">
        <f t="shared" si="1293"/>
        <v>535.3683041000337</v>
      </c>
      <c r="KJ409" s="115">
        <f t="shared" si="1294"/>
        <v>553.64582220502598</v>
      </c>
      <c r="KK409" s="115">
        <f t="shared" si="1295"/>
        <v>571.8999437111022</v>
      </c>
      <c r="KL409" s="115">
        <f t="shared" si="1296"/>
        <v>590.12262275365811</v>
      </c>
      <c r="KM409" s="115">
        <f t="shared" si="1297"/>
        <v>608.30798996456951</v>
      </c>
      <c r="KN409" s="115">
        <f t="shared" si="1298"/>
        <v>626.45189444817277</v>
      </c>
      <c r="KO409" s="115">
        <f t="shared" si="1299"/>
        <v>644.55154085407116</v>
      </c>
      <c r="KP409" s="115">
        <f t="shared" si="1300"/>
        <v>662.60520191924479</v>
      </c>
      <c r="KQ409" s="115">
        <f t="shared" si="1301"/>
        <v>680.61199070732937</v>
      </c>
      <c r="KR409" s="115">
        <f t="shared" si="1302"/>
        <v>698.57167999826288</v>
      </c>
      <c r="KS409" s="115">
        <f t="shared" si="1303"/>
        <v>716.48455890899845</v>
      </c>
      <c r="KT409" s="115">
        <f t="shared" si="1304"/>
        <v>734.35131893106882</v>
      </c>
      <c r="KU409" s="115">
        <f t="shared" si="1305"/>
        <v>752.17296323939513</v>
      </c>
      <c r="KV409" s="115">
        <f t="shared" si="1306"/>
        <v>769.95073444085506</v>
      </c>
      <c r="KW409" s="115">
        <f t="shared" si="1307"/>
        <v>787.68605696192435</v>
      </c>
      <c r="KX409" s="115">
        <f t="shared" si="1308"/>
        <v>805.38049108187056</v>
      </c>
      <c r="KY409" s="115">
        <f t="shared" si="1309"/>
        <v>823.03569624959073</v>
      </c>
      <c r="KZ409" s="115">
        <f t="shared" si="1310"/>
        <v>840.65340181666579</v>
      </c>
      <c r="LA409" s="115">
        <f t="shared" si="1311"/>
        <v>858.23538370682945</v>
      </c>
      <c r="LB409" s="115">
        <f t="shared" si="1312"/>
        <v>875.7834458463276</v>
      </c>
      <c r="LC409" s="115">
        <f t="shared" si="1313"/>
        <v>893.29940541909252</v>
      </c>
      <c r="LD409" s="115">
        <f t="shared" si="1314"/>
        <v>910.78508119942126</v>
      </c>
      <c r="LE409" s="115">
        <f t="shared" si="1315"/>
        <v>928.2422843641117</v>
      </c>
      <c r="LF409" s="115">
        <f t="shared" si="1316"/>
        <v>945.67281130429353</v>
      </c>
      <c r="LG409" s="360">
        <f t="shared" si="1317"/>
        <v>963.07843805117727</v>
      </c>
      <c r="LH409" s="115">
        <f t="shared" si="1318"/>
        <v>980.46091600486056</v>
      </c>
      <c r="LI409" s="115">
        <f t="shared" si="1319"/>
        <v>997.82196871515066</v>
      </c>
      <c r="LJ409" s="115">
        <f t="shared" si="1320"/>
        <v>1015.1632895112947</v>
      </c>
      <c r="LK409" s="115">
        <f t="shared" si="1321"/>
        <v>1032.4865398159982</v>
      </c>
      <c r="LL409" s="115">
        <f t="shared" si="1322"/>
        <v>1049.7933480100969</v>
      </c>
      <c r="LM409" s="115">
        <f t="shared" si="1323"/>
        <v>1067.0853087392452</v>
      </c>
      <c r="LN409" s="115">
        <f t="shared" si="1324"/>
        <v>1084.3639825742105</v>
      </c>
      <c r="LO409" s="115">
        <f t="shared" si="1325"/>
        <v>1101.6308959527596</v>
      </c>
      <c r="LP409" s="115">
        <f t="shared" si="1326"/>
        <v>1118.8875413444271</v>
      </c>
      <c r="LQ409" s="115">
        <f t="shared" si="1327"/>
        <v>1136.1353775903044</v>
      </c>
      <c r="LR409" s="115">
        <f t="shared" si="1328"/>
        <v>1153.3758303788163</v>
      </c>
      <c r="LS409" s="115">
        <f t="shared" si="1329"/>
        <v>1170.6102928256662</v>
      </c>
      <c r="LT409" s="115">
        <f t="shared" si="1330"/>
        <v>1187.8401261320407</v>
      </c>
      <c r="LU409" s="115">
        <f t="shared" si="1331"/>
        <v>1205.0666602999904</v>
      </c>
      <c r="LV409" s="115">
        <f t="shared" si="1332"/>
        <v>1222.2911948878673</v>
      </c>
      <c r="LW409" s="115">
        <f t="shared" si="1333"/>
        <v>1239.514999791958</v>
      </c>
      <c r="LX409" s="115">
        <f t="shared" si="1334"/>
        <v>1256.7393160431227</v>
      </c>
      <c r="LY409" s="115">
        <f t="shared" si="1335"/>
        <v>1273.9653566094414</v>
      </c>
      <c r="LZ409" s="115">
        <f t="shared" si="1336"/>
        <v>1291.194307197683</v>
      </c>
      <c r="MC409" s="269">
        <v>520</v>
      </c>
      <c r="MD409" s="352">
        <v>52000</v>
      </c>
      <c r="ME409" s="351">
        <f t="shared" si="1470"/>
        <v>0.11197514505051993</v>
      </c>
      <c r="MF409" s="351">
        <f t="shared" si="1470"/>
        <v>0.22293315352686663</v>
      </c>
      <c r="MG409" s="351">
        <f t="shared" si="1470"/>
        <v>0.33193855189963262</v>
      </c>
      <c r="MH409" s="351">
        <f t="shared" si="1470"/>
        <v>0.43820224739847463</v>
      </c>
      <c r="MI409" s="351">
        <f t="shared" si="1470"/>
        <v>0.54111876071753562</v>
      </c>
      <c r="MJ409" s="351">
        <f t="shared" si="1470"/>
        <v>0.64027454661109684</v>
      </c>
      <c r="MK409" s="351">
        <f t="shared" si="1470"/>
        <v>0.73543332879382195</v>
      </c>
      <c r="ML409" s="351">
        <f t="shared" si="1470"/>
        <v>0.82650763121161797</v>
      </c>
      <c r="MM409" s="351">
        <f t="shared" si="1470"/>
        <v>0.91352520407078475</v>
      </c>
      <c r="MN409" s="351">
        <f t="shared" si="1470"/>
        <v>0.99659656858155066</v>
      </c>
      <c r="MO409" s="351">
        <f t="shared" si="1471"/>
        <v>1.07588710583019</v>
      </c>
      <c r="MP409" s="351">
        <f t="shared" si="1471"/>
        <v>1.1515949157160574</v>
      </c>
      <c r="MQ409" s="351">
        <f t="shared" si="1471"/>
        <v>1.2239343082532219</v>
      </c>
      <c r="MR409" s="351">
        <f t="shared" si="1471"/>
        <v>1.2931241269636391</v>
      </c>
      <c r="MS409" s="351">
        <f t="shared" si="1471"/>
        <v>1.3593799014761974</v>
      </c>
      <c r="MT409" s="351">
        <f t="shared" si="1471"/>
        <v>1.4229088720809127</v>
      </c>
      <c r="MU409" s="351">
        <f t="shared" si="1471"/>
        <v>1.4839070797782132</v>
      </c>
      <c r="MV409" s="351">
        <f t="shared" si="1471"/>
        <v>1.5425578901733212</v>
      </c>
      <c r="MW409" s="351">
        <f t="shared" si="1471"/>
        <v>1.5990314797232856</v>
      </c>
      <c r="MX409" s="351">
        <f t="shared" si="1471"/>
        <v>1.6534849443727047</v>
      </c>
      <c r="MY409" s="351">
        <f t="shared" si="1472"/>
        <v>1.7060627920054297</v>
      </c>
      <c r="MZ409" s="351">
        <f t="shared" si="1472"/>
        <v>1.7568976551629703</v>
      </c>
      <c r="NA409" s="351">
        <f t="shared" si="1472"/>
        <v>1.8061111144251589</v>
      </c>
      <c r="NB409" s="351">
        <f t="shared" si="1472"/>
        <v>1.8538145608146297</v>
      </c>
      <c r="NC409" s="351">
        <f t="shared" si="1472"/>
        <v>1.9001100518448166</v>
      </c>
      <c r="ND409" s="351">
        <f t="shared" si="1472"/>
        <v>1.9450911337116938</v>
      </c>
      <c r="NE409" s="351">
        <f t="shared" si="1472"/>
        <v>1.988843614116651</v>
      </c>
      <c r="NF409" s="351">
        <f t="shared" si="1472"/>
        <v>2.0314462781050948</v>
      </c>
      <c r="NG409" s="351">
        <f t="shared" si="1472"/>
        <v>2.0729715443950307</v>
      </c>
      <c r="NH409" s="351">
        <f t="shared" si="1472"/>
        <v>2.1134860628537795</v>
      </c>
      <c r="NI409" s="351">
        <f t="shared" si="1473"/>
        <v>2.1530512556838488</v>
      </c>
      <c r="NJ409" s="351">
        <f t="shared" si="1473"/>
        <v>2.1917238059329112</v>
      </c>
      <c r="NK409" s="351">
        <f t="shared" si="1473"/>
        <v>2.2295560974420119</v>
      </c>
      <c r="NL409" s="351">
        <f t="shared" si="1473"/>
        <v>2.2665966104909603</v>
      </c>
      <c r="NM409" s="351">
        <f t="shared" si="1473"/>
        <v>2.3028902773254054</v>
      </c>
      <c r="NN409" s="351">
        <f t="shared" si="1473"/>
        <v>2.3384788015458686</v>
      </c>
      <c r="NO409" s="351">
        <f t="shared" si="1473"/>
        <v>2.3734009450650353</v>
      </c>
      <c r="NP409" s="351">
        <f t="shared" si="1473"/>
        <v>2.4076927860337634</v>
      </c>
      <c r="NQ409" s="351">
        <f t="shared" si="1473"/>
        <v>2.4413879508236307</v>
      </c>
      <c r="NR409" s="351">
        <f t="shared" si="1473"/>
        <v>2.4745178228489562</v>
      </c>
      <c r="NS409" s="351">
        <f t="shared" si="1474"/>
        <v>2.5071117307230559</v>
      </c>
      <c r="NT409" s="351">
        <f t="shared" si="1474"/>
        <v>2.5391971179766601</v>
      </c>
      <c r="NU409" s="351">
        <f t="shared" si="1474"/>
        <v>2.5707996963225943</v>
      </c>
      <c r="NV409" s="351">
        <f t="shared" si="1474"/>
        <v>2.6019435842305274</v>
      </c>
      <c r="NW409" s="351">
        <f t="shared" si="1474"/>
        <v>2.632651432377862</v>
      </c>
      <c r="NX409" s="351">
        <f t="shared" si="1474"/>
        <v>2.6629445373663443</v>
      </c>
      <c r="NY409" s="351">
        <f t="shared" si="1474"/>
        <v>2.6928429449370395</v>
      </c>
      <c r="NZ409" s="351">
        <f t="shared" si="1474"/>
        <v>2.7223655437771943</v>
      </c>
      <c r="OA409" s="351">
        <f t="shared" si="1474"/>
        <v>2.7515301508893768</v>
      </c>
      <c r="OB409" s="351">
        <f t="shared" si="1474"/>
        <v>2.7803535893844482</v>
      </c>
      <c r="OC409" s="351">
        <f t="shared" si="1475"/>
        <v>2.8088517594638573</v>
      </c>
      <c r="OD409" s="351">
        <f t="shared" si="1475"/>
        <v>2.837039703271909</v>
      </c>
      <c r="OE409" s="351">
        <f t="shared" si="1475"/>
        <v>2.8649316642237701</v>
      </c>
      <c r="OF409" s="351">
        <f t="shared" si="1475"/>
        <v>2.8925411413489033</v>
      </c>
      <c r="OG409" s="351">
        <f t="shared" si="1475"/>
        <v>2.9198809391312208</v>
      </c>
      <c r="OH409" s="351">
        <f t="shared" si="1475"/>
        <v>2.9469632132756565</v>
      </c>
      <c r="OI409" s="351">
        <f t="shared" si="1475"/>
        <v>2.9737995127852668</v>
      </c>
      <c r="OJ409" s="351">
        <f t="shared" si="1475"/>
        <v>3.0004008186925386</v>
      </c>
      <c r="OK409" s="351">
        <f t="shared" si="1475"/>
        <v>3.0267775797528871</v>
      </c>
      <c r="OL409" s="351">
        <f t="shared" si="1475"/>
        <v>3.052939745376555</v>
      </c>
    </row>
    <row r="410" spans="50:406">
      <c r="BC410"/>
      <c r="BD410"/>
      <c r="BH410" s="173"/>
      <c r="BI410" s="182">
        <f t="shared" si="1468"/>
        <v>0.22336100866053796</v>
      </c>
      <c r="BJ410" s="91">
        <f t="shared" si="1468"/>
        <v>0</v>
      </c>
      <c r="BK410" s="170">
        <f t="shared" si="1468"/>
        <v>0</v>
      </c>
      <c r="BL410" s="170">
        <f t="shared" si="1468"/>
        <v>216.64999771199948</v>
      </c>
      <c r="BM410" s="116">
        <f t="shared" si="1468"/>
        <v>0</v>
      </c>
      <c r="BN410" s="116"/>
      <c r="BO410" s="109" t="s">
        <v>80</v>
      </c>
      <c r="BP410" s="210">
        <v>53000</v>
      </c>
      <c r="BQ410" s="211">
        <v>16.154399999999999</v>
      </c>
      <c r="BR410" s="285">
        <v>530</v>
      </c>
      <c r="BS410" s="115"/>
      <c r="BT410" s="105"/>
      <c r="BU410" s="201"/>
      <c r="BV410" s="205">
        <f t="shared" si="1469"/>
        <v>-56.500002288000502</v>
      </c>
      <c r="BW410" s="208">
        <f t="shared" si="1466"/>
        <v>216.64999771199948</v>
      </c>
      <c r="BX410" s="94"/>
      <c r="BY410" s="196">
        <f t="shared" si="1338"/>
        <v>573.56933718429855</v>
      </c>
      <c r="BZ410" s="128"/>
      <c r="CA410" s="228">
        <f t="shared" si="1399"/>
        <v>1.5520437848774141E-2</v>
      </c>
      <c r="CB410" s="165">
        <f t="shared" si="1196"/>
        <v>2.0642576567525939E-2</v>
      </c>
      <c r="CC410" s="200">
        <f t="shared" si="1467"/>
        <v>0.75186533996876448</v>
      </c>
      <c r="CD410" s="279"/>
      <c r="CH410" s="269">
        <v>536.3156200196571</v>
      </c>
      <c r="CI410" s="274">
        <v>54000</v>
      </c>
      <c r="CJ410" s="72">
        <f t="shared" si="1217"/>
        <v>0.13102487318550346</v>
      </c>
      <c r="CK410" s="72">
        <f t="shared" si="1218"/>
        <v>0.26042165908643988</v>
      </c>
      <c r="CL410" s="72">
        <f t="shared" si="1219"/>
        <v>0.38673812821740655</v>
      </c>
      <c r="CM410" s="72">
        <f t="shared" si="1220"/>
        <v>0.50882542215098781</v>
      </c>
      <c r="CN410" s="72">
        <f t="shared" si="1221"/>
        <v>0.62589263409445783</v>
      </c>
      <c r="CO410" s="72">
        <f t="shared" si="1222"/>
        <v>0.7374939092385695</v>
      </c>
      <c r="CP410" s="72">
        <f t="shared" si="1223"/>
        <v>0.84347217756051651</v>
      </c>
      <c r="CQ410" s="72">
        <f t="shared" si="1224"/>
        <v>0.94388620918590627</v>
      </c>
      <c r="CR410" s="72">
        <f t="shared" si="1225"/>
        <v>1.0389402537294063</v>
      </c>
      <c r="CS410" s="72">
        <f t="shared" si="1226"/>
        <v>1.1289259930869349</v>
      </c>
      <c r="CT410" s="72">
        <f t="shared" si="1227"/>
        <v>1.2141793579799931</v>
      </c>
      <c r="CU410" s="72">
        <f t="shared" si="1228"/>
        <v>1.2950508401516201</v>
      </c>
      <c r="CV410" s="72">
        <f t="shared" si="1229"/>
        <v>1.3718864688299428</v>
      </c>
      <c r="CW410" s="72">
        <f t="shared" si="1230"/>
        <v>1.4450165233905263</v>
      </c>
      <c r="CX410" s="72">
        <f t="shared" si="1231"/>
        <v>1.5147495286398902</v>
      </c>
      <c r="CY410" s="72">
        <f t="shared" si="1232"/>
        <v>1.5813696846514584</v>
      </c>
      <c r="CZ410" s="72">
        <f t="shared" si="1233"/>
        <v>1.6451364270211952</v>
      </c>
      <c r="DA410" s="72">
        <f t="shared" si="1234"/>
        <v>1.7062852377334712</v>
      </c>
      <c r="DB410" s="72">
        <f t="shared" si="1235"/>
        <v>1.7650291334840773</v>
      </c>
      <c r="DC410" s="72">
        <f t="shared" si="1236"/>
        <v>1.8215604696290366</v>
      </c>
      <c r="DD410" s="72">
        <f t="shared" si="1237"/>
        <v>1.8760528388638977</v>
      </c>
      <c r="DE410" s="72">
        <f t="shared" si="1238"/>
        <v>1.9286629354162093</v>
      </c>
      <c r="DF410" s="72">
        <f t="shared" si="1239"/>
        <v>1.9795323138908314</v>
      </c>
      <c r="DG410" s="72">
        <f t="shared" si="1240"/>
        <v>2.0287890082498041</v>
      </c>
      <c r="DH410" s="72">
        <f t="shared" si="1241"/>
        <v>2.0765489984595766</v>
      </c>
      <c r="DI410" s="72">
        <f t="shared" si="1242"/>
        <v>2.1229175252523844</v>
      </c>
      <c r="DJ410" s="72">
        <f t="shared" si="1243"/>
        <v>2.1679902606056456</v>
      </c>
      <c r="DK410" s="72">
        <f t="shared" si="1244"/>
        <v>2.2118543451343067</v>
      </c>
      <c r="DL410" s="72">
        <f t="shared" si="1245"/>
        <v>2.2545893050196004</v>
      </c>
      <c r="DM410" s="72">
        <f t="shared" si="1246"/>
        <v>2.2962678612561391</v>
      </c>
      <c r="DN410" s="72">
        <f t="shared" si="1247"/>
        <v>2.3369566434461273</v>
      </c>
      <c r="DO410" s="72">
        <f t="shared" si="1248"/>
        <v>2.3767168194520365</v>
      </c>
      <c r="DP410" s="72">
        <f t="shared" si="1249"/>
        <v>2.415604651147103</v>
      </c>
      <c r="DQ410" s="72">
        <f t="shared" si="1250"/>
        <v>2.4536719854008346</v>
      </c>
      <c r="DR410" s="72">
        <f t="shared" si="1251"/>
        <v>2.4909666883747494</v>
      </c>
      <c r="DS410" s="72">
        <f t="shared" si="1252"/>
        <v>2.5275330302178438</v>
      </c>
      <c r="DT410" s="72">
        <f t="shared" si="1253"/>
        <v>2.5634120263587334</v>
      </c>
      <c r="DU410" s="72">
        <f t="shared" si="1254"/>
        <v>2.5986417407952969</v>
      </c>
      <c r="DV410" s="72">
        <f t="shared" si="1255"/>
        <v>2.6332575560809004</v>
      </c>
      <c r="DW410" s="72">
        <f t="shared" si="1256"/>
        <v>2.6672924140918557</v>
      </c>
      <c r="DX410" s="72">
        <f t="shared" si="1257"/>
        <v>2.7007770311257686</v>
      </c>
      <c r="DY410" s="72">
        <f t="shared" si="1258"/>
        <v>2.7337400904162861</v>
      </c>
      <c r="DZ410" s="72">
        <f t="shared" si="1259"/>
        <v>2.7662084147477337</v>
      </c>
      <c r="EA410" s="72">
        <f t="shared" si="1260"/>
        <v>2.7982071215056532</v>
      </c>
      <c r="EB410" s="72">
        <f t="shared" si="1261"/>
        <v>2.8297597621989263</v>
      </c>
      <c r="EC410" s="72">
        <f t="shared" si="1262"/>
        <v>2.8608884482297348</v>
      </c>
      <c r="ED410" s="72">
        <f t="shared" si="1263"/>
        <v>2.8916139644633247</v>
      </c>
      <c r="EE410" s="72">
        <f t="shared" si="1264"/>
        <v>2.9219558719556575</v>
      </c>
      <c r="EF410" s="72">
        <f t="shared" si="1265"/>
        <v>2.951932601029148</v>
      </c>
      <c r="EG410" s="72">
        <f t="shared" si="1266"/>
        <v>2.9815615357412613</v>
      </c>
      <c r="EH410" s="72">
        <f t="shared" si="1267"/>
        <v>3.0108590906645785</v>
      </c>
      <c r="EI410" s="72">
        <f t="shared" si="1268"/>
        <v>3.0398407807873458</v>
      </c>
      <c r="EJ410" s="72">
        <f t="shared" si="1269"/>
        <v>3.0685212852481638</v>
      </c>
      <c r="EK410" s="72">
        <f t="shared" si="1270"/>
        <v>3.0969145055354472</v>
      </c>
      <c r="EL410" s="72">
        <f t="shared" si="1271"/>
        <v>3.1250336187098191</v>
      </c>
      <c r="EM410" s="72">
        <f t="shared" si="1272"/>
        <v>3.1528911261442465</v>
      </c>
      <c r="EN410" s="72">
        <f t="shared" si="1273"/>
        <v>3.1804988982213813</v>
      </c>
      <c r="EO410" s="72">
        <f t="shared" si="1274"/>
        <v>3.2078682153788853</v>
      </c>
      <c r="EP410" s="72">
        <f t="shared" si="1275"/>
        <v>3.2350098058509622</v>
      </c>
      <c r="EQ410" s="72">
        <f t="shared" si="1276"/>
        <v>3.2619338804167377</v>
      </c>
      <c r="ET410" s="269">
        <v>536.3156200196571</v>
      </c>
      <c r="EU410" s="274">
        <v>54000</v>
      </c>
      <c r="EV410" s="149">
        <f t="shared" si="1339"/>
        <v>217.39386623279432</v>
      </c>
      <c r="EW410" s="149">
        <f t="shared" si="1340"/>
        <v>219.58861403875468</v>
      </c>
      <c r="EX410" s="149">
        <f t="shared" si="1341"/>
        <v>223.13070888103297</v>
      </c>
      <c r="EY410" s="149">
        <f t="shared" si="1342"/>
        <v>227.86827802566688</v>
      </c>
      <c r="EZ410" s="149">
        <f t="shared" si="1343"/>
        <v>233.62416060203407</v>
      </c>
      <c r="FA410" s="149">
        <f t="shared" si="1344"/>
        <v>240.21706600599759</v>
      </c>
      <c r="FB410" s="149">
        <f t="shared" si="1345"/>
        <v>247.47692285587041</v>
      </c>
      <c r="FC410" s="149">
        <f t="shared" si="1346"/>
        <v>255.25361185568562</v>
      </c>
      <c r="FD410" s="149">
        <f t="shared" si="1347"/>
        <v>263.42026276406864</v>
      </c>
      <c r="FE410" s="149">
        <f t="shared" si="1348"/>
        <v>271.87295112339115</v>
      </c>
      <c r="FF410" s="149">
        <f t="shared" si="1349"/>
        <v>280.52844851061718</v>
      </c>
      <c r="FG410" s="149">
        <f t="shared" si="1350"/>
        <v>289.32119582729189</v>
      </c>
      <c r="FH410" s="149">
        <f t="shared" si="1351"/>
        <v>298.20019755469497</v>
      </c>
      <c r="FI410" s="149">
        <f t="shared" si="1352"/>
        <v>307.1261891384255</v>
      </c>
      <c r="FJ410" s="149">
        <f t="shared" si="1353"/>
        <v>316.06921427057654</v>
      </c>
      <c r="FK410" s="149">
        <f t="shared" si="1354"/>
        <v>325.00663091390163</v>
      </c>
      <c r="FL410" s="149">
        <f t="shared" si="1355"/>
        <v>333.92150897949449</v>
      </c>
      <c r="FM410" s="149">
        <f t="shared" si="1356"/>
        <v>342.80136189067389</v>
      </c>
      <c r="FN410" s="149">
        <f t="shared" si="1357"/>
        <v>351.63715168234557</v>
      </c>
      <c r="FO410" s="149">
        <f t="shared" si="1358"/>
        <v>360.4225128474863</v>
      </c>
      <c r="FP410" s="149">
        <f t="shared" si="1359"/>
        <v>369.15314853633049</v>
      </c>
      <c r="FQ410" s="149">
        <f t="shared" si="1360"/>
        <v>377.82636134020925</v>
      </c>
      <c r="FR410" s="149">
        <f t="shared" si="1361"/>
        <v>386.44068863357847</v>
      </c>
      <c r="FS410" s="149">
        <f t="shared" si="1362"/>
        <v>394.99561894551744</v>
      </c>
      <c r="FT410" s="149">
        <f t="shared" si="1363"/>
        <v>403.49137108314272</v>
      </c>
      <c r="FU410" s="149">
        <f t="shared" si="1364"/>
        <v>411.92872187799435</v>
      </c>
      <c r="FV410" s="149">
        <f t="shared" si="1365"/>
        <v>420.30887165880273</v>
      </c>
      <c r="FW410" s="149">
        <f t="shared" si="1366"/>
        <v>428.63333905168122</v>
      </c>
      <c r="FX410" s="149">
        <f t="shared" si="1367"/>
        <v>436.90387862953776</v>
      </c>
      <c r="FY410" s="149">
        <f t="shared" si="1368"/>
        <v>445.12241640648233</v>
      </c>
      <c r="FZ410" s="149">
        <f t="shared" si="1369"/>
        <v>453.29099930340277</v>
      </c>
      <c r="GA410" s="149">
        <f t="shared" si="1370"/>
        <v>461.41175557851847</v>
      </c>
      <c r="GB410" s="149">
        <f t="shared" si="1371"/>
        <v>469.48686388361978</v>
      </c>
      <c r="GC410" s="149">
        <f t="shared" si="1372"/>
        <v>477.51852912041329</v>
      </c>
      <c r="GD410" s="149">
        <f t="shared" si="1373"/>
        <v>485.50896366816994</v>
      </c>
      <c r="GE410" s="149">
        <f t="shared" si="1374"/>
        <v>493.46037286108873</v>
      </c>
      <c r="GF410" s="149">
        <f t="shared" si="1375"/>
        <v>501.37494383250788</v>
      </c>
      <c r="GG410" s="149">
        <f t="shared" si="1376"/>
        <v>509.25483702902051</v>
      </c>
      <c r="GH410" s="149">
        <f t="shared" si="1377"/>
        <v>517.10217984293422</v>
      </c>
      <c r="GI410" s="149">
        <f t="shared" si="1378"/>
        <v>524.91906192547094</v>
      </c>
      <c r="GJ410" s="317">
        <f t="shared" si="1379"/>
        <v>532.70753183271745</v>
      </c>
      <c r="GK410" s="149">
        <f t="shared" si="1380"/>
        <v>540.46959472706135</v>
      </c>
      <c r="GL410" s="149">
        <f t="shared" si="1381"/>
        <v>548.20721091275641</v>
      </c>
      <c r="GM410" s="149">
        <f t="shared" si="1382"/>
        <v>555.92229502863938</v>
      </c>
      <c r="GN410" s="149">
        <f t="shared" si="1383"/>
        <v>563.61671575631431</v>
      </c>
      <c r="GO410" s="149">
        <f t="shared" si="1384"/>
        <v>571.29229593026514</v>
      </c>
      <c r="GP410" s="149">
        <f t="shared" si="1385"/>
        <v>578.95081295884597</v>
      </c>
      <c r="GQ410" s="149">
        <f t="shared" si="1386"/>
        <v>586.59399948313023</v>
      </c>
      <c r="GR410" s="149">
        <f t="shared" si="1387"/>
        <v>594.22354421505588</v>
      </c>
      <c r="GS410" s="149">
        <f t="shared" si="1388"/>
        <v>601.84109290794038</v>
      </c>
      <c r="GT410" s="149">
        <f t="shared" si="1389"/>
        <v>609.44824942181015</v>
      </c>
      <c r="GU410" s="149">
        <f t="shared" si="1390"/>
        <v>617.04657685354903</v>
      </c>
      <c r="GV410" s="149">
        <f t="shared" si="1391"/>
        <v>624.63759870796969</v>
      </c>
      <c r="GW410" s="149">
        <f t="shared" si="1392"/>
        <v>632.2228000908508</v>
      </c>
      <c r="GX410" s="149">
        <f t="shared" si="1393"/>
        <v>639.80362890897743</v>
      </c>
      <c r="GY410" s="149">
        <f t="shared" si="1394"/>
        <v>647.38149706544198</v>
      </c>
      <c r="GZ410" s="149">
        <f t="shared" si="1395"/>
        <v>654.95778164109504</v>
      </c>
      <c r="HA410" s="149">
        <f t="shared" si="1396"/>
        <v>662.53382605513048</v>
      </c>
      <c r="HB410" s="149">
        <f t="shared" si="1397"/>
        <v>670.11094119951736</v>
      </c>
      <c r="HC410" s="149">
        <f t="shared" si="1398"/>
        <v>677.6904065433622</v>
      </c>
      <c r="HF410" s="269">
        <v>526.54249498305455</v>
      </c>
      <c r="HG410" s="274">
        <v>53000</v>
      </c>
      <c r="HH410" s="149">
        <f t="shared" si="1400"/>
        <v>69.475777645075851</v>
      </c>
      <c r="HI410" s="149">
        <f t="shared" si="1401"/>
        <v>138.2130935704017</v>
      </c>
      <c r="HJ410" s="149">
        <f t="shared" si="1402"/>
        <v>205.54230510174179</v>
      </c>
      <c r="HK410" s="149">
        <f t="shared" si="1403"/>
        <v>270.91494971982104</v>
      </c>
      <c r="HL410" s="149">
        <f t="shared" si="1404"/>
        <v>333.93029656540108</v>
      </c>
      <c r="HM410" s="149">
        <f t="shared" si="1405"/>
        <v>394.33630764024826</v>
      </c>
      <c r="HN410" s="149">
        <f t="shared" si="1406"/>
        <v>452.01210085524428</v>
      </c>
      <c r="HO410" s="149">
        <f t="shared" si="1407"/>
        <v>506.94111019483375</v>
      </c>
      <c r="HP410" s="149">
        <f t="shared" si="1408"/>
        <v>559.18259374437082</v>
      </c>
      <c r="HQ410" s="149">
        <f t="shared" si="1409"/>
        <v>608.84619092170828</v>
      </c>
      <c r="HR410" s="149">
        <f t="shared" si="1410"/>
        <v>656.07153779687371</v>
      </c>
      <c r="HS410" s="149">
        <f t="shared" si="1411"/>
        <v>701.01316544328552</v>
      </c>
      <c r="HT410" s="149">
        <f t="shared" si="1412"/>
        <v>743.83000278638792</v>
      </c>
      <c r="HU410" s="149">
        <f t="shared" si="1413"/>
        <v>784.67850355216569</v>
      </c>
      <c r="HV410" s="149">
        <f t="shared" si="1414"/>
        <v>823.70843990359651</v>
      </c>
      <c r="HW410" s="149">
        <f t="shared" si="1415"/>
        <v>861.06056295742826</v>
      </c>
      <c r="HX410" s="149">
        <f t="shared" si="1416"/>
        <v>896.8655172000731</v>
      </c>
      <c r="HY410" s="149">
        <f t="shared" si="1417"/>
        <v>931.24356419328103</v>
      </c>
      <c r="HZ410" s="149">
        <f t="shared" si="1418"/>
        <v>964.30480541730378</v>
      </c>
      <c r="IA410" s="149">
        <f t="shared" si="1419"/>
        <v>996.14969439524054</v>
      </c>
      <c r="IB410" s="149">
        <f t="shared" si="1420"/>
        <v>1026.8696998743123</v>
      </c>
      <c r="IC410" s="149">
        <f t="shared" si="1421"/>
        <v>1056.5480314792903</v>
      </c>
      <c r="ID410" s="149">
        <f t="shared" si="1422"/>
        <v>1085.2603728755857</v>
      </c>
      <c r="IE410" s="149">
        <f t="shared" si="1423"/>
        <v>1113.0755898224813</v>
      </c>
      <c r="IF410" s="149">
        <f t="shared" si="1424"/>
        <v>1140.0563950777034</v>
      </c>
      <c r="IG410" s="149">
        <f t="shared" si="1425"/>
        <v>1166.2599614446722</v>
      </c>
      <c r="IH410" s="149">
        <f t="shared" si="1426"/>
        <v>1191.7384800806597</v>
      </c>
      <c r="II410" s="149">
        <f t="shared" si="1427"/>
        <v>1216.5396647028758</v>
      </c>
      <c r="IJ410" s="149">
        <f t="shared" si="1428"/>
        <v>1240.7072043464386</v>
      </c>
      <c r="IK410" s="149">
        <f t="shared" si="1429"/>
        <v>1264.2811683828538</v>
      </c>
      <c r="IL410" s="149">
        <f t="shared" si="1430"/>
        <v>1287.2983679566344</v>
      </c>
      <c r="IM410" s="149">
        <f t="shared" si="1431"/>
        <v>1309.7926780761345</v>
      </c>
      <c r="IN410" s="149">
        <f t="shared" si="1432"/>
        <v>1331.7953244549285</v>
      </c>
      <c r="IO410" s="149">
        <f t="shared" si="1433"/>
        <v>1353.3351389403842</v>
      </c>
      <c r="IP410" s="149">
        <f t="shared" si="1434"/>
        <v>1374.4387870488977</v>
      </c>
      <c r="IQ410" s="149">
        <f t="shared" si="1435"/>
        <v>1395.1309707907362</v>
      </c>
      <c r="IR410" s="149">
        <f t="shared" si="1436"/>
        <v>1415.4346096351778</v>
      </c>
      <c r="IS410" s="149">
        <f t="shared" si="1437"/>
        <v>1435.3710021514062</v>
      </c>
      <c r="IT410" s="149">
        <f t="shared" si="1438"/>
        <v>1454.9599705695571</v>
      </c>
      <c r="IU410" s="149">
        <f t="shared" si="1439"/>
        <v>1474.2199902420814</v>
      </c>
      <c r="IV410" s="317">
        <f t="shared" si="1440"/>
        <v>1493.1683057486127</v>
      </c>
      <c r="IW410" s="149">
        <f t="shared" si="1441"/>
        <v>1511.8210351769392</v>
      </c>
      <c r="IX410" s="149">
        <f t="shared" si="1442"/>
        <v>1530.193263926468</v>
      </c>
      <c r="IY410" s="149">
        <f t="shared" si="1443"/>
        <v>1548.2991292168149</v>
      </c>
      <c r="IZ410" s="149">
        <f t="shared" si="1444"/>
        <v>1566.1518963404426</v>
      </c>
      <c r="JA410" s="149">
        <f t="shared" si="1445"/>
        <v>1583.7640275724784</v>
      </c>
      <c r="JB410" s="149">
        <f t="shared" si="1446"/>
        <v>1601.1472445408181</v>
      </c>
      <c r="JC410" s="149">
        <f t="shared" si="1447"/>
        <v>1618.3125847635044</v>
      </c>
      <c r="JD410" s="149">
        <f t="shared" si="1448"/>
        <v>1635.2704529763903</v>
      </c>
      <c r="JE410" s="149">
        <f t="shared" si="1449"/>
        <v>1652.0306678006955</v>
      </c>
      <c r="JF410" s="149">
        <f t="shared" si="1450"/>
        <v>1668.6025042359497</v>
      </c>
      <c r="JG410" s="149">
        <f t="shared" si="1451"/>
        <v>1684.9947324076963</v>
      </c>
      <c r="JH410" s="149">
        <f t="shared" si="1452"/>
        <v>1701.2156529502156</v>
      </c>
      <c r="JI410" s="149">
        <f t="shared" si="1453"/>
        <v>1717.2731293615072</v>
      </c>
      <c r="JJ410" s="149">
        <f t="shared" si="1454"/>
        <v>1733.1746176300278</v>
      </c>
      <c r="JK410" s="149">
        <f t="shared" si="1455"/>
        <v>1748.9271933995137</v>
      </c>
      <c r="JL410" s="149">
        <f t="shared" si="1456"/>
        <v>1764.5375769091156</v>
      </c>
      <c r="JM410" s="149">
        <f t="shared" si="1457"/>
        <v>1780.0121559203878</v>
      </c>
      <c r="JN410" s="149">
        <f t="shared" si="1458"/>
        <v>1795.3570068200872</v>
      </c>
      <c r="JO410" s="149">
        <f t="shared" si="1459"/>
        <v>1810.5779140677687</v>
      </c>
      <c r="JQ410" s="269">
        <v>536.3156200196571</v>
      </c>
      <c r="JR410" s="274">
        <v>54000</v>
      </c>
      <c r="JS410" s="115">
        <f t="shared" si="1277"/>
        <v>276.03323824458857</v>
      </c>
      <c r="JT410" s="115">
        <f t="shared" si="1278"/>
        <v>288.22798605054891</v>
      </c>
      <c r="JU410" s="115">
        <f t="shared" si="1279"/>
        <v>301.7700808928272</v>
      </c>
      <c r="JV410" s="115">
        <f t="shared" si="1280"/>
        <v>316.50765003746113</v>
      </c>
      <c r="JW410" s="115">
        <f t="shared" si="1281"/>
        <v>332.26353261382832</v>
      </c>
      <c r="JX410" s="115">
        <f t="shared" si="1282"/>
        <v>348.85643801779185</v>
      </c>
      <c r="JY410" s="115">
        <f t="shared" si="1283"/>
        <v>366.11629486766469</v>
      </c>
      <c r="JZ410" s="115">
        <f t="shared" si="1284"/>
        <v>383.89298386747987</v>
      </c>
      <c r="KA410" s="115">
        <f t="shared" si="1285"/>
        <v>402.05963477586289</v>
      </c>
      <c r="KB410" s="115">
        <f t="shared" si="1286"/>
        <v>420.5123231351854</v>
      </c>
      <c r="KC410" s="115">
        <f t="shared" si="1287"/>
        <v>439.16782052241143</v>
      </c>
      <c r="KD410" s="115">
        <f t="shared" si="1288"/>
        <v>457.96056783908614</v>
      </c>
      <c r="KE410" s="115">
        <f t="shared" si="1289"/>
        <v>476.83956956648922</v>
      </c>
      <c r="KF410" s="115">
        <f t="shared" si="1290"/>
        <v>495.76556115021975</v>
      </c>
      <c r="KG410" s="115">
        <f t="shared" si="1291"/>
        <v>514.70858628237079</v>
      </c>
      <c r="KH410" s="115">
        <f t="shared" si="1292"/>
        <v>533.64600292569594</v>
      </c>
      <c r="KI410" s="115">
        <f t="shared" si="1293"/>
        <v>552.56088099128874</v>
      </c>
      <c r="KJ410" s="115">
        <f t="shared" si="1294"/>
        <v>571.44073390246808</v>
      </c>
      <c r="KK410" s="115">
        <f t="shared" si="1295"/>
        <v>590.27652369413977</v>
      </c>
      <c r="KL410" s="115">
        <f t="shared" si="1296"/>
        <v>609.06188485928055</v>
      </c>
      <c r="KM410" s="115">
        <f t="shared" si="1297"/>
        <v>627.7925205481248</v>
      </c>
      <c r="KN410" s="115">
        <f t="shared" si="1298"/>
        <v>646.46573335200355</v>
      </c>
      <c r="KO410" s="115">
        <f t="shared" si="1299"/>
        <v>665.08006064537278</v>
      </c>
      <c r="KP410" s="115">
        <f t="shared" si="1300"/>
        <v>683.63499095731174</v>
      </c>
      <c r="KQ410" s="115">
        <f t="shared" si="1301"/>
        <v>702.13074309493709</v>
      </c>
      <c r="KR410" s="115">
        <f t="shared" si="1302"/>
        <v>720.56809388978866</v>
      </c>
      <c r="KS410" s="115">
        <f t="shared" si="1303"/>
        <v>738.94824367059709</v>
      </c>
      <c r="KT410" s="115">
        <f t="shared" si="1304"/>
        <v>757.27271106347553</v>
      </c>
      <c r="KU410" s="115">
        <f t="shared" si="1305"/>
        <v>775.54325064133207</v>
      </c>
      <c r="KV410" s="115">
        <f t="shared" si="1306"/>
        <v>793.76178841827664</v>
      </c>
      <c r="KW410" s="115">
        <f t="shared" si="1307"/>
        <v>811.93037131519714</v>
      </c>
      <c r="KX410" s="115">
        <f t="shared" si="1308"/>
        <v>830.05112759031272</v>
      </c>
      <c r="KY410" s="115">
        <f t="shared" si="1309"/>
        <v>848.12623589541408</v>
      </c>
      <c r="KZ410" s="115">
        <f t="shared" si="1310"/>
        <v>866.1579011322076</v>
      </c>
      <c r="LA410" s="115">
        <f t="shared" si="1311"/>
        <v>884.14833567996425</v>
      </c>
      <c r="LB410" s="115">
        <f t="shared" si="1312"/>
        <v>902.09974487288309</v>
      </c>
      <c r="LC410" s="115">
        <f t="shared" si="1313"/>
        <v>920.01431584430225</v>
      </c>
      <c r="LD410" s="115">
        <f t="shared" si="1314"/>
        <v>937.89420904081476</v>
      </c>
      <c r="LE410" s="115">
        <f t="shared" si="1315"/>
        <v>955.74155185472853</v>
      </c>
      <c r="LF410" s="115">
        <f t="shared" si="1316"/>
        <v>973.55843393726525</v>
      </c>
      <c r="LG410" s="360">
        <f t="shared" si="1317"/>
        <v>991.34690384451176</v>
      </c>
      <c r="LH410" s="115">
        <f t="shared" si="1318"/>
        <v>1009.1089667388557</v>
      </c>
      <c r="LI410" s="115">
        <f t="shared" si="1319"/>
        <v>1026.8465829245506</v>
      </c>
      <c r="LJ410" s="115">
        <f t="shared" si="1320"/>
        <v>1044.5616670404338</v>
      </c>
      <c r="LK410" s="115">
        <f t="shared" si="1321"/>
        <v>1062.2560877681085</v>
      </c>
      <c r="LL410" s="115">
        <f t="shared" si="1322"/>
        <v>1079.9316679420594</v>
      </c>
      <c r="LM410" s="115">
        <f t="shared" si="1323"/>
        <v>1097.5901849706402</v>
      </c>
      <c r="LN410" s="115">
        <f t="shared" si="1324"/>
        <v>1115.2333714949245</v>
      </c>
      <c r="LO410" s="115">
        <f t="shared" si="1325"/>
        <v>1132.8629162268503</v>
      </c>
      <c r="LP410" s="115">
        <f t="shared" si="1326"/>
        <v>1150.4804649197347</v>
      </c>
      <c r="LQ410" s="115">
        <f t="shared" si="1327"/>
        <v>1168.0876214336045</v>
      </c>
      <c r="LR410" s="115">
        <f t="shared" si="1328"/>
        <v>1185.6859488653433</v>
      </c>
      <c r="LS410" s="115">
        <f t="shared" si="1329"/>
        <v>1203.276970719764</v>
      </c>
      <c r="LT410" s="115">
        <f t="shared" si="1330"/>
        <v>1220.8621721026452</v>
      </c>
      <c r="LU410" s="115">
        <f t="shared" si="1331"/>
        <v>1238.4430009207717</v>
      </c>
      <c r="LV410" s="115">
        <f t="shared" si="1332"/>
        <v>1256.0208690772363</v>
      </c>
      <c r="LW410" s="115">
        <f t="shared" si="1333"/>
        <v>1273.5971536528893</v>
      </c>
      <c r="LX410" s="115">
        <f t="shared" si="1334"/>
        <v>1291.1731980669247</v>
      </c>
      <c r="LY410" s="115">
        <f t="shared" si="1335"/>
        <v>1308.7503132113115</v>
      </c>
      <c r="LZ410" s="115">
        <f t="shared" si="1336"/>
        <v>1326.3297785551565</v>
      </c>
      <c r="MC410" s="269">
        <v>530</v>
      </c>
      <c r="MD410" s="352">
        <v>53000</v>
      </c>
      <c r="ME410" s="351">
        <f t="shared" si="1470"/>
        <v>0.12112882112237458</v>
      </c>
      <c r="MF410" s="351">
        <f t="shared" si="1470"/>
        <v>0.2409701575905395</v>
      </c>
      <c r="MG410" s="351">
        <f t="shared" si="1470"/>
        <v>0.35835650857970675</v>
      </c>
      <c r="MH410" s="351">
        <f t="shared" si="1470"/>
        <v>0.47233164703288694</v>
      </c>
      <c r="MI410" s="351">
        <f t="shared" si="1470"/>
        <v>0.58219691137028662</v>
      </c>
      <c r="MJ410" s="351">
        <f t="shared" si="1470"/>
        <v>0.68751288131279698</v>
      </c>
      <c r="MK410" s="351">
        <f t="shared" si="1470"/>
        <v>0.78806880276098923</v>
      </c>
      <c r="ML410" s="351">
        <f t="shared" si="1470"/>
        <v>0.88383579339064999</v>
      </c>
      <c r="MM410" s="351">
        <f t="shared" si="1470"/>
        <v>0.97491716779953141</v>
      </c>
      <c r="MN410" s="351">
        <f t="shared" si="1470"/>
        <v>1.0615040788452654</v>
      </c>
      <c r="MO410" s="351">
        <f t="shared" si="1471"/>
        <v>1.1438399775998933</v>
      </c>
      <c r="MP410" s="351">
        <f t="shared" si="1471"/>
        <v>1.2221942841028075</v>
      </c>
      <c r="MQ410" s="351">
        <f t="shared" si="1471"/>
        <v>1.2968440859093231</v>
      </c>
      <c r="MR410" s="351">
        <f t="shared" si="1471"/>
        <v>1.3680621551427772</v>
      </c>
      <c r="MS410" s="351">
        <f t="shared" si="1471"/>
        <v>1.4361096148327113</v>
      </c>
      <c r="MT410" s="351">
        <f t="shared" si="1471"/>
        <v>1.50123186009986</v>
      </c>
      <c r="MU410" s="351">
        <f t="shared" si="1471"/>
        <v>1.5636566654745936</v>
      </c>
      <c r="MV410" s="351">
        <f t="shared" si="1471"/>
        <v>1.6235937031864991</v>
      </c>
      <c r="MW410" s="351">
        <f t="shared" si="1471"/>
        <v>1.6812349316843878</v>
      </c>
      <c r="MX410" s="351">
        <f t="shared" si="1471"/>
        <v>1.7367554885088967</v>
      </c>
      <c r="MY410" s="351">
        <f t="shared" si="1472"/>
        <v>1.7903148465280665</v>
      </c>
      <c r="MZ410" s="351">
        <f t="shared" si="1472"/>
        <v>1.8420580790911452</v>
      </c>
      <c r="NA410" s="351">
        <f t="shared" si="1472"/>
        <v>1.892117138275248</v>
      </c>
      <c r="NB410" s="351">
        <f t="shared" si="1472"/>
        <v>1.9406120893537748</v>
      </c>
      <c r="NC410" s="351">
        <f t="shared" si="1472"/>
        <v>1.9876522700365029</v>
      </c>
      <c r="ND410" s="351">
        <f t="shared" si="1472"/>
        <v>2.033337359298081</v>
      </c>
      <c r="NE410" s="351">
        <f t="shared" si="1472"/>
        <v>2.0777583507706443</v>
      </c>
      <c r="NF410" s="351">
        <f t="shared" si="1472"/>
        <v>2.1209984318111812</v>
      </c>
      <c r="NG410" s="351">
        <f t="shared" si="1472"/>
        <v>2.1631337728707352</v>
      </c>
      <c r="NH410" s="351">
        <f t="shared" si="1472"/>
        <v>2.2042342336313152</v>
      </c>
      <c r="NI410" s="351">
        <f t="shared" si="1473"/>
        <v>2.2443639931592112</v>
      </c>
      <c r="NJ410" s="351">
        <f t="shared" si="1473"/>
        <v>2.2835821114601766</v>
      </c>
      <c r="NK410" s="351">
        <f t="shared" si="1473"/>
        <v>2.3219430295783017</v>
      </c>
      <c r="NL410" s="351">
        <f t="shared" si="1473"/>
        <v>2.3594970149276517</v>
      </c>
      <c r="NM410" s="351">
        <f t="shared" si="1473"/>
        <v>2.3962905579927556</v>
      </c>
      <c r="NN410" s="351">
        <f t="shared" si="1473"/>
        <v>2.4323667259473019</v>
      </c>
      <c r="NO410" s="351">
        <f t="shared" si="1473"/>
        <v>2.4677654781611387</v>
      </c>
      <c r="NP410" s="351">
        <f t="shared" si="1473"/>
        <v>2.5025239480160613</v>
      </c>
      <c r="NQ410" s="351">
        <f t="shared" si="1473"/>
        <v>2.5366766949434245</v>
      </c>
      <c r="NR410" s="351">
        <f t="shared" si="1473"/>
        <v>2.5702559301359358</v>
      </c>
      <c r="NS410" s="351">
        <f t="shared" si="1474"/>
        <v>2.6032917189728186</v>
      </c>
      <c r="NT410" s="351">
        <f t="shared" si="1474"/>
        <v>2.6358121628303901</v>
      </c>
      <c r="NU410" s="351">
        <f t="shared" si="1474"/>
        <v>2.6678435626254342</v>
      </c>
      <c r="NV410" s="351">
        <f t="shared" si="1474"/>
        <v>2.6994105661532557</v>
      </c>
      <c r="NW410" s="351">
        <f t="shared" si="1474"/>
        <v>2.7305363010317421</v>
      </c>
      <c r="NX410" s="351">
        <f t="shared" si="1474"/>
        <v>2.7612424948434535</v>
      </c>
      <c r="NY410" s="351">
        <f t="shared" si="1474"/>
        <v>2.7915495838759239</v>
      </c>
      <c r="NZ410" s="351">
        <f t="shared" si="1474"/>
        <v>2.8214768116927953</v>
      </c>
      <c r="OA410" s="351">
        <f t="shared" si="1474"/>
        <v>2.851042318621972</v>
      </c>
      <c r="OB410" s="351">
        <f t="shared" si="1474"/>
        <v>2.8802632231190337</v>
      </c>
      <c r="OC410" s="351">
        <f t="shared" si="1475"/>
        <v>2.9091556958523332</v>
      </c>
      <c r="OD410" s="351">
        <f t="shared" si="1475"/>
        <v>2.9377350272583977</v>
      </c>
      <c r="OE410" s="351">
        <f t="shared" si="1475"/>
        <v>2.9660156892305825</v>
      </c>
      <c r="OF410" s="351">
        <f t="shared" si="1475"/>
        <v>2.9940113915289639</v>
      </c>
      <c r="OG410" s="351">
        <f t="shared" si="1475"/>
        <v>3.0217351334336171</v>
      </c>
      <c r="OH410" s="351">
        <f t="shared" si="1475"/>
        <v>3.0491992511056267</v>
      </c>
      <c r="OI410" s="351">
        <f t="shared" si="1475"/>
        <v>3.0764154610694203</v>
      </c>
      <c r="OJ410" s="351">
        <f t="shared" si="1475"/>
        <v>3.1033949001852528</v>
      </c>
      <c r="OK410" s="351">
        <f t="shared" si="1475"/>
        <v>3.1301481624412664</v>
      </c>
      <c r="OL410" s="351">
        <f t="shared" si="1475"/>
        <v>3.1566853328597588</v>
      </c>
    </row>
    <row r="411" spans="50:406">
      <c r="BC411"/>
      <c r="BD411"/>
      <c r="BH411" s="173"/>
      <c r="BI411" s="182">
        <f t="shared" si="1468"/>
        <v>0.22336100866053796</v>
      </c>
      <c r="BJ411" s="91">
        <f t="shared" si="1468"/>
        <v>0</v>
      </c>
      <c r="BK411" s="170">
        <f t="shared" si="1468"/>
        <v>0</v>
      </c>
      <c r="BL411" s="170">
        <f t="shared" si="1468"/>
        <v>216.64999771199948</v>
      </c>
      <c r="BM411" s="116">
        <f t="shared" si="1468"/>
        <v>0</v>
      </c>
      <c r="BN411" s="116"/>
      <c r="BO411" s="109" t="s">
        <v>82</v>
      </c>
      <c r="BP411" s="210">
        <v>54000</v>
      </c>
      <c r="BQ411" s="211">
        <v>16.459199999999999</v>
      </c>
      <c r="BR411" s="285">
        <v>540</v>
      </c>
      <c r="BS411" s="115"/>
      <c r="BT411" s="105"/>
      <c r="BU411" s="201"/>
      <c r="BV411" s="205">
        <f t="shared" si="1469"/>
        <v>-56.500002288000502</v>
      </c>
      <c r="BW411" s="208">
        <f t="shared" si="1466"/>
        <v>216.64999771199948</v>
      </c>
      <c r="BX411" s="94"/>
      <c r="BY411" s="196">
        <f t="shared" si="1338"/>
        <v>573.56933718429855</v>
      </c>
      <c r="BZ411" s="128"/>
      <c r="CA411" s="228">
        <f t="shared" si="1399"/>
        <v>1.3256251755289184E-2</v>
      </c>
      <c r="CB411" s="165">
        <f t="shared" si="1196"/>
        <v>1.763115155147317E-2</v>
      </c>
      <c r="CC411" s="200">
        <f t="shared" si="1467"/>
        <v>0.75186533996876448</v>
      </c>
      <c r="CD411" s="279"/>
      <c r="CH411" s="269">
        <v>546.08030135083538</v>
      </c>
      <c r="CI411" s="274">
        <v>55000</v>
      </c>
      <c r="CJ411" s="72">
        <f t="shared" si="1217"/>
        <v>0.14172195080653494</v>
      </c>
      <c r="CK411" s="72">
        <f t="shared" si="1218"/>
        <v>0.28138719853516092</v>
      </c>
      <c r="CL411" s="72">
        <f t="shared" si="1219"/>
        <v>0.41719610496105475</v>
      </c>
      <c r="CM411" s="72">
        <f t="shared" si="1220"/>
        <v>0.54778215865960023</v>
      </c>
      <c r="CN411" s="72">
        <f t="shared" si="1221"/>
        <v>0.67227115118481773</v>
      </c>
      <c r="CO411" s="72">
        <f t="shared" si="1222"/>
        <v>0.79024064128480664</v>
      </c>
      <c r="CP411" s="72">
        <f t="shared" si="1223"/>
        <v>0.90162424975432687</v>
      </c>
      <c r="CQ411" s="72">
        <f t="shared" si="1224"/>
        <v>1.0066031023793804</v>
      </c>
      <c r="CR411" s="72">
        <f t="shared" si="1225"/>
        <v>1.1055103236106114</v>
      </c>
      <c r="CS411" s="72">
        <f t="shared" si="1226"/>
        <v>1.198758403951417</v>
      </c>
      <c r="CT411" s="72">
        <f t="shared" si="1227"/>
        <v>1.2867893086053848</v>
      </c>
      <c r="CU411" s="72">
        <f t="shared" si="1228"/>
        <v>1.3700429754641226</v>
      </c>
      <c r="CV411" s="72">
        <f t="shared" si="1229"/>
        <v>1.4489390782583409</v>
      </c>
      <c r="CW411" s="72">
        <f t="shared" si="1230"/>
        <v>1.5238676598482992</v>
      </c>
      <c r="CX411" s="72">
        <f t="shared" si="1231"/>
        <v>1.5951853577212667</v>
      </c>
      <c r="CY411" s="72">
        <f t="shared" si="1232"/>
        <v>1.6632149653023509</v>
      </c>
      <c r="CZ411" s="72">
        <f t="shared" si="1233"/>
        <v>1.7282468564783984</v>
      </c>
      <c r="DA411" s="72">
        <f t="shared" si="1234"/>
        <v>1.790541350638432</v>
      </c>
      <c r="DB411" s="72">
        <f t="shared" si="1235"/>
        <v>1.8503314611044142</v>
      </c>
      <c r="DC411" s="72">
        <f t="shared" si="1236"/>
        <v>1.9078257041521363</v>
      </c>
      <c r="DD411" s="72">
        <f t="shared" si="1237"/>
        <v>1.9632107918744581</v>
      </c>
      <c r="DE411" s="72">
        <f t="shared" si="1238"/>
        <v>2.0166541209045956</v>
      </c>
      <c r="DF411" s="72">
        <f t="shared" si="1239"/>
        <v>2.0683060215082234</v>
      </c>
      <c r="DG411" s="72">
        <f t="shared" si="1240"/>
        <v>2.1183017615122597</v>
      </c>
      <c r="DH411" s="72">
        <f t="shared" si="1241"/>
        <v>2.1667633157400208</v>
      </c>
      <c r="DI411" s="72">
        <f t="shared" si="1242"/>
        <v>2.2138009195807684</v>
      </c>
      <c r="DJ411" s="72">
        <f t="shared" si="1243"/>
        <v>2.2595144284548021</v>
      </c>
      <c r="DK411" s="72">
        <f t="shared" si="1244"/>
        <v>2.3039945053388724</v>
      </c>
      <c r="DL411" s="72">
        <f t="shared" si="1245"/>
        <v>2.3473236574576073</v>
      </c>
      <c r="DM411" s="72">
        <f t="shared" si="1246"/>
        <v>2.3895771414804696</v>
      </c>
      <c r="DN411" s="72">
        <f t="shared" si="1247"/>
        <v>2.4308237545287428</v>
      </c>
      <c r="DO411" s="72">
        <f t="shared" si="1248"/>
        <v>2.4711265262409148</v>
      </c>
      <c r="DP411" s="72">
        <f t="shared" si="1249"/>
        <v>2.5105433251982552</v>
      </c>
      <c r="DQ411" s="72">
        <f t="shared" si="1250"/>
        <v>2.5491273912376342</v>
      </c>
      <c r="DR411" s="72">
        <f t="shared" si="1251"/>
        <v>2.5869278035985928</v>
      </c>
      <c r="DS411" s="72">
        <f t="shared" si="1252"/>
        <v>2.6239898934657035</v>
      </c>
      <c r="DT411" s="72">
        <f t="shared" si="1253"/>
        <v>2.66035560826466</v>
      </c>
      <c r="DU411" s="72">
        <f t="shared" si="1254"/>
        <v>2.6960638340333922</v>
      </c>
      <c r="DV411" s="72">
        <f t="shared" si="1255"/>
        <v>2.7311506812996647</v>
      </c>
      <c r="DW411" s="72">
        <f t="shared" si="1256"/>
        <v>2.7656497391349486</v>
      </c>
      <c r="DX411" s="72">
        <f t="shared" si="1257"/>
        <v>2.7995923014035666</v>
      </c>
      <c r="DY411" s="72">
        <f t="shared" si="1258"/>
        <v>2.8330075686706038</v>
      </c>
      <c r="DZ411" s="72">
        <f t="shared" si="1259"/>
        <v>2.8659228287576632</v>
      </c>
      <c r="EA411" s="72">
        <f t="shared" si="1260"/>
        <v>2.8983636185305088</v>
      </c>
      <c r="EB411" s="72">
        <f t="shared" si="1261"/>
        <v>2.9303538691563356</v>
      </c>
      <c r="EC411" s="72">
        <f t="shared" si="1262"/>
        <v>2.9619160367721333</v>
      </c>
      <c r="ED411" s="72">
        <f t="shared" si="1263"/>
        <v>2.9930712202517027</v>
      </c>
      <c r="EE411" s="72">
        <f t="shared" si="1264"/>
        <v>3.0238392675410641</v>
      </c>
      <c r="EF411" s="72">
        <f t="shared" si="1265"/>
        <v>3.054238871844734</v>
      </c>
      <c r="EG411" s="72">
        <f t="shared" si="1266"/>
        <v>3.0842876587841483</v>
      </c>
      <c r="EH411" s="72">
        <f t="shared" si="1267"/>
        <v>3.1140022655104769</v>
      </c>
      <c r="EI411" s="72">
        <f t="shared" si="1268"/>
        <v>3.143398412633974</v>
      </c>
      <c r="EJ411" s="72">
        <f t="shared" si="1269"/>
        <v>3.1724909697279626</v>
      </c>
      <c r="EK411" s="72">
        <f t="shared" si="1270"/>
        <v>3.2012940150754203</v>
      </c>
      <c r="EL411" s="72">
        <f t="shared" si="1271"/>
        <v>3.2298208902477619</v>
      </c>
      <c r="EM411" s="72">
        <f t="shared" si="1272"/>
        <v>3.258084250037188</v>
      </c>
      <c r="EN411" s="72">
        <f t="shared" si="1273"/>
        <v>3.2860961082045224</v>
      </c>
      <c r="EO411" s="72">
        <f t="shared" si="1274"/>
        <v>3.3138678794524337</v>
      </c>
      <c r="EP411" s="72">
        <f t="shared" si="1275"/>
        <v>3.341410417988516</v>
      </c>
      <c r="EQ411" s="72">
        <f t="shared" si="1276"/>
        <v>3.3687340530027288</v>
      </c>
      <c r="ET411" s="269">
        <v>546.08030135083538</v>
      </c>
      <c r="EU411" s="274">
        <v>55000</v>
      </c>
      <c r="EV411" s="149">
        <f t="shared" si="1339"/>
        <v>217.52028557718847</v>
      </c>
      <c r="EW411" s="149">
        <f t="shared" si="1340"/>
        <v>220.08081315155914</v>
      </c>
      <c r="EX411" s="149">
        <f t="shared" si="1341"/>
        <v>224.19169635682229</v>
      </c>
      <c r="EY411" s="149">
        <f t="shared" si="1342"/>
        <v>229.65182673536185</v>
      </c>
      <c r="EZ411" s="149">
        <f t="shared" si="1343"/>
        <v>236.23292604118436</v>
      </c>
      <c r="FA411" s="149">
        <f t="shared" si="1344"/>
        <v>243.70872757465642</v>
      </c>
      <c r="FB411" s="149">
        <f t="shared" si="1345"/>
        <v>251.87409338799745</v>
      </c>
      <c r="FC411" s="149">
        <f t="shared" si="1346"/>
        <v>260.55411133017492</v>
      </c>
      <c r="FD411" s="149">
        <f t="shared" si="1347"/>
        <v>269.60588991890774</v>
      </c>
      <c r="FE411" s="149">
        <f t="shared" si="1348"/>
        <v>278.91614779396116</v>
      </c>
      <c r="FF411" s="149">
        <f t="shared" si="1349"/>
        <v>288.39696893732588</v>
      </c>
      <c r="FG411" s="149">
        <f t="shared" si="1350"/>
        <v>297.98117616069931</v>
      </c>
      <c r="FH411" s="149">
        <f t="shared" si="1351"/>
        <v>307.61805827830659</v>
      </c>
      <c r="FI411" s="149">
        <f t="shared" si="1352"/>
        <v>317.26973734559027</v>
      </c>
      <c r="FJ411" s="149">
        <f t="shared" si="1353"/>
        <v>326.90822193099194</v>
      </c>
      <c r="FK411" s="149">
        <f t="shared" si="1354"/>
        <v>336.51308306765861</v>
      </c>
      <c r="FL411" s="149">
        <f t="shared" si="1355"/>
        <v>346.06965208808953</v>
      </c>
      <c r="FM411" s="149">
        <f t="shared" si="1356"/>
        <v>355.56763701215255</v>
      </c>
      <c r="FN411" s="149">
        <f t="shared" si="1357"/>
        <v>365.00006608153654</v>
      </c>
      <c r="FO411" s="149">
        <f t="shared" si="1358"/>
        <v>374.3624831383915</v>
      </c>
      <c r="FP411" s="149">
        <f t="shared" si="1359"/>
        <v>383.65233520400886</v>
      </c>
      <c r="FQ411" s="149">
        <f t="shared" si="1360"/>
        <v>392.86850608384168</v>
      </c>
      <c r="FR411" s="149">
        <f t="shared" si="1361"/>
        <v>402.01096072808554</v>
      </c>
      <c r="FS411" s="149">
        <f t="shared" si="1362"/>
        <v>411.08047360660333</v>
      </c>
      <c r="FT411" s="149">
        <f t="shared" si="1363"/>
        <v>420.07842089833133</v>
      </c>
      <c r="FU411" s="149">
        <f t="shared" si="1364"/>
        <v>429.00662125422377</v>
      </c>
      <c r="FV411" s="149">
        <f t="shared" si="1365"/>
        <v>437.8672136280594</v>
      </c>
      <c r="FW411" s="149">
        <f t="shared" si="1366"/>
        <v>446.66256347465162</v>
      </c>
      <c r="FX411" s="149">
        <f t="shared" si="1367"/>
        <v>455.39519072008636</v>
      </c>
      <c r="FY411" s="149">
        <f t="shared" si="1368"/>
        <v>464.06771448974206</v>
      </c>
      <c r="FZ411" s="149">
        <f t="shared" si="1369"/>
        <v>472.68281076951831</v>
      </c>
      <c r="GA411" s="149">
        <f t="shared" si="1370"/>
        <v>481.24318007328208</v>
      </c>
      <c r="GB411" s="149">
        <f t="shared" si="1371"/>
        <v>489.751522868758</v>
      </c>
      <c r="GC411" s="149">
        <f t="shared" si="1372"/>
        <v>498.21052102981446</v>
      </c>
      <c r="GD411" s="149">
        <f t="shared" si="1373"/>
        <v>506.62282397614246</v>
      </c>
      <c r="GE411" s="149">
        <f t="shared" si="1374"/>
        <v>514.99103846184505</v>
      </c>
      <c r="GF411" s="149">
        <f t="shared" si="1375"/>
        <v>523.31772120522362</v>
      </c>
      <c r="GG411" s="149">
        <f t="shared" si="1376"/>
        <v>531.60537372974625</v>
      </c>
      <c r="GH411" s="149">
        <f t="shared" si="1377"/>
        <v>539.85643892361986</v>
      </c>
      <c r="GI411" s="149">
        <f t="shared" si="1378"/>
        <v>548.07329893197982</v>
      </c>
      <c r="GJ411" s="317">
        <f t="shared" si="1379"/>
        <v>556.25827407866427</v>
      </c>
      <c r="GK411" s="149">
        <f t="shared" si="1380"/>
        <v>564.4136225793319</v>
      </c>
      <c r="GL411" s="149">
        <f t="shared" si="1381"/>
        <v>572.54154085838093</v>
      </c>
      <c r="GM411" s="149">
        <f t="shared" si="1382"/>
        <v>580.64416432196197</v>
      </c>
      <c r="GN411" s="149">
        <f t="shared" si="1383"/>
        <v>588.72356847071637</v>
      </c>
      <c r="GO411" s="149">
        <f t="shared" si="1384"/>
        <v>596.7817702606128</v>
      </c>
      <c r="GP411" s="149">
        <f t="shared" si="1385"/>
        <v>604.82072963979272</v>
      </c>
      <c r="GQ411" s="149">
        <f t="shared" si="1386"/>
        <v>612.84235120484107</v>
      </c>
      <c r="GR411" s="149">
        <f t="shared" si="1387"/>
        <v>620.8484859321668</v>
      </c>
      <c r="GS411" s="149">
        <f t="shared" si="1388"/>
        <v>628.84093294994238</v>
      </c>
      <c r="GT411" s="149">
        <f t="shared" si="1389"/>
        <v>636.82144132380461</v>
      </c>
      <c r="GU411" s="149">
        <f t="shared" si="1390"/>
        <v>644.79171183569645</v>
      </c>
      <c r="GV411" s="149">
        <f t="shared" si="1391"/>
        <v>652.75339874011911</v>
      </c>
      <c r="GW411" s="149">
        <f t="shared" si="1392"/>
        <v>660.70811148598136</v>
      </c>
      <c r="GX411" s="149">
        <f t="shared" si="1393"/>
        <v>668.65741639532575</v>
      </c>
      <c r="GY411" s="149">
        <f t="shared" si="1394"/>
        <v>676.60283829267166</v>
      </c>
      <c r="GZ411" s="149">
        <f t="shared" si="1395"/>
        <v>684.54586208066269</v>
      </c>
      <c r="HA411" s="149">
        <f t="shared" si="1396"/>
        <v>692.48793425923964</v>
      </c>
      <c r="HB411" s="149">
        <f t="shared" si="1397"/>
        <v>700.43046438677368</v>
      </c>
      <c r="HC411" s="149">
        <f t="shared" si="1398"/>
        <v>708.3748264825266</v>
      </c>
      <c r="HF411" s="269">
        <v>536.3156200196571</v>
      </c>
      <c r="HG411" s="274">
        <v>54000</v>
      </c>
      <c r="HH411" s="149">
        <f t="shared" si="1400"/>
        <v>75.151849667665985</v>
      </c>
      <c r="HI411" s="149">
        <f t="shared" si="1401"/>
        <v>149.36987839064469</v>
      </c>
      <c r="HJ411" s="149">
        <f t="shared" si="1402"/>
        <v>221.82113186555415</v>
      </c>
      <c r="HK411" s="149">
        <f t="shared" si="1403"/>
        <v>291.84666012566299</v>
      </c>
      <c r="HL411" s="149">
        <f t="shared" si="1404"/>
        <v>358.99282328609286</v>
      </c>
      <c r="HM411" s="149">
        <f t="shared" si="1405"/>
        <v>423.00389269942355</v>
      </c>
      <c r="HN411" s="149">
        <f t="shared" si="1406"/>
        <v>483.78977781678242</v>
      </c>
      <c r="HO411" s="149">
        <f t="shared" si="1407"/>
        <v>541.38418738016037</v>
      </c>
      <c r="HP411" s="149">
        <f t="shared" si="1408"/>
        <v>595.90427270566261</v>
      </c>
      <c r="HQ411" s="149">
        <f t="shared" si="1409"/>
        <v>647.51733358499928</v>
      </c>
      <c r="HR411" s="149">
        <f t="shared" si="1410"/>
        <v>696.41604957944185</v>
      </c>
      <c r="HS411" s="149">
        <f t="shared" si="1411"/>
        <v>742.80145200573372</v>
      </c>
      <c r="HT411" s="149">
        <f t="shared" si="1412"/>
        <v>786.87201261889811</v>
      </c>
      <c r="HU411" s="149">
        <f t="shared" si="1413"/>
        <v>828.81716954146361</v>
      </c>
      <c r="HV411" s="149">
        <f t="shared" si="1414"/>
        <v>868.81388314221044</v>
      </c>
      <c r="HW411" s="149">
        <f t="shared" si="1415"/>
        <v>907.02516186888022</v>
      </c>
      <c r="HX411" s="149">
        <f t="shared" si="1416"/>
        <v>943.59981002429208</v>
      </c>
      <c r="HY411" s="149">
        <f t="shared" si="1417"/>
        <v>978.67289285414029</v>
      </c>
      <c r="HZ411" s="149">
        <f t="shared" si="1418"/>
        <v>1012.366590203439</v>
      </c>
      <c r="IA411" s="149">
        <f t="shared" si="1419"/>
        <v>1044.791231206246</v>
      </c>
      <c r="IB411" s="149">
        <f t="shared" si="1420"/>
        <v>1076.0463833098875</v>
      </c>
      <c r="IC411" s="149">
        <f t="shared" si="1421"/>
        <v>1106.2219215185987</v>
      </c>
      <c r="ID411" s="149">
        <f t="shared" si="1422"/>
        <v>1135.399037213265</v>
      </c>
      <c r="IE411" s="149">
        <f t="shared" si="1423"/>
        <v>1163.6511667486307</v>
      </c>
      <c r="IF411" s="149">
        <f t="shared" si="1424"/>
        <v>1191.0448326771784</v>
      </c>
      <c r="IG411" s="149">
        <f t="shared" si="1425"/>
        <v>1217.6403978559415</v>
      </c>
      <c r="IH411" s="149">
        <f t="shared" si="1426"/>
        <v>1243.4927367975947</v>
      </c>
      <c r="II411" s="149">
        <f t="shared" si="1427"/>
        <v>1268.651830686895</v>
      </c>
      <c r="IJ411" s="149">
        <f t="shared" si="1428"/>
        <v>1293.1632933029005</v>
      </c>
      <c r="IK411" s="149">
        <f t="shared" si="1429"/>
        <v>1317.0688351782906</v>
      </c>
      <c r="IL411" s="149">
        <f t="shared" si="1430"/>
        <v>1340.4066730098384</v>
      </c>
      <c r="IM411" s="149">
        <f t="shared" si="1431"/>
        <v>1363.2118908078787</v>
      </c>
      <c r="IN411" s="149">
        <f t="shared" si="1432"/>
        <v>1385.5167586577527</v>
      </c>
      <c r="IO411" s="149">
        <f t="shared" si="1433"/>
        <v>1407.3510143340386</v>
      </c>
      <c r="IP411" s="149">
        <f t="shared" si="1434"/>
        <v>1428.7421123992722</v>
      </c>
      <c r="IQ411" s="149">
        <f t="shared" si="1435"/>
        <v>1449.7154448534702</v>
      </c>
      <c r="IR411" s="149">
        <f t="shared" si="1436"/>
        <v>1470.2945368888384</v>
      </c>
      <c r="IS411" s="149">
        <f t="shared" si="1437"/>
        <v>1490.5012208474102</v>
      </c>
      <c r="IT411" s="149">
        <f t="shared" si="1438"/>
        <v>1510.3557910768679</v>
      </c>
      <c r="IU411" s="149">
        <f t="shared" si="1439"/>
        <v>1529.8771420273733</v>
      </c>
      <c r="IV411" s="317">
        <f t="shared" si="1440"/>
        <v>1549.0828916253847</v>
      </c>
      <c r="IW411" s="149">
        <f t="shared" si="1441"/>
        <v>1567.9894916942135</v>
      </c>
      <c r="IX411" s="149">
        <f t="shared" si="1442"/>
        <v>1586.6123269604868</v>
      </c>
      <c r="IY411" s="149">
        <f t="shared" si="1443"/>
        <v>1604.9658039863814</v>
      </c>
      <c r="IZ411" s="149">
        <f t="shared" si="1444"/>
        <v>1623.0634311952365</v>
      </c>
      <c r="JA411" s="149">
        <f t="shared" si="1445"/>
        <v>1640.9178910093453</v>
      </c>
      <c r="JB411" s="149">
        <f t="shared" si="1446"/>
        <v>1658.5411049900911</v>
      </c>
      <c r="JC411" s="149">
        <f t="shared" si="1447"/>
        <v>1675.9442927593757</v>
      </c>
      <c r="JD411" s="149">
        <f t="shared" si="1448"/>
        <v>1693.1380253850109</v>
      </c>
      <c r="JE411" s="149">
        <f t="shared" si="1449"/>
        <v>1710.1322738293145</v>
      </c>
      <c r="JF411" s="149">
        <f t="shared" si="1450"/>
        <v>1726.9364529878021</v>
      </c>
      <c r="JG411" s="149">
        <f t="shared" si="1451"/>
        <v>1743.5594617819984</v>
      </c>
      <c r="JH411" s="149">
        <f t="shared" si="1452"/>
        <v>1760.0097197157013</v>
      </c>
      <c r="JI411" s="149">
        <f t="shared" si="1453"/>
        <v>1776.2952002564061</v>
      </c>
      <c r="JJ411" s="149">
        <f t="shared" si="1454"/>
        <v>1792.4234613620408</v>
      </c>
      <c r="JK411" s="149">
        <f t="shared" si="1455"/>
        <v>1808.4016734368122</v>
      </c>
      <c r="JL411" s="149">
        <f t="shared" si="1456"/>
        <v>1824.2366449682295</v>
      </c>
      <c r="JM411" s="149">
        <f t="shared" si="1457"/>
        <v>1839.9348460694459</v>
      </c>
      <c r="JN411" s="149">
        <f t="shared" si="1458"/>
        <v>1855.5024301266428</v>
      </c>
      <c r="JO411" s="149">
        <f t="shared" si="1459"/>
        <v>1870.9452537296352</v>
      </c>
      <c r="JQ411" s="269">
        <v>546.08030135083538</v>
      </c>
      <c r="JR411" s="274">
        <v>55000</v>
      </c>
      <c r="JS411" s="115">
        <f t="shared" si="1277"/>
        <v>282.01846638768973</v>
      </c>
      <c r="JT411" s="115">
        <f t="shared" si="1278"/>
        <v>294.57899396206039</v>
      </c>
      <c r="JU411" s="115">
        <f t="shared" si="1279"/>
        <v>308.68987716732352</v>
      </c>
      <c r="JV411" s="115">
        <f t="shared" si="1280"/>
        <v>324.1500075458631</v>
      </c>
      <c r="JW411" s="115">
        <f t="shared" si="1281"/>
        <v>340.73110685168558</v>
      </c>
      <c r="JX411" s="115">
        <f t="shared" si="1282"/>
        <v>358.2069083851577</v>
      </c>
      <c r="JY411" s="115">
        <f t="shared" si="1283"/>
        <v>376.3722741984987</v>
      </c>
      <c r="JZ411" s="115">
        <f t="shared" si="1284"/>
        <v>395.05229214067617</v>
      </c>
      <c r="KA411" s="115">
        <f t="shared" si="1285"/>
        <v>414.10407072940899</v>
      </c>
      <c r="KB411" s="115">
        <f t="shared" si="1286"/>
        <v>433.41432860446241</v>
      </c>
      <c r="KC411" s="115">
        <f t="shared" si="1287"/>
        <v>452.89514974782713</v>
      </c>
      <c r="KD411" s="115">
        <f t="shared" si="1288"/>
        <v>472.47935697120056</v>
      </c>
      <c r="KE411" s="115">
        <f t="shared" si="1289"/>
        <v>492.11623908880784</v>
      </c>
      <c r="KF411" s="115">
        <f t="shared" si="1290"/>
        <v>511.76791815609153</v>
      </c>
      <c r="KG411" s="115">
        <f t="shared" si="1291"/>
        <v>531.40640274149314</v>
      </c>
      <c r="KH411" s="115">
        <f t="shared" si="1292"/>
        <v>551.01126387815987</v>
      </c>
      <c r="KI411" s="115">
        <f t="shared" si="1293"/>
        <v>570.56783289859072</v>
      </c>
      <c r="KJ411" s="115">
        <f t="shared" si="1294"/>
        <v>590.0658178226538</v>
      </c>
      <c r="KK411" s="115">
        <f t="shared" si="1295"/>
        <v>609.49824689203774</v>
      </c>
      <c r="KL411" s="115">
        <f t="shared" si="1296"/>
        <v>628.86066394889281</v>
      </c>
      <c r="KM411" s="115">
        <f t="shared" si="1297"/>
        <v>648.15051601451012</v>
      </c>
      <c r="KN411" s="115">
        <f t="shared" si="1298"/>
        <v>667.36668689434293</v>
      </c>
      <c r="KO411" s="115">
        <f t="shared" si="1299"/>
        <v>686.50914153858685</v>
      </c>
      <c r="KP411" s="115">
        <f t="shared" si="1300"/>
        <v>705.57865441710464</v>
      </c>
      <c r="KQ411" s="115">
        <f t="shared" si="1301"/>
        <v>724.57660170883264</v>
      </c>
      <c r="KR411" s="115">
        <f t="shared" si="1302"/>
        <v>743.50480206472503</v>
      </c>
      <c r="KS411" s="115">
        <f t="shared" si="1303"/>
        <v>762.36539443856066</v>
      </c>
      <c r="KT411" s="115">
        <f t="shared" si="1304"/>
        <v>781.16074428515287</v>
      </c>
      <c r="KU411" s="115">
        <f t="shared" si="1305"/>
        <v>799.89337153058761</v>
      </c>
      <c r="KV411" s="115">
        <f t="shared" si="1306"/>
        <v>818.56589530024326</v>
      </c>
      <c r="KW411" s="115">
        <f t="shared" si="1307"/>
        <v>837.18099158001951</v>
      </c>
      <c r="KX411" s="115">
        <f t="shared" si="1308"/>
        <v>855.74136088378327</v>
      </c>
      <c r="KY411" s="115">
        <f t="shared" si="1309"/>
        <v>874.24970367925926</v>
      </c>
      <c r="KZ411" s="115">
        <f t="shared" si="1310"/>
        <v>892.70870184031571</v>
      </c>
      <c r="LA411" s="115">
        <f t="shared" si="1311"/>
        <v>911.12100478664365</v>
      </c>
      <c r="LB411" s="115">
        <f t="shared" si="1312"/>
        <v>929.4892192723463</v>
      </c>
      <c r="LC411" s="115">
        <f t="shared" si="1313"/>
        <v>947.81590201572487</v>
      </c>
      <c r="LD411" s="115">
        <f t="shared" si="1314"/>
        <v>966.1035545402475</v>
      </c>
      <c r="LE411" s="115">
        <f t="shared" si="1315"/>
        <v>984.35461973412112</v>
      </c>
      <c r="LF411" s="115">
        <f t="shared" si="1316"/>
        <v>1002.5714797424811</v>
      </c>
      <c r="LG411" s="360">
        <f t="shared" si="1317"/>
        <v>1020.7564548891655</v>
      </c>
      <c r="LH411" s="115">
        <f t="shared" si="1318"/>
        <v>1038.911803389833</v>
      </c>
      <c r="LI411" s="115">
        <f t="shared" si="1319"/>
        <v>1057.0397216688821</v>
      </c>
      <c r="LJ411" s="115">
        <f t="shared" si="1320"/>
        <v>1075.1423451324631</v>
      </c>
      <c r="LK411" s="115">
        <f t="shared" si="1321"/>
        <v>1093.2217492812176</v>
      </c>
      <c r="LL411" s="115">
        <f t="shared" si="1322"/>
        <v>1111.2799510711141</v>
      </c>
      <c r="LM411" s="115">
        <f t="shared" si="1323"/>
        <v>1129.318910450294</v>
      </c>
      <c r="LN411" s="115">
        <f t="shared" si="1324"/>
        <v>1147.3405320153424</v>
      </c>
      <c r="LO411" s="115">
        <f t="shared" si="1325"/>
        <v>1165.346666742668</v>
      </c>
      <c r="LP411" s="115">
        <f t="shared" si="1326"/>
        <v>1183.3391137604435</v>
      </c>
      <c r="LQ411" s="115">
        <f t="shared" si="1327"/>
        <v>1201.319622134306</v>
      </c>
      <c r="LR411" s="115">
        <f t="shared" si="1328"/>
        <v>1219.2898926461976</v>
      </c>
      <c r="LS411" s="115">
        <f t="shared" si="1329"/>
        <v>1237.2515795506204</v>
      </c>
      <c r="LT411" s="115">
        <f t="shared" si="1330"/>
        <v>1255.2062922964826</v>
      </c>
      <c r="LU411" s="115">
        <f t="shared" si="1331"/>
        <v>1273.155597205827</v>
      </c>
      <c r="LV411" s="115">
        <f t="shared" si="1332"/>
        <v>1291.1010191031728</v>
      </c>
      <c r="LW411" s="115">
        <f t="shared" si="1333"/>
        <v>1309.0440428911638</v>
      </c>
      <c r="LX411" s="115">
        <f t="shared" si="1334"/>
        <v>1326.9861150697409</v>
      </c>
      <c r="LY411" s="115">
        <f t="shared" si="1335"/>
        <v>1344.9286451972748</v>
      </c>
      <c r="LZ411" s="115">
        <f t="shared" si="1336"/>
        <v>1362.873007293028</v>
      </c>
      <c r="MC411" s="269">
        <v>540</v>
      </c>
      <c r="MD411" s="352">
        <v>54000</v>
      </c>
      <c r="ME411" s="351">
        <f t="shared" si="1470"/>
        <v>0.13102487318550346</v>
      </c>
      <c r="MF411" s="351">
        <f t="shared" si="1470"/>
        <v>0.26042165908643988</v>
      </c>
      <c r="MG411" s="351">
        <f t="shared" si="1470"/>
        <v>0.38673812821740655</v>
      </c>
      <c r="MH411" s="351">
        <f t="shared" si="1470"/>
        <v>0.50882542215098781</v>
      </c>
      <c r="MI411" s="351">
        <f t="shared" si="1470"/>
        <v>0.62589263409445783</v>
      </c>
      <c r="MJ411" s="351">
        <f t="shared" si="1470"/>
        <v>0.7374939092385695</v>
      </c>
      <c r="MK411" s="351">
        <f t="shared" si="1470"/>
        <v>0.84347217756051651</v>
      </c>
      <c r="ML411" s="351">
        <f t="shared" si="1470"/>
        <v>0.94388620918590627</v>
      </c>
      <c r="MM411" s="351">
        <f t="shared" si="1470"/>
        <v>1.0389402537294063</v>
      </c>
      <c r="MN411" s="351">
        <f t="shared" si="1470"/>
        <v>1.1289259930869349</v>
      </c>
      <c r="MO411" s="351">
        <f t="shared" si="1471"/>
        <v>1.2141793579799931</v>
      </c>
      <c r="MP411" s="351">
        <f t="shared" si="1471"/>
        <v>1.2950508401516201</v>
      </c>
      <c r="MQ411" s="351">
        <f t="shared" si="1471"/>
        <v>1.3718864688299428</v>
      </c>
      <c r="MR411" s="351">
        <f t="shared" si="1471"/>
        <v>1.4450165233905263</v>
      </c>
      <c r="MS411" s="351">
        <f t="shared" si="1471"/>
        <v>1.5147495286398902</v>
      </c>
      <c r="MT411" s="351">
        <f t="shared" si="1471"/>
        <v>1.5813696846514584</v>
      </c>
      <c r="MU411" s="351">
        <f t="shared" si="1471"/>
        <v>1.6451364270211952</v>
      </c>
      <c r="MV411" s="351">
        <f t="shared" si="1471"/>
        <v>1.7062852377334712</v>
      </c>
      <c r="MW411" s="351">
        <f t="shared" si="1471"/>
        <v>1.7650291334840773</v>
      </c>
      <c r="MX411" s="351">
        <f t="shared" si="1471"/>
        <v>1.8215604696290366</v>
      </c>
      <c r="MY411" s="351">
        <f t="shared" si="1472"/>
        <v>1.8760528388638977</v>
      </c>
      <c r="MZ411" s="351">
        <f t="shared" si="1472"/>
        <v>1.9286629354162093</v>
      </c>
      <c r="NA411" s="351">
        <f t="shared" si="1472"/>
        <v>1.9795323138908314</v>
      </c>
      <c r="NB411" s="351">
        <f t="shared" si="1472"/>
        <v>2.0287890082498041</v>
      </c>
      <c r="NC411" s="351">
        <f t="shared" si="1472"/>
        <v>2.0765489984595766</v>
      </c>
      <c r="ND411" s="351">
        <f t="shared" si="1472"/>
        <v>2.1229175252523844</v>
      </c>
      <c r="NE411" s="351">
        <f t="shared" si="1472"/>
        <v>2.1679902606056456</v>
      </c>
      <c r="NF411" s="351">
        <f t="shared" si="1472"/>
        <v>2.2118543451343067</v>
      </c>
      <c r="NG411" s="351">
        <f t="shared" si="1472"/>
        <v>2.2545893050196004</v>
      </c>
      <c r="NH411" s="351">
        <f t="shared" si="1472"/>
        <v>2.2962678612561391</v>
      </c>
      <c r="NI411" s="351">
        <f t="shared" si="1473"/>
        <v>2.3369566434461273</v>
      </c>
      <c r="NJ411" s="351">
        <f t="shared" si="1473"/>
        <v>2.3767168194520365</v>
      </c>
      <c r="NK411" s="351">
        <f t="shared" si="1473"/>
        <v>2.415604651147103</v>
      </c>
      <c r="NL411" s="351">
        <f t="shared" si="1473"/>
        <v>2.4536719854008346</v>
      </c>
      <c r="NM411" s="351">
        <f t="shared" si="1473"/>
        <v>2.4909666883747494</v>
      </c>
      <c r="NN411" s="351">
        <f t="shared" si="1473"/>
        <v>2.5275330302178438</v>
      </c>
      <c r="NO411" s="351">
        <f t="shared" si="1473"/>
        <v>2.5634120263587334</v>
      </c>
      <c r="NP411" s="351">
        <f t="shared" si="1473"/>
        <v>2.5986417407952969</v>
      </c>
      <c r="NQ411" s="351">
        <f t="shared" si="1473"/>
        <v>2.6332575560809004</v>
      </c>
      <c r="NR411" s="351">
        <f t="shared" si="1473"/>
        <v>2.6672924140918557</v>
      </c>
      <c r="NS411" s="351">
        <f t="shared" si="1474"/>
        <v>2.7007770311257686</v>
      </c>
      <c r="NT411" s="351">
        <f t="shared" si="1474"/>
        <v>2.7337400904162861</v>
      </c>
      <c r="NU411" s="351">
        <f t="shared" si="1474"/>
        <v>2.7662084147477337</v>
      </c>
      <c r="NV411" s="351">
        <f t="shared" si="1474"/>
        <v>2.7982071215056532</v>
      </c>
      <c r="NW411" s="351">
        <f t="shared" si="1474"/>
        <v>2.8297597621989263</v>
      </c>
      <c r="NX411" s="351">
        <f t="shared" si="1474"/>
        <v>2.8608884482297348</v>
      </c>
      <c r="NY411" s="351">
        <f t="shared" si="1474"/>
        <v>2.8916139644633247</v>
      </c>
      <c r="NZ411" s="351">
        <f t="shared" si="1474"/>
        <v>2.9219558719556575</v>
      </c>
      <c r="OA411" s="351">
        <f t="shared" si="1474"/>
        <v>2.951932601029148</v>
      </c>
      <c r="OB411" s="351">
        <f t="shared" si="1474"/>
        <v>2.9815615357412613</v>
      </c>
      <c r="OC411" s="351">
        <f t="shared" si="1475"/>
        <v>3.0108590906645785</v>
      </c>
      <c r="OD411" s="351">
        <f t="shared" si="1475"/>
        <v>3.0398407807873458</v>
      </c>
      <c r="OE411" s="351">
        <f t="shared" si="1475"/>
        <v>3.0685212852481638</v>
      </c>
      <c r="OF411" s="351">
        <f t="shared" si="1475"/>
        <v>3.0969145055354472</v>
      </c>
      <c r="OG411" s="351">
        <f t="shared" si="1475"/>
        <v>3.1250336187098191</v>
      </c>
      <c r="OH411" s="351">
        <f t="shared" si="1475"/>
        <v>3.1528911261442465</v>
      </c>
      <c r="OI411" s="351">
        <f t="shared" si="1475"/>
        <v>3.1804988982213813</v>
      </c>
      <c r="OJ411" s="351">
        <f t="shared" si="1475"/>
        <v>3.2078682153788853</v>
      </c>
      <c r="OK411" s="351">
        <f t="shared" si="1475"/>
        <v>3.2350098058509622</v>
      </c>
      <c r="OL411" s="351">
        <f t="shared" si="1475"/>
        <v>3.2619338804167377</v>
      </c>
    </row>
    <row r="412" spans="50:406">
      <c r="BC412"/>
      <c r="BD412"/>
      <c r="BH412" s="173"/>
      <c r="BI412" s="182">
        <f t="shared" ref="BI412:BM422" si="1476">BI411</f>
        <v>0.22336100866053796</v>
      </c>
      <c r="BJ412" s="91">
        <f t="shared" si="1476"/>
        <v>0</v>
      </c>
      <c r="BK412" s="170">
        <f t="shared" si="1476"/>
        <v>0</v>
      </c>
      <c r="BL412" s="170">
        <f t="shared" si="1476"/>
        <v>216.64999771199948</v>
      </c>
      <c r="BM412" s="116">
        <f t="shared" si="1476"/>
        <v>0</v>
      </c>
      <c r="BN412" s="116"/>
      <c r="BO412" s="109"/>
      <c r="BP412" s="210">
        <v>55000</v>
      </c>
      <c r="BQ412" s="211">
        <v>16.763999999999999</v>
      </c>
      <c r="BR412" s="285">
        <v>550</v>
      </c>
      <c r="BS412" s="115"/>
      <c r="BT412" s="105"/>
      <c r="BU412" s="201"/>
      <c r="BV412" s="205">
        <f t="shared" si="1469"/>
        <v>-56.500002288000502</v>
      </c>
      <c r="BW412" s="208">
        <f t="shared" si="1466"/>
        <v>216.64999771199948</v>
      </c>
      <c r="BX412" s="94"/>
      <c r="BY412" s="196">
        <f t="shared" si="1338"/>
        <v>573.56933718429855</v>
      </c>
      <c r="BZ412" s="128"/>
      <c r="CA412" s="228">
        <f t="shared" si="1399"/>
        <v>1.1322374556171895E-2</v>
      </c>
      <c r="CB412" s="165">
        <f t="shared" si="1196"/>
        <v>1.5059045754978241E-2</v>
      </c>
      <c r="CC412" s="200">
        <f t="shared" si="1467"/>
        <v>0.75186533996876448</v>
      </c>
      <c r="CD412" s="279"/>
      <c r="CH412" s="269">
        <v>555.83648248960833</v>
      </c>
      <c r="CI412" s="274">
        <v>56000</v>
      </c>
      <c r="CJ412" s="72">
        <f t="shared" si="1217"/>
        <v>0.15328292852523948</v>
      </c>
      <c r="CK412" s="72">
        <f t="shared" si="1218"/>
        <v>0.30397048664061205</v>
      </c>
      <c r="CL412" s="72">
        <f t="shared" si="1219"/>
        <v>0.44984197168817808</v>
      </c>
      <c r="CM412" s="72">
        <f t="shared" si="1220"/>
        <v>0.58929112147092966</v>
      </c>
      <c r="CN412" s="72">
        <f t="shared" si="1221"/>
        <v>0.72138090199087812</v>
      </c>
      <c r="CO412" s="72">
        <f t="shared" si="1222"/>
        <v>0.84575492806049857</v>
      </c>
      <c r="CP412" s="72">
        <f t="shared" si="1223"/>
        <v>0.96248396335710129</v>
      </c>
      <c r="CQ412" s="72">
        <f t="shared" si="1224"/>
        <v>1.0719111714694982</v>
      </c>
      <c r="CR412" s="72">
        <f t="shared" si="1225"/>
        <v>1.1745279151412216</v>
      </c>
      <c r="CS412" s="72">
        <f t="shared" si="1226"/>
        <v>1.270887074055014</v>
      </c>
      <c r="CT412" s="72">
        <f t="shared" si="1227"/>
        <v>1.3615485600443198</v>
      </c>
      <c r="CU412" s="72">
        <f t="shared" si="1228"/>
        <v>1.44704828233552</v>
      </c>
      <c r="CV412" s="72">
        <f t="shared" si="1229"/>
        <v>1.527882577659897</v>
      </c>
      <c r="CW412" s="72">
        <f t="shared" si="1230"/>
        <v>1.6045021285219101</v>
      </c>
      <c r="CX412" s="72">
        <f t="shared" si="1231"/>
        <v>1.6773113361758054</v>
      </c>
      <c r="CY412" s="72">
        <f t="shared" si="1232"/>
        <v>1.7466705980173207</v>
      </c>
      <c r="CZ412" s="72">
        <f t="shared" si="1233"/>
        <v>1.8128999528950251</v>
      </c>
      <c r="DA412" s="72">
        <f t="shared" si="1234"/>
        <v>1.8762832082962753</v>
      </c>
      <c r="DB412" s="72">
        <f t="shared" si="1235"/>
        <v>1.9370720636119689</v>
      </c>
      <c r="DC412" s="72">
        <f t="shared" si="1236"/>
        <v>1.995489982198057</v>
      </c>
      <c r="DD412" s="72">
        <f t="shared" si="1237"/>
        <v>2.0517357028914942</v>
      </c>
      <c r="DE412" s="72">
        <f t="shared" si="1238"/>
        <v>2.1059863586876917</v>
      </c>
      <c r="DF412" s="72">
        <f t="shared" si="1239"/>
        <v>2.1584002112489435</v>
      </c>
      <c r="DG412" s="72">
        <f t="shared" si="1240"/>
        <v>2.2091190299300876</v>
      </c>
      <c r="DH412" s="72">
        <f t="shared" si="1241"/>
        <v>2.2582701521615007</v>
      </c>
      <c r="DI412" s="72">
        <f t="shared" si="1242"/>
        <v>2.305968263694405</v>
      </c>
      <c r="DJ412" s="72">
        <f t="shared" si="1243"/>
        <v>2.3523169355211628</v>
      </c>
      <c r="DK412" s="72">
        <f t="shared" si="1244"/>
        <v>2.3974099510282203</v>
      </c>
      <c r="DL412" s="72">
        <f t="shared" si="1245"/>
        <v>2.4413324531225178</v>
      </c>
      <c r="DM412" s="72">
        <f t="shared" si="1246"/>
        <v>2.4841619372325678</v>
      </c>
      <c r="DN412" s="72">
        <f t="shared" si="1247"/>
        <v>2.5259691124915435</v>
      </c>
      <c r="DO412" s="72">
        <f t="shared" si="1248"/>
        <v>2.5668186501801964</v>
      </c>
      <c r="DP412" s="72">
        <f t="shared" si="1249"/>
        <v>2.6067698356752</v>
      </c>
      <c r="DQ412" s="72">
        <f t="shared" si="1250"/>
        <v>2.6458771377032688</v>
      </c>
      <c r="DR412" s="72">
        <f t="shared" si="1251"/>
        <v>2.6841907066117963</v>
      </c>
      <c r="DS412" s="72">
        <f t="shared" si="1252"/>
        <v>2.7217568115919151</v>
      </c>
      <c r="DT412" s="72">
        <f t="shared" si="1253"/>
        <v>2.7586182252892528</v>
      </c>
      <c r="DU412" s="72">
        <f t="shared" si="1254"/>
        <v>2.7948145629710943</v>
      </c>
      <c r="DV412" s="72">
        <f t="shared" si="1255"/>
        <v>2.8303825823513806</v>
      </c>
      <c r="DW412" s="72">
        <f t="shared" si="1256"/>
        <v>2.8653564492754806</v>
      </c>
      <c r="DX412" s="72">
        <f t="shared" si="1257"/>
        <v>2.8997679737082973</v>
      </c>
      <c r="DY412" s="72">
        <f t="shared" si="1258"/>
        <v>2.9336468198294412</v>
      </c>
      <c r="DZ412" s="72">
        <f t="shared" si="1259"/>
        <v>2.9670206934984065</v>
      </c>
      <c r="EA412" s="72">
        <f t="shared" si="1260"/>
        <v>2.9999155098950907</v>
      </c>
      <c r="EB412" s="72">
        <f t="shared" si="1261"/>
        <v>3.0323555437530474</v>
      </c>
      <c r="EC412" s="72">
        <f t="shared" si="1262"/>
        <v>3.0643635642732616</v>
      </c>
      <c r="ED412" s="72">
        <f t="shared" si="1263"/>
        <v>3.0959609565257336</v>
      </c>
      <c r="EE412" s="72">
        <f t="shared" si="1264"/>
        <v>3.1271678309068807</v>
      </c>
      <c r="EF412" s="72">
        <f t="shared" si="1265"/>
        <v>3.158003122016249</v>
      </c>
      <c r="EG412" s="72">
        <f t="shared" si="1266"/>
        <v>3.1884846781407656</v>
      </c>
      <c r="EH412" s="72">
        <f t="shared" si="1267"/>
        <v>3.2186293423843941</v>
      </c>
      <c r="EI412" s="72">
        <f t="shared" si="1268"/>
        <v>3.2484530263516045</v>
      </c>
      <c r="EJ412" s="72">
        <f t="shared" si="1269"/>
        <v>3.277970777181423</v>
      </c>
      <c r="EK412" s="72">
        <f t="shared" si="1270"/>
        <v>3.3071968386324522</v>
      </c>
      <c r="EL412" s="72">
        <f t="shared" si="1271"/>
        <v>3.3361447068356815</v>
      </c>
      <c r="EM412" s="72">
        <f t="shared" si="1272"/>
        <v>3.3648271812594466</v>
      </c>
      <c r="EN412" s="72">
        <f t="shared" si="1273"/>
        <v>3.3932564113678674</v>
      </c>
      <c r="EO412" s="72">
        <f t="shared" si="1274"/>
        <v>3.4214439393991634</v>
      </c>
      <c r="EP412" s="72">
        <f t="shared" si="1275"/>
        <v>3.449400739642309</v>
      </c>
      <c r="EQ412" s="72">
        <f t="shared" si="1276"/>
        <v>3.4771372545485004</v>
      </c>
      <c r="ET412" s="269">
        <v>555.83648248960833</v>
      </c>
      <c r="EU412" s="274">
        <v>56000</v>
      </c>
      <c r="EV412" s="149">
        <f t="shared" si="1339"/>
        <v>217.66806448340913</v>
      </c>
      <c r="EW412" s="149">
        <f t="shared" si="1340"/>
        <v>220.65360546863195</v>
      </c>
      <c r="EX412" s="149">
        <f t="shared" si="1341"/>
        <v>225.41816107140221</v>
      </c>
      <c r="EY412" s="149">
        <f t="shared" si="1342"/>
        <v>231.69694779293212</v>
      </c>
      <c r="EZ412" s="149">
        <f t="shared" si="1343"/>
        <v>239.19851375532707</v>
      </c>
      <c r="FA412" s="149">
        <f t="shared" si="1344"/>
        <v>247.64400697468986</v>
      </c>
      <c r="FB412" s="149">
        <f t="shared" si="1345"/>
        <v>256.78984249133998</v>
      </c>
      <c r="FC412" s="149">
        <f t="shared" si="1346"/>
        <v>266.43588812026968</v>
      </c>
      <c r="FD412" s="149">
        <f t="shared" si="1347"/>
        <v>276.42441771064739</v>
      </c>
      <c r="FE412" s="149">
        <f t="shared" si="1348"/>
        <v>286.63461784305986</v>
      </c>
      <c r="FF412" s="149">
        <f t="shared" si="1349"/>
        <v>296.97577834096887</v>
      </c>
      <c r="FG412" s="149">
        <f t="shared" si="1350"/>
        <v>307.38079528581136</v>
      </c>
      <c r="FH412" s="149">
        <f t="shared" si="1351"/>
        <v>317.80063930825077</v>
      </c>
      <c r="FI412" s="149">
        <f t="shared" si="1352"/>
        <v>328.19992192903135</v>
      </c>
      <c r="FJ412" s="149">
        <f t="shared" si="1353"/>
        <v>338.55346231363882</v>
      </c>
      <c r="FK412" s="149">
        <f t="shared" si="1354"/>
        <v>348.84368116772123</v>
      </c>
      <c r="FL412" s="149">
        <f t="shared" si="1355"/>
        <v>359.05864455287809</v>
      </c>
      <c r="FM412" s="149">
        <f t="shared" si="1356"/>
        <v>369.19060400728506</v>
      </c>
      <c r="FN412" s="149">
        <f t="shared" si="1357"/>
        <v>379.23490961816196</v>
      </c>
      <c r="FO412" s="149">
        <f t="shared" si="1358"/>
        <v>389.1892009479028</v>
      </c>
      <c r="FP412" s="149">
        <f t="shared" si="1359"/>
        <v>399.05280415021377</v>
      </c>
      <c r="FQ412" s="149">
        <f t="shared" si="1360"/>
        <v>408.82628194972597</v>
      </c>
      <c r="FR412" s="149">
        <f t="shared" si="1361"/>
        <v>418.51109705845306</v>
      </c>
      <c r="FS412" s="149">
        <f t="shared" si="1362"/>
        <v>428.10935995315589</v>
      </c>
      <c r="FT412" s="149">
        <f t="shared" si="1363"/>
        <v>437.62363957095681</v>
      </c>
      <c r="FU412" s="149">
        <f t="shared" si="1364"/>
        <v>447.05682108378926</v>
      </c>
      <c r="FV412" s="149">
        <f t="shared" si="1365"/>
        <v>456.41199901941951</v>
      </c>
      <c r="FW412" s="149">
        <f t="shared" si="1366"/>
        <v>465.69239700952699</v>
      </c>
      <c r="FX412" s="149">
        <f t="shared" si="1367"/>
        <v>474.90130765983201</v>
      </c>
      <c r="FY412" s="149">
        <f t="shared" si="1368"/>
        <v>484.04204767013971</v>
      </c>
      <c r="FZ412" s="149">
        <f t="shared" si="1369"/>
        <v>493.11792454040574</v>
      </c>
      <c r="GA412" s="149">
        <f t="shared" si="1370"/>
        <v>502.13221209669001</v>
      </c>
      <c r="GB412" s="149">
        <f t="shared" si="1371"/>
        <v>511.08813274063698</v>
      </c>
      <c r="GC412" s="149">
        <f t="shared" si="1372"/>
        <v>519.98884482797121</v>
      </c>
      <c r="GD412" s="149">
        <f t="shared" si="1373"/>
        <v>528.83743395919669</v>
      </c>
      <c r="GE412" s="149">
        <f t="shared" si="1374"/>
        <v>537.63690725101412</v>
      </c>
      <c r="GF412" s="149">
        <f t="shared" si="1375"/>
        <v>546.39018987354575</v>
      </c>
      <c r="GG412" s="149">
        <f t="shared" si="1376"/>
        <v>555.10012330334905</v>
      </c>
      <c r="GH412" s="149">
        <f t="shared" si="1377"/>
        <v>563.7694648683098</v>
      </c>
      <c r="GI412" s="149">
        <f t="shared" si="1378"/>
        <v>572.40088825724115</v>
      </c>
      <c r="GJ412" s="317">
        <f t="shared" si="1379"/>
        <v>580.99698474144793</v>
      </c>
      <c r="GK412" s="149">
        <f t="shared" si="1380"/>
        <v>589.5602649130185</v>
      </c>
      <c r="GL412" s="149">
        <f t="shared" si="1381"/>
        <v>598.09316078906659</v>
      </c>
      <c r="GM412" s="149">
        <f t="shared" si="1382"/>
        <v>606.59802816567083</v>
      </c>
      <c r="GN412" s="149">
        <f t="shared" si="1383"/>
        <v>615.07714913209804</v>
      </c>
      <c r="GO412" s="149">
        <f t="shared" si="1384"/>
        <v>623.532734676779</v>
      </c>
      <c r="GP412" s="149">
        <f t="shared" si="1385"/>
        <v>631.96692733280827</v>
      </c>
      <c r="GQ412" s="149">
        <f t="shared" si="1386"/>
        <v>640.38180382345411</v>
      </c>
      <c r="GR412" s="149">
        <f t="shared" si="1387"/>
        <v>648.77937767808839</v>
      </c>
      <c r="GS412" s="149">
        <f t="shared" si="1388"/>
        <v>657.16160179669384</v>
      </c>
      <c r="GT412" s="149">
        <f t="shared" si="1389"/>
        <v>665.53037094714944</v>
      </c>
      <c r="GU412" s="149">
        <f t="shared" si="1390"/>
        <v>673.8875241842095</v>
      </c>
      <c r="GV412" s="149">
        <f t="shared" si="1391"/>
        <v>682.2348471827238</v>
      </c>
      <c r="GW412" s="149">
        <f t="shared" si="1392"/>
        <v>690.57407448049787</v>
      </c>
      <c r="GX412" s="149">
        <f t="shared" si="1393"/>
        <v>698.90689162835906</v>
      </c>
      <c r="GY412" s="149">
        <f t="shared" si="1394"/>
        <v>707.23493724666059</v>
      </c>
      <c r="GZ412" s="149">
        <f t="shared" si="1395"/>
        <v>715.55980498872373</v>
      </c>
      <c r="HA412" s="149">
        <f t="shared" si="1396"/>
        <v>723.88304541265848</v>
      </c>
      <c r="HB412" s="149">
        <f t="shared" si="1397"/>
        <v>732.20616776371014</v>
      </c>
      <c r="HC412" s="149">
        <f t="shared" si="1398"/>
        <v>740.53064166976333</v>
      </c>
      <c r="HF412" s="269">
        <v>546.08030135083538</v>
      </c>
      <c r="HG412" s="274">
        <v>55000</v>
      </c>
      <c r="HH412" s="149">
        <f t="shared" si="1400"/>
        <v>81.287365388570009</v>
      </c>
      <c r="HI412" s="149">
        <f t="shared" si="1401"/>
        <v>161.39506895595886</v>
      </c>
      <c r="HJ412" s="149">
        <f t="shared" si="1402"/>
        <v>239.29089339838322</v>
      </c>
      <c r="HK412" s="149">
        <f t="shared" si="1403"/>
        <v>314.19104966377114</v>
      </c>
      <c r="HL412" s="149">
        <f t="shared" si="1404"/>
        <v>385.59411859320124</v>
      </c>
      <c r="HM412" s="149">
        <f t="shared" si="1405"/>
        <v>453.25780083782161</v>
      </c>
      <c r="HN412" s="149">
        <f t="shared" si="1406"/>
        <v>517.14402332087968</v>
      </c>
      <c r="HO412" s="149">
        <f t="shared" si="1407"/>
        <v>577.35667423939981</v>
      </c>
      <c r="HP412" s="149">
        <f t="shared" si="1408"/>
        <v>634.08682356373777</v>
      </c>
      <c r="HQ412" s="149">
        <f t="shared" si="1409"/>
        <v>687.57106319852187</v>
      </c>
      <c r="HR412" s="149">
        <f t="shared" si="1410"/>
        <v>738.06289083263232</v>
      </c>
      <c r="HS412" s="149">
        <f t="shared" si="1411"/>
        <v>785.81464135096098</v>
      </c>
      <c r="HT412" s="149">
        <f t="shared" si="1412"/>
        <v>831.06702673706502</v>
      </c>
      <c r="HU412" s="149">
        <f t="shared" si="1413"/>
        <v>874.04376361577704</v>
      </c>
      <c r="HV412" s="149">
        <f t="shared" si="1414"/>
        <v>914.94940831428505</v>
      </c>
      <c r="HW412" s="149">
        <f t="shared" si="1415"/>
        <v>953.9691052434755</v>
      </c>
      <c r="HX412" s="149">
        <f t="shared" si="1416"/>
        <v>991.26940396116254</v>
      </c>
      <c r="HY412" s="149">
        <f t="shared" si="1417"/>
        <v>1026.9996156867642</v>
      </c>
      <c r="HZ412" s="149">
        <f t="shared" si="1418"/>
        <v>1061.2933897169135</v>
      </c>
      <c r="IA412" s="149">
        <f t="shared" si="1419"/>
        <v>1094.2703245937084</v>
      </c>
      <c r="IB412" s="149">
        <f t="shared" si="1420"/>
        <v>1126.0375126484948</v>
      </c>
      <c r="IC412" s="149">
        <f t="shared" si="1421"/>
        <v>1156.6909674572332</v>
      </c>
      <c r="ID412" s="149">
        <f t="shared" si="1422"/>
        <v>1186.3169138507653</v>
      </c>
      <c r="IE412" s="149">
        <f t="shared" si="1423"/>
        <v>1214.9929373069187</v>
      </c>
      <c r="IF412" s="149">
        <f t="shared" si="1424"/>
        <v>1242.7889988442566</v>
      </c>
      <c r="IG412" s="149">
        <f t="shared" si="1425"/>
        <v>1269.768326101932</v>
      </c>
      <c r="IH412" s="149">
        <f t="shared" si="1426"/>
        <v>1295.98819308718</v>
      </c>
      <c r="II412" s="149">
        <f t="shared" si="1427"/>
        <v>1321.5006013034829</v>
      </c>
      <c r="IJ412" s="149">
        <f t="shared" si="1428"/>
        <v>1346.3528743649833</v>
      </c>
      <c r="IK412" s="149">
        <f t="shared" si="1429"/>
        <v>1370.5881771897039</v>
      </c>
      <c r="IL412" s="149">
        <f t="shared" si="1430"/>
        <v>1394.245969696899</v>
      </c>
      <c r="IM412" s="149">
        <f t="shared" si="1431"/>
        <v>1417.3624037545396</v>
      </c>
      <c r="IN412" s="149">
        <f t="shared" si="1432"/>
        <v>1439.9706710064281</v>
      </c>
      <c r="IO412" s="149">
        <f t="shared" si="1433"/>
        <v>1462.1013081905098</v>
      </c>
      <c r="IP412" s="149">
        <f t="shared" si="1434"/>
        <v>1483.7824656536782</v>
      </c>
      <c r="IQ412" s="149">
        <f t="shared" si="1435"/>
        <v>1505.0401439734217</v>
      </c>
      <c r="IR412" s="149">
        <f t="shared" si="1436"/>
        <v>1525.8984029068924</v>
      </c>
      <c r="IS412" s="149">
        <f t="shared" si="1437"/>
        <v>1546.3795462930914</v>
      </c>
      <c r="IT412" s="149">
        <f t="shared" si="1438"/>
        <v>1566.5042860234942</v>
      </c>
      <c r="IU412" s="149">
        <f t="shared" si="1439"/>
        <v>1586.2918877595607</v>
      </c>
      <c r="IV412" s="317">
        <f t="shared" si="1440"/>
        <v>1605.7603007023088</v>
      </c>
      <c r="IW412" s="149">
        <f t="shared" si="1441"/>
        <v>1624.9262734004994</v>
      </c>
      <c r="IX412" s="149">
        <f t="shared" si="1442"/>
        <v>1643.8054573118829</v>
      </c>
      <c r="IY412" s="149">
        <f t="shared" si="1443"/>
        <v>1662.412499599629</v>
      </c>
      <c r="IZ412" s="149">
        <f t="shared" si="1444"/>
        <v>1680.761126447444</v>
      </c>
      <c r="JA412" s="149">
        <f t="shared" si="1445"/>
        <v>1698.8642180069369</v>
      </c>
      <c r="JB412" s="149">
        <f t="shared" si="1446"/>
        <v>1716.7338759451688</v>
      </c>
      <c r="JC412" s="149">
        <f t="shared" si="1447"/>
        <v>1734.3814844353831</v>
      </c>
      <c r="JD412" s="149">
        <f t="shared" si="1448"/>
        <v>1751.8177653265038</v>
      </c>
      <c r="JE412" s="149">
        <f t="shared" si="1449"/>
        <v>1769.052828134536</v>
      </c>
      <c r="JF412" s="149">
        <f t="shared" si="1450"/>
        <v>1786.0962154192482</v>
      </c>
      <c r="JG412" s="149">
        <f t="shared" si="1451"/>
        <v>1802.9569440406447</v>
      </c>
      <c r="JH412" s="149">
        <f t="shared" si="1452"/>
        <v>1819.6435427300401</v>
      </c>
      <c r="JI412" s="149">
        <f t="shared" si="1453"/>
        <v>1836.1640863588707</v>
      </c>
      <c r="JJ412" s="149">
        <f t="shared" si="1454"/>
        <v>1852.5262272434099</v>
      </c>
      <c r="JK412" s="149">
        <f t="shared" si="1455"/>
        <v>1868.7372237844324</v>
      </c>
      <c r="JL412" s="149">
        <f t="shared" si="1456"/>
        <v>1884.8039667067708</v>
      </c>
      <c r="JM412" s="149">
        <f t="shared" si="1457"/>
        <v>1900.7330031338693</v>
      </c>
      <c r="JN412" s="149">
        <f t="shared" si="1458"/>
        <v>1916.5305587063831</v>
      </c>
      <c r="JO412" s="149">
        <f t="shared" si="1459"/>
        <v>1932.2025579309509</v>
      </c>
      <c r="JQ412" s="269">
        <v>555.83648248960833</v>
      </c>
      <c r="JR412" s="274">
        <v>56000</v>
      </c>
      <c r="JS412" s="115">
        <f t="shared" si="1277"/>
        <v>288.01995397717411</v>
      </c>
      <c r="JT412" s="115">
        <f t="shared" si="1278"/>
        <v>301.00549496239694</v>
      </c>
      <c r="JU412" s="115">
        <f t="shared" si="1279"/>
        <v>315.7700505651672</v>
      </c>
      <c r="JV412" s="115">
        <f t="shared" si="1280"/>
        <v>332.04883728669711</v>
      </c>
      <c r="JW412" s="115">
        <f t="shared" si="1281"/>
        <v>349.55040324909203</v>
      </c>
      <c r="JX412" s="115">
        <f t="shared" si="1282"/>
        <v>367.99589646845482</v>
      </c>
      <c r="JY412" s="115">
        <f t="shared" si="1283"/>
        <v>387.14173198510497</v>
      </c>
      <c r="JZ412" s="115">
        <f t="shared" si="1284"/>
        <v>406.78777761403467</v>
      </c>
      <c r="KA412" s="115">
        <f t="shared" si="1285"/>
        <v>426.77630720441238</v>
      </c>
      <c r="KB412" s="115">
        <f t="shared" si="1286"/>
        <v>446.98650733682484</v>
      </c>
      <c r="KC412" s="115">
        <f t="shared" si="1287"/>
        <v>467.32766783473386</v>
      </c>
      <c r="KD412" s="115">
        <f t="shared" si="1288"/>
        <v>487.73268477957635</v>
      </c>
      <c r="KE412" s="115">
        <f t="shared" si="1289"/>
        <v>508.15252880201575</v>
      </c>
      <c r="KF412" s="115">
        <f t="shared" si="1290"/>
        <v>528.55181142279639</v>
      </c>
      <c r="KG412" s="115">
        <f t="shared" si="1291"/>
        <v>548.9053518074038</v>
      </c>
      <c r="KH412" s="115">
        <f t="shared" si="1292"/>
        <v>569.19557066148627</v>
      </c>
      <c r="KI412" s="115">
        <f t="shared" si="1293"/>
        <v>589.41053404664308</v>
      </c>
      <c r="KJ412" s="115">
        <f t="shared" si="1294"/>
        <v>609.5424935010501</v>
      </c>
      <c r="KK412" s="115">
        <f t="shared" si="1295"/>
        <v>629.58679911192701</v>
      </c>
      <c r="KL412" s="115">
        <f t="shared" si="1296"/>
        <v>649.54109044166785</v>
      </c>
      <c r="KM412" s="115">
        <f t="shared" si="1297"/>
        <v>669.40469364397882</v>
      </c>
      <c r="KN412" s="115">
        <f t="shared" si="1298"/>
        <v>689.17817144349101</v>
      </c>
      <c r="KO412" s="115">
        <f t="shared" si="1299"/>
        <v>708.8629865522181</v>
      </c>
      <c r="KP412" s="115">
        <f t="shared" si="1300"/>
        <v>728.46124944692087</v>
      </c>
      <c r="KQ412" s="115">
        <f t="shared" si="1301"/>
        <v>747.97552906472185</v>
      </c>
      <c r="KR412" s="115">
        <f t="shared" si="1302"/>
        <v>767.4087105775543</v>
      </c>
      <c r="KS412" s="115">
        <f t="shared" si="1303"/>
        <v>786.76388851318461</v>
      </c>
      <c r="KT412" s="115">
        <f t="shared" si="1304"/>
        <v>806.04428650329203</v>
      </c>
      <c r="KU412" s="115">
        <f t="shared" si="1305"/>
        <v>825.25319715359706</v>
      </c>
      <c r="KV412" s="115">
        <f t="shared" si="1306"/>
        <v>844.39393716390475</v>
      </c>
      <c r="KW412" s="115">
        <f t="shared" si="1307"/>
        <v>863.46981403417078</v>
      </c>
      <c r="KX412" s="115">
        <f t="shared" si="1308"/>
        <v>882.48410159045511</v>
      </c>
      <c r="KY412" s="115">
        <f t="shared" si="1309"/>
        <v>901.44002223440202</v>
      </c>
      <c r="KZ412" s="115">
        <f t="shared" si="1310"/>
        <v>920.34073432173625</v>
      </c>
      <c r="LA412" s="115">
        <f t="shared" si="1311"/>
        <v>939.18932345296173</v>
      </c>
      <c r="LB412" s="115">
        <f t="shared" si="1312"/>
        <v>957.98879674477917</v>
      </c>
      <c r="LC412" s="115">
        <f t="shared" si="1313"/>
        <v>976.74207936731079</v>
      </c>
      <c r="LD412" s="115">
        <f t="shared" si="1314"/>
        <v>995.45201279711409</v>
      </c>
      <c r="LE412" s="115">
        <f t="shared" si="1315"/>
        <v>1014.1213543620748</v>
      </c>
      <c r="LF412" s="115">
        <f t="shared" si="1316"/>
        <v>1032.7527777510063</v>
      </c>
      <c r="LG412" s="360">
        <f t="shared" si="1317"/>
        <v>1051.3488742352129</v>
      </c>
      <c r="LH412" s="115">
        <f t="shared" si="1318"/>
        <v>1069.9121544067834</v>
      </c>
      <c r="LI412" s="115">
        <f t="shared" si="1319"/>
        <v>1088.4450502828317</v>
      </c>
      <c r="LJ412" s="115">
        <f t="shared" si="1320"/>
        <v>1106.9499176594359</v>
      </c>
      <c r="LK412" s="115">
        <f t="shared" si="1321"/>
        <v>1125.4290386258631</v>
      </c>
      <c r="LL412" s="115">
        <f t="shared" si="1322"/>
        <v>1143.8846241705442</v>
      </c>
      <c r="LM412" s="115">
        <f t="shared" si="1323"/>
        <v>1162.3188168265733</v>
      </c>
      <c r="LN412" s="115">
        <f t="shared" si="1324"/>
        <v>1180.7336933172191</v>
      </c>
      <c r="LO412" s="115">
        <f t="shared" si="1325"/>
        <v>1199.1312671718533</v>
      </c>
      <c r="LP412" s="115">
        <f t="shared" si="1326"/>
        <v>1217.5134912904589</v>
      </c>
      <c r="LQ412" s="115">
        <f t="shared" si="1327"/>
        <v>1235.8822604409145</v>
      </c>
      <c r="LR412" s="115">
        <f t="shared" si="1328"/>
        <v>1254.2394136779744</v>
      </c>
      <c r="LS412" s="115">
        <f t="shared" si="1329"/>
        <v>1272.5867366764887</v>
      </c>
      <c r="LT412" s="115">
        <f t="shared" si="1330"/>
        <v>1290.9259639742629</v>
      </c>
      <c r="LU412" s="115">
        <f t="shared" si="1331"/>
        <v>1309.2587811221242</v>
      </c>
      <c r="LV412" s="115">
        <f t="shared" si="1332"/>
        <v>1327.5868267404257</v>
      </c>
      <c r="LW412" s="115">
        <f t="shared" si="1333"/>
        <v>1345.9116944824887</v>
      </c>
      <c r="LX412" s="115">
        <f t="shared" si="1334"/>
        <v>1364.2349349064234</v>
      </c>
      <c r="LY412" s="115">
        <f t="shared" si="1335"/>
        <v>1382.5580572574752</v>
      </c>
      <c r="LZ412" s="115">
        <f t="shared" si="1336"/>
        <v>1400.8825311635283</v>
      </c>
      <c r="MC412" s="269">
        <v>550</v>
      </c>
      <c r="MD412" s="352">
        <v>55000</v>
      </c>
      <c r="ME412" s="351">
        <f t="shared" si="1470"/>
        <v>0.14172195080653494</v>
      </c>
      <c r="MF412" s="351">
        <f t="shared" si="1470"/>
        <v>0.28138719853516092</v>
      </c>
      <c r="MG412" s="351">
        <f t="shared" si="1470"/>
        <v>0.41719610496105475</v>
      </c>
      <c r="MH412" s="351">
        <f t="shared" si="1470"/>
        <v>0.54778215865960023</v>
      </c>
      <c r="MI412" s="351">
        <f t="shared" si="1470"/>
        <v>0.67227115118481773</v>
      </c>
      <c r="MJ412" s="351">
        <f t="shared" si="1470"/>
        <v>0.79024064128480664</v>
      </c>
      <c r="MK412" s="351">
        <f t="shared" si="1470"/>
        <v>0.90162424975432687</v>
      </c>
      <c r="ML412" s="351">
        <f t="shared" si="1470"/>
        <v>1.0066031023793804</v>
      </c>
      <c r="MM412" s="351">
        <f t="shared" si="1470"/>
        <v>1.1055103236106114</v>
      </c>
      <c r="MN412" s="351">
        <f t="shared" si="1470"/>
        <v>1.198758403951417</v>
      </c>
      <c r="MO412" s="351">
        <f t="shared" si="1471"/>
        <v>1.2867893086053848</v>
      </c>
      <c r="MP412" s="351">
        <f t="shared" si="1471"/>
        <v>1.3700429754641226</v>
      </c>
      <c r="MQ412" s="351">
        <f t="shared" si="1471"/>
        <v>1.4489390782583409</v>
      </c>
      <c r="MR412" s="351">
        <f t="shared" si="1471"/>
        <v>1.5238676598482992</v>
      </c>
      <c r="MS412" s="351">
        <f t="shared" si="1471"/>
        <v>1.5951853577212667</v>
      </c>
      <c r="MT412" s="351">
        <f t="shared" si="1471"/>
        <v>1.6632149653023509</v>
      </c>
      <c r="MU412" s="351">
        <f t="shared" si="1471"/>
        <v>1.7282468564783984</v>
      </c>
      <c r="MV412" s="351">
        <f t="shared" si="1471"/>
        <v>1.790541350638432</v>
      </c>
      <c r="MW412" s="351">
        <f t="shared" si="1471"/>
        <v>1.8503314611044142</v>
      </c>
      <c r="MX412" s="351">
        <f t="shared" si="1471"/>
        <v>1.9078257041521363</v>
      </c>
      <c r="MY412" s="351">
        <f t="shared" si="1472"/>
        <v>1.9632107918744581</v>
      </c>
      <c r="MZ412" s="351">
        <f t="shared" si="1472"/>
        <v>2.0166541209045956</v>
      </c>
      <c r="NA412" s="351">
        <f t="shared" si="1472"/>
        <v>2.0683060215082234</v>
      </c>
      <c r="NB412" s="351">
        <f t="shared" si="1472"/>
        <v>2.1183017615122597</v>
      </c>
      <c r="NC412" s="351">
        <f t="shared" si="1472"/>
        <v>2.1667633157400208</v>
      </c>
      <c r="ND412" s="351">
        <f t="shared" si="1472"/>
        <v>2.2138009195807684</v>
      </c>
      <c r="NE412" s="351">
        <f t="shared" si="1472"/>
        <v>2.2595144284548021</v>
      </c>
      <c r="NF412" s="351">
        <f t="shared" si="1472"/>
        <v>2.3039945053388724</v>
      </c>
      <c r="NG412" s="351">
        <f t="shared" si="1472"/>
        <v>2.3473236574576073</v>
      </c>
      <c r="NH412" s="351">
        <f t="shared" si="1472"/>
        <v>2.3895771414804696</v>
      </c>
      <c r="NI412" s="351">
        <f t="shared" si="1473"/>
        <v>2.4308237545287428</v>
      </c>
      <c r="NJ412" s="351">
        <f t="shared" si="1473"/>
        <v>2.4711265262409148</v>
      </c>
      <c r="NK412" s="351">
        <f t="shared" si="1473"/>
        <v>2.5105433251982552</v>
      </c>
      <c r="NL412" s="351">
        <f t="shared" si="1473"/>
        <v>2.5491273912376342</v>
      </c>
      <c r="NM412" s="351">
        <f t="shared" si="1473"/>
        <v>2.5869278035985928</v>
      </c>
      <c r="NN412" s="351">
        <f t="shared" si="1473"/>
        <v>2.6239898934657035</v>
      </c>
      <c r="NO412" s="351">
        <f t="shared" si="1473"/>
        <v>2.66035560826466</v>
      </c>
      <c r="NP412" s="351">
        <f t="shared" si="1473"/>
        <v>2.6960638340333922</v>
      </c>
      <c r="NQ412" s="351">
        <f t="shared" si="1473"/>
        <v>2.7311506812996647</v>
      </c>
      <c r="NR412" s="351">
        <f t="shared" si="1473"/>
        <v>2.7656497391349486</v>
      </c>
      <c r="NS412" s="351">
        <f t="shared" si="1474"/>
        <v>2.7995923014035666</v>
      </c>
      <c r="NT412" s="351">
        <f t="shared" si="1474"/>
        <v>2.8330075686706038</v>
      </c>
      <c r="NU412" s="351">
        <f t="shared" si="1474"/>
        <v>2.8659228287576632</v>
      </c>
      <c r="NV412" s="351">
        <f t="shared" si="1474"/>
        <v>2.8983636185305088</v>
      </c>
      <c r="NW412" s="351">
        <f t="shared" si="1474"/>
        <v>2.9303538691563356</v>
      </c>
      <c r="NX412" s="351">
        <f t="shared" si="1474"/>
        <v>2.9619160367721333</v>
      </c>
      <c r="NY412" s="351">
        <f t="shared" si="1474"/>
        <v>2.9930712202517027</v>
      </c>
      <c r="NZ412" s="351">
        <f t="shared" si="1474"/>
        <v>3.0238392675410641</v>
      </c>
      <c r="OA412" s="351">
        <f t="shared" si="1474"/>
        <v>3.054238871844734</v>
      </c>
      <c r="OB412" s="351">
        <f t="shared" si="1474"/>
        <v>3.0842876587841483</v>
      </c>
      <c r="OC412" s="351">
        <f t="shared" si="1475"/>
        <v>3.1140022655104769</v>
      </c>
      <c r="OD412" s="351">
        <f t="shared" si="1475"/>
        <v>3.143398412633974</v>
      </c>
      <c r="OE412" s="351">
        <f t="shared" si="1475"/>
        <v>3.1724909697279626</v>
      </c>
      <c r="OF412" s="351">
        <f t="shared" si="1475"/>
        <v>3.2012940150754203</v>
      </c>
      <c r="OG412" s="351">
        <f t="shared" si="1475"/>
        <v>3.2298208902477619</v>
      </c>
      <c r="OH412" s="351">
        <f t="shared" si="1475"/>
        <v>3.258084250037188</v>
      </c>
      <c r="OI412" s="351">
        <f t="shared" si="1475"/>
        <v>3.2860961082045224</v>
      </c>
      <c r="OJ412" s="351">
        <f t="shared" si="1475"/>
        <v>3.3138678794524337</v>
      </c>
      <c r="OK412" s="351">
        <f t="shared" si="1475"/>
        <v>3.341410417988516</v>
      </c>
      <c r="OL412" s="351">
        <f t="shared" si="1475"/>
        <v>3.3687340530027288</v>
      </c>
    </row>
    <row r="413" spans="50:406">
      <c r="BC413"/>
      <c r="BD413"/>
      <c r="BH413" s="173"/>
      <c r="BI413" s="182">
        <f t="shared" si="1476"/>
        <v>0.22336100866053796</v>
      </c>
      <c r="BJ413" s="91">
        <f t="shared" si="1476"/>
        <v>0</v>
      </c>
      <c r="BK413" s="170">
        <f t="shared" si="1476"/>
        <v>0</v>
      </c>
      <c r="BL413" s="170">
        <f t="shared" si="1476"/>
        <v>216.64999771199948</v>
      </c>
      <c r="BM413" s="116">
        <f t="shared" si="1476"/>
        <v>0</v>
      </c>
      <c r="BN413" s="116"/>
      <c r="BO413" s="109"/>
      <c r="BP413" s="210">
        <v>56000</v>
      </c>
      <c r="BQ413" s="211">
        <v>17.0688</v>
      </c>
      <c r="BR413" s="285">
        <v>560</v>
      </c>
      <c r="BS413" s="115"/>
      <c r="BT413" s="105"/>
      <c r="BU413" s="201"/>
      <c r="BV413" s="205">
        <f t="shared" si="1469"/>
        <v>-56.500002288000502</v>
      </c>
      <c r="BW413" s="208">
        <f t="shared" si="1466"/>
        <v>216.64999771199948</v>
      </c>
      <c r="BX413" s="94"/>
      <c r="BY413" s="196">
        <f t="shared" si="1338"/>
        <v>573.56933718429855</v>
      </c>
      <c r="BZ413" s="128"/>
      <c r="CA413" s="228">
        <f t="shared" si="1399"/>
        <v>9.6706194146545885E-3</v>
      </c>
      <c r="CB413" s="165">
        <f t="shared" si="1196"/>
        <v>1.2862169461164875E-2</v>
      </c>
      <c r="CC413" s="200">
        <f t="shared" si="1467"/>
        <v>0.75186533996876448</v>
      </c>
      <c r="CD413" s="279"/>
      <c r="CH413" s="269">
        <v>565.58408914695883</v>
      </c>
      <c r="CI413" s="274">
        <v>57000</v>
      </c>
      <c r="CJ413" s="72">
        <f t="shared" si="1217"/>
        <v>0.16577510282165672</v>
      </c>
      <c r="CK413" s="72">
        <f t="shared" si="1218"/>
        <v>0.32827885936230838</v>
      </c>
      <c r="CL413" s="72">
        <f t="shared" si="1219"/>
        <v>0.48478421629585922</v>
      </c>
      <c r="CM413" s="72">
        <f t="shared" si="1220"/>
        <v>0.63342957879863127</v>
      </c>
      <c r="CN413" s="72">
        <f t="shared" si="1221"/>
        <v>0.77325130532474806</v>
      </c>
      <c r="CO413" s="72">
        <f t="shared" si="1222"/>
        <v>0.90401668081827813</v>
      </c>
      <c r="CP413" s="72">
        <f t="shared" si="1223"/>
        <v>1.0259894431077281</v>
      </c>
      <c r="CQ413" s="72">
        <f t="shared" si="1224"/>
        <v>1.1397181959941858</v>
      </c>
      <c r="CR413" s="72">
        <f t="shared" si="1225"/>
        <v>1.245881883129444</v>
      </c>
      <c r="CS413" s="72">
        <f t="shared" si="1226"/>
        <v>1.3451915357607482</v>
      </c>
      <c r="CT413" s="72">
        <f t="shared" si="1227"/>
        <v>1.4383345997912527</v>
      </c>
      <c r="CU413" s="72">
        <f t="shared" si="1228"/>
        <v>1.5259473098012672</v>
      </c>
      <c r="CV413" s="72">
        <f t="shared" si="1229"/>
        <v>1.6086039153401965</v>
      </c>
      <c r="CW413" s="72">
        <f t="shared" si="1230"/>
        <v>1.6868152828380421</v>
      </c>
      <c r="CX413" s="72">
        <f t="shared" si="1231"/>
        <v>1.7610322773668372</v>
      </c>
      <c r="CY413" s="72">
        <f t="shared" si="1232"/>
        <v>1.8316512596244729</v>
      </c>
      <c r="CZ413" s="72">
        <f t="shared" si="1233"/>
        <v>1.8990202311993241</v>
      </c>
      <c r="DA413" s="72">
        <f t="shared" si="1234"/>
        <v>1.9634448682258201</v>
      </c>
      <c r="DB413" s="72">
        <f t="shared" si="1235"/>
        <v>2.0251940856092787</v>
      </c>
      <c r="DC413" s="72">
        <f t="shared" si="1236"/>
        <v>2.0845049945822645</v>
      </c>
      <c r="DD413" s="72">
        <f t="shared" si="1237"/>
        <v>2.1415872321192557</v>
      </c>
      <c r="DE413" s="72">
        <f t="shared" si="1238"/>
        <v>2.1966266974351911</v>
      </c>
      <c r="DF413" s="72">
        <f t="shared" si="1239"/>
        <v>2.249788755050659</v>
      </c>
      <c r="DG413" s="72">
        <f t="shared" si="1240"/>
        <v>2.3012209709351343</v>
      </c>
      <c r="DH413" s="72">
        <f t="shared" si="1241"/>
        <v>2.3510554465851077</v>
      </c>
      <c r="DI413" s="72">
        <f t="shared" si="1242"/>
        <v>2.3994108102684302</v>
      </c>
      <c r="DJ413" s="72">
        <f t="shared" si="1243"/>
        <v>2.44639391759942</v>
      </c>
      <c r="DK413" s="72">
        <f t="shared" si="1244"/>
        <v>2.4921013064058006</v>
      </c>
      <c r="DL413" s="72">
        <f t="shared" si="1245"/>
        <v>2.5366204441320943</v>
      </c>
      <c r="DM413" s="72">
        <f t="shared" si="1246"/>
        <v>2.5800308000515422</v>
      </c>
      <c r="DN413" s="72">
        <f t="shared" si="1247"/>
        <v>2.6224047693911303</v>
      </c>
      <c r="DO413" s="72">
        <f t="shared" si="1248"/>
        <v>2.6638084720792139</v>
      </c>
      <c r="DP413" s="72">
        <f t="shared" si="1249"/>
        <v>2.7043024451257796</v>
      </c>
      <c r="DQ413" s="72">
        <f t="shared" si="1250"/>
        <v>2.7439422445517776</v>
      </c>
      <c r="DR413" s="72">
        <f t="shared" si="1251"/>
        <v>2.7827789702069841</v>
      </c>
      <c r="DS413" s="72">
        <f t="shared" si="1252"/>
        <v>2.8208597246728826</v>
      </c>
      <c r="DT413" s="72">
        <f t="shared" si="1253"/>
        <v>2.858228015666779</v>
      </c>
      <c r="DU413" s="72">
        <f t="shared" si="1254"/>
        <v>2.8949241098832101</v>
      </c>
      <c r="DV413" s="72">
        <f t="shared" si="1255"/>
        <v>2.9309853449775574</v>
      </c>
      <c r="DW413" s="72">
        <f t="shared" si="1256"/>
        <v>2.9664464053707111</v>
      </c>
      <c r="DX413" s="72">
        <f t="shared" si="1257"/>
        <v>3.0013395666972018</v>
      </c>
      <c r="DY413" s="72">
        <f t="shared" si="1258"/>
        <v>3.0356949130028243</v>
      </c>
      <c r="DZ413" s="72">
        <f t="shared" si="1259"/>
        <v>3.0695405301971337</v>
      </c>
      <c r="EA413" s="72">
        <f t="shared" si="1260"/>
        <v>3.1029026787613723</v>
      </c>
      <c r="EB413" s="72">
        <f t="shared" si="1261"/>
        <v>3.1358059482871647</v>
      </c>
      <c r="EC413" s="72">
        <f t="shared" si="1262"/>
        <v>3.1682733960621019</v>
      </c>
      <c r="ED413" s="72">
        <f t="shared" si="1263"/>
        <v>3.2003266716141581</v>
      </c>
      <c r="EE413" s="72">
        <f t="shared" si="1264"/>
        <v>3.2319861288686935</v>
      </c>
      <c r="EF413" s="72">
        <f t="shared" si="1265"/>
        <v>3.263270927352012</v>
      </c>
      <c r="EG413" s="72">
        <f t="shared" si="1266"/>
        <v>3.2941991236878989</v>
      </c>
      <c r="EH413" s="72">
        <f t="shared" si="1267"/>
        <v>3.3247877544731743</v>
      </c>
      <c r="EI413" s="72">
        <f t="shared" si="1268"/>
        <v>3.3550529114807381</v>
      </c>
      <c r="EJ413" s="72">
        <f t="shared" si="1269"/>
        <v>3.385009810020283</v>
      </c>
      <c r="EK413" s="72">
        <f t="shared" si="1270"/>
        <v>3.4146728511850371</v>
      </c>
      <c r="EL413" s="72">
        <f t="shared" si="1271"/>
        <v>3.4440556786248226</v>
      </c>
      <c r="EM413" s="72">
        <f t="shared" si="1272"/>
        <v>3.4731712304095854</v>
      </c>
      <c r="EN413" s="72">
        <f t="shared" si="1273"/>
        <v>3.5020317864814219</v>
      </c>
      <c r="EO413" s="72">
        <f t="shared" si="1274"/>
        <v>3.5306490121356666</v>
      </c>
      <c r="EP413" s="72">
        <f t="shared" si="1275"/>
        <v>3.5590339979215382</v>
      </c>
      <c r="EQ413" s="72">
        <f t="shared" si="1276"/>
        <v>3.5871972963090832</v>
      </c>
      <c r="ET413" s="269">
        <v>565.58408914695883</v>
      </c>
      <c r="EU413" s="274">
        <v>57000</v>
      </c>
      <c r="EV413" s="149">
        <f t="shared" si="1339"/>
        <v>217.84076609914794</v>
      </c>
      <c r="EW413" s="149">
        <f t="shared" si="1340"/>
        <v>221.31954218450306</v>
      </c>
      <c r="EX413" s="149">
        <f t="shared" si="1341"/>
        <v>226.83322946135061</v>
      </c>
      <c r="EY413" s="149">
        <f t="shared" si="1342"/>
        <v>234.03542477449471</v>
      </c>
      <c r="EZ413" s="149">
        <f t="shared" si="1343"/>
        <v>242.55776623120019</v>
      </c>
      <c r="FA413" s="149">
        <f t="shared" si="1344"/>
        <v>252.06127341606373</v>
      </c>
      <c r="FB413" s="149">
        <f t="shared" si="1345"/>
        <v>262.26150966848212</v>
      </c>
      <c r="FC413" s="149">
        <f t="shared" si="1346"/>
        <v>272.93382846451919</v>
      </c>
      <c r="FD413" s="149">
        <f t="shared" si="1347"/>
        <v>283.90776182025434</v>
      </c>
      <c r="FE413" s="149">
        <f t="shared" si="1348"/>
        <v>295.05737669129633</v>
      </c>
      <c r="FF413" s="149">
        <f t="shared" si="1349"/>
        <v>306.29137898536561</v>
      </c>
      <c r="FG413" s="149">
        <f t="shared" si="1350"/>
        <v>317.54455992838444</v>
      </c>
      <c r="FH413" s="149">
        <f t="shared" si="1351"/>
        <v>328.77098861879404</v>
      </c>
      <c r="FI413" s="149">
        <f t="shared" si="1352"/>
        <v>339.93882985533349</v>
      </c>
      <c r="FJ413" s="149">
        <f t="shared" si="1353"/>
        <v>351.02649506080701</v>
      </c>
      <c r="FK413" s="149">
        <f t="shared" si="1354"/>
        <v>362.0198209539559</v>
      </c>
      <c r="FL413" s="149">
        <f t="shared" si="1355"/>
        <v>372.91001480415918</v>
      </c>
      <c r="FM413" s="149">
        <f t="shared" si="1356"/>
        <v>383.6921614197629</v>
      </c>
      <c r="FN413" s="149">
        <f t="shared" si="1357"/>
        <v>394.36413812167348</v>
      </c>
      <c r="FO413" s="149">
        <f t="shared" si="1358"/>
        <v>404.92582499240945</v>
      </c>
      <c r="FP413" s="149">
        <f t="shared" si="1359"/>
        <v>415.37852878065769</v>
      </c>
      <c r="FQ413" s="149">
        <f t="shared" si="1360"/>
        <v>425.72456168286027</v>
      </c>
      <c r="FR413" s="149">
        <f t="shared" si="1361"/>
        <v>435.96693273296313</v>
      </c>
      <c r="FS413" s="149">
        <f t="shared" si="1362"/>
        <v>446.10912136863845</v>
      </c>
      <c r="FT413" s="149">
        <f t="shared" si="1363"/>
        <v>456.15491120334775</v>
      </c>
      <c r="FU413" s="149">
        <f t="shared" si="1364"/>
        <v>466.10826808215887</v>
      </c>
      <c r="FV413" s="149">
        <f t="shared" si="1365"/>
        <v>475.97325083225667</v>
      </c>
      <c r="FW413" s="149">
        <f t="shared" si="1366"/>
        <v>485.75394623384949</v>
      </c>
      <c r="FX413" s="149">
        <f t="shared" si="1367"/>
        <v>495.45442198552473</v>
      </c>
      <c r="FY413" s="149">
        <f t="shared" si="1368"/>
        <v>505.078693068826</v>
      </c>
      <c r="FZ413" s="149">
        <f t="shared" si="1369"/>
        <v>514.63069810526383</v>
      </c>
      <c r="GA413" s="149">
        <f t="shared" si="1370"/>
        <v>524.11428316958279</v>
      </c>
      <c r="GB413" s="149">
        <f t="shared" si="1371"/>
        <v>533.53319116398063</v>
      </c>
      <c r="GC413" s="149">
        <f t="shared" si="1372"/>
        <v>542.89105533204327</v>
      </c>
      <c r="GD413" s="149">
        <f t="shared" si="1373"/>
        <v>552.19139584355594</v>
      </c>
      <c r="GE413" s="149">
        <f t="shared" si="1374"/>
        <v>561.43761864434168</v>
      </c>
      <c r="GF413" s="149">
        <f t="shared" si="1375"/>
        <v>570.63301596252484</v>
      </c>
      <c r="GG413" s="149">
        <f t="shared" si="1376"/>
        <v>579.78076801097018</v>
      </c>
      <c r="GH413" s="149">
        <f t="shared" si="1377"/>
        <v>588.88394553776993</v>
      </c>
      <c r="GI413" s="149">
        <f t="shared" si="1378"/>
        <v>597.94551296155021</v>
      </c>
      <c r="GJ413" s="317">
        <f t="shared" si="1379"/>
        <v>606.96833189289748</v>
      </c>
      <c r="GK413" s="149">
        <f t="shared" si="1380"/>
        <v>615.95516489234853</v>
      </c>
      <c r="GL413" s="149">
        <f t="shared" si="1381"/>
        <v>624.90867935289248</v>
      </c>
      <c r="GM413" s="149">
        <f t="shared" si="1382"/>
        <v>633.83145142357216</v>
      </c>
      <c r="GN413" s="149">
        <f t="shared" si="1383"/>
        <v>642.7259699127095</v>
      </c>
      <c r="GO413" s="149">
        <f t="shared" si="1384"/>
        <v>651.59464012603394</v>
      </c>
      <c r="GP413" s="149">
        <f t="shared" si="1385"/>
        <v>660.43978760781556</v>
      </c>
      <c r="GQ413" s="149">
        <f t="shared" si="1386"/>
        <v>669.26366176289093</v>
      </c>
      <c r="GR413" s="149">
        <f t="shared" si="1387"/>
        <v>678.06843934493099</v>
      </c>
      <c r="GS413" s="149">
        <f t="shared" si="1388"/>
        <v>686.85622780194876</v>
      </c>
      <c r="GT413" s="149">
        <f t="shared" si="1389"/>
        <v>695.62906847432259</v>
      </c>
      <c r="GU413" s="149">
        <f t="shared" si="1390"/>
        <v>704.38893964381577</v>
      </c>
      <c r="GV413" s="149">
        <f t="shared" si="1391"/>
        <v>713.13775943442499</v>
      </c>
      <c r="GW413" s="149">
        <f t="shared" si="1392"/>
        <v>721.8773885676577</v>
      </c>
      <c r="GX413" s="149">
        <f t="shared" si="1393"/>
        <v>730.60963297605053</v>
      </c>
      <c r="GY413" s="149">
        <f t="shared" si="1394"/>
        <v>739.33624627963047</v>
      </c>
      <c r="GZ413" s="149">
        <f t="shared" si="1395"/>
        <v>748.05893213058096</v>
      </c>
      <c r="HA413" s="149">
        <f t="shared" si="1396"/>
        <v>756.77934643173467</v>
      </c>
      <c r="HB413" s="149">
        <f t="shared" si="1397"/>
        <v>765.49909943470379</v>
      </c>
      <c r="HC413" s="149">
        <f t="shared" si="1398"/>
        <v>774.21975772351152</v>
      </c>
      <c r="HF413" s="269">
        <v>555.83648248960833</v>
      </c>
      <c r="HG413" s="274">
        <v>56000</v>
      </c>
      <c r="HH413" s="149">
        <f t="shared" si="1400"/>
        <v>87.918387715889821</v>
      </c>
      <c r="HI413" s="149">
        <f t="shared" si="1401"/>
        <v>174.34815054604454</v>
      </c>
      <c r="HJ413" s="149">
        <f t="shared" si="1402"/>
        <v>258.01556153886628</v>
      </c>
      <c r="HK413" s="149">
        <f t="shared" si="1403"/>
        <v>337.99931795067306</v>
      </c>
      <c r="HL413" s="149">
        <f t="shared" si="1404"/>
        <v>413.76196581231937</v>
      </c>
      <c r="HM413" s="149">
        <f t="shared" si="1405"/>
        <v>485.09909350801428</v>
      </c>
      <c r="HN413" s="149">
        <f t="shared" si="1406"/>
        <v>552.05128891324932</v>
      </c>
      <c r="HO413" s="149">
        <f t="shared" si="1407"/>
        <v>614.81538014020509</v>
      </c>
      <c r="HP413" s="149">
        <f t="shared" si="1408"/>
        <v>673.67319779200648</v>
      </c>
      <c r="HQ413" s="149">
        <f t="shared" si="1409"/>
        <v>728.94185670182696</v>
      </c>
      <c r="HR413" s="149">
        <f t="shared" si="1410"/>
        <v>780.94250512885662</v>
      </c>
      <c r="HS413" s="149">
        <f t="shared" si="1411"/>
        <v>829.98252417286187</v>
      </c>
      <c r="HT413" s="149">
        <f t="shared" si="1412"/>
        <v>876.34659736382469</v>
      </c>
      <c r="HU413" s="149">
        <f t="shared" si="1413"/>
        <v>920.29322236710823</v>
      </c>
      <c r="HV413" s="149">
        <f t="shared" si="1414"/>
        <v>962.05435134206687</v>
      </c>
      <c r="HW413" s="149">
        <f t="shared" si="1415"/>
        <v>1001.836697184097</v>
      </c>
      <c r="HX413" s="149">
        <f t="shared" si="1416"/>
        <v>1039.8238243634457</v>
      </c>
      <c r="HY413" s="149">
        <f t="shared" si="1417"/>
        <v>1076.1785161525238</v>
      </c>
      <c r="HZ413" s="149">
        <f t="shared" si="1418"/>
        <v>1111.0451396041385</v>
      </c>
      <c r="IA413" s="149">
        <f t="shared" si="1419"/>
        <v>1144.5518664472472</v>
      </c>
      <c r="IB413" s="149">
        <f t="shared" si="1420"/>
        <v>1176.8126871848351</v>
      </c>
      <c r="IC413" s="149">
        <f t="shared" si="1421"/>
        <v>1207.9291998716737</v>
      </c>
      <c r="ID413" s="149">
        <f t="shared" si="1422"/>
        <v>1237.9921785445065</v>
      </c>
      <c r="IE413" s="149">
        <f t="shared" si="1423"/>
        <v>1267.0829377582209</v>
      </c>
      <c r="IF413" s="149">
        <f t="shared" si="1424"/>
        <v>1295.274514358357</v>
      </c>
      <c r="IG413" s="149">
        <f t="shared" si="1425"/>
        <v>1322.6326885752276</v>
      </c>
      <c r="IH413" s="149">
        <f t="shared" si="1426"/>
        <v>1349.2168655542737</v>
      </c>
      <c r="II413" s="149">
        <f t="shared" si="1427"/>
        <v>1375.0808365702981</v>
      </c>
      <c r="IJ413" s="149">
        <f t="shared" si="1428"/>
        <v>1400.2734369840002</v>
      </c>
      <c r="IK413" s="149">
        <f t="shared" si="1429"/>
        <v>1424.839115796947</v>
      </c>
      <c r="IL413" s="149">
        <f t="shared" si="1430"/>
        <v>1448.8184295997855</v>
      </c>
      <c r="IM413" s="149">
        <f t="shared" si="1431"/>
        <v>1472.2484718561511</v>
      </c>
      <c r="IN413" s="149">
        <f t="shared" si="1432"/>
        <v>1495.1632468402474</v>
      </c>
      <c r="IO413" s="149">
        <f t="shared" si="1433"/>
        <v>1517.5939961435529</v>
      </c>
      <c r="IP413" s="149">
        <f t="shared" si="1434"/>
        <v>1539.569484467582</v>
      </c>
      <c r="IQ413" s="149">
        <f t="shared" si="1435"/>
        <v>1561.1162504016245</v>
      </c>
      <c r="IR413" s="149">
        <f t="shared" si="1436"/>
        <v>1582.2588270236827</v>
      </c>
      <c r="IS413" s="149">
        <f t="shared" si="1437"/>
        <v>1603.0199364363557</v>
      </c>
      <c r="IT413" s="149">
        <f t="shared" si="1438"/>
        <v>1623.4206617372647</v>
      </c>
      <c r="IU413" s="149">
        <f t="shared" si="1439"/>
        <v>1643.4805994076926</v>
      </c>
      <c r="IV413" s="317">
        <f t="shared" si="1440"/>
        <v>1663.2179946681244</v>
      </c>
      <c r="IW413" s="149">
        <f t="shared" si="1441"/>
        <v>1682.6498619823979</v>
      </c>
      <c r="IX413" s="149">
        <f t="shared" si="1442"/>
        <v>1701.7920925819787</v>
      </c>
      <c r="IY413" s="149">
        <f t="shared" si="1443"/>
        <v>1720.6595506194242</v>
      </c>
      <c r="IZ413" s="149">
        <f t="shared" si="1444"/>
        <v>1739.2661593375685</v>
      </c>
      <c r="JA413" s="149">
        <f t="shared" si="1445"/>
        <v>1757.6249784519293</v>
      </c>
      <c r="JB413" s="149">
        <f t="shared" si="1446"/>
        <v>1775.7482737829318</v>
      </c>
      <c r="JC413" s="149">
        <f t="shared" si="1447"/>
        <v>1793.64758003732</v>
      </c>
      <c r="JD413" s="149">
        <f t="shared" si="1448"/>
        <v>1811.3337575208054</v>
      </c>
      <c r="JE413" s="149">
        <f t="shared" si="1449"/>
        <v>1828.8170434634903</v>
      </c>
      <c r="JF413" s="149">
        <f t="shared" si="1450"/>
        <v>1846.1070985533518</v>
      </c>
      <c r="JG413" s="149">
        <f t="shared" si="1451"/>
        <v>1863.2130491988185</v>
      </c>
      <c r="JH413" s="149">
        <f t="shared" si="1452"/>
        <v>1880.1435259774487</v>
      </c>
      <c r="JI413" s="149">
        <f t="shared" si="1453"/>
        <v>1896.9066986724231</v>
      </c>
      <c r="JJ413" s="149">
        <f t="shared" si="1454"/>
        <v>1913.5103082506478</v>
      </c>
      <c r="JK413" s="149">
        <f t="shared" si="1455"/>
        <v>1929.9616960946923</v>
      </c>
      <c r="JL413" s="149">
        <f t="shared" si="1456"/>
        <v>1946.2678307646393</v>
      </c>
      <c r="JM413" s="149">
        <f t="shared" si="1457"/>
        <v>1962.4353325344134</v>
      </c>
      <c r="JN413" s="149">
        <f t="shared" si="1458"/>
        <v>1978.4704959196683</v>
      </c>
      <c r="JO413" s="149">
        <f t="shared" si="1459"/>
        <v>1994.3793103902149</v>
      </c>
      <c r="JQ413" s="269">
        <v>565.58408914695883</v>
      </c>
      <c r="JR413" s="274">
        <v>57000</v>
      </c>
      <c r="JS413" s="115">
        <f t="shared" si="1277"/>
        <v>294.04121958732321</v>
      </c>
      <c r="JT413" s="115">
        <f t="shared" si="1278"/>
        <v>307.51999567267836</v>
      </c>
      <c r="JU413" s="115">
        <f t="shared" si="1279"/>
        <v>323.03368294952588</v>
      </c>
      <c r="JV413" s="115">
        <f t="shared" si="1280"/>
        <v>340.23587826266998</v>
      </c>
      <c r="JW413" s="115">
        <f t="shared" si="1281"/>
        <v>358.75821971937546</v>
      </c>
      <c r="JX413" s="115">
        <f t="shared" si="1282"/>
        <v>378.26172690423903</v>
      </c>
      <c r="JY413" s="115">
        <f t="shared" si="1283"/>
        <v>398.46196315665742</v>
      </c>
      <c r="JZ413" s="115">
        <f t="shared" si="1284"/>
        <v>419.13428195269449</v>
      </c>
      <c r="KA413" s="115">
        <f t="shared" si="1285"/>
        <v>440.10821530842964</v>
      </c>
      <c r="KB413" s="115">
        <f t="shared" si="1286"/>
        <v>461.25783017947163</v>
      </c>
      <c r="KC413" s="115">
        <f t="shared" si="1287"/>
        <v>482.49183247354091</v>
      </c>
      <c r="KD413" s="115">
        <f t="shared" si="1288"/>
        <v>503.74501341655974</v>
      </c>
      <c r="KE413" s="115">
        <f t="shared" si="1289"/>
        <v>524.97144210696933</v>
      </c>
      <c r="KF413" s="115">
        <f t="shared" si="1290"/>
        <v>546.13928334350885</v>
      </c>
      <c r="KG413" s="115">
        <f t="shared" si="1291"/>
        <v>567.22694854898236</v>
      </c>
      <c r="KH413" s="115">
        <f t="shared" si="1292"/>
        <v>588.2202744421312</v>
      </c>
      <c r="KI413" s="115">
        <f t="shared" si="1293"/>
        <v>609.11046829233442</v>
      </c>
      <c r="KJ413" s="115">
        <f t="shared" si="1294"/>
        <v>629.8926149079382</v>
      </c>
      <c r="KK413" s="115">
        <f t="shared" si="1295"/>
        <v>650.56459160984878</v>
      </c>
      <c r="KL413" s="115">
        <f t="shared" si="1296"/>
        <v>671.12627848058469</v>
      </c>
      <c r="KM413" s="115">
        <f t="shared" si="1297"/>
        <v>691.57898226883299</v>
      </c>
      <c r="KN413" s="115">
        <f t="shared" si="1298"/>
        <v>711.92501517103551</v>
      </c>
      <c r="KO413" s="115">
        <f t="shared" si="1299"/>
        <v>732.16738622113849</v>
      </c>
      <c r="KP413" s="115">
        <f t="shared" si="1300"/>
        <v>752.3095748568137</v>
      </c>
      <c r="KQ413" s="115">
        <f t="shared" si="1301"/>
        <v>772.35536469152305</v>
      </c>
      <c r="KR413" s="115">
        <f t="shared" si="1302"/>
        <v>792.30872157033423</v>
      </c>
      <c r="KS413" s="115">
        <f t="shared" si="1303"/>
        <v>812.17370432043197</v>
      </c>
      <c r="KT413" s="115">
        <f t="shared" si="1304"/>
        <v>831.95439972202485</v>
      </c>
      <c r="KU413" s="115">
        <f t="shared" si="1305"/>
        <v>851.65487547370003</v>
      </c>
      <c r="KV413" s="115">
        <f t="shared" si="1306"/>
        <v>871.27914655700124</v>
      </c>
      <c r="KW413" s="115">
        <f t="shared" si="1307"/>
        <v>890.83115159343913</v>
      </c>
      <c r="KX413" s="115">
        <f t="shared" si="1308"/>
        <v>910.31473665775809</v>
      </c>
      <c r="KY413" s="115">
        <f t="shared" si="1309"/>
        <v>929.73364465215593</v>
      </c>
      <c r="KZ413" s="115">
        <f t="shared" si="1310"/>
        <v>949.09150882021856</v>
      </c>
      <c r="LA413" s="115">
        <f t="shared" si="1311"/>
        <v>968.39184933173124</v>
      </c>
      <c r="LB413" s="115">
        <f t="shared" si="1312"/>
        <v>987.63807213251698</v>
      </c>
      <c r="LC413" s="115">
        <f t="shared" si="1313"/>
        <v>1006.8334694507001</v>
      </c>
      <c r="LD413" s="115">
        <f t="shared" si="1314"/>
        <v>1025.9812214991455</v>
      </c>
      <c r="LE413" s="115">
        <f t="shared" si="1315"/>
        <v>1045.0843990259452</v>
      </c>
      <c r="LF413" s="115">
        <f t="shared" si="1316"/>
        <v>1064.1459664497256</v>
      </c>
      <c r="LG413" s="360">
        <f t="shared" si="1317"/>
        <v>1083.1687853810727</v>
      </c>
      <c r="LH413" s="115">
        <f t="shared" si="1318"/>
        <v>1102.1556183805237</v>
      </c>
      <c r="LI413" s="115">
        <f t="shared" si="1319"/>
        <v>1121.1091328410678</v>
      </c>
      <c r="LJ413" s="115">
        <f t="shared" si="1320"/>
        <v>1140.0319049117475</v>
      </c>
      <c r="LK413" s="115">
        <f t="shared" si="1321"/>
        <v>1158.9264234008847</v>
      </c>
      <c r="LL413" s="115">
        <f t="shared" si="1322"/>
        <v>1177.7950936142092</v>
      </c>
      <c r="LM413" s="115">
        <f t="shared" si="1323"/>
        <v>1196.6402410959909</v>
      </c>
      <c r="LN413" s="115">
        <f t="shared" si="1324"/>
        <v>1215.4641152510662</v>
      </c>
      <c r="LO413" s="115">
        <f t="shared" si="1325"/>
        <v>1234.2688928331063</v>
      </c>
      <c r="LP413" s="115">
        <f t="shared" si="1326"/>
        <v>1253.0566812901241</v>
      </c>
      <c r="LQ413" s="115">
        <f t="shared" si="1327"/>
        <v>1271.8295219624979</v>
      </c>
      <c r="LR413" s="115">
        <f t="shared" si="1328"/>
        <v>1290.5893931319911</v>
      </c>
      <c r="LS413" s="115">
        <f t="shared" si="1329"/>
        <v>1309.3382129226002</v>
      </c>
      <c r="LT413" s="115">
        <f t="shared" si="1330"/>
        <v>1328.0778420558331</v>
      </c>
      <c r="LU413" s="115">
        <f t="shared" si="1331"/>
        <v>1346.8100864642258</v>
      </c>
      <c r="LV413" s="115">
        <f t="shared" si="1332"/>
        <v>1365.5366997678057</v>
      </c>
      <c r="LW413" s="115">
        <f t="shared" si="1333"/>
        <v>1384.2593856187564</v>
      </c>
      <c r="LX413" s="115">
        <f t="shared" si="1334"/>
        <v>1402.97979991991</v>
      </c>
      <c r="LY413" s="115">
        <f t="shared" si="1335"/>
        <v>1421.6995529228791</v>
      </c>
      <c r="LZ413" s="115">
        <f t="shared" si="1336"/>
        <v>1440.4202112116868</v>
      </c>
      <c r="MC413" s="269">
        <v>560</v>
      </c>
      <c r="MD413" s="352">
        <v>56000</v>
      </c>
      <c r="ME413" s="351">
        <f t="shared" si="1470"/>
        <v>0.15328292852523948</v>
      </c>
      <c r="MF413" s="351">
        <f t="shared" si="1470"/>
        <v>0.30397048664061205</v>
      </c>
      <c r="MG413" s="351">
        <f t="shared" si="1470"/>
        <v>0.44984197168817808</v>
      </c>
      <c r="MH413" s="351">
        <f t="shared" si="1470"/>
        <v>0.58929112147092966</v>
      </c>
      <c r="MI413" s="351">
        <f t="shared" si="1470"/>
        <v>0.72138090199087812</v>
      </c>
      <c r="MJ413" s="351">
        <f t="shared" si="1470"/>
        <v>0.84575492806049857</v>
      </c>
      <c r="MK413" s="351">
        <f t="shared" si="1470"/>
        <v>0.96248396335710129</v>
      </c>
      <c r="ML413" s="351">
        <f t="shared" si="1470"/>
        <v>1.0719111714694982</v>
      </c>
      <c r="MM413" s="351">
        <f t="shared" si="1470"/>
        <v>1.1745279151412216</v>
      </c>
      <c r="MN413" s="351">
        <f t="shared" si="1470"/>
        <v>1.270887074055014</v>
      </c>
      <c r="MO413" s="351">
        <f t="shared" si="1471"/>
        <v>1.3615485600443198</v>
      </c>
      <c r="MP413" s="351">
        <f t="shared" si="1471"/>
        <v>1.44704828233552</v>
      </c>
      <c r="MQ413" s="351">
        <f t="shared" si="1471"/>
        <v>1.527882577659897</v>
      </c>
      <c r="MR413" s="351">
        <f t="shared" si="1471"/>
        <v>1.6045021285219101</v>
      </c>
      <c r="MS413" s="351">
        <f t="shared" si="1471"/>
        <v>1.6773113361758054</v>
      </c>
      <c r="MT413" s="351">
        <f t="shared" si="1471"/>
        <v>1.7466705980173207</v>
      </c>
      <c r="MU413" s="351">
        <f t="shared" si="1471"/>
        <v>1.8128999528950251</v>
      </c>
      <c r="MV413" s="351">
        <f t="shared" si="1471"/>
        <v>1.8762832082962753</v>
      </c>
      <c r="MW413" s="351">
        <f t="shared" si="1471"/>
        <v>1.9370720636119689</v>
      </c>
      <c r="MX413" s="351">
        <f t="shared" si="1471"/>
        <v>1.995489982198057</v>
      </c>
      <c r="MY413" s="351">
        <f t="shared" si="1472"/>
        <v>2.0517357028914942</v>
      </c>
      <c r="MZ413" s="351">
        <f t="shared" si="1472"/>
        <v>2.1059863586876917</v>
      </c>
      <c r="NA413" s="351">
        <f t="shared" si="1472"/>
        <v>2.1584002112489435</v>
      </c>
      <c r="NB413" s="351">
        <f t="shared" si="1472"/>
        <v>2.2091190299300876</v>
      </c>
      <c r="NC413" s="351">
        <f t="shared" si="1472"/>
        <v>2.2582701521615007</v>
      </c>
      <c r="ND413" s="351">
        <f t="shared" si="1472"/>
        <v>2.305968263694405</v>
      </c>
      <c r="NE413" s="351">
        <f t="shared" si="1472"/>
        <v>2.3523169355211628</v>
      </c>
      <c r="NF413" s="351">
        <f t="shared" si="1472"/>
        <v>2.3974099510282203</v>
      </c>
      <c r="NG413" s="351">
        <f t="shared" si="1472"/>
        <v>2.4413324531225178</v>
      </c>
      <c r="NH413" s="351">
        <f t="shared" si="1472"/>
        <v>2.4841619372325678</v>
      </c>
      <c r="NI413" s="351">
        <f t="shared" si="1473"/>
        <v>2.5259691124915435</v>
      </c>
      <c r="NJ413" s="351">
        <f t="shared" si="1473"/>
        <v>2.5668186501801964</v>
      </c>
      <c r="NK413" s="351">
        <f t="shared" si="1473"/>
        <v>2.6067698356752</v>
      </c>
      <c r="NL413" s="351">
        <f t="shared" si="1473"/>
        <v>2.6458771377032688</v>
      </c>
      <c r="NM413" s="351">
        <f t="shared" si="1473"/>
        <v>2.6841907066117963</v>
      </c>
      <c r="NN413" s="351">
        <f t="shared" si="1473"/>
        <v>2.7217568115919151</v>
      </c>
      <c r="NO413" s="351">
        <f t="shared" si="1473"/>
        <v>2.7586182252892528</v>
      </c>
      <c r="NP413" s="351">
        <f t="shared" si="1473"/>
        <v>2.7948145629710943</v>
      </c>
      <c r="NQ413" s="351">
        <f t="shared" si="1473"/>
        <v>2.8303825823513806</v>
      </c>
      <c r="NR413" s="351">
        <f t="shared" si="1473"/>
        <v>2.8653564492754806</v>
      </c>
      <c r="NS413" s="351">
        <f t="shared" si="1474"/>
        <v>2.8997679737082973</v>
      </c>
      <c r="NT413" s="351">
        <f t="shared" si="1474"/>
        <v>2.9336468198294412</v>
      </c>
      <c r="NU413" s="351">
        <f t="shared" si="1474"/>
        <v>2.9670206934984065</v>
      </c>
      <c r="NV413" s="351">
        <f t="shared" si="1474"/>
        <v>2.9999155098950907</v>
      </c>
      <c r="NW413" s="351">
        <f t="shared" si="1474"/>
        <v>3.0323555437530474</v>
      </c>
      <c r="NX413" s="351">
        <f t="shared" si="1474"/>
        <v>3.0643635642732616</v>
      </c>
      <c r="NY413" s="351">
        <f t="shared" si="1474"/>
        <v>3.0959609565257336</v>
      </c>
      <c r="NZ413" s="351">
        <f t="shared" si="1474"/>
        <v>3.1271678309068807</v>
      </c>
      <c r="OA413" s="351">
        <f t="shared" si="1474"/>
        <v>3.158003122016249</v>
      </c>
      <c r="OB413" s="351">
        <f t="shared" si="1474"/>
        <v>3.1884846781407656</v>
      </c>
      <c r="OC413" s="351">
        <f t="shared" si="1475"/>
        <v>3.2186293423843941</v>
      </c>
      <c r="OD413" s="351">
        <f t="shared" si="1475"/>
        <v>3.2484530263516045</v>
      </c>
      <c r="OE413" s="351">
        <f t="shared" si="1475"/>
        <v>3.277970777181423</v>
      </c>
      <c r="OF413" s="351">
        <f t="shared" si="1475"/>
        <v>3.3071968386324522</v>
      </c>
      <c r="OG413" s="351">
        <f t="shared" si="1475"/>
        <v>3.3361447068356815</v>
      </c>
      <c r="OH413" s="351">
        <f t="shared" si="1475"/>
        <v>3.3648271812594466</v>
      </c>
      <c r="OI413" s="351">
        <f t="shared" si="1475"/>
        <v>3.3932564113678674</v>
      </c>
      <c r="OJ413" s="351">
        <f t="shared" si="1475"/>
        <v>3.4214439393991634</v>
      </c>
      <c r="OK413" s="351">
        <f t="shared" si="1475"/>
        <v>3.449400739642309</v>
      </c>
      <c r="OL413" s="351">
        <f t="shared" si="1475"/>
        <v>3.4771372545485004</v>
      </c>
    </row>
    <row r="414" spans="50:406">
      <c r="BC414"/>
      <c r="BD414"/>
      <c r="BH414" s="173"/>
      <c r="BI414" s="182">
        <f t="shared" si="1476"/>
        <v>0.22336100866053796</v>
      </c>
      <c r="BJ414" s="91">
        <f t="shared" si="1476"/>
        <v>0</v>
      </c>
      <c r="BK414" s="170">
        <f t="shared" si="1476"/>
        <v>0</v>
      </c>
      <c r="BL414" s="170">
        <f t="shared" si="1476"/>
        <v>216.64999771199948</v>
      </c>
      <c r="BM414" s="116">
        <f t="shared" si="1476"/>
        <v>0</v>
      </c>
      <c r="BN414" s="116"/>
      <c r="BO414" s="109"/>
      <c r="BP414" s="210">
        <v>57000</v>
      </c>
      <c r="BQ414" s="211">
        <v>17.3736</v>
      </c>
      <c r="BR414" s="285">
        <v>570</v>
      </c>
      <c r="BS414" s="115"/>
      <c r="BT414" s="105"/>
      <c r="BU414" s="201"/>
      <c r="BV414" s="205">
        <f t="shared" si="1469"/>
        <v>-56.500002288000502</v>
      </c>
      <c r="BW414" s="208">
        <f t="shared" si="1466"/>
        <v>216.64999771199948</v>
      </c>
      <c r="BX414" s="94"/>
      <c r="BY414" s="196">
        <f t="shared" si="1338"/>
        <v>573.56933718429855</v>
      </c>
      <c r="BZ414" s="128"/>
      <c r="CA414" s="228">
        <f t="shared" si="1399"/>
        <v>8.2598291903455516E-3</v>
      </c>
      <c r="CB414" s="165">
        <f t="shared" si="1196"/>
        <v>1.098578262789544E-2</v>
      </c>
      <c r="CC414" s="200">
        <f t="shared" si="1467"/>
        <v>0.75186533996876448</v>
      </c>
      <c r="CD414" s="279"/>
      <c r="CH414" s="269">
        <v>575.32302889784808</v>
      </c>
      <c r="CI414" s="274">
        <v>58000</v>
      </c>
      <c r="CJ414" s="72">
        <f t="shared" si="1217"/>
        <v>0.17927036850289893</v>
      </c>
      <c r="CK414" s="72">
        <f t="shared" si="1218"/>
        <v>0.3544225265296635</v>
      </c>
      <c r="CL414" s="72">
        <f t="shared" si="1219"/>
        <v>0.52212611085325267</v>
      </c>
      <c r="CM414" s="72">
        <f t="shared" si="1220"/>
        <v>0.68026012859308493</v>
      </c>
      <c r="CN414" s="72">
        <f t="shared" si="1221"/>
        <v>0.82789103023715138</v>
      </c>
      <c r="CO414" s="72">
        <f t="shared" si="1222"/>
        <v>0.96498398097885885</v>
      </c>
      <c r="CP414" s="72">
        <f t="shared" si="1223"/>
        <v>1.0920599837885605</v>
      </c>
      <c r="CQ414" s="72">
        <f t="shared" si="1224"/>
        <v>1.2099183867410468</v>
      </c>
      <c r="CR414" s="72">
        <f t="shared" si="1225"/>
        <v>1.3194534291621614</v>
      </c>
      <c r="CS414" s="72">
        <f t="shared" si="1226"/>
        <v>1.4215492100028422</v>
      </c>
      <c r="CT414" s="72">
        <f t="shared" si="1227"/>
        <v>1.5170274736725236</v>
      </c>
      <c r="CU414" s="72">
        <f t="shared" si="1228"/>
        <v>1.606626820146424</v>
      </c>
      <c r="CV414" s="72">
        <f t="shared" si="1229"/>
        <v>1.6909989449569423</v>
      </c>
      <c r="CW414" s="72">
        <f t="shared" si="1230"/>
        <v>1.7707132481891783</v>
      </c>
      <c r="CX414" s="72">
        <f t="shared" si="1231"/>
        <v>1.8462649673392799</v>
      </c>
      <c r="CY414" s="72">
        <f t="shared" si="1232"/>
        <v>1.9180842850203228</v>
      </c>
      <c r="CZ414" s="72">
        <f t="shared" si="1233"/>
        <v>1.9865451633754208</v>
      </c>
      <c r="DA414" s="72">
        <f t="shared" si="1234"/>
        <v>2.0519733620650857</v>
      </c>
      <c r="DB414" s="72">
        <f t="shared" si="1235"/>
        <v>2.1146534627037661</v>
      </c>
      <c r="DC414" s="72">
        <f t="shared" si="1236"/>
        <v>2.1748349022726967</v>
      </c>
      <c r="DD414" s="72">
        <f t="shared" si="1237"/>
        <v>2.2327370981671262</v>
      </c>
      <c r="DE414" s="72">
        <f t="shared" si="1238"/>
        <v>2.2885537762088632</v>
      </c>
      <c r="DF414" s="72">
        <f t="shared" si="1239"/>
        <v>2.3424566162217877</v>
      </c>
      <c r="DG414" s="72">
        <f t="shared" si="1240"/>
        <v>2.3945983214681812</v>
      </c>
      <c r="DH414" s="72">
        <f t="shared" si="1241"/>
        <v>2.4451152055386767</v>
      </c>
      <c r="DI414" s="72">
        <f t="shared" si="1242"/>
        <v>2.4941293767413844</v>
      </c>
      <c r="DJ414" s="72">
        <f t="shared" si="1243"/>
        <v>2.5417505872972312</v>
      </c>
      <c r="DK414" s="72">
        <f t="shared" si="1244"/>
        <v>2.588077803377812</v>
      </c>
      <c r="DL414" s="72">
        <f t="shared" si="1245"/>
        <v>2.6332005423789768</v>
      </c>
      <c r="DM414" s="72">
        <f t="shared" si="1246"/>
        <v>2.6772000157353366</v>
      </c>
      <c r="DN414" s="72">
        <f t="shared" si="1247"/>
        <v>2.7201501088760192</v>
      </c>
      <c r="DO414" s="72">
        <f t="shared" si="1248"/>
        <v>2.7621182244031761</v>
      </c>
      <c r="DP414" s="72">
        <f t="shared" si="1249"/>
        <v>2.8031660100489306</v>
      </c>
      <c r="DQ414" s="72">
        <f t="shared" si="1250"/>
        <v>2.8433499892613083</v>
      </c>
      <c r="DR414" s="72">
        <f t="shared" si="1251"/>
        <v>2.8827221092373998</v>
      </c>
      <c r="DS414" s="72">
        <f t="shared" si="1252"/>
        <v>2.9213302187378618</v>
      </c>
      <c r="DT414" s="72">
        <f t="shared" si="1253"/>
        <v>2.9592184859793504</v>
      </c>
      <c r="DU414" s="72">
        <f t="shared" si="1254"/>
        <v>2.9964277652262963</v>
      </c>
      <c r="DV414" s="72">
        <f t="shared" si="1255"/>
        <v>3.0329959193233869</v>
      </c>
      <c r="DW414" s="72">
        <f t="shared" si="1256"/>
        <v>3.0689581042699143</v>
      </c>
      <c r="DX414" s="72">
        <f t="shared" si="1257"/>
        <v>3.1043470209925115</v>
      </c>
      <c r="DY414" s="72">
        <f t="shared" si="1258"/>
        <v>3.1391931386880998</v>
      </c>
      <c r="DZ414" s="72">
        <f t="shared" si="1259"/>
        <v>3.1735248934548204</v>
      </c>
      <c r="EA414" s="72">
        <f t="shared" si="1260"/>
        <v>3.2073688653821426</v>
      </c>
      <c r="EB414" s="72">
        <f t="shared" si="1261"/>
        <v>3.2407499368131401</v>
      </c>
      <c r="EC414" s="72">
        <f t="shared" si="1262"/>
        <v>3.2736914341066208</v>
      </c>
      <c r="ED414" s="72">
        <f t="shared" si="1263"/>
        <v>3.3062152549018955</v>
      </c>
      <c r="EE414" s="72">
        <f t="shared" si="1264"/>
        <v>3.3383419826141743</v>
      </c>
      <c r="EF414" s="72">
        <f t="shared" si="1265"/>
        <v>3.3700909896555133</v>
      </c>
      <c r="EG414" s="72">
        <f t="shared" si="1266"/>
        <v>3.4014805306779441</v>
      </c>
      <c r="EH414" s="72">
        <f t="shared" si="1267"/>
        <v>3.4325278269663695</v>
      </c>
      <c r="EI414" s="72">
        <f t="shared" si="1268"/>
        <v>3.4632491429642016</v>
      </c>
      <c r="EJ414" s="72">
        <f t="shared" si="1269"/>
        <v>3.493659855790642</v>
      </c>
      <c r="EK414" s="72">
        <f t="shared" si="1270"/>
        <v>3.5237745185020093</v>
      </c>
      <c r="EL414" s="72">
        <f t="shared" si="1271"/>
        <v>3.5536069177575786</v>
      </c>
      <c r="EM414" s="72">
        <f t="shared" si="1272"/>
        <v>3.5831701264710238</v>
      </c>
      <c r="EN414" s="72">
        <f t="shared" si="1273"/>
        <v>3.6124765519598778</v>
      </c>
      <c r="EO414" s="72">
        <f t="shared" si="1274"/>
        <v>3.6415379800456749</v>
      </c>
      <c r="EP414" s="72">
        <f t="shared" si="1275"/>
        <v>3.6703656155056166</v>
      </c>
      <c r="EQ414" s="72">
        <f t="shared" si="1276"/>
        <v>3.698970119231288</v>
      </c>
      <c r="ET414" s="269">
        <v>575.32302889784808</v>
      </c>
      <c r="EU414" s="274">
        <v>58000</v>
      </c>
      <c r="EV414" s="149">
        <f t="shared" si="1339"/>
        <v>218.04253138874694</v>
      </c>
      <c r="EW414" s="149">
        <f t="shared" si="1340"/>
        <v>222.09290978693255</v>
      </c>
      <c r="EX414" s="149">
        <f t="shared" si="1341"/>
        <v>228.46243481250394</v>
      </c>
      <c r="EY414" s="149">
        <f t="shared" si="1342"/>
        <v>236.70112149808557</v>
      </c>
      <c r="EZ414" s="149">
        <f t="shared" si="1343"/>
        <v>246.34853356420797</v>
      </c>
      <c r="FA414" s="149">
        <f t="shared" si="1344"/>
        <v>256.99863692592476</v>
      </c>
      <c r="FB414" s="149">
        <f t="shared" si="1345"/>
        <v>268.32513887123895</v>
      </c>
      <c r="FC414" s="149">
        <f t="shared" si="1346"/>
        <v>280.08089247865144</v>
      </c>
      <c r="FD414" s="149">
        <f t="shared" si="1347"/>
        <v>292.08567896570219</v>
      </c>
      <c r="FE414" s="149">
        <f t="shared" si="1348"/>
        <v>304.21135422667919</v>
      </c>
      <c r="FF414" s="149">
        <f t="shared" si="1349"/>
        <v>316.36846083905203</v>
      </c>
      <c r="FG414" s="149">
        <f t="shared" si="1350"/>
        <v>328.49554773095372</v>
      </c>
      <c r="FH414" s="149">
        <f t="shared" si="1351"/>
        <v>340.55115352536745</v>
      </c>
      <c r="FI414" s="149">
        <f t="shared" si="1352"/>
        <v>352.50797917608651</v>
      </c>
      <c r="FJ414" s="149">
        <f t="shared" si="1353"/>
        <v>364.3487214548021</v>
      </c>
      <c r="FK414" s="149">
        <f t="shared" si="1354"/>
        <v>376.06311659653556</v>
      </c>
      <c r="FL414" s="149">
        <f t="shared" si="1355"/>
        <v>387.64584776616886</v>
      </c>
      <c r="FM414" s="149">
        <f t="shared" si="1356"/>
        <v>399.09506321003875</v>
      </c>
      <c r="FN414" s="149">
        <f t="shared" si="1357"/>
        <v>410.41132471891547</v>
      </c>
      <c r="FO414" s="149">
        <f t="shared" si="1358"/>
        <v>421.59685945097107</v>
      </c>
      <c r="FP414" s="149">
        <f t="shared" si="1359"/>
        <v>432.6550261940215</v>
      </c>
      <c r="FQ414" s="149">
        <f t="shared" si="1360"/>
        <v>443.58993380670023</v>
      </c>
      <c r="FR414" s="149">
        <f t="shared" si="1361"/>
        <v>454.40616814262415</v>
      </c>
      <c r="FS414" s="149">
        <f t="shared" si="1362"/>
        <v>465.10859666872693</v>
      </c>
      <c r="FT414" s="149">
        <f t="shared" si="1363"/>
        <v>475.70222897708157</v>
      </c>
      <c r="FU414" s="149">
        <f t="shared" si="1364"/>
        <v>486.19211767097789</v>
      </c>
      <c r="FV414" s="149">
        <f t="shared" si="1365"/>
        <v>496.58328851663452</v>
      </c>
      <c r="FW414" s="149">
        <f t="shared" si="1366"/>
        <v>506.88069186580566</v>
      </c>
      <c r="FX414" s="149">
        <f t="shared" si="1367"/>
        <v>517.08916956547637</v>
      </c>
      <c r="FY414" s="149">
        <f t="shared" si="1368"/>
        <v>527.21343315009142</v>
      </c>
      <c r="FZ414" s="149">
        <f t="shared" si="1369"/>
        <v>537.25805024619069</v>
      </c>
      <c r="GA414" s="149">
        <f t="shared" si="1370"/>
        <v>547.22743693902044</v>
      </c>
      <c r="GB414" s="149">
        <f t="shared" si="1371"/>
        <v>557.1258544460884</v>
      </c>
      <c r="GC414" s="149">
        <f t="shared" si="1372"/>
        <v>566.95740887732848</v>
      </c>
      <c r="GD414" s="149">
        <f t="shared" si="1373"/>
        <v>576.72605318050466</v>
      </c>
      <c r="GE414" s="149">
        <f t="shared" si="1374"/>
        <v>586.43559060541611</v>
      </c>
      <c r="GF414" s="149">
        <f t="shared" si="1375"/>
        <v>596.08967919433121</v>
      </c>
      <c r="GG414" s="149">
        <f t="shared" si="1376"/>
        <v>605.69183693505227</v>
      </c>
      <c r="GH414" s="149">
        <f t="shared" si="1377"/>
        <v>615.24544730908508</v>
      </c>
      <c r="GI414" s="149">
        <f t="shared" si="1378"/>
        <v>624.75376503904477</v>
      </c>
      <c r="GJ414" s="317">
        <f t="shared" si="1379"/>
        <v>634.21992189298521</v>
      </c>
      <c r="GK414" s="149">
        <f t="shared" si="1380"/>
        <v>643.64693244343653</v>
      </c>
      <c r="GL414" s="149">
        <f t="shared" si="1381"/>
        <v>653.03769970891369</v>
      </c>
      <c r="GM414" s="149">
        <f t="shared" si="1382"/>
        <v>662.39502062809186</v>
      </c>
      <c r="GN414" s="149">
        <f t="shared" si="1383"/>
        <v>671.72159133358548</v>
      </c>
      <c r="GO414" s="149">
        <f t="shared" si="1384"/>
        <v>681.02001220472073</v>
      </c>
      <c r="GP414" s="149">
        <f t="shared" si="1385"/>
        <v>690.29279268790015</v>
      </c>
      <c r="GQ414" s="149">
        <f t="shared" si="1386"/>
        <v>699.54235587994094</v>
      </c>
      <c r="GR414" s="149">
        <f t="shared" si="1387"/>
        <v>708.77104287468705</v>
      </c>
      <c r="GS414" s="149">
        <f t="shared" si="1388"/>
        <v>717.98111687671371</v>
      </c>
      <c r="GT414" s="149">
        <f t="shared" si="1389"/>
        <v>727.17476708843253</v>
      </c>
      <c r="GU414" s="149">
        <f t="shared" si="1390"/>
        <v>736.35411237857841</v>
      </c>
      <c r="GV414" s="149">
        <f t="shared" si="1391"/>
        <v>745.52120474112917</v>
      </c>
      <c r="GW414" s="149">
        <f t="shared" si="1392"/>
        <v>754.67803255437047</v>
      </c>
      <c r="GX414" s="149">
        <f t="shared" si="1393"/>
        <v>763.82652365011222</v>
      </c>
      <c r="GY414" s="149">
        <f t="shared" si="1394"/>
        <v>772.96854820312763</v>
      </c>
      <c r="GZ414" s="149">
        <f t="shared" si="1395"/>
        <v>782.10592145079283</v>
      </c>
      <c r="HA414" s="149">
        <f t="shared" si="1396"/>
        <v>791.24040625264536</v>
      </c>
      <c r="HB414" s="149">
        <f t="shared" si="1397"/>
        <v>800.3737154992865</v>
      </c>
      <c r="HC414" s="149">
        <f t="shared" si="1398"/>
        <v>809.50751437965471</v>
      </c>
      <c r="HF414" s="269">
        <v>565.58408914695883</v>
      </c>
      <c r="HG414" s="274">
        <v>57000</v>
      </c>
      <c r="HH414" s="149">
        <f t="shared" si="1400"/>
        <v>95.083515847076583</v>
      </c>
      <c r="HI414" s="149">
        <f t="shared" si="1401"/>
        <v>188.29068777605679</v>
      </c>
      <c r="HJ414" s="149">
        <f t="shared" si="1402"/>
        <v>278.05736161822557</v>
      </c>
      <c r="HK414" s="149">
        <f t="shared" si="1403"/>
        <v>363.31578366446035</v>
      </c>
      <c r="HL414" s="149">
        <f t="shared" si="1404"/>
        <v>443.51323867200938</v>
      </c>
      <c r="HM414" s="149">
        <f t="shared" si="1405"/>
        <v>518.51624842048932</v>
      </c>
      <c r="HN414" s="149">
        <f t="shared" si="1406"/>
        <v>588.47608484138721</v>
      </c>
      <c r="HO414" s="149">
        <f t="shared" si="1407"/>
        <v>653.70741025326959</v>
      </c>
      <c r="HP414" s="149">
        <f t="shared" si="1408"/>
        <v>714.59964591648088</v>
      </c>
      <c r="HQ414" s="149">
        <f t="shared" si="1409"/>
        <v>771.56061755222095</v>
      </c>
      <c r="HR414" s="149">
        <f t="shared" si="1410"/>
        <v>824.98462305151213</v>
      </c>
      <c r="HS414" s="149">
        <f t="shared" si="1411"/>
        <v>875.23658706087633</v>
      </c>
      <c r="HT414" s="149">
        <f t="shared" si="1412"/>
        <v>922.64588151374403</v>
      </c>
      <c r="HU414" s="149">
        <f t="shared" si="1413"/>
        <v>967.50552372976085</v>
      </c>
      <c r="HV414" s="149">
        <f t="shared" si="1414"/>
        <v>1010.0741160894526</v>
      </c>
      <c r="HW414" s="149">
        <f t="shared" si="1415"/>
        <v>1050.5789989355944</v>
      </c>
      <c r="HX414" s="149">
        <f t="shared" si="1416"/>
        <v>1089.2197753085698</v>
      </c>
      <c r="HY414" s="149">
        <f t="shared" si="1417"/>
        <v>1126.171771666196</v>
      </c>
      <c r="HZ414" s="149">
        <f t="shared" si="1418"/>
        <v>1161.5892293524755</v>
      </c>
      <c r="IA414" s="149">
        <f t="shared" si="1419"/>
        <v>1195.6081480999092</v>
      </c>
      <c r="IB414" s="149">
        <f t="shared" si="1420"/>
        <v>1228.348769248998</v>
      </c>
      <c r="IC414" s="149">
        <f t="shared" si="1421"/>
        <v>1259.9177188892372</v>
      </c>
      <c r="ID414" s="149">
        <f t="shared" si="1422"/>
        <v>1290.4098450390948</v>
      </c>
      <c r="IE414" s="149">
        <f t="shared" si="1423"/>
        <v>1319.909787013873</v>
      </c>
      <c r="IF414" s="149">
        <f t="shared" si="1424"/>
        <v>1348.4933141813551</v>
      </c>
      <c r="IG414" s="149">
        <f t="shared" si="1425"/>
        <v>1376.2284680785042</v>
      </c>
      <c r="IH414" s="149">
        <f t="shared" si="1426"/>
        <v>1403.1765378091989</v>
      </c>
      <c r="II414" s="149">
        <f t="shared" si="1427"/>
        <v>1429.3928945112996</v>
      </c>
      <c r="IJ414" s="149">
        <f t="shared" si="1428"/>
        <v>1454.9277068289864</v>
      </c>
      <c r="IK414" s="149">
        <f t="shared" si="1429"/>
        <v>1479.8265559006386</v>
      </c>
      <c r="IL414" s="149">
        <f t="shared" si="1430"/>
        <v>1504.130965408614</v>
      </c>
      <c r="IM414" s="149">
        <f t="shared" si="1431"/>
        <v>1527.8788597163937</v>
      </c>
      <c r="IN414" s="149">
        <f t="shared" si="1432"/>
        <v>1551.1049609966713</v>
      </c>
      <c r="IO414" s="149">
        <f t="shared" si="1433"/>
        <v>1573.8411344795595</v>
      </c>
      <c r="IP414" s="149">
        <f t="shared" si="1434"/>
        <v>1596.1166894720247</v>
      </c>
      <c r="IQ414" s="149">
        <f t="shared" si="1435"/>
        <v>1617.9586425705081</v>
      </c>
      <c r="IR414" s="149">
        <f t="shared" si="1436"/>
        <v>1639.3919484675873</v>
      </c>
      <c r="IS414" s="149">
        <f t="shared" si="1437"/>
        <v>1660.4397029045583</v>
      </c>
      <c r="IT414" s="149">
        <f t="shared" si="1438"/>
        <v>1681.1233216156702</v>
      </c>
      <c r="IU414" s="149">
        <f t="shared" si="1439"/>
        <v>1701.4626985212237</v>
      </c>
      <c r="IV414" s="317">
        <f t="shared" si="1440"/>
        <v>1721.4763459355238</v>
      </c>
      <c r="IW414" s="149">
        <f t="shared" si="1441"/>
        <v>1741.1815191447768</v>
      </c>
      <c r="IX414" s="149">
        <f t="shared" si="1442"/>
        <v>1760.5943273655103</v>
      </c>
      <c r="IY414" s="149">
        <f t="shared" si="1443"/>
        <v>1779.7298328045447</v>
      </c>
      <c r="IZ414" s="149">
        <f t="shared" si="1444"/>
        <v>1798.60213929765</v>
      </c>
      <c r="JA414" s="149">
        <f t="shared" si="1445"/>
        <v>1817.2244717979863</v>
      </c>
      <c r="JB414" s="149">
        <f t="shared" si="1446"/>
        <v>1835.6092478109649</v>
      </c>
      <c r="JC414" s="149">
        <f t="shared" si="1447"/>
        <v>1853.7681417240635</v>
      </c>
      <c r="JD414" s="149">
        <f t="shared" si="1448"/>
        <v>1871.7121428540847</v>
      </c>
      <c r="JE414" s="149">
        <f t="shared" si="1449"/>
        <v>1889.4516079267653</v>
      </c>
      <c r="JF414" s="149">
        <f t="shared" si="1450"/>
        <v>1906.9963086116509</v>
      </c>
      <c r="JG414" s="149">
        <f t="shared" si="1451"/>
        <v>1924.3554746562581</v>
      </c>
      <c r="JH414" s="149">
        <f t="shared" si="1452"/>
        <v>1941.5378330956821</v>
      </c>
      <c r="JI414" s="149">
        <f t="shared" si="1453"/>
        <v>1958.5516439554206</v>
      </c>
      <c r="JJ414" s="149">
        <f t="shared" si="1454"/>
        <v>1975.4047328146592</v>
      </c>
      <c r="JK414" s="149">
        <f t="shared" si="1455"/>
        <v>1992.1045205536007</v>
      </c>
      <c r="JL414" s="149">
        <f t="shared" si="1456"/>
        <v>2008.658050570494</v>
      </c>
      <c r="JM414" s="149">
        <f t="shared" si="1457"/>
        <v>2025.0720137210528</v>
      </c>
      <c r="JN414" s="149">
        <f t="shared" si="1458"/>
        <v>2041.3527712042408</v>
      </c>
      <c r="JO414" s="149">
        <f t="shared" si="1459"/>
        <v>2057.5063755933088</v>
      </c>
      <c r="JQ414" s="269">
        <v>575.32302889784808</v>
      </c>
      <c r="JR414" s="274">
        <v>58000</v>
      </c>
      <c r="JS414" s="115">
        <f t="shared" si="1277"/>
        <v>300.08634872745586</v>
      </c>
      <c r="JT414" s="115">
        <f t="shared" si="1278"/>
        <v>314.13672712564141</v>
      </c>
      <c r="JU414" s="115">
        <f t="shared" si="1279"/>
        <v>330.50625215121283</v>
      </c>
      <c r="JV414" s="115">
        <f t="shared" si="1280"/>
        <v>348.74493883679446</v>
      </c>
      <c r="JW414" s="115">
        <f t="shared" si="1281"/>
        <v>368.39235090291686</v>
      </c>
      <c r="JX414" s="115">
        <f t="shared" si="1282"/>
        <v>389.04245426463365</v>
      </c>
      <c r="JY414" s="115">
        <f t="shared" si="1283"/>
        <v>410.36895620994784</v>
      </c>
      <c r="JZ414" s="115">
        <f t="shared" si="1284"/>
        <v>432.12470981736033</v>
      </c>
      <c r="KA414" s="115">
        <f t="shared" si="1285"/>
        <v>454.12949630441108</v>
      </c>
      <c r="KB414" s="115">
        <f t="shared" si="1286"/>
        <v>476.25517156538808</v>
      </c>
      <c r="KC414" s="115">
        <f t="shared" si="1287"/>
        <v>498.41227817776092</v>
      </c>
      <c r="KD414" s="115">
        <f t="shared" si="1288"/>
        <v>520.53936506966261</v>
      </c>
      <c r="KE414" s="115">
        <f t="shared" si="1289"/>
        <v>542.59497086407634</v>
      </c>
      <c r="KF414" s="115">
        <f t="shared" si="1290"/>
        <v>564.55179651479534</v>
      </c>
      <c r="KG414" s="115">
        <f t="shared" si="1291"/>
        <v>586.39253879351099</v>
      </c>
      <c r="KH414" s="115">
        <f t="shared" si="1292"/>
        <v>608.10693393524446</v>
      </c>
      <c r="KI414" s="115">
        <f t="shared" si="1293"/>
        <v>629.6896651048778</v>
      </c>
      <c r="KJ414" s="115">
        <f t="shared" si="1294"/>
        <v>651.13888054874769</v>
      </c>
      <c r="KK414" s="115">
        <f t="shared" si="1295"/>
        <v>672.45514205762436</v>
      </c>
      <c r="KL414" s="115">
        <f t="shared" si="1296"/>
        <v>693.6406767896799</v>
      </c>
      <c r="KM414" s="115">
        <f t="shared" si="1297"/>
        <v>714.69884353273039</v>
      </c>
      <c r="KN414" s="115">
        <f t="shared" si="1298"/>
        <v>735.63375114540918</v>
      </c>
      <c r="KO414" s="115">
        <f t="shared" si="1299"/>
        <v>756.44998548133299</v>
      </c>
      <c r="KP414" s="115">
        <f t="shared" si="1300"/>
        <v>777.15241400743582</v>
      </c>
      <c r="KQ414" s="115">
        <f t="shared" si="1301"/>
        <v>797.74604631579041</v>
      </c>
      <c r="KR414" s="115">
        <f t="shared" si="1302"/>
        <v>818.23593500968673</v>
      </c>
      <c r="KS414" s="115">
        <f t="shared" si="1303"/>
        <v>838.62710585534342</v>
      </c>
      <c r="KT414" s="115">
        <f t="shared" si="1304"/>
        <v>858.92450920451461</v>
      </c>
      <c r="KU414" s="115">
        <f t="shared" si="1305"/>
        <v>879.13298690418526</v>
      </c>
      <c r="KV414" s="115">
        <f t="shared" si="1306"/>
        <v>899.25725048880031</v>
      </c>
      <c r="KW414" s="115">
        <f t="shared" si="1307"/>
        <v>919.30186758489958</v>
      </c>
      <c r="KX414" s="115">
        <f t="shared" si="1308"/>
        <v>939.27125427772933</v>
      </c>
      <c r="KY414" s="115">
        <f t="shared" si="1309"/>
        <v>959.16967178479729</v>
      </c>
      <c r="KZ414" s="115">
        <f t="shared" si="1310"/>
        <v>979.00122621603737</v>
      </c>
      <c r="LA414" s="115">
        <f t="shared" si="1311"/>
        <v>998.76987051921355</v>
      </c>
      <c r="LB414" s="115">
        <f t="shared" si="1312"/>
        <v>1018.479407944125</v>
      </c>
      <c r="LC414" s="115">
        <f t="shared" si="1313"/>
        <v>1038.1334965330402</v>
      </c>
      <c r="LD414" s="115">
        <f t="shared" si="1314"/>
        <v>1057.7356542737612</v>
      </c>
      <c r="LE414" s="115">
        <f t="shared" si="1315"/>
        <v>1077.289264647794</v>
      </c>
      <c r="LF414" s="115">
        <f t="shared" si="1316"/>
        <v>1096.7975823777538</v>
      </c>
      <c r="LG414" s="360">
        <f t="shared" si="1317"/>
        <v>1116.2637392316942</v>
      </c>
      <c r="LH414" s="115">
        <f t="shared" si="1318"/>
        <v>1135.6907497821453</v>
      </c>
      <c r="LI414" s="115">
        <f t="shared" si="1319"/>
        <v>1155.0815170476226</v>
      </c>
      <c r="LJ414" s="115">
        <f t="shared" si="1320"/>
        <v>1174.4388379668007</v>
      </c>
      <c r="LK414" s="115">
        <f t="shared" si="1321"/>
        <v>1193.7654086722944</v>
      </c>
      <c r="LL414" s="115">
        <f t="shared" si="1322"/>
        <v>1213.0638295434296</v>
      </c>
      <c r="LM414" s="115">
        <f t="shared" si="1323"/>
        <v>1232.3366100266089</v>
      </c>
      <c r="LN414" s="115">
        <f t="shared" si="1324"/>
        <v>1251.5861732186499</v>
      </c>
      <c r="LO414" s="115">
        <f t="shared" si="1325"/>
        <v>1270.8148602133961</v>
      </c>
      <c r="LP414" s="115">
        <f t="shared" si="1326"/>
        <v>1290.0249342154225</v>
      </c>
      <c r="LQ414" s="115">
        <f t="shared" si="1327"/>
        <v>1309.2185844271414</v>
      </c>
      <c r="LR414" s="115">
        <f t="shared" si="1328"/>
        <v>1328.3979297172873</v>
      </c>
      <c r="LS414" s="115">
        <f t="shared" si="1329"/>
        <v>1347.5650220798379</v>
      </c>
      <c r="LT414" s="115">
        <f t="shared" si="1330"/>
        <v>1366.7218498930793</v>
      </c>
      <c r="LU414" s="115">
        <f t="shared" si="1331"/>
        <v>1385.8703409888212</v>
      </c>
      <c r="LV414" s="115">
        <f t="shared" si="1332"/>
        <v>1405.0123655418365</v>
      </c>
      <c r="LW414" s="115">
        <f t="shared" si="1333"/>
        <v>1424.1497387895017</v>
      </c>
      <c r="LX414" s="115">
        <f t="shared" si="1334"/>
        <v>1443.2842235913542</v>
      </c>
      <c r="LY414" s="115">
        <f t="shared" si="1335"/>
        <v>1462.4175328379954</v>
      </c>
      <c r="LZ414" s="115">
        <f t="shared" si="1336"/>
        <v>1481.5513317183636</v>
      </c>
      <c r="MC414" s="269">
        <v>570</v>
      </c>
      <c r="MD414" s="352">
        <v>57000</v>
      </c>
      <c r="ME414" s="351">
        <f t="shared" ref="ME414:MN422" si="1477">SQRT(5*((((1/$CA414)*(((1+0.2*(ME$354/661.48)^2)^3.5)-1))+1)^(1/3.5)-1))</f>
        <v>0.16577510282165672</v>
      </c>
      <c r="MF414" s="351">
        <f t="shared" si="1477"/>
        <v>0.32827885936230838</v>
      </c>
      <c r="MG414" s="351">
        <f t="shared" si="1477"/>
        <v>0.48478421629585922</v>
      </c>
      <c r="MH414" s="351">
        <f t="shared" si="1477"/>
        <v>0.63342957879863127</v>
      </c>
      <c r="MI414" s="351">
        <f t="shared" si="1477"/>
        <v>0.77325130532474806</v>
      </c>
      <c r="MJ414" s="351">
        <f t="shared" si="1477"/>
        <v>0.90401668081827813</v>
      </c>
      <c r="MK414" s="351">
        <f t="shared" si="1477"/>
        <v>1.0259894431077281</v>
      </c>
      <c r="ML414" s="351">
        <f t="shared" si="1477"/>
        <v>1.1397181959941858</v>
      </c>
      <c r="MM414" s="351">
        <f t="shared" si="1477"/>
        <v>1.245881883129444</v>
      </c>
      <c r="MN414" s="351">
        <f t="shared" si="1477"/>
        <v>1.3451915357607482</v>
      </c>
      <c r="MO414" s="351">
        <f t="shared" ref="MO414:MX422" si="1478">SQRT(5*((((1/$CA414)*(((1+0.2*(MO$354/661.48)^2)^3.5)-1))+1)^(1/3.5)-1))</f>
        <v>1.4383345997912527</v>
      </c>
      <c r="MP414" s="351">
        <f t="shared" si="1478"/>
        <v>1.5259473098012672</v>
      </c>
      <c r="MQ414" s="351">
        <f t="shared" si="1478"/>
        <v>1.6086039153401965</v>
      </c>
      <c r="MR414" s="351">
        <f t="shared" si="1478"/>
        <v>1.6868152828380421</v>
      </c>
      <c r="MS414" s="351">
        <f t="shared" si="1478"/>
        <v>1.7610322773668372</v>
      </c>
      <c r="MT414" s="351">
        <f t="shared" si="1478"/>
        <v>1.8316512596244729</v>
      </c>
      <c r="MU414" s="351">
        <f t="shared" si="1478"/>
        <v>1.8990202311993241</v>
      </c>
      <c r="MV414" s="351">
        <f t="shared" si="1478"/>
        <v>1.9634448682258201</v>
      </c>
      <c r="MW414" s="351">
        <f t="shared" si="1478"/>
        <v>2.0251940856092787</v>
      </c>
      <c r="MX414" s="351">
        <f t="shared" si="1478"/>
        <v>2.0845049945822645</v>
      </c>
      <c r="MY414" s="351">
        <f t="shared" ref="MY414:NH422" si="1479">SQRT(5*((((1/$CA414)*(((1+0.2*(MY$354/661.48)^2)^3.5)-1))+1)^(1/3.5)-1))</f>
        <v>2.1415872321192557</v>
      </c>
      <c r="MZ414" s="351">
        <f t="shared" si="1479"/>
        <v>2.1966266974351911</v>
      </c>
      <c r="NA414" s="351">
        <f t="shared" si="1479"/>
        <v>2.249788755050659</v>
      </c>
      <c r="NB414" s="351">
        <f t="shared" si="1479"/>
        <v>2.3012209709351343</v>
      </c>
      <c r="NC414" s="351">
        <f t="shared" si="1479"/>
        <v>2.3510554465851077</v>
      </c>
      <c r="ND414" s="351">
        <f t="shared" si="1479"/>
        <v>2.3994108102684302</v>
      </c>
      <c r="NE414" s="351">
        <f t="shared" si="1479"/>
        <v>2.44639391759942</v>
      </c>
      <c r="NF414" s="351">
        <f t="shared" si="1479"/>
        <v>2.4921013064058006</v>
      </c>
      <c r="NG414" s="351">
        <f t="shared" si="1479"/>
        <v>2.5366204441320943</v>
      </c>
      <c r="NH414" s="351">
        <f t="shared" si="1479"/>
        <v>2.5800308000515422</v>
      </c>
      <c r="NI414" s="351">
        <f t="shared" ref="NI414:NR422" si="1480">SQRT(5*((((1/$CA414)*(((1+0.2*(NI$354/661.48)^2)^3.5)-1))+1)^(1/3.5)-1))</f>
        <v>2.6224047693911303</v>
      </c>
      <c r="NJ414" s="351">
        <f t="shared" si="1480"/>
        <v>2.6638084720792139</v>
      </c>
      <c r="NK414" s="351">
        <f t="shared" si="1480"/>
        <v>2.7043024451257796</v>
      </c>
      <c r="NL414" s="351">
        <f t="shared" si="1480"/>
        <v>2.7439422445517776</v>
      </c>
      <c r="NM414" s="351">
        <f t="shared" si="1480"/>
        <v>2.7827789702069841</v>
      </c>
      <c r="NN414" s="351">
        <f t="shared" si="1480"/>
        <v>2.8208597246728826</v>
      </c>
      <c r="NO414" s="351">
        <f t="shared" si="1480"/>
        <v>2.858228015666779</v>
      </c>
      <c r="NP414" s="351">
        <f t="shared" si="1480"/>
        <v>2.8949241098832101</v>
      </c>
      <c r="NQ414" s="351">
        <f t="shared" si="1480"/>
        <v>2.9309853449775574</v>
      </c>
      <c r="NR414" s="351">
        <f t="shared" si="1480"/>
        <v>2.9664464053707111</v>
      </c>
      <c r="NS414" s="351">
        <f t="shared" ref="NS414:OB422" si="1481">SQRT(5*((((1/$CA414)*(((1+0.2*(NS$354/661.48)^2)^3.5)-1))+1)^(1/3.5)-1))</f>
        <v>3.0013395666972018</v>
      </c>
      <c r="NT414" s="351">
        <f t="shared" si="1481"/>
        <v>3.0356949130028243</v>
      </c>
      <c r="NU414" s="351">
        <f t="shared" si="1481"/>
        <v>3.0695405301971337</v>
      </c>
      <c r="NV414" s="351">
        <f t="shared" si="1481"/>
        <v>3.1029026787613723</v>
      </c>
      <c r="NW414" s="351">
        <f t="shared" si="1481"/>
        <v>3.1358059482871647</v>
      </c>
      <c r="NX414" s="351">
        <f t="shared" si="1481"/>
        <v>3.1682733960621019</v>
      </c>
      <c r="NY414" s="351">
        <f t="shared" si="1481"/>
        <v>3.2003266716141581</v>
      </c>
      <c r="NZ414" s="351">
        <f t="shared" si="1481"/>
        <v>3.2319861288686935</v>
      </c>
      <c r="OA414" s="351">
        <f t="shared" si="1481"/>
        <v>3.263270927352012</v>
      </c>
      <c r="OB414" s="351">
        <f t="shared" si="1481"/>
        <v>3.2941991236878989</v>
      </c>
      <c r="OC414" s="351">
        <f t="shared" ref="OC414:OL422" si="1482">SQRT(5*((((1/$CA414)*(((1+0.2*(OC$354/661.48)^2)^3.5)-1))+1)^(1/3.5)-1))</f>
        <v>3.3247877544731743</v>
      </c>
      <c r="OD414" s="351">
        <f t="shared" si="1482"/>
        <v>3.3550529114807381</v>
      </c>
      <c r="OE414" s="351">
        <f t="shared" si="1482"/>
        <v>3.385009810020283</v>
      </c>
      <c r="OF414" s="351">
        <f t="shared" si="1482"/>
        <v>3.4146728511850371</v>
      </c>
      <c r="OG414" s="351">
        <f t="shared" si="1482"/>
        <v>3.4440556786248226</v>
      </c>
      <c r="OH414" s="351">
        <f t="shared" si="1482"/>
        <v>3.4731712304095854</v>
      </c>
      <c r="OI414" s="351">
        <f t="shared" si="1482"/>
        <v>3.5020317864814219</v>
      </c>
      <c r="OJ414" s="351">
        <f t="shared" si="1482"/>
        <v>3.5306490121356666</v>
      </c>
      <c r="OK414" s="351">
        <f t="shared" si="1482"/>
        <v>3.5590339979215382</v>
      </c>
      <c r="OL414" s="351">
        <f t="shared" si="1482"/>
        <v>3.5871972963090832</v>
      </c>
    </row>
    <row r="415" spans="50:406">
      <c r="BC415"/>
      <c r="BD415"/>
      <c r="BH415" s="173"/>
      <c r="BI415" s="182">
        <f t="shared" si="1476"/>
        <v>0.22336100866053796</v>
      </c>
      <c r="BJ415" s="91">
        <f t="shared" si="1476"/>
        <v>0</v>
      </c>
      <c r="BK415" s="170">
        <f t="shared" si="1476"/>
        <v>0</v>
      </c>
      <c r="BL415" s="170">
        <f t="shared" si="1476"/>
        <v>216.64999771199948</v>
      </c>
      <c r="BM415" s="116">
        <f t="shared" si="1476"/>
        <v>0</v>
      </c>
      <c r="BN415" s="116"/>
      <c r="BO415" s="109"/>
      <c r="BP415" s="210">
        <v>58000</v>
      </c>
      <c r="BQ415" s="211">
        <v>17.6784</v>
      </c>
      <c r="BR415" s="285">
        <v>580</v>
      </c>
      <c r="BS415" s="115"/>
      <c r="BT415" s="105"/>
      <c r="BU415" s="201"/>
      <c r="BV415" s="205">
        <f t="shared" si="1469"/>
        <v>-56.500002288000502</v>
      </c>
      <c r="BW415" s="208">
        <f t="shared" si="1466"/>
        <v>216.64999771199948</v>
      </c>
      <c r="BX415" s="94"/>
      <c r="BY415" s="196">
        <f t="shared" si="1338"/>
        <v>573.56933718429855</v>
      </c>
      <c r="BZ415" s="128"/>
      <c r="CA415" s="228">
        <f t="shared" si="1399"/>
        <v>7.0548509178531534E-3</v>
      </c>
      <c r="CB415" s="165">
        <f t="shared" si="1196"/>
        <v>9.3831309182921506E-3</v>
      </c>
      <c r="CC415" s="200">
        <f t="shared" si="1467"/>
        <v>0.75186533996876448</v>
      </c>
      <c r="CD415" s="279"/>
      <c r="CH415" s="269">
        <v>585.05319123096888</v>
      </c>
      <c r="CI415" s="274">
        <v>59000</v>
      </c>
      <c r="CJ415" s="72">
        <f t="shared" si="1217"/>
        <v>0.19384536447564038</v>
      </c>
      <c r="CK415" s="72">
        <f t="shared" si="1218"/>
        <v>0.38251358264948115</v>
      </c>
      <c r="CL415" s="72">
        <f t="shared" si="1219"/>
        <v>0.56196328919793237</v>
      </c>
      <c r="CM415" s="72">
        <f t="shared" si="1220"/>
        <v>0.72982818620654388</v>
      </c>
      <c r="CN415" s="72">
        <f t="shared" si="1221"/>
        <v>0.88528696235164972</v>
      </c>
      <c r="CO415" s="72">
        <f t="shared" si="1222"/>
        <v>1.0285941524968381</v>
      </c>
      <c r="CP415" s="72">
        <f t="shared" si="1223"/>
        <v>1.1605989003647259</v>
      </c>
      <c r="CQ415" s="72">
        <f t="shared" si="1224"/>
        <v>1.2823962548054804</v>
      </c>
      <c r="CR415" s="72">
        <f t="shared" si="1225"/>
        <v>1.3951202444019939</v>
      </c>
      <c r="CS415" s="72">
        <f t="shared" si="1226"/>
        <v>1.4998392883697995</v>
      </c>
      <c r="CT415" s="72">
        <f t="shared" si="1227"/>
        <v>1.5975131055447347</v>
      </c>
      <c r="CU415" s="72">
        <f t="shared" si="1228"/>
        <v>1.6889824253570982</v>
      </c>
      <c r="CV415" s="72">
        <f t="shared" si="1229"/>
        <v>1.7749743740608259</v>
      </c>
      <c r="CW415" s="72">
        <f t="shared" si="1230"/>
        <v>1.8561142415218703</v>
      </c>
      <c r="CX415" s="72">
        <f t="shared" si="1231"/>
        <v>1.9329389423843979</v>
      </c>
      <c r="CY415" s="72">
        <f t="shared" si="1232"/>
        <v>2.0059099961976581</v>
      </c>
      <c r="CZ415" s="72">
        <f t="shared" si="1233"/>
        <v>2.0754251475215733</v>
      </c>
      <c r="DA415" s="72">
        <f t="shared" si="1234"/>
        <v>2.1418283830587588</v>
      </c>
      <c r="DB415" s="72">
        <f t="shared" si="1235"/>
        <v>2.2054183939980363</v>
      </c>
      <c r="DC415" s="72">
        <f t="shared" si="1236"/>
        <v>2.266455648876581</v>
      </c>
      <c r="DD415" s="72">
        <f t="shared" si="1237"/>
        <v>2.3251682750827443</v>
      </c>
      <c r="DE415" s="72">
        <f t="shared" si="1238"/>
        <v>2.3817569416049715</v>
      </c>
      <c r="DF415" s="72">
        <f t="shared" si="1239"/>
        <v>2.4363989147477425</v>
      </c>
      <c r="DG415" s="72">
        <f t="shared" si="1240"/>
        <v>2.4892514333517788</v>
      </c>
      <c r="DH415" s="72">
        <f t="shared" si="1241"/>
        <v>2.5404545255865565</v>
      </c>
      <c r="DI415" s="72">
        <f t="shared" si="1242"/>
        <v>2.5901333676319616</v>
      </c>
      <c r="DJ415" s="72">
        <f t="shared" si="1243"/>
        <v>2.6384002660859895</v>
      </c>
      <c r="DK415" s="72">
        <f t="shared" si="1244"/>
        <v>2.6853563306257904</v>
      </c>
      <c r="DL415" s="72">
        <f t="shared" si="1245"/>
        <v>2.731092890947604</v>
      </c>
      <c r="DM415" s="72">
        <f t="shared" si="1246"/>
        <v>2.7756927018858111</v>
      </c>
      <c r="DN415" s="72">
        <f t="shared" si="1247"/>
        <v>2.8192309724442892</v>
      </c>
      <c r="DO415" s="72">
        <f t="shared" si="1248"/>
        <v>2.8617762478972413</v>
      </c>
      <c r="DP415" s="72">
        <f t="shared" si="1249"/>
        <v>2.9033911688209577</v>
      </c>
      <c r="DQ415" s="72">
        <f t="shared" si="1250"/>
        <v>2.94413312664794</v>
      </c>
      <c r="DR415" s="72">
        <f t="shared" si="1251"/>
        <v>2.9840548318852349</v>
      </c>
      <c r="DS415" s="72">
        <f t="shared" si="1252"/>
        <v>3.0232048083441012</v>
      </c>
      <c r="DT415" s="72">
        <f t="shared" si="1253"/>
        <v>3.0616278244580308</v>
      </c>
      <c r="DU415" s="72">
        <f t="shared" si="1254"/>
        <v>3.0993652709154831</v>
      </c>
      <c r="DV415" s="72">
        <f t="shared" si="1255"/>
        <v>3.1364554923205237</v>
      </c>
      <c r="DW415" s="72">
        <f t="shared" si="1256"/>
        <v>3.1729340793526095</v>
      </c>
      <c r="DX415" s="72">
        <f t="shared" si="1257"/>
        <v>3.2088341268740264</v>
      </c>
      <c r="DY415" s="72">
        <f t="shared" si="1258"/>
        <v>3.2441864625883712</v>
      </c>
      <c r="DZ415" s="72">
        <f t="shared" si="1259"/>
        <v>3.2790198501524817</v>
      </c>
      <c r="EA415" s="72">
        <f t="shared" si="1260"/>
        <v>3.313361170060976</v>
      </c>
      <c r="EB415" s="72">
        <f t="shared" si="1261"/>
        <v>3.3472355811355334</v>
      </c>
      <c r="EC415" s="72">
        <f t="shared" si="1262"/>
        <v>3.3806666650430111</v>
      </c>
      <c r="ED415" s="72">
        <f t="shared" si="1263"/>
        <v>3.4136765559235198</v>
      </c>
      <c r="EE415" s="72">
        <f t="shared" si="1264"/>
        <v>3.4462860569204228</v>
      </c>
      <c r="EF415" s="72">
        <f t="shared" si="1265"/>
        <v>3.478514745159607</v>
      </c>
      <c r="EG415" s="72">
        <f t="shared" si="1266"/>
        <v>3.5103810665178412</v>
      </c>
      <c r="EH415" s="72">
        <f t="shared" si="1267"/>
        <v>3.5419024213434809</v>
      </c>
      <c r="EI415" s="72">
        <f t="shared" si="1268"/>
        <v>3.5730952421420881</v>
      </c>
      <c r="EJ415" s="72">
        <f t="shared" si="1269"/>
        <v>3.603975064110561</v>
      </c>
      <c r="EK415" s="72">
        <f t="shared" si="1270"/>
        <v>3.6345565892927487</v>
      </c>
      <c r="EL415" s="72">
        <f t="shared" si="1271"/>
        <v>3.6648537450343417</v>
      </c>
      <c r="EM415" s="72">
        <f t="shared" si="1272"/>
        <v>3.6948797373326645</v>
      </c>
      <c r="EN415" s="72">
        <f t="shared" si="1273"/>
        <v>3.7246470996060945</v>
      </c>
      <c r="EO415" s="72">
        <f t="shared" si="1274"/>
        <v>3.7541677373461764</v>
      </c>
      <c r="EP415" s="72">
        <f t="shared" si="1275"/>
        <v>3.7834529690621483</v>
      </c>
      <c r="EQ415" s="72">
        <f t="shared" si="1276"/>
        <v>3.8125135638809367</v>
      </c>
      <c r="ET415" s="269">
        <v>585.05319123096888</v>
      </c>
      <c r="EU415" s="274">
        <v>59000</v>
      </c>
      <c r="EV415" s="149">
        <f t="shared" si="1339"/>
        <v>218.27816687229699</v>
      </c>
      <c r="EW415" s="149">
        <f t="shared" si="1340"/>
        <v>222.98989769573339</v>
      </c>
      <c r="EX415" s="149">
        <f t="shared" si="1341"/>
        <v>230.33373022262697</v>
      </c>
      <c r="EY415" s="149">
        <f t="shared" si="1342"/>
        <v>239.72968649752102</v>
      </c>
      <c r="EZ415" s="149">
        <f t="shared" si="1343"/>
        <v>250.60914849076929</v>
      </c>
      <c r="FA415" s="149">
        <f t="shared" si="1344"/>
        <v>262.49339419861718</v>
      </c>
      <c r="FB415" s="149">
        <f t="shared" si="1345"/>
        <v>275.01506545579684</v>
      </c>
      <c r="FC415" s="149">
        <f t="shared" si="1346"/>
        <v>287.90792184697193</v>
      </c>
      <c r="FD415" s="149">
        <f t="shared" si="1347"/>
        <v>300.98579712776899</v>
      </c>
      <c r="FE415" s="149">
        <f t="shared" si="1348"/>
        <v>314.12160689694724</v>
      </c>
      <c r="FF415" s="149">
        <f t="shared" si="1349"/>
        <v>327.23024168721861</v>
      </c>
      <c r="FG415" s="149">
        <f t="shared" si="1350"/>
        <v>340.25582497166698</v>
      </c>
      <c r="FH415" s="149">
        <f t="shared" si="1351"/>
        <v>353.16263572836641</v>
      </c>
      <c r="FI415" s="149">
        <f t="shared" si="1352"/>
        <v>365.9287822970486</v>
      </c>
      <c r="FJ415" s="149">
        <f t="shared" si="1353"/>
        <v>378.54183654183805</v>
      </c>
      <c r="FK415" s="149">
        <f t="shared" si="1354"/>
        <v>390.99582984436915</v>
      </c>
      <c r="FL415" s="149">
        <f t="shared" si="1355"/>
        <v>403.28918463760857</v>
      </c>
      <c r="FM415" s="149">
        <f t="shared" si="1356"/>
        <v>415.42328649068088</v>
      </c>
      <c r="FN415" s="149">
        <f t="shared" si="1357"/>
        <v>427.40149526399466</v>
      </c>
      <c r="FO415" s="149">
        <f t="shared" si="1358"/>
        <v>439.22845831809292</v>
      </c>
      <c r="FP415" s="149">
        <f t="shared" si="1359"/>
        <v>450.90963253589007</v>
      </c>
      <c r="FQ415" s="149">
        <f t="shared" si="1360"/>
        <v>462.45095148066179</v>
      </c>
      <c r="FR415" s="149">
        <f t="shared" si="1361"/>
        <v>473.85859397406682</v>
      </c>
      <c r="FS415" s="149">
        <f t="shared" si="1362"/>
        <v>485.13882390011224</v>
      </c>
      <c r="FT415" s="149">
        <f t="shared" si="1363"/>
        <v>496.29788024620746</v>
      </c>
      <c r="FU415" s="149">
        <f t="shared" si="1364"/>
        <v>507.34190269773671</v>
      </c>
      <c r="FV415" s="149">
        <f t="shared" si="1365"/>
        <v>518.27688245027377</v>
      </c>
      <c r="FW415" s="149">
        <f t="shared" si="1366"/>
        <v>529.10863092216061</v>
      </c>
      <c r="FX415" s="149">
        <f t="shared" si="1367"/>
        <v>539.84276116022079</v>
      </c>
      <c r="FY415" s="149">
        <f t="shared" si="1368"/>
        <v>550.4846782162756</v>
      </c>
      <c r="FZ415" s="149">
        <f t="shared" si="1369"/>
        <v>561.03957582357577</v>
      </c>
      <c r="GA415" s="149">
        <f t="shared" si="1370"/>
        <v>571.51243745130137</v>
      </c>
      <c r="GB415" s="149">
        <f t="shared" si="1371"/>
        <v>581.90804035177246</v>
      </c>
      <c r="GC415" s="149">
        <f t="shared" si="1372"/>
        <v>592.23096160111731</v>
      </c>
      <c r="GD415" s="149">
        <f t="shared" si="1373"/>
        <v>602.4855854133591</v>
      </c>
      <c r="GE415" s="149">
        <f t="shared" si="1374"/>
        <v>612.67611121037567</v>
      </c>
      <c r="GF415" s="149">
        <f t="shared" si="1375"/>
        <v>622.80656207768016</v>
      </c>
      <c r="GG415" s="149">
        <f t="shared" si="1376"/>
        <v>632.88079334345809</v>
      </c>
      <c r="GH415" s="149">
        <f t="shared" si="1377"/>
        <v>642.90250109690305</v>
      </c>
      <c r="GI415" s="149">
        <f t="shared" si="1378"/>
        <v>652.87523051927747</v>
      </c>
      <c r="GJ415" s="317">
        <f t="shared" si="1379"/>
        <v>662.80238394304786</v>
      </c>
      <c r="GK415" s="149">
        <f t="shared" si="1380"/>
        <v>672.68722858499927</v>
      </c>
      <c r="GL415" s="149">
        <f t="shared" si="1381"/>
        <v>682.53290392137751</v>
      </c>
      <c r="GM415" s="149">
        <f t="shared" si="1382"/>
        <v>692.3424286890953</v>
      </c>
      <c r="GN415" s="149">
        <f t="shared" si="1383"/>
        <v>702.11870750845731</v>
      </c>
      <c r="GO415" s="149">
        <f t="shared" si="1384"/>
        <v>711.86453713089475</v>
      </c>
      <c r="GP415" s="149">
        <f t="shared" si="1385"/>
        <v>721.58261232075222</v>
      </c>
      <c r="GQ415" s="149">
        <f t="shared" si="1386"/>
        <v>731.27553138389248</v>
      </c>
      <c r="GR415" s="149">
        <f t="shared" si="1387"/>
        <v>740.94580135825584</v>
      </c>
      <c r="GS415" s="149">
        <f t="shared" si="1388"/>
        <v>750.59584288288966</v>
      </c>
      <c r="GT415" s="149">
        <f t="shared" si="1389"/>
        <v>760.22799476264709</v>
      </c>
      <c r="GU415" s="149">
        <f t="shared" si="1390"/>
        <v>769.84451824591497</v>
      </c>
      <c r="GV415" s="149">
        <f t="shared" si="1391"/>
        <v>779.44760103252042</v>
      </c>
      <c r="GW415" s="149">
        <f t="shared" si="1392"/>
        <v>789.03936102852344</v>
      </c>
      <c r="GX415" s="149">
        <f t="shared" si="1393"/>
        <v>798.6218498639912</v>
      </c>
      <c r="GY415" s="149">
        <f t="shared" si="1394"/>
        <v>808.19705618910098</v>
      </c>
      <c r="GZ415" s="149">
        <f t="shared" si="1395"/>
        <v>817.76690876317036</v>
      </c>
      <c r="HA415" s="149">
        <f t="shared" si="1396"/>
        <v>827.33327935035868</v>
      </c>
      <c r="HB415" s="149">
        <f t="shared" si="1397"/>
        <v>836.89798543500297</v>
      </c>
      <c r="HC415" s="149">
        <f t="shared" si="1398"/>
        <v>846.46279276871246</v>
      </c>
      <c r="HF415" s="269">
        <v>575.32302889784808</v>
      </c>
      <c r="HG415" s="274">
        <v>58000</v>
      </c>
      <c r="HH415" s="149">
        <f t="shared" si="1400"/>
        <v>102.82398643899269</v>
      </c>
      <c r="HI415" s="149">
        <f t="shared" si="1401"/>
        <v>203.28589362480355</v>
      </c>
      <c r="HJ415" s="149">
        <f t="shared" si="1402"/>
        <v>299.47552732871571</v>
      </c>
      <c r="HK415" s="149">
        <f t="shared" si="1403"/>
        <v>390.17635107004145</v>
      </c>
      <c r="HL415" s="149">
        <f t="shared" si="1404"/>
        <v>474.85290947394901</v>
      </c>
      <c r="HM415" s="149">
        <f t="shared" si="1405"/>
        <v>553.48522236350982</v>
      </c>
      <c r="HN415" s="149">
        <f t="shared" si="1406"/>
        <v>626.37212106710047</v>
      </c>
      <c r="HO415" s="149">
        <f t="shared" si="1407"/>
        <v>693.972087130158</v>
      </c>
      <c r="HP415" s="149">
        <f t="shared" si="1408"/>
        <v>756.79802881009073</v>
      </c>
      <c r="HQ415" s="149">
        <f t="shared" si="1409"/>
        <v>815.35703815619343</v>
      </c>
      <c r="HR415" s="149">
        <f t="shared" si="1410"/>
        <v>870.12044256472029</v>
      </c>
      <c r="HS415" s="149">
        <f t="shared" si="1411"/>
        <v>921.51188033390167</v>
      </c>
      <c r="HT415" s="149">
        <f t="shared" si="1412"/>
        <v>969.9051440383015</v>
      </c>
      <c r="HU415" s="149">
        <f t="shared" si="1413"/>
        <v>1015.6268241073233</v>
      </c>
      <c r="HV415" s="149">
        <f t="shared" si="1414"/>
        <v>1058.9609735833815</v>
      </c>
      <c r="HW415" s="149">
        <f t="shared" si="1415"/>
        <v>1100.1543320227258</v>
      </c>
      <c r="HX415" s="149">
        <f t="shared" si="1416"/>
        <v>1139.4213926439143</v>
      </c>
      <c r="HY415" s="149">
        <f t="shared" si="1417"/>
        <v>1176.9490011995078</v>
      </c>
      <c r="HZ415" s="149">
        <f t="shared" si="1418"/>
        <v>1212.9003849774808</v>
      </c>
      <c r="IA415" s="149">
        <f t="shared" si="1419"/>
        <v>1247.4186133818293</v>
      </c>
      <c r="IB415" s="149">
        <f t="shared" si="1420"/>
        <v>1280.6295375025127</v>
      </c>
      <c r="IC415" s="149">
        <f t="shared" si="1421"/>
        <v>1312.6442725307411</v>
      </c>
      <c r="ID415" s="149">
        <f t="shared" si="1422"/>
        <v>1343.5612887493055</v>
      </c>
      <c r="IE415" s="149">
        <f t="shared" si="1423"/>
        <v>1373.4681720671385</v>
      </c>
      <c r="IF415" s="149">
        <f t="shared" si="1424"/>
        <v>1402.4431077800687</v>
      </c>
      <c r="IG415" s="149">
        <f t="shared" si="1425"/>
        <v>1430.5561334694435</v>
      </c>
      <c r="IH415" s="149">
        <f t="shared" si="1426"/>
        <v>1457.8701996438745</v>
      </c>
      <c r="II415" s="149">
        <f t="shared" si="1427"/>
        <v>1484.4420702648069</v>
      </c>
      <c r="IJ415" s="149">
        <f t="shared" si="1428"/>
        <v>1510.3230897656451</v>
      </c>
      <c r="IK415" s="149">
        <f t="shared" si="1429"/>
        <v>1535.5598385351107</v>
      </c>
      <c r="IL415" s="149">
        <f t="shared" si="1430"/>
        <v>1560.1946949898158</v>
      </c>
      <c r="IM415" s="149">
        <f t="shared" si="1431"/>
        <v>1584.2663191956012</v>
      </c>
      <c r="IN415" s="149">
        <f t="shared" si="1432"/>
        <v>1607.81007040132</v>
      </c>
      <c r="IO415" s="149">
        <f t="shared" si="1433"/>
        <v>1630.858368723591</v>
      </c>
      <c r="IP415" s="149">
        <f t="shared" si="1434"/>
        <v>1653.4410094818186</v>
      </c>
      <c r="IQ415" s="149">
        <f t="shared" si="1435"/>
        <v>1675.5854372579372</v>
      </c>
      <c r="IR415" s="149">
        <f t="shared" si="1436"/>
        <v>1697.3169855866995</v>
      </c>
      <c r="IS415" s="149">
        <f t="shared" si="1437"/>
        <v>1718.6590872214756</v>
      </c>
      <c r="IT415" s="149">
        <f t="shared" si="1438"/>
        <v>1739.6334591289972</v>
      </c>
      <c r="IU415" s="149">
        <f t="shared" si="1439"/>
        <v>1760.2602657124762</v>
      </c>
      <c r="IV415" s="317">
        <f t="shared" si="1440"/>
        <v>1780.5582632207265</v>
      </c>
      <c r="IW415" s="149">
        <f t="shared" si="1441"/>
        <v>1800.5449278508311</v>
      </c>
      <c r="IX415" s="149">
        <f t="shared" si="1442"/>
        <v>1820.2365696767529</v>
      </c>
      <c r="IY415" s="149">
        <f t="shared" si="1443"/>
        <v>1839.6484342227911</v>
      </c>
      <c r="IZ415" s="149">
        <f t="shared" si="1444"/>
        <v>1858.7947932379702</v>
      </c>
      <c r="JA415" s="149">
        <f t="shared" si="1445"/>
        <v>1877.6890260064501</v>
      </c>
      <c r="JB415" s="149">
        <f t="shared" si="1446"/>
        <v>1896.3436923426968</v>
      </c>
      <c r="JC415" s="149">
        <f t="shared" si="1447"/>
        <v>1914.7705982625291</v>
      </c>
      <c r="JD415" s="149">
        <f t="shared" si="1448"/>
        <v>1932.9808551874896</v>
      </c>
      <c r="JE415" s="149">
        <f t="shared" si="1449"/>
        <v>1950.9849334262444</v>
      </c>
      <c r="JF415" s="149">
        <f t="shared" si="1450"/>
        <v>1968.7927105797612</v>
      </c>
      <c r="JG415" s="149">
        <f t="shared" si="1451"/>
        <v>1986.4135154340672</v>
      </c>
      <c r="JH415" s="149">
        <f t="shared" si="1452"/>
        <v>2003.8561678332305</v>
      </c>
      <c r="JI415" s="149">
        <f t="shared" si="1453"/>
        <v>2021.1290149641181</v>
      </c>
      <c r="JJ415" s="149">
        <f t="shared" si="1454"/>
        <v>2038.2399644317525</v>
      </c>
      <c r="JK415" s="149">
        <f t="shared" si="1455"/>
        <v>2055.1965144585643</v>
      </c>
      <c r="JL415" s="149">
        <f t="shared" si="1456"/>
        <v>2072.0057815014475</v>
      </c>
      <c r="JM415" s="149">
        <f t="shared" si="1457"/>
        <v>2088.674525546247</v>
      </c>
      <c r="JN415" s="149">
        <f t="shared" si="1458"/>
        <v>2105.2091733095963</v>
      </c>
      <c r="JO415" s="149">
        <f t="shared" si="1459"/>
        <v>2121.6158395520156</v>
      </c>
      <c r="JQ415" s="269">
        <v>585.05319123096888</v>
      </c>
      <c r="JR415" s="274">
        <v>59000</v>
      </c>
      <c r="JS415" s="115">
        <f t="shared" si="1277"/>
        <v>306.16008161087836</v>
      </c>
      <c r="JT415" s="115">
        <f t="shared" si="1278"/>
        <v>320.87181243431473</v>
      </c>
      <c r="JU415" s="115">
        <f t="shared" si="1279"/>
        <v>338.21564496120834</v>
      </c>
      <c r="JV415" s="115">
        <f t="shared" si="1280"/>
        <v>357.61160123610239</v>
      </c>
      <c r="JW415" s="115">
        <f t="shared" si="1281"/>
        <v>378.49106322935063</v>
      </c>
      <c r="JX415" s="115">
        <f t="shared" si="1282"/>
        <v>400.37530893719855</v>
      </c>
      <c r="JY415" s="115">
        <f t="shared" si="1283"/>
        <v>422.89698019437822</v>
      </c>
      <c r="JZ415" s="115">
        <f t="shared" si="1284"/>
        <v>445.7898365855533</v>
      </c>
      <c r="KA415" s="115">
        <f t="shared" si="1285"/>
        <v>468.86771186635036</v>
      </c>
      <c r="KB415" s="115">
        <f t="shared" si="1286"/>
        <v>492.00352163552861</v>
      </c>
      <c r="KC415" s="115">
        <f t="shared" si="1287"/>
        <v>515.11215642579998</v>
      </c>
      <c r="KD415" s="115">
        <f t="shared" si="1288"/>
        <v>538.1377397102483</v>
      </c>
      <c r="KE415" s="115">
        <f t="shared" si="1289"/>
        <v>561.04455046694784</v>
      </c>
      <c r="KF415" s="115">
        <f t="shared" si="1290"/>
        <v>583.81069703563003</v>
      </c>
      <c r="KG415" s="115">
        <f t="shared" si="1291"/>
        <v>606.42375128041942</v>
      </c>
      <c r="KH415" s="115">
        <f t="shared" si="1292"/>
        <v>628.87774458295053</v>
      </c>
      <c r="KI415" s="115">
        <f t="shared" si="1293"/>
        <v>651.17109937618989</v>
      </c>
      <c r="KJ415" s="115">
        <f t="shared" si="1294"/>
        <v>673.30520122926225</v>
      </c>
      <c r="KK415" s="115">
        <f t="shared" si="1295"/>
        <v>695.28341000257603</v>
      </c>
      <c r="KL415" s="115">
        <f t="shared" si="1296"/>
        <v>717.11037305667423</v>
      </c>
      <c r="KM415" s="115">
        <f t="shared" si="1297"/>
        <v>738.79154727447144</v>
      </c>
      <c r="KN415" s="115">
        <f t="shared" si="1298"/>
        <v>760.33286621924321</v>
      </c>
      <c r="KO415" s="115">
        <f t="shared" si="1299"/>
        <v>781.74050871264819</v>
      </c>
      <c r="KP415" s="115">
        <f t="shared" si="1300"/>
        <v>803.02073863869362</v>
      </c>
      <c r="KQ415" s="115">
        <f t="shared" si="1301"/>
        <v>824.17979498478883</v>
      </c>
      <c r="KR415" s="115">
        <f t="shared" si="1302"/>
        <v>845.22381743631809</v>
      </c>
      <c r="KS415" s="115">
        <f t="shared" si="1303"/>
        <v>866.15879718885515</v>
      </c>
      <c r="KT415" s="115">
        <f t="shared" si="1304"/>
        <v>886.99054566074199</v>
      </c>
      <c r="KU415" s="115">
        <f t="shared" si="1305"/>
        <v>907.72467589880216</v>
      </c>
      <c r="KV415" s="115">
        <f t="shared" si="1306"/>
        <v>928.36659295485697</v>
      </c>
      <c r="KW415" s="115">
        <f t="shared" si="1307"/>
        <v>948.92149056215715</v>
      </c>
      <c r="KX415" s="115">
        <f t="shared" si="1308"/>
        <v>969.39435218988274</v>
      </c>
      <c r="KY415" s="115">
        <f t="shared" si="1309"/>
        <v>989.78995509035383</v>
      </c>
      <c r="KZ415" s="115">
        <f t="shared" si="1310"/>
        <v>1010.1128763396987</v>
      </c>
      <c r="LA415" s="115">
        <f t="shared" si="1311"/>
        <v>1030.3675001519405</v>
      </c>
      <c r="LB415" s="115">
        <f t="shared" si="1312"/>
        <v>1050.558025948957</v>
      </c>
      <c r="LC415" s="115">
        <f t="shared" si="1313"/>
        <v>1070.6884768162615</v>
      </c>
      <c r="LD415" s="115">
        <f t="shared" si="1314"/>
        <v>1090.7627080820394</v>
      </c>
      <c r="LE415" s="115">
        <f t="shared" si="1315"/>
        <v>1110.7844158354844</v>
      </c>
      <c r="LF415" s="115">
        <f t="shared" si="1316"/>
        <v>1130.7571452578588</v>
      </c>
      <c r="LG415" s="360">
        <f t="shared" si="1317"/>
        <v>1150.6842986816291</v>
      </c>
      <c r="LH415" s="115">
        <f t="shared" si="1318"/>
        <v>1170.5691433235806</v>
      </c>
      <c r="LI415" s="115">
        <f t="shared" si="1319"/>
        <v>1190.4148186599589</v>
      </c>
      <c r="LJ415" s="115">
        <f t="shared" si="1320"/>
        <v>1210.2243434276766</v>
      </c>
      <c r="LK415" s="115">
        <f t="shared" si="1321"/>
        <v>1230.0006222470388</v>
      </c>
      <c r="LL415" s="115">
        <f t="shared" si="1322"/>
        <v>1249.746451869476</v>
      </c>
      <c r="LM415" s="115">
        <f t="shared" si="1323"/>
        <v>1269.4645270593337</v>
      </c>
      <c r="LN415" s="115">
        <f t="shared" si="1324"/>
        <v>1289.1574461224739</v>
      </c>
      <c r="LO415" s="115">
        <f t="shared" si="1325"/>
        <v>1308.8277160968373</v>
      </c>
      <c r="LP415" s="115">
        <f t="shared" si="1326"/>
        <v>1328.477757621471</v>
      </c>
      <c r="LQ415" s="115">
        <f t="shared" si="1327"/>
        <v>1348.1099095012285</v>
      </c>
      <c r="LR415" s="115">
        <f t="shared" si="1328"/>
        <v>1367.7264329844963</v>
      </c>
      <c r="LS415" s="115">
        <f t="shared" si="1329"/>
        <v>1387.3295157711018</v>
      </c>
      <c r="LT415" s="115">
        <f t="shared" si="1330"/>
        <v>1406.9212757671048</v>
      </c>
      <c r="LU415" s="115">
        <f t="shared" si="1331"/>
        <v>1426.5037646025726</v>
      </c>
      <c r="LV415" s="115">
        <f t="shared" si="1332"/>
        <v>1446.0789709276823</v>
      </c>
      <c r="LW415" s="115">
        <f t="shared" si="1333"/>
        <v>1465.6488235017518</v>
      </c>
      <c r="LX415" s="115">
        <f t="shared" si="1334"/>
        <v>1485.2151940889401</v>
      </c>
      <c r="LY415" s="115">
        <f t="shared" si="1335"/>
        <v>1504.7799001735843</v>
      </c>
      <c r="LZ415" s="115">
        <f t="shared" si="1336"/>
        <v>1524.3447075072938</v>
      </c>
      <c r="MC415" s="269">
        <v>580</v>
      </c>
      <c r="MD415" s="352">
        <v>58000</v>
      </c>
      <c r="ME415" s="351">
        <f t="shared" si="1477"/>
        <v>0.17927036850289893</v>
      </c>
      <c r="MF415" s="351">
        <f t="shared" si="1477"/>
        <v>0.3544225265296635</v>
      </c>
      <c r="MG415" s="351">
        <f t="shared" si="1477"/>
        <v>0.52212611085325267</v>
      </c>
      <c r="MH415" s="351">
        <f t="shared" si="1477"/>
        <v>0.68026012859308493</v>
      </c>
      <c r="MI415" s="351">
        <f t="shared" si="1477"/>
        <v>0.82789103023715138</v>
      </c>
      <c r="MJ415" s="351">
        <f t="shared" si="1477"/>
        <v>0.96498398097885885</v>
      </c>
      <c r="MK415" s="351">
        <f t="shared" si="1477"/>
        <v>1.0920599837885605</v>
      </c>
      <c r="ML415" s="351">
        <f t="shared" si="1477"/>
        <v>1.2099183867410468</v>
      </c>
      <c r="MM415" s="351">
        <f t="shared" si="1477"/>
        <v>1.3194534291621614</v>
      </c>
      <c r="MN415" s="351">
        <f t="shared" si="1477"/>
        <v>1.4215492100028422</v>
      </c>
      <c r="MO415" s="351">
        <f t="shared" si="1478"/>
        <v>1.5170274736725236</v>
      </c>
      <c r="MP415" s="351">
        <f t="shared" si="1478"/>
        <v>1.606626820146424</v>
      </c>
      <c r="MQ415" s="351">
        <f t="shared" si="1478"/>
        <v>1.6909989449569423</v>
      </c>
      <c r="MR415" s="351">
        <f t="shared" si="1478"/>
        <v>1.7707132481891783</v>
      </c>
      <c r="MS415" s="351">
        <f t="shared" si="1478"/>
        <v>1.8462649673392799</v>
      </c>
      <c r="MT415" s="351">
        <f t="shared" si="1478"/>
        <v>1.9180842850203228</v>
      </c>
      <c r="MU415" s="351">
        <f t="shared" si="1478"/>
        <v>1.9865451633754208</v>
      </c>
      <c r="MV415" s="351">
        <f t="shared" si="1478"/>
        <v>2.0519733620650857</v>
      </c>
      <c r="MW415" s="351">
        <f t="shared" si="1478"/>
        <v>2.1146534627037661</v>
      </c>
      <c r="MX415" s="351">
        <f t="shared" si="1478"/>
        <v>2.1748349022726967</v>
      </c>
      <c r="MY415" s="351">
        <f t="shared" si="1479"/>
        <v>2.2327370981671262</v>
      </c>
      <c r="MZ415" s="351">
        <f t="shared" si="1479"/>
        <v>2.2885537762088632</v>
      </c>
      <c r="NA415" s="351">
        <f t="shared" si="1479"/>
        <v>2.3424566162217877</v>
      </c>
      <c r="NB415" s="351">
        <f t="shared" si="1479"/>
        <v>2.3945983214681812</v>
      </c>
      <c r="NC415" s="351">
        <f t="shared" si="1479"/>
        <v>2.4451152055386767</v>
      </c>
      <c r="ND415" s="351">
        <f t="shared" si="1479"/>
        <v>2.4941293767413844</v>
      </c>
      <c r="NE415" s="351">
        <f t="shared" si="1479"/>
        <v>2.5417505872972312</v>
      </c>
      <c r="NF415" s="351">
        <f t="shared" si="1479"/>
        <v>2.588077803377812</v>
      </c>
      <c r="NG415" s="351">
        <f t="shared" si="1479"/>
        <v>2.6332005423789768</v>
      </c>
      <c r="NH415" s="351">
        <f t="shared" si="1479"/>
        <v>2.6772000157353366</v>
      </c>
      <c r="NI415" s="351">
        <f t="shared" si="1480"/>
        <v>2.7201501088760192</v>
      </c>
      <c r="NJ415" s="351">
        <f t="shared" si="1480"/>
        <v>2.7621182244031761</v>
      </c>
      <c r="NK415" s="351">
        <f t="shared" si="1480"/>
        <v>2.8031660100489306</v>
      </c>
      <c r="NL415" s="351">
        <f t="shared" si="1480"/>
        <v>2.8433499892613083</v>
      </c>
      <c r="NM415" s="351">
        <f t="shared" si="1480"/>
        <v>2.8827221092373998</v>
      </c>
      <c r="NN415" s="351">
        <f t="shared" si="1480"/>
        <v>2.9213302187378618</v>
      </c>
      <c r="NO415" s="351">
        <f t="shared" si="1480"/>
        <v>2.9592184859793504</v>
      </c>
      <c r="NP415" s="351">
        <f t="shared" si="1480"/>
        <v>2.9964277652262963</v>
      </c>
      <c r="NQ415" s="351">
        <f t="shared" si="1480"/>
        <v>3.0329959193233869</v>
      </c>
      <c r="NR415" s="351">
        <f t="shared" si="1480"/>
        <v>3.0689581042699143</v>
      </c>
      <c r="NS415" s="351">
        <f t="shared" si="1481"/>
        <v>3.1043470209925115</v>
      </c>
      <c r="NT415" s="351">
        <f t="shared" si="1481"/>
        <v>3.1391931386880998</v>
      </c>
      <c r="NU415" s="351">
        <f t="shared" si="1481"/>
        <v>3.1735248934548204</v>
      </c>
      <c r="NV415" s="351">
        <f t="shared" si="1481"/>
        <v>3.2073688653821426</v>
      </c>
      <c r="NW415" s="351">
        <f t="shared" si="1481"/>
        <v>3.2407499368131401</v>
      </c>
      <c r="NX415" s="351">
        <f t="shared" si="1481"/>
        <v>3.2736914341066208</v>
      </c>
      <c r="NY415" s="351">
        <f t="shared" si="1481"/>
        <v>3.3062152549018955</v>
      </c>
      <c r="NZ415" s="351">
        <f t="shared" si="1481"/>
        <v>3.3383419826141743</v>
      </c>
      <c r="OA415" s="351">
        <f t="shared" si="1481"/>
        <v>3.3700909896555133</v>
      </c>
      <c r="OB415" s="351">
        <f t="shared" si="1481"/>
        <v>3.4014805306779441</v>
      </c>
      <c r="OC415" s="351">
        <f t="shared" si="1482"/>
        <v>3.4325278269663695</v>
      </c>
      <c r="OD415" s="351">
        <f t="shared" si="1482"/>
        <v>3.4632491429642016</v>
      </c>
      <c r="OE415" s="351">
        <f t="shared" si="1482"/>
        <v>3.493659855790642</v>
      </c>
      <c r="OF415" s="351">
        <f t="shared" si="1482"/>
        <v>3.5237745185020093</v>
      </c>
      <c r="OG415" s="351">
        <f t="shared" si="1482"/>
        <v>3.5536069177575786</v>
      </c>
      <c r="OH415" s="351">
        <f t="shared" si="1482"/>
        <v>3.5831701264710238</v>
      </c>
      <c r="OI415" s="351">
        <f t="shared" si="1482"/>
        <v>3.6124765519598778</v>
      </c>
      <c r="OJ415" s="351">
        <f t="shared" si="1482"/>
        <v>3.6415379800456749</v>
      </c>
      <c r="OK415" s="351">
        <f t="shared" si="1482"/>
        <v>3.6703656155056166</v>
      </c>
      <c r="OL415" s="351">
        <f t="shared" si="1482"/>
        <v>3.698970119231288</v>
      </c>
    </row>
    <row r="416" spans="50:406">
      <c r="AX416" s="90"/>
      <c r="AY416" s="90"/>
      <c r="AZ416" s="90"/>
      <c r="BA416" s="90"/>
      <c r="BB416" s="90"/>
      <c r="BC416" s="90"/>
      <c r="BD416" s="90"/>
      <c r="BE416" s="90"/>
      <c r="BF416" s="90"/>
      <c r="BH416" s="173"/>
      <c r="BI416" s="182">
        <f t="shared" si="1476"/>
        <v>0.22336100866053796</v>
      </c>
      <c r="BJ416" s="91">
        <f t="shared" si="1476"/>
        <v>0</v>
      </c>
      <c r="BK416" s="170">
        <f t="shared" si="1476"/>
        <v>0</v>
      </c>
      <c r="BL416" s="170">
        <f t="shared" si="1476"/>
        <v>216.64999771199948</v>
      </c>
      <c r="BM416" s="116">
        <f t="shared" si="1476"/>
        <v>0</v>
      </c>
      <c r="BN416" s="116"/>
      <c r="BO416" s="109"/>
      <c r="BP416" s="210">
        <v>59000</v>
      </c>
      <c r="BQ416" s="211">
        <v>17.9832</v>
      </c>
      <c r="BR416" s="285">
        <v>590</v>
      </c>
      <c r="BS416" s="115"/>
      <c r="BT416" s="105"/>
      <c r="BU416" s="201"/>
      <c r="BV416" s="205">
        <f t="shared" si="1469"/>
        <v>-56.500002288000502</v>
      </c>
      <c r="BW416" s="208">
        <f t="shared" si="1466"/>
        <v>216.64999771199948</v>
      </c>
      <c r="BX416" s="94"/>
      <c r="BY416" s="196">
        <f t="shared" si="1338"/>
        <v>573.56933718429855</v>
      </c>
      <c r="BZ416" s="128"/>
      <c r="CA416" s="228">
        <f t="shared" si="1399"/>
        <v>6.0256598927382055E-3</v>
      </c>
      <c r="CB416" s="165">
        <f t="shared" si="1196"/>
        <v>8.0142807128049491E-3</v>
      </c>
      <c r="CC416" s="200">
        <f t="shared" si="1467"/>
        <v>0.75186533996876448</v>
      </c>
      <c r="CD416" s="279"/>
      <c r="CH416" s="269">
        <v>594.77444787737977</v>
      </c>
      <c r="CI416" s="274">
        <v>60000</v>
      </c>
      <c r="CJ416" s="72">
        <f t="shared" si="1217"/>
        <v>0.2095815764663686</v>
      </c>
      <c r="CK416" s="72">
        <f t="shared" si="1218"/>
        <v>0.41266475153399329</v>
      </c>
      <c r="CL416" s="72">
        <f t="shared" si="1219"/>
        <v>0.60438113943657001</v>
      </c>
      <c r="CM416" s="72">
        <f t="shared" si="1220"/>
        <v>0.7821598178853536</v>
      </c>
      <c r="CN416" s="72">
        <f t="shared" si="1221"/>
        <v>0.94540402066801932</v>
      </c>
      <c r="CO416" s="72">
        <f t="shared" si="1222"/>
        <v>1.0947657881854749</v>
      </c>
      <c r="CP416" s="72">
        <f t="shared" si="1223"/>
        <v>1.2314970605576552</v>
      </c>
      <c r="CQ416" s="72">
        <f t="shared" si="1224"/>
        <v>1.3570307324613766</v>
      </c>
      <c r="CR416" s="72">
        <f t="shared" si="1225"/>
        <v>1.4727604992463053</v>
      </c>
      <c r="CS416" s="72">
        <f t="shared" si="1226"/>
        <v>1.5799461703618825</v>
      </c>
      <c r="CT416" s="72">
        <f t="shared" si="1227"/>
        <v>1.6796860069233099</v>
      </c>
      <c r="CU416" s="72">
        <f t="shared" si="1228"/>
        <v>1.7729205520437978</v>
      </c>
      <c r="CV416" s="72">
        <f t="shared" si="1229"/>
        <v>1.860449051466682</v>
      </c>
      <c r="CW416" s="72">
        <f t="shared" si="1230"/>
        <v>1.942949283281131</v>
      </c>
      <c r="CX416" s="72">
        <f t="shared" si="1231"/>
        <v>2.0209967342516495</v>
      </c>
      <c r="CY416" s="72">
        <f t="shared" si="1232"/>
        <v>2.0950815816787527</v>
      </c>
      <c r="CZ416" s="72">
        <f t="shared" si="1233"/>
        <v>2.1656231088267388</v>
      </c>
      <c r="DA416" s="72">
        <f t="shared" si="1234"/>
        <v>2.2329816809417107</v>
      </c>
      <c r="DB416" s="72">
        <f t="shared" si="1235"/>
        <v>2.297468589184303</v>
      </c>
      <c r="DC416" s="72">
        <f t="shared" si="1236"/>
        <v>2.3593541059983441</v>
      </c>
      <c r="DD416" s="72">
        <f t="shared" si="1237"/>
        <v>2.4188740718038426</v>
      </c>
      <c r="DE416" s="72">
        <f t="shared" si="1238"/>
        <v>2.4762352888296144</v>
      </c>
      <c r="DF416" s="72">
        <f t="shared" si="1239"/>
        <v>2.5316199508982988</v>
      </c>
      <c r="DG416" s="72">
        <f t="shared" si="1240"/>
        <v>2.5851892951217232</v>
      </c>
      <c r="DH416" s="72">
        <f t="shared" si="1241"/>
        <v>2.6370866250038967</v>
      </c>
      <c r="DI416" s="72">
        <f t="shared" si="1242"/>
        <v>2.6874398245155744</v>
      </c>
      <c r="DJ416" s="72">
        <f t="shared" si="1243"/>
        <v>2.7363634586024612</v>
      </c>
      <c r="DK416" s="72">
        <f t="shared" si="1244"/>
        <v>2.7839605363862407</v>
      </c>
      <c r="DL416" s="72">
        <f t="shared" si="1245"/>
        <v>2.8303239980970556</v>
      </c>
      <c r="DM416" s="72">
        <f t="shared" si="1246"/>
        <v>2.8755379747359746</v>
      </c>
      <c r="DN416" s="72">
        <f t="shared" si="1247"/>
        <v>2.9196788599387005</v>
      </c>
      <c r="DO416" s="72">
        <f t="shared" si="1248"/>
        <v>2.9628162259613173</v>
      </c>
      <c r="DP416" s="72">
        <f t="shared" si="1249"/>
        <v>3.0050136097091427</v>
      </c>
      <c r="DQ416" s="72">
        <f t="shared" si="1250"/>
        <v>3.046329189947055</v>
      </c>
      <c r="DR416" s="72">
        <f t="shared" si="1251"/>
        <v>3.0868163730036819</v>
      </c>
      <c r="DS416" s="72">
        <f t="shared" si="1252"/>
        <v>3.1265243012087103</v>
      </c>
      <c r="DT416" s="72">
        <f t="shared" si="1253"/>
        <v>3.1654982958249942</v>
      </c>
      <c r="DU416" s="72">
        <f t="shared" si="1254"/>
        <v>3.2037802442307712</v>
      </c>
      <c r="DV416" s="72">
        <f t="shared" si="1255"/>
        <v>3.2414089394764298</v>
      </c>
      <c r="DW416" s="72">
        <f t="shared" si="1256"/>
        <v>3.2784203790088102</v>
      </c>
      <c r="DX416" s="72">
        <f t="shared" si="1257"/>
        <v>3.3148480282647457</v>
      </c>
      <c r="DY416" s="72">
        <f t="shared" si="1258"/>
        <v>3.3507230539376089</v>
      </c>
      <c r="DZ416" s="72">
        <f t="shared" si="1259"/>
        <v>3.386074530978779</v>
      </c>
      <c r="EA416" s="72">
        <f t="shared" si="1260"/>
        <v>3.420929626780755</v>
      </c>
      <c r="EB416" s="72">
        <f t="shared" si="1261"/>
        <v>3.4553137654766526</v>
      </c>
      <c r="EC416" s="72">
        <f t="shared" si="1262"/>
        <v>3.4892507748631054</v>
      </c>
      <c r="ED416" s="72">
        <f t="shared" si="1263"/>
        <v>3.5227630180950054</v>
      </c>
      <c r="EE416" s="72">
        <f t="shared" si="1264"/>
        <v>3.5558715119989763</v>
      </c>
      <c r="EF416" s="72">
        <f t="shared" si="1265"/>
        <v>3.5885960335979155</v>
      </c>
      <c r="EG416" s="72">
        <f t="shared" si="1266"/>
        <v>3.6209552162234626</v>
      </c>
      <c r="EH416" s="72">
        <f t="shared" si="1267"/>
        <v>3.652966636410246</v>
      </c>
      <c r="EI416" s="72">
        <f t="shared" si="1268"/>
        <v>3.684646892609865</v>
      </c>
      <c r="EJ416" s="72">
        <f t="shared" si="1269"/>
        <v>3.7160116766293556</v>
      </c>
      <c r="EK416" s="72">
        <f t="shared" si="1270"/>
        <v>3.7470758385847995</v>
      </c>
      <c r="EL416" s="72">
        <f t="shared" si="1271"/>
        <v>3.7778534460627018</v>
      </c>
      <c r="EM416" s="72">
        <f t="shared" si="1272"/>
        <v>3.8083578380972716</v>
      </c>
      <c r="EN416" s="72">
        <f t="shared" si="1273"/>
        <v>3.8386016744988898</v>
      </c>
      <c r="EO416" s="72">
        <f t="shared" si="1274"/>
        <v>3.8685969810058118</v>
      </c>
      <c r="EP416" s="72">
        <f t="shared" si="1275"/>
        <v>3.8983551906764178</v>
      </c>
      <c r="EQ416" s="72">
        <f t="shared" si="1276"/>
        <v>3.9278871818916086</v>
      </c>
      <c r="ET416" s="269">
        <v>594.77444787737977</v>
      </c>
      <c r="EU416" s="274">
        <v>60000</v>
      </c>
      <c r="EV416" s="149">
        <f t="shared" si="1339"/>
        <v>218.55324355552122</v>
      </c>
      <c r="EW416" s="149">
        <f t="shared" si="1340"/>
        <v>224.02875853695642</v>
      </c>
      <c r="EX416" s="149">
        <f t="shared" si="1341"/>
        <v>232.4774309635979</v>
      </c>
      <c r="EY416" s="149">
        <f t="shared" si="1342"/>
        <v>243.15816401640873</v>
      </c>
      <c r="EZ416" s="149">
        <f t="shared" si="1343"/>
        <v>255.37786437325511</v>
      </c>
      <c r="FA416" s="149">
        <f t="shared" si="1344"/>
        <v>268.58152779898268</v>
      </c>
      <c r="FB416" s="149">
        <f t="shared" si="1345"/>
        <v>282.36362550833576</v>
      </c>
      <c r="FC416" s="149">
        <f t="shared" si="1346"/>
        <v>296.44359614455317</v>
      </c>
      <c r="FD416" s="149">
        <f t="shared" si="1347"/>
        <v>310.6337844605701</v>
      </c>
      <c r="FE416" s="149">
        <f t="shared" si="1348"/>
        <v>324.81163819050465</v>
      </c>
      <c r="FF416" s="149">
        <f t="shared" si="1349"/>
        <v>338.89887881768436</v>
      </c>
      <c r="FG416" s="149">
        <f t="shared" si="1350"/>
        <v>352.84690108327203</v>
      </c>
      <c r="FH416" s="149">
        <f t="shared" si="1351"/>
        <v>366.62685439368664</v>
      </c>
      <c r="FI416" s="149">
        <f t="shared" si="1352"/>
        <v>380.22299556559261</v>
      </c>
      <c r="FJ416" s="149">
        <f t="shared" si="1353"/>
        <v>393.62825241071806</v>
      </c>
      <c r="FK416" s="149">
        <f t="shared" si="1354"/>
        <v>406.84126061585869</v>
      </c>
      <c r="FL416" s="149">
        <f t="shared" si="1355"/>
        <v>419.86437863204856</v>
      </c>
      <c r="FM416" s="149">
        <f t="shared" si="1356"/>
        <v>432.70235286127405</v>
      </c>
      <c r="FN416" s="149">
        <f t="shared" si="1357"/>
        <v>445.36141721606174</v>
      </c>
      <c r="FO416" s="149">
        <f t="shared" si="1358"/>
        <v>457.8486845500405</v>
      </c>
      <c r="FP416" s="149">
        <f t="shared" si="1359"/>
        <v>470.17173545596489</v>
      </c>
      <c r="FQ416" s="149">
        <f t="shared" si="1360"/>
        <v>482.33834134671559</v>
      </c>
      <c r="FR416" s="149">
        <f t="shared" si="1361"/>
        <v>494.35627939801549</v>
      </c>
      <c r="FS416" s="149">
        <f t="shared" si="1362"/>
        <v>506.23321061131071</v>
      </c>
      <c r="FT416" s="149">
        <f t="shared" si="1363"/>
        <v>517.97660138041158</v>
      </c>
      <c r="FU416" s="149">
        <f t="shared" si="1364"/>
        <v>529.59367508135767</v>
      </c>
      <c r="FV416" s="149">
        <f t="shared" si="1365"/>
        <v>541.09138436395119</v>
      </c>
      <c r="FW416" s="149">
        <f t="shared" si="1366"/>
        <v>552.47639766459702</v>
      </c>
      <c r="FX416" s="149">
        <f t="shared" si="1367"/>
        <v>563.75509541535052</v>
      </c>
      <c r="FY416" s="149">
        <f t="shared" si="1368"/>
        <v>574.93357277919483</v>
      </c>
      <c r="FZ416" s="149">
        <f t="shared" si="1369"/>
        <v>586.01764668651992</v>
      </c>
      <c r="GA416" s="149">
        <f t="shared" si="1370"/>
        <v>597.01286561061363</v>
      </c>
      <c r="GB416" s="149">
        <f t="shared" si="1371"/>
        <v>607.92452098711738</v>
      </c>
      <c r="GC416" s="149">
        <f t="shared" si="1372"/>
        <v>618.75765951298729</v>
      </c>
      <c r="GD416" s="149">
        <f t="shared" si="1373"/>
        <v>629.51709579527392</v>
      </c>
      <c r="GE416" s="149">
        <f t="shared" si="1374"/>
        <v>640.20742498697439</v>
      </c>
      <c r="GF416" s="149">
        <f t="shared" si="1375"/>
        <v>650.83303516621072</v>
      </c>
      <c r="GG416" s="149">
        <f t="shared" si="1376"/>
        <v>661.39811929959899</v>
      </c>
      <c r="GH416" s="149">
        <f t="shared" si="1377"/>
        <v>671.90668669084232</v>
      </c>
      <c r="GI416" s="149">
        <f t="shared" si="1378"/>
        <v>682.36257385810188</v>
      </c>
      <c r="GJ416" s="317">
        <f t="shared" si="1379"/>
        <v>692.76945481355096</v>
      </c>
      <c r="GK416" s="149">
        <f t="shared" si="1380"/>
        <v>703.13085073927357</v>
      </c>
      <c r="GL416" s="149">
        <f t="shared" si="1381"/>
        <v>713.45013906782424</v>
      </c>
      <c r="GM416" s="149">
        <f t="shared" si="1382"/>
        <v>723.73056198518452</v>
      </c>
      <c r="GN416" s="149">
        <f t="shared" si="1383"/>
        <v>733.97523437990299</v>
      </c>
      <c r="GO416" s="149">
        <f t="shared" si="1384"/>
        <v>744.18715126579821</v>
      </c>
      <c r="GP416" s="149">
        <f t="shared" si="1385"/>
        <v>754.36919470748035</v>
      </c>
      <c r="GQ416" s="149">
        <f t="shared" si="1386"/>
        <v>764.52414027862426</v>
      </c>
      <c r="GR416" s="149">
        <f t="shared" si="1387"/>
        <v>774.65466308274426</v>
      </c>
      <c r="GS416" s="149">
        <f t="shared" si="1388"/>
        <v>784.76334336548905</v>
      </c>
      <c r="GT416" s="149">
        <f t="shared" si="1389"/>
        <v>794.85267174636238</v>
      </c>
      <c r="GU416" s="149">
        <f t="shared" si="1390"/>
        <v>804.92505409643798</v>
      </c>
      <c r="GV416" s="149">
        <f t="shared" si="1391"/>
        <v>814.98281608716218</v>
      </c>
      <c r="GW416" s="149">
        <f t="shared" si="1392"/>
        <v>825.02820743382188</v>
      </c>
      <c r="GX416" s="149">
        <f t="shared" si="1393"/>
        <v>835.06340585572298</v>
      </c>
      <c r="GY416" s="149">
        <f t="shared" si="1394"/>
        <v>845.09052077361218</v>
      </c>
      <c r="GZ416" s="149">
        <f t="shared" si="1395"/>
        <v>855.11159676345267</v>
      </c>
      <c r="HA416" s="149">
        <f t="shared" si="1396"/>
        <v>865.12861678424758</v>
      </c>
      <c r="HB416" s="149">
        <f t="shared" si="1397"/>
        <v>875.14350519632592</v>
      </c>
      <c r="HC416" s="149">
        <f t="shared" si="1398"/>
        <v>885.15813058526078</v>
      </c>
      <c r="HF416" s="269">
        <v>585.05319123096888</v>
      </c>
      <c r="HG416" s="274">
        <v>59000</v>
      </c>
      <c r="HH416" s="149">
        <f t="shared" si="1400"/>
        <v>111.18375721854183</v>
      </c>
      <c r="HI416" s="149">
        <f t="shared" si="1401"/>
        <v>219.3980620642543</v>
      </c>
      <c r="HJ416" s="149">
        <f t="shared" si="1402"/>
        <v>322.32491130716636</v>
      </c>
      <c r="HK416" s="149">
        <f t="shared" si="1403"/>
        <v>418.60706902090618</v>
      </c>
      <c r="HL416" s="149">
        <f t="shared" si="1404"/>
        <v>507.77345621393681</v>
      </c>
      <c r="HM416" s="149">
        <f t="shared" si="1405"/>
        <v>589.97006627925668</v>
      </c>
      <c r="HN416" s="149">
        <f t="shared" si="1406"/>
        <v>665.68394201902163</v>
      </c>
      <c r="HO416" s="149">
        <f t="shared" si="1407"/>
        <v>735.54316987640618</v>
      </c>
      <c r="HP416" s="149">
        <f t="shared" si="1408"/>
        <v>800.19819387404823</v>
      </c>
      <c r="HQ416" s="149">
        <f t="shared" si="1409"/>
        <v>860.26182651323597</v>
      </c>
      <c r="HR416" s="149">
        <f t="shared" si="1410"/>
        <v>916.28453309052384</v>
      </c>
      <c r="HS416" s="149">
        <f t="shared" si="1411"/>
        <v>968.74853022799982</v>
      </c>
      <c r="HT416" s="149">
        <f t="shared" si="1412"/>
        <v>1018.0708752491831</v>
      </c>
      <c r="HU416" s="149">
        <f t="shared" si="1413"/>
        <v>1064.6102152480362</v>
      </c>
      <c r="HV416" s="149">
        <f t="shared" si="1414"/>
        <v>1108.6745080011381</v>
      </c>
      <c r="HW416" s="149">
        <f t="shared" si="1415"/>
        <v>1150.5284669704495</v>
      </c>
      <c r="HX416" s="149">
        <f t="shared" si="1416"/>
        <v>1190.4002262395738</v>
      </c>
      <c r="HY416" s="149">
        <f t="shared" si="1417"/>
        <v>1228.4870860335302</v>
      </c>
      <c r="HZ416" s="149">
        <f t="shared" si="1418"/>
        <v>1264.9603664595138</v>
      </c>
      <c r="IA416" s="149">
        <f t="shared" si="1419"/>
        <v>1299.9694642837499</v>
      </c>
      <c r="IB416" s="149">
        <f t="shared" si="1420"/>
        <v>1333.6452263811684</v>
      </c>
      <c r="IC416" s="149">
        <f t="shared" si="1421"/>
        <v>1366.1027503304656</v>
      </c>
      <c r="ID416" s="149">
        <f t="shared" si="1422"/>
        <v>1397.443710648407</v>
      </c>
      <c r="IE416" s="149">
        <f t="shared" si="1423"/>
        <v>1427.7582947126448</v>
      </c>
      <c r="IF416" s="149">
        <f t="shared" si="1424"/>
        <v>1457.1268183875329</v>
      </c>
      <c r="IG416" s="149">
        <f t="shared" si="1425"/>
        <v>1485.6210788915992</v>
      </c>
      <c r="IH416" s="149">
        <f t="shared" si="1426"/>
        <v>1513.3054918458179</v>
      </c>
      <c r="II416" s="149">
        <f t="shared" si="1427"/>
        <v>1540.2380506606946</v>
      </c>
      <c r="IJ416" s="149">
        <f t="shared" si="1428"/>
        <v>1566.4711392495669</v>
      </c>
      <c r="IK416" s="149">
        <f t="shared" si="1429"/>
        <v>1592.0522232479395</v>
      </c>
      <c r="IL416" s="149">
        <f t="shared" si="1430"/>
        <v>1617.0244402343164</v>
      </c>
      <c r="IM416" s="149">
        <f t="shared" si="1431"/>
        <v>1641.4271056761895</v>
      </c>
      <c r="IN416" s="149">
        <f t="shared" si="1432"/>
        <v>1665.2961482873825</v>
      </c>
      <c r="IO416" s="149">
        <f t="shared" si="1433"/>
        <v>1688.6644860337954</v>
      </c>
      <c r="IP416" s="149">
        <f t="shared" si="1434"/>
        <v>1711.5623520460176</v>
      </c>
      <c r="IQ416" s="149">
        <f t="shared" si="1435"/>
        <v>1734.0175780943105</v>
      </c>
      <c r="IR416" s="149">
        <f t="shared" si="1436"/>
        <v>1756.0558419793988</v>
      </c>
      <c r="IS416" s="149">
        <f t="shared" si="1437"/>
        <v>1777.7008841310276</v>
      </c>
      <c r="IT416" s="149">
        <f t="shared" si="1438"/>
        <v>1798.9746978383355</v>
      </c>
      <c r="IU416" s="149">
        <f t="shared" si="1439"/>
        <v>1819.8976968237487</v>
      </c>
      <c r="IV416" s="317">
        <f t="shared" si="1440"/>
        <v>1840.4888632854927</v>
      </c>
      <c r="IW416" s="149">
        <f t="shared" si="1441"/>
        <v>1860.7658790490862</v>
      </c>
      <c r="IX416" s="149">
        <f t="shared" si="1442"/>
        <v>1880.7452420661168</v>
      </c>
      <c r="IY416" s="149">
        <f t="shared" si="1443"/>
        <v>1900.4423701640658</v>
      </c>
      <c r="IZ416" s="149">
        <f t="shared" si="1444"/>
        <v>1919.8716936716082</v>
      </c>
      <c r="JA416" s="149">
        <f t="shared" si="1445"/>
        <v>1939.046738309773</v>
      </c>
      <c r="JB416" s="149">
        <f t="shared" si="1446"/>
        <v>1957.9801995426324</v>
      </c>
      <c r="JC416" s="149">
        <f t="shared" si="1447"/>
        <v>1976.6840094153367</v>
      </c>
      <c r="JD416" s="149">
        <f t="shared" si="1448"/>
        <v>1995.1693967670049</v>
      </c>
      <c r="JE416" s="149">
        <f t="shared" si="1449"/>
        <v>2013.4469415869492</v>
      </c>
      <c r="JF416" s="149">
        <f t="shared" si="1450"/>
        <v>2031.5266241814425</v>
      </c>
      <c r="JG416" s="149">
        <f t="shared" si="1451"/>
        <v>2049.417869731808</v>
      </c>
      <c r="JH416" s="149">
        <f t="shared" si="1452"/>
        <v>2067.1295887506344</v>
      </c>
      <c r="JI416" s="149">
        <f t="shared" si="1453"/>
        <v>2084.6702138794667</v>
      </c>
      <c r="JJ416" s="149">
        <f t="shared" si="1454"/>
        <v>2102.0477334167417</v>
      </c>
      <c r="JK416" s="149">
        <f t="shared" si="1455"/>
        <v>2119.2697219175916</v>
      </c>
      <c r="JL416" s="149">
        <f t="shared" si="1456"/>
        <v>2136.3433681664878</v>
      </c>
      <c r="JM416" s="149">
        <f t="shared" si="1457"/>
        <v>2153.2755007883243</v>
      </c>
      <c r="JN416" s="149">
        <f t="shared" si="1458"/>
        <v>2170.0726117329427</v>
      </c>
      <c r="JO416" s="149">
        <f t="shared" si="1459"/>
        <v>2186.7408778413369</v>
      </c>
      <c r="JQ416" s="269">
        <v>594.77444787737977</v>
      </c>
      <c r="JR416" s="274">
        <v>60000</v>
      </c>
      <c r="JS416" s="115">
        <f t="shared" si="1277"/>
        <v>312.26791228194907</v>
      </c>
      <c r="JT416" s="115">
        <f t="shared" si="1278"/>
        <v>327.74342726338432</v>
      </c>
      <c r="JU416" s="115">
        <f t="shared" si="1279"/>
        <v>346.19209969002577</v>
      </c>
      <c r="JV416" s="115">
        <f t="shared" si="1280"/>
        <v>366.87283274283664</v>
      </c>
      <c r="JW416" s="115">
        <f t="shared" si="1281"/>
        <v>389.09253309968301</v>
      </c>
      <c r="JX416" s="115">
        <f t="shared" si="1282"/>
        <v>412.29619652541055</v>
      </c>
      <c r="JY416" s="115">
        <f t="shared" si="1283"/>
        <v>436.07829423476363</v>
      </c>
      <c r="JZ416" s="115">
        <f t="shared" si="1284"/>
        <v>460.15826487098104</v>
      </c>
      <c r="KA416" s="115">
        <f t="shared" si="1285"/>
        <v>484.34845318699797</v>
      </c>
      <c r="KB416" s="115">
        <f t="shared" si="1286"/>
        <v>508.52630691693253</v>
      </c>
      <c r="KC416" s="115">
        <f t="shared" si="1287"/>
        <v>532.61354754411218</v>
      </c>
      <c r="KD416" s="115">
        <f t="shared" si="1288"/>
        <v>556.5615698096999</v>
      </c>
      <c r="KE416" s="115">
        <f t="shared" si="1289"/>
        <v>580.34152312011452</v>
      </c>
      <c r="KF416" s="115">
        <f t="shared" si="1290"/>
        <v>603.93766429202049</v>
      </c>
      <c r="KG416" s="115">
        <f t="shared" si="1291"/>
        <v>627.34292113714594</v>
      </c>
      <c r="KH416" s="115">
        <f t="shared" si="1292"/>
        <v>650.55592934228662</v>
      </c>
      <c r="KI416" s="115">
        <f t="shared" si="1293"/>
        <v>673.57904735847649</v>
      </c>
      <c r="KJ416" s="115">
        <f t="shared" si="1294"/>
        <v>696.41702158770204</v>
      </c>
      <c r="KK416" s="115">
        <f t="shared" si="1295"/>
        <v>719.07608594248973</v>
      </c>
      <c r="KL416" s="115">
        <f t="shared" si="1296"/>
        <v>741.56335327646843</v>
      </c>
      <c r="KM416" s="115">
        <f t="shared" si="1297"/>
        <v>763.88640418239288</v>
      </c>
      <c r="KN416" s="115">
        <f t="shared" si="1298"/>
        <v>786.05301007314347</v>
      </c>
      <c r="KO416" s="115">
        <f t="shared" si="1299"/>
        <v>808.07094812444348</v>
      </c>
      <c r="KP416" s="115">
        <f t="shared" si="1300"/>
        <v>829.94787933773864</v>
      </c>
      <c r="KQ416" s="115">
        <f t="shared" si="1301"/>
        <v>851.69127010683951</v>
      </c>
      <c r="KR416" s="115">
        <f t="shared" si="1302"/>
        <v>873.3083438077856</v>
      </c>
      <c r="KS416" s="115">
        <f t="shared" si="1303"/>
        <v>894.80605309037912</v>
      </c>
      <c r="KT416" s="115">
        <f t="shared" si="1304"/>
        <v>916.19106639102495</v>
      </c>
      <c r="KU416" s="115">
        <f t="shared" si="1305"/>
        <v>937.46976414177846</v>
      </c>
      <c r="KV416" s="115">
        <f t="shared" si="1306"/>
        <v>958.64824150562276</v>
      </c>
      <c r="KW416" s="115">
        <f t="shared" si="1307"/>
        <v>979.73231541294786</v>
      </c>
      <c r="KX416" s="115">
        <f t="shared" si="1308"/>
        <v>1000.7275343370416</v>
      </c>
      <c r="KY416" s="115">
        <f t="shared" si="1309"/>
        <v>1021.6391897135453</v>
      </c>
      <c r="KZ416" s="115">
        <f t="shared" si="1310"/>
        <v>1042.4723282394152</v>
      </c>
      <c r="LA416" s="115">
        <f t="shared" si="1311"/>
        <v>1063.2317645217017</v>
      </c>
      <c r="LB416" s="115">
        <f t="shared" si="1312"/>
        <v>1083.9220937134023</v>
      </c>
      <c r="LC416" s="115">
        <f t="shared" si="1313"/>
        <v>1104.5477038926388</v>
      </c>
      <c r="LD416" s="115">
        <f t="shared" si="1314"/>
        <v>1125.1127880260269</v>
      </c>
      <c r="LE416" s="115">
        <f t="shared" si="1315"/>
        <v>1145.6213554172703</v>
      </c>
      <c r="LF416" s="115">
        <f t="shared" si="1316"/>
        <v>1166.0772425845298</v>
      </c>
      <c r="LG416" s="360">
        <f t="shared" si="1317"/>
        <v>1186.484123539979</v>
      </c>
      <c r="LH416" s="115">
        <f t="shared" si="1318"/>
        <v>1206.8455194657015</v>
      </c>
      <c r="LI416" s="115">
        <f t="shared" si="1319"/>
        <v>1227.1648077942523</v>
      </c>
      <c r="LJ416" s="115">
        <f t="shared" si="1320"/>
        <v>1247.4452307116126</v>
      </c>
      <c r="LK416" s="115">
        <f t="shared" si="1321"/>
        <v>1267.6899031063308</v>
      </c>
      <c r="LL416" s="115">
        <f t="shared" si="1322"/>
        <v>1287.9018199922261</v>
      </c>
      <c r="LM416" s="115">
        <f t="shared" si="1323"/>
        <v>1308.0838634339084</v>
      </c>
      <c r="LN416" s="115">
        <f t="shared" si="1324"/>
        <v>1328.2388090050522</v>
      </c>
      <c r="LO416" s="115">
        <f t="shared" si="1325"/>
        <v>1348.3693318091723</v>
      </c>
      <c r="LP416" s="115">
        <f t="shared" si="1326"/>
        <v>1368.478012091917</v>
      </c>
      <c r="LQ416" s="115">
        <f t="shared" si="1327"/>
        <v>1388.5673404727904</v>
      </c>
      <c r="LR416" s="115">
        <f t="shared" si="1328"/>
        <v>1408.6397228228659</v>
      </c>
      <c r="LS416" s="115">
        <f t="shared" si="1329"/>
        <v>1428.6974848135901</v>
      </c>
      <c r="LT416" s="115">
        <f t="shared" si="1330"/>
        <v>1448.7428761602498</v>
      </c>
      <c r="LU416" s="115">
        <f t="shared" si="1331"/>
        <v>1468.778074582151</v>
      </c>
      <c r="LV416" s="115">
        <f t="shared" si="1332"/>
        <v>1488.8051895000401</v>
      </c>
      <c r="LW416" s="115">
        <f t="shared" si="1333"/>
        <v>1508.8262654898806</v>
      </c>
      <c r="LX416" s="115">
        <f t="shared" si="1334"/>
        <v>1528.8432855106755</v>
      </c>
      <c r="LY416" s="115">
        <f t="shared" si="1335"/>
        <v>1548.8581739227538</v>
      </c>
      <c r="LZ416" s="115">
        <f t="shared" si="1336"/>
        <v>1568.8727993116886</v>
      </c>
      <c r="MC416" s="269">
        <v>590</v>
      </c>
      <c r="MD416" s="352">
        <v>59000</v>
      </c>
      <c r="ME416" s="351">
        <f t="shared" si="1477"/>
        <v>0.19384536447564038</v>
      </c>
      <c r="MF416" s="351">
        <f t="shared" si="1477"/>
        <v>0.38251358264948115</v>
      </c>
      <c r="MG416" s="351">
        <f t="shared" si="1477"/>
        <v>0.56196328919793237</v>
      </c>
      <c r="MH416" s="351">
        <f t="shared" si="1477"/>
        <v>0.72982818620654388</v>
      </c>
      <c r="MI416" s="351">
        <f t="shared" si="1477"/>
        <v>0.88528696235164972</v>
      </c>
      <c r="MJ416" s="351">
        <f t="shared" si="1477"/>
        <v>1.0285941524968381</v>
      </c>
      <c r="MK416" s="351">
        <f t="shared" si="1477"/>
        <v>1.1605989003647259</v>
      </c>
      <c r="ML416" s="351">
        <f t="shared" si="1477"/>
        <v>1.2823962548054804</v>
      </c>
      <c r="MM416" s="351">
        <f t="shared" si="1477"/>
        <v>1.3951202444019939</v>
      </c>
      <c r="MN416" s="351">
        <f t="shared" si="1477"/>
        <v>1.4998392883697995</v>
      </c>
      <c r="MO416" s="351">
        <f t="shared" si="1478"/>
        <v>1.5975131055447347</v>
      </c>
      <c r="MP416" s="351">
        <f t="shared" si="1478"/>
        <v>1.6889824253570982</v>
      </c>
      <c r="MQ416" s="351">
        <f t="shared" si="1478"/>
        <v>1.7749743740608259</v>
      </c>
      <c r="MR416" s="351">
        <f t="shared" si="1478"/>
        <v>1.8561142415218703</v>
      </c>
      <c r="MS416" s="351">
        <f t="shared" si="1478"/>
        <v>1.9329389423843979</v>
      </c>
      <c r="MT416" s="351">
        <f t="shared" si="1478"/>
        <v>2.0059099961976581</v>
      </c>
      <c r="MU416" s="351">
        <f t="shared" si="1478"/>
        <v>2.0754251475215733</v>
      </c>
      <c r="MV416" s="351">
        <f t="shared" si="1478"/>
        <v>2.1418283830587588</v>
      </c>
      <c r="MW416" s="351">
        <f t="shared" si="1478"/>
        <v>2.2054183939980363</v>
      </c>
      <c r="MX416" s="351">
        <f t="shared" si="1478"/>
        <v>2.266455648876581</v>
      </c>
      <c r="MY416" s="351">
        <f t="shared" si="1479"/>
        <v>2.3251682750827443</v>
      </c>
      <c r="MZ416" s="351">
        <f t="shared" si="1479"/>
        <v>2.3817569416049715</v>
      </c>
      <c r="NA416" s="351">
        <f t="shared" si="1479"/>
        <v>2.4363989147477425</v>
      </c>
      <c r="NB416" s="351">
        <f t="shared" si="1479"/>
        <v>2.4892514333517788</v>
      </c>
      <c r="NC416" s="351">
        <f t="shared" si="1479"/>
        <v>2.5404545255865565</v>
      </c>
      <c r="ND416" s="351">
        <f t="shared" si="1479"/>
        <v>2.5901333676319616</v>
      </c>
      <c r="NE416" s="351">
        <f t="shared" si="1479"/>
        <v>2.6384002660859895</v>
      </c>
      <c r="NF416" s="351">
        <f t="shared" si="1479"/>
        <v>2.6853563306257904</v>
      </c>
      <c r="NG416" s="351">
        <f t="shared" si="1479"/>
        <v>2.731092890947604</v>
      </c>
      <c r="NH416" s="351">
        <f t="shared" si="1479"/>
        <v>2.7756927018858111</v>
      </c>
      <c r="NI416" s="351">
        <f t="shared" si="1480"/>
        <v>2.8192309724442892</v>
      </c>
      <c r="NJ416" s="351">
        <f t="shared" si="1480"/>
        <v>2.8617762478972413</v>
      </c>
      <c r="NK416" s="351">
        <f t="shared" si="1480"/>
        <v>2.9033911688209577</v>
      </c>
      <c r="NL416" s="351">
        <f t="shared" si="1480"/>
        <v>2.94413312664794</v>
      </c>
      <c r="NM416" s="351">
        <f t="shared" si="1480"/>
        <v>2.9840548318852349</v>
      </c>
      <c r="NN416" s="351">
        <f t="shared" si="1480"/>
        <v>3.0232048083441012</v>
      </c>
      <c r="NO416" s="351">
        <f t="shared" si="1480"/>
        <v>3.0616278244580308</v>
      </c>
      <c r="NP416" s="351">
        <f t="shared" si="1480"/>
        <v>3.0993652709154831</v>
      </c>
      <c r="NQ416" s="351">
        <f t="shared" si="1480"/>
        <v>3.1364554923205237</v>
      </c>
      <c r="NR416" s="351">
        <f t="shared" si="1480"/>
        <v>3.1729340793526095</v>
      </c>
      <c r="NS416" s="351">
        <f t="shared" si="1481"/>
        <v>3.2088341268740264</v>
      </c>
      <c r="NT416" s="351">
        <f t="shared" si="1481"/>
        <v>3.2441864625883712</v>
      </c>
      <c r="NU416" s="351">
        <f t="shared" si="1481"/>
        <v>3.2790198501524817</v>
      </c>
      <c r="NV416" s="351">
        <f t="shared" si="1481"/>
        <v>3.313361170060976</v>
      </c>
      <c r="NW416" s="351">
        <f t="shared" si="1481"/>
        <v>3.3472355811355334</v>
      </c>
      <c r="NX416" s="351">
        <f t="shared" si="1481"/>
        <v>3.3806666650430111</v>
      </c>
      <c r="NY416" s="351">
        <f t="shared" si="1481"/>
        <v>3.4136765559235198</v>
      </c>
      <c r="NZ416" s="351">
        <f t="shared" si="1481"/>
        <v>3.4462860569204228</v>
      </c>
      <c r="OA416" s="351">
        <f t="shared" si="1481"/>
        <v>3.478514745159607</v>
      </c>
      <c r="OB416" s="351">
        <f t="shared" si="1481"/>
        <v>3.5103810665178412</v>
      </c>
      <c r="OC416" s="351">
        <f t="shared" si="1482"/>
        <v>3.5419024213434809</v>
      </c>
      <c r="OD416" s="351">
        <f t="shared" si="1482"/>
        <v>3.5730952421420881</v>
      </c>
      <c r="OE416" s="351">
        <f t="shared" si="1482"/>
        <v>3.603975064110561</v>
      </c>
      <c r="OF416" s="351">
        <f t="shared" si="1482"/>
        <v>3.6345565892927487</v>
      </c>
      <c r="OG416" s="351">
        <f t="shared" si="1482"/>
        <v>3.6648537450343417</v>
      </c>
      <c r="OH416" s="351">
        <f t="shared" si="1482"/>
        <v>3.6948797373326645</v>
      </c>
      <c r="OI416" s="351">
        <f t="shared" si="1482"/>
        <v>3.7246470996060945</v>
      </c>
      <c r="OJ416" s="351">
        <f t="shared" si="1482"/>
        <v>3.7541677373461764</v>
      </c>
      <c r="OK416" s="351">
        <f t="shared" si="1482"/>
        <v>3.7834529690621483</v>
      </c>
      <c r="OL416" s="351">
        <f t="shared" si="1482"/>
        <v>3.8125135638809367</v>
      </c>
      <c r="OO416" s="90"/>
      <c r="OP416" s="90"/>
    </row>
    <row r="417" spans="55:402">
      <c r="BC417"/>
      <c r="BD417"/>
      <c r="BH417" s="173"/>
      <c r="BI417" s="182">
        <f t="shared" si="1476"/>
        <v>0.22336100866053796</v>
      </c>
      <c r="BJ417" s="91">
        <f t="shared" si="1476"/>
        <v>0</v>
      </c>
      <c r="BK417" s="170">
        <f t="shared" si="1476"/>
        <v>0</v>
      </c>
      <c r="BL417" s="170">
        <f t="shared" si="1476"/>
        <v>216.64999771199948</v>
      </c>
      <c r="BM417" s="116">
        <f t="shared" si="1476"/>
        <v>0</v>
      </c>
      <c r="BN417" s="116"/>
      <c r="BO417" s="109"/>
      <c r="BP417" s="210">
        <v>60000</v>
      </c>
      <c r="BQ417" s="211">
        <v>18.288</v>
      </c>
      <c r="BR417" s="285">
        <v>600</v>
      </c>
      <c r="BS417" s="115"/>
      <c r="BT417" s="105"/>
      <c r="BU417" s="201"/>
      <c r="BV417" s="205">
        <f t="shared" si="1469"/>
        <v>-56.500002288000502</v>
      </c>
      <c r="BW417" s="208">
        <f t="shared" si="1466"/>
        <v>216.64999771199948</v>
      </c>
      <c r="BX417" s="94"/>
      <c r="BY417" s="196">
        <f t="shared" si="1338"/>
        <v>573.56933718429855</v>
      </c>
      <c r="BZ417" s="128"/>
      <c r="CA417" s="228">
        <f t="shared" si="1399"/>
        <v>5.1466115394544426E-3</v>
      </c>
      <c r="CB417" s="165">
        <f t="shared" si="1196"/>
        <v>6.8451240745693283E-3</v>
      </c>
      <c r="CC417" s="200">
        <f t="shared" si="1467"/>
        <v>0.75186533996876448</v>
      </c>
      <c r="CD417" s="279"/>
      <c r="CH417" s="269">
        <v>604.48665332819417</v>
      </c>
      <c r="CI417" s="274">
        <v>61000</v>
      </c>
      <c r="CJ417" s="72">
        <f t="shared" si="1217"/>
        <v>0.22656538150017558</v>
      </c>
      <c r="CK417" s="72">
        <f t="shared" si="1218"/>
        <v>0.44498784314922551</v>
      </c>
      <c r="CL417" s="72">
        <f t="shared" si="1219"/>
        <v>0.64945211293604521</v>
      </c>
      <c r="CM417" s="72">
        <f t="shared" si="1220"/>
        <v>0.83726011495166641</v>
      </c>
      <c r="CN417" s="72">
        <f t="shared" si="1221"/>
        <v>1.0081859220322074</v>
      </c>
      <c r="CO417" s="72">
        <f t="shared" si="1222"/>
        <v>1.1634016312051556</v>
      </c>
      <c r="CP417" s="72">
        <f t="shared" si="1223"/>
        <v>1.3046368588204436</v>
      </c>
      <c r="CQ417" s="72">
        <f t="shared" si="1224"/>
        <v>1.4336992708366507</v>
      </c>
      <c r="CR417" s="72">
        <f t="shared" si="1225"/>
        <v>1.5522564528936702</v>
      </c>
      <c r="CS417" s="72">
        <f t="shared" si="1226"/>
        <v>1.6617623123961265</v>
      </c>
      <c r="CT417" s="72">
        <f t="shared" si="1227"/>
        <v>1.7634513175984441</v>
      </c>
      <c r="CU417" s="72">
        <f t="shared" si="1228"/>
        <v>1.8583597443191135</v>
      </c>
      <c r="CV417" s="72">
        <f t="shared" si="1229"/>
        <v>1.9473546507177504</v>
      </c>
      <c r="CW417" s="72">
        <f t="shared" si="1230"/>
        <v>2.0311623879186147</v>
      </c>
      <c r="CX417" s="72">
        <f t="shared" si="1231"/>
        <v>2.1103936834471471</v>
      </c>
      <c r="CY417" s="72">
        <f t="shared" si="1232"/>
        <v>2.185564630621176</v>
      </c>
      <c r="CZ417" s="72">
        <f t="shared" si="1233"/>
        <v>2.2571138337853967</v>
      </c>
      <c r="DA417" s="72">
        <f t="shared" si="1234"/>
        <v>2.3254162585579601</v>
      </c>
      <c r="DB417" s="72">
        <f t="shared" si="1235"/>
        <v>2.3907943754994583</v>
      </c>
      <c r="DC417" s="72">
        <f t="shared" si="1236"/>
        <v>2.4535271268267898</v>
      </c>
      <c r="DD417" s="72">
        <f t="shared" si="1237"/>
        <v>2.5138571594864074</v>
      </c>
      <c r="DE417" s="72">
        <f t="shared" si="1238"/>
        <v>2.5719966827442153</v>
      </c>
      <c r="DF417" s="72">
        <f t="shared" si="1239"/>
        <v>2.6281322344929299</v>
      </c>
      <c r="DG417" s="72">
        <f t="shared" si="1240"/>
        <v>2.6824285798492684</v>
      </c>
      <c r="DH417" s="72">
        <f t="shared" si="1241"/>
        <v>2.7350319173439752</v>
      </c>
      <c r="DI417" s="72">
        <f t="shared" si="1242"/>
        <v>2.7860725301586799</v>
      </c>
      <c r="DJ417" s="72">
        <f t="shared" si="1243"/>
        <v>2.835666990404063</v>
      </c>
      <c r="DK417" s="72">
        <f t="shared" si="1244"/>
        <v>2.883920001568451</v>
      </c>
      <c r="DL417" s="72">
        <f t="shared" si="1245"/>
        <v>2.9309259465164237</v>
      </c>
      <c r="DM417" s="72">
        <f t="shared" si="1246"/>
        <v>2.9767701946131759</v>
      </c>
      <c r="DN417" s="72">
        <f t="shared" si="1247"/>
        <v>3.0215302107810378</v>
      </c>
      <c r="DO417" s="72">
        <f t="shared" si="1248"/>
        <v>3.0652765008610432</v>
      </c>
      <c r="DP417" s="72">
        <f t="shared" si="1249"/>
        <v>3.1080734210191077</v>
      </c>
      <c r="DQ417" s="72">
        <f t="shared" si="1250"/>
        <v>3.1499798736950555</v>
      </c>
      <c r="DR417" s="72">
        <f t="shared" si="1251"/>
        <v>3.191049908431876</v>
      </c>
      <c r="DS417" s="72">
        <f t="shared" si="1252"/>
        <v>3.2313332426030015</v>
      </c>
      <c r="DT417" s="72">
        <f t="shared" si="1253"/>
        <v>3.2708757143949287</v>
      </c>
      <c r="DU417" s="72">
        <f t="shared" si="1254"/>
        <v>3.309719678259432</v>
      </c>
      <c r="DV417" s="72">
        <f t="shared" si="1255"/>
        <v>3.3479043513157927</v>
      </c>
      <c r="DW417" s="72">
        <f t="shared" si="1256"/>
        <v>3.3854661177739769</v>
      </c>
      <c r="DX417" s="72">
        <f t="shared" si="1257"/>
        <v>3.4224387972987773</v>
      </c>
      <c r="DY417" s="72">
        <f t="shared" si="1258"/>
        <v>3.4588538822912502</v>
      </c>
      <c r="DZ417" s="72">
        <f t="shared" si="1259"/>
        <v>3.4947407482864952</v>
      </c>
      <c r="EA417" s="72">
        <f t="shared" si="1260"/>
        <v>3.5301268410241158</v>
      </c>
      <c r="EB417" s="72">
        <f t="shared" si="1261"/>
        <v>3.5650378432142</v>
      </c>
      <c r="EC417" s="72">
        <f t="shared" si="1262"/>
        <v>3.5994978235769461</v>
      </c>
      <c r="ED417" s="72">
        <f t="shared" si="1263"/>
        <v>3.6335293703621394</v>
      </c>
      <c r="EE417" s="72">
        <f t="shared" si="1264"/>
        <v>3.6671537112424644</v>
      </c>
      <c r="EF417" s="72">
        <f t="shared" si="1265"/>
        <v>3.7003908212115779</v>
      </c>
      <c r="EG417" s="72">
        <f t="shared" si="1266"/>
        <v>3.7332595198955651</v>
      </c>
      <c r="EH417" s="72">
        <f t="shared" si="1267"/>
        <v>3.7657775594979048</v>
      </c>
      <c r="EI417" s="72">
        <f t="shared" si="1268"/>
        <v>3.7979617044377001</v>
      </c>
      <c r="EJ417" s="72">
        <f t="shared" si="1269"/>
        <v>3.8298278036040889</v>
      </c>
      <c r="EK417" s="72">
        <f t="shared" si="1270"/>
        <v>3.8613908560327266</v>
      </c>
      <c r="EL417" s="72">
        <f t="shared" si="1271"/>
        <v>3.8926650707097328</v>
      </c>
      <c r="EM417" s="72">
        <f t="shared" si="1272"/>
        <v>3.9236639211220297</v>
      </c>
      <c r="EN417" s="72">
        <f t="shared" si="1273"/>
        <v>3.9544001950984748</v>
      </c>
      <c r="EO417" s="72">
        <f t="shared" si="1274"/>
        <v>3.9848860404215833</v>
      </c>
      <c r="EP417" s="72">
        <f t="shared" si="1275"/>
        <v>4.0151330066337785</v>
      </c>
      <c r="EQ417" s="72">
        <f t="shared" si="1276"/>
        <v>4.0451520834134023</v>
      </c>
      <c r="ET417" s="269">
        <v>604.48665332819417</v>
      </c>
      <c r="EU417" s="274">
        <v>61000</v>
      </c>
      <c r="EV417" s="149">
        <f t="shared" si="1339"/>
        <v>218.87420770635688</v>
      </c>
      <c r="EW417" s="149">
        <f t="shared" si="1340"/>
        <v>225.22995206464566</v>
      </c>
      <c r="EX417" s="149">
        <f t="shared" si="1341"/>
        <v>234.92607359537328</v>
      </c>
      <c r="EY417" s="149">
        <f t="shared" si="1342"/>
        <v>247.02452238007081</v>
      </c>
      <c r="EZ417" s="149">
        <f t="shared" si="1343"/>
        <v>260.69229276400273</v>
      </c>
      <c r="FA417" s="149">
        <f t="shared" si="1344"/>
        <v>275.29729748605331</v>
      </c>
      <c r="FB417" s="149">
        <f t="shared" si="1345"/>
        <v>290.40100778904196</v>
      </c>
      <c r="FC417" s="149">
        <f t="shared" si="1346"/>
        <v>305.71453442463496</v>
      </c>
      <c r="FD417" s="149">
        <f t="shared" si="1347"/>
        <v>321.05363574959517</v>
      </c>
      <c r="FE417" s="149">
        <f t="shared" si="1348"/>
        <v>336.3037975274201</v>
      </c>
      <c r="FF417" s="149">
        <f t="shared" si="1349"/>
        <v>351.39592090052741</v>
      </c>
      <c r="FG417" s="149">
        <f t="shared" si="1350"/>
        <v>366.29019183179747</v>
      </c>
      <c r="FH417" s="149">
        <f t="shared" si="1351"/>
        <v>380.96559455536283</v>
      </c>
      <c r="FI417" s="149">
        <f t="shared" si="1352"/>
        <v>395.41313841942218</v>
      </c>
      <c r="FJ417" s="149">
        <f t="shared" si="1353"/>
        <v>409.6314814314174</v>
      </c>
      <c r="FK417" s="149">
        <f t="shared" si="1354"/>
        <v>423.62409258396769</v>
      </c>
      <c r="FL417" s="149">
        <f t="shared" si="1355"/>
        <v>437.39740404669931</v>
      </c>
      <c r="FM417" s="149">
        <f t="shared" si="1356"/>
        <v>450.9596036427609</v>
      </c>
      <c r="FN417" s="149">
        <f t="shared" si="1357"/>
        <v>464.31984442711104</v>
      </c>
      <c r="FO417" s="149">
        <f t="shared" si="1358"/>
        <v>477.48772799604689</v>
      </c>
      <c r="FP417" s="149">
        <f t="shared" si="1359"/>
        <v>490.4729686871911</v>
      </c>
      <c r="FQ417" s="149">
        <f t="shared" si="1360"/>
        <v>503.28517802382572</v>
      </c>
      <c r="FR417" s="149">
        <f t="shared" si="1361"/>
        <v>515.93372944034752</v>
      </c>
      <c r="FS417" s="149">
        <f t="shared" si="1362"/>
        <v>528.42767673541357</v>
      </c>
      <c r="FT417" s="149">
        <f t="shared" si="1363"/>
        <v>540.77570847558297</v>
      </c>
      <c r="FU417" s="149">
        <f t="shared" si="1364"/>
        <v>552.98612636941243</v>
      </c>
      <c r="FV417" s="149">
        <f t="shared" si="1365"/>
        <v>565.06683949507908</v>
      </c>
      <c r="FW417" s="149">
        <f t="shared" si="1366"/>
        <v>577.02536886024211</v>
      </c>
      <c r="FX417" s="149">
        <f t="shared" si="1367"/>
        <v>588.86885852979015</v>
      </c>
      <c r="FY417" s="149">
        <f t="shared" si="1368"/>
        <v>600.60409075444545</v>
      </c>
      <c r="FZ417" s="149">
        <f t="shared" si="1369"/>
        <v>612.23750335359921</v>
      </c>
      <c r="GA417" s="149">
        <f t="shared" si="1370"/>
        <v>623.77520817067636</v>
      </c>
      <c r="GB417" s="149">
        <f t="shared" si="1371"/>
        <v>635.22300980952741</v>
      </c>
      <c r="GC417" s="149">
        <f t="shared" si="1372"/>
        <v>646.5864241304746</v>
      </c>
      <c r="GD417" s="149">
        <f t="shared" si="1373"/>
        <v>657.87069617175598</v>
      </c>
      <c r="GE417" s="149">
        <f t="shared" si="1374"/>
        <v>669.08081729143214</v>
      </c>
      <c r="GF417" s="149">
        <f t="shared" si="1375"/>
        <v>680.22154141397937</v>
      </c>
      <c r="GG417" s="149">
        <f t="shared" si="1376"/>
        <v>691.29740032667507</v>
      </c>
      <c r="GH417" s="149">
        <f t="shared" si="1377"/>
        <v>702.31271801208641</v>
      </c>
      <c r="GI417" s="149">
        <f t="shared" si="1378"/>
        <v>713.27162403029797</v>
      </c>
      <c r="GJ417" s="317">
        <f t="shared" si="1379"/>
        <v>724.17806598210768</v>
      </c>
      <c r="GK417" s="149">
        <f t="shared" si="1380"/>
        <v>735.03582109528031</v>
      </c>
      <c r="GL417" s="149">
        <f t="shared" si="1381"/>
        <v>745.84850698204855</v>
      </c>
      <c r="GM417" s="149">
        <f t="shared" si="1382"/>
        <v>756.61959161892059</v>
      </c>
      <c r="GN417" s="149">
        <f t="shared" si="1383"/>
        <v>767.35240260052683</v>
      </c>
      <c r="GO417" s="149">
        <f t="shared" si="1384"/>
        <v>778.05013571840755</v>
      </c>
      <c r="GP417" s="149">
        <f t="shared" si="1385"/>
        <v>788.71586291388587</v>
      </c>
      <c r="GQ417" s="149">
        <f t="shared" si="1386"/>
        <v>799.35253965181937</v>
      </c>
      <c r="GR417" s="149">
        <f t="shared" si="1387"/>
        <v>809.96301175933036</v>
      </c>
      <c r="GS417" s="149">
        <f t="shared" si="1388"/>
        <v>820.55002177078427</v>
      </c>
      <c r="GT417" s="149">
        <f t="shared" si="1389"/>
        <v>831.11621481742327</v>
      </c>
      <c r="GU417" s="149">
        <f t="shared" si="1390"/>
        <v>841.66414409724337</v>
      </c>
      <c r="GV417" s="149">
        <f t="shared" si="1391"/>
        <v>852.19627595798192</v>
      </c>
      <c r="GW417" s="149">
        <f t="shared" si="1392"/>
        <v>862.71499462351983</v>
      </c>
      <c r="GX417" s="149">
        <f t="shared" si="1393"/>
        <v>873.22260659157155</v>
      </c>
      <c r="GY417" s="149">
        <f t="shared" si="1394"/>
        <v>883.72134472826644</v>
      </c>
      <c r="GZ417" s="149">
        <f t="shared" si="1395"/>
        <v>894.21337208314515</v>
      </c>
      <c r="HA417" s="149">
        <f t="shared" si="1396"/>
        <v>904.70078544613364</v>
      </c>
      <c r="HB417" s="149">
        <f t="shared" si="1397"/>
        <v>915.18561866629113</v>
      </c>
      <c r="HC417" s="149">
        <f t="shared" si="1398"/>
        <v>925.6698457504765</v>
      </c>
      <c r="HF417" s="269">
        <v>594.77444787737977</v>
      </c>
      <c r="HG417" s="274">
        <v>60000</v>
      </c>
      <c r="HH417" s="149">
        <f t="shared" si="1400"/>
        <v>120.20956589985542</v>
      </c>
      <c r="HI417" s="149">
        <f t="shared" si="1401"/>
        <v>236.69184801667578</v>
      </c>
      <c r="HJ417" s="149">
        <f t="shared" si="1402"/>
        <v>346.65448955332459</v>
      </c>
      <c r="HK417" s="149">
        <f t="shared" si="1403"/>
        <v>448.62288831669395</v>
      </c>
      <c r="HL417" s="149">
        <f t="shared" si="1404"/>
        <v>542.2547575059267</v>
      </c>
      <c r="HM417" s="149">
        <f t="shared" si="1405"/>
        <v>627.92408750158904</v>
      </c>
      <c r="HN417" s="149">
        <f t="shared" si="1406"/>
        <v>706.34895276846623</v>
      </c>
      <c r="HO417" s="149">
        <f t="shared" si="1407"/>
        <v>778.35121775659491</v>
      </c>
      <c r="HP417" s="149">
        <f t="shared" si="1408"/>
        <v>844.73026338391992</v>
      </c>
      <c r="HQ417" s="149">
        <f t="shared" si="1409"/>
        <v>906.20867772133579</v>
      </c>
      <c r="HR417" s="149">
        <f t="shared" si="1410"/>
        <v>963.41638966874393</v>
      </c>
      <c r="HS417" s="149">
        <f t="shared" si="1411"/>
        <v>1016.8928659161818</v>
      </c>
      <c r="HT417" s="149">
        <f t="shared" si="1412"/>
        <v>1067.0965293149018</v>
      </c>
      <c r="HU417" s="149">
        <f t="shared" si="1413"/>
        <v>1114.4161325942662</v>
      </c>
      <c r="HV417" s="149">
        <f t="shared" si="1414"/>
        <v>1159.1817573163505</v>
      </c>
      <c r="HW417" s="149">
        <f t="shared" si="1415"/>
        <v>1201.674554150514</v>
      </c>
      <c r="HX417" s="149">
        <f t="shared" si="1416"/>
        <v>1242.1350111207526</v>
      </c>
      <c r="HY417" s="149">
        <f t="shared" si="1417"/>
        <v>1280.7698226824177</v>
      </c>
      <c r="HZ417" s="149">
        <f t="shared" si="1418"/>
        <v>1317.7575359001862</v>
      </c>
      <c r="IA417" s="149">
        <f t="shared" si="1419"/>
        <v>1353.2531707605235</v>
      </c>
      <c r="IB417" s="149">
        <f t="shared" si="1420"/>
        <v>1387.3919980968153</v>
      </c>
      <c r="IC417" s="149">
        <f t="shared" si="1421"/>
        <v>1420.292633326372</v>
      </c>
      <c r="ID417" s="149">
        <f t="shared" si="1422"/>
        <v>1452.0595772392837</v>
      </c>
      <c r="IE417" s="149">
        <f t="shared" si="1423"/>
        <v>1482.7853104989108</v>
      </c>
      <c r="IF417" s="149">
        <f t="shared" si="1424"/>
        <v>1512.5520276010639</v>
      </c>
      <c r="IG417" s="149">
        <f t="shared" si="1425"/>
        <v>1541.4330788700856</v>
      </c>
      <c r="IH417" s="149">
        <f t="shared" si="1426"/>
        <v>1569.4941752459483</v>
      </c>
      <c r="II417" s="149">
        <f t="shared" si="1427"/>
        <v>1596.7943996023005</v>
      </c>
      <c r="IJ417" s="149">
        <f t="shared" si="1428"/>
        <v>1623.3870596053421</v>
      </c>
      <c r="IK417" s="149">
        <f t="shared" si="1429"/>
        <v>1649.3204102175932</v>
      </c>
      <c r="IL417" s="149">
        <f t="shared" si="1430"/>
        <v>1674.6382684860489</v>
      </c>
      <c r="IM417" s="149">
        <f t="shared" si="1431"/>
        <v>1699.3805389235176</v>
      </c>
      <c r="IN417" s="149">
        <f t="shared" si="1432"/>
        <v>1723.5836643506693</v>
      </c>
      <c r="IO417" s="149">
        <f t="shared" si="1433"/>
        <v>1747.2810143231134</v>
      </c>
      <c r="IP417" s="149">
        <f t="shared" si="1434"/>
        <v>1770.5032210733623</v>
      </c>
      <c r="IQ417" s="149">
        <f t="shared" si="1435"/>
        <v>1793.2784711348822</v>
      </c>
      <c r="IR417" s="149">
        <f t="shared" si="1436"/>
        <v>1815.6327593943686</v>
      </c>
      <c r="IS417" s="149">
        <f t="shared" si="1437"/>
        <v>1837.5901111675935</v>
      </c>
      <c r="IT417" s="149">
        <f t="shared" si="1438"/>
        <v>1859.172776958756</v>
      </c>
      <c r="IU417" s="149">
        <f t="shared" si="1439"/>
        <v>1880.4014037995801</v>
      </c>
      <c r="IV417" s="317">
        <f t="shared" si="1440"/>
        <v>1901.2951864384891</v>
      </c>
      <c r="IW417" s="149">
        <f t="shared" si="1441"/>
        <v>1921.8720011351429</v>
      </c>
      <c r="IX417" s="149">
        <f t="shared" si="1442"/>
        <v>1942.1485243901329</v>
      </c>
      <c r="IY417" s="149">
        <f t="shared" si="1443"/>
        <v>1962.1403385867675</v>
      </c>
      <c r="IZ417" s="149">
        <f t="shared" si="1444"/>
        <v>1981.8620262282263</v>
      </c>
      <c r="JA417" s="149">
        <f t="shared" si="1445"/>
        <v>2001.3272542080315</v>
      </c>
      <c r="JB417" s="149">
        <f t="shared" si="1446"/>
        <v>2020.5488493461114</v>
      </c>
      <c r="JC417" s="149">
        <f t="shared" si="1447"/>
        <v>2039.5388662497824</v>
      </c>
      <c r="JD417" s="149">
        <f t="shared" si="1448"/>
        <v>2058.308648412959</v>
      </c>
      <c r="JE417" s="149">
        <f t="shared" si="1449"/>
        <v>2076.8688833433198</v>
      </c>
      <c r="JF417" s="149">
        <f t="shared" si="1450"/>
        <v>2095.2296524021813</v>
      </c>
      <c r="JG417" s="149">
        <f t="shared" si="1451"/>
        <v>2113.4004759524255</v>
      </c>
      <c r="JH417" s="149">
        <f t="shared" si="1452"/>
        <v>2131.3903543334136</v>
      </c>
      <c r="JI417" s="149">
        <f t="shared" si="1453"/>
        <v>2149.207805116383</v>
      </c>
      <c r="JJ417" s="149">
        <f t="shared" si="1454"/>
        <v>2166.8608970376022</v>
      </c>
      <c r="JK417" s="149">
        <f t="shared" si="1455"/>
        <v>2184.3572809580801</v>
      </c>
      <c r="JL417" s="149">
        <f t="shared" si="1456"/>
        <v>2201.7042181568668</v>
      </c>
      <c r="JM417" s="149">
        <f t="shared" si="1457"/>
        <v>2218.9086062286819</v>
      </c>
      <c r="JN417" s="149">
        <f t="shared" si="1458"/>
        <v>2235.9770028252428</v>
      </c>
      <c r="JO417" s="149">
        <f t="shared" si="1459"/>
        <v>2252.9156474522724</v>
      </c>
      <c r="JQ417" s="269">
        <v>604.48665332819417</v>
      </c>
      <c r="JR417" s="274">
        <v>61000</v>
      </c>
      <c r="JS417" s="115">
        <f t="shared" si="1277"/>
        <v>318.41619970327338</v>
      </c>
      <c r="JT417" s="115">
        <f t="shared" si="1278"/>
        <v>334.77194406156218</v>
      </c>
      <c r="JU417" s="115">
        <f t="shared" si="1279"/>
        <v>354.4680655922898</v>
      </c>
      <c r="JV417" s="115">
        <f t="shared" si="1280"/>
        <v>376.56651437698736</v>
      </c>
      <c r="JW417" s="115">
        <f t="shared" si="1281"/>
        <v>400.23428476091925</v>
      </c>
      <c r="JX417" s="115">
        <f t="shared" si="1282"/>
        <v>424.83928948296983</v>
      </c>
      <c r="JY417" s="115">
        <f t="shared" si="1283"/>
        <v>449.94299978595848</v>
      </c>
      <c r="JZ417" s="115">
        <f t="shared" si="1284"/>
        <v>475.25652642155148</v>
      </c>
      <c r="KA417" s="115">
        <f t="shared" si="1285"/>
        <v>500.5956277465117</v>
      </c>
      <c r="KB417" s="115">
        <f t="shared" si="1286"/>
        <v>525.84578952433662</v>
      </c>
      <c r="KC417" s="115">
        <f t="shared" si="1287"/>
        <v>550.93791289744399</v>
      </c>
      <c r="KD417" s="115">
        <f t="shared" si="1288"/>
        <v>575.83218382871405</v>
      </c>
      <c r="KE417" s="115">
        <f t="shared" si="1289"/>
        <v>600.50758655227935</v>
      </c>
      <c r="KF417" s="115">
        <f t="shared" si="1290"/>
        <v>624.95513041633876</v>
      </c>
      <c r="KG417" s="115">
        <f t="shared" si="1291"/>
        <v>649.17347342833386</v>
      </c>
      <c r="KH417" s="115">
        <f t="shared" si="1292"/>
        <v>673.16608458088422</v>
      </c>
      <c r="KI417" s="115">
        <f t="shared" si="1293"/>
        <v>696.93939604361583</v>
      </c>
      <c r="KJ417" s="115">
        <f t="shared" si="1294"/>
        <v>720.50159563967736</v>
      </c>
      <c r="KK417" s="115">
        <f t="shared" si="1295"/>
        <v>743.86183642402762</v>
      </c>
      <c r="KL417" s="115">
        <f t="shared" si="1296"/>
        <v>767.02971999296346</v>
      </c>
      <c r="KM417" s="115">
        <f t="shared" si="1297"/>
        <v>790.01496068410756</v>
      </c>
      <c r="KN417" s="115">
        <f t="shared" si="1298"/>
        <v>812.82717002074219</v>
      </c>
      <c r="KO417" s="115">
        <f t="shared" si="1299"/>
        <v>835.47572143726404</v>
      </c>
      <c r="KP417" s="115">
        <f t="shared" si="1300"/>
        <v>857.96966873233009</v>
      </c>
      <c r="KQ417" s="115">
        <f t="shared" si="1301"/>
        <v>880.3177004724995</v>
      </c>
      <c r="KR417" s="115">
        <f t="shared" si="1302"/>
        <v>902.52811836632895</v>
      </c>
      <c r="KS417" s="115">
        <f t="shared" si="1303"/>
        <v>924.6088314919956</v>
      </c>
      <c r="KT417" s="115">
        <f t="shared" si="1304"/>
        <v>946.56736085715863</v>
      </c>
      <c r="KU417" s="115">
        <f t="shared" si="1305"/>
        <v>968.41085052670667</v>
      </c>
      <c r="KV417" s="115">
        <f t="shared" si="1306"/>
        <v>990.14608275136197</v>
      </c>
      <c r="KW417" s="115">
        <f t="shared" si="1307"/>
        <v>1011.7794953505157</v>
      </c>
      <c r="KX417" s="115">
        <f t="shared" si="1308"/>
        <v>1033.317200167593</v>
      </c>
      <c r="KY417" s="115">
        <f t="shared" si="1309"/>
        <v>1054.7650018064439</v>
      </c>
      <c r="KZ417" s="115">
        <f t="shared" si="1310"/>
        <v>1076.1284161273911</v>
      </c>
      <c r="LA417" s="115">
        <f t="shared" si="1311"/>
        <v>1097.4126881686725</v>
      </c>
      <c r="LB417" s="115">
        <f t="shared" si="1312"/>
        <v>1118.6228092883487</v>
      </c>
      <c r="LC417" s="115">
        <f t="shared" si="1313"/>
        <v>1139.7635334108959</v>
      </c>
      <c r="LD417" s="115">
        <f t="shared" si="1314"/>
        <v>1160.8393923235917</v>
      </c>
      <c r="LE417" s="115">
        <f t="shared" si="1315"/>
        <v>1181.8547100090029</v>
      </c>
      <c r="LF417" s="115">
        <f t="shared" si="1316"/>
        <v>1202.8136160272145</v>
      </c>
      <c r="LG417" s="360">
        <f t="shared" si="1317"/>
        <v>1223.7200579790242</v>
      </c>
      <c r="LH417" s="115">
        <f t="shared" si="1318"/>
        <v>1244.5778130921967</v>
      </c>
      <c r="LI417" s="115">
        <f t="shared" si="1319"/>
        <v>1265.3904989789651</v>
      </c>
      <c r="LJ417" s="115">
        <f t="shared" si="1320"/>
        <v>1286.1615836158371</v>
      </c>
      <c r="LK417" s="115">
        <f t="shared" si="1321"/>
        <v>1306.8943945974434</v>
      </c>
      <c r="LL417" s="115">
        <f t="shared" si="1322"/>
        <v>1327.5921277153241</v>
      </c>
      <c r="LM417" s="115">
        <f t="shared" si="1323"/>
        <v>1348.2578549108025</v>
      </c>
      <c r="LN417" s="115">
        <f t="shared" si="1324"/>
        <v>1368.8945316487359</v>
      </c>
      <c r="LO417" s="115">
        <f t="shared" si="1325"/>
        <v>1389.5050037562469</v>
      </c>
      <c r="LP417" s="115">
        <f t="shared" si="1326"/>
        <v>1410.0920137677008</v>
      </c>
      <c r="LQ417" s="115">
        <f t="shared" si="1327"/>
        <v>1430.6582068143398</v>
      </c>
      <c r="LR417" s="115">
        <f t="shared" si="1328"/>
        <v>1451.2061360941598</v>
      </c>
      <c r="LS417" s="115">
        <f t="shared" si="1329"/>
        <v>1471.7382679548984</v>
      </c>
      <c r="LT417" s="115">
        <f t="shared" si="1330"/>
        <v>1492.2569866204362</v>
      </c>
      <c r="LU417" s="115">
        <f t="shared" si="1331"/>
        <v>1512.7645985884881</v>
      </c>
      <c r="LV417" s="115">
        <f t="shared" si="1332"/>
        <v>1533.2633367251829</v>
      </c>
      <c r="LW417" s="115">
        <f t="shared" si="1333"/>
        <v>1553.7553640800616</v>
      </c>
      <c r="LX417" s="115">
        <f t="shared" si="1334"/>
        <v>1574.2427774430503</v>
      </c>
      <c r="LY417" s="115">
        <f t="shared" si="1335"/>
        <v>1594.7276106632075</v>
      </c>
      <c r="LZ417" s="115">
        <f t="shared" si="1336"/>
        <v>1615.211837747393</v>
      </c>
      <c r="MC417" s="269">
        <v>600</v>
      </c>
      <c r="MD417" s="352">
        <v>60000</v>
      </c>
      <c r="ME417" s="351">
        <f t="shared" si="1477"/>
        <v>0.2095815764663686</v>
      </c>
      <c r="MF417" s="351">
        <f t="shared" si="1477"/>
        <v>0.41266475153399329</v>
      </c>
      <c r="MG417" s="351">
        <f t="shared" si="1477"/>
        <v>0.60438113943657001</v>
      </c>
      <c r="MH417" s="351">
        <f t="shared" si="1477"/>
        <v>0.7821598178853536</v>
      </c>
      <c r="MI417" s="351">
        <f t="shared" si="1477"/>
        <v>0.94540402066801932</v>
      </c>
      <c r="MJ417" s="351">
        <f t="shared" si="1477"/>
        <v>1.0947657881854749</v>
      </c>
      <c r="MK417" s="351">
        <f t="shared" si="1477"/>
        <v>1.2314970605576552</v>
      </c>
      <c r="ML417" s="351">
        <f t="shared" si="1477"/>
        <v>1.3570307324613766</v>
      </c>
      <c r="MM417" s="351">
        <f t="shared" si="1477"/>
        <v>1.4727604992463053</v>
      </c>
      <c r="MN417" s="351">
        <f t="shared" si="1477"/>
        <v>1.5799461703618825</v>
      </c>
      <c r="MO417" s="351">
        <f t="shared" si="1478"/>
        <v>1.6796860069233099</v>
      </c>
      <c r="MP417" s="351">
        <f t="shared" si="1478"/>
        <v>1.7729205520437978</v>
      </c>
      <c r="MQ417" s="351">
        <f t="shared" si="1478"/>
        <v>1.860449051466682</v>
      </c>
      <c r="MR417" s="351">
        <f t="shared" si="1478"/>
        <v>1.942949283281131</v>
      </c>
      <c r="MS417" s="351">
        <f t="shared" si="1478"/>
        <v>2.0209967342516495</v>
      </c>
      <c r="MT417" s="351">
        <f t="shared" si="1478"/>
        <v>2.0950815816787527</v>
      </c>
      <c r="MU417" s="351">
        <f t="shared" si="1478"/>
        <v>2.1656231088267388</v>
      </c>
      <c r="MV417" s="351">
        <f t="shared" si="1478"/>
        <v>2.2329816809417107</v>
      </c>
      <c r="MW417" s="351">
        <f t="shared" si="1478"/>
        <v>2.297468589184303</v>
      </c>
      <c r="MX417" s="351">
        <f t="shared" si="1478"/>
        <v>2.3593541059983441</v>
      </c>
      <c r="MY417" s="351">
        <f t="shared" si="1479"/>
        <v>2.4188740718038426</v>
      </c>
      <c r="MZ417" s="351">
        <f t="shared" si="1479"/>
        <v>2.4762352888296144</v>
      </c>
      <c r="NA417" s="351">
        <f t="shared" si="1479"/>
        <v>2.5316199508982988</v>
      </c>
      <c r="NB417" s="351">
        <f t="shared" si="1479"/>
        <v>2.5851892951217232</v>
      </c>
      <c r="NC417" s="351">
        <f t="shared" si="1479"/>
        <v>2.6370866250038967</v>
      </c>
      <c r="ND417" s="351">
        <f t="shared" si="1479"/>
        <v>2.6874398245155744</v>
      </c>
      <c r="NE417" s="351">
        <f t="shared" si="1479"/>
        <v>2.7363634586024612</v>
      </c>
      <c r="NF417" s="351">
        <f t="shared" si="1479"/>
        <v>2.7839605363862407</v>
      </c>
      <c r="NG417" s="351">
        <f t="shared" si="1479"/>
        <v>2.8303239980970556</v>
      </c>
      <c r="NH417" s="351">
        <f t="shared" si="1479"/>
        <v>2.8755379747359746</v>
      </c>
      <c r="NI417" s="351">
        <f t="shared" si="1480"/>
        <v>2.9196788599387005</v>
      </c>
      <c r="NJ417" s="351">
        <f t="shared" si="1480"/>
        <v>2.9628162259613173</v>
      </c>
      <c r="NK417" s="351">
        <f t="shared" si="1480"/>
        <v>3.0050136097091427</v>
      </c>
      <c r="NL417" s="351">
        <f t="shared" si="1480"/>
        <v>3.046329189947055</v>
      </c>
      <c r="NM417" s="351">
        <f t="shared" si="1480"/>
        <v>3.0868163730036819</v>
      </c>
      <c r="NN417" s="351">
        <f t="shared" si="1480"/>
        <v>3.1265243012087103</v>
      </c>
      <c r="NO417" s="351">
        <f t="shared" si="1480"/>
        <v>3.1654982958249942</v>
      </c>
      <c r="NP417" s="351">
        <f t="shared" si="1480"/>
        <v>3.2037802442307712</v>
      </c>
      <c r="NQ417" s="351">
        <f t="shared" si="1480"/>
        <v>3.2414089394764298</v>
      </c>
      <c r="NR417" s="351">
        <f t="shared" si="1480"/>
        <v>3.2784203790088102</v>
      </c>
      <c r="NS417" s="351">
        <f t="shared" si="1481"/>
        <v>3.3148480282647457</v>
      </c>
      <c r="NT417" s="351">
        <f t="shared" si="1481"/>
        <v>3.3507230539376089</v>
      </c>
      <c r="NU417" s="351">
        <f t="shared" si="1481"/>
        <v>3.386074530978779</v>
      </c>
      <c r="NV417" s="351">
        <f t="shared" si="1481"/>
        <v>3.420929626780755</v>
      </c>
      <c r="NW417" s="351">
        <f t="shared" si="1481"/>
        <v>3.4553137654766526</v>
      </c>
      <c r="NX417" s="351">
        <f t="shared" si="1481"/>
        <v>3.4892507748631054</v>
      </c>
      <c r="NY417" s="351">
        <f t="shared" si="1481"/>
        <v>3.5227630180950054</v>
      </c>
      <c r="NZ417" s="351">
        <f t="shared" si="1481"/>
        <v>3.5558715119989763</v>
      </c>
      <c r="OA417" s="351">
        <f t="shared" si="1481"/>
        <v>3.5885960335979155</v>
      </c>
      <c r="OB417" s="351">
        <f t="shared" si="1481"/>
        <v>3.6209552162234626</v>
      </c>
      <c r="OC417" s="351">
        <f t="shared" si="1482"/>
        <v>3.652966636410246</v>
      </c>
      <c r="OD417" s="351">
        <f t="shared" si="1482"/>
        <v>3.684646892609865</v>
      </c>
      <c r="OE417" s="351">
        <f t="shared" si="1482"/>
        <v>3.7160116766293556</v>
      </c>
      <c r="OF417" s="351">
        <f t="shared" si="1482"/>
        <v>3.7470758385847995</v>
      </c>
      <c r="OG417" s="351">
        <f t="shared" si="1482"/>
        <v>3.7778534460627018</v>
      </c>
      <c r="OH417" s="351">
        <f t="shared" si="1482"/>
        <v>3.8083578380972716</v>
      </c>
      <c r="OI417" s="351">
        <f t="shared" si="1482"/>
        <v>3.8386016744988898</v>
      </c>
      <c r="OJ417" s="351">
        <f t="shared" si="1482"/>
        <v>3.8685969810058118</v>
      </c>
      <c r="OK417" s="351">
        <f t="shared" si="1482"/>
        <v>3.8983551906764178</v>
      </c>
      <c r="OL417" s="351">
        <f t="shared" si="1482"/>
        <v>3.9278871818916086</v>
      </c>
    </row>
    <row r="418" spans="55:402">
      <c r="BC418"/>
      <c r="BD418"/>
      <c r="BH418" s="173"/>
      <c r="BI418" s="182">
        <f t="shared" si="1476"/>
        <v>0.22336100866053796</v>
      </c>
      <c r="BJ418" s="91">
        <f t="shared" si="1476"/>
        <v>0</v>
      </c>
      <c r="BK418" s="170">
        <f t="shared" si="1476"/>
        <v>0</v>
      </c>
      <c r="BL418" s="170">
        <f t="shared" si="1476"/>
        <v>216.64999771199948</v>
      </c>
      <c r="BM418" s="116">
        <f t="shared" si="1476"/>
        <v>0</v>
      </c>
      <c r="BN418" s="116"/>
      <c r="BO418" s="109"/>
      <c r="BP418" s="210">
        <v>61000</v>
      </c>
      <c r="BQ418" s="211">
        <v>18.5928</v>
      </c>
      <c r="BR418" s="285">
        <v>610</v>
      </c>
      <c r="BS418" s="115"/>
      <c r="BT418" s="105"/>
      <c r="BU418" s="201"/>
      <c r="BV418" s="205">
        <f t="shared" si="1469"/>
        <v>-56.500002288000502</v>
      </c>
      <c r="BW418" s="208">
        <f t="shared" si="1466"/>
        <v>216.64999771199948</v>
      </c>
      <c r="BX418" s="94"/>
      <c r="BY418" s="196">
        <f t="shared" si="1338"/>
        <v>573.56933718429855</v>
      </c>
      <c r="BZ418" s="128"/>
      <c r="CA418" s="228">
        <f t="shared" si="1399"/>
        <v>4.3958024199087353E-3</v>
      </c>
      <c r="CB418" s="165">
        <f t="shared" si="1196"/>
        <v>5.8465288745606419E-3</v>
      </c>
      <c r="CC418" s="200">
        <f t="shared" si="1467"/>
        <v>0.75186533996876448</v>
      </c>
      <c r="CD418" s="279"/>
      <c r="CH418" s="269">
        <v>614.18964546780614</v>
      </c>
      <c r="CI418" s="274">
        <v>62000</v>
      </c>
      <c r="CJ418" s="72">
        <f t="shared" si="1217"/>
        <v>0.24488801588682607</v>
      </c>
      <c r="CK418" s="72">
        <f t="shared" si="1218"/>
        <v>0.47959191276270552</v>
      </c>
      <c r="CL418" s="72">
        <f t="shared" si="1219"/>
        <v>0.69723308737192902</v>
      </c>
      <c r="CM418" s="72">
        <f t="shared" si="1220"/>
        <v>0.89511229229181011</v>
      </c>
      <c r="CN418" s="72">
        <f t="shared" si="1221"/>
        <v>1.0735569120454744</v>
      </c>
      <c r="CO418" s="72">
        <f t="shared" si="1222"/>
        <v>1.2343921303347087</v>
      </c>
      <c r="CP418" s="72">
        <f t="shared" si="1223"/>
        <v>1.3798963586098931</v>
      </c>
      <c r="CQ418" s="72">
        <f t="shared" si="1224"/>
        <v>1.5122816644997998</v>
      </c>
      <c r="CR418" s="72">
        <f t="shared" si="1225"/>
        <v>1.6334975160326863</v>
      </c>
      <c r="CS418" s="72">
        <f t="shared" si="1226"/>
        <v>1.7451904149077253</v>
      </c>
      <c r="CT418" s="72">
        <f t="shared" si="1227"/>
        <v>1.8487261805237225</v>
      </c>
      <c r="CU418" s="72">
        <f t="shared" si="1228"/>
        <v>1.9452313609581264</v>
      </c>
      <c r="CV418" s="72">
        <f t="shared" si="1229"/>
        <v>2.0356358369752936</v>
      </c>
      <c r="CW418" s="72">
        <f t="shared" si="1230"/>
        <v>2.1207103344340039</v>
      </c>
      <c r="CX418" s="72">
        <f t="shared" si="1231"/>
        <v>2.2010974247196406</v>
      </c>
      <c r="CY418" s="72">
        <f t="shared" si="1232"/>
        <v>2.2773364211985734</v>
      </c>
      <c r="CZ418" s="72">
        <f t="shared" si="1233"/>
        <v>2.3498831288002999</v>
      </c>
      <c r="DA418" s="72">
        <f t="shared" si="1234"/>
        <v>2.4191254510936475</v>
      </c>
      <c r="DB418" s="72">
        <f t="shared" si="1235"/>
        <v>2.4853957346793951</v>
      </c>
      <c r="DC418" s="72">
        <f t="shared" si="1236"/>
        <v>2.5489805676804305</v>
      </c>
      <c r="DD418" s="72">
        <f t="shared" si="1237"/>
        <v>2.6101285967918755</v>
      </c>
      <c r="DE418" s="72">
        <f t="shared" si="1238"/>
        <v>2.6690568002812918</v>
      </c>
      <c r="DF418" s="72">
        <f t="shared" si="1239"/>
        <v>2.7259555535632303</v>
      </c>
      <c r="DG418" s="72">
        <f t="shared" si="1240"/>
        <v>2.780992746029062</v>
      </c>
      <c r="DH418" s="72">
        <f t="shared" si="1241"/>
        <v>2.834317148237353</v>
      </c>
      <c r="DI418" s="72">
        <f t="shared" si="1242"/>
        <v>2.8860611832520902</v>
      </c>
      <c r="DJ418" s="72">
        <f t="shared" si="1243"/>
        <v>2.9363432214643614</v>
      </c>
      <c r="DK418" s="72">
        <f t="shared" si="1244"/>
        <v>2.9852694919916947</v>
      </c>
      <c r="DL418" s="72">
        <f t="shared" si="1245"/>
        <v>3.0329356836904284</v>
      </c>
      <c r="DM418" s="72">
        <f t="shared" si="1246"/>
        <v>3.0794282934153765</v>
      </c>
      <c r="DN418" s="72">
        <f t="shared" si="1247"/>
        <v>3.1248257672750173</v>
      </c>
      <c r="DO418" s="72">
        <f t="shared" si="1248"/>
        <v>3.1691994714080902</v>
      </c>
      <c r="DP418" s="72">
        <f t="shared" si="1249"/>
        <v>3.2126145216114361</v>
      </c>
      <c r="DQ418" s="72">
        <f t="shared" si="1250"/>
        <v>3.2551304955022964</v>
      </c>
      <c r="DR418" s="72">
        <f t="shared" si="1251"/>
        <v>3.2968020464428776</v>
      </c>
      <c r="DS418" s="72">
        <f t="shared" si="1252"/>
        <v>3.3376794349194521</v>
      </c>
      <c r="DT418" s="72">
        <f t="shared" si="1253"/>
        <v>3.3778089902481678</v>
      </c>
      <c r="DU418" s="72">
        <f t="shared" si="1254"/>
        <v>3.4172335132177212</v>
      </c>
      <c r="DV418" s="72">
        <f t="shared" si="1255"/>
        <v>3.4559926284558928</v>
      </c>
      <c r="DW418" s="72">
        <f t="shared" si="1256"/>
        <v>3.4941230938299062</v>
      </c>
      <c r="DX418" s="72">
        <f t="shared" si="1257"/>
        <v>3.5316590729882047</v>
      </c>
      <c r="DY418" s="72">
        <f t="shared" si="1258"/>
        <v>3.5686323761681011</v>
      </c>
      <c r="DZ418" s="72">
        <f t="shared" si="1259"/>
        <v>3.6050726735859908</v>
      </c>
      <c r="EA418" s="72">
        <f t="shared" si="1260"/>
        <v>3.6410076850605044</v>
      </c>
      <c r="EB418" s="72">
        <f t="shared" si="1261"/>
        <v>3.6764633489669594</v>
      </c>
      <c r="EC418" s="72">
        <f t="shared" si="1262"/>
        <v>3.7114639731622767</v>
      </c>
      <c r="ED418" s="72">
        <f t="shared" si="1263"/>
        <v>3.7460323701360982</v>
      </c>
      <c r="EE418" s="72">
        <f t="shared" si="1264"/>
        <v>3.7801899783225394</v>
      </c>
      <c r="EF418" s="72">
        <f t="shared" si="1265"/>
        <v>3.813956971236665</v>
      </c>
      <c r="EG418" s="72">
        <f t="shared" si="1266"/>
        <v>3.8473523558716347</v>
      </c>
      <c r="EH418" s="72">
        <f t="shared" si="1267"/>
        <v>3.8803940615992536</v>
      </c>
      <c r="EI418" s="72">
        <f t="shared" si="1268"/>
        <v>3.9130990206524991</v>
      </c>
      <c r="EJ418" s="72">
        <f t="shared" si="1269"/>
        <v>3.9454832411286338</v>
      </c>
      <c r="EK418" s="72">
        <f t="shared" si="1270"/>
        <v>3.97756187333195</v>
      </c>
      <c r="EL418" s="72">
        <f t="shared" si="1271"/>
        <v>4.009349270172633</v>
      </c>
      <c r="EM418" s="72">
        <f t="shared" si="1272"/>
        <v>4.0408590422500312</v>
      </c>
      <c r="EN418" s="72">
        <f t="shared" si="1273"/>
        <v>4.072104108172673</v>
      </c>
      <c r="EO418" s="72">
        <f t="shared" si="1274"/>
        <v>4.1030967406015924</v>
      </c>
      <c r="EP418" s="72">
        <f t="shared" si="1275"/>
        <v>4.1338486084466997</v>
      </c>
      <c r="EQ418" s="72">
        <f t="shared" si="1276"/>
        <v>4.1643708155963548</v>
      </c>
      <c r="ET418" s="269">
        <v>614.18964546780614</v>
      </c>
      <c r="EU418" s="274">
        <v>62000</v>
      </c>
      <c r="EV418" s="149">
        <f t="shared" si="1339"/>
        <v>219.2485038648388</v>
      </c>
      <c r="EW418" s="149">
        <f t="shared" si="1340"/>
        <v>226.61626169952524</v>
      </c>
      <c r="EX418" s="149">
        <f t="shared" si="1341"/>
        <v>237.71418276175243</v>
      </c>
      <c r="EY418" s="149">
        <f t="shared" si="1342"/>
        <v>251.36712061048794</v>
      </c>
      <c r="EZ418" s="149">
        <f t="shared" si="1343"/>
        <v>266.58888131715281</v>
      </c>
      <c r="FA418" s="149">
        <f t="shared" si="1344"/>
        <v>282.67295496370309</v>
      </c>
      <c r="FB418" s="149">
        <f t="shared" si="1345"/>
        <v>299.15525474935157</v>
      </c>
      <c r="FC418" s="149">
        <f t="shared" si="1346"/>
        <v>315.74552609992634</v>
      </c>
      <c r="FD418" s="149">
        <f t="shared" si="1347"/>
        <v>332.26804795554386</v>
      </c>
      <c r="FE418" s="149">
        <f t="shared" si="1348"/>
        <v>348.61972600539525</v>
      </c>
      <c r="FF418" s="149">
        <f t="shared" si="1349"/>
        <v>364.74277144371666</v>
      </c>
      <c r="FG418" s="149">
        <f t="shared" si="1350"/>
        <v>380.60746829536635</v>
      </c>
      <c r="FH418" s="149">
        <f t="shared" si="1351"/>
        <v>396.20142440530537</v>
      </c>
      <c r="FI418" s="149">
        <f t="shared" si="1352"/>
        <v>411.52287159116588</v>
      </c>
      <c r="FJ418" s="149">
        <f t="shared" si="1353"/>
        <v>426.57647389674997</v>
      </c>
      <c r="FK418" s="149">
        <f t="shared" si="1354"/>
        <v>441.37069206527423</v>
      </c>
      <c r="FL418" s="149">
        <f t="shared" si="1355"/>
        <v>455.91611984030334</v>
      </c>
      <c r="FM418" s="149">
        <f t="shared" si="1356"/>
        <v>470.22443222647826</v>
      </c>
      <c r="FN418" s="149">
        <f t="shared" si="1357"/>
        <v>484.30772242383227</v>
      </c>
      <c r="FO418" s="149">
        <f t="shared" si="1358"/>
        <v>498.17808755692494</v>
      </c>
      <c r="FP418" s="149">
        <f t="shared" si="1359"/>
        <v>511.8473746677667</v>
      </c>
      <c r="FQ418" s="149">
        <f t="shared" si="1360"/>
        <v>525.32703037364638</v>
      </c>
      <c r="FR418" s="149">
        <f t="shared" si="1361"/>
        <v>538.6280176661453</v>
      </c>
      <c r="FS418" s="149">
        <f t="shared" si="1362"/>
        <v>551.76077608764967</v>
      </c>
      <c r="FT418" s="149">
        <f t="shared" si="1363"/>
        <v>564.73520971794733</v>
      </c>
      <c r="FU418" s="149">
        <f t="shared" si="1364"/>
        <v>577.56069272053662</v>
      </c>
      <c r="FV418" s="149">
        <f t="shared" si="1365"/>
        <v>590.24608567852681</v>
      </c>
      <c r="FW418" s="149">
        <f t="shared" si="1366"/>
        <v>602.79975824618589</v>
      </c>
      <c r="FX418" s="149">
        <f t="shared" si="1367"/>
        <v>615.22961516725411</v>
      </c>
      <c r="FY418" s="149">
        <f t="shared" si="1368"/>
        <v>627.54312372969491</v>
      </c>
      <c r="FZ418" s="149">
        <f t="shared" si="1369"/>
        <v>639.74734140928297</v>
      </c>
      <c r="GA418" s="149">
        <f t="shared" si="1370"/>
        <v>651.84894291315584</v>
      </c>
      <c r="GB418" s="149">
        <f t="shared" si="1371"/>
        <v>663.85424614258591</v>
      </c>
      <c r="GC418" s="149">
        <f t="shared" si="1372"/>
        <v>675.76923680064147</v>
      </c>
      <c r="GD418" s="149">
        <f t="shared" si="1373"/>
        <v>687.59959150790758</v>
      </c>
      <c r="GE418" s="149">
        <f t="shared" si="1374"/>
        <v>699.35069937990249</v>
      </c>
      <c r="GF418" s="149">
        <f t="shared" si="1375"/>
        <v>711.02768207844463</v>
      </c>
      <c r="GG418" s="149">
        <f t="shared" si="1376"/>
        <v>722.63541238596258</v>
      </c>
      <c r="GH418" s="149">
        <f t="shared" si="1377"/>
        <v>734.1785313737804</v>
      </c>
      <c r="GI418" s="149">
        <f t="shared" si="1378"/>
        <v>745.66146424742851</v>
      </c>
      <c r="GJ418" s="317">
        <f t="shared" si="1379"/>
        <v>757.08843495736562</v>
      </c>
      <c r="GK418" s="149">
        <f t="shared" si="1380"/>
        <v>768.46347966447013</v>
      </c>
      <c r="GL418" s="149">
        <f t="shared" si="1381"/>
        <v>779.79045914775043</v>
      </c>
      <c r="GM418" s="149">
        <f t="shared" si="1382"/>
        <v>791.07307023809983</v>
      </c>
      <c r="GN418" s="149">
        <f t="shared" si="1383"/>
        <v>802.31485635726551</v>
      </c>
      <c r="GO418" s="149">
        <f t="shared" si="1384"/>
        <v>813.51921723602618</v>
      </c>
      <c r="GP418" s="149">
        <f t="shared" si="1385"/>
        <v>824.68941788020459</v>
      </c>
      <c r="GQ418" s="149">
        <f t="shared" si="1386"/>
        <v>835.82859684783523</v>
      </c>
      <c r="GR418" s="149">
        <f t="shared" si="1387"/>
        <v>846.93977389563702</v>
      </c>
      <c r="GS418" s="149">
        <f t="shared" si="1388"/>
        <v>858.02585704805767</v>
      </c>
      <c r="GT418" s="149">
        <f t="shared" si="1389"/>
        <v>869.08964913756677</v>
      </c>
      <c r="GU418" s="149">
        <f t="shared" si="1390"/>
        <v>880.13385386061839</v>
      </c>
      <c r="GV418" s="149">
        <f t="shared" si="1391"/>
        <v>891.16108138975892</v>
      </c>
      <c r="GW418" s="149">
        <f t="shared" si="1392"/>
        <v>902.17385357876037</v>
      </c>
      <c r="GX418" s="149">
        <f t="shared" si="1393"/>
        <v>913.17460879436373</v>
      </c>
      <c r="GY418" s="149">
        <f t="shared" si="1394"/>
        <v>924.1657064051924</v>
      </c>
      <c r="GZ418" s="149">
        <f t="shared" si="1395"/>
        <v>935.14943095569379</v>
      </c>
      <c r="HA418" s="149">
        <f t="shared" si="1396"/>
        <v>946.12799605044268</v>
      </c>
      <c r="HB418" s="149">
        <f t="shared" si="1397"/>
        <v>957.10354797193895</v>
      </c>
      <c r="HC418" s="149">
        <f t="shared" si="1398"/>
        <v>968.07816905293441</v>
      </c>
      <c r="HF418" s="269">
        <v>604.48665332819417</v>
      </c>
      <c r="HG418" s="274">
        <v>61000</v>
      </c>
      <c r="HH418" s="149">
        <f t="shared" si="1400"/>
        <v>129.95095569596344</v>
      </c>
      <c r="HI418" s="149">
        <f t="shared" si="1401"/>
        <v>255.23138225017189</v>
      </c>
      <c r="HJ418" s="149">
        <f t="shared" si="1402"/>
        <v>372.50581794966968</v>
      </c>
      <c r="HK418" s="149">
        <f t="shared" si="1403"/>
        <v>480.22672918367692</v>
      </c>
      <c r="HL418" s="149">
        <f t="shared" si="1404"/>
        <v>578.2645310585541</v>
      </c>
      <c r="HM418" s="149">
        <f t="shared" si="1405"/>
        <v>667.2915024894728</v>
      </c>
      <c r="HN418" s="149">
        <f t="shared" si="1406"/>
        <v>748.29969837984709</v>
      </c>
      <c r="HO418" s="149">
        <f t="shared" si="1407"/>
        <v>822.32594049538989</v>
      </c>
      <c r="HP418" s="149">
        <f t="shared" si="1408"/>
        <v>890.3267048262727</v>
      </c>
      <c r="HQ418" s="149">
        <f t="shared" si="1409"/>
        <v>953.13590807889352</v>
      </c>
      <c r="HR418" s="149">
        <f t="shared" si="1410"/>
        <v>1011.4616033917175</v>
      </c>
      <c r="HS418" s="149">
        <f t="shared" si="1411"/>
        <v>1065.8981667990965</v>
      </c>
      <c r="HT418" s="149">
        <f t="shared" si="1412"/>
        <v>1116.9429162749414</v>
      </c>
      <c r="HU418" s="149">
        <f t="shared" si="1413"/>
        <v>1165.0124645521569</v>
      </c>
      <c r="HV418" s="149">
        <f t="shared" si="1414"/>
        <v>1210.4571062127104</v>
      </c>
      <c r="HW418" s="149">
        <f t="shared" si="1415"/>
        <v>1253.5728565588342</v>
      </c>
      <c r="HX418" s="149">
        <f t="shared" si="1416"/>
        <v>1294.6112855938009</v>
      </c>
      <c r="HY418" s="149">
        <f t="shared" si="1417"/>
        <v>1333.7874620986806</v>
      </c>
      <c r="HZ418" s="149">
        <f t="shared" si="1418"/>
        <v>1371.2863452991733</v>
      </c>
      <c r="IA418" s="149">
        <f t="shared" si="1419"/>
        <v>1407.2679278977382</v>
      </c>
      <c r="IB418" s="149">
        <f t="shared" si="1420"/>
        <v>1441.8713847426222</v>
      </c>
      <c r="IC418" s="149">
        <f t="shared" si="1421"/>
        <v>1475.2184325618141</v>
      </c>
      <c r="ID418" s="149">
        <f t="shared" si="1422"/>
        <v>1507.4160637707994</v>
      </c>
      <c r="IE418" s="149">
        <f t="shared" si="1423"/>
        <v>1538.5587825883642</v>
      </c>
      <c r="IF418" s="149">
        <f t="shared" si="1424"/>
        <v>1568.7304440088851</v>
      </c>
      <c r="IG418" s="149">
        <f t="shared" si="1425"/>
        <v>1598.0057744704957</v>
      </c>
      <c r="IH418" s="149">
        <f t="shared" si="1426"/>
        <v>1626.4516361614531</v>
      </c>
      <c r="II418" s="149">
        <f t="shared" si="1427"/>
        <v>1654.1280837921577</v>
      </c>
      <c r="IJ418" s="149">
        <f t="shared" si="1428"/>
        <v>1681.089252479688</v>
      </c>
      <c r="IK418" s="149">
        <f t="shared" si="1429"/>
        <v>1707.3841074742547</v>
      </c>
      <c r="IL418" s="149">
        <f t="shared" si="1430"/>
        <v>1733.0570802800137</v>
      </c>
      <c r="IM418" s="149">
        <f t="shared" si="1431"/>
        <v>1758.1486108854745</v>
      </c>
      <c r="IN418" s="149">
        <f t="shared" si="1432"/>
        <v>1782.6956120140649</v>
      </c>
      <c r="IO418" s="149">
        <f t="shared" si="1433"/>
        <v>1806.7318682991533</v>
      </c>
      <c r="IP418" s="149">
        <f t="shared" si="1434"/>
        <v>1830.2883809012876</v>
      </c>
      <c r="IQ418" s="149">
        <f t="shared" si="1435"/>
        <v>1853.3936661813937</v>
      </c>
      <c r="IR418" s="149">
        <f t="shared" si="1436"/>
        <v>1876.0740155177182</v>
      </c>
      <c r="IS418" s="149">
        <f t="shared" si="1437"/>
        <v>1898.3537221250922</v>
      </c>
      <c r="IT418" s="149">
        <f t="shared" si="1438"/>
        <v>1920.2552797406281</v>
      </c>
      <c r="IU418" s="149">
        <f t="shared" si="1439"/>
        <v>1941.7995572315203</v>
      </c>
      <c r="IV418" s="317">
        <f t="shared" si="1440"/>
        <v>1963.0059525204877</v>
      </c>
      <c r="IW418" s="149">
        <f t="shared" si="1441"/>
        <v>1983.8925286831302</v>
      </c>
      <c r="IX418" s="149">
        <f t="shared" si="1442"/>
        <v>2004.4761346256446</v>
      </c>
      <c r="IY418" s="149">
        <f t="shared" si="1443"/>
        <v>2024.7725123827038</v>
      </c>
      <c r="IZ418" s="149">
        <f t="shared" si="1444"/>
        <v>2044.7963927693099</v>
      </c>
      <c r="JA418" s="149">
        <f t="shared" si="1445"/>
        <v>2064.5615808653542</v>
      </c>
      <c r="JB418" s="149">
        <f t="shared" si="1446"/>
        <v>2084.0810325982939</v>
      </c>
      <c r="JC418" s="149">
        <f t="shared" si="1447"/>
        <v>2103.3669235102807</v>
      </c>
      <c r="JD418" s="149">
        <f t="shared" si="1448"/>
        <v>2122.430710645187</v>
      </c>
      <c r="JE418" s="149">
        <f t="shared" si="1449"/>
        <v>2141.2831883634717</v>
      </c>
      <c r="JF418" s="149">
        <f t="shared" si="1450"/>
        <v>2159.9345387847188</v>
      </c>
      <c r="JG418" s="149">
        <f t="shared" si="1451"/>
        <v>2178.3943774656805</v>
      </c>
      <c r="JH418" s="149">
        <f t="shared" si="1452"/>
        <v>2196.6717948431951</v>
      </c>
      <c r="JI418" s="149">
        <f t="shared" si="1453"/>
        <v>2214.7753939042022</v>
      </c>
      <c r="JJ418" s="149">
        <f t="shared" si="1454"/>
        <v>2232.7133244874522</v>
      </c>
      <c r="JK418" s="149">
        <f t="shared" si="1455"/>
        <v>2250.4933145719083</v>
      </c>
      <c r="JL418" s="149">
        <f t="shared" si="1456"/>
        <v>2268.1226988640929</v>
      </c>
      <c r="JM418" s="149">
        <f t="shared" si="1457"/>
        <v>2285.6084449595714</v>
      </c>
      <c r="JN418" s="149">
        <f t="shared" si="1458"/>
        <v>2302.9571773217363</v>
      </c>
      <c r="JO418" s="149">
        <f t="shared" si="1459"/>
        <v>2320.1751992931095</v>
      </c>
      <c r="JQ418" s="269">
        <v>614.18964546780614</v>
      </c>
      <c r="JR418" s="274">
        <v>62000</v>
      </c>
      <c r="JS418" s="115">
        <f t="shared" si="1277"/>
        <v>324.61229114552248</v>
      </c>
      <c r="JT418" s="115">
        <f t="shared" si="1278"/>
        <v>341.98004898020895</v>
      </c>
      <c r="JU418" s="115">
        <f t="shared" si="1279"/>
        <v>363.07797004243616</v>
      </c>
      <c r="JV418" s="115">
        <f t="shared" si="1280"/>
        <v>386.73090789117168</v>
      </c>
      <c r="JW418" s="115">
        <f t="shared" si="1281"/>
        <v>411.95266859783652</v>
      </c>
      <c r="JX418" s="115">
        <f t="shared" si="1282"/>
        <v>438.0367422443868</v>
      </c>
      <c r="JY418" s="115">
        <f t="shared" si="1283"/>
        <v>464.51904203003528</v>
      </c>
      <c r="JZ418" s="115">
        <f t="shared" si="1284"/>
        <v>491.10931338061005</v>
      </c>
      <c r="KA418" s="115">
        <f t="shared" si="1285"/>
        <v>517.63183523622752</v>
      </c>
      <c r="KB418" s="115">
        <f t="shared" si="1286"/>
        <v>543.98351328607896</v>
      </c>
      <c r="KC418" s="115">
        <f t="shared" si="1287"/>
        <v>570.10655872440043</v>
      </c>
      <c r="KD418" s="115">
        <f t="shared" si="1288"/>
        <v>595.97125557605</v>
      </c>
      <c r="KE418" s="115">
        <f t="shared" si="1289"/>
        <v>621.56521168598908</v>
      </c>
      <c r="KF418" s="115">
        <f t="shared" si="1290"/>
        <v>646.88665887184959</v>
      </c>
      <c r="KG418" s="115">
        <f t="shared" si="1291"/>
        <v>671.94026117743374</v>
      </c>
      <c r="KH418" s="115">
        <f t="shared" si="1292"/>
        <v>696.73447934595788</v>
      </c>
      <c r="KI418" s="115">
        <f t="shared" si="1293"/>
        <v>721.27990712098699</v>
      </c>
      <c r="KJ418" s="115">
        <f t="shared" si="1294"/>
        <v>745.58821950716197</v>
      </c>
      <c r="KK418" s="115">
        <f t="shared" si="1295"/>
        <v>769.67150970451598</v>
      </c>
      <c r="KL418" s="115">
        <f t="shared" si="1296"/>
        <v>793.5418748376087</v>
      </c>
      <c r="KM418" s="115">
        <f t="shared" si="1297"/>
        <v>817.21116194845035</v>
      </c>
      <c r="KN418" s="115">
        <f t="shared" si="1298"/>
        <v>840.69081765433009</v>
      </c>
      <c r="KO418" s="115">
        <f t="shared" si="1299"/>
        <v>863.99180494682901</v>
      </c>
      <c r="KP418" s="115">
        <f t="shared" si="1300"/>
        <v>887.12456336833338</v>
      </c>
      <c r="KQ418" s="115">
        <f t="shared" si="1301"/>
        <v>910.09899699863104</v>
      </c>
      <c r="KR418" s="115">
        <f t="shared" si="1302"/>
        <v>932.92448000122033</v>
      </c>
      <c r="KS418" s="115">
        <f t="shared" si="1303"/>
        <v>955.60987295921052</v>
      </c>
      <c r="KT418" s="115">
        <f t="shared" si="1304"/>
        <v>978.1635455268696</v>
      </c>
      <c r="KU418" s="115">
        <f t="shared" si="1305"/>
        <v>1000.5934024479378</v>
      </c>
      <c r="KV418" s="115">
        <f t="shared" si="1306"/>
        <v>1022.9069110103786</v>
      </c>
      <c r="KW418" s="115">
        <f t="shared" si="1307"/>
        <v>1045.1111286899668</v>
      </c>
      <c r="KX418" s="115">
        <f t="shared" si="1308"/>
        <v>1067.2127301938394</v>
      </c>
      <c r="KY418" s="115">
        <f t="shared" si="1309"/>
        <v>1089.2180334232696</v>
      </c>
      <c r="KZ418" s="115">
        <f t="shared" si="1310"/>
        <v>1111.1330240813252</v>
      </c>
      <c r="LA418" s="115">
        <f t="shared" si="1311"/>
        <v>1132.9633787885914</v>
      </c>
      <c r="LB418" s="115">
        <f t="shared" si="1312"/>
        <v>1154.7144866605863</v>
      </c>
      <c r="LC418" s="115">
        <f t="shared" si="1313"/>
        <v>1176.3914693591282</v>
      </c>
      <c r="LD418" s="115">
        <f t="shared" si="1314"/>
        <v>1197.9991996666463</v>
      </c>
      <c r="LE418" s="115">
        <f t="shared" si="1315"/>
        <v>1219.542318654464</v>
      </c>
      <c r="LF418" s="115">
        <f t="shared" si="1316"/>
        <v>1241.0252515281122</v>
      </c>
      <c r="LG418" s="360">
        <f t="shared" si="1317"/>
        <v>1262.4522222380492</v>
      </c>
      <c r="LH418" s="115">
        <f t="shared" si="1318"/>
        <v>1283.827266945154</v>
      </c>
      <c r="LI418" s="115">
        <f t="shared" si="1319"/>
        <v>1305.1542464284341</v>
      </c>
      <c r="LJ418" s="115">
        <f t="shared" si="1320"/>
        <v>1326.4368575187837</v>
      </c>
      <c r="LK418" s="115">
        <f t="shared" si="1321"/>
        <v>1347.6786436379493</v>
      </c>
      <c r="LL418" s="115">
        <f t="shared" si="1322"/>
        <v>1368.8830045167099</v>
      </c>
      <c r="LM418" s="115">
        <f t="shared" si="1323"/>
        <v>1390.0532051608884</v>
      </c>
      <c r="LN418" s="115">
        <f t="shared" si="1324"/>
        <v>1411.1923841285188</v>
      </c>
      <c r="LO418" s="115">
        <f t="shared" si="1325"/>
        <v>1432.3035611763207</v>
      </c>
      <c r="LP418" s="115">
        <f t="shared" si="1326"/>
        <v>1453.3896443287413</v>
      </c>
      <c r="LQ418" s="115">
        <f t="shared" si="1327"/>
        <v>1474.4534364182505</v>
      </c>
      <c r="LR418" s="115">
        <f t="shared" si="1328"/>
        <v>1495.4976411413022</v>
      </c>
      <c r="LS418" s="115">
        <f t="shared" si="1329"/>
        <v>1516.5248686704426</v>
      </c>
      <c r="LT418" s="115">
        <f t="shared" si="1330"/>
        <v>1537.5376408594441</v>
      </c>
      <c r="LU418" s="115">
        <f t="shared" si="1331"/>
        <v>1558.5383960750473</v>
      </c>
      <c r="LV418" s="115">
        <f t="shared" si="1332"/>
        <v>1579.5294936858761</v>
      </c>
      <c r="LW418" s="115">
        <f t="shared" si="1333"/>
        <v>1600.5132182363775</v>
      </c>
      <c r="LX418" s="115">
        <f t="shared" si="1334"/>
        <v>1621.4917833311265</v>
      </c>
      <c r="LY418" s="115">
        <f t="shared" si="1335"/>
        <v>1642.4673352526227</v>
      </c>
      <c r="LZ418" s="115">
        <f t="shared" si="1336"/>
        <v>1663.4419563336182</v>
      </c>
      <c r="MC418" s="269">
        <v>610</v>
      </c>
      <c r="MD418" s="352">
        <v>61000</v>
      </c>
      <c r="ME418" s="351">
        <f t="shared" si="1477"/>
        <v>0.22656538150017558</v>
      </c>
      <c r="MF418" s="351">
        <f t="shared" si="1477"/>
        <v>0.44498784314922551</v>
      </c>
      <c r="MG418" s="351">
        <f t="shared" si="1477"/>
        <v>0.64945211293604521</v>
      </c>
      <c r="MH418" s="351">
        <f t="shared" si="1477"/>
        <v>0.83726011495166641</v>
      </c>
      <c r="MI418" s="351">
        <f t="shared" si="1477"/>
        <v>1.0081859220322074</v>
      </c>
      <c r="MJ418" s="351">
        <f t="shared" si="1477"/>
        <v>1.1634016312051556</v>
      </c>
      <c r="MK418" s="351">
        <f t="shared" si="1477"/>
        <v>1.3046368588204436</v>
      </c>
      <c r="ML418" s="351">
        <f t="shared" si="1477"/>
        <v>1.4336992708366507</v>
      </c>
      <c r="MM418" s="351">
        <f t="shared" si="1477"/>
        <v>1.5522564528936702</v>
      </c>
      <c r="MN418" s="351">
        <f t="shared" si="1477"/>
        <v>1.6617623123961265</v>
      </c>
      <c r="MO418" s="351">
        <f t="shared" si="1478"/>
        <v>1.7634513175984441</v>
      </c>
      <c r="MP418" s="351">
        <f t="shared" si="1478"/>
        <v>1.8583597443191135</v>
      </c>
      <c r="MQ418" s="351">
        <f t="shared" si="1478"/>
        <v>1.9473546507177504</v>
      </c>
      <c r="MR418" s="351">
        <f t="shared" si="1478"/>
        <v>2.0311623879186147</v>
      </c>
      <c r="MS418" s="351">
        <f t="shared" si="1478"/>
        <v>2.1103936834471471</v>
      </c>
      <c r="MT418" s="351">
        <f t="shared" si="1478"/>
        <v>2.185564630621176</v>
      </c>
      <c r="MU418" s="351">
        <f t="shared" si="1478"/>
        <v>2.2571138337853967</v>
      </c>
      <c r="MV418" s="351">
        <f t="shared" si="1478"/>
        <v>2.3254162585579601</v>
      </c>
      <c r="MW418" s="351">
        <f t="shared" si="1478"/>
        <v>2.3907943754994583</v>
      </c>
      <c r="MX418" s="351">
        <f t="shared" si="1478"/>
        <v>2.4535271268267898</v>
      </c>
      <c r="MY418" s="351">
        <f t="shared" si="1479"/>
        <v>2.5138571594864074</v>
      </c>
      <c r="MZ418" s="351">
        <f t="shared" si="1479"/>
        <v>2.5719966827442153</v>
      </c>
      <c r="NA418" s="351">
        <f t="shared" si="1479"/>
        <v>2.6281322344929299</v>
      </c>
      <c r="NB418" s="351">
        <f t="shared" si="1479"/>
        <v>2.6824285798492684</v>
      </c>
      <c r="NC418" s="351">
        <f t="shared" si="1479"/>
        <v>2.7350319173439752</v>
      </c>
      <c r="ND418" s="351">
        <f t="shared" si="1479"/>
        <v>2.7860725301586799</v>
      </c>
      <c r="NE418" s="351">
        <f t="shared" si="1479"/>
        <v>2.835666990404063</v>
      </c>
      <c r="NF418" s="351">
        <f t="shared" si="1479"/>
        <v>2.883920001568451</v>
      </c>
      <c r="NG418" s="351">
        <f t="shared" si="1479"/>
        <v>2.9309259465164237</v>
      </c>
      <c r="NH418" s="351">
        <f t="shared" si="1479"/>
        <v>2.9767701946131759</v>
      </c>
      <c r="NI418" s="351">
        <f t="shared" si="1480"/>
        <v>3.0215302107810378</v>
      </c>
      <c r="NJ418" s="351">
        <f t="shared" si="1480"/>
        <v>3.0652765008610432</v>
      </c>
      <c r="NK418" s="351">
        <f t="shared" si="1480"/>
        <v>3.1080734210191077</v>
      </c>
      <c r="NL418" s="351">
        <f t="shared" si="1480"/>
        <v>3.1499798736950555</v>
      </c>
      <c r="NM418" s="351">
        <f t="shared" si="1480"/>
        <v>3.191049908431876</v>
      </c>
      <c r="NN418" s="351">
        <f t="shared" si="1480"/>
        <v>3.2313332426030015</v>
      </c>
      <c r="NO418" s="351">
        <f t="shared" si="1480"/>
        <v>3.2708757143949287</v>
      </c>
      <c r="NP418" s="351">
        <f t="shared" si="1480"/>
        <v>3.309719678259432</v>
      </c>
      <c r="NQ418" s="351">
        <f t="shared" si="1480"/>
        <v>3.3479043513157927</v>
      </c>
      <c r="NR418" s="351">
        <f t="shared" si="1480"/>
        <v>3.3854661177739769</v>
      </c>
      <c r="NS418" s="351">
        <f t="shared" si="1481"/>
        <v>3.4224387972987773</v>
      </c>
      <c r="NT418" s="351">
        <f t="shared" si="1481"/>
        <v>3.4588538822912502</v>
      </c>
      <c r="NU418" s="351">
        <f t="shared" si="1481"/>
        <v>3.4947407482864952</v>
      </c>
      <c r="NV418" s="351">
        <f t="shared" si="1481"/>
        <v>3.5301268410241158</v>
      </c>
      <c r="NW418" s="351">
        <f t="shared" si="1481"/>
        <v>3.5650378432142</v>
      </c>
      <c r="NX418" s="351">
        <f t="shared" si="1481"/>
        <v>3.5994978235769461</v>
      </c>
      <c r="NY418" s="351">
        <f t="shared" si="1481"/>
        <v>3.6335293703621394</v>
      </c>
      <c r="NZ418" s="351">
        <f t="shared" si="1481"/>
        <v>3.6671537112424644</v>
      </c>
      <c r="OA418" s="351">
        <f t="shared" si="1481"/>
        <v>3.7003908212115779</v>
      </c>
      <c r="OB418" s="351">
        <f t="shared" si="1481"/>
        <v>3.7332595198955651</v>
      </c>
      <c r="OC418" s="351">
        <f t="shared" si="1482"/>
        <v>3.7657775594979048</v>
      </c>
      <c r="OD418" s="351">
        <f t="shared" si="1482"/>
        <v>3.7979617044377001</v>
      </c>
      <c r="OE418" s="351">
        <f t="shared" si="1482"/>
        <v>3.8298278036040889</v>
      </c>
      <c r="OF418" s="351">
        <f t="shared" si="1482"/>
        <v>3.8613908560327266</v>
      </c>
      <c r="OG418" s="351">
        <f t="shared" si="1482"/>
        <v>3.8926650707097328</v>
      </c>
      <c r="OH418" s="351">
        <f t="shared" si="1482"/>
        <v>3.9236639211220297</v>
      </c>
      <c r="OI418" s="351">
        <f t="shared" si="1482"/>
        <v>3.9544001950984748</v>
      </c>
      <c r="OJ418" s="351">
        <f t="shared" si="1482"/>
        <v>3.9848860404215833</v>
      </c>
      <c r="OK418" s="351">
        <f t="shared" si="1482"/>
        <v>4.0151330066337785</v>
      </c>
      <c r="OL418" s="351">
        <f t="shared" si="1482"/>
        <v>4.0451520834134023</v>
      </c>
    </row>
    <row r="419" spans="55:402">
      <c r="BC419"/>
      <c r="BD419"/>
      <c r="BH419" s="173"/>
      <c r="BI419" s="182">
        <f t="shared" si="1476"/>
        <v>0.22336100866053796</v>
      </c>
      <c r="BJ419" s="91">
        <f t="shared" si="1476"/>
        <v>0</v>
      </c>
      <c r="BK419" s="170">
        <f t="shared" si="1476"/>
        <v>0</v>
      </c>
      <c r="BL419" s="170">
        <f t="shared" si="1476"/>
        <v>216.64999771199948</v>
      </c>
      <c r="BM419" s="116">
        <f t="shared" si="1476"/>
        <v>0</v>
      </c>
      <c r="BN419" s="116"/>
      <c r="BO419" s="109"/>
      <c r="BP419" s="210">
        <v>62000</v>
      </c>
      <c r="BQ419" s="211">
        <v>18.897600000000001</v>
      </c>
      <c r="BR419" s="285">
        <v>620</v>
      </c>
      <c r="BS419" s="115"/>
      <c r="BT419" s="105"/>
      <c r="BU419" s="201"/>
      <c r="BV419" s="205">
        <f t="shared" si="1469"/>
        <v>-56.500002288000502</v>
      </c>
      <c r="BW419" s="208">
        <f t="shared" si="1466"/>
        <v>216.64999771199948</v>
      </c>
      <c r="BX419" s="94"/>
      <c r="BY419" s="196">
        <f t="shared" si="1338"/>
        <v>573.56933718429855</v>
      </c>
      <c r="BZ419" s="128"/>
      <c r="CA419" s="228">
        <f t="shared" si="1399"/>
        <v>3.7545244607530277E-3</v>
      </c>
      <c r="CB419" s="165">
        <f t="shared" si="1196"/>
        <v>4.9936129000294196E-3</v>
      </c>
      <c r="CC419" s="200">
        <f t="shared" si="1467"/>
        <v>0.75186533996876448</v>
      </c>
      <c r="CD419" s="279"/>
      <c r="CH419" s="269">
        <v>623.88324626490601</v>
      </c>
      <c r="CI419" s="274">
        <v>63000</v>
      </c>
      <c r="CJ419" s="72">
        <f t="shared" si="1217"/>
        <v>0.26464544518003502</v>
      </c>
      <c r="CK419" s="72">
        <f t="shared" si="1218"/>
        <v>0.51658113002316963</v>
      </c>
      <c r="CL419" s="72">
        <f t="shared" si="1219"/>
        <v>0.74776295311594521</v>
      </c>
      <c r="CM419" s="72">
        <f t="shared" si="1220"/>
        <v>0.9556776581555162</v>
      </c>
      <c r="CN419" s="72">
        <f t="shared" si="1221"/>
        <v>1.1414243919684204</v>
      </c>
      <c r="CO419" s="72">
        <f t="shared" si="1222"/>
        <v>1.3076194260673029</v>
      </c>
      <c r="CP419" s="72">
        <f t="shared" si="1223"/>
        <v>1.4571533322447248</v>
      </c>
      <c r="CQ419" s="72">
        <f t="shared" si="1224"/>
        <v>1.5926634041914041</v>
      </c>
      <c r="CR419" s="72">
        <f t="shared" si="1225"/>
        <v>1.716382669182527</v>
      </c>
      <c r="CS419" s="72">
        <f t="shared" si="1226"/>
        <v>1.8301449383574226</v>
      </c>
      <c r="CT419" s="72">
        <f t="shared" si="1227"/>
        <v>1.9354405028657622</v>
      </c>
      <c r="CU419" s="72">
        <f t="shared" si="1228"/>
        <v>2.0334797536368567</v>
      </c>
      <c r="CV419" s="72">
        <f t="shared" si="1229"/>
        <v>2.1252500192015891</v>
      </c>
      <c r="CW419" s="72">
        <f t="shared" si="1230"/>
        <v>2.2115621207791651</v>
      </c>
      <c r="CX419" s="72">
        <f t="shared" si="1231"/>
        <v>2.2930871427806077</v>
      </c>
      <c r="CY419" s="72">
        <f t="shared" si="1232"/>
        <v>2.3703850515282694</v>
      </c>
      <c r="CZ419" s="72">
        <f t="shared" si="1233"/>
        <v>2.4439268800881719</v>
      </c>
      <c r="DA419" s="72">
        <f t="shared" si="1234"/>
        <v>2.5141119533398206</v>
      </c>
      <c r="DB419" s="72">
        <f t="shared" si="1235"/>
        <v>2.5812813244795736</v>
      </c>
      <c r="DC419" s="72">
        <f t="shared" si="1236"/>
        <v>2.6457283222640506</v>
      </c>
      <c r="DD419" s="72">
        <f t="shared" si="1237"/>
        <v>2.7077068892464329</v>
      </c>
      <c r="DE419" s="72">
        <f t="shared" si="1238"/>
        <v>2.7674382228768235</v>
      </c>
      <c r="DF419" s="72">
        <f t="shared" si="1239"/>
        <v>2.8251161046905255</v>
      </c>
      <c r="DG419" s="72">
        <f t="shared" si="1240"/>
        <v>2.8809112084326611</v>
      </c>
      <c r="DH419" s="72">
        <f t="shared" si="1241"/>
        <v>2.9349746078149792</v>
      </c>
      <c r="DI419" s="72">
        <f t="shared" si="1242"/>
        <v>2.9874406523805934</v>
      </c>
      <c r="DJ419" s="72">
        <f t="shared" si="1243"/>
        <v>3.0384293409354042</v>
      </c>
      <c r="DK419" s="72">
        <f t="shared" si="1244"/>
        <v>3.0880482927042241</v>
      </c>
      <c r="DL419" s="72">
        <f t="shared" si="1245"/>
        <v>3.1363943942346175</v>
      </c>
      <c r="DM419" s="72">
        <f t="shared" si="1246"/>
        <v>3.1835551832442515</v>
      </c>
      <c r="DN419" s="72">
        <f t="shared" si="1247"/>
        <v>3.2296100177305553</v>
      </c>
      <c r="DO419" s="72">
        <f t="shared" si="1248"/>
        <v>3.2746310687429379</v>
      </c>
      <c r="DP419" s="72">
        <f t="shared" si="1249"/>
        <v>3.3186841675274117</v>
      </c>
      <c r="DQ419" s="72">
        <f t="shared" si="1250"/>
        <v>3.3618295317523437</v>
      </c>
      <c r="DR419" s="72">
        <f t="shared" si="1251"/>
        <v>3.4041223908119305</v>
      </c>
      <c r="DS419" s="72">
        <f t="shared" si="1252"/>
        <v>3.4456135264809187</v>
      </c>
      <c r="DT419" s="72">
        <f t="shared" si="1253"/>
        <v>3.4863497422356833</v>
      </c>
      <c r="DU419" s="72">
        <f t="shared" si="1254"/>
        <v>3.5263742721920472</v>
      </c>
      <c r="DV419" s="72">
        <f t="shared" si="1255"/>
        <v>3.5657271387100433</v>
      </c>
      <c r="DW419" s="72">
        <f t="shared" si="1256"/>
        <v>3.6044454661806586</v>
      </c>
      <c r="DX419" s="72">
        <f t="shared" si="1257"/>
        <v>3.642563757263058</v>
      </c>
      <c r="DY419" s="72">
        <f t="shared" si="1258"/>
        <v>3.6801141368237644</v>
      </c>
      <c r="DZ419" s="72">
        <f t="shared" si="1259"/>
        <v>3.7171265679954248</v>
      </c>
      <c r="EA419" s="72">
        <f t="shared" si="1260"/>
        <v>3.7536290440862561</v>
      </c>
      <c r="EB419" s="72">
        <f t="shared" si="1261"/>
        <v>3.7896477595033589</v>
      </c>
      <c r="EC419" s="72">
        <f t="shared" si="1262"/>
        <v>3.8252072623815687</v>
      </c>
      <c r="ED419" s="72">
        <f t="shared" si="1263"/>
        <v>3.8603305912162114</v>
      </c>
      <c r="EE419" s="72">
        <f t="shared" si="1264"/>
        <v>3.8950393974690503</v>
      </c>
      <c r="EF419" s="72">
        <f t="shared" si="1265"/>
        <v>3.929354055840145</v>
      </c>
      <c r="EG419" s="72">
        <f t="shared" si="1266"/>
        <v>3.9632937636652095</v>
      </c>
      <c r="EH419" s="72">
        <f t="shared" si="1267"/>
        <v>3.9968766307007968</v>
      </c>
      <c r="EI419" s="72">
        <f t="shared" si="1268"/>
        <v>4.0301197603922034</v>
      </c>
      <c r="EJ419" s="72">
        <f t="shared" si="1269"/>
        <v>4.063039323576402</v>
      </c>
      <c r="EK419" s="72">
        <f t="shared" si="1270"/>
        <v>4.0956506254505003</v>
      </c>
      <c r="EL419" s="72">
        <f t="shared" si="1271"/>
        <v>4.1279681665319456</v>
      </c>
      <c r="EM419" s="72">
        <f t="shared" si="1272"/>
        <v>4.1600056982469473</v>
      </c>
      <c r="EN419" s="72">
        <f t="shared" si="1273"/>
        <v>4.1917762737064805</v>
      </c>
      <c r="EO419" s="72">
        <f t="shared" si="1274"/>
        <v>4.2232922941624063</v>
      </c>
      <c r="EP419" s="72">
        <f t="shared" si="1275"/>
        <v>4.2545655515785228</v>
      </c>
      <c r="EQ419" s="72">
        <f t="shared" si="1276"/>
        <v>4.2856072677011863</v>
      </c>
      <c r="ET419" s="269">
        <v>623.88324626490601</v>
      </c>
      <c r="EU419" s="274">
        <v>63000</v>
      </c>
      <c r="EV419" s="149">
        <f t="shared" si="1339"/>
        <v>219.6847100609416</v>
      </c>
      <c r="EW419" s="149">
        <f t="shared" si="1340"/>
        <v>228.21287083850044</v>
      </c>
      <c r="EX419" s="149">
        <f t="shared" si="1341"/>
        <v>240.87794243363524</v>
      </c>
      <c r="EY419" s="149">
        <f t="shared" si="1342"/>
        <v>256.22414363433978</v>
      </c>
      <c r="EZ419" s="149">
        <f t="shared" si="1343"/>
        <v>273.10247212882746</v>
      </c>
      <c r="FA419" s="149">
        <f t="shared" si="1344"/>
        <v>290.73860178292392</v>
      </c>
      <c r="FB419" s="149">
        <f t="shared" si="1345"/>
        <v>308.65240521338274</v>
      </c>
      <c r="FC419" s="149">
        <f t="shared" si="1346"/>
        <v>326.55986578772212</v>
      </c>
      <c r="FD419" s="149">
        <f t="shared" si="1347"/>
        <v>344.29885337207253</v>
      </c>
      <c r="FE419" s="149">
        <f t="shared" si="1348"/>
        <v>361.78081954477784</v>
      </c>
      <c r="FF419" s="149">
        <f t="shared" si="1349"/>
        <v>378.96114030383632</v>
      </c>
      <c r="FG419" s="149">
        <f t="shared" si="1350"/>
        <v>395.82127505298712</v>
      </c>
      <c r="FH419" s="149">
        <f t="shared" si="1351"/>
        <v>412.3580712647244</v>
      </c>
      <c r="FI419" s="149">
        <f t="shared" si="1352"/>
        <v>428.57732939332095</v>
      </c>
      <c r="FJ419" s="149">
        <f t="shared" si="1353"/>
        <v>444.48990906705814</v>
      </c>
      <c r="FK419" s="149">
        <f t="shared" si="1354"/>
        <v>460.10936206527117</v>
      </c>
      <c r="FL419" s="149">
        <f t="shared" si="1355"/>
        <v>475.45049150962996</v>
      </c>
      <c r="FM419" s="149">
        <f t="shared" si="1356"/>
        <v>490.52847856004047</v>
      </c>
      <c r="FN419" s="149">
        <f t="shared" si="1357"/>
        <v>505.35835991672121</v>
      </c>
      <c r="FO419" s="149">
        <f t="shared" si="1358"/>
        <v>519.95472364097679</v>
      </c>
      <c r="FP419" s="149">
        <f t="shared" si="1359"/>
        <v>534.33154135150903</v>
      </c>
      <c r="FQ419" s="149">
        <f t="shared" si="1360"/>
        <v>548.50208558203019</v>
      </c>
      <c r="FR419" s="149">
        <f t="shared" si="1361"/>
        <v>562.47890000562461</v>
      </c>
      <c r="FS419" s="149">
        <f t="shared" si="1362"/>
        <v>576.2738020206034</v>
      </c>
      <c r="FT419" s="149">
        <f t="shared" si="1363"/>
        <v>589.89790461951236</v>
      </c>
      <c r="FU419" s="149">
        <f t="shared" si="1364"/>
        <v>603.36164918733903</v>
      </c>
      <c r="FV419" s="149">
        <f t="shared" si="1365"/>
        <v>616.67484390502159</v>
      </c>
      <c r="FW419" s="149">
        <f t="shared" si="1366"/>
        <v>629.84670439062916</v>
      </c>
      <c r="FX419" s="149">
        <f t="shared" si="1367"/>
        <v>642.88589447935499</v>
      </c>
      <c r="FY419" s="149">
        <f t="shared" si="1368"/>
        <v>655.80056586852049</v>
      </c>
      <c r="FZ419" s="149">
        <f t="shared" si="1369"/>
        <v>668.59839588994157</v>
      </c>
      <c r="GA419" s="149">
        <f t="shared" si="1370"/>
        <v>681.28662301925249</v>
      </c>
      <c r="GB419" s="149">
        <f t="shared" si="1371"/>
        <v>693.87207995467406</v>
      </c>
      <c r="GC419" s="149">
        <f t="shared" si="1372"/>
        <v>706.36122423860922</v>
      </c>
      <c r="GD419" s="149">
        <f t="shared" si="1373"/>
        <v>718.76016648231064</v>
      </c>
      <c r="GE419" s="149">
        <f t="shared" si="1374"/>
        <v>731.07469630496769</v>
      </c>
      <c r="GF419" s="149">
        <f t="shared" si="1375"/>
        <v>743.31030612638222</v>
      </c>
      <c r="GG419" s="149">
        <f t="shared" si="1376"/>
        <v>755.47221296495229</v>
      </c>
      <c r="GH419" s="149">
        <f t="shared" si="1377"/>
        <v>767.56537839556847</v>
      </c>
      <c r="GI419" s="149">
        <f t="shared" si="1378"/>
        <v>779.5945268188309</v>
      </c>
      <c r="GJ419" s="317">
        <f t="shared" si="1379"/>
        <v>791.56416218616096</v>
      </c>
      <c r="GK419" s="149">
        <f t="shared" si="1380"/>
        <v>803.47858331658313</v>
      </c>
      <c r="GL419" s="149">
        <f t="shared" si="1381"/>
        <v>815.34189793113944</v>
      </c>
      <c r="GM419" s="149">
        <f t="shared" si="1382"/>
        <v>827.15803552087743</v>
      </c>
      <c r="GN419" s="149">
        <f t="shared" si="1383"/>
        <v>838.93075915445309</v>
      </c>
      <c r="GO419" s="149">
        <f t="shared" si="1384"/>
        <v>850.66367632195465</v>
      </c>
      <c r="GP419" s="149">
        <f t="shared" si="1385"/>
        <v>862.36024890264866</v>
      </c>
      <c r="GQ419" s="149">
        <f t="shared" si="1386"/>
        <v>874.02380233613292</v>
      </c>
      <c r="GR419" s="149">
        <f t="shared" si="1387"/>
        <v>885.6575340688014</v>
      </c>
      <c r="GS419" s="149">
        <f t="shared" si="1388"/>
        <v>897.26452134062515</v>
      </c>
      <c r="GT419" s="149">
        <f t="shared" si="1389"/>
        <v>908.8477283709841</v>
      </c>
      <c r="GU419" s="149">
        <f t="shared" si="1390"/>
        <v>920.41001299660411</v>
      </c>
      <c r="GV419" s="149">
        <f t="shared" si="1391"/>
        <v>931.95413280954313</v>
      </c>
      <c r="GW419" s="149">
        <f t="shared" si="1392"/>
        <v>943.482750838534</v>
      </c>
      <c r="GX419" s="149">
        <f t="shared" si="1393"/>
        <v>954.99844081287358</v>
      </c>
      <c r="GY419" s="149">
        <f t="shared" si="1394"/>
        <v>966.50369204427523</v>
      </c>
      <c r="GZ419" s="149">
        <f t="shared" si="1395"/>
        <v>978.0009139587894</v>
      </c>
      <c r="HA419" s="149">
        <f t="shared" si="1396"/>
        <v>989.49244030784803</v>
      </c>
      <c r="HB419" s="149">
        <f t="shared" si="1397"/>
        <v>1000.9805330847961</v>
      </c>
      <c r="HC419" s="149">
        <f t="shared" si="1398"/>
        <v>1012.4673861708493</v>
      </c>
      <c r="HF419" s="269">
        <v>614.18964546780614</v>
      </c>
      <c r="HG419" s="274">
        <v>62000</v>
      </c>
      <c r="HH419" s="149">
        <f t="shared" si="1400"/>
        <v>140.4602569565848</v>
      </c>
      <c r="HI419" s="149">
        <f t="shared" si="1401"/>
        <v>275.07921552225491</v>
      </c>
      <c r="HJ419" s="149">
        <f t="shared" si="1402"/>
        <v>399.91151978687947</v>
      </c>
      <c r="HK419" s="149">
        <f t="shared" si="1403"/>
        <v>513.40896419533158</v>
      </c>
      <c r="HL419" s="149">
        <f t="shared" si="1404"/>
        <v>615.75932647154502</v>
      </c>
      <c r="HM419" s="149">
        <f t="shared" si="1405"/>
        <v>708.00947602159317</v>
      </c>
      <c r="HN419" s="149">
        <f t="shared" si="1406"/>
        <v>791.4662397909035</v>
      </c>
      <c r="HO419" s="149">
        <f t="shared" si="1407"/>
        <v>867.39839194311799</v>
      </c>
      <c r="HP419" s="149">
        <f t="shared" si="1408"/>
        <v>936.924087563066</v>
      </c>
      <c r="HQ419" s="149">
        <f t="shared" si="1409"/>
        <v>1000.987709539015</v>
      </c>
      <c r="HR419" s="149">
        <f t="shared" si="1410"/>
        <v>1060.3726499982513</v>
      </c>
      <c r="HS419" s="149">
        <f t="shared" si="1411"/>
        <v>1115.7250623748637</v>
      </c>
      <c r="HT419" s="149">
        <f t="shared" si="1412"/>
        <v>1167.578297762524</v>
      </c>
      <c r="HU419" s="149">
        <f t="shared" si="1413"/>
        <v>1216.3744208812038</v>
      </c>
      <c r="HV419" s="149">
        <f t="shared" si="1414"/>
        <v>1262.4819909745108</v>
      </c>
      <c r="HW419" s="149">
        <f t="shared" si="1415"/>
        <v>1306.2103416525283</v>
      </c>
      <c r="HX419" s="149">
        <f t="shared" si="1416"/>
        <v>1347.8209086465538</v>
      </c>
      <c r="HY419" s="149">
        <f t="shared" si="1417"/>
        <v>1387.5361815494507</v>
      </c>
      <c r="HZ419" s="149">
        <f t="shared" si="1418"/>
        <v>1425.5467841807433</v>
      </c>
      <c r="IA419" s="149">
        <f t="shared" si="1419"/>
        <v>1462.0170947001216</v>
      </c>
      <c r="IB419" s="149">
        <f t="shared" si="1420"/>
        <v>1497.0897292276993</v>
      </c>
      <c r="IC419" s="149">
        <f t="shared" si="1421"/>
        <v>1530.8891398445853</v>
      </c>
      <c r="ID419" s="149">
        <f t="shared" si="1422"/>
        <v>1563.5245200511197</v>
      </c>
      <c r="IE419" s="149">
        <f t="shared" si="1423"/>
        <v>1595.0921660542315</v>
      </c>
      <c r="IF419" s="149">
        <f t="shared" si="1424"/>
        <v>1625.6774080845898</v>
      </c>
      <c r="IG419" s="149">
        <f t="shared" si="1425"/>
        <v>1655.3561999512337</v>
      </c>
      <c r="IH419" s="149">
        <f t="shared" si="1426"/>
        <v>1684.1964352809218</v>
      </c>
      <c r="II419" s="149">
        <f t="shared" si="1427"/>
        <v>1712.259043838184</v>
      </c>
      <c r="IJ419" s="149">
        <f t="shared" si="1428"/>
        <v>1739.5989098169264</v>
      </c>
      <c r="IK419" s="149">
        <f t="shared" si="1429"/>
        <v>1766.2656451608332</v>
      </c>
      <c r="IL419" s="149">
        <f t="shared" si="1430"/>
        <v>1792.3042441523487</v>
      </c>
      <c r="IM419" s="149">
        <f t="shared" si="1431"/>
        <v>1817.7556402203677</v>
      </c>
      <c r="IN419" s="149">
        <f t="shared" si="1432"/>
        <v>1842.6571817893239</v>
      </c>
      <c r="IO419" s="149">
        <f t="shared" si="1433"/>
        <v>1867.0430407536494</v>
      </c>
      <c r="IP419" s="149">
        <f t="shared" si="1434"/>
        <v>1890.9445646060803</v>
      </c>
      <c r="IQ419" s="149">
        <f t="shared" si="1435"/>
        <v>1914.3905812204143</v>
      </c>
      <c r="IR419" s="149">
        <f t="shared" si="1436"/>
        <v>1937.4076636718064</v>
      </c>
      <c r="IS419" s="149">
        <f t="shared" si="1437"/>
        <v>1960.0203611802604</v>
      </c>
      <c r="IT419" s="149">
        <f t="shared" si="1438"/>
        <v>1982.2514012172683</v>
      </c>
      <c r="IU419" s="149">
        <f t="shared" si="1439"/>
        <v>2004.1218669683699</v>
      </c>
      <c r="IV419" s="317">
        <f t="shared" si="1440"/>
        <v>2025.6513536547589</v>
      </c>
      <c r="IW419" s="149">
        <f t="shared" si="1441"/>
        <v>2046.858106653166</v>
      </c>
      <c r="IX419" s="149">
        <f t="shared" si="1442"/>
        <v>2067.759143889944</v>
      </c>
      <c r="IY419" s="149">
        <f t="shared" si="1443"/>
        <v>2088.3703646030908</v>
      </c>
      <c r="IZ419" s="149">
        <f t="shared" si="1444"/>
        <v>2108.7066462493453</v>
      </c>
      <c r="JA419" s="149">
        <f t="shared" si="1445"/>
        <v>2128.7819310700902</v>
      </c>
      <c r="JB419" s="149">
        <f t="shared" si="1446"/>
        <v>2148.6093036098887</v>
      </c>
      <c r="JC419" s="149">
        <f t="shared" si="1447"/>
        <v>2168.2010602971868</v>
      </c>
      <c r="JD419" s="149">
        <f t="shared" si="1448"/>
        <v>2187.5687720416486</v>
      </c>
      <c r="JE419" s="149">
        <f t="shared" si="1449"/>
        <v>2206.7233406717432</v>
      </c>
      <c r="JF419" s="149">
        <f t="shared" si="1450"/>
        <v>2225.6750499253722</v>
      </c>
      <c r="JG419" s="149">
        <f t="shared" si="1451"/>
        <v>2244.4336116121817</v>
      </c>
      <c r="JH419" s="149">
        <f t="shared" si="1452"/>
        <v>2263.0082074859083</v>
      </c>
      <c r="JI419" s="149">
        <f t="shared" si="1453"/>
        <v>2281.4075272965433</v>
      </c>
      <c r="JJ419" s="149">
        <f t="shared" si="1454"/>
        <v>2299.6398034332683</v>
      </c>
      <c r="JK419" s="149">
        <f t="shared" si="1455"/>
        <v>2317.7128425185297</v>
      </c>
      <c r="JL419" s="149">
        <f t="shared" si="1456"/>
        <v>2335.6340542700591</v>
      </c>
      <c r="JM419" s="149">
        <f t="shared" si="1457"/>
        <v>2353.4104779099112</v>
      </c>
      <c r="JN419" s="149">
        <f t="shared" si="1458"/>
        <v>2371.0488063670086</v>
      </c>
      <c r="JO419" s="149">
        <f t="shared" si="1459"/>
        <v>2388.5554084912378</v>
      </c>
      <c r="JQ419" s="269">
        <v>623.88324626490601</v>
      </c>
      <c r="JR419" s="274">
        <v>63000</v>
      </c>
      <c r="JS419" s="115">
        <f t="shared" si="1277"/>
        <v>330.86465781988522</v>
      </c>
      <c r="JT419" s="115">
        <f t="shared" si="1278"/>
        <v>349.39281859744403</v>
      </c>
      <c r="JU419" s="115">
        <f t="shared" si="1279"/>
        <v>372.05789019257884</v>
      </c>
      <c r="JV419" s="115">
        <f t="shared" si="1280"/>
        <v>397.40409139328341</v>
      </c>
      <c r="JW419" s="115">
        <f t="shared" si="1281"/>
        <v>424.28241988777108</v>
      </c>
      <c r="JX419" s="115">
        <f t="shared" si="1282"/>
        <v>451.91854954186755</v>
      </c>
      <c r="JY419" s="115">
        <f t="shared" si="1283"/>
        <v>479.83235297232636</v>
      </c>
      <c r="JZ419" s="115">
        <f t="shared" si="1284"/>
        <v>507.73981354666574</v>
      </c>
      <c r="KA419" s="115">
        <f t="shared" si="1285"/>
        <v>535.4788011310161</v>
      </c>
      <c r="KB419" s="115">
        <f t="shared" si="1286"/>
        <v>562.96076730372147</v>
      </c>
      <c r="KC419" s="115">
        <f t="shared" si="1287"/>
        <v>590.14108806278</v>
      </c>
      <c r="KD419" s="115">
        <f t="shared" si="1288"/>
        <v>617.0012228119308</v>
      </c>
      <c r="KE419" s="115">
        <f t="shared" si="1289"/>
        <v>643.53801902366808</v>
      </c>
      <c r="KF419" s="115">
        <f t="shared" si="1290"/>
        <v>669.75727715226458</v>
      </c>
      <c r="KG419" s="115">
        <f t="shared" si="1291"/>
        <v>695.66985682600171</v>
      </c>
      <c r="KH419" s="115">
        <f t="shared" si="1292"/>
        <v>721.2893098242148</v>
      </c>
      <c r="KI419" s="115">
        <f t="shared" si="1293"/>
        <v>746.63043926857358</v>
      </c>
      <c r="KJ419" s="115">
        <f t="shared" si="1294"/>
        <v>771.70842631898404</v>
      </c>
      <c r="KK419" s="115">
        <f t="shared" si="1295"/>
        <v>796.53830767566478</v>
      </c>
      <c r="KL419" s="115">
        <f t="shared" si="1296"/>
        <v>821.13467139992042</v>
      </c>
      <c r="KM419" s="115">
        <f t="shared" si="1297"/>
        <v>845.51148911045266</v>
      </c>
      <c r="KN419" s="115">
        <f t="shared" si="1298"/>
        <v>869.68203334097382</v>
      </c>
      <c r="KO419" s="115">
        <f t="shared" si="1299"/>
        <v>893.65884776456824</v>
      </c>
      <c r="KP419" s="115">
        <f t="shared" si="1300"/>
        <v>917.45374977954702</v>
      </c>
      <c r="KQ419" s="115">
        <f t="shared" si="1301"/>
        <v>941.07785237845599</v>
      </c>
      <c r="KR419" s="115">
        <f t="shared" si="1302"/>
        <v>964.54159694628265</v>
      </c>
      <c r="KS419" s="115">
        <f t="shared" si="1303"/>
        <v>987.85479166396522</v>
      </c>
      <c r="KT419" s="115">
        <f t="shared" si="1304"/>
        <v>1011.0266521495728</v>
      </c>
      <c r="KU419" s="115">
        <f t="shared" si="1305"/>
        <v>1034.0658422382985</v>
      </c>
      <c r="KV419" s="115">
        <f t="shared" si="1306"/>
        <v>1056.980513627464</v>
      </c>
      <c r="KW419" s="115">
        <f t="shared" si="1307"/>
        <v>1079.7783436488853</v>
      </c>
      <c r="KX419" s="115">
        <f t="shared" si="1308"/>
        <v>1102.466570778196</v>
      </c>
      <c r="KY419" s="115">
        <f t="shared" si="1309"/>
        <v>1125.0520277136177</v>
      </c>
      <c r="KZ419" s="115">
        <f t="shared" si="1310"/>
        <v>1147.5411719975527</v>
      </c>
      <c r="LA419" s="115">
        <f t="shared" si="1311"/>
        <v>1169.9401142412544</v>
      </c>
      <c r="LB419" s="115">
        <f t="shared" si="1312"/>
        <v>1192.2546440639112</v>
      </c>
      <c r="LC419" s="115">
        <f t="shared" si="1313"/>
        <v>1214.4902538853257</v>
      </c>
      <c r="LD419" s="115">
        <f t="shared" si="1314"/>
        <v>1236.652160723896</v>
      </c>
      <c r="LE419" s="115">
        <f t="shared" si="1315"/>
        <v>1258.745326154512</v>
      </c>
      <c r="LF419" s="115">
        <f t="shared" si="1316"/>
        <v>1280.7744745777745</v>
      </c>
      <c r="LG419" s="360">
        <f t="shared" si="1317"/>
        <v>1302.7441099451046</v>
      </c>
      <c r="LH419" s="115">
        <f t="shared" si="1318"/>
        <v>1324.6585310755268</v>
      </c>
      <c r="LI419" s="115">
        <f t="shared" si="1319"/>
        <v>1346.521845690083</v>
      </c>
      <c r="LJ419" s="115">
        <f t="shared" si="1320"/>
        <v>1368.3379832798209</v>
      </c>
      <c r="LK419" s="115">
        <f t="shared" si="1321"/>
        <v>1390.1107069133968</v>
      </c>
      <c r="LL419" s="115">
        <f t="shared" si="1322"/>
        <v>1411.8436240808983</v>
      </c>
      <c r="LM419" s="115">
        <f t="shared" si="1323"/>
        <v>1433.5401966615923</v>
      </c>
      <c r="LN419" s="115">
        <f t="shared" si="1324"/>
        <v>1455.2037500950764</v>
      </c>
      <c r="LO419" s="115">
        <f t="shared" si="1325"/>
        <v>1476.837481827745</v>
      </c>
      <c r="LP419" s="115">
        <f t="shared" si="1326"/>
        <v>1498.4444690995688</v>
      </c>
      <c r="LQ419" s="115">
        <f t="shared" si="1327"/>
        <v>1520.0276761299278</v>
      </c>
      <c r="LR419" s="115">
        <f t="shared" si="1328"/>
        <v>1541.5899607555477</v>
      </c>
      <c r="LS419" s="115">
        <f t="shared" si="1329"/>
        <v>1563.1340805684868</v>
      </c>
      <c r="LT419" s="115">
        <f t="shared" si="1330"/>
        <v>1584.6626985974776</v>
      </c>
      <c r="LU419" s="115">
        <f t="shared" si="1331"/>
        <v>1606.1783885718173</v>
      </c>
      <c r="LV419" s="115">
        <f t="shared" si="1332"/>
        <v>1627.6836398032187</v>
      </c>
      <c r="LW419" s="115">
        <f t="shared" si="1333"/>
        <v>1649.180861717733</v>
      </c>
      <c r="LX419" s="115">
        <f t="shared" si="1334"/>
        <v>1670.6723880667917</v>
      </c>
      <c r="LY419" s="115">
        <f t="shared" si="1335"/>
        <v>1692.1604808437396</v>
      </c>
      <c r="LZ419" s="115">
        <f t="shared" si="1336"/>
        <v>1713.6473339297929</v>
      </c>
      <c r="MC419" s="269">
        <v>620</v>
      </c>
      <c r="MD419" s="352">
        <v>62000</v>
      </c>
      <c r="ME419" s="351">
        <f t="shared" si="1477"/>
        <v>0.24488801588682607</v>
      </c>
      <c r="MF419" s="351">
        <f t="shared" si="1477"/>
        <v>0.47959191276270552</v>
      </c>
      <c r="MG419" s="351">
        <f t="shared" si="1477"/>
        <v>0.69723308737192902</v>
      </c>
      <c r="MH419" s="351">
        <f t="shared" si="1477"/>
        <v>0.89511229229181011</v>
      </c>
      <c r="MI419" s="351">
        <f t="shared" si="1477"/>
        <v>1.0735569120454744</v>
      </c>
      <c r="MJ419" s="351">
        <f t="shared" si="1477"/>
        <v>1.2343921303347087</v>
      </c>
      <c r="MK419" s="351">
        <f t="shared" si="1477"/>
        <v>1.3798963586098931</v>
      </c>
      <c r="ML419" s="351">
        <f t="shared" si="1477"/>
        <v>1.5122816644997998</v>
      </c>
      <c r="MM419" s="351">
        <f t="shared" si="1477"/>
        <v>1.6334975160326863</v>
      </c>
      <c r="MN419" s="351">
        <f t="shared" si="1477"/>
        <v>1.7451904149077253</v>
      </c>
      <c r="MO419" s="351">
        <f t="shared" si="1478"/>
        <v>1.8487261805237225</v>
      </c>
      <c r="MP419" s="351">
        <f t="shared" si="1478"/>
        <v>1.9452313609581264</v>
      </c>
      <c r="MQ419" s="351">
        <f t="shared" si="1478"/>
        <v>2.0356358369752936</v>
      </c>
      <c r="MR419" s="351">
        <f t="shared" si="1478"/>
        <v>2.1207103344340039</v>
      </c>
      <c r="MS419" s="351">
        <f t="shared" si="1478"/>
        <v>2.2010974247196406</v>
      </c>
      <c r="MT419" s="351">
        <f t="shared" si="1478"/>
        <v>2.2773364211985734</v>
      </c>
      <c r="MU419" s="351">
        <f t="shared" si="1478"/>
        <v>2.3498831288002999</v>
      </c>
      <c r="MV419" s="351">
        <f t="shared" si="1478"/>
        <v>2.4191254510936475</v>
      </c>
      <c r="MW419" s="351">
        <f t="shared" si="1478"/>
        <v>2.4853957346793951</v>
      </c>
      <c r="MX419" s="351">
        <f t="shared" si="1478"/>
        <v>2.5489805676804305</v>
      </c>
      <c r="MY419" s="351">
        <f t="shared" si="1479"/>
        <v>2.6101285967918755</v>
      </c>
      <c r="MZ419" s="351">
        <f t="shared" si="1479"/>
        <v>2.6690568002812918</v>
      </c>
      <c r="NA419" s="351">
        <f t="shared" si="1479"/>
        <v>2.7259555535632303</v>
      </c>
      <c r="NB419" s="351">
        <f t="shared" si="1479"/>
        <v>2.780992746029062</v>
      </c>
      <c r="NC419" s="351">
        <f t="shared" si="1479"/>
        <v>2.834317148237353</v>
      </c>
      <c r="ND419" s="351">
        <f t="shared" si="1479"/>
        <v>2.8860611832520902</v>
      </c>
      <c r="NE419" s="351">
        <f t="shared" si="1479"/>
        <v>2.9363432214643614</v>
      </c>
      <c r="NF419" s="351">
        <f t="shared" si="1479"/>
        <v>2.9852694919916947</v>
      </c>
      <c r="NG419" s="351">
        <f t="shared" si="1479"/>
        <v>3.0329356836904284</v>
      </c>
      <c r="NH419" s="351">
        <f t="shared" si="1479"/>
        <v>3.0794282934153765</v>
      </c>
      <c r="NI419" s="351">
        <f t="shared" si="1480"/>
        <v>3.1248257672750173</v>
      </c>
      <c r="NJ419" s="351">
        <f t="shared" si="1480"/>
        <v>3.1691994714080902</v>
      </c>
      <c r="NK419" s="351">
        <f t="shared" si="1480"/>
        <v>3.2126145216114361</v>
      </c>
      <c r="NL419" s="351">
        <f t="shared" si="1480"/>
        <v>3.2551304955022964</v>
      </c>
      <c r="NM419" s="351">
        <f t="shared" si="1480"/>
        <v>3.2968020464428776</v>
      </c>
      <c r="NN419" s="351">
        <f t="shared" si="1480"/>
        <v>3.3376794349194521</v>
      </c>
      <c r="NO419" s="351">
        <f t="shared" si="1480"/>
        <v>3.3778089902481678</v>
      </c>
      <c r="NP419" s="351">
        <f t="shared" si="1480"/>
        <v>3.4172335132177212</v>
      </c>
      <c r="NQ419" s="351">
        <f t="shared" si="1480"/>
        <v>3.4559926284558928</v>
      </c>
      <c r="NR419" s="351">
        <f t="shared" si="1480"/>
        <v>3.4941230938299062</v>
      </c>
      <c r="NS419" s="351">
        <f t="shared" si="1481"/>
        <v>3.5316590729882047</v>
      </c>
      <c r="NT419" s="351">
        <f t="shared" si="1481"/>
        <v>3.5686323761681011</v>
      </c>
      <c r="NU419" s="351">
        <f t="shared" si="1481"/>
        <v>3.6050726735859908</v>
      </c>
      <c r="NV419" s="351">
        <f t="shared" si="1481"/>
        <v>3.6410076850605044</v>
      </c>
      <c r="NW419" s="351">
        <f t="shared" si="1481"/>
        <v>3.6764633489669594</v>
      </c>
      <c r="NX419" s="351">
        <f t="shared" si="1481"/>
        <v>3.7114639731622767</v>
      </c>
      <c r="NY419" s="351">
        <f t="shared" si="1481"/>
        <v>3.7460323701360982</v>
      </c>
      <c r="NZ419" s="351">
        <f t="shared" si="1481"/>
        <v>3.7801899783225394</v>
      </c>
      <c r="OA419" s="351">
        <f t="shared" si="1481"/>
        <v>3.813956971236665</v>
      </c>
      <c r="OB419" s="351">
        <f t="shared" si="1481"/>
        <v>3.8473523558716347</v>
      </c>
      <c r="OC419" s="351">
        <f t="shared" si="1482"/>
        <v>3.8803940615992536</v>
      </c>
      <c r="OD419" s="351">
        <f t="shared" si="1482"/>
        <v>3.9130990206524991</v>
      </c>
      <c r="OE419" s="351">
        <f t="shared" si="1482"/>
        <v>3.9454832411286338</v>
      </c>
      <c r="OF419" s="351">
        <f t="shared" si="1482"/>
        <v>3.97756187333195</v>
      </c>
      <c r="OG419" s="351">
        <f t="shared" si="1482"/>
        <v>4.009349270172633</v>
      </c>
      <c r="OH419" s="351">
        <f t="shared" si="1482"/>
        <v>4.0408590422500312</v>
      </c>
      <c r="OI419" s="351">
        <f t="shared" si="1482"/>
        <v>4.072104108172673</v>
      </c>
      <c r="OJ419" s="351">
        <f t="shared" si="1482"/>
        <v>4.1030967406015924</v>
      </c>
      <c r="OK419" s="351">
        <f t="shared" si="1482"/>
        <v>4.1338486084466997</v>
      </c>
      <c r="OL419" s="351">
        <f t="shared" si="1482"/>
        <v>4.1643708155963548</v>
      </c>
    </row>
    <row r="420" spans="55:402">
      <c r="BC420"/>
      <c r="BD420"/>
      <c r="BH420" s="173"/>
      <c r="BI420" s="182">
        <f t="shared" si="1476"/>
        <v>0.22336100866053796</v>
      </c>
      <c r="BJ420" s="91">
        <f t="shared" si="1476"/>
        <v>0</v>
      </c>
      <c r="BK420" s="170">
        <f t="shared" si="1476"/>
        <v>0</v>
      </c>
      <c r="BL420" s="170">
        <f t="shared" si="1476"/>
        <v>216.64999771199948</v>
      </c>
      <c r="BM420" s="116">
        <f t="shared" si="1476"/>
        <v>0</v>
      </c>
      <c r="BN420" s="116"/>
      <c r="BO420" s="109"/>
      <c r="BP420" s="210">
        <v>63000</v>
      </c>
      <c r="BQ420" s="211">
        <v>19.202399999999997</v>
      </c>
      <c r="BR420" s="285">
        <v>630</v>
      </c>
      <c r="BS420" s="115"/>
      <c r="BT420" s="105"/>
      <c r="BU420" s="201"/>
      <c r="BV420" s="205">
        <f t="shared" si="1469"/>
        <v>-56.500002288000502</v>
      </c>
      <c r="BW420" s="208">
        <f t="shared" si="1466"/>
        <v>216.64999771199948</v>
      </c>
      <c r="BX420" s="94"/>
      <c r="BY420" s="196">
        <f t="shared" si="1338"/>
        <v>573.56933718429855</v>
      </c>
      <c r="BZ420" s="128"/>
      <c r="CA420" s="228">
        <f t="shared" si="1399"/>
        <v>3.2067988002712558E-3</v>
      </c>
      <c r="CB420" s="165">
        <f t="shared" si="1196"/>
        <v>4.2651238590203921E-3</v>
      </c>
      <c r="CC420" s="200">
        <f t="shared" si="1467"/>
        <v>0.75186533996876448</v>
      </c>
      <c r="CD420" s="279"/>
      <c r="CH420" s="269">
        <v>633.56726247771348</v>
      </c>
      <c r="CI420" s="274">
        <v>64000</v>
      </c>
      <c r="CJ420" s="72">
        <f t="shared" si="1217"/>
        <v>0.28593811124010099</v>
      </c>
      <c r="CK420" s="72">
        <f t="shared" si="1218"/>
        <v>0.55605238956674341</v>
      </c>
      <c r="CL420" s="72">
        <f t="shared" si="1219"/>
        <v>0.80106061321952837</v>
      </c>
      <c r="CM420" s="72">
        <f t="shared" si="1220"/>
        <v>1.0188965406309776</v>
      </c>
      <c r="CN420" s="72">
        <f t="shared" si="1221"/>
        <v>1.2116822847003981</v>
      </c>
      <c r="CO420" s="72">
        <f t="shared" si="1222"/>
        <v>1.382961493855404</v>
      </c>
      <c r="CP420" s="72">
        <f t="shared" si="1223"/>
        <v>1.5362889615560518</v>
      </c>
      <c r="CQ420" s="72">
        <f t="shared" si="1224"/>
        <v>1.6747384251694848</v>
      </c>
      <c r="CR420" s="72">
        <f t="shared" si="1225"/>
        <v>1.8008222065007797</v>
      </c>
      <c r="CS420" s="72">
        <f t="shared" si="1226"/>
        <v>1.9165529908584207</v>
      </c>
      <c r="CT420" s="72">
        <f t="shared" si="1227"/>
        <v>2.0235371874111729</v>
      </c>
      <c r="CU420" s="72">
        <f t="shared" si="1228"/>
        <v>2.1230620279287642</v>
      </c>
      <c r="CV420" s="72">
        <f t="shared" si="1229"/>
        <v>2.2161667913077641</v>
      </c>
      <c r="CW420" s="72">
        <f t="shared" si="1230"/>
        <v>2.3036981990263961</v>
      </c>
      <c r="CX420" s="72">
        <f t="shared" si="1231"/>
        <v>2.3863526841824192</v>
      </c>
      <c r="CY420" s="72">
        <f t="shared" si="1232"/>
        <v>2.4647084866795392</v>
      </c>
      <c r="CZ420" s="72">
        <f t="shared" si="1233"/>
        <v>2.5392500761949481</v>
      </c>
      <c r="DA420" s="72">
        <f t="shared" si="1234"/>
        <v>2.6103868450282053</v>
      </c>
      <c r="DB420" s="72">
        <f t="shared" si="1235"/>
        <v>2.6784675248430849</v>
      </c>
      <c r="DC420" s="72">
        <f t="shared" si="1236"/>
        <v>2.7437914001337242</v>
      </c>
      <c r="DD420" s="72">
        <f t="shared" si="1237"/>
        <v>2.8066171069024799</v>
      </c>
      <c r="DE420" s="72">
        <f t="shared" si="1238"/>
        <v>2.8671695970736328</v>
      </c>
      <c r="DF420" s="72">
        <f t="shared" si="1239"/>
        <v>2.9256456981409618</v>
      </c>
      <c r="DG420" s="72">
        <f t="shared" si="1240"/>
        <v>2.9822185879126435</v>
      </c>
      <c r="DH420" s="72">
        <f t="shared" si="1241"/>
        <v>3.03704142435988</v>
      </c>
      <c r="DI420" s="72">
        <f t="shared" si="1242"/>
        <v>3.0902503120873339</v>
      </c>
      <c r="DJ420" s="72">
        <f t="shared" si="1243"/>
        <v>3.1419667438169658</v>
      </c>
      <c r="DK420" s="72">
        <f t="shared" si="1244"/>
        <v>3.1922996232431333</v>
      </c>
      <c r="DL420" s="72">
        <f t="shared" si="1245"/>
        <v>3.2413469516393847</v>
      </c>
      <c r="DM420" s="72">
        <f t="shared" si="1246"/>
        <v>3.2891972425120204</v>
      </c>
      <c r="DN420" s="72">
        <f t="shared" si="1247"/>
        <v>3.3359307148485664</v>
      </c>
      <c r="DO420" s="72">
        <f t="shared" si="1248"/>
        <v>3.3816203049823712</v>
      </c>
      <c r="DP420" s="72">
        <f t="shared" si="1249"/>
        <v>3.4263325289738162</v>
      </c>
      <c r="DQ420" s="72">
        <f t="shared" si="1250"/>
        <v>3.4701282210998885</v>
      </c>
      <c r="DR420" s="72">
        <f t="shared" si="1251"/>
        <v>3.513063169109766</v>
      </c>
      <c r="DS420" s="72">
        <f t="shared" si="1252"/>
        <v>3.5551886630190657</v>
      </c>
      <c r="DT420" s="72">
        <f t="shared" si="1253"/>
        <v>3.596551971138052</v>
      </c>
      <c r="DU420" s="72">
        <f t="shared" si="1254"/>
        <v>3.6371967545759758</v>
      </c>
      <c r="DV420" s="72">
        <f t="shared" si="1255"/>
        <v>3.6771634294975182</v>
      </c>
      <c r="DW420" s="72">
        <f t="shared" si="1256"/>
        <v>3.7164894848223278</v>
      </c>
      <c r="DX420" s="72">
        <f t="shared" si="1257"/>
        <v>3.7552097617742195</v>
      </c>
      <c r="DY420" s="72">
        <f t="shared" si="1258"/>
        <v>3.7933567006406563</v>
      </c>
      <c r="DZ420" s="72">
        <f t="shared" si="1259"/>
        <v>3.8309605592469413</v>
      </c>
      <c r="EA420" s="72">
        <f t="shared" si="1260"/>
        <v>3.8680496069456725</v>
      </c>
      <c r="EB420" s="72">
        <f t="shared" si="1261"/>
        <v>3.9046502973406385</v>
      </c>
      <c r="EC420" s="72">
        <f t="shared" si="1262"/>
        <v>3.9407874224821211</v>
      </c>
      <c r="ED420" s="72">
        <f t="shared" si="1263"/>
        <v>3.9764842508689218</v>
      </c>
      <c r="EE420" s="72">
        <f t="shared" si="1264"/>
        <v>4.0117626512566185</v>
      </c>
      <c r="EF420" s="72">
        <f t="shared" si="1265"/>
        <v>4.0466432039897269</v>
      </c>
      <c r="EG420" s="72">
        <f t="shared" si="1266"/>
        <v>4.0811453013379193</v>
      </c>
      <c r="EH420" s="72">
        <f t="shared" si="1267"/>
        <v>4.1152872381158039</v>
      </c>
      <c r="EI420" s="72">
        <f t="shared" si="1268"/>
        <v>4.149086293695504</v>
      </c>
      <c r="EJ420" s="72">
        <f t="shared" si="1269"/>
        <v>4.1825588063763375</v>
      </c>
      <c r="EK420" s="72">
        <f t="shared" si="1270"/>
        <v>4.2157202409522903</v>
      </c>
      <c r="EL420" s="72">
        <f t="shared" si="1271"/>
        <v>4.2485852502120647</v>
      </c>
      <c r="EM420" s="72">
        <f t="shared" si="1272"/>
        <v>4.2811677310155121</v>
      </c>
      <c r="EN420" s="72">
        <f t="shared" si="1273"/>
        <v>4.3134808755120444</v>
      </c>
      <c r="EO420" s="72">
        <f t="shared" si="1274"/>
        <v>4.345537217998924</v>
      </c>
      <c r="EP420" s="72">
        <f t="shared" si="1275"/>
        <v>4.3773486778588513</v>
      </c>
      <c r="EQ420" s="72">
        <f t="shared" si="1276"/>
        <v>4.4089265989654756</v>
      </c>
      <c r="ET420" s="269">
        <v>633.56726247771348</v>
      </c>
      <c r="EU420" s="274">
        <v>64000</v>
      </c>
      <c r="EV420" s="149">
        <f t="shared" si="1339"/>
        <v>220.1926846224884</v>
      </c>
      <c r="EW420" s="149">
        <f t="shared" si="1340"/>
        <v>230.04738485383737</v>
      </c>
      <c r="EX420" s="149">
        <f t="shared" si="1341"/>
        <v>244.45477635357622</v>
      </c>
      <c r="EY420" s="149">
        <f t="shared" si="1342"/>
        <v>261.63304369183032</v>
      </c>
      <c r="EZ420" s="149">
        <f t="shared" si="1343"/>
        <v>280.26597468609305</v>
      </c>
      <c r="FA420" s="149">
        <f t="shared" si="1344"/>
        <v>299.52219627958328</v>
      </c>
      <c r="FB420" s="149">
        <f t="shared" si="1345"/>
        <v>318.91675953335658</v>
      </c>
      <c r="FC420" s="149">
        <f t="shared" si="1346"/>
        <v>338.17976161793422</v>
      </c>
      <c r="FD420" s="149">
        <f t="shared" si="1347"/>
        <v>357.16747986776352</v>
      </c>
      <c r="FE420" s="149">
        <f t="shared" si="1348"/>
        <v>375.80868467322699</v>
      </c>
      <c r="FF420" s="149">
        <f t="shared" si="1349"/>
        <v>394.07346594532351</v>
      </c>
      <c r="FG420" s="149">
        <f t="shared" si="1350"/>
        <v>411.95530723359803</v>
      </c>
      <c r="FH420" s="149">
        <f t="shared" si="1351"/>
        <v>429.46075151252006</v>
      </c>
      <c r="FI420" s="149">
        <f t="shared" si="1352"/>
        <v>446.60340552742002</v>
      </c>
      <c r="FJ420" s="149">
        <f t="shared" si="1353"/>
        <v>463.40044195220361</v>
      </c>
      <c r="FK420" s="149">
        <f t="shared" si="1354"/>
        <v>479.87055569253448</v>
      </c>
      <c r="FL420" s="149">
        <f t="shared" si="1355"/>
        <v>496.03277660142027</v>
      </c>
      <c r="FM420" s="149">
        <f t="shared" si="1356"/>
        <v>511.90579169242869</v>
      </c>
      <c r="FN420" s="149">
        <f t="shared" si="1357"/>
        <v>527.50757267250992</v>
      </c>
      <c r="FO420" s="149">
        <f t="shared" si="1358"/>
        <v>542.85518701891931</v>
      </c>
      <c r="FP420" s="149">
        <f t="shared" si="1359"/>
        <v>557.96471911498668</v>
      </c>
      <c r="FQ420" s="149">
        <f t="shared" si="1360"/>
        <v>572.8512566751757</v>
      </c>
      <c r="FR420" s="149">
        <f t="shared" si="1361"/>
        <v>587.52891499824341</v>
      </c>
      <c r="FS420" s="149">
        <f t="shared" si="1362"/>
        <v>602.01088214722711</v>
      </c>
      <c r="FT420" s="149">
        <f t="shared" si="1363"/>
        <v>616.30947466460066</v>
      </c>
      <c r="FU420" s="149">
        <f t="shared" si="1364"/>
        <v>630.43619747752962</v>
      </c>
      <c r="FV420" s="149">
        <f t="shared" si="1365"/>
        <v>644.40180417877184</v>
      </c>
      <c r="FW420" s="149">
        <f t="shared" si="1366"/>
        <v>658.21635545660786</v>
      </c>
      <c r="FX420" s="149">
        <f t="shared" si="1367"/>
        <v>671.88927444318244</v>
      </c>
      <c r="FY420" s="149">
        <f t="shared" si="1368"/>
        <v>685.42939837274923</v>
      </c>
      <c r="FZ420" s="149">
        <f t="shared" si="1369"/>
        <v>698.84502632554916</v>
      </c>
      <c r="GA420" s="149">
        <f t="shared" si="1370"/>
        <v>712.14396306588196</v>
      </c>
      <c r="GB420" s="149">
        <f t="shared" si="1371"/>
        <v>725.33355911906756</v>
      </c>
      <c r="GC420" s="149">
        <f t="shared" si="1372"/>
        <v>738.42074730664024</v>
      </c>
      <c r="GD420" s="149">
        <f t="shared" si="1373"/>
        <v>751.4120759951162</v>
      </c>
      <c r="GE420" s="149">
        <f t="shared" si="1374"/>
        <v>764.31373932536121</v>
      </c>
      <c r="GF420" s="149">
        <f t="shared" si="1375"/>
        <v>777.13160468679041</v>
      </c>
      <c r="GG420" s="149">
        <f t="shared" si="1376"/>
        <v>789.87123768912488</v>
      </c>
      <c r="GH420" s="149">
        <f t="shared" si="1377"/>
        <v>802.53792486839257</v>
      </c>
      <c r="GI420" s="149">
        <f t="shared" si="1378"/>
        <v>815.13669434563667</v>
      </c>
      <c r="GJ420" s="317">
        <f t="shared" si="1379"/>
        <v>827.67233463797947</v>
      </c>
      <c r="GK420" s="149">
        <f t="shared" si="1380"/>
        <v>840.14941180327583</v>
      </c>
      <c r="GL420" s="149">
        <f t="shared" si="1381"/>
        <v>852.57228508203127</v>
      </c>
      <c r="GM420" s="149">
        <f t="shared" si="1382"/>
        <v>864.94512118394675</v>
      </c>
      <c r="GN420" s="149">
        <f t="shared" si="1383"/>
        <v>877.27190735144654</v>
      </c>
      <c r="GO420" s="149">
        <f t="shared" si="1384"/>
        <v>889.55646331890352</v>
      </c>
      <c r="GP420" s="149">
        <f t="shared" si="1385"/>
        <v>901.80245227394448</v>
      </c>
      <c r="GQ420" s="149">
        <f t="shared" si="1386"/>
        <v>914.01339091613329</v>
      </c>
      <c r="GR420" s="149">
        <f t="shared" si="1387"/>
        <v>926.19265869841979</v>
      </c>
      <c r="GS420" s="149">
        <f t="shared" si="1388"/>
        <v>938.34350632783764</v>
      </c>
      <c r="GT420" s="149">
        <f t="shared" si="1389"/>
        <v>950.46906359404613</v>
      </c>
      <c r="GU420" s="149">
        <f t="shared" si="1390"/>
        <v>962.57234658725872</v>
      </c>
      <c r="GV420" s="149">
        <f t="shared" si="1391"/>
        <v>974.6562643607773</v>
      </c>
      <c r="GW420" s="149">
        <f t="shared" si="1392"/>
        <v>986.72362508780407</v>
      </c>
      <c r="GX420" s="149">
        <f t="shared" si="1393"/>
        <v>998.77714175718393</v>
      </c>
      <c r="GY420" s="149">
        <f t="shared" si="1394"/>
        <v>1010.8194374482882</v>
      </c>
      <c r="GZ420" s="149">
        <f t="shared" si="1395"/>
        <v>1022.8530502213137</v>
      </c>
      <c r="HA420" s="149">
        <f t="shared" si="1396"/>
        <v>1034.8804376557082</v>
      </c>
      <c r="HB420" s="149">
        <f t="shared" si="1397"/>
        <v>1046.9039810662964</v>
      </c>
      <c r="HC420" s="149">
        <f t="shared" si="1398"/>
        <v>1058.9259894238571</v>
      </c>
      <c r="HF420" s="269">
        <v>623.88324626490601</v>
      </c>
      <c r="HG420" s="274">
        <v>63000</v>
      </c>
      <c r="HH420" s="149">
        <f t="shared" si="1400"/>
        <v>151.79251258075629</v>
      </c>
      <c r="HI420" s="149">
        <f t="shared" si="1401"/>
        <v>296.29509634930537</v>
      </c>
      <c r="HJ420" s="149">
        <f t="shared" si="1402"/>
        <v>428.89390138968639</v>
      </c>
      <c r="HK420" s="149">
        <f t="shared" si="1403"/>
        <v>548.14740095010211</v>
      </c>
      <c r="HL420" s="149">
        <f t="shared" si="1404"/>
        <v>654.68603194731782</v>
      </c>
      <c r="HM420" s="149">
        <f t="shared" si="1405"/>
        <v>750.01040749873573</v>
      </c>
      <c r="HN420" s="149">
        <f t="shared" si="1406"/>
        <v>835.77847095149878</v>
      </c>
      <c r="HO420" s="149">
        <f t="shared" si="1407"/>
        <v>913.50289309975221</v>
      </c>
      <c r="HP420" s="149">
        <f t="shared" si="1408"/>
        <v>984.46446991763924</v>
      </c>
      <c r="HQ420" s="149">
        <f t="shared" si="1409"/>
        <v>1049.7150192448657</v>
      </c>
      <c r="HR420" s="149">
        <f t="shared" si="1410"/>
        <v>1110.1093263883606</v>
      </c>
      <c r="HS420" s="149">
        <f t="shared" si="1411"/>
        <v>1166.3416344711827</v>
      </c>
      <c r="HT420" s="149">
        <f t="shared" si="1412"/>
        <v>1218.9782448643732</v>
      </c>
      <c r="HU420" s="149">
        <f t="shared" si="1413"/>
        <v>1268.4842197572073</v>
      </c>
      <c r="HV420" s="149">
        <f t="shared" si="1414"/>
        <v>1315.24447259051</v>
      </c>
      <c r="HW420" s="149">
        <f t="shared" si="1415"/>
        <v>1359.5801828766389</v>
      </c>
      <c r="HX420" s="149">
        <f t="shared" si="1416"/>
        <v>1401.7615207390634</v>
      </c>
      <c r="HY420" s="149">
        <f t="shared" si="1417"/>
        <v>1442.017526684243</v>
      </c>
      <c r="HZ420" s="149">
        <f t="shared" si="1418"/>
        <v>1480.5438183679573</v>
      </c>
      <c r="IA420" s="149">
        <f t="shared" si="1419"/>
        <v>1517.5086401707179</v>
      </c>
      <c r="IB420" s="149">
        <f t="shared" si="1420"/>
        <v>1553.0576457544353</v>
      </c>
      <c r="IC420" s="149">
        <f t="shared" si="1421"/>
        <v>1587.3177071939526</v>
      </c>
      <c r="ID420" s="149">
        <f t="shared" si="1422"/>
        <v>1620.3999716360322</v>
      </c>
      <c r="IE420" s="149">
        <f t="shared" si="1423"/>
        <v>1652.402332307538</v>
      </c>
      <c r="IF420" s="149">
        <f t="shared" si="1424"/>
        <v>1683.4114404571842</v>
      </c>
      <c r="IG420" s="149">
        <f t="shared" si="1425"/>
        <v>1713.5043548633655</v>
      </c>
      <c r="IH420" s="149">
        <f t="shared" si="1426"/>
        <v>1742.7499031616449</v>
      </c>
      <c r="II420" s="149">
        <f t="shared" si="1427"/>
        <v>1771.2098124394665</v>
      </c>
      <c r="IJ420" s="149">
        <f t="shared" si="1428"/>
        <v>1798.9396538496992</v>
      </c>
      <c r="IK420" s="149">
        <f t="shared" si="1429"/>
        <v>1825.9896363430435</v>
      </c>
      <c r="IL420" s="149">
        <f t="shared" si="1430"/>
        <v>1852.4052772334853</v>
      </c>
      <c r="IM420" s="149">
        <f t="shared" si="1431"/>
        <v>1878.227971621998</v>
      </c>
      <c r="IN420" s="149">
        <f t="shared" si="1432"/>
        <v>1903.4954782927232</v>
      </c>
      <c r="IO420" s="149">
        <f t="shared" si="1433"/>
        <v>1928.2423362537925</v>
      </c>
      <c r="IP420" s="149">
        <f t="shared" si="1434"/>
        <v>1952.5002233922287</v>
      </c>
      <c r="IQ420" s="149">
        <f t="shared" si="1435"/>
        <v>1976.2982665769141</v>
      </c>
      <c r="IR420" s="149">
        <f t="shared" si="1436"/>
        <v>1999.6633108467709</v>
      </c>
      <c r="IS420" s="149">
        <f t="shared" si="1437"/>
        <v>2022.6201539649558</v>
      </c>
      <c r="IT420" s="149">
        <f t="shared" si="1438"/>
        <v>2045.1917515299849</v>
      </c>
      <c r="IU420" s="149">
        <f t="shared" si="1439"/>
        <v>2067.3993969541903</v>
      </c>
      <c r="IV420" s="317">
        <f t="shared" si="1440"/>
        <v>2089.2628799049203</v>
      </c>
      <c r="IW420" s="149">
        <f t="shared" si="1441"/>
        <v>2110.8006262205736</v>
      </c>
      <c r="IX420" s="149">
        <f t="shared" si="1442"/>
        <v>2132.0298218352823</v>
      </c>
      <c r="IY420" s="149">
        <f t="shared" si="1443"/>
        <v>2152.9665228522858</v>
      </c>
      <c r="IZ420" s="149">
        <f t="shared" si="1444"/>
        <v>2173.6257535803034</v>
      </c>
      <c r="JA420" s="149">
        <f t="shared" si="1445"/>
        <v>2194.0215940767616</v>
      </c>
      <c r="JB420" s="149">
        <f t="shared" si="1446"/>
        <v>2214.1672585161537</v>
      </c>
      <c r="JC420" s="149">
        <f t="shared" si="1447"/>
        <v>2234.0751655130525</v>
      </c>
      <c r="JD420" s="149">
        <f t="shared" si="1448"/>
        <v>2253.7570013706672</v>
      </c>
      <c r="JE420" s="149">
        <f t="shared" si="1449"/>
        <v>2273.2237770921183</v>
      </c>
      <c r="JF420" s="149">
        <f t="shared" si="1450"/>
        <v>2292.4858798784685</v>
      </c>
      <c r="JG420" s="149">
        <f t="shared" si="1451"/>
        <v>2311.5531197415003</v>
      </c>
      <c r="JH420" s="149">
        <f t="shared" si="1452"/>
        <v>2330.4347717774576</v>
      </c>
      <c r="JI420" s="149">
        <f t="shared" si="1453"/>
        <v>2349.1396145781014</v>
      </c>
      <c r="JJ420" s="149">
        <f t="shared" si="1454"/>
        <v>2367.6759651956122</v>
      </c>
      <c r="JK420" s="149">
        <f t="shared" si="1455"/>
        <v>2386.0517110264068</v>
      </c>
      <c r="JL420" s="149">
        <f t="shared" si="1456"/>
        <v>2404.2743389346947</v>
      </c>
      <c r="JM420" s="149">
        <f t="shared" si="1457"/>
        <v>2422.3509618982871</v>
      </c>
      <c r="JN420" s="149">
        <f t="shared" si="1458"/>
        <v>2440.288343426043</v>
      </c>
      <c r="JO420" s="149">
        <f t="shared" si="1459"/>
        <v>2458.092919967582</v>
      </c>
      <c r="JQ420" s="269">
        <v>633.56726247771348</v>
      </c>
      <c r="JR420" s="274">
        <v>64000</v>
      </c>
      <c r="JS420" s="115">
        <f t="shared" si="1277"/>
        <v>337.18304210911651</v>
      </c>
      <c r="JT420" s="115">
        <f t="shared" si="1278"/>
        <v>357.03774234046546</v>
      </c>
      <c r="JU420" s="115">
        <f t="shared" si="1279"/>
        <v>381.44513384020433</v>
      </c>
      <c r="JV420" s="115">
        <f t="shared" si="1280"/>
        <v>408.62340117845844</v>
      </c>
      <c r="JW420" s="115">
        <f t="shared" si="1281"/>
        <v>437.25633217272116</v>
      </c>
      <c r="JX420" s="115">
        <f t="shared" si="1282"/>
        <v>466.5125537662114</v>
      </c>
      <c r="JY420" s="115">
        <f t="shared" si="1283"/>
        <v>495.9071170199847</v>
      </c>
      <c r="JZ420" s="115">
        <f t="shared" si="1284"/>
        <v>525.17011910456233</v>
      </c>
      <c r="KA420" s="115">
        <f t="shared" si="1285"/>
        <v>554.15783735439163</v>
      </c>
      <c r="KB420" s="115">
        <f t="shared" si="1286"/>
        <v>582.79904215985516</v>
      </c>
      <c r="KC420" s="115">
        <f t="shared" si="1287"/>
        <v>611.06382343195162</v>
      </c>
      <c r="KD420" s="115">
        <f t="shared" si="1288"/>
        <v>638.9456647202262</v>
      </c>
      <c r="KE420" s="115">
        <f t="shared" si="1289"/>
        <v>666.45110899914812</v>
      </c>
      <c r="KF420" s="115">
        <f t="shared" si="1290"/>
        <v>693.59376301404814</v>
      </c>
      <c r="KG420" s="115">
        <f t="shared" si="1291"/>
        <v>720.39079943883166</v>
      </c>
      <c r="KH420" s="115">
        <f t="shared" si="1292"/>
        <v>746.86091317916259</v>
      </c>
      <c r="KI420" s="115">
        <f t="shared" si="1293"/>
        <v>773.02313408804844</v>
      </c>
      <c r="KJ420" s="115">
        <f t="shared" si="1294"/>
        <v>798.89614917905681</v>
      </c>
      <c r="KK420" s="115">
        <f t="shared" si="1295"/>
        <v>824.49793015913804</v>
      </c>
      <c r="KL420" s="115">
        <f t="shared" si="1296"/>
        <v>849.84554450554742</v>
      </c>
      <c r="KM420" s="115">
        <f t="shared" si="1297"/>
        <v>874.95507660161479</v>
      </c>
      <c r="KN420" s="115">
        <f t="shared" si="1298"/>
        <v>899.84161416180382</v>
      </c>
      <c r="KO420" s="115">
        <f t="shared" si="1299"/>
        <v>924.51927248487152</v>
      </c>
      <c r="KP420" s="115">
        <f t="shared" si="1300"/>
        <v>949.00123963385522</v>
      </c>
      <c r="KQ420" s="115">
        <f t="shared" si="1301"/>
        <v>973.29983215122877</v>
      </c>
      <c r="KR420" s="115">
        <f t="shared" si="1302"/>
        <v>997.42655496415773</v>
      </c>
      <c r="KS420" s="115">
        <f t="shared" si="1303"/>
        <v>1021.3921616654</v>
      </c>
      <c r="KT420" s="115">
        <f t="shared" si="1304"/>
        <v>1045.206712943236</v>
      </c>
      <c r="KU420" s="115">
        <f t="shared" si="1305"/>
        <v>1068.8796319298106</v>
      </c>
      <c r="KV420" s="115">
        <f t="shared" si="1306"/>
        <v>1092.4197558593773</v>
      </c>
      <c r="KW420" s="115">
        <f t="shared" si="1307"/>
        <v>1115.8353838121773</v>
      </c>
      <c r="KX420" s="115">
        <f t="shared" si="1308"/>
        <v>1139.13432055251</v>
      </c>
      <c r="KY420" s="115">
        <f t="shared" si="1309"/>
        <v>1162.3239166056956</v>
      </c>
      <c r="KZ420" s="115">
        <f t="shared" si="1310"/>
        <v>1185.4111047932684</v>
      </c>
      <c r="LA420" s="115">
        <f t="shared" si="1311"/>
        <v>1208.4024334817443</v>
      </c>
      <c r="LB420" s="115">
        <f t="shared" si="1312"/>
        <v>1231.3040968119894</v>
      </c>
      <c r="LC420" s="115">
        <f t="shared" si="1313"/>
        <v>1254.1219621734185</v>
      </c>
      <c r="LD420" s="115">
        <f t="shared" si="1314"/>
        <v>1276.8615951757529</v>
      </c>
      <c r="LE420" s="115">
        <f t="shared" si="1315"/>
        <v>1299.5282823550206</v>
      </c>
      <c r="LF420" s="115">
        <f t="shared" si="1316"/>
        <v>1322.1270518322649</v>
      </c>
      <c r="LG420" s="360">
        <f t="shared" si="1317"/>
        <v>1344.6626921246075</v>
      </c>
      <c r="LH420" s="115">
        <f t="shared" si="1318"/>
        <v>1367.1397692899041</v>
      </c>
      <c r="LI420" s="115">
        <f t="shared" si="1319"/>
        <v>1389.5626425686594</v>
      </c>
      <c r="LJ420" s="115">
        <f t="shared" si="1320"/>
        <v>1411.9354786705749</v>
      </c>
      <c r="LK420" s="115">
        <f t="shared" si="1321"/>
        <v>1434.2622648380748</v>
      </c>
      <c r="LL420" s="115">
        <f t="shared" si="1322"/>
        <v>1456.5468208055318</v>
      </c>
      <c r="LM420" s="115">
        <f t="shared" si="1323"/>
        <v>1478.7928097605727</v>
      </c>
      <c r="LN420" s="115">
        <f t="shared" si="1324"/>
        <v>1501.0037484027614</v>
      </c>
      <c r="LO420" s="115">
        <f t="shared" si="1325"/>
        <v>1523.183016185048</v>
      </c>
      <c r="LP420" s="115">
        <f t="shared" si="1326"/>
        <v>1545.3338638144658</v>
      </c>
      <c r="LQ420" s="115">
        <f t="shared" si="1327"/>
        <v>1567.4594210806742</v>
      </c>
      <c r="LR420" s="115">
        <f t="shared" si="1328"/>
        <v>1589.5627040738868</v>
      </c>
      <c r="LS420" s="115">
        <f t="shared" si="1329"/>
        <v>1611.6466218474054</v>
      </c>
      <c r="LT420" s="115">
        <f t="shared" si="1330"/>
        <v>1633.7139825744321</v>
      </c>
      <c r="LU420" s="115">
        <f t="shared" si="1331"/>
        <v>1655.7674992438119</v>
      </c>
      <c r="LV420" s="115">
        <f t="shared" si="1332"/>
        <v>1677.8097949349162</v>
      </c>
      <c r="LW420" s="115">
        <f t="shared" si="1333"/>
        <v>1699.8434077079419</v>
      </c>
      <c r="LX420" s="115">
        <f t="shared" si="1334"/>
        <v>1721.8707951423362</v>
      </c>
      <c r="LY420" s="115">
        <f t="shared" si="1335"/>
        <v>1743.8943385529246</v>
      </c>
      <c r="LZ420" s="115">
        <f t="shared" si="1336"/>
        <v>1765.9163469104851</v>
      </c>
      <c r="MC420" s="269">
        <v>630</v>
      </c>
      <c r="MD420" s="352">
        <v>63000</v>
      </c>
      <c r="ME420" s="351">
        <f t="shared" si="1477"/>
        <v>0.26464544518003502</v>
      </c>
      <c r="MF420" s="351">
        <f t="shared" si="1477"/>
        <v>0.51658113002316963</v>
      </c>
      <c r="MG420" s="351">
        <f t="shared" si="1477"/>
        <v>0.74776295311594521</v>
      </c>
      <c r="MH420" s="351">
        <f t="shared" si="1477"/>
        <v>0.9556776581555162</v>
      </c>
      <c r="MI420" s="351">
        <f t="shared" si="1477"/>
        <v>1.1414243919684204</v>
      </c>
      <c r="MJ420" s="351">
        <f t="shared" si="1477"/>
        <v>1.3076194260673029</v>
      </c>
      <c r="MK420" s="351">
        <f t="shared" si="1477"/>
        <v>1.4571533322447248</v>
      </c>
      <c r="ML420" s="351">
        <f t="shared" si="1477"/>
        <v>1.5926634041914041</v>
      </c>
      <c r="MM420" s="351">
        <f t="shared" si="1477"/>
        <v>1.716382669182527</v>
      </c>
      <c r="MN420" s="351">
        <f t="shared" si="1477"/>
        <v>1.8301449383574226</v>
      </c>
      <c r="MO420" s="351">
        <f t="shared" si="1478"/>
        <v>1.9354405028657622</v>
      </c>
      <c r="MP420" s="351">
        <f t="shared" si="1478"/>
        <v>2.0334797536368567</v>
      </c>
      <c r="MQ420" s="351">
        <f t="shared" si="1478"/>
        <v>2.1252500192015891</v>
      </c>
      <c r="MR420" s="351">
        <f t="shared" si="1478"/>
        <v>2.2115621207791651</v>
      </c>
      <c r="MS420" s="351">
        <f t="shared" si="1478"/>
        <v>2.2930871427806077</v>
      </c>
      <c r="MT420" s="351">
        <f t="shared" si="1478"/>
        <v>2.3703850515282694</v>
      </c>
      <c r="MU420" s="351">
        <f t="shared" si="1478"/>
        <v>2.4439268800881719</v>
      </c>
      <c r="MV420" s="351">
        <f t="shared" si="1478"/>
        <v>2.5141119533398206</v>
      </c>
      <c r="MW420" s="351">
        <f t="shared" si="1478"/>
        <v>2.5812813244795736</v>
      </c>
      <c r="MX420" s="351">
        <f t="shared" si="1478"/>
        <v>2.6457283222640506</v>
      </c>
      <c r="MY420" s="351">
        <f t="shared" si="1479"/>
        <v>2.7077068892464329</v>
      </c>
      <c r="MZ420" s="351">
        <f t="shared" si="1479"/>
        <v>2.7674382228768235</v>
      </c>
      <c r="NA420" s="351">
        <f t="shared" si="1479"/>
        <v>2.8251161046905255</v>
      </c>
      <c r="NB420" s="351">
        <f t="shared" si="1479"/>
        <v>2.8809112084326611</v>
      </c>
      <c r="NC420" s="351">
        <f t="shared" si="1479"/>
        <v>2.9349746078149792</v>
      </c>
      <c r="ND420" s="351">
        <f t="shared" si="1479"/>
        <v>2.9874406523805934</v>
      </c>
      <c r="NE420" s="351">
        <f t="shared" si="1479"/>
        <v>3.0384293409354042</v>
      </c>
      <c r="NF420" s="351">
        <f t="shared" si="1479"/>
        <v>3.0880482927042241</v>
      </c>
      <c r="NG420" s="351">
        <f t="shared" si="1479"/>
        <v>3.1363943942346175</v>
      </c>
      <c r="NH420" s="351">
        <f t="shared" si="1479"/>
        <v>3.1835551832442515</v>
      </c>
      <c r="NI420" s="351">
        <f t="shared" si="1480"/>
        <v>3.2296100177305553</v>
      </c>
      <c r="NJ420" s="351">
        <f t="shared" si="1480"/>
        <v>3.2746310687429379</v>
      </c>
      <c r="NK420" s="351">
        <f t="shared" si="1480"/>
        <v>3.3186841675274117</v>
      </c>
      <c r="NL420" s="351">
        <f t="shared" si="1480"/>
        <v>3.3618295317523437</v>
      </c>
      <c r="NM420" s="351">
        <f t="shared" si="1480"/>
        <v>3.4041223908119305</v>
      </c>
      <c r="NN420" s="351">
        <f t="shared" si="1480"/>
        <v>3.4456135264809187</v>
      </c>
      <c r="NO420" s="351">
        <f t="shared" si="1480"/>
        <v>3.4863497422356833</v>
      </c>
      <c r="NP420" s="351">
        <f t="shared" si="1480"/>
        <v>3.5263742721920472</v>
      </c>
      <c r="NQ420" s="351">
        <f t="shared" si="1480"/>
        <v>3.5657271387100433</v>
      </c>
      <c r="NR420" s="351">
        <f t="shared" si="1480"/>
        <v>3.6044454661806586</v>
      </c>
      <c r="NS420" s="351">
        <f t="shared" si="1481"/>
        <v>3.642563757263058</v>
      </c>
      <c r="NT420" s="351">
        <f t="shared" si="1481"/>
        <v>3.6801141368237644</v>
      </c>
      <c r="NU420" s="351">
        <f t="shared" si="1481"/>
        <v>3.7171265679954248</v>
      </c>
      <c r="NV420" s="351">
        <f t="shared" si="1481"/>
        <v>3.7536290440862561</v>
      </c>
      <c r="NW420" s="351">
        <f t="shared" si="1481"/>
        <v>3.7896477595033589</v>
      </c>
      <c r="NX420" s="351">
        <f t="shared" si="1481"/>
        <v>3.8252072623815687</v>
      </c>
      <c r="NY420" s="351">
        <f t="shared" si="1481"/>
        <v>3.8603305912162114</v>
      </c>
      <c r="NZ420" s="351">
        <f t="shared" si="1481"/>
        <v>3.8950393974690503</v>
      </c>
      <c r="OA420" s="351">
        <f t="shared" si="1481"/>
        <v>3.929354055840145</v>
      </c>
      <c r="OB420" s="351">
        <f t="shared" si="1481"/>
        <v>3.9632937636652095</v>
      </c>
      <c r="OC420" s="351">
        <f t="shared" si="1482"/>
        <v>3.9968766307007968</v>
      </c>
      <c r="OD420" s="351">
        <f t="shared" si="1482"/>
        <v>4.0301197603922034</v>
      </c>
      <c r="OE420" s="351">
        <f t="shared" si="1482"/>
        <v>4.063039323576402</v>
      </c>
      <c r="OF420" s="351">
        <f t="shared" si="1482"/>
        <v>4.0956506254505003</v>
      </c>
      <c r="OG420" s="351">
        <f t="shared" si="1482"/>
        <v>4.1279681665319456</v>
      </c>
      <c r="OH420" s="351">
        <f t="shared" si="1482"/>
        <v>4.1600056982469473</v>
      </c>
      <c r="OI420" s="351">
        <f t="shared" si="1482"/>
        <v>4.1917762737064805</v>
      </c>
      <c r="OJ420" s="351">
        <f t="shared" si="1482"/>
        <v>4.2232922941624063</v>
      </c>
      <c r="OK420" s="351">
        <f t="shared" si="1482"/>
        <v>4.2545655515785228</v>
      </c>
      <c r="OL420" s="351">
        <f t="shared" si="1482"/>
        <v>4.2856072677011863</v>
      </c>
    </row>
    <row r="421" spans="55:402">
      <c r="BC421"/>
      <c r="BD421"/>
      <c r="BH421" s="173"/>
      <c r="BI421" s="182">
        <f t="shared" si="1476"/>
        <v>0.22336100866053796</v>
      </c>
      <c r="BJ421" s="91">
        <f t="shared" si="1476"/>
        <v>0</v>
      </c>
      <c r="BK421" s="170">
        <f t="shared" si="1476"/>
        <v>0</v>
      </c>
      <c r="BL421" s="170">
        <f t="shared" si="1476"/>
        <v>216.64999771199948</v>
      </c>
      <c r="BM421" s="116">
        <f t="shared" si="1476"/>
        <v>0</v>
      </c>
      <c r="BN421" s="116"/>
      <c r="BO421" s="109"/>
      <c r="BP421" s="210">
        <v>64000</v>
      </c>
      <c r="BQ421" s="211">
        <v>19.507199999999997</v>
      </c>
      <c r="BR421" s="285">
        <v>640</v>
      </c>
      <c r="BS421" s="115"/>
      <c r="BT421" s="105"/>
      <c r="BU421" s="201"/>
      <c r="BV421" s="205">
        <f t="shared" si="1469"/>
        <v>-56.500002288000502</v>
      </c>
      <c r="BW421" s="208">
        <f t="shared" si="1466"/>
        <v>216.64999771199948</v>
      </c>
      <c r="BX421" s="94"/>
      <c r="BY421" s="196">
        <f t="shared" si="1338"/>
        <v>573.56933718429855</v>
      </c>
      <c r="BZ421" s="128"/>
      <c r="CA421" s="228">
        <f t="shared" si="1399"/>
        <v>2.7389776396232689E-3</v>
      </c>
      <c r="CB421" s="165">
        <f t="shared" si="1196"/>
        <v>3.6429098324136833E-3</v>
      </c>
      <c r="CC421" s="200">
        <f t="shared" si="1467"/>
        <v>0.75186533996876448</v>
      </c>
      <c r="CD421" s="279"/>
      <c r="CH421" s="275">
        <v>643.24148634194933</v>
      </c>
      <c r="CI421" s="274">
        <v>65000</v>
      </c>
      <c r="CJ421" s="72">
        <f t="shared" si="1217"/>
        <v>0.30887052841655049</v>
      </c>
      <c r="CK421" s="72">
        <f t="shared" si="1218"/>
        <v>0.5980927248302802</v>
      </c>
      <c r="CL421" s="72">
        <f t="shared" si="1219"/>
        <v>0.85712359064391841</v>
      </c>
      <c r="CM421" s="72">
        <f t="shared" si="1220"/>
        <v>1.0846901751241051</v>
      </c>
      <c r="CN421" s="72">
        <f t="shared" si="1221"/>
        <v>1.2842149133812542</v>
      </c>
      <c r="CO421" s="72">
        <f t="shared" si="1222"/>
        <v>1.4602961745903831</v>
      </c>
      <c r="CP421" s="72">
        <f t="shared" si="1223"/>
        <v>1.6171910194556682</v>
      </c>
      <c r="CQ421" s="72">
        <f t="shared" si="1224"/>
        <v>1.7584111882033386</v>
      </c>
      <c r="CR421" s="72">
        <f t="shared" si="1225"/>
        <v>1.8867388316676916</v>
      </c>
      <c r="CS421" s="72">
        <f t="shared" si="1226"/>
        <v>2.0043546660229303</v>
      </c>
      <c r="CT421" s="72">
        <f t="shared" si="1227"/>
        <v>2.1129719350441345</v>
      </c>
      <c r="CU421" s="72">
        <f t="shared" si="1228"/>
        <v>2.2139474908098458</v>
      </c>
      <c r="CV421" s="72">
        <f t="shared" si="1229"/>
        <v>2.308367158640817</v>
      </c>
      <c r="CW421" s="72">
        <f t="shared" si="1230"/>
        <v>2.3971095755986438</v>
      </c>
      <c r="CX421" s="72">
        <f t="shared" si="1231"/>
        <v>2.4808935962334751</v>
      </c>
      <c r="CY421" s="72">
        <f t="shared" si="1232"/>
        <v>2.5603135796659298</v>
      </c>
      <c r="CZ421" s="72">
        <f t="shared" si="1233"/>
        <v>2.6358658393254339</v>
      </c>
      <c r="DA421" s="72">
        <f t="shared" si="1234"/>
        <v>2.7079686503184197</v>
      </c>
      <c r="DB421" s="72">
        <f t="shared" si="1235"/>
        <v>2.7769775362518732</v>
      </c>
      <c r="DC421" s="72">
        <f t="shared" si="1236"/>
        <v>2.8431970698224052</v>
      </c>
      <c r="DD421" s="72">
        <f t="shared" si="1237"/>
        <v>2.9068900749520923</v>
      </c>
      <c r="DE421" s="72">
        <f t="shared" si="1238"/>
        <v>2.9682848732362532</v>
      </c>
      <c r="DF421" s="72">
        <f t="shared" si="1239"/>
        <v>3.027581043944477</v>
      </c>
      <c r="DG421" s="72">
        <f t="shared" si="1240"/>
        <v>3.0849540432671585</v>
      </c>
      <c r="DH421" s="72">
        <f t="shared" si="1241"/>
        <v>3.1405589398825007</v>
      </c>
      <c r="DI421" s="72">
        <f t="shared" si="1242"/>
        <v>3.1945334598209008</v>
      </c>
      <c r="DJ421" s="72">
        <f t="shared" si="1243"/>
        <v>3.247000486826507</v>
      </c>
      <c r="DK421" s="72">
        <f t="shared" si="1244"/>
        <v>3.2980701299696684</v>
      </c>
      <c r="DL421" s="72">
        <f t="shared" si="1245"/>
        <v>3.347841444669283</v>
      </c>
      <c r="DM421" s="72">
        <f t="shared" si="1246"/>
        <v>3.3964038740995055</v>
      </c>
      <c r="DN421" s="72">
        <f t="shared" si="1247"/>
        <v>3.4438384634515753</v>
      </c>
      <c r="DO421" s="72">
        <f t="shared" si="1248"/>
        <v>3.4902188884671355</v>
      </c>
      <c r="DP421" s="72">
        <f t="shared" si="1249"/>
        <v>3.5356123311667602</v>
      </c>
      <c r="DQ421" s="72">
        <f t="shared" si="1250"/>
        <v>3.5800802291235878</v>
      </c>
      <c r="DR421" s="72">
        <f t="shared" si="1251"/>
        <v>3.6236789195067933</v>
      </c>
      <c r="DS421" s="72">
        <f t="shared" si="1252"/>
        <v>3.6664601950957412</v>
      </c>
      <c r="DT421" s="72">
        <f t="shared" si="1253"/>
        <v>3.7084717862862022</v>
      </c>
      <c r="DU421" s="72">
        <f t="shared" si="1254"/>
        <v>3.7497577805812536</v>
      </c>
      <c r="DV421" s="72">
        <f t="shared" si="1255"/>
        <v>3.7903589890367675</v>
      </c>
      <c r="DW421" s="72">
        <f t="shared" si="1256"/>
        <v>3.8303132675037643</v>
      </c>
      <c r="DX421" s="72">
        <f t="shared" si="1257"/>
        <v>3.8696557991931129</v>
      </c>
      <c r="DY421" s="72">
        <f t="shared" si="1258"/>
        <v>3.9084193440173483</v>
      </c>
      <c r="DZ421" s="72">
        <f t="shared" si="1259"/>
        <v>3.9466344592890619</v>
      </c>
      <c r="EA421" s="72">
        <f t="shared" si="1260"/>
        <v>3.9843296956366268</v>
      </c>
      <c r="EB421" s="72">
        <f t="shared" si="1261"/>
        <v>4.021531771405022</v>
      </c>
      <c r="EC421" s="72">
        <f t="shared" si="1262"/>
        <v>4.0582657283182257</v>
      </c>
      <c r="ED421" s="72">
        <f t="shared" si="1263"/>
        <v>4.0945550707707463</v>
      </c>
      <c r="EE421" s="72">
        <f t="shared" si="1264"/>
        <v>4.1304218907743229</v>
      </c>
      <c r="EF421" s="72">
        <f t="shared" si="1265"/>
        <v>4.1658869802993648</v>
      </c>
      <c r="EG421" s="72">
        <f t="shared" si="1266"/>
        <v>4.2009699325094934</v>
      </c>
      <c r="EH421" s="72">
        <f t="shared" si="1267"/>
        <v>4.2356892331838907</v>
      </c>
      <c r="EI421" s="72">
        <f t="shared" si="1268"/>
        <v>4.2700623434494194</v>
      </c>
      <c r="EJ421" s="72">
        <f t="shared" si="1269"/>
        <v>4.3041057747975975</v>
      </c>
      <c r="EK421" s="72">
        <f t="shared" si="1270"/>
        <v>4.3378351572361957</v>
      </c>
      <c r="EL421" s="72">
        <f t="shared" si="1271"/>
        <v>4.3712653013179921</v>
      </c>
      <c r="EM421" s="72">
        <f t="shared" si="1272"/>
        <v>4.4044102546971269</v>
      </c>
      <c r="EN421" s="72">
        <f t="shared" si="1273"/>
        <v>4.4372833537842986</v>
      </c>
      <c r="EO421" s="72">
        <f t="shared" si="1274"/>
        <v>4.4698972710036005</v>
      </c>
      <c r="EP421" s="72">
        <f t="shared" si="1275"/>
        <v>4.5022640580946609</v>
      </c>
      <c r="EQ421" s="72">
        <f t="shared" si="1276"/>
        <v>4.5343951858523361</v>
      </c>
      <c r="ET421" s="275">
        <v>643.24148634194933</v>
      </c>
      <c r="EU421" s="274">
        <v>65000</v>
      </c>
      <c r="EV421" s="149">
        <f t="shared" si="1339"/>
        <v>220.78372314238672</v>
      </c>
      <c r="EW421" s="149">
        <f t="shared" si="1340"/>
        <v>232.14978449006352</v>
      </c>
      <c r="EX421" s="149">
        <f t="shared" si="1341"/>
        <v>248.48285199064713</v>
      </c>
      <c r="EY421" s="149">
        <f t="shared" si="1342"/>
        <v>267.63002895815509</v>
      </c>
      <c r="EZ421" s="149">
        <f t="shared" si="1343"/>
        <v>288.11017716004488</v>
      </c>
      <c r="FA421" s="149">
        <f t="shared" si="1344"/>
        <v>309.0497016124682</v>
      </c>
      <c r="FB421" s="149">
        <f t="shared" si="1345"/>
        <v>329.97123987360618</v>
      </c>
      <c r="FC421" s="149">
        <f t="shared" si="1346"/>
        <v>350.62678555868212</v>
      </c>
      <c r="FD421" s="149">
        <f t="shared" si="1347"/>
        <v>370.89541162496567</v>
      </c>
      <c r="FE421" s="149">
        <f t="shared" si="1348"/>
        <v>390.72556826053761</v>
      </c>
      <c r="FF421" s="149">
        <f t="shared" si="1349"/>
        <v>410.10329742662736</v>
      </c>
      <c r="FG421" s="149">
        <f t="shared" si="1350"/>
        <v>429.03474158014251</v>
      </c>
      <c r="FH421" s="149">
        <f t="shared" si="1351"/>
        <v>447.53645410448411</v>
      </c>
      <c r="FI421" s="149">
        <f t="shared" si="1352"/>
        <v>465.62999505666727</v>
      </c>
      <c r="FJ421" s="149">
        <f t="shared" si="1353"/>
        <v>483.33891033815928</v>
      </c>
      <c r="FK421" s="149">
        <f t="shared" si="1354"/>
        <v>500.68705449652589</v>
      </c>
      <c r="FL421" s="149">
        <f t="shared" si="1355"/>
        <v>517.69767989693446</v>
      </c>
      <c r="FM421" s="149">
        <f t="shared" si="1356"/>
        <v>534.39296652365681</v>
      </c>
      <c r="FN421" s="149">
        <f t="shared" si="1357"/>
        <v>550.79380576577171</v>
      </c>
      <c r="FO421" s="149">
        <f t="shared" si="1358"/>
        <v>566.91972982096365</v>
      </c>
      <c r="FP421" s="149">
        <f t="shared" si="1359"/>
        <v>582.78892315263033</v>
      </c>
      <c r="FQ421" s="149">
        <f t="shared" si="1360"/>
        <v>598.41827847285674</v>
      </c>
      <c r="FR421" s="149">
        <f t="shared" si="1361"/>
        <v>613.8234750591821</v>
      </c>
      <c r="FS421" s="149">
        <f t="shared" si="1362"/>
        <v>629.01906634526608</v>
      </c>
      <c r="FT421" s="149">
        <f t="shared" si="1363"/>
        <v>644.01856920841169</v>
      </c>
      <c r="FU421" s="149">
        <f t="shared" si="1364"/>
        <v>658.83455068507999</v>
      </c>
      <c r="FV421" s="149">
        <f t="shared" si="1365"/>
        <v>673.47870984321264</v>
      </c>
      <c r="FW421" s="149">
        <f t="shared" si="1366"/>
        <v>687.9619537412068</v>
      </c>
      <c r="FX421" s="149">
        <f t="shared" si="1367"/>
        <v>702.29446711669948</v>
      </c>
      <c r="FY421" s="149">
        <f t="shared" si="1368"/>
        <v>716.48577586232534</v>
      </c>
      <c r="FZ421" s="149">
        <f t="shared" si="1369"/>
        <v>730.54480457541229</v>
      </c>
      <c r="GA421" s="149">
        <f t="shared" si="1370"/>
        <v>744.47992858594046</v>
      </c>
      <c r="GB421" s="149">
        <f t="shared" si="1371"/>
        <v>758.29902091615634</v>
      </c>
      <c r="GC421" s="149">
        <f t="shared" si="1372"/>
        <v>772.00949463379686</v>
      </c>
      <c r="GD421" s="149">
        <f t="shared" si="1373"/>
        <v>785.61834104623438</v>
      </c>
      <c r="GE421" s="149">
        <f t="shared" si="1374"/>
        <v>799.13216415557076</v>
      </c>
      <c r="GF421" s="149">
        <f t="shared" si="1375"/>
        <v>812.55721176160171</v>
      </c>
      <c r="GG421" s="149">
        <f t="shared" si="1376"/>
        <v>825.899403564404</v>
      </c>
      <c r="GH421" s="149">
        <f t="shared" si="1377"/>
        <v>839.16435658363389</v>
      </c>
      <c r="GI421" s="149">
        <f t="shared" si="1378"/>
        <v>852.35740817865292</v>
      </c>
      <c r="GJ421" s="317">
        <f t="shared" si="1379"/>
        <v>865.4836369230253</v>
      </c>
      <c r="GK421" s="149">
        <f t="shared" si="1380"/>
        <v>878.54788155911274</v>
      </c>
      <c r="GL421" s="149">
        <f t="shared" si="1381"/>
        <v>891.5547582333453</v>
      </c>
      <c r="GM421" s="149">
        <f t="shared" si="1382"/>
        <v>904.50867619028656</v>
      </c>
      <c r="GN421" s="149">
        <f t="shared" si="1383"/>
        <v>917.41385208360145</v>
      </c>
      <c r="GO421" s="149">
        <f t="shared" si="1384"/>
        <v>930.2743230443042</v>
      </c>
      <c r="GP421" s="149">
        <f t="shared" si="1385"/>
        <v>943.09395863095938</v>
      </c>
      <c r="GQ421" s="149">
        <f t="shared" si="1386"/>
        <v>955.87647177264807</v>
      </c>
      <c r="GR421" s="149">
        <f t="shared" si="1387"/>
        <v>968.62542880328704</v>
      </c>
      <c r="GS421" s="149">
        <f t="shared" si="1388"/>
        <v>981.34425867507423</v>
      </c>
      <c r="GT421" s="149">
        <f t="shared" si="1389"/>
        <v>994.03626142933058</v>
      </c>
      <c r="GU421" s="149">
        <f t="shared" si="1390"/>
        <v>1006.7046159945947</v>
      </c>
      <c r="GV421" s="149">
        <f t="shared" si="1391"/>
        <v>1019.3523873744003</v>
      </c>
      <c r="GW421" s="149">
        <f t="shared" si="1392"/>
        <v>1031.9825332806085</v>
      </c>
      <c r="GX421" s="149">
        <f t="shared" si="1393"/>
        <v>1044.5979102623689</v>
      </c>
      <c r="GY421" s="149">
        <f t="shared" si="1394"/>
        <v>1057.2012793756398</v>
      </c>
      <c r="GZ421" s="149">
        <f t="shared" si="1395"/>
        <v>1069.7953114336374</v>
      </c>
      <c r="HA421" s="149">
        <f t="shared" si="1396"/>
        <v>1082.382591874549</v>
      </c>
      <c r="HB421" s="149">
        <f t="shared" si="1397"/>
        <v>1094.9656252792515</v>
      </c>
      <c r="HC421" s="149">
        <f t="shared" si="1398"/>
        <v>1107.5468395685677</v>
      </c>
      <c r="HF421" s="269">
        <v>633.56726247771348</v>
      </c>
      <c r="HG421" s="274">
        <v>64000</v>
      </c>
      <c r="HH421" s="149">
        <f t="shared" si="1400"/>
        <v>164.00533293971495</v>
      </c>
      <c r="HI421" s="149">
        <f t="shared" si="1401"/>
        <v>318.93460052354237</v>
      </c>
      <c r="HJ421" s="149">
        <f t="shared" si="1402"/>
        <v>459.46380496877265</v>
      </c>
      <c r="HK421" s="149">
        <f t="shared" si="1403"/>
        <v>584.40781346908454</v>
      </c>
      <c r="HL421" s="149">
        <f t="shared" si="1404"/>
        <v>694.98380491356386</v>
      </c>
      <c r="HM421" s="149">
        <f t="shared" si="1405"/>
        <v>793.22430738205139</v>
      </c>
      <c r="HN421" s="149">
        <f t="shared" si="1406"/>
        <v>881.16824140325889</v>
      </c>
      <c r="HO421" s="149">
        <f t="shared" si="1407"/>
        <v>960.57860848153734</v>
      </c>
      <c r="HP421" s="149">
        <f t="shared" si="1408"/>
        <v>1032.8963993694183</v>
      </c>
      <c r="HQ421" s="149">
        <f t="shared" si="1409"/>
        <v>1099.2760286452494</v>
      </c>
      <c r="HR421" s="149">
        <f t="shared" si="1410"/>
        <v>1160.6388833512062</v>
      </c>
      <c r="HS421" s="149">
        <f t="shared" si="1411"/>
        <v>1217.723280160254</v>
      </c>
      <c r="HT421" s="149">
        <f t="shared" si="1412"/>
        <v>1271.1253175802478</v>
      </c>
      <c r="HU421" s="149">
        <f t="shared" si="1413"/>
        <v>1321.3306490882323</v>
      </c>
      <c r="HV421" s="149">
        <f t="shared" si="1414"/>
        <v>1368.7387273544819</v>
      </c>
      <c r="HW421" s="149">
        <f t="shared" si="1415"/>
        <v>1413.6812130572989</v>
      </c>
      <c r="HX421" s="149">
        <f t="shared" si="1416"/>
        <v>1456.4359831483159</v>
      </c>
      <c r="HY421" s="149">
        <f t="shared" si="1417"/>
        <v>1497.2378524974399</v>
      </c>
      <c r="HZ421" s="149">
        <f t="shared" si="1418"/>
        <v>1536.2868428939169</v>
      </c>
      <c r="IA421" s="149">
        <f t="shared" si="1419"/>
        <v>1573.7546147466787</v>
      </c>
      <c r="IB421" s="149">
        <f t="shared" si="1420"/>
        <v>1609.7895137361691</v>
      </c>
      <c r="IC421" s="149">
        <f t="shared" si="1421"/>
        <v>1644.5205653884959</v>
      </c>
      <c r="ID421" s="149">
        <f t="shared" si="1422"/>
        <v>1678.0606639188059</v>
      </c>
      <c r="IE421" s="149">
        <f t="shared" si="1423"/>
        <v>1710.5091388077497</v>
      </c>
      <c r="IF421" s="149">
        <f t="shared" si="1424"/>
        <v>1741.9538367713544</v>
      </c>
      <c r="IG421" s="149">
        <f t="shared" si="1425"/>
        <v>1772.4728232375039</v>
      </c>
      <c r="IH421" s="149">
        <f t="shared" si="1426"/>
        <v>1802.1357827062059</v>
      </c>
      <c r="II421" s="149">
        <f t="shared" si="1427"/>
        <v>1831.0051789972499</v>
      </c>
      <c r="IJ421" s="149">
        <f t="shared" si="1428"/>
        <v>1859.1372226361484</v>
      </c>
      <c r="IK421" s="149">
        <f t="shared" si="1429"/>
        <v>1886.5826822560421</v>
      </c>
      <c r="IL421" s="149">
        <f t="shared" si="1430"/>
        <v>1913.3875690084355</v>
      </c>
      <c r="IM421" s="149">
        <f t="shared" si="1431"/>
        <v>1939.5937169377041</v>
      </c>
      <c r="IN421" s="149">
        <f t="shared" si="1432"/>
        <v>1965.2392776165132</v>
      </c>
      <c r="IO421" s="149">
        <f t="shared" si="1433"/>
        <v>1990.359143720792</v>
      </c>
      <c r="IP421" s="149">
        <f t="shared" si="1434"/>
        <v>2014.9853133928598</v>
      </c>
      <c r="IQ421" s="149">
        <f t="shared" si="1435"/>
        <v>2039.147205012978</v>
      </c>
      <c r="IR421" s="149">
        <f t="shared" si="1436"/>
        <v>2062.8719302345348</v>
      </c>
      <c r="IS421" s="149">
        <f t="shared" si="1437"/>
        <v>2086.1845317310244</v>
      </c>
      <c r="IT421" s="149">
        <f t="shared" si="1438"/>
        <v>2109.1081909752338</v>
      </c>
      <c r="IU421" s="149">
        <f t="shared" si="1439"/>
        <v>2131.6644104619577</v>
      </c>
      <c r="IV421" s="317">
        <f t="shared" si="1440"/>
        <v>2153.8731740488465</v>
      </c>
      <c r="IW421" s="149">
        <f t="shared" si="1441"/>
        <v>2175.7530884900789</v>
      </c>
      <c r="IX421" s="149">
        <f t="shared" si="1442"/>
        <v>2197.3215087464578</v>
      </c>
      <c r="IY421" s="149">
        <f t="shared" si="1443"/>
        <v>2218.594649251816</v>
      </c>
      <c r="IZ421" s="149">
        <f t="shared" si="1444"/>
        <v>2239.5876829821441</v>
      </c>
      <c r="JA421" s="149">
        <f t="shared" si="1445"/>
        <v>2260.3148298972906</v>
      </c>
      <c r="JB421" s="149">
        <f t="shared" si="1446"/>
        <v>2280.7894360946893</v>
      </c>
      <c r="JC421" s="149">
        <f t="shared" si="1447"/>
        <v>2301.0240448219829</v>
      </c>
      <c r="JD421" s="149">
        <f t="shared" si="1448"/>
        <v>2321.030460333734</v>
      </c>
      <c r="JE421" s="149">
        <f t="shared" si="1449"/>
        <v>2340.8198054412046</v>
      </c>
      <c r="JF421" s="149">
        <f t="shared" si="1450"/>
        <v>2360.4025734890843</v>
      </c>
      <c r="JG421" s="149">
        <f t="shared" si="1451"/>
        <v>2379.7886753953881</v>
      </c>
      <c r="JH421" s="149">
        <f t="shared" si="1452"/>
        <v>2398.9874823076266</v>
      </c>
      <c r="JI421" s="149">
        <f t="shared" si="1453"/>
        <v>2418.0078643574366</v>
      </c>
      <c r="JJ421" s="149">
        <f t="shared" si="1454"/>
        <v>2436.858225935121</v>
      </c>
      <c r="JK421" s="149">
        <f t="shared" si="1455"/>
        <v>2455.5465378533745</v>
      </c>
      <c r="JL421" s="149">
        <f t="shared" si="1456"/>
        <v>2474.0803667245909</v>
      </c>
      <c r="JM421" s="149">
        <f t="shared" si="1457"/>
        <v>2492.4669018373434</v>
      </c>
      <c r="JN421" s="149">
        <f t="shared" si="1458"/>
        <v>2510.7129797840671</v>
      </c>
      <c r="JO421" s="149">
        <f t="shared" si="1459"/>
        <v>2528.8251070628517</v>
      </c>
      <c r="JQ421" s="275">
        <v>643.24148634194933</v>
      </c>
      <c r="JR421" s="274">
        <v>65000</v>
      </c>
      <c r="JS421" s="115">
        <f t="shared" si="1277"/>
        <v>343.57861494755628</v>
      </c>
      <c r="JT421" s="115">
        <f t="shared" si="1278"/>
        <v>364.94467629523308</v>
      </c>
      <c r="JU421" s="115">
        <f t="shared" si="1279"/>
        <v>391.27774379581672</v>
      </c>
      <c r="JV421" s="115">
        <f t="shared" si="1280"/>
        <v>420.42492076332468</v>
      </c>
      <c r="JW421" s="115">
        <f t="shared" si="1281"/>
        <v>450.90506896521447</v>
      </c>
      <c r="JX421" s="115">
        <f t="shared" si="1282"/>
        <v>481.84459341763778</v>
      </c>
      <c r="JY421" s="115">
        <f t="shared" si="1283"/>
        <v>512.76613167877576</v>
      </c>
      <c r="JZ421" s="115">
        <f t="shared" si="1284"/>
        <v>543.4216773638517</v>
      </c>
      <c r="KA421" s="115">
        <f t="shared" si="1285"/>
        <v>573.69030343013526</v>
      </c>
      <c r="KB421" s="115">
        <f t="shared" si="1286"/>
        <v>603.5204600657072</v>
      </c>
      <c r="KC421" s="115">
        <f t="shared" si="1287"/>
        <v>632.89818923179701</v>
      </c>
      <c r="KD421" s="115">
        <f t="shared" si="1288"/>
        <v>661.82963338531204</v>
      </c>
      <c r="KE421" s="115">
        <f t="shared" si="1289"/>
        <v>690.33134590965369</v>
      </c>
      <c r="KF421" s="115">
        <f t="shared" si="1290"/>
        <v>718.42488686183697</v>
      </c>
      <c r="KG421" s="115">
        <f t="shared" si="1291"/>
        <v>746.13380214332892</v>
      </c>
      <c r="KH421" s="115">
        <f t="shared" si="1292"/>
        <v>773.48194630169553</v>
      </c>
      <c r="KI421" s="115">
        <f t="shared" si="1293"/>
        <v>800.4925717021041</v>
      </c>
      <c r="KJ421" s="115">
        <f t="shared" si="1294"/>
        <v>827.18785832882645</v>
      </c>
      <c r="KK421" s="115">
        <f t="shared" si="1295"/>
        <v>853.58869757094135</v>
      </c>
      <c r="KL421" s="115">
        <f t="shared" si="1296"/>
        <v>879.71462162613329</v>
      </c>
      <c r="KM421" s="115">
        <f t="shared" si="1297"/>
        <v>905.58381495779997</v>
      </c>
      <c r="KN421" s="115">
        <f t="shared" si="1298"/>
        <v>931.21317027802638</v>
      </c>
      <c r="KO421" s="115">
        <f t="shared" si="1299"/>
        <v>956.61836686435174</v>
      </c>
      <c r="KP421" s="115">
        <f t="shared" si="1300"/>
        <v>981.81395815043572</v>
      </c>
      <c r="KQ421" s="115">
        <f t="shared" si="1301"/>
        <v>1006.8134610135813</v>
      </c>
      <c r="KR421" s="115">
        <f t="shared" si="1302"/>
        <v>1031.6294424902496</v>
      </c>
      <c r="KS421" s="115">
        <f t="shared" si="1303"/>
        <v>1056.2736016483823</v>
      </c>
      <c r="KT421" s="115">
        <f t="shared" si="1304"/>
        <v>1080.7568455463766</v>
      </c>
      <c r="KU421" s="115">
        <f t="shared" si="1305"/>
        <v>1105.089358921869</v>
      </c>
      <c r="KV421" s="115">
        <f t="shared" si="1306"/>
        <v>1129.280667667495</v>
      </c>
      <c r="KW421" s="115">
        <f t="shared" si="1307"/>
        <v>1153.3396963805819</v>
      </c>
      <c r="KX421" s="115">
        <f t="shared" si="1308"/>
        <v>1177.2748203911101</v>
      </c>
      <c r="KY421" s="115">
        <f t="shared" si="1309"/>
        <v>1201.093912721326</v>
      </c>
      <c r="KZ421" s="115">
        <f t="shared" si="1310"/>
        <v>1224.8043864389665</v>
      </c>
      <c r="LA421" s="115">
        <f t="shared" si="1311"/>
        <v>1248.413232851404</v>
      </c>
      <c r="LB421" s="115">
        <f t="shared" si="1312"/>
        <v>1271.9270559607403</v>
      </c>
      <c r="LC421" s="115">
        <f t="shared" si="1313"/>
        <v>1295.3521035667713</v>
      </c>
      <c r="LD421" s="115">
        <f t="shared" si="1314"/>
        <v>1318.6942953695736</v>
      </c>
      <c r="LE421" s="115">
        <f t="shared" si="1315"/>
        <v>1341.9592483888036</v>
      </c>
      <c r="LF421" s="115">
        <f t="shared" si="1316"/>
        <v>1365.1522999838226</v>
      </c>
      <c r="LG421" s="360">
        <f t="shared" si="1317"/>
        <v>1388.2785287281949</v>
      </c>
      <c r="LH421" s="115">
        <f t="shared" si="1318"/>
        <v>1411.3427733642825</v>
      </c>
      <c r="LI421" s="115">
        <f t="shared" si="1319"/>
        <v>1434.3496500385149</v>
      </c>
      <c r="LJ421" s="115">
        <f t="shared" si="1320"/>
        <v>1457.3035679954562</v>
      </c>
      <c r="LK421" s="115">
        <f t="shared" si="1321"/>
        <v>1480.2087438887711</v>
      </c>
      <c r="LL421" s="115">
        <f t="shared" si="1322"/>
        <v>1503.0692148494738</v>
      </c>
      <c r="LM421" s="115">
        <f t="shared" si="1323"/>
        <v>1525.8888504361289</v>
      </c>
      <c r="LN421" s="115">
        <f t="shared" si="1324"/>
        <v>1548.6713635778178</v>
      </c>
      <c r="LO421" s="115">
        <f t="shared" si="1325"/>
        <v>1571.4203206084567</v>
      </c>
      <c r="LP421" s="115">
        <f t="shared" si="1326"/>
        <v>1594.1391504802439</v>
      </c>
      <c r="LQ421" s="115">
        <f t="shared" si="1327"/>
        <v>1616.8311532345001</v>
      </c>
      <c r="LR421" s="115">
        <f t="shared" si="1328"/>
        <v>1639.4995077997644</v>
      </c>
      <c r="LS421" s="115">
        <f t="shared" si="1329"/>
        <v>1662.14727917957</v>
      </c>
      <c r="LT421" s="115">
        <f t="shared" si="1330"/>
        <v>1684.7774250857783</v>
      </c>
      <c r="LU421" s="115">
        <f t="shared" si="1331"/>
        <v>1707.3928020675385</v>
      </c>
      <c r="LV421" s="115">
        <f t="shared" si="1332"/>
        <v>1729.9961711808096</v>
      </c>
      <c r="LW421" s="115">
        <f t="shared" si="1333"/>
        <v>1752.5902032388071</v>
      </c>
      <c r="LX421" s="115">
        <f t="shared" si="1334"/>
        <v>1775.1774836797185</v>
      </c>
      <c r="LY421" s="115">
        <f t="shared" si="1335"/>
        <v>1797.7605170844213</v>
      </c>
      <c r="LZ421" s="115">
        <f t="shared" si="1336"/>
        <v>1820.3417313737373</v>
      </c>
      <c r="MC421" s="269">
        <v>640</v>
      </c>
      <c r="MD421" s="352">
        <v>64000</v>
      </c>
      <c r="ME421" s="351">
        <f t="shared" si="1477"/>
        <v>0.28593811124010099</v>
      </c>
      <c r="MF421" s="351">
        <f t="shared" si="1477"/>
        <v>0.55605238956674341</v>
      </c>
      <c r="MG421" s="351">
        <f t="shared" si="1477"/>
        <v>0.80106061321952837</v>
      </c>
      <c r="MH421" s="351">
        <f t="shared" si="1477"/>
        <v>1.0188965406309776</v>
      </c>
      <c r="MI421" s="351">
        <f t="shared" si="1477"/>
        <v>1.2116822847003981</v>
      </c>
      <c r="MJ421" s="351">
        <f t="shared" si="1477"/>
        <v>1.382961493855404</v>
      </c>
      <c r="MK421" s="351">
        <f t="shared" si="1477"/>
        <v>1.5362889615560518</v>
      </c>
      <c r="ML421" s="351">
        <f t="shared" si="1477"/>
        <v>1.6747384251694848</v>
      </c>
      <c r="MM421" s="351">
        <f t="shared" si="1477"/>
        <v>1.8008222065007797</v>
      </c>
      <c r="MN421" s="351">
        <f t="shared" si="1477"/>
        <v>1.9165529908584207</v>
      </c>
      <c r="MO421" s="351">
        <f t="shared" si="1478"/>
        <v>2.0235371874111729</v>
      </c>
      <c r="MP421" s="351">
        <f t="shared" si="1478"/>
        <v>2.1230620279287642</v>
      </c>
      <c r="MQ421" s="351">
        <f t="shared" si="1478"/>
        <v>2.2161667913077641</v>
      </c>
      <c r="MR421" s="351">
        <f t="shared" si="1478"/>
        <v>2.3036981990263961</v>
      </c>
      <c r="MS421" s="351">
        <f t="shared" si="1478"/>
        <v>2.3863526841824192</v>
      </c>
      <c r="MT421" s="351">
        <f t="shared" si="1478"/>
        <v>2.4647084866795392</v>
      </c>
      <c r="MU421" s="351">
        <f t="shared" si="1478"/>
        <v>2.5392500761949481</v>
      </c>
      <c r="MV421" s="351">
        <f t="shared" si="1478"/>
        <v>2.6103868450282053</v>
      </c>
      <c r="MW421" s="351">
        <f t="shared" si="1478"/>
        <v>2.6784675248430849</v>
      </c>
      <c r="MX421" s="351">
        <f t="shared" si="1478"/>
        <v>2.7437914001337242</v>
      </c>
      <c r="MY421" s="351">
        <f t="shared" si="1479"/>
        <v>2.8066171069024799</v>
      </c>
      <c r="MZ421" s="351">
        <f t="shared" si="1479"/>
        <v>2.8671695970736328</v>
      </c>
      <c r="NA421" s="351">
        <f t="shared" si="1479"/>
        <v>2.9256456981409618</v>
      </c>
      <c r="NB421" s="351">
        <f t="shared" si="1479"/>
        <v>2.9822185879126435</v>
      </c>
      <c r="NC421" s="351">
        <f t="shared" si="1479"/>
        <v>3.03704142435988</v>
      </c>
      <c r="ND421" s="351">
        <f t="shared" si="1479"/>
        <v>3.0902503120873339</v>
      </c>
      <c r="NE421" s="351">
        <f t="shared" si="1479"/>
        <v>3.1419667438169658</v>
      </c>
      <c r="NF421" s="351">
        <f t="shared" si="1479"/>
        <v>3.1922996232431333</v>
      </c>
      <c r="NG421" s="351">
        <f t="shared" si="1479"/>
        <v>3.2413469516393847</v>
      </c>
      <c r="NH421" s="351">
        <f t="shared" si="1479"/>
        <v>3.2891972425120204</v>
      </c>
      <c r="NI421" s="351">
        <f t="shared" si="1480"/>
        <v>3.3359307148485664</v>
      </c>
      <c r="NJ421" s="351">
        <f t="shared" si="1480"/>
        <v>3.3816203049823712</v>
      </c>
      <c r="NK421" s="351">
        <f t="shared" si="1480"/>
        <v>3.4263325289738162</v>
      </c>
      <c r="NL421" s="351">
        <f t="shared" si="1480"/>
        <v>3.4701282210998885</v>
      </c>
      <c r="NM421" s="351">
        <f t="shared" si="1480"/>
        <v>3.513063169109766</v>
      </c>
      <c r="NN421" s="351">
        <f t="shared" si="1480"/>
        <v>3.5551886630190657</v>
      </c>
      <c r="NO421" s="351">
        <f t="shared" si="1480"/>
        <v>3.596551971138052</v>
      </c>
      <c r="NP421" s="351">
        <f t="shared" si="1480"/>
        <v>3.6371967545759758</v>
      </c>
      <c r="NQ421" s="351">
        <f t="shared" si="1480"/>
        <v>3.6771634294975182</v>
      </c>
      <c r="NR421" s="351">
        <f t="shared" si="1480"/>
        <v>3.7164894848223278</v>
      </c>
      <c r="NS421" s="351">
        <f t="shared" si="1481"/>
        <v>3.7552097617742195</v>
      </c>
      <c r="NT421" s="351">
        <f t="shared" si="1481"/>
        <v>3.7933567006406563</v>
      </c>
      <c r="NU421" s="351">
        <f t="shared" si="1481"/>
        <v>3.8309605592469413</v>
      </c>
      <c r="NV421" s="351">
        <f t="shared" si="1481"/>
        <v>3.8680496069456725</v>
      </c>
      <c r="NW421" s="351">
        <f t="shared" si="1481"/>
        <v>3.9046502973406385</v>
      </c>
      <c r="NX421" s="351">
        <f t="shared" si="1481"/>
        <v>3.9407874224821211</v>
      </c>
      <c r="NY421" s="351">
        <f t="shared" si="1481"/>
        <v>3.9764842508689218</v>
      </c>
      <c r="NZ421" s="351">
        <f t="shared" si="1481"/>
        <v>4.0117626512566185</v>
      </c>
      <c r="OA421" s="351">
        <f t="shared" si="1481"/>
        <v>4.0466432039897269</v>
      </c>
      <c r="OB421" s="351">
        <f t="shared" si="1481"/>
        <v>4.0811453013379193</v>
      </c>
      <c r="OC421" s="351">
        <f t="shared" si="1482"/>
        <v>4.1152872381158039</v>
      </c>
      <c r="OD421" s="351">
        <f t="shared" si="1482"/>
        <v>4.149086293695504</v>
      </c>
      <c r="OE421" s="351">
        <f t="shared" si="1482"/>
        <v>4.1825588063763375</v>
      </c>
      <c r="OF421" s="351">
        <f t="shared" si="1482"/>
        <v>4.2157202409522903</v>
      </c>
      <c r="OG421" s="351">
        <f t="shared" si="1482"/>
        <v>4.2485852502120647</v>
      </c>
      <c r="OH421" s="351">
        <f t="shared" si="1482"/>
        <v>4.2811677310155121</v>
      </c>
      <c r="OI421" s="351">
        <f t="shared" si="1482"/>
        <v>4.3134808755120444</v>
      </c>
      <c r="OJ421" s="351">
        <f t="shared" si="1482"/>
        <v>4.345537217998924</v>
      </c>
      <c r="OK421" s="351">
        <f t="shared" si="1482"/>
        <v>4.3773486778588513</v>
      </c>
      <c r="OL421" s="351">
        <f t="shared" si="1482"/>
        <v>4.4089265989654756</v>
      </c>
    </row>
    <row r="422" spans="55:402" ht="15.75" thickBot="1">
      <c r="BC422"/>
      <c r="BD422"/>
      <c r="BH422" s="173"/>
      <c r="BI422" s="182">
        <f t="shared" si="1476"/>
        <v>0.22336100866053796</v>
      </c>
      <c r="BJ422" s="91">
        <f t="shared" si="1476"/>
        <v>0</v>
      </c>
      <c r="BK422" s="170">
        <f t="shared" si="1476"/>
        <v>0</v>
      </c>
      <c r="BL422" s="170">
        <f t="shared" si="1476"/>
        <v>216.64999771199948</v>
      </c>
      <c r="BM422" s="116">
        <f t="shared" si="1476"/>
        <v>0</v>
      </c>
      <c r="BN422" s="116"/>
      <c r="BO422" s="109"/>
      <c r="BP422" s="230">
        <v>65000</v>
      </c>
      <c r="BQ422" s="231">
        <v>19.811999999999998</v>
      </c>
      <c r="BR422" s="286">
        <v>650</v>
      </c>
      <c r="BS422" s="115"/>
      <c r="BT422" s="232"/>
      <c r="BU422" s="233"/>
      <c r="BV422" s="205">
        <f t="shared" si="1469"/>
        <v>-56.500002288000502</v>
      </c>
      <c r="BW422" s="208">
        <f t="shared" si="1466"/>
        <v>216.64999771199948</v>
      </c>
      <c r="BX422" s="94"/>
      <c r="BY422" s="196">
        <f t="shared" si="1338"/>
        <v>573.56933718429855</v>
      </c>
      <c r="BZ422" s="128"/>
      <c r="CA422" s="228">
        <f t="shared" si="1399"/>
        <v>2.3394041776870103E-3</v>
      </c>
      <c r="CB422" s="235">
        <f>CA422/CC422</f>
        <v>3.1114669786270486E-3</v>
      </c>
      <c r="CC422" s="200">
        <f t="shared" si="1467"/>
        <v>0.75186533996876448</v>
      </c>
      <c r="CD422" s="279"/>
      <c r="CH422" s="86"/>
      <c r="CI422" s="86"/>
      <c r="CJ422" s="86"/>
      <c r="CK422" s="86"/>
      <c r="CL422" s="86"/>
      <c r="CM422" s="86"/>
      <c r="CN422" s="86"/>
      <c r="CO422" s="86"/>
      <c r="CP422" s="86"/>
      <c r="CQ422" s="86"/>
      <c r="CR422" s="86"/>
      <c r="CS422" s="86"/>
      <c r="CT422" s="86"/>
      <c r="CU422" s="86"/>
      <c r="CV422" s="86"/>
      <c r="CW422" s="86"/>
      <c r="CX422" s="86"/>
      <c r="CY422" s="86"/>
      <c r="CZ422" s="86"/>
      <c r="DA422" s="86"/>
      <c r="DB422" s="86"/>
      <c r="DC422" s="86"/>
      <c r="DD422" s="86"/>
      <c r="DE422" s="86"/>
      <c r="DF422" s="86"/>
      <c r="DG422" s="86"/>
      <c r="DH422" s="86"/>
      <c r="DI422" s="86"/>
      <c r="DJ422" s="86"/>
      <c r="DK422" s="86"/>
      <c r="DL422" s="86"/>
      <c r="DM422" s="86"/>
      <c r="DN422" s="86"/>
      <c r="DO422" s="86"/>
      <c r="DP422" s="86"/>
      <c r="DQ422" s="86"/>
      <c r="DR422" s="86"/>
      <c r="DS422" s="86"/>
      <c r="DT422" s="86"/>
      <c r="DU422" s="86"/>
      <c r="DV422" s="86"/>
      <c r="DW422" s="86"/>
      <c r="DX422" s="86"/>
      <c r="DY422" s="86"/>
      <c r="DZ422" s="86"/>
      <c r="EA422" s="86"/>
      <c r="EB422" s="86"/>
      <c r="EC422" s="86"/>
      <c r="ED422" s="86"/>
      <c r="EE422" s="86"/>
      <c r="EF422" s="86"/>
      <c r="EG422" s="86"/>
      <c r="EH422" s="86"/>
      <c r="EI422" s="86"/>
      <c r="EJ422" s="86"/>
      <c r="EK422" s="86"/>
      <c r="EL422" s="86"/>
      <c r="EM422" s="86"/>
      <c r="EN422" s="86"/>
      <c r="EO422" s="86"/>
      <c r="EP422" s="86"/>
      <c r="EQ422" s="86"/>
      <c r="ET422" s="86"/>
      <c r="EU422" s="86"/>
      <c r="EV422" s="86"/>
      <c r="EW422" s="86"/>
      <c r="EX422" s="86"/>
      <c r="EY422" s="86"/>
      <c r="EZ422" s="86"/>
      <c r="FA422" s="86"/>
      <c r="FB422" s="86"/>
      <c r="FC422" s="86"/>
      <c r="FD422" s="86"/>
      <c r="FE422" s="86"/>
      <c r="FF422" s="86"/>
      <c r="FG422" s="86"/>
      <c r="FH422" s="86"/>
      <c r="FI422" s="86"/>
      <c r="FJ422" s="86"/>
      <c r="FK422" s="86"/>
      <c r="FL422" s="86"/>
      <c r="FM422" s="86"/>
      <c r="FN422" s="86"/>
      <c r="FO422" s="86"/>
      <c r="FP422" s="86"/>
      <c r="FQ422" s="86"/>
      <c r="FR422" s="86"/>
      <c r="FS422" s="86"/>
      <c r="FT422" s="86"/>
      <c r="FU422" s="86"/>
      <c r="FV422" s="86"/>
      <c r="FW422" s="86"/>
      <c r="FX422" s="86"/>
      <c r="FY422" s="86"/>
      <c r="FZ422" s="86"/>
      <c r="GA422" s="86"/>
      <c r="GB422" s="86"/>
      <c r="GC422" s="86"/>
      <c r="GD422" s="86"/>
      <c r="GE422" s="86"/>
      <c r="GF422" s="86"/>
      <c r="GG422" s="86"/>
      <c r="GH422" s="86"/>
      <c r="GI422" s="86"/>
      <c r="GJ422" s="357"/>
      <c r="GK422" s="86"/>
      <c r="GL422" s="86"/>
      <c r="GM422" s="86"/>
      <c r="GN422" s="86"/>
      <c r="GO422" s="86"/>
      <c r="GP422" s="86"/>
      <c r="GQ422" s="86"/>
      <c r="GR422" s="86"/>
      <c r="GS422" s="86"/>
      <c r="GT422" s="86"/>
      <c r="GU422" s="86"/>
      <c r="GV422" s="86"/>
      <c r="GW422" s="86"/>
      <c r="GX422" s="86"/>
      <c r="GY422" s="86"/>
      <c r="GZ422" s="86"/>
      <c r="HA422" s="86"/>
      <c r="HB422" s="86"/>
      <c r="HC422" s="86"/>
      <c r="HF422" s="275">
        <v>643.24148634194933</v>
      </c>
      <c r="HG422" s="274">
        <v>65000</v>
      </c>
      <c r="HH422" s="149">
        <f t="shared" si="1400"/>
        <v>177.15866425964492</v>
      </c>
      <c r="HI422" s="149">
        <f t="shared" si="1401"/>
        <v>343.04764775565485</v>
      </c>
      <c r="HJ422" s="149">
        <f t="shared" si="1402"/>
        <v>491.61980977065832</v>
      </c>
      <c r="HK422" s="149">
        <f t="shared" si="1403"/>
        <v>622.14502479625367</v>
      </c>
      <c r="HL422" s="149">
        <f t="shared" si="1404"/>
        <v>736.58629667027731</v>
      </c>
      <c r="HM422" s="149">
        <f t="shared" si="1405"/>
        <v>837.58110895257278</v>
      </c>
      <c r="HN422" s="149">
        <f t="shared" si="1406"/>
        <v>927.57118112958767</v>
      </c>
      <c r="HO422" s="149">
        <f t="shared" si="1407"/>
        <v>1008.5707397152438</v>
      </c>
      <c r="HP422" s="149">
        <f t="shared" si="1408"/>
        <v>1082.1755411195156</v>
      </c>
      <c r="HQ422" s="149">
        <f t="shared" si="1409"/>
        <v>1149.6363772730283</v>
      </c>
      <c r="HR422" s="149">
        <f t="shared" si="1410"/>
        <v>1211.935912272289</v>
      </c>
      <c r="HS422" s="149">
        <f t="shared" si="1411"/>
        <v>1269.8523948646441</v>
      </c>
      <c r="HT422" s="149">
        <f t="shared" si="1412"/>
        <v>1324.008621159616</v>
      </c>
      <c r="HU422" s="149">
        <f t="shared" si="1413"/>
        <v>1374.9085504342493</v>
      </c>
      <c r="HV422" s="149">
        <f t="shared" si="1414"/>
        <v>1422.964495616405</v>
      </c>
      <c r="HW422" s="149">
        <f t="shared" si="1415"/>
        <v>1468.517362872946</v>
      </c>
      <c r="HX422" s="149">
        <f t="shared" si="1416"/>
        <v>1511.851822368624</v>
      </c>
      <c r="HY422" s="149">
        <f t="shared" si="1417"/>
        <v>1553.2077838789955</v>
      </c>
      <c r="HZ422" s="149">
        <f t="shared" si="1418"/>
        <v>1592.7891648436732</v>
      </c>
      <c r="IA422" s="149">
        <f t="shared" si="1419"/>
        <v>1630.7706588223766</v>
      </c>
      <c r="IB422" s="149">
        <f t="shared" si="1420"/>
        <v>1667.3030135578874</v>
      </c>
      <c r="IC422" s="149">
        <f t="shared" si="1421"/>
        <v>1702.5171873162974</v>
      </c>
      <c r="ID422" s="149">
        <f t="shared" si="1422"/>
        <v>1736.5276526469804</v>
      </c>
      <c r="IE422" s="149">
        <f t="shared" si="1423"/>
        <v>1769.435045840766</v>
      </c>
      <c r="IF422" s="149">
        <f t="shared" si="1424"/>
        <v>1801.3283095366291</v>
      </c>
      <c r="IG422" s="149">
        <f t="shared" si="1425"/>
        <v>1832.286439162538</v>
      </c>
      <c r="IH422" s="149">
        <f t="shared" si="1426"/>
        <v>1862.3799170661744</v>
      </c>
      <c r="II422" s="149">
        <f t="shared" si="1427"/>
        <v>1891.6718984340362</v>
      </c>
      <c r="IJ422" s="149">
        <f t="shared" si="1428"/>
        <v>1920.2191984170852</v>
      </c>
      <c r="IK422" s="149">
        <f t="shared" si="1429"/>
        <v>1948.0731188774371</v>
      </c>
      <c r="IL422" s="149">
        <f t="shared" si="1430"/>
        <v>1975.2801448517132</v>
      </c>
      <c r="IM422" s="149">
        <f t="shared" si="1431"/>
        <v>2001.8825344862141</v>
      </c>
      <c r="IN422" s="149">
        <f t="shared" si="1432"/>
        <v>2027.9188213279513</v>
      </c>
      <c r="IO422" s="149">
        <f t="shared" si="1433"/>
        <v>2053.424244085028</v>
      </c>
      <c r="IP422" s="149">
        <f t="shared" si="1434"/>
        <v>2078.4311160302263</v>
      </c>
      <c r="IQ422" s="149">
        <f t="shared" si="1435"/>
        <v>2102.9691439136782</v>
      </c>
      <c r="IR422" s="149">
        <f t="shared" si="1436"/>
        <v>2127.0657044268487</v>
      </c>
      <c r="IS422" s="149">
        <f t="shared" si="1437"/>
        <v>2150.7460848096562</v>
      </c>
      <c r="IT422" s="149">
        <f t="shared" si="1438"/>
        <v>2174.0336930323665</v>
      </c>
      <c r="IU422" s="149">
        <f t="shared" si="1439"/>
        <v>2196.9502420503591</v>
      </c>
      <c r="IV422" s="317">
        <f t="shared" si="1440"/>
        <v>2219.515911874571</v>
      </c>
      <c r="IW422" s="149">
        <f t="shared" si="1441"/>
        <v>2241.7494925863211</v>
      </c>
      <c r="IX422" s="149">
        <f t="shared" si="1442"/>
        <v>2263.6685109231398</v>
      </c>
      <c r="IY422" s="149">
        <f t="shared" si="1443"/>
        <v>2285.2893426500182</v>
      </c>
      <c r="IZ422" s="149">
        <f t="shared" si="1444"/>
        <v>2306.6273125903767</v>
      </c>
      <c r="JA422" s="149">
        <f t="shared" si="1445"/>
        <v>2327.6967839092395</v>
      </c>
      <c r="JB422" s="149">
        <f t="shared" si="1446"/>
        <v>2348.5112380065857</v>
      </c>
      <c r="JC422" s="149">
        <f t="shared" si="1447"/>
        <v>2369.0833461829457</v>
      </c>
      <c r="JD422" s="149">
        <f t="shared" si="1448"/>
        <v>2389.4250340750054</v>
      </c>
      <c r="JE422" s="149">
        <f t="shared" si="1449"/>
        <v>2409.5475397206374</v>
      </c>
      <c r="JF422" s="149">
        <f t="shared" si="1450"/>
        <v>2429.4614659959539</v>
      </c>
      <c r="JG422" s="149">
        <f t="shared" si="1451"/>
        <v>2449.1768280679162</v>
      </c>
      <c r="JH422" s="149">
        <f t="shared" si="1452"/>
        <v>2468.7030964217697</v>
      </c>
      <c r="JI422" s="149">
        <f t="shared" si="1453"/>
        <v>2488.049235950712</v>
      </c>
      <c r="JJ422" s="149">
        <f t="shared" si="1454"/>
        <v>2507.223741533684</v>
      </c>
      <c r="JK422" s="149">
        <f t="shared" si="1455"/>
        <v>2526.2346704743586</v>
      </c>
      <c r="JL422" s="149">
        <f t="shared" si="1456"/>
        <v>2545.0896721289814</v>
      </c>
      <c r="JM422" s="149">
        <f t="shared" si="1457"/>
        <v>2563.79601501144</v>
      </c>
      <c r="JN422" s="149">
        <f t="shared" si="1458"/>
        <v>2582.3606116300448</v>
      </c>
      <c r="JO422" s="149">
        <f t="shared" si="1459"/>
        <v>2600.7900412809986</v>
      </c>
      <c r="JQ422" s="86"/>
      <c r="JR422" s="86"/>
      <c r="JS422" s="86"/>
      <c r="JT422" s="86"/>
      <c r="JU422" s="86"/>
      <c r="JV422" s="86"/>
      <c r="JW422" s="86"/>
      <c r="JX422" s="86"/>
      <c r="JY422" s="86"/>
      <c r="JZ422" s="86"/>
      <c r="KA422" s="86"/>
      <c r="KB422" s="86"/>
      <c r="KC422" s="86"/>
      <c r="KD422" s="86"/>
      <c r="KE422" s="86"/>
      <c r="KF422" s="86"/>
      <c r="KG422" s="86"/>
      <c r="KH422" s="86"/>
      <c r="KI422" s="86"/>
      <c r="KJ422" s="86"/>
      <c r="KK422" s="86"/>
      <c r="KL422" s="86"/>
      <c r="KM422" s="86"/>
      <c r="KN422" s="86"/>
      <c r="KO422" s="86"/>
      <c r="KP422" s="86"/>
      <c r="KQ422" s="86"/>
      <c r="KR422" s="86"/>
      <c r="KS422" s="86"/>
      <c r="KT422" s="86"/>
      <c r="KU422" s="86"/>
      <c r="KV422" s="86"/>
      <c r="KW422" s="86"/>
      <c r="KX422" s="86"/>
      <c r="KY422" s="86"/>
      <c r="KZ422" s="86"/>
      <c r="LA422" s="86"/>
      <c r="LB422" s="86"/>
      <c r="LC422" s="86"/>
      <c r="LD422" s="86"/>
      <c r="LE422" s="86"/>
      <c r="LF422" s="86"/>
      <c r="LG422" s="86"/>
      <c r="LH422" s="86"/>
      <c r="LI422" s="86"/>
      <c r="LJ422" s="86"/>
      <c r="LK422" s="86"/>
      <c r="LL422" s="86"/>
      <c r="LM422" s="86"/>
      <c r="LN422" s="86"/>
      <c r="LO422" s="86"/>
      <c r="LP422" s="86"/>
      <c r="LQ422" s="86"/>
      <c r="LR422" s="86"/>
      <c r="LS422" s="86"/>
      <c r="LT422" s="86"/>
      <c r="LU422" s="86"/>
      <c r="LV422" s="86"/>
      <c r="LW422" s="86"/>
      <c r="LX422" s="86"/>
      <c r="LY422" s="86"/>
      <c r="LZ422" s="86"/>
      <c r="MC422" s="275">
        <v>650</v>
      </c>
      <c r="MD422" s="352">
        <v>65000</v>
      </c>
      <c r="ME422" s="351">
        <f t="shared" si="1477"/>
        <v>0.30887052841655049</v>
      </c>
      <c r="MF422" s="351">
        <f t="shared" si="1477"/>
        <v>0.5980927248302802</v>
      </c>
      <c r="MG422" s="351">
        <f t="shared" si="1477"/>
        <v>0.85712359064391841</v>
      </c>
      <c r="MH422" s="351">
        <f t="shared" si="1477"/>
        <v>1.0846901751241051</v>
      </c>
      <c r="MI422" s="351">
        <f t="shared" si="1477"/>
        <v>1.2842149133812542</v>
      </c>
      <c r="MJ422" s="351">
        <f t="shared" si="1477"/>
        <v>1.4602961745903831</v>
      </c>
      <c r="MK422" s="351">
        <f t="shared" si="1477"/>
        <v>1.6171910194556682</v>
      </c>
      <c r="ML422" s="351">
        <f t="shared" si="1477"/>
        <v>1.7584111882033386</v>
      </c>
      <c r="MM422" s="351">
        <f t="shared" si="1477"/>
        <v>1.8867388316676916</v>
      </c>
      <c r="MN422" s="351">
        <f t="shared" si="1477"/>
        <v>2.0043546660229303</v>
      </c>
      <c r="MO422" s="351">
        <f t="shared" si="1478"/>
        <v>2.1129719350441345</v>
      </c>
      <c r="MP422" s="351">
        <f t="shared" si="1478"/>
        <v>2.2139474908098458</v>
      </c>
      <c r="MQ422" s="351">
        <f t="shared" si="1478"/>
        <v>2.308367158640817</v>
      </c>
      <c r="MR422" s="351">
        <f t="shared" si="1478"/>
        <v>2.3971095755986438</v>
      </c>
      <c r="MS422" s="351">
        <f t="shared" si="1478"/>
        <v>2.4808935962334751</v>
      </c>
      <c r="MT422" s="351">
        <f t="shared" si="1478"/>
        <v>2.5603135796659298</v>
      </c>
      <c r="MU422" s="351">
        <f t="shared" si="1478"/>
        <v>2.6358658393254339</v>
      </c>
      <c r="MV422" s="351">
        <f t="shared" si="1478"/>
        <v>2.7079686503184197</v>
      </c>
      <c r="MW422" s="351">
        <f t="shared" si="1478"/>
        <v>2.7769775362518732</v>
      </c>
      <c r="MX422" s="351">
        <f t="shared" si="1478"/>
        <v>2.8431970698224052</v>
      </c>
      <c r="MY422" s="351">
        <f t="shared" si="1479"/>
        <v>2.9068900749520923</v>
      </c>
      <c r="MZ422" s="351">
        <f t="shared" si="1479"/>
        <v>2.9682848732362532</v>
      </c>
      <c r="NA422" s="351">
        <f t="shared" si="1479"/>
        <v>3.027581043944477</v>
      </c>
      <c r="NB422" s="351">
        <f t="shared" si="1479"/>
        <v>3.0849540432671585</v>
      </c>
      <c r="NC422" s="351">
        <f t="shared" si="1479"/>
        <v>3.1405589398825007</v>
      </c>
      <c r="ND422" s="351">
        <f t="shared" si="1479"/>
        <v>3.1945334598209008</v>
      </c>
      <c r="NE422" s="351">
        <f t="shared" si="1479"/>
        <v>3.247000486826507</v>
      </c>
      <c r="NF422" s="351">
        <f t="shared" si="1479"/>
        <v>3.2980701299696684</v>
      </c>
      <c r="NG422" s="351">
        <f t="shared" si="1479"/>
        <v>3.347841444669283</v>
      </c>
      <c r="NH422" s="351">
        <f t="shared" si="1479"/>
        <v>3.3964038740995055</v>
      </c>
      <c r="NI422" s="351">
        <f t="shared" si="1480"/>
        <v>3.4438384634515753</v>
      </c>
      <c r="NJ422" s="351">
        <f t="shared" si="1480"/>
        <v>3.4902188884671355</v>
      </c>
      <c r="NK422" s="351">
        <f t="shared" si="1480"/>
        <v>3.5356123311667602</v>
      </c>
      <c r="NL422" s="351">
        <f t="shared" si="1480"/>
        <v>3.5800802291235878</v>
      </c>
      <c r="NM422" s="351">
        <f t="shared" si="1480"/>
        <v>3.6236789195067933</v>
      </c>
      <c r="NN422" s="351">
        <f t="shared" si="1480"/>
        <v>3.6664601950957412</v>
      </c>
      <c r="NO422" s="351">
        <f t="shared" si="1480"/>
        <v>3.7084717862862022</v>
      </c>
      <c r="NP422" s="351">
        <f t="shared" si="1480"/>
        <v>3.7497577805812536</v>
      </c>
      <c r="NQ422" s="351">
        <f t="shared" si="1480"/>
        <v>3.7903589890367675</v>
      </c>
      <c r="NR422" s="351">
        <f t="shared" si="1480"/>
        <v>3.8303132675037643</v>
      </c>
      <c r="NS422" s="351">
        <f t="shared" si="1481"/>
        <v>3.8696557991931129</v>
      </c>
      <c r="NT422" s="351">
        <f t="shared" si="1481"/>
        <v>3.9084193440173483</v>
      </c>
      <c r="NU422" s="351">
        <f t="shared" si="1481"/>
        <v>3.9466344592890619</v>
      </c>
      <c r="NV422" s="351">
        <f t="shared" si="1481"/>
        <v>3.9843296956366268</v>
      </c>
      <c r="NW422" s="351">
        <f t="shared" si="1481"/>
        <v>4.021531771405022</v>
      </c>
      <c r="NX422" s="351">
        <f t="shared" si="1481"/>
        <v>4.0582657283182257</v>
      </c>
      <c r="NY422" s="351">
        <f t="shared" si="1481"/>
        <v>4.0945550707707463</v>
      </c>
      <c r="NZ422" s="351">
        <f t="shared" si="1481"/>
        <v>4.1304218907743229</v>
      </c>
      <c r="OA422" s="351">
        <f t="shared" si="1481"/>
        <v>4.1658869802993648</v>
      </c>
      <c r="OB422" s="351">
        <f t="shared" si="1481"/>
        <v>4.2009699325094934</v>
      </c>
      <c r="OC422" s="351">
        <f t="shared" si="1482"/>
        <v>4.2356892331838907</v>
      </c>
      <c r="OD422" s="351">
        <f t="shared" si="1482"/>
        <v>4.2700623434494194</v>
      </c>
      <c r="OE422" s="351">
        <f t="shared" si="1482"/>
        <v>4.3041057747975975</v>
      </c>
      <c r="OF422" s="351">
        <f t="shared" si="1482"/>
        <v>4.3378351572361957</v>
      </c>
      <c r="OG422" s="351">
        <f t="shared" si="1482"/>
        <v>4.3712653013179921</v>
      </c>
      <c r="OH422" s="351">
        <f t="shared" si="1482"/>
        <v>4.4044102546971269</v>
      </c>
      <c r="OI422" s="351">
        <f t="shared" si="1482"/>
        <v>4.4372833537842986</v>
      </c>
      <c r="OJ422" s="351">
        <f t="shared" si="1482"/>
        <v>4.4698972710036005</v>
      </c>
      <c r="OK422" s="351">
        <f t="shared" si="1482"/>
        <v>4.5022640580946609</v>
      </c>
      <c r="OL422" s="351">
        <f t="shared" si="1482"/>
        <v>4.5343951858523361</v>
      </c>
    </row>
    <row r="423" spans="55:402" ht="15.75" thickBot="1">
      <c r="BC423"/>
      <c r="BD423"/>
      <c r="BH423" s="173"/>
      <c r="BI423" s="182"/>
      <c r="BJ423" s="91"/>
      <c r="BK423" s="189"/>
      <c r="BL423" s="151"/>
      <c r="BM423" s="176"/>
      <c r="BN423" s="176"/>
      <c r="BO423" s="239"/>
      <c r="BP423" s="240"/>
      <c r="BQ423" s="240"/>
      <c r="BR423" s="287"/>
      <c r="BS423" s="240"/>
      <c r="BT423" s="241"/>
      <c r="BU423" s="259"/>
      <c r="BV423" s="240"/>
      <c r="BW423" s="240"/>
      <c r="BX423" s="240"/>
      <c r="BY423" s="242"/>
      <c r="BZ423" s="242"/>
      <c r="CA423" s="243"/>
      <c r="CB423" s="244"/>
      <c r="CC423" s="245"/>
      <c r="CD423" s="160"/>
      <c r="HF423" s="86"/>
      <c r="HG423" s="86"/>
      <c r="HH423" s="85"/>
      <c r="HI423" s="85"/>
      <c r="HJ423" s="85"/>
      <c r="HK423" s="85"/>
      <c r="HL423" s="85"/>
      <c r="HM423" s="85"/>
      <c r="HN423" s="85"/>
      <c r="HO423" s="85"/>
      <c r="HP423" s="85"/>
      <c r="HQ423" s="85"/>
      <c r="HR423" s="85"/>
      <c r="HS423" s="85"/>
      <c r="HT423" s="85"/>
      <c r="HU423" s="85"/>
      <c r="HV423" s="85"/>
      <c r="HW423" s="85"/>
      <c r="HX423" s="85"/>
      <c r="HY423" s="85"/>
      <c r="HZ423" s="85"/>
      <c r="IA423" s="85"/>
      <c r="IB423" s="85"/>
      <c r="IC423" s="85"/>
      <c r="ID423" s="85"/>
      <c r="IE423" s="85"/>
      <c r="IF423" s="85"/>
      <c r="IG423" s="85"/>
      <c r="IH423" s="85"/>
      <c r="II423" s="85"/>
      <c r="IJ423" s="85"/>
      <c r="IK423" s="85"/>
      <c r="IL423" s="85"/>
      <c r="IM423" s="85"/>
      <c r="IN423" s="85"/>
      <c r="IO423" s="85"/>
      <c r="IP423" s="85"/>
      <c r="IQ423" s="85"/>
      <c r="IR423" s="85"/>
      <c r="IS423" s="85"/>
      <c r="IT423" s="85"/>
      <c r="IU423" s="85"/>
      <c r="IV423" s="85"/>
      <c r="ME423" s="347"/>
      <c r="MF423" s="347"/>
      <c r="MG423" s="347"/>
      <c r="MH423" s="347"/>
      <c r="MI423" s="347"/>
      <c r="MJ423" s="347"/>
      <c r="MK423" s="347"/>
      <c r="ML423" s="347"/>
      <c r="MM423" s="347"/>
      <c r="MN423" s="347"/>
      <c r="MO423" s="347"/>
      <c r="MP423" s="347"/>
      <c r="MQ423" s="347"/>
      <c r="MR423" s="347"/>
      <c r="MS423" s="347"/>
      <c r="MT423" s="347"/>
      <c r="MU423" s="347"/>
      <c r="MV423" s="347"/>
      <c r="MW423" s="347"/>
      <c r="MX423" s="347"/>
      <c r="MY423" s="347"/>
      <c r="MZ423" s="347"/>
      <c r="NA423" s="347"/>
      <c r="NB423" s="347"/>
      <c r="NC423" s="347"/>
      <c r="ND423" s="347"/>
      <c r="NE423" s="347"/>
      <c r="NF423" s="347"/>
      <c r="NG423" s="347"/>
      <c r="NH423" s="347"/>
      <c r="NI423" s="347"/>
      <c r="NJ423" s="347"/>
      <c r="NK423" s="347"/>
      <c r="NL423" s="347"/>
      <c r="NM423" s="347"/>
      <c r="NN423" s="347"/>
      <c r="NO423" s="347"/>
      <c r="NP423" s="347"/>
      <c r="NQ423" s="347"/>
      <c r="NR423" s="347"/>
      <c r="NS423" s="347"/>
      <c r="NT423" s="347"/>
      <c r="NU423" s="347"/>
      <c r="NV423" s="347"/>
      <c r="NW423" s="347"/>
      <c r="NX423" s="347"/>
      <c r="NY423" s="347"/>
      <c r="NZ423" s="347"/>
      <c r="OA423" s="347"/>
      <c r="OB423" s="347"/>
      <c r="OC423" s="347"/>
      <c r="OD423" s="347"/>
      <c r="OE423" s="347"/>
      <c r="OF423" s="347"/>
      <c r="OG423" s="347"/>
      <c r="OH423" s="347"/>
      <c r="OI423" s="347"/>
      <c r="OJ423" s="347"/>
      <c r="OK423" s="347"/>
      <c r="OL423" s="347"/>
    </row>
    <row r="424" spans="55:402">
      <c r="BC424"/>
      <c r="BD424"/>
      <c r="MC424" s="86"/>
      <c r="MD424" s="86"/>
      <c r="ME424" s="86"/>
      <c r="MF424" s="86"/>
      <c r="MG424" s="86"/>
      <c r="MH424" s="86"/>
      <c r="MI424" s="86"/>
      <c r="MJ424" s="86"/>
      <c r="MK424" s="86"/>
      <c r="ML424" s="86"/>
      <c r="MM424" s="86"/>
      <c r="MN424" s="86"/>
      <c r="MO424" s="86"/>
      <c r="MP424" s="86"/>
      <c r="MQ424" s="86"/>
      <c r="MR424" s="86"/>
      <c r="MS424" s="86"/>
      <c r="MT424" s="86"/>
      <c r="MU424" s="86"/>
      <c r="MV424" s="86"/>
      <c r="MW424" s="86"/>
      <c r="MX424" s="86"/>
      <c r="MY424" s="86"/>
      <c r="MZ424" s="86"/>
      <c r="NA424" s="86"/>
      <c r="NB424" s="86"/>
      <c r="NC424" s="86"/>
      <c r="ND424" s="86"/>
      <c r="NE424" s="86"/>
      <c r="NF424" s="86"/>
      <c r="NG424" s="86"/>
      <c r="NH424" s="86"/>
      <c r="NI424" s="86"/>
      <c r="NJ424" s="86"/>
      <c r="NK424" s="86"/>
      <c r="NL424" s="86"/>
      <c r="NM424" s="86"/>
      <c r="NN424" s="86"/>
      <c r="NO424" s="86"/>
      <c r="NP424" s="86"/>
      <c r="NQ424" s="86"/>
      <c r="NR424" s="86"/>
      <c r="NS424" s="86"/>
      <c r="NT424" s="86"/>
      <c r="NU424" s="86"/>
      <c r="NV424" s="86"/>
      <c r="NW424" s="86"/>
      <c r="NX424" s="86"/>
      <c r="NY424" s="86"/>
      <c r="NZ424" s="86"/>
      <c r="OA424" s="86"/>
      <c r="OB424" s="86"/>
      <c r="OC424" s="86"/>
      <c r="OD424" s="86"/>
      <c r="OE424" s="86"/>
      <c r="OF424" s="86"/>
      <c r="OG424" s="86"/>
      <c r="OH424" s="86"/>
      <c r="OI424" s="86"/>
      <c r="OJ424" s="86"/>
      <c r="OK424" s="86"/>
      <c r="OL424" s="86"/>
    </row>
    <row r="425" spans="55:402">
      <c r="BC425"/>
      <c r="BD425"/>
    </row>
    <row r="426" spans="55:402">
      <c r="BC426"/>
      <c r="BD426"/>
    </row>
    <row r="427" spans="55:402">
      <c r="BC427"/>
      <c r="BD427"/>
    </row>
    <row r="428" spans="55:402">
      <c r="BC428"/>
      <c r="BD428"/>
    </row>
    <row r="429" spans="55:402">
      <c r="BC429"/>
      <c r="BD429"/>
    </row>
    <row r="430" spans="55:402">
      <c r="BC430"/>
      <c r="BD430"/>
    </row>
    <row r="431" spans="55:402">
      <c r="BC431"/>
      <c r="BD431"/>
    </row>
    <row r="432" spans="55:402">
      <c r="BC432"/>
      <c r="BD432"/>
    </row>
    <row r="433" spans="55:56">
      <c r="BC433"/>
      <c r="BD433"/>
    </row>
    <row r="434" spans="55:56">
      <c r="BC434"/>
      <c r="BD434"/>
    </row>
    <row r="435" spans="55:56">
      <c r="BC435"/>
      <c r="BD435"/>
    </row>
    <row r="436" spans="55:56">
      <c r="BC436"/>
      <c r="BD436"/>
    </row>
    <row r="437" spans="55:56">
      <c r="BC437"/>
      <c r="BD437"/>
    </row>
    <row r="438" spans="55:56">
      <c r="BC438"/>
      <c r="BD438"/>
    </row>
    <row r="439" spans="55:56">
      <c r="BC439"/>
      <c r="BD439"/>
    </row>
    <row r="440" spans="55:56">
      <c r="BC440"/>
      <c r="BD440"/>
    </row>
    <row r="441" spans="55:56">
      <c r="BC441"/>
      <c r="BD441"/>
    </row>
    <row r="442" spans="55:56">
      <c r="BC442"/>
      <c r="BD442"/>
    </row>
    <row r="443" spans="55:56">
      <c r="BC443"/>
      <c r="BD443"/>
    </row>
    <row r="444" spans="55:56">
      <c r="BC444"/>
      <c r="BD444"/>
    </row>
    <row r="445" spans="55:56">
      <c r="BC445"/>
      <c r="BD445"/>
    </row>
    <row r="446" spans="55:56">
      <c r="BC446"/>
      <c r="BD446"/>
    </row>
    <row r="447" spans="55:56">
      <c r="BC447"/>
      <c r="BD447"/>
    </row>
    <row r="448" spans="55:56">
      <c r="BC448"/>
      <c r="BD448"/>
    </row>
    <row r="449" spans="55:56">
      <c r="BC449"/>
      <c r="BD449"/>
    </row>
    <row r="450" spans="55:56">
      <c r="BC450"/>
      <c r="BD450"/>
    </row>
    <row r="451" spans="55:56">
      <c r="BC451"/>
      <c r="BD451"/>
    </row>
    <row r="452" spans="55:56">
      <c r="BC452"/>
      <c r="BD452"/>
    </row>
    <row r="453" spans="55:56">
      <c r="BC453"/>
      <c r="BD453"/>
    </row>
    <row r="454" spans="55:56">
      <c r="BC454"/>
      <c r="BD454"/>
    </row>
    <row r="455" spans="55:56">
      <c r="BC455"/>
      <c r="BD455"/>
    </row>
    <row r="456" spans="55:56">
      <c r="BC456"/>
      <c r="BD456"/>
    </row>
    <row r="457" spans="55:56">
      <c r="BC457"/>
      <c r="BD457"/>
    </row>
    <row r="532" spans="113:334" ht="15.75" thickBot="1"/>
    <row r="533" spans="113:334" ht="18.75">
      <c r="DI533" s="173"/>
      <c r="DJ533" s="182"/>
      <c r="DK533" s="91"/>
      <c r="DL533" s="189"/>
      <c r="DM533" s="91"/>
      <c r="DN533" s="116"/>
      <c r="DO533" s="116"/>
      <c r="DP533" s="2"/>
      <c r="DQ533" s="168" t="s">
        <v>57</v>
      </c>
      <c r="DR533" s="10"/>
      <c r="DS533" s="178"/>
      <c r="DT533" s="116"/>
      <c r="DU533" s="2"/>
      <c r="DV533" s="20"/>
      <c r="DW533" s="2"/>
      <c r="DX533" s="2"/>
      <c r="DY533" s="118"/>
      <c r="DZ533" s="56"/>
      <c r="EA533" s="56"/>
      <c r="EB533" s="56"/>
      <c r="EC533" s="56"/>
      <c r="ED533" s="155"/>
      <c r="EE533" s="160"/>
      <c r="EF533" s="92"/>
      <c r="EI533" s="77" t="s">
        <v>57</v>
      </c>
      <c r="EJ533" s="55"/>
      <c r="FY533" s="90"/>
      <c r="GU533" s="77" t="s">
        <v>57</v>
      </c>
      <c r="GV533" s="55"/>
      <c r="GX533" s="2" t="s">
        <v>105</v>
      </c>
      <c r="IK533" s="90"/>
      <c r="JG533" s="92"/>
      <c r="JH533" s="55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8"/>
      <c r="KX533" s="262"/>
      <c r="LR533" s="262"/>
      <c r="LS533" s="77" t="s">
        <v>57</v>
      </c>
      <c r="LV533" s="81" t="s">
        <v>103</v>
      </c>
    </row>
  </sheetData>
  <mergeCells count="2">
    <mergeCell ref="E5:F5"/>
    <mergeCell ref="D10:G10"/>
  </mergeCells>
  <conditionalFormatting sqref="D13 F8 D3:F3">
    <cfRule type="expression" dxfId="20" priority="13">
      <formula>$D$13&gt;1</formula>
    </cfRule>
  </conditionalFormatting>
  <conditionalFormatting sqref="D11">
    <cfRule type="expression" dxfId="19" priority="22">
      <formula>$D$13&gt;1</formula>
    </cfRule>
  </conditionalFormatting>
  <conditionalFormatting sqref="D12 E7 F6:F8">
    <cfRule type="expression" dxfId="18" priority="12">
      <formula>$D$13&gt;1</formula>
    </cfRule>
  </conditionalFormatting>
  <conditionalFormatting sqref="E8">
    <cfRule type="expression" dxfId="17" priority="23">
      <formula>$D$13&gt;1</formula>
    </cfRule>
  </conditionalFormatting>
  <conditionalFormatting sqref="E6 E8">
    <cfRule type="expression" dxfId="16" priority="24">
      <formula>$D$13&gt;1</formula>
    </cfRule>
  </conditionalFormatting>
  <conditionalFormatting sqref="G3">
    <cfRule type="expression" dxfId="15" priority="25">
      <formula>$D$13&gt;1</formula>
    </cfRule>
  </conditionalFormatting>
  <conditionalFormatting sqref="C3">
    <cfRule type="expression" dxfId="14" priority="8">
      <formula>$D$13&gt;1</formula>
    </cfRule>
  </conditionalFormatting>
  <dataValidations count="2">
    <dataValidation type="list" allowBlank="1" showInputMessage="1" showErrorMessage="1" sqref="F8" xr:uid="{00000000-0002-0000-0600-000000000000}">
      <formula1>$AZ$22:$AZ$87</formula1>
    </dataValidation>
    <dataValidation type="list" allowBlank="1" showInputMessage="1" showErrorMessage="1" sqref="E8" xr:uid="{00000000-0002-0000-0600-000001000000}">
      <formula1>$CA$19:$DY$19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J102"/>
  <sheetViews>
    <sheetView showGridLines="0" topLeftCell="GJ1" zoomScale="25" zoomScaleNormal="25" workbookViewId="0">
      <selection activeCell="H23" sqref="H23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16.85546875" style="2" bestFit="1" customWidth="1"/>
    <col min="11" max="11" width="10.7109375" style="15" customWidth="1"/>
    <col min="12" max="12" width="10.7109375" style="10" customWidth="1"/>
    <col min="13" max="13" width="14.28515625" style="178" customWidth="1"/>
    <col min="14" max="14" width="12.7109375" style="2" customWidth="1"/>
    <col min="15" max="15" width="14" style="20" bestFit="1" customWidth="1"/>
    <col min="16" max="17" width="10.7109375" style="9" customWidth="1"/>
    <col min="18" max="18" width="10.7109375" style="56" customWidth="1"/>
    <col min="19" max="19" width="10.7109375" style="154" customWidth="1"/>
    <col min="20" max="21" width="10.7109375" style="155" customWidth="1"/>
    <col min="22" max="22" width="7.42578125" style="160" customWidth="1"/>
    <col min="23" max="23" width="24.7109375" style="2" bestFit="1" customWidth="1"/>
    <col min="24" max="24" width="13.140625" style="92" customWidth="1"/>
    <col min="25" max="25" width="15.85546875" bestFit="1" customWidth="1"/>
    <col min="35" max="35" width="10.85546875" style="90"/>
    <col min="45" max="45" width="10.85546875" style="90"/>
    <col min="55" max="55" width="10.85546875" style="90"/>
    <col min="66" max="66" width="10.85546875" style="90"/>
    <col min="67" max="67" width="24.7109375" style="2" bestFit="1" customWidth="1"/>
    <col min="68" max="68" width="13.140625" style="92" customWidth="1"/>
    <col min="69" max="69" width="15.85546875" bestFit="1" customWidth="1"/>
    <col min="70" max="70" width="12.140625" bestFit="1" customWidth="1"/>
    <col min="79" max="79" width="10.85546875" style="90"/>
    <col min="89" max="89" width="10.85546875" style="90"/>
    <col min="99" max="99" width="10.85546875" style="90"/>
    <col min="110" max="110" width="10.85546875" style="90"/>
    <col min="111" max="111" width="24.7109375" style="2" bestFit="1" customWidth="1"/>
    <col min="112" max="112" width="13.140625" style="92" customWidth="1"/>
    <col min="113" max="113" width="15.85546875" bestFit="1" customWidth="1"/>
    <col min="123" max="123" width="10.85546875" style="90"/>
    <col min="133" max="133" width="10.85546875" style="90"/>
    <col min="143" max="143" width="10.85546875" style="90"/>
    <col min="149" max="149" width="10.85546875" customWidth="1"/>
    <col min="151" max="151" width="10.85546875" customWidth="1"/>
    <col min="155" max="155" width="24.7109375" style="2" bestFit="1" customWidth="1"/>
    <col min="156" max="156" width="13.140625" style="92" customWidth="1"/>
    <col min="157" max="157" width="15.85546875" bestFit="1" customWidth="1"/>
    <col min="167" max="167" width="10.85546875" style="90"/>
    <col min="177" max="177" width="10.85546875" style="90"/>
    <col min="187" max="187" width="10.85546875" style="90"/>
    <col min="198" max="198" width="10.85546875" style="89"/>
    <col min="199" max="199" width="10.85546875" style="268"/>
    <col min="201" max="201" width="15.85546875" bestFit="1" customWidth="1"/>
  </cols>
  <sheetData>
    <row r="1" spans="1:241">
      <c r="F1" s="384"/>
      <c r="G1" s="384"/>
      <c r="H1" s="384"/>
      <c r="I1" s="384"/>
      <c r="J1" s="252"/>
      <c r="K1" s="528"/>
      <c r="L1" s="384"/>
      <c r="M1" s="502"/>
      <c r="N1" s="252"/>
      <c r="O1" s="263"/>
      <c r="P1" s="383"/>
      <c r="Q1" s="383"/>
      <c r="R1" s="382"/>
      <c r="S1" s="505"/>
      <c r="T1" s="514"/>
      <c r="U1" s="514"/>
      <c r="V1" s="514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48"/>
      <c r="GR1" s="521"/>
      <c r="GS1" s="521"/>
    </row>
    <row r="2" spans="1:241">
      <c r="F2" s="384"/>
      <c r="G2" s="384"/>
      <c r="H2" s="384"/>
      <c r="I2" s="384"/>
      <c r="J2" s="252"/>
      <c r="K2" s="528"/>
      <c r="L2" s="384"/>
      <c r="M2" s="502"/>
      <c r="N2" s="252"/>
      <c r="O2" s="263"/>
      <c r="P2" s="383"/>
      <c r="Q2" s="383"/>
      <c r="R2" s="382"/>
      <c r="S2" s="505"/>
      <c r="T2" s="514"/>
      <c r="U2" s="514"/>
      <c r="V2" s="514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48"/>
      <c r="GR2" s="521"/>
      <c r="GS2" s="521"/>
    </row>
    <row r="3" spans="1:241" ht="15.75">
      <c r="F3" s="384"/>
      <c r="G3" s="384"/>
      <c r="H3" s="384"/>
      <c r="I3" s="384"/>
      <c r="J3" s="252"/>
      <c r="K3" s="528"/>
      <c r="L3" s="384"/>
      <c r="M3" s="502"/>
      <c r="N3" s="252"/>
      <c r="O3" s="263"/>
      <c r="P3" s="383"/>
      <c r="Q3" s="383"/>
      <c r="R3" s="382"/>
      <c r="S3" s="505"/>
      <c r="T3" s="514"/>
      <c r="U3" s="514"/>
      <c r="V3" s="514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F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X3" s="521"/>
      <c r="FB3" s="521"/>
      <c r="FC3" s="521"/>
      <c r="FD3" s="521"/>
      <c r="FE3" s="521"/>
      <c r="FF3" s="521"/>
      <c r="FG3" s="521"/>
      <c r="FH3" s="521"/>
      <c r="FI3" s="521"/>
      <c r="FJ3" s="521"/>
      <c r="FK3" s="521"/>
      <c r="FL3" s="521"/>
      <c r="FM3" s="521"/>
      <c r="FN3" s="521"/>
      <c r="FO3" s="521"/>
      <c r="FP3" s="521"/>
      <c r="FQ3" s="521"/>
      <c r="FR3" s="521"/>
      <c r="FS3" s="521"/>
      <c r="FT3" s="521"/>
      <c r="FU3" s="521"/>
      <c r="FV3" s="521"/>
      <c r="FW3" s="521"/>
      <c r="FX3" s="521"/>
      <c r="FY3" s="521"/>
      <c r="FZ3" s="521"/>
      <c r="GA3" s="521"/>
      <c r="GB3" s="521"/>
      <c r="GC3" s="521"/>
      <c r="GD3" s="52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48"/>
      <c r="GR3" s="521"/>
      <c r="GS3" s="521"/>
      <c r="GT3" s="60"/>
      <c r="HF3" s="652" t="s">
        <v>155</v>
      </c>
      <c r="HG3" s="652"/>
      <c r="HH3" s="652"/>
      <c r="HI3" s="652"/>
      <c r="HJ3" s="652"/>
      <c r="HK3" s="652"/>
      <c r="HL3" s="652"/>
      <c r="HM3" s="652"/>
      <c r="HN3" s="652"/>
      <c r="HO3" s="652"/>
      <c r="HP3" s="652"/>
      <c r="HQ3" s="652"/>
      <c r="HR3" s="652"/>
      <c r="HS3" s="652"/>
    </row>
    <row r="4" spans="1:241">
      <c r="F4" s="384"/>
      <c r="G4" s="384"/>
      <c r="H4" s="384"/>
      <c r="I4" s="384"/>
      <c r="J4" s="252"/>
      <c r="K4" s="528"/>
      <c r="L4" s="384"/>
      <c r="M4" s="502"/>
      <c r="N4" s="252"/>
      <c r="O4" s="263"/>
      <c r="P4" s="383"/>
      <c r="Q4" s="383"/>
      <c r="R4" s="382"/>
      <c r="S4" s="505"/>
      <c r="T4" s="514"/>
      <c r="U4" s="514"/>
      <c r="V4" s="514"/>
      <c r="Z4" s="252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R4" s="252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J4" s="252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FB4" s="521"/>
      <c r="FC4" s="521"/>
      <c r="FD4" s="521"/>
      <c r="FE4" s="521"/>
      <c r="FF4" s="521"/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8"/>
      <c r="GR4" s="252" t="s">
        <v>130</v>
      </c>
      <c r="GS4" s="521"/>
      <c r="HF4" s="652"/>
      <c r="HG4" s="652"/>
      <c r="HH4" s="652"/>
      <c r="HI4" s="652"/>
      <c r="HJ4" s="652"/>
      <c r="HK4" s="652"/>
      <c r="HL4" s="652"/>
      <c r="HM4" s="652"/>
      <c r="HN4" s="652"/>
      <c r="HO4" s="652"/>
      <c r="HP4" s="652"/>
      <c r="HQ4" s="652"/>
      <c r="HR4" s="652"/>
      <c r="HS4" s="652"/>
    </row>
    <row r="5" spans="1:241">
      <c r="F5" s="384"/>
      <c r="G5" s="384"/>
      <c r="H5" s="384"/>
      <c r="I5" s="384"/>
      <c r="J5" s="252"/>
      <c r="K5" s="528"/>
      <c r="L5" s="384"/>
      <c r="M5" s="502"/>
      <c r="N5" s="252"/>
      <c r="O5" s="263"/>
      <c r="P5" s="383"/>
      <c r="Q5" s="383"/>
      <c r="R5" s="382"/>
      <c r="S5" s="505"/>
      <c r="T5" s="514"/>
      <c r="U5" s="514"/>
      <c r="V5" s="514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R5" s="521"/>
      <c r="BS5" s="521"/>
      <c r="BT5" s="521"/>
      <c r="BU5" s="521"/>
      <c r="BV5" s="521"/>
      <c r="BW5" s="521"/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F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1"/>
      <c r="FV5" s="521"/>
      <c r="FW5" s="521"/>
      <c r="FX5" s="521"/>
      <c r="FY5" s="521"/>
      <c r="FZ5" s="521"/>
      <c r="GA5" s="521"/>
      <c r="GB5" s="521"/>
      <c r="GC5" s="521"/>
      <c r="GD5" s="52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P5" s="521"/>
      <c r="GQ5" s="548"/>
      <c r="GR5" s="553">
        <v>0.05</v>
      </c>
      <c r="GS5" s="521"/>
      <c r="HF5" s="652"/>
      <c r="HG5" s="652"/>
      <c r="HH5" s="652"/>
      <c r="HI5" s="652"/>
      <c r="HJ5" s="652"/>
      <c r="HK5" s="652"/>
      <c r="HL5" s="652"/>
      <c r="HM5" s="652"/>
      <c r="HN5" s="652"/>
      <c r="HO5" s="652"/>
      <c r="HP5" s="652"/>
      <c r="HQ5" s="652"/>
      <c r="HR5" s="652"/>
      <c r="HS5" s="652"/>
    </row>
    <row r="6" spans="1:241" ht="18.75">
      <c r="F6" s="384"/>
      <c r="G6" s="384"/>
      <c r="H6" s="384"/>
      <c r="I6" s="384"/>
      <c r="J6" s="252"/>
      <c r="K6" s="528"/>
      <c r="L6" s="384"/>
      <c r="M6" s="502"/>
      <c r="N6" s="252"/>
      <c r="O6" s="263"/>
      <c r="P6" s="383"/>
      <c r="Q6" s="383"/>
      <c r="R6" s="382"/>
      <c r="S6" s="514"/>
      <c r="T6" s="514"/>
      <c r="U6" s="514"/>
      <c r="V6" s="514"/>
      <c r="X6" s="522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P6" s="522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F6" s="521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X6" s="521"/>
      <c r="EZ6" s="522"/>
      <c r="FA6" s="521"/>
      <c r="FB6" s="521"/>
      <c r="FC6" s="521"/>
      <c r="FD6" s="509"/>
      <c r="FE6" s="521"/>
      <c r="FF6" s="521"/>
      <c r="FG6" s="521"/>
      <c r="FH6" s="521"/>
      <c r="FI6" s="521"/>
      <c r="FJ6" s="521"/>
      <c r="FK6" s="521"/>
      <c r="FL6" s="521"/>
      <c r="FM6" s="521"/>
      <c r="FN6" s="52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P6" s="521"/>
      <c r="GQ6" s="548"/>
      <c r="GR6" s="521"/>
      <c r="GS6" s="521"/>
    </row>
    <row r="7" spans="1:241">
      <c r="F7" s="384"/>
      <c r="G7" s="384"/>
      <c r="H7" s="384"/>
      <c r="I7" s="384"/>
      <c r="J7" s="252"/>
      <c r="K7" s="528"/>
      <c r="L7" s="384"/>
      <c r="M7" s="502"/>
      <c r="N7" s="252"/>
      <c r="O7" s="263"/>
      <c r="P7" s="383"/>
      <c r="Q7" s="383"/>
      <c r="R7" s="382"/>
      <c r="S7" s="514"/>
      <c r="T7" s="514"/>
      <c r="U7" s="514"/>
      <c r="V7" s="514"/>
      <c r="W7" s="522"/>
      <c r="X7" s="522"/>
      <c r="Y7" s="522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  <c r="BF7" s="521"/>
      <c r="BG7" s="521"/>
      <c r="BH7" s="521"/>
      <c r="BI7" s="521"/>
      <c r="BJ7" s="521"/>
      <c r="BK7" s="521"/>
      <c r="BL7" s="521"/>
      <c r="BM7" s="521"/>
      <c r="BN7" s="521"/>
      <c r="BO7" s="522"/>
      <c r="BP7" s="522"/>
      <c r="BQ7" s="522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21"/>
      <c r="CS7" s="552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1"/>
      <c r="DG7" s="522"/>
      <c r="DH7" s="522"/>
      <c r="DI7" s="522"/>
      <c r="DJ7" s="252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1"/>
      <c r="EY7" s="522"/>
      <c r="EZ7" s="522"/>
      <c r="FA7" s="522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48"/>
      <c r="GR7" s="521"/>
      <c r="GS7" s="521"/>
    </row>
    <row r="8" spans="1:241">
      <c r="F8" s="384"/>
      <c r="G8" s="384"/>
      <c r="H8" s="384"/>
      <c r="I8" s="384"/>
      <c r="J8" s="252"/>
      <c r="K8" s="528"/>
      <c r="L8" s="384"/>
      <c r="M8" s="502"/>
      <c r="N8" s="252"/>
      <c r="O8" s="263"/>
      <c r="P8" s="544"/>
      <c r="Q8" s="544"/>
      <c r="R8" s="545"/>
      <c r="S8" s="505"/>
      <c r="T8" s="514"/>
      <c r="U8" s="514"/>
      <c r="V8" s="514"/>
      <c r="W8" s="522"/>
      <c r="X8" s="522"/>
      <c r="Y8" s="522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2"/>
      <c r="BP8" s="522"/>
      <c r="BQ8" s="522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1"/>
      <c r="DG8" s="522"/>
      <c r="DH8" s="522"/>
      <c r="DI8" s="522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1"/>
      <c r="EY8" s="522"/>
      <c r="EZ8" s="522"/>
      <c r="FA8" s="522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48"/>
      <c r="GR8" s="521"/>
      <c r="GS8" s="521"/>
    </row>
    <row r="9" spans="1:241" s="7" customFormat="1" ht="36">
      <c r="A9" s="185"/>
      <c r="B9" s="183"/>
      <c r="C9" s="181"/>
      <c r="D9" s="190"/>
      <c r="E9" s="179"/>
      <c r="F9" s="502"/>
      <c r="G9" s="502"/>
      <c r="H9" s="502"/>
      <c r="I9" s="502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W9" s="641" t="s">
        <v>168</v>
      </c>
      <c r="X9" s="647" t="s">
        <v>164</v>
      </c>
      <c r="Y9" s="648"/>
      <c r="Z9" s="637" t="s">
        <v>160</v>
      </c>
      <c r="AA9" s="638"/>
      <c r="AB9" s="638"/>
      <c r="AC9" s="638"/>
      <c r="AD9" s="638"/>
      <c r="AE9" s="638"/>
      <c r="AF9" s="638"/>
      <c r="AG9" s="638"/>
      <c r="AH9" s="638"/>
      <c r="AI9" s="638"/>
      <c r="AJ9" s="638"/>
      <c r="AK9" s="638"/>
      <c r="AL9" s="638"/>
      <c r="AM9" s="638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8"/>
      <c r="AY9" s="638"/>
      <c r="AZ9" s="638"/>
      <c r="BA9" s="638"/>
      <c r="BB9" s="638"/>
      <c r="BC9" s="638"/>
      <c r="BD9" s="638"/>
      <c r="BE9" s="638"/>
      <c r="BF9" s="638"/>
      <c r="BG9" s="638"/>
      <c r="BH9" s="638"/>
      <c r="BI9" s="638"/>
      <c r="BJ9" s="638"/>
      <c r="BK9" s="638"/>
      <c r="BL9" s="638"/>
      <c r="BM9" s="638"/>
      <c r="BN9" s="511"/>
      <c r="BO9" s="641" t="s">
        <v>168</v>
      </c>
      <c r="BP9" s="647" t="s">
        <v>164</v>
      </c>
      <c r="BQ9" s="648"/>
      <c r="BR9" s="637" t="s">
        <v>160</v>
      </c>
      <c r="BS9" s="638"/>
      <c r="BT9" s="638"/>
      <c r="BU9" s="638"/>
      <c r="BV9" s="638"/>
      <c r="BW9" s="638"/>
      <c r="BX9" s="638"/>
      <c r="BY9" s="638"/>
      <c r="BZ9" s="638"/>
      <c r="CA9" s="638"/>
      <c r="CB9" s="638"/>
      <c r="CC9" s="638"/>
      <c r="CD9" s="638"/>
      <c r="CE9" s="638"/>
      <c r="CF9" s="638"/>
      <c r="CG9" s="638"/>
      <c r="CH9" s="638"/>
      <c r="CI9" s="638"/>
      <c r="CJ9" s="638"/>
      <c r="CK9" s="638"/>
      <c r="CL9" s="638"/>
      <c r="CM9" s="638"/>
      <c r="CN9" s="638"/>
      <c r="CO9" s="638"/>
      <c r="CP9" s="638"/>
      <c r="CQ9" s="638"/>
      <c r="CR9" s="638"/>
      <c r="CS9" s="638"/>
      <c r="CT9" s="638"/>
      <c r="CU9" s="638"/>
      <c r="CV9" s="638"/>
      <c r="CW9" s="638"/>
      <c r="CX9" s="638"/>
      <c r="CY9" s="638"/>
      <c r="CZ9" s="638"/>
      <c r="DA9" s="638"/>
      <c r="DB9" s="638"/>
      <c r="DC9" s="638"/>
      <c r="DD9" s="638"/>
      <c r="DE9" s="638"/>
      <c r="DF9" s="511"/>
      <c r="DG9" s="641" t="s">
        <v>168</v>
      </c>
      <c r="DH9" s="647" t="s">
        <v>164</v>
      </c>
      <c r="DI9" s="648"/>
      <c r="DJ9" s="637" t="s">
        <v>160</v>
      </c>
      <c r="DK9" s="638"/>
      <c r="DL9" s="638"/>
      <c r="DM9" s="638"/>
      <c r="DN9" s="638"/>
      <c r="DO9" s="638"/>
      <c r="DP9" s="638"/>
      <c r="DQ9" s="638"/>
      <c r="DR9" s="638"/>
      <c r="DS9" s="638"/>
      <c r="DT9" s="638"/>
      <c r="DU9" s="638"/>
      <c r="DV9" s="638"/>
      <c r="DW9" s="638"/>
      <c r="DX9" s="638"/>
      <c r="DY9" s="638"/>
      <c r="DZ9" s="638"/>
      <c r="EA9" s="638"/>
      <c r="EB9" s="638"/>
      <c r="EC9" s="638"/>
      <c r="ED9" s="638"/>
      <c r="EE9" s="638"/>
      <c r="EF9" s="638"/>
      <c r="EG9" s="638"/>
      <c r="EH9" s="638"/>
      <c r="EI9" s="638"/>
      <c r="EJ9" s="638"/>
      <c r="EK9" s="638"/>
      <c r="EL9" s="638"/>
      <c r="EM9" s="638"/>
      <c r="EN9" s="638"/>
      <c r="EO9" s="638"/>
      <c r="EP9" s="638"/>
      <c r="EQ9" s="638"/>
      <c r="ER9" s="638"/>
      <c r="ES9" s="638"/>
      <c r="ET9" s="638"/>
      <c r="EU9" s="638"/>
      <c r="EV9" s="638"/>
      <c r="EW9" s="638"/>
      <c r="EX9" s="511"/>
      <c r="EY9" s="641" t="s">
        <v>168</v>
      </c>
      <c r="EZ9" s="647" t="s">
        <v>164</v>
      </c>
      <c r="FA9" s="648"/>
      <c r="FB9" s="637" t="s">
        <v>160</v>
      </c>
      <c r="FC9" s="638"/>
      <c r="FD9" s="638"/>
      <c r="FE9" s="638"/>
      <c r="FF9" s="638"/>
      <c r="FG9" s="638"/>
      <c r="FH9" s="638"/>
      <c r="FI9" s="638"/>
      <c r="FJ9" s="638"/>
      <c r="FK9" s="638"/>
      <c r="FL9" s="638"/>
      <c r="FM9" s="638"/>
      <c r="FN9" s="638"/>
      <c r="FO9" s="638"/>
      <c r="FP9" s="638"/>
      <c r="FQ9" s="638"/>
      <c r="FR9" s="638"/>
      <c r="FS9" s="638"/>
      <c r="FT9" s="638"/>
      <c r="FU9" s="638"/>
      <c r="FV9" s="638"/>
      <c r="FW9" s="638"/>
      <c r="FX9" s="638"/>
      <c r="FY9" s="638"/>
      <c r="FZ9" s="638"/>
      <c r="GA9" s="638"/>
      <c r="GB9" s="638"/>
      <c r="GC9" s="638"/>
      <c r="GD9" s="638"/>
      <c r="GE9" s="638"/>
      <c r="GF9" s="638"/>
      <c r="GG9" s="638"/>
      <c r="GH9" s="638"/>
      <c r="GI9" s="638"/>
      <c r="GJ9" s="638"/>
      <c r="GK9" s="638"/>
      <c r="GL9" s="638"/>
      <c r="GM9" s="638"/>
      <c r="GN9" s="638"/>
      <c r="GO9" s="638"/>
      <c r="GP9" s="511"/>
      <c r="GQ9" s="511"/>
      <c r="GR9" s="521"/>
      <c r="GS9" s="656" t="s">
        <v>12</v>
      </c>
      <c r="GT9" s="649" t="s">
        <v>165</v>
      </c>
      <c r="GU9" s="650"/>
      <c r="GV9" s="650"/>
      <c r="GW9" s="650"/>
      <c r="GX9" s="650"/>
      <c r="GY9" s="650"/>
      <c r="GZ9" s="650"/>
      <c r="HA9" s="650"/>
      <c r="HB9" s="650"/>
      <c r="HC9" s="650"/>
      <c r="HD9" s="650"/>
      <c r="HE9" s="650"/>
      <c r="HF9" s="650"/>
      <c r="HG9" s="650"/>
      <c r="HH9" s="650"/>
      <c r="HI9" s="650"/>
      <c r="HJ9" s="650"/>
      <c r="HK9" s="650"/>
      <c r="HL9" s="650"/>
      <c r="HM9" s="650"/>
      <c r="HN9" s="650"/>
      <c r="HO9" s="650"/>
      <c r="HP9" s="650"/>
      <c r="HQ9" s="650"/>
      <c r="HR9" s="650"/>
      <c r="HS9" s="650"/>
      <c r="HT9" s="650"/>
      <c r="HU9" s="650"/>
      <c r="HV9" s="650"/>
      <c r="HW9" s="650"/>
      <c r="HX9" s="650"/>
      <c r="HY9" s="650"/>
      <c r="HZ9" s="650"/>
      <c r="IA9" s="650"/>
      <c r="IB9" s="650"/>
      <c r="IC9" s="650"/>
      <c r="ID9" s="650"/>
      <c r="IE9" s="650"/>
      <c r="IF9" s="650"/>
      <c r="IG9" s="650"/>
    </row>
    <row r="10" spans="1:241" s="8" customFormat="1" ht="36">
      <c r="A10" s="173"/>
      <c r="B10" s="182"/>
      <c r="C10" s="91"/>
      <c r="D10" s="189"/>
      <c r="E10" s="180"/>
      <c r="F10" s="384"/>
      <c r="G10" s="384"/>
      <c r="H10" s="384"/>
      <c r="I10" s="384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46"/>
      <c r="W10" s="642"/>
      <c r="X10" s="534" t="s">
        <v>2</v>
      </c>
      <c r="Y10" s="534" t="s">
        <v>12</v>
      </c>
      <c r="Z10" s="487">
        <v>10</v>
      </c>
      <c r="AA10" s="487">
        <v>20</v>
      </c>
      <c r="AB10" s="487">
        <v>30</v>
      </c>
      <c r="AC10" s="487">
        <v>40</v>
      </c>
      <c r="AD10" s="487">
        <v>50</v>
      </c>
      <c r="AE10" s="487">
        <v>60</v>
      </c>
      <c r="AF10" s="487">
        <v>70</v>
      </c>
      <c r="AG10" s="487">
        <v>80</v>
      </c>
      <c r="AH10" s="487">
        <v>90</v>
      </c>
      <c r="AI10" s="585">
        <v>100</v>
      </c>
      <c r="AJ10" s="487">
        <v>110</v>
      </c>
      <c r="AK10" s="487">
        <v>120</v>
      </c>
      <c r="AL10" s="487">
        <v>130</v>
      </c>
      <c r="AM10" s="487">
        <v>140</v>
      </c>
      <c r="AN10" s="487">
        <v>150</v>
      </c>
      <c r="AO10" s="487">
        <v>160</v>
      </c>
      <c r="AP10" s="487">
        <v>170</v>
      </c>
      <c r="AQ10" s="487">
        <v>180</v>
      </c>
      <c r="AR10" s="487">
        <v>190</v>
      </c>
      <c r="AS10" s="585">
        <v>200</v>
      </c>
      <c r="AT10" s="487">
        <v>210</v>
      </c>
      <c r="AU10" s="487">
        <v>220</v>
      </c>
      <c r="AV10" s="487">
        <v>230</v>
      </c>
      <c r="AW10" s="487">
        <v>240</v>
      </c>
      <c r="AX10" s="487">
        <v>250</v>
      </c>
      <c r="AY10" s="487">
        <v>260</v>
      </c>
      <c r="AZ10" s="487">
        <v>270</v>
      </c>
      <c r="BA10" s="487">
        <v>280</v>
      </c>
      <c r="BB10" s="487">
        <v>290</v>
      </c>
      <c r="BC10" s="585">
        <v>300</v>
      </c>
      <c r="BD10" s="487">
        <v>310</v>
      </c>
      <c r="BE10" s="487">
        <v>320</v>
      </c>
      <c r="BF10" s="487">
        <v>330</v>
      </c>
      <c r="BG10" s="487">
        <v>340</v>
      </c>
      <c r="BH10" s="487">
        <v>350</v>
      </c>
      <c r="BI10" s="487">
        <v>360</v>
      </c>
      <c r="BJ10" s="487">
        <v>370</v>
      </c>
      <c r="BK10" s="487">
        <v>380</v>
      </c>
      <c r="BL10" s="487">
        <v>390</v>
      </c>
      <c r="BM10" s="586">
        <v>400</v>
      </c>
      <c r="BN10" s="521"/>
      <c r="BO10" s="642"/>
      <c r="BP10" s="534" t="s">
        <v>2</v>
      </c>
      <c r="BQ10" s="534" t="s">
        <v>12</v>
      </c>
      <c r="BR10" s="487">
        <v>10</v>
      </c>
      <c r="BS10" s="487">
        <v>20</v>
      </c>
      <c r="BT10" s="487">
        <v>30</v>
      </c>
      <c r="BU10" s="487">
        <v>40</v>
      </c>
      <c r="BV10" s="487">
        <v>50</v>
      </c>
      <c r="BW10" s="487">
        <v>60</v>
      </c>
      <c r="BX10" s="487">
        <v>70</v>
      </c>
      <c r="BY10" s="487">
        <v>80</v>
      </c>
      <c r="BZ10" s="487">
        <v>90</v>
      </c>
      <c r="CA10" s="585">
        <v>100</v>
      </c>
      <c r="CB10" s="487">
        <v>110</v>
      </c>
      <c r="CC10" s="487">
        <v>120</v>
      </c>
      <c r="CD10" s="487">
        <v>130</v>
      </c>
      <c r="CE10" s="487">
        <v>140</v>
      </c>
      <c r="CF10" s="487">
        <v>150</v>
      </c>
      <c r="CG10" s="487">
        <v>160</v>
      </c>
      <c r="CH10" s="487">
        <v>170</v>
      </c>
      <c r="CI10" s="487">
        <v>180</v>
      </c>
      <c r="CJ10" s="487">
        <v>190</v>
      </c>
      <c r="CK10" s="585">
        <v>200</v>
      </c>
      <c r="CL10" s="487">
        <v>210</v>
      </c>
      <c r="CM10" s="487">
        <v>220</v>
      </c>
      <c r="CN10" s="487">
        <v>230</v>
      </c>
      <c r="CO10" s="487">
        <v>240</v>
      </c>
      <c r="CP10" s="487">
        <v>250</v>
      </c>
      <c r="CQ10" s="487">
        <v>260</v>
      </c>
      <c r="CR10" s="487">
        <v>270</v>
      </c>
      <c r="CS10" s="487">
        <v>280</v>
      </c>
      <c r="CT10" s="487">
        <v>290</v>
      </c>
      <c r="CU10" s="585">
        <v>300</v>
      </c>
      <c r="CV10" s="487">
        <v>310</v>
      </c>
      <c r="CW10" s="487">
        <v>320</v>
      </c>
      <c r="CX10" s="487">
        <v>330</v>
      </c>
      <c r="CY10" s="487">
        <v>340</v>
      </c>
      <c r="CZ10" s="487">
        <v>350</v>
      </c>
      <c r="DA10" s="487">
        <v>360</v>
      </c>
      <c r="DB10" s="487">
        <v>370</v>
      </c>
      <c r="DC10" s="487">
        <v>380</v>
      </c>
      <c r="DD10" s="487">
        <v>390</v>
      </c>
      <c r="DE10" s="586">
        <v>400</v>
      </c>
      <c r="DF10" s="521"/>
      <c r="DG10" s="642"/>
      <c r="DH10" s="534" t="s">
        <v>2</v>
      </c>
      <c r="DI10" s="534" t="s">
        <v>12</v>
      </c>
      <c r="DJ10" s="487">
        <v>10</v>
      </c>
      <c r="DK10" s="487">
        <v>20</v>
      </c>
      <c r="DL10" s="487">
        <v>30</v>
      </c>
      <c r="DM10" s="487">
        <v>40</v>
      </c>
      <c r="DN10" s="487">
        <v>50</v>
      </c>
      <c r="DO10" s="487">
        <v>60</v>
      </c>
      <c r="DP10" s="487">
        <v>70</v>
      </c>
      <c r="DQ10" s="487">
        <v>80</v>
      </c>
      <c r="DR10" s="487">
        <v>90</v>
      </c>
      <c r="DS10" s="585">
        <v>100</v>
      </c>
      <c r="DT10" s="487">
        <v>110</v>
      </c>
      <c r="DU10" s="487">
        <v>120</v>
      </c>
      <c r="DV10" s="487">
        <v>130</v>
      </c>
      <c r="DW10" s="487">
        <v>140</v>
      </c>
      <c r="DX10" s="487">
        <v>150</v>
      </c>
      <c r="DY10" s="487">
        <v>160</v>
      </c>
      <c r="DZ10" s="487">
        <v>170</v>
      </c>
      <c r="EA10" s="487">
        <v>180</v>
      </c>
      <c r="EB10" s="487">
        <v>190</v>
      </c>
      <c r="EC10" s="585">
        <v>200</v>
      </c>
      <c r="ED10" s="487">
        <v>210</v>
      </c>
      <c r="EE10" s="487">
        <v>220</v>
      </c>
      <c r="EF10" s="487">
        <v>230</v>
      </c>
      <c r="EG10" s="487">
        <v>240</v>
      </c>
      <c r="EH10" s="487">
        <v>250</v>
      </c>
      <c r="EI10" s="487">
        <v>260</v>
      </c>
      <c r="EJ10" s="487">
        <v>270</v>
      </c>
      <c r="EK10" s="487">
        <v>280</v>
      </c>
      <c r="EL10" s="487">
        <v>290</v>
      </c>
      <c r="EM10" s="585">
        <v>300</v>
      </c>
      <c r="EN10" s="487">
        <v>310</v>
      </c>
      <c r="EO10" s="487">
        <v>320</v>
      </c>
      <c r="EP10" s="487">
        <v>330</v>
      </c>
      <c r="EQ10" s="487">
        <v>340</v>
      </c>
      <c r="ER10" s="487">
        <v>350</v>
      </c>
      <c r="ES10" s="487">
        <v>360</v>
      </c>
      <c r="ET10" s="487">
        <v>370</v>
      </c>
      <c r="EU10" s="487">
        <v>380</v>
      </c>
      <c r="EV10" s="487">
        <v>390</v>
      </c>
      <c r="EW10" s="586">
        <v>400</v>
      </c>
      <c r="EX10" s="521"/>
      <c r="EY10" s="642"/>
      <c r="EZ10" s="534" t="s">
        <v>2</v>
      </c>
      <c r="FA10" s="534" t="s">
        <v>12</v>
      </c>
      <c r="FB10" s="487">
        <v>10</v>
      </c>
      <c r="FC10" s="487">
        <v>20</v>
      </c>
      <c r="FD10" s="487">
        <v>30</v>
      </c>
      <c r="FE10" s="487">
        <v>40</v>
      </c>
      <c r="FF10" s="487">
        <v>50</v>
      </c>
      <c r="FG10" s="487">
        <v>60</v>
      </c>
      <c r="FH10" s="487">
        <v>70</v>
      </c>
      <c r="FI10" s="487">
        <v>80</v>
      </c>
      <c r="FJ10" s="487">
        <v>90</v>
      </c>
      <c r="FK10" s="585">
        <v>100</v>
      </c>
      <c r="FL10" s="487">
        <v>110</v>
      </c>
      <c r="FM10" s="487">
        <v>120</v>
      </c>
      <c r="FN10" s="487">
        <v>130</v>
      </c>
      <c r="FO10" s="487">
        <v>140</v>
      </c>
      <c r="FP10" s="487">
        <v>150</v>
      </c>
      <c r="FQ10" s="487">
        <v>160</v>
      </c>
      <c r="FR10" s="487">
        <v>170</v>
      </c>
      <c r="FS10" s="487">
        <v>180</v>
      </c>
      <c r="FT10" s="487">
        <v>190</v>
      </c>
      <c r="FU10" s="585">
        <v>200</v>
      </c>
      <c r="FV10" s="487">
        <v>210</v>
      </c>
      <c r="FW10" s="487">
        <v>220</v>
      </c>
      <c r="FX10" s="487">
        <v>230</v>
      </c>
      <c r="FY10" s="487">
        <v>240</v>
      </c>
      <c r="FZ10" s="487">
        <v>250</v>
      </c>
      <c r="GA10" s="487">
        <v>260</v>
      </c>
      <c r="GB10" s="487">
        <v>270</v>
      </c>
      <c r="GC10" s="487">
        <v>280</v>
      </c>
      <c r="GD10" s="487">
        <v>290</v>
      </c>
      <c r="GE10" s="585">
        <v>300</v>
      </c>
      <c r="GF10" s="487">
        <v>310</v>
      </c>
      <c r="GG10" s="487">
        <v>320</v>
      </c>
      <c r="GH10" s="487">
        <v>330</v>
      </c>
      <c r="GI10" s="487">
        <v>340</v>
      </c>
      <c r="GJ10" s="487">
        <v>350</v>
      </c>
      <c r="GK10" s="487">
        <v>360</v>
      </c>
      <c r="GL10" s="487">
        <v>370</v>
      </c>
      <c r="GM10" s="487">
        <v>380</v>
      </c>
      <c r="GN10" s="487">
        <v>390</v>
      </c>
      <c r="GO10" s="586">
        <v>400</v>
      </c>
      <c r="GQ10" s="511"/>
      <c r="GR10" s="521"/>
      <c r="GS10" s="657"/>
      <c r="GT10" s="487">
        <v>10</v>
      </c>
      <c r="GU10" s="487">
        <v>20</v>
      </c>
      <c r="GV10" s="487">
        <v>30</v>
      </c>
      <c r="GW10" s="487">
        <v>40</v>
      </c>
      <c r="GX10" s="487">
        <v>50</v>
      </c>
      <c r="GY10" s="487">
        <v>60</v>
      </c>
      <c r="GZ10" s="487">
        <v>70</v>
      </c>
      <c r="HA10" s="487">
        <v>80</v>
      </c>
      <c r="HB10" s="487">
        <v>90</v>
      </c>
      <c r="HC10" s="585">
        <v>100</v>
      </c>
      <c r="HD10" s="487">
        <v>110</v>
      </c>
      <c r="HE10" s="487">
        <v>120</v>
      </c>
      <c r="HF10" s="487">
        <v>130</v>
      </c>
      <c r="HG10" s="487">
        <v>140</v>
      </c>
      <c r="HH10" s="487">
        <v>150</v>
      </c>
      <c r="HI10" s="487">
        <v>160</v>
      </c>
      <c r="HJ10" s="487">
        <v>170</v>
      </c>
      <c r="HK10" s="487">
        <v>180</v>
      </c>
      <c r="HL10" s="487">
        <v>190</v>
      </c>
      <c r="HM10" s="585">
        <v>200</v>
      </c>
      <c r="HN10" s="487">
        <v>210</v>
      </c>
      <c r="HO10" s="487">
        <v>220</v>
      </c>
      <c r="HP10" s="487">
        <v>230</v>
      </c>
      <c r="HQ10" s="487">
        <v>240</v>
      </c>
      <c r="HR10" s="487">
        <v>250</v>
      </c>
      <c r="HS10" s="487">
        <v>260</v>
      </c>
      <c r="HT10" s="487">
        <v>270</v>
      </c>
      <c r="HU10" s="487">
        <v>280</v>
      </c>
      <c r="HV10" s="487">
        <v>290</v>
      </c>
      <c r="HW10" s="585">
        <v>300</v>
      </c>
      <c r="HX10" s="487">
        <v>310</v>
      </c>
      <c r="HY10" s="487">
        <v>320</v>
      </c>
      <c r="HZ10" s="487">
        <v>330</v>
      </c>
      <c r="IA10" s="487">
        <v>340</v>
      </c>
      <c r="IB10" s="487">
        <v>350</v>
      </c>
      <c r="IC10" s="487">
        <v>360</v>
      </c>
      <c r="ID10" s="487">
        <v>370</v>
      </c>
      <c r="IE10" s="487">
        <v>380</v>
      </c>
      <c r="IF10" s="487">
        <v>390</v>
      </c>
      <c r="IG10" s="586">
        <v>400</v>
      </c>
    </row>
    <row r="11" spans="1:241" s="90" customFormat="1" ht="36">
      <c r="A11" s="173"/>
      <c r="B11" s="182"/>
      <c r="C11" s="91"/>
      <c r="D11" s="189"/>
      <c r="E11" s="91"/>
      <c r="F11" s="384"/>
      <c r="G11" s="384"/>
      <c r="H11" s="384"/>
      <c r="I11" s="384"/>
      <c r="J11" s="252"/>
      <c r="K11" s="608">
        <v>0</v>
      </c>
      <c r="L11" s="384">
        <v>0</v>
      </c>
      <c r="M11" s="384">
        <v>0</v>
      </c>
      <c r="N11" s="491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382">
        <f t="shared" ref="R11:R74" si="0">SQRT(RLuft_N*1.4*Q11)*m_s_→_kt</f>
        <v>661.47874478445999</v>
      </c>
      <c r="S11" s="263">
        <f t="shared" ref="S11:S48" si="1">(1-K11*L/(T0))^g_RL</f>
        <v>1</v>
      </c>
      <c r="T11" s="492">
        <f>O11/Konstanten!$C$22</f>
        <v>1</v>
      </c>
      <c r="U11" s="492">
        <f t="shared" ref="U11:U74" si="2">Q11/T0</f>
        <v>1</v>
      </c>
      <c r="V11" s="492"/>
      <c r="W11" s="252"/>
      <c r="X11" s="541">
        <f>(Y11*288.15)/(100*(288.15+$F11))</f>
        <v>0</v>
      </c>
      <c r="Y11" s="604">
        <v>0</v>
      </c>
      <c r="Z11" s="490">
        <f>SQRT(5*((((1/$S11)*(((1+0.2*(Z$10/661.48)^2)^3.5)-1))+1)^(1/3.5)-1))</f>
        <v>1.5117615045052993E-2</v>
      </c>
      <c r="AA11" s="490">
        <f t="shared" ref="Z11:AI26" si="3">SQRT(5*((((1/$S11)*(((1+0.2*(AA$10/661.48)^2)^3.5)-1))+1)^(1/3.5)-1))</f>
        <v>3.0235230090105987E-2</v>
      </c>
      <c r="AB11" s="490">
        <f t="shared" si="3"/>
        <v>4.5352845135146737E-2</v>
      </c>
      <c r="AC11" s="490">
        <f t="shared" si="3"/>
        <v>6.0470460180202794E-2</v>
      </c>
      <c r="AD11" s="490">
        <f t="shared" si="3"/>
        <v>7.5588075225250281E-2</v>
      </c>
      <c r="AE11" s="490">
        <f t="shared" si="3"/>
        <v>9.0705690270305714E-2</v>
      </c>
      <c r="AF11" s="490">
        <f t="shared" si="3"/>
        <v>0.10582330531535521</v>
      </c>
      <c r="AG11" s="490">
        <f t="shared" si="3"/>
        <v>0.12094092036040559</v>
      </c>
      <c r="AH11" s="490">
        <f>SQRT(5*((((1/$S11)*(((1+0.2*(AH$10/661.48)^2)^3.5)-1))+1)^(1/3.5)-1))</f>
        <v>0.13605853540545246</v>
      </c>
      <c r="AI11" s="490">
        <f>SQRT(5*((((1/$S11)*(((1+0.2*(AI$10/$R$11)^2)^3.5)-1))+1)^(1/3.5)-1))</f>
        <v>0.15117643732087677</v>
      </c>
      <c r="AJ11" s="490">
        <f t="shared" ref="AJ11:AY26" si="4">SQRT(5*((((1/$S11)*(((1+0.2*(AJ$10/661.48)^2)^3.5)-1))+1)^(1/3.5)-1))</f>
        <v>0.16629376549555622</v>
      </c>
      <c r="AK11" s="490">
        <f t="shared" si="4"/>
        <v>0.18141138054060532</v>
      </c>
      <c r="AL11" s="490">
        <f t="shared" si="4"/>
        <v>0.19652899558565501</v>
      </c>
      <c r="AM11" s="490">
        <f t="shared" si="4"/>
        <v>0.2116466106307078</v>
      </c>
      <c r="AN11" s="490">
        <f t="shared" si="4"/>
        <v>0.22676422567575816</v>
      </c>
      <c r="AO11" s="490">
        <f t="shared" si="4"/>
        <v>0.24188184072080887</v>
      </c>
      <c r="AP11" s="490">
        <f t="shared" si="4"/>
        <v>0.2569994557658577</v>
      </c>
      <c r="AQ11" s="490">
        <f t="shared" si="4"/>
        <v>0.27211707081090897</v>
      </c>
      <c r="AR11" s="490">
        <f t="shared" si="4"/>
        <v>0.28723468585595857</v>
      </c>
      <c r="AS11" s="490">
        <f t="shared" si="4"/>
        <v>0.30235230090101028</v>
      </c>
      <c r="AT11" s="490">
        <f t="shared" si="4"/>
        <v>0.31746991594606039</v>
      </c>
      <c r="AU11" s="490">
        <f t="shared" si="4"/>
        <v>0.33258753099111077</v>
      </c>
      <c r="AV11" s="490">
        <f t="shared" si="4"/>
        <v>0.34770514603616137</v>
      </c>
      <c r="AW11" s="490">
        <f t="shared" si="4"/>
        <v>0.36282276108121214</v>
      </c>
      <c r="AX11" s="490">
        <f t="shared" si="4"/>
        <v>0.37794037612626163</v>
      </c>
      <c r="AY11" s="490">
        <f t="shared" si="4"/>
        <v>0.39305799117131285</v>
      </c>
      <c r="AZ11" s="490">
        <f t="shared" ref="AZ11:BM26" si="5">SQRT(5*((((1/$S11)*(((1+0.2*(AZ$10/661.48)^2)^3.5)-1))+1)^(1/3.5)-1))</f>
        <v>0.40817560621636279</v>
      </c>
      <c r="BA11" s="490">
        <f t="shared" si="5"/>
        <v>0.42329322126141428</v>
      </c>
      <c r="BB11" s="490">
        <f t="shared" si="5"/>
        <v>0.4384108363064646</v>
      </c>
      <c r="BC11" s="490">
        <f t="shared" si="5"/>
        <v>0.45352845135151509</v>
      </c>
      <c r="BD11" s="490">
        <f t="shared" si="5"/>
        <v>0.46864606639656575</v>
      </c>
      <c r="BE11" s="490">
        <f t="shared" si="5"/>
        <v>0.48376368144161547</v>
      </c>
      <c r="BF11" s="490">
        <f t="shared" si="5"/>
        <v>0.4988812964866664</v>
      </c>
      <c r="BG11" s="490">
        <f t="shared" si="5"/>
        <v>0.5139989115317164</v>
      </c>
      <c r="BH11" s="490">
        <f t="shared" si="5"/>
        <v>0.52911652657676767</v>
      </c>
      <c r="BI11" s="490">
        <f t="shared" si="5"/>
        <v>0.54423414162181794</v>
      </c>
      <c r="BJ11" s="490">
        <f t="shared" si="5"/>
        <v>0.55935175666686843</v>
      </c>
      <c r="BK11" s="490">
        <f t="shared" si="5"/>
        <v>0.57446937171191903</v>
      </c>
      <c r="BL11" s="490">
        <f t="shared" si="5"/>
        <v>0.58958698675696875</v>
      </c>
      <c r="BM11" s="490">
        <f t="shared" si="5"/>
        <v>0.60470460180201968</v>
      </c>
      <c r="BN11" s="527"/>
      <c r="BO11" s="252"/>
      <c r="BP11" s="541">
        <f>(BQ11*288.15)/(100*(288.15+$F11))</f>
        <v>0</v>
      </c>
      <c r="BQ11" s="604">
        <v>0</v>
      </c>
      <c r="BR11" s="382">
        <f t="shared" ref="BR11:DE17" si="6">$Q11*(1+0.2*Z11^2)</f>
        <v>288.16317089186435</v>
      </c>
      <c r="BS11" s="382">
        <f t="shared" si="6"/>
        <v>288.2026835674576</v>
      </c>
      <c r="BT11" s="382">
        <f t="shared" si="6"/>
        <v>288.26853802677954</v>
      </c>
      <c r="BU11" s="382">
        <f t="shared" si="6"/>
        <v>288.36073426983035</v>
      </c>
      <c r="BV11" s="382">
        <f t="shared" si="6"/>
        <v>288.47927229660991</v>
      </c>
      <c r="BW11" s="382">
        <f t="shared" si="6"/>
        <v>288.62415210711839</v>
      </c>
      <c r="BX11" s="382">
        <f t="shared" si="6"/>
        <v>288.79537370135557</v>
      </c>
      <c r="BY11" s="382">
        <f t="shared" si="6"/>
        <v>288.99293707932151</v>
      </c>
      <c r="BZ11" s="382">
        <f t="shared" si="6"/>
        <v>289.21684224101625</v>
      </c>
      <c r="CA11" s="382">
        <f t="shared" si="6"/>
        <v>289.46709418503553</v>
      </c>
      <c r="CB11" s="382">
        <f t="shared" si="6"/>
        <v>289.74367791559229</v>
      </c>
      <c r="CC11" s="382">
        <f t="shared" si="6"/>
        <v>290.04660842847341</v>
      </c>
      <c r="CD11" s="382">
        <f t="shared" si="6"/>
        <v>290.37588072508339</v>
      </c>
      <c r="CE11" s="382">
        <f t="shared" si="6"/>
        <v>290.73149480542219</v>
      </c>
      <c r="CF11" s="382">
        <f t="shared" si="6"/>
        <v>291.11345066948974</v>
      </c>
      <c r="CG11" s="382">
        <f t="shared" si="6"/>
        <v>291.52174831728615</v>
      </c>
      <c r="CH11" s="382">
        <f t="shared" si="6"/>
        <v>291.95638774881127</v>
      </c>
      <c r="CI11" s="382">
        <f t="shared" si="6"/>
        <v>292.41736896406525</v>
      </c>
      <c r="CJ11" s="382">
        <f t="shared" si="6"/>
        <v>292.90469196304798</v>
      </c>
      <c r="CK11" s="382">
        <f t="shared" si="6"/>
        <v>293.41835674575958</v>
      </c>
      <c r="CL11" s="382">
        <f t="shared" si="6"/>
        <v>293.95836331219988</v>
      </c>
      <c r="CM11" s="382">
        <f t="shared" si="6"/>
        <v>294.52471166236904</v>
      </c>
      <c r="CN11" s="382">
        <f t="shared" si="6"/>
        <v>295.11740179626702</v>
      </c>
      <c r="CO11" s="382">
        <f t="shared" si="6"/>
        <v>295.73643371389375</v>
      </c>
      <c r="CP11" s="382">
        <f t="shared" si="6"/>
        <v>296.38180741524928</v>
      </c>
      <c r="CQ11" s="382">
        <f t="shared" si="6"/>
        <v>297.05352290033363</v>
      </c>
      <c r="CR11" s="382">
        <f t="shared" si="6"/>
        <v>297.75158016914679</v>
      </c>
      <c r="CS11" s="382">
        <f t="shared" si="6"/>
        <v>298.47597922168876</v>
      </c>
      <c r="CT11" s="382">
        <f t="shared" si="6"/>
        <v>299.22672005795948</v>
      </c>
      <c r="CU11" s="382">
        <f t="shared" si="6"/>
        <v>300.00380267795902</v>
      </c>
      <c r="CV11" s="382">
        <f t="shared" si="6"/>
        <v>300.80722708168736</v>
      </c>
      <c r="CW11" s="382">
        <f t="shared" si="6"/>
        <v>301.63699326914445</v>
      </c>
      <c r="CX11" s="382">
        <f t="shared" si="6"/>
        <v>302.49310124033042</v>
      </c>
      <c r="CY11" s="382">
        <f t="shared" si="6"/>
        <v>303.37555099524513</v>
      </c>
      <c r="CZ11" s="382">
        <f t="shared" si="6"/>
        <v>304.28434253388866</v>
      </c>
      <c r="DA11" s="382">
        <f t="shared" si="6"/>
        <v>305.219475856261</v>
      </c>
      <c r="DB11" s="382">
        <f t="shared" si="6"/>
        <v>306.18095096236209</v>
      </c>
      <c r="DC11" s="382">
        <f t="shared" si="6"/>
        <v>307.16876785219205</v>
      </c>
      <c r="DD11" s="382">
        <f t="shared" si="6"/>
        <v>308.1829265257507</v>
      </c>
      <c r="DE11" s="382">
        <f t="shared" si="6"/>
        <v>309.22342698303822</v>
      </c>
      <c r="DF11" s="521"/>
      <c r="DG11" s="252"/>
      <c r="DH11" s="541">
        <f>(DI11*288.15)/(100*(288.15+$F11))</f>
        <v>0</v>
      </c>
      <c r="DI11" s="604">
        <v>0</v>
      </c>
      <c r="DJ11" s="382">
        <f t="shared" ref="DJ11:EW17" si="7">Z11*$R11</f>
        <v>9.9999810241363214</v>
      </c>
      <c r="DK11" s="382">
        <f t="shared" si="7"/>
        <v>19.999962048272643</v>
      </c>
      <c r="DL11" s="382">
        <f t="shared" si="7"/>
        <v>29.999943072400868</v>
      </c>
      <c r="DM11" s="382">
        <f t="shared" si="7"/>
        <v>39.999924096539218</v>
      </c>
      <c r="DN11" s="382">
        <f t="shared" si="7"/>
        <v>49.999905120671897</v>
      </c>
      <c r="DO11" s="382">
        <f t="shared" si="7"/>
        <v>59.999886144809828</v>
      </c>
      <c r="DP11" s="382">
        <f t="shared" si="7"/>
        <v>69.999867168943837</v>
      </c>
      <c r="DQ11" s="382">
        <f t="shared" si="7"/>
        <v>79.999848193078435</v>
      </c>
      <c r="DR11" s="382">
        <f t="shared" si="7"/>
        <v>89.999829217210703</v>
      </c>
      <c r="DS11" s="382">
        <f t="shared" si="7"/>
        <v>100.00000000000016</v>
      </c>
      <c r="DT11" s="382">
        <f t="shared" si="7"/>
        <v>109.99979126548187</v>
      </c>
      <c r="DU11" s="382">
        <f t="shared" si="7"/>
        <v>119.99977228961562</v>
      </c>
      <c r="DV11" s="382">
        <f t="shared" si="7"/>
        <v>129.99975331374975</v>
      </c>
      <c r="DW11" s="382">
        <f t="shared" si="7"/>
        <v>139.99973433788594</v>
      </c>
      <c r="DX11" s="382">
        <f t="shared" si="7"/>
        <v>149.99971536202051</v>
      </c>
      <c r="DY11" s="382">
        <f t="shared" si="7"/>
        <v>159.99969638615534</v>
      </c>
      <c r="DZ11" s="382">
        <f t="shared" si="7"/>
        <v>169.99967741028891</v>
      </c>
      <c r="EA11" s="382">
        <f t="shared" si="7"/>
        <v>179.99965843442408</v>
      </c>
      <c r="EB11" s="382">
        <f t="shared" si="7"/>
        <v>189.99963945855816</v>
      </c>
      <c r="EC11" s="382">
        <f t="shared" si="7"/>
        <v>199.99962048269364</v>
      </c>
      <c r="ED11" s="382">
        <f t="shared" si="7"/>
        <v>209.99960150682804</v>
      </c>
      <c r="EE11" s="382">
        <f t="shared" si="7"/>
        <v>219.99958253096264</v>
      </c>
      <c r="EF11" s="382">
        <f t="shared" si="7"/>
        <v>229.99956355509738</v>
      </c>
      <c r="EG11" s="382">
        <f t="shared" si="7"/>
        <v>239.99954457923224</v>
      </c>
      <c r="EH11" s="382">
        <f t="shared" si="7"/>
        <v>249.99952560336624</v>
      </c>
      <c r="EI11" s="382">
        <f t="shared" si="7"/>
        <v>259.99950662750138</v>
      </c>
      <c r="EJ11" s="382">
        <f t="shared" si="7"/>
        <v>269.99948765163566</v>
      </c>
      <c r="EK11" s="382">
        <f t="shared" si="7"/>
        <v>279.99946867577103</v>
      </c>
      <c r="EL11" s="382">
        <f t="shared" si="7"/>
        <v>289.99944969990554</v>
      </c>
      <c r="EM11" s="382">
        <f t="shared" si="7"/>
        <v>299.99943072404022</v>
      </c>
      <c r="EN11" s="382">
        <f t="shared" si="7"/>
        <v>309.99941174817502</v>
      </c>
      <c r="EO11" s="382">
        <f t="shared" si="7"/>
        <v>319.99939277230914</v>
      </c>
      <c r="EP11" s="382">
        <f t="shared" si="7"/>
        <v>329.9993737964441</v>
      </c>
      <c r="EQ11" s="382">
        <f t="shared" si="7"/>
        <v>339.99935482057845</v>
      </c>
      <c r="ER11" s="382">
        <f t="shared" si="7"/>
        <v>349.99933584471364</v>
      </c>
      <c r="ES11" s="382">
        <f t="shared" si="7"/>
        <v>359.99931686884815</v>
      </c>
      <c r="ET11" s="382">
        <f t="shared" si="7"/>
        <v>369.99929789298284</v>
      </c>
      <c r="EU11" s="382">
        <f t="shared" si="7"/>
        <v>379.99927891711758</v>
      </c>
      <c r="EV11" s="382">
        <f t="shared" si="7"/>
        <v>389.99925994125169</v>
      </c>
      <c r="EW11" s="382">
        <f t="shared" si="7"/>
        <v>399.99924096538666</v>
      </c>
      <c r="EX11" s="521"/>
      <c r="EY11" s="252"/>
      <c r="EZ11" s="541">
        <f>(FA11*288.15)/(100*(288.15+$F11))</f>
        <v>0</v>
      </c>
      <c r="FA11" s="604">
        <v>0</v>
      </c>
      <c r="FB11" s="382">
        <f t="shared" ref="FB11:FQ26" si="8">6*$EZ11/10+FB$10+(BR11-273.15)</f>
        <v>25.013170891864377</v>
      </c>
      <c r="FC11" s="382">
        <f t="shared" si="8"/>
        <v>35.05268356745762</v>
      </c>
      <c r="FD11" s="382">
        <f t="shared" si="8"/>
        <v>45.118538026779561</v>
      </c>
      <c r="FE11" s="382">
        <f t="shared" si="8"/>
        <v>55.210734269830368</v>
      </c>
      <c r="FF11" s="382">
        <f t="shared" si="8"/>
        <v>65.329272296609929</v>
      </c>
      <c r="FG11" s="382">
        <f t="shared" si="8"/>
        <v>75.474152107118414</v>
      </c>
      <c r="FH11" s="382">
        <f t="shared" si="8"/>
        <v>85.645373701355595</v>
      </c>
      <c r="FI11" s="382">
        <f t="shared" si="8"/>
        <v>95.84293707932153</v>
      </c>
      <c r="FJ11" s="382">
        <f t="shared" si="8"/>
        <v>106.06684224101627</v>
      </c>
      <c r="FK11" s="382">
        <f t="shared" si="8"/>
        <v>116.31709418503556</v>
      </c>
      <c r="FL11" s="382">
        <f t="shared" si="8"/>
        <v>126.59367791559231</v>
      </c>
      <c r="FM11" s="382">
        <f t="shared" si="8"/>
        <v>136.89660842847343</v>
      </c>
      <c r="FN11" s="382">
        <f t="shared" si="8"/>
        <v>147.22588072508341</v>
      </c>
      <c r="FO11" s="382">
        <f t="shared" si="8"/>
        <v>157.58149480542221</v>
      </c>
      <c r="FP11" s="382">
        <f t="shared" si="8"/>
        <v>167.96345066948976</v>
      </c>
      <c r="FQ11" s="382">
        <f t="shared" si="8"/>
        <v>178.37174831728618</v>
      </c>
      <c r="FR11" s="382">
        <f t="shared" ref="FR11:GG26" si="9">6*$EZ11/10+FR$10+(CH11-273.15)</f>
        <v>188.80638774881129</v>
      </c>
      <c r="FS11" s="382">
        <f t="shared" si="9"/>
        <v>199.26736896406527</v>
      </c>
      <c r="FT11" s="382">
        <f t="shared" si="9"/>
        <v>209.754691963048</v>
      </c>
      <c r="FU11" s="382">
        <f t="shared" si="9"/>
        <v>220.2683567457596</v>
      </c>
      <c r="FV11" s="382">
        <f t="shared" si="9"/>
        <v>230.8083633121999</v>
      </c>
      <c r="FW11" s="382">
        <f t="shared" si="9"/>
        <v>241.37471166236907</v>
      </c>
      <c r="FX11" s="382">
        <f t="shared" si="9"/>
        <v>251.96740179626704</v>
      </c>
      <c r="FY11" s="382">
        <f t="shared" si="9"/>
        <v>262.58643371389377</v>
      </c>
      <c r="FZ11" s="382">
        <f t="shared" si="9"/>
        <v>273.23180741524931</v>
      </c>
      <c r="GA11" s="382">
        <f t="shared" si="9"/>
        <v>283.90352290033366</v>
      </c>
      <c r="GB11" s="382">
        <f t="shared" si="9"/>
        <v>294.60158016914681</v>
      </c>
      <c r="GC11" s="382">
        <f t="shared" si="9"/>
        <v>305.32597922168878</v>
      </c>
      <c r="GD11" s="382">
        <f t="shared" si="9"/>
        <v>316.07672005795951</v>
      </c>
      <c r="GE11" s="382">
        <f t="shared" si="9"/>
        <v>326.85380267795904</v>
      </c>
      <c r="GF11" s="382">
        <f t="shared" si="9"/>
        <v>337.65722708168738</v>
      </c>
      <c r="GG11" s="382">
        <f t="shared" si="9"/>
        <v>348.48699326914448</v>
      </c>
      <c r="GH11" s="382">
        <f t="shared" ref="GH11:GO42" si="10">6*$EZ11/10+GH$10+(CX11-273.15)</f>
        <v>359.34310124033044</v>
      </c>
      <c r="GI11" s="382">
        <f t="shared" si="10"/>
        <v>370.22555099524516</v>
      </c>
      <c r="GJ11" s="382">
        <f t="shared" si="10"/>
        <v>381.13434253388868</v>
      </c>
      <c r="GK11" s="382">
        <f t="shared" si="10"/>
        <v>392.06947585626102</v>
      </c>
      <c r="GL11" s="382">
        <f t="shared" si="10"/>
        <v>403.03095096236211</v>
      </c>
      <c r="GM11" s="382">
        <f t="shared" si="10"/>
        <v>414.01876785219207</v>
      </c>
      <c r="GN11" s="382">
        <f t="shared" si="10"/>
        <v>425.03292652575072</v>
      </c>
      <c r="GO11" s="382">
        <f t="shared" si="10"/>
        <v>436.07342698303825</v>
      </c>
      <c r="GQ11" s="511"/>
      <c r="GR11" s="521"/>
      <c r="GS11" s="525">
        <v>0</v>
      </c>
      <c r="GT11" s="622">
        <f t="shared" ref="GT11:HI26" si="11">ABS((FB11-DJ11)/DJ11)</f>
        <v>1.5013218356606546</v>
      </c>
      <c r="GU11" s="476">
        <f t="shared" si="11"/>
        <v>0.75263750415391673</v>
      </c>
      <c r="GV11" s="476">
        <f t="shared" si="11"/>
        <v>0.50395412144256335</v>
      </c>
      <c r="GW11" s="476">
        <f t="shared" si="11"/>
        <v>0.38027097592935649</v>
      </c>
      <c r="GX11" s="476">
        <f t="shared" si="11"/>
        <v>0.30658792529588774</v>
      </c>
      <c r="GY11" s="476">
        <f t="shared" si="11"/>
        <v>0.2579049221020423</v>
      </c>
      <c r="GZ11" s="476">
        <f t="shared" si="11"/>
        <v>0.22350766030243338</v>
      </c>
      <c r="HA11" s="476">
        <f t="shared" si="11"/>
        <v>0.19803898687415053</v>
      </c>
      <c r="HB11" s="476">
        <f t="shared" si="11"/>
        <v>0.17852270569345782</v>
      </c>
      <c r="HC11" s="476">
        <f t="shared" si="11"/>
        <v>0.16317094185035375</v>
      </c>
      <c r="HD11" s="476">
        <f t="shared" si="11"/>
        <v>0.15085380125914497</v>
      </c>
      <c r="HE11" s="476">
        <f t="shared" si="11"/>
        <v>0.14080723501772846</v>
      </c>
      <c r="HF11" s="476">
        <f t="shared" si="11"/>
        <v>0.1325089238420247</v>
      </c>
      <c r="HG11" s="476">
        <f t="shared" si="11"/>
        <v>0.12558424164651</v>
      </c>
      <c r="HH11" s="476">
        <f t="shared" si="11"/>
        <v>0.11975846263517387</v>
      </c>
      <c r="HI11" s="476">
        <f t="shared" si="11"/>
        <v>0.11482554246097033</v>
      </c>
      <c r="HJ11" s="476">
        <f t="shared" ref="HJ11:HY26" si="12">ABS((FR11-DZ11)/DZ11)</f>
        <v>0.11062791779970836</v>
      </c>
      <c r="HK11" s="476">
        <f t="shared" si="12"/>
        <v>0.1070430393992144</v>
      </c>
      <c r="HL11" s="476">
        <f t="shared" si="12"/>
        <v>0.10397415784990854</v>
      </c>
      <c r="HM11" s="476">
        <f t="shared" si="12"/>
        <v>0.10134387362409947</v>
      </c>
      <c r="HN11" s="476">
        <f t="shared" si="12"/>
        <v>9.9089529961299813E-2</v>
      </c>
      <c r="HO11" s="476">
        <f t="shared" si="12"/>
        <v>9.7159862239275377E-2</v>
      </c>
      <c r="HP11" s="476">
        <f t="shared" si="12"/>
        <v>9.5512521422272914E-2</v>
      </c>
      <c r="HQ11" s="476">
        <f t="shared" si="12"/>
        <v>9.4112216647164557E-2</v>
      </c>
      <c r="HR11" s="476">
        <f t="shared" si="12"/>
        <v>9.2929303588927481E-2</v>
      </c>
      <c r="HS11" s="476">
        <f t="shared" si="12"/>
        <v>9.1938698587914314E-2</v>
      </c>
      <c r="HT11" s="476">
        <f t="shared" si="12"/>
        <v>9.1119034082219358E-2</v>
      </c>
      <c r="HU11" s="476">
        <f t="shared" si="12"/>
        <v>9.0451995018765247E-2</v>
      </c>
      <c r="HV11" s="476">
        <f t="shared" si="12"/>
        <v>8.9921792558706568E-2</v>
      </c>
      <c r="HW11" s="476">
        <f t="shared" si="12"/>
        <v>8.9514743041700248E-2</v>
      </c>
      <c r="HX11" s="476">
        <f t="shared" si="12"/>
        <v>8.9218928440999476E-2</v>
      </c>
      <c r="HY11" s="476">
        <f t="shared" si="12"/>
        <v>8.9023920483203151E-2</v>
      </c>
      <c r="HZ11" s="476">
        <f t="shared" ref="HZ11:IG42" si="13">ABS((GH11-EP11)/EP11)</f>
        <v>8.8920554928042503E-2</v>
      </c>
      <c r="IA11" s="476">
        <f t="shared" si="13"/>
        <v>8.8900745681171719E-2</v>
      </c>
      <c r="IB11" s="476">
        <f t="shared" si="13"/>
        <v>8.8957330773304394E-2</v>
      </c>
      <c r="IC11" s="476">
        <f t="shared" si="13"/>
        <v>8.9083944009528196E-2</v>
      </c>
      <c r="ID11" s="476">
        <f t="shared" si="13"/>
        <v>8.9274907432211462E-2</v>
      </c>
      <c r="IE11" s="476">
        <f t="shared" si="13"/>
        <v>8.9525140763476424E-2</v>
      </c>
      <c r="IF11" s="476">
        <f t="shared" si="13"/>
        <v>8.9830084779587524E-2</v>
      </c>
      <c r="IG11" s="476">
        <f t="shared" si="13"/>
        <v>9.0185636179177672E-2</v>
      </c>
    </row>
    <row r="12" spans="1:241">
      <c r="F12" s="384"/>
      <c r="G12" s="384"/>
      <c r="H12" s="384"/>
      <c r="I12" s="384"/>
      <c r="J12" s="252"/>
      <c r="K12" s="606">
        <v>1000</v>
      </c>
      <c r="L12" s="382">
        <f>K12*0.0003048</f>
        <v>0.30479999999999996</v>
      </c>
      <c r="M12" s="382">
        <v>10</v>
      </c>
      <c r="N12" s="491">
        <f t="shared" ref="N12:N48" si="14">pN*(1-(L/T0)*K12)^g_RL</f>
        <v>977.16568723752232</v>
      </c>
      <c r="O12" s="263">
        <f t="shared" ref="O12:O48" si="15">ρN*(1-(L/T0)*K12)^(g_RL-1)</f>
        <v>1.1895536292521396</v>
      </c>
      <c r="P12" s="383">
        <f t="shared" ref="P12:P46" si="16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263">
        <f t="shared" si="1"/>
        <v>0.96438755217125327</v>
      </c>
      <c r="T12" s="492">
        <f>O12/Konstanten!$C$22</f>
        <v>0.97106418714460363</v>
      </c>
      <c r="U12" s="492">
        <f t="shared" si="2"/>
        <v>0.99312441436751686</v>
      </c>
      <c r="V12" s="492"/>
      <c r="W12" s="252"/>
      <c r="X12" s="515">
        <f t="shared" ref="X12:X47" si="17">(Y12*288.15)/(100*(288.15+$F12))</f>
        <v>10.000000000000002</v>
      </c>
      <c r="Y12" s="592">
        <v>1000</v>
      </c>
      <c r="Z12" s="490">
        <f t="shared" si="3"/>
        <v>1.539419650969499E-2</v>
      </c>
      <c r="AA12" s="490">
        <f t="shared" si="3"/>
        <v>3.0788295614599948E-2</v>
      </c>
      <c r="AB12" s="490">
        <f t="shared" si="3"/>
        <v>4.6182200048858882E-2</v>
      </c>
      <c r="AC12" s="490">
        <f t="shared" si="3"/>
        <v>6.1575812824390896E-2</v>
      </c>
      <c r="AD12" s="490">
        <f t="shared" si="3"/>
        <v>7.6969037368614768E-2</v>
      </c>
      <c r="AE12" s="490">
        <f t="shared" si="3"/>
        <v>9.2361777661232047E-2</v>
      </c>
      <c r="AF12" s="490">
        <f t="shared" si="3"/>
        <v>0.1077539383693549</v>
      </c>
      <c r="AG12" s="490">
        <f t="shared" si="3"/>
        <v>0.12314542498078168</v>
      </c>
      <c r="AH12" s="490">
        <f t="shared" si="3"/>
        <v>0.13853614393497024</v>
      </c>
      <c r="AI12" s="490">
        <f t="shared" si="3"/>
        <v>0.15392600275139265</v>
      </c>
      <c r="AJ12" s="490">
        <f t="shared" si="4"/>
        <v>0.16931491015492273</v>
      </c>
      <c r="AK12" s="490">
        <f t="shared" si="4"/>
        <v>0.18470277619792699</v>
      </c>
      <c r="AL12" s="490">
        <f t="shared" si="4"/>
        <v>0.20008951237876002</v>
      </c>
      <c r="AM12" s="490">
        <f t="shared" si="4"/>
        <v>0.21547503175633195</v>
      </c>
      <c r="AN12" s="490">
        <f t="shared" si="4"/>
        <v>0.23085924906052988</v>
      </c>
      <c r="AO12" s="490">
        <f t="shared" si="4"/>
        <v>0.24624208079816476</v>
      </c>
      <c r="AP12" s="490">
        <f t="shared" si="4"/>
        <v>0.26162344535425541</v>
      </c>
      <c r="AQ12" s="490">
        <f t="shared" si="4"/>
        <v>0.277003263088408</v>
      </c>
      <c r="AR12" s="490">
        <f t="shared" si="4"/>
        <v>0.29238145642607194</v>
      </c>
      <c r="AS12" s="490">
        <f t="shared" si="4"/>
        <v>0.30775794994454198</v>
      </c>
      <c r="AT12" s="490">
        <f t="shared" si="4"/>
        <v>0.32313267045349087</v>
      </c>
      <c r="AU12" s="490">
        <f t="shared" si="4"/>
        <v>0.33850554706994807</v>
      </c>
      <c r="AV12" s="490">
        <f t="shared" si="4"/>
        <v>0.35387651128758107</v>
      </c>
      <c r="AW12" s="490">
        <f t="shared" si="4"/>
        <v>0.36924549704019144</v>
      </c>
      <c r="AX12" s="490">
        <f t="shared" si="4"/>
        <v>0.38461244075937334</v>
      </c>
      <c r="AY12" s="490">
        <f t="shared" si="4"/>
        <v>0.39997728142627959</v>
      </c>
      <c r="AZ12" s="490">
        <f t="shared" si="5"/>
        <v>0.41533996061744666</v>
      </c>
      <c r="BA12" s="490">
        <f t="shared" si="5"/>
        <v>0.43070042254472801</v>
      </c>
      <c r="BB12" s="490">
        <f t="shared" si="5"/>
        <v>0.44605861408929764</v>
      </c>
      <c r="BC12" s="490">
        <f t="shared" si="5"/>
        <v>0.46141448482979724</v>
      </c>
      <c r="BD12" s="490">
        <f t="shared" si="5"/>
        <v>0.47676798706466988</v>
      </c>
      <c r="BE12" s="490">
        <f t="shared" si="5"/>
        <v>0.49211907582874909</v>
      </c>
      <c r="BF12" s="490">
        <f t="shared" si="5"/>
        <v>0.50746770890421633</v>
      </c>
      <c r="BG12" s="490">
        <f t="shared" si="5"/>
        <v>0.52281384682601317</v>
      </c>
      <c r="BH12" s="490">
        <f t="shared" si="5"/>
        <v>0.53815745288185501</v>
      </c>
      <c r="BI12" s="490">
        <f t="shared" si="5"/>
        <v>0.55349849310695687</v>
      </c>
      <c r="BJ12" s="490">
        <f t="shared" si="5"/>
        <v>0.56883693627367293</v>
      </c>
      <c r="BK12" s="490">
        <f t="shared" si="5"/>
        <v>0.5841727538761583</v>
      </c>
      <c r="BL12" s="490">
        <f t="shared" si="5"/>
        <v>0.59950592011027093</v>
      </c>
      <c r="BM12" s="490">
        <f t="shared" si="5"/>
        <v>0.61483641184889792</v>
      </c>
      <c r="BN12" s="527"/>
      <c r="BO12" s="252"/>
      <c r="BP12" s="515">
        <f t="shared" ref="BP12:BP47" si="18">(BQ12*288.15)/(100*(288.15+$F12))</f>
        <v>10.000000000000002</v>
      </c>
      <c r="BQ12" s="592">
        <v>1000</v>
      </c>
      <c r="BR12" s="382">
        <f t="shared" si="6"/>
        <v>286.18236333005763</v>
      </c>
      <c r="BS12" s="382">
        <f t="shared" si="6"/>
        <v>286.22305297695033</v>
      </c>
      <c r="BT12" s="382">
        <f t="shared" si="6"/>
        <v>286.29086791157687</v>
      </c>
      <c r="BU12" s="382">
        <f t="shared" si="6"/>
        <v>286.38580642123435</v>
      </c>
      <c r="BV12" s="382">
        <f t="shared" si="6"/>
        <v>286.50786611330579</v>
      </c>
      <c r="BW12" s="382">
        <f t="shared" si="6"/>
        <v>286.65704392040442</v>
      </c>
      <c r="BX12" s="382">
        <f t="shared" si="6"/>
        <v>286.83333610695416</v>
      </c>
      <c r="BY12" s="382">
        <f t="shared" si="6"/>
        <v>287.03673827718211</v>
      </c>
      <c r="BZ12" s="382">
        <f t="shared" si="6"/>
        <v>287.26724538449321</v>
      </c>
      <c r="CA12" s="382">
        <f t="shared" si="6"/>
        <v>287.52485174219237</v>
      </c>
      <c r="CB12" s="382">
        <f t="shared" si="6"/>
        <v>287.80955103551389</v>
      </c>
      <c r="CC12" s="382">
        <f t="shared" si="6"/>
        <v>288.1213363349151</v>
      </c>
      <c r="CD12" s="382">
        <f t="shared" si="6"/>
        <v>288.46020011058471</v>
      </c>
      <c r="CE12" s="382">
        <f t="shared" si="6"/>
        <v>288.82613424811353</v>
      </c>
      <c r="CF12" s="382">
        <f t="shared" si="6"/>
        <v>289.219130065272</v>
      </c>
      <c r="CG12" s="382">
        <f t="shared" si="6"/>
        <v>289.63917832983344</v>
      </c>
      <c r="CH12" s="382">
        <f t="shared" si="6"/>
        <v>290.08626927838145</v>
      </c>
      <c r="CI12" s="382">
        <f t="shared" si="6"/>
        <v>290.56039263603498</v>
      </c>
      <c r="CJ12" s="382">
        <f t="shared" si="6"/>
        <v>291.06153763702298</v>
      </c>
      <c r="CK12" s="382">
        <f t="shared" si="6"/>
        <v>291.58969304603886</v>
      </c>
      <c r="CL12" s="382">
        <f t="shared" si="6"/>
        <v>292.14484718030275</v>
      </c>
      <c r="CM12" s="382">
        <f t="shared" si="6"/>
        <v>292.72698793225771</v>
      </c>
      <c r="CN12" s="382">
        <f t="shared" si="6"/>
        <v>293.33610279282686</v>
      </c>
      <c r="CO12" s="382">
        <f t="shared" si="6"/>
        <v>293.97217887515495</v>
      </c>
      <c r="CP12" s="382">
        <f t="shared" si="6"/>
        <v>294.63520293876053</v>
      </c>
      <c r="CQ12" s="382">
        <f t="shared" si="6"/>
        <v>295.32516141402357</v>
      </c>
      <c r="CR12" s="382">
        <f t="shared" si="6"/>
        <v>296.04204042693237</v>
      </c>
      <c r="CS12" s="382">
        <f t="shared" si="6"/>
        <v>296.78582582401822</v>
      </c>
      <c r="CT12" s="382">
        <f t="shared" si="6"/>
        <v>297.55650319740272</v>
      </c>
      <c r="CU12" s="382">
        <f t="shared" si="6"/>
        <v>298.35405790988784</v>
      </c>
      <c r="CV12" s="382">
        <f t="shared" si="6"/>
        <v>299.17847512001805</v>
      </c>
      <c r="CW12" s="382">
        <f t="shared" si="6"/>
        <v>300.02973980704644</v>
      </c>
      <c r="CX12" s="382">
        <f t="shared" si="6"/>
        <v>300.90783679573985</v>
      </c>
      <c r="CY12" s="382">
        <f t="shared" si="6"/>
        <v>301.81275078095865</v>
      </c>
      <c r="CZ12" s="382">
        <f t="shared" si="6"/>
        <v>302.7444663519513</v>
      </c>
      <c r="DA12" s="382">
        <f t="shared" si="6"/>
        <v>303.7029680163036</v>
      </c>
      <c r="DB12" s="382">
        <f t="shared" si="6"/>
        <v>304.68824022349122</v>
      </c>
      <c r="DC12" s="382">
        <f t="shared" si="6"/>
        <v>305.70026738797884</v>
      </c>
      <c r="DD12" s="382">
        <f t="shared" si="6"/>
        <v>306.73903391182023</v>
      </c>
      <c r="DE12" s="382">
        <f t="shared" si="6"/>
        <v>307.80452420671321</v>
      </c>
      <c r="DF12" s="521"/>
      <c r="DG12" s="252"/>
      <c r="DH12" s="515">
        <f t="shared" ref="DH12:DH47" si="19">(DI12*288.15)/(100*(288.15+$F12))</f>
        <v>10.000000000000002</v>
      </c>
      <c r="DI12" s="592">
        <v>1000</v>
      </c>
      <c r="DJ12" s="382">
        <f t="shared" si="7"/>
        <v>10.147866586739584</v>
      </c>
      <c r="DK12" s="382">
        <f t="shared" si="7"/>
        <v>20.295668964164083</v>
      </c>
      <c r="DL12" s="382">
        <f t="shared" si="7"/>
        <v>30.443343014543846</v>
      </c>
      <c r="DM12" s="382">
        <f t="shared" si="7"/>
        <v>40.590824803258784</v>
      </c>
      <c r="DN12" s="382">
        <f t="shared" si="7"/>
        <v>50.738050669586514</v>
      </c>
      <c r="DO12" s="382">
        <f t="shared" si="7"/>
        <v>60.884957316869908</v>
      </c>
      <c r="DP12" s="382">
        <f t="shared" si="7"/>
        <v>71.031481901593466</v>
      </c>
      <c r="DQ12" s="382">
        <f t="shared" si="7"/>
        <v>81.177562121238665</v>
      </c>
      <c r="DR12" s="382">
        <f t="shared" si="7"/>
        <v>91.323136300621684</v>
      </c>
      <c r="DS12" s="382">
        <f t="shared" si="7"/>
        <v>101.46814347650493</v>
      </c>
      <c r="DT12" s="382">
        <f t="shared" si="7"/>
        <v>111.61252348025262</v>
      </c>
      <c r="DU12" s="382">
        <f t="shared" si="7"/>
        <v>121.75621701831319</v>
      </c>
      <c r="DV12" s="382">
        <f t="shared" si="7"/>
        <v>131.89916575033158</v>
      </c>
      <c r="DW12" s="382">
        <f t="shared" si="7"/>
        <v>142.04131236467214</v>
      </c>
      <c r="DX12" s="382">
        <f t="shared" si="7"/>
        <v>152.18260065120865</v>
      </c>
      <c r="DY12" s="382">
        <f t="shared" si="7"/>
        <v>162.32297557116445</v>
      </c>
      <c r="DZ12" s="382">
        <f t="shared" si="7"/>
        <v>172.46238332387904</v>
      </c>
      <c r="EA12" s="382">
        <f t="shared" si="7"/>
        <v>182.60077141034137</v>
      </c>
      <c r="EB12" s="382">
        <f t="shared" si="7"/>
        <v>192.73808869334604</v>
      </c>
      <c r="EC12" s="382">
        <f t="shared" si="7"/>
        <v>202.87428545418572</v>
      </c>
      <c r="ED12" s="382">
        <f t="shared" si="7"/>
        <v>213.00931344573846</v>
      </c>
      <c r="EE12" s="382">
        <f t="shared" si="7"/>
        <v>223.14312594189369</v>
      </c>
      <c r="EF12" s="382">
        <f t="shared" si="7"/>
        <v>233.27567778322251</v>
      </c>
      <c r="EG12" s="382">
        <f t="shared" si="7"/>
        <v>243.40692541883436</v>
      </c>
      <c r="EH12" s="382">
        <f t="shared" si="7"/>
        <v>253.53682694438552</v>
      </c>
      <c r="EI12" s="382">
        <f t="shared" si="7"/>
        <v>263.66534213620338</v>
      </c>
      <c r="EJ12" s="382">
        <f t="shared" si="7"/>
        <v>273.79243248149436</v>
      </c>
      <c r="EK12" s="382">
        <f t="shared" si="7"/>
        <v>283.91806120466782</v>
      </c>
      <c r="EL12" s="382">
        <f t="shared" si="7"/>
        <v>294.04219328975137</v>
      </c>
      <c r="EM12" s="382">
        <f t="shared" si="7"/>
        <v>304.16479549894558</v>
      </c>
      <c r="EN12" s="382">
        <f t="shared" si="7"/>
        <v>314.28583638734608</v>
      </c>
      <c r="EO12" s="382">
        <f t="shared" si="7"/>
        <v>324.4052863138794</v>
      </c>
      <c r="EP12" s="382">
        <f t="shared" si="7"/>
        <v>334.52311744852602</v>
      </c>
      <c r="EQ12" s="382">
        <f t="shared" si="7"/>
        <v>344.63930377588798</v>
      </c>
      <c r="ER12" s="382">
        <f t="shared" si="7"/>
        <v>354.75382109519802</v>
      </c>
      <c r="ES12" s="382">
        <f t="shared" si="7"/>
        <v>364.86664701684293</v>
      </c>
      <c r="ET12" s="382">
        <f t="shared" si="7"/>
        <v>374.97776095553371</v>
      </c>
      <c r="EU12" s="382">
        <f t="shared" si="7"/>
        <v>385.08714412019475</v>
      </c>
      <c r="EV12" s="382">
        <f t="shared" si="7"/>
        <v>395.19477950071507</v>
      </c>
      <c r="EW12" s="382">
        <f t="shared" si="7"/>
        <v>405.30065185168337</v>
      </c>
      <c r="EX12" s="521"/>
      <c r="EY12" s="252"/>
      <c r="EZ12" s="515">
        <f t="shared" ref="EZ12:EZ47" si="20">(FA12*288.15)/(100*(288.15+$F12))</f>
        <v>10.000000000000002</v>
      </c>
      <c r="FA12" s="592">
        <v>1000</v>
      </c>
      <c r="FB12" s="382">
        <f>6*$EZ12/10+FB$10+(BR12-273.15)</f>
        <v>29.032363330057649</v>
      </c>
      <c r="FC12" s="382">
        <f t="shared" si="8"/>
        <v>39.073052976950351</v>
      </c>
      <c r="FD12" s="382">
        <f t="shared" si="8"/>
        <v>49.14086791157689</v>
      </c>
      <c r="FE12" s="382">
        <f t="shared" si="8"/>
        <v>59.235806421234372</v>
      </c>
      <c r="FF12" s="382">
        <f t="shared" si="8"/>
        <v>69.357866113305818</v>
      </c>
      <c r="FG12" s="382">
        <f t="shared" si="8"/>
        <v>79.507043920404442</v>
      </c>
      <c r="FH12" s="382">
        <f t="shared" si="8"/>
        <v>89.683336106954187</v>
      </c>
      <c r="FI12" s="382">
        <f t="shared" si="8"/>
        <v>99.886738277182133</v>
      </c>
      <c r="FJ12" s="382">
        <f t="shared" si="8"/>
        <v>110.11724538449323</v>
      </c>
      <c r="FK12" s="382">
        <f t="shared" si="8"/>
        <v>120.37485174219239</v>
      </c>
      <c r="FL12" s="382">
        <f t="shared" si="8"/>
        <v>130.65955103551391</v>
      </c>
      <c r="FM12" s="382">
        <f t="shared" si="8"/>
        <v>140.97133633491512</v>
      </c>
      <c r="FN12" s="382">
        <f t="shared" si="8"/>
        <v>151.31020011058473</v>
      </c>
      <c r="FO12" s="382">
        <f t="shared" si="8"/>
        <v>161.67613424811356</v>
      </c>
      <c r="FP12" s="382">
        <f t="shared" si="8"/>
        <v>172.06913006527202</v>
      </c>
      <c r="FQ12" s="382">
        <f t="shared" si="8"/>
        <v>182.48917832983346</v>
      </c>
      <c r="FR12" s="382">
        <f t="shared" si="9"/>
        <v>192.93626927838147</v>
      </c>
      <c r="FS12" s="382">
        <f t="shared" si="9"/>
        <v>203.410392636035</v>
      </c>
      <c r="FT12" s="382">
        <f t="shared" si="9"/>
        <v>213.911537637023</v>
      </c>
      <c r="FU12" s="382">
        <f t="shared" si="9"/>
        <v>224.43969304603888</v>
      </c>
      <c r="FV12" s="382">
        <f t="shared" si="9"/>
        <v>234.99484718030277</v>
      </c>
      <c r="FW12" s="382">
        <f t="shared" si="9"/>
        <v>245.57698793225774</v>
      </c>
      <c r="FX12" s="382">
        <f t="shared" si="9"/>
        <v>256.18610279282689</v>
      </c>
      <c r="FY12" s="382">
        <f t="shared" si="9"/>
        <v>266.82217887515498</v>
      </c>
      <c r="FZ12" s="382">
        <f t="shared" si="9"/>
        <v>277.48520293876055</v>
      </c>
      <c r="GA12" s="382">
        <f t="shared" si="9"/>
        <v>288.17516141402359</v>
      </c>
      <c r="GB12" s="382">
        <f t="shared" si="9"/>
        <v>298.8920404269324</v>
      </c>
      <c r="GC12" s="382">
        <f t="shared" si="9"/>
        <v>309.63582582401824</v>
      </c>
      <c r="GD12" s="382">
        <f t="shared" si="9"/>
        <v>320.40650319740274</v>
      </c>
      <c r="GE12" s="382">
        <f t="shared" si="9"/>
        <v>331.20405790988787</v>
      </c>
      <c r="GF12" s="382">
        <f t="shared" si="9"/>
        <v>342.02847512001807</v>
      </c>
      <c r="GG12" s="382">
        <f t="shared" si="9"/>
        <v>352.87973980704646</v>
      </c>
      <c r="GH12" s="382">
        <f t="shared" si="10"/>
        <v>363.75783679573988</v>
      </c>
      <c r="GI12" s="382">
        <f t="shared" si="10"/>
        <v>374.66275078095867</v>
      </c>
      <c r="GJ12" s="382">
        <f t="shared" si="10"/>
        <v>385.59446635195133</v>
      </c>
      <c r="GK12" s="382">
        <f t="shared" si="10"/>
        <v>396.55296801630362</v>
      </c>
      <c r="GL12" s="382">
        <f t="shared" si="10"/>
        <v>407.53824022349124</v>
      </c>
      <c r="GM12" s="382">
        <f t="shared" si="10"/>
        <v>418.55026738797886</v>
      </c>
      <c r="GN12" s="382">
        <f t="shared" si="10"/>
        <v>429.58903391182025</v>
      </c>
      <c r="GO12" s="382">
        <f t="shared" si="10"/>
        <v>440.65452420671323</v>
      </c>
      <c r="GQ12" s="511"/>
      <c r="GR12" s="521"/>
      <c r="GS12" s="524">
        <v>1000</v>
      </c>
      <c r="GT12" s="583">
        <f t="shared" si="11"/>
        <v>1.8609326977154794</v>
      </c>
      <c r="GU12" s="477">
        <f t="shared" si="11"/>
        <v>0.92519167739389918</v>
      </c>
      <c r="GV12" s="477">
        <f t="shared" si="11"/>
        <v>0.61417449746240371</v>
      </c>
      <c r="GW12" s="477">
        <f t="shared" si="11"/>
        <v>0.4593398066766729</v>
      </c>
      <c r="GX12" s="477">
        <f t="shared" si="11"/>
        <v>0.36697932218512336</v>
      </c>
      <c r="GY12" s="477">
        <f t="shared" si="11"/>
        <v>0.30585693780842571</v>
      </c>
      <c r="GZ12" s="477">
        <f t="shared" si="11"/>
        <v>0.26258573953449083</v>
      </c>
      <c r="HA12" s="477">
        <f t="shared" si="11"/>
        <v>0.23047225941574001</v>
      </c>
      <c r="HB12" s="477">
        <f t="shared" si="11"/>
        <v>0.20579789355902361</v>
      </c>
      <c r="HC12" s="477">
        <f t="shared" si="11"/>
        <v>0.18633146934500999</v>
      </c>
      <c r="HD12" s="477">
        <f t="shared" si="11"/>
        <v>0.17065313964190809</v>
      </c>
      <c r="HE12" s="477">
        <f t="shared" si="11"/>
        <v>0.15781632993501932</v>
      </c>
      <c r="HF12" s="477">
        <f t="shared" si="11"/>
        <v>0.14716570988019578</v>
      </c>
      <c r="HG12" s="477">
        <f t="shared" si="11"/>
        <v>0.13823317707056684</v>
      </c>
      <c r="HH12" s="477">
        <f t="shared" si="11"/>
        <v>0.13067544731767228</v>
      </c>
      <c r="HI12" s="477">
        <f t="shared" si="11"/>
        <v>0.12423504859808276</v>
      </c>
      <c r="HJ12" s="477">
        <f t="shared" si="12"/>
        <v>0.11871508186253642</v>
      </c>
      <c r="HK12" s="477">
        <f t="shared" si="12"/>
        <v>0.11396239492838806</v>
      </c>
      <c r="HL12" s="477">
        <f t="shared" si="12"/>
        <v>0.10985606989890181</v>
      </c>
      <c r="HM12" s="477">
        <f t="shared" si="12"/>
        <v>0.10629936437520164</v>
      </c>
      <c r="HN12" s="477">
        <f t="shared" si="12"/>
        <v>0.10321395519715086</v>
      </c>
      <c r="HO12" s="477">
        <f t="shared" si="12"/>
        <v>0.10053575209036827</v>
      </c>
      <c r="HP12" s="477">
        <f t="shared" si="12"/>
        <v>9.8211803422105975E-2</v>
      </c>
      <c r="HQ12" s="477">
        <f t="shared" si="12"/>
        <v>9.619797553430165E-2</v>
      </c>
      <c r="HR12" s="477">
        <f t="shared" si="12"/>
        <v>9.4457189052177468E-2</v>
      </c>
      <c r="HS12" s="477">
        <f t="shared" si="12"/>
        <v>9.295806221342133E-2</v>
      </c>
      <c r="HT12" s="477">
        <f t="shared" si="12"/>
        <v>9.1673855694074088E-2</v>
      </c>
      <c r="HU12" s="477">
        <f t="shared" si="12"/>
        <v>9.0581643556699523E-2</v>
      </c>
      <c r="HV12" s="477">
        <f t="shared" si="12"/>
        <v>8.9661655739561794E-2</v>
      </c>
      <c r="HW12" s="477">
        <f t="shared" si="12"/>
        <v>8.8896752060302189E-2</v>
      </c>
      <c r="HX12" s="477">
        <f t="shared" si="12"/>
        <v>8.8271998037099508E-2</v>
      </c>
      <c r="HY12" s="477">
        <f t="shared" si="12"/>
        <v>8.7774320254499522E-2</v>
      </c>
      <c r="HZ12" s="477">
        <f t="shared" si="13"/>
        <v>8.739222440049238E-2</v>
      </c>
      <c r="IA12" s="477">
        <f t="shared" si="13"/>
        <v>8.711556307168708E-2</v>
      </c>
      <c r="IB12" s="477">
        <f t="shared" si="13"/>
        <v>8.6935343392614883E-2</v>
      </c>
      <c r="IC12" s="477">
        <f t="shared" si="13"/>
        <v>8.6843566707257819E-2</v>
      </c>
      <c r="ID12" s="477">
        <f t="shared" si="13"/>
        <v>8.6833094274672673E-2</v>
      </c>
      <c r="IE12" s="477">
        <f t="shared" si="13"/>
        <v>8.6897534178236507E-2</v>
      </c>
      <c r="IF12" s="477">
        <f t="shared" si="13"/>
        <v>8.7031145640533311E-2</v>
      </c>
      <c r="IG12" s="477">
        <f t="shared" si="13"/>
        <v>8.7228757697550757E-2</v>
      </c>
    </row>
    <row r="13" spans="1:241">
      <c r="F13" s="384"/>
      <c r="G13" s="384"/>
      <c r="H13" s="384"/>
      <c r="I13" s="384"/>
      <c r="J13" s="252"/>
      <c r="K13" s="606">
        <v>2000</v>
      </c>
      <c r="L13" s="382">
        <f t="shared" ref="L13:L76" si="21">K13*0.0003048</f>
        <v>0.60959999999999992</v>
      </c>
      <c r="M13" s="382">
        <v>20</v>
      </c>
      <c r="N13" s="491">
        <f t="shared" si="14"/>
        <v>942.1290513643055</v>
      </c>
      <c r="O13" s="263">
        <f t="shared" si="15"/>
        <v>1.1548973150473005</v>
      </c>
      <c r="P13" s="383">
        <f t="shared" si="16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263">
        <f t="shared" si="1"/>
        <v>0.92980908104051863</v>
      </c>
      <c r="T13" s="492">
        <f>O13/Konstanten!$C$22</f>
        <v>0.94277331840595957</v>
      </c>
      <c r="U13" s="492">
        <f t="shared" si="2"/>
        <v>0.98624882873503383</v>
      </c>
      <c r="V13" s="492"/>
      <c r="W13" s="252"/>
      <c r="X13" s="515">
        <f t="shared" si="17"/>
        <v>20.000000000000004</v>
      </c>
      <c r="Y13" s="592">
        <v>2000</v>
      </c>
      <c r="Z13" s="490">
        <f t="shared" si="3"/>
        <v>1.5677812062219288E-2</v>
      </c>
      <c r="AA13" s="490">
        <f t="shared" si="3"/>
        <v>3.135542133757277E-2</v>
      </c>
      <c r="AB13" s="490">
        <f t="shared" si="3"/>
        <v>4.7032625340642439E-2</v>
      </c>
      <c r="AC13" s="490">
        <f t="shared" si="3"/>
        <v>6.2709222188198466E-2</v>
      </c>
      <c r="AD13" s="490">
        <f t="shared" si="3"/>
        <v>7.8385010897851659E-2</v>
      </c>
      <c r="AE13" s="490">
        <f t="shared" si="3"/>
        <v>9.4059791684340838E-2</v>
      </c>
      <c r="AF13" s="490">
        <f t="shared" si="3"/>
        <v>0.10973336625205241</v>
      </c>
      <c r="AG13" s="490">
        <f t="shared" si="3"/>
        <v>0.12540553808327085</v>
      </c>
      <c r="AH13" s="490">
        <f t="shared" si="3"/>
        <v>0.14107611272116946</v>
      </c>
      <c r="AI13" s="490">
        <f t="shared" si="3"/>
        <v>0.15674489804678118</v>
      </c>
      <c r="AJ13" s="490">
        <f t="shared" si="4"/>
        <v>0.17241170454915153</v>
      </c>
      <c r="AK13" s="490">
        <f t="shared" si="4"/>
        <v>0.1880763455879878</v>
      </c>
      <c r="AL13" s="490">
        <f t="shared" si="4"/>
        <v>0.20373863764804695</v>
      </c>
      <c r="AM13" s="490">
        <f t="shared" si="4"/>
        <v>0.21939840058458432</v>
      </c>
      <c r="AN13" s="490">
        <f t="shared" si="4"/>
        <v>0.2350554578593165</v>
      </c>
      <c r="AO13" s="490">
        <f t="shared" si="4"/>
        <v>0.25070963676624425</v>
      </c>
      <c r="AP13" s="490">
        <f t="shared" si="4"/>
        <v>0.26636076864683739</v>
      </c>
      <c r="AQ13" s="490">
        <f t="shared" si="4"/>
        <v>0.28200868909410942</v>
      </c>
      <c r="AR13" s="490">
        <f t="shared" si="4"/>
        <v>0.29765323814511713</v>
      </c>
      <c r="AS13" s="490">
        <f t="shared" si="4"/>
        <v>0.31329426046153686</v>
      </c>
      <c r="AT13" s="490">
        <f t="shared" si="4"/>
        <v>0.32893160549797296</v>
      </c>
      <c r="AU13" s="490">
        <f t="shared" si="4"/>
        <v>0.34456512765773589</v>
      </c>
      <c r="AV13" s="490">
        <f t="shared" si="4"/>
        <v>0.36019468643583696</v>
      </c>
      <c r="AW13" s="490">
        <f t="shared" si="4"/>
        <v>0.3758201465490818</v>
      </c>
      <c r="AX13" s="490">
        <f t="shared" si="4"/>
        <v>0.39144137805308366</v>
      </c>
      <c r="AY13" s="490">
        <f t="shared" si="4"/>
        <v>0.40705825644619653</v>
      </c>
      <c r="AZ13" s="490">
        <f t="shared" si="5"/>
        <v>0.42267066276027976</v>
      </c>
      <c r="BA13" s="490">
        <f t="shared" si="5"/>
        <v>0.43827848363840127</v>
      </c>
      <c r="BB13" s="490">
        <f t="shared" si="5"/>
        <v>0.45388161139950162</v>
      </c>
      <c r="BC13" s="490">
        <f t="shared" si="5"/>
        <v>0.46947994409017962</v>
      </c>
      <c r="BD13" s="490">
        <f t="shared" si="5"/>
        <v>0.48507338552375895</v>
      </c>
      <c r="BE13" s="490">
        <f t="shared" si="5"/>
        <v>0.50066184530683688</v>
      </c>
      <c r="BF13" s="490">
        <f t="shared" si="5"/>
        <v>0.51624523885359963</v>
      </c>
      <c r="BG13" s="490">
        <f t="shared" si="5"/>
        <v>0.53182348738813823</v>
      </c>
      <c r="BH13" s="490">
        <f t="shared" si="5"/>
        <v>0.5473965179351491</v>
      </c>
      <c r="BI13" s="490">
        <f t="shared" si="5"/>
        <v>0.56296426329931448</v>
      </c>
      <c r="BJ13" s="490">
        <f t="shared" si="5"/>
        <v>0.57852666203378811</v>
      </c>
      <c r="BK13" s="490">
        <f t="shared" si="5"/>
        <v>0.59408365839816657</v>
      </c>
      <c r="BL13" s="490">
        <f t="shared" si="5"/>
        <v>0.60963520230638657</v>
      </c>
      <c r="BM13" s="490">
        <f t="shared" si="5"/>
        <v>0.62518124926500551</v>
      </c>
      <c r="BN13" s="527"/>
      <c r="BO13" s="252"/>
      <c r="BP13" s="515">
        <f t="shared" si="18"/>
        <v>20.000000000000004</v>
      </c>
      <c r="BQ13" s="592">
        <v>2000</v>
      </c>
      <c r="BR13" s="382">
        <f t="shared" si="6"/>
        <v>284.20157030951515</v>
      </c>
      <c r="BS13" s="382">
        <f t="shared" si="6"/>
        <v>284.24348051525919</v>
      </c>
      <c r="BT13" s="382">
        <f t="shared" si="6"/>
        <v>284.31332845046296</v>
      </c>
      <c r="BU13" s="382">
        <f t="shared" si="6"/>
        <v>284.41111050928953</v>
      </c>
      <c r="BV13" s="382">
        <f t="shared" si="6"/>
        <v>284.53682165497702</v>
      </c>
      <c r="BW13" s="382">
        <f t="shared" si="6"/>
        <v>284.69045543119495</v>
      </c>
      <c r="BX13" s="382">
        <f t="shared" si="6"/>
        <v>284.8720039765654</v>
      </c>
      <c r="BY13" s="382">
        <f t="shared" si="6"/>
        <v>285.08145804229281</v>
      </c>
      <c r="BZ13" s="382">
        <f t="shared" si="6"/>
        <v>285.31880701283194</v>
      </c>
      <c r="CA13" s="382">
        <f t="shared" si="6"/>
        <v>285.58403892951208</v>
      </c>
      <c r="CB13" s="382">
        <f t="shared" si="6"/>
        <v>285.87714051702375</v>
      </c>
      <c r="CC13" s="382">
        <f t="shared" si="6"/>
        <v>286.19809721266637</v>
      </c>
      <c r="CD13" s="382">
        <f t="shared" si="6"/>
        <v>286.54689319824104</v>
      </c>
      <c r="CE13" s="382">
        <f t="shared" si="6"/>
        <v>286.92351143446626</v>
      </c>
      <c r="CF13" s="382">
        <f t="shared" si="6"/>
        <v>287.32793369778636</v>
      </c>
      <c r="CG13" s="382">
        <f t="shared" si="6"/>
        <v>287.76014061943204</v>
      </c>
      <c r="CH13" s="382">
        <f t="shared" si="6"/>
        <v>288.22011172658728</v>
      </c>
      <c r="CI13" s="382">
        <f t="shared" si="6"/>
        <v>288.70782548551119</v>
      </c>
      <c r="CJ13" s="382">
        <f t="shared" si="6"/>
        <v>289.22325934645664</v>
      </c>
      <c r="CK13" s="382">
        <f t="shared" si="6"/>
        <v>289.76638979022368</v>
      </c>
      <c r="CL13" s="382">
        <f t="shared" si="6"/>
        <v>290.33719237618402</v>
      </c>
      <c r="CM13" s="382">
        <f t="shared" si="6"/>
        <v>290.935641791607</v>
      </c>
      <c r="CN13" s="382">
        <f t="shared" si="6"/>
        <v>291.56171190211882</v>
      </c>
      <c r="CO13" s="382">
        <f t="shared" si="6"/>
        <v>292.2153758031248</v>
      </c>
      <c r="CP13" s="382">
        <f t="shared" si="6"/>
        <v>292.89660587202309</v>
      </c>
      <c r="CQ13" s="382">
        <f t="shared" si="6"/>
        <v>293.60537382104354</v>
      </c>
      <c r="CR13" s="382">
        <f t="shared" si="6"/>
        <v>294.34165075053977</v>
      </c>
      <c r="CS13" s="382">
        <f t="shared" si="6"/>
        <v>295.1054072025737</v>
      </c>
      <c r="CT13" s="382">
        <f t="shared" si="6"/>
        <v>295.89661321462739</v>
      </c>
      <c r="CU13" s="382">
        <f t="shared" si="6"/>
        <v>296.71523837328544</v>
      </c>
      <c r="CV13" s="382">
        <f t="shared" si="6"/>
        <v>297.56125186773386</v>
      </c>
      <c r="CW13" s="382">
        <f t="shared" si="6"/>
        <v>298.4346225429266</v>
      </c>
      <c r="CX13" s="382">
        <f t="shared" si="6"/>
        <v>299.33531895227765</v>
      </c>
      <c r="CY13" s="382">
        <f t="shared" si="6"/>
        <v>300.26330940973986</v>
      </c>
      <c r="CZ13" s="382">
        <f t="shared" si="6"/>
        <v>301.21856204114266</v>
      </c>
      <c r="DA13" s="382">
        <f t="shared" si="6"/>
        <v>302.20104483466247</v>
      </c>
      <c r="DB13" s="382">
        <f t="shared" si="6"/>
        <v>303.21072569031134</v>
      </c>
      <c r="DC13" s="382">
        <f t="shared" si="6"/>
        <v>304.24757246833451</v>
      </c>
      <c r="DD13" s="382">
        <f t="shared" si="6"/>
        <v>305.31155303641475</v>
      </c>
      <c r="DE13" s="382">
        <f t="shared" si="6"/>
        <v>306.40263531559208</v>
      </c>
      <c r="DF13" s="521"/>
      <c r="DG13" s="252"/>
      <c r="DH13" s="515">
        <f t="shared" si="19"/>
        <v>20.000000000000004</v>
      </c>
      <c r="DI13" s="592">
        <v>2000</v>
      </c>
      <c r="DJ13" s="382">
        <f t="shared" si="7"/>
        <v>10.298989085095892</v>
      </c>
      <c r="DK13" s="382">
        <f t="shared" si="7"/>
        <v>20.597844956468514</v>
      </c>
      <c r="DL13" s="382">
        <f t="shared" si="7"/>
        <v>30.896434598420161</v>
      </c>
      <c r="DM13" s="382">
        <f t="shared" si="7"/>
        <v>41.194625390839541</v>
      </c>
      <c r="DN13" s="382">
        <f t="shared" si="7"/>
        <v>51.49228530539105</v>
      </c>
      <c r="DO13" s="382">
        <f t="shared" si="7"/>
        <v>61.789283100150357</v>
      </c>
      <c r="DP13" s="382">
        <f t="shared" si="7"/>
        <v>72.085488511764893</v>
      </c>
      <c r="DQ13" s="382">
        <f t="shared" si="7"/>
        <v>82.380772444809935</v>
      </c>
      <c r="DR13" s="382">
        <f t="shared" si="7"/>
        <v>92.675007157689421</v>
      </c>
      <c r="DS13" s="382">
        <f t="shared" si="7"/>
        <v>102.96806644458219</v>
      </c>
      <c r="DT13" s="382">
        <f t="shared" si="7"/>
        <v>113.25982581290958</v>
      </c>
      <c r="DU13" s="382">
        <f t="shared" si="7"/>
        <v>123.55016265587355</v>
      </c>
      <c r="DV13" s="382">
        <f t="shared" si="7"/>
        <v>133.83895641956786</v>
      </c>
      <c r="DW13" s="382">
        <f t="shared" si="7"/>
        <v>144.12608876421706</v>
      </c>
      <c r="DX13" s="382">
        <f t="shared" si="7"/>
        <v>154.41144371918404</v>
      </c>
      <c r="DY13" s="382">
        <f t="shared" si="7"/>
        <v>164.69490783131636</v>
      </c>
      <c r="DZ13" s="382">
        <f t="shared" si="7"/>
        <v>174.97637030630455</v>
      </c>
      <c r="EA13" s="382">
        <f t="shared" si="7"/>
        <v>185.25572314274177</v>
      </c>
      <c r="EB13" s="382">
        <f t="shared" si="7"/>
        <v>195.53286125857957</v>
      </c>
      <c r="EC13" s="382">
        <f t="shared" si="7"/>
        <v>205.80768260975128</v>
      </c>
      <c r="ED13" s="382">
        <f t="shared" si="7"/>
        <v>216.08008830073624</v>
      </c>
      <c r="EE13" s="382">
        <f t="shared" si="7"/>
        <v>226.34998268689279</v>
      </c>
      <c r="EF13" s="382">
        <f t="shared" si="7"/>
        <v>236.61727346839368</v>
      </c>
      <c r="EG13" s="382">
        <f t="shared" si="7"/>
        <v>246.88187177568642</v>
      </c>
      <c r="EH13" s="382">
        <f t="shared" si="7"/>
        <v>257.14369224636101</v>
      </c>
      <c r="EI13" s="382">
        <f t="shared" si="7"/>
        <v>267.40265309342527</v>
      </c>
      <c r="EJ13" s="382">
        <f t="shared" si="7"/>
        <v>277.65867616492932</v>
      </c>
      <c r="EK13" s="382">
        <f t="shared" si="7"/>
        <v>287.91168699501009</v>
      </c>
      <c r="EL13" s="382">
        <f t="shared" si="7"/>
        <v>298.16161484637007</v>
      </c>
      <c r="EM13" s="382">
        <f t="shared" si="7"/>
        <v>308.40839274429612</v>
      </c>
      <c r="EN13" s="382">
        <f t="shared" si="7"/>
        <v>318.65195750232283</v>
      </c>
      <c r="EO13" s="382">
        <f t="shared" si="7"/>
        <v>328.89224973967282</v>
      </c>
      <c r="EP13" s="382">
        <f t="shared" si="7"/>
        <v>339.12921389066065</v>
      </c>
      <c r="EQ13" s="382">
        <f t="shared" si="7"/>
        <v>349.36279820621422</v>
      </c>
      <c r="ER13" s="382">
        <f t="shared" si="7"/>
        <v>359.59295474776587</v>
      </c>
      <c r="ES13" s="382">
        <f t="shared" si="7"/>
        <v>369.81963937370693</v>
      </c>
      <c r="ET13" s="382">
        <f t="shared" si="7"/>
        <v>380.04281171868564</v>
      </c>
      <c r="EU13" s="382">
        <f t="shared" si="7"/>
        <v>390.26243516599783</v>
      </c>
      <c r="EV13" s="382">
        <f t="shared" si="7"/>
        <v>400.47847681335992</v>
      </c>
      <c r="EW13" s="382">
        <f t="shared" si="7"/>
        <v>410.69090743236427</v>
      </c>
      <c r="EX13" s="521"/>
      <c r="EY13" s="252"/>
      <c r="EZ13" s="515">
        <f t="shared" si="20"/>
        <v>20.000000000000004</v>
      </c>
      <c r="FA13" s="592">
        <v>2000</v>
      </c>
      <c r="FB13" s="382">
        <f t="shared" si="8"/>
        <v>33.051570309515171</v>
      </c>
      <c r="FC13" s="382">
        <f t="shared" si="8"/>
        <v>43.093480515259216</v>
      </c>
      <c r="FD13" s="382">
        <f t="shared" si="8"/>
        <v>53.163328450462984</v>
      </c>
      <c r="FE13" s="382">
        <f t="shared" si="8"/>
        <v>63.261110509289551</v>
      </c>
      <c r="FF13" s="382">
        <f t="shared" si="8"/>
        <v>73.386821654977041</v>
      </c>
      <c r="FG13" s="382">
        <f t="shared" si="8"/>
        <v>83.540455431194971</v>
      </c>
      <c r="FH13" s="382">
        <f t="shared" si="8"/>
        <v>93.722003976565418</v>
      </c>
      <c r="FI13" s="382">
        <f t="shared" si="8"/>
        <v>103.93145804229283</v>
      </c>
      <c r="FJ13" s="382">
        <f t="shared" si="8"/>
        <v>114.16880701283196</v>
      </c>
      <c r="FK13" s="382">
        <f t="shared" si="8"/>
        <v>124.4340389295121</v>
      </c>
      <c r="FL13" s="382">
        <f t="shared" si="8"/>
        <v>134.72714051702377</v>
      </c>
      <c r="FM13" s="382">
        <f t="shared" si="8"/>
        <v>145.04809721266639</v>
      </c>
      <c r="FN13" s="382">
        <f t="shared" si="8"/>
        <v>155.39689319824106</v>
      </c>
      <c r="FO13" s="382">
        <f t="shared" si="8"/>
        <v>165.77351143446629</v>
      </c>
      <c r="FP13" s="382">
        <f t="shared" si="8"/>
        <v>176.17793369778639</v>
      </c>
      <c r="FQ13" s="382">
        <f t="shared" si="8"/>
        <v>186.61014061943206</v>
      </c>
      <c r="FR13" s="382">
        <f t="shared" si="9"/>
        <v>197.0701117265873</v>
      </c>
      <c r="FS13" s="382">
        <f t="shared" si="9"/>
        <v>207.55782548551122</v>
      </c>
      <c r="FT13" s="382">
        <f t="shared" si="9"/>
        <v>218.07325934645667</v>
      </c>
      <c r="FU13" s="382">
        <f t="shared" si="9"/>
        <v>228.61638979022371</v>
      </c>
      <c r="FV13" s="382">
        <f t="shared" si="9"/>
        <v>239.18719237618404</v>
      </c>
      <c r="FW13" s="382">
        <f t="shared" si="9"/>
        <v>249.78564179160702</v>
      </c>
      <c r="FX13" s="382">
        <f t="shared" si="9"/>
        <v>260.41171190211884</v>
      </c>
      <c r="FY13" s="382">
        <f t="shared" si="9"/>
        <v>271.06537580312482</v>
      </c>
      <c r="FZ13" s="382">
        <f t="shared" si="9"/>
        <v>281.74660587202311</v>
      </c>
      <c r="GA13" s="382">
        <f t="shared" si="9"/>
        <v>292.45537382104357</v>
      </c>
      <c r="GB13" s="382">
        <f t="shared" si="9"/>
        <v>303.19165075053979</v>
      </c>
      <c r="GC13" s="382">
        <f t="shared" si="9"/>
        <v>313.95540720257372</v>
      </c>
      <c r="GD13" s="382">
        <f t="shared" si="9"/>
        <v>324.74661321462742</v>
      </c>
      <c r="GE13" s="382">
        <f t="shared" si="9"/>
        <v>335.56523837328547</v>
      </c>
      <c r="GF13" s="382">
        <f t="shared" si="9"/>
        <v>346.41125186773388</v>
      </c>
      <c r="GG13" s="382">
        <f t="shared" si="9"/>
        <v>357.28462254292663</v>
      </c>
      <c r="GH13" s="382">
        <f t="shared" si="10"/>
        <v>368.18531895227767</v>
      </c>
      <c r="GI13" s="382">
        <f t="shared" si="10"/>
        <v>379.11330940973988</v>
      </c>
      <c r="GJ13" s="382">
        <f t="shared" si="10"/>
        <v>390.06856204114268</v>
      </c>
      <c r="GK13" s="382">
        <f t="shared" si="10"/>
        <v>401.05104483466249</v>
      </c>
      <c r="GL13" s="382">
        <f t="shared" si="10"/>
        <v>412.06072569031136</v>
      </c>
      <c r="GM13" s="382">
        <f t="shared" si="10"/>
        <v>423.09757246833453</v>
      </c>
      <c r="GN13" s="382">
        <f t="shared" si="10"/>
        <v>434.16155303641477</v>
      </c>
      <c r="GO13" s="382">
        <f t="shared" si="10"/>
        <v>445.2526353155921</v>
      </c>
      <c r="GQ13" s="511"/>
      <c r="GR13" s="521"/>
      <c r="GS13" s="524">
        <v>2000</v>
      </c>
      <c r="GT13" s="583">
        <f t="shared" si="11"/>
        <v>2.2092052954348222</v>
      </c>
      <c r="GU13" s="477">
        <f t="shared" si="11"/>
        <v>1.0921353960248259</v>
      </c>
      <c r="GV13" s="477">
        <f t="shared" si="11"/>
        <v>0.72069460898835902</v>
      </c>
      <c r="GW13" s="477">
        <f t="shared" si="11"/>
        <v>0.53566417728262539</v>
      </c>
      <c r="GX13" s="477">
        <f t="shared" si="11"/>
        <v>0.42520032311119266</v>
      </c>
      <c r="GY13" s="477">
        <f t="shared" si="11"/>
        <v>0.35202176234654653</v>
      </c>
      <c r="GZ13" s="477">
        <f t="shared" si="11"/>
        <v>0.30015077807607954</v>
      </c>
      <c r="HA13" s="477">
        <f t="shared" si="11"/>
        <v>0.26159848903966681</v>
      </c>
      <c r="HB13" s="477">
        <f t="shared" si="11"/>
        <v>0.23192660582771976</v>
      </c>
      <c r="HC13" s="477">
        <f t="shared" si="11"/>
        <v>0.20847213341121615</v>
      </c>
      <c r="HD13" s="477">
        <f t="shared" si="11"/>
        <v>0.18954041779629241</v>
      </c>
      <c r="HE13" s="477">
        <f t="shared" si="11"/>
        <v>0.1740016694002372</v>
      </c>
      <c r="HF13" s="477">
        <f t="shared" si="11"/>
        <v>0.16107370645577843</v>
      </c>
      <c r="HG13" s="477">
        <f t="shared" si="11"/>
        <v>0.15019780843191621</v>
      </c>
      <c r="HH13" s="477">
        <f t="shared" si="11"/>
        <v>0.14096422813186926</v>
      </c>
      <c r="HI13" s="477">
        <f t="shared" si="11"/>
        <v>0.13306563679893307</v>
      </c>
      <c r="HJ13" s="477">
        <f t="shared" si="12"/>
        <v>0.12626700040472091</v>
      </c>
      <c r="HK13" s="477">
        <f t="shared" si="12"/>
        <v>0.12038549721665227</v>
      </c>
      <c r="HL13" s="477">
        <f t="shared" si="12"/>
        <v>0.11527677722707118</v>
      </c>
      <c r="HM13" s="477">
        <f t="shared" si="12"/>
        <v>0.11082534379302969</v>
      </c>
      <c r="HN13" s="477">
        <f t="shared" si="12"/>
        <v>0.10693768341712158</v>
      </c>
      <c r="HO13" s="477">
        <f t="shared" si="12"/>
        <v>0.10353726926117109</v>
      </c>
      <c r="HP13" s="477">
        <f t="shared" si="12"/>
        <v>0.10056086812657623</v>
      </c>
      <c r="HQ13" s="477">
        <f t="shared" si="12"/>
        <v>9.7955770723462482E-2</v>
      </c>
      <c r="HR13" s="477">
        <f t="shared" si="12"/>
        <v>9.5677686707908216E-2</v>
      </c>
      <c r="HS13" s="477">
        <f t="shared" si="12"/>
        <v>9.3689125510902693E-2</v>
      </c>
      <c r="HT13" s="477">
        <f t="shared" si="12"/>
        <v>9.1958137012955729E-2</v>
      </c>
      <c r="HU13" s="477">
        <f t="shared" si="12"/>
        <v>9.0457322102436954E-2</v>
      </c>
      <c r="HV13" s="477">
        <f t="shared" si="12"/>
        <v>8.916304797301107E-2</v>
      </c>
      <c r="HW13" s="477">
        <f t="shared" si="12"/>
        <v>8.8054820387152385E-2</v>
      </c>
      <c r="HX13" s="477">
        <f t="shared" si="12"/>
        <v>8.7114777461264142E-2</v>
      </c>
      <c r="HY13" s="477">
        <f t="shared" si="12"/>
        <v>8.6327278388977371E-2</v>
      </c>
      <c r="HZ13" s="477">
        <f t="shared" si="13"/>
        <v>8.5678566963520456E-2</v>
      </c>
      <c r="IA13" s="477">
        <f t="shared" si="13"/>
        <v>8.5156494498779406E-2</v>
      </c>
      <c r="IB13" s="477">
        <f t="shared" si="13"/>
        <v>8.475029026848907E-2</v>
      </c>
      <c r="IC13" s="477">
        <f t="shared" si="13"/>
        <v>8.4450370223296517E-2</v>
      </c>
      <c r="ID13" s="477">
        <f t="shared" si="13"/>
        <v>8.4248176743113717E-2</v>
      </c>
      <c r="IE13" s="477">
        <f t="shared" si="13"/>
        <v>8.4136043707025765E-2</v>
      </c>
      <c r="IF13" s="477">
        <f t="shared" si="13"/>
        <v>8.4107082335794559E-2</v>
      </c>
      <c r="IG13" s="477">
        <f t="shared" si="13"/>
        <v>8.415508417098258E-2</v>
      </c>
    </row>
    <row r="14" spans="1:241">
      <c r="F14" s="384"/>
      <c r="G14" s="384"/>
      <c r="H14" s="384"/>
      <c r="I14" s="384"/>
      <c r="J14" s="252"/>
      <c r="K14" s="606">
        <v>3000</v>
      </c>
      <c r="L14" s="382">
        <f t="shared" si="21"/>
        <v>0.91439999999999999</v>
      </c>
      <c r="M14" s="382">
        <v>30</v>
      </c>
      <c r="N14" s="491">
        <f t="shared" si="14"/>
        <v>908.11666094614407</v>
      </c>
      <c r="O14" s="263">
        <f t="shared" si="15"/>
        <v>1.1210187721258704</v>
      </c>
      <c r="P14" s="383">
        <f t="shared" si="16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263">
        <f t="shared" si="1"/>
        <v>0.89624146158020634</v>
      </c>
      <c r="T14" s="492">
        <f>O14/Konstanten!$C$22</f>
        <v>0.9151173650007105</v>
      </c>
      <c r="U14" s="492">
        <f t="shared" si="2"/>
        <v>0.97937324310255058</v>
      </c>
      <c r="V14" s="492"/>
      <c r="W14" s="252"/>
      <c r="X14" s="515">
        <f t="shared" si="17"/>
        <v>30</v>
      </c>
      <c r="Y14" s="592">
        <v>3000</v>
      </c>
      <c r="Z14" s="490">
        <f t="shared" si="3"/>
        <v>1.5968691485787816E-2</v>
      </c>
      <c r="AA14" s="490">
        <f t="shared" si="3"/>
        <v>3.1937066212438268E-2</v>
      </c>
      <c r="AB14" s="490">
        <f t="shared" si="3"/>
        <v>4.7904807911398159E-2</v>
      </c>
      <c r="AC14" s="490">
        <f t="shared" si="3"/>
        <v>6.3871601293821065E-2</v>
      </c>
      <c r="AD14" s="490">
        <f t="shared" si="3"/>
        <v>7.9837132536432542E-2</v>
      </c>
      <c r="AE14" s="490">
        <f t="shared" si="3"/>
        <v>9.5801089763023553E-2</v>
      </c>
      <c r="AF14" s="490">
        <f t="shared" si="3"/>
        <v>0.11176316351964014</v>
      </c>
      <c r="AG14" s="490">
        <f t="shared" si="3"/>
        <v>0.1277230472423371</v>
      </c>
      <c r="AH14" s="490">
        <f t="shared" si="3"/>
        <v>0.14368043771589695</v>
      </c>
      <c r="AI14" s="490">
        <f t="shared" si="3"/>
        <v>0.15963503552222405</v>
      </c>
      <c r="AJ14" s="490">
        <f t="shared" si="4"/>
        <v>0.17558654547700026</v>
      </c>
      <c r="AK14" s="490">
        <f t="shared" si="4"/>
        <v>0.19153467705349014</v>
      </c>
      <c r="AL14" s="490">
        <f t="shared" si="4"/>
        <v>0.20747914479214741</v>
      </c>
      <c r="AM14" s="490">
        <f t="shared" si="4"/>
        <v>0.22341966869502131</v>
      </c>
      <c r="AN14" s="490">
        <f t="shared" si="4"/>
        <v>0.23935597460383812</v>
      </c>
      <c r="AO14" s="490">
        <f t="shared" si="4"/>
        <v>0.25528779456086892</v>
      </c>
      <c r="AP14" s="490">
        <f t="shared" si="4"/>
        <v>0.27121486715165755</v>
      </c>
      <c r="AQ14" s="490">
        <f t="shared" si="4"/>
        <v>0.28713693782885563</v>
      </c>
      <c r="AR14" s="490">
        <f t="shared" si="4"/>
        <v>0.30305375921643818</v>
      </c>
      <c r="AS14" s="490">
        <f t="shared" si="4"/>
        <v>0.31896509139373863</v>
      </c>
      <c r="AT14" s="490">
        <f t="shared" si="4"/>
        <v>0.33487070215876358</v>
      </c>
      <c r="AU14" s="490">
        <f t="shared" si="4"/>
        <v>0.35077036727038402</v>
      </c>
      <c r="AV14" s="490">
        <f t="shared" si="4"/>
        <v>0.36666387066908146</v>
      </c>
      <c r="AW14" s="490">
        <f t="shared" si="4"/>
        <v>0.3825510046760367</v>
      </c>
      <c r="AX14" s="490">
        <f t="shared" si="4"/>
        <v>0.39843157017038344</v>
      </c>
      <c r="AY14" s="490">
        <f t="shared" si="4"/>
        <v>0.41430537674465384</v>
      </c>
      <c r="AZ14" s="490">
        <f t="shared" si="5"/>
        <v>0.4301722428383678</v>
      </c>
      <c r="BA14" s="490">
        <f t="shared" si="5"/>
        <v>0.44603199584998432</v>
      </c>
      <c r="BB14" s="490">
        <f t="shared" si="5"/>
        <v>0.46188447222733919</v>
      </c>
      <c r="BC14" s="490">
        <f t="shared" si="5"/>
        <v>0.47772951753692822</v>
      </c>
      <c r="BD14" s="490">
        <f t="shared" si="5"/>
        <v>0.49356698651233455</v>
      </c>
      <c r="BE14" s="490">
        <f t="shared" si="5"/>
        <v>0.50939674308225857</v>
      </c>
      <c r="BF14" s="490">
        <f t="shared" si="5"/>
        <v>0.52521866037865117</v>
      </c>
      <c r="BG14" s="490">
        <f t="shared" si="5"/>
        <v>0.54103262072545899</v>
      </c>
      <c r="BH14" s="490">
        <f t="shared" si="5"/>
        <v>0.55683851560864617</v>
      </c>
      <c r="BI14" s="490">
        <f t="shared" si="5"/>
        <v>0.57263624562808746</v>
      </c>
      <c r="BJ14" s="490">
        <f t="shared" si="5"/>
        <v>0.58842572043208663</v>
      </c>
      <c r="BK14" s="490">
        <f t="shared" si="5"/>
        <v>0.60420685863522072</v>
      </c>
      <c r="BL14" s="490">
        <f t="shared" si="5"/>
        <v>0.61997958772029771</v>
      </c>
      <c r="BM14" s="490">
        <f t="shared" si="5"/>
        <v>0.63574384392523209</v>
      </c>
      <c r="BN14" s="527"/>
      <c r="BO14" s="252"/>
      <c r="BP14" s="515">
        <f t="shared" si="18"/>
        <v>30</v>
      </c>
      <c r="BQ14" s="592">
        <v>3000</v>
      </c>
      <c r="BR14" s="382">
        <f t="shared" si="6"/>
        <v>282.2207924760412</v>
      </c>
      <c r="BS14" s="382">
        <f t="shared" si="6"/>
        <v>282.26396876219911</v>
      </c>
      <c r="BT14" s="382">
        <f t="shared" si="6"/>
        <v>282.33592543528511</v>
      </c>
      <c r="BU14" s="382">
        <f t="shared" si="6"/>
        <v>282.43665679900585</v>
      </c>
      <c r="BV14" s="382">
        <f t="shared" si="6"/>
        <v>282.56615489745235</v>
      </c>
      <c r="BW14" s="382">
        <f t="shared" si="6"/>
        <v>282.72440953390611</v>
      </c>
      <c r="BX14" s="382">
        <f t="shared" si="6"/>
        <v>282.91140829487813</v>
      </c>
      <c r="BY14" s="382">
        <f t="shared" si="6"/>
        <v>283.12713657928145</v>
      </c>
      <c r="BZ14" s="382">
        <f t="shared" si="6"/>
        <v>283.37157763261234</v>
      </c>
      <c r="CA14" s="382">
        <f t="shared" si="6"/>
        <v>283.64471258599627</v>
      </c>
      <c r="CB14" s="382">
        <f t="shared" si="6"/>
        <v>283.94652049993437</v>
      </c>
      <c r="CC14" s="382">
        <f t="shared" si="6"/>
        <v>284.27697841257083</v>
      </c>
      <c r="CD14" s="382">
        <f t="shared" si="6"/>
        <v>284.63606139227875</v>
      </c>
      <c r="CE14" s="382">
        <f t="shared" si="6"/>
        <v>285.02374259435254</v>
      </c>
      <c r="CF14" s="382">
        <f t="shared" si="6"/>
        <v>285.43999332157517</v>
      </c>
      <c r="CG14" s="382">
        <f t="shared" si="6"/>
        <v>285.88478308841911</v>
      </c>
      <c r="CH14" s="382">
        <f t="shared" si="6"/>
        <v>286.35807968862656</v>
      </c>
      <c r="CI14" s="382">
        <f t="shared" si="6"/>
        <v>286.85984926590481</v>
      </c>
      <c r="CJ14" s="382">
        <f t="shared" si="6"/>
        <v>287.39005638746471</v>
      </c>
      <c r="CK14" s="382">
        <f t="shared" si="6"/>
        <v>287.94866412012362</v>
      </c>
      <c r="CL14" s="382">
        <f t="shared" si="6"/>
        <v>288.53563410868878</v>
      </c>
      <c r="CM14" s="382">
        <f t="shared" si="6"/>
        <v>289.15092665633284</v>
      </c>
      <c r="CN14" s="382">
        <f t="shared" si="6"/>
        <v>289.79450080667391</v>
      </c>
      <c r="CO14" s="382">
        <f t="shared" si="6"/>
        <v>290.46631442726977</v>
      </c>
      <c r="CP14" s="382">
        <f t="shared" si="6"/>
        <v>291.16632429423674</v>
      </c>
      <c r="CQ14" s="382">
        <f t="shared" si="6"/>
        <v>291.8944861777112</v>
      </c>
      <c r="CR14" s="382">
        <f t="shared" si="6"/>
        <v>292.65075492786769</v>
      </c>
      <c r="CS14" s="382">
        <f t="shared" si="6"/>
        <v>293.43508456122197</v>
      </c>
      <c r="CT14" s="382">
        <f t="shared" si="6"/>
        <v>294.24742834694604</v>
      </c>
      <c r="CU14" s="382">
        <f t="shared" si="6"/>
        <v>295.08773889293678</v>
      </c>
      <c r="CV14" s="382">
        <f t="shared" si="6"/>
        <v>295.95596823138322</v>
      </c>
      <c r="CW14" s="382">
        <f t="shared" si="6"/>
        <v>296.85206790359064</v>
      </c>
      <c r="CX14" s="382">
        <f t="shared" si="6"/>
        <v>297.77598904382995</v>
      </c>
      <c r="CY14" s="382">
        <f t="shared" si="6"/>
        <v>298.72768246199013</v>
      </c>
      <c r="CZ14" s="382">
        <f t="shared" si="6"/>
        <v>299.70709872482763</v>
      </c>
      <c r="DA14" s="382">
        <f t="shared" si="6"/>
        <v>300.71418823561413</v>
      </c>
      <c r="DB14" s="382">
        <f t="shared" si="6"/>
        <v>301.74890131200254</v>
      </c>
      <c r="DC14" s="382">
        <f t="shared" si="6"/>
        <v>302.81118826194052</v>
      </c>
      <c r="DD14" s="382">
        <f t="shared" si="6"/>
        <v>303.90099945747608</v>
      </c>
      <c r="DE14" s="382">
        <f t="shared" si="6"/>
        <v>305.01828540631436</v>
      </c>
      <c r="DF14" s="521"/>
      <c r="DG14" s="252"/>
      <c r="DH14" s="515">
        <f t="shared" si="19"/>
        <v>30</v>
      </c>
      <c r="DI14" s="592">
        <v>3000</v>
      </c>
      <c r="DJ14" s="382">
        <f t="shared" si="7"/>
        <v>10.453442661289561</v>
      </c>
      <c r="DK14" s="382">
        <f t="shared" si="7"/>
        <v>20.906677965358725</v>
      </c>
      <c r="DL14" s="382">
        <f t="shared" si="7"/>
        <v>31.359498876133848</v>
      </c>
      <c r="DM14" s="382">
        <f t="shared" si="7"/>
        <v>41.811698998878036</v>
      </c>
      <c r="DN14" s="382">
        <f t="shared" si="7"/>
        <v>52.263072898248751</v>
      </c>
      <c r="DO14" s="382">
        <f t="shared" si="7"/>
        <v>62.713416413493597</v>
      </c>
      <c r="DP14" s="382">
        <f t="shared" si="7"/>
        <v>73.16252696951949</v>
      </c>
      <c r="DQ14" s="382">
        <f t="shared" si="7"/>
        <v>83.61020388309413</v>
      </c>
      <c r="DR14" s="382">
        <f t="shared" si="7"/>
        <v>94.056248663133076</v>
      </c>
      <c r="DS14" s="382">
        <f t="shared" si="7"/>
        <v>104.50046530422804</v>
      </c>
      <c r="DT14" s="382">
        <f t="shared" si="7"/>
        <v>114.94266057249088</v>
      </c>
      <c r="DU14" s="382">
        <f t="shared" si="7"/>
        <v>125.38264428298548</v>
      </c>
      <c r="DV14" s="382">
        <f t="shared" si="7"/>
        <v>135.82022956786469</v>
      </c>
      <c r="DW14" s="382">
        <f t="shared" si="7"/>
        <v>146.25523313455719</v>
      </c>
      <c r="DX14" s="382">
        <f t="shared" si="7"/>
        <v>156.68747551326754</v>
      </c>
      <c r="DY14" s="382">
        <f t="shared" si="7"/>
        <v>167.11678129320782</v>
      </c>
      <c r="DZ14" s="382">
        <f t="shared" si="7"/>
        <v>177.54297934695472</v>
      </c>
      <c r="EA14" s="382">
        <f t="shared" si="7"/>
        <v>187.96590304243864</v>
      </c>
      <c r="EB14" s="382">
        <f t="shared" si="7"/>
        <v>198.38539044208972</v>
      </c>
      <c r="EC14" s="382">
        <f t="shared" si="7"/>
        <v>208.80128448877315</v>
      </c>
      <c r="ED14" s="382">
        <f t="shared" si="7"/>
        <v>219.21343317816061</v>
      </c>
      <c r="EE14" s="382">
        <f t="shared" si="7"/>
        <v>229.62168971727368</v>
      </c>
      <c r="EF14" s="382">
        <f t="shared" si="7"/>
        <v>240.02591266898898</v>
      </c>
      <c r="EG14" s="382">
        <f t="shared" si="7"/>
        <v>250.42596608236587</v>
      </c>
      <c r="EH14" s="382">
        <f t="shared" si="7"/>
        <v>260.82171960868038</v>
      </c>
      <c r="EI14" s="382">
        <f t="shared" si="7"/>
        <v>271.21304860318321</v>
      </c>
      <c r="EJ14" s="382">
        <f t="shared" si="7"/>
        <v>281.59983421254992</v>
      </c>
      <c r="EK14" s="382">
        <f t="shared" si="7"/>
        <v>291.98196344816705</v>
      </c>
      <c r="EL14" s="382">
        <f t="shared" si="7"/>
        <v>302.35932924533404</v>
      </c>
      <c r="EM14" s="382">
        <f t="shared" si="7"/>
        <v>312.73183050861792</v>
      </c>
      <c r="EN14" s="382">
        <f t="shared" si="7"/>
        <v>323.09937214355449</v>
      </c>
      <c r="EO14" s="382">
        <f t="shared" si="7"/>
        <v>333.4618650749976</v>
      </c>
      <c r="EP14" s="382">
        <f t="shared" si="7"/>
        <v>343.81922625244329</v>
      </c>
      <c r="EQ14" s="382">
        <f t="shared" si="7"/>
        <v>354.17137864266192</v>
      </c>
      <c r="ER14" s="382">
        <f t="shared" si="7"/>
        <v>364.51825121007414</v>
      </c>
      <c r="ES14" s="382">
        <f t="shared" si="7"/>
        <v>374.85977888525889</v>
      </c>
      <c r="ET14" s="382">
        <f t="shared" si="7"/>
        <v>385.19590252208792</v>
      </c>
      <c r="EU14" s="382">
        <f t="shared" si="7"/>
        <v>395.52656884394463</v>
      </c>
      <c r="EV14" s="382">
        <f t="shared" si="7"/>
        <v>405.85173037954382</v>
      </c>
      <c r="EW14" s="382">
        <f t="shared" si="7"/>
        <v>416.1713453888778</v>
      </c>
      <c r="EX14" s="521"/>
      <c r="EY14" s="252"/>
      <c r="EZ14" s="515">
        <f t="shared" si="20"/>
        <v>30</v>
      </c>
      <c r="FA14" s="592">
        <v>3000</v>
      </c>
      <c r="FB14" s="382">
        <f t="shared" si="8"/>
        <v>37.07079247604122</v>
      </c>
      <c r="FC14" s="382">
        <f t="shared" si="8"/>
        <v>47.113968762199136</v>
      </c>
      <c r="FD14" s="382">
        <f t="shared" si="8"/>
        <v>57.185925435285128</v>
      </c>
      <c r="FE14" s="382">
        <f t="shared" si="8"/>
        <v>67.286656799005868</v>
      </c>
      <c r="FF14" s="382">
        <f t="shared" si="8"/>
        <v>77.416154897452373</v>
      </c>
      <c r="FG14" s="382">
        <f t="shared" si="8"/>
        <v>87.574409533906135</v>
      </c>
      <c r="FH14" s="382">
        <f t="shared" si="8"/>
        <v>97.761408294878152</v>
      </c>
      <c r="FI14" s="382">
        <f t="shared" si="8"/>
        <v>107.97713657928148</v>
      </c>
      <c r="FJ14" s="382">
        <f t="shared" si="8"/>
        <v>118.22157763261237</v>
      </c>
      <c r="FK14" s="382">
        <f t="shared" si="8"/>
        <v>128.4947125859963</v>
      </c>
      <c r="FL14" s="382">
        <f t="shared" si="8"/>
        <v>138.79652049993439</v>
      </c>
      <c r="FM14" s="382">
        <f t="shared" si="8"/>
        <v>149.12697841257085</v>
      </c>
      <c r="FN14" s="382">
        <f t="shared" si="8"/>
        <v>159.48606139227877</v>
      </c>
      <c r="FO14" s="382">
        <f t="shared" si="8"/>
        <v>169.87374259435256</v>
      </c>
      <c r="FP14" s="382">
        <f t="shared" si="8"/>
        <v>180.2899933215752</v>
      </c>
      <c r="FQ14" s="382">
        <f t="shared" si="8"/>
        <v>190.73478308841914</v>
      </c>
      <c r="FR14" s="382">
        <f t="shared" si="9"/>
        <v>201.20807968862658</v>
      </c>
      <c r="FS14" s="382">
        <f t="shared" si="9"/>
        <v>211.70984926590484</v>
      </c>
      <c r="FT14" s="382">
        <f t="shared" si="9"/>
        <v>222.24005638746473</v>
      </c>
      <c r="FU14" s="382">
        <f t="shared" si="9"/>
        <v>232.79866412012365</v>
      </c>
      <c r="FV14" s="382">
        <f t="shared" si="9"/>
        <v>243.38563410868881</v>
      </c>
      <c r="FW14" s="382">
        <f t="shared" si="9"/>
        <v>254.00092665633287</v>
      </c>
      <c r="FX14" s="382">
        <f t="shared" si="9"/>
        <v>264.64450080667393</v>
      </c>
      <c r="FY14" s="382">
        <f t="shared" si="9"/>
        <v>275.31631442726979</v>
      </c>
      <c r="FZ14" s="382">
        <f t="shared" si="9"/>
        <v>286.01632429423677</v>
      </c>
      <c r="GA14" s="382">
        <f t="shared" si="9"/>
        <v>296.74448617771122</v>
      </c>
      <c r="GB14" s="382">
        <f t="shared" si="9"/>
        <v>307.50075492786772</v>
      </c>
      <c r="GC14" s="382">
        <f t="shared" si="9"/>
        <v>318.28508456122199</v>
      </c>
      <c r="GD14" s="382">
        <f t="shared" si="9"/>
        <v>329.09742834694606</v>
      </c>
      <c r="GE14" s="382">
        <f t="shared" si="9"/>
        <v>339.93773889293681</v>
      </c>
      <c r="GF14" s="382">
        <f t="shared" si="9"/>
        <v>350.80596823138325</v>
      </c>
      <c r="GG14" s="382">
        <f t="shared" si="9"/>
        <v>361.70206790359066</v>
      </c>
      <c r="GH14" s="382">
        <f t="shared" si="10"/>
        <v>372.62598904382997</v>
      </c>
      <c r="GI14" s="382">
        <f t="shared" si="10"/>
        <v>383.57768246199015</v>
      </c>
      <c r="GJ14" s="382">
        <f t="shared" si="10"/>
        <v>394.55709872482765</v>
      </c>
      <c r="GK14" s="382">
        <f t="shared" si="10"/>
        <v>405.56418823561415</v>
      </c>
      <c r="GL14" s="382">
        <f t="shared" si="10"/>
        <v>416.59890131200257</v>
      </c>
      <c r="GM14" s="382">
        <f t="shared" si="10"/>
        <v>427.66118826194054</v>
      </c>
      <c r="GN14" s="382">
        <f t="shared" si="10"/>
        <v>438.7509994574761</v>
      </c>
      <c r="GO14" s="382">
        <f t="shared" si="10"/>
        <v>449.86828540631438</v>
      </c>
      <c r="GQ14" s="511"/>
      <c r="GR14" s="521"/>
      <c r="GS14" s="524">
        <v>3000</v>
      </c>
      <c r="GT14" s="583">
        <f t="shared" si="11"/>
        <v>2.546275966416224</v>
      </c>
      <c r="GU14" s="477">
        <f t="shared" si="11"/>
        <v>1.2535368287713871</v>
      </c>
      <c r="GV14" s="477">
        <f t="shared" si="11"/>
        <v>0.82355992553205259</v>
      </c>
      <c r="GW14" s="477">
        <f t="shared" si="11"/>
        <v>0.60927822619242089</v>
      </c>
      <c r="GX14" s="477">
        <f t="shared" si="11"/>
        <v>0.48127828319957933</v>
      </c>
      <c r="GY14" s="477">
        <f t="shared" si="11"/>
        <v>0.39642224171769685</v>
      </c>
      <c r="GZ14" s="477">
        <f t="shared" si="11"/>
        <v>0.33622241254196827</v>
      </c>
      <c r="HA14" s="477">
        <f t="shared" si="11"/>
        <v>0.29143491541125532</v>
      </c>
      <c r="HB14" s="477">
        <f t="shared" si="11"/>
        <v>0.25692422686374156</v>
      </c>
      <c r="HC14" s="477">
        <f t="shared" si="11"/>
        <v>0.22960899946153115</v>
      </c>
      <c r="HD14" s="477">
        <f t="shared" si="11"/>
        <v>0.2075283433377601</v>
      </c>
      <c r="HE14" s="477">
        <f t="shared" si="11"/>
        <v>0.18937496704882856</v>
      </c>
      <c r="HF14" s="477">
        <f t="shared" si="11"/>
        <v>0.17424379195728781</v>
      </c>
      <c r="HG14" s="477">
        <f t="shared" si="11"/>
        <v>0.16148830338307255</v>
      </c>
      <c r="HH14" s="477">
        <f t="shared" si="11"/>
        <v>0.1506343613680157</v>
      </c>
      <c r="HI14" s="477">
        <f t="shared" si="11"/>
        <v>0.14132633247509313</v>
      </c>
      <c r="HJ14" s="477">
        <f t="shared" si="12"/>
        <v>0.1332922339633914</v>
      </c>
      <c r="HK14" s="477">
        <f t="shared" si="12"/>
        <v>0.12632049663871925</v>
      </c>
      <c r="HL14" s="477">
        <f t="shared" si="12"/>
        <v>0.12024406581662266</v>
      </c>
      <c r="HM14" s="477">
        <f t="shared" si="12"/>
        <v>0.11492927205934306</v>
      </c>
      <c r="HN14" s="477">
        <f t="shared" si="12"/>
        <v>0.11026788176289724</v>
      </c>
      <c r="HO14" s="477">
        <f t="shared" si="12"/>
        <v>0.10617131582420027</v>
      </c>
      <c r="HP14" s="477">
        <f t="shared" si="12"/>
        <v>0.10256637653800135</v>
      </c>
      <c r="HQ14" s="477">
        <f t="shared" si="12"/>
        <v>9.9392042823216661E-2</v>
      </c>
      <c r="HR14" s="477">
        <f t="shared" si="12"/>
        <v>9.6597034646335053E-2</v>
      </c>
      <c r="HS14" s="477">
        <f t="shared" si="12"/>
        <v>9.413793954981689E-2</v>
      </c>
      <c r="HT14" s="477">
        <f t="shared" si="12"/>
        <v>9.1977755554244867E-2</v>
      </c>
      <c r="HU14" s="477">
        <f t="shared" si="12"/>
        <v>9.0084746339902946E-2</v>
      </c>
      <c r="HV14" s="477">
        <f t="shared" si="12"/>
        <v>8.8431533329394171E-2</v>
      </c>
      <c r="HW14" s="477">
        <f t="shared" si="12"/>
        <v>8.6994369393329718E-2</v>
      </c>
      <c r="HX14" s="477">
        <f t="shared" si="12"/>
        <v>8.5752553166579953E-2</v>
      </c>
      <c r="HY14" s="477">
        <f t="shared" si="12"/>
        <v>8.4687953215404899E-2</v>
      </c>
      <c r="HZ14" s="477">
        <f t="shared" si="13"/>
        <v>8.3784618752634335E-2</v>
      </c>
      <c r="IA14" s="477">
        <f t="shared" si="13"/>
        <v>8.3028459081097739E-2</v>
      </c>
      <c r="IB14" s="477">
        <f t="shared" si="13"/>
        <v>8.2406978018343277E-2</v>
      </c>
      <c r="IC14" s="477">
        <f t="shared" si="13"/>
        <v>8.1909052610719277E-2</v>
      </c>
      <c r="ID14" s="477">
        <f t="shared" si="13"/>
        <v>8.1524747756406724E-2</v>
      </c>
      <c r="IE14" s="477">
        <f t="shared" si="13"/>
        <v>8.1245160121404258E-2</v>
      </c>
      <c r="IF14" s="477">
        <f t="shared" si="13"/>
        <v>8.1062286089468152E-2</v>
      </c>
      <c r="IG14" s="477">
        <f t="shared" si="13"/>
        <v>8.0968909538809253E-2</v>
      </c>
    </row>
    <row r="15" spans="1:241">
      <c r="F15" s="384"/>
      <c r="G15" s="384"/>
      <c r="H15" s="384"/>
      <c r="I15" s="384"/>
      <c r="J15" s="252"/>
      <c r="K15" s="606">
        <v>4000</v>
      </c>
      <c r="L15" s="382">
        <f t="shared" si="21"/>
        <v>1.2191999999999998</v>
      </c>
      <c r="M15" s="382">
        <v>40</v>
      </c>
      <c r="N15" s="491">
        <f t="shared" si="14"/>
        <v>875.10545016230833</v>
      </c>
      <c r="O15" s="263">
        <f t="shared" si="15"/>
        <v>1.0879058223198341</v>
      </c>
      <c r="P15" s="383">
        <f t="shared" si="16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263">
        <f t="shared" si="1"/>
        <v>0.8636619295951723</v>
      </c>
      <c r="T15" s="492">
        <f>O15/Konstanten!$C$22</f>
        <v>0.88808638556721142</v>
      </c>
      <c r="U15" s="492">
        <f t="shared" si="2"/>
        <v>0.97249765747006744</v>
      </c>
      <c r="V15" s="492"/>
      <c r="W15" s="252"/>
      <c r="X15" s="515">
        <f t="shared" si="17"/>
        <v>40.000000000000007</v>
      </c>
      <c r="Y15" s="592">
        <v>4000</v>
      </c>
      <c r="Z15" s="490">
        <f t="shared" si="3"/>
        <v>1.6267073754916952E-2</v>
      </c>
      <c r="AA15" s="490">
        <f t="shared" si="3"/>
        <v>3.2533707525428328E-2</v>
      </c>
      <c r="AB15" s="490">
        <f t="shared" si="3"/>
        <v>4.8799462037068614E-2</v>
      </c>
      <c r="AC15" s="490">
        <f t="shared" si="3"/>
        <v>6.5063899433023417E-2</v>
      </c>
      <c r="AD15" s="490">
        <f t="shared" si="3"/>
        <v>8.1326583976869496E-2</v>
      </c>
      <c r="AE15" s="490">
        <f t="shared" si="3"/>
        <v>9.7587082748543663E-2</v>
      </c>
      <c r="AF15" s="490">
        <f t="shared" si="3"/>
        <v>0.11384496633075034</v>
      </c>
      <c r="AG15" s="490">
        <f t="shared" si="3"/>
        <v>0.13009980948396443</v>
      </c>
      <c r="AH15" s="490">
        <f t="shared" si="3"/>
        <v>0.14635119180761905</v>
      </c>
      <c r="AI15" s="490">
        <f t="shared" si="3"/>
        <v>0.16259869838550323</v>
      </c>
      <c r="AJ15" s="490">
        <f t="shared" si="4"/>
        <v>0.17884192041333197</v>
      </c>
      <c r="AK15" s="490">
        <f t="shared" si="4"/>
        <v>0.19508045580660691</v>
      </c>
      <c r="AL15" s="490">
        <f t="shared" si="4"/>
        <v>0.21131390978699963</v>
      </c>
      <c r="AM15" s="490">
        <f t="shared" si="4"/>
        <v>0.2275418954455255</v>
      </c>
      <c r="AN15" s="490">
        <f t="shared" si="4"/>
        <v>0.24376403428101889</v>
      </c>
      <c r="AO15" s="490">
        <f t="shared" si="4"/>
        <v>0.25997995671247592</v>
      </c>
      <c r="AP15" s="490">
        <f t="shared" si="4"/>
        <v>0.2761893025640057</v>
      </c>
      <c r="AQ15" s="490">
        <f t="shared" si="4"/>
        <v>0.29239172152122417</v>
      </c>
      <c r="AR15" s="490">
        <f t="shared" si="4"/>
        <v>0.30858687355813252</v>
      </c>
      <c r="AS15" s="490">
        <f t="shared" si="4"/>
        <v>0.32477442933364747</v>
      </c>
      <c r="AT15" s="490">
        <f t="shared" si="4"/>
        <v>0.3409540705570519</v>
      </c>
      <c r="AU15" s="490">
        <f t="shared" si="4"/>
        <v>0.35712549032187729</v>
      </c>
      <c r="AV15" s="490">
        <f t="shared" si="4"/>
        <v>0.37328839340777309</v>
      </c>
      <c r="AW15" s="490">
        <f t="shared" si="4"/>
        <v>0.38944249655015545</v>
      </c>
      <c r="AX15" s="490">
        <f t="shared" si="4"/>
        <v>0.40558752867749337</v>
      </c>
      <c r="AY15" s="490">
        <f t="shared" si="4"/>
        <v>0.42172323111630666</v>
      </c>
      <c r="AZ15" s="490">
        <f t="shared" si="5"/>
        <v>0.43784935776398287</v>
      </c>
      <c r="BA15" s="490">
        <f t="shared" si="5"/>
        <v>0.45396567522978282</v>
      </c>
      <c r="BB15" s="490">
        <f t="shared" si="5"/>
        <v>0.47007196294436759</v>
      </c>
      <c r="BC15" s="490">
        <f t="shared" si="5"/>
        <v>0.48616801323846909</v>
      </c>
      <c r="BD15" s="490">
        <f t="shared" si="5"/>
        <v>0.50225363139126533</v>
      </c>
      <c r="BE15" s="490">
        <f t="shared" si="5"/>
        <v>0.51832863564925569</v>
      </c>
      <c r="BF15" s="490">
        <f t="shared" si="5"/>
        <v>0.53439285721645891</v>
      </c>
      <c r="BG15" s="490">
        <f t="shared" si="5"/>
        <v>0.55044614021683191</v>
      </c>
      <c r="BH15" s="490">
        <f t="shared" si="5"/>
        <v>0.56648834162995843</v>
      </c>
      <c r="BI15" s="490">
        <f t="shared" si="5"/>
        <v>0.5825193312010063</v>
      </c>
      <c r="BJ15" s="490">
        <f t="shared" si="5"/>
        <v>0.59853899132614541</v>
      </c>
      <c r="BK15" s="490">
        <f t="shared" si="5"/>
        <v>0.61454721691455572</v>
      </c>
      <c r="BL15" s="490">
        <f t="shared" si="5"/>
        <v>0.63054391522826769</v>
      </c>
      <c r="BM15" s="490">
        <f t="shared" si="5"/>
        <v>0.64652900570109428</v>
      </c>
      <c r="BN15" s="527"/>
      <c r="BO15" s="252"/>
      <c r="BP15" s="515">
        <f t="shared" si="18"/>
        <v>40.000000000000007</v>
      </c>
      <c r="BQ15" s="592">
        <v>4000</v>
      </c>
      <c r="BR15" s="382">
        <f t="shared" si="6"/>
        <v>280.2400305089393</v>
      </c>
      <c r="BS15" s="382">
        <f t="shared" si="6"/>
        <v>280.28452043125287</v>
      </c>
      <c r="BT15" s="382">
        <f t="shared" si="6"/>
        <v>280.35866495741868</v>
      </c>
      <c r="BU15" s="382">
        <f t="shared" si="6"/>
        <v>280.46245608485589</v>
      </c>
      <c r="BV15" s="382">
        <f t="shared" si="6"/>
        <v>280.59588263779261</v>
      </c>
      <c r="BW15" s="382">
        <f t="shared" si="6"/>
        <v>280.7589302949566</v>
      </c>
      <c r="BX15" s="382">
        <f t="shared" si="6"/>
        <v>280.95158162495869</v>
      </c>
      <c r="BY15" s="382">
        <f t="shared" si="6"/>
        <v>281.17381612921236</v>
      </c>
      <c r="BZ15" s="382">
        <f t="shared" si="6"/>
        <v>281.42561029219382</v>
      </c>
      <c r="CA15" s="382">
        <f t="shared" si="6"/>
        <v>281.7069376388186</v>
      </c>
      <c r="CB15" s="382">
        <f t="shared" si="6"/>
        <v>282.01776879867879</v>
      </c>
      <c r="CC15" s="382">
        <f t="shared" si="6"/>
        <v>282.35807157685792</v>
      </c>
      <c r="CD15" s="382">
        <f t="shared" si="6"/>
        <v>282.72781103101403</v>
      </c>
      <c r="CE15" s="382">
        <f t="shared" si="6"/>
        <v>283.12694955439548</v>
      </c>
      <c r="CF15" s="382">
        <f t="shared" si="6"/>
        <v>283.5554469644361</v>
      </c>
      <c r="CG15" s="382">
        <f t="shared" si="6"/>
        <v>284.01326059655253</v>
      </c>
      <c r="CH15" s="382">
        <f t="shared" si="6"/>
        <v>284.50034540275379</v>
      </c>
      <c r="CI15" s="382">
        <f t="shared" si="6"/>
        <v>285.01665405465542</v>
      </c>
      <c r="CJ15" s="382">
        <f t="shared" si="6"/>
        <v>285.56213705048168</v>
      </c>
      <c r="CK15" s="382">
        <f t="shared" si="6"/>
        <v>286.13674282562863</v>
      </c>
      <c r="CL15" s="382">
        <f t="shared" si="6"/>
        <v>286.74041786635507</v>
      </c>
      <c r="CM15" s="382">
        <f t="shared" si="6"/>
        <v>287.37310682616516</v>
      </c>
      <c r="CN15" s="382">
        <f t="shared" si="6"/>
        <v>288.03475264444381</v>
      </c>
      <c r="CO15" s="382">
        <f t="shared" si="6"/>
        <v>288.7252966669098</v>
      </c>
      <c r="CP15" s="382">
        <f t="shared" si="6"/>
        <v>289.44467876745159</v>
      </c>
      <c r="CQ15" s="382">
        <f t="shared" si="6"/>
        <v>290.19283747092209</v>
      </c>
      <c r="CR15" s="382">
        <f t="shared" si="6"/>
        <v>290.96971007646914</v>
      </c>
      <c r="CS15" s="382">
        <f t="shared" si="6"/>
        <v>291.77523278099881</v>
      </c>
      <c r="CT15" s="382">
        <f t="shared" si="6"/>
        <v>292.60934080236831</v>
      </c>
      <c r="CU15" s="382">
        <f t="shared" si="6"/>
        <v>293.47196850193217</v>
      </c>
      <c r="CV15" s="382">
        <f t="shared" si="6"/>
        <v>294.36304950606933</v>
      </c>
      <c r="CW15" s="382">
        <f t="shared" si="6"/>
        <v>295.28251682634198</v>
      </c>
      <c r="CX15" s="382">
        <f t="shared" si="6"/>
        <v>296.2303029779543</v>
      </c>
      <c r="CY15" s="382">
        <f t="shared" si="6"/>
        <v>297.20634009619368</v>
      </c>
      <c r="CZ15" s="382">
        <f t="shared" si="6"/>
        <v>298.21056005056465</v>
      </c>
      <c r="DA15" s="382">
        <f t="shared" si="6"/>
        <v>299.24289455633635</v>
      </c>
      <c r="DB15" s="382">
        <f t="shared" si="6"/>
        <v>300.30327528325535</v>
      </c>
      <c r="DC15" s="382">
        <f t="shared" si="6"/>
        <v>301.3916339611888</v>
      </c>
      <c r="DD15" s="382">
        <f t="shared" si="6"/>
        <v>302.5079024824895</v>
      </c>
      <c r="DE15" s="382">
        <f t="shared" si="6"/>
        <v>303.65201300089404</v>
      </c>
      <c r="DF15" s="521"/>
      <c r="DG15" s="252"/>
      <c r="DH15" s="515">
        <f t="shared" si="19"/>
        <v>40.000000000000007</v>
      </c>
      <c r="DI15" s="592">
        <v>4000</v>
      </c>
      <c r="DJ15" s="382">
        <f t="shared" si="7"/>
        <v>10.611324881781719</v>
      </c>
      <c r="DK15" s="382">
        <f t="shared" si="7"/>
        <v>21.222362753278684</v>
      </c>
      <c r="DL15" s="382">
        <f t="shared" si="7"/>
        <v>31.832827067313698</v>
      </c>
      <c r="DM15" s="382">
        <f t="shared" si="7"/>
        <v>42.442432201470623</v>
      </c>
      <c r="DN15" s="382">
        <f t="shared" si="7"/>
        <v>53.050893916505238</v>
      </c>
      <c r="DO15" s="382">
        <f t="shared" si="7"/>
        <v>63.65792981033912</v>
      </c>
      <c r="DP15" s="382">
        <f t="shared" si="7"/>
        <v>74.263259765816471</v>
      </c>
      <c r="DQ15" s="382">
        <f t="shared" si="7"/>
        <v>84.866606391021492</v>
      </c>
      <c r="DR15" s="382">
        <f t="shared" si="7"/>
        <v>95.467695450583832</v>
      </c>
      <c r="DS15" s="382">
        <f t="shared" si="7"/>
        <v>106.06625628668394</v>
      </c>
      <c r="DT15" s="382">
        <f t="shared" si="7"/>
        <v>116.662022228429</v>
      </c>
      <c r="DU15" s="382">
        <f t="shared" si="7"/>
        <v>127.25473098837223</v>
      </c>
      <c r="DV15" s="382">
        <f t="shared" si="7"/>
        <v>137.84412504502191</v>
      </c>
      <c r="DW15" s="382">
        <f t="shared" si="7"/>
        <v>148.42995201021057</v>
      </c>
      <c r="DX15" s="382">
        <f t="shared" si="7"/>
        <v>159.01196498035262</v>
      </c>
      <c r="DY15" s="382">
        <f t="shared" si="7"/>
        <v>169.5899228706555</v>
      </c>
      <c r="DZ15" s="382">
        <f t="shared" si="7"/>
        <v>180.16359073146253</v>
      </c>
      <c r="EA15" s="382">
        <f t="shared" si="7"/>
        <v>190.73274004596763</v>
      </c>
      <c r="EB15" s="382">
        <f t="shared" si="7"/>
        <v>201.29714900867603</v>
      </c>
      <c r="EC15" s="382">
        <f t="shared" si="7"/>
        <v>211.85660278406885</v>
      </c>
      <c r="ED15" s="382">
        <f t="shared" si="7"/>
        <v>222.41089374499339</v>
      </c>
      <c r="EE15" s="382">
        <f t="shared" si="7"/>
        <v>232.95982169046113</v>
      </c>
      <c r="EF15" s="382">
        <f t="shared" si="7"/>
        <v>243.50319404256294</v>
      </c>
      <c r="EG15" s="382">
        <f t="shared" si="7"/>
        <v>254.04082602236613</v>
      </c>
      <c r="EH15" s="382">
        <f t="shared" si="7"/>
        <v>264.57254080470074</v>
      </c>
      <c r="EI15" s="382">
        <f t="shared" si="7"/>
        <v>275.09816965188361</v>
      </c>
      <c r="EJ15" s="382">
        <f t="shared" si="7"/>
        <v>285.61755202645031</v>
      </c>
      <c r="EK15" s="382">
        <f t="shared" si="7"/>
        <v>296.13053568313563</v>
      </c>
      <c r="EL15" s="382">
        <f t="shared" si="7"/>
        <v>306.63697674032016</v>
      </c>
      <c r="EM15" s="382">
        <f t="shared" si="7"/>
        <v>317.13673973134871</v>
      </c>
      <c r="EN15" s="382">
        <f t="shared" si="7"/>
        <v>327.62969763608641</v>
      </c>
      <c r="EO15" s="382">
        <f t="shared" si="7"/>
        <v>338.11573189323121</v>
      </c>
      <c r="EP15" s="382">
        <f t="shared" si="7"/>
        <v>348.59473239392008</v>
      </c>
      <c r="EQ15" s="382">
        <f t="shared" si="7"/>
        <v>359.06659745721407</v>
      </c>
      <c r="ER15" s="382">
        <f t="shared" si="7"/>
        <v>369.53123378814666</v>
      </c>
      <c r="ES15" s="382">
        <f t="shared" si="7"/>
        <v>379.98855641898706</v>
      </c>
      <c r="ET15" s="382">
        <f t="shared" si="7"/>
        <v>390.43848863449654</v>
      </c>
      <c r="EU15" s="382">
        <f t="shared" si="7"/>
        <v>400.88096188191315</v>
      </c>
      <c r="EV15" s="382">
        <f t="shared" si="7"/>
        <v>411.31591566647683</v>
      </c>
      <c r="EW15" s="382">
        <f t="shared" si="7"/>
        <v>421.74329743331526</v>
      </c>
      <c r="EX15" s="521"/>
      <c r="EY15" s="252"/>
      <c r="EZ15" s="515">
        <f t="shared" si="20"/>
        <v>40.000000000000007</v>
      </c>
      <c r="FA15" s="592">
        <v>4000</v>
      </c>
      <c r="FB15" s="382">
        <f t="shared" si="8"/>
        <v>41.090030508939329</v>
      </c>
      <c r="FC15" s="382">
        <f t="shared" si="8"/>
        <v>51.134520431252902</v>
      </c>
      <c r="FD15" s="382">
        <f t="shared" si="8"/>
        <v>61.208664957418712</v>
      </c>
      <c r="FE15" s="382">
        <f t="shared" si="8"/>
        <v>71.31245608485591</v>
      </c>
      <c r="FF15" s="382">
        <f t="shared" si="8"/>
        <v>81.445882637792636</v>
      </c>
      <c r="FG15" s="382">
        <f t="shared" si="8"/>
        <v>91.608930294956622</v>
      </c>
      <c r="FH15" s="382">
        <f t="shared" si="8"/>
        <v>101.80158162495871</v>
      </c>
      <c r="FI15" s="382">
        <f t="shared" si="8"/>
        <v>112.02381612921238</v>
      </c>
      <c r="FJ15" s="382">
        <f t="shared" si="8"/>
        <v>122.27561029219385</v>
      </c>
      <c r="FK15" s="382">
        <f t="shared" si="8"/>
        <v>132.55693763881862</v>
      </c>
      <c r="FL15" s="382">
        <f t="shared" si="8"/>
        <v>142.86776879867881</v>
      </c>
      <c r="FM15" s="382">
        <f t="shared" si="8"/>
        <v>153.20807157685795</v>
      </c>
      <c r="FN15" s="382">
        <f t="shared" si="8"/>
        <v>163.57781103101405</v>
      </c>
      <c r="FO15" s="382">
        <f t="shared" si="8"/>
        <v>173.9769495543955</v>
      </c>
      <c r="FP15" s="382">
        <f t="shared" si="8"/>
        <v>184.40544696443612</v>
      </c>
      <c r="FQ15" s="382">
        <f t="shared" si="8"/>
        <v>194.86326059655255</v>
      </c>
      <c r="FR15" s="382">
        <f t="shared" si="9"/>
        <v>205.35034540275382</v>
      </c>
      <c r="FS15" s="382">
        <f t="shared" si="9"/>
        <v>215.86665405465544</v>
      </c>
      <c r="FT15" s="382">
        <f t="shared" si="9"/>
        <v>226.4121370504817</v>
      </c>
      <c r="FU15" s="382">
        <f t="shared" si="9"/>
        <v>236.98674282562865</v>
      </c>
      <c r="FV15" s="382">
        <f t="shared" si="9"/>
        <v>247.5904178663551</v>
      </c>
      <c r="FW15" s="382">
        <f t="shared" si="9"/>
        <v>258.22310682616518</v>
      </c>
      <c r="FX15" s="382">
        <f t="shared" si="9"/>
        <v>268.88475264444384</v>
      </c>
      <c r="FY15" s="382">
        <f t="shared" si="9"/>
        <v>279.57529666690982</v>
      </c>
      <c r="FZ15" s="382">
        <f t="shared" si="9"/>
        <v>290.29467876745161</v>
      </c>
      <c r="GA15" s="382">
        <f t="shared" si="9"/>
        <v>301.04283747092211</v>
      </c>
      <c r="GB15" s="382">
        <f t="shared" si="9"/>
        <v>311.81971007646916</v>
      </c>
      <c r="GC15" s="382">
        <f t="shared" si="9"/>
        <v>322.62523278099883</v>
      </c>
      <c r="GD15" s="382">
        <f t="shared" si="9"/>
        <v>333.45934080236833</v>
      </c>
      <c r="GE15" s="382">
        <f t="shared" si="9"/>
        <v>344.32196850193219</v>
      </c>
      <c r="GF15" s="382">
        <f t="shared" si="9"/>
        <v>355.21304950606935</v>
      </c>
      <c r="GG15" s="382">
        <f t="shared" si="9"/>
        <v>366.132516826342</v>
      </c>
      <c r="GH15" s="382">
        <f t="shared" si="10"/>
        <v>377.08030297795432</v>
      </c>
      <c r="GI15" s="382">
        <f t="shared" si="10"/>
        <v>388.05634009619371</v>
      </c>
      <c r="GJ15" s="382">
        <f t="shared" si="10"/>
        <v>399.06056005056467</v>
      </c>
      <c r="GK15" s="382">
        <f t="shared" si="10"/>
        <v>410.09289455633638</v>
      </c>
      <c r="GL15" s="382">
        <f t="shared" si="10"/>
        <v>421.15327528325537</v>
      </c>
      <c r="GM15" s="382">
        <f t="shared" si="10"/>
        <v>432.24163396118882</v>
      </c>
      <c r="GN15" s="382">
        <f t="shared" si="10"/>
        <v>443.35790248248952</v>
      </c>
      <c r="GO15" s="382">
        <f t="shared" si="10"/>
        <v>454.50201300089407</v>
      </c>
      <c r="GQ15" s="511"/>
      <c r="GR15" s="521"/>
      <c r="GS15" s="524">
        <v>4000</v>
      </c>
      <c r="GT15" s="583">
        <f t="shared" si="11"/>
        <v>2.8722808854420836</v>
      </c>
      <c r="GU15" s="477">
        <f t="shared" si="11"/>
        <v>1.4094640651335126</v>
      </c>
      <c r="GV15" s="477">
        <f t="shared" si="11"/>
        <v>0.92281586640064561</v>
      </c>
      <c r="GW15" s="477">
        <f t="shared" si="11"/>
        <v>0.68021605704267218</v>
      </c>
      <c r="GX15" s="477">
        <f t="shared" si="11"/>
        <v>0.53524053272273187</v>
      </c>
      <c r="GY15" s="477">
        <f t="shared" si="11"/>
        <v>0.43908120430391046</v>
      </c>
      <c r="GZ15" s="477">
        <f t="shared" si="11"/>
        <v>0.37082026759910947</v>
      </c>
      <c r="HA15" s="477">
        <f t="shared" si="11"/>
        <v>0.31999877093075324</v>
      </c>
      <c r="HB15" s="477">
        <f t="shared" si="11"/>
        <v>0.28080613777344587</v>
      </c>
      <c r="HC15" s="477">
        <f t="shared" si="11"/>
        <v>0.24975597593011731</v>
      </c>
      <c r="HD15" s="477">
        <f t="shared" si="11"/>
        <v>0.22462962727440036</v>
      </c>
      <c r="HE15" s="477">
        <f t="shared" si="11"/>
        <v>0.20394794273587499</v>
      </c>
      <c r="HF15" s="477">
        <f t="shared" si="11"/>
        <v>0.18668685355714029</v>
      </c>
      <c r="HG15" s="477">
        <f t="shared" si="11"/>
        <v>0.17211484069217742</v>
      </c>
      <c r="HH15" s="477">
        <f t="shared" si="11"/>
        <v>0.15969541655070488</v>
      </c>
      <c r="HI15" s="477">
        <f t="shared" si="11"/>
        <v>0.14902617619074435</v>
      </c>
      <c r="HJ15" s="477">
        <f t="shared" si="12"/>
        <v>0.1397993599541022</v>
      </c>
      <c r="HK15" s="477">
        <f t="shared" si="12"/>
        <v>0.13177556198600407</v>
      </c>
      <c r="HL15" s="477">
        <f t="shared" si="12"/>
        <v>0.12476574142002976</v>
      </c>
      <c r="HM15" s="477">
        <f t="shared" si="12"/>
        <v>0.11861863029670713</v>
      </c>
      <c r="HN15" s="477">
        <f t="shared" si="12"/>
        <v>0.11321173930550116</v>
      </c>
      <c r="HO15" s="477">
        <f t="shared" si="12"/>
        <v>0.10844481658846708</v>
      </c>
      <c r="HP15" s="477">
        <f t="shared" si="12"/>
        <v>0.1042350130218183</v>
      </c>
      <c r="HQ15" s="477">
        <f t="shared" si="12"/>
        <v>0.10051325625234582</v>
      </c>
      <c r="HR15" s="477">
        <f t="shared" si="12"/>
        <v>9.7221495036925107E-2</v>
      </c>
      <c r="HS15" s="477">
        <f t="shared" si="12"/>
        <v>9.4310579571901768E-2</v>
      </c>
      <c r="HT15" s="477">
        <f t="shared" si="12"/>
        <v>9.1738612925274063E-2</v>
      </c>
      <c r="HU15" s="477">
        <f t="shared" si="12"/>
        <v>8.9469655794676112E-2</v>
      </c>
      <c r="HV15" s="477">
        <f t="shared" si="12"/>
        <v>8.7472699304503854E-2</v>
      </c>
      <c r="HW15" s="477">
        <f t="shared" si="12"/>
        <v>8.5720843298106975E-2</v>
      </c>
      <c r="HX15" s="477">
        <f t="shared" si="12"/>
        <v>8.4190633721553124E-2</v>
      </c>
      <c r="HY15" s="477">
        <f t="shared" si="12"/>
        <v>8.2861524295940805E-2</v>
      </c>
      <c r="HZ15" s="477">
        <f t="shared" si="13"/>
        <v>8.1715436112341722E-2</v>
      </c>
      <c r="IA15" s="477">
        <f t="shared" si="13"/>
        <v>8.0736394987099891E-2</v>
      </c>
      <c r="IB15" s="477">
        <f t="shared" si="13"/>
        <v>7.9910231023522252E-2</v>
      </c>
      <c r="IC15" s="477">
        <f t="shared" si="13"/>
        <v>7.9224328282547926E-2</v>
      </c>
      <c r="ID15" s="477">
        <f t="shared" si="13"/>
        <v>7.8667415080361208E-2</v>
      </c>
      <c r="IE15" s="477">
        <f t="shared" si="13"/>
        <v>7.8229387427267094E-2</v>
      </c>
      <c r="IF15" s="477">
        <f t="shared" si="13"/>
        <v>7.7901159657518662E-2</v>
      </c>
      <c r="IG15" s="477">
        <f t="shared" si="13"/>
        <v>7.767453748985427E-2</v>
      </c>
    </row>
    <row r="16" spans="1:241">
      <c r="F16" s="384"/>
      <c r="G16" s="384"/>
      <c r="H16" s="384"/>
      <c r="I16" s="384"/>
      <c r="J16" s="252"/>
      <c r="K16" s="606">
        <v>5000</v>
      </c>
      <c r="L16" s="382">
        <f t="shared" si="21"/>
        <v>1.5239999999999998</v>
      </c>
      <c r="M16" s="382">
        <v>50</v>
      </c>
      <c r="N16" s="491">
        <f t="shared" si="14"/>
        <v>843.07271560736558</v>
      </c>
      <c r="O16" s="263">
        <f t="shared" si="15"/>
        <v>1.0555463943612404</v>
      </c>
      <c r="P16" s="383">
        <f t="shared" si="16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263">
        <f t="shared" si="1"/>
        <v>0.83204807856636132</v>
      </c>
      <c r="T16" s="492">
        <f>O16/Konstanten!$C$22</f>
        <v>0.86167052600917582</v>
      </c>
      <c r="U16" s="492">
        <f t="shared" si="2"/>
        <v>0.96562207183758442</v>
      </c>
      <c r="V16" s="492"/>
      <c r="W16" s="252"/>
      <c r="X16" s="515">
        <f t="shared" si="17"/>
        <v>50.000000000000007</v>
      </c>
      <c r="Y16" s="592">
        <v>5000</v>
      </c>
      <c r="Z16" s="490">
        <f t="shared" si="3"/>
        <v>1.6573207471326859E-2</v>
      </c>
      <c r="AA16" s="490">
        <f t="shared" si="3"/>
        <v>3.3145841762978981E-2</v>
      </c>
      <c r="AB16" s="490">
        <f t="shared" si="3"/>
        <v>4.971733065897236E-2</v>
      </c>
      <c r="AC16" s="490">
        <f t="shared" si="3"/>
        <v>6.6287103867453831E-2</v>
      </c>
      <c r="AD16" s="490">
        <f t="shared" si="3"/>
        <v>8.2854593974095253E-2</v>
      </c>
      <c r="AE16" s="490">
        <f t="shared" si="3"/>
        <v>9.9419237385700701E-2</v>
      </c>
      <c r="AF16" s="490">
        <f t="shared" si="3"/>
        <v>0.11598047526011553</v>
      </c>
      <c r="AG16" s="490">
        <f t="shared" si="3"/>
        <v>0.13253775441981089</v>
      </c>
      <c r="AH16" s="490">
        <f t="shared" si="3"/>
        <v>0.14909052824564009</v>
      </c>
      <c r="AI16" s="490">
        <f t="shared" si="3"/>
        <v>0.16563825754804509</v>
      </c>
      <c r="AJ16" s="490">
        <f t="shared" si="4"/>
        <v>0.1821804114127277</v>
      </c>
      <c r="AK16" s="490">
        <f t="shared" si="4"/>
        <v>0.19871646801824028</v>
      </c>
      <c r="AL16" s="490">
        <f t="shared" si="4"/>
        <v>0.21524591542287788</v>
      </c>
      <c r="AM16" s="490">
        <f t="shared" si="4"/>
        <v>0.23176825231856696</v>
      </c>
      <c r="AN16" s="490">
        <f t="shared" si="4"/>
        <v>0.24828298874962293</v>
      </c>
      <c r="AO16" s="490">
        <f t="shared" si="4"/>
        <v>0.2647896467944284</v>
      </c>
      <c r="AP16" s="490">
        <f t="shared" si="4"/>
        <v>0.28128776120827126</v>
      </c>
      <c r="AQ16" s="490">
        <f t="shared" si="4"/>
        <v>0.29777688002585512</v>
      </c>
      <c r="AR16" s="490">
        <f t="shared" si="4"/>
        <v>0.3142565651221243</v>
      </c>
      <c r="AS16" s="490">
        <f t="shared" si="4"/>
        <v>0.33072639273038601</v>
      </c>
      <c r="AT16" s="490">
        <f t="shared" si="4"/>
        <v>0.34718595391679047</v>
      </c>
      <c r="AU16" s="490">
        <f t="shared" si="4"/>
        <v>0.36363485501057735</v>
      </c>
      <c r="AV16" s="490">
        <f t="shared" si="4"/>
        <v>0.38007271798963388</v>
      </c>
      <c r="AW16" s="490">
        <f t="shared" si="4"/>
        <v>0.39649918082112801</v>
      </c>
      <c r="AX16" s="490">
        <f t="shared" si="4"/>
        <v>0.41291389775725185</v>
      </c>
      <c r="AY16" s="490">
        <f t="shared" si="4"/>
        <v>0.42931653958621963</v>
      </c>
      <c r="AZ16" s="490">
        <f t="shared" si="5"/>
        <v>0.44570679383891132</v>
      </c>
      <c r="BA16" s="490">
        <f t="shared" si="5"/>
        <v>0.46208436495174265</v>
      </c>
      <c r="BB16" s="490">
        <f t="shared" si="5"/>
        <v>0.4784489743864625</v>
      </c>
      <c r="BC16" s="490">
        <f t="shared" si="5"/>
        <v>0.49480036070780614</v>
      </c>
      <c r="BD16" s="490">
        <f t="shared" si="5"/>
        <v>0.51113827962002223</v>
      </c>
      <c r="BE16" s="490">
        <f t="shared" si="5"/>
        <v>0.52746250396346528</v>
      </c>
      <c r="BF16" s="490">
        <f t="shared" si="5"/>
        <v>0.54377282367258206</v>
      </c>
      <c r="BG16" s="490">
        <f t="shared" si="5"/>
        <v>0.56006904569666405</v>
      </c>
      <c r="BH16" s="490">
        <f t="shared" si="5"/>
        <v>0.5763509938849446</v>
      </c>
      <c r="BI16" s="490">
        <f t="shared" si="5"/>
        <v>0.59261850883759015</v>
      </c>
      <c r="BJ16" s="490">
        <f t="shared" si="5"/>
        <v>0.60887144772431967</v>
      </c>
      <c r="BK16" s="490">
        <f t="shared" si="5"/>
        <v>0.62510968407234713</v>
      </c>
      <c r="BL16" s="490">
        <f t="shared" si="5"/>
        <v>0.64133310752546768</v>
      </c>
      <c r="BM16" s="490">
        <f t="shared" si="5"/>
        <v>0.65754162357611057</v>
      </c>
      <c r="BN16" s="527"/>
      <c r="BO16" s="252"/>
      <c r="BP16" s="515">
        <f t="shared" si="18"/>
        <v>50.000000000000007</v>
      </c>
      <c r="BQ16" s="592">
        <v>5000</v>
      </c>
      <c r="BR16" s="382">
        <f t="shared" si="6"/>
        <v>278.25928512300209</v>
      </c>
      <c r="BS16" s="382">
        <f t="shared" si="6"/>
        <v>278.30513837750044</v>
      </c>
      <c r="BT16" s="382">
        <f t="shared" si="6"/>
        <v>278.38155342548538</v>
      </c>
      <c r="BU16" s="382">
        <f t="shared" si="6"/>
        <v>278.48851972196661</v>
      </c>
      <c r="BV16" s="382">
        <f t="shared" si="6"/>
        <v>278.6260225424158</v>
      </c>
      <c r="BW16" s="382">
        <f t="shared" si="6"/>
        <v>278.79404302100323</v>
      </c>
      <c r="BX16" s="382">
        <f t="shared" si="6"/>
        <v>278.99255819943807</v>
      </c>
      <c r="BY16" s="382">
        <f t="shared" si="6"/>
        <v>279.22154108618315</v>
      </c>
      <c r="BZ16" s="382">
        <f t="shared" si="6"/>
        <v>279.48096072575635</v>
      </c>
      <c r="CA16" s="382">
        <f t="shared" si="6"/>
        <v>279.77078227779276</v>
      </c>
      <c r="CB16" s="382">
        <f t="shared" si="6"/>
        <v>280.09096710549187</v>
      </c>
      <c r="CC16" s="382">
        <f t="shared" si="6"/>
        <v>280.44147287303883</v>
      </c>
      <c r="CD16" s="382">
        <f t="shared" si="6"/>
        <v>280.82225365154682</v>
      </c>
      <c r="CE16" s="382">
        <f t="shared" si="6"/>
        <v>281.23326003303555</v>
      </c>
      <c r="CF16" s="382">
        <f t="shared" si="6"/>
        <v>281.67443925192998</v>
      </c>
      <c r="CG16" s="382">
        <f t="shared" si="6"/>
        <v>282.14573531353716</v>
      </c>
      <c r="CH16" s="382">
        <f t="shared" si="6"/>
        <v>282.64708912893389</v>
      </c>
      <c r="CI16" s="382">
        <f t="shared" si="6"/>
        <v>283.1784386556825</v>
      </c>
      <c r="CJ16" s="382">
        <f t="shared" si="6"/>
        <v>283.73971904377254</v>
      </c>
      <c r="CK16" s="382">
        <f t="shared" si="6"/>
        <v>284.33086278618015</v>
      </c>
      <c r="CL16" s="382">
        <f t="shared" si="6"/>
        <v>284.95179987342527</v>
      </c>
      <c r="CM16" s="382">
        <f t="shared" si="6"/>
        <v>285.60245795150763</v>
      </c>
      <c r="CN16" s="382">
        <f t="shared" si="6"/>
        <v>286.28276248260028</v>
      </c>
      <c r="CO16" s="382">
        <f t="shared" si="6"/>
        <v>286.99263690788456</v>
      </c>
      <c r="CP16" s="382">
        <f t="shared" si="6"/>
        <v>287.73200281191998</v>
      </c>
      <c r="CQ16" s="382">
        <f t="shared" si="6"/>
        <v>288.50078008795174</v>
      </c>
      <c r="CR16" s="382">
        <f t="shared" si="6"/>
        <v>289.2988871035717</v>
      </c>
      <c r="CS16" s="382">
        <f t="shared" si="6"/>
        <v>290.12624086617092</v>
      </c>
      <c r="CT16" s="382">
        <f t="shared" si="6"/>
        <v>290.98275718763421</v>
      </c>
      <c r="CU16" s="382">
        <f t="shared" si="6"/>
        <v>291.86835084775697</v>
      </c>
      <c r="CV16" s="382">
        <f t="shared" si="6"/>
        <v>292.78293575588162</v>
      </c>
      <c r="CW16" s="382">
        <f t="shared" si="6"/>
        <v>293.72642511028249</v>
      </c>
      <c r="CX16" s="382">
        <f t="shared" si="6"/>
        <v>294.69873155485345</v>
      </c>
      <c r="CY16" s="382">
        <f t="shared" si="6"/>
        <v>295.69976733267913</v>
      </c>
      <c r="CZ16" s="382">
        <f t="shared" si="6"/>
        <v>296.72944443610601</v>
      </c>
      <c r="DA16" s="382">
        <f t="shared" si="6"/>
        <v>297.78767475295336</v>
      </c>
      <c r="DB16" s="382">
        <f t="shared" si="6"/>
        <v>298.87437020854213</v>
      </c>
      <c r="DC16" s="382">
        <f t="shared" si="6"/>
        <v>299.98944290324465</v>
      </c>
      <c r="DD16" s="382">
        <f t="shared" si="6"/>
        <v>301.13280524529455</v>
      </c>
      <c r="DE16" s="382">
        <f t="shared" si="6"/>
        <v>302.30437007862457</v>
      </c>
      <c r="DF16" s="521"/>
      <c r="DG16" s="252"/>
      <c r="DH16" s="515">
        <f t="shared" si="19"/>
        <v>50.000000000000007</v>
      </c>
      <c r="DI16" s="592">
        <v>5000</v>
      </c>
      <c r="DJ16" s="382">
        <f t="shared" si="7"/>
        <v>10.772736887187909</v>
      </c>
      <c r="DK16" s="382">
        <f t="shared" si="7"/>
        <v>21.545101202329295</v>
      </c>
      <c r="DL16" s="382">
        <f t="shared" si="7"/>
        <v>32.316720999785453</v>
      </c>
      <c r="DM16" s="382">
        <f t="shared" si="7"/>
        <v>43.087225584620377</v>
      </c>
      <c r="DN16" s="382">
        <f t="shared" si="7"/>
        <v>53.856246132315711</v>
      </c>
      <c r="DO16" s="382">
        <f t="shared" si="7"/>
        <v>64.623416302124113</v>
      </c>
      <c r="DP16" s="382">
        <f t="shared" si="7"/>
        <v>75.388372841518617</v>
      </c>
      <c r="DQ16" s="382">
        <f t="shared" si="7"/>
        <v>86.150756180031053</v>
      </c>
      <c r="DR16" s="382">
        <f t="shared" si="7"/>
        <v>96.910211010201749</v>
      </c>
      <c r="DS16" s="382">
        <f t="shared" si="7"/>
        <v>107.66638685387183</v>
      </c>
      <c r="DT16" s="382">
        <f t="shared" si="7"/>
        <v>118.41893861187727</v>
      </c>
      <c r="DU16" s="382">
        <f t="shared" si="7"/>
        <v>129.16752709549024</v>
      </c>
      <c r="DV16" s="382">
        <f t="shared" si="7"/>
        <v>139.91181953790641</v>
      </c>
      <c r="DW16" s="382">
        <f t="shared" si="7"/>
        <v>150.65149008427926</v>
      </c>
      <c r="DX16" s="382">
        <f t="shared" si="7"/>
        <v>161.38622025891931</v>
      </c>
      <c r="DY16" s="382">
        <f t="shared" si="7"/>
        <v>172.11569940839118</v>
      </c>
      <c r="DZ16" s="382">
        <f t="shared" si="7"/>
        <v>182.83962511936417</v>
      </c>
      <c r="EA16" s="382">
        <f t="shared" si="7"/>
        <v>193.55770361024958</v>
      </c>
      <c r="EB16" s="382">
        <f t="shared" si="7"/>
        <v>204.26965009574221</v>
      </c>
      <c r="EC16" s="382">
        <f t="shared" si="7"/>
        <v>214.97518912360439</v>
      </c>
      <c r="ED16" s="382">
        <f t="shared" si="7"/>
        <v>225.6740548830825</v>
      </c>
      <c r="EE16" s="382">
        <f t="shared" si="7"/>
        <v>236.36599148457105</v>
      </c>
      <c r="EF16" s="382">
        <f t="shared" si="7"/>
        <v>247.05075321022909</v>
      </c>
      <c r="EG16" s="382">
        <f t="shared" si="7"/>
        <v>257.72810473539471</v>
      </c>
      <c r="EH16" s="382">
        <f t="shared" si="7"/>
        <v>268.39782132082115</v>
      </c>
      <c r="EI16" s="382">
        <f t="shared" si="7"/>
        <v>279.05968897582767</v>
      </c>
      <c r="EJ16" s="382">
        <f t="shared" si="7"/>
        <v>289.71350459261993</v>
      </c>
      <c r="EK16" s="382">
        <f t="shared" si="7"/>
        <v>300.35907605215687</v>
      </c>
      <c r="EL16" s="382">
        <f t="shared" si="7"/>
        <v>310.9962223020201</v>
      </c>
      <c r="EM16" s="382">
        <f t="shared" si="7"/>
        <v>321.62477340688935</v>
      </c>
      <c r="EN16" s="382">
        <f t="shared" si="7"/>
        <v>332.24457057228523</v>
      </c>
      <c r="EO16" s="382">
        <f t="shared" si="7"/>
        <v>342.85546614235443</v>
      </c>
      <c r="EP16" s="382">
        <f t="shared" si="7"/>
        <v>353.45732357256031</v>
      </c>
      <c r="EQ16" s="382">
        <f t="shared" si="7"/>
        <v>364.05001737817145</v>
      </c>
      <c r="ER16" s="382">
        <f t="shared" si="7"/>
        <v>374.63343305957358</v>
      </c>
      <c r="ES16" s="382">
        <f t="shared" si="7"/>
        <v>385.20746700541275</v>
      </c>
      <c r="ET16" s="382">
        <f t="shared" si="7"/>
        <v>395.77202637469605</v>
      </c>
      <c r="EU16" s="382">
        <f t="shared" si="7"/>
        <v>406.32702895895238</v>
      </c>
      <c r="EV16" s="382">
        <f t="shared" si="7"/>
        <v>416.87240302563623</v>
      </c>
      <c r="EW16" s="382">
        <f t="shared" si="7"/>
        <v>427.40808714395968</v>
      </c>
      <c r="EX16" s="521"/>
      <c r="EY16" s="252"/>
      <c r="EZ16" s="515">
        <f t="shared" si="20"/>
        <v>50.000000000000007</v>
      </c>
      <c r="FA16" s="592">
        <v>5000</v>
      </c>
      <c r="FB16" s="382">
        <f t="shared" si="8"/>
        <v>45.109285123002117</v>
      </c>
      <c r="FC16" s="382">
        <f t="shared" si="8"/>
        <v>55.155138377500471</v>
      </c>
      <c r="FD16" s="382">
        <f t="shared" si="8"/>
        <v>65.231553425485401</v>
      </c>
      <c r="FE16" s="382">
        <f t="shared" si="8"/>
        <v>75.338519721966634</v>
      </c>
      <c r="FF16" s="382">
        <f t="shared" si="8"/>
        <v>85.476022542415819</v>
      </c>
      <c r="FG16" s="382">
        <f t="shared" si="8"/>
        <v>95.644043021003256</v>
      </c>
      <c r="FH16" s="382">
        <f t="shared" si="8"/>
        <v>105.84255819943809</v>
      </c>
      <c r="FI16" s="382">
        <f t="shared" si="8"/>
        <v>116.07154108618317</v>
      </c>
      <c r="FJ16" s="382">
        <f t="shared" si="8"/>
        <v>126.33096072575637</v>
      </c>
      <c r="FK16" s="382">
        <f t="shared" si="8"/>
        <v>136.62078227779278</v>
      </c>
      <c r="FL16" s="382">
        <f t="shared" si="8"/>
        <v>146.94096710549189</v>
      </c>
      <c r="FM16" s="382">
        <f t="shared" si="8"/>
        <v>157.29147287303886</v>
      </c>
      <c r="FN16" s="382">
        <f t="shared" si="8"/>
        <v>167.67225365154684</v>
      </c>
      <c r="FO16" s="382">
        <f t="shared" si="8"/>
        <v>178.08326003303557</v>
      </c>
      <c r="FP16" s="382">
        <f t="shared" si="8"/>
        <v>188.52443925193</v>
      </c>
      <c r="FQ16" s="382">
        <f t="shared" si="8"/>
        <v>198.99573531353718</v>
      </c>
      <c r="FR16" s="382">
        <f t="shared" si="9"/>
        <v>209.49708912893391</v>
      </c>
      <c r="FS16" s="382">
        <f t="shared" si="9"/>
        <v>220.02843865568252</v>
      </c>
      <c r="FT16" s="382">
        <f t="shared" si="9"/>
        <v>230.58971904377256</v>
      </c>
      <c r="FU16" s="382">
        <f t="shared" si="9"/>
        <v>241.18086278618017</v>
      </c>
      <c r="FV16" s="382">
        <f t="shared" si="9"/>
        <v>251.8017998734253</v>
      </c>
      <c r="FW16" s="382">
        <f t="shared" si="9"/>
        <v>262.45245795150765</v>
      </c>
      <c r="FX16" s="382">
        <f t="shared" si="9"/>
        <v>273.1327624826003</v>
      </c>
      <c r="FY16" s="382">
        <f t="shared" si="9"/>
        <v>283.84263690788458</v>
      </c>
      <c r="FZ16" s="382">
        <f t="shared" si="9"/>
        <v>294.58200281192001</v>
      </c>
      <c r="GA16" s="382">
        <f t="shared" si="9"/>
        <v>305.35078008795176</v>
      </c>
      <c r="GB16" s="382">
        <f t="shared" si="9"/>
        <v>316.14888710357172</v>
      </c>
      <c r="GC16" s="382">
        <f t="shared" si="9"/>
        <v>326.97624086617094</v>
      </c>
      <c r="GD16" s="382">
        <f t="shared" si="9"/>
        <v>337.83275718763423</v>
      </c>
      <c r="GE16" s="382">
        <f t="shared" si="9"/>
        <v>348.71835084775699</v>
      </c>
      <c r="GF16" s="382">
        <f t="shared" si="9"/>
        <v>359.63293575588165</v>
      </c>
      <c r="GG16" s="382">
        <f t="shared" si="9"/>
        <v>370.57642511028251</v>
      </c>
      <c r="GH16" s="382">
        <f t="shared" si="10"/>
        <v>381.54873155485348</v>
      </c>
      <c r="GI16" s="382">
        <f t="shared" si="10"/>
        <v>392.54976733267915</v>
      </c>
      <c r="GJ16" s="382">
        <f t="shared" si="10"/>
        <v>403.57944443610603</v>
      </c>
      <c r="GK16" s="382">
        <f t="shared" si="10"/>
        <v>414.63767475295339</v>
      </c>
      <c r="GL16" s="382">
        <f t="shared" si="10"/>
        <v>425.72437020854215</v>
      </c>
      <c r="GM16" s="382">
        <f t="shared" si="10"/>
        <v>436.83944290324467</v>
      </c>
      <c r="GN16" s="382">
        <f t="shared" si="10"/>
        <v>447.98280524529457</v>
      </c>
      <c r="GO16" s="382">
        <f t="shared" si="10"/>
        <v>459.15437007862459</v>
      </c>
      <c r="GQ16" s="511"/>
      <c r="GR16" s="521"/>
      <c r="GS16" s="524">
        <v>5000</v>
      </c>
      <c r="GT16" s="583">
        <f t="shared" si="11"/>
        <v>3.1873560633093065</v>
      </c>
      <c r="GU16" s="477">
        <f t="shared" si="11"/>
        <v>1.5599851149242923</v>
      </c>
      <c r="GV16" s="477">
        <f t="shared" si="11"/>
        <v>1.0185078005258785</v>
      </c>
      <c r="GW16" s="477">
        <f t="shared" si="11"/>
        <v>0.74851173868242948</v>
      </c>
      <c r="GX16" s="477">
        <f t="shared" si="11"/>
        <v>0.58711437727047766</v>
      </c>
      <c r="GY16" s="477">
        <f t="shared" si="11"/>
        <v>0.48002146116591987</v>
      </c>
      <c r="GZ16" s="477">
        <f t="shared" si="11"/>
        <v>0.40396395637746735</v>
      </c>
      <c r="HA16" s="477">
        <f t="shared" si="11"/>
        <v>0.3473072812457505</v>
      </c>
      <c r="HB16" s="477">
        <f t="shared" si="11"/>
        <v>0.30358771701010429</v>
      </c>
      <c r="HC16" s="477">
        <f t="shared" si="11"/>
        <v>0.2689269721962414</v>
      </c>
      <c r="HD16" s="477">
        <f t="shared" si="11"/>
        <v>0.24085698476910605</v>
      </c>
      <c r="HE16" s="477">
        <f t="shared" si="11"/>
        <v>0.21773232336295562</v>
      </c>
      <c r="HF16" s="477">
        <f t="shared" si="11"/>
        <v>0.19841378809400212</v>
      </c>
      <c r="HG16" s="477">
        <f t="shared" si="11"/>
        <v>0.18208761117072325</v>
      </c>
      <c r="HH16" s="477">
        <f t="shared" si="11"/>
        <v>0.16815697740161215</v>
      </c>
      <c r="HI16" s="477">
        <f t="shared" si="11"/>
        <v>0.15617422464969816</v>
      </c>
      <c r="HJ16" s="477">
        <f t="shared" si="12"/>
        <v>0.14579697367114378</v>
      </c>
      <c r="HK16" s="477">
        <f t="shared" si="12"/>
        <v>0.13675888146893278</v>
      </c>
      <c r="HL16" s="477">
        <f t="shared" si="12"/>
        <v>0.1288496305530166</v>
      </c>
      <c r="HM16" s="477">
        <f t="shared" si="12"/>
        <v>0.12190092154080295</v>
      </c>
      <c r="HN16" s="477">
        <f t="shared" si="12"/>
        <v>0.11577646798556035</v>
      </c>
      <c r="HO16" s="477">
        <f t="shared" si="12"/>
        <v>0.11036471999669804</v>
      </c>
      <c r="HP16" s="477">
        <f t="shared" si="12"/>
        <v>0.10557348614993532</v>
      </c>
      <c r="HQ16" s="477">
        <f t="shared" si="12"/>
        <v>0.10132590001894144</v>
      </c>
      <c r="HR16" s="477">
        <f t="shared" si="12"/>
        <v>9.7557354833370247E-2</v>
      </c>
      <c r="HS16" s="477">
        <f t="shared" si="12"/>
        <v>9.4213145612734639E-2</v>
      </c>
      <c r="HT16" s="477">
        <f t="shared" si="12"/>
        <v>9.1246635354896063E-2</v>
      </c>
      <c r="HU16" s="477">
        <f t="shared" si="12"/>
        <v>8.8617814263724948E-2</v>
      </c>
      <c r="HV16" s="477">
        <f t="shared" si="12"/>
        <v>8.6292157142513981E-2</v>
      </c>
      <c r="HW16" s="477">
        <f t="shared" si="12"/>
        <v>8.4239709378952005E-2</v>
      </c>
      <c r="HX16" s="477">
        <f t="shared" si="12"/>
        <v>8.2434349902002796E-2</v>
      </c>
      <c r="HY16" s="477">
        <f t="shared" si="12"/>
        <v>8.0853192395708443E-2</v>
      </c>
      <c r="HZ16" s="477">
        <f t="shared" si="13"/>
        <v>7.9476095440207659E-2</v>
      </c>
      <c r="IA16" s="477">
        <f t="shared" si="13"/>
        <v>7.8285259151361211E-2</v>
      </c>
      <c r="IB16" s="477">
        <f t="shared" si="13"/>
        <v>7.7264891016626133E-2</v>
      </c>
      <c r="IC16" s="477">
        <f t="shared" si="13"/>
        <v>7.6400927469890134E-2</v>
      </c>
      <c r="ID16" s="477">
        <f t="shared" si="13"/>
        <v>7.568080065741889E-2</v>
      </c>
      <c r="IE16" s="477">
        <f t="shared" si="13"/>
        <v>7.5093242067769725E-2</v>
      </c>
      <c r="IF16" s="477">
        <f t="shared" si="13"/>
        <v>7.4628116406509057E-2</v>
      </c>
      <c r="IG16" s="477">
        <f t="shared" si="13"/>
        <v>7.427628042043137E-2</v>
      </c>
    </row>
    <row r="17" spans="1:241">
      <c r="F17" s="384"/>
      <c r="G17" s="384"/>
      <c r="H17" s="384"/>
      <c r="I17" s="384"/>
      <c r="J17" s="252"/>
      <c r="K17" s="606">
        <v>6000</v>
      </c>
      <c r="L17" s="382">
        <f t="shared" si="21"/>
        <v>1.8288</v>
      </c>
      <c r="M17" s="382">
        <v>60</v>
      </c>
      <c r="N17" s="491">
        <f t="shared" si="14"/>
        <v>811.99611309874251</v>
      </c>
      <c r="O17" s="263">
        <f t="shared" si="15"/>
        <v>1.023928523689664</v>
      </c>
      <c r="P17" s="383">
        <f t="shared" si="16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263">
        <f t="shared" si="1"/>
        <v>0.80137785650011595</v>
      </c>
      <c r="T17" s="492">
        <f>O17/Konstanten!$C$22</f>
        <v>0.83586001933850118</v>
      </c>
      <c r="U17" s="492">
        <f t="shared" si="2"/>
        <v>0.95874648620510128</v>
      </c>
      <c r="V17" s="492"/>
      <c r="W17" s="252"/>
      <c r="X17" s="515">
        <f t="shared" si="17"/>
        <v>60</v>
      </c>
      <c r="Y17" s="592">
        <v>6000</v>
      </c>
      <c r="Z17" s="490">
        <f t="shared" si="3"/>
        <v>1.6887351323878235E-2</v>
      </c>
      <c r="AA17" s="490">
        <f t="shared" si="3"/>
        <v>3.3773985526840959E-2</v>
      </c>
      <c r="AB17" s="490">
        <f t="shared" si="3"/>
        <v>5.0659186744444223E-2</v>
      </c>
      <c r="AC17" s="490">
        <f t="shared" si="3"/>
        <v>6.7542241620694873E-2</v>
      </c>
      <c r="AD17" s="490">
        <f t="shared" si="3"/>
        <v>8.4422440550450034E-2</v>
      </c>
      <c r="AE17" s="490">
        <f t="shared" si="3"/>
        <v>0.10129907890808995</v>
      </c>
      <c r="AF17" s="490">
        <f t="shared" si="3"/>
        <v>0.11817145825759477</v>
      </c>
      <c r="AG17" s="490">
        <f t="shared" si="3"/>
        <v>0.13503888753997481</v>
      </c>
      <c r="AH17" s="490">
        <f t="shared" si="3"/>
        <v>0.15190068423355957</v>
      </c>
      <c r="AI17" s="490">
        <f t="shared" si="3"/>
        <v>0.16875617548326249</v>
      </c>
      <c r="AJ17" s="490">
        <f t="shared" si="4"/>
        <v>0.18560469919485104</v>
      </c>
      <c r="AK17" s="490">
        <f t="shared" si="4"/>
        <v>0.20244560509071002</v>
      </c>
      <c r="AL17" s="490">
        <f t="shared" si="4"/>
        <v>0.21927825572361381</v>
      </c>
      <c r="AM17" s="490">
        <f t="shared" si="4"/>
        <v>0.23610202744539943</v>
      </c>
      <c r="AN17" s="490">
        <f t="shared" si="4"/>
        <v>0.25291631132772918</v>
      </c>
      <c r="AO17" s="490">
        <f t="shared" si="4"/>
        <v>0.26972051403233982</v>
      </c>
      <c r="AP17" s="490">
        <f t="shared" si="4"/>
        <v>0.28651405862852891</v>
      </c>
      <c r="AQ17" s="490">
        <f t="shared" si="4"/>
        <v>0.30329638535590736</v>
      </c>
      <c r="AR17" s="490">
        <f t="shared" si="4"/>
        <v>0.32006695233078358</v>
      </c>
      <c r="AS17" s="490">
        <f t="shared" si="4"/>
        <v>0.33682523619484811</v>
      </c>
      <c r="AT17" s="490">
        <f t="shared" si="4"/>
        <v>0.35357073270511713</v>
      </c>
      <c r="AU17" s="490">
        <f t="shared" si="4"/>
        <v>0.37030295726443618</v>
      </c>
      <c r="AV17" s="490">
        <f t="shared" si="4"/>
        <v>0.38702144539212185</v>
      </c>
      <c r="AW17" s="490">
        <f t="shared" si="4"/>
        <v>0.40372575313464948</v>
      </c>
      <c r="AX17" s="490">
        <f t="shared" si="4"/>
        <v>0.42041545741652203</v>
      </c>
      <c r="AY17" s="490">
        <f t="shared" si="4"/>
        <v>0.43709015633180937</v>
      </c>
      <c r="AZ17" s="490">
        <f t="shared" si="5"/>
        <v>0.45374946937702776</v>
      </c>
      <c r="BA17" s="490">
        <f t="shared" si="5"/>
        <v>0.47039303762634371</v>
      </c>
      <c r="BB17" s="490">
        <f t="shared" si="5"/>
        <v>0.48702052385026651</v>
      </c>
      <c r="BC17" s="490">
        <f t="shared" si="5"/>
        <v>0.50363161257925426</v>
      </c>
      <c r="BD17" s="490">
        <f t="shared" si="5"/>
        <v>0.52022601011380032</v>
      </c>
      <c r="BE17" s="490">
        <f t="shared" si="5"/>
        <v>0.53680344448279904</v>
      </c>
      <c r="BF17" s="490">
        <f t="shared" si="5"/>
        <v>0.55336366535212467</v>
      </c>
      <c r="BG17" s="490">
        <f t="shared" si="5"/>
        <v>0.56990644388546707</v>
      </c>
      <c r="BH17" s="490">
        <f t="shared" si="5"/>
        <v>0.58643157255968181</v>
      </c>
      <c r="BI17" s="490">
        <f t="shared" si="5"/>
        <v>0.60293886493687998</v>
      </c>
      <c r="BJ17" s="490">
        <f t="shared" si="5"/>
        <v>0.61942815539571705</v>
      </c>
      <c r="BK17" s="490">
        <f t="shared" si="5"/>
        <v>0.63589929882427298</v>
      </c>
      <c r="BL17" s="490">
        <f t="shared" si="5"/>
        <v>0.65235217027706183</v>
      </c>
      <c r="BM17" s="490">
        <f t="shared" si="5"/>
        <v>0.66878666459869263</v>
      </c>
      <c r="BN17" s="527"/>
      <c r="BO17" s="252"/>
      <c r="BP17" s="515">
        <f t="shared" si="18"/>
        <v>60</v>
      </c>
      <c r="BQ17" s="592">
        <v>6000</v>
      </c>
      <c r="BR17" s="382">
        <f t="shared" si="6"/>
        <v>276.27855707063662</v>
      </c>
      <c r="BS17" s="382">
        <f t="shared" si="6"/>
        <v>276.32582560608085</v>
      </c>
      <c r="BT17" s="382">
        <f t="shared" si="6"/>
        <v>276.404597584253</v>
      </c>
      <c r="BU17" s="382">
        <f t="shared" si="6"/>
        <v>276.51485965937712</v>
      </c>
      <c r="BV17" s="382">
        <f t="shared" si="6"/>
        <v>276.65659319838431</v>
      </c>
      <c r="BW17" s="382">
        <f t="shared" si="6"/>
        <v>276.829774331615</v>
      </c>
      <c r="BX17" s="382">
        <f t="shared" si="6"/>
        <v>277.03437401756003</v>
      </c>
      <c r="BY17" s="382">
        <f t="shared" si="6"/>
        <v>277.27035812131174</v>
      </c>
      <c r="BZ17" s="382">
        <f t="shared" si="6"/>
        <v>277.5376875063256</v>
      </c>
      <c r="CA17" s="382">
        <f t="shared" si="6"/>
        <v>277.83631813903213</v>
      </c>
      <c r="CB17" s="382">
        <f t="shared" si="6"/>
        <v>278.16620120577448</v>
      </c>
      <c r="CC17" s="382">
        <f t="shared" si="6"/>
        <v>278.52728324149587</v>
      </c>
      <c r="CD17" s="382">
        <f t="shared" si="6"/>
        <v>278.91950626954446</v>
      </c>
      <c r="CE17" s="382">
        <f t="shared" si="6"/>
        <v>279.34280795191989</v>
      </c>
      <c r="CF17" s="382">
        <f t="shared" si="6"/>
        <v>279.79712174924413</v>
      </c>
      <c r="CG17" s="382">
        <f t="shared" ref="CG17:CV32" si="22">$Q17*(1+0.2*AO17^2)</f>
        <v>280.2823770897038</v>
      </c>
      <c r="CH17" s="382">
        <f t="shared" si="22"/>
        <v>280.79849954617924</v>
      </c>
      <c r="CI17" s="382">
        <f t="shared" si="22"/>
        <v>281.34541102075542</v>
      </c>
      <c r="CJ17" s="382">
        <f t="shared" si="22"/>
        <v>281.92302993578704</v>
      </c>
      <c r="CK17" s="382">
        <f t="shared" si="22"/>
        <v>282.53127143068241</v>
      </c>
      <c r="CL17" s="382">
        <f t="shared" si="22"/>
        <v>283.17004756355948</v>
      </c>
      <c r="CM17" s="382">
        <f t="shared" si="22"/>
        <v>283.83926751693008</v>
      </c>
      <c r="CN17" s="382">
        <f t="shared" si="22"/>
        <v>284.53883780656957</v>
      </c>
      <c r="CO17" s="382">
        <f t="shared" si="22"/>
        <v>285.26866249274201</v>
      </c>
      <c r="CP17" s="382">
        <f t="shared" si="22"/>
        <v>286.02864339296099</v>
      </c>
      <c r="CQ17" s="382">
        <f t="shared" si="22"/>
        <v>286.81868029548974</v>
      </c>
      <c r="CR17" s="382">
        <f t="shared" si="22"/>
        <v>287.63867117280353</v>
      </c>
      <c r="CS17" s="382">
        <f t="shared" si="22"/>
        <v>288.48851239426659</v>
      </c>
      <c r="CT17" s="382">
        <f t="shared" si="22"/>
        <v>289.36809893730515</v>
      </c>
      <c r="CU17" s="382">
        <f t="shared" si="22"/>
        <v>290.27732459639316</v>
      </c>
      <c r="CV17" s="382">
        <f t="shared" si="22"/>
        <v>291.21608218920056</v>
      </c>
      <c r="CW17" s="382">
        <f t="shared" ref="CW17:DE45" si="23">$Q17*(1+0.2*BE17^2)</f>
        <v>292.18426375929624</v>
      </c>
      <c r="CX17" s="382">
        <f t="shared" si="23"/>
        <v>293.1817607748356</v>
      </c>
      <c r="CY17" s="382">
        <f t="shared" si="23"/>
        <v>294.20846432270355</v>
      </c>
      <c r="CZ17" s="382">
        <f t="shared" si="23"/>
        <v>295.26426529763137</v>
      </c>
      <c r="DA17" s="382">
        <f t="shared" si="23"/>
        <v>296.34905458584188</v>
      </c>
      <c r="DB17" s="382">
        <f t="shared" si="23"/>
        <v>297.4627232428295</v>
      </c>
      <c r="DC17" s="382">
        <f t="shared" si="23"/>
        <v>298.605162664918</v>
      </c>
      <c r="DD17" s="382">
        <f t="shared" si="23"/>
        <v>299.77626475428821</v>
      </c>
      <c r="DE17" s="382">
        <f t="shared" si="23"/>
        <v>300.97592207720663</v>
      </c>
      <c r="DF17" s="521"/>
      <c r="DG17" s="252"/>
      <c r="DH17" s="515">
        <f t="shared" si="19"/>
        <v>60</v>
      </c>
      <c r="DI17" s="592">
        <v>6000</v>
      </c>
      <c r="DJ17" s="382">
        <f t="shared" si="7"/>
        <v>10.937783549817128</v>
      </c>
      <c r="DK17" s="382">
        <f t="shared" si="7"/>
        <v>21.875102626952753</v>
      </c>
      <c r="DL17" s="382">
        <f t="shared" si="7"/>
        <v>32.811493572530544</v>
      </c>
      <c r="DM17" s="382">
        <f t="shared" si="7"/>
        <v>43.74649435237491</v>
      </c>
      <c r="DN17" s="382">
        <f t="shared" si="7"/>
        <v>54.679645361701773</v>
      </c>
      <c r="DO17" s="382">
        <f t="shared" si="7"/>
        <v>65.61049022091882</v>
      </c>
      <c r="DP17" s="382">
        <f t="shared" si="7"/>
        <v>76.538576559381184</v>
      </c>
      <c r="DQ17" s="382">
        <f t="shared" si="7"/>
        <v>87.463456784479206</v>
      </c>
      <c r="DR17" s="382">
        <f t="shared" si="7"/>
        <v>98.384688833147038</v>
      </c>
      <c r="DS17" s="382">
        <f t="shared" si="7"/>
        <v>109.30183690327719</v>
      </c>
      <c r="DT17" s="382">
        <f t="shared" si="7"/>
        <v>120.21447216246924</v>
      </c>
      <c r="DU17" s="382">
        <f t="shared" si="7"/>
        <v>131.12217343183809</v>
      </c>
      <c r="DV17" s="382">
        <f t="shared" si="7"/>
        <v>142.02452784262513</v>
      </c>
      <c r="DW17" s="382">
        <f t="shared" si="7"/>
        <v>152.92113146359875</v>
      </c>
      <c r="DX17" s="382">
        <f t="shared" si="7"/>
        <v>163.81158989742411</v>
      </c>
      <c r="DY17" s="382">
        <f t="shared" ref="DY17:EN32" si="24">AO17*$R17</f>
        <v>174.6955188443155</v>
      </c>
      <c r="DZ17" s="382">
        <f t="shared" si="24"/>
        <v>185.57254463151477</v>
      </c>
      <c r="EA17" s="382">
        <f t="shared" si="24"/>
        <v>196.44230470731929</v>
      </c>
      <c r="EB17" s="382">
        <f t="shared" si="24"/>
        <v>207.30444809860046</v>
      </c>
      <c r="EC17" s="382">
        <f t="shared" si="24"/>
        <v>218.15863583095089</v>
      </c>
      <c r="ED17" s="382">
        <f t="shared" si="24"/>
        <v>229.00454131078536</v>
      </c>
      <c r="EE17" s="382">
        <f t="shared" si="24"/>
        <v>239.84185066894327</v>
      </c>
      <c r="EF17" s="382">
        <f t="shared" si="24"/>
        <v>250.67026306551904</v>
      </c>
      <c r="EG17" s="382">
        <f t="shared" si="24"/>
        <v>261.48949095586067</v>
      </c>
      <c r="EH17" s="382">
        <f t="shared" si="24"/>
        <v>272.29926031782452</v>
      </c>
      <c r="EI17" s="382">
        <f t="shared" si="24"/>
        <v>283.0993108406023</v>
      </c>
      <c r="EJ17" s="382">
        <f t="shared" si="24"/>
        <v>293.88939607555534</v>
      </c>
      <c r="EK17" s="382">
        <f t="shared" si="24"/>
        <v>304.66928354969241</v>
      </c>
      <c r="EL17" s="382">
        <f t="shared" si="24"/>
        <v>315.43875484254562</v>
      </c>
      <c r="EM17" s="382">
        <f t="shared" si="24"/>
        <v>326.19760562736781</v>
      </c>
      <c r="EN17" s="382">
        <f t="shared" si="24"/>
        <v>336.94564567766508</v>
      </c>
      <c r="EO17" s="382">
        <f t="shared" ref="EO17:EW45" si="25">BE17*$R17</f>
        <v>347.6826988402309</v>
      </c>
      <c r="EP17" s="382">
        <f t="shared" si="25"/>
        <v>358.40860297593349</v>
      </c>
      <c r="EQ17" s="382">
        <f t="shared" si="25"/>
        <v>369.12320986958025</v>
      </c>
      <c r="ER17" s="382">
        <f t="shared" si="25"/>
        <v>379.82638511032178</v>
      </c>
      <c r="ES17" s="382">
        <f t="shared" si="25"/>
        <v>390.51800794403658</v>
      </c>
      <c r="ET17" s="382">
        <f t="shared" si="25"/>
        <v>401.19797109928908</v>
      </c>
      <c r="EU17" s="382">
        <f t="shared" si="25"/>
        <v>411.86618058841128</v>
      </c>
      <c r="EV17" s="382">
        <f t="shared" si="25"/>
        <v>422.52255548535049</v>
      </c>
      <c r="EW17" s="382">
        <f t="shared" si="25"/>
        <v>433.1670276819184</v>
      </c>
      <c r="EX17" s="521"/>
      <c r="EY17" s="252"/>
      <c r="EZ17" s="515">
        <f t="shared" si="20"/>
        <v>60</v>
      </c>
      <c r="FA17" s="592">
        <v>6000</v>
      </c>
      <c r="FB17" s="382">
        <f t="shared" si="8"/>
        <v>49.128557070636646</v>
      </c>
      <c r="FC17" s="382">
        <f t="shared" si="8"/>
        <v>59.175825606080878</v>
      </c>
      <c r="FD17" s="382">
        <f t="shared" si="8"/>
        <v>69.25459758425302</v>
      </c>
      <c r="FE17" s="382">
        <f t="shared" si="8"/>
        <v>79.364859659377146</v>
      </c>
      <c r="FF17" s="382">
        <f t="shared" si="8"/>
        <v>89.506593198384337</v>
      </c>
      <c r="FG17" s="382">
        <f t="shared" si="8"/>
        <v>99.679774331615022</v>
      </c>
      <c r="FH17" s="382">
        <f t="shared" si="8"/>
        <v>109.88437401756005</v>
      </c>
      <c r="FI17" s="382">
        <f t="shared" si="8"/>
        <v>120.12035812131177</v>
      </c>
      <c r="FJ17" s="382">
        <f t="shared" si="8"/>
        <v>130.38768750632562</v>
      </c>
      <c r="FK17" s="382">
        <f t="shared" si="8"/>
        <v>140.68631813903215</v>
      </c>
      <c r="FL17" s="382">
        <f t="shared" si="8"/>
        <v>151.01620120577451</v>
      </c>
      <c r="FM17" s="382">
        <f t="shared" si="8"/>
        <v>161.37728324149589</v>
      </c>
      <c r="FN17" s="382">
        <f t="shared" si="8"/>
        <v>171.76950626954448</v>
      </c>
      <c r="FO17" s="382">
        <f t="shared" si="8"/>
        <v>182.19280795191992</v>
      </c>
      <c r="FP17" s="382">
        <f t="shared" si="8"/>
        <v>192.64712174924415</v>
      </c>
      <c r="FQ17" s="382">
        <f t="shared" si="8"/>
        <v>203.13237708970382</v>
      </c>
      <c r="FR17" s="382">
        <f t="shared" si="9"/>
        <v>213.64849954617927</v>
      </c>
      <c r="FS17" s="382">
        <f t="shared" si="9"/>
        <v>224.19541102075544</v>
      </c>
      <c r="FT17" s="382">
        <f t="shared" si="9"/>
        <v>234.77302993578706</v>
      </c>
      <c r="FU17" s="382">
        <f t="shared" si="9"/>
        <v>245.38127143068243</v>
      </c>
      <c r="FV17" s="382">
        <f t="shared" si="9"/>
        <v>256.0200475635595</v>
      </c>
      <c r="FW17" s="382">
        <f t="shared" si="9"/>
        <v>266.6892675169301</v>
      </c>
      <c r="FX17" s="382">
        <f t="shared" si="9"/>
        <v>277.3888378065696</v>
      </c>
      <c r="FY17" s="382">
        <f t="shared" si="9"/>
        <v>288.11866249274203</v>
      </c>
      <c r="FZ17" s="382">
        <f t="shared" si="9"/>
        <v>298.87864339296101</v>
      </c>
      <c r="GA17" s="382">
        <f t="shared" si="9"/>
        <v>309.66868029548976</v>
      </c>
      <c r="GB17" s="382">
        <f t="shared" si="9"/>
        <v>320.48867117280355</v>
      </c>
      <c r="GC17" s="382">
        <f t="shared" si="9"/>
        <v>331.33851239426662</v>
      </c>
      <c r="GD17" s="382">
        <f t="shared" si="9"/>
        <v>342.21809893730517</v>
      </c>
      <c r="GE17" s="382">
        <f t="shared" si="9"/>
        <v>353.12732459639318</v>
      </c>
      <c r="GF17" s="382">
        <f t="shared" si="9"/>
        <v>364.06608218920059</v>
      </c>
      <c r="GG17" s="382">
        <f t="shared" si="9"/>
        <v>375.03426375929627</v>
      </c>
      <c r="GH17" s="382">
        <f t="shared" si="10"/>
        <v>386.03176077483562</v>
      </c>
      <c r="GI17" s="382">
        <f t="shared" si="10"/>
        <v>397.05846432270357</v>
      </c>
      <c r="GJ17" s="382">
        <f t="shared" si="10"/>
        <v>408.11426529763139</v>
      </c>
      <c r="GK17" s="382">
        <f t="shared" si="10"/>
        <v>419.19905458584191</v>
      </c>
      <c r="GL17" s="382">
        <f t="shared" si="10"/>
        <v>430.31272324282952</v>
      </c>
      <c r="GM17" s="382">
        <f t="shared" si="10"/>
        <v>441.45516266491802</v>
      </c>
      <c r="GN17" s="382">
        <f t="shared" si="10"/>
        <v>452.62626475428823</v>
      </c>
      <c r="GO17" s="382">
        <f t="shared" si="10"/>
        <v>463.82592207720666</v>
      </c>
      <c r="GQ17" s="511"/>
      <c r="GR17" s="521"/>
      <c r="GS17" s="524">
        <v>6000</v>
      </c>
      <c r="GT17" s="583">
        <f t="shared" si="11"/>
        <v>3.4916373456172516</v>
      </c>
      <c r="GU17" s="477">
        <f t="shared" si="11"/>
        <v>1.705167907791626</v>
      </c>
      <c r="GV17" s="477">
        <f t="shared" si="11"/>
        <v>1.110681046297517</v>
      </c>
      <c r="GW17" s="477">
        <f t="shared" si="11"/>
        <v>0.81419930520829464</v>
      </c>
      <c r="GX17" s="477">
        <f t="shared" si="11"/>
        <v>0.6369270979411974</v>
      </c>
      <c r="GY17" s="477">
        <f t="shared" si="11"/>
        <v>0.51926580636694852</v>
      </c>
      <c r="GZ17" s="477">
        <f t="shared" si="11"/>
        <v>0.43567308091114132</v>
      </c>
      <c r="HA17" s="477">
        <f t="shared" si="11"/>
        <v>0.37337766579822257</v>
      </c>
      <c r="HB17" s="477">
        <f t="shared" si="11"/>
        <v>0.32528434101624532</v>
      </c>
      <c r="HC17" s="477">
        <f t="shared" si="11"/>
        <v>0.28713589931272199</v>
      </c>
      <c r="HD17" s="477">
        <f t="shared" si="11"/>
        <v>0.25622313594387286</v>
      </c>
      <c r="HE17" s="477">
        <f t="shared" si="11"/>
        <v>0.23073984374874218</v>
      </c>
      <c r="HF17" s="477">
        <f t="shared" si="11"/>
        <v>0.20943550299902586</v>
      </c>
      <c r="HG17" s="477">
        <f t="shared" si="11"/>
        <v>0.19141681864477292</v>
      </c>
      <c r="HH17" s="477">
        <f t="shared" si="11"/>
        <v>0.17602864284435754</v>
      </c>
      <c r="HI17" s="477">
        <f t="shared" si="11"/>
        <v>0.16277955172239178</v>
      </c>
      <c r="HJ17" s="477">
        <f t="shared" si="12"/>
        <v>0.15129368932464651</v>
      </c>
      <c r="HK17" s="477">
        <f t="shared" si="12"/>
        <v>0.14127866375211637</v>
      </c>
      <c r="HL17" s="477">
        <f t="shared" si="12"/>
        <v>0.13250358151563488</v>
      </c>
      <c r="HM17" s="477">
        <f t="shared" si="12"/>
        <v>0.12478367173521435</v>
      </c>
      <c r="HN17" s="477">
        <f t="shared" si="12"/>
        <v>0.11796930356988429</v>
      </c>
      <c r="HO17" s="477">
        <f t="shared" si="12"/>
        <v>0.11193799903188982</v>
      </c>
      <c r="HP17" s="477">
        <f t="shared" si="12"/>
        <v>0.1065885295459517</v>
      </c>
      <c r="HQ17" s="477">
        <f t="shared" si="12"/>
        <v>0.10183648849343759</v>
      </c>
      <c r="HR17" s="477">
        <f t="shared" si="12"/>
        <v>9.7610926464189965E-2</v>
      </c>
      <c r="HS17" s="477">
        <f t="shared" si="12"/>
        <v>9.385176310036028E-2</v>
      </c>
      <c r="HT17" s="477">
        <f t="shared" si="12"/>
        <v>9.0507774191382742E-2</v>
      </c>
      <c r="HU17" s="477">
        <f t="shared" si="12"/>
        <v>8.7535010204677827E-2</v>
      </c>
      <c r="HV17" s="477">
        <f t="shared" si="12"/>
        <v>8.4895542109677438E-2</v>
      </c>
      <c r="HW17" s="477">
        <f t="shared" si="12"/>
        <v>8.2556458123695026E-2</v>
      </c>
      <c r="HX17" s="477">
        <f t="shared" si="12"/>
        <v>8.048905471679528E-2</v>
      </c>
      <c r="HY17" s="477">
        <f t="shared" si="12"/>
        <v>7.8668179378215519E-2</v>
      </c>
      <c r="HZ17" s="477">
        <f t="shared" si="13"/>
        <v>7.7071692949170018E-2</v>
      </c>
      <c r="IA17" s="477">
        <f t="shared" si="13"/>
        <v>7.5680026902110786E-2</v>
      </c>
      <c r="IB17" s="477">
        <f t="shared" si="13"/>
        <v>7.4475816573651946E-2</v>
      </c>
      <c r="IC17" s="477">
        <f t="shared" si="13"/>
        <v>7.3443595579119822E-2</v>
      </c>
      <c r="ID17" s="477">
        <f t="shared" si="13"/>
        <v>7.2569539830337482E-2</v>
      </c>
      <c r="IE17" s="477">
        <f t="shared" si="13"/>
        <v>7.1841252015969206E-2</v>
      </c>
      <c r="IF17" s="477">
        <f t="shared" si="13"/>
        <v>7.1247579278596582E-2</v>
      </c>
      <c r="IG17" s="477">
        <f t="shared" si="13"/>
        <v>7.0778458275918416E-2</v>
      </c>
    </row>
    <row r="18" spans="1:241">
      <c r="F18" s="384"/>
      <c r="G18" s="384"/>
      <c r="H18" s="384"/>
      <c r="I18" s="384"/>
      <c r="J18" s="252"/>
      <c r="K18" s="606">
        <v>7000</v>
      </c>
      <c r="L18" s="382">
        <f t="shared" si="21"/>
        <v>2.1335999999999999</v>
      </c>
      <c r="M18" s="382">
        <v>70</v>
      </c>
      <c r="N18" s="491">
        <f t="shared" si="14"/>
        <v>781.85365449005701</v>
      </c>
      <c r="O18" s="263">
        <f t="shared" si="15"/>
        <v>0.99304035225865461</v>
      </c>
      <c r="P18" s="383">
        <f t="shared" si="16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263">
        <f t="shared" si="1"/>
        <v>0.77162956278317985</v>
      </c>
      <c r="T18" s="492">
        <f>O18/Konstanten!$C$22</f>
        <v>0.81064518551726905</v>
      </c>
      <c r="U18" s="492">
        <f t="shared" si="2"/>
        <v>0.95187090057261803</v>
      </c>
      <c r="V18" s="492"/>
      <c r="W18" s="252"/>
      <c r="X18" s="515">
        <f t="shared" si="17"/>
        <v>70</v>
      </c>
      <c r="Y18" s="592">
        <v>7000</v>
      </c>
      <c r="Z18" s="490">
        <f t="shared" si="3"/>
        <v>1.7209774573879434E-2</v>
      </c>
      <c r="AA18" s="490">
        <f t="shared" si="3"/>
        <v>3.4418676499419744E-2</v>
      </c>
      <c r="AB18" s="490">
        <f t="shared" si="3"/>
        <v>5.1625834721836121E-2</v>
      </c>
      <c r="AC18" s="490">
        <f t="shared" si="3"/>
        <v>6.8830381367565641E-2</v>
      </c>
      <c r="AD18" s="490">
        <f t="shared" si="3"/>
        <v>8.6031453318929932E-2</v>
      </c>
      <c r="AE18" s="490">
        <f t="shared" si="3"/>
        <v>0.10322819377052903</v>
      </c>
      <c r="AF18" s="490">
        <f t="shared" si="3"/>
        <v>0.12041975376078336</v>
      </c>
      <c r="AG18" s="490">
        <f t="shared" si="3"/>
        <v>0.13760529367308494</v>
      </c>
      <c r="AH18" s="490">
        <f t="shared" si="3"/>
        <v>0.15478398470076987</v>
      </c>
      <c r="AI18" s="490">
        <f t="shared" si="3"/>
        <v>0.17195501027065782</v>
      </c>
      <c r="AJ18" s="490">
        <f t="shared" si="4"/>
        <v>0.18911756741993643</v>
      </c>
      <c r="AK18" s="490">
        <f t="shared" si="4"/>
        <v>0.20627086812176471</v>
      </c>
      <c r="AL18" s="490">
        <f t="shared" si="4"/>
        <v>0.2234141405550234</v>
      </c>
      <c r="AM18" s="490">
        <f t="shared" si="4"/>
        <v>0.24054663031422011</v>
      </c>
      <c r="AN18" s="490">
        <f t="shared" si="4"/>
        <v>0.25766760155583712</v>
      </c>
      <c r="AO18" s="490">
        <f t="shared" si="4"/>
        <v>0.27477633807788643</v>
      </c>
      <c r="AP18" s="490">
        <f t="shared" si="4"/>
        <v>0.29187214432975478</v>
      </c>
      <c r="AQ18" s="490">
        <f t="shared" si="4"/>
        <v>0.30895434634995017</v>
      </c>
      <c r="AR18" s="490">
        <f t="shared" si="4"/>
        <v>0.32602229262973376</v>
      </c>
      <c r="AS18" s="490">
        <f t="shared" si="4"/>
        <v>0.34307535490106006</v>
      </c>
      <c r="AT18" s="490">
        <f t="shared" si="4"/>
        <v>0.36011292884769502</v>
      </c>
      <c r="AU18" s="490">
        <f t="shared" si="4"/>
        <v>0.37713443473879149</v>
      </c>
      <c r="AV18" s="490">
        <f t="shared" si="4"/>
        <v>0.394139317984596</v>
      </c>
      <c r="AW18" s="490">
        <f t="shared" si="4"/>
        <v>0.41112704961440005</v>
      </c>
      <c r="AX18" s="490">
        <f t="shared" si="4"/>
        <v>0.42809712667720956</v>
      </c>
      <c r="AY18" s="490">
        <f t="shared" si="4"/>
        <v>0.44504907256595932</v>
      </c>
      <c r="AZ18" s="490">
        <f t="shared" si="5"/>
        <v>0.46198243726647259</v>
      </c>
      <c r="BA18" s="490">
        <f t="shared" si="5"/>
        <v>0.47889679753268238</v>
      </c>
      <c r="BB18" s="490">
        <f t="shared" si="5"/>
        <v>0.4957917569898907</v>
      </c>
      <c r="BC18" s="490">
        <f t="shared" si="5"/>
        <v>0.51266694616820108</v>
      </c>
      <c r="BD18" s="490">
        <f t="shared" si="5"/>
        <v>0.52952202246840885</v>
      </c>
      <c r="BE18" s="490">
        <f t="shared" si="5"/>
        <v>0.54635667006292343</v>
      </c>
      <c r="BF18" s="490">
        <f t="shared" si="5"/>
        <v>0.56317059973448413</v>
      </c>
      <c r="BG18" s="490">
        <f t="shared" si="5"/>
        <v>0.57996354865555044</v>
      </c>
      <c r="BH18" s="490">
        <f t="shared" si="5"/>
        <v>0.59673528011146604</v>
      </c>
      <c r="BI18" s="490">
        <f t="shared" si="5"/>
        <v>0.61348558317054025</v>
      </c>
      <c r="BJ18" s="490">
        <f t="shared" si="5"/>
        <v>0.63021427230432558</v>
      </c>
      <c r="BK18" s="490">
        <f t="shared" si="5"/>
        <v>0.64692118696142087</v>
      </c>
      <c r="BL18" s="490">
        <f t="shared" si="5"/>
        <v>0.66360619109816321</v>
      </c>
      <c r="BM18" s="490">
        <f t="shared" si="5"/>
        <v>0.68026917266962061</v>
      </c>
      <c r="BN18" s="527"/>
      <c r="BO18" s="252"/>
      <c r="BP18" s="515">
        <f t="shared" si="18"/>
        <v>70</v>
      </c>
      <c r="BQ18" s="592">
        <v>7000</v>
      </c>
      <c r="BR18" s="382">
        <f t="shared" ref="BR18:CG34" si="26">$Q18*(1+0.2*Z18^2)</f>
        <v>274.29784714413182</v>
      </c>
      <c r="BS18" s="382">
        <f t="shared" si="26"/>
        <v>274.34658528122276</v>
      </c>
      <c r="BT18" s="382">
        <f t="shared" si="26"/>
        <v>274.42780453480162</v>
      </c>
      <c r="BU18" s="382">
        <f t="shared" si="26"/>
        <v>274.54148847551346</v>
      </c>
      <c r="BV18" s="382">
        <f t="shared" si="26"/>
        <v>274.68761416808229</v>
      </c>
      <c r="BW18" s="382">
        <f t="shared" si="26"/>
        <v>274.86615223670253</v>
      </c>
      <c r="BX18" s="382">
        <f t="shared" si="26"/>
        <v>275.07706694850094</v>
      </c>
      <c r="BY18" s="382">
        <f t="shared" si="26"/>
        <v>275.32031631462036</v>
      </c>
      <c r="BZ18" s="382">
        <f t="shared" si="26"/>
        <v>275.59585220838125</v>
      </c>
      <c r="CA18" s="382">
        <f t="shared" si="26"/>
        <v>275.90362049989284</v>
      </c>
      <c r="CB18" s="382">
        <f t="shared" si="26"/>
        <v>276.24356120640095</v>
      </c>
      <c r="CC18" s="382">
        <f t="shared" si="26"/>
        <v>276.61560865758929</v>
      </c>
      <c r="CD18" s="382">
        <f t="shared" si="26"/>
        <v>277.0196916749768</v>
      </c>
      <c r="CE18" s="382">
        <f t="shared" si="26"/>
        <v>277.45573376449664</v>
      </c>
      <c r="CF18" s="382">
        <f t="shared" si="26"/>
        <v>277.92365332128776</v>
      </c>
      <c r="CG18" s="382">
        <f t="shared" si="22"/>
        <v>278.42336384568415</v>
      </c>
      <c r="CH18" s="382">
        <f t="shared" si="22"/>
        <v>278.95477416934858</v>
      </c>
      <c r="CI18" s="382">
        <f t="shared" si="22"/>
        <v>279.51778869047041</v>
      </c>
      <c r="CJ18" s="382">
        <f t="shared" si="22"/>
        <v>280.11230761692428</v>
      </c>
      <c r="CK18" s="382">
        <f t="shared" si="22"/>
        <v>280.7382272162742</v>
      </c>
      <c r="CL18" s="382">
        <f t="shared" si="22"/>
        <v>281.39544007150295</v>
      </c>
      <c r="CM18" s="382">
        <f t="shared" si="22"/>
        <v>282.08383534134953</v>
      </c>
      <c r="CN18" s="382">
        <f t="shared" si="22"/>
        <v>282.8032990241461</v>
      </c>
      <c r="CO18" s="382">
        <f t="shared" si="22"/>
        <v>283.55371422406625</v>
      </c>
      <c r="CP18" s="382">
        <f t="shared" si="22"/>
        <v>284.33496141871717</v>
      </c>
      <c r="CQ18" s="382">
        <f t="shared" si="22"/>
        <v>285.1469187270398</v>
      </c>
      <c r="CR18" s="382">
        <f t="shared" si="22"/>
        <v>285.9894621765165</v>
      </c>
      <c r="CS18" s="382">
        <f t="shared" si="22"/>
        <v>286.86246596872684</v>
      </c>
      <c r="CT18" s="382">
        <f t="shared" si="22"/>
        <v>287.76580274233373</v>
      </c>
      <c r="CU18" s="382">
        <f t="shared" si="22"/>
        <v>288.69934383263785</v>
      </c>
      <c r="CV18" s="382">
        <f t="shared" si="22"/>
        <v>289.66295952688165</v>
      </c>
      <c r="CW18" s="382">
        <f t="shared" si="23"/>
        <v>290.65651931454607</v>
      </c>
      <c r="CX18" s="382">
        <f t="shared" si="23"/>
        <v>291.6798921319367</v>
      </c>
      <c r="CY18" s="382">
        <f t="shared" si="23"/>
        <v>292.73294660041341</v>
      </c>
      <c r="CZ18" s="382">
        <f t="shared" si="23"/>
        <v>293.81555125767983</v>
      </c>
      <c r="DA18" s="382">
        <f t="shared" si="23"/>
        <v>294.92757478160553</v>
      </c>
      <c r="DB18" s="382">
        <f t="shared" si="23"/>
        <v>296.06888620611471</v>
      </c>
      <c r="DC18" s="382">
        <f t="shared" si="23"/>
        <v>297.23935512873538</v>
      </c>
      <c r="DD18" s="382">
        <f t="shared" si="23"/>
        <v>298.4388519094577</v>
      </c>
      <c r="DE18" s="382">
        <f t="shared" si="23"/>
        <v>299.66724786061155</v>
      </c>
      <c r="DF18" s="521"/>
      <c r="DG18" s="252"/>
      <c r="DH18" s="515">
        <f t="shared" si="19"/>
        <v>70</v>
      </c>
      <c r="DI18" s="592">
        <v>7000</v>
      </c>
      <c r="DJ18" s="382">
        <f t="shared" ref="DJ18:DY34" si="27">Z18*$R18</f>
        <v>11.106573639281821</v>
      </c>
      <c r="DK18" s="382">
        <f t="shared" si="27"/>
        <v>22.212584102503545</v>
      </c>
      <c r="DL18" s="382">
        <f t="shared" si="27"/>
        <v>33.317469242028096</v>
      </c>
      <c r="DM18" s="382">
        <f t="shared" si="27"/>
        <v>44.420668963265342</v>
      </c>
      <c r="DN18" s="382">
        <f t="shared" si="27"/>
        <v>55.521626240903124</v>
      </c>
      <c r="DO18" s="382">
        <f t="shared" si="27"/>
        <v>66.619788123348243</v>
      </c>
      <c r="DP18" s="382">
        <f t="shared" si="27"/>
        <v>77.714606721128931</v>
      </c>
      <c r="DQ18" s="382">
        <f t="shared" si="27"/>
        <v>88.805540175684214</v>
      </c>
      <c r="DR18" s="382">
        <f t="shared" si="27"/>
        <v>99.892053604804815</v>
      </c>
      <c r="DS18" s="382">
        <f t="shared" si="27"/>
        <v>110.97362002133467</v>
      </c>
      <c r="DT18" s="382">
        <f t="shared" si="27"/>
        <v>122.04972122176292</v>
      </c>
      <c r="DU18" s="382">
        <f t="shared" si="27"/>
        <v>133.11984864172101</v>
      </c>
      <c r="DV18" s="382">
        <f t="shared" si="27"/>
        <v>144.18350417543419</v>
      </c>
      <c r="DW18" s="382">
        <f t="shared" si="27"/>
        <v>155.24020095655109</v>
      </c>
      <c r="DX18" s="382">
        <f t="shared" si="27"/>
        <v>166.28946409795554</v>
      </c>
      <c r="DY18" s="382">
        <f t="shared" si="24"/>
        <v>177.33083138847297</v>
      </c>
      <c r="DZ18" s="382">
        <f t="shared" si="24"/>
        <v>188.36385394458821</v>
      </c>
      <c r="EA18" s="382">
        <f t="shared" si="24"/>
        <v>199.38809681563362</v>
      </c>
      <c r="EB18" s="382">
        <f t="shared" si="24"/>
        <v>210.40313954114623</v>
      </c>
      <c r="EC18" s="382">
        <f t="shared" si="24"/>
        <v>221.40857665937625</v>
      </c>
      <c r="ED18" s="382">
        <f t="shared" si="24"/>
        <v>232.40401816621724</v>
      </c>
      <c r="EE18" s="382">
        <f t="shared" si="24"/>
        <v>243.38908992409307</v>
      </c>
      <c r="EF18" s="382">
        <f t="shared" si="24"/>
        <v>254.3634340205912</v>
      </c>
      <c r="EG18" s="382">
        <f t="shared" si="24"/>
        <v>265.32670907691545</v>
      </c>
      <c r="EH18" s="382">
        <f t="shared" si="24"/>
        <v>276.27859050646367</v>
      </c>
      <c r="EI18" s="382">
        <f t="shared" si="24"/>
        <v>287.2187707240642</v>
      </c>
      <c r="EJ18" s="382">
        <f t="shared" si="24"/>
        <v>298.14695930664539</v>
      </c>
      <c r="EK18" s="382">
        <f t="shared" si="24"/>
        <v>309.06288310631749</v>
      </c>
      <c r="EL18" s="382">
        <f t="shared" si="24"/>
        <v>319.96628631701191</v>
      </c>
      <c r="EM18" s="382">
        <f t="shared" si="24"/>
        <v>330.85693049605806</v>
      </c>
      <c r="EN18" s="382">
        <f t="shared" si="24"/>
        <v>341.73459454216948</v>
      </c>
      <c r="EO18" s="382">
        <f t="shared" si="25"/>
        <v>352.59907463150324</v>
      </c>
      <c r="EP18" s="382">
        <f t="shared" si="25"/>
        <v>363.45018411357228</v>
      </c>
      <c r="EQ18" s="382">
        <f t="shared" si="25"/>
        <v>374.28775336887242</v>
      </c>
      <c r="ER18" s="382">
        <f t="shared" si="25"/>
        <v>385.11162963022167</v>
      </c>
      <c r="ES18" s="382">
        <f t="shared" si="25"/>
        <v>395.92167676984315</v>
      </c>
      <c r="ET18" s="382">
        <f t="shared" si="25"/>
        <v>406.71777505430526</v>
      </c>
      <c r="EU18" s="382">
        <f t="shared" si="25"/>
        <v>417.49982086947006</v>
      </c>
      <c r="EV18" s="382">
        <f t="shared" si="25"/>
        <v>428.26772641761795</v>
      </c>
      <c r="EW18" s="382">
        <f t="shared" si="25"/>
        <v>439.02141938895295</v>
      </c>
      <c r="EX18" s="521"/>
      <c r="EY18" s="252"/>
      <c r="EZ18" s="515">
        <f t="shared" si="20"/>
        <v>70</v>
      </c>
      <c r="FA18" s="592">
        <v>7000</v>
      </c>
      <c r="FB18" s="382">
        <f t="shared" si="8"/>
        <v>53.147847144131845</v>
      </c>
      <c r="FC18" s="382">
        <f t="shared" si="8"/>
        <v>63.196585281222781</v>
      </c>
      <c r="FD18" s="382">
        <f t="shared" si="8"/>
        <v>73.277804534801646</v>
      </c>
      <c r="FE18" s="382">
        <f t="shared" si="8"/>
        <v>83.391488475513484</v>
      </c>
      <c r="FF18" s="382">
        <f t="shared" si="8"/>
        <v>93.537614168082314</v>
      </c>
      <c r="FG18" s="382">
        <f t="shared" si="8"/>
        <v>103.71615223670256</v>
      </c>
      <c r="FH18" s="382">
        <f t="shared" si="8"/>
        <v>113.92706694850096</v>
      </c>
      <c r="FI18" s="382">
        <f t="shared" si="8"/>
        <v>124.17031631462038</v>
      </c>
      <c r="FJ18" s="382">
        <f t="shared" si="8"/>
        <v>134.44585220838127</v>
      </c>
      <c r="FK18" s="382">
        <f t="shared" si="8"/>
        <v>144.75362049989286</v>
      </c>
      <c r="FL18" s="382">
        <f t="shared" si="8"/>
        <v>155.09356120640098</v>
      </c>
      <c r="FM18" s="382">
        <f t="shared" si="8"/>
        <v>165.46560865758931</v>
      </c>
      <c r="FN18" s="382">
        <f t="shared" si="8"/>
        <v>175.86969167497682</v>
      </c>
      <c r="FO18" s="382">
        <f t="shared" si="8"/>
        <v>186.30573376449667</v>
      </c>
      <c r="FP18" s="382">
        <f t="shared" si="8"/>
        <v>196.77365332128778</v>
      </c>
      <c r="FQ18" s="382">
        <f t="shared" si="8"/>
        <v>207.27336384568417</v>
      </c>
      <c r="FR18" s="382">
        <f t="shared" si="9"/>
        <v>217.8047741693486</v>
      </c>
      <c r="FS18" s="382">
        <f t="shared" si="9"/>
        <v>228.36778869047043</v>
      </c>
      <c r="FT18" s="382">
        <f t="shared" si="9"/>
        <v>238.96230761692431</v>
      </c>
      <c r="FU18" s="382">
        <f t="shared" si="9"/>
        <v>249.58822721627422</v>
      </c>
      <c r="FV18" s="382">
        <f t="shared" si="9"/>
        <v>260.24544007150297</v>
      </c>
      <c r="FW18" s="382">
        <f t="shared" si="9"/>
        <v>270.93383534134955</v>
      </c>
      <c r="FX18" s="382">
        <f t="shared" si="9"/>
        <v>281.65329902414612</v>
      </c>
      <c r="FY18" s="382">
        <f t="shared" si="9"/>
        <v>292.40371422406628</v>
      </c>
      <c r="FZ18" s="382">
        <f t="shared" si="9"/>
        <v>303.18496141871719</v>
      </c>
      <c r="GA18" s="382">
        <f t="shared" si="9"/>
        <v>313.99691872703983</v>
      </c>
      <c r="GB18" s="382">
        <f t="shared" si="9"/>
        <v>324.83946217651652</v>
      </c>
      <c r="GC18" s="382">
        <f t="shared" si="9"/>
        <v>335.71246596872686</v>
      </c>
      <c r="GD18" s="382">
        <f t="shared" si="9"/>
        <v>346.61580274233376</v>
      </c>
      <c r="GE18" s="382">
        <f t="shared" si="9"/>
        <v>357.54934383263787</v>
      </c>
      <c r="GF18" s="382">
        <f t="shared" si="9"/>
        <v>368.51295952688167</v>
      </c>
      <c r="GG18" s="382">
        <f t="shared" si="9"/>
        <v>379.5065193145461</v>
      </c>
      <c r="GH18" s="382">
        <f t="shared" si="10"/>
        <v>390.52989213193672</v>
      </c>
      <c r="GI18" s="382">
        <f t="shared" si="10"/>
        <v>401.58294660041344</v>
      </c>
      <c r="GJ18" s="382">
        <f t="shared" si="10"/>
        <v>412.66555125767985</v>
      </c>
      <c r="GK18" s="382">
        <f t="shared" si="10"/>
        <v>423.77757478160555</v>
      </c>
      <c r="GL18" s="382">
        <f t="shared" si="10"/>
        <v>434.91888620611473</v>
      </c>
      <c r="GM18" s="382">
        <f t="shared" si="10"/>
        <v>446.08935512873541</v>
      </c>
      <c r="GN18" s="382">
        <f t="shared" si="10"/>
        <v>457.28885190945772</v>
      </c>
      <c r="GO18" s="382">
        <f t="shared" si="10"/>
        <v>468.51724786061158</v>
      </c>
      <c r="GQ18" s="511"/>
      <c r="GR18" s="521"/>
      <c r="GS18" s="524">
        <v>7000</v>
      </c>
      <c r="GT18" s="583">
        <f t="shared" si="11"/>
        <v>3.7852604115600603</v>
      </c>
      <c r="GU18" s="477">
        <f t="shared" si="11"/>
        <v>1.8450802927562129</v>
      </c>
      <c r="GV18" s="477">
        <f t="shared" si="11"/>
        <v>1.199380871412822</v>
      </c>
      <c r="GW18" s="477">
        <f t="shared" si="11"/>
        <v>0.87731275601625736</v>
      </c>
      <c r="GX18" s="477">
        <f t="shared" si="11"/>
        <v>0.68470595155537028</v>
      </c>
      <c r="GY18" s="477">
        <f t="shared" si="11"/>
        <v>0.55683701732388347</v>
      </c>
      <c r="GZ18" s="477">
        <f t="shared" si="11"/>
        <v>0.46596723261196976</v>
      </c>
      <c r="HA18" s="477">
        <f t="shared" si="11"/>
        <v>0.39822713840796353</v>
      </c>
      <c r="HB18" s="477">
        <f t="shared" si="11"/>
        <v>0.34591138490634066</v>
      </c>
      <c r="HC18" s="477">
        <f t="shared" si="11"/>
        <v>0.30439667077692872</v>
      </c>
      <c r="HD18" s="477">
        <f t="shared" si="11"/>
        <v>0.27074080672906892</v>
      </c>
      <c r="HE18" s="477">
        <f t="shared" si="11"/>
        <v>0.24298224754539605</v>
      </c>
      <c r="HF18" s="477">
        <f t="shared" si="11"/>
        <v>0.21976291726818276</v>
      </c>
      <c r="HG18" s="477">
        <f t="shared" si="11"/>
        <v>0.20011268097134358</v>
      </c>
      <c r="HH18" s="477">
        <f t="shared" si="11"/>
        <v>0.18332002805285982</v>
      </c>
      <c r="HI18" s="477">
        <f t="shared" si="11"/>
        <v>0.16885124951349861</v>
      </c>
      <c r="HJ18" s="477">
        <f t="shared" si="12"/>
        <v>0.1562981411148083</v>
      </c>
      <c r="HK18" s="477">
        <f t="shared" si="12"/>
        <v>0.14534313902215137</v>
      </c>
      <c r="HL18" s="477">
        <f t="shared" si="12"/>
        <v>0.13573546544058612</v>
      </c>
      <c r="HM18" s="477">
        <f t="shared" si="12"/>
        <v>0.12727443074732675</v>
      </c>
      <c r="HN18" s="477">
        <f t="shared" si="12"/>
        <v>0.11979750662216743</v>
      </c>
      <c r="HO18" s="477">
        <f t="shared" si="12"/>
        <v>0.11317165213053301</v>
      </c>
      <c r="HP18" s="477">
        <f t="shared" si="12"/>
        <v>0.10728690272889521</v>
      </c>
      <c r="HQ18" s="477">
        <f t="shared" si="12"/>
        <v>0.10205156217160741</v>
      </c>
      <c r="HR18" s="477">
        <f t="shared" si="12"/>
        <v>9.7388548504354827E-2</v>
      </c>
      <c r="HS18" s="477">
        <f t="shared" si="12"/>
        <v>9.3232583425760268E-2</v>
      </c>
      <c r="HT18" s="477">
        <f t="shared" si="12"/>
        <v>8.9528006362854712E-2</v>
      </c>
      <c r="HU18" s="477">
        <f t="shared" si="12"/>
        <v>8.6227057078354929E-2</v>
      </c>
      <c r="HV18" s="477">
        <f t="shared" si="12"/>
        <v>8.3288513712092768E-2</v>
      </c>
      <c r="HW18" s="477">
        <f t="shared" si="12"/>
        <v>8.0676603317813345E-2</v>
      </c>
      <c r="HX18" s="477">
        <f t="shared" si="12"/>
        <v>7.8360123360024042E-2</v>
      </c>
      <c r="HY18" s="477">
        <f t="shared" si="12"/>
        <v>7.6311728019035435E-2</v>
      </c>
      <c r="HZ18" s="477">
        <f t="shared" si="13"/>
        <v>7.450734434049007E-2</v>
      </c>
      <c r="IA18" s="477">
        <f t="shared" si="13"/>
        <v>7.292569149234425E-2</v>
      </c>
      <c r="IB18" s="477">
        <f t="shared" si="13"/>
        <v>7.1547882503353727E-2</v>
      </c>
      <c r="IC18" s="477">
        <f t="shared" si="13"/>
        <v>7.0357092440673744E-2</v>
      </c>
      <c r="ID18" s="477">
        <f t="shared" si="13"/>
        <v>6.9338280452689915E-2</v>
      </c>
      <c r="IE18" s="477">
        <f t="shared" si="13"/>
        <v>6.8477955750318203E-2</v>
      </c>
      <c r="IF18" s="477">
        <f t="shared" si="13"/>
        <v>6.7763979636280863E-2</v>
      </c>
      <c r="IG18" s="477">
        <f t="shared" si="13"/>
        <v>6.7185397269937455E-2</v>
      </c>
    </row>
    <row r="19" spans="1:241">
      <c r="F19" s="384"/>
      <c r="G19" s="384"/>
      <c r="H19" s="384"/>
      <c r="I19" s="384"/>
      <c r="J19" s="252"/>
      <c r="K19" s="606">
        <v>8000</v>
      </c>
      <c r="L19" s="382">
        <f t="shared" si="21"/>
        <v>2.4383999999999997</v>
      </c>
      <c r="M19" s="382">
        <v>80</v>
      </c>
      <c r="N19" s="491">
        <f t="shared" si="14"/>
        <v>752.62370449025218</v>
      </c>
      <c r="O19" s="263">
        <f t="shared" si="15"/>
        <v>0.96287012834115504</v>
      </c>
      <c r="P19" s="383">
        <f t="shared" si="16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263">
        <f t="shared" si="1"/>
        <v>0.74278184504342681</v>
      </c>
      <c r="T19" s="492">
        <f>O19/Konstanten!$C$22</f>
        <v>0.78601643129890197</v>
      </c>
      <c r="U19" s="492">
        <f t="shared" si="2"/>
        <v>0.94499531494013489</v>
      </c>
      <c r="V19" s="492"/>
      <c r="W19" s="252"/>
      <c r="X19" s="515">
        <f t="shared" si="17"/>
        <v>80.000000000000014</v>
      </c>
      <c r="Y19" s="592">
        <v>8000</v>
      </c>
      <c r="Z19" s="490">
        <f t="shared" si="3"/>
        <v>1.7540757567551125E-2</v>
      </c>
      <c r="AA19" s="490">
        <f t="shared" si="3"/>
        <v>3.5080474462881324E-2</v>
      </c>
      <c r="AB19" s="490">
        <f t="shared" si="3"/>
        <v>5.2618111994922334E-2</v>
      </c>
      <c r="AC19" s="490">
        <f t="shared" si="3"/>
        <v>7.0152635426704676E-2</v>
      </c>
      <c r="AD19" s="490">
        <f t="shared" si="3"/>
        <v>8.7683015931837832E-2</v>
      </c>
      <c r="AE19" s="490">
        <f t="shared" si="3"/>
        <v>0.10520823252667076</v>
      </c>
      <c r="AF19" s="490">
        <f t="shared" si="3"/>
        <v>0.12272727396997926</v>
      </c>
      <c r="AG19" s="490">
        <f t="shared" si="3"/>
        <v>0.14023914062288989</v>
      </c>
      <c r="AH19" s="490">
        <f t="shared" si="3"/>
        <v>0.15774284626142113</v>
      </c>
      <c r="AI19" s="490">
        <f t="shared" si="3"/>
        <v>0.1752374198348734</v>
      </c>
      <c r="AJ19" s="490">
        <f t="shared" si="4"/>
        <v>0.19272190716329715</v>
      </c>
      <c r="AK19" s="490">
        <f t="shared" si="4"/>
        <v>0.21019537256808404</v>
      </c>
      <c r="AL19" s="490">
        <f t="shared" si="4"/>
        <v>0.2276569004298227</v>
      </c>
      <c r="AM19" s="490">
        <f t="shared" si="4"/>
        <v>0.24510559666835005</v>
      </c>
      <c r="AN19" s="490">
        <f t="shared" si="4"/>
        <v>0.26254059014031278</v>
      </c>
      <c r="AO19" s="490">
        <f t="shared" si="4"/>
        <v>0.2799610339501743</v>
      </c>
      <c r="AP19" s="490">
        <f t="shared" si="4"/>
        <v>0.29736610667113034</v>
      </c>
      <c r="AQ19" s="490">
        <f t="shared" si="4"/>
        <v>0.31475501347300949</v>
      </c>
      <c r="AR19" s="490">
        <f t="shared" si="4"/>
        <v>0.33212698715477218</v>
      </c>
      <c r="AS19" s="490">
        <f t="shared" si="4"/>
        <v>0.34948128907988529</v>
      </c>
      <c r="AT19" s="490">
        <f t="shared" si="4"/>
        <v>0.36681721001330403</v>
      </c>
      <c r="AU19" s="490">
        <f t="shared" si="4"/>
        <v>0.38413407085949353</v>
      </c>
      <c r="AV19" s="490">
        <f t="shared" si="4"/>
        <v>0.4014312233013323</v>
      </c>
      <c r="AW19" s="490">
        <f t="shared" si="4"/>
        <v>0.41870805034039021</v>
      </c>
      <c r="AX19" s="490">
        <f t="shared" si="4"/>
        <v>0.43596396673947529</v>
      </c>
      <c r="AY19" s="490">
        <f t="shared" si="4"/>
        <v>0.4531984193688941</v>
      </c>
      <c r="AZ19" s="490">
        <f t="shared" si="5"/>
        <v>0.47041088745824733</v>
      </c>
      <c r="BA19" s="490">
        <f t="shared" si="5"/>
        <v>0.48760088275607799</v>
      </c>
      <c r="BB19" s="490">
        <f t="shared" si="5"/>
        <v>0.50476794959994675</v>
      </c>
      <c r="BC19" s="490">
        <f t="shared" si="5"/>
        <v>0.52191166490000329</v>
      </c>
      <c r="BD19" s="490">
        <f t="shared" si="5"/>
        <v>0.53903163803926601</v>
      </c>
      <c r="BE19" s="490">
        <f t="shared" si="5"/>
        <v>0.55612751069421473</v>
      </c>
      <c r="BF19" s="490">
        <f t="shared" si="5"/>
        <v>0.57319895657947362</v>
      </c>
      <c r="BG19" s="490">
        <f t="shared" si="5"/>
        <v>0.59024568112054387</v>
      </c>
      <c r="BH19" s="490">
        <f t="shared" si="5"/>
        <v>0.60726742105875453</v>
      </c>
      <c r="BI19" s="490">
        <f t="shared" si="5"/>
        <v>0.62426394399264451</v>
      </c>
      <c r="BJ19" s="490">
        <f t="shared" si="5"/>
        <v>0.64123504786017138</v>
      </c>
      <c r="BK19" s="490">
        <f t="shared" si="5"/>
        <v>0.65818056036609707</v>
      </c>
      <c r="BL19" s="490">
        <f t="shared" si="5"/>
        <v>0.67510033835900407</v>
      </c>
      <c r="BM19" s="490">
        <f t="shared" si="5"/>
        <v>0.69199426716235324</v>
      </c>
      <c r="BN19" s="527"/>
      <c r="BO19" s="252"/>
      <c r="BP19" s="515">
        <f t="shared" si="18"/>
        <v>80.000000000000014</v>
      </c>
      <c r="BQ19" s="592">
        <v>8000</v>
      </c>
      <c r="BR19" s="382">
        <f t="shared" si="26"/>
        <v>272.31715617808146</v>
      </c>
      <c r="BS19" s="382">
        <f t="shared" si="26"/>
        <v>272.36742073588897</v>
      </c>
      <c r="BT19" s="382">
        <f t="shared" si="26"/>
        <v>272.45118175605484</v>
      </c>
      <c r="BU19" s="382">
        <f t="shared" si="26"/>
        <v>272.56841941604443</v>
      </c>
      <c r="BV19" s="382">
        <f t="shared" si="26"/>
        <v>272.71910604753162</v>
      </c>
      <c r="BW19" s="382">
        <f t="shared" si="26"/>
        <v>272.90320621904453</v>
      </c>
      <c r="BX19" s="382">
        <f t="shared" si="26"/>
        <v>273.1206768414051</v>
      </c>
      <c r="BY19" s="382">
        <f t="shared" si="26"/>
        <v>273.37146729536289</v>
      </c>
      <c r="BZ19" s="382">
        <f t="shared" si="26"/>
        <v>273.65551958069511</v>
      </c>
      <c r="CA19" s="382">
        <f t="shared" si="26"/>
        <v>273.9727684859356</v>
      </c>
      <c r="CB19" s="382">
        <f t="shared" si="26"/>
        <v>274.32314177778437</v>
      </c>
      <c r="CC19" s="382">
        <f t="shared" si="26"/>
        <v>274.70656040915389</v>
      </c>
      <c r="CD19" s="382">
        <f t="shared" si="26"/>
        <v>275.12293874471607</v>
      </c>
      <c r="CE19" s="382">
        <f t="shared" si="26"/>
        <v>275.57218480273849</v>
      </c>
      <c r="CF19" s="382">
        <f t="shared" si="26"/>
        <v>276.0542005119276</v>
      </c>
      <c r="CG19" s="382">
        <f t="shared" si="22"/>
        <v>276.56888198194264</v>
      </c>
      <c r="CH19" s="382">
        <f t="shared" si="22"/>
        <v>277.11611978619476</v>
      </c>
      <c r="CI19" s="382">
        <f t="shared" si="22"/>
        <v>277.69579925551557</v>
      </c>
      <c r="CJ19" s="382">
        <f t="shared" si="22"/>
        <v>278.30780078125241</v>
      </c>
      <c r="CK19" s="382">
        <f t="shared" si="22"/>
        <v>278.95200012634001</v>
      </c>
      <c r="CL19" s="382">
        <f t="shared" si="22"/>
        <v>279.6282687428926</v>
      </c>
      <c r="CM19" s="382">
        <f t="shared" si="22"/>
        <v>280.33647409487503</v>
      </c>
      <c r="CN19" s="382">
        <f t="shared" si="22"/>
        <v>281.07647998442599</v>
      </c>
      <c r="CO19" s="382">
        <f t="shared" si="22"/>
        <v>281.84814688043946</v>
      </c>
      <c r="CP19" s="382">
        <f t="shared" si="22"/>
        <v>282.65133224804384</v>
      </c>
      <c r="CQ19" s="382">
        <f t="shared" si="22"/>
        <v>283.485890877668</v>
      </c>
      <c r="CR19" s="382">
        <f t="shared" si="22"/>
        <v>284.35167521242994</v>
      </c>
      <c r="CS19" s="382">
        <f t="shared" si="22"/>
        <v>285.24853567265052</v>
      </c>
      <c r="CT19" s="382">
        <f t="shared" si="22"/>
        <v>286.17632097634845</v>
      </c>
      <c r="CU19" s="382">
        <f t="shared" si="22"/>
        <v>287.13487845465318</v>
      </c>
      <c r="CV19" s="382">
        <f t="shared" si="22"/>
        <v>288.12405436113363</v>
      </c>
      <c r="CW19" s="382">
        <f t="shared" si="23"/>
        <v>289.1436941741249</v>
      </c>
      <c r="CX19" s="382">
        <f t="shared" si="23"/>
        <v>290.19364289120733</v>
      </c>
      <c r="CY19" s="382">
        <f t="shared" si="23"/>
        <v>291.27374531507297</v>
      </c>
      <c r="CZ19" s="382">
        <f t="shared" si="23"/>
        <v>292.38384633009491</v>
      </c>
      <c r="DA19" s="382">
        <f t="shared" si="23"/>
        <v>293.52379116899101</v>
      </c>
      <c r="DB19" s="382">
        <f t="shared" si="23"/>
        <v>294.69342566905749</v>
      </c>
      <c r="DC19" s="382">
        <f t="shared" si="23"/>
        <v>295.89259651751883</v>
      </c>
      <c r="DD19" s="382">
        <f t="shared" si="23"/>
        <v>297.12115148562117</v>
      </c>
      <c r="DE19" s="382">
        <f t="shared" si="23"/>
        <v>298.37893965116683</v>
      </c>
      <c r="DF19" s="521"/>
      <c r="DG19" s="252"/>
      <c r="DH19" s="515">
        <f t="shared" si="19"/>
        <v>80.000000000000014</v>
      </c>
      <c r="DI19" s="592">
        <v>8000</v>
      </c>
      <c r="DJ19" s="382">
        <f t="shared" si="27"/>
        <v>11.27921999677894</v>
      </c>
      <c r="DK19" s="382">
        <f t="shared" si="27"/>
        <v>22.557770810891217</v>
      </c>
      <c r="DL19" s="382">
        <f t="shared" si="27"/>
        <v>33.834984533609259</v>
      </c>
      <c r="DM19" s="382">
        <f t="shared" si="27"/>
        <v>45.110195798806615</v>
      </c>
      <c r="DN19" s="382">
        <f t="shared" si="27"/>
        <v>56.382743041031951</v>
      </c>
      <c r="DO19" s="382">
        <f t="shared" si="27"/>
        <v>67.651969737944711</v>
      </c>
      <c r="DP19" s="382">
        <f t="shared" si="27"/>
        <v>78.917225631869684</v>
      </c>
      <c r="DQ19" s="382">
        <f t="shared" si="27"/>
        <v>90.177867925782394</v>
      </c>
      <c r="DR19" s="382">
        <f t="shared" si="27"/>
        <v>101.43326244882618</v>
      </c>
      <c r="DS19" s="382">
        <f t="shared" si="27"/>
        <v>112.6827847870083</v>
      </c>
      <c r="DT19" s="382">
        <f t="shared" si="27"/>
        <v>123.92582137472154</v>
      </c>
      <c r="DU19" s="382">
        <f t="shared" si="27"/>
        <v>135.16177054326209</v>
      </c>
      <c r="DV19" s="382">
        <f t="shared" si="27"/>
        <v>146.39004352257629</v>
      </c>
      <c r="DW19" s="382">
        <f t="shared" si="27"/>
        <v>157.61006539297691</v>
      </c>
      <c r="DX19" s="382">
        <f t="shared" si="27"/>
        <v>168.82127598381612</v>
      </c>
      <c r="DY19" s="382">
        <f t="shared" si="24"/>
        <v>180.02313071650121</v>
      </c>
      <c r="DZ19" s="382">
        <f t="shared" si="24"/>
        <v>191.21510138957896</v>
      </c>
      <c r="EA19" s="382">
        <f t="shared" si="24"/>
        <v>202.39667690400887</v>
      </c>
      <c r="EB19" s="382">
        <f t="shared" si="24"/>
        <v>213.56736392708999</v>
      </c>
      <c r="EC19" s="382">
        <f t="shared" si="24"/>
        <v>224.72668749393424</v>
      </c>
      <c r="ED19" s="382">
        <f t="shared" si="24"/>
        <v>235.87419154567024</v>
      </c>
      <c r="EE19" s="382">
        <f t="shared" si="24"/>
        <v>247.00943940401277</v>
      </c>
      <c r="EF19" s="382">
        <f t="shared" si="24"/>
        <v>258.13201418209627</v>
      </c>
      <c r="EG19" s="382">
        <f t="shared" si="24"/>
        <v>269.24151913188956</v>
      </c>
      <c r="EH19" s="382">
        <f t="shared" si="24"/>
        <v>280.33757792876617</v>
      </c>
      <c r="EI19" s="382">
        <f t="shared" si="24"/>
        <v>291.41983489416015</v>
      </c>
      <c r="EJ19" s="382">
        <f t="shared" si="24"/>
        <v>302.48795515747764</v>
      </c>
      <c r="EK19" s="382">
        <f t="shared" si="24"/>
        <v>313.54162475875569</v>
      </c>
      <c r="EL19" s="382">
        <f t="shared" si="24"/>
        <v>324.58055069372244</v>
      </c>
      <c r="EM19" s="382">
        <f t="shared" si="24"/>
        <v>335.60446090323336</v>
      </c>
      <c r="EN19" s="382">
        <f t="shared" si="24"/>
        <v>346.61310420914788</v>
      </c>
      <c r="EO19" s="382">
        <f t="shared" si="25"/>
        <v>357.60625019896526</v>
      </c>
      <c r="EP19" s="382">
        <f t="shared" si="25"/>
        <v>368.58368906164856</v>
      </c>
      <c r="EQ19" s="382">
        <f t="shared" si="25"/>
        <v>379.54523137718184</v>
      </c>
      <c r="ER19" s="382">
        <f t="shared" si="25"/>
        <v>390.49070786254208</v>
      </c>
      <c r="ES19" s="382">
        <f t="shared" si="25"/>
        <v>401.41996907679464</v>
      </c>
      <c r="ET19" s="382">
        <f t="shared" si="25"/>
        <v>412.33288508813808</v>
      </c>
      <c r="EU19" s="382">
        <f t="shared" si="25"/>
        <v>423.22934510569638</v>
      </c>
      <c r="EV19" s="382">
        <f t="shared" si="25"/>
        <v>434.10925707892255</v>
      </c>
      <c r="EW19" s="382">
        <f t="shared" si="25"/>
        <v>444.97254726744882</v>
      </c>
      <c r="EX19" s="521"/>
      <c r="EY19" s="252"/>
      <c r="EZ19" s="515">
        <f t="shared" si="20"/>
        <v>80.000000000000014</v>
      </c>
      <c r="FA19" s="592">
        <v>8000</v>
      </c>
      <c r="FB19" s="382">
        <f t="shared" si="8"/>
        <v>57.167156178081498</v>
      </c>
      <c r="FC19" s="382">
        <f t="shared" si="8"/>
        <v>67.217420735889007</v>
      </c>
      <c r="FD19" s="382">
        <f t="shared" si="8"/>
        <v>77.301181756054874</v>
      </c>
      <c r="FE19" s="382">
        <f t="shared" si="8"/>
        <v>87.418419416044472</v>
      </c>
      <c r="FF19" s="382">
        <f t="shared" si="8"/>
        <v>97.569106047531662</v>
      </c>
      <c r="FG19" s="382">
        <f t="shared" si="8"/>
        <v>107.75320621904457</v>
      </c>
      <c r="FH19" s="382">
        <f t="shared" si="8"/>
        <v>117.97067684140514</v>
      </c>
      <c r="FI19" s="382">
        <f t="shared" si="8"/>
        <v>128.22146729536291</v>
      </c>
      <c r="FJ19" s="382">
        <f t="shared" si="8"/>
        <v>138.50551958069514</v>
      </c>
      <c r="FK19" s="382">
        <f t="shared" si="8"/>
        <v>148.82276848593563</v>
      </c>
      <c r="FL19" s="382">
        <f t="shared" si="8"/>
        <v>159.17314177778439</v>
      </c>
      <c r="FM19" s="382">
        <f t="shared" si="8"/>
        <v>169.55656040915392</v>
      </c>
      <c r="FN19" s="382">
        <f t="shared" si="8"/>
        <v>179.97293874471609</v>
      </c>
      <c r="FO19" s="382">
        <f t="shared" si="8"/>
        <v>190.42218480273851</v>
      </c>
      <c r="FP19" s="382">
        <f t="shared" si="8"/>
        <v>200.90420051192763</v>
      </c>
      <c r="FQ19" s="382">
        <f t="shared" si="8"/>
        <v>211.41888198194266</v>
      </c>
      <c r="FR19" s="382">
        <f t="shared" si="9"/>
        <v>221.96611978619478</v>
      </c>
      <c r="FS19" s="382">
        <f t="shared" si="9"/>
        <v>232.54579925551559</v>
      </c>
      <c r="FT19" s="382">
        <f t="shared" si="9"/>
        <v>243.15780078125243</v>
      </c>
      <c r="FU19" s="382">
        <f t="shared" si="9"/>
        <v>253.80200012634003</v>
      </c>
      <c r="FV19" s="382">
        <f t="shared" si="9"/>
        <v>264.47826874289262</v>
      </c>
      <c r="FW19" s="382">
        <f t="shared" si="9"/>
        <v>275.18647409487505</v>
      </c>
      <c r="FX19" s="382">
        <f t="shared" si="9"/>
        <v>285.92647998442601</v>
      </c>
      <c r="FY19" s="382">
        <f t="shared" si="9"/>
        <v>296.69814688043948</v>
      </c>
      <c r="FZ19" s="382">
        <f t="shared" si="9"/>
        <v>307.50133224804387</v>
      </c>
      <c r="GA19" s="382">
        <f t="shared" si="9"/>
        <v>318.33589087766802</v>
      </c>
      <c r="GB19" s="382">
        <f t="shared" si="9"/>
        <v>329.20167521242996</v>
      </c>
      <c r="GC19" s="382">
        <f t="shared" si="9"/>
        <v>340.09853567265054</v>
      </c>
      <c r="GD19" s="382">
        <f t="shared" si="9"/>
        <v>351.02632097634847</v>
      </c>
      <c r="GE19" s="382">
        <f t="shared" si="9"/>
        <v>361.9848784546532</v>
      </c>
      <c r="GF19" s="382">
        <f t="shared" si="9"/>
        <v>372.97405436113365</v>
      </c>
      <c r="GG19" s="382">
        <f t="shared" si="9"/>
        <v>383.99369417412493</v>
      </c>
      <c r="GH19" s="382">
        <f t="shared" si="10"/>
        <v>395.04364289120736</v>
      </c>
      <c r="GI19" s="382">
        <f t="shared" si="10"/>
        <v>406.12374531507299</v>
      </c>
      <c r="GJ19" s="382">
        <f t="shared" si="10"/>
        <v>417.23384633009493</v>
      </c>
      <c r="GK19" s="382">
        <f t="shared" si="10"/>
        <v>428.37379116899103</v>
      </c>
      <c r="GL19" s="382">
        <f t="shared" si="10"/>
        <v>439.54342566905751</v>
      </c>
      <c r="GM19" s="382">
        <f t="shared" si="10"/>
        <v>450.74259651751885</v>
      </c>
      <c r="GN19" s="382">
        <f t="shared" si="10"/>
        <v>461.97115148562119</v>
      </c>
      <c r="GO19" s="382">
        <f t="shared" si="10"/>
        <v>473.22893965116685</v>
      </c>
      <c r="GQ19" s="511"/>
      <c r="GR19" s="521"/>
      <c r="GS19" s="524">
        <v>8000</v>
      </c>
      <c r="GT19" s="583">
        <f t="shared" si="11"/>
        <v>4.0683607726781634</v>
      </c>
      <c r="GU19" s="477">
        <f t="shared" si="11"/>
        <v>1.979790037738812</v>
      </c>
      <c r="GV19" s="477">
        <f t="shared" si="11"/>
        <v>1.2846524927259653</v>
      </c>
      <c r="GW19" s="477">
        <f t="shared" si="11"/>
        <v>0.93788605586937213</v>
      </c>
      <c r="GX19" s="477">
        <f t="shared" si="11"/>
        <v>0.73047817089223144</v>
      </c>
      <c r="GY19" s="477">
        <f t="shared" si="11"/>
        <v>0.59275785518788571</v>
      </c>
      <c r="GZ19" s="477">
        <f t="shared" si="11"/>
        <v>0.49486599277717425</v>
      </c>
      <c r="HA19" s="477">
        <f t="shared" si="11"/>
        <v>0.42187290789455034</v>
      </c>
      <c r="HB19" s="477">
        <f t="shared" si="11"/>
        <v>0.36548422319130447</v>
      </c>
      <c r="HC19" s="477">
        <f t="shared" si="11"/>
        <v>0.32072320334679966</v>
      </c>
      <c r="HD19" s="477">
        <f t="shared" si="11"/>
        <v>0.28442272975930927</v>
      </c>
      <c r="HE19" s="477">
        <f t="shared" si="11"/>
        <v>0.25447128820262727</v>
      </c>
      <c r="HF19" s="477">
        <f t="shared" si="11"/>
        <v>0.22940696248212153</v>
      </c>
      <c r="HG19" s="477">
        <f t="shared" si="11"/>
        <v>0.20818543110143087</v>
      </c>
      <c r="HH19" s="477">
        <f t="shared" si="11"/>
        <v>0.19004076554419067</v>
      </c>
      <c r="HI19" s="477">
        <f t="shared" si="11"/>
        <v>0.17439842947117273</v>
      </c>
      <c r="HJ19" s="477">
        <f t="shared" si="12"/>
        <v>0.16081898434352276</v>
      </c>
      <c r="HK19" s="477">
        <f t="shared" si="12"/>
        <v>0.14896056008768174</v>
      </c>
      <c r="HL19" s="477">
        <f t="shared" si="12"/>
        <v>0.13855317736779466</v>
      </c>
      <c r="HM19" s="477">
        <f t="shared" si="12"/>
        <v>0.12938077340365101</v>
      </c>
      <c r="HN19" s="477">
        <f t="shared" si="12"/>
        <v>0.12126836348555761</v>
      </c>
      <c r="HO19" s="477">
        <f t="shared" si="12"/>
        <v>0.11407270409927718</v>
      </c>
      <c r="HP19" s="477">
        <f t="shared" si="12"/>
        <v>0.10767539195166413</v>
      </c>
      <c r="HQ19" s="477">
        <f t="shared" si="12"/>
        <v>0.10197768842293646</v>
      </c>
      <c r="HR19" s="477">
        <f t="shared" si="12"/>
        <v>9.689658632272273E-2</v>
      </c>
      <c r="HS19" s="477">
        <f t="shared" si="12"/>
        <v>9.2361784479369533E-2</v>
      </c>
      <c r="HT19" s="477">
        <f t="shared" si="12"/>
        <v>8.8313334793925738E-2</v>
      </c>
      <c r="HU19" s="477">
        <f t="shared" si="12"/>
        <v>8.4699793637697057E-2</v>
      </c>
      <c r="HV19" s="477">
        <f t="shared" si="12"/>
        <v>8.1476755850292862E-2</v>
      </c>
      <c r="HW19" s="477">
        <f t="shared" si="12"/>
        <v>7.8605682059232962E-2</v>
      </c>
      <c r="HX19" s="477">
        <f t="shared" si="12"/>
        <v>7.6052953081887698E-2</v>
      </c>
      <c r="HY19" s="477">
        <f t="shared" si="12"/>
        <v>7.3789101729844486E-2</v>
      </c>
      <c r="HZ19" s="477">
        <f t="shared" si="13"/>
        <v>7.1788184379296183E-2</v>
      </c>
      <c r="IA19" s="477">
        <f t="shared" si="13"/>
        <v>7.0027263526539069E-2</v>
      </c>
      <c r="IB19" s="477">
        <f t="shared" si="13"/>
        <v>6.8485979125953472E-2</v>
      </c>
      <c r="IC19" s="477">
        <f t="shared" si="13"/>
        <v>6.7146191441811207E-2</v>
      </c>
      <c r="ID19" s="477">
        <f t="shared" si="13"/>
        <v>6.5991681878836916E-2</v>
      </c>
      <c r="IE19" s="477">
        <f t="shared" si="13"/>
        <v>6.5007901106080831E-2</v>
      </c>
      <c r="IF19" s="477">
        <f t="shared" si="13"/>
        <v>6.4181755980461039E-2</v>
      </c>
      <c r="IG19" s="477">
        <f t="shared" si="13"/>
        <v>6.3501428475169847E-2</v>
      </c>
    </row>
    <row r="20" spans="1:241">
      <c r="F20" s="384"/>
      <c r="G20" s="384"/>
      <c r="H20" s="384"/>
      <c r="I20" s="384"/>
      <c r="J20" s="252"/>
      <c r="K20" s="606">
        <v>9000</v>
      </c>
      <c r="L20" s="382">
        <f t="shared" si="21"/>
        <v>2.7431999999999999</v>
      </c>
      <c r="M20" s="382">
        <v>90</v>
      </c>
      <c r="N20" s="491">
        <f t="shared" si="14"/>
        <v>724.28497748855852</v>
      </c>
      <c r="O20" s="263">
        <f t="shared" si="15"/>
        <v>0.93340620633387705</v>
      </c>
      <c r="P20" s="383">
        <f t="shared" si="16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263">
        <f t="shared" si="1"/>
        <v>0.71481369601634204</v>
      </c>
      <c r="T20" s="492">
        <f>O20/Konstanten!$C$22</f>
        <v>0.76196425006847102</v>
      </c>
      <c r="U20" s="492">
        <f t="shared" si="2"/>
        <v>0.93811972930765186</v>
      </c>
      <c r="V20" s="492"/>
      <c r="W20" s="252"/>
      <c r="X20" s="515">
        <f t="shared" si="17"/>
        <v>90.000000000000014</v>
      </c>
      <c r="Y20" s="592">
        <v>9000</v>
      </c>
      <c r="Z20" s="490">
        <f t="shared" si="3"/>
        <v>1.7880592277114367E-2</v>
      </c>
      <c r="AA20" s="490">
        <f t="shared" si="3"/>
        <v>3.5759962375249206E-2</v>
      </c>
      <c r="AB20" s="490">
        <f t="shared" si="3"/>
        <v>5.363689054117482E-2</v>
      </c>
      <c r="AC20" s="490">
        <f t="shared" si="3"/>
        <v>7.151016186267678E-2</v>
      </c>
      <c r="AD20" s="490">
        <f t="shared" si="3"/>
        <v>8.9378568662380434E-2</v>
      </c>
      <c r="AE20" s="490">
        <f t="shared" si="3"/>
        <v>0.10724091286034432</v>
      </c>
      <c r="AF20" s="490">
        <f t="shared" si="3"/>
        <v>0.12509600829468698</v>
      </c>
      <c r="AG20" s="490">
        <f t="shared" si="3"/>
        <v>0.14294268299096452</v>
      </c>
      <c r="AH20" s="490">
        <f t="shared" si="3"/>
        <v>0.16077978137054968</v>
      </c>
      <c r="AI20" s="490">
        <f t="shared" si="3"/>
        <v>0.17860616638928206</v>
      </c>
      <c r="AJ20" s="490">
        <f t="shared" si="4"/>
        <v>0.19642072159790527</v>
      </c>
      <c r="AK20" s="490">
        <f t="shared" si="4"/>
        <v>0.21422235311657786</v>
      </c>
      <c r="AL20" s="490">
        <f t="shared" si="4"/>
        <v>0.23200999151624191</v>
      </c>
      <c r="AM20" s="490">
        <f t="shared" si="4"/>
        <v>0.24978259360041657</v>
      </c>
      <c r="AN20" s="490">
        <f t="shared" si="4"/>
        <v>0.26753914408162649</v>
      </c>
      <c r="AO20" s="490">
        <f t="shared" si="4"/>
        <v>0.28527865714753387</v>
      </c>
      <c r="AP20" s="490">
        <f t="shared" si="4"/>
        <v>0.30300017791246092</v>
      </c>
      <c r="AQ20" s="490">
        <f t="shared" si="4"/>
        <v>0.3207027837508663</v>
      </c>
      <c r="AR20" s="490">
        <f t="shared" si="4"/>
        <v>0.33838558551007619</v>
      </c>
      <c r="AS20" s="490">
        <f t="shared" si="4"/>
        <v>0.35604772860036066</v>
      </c>
      <c r="AT20" s="490">
        <f t="shared" si="4"/>
        <v>0.37368839396114517</v>
      </c>
      <c r="AU20" s="490">
        <f t="shared" si="4"/>
        <v>0.39130679890297437</v>
      </c>
      <c r="AV20" s="490">
        <f t="shared" si="4"/>
        <v>0.40890219782547893</v>
      </c>
      <c r="AW20" s="490">
        <f t="shared" si="4"/>
        <v>0.42647388281230292</v>
      </c>
      <c r="AX20" s="490">
        <f t="shared" si="4"/>
        <v>0.44402118410460345</v>
      </c>
      <c r="AY20" s="490">
        <f t="shared" si="4"/>
        <v>0.46154347045534078</v>
      </c>
      <c r="AZ20" s="490">
        <f t="shared" si="5"/>
        <v>0.47904014936707523</v>
      </c>
      <c r="BA20" s="490">
        <f t="shared" si="5"/>
        <v>0.4965106672166244</v>
      </c>
      <c r="BB20" s="490">
        <f t="shared" si="5"/>
        <v>0.51395450927023523</v>
      </c>
      <c r="BC20" s="490">
        <f t="shared" si="5"/>
        <v>0.53137119959349988</v>
      </c>
      <c r="BD20" s="490">
        <f t="shared" si="5"/>
        <v>0.54876030086048144</v>
      </c>
      <c r="BE20" s="490">
        <f t="shared" si="5"/>
        <v>0.56612141406689975</v>
      </c>
      <c r="BF20" s="490">
        <f t="shared" si="5"/>
        <v>0.58345417815246303</v>
      </c>
      <c r="BG20" s="490">
        <f t="shared" si="5"/>
        <v>0.60075826953763756</v>
      </c>
      <c r="BH20" s="490">
        <f t="shared" si="5"/>
        <v>0.61803340158032838</v>
      </c>
      <c r="BI20" s="490">
        <f t="shared" si="5"/>
        <v>0.63527932395803532</v>
      </c>
      <c r="BJ20" s="490">
        <f t="shared" si="5"/>
        <v>0.6524958219811523</v>
      </c>
      <c r="BK20" s="490">
        <f t="shared" si="5"/>
        <v>0.66968271584307715</v>
      </c>
      <c r="BL20" s="490">
        <f t="shared" si="5"/>
        <v>0.6868398598128086</v>
      </c>
      <c r="BM20" s="490">
        <f t="shared" si="5"/>
        <v>0.70396714137567573</v>
      </c>
      <c r="BN20" s="527"/>
      <c r="BO20" s="252"/>
      <c r="BP20" s="515">
        <f t="shared" si="18"/>
        <v>90.000000000000014</v>
      </c>
      <c r="BQ20" s="592">
        <v>9000</v>
      </c>
      <c r="BR20" s="382">
        <f t="shared" si="26"/>
        <v>270.33648505197226</v>
      </c>
      <c r="BS20" s="382">
        <f t="shared" si="26"/>
        <v>270.38833548208032</v>
      </c>
      <c r="BT20" s="382">
        <f t="shared" si="26"/>
        <v>270.47473712777304</v>
      </c>
      <c r="BU20" s="382">
        <f t="shared" si="26"/>
        <v>270.59566643429514</v>
      </c>
      <c r="BV20" s="382">
        <f t="shared" si="26"/>
        <v>270.75109052861296</v>
      </c>
      <c r="BW20" s="382">
        <f t="shared" si="26"/>
        <v>270.94096732227922</v>
      </c>
      <c r="BX20" s="382">
        <f t="shared" si="26"/>
        <v>271.16524564260897</v>
      </c>
      <c r="BY20" s="382">
        <f t="shared" si="26"/>
        <v>271.42386539137726</v>
      </c>
      <c r="BZ20" s="382">
        <f t="shared" si="26"/>
        <v>271.71675773008434</v>
      </c>
      <c r="CA20" s="382">
        <f t="shared" si="26"/>
        <v>272.04384529068773</v>
      </c>
      <c r="CB20" s="382">
        <f t="shared" si="26"/>
        <v>272.40504241055999</v>
      </c>
      <c r="CC20" s="382">
        <f t="shared" si="26"/>
        <v>272.80025539030538</v>
      </c>
      <c r="CD20" s="382">
        <f t="shared" si="26"/>
        <v>273.2293827729543</v>
      </c>
      <c r="CE20" s="382">
        <f t="shared" si="26"/>
        <v>273.69231564295558</v>
      </c>
      <c r="CF20" s="382">
        <f t="shared" si="26"/>
        <v>274.18893794330046</v>
      </c>
      <c r="CG20" s="382">
        <f t="shared" si="22"/>
        <v>274.71912680904683</v>
      </c>
      <c r="CH20" s="382">
        <f t="shared" si="22"/>
        <v>275.28275291545185</v>
      </c>
      <c r="CI20" s="382">
        <f t="shared" si="22"/>
        <v>275.87968083888808</v>
      </c>
      <c r="CJ20" s="382">
        <f t="shared" si="22"/>
        <v>276.50976942869175</v>
      </c>
      <c r="CK20" s="382">
        <f t="shared" si="22"/>
        <v>277.17287218808463</v>
      </c>
      <c r="CL20" s="382">
        <f t="shared" si="22"/>
        <v>277.86883766231534</v>
      </c>
      <c r="CM20" s="382">
        <f t="shared" si="22"/>
        <v>278.59750983218908</v>
      </c>
      <c r="CN20" s="382">
        <f t="shared" si="22"/>
        <v>279.35872851118279</v>
      </c>
      <c r="CO20" s="382">
        <f t="shared" si="22"/>
        <v>280.15232974439243</v>
      </c>
      <c r="CP20" s="382">
        <f t="shared" si="22"/>
        <v>280.97814620761102</v>
      </c>
      <c r="CQ20" s="382">
        <f t="shared" si="22"/>
        <v>281.83600760490532</v>
      </c>
      <c r="CR20" s="382">
        <f t="shared" si="22"/>
        <v>282.72574106313067</v>
      </c>
      <c r="CS20" s="382">
        <f t="shared" si="22"/>
        <v>283.64717152190974</v>
      </c>
      <c r="CT20" s="382">
        <f t="shared" si="22"/>
        <v>284.60012211768543</v>
      </c>
      <c r="CU20" s="382">
        <f t="shared" si="22"/>
        <v>285.58441456055755</v>
      </c>
      <c r="CV20" s="382">
        <f t="shared" si="22"/>
        <v>286.5998695027065</v>
      </c>
      <c r="CW20" s="382">
        <f t="shared" si="23"/>
        <v>287.64630689731246</v>
      </c>
      <c r="CX20" s="382">
        <f t="shared" si="23"/>
        <v>288.72354634698019</v>
      </c>
      <c r="CY20" s="382">
        <f t="shared" si="23"/>
        <v>289.8314074407831</v>
      </c>
      <c r="CZ20" s="382">
        <f t="shared" si="23"/>
        <v>290.96971007914755</v>
      </c>
      <c r="DA20" s="382">
        <f t="shared" si="23"/>
        <v>292.13827478589667</v>
      </c>
      <c r="DB20" s="382">
        <f t="shared" si="23"/>
        <v>293.3369230068796</v>
      </c>
      <c r="DC20" s="382">
        <f t="shared" si="23"/>
        <v>294.56547739470682</v>
      </c>
      <c r="DD20" s="382">
        <f t="shared" si="23"/>
        <v>295.82376207920936</v>
      </c>
      <c r="DE20" s="382">
        <f t="shared" si="23"/>
        <v>297.11160292333341</v>
      </c>
      <c r="DF20" s="521"/>
      <c r="DG20" s="252"/>
      <c r="DH20" s="515">
        <f t="shared" si="19"/>
        <v>90.000000000000014</v>
      </c>
      <c r="DI20" s="592">
        <v>9000</v>
      </c>
      <c r="DJ20" s="382">
        <f t="shared" si="27"/>
        <v>11.455839718392207</v>
      </c>
      <c r="DK20" s="382">
        <f t="shared" si="27"/>
        <v>22.910896404193565</v>
      </c>
      <c r="DL20" s="382">
        <f t="shared" si="27"/>
        <v>34.364388578956444</v>
      </c>
      <c r="DM20" s="382">
        <f t="shared" si="27"/>
        <v>45.815537865802462</v>
      </c>
      <c r="DN20" s="382">
        <f t="shared" si="27"/>
        <v>57.263570523111575</v>
      </c>
      <c r="DO20" s="382">
        <f t="shared" si="27"/>
        <v>68.707718958201937</v>
      </c>
      <c r="DP20" s="382">
        <f t="shared" si="27"/>
        <v>80.147223214122278</v>
      </c>
      <c r="DQ20" s="382">
        <f t="shared" si="27"/>
        <v>91.581332423609609</v>
      </c>
      <c r="DR20" s="382">
        <f t="shared" si="27"/>
        <v>103.00930622396618</v>
      </c>
      <c r="DS20" s="382">
        <f t="shared" si="27"/>
        <v>114.43041612726202</v>
      </c>
      <c r="DT20" s="382">
        <f t="shared" si="27"/>
        <v>125.84394684042763</v>
      </c>
      <c r="DU20" s="382">
        <f t="shared" si="27"/>
        <v>137.24919753029479</v>
      </c>
      <c r="DV20" s="382">
        <f t="shared" si="27"/>
        <v>148.64548302896259</v>
      </c>
      <c r="DW20" s="382">
        <f t="shared" si="27"/>
        <v>160.032134975367</v>
      </c>
      <c r="DX20" s="382">
        <f t="shared" si="27"/>
        <v>171.40850288934467</v>
      </c>
      <c r="DY20" s="382">
        <f t="shared" si="24"/>
        <v>182.77395517503126</v>
      </c>
      <c r="DZ20" s="382">
        <f t="shared" si="24"/>
        <v>194.12788005083112</v>
      </c>
      <c r="EA20" s="382">
        <f t="shared" si="24"/>
        <v>205.46968640375661</v>
      </c>
      <c r="EB20" s="382">
        <f t="shared" si="24"/>
        <v>216.79880456640751</v>
      </c>
      <c r="EC20" s="382">
        <f t="shared" si="24"/>
        <v>228.11468701536748</v>
      </c>
      <c r="ED20" s="382">
        <f t="shared" si="24"/>
        <v>239.41680899024169</v>
      </c>
      <c r="EE20" s="382">
        <f t="shared" si="24"/>
        <v>250.70466903309131</v>
      </c>
      <c r="EF20" s="382">
        <f t="shared" si="24"/>
        <v>261.97778944842429</v>
      </c>
      <c r="EG20" s="382">
        <f t="shared" si="24"/>
        <v>273.23571668435704</v>
      </c>
      <c r="EH20" s="382">
        <f t="shared" si="24"/>
        <v>284.47802163597873</v>
      </c>
      <c r="EI20" s="382">
        <f t="shared" si="24"/>
        <v>295.70429987233996</v>
      </c>
      <c r="EJ20" s="382">
        <f t="shared" si="24"/>
        <v>306.91417178880596</v>
      </c>
      <c r="EK20" s="382">
        <f t="shared" si="24"/>
        <v>318.10728268692242</v>
      </c>
      <c r="EL20" s="382">
        <f t="shared" si="24"/>
        <v>329.28330278413614</v>
      </c>
      <c r="EM20" s="382">
        <f t="shared" si="24"/>
        <v>340.4419271560796</v>
      </c>
      <c r="EN20" s="382">
        <f t="shared" si="24"/>
        <v>351.58287561428023</v>
      </c>
      <c r="EO20" s="382">
        <f t="shared" si="25"/>
        <v>362.70589252240291</v>
      </c>
      <c r="EP20" s="382">
        <f t="shared" si="25"/>
        <v>373.81074655428301</v>
      </c>
      <c r="EQ20" s="382">
        <f t="shared" si="25"/>
        <v>384.89723039714158</v>
      </c>
      <c r="ER20" s="382">
        <f t="shared" si="25"/>
        <v>395.96516040348843</v>
      </c>
      <c r="ES20" s="382">
        <f t="shared" si="25"/>
        <v>407.01437619527809</v>
      </c>
      <c r="ET20" s="382">
        <f t="shared" si="25"/>
        <v>418.04474022395073</v>
      </c>
      <c r="EU20" s="382">
        <f t="shared" si="25"/>
        <v>429.05613728998821</v>
      </c>
      <c r="EV20" s="382">
        <f t="shared" si="25"/>
        <v>440.04847402562251</v>
      </c>
      <c r="EW20" s="382">
        <f t="shared" si="25"/>
        <v>451.02167834431327</v>
      </c>
      <c r="EX20" s="521"/>
      <c r="EY20" s="252"/>
      <c r="EZ20" s="515">
        <f t="shared" si="20"/>
        <v>90.000000000000014</v>
      </c>
      <c r="FA20" s="592">
        <v>9000</v>
      </c>
      <c r="FB20" s="382">
        <f t="shared" si="8"/>
        <v>61.186485051972298</v>
      </c>
      <c r="FC20" s="382">
        <f t="shared" si="8"/>
        <v>71.238335482080359</v>
      </c>
      <c r="FD20" s="382">
        <f t="shared" si="8"/>
        <v>81.324737127773076</v>
      </c>
      <c r="FE20" s="382">
        <f t="shared" si="8"/>
        <v>91.445666434295177</v>
      </c>
      <c r="FF20" s="382">
        <f t="shared" si="8"/>
        <v>101.601090528613</v>
      </c>
      <c r="FG20" s="382">
        <f t="shared" si="8"/>
        <v>111.79096732227926</v>
      </c>
      <c r="FH20" s="382">
        <f t="shared" si="8"/>
        <v>122.015245642609</v>
      </c>
      <c r="FI20" s="382">
        <f t="shared" si="8"/>
        <v>132.27386539137729</v>
      </c>
      <c r="FJ20" s="382">
        <f t="shared" si="8"/>
        <v>142.56675773008436</v>
      </c>
      <c r="FK20" s="382">
        <f t="shared" si="8"/>
        <v>152.89384529068775</v>
      </c>
      <c r="FL20" s="382">
        <f t="shared" si="8"/>
        <v>163.25504241056001</v>
      </c>
      <c r="FM20" s="382">
        <f t="shared" si="8"/>
        <v>173.6502553903054</v>
      </c>
      <c r="FN20" s="382">
        <f t="shared" si="8"/>
        <v>184.07938277295432</v>
      </c>
      <c r="FO20" s="382">
        <f t="shared" si="8"/>
        <v>194.5423156429556</v>
      </c>
      <c r="FP20" s="382">
        <f t="shared" si="8"/>
        <v>205.03893794330048</v>
      </c>
      <c r="FQ20" s="382">
        <f t="shared" si="8"/>
        <v>215.56912680904685</v>
      </c>
      <c r="FR20" s="382">
        <f t="shared" si="9"/>
        <v>226.13275291545187</v>
      </c>
      <c r="FS20" s="382">
        <f t="shared" si="9"/>
        <v>236.7296808388881</v>
      </c>
      <c r="FT20" s="382">
        <f t="shared" si="9"/>
        <v>247.35976942869178</v>
      </c>
      <c r="FU20" s="382">
        <f t="shared" si="9"/>
        <v>258.02287218808465</v>
      </c>
      <c r="FV20" s="382">
        <f t="shared" si="9"/>
        <v>268.71883766231537</v>
      </c>
      <c r="FW20" s="382">
        <f t="shared" si="9"/>
        <v>279.4475098321891</v>
      </c>
      <c r="FX20" s="382">
        <f t="shared" si="9"/>
        <v>290.20872851118281</v>
      </c>
      <c r="FY20" s="382">
        <f t="shared" si="9"/>
        <v>301.00232974439245</v>
      </c>
      <c r="FZ20" s="382">
        <f t="shared" si="9"/>
        <v>311.82814620761104</v>
      </c>
      <c r="GA20" s="382">
        <f t="shared" si="9"/>
        <v>322.68600760490534</v>
      </c>
      <c r="GB20" s="382">
        <f t="shared" si="9"/>
        <v>333.57574106313069</v>
      </c>
      <c r="GC20" s="382">
        <f t="shared" si="9"/>
        <v>344.49717152190976</v>
      </c>
      <c r="GD20" s="382">
        <f t="shared" si="9"/>
        <v>355.45012211768545</v>
      </c>
      <c r="GE20" s="382">
        <f t="shared" si="9"/>
        <v>366.43441456055757</v>
      </c>
      <c r="GF20" s="382">
        <f t="shared" si="9"/>
        <v>377.44986950270652</v>
      </c>
      <c r="GG20" s="382">
        <f t="shared" si="9"/>
        <v>388.49630689731248</v>
      </c>
      <c r="GH20" s="382">
        <f t="shared" si="10"/>
        <v>399.57354634698021</v>
      </c>
      <c r="GI20" s="382">
        <f t="shared" si="10"/>
        <v>410.68140744078312</v>
      </c>
      <c r="GJ20" s="382">
        <f t="shared" si="10"/>
        <v>421.81971007914757</v>
      </c>
      <c r="GK20" s="382">
        <f t="shared" si="10"/>
        <v>432.98827478589669</v>
      </c>
      <c r="GL20" s="382">
        <f t="shared" si="10"/>
        <v>444.18692300687962</v>
      </c>
      <c r="GM20" s="382">
        <f t="shared" si="10"/>
        <v>455.41547739470684</v>
      </c>
      <c r="GN20" s="382">
        <f t="shared" si="10"/>
        <v>466.67376207920938</v>
      </c>
      <c r="GO20" s="382">
        <f t="shared" si="10"/>
        <v>477.96160292333343</v>
      </c>
      <c r="GQ20" s="511"/>
      <c r="GR20" s="521"/>
      <c r="GS20" s="524">
        <v>9000</v>
      </c>
      <c r="GT20" s="583">
        <f t="shared" si="11"/>
        <v>4.341073771636152</v>
      </c>
      <c r="GU20" s="477">
        <f t="shared" si="11"/>
        <v>2.1093648290880944</v>
      </c>
      <c r="GV20" s="477">
        <f t="shared" si="11"/>
        <v>1.3665410761177785</v>
      </c>
      <c r="GW20" s="477">
        <f t="shared" si="11"/>
        <v>0.9959531349854972</v>
      </c>
      <c r="GX20" s="477">
        <f t="shared" si="11"/>
        <v>0.77427096495156211</v>
      </c>
      <c r="GY20" s="477">
        <f t="shared" si="11"/>
        <v>0.62705106525639198</v>
      </c>
      <c r="GZ20" s="477">
        <f t="shared" si="11"/>
        <v>0.52238893313411017</v>
      </c>
      <c r="HA20" s="477">
        <f t="shared" si="11"/>
        <v>0.44433217874079728</v>
      </c>
      <c r="HB20" s="477">
        <f t="shared" si="11"/>
        <v>0.38401823054813211</v>
      </c>
      <c r="HC20" s="477">
        <f t="shared" si="11"/>
        <v>0.33612941790449508</v>
      </c>
      <c r="HD20" s="477">
        <f t="shared" si="11"/>
        <v>0.29728164531878765</v>
      </c>
      <c r="HE20" s="477">
        <f t="shared" si="11"/>
        <v>0.26521872998183371</v>
      </c>
      <c r="HF20" s="477">
        <f t="shared" si="11"/>
        <v>0.23837858387588992</v>
      </c>
      <c r="HG20" s="477">
        <f t="shared" si="11"/>
        <v>0.21564531819125321</v>
      </c>
      <c r="HH20" s="477">
        <f t="shared" si="11"/>
        <v>0.19620050631715999</v>
      </c>
      <c r="HI20" s="477">
        <f t="shared" si="11"/>
        <v>0.17943022353819335</v>
      </c>
      <c r="HJ20" s="477">
        <f t="shared" si="12"/>
        <v>0.164864896563237</v>
      </c>
      <c r="HK20" s="477">
        <f t="shared" si="12"/>
        <v>0.15213920351104387</v>
      </c>
      <c r="HL20" s="477">
        <f t="shared" si="12"/>
        <v>0.14096463734385192</v>
      </c>
      <c r="HM20" s="477">
        <f t="shared" si="12"/>
        <v>0.13111030054238609</v>
      </c>
      <c r="HN20" s="477">
        <f t="shared" si="12"/>
        <v>0.12238918727409814</v>
      </c>
      <c r="HO20" s="477">
        <f t="shared" si="12"/>
        <v>0.11464820703161269</v>
      </c>
      <c r="HP20" s="477">
        <f t="shared" si="12"/>
        <v>0.10776081102980817</v>
      </c>
      <c r="HQ20" s="477">
        <f t="shared" si="12"/>
        <v>0.10162146221941955</v>
      </c>
      <c r="HR20" s="477">
        <f t="shared" si="12"/>
        <v>9.6141432699605289E-2</v>
      </c>
      <c r="HS20" s="477">
        <f t="shared" si="12"/>
        <v>9.1245571147304236E-2</v>
      </c>
      <c r="HT20" s="477">
        <f t="shared" si="12"/>
        <v>8.6869788771667136E-2</v>
      </c>
      <c r="HU20" s="477">
        <f t="shared" si="12"/>
        <v>8.2959084155768845E-2</v>
      </c>
      <c r="HV20" s="477">
        <f t="shared" si="12"/>
        <v>7.9465976902883373E-2</v>
      </c>
      <c r="HW20" s="477">
        <f t="shared" si="12"/>
        <v>7.6349254692596694E-2</v>
      </c>
      <c r="HX20" s="477">
        <f t="shared" si="12"/>
        <v>7.3572962969916778E-2</v>
      </c>
      <c r="HY20" s="477">
        <f t="shared" si="12"/>
        <v>7.1105584184344622E-2</v>
      </c>
      <c r="HZ20" s="477">
        <f t="shared" si="13"/>
        <v>6.8919366364326939E-2</v>
      </c>
      <c r="IA20" s="477">
        <f t="shared" si="13"/>
        <v>6.698977027461879E-2</v>
      </c>
      <c r="IB20" s="477">
        <f t="shared" si="13"/>
        <v>6.5295011433110325E-2</v>
      </c>
      <c r="IC20" s="477">
        <f t="shared" si="13"/>
        <v>6.381567853553359E-2</v>
      </c>
      <c r="ID20" s="477">
        <f t="shared" si="13"/>
        <v>6.2534413825956217E-2</v>
      </c>
      <c r="IE20" s="477">
        <f t="shared" si="13"/>
        <v>6.1435643995701693E-2</v>
      </c>
      <c r="IF20" s="477">
        <f t="shared" si="13"/>
        <v>6.0505352535404025E-2</v>
      </c>
      <c r="IG20" s="477">
        <f t="shared" si="13"/>
        <v>5.97308862800471E-2</v>
      </c>
    </row>
    <row r="21" spans="1:241" s="90" customFormat="1" ht="36">
      <c r="A21" s="173"/>
      <c r="B21" s="182"/>
      <c r="C21" s="91"/>
      <c r="D21" s="189"/>
      <c r="E21" s="91"/>
      <c r="F21" s="384"/>
      <c r="G21" s="384"/>
      <c r="H21" s="384"/>
      <c r="I21" s="384"/>
      <c r="J21" s="252"/>
      <c r="K21" s="606">
        <v>10000</v>
      </c>
      <c r="L21" s="382">
        <f t="shared" si="21"/>
        <v>3.0479999999999996</v>
      </c>
      <c r="M21" s="382">
        <v>100</v>
      </c>
      <c r="N21" s="491">
        <f t="shared" si="14"/>
        <v>696.81653438532442</v>
      </c>
      <c r="O21" s="263">
        <f t="shared" si="15"/>
        <v>0.90463704656062904</v>
      </c>
      <c r="P21" s="383">
        <f t="shared" si="16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263">
        <f t="shared" si="1"/>
        <v>0.68770445041729522</v>
      </c>
      <c r="T21" s="492">
        <f>O21/Konstanten!$C$22</f>
        <v>0.73847922168214608</v>
      </c>
      <c r="U21" s="492">
        <f t="shared" si="2"/>
        <v>0.93124414367516872</v>
      </c>
      <c r="V21" s="492"/>
      <c r="W21" s="252"/>
      <c r="X21" s="515">
        <f t="shared" si="17"/>
        <v>100.00000000000001</v>
      </c>
      <c r="Y21" s="598">
        <v>10000</v>
      </c>
      <c r="Z21" s="490">
        <f t="shared" si="3"/>
        <v>1.8229582872696003E-2</v>
      </c>
      <c r="AA21" s="490">
        <f t="shared" si="3"/>
        <v>3.6457747506958606E-2</v>
      </c>
      <c r="AB21" s="490">
        <f t="shared" si="3"/>
        <v>5.4683078599579084E-2</v>
      </c>
      <c r="AC21" s="490">
        <f t="shared" si="3"/>
        <v>7.2904166704463633E-2</v>
      </c>
      <c r="AD21" s="490">
        <f t="shared" si="3"/>
        <v>9.1119611127208941E-2</v>
      </c>
      <c r="AE21" s="490">
        <f t="shared" si="3"/>
        <v>0.10932802277972048</v>
      </c>
      <c r="AF21" s="490">
        <f t="shared" si="3"/>
        <v>0.12752802698155319</v>
      </c>
      <c r="AG21" s="490">
        <f t="shared" si="3"/>
        <v>0.14571826619584488</v>
      </c>
      <c r="AH21" s="490">
        <f t="shared" si="3"/>
        <v>0.16389740268773792</v>
      </c>
      <c r="AI21" s="490">
        <f t="shared" si="3"/>
        <v>0.18206412109419956</v>
      </c>
      <c r="AJ21" s="490">
        <f t="shared" si="4"/>
        <v>0.20021713089453846</v>
      </c>
      <c r="AK21" s="490">
        <f t="shared" si="4"/>
        <v>0.21835516877204567</v>
      </c>
      <c r="AL21" s="490">
        <f t="shared" si="4"/>
        <v>0.23647700085776172</v>
      </c>
      <c r="AM21" s="490">
        <f t="shared" si="4"/>
        <v>0.25458142484842622</v>
      </c>
      <c r="AN21" s="490">
        <f t="shared" si="4"/>
        <v>0.27266727199162838</v>
      </c>
      <c r="AO21" s="490">
        <f t="shared" si="4"/>
        <v>0.29073340893208732</v>
      </c>
      <c r="AP21" s="490">
        <f t="shared" si="4"/>
        <v>0.30877873941408163</v>
      </c>
      <c r="AQ21" s="490">
        <f t="shared" si="4"/>
        <v>0.32680220583599734</v>
      </c>
      <c r="AR21" s="490">
        <f t="shared" si="4"/>
        <v>0.34480279065400454</v>
      </c>
      <c r="AS21" s="490">
        <f t="shared" si="4"/>
        <v>0.36277951763291677</v>
      </c>
      <c r="AT21" s="490">
        <f t="shared" si="4"/>
        <v>0.38073145294315586</v>
      </c>
      <c r="AU21" s="490">
        <f t="shared" si="4"/>
        <v>0.39865770610385237</v>
      </c>
      <c r="AV21" s="490">
        <f t="shared" si="4"/>
        <v>0.41655743077284363</v>
      </c>
      <c r="AW21" s="490">
        <f t="shared" si="4"/>
        <v>0.43442982538535796</v>
      </c>
      <c r="AX21" s="490">
        <f t="shared" si="4"/>
        <v>0.4522741336438707</v>
      </c>
      <c r="AY21" s="490">
        <f t="shared" si="4"/>
        <v>0.47008964486243016</v>
      </c>
      <c r="AZ21" s="490">
        <f t="shared" si="5"/>
        <v>0.48787569416941245</v>
      </c>
      <c r="BA21" s="490">
        <f t="shared" si="5"/>
        <v>0.50563166257331471</v>
      </c>
      <c r="BB21" s="490">
        <f t="shared" si="5"/>
        <v>0.52335697689672533</v>
      </c>
      <c r="BC21" s="490">
        <f t="shared" si="5"/>
        <v>0.54105110958413516</v>
      </c>
      <c r="BD21" s="490">
        <f t="shared" si="5"/>
        <v>0.55871357838963231</v>
      </c>
      <c r="BE21" s="490">
        <f t="shared" si="5"/>
        <v>0.57634394595090954</v>
      </c>
      <c r="BF21" s="490">
        <f t="shared" si="5"/>
        <v>0.59394181925629308</v>
      </c>
      <c r="BG21" s="490">
        <f t="shared" si="5"/>
        <v>0.6115068490116794</v>
      </c>
      <c r="BH21" s="490">
        <f t="shared" si="5"/>
        <v>0.62903872891450674</v>
      </c>
      <c r="BI21" s="490">
        <f t="shared" si="5"/>
        <v>0.64653719484188599</v>
      </c>
      <c r="BJ21" s="490">
        <f t="shared" si="5"/>
        <v>0.66400202396014096</v>
      </c>
      <c r="BK21" s="490">
        <f t="shared" si="5"/>
        <v>0.68143303376294562</v>
      </c>
      <c r="BL21" s="490">
        <f t="shared" si="5"/>
        <v>0.69883008104519817</v>
      </c>
      <c r="BM21" s="490">
        <f t="shared" si="5"/>
        <v>0.71619306081968404</v>
      </c>
      <c r="BN21" s="527"/>
      <c r="BO21" s="252"/>
      <c r="BP21" s="515">
        <f t="shared" si="18"/>
        <v>100.00000000000001</v>
      </c>
      <c r="BQ21" s="598">
        <v>10000</v>
      </c>
      <c r="BR21" s="382">
        <f t="shared" si="26"/>
        <v>268.35583469295159</v>
      </c>
      <c r="BS21" s="382">
        <f t="shared" si="26"/>
        <v>268.40933322184878</v>
      </c>
      <c r="BT21" s="382">
        <f t="shared" si="26"/>
        <v>268.49847895512488</v>
      </c>
      <c r="BU21" s="382">
        <f t="shared" si="26"/>
        <v>268.62324423441032</v>
      </c>
      <c r="BV21" s="382">
        <f t="shared" si="26"/>
        <v>268.78359046548042</v>
      </c>
      <c r="BW21" s="382">
        <f t="shared" si="26"/>
        <v>268.97946824475952</v>
      </c>
      <c r="BX21" s="382">
        <f t="shared" si="26"/>
        <v>269.21081752056938</v>
      </c>
      <c r="BY21" s="382">
        <f t="shared" si="26"/>
        <v>269.47756778809304</v>
      </c>
      <c r="BZ21" s="382">
        <f t="shared" si="26"/>
        <v>269.7796383168191</v>
      </c>
      <c r="CA21" s="382">
        <f t="shared" si="26"/>
        <v>270.11693840904053</v>
      </c>
      <c r="CB21" s="382">
        <f t="shared" si="26"/>
        <v>270.48936768780146</v>
      </c>
      <c r="CC21" s="382">
        <f t="shared" si="26"/>
        <v>270.89681641252906</v>
      </c>
      <c r="CD21" s="382">
        <f t="shared" si="26"/>
        <v>271.33916582044156</v>
      </c>
      <c r="CE21" s="382">
        <f t="shared" si="26"/>
        <v>271.81628849169982</v>
      </c>
      <c r="CF21" s="382">
        <f t="shared" si="26"/>
        <v>272.32804873616914</v>
      </c>
      <c r="CG21" s="382">
        <f t="shared" si="22"/>
        <v>272.87430299957151</v>
      </c>
      <c r="CH21" s="382">
        <f t="shared" si="22"/>
        <v>273.45490028674845</v>
      </c>
      <c r="CI21" s="382">
        <f t="shared" si="22"/>
        <v>274.06968259971046</v>
      </c>
      <c r="CJ21" s="382">
        <f t="shared" si="22"/>
        <v>274.71848538812969</v>
      </c>
      <c r="CK21" s="382">
        <f t="shared" si="22"/>
        <v>275.40113800992953</v>
      </c>
      <c r="CL21" s="382">
        <f t="shared" si="22"/>
        <v>276.11746419964089</v>
      </c>
      <c r="CM21" s="382">
        <f t="shared" si="22"/>
        <v>276.86728254223328</v>
      </c>
      <c r="CN21" s="382">
        <f t="shared" si="22"/>
        <v>277.65040695017467</v>
      </c>
      <c r="CO21" s="382">
        <f t="shared" si="22"/>
        <v>278.46664714154844</v>
      </c>
      <c r="CP21" s="382">
        <f t="shared" si="22"/>
        <v>279.31580911713019</v>
      </c>
      <c r="CQ21" s="382">
        <f t="shared" si="22"/>
        <v>280.19769563442532</v>
      </c>
      <c r="CR21" s="382">
        <f t="shared" si="22"/>
        <v>281.11210667676897</v>
      </c>
      <c r="CS21" s="382">
        <f t="shared" si="22"/>
        <v>282.05883991570664</v>
      </c>
      <c r="CT21" s="382">
        <f t="shared" si="22"/>
        <v>283.03769116499114</v>
      </c>
      <c r="CU21" s="382">
        <f t="shared" si="22"/>
        <v>284.04845482466214</v>
      </c>
      <c r="CV21" s="382">
        <f t="shared" si="22"/>
        <v>285.09092431380122</v>
      </c>
      <c r="CW21" s="382">
        <f t="shared" si="23"/>
        <v>286.16489249069315</v>
      </c>
      <c r="CX21" s="382">
        <f t="shared" si="23"/>
        <v>287.27015205925801</v>
      </c>
      <c r="CY21" s="382">
        <f t="shared" si="23"/>
        <v>288.40649596075082</v>
      </c>
      <c r="CZ21" s="382">
        <f t="shared" si="23"/>
        <v>289.57371774986581</v>
      </c>
      <c r="DA21" s="382">
        <f t="shared" si="23"/>
        <v>290.77161195450668</v>
      </c>
      <c r="DB21" s="382">
        <f t="shared" si="23"/>
        <v>291.99997441861825</v>
      </c>
      <c r="DC21" s="382">
        <f t="shared" si="23"/>
        <v>293.258602627595</v>
      </c>
      <c r="DD21" s="382">
        <f t="shared" si="23"/>
        <v>294.54729601590179</v>
      </c>
      <c r="DE21" s="382">
        <f t="shared" si="23"/>
        <v>295.86585625665657</v>
      </c>
      <c r="DF21" s="521"/>
      <c r="DG21" s="252"/>
      <c r="DH21" s="515">
        <f t="shared" si="19"/>
        <v>100.00000000000001</v>
      </c>
      <c r="DI21" s="598">
        <v>10000</v>
      </c>
      <c r="DJ21" s="382">
        <f t="shared" si="27"/>
        <v>11.636554348191654</v>
      </c>
      <c r="DK21" s="382">
        <f t="shared" si="27"/>
        <v>23.272203387209522</v>
      </c>
      <c r="DL21" s="382">
        <f t="shared" si="27"/>
        <v>34.906043681532203</v>
      </c>
      <c r="DM21" s="382">
        <f t="shared" si="27"/>
        <v>46.537175534431256</v>
      </c>
      <c r="DN21" s="382">
        <f t="shared" si="27"/>
        <v>58.164704835675899</v>
      </c>
      <c r="DO21" s="382">
        <f t="shared" si="27"/>
        <v>69.787744883731648</v>
      </c>
      <c r="DP21" s="382">
        <f t="shared" si="27"/>
        <v>81.405418173950025</v>
      </c>
      <c r="DQ21" s="382">
        <f t="shared" si="27"/>
        <v>93.016858145006694</v>
      </c>
      <c r="DR21" s="382">
        <f t="shared" si="27"/>
        <v>104.62121087586115</v>
      </c>
      <c r="DS21" s="382">
        <f t="shared" si="27"/>
        <v>116.21763672615931</v>
      </c>
      <c r="DT21" s="382">
        <f t="shared" si="27"/>
        <v>127.80531191324707</v>
      </c>
      <c r="DU21" s="382">
        <f t="shared" si="27"/>
        <v>139.38343001968494</v>
      </c>
      <c r="DV21" s="382">
        <f t="shared" si="27"/>
        <v>150.95120342551994</v>
      </c>
      <c r="DW21" s="382">
        <f t="shared" si="27"/>
        <v>162.50786466024383</v>
      </c>
      <c r="DX21" s="382">
        <f t="shared" si="27"/>
        <v>174.05266766998125</v>
      </c>
      <c r="DY21" s="382">
        <f t="shared" si="24"/>
        <v>185.5848889960325</v>
      </c>
      <c r="DZ21" s="382">
        <f t="shared" si="24"/>
        <v>197.10382886159132</v>
      </c>
      <c r="EA21" s="382">
        <f t="shared" si="24"/>
        <v>208.60881216406509</v>
      </c>
      <c r="EB21" s="382">
        <f t="shared" si="24"/>
        <v>220.09918937108873</v>
      </c>
      <c r="EC21" s="382">
        <f t="shared" si="24"/>
        <v>231.57433731899008</v>
      </c>
      <c r="ED21" s="382">
        <f t="shared" si="24"/>
        <v>243.03365991301953</v>
      </c>
      <c r="EE21" s="382">
        <f t="shared" si="24"/>
        <v>254.47658872936262</v>
      </c>
      <c r="EF21" s="382">
        <f t="shared" si="24"/>
        <v>265.90258351942219</v>
      </c>
      <c r="EG21" s="382">
        <f t="shared" si="24"/>
        <v>277.3111326175121</v>
      </c>
      <c r="EH21" s="382">
        <f t="shared" si="24"/>
        <v>288.70175325354859</v>
      </c>
      <c r="EI21" s="382">
        <f t="shared" si="24"/>
        <v>300.07399177284532</v>
      </c>
      <c r="EJ21" s="382">
        <f t="shared" si="24"/>
        <v>311.42742376553832</v>
      </c>
      <c r="EK21" s="382">
        <f t="shared" si="24"/>
        <v>322.76165410858431</v>
      </c>
      <c r="EL21" s="382">
        <f t="shared" si="24"/>
        <v>334.07631692361139</v>
      </c>
      <c r="EM21" s="382">
        <f t="shared" si="24"/>
        <v>345.37107545423862</v>
      </c>
      <c r="EN21" s="382">
        <f t="shared" si="24"/>
        <v>356.64562186672111</v>
      </c>
      <c r="EO21" s="382">
        <f t="shared" si="25"/>
        <v>367.89967697802473</v>
      </c>
      <c r="EP21" s="382">
        <f t="shared" si="25"/>
        <v>379.13298991561265</v>
      </c>
      <c r="EQ21" s="382">
        <f t="shared" si="25"/>
        <v>390.34533771333975</v>
      </c>
      <c r="ER21" s="382">
        <f t="shared" si="25"/>
        <v>401.53652484800443</v>
      </c>
      <c r="ES21" s="382">
        <f t="shared" si="25"/>
        <v>412.70638272110529</v>
      </c>
      <c r="ET21" s="382">
        <f t="shared" si="25"/>
        <v>423.85476909043081</v>
      </c>
      <c r="EU21" s="382">
        <f t="shared" si="25"/>
        <v>434.98156745607002</v>
      </c>
      <c r="EV21" s="382">
        <f t="shared" si="25"/>
        <v>446.08668640540185</v>
      </c>
      <c r="EW21" s="382">
        <f t="shared" si="25"/>
        <v>457.17005892156499</v>
      </c>
      <c r="EX21" s="521"/>
      <c r="EY21" s="252"/>
      <c r="EZ21" s="515">
        <f t="shared" si="20"/>
        <v>100.00000000000001</v>
      </c>
      <c r="FA21" s="598">
        <v>10000</v>
      </c>
      <c r="FB21" s="382">
        <f t="shared" si="8"/>
        <v>65.205834692951626</v>
      </c>
      <c r="FC21" s="382">
        <f t="shared" si="8"/>
        <v>75.25933322184882</v>
      </c>
      <c r="FD21" s="382">
        <f t="shared" si="8"/>
        <v>85.348478955124918</v>
      </c>
      <c r="FE21" s="382">
        <f t="shared" si="8"/>
        <v>95.473244234410359</v>
      </c>
      <c r="FF21" s="382">
        <f t="shared" si="8"/>
        <v>105.63359046548045</v>
      </c>
      <c r="FG21" s="382">
        <f t="shared" si="8"/>
        <v>115.82946824475955</v>
      </c>
      <c r="FH21" s="382">
        <f t="shared" si="8"/>
        <v>126.0608175205694</v>
      </c>
      <c r="FI21" s="382">
        <f t="shared" si="8"/>
        <v>136.32756778809306</v>
      </c>
      <c r="FJ21" s="382">
        <f t="shared" si="8"/>
        <v>146.62963831681913</v>
      </c>
      <c r="FK21" s="382">
        <f t="shared" si="8"/>
        <v>156.96693840904055</v>
      </c>
      <c r="FL21" s="382">
        <f t="shared" si="8"/>
        <v>167.33936768780148</v>
      </c>
      <c r="FM21" s="382">
        <f t="shared" si="8"/>
        <v>177.74681641252909</v>
      </c>
      <c r="FN21" s="382">
        <f t="shared" si="8"/>
        <v>188.18916582044159</v>
      </c>
      <c r="FO21" s="382">
        <f t="shared" si="8"/>
        <v>198.66628849169985</v>
      </c>
      <c r="FP21" s="382">
        <f t="shared" si="8"/>
        <v>209.17804873616916</v>
      </c>
      <c r="FQ21" s="382">
        <f t="shared" si="8"/>
        <v>219.72430299957153</v>
      </c>
      <c r="FR21" s="382">
        <f t="shared" si="9"/>
        <v>230.30490028674848</v>
      </c>
      <c r="FS21" s="382">
        <f t="shared" si="9"/>
        <v>240.91968259971048</v>
      </c>
      <c r="FT21" s="382">
        <f t="shared" si="9"/>
        <v>251.56848538812972</v>
      </c>
      <c r="FU21" s="382">
        <f t="shared" si="9"/>
        <v>262.25113800992955</v>
      </c>
      <c r="FV21" s="382">
        <f t="shared" si="9"/>
        <v>272.96746419964092</v>
      </c>
      <c r="FW21" s="382">
        <f t="shared" si="9"/>
        <v>283.71728254223331</v>
      </c>
      <c r="FX21" s="382">
        <f t="shared" si="9"/>
        <v>294.50040695017469</v>
      </c>
      <c r="FY21" s="382">
        <f t="shared" si="9"/>
        <v>305.31664714154846</v>
      </c>
      <c r="FZ21" s="382">
        <f t="shared" si="9"/>
        <v>316.16580911713021</v>
      </c>
      <c r="GA21" s="382">
        <f t="shared" si="9"/>
        <v>327.04769563442534</v>
      </c>
      <c r="GB21" s="382">
        <f t="shared" si="9"/>
        <v>337.962106676769</v>
      </c>
      <c r="GC21" s="382">
        <f t="shared" si="9"/>
        <v>348.90883991570666</v>
      </c>
      <c r="GD21" s="382">
        <f t="shared" si="9"/>
        <v>359.88769116499117</v>
      </c>
      <c r="GE21" s="382">
        <f t="shared" si="9"/>
        <v>370.89845482466217</v>
      </c>
      <c r="GF21" s="382">
        <f t="shared" si="9"/>
        <v>381.94092431380125</v>
      </c>
      <c r="GG21" s="382">
        <f t="shared" si="9"/>
        <v>393.01489249069317</v>
      </c>
      <c r="GH21" s="382">
        <f t="shared" si="10"/>
        <v>404.12015205925803</v>
      </c>
      <c r="GI21" s="382">
        <f t="shared" si="10"/>
        <v>415.25649596075084</v>
      </c>
      <c r="GJ21" s="382">
        <f t="shared" si="10"/>
        <v>426.42371774986583</v>
      </c>
      <c r="GK21" s="382">
        <f t="shared" si="10"/>
        <v>437.6216119545067</v>
      </c>
      <c r="GL21" s="382">
        <f t="shared" si="10"/>
        <v>448.84997441861827</v>
      </c>
      <c r="GM21" s="382">
        <f t="shared" si="10"/>
        <v>460.10860262759502</v>
      </c>
      <c r="GN21" s="382">
        <f t="shared" si="10"/>
        <v>471.39729601590182</v>
      </c>
      <c r="GO21" s="382">
        <f t="shared" si="10"/>
        <v>482.71585625665659</v>
      </c>
      <c r="GQ21" s="511"/>
      <c r="GR21" s="521"/>
      <c r="GS21" s="525">
        <v>10000</v>
      </c>
      <c r="GT21" s="582">
        <f t="shared" si="11"/>
        <v>4.603534580928998</v>
      </c>
      <c r="GU21" s="476">
        <f t="shared" si="11"/>
        <v>2.2338722711237384</v>
      </c>
      <c r="GV21" s="476">
        <f t="shared" si="11"/>
        <v>1.4450917363711537</v>
      </c>
      <c r="GW21" s="476">
        <f t="shared" si="11"/>
        <v>1.0515478891445182</v>
      </c>
      <c r="GX21" s="476">
        <f t="shared" si="11"/>
        <v>0.81611151924369507</v>
      </c>
      <c r="GY21" s="476">
        <f t="shared" si="11"/>
        <v>0.65973937741840938</v>
      </c>
      <c r="GZ21" s="476">
        <f t="shared" si="11"/>
        <v>0.54855561642344386</v>
      </c>
      <c r="HA21" s="476">
        <f t="shared" si="11"/>
        <v>0.46562215179927968</v>
      </c>
      <c r="HB21" s="476">
        <f t="shared" si="11"/>
        <v>0.40152878263666147</v>
      </c>
      <c r="HC21" s="476">
        <f t="shared" si="11"/>
        <v>0.35062924036992588</v>
      </c>
      <c r="HD21" s="476">
        <f t="shared" si="11"/>
        <v>0.30933030233821368</v>
      </c>
      <c r="HE21" s="476">
        <f t="shared" si="11"/>
        <v>0.27523634902244937</v>
      </c>
      <c r="HF21" s="476">
        <f t="shared" si="11"/>
        <v>0.24668874146005101</v>
      </c>
      <c r="HG21" s="476">
        <f t="shared" si="11"/>
        <v>0.22250260876329064</v>
      </c>
      <c r="HH21" s="476">
        <f t="shared" si="11"/>
        <v>0.20180892103755999</v>
      </c>
      <c r="HI21" s="476">
        <f t="shared" si="11"/>
        <v>0.18395578534558854</v>
      </c>
      <c r="HJ21" s="476">
        <f t="shared" si="12"/>
        <v>0.16844457876295921</v>
      </c>
      <c r="HK21" s="476">
        <f t="shared" si="12"/>
        <v>0.15488737077048206</v>
      </c>
      <c r="HL21" s="476">
        <f t="shared" si="12"/>
        <v>0.14297779154462736</v>
      </c>
      <c r="HM21" s="476">
        <f t="shared" si="12"/>
        <v>0.1324706400808249</v>
      </c>
      <c r="HN21" s="476">
        <f t="shared" si="12"/>
        <v>0.12316731886988219</v>
      </c>
      <c r="HO21" s="476">
        <f t="shared" si="12"/>
        <v>0.11490524122031651</v>
      </c>
      <c r="HP21" s="476">
        <f t="shared" si="12"/>
        <v>0.10755000215582201</v>
      </c>
      <c r="HQ21" s="476">
        <f t="shared" si="12"/>
        <v>0.1009895068391056</v>
      </c>
      <c r="HR21" s="476">
        <f t="shared" si="12"/>
        <v>9.5129508408151819E-2</v>
      </c>
      <c r="HS21" s="476">
        <f t="shared" si="12"/>
        <v>8.9890175760380442E-2</v>
      </c>
      <c r="HT21" s="476">
        <f t="shared" si="12"/>
        <v>8.5203424253374724E-2</v>
      </c>
      <c r="HU21" s="476">
        <f t="shared" si="12"/>
        <v>8.1010818584805772E-2</v>
      </c>
      <c r="HV21" s="476">
        <f t="shared" si="12"/>
        <v>7.7261909730888562E-2</v>
      </c>
      <c r="HW21" s="476">
        <f t="shared" si="12"/>
        <v>7.391290465436183E-2</v>
      </c>
      <c r="HX21" s="476">
        <f t="shared" si="12"/>
        <v>7.0925593631801315E-2</v>
      </c>
      <c r="HY21" s="476">
        <f t="shared" si="12"/>
        <v>6.8266478837296224E-2</v>
      </c>
      <c r="HZ21" s="476">
        <f t="shared" si="13"/>
        <v>6.5906061483088071E-2</v>
      </c>
      <c r="IA21" s="476">
        <f t="shared" si="13"/>
        <v>6.3818254864632842E-2</v>
      </c>
      <c r="IB21" s="476">
        <f t="shared" si="13"/>
        <v>6.197989812080499E-2</v>
      </c>
      <c r="IC21" s="476">
        <f t="shared" si="13"/>
        <v>6.0370351117730085E-2</v>
      </c>
      <c r="ID21" s="476">
        <f t="shared" si="13"/>
        <v>5.8971155100662927E-2</v>
      </c>
      <c r="IE21" s="476">
        <f t="shared" si="13"/>
        <v>5.7765746991250706E-2</v>
      </c>
      <c r="IF21" s="476">
        <f t="shared" si="13"/>
        <v>5.6739217694333481E-2</v>
      </c>
      <c r="IG21" s="476">
        <f t="shared" si="13"/>
        <v>5.5878106705746465E-2</v>
      </c>
    </row>
    <row r="22" spans="1:241">
      <c r="F22" s="384"/>
      <c r="G22" s="384"/>
      <c r="H22" s="384"/>
      <c r="I22" s="384"/>
      <c r="J22" s="252"/>
      <c r="K22" s="606">
        <v>11000</v>
      </c>
      <c r="L22" s="382">
        <f t="shared" si="21"/>
        <v>3.3527999999999998</v>
      </c>
      <c r="M22" s="382">
        <v>110</v>
      </c>
      <c r="N22" s="491">
        <f t="shared" si="14"/>
        <v>670.19777942873679</v>
      </c>
      <c r="O22" s="263">
        <f t="shared" si="15"/>
        <v>0.87655121507456846</v>
      </c>
      <c r="P22" s="383">
        <f t="shared" si="16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263">
        <f t="shared" si="1"/>
        <v>0.66143378181962675</v>
      </c>
      <c r="T22" s="492">
        <f>O22/Konstanten!$C$22</f>
        <v>0.71555201230577015</v>
      </c>
      <c r="U22" s="492">
        <f t="shared" si="2"/>
        <v>0.92436855804268547</v>
      </c>
      <c r="V22" s="492"/>
      <c r="W22" s="252"/>
      <c r="X22" s="515">
        <f t="shared" si="17"/>
        <v>110</v>
      </c>
      <c r="Y22" s="592">
        <v>11000</v>
      </c>
      <c r="Z22" s="490">
        <f t="shared" si="3"/>
        <v>1.858804632669896E-2</v>
      </c>
      <c r="AA22" s="490">
        <f t="shared" si="3"/>
        <v>3.7174462642100135E-2</v>
      </c>
      <c r="AB22" s="490">
        <f t="shared" si="3"/>
        <v>5.5757622453407998E-2</v>
      </c>
      <c r="AC22" s="490">
        <f t="shared" si="3"/>
        <v>7.433590628758116E-2</v>
      </c>
      <c r="AD22" s="490">
        <f t="shared" si="3"/>
        <v>9.2907705158600709E-2</v>
      </c>
      <c r="AE22" s="490">
        <f t="shared" si="3"/>
        <v>0.11147142398395191</v>
      </c>
      <c r="AF22" s="490">
        <f t="shared" si="3"/>
        <v>0.13002548493407104</v>
      </c>
      <c r="AG22" s="490">
        <f t="shared" si="3"/>
        <v>0.14856833069927086</v>
      </c>
      <c r="AH22" s="490">
        <f t="shared" si="3"/>
        <v>0.16709842765909216</v>
      </c>
      <c r="AI22" s="490">
        <f t="shared" si="3"/>
        <v>0.18561426894014393</v>
      </c>
      <c r="AJ22" s="490">
        <f t="shared" si="4"/>
        <v>0.20411437734925159</v>
      </c>
      <c r="AK22" s="490">
        <f t="shared" si="4"/>
        <v>0.22259730816993142</v>
      </c>
      <c r="AL22" s="490">
        <f t="shared" si="4"/>
        <v>0.24106165181128222</v>
      </c>
      <c r="AM22" s="490">
        <f t="shared" si="4"/>
        <v>0.25950603629951707</v>
      </c>
      <c r="AN22" s="490">
        <f t="shared" si="4"/>
        <v>0.27792912960375993</v>
      </c>
      <c r="AO22" s="490">
        <f t="shared" si="4"/>
        <v>0.29632964178896187</v>
      </c>
      <c r="AP22" s="490">
        <f t="shared" si="4"/>
        <v>0.3147063269900216</v>
      </c>
      <c r="AQ22" s="490">
        <f t="shared" si="4"/>
        <v>0.33305798520266322</v>
      </c>
      <c r="AR22" s="490">
        <f t="shared" si="4"/>
        <v>0.35138346388782482</v>
      </c>
      <c r="AS22" s="490">
        <f t="shared" si="4"/>
        <v>0.36968165938767589</v>
      </c>
      <c r="AT22" s="490">
        <f t="shared" si="4"/>
        <v>0.38795151815253648</v>
      </c>
      <c r="AU22" s="490">
        <f t="shared" si="4"/>
        <v>0.40619203777933038</v>
      </c>
      <c r="AV22" s="490">
        <f t="shared" si="4"/>
        <v>0.42440226786317875</v>
      </c>
      <c r="AW22" s="490">
        <f t="shared" si="4"/>
        <v>0.44258131066495765</v>
      </c>
      <c r="AX22" s="490">
        <f t="shared" si="4"/>
        <v>0.46072832159858118</v>
      </c>
      <c r="AY22" s="490">
        <f t="shared" si="4"/>
        <v>0.47884250954272517</v>
      </c>
      <c r="AZ22" s="490">
        <f t="shared" si="5"/>
        <v>0.49692313698251206</v>
      </c>
      <c r="BA22" s="490">
        <f t="shared" si="5"/>
        <v>0.51496951998749274</v>
      </c>
      <c r="BB22" s="490">
        <f t="shared" si="5"/>
        <v>0.53298102803282421</v>
      </c>
      <c r="BC22" s="490">
        <f t="shared" si="5"/>
        <v>0.5509570836712232</v>
      </c>
      <c r="BD22" s="490">
        <f t="shared" si="5"/>
        <v>0.56889716206363239</v>
      </c>
      <c r="BE22" s="490">
        <f t="shared" si="5"/>
        <v>0.58680079037701149</v>
      </c>
      <c r="BF22" s="490">
        <f t="shared" si="5"/>
        <v>0.60466754705792936</v>
      </c>
      <c r="BG22" s="490">
        <f t="shared" si="5"/>
        <v>0.62249706099081237</v>
      </c>
      <c r="BH22" s="490">
        <f t="shared" si="5"/>
        <v>0.64028901054991261</v>
      </c>
      <c r="BI22" s="490">
        <f t="shared" si="5"/>
        <v>0.65804312255403252</v>
      </c>
      <c r="BJ22" s="490">
        <f t="shared" si="5"/>
        <v>0.67575917113309925</v>
      </c>
      <c r="BK22" s="490">
        <f t="shared" si="5"/>
        <v>0.69343697651555891</v>
      </c>
      <c r="BL22" s="490">
        <f t="shared" si="5"/>
        <v>0.71107640374544101</v>
      </c>
      <c r="BM22" s="490">
        <f t="shared" si="5"/>
        <v>0.72867736133777694</v>
      </c>
      <c r="BN22" s="527"/>
      <c r="BO22" s="252"/>
      <c r="BP22" s="515">
        <f t="shared" si="18"/>
        <v>110</v>
      </c>
      <c r="BQ22" s="592">
        <v>11000</v>
      </c>
      <c r="BR22" s="382">
        <f t="shared" si="26"/>
        <v>266.37520607878764</v>
      </c>
      <c r="BS22" s="382">
        <f t="shared" si="26"/>
        <v>266.43041785907536</v>
      </c>
      <c r="BT22" s="382">
        <f t="shared" si="26"/>
        <v>266.52241599495318</v>
      </c>
      <c r="BU22" s="382">
        <f t="shared" si="26"/>
        <v>266.65116831747525</v>
      </c>
      <c r="BV22" s="382">
        <f t="shared" si="26"/>
        <v>266.81662994548287</v>
      </c>
      <c r="BW22" s="382">
        <f t="shared" si="26"/>
        <v>267.01874343969843</v>
      </c>
      <c r="BX22" s="382">
        <f t="shared" si="26"/>
        <v>267.25743899904393</v>
      </c>
      <c r="BY22" s="382">
        <f t="shared" si="26"/>
        <v>267.53263469786441</v>
      </c>
      <c r="BZ22" s="382">
        <f t="shared" si="26"/>
        <v>267.84423676247025</v>
      </c>
      <c r="CA22" s="382">
        <f t="shared" si="26"/>
        <v>268.19213988517009</v>
      </c>
      <c r="CB22" s="382">
        <f t="shared" si="26"/>
        <v>268.57622757373991</v>
      </c>
      <c r="CC22" s="382">
        <f t="shared" si="26"/>
        <v>268.99637253407525</v>
      </c>
      <c r="CD22" s="382">
        <f t="shared" si="26"/>
        <v>269.45243708359305</v>
      </c>
      <c r="CE22" s="382">
        <f t="shared" si="26"/>
        <v>269.94427359279894</v>
      </c>
      <c r="CF22" s="382">
        <f t="shared" si="26"/>
        <v>270.47172495231155</v>
      </c>
      <c r="CG22" s="382">
        <f t="shared" si="22"/>
        <v>271.03462506253857</v>
      </c>
      <c r="CH22" s="382">
        <f t="shared" si="22"/>
        <v>271.63279934312504</v>
      </c>
      <c r="CI22" s="382">
        <f t="shared" si="22"/>
        <v>272.26606525925666</v>
      </c>
      <c r="CJ22" s="382">
        <f t="shared" si="22"/>
        <v>272.93423286187948</v>
      </c>
      <c r="CK22" s="382">
        <f t="shared" si="22"/>
        <v>273.63710533891145</v>
      </c>
      <c r="CL22" s="382">
        <f t="shared" si="22"/>
        <v>274.37447957454862</v>
      </c>
      <c r="CM22" s="382">
        <f t="shared" si="22"/>
        <v>275.14614671383328</v>
      </c>
      <c r="CN22" s="382">
        <f t="shared" si="22"/>
        <v>275.95189272972124</v>
      </c>
      <c r="CO22" s="382">
        <f t="shared" si="22"/>
        <v>276.7914989899881</v>
      </c>
      <c r="CP22" s="382">
        <f t="shared" si="22"/>
        <v>277.66474282142582</v>
      </c>
      <c r="CQ22" s="382">
        <f t="shared" si="22"/>
        <v>278.57139806891183</v>
      </c>
      <c r="CR22" s="382">
        <f t="shared" si="22"/>
        <v>279.51123564707245</v>
      </c>
      <c r="CS22" s="382">
        <f t="shared" si="22"/>
        <v>280.48402408241986</v>
      </c>
      <c r="CT22" s="382">
        <f t="shared" si="22"/>
        <v>281.48953004399613</v>
      </c>
      <c r="CU22" s="382">
        <f t="shared" si="22"/>
        <v>282.52751886073304</v>
      </c>
      <c r="CV22" s="382">
        <f t="shared" si="22"/>
        <v>283.59775502389994</v>
      </c>
      <c r="CW22" s="382">
        <f t="shared" si="23"/>
        <v>284.70000267319176</v>
      </c>
      <c r="CX22" s="382">
        <f t="shared" si="23"/>
        <v>285.83402606517893</v>
      </c>
      <c r="CY22" s="382">
        <f t="shared" si="23"/>
        <v>286.99959002301443</v>
      </c>
      <c r="CZ22" s="382">
        <f t="shared" si="23"/>
        <v>288.19646036646355</v>
      </c>
      <c r="DA22" s="382">
        <f t="shared" si="23"/>
        <v>289.42440432148436</v>
      </c>
      <c r="DB22" s="382">
        <f t="shared" si="23"/>
        <v>290.68319090874797</v>
      </c>
      <c r="DC22" s="382">
        <f t="shared" si="23"/>
        <v>291.97259131063959</v>
      </c>
      <c r="DD22" s="382">
        <f t="shared" si="23"/>
        <v>293.29237921642471</v>
      </c>
      <c r="DE22" s="382">
        <f t="shared" si="23"/>
        <v>294.64233114540548</v>
      </c>
      <c r="DF22" s="521"/>
      <c r="DG22" s="252"/>
      <c r="DH22" s="515">
        <f t="shared" si="19"/>
        <v>110</v>
      </c>
      <c r="DI22" s="592">
        <v>11000</v>
      </c>
      <c r="DJ22" s="382">
        <f t="shared" si="27"/>
        <v>11.821490081505456</v>
      </c>
      <c r="DK22" s="382">
        <f t="shared" si="27"/>
        <v>23.64194352031857</v>
      </c>
      <c r="DL22" s="382">
        <f t="shared" si="27"/>
        <v>35.460325911418387</v>
      </c>
      <c r="DM22" s="382">
        <f t="shared" si="27"/>
        <v>47.275607314155991</v>
      </c>
      <c r="DN22" s="382">
        <f t="shared" si="27"/>
        <v>59.086764457342483</v>
      </c>
      <c r="DO22" s="382">
        <f t="shared" si="27"/>
        <v>70.892782912038115</v>
      </c>
      <c r="DP22" s="382">
        <f t="shared" si="27"/>
        <v>82.69265922170905</v>
      </c>
      <c r="DQ22" s="382">
        <f t="shared" si="27"/>
        <v>94.485402979902787</v>
      </c>
      <c r="DR22" s="382">
        <f t="shared" si="27"/>
        <v>106.27003884586921</v>
      </c>
      <c r="DS22" s="382">
        <f t="shared" si="27"/>
        <v>118.04560848926349</v>
      </c>
      <c r="DT22" s="382">
        <f t="shared" si="27"/>
        <v>129.81117245554827</v>
      </c>
      <c r="DU22" s="382">
        <f t="shared" si="27"/>
        <v>141.56581194447517</v>
      </c>
      <c r="DV22" s="382">
        <f t="shared" si="27"/>
        <v>153.30863049470742</v>
      </c>
      <c r="DW22" s="382">
        <f t="shared" si="27"/>
        <v>165.03875556836616</v>
      </c>
      <c r="DX22" s="382">
        <f t="shared" si="27"/>
        <v>176.7553400301735</v>
      </c>
      <c r="DY22" s="382">
        <f t="shared" si="24"/>
        <v>188.45756351664869</v>
      </c>
      <c r="DZ22" s="382">
        <f t="shared" si="24"/>
        <v>200.14463369159455</v>
      </c>
      <c r="EA22" s="382">
        <f t="shared" si="24"/>
        <v>211.81578738504717</v>
      </c>
      <c r="EB22" s="382">
        <f t="shared" si="24"/>
        <v>223.47029161362306</v>
      </c>
      <c r="EC22" s="382">
        <f t="shared" si="24"/>
        <v>235.10744448106763</v>
      </c>
      <c r="ED22" s="382">
        <f t="shared" si="24"/>
        <v>246.72657595854227</v>
      </c>
      <c r="EE22" s="382">
        <f t="shared" si="24"/>
        <v>258.32704854505232</v>
      </c>
      <c r="EF22" s="382">
        <f t="shared" si="24"/>
        <v>269.9082578090372</v>
      </c>
      <c r="EG22" s="382">
        <f t="shared" si="24"/>
        <v>281.46963281291886</v>
      </c>
      <c r="EH22" s="382">
        <f t="shared" si="24"/>
        <v>293.01063642300073</v>
      </c>
      <c r="EI22" s="382">
        <f t="shared" si="24"/>
        <v>304.53076550771516</v>
      </c>
      <c r="EJ22" s="382">
        <f t="shared" si="24"/>
        <v>316.02955102773137</v>
      </c>
      <c r="EK22" s="382">
        <f t="shared" si="24"/>
        <v>327.50655802195234</v>
      </c>
      <c r="EL22" s="382">
        <f t="shared" si="24"/>
        <v>338.9613854937889</v>
      </c>
      <c r="EM22" s="382">
        <f t="shared" si="24"/>
        <v>350.39366620253094</v>
      </c>
      <c r="EN22" s="382">
        <f t="shared" si="24"/>
        <v>361.80306636486409</v>
      </c>
      <c r="EO22" s="382">
        <f t="shared" si="25"/>
        <v>373.18928527188132</v>
      </c>
      <c r="EP22" s="382">
        <f t="shared" si="25"/>
        <v>384.5520548271071</v>
      </c>
      <c r="EQ22" s="382">
        <f t="shared" si="25"/>
        <v>395.89113901116673</v>
      </c>
      <c r="ER22" s="382">
        <f t="shared" si="25"/>
        <v>407.20633327886367</v>
      </c>
      <c r="ES22" s="382">
        <f t="shared" si="25"/>
        <v>418.49746389441304</v>
      </c>
      <c r="ET22" s="382">
        <f t="shared" si="25"/>
        <v>429.76438721061385</v>
      </c>
      <c r="EU22" s="382">
        <f t="shared" si="25"/>
        <v>441.00698889766505</v>
      </c>
      <c r="EV22" s="382">
        <f t="shared" si="25"/>
        <v>452.22518312725299</v>
      </c>
      <c r="EW22" s="382">
        <f t="shared" si="25"/>
        <v>463.41891171743498</v>
      </c>
      <c r="EX22" s="521"/>
      <c r="EY22" s="252"/>
      <c r="EZ22" s="515">
        <f t="shared" si="20"/>
        <v>110</v>
      </c>
      <c r="FA22" s="592">
        <v>11000</v>
      </c>
      <c r="FB22" s="382">
        <f t="shared" si="8"/>
        <v>69.225206078787664</v>
      </c>
      <c r="FC22" s="382">
        <f t="shared" si="8"/>
        <v>79.280417859075385</v>
      </c>
      <c r="FD22" s="382">
        <f t="shared" si="8"/>
        <v>89.372415994953201</v>
      </c>
      <c r="FE22" s="382">
        <f t="shared" si="8"/>
        <v>99.501168317475276</v>
      </c>
      <c r="FF22" s="382">
        <f t="shared" si="8"/>
        <v>109.6666299454829</v>
      </c>
      <c r="FG22" s="382">
        <f t="shared" si="8"/>
        <v>119.86874343969845</v>
      </c>
      <c r="FH22" s="382">
        <f t="shared" si="8"/>
        <v>130.10743899904395</v>
      </c>
      <c r="FI22" s="382">
        <f t="shared" si="8"/>
        <v>140.38263469786443</v>
      </c>
      <c r="FJ22" s="382">
        <f t="shared" si="8"/>
        <v>150.69423676247027</v>
      </c>
      <c r="FK22" s="382">
        <f t="shared" si="8"/>
        <v>161.04213988517012</v>
      </c>
      <c r="FL22" s="382">
        <f t="shared" si="8"/>
        <v>171.42622757373994</v>
      </c>
      <c r="FM22" s="382">
        <f t="shared" si="8"/>
        <v>181.84637253407527</v>
      </c>
      <c r="FN22" s="382">
        <f t="shared" si="8"/>
        <v>192.30243708359308</v>
      </c>
      <c r="FO22" s="382">
        <f t="shared" si="8"/>
        <v>202.79427359279896</v>
      </c>
      <c r="FP22" s="382">
        <f t="shared" si="8"/>
        <v>213.32172495231157</v>
      </c>
      <c r="FQ22" s="382">
        <f t="shared" si="8"/>
        <v>223.88462506253859</v>
      </c>
      <c r="FR22" s="382">
        <f t="shared" si="9"/>
        <v>234.48279934312507</v>
      </c>
      <c r="FS22" s="382">
        <f t="shared" si="9"/>
        <v>245.11606525925669</v>
      </c>
      <c r="FT22" s="382">
        <f t="shared" si="9"/>
        <v>255.7842328618795</v>
      </c>
      <c r="FU22" s="382">
        <f t="shared" si="9"/>
        <v>266.48710533891148</v>
      </c>
      <c r="FV22" s="382">
        <f t="shared" si="9"/>
        <v>277.22447957454864</v>
      </c>
      <c r="FW22" s="382">
        <f t="shared" si="9"/>
        <v>287.9961467138333</v>
      </c>
      <c r="FX22" s="382">
        <f t="shared" si="9"/>
        <v>298.80189272972126</v>
      </c>
      <c r="FY22" s="382">
        <f t="shared" si="9"/>
        <v>309.64149898998812</v>
      </c>
      <c r="FZ22" s="382">
        <f t="shared" si="9"/>
        <v>320.51474282142584</v>
      </c>
      <c r="GA22" s="382">
        <f t="shared" si="9"/>
        <v>331.42139806891186</v>
      </c>
      <c r="GB22" s="382">
        <f t="shared" si="9"/>
        <v>342.36123564707248</v>
      </c>
      <c r="GC22" s="382">
        <f t="shared" si="9"/>
        <v>353.33402408241989</v>
      </c>
      <c r="GD22" s="382">
        <f t="shared" si="9"/>
        <v>364.33953004399615</v>
      </c>
      <c r="GE22" s="382">
        <f t="shared" si="9"/>
        <v>375.37751886073306</v>
      </c>
      <c r="GF22" s="382">
        <f t="shared" si="9"/>
        <v>386.44775502389996</v>
      </c>
      <c r="GG22" s="382">
        <f t="shared" si="9"/>
        <v>397.55000267319178</v>
      </c>
      <c r="GH22" s="382">
        <f t="shared" si="10"/>
        <v>408.68402606517895</v>
      </c>
      <c r="GI22" s="382">
        <f t="shared" si="10"/>
        <v>419.84959002301446</v>
      </c>
      <c r="GJ22" s="382">
        <f t="shared" si="10"/>
        <v>431.04646036646358</v>
      </c>
      <c r="GK22" s="382">
        <f t="shared" si="10"/>
        <v>442.27440432148438</v>
      </c>
      <c r="GL22" s="382">
        <f t="shared" si="10"/>
        <v>453.533190908748</v>
      </c>
      <c r="GM22" s="382">
        <f t="shared" si="10"/>
        <v>464.82259131063961</v>
      </c>
      <c r="GN22" s="382">
        <f t="shared" si="10"/>
        <v>476.14237921642473</v>
      </c>
      <c r="GO22" s="382">
        <f t="shared" si="10"/>
        <v>487.4923311454055</v>
      </c>
      <c r="GQ22" s="511"/>
      <c r="GR22" s="521"/>
      <c r="GS22" s="524">
        <v>11000</v>
      </c>
      <c r="GT22" s="583">
        <f t="shared" si="11"/>
        <v>4.8558782016058588</v>
      </c>
      <c r="GU22" s="477">
        <f t="shared" si="11"/>
        <v>2.3533798856654702</v>
      </c>
      <c r="GV22" s="477">
        <f t="shared" si="11"/>
        <v>1.5203495370631908</v>
      </c>
      <c r="GW22" s="477">
        <f t="shared" si="11"/>
        <v>1.1047041798166621</v>
      </c>
      <c r="GX22" s="477">
        <f t="shared" si="11"/>
        <v>0.85602699610767141</v>
      </c>
      <c r="GY22" s="477">
        <f t="shared" si="11"/>
        <v>0.69084550663539912</v>
      </c>
      <c r="GZ22" s="477">
        <f t="shared" si="11"/>
        <v>0.57338559702391623</v>
      </c>
      <c r="HA22" s="477">
        <f t="shared" si="11"/>
        <v>0.48576002504560484</v>
      </c>
      <c r="HB22" s="477">
        <f t="shared" si="11"/>
        <v>0.41803125696634541</v>
      </c>
      <c r="HC22" s="477">
        <f t="shared" si="11"/>
        <v>0.36423660266715691</v>
      </c>
      <c r="HD22" s="477">
        <f t="shared" si="11"/>
        <v>0.32058145944596611</v>
      </c>
      <c r="HE22" s="477">
        <f t="shared" si="11"/>
        <v>0.28453593446275649</v>
      </c>
      <c r="HF22" s="477">
        <f t="shared" si="11"/>
        <v>0.25434841119549251</v>
      </c>
      <c r="HG22" s="477">
        <f t="shared" si="11"/>
        <v>0.22876758791841981</v>
      </c>
      <c r="HH22" s="477">
        <f t="shared" si="11"/>
        <v>0.20687570127101057</v>
      </c>
      <c r="HI22" s="477">
        <f t="shared" si="11"/>
        <v>0.1879842914490413</v>
      </c>
      <c r="HJ22" s="477">
        <f t="shared" si="12"/>
        <v>0.17156675659084938</v>
      </c>
      <c r="HK22" s="477">
        <f t="shared" si="12"/>
        <v>0.1572133894518209</v>
      </c>
      <c r="HL22" s="477">
        <f t="shared" si="12"/>
        <v>0.14460061341901673</v>
      </c>
      <c r="HM22" s="477">
        <f t="shared" si="12"/>
        <v>0.13346944809470182</v>
      </c>
      <c r="HN22" s="477">
        <f t="shared" si="12"/>
        <v>0.12361012792205638</v>
      </c>
      <c r="HO22" s="477">
        <f t="shared" si="12"/>
        <v>0.1148509160611831</v>
      </c>
      <c r="HP22" s="477">
        <f t="shared" si="12"/>
        <v>0.10704983669349828</v>
      </c>
      <c r="HQ22" s="477">
        <f t="shared" si="12"/>
        <v>0.10008847453818909</v>
      </c>
      <c r="HR22" s="477">
        <f t="shared" si="12"/>
        <v>9.3867262752602557E-2</v>
      </c>
      <c r="HS22" s="477">
        <f t="shared" si="12"/>
        <v>8.8301858488302507E-2</v>
      </c>
      <c r="HT22" s="477">
        <f t="shared" si="12"/>
        <v>8.3320324108015195E-2</v>
      </c>
      <c r="HU22" s="477">
        <f t="shared" si="12"/>
        <v>7.8860912637774908E-2</v>
      </c>
      <c r="HV22" s="477">
        <f t="shared" si="12"/>
        <v>7.4870311593862302E-2</v>
      </c>
      <c r="HW22" s="477">
        <f t="shared" si="12"/>
        <v>7.1302238219572198E-2</v>
      </c>
      <c r="HX22" s="477">
        <f t="shared" si="12"/>
        <v>6.8116306770553095E-2</v>
      </c>
      <c r="HY22" s="477">
        <f t="shared" si="12"/>
        <v>6.5277108327380942E-2</v>
      </c>
      <c r="HZ22" s="477">
        <f t="shared" si="13"/>
        <v>6.2753458043336902E-2</v>
      </c>
      <c r="IA22" s="477">
        <f t="shared" si="13"/>
        <v>6.051777534523687E-2</v>
      </c>
      <c r="IB22" s="477">
        <f t="shared" si="13"/>
        <v>5.8545570486679237E-2</v>
      </c>
      <c r="IC22" s="477">
        <f t="shared" si="13"/>
        <v>5.6815016764522767E-2</v>
      </c>
      <c r="ID22" s="477">
        <f t="shared" si="13"/>
        <v>5.5306592182766914E-2</v>
      </c>
      <c r="IE22" s="477">
        <f t="shared" si="13"/>
        <v>5.4002777762102376E-2</v>
      </c>
      <c r="IF22" s="477">
        <f t="shared" si="13"/>
        <v>5.2887802319583802E-2</v>
      </c>
      <c r="IG22" s="477">
        <f t="shared" si="13"/>
        <v>5.1947425578197044E-2</v>
      </c>
    </row>
    <row r="23" spans="1:241">
      <c r="F23" s="384"/>
      <c r="G23" s="384"/>
      <c r="H23" s="384"/>
      <c r="I23" s="384"/>
      <c r="J23" s="252"/>
      <c r="K23" s="606">
        <v>12000</v>
      </c>
      <c r="L23" s="382">
        <f t="shared" si="21"/>
        <v>3.6576</v>
      </c>
      <c r="M23" s="382">
        <v>120</v>
      </c>
      <c r="N23" s="491">
        <f t="shared" si="14"/>
        <v>644.40845705747063</v>
      </c>
      <c r="O23" s="263">
        <f t="shared" si="15"/>
        <v>0.84913738345937728</v>
      </c>
      <c r="P23" s="383">
        <f t="shared" si="16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263">
        <f t="shared" si="1"/>
        <v>0.63598169953858441</v>
      </c>
      <c r="T23" s="492">
        <f>O23/Konstanten!$C$22</f>
        <v>0.69317337425255288</v>
      </c>
      <c r="U23" s="492">
        <f t="shared" si="2"/>
        <v>0.91749297241020233</v>
      </c>
      <c r="V23" s="492"/>
      <c r="W23" s="252"/>
      <c r="X23" s="515">
        <f t="shared" si="17"/>
        <v>120</v>
      </c>
      <c r="Y23" s="592">
        <v>12000</v>
      </c>
      <c r="Z23" s="490">
        <f t="shared" si="3"/>
        <v>1.8956313052823762E-2</v>
      </c>
      <c r="AA23" s="490">
        <f t="shared" si="3"/>
        <v>3.7910767348257129E-2</v>
      </c>
      <c r="AB23" s="490">
        <f t="shared" si="3"/>
        <v>5.6861508314182609E-2</v>
      </c>
      <c r="AC23" s="490">
        <f t="shared" si="3"/>
        <v>7.5806689727535986E-2</v>
      </c>
      <c r="AD23" s="490">
        <f t="shared" si="3"/>
        <v>9.4744477835392901E-2</v>
      </c>
      <c r="AE23" s="490">
        <f t="shared" si="3"/>
        <v>0.113673055412519</v>
      </c>
      <c r="AF23" s="490">
        <f t="shared" si="3"/>
        <v>0.1325906257350552</v>
      </c>
      <c r="AG23" s="490">
        <f t="shared" si="3"/>
        <v>0.15149541645101025</v>
      </c>
      <c r="AH23" s="490">
        <f t="shared" si="3"/>
        <v>0.17038568332886322</v>
      </c>
      <c r="AI23" s="490">
        <f t="shared" si="3"/>
        <v>0.18925971386708582</v>
      </c>
      <c r="AJ23" s="490">
        <f t="shared" si="4"/>
        <v>0.20811583074822879</v>
      </c>
      <c r="AK23" s="490">
        <f t="shared" si="4"/>
        <v>0.22695239512303778</v>
      </c>
      <c r="AL23" s="490">
        <f t="shared" si="4"/>
        <v>0.24576780971117571</v>
      </c>
      <c r="AM23" s="490">
        <f t="shared" si="4"/>
        <v>0.26456052170691585</v>
      </c>
      <c r="AN23" s="490">
        <f t="shared" si="4"/>
        <v>0.28332902547974476</v>
      </c>
      <c r="AO23" s="490">
        <f t="shared" si="4"/>
        <v>0.30207186506151351</v>
      </c>
      <c r="AP23" s="490">
        <f t="shared" si="4"/>
        <v>0.32078763641340585</v>
      </c>
      <c r="AQ23" s="490">
        <f t="shared" si="4"/>
        <v>0.33947498946780225</v>
      </c>
      <c r="AR23" s="490">
        <f t="shared" si="4"/>
        <v>0.35813262994167588</v>
      </c>
      <c r="AS23" s="490">
        <f t="shared" si="4"/>
        <v>0.37675932091990283</v>
      </c>
      <c r="AT23" s="490">
        <f t="shared" si="4"/>
        <v>0.39535388420838569</v>
      </c>
      <c r="AU23" s="490">
        <f t="shared" si="4"/>
        <v>0.41391520145844862</v>
      </c>
      <c r="AV23" s="490">
        <f t="shared" si="4"/>
        <v>0.43244221506534491</v>
      </c>
      <c r="AW23" s="490">
        <f t="shared" si="4"/>
        <v>0.45093392884511901</v>
      </c>
      <c r="AX23" s="490">
        <f t="shared" si="4"/>
        <v>0.46938940849524963</v>
      </c>
      <c r="AY23" s="490">
        <f t="shared" si="4"/>
        <v>0.48780778184563695</v>
      </c>
      <c r="AZ23" s="490">
        <f t="shared" si="5"/>
        <v>0.50618823890750064</v>
      </c>
      <c r="BA23" s="490">
        <f t="shared" si="5"/>
        <v>0.52453003172865498</v>
      </c>
      <c r="BB23" s="490">
        <f t="shared" si="5"/>
        <v>0.54283247406434554</v>
      </c>
      <c r="BC23" s="490">
        <f t="shared" si="5"/>
        <v>0.56109494087353606</v>
      </c>
      <c r="BD23" s="490">
        <f t="shared" si="5"/>
        <v>0.57931686765098367</v>
      </c>
      <c r="BE23" s="490">
        <f t="shared" si="5"/>
        <v>0.59749774960589452</v>
      </c>
      <c r="BF23" s="490">
        <f t="shared" si="5"/>
        <v>0.61563714069823505</v>
      </c>
      <c r="BG23" s="490">
        <f t="shared" si="5"/>
        <v>0.63373465254391592</v>
      </c>
      <c r="BH23" s="490">
        <f t="shared" si="5"/>
        <v>0.65178995320022237</v>
      </c>
      <c r="BI23" s="490">
        <f t="shared" si="5"/>
        <v>0.66980276584277731</v>
      </c>
      <c r="BJ23" s="490">
        <f t="shared" si="5"/>
        <v>0.68777286734529453</v>
      </c>
      <c r="BK23" s="490">
        <f t="shared" si="5"/>
        <v>0.7057000867731521</v>
      </c>
      <c r="BL23" s="490">
        <f t="shared" si="5"/>
        <v>0.72358430380161221</v>
      </c>
      <c r="BM23" s="490">
        <f t="shared" si="5"/>
        <v>0.74142544706919988</v>
      </c>
      <c r="BN23" s="527"/>
      <c r="BO23" s="252"/>
      <c r="BP23" s="515">
        <f t="shared" si="18"/>
        <v>120</v>
      </c>
      <c r="BQ23" s="592">
        <v>12000</v>
      </c>
      <c r="BR23" s="382">
        <f t="shared" si="26"/>
        <v>264.39460024103676</v>
      </c>
      <c r="BS23" s="382">
        <f t="shared" si="26"/>
        <v>264.45159351207133</v>
      </c>
      <c r="BT23" s="382">
        <f t="shared" si="26"/>
        <v>264.54655748386801</v>
      </c>
      <c r="BU23" s="382">
        <f t="shared" si="26"/>
        <v>264.67945503081705</v>
      </c>
      <c r="BV23" s="382">
        <f t="shared" si="26"/>
        <v>264.85023436492764</v>
      </c>
      <c r="BW23" s="382">
        <f t="shared" si="26"/>
        <v>265.05882922206791</v>
      </c>
      <c r="BX23" s="382">
        <f t="shared" si="26"/>
        <v>265.3051590991177</v>
      </c>
      <c r="BY23" s="382">
        <f t="shared" si="26"/>
        <v>265.5891295403527</v>
      </c>
      <c r="BZ23" s="382">
        <f t="shared" si="26"/>
        <v>265.91063247104063</v>
      </c>
      <c r="CA23" s="382">
        <f t="shared" si="26"/>
        <v>266.26954657592859</v>
      </c>
      <c r="CB23" s="382">
        <f t="shared" si="26"/>
        <v>266.665737720013</v>
      </c>
      <c r="CC23" s="382">
        <f t="shared" si="26"/>
        <v>267.09905940874046</v>
      </c>
      <c r="CD23" s="382">
        <f t="shared" si="26"/>
        <v>267.56935328456359</v>
      </c>
      <c r="CE23" s="382">
        <f t="shared" si="26"/>
        <v>268.07644965659568</v>
      </c>
      <c r="CF23" s="382">
        <f t="shared" si="26"/>
        <v>268.6201680599583</v>
      </c>
      <c r="CG23" s="382">
        <f t="shared" si="22"/>
        <v>269.20031784130373</v>
      </c>
      <c r="CH23" s="382">
        <f t="shared" si="22"/>
        <v>269.81669876691734</v>
      </c>
      <c r="CI23" s="382">
        <f t="shared" si="22"/>
        <v>270.46910164976345</v>
      </c>
      <c r="CJ23" s="382">
        <f t="shared" si="22"/>
        <v>271.15730899183274</v>
      </c>
      <c r="CK23" s="382">
        <f t="shared" si="22"/>
        <v>271.88109563817397</v>
      </c>
      <c r="CL23" s="382">
        <f t="shared" si="22"/>
        <v>272.64022943905206</v>
      </c>
      <c r="CM23" s="382">
        <f t="shared" si="22"/>
        <v>273.43447191675983</v>
      </c>
      <c r="CN23" s="382">
        <f t="shared" si="22"/>
        <v>274.26357893372375</v>
      </c>
      <c r="CO23" s="382">
        <f t="shared" si="22"/>
        <v>275.12730135868162</v>
      </c>
      <c r="CP23" s="382">
        <f t="shared" si="22"/>
        <v>276.02538572786744</v>
      </c>
      <c r="CQ23" s="382">
        <f t="shared" si="22"/>
        <v>276.95757489831351</v>
      </c>
      <c r="CR23" s="382">
        <f t="shared" si="22"/>
        <v>277.92360869057143</v>
      </c>
      <c r="CS23" s="382">
        <f t="shared" si="22"/>
        <v>278.92322451835611</v>
      </c>
      <c r="CT23" s="382">
        <f t="shared" si="22"/>
        <v>279.95615800282621</v>
      </c>
      <c r="CU23" s="382">
        <f t="shared" si="22"/>
        <v>281.02214356943495</v>
      </c>
      <c r="CV23" s="382">
        <f t="shared" si="22"/>
        <v>282.12091502550282</v>
      </c>
      <c r="CW23" s="382">
        <f t="shared" si="23"/>
        <v>283.25220611688678</v>
      </c>
      <c r="CX23" s="382">
        <f t="shared" si="23"/>
        <v>284.4157510623408</v>
      </c>
      <c r="CY23" s="382">
        <f t="shared" si="23"/>
        <v>285.61128506437637</v>
      </c>
      <c r="CZ23" s="382">
        <f t="shared" si="23"/>
        <v>286.83854479564599</v>
      </c>
      <c r="DA23" s="382">
        <f t="shared" si="23"/>
        <v>288.09726886007149</v>
      </c>
      <c r="DB23" s="382">
        <f t="shared" si="23"/>
        <v>289.38719822813727</v>
      </c>
      <c r="DC23" s="382">
        <f t="shared" si="23"/>
        <v>290.70807664595094</v>
      </c>
      <c r="DD23" s="382">
        <f t="shared" si="23"/>
        <v>292.05965101784801</v>
      </c>
      <c r="DE23" s="382">
        <f t="shared" si="23"/>
        <v>293.44167176248123</v>
      </c>
      <c r="DF23" s="521"/>
      <c r="DG23" s="252"/>
      <c r="DH23" s="515">
        <f t="shared" si="19"/>
        <v>120</v>
      </c>
      <c r="DI23" s="592">
        <v>12000</v>
      </c>
      <c r="DJ23" s="382">
        <f t="shared" si="27"/>
        <v>12.010777979036089</v>
      </c>
      <c r="DK23" s="382">
        <f t="shared" si="27"/>
        <v>24.020378243699625</v>
      </c>
      <c r="DL23" s="382">
        <f t="shared" si="27"/>
        <v>36.027625731419775</v>
      </c>
      <c r="DM23" s="382">
        <f t="shared" si="27"/>
        <v>48.031350669611435</v>
      </c>
      <c r="DN23" s="382">
        <f t="shared" si="27"/>
        <v>60.030391186808259</v>
      </c>
      <c r="DO23" s="382">
        <f t="shared" si="27"/>
        <v>72.023595883538903</v>
      </c>
      <c r="DP23" s="382">
        <f t="shared" si="27"/>
        <v>84.009826350066163</v>
      </c>
      <c r="DQ23" s="382">
        <f t="shared" si="27"/>
        <v>95.987959618742863</v>
      </c>
      <c r="DR23" s="382">
        <f t="shared" si="27"/>
        <v>107.95689053913796</v>
      </c>
      <c r="DS23" s="382">
        <f t="shared" si="27"/>
        <v>119.9155340650408</v>
      </c>
      <c r="DT23" s="382">
        <f t="shared" si="27"/>
        <v>131.862827442981</v>
      </c>
      <c r="DU23" s="382">
        <f t="shared" si="27"/>
        <v>143.79773229305417</v>
      </c>
      <c r="DV23" s="382">
        <f t="shared" si="27"/>
        <v>155.71923657354915</v>
      </c>
      <c r="DW23" s="382">
        <f t="shared" si="27"/>
        <v>167.62635642200408</v>
      </c>
      <c r="DX23" s="382">
        <f t="shared" si="27"/>
        <v>179.51813786631661</v>
      </c>
      <c r="DY23" s="382">
        <f t="shared" si="24"/>
        <v>191.39365840061063</v>
      </c>
      <c r="DZ23" s="382">
        <f t="shared" si="24"/>
        <v>203.2520284215941</v>
      </c>
      <c r="EA23" s="382">
        <f t="shared" si="24"/>
        <v>215.09239252229048</v>
      </c>
      <c r="EB23" s="382">
        <f t="shared" si="24"/>
        <v>226.913930641012</v>
      </c>
      <c r="EC23" s="382">
        <f t="shared" si="24"/>
        <v>238.71585906454965</v>
      </c>
      <c r="ED23" s="382">
        <f t="shared" si="24"/>
        <v>250.49743128551665</v>
      </c>
      <c r="EE23" s="382">
        <f t="shared" si="24"/>
        <v>262.25793871476856</v>
      </c>
      <c r="EF23" s="382">
        <f t="shared" si="24"/>
        <v>273.99671125070029</v>
      </c>
      <c r="EG23" s="382">
        <f t="shared" si="24"/>
        <v>285.71311770810814</v>
      </c>
      <c r="EH23" s="382">
        <f t="shared" si="24"/>
        <v>297.40656611005454</v>
      </c>
      <c r="EI23" s="382">
        <f t="shared" si="24"/>
        <v>309.07650384689435</v>
      </c>
      <c r="EJ23" s="382">
        <f t="shared" si="24"/>
        <v>320.72241770725685</v>
      </c>
      <c r="EK23" s="382">
        <f t="shared" si="24"/>
        <v>332.34383378634755</v>
      </c>
      <c r="EL23" s="382">
        <f t="shared" si="24"/>
        <v>343.94031727738928</v>
      </c>
      <c r="EM23" s="382">
        <f t="shared" si="24"/>
        <v>355.51147215246817</v>
      </c>
      <c r="EN23" s="382">
        <f t="shared" si="24"/>
        <v>367.05694073933421</v>
      </c>
      <c r="EO23" s="382">
        <f t="shared" si="25"/>
        <v>378.57640320099523</v>
      </c>
      <c r="EP23" s="382">
        <f t="shared" si="25"/>
        <v>390.06957692512049</v>
      </c>
      <c r="EQ23" s="382">
        <f t="shared" si="25"/>
        <v>401.5362158303621</v>
      </c>
      <c r="ER23" s="382">
        <f t="shared" si="25"/>
        <v>412.97610959679986</v>
      </c>
      <c r="ES23" s="382">
        <f t="shared" si="25"/>
        <v>424.38908282766101</v>
      </c>
      <c r="ET23" s="382">
        <f t="shared" si="25"/>
        <v>435.77499414944765</v>
      </c>
      <c r="EU23" s="382">
        <f t="shared" si="25"/>
        <v>447.13373525745993</v>
      </c>
      <c r="EV23" s="382">
        <f t="shared" si="25"/>
        <v>458.46522991357574</v>
      </c>
      <c r="EW23" s="382">
        <f t="shared" si="25"/>
        <v>469.76943290294611</v>
      </c>
      <c r="EX23" s="521"/>
      <c r="EY23" s="252"/>
      <c r="EZ23" s="515">
        <f t="shared" si="20"/>
        <v>120</v>
      </c>
      <c r="FA23" s="592">
        <v>12000</v>
      </c>
      <c r="FB23" s="382">
        <f t="shared" si="8"/>
        <v>73.244600241036778</v>
      </c>
      <c r="FC23" s="382">
        <f t="shared" si="8"/>
        <v>83.301593512071349</v>
      </c>
      <c r="FD23" s="382">
        <f t="shared" si="8"/>
        <v>93.396557483868037</v>
      </c>
      <c r="FE23" s="382">
        <f t="shared" si="8"/>
        <v>103.52945503081708</v>
      </c>
      <c r="FF23" s="382">
        <f t="shared" si="8"/>
        <v>113.70023436492767</v>
      </c>
      <c r="FG23" s="382">
        <f t="shared" si="8"/>
        <v>123.90882922206794</v>
      </c>
      <c r="FH23" s="382">
        <f t="shared" si="8"/>
        <v>134.15515909911772</v>
      </c>
      <c r="FI23" s="382">
        <f t="shared" si="8"/>
        <v>144.43912954035272</v>
      </c>
      <c r="FJ23" s="382">
        <f t="shared" si="8"/>
        <v>154.76063247104065</v>
      </c>
      <c r="FK23" s="382">
        <f t="shared" si="8"/>
        <v>165.11954657592861</v>
      </c>
      <c r="FL23" s="382">
        <f t="shared" si="8"/>
        <v>175.51573772001302</v>
      </c>
      <c r="FM23" s="382">
        <f t="shared" si="8"/>
        <v>185.94905940874048</v>
      </c>
      <c r="FN23" s="382">
        <f t="shared" si="8"/>
        <v>196.41935328456361</v>
      </c>
      <c r="FO23" s="382">
        <f t="shared" si="8"/>
        <v>206.92644965659571</v>
      </c>
      <c r="FP23" s="382">
        <f t="shared" si="8"/>
        <v>217.47016805995833</v>
      </c>
      <c r="FQ23" s="382">
        <f t="shared" si="8"/>
        <v>228.05031784130375</v>
      </c>
      <c r="FR23" s="382">
        <f t="shared" si="9"/>
        <v>238.66669876691736</v>
      </c>
      <c r="FS23" s="382">
        <f t="shared" si="9"/>
        <v>249.31910164976347</v>
      </c>
      <c r="FT23" s="382">
        <f t="shared" si="9"/>
        <v>260.00730899183276</v>
      </c>
      <c r="FU23" s="382">
        <f t="shared" si="9"/>
        <v>270.731095638174</v>
      </c>
      <c r="FV23" s="382">
        <f t="shared" si="9"/>
        <v>281.49022943905209</v>
      </c>
      <c r="FW23" s="382">
        <f t="shared" si="9"/>
        <v>292.28447191675986</v>
      </c>
      <c r="FX23" s="382">
        <f t="shared" si="9"/>
        <v>303.11357893372377</v>
      </c>
      <c r="FY23" s="382">
        <f t="shared" si="9"/>
        <v>313.97730135868164</v>
      </c>
      <c r="FZ23" s="382">
        <f t="shared" si="9"/>
        <v>324.87538572786747</v>
      </c>
      <c r="GA23" s="382">
        <f t="shared" si="9"/>
        <v>335.80757489831353</v>
      </c>
      <c r="GB23" s="382">
        <f t="shared" si="9"/>
        <v>346.77360869057145</v>
      </c>
      <c r="GC23" s="382">
        <f t="shared" si="9"/>
        <v>357.77322451835613</v>
      </c>
      <c r="GD23" s="382">
        <f t="shared" si="9"/>
        <v>368.80615800282624</v>
      </c>
      <c r="GE23" s="382">
        <f t="shared" si="9"/>
        <v>379.87214356943497</v>
      </c>
      <c r="GF23" s="382">
        <f t="shared" si="9"/>
        <v>390.97091502550285</v>
      </c>
      <c r="GG23" s="382">
        <f t="shared" si="9"/>
        <v>402.1022061168868</v>
      </c>
      <c r="GH23" s="382">
        <f t="shared" si="10"/>
        <v>413.26575106234083</v>
      </c>
      <c r="GI23" s="382">
        <f t="shared" si="10"/>
        <v>424.4612850643764</v>
      </c>
      <c r="GJ23" s="382">
        <f t="shared" si="10"/>
        <v>435.68854479564601</v>
      </c>
      <c r="GK23" s="382">
        <f t="shared" si="10"/>
        <v>446.94726886007152</v>
      </c>
      <c r="GL23" s="382">
        <f t="shared" si="10"/>
        <v>458.23719822813729</v>
      </c>
      <c r="GM23" s="382">
        <f t="shared" si="10"/>
        <v>469.55807664595096</v>
      </c>
      <c r="GN23" s="382">
        <f t="shared" si="10"/>
        <v>480.90965101784803</v>
      </c>
      <c r="GO23" s="382">
        <f t="shared" si="10"/>
        <v>492.29167176248126</v>
      </c>
      <c r="GQ23" s="511"/>
      <c r="GR23" s="521"/>
      <c r="GS23" s="524">
        <v>12000</v>
      </c>
      <c r="GT23" s="583">
        <f t="shared" si="11"/>
        <v>5.0982394619965277</v>
      </c>
      <c r="GU23" s="477">
        <f t="shared" si="11"/>
        <v>2.4679551115695175</v>
      </c>
      <c r="GV23" s="477">
        <f t="shared" si="11"/>
        <v>1.592359490467802</v>
      </c>
      <c r="GW23" s="477">
        <f t="shared" si="11"/>
        <v>1.1554558343144468</v>
      </c>
      <c r="GX23" s="477">
        <f t="shared" si="11"/>
        <v>0.89404453506065795</v>
      </c>
      <c r="GY23" s="477">
        <f t="shared" si="11"/>
        <v>0.72039215346074492</v>
      </c>
      <c r="GZ23" s="477">
        <f t="shared" si="11"/>
        <v>0.59689842162150919</v>
      </c>
      <c r="HA23" s="477">
        <f t="shared" si="11"/>
        <v>0.50476299438027805</v>
      </c>
      <c r="HB23" s="477">
        <f t="shared" si="11"/>
        <v>0.4335410338160377</v>
      </c>
      <c r="HC23" s="477">
        <f t="shared" si="11"/>
        <v>0.37696544374617613</v>
      </c>
      <c r="HD23" s="477">
        <f t="shared" si="11"/>
        <v>0.33104788607621843</v>
      </c>
      <c r="HE23" s="477">
        <f t="shared" si="11"/>
        <v>0.29312928961761064</v>
      </c>
      <c r="HF23" s="477">
        <f t="shared" si="11"/>
        <v>0.26136858622339199</v>
      </c>
      <c r="HG23" s="477">
        <f t="shared" si="11"/>
        <v>0.23445056060070013</v>
      </c>
      <c r="HH23" s="477">
        <f t="shared" si="11"/>
        <v>0.21141056076408168</v>
      </c>
      <c r="HI23" s="477">
        <f t="shared" si="11"/>
        <v>0.19152494260790079</v>
      </c>
      <c r="HJ23" s="477">
        <f t="shared" si="12"/>
        <v>0.1742401816126756</v>
      </c>
      <c r="HK23" s="477">
        <f t="shared" si="12"/>
        <v>0.15912561446786641</v>
      </c>
      <c r="HL23" s="477">
        <f t="shared" si="12"/>
        <v>0.14584110485123086</v>
      </c>
      <c r="HM23" s="477">
        <f t="shared" si="12"/>
        <v>0.13411440990590956</v>
      </c>
      <c r="HN23" s="477">
        <f t="shared" si="12"/>
        <v>0.12372501384339499</v>
      </c>
      <c r="HO23" s="477">
        <f t="shared" si="12"/>
        <v>0.11449237094267001</v>
      </c>
      <c r="HP23" s="477">
        <f t="shared" si="12"/>
        <v>0.106267215946188</v>
      </c>
      <c r="HQ23" s="477">
        <f t="shared" si="12"/>
        <v>9.8925047184739046E-2</v>
      </c>
      <c r="HR23" s="477">
        <f t="shared" si="12"/>
        <v>9.2361174055747508E-2</v>
      </c>
      <c r="HS23" s="477">
        <f t="shared" si="12"/>
        <v>8.6486907670797294E-2</v>
      </c>
      <c r="HT23" s="477">
        <f t="shared" si="12"/>
        <v>8.1226598282547025E-2</v>
      </c>
      <c r="HU23" s="477">
        <f t="shared" si="12"/>
        <v>7.6515307783192599E-2</v>
      </c>
      <c r="HV23" s="477">
        <f t="shared" si="12"/>
        <v>7.2296963968264738E-2</v>
      </c>
      <c r="HW23" s="477">
        <f t="shared" si="12"/>
        <v>6.8522884140625531E-2</v>
      </c>
      <c r="HX23" s="477">
        <f t="shared" si="12"/>
        <v>6.5150584642264447E-2</v>
      </c>
      <c r="HY23" s="477">
        <f t="shared" si="12"/>
        <v>6.2142813754298275E-2</v>
      </c>
      <c r="HZ23" s="477">
        <f t="shared" si="13"/>
        <v>5.9466760571468977E-2</v>
      </c>
      <c r="IA23" s="477">
        <f t="shared" si="13"/>
        <v>5.7093403608952445E-2</v>
      </c>
      <c r="IB23" s="477">
        <f t="shared" si="13"/>
        <v>5.4996971183202188E-2</v>
      </c>
      <c r="IC23" s="477">
        <f t="shared" si="13"/>
        <v>5.3154491821767937E-2</v>
      </c>
      <c r="ID23" s="477">
        <f t="shared" si="13"/>
        <v>5.1545417658789061E-2</v>
      </c>
      <c r="IE23" s="477">
        <f t="shared" si="13"/>
        <v>5.0151307361273191E-2</v>
      </c>
      <c r="IF23" s="477">
        <f t="shared" si="13"/>
        <v>4.8955557891496464E-2</v>
      </c>
      <c r="IG23" s="477">
        <f t="shared" si="13"/>
        <v>4.7943176550161413E-2</v>
      </c>
    </row>
    <row r="24" spans="1:241">
      <c r="F24" s="384"/>
      <c r="G24" s="384"/>
      <c r="H24" s="384"/>
      <c r="I24" s="384"/>
      <c r="J24" s="252"/>
      <c r="K24" s="606">
        <v>13000</v>
      </c>
      <c r="L24" s="382">
        <f t="shared" si="21"/>
        <v>3.9623999999999997</v>
      </c>
      <c r="M24" s="382">
        <v>130</v>
      </c>
      <c r="N24" s="491">
        <f t="shared" si="14"/>
        <v>619.42864874929774</v>
      </c>
      <c r="O24" s="263">
        <f t="shared" si="15"/>
        <v>0.82238432862934097</v>
      </c>
      <c r="P24" s="383">
        <f t="shared" si="16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263">
        <f t="shared" si="1"/>
        <v>0.61132854552114257</v>
      </c>
      <c r="T24" s="492">
        <f>O24/Konstanten!$C$22</f>
        <v>0.67133414581987017</v>
      </c>
      <c r="U24" s="492">
        <f t="shared" si="2"/>
        <v>0.91061738677771931</v>
      </c>
      <c r="V24" s="492"/>
      <c r="W24" s="252"/>
      <c r="X24" s="515">
        <f t="shared" si="17"/>
        <v>130</v>
      </c>
      <c r="Y24" s="592">
        <v>13000</v>
      </c>
      <c r="Z24" s="490">
        <f t="shared" si="3"/>
        <v>1.9334727582250487E-2</v>
      </c>
      <c r="AA24" s="490">
        <f t="shared" si="3"/>
        <v>3.8667349319333154E-2</v>
      </c>
      <c r="AB24" s="490">
        <f t="shared" si="3"/>
        <v>5.7995764313124767E-2</v>
      </c>
      <c r="AC24" s="490">
        <f t="shared" si="3"/>
        <v>7.7317881532882105E-2</v>
      </c>
      <c r="AD24" s="490">
        <f t="shared" si="3"/>
        <v>9.663162468241282E-2</v>
      </c>
      <c r="AE24" s="490">
        <f t="shared" si="3"/>
        <v>0.11593493698824966</v>
      </c>
      <c r="AF24" s="490">
        <f t="shared" si="3"/>
        <v>0.13522578588360515</v>
      </c>
      <c r="AG24" s="490">
        <f t="shared" si="3"/>
        <v>0.15450216756415047</v>
      </c>
      <c r="AH24" s="490">
        <f t="shared" si="3"/>
        <v>0.17376211139261535</v>
      </c>
      <c r="AI24" s="490">
        <f t="shared" si="3"/>
        <v>0.19300368413098234</v>
      </c>
      <c r="AJ24" s="490">
        <f t="shared" si="4"/>
        <v>0.21222499398044531</v>
      </c>
      <c r="AK24" s="490">
        <f t="shared" si="4"/>
        <v>0.23142419441125381</v>
      </c>
      <c r="AL24" s="490">
        <f t="shared" si="4"/>
        <v>0.25059948776644625</v>
      </c>
      <c r="AM24" s="490">
        <f t="shared" si="4"/>
        <v>0.26974912862545486</v>
      </c>
      <c r="AN24" s="490">
        <f t="shared" si="4"/>
        <v>0.28887142691579731</v>
      </c>
      <c r="AO24" s="490">
        <f t="shared" si="4"/>
        <v>0.307964750763144</v>
      </c>
      <c r="AP24" s="490">
        <f t="shared" si="4"/>
        <v>0.32702752907223892</v>
      </c>
      <c r="AQ24" s="490">
        <f t="shared" si="4"/>
        <v>0.34605825383332345</v>
      </c>
      <c r="AR24" s="490">
        <f t="shared" si="4"/>
        <v>0.36505548215083838</v>
      </c>
      <c r="AS24" s="490">
        <f t="shared" si="4"/>
        <v>0.3840178379932867</v>
      </c>
      <c r="AT24" s="490">
        <f t="shared" si="4"/>
        <v>0.40294401366502292</v>
      </c>
      <c r="AU24" s="490">
        <f t="shared" si="4"/>
        <v>0.42183277100276989</v>
      </c>
      <c r="AV24" s="490">
        <f t="shared" si="4"/>
        <v>0.44068294230129013</v>
      </c>
      <c r="AW24" s="490">
        <f t="shared" si="4"/>
        <v>0.45949343097435419</v>
      </c>
      <c r="AX24" s="490">
        <f t="shared" si="4"/>
        <v>0.47826321195862748</v>
      </c>
      <c r="AY24" s="490">
        <f t="shared" si="4"/>
        <v>0.49699133186943312</v>
      </c>
      <c r="AZ24" s="490">
        <f t="shared" si="5"/>
        <v>0.5156769089184976</v>
      </c>
      <c r="BA24" s="490">
        <f t="shared" si="5"/>
        <v>0.53431913260488872</v>
      </c>
      <c r="BB24" s="490">
        <f t="shared" si="5"/>
        <v>0.55291726319111356</v>
      </c>
      <c r="BC24" s="490">
        <f t="shared" si="5"/>
        <v>0.57147063097716044</v>
      </c>
      <c r="BD24" s="490">
        <f t="shared" si="5"/>
        <v>0.58997863538571171</v>
      </c>
      <c r="BE24" s="490">
        <f t="shared" si="5"/>
        <v>0.60844074387222158</v>
      </c>
      <c r="BF24" s="490">
        <f t="shared" si="5"/>
        <v>0.62685649067381333</v>
      </c>
      <c r="BG24" s="490">
        <f t="shared" si="5"/>
        <v>0.64522547541101005</v>
      </c>
      <c r="BH24" s="490">
        <f t="shared" si="5"/>
        <v>0.66354736155640559</v>
      </c>
      <c r="BI24" s="490">
        <f t="shared" si="5"/>
        <v>0.68182187478418588</v>
      </c>
      <c r="BJ24" s="490">
        <f t="shared" si="5"/>
        <v>0.7000488012142666</v>
      </c>
      <c r="BK24" s="490">
        <f t="shared" si="5"/>
        <v>0.71822798556444745</v>
      </c>
      <c r="BL24" s="490">
        <f t="shared" si="5"/>
        <v>0.73635932922363856</v>
      </c>
      <c r="BM24" s="490">
        <f t="shared" si="5"/>
        <v>0.75444278825874633</v>
      </c>
      <c r="BN24" s="527"/>
      <c r="BO24" s="252"/>
      <c r="BP24" s="515">
        <f t="shared" si="18"/>
        <v>130</v>
      </c>
      <c r="BQ24" s="592">
        <v>13000</v>
      </c>
      <c r="BR24" s="382">
        <f t="shared" si="26"/>
        <v>262.4140182684352</v>
      </c>
      <c r="BS24" s="382">
        <f t="shared" si="26"/>
        <v>262.47286452706578</v>
      </c>
      <c r="BT24" s="382">
        <f t="shared" si="26"/>
        <v>262.57091316830537</v>
      </c>
      <c r="BU24" s="382">
        <f t="shared" si="26"/>
        <v>262.70812162073076</v>
      </c>
      <c r="BV24" s="382">
        <f t="shared" si="26"/>
        <v>262.88443051005066</v>
      </c>
      <c r="BW24" s="382">
        <f t="shared" si="26"/>
        <v>263.09976388274839</v>
      </c>
      <c r="BX24" s="382">
        <f t="shared" si="26"/>
        <v>263.35402949071323</v>
      </c>
      <c r="BY24" s="382">
        <f t="shared" si="26"/>
        <v>263.64711913473008</v>
      </c>
      <c r="BZ24" s="382">
        <f t="shared" si="26"/>
        <v>263.97890906427881</v>
      </c>
      <c r="CA24" s="382">
        <f t="shared" si="26"/>
        <v>264.34926043071221</v>
      </c>
      <c r="CB24" s="382">
        <f t="shared" si="26"/>
        <v>264.75801979053153</v>
      </c>
      <c r="CC24" s="382">
        <f t="shared" si="26"/>
        <v>265.20501965517008</v>
      </c>
      <c r="CD24" s="382">
        <f t="shared" si="26"/>
        <v>265.69007908343104</v>
      </c>
      <c r="CE24" s="382">
        <f t="shared" si="26"/>
        <v>266.21300431250353</v>
      </c>
      <c r="CF24" s="382">
        <f t="shared" si="26"/>
        <v>266.77358942330795</v>
      </c>
      <c r="CG24" s="382">
        <f t="shared" si="22"/>
        <v>267.37161703579505</v>
      </c>
      <c r="CH24" s="382">
        <f t="shared" si="22"/>
        <v>268.00685902974146</v>
      </c>
      <c r="CI24" s="382">
        <f t="shared" si="22"/>
        <v>268.6790772865499</v>
      </c>
      <c r="CJ24" s="382">
        <f t="shared" si="22"/>
        <v>269.38802444757317</v>
      </c>
      <c r="CK24" s="382">
        <f t="shared" si="22"/>
        <v>270.13344468453249</v>
      </c>
      <c r="CL24" s="382">
        <f t="shared" si="22"/>
        <v>270.91507447768839</v>
      </c>
      <c r="CM24" s="382">
        <f t="shared" si="22"/>
        <v>271.73264339755633</v>
      </c>
      <c r="CN24" s="382">
        <f t="shared" si="22"/>
        <v>272.58587488611118</v>
      </c>
      <c r="CO24" s="382">
        <f t="shared" si="22"/>
        <v>273.4744870336196</v>
      </c>
      <c r="CP24" s="382">
        <f t="shared" si="22"/>
        <v>274.39819334744925</v>
      </c>
      <c r="CQ24" s="382">
        <f t="shared" si="22"/>
        <v>275.35670350944173</v>
      </c>
      <c r="CR24" s="382">
        <f t="shared" si="22"/>
        <v>276.34972411868279</v>
      </c>
      <c r="CS24" s="382">
        <f t="shared" si="22"/>
        <v>277.37695941677384</v>
      </c>
      <c r="CT24" s="382">
        <f t="shared" si="22"/>
        <v>278.43811199297562</v>
      </c>
      <c r="CU24" s="382">
        <f t="shared" si="22"/>
        <v>279.53288346687975</v>
      </c>
      <c r="CV24" s="382">
        <f t="shared" si="22"/>
        <v>280.66097514653882</v>
      </c>
      <c r="CW24" s="382">
        <f t="shared" si="23"/>
        <v>281.82208866026679</v>
      </c>
      <c r="CX24" s="382">
        <f t="shared" si="23"/>
        <v>283.01592656059881</v>
      </c>
      <c r="CY24" s="382">
        <f t="shared" si="23"/>
        <v>284.24219289916016</v>
      </c>
      <c r="CZ24" s="382">
        <f t="shared" si="23"/>
        <v>285.50059377146056</v>
      </c>
      <c r="DA24" s="382">
        <f t="shared" si="23"/>
        <v>286.79083783087054</v>
      </c>
      <c r="DB24" s="382">
        <f t="shared" si="23"/>
        <v>288.11263677127556</v>
      </c>
      <c r="DC24" s="382">
        <f t="shared" si="23"/>
        <v>289.46570577812099</v>
      </c>
      <c r="DD24" s="382">
        <f t="shared" si="23"/>
        <v>290.84976394776697</v>
      </c>
      <c r="DE24" s="382">
        <f t="shared" si="23"/>
        <v>292.26453467526409</v>
      </c>
      <c r="DF24" s="521"/>
      <c r="DG24" s="252"/>
      <c r="DH24" s="515">
        <f t="shared" si="19"/>
        <v>130</v>
      </c>
      <c r="DI24" s="592">
        <v>13000</v>
      </c>
      <c r="DJ24" s="382">
        <f t="shared" si="27"/>
        <v>12.204554192641027</v>
      </c>
      <c r="DK24" s="382">
        <f t="shared" si="27"/>
        <v>24.407779124170787</v>
      </c>
      <c r="DL24" s="382">
        <f t="shared" si="27"/>
        <v>36.608348656173881</v>
      </c>
      <c r="DM24" s="382">
        <f t="shared" si="27"/>
        <v>48.804942878767136</v>
      </c>
      <c r="DN24" s="382">
        <f t="shared" si="27"/>
        <v>60.996251182877238</v>
      </c>
      <c r="DO24" s="382">
        <f t="shared" si="27"/>
        <v>73.180975282653705</v>
      </c>
      <c r="DP24" s="382">
        <f t="shared" si="27"/>
        <v>85.357832172095911</v>
      </c>
      <c r="DQ24" s="382">
        <f t="shared" si="27"/>
        <v>97.525557000772551</v>
      </c>
      <c r="DR24" s="382">
        <f t="shared" si="27"/>
        <v>109.68290585411293</v>
      </c>
      <c r="DS24" s="382">
        <f t="shared" si="27"/>
        <v>121.82865842487195</v>
      </c>
      <c r="DT24" s="382">
        <f t="shared" si="27"/>
        <v>133.96162056325085</v>
      </c>
      <c r="DU24" s="382">
        <f t="shared" si="27"/>
        <v>146.080626694389</v>
      </c>
      <c r="DV24" s="382">
        <f t="shared" si="27"/>
        <v>158.18454209312853</v>
      </c>
      <c r="DW24" s="382">
        <f t="shared" si="27"/>
        <v>170.27226500720437</v>
      </c>
      <c r="DX24" s="382">
        <f t="shared" si="27"/>
        <v>182.34272862142026</v>
      </c>
      <c r="DY24" s="382">
        <f t="shared" si="24"/>
        <v>194.3949028566812</v>
      </c>
      <c r="DZ24" s="382">
        <f t="shared" si="24"/>
        <v>206.42779599913379</v>
      </c>
      <c r="EA24" s="382">
        <f t="shared" si="24"/>
        <v>218.4404561560377</v>
      </c>
      <c r="EB24" s="382">
        <f t="shared" si="24"/>
        <v>230.43197253633204</v>
      </c>
      <c r="EC24" s="382">
        <f t="shared" si="24"/>
        <v>242.40147655519169</v>
      </c>
      <c r="ED24" s="382">
        <f t="shared" si="24"/>
        <v>254.34814276305679</v>
      </c>
      <c r="EE24" s="382">
        <f t="shared" si="24"/>
        <v>266.27118960090348</v>
      </c>
      <c r="EF24" s="382">
        <f t="shared" si="24"/>
        <v>278.16987998455039</v>
      </c>
      <c r="EG24" s="382">
        <f t="shared" si="24"/>
        <v>290.04352172187811</v>
      </c>
      <c r="EH24" s="382">
        <f t="shared" si="24"/>
        <v>301.89146776777227</v>
      </c>
      <c r="EI24" s="382">
        <f t="shared" si="24"/>
        <v>313.71311632244527</v>
      </c>
      <c r="EJ24" s="382">
        <f t="shared" si="24"/>
        <v>325.50791077951476</v>
      </c>
      <c r="EK24" s="382">
        <f t="shared" si="24"/>
        <v>337.2753395309166</v>
      </c>
      <c r="EL24" s="382">
        <f t="shared" si="24"/>
        <v>349.01493563620477</v>
      </c>
      <c r="EM24" s="382">
        <f t="shared" si="24"/>
        <v>360.72627636430894</v>
      </c>
      <c r="EN24" s="382">
        <f t="shared" si="24"/>
        <v>372.4089826160984</v>
      </c>
      <c r="EO24" s="382">
        <f t="shared" si="25"/>
        <v>384.06271823639622</v>
      </c>
      <c r="EP24" s="382">
        <f t="shared" si="25"/>
        <v>395.68718922425285</v>
      </c>
      <c r="EQ24" s="382">
        <f t="shared" si="25"/>
        <v>407.28214285032396</v>
      </c>
      <c r="ER24" s="382">
        <f t="shared" si="25"/>
        <v>418.8473666902583</v>
      </c>
      <c r="ES24" s="382">
        <f t="shared" si="25"/>
        <v>430.38268758287467</v>
      </c>
      <c r="ET24" s="382">
        <f t="shared" si="25"/>
        <v>441.88797052181889</v>
      </c>
      <c r="EU24" s="382">
        <f t="shared" si="25"/>
        <v>453.36311748915824</v>
      </c>
      <c r="EV24" s="382">
        <f t="shared" si="25"/>
        <v>464.80806623915447</v>
      </c>
      <c r="EW24" s="382">
        <f t="shared" si="25"/>
        <v>476.22278904016167</v>
      </c>
      <c r="EX24" s="521"/>
      <c r="EY24" s="252"/>
      <c r="EZ24" s="515">
        <f t="shared" si="20"/>
        <v>130</v>
      </c>
      <c r="FA24" s="592">
        <v>13000</v>
      </c>
      <c r="FB24" s="382">
        <f t="shared" si="8"/>
        <v>77.264018268435223</v>
      </c>
      <c r="FC24" s="382">
        <f t="shared" si="8"/>
        <v>87.322864527065803</v>
      </c>
      <c r="FD24" s="382">
        <f t="shared" si="8"/>
        <v>97.42091316830539</v>
      </c>
      <c r="FE24" s="382">
        <f t="shared" si="8"/>
        <v>107.55812162073079</v>
      </c>
      <c r="FF24" s="382">
        <f t="shared" si="8"/>
        <v>117.73443051005069</v>
      </c>
      <c r="FG24" s="382">
        <f t="shared" si="8"/>
        <v>127.94976388274841</v>
      </c>
      <c r="FH24" s="382">
        <f t="shared" si="8"/>
        <v>138.20402949071325</v>
      </c>
      <c r="FI24" s="382">
        <f t="shared" si="8"/>
        <v>148.4971191347301</v>
      </c>
      <c r="FJ24" s="382">
        <f t="shared" si="8"/>
        <v>158.82890906427883</v>
      </c>
      <c r="FK24" s="382">
        <f t="shared" si="8"/>
        <v>169.19926043071223</v>
      </c>
      <c r="FL24" s="382">
        <f t="shared" si="8"/>
        <v>179.60801979053156</v>
      </c>
      <c r="FM24" s="382">
        <f t="shared" si="8"/>
        <v>190.0550196551701</v>
      </c>
      <c r="FN24" s="382">
        <f t="shared" si="8"/>
        <v>200.54007908343107</v>
      </c>
      <c r="FO24" s="382">
        <f t="shared" si="8"/>
        <v>211.06300431250355</v>
      </c>
      <c r="FP24" s="382">
        <f t="shared" si="8"/>
        <v>221.62358942330798</v>
      </c>
      <c r="FQ24" s="382">
        <f t="shared" si="8"/>
        <v>232.22161703579508</v>
      </c>
      <c r="FR24" s="382">
        <f t="shared" si="9"/>
        <v>242.85685902974149</v>
      </c>
      <c r="FS24" s="382">
        <f t="shared" si="9"/>
        <v>253.52907728654992</v>
      </c>
      <c r="FT24" s="382">
        <f t="shared" si="9"/>
        <v>264.2380244475732</v>
      </c>
      <c r="FU24" s="382">
        <f t="shared" si="9"/>
        <v>274.98344468453251</v>
      </c>
      <c r="FV24" s="382">
        <f t="shared" si="9"/>
        <v>285.76507447768842</v>
      </c>
      <c r="FW24" s="382">
        <f t="shared" si="9"/>
        <v>296.58264339755635</v>
      </c>
      <c r="FX24" s="382">
        <f t="shared" si="9"/>
        <v>307.43587488611121</v>
      </c>
      <c r="FY24" s="382">
        <f t="shared" si="9"/>
        <v>318.32448703361962</v>
      </c>
      <c r="FZ24" s="382">
        <f t="shared" si="9"/>
        <v>329.24819334744927</v>
      </c>
      <c r="GA24" s="382">
        <f t="shared" si="9"/>
        <v>340.20670350944175</v>
      </c>
      <c r="GB24" s="382">
        <f t="shared" si="9"/>
        <v>351.19972411868281</v>
      </c>
      <c r="GC24" s="382">
        <f t="shared" si="9"/>
        <v>362.22695941677387</v>
      </c>
      <c r="GD24" s="382">
        <f t="shared" si="9"/>
        <v>373.28811199297564</v>
      </c>
      <c r="GE24" s="382">
        <f t="shared" si="9"/>
        <v>384.38288346687978</v>
      </c>
      <c r="GF24" s="382">
        <f t="shared" si="9"/>
        <v>395.51097514653884</v>
      </c>
      <c r="GG24" s="382">
        <f t="shared" si="9"/>
        <v>406.67208866026681</v>
      </c>
      <c r="GH24" s="382">
        <f t="shared" si="10"/>
        <v>417.86592656059884</v>
      </c>
      <c r="GI24" s="382">
        <f t="shared" si="10"/>
        <v>429.09219289916018</v>
      </c>
      <c r="GJ24" s="382">
        <f t="shared" si="10"/>
        <v>440.35059377146058</v>
      </c>
      <c r="GK24" s="382">
        <f t="shared" si="10"/>
        <v>451.64083783087057</v>
      </c>
      <c r="GL24" s="382">
        <f t="shared" si="10"/>
        <v>462.96263677127558</v>
      </c>
      <c r="GM24" s="382">
        <f t="shared" si="10"/>
        <v>474.31570577812101</v>
      </c>
      <c r="GN24" s="382">
        <f t="shared" si="10"/>
        <v>485.699763947767</v>
      </c>
      <c r="GO24" s="382">
        <f t="shared" si="10"/>
        <v>497.11453467526411</v>
      </c>
      <c r="GQ24" s="511"/>
      <c r="GR24" s="521"/>
      <c r="GS24" s="524">
        <v>13000</v>
      </c>
      <c r="GT24" s="583">
        <f t="shared" si="11"/>
        <v>5.3307530163636017</v>
      </c>
      <c r="GU24" s="477">
        <f t="shared" si="11"/>
        <v>2.5776653042796025</v>
      </c>
      <c r="GV24" s="477">
        <f t="shared" si="11"/>
        <v>1.6611665574780212</v>
      </c>
      <c r="GW24" s="477">
        <f t="shared" si="11"/>
        <v>1.2038366459706391</v>
      </c>
      <c r="GX24" s="477">
        <f t="shared" si="11"/>
        <v>0.93019125318148888</v>
      </c>
      <c r="GY24" s="477">
        <f t="shared" si="11"/>
        <v>0.74840200459963957</v>
      </c>
      <c r="GZ24" s="477">
        <f t="shared" si="11"/>
        <v>0.61911362992525887</v>
      </c>
      <c r="HA24" s="477">
        <f t="shared" si="11"/>
        <v>0.52264825448321994</v>
      </c>
      <c r="HB24" s="477">
        <f t="shared" si="11"/>
        <v>0.44807349720962014</v>
      </c>
      <c r="HC24" s="477">
        <f t="shared" si="11"/>
        <v>0.38882971066329441</v>
      </c>
      <c r="HD24" s="477">
        <f t="shared" si="11"/>
        <v>0.3407423636363705</v>
      </c>
      <c r="HE24" s="477">
        <f t="shared" si="11"/>
        <v>0.3010282332152</v>
      </c>
      <c r="HF24" s="477">
        <f t="shared" si="11"/>
        <v>0.2677602781526302</v>
      </c>
      <c r="HG24" s="477">
        <f t="shared" si="11"/>
        <v>0.23956185291581863</v>
      </c>
      <c r="HH24" s="477">
        <f t="shared" si="11"/>
        <v>0.21542323677431954</v>
      </c>
      <c r="HI24" s="477">
        <f t="shared" si="11"/>
        <v>0.19458696510680554</v>
      </c>
      <c r="HJ24" s="477">
        <f t="shared" si="12"/>
        <v>0.17647363260498386</v>
      </c>
      <c r="HK24" s="477">
        <f t="shared" si="12"/>
        <v>0.16063242930351468</v>
      </c>
      <c r="HL24" s="477">
        <f t="shared" si="12"/>
        <v>0.14670729733874485</v>
      </c>
      <c r="HM24" s="477">
        <f t="shared" si="12"/>
        <v>0.13441324117480088</v>
      </c>
      <c r="HN24" s="477">
        <f t="shared" si="12"/>
        <v>0.12351940679943835</v>
      </c>
      <c r="HO24" s="477">
        <f t="shared" si="12"/>
        <v>0.1138367761156764</v>
      </c>
      <c r="HP24" s="477">
        <f t="shared" si="12"/>
        <v>0.10520907189227768</v>
      </c>
      <c r="HQ24" s="477">
        <f t="shared" si="12"/>
        <v>9.7505936846471089E-2</v>
      </c>
      <c r="HR24" s="477">
        <f t="shared" si="12"/>
        <v>9.0617750087329266E-2</v>
      </c>
      <c r="HS24" s="477">
        <f t="shared" si="12"/>
        <v>8.4451640076678991E-2</v>
      </c>
      <c r="HT24" s="477">
        <f t="shared" si="12"/>
        <v>7.8928383883642678E-2</v>
      </c>
      <c r="HU24" s="477">
        <f t="shared" si="12"/>
        <v>7.3979971143339582E-2</v>
      </c>
      <c r="HV24" s="477">
        <f t="shared" si="12"/>
        <v>6.9547672257991813E-2</v>
      </c>
      <c r="HW24" s="477">
        <f t="shared" si="12"/>
        <v>6.5580493167842507E-2</v>
      </c>
      <c r="HX24" s="477">
        <f t="shared" si="12"/>
        <v>6.2033929386325695E-2</v>
      </c>
      <c r="HY24" s="477">
        <f t="shared" si="12"/>
        <v>5.8868953820074219E-2</v>
      </c>
      <c r="HZ24" s="477">
        <f t="shared" si="13"/>
        <v>5.6051188768146729E-2</v>
      </c>
      <c r="IA24" s="477">
        <f t="shared" si="13"/>
        <v>5.355022416696379E-2</v>
      </c>
      <c r="IB24" s="477">
        <f t="shared" si="13"/>
        <v>5.1339052818026018E-2</v>
      </c>
      <c r="IC24" s="477">
        <f t="shared" si="13"/>
        <v>4.9393599838753785E-2</v>
      </c>
      <c r="ID24" s="477">
        <f t="shared" si="13"/>
        <v>4.7692328498035237E-2</v>
      </c>
      <c r="IE24" s="477">
        <f t="shared" si="13"/>
        <v>4.6215908354000225E-2</v>
      </c>
      <c r="IF24" s="477">
        <f t="shared" si="13"/>
        <v>4.494693450062303E-2</v>
      </c>
      <c r="IG24" s="477">
        <f t="shared" si="13"/>
        <v>4.3869688968917776E-2</v>
      </c>
    </row>
    <row r="25" spans="1:241">
      <c r="F25" s="384"/>
      <c r="G25" s="384"/>
      <c r="H25" s="384"/>
      <c r="I25" s="384"/>
      <c r="J25" s="252"/>
      <c r="K25" s="606">
        <v>14000</v>
      </c>
      <c r="L25" s="382">
        <f t="shared" si="21"/>
        <v>4.2671999999999999</v>
      </c>
      <c r="M25" s="382">
        <v>140</v>
      </c>
      <c r="N25" s="491">
        <f t="shared" si="14"/>
        <v>595.23876987568678</v>
      </c>
      <c r="O25" s="263">
        <f t="shared" si="15"/>
        <v>0.79628093262831745</v>
      </c>
      <c r="P25" s="383">
        <f t="shared" si="16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263">
        <f t="shared" si="1"/>
        <v>0.58745499124173384</v>
      </c>
      <c r="T25" s="492">
        <f>O25/Konstanten!$C$22</f>
        <v>0.65002525112515708</v>
      </c>
      <c r="U25" s="492">
        <f t="shared" si="2"/>
        <v>0.90374180114523617</v>
      </c>
      <c r="V25" s="492"/>
      <c r="W25" s="252"/>
      <c r="X25" s="515">
        <f t="shared" si="17"/>
        <v>140</v>
      </c>
      <c r="Y25" s="592">
        <v>14000</v>
      </c>
      <c r="Z25" s="490">
        <f t="shared" si="3"/>
        <v>1.9723649279053717E-2</v>
      </c>
      <c r="AA25" s="490">
        <f t="shared" si="3"/>
        <v>3.9444925796437699E-2</v>
      </c>
      <c r="AB25" s="490">
        <f t="shared" si="3"/>
        <v>5.9161462607219432E-2</v>
      </c>
      <c r="AC25" s="490">
        <f t="shared" si="3"/>
        <v>7.8870904366814057E-2</v>
      </c>
      <c r="AD25" s="490">
        <f t="shared" si="3"/>
        <v>9.8570913048897174E-2</v>
      </c>
      <c r="AE25" s="490">
        <f t="shared" si="3"/>
        <v>0.11825917356559927</v>
      </c>
      <c r="AF25" s="490">
        <f t="shared" si="3"/>
        <v>0.13793339925887449</v>
      </c>
      <c r="AG25" s="490">
        <f t="shared" si="3"/>
        <v>0.15759133723363156</v>
      </c>
      <c r="AH25" s="490">
        <f t="shared" si="3"/>
        <v>0.17723077350436764</v>
      </c>
      <c r="AI25" s="490">
        <f t="shared" si="3"/>
        <v>0.19684953792942564</v>
      </c>
      <c r="AJ25" s="490">
        <f t="shared" si="4"/>
        <v>0.21644550890870434</v>
      </c>
      <c r="AK25" s="490">
        <f t="shared" si="4"/>
        <v>0.23601661782336011</v>
      </c>
      <c r="AL25" s="490">
        <f t="shared" si="4"/>
        <v>0.2555608531982424</v>
      </c>
      <c r="AM25" s="490">
        <f t="shared" si="4"/>
        <v>0.27507626457053497</v>
      </c>
      <c r="AN25" s="490">
        <f t="shared" si="4"/>
        <v>0.29456096605084142</v>
      </c>
      <c r="AO25" s="490">
        <f t="shared" si="4"/>
        <v>0.31401313956562993</v>
      </c>
      <c r="AP25" s="490">
        <f t="shared" si="4"/>
        <v>0.33343103777270805</v>
      </c>
      <c r="AQ25" s="490">
        <f t="shared" si="4"/>
        <v>0.35281298664420813</v>
      </c>
      <c r="AR25" s="490">
        <f t="shared" si="4"/>
        <v>0.37215738771416779</v>
      </c>
      <c r="AS25" s="490">
        <f t="shared" si="4"/>
        <v>0.39146271999044063</v>
      </c>
      <c r="AT25" s="490">
        <f t="shared" si="4"/>
        <v>0.41072754153307195</v>
      </c>
      <c r="AU25" s="490">
        <f t="shared" si="4"/>
        <v>0.42995049070367458</v>
      </c>
      <c r="AV25" s="490">
        <f t="shared" si="4"/>
        <v>0.44913028709242103</v>
      </c>
      <c r="AW25" s="490">
        <f t="shared" si="4"/>
        <v>0.4682657321313104</v>
      </c>
      <c r="AX25" s="490">
        <f t="shared" si="4"/>
        <v>0.4873557094041</v>
      </c>
      <c r="AY25" s="490">
        <f t="shared" si="4"/>
        <v>0.50639918466492739</v>
      </c>
      <c r="AZ25" s="490">
        <f t="shared" si="5"/>
        <v>0.52539520557895181</v>
      </c>
      <c r="BA25" s="490">
        <f t="shared" si="5"/>
        <v>0.54434290119958839</v>
      </c>
      <c r="BB25" s="490">
        <f t="shared" si="5"/>
        <v>0.56324148119776363</v>
      </c>
      <c r="BC25" s="490">
        <f t="shared" si="5"/>
        <v>0.58209023485949418</v>
      </c>
      <c r="BD25" s="490">
        <f t="shared" si="5"/>
        <v>0.60088852986851204</v>
      </c>
      <c r="BE25" s="490">
        <f t="shared" si="5"/>
        <v>0.61963581089112496</v>
      </c>
      <c r="BF25" s="490">
        <f t="shared" si="5"/>
        <v>0.63833159798066497</v>
      </c>
      <c r="BG25" s="490">
        <f t="shared" si="5"/>
        <v>0.65697548481884493</v>
      </c>
      <c r="BH25" s="490">
        <f t="shared" si="5"/>
        <v>0.6755671368113475</v>
      </c>
      <c r="BI25" s="490">
        <f t="shared" si="5"/>
        <v>0.69410628905454363</v>
      </c>
      <c r="BJ25" s="490">
        <f t="shared" si="5"/>
        <v>0.71259274419003427</v>
      </c>
      <c r="BK25" s="490">
        <f t="shared" si="5"/>
        <v>0.73102637016306438</v>
      </c>
      <c r="BL25" s="490">
        <f t="shared" si="5"/>
        <v>0.74940709790039606</v>
      </c>
      <c r="BM25" s="490">
        <f t="shared" si="5"/>
        <v>0.76773491892252399</v>
      </c>
      <c r="BN25" s="527"/>
      <c r="BO25" s="252"/>
      <c r="BP25" s="515">
        <f t="shared" si="18"/>
        <v>140</v>
      </c>
      <c r="BQ25" s="592">
        <v>14000</v>
      </c>
      <c r="BR25" s="382">
        <f t="shared" si="26"/>
        <v>260.43346131053198</v>
      </c>
      <c r="BS25" s="382">
        <f t="shared" si="26"/>
        <v>260.49423549265168</v>
      </c>
      <c r="BT25" s="382">
        <f t="shared" si="26"/>
        <v>260.59549333670702</v>
      </c>
      <c r="BU25" s="382">
        <f t="shared" si="26"/>
        <v>260.7371862888931</v>
      </c>
      <c r="BV25" s="382">
        <f t="shared" si="26"/>
        <v>260.91924664358874</v>
      </c>
      <c r="BW25" s="382">
        <f t="shared" si="26"/>
        <v>261.14158781046899</v>
      </c>
      <c r="BX25" s="382">
        <f t="shared" si="26"/>
        <v>261.40410465427163</v>
      </c>
      <c r="BY25" s="382">
        <f t="shared" si="26"/>
        <v>261.70667390453991</v>
      </c>
      <c r="BZ25" s="382">
        <f t="shared" si="26"/>
        <v>262.04915463213996</v>
      </c>
      <c r="CA25" s="382">
        <f t="shared" si="26"/>
        <v>262.43138878887902</v>
      </c>
      <c r="CB25" s="382">
        <f t="shared" si="26"/>
        <v>262.85320180611478</v>
      </c>
      <c r="CC25" s="382">
        <f t="shared" si="26"/>
        <v>263.31440324787519</v>
      </c>
      <c r="CD25" s="382">
        <f t="shared" si="26"/>
        <v>263.81478751368348</v>
      </c>
      <c r="CE25" s="382">
        <f t="shared" si="26"/>
        <v>264.35413458602181</v>
      </c>
      <c r="CF25" s="382">
        <f t="shared" si="26"/>
        <v>264.93221081716888</v>
      </c>
      <c r="CG25" s="382">
        <f t="shared" si="22"/>
        <v>265.54876975000309</v>
      </c>
      <c r="CH25" s="382">
        <f t="shared" si="22"/>
        <v>266.20355296728377</v>
      </c>
      <c r="CI25" s="382">
        <f t="shared" si="22"/>
        <v>266.89629096390263</v>
      </c>
      <c r="CJ25" s="382">
        <f t="shared" si="22"/>
        <v>267.62670403663037</v>
      </c>
      <c r="CK25" s="382">
        <f t="shared" si="22"/>
        <v>268.39450318597289</v>
      </c>
      <c r="CL25" s="382">
        <f t="shared" si="22"/>
        <v>269.19939102488667</v>
      </c>
      <c r="CM25" s="382">
        <f t="shared" si="22"/>
        <v>270.04106268928604</v>
      </c>
      <c r="CN25" s="382">
        <f t="shared" si="22"/>
        <v>270.91920674549499</v>
      </c>
      <c r="CO25" s="382">
        <f t="shared" si="22"/>
        <v>271.83350609005254</v>
      </c>
      <c r="CP25" s="382">
        <f t="shared" si="22"/>
        <v>272.78363883756606</v>
      </c>
      <c r="CQ25" s="382">
        <f t="shared" si="22"/>
        <v>273.76927919261624</v>
      </c>
      <c r="CR25" s="382">
        <f t="shared" si="22"/>
        <v>274.79009830204376</v>
      </c>
      <c r="CS25" s="382">
        <f t="shared" si="22"/>
        <v>275.84576508429109</v>
      </c>
      <c r="CT25" s="382">
        <f t="shared" si="22"/>
        <v>276.93594703281798</v>
      </c>
      <c r="CU25" s="382">
        <f t="shared" si="22"/>
        <v>278.06031099096748</v>
      </c>
      <c r="CV25" s="382">
        <f t="shared" si="22"/>
        <v>279.21852389600502</v>
      </c>
      <c r="CW25" s="382">
        <f t="shared" si="23"/>
        <v>280.41025349040405</v>
      </c>
      <c r="CX25" s="382">
        <f t="shared" si="23"/>
        <v>281.6351689987913</v>
      </c>
      <c r="CY25" s="382">
        <f t="shared" si="23"/>
        <v>282.89294176928513</v>
      </c>
      <c r="CZ25" s="382">
        <f t="shared" si="23"/>
        <v>284.18324587828471</v>
      </c>
      <c r="DA25" s="382">
        <f t="shared" si="23"/>
        <v>285.50575869805073</v>
      </c>
      <c r="DB25" s="382">
        <f t="shared" si="23"/>
        <v>286.86016142671065</v>
      </c>
      <c r="DC25" s="382">
        <f t="shared" si="23"/>
        <v>288.24613958056875</v>
      </c>
      <c r="DD25" s="382">
        <f t="shared" si="23"/>
        <v>289.66338344884787</v>
      </c>
      <c r="DE25" s="382">
        <f t="shared" si="23"/>
        <v>291.11158851120422</v>
      </c>
      <c r="DF25" s="521"/>
      <c r="DG25" s="252"/>
      <c r="DH25" s="515">
        <f t="shared" si="19"/>
        <v>140</v>
      </c>
      <c r="DI25" s="592">
        <v>14000</v>
      </c>
      <c r="DJ25" s="382">
        <f t="shared" si="27"/>
        <v>12.402960203260598</v>
      </c>
      <c r="DK25" s="382">
        <f t="shared" si="27"/>
        <v>24.804428326219771</v>
      </c>
      <c r="DL25" s="382">
        <f t="shared" si="27"/>
        <v>37.202915946355596</v>
      </c>
      <c r="DM25" s="382">
        <f t="shared" si="27"/>
        <v>49.596941935873851</v>
      </c>
      <c r="DN25" s="382">
        <f t="shared" si="27"/>
        <v>61.985036057343031</v>
      </c>
      <c r="DO25" s="382">
        <f t="shared" si="27"/>
        <v>74.365742497880518</v>
      </c>
      <c r="DP25" s="382">
        <f t="shared" si="27"/>
        <v>86.737623322328389</v>
      </c>
      <c r="DQ25" s="382">
        <f t="shared" si="27"/>
        <v>99.099261826923353</v>
      </c>
      <c r="DR25" s="382">
        <f t="shared" si="27"/>
        <v>111.44926577569053</v>
      </c>
      <c r="DS25" s="382">
        <f t="shared" si="27"/>
        <v>123.78627050328694</v>
      </c>
      <c r="DT25" s="382">
        <f t="shared" si="27"/>
        <v>136.10894186909539</v>
      </c>
      <c r="DU25" s="382">
        <f t="shared" si="27"/>
        <v>148.41597904907306</v>
      </c>
      <c r="DV25" s="382">
        <f t="shared" si="27"/>
        <v>160.70611715324509</v>
      </c>
      <c r="DW25" s="382">
        <f t="shared" si="27"/>
        <v>172.97812965844903</v>
      </c>
      <c r="DX25" s="382">
        <f t="shared" si="27"/>
        <v>185.23083064767735</v>
      </c>
      <c r="DY25" s="382">
        <f t="shared" si="24"/>
        <v>197.46307684904647</v>
      </c>
      <c r="DZ25" s="382">
        <f t="shared" si="24"/>
        <v>209.67376946915525</v>
      </c>
      <c r="EA25" s="382">
        <f t="shared" si="24"/>
        <v>221.86185581736174</v>
      </c>
      <c r="EB25" s="382">
        <f t="shared" si="24"/>
        <v>234.02633071914485</v>
      </c>
      <c r="EC25" s="382">
        <f t="shared" si="24"/>
        <v>246.16623771838459</v>
      </c>
      <c r="ED25" s="382">
        <f t="shared" si="24"/>
        <v>258.28067006990312</v>
      </c>
      <c r="EE25" s="382">
        <f t="shared" si="24"/>
        <v>270.36877152511846</v>
      </c>
      <c r="EF25" s="382">
        <f t="shared" si="24"/>
        <v>282.42973691497133</v>
      </c>
      <c r="EG25" s="382">
        <f t="shared" si="24"/>
        <v>294.46281253557027</v>
      </c>
      <c r="EH25" s="382">
        <f t="shared" si="24"/>
        <v>306.46729634308798</v>
      </c>
      <c r="EI25" s="382">
        <f t="shared" si="24"/>
        <v>318.44253796547156</v>
      </c>
      <c r="EJ25" s="382">
        <f t="shared" si="24"/>
        <v>330.38793853934828</v>
      </c>
      <c r="EK25" s="382">
        <f t="shared" si="24"/>
        <v>342.302950381291</v>
      </c>
      <c r="EL25" s="382">
        <f t="shared" si="24"/>
        <v>354.18707650314576</v>
      </c>
      <c r="EM25" s="382">
        <f t="shared" si="24"/>
        <v>366.03986998167204</v>
      </c>
      <c r="EN25" s="382">
        <f t="shared" si="24"/>
        <v>377.86093319301233</v>
      </c>
      <c r="EO25" s="382">
        <f t="shared" si="25"/>
        <v>389.6499169228004</v>
      </c>
      <c r="EP25" s="382">
        <f t="shared" si="25"/>
        <v>401.40651936281921</v>
      </c>
      <c r="EQ25" s="382">
        <f t="shared" si="25"/>
        <v>413.13048500510092</v>
      </c>
      <c r="ER25" s="382">
        <f t="shared" si="25"/>
        <v>424.82160344436284</v>
      </c>
      <c r="ES25" s="382">
        <f t="shared" si="25"/>
        <v>436.47970809940483</v>
      </c>
      <c r="ET25" s="382">
        <f t="shared" si="25"/>
        <v>448.10467486396561</v>
      </c>
      <c r="EU25" s="382">
        <f t="shared" si="25"/>
        <v>459.6964206971308</v>
      </c>
      <c r="EV25" s="382">
        <f t="shared" si="25"/>
        <v>471.25490216309362</v>
      </c>
      <c r="EW25" s="382">
        <f t="shared" si="25"/>
        <v>482.78011392962742</v>
      </c>
      <c r="EX25" s="521"/>
      <c r="EY25" s="252"/>
      <c r="EZ25" s="515">
        <f t="shared" si="20"/>
        <v>140</v>
      </c>
      <c r="FA25" s="592">
        <v>14000</v>
      </c>
      <c r="FB25" s="382">
        <f t="shared" si="8"/>
        <v>81.283461310532005</v>
      </c>
      <c r="FC25" s="382">
        <f t="shared" si="8"/>
        <v>91.344235492651705</v>
      </c>
      <c r="FD25" s="382">
        <f t="shared" si="8"/>
        <v>101.44549333670705</v>
      </c>
      <c r="FE25" s="382">
        <f t="shared" si="8"/>
        <v>111.58718628889312</v>
      </c>
      <c r="FF25" s="382">
        <f t="shared" si="8"/>
        <v>121.76924664358876</v>
      </c>
      <c r="FG25" s="382">
        <f t="shared" si="8"/>
        <v>131.99158781046901</v>
      </c>
      <c r="FH25" s="382">
        <f t="shared" si="8"/>
        <v>142.25410465427166</v>
      </c>
      <c r="FI25" s="382">
        <f t="shared" si="8"/>
        <v>152.55667390453993</v>
      </c>
      <c r="FJ25" s="382">
        <f t="shared" si="8"/>
        <v>162.89915463213998</v>
      </c>
      <c r="FK25" s="382">
        <f t="shared" si="8"/>
        <v>173.28138878887904</v>
      </c>
      <c r="FL25" s="382">
        <f t="shared" si="8"/>
        <v>183.70320180611481</v>
      </c>
      <c r="FM25" s="382">
        <f t="shared" si="8"/>
        <v>194.16440324787521</v>
      </c>
      <c r="FN25" s="382">
        <f t="shared" si="8"/>
        <v>204.66478751368351</v>
      </c>
      <c r="FO25" s="382">
        <f t="shared" si="8"/>
        <v>215.20413458602184</v>
      </c>
      <c r="FP25" s="382">
        <f t="shared" si="8"/>
        <v>225.7822108171689</v>
      </c>
      <c r="FQ25" s="382">
        <f t="shared" si="8"/>
        <v>236.39876975000311</v>
      </c>
      <c r="FR25" s="382">
        <f t="shared" si="9"/>
        <v>247.05355296728379</v>
      </c>
      <c r="FS25" s="382">
        <f t="shared" si="9"/>
        <v>257.74629096390265</v>
      </c>
      <c r="FT25" s="382">
        <f t="shared" si="9"/>
        <v>268.47670403663039</v>
      </c>
      <c r="FU25" s="382">
        <f t="shared" si="9"/>
        <v>279.24450318597292</v>
      </c>
      <c r="FV25" s="382">
        <f t="shared" si="9"/>
        <v>290.04939102488669</v>
      </c>
      <c r="FW25" s="382">
        <f t="shared" si="9"/>
        <v>300.89106268928606</v>
      </c>
      <c r="FX25" s="382">
        <f t="shared" si="9"/>
        <v>311.76920674549501</v>
      </c>
      <c r="FY25" s="382">
        <f t="shared" si="9"/>
        <v>322.68350609005256</v>
      </c>
      <c r="FZ25" s="382">
        <f t="shared" si="9"/>
        <v>333.63363883756608</v>
      </c>
      <c r="GA25" s="382">
        <f t="shared" si="9"/>
        <v>344.61927919261626</v>
      </c>
      <c r="GB25" s="382">
        <f t="shared" si="9"/>
        <v>355.64009830204378</v>
      </c>
      <c r="GC25" s="382">
        <f t="shared" si="9"/>
        <v>366.69576508429111</v>
      </c>
      <c r="GD25" s="382">
        <f t="shared" si="9"/>
        <v>377.785947032818</v>
      </c>
      <c r="GE25" s="382">
        <f t="shared" si="9"/>
        <v>388.9103109909675</v>
      </c>
      <c r="GF25" s="382">
        <f t="shared" si="9"/>
        <v>400.06852389600505</v>
      </c>
      <c r="GG25" s="382">
        <f t="shared" si="9"/>
        <v>411.26025349040407</v>
      </c>
      <c r="GH25" s="382">
        <f t="shared" si="10"/>
        <v>422.48516899879132</v>
      </c>
      <c r="GI25" s="382">
        <f t="shared" si="10"/>
        <v>433.74294176928515</v>
      </c>
      <c r="GJ25" s="382">
        <f t="shared" si="10"/>
        <v>445.03324587828473</v>
      </c>
      <c r="GK25" s="382">
        <f t="shared" si="10"/>
        <v>456.35575869805075</v>
      </c>
      <c r="GL25" s="382">
        <f t="shared" si="10"/>
        <v>467.71016142671067</v>
      </c>
      <c r="GM25" s="382">
        <f t="shared" si="10"/>
        <v>479.09613958056877</v>
      </c>
      <c r="GN25" s="382">
        <f t="shared" si="10"/>
        <v>490.51338344884789</v>
      </c>
      <c r="GO25" s="382">
        <f t="shared" si="10"/>
        <v>501.96158851120424</v>
      </c>
      <c r="GQ25" s="511"/>
      <c r="GR25" s="521"/>
      <c r="GS25" s="524">
        <v>14000</v>
      </c>
      <c r="GT25" s="583">
        <f t="shared" si="11"/>
        <v>5.5535533435932098</v>
      </c>
      <c r="GU25" s="477">
        <f t="shared" si="11"/>
        <v>2.6825777353673317</v>
      </c>
      <c r="GV25" s="477">
        <f t="shared" si="11"/>
        <v>1.7268156475418603</v>
      </c>
      <c r="GW25" s="477">
        <f t="shared" si="11"/>
        <v>1.249880374341815</v>
      </c>
      <c r="GX25" s="477">
        <f t="shared" si="11"/>
        <v>0.96449424552949692</v>
      </c>
      <c r="GY25" s="477">
        <f t="shared" si="11"/>
        <v>0.77489773351258984</v>
      </c>
      <c r="GZ25" s="477">
        <f t="shared" si="11"/>
        <v>0.6400507554332765</v>
      </c>
      <c r="HA25" s="477">
        <f t="shared" si="11"/>
        <v>0.53943299972284187</v>
      </c>
      <c r="HB25" s="477">
        <f t="shared" si="11"/>
        <v>0.46164403595085657</v>
      </c>
      <c r="HC25" s="477">
        <f t="shared" si="11"/>
        <v>0.39984335972282026</v>
      </c>
      <c r="HD25" s="477">
        <f t="shared" si="11"/>
        <v>0.34967768673709798</v>
      </c>
      <c r="HE25" s="477">
        <f t="shared" si="11"/>
        <v>0.30824460069542547</v>
      </c>
      <c r="HF25" s="477">
        <f t="shared" si="11"/>
        <v>0.27353451840616994</v>
      </c>
      <c r="HG25" s="477">
        <f t="shared" si="11"/>
        <v>0.24411181350468655</v>
      </c>
      <c r="HH25" s="477">
        <f t="shared" si="11"/>
        <v>0.21892349144955925</v>
      </c>
      <c r="HI25" s="477">
        <f t="shared" si="11"/>
        <v>0.19717961211918922</v>
      </c>
      <c r="HJ25" s="477">
        <f t="shared" si="12"/>
        <v>0.1782759168815698</v>
      </c>
      <c r="HK25" s="477">
        <f t="shared" si="12"/>
        <v>0.16174224728418946</v>
      </c>
      <c r="HL25" s="477">
        <f t="shared" si="12"/>
        <v>0.1472072531822475</v>
      </c>
      <c r="HM25" s="477">
        <f t="shared" si="12"/>
        <v>0.13437368899235494</v>
      </c>
      <c r="HN25" s="477">
        <f t="shared" si="12"/>
        <v>0.12300076868464616</v>
      </c>
      <c r="HO25" s="477">
        <f t="shared" si="12"/>
        <v>0.11289133353676514</v>
      </c>
      <c r="HP25" s="477">
        <f t="shared" si="12"/>
        <v>0.10388236788025144</v>
      </c>
      <c r="HQ25" s="477">
        <f t="shared" si="12"/>
        <v>9.5837886324179958E-2</v>
      </c>
      <c r="HR25" s="477">
        <f t="shared" si="12"/>
        <v>8.8643528424206058E-2</v>
      </c>
      <c r="HS25" s="477">
        <f t="shared" si="12"/>
        <v>8.2202401081174103E-2</v>
      </c>
      <c r="HT25" s="477">
        <f t="shared" si="12"/>
        <v>7.6431845164614071E-2</v>
      </c>
      <c r="HU25" s="477">
        <f t="shared" si="12"/>
        <v>7.1260895285386747E-2</v>
      </c>
      <c r="HV25" s="477">
        <f t="shared" si="12"/>
        <v>6.6628265386364668E-2</v>
      </c>
      <c r="HW25" s="477">
        <f t="shared" si="12"/>
        <v>6.2480737441089701E-2</v>
      </c>
      <c r="HX25" s="477">
        <f t="shared" si="12"/>
        <v>5.877186221749213E-2</v>
      </c>
      <c r="HY25" s="477">
        <f t="shared" si="12"/>
        <v>5.5460903824304492E-2</v>
      </c>
      <c r="HZ25" s="477">
        <f t="shared" si="13"/>
        <v>5.2511976311276E-2</v>
      </c>
      <c r="IA25" s="477">
        <f t="shared" si="13"/>
        <v>4.9893332766110757E-2</v>
      </c>
      <c r="IB25" s="477">
        <f t="shared" si="13"/>
        <v>4.7576776392843995E-2</v>
      </c>
      <c r="IC25" s="477">
        <f t="shared" si="13"/>
        <v>4.5537169838189367E-2</v>
      </c>
      <c r="ID25" s="477">
        <f t="shared" si="13"/>
        <v>4.3752024164213053E-2</v>
      </c>
      <c r="IE25" s="477">
        <f t="shared" si="13"/>
        <v>4.2201152782565171E-2</v>
      </c>
      <c r="IF25" s="477">
        <f t="shared" si="13"/>
        <v>4.0866378678198291E-2</v>
      </c>
      <c r="IG25" s="477">
        <f t="shared" si="13"/>
        <v>3.9731285585579888E-2</v>
      </c>
    </row>
    <row r="26" spans="1:241">
      <c r="F26" s="384"/>
      <c r="G26" s="384"/>
      <c r="H26" s="384"/>
      <c r="I26" s="384"/>
      <c r="J26" s="252"/>
      <c r="K26" s="606">
        <v>15000</v>
      </c>
      <c r="L26" s="382">
        <f t="shared" si="21"/>
        <v>4.5720000000000001</v>
      </c>
      <c r="M26" s="382">
        <v>150</v>
      </c>
      <c r="N26" s="491">
        <f t="shared" si="14"/>
        <v>571.81956656243119</v>
      </c>
      <c r="O26" s="263">
        <f t="shared" si="15"/>
        <v>0.77081618242758199</v>
      </c>
      <c r="P26" s="383">
        <f t="shared" si="16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263">
        <f t="shared" si="1"/>
        <v>0.56434203460392918</v>
      </c>
      <c r="T26" s="492">
        <f>O26/Konstanten!$C$22</f>
        <v>0.62923769994088319</v>
      </c>
      <c r="U26" s="492">
        <f t="shared" si="2"/>
        <v>0.89686621551275314</v>
      </c>
      <c r="V26" s="492"/>
      <c r="W26" s="252"/>
      <c r="X26" s="515">
        <f t="shared" si="17"/>
        <v>150.00000000000003</v>
      </c>
      <c r="Y26" s="592">
        <v>15000</v>
      </c>
      <c r="Z26" s="490">
        <f t="shared" si="3"/>
        <v>2.012345309770611E-2</v>
      </c>
      <c r="AA26" s="490">
        <f t="shared" si="3"/>
        <v>4.0244245071713071E-2</v>
      </c>
      <c r="AB26" s="490">
        <f t="shared" si="3"/>
        <v>6.0359721607213784E-2</v>
      </c>
      <c r="AC26" s="490">
        <f t="shared" si="3"/>
        <v>8.0467241966682007E-2</v>
      </c>
      <c r="AD26" s="490">
        <f t="shared" si="3"/>
        <v>0.10056418567700701</v>
      </c>
      <c r="AE26" s="490">
        <f t="shared" si="3"/>
        <v>0.12064795909655772</v>
      </c>
      <c r="AF26" s="490">
        <f t="shared" si="3"/>
        <v>0.14071600182376393</v>
      </c>
      <c r="AG26" s="490">
        <f t="shared" si="3"/>
        <v>0.16076579291119583</v>
      </c>
      <c r="AH26" s="490">
        <f t="shared" si="3"/>
        <v>0.18079485685077157</v>
      </c>
      <c r="AI26" s="490">
        <f t="shared" si="3"/>
        <v>0.20080076929855512</v>
      </c>
      <c r="AJ26" s="490">
        <f t="shared" si="4"/>
        <v>0.22078116251004096</v>
      </c>
      <c r="AK26" s="490">
        <f t="shared" si="4"/>
        <v>0.24073373046009625</v>
      </c>
      <c r="AL26" s="490">
        <f t="shared" si="4"/>
        <v>0.26065623362470386</v>
      </c>
      <c r="AM26" s="490">
        <f t="shared" si="4"/>
        <v>0.28054650340513854</v>
      </c>
      <c r="AN26" s="490">
        <f t="shared" si="4"/>
        <v>0.30040244617860234</v>
      </c>
      <c r="AO26" s="490">
        <f t="shared" si="4"/>
        <v>0.32022204696289142</v>
      </c>
      <c r="AP26" s="490">
        <f t="shared" si="4"/>
        <v>0.34000337268606906</v>
      </c>
      <c r="AQ26" s="490">
        <f t="shared" si="4"/>
        <v>0.35974457505564483</v>
      </c>
      <c r="AR26" s="490">
        <f t="shared" si="4"/>
        <v>0.37944389302504339</v>
      </c>
      <c r="AS26" s="490">
        <f t="shared" si="4"/>
        <v>0.39909965485843046</v>
      </c>
      <c r="AT26" s="490">
        <f t="shared" si="4"/>
        <v>0.41871027979787201</v>
      </c>
      <c r="AU26" s="490">
        <f t="shared" si="4"/>
        <v>0.43827427933982233</v>
      </c>
      <c r="AV26" s="490">
        <f t="shared" si="4"/>
        <v>0.45779025813035701</v>
      </c>
      <c r="AW26" s="490">
        <f t="shared" si="4"/>
        <v>0.47725691449108221</v>
      </c>
      <c r="AX26" s="490">
        <f t="shared" si="4"/>
        <v>0.49667304058968148</v>
      </c>
      <c r="AY26" s="490">
        <f t="shared" ref="AT26:BI41" si="28">SQRT(5*((((1/$S26)*(((1+0.2*(AY$10/661.48)^2)^3.5)-1))+1)^(1/3.5)-1))</f>
        <v>0.51603752227093092</v>
      </c>
      <c r="AZ26" s="490">
        <f t="shared" si="28"/>
        <v>0.53534933856554767</v>
      </c>
      <c r="BA26" s="490">
        <f t="shared" si="28"/>
        <v>0.55460756089558616</v>
      </c>
      <c r="BB26" s="490">
        <f t="shared" si="28"/>
        <v>0.57381135199606337</v>
      </c>
      <c r="BC26" s="490">
        <f t="shared" si="28"/>
        <v>0.5929599645733068</v>
      </c>
      <c r="BD26" s="490">
        <f t="shared" si="5"/>
        <v>0.61205273972102558</v>
      </c>
      <c r="BE26" s="490">
        <f t="shared" si="5"/>
        <v>0.63108910511537786</v>
      </c>
      <c r="BF26" s="490">
        <f t="shared" si="5"/>
        <v>0.65006857301043219</v>
      </c>
      <c r="BG26" s="490">
        <f t="shared" si="5"/>
        <v>0.66899073805520615</v>
      </c>
      <c r="BH26" s="490">
        <f t="shared" si="5"/>
        <v>0.68785527495328624</v>
      </c>
      <c r="BI26" s="490">
        <f t="shared" si="5"/>
        <v>0.70666193598542937</v>
      </c>
      <c r="BJ26" s="490">
        <f t="shared" si="5"/>
        <v>0.72541054841506569</v>
      </c>
      <c r="BK26" s="490">
        <f t="shared" si="5"/>
        <v>0.74410101179582055</v>
      </c>
      <c r="BL26" s="490">
        <f t="shared" si="5"/>
        <v>0.76273329519939082</v>
      </c>
      <c r="BM26" s="490">
        <f t="shared" si="5"/>
        <v>0.78130743438119543</v>
      </c>
      <c r="BN26" s="527"/>
      <c r="BO26" s="252"/>
      <c r="BP26" s="515">
        <f t="shared" si="18"/>
        <v>150.00000000000003</v>
      </c>
      <c r="BQ26" s="592">
        <v>15000</v>
      </c>
      <c r="BR26" s="382">
        <f t="shared" si="26"/>
        <v>258.45293058158256</v>
      </c>
      <c r="BS26" s="382">
        <f t="shared" si="26"/>
        <v>258.5157112552638</v>
      </c>
      <c r="BT26" s="382">
        <f t="shared" si="26"/>
        <v>258.62030885398656</v>
      </c>
      <c r="BU26" s="382">
        <f t="shared" si="26"/>
        <v>258.76666825274896</v>
      </c>
      <c r="BV26" s="382">
        <f t="shared" si="26"/>
        <v>258.95471259737928</v>
      </c>
      <c r="BW26" s="382">
        <f t="shared" si="26"/>
        <v>259.18434362211764</v>
      </c>
      <c r="BX26" s="382">
        <f t="shared" si="26"/>
        <v>259.45544205334369</v>
      </c>
      <c r="BY26" s="382">
        <f t="shared" si="26"/>
        <v>259.76786809610138</v>
      </c>
      <c r="BZ26" s="382">
        <f t="shared" si="26"/>
        <v>260.121461999421</v>
      </c>
      <c r="CA26" s="382">
        <f t="shared" si="26"/>
        <v>260.51604469585516</v>
      </c>
      <c r="CB26" s="382">
        <f t="shared" si="26"/>
        <v>260.95141851011147</v>
      </c>
      <c r="CC26" s="382">
        <f t="shared" si="26"/>
        <v>261.42736793121543</v>
      </c>
      <c r="CD26" s="382">
        <f t="shared" si="26"/>
        <v>261.94366044224626</v>
      </c>
      <c r="CE26" s="382">
        <f t="shared" si="26"/>
        <v>262.50004740138434</v>
      </c>
      <c r="CF26" s="382">
        <f t="shared" si="26"/>
        <v>263.0962649677798</v>
      </c>
      <c r="CG26" s="382">
        <f t="shared" si="22"/>
        <v>263.73203506560156</v>
      </c>
      <c r="CH26" s="382">
        <f t="shared" si="22"/>
        <v>264.40706637954855</v>
      </c>
      <c r="CI26" s="382">
        <f t="shared" si="22"/>
        <v>265.12105537511121</v>
      </c>
      <c r="CJ26" s="382">
        <f t="shared" si="22"/>
        <v>265.87368733693745</v>
      </c>
      <c r="CK26" s="382">
        <f t="shared" si="22"/>
        <v>266.66463741880017</v>
      </c>
      <c r="CL26" s="382">
        <f t="shared" si="22"/>
        <v>267.49357169885633</v>
      </c>
      <c r="CM26" s="382">
        <f t="shared" si="22"/>
        <v>268.36014823414678</v>
      </c>
      <c r="CN26" s="382">
        <f t="shared" si="22"/>
        <v>269.26401810858118</v>
      </c>
      <c r="CO26" s="382">
        <f t="shared" si="22"/>
        <v>270.20482646899836</v>
      </c>
      <c r="CP26" s="382">
        <f t="shared" si="22"/>
        <v>271.18221354426657</v>
      </c>
      <c r="CQ26" s="382">
        <f t="shared" si="22"/>
        <v>272.19581564278974</v>
      </c>
      <c r="CR26" s="382">
        <f t="shared" si="22"/>
        <v>273.24526612420811</v>
      </c>
      <c r="CS26" s="382">
        <f t="shared" si="22"/>
        <v>274.33019634151788</v>
      </c>
      <c r="CT26" s="382">
        <f t="shared" si="22"/>
        <v>275.45023655027205</v>
      </c>
      <c r="CU26" s="382">
        <f t="shared" si="22"/>
        <v>276.60501678196977</v>
      </c>
      <c r="CV26" s="382">
        <f t="shared" si="22"/>
        <v>277.79416767917616</v>
      </c>
      <c r="CW26" s="382">
        <f t="shared" si="23"/>
        <v>279.01732129034139</v>
      </c>
      <c r="CX26" s="382">
        <f t="shared" si="23"/>
        <v>280.27411182270288</v>
      </c>
      <c r="CY26" s="382">
        <f t="shared" si="23"/>
        <v>281.56417635204502</v>
      </c>
      <c r="CZ26" s="382">
        <f t="shared" si="23"/>
        <v>282.88715548847239</v>
      </c>
      <c r="DA26" s="382">
        <f t="shared" si="23"/>
        <v>284.2426939976956</v>
      </c>
      <c r="DB26" s="382">
        <f t="shared" si="23"/>
        <v>285.6304413776632</v>
      </c>
      <c r="DC26" s="382">
        <f t="shared" si="23"/>
        <v>287.05005239066816</v>
      </c>
      <c r="DD26" s="382">
        <f t="shared" si="23"/>
        <v>288.50118755133292</v>
      </c>
      <c r="DE26" s="382">
        <f t="shared" si="23"/>
        <v>289.98351357112347</v>
      </c>
      <c r="DF26" s="521"/>
      <c r="DG26" s="252"/>
      <c r="DH26" s="515">
        <f t="shared" si="19"/>
        <v>150.00000000000003</v>
      </c>
      <c r="DI26" s="592">
        <v>15000</v>
      </c>
      <c r="DJ26" s="382">
        <f t="shared" si="27"/>
        <v>12.606143071909962</v>
      </c>
      <c r="DK26" s="382">
        <f t="shared" si="27"/>
        <v>25.210619108549157</v>
      </c>
      <c r="DL26" s="382">
        <f t="shared" si="27"/>
        <v>37.811765340011554</v>
      </c>
      <c r="DM26" s="382">
        <f t="shared" si="27"/>
        <v>50.407927501747757</v>
      </c>
      <c r="DN26" s="382">
        <f t="shared" si="27"/>
        <v>62.997464023655965</v>
      </c>
      <c r="DO26" s="382">
        <f t="shared" si="27"/>
        <v>75.578750143956</v>
      </c>
      <c r="DP26" s="382">
        <f t="shared" si="27"/>
        <v>88.150181923783151</v>
      </c>
      <c r="DQ26" s="382">
        <f t="shared" si="27"/>
        <v>100.71018013993836</v>
      </c>
      <c r="DR26" s="382">
        <f t="shared" si="27"/>
        <v>113.25719403426378</v>
      </c>
      <c r="DS26" s="382">
        <f t="shared" si="27"/>
        <v>125.78970489988713</v>
      </c>
      <c r="DT26" s="382">
        <f t="shared" si="27"/>
        <v>138.30622948610343</v>
      </c>
      <c r="DU26" s="382">
        <f t="shared" si="27"/>
        <v>150.80532320571331</v>
      </c>
      <c r="DV26" s="382">
        <f t="shared" si="27"/>
        <v>163.28558313049982</v>
      </c>
      <c r="DW26" s="382">
        <f t="shared" si="27"/>
        <v>175.74565076271094</v>
      </c>
      <c r="DX26" s="382">
        <f t="shared" si="27"/>
        <v>188.18421457254107</v>
      </c>
      <c r="DY26" s="382">
        <f t="shared" si="24"/>
        <v>200.60001229382618</v>
      </c>
      <c r="DZ26" s="382">
        <f t="shared" si="24"/>
        <v>212.99183297229888</v>
      </c>
      <c r="EA26" s="382">
        <f t="shared" si="24"/>
        <v>225.35851876295814</v>
      </c>
      <c r="EB26" s="382">
        <f t="shared" si="24"/>
        <v>237.69896647516478</v>
      </c>
      <c r="EC26" s="382">
        <f t="shared" si="24"/>
        <v>250.01212886613183</v>
      </c>
      <c r="ED26" s="382">
        <f t="shared" si="24"/>
        <v>262.29701568530038</v>
      </c>
      <c r="EE26" s="382">
        <f t="shared" si="24"/>
        <v>274.55269447398302</v>
      </c>
      <c r="EF26" s="382">
        <f t="shared" si="24"/>
        <v>286.77829112617411</v>
      </c>
      <c r="EG26" s="382">
        <f t="shared" si="24"/>
        <v>298.97299021800052</v>
      </c>
      <c r="EH26" s="382">
        <f t="shared" si="24"/>
        <v>311.13603511455892</v>
      </c>
      <c r="EI26" s="382">
        <f t="shared" si="24"/>
        <v>323.26672786405709</v>
      </c>
      <c r="EJ26" s="382">
        <f t="shared" si="24"/>
        <v>335.36442889013659</v>
      </c>
      <c r="EK26" s="382">
        <f t="shared" si="24"/>
        <v>347.4285564941008</v>
      </c>
      <c r="EL26" s="382">
        <f t="shared" si="24"/>
        <v>359.45858617937796</v>
      </c>
      <c r="EM26" s="382">
        <f t="shared" si="24"/>
        <v>371.45404981105565</v>
      </c>
      <c r="EN26" s="382">
        <f t="shared" si="24"/>
        <v>383.4145346236441</v>
      </c>
      <c r="EO26" s="382">
        <f t="shared" si="25"/>
        <v>395.33968209039352</v>
      </c>
      <c r="EP26" s="382">
        <f t="shared" si="25"/>
        <v>407.22918666757016</v>
      </c>
      <c r="EQ26" s="382">
        <f t="shared" si="25"/>
        <v>419.08279442696136</v>
      </c>
      <c r="ER26" s="382">
        <f t="shared" si="25"/>
        <v>430.90030158976685</v>
      </c>
      <c r="ES26" s="382">
        <f t="shared" si="25"/>
        <v>442.68155297465643</v>
      </c>
      <c r="ET26" s="382">
        <f t="shared" si="25"/>
        <v>454.4264403724722</v>
      </c>
      <c r="EU26" s="382">
        <f t="shared" si="25"/>
        <v>466.13490085955169</v>
      </c>
      <c r="EV26" s="382">
        <f t="shared" si="25"/>
        <v>477.80691506115778</v>
      </c>
      <c r="EW26" s="382">
        <f t="shared" si="25"/>
        <v>489.44250537592779</v>
      </c>
      <c r="EX26" s="521"/>
      <c r="EY26" s="252"/>
      <c r="EZ26" s="515">
        <f t="shared" si="20"/>
        <v>150.00000000000003</v>
      </c>
      <c r="FA26" s="592">
        <v>15000</v>
      </c>
      <c r="FB26" s="382">
        <f t="shared" si="8"/>
        <v>85.302930581582615</v>
      </c>
      <c r="FC26" s="382">
        <f t="shared" si="8"/>
        <v>95.365711255263847</v>
      </c>
      <c r="FD26" s="382">
        <f t="shared" si="8"/>
        <v>105.47030885398661</v>
      </c>
      <c r="FE26" s="382">
        <f t="shared" si="8"/>
        <v>115.61666825274901</v>
      </c>
      <c r="FF26" s="382">
        <f t="shared" si="8"/>
        <v>125.80471259737934</v>
      </c>
      <c r="FG26" s="382">
        <f t="shared" si="8"/>
        <v>136.03434362211769</v>
      </c>
      <c r="FH26" s="382">
        <f t="shared" si="8"/>
        <v>146.30544205334374</v>
      </c>
      <c r="FI26" s="382">
        <f t="shared" si="8"/>
        <v>156.61786809610143</v>
      </c>
      <c r="FJ26" s="382">
        <f t="shared" si="8"/>
        <v>166.97146199942105</v>
      </c>
      <c r="FK26" s="382">
        <f t="shared" si="8"/>
        <v>177.36604469585521</v>
      </c>
      <c r="FL26" s="382">
        <f t="shared" si="8"/>
        <v>187.80141851011152</v>
      </c>
      <c r="FM26" s="382">
        <f t="shared" si="8"/>
        <v>198.27736793121548</v>
      </c>
      <c r="FN26" s="382">
        <f t="shared" si="8"/>
        <v>208.79366044224631</v>
      </c>
      <c r="FO26" s="382">
        <f t="shared" si="8"/>
        <v>219.35004740138439</v>
      </c>
      <c r="FP26" s="382">
        <f t="shared" si="8"/>
        <v>229.94626496777985</v>
      </c>
      <c r="FQ26" s="382">
        <f t="shared" si="8"/>
        <v>240.58203506560162</v>
      </c>
      <c r="FR26" s="382">
        <f t="shared" si="9"/>
        <v>251.25706637954858</v>
      </c>
      <c r="FS26" s="382">
        <f t="shared" si="9"/>
        <v>261.97105537511123</v>
      </c>
      <c r="FT26" s="382">
        <f t="shared" si="9"/>
        <v>272.72368733693747</v>
      </c>
      <c r="FU26" s="382">
        <f t="shared" si="9"/>
        <v>283.51463741880019</v>
      </c>
      <c r="FV26" s="382">
        <f t="shared" si="9"/>
        <v>294.34357169885635</v>
      </c>
      <c r="FW26" s="382">
        <f t="shared" si="9"/>
        <v>305.2101482341468</v>
      </c>
      <c r="FX26" s="382">
        <f t="shared" si="9"/>
        <v>316.11401810858121</v>
      </c>
      <c r="FY26" s="382">
        <f t="shared" si="9"/>
        <v>327.05482646899839</v>
      </c>
      <c r="FZ26" s="382">
        <f t="shared" si="9"/>
        <v>338.0322135442666</v>
      </c>
      <c r="GA26" s="382">
        <f t="shared" si="9"/>
        <v>349.04581564278976</v>
      </c>
      <c r="GB26" s="382">
        <f t="shared" si="9"/>
        <v>360.09526612420814</v>
      </c>
      <c r="GC26" s="382">
        <f t="shared" si="9"/>
        <v>371.1801963415179</v>
      </c>
      <c r="GD26" s="382">
        <f t="shared" si="9"/>
        <v>382.30023655027207</v>
      </c>
      <c r="GE26" s="382">
        <f t="shared" si="9"/>
        <v>393.45501678196979</v>
      </c>
      <c r="GF26" s="382">
        <f t="shared" si="9"/>
        <v>404.64416767917618</v>
      </c>
      <c r="GG26" s="382">
        <f t="shared" ref="GG26:GN62" si="29">6*$EZ26/10+GG$10+(CW26-273.15)</f>
        <v>415.86732129034141</v>
      </c>
      <c r="GH26" s="382">
        <f t="shared" si="10"/>
        <v>427.1241118227029</v>
      </c>
      <c r="GI26" s="382">
        <f t="shared" si="10"/>
        <v>438.41417635204505</v>
      </c>
      <c r="GJ26" s="382">
        <f t="shared" si="10"/>
        <v>449.73715548847241</v>
      </c>
      <c r="GK26" s="382">
        <f t="shared" si="10"/>
        <v>461.09269399769562</v>
      </c>
      <c r="GL26" s="382">
        <f t="shared" si="10"/>
        <v>472.48044137766323</v>
      </c>
      <c r="GM26" s="382">
        <f t="shared" si="10"/>
        <v>483.90005239066818</v>
      </c>
      <c r="GN26" s="382">
        <f t="shared" si="10"/>
        <v>495.35118755133294</v>
      </c>
      <c r="GO26" s="382">
        <f t="shared" si="10"/>
        <v>506.83351357112349</v>
      </c>
      <c r="GQ26" s="511"/>
      <c r="GR26" s="521"/>
      <c r="GS26" s="524">
        <v>15000</v>
      </c>
      <c r="GT26" s="583">
        <f t="shared" si="11"/>
        <v>5.7667747458508201</v>
      </c>
      <c r="GU26" s="477">
        <f t="shared" si="11"/>
        <v>2.782759592084926</v>
      </c>
      <c r="GV26" s="477">
        <f t="shared" si="11"/>
        <v>1.7893516186185654</v>
      </c>
      <c r="GW26" s="477">
        <f t="shared" si="11"/>
        <v>1.2936207454420796</v>
      </c>
      <c r="GX26" s="477">
        <f t="shared" si="11"/>
        <v>0.99698058560164948</v>
      </c>
      <c r="GY26" s="477">
        <f t="shared" si="11"/>
        <v>0.79990200106525966</v>
      </c>
      <c r="GZ26" s="477">
        <f t="shared" si="11"/>
        <v>0.65972932625190817</v>
      </c>
      <c r="HA26" s="477">
        <f t="shared" si="11"/>
        <v>0.555134425124436</v>
      </c>
      <c r="HB26" s="477">
        <f t="shared" si="11"/>
        <v>0.47426804472047102</v>
      </c>
      <c r="HC26" s="477">
        <f t="shared" si="11"/>
        <v>0.41002035768361489</v>
      </c>
      <c r="HD26" s="477">
        <f t="shared" si="11"/>
        <v>0.35786666448730858</v>
      </c>
      <c r="HE26" s="477">
        <f t="shared" si="11"/>
        <v>0.31479024557207197</v>
      </c>
      <c r="HF26" s="477">
        <f t="shared" si="11"/>
        <v>0.27870235962825868</v>
      </c>
      <c r="HG26" s="477">
        <f t="shared" si="11"/>
        <v>0.24811081497286913</v>
      </c>
      <c r="HH26" s="477">
        <f t="shared" si="11"/>
        <v>0.22192111325650216</v>
      </c>
      <c r="HI26" s="477">
        <f t="shared" ref="HI26:HX42" si="30">ABS((FQ26-DY26)/DY26)</f>
        <v>0.19931216511199562</v>
      </c>
      <c r="HJ26" s="477">
        <f t="shared" si="12"/>
        <v>0.17965587165131522</v>
      </c>
      <c r="HK26" s="477">
        <f t="shared" si="12"/>
        <v>0.1624635128644227</v>
      </c>
      <c r="HL26" s="477">
        <f t="shared" si="12"/>
        <v>0.14734906668360351</v>
      </c>
      <c r="HM26" s="477">
        <f t="shared" si="12"/>
        <v>0.13400353296702325</v>
      </c>
      <c r="HN26" s="477">
        <f t="shared" si="12"/>
        <v>0.12217659407915224</v>
      </c>
      <c r="HO26" s="477">
        <f t="shared" si="12"/>
        <v>0.11166327767753492</v>
      </c>
      <c r="HP26" s="477">
        <f t="shared" si="12"/>
        <v>0.10229409927510945</v>
      </c>
      <c r="HQ26" s="477">
        <f t="shared" si="12"/>
        <v>9.392766962166578E-2</v>
      </c>
      <c r="HR26" s="477">
        <f t="shared" si="12"/>
        <v>8.6445076732447973E-2</v>
      </c>
      <c r="HS26" s="477">
        <f t="shared" si="12"/>
        <v>7.9745564751017364E-2</v>
      </c>
      <c r="HT26" s="477">
        <f t="shared" si="12"/>
        <v>7.3743173406662102E-2</v>
      </c>
      <c r="HU26" s="477">
        <f t="shared" si="12"/>
        <v>6.8364097894239695E-2</v>
      </c>
      <c r="HV26" s="477">
        <f t="shared" si="12"/>
        <v>6.3544595258313338E-2</v>
      </c>
      <c r="HW26" s="477">
        <f t="shared" si="12"/>
        <v>5.922930974128611E-2</v>
      </c>
      <c r="HX26" s="477">
        <f t="shared" si="12"/>
        <v>5.5369922468825744E-2</v>
      </c>
      <c r="HY26" s="477">
        <f t="shared" ref="HY26:IF57" si="31">ABS((GG26-EO26)/EO26)</f>
        <v>5.1924054502715686E-2</v>
      </c>
      <c r="HZ26" s="477">
        <f t="shared" si="13"/>
        <v>4.8854369496293959E-2</v>
      </c>
      <c r="IA26" s="477">
        <f t="shared" si="13"/>
        <v>4.6127834838738065E-2</v>
      </c>
      <c r="IB26" s="477">
        <f t="shared" si="13"/>
        <v>4.3715109572234512E-2</v>
      </c>
      <c r="IC26" s="477">
        <f t="shared" si="13"/>
        <v>4.1590034414859006E-2</v>
      </c>
      <c r="ID26" s="477">
        <f t="shared" si="13"/>
        <v>3.97292045559519E-2</v>
      </c>
      <c r="IE26" s="477">
        <f t="shared" si="13"/>
        <v>3.8111609961746243E-2</v>
      </c>
      <c r="IF26" s="477">
        <f t="shared" si="13"/>
        <v>3.6718331060423326E-2</v>
      </c>
      <c r="IG26" s="477">
        <f t="shared" si="13"/>
        <v>3.5532280102722427E-2</v>
      </c>
    </row>
    <row r="27" spans="1:241">
      <c r="F27" s="384"/>
      <c r="G27" s="384"/>
      <c r="H27" s="384"/>
      <c r="I27" s="384"/>
      <c r="J27" s="252"/>
      <c r="K27" s="606">
        <v>16000</v>
      </c>
      <c r="L27" s="382">
        <f t="shared" si="21"/>
        <v>4.8767999999999994</v>
      </c>
      <c r="M27" s="382">
        <v>160</v>
      </c>
      <c r="N27" s="491">
        <f t="shared" si="14"/>
        <v>549.15211255633392</v>
      </c>
      <c r="O27" s="263">
        <f t="shared" si="15"/>
        <v>0.74597916972253353</v>
      </c>
      <c r="P27" s="383">
        <f t="shared" si="16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263">
        <f t="shared" si="1"/>
        <v>0.54197099684809669</v>
      </c>
      <c r="T27" s="492">
        <f>O27/Konstanten!$C$22</f>
        <v>0.60896258752859878</v>
      </c>
      <c r="U27" s="492">
        <f t="shared" si="2"/>
        <v>0.88999062988026978</v>
      </c>
      <c r="V27" s="492"/>
      <c r="W27" s="252"/>
      <c r="X27" s="515">
        <f t="shared" si="17"/>
        <v>160.00000000000003</v>
      </c>
      <c r="Y27" s="592">
        <v>16000</v>
      </c>
      <c r="Z27" s="490">
        <f t="shared" ref="Z27:AO42" si="32">SQRT(5*((((1/$S27)*(((1+0.2*(Z$10/661.48)^2)^3.5)-1))+1)^(1/3.5)-1))</f>
        <v>2.0534530385497775E-2</v>
      </c>
      <c r="AA27" s="490">
        <f t="shared" si="32"/>
        <v>4.1066088080654393E-2</v>
      </c>
      <c r="AB27" s="490">
        <f t="shared" si="32"/>
        <v>6.159170833560286E-2</v>
      </c>
      <c r="AC27" s="490">
        <f t="shared" si="32"/>
        <v>8.2108442231618534E-2</v>
      </c>
      <c r="AD27" s="490">
        <f t="shared" si="32"/>
        <v>0.10261336447226699</v>
      </c>
      <c r="AE27" s="490">
        <f t="shared" si="32"/>
        <v>0.12310358102729627</v>
      </c>
      <c r="AF27" s="490">
        <f t="shared" si="32"/>
        <v>0.14357623658240087</v>
      </c>
      <c r="AG27" s="490">
        <f t="shared" si="32"/>
        <v>0.16402852175092897</v>
      </c>
      <c r="AH27" s="490">
        <f t="shared" si="32"/>
        <v>0.18445768000588811</v>
      </c>
      <c r="AI27" s="490">
        <f t="shared" si="32"/>
        <v>0.20486101429393214</v>
      </c>
      <c r="AJ27" s="490">
        <f t="shared" si="32"/>
        <v>0.22523589329657373</v>
      </c>
      <c r="AK27" s="490">
        <f t="shared" si="32"/>
        <v>0.24557975730760323</v>
      </c>
      <c r="AL27" s="490">
        <f t="shared" si="32"/>
        <v>0.26589012369989257</v>
      </c>
      <c r="AM27" s="490">
        <f t="shared" si="32"/>
        <v>0.28616459195888266</v>
      </c>
      <c r="AN27" s="490">
        <f t="shared" si="32"/>
        <v>0.30640084826457942</v>
      </c>
      <c r="AO27" s="490">
        <f t="shared" si="32"/>
        <v>0.32659666960819234</v>
      </c>
      <c r="AP27" s="490">
        <f t="shared" ref="AJ27:AY42" si="33">SQRT(5*((((1/$S27)*(((1+0.2*(AP$10/661.48)^2)^3.5)-1))+1)^(1/3.5)-1))</f>
        <v>0.34674992743394184</v>
      </c>
      <c r="AQ27" s="490">
        <f t="shared" si="33"/>
        <v>0.36685859080088518</v>
      </c>
      <c r="AR27" s="490">
        <f t="shared" si="33"/>
        <v>0.38692072906371705</v>
      </c>
      <c r="AS27" s="490">
        <f t="shared" si="33"/>
        <v>0.40693451407551995</v>
      </c>
      <c r="AT27" s="490">
        <f t="shared" si="28"/>
        <v>0.42689822191905696</v>
      </c>
      <c r="AU27" s="490">
        <f t="shared" si="28"/>
        <v>0.44681023417676269</v>
      </c>
      <c r="AV27" s="490">
        <f t="shared" si="28"/>
        <v>0.46666903875257398</v>
      </c>
      <c r="AW27" s="490">
        <f t="shared" si="28"/>
        <v>0.48647323026168288</v>
      </c>
      <c r="AX27" s="490">
        <f t="shared" si="28"/>
        <v>0.50622151000665849</v>
      </c>
      <c r="AY27" s="490">
        <f t="shared" si="28"/>
        <v>0.5259126855605617</v>
      </c>
      <c r="AZ27" s="490">
        <f t="shared" si="28"/>
        <v>0.5455456699793565</v>
      </c>
      <c r="BA27" s="490">
        <f t="shared" si="28"/>
        <v>0.565119480667434</v>
      </c>
      <c r="BB27" s="490">
        <f t="shared" si="28"/>
        <v>0.58463323792102107</v>
      </c>
      <c r="BC27" s="490">
        <f t="shared" si="28"/>
        <v>0.60408616317509167</v>
      </c>
      <c r="BD27" s="490">
        <f t="shared" si="28"/>
        <v>0.62347757697976891</v>
      </c>
      <c r="BE27" s="490">
        <f t="shared" si="28"/>
        <v>0.64280689673238611</v>
      </c>
      <c r="BF27" s="490">
        <f t="shared" si="28"/>
        <v>0.66207363419129361</v>
      </c>
      <c r="BG27" s="490">
        <f t="shared" si="28"/>
        <v>0.68127739279708266</v>
      </c>
      <c r="BH27" s="490">
        <f t="shared" si="28"/>
        <v>0.70041786482644053</v>
      </c>
      <c r="BI27" s="490">
        <f t="shared" si="28"/>
        <v>0.71949482840301782</v>
      </c>
      <c r="BJ27" s="490">
        <f t="shared" ref="BD27:BM42" si="34">SQRT(5*((((1/$S27)*(((1+0.2*(BJ$10/661.48)^2)^3.5)-1))+1)^(1/3.5)-1))</f>
        <v>0.73850814438887413</v>
      </c>
      <c r="BK27" s="490">
        <f t="shared" si="34"/>
        <v>0.75745775317898767</v>
      </c>
      <c r="BL27" s="490">
        <f t="shared" si="34"/>
        <v>0.77634367142020366</v>
      </c>
      <c r="BM27" s="490">
        <f t="shared" si="34"/>
        <v>0.79516598867480281</v>
      </c>
      <c r="BN27" s="527"/>
      <c r="BO27" s="252"/>
      <c r="BP27" s="515">
        <f t="shared" si="18"/>
        <v>160.00000000000003</v>
      </c>
      <c r="BQ27" s="592">
        <v>16000</v>
      </c>
      <c r="BR27" s="382">
        <f t="shared" si="26"/>
        <v>256.4724273647243</v>
      </c>
      <c r="BS27" s="382">
        <f t="shared" si="26"/>
        <v>256.53729693577134</v>
      </c>
      <c r="BT27" s="382">
        <f t="shared" si="26"/>
        <v>256.64537119846187</v>
      </c>
      <c r="BU27" s="382">
        <f t="shared" si="26"/>
        <v>256.79658781018082</v>
      </c>
      <c r="BV27" s="382">
        <f t="shared" si="26"/>
        <v>256.99085987144917</v>
      </c>
      <c r="BW27" s="382">
        <f t="shared" si="26"/>
        <v>257.22807630204926</v>
      </c>
      <c r="BX27" s="382">
        <f t="shared" si="26"/>
        <v>257.5081023188871</v>
      </c>
      <c r="BY27" s="382">
        <f t="shared" si="26"/>
        <v>257.83078001141911</v>
      </c>
      <c r="BZ27" s="382">
        <f t="shared" si="26"/>
        <v>258.19592900966916</v>
      </c>
      <c r="CA27" s="382">
        <f t="shared" si="26"/>
        <v>258.60334723914133</v>
      </c>
      <c r="CB27" s="382">
        <f t="shared" si="26"/>
        <v>259.05281175628977</v>
      </c>
      <c r="CC27" s="382">
        <f t="shared" si="26"/>
        <v>259.5440796576566</v>
      </c>
      <c r="CD27" s="382">
        <f t="shared" si="26"/>
        <v>260.07688905533286</v>
      </c>
      <c r="CE27" s="382">
        <f t="shared" si="26"/>
        <v>260.65096011103861</v>
      </c>
      <c r="CF27" s="382">
        <f t="shared" si="26"/>
        <v>261.26599612086346</v>
      </c>
      <c r="CG27" s="382">
        <f t="shared" si="22"/>
        <v>261.92168464255229</v>
      </c>
      <c r="CH27" s="382">
        <f t="shared" si="22"/>
        <v>262.61769865716019</v>
      </c>
      <c r="CI27" s="382">
        <f t="shared" si="22"/>
        <v>263.35369775693766</v>
      </c>
      <c r="CJ27" s="382">
        <f t="shared" si="22"/>
        <v>264.1293293514309</v>
      </c>
      <c r="CK27" s="382">
        <f t="shared" si="22"/>
        <v>264.9442298839877</v>
      </c>
      <c r="CL27" s="382">
        <f t="shared" si="22"/>
        <v>265.79802605113923</v>
      </c>
      <c r="CM27" s="382">
        <f t="shared" si="22"/>
        <v>266.690336017677</v>
      </c>
      <c r="CN27" s="382">
        <f t="shared" si="22"/>
        <v>267.62077062064299</v>
      </c>
      <c r="CO27" s="382">
        <f t="shared" si="22"/>
        <v>268.58893455590612</v>
      </c>
      <c r="CP27" s="382">
        <f t="shared" si="22"/>
        <v>269.59442754148506</v>
      </c>
      <c r="CQ27" s="382">
        <f t="shared" si="22"/>
        <v>270.63684545229552</v>
      </c>
      <c r="CR27" s="382">
        <f t="shared" si="22"/>
        <v>271.71578142153629</v>
      </c>
      <c r="CS27" s="382">
        <f t="shared" si="22"/>
        <v>272.83082690448009</v>
      </c>
      <c r="CT27" s="382">
        <f t="shared" si="22"/>
        <v>273.98157270098204</v>
      </c>
      <c r="CU27" s="382">
        <f t="shared" si="22"/>
        <v>275.16760993357076</v>
      </c>
      <c r="CV27" s="382">
        <f t="shared" si="22"/>
        <v>276.38853097851973</v>
      </c>
      <c r="CW27" s="382">
        <f t="shared" si="23"/>
        <v>277.64393034781665</v>
      </c>
      <c r="CX27" s="382">
        <f t="shared" si="23"/>
        <v>278.93340552045032</v>
      </c>
      <c r="CY27" s="382">
        <f t="shared" si="23"/>
        <v>280.2565577218989</v>
      </c>
      <c r="CZ27" s="382">
        <f t="shared" si="23"/>
        <v>281.61299265115559</v>
      </c>
      <c r="DA27" s="382">
        <f t="shared" si="23"/>
        <v>283.0023211550307</v>
      </c>
      <c r="DB27" s="382">
        <f t="shared" si="23"/>
        <v>284.42415984985331</v>
      </c>
      <c r="DC27" s="382">
        <f t="shared" si="23"/>
        <v>285.87813169103509</v>
      </c>
      <c r="DD27" s="382">
        <f t="shared" si="23"/>
        <v>287.36386649126808</v>
      </c>
      <c r="DE27" s="382">
        <f t="shared" si="23"/>
        <v>288.88100138840372</v>
      </c>
      <c r="DF27" s="521"/>
      <c r="DG27" s="252"/>
      <c r="DH27" s="515">
        <f t="shared" si="19"/>
        <v>160.00000000000003</v>
      </c>
      <c r="DI27" s="592">
        <v>16000</v>
      </c>
      <c r="DJ27" s="382">
        <f t="shared" si="27"/>
        <v>12.814255704562013</v>
      </c>
      <c r="DK27" s="382">
        <f t="shared" si="27"/>
        <v>25.626656347749506</v>
      </c>
      <c r="DL27" s="382">
        <f t="shared" si="27"/>
        <v>38.435351823317902</v>
      </c>
      <c r="DM27" s="382">
        <f t="shared" si="27"/>
        <v>51.238501904201847</v>
      </c>
      <c r="DN27" s="382">
        <f t="shared" si="27"/>
        <v>64.034281104460419</v>
      </c>
      <c r="DO27" s="382">
        <f t="shared" si="27"/>
        <v>76.820883449329671</v>
      </c>
      <c r="DP27" s="382">
        <f t="shared" si="27"/>
        <v>89.596527124132564</v>
      </c>
      <c r="DQ27" s="382">
        <f t="shared" si="27"/>
        <v>102.35945897463309</v>
      </c>
      <c r="DR27" s="382">
        <f t="shared" si="27"/>
        <v>115.10795883284713</v>
      </c>
      <c r="DS27" s="382">
        <f t="shared" si="27"/>
        <v>127.84034364439859</v>
      </c>
      <c r="DT27" s="382">
        <f t="shared" si="27"/>
        <v>140.55497137573212</v>
      </c>
      <c r="DU27" s="382">
        <f t="shared" si="27"/>
        <v>153.25024468182525</v>
      </c>
      <c r="DV27" s="382">
        <f t="shared" si="27"/>
        <v>165.9246143176629</v>
      </c>
      <c r="DW27" s="382">
        <f t="shared" si="27"/>
        <v>178.57658227930702</v>
      </c>
      <c r="DX27" s="382">
        <f t="shared" si="27"/>
        <v>191.20470466322038</v>
      </c>
      <c r="DY27" s="382">
        <f t="shared" si="24"/>
        <v>203.80759423519117</v>
      </c>
      <c r="DZ27" s="382">
        <f t="shared" si="24"/>
        <v>216.38392270294636</v>
      </c>
      <c r="EA27" s="382">
        <f t="shared" si="24"/>
        <v>228.93242268924027</v>
      </c>
      <c r="EB27" s="382">
        <f t="shared" si="24"/>
        <v>241.45188940476669</v>
      </c>
      <c r="EC27" s="382">
        <f t="shared" si="24"/>
        <v>253.94118202275104</v>
      </c>
      <c r="ED27" s="382">
        <f t="shared" si="24"/>
        <v>266.39922475933696</v>
      </c>
      <c r="EE27" s="382">
        <f t="shared" si="24"/>
        <v>278.8250076661044</v>
      </c>
      <c r="EF27" s="382">
        <f t="shared" si="24"/>
        <v>291.21758714292031</v>
      </c>
      <c r="EG27" s="382">
        <f t="shared" si="24"/>
        <v>303.57608618115802</v>
      </c>
      <c r="EH27" s="382">
        <f t="shared" si="24"/>
        <v>315.89969434879646</v>
      </c>
      <c r="EI27" s="382">
        <f t="shared" si="24"/>
        <v>328.18766753026932</v>
      </c>
      <c r="EJ27" s="382">
        <f t="shared" si="24"/>
        <v>340.43932743498254</v>
      </c>
      <c r="EK27" s="382">
        <f t="shared" si="24"/>
        <v>352.65406088936214</v>
      </c>
      <c r="EL27" s="382">
        <f t="shared" si="24"/>
        <v>364.83131892789089</v>
      </c>
      <c r="EM27" s="382">
        <f t="shared" si="24"/>
        <v>376.97061569912069</v>
      </c>
      <c r="EN27" s="382">
        <f t="shared" si="24"/>
        <v>389.07152720287718</v>
      </c>
      <c r="EO27" s="382">
        <f t="shared" si="25"/>
        <v>401.13368987498808</v>
      </c>
      <c r="EP27" s="382">
        <f t="shared" si="25"/>
        <v>413.15679903581247</v>
      </c>
      <c r="EQ27" s="382">
        <f t="shared" si="25"/>
        <v>425.14060721859204</v>
      </c>
      <c r="ER27" s="382">
        <f t="shared" si="25"/>
        <v>437.08492239335874</v>
      </c>
      <c r="ES27" s="382">
        <f t="shared" si="25"/>
        <v>448.98960610161248</v>
      </c>
      <c r="ET27" s="382">
        <f t="shared" si="25"/>
        <v>460.8545715164762</v>
      </c>
      <c r="EU27" s="382">
        <f t="shared" si="25"/>
        <v>472.67978144235906</v>
      </c>
      <c r="EV27" s="382">
        <f t="shared" si="25"/>
        <v>484.46524626746697</v>
      </c>
      <c r="EW27" s="382">
        <f t="shared" si="25"/>
        <v>496.21102188175433</v>
      </c>
      <c r="EX27" s="521"/>
      <c r="EY27" s="252"/>
      <c r="EZ27" s="515">
        <f t="shared" si="20"/>
        <v>160.00000000000003</v>
      </c>
      <c r="FA27" s="592">
        <v>16000</v>
      </c>
      <c r="FB27" s="382">
        <f t="shared" ref="FB27:FQ42" si="35">6*$EZ27/10+FB$10+(BR27-273.15)</f>
        <v>89.322427364724348</v>
      </c>
      <c r="FC27" s="382">
        <f t="shared" si="35"/>
        <v>99.387296935771388</v>
      </c>
      <c r="FD27" s="382">
        <f t="shared" si="35"/>
        <v>109.49537119846192</v>
      </c>
      <c r="FE27" s="382">
        <f t="shared" si="35"/>
        <v>119.64658781018088</v>
      </c>
      <c r="FF27" s="382">
        <f t="shared" si="35"/>
        <v>129.84085987144923</v>
      </c>
      <c r="FG27" s="382">
        <f t="shared" si="35"/>
        <v>140.07807630204931</v>
      </c>
      <c r="FH27" s="382">
        <f t="shared" si="35"/>
        <v>150.35810231888715</v>
      </c>
      <c r="FI27" s="382">
        <f t="shared" si="35"/>
        <v>160.68078001141916</v>
      </c>
      <c r="FJ27" s="382">
        <f t="shared" si="35"/>
        <v>171.04592900966921</v>
      </c>
      <c r="FK27" s="382">
        <f t="shared" si="35"/>
        <v>181.45334723914138</v>
      </c>
      <c r="FL27" s="382">
        <f t="shared" si="35"/>
        <v>191.90281175628982</v>
      </c>
      <c r="FM27" s="382">
        <f t="shared" si="35"/>
        <v>202.39407965765665</v>
      </c>
      <c r="FN27" s="382">
        <f t="shared" si="35"/>
        <v>212.92688905533291</v>
      </c>
      <c r="FO27" s="382">
        <f t="shared" si="35"/>
        <v>223.50096011103867</v>
      </c>
      <c r="FP27" s="382">
        <f t="shared" si="35"/>
        <v>234.11599612086351</v>
      </c>
      <c r="FQ27" s="382">
        <f t="shared" si="35"/>
        <v>244.77168464255232</v>
      </c>
      <c r="FR27" s="382">
        <f t="shared" ref="FR27:GF43" si="36">6*$EZ27/10+FR$10+(CH27-273.15)</f>
        <v>255.46769865716021</v>
      </c>
      <c r="FS27" s="382">
        <f t="shared" si="36"/>
        <v>266.20369775693769</v>
      </c>
      <c r="FT27" s="382">
        <f t="shared" si="36"/>
        <v>276.97932935143092</v>
      </c>
      <c r="FU27" s="382">
        <f t="shared" si="36"/>
        <v>287.79422988398773</v>
      </c>
      <c r="FV27" s="382">
        <f t="shared" si="36"/>
        <v>298.64802605113925</v>
      </c>
      <c r="FW27" s="382">
        <f t="shared" si="36"/>
        <v>309.54033601767702</v>
      </c>
      <c r="FX27" s="382">
        <f t="shared" si="36"/>
        <v>320.47077062064301</v>
      </c>
      <c r="FY27" s="382">
        <f t="shared" si="36"/>
        <v>331.43893455590614</v>
      </c>
      <c r="FZ27" s="382">
        <f t="shared" si="36"/>
        <v>342.44442754148508</v>
      </c>
      <c r="GA27" s="382">
        <f t="shared" si="36"/>
        <v>353.48684545229554</v>
      </c>
      <c r="GB27" s="382">
        <f t="shared" si="36"/>
        <v>364.56578142153631</v>
      </c>
      <c r="GC27" s="382">
        <f t="shared" si="36"/>
        <v>375.68082690448011</v>
      </c>
      <c r="GD27" s="382">
        <f t="shared" si="36"/>
        <v>386.83157270098206</v>
      </c>
      <c r="GE27" s="382">
        <f t="shared" si="36"/>
        <v>398.01760993357078</v>
      </c>
      <c r="GF27" s="382">
        <f t="shared" si="36"/>
        <v>409.23853097851975</v>
      </c>
      <c r="GG27" s="382">
        <f t="shared" si="29"/>
        <v>420.49393034781667</v>
      </c>
      <c r="GH27" s="382">
        <f t="shared" si="10"/>
        <v>431.78340552045034</v>
      </c>
      <c r="GI27" s="382">
        <f t="shared" si="10"/>
        <v>443.10655772189892</v>
      </c>
      <c r="GJ27" s="382">
        <f t="shared" si="10"/>
        <v>454.46299265115562</v>
      </c>
      <c r="GK27" s="382">
        <f t="shared" si="10"/>
        <v>465.85232115503072</v>
      </c>
      <c r="GL27" s="382">
        <f t="shared" si="10"/>
        <v>477.27415984985333</v>
      </c>
      <c r="GM27" s="382">
        <f t="shared" si="10"/>
        <v>488.72813169103512</v>
      </c>
      <c r="GN27" s="382">
        <f t="shared" si="10"/>
        <v>500.21386649126811</v>
      </c>
      <c r="GO27" s="382">
        <f t="shared" si="10"/>
        <v>511.73100138840374</v>
      </c>
      <c r="GQ27" s="511"/>
      <c r="GR27" s="521"/>
      <c r="GS27" s="524">
        <v>16000</v>
      </c>
      <c r="GT27" s="583">
        <f t="shared" ref="GT27:HH43" si="37">ABS((FB27-DJ27)/DJ27)</f>
        <v>5.9705513471940943</v>
      </c>
      <c r="GU27" s="477">
        <f t="shared" si="37"/>
        <v>2.8782779769277016</v>
      </c>
      <c r="GV27" s="477">
        <f t="shared" si="37"/>
        <v>1.8488192771539413</v>
      </c>
      <c r="GW27" s="477">
        <f t="shared" si="37"/>
        <v>1.335091452007678</v>
      </c>
      <c r="GX27" s="477">
        <f t="shared" si="37"/>
        <v>1.0276773258317244</v>
      </c>
      <c r="GY27" s="477">
        <f t="shared" si="37"/>
        <v>0.82343745622820763</v>
      </c>
      <c r="GZ27" s="477">
        <f t="shared" si="37"/>
        <v>0.67816886597146497</v>
      </c>
      <c r="HA27" s="477">
        <f t="shared" si="37"/>
        <v>0.56976972739997944</v>
      </c>
      <c r="HB27" s="477">
        <f t="shared" si="37"/>
        <v>0.48596092523933848</v>
      </c>
      <c r="HC27" s="477">
        <f t="shared" si="37"/>
        <v>0.41937468303333902</v>
      </c>
      <c r="HD27" s="477">
        <f t="shared" si="37"/>
        <v>0.36532212185718027</v>
      </c>
      <c r="HE27" s="477">
        <f t="shared" si="37"/>
        <v>0.32067704086125759</v>
      </c>
      <c r="HF27" s="477">
        <f t="shared" si="37"/>
        <v>0.28327487715405558</v>
      </c>
      <c r="HG27" s="477">
        <f t="shared" si="37"/>
        <v>0.25156925537675812</v>
      </c>
      <c r="HH27" s="477">
        <f t="shared" si="37"/>
        <v>0.22442591845857143</v>
      </c>
      <c r="HI27" s="477">
        <f t="shared" si="30"/>
        <v>0.20099393529020876</v>
      </c>
      <c r="HJ27" s="477">
        <f t="shared" si="30"/>
        <v>0.18062236540497686</v>
      </c>
      <c r="HK27" s="477">
        <f t="shared" si="30"/>
        <v>0.16280470293319074</v>
      </c>
      <c r="HL27" s="477">
        <f t="shared" si="30"/>
        <v>0.14714086534691187</v>
      </c>
      <c r="HM27" s="477">
        <f t="shared" si="30"/>
        <v>0.13331058630027065</v>
      </c>
      <c r="HN27" s="477">
        <f t="shared" si="30"/>
        <v>0.12105441117907012</v>
      </c>
      <c r="HO27" s="477">
        <f t="shared" si="30"/>
        <v>0.11015987629185156</v>
      </c>
      <c r="HP27" s="477">
        <f t="shared" si="30"/>
        <v>0.10045129404690167</v>
      </c>
      <c r="HQ27" s="477">
        <f t="shared" si="30"/>
        <v>9.1782092342151955E-2</v>
      </c>
      <c r="HR27" s="477">
        <f t="shared" si="30"/>
        <v>8.4028992960593407E-2</v>
      </c>
      <c r="HS27" s="477">
        <f t="shared" si="30"/>
        <v>7.7087533826032117E-2</v>
      </c>
      <c r="HT27" s="477">
        <f t="shared" si="30"/>
        <v>7.0868586682781134E-2</v>
      </c>
      <c r="HU27" s="477">
        <f t="shared" si="30"/>
        <v>6.5295621315253016E-2</v>
      </c>
      <c r="HV27" s="477">
        <f t="shared" si="30"/>
        <v>6.0302536080899173E-2</v>
      </c>
      <c r="HW27" s="477">
        <f t="shared" si="30"/>
        <v>5.5831922590085292E-2</v>
      </c>
      <c r="HX27" s="477">
        <f t="shared" si="30"/>
        <v>5.1833666474202574E-2</v>
      </c>
      <c r="HY27" s="477">
        <f t="shared" si="31"/>
        <v>4.8263810698279036E-2</v>
      </c>
      <c r="HZ27" s="477">
        <f t="shared" si="13"/>
        <v>4.5083625703623773E-2</v>
      </c>
      <c r="IA27" s="477">
        <f t="shared" si="13"/>
        <v>4.2258843776053219E-2</v>
      </c>
      <c r="IB27" s="477">
        <f t="shared" si="13"/>
        <v>3.9759024774039947E-2</v>
      </c>
      <c r="IC27" s="477">
        <f t="shared" si="13"/>
        <v>3.7557027655562208E-2</v>
      </c>
      <c r="ID27" s="477">
        <f t="shared" si="13"/>
        <v>3.562856776997407E-2</v>
      </c>
      <c r="IE27" s="477">
        <f t="shared" si="13"/>
        <v>3.395184409983712E-2</v>
      </c>
      <c r="IF27" s="477">
        <f t="shared" si="13"/>
        <v>3.2507223882694225E-2</v>
      </c>
      <c r="IG27" s="477">
        <f t="shared" si="13"/>
        <v>3.127697455770697E-2</v>
      </c>
    </row>
    <row r="28" spans="1:241">
      <c r="F28" s="384"/>
      <c r="G28" s="384"/>
      <c r="H28" s="384"/>
      <c r="I28" s="384"/>
      <c r="J28" s="252"/>
      <c r="K28" s="606">
        <v>17000</v>
      </c>
      <c r="L28" s="382">
        <f t="shared" si="21"/>
        <v>5.1815999999999995</v>
      </c>
      <c r="M28" s="382">
        <v>170</v>
      </c>
      <c r="N28" s="491">
        <f t="shared" si="14"/>
        <v>527.21780609798805</v>
      </c>
      <c r="O28" s="263">
        <f t="shared" si="15"/>
        <v>0.72175909072824673</v>
      </c>
      <c r="P28" s="383">
        <f t="shared" si="16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263">
        <f t="shared" si="1"/>
        <v>0.52032351946507582</v>
      </c>
      <c r="T28" s="492">
        <f>O28/Konstanten!$C$22</f>
        <v>0.5891910944720381</v>
      </c>
      <c r="U28" s="492">
        <f t="shared" si="2"/>
        <v>0.88311504424778675</v>
      </c>
      <c r="V28" s="492"/>
      <c r="W28" s="252"/>
      <c r="X28" s="515">
        <f t="shared" si="17"/>
        <v>170.00000000000003</v>
      </c>
      <c r="Y28" s="592">
        <v>17000</v>
      </c>
      <c r="Z28" s="490">
        <f t="shared" si="32"/>
        <v>2.0957289732651124E-2</v>
      </c>
      <c r="AA28" s="490">
        <f t="shared" si="32"/>
        <v>4.1911270088966557E-2</v>
      </c>
      <c r="AB28" s="490">
        <f t="shared" si="32"/>
        <v>6.2858640923110831E-2</v>
      </c>
      <c r="AC28" s="490">
        <f t="shared" si="32"/>
        <v>8.3796120489075657E-2</v>
      </c>
      <c r="AD28" s="490">
        <f t="shared" si="32"/>
        <v>0.10472045448869141</v>
      </c>
      <c r="AE28" s="490">
        <f t="shared" si="32"/>
        <v>0.12562842493955517</v>
      </c>
      <c r="AF28" s="490">
        <f t="shared" si="32"/>
        <v>0.14651685880604437</v>
      </c>
      <c r="AG28" s="490">
        <f t="shared" si="32"/>
        <v>0.16738263634002234</v>
      </c>
      <c r="AH28" s="490">
        <f t="shared" si="32"/>
        <v>0.18822269908080541</v>
      </c>
      <c r="AI28" s="490">
        <f t="shared" si="32"/>
        <v>0.209034057468376</v>
      </c>
      <c r="AJ28" s="490">
        <f t="shared" si="33"/>
        <v>0.22981379802810464</v>
      </c>
      <c r="AK28" s="490">
        <f t="shared" si="33"/>
        <v>0.25055909009033306</v>
      </c>
      <c r="AL28" s="490">
        <f t="shared" si="33"/>
        <v>0.27126719201319149</v>
      </c>
      <c r="AM28" s="490">
        <f t="shared" si="33"/>
        <v>0.29193545688249745</v>
      </c>
      <c r="AN28" s="490">
        <f t="shared" si="33"/>
        <v>0.31256133766809641</v>
      </c>
      <c r="AO28" s="490">
        <f t="shared" si="33"/>
        <v>0.3331423918215487</v>
      </c>
      <c r="AP28" s="490">
        <f t="shared" si="33"/>
        <v>0.35367628530544715</v>
      </c>
      <c r="AQ28" s="490">
        <f t="shared" si="33"/>
        <v>0.3741607960500789</v>
      </c>
      <c r="AR28" s="490">
        <f t="shared" si="33"/>
        <v>0.39459381683820155</v>
      </c>
      <c r="AS28" s="490">
        <f t="shared" si="33"/>
        <v>0.41497335762359006</v>
      </c>
      <c r="AT28" s="490">
        <f t="shared" si="28"/>
        <v>0.43529754729343345</v>
      </c>
      <c r="AU28" s="490">
        <f t="shared" si="28"/>
        <v>0.45556463488890092</v>
      </c>
      <c r="AV28" s="490">
        <f t="shared" si="28"/>
        <v>0.47577299030182307</v>
      </c>
      <c r="AW28" s="490">
        <f t="shared" si="28"/>
        <v>0.49592110446878579</v>
      </c>
      <c r="AX28" s="490">
        <f t="shared" si="28"/>
        <v>0.51600758908673083</v>
      </c>
      <c r="AY28" s="490">
        <f t="shared" si="28"/>
        <v>0.53603117587658777</v>
      </c>
      <c r="AZ28" s="490">
        <f t="shared" si="28"/>
        <v>0.55599071542330913</v>
      </c>
      <c r="BA28" s="490">
        <f t="shared" si="28"/>
        <v>0.57588517562230235</v>
      </c>
      <c r="BB28" s="490">
        <f t="shared" si="28"/>
        <v>0.59571363976315905</v>
      </c>
      <c r="BC28" s="490">
        <f t="shared" si="28"/>
        <v>0.61547530428240182</v>
      </c>
      <c r="BD28" s="490">
        <f t="shared" si="34"/>
        <v>0.63516947621712228</v>
      </c>
      <c r="BE28" s="490">
        <f t="shared" si="34"/>
        <v>0.65479557039141567</v>
      </c>
      <c r="BF28" s="490">
        <f t="shared" si="34"/>
        <v>0.67435310636712309</v>
      </c>
      <c r="BG28" s="490">
        <f t="shared" si="34"/>
        <v>0.69384170518970734</v>
      </c>
      <c r="BH28" s="490">
        <f t="shared" si="34"/>
        <v>0.71326108595927962</v>
      </c>
      <c r="BI28" s="490">
        <f t="shared" si="34"/>
        <v>0.73261106225560124</v>
      </c>
      <c r="BJ28" s="490">
        <f t="shared" si="34"/>
        <v>0.75189153844470646</v>
      </c>
      <c r="BK28" s="490">
        <f t="shared" si="34"/>
        <v>0.77110250589331386</v>
      </c>
      <c r="BL28" s="490">
        <f t="shared" si="34"/>
        <v>0.79024403911571328</v>
      </c>
      <c r="BM28" s="490">
        <f t="shared" si="34"/>
        <v>0.80931629187621468</v>
      </c>
      <c r="BN28" s="527"/>
      <c r="BO28" s="252"/>
      <c r="BP28" s="515">
        <f t="shared" si="18"/>
        <v>170.00000000000003</v>
      </c>
      <c r="BQ28" s="592">
        <v>17000</v>
      </c>
      <c r="BR28" s="382">
        <f t="shared" si="26"/>
        <v>254.49195301645568</v>
      </c>
      <c r="BS28" s="382">
        <f t="shared" si="26"/>
        <v>254.55899794727594</v>
      </c>
      <c r="BT28" s="382">
        <f t="shared" si="26"/>
        <v>254.67069250145045</v>
      </c>
      <c r="BU28" s="382">
        <f t="shared" si="26"/>
        <v>254.82696640879681</v>
      </c>
      <c r="BV28" s="382">
        <f t="shared" si="26"/>
        <v>255.02772174009371</v>
      </c>
      <c r="BW28" s="382">
        <f t="shared" si="26"/>
        <v>255.27283335106992</v>
      </c>
      <c r="BX28" s="382">
        <f t="shared" si="26"/>
        <v>255.56214944612751</v>
      </c>
      <c r="BY28" s="382">
        <f t="shared" si="26"/>
        <v>255.89549225662242</v>
      </c>
      <c r="BZ28" s="382">
        <f t="shared" si="26"/>
        <v>256.27265882753778</v>
      </c>
      <c r="CA28" s="382">
        <f t="shared" si="26"/>
        <v>256.69342190550583</v>
      </c>
      <c r="CB28" s="382">
        <f t="shared" si="26"/>
        <v>257.15753092035141</v>
      </c>
      <c r="CC28" s="382">
        <f t="shared" si="26"/>
        <v>257.66471305167437</v>
      </c>
      <c r="CD28" s="382">
        <f t="shared" si="26"/>
        <v>258.21467437144435</v>
      </c>
      <c r="CE28" s="382">
        <f t="shared" si="26"/>
        <v>258.80710105317524</v>
      </c>
      <c r="CF28" s="382">
        <f t="shared" si="26"/>
        <v>259.4416606379616</v>
      </c>
      <c r="CG28" s="382">
        <f t="shared" si="22"/>
        <v>260.11800334750694</v>
      </c>
      <c r="CH28" s="382">
        <f t="shared" si="22"/>
        <v>260.83576343423954</v>
      </c>
      <c r="CI28" s="382">
        <f t="shared" si="22"/>
        <v>261.59456055869998</v>
      </c>
      <c r="CJ28" s="382">
        <f t="shared" si="22"/>
        <v>262.39400118458082</v>
      </c>
      <c r="CK28" s="382">
        <f t="shared" si="22"/>
        <v>263.23367998209693</v>
      </c>
      <c r="CL28" s="382">
        <f t="shared" si="22"/>
        <v>264.11318123075091</v>
      </c>
      <c r="CM28" s="382">
        <f t="shared" si="22"/>
        <v>265.0320802130276</v>
      </c>
      <c r="CN28" s="382">
        <f t="shared" si="22"/>
        <v>265.98994459108246</v>
      </c>
      <c r="CO28" s="382">
        <f t="shared" si="22"/>
        <v>266.98633575907803</v>
      </c>
      <c r="CP28" s="382">
        <f t="shared" si="22"/>
        <v>268.0208101644518</v>
      </c>
      <c r="CQ28" s="382">
        <f t="shared" si="22"/>
        <v>269.09292059205927</v>
      </c>
      <c r="CR28" s="382">
        <f t="shared" si="22"/>
        <v>270.20221740581121</v>
      </c>
      <c r="CS28" s="382">
        <f t="shared" si="22"/>
        <v>271.34824974311573</v>
      </c>
      <c r="CT28" s="382">
        <f t="shared" si="22"/>
        <v>272.53056665811027</v>
      </c>
      <c r="CU28" s="382">
        <f t="shared" si="22"/>
        <v>273.74871821034975</v>
      </c>
      <c r="CV28" s="382">
        <f t="shared" si="22"/>
        <v>275.00225649626032</v>
      </c>
      <c r="CW28" s="382">
        <f t="shared" si="23"/>
        <v>276.29073662130133</v>
      </c>
      <c r="CX28" s="382">
        <f t="shared" si="23"/>
        <v>277.61371761136803</v>
      </c>
      <c r="CY28" s="382">
        <f t="shared" si="23"/>
        <v>278.97076326252613</v>
      </c>
      <c r="CZ28" s="382">
        <f t="shared" si="23"/>
        <v>280.36144292868909</v>
      </c>
      <c r="DA28" s="382">
        <f t="shared" si="23"/>
        <v>281.78533224732035</v>
      </c>
      <c r="DB28" s="382">
        <f t="shared" si="23"/>
        <v>283.24201380367901</v>
      </c>
      <c r="DC28" s="382">
        <f t="shared" si="23"/>
        <v>284.73107773450903</v>
      </c>
      <c r="DD28" s="382">
        <f t="shared" si="23"/>
        <v>286.25212227241821</v>
      </c>
      <c r="DE28" s="382">
        <f t="shared" si="23"/>
        <v>287.80475423248902</v>
      </c>
      <c r="DF28" s="521"/>
      <c r="DG28" s="252"/>
      <c r="DH28" s="515">
        <f t="shared" si="19"/>
        <v>170.00000000000003</v>
      </c>
      <c r="DI28" s="592">
        <v>17000</v>
      </c>
      <c r="DJ28" s="382">
        <f>Z28*$R28</f>
        <v>13.027457131644805</v>
      </c>
      <c r="DK28" s="382">
        <f t="shared" si="27"/>
        <v>26.052857090873918</v>
      </c>
      <c r="DL28" s="382">
        <f t="shared" si="27"/>
        <v>39.074148443129332</v>
      </c>
      <c r="DM28" s="382">
        <f t="shared" si="27"/>
        <v>52.089291191541918</v>
      </c>
      <c r="DN28" s="382">
        <f t="shared" si="27"/>
        <v>65.096262401350586</v>
      </c>
      <c r="DO28" s="382">
        <f t="shared" si="27"/>
        <v>78.093061712378102</v>
      </c>
      <c r="DP28" s="382">
        <f t="shared" si="27"/>
        <v>91.077716704236224</v>
      </c>
      <c r="DQ28" s="382">
        <f t="shared" si="27"/>
        <v>104.04828808106993</v>
      </c>
      <c r="DR28" s="382">
        <f t="shared" si="27"/>
        <v>117.0028746444917</v>
      </c>
      <c r="DS28" s="382">
        <f t="shared" si="27"/>
        <v>129.93961802610241</v>
      </c>
      <c r="DT28" s="382">
        <f t="shared" si="27"/>
        <v>142.85670715365347</v>
      </c>
      <c r="DU28" s="382">
        <f t="shared" si="27"/>
        <v>155.75238242806998</v>
      </c>
      <c r="DV28" s="382">
        <f t="shared" si="27"/>
        <v>168.62493959167432</v>
      </c>
      <c r="DW28" s="382">
        <f t="shared" si="27"/>
        <v>181.47273327135363</v>
      </c>
      <c r="DX28" s="382">
        <f t="shared" si="27"/>
        <v>194.29418018384121</v>
      </c>
      <c r="DY28" s="382">
        <f t="shared" si="24"/>
        <v>207.08776199372738</v>
      </c>
      <c r="DZ28" s="382">
        <f t="shared" si="24"/>
        <v>219.85202781816173</v>
      </c>
      <c r="EA28" s="382">
        <f t="shared" si="24"/>
        <v>232.58559637558079</v>
      </c>
      <c r="EB28" s="382">
        <f t="shared" si="24"/>
        <v>245.28715777894081</v>
      </c>
      <c r="EC28" s="382">
        <f t="shared" si="24"/>
        <v>257.95547497697146</v>
      </c>
      <c r="ED28" s="382">
        <f t="shared" si="24"/>
        <v>270.58938484971571</v>
      </c>
      <c r="EE28" s="382">
        <f t="shared" si="24"/>
        <v>283.18779896725738</v>
      </c>
      <c r="EF28" s="382">
        <f t="shared" si="24"/>
        <v>295.7497040227916</v>
      </c>
      <c r="EG28" s="382">
        <f t="shared" si="24"/>
        <v>308.27416195327748</v>
      </c>
      <c r="EH28" s="382">
        <f t="shared" si="24"/>
        <v>320.76030976264974</v>
      </c>
      <c r="EI28" s="382">
        <f t="shared" si="24"/>
        <v>333.20735906407828</v>
      </c>
      <c r="EJ28" s="382">
        <f t="shared" si="24"/>
        <v>345.61459535891134</v>
      </c>
      <c r="EK28" s="382">
        <f t="shared" si="24"/>
        <v>357.98137707094776</v>
      </c>
      <c r="EL28" s="382">
        <f t="shared" si="24"/>
        <v>370.30713435524569</v>
      </c>
      <c r="EM28" s="382">
        <f t="shared" si="24"/>
        <v>382.59136770118675</v>
      </c>
      <c r="EN28" s="382">
        <f t="shared" si="24"/>
        <v>394.83364634960799</v>
      </c>
      <c r="EO28" s="382">
        <f t="shared" si="25"/>
        <v>407.03360654383528</v>
      </c>
      <c r="EP28" s="382">
        <f t="shared" si="25"/>
        <v>419.19094963420531</v>
      </c>
      <c r="EQ28" s="382">
        <f t="shared" si="25"/>
        <v>431.30544005523944</v>
      </c>
      <c r="ER28" s="382">
        <f t="shared" si="25"/>
        <v>443.37690319412729</v>
      </c>
      <c r="ES28" s="382">
        <f t="shared" si="25"/>
        <v>455.40522316843845</v>
      </c>
      <c r="ET28" s="382">
        <f t="shared" si="25"/>
        <v>467.39034053024784</v>
      </c>
      <c r="EU28" s="382">
        <f t="shared" si="25"/>
        <v>479.33224991294054</v>
      </c>
      <c r="EV28" s="382">
        <f t="shared" si="25"/>
        <v>491.23099763604216</v>
      </c>
      <c r="EW28" s="382">
        <f t="shared" si="25"/>
        <v>503.08667928242534</v>
      </c>
      <c r="EX28" s="521"/>
      <c r="EY28" s="252"/>
      <c r="EZ28" s="515">
        <f t="shared" si="20"/>
        <v>170.00000000000003</v>
      </c>
      <c r="FA28" s="592">
        <v>17000</v>
      </c>
      <c r="FB28" s="382">
        <f t="shared" si="35"/>
        <v>93.341953016455733</v>
      </c>
      <c r="FC28" s="382">
        <f t="shared" si="35"/>
        <v>103.40899794727599</v>
      </c>
      <c r="FD28" s="382">
        <f t="shared" si="35"/>
        <v>113.5206925014505</v>
      </c>
      <c r="FE28" s="382">
        <f t="shared" si="35"/>
        <v>123.67696640879686</v>
      </c>
      <c r="FF28" s="382">
        <f t="shared" si="35"/>
        <v>133.87772174009376</v>
      </c>
      <c r="FG28" s="382">
        <f t="shared" si="35"/>
        <v>144.12283335106997</v>
      </c>
      <c r="FH28" s="382">
        <f t="shared" si="35"/>
        <v>154.41214944612756</v>
      </c>
      <c r="FI28" s="382">
        <f t="shared" si="35"/>
        <v>164.74549225662247</v>
      </c>
      <c r="FJ28" s="382">
        <f t="shared" si="35"/>
        <v>175.12265882753783</v>
      </c>
      <c r="FK28" s="382">
        <f t="shared" si="35"/>
        <v>185.54342190550588</v>
      </c>
      <c r="FL28" s="382">
        <f t="shared" si="35"/>
        <v>196.00753092035146</v>
      </c>
      <c r="FM28" s="382">
        <f t="shared" si="35"/>
        <v>206.51471305167442</v>
      </c>
      <c r="FN28" s="382">
        <f t="shared" si="35"/>
        <v>217.0646743714444</v>
      </c>
      <c r="FO28" s="382">
        <f t="shared" si="35"/>
        <v>227.6571010531753</v>
      </c>
      <c r="FP28" s="382">
        <f t="shared" si="35"/>
        <v>238.29166063796166</v>
      </c>
      <c r="FQ28" s="382">
        <f t="shared" si="35"/>
        <v>248.96800334750696</v>
      </c>
      <c r="FR28" s="382">
        <f t="shared" si="36"/>
        <v>259.68576343423956</v>
      </c>
      <c r="FS28" s="382">
        <f t="shared" si="36"/>
        <v>270.4445605587</v>
      </c>
      <c r="FT28" s="382">
        <f t="shared" si="36"/>
        <v>281.24400118458084</v>
      </c>
      <c r="FU28" s="382">
        <f t="shared" si="36"/>
        <v>292.08367998209695</v>
      </c>
      <c r="FV28" s="382">
        <f t="shared" si="36"/>
        <v>302.96318123075093</v>
      </c>
      <c r="FW28" s="382">
        <f t="shared" si="36"/>
        <v>313.88208021302762</v>
      </c>
      <c r="FX28" s="382">
        <f t="shared" si="36"/>
        <v>324.83994459108249</v>
      </c>
      <c r="FY28" s="382">
        <f t="shared" si="36"/>
        <v>335.83633575907805</v>
      </c>
      <c r="FZ28" s="382">
        <f t="shared" si="36"/>
        <v>346.87081016445183</v>
      </c>
      <c r="GA28" s="382">
        <f t="shared" si="36"/>
        <v>357.94292059205929</v>
      </c>
      <c r="GB28" s="382">
        <f t="shared" si="36"/>
        <v>369.05221740581123</v>
      </c>
      <c r="GC28" s="382">
        <f t="shared" si="36"/>
        <v>380.19824974311575</v>
      </c>
      <c r="GD28" s="382">
        <f t="shared" si="36"/>
        <v>391.3805666581103</v>
      </c>
      <c r="GE28" s="382">
        <f t="shared" si="36"/>
        <v>402.59871821034977</v>
      </c>
      <c r="GF28" s="382">
        <f t="shared" si="36"/>
        <v>413.85225649626034</v>
      </c>
      <c r="GG28" s="382">
        <f t="shared" si="29"/>
        <v>425.14073662130136</v>
      </c>
      <c r="GH28" s="382">
        <f t="shared" si="10"/>
        <v>436.46371761136805</v>
      </c>
      <c r="GI28" s="382">
        <f t="shared" si="10"/>
        <v>447.82076326252616</v>
      </c>
      <c r="GJ28" s="382">
        <f t="shared" si="10"/>
        <v>459.21144292868911</v>
      </c>
      <c r="GK28" s="382">
        <f t="shared" si="10"/>
        <v>470.63533224732038</v>
      </c>
      <c r="GL28" s="382">
        <f t="shared" si="10"/>
        <v>482.09201380367904</v>
      </c>
      <c r="GM28" s="382">
        <f t="shared" si="10"/>
        <v>493.58107773450905</v>
      </c>
      <c r="GN28" s="382">
        <f t="shared" si="10"/>
        <v>505.10212227241823</v>
      </c>
      <c r="GO28" s="382">
        <f t="shared" si="10"/>
        <v>516.65475423248904</v>
      </c>
      <c r="GQ28" s="511"/>
      <c r="GR28" s="521"/>
      <c r="GS28" s="524">
        <v>17000</v>
      </c>
      <c r="GT28" s="583">
        <f t="shared" si="37"/>
        <v>6.165017092224403</v>
      </c>
      <c r="GU28" s="477">
        <f t="shared" si="37"/>
        <v>2.9691999071955619</v>
      </c>
      <c r="GV28" s="477">
        <f t="shared" si="37"/>
        <v>1.9052633780791095</v>
      </c>
      <c r="GW28" s="477">
        <f t="shared" si="37"/>
        <v>1.3743261537964468</v>
      </c>
      <c r="GX28" s="477">
        <f t="shared" si="37"/>
        <v>1.0566114981328965</v>
      </c>
      <c r="GY28" s="477">
        <f t="shared" si="37"/>
        <v>0.84552673682950064</v>
      </c>
      <c r="GZ28" s="477">
        <f t="shared" si="37"/>
        <v>0.69538889460264119</v>
      </c>
      <c r="HA28" s="477">
        <f t="shared" si="37"/>
        <v>0.58335610604433885</v>
      </c>
      <c r="HB28" s="477">
        <f t="shared" si="37"/>
        <v>0.49673808750118875</v>
      </c>
      <c r="HC28" s="477">
        <f t="shared" si="37"/>
        <v>0.4279203273341447</v>
      </c>
      <c r="HD28" s="477">
        <f t="shared" si="37"/>
        <v>0.37205690111231632</v>
      </c>
      <c r="HE28" s="477">
        <f t="shared" si="37"/>
        <v>0.32591688057836066</v>
      </c>
      <c r="HF28" s="477">
        <f t="shared" si="37"/>
        <v>0.28726317054326012</v>
      </c>
      <c r="HG28" s="477">
        <f t="shared" si="37"/>
        <v>0.25449755976707988</v>
      </c>
      <c r="HH28" s="477">
        <f t="shared" si="37"/>
        <v>0.22644775264235922</v>
      </c>
      <c r="HI28" s="477">
        <f t="shared" si="30"/>
        <v>0.20223426507959519</v>
      </c>
      <c r="HJ28" s="477">
        <f t="shared" si="30"/>
        <v>0.18118429932801924</v>
      </c>
      <c r="HK28" s="477">
        <f t="shared" si="30"/>
        <v>0.16277432813158516</v>
      </c>
      <c r="HL28" s="477">
        <f t="shared" si="30"/>
        <v>0.14659081107721619</v>
      </c>
      <c r="HM28" s="477">
        <f t="shared" si="30"/>
        <v>0.13230269684398918</v>
      </c>
      <c r="HN28" s="477">
        <f t="shared" si="30"/>
        <v>0.11964178269230887</v>
      </c>
      <c r="HO28" s="477">
        <f t="shared" si="30"/>
        <v>0.10838843113194704</v>
      </c>
      <c r="HP28" s="477">
        <f t="shared" si="30"/>
        <v>9.8361013291323782E-2</v>
      </c>
      <c r="HQ28" s="477">
        <f t="shared" si="30"/>
        <v>8.9407992000244046E-2</v>
      </c>
      <c r="HR28" s="477">
        <f t="shared" si="30"/>
        <v>8.1401905432510802E-2</v>
      </c>
      <c r="HS28" s="477">
        <f t="shared" si="30"/>
        <v>7.4234739585160803E-2</v>
      </c>
      <c r="HT28" s="477">
        <f t="shared" si="30"/>
        <v>6.7814329491960715E-2</v>
      </c>
      <c r="HU28" s="477">
        <f t="shared" si="30"/>
        <v>6.2061531954397918E-2</v>
      </c>
      <c r="HV28" s="477">
        <f t="shared" si="30"/>
        <v>5.6907983529823888E-2</v>
      </c>
      <c r="HW28" s="477">
        <f t="shared" si="30"/>
        <v>5.2294307185700148E-2</v>
      </c>
      <c r="HX28" s="477">
        <f t="shared" si="30"/>
        <v>4.8168666278790739E-2</v>
      </c>
      <c r="HY28" s="477">
        <f t="shared" si="31"/>
        <v>4.4485589853908152E-2</v>
      </c>
      <c r="HZ28" s="477">
        <f t="shared" si="13"/>
        <v>4.1205011683184758E-2</v>
      </c>
      <c r="IA28" s="477">
        <f t="shared" si="13"/>
        <v>3.8291479015825795E-2</v>
      </c>
      <c r="IB28" s="477">
        <f t="shared" si="13"/>
        <v>3.5713497073231286E-2</v>
      </c>
      <c r="IC28" s="477">
        <f t="shared" si="13"/>
        <v>3.344298287340644E-2</v>
      </c>
      <c r="ID28" s="477">
        <f t="shared" si="13"/>
        <v>3.1454807681203581E-2</v>
      </c>
      <c r="IE28" s="477">
        <f t="shared" si="13"/>
        <v>2.972641174082586E-2</v>
      </c>
      <c r="IF28" s="477">
        <f t="shared" si="13"/>
        <v>2.8237478300694122E-2</v>
      </c>
      <c r="IG28" s="477">
        <f t="shared" si="13"/>
        <v>2.6969656539935515E-2</v>
      </c>
    </row>
    <row r="29" spans="1:241">
      <c r="F29" s="384"/>
      <c r="G29" s="384"/>
      <c r="H29" s="384"/>
      <c r="I29" s="384"/>
      <c r="J29" s="252"/>
      <c r="K29" s="606">
        <v>18000</v>
      </c>
      <c r="L29" s="382">
        <f t="shared" si="21"/>
        <v>5.4863999999999997</v>
      </c>
      <c r="M29" s="382">
        <v>180</v>
      </c>
      <c r="N29" s="491">
        <f t="shared" si="14"/>
        <v>505.99836680068535</v>
      </c>
      <c r="O29" s="263">
        <f t="shared" si="15"/>
        <v>0.69814524597385319</v>
      </c>
      <c r="P29" s="383">
        <f t="shared" si="16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263">
        <f t="shared" si="1"/>
        <v>0.49938156111589965</v>
      </c>
      <c r="T29" s="492">
        <f>O29/Konstanten!$C$22</f>
        <v>0.5699144865092679</v>
      </c>
      <c r="U29" s="492">
        <f t="shared" si="2"/>
        <v>0.87623945861530361</v>
      </c>
      <c r="V29" s="492"/>
      <c r="W29" s="252"/>
      <c r="X29" s="515">
        <f t="shared" si="17"/>
        <v>180.00000000000003</v>
      </c>
      <c r="Y29" s="592">
        <v>18000</v>
      </c>
      <c r="Z29" s="490">
        <f t="shared" si="32"/>
        <v>2.1392157873663213E-2</v>
      </c>
      <c r="AA29" s="490">
        <f t="shared" si="32"/>
        <v>4.2780642480175442E-2</v>
      </c>
      <c r="AB29" s="490">
        <f t="shared" si="32"/>
        <v>6.4161791252933684E-2</v>
      </c>
      <c r="AC29" s="490">
        <f t="shared" si="32"/>
        <v>8.5531962951968077E-2</v>
      </c>
      <c r="AD29" s="490">
        <f t="shared" si="32"/>
        <v>0.10688754814207055</v>
      </c>
      <c r="AE29" s="490">
        <f t="shared" si="32"/>
        <v>0.12822497945161149</v>
      </c>
      <c r="AF29" s="490">
        <f t="shared" si="32"/>
        <v>0.14954074154303235</v>
      </c>
      <c r="AG29" s="490">
        <f t="shared" si="32"/>
        <v>0.17083138073035264</v>
      </c>
      <c r="AH29" s="490">
        <f t="shared" si="32"/>
        <v>0.19209351418292203</v>
      </c>
      <c r="AI29" s="490">
        <f t="shared" si="32"/>
        <v>0.21332383866021976</v>
      </c>
      <c r="AJ29" s="490">
        <f t="shared" si="33"/>
        <v>0.23451913872797839</v>
      </c>
      <c r="AK29" s="490">
        <f t="shared" si="33"/>
        <v>0.25567629441233986</v>
      </c>
      <c r="AL29" s="490">
        <f t="shared" si="33"/>
        <v>0.27679228825515068</v>
      </c>
      <c r="AM29" s="490">
        <f t="shared" si="33"/>
        <v>0.29786421174037486</v>
      </c>
      <c r="AN29" s="490">
        <f t="shared" si="33"/>
        <v>0.31888927106851395</v>
      </c>
      <c r="AO29" s="490">
        <f t="shared" si="33"/>
        <v>0.33986479226285982</v>
      </c>
      <c r="AP29" s="490">
        <f t="shared" si="33"/>
        <v>0.36078822559810531</v>
      </c>
      <c r="AQ29" s="490">
        <f t="shared" si="33"/>
        <v>0.38165714934851469</v>
      </c>
      <c r="AR29" s="490">
        <f t="shared" si="33"/>
        <v>0.4024692728590421</v>
      </c>
      <c r="AS29" s="490">
        <f t="shared" si="33"/>
        <v>0.42322243894878692</v>
      </c>
      <c r="AT29" s="490">
        <f t="shared" si="28"/>
        <v>0.44391462566141493</v>
      </c>
      <c r="AU29" s="490">
        <f t="shared" si="28"/>
        <v>0.46454394738233817</v>
      </c>
      <c r="AV29" s="490">
        <f t="shared" si="28"/>
        <v>0.48510865534660402</v>
      </c>
      <c r="AW29" s="490">
        <f t="shared" si="28"/>
        <v>0.50560713756542375</v>
      </c>
      <c r="AX29" s="490">
        <f t="shared" si="28"/>
        <v>0.52603791820240031</v>
      </c>
      <c r="AY29" s="490">
        <f t="shared" si="28"/>
        <v>0.54639965643322741</v>
      </c>
      <c r="AZ29" s="490">
        <f t="shared" si="28"/>
        <v>0.56669114482463512</v>
      </c>
      <c r="BA29" s="490">
        <f t="shared" si="28"/>
        <v>0.58691130726997098</v>
      </c>
      <c r="BB29" s="490">
        <f t="shared" si="28"/>
        <v>0.60705919651969209</v>
      </c>
      <c r="BC29" s="490">
        <f t="shared" si="28"/>
        <v>0.62713399134564063</v>
      </c>
      <c r="BD29" s="490">
        <f t="shared" si="34"/>
        <v>0.64713499337793101</v>
      </c>
      <c r="BE29" s="490">
        <f t="shared" si="34"/>
        <v>0.66706162365297572</v>
      </c>
      <c r="BF29" s="490">
        <f t="shared" si="34"/>
        <v>0.68691341891042301</v>
      </c>
      <c r="BG29" s="490">
        <f t="shared" si="34"/>
        <v>0.70669002767567657</v>
      </c>
      <c r="BH29" s="490">
        <f t="shared" si="34"/>
        <v>0.72639120616343755</v>
      </c>
      <c r="BI29" s="490">
        <f t="shared" si="34"/>
        <v>0.74601681403603037</v>
      </c>
      <c r="BJ29" s="490">
        <f t="shared" si="34"/>
        <v>0.76556681004864624</v>
      </c>
      <c r="BK29" s="490">
        <f t="shared" si="34"/>
        <v>0.78504124761165772</v>
      </c>
      <c r="BL29" s="490">
        <f t="shared" si="34"/>
        <v>0.80444027029822784</v>
      </c>
      <c r="BM29" s="490">
        <f t="shared" si="34"/>
        <v>0.82376410732335925</v>
      </c>
      <c r="BN29" s="527"/>
      <c r="BO29" s="252"/>
      <c r="BP29" s="515">
        <f t="shared" si="18"/>
        <v>180.00000000000003</v>
      </c>
      <c r="BQ29" s="592">
        <v>18000</v>
      </c>
      <c r="BR29" s="382">
        <f t="shared" si="26"/>
        <v>252.5115089714449</v>
      </c>
      <c r="BS29" s="382">
        <f t="shared" si="26"/>
        <v>252.58082001421064</v>
      </c>
      <c r="BT29" s="382">
        <f t="shared" si="26"/>
        <v>252.69628558974111</v>
      </c>
      <c r="BU29" s="382">
        <f t="shared" si="26"/>
        <v>252.85782672020107</v>
      </c>
      <c r="BV29" s="382">
        <f t="shared" si="26"/>
        <v>253.06533336548557</v>
      </c>
      <c r="BW29" s="382">
        <f t="shared" si="26"/>
        <v>253.31866494582849</v>
      </c>
      <c r="BX29" s="382">
        <f t="shared" si="26"/>
        <v>253.61765100490689</v>
      </c>
      <c r="BY29" s="382">
        <f t="shared" si="26"/>
        <v>253.96209200703609</v>
      </c>
      <c r="BZ29" s="382">
        <f t="shared" si="26"/>
        <v>254.35176026084233</v>
      </c>
      <c r="CA29" s="382">
        <f t="shared" si="26"/>
        <v>254.78640096072715</v>
      </c>
      <c r="CB29" s="382">
        <f t="shared" si="26"/>
        <v>255.26573333649492</v>
      </c>
      <c r="CC29" s="382">
        <f t="shared" si="26"/>
        <v>255.78945190073057</v>
      </c>
      <c r="CD29" s="382">
        <f t="shared" si="26"/>
        <v>256.35722778288226</v>
      </c>
      <c r="CE29" s="382">
        <f t="shared" si="26"/>
        <v>256.96871013853769</v>
      </c>
      <c r="CF29" s="382">
        <f t="shared" si="26"/>
        <v>257.62352762207951</v>
      </c>
      <c r="CG29" s="382">
        <f t="shared" si="22"/>
        <v>258.32128991076479</v>
      </c>
      <c r="CH29" s="382">
        <f t="shared" si="22"/>
        <v>259.06158926828283</v>
      </c>
      <c r="CI29" s="382">
        <f t="shared" si="22"/>
        <v>259.84400213600907</v>
      </c>
      <c r="CJ29" s="382">
        <f t="shared" si="22"/>
        <v>260.66809074046569</v>
      </c>
      <c r="CK29" s="382">
        <f t="shared" si="22"/>
        <v>261.53340470592241</v>
      </c>
      <c r="CL29" s="382">
        <f t="shared" si="22"/>
        <v>262.43948266159134</v>
      </c>
      <c r="CM29" s="382">
        <f t="shared" si="22"/>
        <v>263.38585383349931</v>
      </c>
      <c r="CN29" s="382">
        <f t="shared" si="22"/>
        <v>264.37203961180995</v>
      </c>
      <c r="CO29" s="382">
        <f t="shared" si="22"/>
        <v>265.39755508513338</v>
      </c>
      <c r="CP29" s="382">
        <f t="shared" si="22"/>
        <v>266.46191053416084</v>
      </c>
      <c r="CQ29" s="382">
        <f t="shared" si="22"/>
        <v>267.56461287779615</v>
      </c>
      <c r="CR29" s="382">
        <f t="shared" si="22"/>
        <v>268.70516706580344</v>
      </c>
      <c r="CS29" s="382">
        <f t="shared" si="22"/>
        <v>269.88307741284007</v>
      </c>
      <c r="CT29" s="382">
        <f t="shared" si="22"/>
        <v>271.09784886958204</v>
      </c>
      <c r="CU29" s="382">
        <f t="shared" si="22"/>
        <v>272.34898822746595</v>
      </c>
      <c r="CV29" s="382">
        <f t="shared" si="22"/>
        <v>273.63600525435641</v>
      </c>
      <c r="CW29" s="382">
        <f t="shared" si="23"/>
        <v>274.95841375919559</v>
      </c>
      <c r="CX29" s="382">
        <f t="shared" si="23"/>
        <v>276.31573258439505</v>
      </c>
      <c r="CY29" s="382">
        <f t="shared" si="23"/>
        <v>277.70748652537537</v>
      </c>
      <c r="CZ29" s="382">
        <f t="shared" si="23"/>
        <v>279.1332071772664</v>
      </c>
      <c r="DA29" s="382">
        <f t="shared" si="23"/>
        <v>280.59243370931398</v>
      </c>
      <c r="DB29" s="382">
        <f t="shared" si="23"/>
        <v>282.08471356803244</v>
      </c>
      <c r="DC29" s="382">
        <f t="shared" si="23"/>
        <v>283.60960311056471</v>
      </c>
      <c r="DD29" s="382">
        <f t="shared" si="23"/>
        <v>285.16666817008826</v>
      </c>
      <c r="DE29" s="382">
        <f t="shared" si="23"/>
        <v>286.75548455542287</v>
      </c>
      <c r="DF29" s="521"/>
      <c r="DG29" s="252"/>
      <c r="DH29" s="515">
        <f t="shared" si="19"/>
        <v>180.00000000000003</v>
      </c>
      <c r="DI29" s="592">
        <v>18000</v>
      </c>
      <c r="DJ29" s="382">
        <f t="shared" si="27"/>
        <v>13.245912803268492</v>
      </c>
      <c r="DK29" s="382">
        <f t="shared" si="27"/>
        <v>26.48955113863747</v>
      </c>
      <c r="DL29" s="382">
        <f t="shared" si="27"/>
        <v>39.728647163931022</v>
      </c>
      <c r="DM29" s="382">
        <f t="shared" si="27"/>
        <v>52.960946242313476</v>
      </c>
      <c r="DN29" s="382">
        <f t="shared" si="27"/>
        <v>66.184213430292104</v>
      </c>
      <c r="DO29" s="382">
        <f t="shared" si="27"/>
        <v>79.39623982992299</v>
      </c>
      <c r="DP29" s="382">
        <f t="shared" si="27"/>
        <v>92.594848762488212</v>
      </c>
      <c r="DQ29" s="382">
        <f t="shared" si="27"/>
        <v>105.77790172360605</v>
      </c>
      <c r="DR29" s="382">
        <f t="shared" si="27"/>
        <v>118.94330408214634</v>
      </c>
      <c r="DS29" s="382">
        <f t="shared" si="27"/>
        <v>132.08901048877297</v>
      </c>
      <c r="DT29" s="382">
        <f t="shared" si="27"/>
        <v>145.21302996332471</v>
      </c>
      <c r="DU29" s="382">
        <f t="shared" si="27"/>
        <v>158.31343063422901</v>
      </c>
      <c r="DV29" s="382">
        <f t="shared" si="27"/>
        <v>171.38834410710393</v>
      </c>
      <c r="DW29" s="382">
        <f t="shared" si="27"/>
        <v>184.43596944395964</v>
      </c>
      <c r="DX29" s="382">
        <f t="shared" si="27"/>
        <v>197.45457673868913</v>
      </c>
      <c r="DY29" s="382">
        <f t="shared" si="24"/>
        <v>210.44251027883359</v>
      </c>
      <c r="DZ29" s="382">
        <f t="shared" si="24"/>
        <v>223.3981912877548</v>
      </c>
      <c r="EA29" s="382">
        <f t="shared" si="24"/>
        <v>236.320120245483</v>
      </c>
      <c r="EB29" s="382">
        <f t="shared" si="24"/>
        <v>249.20687879033721</v>
      </c>
      <c r="EC29" s="382">
        <f t="shared" si="24"/>
        <v>262.05713120713256</v>
      </c>
      <c r="ED29" s="382">
        <f t="shared" si="24"/>
        <v>274.86962551103176</v>
      </c>
      <c r="EE29" s="382">
        <f t="shared" si="24"/>
        <v>287.64319413929701</v>
      </c>
      <c r="EF29" s="382">
        <f t="shared" si="24"/>
        <v>300.37675426577249</v>
      </c>
      <c r="EG29" s="382">
        <f t="shared" si="24"/>
        <v>313.06930775539104</v>
      </c>
      <c r="EH29" s="382">
        <f t="shared" si="24"/>
        <v>325.71994077793784</v>
      </c>
      <c r="EI29" s="382">
        <f t="shared" si="24"/>
        <v>338.32782310198172</v>
      </c>
      <c r="EJ29" s="382">
        <f t="shared" si="24"/>
        <v>350.89220709112692</v>
      </c>
      <c r="EK29" s="382">
        <f t="shared" si="24"/>
        <v>363.41242642573582</v>
      </c>
      <c r="EL29" s="382">
        <f t="shared" si="24"/>
        <v>375.887894573822</v>
      </c>
      <c r="EM29" s="382">
        <f t="shared" si="24"/>
        <v>388.31810303518489</v>
      </c>
      <c r="EN29" s="382">
        <f t="shared" si="24"/>
        <v>400.70261938282658</v>
      </c>
      <c r="EO29" s="382">
        <f t="shared" si="25"/>
        <v>413.04108512550738</v>
      </c>
      <c r="EP29" s="382">
        <f t="shared" si="25"/>
        <v>425.33321341482883</v>
      </c>
      <c r="EQ29" s="382">
        <f t="shared" si="25"/>
        <v>437.57878661955039</v>
      </c>
      <c r="ER29" s="382">
        <f t="shared" si="25"/>
        <v>449.77765378908401</v>
      </c>
      <c r="ES29" s="382">
        <f t="shared" si="25"/>
        <v>461.92972802707152</v>
      </c>
      <c r="ET29" s="382">
        <f t="shared" si="25"/>
        <v>474.03498379494198</v>
      </c>
      <c r="EU29" s="382">
        <f t="shared" si="25"/>
        <v>486.09345416412003</v>
      </c>
      <c r="EV29" s="382">
        <f t="shared" si="25"/>
        <v>498.10522803436089</v>
      </c>
      <c r="EW29" s="382">
        <f t="shared" si="25"/>
        <v>510.07044733440108</v>
      </c>
      <c r="EX29" s="521"/>
      <c r="EY29" s="252"/>
      <c r="EZ29" s="515">
        <f t="shared" si="20"/>
        <v>180.00000000000003</v>
      </c>
      <c r="FA29" s="592">
        <v>18000</v>
      </c>
      <c r="FB29" s="382">
        <f t="shared" si="35"/>
        <v>97.361508971444948</v>
      </c>
      <c r="FC29" s="382">
        <f t="shared" si="35"/>
        <v>107.4308200142107</v>
      </c>
      <c r="FD29" s="382">
        <f t="shared" si="35"/>
        <v>117.54628558974116</v>
      </c>
      <c r="FE29" s="382">
        <f t="shared" si="35"/>
        <v>127.70782672020113</v>
      </c>
      <c r="FF29" s="382">
        <f t="shared" si="35"/>
        <v>137.91533336548562</v>
      </c>
      <c r="FG29" s="382">
        <f t="shared" si="35"/>
        <v>148.16866494582854</v>
      </c>
      <c r="FH29" s="382">
        <f t="shared" si="35"/>
        <v>158.46765100490694</v>
      </c>
      <c r="FI29" s="382">
        <f t="shared" si="35"/>
        <v>168.81209200703614</v>
      </c>
      <c r="FJ29" s="382">
        <f t="shared" si="35"/>
        <v>179.20176026084238</v>
      </c>
      <c r="FK29" s="382">
        <f t="shared" si="35"/>
        <v>189.6364009607272</v>
      </c>
      <c r="FL29" s="382">
        <f t="shared" si="35"/>
        <v>200.11573333649497</v>
      </c>
      <c r="FM29" s="382">
        <f t="shared" si="35"/>
        <v>210.63945190073062</v>
      </c>
      <c r="FN29" s="382">
        <f t="shared" si="35"/>
        <v>221.20722778288231</v>
      </c>
      <c r="FO29" s="382">
        <f t="shared" si="35"/>
        <v>231.81871013853774</v>
      </c>
      <c r="FP29" s="382">
        <f t="shared" si="35"/>
        <v>242.47352762207953</v>
      </c>
      <c r="FQ29" s="382">
        <f t="shared" si="35"/>
        <v>253.17128991076481</v>
      </c>
      <c r="FR29" s="382">
        <f t="shared" si="36"/>
        <v>263.91158926828285</v>
      </c>
      <c r="FS29" s="382">
        <f t="shared" si="36"/>
        <v>274.69400213600909</v>
      </c>
      <c r="FT29" s="382">
        <f t="shared" si="36"/>
        <v>285.51809074046571</v>
      </c>
      <c r="FU29" s="382">
        <f t="shared" si="36"/>
        <v>296.38340470592243</v>
      </c>
      <c r="FV29" s="382">
        <f t="shared" si="36"/>
        <v>307.28948266159136</v>
      </c>
      <c r="FW29" s="382">
        <f t="shared" si="36"/>
        <v>318.23585383349933</v>
      </c>
      <c r="FX29" s="382">
        <f t="shared" si="36"/>
        <v>329.22203961180998</v>
      </c>
      <c r="FY29" s="382">
        <f t="shared" si="36"/>
        <v>340.2475550851334</v>
      </c>
      <c r="FZ29" s="382">
        <f t="shared" si="36"/>
        <v>351.31191053416086</v>
      </c>
      <c r="GA29" s="382">
        <f t="shared" si="36"/>
        <v>362.41461287779617</v>
      </c>
      <c r="GB29" s="382">
        <f t="shared" si="36"/>
        <v>373.55516706580346</v>
      </c>
      <c r="GC29" s="382">
        <f t="shared" si="36"/>
        <v>384.73307741284009</v>
      </c>
      <c r="GD29" s="382">
        <f t="shared" si="36"/>
        <v>395.94784886958206</v>
      </c>
      <c r="GE29" s="382">
        <f t="shared" si="36"/>
        <v>407.19898822746597</v>
      </c>
      <c r="GF29" s="382">
        <f t="shared" si="36"/>
        <v>418.48600525435643</v>
      </c>
      <c r="GG29" s="382">
        <f t="shared" si="29"/>
        <v>429.80841375919562</v>
      </c>
      <c r="GH29" s="382">
        <f t="shared" si="10"/>
        <v>441.16573258439507</v>
      </c>
      <c r="GI29" s="382">
        <f t="shared" si="10"/>
        <v>452.5574865253754</v>
      </c>
      <c r="GJ29" s="382">
        <f t="shared" si="10"/>
        <v>463.98320717726642</v>
      </c>
      <c r="GK29" s="382">
        <f t="shared" si="10"/>
        <v>475.442433709314</v>
      </c>
      <c r="GL29" s="382">
        <f t="shared" si="10"/>
        <v>486.93471356803246</v>
      </c>
      <c r="GM29" s="382">
        <f t="shared" si="10"/>
        <v>498.45960311056473</v>
      </c>
      <c r="GN29" s="382">
        <f t="shared" si="10"/>
        <v>510.01666817008828</v>
      </c>
      <c r="GO29" s="382">
        <f t="shared" si="10"/>
        <v>521.60548455542289</v>
      </c>
      <c r="GQ29" s="511"/>
      <c r="GR29" s="521"/>
      <c r="GS29" s="524">
        <v>18000</v>
      </c>
      <c r="GT29" s="583">
        <f t="shared" si="37"/>
        <v>6.3503057446837889</v>
      </c>
      <c r="GU29" s="477">
        <f t="shared" si="37"/>
        <v>3.0555923145678703</v>
      </c>
      <c r="GV29" s="477">
        <f t="shared" si="37"/>
        <v>1.9587286248311895</v>
      </c>
      <c r="GW29" s="477">
        <f t="shared" si="37"/>
        <v>1.4113584779225143</v>
      </c>
      <c r="GX29" s="477">
        <f t="shared" si="37"/>
        <v>1.0838101144881573</v>
      </c>
      <c r="GY29" s="477">
        <f t="shared" si="37"/>
        <v>0.86619247036415037</v>
      </c>
      <c r="GZ29" s="477">
        <f t="shared" si="37"/>
        <v>0.71140892957649016</v>
      </c>
      <c r="HA29" s="477">
        <f t="shared" si="37"/>
        <v>0.5959107645010413</v>
      </c>
      <c r="HB29" s="477">
        <f t="shared" si="37"/>
        <v>0.50661495107853627</v>
      </c>
      <c r="HC29" s="477">
        <f t="shared" si="37"/>
        <v>0.43567129664314902</v>
      </c>
      <c r="HD29" s="477">
        <f t="shared" si="37"/>
        <v>0.3780838633216082</v>
      </c>
      <c r="HE29" s="477">
        <f t="shared" si="37"/>
        <v>0.33052168130571852</v>
      </c>
      <c r="HF29" s="477">
        <f t="shared" si="37"/>
        <v>0.2906783651789388</v>
      </c>
      <c r="HG29" s="477">
        <f t="shared" si="37"/>
        <v>0.25690618178996383</v>
      </c>
      <c r="HH29" s="477">
        <f t="shared" si="37"/>
        <v>0.22799649229183663</v>
      </c>
      <c r="HI29" s="477">
        <f t="shared" si="30"/>
        <v>0.20304252964534655</v>
      </c>
      <c r="HJ29" s="477">
        <f t="shared" si="30"/>
        <v>0.18135060873587622</v>
      </c>
      <c r="HK29" s="477">
        <f t="shared" si="30"/>
        <v>0.16238093417803079</v>
      </c>
      <c r="HL29" s="477">
        <f t="shared" si="30"/>
        <v>0.1457071013704957</v>
      </c>
      <c r="HM29" s="477">
        <f t="shared" si="30"/>
        <v>0.13098774813213554</v>
      </c>
      <c r="HN29" s="477">
        <f t="shared" si="30"/>
        <v>0.11794630669098231</v>
      </c>
      <c r="HO29" s="477">
        <f t="shared" si="30"/>
        <v>0.10635627860323096</v>
      </c>
      <c r="HP29" s="477">
        <f t="shared" si="30"/>
        <v>9.6030351671338915E-2</v>
      </c>
      <c r="HQ29" s="477">
        <f t="shared" si="30"/>
        <v>8.6812238237602687E-2</v>
      </c>
      <c r="HR29" s="477">
        <f t="shared" si="30"/>
        <v>7.8570472827362306E-2</v>
      </c>
      <c r="HS29" s="477">
        <f t="shared" si="30"/>
        <v>7.1193641583991163E-2</v>
      </c>
      <c r="HT29" s="477">
        <f t="shared" si="30"/>
        <v>6.4586672250577959E-2</v>
      </c>
      <c r="HU29" s="477">
        <f t="shared" si="30"/>
        <v>5.8667919522727707E-2</v>
      </c>
      <c r="HV29" s="477">
        <f t="shared" si="30"/>
        <v>5.3366853749051549E-2</v>
      </c>
      <c r="HW29" s="477">
        <f t="shared" si="30"/>
        <v>4.8622212162409327E-2</v>
      </c>
      <c r="HX29" s="477">
        <f t="shared" si="30"/>
        <v>4.4380508165682356E-2</v>
      </c>
      <c r="HY29" s="477">
        <f t="shared" si="31"/>
        <v>4.0594820315739986E-2</v>
      </c>
      <c r="HZ29" s="477">
        <f t="shared" si="13"/>
        <v>3.7223801645898585E-2</v>
      </c>
      <c r="IA29" s="477">
        <f t="shared" si="13"/>
        <v>3.4230863935477134E-2</v>
      </c>
      <c r="IB29" s="477">
        <f t="shared" si="13"/>
        <v>3.1583501911466402E-2</v>
      </c>
      <c r="IC29" s="477">
        <f t="shared" si="13"/>
        <v>2.9252730150007941E-2</v>
      </c>
      <c r="ID29" s="477">
        <f t="shared" si="13"/>
        <v>2.7212611334758888E-2</v>
      </c>
      <c r="IE29" s="477">
        <f t="shared" si="13"/>
        <v>2.5439859024041712E-2</v>
      </c>
      <c r="IF29" s="477">
        <f t="shared" si="13"/>
        <v>2.391350153607643E-2</v>
      </c>
      <c r="IG29" s="477">
        <f t="shared" si="13"/>
        <v>2.2614596241172673E-2</v>
      </c>
    </row>
    <row r="30" spans="1:241">
      <c r="F30" s="384"/>
      <c r="G30" s="384"/>
      <c r="H30" s="384"/>
      <c r="I30" s="384"/>
      <c r="J30" s="252"/>
      <c r="K30" s="606">
        <v>19000</v>
      </c>
      <c r="L30" s="382">
        <f t="shared" si="21"/>
        <v>5.7911999999999999</v>
      </c>
      <c r="M30" s="382">
        <v>190</v>
      </c>
      <c r="N30" s="491">
        <f t="shared" si="14"/>
        <v>485.4758325354876</v>
      </c>
      <c r="O30" s="263">
        <f t="shared" si="15"/>
        <v>0.67512704009573876</v>
      </c>
      <c r="P30" s="383">
        <f t="shared" si="16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263">
        <f t="shared" si="1"/>
        <v>0.4791273945575994</v>
      </c>
      <c r="T30" s="492">
        <f>O30/Konstanten!$C$22</f>
        <v>0.55112411436386832</v>
      </c>
      <c r="U30" s="492">
        <f t="shared" si="2"/>
        <v>0.86936387298282047</v>
      </c>
      <c r="V30" s="492"/>
      <c r="W30" s="252"/>
      <c r="X30" s="515">
        <f t="shared" si="17"/>
        <v>190.00000000000003</v>
      </c>
      <c r="Y30" s="592">
        <v>19000</v>
      </c>
      <c r="Z30" s="490">
        <f t="shared" si="32"/>
        <v>2.1839580643279833E-2</v>
      </c>
      <c r="AA30" s="490">
        <f t="shared" si="32"/>
        <v>4.367509465085976E-2</v>
      </c>
      <c r="AB30" s="490">
        <f t="shared" si="32"/>
        <v>6.5502487762525444E-2</v>
      </c>
      <c r="AC30" s="490">
        <f t="shared" si="32"/>
        <v>8.7317730378769373E-2</v>
      </c>
      <c r="AD30" s="490">
        <f t="shared" si="32"/>
        <v>0.10911682966588088</v>
      </c>
      <c r="AE30" s="490">
        <f t="shared" si="32"/>
        <v>0.13089584139464153</v>
      </c>
      <c r="AF30" s="490">
        <f t="shared" si="32"/>
        <v>0.15265088142909078</v>
      </c>
      <c r="AG30" s="490">
        <f t="shared" si="32"/>
        <v>0.17437813678715405</v>
      </c>
      <c r="AH30" s="490">
        <f t="shared" si="32"/>
        <v>0.19607387620025135</v>
      </c>
      <c r="AI30" s="490">
        <f t="shared" si="32"/>
        <v>0.21773446010580627</v>
      </c>
      <c r="AJ30" s="490">
        <f t="shared" si="33"/>
        <v>0.23935635001367891</v>
      </c>
      <c r="AK30" s="490">
        <f t="shared" si="33"/>
        <v>0.26093611719565013</v>
      </c>
      <c r="AL30" s="490">
        <f t="shared" si="33"/>
        <v>0.28247045065514631</v>
      </c>
      <c r="AM30" s="490">
        <f t="shared" si="33"/>
        <v>0.30395616434296213</v>
      </c>
      <c r="AN30" s="490">
        <f t="shared" si="33"/>
        <v>0.32539020359353449</v>
      </c>
      <c r="AO30" s="490">
        <f t="shared" si="33"/>
        <v>0.34676965076475058</v>
      </c>
      <c r="AP30" s="490">
        <f t="shared" si="33"/>
        <v>0.36809173007270019</v>
      </c>
      <c r="AQ30" s="490">
        <f t="shared" si="33"/>
        <v>0.38935381162093924</v>
      </c>
      <c r="AR30" s="490">
        <f t="shared" si="33"/>
        <v>0.41055341463135597</v>
      </c>
      <c r="AS30" s="490">
        <f t="shared" si="33"/>
        <v>0.43168820989096118</v>
      </c>
      <c r="AT30" s="490">
        <f t="shared" si="28"/>
        <v>0.45275602143531196</v>
      </c>
      <c r="AU30" s="490">
        <f t="shared" si="28"/>
        <v>0.47375482749521775</v>
      </c>
      <c r="AV30" s="490">
        <f t="shared" si="28"/>
        <v>0.49468276073836964</v>
      </c>
      <c r="AW30" s="490">
        <f t="shared" si="28"/>
        <v>0.5155381078420066</v>
      </c>
      <c r="AX30" s="490">
        <f t="shared" si="28"/>
        <v>0.53631930843631637</v>
      </c>
      <c r="AY30" s="490">
        <f t="shared" si="28"/>
        <v>0.5570249534611319</v>
      </c>
      <c r="AZ30" s="490">
        <f t="shared" si="28"/>
        <v>0.57765378298066372</v>
      </c>
      <c r="BA30" s="490">
        <f t="shared" si="28"/>
        <v>0.59820468350251998</v>
      </c>
      <c r="BB30" s="490">
        <f t="shared" si="28"/>
        <v>0.618676684847977</v>
      </c>
      <c r="BC30" s="490">
        <f t="shared" si="28"/>
        <v>0.63906895662083518</v>
      </c>
      <c r="BD30" s="490">
        <f t="shared" si="34"/>
        <v>0.65938080432174173</v>
      </c>
      <c r="BE30" s="490">
        <f t="shared" si="34"/>
        <v>0.67961166515413973</v>
      </c>
      <c r="BF30" s="490">
        <f t="shared" si="34"/>
        <v>0.69976110356675325</v>
      </c>
      <c r="BG30" s="490">
        <f t="shared" si="34"/>
        <v>0.71982880657588699</v>
      </c>
      <c r="BH30" s="490">
        <f t="shared" si="34"/>
        <v>0.73981457890899893</v>
      </c>
      <c r="BI30" s="490">
        <f t="shared" si="34"/>
        <v>0.75971833800877064</v>
      </c>
      <c r="BJ30" s="490">
        <f t="shared" si="34"/>
        <v>0.77954010893465009</v>
      </c>
      <c r="BK30" s="490">
        <f t="shared" si="34"/>
        <v>0.79928001919631275</v>
      </c>
      <c r="BL30" s="490">
        <f t="shared" si="34"/>
        <v>0.8189382935509526</v>
      </c>
      <c r="BM30" s="490">
        <f t="shared" si="34"/>
        <v>0.8385152487937122</v>
      </c>
      <c r="BN30" s="527"/>
      <c r="BO30" s="252"/>
      <c r="BP30" s="515">
        <f t="shared" si="18"/>
        <v>190.00000000000003</v>
      </c>
      <c r="BQ30" s="592">
        <v>19000</v>
      </c>
      <c r="BR30" s="382">
        <f t="shared" si="26"/>
        <v>250.53109674769456</v>
      </c>
      <c r="BS30" s="382">
        <f t="shared" si="26"/>
        <v>250.60276919284706</v>
      </c>
      <c r="BT30" s="382">
        <f t="shared" si="26"/>
        <v>250.72216403117329</v>
      </c>
      <c r="BU30" s="382">
        <f t="shared" si="26"/>
        <v>250.88919271964443</v>
      </c>
      <c r="BV30" s="382">
        <f t="shared" si="26"/>
        <v>251.1037319194028</v>
      </c>
      <c r="BW30" s="382">
        <f t="shared" si="26"/>
        <v>251.36562410940837</v>
      </c>
      <c r="BX30" s="382">
        <f t="shared" si="26"/>
        <v>251.67467836451362</v>
      </c>
      <c r="BY30" s="382">
        <f t="shared" si="26"/>
        <v>252.03067129006442</v>
      </c>
      <c r="BZ30" s="382">
        <f t="shared" si="26"/>
        <v>252.43334810365158</v>
      </c>
      <c r="CA30" s="382">
        <f t="shared" si="26"/>
        <v>252.88242385333476</v>
      </c>
      <c r="CB30" s="382">
        <f t="shared" si="26"/>
        <v>253.37758476052812</v>
      </c>
      <c r="CC30" s="382">
        <f t="shared" si="26"/>
        <v>253.91848967480897</v>
      </c>
      <c r="CD30" s="382">
        <f t="shared" si="26"/>
        <v>254.50477162717502</v>
      </c>
      <c r="CE30" s="382">
        <f t="shared" si="26"/>
        <v>255.13603946775197</v>
      </c>
      <c r="CF30" s="382">
        <f t="shared" si="26"/>
        <v>255.81187957364108</v>
      </c>
      <c r="CG30" s="382">
        <f t="shared" si="22"/>
        <v>256.5318576124788</v>
      </c>
      <c r="CH30" s="382">
        <f t="shared" si="22"/>
        <v>257.2955203473615</v>
      </c>
      <c r="CI30" s="382">
        <f t="shared" si="22"/>
        <v>258.10239746905228</v>
      </c>
      <c r="CJ30" s="382">
        <f t="shared" si="22"/>
        <v>258.95200344181256</v>
      </c>
      <c r="CK30" s="382">
        <f t="shared" si="22"/>
        <v>259.84383934978189</v>
      </c>
      <c r="CL30" s="382">
        <f t="shared" si="22"/>
        <v>260.77739473153241</v>
      </c>
      <c r="CM30" s="382">
        <f t="shared" si="22"/>
        <v>261.75214939124504</v>
      </c>
      <c r="CN30" s="382">
        <f t="shared" si="22"/>
        <v>262.76757517585224</v>
      </c>
      <c r="CO30" s="382">
        <f t="shared" si="22"/>
        <v>263.82313770846775</v>
      </c>
      <c r="CP30" s="382">
        <f t="shared" si="22"/>
        <v>264.91829806943713</v>
      </c>
      <c r="CQ30" s="382">
        <f t="shared" si="22"/>
        <v>266.05251441738659</v>
      </c>
      <c r="CR30" s="382">
        <f t="shared" si="22"/>
        <v>267.22524354369835</v>
      </c>
      <c r="CS30" s="382">
        <f t="shared" si="22"/>
        <v>268.43594235488808</v>
      </c>
      <c r="CT30" s="382">
        <f t="shared" si="22"/>
        <v>269.6840692783714</v>
      </c>
      <c r="CU30" s="382">
        <f t="shared" si="22"/>
        <v>270.96908558810253</v>
      </c>
      <c r="CV30" s="382">
        <f t="shared" si="22"/>
        <v>272.29045664749481</v>
      </c>
      <c r="CW30" s="382">
        <f t="shared" si="23"/>
        <v>273.64765306792236</v>
      </c>
      <c r="CX30" s="382">
        <f t="shared" si="23"/>
        <v>275.04015178192117</v>
      </c>
      <c r="CY30" s="382">
        <f t="shared" si="23"/>
        <v>276.46743703095609</v>
      </c>
      <c r="CZ30" s="382">
        <f t="shared" si="23"/>
        <v>277.92900126831137</v>
      </c>
      <c r="DA30" s="382">
        <f t="shared" si="23"/>
        <v>279.42434597826326</v>
      </c>
      <c r="DB30" s="382">
        <f t="shared" si="23"/>
        <v>280.95298241324105</v>
      </c>
      <c r="DC30" s="382">
        <f t="shared" si="23"/>
        <v>282.5144322511419</v>
      </c>
      <c r="DD30" s="382">
        <f t="shared" si="23"/>
        <v>284.10822817536865</v>
      </c>
      <c r="DE30" s="382">
        <f t="shared" si="23"/>
        <v>285.73391438048901</v>
      </c>
      <c r="DF30" s="521"/>
      <c r="DG30" s="252"/>
      <c r="DH30" s="515">
        <f t="shared" si="19"/>
        <v>190.00000000000003</v>
      </c>
      <c r="DI30" s="592">
        <v>19000</v>
      </c>
      <c r="DJ30" s="382">
        <f t="shared" si="27"/>
        <v>13.469794901127226</v>
      </c>
      <c r="DK30" s="382">
        <f t="shared" si="27"/>
        <v>26.93708166120037</v>
      </c>
      <c r="DL30" s="382">
        <f t="shared" si="27"/>
        <v>40.399359771878409</v>
      </c>
      <c r="DM30" s="382">
        <f t="shared" si="27"/>
        <v>53.854143934574971</v>
      </c>
      <c r="DN30" s="382">
        <f t="shared" si="27"/>
        <v>67.298971526402028</v>
      </c>
      <c r="DO30" s="382">
        <f t="shared" si="27"/>
        <v>80.731409901811872</v>
      </c>
      <c r="DP30" s="382">
        <f t="shared" si="27"/>
        <v>94.149063478416252</v>
      </c>
      <c r="DQ30" s="382">
        <f t="shared" si="27"/>
        <v>107.54958055874688</v>
      </c>
      <c r="DR30" s="382">
        <f t="shared" si="27"/>
        <v>120.93065984300713</v>
      </c>
      <c r="DS30" s="382">
        <f t="shared" si="27"/>
        <v>134.2900565920587</v>
      </c>
      <c r="DT30" s="382">
        <f t="shared" si="27"/>
        <v>147.62558840426931</v>
      </c>
      <c r="DU30" s="382">
        <f t="shared" si="27"/>
        <v>160.93514057484504</v>
      </c>
      <c r="DV30" s="382">
        <f t="shared" si="27"/>
        <v>174.21667101124328</v>
      </c>
      <c r="DW30" s="382">
        <f t="shared" si="27"/>
        <v>187.46821468354696</v>
      </c>
      <c r="DX30" s="382">
        <f t="shared" si="27"/>
        <v>200.68788759410529</v>
      </c>
      <c r="DY30" s="382">
        <f t="shared" si="24"/>
        <v>213.87389025594567</v>
      </c>
      <c r="DZ30" s="382">
        <f t="shared" si="24"/>
        <v>227.0245106746589</v>
      </c>
      <c r="EA30" s="382">
        <f t="shared" si="24"/>
        <v>240.13812683349056</v>
      </c>
      <c r="EB30" s="382">
        <f t="shared" si="24"/>
        <v>253.21320868601228</v>
      </c>
      <c r="EC30" s="382">
        <f t="shared" si="24"/>
        <v>266.24831966520571</v>
      </c>
      <c r="ED30" s="382">
        <f t="shared" si="24"/>
        <v>279.24211772173231</v>
      </c>
      <c r="EE30" s="382">
        <f t="shared" si="24"/>
        <v>292.19335590782418</v>
      </c>
      <c r="EF30" s="382">
        <f t="shared" si="24"/>
        <v>305.10088252631169</v>
      </c>
      <c r="EG30" s="382">
        <f t="shared" si="24"/>
        <v>317.96364086706063</v>
      </c>
      <c r="EH30" s="382">
        <f t="shared" si="24"/>
        <v>330.78066855530375</v>
      </c>
      <c r="EI30" s="382">
        <f t="shared" si="24"/>
        <v>343.5510965381153</v>
      </c>
      <c r="EJ30" s="382">
        <f t="shared" si="24"/>
        <v>356.27414773662417</v>
      </c>
      <c r="EK30" s="382">
        <f t="shared" si="24"/>
        <v>368.94913539249069</v>
      </c>
      <c r="EL30" s="382">
        <f t="shared" si="24"/>
        <v>381.57546113761242</v>
      </c>
      <c r="EM30" s="382">
        <f t="shared" si="24"/>
        <v>394.15261281625357</v>
      </c>
      <c r="EN30" s="382">
        <f t="shared" si="24"/>
        <v>406.68016208851174</v>
      </c>
      <c r="EO30" s="382">
        <f t="shared" si="25"/>
        <v>419.1577618435922</v>
      </c>
      <c r="EP30" s="382">
        <f t="shared" si="25"/>
        <v>431.58514345058808</v>
      </c>
      <c r="EQ30" s="382">
        <f t="shared" si="25"/>
        <v>443.96211387345841</v>
      </c>
      <c r="ER30" s="382">
        <f t="shared" si="25"/>
        <v>456.28855267577467</v>
      </c>
      <c r="ES30" s="382">
        <f t="shared" si="25"/>
        <v>468.56440893942806</v>
      </c>
      <c r="ET30" s="382">
        <f t="shared" si="25"/>
        <v>480.78969812010098</v>
      </c>
      <c r="EU30" s="382">
        <f t="shared" si="25"/>
        <v>492.96449886074936</v>
      </c>
      <c r="EV30" s="382">
        <f t="shared" si="25"/>
        <v>505.0889497827759</v>
      </c>
      <c r="EW30" s="382">
        <f t="shared" si="25"/>
        <v>517.16324627297251</v>
      </c>
      <c r="EX30" s="521"/>
      <c r="EY30" s="252"/>
      <c r="EZ30" s="515">
        <f t="shared" si="20"/>
        <v>190.00000000000003</v>
      </c>
      <c r="FA30" s="592">
        <v>19000</v>
      </c>
      <c r="FB30" s="382">
        <f t="shared" si="35"/>
        <v>101.38109674769461</v>
      </c>
      <c r="FC30" s="382">
        <f t="shared" si="35"/>
        <v>111.45276919284711</v>
      </c>
      <c r="FD30" s="382">
        <f t="shared" si="35"/>
        <v>121.57216403117334</v>
      </c>
      <c r="FE30" s="382">
        <f t="shared" si="35"/>
        <v>131.73919271964448</v>
      </c>
      <c r="FF30" s="382">
        <f t="shared" si="35"/>
        <v>141.95373191940286</v>
      </c>
      <c r="FG30" s="382">
        <f t="shared" si="35"/>
        <v>152.21562410940842</v>
      </c>
      <c r="FH30" s="382">
        <f t="shared" si="35"/>
        <v>162.52467836451368</v>
      </c>
      <c r="FI30" s="382">
        <f t="shared" si="35"/>
        <v>172.88067129006447</v>
      </c>
      <c r="FJ30" s="382">
        <f t="shared" si="35"/>
        <v>183.28334810365163</v>
      </c>
      <c r="FK30" s="382">
        <f t="shared" si="35"/>
        <v>193.73242385333481</v>
      </c>
      <c r="FL30" s="382">
        <f t="shared" si="35"/>
        <v>204.22758476052817</v>
      </c>
      <c r="FM30" s="382">
        <f t="shared" si="35"/>
        <v>214.76848967480902</v>
      </c>
      <c r="FN30" s="382">
        <f t="shared" si="35"/>
        <v>225.35477162717507</v>
      </c>
      <c r="FO30" s="382">
        <f t="shared" si="35"/>
        <v>235.98603946775202</v>
      </c>
      <c r="FP30" s="382">
        <f t="shared" si="35"/>
        <v>246.6618795736411</v>
      </c>
      <c r="FQ30" s="382">
        <f t="shared" si="35"/>
        <v>257.38185761247883</v>
      </c>
      <c r="FR30" s="382">
        <f t="shared" si="36"/>
        <v>268.14552034736153</v>
      </c>
      <c r="FS30" s="382">
        <f t="shared" si="36"/>
        <v>278.9523974690523</v>
      </c>
      <c r="FT30" s="382">
        <f t="shared" si="36"/>
        <v>289.80200344181259</v>
      </c>
      <c r="FU30" s="382">
        <f t="shared" si="36"/>
        <v>300.69383934978191</v>
      </c>
      <c r="FV30" s="382">
        <f t="shared" si="36"/>
        <v>311.62739473153243</v>
      </c>
      <c r="FW30" s="382">
        <f t="shared" si="36"/>
        <v>322.60214939124506</v>
      </c>
      <c r="FX30" s="382">
        <f t="shared" si="36"/>
        <v>333.61757517585227</v>
      </c>
      <c r="FY30" s="382">
        <f t="shared" si="36"/>
        <v>344.67313770846778</v>
      </c>
      <c r="FZ30" s="382">
        <f t="shared" si="36"/>
        <v>355.76829806943715</v>
      </c>
      <c r="GA30" s="382">
        <f t="shared" si="36"/>
        <v>366.90251441738661</v>
      </c>
      <c r="GB30" s="382">
        <f t="shared" si="36"/>
        <v>378.07524354369838</v>
      </c>
      <c r="GC30" s="382">
        <f t="shared" si="36"/>
        <v>389.28594235488811</v>
      </c>
      <c r="GD30" s="382">
        <f t="shared" si="36"/>
        <v>400.53406927837142</v>
      </c>
      <c r="GE30" s="382">
        <f t="shared" si="36"/>
        <v>411.81908558810255</v>
      </c>
      <c r="GF30" s="382">
        <f t="shared" si="36"/>
        <v>423.14045664749483</v>
      </c>
      <c r="GG30" s="382">
        <f t="shared" si="29"/>
        <v>434.49765306792239</v>
      </c>
      <c r="GH30" s="382">
        <f t="shared" si="10"/>
        <v>445.89015178192119</v>
      </c>
      <c r="GI30" s="382">
        <f t="shared" si="10"/>
        <v>457.31743703095611</v>
      </c>
      <c r="GJ30" s="382">
        <f t="shared" si="10"/>
        <v>468.77900126831139</v>
      </c>
      <c r="GK30" s="382">
        <f t="shared" si="10"/>
        <v>480.27434597826328</v>
      </c>
      <c r="GL30" s="382">
        <f t="shared" si="10"/>
        <v>491.80298241324107</v>
      </c>
      <c r="GM30" s="382">
        <f t="shared" si="10"/>
        <v>503.36443225114192</v>
      </c>
      <c r="GN30" s="382">
        <f t="shared" si="10"/>
        <v>514.95822817536873</v>
      </c>
      <c r="GO30" s="382">
        <f t="shared" si="10"/>
        <v>526.58391438048898</v>
      </c>
      <c r="GQ30" s="511"/>
      <c r="GR30" s="521"/>
      <c r="GS30" s="524">
        <v>19000</v>
      </c>
      <c r="GT30" s="583">
        <f t="shared" si="37"/>
        <v>6.5265508860280033</v>
      </c>
      <c r="GU30" s="477">
        <f t="shared" si="37"/>
        <v>3.1375220446905887</v>
      </c>
      <c r="GV30" s="477">
        <f t="shared" si="37"/>
        <v>2.0092596694019522</v>
      </c>
      <c r="GW30" s="477">
        <f t="shared" si="37"/>
        <v>1.4462220192319577</v>
      </c>
      <c r="GX30" s="477">
        <f t="shared" si="37"/>
        <v>1.1093001675919083</v>
      </c>
      <c r="GY30" s="477">
        <f t="shared" si="37"/>
        <v>0.88545727486411974</v>
      </c>
      <c r="GZ30" s="477">
        <f t="shared" si="37"/>
        <v>0.72624848681338805</v>
      </c>
      <c r="HA30" s="477">
        <f t="shared" si="37"/>
        <v>0.607450911402037</v>
      </c>
      <c r="HB30" s="477">
        <f t="shared" si="37"/>
        <v>0.51560694650629635</v>
      </c>
      <c r="HC30" s="477">
        <f t="shared" si="37"/>
        <v>0.44264161301121419</v>
      </c>
      <c r="HD30" s="477">
        <f t="shared" si="37"/>
        <v>0.3834158899421663</v>
      </c>
      <c r="HE30" s="477">
        <f t="shared" si="37"/>
        <v>0.33450338383324096</v>
      </c>
      <c r="HF30" s="477">
        <f t="shared" si="37"/>
        <v>0.29353161393281091</v>
      </c>
      <c r="HG30" s="477">
        <f t="shared" si="37"/>
        <v>0.25880560534544417</v>
      </c>
      <c r="HH30" s="477">
        <f t="shared" si="37"/>
        <v>0.2290820464088944</v>
      </c>
      <c r="HI30" s="477">
        <f t="shared" si="30"/>
        <v>0.20342813844395222</v>
      </c>
      <c r="HJ30" s="477">
        <f t="shared" si="30"/>
        <v>0.1811302645273917</v>
      </c>
      <c r="HK30" s="477">
        <f t="shared" si="30"/>
        <v>0.16163310319512561</v>
      </c>
      <c r="HL30" s="477">
        <f t="shared" si="30"/>
        <v>0.14449797048767268</v>
      </c>
      <c r="HM30" s="477">
        <f t="shared" si="30"/>
        <v>0.12937366037798759</v>
      </c>
      <c r="HN30" s="477">
        <f t="shared" si="30"/>
        <v>0.11597561741052397</v>
      </c>
      <c r="HO30" s="477">
        <f t="shared" si="30"/>
        <v>0.10407079034683352</v>
      </c>
      <c r="HP30" s="477">
        <f t="shared" si="30"/>
        <v>9.3466437767781005E-2</v>
      </c>
      <c r="HQ30" s="477">
        <f t="shared" si="30"/>
        <v>8.400173292950272E-2</v>
      </c>
      <c r="HR30" s="477">
        <f t="shared" si="30"/>
        <v>7.5541384033316575E-2</v>
      </c>
      <c r="HS30" s="477">
        <f t="shared" si="30"/>
        <v>6.7970727250118337E-2</v>
      </c>
      <c r="HT30" s="477">
        <f t="shared" si="30"/>
        <v>6.1191910627179928E-2</v>
      </c>
      <c r="HU30" s="477">
        <f t="shared" si="30"/>
        <v>5.512089611150052E-2</v>
      </c>
      <c r="HV30" s="477">
        <f t="shared" si="30"/>
        <v>4.9685082170212495E-2</v>
      </c>
      <c r="HW30" s="477">
        <f t="shared" si="30"/>
        <v>4.482140216100701E-2</v>
      </c>
      <c r="HX30" s="477">
        <f t="shared" si="30"/>
        <v>4.0474790986732713E-2</v>
      </c>
      <c r="HY30" s="477">
        <f t="shared" si="31"/>
        <v>3.6596939436026085E-2</v>
      </c>
      <c r="HZ30" s="477">
        <f t="shared" si="13"/>
        <v>3.3145275152342876E-2</v>
      </c>
      <c r="IA30" s="477">
        <f t="shared" si="13"/>
        <v>3.0082123541974908E-2</v>
      </c>
      <c r="IB30" s="477">
        <f t="shared" si="13"/>
        <v>2.7374012605159679E-2</v>
      </c>
      <c r="IC30" s="477">
        <f t="shared" si="13"/>
        <v>2.4991093679821039E-2</v>
      </c>
      <c r="ID30" s="477">
        <f t="shared" si="13"/>
        <v>2.290665614550871E-2</v>
      </c>
      <c r="IE30" s="477">
        <f t="shared" si="13"/>
        <v>2.1096718758504947E-2</v>
      </c>
      <c r="IF30" s="477">
        <f t="shared" si="13"/>
        <v>1.9539683845463899E-2</v>
      </c>
      <c r="IG30" s="477">
        <f t="shared" si="13"/>
        <v>1.8216043339135478E-2</v>
      </c>
    </row>
    <row r="31" spans="1:241" s="90" customFormat="1" ht="36">
      <c r="A31" s="173"/>
      <c r="B31" s="182"/>
      <c r="C31" s="91"/>
      <c r="D31" s="189"/>
      <c r="E31" s="91"/>
      <c r="F31" s="384"/>
      <c r="G31" s="384"/>
      <c r="H31" s="384"/>
      <c r="I31" s="384"/>
      <c r="J31" s="252"/>
      <c r="K31" s="606">
        <v>20000</v>
      </c>
      <c r="L31" s="382">
        <f t="shared" si="21"/>
        <v>6.0959999999999992</v>
      </c>
      <c r="M31" s="382">
        <v>200</v>
      </c>
      <c r="N31" s="491">
        <f t="shared" si="14"/>
        <v>465.63255632249945</v>
      </c>
      <c r="O31" s="263">
        <f t="shared" si="15"/>
        <v>0.65269398162953818</v>
      </c>
      <c r="P31" s="383">
        <f t="shared" si="16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263">
        <f t="shared" si="1"/>
        <v>0.45954360357512902</v>
      </c>
      <c r="T31" s="492">
        <f>O31/Konstanten!$C$22</f>
        <v>0.53281141357513317</v>
      </c>
      <c r="U31" s="492">
        <f t="shared" si="2"/>
        <v>0.86248828735033733</v>
      </c>
      <c r="V31" s="492"/>
      <c r="W31" s="252"/>
      <c r="X31" s="515">
        <f t="shared" si="17"/>
        <v>200.00000000000003</v>
      </c>
      <c r="Y31" s="598">
        <v>20000</v>
      </c>
      <c r="Z31" s="490">
        <f t="shared" si="32"/>
        <v>2.2300023990811001E-2</v>
      </c>
      <c r="AA31" s="490">
        <f t="shared" si="32"/>
        <v>4.4595556020942166E-2</v>
      </c>
      <c r="AB31" s="490">
        <f t="shared" si="32"/>
        <v>6.6882118413601158E-2</v>
      </c>
      <c r="AC31" s="490">
        <f t="shared" si="32"/>
        <v>8.9155261950014109E-2</v>
      </c>
      <c r="AD31" s="490">
        <f t="shared" si="32"/>
        <v>0.11141057982531839</v>
      </c>
      <c r="AE31" s="490">
        <f t="shared" si="32"/>
        <v>0.13364372128131613</v>
      </c>
      <c r="AF31" s="490">
        <f t="shared" si="32"/>
        <v>0.15585040481548382</v>
      </c>
      <c r="AG31" s="490">
        <f t="shared" si="32"/>
        <v>0.17802643087189754</v>
      </c>
      <c r="AH31" s="490">
        <f t="shared" si="32"/>
        <v>0.20016769392685588</v>
      </c>
      <c r="AI31" s="490">
        <f t="shared" si="32"/>
        <v>0.22227019389035457</v>
      </c>
      <c r="AJ31" s="490">
        <f t="shared" si="33"/>
        <v>0.2443300467537618</v>
      </c>
      <c r="AK31" s="490">
        <f t="shared" si="33"/>
        <v>0.26634349442410588</v>
      </c>
      <c r="AL31" s="490">
        <f t="shared" si="33"/>
        <v>0.28830691369557748</v>
      </c>
      <c r="AM31" s="490">
        <f t="shared" si="33"/>
        <v>0.31021682431967318</v>
      </c>
      <c r="AN31" s="490">
        <f t="shared" si="33"/>
        <v>0.33206989614613769</v>
      </c>
      <c r="AO31" s="490">
        <f t="shared" si="33"/>
        <v>0.3538629553175211</v>
      </c>
      <c r="AP31" s="490">
        <f t="shared" si="33"/>
        <v>0.37559298951043013</v>
      </c>
      <c r="AQ31" s="490">
        <f t="shared" si="33"/>
        <v>0.39725715222650143</v>
      </c>
      <c r="AR31" s="490">
        <f t="shared" si="33"/>
        <v>0.41885276614535732</v>
      </c>
      <c r="AS31" s="490">
        <f t="shared" si="33"/>
        <v>0.44037732556038212</v>
      </c>
      <c r="AT31" s="490">
        <f t="shared" si="28"/>
        <v>0.46182849792578873</v>
      </c>
      <c r="AU31" s="490">
        <f t="shared" si="28"/>
        <v>0.48320412455042672</v>
      </c>
      <c r="AV31" s="490">
        <f t="shared" si="28"/>
        <v>0.50450222047954063</v>
      </c>
      <c r="AW31" s="490">
        <f t="shared" si="28"/>
        <v>0.52572097361074754</v>
      </c>
      <c r="AX31" s="490">
        <f t="shared" si="28"/>
        <v>0.54685874309442684</v>
      </c>
      <c r="AY31" s="490">
        <f t="shared" si="28"/>
        <v>0.56791405707184195</v>
      </c>
      <c r="AZ31" s="490">
        <f t="shared" si="28"/>
        <v>0.58888560980639038</v>
      </c>
      <c r="BA31" s="490">
        <f t="shared" si="28"/>
        <v>0.60977225826479897</v>
      </c>
      <c r="BB31" s="490">
        <f t="shared" si="28"/>
        <v>0.63057301820548772</v>
      </c>
      <c r="BC31" s="490">
        <f t="shared" si="28"/>
        <v>0.65128705983125701</v>
      </c>
      <c r="BD31" s="490">
        <f t="shared" si="34"/>
        <v>0.6719137030624962</v>
      </c>
      <c r="BE31" s="490">
        <f t="shared" si="34"/>
        <v>0.69245241248579392</v>
      </c>
      <c r="BF31" s="490">
        <f t="shared" si="34"/>
        <v>0.71290279203092943</v>
      </c>
      <c r="BG31" s="490">
        <f t="shared" si="34"/>
        <v>0.7332645794268936</v>
      </c>
      <c r="BH31" s="490">
        <f t="shared" si="34"/>
        <v>0.75353764048505134</v>
      </c>
      <c r="BI31" s="490">
        <f t="shared" si="34"/>
        <v>0.77372196325459053</v>
      </c>
      <c r="BJ31" s="490">
        <f t="shared" si="34"/>
        <v>0.79381765209244648</v>
      </c>
      <c r="BK31" s="490">
        <f t="shared" si="34"/>
        <v>0.81382492168663934</v>
      </c>
      <c r="BL31" s="490">
        <f t="shared" si="34"/>
        <v>0.83374409106874647</v>
      </c>
      <c r="BM31" s="490">
        <f t="shared" si="34"/>
        <v>0.85357557764799163</v>
      </c>
      <c r="BN31" s="527"/>
      <c r="BO31" s="252"/>
      <c r="BP31" s="515">
        <f t="shared" si="18"/>
        <v>200.00000000000003</v>
      </c>
      <c r="BQ31" s="598">
        <v>20000</v>
      </c>
      <c r="BR31" s="382">
        <f t="shared" si="26"/>
        <v>248.55071795209182</v>
      </c>
      <c r="BS31" s="382">
        <f t="shared" si="26"/>
        <v>248.62485189332631</v>
      </c>
      <c r="BT31" s="382">
        <f t="shared" si="26"/>
        <v>248.74834218357756</v>
      </c>
      <c r="BU31" s="382">
        <f t="shared" si="26"/>
        <v>248.92108977148428</v>
      </c>
      <c r="BV31" s="382">
        <f t="shared" si="26"/>
        <v>249.14295671371121</v>
      </c>
      <c r="BW31" s="382">
        <f t="shared" si="26"/>
        <v>249.41376689397427</v>
      </c>
      <c r="BX31" s="382">
        <f t="shared" si="26"/>
        <v>249.73330693406601</v>
      </c>
      <c r="BY31" s="382">
        <f t="shared" si="26"/>
        <v>250.10132728715479</v>
      </c>
      <c r="BZ31" s="382">
        <f t="shared" si="26"/>
        <v>250.51754350184146</v>
      </c>
      <c r="CA31" s="382">
        <f t="shared" si="26"/>
        <v>250.98163764387814</v>
      </c>
      <c r="CB31" s="382">
        <f t="shared" si="26"/>
        <v>251.49325986110355</v>
      </c>
      <c r="CC31" s="382">
        <f t="shared" si="26"/>
        <v>252.05203007605178</v>
      </c>
      <c r="CD31" s="382">
        <f t="shared" si="26"/>
        <v>252.65753978984546</v>
      </c>
      <c r="CE31" s="382">
        <f t="shared" si="26"/>
        <v>253.30935398040762</v>
      </c>
      <c r="CF31" s="382">
        <f t="shared" si="26"/>
        <v>254.0070130777099</v>
      </c>
      <c r="CG31" s="382">
        <f t="shared" si="22"/>
        <v>254.75003499871232</v>
      </c>
      <c r="CH31" s="382">
        <f t="shared" si="22"/>
        <v>255.53791722482558</v>
      </c>
      <c r="CI31" s="382">
        <f t="shared" si="22"/>
        <v>256.3701389051306</v>
      </c>
      <c r="CJ31" s="382">
        <f t="shared" si="22"/>
        <v>257.24616296919476</v>
      </c>
      <c r="CK31" s="382">
        <f t="shared" si="22"/>
        <v>258.16543823410723</v>
      </c>
      <c r="CL31" s="382">
        <f t="shared" si="22"/>
        <v>259.12740149129007</v>
      </c>
      <c r="CM31" s="382">
        <f t="shared" si="22"/>
        <v>260.13147955970726</v>
      </c>
      <c r="CN31" s="382">
        <f t="shared" si="22"/>
        <v>261.17709129324885</v>
      </c>
      <c r="CO31" s="382">
        <f t="shared" si="22"/>
        <v>262.26364953130189</v>
      </c>
      <c r="CP31" s="382">
        <f t="shared" si="22"/>
        <v>263.39056298279235</v>
      </c>
      <c r="CQ31" s="382">
        <f t="shared" si="22"/>
        <v>264.55723803528008</v>
      </c>
      <c r="CR31" s="382">
        <f t="shared" si="22"/>
        <v>265.76308048198024</v>
      </c>
      <c r="CS31" s="382">
        <f t="shared" si="22"/>
        <v>267.00749716085863</v>
      </c>
      <c r="CT31" s="382">
        <f t="shared" si="22"/>
        <v>268.28989750117466</v>
      </c>
      <c r="CU31" s="382">
        <f t="shared" si="22"/>
        <v>269.60969497402914</v>
      </c>
      <c r="CV31" s="382">
        <f t="shared" si="22"/>
        <v>270.96630844457525</v>
      </c>
      <c r="CW31" s="382">
        <f t="shared" si="23"/>
        <v>272.35916342458876</v>
      </c>
      <c r="CX31" s="382">
        <f t="shared" si="23"/>
        <v>273.78769322504138</v>
      </c>
      <c r="CY31" s="382">
        <f t="shared" si="23"/>
        <v>275.25134000917791</v>
      </c>
      <c r="CZ31" s="382">
        <f t="shared" si="23"/>
        <v>276.74955574737351</v>
      </c>
      <c r="DA31" s="382">
        <f t="shared" si="23"/>
        <v>278.28180307571716</v>
      </c>
      <c r="DB31" s="382">
        <f t="shared" si="23"/>
        <v>279.84755606086264</v>
      </c>
      <c r="DC31" s="382">
        <f t="shared" si="23"/>
        <v>281.44630087418182</v>
      </c>
      <c r="DD31" s="382">
        <f t="shared" si="23"/>
        <v>283.07753637867341</v>
      </c>
      <c r="DE31" s="382">
        <f t="shared" si="23"/>
        <v>284.7407746324148</v>
      </c>
      <c r="DF31" s="521"/>
      <c r="DG31" s="252"/>
      <c r="DH31" s="515">
        <f t="shared" si="19"/>
        <v>200.00000000000003</v>
      </c>
      <c r="DI31" s="598">
        <v>20000</v>
      </c>
      <c r="DJ31" s="382">
        <f t="shared" si="27"/>
        <v>13.699282668118439</v>
      </c>
      <c r="DK31" s="382">
        <f t="shared" si="27"/>
        <v>27.395805848663571</v>
      </c>
      <c r="DL31" s="382">
        <f t="shared" si="27"/>
        <v>41.086818828896249</v>
      </c>
      <c r="DM31" s="382">
        <f t="shared" si="27"/>
        <v>54.769588378320371</v>
      </c>
      <c r="DN31" s="382">
        <f t="shared" si="27"/>
        <v>68.441407322024318</v>
      </c>
      <c r="DO31" s="382">
        <f t="shared" si="27"/>
        <v>82.099602915512492</v>
      </c>
      <c r="DP31" s="382">
        <f t="shared" si="27"/>
        <v>95.741544959223759</v>
      </c>
      <c r="DQ31" s="382">
        <f t="shared" si="27"/>
        <v>109.36465359478193</v>
      </c>
      <c r="DR31" s="382">
        <f t="shared" si="27"/>
        <v>122.96640672939866</v>
      </c>
      <c r="DS31" s="382">
        <f t="shared" si="27"/>
        <v>136.54434703999266</v>
      </c>
      <c r="DT31" s="382">
        <f t="shared" si="27"/>
        <v>150.09608851423701</v>
      </c>
      <c r="DU31" s="382">
        <f t="shared" si="27"/>
        <v>163.61932249192878</v>
      </c>
      <c r="DV31" s="382">
        <f t="shared" si="27"/>
        <v>177.11182317633487</v>
      </c>
      <c r="DW31" s="382">
        <f t="shared" si="27"/>
        <v>190.57145259181794</v>
      </c>
      <c r="DX31" s="382">
        <f t="shared" si="27"/>
        <v>203.99616497063835</v>
      </c>
      <c r="DY31" s="382">
        <f t="shared" si="24"/>
        <v>217.38401055837554</v>
      </c>
      <c r="DZ31" s="382">
        <f t="shared" si="24"/>
        <v>230.73313883371753</v>
      </c>
      <c r="EA31" s="382">
        <f t="shared" si="24"/>
        <v>244.04180114447857</v>
      </c>
      <c r="EB31" s="382">
        <f t="shared" si="24"/>
        <v>257.30835276737662</v>
      </c>
      <c r="EC31" s="382">
        <f t="shared" si="24"/>
        <v>270.53125440437219</v>
      </c>
      <c r="ED31" s="382">
        <f t="shared" si="24"/>
        <v>283.7090731330573</v>
      </c>
      <c r="EE31" s="382">
        <f t="shared" si="24"/>
        <v>296.8404828328737</v>
      </c>
      <c r="EF31" s="382">
        <f t="shared" si="24"/>
        <v>309.92426411247504</v>
      </c>
      <c r="EG31" s="382">
        <f t="shared" si="24"/>
        <v>322.95930376665683</v>
      </c>
      <c r="EH31" s="382">
        <f t="shared" si="24"/>
        <v>335.94459379368874</v>
      </c>
      <c r="EI31" s="382">
        <f t="shared" si="24"/>
        <v>348.87923000580452</v>
      </c>
      <c r="EJ31" s="382">
        <f t="shared" si="24"/>
        <v>361.76241026688024</v>
      </c>
      <c r="EK31" s="382">
        <f t="shared" si="24"/>
        <v>374.59343239220459</v>
      </c>
      <c r="EL31" s="382">
        <f t="shared" si="24"/>
        <v>387.3716917454945</v>
      </c>
      <c r="EM31" s="382">
        <f t="shared" si="24"/>
        <v>400.09667856826718</v>
      </c>
      <c r="EN31" s="382">
        <f t="shared" si="24"/>
        <v>412.76797507609223</v>
      </c>
      <c r="EO31" s="382">
        <f t="shared" si="25"/>
        <v>425.38525235543699</v>
      </c>
      <c r="EP31" s="382">
        <f t="shared" si="25"/>
        <v>437.94826709365253</v>
      </c>
      <c r="EQ31" s="382">
        <f t="shared" si="25"/>
        <v>450.45685817321311</v>
      </c>
      <c r="ER31" s="382">
        <f t="shared" si="25"/>
        <v>462.91094315976591</v>
      </c>
      <c r="ES31" s="382">
        <f t="shared" si="25"/>
        <v>475.31051471172458</v>
      </c>
      <c r="ET31" s="382">
        <f t="shared" si="25"/>
        <v>487.65563693732315</v>
      </c>
      <c r="EU31" s="382">
        <f t="shared" si="25"/>
        <v>499.94644172305067</v>
      </c>
      <c r="EV31" s="382">
        <f t="shared" si="25"/>
        <v>512.18312505541212</v>
      </c>
      <c r="EW31" s="382">
        <f t="shared" si="25"/>
        <v>524.36594335596749</v>
      </c>
      <c r="EX31" s="521"/>
      <c r="EY31" s="252"/>
      <c r="EZ31" s="515">
        <f t="shared" si="20"/>
        <v>200.00000000000003</v>
      </c>
      <c r="FA31" s="598">
        <v>20000</v>
      </c>
      <c r="FB31" s="382">
        <f t="shared" si="35"/>
        <v>105.40071795209187</v>
      </c>
      <c r="FC31" s="382">
        <f t="shared" si="35"/>
        <v>115.47485189332636</v>
      </c>
      <c r="FD31" s="382">
        <f t="shared" si="35"/>
        <v>125.59834218357761</v>
      </c>
      <c r="FE31" s="382">
        <f t="shared" si="35"/>
        <v>135.77108977148433</v>
      </c>
      <c r="FF31" s="382">
        <f t="shared" si="35"/>
        <v>145.99295671371127</v>
      </c>
      <c r="FG31" s="382">
        <f t="shared" si="35"/>
        <v>156.26376689397432</v>
      </c>
      <c r="FH31" s="382">
        <f t="shared" si="35"/>
        <v>166.58330693406606</v>
      </c>
      <c r="FI31" s="382">
        <f t="shared" si="35"/>
        <v>176.95132728715484</v>
      </c>
      <c r="FJ31" s="382">
        <f t="shared" si="35"/>
        <v>187.36754350184151</v>
      </c>
      <c r="FK31" s="382">
        <f t="shared" si="35"/>
        <v>197.8316376438782</v>
      </c>
      <c r="FL31" s="382">
        <f t="shared" si="35"/>
        <v>208.3432598611036</v>
      </c>
      <c r="FM31" s="382">
        <f t="shared" si="35"/>
        <v>218.90203007605183</v>
      </c>
      <c r="FN31" s="382">
        <f t="shared" si="35"/>
        <v>229.50753978984551</v>
      </c>
      <c r="FO31" s="382">
        <f t="shared" si="35"/>
        <v>240.15935398040764</v>
      </c>
      <c r="FP31" s="382">
        <f t="shared" si="35"/>
        <v>250.85701307770992</v>
      </c>
      <c r="FQ31" s="382">
        <f t="shared" si="35"/>
        <v>261.60003499871232</v>
      </c>
      <c r="FR31" s="382">
        <f t="shared" si="36"/>
        <v>272.38791722482563</v>
      </c>
      <c r="FS31" s="382">
        <f t="shared" si="36"/>
        <v>283.22013890513063</v>
      </c>
      <c r="FT31" s="382">
        <f t="shared" si="36"/>
        <v>294.09616296919478</v>
      </c>
      <c r="FU31" s="382">
        <f t="shared" si="36"/>
        <v>305.01543823410725</v>
      </c>
      <c r="FV31" s="382">
        <f t="shared" si="36"/>
        <v>315.9774014912901</v>
      </c>
      <c r="FW31" s="382">
        <f t="shared" si="36"/>
        <v>326.98147955970728</v>
      </c>
      <c r="FX31" s="382">
        <f t="shared" si="36"/>
        <v>338.02709129324887</v>
      </c>
      <c r="FY31" s="382">
        <f t="shared" si="36"/>
        <v>349.11364953130192</v>
      </c>
      <c r="FZ31" s="382">
        <f t="shared" si="36"/>
        <v>360.24056298279237</v>
      </c>
      <c r="GA31" s="382">
        <f t="shared" si="36"/>
        <v>371.4072380352801</v>
      </c>
      <c r="GB31" s="382">
        <f t="shared" si="36"/>
        <v>382.61308048198026</v>
      </c>
      <c r="GC31" s="382">
        <f t="shared" si="36"/>
        <v>393.85749716085866</v>
      </c>
      <c r="GD31" s="382">
        <f t="shared" si="36"/>
        <v>405.13989750117469</v>
      </c>
      <c r="GE31" s="382">
        <f t="shared" si="36"/>
        <v>416.45969497402916</v>
      </c>
      <c r="GF31" s="382">
        <f t="shared" si="36"/>
        <v>427.81630844457527</v>
      </c>
      <c r="GG31" s="382">
        <f t="shared" si="29"/>
        <v>439.20916342458878</v>
      </c>
      <c r="GH31" s="382">
        <f t="shared" si="10"/>
        <v>450.6376932250414</v>
      </c>
      <c r="GI31" s="382">
        <f t="shared" si="10"/>
        <v>462.10134000917793</v>
      </c>
      <c r="GJ31" s="382">
        <f t="shared" si="10"/>
        <v>473.59955574737353</v>
      </c>
      <c r="GK31" s="382">
        <f t="shared" si="10"/>
        <v>485.13180307571719</v>
      </c>
      <c r="GL31" s="382">
        <f t="shared" si="10"/>
        <v>496.69755606086267</v>
      </c>
      <c r="GM31" s="382">
        <f t="shared" si="10"/>
        <v>508.29630087418184</v>
      </c>
      <c r="GN31" s="382">
        <f t="shared" si="10"/>
        <v>519.92753637867349</v>
      </c>
      <c r="GO31" s="382">
        <f t="shared" si="10"/>
        <v>531.59077463241488</v>
      </c>
      <c r="GQ31" s="511"/>
      <c r="GR31" s="521"/>
      <c r="GS31" s="525">
        <v>20000</v>
      </c>
      <c r="GT31" s="582">
        <f t="shared" si="37"/>
        <v>6.6938859139964286</v>
      </c>
      <c r="GU31" s="476">
        <f t="shared" si="37"/>
        <v>3.2150558567693852</v>
      </c>
      <c r="GV31" s="476">
        <f t="shared" si="37"/>
        <v>2.0569011124133234</v>
      </c>
      <c r="GW31" s="476">
        <f t="shared" si="37"/>
        <v>1.4789503407191398</v>
      </c>
      <c r="GX31" s="476">
        <f t="shared" si="37"/>
        <v>1.133108631545205</v>
      </c>
      <c r="GY31" s="476">
        <f t="shared" si="37"/>
        <v>0.9033437598325913</v>
      </c>
      <c r="GZ31" s="476">
        <f t="shared" si="37"/>
        <v>0.73992708186413481</v>
      </c>
      <c r="HA31" s="476">
        <f t="shared" si="37"/>
        <v>0.61799376188576571</v>
      </c>
      <c r="HB31" s="476">
        <f t="shared" si="37"/>
        <v>0.5237295167465108</v>
      </c>
      <c r="HC31" s="476">
        <f t="shared" si="37"/>
        <v>0.44884531606376221</v>
      </c>
      <c r="HD31" s="476">
        <f t="shared" si="37"/>
        <v>0.38806588448400303</v>
      </c>
      <c r="HE31" s="476">
        <f t="shared" si="37"/>
        <v>0.3378739548738206</v>
      </c>
      <c r="HF31" s="476">
        <f t="shared" si="37"/>
        <v>0.29583409889776119</v>
      </c>
      <c r="HG31" s="476">
        <f t="shared" si="37"/>
        <v>0.26020634630309114</v>
      </c>
      <c r="HH31" s="476">
        <f t="shared" si="37"/>
        <v>0.22971435817833324</v>
      </c>
      <c r="HI31" s="476">
        <f t="shared" si="30"/>
        <v>0.20340053680472128</v>
      </c>
      <c r="HJ31" s="476">
        <f t="shared" si="30"/>
        <v>0.18053227465139912</v>
      </c>
      <c r="HK31" s="476">
        <f t="shared" si="30"/>
        <v>0.16053945503154823</v>
      </c>
      <c r="HL31" s="476">
        <f t="shared" si="30"/>
        <v>0.14297169060452816</v>
      </c>
      <c r="HM31" s="476">
        <f t="shared" si="30"/>
        <v>0.12746839142730024</v>
      </c>
      <c r="HN31" s="476">
        <f t="shared" si="30"/>
        <v>0.11373738598447715</v>
      </c>
      <c r="HO31" s="476">
        <f t="shared" si="30"/>
        <v>0.10153937373765652</v>
      </c>
      <c r="HP31" s="476">
        <f t="shared" si="30"/>
        <v>9.0676434325822883E-2</v>
      </c>
      <c r="HQ31" s="476">
        <f t="shared" si="30"/>
        <v>8.0983410168427944E-2</v>
      </c>
      <c r="HR31" s="476">
        <f t="shared" si="30"/>
        <v>7.2321357860648708E-2</v>
      </c>
      <c r="HS31" s="476">
        <f t="shared" si="30"/>
        <v>6.4572511321756745E-2</v>
      </c>
      <c r="HT31" s="476">
        <f t="shared" si="30"/>
        <v>5.7636364706100937E-2</v>
      </c>
      <c r="HU31" s="476">
        <f t="shared" si="30"/>
        <v>5.1426595083718177E-2</v>
      </c>
      <c r="HV31" s="476">
        <f t="shared" si="30"/>
        <v>4.5868622138124648E-2</v>
      </c>
      <c r="HW31" s="476">
        <f t="shared" si="30"/>
        <v>4.0897656197288364E-2</v>
      </c>
      <c r="HX31" s="476">
        <f t="shared" si="30"/>
        <v>3.6457124285644835E-2</v>
      </c>
      <c r="HY31" s="476">
        <f t="shared" si="31"/>
        <v>3.2497391464810385E-2</v>
      </c>
      <c r="HZ31" s="476">
        <f t="shared" si="13"/>
        <v>2.8974714789030812E-2</v>
      </c>
      <c r="IA31" s="476">
        <f t="shared" si="13"/>
        <v>2.585038195042243E-2</v>
      </c>
      <c r="IB31" s="476">
        <f t="shared" si="13"/>
        <v>2.3089997645440469E-2</v>
      </c>
      <c r="IC31" s="476">
        <f t="shared" si="13"/>
        <v>2.0662888911576489E-2</v>
      </c>
      <c r="ID31" s="476">
        <f t="shared" si="13"/>
        <v>1.8541606901801577E-2</v>
      </c>
      <c r="IE31" s="476">
        <f t="shared" si="13"/>
        <v>1.6701507310170321E-2</v>
      </c>
      <c r="IF31" s="476">
        <f t="shared" si="13"/>
        <v>1.5120395312562322E-2</v>
      </c>
      <c r="IG31" s="476">
        <f t="shared" si="13"/>
        <v>1.3778223715690074E-2</v>
      </c>
    </row>
    <row r="32" spans="1:241">
      <c r="F32" s="384"/>
      <c r="G32" s="384"/>
      <c r="H32" s="384"/>
      <c r="I32" s="384"/>
      <c r="J32" s="252"/>
      <c r="K32" s="606">
        <v>21000</v>
      </c>
      <c r="L32" s="382">
        <f t="shared" si="21"/>
        <v>6.4007999999999994</v>
      </c>
      <c r="M32" s="382">
        <v>210</v>
      </c>
      <c r="N32" s="491">
        <f t="shared" si="14"/>
        <v>446.45120322837374</v>
      </c>
      <c r="O32" s="263">
        <f t="shared" si="15"/>
        <v>0.63083568280091162</v>
      </c>
      <c r="P32" s="383">
        <f t="shared" si="16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263">
        <f t="shared" si="1"/>
        <v>0.44061307991944115</v>
      </c>
      <c r="T32" s="492">
        <f>O32/Konstanten!$C$22</f>
        <v>0.51496790432727479</v>
      </c>
      <c r="U32" s="492">
        <f t="shared" si="2"/>
        <v>0.8556127017178542</v>
      </c>
      <c r="V32" s="492"/>
      <c r="W32" s="252"/>
      <c r="X32" s="515">
        <f t="shared" si="17"/>
        <v>210</v>
      </c>
      <c r="Y32" s="592">
        <v>21000</v>
      </c>
      <c r="Z32" s="490">
        <f t="shared" si="32"/>
        <v>2.2773975056786817E-2</v>
      </c>
      <c r="AA32" s="490">
        <f t="shared" si="32"/>
        <v>4.5542998166908516E-2</v>
      </c>
      <c r="AB32" s="490">
        <f t="shared" si="32"/>
        <v>6.8302133841687207E-2</v>
      </c>
      <c r="AC32" s="490">
        <f t="shared" si="32"/>
        <v>9.1046479375364406E-2</v>
      </c>
      <c r="AD32" s="490">
        <f t="shared" si="32"/>
        <v>0.11377118090583323</v>
      </c>
      <c r="AE32" s="490">
        <f t="shared" si="32"/>
        <v>0.13647144908442874</v>
      </c>
      <c r="AF32" s="490">
        <f t="shared" si="32"/>
        <v>0.15914257423329742</v>
      </c>
      <c r="AG32" s="490">
        <f t="shared" si="32"/>
        <v>0.18177994087729951</v>
      </c>
      <c r="AH32" s="490">
        <f t="shared" si="32"/>
        <v>0.20437904154590972</v>
      </c>
      <c r="AI32" s="490">
        <f t="shared" si="32"/>
        <v>0.22693548975159936</v>
      </c>
      <c r="AJ32" s="490">
        <f t="shared" si="33"/>
        <v>0.24944503206260379</v>
      </c>
      <c r="AK32" s="490">
        <f t="shared" si="33"/>
        <v>0.27190355920055709</v>
      </c>
      <c r="AL32" s="490">
        <f t="shared" si="33"/>
        <v>0.29430711610647575</v>
      </c>
      <c r="AM32" s="490">
        <f t="shared" si="33"/>
        <v>0.31665191093186146</v>
      </c>
      <c r="AN32" s="490">
        <f t="shared" si="33"/>
        <v>0.33893432292514192</v>
      </c>
      <c r="AO32" s="490">
        <f t="shared" si="33"/>
        <v>0.36115090919672638</v>
      </c>
      <c r="AP32" s="490">
        <f t="shared" si="33"/>
        <v>0.38329841035863621</v>
      </c>
      <c r="AQ32" s="490">
        <f t="shared" si="33"/>
        <v>0.40537375504669393</v>
      </c>
      <c r="AR32" s="490">
        <f t="shared" si="33"/>
        <v>0.42737406334441008</v>
      </c>
      <c r="AS32" s="490">
        <f t="shared" si="33"/>
        <v>0.44929664913796413</v>
      </c>
      <c r="AT32" s="490">
        <f t="shared" si="28"/>
        <v>0.47113902144069636</v>
      </c>
      <c r="AU32" s="490">
        <f t="shared" si="28"/>
        <v>0.49289888473359167</v>
      </c>
      <c r="AV32" s="490">
        <f t="shared" si="28"/>
        <v>0.51457413837486476</v>
      </c>
      <c r="AW32" s="490">
        <f t="shared" si="28"/>
        <v>0.53616287513739402</v>
      </c>
      <c r="AX32" s="490">
        <f t="shared" si="28"/>
        <v>0.5576633789369998</v>
      </c>
      <c r="AY32" s="490">
        <f t="shared" si="28"/>
        <v>0.57907412181773821</v>
      </c>
      <c r="AZ32" s="490">
        <f t="shared" si="28"/>
        <v>0.60039376026240343</v>
      </c>
      <c r="BA32" s="490">
        <f t="shared" si="28"/>
        <v>0.62162113089749715</v>
      </c>
      <c r="BB32" s="490">
        <f t="shared" si="28"/>
        <v>0.64275524566186559</v>
      </c>
      <c r="BC32" s="490">
        <f t="shared" si="28"/>
        <v>0.66379528650755104</v>
      </c>
      <c r="BD32" s="490">
        <f t="shared" si="34"/>
        <v>0.68474059969971712</v>
      </c>
      <c r="BE32" s="490">
        <f t="shared" si="34"/>
        <v>0.70559068978041994</v>
      </c>
      <c r="BF32" s="490">
        <f t="shared" si="34"/>
        <v>0.72634521325824131</v>
      </c>
      <c r="BG32" s="490">
        <f t="shared" si="34"/>
        <v>0.74700397208255753</v>
      </c>
      <c r="BH32" s="490">
        <f t="shared" si="34"/>
        <v>0.76756690695784735</v>
      </c>
      <c r="BI32" s="490">
        <f t="shared" si="34"/>
        <v>0.78803409054952478</v>
      </c>
      <c r="BJ32" s="490">
        <f t="shared" si="34"/>
        <v>0.80840572062897398</v>
      </c>
      <c r="BK32" s="490">
        <f t="shared" si="34"/>
        <v>0.82868211320137308</v>
      </c>
      <c r="BL32" s="490">
        <f t="shared" si="34"/>
        <v>0.84886369565587028</v>
      </c>
      <c r="BM32" s="490">
        <f t="shared" si="34"/>
        <v>0.86895099997366776</v>
      </c>
      <c r="BN32" s="527"/>
      <c r="BO32" s="252"/>
      <c r="BP32" s="515">
        <f t="shared" si="18"/>
        <v>210</v>
      </c>
      <c r="BQ32" s="592">
        <v>21000</v>
      </c>
      <c r="BR32" s="382">
        <f t="shared" si="26"/>
        <v>246.5703742863754</v>
      </c>
      <c r="BS32" s="382">
        <f t="shared" si="26"/>
        <v>246.64707490333936</v>
      </c>
      <c r="BT32" s="382">
        <f t="shared" si="26"/>
        <v>246.77483524735106</v>
      </c>
      <c r="BU32" s="382">
        <f t="shared" si="26"/>
        <v>246.95354472092166</v>
      </c>
      <c r="BV32" s="382">
        <f t="shared" si="26"/>
        <v>247.18304934029095</v>
      </c>
      <c r="BW32" s="382">
        <f t="shared" si="26"/>
        <v>247.4631525763987</v>
      </c>
      <c r="BX32" s="382">
        <f t="shared" si="26"/>
        <v>247.79361641960222</v>
      </c>
      <c r="BY32" s="382">
        <f t="shared" si="26"/>
        <v>248.17416265619792</v>
      </c>
      <c r="BZ32" s="382">
        <f t="shared" si="26"/>
        <v>248.60447434262656</v>
      </c>
      <c r="CA32" s="382">
        <f t="shared" si="26"/>
        <v>249.08419746134334</v>
      </c>
      <c r="CB32" s="382">
        <f t="shared" si="26"/>
        <v>249.61294274072407</v>
      </c>
      <c r="CC32" s="382">
        <f t="shared" si="26"/>
        <v>250.19028762008978</v>
      </c>
      <c r="CD32" s="382">
        <f t="shared" si="26"/>
        <v>250.81577833997173</v>
      </c>
      <c r="CE32" s="382">
        <f t="shared" si="26"/>
        <v>251.48893213710883</v>
      </c>
      <c r="CF32" s="382">
        <f t="shared" si="26"/>
        <v>252.20923952337446</v>
      </c>
      <c r="CG32" s="382">
        <f t="shared" si="22"/>
        <v>252.97616662784498</v>
      </c>
      <c r="CH32" s="382">
        <f t="shared" si="22"/>
        <v>253.78915758153971</v>
      </c>
      <c r="CI32" s="382">
        <f t="shared" si="22"/>
        <v>254.64763692495231</v>
      </c>
      <c r="CJ32" s="382">
        <f t="shared" si="22"/>
        <v>255.55101201932817</v>
      </c>
      <c r="CK32" s="382">
        <f t="shared" si="22"/>
        <v>256.49867544369238</v>
      </c>
      <c r="CL32" s="382">
        <f t="shared" si="22"/>
        <v>257.49000736085623</v>
      </c>
      <c r="CM32" s="382">
        <f t="shared" si="22"/>
        <v>258.52437783700316</v>
      </c>
      <c r="CN32" s="382">
        <f t="shared" si="22"/>
        <v>259.60114910092562</v>
      </c>
      <c r="CO32" s="382">
        <f t="shared" si="22"/>
        <v>260.7196777305395</v>
      </c>
      <c r="CP32" s="382">
        <f t="shared" si="22"/>
        <v>261.87931675588612</v>
      </c>
      <c r="CQ32" s="382">
        <f t="shared" si="22"/>
        <v>263.07941766943105</v>
      </c>
      <c r="CR32" s="382">
        <f t="shared" si="22"/>
        <v>264.31933233604718</v>
      </c>
      <c r="CS32" s="382">
        <f t="shared" si="22"/>
        <v>265.59841479660918</v>
      </c>
      <c r="CT32" s="382">
        <f t="shared" si="22"/>
        <v>266.91602296059403</v>
      </c>
      <c r="CU32" s="382">
        <f t="shared" si="22"/>
        <v>268.27152018448317</v>
      </c>
      <c r="CV32" s="382">
        <f t="shared" ref="CV32:CY47" si="38">$Q32*(1+0.2*BD32^2)</f>
        <v>269.6642767340544</v>
      </c>
      <c r="CW32" s="382">
        <f t="shared" si="23"/>
        <v>271.09367112985137</v>
      </c>
      <c r="CX32" s="382">
        <f t="shared" si="23"/>
        <v>272.55909137620608</v>
      </c>
      <c r="CY32" s="382">
        <f t="shared" si="23"/>
        <v>274.05993607515194</v>
      </c>
      <c r="CZ32" s="382">
        <f t="shared" si="23"/>
        <v>275.5956154274333</v>
      </c>
      <c r="DA32" s="382">
        <f t="shared" si="23"/>
        <v>277.16555212354439</v>
      </c>
      <c r="DB32" s="382">
        <f t="shared" si="23"/>
        <v>278.76918212837018</v>
      </c>
      <c r="DC32" s="382">
        <f t="shared" si="23"/>
        <v>280.40595536351725</v>
      </c>
      <c r="DD32" s="382">
        <f t="shared" si="23"/>
        <v>282.07533629184621</v>
      </c>
      <c r="DE32" s="382">
        <f t="shared" si="23"/>
        <v>283.77680440904237</v>
      </c>
      <c r="DF32" s="521"/>
      <c r="DG32" s="252"/>
      <c r="DH32" s="515">
        <f t="shared" si="19"/>
        <v>210</v>
      </c>
      <c r="DI32" s="592">
        <v>21000</v>
      </c>
      <c r="DJ32" s="382">
        <f t="shared" si="27"/>
        <v>13.934562756800377</v>
      </c>
      <c r="DK32" s="382">
        <f t="shared" si="27"/>
        <v>27.866095598471695</v>
      </c>
      <c r="DL32" s="382">
        <f t="shared" si="27"/>
        <v>41.791578679925593</v>
      </c>
      <c r="DM32" s="382">
        <f t="shared" si="27"/>
        <v>55.708012214743619</v>
      </c>
      <c r="DN32" s="382">
        <f t="shared" si="27"/>
        <v>69.612426302152073</v>
      </c>
      <c r="DO32" s="382">
        <f t="shared" si="27"/>
        <v>83.501890514793885</v>
      </c>
      <c r="DP32" s="382">
        <f t="shared" si="27"/>
        <v>97.373523172968845</v>
      </c>
      <c r="DQ32" s="382">
        <f t="shared" si="27"/>
        <v>111.2245002361734</v>
      </c>
      <c r="DR32" s="382">
        <f t="shared" si="27"/>
        <v>125.05206374797909</v>
      </c>
      <c r="DS32" s="382">
        <f t="shared" si="27"/>
        <v>138.85352977703016</v>
      </c>
      <c r="DT32" s="382">
        <f t="shared" si="27"/>
        <v>152.62629580392854</v>
      </c>
      <c r="DU32" s="382">
        <f t="shared" si="27"/>
        <v>166.36784751147084</v>
      </c>
      <c r="DV32" s="382">
        <f t="shared" si="27"/>
        <v>180.07576494365574</v>
      </c>
      <c r="DW32" s="382">
        <f t="shared" si="27"/>
        <v>193.74772800701109</v>
      </c>
      <c r="DX32" s="382">
        <f t="shared" si="27"/>
        <v>207.38152129601875</v>
      </c>
      <c r="DY32" s="382">
        <f t="shared" si="24"/>
        <v>220.97503823240473</v>
      </c>
      <c r="DZ32" s="382">
        <f t="shared" si="24"/>
        <v>234.52628451582297</v>
      </c>
      <c r="EA32" s="382">
        <f t="shared" si="24"/>
        <v>248.03338089081743</v>
      </c>
      <c r="EB32" s="382">
        <f t="shared" si="24"/>
        <v>261.4945652417735</v>
      </c>
      <c r="EC32" s="382">
        <f t="shared" si="24"/>
        <v>274.90819403384432</v>
      </c>
      <c r="ED32" s="382">
        <f t="shared" si="24"/>
        <v>288.27274312335948</v>
      </c>
      <c r="EE32" s="382">
        <f t="shared" si="24"/>
        <v>301.58680796615408</v>
      </c>
      <c r="EF32" s="382">
        <f t="shared" si="24"/>
        <v>314.84910325631586</v>
      </c>
      <c r="EG32" s="382">
        <f t="shared" si="24"/>
        <v>328.05846203129431</v>
      </c>
      <c r="EH32" s="382">
        <f t="shared" si="24"/>
        <v>341.21383428191723</v>
      </c>
      <c r="EI32" s="382">
        <f t="shared" si="24"/>
        <v>354.31428510780216</v>
      </c>
      <c r="EJ32" s="382">
        <f t="shared" si="24"/>
        <v>367.35899245988782</v>
      </c>
      <c r="EK32" s="382">
        <f t="shared" si="24"/>
        <v>380.34724451246154</v>
      </c>
      <c r="EL32" s="382">
        <f t="shared" si="24"/>
        <v>393.27843670702543</v>
      </c>
      <c r="EM32" s="382">
        <f t="shared" si="24"/>
        <v>406.15206850994059</v>
      </c>
      <c r="EN32" s="382">
        <f t="shared" ref="EN32:EQ47" si="39">BD32*$R32</f>
        <v>418.96773992476017</v>
      </c>
      <c r="EO32" s="382">
        <f t="shared" si="25"/>
        <v>431.72514779888149</v>
      </c>
      <c r="EP32" s="382">
        <f t="shared" si="25"/>
        <v>444.42408196246322</v>
      </c>
      <c r="EQ32" s="382">
        <f t="shared" si="25"/>
        <v>457.06442123556917</v>
      </c>
      <c r="ER32" s="382">
        <f t="shared" si="25"/>
        <v>469.64612933743763</v>
      </c>
      <c r="ES32" s="382">
        <f t="shared" si="25"/>
        <v>482.16925072937892</v>
      </c>
      <c r="ET32" s="382">
        <f t="shared" si="25"/>
        <v>494.63390642047278</v>
      </c>
      <c r="EU32" s="382">
        <f t="shared" si="25"/>
        <v>507.04028976273503</v>
      </c>
      <c r="EV32" s="382">
        <f t="shared" si="25"/>
        <v>519.38866225996082</v>
      </c>
      <c r="EW32" s="382">
        <f t="shared" si="25"/>
        <v>531.6793494119994</v>
      </c>
      <c r="EX32" s="521"/>
      <c r="EY32" s="252"/>
      <c r="EZ32" s="515">
        <f t="shared" si="20"/>
        <v>210</v>
      </c>
      <c r="FA32" s="592">
        <v>21000</v>
      </c>
      <c r="FB32" s="382">
        <f t="shared" si="35"/>
        <v>109.42037428637542</v>
      </c>
      <c r="FC32" s="382">
        <f t="shared" si="35"/>
        <v>119.49707490333938</v>
      </c>
      <c r="FD32" s="382">
        <f t="shared" si="35"/>
        <v>129.62483524735109</v>
      </c>
      <c r="FE32" s="382">
        <f t="shared" si="35"/>
        <v>139.80354472092168</v>
      </c>
      <c r="FF32" s="382">
        <f t="shared" si="35"/>
        <v>150.03304934029097</v>
      </c>
      <c r="FG32" s="382">
        <f t="shared" si="35"/>
        <v>160.31315257639872</v>
      </c>
      <c r="FH32" s="382">
        <f t="shared" si="35"/>
        <v>170.64361641960224</v>
      </c>
      <c r="FI32" s="382">
        <f t="shared" si="35"/>
        <v>181.02416265619794</v>
      </c>
      <c r="FJ32" s="382">
        <f t="shared" si="35"/>
        <v>191.45447434262658</v>
      </c>
      <c r="FK32" s="382">
        <f t="shared" si="35"/>
        <v>201.93419746134336</v>
      </c>
      <c r="FL32" s="382">
        <f t="shared" si="35"/>
        <v>212.46294274072409</v>
      </c>
      <c r="FM32" s="382">
        <f t="shared" si="35"/>
        <v>223.0402876200898</v>
      </c>
      <c r="FN32" s="382">
        <f t="shared" si="35"/>
        <v>233.66577833997175</v>
      </c>
      <c r="FO32" s="382">
        <f t="shared" si="35"/>
        <v>244.33893213710886</v>
      </c>
      <c r="FP32" s="382">
        <f t="shared" si="35"/>
        <v>255.05923952337449</v>
      </c>
      <c r="FQ32" s="382">
        <f t="shared" si="35"/>
        <v>265.826166627845</v>
      </c>
      <c r="FR32" s="382">
        <f t="shared" si="36"/>
        <v>276.63915758153973</v>
      </c>
      <c r="FS32" s="382">
        <f t="shared" si="36"/>
        <v>287.4976369249523</v>
      </c>
      <c r="FT32" s="382">
        <f t="shared" si="36"/>
        <v>298.40101201932816</v>
      </c>
      <c r="FU32" s="382">
        <f t="shared" si="36"/>
        <v>309.3486754436924</v>
      </c>
      <c r="FV32" s="382">
        <f t="shared" si="36"/>
        <v>320.34000736085625</v>
      </c>
      <c r="FW32" s="382">
        <f t="shared" si="36"/>
        <v>331.37437783700318</v>
      </c>
      <c r="FX32" s="382">
        <f t="shared" si="36"/>
        <v>342.45114910092565</v>
      </c>
      <c r="FY32" s="382">
        <f t="shared" si="36"/>
        <v>353.56967773053952</v>
      </c>
      <c r="FZ32" s="382">
        <f t="shared" si="36"/>
        <v>364.72931675588615</v>
      </c>
      <c r="GA32" s="382">
        <f t="shared" si="36"/>
        <v>375.92941766943107</v>
      </c>
      <c r="GB32" s="382">
        <f t="shared" si="36"/>
        <v>387.1693323360472</v>
      </c>
      <c r="GC32" s="382">
        <f t="shared" si="36"/>
        <v>398.4484147966092</v>
      </c>
      <c r="GD32" s="382">
        <f t="shared" si="36"/>
        <v>409.76602296059406</v>
      </c>
      <c r="GE32" s="382">
        <f t="shared" si="36"/>
        <v>421.12152018448319</v>
      </c>
      <c r="GF32" s="382">
        <f t="shared" si="36"/>
        <v>432.51427673405442</v>
      </c>
      <c r="GG32" s="382">
        <f t="shared" si="29"/>
        <v>443.9436711298514</v>
      </c>
      <c r="GH32" s="382">
        <f t="shared" si="10"/>
        <v>455.40909137620611</v>
      </c>
      <c r="GI32" s="382">
        <f t="shared" si="10"/>
        <v>466.90993607515196</v>
      </c>
      <c r="GJ32" s="382">
        <f t="shared" si="10"/>
        <v>478.44561542743332</v>
      </c>
      <c r="GK32" s="382">
        <f t="shared" si="10"/>
        <v>490.01555212354441</v>
      </c>
      <c r="GL32" s="382">
        <f t="shared" si="10"/>
        <v>501.6191821283702</v>
      </c>
      <c r="GM32" s="382">
        <f t="shared" si="10"/>
        <v>513.25595536351727</v>
      </c>
      <c r="GN32" s="382">
        <f t="shared" si="10"/>
        <v>524.92533629184618</v>
      </c>
      <c r="GO32" s="382">
        <f t="shared" si="10"/>
        <v>536.62680440904239</v>
      </c>
      <c r="GQ32" s="511"/>
      <c r="GR32" s="521"/>
      <c r="GS32" s="524">
        <v>21000</v>
      </c>
      <c r="GT32" s="583">
        <f t="shared" si="37"/>
        <v>6.852444041200779</v>
      </c>
      <c r="GU32" s="477">
        <f t="shared" si="37"/>
        <v>3.2882604231750769</v>
      </c>
      <c r="GV32" s="477">
        <f t="shared" si="37"/>
        <v>2.1016975032248739</v>
      </c>
      <c r="GW32" s="477">
        <f t="shared" si="37"/>
        <v>1.5095769739908513</v>
      </c>
      <c r="GX32" s="477">
        <f t="shared" si="37"/>
        <v>1.1552624626108268</v>
      </c>
      <c r="GY32" s="477">
        <f t="shared" si="37"/>
        <v>0.91987452724793484</v>
      </c>
      <c r="GZ32" s="477">
        <f t="shared" si="37"/>
        <v>0.75246423112862548</v>
      </c>
      <c r="HA32" s="477">
        <f t="shared" si="37"/>
        <v>0.62755653899826369</v>
      </c>
      <c r="HB32" s="477">
        <f t="shared" si="37"/>
        <v>0.53099811873932856</v>
      </c>
      <c r="HC32" s="477">
        <f t="shared" si="37"/>
        <v>0.4542964646675357</v>
      </c>
      <c r="HD32" s="477">
        <f t="shared" si="37"/>
        <v>0.39204677425746298</v>
      </c>
      <c r="HE32" s="477">
        <f t="shared" si="37"/>
        <v>0.34064538885562889</v>
      </c>
      <c r="HF32" s="477">
        <f t="shared" si="37"/>
        <v>0.29759703318813552</v>
      </c>
      <c r="HG32" s="477">
        <f t="shared" si="37"/>
        <v>0.26111895427370913</v>
      </c>
      <c r="HH32" s="477">
        <f t="shared" si="37"/>
        <v>0.2299034066747925</v>
      </c>
      <c r="HI32" s="477">
        <f t="shared" si="30"/>
        <v>0.20296920753677739</v>
      </c>
      <c r="HJ32" s="477">
        <f t="shared" si="30"/>
        <v>0.17956568558043867</v>
      </c>
      <c r="HK32" s="477">
        <f t="shared" si="30"/>
        <v>0.15910864857140647</v>
      </c>
      <c r="HL32" s="477">
        <f t="shared" si="30"/>
        <v>0.1411365729281279</v>
      </c>
      <c r="HM32" s="476">
        <f t="shared" si="30"/>
        <v>0.12527993765659842</v>
      </c>
      <c r="HN32" s="477">
        <f t="shared" si="30"/>
        <v>0.11123932110284304</v>
      </c>
      <c r="HO32" s="477">
        <f t="shared" si="30"/>
        <v>9.8769472284716248E-2</v>
      </c>
      <c r="HP32" s="477">
        <f t="shared" si="30"/>
        <v>8.7667538383106688E-2</v>
      </c>
      <c r="HQ32" s="477">
        <f t="shared" si="30"/>
        <v>7.7764236109878593E-2</v>
      </c>
      <c r="HR32" s="477">
        <f t="shared" si="30"/>
        <v>6.8917142599030687E-2</v>
      </c>
      <c r="HS32" s="477">
        <f t="shared" si="30"/>
        <v>6.1005535114262703E-2</v>
      </c>
      <c r="HT32" s="477">
        <f t="shared" si="30"/>
        <v>5.3926377964798274E-2</v>
      </c>
      <c r="HU32" s="477">
        <f t="shared" si="30"/>
        <v>4.759116976737976E-2</v>
      </c>
      <c r="HV32" s="477">
        <f t="shared" si="30"/>
        <v>4.1923443328399736E-2</v>
      </c>
      <c r="HW32" s="477">
        <f t="shared" si="30"/>
        <v>3.6856765815477359E-2</v>
      </c>
      <c r="HX32" s="477">
        <f t="shared" si="30"/>
        <v>3.2333126201380069E-2</v>
      </c>
      <c r="HY32" s="477">
        <f t="shared" si="31"/>
        <v>2.8301625219807398E-2</v>
      </c>
      <c r="HZ32" s="477">
        <f t="shared" si="13"/>
        <v>2.471740362321477E-2</v>
      </c>
      <c r="IA32" s="477">
        <f t="shared" si="13"/>
        <v>2.1540759643832466E-2</v>
      </c>
      <c r="IB32" s="477">
        <f t="shared" si="13"/>
        <v>1.8736417784193691E-2</v>
      </c>
      <c r="IC32" s="477">
        <f t="shared" si="13"/>
        <v>1.6272919482725971E-2</v>
      </c>
      <c r="ID32" s="477">
        <f t="shared" si="13"/>
        <v>1.4122112570987907E-2</v>
      </c>
      <c r="IE32" s="477">
        <f t="shared" si="13"/>
        <v>1.225872130139956E-2</v>
      </c>
      <c r="IF32" s="477">
        <f t="shared" si="13"/>
        <v>1.0659982464373042E-2</v>
      </c>
      <c r="IG32" s="477">
        <f t="shared" si="13"/>
        <v>9.3053360122309428E-3</v>
      </c>
    </row>
    <row r="33" spans="1:296">
      <c r="F33" s="384"/>
      <c r="G33" s="384"/>
      <c r="H33" s="384"/>
      <c r="I33" s="384"/>
      <c r="J33" s="252"/>
      <c r="K33" s="606">
        <v>22000</v>
      </c>
      <c r="L33" s="382">
        <f t="shared" si="21"/>
        <v>6.7055999999999996</v>
      </c>
      <c r="M33" s="382">
        <v>220</v>
      </c>
      <c r="N33" s="491">
        <f t="shared" si="14"/>
        <v>427.91474727009285</v>
      </c>
      <c r="O33" s="263">
        <f t="shared" si="15"/>
        <v>0.60954185931508753</v>
      </c>
      <c r="P33" s="383">
        <f t="shared" si="16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263">
        <f t="shared" si="1"/>
        <v>0.42231902025175705</v>
      </c>
      <c r="T33" s="492">
        <f>O33/Konstanten!$C$22</f>
        <v>0.49758519127762246</v>
      </c>
      <c r="U33" s="492">
        <f t="shared" si="2"/>
        <v>0.84873711608537117</v>
      </c>
      <c r="V33" s="492"/>
      <c r="W33" s="252"/>
      <c r="X33" s="515">
        <f t="shared" si="17"/>
        <v>220</v>
      </c>
      <c r="Y33" s="592">
        <v>22000</v>
      </c>
      <c r="Z33" s="490">
        <f t="shared" si="32"/>
        <v>2.3261943316579096E-2</v>
      </c>
      <c r="AA33" s="490">
        <f t="shared" si="32"/>
        <v>4.6518437086402013E-2</v>
      </c>
      <c r="AB33" s="490">
        <f t="shared" si="32"/>
        <v>6.9764050697508281E-2</v>
      </c>
      <c r="AC33" s="490">
        <f t="shared" si="32"/>
        <v>9.2993391246676521E-2</v>
      </c>
      <c r="AD33" s="490">
        <f t="shared" si="32"/>
        <v>0.11620112199390921</v>
      </c>
      <c r="AE33" s="490">
        <f t="shared" si="32"/>
        <v>0.13938198034460117</v>
      </c>
      <c r="AF33" s="490">
        <f t="shared" si="32"/>
        <v>0.16253079521327579</v>
      </c>
      <c r="AG33" s="490">
        <f t="shared" si="32"/>
        <v>0.18564250363325482</v>
      </c>
      <c r="AH33" s="490">
        <f t="shared" si="32"/>
        <v>0.20871216648767141</v>
      </c>
      <c r="AI33" s="490">
        <f t="shared" si="32"/>
        <v>0.23173498325093778</v>
      </c>
      <c r="AJ33" s="490">
        <f t="shared" si="33"/>
        <v>0.25470630564430075</v>
      </c>
      <c r="AK33" s="490">
        <f t="shared" si="33"/>
        <v>0.27762165012481954</v>
      </c>
      <c r="AL33" s="490">
        <f t="shared" si="33"/>
        <v>0.30047670914339175</v>
      </c>
      <c r="AM33" s="490">
        <f t="shared" si="33"/>
        <v>0.32326736112395471</v>
      </c>
      <c r="AN33" s="490">
        <f t="shared" si="33"/>
        <v>0.34598967913265971</v>
      </c>
      <c r="AO33" s="490">
        <f t="shared" si="33"/>
        <v>0.36863993822184149</v>
      </c>
      <c r="AP33" s="490">
        <f t="shared" si="33"/>
        <v>0.39121462144909103</v>
      </c>
      <c r="AQ33" s="490">
        <f t="shared" si="33"/>
        <v>0.41371042458633545</v>
      </c>
      <c r="AR33" s="490">
        <f t="shared" si="33"/>
        <v>0.43612425954717537</v>
      </c>
      <c r="AS33" s="490">
        <f t="shared" si="33"/>
        <v>0.4584532565729289</v>
      </c>
      <c r="AT33" s="490">
        <f t="shared" si="28"/>
        <v>0.48069476522837978</v>
      </c>
      <c r="AU33" s="490">
        <f t="shared" si="28"/>
        <v>0.50284635426753033</v>
      </c>
      <c r="AV33" s="490">
        <f t="shared" si="28"/>
        <v>0.52490581043716622</v>
      </c>
      <c r="AW33" s="490">
        <f t="shared" si="28"/>
        <v>0.54687113629217299</v>
      </c>
      <c r="AX33" s="490">
        <f t="shared" si="28"/>
        <v>0.56874054710108835</v>
      </c>
      <c r="AY33" s="490">
        <f t="shared" si="28"/>
        <v>0.59051246692346526</v>
      </c>
      <c r="AZ33" s="490">
        <f t="shared" si="28"/>
        <v>0.61218552394234604</v>
      </c>
      <c r="BA33" s="490">
        <f t="shared" si="28"/>
        <v>0.63375854513573993</v>
      </c>
      <c r="BB33" s="490">
        <f t="shared" si="28"/>
        <v>0.65523055037019884</v>
      </c>
      <c r="BC33" s="490">
        <f t="shared" si="28"/>
        <v>0.67660074599812403</v>
      </c>
      <c r="BD33" s="490">
        <f t="shared" si="34"/>
        <v>0.69786851803779626</v>
      </c>
      <c r="BE33" s="490">
        <f t="shared" si="34"/>
        <v>0.71903342501199985</v>
      </c>
      <c r="BF33" s="490">
        <f t="shared" si="34"/>
        <v>0.74009519051726269</v>
      </c>
      <c r="BG33" s="490">
        <f t="shared" si="34"/>
        <v>0.76105369559142666</v>
      </c>
      <c r="BH33" s="490">
        <f t="shared" si="34"/>
        <v>0.78190897094273992</v>
      </c>
      <c r="BI33" s="490">
        <f t="shared" si="34"/>
        <v>0.80266118909870332</v>
      </c>
      <c r="BJ33" s="490">
        <f t="shared" si="34"/>
        <v>0.82331065652802193</v>
      </c>
      <c r="BK33" s="490">
        <f t="shared" si="34"/>
        <v>0.8438578057839452</v>
      </c>
      <c r="BL33" s="490">
        <f t="shared" si="34"/>
        <v>0.8643031877122942</v>
      </c>
      <c r="BM33" s="490">
        <f t="shared" si="34"/>
        <v>0.88464746376264269</v>
      </c>
      <c r="BN33" s="527"/>
      <c r="BO33" s="252"/>
      <c r="BP33" s="515">
        <f t="shared" si="18"/>
        <v>220</v>
      </c>
      <c r="BQ33" s="592">
        <v>22000</v>
      </c>
      <c r="BR33" s="382">
        <f t="shared" si="26"/>
        <v>244.59006755355634</v>
      </c>
      <c r="BS33" s="382">
        <f t="shared" si="26"/>
        <v>244.66944541359456</v>
      </c>
      <c r="BT33" s="382">
        <f t="shared" si="26"/>
        <v>244.80165932196883</v>
      </c>
      <c r="BU33" s="382">
        <f t="shared" si="26"/>
        <v>244.98658599252519</v>
      </c>
      <c r="BV33" s="382">
        <f t="shared" si="26"/>
        <v>245.2240538211575</v>
      </c>
      <c r="BW33" s="382">
        <f t="shared" si="26"/>
        <v>245.51384386786913</v>
      </c>
      <c r="BX33" s="382">
        <f t="shared" si="26"/>
        <v>245.85569109912021</v>
      </c>
      <c r="BY33" s="382">
        <f t="shared" si="26"/>
        <v>246.24928587582014</v>
      </c>
      <c r="BZ33" s="382">
        <f t="shared" si="26"/>
        <v>246.69427566968912</v>
      </c>
      <c r="CA33" s="382">
        <f t="shared" si="26"/>
        <v>247.19026698843007</v>
      </c>
      <c r="CB33" s="382">
        <f t="shared" si="26"/>
        <v>247.73682748824274</v>
      </c>
      <c r="CC33" s="382">
        <f t="shared" si="26"/>
        <v>248.33348825071067</v>
      </c>
      <c r="CD33" s="382">
        <f t="shared" si="26"/>
        <v>248.9797462000052</v>
      </c>
      <c r="CE33" s="382">
        <f t="shared" si="26"/>
        <v>249.67506663568477</v>
      </c>
      <c r="CF33" s="382">
        <f t="shared" si="26"/>
        <v>250.41888585611736</v>
      </c>
      <c r="CG33" s="382">
        <f t="shared" si="26"/>
        <v>251.21061384769195</v>
      </c>
      <c r="CH33" s="382">
        <f t="shared" ref="CH33:CU47" si="40">$Q33*(1+0.2*AP33^2)</f>
        <v>252.04963701549238</v>
      </c>
      <c r="CI33" s="382">
        <f t="shared" si="40"/>
        <v>252.93532093194943</v>
      </c>
      <c r="CJ33" s="382">
        <f t="shared" si="40"/>
        <v>253.86701308111955</v>
      </c>
      <c r="CK33" s="382">
        <f t="shared" si="40"/>
        <v>254.84404557762852</v>
      </c>
      <c r="CL33" s="382">
        <f t="shared" si="40"/>
        <v>255.86573784090533</v>
      </c>
      <c r="CM33" s="382">
        <f t="shared" si="40"/>
        <v>256.93139920708717</v>
      </c>
      <c r="CN33" s="382">
        <f t="shared" si="40"/>
        <v>258.04033146283786</v>
      </c>
      <c r="CO33" s="382">
        <f t="shared" si="40"/>
        <v>259.19183128725894</v>
      </c>
      <c r="CP33" s="382">
        <f t="shared" si="40"/>
        <v>260.3851925900355</v>
      </c>
      <c r="CQ33" s="382">
        <f t="shared" si="40"/>
        <v>261.61970873591434</v>
      </c>
      <c r="CR33" s="382">
        <f t="shared" si="40"/>
        <v>262.89467464752289</v>
      </c>
      <c r="CS33" s="382">
        <f t="shared" si="40"/>
        <v>264.20938878038805</v>
      </c>
      <c r="CT33" s="382">
        <f t="shared" si="40"/>
        <v>265.56315496575206</v>
      </c>
      <c r="CU33" s="382">
        <f t="shared" si="40"/>
        <v>266.95528411843065</v>
      </c>
      <c r="CV33" s="382">
        <f t="shared" si="38"/>
        <v>268.38509580845692</v>
      </c>
      <c r="CW33" s="382">
        <f t="shared" si="23"/>
        <v>269.85191969663418</v>
      </c>
      <c r="CX33" s="382">
        <f t="shared" si="23"/>
        <v>271.3550968353432</v>
      </c>
      <c r="CY33" s="382">
        <f t="shared" si="23"/>
        <v>272.89398083703207</v>
      </c>
      <c r="CZ33" s="382">
        <f t="shared" si="23"/>
        <v>274.46793891375762</v>
      </c>
      <c r="DA33" s="382">
        <f t="shared" si="23"/>
        <v>276.07635279193562</v>
      </c>
      <c r="DB33" s="382">
        <f t="shared" si="23"/>
        <v>277.71861950712247</v>
      </c>
      <c r="DC33" s="382">
        <f t="shared" si="23"/>
        <v>279.39415208417762</v>
      </c>
      <c r="DD33" s="382">
        <f t="shared" si="23"/>
        <v>281.10238010856636</v>
      </c>
      <c r="DE33" s="382">
        <f t="shared" si="23"/>
        <v>282.8427501948666</v>
      </c>
      <c r="DF33" s="521"/>
      <c r="DG33" s="252"/>
      <c r="DH33" s="515">
        <f t="shared" si="19"/>
        <v>220</v>
      </c>
      <c r="DI33" s="592">
        <v>22000</v>
      </c>
      <c r="DJ33" s="382">
        <f t="shared" si="27"/>
        <v>14.175829598083709</v>
      </c>
      <c r="DK33" s="382">
        <f t="shared" si="27"/>
        <v>28.348338242060059</v>
      </c>
      <c r="DL33" s="382">
        <f t="shared" si="27"/>
        <v>42.514216516687284</v>
      </c>
      <c r="DM33" s="382">
        <f t="shared" si="27"/>
        <v>56.670177986431391</v>
      </c>
      <c r="DN33" s="382">
        <f t="shared" si="27"/>
        <v>70.812970441630256</v>
      </c>
      <c r="DO33" s="382">
        <f t="shared" si="27"/>
        <v>84.939386856828108</v>
      </c>
      <c r="DP33" s="382">
        <f t="shared" si="27"/>
        <v>99.046275972237424</v>
      </c>
      <c r="DQ33" s="382">
        <f t="shared" si="27"/>
        <v>113.1305524156726</v>
      </c>
      <c r="DR33" s="382">
        <f t="shared" si="27"/>
        <v>127.18920628903025</v>
      </c>
      <c r="DS33" s="382">
        <f t="shared" si="27"/>
        <v>141.21931215174047</v>
      </c>
      <c r="DT33" s="382">
        <f t="shared" si="27"/>
        <v>155.21803734246311</v>
      </c>
      <c r="DU33" s="382">
        <f t="shared" si="27"/>
        <v>169.1826495898716</v>
      </c>
      <c r="DV33" s="382">
        <f t="shared" si="27"/>
        <v>183.11052387329462</v>
      </c>
      <c r="DW33" s="382">
        <f t="shared" si="27"/>
        <v>196.99914850404198</v>
      </c>
      <c r="DX33" s="382">
        <f t="shared" si="27"/>
        <v>210.84613040839992</v>
      </c>
      <c r="DY33" s="382">
        <f t="shared" si="27"/>
        <v>224.6491996030465</v>
      </c>
      <c r="DZ33" s="382">
        <f t="shared" ref="DZ33:EM47" si="41">AP33*$R33</f>
        <v>238.4062128630749</v>
      </c>
      <c r="EA33" s="382">
        <f t="shared" si="41"/>
        <v>252.11515659170706</v>
      </c>
      <c r="EB33" s="382">
        <f t="shared" si="41"/>
        <v>265.77414890891316</v>
      </c>
      <c r="EC33" s="382">
        <f t="shared" si="41"/>
        <v>279.38144098358708</v>
      </c>
      <c r="ED33" s="382">
        <f t="shared" si="41"/>
        <v>292.93541764035518</v>
      </c>
      <c r="EE33" s="382">
        <f t="shared" si="41"/>
        <v>306.43459727776633</v>
      </c>
      <c r="EF33" s="382">
        <f t="shared" si="41"/>
        <v>319.87763113918413</v>
      </c>
      <c r="EG33" s="382">
        <f t="shared" si="41"/>
        <v>333.26330198144069</v>
      </c>
      <c r="EH33" s="382">
        <f t="shared" si="41"/>
        <v>346.59052218908005</v>
      </c>
      <c r="EI33" s="382">
        <f t="shared" si="41"/>
        <v>359.85833138390291</v>
      </c>
      <c r="EJ33" s="382">
        <f t="shared" si="41"/>
        <v>373.06589358057619</v>
      </c>
      <c r="EK33" s="382">
        <f t="shared" si="41"/>
        <v>386.21249393943106</v>
      </c>
      <c r="EL33" s="382">
        <f t="shared" si="41"/>
        <v>399.29753516708774</v>
      </c>
      <c r="EM33" s="382">
        <f t="shared" si="41"/>
        <v>412.32053361465387</v>
      </c>
      <c r="EN33" s="382">
        <f t="shared" si="39"/>
        <v>425.28111512163434</v>
      </c>
      <c r="EO33" s="382">
        <f t="shared" si="25"/>
        <v>438.17901065178842</v>
      </c>
      <c r="EP33" s="382">
        <f t="shared" si="25"/>
        <v>451.01405176482433</v>
      </c>
      <c r="EQ33" s="382">
        <f t="shared" si="25"/>
        <v>463.78616596519606</v>
      </c>
      <c r="ER33" s="382">
        <f t="shared" si="25"/>
        <v>476.4953719665117</v>
      </c>
      <c r="ES33" s="382">
        <f t="shared" si="25"/>
        <v>489.14177490704031</v>
      </c>
      <c r="ET33" s="382">
        <f t="shared" si="25"/>
        <v>501.72556154882847</v>
      </c>
      <c r="EU33" s="382">
        <f t="shared" si="25"/>
        <v>514.2469954898512</v>
      </c>
      <c r="EV33" s="382">
        <f t="shared" si="25"/>
        <v>526.70641241558371</v>
      </c>
      <c r="EW33" s="382">
        <f t="shared" si="25"/>
        <v>539.1042154134343</v>
      </c>
      <c r="EX33" s="521"/>
      <c r="EY33" s="252"/>
      <c r="EZ33" s="515">
        <f t="shared" si="20"/>
        <v>220</v>
      </c>
      <c r="FA33" s="592">
        <v>22000</v>
      </c>
      <c r="FB33" s="382">
        <f t="shared" si="35"/>
        <v>113.44006755355636</v>
      </c>
      <c r="FC33" s="382">
        <f t="shared" si="35"/>
        <v>123.51944541359458</v>
      </c>
      <c r="FD33" s="382">
        <f t="shared" si="35"/>
        <v>133.65165932196885</v>
      </c>
      <c r="FE33" s="382">
        <f t="shared" si="35"/>
        <v>143.83658599252522</v>
      </c>
      <c r="FF33" s="382">
        <f t="shared" si="35"/>
        <v>154.07405382115752</v>
      </c>
      <c r="FG33" s="382">
        <f t="shared" si="35"/>
        <v>164.36384386786915</v>
      </c>
      <c r="FH33" s="382">
        <f t="shared" si="35"/>
        <v>174.70569109912023</v>
      </c>
      <c r="FI33" s="382">
        <f t="shared" si="35"/>
        <v>185.09928587582016</v>
      </c>
      <c r="FJ33" s="382">
        <f t="shared" si="35"/>
        <v>195.54427566968914</v>
      </c>
      <c r="FK33" s="382">
        <f t="shared" si="35"/>
        <v>206.04026698843009</v>
      </c>
      <c r="FL33" s="382">
        <f t="shared" si="35"/>
        <v>216.58682748824276</v>
      </c>
      <c r="FM33" s="382">
        <f t="shared" si="35"/>
        <v>227.1834882507107</v>
      </c>
      <c r="FN33" s="382">
        <f t="shared" si="35"/>
        <v>237.82974620000522</v>
      </c>
      <c r="FO33" s="382">
        <f t="shared" si="35"/>
        <v>248.52506663568479</v>
      </c>
      <c r="FP33" s="382">
        <f t="shared" si="35"/>
        <v>259.26888585611738</v>
      </c>
      <c r="FQ33" s="382">
        <f t="shared" si="35"/>
        <v>270.06061384769197</v>
      </c>
      <c r="FR33" s="382">
        <f t="shared" si="36"/>
        <v>280.89963701549243</v>
      </c>
      <c r="FS33" s="382">
        <f t="shared" si="36"/>
        <v>291.78532093194946</v>
      </c>
      <c r="FT33" s="382">
        <f t="shared" si="36"/>
        <v>302.7170130811196</v>
      </c>
      <c r="FU33" s="382">
        <f t="shared" si="36"/>
        <v>313.69404557762857</v>
      </c>
      <c r="FV33" s="382">
        <f t="shared" si="36"/>
        <v>324.71573784090538</v>
      </c>
      <c r="FW33" s="382">
        <f t="shared" si="36"/>
        <v>335.78139920708719</v>
      </c>
      <c r="FX33" s="382">
        <f t="shared" si="36"/>
        <v>346.89033146283788</v>
      </c>
      <c r="FY33" s="382">
        <f t="shared" si="36"/>
        <v>358.04183128725896</v>
      </c>
      <c r="FZ33" s="382">
        <f t="shared" si="36"/>
        <v>369.23519259003552</v>
      </c>
      <c r="GA33" s="382">
        <f t="shared" si="36"/>
        <v>380.46970873591437</v>
      </c>
      <c r="GB33" s="382">
        <f t="shared" si="36"/>
        <v>391.74467464752291</v>
      </c>
      <c r="GC33" s="382">
        <f t="shared" si="36"/>
        <v>403.05938878038808</v>
      </c>
      <c r="GD33" s="382">
        <f t="shared" si="36"/>
        <v>414.41315496575208</v>
      </c>
      <c r="GE33" s="382">
        <f t="shared" si="36"/>
        <v>425.80528411843068</v>
      </c>
      <c r="GF33" s="382">
        <f t="shared" si="36"/>
        <v>437.23509580845695</v>
      </c>
      <c r="GG33" s="382">
        <f t="shared" si="29"/>
        <v>448.70191969663421</v>
      </c>
      <c r="GH33" s="382">
        <f t="shared" si="10"/>
        <v>460.20509683534323</v>
      </c>
      <c r="GI33" s="382">
        <f t="shared" si="10"/>
        <v>471.7439808370321</v>
      </c>
      <c r="GJ33" s="382">
        <f t="shared" si="10"/>
        <v>483.31793891375764</v>
      </c>
      <c r="GK33" s="382">
        <f t="shared" si="10"/>
        <v>494.92635279193564</v>
      </c>
      <c r="GL33" s="382">
        <f t="shared" si="10"/>
        <v>506.56861950712249</v>
      </c>
      <c r="GM33" s="382">
        <f t="shared" si="10"/>
        <v>518.24415208417759</v>
      </c>
      <c r="GN33" s="382">
        <f t="shared" si="10"/>
        <v>529.95238010856633</v>
      </c>
      <c r="GO33" s="382">
        <f t="shared" si="10"/>
        <v>541.69275019486668</v>
      </c>
      <c r="GQ33" s="511"/>
      <c r="GR33" s="521"/>
      <c r="GS33" s="524">
        <v>22000</v>
      </c>
      <c r="GT33" s="583">
        <f t="shared" si="37"/>
        <v>7.0023582936473225</v>
      </c>
      <c r="GU33" s="477">
        <f t="shared" si="37"/>
        <v>3.3572023290709292</v>
      </c>
      <c r="GV33" s="477">
        <f t="shared" si="37"/>
        <v>2.1436933400738818</v>
      </c>
      <c r="GW33" s="477">
        <f t="shared" si="37"/>
        <v>1.5381354197787096</v>
      </c>
      <c r="GX33" s="477">
        <f t="shared" si="37"/>
        <v>1.1757886000299584</v>
      </c>
      <c r="GY33" s="477">
        <f t="shared" si="37"/>
        <v>0.93507217264138121</v>
      </c>
      <c r="GZ33" s="477">
        <f t="shared" si="37"/>
        <v>0.76387945315672512</v>
      </c>
      <c r="HA33" s="477">
        <f t="shared" si="37"/>
        <v>0.63615647518200691</v>
      </c>
      <c r="HB33" s="477">
        <f t="shared" si="37"/>
        <v>0.53742822504392296</v>
      </c>
      <c r="HC33" s="477">
        <f t="shared" si="37"/>
        <v>0.45900913868663629</v>
      </c>
      <c r="HD33" s="477">
        <f t="shared" si="37"/>
        <v>0.3953715122062747</v>
      </c>
      <c r="HE33" s="477">
        <f t="shared" si="37"/>
        <v>0.34282970979260163</v>
      </c>
      <c r="HF33" s="477">
        <f t="shared" si="37"/>
        <v>0.29883166280805451</v>
      </c>
      <c r="HG33" s="477">
        <f t="shared" si="37"/>
        <v>0.26155401443567972</v>
      </c>
      <c r="HH33" s="477">
        <f t="shared" si="37"/>
        <v>0.2296592086083091</v>
      </c>
      <c r="HI33" s="477">
        <f t="shared" si="30"/>
        <v>0.20214367255653307</v>
      </c>
      <c r="HJ33" s="477">
        <f t="shared" si="30"/>
        <v>0.17823958378476909</v>
      </c>
      <c r="HK33" s="477">
        <f t="shared" si="30"/>
        <v>0.15734938302216805</v>
      </c>
      <c r="HL33" s="477">
        <f t="shared" si="30"/>
        <v>0.13900096876941784</v>
      </c>
      <c r="HM33" s="477">
        <f t="shared" si="30"/>
        <v>0.12281633480463458</v>
      </c>
      <c r="HN33" s="477">
        <f t="shared" si="30"/>
        <v>0.1084891695806062</v>
      </c>
      <c r="HO33" s="477">
        <f t="shared" si="30"/>
        <v>9.5768565919205198E-2</v>
      </c>
      <c r="HP33" s="477">
        <f t="shared" si="30"/>
        <v>8.4446981264219956E-2</v>
      </c>
      <c r="HQ33" s="477">
        <f t="shared" si="30"/>
        <v>7.4351208664427668E-2</v>
      </c>
      <c r="HR33" s="477">
        <f t="shared" si="30"/>
        <v>6.5335515402818303E-2</v>
      </c>
      <c r="HS33" s="477">
        <f t="shared" si="30"/>
        <v>5.7276365598502417E-2</v>
      </c>
      <c r="HT33" s="477">
        <f t="shared" si="30"/>
        <v>5.0068316049138951E-2</v>
      </c>
      <c r="HU33" s="477">
        <f t="shared" si="30"/>
        <v>4.3620791935330513E-2</v>
      </c>
      <c r="HV33" s="477">
        <f t="shared" si="30"/>
        <v>3.7855529942951299E-2</v>
      </c>
      <c r="HW33" s="477">
        <f t="shared" si="30"/>
        <v>3.2704533013578639E-2</v>
      </c>
      <c r="HX33" s="477">
        <f t="shared" si="30"/>
        <v>2.8108421140223109E-2</v>
      </c>
      <c r="HY33" s="477">
        <f t="shared" si="31"/>
        <v>2.4015091524336209E-2</v>
      </c>
      <c r="HZ33" s="477">
        <f t="shared" si="13"/>
        <v>2.0378622427736359E-2</v>
      </c>
      <c r="IA33" s="477">
        <f t="shared" si="13"/>
        <v>1.7158370507397182E-2</v>
      </c>
      <c r="IB33" s="477">
        <f t="shared" si="13"/>
        <v>1.4318222901282322E-2</v>
      </c>
      <c r="IC33" s="477">
        <f t="shared" si="13"/>
        <v>1.1825973943842081E-2</v>
      </c>
      <c r="ID33" s="477">
        <f t="shared" si="13"/>
        <v>9.6528029055236685E-3</v>
      </c>
      <c r="IE33" s="477">
        <f t="shared" si="13"/>
        <v>7.7728341232579335E-3</v>
      </c>
      <c r="IF33" s="477">
        <f t="shared" si="13"/>
        <v>6.1627647138297464E-3</v>
      </c>
      <c r="IG33" s="477">
        <f t="shared" si="13"/>
        <v>4.8015480261960992E-3</v>
      </c>
    </row>
    <row r="34" spans="1:296">
      <c r="F34" s="384"/>
      <c r="G34" s="384"/>
      <c r="H34" s="384"/>
      <c r="I34" s="384"/>
      <c r="J34" s="252"/>
      <c r="K34" s="606">
        <v>23000</v>
      </c>
      <c r="L34" s="382">
        <f t="shared" si="21"/>
        <v>7.0103999999999997</v>
      </c>
      <c r="M34" s="382">
        <v>230</v>
      </c>
      <c r="N34" s="491">
        <f t="shared" si="14"/>
        <v>410.00646832505618</v>
      </c>
      <c r="O34" s="263">
        <f t="shared" si="15"/>
        <v>0.58880233014515082</v>
      </c>
      <c r="P34" s="383">
        <f t="shared" si="16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263">
        <f t="shared" si="1"/>
        <v>0.40464492309405986</v>
      </c>
      <c r="T34" s="492">
        <f>O34/Konstanten!$C$22</f>
        <v>0.48065496338379654</v>
      </c>
      <c r="U34" s="492">
        <f t="shared" si="2"/>
        <v>0.84186153045288803</v>
      </c>
      <c r="V34" s="492"/>
      <c r="W34" s="252"/>
      <c r="X34" s="515">
        <f t="shared" si="17"/>
        <v>230</v>
      </c>
      <c r="Y34" s="592">
        <v>23000</v>
      </c>
      <c r="Z34" s="490">
        <f t="shared" si="32"/>
        <v>2.3764461795562727E-2</v>
      </c>
      <c r="AA34" s="490">
        <f t="shared" si="32"/>
        <v>4.7522935603599166E-2</v>
      </c>
      <c r="AB34" s="490">
        <f t="shared" si="32"/>
        <v>7.1269455193353454E-2</v>
      </c>
      <c r="AC34" s="490">
        <f t="shared" si="32"/>
        <v>9.4998097653477692E-2</v>
      </c>
      <c r="AD34" s="490">
        <f t="shared" si="32"/>
        <v>0.11870300456879562</v>
      </c>
      <c r="AE34" s="490">
        <f t="shared" si="32"/>
        <v>0.14237840262728668</v>
      </c>
      <c r="AF34" s="490">
        <f t="shared" si="32"/>
        <v>0.16601862348168372</v>
      </c>
      <c r="AG34" s="490">
        <f t="shared" si="32"/>
        <v>0.18961812270333631</v>
      </c>
      <c r="AH34" s="490">
        <f t="shared" si="32"/>
        <v>0.21317149768004173</v>
      </c>
      <c r="AI34" s="490">
        <f t="shared" si="32"/>
        <v>0.23667350432682685</v>
      </c>
      <c r="AJ34" s="490">
        <f t="shared" si="33"/>
        <v>0.26011907249679855</v>
      </c>
      <c r="AK34" s="490">
        <f t="shared" si="33"/>
        <v>0.2835033199989852</v>
      </c>
      <c r="AL34" s="490">
        <f t="shared" si="33"/>
        <v>0.30682156515029185</v>
      </c>
      <c r="AM34" s="490">
        <f t="shared" si="33"/>
        <v>0.33006933780924469</v>
      </c>
      <c r="AN34" s="490">
        <f t="shared" si="33"/>
        <v>0.35324238885968445</v>
      </c>
      <c r="AO34" s="490">
        <f t="shared" si="33"/>
        <v>0.37633669813226051</v>
      </c>
      <c r="AP34" s="490">
        <f t="shared" si="33"/>
        <v>0.39934848077039503</v>
      </c>
      <c r="AQ34" s="490">
        <f t="shared" si="33"/>
        <v>0.42227419206497047</v>
      </c>
      <c r="AR34" s="490">
        <f t="shared" si="33"/>
        <v>0.44511053079794821</v>
      </c>
      <c r="AS34" s="490">
        <f t="shared" si="33"/>
        <v>0.46785444114948765</v>
      </c>
      <c r="AT34" s="490">
        <f t="shared" si="28"/>
        <v>0.49050311323540979</v>
      </c>
      <c r="AU34" s="490">
        <f t="shared" si="28"/>
        <v>0.51305398235246502</v>
      </c>
      <c r="AV34" s="490">
        <f t="shared" si="28"/>
        <v>0.53550472701721596</v>
      </c>
      <c r="AW34" s="490">
        <f t="shared" si="28"/>
        <v>0.55785326589095219</v>
      </c>
      <c r="AX34" s="490">
        <f t="shared" si="28"/>
        <v>0.58009775368769279</v>
      </c>
      <c r="AY34" s="490">
        <f t="shared" si="28"/>
        <v>0.60223657616518689</v>
      </c>
      <c r="AZ34" s="490">
        <f t="shared" si="28"/>
        <v>0.62426834430000477</v>
      </c>
      <c r="BA34" s="490">
        <f t="shared" si="28"/>
        <v>0.6461918877476398</v>
      </c>
      <c r="BB34" s="490">
        <f t="shared" si="28"/>
        <v>0.66800624768675931</v>
      </c>
      <c r="BC34" s="490">
        <f t="shared" si="28"/>
        <v>0.68971066914415935</v>
      </c>
      <c r="BD34" s="490">
        <f t="shared" si="34"/>
        <v>0.71130459289307457</v>
      </c>
      <c r="BE34" s="490">
        <f t="shared" si="34"/>
        <v>0.73278764701308374</v>
      </c>
      <c r="BF34" s="490">
        <f t="shared" si="34"/>
        <v>0.75415963819460441</v>
      </c>
      <c r="BG34" s="490">
        <f t="shared" si="34"/>
        <v>0.77542054286535245</v>
      </c>
      <c r="BH34" s="490">
        <f t="shared" si="34"/>
        <v>0.79657049821022941</v>
      </c>
      <c r="BI34" s="490">
        <f t="shared" si="34"/>
        <v>0.81760979314987425</v>
      </c>
      <c r="BJ34" s="490">
        <f t="shared" si="34"/>
        <v>0.83853885933699823</v>
      </c>
      <c r="BK34" s="490">
        <f t="shared" si="34"/>
        <v>0.85935826222335876</v>
      </c>
      <c r="BL34" s="490">
        <f t="shared" si="34"/>
        <v>0.8800686922442309</v>
      </c>
      <c r="BM34" s="490">
        <f t="shared" si="34"/>
        <v>0.90067095616135306</v>
      </c>
      <c r="BN34" s="527"/>
      <c r="BO34" s="252"/>
      <c r="BP34" s="515">
        <f t="shared" si="18"/>
        <v>230</v>
      </c>
      <c r="BQ34" s="592">
        <v>23000</v>
      </c>
      <c r="BR34" s="382">
        <f t="shared" si="26"/>
        <v>242.60979966482878</v>
      </c>
      <c r="BS34" s="382">
        <f t="shared" si="26"/>
        <v>242.69197104522294</v>
      </c>
      <c r="BT34" s="382">
        <f t="shared" si="26"/>
        <v>242.82883146675701</v>
      </c>
      <c r="BU34" s="382">
        <f t="shared" si="26"/>
        <v>243.02024369609541</v>
      </c>
      <c r="BV34" s="382">
        <f t="shared" si="26"/>
        <v>243.26601676958842</v>
      </c>
      <c r="BW34" s="382">
        <f t="shared" si="26"/>
        <v>243.56590713855763</v>
      </c>
      <c r="BX34" s="382">
        <f t="shared" si="26"/>
        <v>243.91962011690467</v>
      </c>
      <c r="BY34" s="382">
        <f t="shared" si="26"/>
        <v>244.32681161312513</v>
      </c>
      <c r="BZ34" s="382">
        <f t="shared" si="26"/>
        <v>244.78709012562328</v>
      </c>
      <c r="CA34" s="382">
        <f t="shared" si="26"/>
        <v>245.30001897749045</v>
      </c>
      <c r="CB34" s="382">
        <f t="shared" si="26"/>
        <v>245.86511876465184</v>
      </c>
      <c r="CC34" s="382">
        <f t="shared" si="26"/>
        <v>246.48186998954912</v>
      </c>
      <c r="CD34" s="382">
        <f t="shared" si="26"/>
        <v>247.14971585131391</v>
      </c>
      <c r="CE34" s="382">
        <f t="shared" si="26"/>
        <v>247.8680651627013</v>
      </c>
      <c r="CF34" s="382">
        <f t="shared" ref="CF34:CG47" si="42">$Q34*(1+0.2*AN34^2)</f>
        <v>248.63629536388709</v>
      </c>
      <c r="CG34" s="382">
        <f t="shared" si="42"/>
        <v>249.45375560354736</v>
      </c>
      <c r="CH34" s="382">
        <f t="shared" si="40"/>
        <v>250.3197698584062</v>
      </c>
      <c r="CI34" s="382">
        <f t="shared" si="40"/>
        <v>251.23364006360896</v>
      </c>
      <c r="CJ34" s="382">
        <f t="shared" si="40"/>
        <v>252.19464922779903</v>
      </c>
      <c r="CK34" s="382">
        <f t="shared" si="40"/>
        <v>253.20206450859283</v>
      </c>
      <c r="CL34" s="382">
        <f t="shared" si="40"/>
        <v>254.25514022619214</v>
      </c>
      <c r="CM34" s="382">
        <f t="shared" si="40"/>
        <v>255.3531207951018</v>
      </c>
      <c r="CN34" s="382">
        <f t="shared" si="40"/>
        <v>256.49524355625471</v>
      </c>
      <c r="CO34" s="382">
        <f t="shared" si="40"/>
        <v>257.68074149424996</v>
      </c>
      <c r="CP34" s="382">
        <f t="shared" si="40"/>
        <v>258.90884582681991</v>
      </c>
      <c r="CQ34" s="382">
        <f t="shared" si="40"/>
        <v>260.17878845601894</v>
      </c>
      <c r="CR34" s="382">
        <f t="shared" si="40"/>
        <v>261.48980427292514</v>
      </c>
      <c r="CS34" s="382">
        <f t="shared" si="40"/>
        <v>262.84113330984769</v>
      </c>
      <c r="CT34" s="382">
        <f t="shared" si="40"/>
        <v>264.23202273608172</v>
      </c>
      <c r="CU34" s="382">
        <f t="shared" si="40"/>
        <v>265.66172869516845</v>
      </c>
      <c r="CV34" s="382">
        <f t="shared" si="38"/>
        <v>267.129517983342</v>
      </c>
      <c r="CW34" s="382">
        <f t="shared" si="23"/>
        <v>268.63466957040868</v>
      </c>
      <c r="CX34" s="382">
        <f t="shared" si="23"/>
        <v>270.17647596567059</v>
      </c>
      <c r="CY34" s="382">
        <f t="shared" si="23"/>
        <v>271.75424443269469</v>
      </c>
      <c r="CZ34" s="382">
        <f t="shared" si="23"/>
        <v>273.36729805774195</v>
      </c>
      <c r="DA34" s="382">
        <f t="shared" si="23"/>
        <v>275.01497667749987</v>
      </c>
      <c r="DB34" s="382">
        <f t="shared" si="23"/>
        <v>276.69663767244089</v>
      </c>
      <c r="DC34" s="382">
        <f t="shared" si="23"/>
        <v>278.41165663264445</v>
      </c>
      <c r="DD34" s="382">
        <f t="shared" si="23"/>
        <v>280.15942790330303</v>
      </c>
      <c r="DE34" s="382">
        <f t="shared" si="23"/>
        <v>281.93936501738358</v>
      </c>
      <c r="DF34" s="521"/>
      <c r="DG34" s="252"/>
      <c r="DH34" s="515">
        <f t="shared" si="19"/>
        <v>230</v>
      </c>
      <c r="DI34" s="592">
        <v>23000</v>
      </c>
      <c r="DJ34" s="382">
        <f t="shared" si="27"/>
        <v>14.423285791400028</v>
      </c>
      <c r="DK34" s="382">
        <f t="shared" si="27"/>
        <v>28.8429373134381</v>
      </c>
      <c r="DL34" s="382">
        <f t="shared" si="27"/>
        <v>43.255333501516603</v>
      </c>
      <c r="DM34" s="382">
        <f t="shared" si="27"/>
        <v>57.656879582742185</v>
      </c>
      <c r="DN34" s="382">
        <f t="shared" si="27"/>
        <v>72.044019928668519</v>
      </c>
      <c r="DO34" s="382">
        <f t="shared" si="27"/>
        <v>86.413250562224633</v>
      </c>
      <c r="DP34" s="382">
        <f t="shared" si="27"/>
        <v>100.7611312122484</v>
      </c>
      <c r="DQ34" s="382">
        <f t="shared" si="27"/>
        <v>115.08429681709174</v>
      </c>
      <c r="DR34" s="382">
        <f t="shared" si="27"/>
        <v>129.37946838729175</v>
      </c>
      <c r="DS34" s="382">
        <f t="shared" si="27"/>
        <v>143.64346314778987</v>
      </c>
      <c r="DT34" s="382">
        <f t="shared" si="27"/>
        <v>157.87320389118827</v>
      </c>
      <c r="DU34" s="382">
        <f t="shared" si="27"/>
        <v>172.06572748555161</v>
      </c>
      <c r="DV34" s="382">
        <f t="shared" si="27"/>
        <v>186.2181924925236</v>
      </c>
      <c r="DW34" s="382">
        <f t="shared" si="27"/>
        <v>200.32788586400071</v>
      </c>
      <c r="DX34" s="382">
        <f t="shared" si="27"/>
        <v>214.39222869803882</v>
      </c>
      <c r="DY34" s="382">
        <f t="shared" ref="DY34:DY47" si="43">AO34*$R34</f>
        <v>228.40878104661923</v>
      </c>
      <c r="DZ34" s="382">
        <f t="shared" si="41"/>
        <v>242.37524577932211</v>
      </c>
      <c r="EA34" s="382">
        <f t="shared" si="41"/>
        <v>256.28947151762731</v>
      </c>
      <c r="EB34" s="382">
        <f t="shared" si="41"/>
        <v>270.1494546642457</v>
      </c>
      <c r="EC34" s="382">
        <f t="shared" si="41"/>
        <v>283.95334056060062</v>
      </c>
      <c r="ED34" s="382">
        <f t="shared" si="41"/>
        <v>297.69942381302906</v>
      </c>
      <c r="EE34" s="382">
        <f t="shared" si="41"/>
        <v>311.38614783471405</v>
      </c>
      <c r="EF34" s="382">
        <f t="shared" si="41"/>
        <v>325.01210365543096</v>
      </c>
      <c r="EG34" s="382">
        <f t="shared" si="41"/>
        <v>338.57602805519571</v>
      </c>
      <c r="EH34" s="382">
        <f t="shared" si="41"/>
        <v>352.0768010807227</v>
      </c>
      <c r="EI34" s="382">
        <f t="shared" si="41"/>
        <v>365.51344300532924</v>
      </c>
      <c r="EJ34" s="382">
        <f t="shared" si="41"/>
        <v>378.88511079364298</v>
      </c>
      <c r="EK34" s="382">
        <f t="shared" si="41"/>
        <v>392.19109413236339</v>
      </c>
      <c r="EL34" s="382">
        <f t="shared" si="41"/>
        <v>405.4308110872467</v>
      </c>
      <c r="EM34" s="382">
        <f t="shared" si="41"/>
        <v>418.6038034449162</v>
      </c>
      <c r="EN34" s="382">
        <f t="shared" si="39"/>
        <v>431.70973179573031</v>
      </c>
      <c r="EO34" s="382">
        <f t="shared" si="25"/>
        <v>444.74837041126426</v>
      </c>
      <c r="EP34" s="382">
        <f t="shared" si="25"/>
        <v>457.71960196677588</v>
      </c>
      <c r="EQ34" s="382">
        <f t="shared" si="25"/>
        <v>470.62341215561713</v>
      </c>
      <c r="ER34" s="382">
        <f t="shared" si="25"/>
        <v>483.45988423896421</v>
      </c>
      <c r="ES34" s="382">
        <f t="shared" si="25"/>
        <v>496.22919357045998</v>
      </c>
      <c r="ET34" s="382">
        <f t="shared" si="25"/>
        <v>508.93160213164947</v>
      </c>
      <c r="EU34" s="382">
        <f t="shared" si="25"/>
        <v>521.56745311028783</v>
      </c>
      <c r="EV34" s="382">
        <f t="shared" si="25"/>
        <v>534.13716554996131</v>
      </c>
      <c r="EW34" s="382">
        <f t="shared" si="25"/>
        <v>546.64122909588968</v>
      </c>
      <c r="EX34" s="521"/>
      <c r="EY34" s="252"/>
      <c r="EZ34" s="515">
        <f t="shared" si="20"/>
        <v>230</v>
      </c>
      <c r="FA34" s="592">
        <v>23000</v>
      </c>
      <c r="FB34" s="382">
        <f t="shared" si="35"/>
        <v>117.45979966482881</v>
      </c>
      <c r="FC34" s="382">
        <f t="shared" si="35"/>
        <v>127.54197104522297</v>
      </c>
      <c r="FD34" s="382">
        <f t="shared" si="35"/>
        <v>137.67883146675703</v>
      </c>
      <c r="FE34" s="382">
        <f t="shared" si="35"/>
        <v>147.87024369609543</v>
      </c>
      <c r="FF34" s="382">
        <f t="shared" si="35"/>
        <v>158.11601676958844</v>
      </c>
      <c r="FG34" s="382">
        <f t="shared" si="35"/>
        <v>168.41590713855766</v>
      </c>
      <c r="FH34" s="382">
        <f t="shared" si="35"/>
        <v>178.76962011690469</v>
      </c>
      <c r="FI34" s="382">
        <f t="shared" si="35"/>
        <v>189.17681161312515</v>
      </c>
      <c r="FJ34" s="382">
        <f t="shared" si="35"/>
        <v>199.6370901256233</v>
      </c>
      <c r="FK34" s="382">
        <f t="shared" si="35"/>
        <v>210.15001897749048</v>
      </c>
      <c r="FL34" s="382">
        <f t="shared" si="35"/>
        <v>220.71511876465186</v>
      </c>
      <c r="FM34" s="382">
        <f t="shared" si="35"/>
        <v>231.33186998954915</v>
      </c>
      <c r="FN34" s="382">
        <f t="shared" si="35"/>
        <v>241.99971585131394</v>
      </c>
      <c r="FO34" s="382">
        <f t="shared" si="35"/>
        <v>252.71806516270132</v>
      </c>
      <c r="FP34" s="382">
        <f t="shared" si="35"/>
        <v>263.48629536388711</v>
      </c>
      <c r="FQ34" s="382">
        <f t="shared" si="35"/>
        <v>274.30375560354742</v>
      </c>
      <c r="FR34" s="382">
        <f t="shared" si="36"/>
        <v>285.1697698584062</v>
      </c>
      <c r="FS34" s="382">
        <f t="shared" si="36"/>
        <v>296.08364006360898</v>
      </c>
      <c r="FT34" s="382">
        <f t="shared" si="36"/>
        <v>307.04464922779903</v>
      </c>
      <c r="FU34" s="382">
        <f t="shared" si="36"/>
        <v>318.05206450859282</v>
      </c>
      <c r="FV34" s="382">
        <f t="shared" si="36"/>
        <v>329.10514022619213</v>
      </c>
      <c r="FW34" s="382">
        <f t="shared" si="36"/>
        <v>340.20312079510182</v>
      </c>
      <c r="FX34" s="382">
        <f t="shared" si="36"/>
        <v>351.34524355625473</v>
      </c>
      <c r="FY34" s="382">
        <f t="shared" si="36"/>
        <v>362.53074149424998</v>
      </c>
      <c r="FZ34" s="382">
        <f t="shared" si="36"/>
        <v>373.75884582681994</v>
      </c>
      <c r="GA34" s="382">
        <f t="shared" si="36"/>
        <v>385.02878845601896</v>
      </c>
      <c r="GB34" s="382">
        <f t="shared" si="36"/>
        <v>396.33980427292516</v>
      </c>
      <c r="GC34" s="382">
        <f t="shared" si="36"/>
        <v>407.69113330984771</v>
      </c>
      <c r="GD34" s="382">
        <f t="shared" si="36"/>
        <v>419.08202273608174</v>
      </c>
      <c r="GE34" s="382">
        <f t="shared" si="36"/>
        <v>430.51172869516847</v>
      </c>
      <c r="GF34" s="382">
        <f t="shared" si="36"/>
        <v>441.97951798334202</v>
      </c>
      <c r="GG34" s="382">
        <f t="shared" si="29"/>
        <v>453.4846695704087</v>
      </c>
      <c r="GH34" s="382">
        <f t="shared" si="10"/>
        <v>465.02647596567061</v>
      </c>
      <c r="GI34" s="382">
        <f t="shared" si="10"/>
        <v>476.60424443269471</v>
      </c>
      <c r="GJ34" s="382">
        <f t="shared" si="10"/>
        <v>488.21729805774197</v>
      </c>
      <c r="GK34" s="382">
        <f t="shared" si="10"/>
        <v>499.8649766774999</v>
      </c>
      <c r="GL34" s="382">
        <f t="shared" si="10"/>
        <v>511.54663767244091</v>
      </c>
      <c r="GM34" s="382">
        <f t="shared" si="10"/>
        <v>523.26165663264442</v>
      </c>
      <c r="GN34" s="382">
        <f t="shared" si="10"/>
        <v>535.00942790330305</v>
      </c>
      <c r="GO34" s="382">
        <f t="shared" si="10"/>
        <v>546.7893650173836</v>
      </c>
      <c r="GQ34" s="511"/>
      <c r="GR34" s="521"/>
      <c r="GS34" s="524">
        <v>23000</v>
      </c>
      <c r="GT34" s="583">
        <f t="shared" si="37"/>
        <v>7.1437615092439559</v>
      </c>
      <c r="GU34" s="477">
        <f t="shared" si="37"/>
        <v>3.421948072043286</v>
      </c>
      <c r="GV34" s="477">
        <f t="shared" si="37"/>
        <v>2.1829330702520138</v>
      </c>
      <c r="GW34" s="477">
        <f t="shared" si="37"/>
        <v>1.5646591485043848</v>
      </c>
      <c r="GX34" s="477">
        <f t="shared" si="37"/>
        <v>1.194713966907186</v>
      </c>
      <c r="GY34" s="477">
        <f t="shared" si="37"/>
        <v>0.94895928625303105</v>
      </c>
      <c r="GZ34" s="477">
        <f t="shared" si="37"/>
        <v>0.77419227003650071</v>
      </c>
      <c r="HA34" s="477">
        <f t="shared" si="37"/>
        <v>0.64381081385753025</v>
      </c>
      <c r="HB34" s="477">
        <f t="shared" si="37"/>
        <v>0.5430353255743674</v>
      </c>
      <c r="HC34" s="477">
        <f t="shared" si="37"/>
        <v>0.46299744083219624</v>
      </c>
      <c r="HD34" s="477">
        <f t="shared" si="37"/>
        <v>0.39805307882885838</v>
      </c>
      <c r="HE34" s="477">
        <f t="shared" si="37"/>
        <v>0.34443897323465611</v>
      </c>
      <c r="HF34" s="477">
        <f t="shared" si="37"/>
        <v>0.29954926858733144</v>
      </c>
      <c r="HG34" s="477">
        <f t="shared" si="37"/>
        <v>0.26152214941392354</v>
      </c>
      <c r="HH34" s="477">
        <f t="shared" si="37"/>
        <v>0.22899182010461269</v>
      </c>
      <c r="HI34" s="477">
        <f t="shared" si="30"/>
        <v>0.2009334945295331</v>
      </c>
      <c r="HJ34" s="477">
        <f t="shared" si="30"/>
        <v>0.17656309719866217</v>
      </c>
      <c r="HK34" s="477">
        <f t="shared" si="30"/>
        <v>0.15527039917144891</v>
      </c>
      <c r="HL34" s="477">
        <f t="shared" si="30"/>
        <v>0.13657327056021043</v>
      </c>
      <c r="HM34" s="477">
        <f t="shared" si="30"/>
        <v>0.12008565872362023</v>
      </c>
      <c r="HN34" s="477">
        <f t="shared" si="30"/>
        <v>0.1054947168217817</v>
      </c>
      <c r="HO34" s="477">
        <f t="shared" si="30"/>
        <v>9.254417115460134E-2</v>
      </c>
      <c r="HP34" s="477">
        <f t="shared" si="30"/>
        <v>8.1022028424951986E-2</v>
      </c>
      <c r="HQ34" s="477">
        <f t="shared" si="30"/>
        <v>7.0751357019136346E-2</v>
      </c>
      <c r="HR34" s="477">
        <f t="shared" si="30"/>
        <v>6.1583281487285681E-2</v>
      </c>
      <c r="HS34" s="477">
        <f t="shared" si="30"/>
        <v>5.3391594274154193E-2</v>
      </c>
      <c r="HT34" s="477">
        <f t="shared" si="30"/>
        <v>4.6068565330319236E-2</v>
      </c>
      <c r="HU34" s="477">
        <f t="shared" si="30"/>
        <v>3.9521650056268502E-2</v>
      </c>
      <c r="HV34" s="477">
        <f t="shared" si="30"/>
        <v>3.3670878669103843E-2</v>
      </c>
      <c r="HW34" s="477">
        <f t="shared" si="30"/>
        <v>2.8446767927705254E-2</v>
      </c>
      <c r="HX34" s="477">
        <f t="shared" si="30"/>
        <v>2.378863720512794E-2</v>
      </c>
      <c r="HY34" s="477">
        <f t="shared" si="31"/>
        <v>1.964324040370485E-2</v>
      </c>
      <c r="HZ34" s="477">
        <f t="shared" si="13"/>
        <v>1.5963646668173737E-2</v>
      </c>
      <c r="IA34" s="477">
        <f t="shared" si="13"/>
        <v>1.2708318631415536E-2</v>
      </c>
      <c r="IB34" s="477">
        <f t="shared" si="13"/>
        <v>9.8403486491265377E-3</v>
      </c>
      <c r="IC34" s="477">
        <f t="shared" si="13"/>
        <v>7.3268222711360192E-3</v>
      </c>
      <c r="ID34" s="477">
        <f t="shared" si="13"/>
        <v>5.1382848497488007E-3</v>
      </c>
      <c r="IE34" s="477">
        <f t="shared" si="13"/>
        <v>3.2482922625893624E-3</v>
      </c>
      <c r="IF34" s="477">
        <f t="shared" si="13"/>
        <v>1.6330306325784978E-3</v>
      </c>
      <c r="IG34" s="477">
        <f t="shared" si="13"/>
        <v>2.7099295407872006E-4</v>
      </c>
    </row>
    <row r="35" spans="1:296">
      <c r="F35" s="384"/>
      <c r="G35" s="384"/>
      <c r="H35" s="384"/>
      <c r="I35" s="384"/>
      <c r="J35" s="252"/>
      <c r="K35" s="606">
        <v>24000</v>
      </c>
      <c r="L35" s="382">
        <f t="shared" si="21"/>
        <v>7.3151999999999999</v>
      </c>
      <c r="M35" s="382">
        <v>240</v>
      </c>
      <c r="N35" s="491">
        <f t="shared" si="14"/>
        <v>392.70994904751649</v>
      </c>
      <c r="O35" s="263">
        <f t="shared" si="15"/>
        <v>0.56860701731906405</v>
      </c>
      <c r="P35" s="383">
        <f t="shared" si="16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263">
        <f t="shared" si="1"/>
        <v>0.38757458578585391</v>
      </c>
      <c r="T35" s="492">
        <f>O35/Konstanten!$C$22</f>
        <v>0.46416899372984816</v>
      </c>
      <c r="U35" s="492">
        <f t="shared" si="2"/>
        <v>0.83498594482040489</v>
      </c>
      <c r="V35" s="492"/>
      <c r="W35" s="252"/>
      <c r="X35" s="515">
        <f t="shared" si="17"/>
        <v>240</v>
      </c>
      <c r="Y35" s="592">
        <v>24000</v>
      </c>
      <c r="Z35" s="490">
        <f t="shared" si="32"/>
        <v>2.4282088360788625E-2</v>
      </c>
      <c r="AA35" s="490">
        <f t="shared" si="32"/>
        <v>4.8557605924980742E-2</v>
      </c>
      <c r="AB35" s="490">
        <f t="shared" si="32"/>
        <v>7.2820006868550988E-2</v>
      </c>
      <c r="AC35" s="490">
        <f t="shared" si="32"/>
        <v>9.706279507840225E-2</v>
      </c>
      <c r="AD35" s="490">
        <f t="shared" si="32"/>
        <v>0.12127954842536112</v>
      </c>
      <c r="AE35" s="490">
        <f t="shared" si="32"/>
        <v>0.14546394235042387</v>
      </c>
      <c r="AF35" s="490">
        <f t="shared" si="32"/>
        <v>0.16960977255376547</v>
      </c>
      <c r="AG35" s="490">
        <f t="shared" si="32"/>
        <v>0.19371097659233322</v>
      </c>
      <c r="AH35" s="490">
        <f t="shared" si="32"/>
        <v>0.21776165420995047</v>
      </c>
      <c r="AI35" s="490">
        <f t="shared" si="32"/>
        <v>0.24175608624542252</v>
      </c>
      <c r="AJ35" s="490">
        <f t="shared" si="33"/>
        <v>0.2656887519869448</v>
      </c>
      <c r="AK35" s="490">
        <f t="shared" si="33"/>
        <v>0.28955434486583481</v>
      </c>
      <c r="AL35" s="490">
        <f t="shared" si="33"/>
        <v>0.31334778640775096</v>
      </c>
      <c r="AM35" s="490">
        <f t="shared" si="33"/>
        <v>0.33706423838503352</v>
      </c>
      <c r="AN35" s="490">
        <f t="shared" si="33"/>
        <v>0.36069911313889191</v>
      </c>
      <c r="AO35" s="490">
        <f t="shared" si="33"/>
        <v>0.38424808206432143</v>
      </c>
      <c r="AP35" s="490">
        <f t="shared" si="33"/>
        <v>0.40770708227336294</v>
      </c>
      <c r="AQ35" s="490">
        <f t="shared" si="33"/>
        <v>0.43107232147346114</v>
      </c>
      <c r="AR35" s="490">
        <f t="shared" si="33"/>
        <v>0.45434028111657726</v>
      </c>
      <c r="AS35" s="490">
        <f t="shared" si="33"/>
        <v>0.47750771789158009</v>
      </c>
      <c r="AT35" s="490">
        <f t="shared" si="28"/>
        <v>0.50057166364655326</v>
      </c>
      <c r="AU35" s="490">
        <f t="shared" si="28"/>
        <v>0.52352942383964129</v>
      </c>
      <c r="AV35" s="490">
        <f t="shared" si="28"/>
        <v>0.54637857462621486</v>
      </c>
      <c r="AW35" s="490">
        <f t="shared" si="28"/>
        <v>0.56911695869707202</v>
      </c>
      <c r="AX35" s="490">
        <f t="shared" si="28"/>
        <v>0.59174267998690544</v>
      </c>
      <c r="AY35" s="490">
        <f t="shared" si="28"/>
        <v>0.61425409737461245</v>
      </c>
      <c r="AZ35" s="490">
        <f t="shared" si="28"/>
        <v>0.63664981749738125</v>
      </c>
      <c r="BA35" s="490">
        <f t="shared" si="28"/>
        <v>0.65892868679914474</v>
      </c>
      <c r="BB35" s="490">
        <f t="shared" si="28"/>
        <v>0.6810897829309559</v>
      </c>
      <c r="BC35" s="490">
        <f t="shared" si="28"/>
        <v>0.70313240561666679</v>
      </c>
      <c r="BD35" s="490">
        <f t="shared" si="34"/>
        <v>0.72505606709187698</v>
      </c>
      <c r="BE35" s="490">
        <f t="shared" si="34"/>
        <v>0.74686048221796231</v>
      </c>
      <c r="BF35" s="490">
        <f t="shared" si="34"/>
        <v>0.7685455583661398</v>
      </c>
      <c r="BG35" s="490">
        <f t="shared" si="34"/>
        <v>0.79011138515918644</v>
      </c>
      <c r="BH35" s="490">
        <f t="shared" si="34"/>
        <v>0.81155822415095002</v>
      </c>
      <c r="BI35" s="490">
        <f t="shared" si="34"/>
        <v>0.83288649851599827</v>
      </c>
      <c r="BJ35" s="490">
        <f t="shared" si="34"/>
        <v>0.85409678281421053</v>
      </c>
      <c r="BK35" s="490">
        <f t="shared" si="34"/>
        <v>0.87518979288750898</v>
      </c>
      <c r="BL35" s="490">
        <f t="shared" si="34"/>
        <v>0.8961663759387023</v>
      </c>
      <c r="BM35" s="490">
        <f t="shared" si="34"/>
        <v>0.91702750083545193</v>
      </c>
      <c r="BN35" s="527"/>
      <c r="BO35" s="252"/>
      <c r="BP35" s="515">
        <f t="shared" si="18"/>
        <v>240</v>
      </c>
      <c r="BQ35" s="592">
        <v>24000</v>
      </c>
      <c r="BR35" s="382">
        <f t="shared" ref="BR35:CE47" si="44">$Q35*(1+0.2*Z35^2)</f>
        <v>240.62957264701396</v>
      </c>
      <c r="BS35" s="382">
        <f t="shared" si="44"/>
        <v>240.71465987928462</v>
      </c>
      <c r="BT35" s="382">
        <f t="shared" si="44"/>
        <v>240.85636976628462</v>
      </c>
      <c r="BU35" s="382">
        <f t="shared" si="44"/>
        <v>241.05454974047166</v>
      </c>
      <c r="BV35" s="382">
        <f t="shared" si="44"/>
        <v>241.30898756313897</v>
      </c>
      <c r="BW35" s="382">
        <f t="shared" si="44"/>
        <v>241.61941265852269</v>
      </c>
      <c r="BX35" s="382">
        <f t="shared" si="44"/>
        <v>241.98549779858263</v>
      </c>
      <c r="BY35" s="382">
        <f t="shared" si="44"/>
        <v>242.40686111655316</v>
      </c>
      <c r="BZ35" s="382">
        <f t="shared" si="44"/>
        <v>242.88306842352227</v>
      </c>
      <c r="CA35" s="382">
        <f t="shared" si="44"/>
        <v>243.41363579903108</v>
      </c>
      <c r="CB35" s="382">
        <f t="shared" si="44"/>
        <v>243.99803242402888</v>
      </c>
      <c r="CC35" s="382">
        <f t="shared" si="44"/>
        <v>244.63568362252056</v>
      </c>
      <c r="CD35" s="382">
        <f t="shared" si="44"/>
        <v>245.3259740769083</v>
      </c>
      <c r="CE35" s="382">
        <f t="shared" si="44"/>
        <v>246.06825118135555</v>
      </c>
      <c r="CF35" s="382">
        <f t="shared" si="42"/>
        <v>246.86182849747078</v>
      </c>
      <c r="CG35" s="382">
        <f t="shared" si="42"/>
        <v>247.70598927717455</v>
      </c>
      <c r="CH35" s="382">
        <f t="shared" si="40"/>
        <v>248.59999001872873</v>
      </c>
      <c r="CI35" s="382">
        <f t="shared" si="40"/>
        <v>249.54306402350852</v>
      </c>
      <c r="CJ35" s="382">
        <f t="shared" si="40"/>
        <v>250.53442492311123</v>
      </c>
      <c r="CK35" s="382">
        <f t="shared" si="40"/>
        <v>251.57327014875528</v>
      </c>
      <c r="CL35" s="382">
        <f t="shared" si="40"/>
        <v>252.65878431753299</v>
      </c>
      <c r="CM35" s="382">
        <f t="shared" si="40"/>
        <v>253.79014251289016</v>
      </c>
      <c r="CN35" s="382">
        <f t="shared" si="40"/>
        <v>254.96651343961568</v>
      </c>
      <c r="CO35" s="382">
        <f t="shared" si="40"/>
        <v>256.18706243658488</v>
      </c>
      <c r="CP35" s="382">
        <f t="shared" si="40"/>
        <v>257.4509543334417</v>
      </c>
      <c r="CQ35" s="382">
        <f t="shared" si="40"/>
        <v>258.75735614027167</v>
      </c>
      <c r="CR35" s="382">
        <f t="shared" si="40"/>
        <v>260.1054395620651</v>
      </c>
      <c r="CS35" s="382">
        <f t="shared" si="40"/>
        <v>261.49438333236606</v>
      </c>
      <c r="CT35" s="382">
        <f t="shared" si="40"/>
        <v>262.92337536290029</v>
      </c>
      <c r="CU35" s="382">
        <f t="shared" si="40"/>
        <v>264.39161470817965</v>
      </c>
      <c r="CV35" s="382">
        <f t="shared" si="38"/>
        <v>265.89831334604645</v>
      </c>
      <c r="CW35" s="382">
        <f t="shared" si="23"/>
        <v>267.44269777687128</v>
      </c>
      <c r="CX35" s="382">
        <f t="shared" si="23"/>
        <v>269.0240104456272</v>
      </c>
      <c r="CY35" s="382">
        <f t="shared" si="23"/>
        <v>270.64151099234687</v>
      </c>
      <c r="CZ35" s="382">
        <f t="shared" si="23"/>
        <v>272.2944773375404</v>
      </c>
      <c r="DA35" s="382">
        <f t="shared" si="23"/>
        <v>273.98220661000101</v>
      </c>
      <c r="DB35" s="382">
        <f t="shared" si="23"/>
        <v>275.70401592509677</v>
      </c>
      <c r="DC35" s="382">
        <f t="shared" si="23"/>
        <v>277.45924302212524</v>
      </c>
      <c r="DD35" s="382">
        <f t="shared" si="23"/>
        <v>279.24724676963393</v>
      </c>
      <c r="DE35" s="382">
        <f t="shared" si="23"/>
        <v>281.06740754778787</v>
      </c>
      <c r="DF35" s="521"/>
      <c r="DG35" s="252"/>
      <c r="DH35" s="515">
        <f t="shared" si="19"/>
        <v>240</v>
      </c>
      <c r="DI35" s="592">
        <v>24000</v>
      </c>
      <c r="DJ35" s="382">
        <f t="shared" ref="DJ35:DX47" si="45">Z35*$R35</f>
        <v>14.677142517706857</v>
      </c>
      <c r="DK35" s="382">
        <f t="shared" si="45"/>
        <v>29.350313362274694</v>
      </c>
      <c r="DL35" s="382">
        <f t="shared" si="45"/>
        <v>44.01555595506462</v>
      </c>
      <c r="DM35" s="382">
        <f t="shared" si="45"/>
        <v>58.668943764868899</v>
      </c>
      <c r="DN35" s="382">
        <f t="shared" si="45"/>
        <v>73.306594979557346</v>
      </c>
      <c r="DO35" s="382">
        <f t="shared" si="45"/>
        <v>87.924686762622656</v>
      </c>
      <c r="DP35" s="382">
        <f t="shared" si="45"/>
        <v>102.51946896739697</v>
      </c>
      <c r="DQ35" s="382">
        <f t="shared" si="45"/>
        <v>117.08727719156992</v>
      </c>
      <c r="DR35" s="382">
        <f t="shared" si="45"/>
        <v>131.624545065581</v>
      </c>
      <c r="DS35" s="382">
        <f t="shared" si="45"/>
        <v>146.12781568149506</v>
      </c>
      <c r="DT35" s="382">
        <f t="shared" si="45"/>
        <v>160.59375208275583</v>
      </c>
      <c r="DU35" s="382">
        <f t="shared" si="45"/>
        <v>175.01914675015513</v>
      </c>
      <c r="DV35" s="382">
        <f t="shared" si="45"/>
        <v>189.40093003455169</v>
      </c>
      <c r="DW35" s="382">
        <f t="shared" si="45"/>
        <v>203.73617750227078</v>
      </c>
      <c r="DX35" s="382">
        <f t="shared" si="45"/>
        <v>218.02211617427986</v>
      </c>
      <c r="DY35" s="382">
        <f t="shared" si="43"/>
        <v>232.25612965483839</v>
      </c>
      <c r="DZ35" s="382">
        <f t="shared" si="41"/>
        <v>246.43576215905992</v>
      </c>
      <c r="EA35" s="382">
        <f t="shared" si="41"/>
        <v>260.55872146160215</v>
      </c>
      <c r="EB35" s="382">
        <f t="shared" si="41"/>
        <v>274.62288080012684</v>
      </c>
      <c r="EC35" s="382">
        <f t="shared" si="41"/>
        <v>288.6262797773652</v>
      </c>
      <c r="ED35" s="382">
        <f t="shared" si="41"/>
        <v>302.56712431415724</v>
      </c>
      <c r="EE35" s="382">
        <f t="shared" si="41"/>
        <v>316.44378571307601</v>
      </c>
      <c r="EF35" s="382">
        <f t="shared" si="41"/>
        <v>330.25479889778472</v>
      </c>
      <c r="EG35" s="382">
        <f t="shared" si="41"/>
        <v>343.99885989746588</v>
      </c>
      <c r="EH35" s="382">
        <f t="shared" si="41"/>
        <v>357.6748226483902</v>
      </c>
      <c r="EI35" s="382">
        <f t="shared" si="41"/>
        <v>371.28169518611247</v>
      </c>
      <c r="EJ35" s="382">
        <f t="shared" si="41"/>
        <v>384.81863530199456</v>
      </c>
      <c r="EK35" s="382">
        <f t="shared" si="41"/>
        <v>398.28494573694792</v>
      </c>
      <c r="EL35" s="382">
        <f t="shared" si="41"/>
        <v>411.68006898344902</v>
      </c>
      <c r="EM35" s="382">
        <f t="shared" si="41"/>
        <v>425.00358176436168</v>
      </c>
      <c r="EN35" s="382">
        <f t="shared" si="39"/>
        <v>438.25518925382426</v>
      </c>
      <c r="EO35" s="382">
        <f t="shared" si="25"/>
        <v>451.43471910174236</v>
      </c>
      <c r="EP35" s="382">
        <f t="shared" si="25"/>
        <v>464.54211531928041</v>
      </c>
      <c r="EQ35" s="382">
        <f t="shared" si="25"/>
        <v>477.57743207831419</v>
      </c>
      <c r="ER35" s="382">
        <f t="shared" si="25"/>
        <v>490.54082747328107</v>
      </c>
      <c r="ES35" s="382">
        <f t="shared" si="25"/>
        <v>503.43255728915926</v>
      </c>
      <c r="ET35" s="382">
        <f t="shared" si="25"/>
        <v>516.2529688147448</v>
      </c>
      <c r="EU35" s="382">
        <f t="shared" si="25"/>
        <v>529.00249473580004</v>
      </c>
      <c r="EV35" s="382">
        <f t="shared" si="25"/>
        <v>541.68164713827809</v>
      </c>
      <c r="EW35" s="382">
        <f t="shared" si="25"/>
        <v>554.29101164762187</v>
      </c>
      <c r="EX35" s="521"/>
      <c r="EY35" s="252"/>
      <c r="EZ35" s="515">
        <f t="shared" si="20"/>
        <v>240</v>
      </c>
      <c r="FA35" s="592">
        <v>24000</v>
      </c>
      <c r="FB35" s="382">
        <f t="shared" si="35"/>
        <v>121.47957264701398</v>
      </c>
      <c r="FC35" s="382">
        <f t="shared" si="35"/>
        <v>131.56465987928465</v>
      </c>
      <c r="FD35" s="382">
        <f t="shared" si="35"/>
        <v>141.70636976628464</v>
      </c>
      <c r="FE35" s="382">
        <f t="shared" si="35"/>
        <v>151.90454974047168</v>
      </c>
      <c r="FF35" s="382">
        <f t="shared" si="35"/>
        <v>162.15898756313899</v>
      </c>
      <c r="FG35" s="382">
        <f t="shared" si="35"/>
        <v>172.46941265852271</v>
      </c>
      <c r="FH35" s="382">
        <f t="shared" si="35"/>
        <v>182.83549779858265</v>
      </c>
      <c r="FI35" s="382">
        <f t="shared" si="35"/>
        <v>193.25686111655318</v>
      </c>
      <c r="FJ35" s="382">
        <f t="shared" si="35"/>
        <v>203.7330684235223</v>
      </c>
      <c r="FK35" s="382">
        <f t="shared" si="35"/>
        <v>214.26363579903111</v>
      </c>
      <c r="FL35" s="382">
        <f t="shared" si="35"/>
        <v>224.8480324240289</v>
      </c>
      <c r="FM35" s="382">
        <f t="shared" si="35"/>
        <v>235.48568362252058</v>
      </c>
      <c r="FN35" s="382">
        <f t="shared" si="35"/>
        <v>246.17597407690832</v>
      </c>
      <c r="FO35" s="382">
        <f t="shared" si="35"/>
        <v>256.91825118135557</v>
      </c>
      <c r="FP35" s="382">
        <f t="shared" si="35"/>
        <v>267.71182849747083</v>
      </c>
      <c r="FQ35" s="382">
        <f t="shared" si="35"/>
        <v>278.5559892771746</v>
      </c>
      <c r="FR35" s="382">
        <f t="shared" si="36"/>
        <v>289.44999001872873</v>
      </c>
      <c r="FS35" s="382">
        <f t="shared" si="36"/>
        <v>300.39306402350854</v>
      </c>
      <c r="FT35" s="382">
        <f t="shared" si="36"/>
        <v>311.38442492311128</v>
      </c>
      <c r="FU35" s="382">
        <f t="shared" si="36"/>
        <v>322.42327014875531</v>
      </c>
      <c r="FV35" s="382">
        <f t="shared" si="36"/>
        <v>333.50878431753301</v>
      </c>
      <c r="FW35" s="382">
        <f t="shared" si="36"/>
        <v>344.64014251289018</v>
      </c>
      <c r="FX35" s="382">
        <f t="shared" si="36"/>
        <v>355.81651343961573</v>
      </c>
      <c r="FY35" s="382">
        <f t="shared" si="36"/>
        <v>367.0370624365849</v>
      </c>
      <c r="FZ35" s="382">
        <f t="shared" si="36"/>
        <v>378.30095433344172</v>
      </c>
      <c r="GA35" s="382">
        <f t="shared" si="36"/>
        <v>389.60735614027169</v>
      </c>
      <c r="GB35" s="382">
        <f t="shared" si="36"/>
        <v>400.95543956206512</v>
      </c>
      <c r="GC35" s="382">
        <f t="shared" si="36"/>
        <v>412.34438333236608</v>
      </c>
      <c r="GD35" s="382">
        <f t="shared" si="36"/>
        <v>423.77337536290031</v>
      </c>
      <c r="GE35" s="382">
        <f t="shared" si="36"/>
        <v>435.24161470817967</v>
      </c>
      <c r="GF35" s="382">
        <f t="shared" si="36"/>
        <v>446.74831334604647</v>
      </c>
      <c r="GG35" s="382">
        <f t="shared" si="29"/>
        <v>458.29269777687131</v>
      </c>
      <c r="GH35" s="382">
        <f t="shared" si="10"/>
        <v>469.87401044562722</v>
      </c>
      <c r="GI35" s="382">
        <f t="shared" si="10"/>
        <v>481.49151099234689</v>
      </c>
      <c r="GJ35" s="382">
        <f t="shared" si="10"/>
        <v>493.14447733754042</v>
      </c>
      <c r="GK35" s="382">
        <f t="shared" si="10"/>
        <v>504.83220661000104</v>
      </c>
      <c r="GL35" s="382">
        <f t="shared" si="10"/>
        <v>516.55401592509679</v>
      </c>
      <c r="GM35" s="382">
        <f t="shared" si="10"/>
        <v>528.3092430221252</v>
      </c>
      <c r="GN35" s="382">
        <f t="shared" si="10"/>
        <v>540.09724676963401</v>
      </c>
      <c r="GO35" s="382">
        <f t="shared" si="10"/>
        <v>551.91740754778789</v>
      </c>
      <c r="GQ35" s="511"/>
      <c r="GR35" s="521"/>
      <c r="GS35" s="524">
        <v>24000</v>
      </c>
      <c r="GT35" s="583">
        <f t="shared" si="37"/>
        <v>7.2767863363361167</v>
      </c>
      <c r="GU35" s="477">
        <f t="shared" si="37"/>
        <v>3.4825640617653764</v>
      </c>
      <c r="GV35" s="477">
        <f t="shared" si="37"/>
        <v>2.219461090323438</v>
      </c>
      <c r="GW35" s="477">
        <f t="shared" si="37"/>
        <v>1.5891816009040285</v>
      </c>
      <c r="GX35" s="477">
        <f t="shared" si="37"/>
        <v>1.2120654711674916</v>
      </c>
      <c r="GY35" s="477">
        <f t="shared" si="37"/>
        <v>0.96155845427294218</v>
      </c>
      <c r="GZ35" s="477">
        <f t="shared" si="37"/>
        <v>0.78342220887554159</v>
      </c>
      <c r="HA35" s="477">
        <f t="shared" si="37"/>
        <v>0.65053681110339567</v>
      </c>
      <c r="HB35" s="477">
        <f t="shared" si="37"/>
        <v>0.54783492943518797</v>
      </c>
      <c r="HC35" s="477">
        <f t="shared" si="37"/>
        <v>0.46627549860901973</v>
      </c>
      <c r="HD35" s="477">
        <f t="shared" si="37"/>
        <v>0.40010448419040673</v>
      </c>
      <c r="HE35" s="477">
        <f t="shared" si="37"/>
        <v>0.34548526829857751</v>
      </c>
      <c r="HF35" s="477">
        <f t="shared" si="37"/>
        <v>0.29976116818433451</v>
      </c>
      <c r="HG35" s="477">
        <f t="shared" si="37"/>
        <v>0.26103402120858993</v>
      </c>
      <c r="HH35" s="477">
        <f t="shared" si="37"/>
        <v>0.22791133851517439</v>
      </c>
      <c r="HI35" s="477">
        <f t="shared" si="30"/>
        <v>0.19934827851968251</v>
      </c>
      <c r="HJ35" s="477">
        <f t="shared" si="30"/>
        <v>0.17454539666976432</v>
      </c>
      <c r="HK35" s="477">
        <f t="shared" si="30"/>
        <v>0.15288048060128617</v>
      </c>
      <c r="HL35" s="477">
        <f t="shared" si="30"/>
        <v>0.13386191280157697</v>
      </c>
      <c r="HM35" s="477">
        <f t="shared" si="30"/>
        <v>0.11709602603567409</v>
      </c>
      <c r="HN35" s="477">
        <f t="shared" si="30"/>
        <v>0.10226378716297302</v>
      </c>
      <c r="HO35" s="477">
        <f t="shared" si="30"/>
        <v>8.9103841101750056E-2</v>
      </c>
      <c r="HP35" s="477">
        <f t="shared" si="30"/>
        <v>7.739997912866807E-2</v>
      </c>
      <c r="HQ35" s="477">
        <f t="shared" si="30"/>
        <v>6.6971740970263441E-2</v>
      </c>
      <c r="HR35" s="477">
        <f t="shared" si="30"/>
        <v>5.7667273117873036E-2</v>
      </c>
      <c r="HS35" s="477">
        <f t="shared" si="30"/>
        <v>4.9357835820516574E-2</v>
      </c>
      <c r="HT35" s="477">
        <f t="shared" si="30"/>
        <v>4.193353122674754E-2</v>
      </c>
      <c r="HU35" s="477">
        <f t="shared" si="30"/>
        <v>3.529994730130695E-2</v>
      </c>
      <c r="HV35" s="477">
        <f t="shared" si="30"/>
        <v>2.9375496388039823E-2</v>
      </c>
      <c r="HW35" s="477">
        <f t="shared" si="30"/>
        <v>2.4089286262755177E-2</v>
      </c>
      <c r="HX35" s="477">
        <f t="shared" si="30"/>
        <v>1.9379403371544004E-2</v>
      </c>
      <c r="HY35" s="477">
        <f t="shared" si="31"/>
        <v>1.5191518031167042E-2</v>
      </c>
      <c r="HZ35" s="477">
        <f t="shared" si="13"/>
        <v>1.1477743245479883E-2</v>
      </c>
      <c r="IA35" s="477">
        <f t="shared" si="13"/>
        <v>8.195694878209531E-3</v>
      </c>
      <c r="IB35" s="477">
        <f t="shared" si="13"/>
        <v>5.3077128720772368E-3</v>
      </c>
      <c r="IC35" s="477">
        <f t="shared" si="13"/>
        <v>2.7802121666077517E-3</v>
      </c>
      <c r="ID35" s="477">
        <f t="shared" si="13"/>
        <v>5.8313874890280216E-4</v>
      </c>
      <c r="IE35" s="477">
        <f t="shared" si="13"/>
        <v>1.3104885526505337E-3</v>
      </c>
      <c r="IF35" s="477">
        <f t="shared" si="13"/>
        <v>2.9249659408150932E-3</v>
      </c>
      <c r="IG35" s="477">
        <f t="shared" si="13"/>
        <v>4.2822345121175248E-3</v>
      </c>
    </row>
    <row r="36" spans="1:296">
      <c r="F36" s="384"/>
      <c r="G36" s="384"/>
      <c r="H36" s="384"/>
      <c r="I36" s="384"/>
      <c r="J36" s="252"/>
      <c r="K36" s="606">
        <v>25000</v>
      </c>
      <c r="L36" s="382">
        <f t="shared" si="21"/>
        <v>7.6199999999999992</v>
      </c>
      <c r="M36" s="382">
        <v>250</v>
      </c>
      <c r="N36" s="491">
        <f t="shared" si="14"/>
        <v>376.00907179140091</v>
      </c>
      <c r="O36" s="263">
        <f t="shared" si="15"/>
        <v>0.54894594570539845</v>
      </c>
      <c r="P36" s="383">
        <f t="shared" si="16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263">
        <f t="shared" si="1"/>
        <v>0.37109210144722515</v>
      </c>
      <c r="T36" s="492">
        <f>O36/Konstanten!$C$22</f>
        <v>0.44811913935134562</v>
      </c>
      <c r="U36" s="492">
        <f t="shared" si="2"/>
        <v>0.82811035918792175</v>
      </c>
      <c r="V36" s="492"/>
      <c r="W36" s="252"/>
      <c r="X36" s="515">
        <f t="shared" si="17"/>
        <v>250</v>
      </c>
      <c r="Y36" s="592">
        <v>25000</v>
      </c>
      <c r="Z36" s="490">
        <f t="shared" si="32"/>
        <v>2.4815407094927789E-2</v>
      </c>
      <c r="AA36" s="490">
        <f t="shared" si="32"/>
        <v>4.9623612356505635E-2</v>
      </c>
      <c r="AB36" s="490">
        <f t="shared" si="32"/>
        <v>7.4417442589413782E-2</v>
      </c>
      <c r="AC36" s="490">
        <f t="shared" si="32"/>
        <v>9.9189781591651066E-2</v>
      </c>
      <c r="AD36" s="490">
        <f t="shared" si="32"/>
        <v>0.12393359794953726</v>
      </c>
      <c r="AE36" s="490">
        <f t="shared" si="32"/>
        <v>0.14864197200562795</v>
      </c>
      <c r="AF36" s="490">
        <f t="shared" si="32"/>
        <v>0.17330812174757526</v>
      </c>
      <c r="AG36" s="490">
        <f t="shared" si="32"/>
        <v>0.19792542738625543</v>
      </c>
      <c r="AH36" s="490">
        <f t="shared" si="32"/>
        <v>0.22248745441430115</v>
      </c>
      <c r="AI36" s="490">
        <f t="shared" si="32"/>
        <v>0.24698797496330985</v>
      </c>
      <c r="AJ36" s="490">
        <f t="shared" si="33"/>
        <v>0.27142098730657327</v>
      </c>
      <c r="AK36" s="490">
        <f t="shared" si="33"/>
        <v>0.2957807333850081</v>
      </c>
      <c r="AL36" s="490">
        <f t="shared" si="33"/>
        <v>0.32006171426518054</v>
      </c>
      <c r="AM36" s="490">
        <f t="shared" si="33"/>
        <v>0.34425870346972293</v>
      </c>
      <c r="AN36" s="490">
        <f t="shared" si="33"/>
        <v>0.3683667581512598</v>
      </c>
      <c r="AO36" s="490">
        <f t="shared" si="33"/>
        <v>0.39238122811035236</v>
      </c>
      <c r="AP36" s="490">
        <f t="shared" si="33"/>
        <v>0.41629776268538138</v>
      </c>
      <c r="AQ36" s="490">
        <f t="shared" si="33"/>
        <v>0.44011231556756442</v>
      </c>
      <c r="AR36" s="490">
        <f t="shared" si="33"/>
        <v>0.463821147616646</v>
      </c>
      <c r="AS36" s="490">
        <f t="shared" si="33"/>
        <v>0.48742082777232698</v>
      </c>
      <c r="AT36" s="490">
        <f t="shared" si="28"/>
        <v>0.51090823217272097</v>
      </c>
      <c r="AU36" s="490">
        <f t="shared" si="28"/>
        <v>0.53428054160439409</v>
      </c>
      <c r="AV36" s="490">
        <f t="shared" si="28"/>
        <v>0.55753523741841593</v>
      </c>
      <c r="AW36" s="490">
        <f t="shared" si="28"/>
        <v>0.58067009605391584</v>
      </c>
      <c r="AX36" s="490">
        <f t="shared" si="28"/>
        <v>0.60368318231468288</v>
      </c>
      <c r="AY36" s="490">
        <f t="shared" si="28"/>
        <v>0.62657284154586879</v>
      </c>
      <c r="AZ36" s="490">
        <f t="shared" si="28"/>
        <v>0.64933769085691917</v>
      </c>
      <c r="BA36" s="490">
        <f t="shared" si="28"/>
        <v>0.6719766095339933</v>
      </c>
      <c r="BB36" s="490">
        <f t="shared" si="28"/>
        <v>0.6944887287802809</v>
      </c>
      <c r="BC36" s="490">
        <f t="shared" si="28"/>
        <v>0.71687342091653927</v>
      </c>
      <c r="BD36" s="490">
        <f t="shared" si="34"/>
        <v>0.73913028816670623</v>
      </c>
      <c r="BE36" s="490">
        <f t="shared" si="34"/>
        <v>0.76125915114523002</v>
      </c>
      <c r="BF36" s="490">
        <f t="shared" si="34"/>
        <v>0.78326003715385017</v>
      </c>
      <c r="BG36" s="490">
        <f t="shared" si="34"/>
        <v>0.80513316838620419</v>
      </c>
      <c r="BH36" s="490">
        <f t="shared" si="34"/>
        <v>0.82687895012927604</v>
      </c>
      <c r="BI36" s="490">
        <f t="shared" si="34"/>
        <v>0.8484979590410785</v>
      </c>
      <c r="BJ36" s="490">
        <f t="shared" si="34"/>
        <v>0.86999093157478391</v>
      </c>
      <c r="BK36" s="490">
        <f t="shared" si="34"/>
        <v>0.89135875261036346</v>
      </c>
      <c r="BL36" s="490">
        <f t="shared" si="34"/>
        <v>0.9126024443462365</v>
      </c>
      <c r="BM36" s="490">
        <f t="shared" si="34"/>
        <v>0.93372315549522611</v>
      </c>
      <c r="BN36" s="527"/>
      <c r="BO36" s="252"/>
      <c r="BP36" s="515">
        <f t="shared" si="18"/>
        <v>250</v>
      </c>
      <c r="BQ36" s="592">
        <v>25000</v>
      </c>
      <c r="BR36" s="382">
        <f t="shared" si="44"/>
        <v>238.64938865058292</v>
      </c>
      <c r="BS36" s="382">
        <f t="shared" si="44"/>
        <v>238.73752048855715</v>
      </c>
      <c r="BT36" s="382">
        <f t="shared" si="44"/>
        <v>238.8842934007638</v>
      </c>
      <c r="BU36" s="382">
        <f t="shared" si="44"/>
        <v>239.08953795594007</v>
      </c>
      <c r="BV36" s="382">
        <f t="shared" si="44"/>
        <v>239.35301852950468</v>
      </c>
      <c r="BW36" s="382">
        <f t="shared" si="44"/>
        <v>239.67443485610997</v>
      </c>
      <c r="BX36" s="382">
        <f t="shared" si="44"/>
        <v>240.05342398845832</v>
      </c>
      <c r="BY36" s="382">
        <f t="shared" si="44"/>
        <v>240.4895626356427</v>
      </c>
      <c r="BZ36" s="382">
        <f t="shared" si="44"/>
        <v>240.9823698496493</v>
      </c>
      <c r="CA36" s="382">
        <f t="shared" si="44"/>
        <v>241.53131002477221</v>
      </c>
      <c r="CB36" s="382">
        <f t="shared" si="44"/>
        <v>242.1357961715737</v>
      </c>
      <c r="CC36" s="382">
        <f t="shared" si="44"/>
        <v>242.795193424746</v>
      </c>
      <c r="CD36" s="382">
        <f t="shared" si="44"/>
        <v>243.5088227427822</v>
      </c>
      <c r="CE36" s="382">
        <f t="shared" si="44"/>
        <v>244.27596475674659</v>
      </c>
      <c r="CF36" s="382">
        <f t="shared" si="42"/>
        <v>245.09586372561233</v>
      </c>
      <c r="CG36" s="382">
        <f t="shared" si="42"/>
        <v>245.9677315565464</v>
      </c>
      <c r="CH36" s="382">
        <f t="shared" si="40"/>
        <v>246.89075185009676</v>
      </c>
      <c r="CI36" s="382">
        <f t="shared" si="40"/>
        <v>247.86408393239657</v>
      </c>
      <c r="CJ36" s="382">
        <f t="shared" si="40"/>
        <v>248.88686683914241</v>
      </c>
      <c r="CK36" s="382">
        <f t="shared" si="40"/>
        <v>249.95822321913656</v>
      </c>
      <c r="CL36" s="382">
        <f t="shared" si="40"/>
        <v>251.07726312849894</v>
      </c>
      <c r="CM36" s="382">
        <f t="shared" si="40"/>
        <v>252.24308769016986</v>
      </c>
      <c r="CN36" s="382">
        <f t="shared" si="40"/>
        <v>253.4547925969278</v>
      </c>
      <c r="CO36" s="382">
        <f t="shared" si="40"/>
        <v>254.71147143977572</v>
      </c>
      <c r="CP36" s="382">
        <f t="shared" si="40"/>
        <v>256.01221884710731</v>
      </c>
      <c r="CQ36" s="382">
        <f t="shared" si="40"/>
        <v>257.35613342350655</v>
      </c>
      <c r="CR36" s="382">
        <f t="shared" si="40"/>
        <v>258.74232048028682</v>
      </c>
      <c r="CS36" s="382">
        <f t="shared" si="40"/>
        <v>260.16989455292008</v>
      </c>
      <c r="CT36" s="382">
        <f t="shared" si="40"/>
        <v>261.63798170328124</v>
      </c>
      <c r="CU36" s="382">
        <f t="shared" si="40"/>
        <v>263.14572160714937</v>
      </c>
      <c r="CV36" s="382">
        <f t="shared" si="38"/>
        <v>264.69226942962234</v>
      </c>
      <c r="CW36" s="382">
        <f t="shared" si="23"/>
        <v>266.27679749303684</v>
      </c>
      <c r="CX36" s="382">
        <f t="shared" si="23"/>
        <v>267.8984967436262</v>
      </c>
      <c r="CY36" s="382">
        <f t="shared" si="23"/>
        <v>269.55657802451015</v>
      </c>
      <c r="CZ36" s="382">
        <f t="shared" si="23"/>
        <v>271.25027316371643</v>
      </c>
      <c r="DA36" s="382">
        <f t="shared" si="23"/>
        <v>272.97883588677649</v>
      </c>
      <c r="DB36" s="382">
        <f t="shared" si="23"/>
        <v>274.7415425640707</v>
      </c>
      <c r="DC36" s="382">
        <f t="shared" si="23"/>
        <v>276.53769280350849</v>
      </c>
      <c r="DD36" s="382">
        <f t="shared" si="23"/>
        <v>278.36660989936865</v>
      </c>
      <c r="DE36" s="382">
        <f t="shared" si="23"/>
        <v>280.22764114819597</v>
      </c>
      <c r="DF36" s="521"/>
      <c r="DG36" s="252"/>
      <c r="DH36" s="515">
        <f t="shared" si="19"/>
        <v>250</v>
      </c>
      <c r="DI36" s="592">
        <v>25000</v>
      </c>
      <c r="DJ36" s="382">
        <f t="shared" si="45"/>
        <v>14.937619977028152</v>
      </c>
      <c r="DK36" s="382">
        <f t="shared" si="45"/>
        <v>29.870904814628293</v>
      </c>
      <c r="DL36" s="382">
        <f t="shared" si="45"/>
        <v>44.795536612018161</v>
      </c>
      <c r="DM36" s="382">
        <f t="shared" si="45"/>
        <v>59.707231775510699</v>
      </c>
      <c r="DN36" s="382">
        <f t="shared" si="45"/>
        <v>74.601757749699743</v>
      </c>
      <c r="DO36" s="382">
        <f t="shared" si="45"/>
        <v>89.47494925078071</v>
      </c>
      <c r="DP36" s="382">
        <f t="shared" si="45"/>
        <v>104.32272385033548</v>
      </c>
      <c r="DQ36" s="382">
        <f t="shared" si="45"/>
        <v>119.141096770122</v>
      </c>
      <c r="DR36" s="382">
        <f t="shared" si="45"/>
        <v>133.92619476214466</v>
      </c>
      <c r="DS36" s="382">
        <f t="shared" si="45"/>
        <v>148.67426896461325</v>
      </c>
      <c r="DT36" s="382">
        <f t="shared" si="45"/>
        <v>163.38170664160009</v>
      </c>
      <c r="DU36" s="382">
        <f t="shared" si="45"/>
        <v>178.04504173276354</v>
      </c>
      <c r="DV36" s="382">
        <f t="shared" si="45"/>
        <v>192.66096415829722</v>
      </c>
      <c r="DW36" s="382">
        <f t="shared" si="45"/>
        <v>207.22632784316642</v>
      </c>
      <c r="DX36" s="382">
        <f t="shared" si="45"/>
        <v>221.73815744324656</v>
      </c>
      <c r="DY36" s="382">
        <f t="shared" si="43"/>
        <v>236.19365377366967</v>
      </c>
      <c r="DZ36" s="382">
        <f t="shared" si="41"/>
        <v>250.59019795618522</v>
      </c>
      <c r="EA36" s="382">
        <f t="shared" si="41"/>
        <v>264.92535431755726</v>
      </c>
      <c r="EB36" s="382">
        <f t="shared" si="41"/>
        <v>279.19687208446726</v>
      </c>
      <c r="EC36" s="382">
        <f t="shared" si="41"/>
        <v>293.40268593214859</v>
      </c>
      <c r="ED36" s="382">
        <f t="shared" si="41"/>
        <v>307.54091545374189</v>
      </c>
      <c r="EE36" s="382">
        <f t="shared" si="41"/>
        <v>321.60986362534794</v>
      </c>
      <c r="EF36" s="382">
        <f t="shared" si="41"/>
        <v>335.60801434769684</v>
      </c>
      <c r="EG36" s="382">
        <f t="shared" si="41"/>
        <v>349.534029149606</v>
      </c>
      <c r="EH36" s="382">
        <f t="shared" si="41"/>
        <v>363.38674314083323</v>
      </c>
      <c r="EI36" s="382">
        <f t="shared" si="41"/>
        <v>377.16516030284771</v>
      </c>
      <c r="EJ36" s="382">
        <f t="shared" si="41"/>
        <v>390.8684482054785</v>
      </c>
      <c r="EK36" s="382">
        <f t="shared" si="41"/>
        <v>404.49593223567598</v>
      </c>
      <c r="EL36" s="382">
        <f t="shared" si="41"/>
        <v>418.0470894217018</v>
      </c>
      <c r="EM36" s="382">
        <f t="shared" si="41"/>
        <v>431.52154193239795</v>
      </c>
      <c r="EN36" s="382">
        <f t="shared" si="39"/>
        <v>444.91905032669359</v>
      </c>
      <c r="EO36" s="382">
        <f t="shared" si="25"/>
        <v>458.23950662355924</v>
      </c>
      <c r="EP36" s="382">
        <f t="shared" si="25"/>
        <v>471.48292725726134</v>
      </c>
      <c r="EQ36" s="382">
        <f t="shared" si="25"/>
        <v>484.64944597713162</v>
      </c>
      <c r="ER36" s="382">
        <f t="shared" si="25"/>
        <v>497.73930674543629</v>
      </c>
      <c r="ES36" s="382">
        <f t="shared" si="25"/>
        <v>510.75285668113321</v>
      </c>
      <c r="ET36" s="382">
        <f t="shared" si="25"/>
        <v>523.69053909178433</v>
      </c>
      <c r="EU36" s="382">
        <f t="shared" si="25"/>
        <v>536.55288663037766</v>
      </c>
      <c r="EV36" s="382">
        <f t="shared" si="25"/>
        <v>549.34051460866158</v>
      </c>
      <c r="EW36" s="382">
        <f t="shared" si="25"/>
        <v>562.05411449365704</v>
      </c>
      <c r="EX36" s="521"/>
      <c r="EY36" s="252"/>
      <c r="EZ36" s="515">
        <f t="shared" si="20"/>
        <v>250</v>
      </c>
      <c r="FA36" s="592">
        <v>25000</v>
      </c>
      <c r="FB36" s="382">
        <f t="shared" si="35"/>
        <v>125.49938865058294</v>
      </c>
      <c r="FC36" s="382">
        <f t="shared" si="35"/>
        <v>135.58752048855717</v>
      </c>
      <c r="FD36" s="382">
        <f t="shared" si="35"/>
        <v>145.73429340076382</v>
      </c>
      <c r="FE36" s="382">
        <f t="shared" si="35"/>
        <v>155.9395379559401</v>
      </c>
      <c r="FF36" s="382">
        <f t="shared" si="35"/>
        <v>166.2030185295047</v>
      </c>
      <c r="FG36" s="382">
        <f t="shared" si="35"/>
        <v>176.52443485610999</v>
      </c>
      <c r="FH36" s="382">
        <f t="shared" si="35"/>
        <v>186.90342398845834</v>
      </c>
      <c r="FI36" s="382">
        <f t="shared" si="35"/>
        <v>197.33956263564272</v>
      </c>
      <c r="FJ36" s="382">
        <f t="shared" si="35"/>
        <v>207.83236984964933</v>
      </c>
      <c r="FK36" s="382">
        <f t="shared" si="35"/>
        <v>218.38131002477223</v>
      </c>
      <c r="FL36" s="382">
        <f t="shared" si="35"/>
        <v>228.98579617157372</v>
      </c>
      <c r="FM36" s="382">
        <f t="shared" si="35"/>
        <v>239.64519342474603</v>
      </c>
      <c r="FN36" s="382">
        <f t="shared" si="35"/>
        <v>250.35882274278222</v>
      </c>
      <c r="FO36" s="382">
        <f t="shared" si="35"/>
        <v>261.12596475674661</v>
      </c>
      <c r="FP36" s="382">
        <f t="shared" si="35"/>
        <v>271.94586372561236</v>
      </c>
      <c r="FQ36" s="382">
        <f t="shared" si="35"/>
        <v>282.81773155654639</v>
      </c>
      <c r="FR36" s="382">
        <f t="shared" si="36"/>
        <v>293.74075185009679</v>
      </c>
      <c r="FS36" s="382">
        <f t="shared" si="36"/>
        <v>304.71408393239659</v>
      </c>
      <c r="FT36" s="382">
        <f t="shared" si="36"/>
        <v>315.73686683914241</v>
      </c>
      <c r="FU36" s="382">
        <f t="shared" si="36"/>
        <v>326.80822321913661</v>
      </c>
      <c r="FV36" s="382">
        <f t="shared" si="36"/>
        <v>337.92726312849896</v>
      </c>
      <c r="FW36" s="382">
        <f t="shared" si="36"/>
        <v>349.09308769016991</v>
      </c>
      <c r="FX36" s="382">
        <f t="shared" si="36"/>
        <v>360.30479259692783</v>
      </c>
      <c r="FY36" s="382">
        <f t="shared" si="36"/>
        <v>371.56147143977574</v>
      </c>
      <c r="FZ36" s="382">
        <f t="shared" si="36"/>
        <v>382.86221884710733</v>
      </c>
      <c r="GA36" s="382">
        <f t="shared" si="36"/>
        <v>394.20613342350657</v>
      </c>
      <c r="GB36" s="382">
        <f t="shared" si="36"/>
        <v>405.59232048028684</v>
      </c>
      <c r="GC36" s="382">
        <f t="shared" si="36"/>
        <v>417.01989455292011</v>
      </c>
      <c r="GD36" s="382">
        <f t="shared" si="36"/>
        <v>428.48798170328126</v>
      </c>
      <c r="GE36" s="382">
        <f t="shared" si="36"/>
        <v>439.99572160714939</v>
      </c>
      <c r="GF36" s="382">
        <f t="shared" si="36"/>
        <v>451.54226942962237</v>
      </c>
      <c r="GG36" s="382">
        <f t="shared" si="29"/>
        <v>463.12679749303686</v>
      </c>
      <c r="GH36" s="382">
        <f t="shared" si="10"/>
        <v>474.74849674362622</v>
      </c>
      <c r="GI36" s="382">
        <f t="shared" si="10"/>
        <v>486.40657802451017</v>
      </c>
      <c r="GJ36" s="382">
        <f t="shared" si="10"/>
        <v>498.10027316371645</v>
      </c>
      <c r="GK36" s="382">
        <f t="shared" si="10"/>
        <v>509.82883588677652</v>
      </c>
      <c r="GL36" s="382">
        <f t="shared" si="10"/>
        <v>521.59154256407078</v>
      </c>
      <c r="GM36" s="382">
        <f t="shared" si="10"/>
        <v>533.38769280350857</v>
      </c>
      <c r="GN36" s="382">
        <f t="shared" si="10"/>
        <v>545.21660989936868</v>
      </c>
      <c r="GO36" s="382">
        <f t="shared" si="10"/>
        <v>557.07764114819599</v>
      </c>
      <c r="GQ36" s="511"/>
      <c r="GR36" s="521"/>
      <c r="GS36" s="524">
        <v>25000</v>
      </c>
      <c r="GT36" s="583">
        <f t="shared" si="37"/>
        <v>7.4015652321844057</v>
      </c>
      <c r="GU36" s="477">
        <f t="shared" si="37"/>
        <v>3.5391166196665611</v>
      </c>
      <c r="GV36" s="477">
        <f t="shared" si="37"/>
        <v>2.2533217463827606</v>
      </c>
      <c r="GW36" s="477">
        <f t="shared" si="37"/>
        <v>1.6117361887123978</v>
      </c>
      <c r="GX36" s="477">
        <f t="shared" si="37"/>
        <v>1.2278700065907446</v>
      </c>
      <c r="GY36" s="477">
        <f t="shared" si="37"/>
        <v>0.97289226017157793</v>
      </c>
      <c r="GZ36" s="477">
        <f t="shared" si="37"/>
        <v>0.79158880338089743</v>
      </c>
      <c r="HA36" s="477">
        <f t="shared" si="37"/>
        <v>0.65635173743952968</v>
      </c>
      <c r="HB36" s="477">
        <f t="shared" si="37"/>
        <v>0.55184256686127287</v>
      </c>
      <c r="HC36" s="477">
        <f t="shared" si="37"/>
        <v>0.46885746636326375</v>
      </c>
      <c r="HD36" s="477">
        <f t="shared" si="37"/>
        <v>0.40153877002818372</v>
      </c>
      <c r="HE36" s="477">
        <f t="shared" si="37"/>
        <v>0.34598071978011696</v>
      </c>
      <c r="HF36" s="477">
        <f t="shared" si="37"/>
        <v>0.29947871815423055</v>
      </c>
      <c r="HG36" s="477">
        <f t="shared" si="37"/>
        <v>0.26010033316988884</v>
      </c>
      <c r="HH36" s="477">
        <f t="shared" si="37"/>
        <v>0.22642790425105952</v>
      </c>
      <c r="HI36" s="477">
        <f t="shared" si="30"/>
        <v>0.19739767363755592</v>
      </c>
      <c r="HJ36" s="477">
        <f t="shared" si="30"/>
        <v>0.17219569738101359</v>
      </c>
      <c r="HK36" s="477">
        <f t="shared" si="30"/>
        <v>0.150188454847345</v>
      </c>
      <c r="HL36" s="477">
        <f t="shared" si="30"/>
        <v>0.13087537292903648</v>
      </c>
      <c r="HM36" s="477">
        <f t="shared" si="30"/>
        <v>0.11385559467820715</v>
      </c>
      <c r="HN36" s="477">
        <f t="shared" si="30"/>
        <v>9.8804244078955966E-2</v>
      </c>
      <c r="HO36" s="477">
        <f t="shared" si="30"/>
        <v>8.5455165320544771E-2</v>
      </c>
      <c r="HP36" s="477">
        <f t="shared" si="30"/>
        <v>7.3588165935884395E-2</v>
      </c>
      <c r="HQ36" s="477">
        <f t="shared" si="30"/>
        <v>6.3019450048286019E-2</v>
      </c>
      <c r="HR36" s="477">
        <f t="shared" si="30"/>
        <v>5.3594348373700113E-2</v>
      </c>
      <c r="HS36" s="477">
        <f t="shared" si="30"/>
        <v>4.5181726506699819E-2</v>
      </c>
      <c r="HT36" s="477">
        <f t="shared" si="30"/>
        <v>3.7669636273808531E-2</v>
      </c>
      <c r="HU36" s="477">
        <f t="shared" si="30"/>
        <v>3.096189929036703E-2</v>
      </c>
      <c r="HV36" s="477">
        <f t="shared" si="30"/>
        <v>2.4975397618537884E-2</v>
      </c>
      <c r="HW36" s="477">
        <f t="shared" si="30"/>
        <v>1.9637906457237776E-2</v>
      </c>
      <c r="HX36" s="477">
        <f t="shared" si="30"/>
        <v>1.4886346399565265E-2</v>
      </c>
      <c r="HY36" s="477">
        <f t="shared" si="31"/>
        <v>1.0665363415495517E-2</v>
      </c>
      <c r="HZ36" s="477">
        <f t="shared" si="13"/>
        <v>6.9261669884030539E-3</v>
      </c>
      <c r="IA36" s="477">
        <f t="shared" si="13"/>
        <v>3.6255732095925239E-3</v>
      </c>
      <c r="IB36" s="477">
        <f t="shared" si="13"/>
        <v>7.2521179940640947E-4</v>
      </c>
      <c r="IC36" s="477">
        <f t="shared" si="13"/>
        <v>1.8091348531283221E-3</v>
      </c>
      <c r="ID36" s="477">
        <f t="shared" si="13"/>
        <v>4.0080856365168607E-3</v>
      </c>
      <c r="IE36" s="477">
        <f t="shared" si="13"/>
        <v>5.8991273847148916E-3</v>
      </c>
      <c r="IF36" s="477">
        <f t="shared" si="13"/>
        <v>7.5070099503414247E-3</v>
      </c>
      <c r="IG36" s="477">
        <f t="shared" si="13"/>
        <v>8.8540822264849845E-3</v>
      </c>
    </row>
    <row r="37" spans="1:296" ht="16.350000000000001" customHeight="1">
      <c r="F37" s="384"/>
      <c r="G37" s="384"/>
      <c r="H37" s="384"/>
      <c r="I37" s="384"/>
      <c r="J37" s="252"/>
      <c r="K37" s="606">
        <v>26000</v>
      </c>
      <c r="L37" s="382">
        <f t="shared" si="21"/>
        <v>7.9247999999999994</v>
      </c>
      <c r="M37" s="382">
        <v>260</v>
      </c>
      <c r="N37" s="491">
        <f t="shared" si="14"/>
        <v>359.88801553955642</v>
      </c>
      <c r="O37" s="263">
        <f t="shared" si="15"/>
        <v>0.52980924279775987</v>
      </c>
      <c r="P37" s="383">
        <f t="shared" si="16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263">
        <f t="shared" si="1"/>
        <v>0.3551818559482422</v>
      </c>
      <c r="T37" s="492">
        <f>O37/Konstanten!$C$22</f>
        <v>0.4324973410593958</v>
      </c>
      <c r="U37" s="492">
        <f t="shared" si="2"/>
        <v>0.82123477355543861</v>
      </c>
      <c r="V37" s="492"/>
      <c r="W37" s="252"/>
      <c r="X37" s="515">
        <f t="shared" si="17"/>
        <v>260</v>
      </c>
      <c r="Y37" s="592">
        <v>26000</v>
      </c>
      <c r="Z37" s="490">
        <f t="shared" si="32"/>
        <v>2.5365029758177147E-2</v>
      </c>
      <c r="AA37" s="490">
        <f t="shared" si="32"/>
        <v>5.0722174193488699E-2</v>
      </c>
      <c r="AB37" s="490">
        <f t="shared" si="32"/>
        <v>7.6063580799930391E-2</v>
      </c>
      <c r="AC37" s="490">
        <f t="shared" si="32"/>
        <v>0.10138146236460439</v>
      </c>
      <c r="AD37" s="490">
        <f t="shared" si="32"/>
        <v>0.12666812876928182</v>
      </c>
      <c r="AE37" s="490">
        <f t="shared" si="32"/>
        <v>0.15191601779702957</v>
      </c>
      <c r="AF37" s="490">
        <f t="shared" si="32"/>
        <v>0.1771177246420787</v>
      </c>
      <c r="AG37" s="490">
        <f t="shared" si="32"/>
        <v>0.2022660298469437</v>
      </c>
      <c r="AH37" s="490">
        <f t="shared" si="32"/>
        <v>0.22735392541956548</v>
      </c>
      <c r="AI37" s="490">
        <f t="shared" si="32"/>
        <v>0.25237463891711498</v>
      </c>
      <c r="AJ37" s="490">
        <f t="shared" si="33"/>
        <v>0.27732165531905456</v>
      </c>
      <c r="AK37" s="490">
        <f t="shared" si="33"/>
        <v>0.302188736550282</v>
      </c>
      <c r="AL37" s="490">
        <f t="shared" si="33"/>
        <v>0.32696993855393564</v>
      </c>
      <c r="AM37" s="490">
        <f t="shared" si="33"/>
        <v>0.35165962585209753</v>
      </c>
      <c r="AN37" s="490">
        <f t="shared" si="33"/>
        <v>0.37625248357035124</v>
      </c>
      <c r="AO37" s="490">
        <f t="shared" si="33"/>
        <v>0.40074352693771964</v>
      </c>
      <c r="AP37" s="490">
        <f t="shared" si="33"/>
        <v>0.42512810830660241</v>
      </c>
      <c r="AQ37" s="490">
        <f t="shared" si="33"/>
        <v>0.44940192176726523</v>
      </c>
      <c r="AR37" s="490">
        <f t="shared" si="33"/>
        <v>0.47356100545771007</v>
      </c>
      <c r="AS37" s="490">
        <f t="shared" si="33"/>
        <v>0.49760174169226845</v>
      </c>
      <c r="AT37" s="490">
        <f t="shared" si="28"/>
        <v>0.52152085505059231</v>
      </c>
      <c r="AU37" s="490">
        <f t="shared" si="28"/>
        <v>0.54531540858327743</v>
      </c>
      <c r="AV37" s="490">
        <f t="shared" si="28"/>
        <v>0.56898279830067366</v>
      </c>
      <c r="AW37" s="490">
        <f t="shared" si="28"/>
        <v>0.5925207461183245</v>
      </c>
      <c r="AX37" s="490">
        <f t="shared" si="28"/>
        <v>0.6159272914356716</v>
      </c>
      <c r="AY37" s="490">
        <f t="shared" si="28"/>
        <v>0.63920078152479798</v>
      </c>
      <c r="AZ37" s="490">
        <f t="shared" si="28"/>
        <v>0.66233986090332098</v>
      </c>
      <c r="BA37" s="490">
        <f t="shared" si="28"/>
        <v>0.68534345986051648</v>
      </c>
      <c r="BB37" s="490">
        <f t="shared" si="28"/>
        <v>0.70821078229862233</v>
      </c>
      <c r="BC37" s="490">
        <f t="shared" si="28"/>
        <v>0.73094129304268929</v>
      </c>
      <c r="BD37" s="490">
        <f t="shared" si="34"/>
        <v>0.75353470476231588</v>
      </c>
      <c r="BE37" s="490">
        <f t="shared" si="34"/>
        <v>0.77599096463788597</v>
      </c>
      <c r="BF37" s="490">
        <f t="shared" si="34"/>
        <v>0.79831024089249503</v>
      </c>
      <c r="BG37" s="490">
        <f t="shared" si="34"/>
        <v>0.82049290929904595</v>
      </c>
      <c r="BH37" s="490">
        <f t="shared" si="34"/>
        <v>0.84253953976036089</v>
      </c>
      <c r="BI37" s="490">
        <f t="shared" si="34"/>
        <v>0.86445088304846873</v>
      </c>
      <c r="BJ37" s="490">
        <f t="shared" si="34"/>
        <v>0.88622785777815771</v>
      </c>
      <c r="BK37" s="490">
        <f t="shared" si="34"/>
        <v>0.90787153767900974</v>
      </c>
      <c r="BL37" s="490">
        <f t="shared" si="34"/>
        <v>0.9293831392200731</v>
      </c>
      <c r="BM37" s="490">
        <f t="shared" si="34"/>
        <v>0.95076400963181307</v>
      </c>
      <c r="BN37" s="527"/>
      <c r="BO37" s="252"/>
      <c r="BP37" s="515">
        <f t="shared" si="18"/>
        <v>260</v>
      </c>
      <c r="BQ37" s="592">
        <v>26000</v>
      </c>
      <c r="BR37" s="382">
        <f t="shared" si="44"/>
        <v>236.669249958308</v>
      </c>
      <c r="BS37" s="382">
        <f t="shared" si="44"/>
        <v>236.76056197180046</v>
      </c>
      <c r="BT37" s="382">
        <f t="shared" si="44"/>
        <v>236.91262272188257</v>
      </c>
      <c r="BU37" s="382">
        <f t="shared" si="44"/>
        <v>237.12524422595598</v>
      </c>
      <c r="BV37" s="382">
        <f t="shared" si="44"/>
        <v>237.39816514627134</v>
      </c>
      <c r="BW37" s="382">
        <f t="shared" si="44"/>
        <v>237.73105259522066</v>
      </c>
      <c r="BX37" s="382">
        <f t="shared" si="44"/>
        <v>238.12350441079602</v>
      </c>
      <c r="BY37" s="382">
        <f t="shared" si="44"/>
        <v>238.57505186960071</v>
      </c>
      <c r="BZ37" s="382">
        <f t="shared" si="44"/>
        <v>239.08516279924746</v>
      </c>
      <c r="CA37" s="382">
        <f t="shared" si="44"/>
        <v>239.65324504735605</v>
      </c>
      <c r="CB37" s="382">
        <f t="shared" si="44"/>
        <v>240.27865026073272</v>
      </c>
      <c r="CC37" s="382">
        <f t="shared" si="44"/>
        <v>240.96067792573032</v>
      </c>
      <c r="CD37" s="382">
        <f t="shared" si="44"/>
        <v>241.69857961925766</v>
      </c>
      <c r="CE37" s="382">
        <f t="shared" si="44"/>
        <v>242.49156341940503</v>
      </c>
      <c r="CF37" s="382">
        <f t="shared" si="42"/>
        <v>243.33879842513721</v>
      </c>
      <c r="CG37" s="382">
        <f t="shared" si="42"/>
        <v>244.23941933588389</v>
      </c>
      <c r="CH37" s="382">
        <f t="shared" si="40"/>
        <v>245.19253104404095</v>
      </c>
      <c r="CI37" s="382">
        <f t="shared" si="40"/>
        <v>246.19721319627035</v>
      </c>
      <c r="CJ37" s="382">
        <f t="shared" si="40"/>
        <v>247.25252468292084</v>
      </c>
      <c r="CK37" s="382">
        <f t="shared" si="40"/>
        <v>248.35750801876853</v>
      </c>
      <c r="CL37" s="382">
        <f t="shared" si="40"/>
        <v>249.51119358245487</v>
      </c>
      <c r="CM37" s="382">
        <f t="shared" si="40"/>
        <v>250.71260368637411</v>
      </c>
      <c r="CN37" s="382">
        <f t="shared" si="40"/>
        <v>251.96075645319667</v>
      </c>
      <c r="CO37" s="382">
        <f t="shared" si="40"/>
        <v>253.25466947963068</v>
      </c>
      <c r="CP37" s="382">
        <f t="shared" si="40"/>
        <v>254.59336327230903</v>
      </c>
      <c r="CQ37" s="382">
        <f t="shared" si="40"/>
        <v>255.97586444478151</v>
      </c>
      <c r="CR37" s="382">
        <f t="shared" si="40"/>
        <v>257.40120866842489</v>
      </c>
      <c r="CS37" s="382">
        <f t="shared" si="40"/>
        <v>258.86844337361543</v>
      </c>
      <c r="CT37" s="382">
        <f t="shared" si="40"/>
        <v>260.37663020069567</v>
      </c>
      <c r="CU37" s="382">
        <f t="shared" si="40"/>
        <v>261.92484720311001</v>
      </c>
      <c r="CV37" s="382">
        <f t="shared" si="38"/>
        <v>263.51219080754532</v>
      </c>
      <c r="CW37" s="382">
        <f t="shared" si="23"/>
        <v>265.13777753802941</v>
      </c>
      <c r="CX37" s="382">
        <f t="shared" si="23"/>
        <v>266.80074551268609</v>
      </c>
      <c r="CY37" s="382">
        <f t="shared" si="23"/>
        <v>268.50025572326359</v>
      </c>
      <c r="CZ37" s="382">
        <f t="shared" si="23"/>
        <v>270.23549310865809</v>
      </c>
      <c r="DA37" s="382">
        <f t="shared" si="23"/>
        <v>272.00566743445324</v>
      </c>
      <c r="DB37" s="382">
        <f t="shared" si="23"/>
        <v>273.81001399105656</v>
      </c>
      <c r="DC37" s="382">
        <f t="shared" si="23"/>
        <v>275.64779412331239</v>
      </c>
      <c r="DD37" s="382">
        <f t="shared" si="23"/>
        <v>277.5182956045881</v>
      </c>
      <c r="DE37" s="382">
        <f t="shared" si="23"/>
        <v>279.42083286825533</v>
      </c>
      <c r="DF37" s="521"/>
      <c r="DG37" s="252"/>
      <c r="DH37" s="515">
        <f t="shared" si="19"/>
        <v>260</v>
      </c>
      <c r="DI37" s="592">
        <v>26000</v>
      </c>
      <c r="DJ37" s="382">
        <f t="shared" si="45"/>
        <v>15.204947852034191</v>
      </c>
      <c r="DK37" s="382">
        <f t="shared" si="45"/>
        <v>30.405168884344103</v>
      </c>
      <c r="DL37" s="382">
        <f t="shared" si="45"/>
        <v>45.595955949118725</v>
      </c>
      <c r="DM37" s="382">
        <f t="shared" si="45"/>
        <v>60.772641038192745</v>
      </c>
      <c r="DN37" s="382">
        <f t="shared" si="45"/>
        <v>75.930614346343759</v>
      </c>
      <c r="DO37" s="382">
        <f t="shared" si="45"/>
        <v>91.065342738179837</v>
      </c>
      <c r="DP37" s="382">
        <f t="shared" si="45"/>
        <v>106.17238743769148</v>
      </c>
      <c r="DQ37" s="382">
        <f t="shared" si="45"/>
        <v>121.24742077502638</v>
      </c>
      <c r="DR37" s="382">
        <f t="shared" si="45"/>
        <v>136.28624184228804</v>
      </c>
      <c r="DS37" s="382">
        <f t="shared" si="45"/>
        <v>151.28479093045866</v>
      </c>
      <c r="DT37" s="382">
        <f t="shared" si="45"/>
        <v>166.23916264110287</v>
      </c>
      <c r="DU37" s="382">
        <f t="shared" si="45"/>
        <v>181.14561758942475</v>
      </c>
      <c r="DV37" s="382">
        <f t="shared" si="45"/>
        <v>196.00059263848053</v>
      </c>
      <c r="DW37" s="382">
        <f t="shared" si="45"/>
        <v>210.80070962752367</v>
      </c>
      <c r="DX37" s="382">
        <f t="shared" si="45"/>
        <v>225.54278258006951</v>
      </c>
      <c r="DY37" s="382">
        <f t="shared" si="43"/>
        <v>240.22382339858839</v>
      </c>
      <c r="DZ37" s="382">
        <f t="shared" si="41"/>
        <v>254.84104607257402</v>
      </c>
      <c r="EA37" s="382">
        <f t="shared" si="41"/>
        <v>269.39186944467747</v>
      </c>
      <c r="EB37" s="382">
        <f t="shared" si="41"/>
        <v>283.87391859534807</v>
      </c>
      <c r="EC37" s="382">
        <f t="shared" si="41"/>
        <v>298.28502491991793</v>
      </c>
      <c r="ED37" s="382">
        <f t="shared" si="41"/>
        <v>312.62322498305656</v>
      </c>
      <c r="EE37" s="382">
        <f t="shared" si="41"/>
        <v>326.88675824424968</v>
      </c>
      <c r="EF37" s="382">
        <f t="shared" si="41"/>
        <v>341.0740637541424</v>
      </c>
      <c r="EG37" s="382">
        <f t="shared" si="41"/>
        <v>355.18377592571619</v>
      </c>
      <c r="EH37" s="382">
        <f t="shared" si="41"/>
        <v>369.21471948618273</v>
      </c>
      <c r="EI37" s="382">
        <f t="shared" si="41"/>
        <v>383.16590371556134</v>
      </c>
      <c r="EJ37" s="382">
        <f t="shared" si="41"/>
        <v>397.03651607630974</v>
      </c>
      <c r="EK37" s="382">
        <f t="shared" si="41"/>
        <v>410.82591533536271</v>
      </c>
      <c r="EL37" s="382">
        <f t="shared" si="41"/>
        <v>424.53362427565918</v>
      </c>
      <c r="EM37" s="382">
        <f t="shared" si="41"/>
        <v>438.15932208909157</v>
      </c>
      <c r="EN37" s="382">
        <f t="shared" si="39"/>
        <v>451.70283653680133</v>
      </c>
      <c r="EO37" s="382">
        <f t="shared" si="25"/>
        <v>465.16413595631792</v>
      </c>
      <c r="EP37" s="382">
        <f t="shared" si="25"/>
        <v>478.54332118818513</v>
      </c>
      <c r="EQ37" s="382">
        <f t="shared" si="25"/>
        <v>491.84061748770313</v>
      </c>
      <c r="ER37" s="382">
        <f t="shared" si="25"/>
        <v>505.05636648043969</v>
      </c>
      <c r="ES37" s="382">
        <f t="shared" si="25"/>
        <v>518.19101821315826</v>
      </c>
      <c r="ET37" s="382">
        <f t="shared" si="25"/>
        <v>531.24512334517533</v>
      </c>
      <c r="EU37" s="382">
        <f t="shared" si="25"/>
        <v>544.21932551864154</v>
      </c>
      <c r="EV37" s="382">
        <f t="shared" si="25"/>
        <v>557.1143539402093</v>
      </c>
      <c r="EW37" s="382">
        <f t="shared" si="25"/>
        <v>569.93101620084803</v>
      </c>
      <c r="EX37" s="521"/>
      <c r="EY37" s="252"/>
      <c r="EZ37" s="515">
        <f t="shared" si="20"/>
        <v>260</v>
      </c>
      <c r="FA37" s="592">
        <v>26000</v>
      </c>
      <c r="FB37" s="382">
        <f t="shared" si="35"/>
        <v>129.51924995830802</v>
      </c>
      <c r="FC37" s="382">
        <f t="shared" si="35"/>
        <v>139.61056197180048</v>
      </c>
      <c r="FD37" s="382">
        <f t="shared" si="35"/>
        <v>149.76262272188259</v>
      </c>
      <c r="FE37" s="382">
        <f t="shared" si="35"/>
        <v>159.975244225956</v>
      </c>
      <c r="FF37" s="382">
        <f t="shared" si="35"/>
        <v>170.24816514627136</v>
      </c>
      <c r="FG37" s="382">
        <f t="shared" si="35"/>
        <v>180.58105259522068</v>
      </c>
      <c r="FH37" s="382">
        <f t="shared" si="35"/>
        <v>190.97350441079604</v>
      </c>
      <c r="FI37" s="382">
        <f t="shared" si="35"/>
        <v>201.42505186960074</v>
      </c>
      <c r="FJ37" s="382">
        <f t="shared" si="35"/>
        <v>211.93516279924748</v>
      </c>
      <c r="FK37" s="382">
        <f t="shared" si="35"/>
        <v>222.50324504735607</v>
      </c>
      <c r="FL37" s="382">
        <f t="shared" si="35"/>
        <v>233.12865026073274</v>
      </c>
      <c r="FM37" s="382">
        <f t="shared" si="35"/>
        <v>243.81067792573035</v>
      </c>
      <c r="FN37" s="382">
        <f t="shared" si="35"/>
        <v>254.54857961925768</v>
      </c>
      <c r="FO37" s="382">
        <f t="shared" si="35"/>
        <v>265.34156341940502</v>
      </c>
      <c r="FP37" s="382">
        <f t="shared" si="35"/>
        <v>276.18879842513724</v>
      </c>
      <c r="FQ37" s="382">
        <f t="shared" si="35"/>
        <v>287.08941933588392</v>
      </c>
      <c r="FR37" s="382">
        <f t="shared" si="36"/>
        <v>298.04253104404097</v>
      </c>
      <c r="FS37" s="382">
        <f t="shared" si="36"/>
        <v>309.04721319627038</v>
      </c>
      <c r="FT37" s="382">
        <f t="shared" si="36"/>
        <v>320.10252468292083</v>
      </c>
      <c r="FU37" s="382">
        <f t="shared" si="36"/>
        <v>331.20750801876852</v>
      </c>
      <c r="FV37" s="382">
        <f t="shared" si="36"/>
        <v>342.36119358245492</v>
      </c>
      <c r="FW37" s="382">
        <f t="shared" si="36"/>
        <v>353.56260368637413</v>
      </c>
      <c r="FX37" s="382">
        <f t="shared" si="36"/>
        <v>364.81075645319669</v>
      </c>
      <c r="FY37" s="382">
        <f t="shared" si="36"/>
        <v>376.10466947963073</v>
      </c>
      <c r="FZ37" s="382">
        <f t="shared" si="36"/>
        <v>387.44336327230906</v>
      </c>
      <c r="GA37" s="382">
        <f t="shared" si="36"/>
        <v>398.82586444478153</v>
      </c>
      <c r="GB37" s="382">
        <f t="shared" si="36"/>
        <v>410.25120866842491</v>
      </c>
      <c r="GC37" s="382">
        <f t="shared" si="36"/>
        <v>421.71844337361546</v>
      </c>
      <c r="GD37" s="382">
        <f t="shared" si="36"/>
        <v>433.22663020069569</v>
      </c>
      <c r="GE37" s="382">
        <f t="shared" si="36"/>
        <v>444.77484720311003</v>
      </c>
      <c r="GF37" s="382">
        <f t="shared" si="36"/>
        <v>456.36219080754535</v>
      </c>
      <c r="GG37" s="382">
        <f t="shared" si="29"/>
        <v>467.98777753802943</v>
      </c>
      <c r="GH37" s="382">
        <f t="shared" si="10"/>
        <v>479.65074551268611</v>
      </c>
      <c r="GI37" s="382">
        <f t="shared" si="10"/>
        <v>491.35025572326361</v>
      </c>
      <c r="GJ37" s="382">
        <f t="shared" si="10"/>
        <v>503.08549310865811</v>
      </c>
      <c r="GK37" s="382">
        <f t="shared" si="10"/>
        <v>514.85566743445327</v>
      </c>
      <c r="GL37" s="382">
        <f t="shared" si="10"/>
        <v>526.66001399105653</v>
      </c>
      <c r="GM37" s="382">
        <f t="shared" si="10"/>
        <v>538.49779412331236</v>
      </c>
      <c r="GN37" s="382">
        <f t="shared" si="10"/>
        <v>550.36829560458818</v>
      </c>
      <c r="GO37" s="382">
        <f t="shared" si="10"/>
        <v>562.27083286825541</v>
      </c>
      <c r="GQ37" s="511"/>
      <c r="GR37" s="521"/>
      <c r="GS37" s="524">
        <v>26000</v>
      </c>
      <c r="GT37" s="583">
        <f t="shared" si="37"/>
        <v>7.5182304614731255</v>
      </c>
      <c r="GU37" s="477">
        <f t="shared" si="37"/>
        <v>3.5916719786314761</v>
      </c>
      <c r="GV37" s="477">
        <f t="shared" si="37"/>
        <v>2.2845593343630117</v>
      </c>
      <c r="GW37" s="477">
        <f t="shared" si="37"/>
        <v>1.632356295416207</v>
      </c>
      <c r="GX37" s="477">
        <f t="shared" si="37"/>
        <v>1.242154453929678</v>
      </c>
      <c r="GY37" s="477">
        <f t="shared" si="37"/>
        <v>0.98298328612681651</v>
      </c>
      <c r="GZ37" s="477">
        <f t="shared" si="37"/>
        <v>0.79871159554428495</v>
      </c>
      <c r="HA37" s="477">
        <f t="shared" si="37"/>
        <v>0.66127287972041315</v>
      </c>
      <c r="HB37" s="477">
        <f t="shared" si="37"/>
        <v>0.55507379126721557</v>
      </c>
      <c r="HC37" s="477">
        <f t="shared" si="37"/>
        <v>0.47075752743469457</v>
      </c>
      <c r="HD37" s="477">
        <f t="shared" si="37"/>
        <v>0.40236901195200891</v>
      </c>
      <c r="HE37" s="477">
        <f t="shared" si="37"/>
        <v>0.34593749034734572</v>
      </c>
      <c r="HF37" s="477">
        <f t="shared" si="37"/>
        <v>0.29871331608046631</v>
      </c>
      <c r="HG37" s="477">
        <f t="shared" si="37"/>
        <v>0.25873183201447864</v>
      </c>
      <c r="HH37" s="477">
        <f t="shared" si="37"/>
        <v>0.2245517026335701</v>
      </c>
      <c r="HI37" s="477">
        <f t="shared" si="30"/>
        <v>0.195091374678249</v>
      </c>
      <c r="HJ37" s="477">
        <f t="shared" si="30"/>
        <v>0.16952326023321992</v>
      </c>
      <c r="HK37" s="477">
        <f t="shared" si="30"/>
        <v>0.14720319448889888</v>
      </c>
      <c r="HL37" s="477">
        <f t="shared" si="30"/>
        <v>0.12762217207849699</v>
      </c>
      <c r="HM37" s="477">
        <f t="shared" si="30"/>
        <v>0.11037256432061736</v>
      </c>
      <c r="HN37" s="477">
        <f t="shared" si="30"/>
        <v>9.5123990231404221E-2</v>
      </c>
      <c r="HO37" s="477">
        <f t="shared" si="30"/>
        <v>8.1605769488503635E-2</v>
      </c>
      <c r="HP37" s="477">
        <f t="shared" si="30"/>
        <v>6.9593953986968909E-2</v>
      </c>
      <c r="HQ37" s="477">
        <f t="shared" si="30"/>
        <v>5.8901602415223984E-2</v>
      </c>
      <c r="HR37" s="477">
        <f t="shared" si="30"/>
        <v>4.9371389665867599E-2</v>
      </c>
      <c r="HS37" s="477">
        <f t="shared" si="30"/>
        <v>4.086992234268625E-2</v>
      </c>
      <c r="HT37" s="477">
        <f t="shared" si="30"/>
        <v>3.3283317924277092E-2</v>
      </c>
      <c r="HU37" s="477">
        <f t="shared" si="30"/>
        <v>2.6513731562822739E-2</v>
      </c>
      <c r="HV37" s="477">
        <f t="shared" si="30"/>
        <v>2.0476601682301501E-2</v>
      </c>
      <c r="HW37" s="477">
        <f t="shared" si="30"/>
        <v>1.5098446570704957E-2</v>
      </c>
      <c r="HX37" s="477">
        <f t="shared" si="30"/>
        <v>1.0315087473143218E-2</v>
      </c>
      <c r="HY37" s="477">
        <f t="shared" si="31"/>
        <v>6.0702048233070832E-3</v>
      </c>
      <c r="HZ37" s="477">
        <f t="shared" si="13"/>
        <v>2.314156891274411E-3</v>
      </c>
      <c r="IA37" s="477">
        <f t="shared" si="13"/>
        <v>9.9699322708290267E-4</v>
      </c>
      <c r="IB37" s="477">
        <f t="shared" si="13"/>
        <v>3.9022839876584523E-3</v>
      </c>
      <c r="IC37" s="477">
        <f t="shared" si="13"/>
        <v>6.4365275766570564E-3</v>
      </c>
      <c r="ID37" s="477">
        <f t="shared" si="13"/>
        <v>8.6308733061811749E-3</v>
      </c>
      <c r="IE37" s="477">
        <f t="shared" si="13"/>
        <v>1.0513282287203886E-2</v>
      </c>
      <c r="IF37" s="477">
        <f t="shared" si="13"/>
        <v>1.2108929321079952E-2</v>
      </c>
      <c r="IG37" s="477">
        <f t="shared" si="13"/>
        <v>1.3440544758653944E-2</v>
      </c>
    </row>
    <row r="38" spans="1:296">
      <c r="F38" s="384"/>
      <c r="G38" s="384"/>
      <c r="H38" s="384"/>
      <c r="I38" s="384"/>
      <c r="J38" s="252"/>
      <c r="K38" s="606">
        <v>27000</v>
      </c>
      <c r="L38" s="382">
        <f t="shared" si="21"/>
        <v>8.2295999999999996</v>
      </c>
      <c r="M38" s="382">
        <v>270</v>
      </c>
      <c r="N38" s="491">
        <f t="shared" si="14"/>
        <v>344.33125283945822</v>
      </c>
      <c r="O38" s="263">
        <f t="shared" si="15"/>
        <v>0.51118713849788988</v>
      </c>
      <c r="P38" s="383">
        <f t="shared" si="16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263">
        <f t="shared" si="1"/>
        <v>0.33982852488473547</v>
      </c>
      <c r="T38" s="492">
        <f>O38/Konstanten!$C$22</f>
        <v>0.41729562326358355</v>
      </c>
      <c r="U38" s="492">
        <f t="shared" si="2"/>
        <v>0.81435918792295547</v>
      </c>
      <c r="V38" s="492"/>
      <c r="W38" s="252"/>
      <c r="X38" s="515">
        <f t="shared" si="17"/>
        <v>270</v>
      </c>
      <c r="Y38" s="592">
        <v>27000</v>
      </c>
      <c r="Z38" s="490">
        <f t="shared" si="32"/>
        <v>2.5931597344860047E-2</v>
      </c>
      <c r="AA38" s="490">
        <f t="shared" si="32"/>
        <v>5.1854568795685466E-2</v>
      </c>
      <c r="AB38" s="490">
        <f t="shared" si="32"/>
        <v>7.7760326041040828E-2</v>
      </c>
      <c r="AC38" s="490">
        <f t="shared" si="32"/>
        <v>0.10364035552455023</v>
      </c>
      <c r="AD38" s="490">
        <f t="shared" si="32"/>
        <v>0.12948625480558637</v>
      </c>
      <c r="AE38" s="490">
        <f t="shared" si="32"/>
        <v>0.15528976772349601</v>
      </c>
      <c r="AF38" s="490">
        <f t="shared" si="32"/>
        <v>0.18104281800477948</v>
      </c>
      <c r="AG38" s="490">
        <f t="shared" si="32"/>
        <v>0.20673754098445143</v>
      </c>
      <c r="AH38" s="490">
        <f t="shared" si="32"/>
        <v>0.23236631314947953</v>
      </c>
      <c r="AI38" s="490">
        <f t="shared" si="32"/>
        <v>0.25792177925449189</v>
      </c>
      <c r="AJ38" s="490">
        <f t="shared" si="33"/>
        <v>0.2833968768048401</v>
      </c>
      <c r="AK38" s="490">
        <f t="shared" si="33"/>
        <v>0.30878485774973885</v>
      </c>
      <c r="AL38" s="490">
        <f t="shared" si="33"/>
        <v>0.33407930727598373</v>
      </c>
      <c r="AM38" s="490">
        <f t="shared" si="33"/>
        <v>0.35927415964041221</v>
      </c>
      <c r="AN38" s="490">
        <f t="shared" si="33"/>
        <v>0.38436371102512218</v>
      </c>
      <c r="AO38" s="490">
        <f t="shared" si="33"/>
        <v>0.40934262944262167</v>
      </c>
      <c r="AP38" s="490">
        <f t="shared" si="33"/>
        <v>0.43420596175759657</v>
      </c>
      <c r="AQ38" s="490">
        <f t="shared" si="33"/>
        <v>0.45894913792747188</v>
      </c>
      <c r="AR38" s="490">
        <f t="shared" si="33"/>
        <v>0.48356797259451495</v>
      </c>
      <c r="AS38" s="490">
        <f t="shared" si="33"/>
        <v>0.50805866418805701</v>
      </c>
      <c r="AT38" s="490">
        <f t="shared" si="28"/>
        <v>0.53241779171577697</v>
      </c>
      <c r="AU38" s="490">
        <f t="shared" si="28"/>
        <v>0.55664230943874082</v>
      </c>
      <c r="AV38" s="490">
        <f t="shared" si="28"/>
        <v>0.58072953963533158</v>
      </c>
      <c r="AW38" s="490">
        <f t="shared" si="28"/>
        <v>0.60467716366540247</v>
      </c>
      <c r="AX38" s="490">
        <f t="shared" si="28"/>
        <v>0.62848321154777165</v>
      </c>
      <c r="AY38" s="490">
        <f t="shared" si="28"/>
        <v>0.65214605026238148</v>
      </c>
      <c r="AZ38" s="490">
        <f t="shared" si="28"/>
        <v>0.6756643709832495</v>
      </c>
      <c r="BA38" s="490">
        <f t="shared" si="28"/>
        <v>0.69903717544061461</v>
      </c>
      <c r="BB38" s="490">
        <f t="shared" si="28"/>
        <v>0.72226376160046757</v>
      </c>
      <c r="BC38" s="490">
        <f t="shared" si="28"/>
        <v>0.74534370883801682</v>
      </c>
      <c r="BD38" s="490">
        <f t="shared" si="34"/>
        <v>0.76827686276843266</v>
      </c>
      <c r="BE38" s="490">
        <f t="shared" si="34"/>
        <v>0.79106331988442191</v>
      </c>
      <c r="BF38" s="490">
        <f t="shared" si="34"/>
        <v>0.81370341213576602</v>
      </c>
      <c r="BG38" s="490">
        <f t="shared" si="34"/>
        <v>0.8361976915714624</v>
      </c>
      <c r="BH38" s="490">
        <f t="shared" si="34"/>
        <v>0.85854691515086223</v>
      </c>
      <c r="BI38" s="490">
        <f t="shared" si="34"/>
        <v>0.88075202981613077</v>
      </c>
      <c r="BJ38" s="490">
        <f t="shared" si="34"/>
        <v>0.9028141579051574</v>
      </c>
      <c r="BK38" s="490">
        <f t="shared" si="34"/>
        <v>0.92473458297129429</v>
      </c>
      <c r="BL38" s="490">
        <f t="shared" si="34"/>
        <v>0.94651473606457925</v>
      </c>
      <c r="BM38" s="490">
        <f t="shared" si="34"/>
        <v>0.96815618251819968</v>
      </c>
      <c r="BN38" s="527"/>
      <c r="BO38" s="252"/>
      <c r="BP38" s="515">
        <f t="shared" si="18"/>
        <v>270</v>
      </c>
      <c r="BQ38" s="592">
        <v>27000</v>
      </c>
      <c r="BR38" s="382">
        <f t="shared" si="44"/>
        <v>234.68915899459853</v>
      </c>
      <c r="BS38" s="382">
        <f t="shared" si="44"/>
        <v>234.783793990715</v>
      </c>
      <c r="BT38" s="382">
        <f t="shared" si="44"/>
        <v>234.94137933453644</v>
      </c>
      <c r="BU38" s="382">
        <f t="shared" si="44"/>
        <v>235.16170662896349</v>
      </c>
      <c r="BV38" s="382">
        <f t="shared" si="44"/>
        <v>235.44448625568396</v>
      </c>
      <c r="BW38" s="382">
        <f t="shared" si="44"/>
        <v>235.78934947293061</v>
      </c>
      <c r="BX38" s="382">
        <f t="shared" si="44"/>
        <v>236.19585105684823</v>
      </c>
      <c r="BY38" s="382">
        <f t="shared" si="44"/>
        <v>236.66347244672244</v>
      </c>
      <c r="BZ38" s="382">
        <f t="shared" si="44"/>
        <v>237.19162534766687</v>
      </c>
      <c r="CA38" s="382">
        <f t="shared" si="44"/>
        <v>237.77965573889259</v>
      </c>
      <c r="CB38" s="382">
        <f t="shared" si="44"/>
        <v>238.42684823146394</v>
      </c>
      <c r="CC38" s="382">
        <f t="shared" si="44"/>
        <v>239.13243071655739</v>
      </c>
      <c r="CD38" s="382">
        <f t="shared" si="44"/>
        <v>239.89557924365616</v>
      </c>
      <c r="CE38" s="382">
        <f t="shared" si="44"/>
        <v>240.71542306782598</v>
      </c>
      <c r="CF38" s="382">
        <f t="shared" si="42"/>
        <v>241.59104980612884</v>
      </c>
      <c r="CG38" s="382">
        <f t="shared" si="42"/>
        <v>242.52151064524321</v>
      </c>
      <c r="CH38" s="382">
        <f t="shared" si="40"/>
        <v>243.50582554533042</v>
      </c>
      <c r="CI38" s="382">
        <f t="shared" si="40"/>
        <v>244.5429883889737</v>
      </c>
      <c r="CJ38" s="382">
        <f t="shared" si="40"/>
        <v>245.63197202844808</v>
      </c>
      <c r="CK38" s="382">
        <f t="shared" si="40"/>
        <v>246.77173318950111</v>
      </c>
      <c r="CL38" s="382">
        <f t="shared" si="40"/>
        <v>247.9612171950543</v>
      </c>
      <c r="CM38" s="382">
        <f t="shared" si="40"/>
        <v>249.19936247765062</v>
      </c>
      <c r="CN38" s="382">
        <f t="shared" si="40"/>
        <v>250.48510485489652</v>
      </c>
      <c r="CO38" s="382">
        <f t="shared" si="40"/>
        <v>251.81738154748581</v>
      </c>
      <c r="CP38" s="382">
        <f t="shared" si="40"/>
        <v>253.19513492451733</v>
      </c>
      <c r="CQ38" s="382">
        <f t="shared" si="40"/>
        <v>254.61731596565696</v>
      </c>
      <c r="CR38" s="382">
        <f t="shared" si="40"/>
        <v>256.08288743416551</v>
      </c>
      <c r="CS38" s="382">
        <f t="shared" si="40"/>
        <v>257.59082675888828</v>
      </c>
      <c r="CT38" s="382">
        <f t="shared" si="40"/>
        <v>259.14012862691698</v>
      </c>
      <c r="CU38" s="382">
        <f t="shared" si="40"/>
        <v>260.72980729181688</v>
      </c>
      <c r="CV38" s="382">
        <f t="shared" si="38"/>
        <v>262.35889860501186</v>
      </c>
      <c r="CW38" s="382">
        <f t="shared" si="23"/>
        <v>264.02646178019097</v>
      </c>
      <c r="CX38" s="382">
        <f t="shared" si="23"/>
        <v>265.73158090242953</v>
      </c>
      <c r="CY38" s="382">
        <f t="shared" si="23"/>
        <v>267.47336619514675</v>
      </c>
      <c r="CZ38" s="382">
        <f t="shared" si="23"/>
        <v>269.25095505908581</v>
      </c>
      <c r="DA38" s="382">
        <f t="shared" si="23"/>
        <v>271.06351289821362</v>
      </c>
      <c r="DB38" s="382">
        <f t="shared" si="23"/>
        <v>272.91023374787113</v>
      </c>
      <c r="DC38" s="382">
        <f t="shared" si="23"/>
        <v>274.79034072065332</v>
      </c>
      <c r="DD38" s="382">
        <f t="shared" si="23"/>
        <v>276.70308628543751</v>
      </c>
      <c r="DE38" s="382">
        <f t="shared" si="23"/>
        <v>278.64775239472169</v>
      </c>
      <c r="DF38" s="521"/>
      <c r="DG38" s="252"/>
      <c r="DH38" s="515">
        <f t="shared" si="19"/>
        <v>270</v>
      </c>
      <c r="DI38" s="592">
        <v>27000</v>
      </c>
      <c r="DJ38" s="382">
        <f t="shared" si="45"/>
        <v>15.479365799630299</v>
      </c>
      <c r="DK38" s="382">
        <f t="shared" si="45"/>
        <v>30.95358253854771</v>
      </c>
      <c r="DL38" s="382">
        <f t="shared" si="45"/>
        <v>46.417523590245494</v>
      </c>
      <c r="DM38" s="382">
        <f t="shared" si="45"/>
        <v>61.866106951804753</v>
      </c>
      <c r="DN38" s="382">
        <f t="shared" si="45"/>
        <v>77.294316948704946</v>
      </c>
      <c r="DO38" s="382">
        <f t="shared" si="45"/>
        <v>92.697225225428568</v>
      </c>
      <c r="DP38" s="382">
        <f t="shared" si="45"/>
        <v>108.07001080661738</v>
      </c>
      <c r="DQ38" s="382">
        <f t="shared" si="45"/>
        <v>123.40797903252557</v>
      </c>
      <c r="DR38" s="382">
        <f t="shared" si="45"/>
        <v>138.70657919440441</v>
      </c>
      <c r="DS38" s="382">
        <f t="shared" si="45"/>
        <v>153.96142072069972</v>
      </c>
      <c r="DT38" s="382">
        <f t="shared" si="45"/>
        <v>169.16828779174298</v>
      </c>
      <c r="DU38" s="382">
        <f t="shared" si="45"/>
        <v>184.32315228905199</v>
      </c>
      <c r="DV38" s="382">
        <f t="shared" si="45"/>
        <v>199.42218501387708</v>
      </c>
      <c r="DW38" s="382">
        <f t="shared" si="45"/>
        <v>214.46176513808302</v>
      </c>
      <c r="DX38" s="382">
        <f t="shared" si="45"/>
        <v>229.43848787782301</v>
      </c>
      <c r="DY38" s="382">
        <f t="shared" si="43"/>
        <v>244.34917040622642</v>
      </c>
      <c r="DZ38" s="382">
        <f t="shared" si="41"/>
        <v>259.19085604490732</v>
      </c>
      <c r="EA38" s="382">
        <f t="shared" si="41"/>
        <v>273.96081679528555</v>
      </c>
      <c r="EB38" s="382">
        <f t="shared" si="41"/>
        <v>288.65655428896196</v>
      </c>
      <c r="EC38" s="382">
        <f t="shared" si="41"/>
        <v>303.27579925180692</v>
      </c>
      <c r="ED38" s="382">
        <f t="shared" si="41"/>
        <v>317.81650958857909</v>
      </c>
      <c r="EE38" s="382">
        <f t="shared" si="41"/>
        <v>332.27686720429347</v>
      </c>
      <c r="EF38" s="382">
        <f t="shared" si="41"/>
        <v>346.65527368478871</v>
      </c>
      <c r="EG38" s="382">
        <f t="shared" si="41"/>
        <v>360.95034496264657</v>
      </c>
      <c r="EH38" s="382">
        <f t="shared" si="41"/>
        <v>375.16090509567857</v>
      </c>
      <c r="EI38" s="382">
        <f t="shared" si="41"/>
        <v>389.2859792841262</v>
      </c>
      <c r="EJ38" s="382">
        <f t="shared" si="41"/>
        <v>403.3247862496176</v>
      </c>
      <c r="EK38" s="382">
        <f t="shared" si="41"/>
        <v>417.27673009431476</v>
      </c>
      <c r="EL38" s="382">
        <f t="shared" si="41"/>
        <v>431.14139175258538</v>
      </c>
      <c r="EM38" s="382">
        <f t="shared" si="41"/>
        <v>444.9185201405906</v>
      </c>
      <c r="EN38" s="382">
        <f t="shared" si="39"/>
        <v>458.60802310129037</v>
      </c>
      <c r="EO38" s="382">
        <f t="shared" si="25"/>
        <v>472.20995823414097</v>
      </c>
      <c r="EP38" s="382">
        <f t="shared" si="25"/>
        <v>485.72452369014803</v>
      </c>
      <c r="EQ38" s="382">
        <f t="shared" si="25"/>
        <v>499.15204900429006</v>
      </c>
      <c r="ER38" s="382">
        <f t="shared" si="25"/>
        <v>512.49298602882027</v>
      </c>
      <c r="ES38" s="382">
        <f t="shared" si="25"/>
        <v>525.74790002256066</v>
      </c>
      <c r="ET38" s="382">
        <f t="shared" si="25"/>
        <v>538.91746094342056</v>
      </c>
      <c r="EU38" s="382">
        <f t="shared" si="25"/>
        <v>552.00243498376335</v>
      </c>
      <c r="EV38" s="382">
        <f t="shared" si="25"/>
        <v>565.0036763812484</v>
      </c>
      <c r="EW38" s="382">
        <f t="shared" si="25"/>
        <v>577.92211953126525</v>
      </c>
      <c r="EX38" s="521"/>
      <c r="EY38" s="252"/>
      <c r="EZ38" s="515">
        <f t="shared" si="20"/>
        <v>270</v>
      </c>
      <c r="FA38" s="592">
        <v>27000</v>
      </c>
      <c r="FB38" s="382">
        <f t="shared" si="35"/>
        <v>133.53915899459855</v>
      </c>
      <c r="FC38" s="382">
        <f t="shared" si="35"/>
        <v>143.63379399071502</v>
      </c>
      <c r="FD38" s="382">
        <f t="shared" si="35"/>
        <v>153.79137933453646</v>
      </c>
      <c r="FE38" s="382">
        <f t="shared" si="35"/>
        <v>164.01170662896351</v>
      </c>
      <c r="FF38" s="382">
        <f t="shared" si="35"/>
        <v>174.29448625568398</v>
      </c>
      <c r="FG38" s="382">
        <f t="shared" si="35"/>
        <v>184.63934947293063</v>
      </c>
      <c r="FH38" s="382">
        <f t="shared" si="35"/>
        <v>195.04585105684825</v>
      </c>
      <c r="FI38" s="382">
        <f t="shared" si="35"/>
        <v>205.51347244672246</v>
      </c>
      <c r="FJ38" s="382">
        <f t="shared" si="35"/>
        <v>216.04162534766689</v>
      </c>
      <c r="FK38" s="382">
        <f t="shared" si="35"/>
        <v>226.62965573889261</v>
      </c>
      <c r="FL38" s="382">
        <f t="shared" si="35"/>
        <v>237.27684823146396</v>
      </c>
      <c r="FM38" s="382">
        <f t="shared" si="35"/>
        <v>247.98243071655742</v>
      </c>
      <c r="FN38" s="382">
        <f t="shared" si="35"/>
        <v>258.74557924365615</v>
      </c>
      <c r="FO38" s="382">
        <f t="shared" si="35"/>
        <v>269.56542306782603</v>
      </c>
      <c r="FP38" s="382">
        <f t="shared" si="35"/>
        <v>280.44104980612883</v>
      </c>
      <c r="FQ38" s="382">
        <f t="shared" si="35"/>
        <v>291.37151064524323</v>
      </c>
      <c r="FR38" s="382">
        <f t="shared" si="36"/>
        <v>302.35582554533045</v>
      </c>
      <c r="FS38" s="382">
        <f t="shared" si="36"/>
        <v>313.39298838897372</v>
      </c>
      <c r="FT38" s="382">
        <f t="shared" si="36"/>
        <v>324.48197202844813</v>
      </c>
      <c r="FU38" s="382">
        <f t="shared" si="36"/>
        <v>335.62173318950113</v>
      </c>
      <c r="FV38" s="382">
        <f t="shared" si="36"/>
        <v>346.81121719505433</v>
      </c>
      <c r="FW38" s="382">
        <f t="shared" si="36"/>
        <v>358.04936247765067</v>
      </c>
      <c r="FX38" s="382">
        <f t="shared" si="36"/>
        <v>369.33510485489654</v>
      </c>
      <c r="FY38" s="382">
        <f t="shared" si="36"/>
        <v>380.66738154748583</v>
      </c>
      <c r="FZ38" s="382">
        <f t="shared" si="36"/>
        <v>392.04513492451736</v>
      </c>
      <c r="GA38" s="382">
        <f t="shared" si="36"/>
        <v>403.46731596565701</v>
      </c>
      <c r="GB38" s="382">
        <f t="shared" si="36"/>
        <v>414.93288743416554</v>
      </c>
      <c r="GC38" s="382">
        <f t="shared" si="36"/>
        <v>426.44082675888831</v>
      </c>
      <c r="GD38" s="382">
        <f t="shared" si="36"/>
        <v>437.990128626917</v>
      </c>
      <c r="GE38" s="382">
        <f t="shared" si="36"/>
        <v>449.57980729181691</v>
      </c>
      <c r="GF38" s="382">
        <f t="shared" si="36"/>
        <v>461.20889860501188</v>
      </c>
      <c r="GG38" s="382">
        <f t="shared" si="29"/>
        <v>472.87646178019099</v>
      </c>
      <c r="GH38" s="382">
        <f t="shared" si="10"/>
        <v>484.58158090242955</v>
      </c>
      <c r="GI38" s="382">
        <f t="shared" si="10"/>
        <v>496.32336619514678</v>
      </c>
      <c r="GJ38" s="382">
        <f t="shared" si="10"/>
        <v>508.10095505908583</v>
      </c>
      <c r="GK38" s="382">
        <f t="shared" si="10"/>
        <v>519.91351289821364</v>
      </c>
      <c r="GL38" s="382">
        <f t="shared" si="10"/>
        <v>531.7602337478711</v>
      </c>
      <c r="GM38" s="382">
        <f t="shared" si="10"/>
        <v>543.64034072065328</v>
      </c>
      <c r="GN38" s="382">
        <f t="shared" si="10"/>
        <v>555.55308628543753</v>
      </c>
      <c r="GO38" s="382">
        <f t="shared" si="10"/>
        <v>567.49775239472172</v>
      </c>
      <c r="GQ38" s="511"/>
      <c r="GR38" s="521"/>
      <c r="GS38" s="524">
        <v>27000</v>
      </c>
      <c r="GT38" s="583">
        <f t="shared" si="37"/>
        <v>7.6269140947485026</v>
      </c>
      <c r="GU38" s="477">
        <f t="shared" si="37"/>
        <v>3.6402962827272813</v>
      </c>
      <c r="GV38" s="477">
        <f t="shared" si="37"/>
        <v>2.3132181003911905</v>
      </c>
      <c r="GW38" s="477">
        <f t="shared" si="37"/>
        <v>1.6510752770775239</v>
      </c>
      <c r="GX38" s="477">
        <f t="shared" si="37"/>
        <v>1.2549456821172447</v>
      </c>
      <c r="GY38" s="477">
        <f t="shared" si="37"/>
        <v>0.99185411455315742</v>
      </c>
      <c r="GZ38" s="477">
        <f t="shared" si="37"/>
        <v>0.80481013743828689</v>
      </c>
      <c r="HA38" s="477">
        <f t="shared" si="37"/>
        <v>0.6653175431432764</v>
      </c>
      <c r="HB38" s="477">
        <f t="shared" si="37"/>
        <v>0.55754418141098727</v>
      </c>
      <c r="HC38" s="477">
        <f t="shared" si="37"/>
        <v>0.47198989641710176</v>
      </c>
      <c r="HD38" s="477">
        <f t="shared" si="37"/>
        <v>0.40260832174152511</v>
      </c>
      <c r="HE38" s="477">
        <f t="shared" si="37"/>
        <v>0.3453677828148044</v>
      </c>
      <c r="HF38" s="477">
        <f t="shared" si="37"/>
        <v>0.29747640276657766</v>
      </c>
      <c r="HG38" s="477">
        <f t="shared" si="37"/>
        <v>0.25693930987774932</v>
      </c>
      <c r="HH38" s="477">
        <f t="shared" si="37"/>
        <v>0.22229296575326504</v>
      </c>
      <c r="HI38" s="477">
        <f t="shared" si="30"/>
        <v>0.19243912373773545</v>
      </c>
      <c r="HJ38" s="477">
        <f t="shared" si="30"/>
        <v>0.16653739317464339</v>
      </c>
      <c r="HK38" s="477">
        <f t="shared" si="30"/>
        <v>0.14393361815369918</v>
      </c>
      <c r="HL38" s="477">
        <f t="shared" si="30"/>
        <v>0.1241108757351231</v>
      </c>
      <c r="HM38" s="477">
        <f t="shared" si="30"/>
        <v>0.1066551766329291</v>
      </c>
      <c r="HN38" s="477">
        <f t="shared" si="30"/>
        <v>9.1230967340273028E-2</v>
      </c>
      <c r="HO38" s="477">
        <f t="shared" si="30"/>
        <v>7.7563314865104732E-2</v>
      </c>
      <c r="HP38" s="477">
        <f t="shared" si="30"/>
        <v>6.5424740056689426E-2</v>
      </c>
      <c r="HQ38" s="477">
        <f t="shared" si="30"/>
        <v>5.4625343513329254E-2</v>
      </c>
      <c r="HR38" s="477">
        <f t="shared" si="30"/>
        <v>4.500530199044258E-2</v>
      </c>
      <c r="HS38" s="477">
        <f t="shared" si="30"/>
        <v>3.6429096952347077E-2</v>
      </c>
      <c r="HT38" s="477">
        <f t="shared" si="30"/>
        <v>2.8781026062116806E-2</v>
      </c>
      <c r="HU38" s="477">
        <f t="shared" si="30"/>
        <v>2.1961676757058173E-2</v>
      </c>
      <c r="HV38" s="477">
        <f t="shared" si="30"/>
        <v>1.5885129577773952E-2</v>
      </c>
      <c r="HW38" s="477">
        <f t="shared" si="30"/>
        <v>1.0476720883080739E-2</v>
      </c>
      <c r="HX38" s="477">
        <f t="shared" si="30"/>
        <v>5.6712385582209255E-3</v>
      </c>
      <c r="HY38" s="477">
        <f t="shared" si="31"/>
        <v>1.4114559306255541E-3</v>
      </c>
      <c r="HZ38" s="477">
        <f t="shared" si="13"/>
        <v>2.3530679057242429E-3</v>
      </c>
      <c r="IA38" s="477">
        <f t="shared" si="13"/>
        <v>5.6669762546020849E-3</v>
      </c>
      <c r="IB38" s="477">
        <f t="shared" si="13"/>
        <v>8.5699338126891886E-3</v>
      </c>
      <c r="IC38" s="477">
        <f t="shared" si="13"/>
        <v>1.1097309421676539E-2</v>
      </c>
      <c r="ID38" s="477">
        <f t="shared" si="13"/>
        <v>1.3280748378462513E-2</v>
      </c>
      <c r="IE38" s="477">
        <f t="shared" si="13"/>
        <v>1.5148654667358541E-2</v>
      </c>
      <c r="IF38" s="477">
        <f t="shared" si="13"/>
        <v>1.672659929638029E-2</v>
      </c>
      <c r="IG38" s="477">
        <f t="shared" si="13"/>
        <v>1.8037667679164832E-2</v>
      </c>
    </row>
    <row r="39" spans="1:296">
      <c r="F39" s="384"/>
      <c r="G39" s="384"/>
      <c r="H39" s="384"/>
      <c r="I39" s="384"/>
      <c r="J39" s="252"/>
      <c r="K39" s="606">
        <v>28000</v>
      </c>
      <c r="L39" s="382">
        <f t="shared" si="21"/>
        <v>8.5343999999999998</v>
      </c>
      <c r="M39" s="382">
        <v>280</v>
      </c>
      <c r="N39" s="491">
        <f t="shared" si="14"/>
        <v>329.32354674542199</v>
      </c>
      <c r="O39" s="263">
        <f t="shared" si="15"/>
        <v>0.49306996489742183</v>
      </c>
      <c r="P39" s="383">
        <f t="shared" si="16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263">
        <f t="shared" si="1"/>
        <v>0.32501707056049545</v>
      </c>
      <c r="T39" s="492">
        <f>O39/Konstanten!$C$22</f>
        <v>0.40250609379381369</v>
      </c>
      <c r="U39" s="492">
        <f t="shared" si="2"/>
        <v>0.80748360229047234</v>
      </c>
      <c r="V39" s="492"/>
      <c r="W39" s="252"/>
      <c r="X39" s="515">
        <f t="shared" si="17"/>
        <v>280</v>
      </c>
      <c r="Y39" s="592">
        <v>28000</v>
      </c>
      <c r="Z39" s="490">
        <f t="shared" si="32"/>
        <v>2.6515781741395506E-2</v>
      </c>
      <c r="AA39" s="490">
        <f t="shared" si="32"/>
        <v>5.3022134861173062E-2</v>
      </c>
      <c r="AB39" s="490">
        <f t="shared" si="32"/>
        <v>7.9509673757368393E-2</v>
      </c>
      <c r="AC39" s="490">
        <f t="shared" si="32"/>
        <v>0.10596909837382126</v>
      </c>
      <c r="AD39" s="490">
        <f t="shared" si="32"/>
        <v>0.13239123574971437</v>
      </c>
      <c r="AE39" s="490">
        <f t="shared" si="32"/>
        <v>0.1587670801313821</v>
      </c>
      <c r="AF39" s="490">
        <f t="shared" si="32"/>
        <v>0.18508783121522301</v>
      </c>
      <c r="AG39" s="490">
        <f t="shared" si="32"/>
        <v>0.21134493013095978</v>
      </c>
      <c r="AH39" s="490">
        <f t="shared" si="32"/>
        <v>0.23753009282049181</v>
      </c>
      <c r="AI39" s="490">
        <f t="shared" si="32"/>
        <v>0.26363534052053472</v>
      </c>
      <c r="AJ39" s="490">
        <f t="shared" si="33"/>
        <v>0.28965302711333368</v>
      </c>
      <c r="AK39" s="490">
        <f t="shared" si="33"/>
        <v>0.31557586316879876</v>
      </c>
      <c r="AL39" s="490">
        <f t="shared" si="33"/>
        <v>0.34139693656044218</v>
      </c>
      <c r="AM39" s="490">
        <f t="shared" si="33"/>
        <v>0.36710972959591964</v>
      </c>
      <c r="AN39" s="490">
        <f t="shared" si="33"/>
        <v>0.39270813265875942</v>
      </c>
      <c r="AO39" s="490">
        <f t="shared" si="33"/>
        <v>0.4181864544098568</v>
      </c>
      <c r="AP39" s="490">
        <f t="shared" si="33"/>
        <v>0.44353942864449025</v>
      </c>
      <c r="AQ39" s="490">
        <f t="shared" si="33"/>
        <v>0.46876221794230499</v>
      </c>
      <c r="AR39" s="490">
        <f t="shared" si="33"/>
        <v>0.49385041428315229</v>
      </c>
      <c r="AS39" s="490">
        <f t="shared" si="33"/>
        <v>0.51880003683088627</v>
      </c>
      <c r="AT39" s="490">
        <f t="shared" si="28"/>
        <v>0.54360752710967486</v>
      </c>
      <c r="AU39" s="490">
        <f t="shared" si="28"/>
        <v>0.56826974181389645</v>
      </c>
      <c r="AV39" s="490">
        <f t="shared" si="28"/>
        <v>0.59278394350282126</v>
      </c>
      <c r="AW39" s="490">
        <f t="shared" si="28"/>
        <v>0.61714778943612536</v>
      </c>
      <c r="AX39" s="490">
        <f t="shared" si="28"/>
        <v>0.64135931880595309</v>
      </c>
      <c r="AY39" s="490">
        <f t="shared" si="28"/>
        <v>0.66541693861663376</v>
      </c>
      <c r="AZ39" s="490">
        <f t="shared" si="28"/>
        <v>0.68931940845468875</v>
      </c>
      <c r="BA39" s="490">
        <f t="shared" si="28"/>
        <v>0.71306582438041433</v>
      </c>
      <c r="BB39" s="490">
        <f t="shared" si="28"/>
        <v>0.73665560215832704</v>
      </c>
      <c r="BC39" s="490">
        <f t="shared" si="28"/>
        <v>0.76008846002821318</v>
      </c>
      <c r="BD39" s="490">
        <f t="shared" si="34"/>
        <v>0.78336440120150486</v>
      </c>
      <c r="BE39" s="490">
        <f t="shared" si="34"/>
        <v>0.80648369625017857</v>
      </c>
      <c r="BF39" s="490">
        <f t="shared" si="34"/>
        <v>0.82944686553748304</v>
      </c>
      <c r="BG39" s="490">
        <f t="shared" si="34"/>
        <v>0.85225466182199205</v>
      </c>
      <c r="BH39" s="490">
        <f t="shared" si="34"/>
        <v>0.87490805314927778</v>
      </c>
      <c r="BI39" s="490">
        <f t="shared" si="34"/>
        <v>0.89740820612875882</v>
      </c>
      <c r="BJ39" s="490">
        <f t="shared" si="34"/>
        <v>0.91975646967768476</v>
      </c>
      <c r="BK39" s="490">
        <f t="shared" si="34"/>
        <v>0.94195435929943083</v>
      </c>
      <c r="BL39" s="490">
        <f t="shared" si="34"/>
        <v>0.96400354194981008</v>
      </c>
      <c r="BM39" s="490">
        <f t="shared" si="34"/>
        <v>0.98590582153272199</v>
      </c>
      <c r="BN39" s="527"/>
      <c r="BO39" s="252"/>
      <c r="BP39" s="515">
        <f t="shared" si="18"/>
        <v>280</v>
      </c>
      <c r="BQ39" s="592">
        <v>28000</v>
      </c>
      <c r="BR39" s="382">
        <f t="shared" si="44"/>
        <v>232.7091183355808</v>
      </c>
      <c r="BS39" s="382">
        <f t="shared" si="44"/>
        <v>232.80722680982765</v>
      </c>
      <c r="BT39" s="382">
        <f t="shared" si="44"/>
        <v>232.97058618496465</v>
      </c>
      <c r="BU39" s="382">
        <f t="shared" si="44"/>
        <v>233.19896559116134</v>
      </c>
      <c r="BV39" s="382">
        <f t="shared" si="44"/>
        <v>233.49204429566333</v>
      </c>
      <c r="BW39" s="382">
        <f t="shared" si="44"/>
        <v>233.84941413906142</v>
      </c>
      <c r="BX39" s="382">
        <f t="shared" si="44"/>
        <v>234.27058259955919</v>
      </c>
      <c r="BY39" s="382">
        <f t="shared" si="44"/>
        <v>234.75497643683286</v>
      </c>
      <c r="BZ39" s="382">
        <f t="shared" si="44"/>
        <v>235.301945859109</v>
      </c>
      <c r="CA39" s="382">
        <f t="shared" si="44"/>
        <v>235.91076915062163</v>
      </c>
      <c r="CB39" s="382">
        <f t="shared" si="44"/>
        <v>236.58065769173911</v>
      </c>
      <c r="CC39" s="382">
        <f t="shared" si="44"/>
        <v>237.31076130084926</v>
      </c>
      <c r="CD39" s="382">
        <f t="shared" si="44"/>
        <v>238.10017382553067</v>
      </c>
      <c r="CE39" s="382">
        <f t="shared" si="44"/>
        <v>238.94793891057481</v>
      </c>
      <c r="CF39" s="382">
        <f t="shared" si="42"/>
        <v>239.85305587193955</v>
      </c>
      <c r="CG39" s="382">
        <f t="shared" si="42"/>
        <v>240.81448560856012</v>
      </c>
      <c r="CH39" s="382">
        <f t="shared" si="40"/>
        <v>241.83115648793523</v>
      </c>
      <c r="CI39" s="382">
        <f t="shared" si="40"/>
        <v>242.90197014635206</v>
      </c>
      <c r="CJ39" s="382">
        <f t="shared" si="40"/>
        <v>244.02580715028881</v>
      </c>
      <c r="CK39" s="382">
        <f t="shared" si="40"/>
        <v>245.20153247174241</v>
      </c>
      <c r="CL39" s="382">
        <f t="shared" si="40"/>
        <v>246.42800073674206</v>
      </c>
      <c r="CM39" s="382">
        <f t="shared" si="40"/>
        <v>247.70406121296784</v>
      </c>
      <c r="CN39" s="382">
        <f t="shared" si="40"/>
        <v>249.02856250898935</v>
      </c>
      <c r="CO39" s="382">
        <f t="shared" si="40"/>
        <v>250.40035696405423</v>
      </c>
      <c r="CP39" s="382">
        <f t="shared" si="40"/>
        <v>251.81830471344492</v>
      </c>
      <c r="CQ39" s="382">
        <f t="shared" si="40"/>
        <v>253.28127742009696</v>
      </c>
      <c r="CR39" s="382">
        <f t="shared" si="40"/>
        <v>254.78816166835216</v>
      </c>
      <c r="CS39" s="382">
        <f t="shared" si="40"/>
        <v>256.33786202036794</v>
      </c>
      <c r="CT39" s="382">
        <f t="shared" si="40"/>
        <v>257.92930373977254</v>
      </c>
      <c r="CU39" s="382">
        <f t="shared" si="40"/>
        <v>259.56143519066251</v>
      </c>
      <c r="CV39" s="382">
        <f t="shared" si="38"/>
        <v>261.2332299229621</v>
      </c>
      <c r="CW39" s="382">
        <f t="shared" si="23"/>
        <v>262.94368845755406</v>
      </c>
      <c r="CX39" s="382">
        <f t="shared" si="23"/>
        <v>264.69183978645748</v>
      </c>
      <c r="CY39" s="382">
        <f t="shared" si="23"/>
        <v>266.47674260471814</v>
      </c>
      <c r="CZ39" s="382">
        <f t="shared" si="23"/>
        <v>268.29748629164305</v>
      </c>
      <c r="DA39" s="382">
        <f t="shared" si="23"/>
        <v>270.15319165957771</v>
      </c>
      <c r="DB39" s="382">
        <f t="shared" si="23"/>
        <v>272.04301148867131</v>
      </c>
      <c r="DC39" s="382">
        <f t="shared" si="23"/>
        <v>273.96613086601769</v>
      </c>
      <c r="DD39" s="382">
        <f t="shared" si="23"/>
        <v>275.92176734727053</v>
      </c>
      <c r="DE39" s="382">
        <f t="shared" si="23"/>
        <v>277.90917095833618</v>
      </c>
      <c r="DF39" s="521"/>
      <c r="DG39" s="252"/>
      <c r="DH39" s="515">
        <f t="shared" si="19"/>
        <v>280</v>
      </c>
      <c r="DI39" s="592">
        <v>28000</v>
      </c>
      <c r="DJ39" s="382">
        <f t="shared" si="45"/>
        <v>15.761123972307756</v>
      </c>
      <c r="DK39" s="382">
        <f t="shared" si="45"/>
        <v>31.516643520968572</v>
      </c>
      <c r="DL39" s="382">
        <f t="shared" si="45"/>
        <v>47.260979793450161</v>
      </c>
      <c r="DM39" s="382">
        <f t="shared" si="45"/>
        <v>62.988604786108489</v>
      </c>
      <c r="DN39" s="382">
        <f t="shared" si="45"/>
        <v>78.694066041458242</v>
      </c>
      <c r="DO39" s="382">
        <f t="shared" si="45"/>
        <v>94.372010490848766</v>
      </c>
      <c r="DP39" s="382">
        <f t="shared" si="45"/>
        <v>110.01720718625788</v>
      </c>
      <c r="DQ39" s="382">
        <f t="shared" si="45"/>
        <v>125.62456868893612</v>
      </c>
      <c r="DR39" s="382">
        <f t="shared" si="45"/>
        <v>141.18917090997707</v>
      </c>
      <c r="DS39" s="382">
        <f t="shared" si="45"/>
        <v>156.7062712293631</v>
      </c>
      <c r="DT39" s="382">
        <f t="shared" si="45"/>
        <v>172.17132475337706</v>
      </c>
      <c r="DU39" s="382">
        <f t="shared" si="45"/>
        <v>187.57999860537763</v>
      </c>
      <c r="DV39" s="382">
        <f t="shared" si="45"/>
        <v>202.92818418002364</v>
      </c>
      <c r="DW39" s="382">
        <f t="shared" si="45"/>
        <v>218.21200732576065</v>
      </c>
      <c r="DX39" s="382">
        <f t="shared" si="45"/>
        <v>233.4278364535383</v>
      </c>
      <c r="DY39" s="382">
        <f t="shared" si="43"/>
        <v>248.57228860063373</v>
      </c>
      <c r="DZ39" s="382">
        <f t="shared" si="41"/>
        <v>263.64223350649911</v>
      </c>
      <c r="EA39" s="382">
        <f t="shared" si="41"/>
        <v>278.63479578233165</v>
      </c>
      <c r="EB39" s="382">
        <f t="shared" si="41"/>
        <v>293.54735527713166</v>
      </c>
      <c r="EC39" s="382">
        <f t="shared" si="41"/>
        <v>308.37754576037952</v>
      </c>
      <c r="ED39" s="382">
        <f t="shared" si="41"/>
        <v>323.12325205480869</v>
      </c>
      <c r="EE39" s="382">
        <f t="shared" si="41"/>
        <v>337.78260576256969</v>
      </c>
      <c r="EF39" s="382">
        <f t="shared" si="41"/>
        <v>352.35397973409817</v>
      </c>
      <c r="EG39" s="382">
        <f t="shared" si="41"/>
        <v>366.83598143188414</v>
      </c>
      <c r="EH39" s="382">
        <f t="shared" si="41"/>
        <v>381.22744534114099</v>
      </c>
      <c r="EI39" s="382">
        <f t="shared" si="41"/>
        <v>395.52742457663265</v>
      </c>
      <c r="EJ39" s="382">
        <f t="shared" si="41"/>
        <v>409.73518182988363</v>
      </c>
      <c r="EK39" s="382">
        <f t="shared" si="41"/>
        <v>423.85017979424862</v>
      </c>
      <c r="EL39" s="382">
        <f t="shared" si="41"/>
        <v>437.87207119699877</v>
      </c>
      <c r="EM39" s="382">
        <f t="shared" si="41"/>
        <v>451.80068855834025</v>
      </c>
      <c r="EN39" s="382">
        <f t="shared" si="39"/>
        <v>465.63603378716567</v>
      </c>
      <c r="EO39" s="382">
        <f t="shared" si="25"/>
        <v>479.37826771292015</v>
      </c>
      <c r="EP39" s="382">
        <f t="shared" si="25"/>
        <v>493.02769964233113</v>
      </c>
      <c r="EQ39" s="382">
        <f t="shared" si="25"/>
        <v>506.58477701916308</v>
      </c>
      <c r="ER39" s="382">
        <f t="shared" si="25"/>
        <v>520.0500752549359</v>
      </c>
      <c r="ES39" s="382">
        <f t="shared" si="25"/>
        <v>533.42428778859312</v>
      </c>
      <c r="ET39" s="382">
        <f t="shared" si="25"/>
        <v>546.70821642383805</v>
      </c>
      <c r="EU39" s="382">
        <f t="shared" si="25"/>
        <v>559.90276198406752</v>
      </c>
      <c r="EV39" s="382">
        <f t="shared" si="25"/>
        <v>573.00891531682589</v>
      </c>
      <c r="EW39" s="382">
        <f t="shared" si="25"/>
        <v>586.02774867234029</v>
      </c>
      <c r="EX39" s="521"/>
      <c r="EY39" s="252"/>
      <c r="EZ39" s="515">
        <f t="shared" si="20"/>
        <v>280</v>
      </c>
      <c r="FA39" s="592">
        <v>28000</v>
      </c>
      <c r="FB39" s="382">
        <f t="shared" si="35"/>
        <v>137.55911833558082</v>
      </c>
      <c r="FC39" s="382">
        <f t="shared" si="35"/>
        <v>147.65722680982768</v>
      </c>
      <c r="FD39" s="382">
        <f t="shared" si="35"/>
        <v>157.82058618496467</v>
      </c>
      <c r="FE39" s="382">
        <f t="shared" si="35"/>
        <v>168.04896559116136</v>
      </c>
      <c r="FF39" s="382">
        <f t="shared" si="35"/>
        <v>178.34204429566336</v>
      </c>
      <c r="FG39" s="382">
        <f t="shared" si="35"/>
        <v>188.69941413906145</v>
      </c>
      <c r="FH39" s="382">
        <f t="shared" si="35"/>
        <v>199.12058259955921</v>
      </c>
      <c r="FI39" s="382">
        <f t="shared" si="35"/>
        <v>209.60497643683289</v>
      </c>
      <c r="FJ39" s="382">
        <f t="shared" si="35"/>
        <v>220.15194585910902</v>
      </c>
      <c r="FK39" s="382">
        <f t="shared" si="35"/>
        <v>230.76076915062166</v>
      </c>
      <c r="FL39" s="382">
        <f t="shared" si="35"/>
        <v>241.43065769173913</v>
      </c>
      <c r="FM39" s="382">
        <f t="shared" si="35"/>
        <v>252.16076130084929</v>
      </c>
      <c r="FN39" s="382">
        <f t="shared" si="35"/>
        <v>262.95017382553067</v>
      </c>
      <c r="FO39" s="382">
        <f t="shared" si="35"/>
        <v>273.79793891057483</v>
      </c>
      <c r="FP39" s="382">
        <f t="shared" si="35"/>
        <v>284.70305587193957</v>
      </c>
      <c r="FQ39" s="382">
        <f t="shared" si="35"/>
        <v>295.66448560856014</v>
      </c>
      <c r="FR39" s="382">
        <f t="shared" si="36"/>
        <v>306.68115648793525</v>
      </c>
      <c r="FS39" s="382">
        <f t="shared" si="36"/>
        <v>317.75197014635205</v>
      </c>
      <c r="FT39" s="382">
        <f t="shared" si="36"/>
        <v>328.87580715028884</v>
      </c>
      <c r="FU39" s="382">
        <f t="shared" si="36"/>
        <v>340.05153247174246</v>
      </c>
      <c r="FV39" s="382">
        <f t="shared" si="36"/>
        <v>351.27800073674211</v>
      </c>
      <c r="FW39" s="382">
        <f t="shared" si="36"/>
        <v>362.55406121296789</v>
      </c>
      <c r="FX39" s="382">
        <f t="shared" si="36"/>
        <v>373.87856250898938</v>
      </c>
      <c r="FY39" s="382">
        <f t="shared" si="36"/>
        <v>385.25035696405428</v>
      </c>
      <c r="FZ39" s="382">
        <f t="shared" si="36"/>
        <v>396.66830471344497</v>
      </c>
      <c r="GA39" s="382">
        <f t="shared" si="36"/>
        <v>408.13127742009698</v>
      </c>
      <c r="GB39" s="382">
        <f t="shared" si="36"/>
        <v>419.63816166835215</v>
      </c>
      <c r="GC39" s="382">
        <f t="shared" si="36"/>
        <v>431.18786202036796</v>
      </c>
      <c r="GD39" s="382">
        <f t="shared" si="36"/>
        <v>442.77930373977256</v>
      </c>
      <c r="GE39" s="382">
        <f t="shared" si="36"/>
        <v>454.41143519066253</v>
      </c>
      <c r="GF39" s="382">
        <f t="shared" si="36"/>
        <v>466.08322992296212</v>
      </c>
      <c r="GG39" s="382">
        <f t="shared" si="29"/>
        <v>477.79368845755408</v>
      </c>
      <c r="GH39" s="382">
        <f t="shared" si="10"/>
        <v>489.5418397864575</v>
      </c>
      <c r="GI39" s="382">
        <f t="shared" si="10"/>
        <v>501.32674260471816</v>
      </c>
      <c r="GJ39" s="382">
        <f t="shared" si="10"/>
        <v>513.14748629164308</v>
      </c>
      <c r="GK39" s="382">
        <f t="shared" si="10"/>
        <v>525.00319165957774</v>
      </c>
      <c r="GL39" s="382">
        <f t="shared" si="10"/>
        <v>536.89301148867139</v>
      </c>
      <c r="GM39" s="382">
        <f t="shared" si="10"/>
        <v>548.81613086601772</v>
      </c>
      <c r="GN39" s="382">
        <f t="shared" si="10"/>
        <v>560.7717673472705</v>
      </c>
      <c r="GO39" s="382">
        <f t="shared" si="10"/>
        <v>572.7591709583362</v>
      </c>
      <c r="GQ39" s="511"/>
      <c r="GR39" s="521"/>
      <c r="GS39" s="524">
        <v>28000</v>
      </c>
      <c r="GT39" s="583">
        <f t="shared" si="37"/>
        <v>7.72774800688528</v>
      </c>
      <c r="GU39" s="477">
        <f t="shared" si="37"/>
        <v>3.6850555869500745</v>
      </c>
      <c r="GV39" s="477">
        <f t="shared" si="37"/>
        <v>2.3393422412041662</v>
      </c>
      <c r="GW39" s="477">
        <f t="shared" si="37"/>
        <v>1.6679264632358217</v>
      </c>
      <c r="GX39" s="477">
        <f t="shared" si="37"/>
        <v>1.2662705495698718</v>
      </c>
      <c r="GY39" s="477">
        <f t="shared" si="37"/>
        <v>0.99952732974105274</v>
      </c>
      <c r="GZ39" s="477">
        <f t="shared" si="37"/>
        <v>0.80990399313127748</v>
      </c>
      <c r="HA39" s="477">
        <f t="shared" si="37"/>
        <v>0.66850305337838745</v>
      </c>
      <c r="HB39" s="477">
        <f t="shared" si="37"/>
        <v>0.55926934367706582</v>
      </c>
      <c r="HC39" s="477">
        <f t="shared" si="37"/>
        <v>0.47256882153024182</v>
      </c>
      <c r="HD39" s="477">
        <f t="shared" si="37"/>
        <v>0.40226984974165142</v>
      </c>
      <c r="HE39" s="477">
        <f t="shared" si="37"/>
        <v>0.34428384249716182</v>
      </c>
      <c r="HF39" s="477">
        <f t="shared" si="37"/>
        <v>0.2957794644841435</v>
      </c>
      <c r="HG39" s="477">
        <f t="shared" si="37"/>
        <v>0.25473360639514209</v>
      </c>
      <c r="HH39" s="477">
        <f t="shared" si="37"/>
        <v>0.2196619743275868</v>
      </c>
      <c r="HI39" s="477">
        <f t="shared" si="30"/>
        <v>0.18945071179509732</v>
      </c>
      <c r="HJ39" s="477">
        <f t="shared" si="30"/>
        <v>0.16324745246241126</v>
      </c>
      <c r="HK39" s="477">
        <f t="shared" si="30"/>
        <v>0.14038869142021507</v>
      </c>
      <c r="HL39" s="477">
        <f t="shared" si="30"/>
        <v>0.12035009424562643</v>
      </c>
      <c r="HM39" s="477">
        <f t="shared" si="30"/>
        <v>0.10271171538531788</v>
      </c>
      <c r="HN39" s="477">
        <f t="shared" si="30"/>
        <v>8.7133155855827343E-2</v>
      </c>
      <c r="HO39" s="477">
        <f t="shared" si="30"/>
        <v>7.3335497529468038E-2</v>
      </c>
      <c r="HP39" s="477">
        <f t="shared" si="30"/>
        <v>6.1087951358274988E-2</v>
      </c>
      <c r="HQ39" s="477">
        <f t="shared" si="30"/>
        <v>5.0197844443428487E-2</v>
      </c>
      <c r="HR39" s="477">
        <f t="shared" si="30"/>
        <v>4.0503010895468816E-2</v>
      </c>
      <c r="HS39" s="477">
        <f t="shared" si="30"/>
        <v>3.1865939149365745E-2</v>
      </c>
      <c r="HT39" s="477">
        <f t="shared" si="30"/>
        <v>2.4169220212532556E-2</v>
      </c>
      <c r="HU39" s="477">
        <f t="shared" si="30"/>
        <v>1.7311971484077943E-2</v>
      </c>
      <c r="HV39" s="477">
        <f t="shared" si="30"/>
        <v>1.1207000550089934E-2</v>
      </c>
      <c r="HW39" s="477">
        <f t="shared" si="30"/>
        <v>5.7785361962438752E-3</v>
      </c>
      <c r="HX39" s="477">
        <f t="shared" si="30"/>
        <v>9.6039847294303641E-4</v>
      </c>
      <c r="HY39" s="477">
        <f t="shared" si="31"/>
        <v>3.3054883003478266E-3</v>
      </c>
      <c r="HZ39" s="477">
        <f t="shared" si="13"/>
        <v>7.0703123950286327E-3</v>
      </c>
      <c r="IA39" s="477">
        <f t="shared" si="13"/>
        <v>1.0379377061790431E-2</v>
      </c>
      <c r="IB39" s="477">
        <f t="shared" si="13"/>
        <v>1.3272931380519619E-2</v>
      </c>
      <c r="IC39" s="477">
        <f t="shared" si="13"/>
        <v>1.5786862956552954E-2</v>
      </c>
      <c r="ID39" s="477">
        <f t="shared" si="13"/>
        <v>1.7953278623413588E-2</v>
      </c>
      <c r="IE39" s="477">
        <f t="shared" si="13"/>
        <v>1.980099379892912E-2</v>
      </c>
      <c r="IF39" s="477">
        <f t="shared" si="13"/>
        <v>2.1355946901435691E-2</v>
      </c>
      <c r="IG39" s="477">
        <f t="shared" si="13"/>
        <v>2.264155194709529E-2</v>
      </c>
    </row>
    <row r="40" spans="1:296">
      <c r="F40" s="384"/>
      <c r="G40" s="384"/>
      <c r="H40" s="384"/>
      <c r="I40" s="384"/>
      <c r="J40" s="252"/>
      <c r="K40" s="606">
        <v>29000</v>
      </c>
      <c r="L40" s="382">
        <f t="shared" si="21"/>
        <v>8.8391999999999999</v>
      </c>
      <c r="M40" s="382">
        <v>290</v>
      </c>
      <c r="N40" s="491">
        <f t="shared" si="14"/>
        <v>314.84994776735959</v>
      </c>
      <c r="O40" s="263">
        <f t="shared" si="15"/>
        <v>0.47544815605827356</v>
      </c>
      <c r="P40" s="383">
        <f t="shared" si="16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263">
        <f t="shared" si="1"/>
        <v>0.31073273897592857</v>
      </c>
      <c r="T40" s="492">
        <f>O40/Konstanten!$C$22</f>
        <v>0.38812094372103961</v>
      </c>
      <c r="U40" s="492">
        <f t="shared" si="2"/>
        <v>0.8006080166579892</v>
      </c>
      <c r="V40" s="492"/>
      <c r="W40" s="252"/>
      <c r="X40" s="515">
        <f t="shared" si="17"/>
        <v>290</v>
      </c>
      <c r="Y40" s="592">
        <v>29000</v>
      </c>
      <c r="Z40" s="490">
        <f t="shared" si="32"/>
        <v>2.7118287493324289E-2</v>
      </c>
      <c r="AA40" s="490">
        <f t="shared" si="32"/>
        <v>5.4226275913414647E-2</v>
      </c>
      <c r="AB40" s="490">
        <f t="shared" si="32"/>
        <v>8.1313715412237628E-2</v>
      </c>
      <c r="AC40" s="490">
        <f t="shared" si="32"/>
        <v>0.10837045399848444</v>
      </c>
      <c r="AD40" s="490">
        <f t="shared" si="32"/>
        <v>0.13538648499462852</v>
      </c>
      <c r="AE40" s="490">
        <f t="shared" si="32"/>
        <v>0.16235199276673334</v>
      </c>
      <c r="AF40" s="490">
        <f t="shared" si="32"/>
        <v>0.18925739621216794</v>
      </c>
      <c r="AG40" s="490">
        <f t="shared" si="32"/>
        <v>0.21609338954097393</v>
      </c>
      <c r="AH40" s="490">
        <f t="shared" si="32"/>
        <v>0.24285097994476373</v>
      </c>
      <c r="AI40" s="490">
        <f t="shared" si="32"/>
        <v>0.26952152181306754</v>
      </c>
      <c r="AJ40" s="490">
        <f t="shared" si="33"/>
        <v>0.29609674722708484</v>
      </c>
      <c r="AK40" s="490">
        <f t="shared" si="33"/>
        <v>0.32256879253394843</v>
      </c>
      <c r="AL40" s="490">
        <f t="shared" si="33"/>
        <v>0.34893022087739173</v>
      </c>
      <c r="AM40" s="490">
        <f t="shared" si="33"/>
        <v>0.37517404063220028</v>
      </c>
      <c r="AN40" s="490">
        <f t="shared" si="33"/>
        <v>0.40129371975744937</v>
      </c>
      <c r="AO40" s="490">
        <f t="shared" si="33"/>
        <v>0.42728319614603472</v>
      </c>
      <c r="AP40" s="490">
        <f t="shared" si="33"/>
        <v>0.45313688410399655</v>
      </c>
      <c r="AQ40" s="490">
        <f t="shared" si="33"/>
        <v>0.47884967714189836</v>
      </c>
      <c r="AR40" s="490">
        <f t="shared" si="33"/>
        <v>0.50441694730125608</v>
      </c>
      <c r="AS40" s="490">
        <f t="shared" si="33"/>
        <v>0.52983454127168694</v>
      </c>
      <c r="AT40" s="490">
        <f t="shared" si="28"/>
        <v>0.55509877357878545</v>
      </c>
      <c r="AU40" s="490">
        <f t="shared" si="28"/>
        <v>0.58020641713949073</v>
      </c>
      <c r="AV40" s="490">
        <f t="shared" si="28"/>
        <v>0.60515469149084711</v>
      </c>
      <c r="AW40" s="490">
        <f t="shared" si="28"/>
        <v>0.62994124900067183</v>
      </c>
      <c r="AX40" s="490">
        <f t="shared" si="28"/>
        <v>0.65456415936525081</v>
      </c>
      <c r="AY40" s="490">
        <f t="shared" si="28"/>
        <v>0.67902189269070223</v>
      </c>
      <c r="AZ40" s="490">
        <f t="shared" si="28"/>
        <v>0.70331330144191762</v>
      </c>
      <c r="BA40" s="490">
        <f t="shared" si="28"/>
        <v>0.72743760152697168</v>
      </c>
      <c r="BB40" s="490">
        <f t="shared" si="28"/>
        <v>0.75139435276612365</v>
      </c>
      <c r="BC40" s="490">
        <f t="shared" si="28"/>
        <v>0.77518343897426734</v>
      </c>
      <c r="BD40" s="490">
        <f t="shared" si="34"/>
        <v>0.79880504786398721</v>
      </c>
      <c r="BE40" s="490">
        <f t="shared" si="34"/>
        <v>0.82225965095448761</v>
      </c>
      <c r="BF40" s="490">
        <f t="shared" si="34"/>
        <v>0.84554798364963735</v>
      </c>
      <c r="BG40" s="490">
        <f t="shared" si="34"/>
        <v>0.86867102562682008</v>
      </c>
      <c r="BH40" s="490">
        <f t="shared" si="34"/>
        <v>0.89162998165769014</v>
      </c>
      <c r="BI40" s="490">
        <f t="shared" si="34"/>
        <v>0.91442626296221863</v>
      </c>
      <c r="BJ40" s="490">
        <f t="shared" si="34"/>
        <v>0.93706146917922983</v>
      </c>
      <c r="BK40" s="490">
        <f t="shared" si="34"/>
        <v>0.95953737101963688</v>
      </c>
      <c r="BL40" s="490">
        <f t="shared" si="34"/>
        <v>0.9818558936532803</v>
      </c>
      <c r="BM40" s="490">
        <f t="shared" si="34"/>
        <v>1.0040191008664037</v>
      </c>
      <c r="BN40" s="527"/>
      <c r="BO40" s="252"/>
      <c r="BP40" s="515">
        <f t="shared" si="18"/>
        <v>290</v>
      </c>
      <c r="BQ40" s="592">
        <v>29000</v>
      </c>
      <c r="BR40" s="382">
        <f t="shared" si="44"/>
        <v>230.72913071998869</v>
      </c>
      <c r="BS40" s="382">
        <f t="shared" si="44"/>
        <v>230.8308713395642</v>
      </c>
      <c r="BT40" s="382">
        <f t="shared" si="44"/>
        <v>231.00026765585059</v>
      </c>
      <c r="BU40" s="382">
        <f t="shared" si="44"/>
        <v>231.23706405114498</v>
      </c>
      <c r="BV40" s="382">
        <f t="shared" si="44"/>
        <v>231.54090554840718</v>
      </c>
      <c r="BW40" s="382">
        <f t="shared" si="44"/>
        <v>231.91134063943969</v>
      </c>
      <c r="BX40" s="382">
        <f t="shared" si="44"/>
        <v>232.34782483802141</v>
      </c>
      <c r="BY40" s="382">
        <f t="shared" si="44"/>
        <v>232.84972489907327</v>
      </c>
      <c r="BZ40" s="382">
        <f t="shared" si="44"/>
        <v>233.41632363541555</v>
      </c>
      <c r="CA40" s="382">
        <f t="shared" si="44"/>
        <v>234.04682525606361</v>
      </c>
      <c r="CB40" s="382">
        <f t="shared" si="44"/>
        <v>234.74036114441694</v>
      </c>
      <c r="CC40" s="382">
        <f t="shared" si="44"/>
        <v>235.49599599120026</v>
      </c>
      <c r="CD40" s="382">
        <f t="shared" si="44"/>
        <v>236.31273419556939</v>
      </c>
      <c r="CE40" s="382">
        <f t="shared" si="44"/>
        <v>237.18952644832567</v>
      </c>
      <c r="CF40" s="382">
        <f t="shared" si="42"/>
        <v>238.1252764135198</v>
      </c>
      <c r="CG40" s="382">
        <f t="shared" si="42"/>
        <v>239.11884742866971</v>
      </c>
      <c r="CH40" s="382">
        <f t="shared" si="40"/>
        <v>240.16906914912025</v>
      </c>
      <c r="CI40" s="382">
        <f t="shared" si="40"/>
        <v>241.27474406847804</v>
      </c>
      <c r="CJ40" s="382">
        <f t="shared" si="40"/>
        <v>242.43465385427959</v>
      </c>
      <c r="CK40" s="382">
        <f t="shared" si="40"/>
        <v>243.64756544583216</v>
      </c>
      <c r="CL40" s="382">
        <f t="shared" si="40"/>
        <v>244.91223686923598</v>
      </c>
      <c r="CM40" s="382">
        <f t="shared" si="40"/>
        <v>246.22742273273394</v>
      </c>
      <c r="CN40" s="382">
        <f t="shared" si="40"/>
        <v>247.5918793735112</v>
      </c>
      <c r="CO40" s="382">
        <f t="shared" si="40"/>
        <v>249.00436963472461</v>
      </c>
      <c r="CP40" s="382">
        <f t="shared" si="40"/>
        <v>250.46366725872664</v>
      </c>
      <c r="CQ40" s="382">
        <f t="shared" si="40"/>
        <v>251.96856088905358</v>
      </c>
      <c r="CR40" s="382">
        <f t="shared" si="40"/>
        <v>253.51785767969744</v>
      </c>
      <c r="CS40" s="382">
        <f t="shared" si="40"/>
        <v>255.11038651543453</v>
      </c>
      <c r="CT40" s="382">
        <f t="shared" si="40"/>
        <v>256.74500085150254</v>
      </c>
      <c r="CU40" s="382">
        <f t="shared" si="40"/>
        <v>258.4205811847371</v>
      </c>
      <c r="CV40" s="382">
        <f t="shared" si="38"/>
        <v>260.13603717138164</v>
      </c>
      <c r="CW40" s="382">
        <f t="shared" si="23"/>
        <v>261.89030940924414</v>
      </c>
      <c r="CX40" s="382">
        <f t="shared" si="23"/>
        <v>263.68237090371662</v>
      </c>
      <c r="CY40" s="382">
        <f t="shared" si="23"/>
        <v>265.51122823845304</v>
      </c>
      <c r="CZ40" s="382">
        <f t="shared" si="23"/>
        <v>267.37592247230407</v>
      </c>
      <c r="DA40" s="382">
        <f t="shared" si="23"/>
        <v>269.27552978445226</v>
      </c>
      <c r="DB40" s="382">
        <f t="shared" si="23"/>
        <v>271.20916188968869</v>
      </c>
      <c r="DC40" s="382">
        <f t="shared" si="23"/>
        <v>273.17596624543614</v>
      </c>
      <c r="DD40" s="382">
        <f t="shared" si="23"/>
        <v>275.17512607154703</v>
      </c>
      <c r="DE40" s="382">
        <f t="shared" si="23"/>
        <v>277.20586020311617</v>
      </c>
      <c r="DF40" s="521"/>
      <c r="DG40" s="252"/>
      <c r="DH40" s="515">
        <f t="shared" si="19"/>
        <v>290</v>
      </c>
      <c r="DI40" s="592">
        <v>29000</v>
      </c>
      <c r="DJ40" s="382">
        <f t="shared" si="45"/>
        <v>16.050483571425286</v>
      </c>
      <c r="DK40" s="382">
        <f t="shared" si="45"/>
        <v>32.094871436925821</v>
      </c>
      <c r="DL40" s="382">
        <f t="shared" si="45"/>
        <v>48.12709702546497</v>
      </c>
      <c r="DM40" s="382">
        <f t="shared" si="45"/>
        <v>64.141151684403454</v>
      </c>
      <c r="DN40" s="382">
        <f t="shared" si="45"/>
        <v>80.131112767877894</v>
      </c>
      <c r="DO40" s="382">
        <f t="shared" si="45"/>
        <v>96.091170702873015</v>
      </c>
      <c r="DP40" s="382">
        <f t="shared" si="45"/>
        <v>112.01565472826822</v>
      </c>
      <c r="DQ40" s="382">
        <f t="shared" si="45"/>
        <v>127.89905703207933</v>
      </c>
      <c r="DR40" s="382">
        <f t="shared" si="45"/>
        <v>143.73605504652542</v>
      </c>
      <c r="DS40" s="382">
        <f t="shared" si="45"/>
        <v>159.52153169963637</v>
      </c>
      <c r="DT40" s="382">
        <f t="shared" si="45"/>
        <v>175.25059346357006</v>
      </c>
      <c r="DU40" s="382">
        <f t="shared" si="45"/>
        <v>190.91858608310531</v>
      </c>
      <c r="DV40" s="382">
        <f t="shared" si="45"/>
        <v>206.52110791085343</v>
      </c>
      <c r="DW40" s="382">
        <f t="shared" si="45"/>
        <v>222.05402081804547</v>
      </c>
      <c r="DX40" s="382">
        <f t="shared" si="45"/>
        <v>237.51345868977367</v>
      </c>
      <c r="DY40" s="382">
        <f t="shared" si="43"/>
        <v>252.89583355056172</v>
      </c>
      <c r="DZ40" s="382">
        <f t="shared" si="41"/>
        <v>268.19783939927817</v>
      </c>
      <c r="EA40" s="382">
        <f t="shared" si="41"/>
        <v>283.41645386126794</v>
      </c>
      <c r="EB40" s="382">
        <f t="shared" si="41"/>
        <v>298.54893778968648</v>
      </c>
      <c r="EC40" s="382">
        <f t="shared" si="41"/>
        <v>313.59283296735902</v>
      </c>
      <c r="ED40" s="382">
        <f t="shared" si="41"/>
        <v>328.54595807489312</v>
      </c>
      <c r="EE40" s="382">
        <f t="shared" si="41"/>
        <v>343.40640310069006</v>
      </c>
      <c r="EF40" s="382">
        <f t="shared" si="41"/>
        <v>358.17252237390858</v>
      </c>
      <c r="EG40" s="382">
        <f t="shared" si="41"/>
        <v>372.84292640298179</v>
      </c>
      <c r="EH40" s="382">
        <f t="shared" si="41"/>
        <v>387.41647270027806</v>
      </c>
      <c r="EI40" s="382">
        <f t="shared" si="41"/>
        <v>401.89225576847861</v>
      </c>
      <c r="EJ40" s="382">
        <f t="shared" si="41"/>
        <v>416.26959641670862</v>
      </c>
      <c r="EK40" s="382">
        <f t="shared" si="41"/>
        <v>430.548030564979</v>
      </c>
      <c r="EL40" s="382">
        <f t="shared" si="41"/>
        <v>444.72729768438643</v>
      </c>
      <c r="EM40" s="382">
        <f t="shared" si="41"/>
        <v>458.80732900852604</v>
      </c>
      <c r="EN40" s="382">
        <f t="shared" si="39"/>
        <v>472.78823563872589</v>
      </c>
      <c r="EO40" s="382">
        <f t="shared" si="25"/>
        <v>486.67029665275743</v>
      </c>
      <c r="EP40" s="382">
        <f t="shared" si="25"/>
        <v>500.45394731364092</v>
      </c>
      <c r="EQ40" s="382">
        <f t="shared" si="25"/>
        <v>514.13976746240621</v>
      </c>
      <c r="ER40" s="382">
        <f t="shared" si="25"/>
        <v>527.72847016648632</v>
      </c>
      <c r="ES40" s="382">
        <f t="shared" si="25"/>
        <v>541.22089068374771</v>
      </c>
      <c r="ET40" s="382">
        <f t="shared" si="25"/>
        <v>554.61797579140421</v>
      </c>
      <c r="EU40" s="382">
        <f t="shared" si="25"/>
        <v>567.92077351899775</v>
      </c>
      <c r="EV40" s="382">
        <f t="shared" si="25"/>
        <v>581.13042331557722</v>
      </c>
      <c r="EW40" s="382">
        <f t="shared" si="25"/>
        <v>594.24814667299438</v>
      </c>
      <c r="EX40" s="521"/>
      <c r="EY40" s="252"/>
      <c r="EZ40" s="515">
        <f t="shared" si="20"/>
        <v>290</v>
      </c>
      <c r="FA40" s="592">
        <v>29000</v>
      </c>
      <c r="FB40" s="382">
        <f t="shared" si="35"/>
        <v>141.57913071998871</v>
      </c>
      <c r="FC40" s="382">
        <f t="shared" si="35"/>
        <v>151.68087133956422</v>
      </c>
      <c r="FD40" s="382">
        <f t="shared" si="35"/>
        <v>161.85026765585062</v>
      </c>
      <c r="FE40" s="382">
        <f t="shared" si="35"/>
        <v>172.08706405114501</v>
      </c>
      <c r="FF40" s="382">
        <f t="shared" si="35"/>
        <v>182.3909055484072</v>
      </c>
      <c r="FG40" s="382">
        <f t="shared" si="35"/>
        <v>192.76134063943971</v>
      </c>
      <c r="FH40" s="382">
        <f t="shared" si="35"/>
        <v>203.19782483802143</v>
      </c>
      <c r="FI40" s="382">
        <f t="shared" si="35"/>
        <v>213.69972489907329</v>
      </c>
      <c r="FJ40" s="382">
        <f t="shared" si="35"/>
        <v>224.26632363541557</v>
      </c>
      <c r="FK40" s="382">
        <f t="shared" si="35"/>
        <v>234.89682525606364</v>
      </c>
      <c r="FL40" s="382">
        <f t="shared" si="35"/>
        <v>245.59036114441696</v>
      </c>
      <c r="FM40" s="382">
        <f t="shared" si="35"/>
        <v>256.34599599120031</v>
      </c>
      <c r="FN40" s="382">
        <f t="shared" si="35"/>
        <v>267.16273419556944</v>
      </c>
      <c r="FO40" s="382">
        <f t="shared" si="35"/>
        <v>278.03952644832566</v>
      </c>
      <c r="FP40" s="382">
        <f t="shared" si="35"/>
        <v>288.97527641351985</v>
      </c>
      <c r="FQ40" s="382">
        <f t="shared" si="35"/>
        <v>299.96884742866973</v>
      </c>
      <c r="FR40" s="382">
        <f t="shared" si="36"/>
        <v>311.01906914912024</v>
      </c>
      <c r="FS40" s="382">
        <f t="shared" si="36"/>
        <v>322.12474406847809</v>
      </c>
      <c r="FT40" s="382">
        <f t="shared" si="36"/>
        <v>333.28465385427961</v>
      </c>
      <c r="FU40" s="382">
        <f t="shared" si="36"/>
        <v>344.49756544583215</v>
      </c>
      <c r="FV40" s="382">
        <f t="shared" si="36"/>
        <v>355.76223686923601</v>
      </c>
      <c r="FW40" s="382">
        <f t="shared" si="36"/>
        <v>367.07742273273396</v>
      </c>
      <c r="FX40" s="382">
        <f t="shared" si="36"/>
        <v>378.44187937351126</v>
      </c>
      <c r="FY40" s="382">
        <f t="shared" si="36"/>
        <v>389.85436963472466</v>
      </c>
      <c r="FZ40" s="382">
        <f t="shared" si="36"/>
        <v>401.3136672587267</v>
      </c>
      <c r="GA40" s="382">
        <f t="shared" si="36"/>
        <v>412.81856088905363</v>
      </c>
      <c r="GB40" s="382">
        <f t="shared" si="36"/>
        <v>424.36785767969747</v>
      </c>
      <c r="GC40" s="382">
        <f t="shared" si="36"/>
        <v>435.96038651543455</v>
      </c>
      <c r="GD40" s="382">
        <f t="shared" si="36"/>
        <v>447.59500085150256</v>
      </c>
      <c r="GE40" s="382">
        <f t="shared" si="36"/>
        <v>459.27058118473713</v>
      </c>
      <c r="GF40" s="382">
        <f t="shared" si="36"/>
        <v>470.98603717138167</v>
      </c>
      <c r="GG40" s="382">
        <f t="shared" si="29"/>
        <v>482.74030940924416</v>
      </c>
      <c r="GH40" s="382">
        <f t="shared" si="10"/>
        <v>494.53237090371664</v>
      </c>
      <c r="GI40" s="382">
        <f t="shared" si="10"/>
        <v>506.36122823845307</v>
      </c>
      <c r="GJ40" s="382">
        <f t="shared" si="10"/>
        <v>518.22592247230409</v>
      </c>
      <c r="GK40" s="382">
        <f t="shared" si="10"/>
        <v>530.12552978445228</v>
      </c>
      <c r="GL40" s="382">
        <f t="shared" si="10"/>
        <v>542.05916188968877</v>
      </c>
      <c r="GM40" s="382">
        <f t="shared" si="10"/>
        <v>554.02596624543617</v>
      </c>
      <c r="GN40" s="382">
        <f t="shared" si="10"/>
        <v>566.02512607154699</v>
      </c>
      <c r="GO40" s="382">
        <f t="shared" si="10"/>
        <v>578.05586020311625</v>
      </c>
      <c r="GQ40" s="511"/>
      <c r="GR40" s="521"/>
      <c r="GS40" s="524">
        <v>29000</v>
      </c>
      <c r="GT40" s="583">
        <f t="shared" si="37"/>
        <v>7.8208638755309758</v>
      </c>
      <c r="GU40" s="477">
        <f t="shared" si="37"/>
        <v>3.7260158570086128</v>
      </c>
      <c r="GV40" s="477">
        <f t="shared" si="37"/>
        <v>2.3629759046179855</v>
      </c>
      <c r="GW40" s="477">
        <f t="shared" si="37"/>
        <v>1.6829431578945231</v>
      </c>
      <c r="GX40" s="477">
        <f t="shared" si="37"/>
        <v>1.2761559055937899</v>
      </c>
      <c r="GY40" s="477">
        <f t="shared" si="37"/>
        <v>1.0060255196128687</v>
      </c>
      <c r="GZ40" s="477">
        <f t="shared" si="37"/>
        <v>0.81401274072759155</v>
      </c>
      <c r="HA40" s="477">
        <f t="shared" si="37"/>
        <v>0.67084675882695244</v>
      </c>
      <c r="HB40" s="477">
        <f t="shared" si="37"/>
        <v>0.56026491448386828</v>
      </c>
      <c r="HC40" s="477">
        <f t="shared" si="37"/>
        <v>0.47250858710629523</v>
      </c>
      <c r="HD40" s="477">
        <f t="shared" si="37"/>
        <v>0.4013667873568067</v>
      </c>
      <c r="HE40" s="477">
        <f t="shared" si="37"/>
        <v>0.34269795964032007</v>
      </c>
      <c r="HF40" s="477">
        <f t="shared" si="37"/>
        <v>0.29363403527203852</v>
      </c>
      <c r="HG40" s="477">
        <f t="shared" si="37"/>
        <v>0.2521256108042087</v>
      </c>
      <c r="HH40" s="477">
        <f t="shared" si="37"/>
        <v>0.21666905954564294</v>
      </c>
      <c r="HI40" s="477">
        <f t="shared" si="30"/>
        <v>0.18613598024617775</v>
      </c>
      <c r="HJ40" s="477">
        <f t="shared" si="30"/>
        <v>0.15966284383854482</v>
      </c>
      <c r="HK40" s="477">
        <f t="shared" si="30"/>
        <v>0.13657742759761515</v>
      </c>
      <c r="HL40" s="477">
        <f t="shared" si="30"/>
        <v>0.11634848317250686</v>
      </c>
      <c r="HM40" s="477">
        <f t="shared" si="30"/>
        <v>9.8550506355768411E-2</v>
      </c>
      <c r="HN40" s="477">
        <f t="shared" si="30"/>
        <v>8.2838574407720592E-2</v>
      </c>
      <c r="HO40" s="477">
        <f t="shared" si="30"/>
        <v>6.8930047367530708E-2</v>
      </c>
      <c r="HP40" s="477">
        <f t="shared" si="30"/>
        <v>5.6591044073567437E-2</v>
      </c>
      <c r="HQ40" s="477">
        <f t="shared" si="30"/>
        <v>4.5626300050430099E-2</v>
      </c>
      <c r="HR40" s="477">
        <f t="shared" si="30"/>
        <v>3.5871460141035601E-2</v>
      </c>
      <c r="HS40" s="477">
        <f t="shared" si="30"/>
        <v>2.7187150196965802E-2</v>
      </c>
      <c r="HT40" s="477">
        <f t="shared" si="30"/>
        <v>1.9454366431513388E-2</v>
      </c>
      <c r="HU40" s="477">
        <f t="shared" si="30"/>
        <v>1.2570852881043912E-2</v>
      </c>
      <c r="HV40" s="477">
        <f t="shared" si="30"/>
        <v>6.4482283458823829E-3</v>
      </c>
      <c r="HW40" s="477">
        <f t="shared" si="30"/>
        <v>1.009687829556177E-3</v>
      </c>
      <c r="HX40" s="477">
        <f t="shared" si="30"/>
        <v>3.8118513353224579E-3</v>
      </c>
      <c r="HY40" s="477">
        <f t="shared" si="31"/>
        <v>8.0752560214648553E-3</v>
      </c>
      <c r="HZ40" s="477">
        <f t="shared" si="13"/>
        <v>1.1832410238165544E-2</v>
      </c>
      <c r="IA40" s="477">
        <f t="shared" si="13"/>
        <v>1.5129230836091493E-2</v>
      </c>
      <c r="IB40" s="477">
        <f t="shared" si="13"/>
        <v>1.80065094672349E-2</v>
      </c>
      <c r="IC40" s="477">
        <f t="shared" si="13"/>
        <v>2.0500614610936729E-2</v>
      </c>
      <c r="ID40" s="477">
        <f t="shared" si="13"/>
        <v>2.2644080159491438E-2</v>
      </c>
      <c r="IE40" s="477">
        <f t="shared" si="13"/>
        <v>2.4466101473037211E-2</v>
      </c>
      <c r="IF40" s="477">
        <f t="shared" si="13"/>
        <v>2.5992955519087393E-2</v>
      </c>
      <c r="IG40" s="477">
        <f t="shared" si="13"/>
        <v>2.7248358384512544E-2</v>
      </c>
    </row>
    <row r="41" spans="1:296" s="90" customFormat="1" ht="36">
      <c r="A41" s="173"/>
      <c r="B41" s="182"/>
      <c r="C41" s="91"/>
      <c r="D41" s="189"/>
      <c r="E41" s="91"/>
      <c r="F41" s="384"/>
      <c r="G41" s="384"/>
      <c r="H41" s="384"/>
      <c r="I41" s="384"/>
      <c r="J41" s="252"/>
      <c r="K41" s="606">
        <v>30000</v>
      </c>
      <c r="L41" s="382">
        <f t="shared" si="21"/>
        <v>9.1440000000000001</v>
      </c>
      <c r="M41" s="382">
        <v>300</v>
      </c>
      <c r="N41" s="491">
        <f t="shared" si="14"/>
        <v>300.89579082611971</v>
      </c>
      <c r="O41" s="263">
        <f t="shared" si="15"/>
        <v>0.45831224779165564</v>
      </c>
      <c r="P41" s="383">
        <f t="shared" si="16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263">
        <f t="shared" si="1"/>
        <v>0.29696105682321217</v>
      </c>
      <c r="T41" s="492">
        <f>O41/Konstanten!$C$22</f>
        <v>0.37413244717686173</v>
      </c>
      <c r="U41" s="492">
        <f t="shared" si="2"/>
        <v>0.79373243102550606</v>
      </c>
      <c r="V41" s="492"/>
      <c r="W41" s="252"/>
      <c r="X41" s="515">
        <f t="shared" si="17"/>
        <v>300.00000000000006</v>
      </c>
      <c r="Y41" s="598">
        <v>30000</v>
      </c>
      <c r="Z41" s="490">
        <f t="shared" si="32"/>
        <v>2.7739853689554176E-2</v>
      </c>
      <c r="AA41" s="490">
        <f t="shared" si="32"/>
        <v>5.5468464017346363E-2</v>
      </c>
      <c r="AB41" s="490">
        <f t="shared" si="32"/>
        <v>8.3174643932835426E-2</v>
      </c>
      <c r="AC41" s="490">
        <f t="shared" si="32"/>
        <v>0.11084731829365209</v>
      </c>
      <c r="AD41" s="490">
        <f t="shared" si="32"/>
        <v>0.13847557805048563</v>
      </c>
      <c r="AE41" s="490">
        <f t="shared" si="32"/>
        <v>0.16604873235747875</v>
      </c>
      <c r="AF41" s="490">
        <f t="shared" si="32"/>
        <v>0.19355635799342191</v>
      </c>
      <c r="AG41" s="490">
        <f t="shared" si="32"/>
        <v>0.22098834554304045</v>
      </c>
      <c r="AH41" s="490">
        <f t="shared" si="32"/>
        <v>0.24833494186041535</v>
      </c>
      <c r="AI41" s="490">
        <f t="shared" si="32"/>
        <v>0.27558678841933903</v>
      </c>
      <c r="AJ41" s="490">
        <f t="shared" si="33"/>
        <v>0.30273495524258143</v>
      </c>
      <c r="AK41" s="490">
        <f t="shared" si="33"/>
        <v>0.32977097019253016</v>
      </c>
      <c r="AL41" s="490">
        <f t="shared" si="33"/>
        <v>0.35668684349535362</v>
      </c>
      <c r="AM41" s="490">
        <f t="shared" si="33"/>
        <v>0.38347508745796322</v>
      </c>
      <c r="AN41" s="490">
        <f t="shared" si="33"/>
        <v>0.41012873141897321</v>
      </c>
      <c r="AO41" s="490">
        <f t="shared" si="33"/>
        <v>0.4366413320496359</v>
      </c>
      <c r="AP41" s="490">
        <f t="shared" si="33"/>
        <v>0.46300697918684519</v>
      </c>
      <c r="AQ41" s="490">
        <f t="shared" si="33"/>
        <v>0.48922029743708922</v>
      </c>
      <c r="AR41" s="490">
        <f t="shared" si="33"/>
        <v>0.51527644383646432</v>
      </c>
      <c r="AS41" s="490">
        <f t="shared" si="33"/>
        <v>0.54117110188812023</v>
      </c>
      <c r="AT41" s="490">
        <f t="shared" si="28"/>
        <v>0.56690047232411223</v>
      </c>
      <c r="AU41" s="490">
        <f t="shared" si="28"/>
        <v>0.59246126095506568</v>
      </c>
      <c r="AV41" s="490">
        <f t="shared" si="28"/>
        <v>0.61785066397805011</v>
      </c>
      <c r="AW41" s="490">
        <f t="shared" si="28"/>
        <v>0.64306635111248289</v>
      </c>
      <c r="AX41" s="490">
        <f t="shared" si="28"/>
        <v>0.66810644692602494</v>
      </c>
      <c r="AY41" s="490">
        <f t="shared" si="28"/>
        <v>0.69296951069892765</v>
      </c>
      <c r="AZ41" s="490">
        <f t="shared" si="28"/>
        <v>0.71765451515693257</v>
      </c>
      <c r="BA41" s="490">
        <f t="shared" si="28"/>
        <v>0.74216082438099673</v>
      </c>
      <c r="BB41" s="490">
        <f t="shared" si="28"/>
        <v>0.76648817117743206</v>
      </c>
      <c r="BC41" s="490">
        <f t="shared" si="28"/>
        <v>0.79063663416600882</v>
      </c>
      <c r="BD41" s="490">
        <f t="shared" si="34"/>
        <v>0.81460661481634722</v>
      </c>
      <c r="BE41" s="490">
        <f t="shared" si="34"/>
        <v>0.83839881463585431</v>
      </c>
      <c r="BF41" s="490">
        <f t="shared" si="34"/>
        <v>0.86201421268569556</v>
      </c>
      <c r="BG41" s="490">
        <f t="shared" si="34"/>
        <v>0.88545404357545143</v>
      </c>
      <c r="BH41" s="490">
        <f t="shared" si="34"/>
        <v>0.90871977606277521</v>
      </c>
      <c r="BI41" s="490">
        <f t="shared" si="34"/>
        <v>0.93181309236134846</v>
      </c>
      <c r="BJ41" s="490">
        <f t="shared" si="34"/>
        <v>0.95473586823947809</v>
      </c>
      <c r="BK41" s="490">
        <f t="shared" si="34"/>
        <v>0.97749015397237926</v>
      </c>
      <c r="BL41" s="490">
        <f t="shared" si="34"/>
        <v>1.0000781561939915</v>
      </c>
      <c r="BM41" s="490">
        <f t="shared" si="34"/>
        <v>1.0225022206788303</v>
      </c>
      <c r="BN41" s="527"/>
      <c r="BO41" s="252"/>
      <c r="BP41" s="515">
        <f t="shared" si="18"/>
        <v>300.00000000000006</v>
      </c>
      <c r="BQ41" s="598">
        <v>30000</v>
      </c>
      <c r="BR41" s="382">
        <f t="shared" si="44"/>
        <v>228.7491990609376</v>
      </c>
      <c r="BS41" s="382">
        <f t="shared" si="44"/>
        <v>228.85473918279123</v>
      </c>
      <c r="BT41" s="382">
        <f t="shared" si="44"/>
        <v>229.03044966899145</v>
      </c>
      <c r="BU41" s="382">
        <f t="shared" si="44"/>
        <v>229.27604763743804</v>
      </c>
      <c r="BV41" s="382">
        <f t="shared" si="44"/>
        <v>229.59114040802842</v>
      </c>
      <c r="BW41" s="382">
        <f t="shared" si="44"/>
        <v>229.97522878471941</v>
      </c>
      <c r="BX41" s="382">
        <f t="shared" si="44"/>
        <v>230.42771117391601</v>
      </c>
      <c r="BY41" s="382">
        <f t="shared" si="44"/>
        <v>230.94788846750035</v>
      </c>
      <c r="BZ41" s="382">
        <f t="shared" si="44"/>
        <v>231.53496960745576</v>
      </c>
      <c r="CA41" s="382">
        <f t="shared" si="44"/>
        <v>232.18807774010961</v>
      </c>
      <c r="CB41" s="382">
        <f t="shared" si="44"/>
        <v>232.90625686163906</v>
      </c>
      <c r="CC41" s="382">
        <f t="shared" si="44"/>
        <v>233.68847885273533</v>
      </c>
      <c r="CD41" s="382">
        <f t="shared" si="44"/>
        <v>234.53365079913098</v>
      </c>
      <c r="CE41" s="382">
        <f t="shared" si="44"/>
        <v>235.44062249593793</v>
      </c>
      <c r="CF41" s="382">
        <f t="shared" si="42"/>
        <v>236.40819403719155</v>
      </c>
      <c r="CG41" s="382">
        <f t="shared" si="42"/>
        <v>237.43512339737316</v>
      </c>
      <c r="CH41" s="382">
        <f t="shared" si="40"/>
        <v>238.52013391865708</v>
      </c>
      <c r="CI41" s="382">
        <f t="shared" si="40"/>
        <v>239.66192162587151</v>
      </c>
      <c r="CJ41" s="382">
        <f t="shared" si="40"/>
        <v>240.85916230029525</v>
      </c>
      <c r="CK41" s="382">
        <f t="shared" si="40"/>
        <v>242.11051825312177</v>
      </c>
      <c r="CL41" s="382">
        <f t="shared" si="40"/>
        <v>243.41464474935131</v>
      </c>
      <c r="CM41" s="382">
        <f t="shared" si="40"/>
        <v>244.77019604277058</v>
      </c>
      <c r="CN41" s="382">
        <f t="shared" si="40"/>
        <v>246.17583099225894</v>
      </c>
      <c r="CO41" s="382">
        <f t="shared" si="40"/>
        <v>247.63021823874996</v>
      </c>
      <c r="CP41" s="382">
        <f t="shared" si="40"/>
        <v>249.13204093058701</v>
      </c>
      <c r="CQ41" s="382">
        <f t="shared" si="40"/>
        <v>250.68000099264438</v>
      </c>
      <c r="CR41" s="382">
        <f t="shared" si="40"/>
        <v>252.27282294135179</v>
      </c>
      <c r="CS41" s="382">
        <f t="shared" si="40"/>
        <v>253.90925725363596</v>
      </c>
      <c r="CT41" s="382">
        <f t="shared" si="40"/>
        <v>255.58808330274809</v>
      </c>
      <c r="CU41" s="382">
        <f>$Q41*(1+0.2*BC41^2)</f>
        <v>257.30811187803602</v>
      </c>
      <c r="CV41" s="382">
        <f t="shared" si="38"/>
        <v>259.06818730894537</v>
      </c>
      <c r="CW41" s="382">
        <f t="shared" si="23"/>
        <v>260.86718921599169</v>
      </c>
      <c r="CX41" s="382">
        <f t="shared" si="23"/>
        <v>262.70403391317916</v>
      </c>
      <c r="CY41" s="382">
        <f t="shared" si="23"/>
        <v>264.5776754874322</v>
      </c>
      <c r="CZ41" s="382">
        <f t="shared" si="23"/>
        <v>266.48710658115016</v>
      </c>
      <c r="DA41" s="382">
        <f t="shared" si="23"/>
        <v>268.43135890404085</v>
      </c>
      <c r="DB41" s="382">
        <f t="shared" si="23"/>
        <v>270.40950350004891</v>
      </c>
      <c r="DC41" s="382">
        <f t="shared" si="23"/>
        <v>272.42065079450873</v>
      </c>
      <c r="DD41" s="382">
        <f t="shared" si="23"/>
        <v>274.46395044571534</v>
      </c>
      <c r="DE41" s="382">
        <f t="shared" si="23"/>
        <v>276.53859102396325</v>
      </c>
      <c r="DF41" s="521"/>
      <c r="DG41" s="252"/>
      <c r="DH41" s="515">
        <f t="shared" si="19"/>
        <v>300.00000000000006</v>
      </c>
      <c r="DI41" s="598">
        <v>30000</v>
      </c>
      <c r="DJ41" s="382">
        <f t="shared" si="45"/>
        <v>16.347717434658808</v>
      </c>
      <c r="DK41" s="382">
        <f t="shared" si="45"/>
        <v>32.688808904265393</v>
      </c>
      <c r="DL41" s="382">
        <f t="shared" si="45"/>
        <v>49.01668162923194</v>
      </c>
      <c r="DM41" s="382">
        <f t="shared" si="45"/>
        <v>65.324808779964187</v>
      </c>
      <c r="DN41" s="382">
        <f t="shared" si="45"/>
        <v>81.606761409229435</v>
      </c>
      <c r="DO41" s="382">
        <f t="shared" si="45"/>
        <v>97.856239161980099</v>
      </c>
      <c r="DP41" s="382">
        <f t="shared" si="45"/>
        <v>114.06709940037102</v>
      </c>
      <c r="DQ41" s="382">
        <f t="shared" si="45"/>
        <v>130.23338441942693</v>
      </c>
      <c r="DR41" s="382">
        <f t="shared" si="45"/>
        <v>146.34934647168788</v>
      </c>
      <c r="DS41" s="382">
        <f t="shared" si="45"/>
        <v>162.40947036793338</v>
      </c>
      <c r="DT41" s="382">
        <f t="shared" si="45"/>
        <v>178.4084934724593</v>
      </c>
      <c r="DU41" s="382">
        <f t="shared" si="45"/>
        <v>194.34142296470841</v>
      </c>
      <c r="DV41" s="382">
        <f t="shared" si="45"/>
        <v>210.20355029190941</v>
      </c>
      <c r="DW41" s="382">
        <f t="shared" si="45"/>
        <v>225.99046278872453</v>
      </c>
      <c r="DX41" s="382">
        <f t="shared" si="45"/>
        <v>241.69805248818537</v>
      </c>
      <c r="DY41" s="382">
        <f t="shared" si="43"/>
        <v>257.32252219226461</v>
      </c>
      <c r="DZ41" s="382">
        <f t="shared" si="41"/>
        <v>272.86038890939602</v>
      </c>
      <c r="EA41" s="382">
        <f t="shared" si="41"/>
        <v>288.30848479971945</v>
      </c>
      <c r="EB41" s="382">
        <f t="shared" si="41"/>
        <v>303.66395579607462</v>
      </c>
      <c r="EC41" s="382">
        <f t="shared" si="41"/>
        <v>318.92425809013434</v>
      </c>
      <c r="ED41" s="382">
        <f t="shared" si="41"/>
        <v>334.08715268815632</v>
      </c>
      <c r="EE41" s="382">
        <f t="shared" si="41"/>
        <v>349.1506982505187</v>
      </c>
      <c r="EF41" s="382">
        <f t="shared" si="41"/>
        <v>364.11324243332086</v>
      </c>
      <c r="EG41" s="382">
        <f t="shared" si="41"/>
        <v>378.97341194999336</v>
      </c>
      <c r="EH41" s="382">
        <f t="shared" si="41"/>
        <v>393.73010156623008</v>
      </c>
      <c r="EI41" s="382">
        <f t="shared" si="41"/>
        <v>408.38246223359619</v>
      </c>
      <c r="EJ41" s="382">
        <f t="shared" si="41"/>
        <v>422.92988855634991</v>
      </c>
      <c r="EK41" s="382">
        <f t="shared" si="41"/>
        <v>437.37200577314815</v>
      </c>
      <c r="EL41" s="382">
        <f t="shared" si="41"/>
        <v>451.70865642076257</v>
      </c>
      <c r="EM41" s="382">
        <f t="shared" si="41"/>
        <v>465.93988683158574</v>
      </c>
      <c r="EN41" s="382">
        <f t="shared" si="39"/>
        <v>480.06593360066188</v>
      </c>
      <c r="EO41" s="382">
        <f t="shared" si="25"/>
        <v>494.08721014202683</v>
      </c>
      <c r="EP41" s="382">
        <f t="shared" si="25"/>
        <v>508.0042934383664</v>
      </c>
      <c r="EQ41" s="382">
        <f t="shared" si="25"/>
        <v>521.81791107277411</v>
      </c>
      <c r="ER41" s="382">
        <f t="shared" si="25"/>
        <v>535.52892861705027</v>
      </c>
      <c r="ES41" s="382">
        <f t="shared" si="25"/>
        <v>549.13833743741611</v>
      </c>
      <c r="ET41" s="382">
        <f t="shared" si="25"/>
        <v>562.64724296617123</v>
      </c>
      <c r="EU41" s="382">
        <f t="shared" si="25"/>
        <v>576.05685347644692</v>
      </c>
      <c r="EV41" s="382">
        <f t="shared" si="25"/>
        <v>589.36846938707504</v>
      </c>
      <c r="EW41" s="382">
        <f t="shared" si="25"/>
        <v>602.58347311554644</v>
      </c>
      <c r="EX41" s="521"/>
      <c r="EY41" s="252"/>
      <c r="EZ41" s="515">
        <f t="shared" si="20"/>
        <v>300.00000000000006</v>
      </c>
      <c r="FA41" s="598">
        <v>30000</v>
      </c>
      <c r="FB41" s="382">
        <f t="shared" si="35"/>
        <v>145.59919906093768</v>
      </c>
      <c r="FC41" s="382">
        <f t="shared" si="35"/>
        <v>155.70473918279131</v>
      </c>
      <c r="FD41" s="382">
        <f t="shared" si="35"/>
        <v>165.88044966899153</v>
      </c>
      <c r="FE41" s="382">
        <f t="shared" si="35"/>
        <v>176.12604763743812</v>
      </c>
      <c r="FF41" s="382">
        <f t="shared" si="35"/>
        <v>186.4411404080285</v>
      </c>
      <c r="FG41" s="382">
        <f t="shared" si="35"/>
        <v>196.82522878471949</v>
      </c>
      <c r="FH41" s="382">
        <f t="shared" si="35"/>
        <v>207.27771117391609</v>
      </c>
      <c r="FI41" s="382">
        <f t="shared" si="35"/>
        <v>217.79788846750043</v>
      </c>
      <c r="FJ41" s="382">
        <f t="shared" si="35"/>
        <v>228.38496960745584</v>
      </c>
      <c r="FK41" s="382">
        <f t="shared" si="35"/>
        <v>239.03807774010969</v>
      </c>
      <c r="FL41" s="382">
        <f t="shared" si="35"/>
        <v>249.75625686163914</v>
      </c>
      <c r="FM41" s="382">
        <f t="shared" si="35"/>
        <v>260.53847885273541</v>
      </c>
      <c r="FN41" s="382">
        <f t="shared" si="35"/>
        <v>271.38365079913103</v>
      </c>
      <c r="FO41" s="382">
        <f t="shared" si="35"/>
        <v>282.29062249593801</v>
      </c>
      <c r="FP41" s="382">
        <f t="shared" si="35"/>
        <v>293.25819403719163</v>
      </c>
      <c r="FQ41" s="382">
        <f t="shared" si="35"/>
        <v>304.28512339737324</v>
      </c>
      <c r="FR41" s="382">
        <f t="shared" si="36"/>
        <v>315.37013391865719</v>
      </c>
      <c r="FS41" s="382">
        <f t="shared" si="36"/>
        <v>326.51192162587159</v>
      </c>
      <c r="FT41" s="382">
        <f t="shared" si="36"/>
        <v>337.70916230029536</v>
      </c>
      <c r="FU41" s="382">
        <f t="shared" si="36"/>
        <v>348.96051825312185</v>
      </c>
      <c r="FV41" s="382">
        <f t="shared" si="36"/>
        <v>360.26464474935142</v>
      </c>
      <c r="FW41" s="382">
        <f t="shared" si="36"/>
        <v>371.62019604277066</v>
      </c>
      <c r="FX41" s="382">
        <f t="shared" si="36"/>
        <v>383.02583099225899</v>
      </c>
      <c r="FY41" s="382">
        <f t="shared" si="36"/>
        <v>394.48021823875001</v>
      </c>
      <c r="FZ41" s="382">
        <f t="shared" si="36"/>
        <v>405.98204093058712</v>
      </c>
      <c r="GA41" s="382">
        <f t="shared" si="36"/>
        <v>417.53000099264443</v>
      </c>
      <c r="GB41" s="382">
        <f t="shared" si="36"/>
        <v>429.12282294135184</v>
      </c>
      <c r="GC41" s="382">
        <f t="shared" si="36"/>
        <v>440.75925725363606</v>
      </c>
      <c r="GD41" s="382">
        <f t="shared" si="36"/>
        <v>452.43808330274817</v>
      </c>
      <c r="GE41" s="382">
        <f t="shared" si="36"/>
        <v>464.1581118780361</v>
      </c>
      <c r="GF41" s="382">
        <f t="shared" si="36"/>
        <v>475.91818730894545</v>
      </c>
      <c r="GG41" s="382">
        <f t="shared" si="29"/>
        <v>487.71718921599177</v>
      </c>
      <c r="GH41" s="382">
        <f t="shared" si="10"/>
        <v>499.55403391317924</v>
      </c>
      <c r="GI41" s="382">
        <f t="shared" si="10"/>
        <v>511.42767548743223</v>
      </c>
      <c r="GJ41" s="382">
        <f t="shared" si="10"/>
        <v>523.33710658115024</v>
      </c>
      <c r="GK41" s="382">
        <f t="shared" si="10"/>
        <v>535.28135890404087</v>
      </c>
      <c r="GL41" s="382">
        <f t="shared" si="10"/>
        <v>547.25950350004894</v>
      </c>
      <c r="GM41" s="382">
        <f t="shared" si="10"/>
        <v>559.27065079450881</v>
      </c>
      <c r="GN41" s="382">
        <f t="shared" si="10"/>
        <v>571.31395044571536</v>
      </c>
      <c r="GO41" s="382">
        <f t="shared" si="10"/>
        <v>583.38859102396327</v>
      </c>
      <c r="GQ41" s="511"/>
      <c r="GR41" s="521"/>
      <c r="GS41" s="525">
        <v>30000</v>
      </c>
      <c r="GT41" s="582">
        <f t="shared" si="37"/>
        <v>7.9063931795305376</v>
      </c>
      <c r="GU41" s="476">
        <f t="shared" si="37"/>
        <v>3.7632429691396379</v>
      </c>
      <c r="GV41" s="476">
        <f t="shared" si="37"/>
        <v>2.3841631900692737</v>
      </c>
      <c r="GW41" s="476">
        <f t="shared" si="37"/>
        <v>1.6961586405968607</v>
      </c>
      <c r="GX41" s="476">
        <f t="shared" si="37"/>
        <v>1.2846285919017326</v>
      </c>
      <c r="GY41" s="476">
        <f t="shared" si="37"/>
        <v>1.0113712776036423</v>
      </c>
      <c r="GZ41" s="476">
        <f t="shared" si="37"/>
        <v>0.81715597454073496</v>
      </c>
      <c r="HA41" s="476">
        <f t="shared" si="37"/>
        <v>0.67236603301397035</v>
      </c>
      <c r="HB41" s="476">
        <f t="shared" si="37"/>
        <v>0.56054656282075177</v>
      </c>
      <c r="HC41" s="476">
        <f t="shared" si="37"/>
        <v>0.47182351619383206</v>
      </c>
      <c r="HD41" s="476">
        <f t="shared" si="37"/>
        <v>0.39991236964395821</v>
      </c>
      <c r="HE41" s="476">
        <f t="shared" si="37"/>
        <v>0.34062247192688355</v>
      </c>
      <c r="HF41" s="476">
        <f t="shared" si="37"/>
        <v>0.29105169928034469</v>
      </c>
      <c r="HG41" s="476">
        <f t="shared" si="37"/>
        <v>0.24912626405764632</v>
      </c>
      <c r="HH41" s="476">
        <f t="shared" si="37"/>
        <v>0.21332460488702784</v>
      </c>
      <c r="HI41" s="476">
        <f t="shared" si="30"/>
        <v>0.18250482237236665</v>
      </c>
      <c r="HJ41" s="476">
        <f t="shared" si="30"/>
        <v>0.15579302360144562</v>
      </c>
      <c r="HK41" s="476">
        <f t="shared" si="30"/>
        <v>0.13250888836203031</v>
      </c>
      <c r="HL41" s="476">
        <f t="shared" si="30"/>
        <v>0.11211474346689926</v>
      </c>
      <c r="HM41" s="476">
        <f t="shared" si="30"/>
        <v>9.4179917021234114E-2</v>
      </c>
      <c r="HN41" s="476">
        <f t="shared" si="30"/>
        <v>7.8355279005983491E-2</v>
      </c>
      <c r="HO41" s="476">
        <f t="shared" si="30"/>
        <v>6.4354726783704991E-2</v>
      </c>
      <c r="HP41" s="476">
        <f t="shared" si="30"/>
        <v>5.1941501584912939E-2</v>
      </c>
      <c r="HQ41" s="476">
        <f t="shared" si="30"/>
        <v>4.0917926692975545E-2</v>
      </c>
      <c r="HR41" s="476">
        <f t="shared" si="30"/>
        <v>3.1117609031211246E-2</v>
      </c>
      <c r="HS41" s="476">
        <f t="shared" si="30"/>
        <v>2.2399440732633179E-2</v>
      </c>
      <c r="HT41" s="476">
        <f t="shared" si="30"/>
        <v>1.4642933858709316E-2</v>
      </c>
      <c r="HU41" s="476">
        <f t="shared" si="30"/>
        <v>7.7445548315334687E-3</v>
      </c>
      <c r="HV41" s="476">
        <f t="shared" si="30"/>
        <v>1.6148171429022787E-3</v>
      </c>
      <c r="HW41" s="476">
        <f t="shared" si="30"/>
        <v>3.8240446974089318E-3</v>
      </c>
      <c r="HX41" s="476">
        <f t="shared" si="30"/>
        <v>8.6399513096188409E-3</v>
      </c>
      <c r="HY41" s="476">
        <f t="shared" si="31"/>
        <v>1.2892503176117403E-2</v>
      </c>
      <c r="HZ41" s="476">
        <f t="shared" si="13"/>
        <v>1.6634228557385985E-2</v>
      </c>
      <c r="IA41" s="476">
        <f t="shared" si="13"/>
        <v>1.9911611627092721E-2</v>
      </c>
      <c r="IB41" s="476">
        <f t="shared" si="13"/>
        <v>2.2765944815314066E-2</v>
      </c>
      <c r="IC41" s="476">
        <f t="shared" si="13"/>
        <v>2.5234039564674328E-2</v>
      </c>
      <c r="ID41" s="476">
        <f t="shared" si="13"/>
        <v>2.7348822301165129E-2</v>
      </c>
      <c r="IE41" s="476">
        <f t="shared" si="13"/>
        <v>2.9139836772421004E-2</v>
      </c>
      <c r="IF41" s="476">
        <f t="shared" si="13"/>
        <v>3.0633669561820665E-2</v>
      </c>
      <c r="IG41" s="476">
        <f t="shared" si="13"/>
        <v>3.1854312220578468E-2</v>
      </c>
    </row>
    <row r="42" spans="1:296">
      <c r="F42" s="384"/>
      <c r="G42" s="384"/>
      <c r="H42" s="384"/>
      <c r="I42" s="384"/>
      <c r="J42" s="252"/>
      <c r="K42" s="606">
        <v>31000</v>
      </c>
      <c r="L42" s="382">
        <f t="shared" si="21"/>
        <v>9.4488000000000003</v>
      </c>
      <c r="M42" s="382">
        <v>310</v>
      </c>
      <c r="N42" s="491">
        <f t="shared" si="14"/>
        <v>287.44669221545473</v>
      </c>
      <c r="O42" s="263">
        <f t="shared" si="15"/>
        <v>0.44165287743567483</v>
      </c>
      <c r="P42" s="383">
        <f t="shared" si="16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263">
        <f t="shared" si="1"/>
        <v>0.2836878284879889</v>
      </c>
      <c r="T42" s="492">
        <f>O42/Konstanten!$C$22</f>
        <v>0.36053296117197942</v>
      </c>
      <c r="U42" s="492">
        <f t="shared" si="2"/>
        <v>0.78685684539302292</v>
      </c>
      <c r="V42" s="492"/>
      <c r="W42" s="252"/>
      <c r="X42" s="515">
        <f t="shared" si="17"/>
        <v>310.00000000000006</v>
      </c>
      <c r="Y42" s="592">
        <v>31000</v>
      </c>
      <c r="Z42" s="490">
        <f t="shared" si="32"/>
        <v>2.8381255972581496E-2</v>
      </c>
      <c r="AA42" s="490">
        <f t="shared" si="32"/>
        <v>5.6750243741481327E-2</v>
      </c>
      <c r="AB42" s="490">
        <f t="shared" si="32"/>
        <v>8.509475950974181E-2</v>
      </c>
      <c r="AC42" s="490">
        <f t="shared" si="32"/>
        <v>0.11340272743433721</v>
      </c>
      <c r="AD42" s="490">
        <f t="shared" si="32"/>
        <v>0.14166226147607522</v>
      </c>
      <c r="AE42" s="490">
        <f t="shared" si="32"/>
        <v>0.16986172475790767</v>
      </c>
      <c r="AF42" s="490">
        <f t="shared" si="32"/>
        <v>0.19798978569865516</v>
      </c>
      <c r="AG42" s="490">
        <f t="shared" si="32"/>
        <v>0.22603547026903059</v>
      </c>
      <c r="AH42" s="490">
        <f t="shared" si="32"/>
        <v>0.25398820980862691</v>
      </c>
      <c r="AI42" s="490">
        <f t="shared" si="32"/>
        <v>0.28183788394565512</v>
      </c>
      <c r="AJ42" s="490">
        <f t="shared" si="33"/>
        <v>0.30957485826989495</v>
      </c>
      <c r="AK42" s="490">
        <f t="shared" si="33"/>
        <v>0.3371900165210831</v>
      </c>
      <c r="AL42" s="490">
        <f t="shared" si="33"/>
        <v>0.36467478716516188</v>
      </c>
      <c r="AM42" s="490">
        <f t="shared" si="33"/>
        <v>0.39202116433697981</v>
      </c>
      <c r="AN42" s="490">
        <f t="shared" si="33"/>
        <v>0.41922172322678336</v>
      </c>
      <c r="AO42" s="490">
        <f t="shared" si="33"/>
        <v>0.44626963007707915</v>
      </c>
      <c r="AP42" s="490">
        <f t="shared" si="33"/>
        <v>0.47315864703414284</v>
      </c>
      <c r="AQ42" s="490">
        <f t="shared" si="33"/>
        <v>0.49988313216398406</v>
      </c>
      <c r="AR42" s="490">
        <f t="shared" si="33"/>
        <v>0.52643803499471364</v>
      </c>
      <c r="AS42" s="490">
        <f t="shared" si="33"/>
        <v>0.55281888798662893</v>
      </c>
      <c r="AT42" s="490">
        <f t="shared" si="33"/>
        <v>0.57902179435768386</v>
      </c>
      <c r="AU42" s="490">
        <f t="shared" si="33"/>
        <v>0.60504341270686757</v>
      </c>
      <c r="AV42" s="490">
        <f t="shared" si="33"/>
        <v>0.63088093888173324</v>
      </c>
      <c r="AW42" s="490">
        <f t="shared" si="33"/>
        <v>0.65653208553088305</v>
      </c>
      <c r="AX42" s="490">
        <f t="shared" si="33"/>
        <v>0.68199505976846575</v>
      </c>
      <c r="AY42" s="490">
        <f t="shared" si="33"/>
        <v>0.70726853935756184</v>
      </c>
      <c r="AZ42" s="490">
        <f t="shared" ref="AT42:BI47" si="46">SQRT(5*((((1/$S42)*(((1+0.2*(AZ$10/661.48)^2)^3.5)-1))+1)^(1/3.5)-1))</f>
        <v>0.73235164779385586</v>
      </c>
      <c r="BA42" s="490">
        <f t="shared" si="46"/>
        <v>0.75724392864187617</v>
      </c>
      <c r="BB42" s="490">
        <f t="shared" si="46"/>
        <v>0.78194531944420953</v>
      </c>
      <c r="BC42" s="490">
        <f t="shared" si="46"/>
        <v>0.80645612549110834</v>
      </c>
      <c r="BD42" s="490">
        <f t="shared" si="34"/>
        <v>0.8307769937041497</v>
      </c>
      <c r="BE42" s="490">
        <f t="shared" si="34"/>
        <v>0.85490888685454625</v>
      </c>
      <c r="BF42" s="490">
        <f t="shared" si="34"/>
        <v>0.87885305830450067</v>
      </c>
      <c r="BG42" s="490">
        <f t="shared" si="34"/>
        <v>0.90261102742938526</v>
      </c>
      <c r="BH42" s="490">
        <f t="shared" si="34"/>
        <v>0.92618455585001835</v>
      </c>
      <c r="BI42" s="490">
        <f t="shared" si="34"/>
        <v>0.94957562457776445</v>
      </c>
      <c r="BJ42" s="490">
        <f t="shared" si="34"/>
        <v>0.97278641215129835</v>
      </c>
      <c r="BK42" s="490">
        <f t="shared" si="34"/>
        <v>0.99581927382220325</v>
      </c>
      <c r="BL42" s="490">
        <f t="shared" si="34"/>
        <v>1.0186767218274848</v>
      </c>
      <c r="BM42" s="490">
        <f t="shared" si="34"/>
        <v>1.0413614067703583</v>
      </c>
      <c r="BN42" s="527"/>
      <c r="BO42" s="252"/>
      <c r="BP42" s="515">
        <f t="shared" si="18"/>
        <v>310.00000000000006</v>
      </c>
      <c r="BQ42" s="592">
        <v>31000</v>
      </c>
      <c r="BR42" s="382">
        <f t="shared" si="44"/>
        <v>226.76932645866222</v>
      </c>
      <c r="BS42" s="382">
        <f t="shared" si="44"/>
        <v>226.87884268513932</v>
      </c>
      <c r="BT42" s="382">
        <f t="shared" si="44"/>
        <v>227.06115979620785</v>
      </c>
      <c r="BU42" s="382">
        <f t="shared" si="44"/>
        <v>227.31596486002113</v>
      </c>
      <c r="BV42" s="382">
        <f t="shared" si="44"/>
        <v>227.64282366881167</v>
      </c>
      <c r="BW42" s="382">
        <f t="shared" si="44"/>
        <v>228.04118454679659</v>
      </c>
      <c r="BX42" s="382">
        <f t="shared" si="44"/>
        <v>228.51038312233283</v>
      </c>
      <c r="BY42" s="382">
        <f t="shared" si="44"/>
        <v>229.0496479771285</v>
      </c>
      <c r="BZ42" s="382">
        <f t="shared" si="44"/>
        <v>229.65810707179588</v>
      </c>
      <c r="CA42" s="382">
        <f t="shared" si="44"/>
        <v>230.33479483658306</v>
      </c>
      <c r="CB42" s="382">
        <f t="shared" si="44"/>
        <v>231.0786598089027</v>
      </c>
      <c r="CC42" s="382">
        <f t="shared" si="44"/>
        <v>231.88857269535211</v>
      </c>
      <c r="CD42" s="382">
        <f t="shared" si="44"/>
        <v>232.76333473517607</v>
      </c>
      <c r="CE42" s="382">
        <f t="shared" si="44"/>
        <v>233.70168624437491</v>
      </c>
      <c r="CF42" s="382">
        <f t="shared" si="42"/>
        <v>234.70231522458877</v>
      </c>
      <c r="CG42" s="382">
        <f t="shared" si="42"/>
        <v>235.76386592812113</v>
      </c>
      <c r="CH42" s="382">
        <f t="shared" si="40"/>
        <v>236.88494727956265</v>
      </c>
      <c r="CI42" s="382">
        <f t="shared" si="40"/>
        <v>238.06414106500901</v>
      </c>
      <c r="CJ42" s="382">
        <f t="shared" si="40"/>
        <v>239.30000981135385</v>
      </c>
      <c r="CK42" s="382">
        <f t="shared" si="40"/>
        <v>240.59110429017764</v>
      </c>
      <c r="CL42" s="382">
        <f t="shared" si="40"/>
        <v>241.93597059291267</v>
      </c>
      <c r="CM42" s="382">
        <f t="shared" si="40"/>
        <v>243.33315673593174</v>
      </c>
      <c r="CN42" s="382">
        <f t="shared" si="40"/>
        <v>244.78121876564728</v>
      </c>
      <c r="CO42" s="382">
        <f t="shared" si="40"/>
        <v>246.27872634441951</v>
      </c>
      <c r="CP42" s="382">
        <f t="shared" si="40"/>
        <v>247.82426780784849</v>
      </c>
      <c r="CQ42" s="382">
        <f t="shared" si="40"/>
        <v>249.41645469276483</v>
      </c>
      <c r="CR42" s="382">
        <f t="shared" si="40"/>
        <v>251.05392574285571</v>
      </c>
      <c r="CS42" s="382">
        <f t="shared" si="40"/>
        <v>252.73535040535239</v>
      </c>
      <c r="CT42" s="382">
        <f t="shared" si="40"/>
        <v>254.4594318375614</v>
      </c>
      <c r="CU42" s="382">
        <f t="shared" si="40"/>
        <v>256.22490944631585</v>
      </c>
      <c r="CV42" s="382">
        <f t="shared" si="38"/>
        <v>258.0305609866864</v>
      </c>
      <c r="CW42" s="382">
        <f t="shared" si="23"/>
        <v>259.87520424865244</v>
      </c>
      <c r="CX42" s="382">
        <f t="shared" si="23"/>
        <v>261.75769836195281</v>
      </c>
      <c r="CY42" s="382">
        <f t="shared" si="23"/>
        <v>263.67694475012939</v>
      </c>
      <c r="CZ42" s="382">
        <f t="shared" si="23"/>
        <v>265.63188776496173</v>
      </c>
      <c r="DA42" s="382">
        <f t="shared" si="23"/>
        <v>267.6215150321263</v>
      </c>
      <c r="DB42" s="382">
        <f t="shared" si="23"/>
        <v>269.64485753815285</v>
      </c>
      <c r="DC42" s="382">
        <f t="shared" si="23"/>
        <v>271.70098948762023</v>
      </c>
      <c r="DD42" s="382">
        <f t="shared" si="23"/>
        <v>273.7890279581639</v>
      </c>
      <c r="DE42" s="382">
        <f t="shared" si="23"/>
        <v>275.90813237929797</v>
      </c>
      <c r="DF42" s="521"/>
      <c r="DG42" s="252"/>
      <c r="DH42" s="515">
        <f t="shared" si="19"/>
        <v>310.00000000000006</v>
      </c>
      <c r="DI42" s="592">
        <v>31000</v>
      </c>
      <c r="DJ42" s="382">
        <f t="shared" si="45"/>
        <v>16.65311065998058</v>
      </c>
      <c r="DK42" s="382">
        <f t="shared" si="45"/>
        <v>33.299022774776709</v>
      </c>
      <c r="DL42" s="382">
        <f t="shared" si="45"/>
        <v>49.930575590776769</v>
      </c>
      <c r="DM42" s="382">
        <f t="shared" si="45"/>
        <v>66.540683433181357</v>
      </c>
      <c r="DN42" s="382">
        <f t="shared" si="45"/>
        <v>83.122371997323711</v>
      </c>
      <c r="DO42" s="382">
        <f t="shared" si="45"/>
        <v>99.668813178013295</v>
      </c>
      <c r="DP42" s="382">
        <f t="shared" si="45"/>
        <v>116.17335800680718</v>
      </c>
      <c r="DQ42" s="382">
        <f t="shared" si="45"/>
        <v>132.6295673139843</v>
      </c>
      <c r="DR42" s="382">
        <f t="shared" si="45"/>
        <v>149.03123978585171</v>
      </c>
      <c r="DS42" s="382">
        <f t="shared" si="45"/>
        <v>165.37243714851886</v>
      </c>
      <c r="DT42" s="382">
        <f t="shared" si="45"/>
        <v>181.64750627304397</v>
      </c>
      <c r="DU42" s="382">
        <f t="shared" si="45"/>
        <v>197.85109806243452</v>
      </c>
      <c r="DV42" s="382">
        <f t="shared" si="45"/>
        <v>213.9781830456435</v>
      </c>
      <c r="DW42" s="382">
        <f t="shared" si="45"/>
        <v>230.02406366600098</v>
      </c>
      <c r="DX42" s="382">
        <f t="shared" si="45"/>
        <v>245.9843833094595</v>
      </c>
      <c r="DY42" s="382">
        <f t="shared" si="43"/>
        <v>261.85513217039698</v>
      </c>
      <c r="DZ42" s="382">
        <f t="shared" si="41"/>
        <v>277.6326500983094</v>
      </c>
      <c r="EA42" s="382">
        <f t="shared" si="41"/>
        <v>293.31362660717849</v>
      </c>
      <c r="EB42" s="382">
        <f t="shared" si="41"/>
        <v>308.89509825989154</v>
      </c>
      <c r="EC42" s="382">
        <f t="shared" si="41"/>
        <v>324.37444366319102</v>
      </c>
      <c r="ED42" s="382">
        <f t="shared" si="41"/>
        <v>339.74937632409387</v>
      </c>
      <c r="EE42" s="382">
        <f t="shared" si="41"/>
        <v>355.01793562743757</v>
      </c>
      <c r="EF42" s="382">
        <f t="shared" si="41"/>
        <v>370.17847619639133</v>
      </c>
      <c r="EG42" s="382">
        <f t="shared" si="41"/>
        <v>385.22965589458232</v>
      </c>
      <c r="EH42" s="382">
        <f t="shared" si="41"/>
        <v>400.17042272041812</v>
      </c>
      <c r="EI42" s="382">
        <f t="shared" si="41"/>
        <v>415.0000008323446</v>
      </c>
      <c r="EJ42" s="382">
        <f t="shared" si="41"/>
        <v>429.7178759288322</v>
      </c>
      <c r="EK42" s="382">
        <f t="shared" si="41"/>
        <v>444.32378018979477</v>
      </c>
      <c r="EL42" s="382">
        <f t="shared" si="41"/>
        <v>458.81767696744566</v>
      </c>
      <c r="EM42" s="382">
        <f t="shared" si="41"/>
        <v>473.19974539523696</v>
      </c>
      <c r="EN42" s="382">
        <f t="shared" si="39"/>
        <v>487.47036506372029</v>
      </c>
      <c r="EO42" s="382">
        <f t="shared" si="25"/>
        <v>501.63010089276958</v>
      </c>
      <c r="EP42" s="382">
        <f t="shared" si="25"/>
        <v>515.67968831070687</v>
      </c>
      <c r="EQ42" s="382">
        <f t="shared" si="25"/>
        <v>529.62001883291236</v>
      </c>
      <c r="ER42" s="382">
        <f t="shared" si="25"/>
        <v>543.45212611577028</v>
      </c>
      <c r="ES42" s="382">
        <f t="shared" si="25"/>
        <v>557.17717254622733</v>
      </c>
      <c r="ET42" s="382">
        <f t="shared" si="25"/>
        <v>570.796436413224</v>
      </c>
      <c r="EU42" s="382">
        <f t="shared" si="25"/>
        <v>584.31129969454469</v>
      </c>
      <c r="EV42" s="382">
        <f t="shared" si="25"/>
        <v>597.72323648143106</v>
      </c>
      <c r="EW42" s="382">
        <f t="shared" si="25"/>
        <v>611.03380205349117</v>
      </c>
      <c r="EX42" s="521"/>
      <c r="EY42" s="252"/>
      <c r="EZ42" s="515">
        <f t="shared" si="20"/>
        <v>310.00000000000006</v>
      </c>
      <c r="FA42" s="592">
        <v>31000</v>
      </c>
      <c r="FB42" s="382">
        <f t="shared" si="35"/>
        <v>149.6193264586623</v>
      </c>
      <c r="FC42" s="382">
        <f t="shared" si="35"/>
        <v>159.7288426851394</v>
      </c>
      <c r="FD42" s="382">
        <f t="shared" si="35"/>
        <v>169.91115979620793</v>
      </c>
      <c r="FE42" s="382">
        <f t="shared" si="35"/>
        <v>180.16596486002121</v>
      </c>
      <c r="FF42" s="382">
        <f t="shared" si="35"/>
        <v>190.49282366881175</v>
      </c>
      <c r="FG42" s="382">
        <f t="shared" si="35"/>
        <v>200.89118454679667</v>
      </c>
      <c r="FH42" s="382">
        <f t="shared" si="35"/>
        <v>211.36038312233291</v>
      </c>
      <c r="FI42" s="382">
        <f t="shared" si="35"/>
        <v>221.89964797712858</v>
      </c>
      <c r="FJ42" s="382">
        <f t="shared" si="35"/>
        <v>232.50810707179596</v>
      </c>
      <c r="FK42" s="382">
        <f t="shared" si="35"/>
        <v>243.18479483658314</v>
      </c>
      <c r="FL42" s="382">
        <f t="shared" si="35"/>
        <v>253.92865980890278</v>
      </c>
      <c r="FM42" s="382">
        <f t="shared" si="35"/>
        <v>264.73857269535222</v>
      </c>
      <c r="FN42" s="382">
        <f t="shared" si="35"/>
        <v>275.61333473517618</v>
      </c>
      <c r="FO42" s="382">
        <f t="shared" si="35"/>
        <v>286.55168624437499</v>
      </c>
      <c r="FP42" s="382">
        <f t="shared" si="35"/>
        <v>297.55231522458882</v>
      </c>
      <c r="FQ42" s="382">
        <f t="shared" ref="FQ42:GF59" si="47">6*$EZ42/10+FQ$10+(CG42-273.15)</f>
        <v>308.61386592812119</v>
      </c>
      <c r="FR42" s="382">
        <f t="shared" si="36"/>
        <v>319.73494727956273</v>
      </c>
      <c r="FS42" s="382">
        <f t="shared" si="36"/>
        <v>330.91414106500906</v>
      </c>
      <c r="FT42" s="382">
        <f t="shared" si="36"/>
        <v>342.15000981135393</v>
      </c>
      <c r="FU42" s="382">
        <f t="shared" si="36"/>
        <v>353.44110429017769</v>
      </c>
      <c r="FV42" s="382">
        <f t="shared" si="36"/>
        <v>364.78597059291275</v>
      </c>
      <c r="FW42" s="382">
        <f t="shared" si="36"/>
        <v>376.18315673593179</v>
      </c>
      <c r="FX42" s="382">
        <f t="shared" si="36"/>
        <v>387.63121876564736</v>
      </c>
      <c r="FY42" s="382">
        <f t="shared" si="36"/>
        <v>399.12872634441959</v>
      </c>
      <c r="FZ42" s="382">
        <f t="shared" si="36"/>
        <v>410.67426780784854</v>
      </c>
      <c r="GA42" s="382">
        <f t="shared" si="36"/>
        <v>422.26645469276491</v>
      </c>
      <c r="GB42" s="382">
        <f t="shared" si="36"/>
        <v>433.90392574285579</v>
      </c>
      <c r="GC42" s="382">
        <f t="shared" si="36"/>
        <v>445.58535040535247</v>
      </c>
      <c r="GD42" s="382">
        <f t="shared" si="36"/>
        <v>457.30943183756148</v>
      </c>
      <c r="GE42" s="382">
        <f t="shared" si="36"/>
        <v>469.07490944631593</v>
      </c>
      <c r="GF42" s="382">
        <f t="shared" si="36"/>
        <v>480.88056098668648</v>
      </c>
      <c r="GG42" s="382">
        <f t="shared" si="29"/>
        <v>492.72520424865252</v>
      </c>
      <c r="GH42" s="382">
        <f t="shared" si="10"/>
        <v>504.60769836195283</v>
      </c>
      <c r="GI42" s="382">
        <f t="shared" si="10"/>
        <v>516.52694475012936</v>
      </c>
      <c r="GJ42" s="382">
        <f t="shared" si="10"/>
        <v>528.48188776496181</v>
      </c>
      <c r="GK42" s="382">
        <f t="shared" si="10"/>
        <v>540.47151503212626</v>
      </c>
      <c r="GL42" s="382">
        <f t="shared" si="10"/>
        <v>552.49485753815293</v>
      </c>
      <c r="GM42" s="382">
        <f t="shared" si="10"/>
        <v>564.5509894876202</v>
      </c>
      <c r="GN42" s="382">
        <f t="shared" si="10"/>
        <v>576.63902795816398</v>
      </c>
      <c r="GO42" s="382">
        <f t="shared" ref="GO42:GO76" si="48">6*$EZ42/10+GO$10+(DE42-273.15)</f>
        <v>588.75813237929799</v>
      </c>
      <c r="GQ42" s="511"/>
      <c r="GR42" s="521"/>
      <c r="GS42" s="524">
        <v>31000</v>
      </c>
      <c r="GT42" s="583">
        <f t="shared" si="37"/>
        <v>7.9844671973636414</v>
      </c>
      <c r="GU42" s="477">
        <f t="shared" si="37"/>
        <v>3.7968027099621238</v>
      </c>
      <c r="GV42" s="477">
        <f t="shared" si="37"/>
        <v>2.4029481492216984</v>
      </c>
      <c r="GW42" s="477">
        <f t="shared" si="37"/>
        <v>1.7076061676003038</v>
      </c>
      <c r="GX42" s="477">
        <f t="shared" si="37"/>
        <v>1.2917154442482108</v>
      </c>
      <c r="GY42" s="477">
        <f t="shared" si="37"/>
        <v>1.0155872046755021</v>
      </c>
      <c r="GZ42" s="477">
        <f t="shared" si="37"/>
        <v>0.81935330740760925</v>
      </c>
      <c r="HA42" s="477">
        <f t="shared" si="37"/>
        <v>0.67307827712208601</v>
      </c>
      <c r="HB42" s="477">
        <f t="shared" si="37"/>
        <v>0.56012999291890164</v>
      </c>
      <c r="HC42" s="477">
        <f t="shared" si="37"/>
        <v>0.47052797328119439</v>
      </c>
      <c r="HD42" s="477">
        <f t="shared" si="37"/>
        <v>0.39791987800377054</v>
      </c>
      <c r="HE42" s="477">
        <f t="shared" si="37"/>
        <v>0.33806976705183855</v>
      </c>
      <c r="HF42" s="477">
        <f t="shared" si="37"/>
        <v>0.28804409315124119</v>
      </c>
      <c r="HG42" s="477">
        <f t="shared" si="37"/>
        <v>0.24574656093569897</v>
      </c>
      <c r="HH42" s="477">
        <f t="shared" si="37"/>
        <v>0.20963904789945353</v>
      </c>
      <c r="HI42" s="477">
        <f t="shared" si="30"/>
        <v>0.1785671847260068</v>
      </c>
      <c r="HJ42" s="477">
        <f t="shared" si="30"/>
        <v>0.15164749955145751</v>
      </c>
      <c r="HK42" s="477">
        <f t="shared" si="30"/>
        <v>0.1281921842253419</v>
      </c>
      <c r="HL42" s="477">
        <f t="shared" si="30"/>
        <v>0.10765762143458515</v>
      </c>
      <c r="HM42" s="477">
        <f t="shared" si="30"/>
        <v>8.9608356005899073E-2</v>
      </c>
      <c r="HN42" s="477">
        <f t="shared" si="30"/>
        <v>7.3691361967169453E-2</v>
      </c>
      <c r="HO42" s="477">
        <f t="shared" si="30"/>
        <v>5.9617329110677381E-2</v>
      </c>
      <c r="HP42" s="477">
        <f t="shared" si="30"/>
        <v>4.7146832383622439E-2</v>
      </c>
      <c r="HQ42" s="477">
        <f t="shared" si="30"/>
        <v>3.6079959673823069E-2</v>
      </c>
      <c r="HR42" s="477">
        <f t="shared" si="30"/>
        <v>2.6248429396714824E-2</v>
      </c>
      <c r="HS42" s="477">
        <f t="shared" si="30"/>
        <v>1.7509527339388802E-2</v>
      </c>
      <c r="HT42" s="477">
        <f t="shared" si="30"/>
        <v>9.7413909183449096E-3</v>
      </c>
      <c r="HU42" s="477">
        <f t="shared" si="30"/>
        <v>2.8393038405885272E-3</v>
      </c>
      <c r="HV42" s="477">
        <f t="shared" si="30"/>
        <v>3.2872428539652832E-3</v>
      </c>
      <c r="HW42" s="477">
        <f t="shared" ref="HW42:IF73" si="49">ABS((GE42-EM42)/EM42)</f>
        <v>8.7169022998433553E-3</v>
      </c>
      <c r="HX42" s="477">
        <f t="shared" si="49"/>
        <v>1.3518368601078804E-2</v>
      </c>
      <c r="HY42" s="477">
        <f t="shared" si="31"/>
        <v>1.7751918452000161E-2</v>
      </c>
      <c r="HZ42" s="477">
        <f t="shared" si="13"/>
        <v>2.1470672977297784E-2</v>
      </c>
      <c r="IA42" s="477">
        <f t="shared" si="13"/>
        <v>2.472163743288126E-2</v>
      </c>
      <c r="IB42" s="477">
        <f t="shared" si="13"/>
        <v>2.7546563223159418E-2</v>
      </c>
      <c r="IC42" s="477">
        <f t="shared" si="13"/>
        <v>2.9982666801940894E-2</v>
      </c>
      <c r="ID42" s="477">
        <f t="shared" si="13"/>
        <v>3.206323254236608E-2</v>
      </c>
      <c r="IE42" s="477">
        <f t="shared" si="13"/>
        <v>3.3818120952400561E-2</v>
      </c>
      <c r="IF42" s="477">
        <f t="shared" si="13"/>
        <v>3.5274199222004123E-2</v>
      </c>
      <c r="IG42" s="477">
        <f t="shared" ref="IG42:IG76" si="50">ABS((GO42-EW42)/EW42)</f>
        <v>3.6455707686435197E-2</v>
      </c>
    </row>
    <row r="43" spans="1:296">
      <c r="F43" s="384"/>
      <c r="G43" s="384"/>
      <c r="H43" s="384"/>
      <c r="I43" s="384"/>
      <c r="J43" s="252"/>
      <c r="K43" s="606">
        <v>32000</v>
      </c>
      <c r="L43" s="382">
        <f t="shared" si="21"/>
        <v>9.7535999999999987</v>
      </c>
      <c r="M43" s="382">
        <v>320</v>
      </c>
      <c r="N43" s="491">
        <f t="shared" si="14"/>
        <v>274.48854657065732</v>
      </c>
      <c r="O43" s="263">
        <f t="shared" si="15"/>
        <v>0.4254607836315123</v>
      </c>
      <c r="P43" s="383">
        <f t="shared" si="16"/>
        <v>-48.398400000000436</v>
      </c>
      <c r="Q43" s="383">
        <f>$Q$11-Konstanten!$C$33*K43</f>
        <v>224.75159999999954</v>
      </c>
      <c r="R43" s="382">
        <f t="shared" si="0"/>
        <v>584.19519116139429</v>
      </c>
      <c r="S43" s="263">
        <f t="shared" si="1"/>
        <v>0.27089913305764352</v>
      </c>
      <c r="T43" s="492">
        <f>O43/Konstanten!$C$22</f>
        <v>0.34731492541347941</v>
      </c>
      <c r="U43" s="492">
        <f t="shared" si="2"/>
        <v>0.77998125976053989</v>
      </c>
      <c r="V43" s="492"/>
      <c r="W43" s="252"/>
      <c r="X43" s="515">
        <f t="shared" si="17"/>
        <v>320.00000000000006</v>
      </c>
      <c r="Y43" s="592">
        <v>32000</v>
      </c>
      <c r="Z43" s="490">
        <f t="shared" ref="Z43:AO47" si="51">SQRT(5*((((1/$S43)*(((1+0.2*(Z$10/661.48)^2)^3.5)-1))+1)^(1/3.5)-1))</f>
        <v>2.904330868443615E-2</v>
      </c>
      <c r="AA43" s="490">
        <f t="shared" si="51"/>
        <v>5.8073236384529089E-2</v>
      </c>
      <c r="AB43" s="490">
        <f t="shared" si="51"/>
        <v>8.707647577640179E-2</v>
      </c>
      <c r="AC43" s="490">
        <f t="shared" si="51"/>
        <v>0.11603986582306555</v>
      </c>
      <c r="AD43" s="490">
        <f t="shared" si="51"/>
        <v>0.14495046236021056</v>
      </c>
      <c r="AE43" s="490">
        <f t="shared" si="51"/>
        <v>0.17379560568970487</v>
      </c>
      <c r="AF43" s="490">
        <f t="shared" si="51"/>
        <v>0.20256298430681571</v>
      </c>
      <c r="AG43" s="490">
        <f t="shared" si="51"/>
        <v>0.23124069398738353</v>
      </c>
      <c r="AH43" s="490">
        <f t="shared" si="51"/>
        <v>0.25981729157663253</v>
      </c>
      <c r="AI43" s="490">
        <f t="shared" si="51"/>
        <v>0.28828184294993359</v>
      </c>
      <c r="AJ43" s="490">
        <f t="shared" si="51"/>
        <v>0.31662396475107668</v>
      </c>
      <c r="AK43" s="490">
        <f t="shared" si="51"/>
        <v>0.34483385965147728</v>
      </c>
      <c r="AL43" s="490">
        <f t="shared" si="51"/>
        <v>0.3729023450090504</v>
      </c>
      <c r="AM43" s="490">
        <f t="shared" si="51"/>
        <v>0.40082087493436186</v>
      </c>
      <c r="AN43" s="490">
        <f t="shared" si="51"/>
        <v>0.42858155589056146</v>
      </c>
      <c r="AO43" s="490">
        <f t="shared" si="51"/>
        <v>0.45617715605946141</v>
      </c>
      <c r="AP43" s="490">
        <f t="shared" ref="AJ43:AS47" si="52">SQRT(5*((((1/$S43)*(((1+0.2*(AP$10/661.48)^2)^3.5)-1))+1)^(1/3.5)-1))</f>
        <v>0.48360110879709001</v>
      </c>
      <c r="AQ43" s="490">
        <f t="shared" si="52"/>
        <v>0.51084751057695821</v>
      </c>
      <c r="AR43" s="490">
        <f t="shared" si="52"/>
        <v>0.53791111387742718</v>
      </c>
      <c r="AS43" s="490">
        <f t="shared" si="52"/>
        <v>0.56478731551146255</v>
      </c>
      <c r="AT43" s="490">
        <f t="shared" si="46"/>
        <v>0.59147214092301181</v>
      </c>
      <c r="AU43" s="490">
        <f t="shared" si="46"/>
        <v>0.61796222498613629</v>
      </c>
      <c r="AV43" s="490">
        <f t="shared" si="46"/>
        <v>0.6442547898416352</v>
      </c>
      <c r="AW43" s="490">
        <f t="shared" si="46"/>
        <v>0.67034762029377282</v>
      </c>
      <c r="AX43" s="490">
        <f t="shared" si="46"/>
        <v>0.69623903726809244</v>
      </c>
      <c r="AY43" s="490">
        <f t="shared" si="46"/>
        <v>0.7219278698024959</v>
      </c>
      <c r="AZ43" s="490">
        <f t="shared" si="46"/>
        <v>0.74741342600936267</v>
      </c>
      <c r="BA43" s="490">
        <f t="shared" si="46"/>
        <v>0.77269546340837669</v>
      </c>
      <c r="BB43" s="490">
        <f t="shared" si="46"/>
        <v>0.79777415898916926</v>
      </c>
      <c r="BC43" s="490">
        <f t="shared" si="46"/>
        <v>0.82265007932160639</v>
      </c>
      <c r="BD43" s="490">
        <f t="shared" si="46"/>
        <v>0.84732415099024128</v>
      </c>
      <c r="BE43" s="490">
        <f t="shared" si="46"/>
        <v>0.87179763158941359</v>
      </c>
      <c r="BF43" s="490">
        <f t="shared" si="46"/>
        <v>0.89607208147722595</v>
      </c>
      <c r="BG43" s="490">
        <f t="shared" si="46"/>
        <v>0.9201493364506802</v>
      </c>
      <c r="BH43" s="490">
        <f t="shared" si="46"/>
        <v>0.94403148147124216</v>
      </c>
      <c r="BI43" s="490">
        <f t="shared" si="46"/>
        <v>0.96772082553982053</v>
      </c>
      <c r="BJ43" s="490">
        <f t="shared" ref="BD43:BM47" si="53">SQRT(5*((((1/$S43)*(((1+0.2*(BJ$10/661.48)^2)^3.5)-1))+1)^(1/3.5)-1))</f>
        <v>0.99121987779324539</v>
      </c>
      <c r="BK43" s="490">
        <f t="shared" si="53"/>
        <v>1.0145313248702477</v>
      </c>
      <c r="BL43" s="490">
        <f t="shared" si="53"/>
        <v>1.0376580095741226</v>
      </c>
      <c r="BM43" s="490">
        <f t="shared" si="53"/>
        <v>1.0606029108412121</v>
      </c>
      <c r="BN43" s="527"/>
      <c r="BO43" s="252"/>
      <c r="BP43" s="515">
        <f t="shared" si="18"/>
        <v>320.00000000000006</v>
      </c>
      <c r="BQ43" s="592">
        <v>32000</v>
      </c>
      <c r="BR43" s="382">
        <f t="shared" si="44"/>
        <v>224.78951621430525</v>
      </c>
      <c r="BS43" s="382">
        <f t="shared" si="44"/>
        <v>224.90319498944839</v>
      </c>
      <c r="BT43" s="382">
        <f t="shared" si="44"/>
        <v>225.09242737922162</v>
      </c>
      <c r="BU43" s="382">
        <f t="shared" si="44"/>
        <v>225.35686731706724</v>
      </c>
      <c r="BV43" s="382">
        <f t="shared" si="44"/>
        <v>225.69603483580605</v>
      </c>
      <c r="BW43" s="382">
        <f t="shared" si="44"/>
        <v>226.10932048501101</v>
      </c>
      <c r="BX43" s="382">
        <f t="shared" si="44"/>
        <v>226.59599085954076</v>
      </c>
      <c r="BY43" s="382">
        <f t="shared" si="44"/>
        <v>227.15519513320399</v>
      </c>
      <c r="BZ43" s="382">
        <f t="shared" si="44"/>
        <v>227.78597247545719</v>
      </c>
      <c r="CA43" s="382">
        <f t="shared" si="44"/>
        <v>228.48726021686298</v>
      </c>
      <c r="CB43" s="382">
        <f t="shared" si="44"/>
        <v>229.2579026209431</v>
      </c>
      <c r="CC43" s="382">
        <f t="shared" si="44"/>
        <v>230.09666011608252</v>
      </c>
      <c r="CD43" s="382">
        <f t="shared" si="44"/>
        <v>231.00221884112091</v>
      </c>
      <c r="CE43" s="382">
        <f t="shared" si="44"/>
        <v>231.97320036191161</v>
      </c>
      <c r="CF43" s="382">
        <f t="shared" si="42"/>
        <v>233.00817142301591</v>
      </c>
      <c r="CG43" s="382">
        <f t="shared" si="42"/>
        <v>234.10565360831768</v>
      </c>
      <c r="CH43" s="382">
        <f t="shared" si="40"/>
        <v>235.26413279612828</v>
      </c>
      <c r="CI43" s="382">
        <f t="shared" si="40"/>
        <v>236.48206830772409</v>
      </c>
      <c r="CJ43" s="382">
        <f t="shared" si="40"/>
        <v>237.75790166263357</v>
      </c>
      <c r="CK43" s="382">
        <f t="shared" si="40"/>
        <v>239.09006486883814</v>
      </c>
      <c r="CL43" s="382">
        <f t="shared" si="40"/>
        <v>240.47698819086133</v>
      </c>
      <c r="CM43" s="382">
        <f t="shared" si="40"/>
        <v>241.91710735310542</v>
      </c>
      <c r="CN43" s="382">
        <f t="shared" si="40"/>
        <v>243.4088701493678</v>
      </c>
      <c r="CO43" s="382">
        <f t="shared" si="40"/>
        <v>244.95074244200467</v>
      </c>
      <c r="CP43" s="382">
        <f t="shared" si="40"/>
        <v>246.54121354548374</v>
      </c>
      <c r="CQ43" s="382">
        <f t="shared" si="40"/>
        <v>248.17880099898198</v>
      </c>
      <c r="CR43" s="382">
        <f t="shared" si="40"/>
        <v>249.86205474117332</v>
      </c>
      <c r="CS43" s="382">
        <f t="shared" si="40"/>
        <v>251.58956070742511</v>
      </c>
      <c r="CT43" s="382">
        <f t="shared" si="40"/>
        <v>253.35994387530616</v>
      </c>
      <c r="CU43" s="382">
        <f t="shared" si="40"/>
        <v>255.17187078871109</v>
      </c>
      <c r="CV43" s="382">
        <f t="shared" si="38"/>
        <v>257.02405159409631</v>
      </c>
      <c r="CW43" s="382">
        <f t="shared" si="23"/>
        <v>258.91524162445359</v>
      </c>
      <c r="CX43" s="382">
        <f t="shared" si="23"/>
        <v>260.84424256782717</v>
      </c>
      <c r="CY43" s="382">
        <f t="shared" si="23"/>
        <v>262.80990325754561</v>
      </c>
      <c r="CZ43" s="382">
        <f t="shared" si="23"/>
        <v>264.81112012103466</v>
      </c>
      <c r="DA43" s="382">
        <f t="shared" si="23"/>
        <v>266.84683732319729</v>
      </c>
      <c r="DB43" s="382">
        <f t="shared" si="23"/>
        <v>268.91604663904411</v>
      </c>
      <c r="DC43" s="382">
        <f t="shared" si="23"/>
        <v>271.0177870885953</v>
      </c>
      <c r="DD43" s="382">
        <f t="shared" si="23"/>
        <v>273.151144365184</v>
      </c>
      <c r="DE43" s="382">
        <f t="shared" si="23"/>
        <v>275.31525008622458</v>
      </c>
      <c r="DF43" s="521"/>
      <c r="DG43" s="252"/>
      <c r="DH43" s="515">
        <f t="shared" si="19"/>
        <v>320.00000000000006</v>
      </c>
      <c r="DI43" s="592">
        <v>32000</v>
      </c>
      <c r="DJ43" s="382">
        <f t="shared" si="45"/>
        <v>16.96696126886356</v>
      </c>
      <c r="DK43" s="382">
        <f t="shared" si="45"/>
        <v>33.926105431020808</v>
      </c>
      <c r="DL43" s="382">
        <f t="shared" si="45"/>
        <v>50.869658411855561</v>
      </c>
      <c r="DM43" s="382">
        <f t="shared" si="45"/>
        <v>67.789931596848319</v>
      </c>
      <c r="DN43" s="382">
        <f t="shared" si="45"/>
        <v>84.679363067455697</v>
      </c>
      <c r="DO43" s="382">
        <f t="shared" si="45"/>
        <v>101.53055708890744</v>
      </c>
      <c r="DP43" s="382">
        <f t="shared" si="45"/>
        <v>118.33632133934272</v>
      </c>
      <c r="DQ43" s="382">
        <f t="shared" si="45"/>
        <v>135.08970142825299</v>
      </c>
      <c r="DR43" s="382">
        <f t="shared" si="45"/>
        <v>151.78401231964656</v>
      </c>
      <c r="DS43" s="382">
        <f t="shared" si="45"/>
        <v>168.41286635049551</v>
      </c>
      <c r="DT43" s="382">
        <f t="shared" si="45"/>
        <v>184.97019761403382</v>
      </c>
      <c r="DU43" s="382">
        <f t="shared" si="45"/>
        <v>201.45028255801617</v>
      </c>
      <c r="DV43" s="382">
        <f t="shared" si="45"/>
        <v>217.84775672709441</v>
      </c>
      <c r="DW43" s="382">
        <f t="shared" si="45"/>
        <v>234.15762765375683</v>
      </c>
      <c r="DX43" s="382">
        <f t="shared" si="45"/>
        <v>250.37528397173435</v>
      </c>
      <c r="DY43" s="382">
        <f t="shared" si="43"/>
        <v>266.49650088761825</v>
      </c>
      <c r="DZ43" s="382">
        <f t="shared" si="41"/>
        <v>282.51744219957823</v>
      </c>
      <c r="EA43" s="382">
        <f t="shared" si="41"/>
        <v>298.43465909582847</v>
      </c>
      <c r="EB43" s="382">
        <f t="shared" si="41"/>
        <v>314.24508599946211</v>
      </c>
      <c r="EC43" s="382">
        <f t="shared" si="41"/>
        <v>329.94603375074956</v>
      </c>
      <c r="ED43" s="382">
        <f t="shared" si="41"/>
        <v>345.53518043315802</v>
      </c>
      <c r="EE43" s="382">
        <f t="shared" si="41"/>
        <v>361.01056015629644</v>
      </c>
      <c r="EF43" s="382">
        <f t="shared" si="41"/>
        <v>376.37055010817801</v>
      </c>
      <c r="EG43" s="382">
        <f t="shared" si="41"/>
        <v>391.61385618210636</v>
      </c>
      <c r="EH43" s="382">
        <f t="shared" si="41"/>
        <v>406.7394974708584</v>
      </c>
      <c r="EI43" s="382">
        <f t="shared" si="41"/>
        <v>421.74678990400724</v>
      </c>
      <c r="EJ43" s="382">
        <f t="shared" si="41"/>
        <v>436.63532928413224</v>
      </c>
      <c r="EK43" s="382">
        <f t="shared" si="41"/>
        <v>451.40497395539876</v>
      </c>
      <c r="EL43" s="382">
        <f t="shared" si="41"/>
        <v>466.05582731429831</v>
      </c>
      <c r="EM43" s="382">
        <f t="shared" si="41"/>
        <v>480.58822034822202</v>
      </c>
      <c r="EN43" s="382">
        <f t="shared" si="39"/>
        <v>495.00269436341011</v>
      </c>
      <c r="EO43" s="382">
        <f t="shared" si="25"/>
        <v>509.29998404042828</v>
      </c>
      <c r="EP43" s="382">
        <f t="shared" si="25"/>
        <v>523.48100093297649</v>
      </c>
      <c r="EQ43" s="382">
        <f t="shared" si="25"/>
        <v>537.54681750483519</v>
      </c>
      <c r="ER43" s="382">
        <f t="shared" si="25"/>
        <v>551.49865178046662</v>
      </c>
      <c r="ES43" s="382">
        <f t="shared" si="25"/>
        <v>565.33785266709776</v>
      </c>
      <c r="ET43" s="382">
        <f t="shared" si="25"/>
        <v>579.0658859903989</v>
      </c>
      <c r="EU43" s="382">
        <f t="shared" si="25"/>
        <v>592.68432127179699</v>
      </c>
      <c r="EV43" s="382">
        <f t="shared" si="25"/>
        <v>606.1948192633065</v>
      </c>
      <c r="EW43" s="382">
        <f t="shared" si="25"/>
        <v>619.59912024521316</v>
      </c>
      <c r="EX43" s="521"/>
      <c r="EY43" s="252"/>
      <c r="EZ43" s="515">
        <f t="shared" si="20"/>
        <v>320.00000000000006</v>
      </c>
      <c r="FA43" s="592">
        <v>32000</v>
      </c>
      <c r="FB43" s="382">
        <f t="shared" ref="FB43:FP59" si="54">6*$EZ43/10+FB$10+(BR43-273.15)</f>
        <v>153.63951621430533</v>
      </c>
      <c r="FC43" s="382">
        <f t="shared" si="54"/>
        <v>163.75319498944847</v>
      </c>
      <c r="FD43" s="382">
        <f t="shared" si="54"/>
        <v>173.9424273792217</v>
      </c>
      <c r="FE43" s="382">
        <f t="shared" si="54"/>
        <v>184.20686731706732</v>
      </c>
      <c r="FF43" s="382">
        <f t="shared" si="54"/>
        <v>194.54603483580613</v>
      </c>
      <c r="FG43" s="382">
        <f t="shared" si="54"/>
        <v>204.95932048501109</v>
      </c>
      <c r="FH43" s="382">
        <f t="shared" si="54"/>
        <v>215.44599085954084</v>
      </c>
      <c r="FI43" s="382">
        <f t="shared" si="54"/>
        <v>226.00519513320407</v>
      </c>
      <c r="FJ43" s="382">
        <f t="shared" si="54"/>
        <v>236.63597247545727</v>
      </c>
      <c r="FK43" s="382">
        <f t="shared" si="54"/>
        <v>247.33726021686306</v>
      </c>
      <c r="FL43" s="382">
        <f t="shared" si="54"/>
        <v>258.10790262094315</v>
      </c>
      <c r="FM43" s="382">
        <f t="shared" si="54"/>
        <v>268.94666011608263</v>
      </c>
      <c r="FN43" s="382">
        <f t="shared" si="54"/>
        <v>279.85221884112099</v>
      </c>
      <c r="FO43" s="382">
        <f t="shared" si="54"/>
        <v>290.82320036191169</v>
      </c>
      <c r="FP43" s="382">
        <f t="shared" si="54"/>
        <v>301.85817142301596</v>
      </c>
      <c r="FQ43" s="382">
        <f t="shared" si="47"/>
        <v>312.95565360831779</v>
      </c>
      <c r="FR43" s="382">
        <f t="shared" si="36"/>
        <v>324.11413279612839</v>
      </c>
      <c r="FS43" s="382">
        <f t="shared" si="36"/>
        <v>335.33206830772417</v>
      </c>
      <c r="FT43" s="382">
        <f t="shared" si="36"/>
        <v>346.60790166263365</v>
      </c>
      <c r="FU43" s="382">
        <f t="shared" si="36"/>
        <v>357.94006486883825</v>
      </c>
      <c r="FV43" s="382">
        <f t="shared" si="36"/>
        <v>369.32698819086141</v>
      </c>
      <c r="FW43" s="382">
        <f t="shared" si="36"/>
        <v>380.76710735310553</v>
      </c>
      <c r="FX43" s="382">
        <f t="shared" si="36"/>
        <v>392.25887014936791</v>
      </c>
      <c r="FY43" s="382">
        <f t="shared" si="36"/>
        <v>403.80074244200478</v>
      </c>
      <c r="FZ43" s="382">
        <f t="shared" si="36"/>
        <v>415.39121354548382</v>
      </c>
      <c r="GA43" s="382">
        <f t="shared" si="36"/>
        <v>427.02880099898209</v>
      </c>
      <c r="GB43" s="382">
        <f t="shared" si="36"/>
        <v>438.7120547411734</v>
      </c>
      <c r="GC43" s="382">
        <f t="shared" si="36"/>
        <v>450.43956070742519</v>
      </c>
      <c r="GD43" s="382">
        <f t="shared" si="36"/>
        <v>462.20994387530624</v>
      </c>
      <c r="GE43" s="382">
        <f t="shared" si="36"/>
        <v>474.02187078871117</v>
      </c>
      <c r="GF43" s="382">
        <f t="shared" si="36"/>
        <v>485.87405159409639</v>
      </c>
      <c r="GG43" s="382">
        <f t="shared" si="29"/>
        <v>497.76524162445361</v>
      </c>
      <c r="GH43" s="382">
        <f t="shared" si="29"/>
        <v>509.69424256782719</v>
      </c>
      <c r="GI43" s="382">
        <f t="shared" si="29"/>
        <v>521.65990325754569</v>
      </c>
      <c r="GJ43" s="382">
        <f t="shared" si="29"/>
        <v>533.66112012103463</v>
      </c>
      <c r="GK43" s="382">
        <f t="shared" si="29"/>
        <v>545.69683732319731</v>
      </c>
      <c r="GL43" s="382">
        <f t="shared" si="29"/>
        <v>557.76604663904413</v>
      </c>
      <c r="GM43" s="382">
        <f t="shared" si="29"/>
        <v>569.86778708859538</v>
      </c>
      <c r="GN43" s="382">
        <f t="shared" si="29"/>
        <v>582.00114436518402</v>
      </c>
      <c r="GO43" s="382">
        <f t="shared" si="48"/>
        <v>594.16525008622466</v>
      </c>
      <c r="GQ43" s="511"/>
      <c r="GR43" s="521"/>
      <c r="GS43" s="524">
        <v>32000</v>
      </c>
      <c r="GT43" s="583">
        <f t="shared" si="37"/>
        <v>8.0552170055490446</v>
      </c>
      <c r="GU43" s="477">
        <f t="shared" si="37"/>
        <v>3.8267607763701181</v>
      </c>
      <c r="GV43" s="477">
        <f t="shared" si="37"/>
        <v>2.4193747866544171</v>
      </c>
      <c r="GW43" s="477">
        <f t="shared" si="37"/>
        <v>1.7173189731560585</v>
      </c>
      <c r="GX43" s="477">
        <f t="shared" si="37"/>
        <v>1.2974432941923582</v>
      </c>
      <c r="GY43" s="477">
        <f t="shared" si="37"/>
        <v>1.0186959114735674</v>
      </c>
      <c r="GZ43" s="477">
        <f t="shared" si="37"/>
        <v>0.82062437315188475</v>
      </c>
      <c r="HA43" s="477">
        <f t="shared" si="37"/>
        <v>0.67300092267386402</v>
      </c>
      <c r="HB43" s="477">
        <f t="shared" si="37"/>
        <v>0.55903094706126477</v>
      </c>
      <c r="HC43" s="477">
        <f t="shared" si="37"/>
        <v>0.46863636714140716</v>
      </c>
      <c r="HD43" s="477">
        <f t="shared" si="37"/>
        <v>0.39540264296803845</v>
      </c>
      <c r="HE43" s="477">
        <f t="shared" si="37"/>
        <v>0.33505228536290588</v>
      </c>
      <c r="HF43" s="477">
        <f t="shared" si="37"/>
        <v>0.2846229084272911</v>
      </c>
      <c r="HG43" s="477">
        <f t="shared" si="37"/>
        <v>0.24199755214442492</v>
      </c>
      <c r="HH43" s="477">
        <f t="shared" si="37"/>
        <v>0.20562288191790398</v>
      </c>
      <c r="HI43" s="477">
        <f t="shared" ref="HI43:HV58" si="55">ABS((FQ43-DY43)/DY43)</f>
        <v>0.17433306841162388</v>
      </c>
      <c r="HJ43" s="477">
        <f t="shared" si="55"/>
        <v>0.14723583178685687</v>
      </c>
      <c r="HK43" s="477">
        <f t="shared" si="55"/>
        <v>0.12363647481054743</v>
      </c>
      <c r="HL43" s="477">
        <f t="shared" si="55"/>
        <v>0.10298590846772045</v>
      </c>
      <c r="HM43" s="477">
        <f t="shared" si="55"/>
        <v>8.4844272258281353E-2</v>
      </c>
      <c r="HN43" s="477">
        <f t="shared" si="55"/>
        <v>6.8854950537535195E-2</v>
      </c>
      <c r="HO43" s="477">
        <f t="shared" si="55"/>
        <v>5.4725676690054903E-2</v>
      </c>
      <c r="HP43" s="477">
        <f t="shared" si="55"/>
        <v>4.2214567629223945E-2</v>
      </c>
      <c r="HQ43" s="477">
        <f t="shared" si="55"/>
        <v>3.1119650307345939E-2</v>
      </c>
      <c r="HR43" s="477">
        <f t="shared" si="55"/>
        <v>2.1270902207487962E-2</v>
      </c>
      <c r="HS43" s="477">
        <f t="shared" si="55"/>
        <v>1.2524128746011496E-2</v>
      </c>
      <c r="HT43" s="477">
        <f t="shared" si="55"/>
        <v>4.7562011540522265E-3</v>
      </c>
      <c r="HU43" s="477">
        <f t="shared" si="55"/>
        <v>2.1386854458297576E-3</v>
      </c>
      <c r="HV43" s="477">
        <f t="shared" si="55"/>
        <v>8.2519801568718323E-3</v>
      </c>
      <c r="HW43" s="477">
        <f t="shared" si="49"/>
        <v>1.3663151283135996E-2</v>
      </c>
      <c r="HX43" s="477">
        <f t="shared" si="49"/>
        <v>1.8441602183708244E-2</v>
      </c>
      <c r="HY43" s="477">
        <f t="shared" si="31"/>
        <v>2.2648228504674461E-2</v>
      </c>
      <c r="HZ43" s="477">
        <f t="shared" si="31"/>
        <v>2.6336692908773732E-2</v>
      </c>
      <c r="IA43" s="477">
        <f t="shared" si="31"/>
        <v>2.9554475498585933E-2</v>
      </c>
      <c r="IB43" s="477">
        <f t="shared" si="31"/>
        <v>3.2343744815776121E-2</v>
      </c>
      <c r="IC43" s="477">
        <f t="shared" si="31"/>
        <v>3.47420843151399E-2</v>
      </c>
      <c r="ID43" s="477">
        <f t="shared" si="31"/>
        <v>3.6783101658500947E-2</v>
      </c>
      <c r="IE43" s="477">
        <f t="shared" si="31"/>
        <v>3.8496942409816604E-2</v>
      </c>
      <c r="IF43" s="477">
        <f t="shared" si="31"/>
        <v>3.9910725280569791E-2</v>
      </c>
      <c r="IG43" s="477">
        <f t="shared" si="50"/>
        <v>4.1048912640358114E-2</v>
      </c>
    </row>
    <row r="44" spans="1:296">
      <c r="F44" s="384"/>
      <c r="G44" s="384"/>
      <c r="H44" s="384"/>
      <c r="I44" s="384"/>
      <c r="J44" s="252"/>
      <c r="K44" s="606">
        <v>33000</v>
      </c>
      <c r="L44" s="382">
        <f t="shared" si="21"/>
        <v>10.058399999999999</v>
      </c>
      <c r="M44" s="382">
        <v>330</v>
      </c>
      <c r="N44" s="491">
        <f t="shared" si="14"/>
        <v>262.00752384390734</v>
      </c>
      <c r="O44" s="263">
        <f t="shared" si="15"/>
        <v>0.40972680609815321</v>
      </c>
      <c r="P44" s="383">
        <f t="shared" si="16"/>
        <v>-50.379600000000465</v>
      </c>
      <c r="Q44" s="383">
        <f>$Q$11-Konstanten!$C$33*K44</f>
        <v>222.77039999999951</v>
      </c>
      <c r="R44" s="382">
        <f t="shared" si="0"/>
        <v>581.61463228481489</v>
      </c>
      <c r="S44" s="263">
        <f t="shared" si="1"/>
        <v>0.25858132133620265</v>
      </c>
      <c r="T44" s="492">
        <f>O44/Konstanten!$C$22</f>
        <v>0.33447086212094135</v>
      </c>
      <c r="U44" s="492">
        <f t="shared" si="2"/>
        <v>0.77310567412805664</v>
      </c>
      <c r="V44" s="492"/>
      <c r="W44" s="252"/>
      <c r="X44" s="515">
        <f t="shared" si="17"/>
        <v>330.00000000000006</v>
      </c>
      <c r="Y44" s="592">
        <v>33000</v>
      </c>
      <c r="Z44" s="490">
        <f t="shared" si="51"/>
        <v>2.9726867158723792E-2</v>
      </c>
      <c r="AA44" s="490">
        <f t="shared" si="51"/>
        <v>5.9439144486430201E-2</v>
      </c>
      <c r="AB44" s="490">
        <f t="shared" si="51"/>
        <v>8.9122326396623222E-2</v>
      </c>
      <c r="AC44" s="490">
        <f t="shared" si="51"/>
        <v>0.11876207454770767</v>
      </c>
      <c r="AD44" s="490">
        <f t="shared" si="51"/>
        <v>0.14834429838941768</v>
      </c>
      <c r="AE44" s="490">
        <f t="shared" si="51"/>
        <v>0.17785523211557294</v>
      </c>
      <c r="AF44" s="490">
        <f t="shared" si="51"/>
        <v>0.20728150698104475</v>
      </c>
      <c r="AG44" s="490">
        <f t="shared" si="51"/>
        <v>0.23661021806724178</v>
      </c>
      <c r="AH44" s="490">
        <f t="shared" si="51"/>
        <v>0.26582898472512995</v>
      </c>
      <c r="AI44" s="490">
        <f t="shared" si="51"/>
        <v>0.29492600408552666</v>
      </c>
      <c r="AJ44" s="490">
        <f t="shared" si="52"/>
        <v>0.32389009719431194</v>
      </c>
      <c r="AK44" s="490">
        <f t="shared" si="52"/>
        <v>0.35271074750033171</v>
      </c>
      <c r="AL44" s="490">
        <f t="shared" si="52"/>
        <v>0.38137813158932093</v>
      </c>
      <c r="AM44" s="490">
        <f t="shared" si="52"/>
        <v>0.40988314221354416</v>
      </c>
      <c r="AN44" s="490">
        <f t="shared" si="52"/>
        <v>0.43821740380933649</v>
      </c>
      <c r="AO44" s="490">
        <f t="shared" si="52"/>
        <v>0.4663732808198971</v>
      </c>
      <c r="AP44" s="490">
        <f t="shared" si="52"/>
        <v>0.49434387924638734</v>
      </c>
      <c r="AQ44" s="490">
        <f t="shared" si="52"/>
        <v>0.52212304193538484</v>
      </c>
      <c r="AR44" s="490">
        <f t="shared" si="52"/>
        <v>0.54970533817452183</v>
      </c>
      <c r="AS44" s="490">
        <f t="shared" si="52"/>
        <v>0.57708604821165721</v>
      </c>
      <c r="AT44" s="490">
        <f t="shared" si="46"/>
        <v>0.60426114333685643</v>
      </c>
      <c r="AU44" s="490">
        <f t="shared" si="46"/>
        <v>0.63122726217336567</v>
      </c>
      <c r="AV44" s="490">
        <f t="shared" si="46"/>
        <v>0.65798168381504341</v>
      </c>
      <c r="AW44" s="490">
        <f t="shared" si="46"/>
        <v>0.6845222984264252</v>
      </c>
      <c r="AX44" s="490">
        <f t="shared" si="46"/>
        <v>0.71084757588968284</v>
      </c>
      <c r="AY44" s="490">
        <f t="shared" si="46"/>
        <v>0.73695653304303199</v>
      </c>
      <c r="AZ44" s="490">
        <f t="shared" si="46"/>
        <v>0.76284870000953264</v>
      </c>
      <c r="BA44" s="490">
        <f t="shared" si="46"/>
        <v>0.78852408606630542</v>
      </c>
      <c r="BB44" s="490">
        <f t="shared" si="46"/>
        <v>0.8139831454530998</v>
      </c>
      <c r="BC44" s="490">
        <f t="shared" si="46"/>
        <v>0.83922674346828674</v>
      </c>
      <c r="BD44" s="490">
        <f t="shared" si="53"/>
        <v>0.86425612315015266</v>
      </c>
      <c r="BE44" s="490">
        <f t="shared" si="53"/>
        <v>0.88907287279359482</v>
      </c>
      <c r="BF44" s="490">
        <f t="shared" si="53"/>
        <v>0.91367889450720652</v>
      </c>
      <c r="BG44" s="490">
        <f t="shared" si="53"/>
        <v>0.93807637397405796</v>
      </c>
      <c r="BH44" s="490">
        <f t="shared" si="53"/>
        <v>0.96226775154163036</v>
      </c>
      <c r="BI44" s="490">
        <f t="shared" si="53"/>
        <v>0.98625569473223751</v>
      </c>
      <c r="BJ44" s="490">
        <f t="shared" si="53"/>
        <v>1.0100430722352851</v>
      </c>
      <c r="BK44" s="490">
        <f t="shared" si="53"/>
        <v>1.0336329294163877</v>
      </c>
      <c r="BL44" s="490">
        <f t="shared" si="53"/>
        <v>1.0570284653559123</v>
      </c>
      <c r="BM44" s="490">
        <f t="shared" si="53"/>
        <v>1.0802330114104017</v>
      </c>
      <c r="BN44" s="527"/>
      <c r="BO44" s="252"/>
      <c r="BP44" s="515">
        <f t="shared" si="18"/>
        <v>330.00000000000006</v>
      </c>
      <c r="BQ44" s="592">
        <v>33000</v>
      </c>
      <c r="BR44" s="382">
        <f t="shared" si="44"/>
        <v>222.80977184485525</v>
      </c>
      <c r="BS44" s="382">
        <f t="shared" si="44"/>
        <v>222.92781009471182</v>
      </c>
      <c r="BT44" s="382">
        <f t="shared" si="44"/>
        <v>223.1242836593064</v>
      </c>
      <c r="BU44" s="382">
        <f t="shared" si="44"/>
        <v>223.39880991820684</v>
      </c>
      <c r="BV44" s="382">
        <f t="shared" si="44"/>
        <v>223.75085845962553</v>
      </c>
      <c r="BW44" s="382">
        <f t="shared" si="44"/>
        <v>224.17975620450645</v>
      </c>
      <c r="BX44" s="382">
        <f t="shared" si="44"/>
        <v>224.68469381046555</v>
      </c>
      <c r="BY44" s="382">
        <f t="shared" si="44"/>
        <v>225.26473322667232</v>
      </c>
      <c r="BZ44" s="382">
        <f t="shared" si="44"/>
        <v>225.91881625169563</v>
      </c>
      <c r="CA44" s="382">
        <f t="shared" si="44"/>
        <v>226.64577393221376</v>
      </c>
      <c r="CB44" s="382">
        <f t="shared" si="44"/>
        <v>227.44433663151045</v>
      </c>
      <c r="CC44" s="382">
        <f t="shared" si="44"/>
        <v>228.31314459284474</v>
      </c>
      <c r="CD44" s="382">
        <f t="shared" si="44"/>
        <v>229.25075882384957</v>
      </c>
      <c r="CE44" s="382">
        <f t="shared" si="44"/>
        <v>230.2556721336621</v>
      </c>
      <c r="CF44" s="382">
        <f t="shared" si="42"/>
        <v>231.32632016394308</v>
      </c>
      <c r="CG44" s="382">
        <f t="shared" si="42"/>
        <v>232.46109226761465</v>
      </c>
      <c r="CH44" s="382">
        <f t="shared" si="40"/>
        <v>233.6583421043027</v>
      </c>
      <c r="CI44" s="382">
        <f t="shared" si="40"/>
        <v>234.91639783836058</v>
      </c>
      <c r="CJ44" s="382">
        <f t="shared" si="40"/>
        <v>236.23357184323399</v>
      </c>
      <c r="CK44" s="382">
        <f t="shared" si="40"/>
        <v>237.60816983414858</v>
      </c>
      <c r="CL44" s="382">
        <f t="shared" si="40"/>
        <v>239.03849936903759</v>
      </c>
      <c r="CM44" s="382">
        <f t="shared" si="40"/>
        <v>240.52287767481386</v>
      </c>
      <c r="CN44" s="382">
        <f t="shared" si="40"/>
        <v>242.05963877209348</v>
      </c>
      <c r="CO44" s="382">
        <f t="shared" si="40"/>
        <v>243.64713988603526</v>
      </c>
      <c r="CP44" s="382">
        <f t="shared" si="40"/>
        <v>245.28376714385018</v>
      </c>
      <c r="CQ44" s="382">
        <f t="shared" si="40"/>
        <v>246.96794057066896</v>
      </c>
      <c r="CR44" s="382">
        <f t="shared" si="40"/>
        <v>248.69811840478974</v>
      </c>
      <c r="CS44" s="382">
        <f t="shared" si="40"/>
        <v>250.472800760919</v>
      </c>
      <c r="CT44" s="382">
        <f t="shared" si="40"/>
        <v>252.29053267591939</v>
      </c>
      <c r="CU44" s="382">
        <f t="shared" si="40"/>
        <v>254.1499065759582</v>
      </c>
      <c r="CV44" s="382">
        <f t="shared" si="38"/>
        <v>256.04956420690957</v>
      </c>
      <c r="CW44" s="382">
        <f t="shared" si="23"/>
        <v>257.98819807161146</v>
      </c>
      <c r="CX44" s="382">
        <f t="shared" si="23"/>
        <v>259.96455241825373</v>
      </c>
      <c r="CY44" s="382">
        <f t="shared" si="23"/>
        <v>261.97742382395626</v>
      </c>
      <c r="CZ44" s="382">
        <f t="shared" si="23"/>
        <v>264.02566141665875</v>
      </c>
      <c r="DA44" s="382">
        <f t="shared" si="23"/>
        <v>266.10816677690792</v>
      </c>
      <c r="DB44" s="382">
        <f t="shared" si="23"/>
        <v>268.22389355916658</v>
      </c>
      <c r="DC44" s="382">
        <f t="shared" si="23"/>
        <v>270.37184686997051</v>
      </c>
      <c r="DD44" s="382">
        <f t="shared" si="23"/>
        <v>272.55108243775248</v>
      </c>
      <c r="DE44" s="382">
        <f t="shared" si="23"/>
        <v>274.76070560651584</v>
      </c>
      <c r="DF44" s="521"/>
      <c r="DG44" s="252"/>
      <c r="DH44" s="515">
        <f t="shared" si="19"/>
        <v>330.00000000000006</v>
      </c>
      <c r="DI44" s="592">
        <v>33000</v>
      </c>
      <c r="DJ44" s="382">
        <f t="shared" si="45"/>
        <v>17.289580911500678</v>
      </c>
      <c r="DK44" s="382">
        <f t="shared" si="45"/>
        <v>34.570676163799085</v>
      </c>
      <c r="DL44" s="382">
        <f t="shared" si="45"/>
        <v>51.834849095539269</v>
      </c>
      <c r="DM44" s="382">
        <f t="shared" si="45"/>
        <v>69.073760317446769</v>
      </c>
      <c r="DN44" s="382">
        <f t="shared" si="45"/>
        <v>86.27921455931002</v>
      </c>
      <c r="DO44" s="382">
        <f t="shared" si="45"/>
        <v>103.44320542682935</v>
      </c>
      <c r="DP44" s="382">
        <f t="shared" si="45"/>
        <v>120.55795746222263</v>
      </c>
      <c r="DQ44" s="382">
        <f t="shared" si="45"/>
        <v>137.61596497600868</v>
      </c>
      <c r="DR44" s="382">
        <f t="shared" si="45"/>
        <v>154.61002720155213</v>
      </c>
      <c r="DS44" s="382">
        <f t="shared" si="45"/>
        <v>171.53327941743339</v>
      </c>
      <c r="DT44" s="382">
        <f t="shared" si="45"/>
        <v>188.37921978036269</v>
      </c>
      <c r="DU44" s="382">
        <f t="shared" si="45"/>
        <v>205.14173171030762</v>
      </c>
      <c r="DV44" s="382">
        <f t="shared" si="45"/>
        <v>221.81510176579263</v>
      </c>
      <c r="DW44" s="382">
        <f t="shared" si="45"/>
        <v>238.39403303827498</v>
      </c>
      <c r="DX44" s="382">
        <f t="shared" si="45"/>
        <v>254.87365417737348</v>
      </c>
      <c r="DY44" s="382">
        <f t="shared" si="43"/>
        <v>271.24952423152718</v>
      </c>
      <c r="DZ44" s="382">
        <f t="shared" si="41"/>
        <v>287.51763355013651</v>
      </c>
      <c r="EA44" s="382">
        <f t="shared" si="41"/>
        <v>303.67440104267786</v>
      </c>
      <c r="EB44" s="382">
        <f t="shared" si="41"/>
        <v>319.71666812737431</v>
      </c>
      <c r="EC44" s="382">
        <f t="shared" si="41"/>
        <v>335.64168972731994</v>
      </c>
      <c r="ED44" s="382">
        <f t="shared" si="41"/>
        <v>351.44712268586755</v>
      </c>
      <c r="EE44" s="382">
        <f t="shared" si="41"/>
        <v>367.13101197711251</v>
      </c>
      <c r="EF44" s="382">
        <f t="shared" si="41"/>
        <v>382.69177508222981</v>
      </c>
      <c r="EG44" s="382">
        <f t="shared" si="41"/>
        <v>398.12818489004161</v>
      </c>
      <c r="EH44" s="382">
        <f t="shared" si="41"/>
        <v>413.43935146162994</v>
      </c>
      <c r="EI44" s="382">
        <f t="shared" si="41"/>
        <v>428.62470297571508</v>
      </c>
      <c r="EJ44" s="382">
        <f t="shared" si="41"/>
        <v>443.68396614499341</v>
      </c>
      <c r="EK44" s="382">
        <f t="shared" si="41"/>
        <v>458.61714636517394</v>
      </c>
      <c r="EL44" s="382">
        <f t="shared" si="41"/>
        <v>473.42450782874164</v>
      </c>
      <c r="EM44" s="382">
        <f t="shared" si="41"/>
        <v>488.10655380589026</v>
      </c>
      <c r="EN44" s="382">
        <f t="shared" si="39"/>
        <v>502.66400726587574</v>
      </c>
      <c r="EO44" s="382">
        <f t="shared" si="25"/>
        <v>517.09779198425065</v>
      </c>
      <c r="EP44" s="382">
        <f t="shared" si="25"/>
        <v>531.40901425520508</v>
      </c>
      <c r="EQ44" s="382">
        <f t="shared" si="25"/>
        <v>545.59894530399424</v>
      </c>
      <c r="ER44" s="382">
        <f t="shared" si="25"/>
        <v>559.66900447242097</v>
      </c>
      <c r="ES44" s="382">
        <f t="shared" si="25"/>
        <v>573.62074323049501</v>
      </c>
      <c r="ET44" s="382">
        <f t="shared" si="25"/>
        <v>587.45583004995012</v>
      </c>
      <c r="EU44" s="382">
        <f t="shared" si="25"/>
        <v>601.17603615998837</v>
      </c>
      <c r="EV44" s="382">
        <f t="shared" si="25"/>
        <v>614.7832221925612</v>
      </c>
      <c r="EW44" s="382">
        <f t="shared" si="25"/>
        <v>628.27932571337908</v>
      </c>
      <c r="EX44" s="521"/>
      <c r="EY44" s="252"/>
      <c r="EZ44" s="515">
        <f t="shared" si="20"/>
        <v>330.00000000000006</v>
      </c>
      <c r="FA44" s="592">
        <v>33000</v>
      </c>
      <c r="FB44" s="382">
        <f t="shared" si="54"/>
        <v>157.65977184485533</v>
      </c>
      <c r="FC44" s="382">
        <f t="shared" si="54"/>
        <v>167.7778100947119</v>
      </c>
      <c r="FD44" s="382">
        <f t="shared" si="54"/>
        <v>177.97428365930648</v>
      </c>
      <c r="FE44" s="382">
        <f t="shared" si="54"/>
        <v>188.24880991820692</v>
      </c>
      <c r="FF44" s="382">
        <f t="shared" si="54"/>
        <v>198.60085845962561</v>
      </c>
      <c r="FG44" s="382">
        <f t="shared" si="54"/>
        <v>209.02975620450653</v>
      </c>
      <c r="FH44" s="382">
        <f t="shared" si="54"/>
        <v>219.53469381046563</v>
      </c>
      <c r="FI44" s="382">
        <f t="shared" si="54"/>
        <v>230.1147332266724</v>
      </c>
      <c r="FJ44" s="382">
        <f t="shared" si="54"/>
        <v>240.76881625169571</v>
      </c>
      <c r="FK44" s="382">
        <f t="shared" si="54"/>
        <v>251.49577393221384</v>
      </c>
      <c r="FL44" s="382">
        <f t="shared" si="54"/>
        <v>262.29433663151053</v>
      </c>
      <c r="FM44" s="382">
        <f t="shared" si="54"/>
        <v>273.16314459284479</v>
      </c>
      <c r="FN44" s="382">
        <f t="shared" si="54"/>
        <v>284.10075882384967</v>
      </c>
      <c r="FO44" s="382">
        <f t="shared" si="54"/>
        <v>295.10567213366221</v>
      </c>
      <c r="FP44" s="382">
        <f t="shared" si="54"/>
        <v>306.17632016394316</v>
      </c>
      <c r="FQ44" s="382">
        <f t="shared" si="47"/>
        <v>317.31109226761475</v>
      </c>
      <c r="FR44" s="382">
        <f t="shared" si="47"/>
        <v>328.50834210430276</v>
      </c>
      <c r="FS44" s="382">
        <f t="shared" si="47"/>
        <v>339.76639783836066</v>
      </c>
      <c r="FT44" s="382">
        <f t="shared" si="47"/>
        <v>351.08357184323404</v>
      </c>
      <c r="FU44" s="382">
        <f t="shared" si="47"/>
        <v>362.45816983414863</v>
      </c>
      <c r="FV44" s="382">
        <f t="shared" si="47"/>
        <v>373.88849936903767</v>
      </c>
      <c r="FW44" s="382">
        <f t="shared" si="47"/>
        <v>385.37287767481394</v>
      </c>
      <c r="FX44" s="382">
        <f t="shared" si="47"/>
        <v>396.90963877209356</v>
      </c>
      <c r="FY44" s="382">
        <f t="shared" si="47"/>
        <v>408.49713988603537</v>
      </c>
      <c r="FZ44" s="382">
        <f t="shared" si="47"/>
        <v>420.13376714385026</v>
      </c>
      <c r="GA44" s="382">
        <f t="shared" si="47"/>
        <v>431.81794057066907</v>
      </c>
      <c r="GB44" s="382">
        <f t="shared" si="47"/>
        <v>443.54811840478982</v>
      </c>
      <c r="GC44" s="382">
        <f t="shared" si="47"/>
        <v>455.32280076091911</v>
      </c>
      <c r="GD44" s="382">
        <f t="shared" si="47"/>
        <v>467.14053267591947</v>
      </c>
      <c r="GE44" s="382">
        <f t="shared" si="47"/>
        <v>478.99990657595828</v>
      </c>
      <c r="GF44" s="382">
        <f t="shared" si="47"/>
        <v>490.89956420690964</v>
      </c>
      <c r="GG44" s="382">
        <f t="shared" si="29"/>
        <v>502.83819807161149</v>
      </c>
      <c r="GH44" s="382">
        <f t="shared" si="29"/>
        <v>514.8145524182537</v>
      </c>
      <c r="GI44" s="382">
        <f t="shared" si="29"/>
        <v>526.82742382395622</v>
      </c>
      <c r="GJ44" s="382">
        <f t="shared" si="29"/>
        <v>538.87566141665877</v>
      </c>
      <c r="GK44" s="382">
        <f t="shared" si="29"/>
        <v>550.958166776908</v>
      </c>
      <c r="GL44" s="382">
        <f t="shared" si="29"/>
        <v>563.07389355916666</v>
      </c>
      <c r="GM44" s="382">
        <f t="shared" si="29"/>
        <v>575.22184686997048</v>
      </c>
      <c r="GN44" s="382">
        <f t="shared" si="29"/>
        <v>587.40108243775251</v>
      </c>
      <c r="GO44" s="382">
        <f t="shared" si="48"/>
        <v>599.61070560651592</v>
      </c>
      <c r="GQ44" s="511"/>
      <c r="GR44" s="521"/>
      <c r="GS44" s="524">
        <v>33000</v>
      </c>
      <c r="GT44" s="583">
        <f t="shared" ref="GT44:HI59" si="56">ABS((FB44-DJ44)/DJ44)</f>
        <v>8.1187734770357132</v>
      </c>
      <c r="GU44" s="477">
        <f t="shared" si="56"/>
        <v>3.8531827754761001</v>
      </c>
      <c r="GV44" s="477">
        <f t="shared" si="56"/>
        <v>2.4334870606312298</v>
      </c>
      <c r="GW44" s="477">
        <f t="shared" si="56"/>
        <v>1.7253302709025775</v>
      </c>
      <c r="GX44" s="477">
        <f t="shared" si="56"/>
        <v>1.3018389709969311</v>
      </c>
      <c r="GY44" s="477">
        <f t="shared" si="56"/>
        <v>1.0207200206335825</v>
      </c>
      <c r="GZ44" s="477">
        <f t="shared" si="56"/>
        <v>0.82098882920488925</v>
      </c>
      <c r="HA44" s="477">
        <f t="shared" si="56"/>
        <v>0.67215143436874869</v>
      </c>
      <c r="HB44" s="477">
        <f t="shared" si="56"/>
        <v>0.55726520853544381</v>
      </c>
      <c r="HC44" s="477">
        <f t="shared" si="56"/>
        <v>0.46616315379937662</v>
      </c>
      <c r="HD44" s="477">
        <f t="shared" si="56"/>
        <v>0.3923740470808183</v>
      </c>
      <c r="HE44" s="477">
        <f t="shared" si="56"/>
        <v>0.33158252255856985</v>
      </c>
      <c r="HF44" s="477">
        <f t="shared" si="56"/>
        <v>0.28079989397576027</v>
      </c>
      <c r="HG44" s="477">
        <f t="shared" si="56"/>
        <v>0.23789034638413947</v>
      </c>
      <c r="HH44" s="477">
        <f t="shared" si="56"/>
        <v>0.20128665770557347</v>
      </c>
      <c r="HI44" s="477">
        <f t="shared" si="55"/>
        <v>0.16981253023976317</v>
      </c>
      <c r="HJ44" s="477">
        <f t="shared" si="55"/>
        <v>0.1425676333240215</v>
      </c>
      <c r="HK44" s="477">
        <f t="shared" si="55"/>
        <v>0.11885096890537869</v>
      </c>
      <c r="HL44" s="477">
        <f t="shared" si="55"/>
        <v>9.8108440512595485E-2</v>
      </c>
      <c r="HM44" s="477">
        <f t="shared" si="55"/>
        <v>7.9896153927167923E-2</v>
      </c>
      <c r="HN44" s="477">
        <f t="shared" si="55"/>
        <v>6.3854205183602533E-2</v>
      </c>
      <c r="HO44" s="477">
        <f t="shared" si="55"/>
        <v>4.968761859550741E-2</v>
      </c>
      <c r="HP44" s="477">
        <f t="shared" si="55"/>
        <v>3.7152258333246709E-2</v>
      </c>
      <c r="HQ44" s="477">
        <f t="shared" si="55"/>
        <v>2.6044262600643422E-2</v>
      </c>
      <c r="HR44" s="477">
        <f t="shared" si="55"/>
        <v>1.619201379489783E-2</v>
      </c>
      <c r="HS44" s="477">
        <f t="shared" si="55"/>
        <v>7.4499616395999144E-3</v>
      </c>
      <c r="HT44" s="477">
        <f t="shared" si="55"/>
        <v>3.0618131501103894E-4</v>
      </c>
      <c r="HU44" s="477">
        <f t="shared" si="55"/>
        <v>7.183215085533907E-3</v>
      </c>
      <c r="HV44" s="477">
        <f t="shared" si="55"/>
        <v>1.3273447083764734E-2</v>
      </c>
      <c r="HW44" s="477">
        <f t="shared" si="49"/>
        <v>1.8657088619124549E-2</v>
      </c>
      <c r="HX44" s="477">
        <f t="shared" si="49"/>
        <v>2.3404188262764334E-2</v>
      </c>
      <c r="HY44" s="477">
        <f t="shared" si="31"/>
        <v>2.7576203444847562E-2</v>
      </c>
      <c r="HZ44" s="477">
        <f t="shared" si="31"/>
        <v>3.1227287064765557E-2</v>
      </c>
      <c r="IA44" s="477">
        <f t="shared" si="31"/>
        <v>3.440534781382136E-2</v>
      </c>
      <c r="IB44" s="477">
        <f t="shared" si="31"/>
        <v>3.7152929480815722E-2</v>
      </c>
      <c r="IC44" s="477">
        <f t="shared" si="31"/>
        <v>3.9507944440706225E-2</v>
      </c>
      <c r="ID44" s="477">
        <f t="shared" si="31"/>
        <v>4.1504288907491672E-2</v>
      </c>
      <c r="IE44" s="477">
        <f t="shared" si="31"/>
        <v>4.317236171920668E-2</v>
      </c>
      <c r="IF44" s="477">
        <f t="shared" si="31"/>
        <v>4.4539503952552746E-2</v>
      </c>
      <c r="IG44" s="477">
        <f t="shared" si="50"/>
        <v>4.5630373201141716E-2</v>
      </c>
    </row>
    <row r="45" spans="1:296">
      <c r="F45" s="384"/>
      <c r="G45" s="384"/>
      <c r="H45" s="384"/>
      <c r="I45" s="384"/>
      <c r="J45" s="252"/>
      <c r="K45" s="606">
        <v>34000</v>
      </c>
      <c r="L45" s="382">
        <f t="shared" si="21"/>
        <v>10.363199999999999</v>
      </c>
      <c r="M45" s="382">
        <v>340</v>
      </c>
      <c r="N45" s="491">
        <f t="shared" si="14"/>
        <v>249.99006628637568</v>
      </c>
      <c r="O45" s="263">
        <f t="shared" si="15"/>
        <v>0.39444188540564801</v>
      </c>
      <c r="P45" s="383">
        <f t="shared" si="16"/>
        <v>-52.360800000000495</v>
      </c>
      <c r="Q45" s="383">
        <f>$Q$11-Konstanten!$C$33*K45</f>
        <v>220.78919999999948</v>
      </c>
      <c r="R45" s="382">
        <f t="shared" si="0"/>
        <v>579.02257261656268</v>
      </c>
      <c r="S45" s="263">
        <f t="shared" si="1"/>
        <v>0.24672101286590248</v>
      </c>
      <c r="T45" s="492">
        <f>O45/Konstanten!$C$22</f>
        <v>0.3219933758413453</v>
      </c>
      <c r="U45" s="492">
        <f t="shared" si="2"/>
        <v>0.7662300884955735</v>
      </c>
      <c r="V45" s="492"/>
      <c r="W45" s="252"/>
      <c r="X45" s="515">
        <f t="shared" si="17"/>
        <v>340.00000000000006</v>
      </c>
      <c r="Y45" s="592">
        <v>34000</v>
      </c>
      <c r="Z45" s="490">
        <f t="shared" si="51"/>
        <v>3.0432830169957823E-2</v>
      </c>
      <c r="AA45" s="490">
        <f t="shared" si="51"/>
        <v>6.0849756645511496E-2</v>
      </c>
      <c r="AB45" s="490">
        <f t="shared" si="51"/>
        <v>9.1234972090135036E-2</v>
      </c>
      <c r="AC45" s="490">
        <f t="shared" si="51"/>
        <v>0.12157286038552534</v>
      </c>
      <c r="AD45" s="490">
        <f t="shared" si="51"/>
        <v>0.15184808854059512</v>
      </c>
      <c r="AE45" s="490">
        <f t="shared" si="51"/>
        <v>0.18204569428352474</v>
      </c>
      <c r="AF45" s="490">
        <f t="shared" si="51"/>
        <v>0.21215116809512968</v>
      </c>
      <c r="AG45" s="490">
        <f t="shared" si="51"/>
        <v>0.24215052860049013</v>
      </c>
      <c r="AH45" s="490">
        <f t="shared" si="51"/>
        <v>0.27203039041761828</v>
      </c>
      <c r="AI45" s="490">
        <f t="shared" si="51"/>
        <v>0.30177802376243607</v>
      </c>
      <c r="AJ45" s="490">
        <f t="shared" si="52"/>
        <v>0.33138140531767102</v>
      </c>
      <c r="AK45" s="490">
        <f t="shared" si="52"/>
        <v>0.36082926008300181</v>
      </c>
      <c r="AL45" s="490">
        <f t="shared" si="52"/>
        <v>0.39011109412606926</v>
      </c>
      <c r="AM45" s="490">
        <f t="shared" si="52"/>
        <v>0.41921721834308079</v>
      </c>
      <c r="AN45" s="490">
        <f t="shared" si="52"/>
        <v>0.44813876350799314</v>
      </c>
      <c r="AO45" s="490">
        <f t="shared" si="52"/>
        <v>0.47686768703656773</v>
      </c>
      <c r="AP45" s="490">
        <f t="shared" si="52"/>
        <v>0.50539677201350941</v>
      </c>
      <c r="AQ45" s="490">
        <f t="shared" si="52"/>
        <v>0.53371961912633603</v>
      </c>
      <c r="AR45" s="490">
        <f t="shared" si="52"/>
        <v>0.56183063221836615</v>
      </c>
      <c r="AS45" s="490">
        <f t="shared" si="52"/>
        <v>0.58972499821670299</v>
      </c>
      <c r="AT45" s="490">
        <f t="shared" si="46"/>
        <v>0.61739866221084916</v>
      </c>
      <c r="AU45" s="490">
        <f t="shared" si="46"/>
        <v>0.64484829845683855</v>
      </c>
      <c r="AV45" s="490">
        <f t="shared" si="46"/>
        <v>0.67207127806274336</v>
      </c>
      <c r="AW45" s="490">
        <f t="shared" si="46"/>
        <v>0.6990656340779845</v>
      </c>
      <c r="AX45" s="490">
        <f t="shared" si="46"/>
        <v>0.72583002466374558</v>
      </c>
      <c r="AY45" s="490">
        <f t="shared" si="46"/>
        <v>0.75236369496829258</v>
      </c>
      <c r="AZ45" s="490">
        <f t="shared" si="46"/>
        <v>0.77866643827178139</v>
      </c>
      <c r="BA45" s="490">
        <f t="shared" si="46"/>
        <v>0.8047385569030151</v>
      </c>
      <c r="BB45" s="490">
        <f t="shared" si="46"/>
        <v>0.83058082336723993</v>
      </c>
      <c r="BC45" s="490">
        <f t="shared" si="46"/>
        <v>0.85619444206192896</v>
      </c>
      <c r="BD45" s="490">
        <f t="shared" si="53"/>
        <v>0.88158101189729388</v>
      </c>
      <c r="BE45" s="490">
        <f t="shared" si="53"/>
        <v>0.90674249008172891</v>
      </c>
      <c r="BF45" s="490">
        <f t="shared" si="53"/>
        <v>0.93168115727984868</v>
      </c>
      <c r="BG45" s="490">
        <f t="shared" si="53"/>
        <v>0.9563995843028793</v>
      </c>
      <c r="BH45" s="490">
        <f t="shared" si="53"/>
        <v>0.98090060044836169</v>
      </c>
      <c r="BI45" s="490">
        <f t="shared" si="53"/>
        <v>1.0051872635680168</v>
      </c>
      <c r="BJ45" s="490">
        <f t="shared" si="53"/>
        <v>1.0292628319097634</v>
      </c>
      <c r="BK45" s="490">
        <f t="shared" si="53"/>
        <v>1.0531307377514212</v>
      </c>
      <c r="BL45" s="490">
        <f t="shared" si="53"/>
        <v>1.0767945628198305</v>
      </c>
      <c r="BM45" s="490">
        <f t="shared" si="53"/>
        <v>1.100258015469308</v>
      </c>
      <c r="BN45" s="527"/>
      <c r="BO45" s="252"/>
      <c r="BP45" s="515">
        <f t="shared" si="18"/>
        <v>340.00000000000006</v>
      </c>
      <c r="BQ45" s="592">
        <v>34000</v>
      </c>
      <c r="BR45" s="382">
        <f t="shared" si="44"/>
        <v>220.83009709933913</v>
      </c>
      <c r="BS45" s="382">
        <f t="shared" si="44"/>
        <v>220.95270291993225</v>
      </c>
      <c r="BT45" s="382">
        <f t="shared" si="44"/>
        <v>221.15676191758982</v>
      </c>
      <c r="BU45" s="382">
        <f t="shared" si="44"/>
        <v>221.44185112576824</v>
      </c>
      <c r="BV45" s="382">
        <f t="shared" si="44"/>
        <v>221.80738449749074</v>
      </c>
      <c r="BW45" s="382">
        <f t="shared" si="44"/>
        <v>222.25261884931294</v>
      </c>
      <c r="BX45" s="382">
        <f t="shared" si="44"/>
        <v>222.77666127882583</v>
      </c>
      <c r="BY45" s="382">
        <f t="shared" si="44"/>
        <v>223.37847789896801</v>
      </c>
      <c r="BZ45" s="382">
        <f t="shared" si="44"/>
        <v>224.05690370985076</v>
      </c>
      <c r="CA45" s="382">
        <f t="shared" si="44"/>
        <v>224.81065341249459</v>
      </c>
      <c r="CB45" s="382">
        <f t="shared" si="44"/>
        <v>225.63833295904647</v>
      </c>
      <c r="CC45" s="382">
        <f t="shared" si="44"/>
        <v>226.53845163064798</v>
      </c>
      <c r="CD45" s="382">
        <f t="shared" si="44"/>
        <v>227.50943443677357</v>
      </c>
      <c r="CE45" s="382">
        <f t="shared" si="44"/>
        <v>228.54963463797347</v>
      </c>
      <c r="CF45" s="382">
        <f t="shared" si="42"/>
        <v>229.6573462067507</v>
      </c>
      <c r="CG45" s="382">
        <f t="shared" si="42"/>
        <v>230.83081605786401</v>
      </c>
      <c r="CH45" s="382">
        <f t="shared" si="40"/>
        <v>232.06825589872116</v>
      </c>
      <c r="CI45" s="382">
        <f t="shared" si="40"/>
        <v>233.36785357174503</v>
      </c>
      <c r="CJ45" s="382">
        <f t="shared" si="40"/>
        <v>234.72778378273429</v>
      </c>
      <c r="CK45" s="382">
        <f t="shared" si="40"/>
        <v>236.14621813147849</v>
      </c>
      <c r="CL45" s="382">
        <f t="shared" si="40"/>
        <v>237.62133438249074</v>
      </c>
      <c r="CM45" s="382">
        <f t="shared" si="40"/>
        <v>239.15132493413245</v>
      </c>
      <c r="CN45" s="382">
        <f t="shared" si="40"/>
        <v>240.73440446313603</v>
      </c>
      <c r="CO45" s="382">
        <f t="shared" si="40"/>
        <v>242.36881673830564</v>
      </c>
      <c r="CP45" s="382">
        <f t="shared" si="40"/>
        <v>244.05284061177505</v>
      </c>
      <c r="CQ45" s="382">
        <f t="shared" si="40"/>
        <v>245.78479520855976</v>
      </c>
      <c r="CR45" s="382">
        <f t="shared" si="40"/>
        <v>247.56304434526015</v>
      </c>
      <c r="CS45" s="382">
        <f t="shared" si="40"/>
        <v>249.38600021676018</v>
      </c>
      <c r="CT45" s="382">
        <f t="shared" si="40"/>
        <v>251.25212639573141</v>
      </c>
      <c r="CU45" s="382">
        <f t="shared" si="40"/>
        <v>253.15994019392585</v>
      </c>
      <c r="CV45" s="382">
        <f t="shared" si="38"/>
        <v>255.10801443677718</v>
      </c>
      <c r="CW45" s="382">
        <f t="shared" si="23"/>
        <v>257.09497870399599</v>
      </c>
      <c r="CX45" s="382">
        <f t="shared" si="23"/>
        <v>259.11952008882395</v>
      </c>
      <c r="CY45" s="382">
        <f t="shared" si="23"/>
        <v>261.18038352762773</v>
      </c>
      <c r="CZ45" s="382">
        <f t="shared" ref="CZ45:DE47" si="57">$Q45*(1+0.2*BH45^2)</f>
        <v>263.27637174977707</v>
      </c>
      <c r="DA45" s="382">
        <f t="shared" si="57"/>
        <v>265.40634489540616</v>
      </c>
      <c r="DB45" s="382">
        <f t="shared" si="57"/>
        <v>267.56921984591276</v>
      </c>
      <c r="DC45" s="382">
        <f t="shared" si="57"/>
        <v>269.76396930899068</v>
      </c>
      <c r="DD45" s="382">
        <f t="shared" si="57"/>
        <v>271.98962069678379</v>
      </c>
      <c r="DE45" s="382">
        <f t="shared" si="57"/>
        <v>274.24525483245901</v>
      </c>
      <c r="DF45" s="521"/>
      <c r="DG45" s="252"/>
      <c r="DH45" s="515">
        <f t="shared" si="19"/>
        <v>340.00000000000006</v>
      </c>
      <c r="DI45" s="592">
        <v>34000</v>
      </c>
      <c r="DJ45" s="382">
        <f t="shared" si="45"/>
        <v>17.621295617011924</v>
      </c>
      <c r="DK45" s="382">
        <f t="shared" si="45"/>
        <v>35.23338263597585</v>
      </c>
      <c r="DL45" s="382">
        <f t="shared" si="45"/>
        <v>52.827108252230282</v>
      </c>
      <c r="DM45" s="382">
        <f t="shared" si="45"/>
        <v>70.393430380781083</v>
      </c>
      <c r="DN45" s="382">
        <f t="shared" si="45"/>
        <v>87.923470873682973</v>
      </c>
      <c r="DO45" s="382">
        <f t="shared" si="45"/>
        <v>105.40856623781477</v>
      </c>
      <c r="DP45" s="382">
        <f t="shared" si="45"/>
        <v>122.84031513405083</v>
      </c>
      <c r="DQ45" s="382">
        <f t="shared" si="45"/>
        <v>140.21062203071634</v>
      </c>
      <c r="DR45" s="382">
        <f t="shared" si="45"/>
        <v>157.51173648949728</v>
      </c>
      <c r="DS45" s="382">
        <f t="shared" si="45"/>
        <v>174.73628767806792</v>
      </c>
      <c r="DT45" s="382">
        <f t="shared" si="45"/>
        <v>191.87731382432975</v>
      </c>
      <c r="DU45" s="382">
        <f t="shared" si="45"/>
        <v>208.92828644859051</v>
      </c>
      <c r="DV45" s="382">
        <f t="shared" si="45"/>
        <v>225.88312932713865</v>
      </c>
      <c r="DW45" s="382">
        <f t="shared" si="45"/>
        <v>242.73623225016991</v>
      </c>
      <c r="DX45" s="382">
        <f t="shared" si="45"/>
        <v>259.48245973560358</v>
      </c>
      <c r="DY45" s="382">
        <f t="shared" si="43"/>
        <v>276.11715494562333</v>
      </c>
      <c r="DZ45" s="382">
        <f t="shared" si="41"/>
        <v>292.63613912336865</v>
      </c>
      <c r="EA45" s="382">
        <f t="shared" si="41"/>
        <v>309.03570692246308</v>
      </c>
      <c r="EB45" s="382">
        <f t="shared" si="41"/>
        <v>325.31261804186823</v>
      </c>
      <c r="EC45" s="382">
        <f t="shared" si="41"/>
        <v>341.46408560373322</v>
      </c>
      <c r="ED45" s="382">
        <f t="shared" si="41"/>
        <v>357.48776172335005</v>
      </c>
      <c r="EE45" s="382">
        <f t="shared" si="41"/>
        <v>373.38172071989169</v>
      </c>
      <c r="EF45" s="382">
        <f t="shared" si="41"/>
        <v>389.1444404055909</v>
      </c>
      <c r="EG45" s="382">
        <f t="shared" si="41"/>
        <v>404.77478187166321</v>
      </c>
      <c r="EH45" s="382">
        <f t="shared" si="41"/>
        <v>420.27196816314512</v>
      </c>
      <c r="EI45" s="382">
        <f t="shared" si="41"/>
        <v>435.63556220384362</v>
      </c>
      <c r="EJ45" s="382">
        <f t="shared" si="41"/>
        <v>450.86544429830275</v>
      </c>
      <c r="EK45" s="382">
        <f t="shared" si="41"/>
        <v>465.9617895017239</v>
      </c>
      <c r="EL45" s="382">
        <f t="shared" si="41"/>
        <v>480.9250451120821</v>
      </c>
      <c r="EM45" s="382">
        <f t="shared" si="41"/>
        <v>495.75590850270061</v>
      </c>
      <c r="EN45" s="382">
        <f t="shared" si="39"/>
        <v>510.45530547868367</v>
      </c>
      <c r="EO45" s="382">
        <f t="shared" si="25"/>
        <v>525.02436930787076</v>
      </c>
      <c r="EP45" s="382">
        <f t="shared" si="25"/>
        <v>539.46442054655438</v>
      </c>
      <c r="EQ45" s="382">
        <f t="shared" si="25"/>
        <v>553.77694775246425</v>
      </c>
      <c r="ER45" s="382">
        <f t="shared" ref="ER45:EW47" si="58">BH45*$R45</f>
        <v>567.96358915274141</v>
      </c>
      <c r="ES45" s="382">
        <f t="shared" si="58"/>
        <v>582.02611531255593</v>
      </c>
      <c r="ET45" s="382">
        <f t="shared" si="58"/>
        <v>595.96641283099996</v>
      </c>
      <c r="EU45" s="382">
        <f t="shared" si="58"/>
        <v>609.78646907440645</v>
      </c>
      <c r="EV45" s="382">
        <f t="shared" si="58"/>
        <v>623.48835794346519</v>
      </c>
      <c r="EW45" s="382">
        <f t="shared" si="58"/>
        <v>637.07422665903255</v>
      </c>
      <c r="EX45" s="521"/>
      <c r="EY45" s="252"/>
      <c r="EZ45" s="515">
        <f t="shared" si="20"/>
        <v>340.00000000000006</v>
      </c>
      <c r="FA45" s="592">
        <v>34000</v>
      </c>
      <c r="FB45" s="382">
        <f t="shared" si="54"/>
        <v>161.68009709933921</v>
      </c>
      <c r="FC45" s="382">
        <f t="shared" si="54"/>
        <v>171.80270291993233</v>
      </c>
      <c r="FD45" s="382">
        <f t="shared" si="54"/>
        <v>182.0067619175899</v>
      </c>
      <c r="FE45" s="382">
        <f t="shared" si="54"/>
        <v>192.29185112576832</v>
      </c>
      <c r="FF45" s="382">
        <f t="shared" si="54"/>
        <v>202.65738449749082</v>
      </c>
      <c r="FG45" s="382">
        <f t="shared" si="54"/>
        <v>213.10261884931302</v>
      </c>
      <c r="FH45" s="382">
        <f t="shared" si="54"/>
        <v>223.62666127882591</v>
      </c>
      <c r="FI45" s="382">
        <f t="shared" si="54"/>
        <v>234.22847789896809</v>
      </c>
      <c r="FJ45" s="382">
        <f t="shared" si="54"/>
        <v>244.90690370985084</v>
      </c>
      <c r="FK45" s="382">
        <f t="shared" si="54"/>
        <v>255.66065341249467</v>
      </c>
      <c r="FL45" s="382">
        <f t="shared" si="54"/>
        <v>266.48833295904655</v>
      </c>
      <c r="FM45" s="382">
        <f t="shared" si="54"/>
        <v>277.38845163064809</v>
      </c>
      <c r="FN45" s="382">
        <f t="shared" si="54"/>
        <v>288.35943443677365</v>
      </c>
      <c r="FO45" s="382">
        <f t="shared" si="54"/>
        <v>299.39963463797358</v>
      </c>
      <c r="FP45" s="382">
        <f t="shared" si="54"/>
        <v>310.50734620675075</v>
      </c>
      <c r="FQ45" s="382">
        <f t="shared" si="47"/>
        <v>321.68081605786409</v>
      </c>
      <c r="FR45" s="382">
        <f t="shared" si="47"/>
        <v>332.91825589872121</v>
      </c>
      <c r="FS45" s="382">
        <f t="shared" si="47"/>
        <v>344.21785357174508</v>
      </c>
      <c r="FT45" s="382">
        <f t="shared" si="47"/>
        <v>355.5777837827344</v>
      </c>
      <c r="FU45" s="382">
        <f t="shared" si="47"/>
        <v>366.9962181314786</v>
      </c>
      <c r="FV45" s="382">
        <f t="shared" si="47"/>
        <v>378.4713343824908</v>
      </c>
      <c r="FW45" s="382">
        <f t="shared" si="47"/>
        <v>390.00132493413253</v>
      </c>
      <c r="FX45" s="382">
        <f t="shared" si="47"/>
        <v>401.58440446313614</v>
      </c>
      <c r="FY45" s="382">
        <f t="shared" si="47"/>
        <v>413.21881673830569</v>
      </c>
      <c r="FZ45" s="382">
        <f t="shared" si="47"/>
        <v>424.9028406117751</v>
      </c>
      <c r="GA45" s="382">
        <f t="shared" si="47"/>
        <v>436.63479520855981</v>
      </c>
      <c r="GB45" s="382">
        <f t="shared" si="47"/>
        <v>448.41304434526023</v>
      </c>
      <c r="GC45" s="382">
        <f t="shared" si="47"/>
        <v>460.23600021676026</v>
      </c>
      <c r="GD45" s="382">
        <f t="shared" si="47"/>
        <v>472.10212639573149</v>
      </c>
      <c r="GE45" s="382">
        <f t="shared" si="47"/>
        <v>484.0099401939259</v>
      </c>
      <c r="GF45" s="382">
        <f t="shared" si="47"/>
        <v>495.9580144367772</v>
      </c>
      <c r="GG45" s="382">
        <f t="shared" si="29"/>
        <v>507.94497870399601</v>
      </c>
      <c r="GH45" s="382">
        <f t="shared" si="29"/>
        <v>519.96952008882397</v>
      </c>
      <c r="GI45" s="382">
        <f t="shared" si="29"/>
        <v>532.03038352762769</v>
      </c>
      <c r="GJ45" s="382">
        <f t="shared" si="29"/>
        <v>544.12637174977704</v>
      </c>
      <c r="GK45" s="382">
        <f t="shared" si="29"/>
        <v>556.25634489540619</v>
      </c>
      <c r="GL45" s="382">
        <f t="shared" si="29"/>
        <v>568.41921984591272</v>
      </c>
      <c r="GM45" s="382">
        <f t="shared" si="29"/>
        <v>580.6139693089907</v>
      </c>
      <c r="GN45" s="382">
        <f t="shared" si="29"/>
        <v>592.83962069678387</v>
      </c>
      <c r="GO45" s="382">
        <f t="shared" si="48"/>
        <v>605.09525483245898</v>
      </c>
      <c r="GQ45" s="511"/>
      <c r="GR45" s="521"/>
      <c r="GS45" s="524">
        <v>34000</v>
      </c>
      <c r="GT45" s="583">
        <f t="shared" si="56"/>
        <v>8.1752672796233128</v>
      </c>
      <c r="GU45" s="477">
        <f t="shared" si="56"/>
        <v>3.8761342246063326</v>
      </c>
      <c r="GV45" s="477">
        <f t="shared" si="56"/>
        <v>2.4453288839618783</v>
      </c>
      <c r="GW45" s="477">
        <f t="shared" si="56"/>
        <v>1.731673255381913</v>
      </c>
      <c r="GX45" s="477">
        <f t="shared" si="56"/>
        <v>1.304929303674131</v>
      </c>
      <c r="GY45" s="477">
        <f t="shared" si="56"/>
        <v>1.0216821692510942</v>
      </c>
      <c r="GZ45" s="477">
        <f t="shared" si="56"/>
        <v>0.82046635939341972</v>
      </c>
      <c r="HA45" s="477">
        <f t="shared" si="56"/>
        <v>0.67054731308199322</v>
      </c>
      <c r="HB45" s="477">
        <f t="shared" si="56"/>
        <v>0.55484860473353348</v>
      </c>
      <c r="HC45" s="477">
        <f t="shared" si="56"/>
        <v>0.4631228396217324</v>
      </c>
      <c r="HD45" s="477">
        <f t="shared" si="56"/>
        <v>0.38884752786890553</v>
      </c>
      <c r="HE45" s="477">
        <f t="shared" si="56"/>
        <v>0.32767303243499812</v>
      </c>
      <c r="HF45" s="477">
        <f t="shared" si="56"/>
        <v>0.27658685841540986</v>
      </c>
      <c r="HG45" s="477">
        <f t="shared" si="56"/>
        <v>0.23343611236992828</v>
      </c>
      <c r="HH45" s="477">
        <f t="shared" si="56"/>
        <v>0.19664098499427801</v>
      </c>
      <c r="HI45" s="477">
        <f t="shared" si="55"/>
        <v>0.16501568372748796</v>
      </c>
      <c r="HJ45" s="477">
        <f t="shared" si="55"/>
        <v>0.1376525705130717</v>
      </c>
      <c r="HK45" s="477">
        <f t="shared" si="55"/>
        <v>0.11384492426342561</v>
      </c>
      <c r="HL45" s="477">
        <f t="shared" si="55"/>
        <v>9.3034097241721472E-2</v>
      </c>
      <c r="HM45" s="477">
        <f t="shared" si="55"/>
        <v>7.4772526904557809E-2</v>
      </c>
      <c r="HN45" s="477">
        <f t="shared" si="55"/>
        <v>5.8697317519303939E-2</v>
      </c>
      <c r="HO45" s="477">
        <f t="shared" si="55"/>
        <v>4.451102796944028E-2</v>
      </c>
      <c r="HP45" s="477">
        <f t="shared" si="55"/>
        <v>3.1967472141139992E-2</v>
      </c>
      <c r="HQ45" s="477">
        <f t="shared" si="55"/>
        <v>2.0861069525126012E-2</v>
      </c>
      <c r="HR45" s="477">
        <f t="shared" si="55"/>
        <v>1.1018751664237408E-2</v>
      </c>
      <c r="HS45" s="477">
        <f t="shared" si="55"/>
        <v>2.2937360753129358E-3</v>
      </c>
      <c r="HT45" s="477">
        <f t="shared" si="55"/>
        <v>5.4393167275422257E-3</v>
      </c>
      <c r="HU45" s="477">
        <f t="shared" si="55"/>
        <v>1.2288109055222126E-2</v>
      </c>
      <c r="HV45" s="477">
        <f t="shared" si="55"/>
        <v>1.8345725193609715E-2</v>
      </c>
      <c r="HW45" s="477">
        <f t="shared" si="49"/>
        <v>2.3693047540775242E-2</v>
      </c>
      <c r="HX45" s="477">
        <f t="shared" si="49"/>
        <v>2.8400705970352311E-2</v>
      </c>
      <c r="HY45" s="477">
        <f t="shared" si="31"/>
        <v>3.2530662579320205E-2</v>
      </c>
      <c r="HZ45" s="477">
        <f t="shared" si="31"/>
        <v>3.6137509194729273E-2</v>
      </c>
      <c r="IA45" s="477">
        <f t="shared" si="31"/>
        <v>3.9269536792920418E-2</v>
      </c>
      <c r="IB45" s="477">
        <f t="shared" si="31"/>
        <v>4.1969622451543932E-2</v>
      </c>
      <c r="IC45" s="477">
        <f t="shared" si="31"/>
        <v>4.4275969306482109E-2</v>
      </c>
      <c r="ID45" s="477">
        <f t="shared" si="31"/>
        <v>4.6222727308122442E-2</v>
      </c>
      <c r="IE45" s="477">
        <f t="shared" si="31"/>
        <v>4.7840516713492549E-2</v>
      </c>
      <c r="IF45" s="477">
        <f t="shared" si="31"/>
        <v>4.9156871746208926E-2</v>
      </c>
      <c r="IG45" s="477">
        <f t="shared" si="50"/>
        <v>5.0196618366244131E-2</v>
      </c>
    </row>
    <row r="46" spans="1:296" s="80" customFormat="1">
      <c r="A46" s="173"/>
      <c r="B46" s="182"/>
      <c r="C46" s="91"/>
      <c r="D46" s="189"/>
      <c r="E46" s="91"/>
      <c r="F46" s="384"/>
      <c r="G46" s="384"/>
      <c r="H46" s="384"/>
      <c r="I46" s="384"/>
      <c r="J46" s="252"/>
      <c r="K46" s="606">
        <v>35000</v>
      </c>
      <c r="L46" s="382">
        <f t="shared" si="21"/>
        <v>10.667999999999999</v>
      </c>
      <c r="M46" s="382">
        <v>350</v>
      </c>
      <c r="N46" s="491">
        <f t="shared" si="14"/>
        <v>238.42288543712669</v>
      </c>
      <c r="O46" s="263">
        <f t="shared" si="15"/>
        <v>0.37959706274688054</v>
      </c>
      <c r="P46" s="383">
        <f t="shared" si="16"/>
        <v>-54.342000000000496</v>
      </c>
      <c r="Q46" s="383">
        <f>$Q$11-Konstanten!$C$33*K46</f>
        <v>218.80799999999948</v>
      </c>
      <c r="R46" s="382">
        <f t="shared" si="0"/>
        <v>576.4188570052205</v>
      </c>
      <c r="S46" s="263">
        <f t="shared" si="1"/>
        <v>0.23530509295546675</v>
      </c>
      <c r="T46" s="492">
        <f>O46/Konstanten!$C$22</f>
        <v>0.30987515326275961</v>
      </c>
      <c r="U46" s="492">
        <f t="shared" si="2"/>
        <v>0.75935450286309036</v>
      </c>
      <c r="V46" s="492"/>
      <c r="W46" s="252"/>
      <c r="X46" s="515">
        <f t="shared" si="17"/>
        <v>350.00000000000006</v>
      </c>
      <c r="Y46" s="592">
        <v>35000</v>
      </c>
      <c r="Z46" s="490">
        <f t="shared" si="51"/>
        <v>3.1162142552730792E-2</v>
      </c>
      <c r="AA46" s="490">
        <f t="shared" si="51"/>
        <v>6.230695266539394E-2</v>
      </c>
      <c r="AB46" s="490">
        <f t="shared" si="51"/>
        <v>9.3417208128779031E-2</v>
      </c>
      <c r="AC46" s="490">
        <f t="shared" si="51"/>
        <v>0.12447590539210712</v>
      </c>
      <c r="AD46" s="490">
        <f t="shared" si="51"/>
        <v>0.15546636443993439</v>
      </c>
      <c r="AE46" s="490">
        <f t="shared" si="51"/>
        <v>0.18637232848201279</v>
      </c>
      <c r="AF46" s="490">
        <f t="shared" si="51"/>
        <v>0.21717805697681292</v>
      </c>
      <c r="AG46" s="490">
        <f t="shared" si="51"/>
        <v>0.24786841070879045</v>
      </c>
      <c r="AH46" s="490">
        <f t="shared" si="51"/>
        <v>0.27842892786787043</v>
      </c>
      <c r="AI46" s="490">
        <f t="shared" si="51"/>
        <v>0.30884589032952015</v>
      </c>
      <c r="AJ46" s="490">
        <f t="shared" si="52"/>
        <v>0.3391063795924244</v>
      </c>
      <c r="AK46" s="490">
        <f t="shared" si="52"/>
        <v>0.3691983220886379</v>
      </c>
      <c r="AL46" s="490">
        <f t="shared" si="52"/>
        <v>0.39911052382800083</v>
      </c>
      <c r="AM46" s="490">
        <f t="shared" si="52"/>
        <v>0.42883269456669515</v>
      </c>
      <c r="AN46" s="490">
        <f t="shared" si="52"/>
        <v>0.45835546189249082</v>
      </c>
      <c r="AO46" s="490">
        <f t="shared" si="52"/>
        <v>0.48767037579165817</v>
      </c>
      <c r="AP46" s="490">
        <f t="shared" si="52"/>
        <v>0.51676990440207138</v>
      </c>
      <c r="AQ46" s="490">
        <f t="shared" si="52"/>
        <v>0.5456474217627626</v>
      </c>
      <c r="AR46" s="490">
        <f t="shared" si="52"/>
        <v>0.57429718844261213</v>
      </c>
      <c r="AS46" s="490">
        <f t="shared" si="52"/>
        <v>0.60271432597197827</v>
      </c>
      <c r="AT46" s="490">
        <f t="shared" si="46"/>
        <v>0.63089478601364946</v>
      </c>
      <c r="AU46" s="490">
        <f t="shared" si="46"/>
        <v>0.65883531519754579</v>
      </c>
      <c r="AV46" s="490">
        <f t="shared" si="46"/>
        <v>0.68653341651059241</v>
      </c>
      <c r="AW46" s="490">
        <f t="shared" si="46"/>
        <v>0.71398730808389954</v>
      </c>
      <c r="AX46" s="490">
        <f t="shared" si="46"/>
        <v>0.74119588015737981</v>
      </c>
      <c r="AY46" s="490">
        <f t="shared" si="46"/>
        <v>0.76815865093145252</v>
      </c>
      <c r="AZ46" s="490">
        <f t="shared" si="46"/>
        <v>0.79487572193964884</v>
      </c>
      <c r="BA46" s="490">
        <f t="shared" si="46"/>
        <v>0.82134773349811274</v>
      </c>
      <c r="BB46" s="490">
        <f t="shared" si="46"/>
        <v>0.84757582071025184</v>
      </c>
      <c r="BC46" s="490">
        <f t="shared" si="46"/>
        <v>0.8735615704297035</v>
      </c>
      <c r="BD46" s="490">
        <f t="shared" si="53"/>
        <v>0.89930697951329241</v>
      </c>
      <c r="BE46" s="490">
        <f t="shared" si="53"/>
        <v>0.92481441462948522</v>
      </c>
      <c r="BF46" s="490">
        <f t="shared" si="53"/>
        <v>0.95008657382726314</v>
      </c>
      <c r="BG46" s="490">
        <f t="shared" si="53"/>
        <v>0.97512645001595744</v>
      </c>
      <c r="BH46" s="490">
        <f t="shared" si="53"/>
        <v>0.99993729645867779</v>
      </c>
      <c r="BI46" s="490">
        <f t="shared" si="53"/>
        <v>1.0245225943400673</v>
      </c>
      <c r="BJ46" s="490">
        <f t="shared" si="53"/>
        <v>1.0488860224335055</v>
      </c>
      <c r="BK46" s="490">
        <f t="shared" si="53"/>
        <v>1.0730314288627036</v>
      </c>
      <c r="BL46" s="490">
        <f t="shared" si="53"/>
        <v>1.0969628049278364</v>
      </c>
      <c r="BM46" s="490">
        <f t="shared" si="53"/>
        <v>1.1206842609462779</v>
      </c>
      <c r="BN46" s="527"/>
      <c r="BO46" s="252"/>
      <c r="BP46" s="515">
        <f t="shared" si="18"/>
        <v>350.00000000000006</v>
      </c>
      <c r="BQ46" s="592">
        <v>35000</v>
      </c>
      <c r="BR46" s="382">
        <f t="shared" si="44"/>
        <v>218.85049597638823</v>
      </c>
      <c r="BS46" s="382">
        <f t="shared" si="44"/>
        <v>218.97788937334522</v>
      </c>
      <c r="BT46" s="382">
        <f t="shared" si="44"/>
        <v>219.18989762697456</v>
      </c>
      <c r="BU46" s="382">
        <f t="shared" si="44"/>
        <v>219.48605321557568</v>
      </c>
      <c r="BV46" s="382">
        <f t="shared" si="44"/>
        <v>219.86570870272641</v>
      </c>
      <c r="BW46" s="382">
        <f t="shared" si="44"/>
        <v>220.32804363292101</v>
      </c>
      <c r="BX46" s="382">
        <f t="shared" si="44"/>
        <v>220.87207312308709</v>
      </c>
      <c r="BY46" s="382">
        <f t="shared" si="44"/>
        <v>221.49665795943264</v>
      </c>
      <c r="BZ46" s="382">
        <f t="shared" si="44"/>
        <v>222.20051598241906</v>
      </c>
      <c r="CA46" s="382">
        <f t="shared" si="44"/>
        <v>222.98223452393131</v>
      </c>
      <c r="CB46" s="382">
        <f t="shared" si="44"/>
        <v>223.84028365014728</v>
      </c>
      <c r="CC46" s="382">
        <f t="shared" si="44"/>
        <v>224.77302996104808</v>
      </c>
      <c r="CD46" s="382">
        <f t="shared" si="44"/>
        <v>225.77875070241205</v>
      </c>
      <c r="CE46" s="382">
        <f t="shared" si="44"/>
        <v>226.85564795767493</v>
      </c>
      <c r="CF46" s="382">
        <f t="shared" si="42"/>
        <v>228.00186270415324</v>
      </c>
      <c r="CG46" s="382">
        <f t="shared" si="42"/>
        <v>229.2154885396204</v>
      </c>
      <c r="CH46" s="382">
        <f t="shared" si="40"/>
        <v>230.49458490984298</v>
      </c>
      <c r="CI46" s="382">
        <f t="shared" si="40"/>
        <v>231.83718969420272</v>
      </c>
      <c r="CJ46" s="382">
        <f t="shared" si="40"/>
        <v>233.24133103379566</v>
      </c>
      <c r="CK46" s="382">
        <f t="shared" si="40"/>
        <v>234.70503831339943</v>
      </c>
      <c r="CL46" s="382">
        <f t="shared" si="40"/>
        <v>236.22635223456965</v>
      </c>
      <c r="CM46" s="382">
        <f t="shared" si="40"/>
        <v>237.80333394120694</v>
      </c>
      <c r="CN46" s="382">
        <f t="shared" si="40"/>
        <v>239.43407318070513</v>
      </c>
      <c r="CO46" s="382">
        <f t="shared" si="40"/>
        <v>241.11669550295133</v>
      </c>
      <c r="CP46" s="382">
        <f t="shared" si="40"/>
        <v>242.84936851580892</v>
      </c>
      <c r="CQ46" s="382">
        <f t="shared" si="40"/>
        <v>244.63030722925652</v>
      </c>
      <c r="CR46" s="382">
        <f t="shared" si="40"/>
        <v>246.4577785311412</v>
      </c>
      <c r="CS46" s="382">
        <f t="shared" si="40"/>
        <v>248.33010484571037</v>
      </c>
      <c r="CT46" s="382">
        <f t="shared" si="40"/>
        <v>250.24566703190663</v>
      </c>
      <c r="CU46" s="382">
        <f t="shared" si="40"/>
        <v>252.20290658213838</v>
      </c>
      <c r="CV46" s="382">
        <f t="shared" si="38"/>
        <v>254.20032718411065</v>
      </c>
      <c r="CW46" s="382">
        <f t="shared" si="38"/>
        <v>256.23649570864524</v>
      </c>
      <c r="CX46" s="382">
        <f t="shared" si="38"/>
        <v>258.31004268547218</v>
      </c>
      <c r="CY46" s="382">
        <f t="shared" si="38"/>
        <v>260.41966232701589</v>
      </c>
      <c r="CZ46" s="382">
        <f t="shared" si="57"/>
        <v>262.5641121574705</v>
      </c>
      <c r="DA46" s="382">
        <f t="shared" si="57"/>
        <v>264.74221230114358</v>
      </c>
      <c r="DB46" s="382">
        <f t="shared" si="57"/>
        <v>266.95284448036745</v>
      </c>
      <c r="DC46" s="382">
        <f t="shared" si="57"/>
        <v>269.19495076935056</v>
      </c>
      <c r="DD46" s="382">
        <f t="shared" si="57"/>
        <v>271.46753214632361</v>
      </c>
      <c r="DE46" s="382">
        <f t="shared" si="57"/>
        <v>273.76964688232289</v>
      </c>
      <c r="DF46" s="521"/>
      <c r="DG46" s="252"/>
      <c r="DH46" s="515">
        <f t="shared" si="19"/>
        <v>350.00000000000006</v>
      </c>
      <c r="DI46" s="592">
        <v>35000</v>
      </c>
      <c r="DJ46" s="382">
        <f t="shared" si="45"/>
        <v>17.962446592078827</v>
      </c>
      <c r="DK46" s="382">
        <f t="shared" si="45"/>
        <v>35.91490243886475</v>
      </c>
      <c r="DL46" s="382">
        <f t="shared" si="45"/>
        <v>53.847440334209601</v>
      </c>
      <c r="DM46" s="382">
        <f t="shared" si="45"/>
        <v>71.750259110808358</v>
      </c>
      <c r="DN46" s="382">
        <f t="shared" si="45"/>
        <v>89.613744093224042</v>
      </c>
      <c r="DO46" s="382">
        <f t="shared" si="45"/>
        <v>107.42852456100331</v>
      </c>
      <c r="DP46" s="382">
        <f t="shared" si="45"/>
        <v>125.18552736918916</v>
      </c>
      <c r="DQ46" s="382">
        <f t="shared" si="45"/>
        <v>142.87602598846155</v>
      </c>
      <c r="DR46" s="382">
        <f t="shared" si="45"/>
        <v>160.49168435878687</v>
      </c>
      <c r="DS46" s="382">
        <f t="shared" si="45"/>
        <v>178.02459509450168</v>
      </c>
      <c r="DT46" s="382">
        <f t="shared" si="45"/>
        <v>195.46731172784371</v>
      </c>
      <c r="DU46" s="382">
        <f t="shared" si="45"/>
        <v>212.81287482657791</v>
      </c>
      <c r="DV46" s="382">
        <f t="shared" si="45"/>
        <v>230.05483196369107</v>
      </c>
      <c r="DW46" s="382">
        <f t="shared" si="45"/>
        <v>247.18725164860325</v>
      </c>
      <c r="DX46" s="382">
        <f t="shared" si="45"/>
        <v>264.20473144616949</v>
      </c>
      <c r="DY46" s="382">
        <f t="shared" si="43"/>
        <v>281.10240060913395</v>
      </c>
      <c r="DZ46" s="382">
        <f t="shared" si="41"/>
        <v>297.87591763013904</v>
      </c>
      <c r="EA46" s="382">
        <f t="shared" si="41"/>
        <v>314.52146318033709</v>
      </c>
      <c r="EB46" s="382">
        <f t="shared" si="41"/>
        <v>331.03572894340221</v>
      </c>
      <c r="EC46" s="382">
        <f t="shared" si="41"/>
        <v>347.41590287743958</v>
      </c>
      <c r="ED46" s="382">
        <f t="shared" si="41"/>
        <v>363.659651444541</v>
      </c>
      <c r="EE46" s="382">
        <f t="shared" si="41"/>
        <v>379.76509934084351</v>
      </c>
      <c r="EF46" s="382">
        <f t="shared" si="41"/>
        <v>395.73080724092466</v>
      </c>
      <c r="EG46" s="382">
        <f t="shared" si="41"/>
        <v>411.55574804195561</v>
      </c>
      <c r="EH46" s="382">
        <f t="shared" si="41"/>
        <v>427.23928205729527</v>
      </c>
      <c r="EI46" s="382">
        <f t="shared" si="41"/>
        <v>442.78113156858001</v>
      </c>
      <c r="EJ46" s="382">
        <f t="shared" si="41"/>
        <v>458.18135510165183</v>
      </c>
      <c r="EK46" s="382">
        <f t="shared" si="41"/>
        <v>473.44032174681058</v>
      </c>
      <c r="EL46" s="382">
        <f t="shared" si="41"/>
        <v>488.55868579906507</v>
      </c>
      <c r="EM46" s="382">
        <f t="shared" si="41"/>
        <v>503.53736195077511</v>
      </c>
      <c r="EN46" s="382">
        <f t="shared" si="39"/>
        <v>518.37750122786929</v>
      </c>
      <c r="EO46" s="382">
        <f t="shared" si="39"/>
        <v>533.08046782267991</v>
      </c>
      <c r="EP46" s="382">
        <f t="shared" si="39"/>
        <v>547.64781694151702</v>
      </c>
      <c r="EQ46" s="382">
        <f t="shared" si="39"/>
        <v>562.08127375375648</v>
      </c>
      <c r="ER46" s="382">
        <f t="shared" si="58"/>
        <v>576.38271350160142</v>
      </c>
      <c r="ES46" s="382">
        <f t="shared" si="58"/>
        <v>590.55414280552475</v>
      </c>
      <c r="ET46" s="382">
        <f t="shared" si="58"/>
        <v>604.59768217987335</v>
      </c>
      <c r="EU46" s="382">
        <f t="shared" si="58"/>
        <v>618.51554975571821</v>
      </c>
      <c r="EV46" s="382">
        <f t="shared" si="58"/>
        <v>632.31004619374414</v>
      </c>
      <c r="EW46" s="382">
        <f t="shared" si="58"/>
        <v>645.98354075839381</v>
      </c>
      <c r="EX46" s="521"/>
      <c r="EY46" s="252"/>
      <c r="EZ46" s="515">
        <f t="shared" si="20"/>
        <v>350.00000000000006</v>
      </c>
      <c r="FA46" s="592">
        <v>35000</v>
      </c>
      <c r="FB46" s="382">
        <f t="shared" si="54"/>
        <v>165.70049597638831</v>
      </c>
      <c r="FC46" s="382">
        <f t="shared" si="54"/>
        <v>175.8278893733453</v>
      </c>
      <c r="FD46" s="382">
        <f t="shared" si="54"/>
        <v>186.03989762697464</v>
      </c>
      <c r="FE46" s="382">
        <f t="shared" si="54"/>
        <v>196.33605321557576</v>
      </c>
      <c r="FF46" s="382">
        <f t="shared" si="54"/>
        <v>206.71570870272649</v>
      </c>
      <c r="FG46" s="382">
        <f t="shared" si="54"/>
        <v>217.17804363292109</v>
      </c>
      <c r="FH46" s="382">
        <f t="shared" si="54"/>
        <v>227.72207312308717</v>
      </c>
      <c r="FI46" s="382">
        <f t="shared" si="54"/>
        <v>238.34665795943272</v>
      </c>
      <c r="FJ46" s="382">
        <f t="shared" si="54"/>
        <v>249.05051598241914</v>
      </c>
      <c r="FK46" s="382">
        <f t="shared" si="54"/>
        <v>259.83223452393139</v>
      </c>
      <c r="FL46" s="382">
        <f t="shared" si="54"/>
        <v>270.69028365014736</v>
      </c>
      <c r="FM46" s="382">
        <f t="shared" si="54"/>
        <v>281.62302996104813</v>
      </c>
      <c r="FN46" s="382">
        <f t="shared" si="54"/>
        <v>292.62875070241216</v>
      </c>
      <c r="FO46" s="382">
        <f t="shared" si="54"/>
        <v>303.70564795767501</v>
      </c>
      <c r="FP46" s="382">
        <f t="shared" si="54"/>
        <v>314.85186270415329</v>
      </c>
      <c r="FQ46" s="382">
        <f t="shared" si="47"/>
        <v>326.06548853962045</v>
      </c>
      <c r="FR46" s="382">
        <f t="shared" si="47"/>
        <v>337.34458490984309</v>
      </c>
      <c r="FS46" s="382">
        <f t="shared" si="47"/>
        <v>348.6871896942028</v>
      </c>
      <c r="FT46" s="382">
        <f t="shared" si="47"/>
        <v>360.09133103379577</v>
      </c>
      <c r="FU46" s="382">
        <f t="shared" si="47"/>
        <v>371.55503831339951</v>
      </c>
      <c r="FV46" s="382">
        <f t="shared" si="47"/>
        <v>383.07635223456975</v>
      </c>
      <c r="FW46" s="382">
        <f t="shared" si="47"/>
        <v>394.65333394120705</v>
      </c>
      <c r="FX46" s="382">
        <f t="shared" si="47"/>
        <v>406.28407318070521</v>
      </c>
      <c r="FY46" s="382">
        <f t="shared" si="47"/>
        <v>417.96669550295144</v>
      </c>
      <c r="FZ46" s="382">
        <f t="shared" si="47"/>
        <v>429.699368515809</v>
      </c>
      <c r="GA46" s="382">
        <f t="shared" si="47"/>
        <v>441.4803072292566</v>
      </c>
      <c r="GB46" s="382">
        <f t="shared" si="47"/>
        <v>453.30777853114125</v>
      </c>
      <c r="GC46" s="382">
        <f t="shared" si="47"/>
        <v>465.18010484571045</v>
      </c>
      <c r="GD46" s="382">
        <f t="shared" si="47"/>
        <v>477.09566703190671</v>
      </c>
      <c r="GE46" s="382">
        <f t="shared" si="47"/>
        <v>489.05290658213846</v>
      </c>
      <c r="GF46" s="382">
        <f t="shared" si="47"/>
        <v>501.05032718411064</v>
      </c>
      <c r="GG46" s="382">
        <f t="shared" si="29"/>
        <v>513.08649570864532</v>
      </c>
      <c r="GH46" s="382">
        <f t="shared" si="29"/>
        <v>525.16004268547226</v>
      </c>
      <c r="GI46" s="382">
        <f t="shared" si="29"/>
        <v>537.26966232701591</v>
      </c>
      <c r="GJ46" s="382">
        <f t="shared" si="29"/>
        <v>549.41411215747053</v>
      </c>
      <c r="GK46" s="382">
        <f t="shared" si="29"/>
        <v>561.5922123011436</v>
      </c>
      <c r="GL46" s="382">
        <f t="shared" si="29"/>
        <v>573.80284448036741</v>
      </c>
      <c r="GM46" s="382">
        <f t="shared" si="29"/>
        <v>586.04495076935063</v>
      </c>
      <c r="GN46" s="382">
        <f t="shared" si="29"/>
        <v>598.31753214632363</v>
      </c>
      <c r="GO46" s="382">
        <f t="shared" si="48"/>
        <v>610.61964688232297</v>
      </c>
      <c r="GP46" s="89"/>
      <c r="GQ46" s="511"/>
      <c r="GR46" s="521"/>
      <c r="GS46" s="524">
        <v>35000</v>
      </c>
      <c r="GT46" s="583">
        <f t="shared" si="56"/>
        <v>8.2248288743394102</v>
      </c>
      <c r="GU46" s="477">
        <f t="shared" si="56"/>
        <v>3.8956805513433861</v>
      </c>
      <c r="GV46" s="477">
        <f t="shared" si="56"/>
        <v>2.4549441249630277</v>
      </c>
      <c r="GW46" s="477">
        <f t="shared" si="56"/>
        <v>1.7363811036885854</v>
      </c>
      <c r="GX46" s="477">
        <f t="shared" si="56"/>
        <v>1.306741123188456</v>
      </c>
      <c r="GY46" s="477">
        <f t="shared" si="56"/>
        <v>1.0216050115218374</v>
      </c>
      <c r="GZ46" s="477">
        <f t="shared" si="56"/>
        <v>0.81907667690294406</v>
      </c>
      <c r="HA46" s="477">
        <f t="shared" si="56"/>
        <v>0.66820609903218631</v>
      </c>
      <c r="HB46" s="477">
        <f t="shared" si="56"/>
        <v>0.55179701040245022</v>
      </c>
      <c r="HC46" s="477">
        <f t="shared" si="56"/>
        <v>0.45952998452828026</v>
      </c>
      <c r="HD46" s="477">
        <f t="shared" si="56"/>
        <v>0.38483658089614164</v>
      </c>
      <c r="HE46" s="477">
        <f t="shared" si="56"/>
        <v>0.32333642967110848</v>
      </c>
      <c r="HF46" s="477">
        <f t="shared" si="56"/>
        <v>0.27199567252991652</v>
      </c>
      <c r="HG46" s="477">
        <f t="shared" si="56"/>
        <v>0.22864608078339432</v>
      </c>
      <c r="HH46" s="477">
        <f t="shared" si="56"/>
        <v>0.19169653389913996</v>
      </c>
      <c r="HI46" s="477">
        <f t="shared" si="55"/>
        <v>0.15995269991666339</v>
      </c>
      <c r="HJ46" s="477">
        <f t="shared" si="55"/>
        <v>0.13250036321738087</v>
      </c>
      <c r="HK46" s="477">
        <f t="shared" si="55"/>
        <v>0.10862764711951028</v>
      </c>
      <c r="HL46" s="477">
        <f t="shared" si="55"/>
        <v>8.7771800896335433E-2</v>
      </c>
      <c r="HM46" s="477">
        <f t="shared" si="55"/>
        <v>6.9481953002236821E-2</v>
      </c>
      <c r="HN46" s="477">
        <f t="shared" si="55"/>
        <v>5.3392507837757334E-2</v>
      </c>
      <c r="HO46" s="477">
        <f t="shared" si="55"/>
        <v>3.9203798943623268E-2</v>
      </c>
      <c r="HP46" s="477">
        <f t="shared" si="55"/>
        <v>2.6667789686021629E-2</v>
      </c>
      <c r="HQ46" s="477">
        <f t="shared" si="55"/>
        <v>1.5577348856131809E-2</v>
      </c>
      <c r="HR46" s="477">
        <f t="shared" si="55"/>
        <v>5.7580998794577532E-3</v>
      </c>
      <c r="HS46" s="477">
        <f t="shared" si="55"/>
        <v>2.9378495301169687E-3</v>
      </c>
      <c r="HT46" s="477">
        <f t="shared" si="55"/>
        <v>1.0636785011536164E-2</v>
      </c>
      <c r="HU46" s="477">
        <f t="shared" si="55"/>
        <v>1.7447218839796219E-2</v>
      </c>
      <c r="HV46" s="477">
        <f t="shared" si="55"/>
        <v>2.3462931067144883E-2</v>
      </c>
      <c r="HW46" s="477">
        <f t="shared" si="49"/>
        <v>2.8765403449948206E-2</v>
      </c>
      <c r="HX46" s="477">
        <f t="shared" si="49"/>
        <v>3.3425783338814193E-2</v>
      </c>
      <c r="HY46" s="477">
        <f t="shared" si="31"/>
        <v>3.7506480392534743E-2</v>
      </c>
      <c r="HZ46" s="477">
        <f t="shared" si="31"/>
        <v>4.1062474021413317E-2</v>
      </c>
      <c r="IA46" s="477">
        <f t="shared" si="31"/>
        <v>4.4142391119065011E-2</v>
      </c>
      <c r="IB46" s="477">
        <f t="shared" si="31"/>
        <v>4.6789400015647693E-2</v>
      </c>
      <c r="IC46" s="477">
        <f t="shared" si="31"/>
        <v>4.904195636795082E-2</v>
      </c>
      <c r="ID46" s="477">
        <f t="shared" si="31"/>
        <v>5.0934428971800436E-2</v>
      </c>
      <c r="IE46" s="477">
        <f t="shared" si="31"/>
        <v>5.249762758461253E-2</v>
      </c>
      <c r="IF46" s="477">
        <f t="shared" si="31"/>
        <v>5.3759250310890953E-2</v>
      </c>
      <c r="IG46" s="477">
        <f t="shared" si="50"/>
        <v>5.4744264590012831E-2</v>
      </c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</row>
    <row r="47" spans="1:296">
      <c r="F47" s="384"/>
      <c r="G47" s="384"/>
      <c r="H47" s="384"/>
      <c r="I47" s="384"/>
      <c r="J47" s="252"/>
      <c r="K47" s="606">
        <v>36000</v>
      </c>
      <c r="L47" s="382">
        <f t="shared" si="21"/>
        <v>10.972799999999999</v>
      </c>
      <c r="M47" s="382">
        <v>360</v>
      </c>
      <c r="N47" s="491">
        <f t="shared" si="14"/>
        <v>227.29295911886553</v>
      </c>
      <c r="O47" s="263">
        <f t="shared" si="15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0"/>
        <v>573.80332677922593</v>
      </c>
      <c r="S47" s="263">
        <f t="shared" si="1"/>
        <v>0.22432070971513993</v>
      </c>
      <c r="T47" s="492">
        <f>O47/Konstanten!$C$22</f>
        <v>0.29810896302679246</v>
      </c>
      <c r="U47" s="492">
        <f t="shared" si="2"/>
        <v>0.75247891723060734</v>
      </c>
      <c r="V47" s="492"/>
      <c r="W47" s="252"/>
      <c r="X47" s="515">
        <f t="shared" si="17"/>
        <v>360.00000000000006</v>
      </c>
      <c r="Y47" s="592">
        <v>36000</v>
      </c>
      <c r="Z47" s="490">
        <f t="shared" si="51"/>
        <v>3.1915798003890626E-2</v>
      </c>
      <c r="AA47" s="490">
        <f t="shared" si="51"/>
        <v>6.381270905691562E-2</v>
      </c>
      <c r="AB47" s="490">
        <f t="shared" si="51"/>
        <v>9.5671972338590067E-2</v>
      </c>
      <c r="AC47" s="490">
        <f t="shared" si="51"/>
        <v>0.12747507711675871</v>
      </c>
      <c r="AD47" s="490">
        <f t="shared" si="51"/>
        <v>0.15920388243205494</v>
      </c>
      <c r="AE47" s="490">
        <f t="shared" si="51"/>
        <v>0.19084073054793646</v>
      </c>
      <c r="AF47" s="490">
        <f t="shared" si="51"/>
        <v>0.2223685524041514</v>
      </c>
      <c r="AG47" s="490">
        <f t="shared" si="51"/>
        <v>0.25377096356247791</v>
      </c>
      <c r="AH47" s="490">
        <f t="shared" si="51"/>
        <v>0.28503234942015315</v>
      </c>
      <c r="AI47" s="490">
        <f t="shared" si="51"/>
        <v>0.31613793877811142</v>
      </c>
      <c r="AJ47" s="490">
        <f t="shared" si="52"/>
        <v>0.34707386517154898</v>
      </c>
      <c r="AK47" s="490">
        <f t="shared" si="52"/>
        <v>0.37782721568748545</v>
      </c>
      <c r="AL47" s="490">
        <f t="shared" si="52"/>
        <v>0.40838606729445126</v>
      </c>
      <c r="AM47" s="490">
        <f t="shared" si="52"/>
        <v>0.4387395109839089</v>
      </c>
      <c r="AN47" s="490">
        <f t="shared" si="52"/>
        <v>0.46887766426331939</v>
      </c>
      <c r="AO47" s="490">
        <f t="shared" si="52"/>
        <v>0.49879167274131386</v>
      </c>
      <c r="AP47" s="490">
        <f t="shared" si="52"/>
        <v>0.52847370170369135</v>
      </c>
      <c r="AQ47" s="490">
        <f t="shared" si="52"/>
        <v>0.55791691869437077</v>
      </c>
      <c r="AR47" s="490">
        <f t="shared" si="52"/>
        <v>0.58711546818923122</v>
      </c>
      <c r="AS47" s="490">
        <f t="shared" si="52"/>
        <v>0.61606443948635614</v>
      </c>
      <c r="AT47" s="490">
        <f t="shared" si="46"/>
        <v>0.64475982893743233</v>
      </c>
      <c r="AU47" s="490">
        <f t="shared" si="46"/>
        <v>0.67319849761741679</v>
      </c>
      <c r="AV47" s="490">
        <f t="shared" si="46"/>
        <v>0.70137812547795986</v>
      </c>
      <c r="AW47" s="490">
        <f t="shared" si="46"/>
        <v>0.72929716296028979</v>
      </c>
      <c r="AX47" s="490">
        <f t="shared" si="46"/>
        <v>0.75695478096022473</v>
      </c>
      <c r="AY47" s="490">
        <f t="shared" si="46"/>
        <v>0.78435081994654898</v>
      </c>
      <c r="AZ47" s="490">
        <f t="shared" si="46"/>
        <v>0.81148573893824949</v>
      </c>
      <c r="BA47" s="490">
        <f t="shared" si="46"/>
        <v>0.8383605649498056</v>
      </c>
      <c r="BB47" s="490">
        <f t="shared" si="46"/>
        <v>0.86497684341931724</v>
      </c>
      <c r="BC47" s="490">
        <f t="shared" si="46"/>
        <v>0.89133659004452681</v>
      </c>
      <c r="BD47" s="490">
        <f t="shared" si="53"/>
        <v>0.9174422443677952</v>
      </c>
      <c r="BE47" s="490">
        <f t="shared" si="53"/>
        <v>0.94329662537441061</v>
      </c>
      <c r="BF47" s="490">
        <f t="shared" si="53"/>
        <v>0.9689028892995929</v>
      </c>
      <c r="BG47" s="490">
        <f t="shared" si="53"/>
        <v>0.9942644897784908</v>
      </c>
      <c r="BH47" s="490">
        <f t="shared" si="53"/>
        <v>1.019385140420574</v>
      </c>
      <c r="BI47" s="490">
        <f t="shared" si="53"/>
        <v>1.0442687798443453</v>
      </c>
      <c r="BJ47" s="490">
        <f t="shared" si="53"/>
        <v>1.0689195391703756</v>
      </c>
      <c r="BK47" s="490">
        <f t="shared" si="53"/>
        <v>1.0933417119392075</v>
      </c>
      <c r="BL47" s="490">
        <f t="shared" si="53"/>
        <v>1.1175397263954359</v>
      </c>
      <c r="BM47" s="490">
        <f t="shared" si="53"/>
        <v>1.1415181200594626</v>
      </c>
      <c r="BN47" s="527"/>
      <c r="BO47" s="252"/>
      <c r="BP47" s="515">
        <f t="shared" si="18"/>
        <v>360.00000000000006</v>
      </c>
      <c r="BQ47" s="592">
        <v>36000</v>
      </c>
      <c r="BR47" s="382">
        <f t="shared" si="44"/>
        <v>216.87097274330691</v>
      </c>
      <c r="BS47" s="382">
        <f t="shared" si="44"/>
        <v>217.00338642751117</v>
      </c>
      <c r="BT47" s="382">
        <f t="shared" si="44"/>
        <v>217.22372861674091</v>
      </c>
      <c r="BU47" s="382">
        <f t="shared" si="44"/>
        <v>217.53148255903585</v>
      </c>
      <c r="BV47" s="382">
        <f t="shared" si="44"/>
        <v>217.92593304512303</v>
      </c>
      <c r="BW47" s="382">
        <f t="shared" si="44"/>
        <v>218.40617440933605</v>
      </c>
      <c r="BX47" s="382">
        <f t="shared" si="44"/>
        <v>218.97112048160633</v>
      </c>
      <c r="BY47" s="382">
        <f t="shared" si="44"/>
        <v>219.61951625884242</v>
      </c>
      <c r="BZ47" s="382">
        <f t="shared" si="44"/>
        <v>220.3499510326036</v>
      </c>
      <c r="CA47" s="382">
        <f t="shared" si="44"/>
        <v>221.1608726886119</v>
      </c>
      <c r="CB47" s="382">
        <f t="shared" si="44"/>
        <v>222.05060288253406</v>
      </c>
      <c r="CC47" s="382">
        <f t="shared" si="44"/>
        <v>223.01735279532767</v>
      </c>
      <c r="CD47" s="382">
        <f t="shared" si="44"/>
        <v>224.05923917947953</v>
      </c>
      <c r="CE47" s="382">
        <f t="shared" si="44"/>
        <v>225.17430042353161</v>
      </c>
      <c r="CF47" s="382">
        <f t="shared" si="42"/>
        <v>226.36051238496708</v>
      </c>
      <c r="CG47" s="382">
        <f t="shared" si="42"/>
        <v>227.61580376922919</v>
      </c>
      <c r="CH47" s="382">
        <f t="shared" si="40"/>
        <v>228.93807086376418</v>
      </c>
      <c r="CI47" s="382">
        <f t="shared" si="40"/>
        <v>230.32519146895669</v>
      </c>
      <c r="CJ47" s="382">
        <f t="shared" si="40"/>
        <v>231.77503790122958</v>
      </c>
      <c r="CK47" s="382">
        <f t="shared" si="40"/>
        <v>233.28548897618944</v>
      </c>
      <c r="CL47" s="382">
        <f t="shared" si="40"/>
        <v>234.85444091048529</v>
      </c>
      <c r="CM47" s="382">
        <f t="shared" si="40"/>
        <v>236.4798171092705</v>
      </c>
      <c r="CN47" s="382">
        <f t="shared" si="40"/>
        <v>238.15957683125251</v>
      </c>
      <c r="CO47" s="382">
        <f t="shared" si="40"/>
        <v>239.89172274499319</v>
      </c>
      <c r="CP47" s="382">
        <f t="shared" si="40"/>
        <v>241.67430740824403</v>
      </c>
      <c r="CQ47" s="382">
        <f t="shared" si="40"/>
        <v>243.50543871671402</v>
      </c>
      <c r="CR47" s="382">
        <f t="shared" si="40"/>
        <v>245.38328437992632</v>
      </c>
      <c r="CS47" s="382">
        <f t="shared" si="40"/>
        <v>247.30607548999882</v>
      </c>
      <c r="CT47" s="382">
        <f t="shared" si="40"/>
        <v>249.27210925457132</v>
      </c>
      <c r="CU47" s="382">
        <f t="shared" si="40"/>
        <v>251.27975096808879</v>
      </c>
      <c r="CV47" s="382">
        <f t="shared" si="38"/>
        <v>253.32743529656273</v>
      </c>
      <c r="CW47" s="382">
        <f t="shared" si="38"/>
        <v>255.41366695016274</v>
      </c>
      <c r="CX47" s="382">
        <f t="shared" si="38"/>
        <v>257.53702081585982</v>
      </c>
      <c r="CY47" s="382">
        <f t="shared" si="38"/>
        <v>259.69614161916394</v>
      </c>
      <c r="CZ47" s="382">
        <f t="shared" si="57"/>
        <v>261.88974318007058</v>
      </c>
      <c r="DA47" s="382">
        <f t="shared" si="57"/>
        <v>264.11660732386201</v>
      </c>
      <c r="DB47" s="382">
        <f t="shared" si="57"/>
        <v>266.37558250264692</v>
      </c>
      <c r="DC47" s="382">
        <f t="shared" si="57"/>
        <v>268.66558217859892</v>
      </c>
      <c r="DD47" s="382">
        <f t="shared" si="57"/>
        <v>270.98558301493546</v>
      </c>
      <c r="DE47" s="382">
        <f t="shared" si="57"/>
        <v>273.33462291586261</v>
      </c>
      <c r="DF47" s="521"/>
      <c r="DG47" s="252"/>
      <c r="DH47" s="515">
        <f t="shared" si="19"/>
        <v>360.00000000000006</v>
      </c>
      <c r="DI47" s="592">
        <v>36000</v>
      </c>
      <c r="DJ47" s="382">
        <f t="shared" si="45"/>
        <v>18.313391071446219</v>
      </c>
      <c r="DK47" s="382">
        <f t="shared" si="45"/>
        <v>36.615944747653025</v>
      </c>
      <c r="DL47" s="382">
        <f t="shared" si="45"/>
        <v>54.896896007413062</v>
      </c>
      <c r="DM47" s="382">
        <f t="shared" si="45"/>
        <v>73.145623331034514</v>
      </c>
      <c r="DN47" s="382">
        <f t="shared" si="45"/>
        <v>91.351717375681886</v>
      </c>
      <c r="DO47" s="382">
        <f t="shared" si="45"/>
        <v>109.5050460733838</v>
      </c>
      <c r="DP47" s="382">
        <f t="shared" si="45"/>
        <v>127.59581514058272</v>
      </c>
      <c r="DQ47" s="382">
        <f t="shared" si="45"/>
        <v>145.61462313211956</v>
      </c>
      <c r="DR47" s="382">
        <f t="shared" si="45"/>
        <v>163.55251033698264</v>
      </c>
      <c r="DS47" s="382">
        <f t="shared" si="45"/>
        <v>181.4010009920076</v>
      </c>
      <c r="DT47" s="382">
        <f t="shared" si="45"/>
        <v>199.15213847355932</v>
      </c>
      <c r="DU47" s="382">
        <f t="shared" si="45"/>
        <v>216.7985133092113</v>
      </c>
      <c r="DV47" s="382">
        <f t="shared" si="45"/>
        <v>234.33328402384097</v>
      </c>
      <c r="DW47" s="382">
        <f t="shared" si="45"/>
        <v>251.75019099205767</v>
      </c>
      <c r="DX47" s="382">
        <f t="shared" si="45"/>
        <v>269.04356360676564</v>
      </c>
      <c r="DY47" s="382">
        <f t="shared" si="43"/>
        <v>286.20832118874085</v>
      </c>
      <c r="DZ47" s="382">
        <f t="shared" si="41"/>
        <v>303.23996815291036</v>
      </c>
      <c r="EA47" s="382">
        <f t="shared" si="41"/>
        <v>320.13458401324488</v>
      </c>
      <c r="EB47" s="382">
        <f t="shared" si="41"/>
        <v>336.88880885052367</v>
      </c>
      <c r="EC47" s="382">
        <f t="shared" si="41"/>
        <v>353.49982488765028</v>
      </c>
      <c r="ED47" s="382">
        <f t="shared" si="41"/>
        <v>369.96533481790328</v>
      </c>
      <c r="EE47" s="382">
        <f t="shared" si="41"/>
        <v>386.28353751565055</v>
      </c>
      <c r="EF47" s="382">
        <f t="shared" si="41"/>
        <v>402.45310172943073</v>
      </c>
      <c r="EG47" s="382">
        <f t="shared" si="41"/>
        <v>418.47313831726552</v>
      </c>
      <c r="EH47" s="382">
        <f t="shared" si="41"/>
        <v>434.34317153641723</v>
      </c>
      <c r="EI47" s="382">
        <f t="shared" si="41"/>
        <v>450.06310984734347</v>
      </c>
      <c r="EJ47" s="382">
        <f t="shared" si="41"/>
        <v>465.63321663666602</v>
      </c>
      <c r="EK47" s="382">
        <f t="shared" si="41"/>
        <v>481.05408120870976</v>
      </c>
      <c r="EL47" s="382">
        <f t="shared" si="41"/>
        <v>496.32659034099783</v>
      </c>
      <c r="EM47" s="382">
        <f t="shared" si="41"/>
        <v>511.45190064760055</v>
      </c>
      <c r="EN47" s="382">
        <f t="shared" si="39"/>
        <v>526.43141194604038</v>
      </c>
      <c r="EO47" s="382">
        <f t="shared" si="39"/>
        <v>541.26674177945404</v>
      </c>
      <c r="EP47" s="382">
        <f t="shared" si="39"/>
        <v>555.95970120611048</v>
      </c>
      <c r="EQ47" s="382">
        <f t="shared" si="39"/>
        <v>570.51227193334773</v>
      </c>
      <c r="ER47" s="382">
        <f t="shared" si="58"/>
        <v>584.9265848426337</v>
      </c>
      <c r="ES47" s="382">
        <f t="shared" si="58"/>
        <v>599.2048999263684</v>
      </c>
      <c r="ET47" s="382">
        <f t="shared" si="58"/>
        <v>613.34958763527868</v>
      </c>
      <c r="EU47" s="382">
        <f t="shared" si="58"/>
        <v>627.36311161721142</v>
      </c>
      <c r="EV47" s="382">
        <f t="shared" si="58"/>
        <v>641.24801281364705</v>
      </c>
      <c r="EW47" s="382">
        <f t="shared" si="58"/>
        <v>655.00689486888746</v>
      </c>
      <c r="EX47" s="521"/>
      <c r="EY47" s="252"/>
      <c r="EZ47" s="515">
        <f t="shared" si="20"/>
        <v>360.00000000000006</v>
      </c>
      <c r="FA47" s="592">
        <v>36000</v>
      </c>
      <c r="FB47" s="382">
        <f t="shared" si="54"/>
        <v>169.72097274330699</v>
      </c>
      <c r="FC47" s="382">
        <f t="shared" si="54"/>
        <v>179.85338642751125</v>
      </c>
      <c r="FD47" s="382">
        <f t="shared" si="54"/>
        <v>190.07372861674099</v>
      </c>
      <c r="FE47" s="382">
        <f t="shared" si="54"/>
        <v>200.38148255903593</v>
      </c>
      <c r="FF47" s="382">
        <f t="shared" si="54"/>
        <v>210.77593304512311</v>
      </c>
      <c r="FG47" s="382">
        <f t="shared" si="54"/>
        <v>221.25617440933613</v>
      </c>
      <c r="FH47" s="382">
        <f t="shared" si="54"/>
        <v>231.82112048160641</v>
      </c>
      <c r="FI47" s="382">
        <f t="shared" si="54"/>
        <v>242.4695162588425</v>
      </c>
      <c r="FJ47" s="382">
        <f t="shared" si="54"/>
        <v>253.19995103260368</v>
      </c>
      <c r="FK47" s="382">
        <f t="shared" si="54"/>
        <v>264.01087268861198</v>
      </c>
      <c r="FL47" s="382">
        <f t="shared" si="54"/>
        <v>274.90060288253414</v>
      </c>
      <c r="FM47" s="382">
        <f t="shared" si="54"/>
        <v>285.86735279532775</v>
      </c>
      <c r="FN47" s="382">
        <f t="shared" si="54"/>
        <v>296.90923917947964</v>
      </c>
      <c r="FO47" s="382">
        <f t="shared" si="54"/>
        <v>308.02430042353171</v>
      </c>
      <c r="FP47" s="382">
        <f t="shared" si="54"/>
        <v>319.21051238496716</v>
      </c>
      <c r="FQ47" s="382">
        <f t="shared" si="47"/>
        <v>330.4658037692293</v>
      </c>
      <c r="FR47" s="382">
        <f t="shared" si="47"/>
        <v>341.78807086376423</v>
      </c>
      <c r="FS47" s="382">
        <f t="shared" si="47"/>
        <v>353.17519146895677</v>
      </c>
      <c r="FT47" s="382">
        <f t="shared" si="47"/>
        <v>364.62503790122969</v>
      </c>
      <c r="FU47" s="382">
        <f t="shared" si="47"/>
        <v>376.13548897618955</v>
      </c>
      <c r="FV47" s="382">
        <f t="shared" si="47"/>
        <v>387.70444091048535</v>
      </c>
      <c r="FW47" s="382">
        <f t="shared" si="47"/>
        <v>399.32981710927061</v>
      </c>
      <c r="FX47" s="382">
        <f t="shared" si="47"/>
        <v>411.00957683125262</v>
      </c>
      <c r="FY47" s="382">
        <f t="shared" si="47"/>
        <v>422.74172274499324</v>
      </c>
      <c r="FZ47" s="382">
        <f t="shared" si="47"/>
        <v>434.52430740824411</v>
      </c>
      <c r="GA47" s="382">
        <f t="shared" si="47"/>
        <v>446.3554387167141</v>
      </c>
      <c r="GB47" s="382">
        <f t="shared" si="47"/>
        <v>458.23328437992643</v>
      </c>
      <c r="GC47" s="382">
        <f t="shared" si="47"/>
        <v>470.1560754899989</v>
      </c>
      <c r="GD47" s="382">
        <f t="shared" si="47"/>
        <v>482.1221092545714</v>
      </c>
      <c r="GE47" s="382">
        <f t="shared" si="47"/>
        <v>494.12975096808884</v>
      </c>
      <c r="GF47" s="382">
        <f t="shared" si="47"/>
        <v>506.17743529656275</v>
      </c>
      <c r="GG47" s="382">
        <f t="shared" si="29"/>
        <v>518.26366695016281</v>
      </c>
      <c r="GH47" s="382">
        <f t="shared" si="29"/>
        <v>530.38702081585984</v>
      </c>
      <c r="GI47" s="382">
        <f t="shared" si="29"/>
        <v>542.54614161916402</v>
      </c>
      <c r="GJ47" s="382">
        <f t="shared" si="29"/>
        <v>554.7397431800706</v>
      </c>
      <c r="GK47" s="382">
        <f t="shared" si="29"/>
        <v>566.96660732386204</v>
      </c>
      <c r="GL47" s="382">
        <f t="shared" si="29"/>
        <v>579.22558250264694</v>
      </c>
      <c r="GM47" s="382">
        <f t="shared" si="29"/>
        <v>591.51558217859895</v>
      </c>
      <c r="GN47" s="382">
        <f t="shared" si="29"/>
        <v>603.83558301493554</v>
      </c>
      <c r="GO47" s="382">
        <f t="shared" si="48"/>
        <v>616.18462291586263</v>
      </c>
      <c r="GQ47" s="511"/>
      <c r="GR47" s="521"/>
      <c r="GS47" s="524">
        <v>36000</v>
      </c>
      <c r="GT47" s="583">
        <f t="shared" si="56"/>
        <v>8.2675885138461158</v>
      </c>
      <c r="GU47" s="477">
        <f>ABS((FC47-DK47)/DK47)</f>
        <v>3.9118870936421577</v>
      </c>
      <c r="GV47" s="477">
        <f t="shared" si="56"/>
        <v>2.4623766085258114</v>
      </c>
      <c r="GW47" s="477">
        <f t="shared" si="56"/>
        <v>1.7394869772613899</v>
      </c>
      <c r="GX47" s="477">
        <f t="shared" si="56"/>
        <v>1.3073012648280253</v>
      </c>
      <c r="GY47" s="477">
        <f t="shared" si="56"/>
        <v>1.020511221565656</v>
      </c>
      <c r="GZ47" s="477">
        <f t="shared" si="56"/>
        <v>0.81683952742642996</v>
      </c>
      <c r="HA47" s="477">
        <f t="shared" si="56"/>
        <v>0.66514537512378979</v>
      </c>
      <c r="HB47" s="477">
        <f t="shared" si="56"/>
        <v>0.54812635104720786</v>
      </c>
      <c r="HC47" s="477">
        <f t="shared" si="56"/>
        <v>0.45539920532326128</v>
      </c>
      <c r="HD47" s="477">
        <f t="shared" si="56"/>
        <v>0.38035476289415626</v>
      </c>
      <c r="HE47" s="477">
        <f t="shared" si="56"/>
        <v>0.31858539263876889</v>
      </c>
      <c r="HF47" s="477">
        <f t="shared" si="56"/>
        <v>0.26703827164933264</v>
      </c>
      <c r="HG47" s="477">
        <f t="shared" si="56"/>
        <v>0.22353154613197257</v>
      </c>
      <c r="HH47" s="477">
        <f t="shared" si="56"/>
        <v>0.1864640361793809</v>
      </c>
      <c r="HI47" s="477">
        <f t="shared" si="55"/>
        <v>0.15463380797828979</v>
      </c>
      <c r="HJ47" s="477">
        <f t="shared" si="55"/>
        <v>0.12712078472259891</v>
      </c>
      <c r="HK47" s="477">
        <f t="shared" si="55"/>
        <v>0.10320849138356419</v>
      </c>
      <c r="HL47" s="477">
        <f t="shared" si="55"/>
        <v>8.2330514763440776E-2</v>
      </c>
      <c r="HM47" s="477">
        <f t="shared" si="55"/>
        <v>6.4033027727052952E-2</v>
      </c>
      <c r="HN47" s="477">
        <f t="shared" si="55"/>
        <v>4.7948022214873834E-2</v>
      </c>
      <c r="HO47" s="477">
        <f t="shared" si="55"/>
        <v>3.3773843114117894E-2</v>
      </c>
      <c r="HP47" s="477">
        <f t="shared" si="55"/>
        <v>2.1260800488436558E-2</v>
      </c>
      <c r="HQ47" s="477">
        <f t="shared" si="55"/>
        <v>1.0200378559283985E-2</v>
      </c>
      <c r="HR47" s="477">
        <f t="shared" si="55"/>
        <v>4.1703400374902598E-4</v>
      </c>
      <c r="HS47" s="477">
        <f t="shared" si="55"/>
        <v>8.2381138322733596E-3</v>
      </c>
      <c r="HT47" s="477">
        <f t="shared" si="55"/>
        <v>1.5892191519733787E-2</v>
      </c>
      <c r="HU47" s="477">
        <f t="shared" si="55"/>
        <v>2.2654429396645453E-2</v>
      </c>
      <c r="HV47" s="477">
        <f t="shared" si="55"/>
        <v>2.8619222429060943E-2</v>
      </c>
      <c r="HW47" s="477">
        <f t="shared" si="49"/>
        <v>3.386858012958481E-2</v>
      </c>
      <c r="HX47" s="477">
        <f t="shared" si="49"/>
        <v>3.8474103539159026E-2</v>
      </c>
      <c r="HY47" s="477">
        <f t="shared" si="31"/>
        <v>4.2498592752377377E-2</v>
      </c>
      <c r="HZ47" s="477">
        <f t="shared" si="31"/>
        <v>4.5997363360640593E-2</v>
      </c>
      <c r="IA47" s="477">
        <f t="shared" si="31"/>
        <v>4.9019331730432901E-2</v>
      </c>
      <c r="IB47" s="477">
        <f t="shared" si="31"/>
        <v>5.1607915326133527E-2</v>
      </c>
      <c r="IC47" s="477">
        <f t="shared" si="31"/>
        <v>5.3801784008221352E-2</v>
      </c>
      <c r="ID47" s="477">
        <f t="shared" si="31"/>
        <v>5.5635490461800371E-2</v>
      </c>
      <c r="IE47" s="477">
        <f t="shared" si="31"/>
        <v>5.7140001977809954E-2</v>
      </c>
      <c r="IF47" s="477">
        <f t="shared" si="31"/>
        <v>5.8343151247447114E-2</v>
      </c>
      <c r="IG47" s="477">
        <f t="shared" si="50"/>
        <v>5.9270020296192251E-2</v>
      </c>
    </row>
    <row r="48" spans="1:296" s="82" customFormat="1">
      <c r="A48" s="173"/>
      <c r="B48" s="182"/>
      <c r="C48" s="91"/>
      <c r="D48" s="189"/>
      <c r="E48" s="151"/>
      <c r="F48" s="384"/>
      <c r="G48" s="384"/>
      <c r="H48" s="384"/>
      <c r="I48" s="384"/>
      <c r="J48" s="252"/>
      <c r="K48" s="559">
        <f>Konstanten!F15</f>
        <v>36089.238845</v>
      </c>
      <c r="L48" s="384">
        <f t="shared" si="21"/>
        <v>10.999999999956</v>
      </c>
      <c r="M48" s="384">
        <f>K48/100</f>
        <v>360.89238845</v>
      </c>
      <c r="N48" s="552">
        <f t="shared" si="14"/>
        <v>226.32055458908465</v>
      </c>
      <c r="O48" s="263">
        <f t="shared" si="15"/>
        <v>0.36391788976458667</v>
      </c>
      <c r="P48" s="252">
        <f>Q48-273.15</f>
        <v>-56.499999999714504</v>
      </c>
      <c r="Q48" s="552">
        <f>$Q$11-Konstanten!$C$33*K48</f>
        <v>216.65000000028547</v>
      </c>
      <c r="R48" s="552">
        <f t="shared" si="0"/>
        <v>573.56934021335621</v>
      </c>
      <c r="S48" s="263">
        <f t="shared" si="1"/>
        <v>0.22336102106003913</v>
      </c>
      <c r="T48" s="492">
        <f>O48/Konstanten!$C$22</f>
        <v>0.29707582837925439</v>
      </c>
      <c r="U48" s="527">
        <f t="shared" si="2"/>
        <v>0.75186534791006587</v>
      </c>
      <c r="V48" s="505"/>
      <c r="W48" s="2"/>
      <c r="X48" s="515">
        <f t="shared" ref="X48:X76" si="59">(Y48*288.15)/(100*(288.15+$F49))</f>
        <v>370.00000000000006</v>
      </c>
      <c r="Y48" s="592">
        <v>37000</v>
      </c>
      <c r="Z48" s="490">
        <f t="shared" ref="Z48:AO63" si="60">SQRT(5*((((1/$S49)*(((1+0.2*(Z$10/661.48)^2)^3.5)-1))+1)^(1/3.5)-1))</f>
        <v>3.2691845464205838E-2</v>
      </c>
      <c r="AA48" s="490">
        <f t="shared" si="60"/>
        <v>6.5363118364940173E-2</v>
      </c>
      <c r="AB48" s="490">
        <f t="shared" si="60"/>
        <v>9.7993390430988495E-2</v>
      </c>
      <c r="AC48" s="490">
        <f t="shared" si="60"/>
        <v>0.13056251935922783</v>
      </c>
      <c r="AD48" s="490">
        <f t="shared" si="60"/>
        <v>0.16305078534793946</v>
      </c>
      <c r="AE48" s="490">
        <f t="shared" si="60"/>
        <v>0.19543902013908471</v>
      </c>
      <c r="AF48" s="490">
        <f t="shared" si="60"/>
        <v>0.22770872647224569</v>
      </c>
      <c r="AG48" s="490">
        <f t="shared" si="60"/>
        <v>0.25984218616872606</v>
      </c>
      <c r="AH48" s="490">
        <f t="shared" si="60"/>
        <v>0.29182255542350655</v>
      </c>
      <c r="AI48" s="490">
        <f t="shared" si="60"/>
        <v>0.32363394627119363</v>
      </c>
      <c r="AJ48" s="490">
        <f t="shared" si="60"/>
        <v>0.35526149358848497</v>
      </c>
      <c r="AK48" s="490">
        <f t="shared" si="60"/>
        <v>0.3866914073847153</v>
      </c>
      <c r="AL48" s="490">
        <f t="shared" si="60"/>
        <v>0.41791101049685164</v>
      </c>
      <c r="AM48" s="490">
        <f t="shared" si="60"/>
        <v>0.44890876213436315</v>
      </c>
      <c r="AN48" s="490">
        <f t="shared" si="60"/>
        <v>0.47967426800273949</v>
      </c>
      <c r="AO48" s="490">
        <f t="shared" si="60"/>
        <v>0.51019827796610673</v>
      </c>
      <c r="AP48" s="490">
        <f t="shared" ref="AP48:BE63" si="61">SQRT(5*((((1/$S49)*(((1+0.2*(AP$10/661.48)^2)^3.5)-1))+1)^(1/3.5)-1))</f>
        <v>0.54047267238680274</v>
      </c>
      <c r="AQ48" s="490">
        <f t="shared" si="61"/>
        <v>0.57049043840317559</v>
      </c>
      <c r="AR48" s="490">
        <f t="shared" si="61"/>
        <v>0.60024563747882376</v>
      </c>
      <c r="AS48" s="490">
        <f t="shared" si="61"/>
        <v>0.6297333655820101</v>
      </c>
      <c r="AT48" s="490">
        <f t="shared" si="61"/>
        <v>0.65894970733851144</v>
      </c>
      <c r="AU48" s="490">
        <f t="shared" si="61"/>
        <v>0.68789168545233204</v>
      </c>
      <c r="AV48" s="490">
        <f t="shared" si="61"/>
        <v>0.71655720661260469</v>
      </c>
      <c r="AW48" s="490">
        <f t="shared" si="61"/>
        <v>0.74494500500950234</v>
      </c>
      <c r="AX48" s="490">
        <f t="shared" si="61"/>
        <v>0.77305458447278963</v>
      </c>
      <c r="AY48" s="490">
        <f t="shared" si="61"/>
        <v>0.80088616013007863</v>
      </c>
      <c r="AZ48" s="490">
        <f t="shared" si="61"/>
        <v>0.82844060036243894</v>
      </c>
      <c r="BA48" s="490">
        <f t="shared" si="61"/>
        <v>0.8557193697173231</v>
      </c>
      <c r="BB48" s="490">
        <f t="shared" si="61"/>
        <v>0.88272447332536297</v>
      </c>
      <c r="BC48" s="490">
        <f t="shared" si="61"/>
        <v>0.9094584032616031</v>
      </c>
      <c r="BD48" s="490">
        <f t="shared" si="61"/>
        <v>0.93592408719405429</v>
      </c>
      <c r="BE48" s="490">
        <f t="shared" si="61"/>
        <v>0.96212483957470585</v>
      </c>
      <c r="BF48" s="490">
        <f t="shared" ref="BF48:BM76" si="62">SQRT(5*((((1/$S49)*(((1+0.2*(BF$10/661.48)^2)^3.5)-1))+1)^(1/3.5)-1))</f>
        <v>0.98806431555036911</v>
      </c>
      <c r="BG48" s="490">
        <f t="shared" si="62"/>
        <v>1.0137464677030918</v>
      </c>
      <c r="BH48" s="490">
        <f t="shared" si="62"/>
        <v>1.0391755056722771</v>
      </c>
      <c r="BI48" s="490">
        <f t="shared" si="62"/>
        <v>1.0643558586620807</v>
      </c>
      <c r="BJ48" s="490">
        <f t="shared" si="62"/>
        <v>1.0892921407980172</v>
      </c>
      <c r="BK48" s="490">
        <f t="shared" si="62"/>
        <v>1.113989119264605</v>
      </c>
      <c r="BL48" s="490">
        <f t="shared" si="62"/>
        <v>1.1384516851309308</v>
      </c>
      <c r="BM48" s="490">
        <f t="shared" si="62"/>
        <v>1.162684826752117</v>
      </c>
      <c r="BN48" s="527"/>
      <c r="BO48" s="2"/>
      <c r="BP48" s="515">
        <f t="shared" ref="BP48:BP76" si="63">(BQ48*288.15)/(100*(288.15+$F49))</f>
        <v>370.00000000000006</v>
      </c>
      <c r="BQ48" s="592">
        <v>37000</v>
      </c>
      <c r="BR48" s="382">
        <f t="shared" ref="BR48:CG63" si="64">$Q49*(1+0.2*Z48^2)</f>
        <v>216.69630694191494</v>
      </c>
      <c r="BS48" s="382">
        <f t="shared" si="64"/>
        <v>216.83511808275716</v>
      </c>
      <c r="BT48" s="382">
        <f t="shared" si="64"/>
        <v>217.06608289654366</v>
      </c>
      <c r="BU48" s="382">
        <f t="shared" si="64"/>
        <v>217.38862564562268</v>
      </c>
      <c r="BV48" s="382">
        <f t="shared" si="64"/>
        <v>217.80194995408371</v>
      </c>
      <c r="BW48" s="382">
        <f t="shared" si="64"/>
        <v>218.30504816551226</v>
      </c>
      <c r="BX48" s="382">
        <f t="shared" si="64"/>
        <v>218.89671296222849</v>
      </c>
      <c r="BY48" s="382">
        <f t="shared" si="64"/>
        <v>219.57555096212508</v>
      </c>
      <c r="BZ48" s="382">
        <f t="shared" si="64"/>
        <v>220.3399979720198</v>
      </c>
      <c r="CA48" s="382">
        <f t="shared" si="64"/>
        <v>221.18833555205984</v>
      </c>
      <c r="CB48" s="382">
        <f t="shared" si="64"/>
        <v>222.11870853430725</v>
      </c>
      <c r="CC48" s="382">
        <f t="shared" si="64"/>
        <v>223.12914313971672</v>
      </c>
      <c r="CD48" s="382">
        <f t="shared" si="64"/>
        <v>224.21756535013247</v>
      </c>
      <c r="CE48" s="382">
        <f t="shared" si="64"/>
        <v>225.38181921410552</v>
      </c>
      <c r="CF48" s="382">
        <f t="shared" si="64"/>
        <v>226.6196847953386</v>
      </c>
      <c r="CG48" s="382">
        <f t="shared" si="64"/>
        <v>227.92889550832416</v>
      </c>
      <c r="CH48" s="382">
        <f t="shared" ref="CH48:CW63" si="65">$Q49*(1+0.2*AP48^2)</f>
        <v>229.30715462516466</v>
      </c>
      <c r="CI48" s="382">
        <f t="shared" si="65"/>
        <v>230.75215077867762</v>
      </c>
      <c r="CJ48" s="382">
        <f t="shared" si="65"/>
        <v>232.26157232791306</v>
      </c>
      <c r="CK48" s="382">
        <f t="shared" si="65"/>
        <v>233.83312049167324</v>
      </c>
      <c r="CL48" s="382">
        <f t="shared" si="65"/>
        <v>235.46452119231219</v>
      </c>
      <c r="CM48" s="382">
        <f t="shared" si="65"/>
        <v>237.15353558518854</v>
      </c>
      <c r="CN48" s="382">
        <f t="shared" si="65"/>
        <v>238.8979692780415</v>
      </c>
      <c r="CO48" s="382">
        <f t="shared" si="65"/>
        <v>240.69568026902883</v>
      </c>
      <c r="CP48" s="382">
        <f t="shared" si="65"/>
        <v>242.54458565212016</v>
      </c>
      <c r="CQ48" s="382">
        <f t="shared" si="65"/>
        <v>244.44266715415702</v>
      </c>
      <c r="CR48" s="382">
        <f t="shared" si="65"/>
        <v>246.38797557943249</v>
      </c>
      <c r="CS48" s="382">
        <f t="shared" si="65"/>
        <v>248.37863424552808</v>
      </c>
      <c r="CT48" s="382">
        <f t="shared" si="65"/>
        <v>250.41284149877703</v>
      </c>
      <c r="CU48" s="382">
        <f t="shared" si="65"/>
        <v>252.4888723996238</v>
      </c>
      <c r="CV48" s="382">
        <f t="shared" si="65"/>
        <v>254.6050796677406</v>
      </c>
      <c r="CW48" s="382">
        <f t="shared" si="65"/>
        <v>256.75989397453816</v>
      </c>
      <c r="CX48" s="382">
        <f t="shared" ref="CX48:DE76" si="66">$Q49*(1+0.2*BF48^2)</f>
        <v>258.95182366705967</v>
      </c>
      <c r="CY48" s="382">
        <f t="shared" si="66"/>
        <v>261.17945400255104</v>
      </c>
      <c r="CZ48" s="382">
        <f t="shared" si="66"/>
        <v>263.44144596760509</v>
      </c>
      <c r="DA48" s="382">
        <f t="shared" si="66"/>
        <v>265.73653474991886</v>
      </c>
      <c r="DB48" s="382">
        <f t="shared" si="66"/>
        <v>268.06352792465822</v>
      </c>
      <c r="DC48" s="382">
        <f t="shared" si="66"/>
        <v>270.42130341133486</v>
      </c>
      <c r="DD48" s="382">
        <f t="shared" si="66"/>
        <v>272.80880725114184</v>
      </c>
      <c r="DE48" s="382">
        <f t="shared" si="66"/>
        <v>275.22505124896065</v>
      </c>
      <c r="DF48" s="521"/>
      <c r="DG48" s="2"/>
      <c r="DH48" s="515">
        <f t="shared" ref="DH48:DH76" si="67">(DI48*288.15)/(100*(288.15+$F49))</f>
        <v>370.00000000000006</v>
      </c>
      <c r="DI48" s="592">
        <v>37000</v>
      </c>
      <c r="DJ48" s="382">
        <f t="shared" ref="DJ48:DY63" si="68">Z48*$R49</f>
        <v>18.75104013423606</v>
      </c>
      <c r="DK48" s="382">
        <f t="shared" si="68"/>
        <v>37.490280476877587</v>
      </c>
      <c r="DL48" s="382">
        <f t="shared" si="68"/>
        <v>56.206003997944258</v>
      </c>
      <c r="DM48" s="382">
        <f t="shared" si="68"/>
        <v>74.88665768998446</v>
      </c>
      <c r="DN48" s="382">
        <f t="shared" si="68"/>
        <v>93.520930879396971</v>
      </c>
      <c r="DO48" s="382">
        <f t="shared" si="68"/>
        <v>112.09782924112359</v>
      </c>
      <c r="DP48" s="382">
        <f t="shared" si="68"/>
        <v>130.60674331376669</v>
      </c>
      <c r="DQ48" s="382">
        <f t="shared" si="68"/>
        <v>149.03751049331532</v>
      </c>
      <c r="DR48" s="382">
        <f t="shared" si="68"/>
        <v>167.38046968968888</v>
      </c>
      <c r="DS48" s="382">
        <f t="shared" si="68"/>
        <v>185.62650805310741</v>
      </c>
      <c r="DT48" s="382">
        <f t="shared" si="68"/>
        <v>203.76709940465125</v>
      </c>
      <c r="DU48" s="382">
        <f t="shared" si="68"/>
        <v>221.79433422851471</v>
      </c>
      <c r="DV48" s="382">
        <f t="shared" si="68"/>
        <v>239.70094129269964</v>
      </c>
      <c r="DW48" s="382">
        <f t="shared" si="68"/>
        <v>257.48030115363059</v>
      </c>
      <c r="DX48" s="382">
        <f t="shared" si="68"/>
        <v>275.12645196269489</v>
      </c>
      <c r="DY48" s="382">
        <f t="shared" si="68"/>
        <v>292.63408812559032</v>
      </c>
      <c r="DZ48" s="382">
        <f t="shared" ref="DZ48:EO63" si="69">AP48*$R49</f>
        <v>309.99855246712497</v>
      </c>
      <c r="EA48" s="382">
        <f t="shared" si="69"/>
        <v>327.21582262488931</v>
      </c>
      <c r="EB48" s="382">
        <f t="shared" si="69"/>
        <v>344.28249243649572</v>
      </c>
      <c r="EC48" s="382">
        <f t="shared" si="69"/>
        <v>361.19574909971112</v>
      </c>
      <c r="ED48" s="382">
        <f t="shared" si="69"/>
        <v>377.95334687593754</v>
      </c>
      <c r="EE48" s="382">
        <f t="shared" si="69"/>
        <v>394.55357807948405</v>
      </c>
      <c r="EF48" s="382">
        <f t="shared" si="69"/>
        <v>410.99524205142416</v>
      </c>
      <c r="EG48" s="382">
        <f t="shared" si="69"/>
        <v>427.27761276205422</v>
      </c>
      <c r="EH48" s="382">
        <f t="shared" si="69"/>
        <v>443.40040562334127</v>
      </c>
      <c r="EI48" s="382">
        <f t="shared" si="69"/>
        <v>459.36374402588717</v>
      </c>
      <c r="EJ48" s="382">
        <f t="shared" si="69"/>
        <v>475.16812604644645</v>
      </c>
      <c r="EK48" s="382">
        <f t="shared" si="69"/>
        <v>490.81439170453075</v>
      </c>
      <c r="EL48" s="382">
        <f t="shared" si="69"/>
        <v>506.30369108158749</v>
      </c>
      <c r="EM48" s="382">
        <f t="shared" si="69"/>
        <v>521.63745355544813</v>
      </c>
      <c r="EN48" s="382">
        <f t="shared" si="69"/>
        <v>536.81735834671338</v>
      </c>
      <c r="EO48" s="382">
        <f t="shared" si="69"/>
        <v>551.84530652341357</v>
      </c>
      <c r="EP48" s="382">
        <f t="shared" ref="EP48:EW76" si="70">BF48*$R49</f>
        <v>566.72339456568284</v>
      </c>
      <c r="EQ48" s="382">
        <f t="shared" si="70"/>
        <v>581.45388955338626</v>
      </c>
      <c r="ER48" s="382">
        <f t="shared" si="70"/>
        <v>596.03920600660626</v>
      </c>
      <c r="ES48" s="382">
        <f t="shared" si="70"/>
        <v>610.48188438103455</v>
      </c>
      <c r="ET48" s="382">
        <f t="shared" si="70"/>
        <v>624.78457119758434</v>
      </c>
      <c r="EU48" s="382">
        <f t="shared" si="70"/>
        <v>638.95000076711995</v>
      </c>
      <c r="EV48" s="382">
        <f t="shared" si="70"/>
        <v>652.98097845689574</v>
      </c>
      <c r="EW48" s="382">
        <f t="shared" si="70"/>
        <v>666.88036543445276</v>
      </c>
      <c r="EX48" s="521"/>
      <c r="EY48" s="2"/>
      <c r="EZ48" s="515">
        <f t="shared" ref="EZ48:EZ76" si="71">(FA48*288.15)/(100*(288.15+$F49))</f>
        <v>370.00000000000006</v>
      </c>
      <c r="FA48" s="592">
        <v>37000</v>
      </c>
      <c r="FB48" s="382">
        <f t="shared" si="54"/>
        <v>175.54630694191502</v>
      </c>
      <c r="FC48" s="382">
        <f t="shared" si="54"/>
        <v>185.68511808275724</v>
      </c>
      <c r="FD48" s="382">
        <f t="shared" si="54"/>
        <v>195.91608289654374</v>
      </c>
      <c r="FE48" s="382">
        <f t="shared" si="54"/>
        <v>206.23862564562276</v>
      </c>
      <c r="FF48" s="382">
        <f t="shared" si="54"/>
        <v>216.65194995408379</v>
      </c>
      <c r="FG48" s="382">
        <f t="shared" si="54"/>
        <v>227.15504816551234</v>
      </c>
      <c r="FH48" s="382">
        <f t="shared" si="54"/>
        <v>237.74671296222857</v>
      </c>
      <c r="FI48" s="382">
        <f t="shared" si="54"/>
        <v>248.42555096212516</v>
      </c>
      <c r="FJ48" s="382">
        <f t="shared" si="54"/>
        <v>259.18999797201991</v>
      </c>
      <c r="FK48" s="382">
        <f t="shared" si="54"/>
        <v>270.03833555205995</v>
      </c>
      <c r="FL48" s="382">
        <f t="shared" si="54"/>
        <v>280.96870853430732</v>
      </c>
      <c r="FM48" s="382">
        <f t="shared" si="54"/>
        <v>291.97914313971683</v>
      </c>
      <c r="FN48" s="382">
        <f t="shared" si="54"/>
        <v>303.06756535013255</v>
      </c>
      <c r="FO48" s="382">
        <f t="shared" si="54"/>
        <v>314.2318192141056</v>
      </c>
      <c r="FP48" s="382">
        <f t="shared" si="54"/>
        <v>325.46968479533871</v>
      </c>
      <c r="FQ48" s="382">
        <f t="shared" si="47"/>
        <v>336.77889550832424</v>
      </c>
      <c r="FR48" s="382">
        <f t="shared" si="47"/>
        <v>348.15715462516471</v>
      </c>
      <c r="FS48" s="382">
        <f t="shared" si="47"/>
        <v>359.6021507786777</v>
      </c>
      <c r="FT48" s="382">
        <f t="shared" si="47"/>
        <v>371.11157232791311</v>
      </c>
      <c r="FU48" s="382">
        <f t="shared" si="47"/>
        <v>382.68312049167332</v>
      </c>
      <c r="FV48" s="382">
        <f t="shared" si="47"/>
        <v>394.31452119231227</v>
      </c>
      <c r="FW48" s="382">
        <f t="shared" si="47"/>
        <v>406.00353558518862</v>
      </c>
      <c r="FX48" s="382">
        <f t="shared" si="47"/>
        <v>417.74796927804158</v>
      </c>
      <c r="FY48" s="382">
        <f t="shared" si="47"/>
        <v>429.54568026902894</v>
      </c>
      <c r="FZ48" s="382">
        <f t="shared" si="47"/>
        <v>441.39458565212021</v>
      </c>
      <c r="GA48" s="382">
        <f t="shared" si="47"/>
        <v>453.29266715415713</v>
      </c>
      <c r="GB48" s="382">
        <f t="shared" si="47"/>
        <v>465.2379755794326</v>
      </c>
      <c r="GC48" s="382">
        <f t="shared" si="47"/>
        <v>477.22863424552816</v>
      </c>
      <c r="GD48" s="382">
        <f t="shared" si="47"/>
        <v>489.26284149877705</v>
      </c>
      <c r="GE48" s="382">
        <f t="shared" si="47"/>
        <v>501.33887239962382</v>
      </c>
      <c r="GF48" s="382">
        <f t="shared" si="47"/>
        <v>513.45507966774062</v>
      </c>
      <c r="GG48" s="382">
        <f t="shared" si="29"/>
        <v>525.60989397453818</v>
      </c>
      <c r="GH48" s="382">
        <f t="shared" si="29"/>
        <v>537.80182366705969</v>
      </c>
      <c r="GI48" s="382">
        <f t="shared" si="29"/>
        <v>550.02945400255112</v>
      </c>
      <c r="GJ48" s="382">
        <f t="shared" si="29"/>
        <v>562.29144596760511</v>
      </c>
      <c r="GK48" s="382">
        <f t="shared" si="29"/>
        <v>574.58653474991888</v>
      </c>
      <c r="GL48" s="382">
        <f t="shared" si="29"/>
        <v>586.91352792465818</v>
      </c>
      <c r="GM48" s="382">
        <f t="shared" si="29"/>
        <v>599.27130341133488</v>
      </c>
      <c r="GN48" s="382">
        <f t="shared" si="29"/>
        <v>611.65880725114187</v>
      </c>
      <c r="GO48" s="382">
        <f t="shared" si="48"/>
        <v>624.07505124896068</v>
      </c>
      <c r="GP48" s="89"/>
      <c r="GQ48" s="511"/>
      <c r="GR48" s="521"/>
      <c r="GS48" s="524">
        <v>37000</v>
      </c>
      <c r="GT48" s="583">
        <f t="shared" si="56"/>
        <v>8.361950360364208</v>
      </c>
      <c r="GU48" s="477">
        <f t="shared" si="56"/>
        <v>3.9528868741667575</v>
      </c>
      <c r="GV48" s="477">
        <f t="shared" si="56"/>
        <v>2.4856789125892917</v>
      </c>
      <c r="GW48" s="477">
        <f t="shared" si="56"/>
        <v>1.7540102871116074</v>
      </c>
      <c r="GX48" s="477">
        <f t="shared" si="56"/>
        <v>1.3166145580124147</v>
      </c>
      <c r="GY48" s="477">
        <f t="shared" si="56"/>
        <v>1.0264000623678402</v>
      </c>
      <c r="GZ48" s="477">
        <f t="shared" si="56"/>
        <v>0.82032494594150662</v>
      </c>
      <c r="HA48" s="477">
        <f t="shared" si="56"/>
        <v>0.66686594629657092</v>
      </c>
      <c r="HB48" s="477">
        <f t="shared" si="56"/>
        <v>0.54850800964138269</v>
      </c>
      <c r="HC48" s="477">
        <f t="shared" si="56"/>
        <v>0.45474015744993951</v>
      </c>
      <c r="HD48" s="477">
        <f t="shared" si="56"/>
        <v>0.37887180685801064</v>
      </c>
      <c r="HE48" s="477">
        <f t="shared" si="56"/>
        <v>0.31644094586695215</v>
      </c>
      <c r="HF48" s="477">
        <f t="shared" si="56"/>
        <v>0.26435700967922238</v>
      </c>
      <c r="HG48" s="477">
        <f t="shared" si="56"/>
        <v>0.22041110642717915</v>
      </c>
      <c r="HH48" s="477">
        <f t="shared" si="56"/>
        <v>0.18298216137890658</v>
      </c>
      <c r="HI48" s="477">
        <f t="shared" si="55"/>
        <v>0.15085326410704486</v>
      </c>
      <c r="HJ48" s="477">
        <f t="shared" si="55"/>
        <v>0.12309283980313561</v>
      </c>
      <c r="HK48" s="477">
        <f t="shared" si="55"/>
        <v>9.8975434298955417E-2</v>
      </c>
      <c r="HL48" s="477">
        <f t="shared" si="55"/>
        <v>7.7927517317384717E-2</v>
      </c>
      <c r="HM48" s="477">
        <f t="shared" si="55"/>
        <v>5.9489546722296636E-2</v>
      </c>
      <c r="HN48" s="477">
        <f t="shared" si="55"/>
        <v>4.3288872691859645E-2</v>
      </c>
      <c r="HO48" s="477">
        <f t="shared" si="55"/>
        <v>2.9020032111831288E-2</v>
      </c>
      <c r="HP48" s="477">
        <f t="shared" si="55"/>
        <v>1.6430183456412166E-2</v>
      </c>
      <c r="HQ48" s="477">
        <f t="shared" si="55"/>
        <v>5.3081824070145616E-3</v>
      </c>
      <c r="HR48" s="477">
        <f t="shared" si="55"/>
        <v>4.5237215523094426E-3</v>
      </c>
      <c r="HS48" s="477">
        <f t="shared" si="55"/>
        <v>1.3216273488462143E-2</v>
      </c>
      <c r="HT48" s="477">
        <f t="shared" si="55"/>
        <v>2.0898183027628414E-2</v>
      </c>
      <c r="HU48" s="477">
        <f t="shared" si="55"/>
        <v>2.7680030758309937E-2</v>
      </c>
      <c r="HV48" s="477">
        <f t="shared" si="55"/>
        <v>3.3657367866323569E-2</v>
      </c>
      <c r="HW48" s="477">
        <f t="shared" si="49"/>
        <v>3.8913197312559621E-2</v>
      </c>
      <c r="HX48" s="477">
        <f t="shared" si="49"/>
        <v>4.3519976237213626E-2</v>
      </c>
      <c r="HY48" s="477">
        <f t="shared" si="31"/>
        <v>4.7541244328336563E-2</v>
      </c>
      <c r="HZ48" s="477">
        <f t="shared" si="31"/>
        <v>5.1032957481467009E-2</v>
      </c>
      <c r="IA48" s="477">
        <f t="shared" si="31"/>
        <v>5.4044587396211582E-2</v>
      </c>
      <c r="IB48" s="477">
        <f t="shared" si="31"/>
        <v>5.6620033881843508E-2</v>
      </c>
      <c r="IC48" s="477">
        <f t="shared" si="31"/>
        <v>5.87983862412393E-2</v>
      </c>
      <c r="ID48" s="477">
        <f t="shared" si="31"/>
        <v>6.0614562232763056E-2</v>
      </c>
      <c r="IE48" s="477">
        <f t="shared" si="31"/>
        <v>6.2099847105637422E-2</v>
      </c>
      <c r="IF48" s="477">
        <f t="shared" si="31"/>
        <v>6.328235058761611E-2</v>
      </c>
      <c r="IG48" s="477">
        <f t="shared" si="50"/>
        <v>6.4187396127048504E-2</v>
      </c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</row>
    <row r="49" spans="1:296">
      <c r="F49" s="384"/>
      <c r="G49" s="384"/>
      <c r="H49" s="384"/>
      <c r="I49" s="384"/>
      <c r="J49" s="252"/>
      <c r="K49" s="606">
        <v>37000</v>
      </c>
      <c r="L49" s="382">
        <f t="shared" si="21"/>
        <v>11.2776</v>
      </c>
      <c r="M49" s="382">
        <v>370</v>
      </c>
      <c r="N49" s="493">
        <f t="shared" ref="N49:N77" si="72">$N$48*EXP(-KB*(K49-HTropopause))</f>
        <v>216.62724680577548</v>
      </c>
      <c r="O49" s="263">
        <f t="shared" ref="O49:O77" si="73">100*N49/(RLuft_N*TT_ISA)</f>
        <v>0.34833113647261899</v>
      </c>
      <c r="P49" s="383">
        <f>Q49-273.15</f>
        <v>-56.500002288000502</v>
      </c>
      <c r="Q49" s="383">
        <f t="shared" ref="Q49:Q77" si="74">$Q$11-L*H_ISA_tropospause</f>
        <v>216.64999771199948</v>
      </c>
      <c r="R49" s="382">
        <f t="shared" si="0"/>
        <v>573.56933718429855</v>
      </c>
      <c r="S49" s="263">
        <f t="shared" ref="S49:S77" si="75">$S$48*EXP(-KB*(K49-HTropopause))</f>
        <v>0.21379447007725191</v>
      </c>
      <c r="T49" s="492">
        <f>O49/Konstanten!$C$22</f>
        <v>0.28435194814091341</v>
      </c>
      <c r="U49" s="492">
        <f t="shared" si="2"/>
        <v>0.75186533996876448</v>
      </c>
      <c r="V49" s="492"/>
      <c r="W49" s="252"/>
      <c r="X49" s="515">
        <f t="shared" si="59"/>
        <v>380.00000000000006</v>
      </c>
      <c r="Y49" s="592">
        <v>38000</v>
      </c>
      <c r="Z49" s="490">
        <f t="shared" si="60"/>
        <v>3.3486782758138323E-2</v>
      </c>
      <c r="AA49" s="490">
        <f t="shared" si="60"/>
        <v>6.6951174832461255E-2</v>
      </c>
      <c r="AB49" s="490">
        <f t="shared" si="60"/>
        <v>0.10037095046547891</v>
      </c>
      <c r="AC49" s="490">
        <f t="shared" si="60"/>
        <v>0.1337242106044341</v>
      </c>
      <c r="AD49" s="490">
        <f t="shared" si="60"/>
        <v>0.16698953849868522</v>
      </c>
      <c r="AE49" s="490">
        <f t="shared" si="60"/>
        <v>0.20014614630689695</v>
      </c>
      <c r="AF49" s="490">
        <f t="shared" si="60"/>
        <v>0.23317401022231354</v>
      </c>
      <c r="AG49" s="490">
        <f t="shared" si="60"/>
        <v>0.26605399202085311</v>
      </c>
      <c r="AH49" s="490">
        <f t="shared" si="60"/>
        <v>0.29876794538634671</v>
      </c>
      <c r="AI49" s="490">
        <f t="shared" si="60"/>
        <v>0.33129880584986415</v>
      </c>
      <c r="AJ49" s="490">
        <f t="shared" si="60"/>
        <v>0.36363066366947405</v>
      </c>
      <c r="AK49" s="490">
        <f t="shared" si="60"/>
        <v>0.39574881945231238</v>
      </c>
      <c r="AL49" s="490">
        <f t="shared" si="60"/>
        <v>0.42763982276220924</v>
      </c>
      <c r="AM49" s="490">
        <f t="shared" si="60"/>
        <v>0.45929149434848371</v>
      </c>
      <c r="AN49" s="490">
        <f t="shared" si="60"/>
        <v>0.49069293296366184</v>
      </c>
      <c r="AO49" s="490">
        <f t="shared" si="60"/>
        <v>0.5218345080030351</v>
      </c>
      <c r="AP49" s="490">
        <f t="shared" si="61"/>
        <v>0.55270783939503332</v>
      </c>
      <c r="AQ49" s="490">
        <f t="shared" si="61"/>
        <v>0.58330576630001973</v>
      </c>
      <c r="AR49" s="490">
        <f t="shared" si="61"/>
        <v>0.61362230624047553</v>
      </c>
      <c r="AS49" s="490">
        <f t="shared" si="61"/>
        <v>0.64365260629502519</v>
      </c>
      <c r="AT49" s="490">
        <f t="shared" si="61"/>
        <v>0.67339288794998797</v>
      </c>
      <c r="AU49" s="490">
        <f t="shared" si="61"/>
        <v>0.70284038712509544</v>
      </c>
      <c r="AV49" s="490">
        <f t="shared" si="61"/>
        <v>0.73199329078289632</v>
      </c>
      <c r="AW49" s="490">
        <f t="shared" si="61"/>
        <v>0.7608506714037383</v>
      </c>
      <c r="AX49" s="490">
        <f t="shared" si="61"/>
        <v>0.78941242046750948</v>
      </c>
      <c r="AY49" s="490">
        <f t="shared" si="61"/>
        <v>0.81767918193676781</v>
      </c>
      <c r="AZ49" s="490">
        <f t="shared" si="61"/>
        <v>0.84565228658906588</v>
      </c>
      <c r="BA49" s="490">
        <f t="shared" si="61"/>
        <v>0.87333368790410393</v>
      </c>
      <c r="BB49" s="490">
        <f t="shared" si="61"/>
        <v>0.90072590007682451</v>
      </c>
      <c r="BC49" s="490">
        <f t="shared" si="61"/>
        <v>0.92783193860378199</v>
      </c>
      <c r="BD49" s="490">
        <f t="shared" si="61"/>
        <v>0.95465526377790766</v>
      </c>
      <c r="BE49" s="490">
        <f t="shared" si="61"/>
        <v>0.98119972732760452</v>
      </c>
      <c r="BF49" s="490">
        <f t="shared" si="62"/>
        <v>1.0074695223496579</v>
      </c>
      <c r="BG49" s="490">
        <f t="shared" si="62"/>
        <v>1.0334691366115918</v>
      </c>
      <c r="BH49" s="490">
        <f t="shared" si="62"/>
        <v>1.0592033092373525</v>
      </c>
      <c r="BI49" s="490">
        <f t="shared" si="62"/>
        <v>1.0846769907393017</v>
      </c>
      <c r="BJ49" s="490">
        <f t="shared" si="62"/>
        <v>1.1098953063189219</v>
      </c>
      <c r="BK49" s="490">
        <f t="shared" si="62"/>
        <v>1.1348635223267518</v>
      </c>
      <c r="BL49" s="490">
        <f t="shared" si="62"/>
        <v>1.1595870157482504</v>
      </c>
      <c r="BM49" s="490">
        <f t="shared" si="62"/>
        <v>1.1840712465650975</v>
      </c>
      <c r="BN49" s="527"/>
      <c r="BO49" s="252"/>
      <c r="BP49" s="515">
        <f t="shared" si="63"/>
        <v>380.00000000000006</v>
      </c>
      <c r="BQ49" s="592">
        <v>38000</v>
      </c>
      <c r="BR49" s="382">
        <f t="shared" si="64"/>
        <v>216.69858644044888</v>
      </c>
      <c r="BS49" s="382">
        <f t="shared" si="64"/>
        <v>216.8442226935783</v>
      </c>
      <c r="BT49" s="382">
        <f t="shared" si="64"/>
        <v>217.08651832651537</v>
      </c>
      <c r="BU49" s="382">
        <f t="shared" si="64"/>
        <v>217.42483189167868</v>
      </c>
      <c r="BV49" s="382">
        <f t="shared" si="64"/>
        <v>217.85827667283266</v>
      </c>
      <c r="BW49" s="382">
        <f t="shared" si="64"/>
        <v>218.38573162693419</v>
      </c>
      <c r="BX49" s="382">
        <f t="shared" si="64"/>
        <v>219.00585494525964</v>
      </c>
      <c r="BY49" s="382">
        <f t="shared" si="64"/>
        <v>219.71709988622953</v>
      </c>
      <c r="BZ49" s="382">
        <f t="shared" si="64"/>
        <v>220.51773248845217</v>
      </c>
      <c r="CA49" s="382">
        <f t="shared" si="64"/>
        <v>221.40585074493825</v>
      </c>
      <c r="CB49" s="382">
        <f t="shared" si="64"/>
        <v>222.3794048082575</v>
      </c>
      <c r="CC49" s="382">
        <f t="shared" si="64"/>
        <v>223.43621780081341</v>
      </c>
      <c r="CD49" s="382">
        <f t="shared" si="64"/>
        <v>224.57400682277949</v>
      </c>
      <c r="CE49" s="382">
        <f t="shared" si="64"/>
        <v>225.79040378038414</v>
      </c>
      <c r="CF49" s="382">
        <f t="shared" si="64"/>
        <v>227.08297569659135</v>
      </c>
      <c r="CG49" s="382">
        <f t="shared" si="64"/>
        <v>228.44924421206403</v>
      </c>
      <c r="CH49" s="382">
        <f t="shared" si="65"/>
        <v>229.88670403393476</v>
      </c>
      <c r="CI49" s="382">
        <f t="shared" si="65"/>
        <v>231.39284014086337</v>
      </c>
      <c r="CJ49" s="382">
        <f t="shared" si="65"/>
        <v>232.96514360293733</v>
      </c>
      <c r="CK49" s="382">
        <f t="shared" si="65"/>
        <v>234.60112592241205</v>
      </c>
      <c r="CL49" s="382">
        <f t="shared" si="65"/>
        <v>236.29833184469567</v>
      </c>
      <c r="CM49" s="382">
        <f t="shared" si="65"/>
        <v>238.05435062746616</v>
      </c>
      <c r="CN49" s="382">
        <f t="shared" si="65"/>
        <v>239.86682578876921</v>
      </c>
      <c r="CO49" s="382">
        <f t="shared" si="65"/>
        <v>241.73346338222288</v>
      </c>
      <c r="CP49" s="382">
        <f t="shared" si="65"/>
        <v>243.65203886910007</v>
      </c>
      <c r="CQ49" s="382">
        <f t="shared" si="65"/>
        <v>245.62040267338702</v>
      </c>
      <c r="CR49" s="382">
        <f t="shared" si="65"/>
        <v>247.6364845173679</v>
      </c>
      <c r="CS49" s="382">
        <f t="shared" si="65"/>
        <v>249.69829664243568</v>
      </c>
      <c r="CT49" s="382">
        <f t="shared" si="65"/>
        <v>251.80393602325393</v>
      </c>
      <c r="CU49" s="382">
        <f t="shared" si="65"/>
        <v>253.95158568375092</v>
      </c>
      <c r="CV49" s="382">
        <f t="shared" si="65"/>
        <v>256.13951522126666</v>
      </c>
      <c r="CW49" s="382">
        <f t="shared" si="65"/>
        <v>258.36608064109714</v>
      </c>
      <c r="CX49" s="382">
        <f t="shared" si="66"/>
        <v>260.62972359815893</v>
      </c>
      <c r="CY49" s="382">
        <f t="shared" si="66"/>
        <v>262.92897013597877</v>
      </c>
      <c r="CZ49" s="382">
        <f t="shared" si="66"/>
        <v>265.26242900608378</v>
      </c>
      <c r="DA49" s="382">
        <f t="shared" si="66"/>
        <v>267.62878964340933</v>
      </c>
      <c r="DB49" s="382">
        <f t="shared" si="66"/>
        <v>270.02681986584031</v>
      </c>
      <c r="DC49" s="382">
        <f t="shared" si="66"/>
        <v>272.45536335860987</v>
      </c>
      <c r="DD49" s="382">
        <f t="shared" si="66"/>
        <v>274.91333699718456</v>
      </c>
      <c r="DE49" s="382">
        <f t="shared" si="66"/>
        <v>277.39972805553936</v>
      </c>
      <c r="DF49" s="521"/>
      <c r="DG49" s="252"/>
      <c r="DH49" s="515">
        <f t="shared" si="67"/>
        <v>380.00000000000006</v>
      </c>
      <c r="DI49" s="592">
        <v>38000</v>
      </c>
      <c r="DJ49" s="382">
        <f t="shared" si="68"/>
        <v>19.206991791019995</v>
      </c>
      <c r="DK49" s="382">
        <f t="shared" si="68"/>
        <v>38.401140972364892</v>
      </c>
      <c r="DL49" s="382">
        <f t="shared" si="68"/>
        <v>57.569699531042801</v>
      </c>
      <c r="DM49" s="382">
        <f t="shared" si="68"/>
        <v>76.700106841878807</v>
      </c>
      <c r="DN49" s="382">
        <f t="shared" si="68"/>
        <v>95.780078913402789</v>
      </c>
      <c r="DO49" s="382">
        <f t="shared" si="68"/>
        <v>114.79769247723853</v>
      </c>
      <c r="DP49" s="382">
        <f t="shared" si="68"/>
        <v>133.74146249181723</v>
      </c>
      <c r="DQ49" s="382">
        <f t="shared" si="68"/>
        <v>152.60041185863739</v>
      </c>
      <c r="DR49" s="382">
        <f t="shared" si="68"/>
        <v>171.36413240716158</v>
      </c>
      <c r="DS49" s="382">
        <f t="shared" si="68"/>
        <v>190.02283648125621</v>
      </c>
      <c r="DT49" s="382">
        <f t="shared" si="68"/>
        <v>208.56739874078681</v>
      </c>
      <c r="DU49" s="382">
        <f t="shared" si="68"/>
        <v>226.98938806473146</v>
      </c>
      <c r="DV49" s="382">
        <f t="shared" si="68"/>
        <v>245.28108969533127</v>
      </c>
      <c r="DW49" s="382">
        <f t="shared" si="68"/>
        <v>263.4355179878458</v>
      </c>
      <c r="DX49" s="382">
        <f t="shared" si="68"/>
        <v>281.44642032098699</v>
      </c>
      <c r="DY49" s="382">
        <f t="shared" si="68"/>
        <v>299.30827287519537</v>
      </c>
      <c r="DZ49" s="382">
        <f t="shared" si="69"/>
        <v>317.01626909837501</v>
      </c>
      <c r="EA49" s="382">
        <f t="shared" si="69"/>
        <v>334.56630175248165</v>
      </c>
      <c r="EB49" s="382">
        <f t="shared" si="69"/>
        <v>351.9549394718502</v>
      </c>
      <c r="EC49" s="382">
        <f t="shared" si="69"/>
        <v>369.17939876958388</v>
      </c>
      <c r="ED49" s="382">
        <f t="shared" si="69"/>
        <v>386.23751240609522</v>
      </c>
      <c r="EE49" s="382">
        <f t="shared" si="69"/>
        <v>403.12769498969681</v>
      </c>
      <c r="EF49" s="382">
        <f t="shared" si="69"/>
        <v>419.84890661769936</v>
      </c>
      <c r="EG49" s="382">
        <f t="shared" si="69"/>
        <v>436.40061529327073</v>
      </c>
      <c r="EH49" s="382">
        <f t="shared" si="69"/>
        <v>452.78275877260222</v>
      </c>
      <c r="EI49" s="382">
        <f t="shared" si="69"/>
        <v>468.99570641287136</v>
      </c>
      <c r="EJ49" s="382">
        <f t="shared" si="69"/>
        <v>485.04022150727701</v>
      </c>
      <c r="EK49" s="382">
        <f t="shared" si="69"/>
        <v>500.91742451187594</v>
      </c>
      <c r="EL49" s="382">
        <f t="shared" si="69"/>
        <v>516.628757491795</v>
      </c>
      <c r="EM49" s="382">
        <f t="shared" si="69"/>
        <v>532.17595004339398</v>
      </c>
      <c r="EN49" s="382">
        <f t="shared" si="69"/>
        <v>547.56098688459622</v>
      </c>
      <c r="EO49" s="382">
        <f t="shared" si="69"/>
        <v>562.78607724870858</v>
      </c>
      <c r="EP49" s="382">
        <f t="shared" si="70"/>
        <v>577.85362616747511</v>
      </c>
      <c r="EQ49" s="382">
        <f t="shared" si="70"/>
        <v>592.76620768674002</v>
      </c>
      <c r="ER49" s="382">
        <f t="shared" si="70"/>
        <v>607.52654002268389</v>
      </c>
      <c r="ES49" s="382">
        <f t="shared" si="70"/>
        <v>622.13746263740074</v>
      </c>
      <c r="ET49" s="382">
        <f t="shared" si="70"/>
        <v>636.60191518930799</v>
      </c>
      <c r="EU49" s="382">
        <f t="shared" si="70"/>
        <v>650.92291829559338</v>
      </c>
      <c r="EV49" s="382">
        <f t="shared" si="70"/>
        <v>665.10355603024277</v>
      </c>
      <c r="EW49" s="382">
        <f t="shared" si="70"/>
        <v>679.14696007132909</v>
      </c>
      <c r="EX49" s="521"/>
      <c r="EY49" s="252"/>
      <c r="EZ49" s="515">
        <f t="shared" si="71"/>
        <v>380.00000000000006</v>
      </c>
      <c r="FA49" s="592">
        <v>38000</v>
      </c>
      <c r="FB49" s="382">
        <f t="shared" si="54"/>
        <v>181.54858644044896</v>
      </c>
      <c r="FC49" s="382">
        <f t="shared" si="54"/>
        <v>191.69422269357838</v>
      </c>
      <c r="FD49" s="382">
        <f t="shared" si="54"/>
        <v>201.93651832651545</v>
      </c>
      <c r="FE49" s="382">
        <f t="shared" si="54"/>
        <v>212.27483189167876</v>
      </c>
      <c r="FF49" s="382">
        <f t="shared" si="54"/>
        <v>222.70827667283274</v>
      </c>
      <c r="FG49" s="382">
        <f t="shared" si="54"/>
        <v>233.23573162693427</v>
      </c>
      <c r="FH49" s="382">
        <f t="shared" si="54"/>
        <v>243.85585494525972</v>
      </c>
      <c r="FI49" s="382">
        <f t="shared" si="54"/>
        <v>254.56709988622961</v>
      </c>
      <c r="FJ49" s="382">
        <f t="shared" si="54"/>
        <v>265.36773248845225</v>
      </c>
      <c r="FK49" s="382">
        <f t="shared" si="54"/>
        <v>276.25585074493836</v>
      </c>
      <c r="FL49" s="382">
        <f t="shared" si="54"/>
        <v>287.22940480825758</v>
      </c>
      <c r="FM49" s="382">
        <f t="shared" si="54"/>
        <v>298.28621780081346</v>
      </c>
      <c r="FN49" s="382">
        <f t="shared" si="54"/>
        <v>309.42400682277957</v>
      </c>
      <c r="FO49" s="382">
        <f t="shared" si="54"/>
        <v>320.64040378038419</v>
      </c>
      <c r="FP49" s="382">
        <f t="shared" si="54"/>
        <v>331.93297569659143</v>
      </c>
      <c r="FQ49" s="382">
        <f t="shared" si="47"/>
        <v>343.29924421206408</v>
      </c>
      <c r="FR49" s="382">
        <f t="shared" si="47"/>
        <v>354.73670403393487</v>
      </c>
      <c r="FS49" s="382">
        <f t="shared" si="47"/>
        <v>366.24284014086345</v>
      </c>
      <c r="FT49" s="382">
        <f t="shared" si="47"/>
        <v>377.81514360293738</v>
      </c>
      <c r="FU49" s="382">
        <f t="shared" si="47"/>
        <v>389.45112592241213</v>
      </c>
      <c r="FV49" s="382">
        <f t="shared" si="47"/>
        <v>401.14833184469575</v>
      </c>
      <c r="FW49" s="382">
        <f t="shared" si="47"/>
        <v>412.90435062746621</v>
      </c>
      <c r="FX49" s="382">
        <f t="shared" si="47"/>
        <v>424.71682578876926</v>
      </c>
      <c r="FY49" s="382">
        <f t="shared" si="47"/>
        <v>436.58346338222293</v>
      </c>
      <c r="FZ49" s="382">
        <f t="shared" si="47"/>
        <v>448.50203886910015</v>
      </c>
      <c r="GA49" s="382">
        <f t="shared" si="47"/>
        <v>460.47040267338707</v>
      </c>
      <c r="GB49" s="382">
        <f t="shared" si="47"/>
        <v>472.48648451736801</v>
      </c>
      <c r="GC49" s="382">
        <f t="shared" si="47"/>
        <v>484.54829664243573</v>
      </c>
      <c r="GD49" s="382">
        <f t="shared" si="47"/>
        <v>496.65393602325395</v>
      </c>
      <c r="GE49" s="382">
        <f t="shared" si="47"/>
        <v>508.80158568375094</v>
      </c>
      <c r="GF49" s="382">
        <f t="shared" si="47"/>
        <v>520.98951522126663</v>
      </c>
      <c r="GG49" s="382">
        <f t="shared" si="29"/>
        <v>533.21608064109716</v>
      </c>
      <c r="GH49" s="382">
        <f t="shared" si="29"/>
        <v>545.4797235981589</v>
      </c>
      <c r="GI49" s="382">
        <f t="shared" si="29"/>
        <v>557.77897013597885</v>
      </c>
      <c r="GJ49" s="382">
        <f t="shared" si="29"/>
        <v>570.11242900608386</v>
      </c>
      <c r="GK49" s="382">
        <f t="shared" si="29"/>
        <v>582.4787896434093</v>
      </c>
      <c r="GL49" s="382">
        <f t="shared" si="29"/>
        <v>594.87681986584039</v>
      </c>
      <c r="GM49" s="382">
        <f t="shared" si="29"/>
        <v>607.30536335860984</v>
      </c>
      <c r="GN49" s="382">
        <f t="shared" si="29"/>
        <v>619.76333699718452</v>
      </c>
      <c r="GO49" s="382">
        <f t="shared" si="48"/>
        <v>632.24972805553944</v>
      </c>
      <c r="GQ49" s="511"/>
      <c r="GR49" s="521"/>
      <c r="GS49" s="524">
        <v>38000</v>
      </c>
      <c r="GT49" s="583">
        <f t="shared" si="56"/>
        <v>8.452213465584439</v>
      </c>
      <c r="GU49" s="477">
        <f t="shared" si="56"/>
        <v>3.9918887262107594</v>
      </c>
      <c r="GV49" s="477">
        <f t="shared" si="56"/>
        <v>2.5076875504209815</v>
      </c>
      <c r="GW49" s="477">
        <f t="shared" si="56"/>
        <v>1.7675949960447146</v>
      </c>
      <c r="GX49" s="477">
        <f t="shared" si="56"/>
        <v>1.3252045644500769</v>
      </c>
      <c r="GY49" s="477">
        <f t="shared" si="56"/>
        <v>1.0317109742704889</v>
      </c>
      <c r="GZ49" s="477">
        <f t="shared" si="56"/>
        <v>0.82333773238183094</v>
      </c>
      <c r="HA49" s="477">
        <f t="shared" si="56"/>
        <v>0.66819405521690123</v>
      </c>
      <c r="HB49" s="477">
        <f t="shared" si="56"/>
        <v>0.5485605345810517</v>
      </c>
      <c r="HC49" s="477">
        <f t="shared" si="56"/>
        <v>0.45380342626444348</v>
      </c>
      <c r="HD49" s="477">
        <f t="shared" si="56"/>
        <v>0.37715389146332517</v>
      </c>
      <c r="HE49" s="477">
        <f t="shared" si="56"/>
        <v>0.31409763400811497</v>
      </c>
      <c r="HF49" s="477">
        <f t="shared" si="56"/>
        <v>0.26150779583995465</v>
      </c>
      <c r="HG49" s="477">
        <f t="shared" si="56"/>
        <v>0.21714948018200669</v>
      </c>
      <c r="HH49" s="477">
        <f t="shared" si="56"/>
        <v>0.17938247471055058</v>
      </c>
      <c r="HI49" s="477">
        <f t="shared" si="55"/>
        <v>0.14697546083269114</v>
      </c>
      <c r="HJ49" s="477">
        <f t="shared" si="55"/>
        <v>0.11898580171560418</v>
      </c>
      <c r="HK49" s="477">
        <f t="shared" si="55"/>
        <v>9.4679405016159374E-2</v>
      </c>
      <c r="HL49" s="477">
        <f t="shared" si="55"/>
        <v>7.3475894868512054E-2</v>
      </c>
      <c r="HM49" s="477">
        <f t="shared" si="55"/>
        <v>5.4910233941521884E-2</v>
      </c>
      <c r="HN49" s="477">
        <f t="shared" si="55"/>
        <v>3.8605311394308832E-2</v>
      </c>
      <c r="HO49" s="477">
        <f t="shared" si="55"/>
        <v>2.4252006893297873E-2</v>
      </c>
      <c r="HP49" s="477">
        <f t="shared" si="55"/>
        <v>1.1594454801099358E-2</v>
      </c>
      <c r="HQ49" s="477">
        <f t="shared" si="55"/>
        <v>4.1899136377092523E-4</v>
      </c>
      <c r="HR49" s="477">
        <f t="shared" si="55"/>
        <v>9.4542467012352586E-3</v>
      </c>
      <c r="HS49" s="477">
        <f t="shared" si="55"/>
        <v>1.8177786327065432E-2</v>
      </c>
      <c r="HT49" s="477">
        <f t="shared" si="55"/>
        <v>2.5881847387620525E-2</v>
      </c>
      <c r="HU49" s="477">
        <f t="shared" si="55"/>
        <v>3.2678295999368098E-2</v>
      </c>
      <c r="HV49" s="477">
        <f t="shared" si="55"/>
        <v>3.8663781639871816E-2</v>
      </c>
      <c r="HW49" s="477">
        <f t="shared" si="49"/>
        <v>4.3922248567860082E-2</v>
      </c>
      <c r="HX49" s="477">
        <f t="shared" si="49"/>
        <v>4.8526962840268577E-2</v>
      </c>
      <c r="HY49" s="477">
        <f t="shared" si="31"/>
        <v>5.2542160872511651E-2</v>
      </c>
      <c r="HZ49" s="477">
        <f t="shared" si="31"/>
        <v>5.6024399784476771E-2</v>
      </c>
      <c r="IA49" s="477">
        <f t="shared" si="31"/>
        <v>5.9023670879111451E-2</v>
      </c>
      <c r="IB49" s="477">
        <f t="shared" si="31"/>
        <v>6.1584323567498891E-2</v>
      </c>
      <c r="IC49" s="477">
        <f t="shared" si="31"/>
        <v>6.3745836532441119E-2</v>
      </c>
      <c r="ID49" s="477">
        <f t="shared" si="31"/>
        <v>6.5543464962809134E-2</v>
      </c>
      <c r="IE49" s="477">
        <f t="shared" si="31"/>
        <v>6.7008786618227789E-2</v>
      </c>
      <c r="IF49" s="477">
        <f t="shared" si="31"/>
        <v>6.8170164814149017E-2</v>
      </c>
      <c r="IG49" s="477">
        <f t="shared" si="50"/>
        <v>6.9053142799702968E-2</v>
      </c>
    </row>
    <row r="50" spans="1:296">
      <c r="F50" s="384"/>
      <c r="G50" s="384"/>
      <c r="H50" s="384"/>
      <c r="I50" s="384"/>
      <c r="J50" s="252"/>
      <c r="K50" s="606">
        <v>38000</v>
      </c>
      <c r="L50" s="382">
        <f t="shared" si="21"/>
        <v>11.5824</v>
      </c>
      <c r="M50" s="382">
        <v>380</v>
      </c>
      <c r="N50" s="493">
        <f t="shared" si="72"/>
        <v>206.46165001839125</v>
      </c>
      <c r="O50" s="263">
        <f t="shared" si="73"/>
        <v>0.33198511382733858</v>
      </c>
      <c r="P50" s="383">
        <f>P49</f>
        <v>-56.500002288000502</v>
      </c>
      <c r="Q50" s="383">
        <f t="shared" si="74"/>
        <v>216.64999771199948</v>
      </c>
      <c r="R50" s="382">
        <f t="shared" si="0"/>
        <v>573.56933718429855</v>
      </c>
      <c r="S50" s="263">
        <f t="shared" si="75"/>
        <v>0.20376180608772884</v>
      </c>
      <c r="T50" s="492">
        <f>O50/Konstanten!$C$22</f>
        <v>0.2710082561855825</v>
      </c>
      <c r="U50" s="492">
        <f t="shared" si="2"/>
        <v>0.75186533996876448</v>
      </c>
      <c r="V50" s="492"/>
      <c r="W50" s="252"/>
      <c r="X50" s="515">
        <f t="shared" si="59"/>
        <v>390.00000000000006</v>
      </c>
      <c r="Y50" s="592">
        <v>39000</v>
      </c>
      <c r="Z50" s="490">
        <f t="shared" si="60"/>
        <v>3.4301038706684314E-2</v>
      </c>
      <c r="AA50" s="490">
        <f t="shared" si="60"/>
        <v>6.8577726133689565E-2</v>
      </c>
      <c r="AB50" s="490">
        <f t="shared" si="60"/>
        <v>0.10280589935910081</v>
      </c>
      <c r="AC50" s="490">
        <f t="shared" si="60"/>
        <v>0.13696176839328814</v>
      </c>
      <c r="AD50" s="490">
        <f t="shared" si="60"/>
        <v>0.17102209333189325</v>
      </c>
      <c r="AE50" s="490">
        <f t="shared" si="60"/>
        <v>0.20496435073195776</v>
      </c>
      <c r="AF50" s="490">
        <f t="shared" si="60"/>
        <v>0.23876688625580827</v>
      </c>
      <c r="AG50" s="490">
        <f t="shared" si="60"/>
        <v>0.27240905112445563</v>
      </c>
      <c r="AH50" s="490">
        <f t="shared" si="60"/>
        <v>0.30587132048373328</v>
      </c>
      <c r="AI50" s="490">
        <f t="shared" si="60"/>
        <v>0.33913539238496138</v>
      </c>
      <c r="AJ50" s="490">
        <f t="shared" si="60"/>
        <v>0.3721842666842467</v>
      </c>
      <c r="AK50" s="490">
        <f t="shared" si="60"/>
        <v>0.40500230374419888</v>
      </c>
      <c r="AL50" s="490">
        <f t="shared" si="60"/>
        <v>0.43757526335348601</v>
      </c>
      <c r="AM50" s="490">
        <f t="shared" si="60"/>
        <v>0.46989032474529147</v>
      </c>
      <c r="AN50" s="490">
        <f t="shared" si="60"/>
        <v>0.50193608898229358</v>
      </c>
      <c r="AO50" s="490">
        <f t="shared" si="60"/>
        <v>0.53370256527624604</v>
      </c>
      <c r="AP50" s="490">
        <f t="shared" si="61"/>
        <v>0.56518114302335354</v>
      </c>
      <c r="AQ50" s="490">
        <f t="shared" si="61"/>
        <v>0.59636455146604517</v>
      </c>
      <c r="AR50" s="490">
        <f t="shared" si="61"/>
        <v>0.62724680894414198</v>
      </c>
      <c r="AS50" s="490">
        <f t="shared" si="61"/>
        <v>0.65782316368411142</v>
      </c>
      <c r="AT50" s="490">
        <f t="shared" si="61"/>
        <v>0.68809002800474062</v>
      </c>
      <c r="AU50" s="490">
        <f t="shared" si="61"/>
        <v>0.71804490770390794</v>
      </c>
      <c r="AV50" s="490">
        <f t="shared" si="61"/>
        <v>0.74768632824502934</v>
      </c>
      <c r="AW50" s="490">
        <f t="shared" si="61"/>
        <v>0.77701375919487048</v>
      </c>
      <c r="AX50" s="490">
        <f t="shared" si="61"/>
        <v>0.80602753818590633</v>
      </c>
      <c r="AY50" s="490">
        <f t="shared" si="61"/>
        <v>0.83472879549473622</v>
      </c>
      <c r="AZ50" s="490">
        <f t="shared" si="61"/>
        <v>0.86311938014975265</v>
      </c>
      <c r="BA50" s="490">
        <f t="shared" si="61"/>
        <v>0.89120178831158192</v>
      </c>
      <c r="BB50" s="490">
        <f t="shared" si="61"/>
        <v>0.91897909451206694</v>
      </c>
      <c r="BC50" s="490">
        <f t="shared" si="61"/>
        <v>0.94645488619468543</v>
      </c>
      <c r="BD50" s="490">
        <f t="shared" si="61"/>
        <v>0.97363320187199576</v>
      </c>
      <c r="BE50" s="490">
        <f t="shared" si="61"/>
        <v>1.000518473104975</v>
      </c>
      <c r="BF50" s="490">
        <f t="shared" si="62"/>
        <v>1.0271154704143435</v>
      </c>
      <c r="BG50" s="490">
        <f t="shared" si="62"/>
        <v>1.0534292531545555</v>
      </c>
      <c r="BH50" s="490">
        <f t="shared" si="62"/>
        <v>1.0794651233160943</v>
      </c>
      <c r="BI50" s="490">
        <f t="shared" si="62"/>
        <v>1.1052285831694495</v>
      </c>
      <c r="BJ50" s="490">
        <f t="shared" si="62"/>
        <v>1.1307252966236547</v>
      </c>
      <c r="BK50" s="490">
        <f t="shared" si="62"/>
        <v>1.1559610541416592</v>
      </c>
      <c r="BL50" s="490">
        <f t="shared" si="62"/>
        <v>1.1809417410330554</v>
      </c>
      <c r="BM50" s="490">
        <f t="shared" si="62"/>
        <v>1.205673308930227</v>
      </c>
      <c r="BN50" s="527"/>
      <c r="BO50" s="252"/>
      <c r="BP50" s="515">
        <f t="shared" si="63"/>
        <v>390.00000000000006</v>
      </c>
      <c r="BQ50" s="592">
        <v>39000</v>
      </c>
      <c r="BR50" s="382">
        <f t="shared" si="64"/>
        <v>216.70097811069905</v>
      </c>
      <c r="BS50" s="382">
        <f t="shared" si="64"/>
        <v>216.85377456277126</v>
      </c>
      <c r="BT50" s="382">
        <f t="shared" si="64"/>
        <v>217.10795477118472</v>
      </c>
      <c r="BU50" s="382">
        <f t="shared" si="64"/>
        <v>217.46280463505695</v>
      </c>
      <c r="BV50" s="382">
        <f t="shared" si="64"/>
        <v>217.91733764775762</v>
      </c>
      <c r="BW50" s="382">
        <f t="shared" si="64"/>
        <v>218.47030767790079</v>
      </c>
      <c r="BX50" s="382">
        <f t="shared" si="64"/>
        <v>219.12022477929136</v>
      </c>
      <c r="BY50" s="382">
        <f t="shared" si="64"/>
        <v>219.86537360490152</v>
      </c>
      <c r="BZ50" s="382">
        <f t="shared" si="64"/>
        <v>220.70383394839874</v>
      </c>
      <c r="CA50" s="382">
        <f t="shared" si="64"/>
        <v>221.63350290593945</v>
      </c>
      <c r="CB50" s="382">
        <f t="shared" si="64"/>
        <v>222.6521181407669</v>
      </c>
      <c r="CC50" s="382">
        <f t="shared" si="64"/>
        <v>223.75728174237199</v>
      </c>
      <c r="CD50" s="382">
        <f t="shared" si="64"/>
        <v>224.94648419829596</v>
      </c>
      <c r="CE50" s="382">
        <f t="shared" si="64"/>
        <v>226.21712803710537</v>
      </c>
      <c r="CF50" s="382">
        <f t="shared" si="64"/>
        <v>227.56655075224347</v>
      </c>
      <c r="CG50" s="382">
        <f t="shared" si="64"/>
        <v>228.99204667480274</v>
      </c>
      <c r="CH50" s="382">
        <f t="shared" si="65"/>
        <v>230.49088752534496</v>
      </c>
      <c r="CI50" s="382">
        <f t="shared" si="65"/>
        <v>232.06034143762241</v>
      </c>
      <c r="CJ50" s="382">
        <f t="shared" si="65"/>
        <v>233.69769030775723</v>
      </c>
      <c r="CK50" s="382">
        <f t="shared" si="65"/>
        <v>235.40024537903881</v>
      </c>
      <c r="CL50" s="382">
        <f t="shared" si="65"/>
        <v>237.16536102343287</v>
      </c>
      <c r="CM50" s="382">
        <f t="shared" si="65"/>
        <v>238.99044672521345</v>
      </c>
      <c r="CN50" s="382">
        <f t="shared" si="65"/>
        <v>240.87297730929672</v>
      </c>
      <c r="CO50" s="382">
        <f t="shared" si="65"/>
        <v>242.81050148683622</v>
      </c>
      <c r="CP50" s="382">
        <f t="shared" si="65"/>
        <v>244.80064881367269</v>
      </c>
      <c r="CQ50" s="382">
        <f t="shared" si="65"/>
        <v>246.84113517383375</v>
      </c>
      <c r="CR50" s="382">
        <f t="shared" si="65"/>
        <v>248.92976691112153</v>
      </c>
      <c r="CS50" s="382">
        <f t="shared" si="65"/>
        <v>251.06444373768625</v>
      </c>
      <c r="CT50" s="382">
        <f t="shared" si="65"/>
        <v>253.24316055013483</v>
      </c>
      <c r="CU50" s="382">
        <f t="shared" si="65"/>
        <v>255.46400828199768</v>
      </c>
      <c r="CV50" s="382">
        <f t="shared" si="65"/>
        <v>257.72517391696516</v>
      </c>
      <c r="CW50" s="382">
        <f t="shared" si="65"/>
        <v>260.02493978092815</v>
      </c>
      <c r="CX50" s="382">
        <f t="shared" si="66"/>
        <v>262.36168222307566</v>
      </c>
      <c r="CY50" s="382">
        <f t="shared" si="66"/>
        <v>264.73386978763307</v>
      </c>
      <c r="CZ50" s="382">
        <f t="shared" si="66"/>
        <v>267.1400609686944</v>
      </c>
      <c r="DA50" s="382">
        <f t="shared" si="66"/>
        <v>269.57890163132936</v>
      </c>
      <c r="DB50" s="382">
        <f t="shared" si="66"/>
        <v>272.04912217301973</v>
      </c>
      <c r="DC50" s="382">
        <f t="shared" si="66"/>
        <v>274.54953449067034</v>
      </c>
      <c r="DD50" s="382">
        <f t="shared" si="66"/>
        <v>277.07902881011523</v>
      </c>
      <c r="DE50" s="382">
        <f t="shared" si="66"/>
        <v>279.63657042727675</v>
      </c>
      <c r="DF50" s="521"/>
      <c r="DG50" s="252"/>
      <c r="DH50" s="515">
        <f t="shared" si="67"/>
        <v>390.00000000000006</v>
      </c>
      <c r="DI50" s="592">
        <v>39000</v>
      </c>
      <c r="DJ50" s="382">
        <f t="shared" si="68"/>
        <v>19.674024035725893</v>
      </c>
      <c r="DK50" s="382">
        <f t="shared" si="68"/>
        <v>39.334080924106672</v>
      </c>
      <c r="DL50" s="382">
        <f t="shared" si="68"/>
        <v>58.966311554035158</v>
      </c>
      <c r="DM50" s="382">
        <f t="shared" si="68"/>
        <v>78.557070716927683</v>
      </c>
      <c r="DN50" s="382">
        <f t="shared" si="68"/>
        <v>98.093028716245257</v>
      </c>
      <c r="DO50" s="382">
        <f t="shared" si="68"/>
        <v>117.56126679573912</v>
      </c>
      <c r="DP50" s="382">
        <f t="shared" si="68"/>
        <v>136.94936469130275</v>
      </c>
      <c r="DQ50" s="382">
        <f t="shared" si="68"/>
        <v>156.24547889645771</v>
      </c>
      <c r="DR50" s="382">
        <f t="shared" si="68"/>
        <v>175.43841055354105</v>
      </c>
      <c r="DS50" s="382">
        <f t="shared" si="68"/>
        <v>194.51766222597931</v>
      </c>
      <c r="DT50" s="382">
        <f t="shared" si="68"/>
        <v>213.47348315250758</v>
      </c>
      <c r="DU50" s="382">
        <f t="shared" si="68"/>
        <v>232.2969029166741</v>
      </c>
      <c r="DV50" s="382">
        <f t="shared" si="68"/>
        <v>250.97975376990385</v>
      </c>
      <c r="DW50" s="382">
        <f t="shared" si="68"/>
        <v>269.51468211347162</v>
      </c>
      <c r="DX50" s="382">
        <f t="shared" si="68"/>
        <v>287.89514986645321</v>
      </c>
      <c r="DY50" s="382">
        <f t="shared" si="68"/>
        <v>306.11542661905628</v>
      </c>
      <c r="DZ50" s="382">
        <f t="shared" si="69"/>
        <v>324.17057359296911</v>
      </c>
      <c r="EA50" s="382">
        <f t="shared" si="69"/>
        <v>342.05642050459102</v>
      </c>
      <c r="EB50" s="382">
        <f t="shared" si="69"/>
        <v>359.76953645705788</v>
      </c>
      <c r="EC50" s="382">
        <f t="shared" si="69"/>
        <v>377.30719597877413</v>
      </c>
      <c r="ED50" s="382">
        <f t="shared" si="69"/>
        <v>394.66734128580453</v>
      </c>
      <c r="EE50" s="382">
        <f t="shared" si="69"/>
        <v>411.84854178029133</v>
      </c>
      <c r="EF50" s="382">
        <f t="shared" si="69"/>
        <v>428.84995171326335</v>
      </c>
      <c r="EG50" s="382">
        <f t="shared" si="69"/>
        <v>445.67126684448203</v>
      </c>
      <c r="EH50" s="382">
        <f t="shared" si="69"/>
        <v>462.31268082958218</v>
      </c>
      <c r="EI50" s="382">
        <f t="shared" si="69"/>
        <v>478.77484196056372</v>
      </c>
      <c r="EJ50" s="382">
        <f t="shared" si="69"/>
        <v>495.05881078341622</v>
      </c>
      <c r="EK50" s="382">
        <f t="shared" si="69"/>
        <v>511.16601901933558</v>
      </c>
      <c r="EL50" s="382">
        <f t="shared" si="69"/>
        <v>527.09823012551306</v>
      </c>
      <c r="EM50" s="382">
        <f t="shared" si="69"/>
        <v>542.85750174952648</v>
      </c>
      <c r="EN50" s="382">
        <f t="shared" si="69"/>
        <v>558.44615025834696</v>
      </c>
      <c r="EO50" s="382">
        <f t="shared" si="69"/>
        <v>573.86671745946694</v>
      </c>
      <c r="EP50" s="382">
        <f t="shared" si="70"/>
        <v>589.12193957729403</v>
      </c>
      <c r="EQ50" s="382">
        <f t="shared" si="70"/>
        <v>604.21471850240903</v>
      </c>
      <c r="ER50" s="382">
        <f t="shared" si="70"/>
        <v>619.14809529397928</v>
      </c>
      <c r="ES50" s="382">
        <f t="shared" si="70"/>
        <v>633.92522588564248</v>
      </c>
      <c r="ET50" s="382">
        <f t="shared" si="70"/>
        <v>648.54935892194896</v>
      </c>
      <c r="EU50" s="382">
        <f t="shared" si="70"/>
        <v>663.0238156348945</v>
      </c>
      <c r="EV50" s="382">
        <f t="shared" si="70"/>
        <v>677.3519716576011</v>
      </c>
      <c r="EW50" s="382">
        <f t="shared" si="70"/>
        <v>691.53724066391032</v>
      </c>
      <c r="EX50" s="521"/>
      <c r="EY50" s="252"/>
      <c r="EZ50" s="515">
        <f t="shared" si="71"/>
        <v>390.00000000000006</v>
      </c>
      <c r="FA50" s="592">
        <v>39000</v>
      </c>
      <c r="FB50" s="382">
        <f t="shared" si="54"/>
        <v>187.55097811069913</v>
      </c>
      <c r="FC50" s="382">
        <f t="shared" si="54"/>
        <v>197.70377456277134</v>
      </c>
      <c r="FD50" s="382">
        <f t="shared" si="54"/>
        <v>207.9579547711848</v>
      </c>
      <c r="FE50" s="382">
        <f t="shared" si="54"/>
        <v>218.31280463505703</v>
      </c>
      <c r="FF50" s="382">
        <f t="shared" si="54"/>
        <v>228.7673376477577</v>
      </c>
      <c r="FG50" s="382">
        <f t="shared" si="54"/>
        <v>239.32030767790087</v>
      </c>
      <c r="FH50" s="382">
        <f t="shared" si="54"/>
        <v>249.97022477929144</v>
      </c>
      <c r="FI50" s="382">
        <f t="shared" si="54"/>
        <v>260.71537360490163</v>
      </c>
      <c r="FJ50" s="382">
        <f t="shared" si="54"/>
        <v>271.55383394839885</v>
      </c>
      <c r="FK50" s="382">
        <f t="shared" si="54"/>
        <v>282.48350290593953</v>
      </c>
      <c r="FL50" s="382">
        <f t="shared" si="54"/>
        <v>293.50211814076698</v>
      </c>
      <c r="FM50" s="382">
        <f t="shared" si="54"/>
        <v>304.60728174237204</v>
      </c>
      <c r="FN50" s="382">
        <f t="shared" si="54"/>
        <v>315.79648419829607</v>
      </c>
      <c r="FO50" s="382">
        <f t="shared" si="54"/>
        <v>327.06712803710548</v>
      </c>
      <c r="FP50" s="382">
        <f t="shared" si="54"/>
        <v>338.41655075224355</v>
      </c>
      <c r="FQ50" s="382">
        <f t="shared" si="47"/>
        <v>349.84204667480282</v>
      </c>
      <c r="FR50" s="382">
        <f t="shared" si="47"/>
        <v>361.34088752534501</v>
      </c>
      <c r="FS50" s="382">
        <f t="shared" si="47"/>
        <v>372.91034143762249</v>
      </c>
      <c r="FT50" s="382">
        <f t="shared" si="47"/>
        <v>384.54769030775731</v>
      </c>
      <c r="FU50" s="382">
        <f t="shared" si="47"/>
        <v>396.25024537903892</v>
      </c>
      <c r="FV50" s="382">
        <f t="shared" si="47"/>
        <v>408.01536102343294</v>
      </c>
      <c r="FW50" s="382">
        <f t="shared" si="47"/>
        <v>419.8404467252135</v>
      </c>
      <c r="FX50" s="382">
        <f t="shared" si="47"/>
        <v>431.72297730929677</v>
      </c>
      <c r="FY50" s="382">
        <f t="shared" si="47"/>
        <v>443.66050148683632</v>
      </c>
      <c r="FZ50" s="382">
        <f t="shared" si="47"/>
        <v>455.65064881367277</v>
      </c>
      <c r="GA50" s="382">
        <f t="shared" si="47"/>
        <v>467.6911351738338</v>
      </c>
      <c r="GB50" s="382">
        <f t="shared" si="47"/>
        <v>479.77976691112161</v>
      </c>
      <c r="GC50" s="382">
        <f t="shared" si="47"/>
        <v>491.91444373768627</v>
      </c>
      <c r="GD50" s="382">
        <f t="shared" si="47"/>
        <v>504.09316055013483</v>
      </c>
      <c r="GE50" s="382">
        <f t="shared" si="47"/>
        <v>516.31400828199776</v>
      </c>
      <c r="GF50" s="382">
        <f t="shared" si="47"/>
        <v>528.57517391696524</v>
      </c>
      <c r="GG50" s="382">
        <f t="shared" si="29"/>
        <v>540.87493978092812</v>
      </c>
      <c r="GH50" s="382">
        <f t="shared" si="29"/>
        <v>553.21168222307574</v>
      </c>
      <c r="GI50" s="382">
        <f t="shared" si="29"/>
        <v>565.58386978763315</v>
      </c>
      <c r="GJ50" s="382">
        <f t="shared" si="29"/>
        <v>577.99006096869448</v>
      </c>
      <c r="GK50" s="382">
        <f t="shared" si="29"/>
        <v>590.42890163132938</v>
      </c>
      <c r="GL50" s="382">
        <f t="shared" si="29"/>
        <v>602.8991221730198</v>
      </c>
      <c r="GM50" s="382">
        <f t="shared" si="29"/>
        <v>615.39953449067036</v>
      </c>
      <c r="GN50" s="382">
        <f t="shared" si="29"/>
        <v>627.92902881011526</v>
      </c>
      <c r="GO50" s="382">
        <f t="shared" si="48"/>
        <v>640.48657042727677</v>
      </c>
      <c r="GQ50" s="511"/>
      <c r="GR50" s="521"/>
      <c r="GS50" s="524">
        <v>39000</v>
      </c>
      <c r="GT50" s="583">
        <f t="shared" si="56"/>
        <v>8.5329241120233927</v>
      </c>
      <c r="GU50" s="477">
        <f t="shared" si="56"/>
        <v>4.0262716178428528</v>
      </c>
      <c r="GV50" s="477">
        <f t="shared" si="56"/>
        <v>2.5267248245740737</v>
      </c>
      <c r="GW50" s="477">
        <f t="shared" si="56"/>
        <v>1.7790344349998073</v>
      </c>
      <c r="GX50" s="477">
        <f t="shared" si="56"/>
        <v>1.3321467452036311</v>
      </c>
      <c r="GY50" s="477">
        <f t="shared" si="56"/>
        <v>1.035707118516477</v>
      </c>
      <c r="GZ50" s="477">
        <f t="shared" si="56"/>
        <v>0.82527480388644925</v>
      </c>
      <c r="HA50" s="477">
        <f t="shared" si="56"/>
        <v>0.66862667288872435</v>
      </c>
      <c r="HB50" s="477">
        <f t="shared" si="56"/>
        <v>0.54785849399567421</v>
      </c>
      <c r="HC50" s="477">
        <f t="shared" si="56"/>
        <v>0.45222546720598888</v>
      </c>
      <c r="HD50" s="477">
        <f t="shared" si="56"/>
        <v>0.37488794301953721</v>
      </c>
      <c r="HE50" s="477">
        <f t="shared" si="56"/>
        <v>0.3112843000392303</v>
      </c>
      <c r="HF50" s="477">
        <f t="shared" si="56"/>
        <v>0.25825481719061555</v>
      </c>
      <c r="HG50" s="477">
        <f t="shared" si="56"/>
        <v>0.21354104152071021</v>
      </c>
      <c r="HH50" s="477">
        <f t="shared" si="56"/>
        <v>0.17548541859501926</v>
      </c>
      <c r="HI50" s="477">
        <f t="shared" si="55"/>
        <v>0.14284356897230763</v>
      </c>
      <c r="HJ50" s="477">
        <f t="shared" si="55"/>
        <v>0.11466282556246829</v>
      </c>
      <c r="HK50" s="477">
        <f t="shared" si="55"/>
        <v>9.0201262375127267E-2</v>
      </c>
      <c r="HL50" s="477">
        <f t="shared" si="55"/>
        <v>6.8872295566517333E-2</v>
      </c>
      <c r="HM50" s="477">
        <f t="shared" si="55"/>
        <v>5.0205905432374652E-2</v>
      </c>
      <c r="HN50" s="477">
        <f t="shared" si="55"/>
        <v>3.3820938145379106E-2</v>
      </c>
      <c r="HO50" s="477">
        <f t="shared" si="55"/>
        <v>1.9404961130554656E-2</v>
      </c>
      <c r="HP50" s="477">
        <f t="shared" si="55"/>
        <v>6.6993725533968825E-3</v>
      </c>
      <c r="HQ50" s="477">
        <f t="shared" si="55"/>
        <v>4.5117679941152023E-3</v>
      </c>
      <c r="HR50" s="477">
        <f t="shared" si="55"/>
        <v>1.441022989885316E-2</v>
      </c>
      <c r="HS50" s="477">
        <f t="shared" si="55"/>
        <v>2.315014452585392E-2</v>
      </c>
      <c r="HT50" s="477">
        <f t="shared" si="55"/>
        <v>3.086308846441085E-2</v>
      </c>
      <c r="HU50" s="477">
        <f t="shared" si="55"/>
        <v>3.7662079569731909E-2</v>
      </c>
      <c r="HV50" s="477">
        <f t="shared" si="55"/>
        <v>4.3644748285154064E-2</v>
      </c>
      <c r="HW50" s="477">
        <f t="shared" si="49"/>
        <v>4.889587669320971E-2</v>
      </c>
      <c r="HX50" s="477">
        <f t="shared" si="49"/>
        <v>5.3489448047162443E-2</v>
      </c>
      <c r="HY50" s="477">
        <f t="shared" si="31"/>
        <v>5.7490313821639397E-2</v>
      </c>
      <c r="HZ50" s="477">
        <f t="shared" si="31"/>
        <v>6.0955559353271696E-2</v>
      </c>
      <c r="IA50" s="477">
        <f t="shared" si="31"/>
        <v>6.393563005304688E-2</v>
      </c>
      <c r="IB50" s="477">
        <f t="shared" si="31"/>
        <v>6.6475265995516716E-2</v>
      </c>
      <c r="IC50" s="477">
        <f t="shared" si="31"/>
        <v>6.8614282060704204E-2</v>
      </c>
      <c r="ID50" s="477">
        <f t="shared" si="31"/>
        <v>7.0388222763509103E-2</v>
      </c>
      <c r="IE50" s="477">
        <f t="shared" si="31"/>
        <v>7.1828914770761823E-2</v>
      </c>
      <c r="IF50" s="477">
        <f t="shared" si="31"/>
        <v>7.2964935388818736E-2</v>
      </c>
      <c r="IG50" s="477">
        <f t="shared" si="50"/>
        <v>7.3822011649903846E-2</v>
      </c>
    </row>
    <row r="51" spans="1:296" ht="36">
      <c r="F51" s="384"/>
      <c r="G51" s="384"/>
      <c r="H51" s="384"/>
      <c r="I51" s="384"/>
      <c r="J51" s="252"/>
      <c r="K51" s="606">
        <v>39000</v>
      </c>
      <c r="L51" s="382">
        <f t="shared" si="21"/>
        <v>11.8872</v>
      </c>
      <c r="M51" s="382">
        <v>390</v>
      </c>
      <c r="N51" s="493">
        <f t="shared" si="72"/>
        <v>196.77309090547985</v>
      </c>
      <c r="O51" s="263">
        <f t="shared" si="73"/>
        <v>0.31640615570297853</v>
      </c>
      <c r="P51" s="383">
        <f t="shared" ref="P51:P77" si="76">P50</f>
        <v>-56.500002288000502</v>
      </c>
      <c r="Q51" s="383">
        <f t="shared" si="74"/>
        <v>216.64999771199948</v>
      </c>
      <c r="R51" s="382">
        <f t="shared" si="0"/>
        <v>573.56933718429855</v>
      </c>
      <c r="S51" s="263">
        <f t="shared" si="75"/>
        <v>0.19419994167824312</v>
      </c>
      <c r="T51" s="492">
        <f>O51/Konstanten!$C$22</f>
        <v>0.25829073934937019</v>
      </c>
      <c r="U51" s="492">
        <f t="shared" si="2"/>
        <v>0.75186533996876448</v>
      </c>
      <c r="V51" s="492"/>
      <c r="W51" s="252"/>
      <c r="X51" s="515">
        <f t="shared" si="59"/>
        <v>400.00000000000006</v>
      </c>
      <c r="Y51" s="598">
        <v>40000</v>
      </c>
      <c r="Z51" s="490">
        <f t="shared" si="60"/>
        <v>3.513508196493316E-2</v>
      </c>
      <c r="AA51" s="490">
        <f t="shared" si="60"/>
        <v>7.0243698800878746E-2</v>
      </c>
      <c r="AB51" s="490">
        <f t="shared" si="60"/>
        <v>0.10529960033366548</v>
      </c>
      <c r="AC51" s="490">
        <f t="shared" si="60"/>
        <v>0.14027696175622284</v>
      </c>
      <c r="AD51" s="490">
        <f t="shared" si="60"/>
        <v>0.17515058513891105</v>
      </c>
      <c r="AE51" s="490">
        <f t="shared" si="60"/>
        <v>0.20989608803541665</v>
      </c>
      <c r="AF51" s="490">
        <f t="shared" si="60"/>
        <v>0.24449007568469325</v>
      </c>
      <c r="AG51" s="490">
        <f t="shared" si="60"/>
        <v>0.27891029393207667</v>
      </c>
      <c r="AH51" s="490">
        <f t="shared" si="60"/>
        <v>0.31313576069247845</v>
      </c>
      <c r="AI51" s="490">
        <f t="shared" si="60"/>
        <v>0.34714687451923093</v>
      </c>
      <c r="AJ51" s="490">
        <f t="shared" si="60"/>
        <v>0.38092549958161875</v>
      </c>
      <c r="AK51" s="490">
        <f t="shared" si="60"/>
        <v>0.41445502705831594</v>
      </c>
      <c r="AL51" s="490">
        <f t="shared" si="60"/>
        <v>0.44772041359173415</v>
      </c>
      <c r="AM51" s="490">
        <f t="shared" si="60"/>
        <v>0.48070819799793157</v>
      </c>
      <c r="AN51" s="490">
        <f t="shared" si="60"/>
        <v>0.51340649787321579</v>
      </c>
      <c r="AO51" s="490">
        <f t="shared" si="60"/>
        <v>0.54580498807517652</v>
      </c>
      <c r="AP51" s="490">
        <f t="shared" si="61"/>
        <v>0.57789486328277451</v>
      </c>
      <c r="AQ51" s="490">
        <f t="shared" si="61"/>
        <v>0.60966878696399274</v>
      </c>
      <c r="AR51" s="490">
        <f t="shared" si="61"/>
        <v>0.64112082911034818</v>
      </c>
      <c r="AS51" s="490">
        <f t="shared" si="61"/>
        <v>0.67224639504965022</v>
      </c>
      <c r="AT51" s="490">
        <f t="shared" si="61"/>
        <v>0.70304214753614613</v>
      </c>
      <c r="AU51" s="490">
        <f t="shared" si="61"/>
        <v>0.73350592415689597</v>
      </c>
      <c r="AV51" s="490">
        <f t="shared" si="61"/>
        <v>0.76363665189882235</v>
      </c>
      <c r="AW51" s="490">
        <f t="shared" si="61"/>
        <v>0.79343426050656252</v>
      </c>
      <c r="AX51" s="490">
        <f t="shared" si="61"/>
        <v>0.82289959603799323</v>
      </c>
      <c r="AY51" s="490">
        <f t="shared" si="61"/>
        <v>0.85203433580204535</v>
      </c>
      <c r="AZ51" s="490">
        <f t="shared" si="61"/>
        <v>0.8808409056493266</v>
      </c>
      <c r="BA51" s="490">
        <f t="shared" si="61"/>
        <v>0.90932240038598366</v>
      </c>
      <c r="BB51" s="490">
        <f t="shared" si="61"/>
        <v>0.93748250789829124</v>
      </c>
      <c r="BC51" s="490">
        <f t="shared" si="61"/>
        <v>0.96532543741256027</v>
      </c>
      <c r="BD51" s="490">
        <f t="shared" si="61"/>
        <v>0.99285585217224914</v>
      </c>
      <c r="BE51" s="490">
        <f t="shared" si="61"/>
        <v>1.0200788066922317</v>
      </c>
      <c r="BF51" s="490">
        <f t="shared" si="62"/>
        <v>1.0469996886478232</v>
      </c>
      <c r="BG51" s="490">
        <f t="shared" si="62"/>
        <v>1.0736241653721454</v>
      </c>
      <c r="BH51" s="490">
        <f t="shared" si="62"/>
        <v>1.0999581348682981</v>
      </c>
      <c r="BI51" s="490">
        <f t="shared" si="62"/>
        <v>1.1260076811903985</v>
      </c>
      <c r="BJ51" s="490">
        <f t="shared" si="62"/>
        <v>1.1517790340084182</v>
      </c>
      <c r="BK51" s="490">
        <f t="shared" si="62"/>
        <v>1.1772785321436214</v>
      </c>
      <c r="BL51" s="490">
        <f t="shared" si="62"/>
        <v>1.2025125908429124</v>
      </c>
      <c r="BM51" s="490">
        <f t="shared" si="62"/>
        <v>1.2274876725496726</v>
      </c>
      <c r="BN51" s="527"/>
      <c r="BO51" s="252"/>
      <c r="BP51" s="515">
        <f t="shared" si="63"/>
        <v>400.00000000000006</v>
      </c>
      <c r="BQ51" s="598">
        <v>40000</v>
      </c>
      <c r="BR51" s="382">
        <f t="shared" si="64"/>
        <v>216.70348746919089</v>
      </c>
      <c r="BS51" s="382">
        <f t="shared" si="64"/>
        <v>216.86379560873743</v>
      </c>
      <c r="BT51" s="382">
        <f t="shared" si="64"/>
        <v>217.13044099955812</v>
      </c>
      <c r="BU51" s="382">
        <f t="shared" si="64"/>
        <v>217.50262923755579</v>
      </c>
      <c r="BV51" s="382">
        <f t="shared" si="64"/>
        <v>217.97926362943156</v>
      </c>
      <c r="BW51" s="382">
        <f t="shared" si="64"/>
        <v>218.55896010742478</v>
      </c>
      <c r="BX51" s="382">
        <f t="shared" si="64"/>
        <v>219.24006564134919</v>
      </c>
      <c r="BY51" s="382">
        <f t="shared" si="64"/>
        <v>220.02067962921748</v>
      </c>
      <c r="BZ51" s="382">
        <f t="shared" si="64"/>
        <v>220.89867768750767</v>
      </c>
      <c r="CA51" s="382">
        <f t="shared" si="64"/>
        <v>221.87173722817909</v>
      </c>
      <c r="CB51" s="382">
        <f t="shared" si="64"/>
        <v>222.93736420151092</v>
      </c>
      <c r="CC51" s="382">
        <f t="shared" si="64"/>
        <v>224.09292039983404</v>
      </c>
      <c r="CD51" s="382">
        <f t="shared" si="64"/>
        <v>225.33565075406872</v>
      </c>
      <c r="CE51" s="382">
        <f t="shared" si="64"/>
        <v>226.66271010865648</v>
      </c>
      <c r="CF51" s="382">
        <f t="shared" si="64"/>
        <v>228.0711890264746</v>
      </c>
      <c r="CG51" s="382">
        <f t="shared" si="64"/>
        <v>229.55813824906451</v>
      </c>
      <c r="CH51" s="382">
        <f t="shared" si="65"/>
        <v>231.12059151464157</v>
      </c>
      <c r="CI51" s="382">
        <f t="shared" si="65"/>
        <v>232.75558651306503</v>
      </c>
      <c r="CJ51" s="382">
        <f t="shared" si="65"/>
        <v>234.46018383001373</v>
      </c>
      <c r="CK51" s="263">
        <f t="shared" si="65"/>
        <v>236.23148379963169</v>
      </c>
      <c r="CL51" s="382">
        <f t="shared" si="65"/>
        <v>238.06664124414846</v>
      </c>
      <c r="CM51" s="382">
        <f t="shared" si="65"/>
        <v>239.96287812950189</v>
      </c>
      <c r="CN51" s="382">
        <f t="shared" si="65"/>
        <v>241.91749420737423</v>
      </c>
      <c r="CO51" s="382">
        <f t="shared" si="65"/>
        <v>243.92787574647951</v>
      </c>
      <c r="CP51" s="382">
        <f t="shared" si="65"/>
        <v>245.99150247989007</v>
      </c>
      <c r="CQ51" s="382">
        <f t="shared" si="65"/>
        <v>248.10595291147843</v>
      </c>
      <c r="CR51" s="382">
        <f t="shared" si="65"/>
        <v>250.2689081341083</v>
      </c>
      <c r="CS51" s="382">
        <f t="shared" si="65"/>
        <v>252.47815431609365</v>
      </c>
      <c r="CT51" s="382">
        <f t="shared" si="65"/>
        <v>254.73158401164653</v>
      </c>
      <c r="CU51" s="382">
        <f t="shared" si="65"/>
        <v>257.02719644659885</v>
      </c>
      <c r="CV51" s="382">
        <f t="shared" si="65"/>
        <v>259.36309692345327</v>
      </c>
      <c r="CW51" s="382">
        <f t="shared" si="65"/>
        <v>261.73749548064728</v>
      </c>
      <c r="CX51" s="382">
        <f t="shared" si="66"/>
        <v>264.14870493045532</v>
      </c>
      <c r="CY51" s="382">
        <f t="shared" si="66"/>
        <v>266.59513838878809</v>
      </c>
      <c r="CZ51" s="382">
        <f t="shared" si="66"/>
        <v>269.07530639874489</v>
      </c>
      <c r="DA51" s="382">
        <f t="shared" si="66"/>
        <v>271.58781373847478</v>
      </c>
      <c r="DB51" s="382">
        <f t="shared" si="66"/>
        <v>274.13135599299801</v>
      </c>
      <c r="DC51" s="382">
        <f t="shared" si="66"/>
        <v>276.70471595930229</v>
      </c>
      <c r="DD51" s="382">
        <f t="shared" si="66"/>
        <v>279.30675994440435</v>
      </c>
      <c r="DE51" s="382">
        <f t="shared" si="66"/>
        <v>281.93643400722851</v>
      </c>
      <c r="DF51" s="521"/>
      <c r="DG51" s="252"/>
      <c r="DH51" s="515">
        <f t="shared" si="67"/>
        <v>400.00000000000006</v>
      </c>
      <c r="DI51" s="598">
        <v>40000</v>
      </c>
      <c r="DJ51" s="382">
        <f t="shared" si="68"/>
        <v>20.152405674542713</v>
      </c>
      <c r="DK51" s="382">
        <f t="shared" si="68"/>
        <v>40.28963176259353</v>
      </c>
      <c r="DL51" s="382">
        <f t="shared" si="68"/>
        <v>60.396621969152051</v>
      </c>
      <c r="DM51" s="382">
        <f t="shared" si="68"/>
        <v>80.458563976743932</v>
      </c>
      <c r="DN51" s="382">
        <f t="shared" si="68"/>
        <v>100.46100502556726</v>
      </c>
      <c r="DO51" s="382">
        <f t="shared" si="68"/>
        <v>120.3899600920511</v>
      </c>
      <c r="DP51" s="382">
        <f t="shared" si="68"/>
        <v>140.23201065860849</v>
      </c>
      <c r="DQ51" s="382">
        <f t="shared" si="68"/>
        <v>159.97439242449909</v>
      </c>
      <c r="DR51" s="382">
        <f t="shared" si="68"/>
        <v>179.60507070908599</v>
      </c>
      <c r="DS51" s="382">
        <f t="shared" si="68"/>
        <v>199.11280272359613</v>
      </c>
      <c r="DT51" s="382">
        <f t="shared" si="68"/>
        <v>218.48718631162686</v>
      </c>
      <c r="DU51" s="382">
        <f t="shared" si="68"/>
        <v>237.71869516253878</v>
      </c>
      <c r="DV51" s="382">
        <f t="shared" si="68"/>
        <v>256.79870086769097</v>
      </c>
      <c r="DW51" s="382">
        <f t="shared" si="68"/>
        <v>275.71948250473218</v>
      </c>
      <c r="DX51" s="382">
        <f t="shared" si="68"/>
        <v>294.47422469125235</v>
      </c>
      <c r="DY51" s="382">
        <f t="shared" si="68"/>
        <v>313.05700524216297</v>
      </c>
      <c r="DZ51" s="382">
        <f t="shared" si="69"/>
        <v>331.4627736953118</v>
      </c>
      <c r="EA51" s="382">
        <f t="shared" si="69"/>
        <v>349.68732204089264</v>
      </c>
      <c r="EB51" s="382">
        <f t="shared" si="69"/>
        <v>367.72724900787034</v>
      </c>
      <c r="EC51" s="382">
        <f t="shared" si="69"/>
        <v>385.579919233162</v>
      </c>
      <c r="ED51" s="382">
        <f t="shared" si="69"/>
        <v>403.24341857493317</v>
      </c>
      <c r="EE51" s="382">
        <f t="shared" si="69"/>
        <v>420.71650673942719</v>
      </c>
      <c r="EF51" s="382">
        <f t="shared" si="69"/>
        <v>437.99856827924447</v>
      </c>
      <c r="EG51" s="382">
        <f t="shared" si="69"/>
        <v>455.08956289806315</v>
      </c>
      <c r="EH51" s="382">
        <f t="shared" si="69"/>
        <v>471.98997586873878</v>
      </c>
      <c r="EI51" s="382">
        <f t="shared" si="69"/>
        <v>488.70076924424319</v>
      </c>
      <c r="EJ51" s="382">
        <f t="shared" si="69"/>
        <v>505.2233344181015</v>
      </c>
      <c r="EK51" s="382">
        <f t="shared" si="69"/>
        <v>521.55944647622402</v>
      </c>
      <c r="EL51" s="382">
        <f t="shared" si="69"/>
        <v>537.71122067709689</v>
      </c>
      <c r="EM51" s="382">
        <f t="shared" si="69"/>
        <v>553.68107130386522</v>
      </c>
      <c r="EN51" s="382">
        <f t="shared" si="69"/>
        <v>569.47167304998879</v>
      </c>
      <c r="EO51" s="382">
        <f t="shared" si="69"/>
        <v>585.0859250302135</v>
      </c>
      <c r="EP51" s="382">
        <f t="shared" si="70"/>
        <v>600.52691744989886</v>
      </c>
      <c r="EQ51" s="382">
        <f t="shared" si="70"/>
        <v>615.79790091754717</v>
      </c>
      <c r="ER51" s="382">
        <f t="shared" si="70"/>
        <v>630.90225834688704</v>
      </c>
      <c r="ES51" s="382">
        <f t="shared" si="70"/>
        <v>645.84347936480583</v>
      </c>
      <c r="ET51" s="382">
        <f t="shared" si="70"/>
        <v>660.62513711898009</v>
      </c>
      <c r="EU51" s="382">
        <f t="shared" si="70"/>
        <v>675.25086736292087</v>
      </c>
      <c r="EV51" s="382">
        <f t="shared" si="70"/>
        <v>689.72434968554285</v>
      </c>
      <c r="EW51" s="382">
        <f t="shared" si="70"/>
        <v>704.04929074621305</v>
      </c>
      <c r="EX51" s="521"/>
      <c r="EY51" s="252"/>
      <c r="EZ51" s="515">
        <f t="shared" si="71"/>
        <v>400.00000000000006</v>
      </c>
      <c r="FA51" s="598">
        <v>40000</v>
      </c>
      <c r="FB51" s="382">
        <f t="shared" si="54"/>
        <v>193.55348746919097</v>
      </c>
      <c r="FC51" s="382">
        <f t="shared" si="54"/>
        <v>203.71379560873751</v>
      </c>
      <c r="FD51" s="382">
        <f t="shared" si="54"/>
        <v>213.9804409995582</v>
      </c>
      <c r="FE51" s="382">
        <f t="shared" si="54"/>
        <v>224.35262923755587</v>
      </c>
      <c r="FF51" s="382">
        <f t="shared" si="54"/>
        <v>234.82926362943164</v>
      </c>
      <c r="FG51" s="382">
        <f t="shared" si="54"/>
        <v>245.40896010742486</v>
      </c>
      <c r="FH51" s="382">
        <f t="shared" si="54"/>
        <v>256.09006564134927</v>
      </c>
      <c r="FI51" s="382">
        <f t="shared" si="54"/>
        <v>266.87067962921753</v>
      </c>
      <c r="FJ51" s="382">
        <f t="shared" si="54"/>
        <v>277.74867768750778</v>
      </c>
      <c r="FK51" s="382">
        <f t="shared" si="54"/>
        <v>288.72173722817917</v>
      </c>
      <c r="FL51" s="382">
        <f t="shared" si="54"/>
        <v>299.78736420151097</v>
      </c>
      <c r="FM51" s="382">
        <f t="shared" si="54"/>
        <v>310.94292039983412</v>
      </c>
      <c r="FN51" s="382">
        <f t="shared" si="54"/>
        <v>322.18565075406877</v>
      </c>
      <c r="FO51" s="382">
        <f t="shared" si="54"/>
        <v>333.51271010865656</v>
      </c>
      <c r="FP51" s="382">
        <f t="shared" si="54"/>
        <v>344.92118902647468</v>
      </c>
      <c r="FQ51" s="382">
        <f t="shared" si="47"/>
        <v>356.40813824906456</v>
      </c>
      <c r="FR51" s="382">
        <f t="shared" si="47"/>
        <v>367.97059151464168</v>
      </c>
      <c r="FS51" s="382">
        <f t="shared" si="47"/>
        <v>379.60558651306508</v>
      </c>
      <c r="FT51" s="382">
        <f t="shared" si="47"/>
        <v>391.31018383001378</v>
      </c>
      <c r="FU51" s="382">
        <f t="shared" si="47"/>
        <v>403.08148379963177</v>
      </c>
      <c r="FV51" s="382">
        <f t="shared" si="47"/>
        <v>414.91664124414854</v>
      </c>
      <c r="FW51" s="382">
        <f t="shared" si="47"/>
        <v>426.812878129502</v>
      </c>
      <c r="FX51" s="382">
        <f t="shared" si="47"/>
        <v>438.76749420737428</v>
      </c>
      <c r="FY51" s="382">
        <f t="shared" si="47"/>
        <v>450.77787574647959</v>
      </c>
      <c r="FZ51" s="382">
        <f t="shared" si="47"/>
        <v>462.84150247989015</v>
      </c>
      <c r="GA51" s="382">
        <f t="shared" si="47"/>
        <v>474.95595291147851</v>
      </c>
      <c r="GB51" s="382">
        <f t="shared" si="47"/>
        <v>487.11890813410838</v>
      </c>
      <c r="GC51" s="382">
        <f t="shared" si="47"/>
        <v>499.32815431609367</v>
      </c>
      <c r="GD51" s="382">
        <f t="shared" si="47"/>
        <v>511.58158401164656</v>
      </c>
      <c r="GE51" s="382">
        <f t="shared" si="47"/>
        <v>523.87719644659887</v>
      </c>
      <c r="GF51" s="382">
        <f t="shared" si="47"/>
        <v>536.21309692345335</v>
      </c>
      <c r="GG51" s="382">
        <f t="shared" si="29"/>
        <v>548.58749548064725</v>
      </c>
      <c r="GH51" s="382">
        <f t="shared" si="29"/>
        <v>560.99870493045535</v>
      </c>
      <c r="GI51" s="382">
        <f t="shared" si="29"/>
        <v>573.44513838878811</v>
      </c>
      <c r="GJ51" s="382">
        <f t="shared" si="29"/>
        <v>585.92530639874485</v>
      </c>
      <c r="GK51" s="382">
        <f t="shared" si="29"/>
        <v>598.4378137384748</v>
      </c>
      <c r="GL51" s="382">
        <f t="shared" si="29"/>
        <v>610.98135599299803</v>
      </c>
      <c r="GM51" s="382">
        <f t="shared" si="29"/>
        <v>623.55471595930226</v>
      </c>
      <c r="GN51" s="382">
        <f t="shared" si="29"/>
        <v>636.15675994440437</v>
      </c>
      <c r="GO51" s="382">
        <f t="shared" si="48"/>
        <v>648.78643400722854</v>
      </c>
      <c r="GQ51" s="511"/>
      <c r="GR51" s="521"/>
      <c r="GS51" s="525">
        <v>40000</v>
      </c>
      <c r="GT51" s="582">
        <f t="shared" si="56"/>
        <v>8.6044854691316139</v>
      </c>
      <c r="GU51" s="476">
        <f t="shared" si="56"/>
        <v>4.0562337429421076</v>
      </c>
      <c r="GV51" s="476">
        <f t="shared" si="56"/>
        <v>2.5429206803792774</v>
      </c>
      <c r="GW51" s="476">
        <f t="shared" si="56"/>
        <v>1.7884244777523455</v>
      </c>
      <c r="GX51" s="476">
        <f t="shared" si="56"/>
        <v>1.3375165674449279</v>
      </c>
      <c r="GY51" s="476">
        <f t="shared" si="56"/>
        <v>1.0384503817409962</v>
      </c>
      <c r="GZ51" s="476">
        <f t="shared" si="56"/>
        <v>0.82618836055053424</v>
      </c>
      <c r="HA51" s="476">
        <f t="shared" si="56"/>
        <v>0.66820874006550024</v>
      </c>
      <c r="HB51" s="476">
        <f t="shared" si="56"/>
        <v>0.54644118114788187</v>
      </c>
      <c r="HC51" s="476">
        <f t="shared" si="56"/>
        <v>0.45004104848534587</v>
      </c>
      <c r="HD51" s="476">
        <f t="shared" si="56"/>
        <v>0.37210501568694376</v>
      </c>
      <c r="HE51" s="476">
        <f t="shared" si="56"/>
        <v>0.30802888761958208</v>
      </c>
      <c r="HF51" s="476">
        <f t="shared" si="56"/>
        <v>0.25462336711768169</v>
      </c>
      <c r="HG51" s="476">
        <f t="shared" si="56"/>
        <v>0.2096087918014008</v>
      </c>
      <c r="HH51" s="476">
        <f t="shared" si="56"/>
        <v>0.17131198626336314</v>
      </c>
      <c r="HI51" s="476">
        <f t="shared" si="55"/>
        <v>0.13847680224682288</v>
      </c>
      <c r="HJ51" s="476">
        <f t="shared" si="55"/>
        <v>0.11014153237276869</v>
      </c>
      <c r="HK51" s="476">
        <f t="shared" si="55"/>
        <v>8.555718948447831E-2</v>
      </c>
      <c r="HL51" s="476">
        <f t="shared" si="55"/>
        <v>6.4131594505901585E-2</v>
      </c>
      <c r="HM51" s="478">
        <f t="shared" si="55"/>
        <v>4.5390238685864989E-2</v>
      </c>
      <c r="HN51" s="476">
        <f t="shared" si="55"/>
        <v>2.8948327812686105E-2</v>
      </c>
      <c r="HO51" s="476">
        <f t="shared" si="55"/>
        <v>1.4490449726638904E-2</v>
      </c>
      <c r="HP51" s="476">
        <f t="shared" si="55"/>
        <v>1.7555443871670184E-3</v>
      </c>
      <c r="HQ51" s="476">
        <f t="shared" si="55"/>
        <v>9.4743705483514747E-3</v>
      </c>
      <c r="HR51" s="476">
        <f t="shared" si="55"/>
        <v>1.9382770517551912E-2</v>
      </c>
      <c r="HS51" s="476">
        <f t="shared" si="55"/>
        <v>2.8125219352571333E-2</v>
      </c>
      <c r="HT51" s="476">
        <f t="shared" si="55"/>
        <v>3.5834501398960841E-2</v>
      </c>
      <c r="HU51" s="476">
        <f t="shared" si="55"/>
        <v>4.2624656326963474E-2</v>
      </c>
      <c r="HV51" s="476">
        <f t="shared" si="55"/>
        <v>4.8594181524699014E-2</v>
      </c>
      <c r="HW51" s="476">
        <f t="shared" si="49"/>
        <v>5.3828596283924092E-2</v>
      </c>
      <c r="HX51" s="476">
        <f t="shared" si="49"/>
        <v>5.8402511837697631E-2</v>
      </c>
      <c r="HY51" s="476">
        <f t="shared" si="31"/>
        <v>6.2381315270370753E-2</v>
      </c>
      <c r="HZ51" s="476">
        <f t="shared" si="31"/>
        <v>6.5822549116195603E-2</v>
      </c>
      <c r="IA51" s="476">
        <f t="shared" si="31"/>
        <v>6.8777049200156204E-2</v>
      </c>
      <c r="IB51" s="476">
        <f t="shared" si="31"/>
        <v>7.1289888969477494E-2</v>
      </c>
      <c r="IC51" s="476">
        <f t="shared" si="31"/>
        <v>7.3401167838614736E-2</v>
      </c>
      <c r="ID51" s="476">
        <f t="shared" si="31"/>
        <v>7.5146672956589444E-2</v>
      </c>
      <c r="IE51" s="476">
        <f t="shared" si="31"/>
        <v>7.6558437615207031E-2</v>
      </c>
      <c r="IF51" s="476">
        <f t="shared" si="31"/>
        <v>7.7665214756534054E-2</v>
      </c>
      <c r="IG51" s="476">
        <f t="shared" si="50"/>
        <v>7.8492880349914279E-2</v>
      </c>
    </row>
    <row r="52" spans="1:296" s="90" customFormat="1">
      <c r="A52" s="173"/>
      <c r="B52" s="182"/>
      <c r="C52" s="91"/>
      <c r="D52" s="189"/>
      <c r="E52" s="91"/>
      <c r="F52" s="384"/>
      <c r="G52" s="384"/>
      <c r="H52" s="384"/>
      <c r="I52" s="384"/>
      <c r="J52" s="252"/>
      <c r="K52" s="606">
        <v>40000</v>
      </c>
      <c r="L52" s="382">
        <f t="shared" si="21"/>
        <v>12.191999999999998</v>
      </c>
      <c r="M52" s="382">
        <v>400</v>
      </c>
      <c r="N52" s="493">
        <f t="shared" si="72"/>
        <v>187.53918367429083</v>
      </c>
      <c r="O52" s="263">
        <f t="shared" si="73"/>
        <v>0.30155826631071464</v>
      </c>
      <c r="P52" s="383">
        <f t="shared" si="76"/>
        <v>-56.500002288000502</v>
      </c>
      <c r="Q52" s="383">
        <f t="shared" si="74"/>
        <v>216.64999771199948</v>
      </c>
      <c r="R52" s="382">
        <f t="shared" si="0"/>
        <v>573.56933718429855</v>
      </c>
      <c r="S52" s="263">
        <f t="shared" si="75"/>
        <v>0.18508678378908544</v>
      </c>
      <c r="T52" s="492">
        <f>O52/Konstanten!$C$22</f>
        <v>0.24617001331486907</v>
      </c>
      <c r="U52" s="492">
        <f t="shared" si="2"/>
        <v>0.75186533996876448</v>
      </c>
      <c r="V52" s="492"/>
      <c r="W52" s="252"/>
      <c r="X52" s="515">
        <f t="shared" si="59"/>
        <v>410</v>
      </c>
      <c r="Y52" s="592">
        <v>41000</v>
      </c>
      <c r="Z52" s="490">
        <f t="shared" si="60"/>
        <v>3.5989392495207558E-2</v>
      </c>
      <c r="AA52" s="490">
        <f t="shared" si="60"/>
        <v>7.1950041176168669E-2</v>
      </c>
      <c r="AB52" s="490">
        <f t="shared" si="60"/>
        <v>0.10785344736182996</v>
      </c>
      <c r="AC52" s="490">
        <f t="shared" si="60"/>
        <v>0.14367159718809605</v>
      </c>
      <c r="AD52" s="490">
        <f t="shared" si="60"/>
        <v>0.17937719062440216</v>
      </c>
      <c r="AE52" s="490">
        <f t="shared" si="60"/>
        <v>0.21494385505402314</v>
      </c>
      <c r="AF52" s="490">
        <f t="shared" si="60"/>
        <v>0.25034633928165356</v>
      </c>
      <c r="AG52" s="490">
        <f t="shared" si="60"/>
        <v>0.28556068460990364</v>
      </c>
      <c r="AH52" s="490">
        <f t="shared" si="60"/>
        <v>0.32056437049701952</v>
      </c>
      <c r="AI52" s="490">
        <f t="shared" si="60"/>
        <v>0.35533643322270825</v>
      </c>
      <c r="AJ52" s="490">
        <f t="shared" si="60"/>
        <v>0.38985755689422169</v>
      </c>
      <c r="AK52" s="490">
        <f t="shared" si="60"/>
        <v>0.42411013697757793</v>
      </c>
      <c r="AL52" s="490">
        <f t="shared" si="60"/>
        <v>0.45807831730056653</v>
      </c>
      <c r="AM52" s="490">
        <f t="shared" si="60"/>
        <v>0.49174800211924707</v>
      </c>
      <c r="AN52" s="490">
        <f t="shared" si="60"/>
        <v>0.52510684535121588</v>
      </c>
      <c r="AO52" s="490">
        <f t="shared" si="60"/>
        <v>0.55814421945084969</v>
      </c>
      <c r="AP52" s="490">
        <f t="shared" si="61"/>
        <v>0.59085116663723758</v>
      </c>
      <c r="AQ52" s="490">
        <f t="shared" si="61"/>
        <v>0.62322033529476661</v>
      </c>
      <c r="AR52" s="490">
        <f t="shared" si="61"/>
        <v>0.65524590436444652</v>
      </c>
      <c r="AS52" s="490">
        <f t="shared" si="61"/>
        <v>0.68692349845013001</v>
      </c>
      <c r="AT52" s="490">
        <f t="shared" si="61"/>
        <v>0.71825009619710345</v>
      </c>
      <c r="AU52" s="490">
        <f t="shared" si="61"/>
        <v>0.7492239342817163</v>
      </c>
      <c r="AV52" s="490">
        <f t="shared" si="61"/>
        <v>0.77984440909726249</v>
      </c>
      <c r="AW52" s="490">
        <f t="shared" si="61"/>
        <v>0.81011197795036971</v>
      </c>
      <c r="AX52" s="490">
        <f t="shared" si="61"/>
        <v>0.84002806130663843</v>
      </c>
      <c r="AY52" s="490">
        <f t="shared" si="61"/>
        <v>0.86959494735557619</v>
      </c>
      <c r="AZ52" s="490">
        <f t="shared" si="61"/>
        <v>0.898815699910819</v>
      </c>
      <c r="BA52" s="490">
        <f t="shared" si="61"/>
        <v>0.92769407042826391</v>
      </c>
      <c r="BB52" s="490">
        <f t="shared" si="61"/>
        <v>0.95623441471510573</v>
      </c>
      <c r="BC52" s="490">
        <f t="shared" si="61"/>
        <v>0.98444161471920211</v>
      </c>
      <c r="BD52" s="490">
        <f t="shared" si="61"/>
        <v>1.0123210056303091</v>
      </c>
      <c r="BE52" s="490">
        <f t="shared" si="61"/>
        <v>1.0398783083923659</v>
      </c>
      <c r="BF52" s="490">
        <f t="shared" si="62"/>
        <v>1.0671195676171752</v>
      </c>
      <c r="BG52" s="490">
        <f t="shared" si="62"/>
        <v>1.0940510948026534</v>
      </c>
      <c r="BH52" s="490">
        <f t="shared" si="62"/>
        <v>1.120679416691122</v>
      </c>
      <c r="BI52" s="490">
        <f t="shared" si="62"/>
        <v>1.1470112285521004</v>
      </c>
      <c r="BJ52" s="490">
        <f t="shared" si="62"/>
        <v>1.1730533521378197</v>
      </c>
      <c r="BK52" s="490">
        <f t="shared" si="62"/>
        <v>1.198812698035445</v>
      </c>
      <c r="BL52" s="490">
        <f t="shared" si="62"/>
        <v>1.2242962321260462</v>
      </c>
      <c r="BM52" s="490">
        <f t="shared" si="62"/>
        <v>1.2495109458545324</v>
      </c>
      <c r="BN52" s="527"/>
      <c r="BO52" s="252"/>
      <c r="BP52" s="515">
        <f t="shared" si="63"/>
        <v>410</v>
      </c>
      <c r="BQ52" s="592">
        <v>41000</v>
      </c>
      <c r="BR52" s="382">
        <f t="shared" si="64"/>
        <v>216.70612030341309</v>
      </c>
      <c r="BS52" s="382">
        <f t="shared" si="64"/>
        <v>216.87430881869676</v>
      </c>
      <c r="BT52" s="382">
        <f t="shared" si="64"/>
        <v>217.15402813012881</v>
      </c>
      <c r="BU52" s="382">
        <f t="shared" si="64"/>
        <v>217.54439510379953</v>
      </c>
      <c r="BV52" s="382">
        <f t="shared" si="64"/>
        <v>218.04419142572706</v>
      </c>
      <c r="BW52" s="382">
        <f t="shared" si="64"/>
        <v>218.65188099042621</v>
      </c>
      <c r="BX52" s="382">
        <f t="shared" si="64"/>
        <v>219.3656313213296</v>
      </c>
      <c r="BY52" s="382">
        <f t="shared" si="64"/>
        <v>220.18333839078053</v>
      </c>
      <c r="BZ52" s="382">
        <f t="shared" si="64"/>
        <v>221.10265413731688</v>
      </c>
      <c r="CA52" s="382">
        <f t="shared" si="64"/>
        <v>222.12101594122072</v>
      </c>
      <c r="CB52" s="382">
        <f t="shared" si="64"/>
        <v>223.23567731499347</v>
      </c>
      <c r="CC52" s="382">
        <f t="shared" si="64"/>
        <v>224.44373909077299</v>
      </c>
      <c r="CD52" s="382">
        <f t="shared" si="64"/>
        <v>225.7421804373358</v>
      </c>
      <c r="CE52" s="382">
        <f t="shared" si="64"/>
        <v>227.12788910984418</v>
      </c>
      <c r="CF52" s="382">
        <f t="shared" si="64"/>
        <v>228.5976904199959</v>
      </c>
      <c r="CG52" s="382">
        <f t="shared" si="64"/>
        <v>230.14837450682384</v>
      </c>
      <c r="CH52" s="382">
        <f t="shared" si="65"/>
        <v>231.77672158363055</v>
      </c>
      <c r="CI52" s="382">
        <f t="shared" si="65"/>
        <v>233.47952492972479</v>
      </c>
      <c r="CJ52" s="382">
        <f t="shared" si="65"/>
        <v>235.25361148295607</v>
      </c>
      <c r="CK52" s="382">
        <f t="shared" si="65"/>
        <v>237.09585996776062</v>
      </c>
      <c r="CL52" s="382">
        <f t="shared" si="65"/>
        <v>239.00321656170541</v>
      </c>
      <c r="CM52" s="382">
        <f t="shared" si="65"/>
        <v>240.97270816047768</v>
      </c>
      <c r="CN52" s="382">
        <f t="shared" si="65"/>
        <v>243.00145334670984</v>
      </c>
      <c r="CO52" s="382">
        <f t="shared" si="65"/>
        <v>245.08667120243757</v>
      </c>
      <c r="CP52" s="382">
        <f t="shared" si="65"/>
        <v>247.22568812919488</v>
      </c>
      <c r="CQ52" s="382">
        <f t="shared" si="65"/>
        <v>249.41594285493122</v>
      </c>
      <c r="CR52" s="382">
        <f t="shared" si="65"/>
        <v>251.65498981437781</v>
      </c>
      <c r="CS52" s="382">
        <f t="shared" si="65"/>
        <v>253.94050109055664</v>
      </c>
      <c r="CT52" s="382">
        <f t="shared" si="65"/>
        <v>256.2702671010976</v>
      </c>
      <c r="CU52" s="382">
        <f t="shared" si="65"/>
        <v>258.64219620515951</v>
      </c>
      <c r="CV52" s="382">
        <f t="shared" si="65"/>
        <v>261.05431339607452</v>
      </c>
      <c r="CW52" s="382">
        <f t="shared" si="65"/>
        <v>263.50475823233609</v>
      </c>
      <c r="CX52" s="382">
        <f t="shared" si="66"/>
        <v>265.99178214596827</v>
      </c>
      <c r="CY52" s="382">
        <f t="shared" si="66"/>
        <v>268.5137452533009</v>
      </c>
      <c r="CZ52" s="382">
        <f t="shared" si="66"/>
        <v>271.06911277922927</v>
      </c>
      <c r="DA52" s="382">
        <f t="shared" si="66"/>
        <v>273.65645119250274</v>
      </c>
      <c r="DB52" s="382">
        <f t="shared" si="66"/>
        <v>276.27442413677068</v>
      </c>
      <c r="DC52" s="382">
        <f t="shared" si="66"/>
        <v>278.92178823015303</v>
      </c>
      <c r="DD52" s="382">
        <f t="shared" si="66"/>
        <v>281.59738879513691</v>
      </c>
      <c r="DE52" s="382">
        <f t="shared" si="66"/>
        <v>284.30015557065849</v>
      </c>
      <c r="DF52" s="521"/>
      <c r="DG52" s="252"/>
      <c r="DH52" s="515">
        <f t="shared" si="67"/>
        <v>410</v>
      </c>
      <c r="DI52" s="592">
        <v>41000</v>
      </c>
      <c r="DJ52" s="382">
        <f t="shared" si="68"/>
        <v>20.642411999141768</v>
      </c>
      <c r="DK52" s="382">
        <f t="shared" si="68"/>
        <v>41.268337427798052</v>
      </c>
      <c r="DL52" s="382">
        <f t="shared" si="68"/>
        <v>61.861430316366445</v>
      </c>
      <c r="DM52" s="382">
        <f t="shared" si="68"/>
        <v>82.405622771385779</v>
      </c>
      <c r="DN52" s="382">
        <f t="shared" si="68"/>
        <v>102.88525633241991</v>
      </c>
      <c r="DO52" s="382">
        <f t="shared" si="68"/>
        <v>123.28520447517398</v>
      </c>
      <c r="DP52" s="382">
        <f t="shared" si="68"/>
        <v>143.59098388829355</v>
      </c>
      <c r="DQ52" s="382">
        <f t="shared" si="68"/>
        <v>163.78885259759696</v>
      </c>
      <c r="DR52" s="382">
        <f t="shared" si="68"/>
        <v>183.86589351087738</v>
      </c>
      <c r="DS52" s="382">
        <f t="shared" si="68"/>
        <v>203.81008248098152</v>
      </c>
      <c r="DT52" s="382">
        <f t="shared" si="68"/>
        <v>223.61034050410871</v>
      </c>
      <c r="DU52" s="382">
        <f t="shared" si="68"/>
        <v>243.25657015937145</v>
      </c>
      <c r="DV52" s="382">
        <f t="shared" si="68"/>
        <v>262.73967683258473</v>
      </c>
      <c r="DW52" s="382">
        <f t="shared" si="68"/>
        <v>282.05157563723958</v>
      </c>
      <c r="DX52" s="382">
        <f t="shared" si="68"/>
        <v>301.18518523903487</v>
      </c>
      <c r="DY52" s="382">
        <f t="shared" si="68"/>
        <v>320.13441000367152</v>
      </c>
      <c r="DZ52" s="382">
        <f t="shared" si="69"/>
        <v>338.89411202268991</v>
      </c>
      <c r="EA52" s="382">
        <f t="shared" si="69"/>
        <v>357.4600746347956</v>
      </c>
      <c r="EB52" s="382">
        <f t="shared" si="69"/>
        <v>375.82895905904189</v>
      </c>
      <c r="EC52" s="382">
        <f t="shared" si="69"/>
        <v>393.99825570236061</v>
      </c>
      <c r="ED52" s="382">
        <f t="shared" si="69"/>
        <v>411.96623160833127</v>
      </c>
      <c r="EE52" s="382">
        <f t="shared" si="69"/>
        <v>429.7318753885765</v>
      </c>
      <c r="EF52" s="382">
        <f t="shared" si="69"/>
        <v>447.29484083279783</v>
      </c>
      <c r="EG52" s="382">
        <f t="shared" si="69"/>
        <v>464.65539023805462</v>
      </c>
      <c r="EH52" s="382">
        <f t="shared" si="69"/>
        <v>481.81433833985989</v>
      </c>
      <c r="EI52" s="382">
        <f t="shared" si="69"/>
        <v>498.7729975735528</v>
      </c>
      <c r="EJ52" s="382">
        <f t="shared" si="69"/>
        <v>515.53312524868988</v>
      </c>
      <c r="EK52" s="382">
        <f t="shared" si="69"/>
        <v>532.0968730853433</v>
      </c>
      <c r="EL52" s="382">
        <f t="shared" si="69"/>
        <v>548.4667394409588</v>
      </c>
      <c r="EM52" s="382">
        <f t="shared" si="69"/>
        <v>564.64552445113338</v>
      </c>
      <c r="EN52" s="382">
        <f t="shared" si="69"/>
        <v>580.63628821711893</v>
      </c>
      <c r="EO52" s="382">
        <f t="shared" si="69"/>
        <v>596.44231209693896</v>
      </c>
      <c r="EP52" s="382">
        <f t="shared" si="70"/>
        <v>612.06706309457843</v>
      </c>
      <c r="EQ52" s="382">
        <f t="shared" si="70"/>
        <v>627.51416129171412</v>
      </c>
      <c r="ER52" s="382">
        <f t="shared" si="70"/>
        <v>642.78735022761316</v>
      </c>
      <c r="ES52" s="382">
        <f t="shared" si="70"/>
        <v>657.89047010357615</v>
      </c>
      <c r="ET52" s="382">
        <f t="shared" si="70"/>
        <v>672.82743366750879</v>
      </c>
      <c r="EU52" s="382">
        <f t="shared" si="70"/>
        <v>687.60220462031077</v>
      </c>
      <c r="EV52" s="382">
        <f t="shared" si="70"/>
        <v>702.21877837777049</v>
      </c>
      <c r="EW52" s="382">
        <f t="shared" si="70"/>
        <v>716.68116501831014</v>
      </c>
      <c r="EX52" s="521"/>
      <c r="EY52" s="252"/>
      <c r="EZ52" s="515">
        <f t="shared" si="71"/>
        <v>410</v>
      </c>
      <c r="FA52" s="592">
        <v>41000</v>
      </c>
      <c r="FB52" s="382">
        <f t="shared" si="54"/>
        <v>199.55612030341311</v>
      </c>
      <c r="FC52" s="382">
        <f t="shared" si="54"/>
        <v>209.72430881869678</v>
      </c>
      <c r="FD52" s="382">
        <f t="shared" si="54"/>
        <v>220.00402813012883</v>
      </c>
      <c r="FE52" s="382">
        <f t="shared" si="54"/>
        <v>230.39439510379955</v>
      </c>
      <c r="FF52" s="382">
        <f t="shared" si="54"/>
        <v>240.89419142572709</v>
      </c>
      <c r="FG52" s="382">
        <f t="shared" si="54"/>
        <v>251.50188099042623</v>
      </c>
      <c r="FH52" s="382">
        <f t="shared" si="54"/>
        <v>262.21563132132962</v>
      </c>
      <c r="FI52" s="382">
        <f t="shared" si="54"/>
        <v>273.03333839078056</v>
      </c>
      <c r="FJ52" s="382">
        <f t="shared" si="54"/>
        <v>283.95265413731693</v>
      </c>
      <c r="FK52" s="382">
        <f t="shared" si="54"/>
        <v>294.97101594122074</v>
      </c>
      <c r="FL52" s="382">
        <f t="shared" si="54"/>
        <v>306.08567731499352</v>
      </c>
      <c r="FM52" s="382">
        <f t="shared" si="54"/>
        <v>317.29373909077299</v>
      </c>
      <c r="FN52" s="382">
        <f t="shared" si="54"/>
        <v>328.59218043733586</v>
      </c>
      <c r="FO52" s="382">
        <f t="shared" si="54"/>
        <v>339.97788910984423</v>
      </c>
      <c r="FP52" s="382">
        <f t="shared" si="54"/>
        <v>351.44769041999592</v>
      </c>
      <c r="FQ52" s="382">
        <f t="shared" si="47"/>
        <v>362.99837450682389</v>
      </c>
      <c r="FR52" s="382">
        <f t="shared" si="47"/>
        <v>374.62672158363057</v>
      </c>
      <c r="FS52" s="382">
        <f t="shared" si="47"/>
        <v>386.32952492972481</v>
      </c>
      <c r="FT52" s="382">
        <f t="shared" si="47"/>
        <v>398.10361148295613</v>
      </c>
      <c r="FU52" s="382">
        <f t="shared" si="47"/>
        <v>409.94585996776061</v>
      </c>
      <c r="FV52" s="382">
        <f t="shared" si="47"/>
        <v>421.85321656170544</v>
      </c>
      <c r="FW52" s="382">
        <f t="shared" si="47"/>
        <v>433.8227081604777</v>
      </c>
      <c r="FX52" s="382">
        <f t="shared" si="47"/>
        <v>445.85145334670983</v>
      </c>
      <c r="FY52" s="382">
        <f t="shared" si="47"/>
        <v>457.93667120243759</v>
      </c>
      <c r="FZ52" s="382">
        <f t="shared" si="47"/>
        <v>470.07568812919487</v>
      </c>
      <c r="GA52" s="382">
        <f t="shared" si="47"/>
        <v>482.26594285493127</v>
      </c>
      <c r="GB52" s="382">
        <f t="shared" si="47"/>
        <v>494.50498981437784</v>
      </c>
      <c r="GC52" s="382">
        <f t="shared" si="47"/>
        <v>506.79050109055663</v>
      </c>
      <c r="GD52" s="382">
        <f t="shared" si="47"/>
        <v>519.12026710109762</v>
      </c>
      <c r="GE52" s="382">
        <f t="shared" si="47"/>
        <v>531.49219620515953</v>
      </c>
      <c r="GF52" s="382">
        <f t="shared" si="47"/>
        <v>543.90431339607449</v>
      </c>
      <c r="GG52" s="382">
        <f t="shared" si="29"/>
        <v>556.35475823233605</v>
      </c>
      <c r="GH52" s="382">
        <f t="shared" si="29"/>
        <v>568.8417821459683</v>
      </c>
      <c r="GI52" s="382">
        <f t="shared" si="29"/>
        <v>581.36374525330098</v>
      </c>
      <c r="GJ52" s="382">
        <f t="shared" si="29"/>
        <v>593.91911277922929</v>
      </c>
      <c r="GK52" s="382">
        <f t="shared" si="29"/>
        <v>606.50645119250271</v>
      </c>
      <c r="GL52" s="382">
        <f t="shared" si="29"/>
        <v>619.1244241367707</v>
      </c>
      <c r="GM52" s="382">
        <f t="shared" si="29"/>
        <v>631.77178823015311</v>
      </c>
      <c r="GN52" s="382">
        <f t="shared" si="29"/>
        <v>644.44738879513693</v>
      </c>
      <c r="GO52" s="382">
        <f t="shared" si="48"/>
        <v>657.15015557065851</v>
      </c>
      <c r="GP52" s="89"/>
      <c r="GQ52" s="511"/>
      <c r="GR52" s="521"/>
      <c r="GS52" s="524">
        <v>41000</v>
      </c>
      <c r="GT52" s="583">
        <f t="shared" si="56"/>
        <v>8.6672869581185523</v>
      </c>
      <c r="GU52" s="477">
        <f t="shared" si="56"/>
        <v>4.0819665121141515</v>
      </c>
      <c r="GV52" s="477">
        <f t="shared" si="56"/>
        <v>2.5564006038173224</v>
      </c>
      <c r="GW52" s="477">
        <f t="shared" si="56"/>
        <v>1.7958577018824597</v>
      </c>
      <c r="GX52" s="477">
        <f t="shared" si="56"/>
        <v>1.3413869004457106</v>
      </c>
      <c r="GY52" s="477">
        <f t="shared" si="56"/>
        <v>1.040000517994609</v>
      </c>
      <c r="GZ52" s="477">
        <f t="shared" si="56"/>
        <v>0.82612880155010282</v>
      </c>
      <c r="HA52" s="477">
        <f t="shared" si="56"/>
        <v>0.66698364425068568</v>
      </c>
      <c r="HB52" s="477">
        <f t="shared" si="56"/>
        <v>0.54434652732655109</v>
      </c>
      <c r="HC52" s="477">
        <f t="shared" si="56"/>
        <v>0.44728372782414177</v>
      </c>
      <c r="HD52" s="477">
        <f t="shared" si="56"/>
        <v>0.3688350754484423</v>
      </c>
      <c r="HE52" s="477">
        <f t="shared" si="56"/>
        <v>0.3043583525118993</v>
      </c>
      <c r="HF52" s="477">
        <f t="shared" si="56"/>
        <v>0.25063783437136417</v>
      </c>
      <c r="HG52" s="477">
        <f t="shared" si="56"/>
        <v>0.20537489762902986</v>
      </c>
      <c r="HH52" s="477">
        <f t="shared" si="56"/>
        <v>0.16688239543080563</v>
      </c>
      <c r="HI52" s="477">
        <f t="shared" si="55"/>
        <v>0.13389364955382579</v>
      </c>
      <c r="HJ52" s="477">
        <f t="shared" si="55"/>
        <v>0.10543886214980407</v>
      </c>
      <c r="HK52" s="477">
        <f t="shared" si="55"/>
        <v>8.0762726646952429E-2</v>
      </c>
      <c r="HL52" s="477">
        <f t="shared" si="55"/>
        <v>5.9268057681566087E-2</v>
      </c>
      <c r="HM52" s="477">
        <f t="shared" si="55"/>
        <v>4.0476332152717329E-2</v>
      </c>
      <c r="HN52" s="477">
        <f t="shared" si="55"/>
        <v>2.399950334466739E-2</v>
      </c>
      <c r="HO52" s="477">
        <f t="shared" si="55"/>
        <v>9.5195004284989344E-3</v>
      </c>
      <c r="HP52" s="477">
        <f t="shared" si="55"/>
        <v>3.2269263007832201E-3</v>
      </c>
      <c r="HQ52" s="477">
        <f t="shared" si="55"/>
        <v>1.4459574077414359E-2</v>
      </c>
      <c r="HR52" s="477">
        <f t="shared" si="55"/>
        <v>2.4363430634114631E-2</v>
      </c>
      <c r="HS52" s="477">
        <f t="shared" si="55"/>
        <v>3.309532552669369E-2</v>
      </c>
      <c r="HT52" s="477">
        <f t="shared" si="55"/>
        <v>4.0789106275505013E-2</v>
      </c>
      <c r="HU52" s="477">
        <f t="shared" si="55"/>
        <v>4.7559708156239756E-2</v>
      </c>
      <c r="HV52" s="477">
        <f t="shared" si="55"/>
        <v>5.3506384671153352E-2</v>
      </c>
      <c r="HW52" s="477">
        <f t="shared" si="49"/>
        <v>5.871529448179142E-2</v>
      </c>
      <c r="HX52" s="477">
        <f t="shared" si="49"/>
        <v>6.3261590028815345E-2</v>
      </c>
      <c r="HY52" s="477">
        <f t="shared" si="31"/>
        <v>6.7211116735942655E-2</v>
      </c>
      <c r="HZ52" s="477">
        <f t="shared" si="31"/>
        <v>7.0621805280724342E-2</v>
      </c>
      <c r="IA52" s="477">
        <f t="shared" si="31"/>
        <v>7.3544819998028824E-2</v>
      </c>
      <c r="IB52" s="477">
        <f t="shared" si="31"/>
        <v>7.6025512062549858E-2</v>
      </c>
      <c r="IC52" s="477">
        <f t="shared" si="31"/>
        <v>7.8104215285233883E-2</v>
      </c>
      <c r="ID52" s="477">
        <f t="shared" si="31"/>
        <v>7.9816914179626788E-2</v>
      </c>
      <c r="IE52" s="477">
        <f t="shared" si="31"/>
        <v>8.1195807714122784E-2</v>
      </c>
      <c r="IF52" s="477">
        <f t="shared" si="31"/>
        <v>8.2269787367540981E-2</v>
      </c>
      <c r="IG52" s="477">
        <f t="shared" si="50"/>
        <v>8.3064844387435097E-2</v>
      </c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</row>
    <row r="53" spans="1:296">
      <c r="F53" s="384"/>
      <c r="G53" s="384"/>
      <c r="H53" s="384"/>
      <c r="I53" s="384"/>
      <c r="J53" s="252"/>
      <c r="K53" s="606">
        <v>41000</v>
      </c>
      <c r="L53" s="382">
        <f t="shared" si="21"/>
        <v>12.496799999999999</v>
      </c>
      <c r="M53" s="382">
        <v>410</v>
      </c>
      <c r="N53" s="493">
        <f t="shared" si="72"/>
        <v>178.7385930229342</v>
      </c>
      <c r="O53" s="263">
        <f t="shared" si="73"/>
        <v>0.28740713902446952</v>
      </c>
      <c r="P53" s="383">
        <f t="shared" si="76"/>
        <v>-56.500002288000502</v>
      </c>
      <c r="Q53" s="383">
        <f t="shared" si="74"/>
        <v>216.64999771199948</v>
      </c>
      <c r="R53" s="382">
        <f t="shared" si="0"/>
        <v>573.56933718429855</v>
      </c>
      <c r="S53" s="263">
        <f t="shared" si="75"/>
        <v>0.17640127611441814</v>
      </c>
      <c r="T53" s="492">
        <f>O53/Konstanten!$C$22</f>
        <v>0.23461807267303633</v>
      </c>
      <c r="U53" s="492">
        <f t="shared" si="2"/>
        <v>0.75186533996876448</v>
      </c>
      <c r="V53" s="492"/>
      <c r="W53" s="252"/>
      <c r="X53" s="515">
        <f t="shared" si="59"/>
        <v>420</v>
      </c>
      <c r="Y53" s="592">
        <v>42000</v>
      </c>
      <c r="Z53" s="490">
        <f t="shared" si="60"/>
        <v>3.686446183531162E-2</v>
      </c>
      <c r="AA53" s="490">
        <f t="shared" si="60"/>
        <v>7.3697723888424632E-2</v>
      </c>
      <c r="AB53" s="490">
        <f t="shared" si="60"/>
        <v>0.1104688657393003</v>
      </c>
      <c r="AC53" s="490">
        <f t="shared" si="60"/>
        <v>0.14714751916070312</v>
      </c>
      <c r="AD53" s="490">
        <f t="shared" si="60"/>
        <v>0.18370412817747389</v>
      </c>
      <c r="AE53" s="490">
        <f t="shared" si="60"/>
        <v>0.22011019067967919</v>
      </c>
      <c r="AF53" s="490">
        <f t="shared" si="60"/>
        <v>0.25633847670792798</v>
      </c>
      <c r="AG53" s="490">
        <f t="shared" si="60"/>
        <v>0.29236321950097255</v>
      </c>
      <c r="AH53" s="490">
        <f t="shared" si="60"/>
        <v>0.32816027647675106</v>
      </c>
      <c r="AI53" s="490">
        <f t="shared" si="60"/>
        <v>0.36370725844484653</v>
      </c>
      <c r="AJ53" s="490">
        <f t="shared" si="60"/>
        <v>0.39898362645372071</v>
      </c>
      <c r="AK53" s="490">
        <f t="shared" si="60"/>
        <v>0.43397075670497898</v>
      </c>
      <c r="AL53" s="490">
        <f t="shared" si="60"/>
        <v>0.46865197487285132</v>
      </c>
      <c r="AM53" s="490">
        <f t="shared" si="60"/>
        <v>0.50301256191941657</v>
      </c>
      <c r="AN53" s="490">
        <f t="shared" si="60"/>
        <v>0.53703973407675065</v>
      </c>
      <c r="AO53" s="490">
        <f t="shared" si="60"/>
        <v>0.57072260007190323</v>
      </c>
      <c r="AP53" s="490">
        <f t="shared" si="61"/>
        <v>0.60405209890637601</v>
      </c>
      <c r="AQ53" s="490">
        <f t="shared" si="61"/>
        <v>0.63702092158447154</v>
      </c>
      <c r="AR53" s="490">
        <f t="shared" si="61"/>
        <v>0.66962342013588616</v>
      </c>
      <c r="AS53" s="490">
        <f t="shared" si="61"/>
        <v>0.70185550712268741</v>
      </c>
      <c r="AT53" s="490">
        <f t="shared" si="61"/>
        <v>0.73371454858463503</v>
      </c>
      <c r="AU53" s="490">
        <f t="shared" si="61"/>
        <v>0.76519925308553949</v>
      </c>
      <c r="AV53" s="490">
        <f t="shared" si="61"/>
        <v>0.79630955919861535</v>
      </c>
      <c r="AW53" s="490">
        <f t="shared" si="61"/>
        <v>0.82704652343098628</v>
      </c>
      <c r="AX53" s="490">
        <f t="shared" si="61"/>
        <v>0.85741221025169478</v>
      </c>
      <c r="AY53" s="490">
        <f t="shared" si="61"/>
        <v>0.88740958556642402</v>
      </c>
      <c r="AZ53" s="490">
        <f t="shared" si="61"/>
        <v>0.9170424146840449</v>
      </c>
      <c r="BA53" s="490">
        <f t="shared" si="61"/>
        <v>0.94631516555100448</v>
      </c>
      <c r="BB53" s="490">
        <f t="shared" si="61"/>
        <v>0.97523291779214283</v>
      </c>
      <c r="BC53" s="490">
        <f t="shared" si="61"/>
        <v>1.0038012778922238</v>
      </c>
      <c r="BD53" s="490">
        <f t="shared" si="61"/>
        <v>1.0320263006801769</v>
      </c>
      <c r="BE53" s="490">
        <f t="shared" si="61"/>
        <v>1.0599144171365096</v>
      </c>
      <c r="BF53" s="490">
        <f t="shared" si="62"/>
        <v>1.0874723684307321</v>
      </c>
      <c r="BG53" s="490">
        <f t="shared" si="62"/>
        <v>1.1147071460070859</v>
      </c>
      <c r="BH53" s="490">
        <f t="shared" si="62"/>
        <v>1.141625937470492</v>
      </c>
      <c r="BI53" s="490">
        <f t="shared" si="62"/>
        <v>1.1682360779768728</v>
      </c>
      <c r="BJ53" s="490">
        <f t="shared" si="62"/>
        <v>1.1945450068003909</v>
      </c>
      <c r="BK53" s="490">
        <f t="shared" si="62"/>
        <v>1.2205602287314066</v>
      </c>
      <c r="BL53" s="490">
        <f t="shared" si="62"/>
        <v>1.2462892799510141</v>
      </c>
      <c r="BM53" s="490">
        <f t="shared" si="62"/>
        <v>1.2717396980283784</v>
      </c>
      <c r="BN53" s="527"/>
      <c r="BO53" s="252"/>
      <c r="BP53" s="515">
        <f t="shared" si="63"/>
        <v>420</v>
      </c>
      <c r="BQ53" s="592">
        <v>42000</v>
      </c>
      <c r="BR53" s="382">
        <f t="shared" si="64"/>
        <v>216.70888268509341</v>
      </c>
      <c r="BS53" s="382">
        <f t="shared" si="64"/>
        <v>216.88533830027356</v>
      </c>
      <c r="BT53" s="382">
        <f t="shared" si="64"/>
        <v>217.17876974141575</v>
      </c>
      <c r="BU53" s="382">
        <f t="shared" si="64"/>
        <v>217.58819586457315</v>
      </c>
      <c r="BV53" s="382">
        <f t="shared" si="64"/>
        <v>218.11226416327705</v>
      </c>
      <c r="BW53" s="382">
        <f t="shared" si="64"/>
        <v>218.74927102328792</v>
      </c>
      <c r="BX53" s="382">
        <f t="shared" si="64"/>
        <v>219.49718661832281</v>
      </c>
      <c r="BY53" s="382">
        <f t="shared" si="64"/>
        <v>220.35368367711402</v>
      </c>
      <c r="BZ53" s="382">
        <f t="shared" si="64"/>
        <v>221.31616927131361</v>
      </c>
      <c r="CA53" s="382">
        <f t="shared" si="64"/>
        <v>222.38181873487082</v>
      </c>
      <c r="CB53" s="382">
        <f t="shared" si="64"/>
        <v>223.54761082709481</v>
      </c>
      <c r="CC53" s="382">
        <f t="shared" si="64"/>
        <v>224.81036328968111</v>
      </c>
      <c r="CD53" s="382">
        <f t="shared" si="64"/>
        <v>226.16676801651246</v>
      </c>
      <c r="CE53" s="382">
        <f t="shared" si="64"/>
        <v>227.61342514687044</v>
      </c>
      <c r="CF53" s="382">
        <f t="shared" si="64"/>
        <v>229.1468755001155</v>
      </c>
      <c r="CG53" s="382">
        <f t="shared" si="64"/>
        <v>230.76363088541669</v>
      </c>
      <c r="CH53" s="382">
        <f t="shared" si="65"/>
        <v>232.46020193694213</v>
      </c>
      <c r="CI53" s="382">
        <f t="shared" si="65"/>
        <v>234.2331232373665</v>
      </c>
      <c r="CJ53" s="382">
        <f t="shared" si="65"/>
        <v>236.07897559615853</v>
      </c>
      <c r="CK53" s="382">
        <f t="shared" si="65"/>
        <v>237.99440544080815</v>
      </c>
      <c r="CL53" s="382">
        <f t="shared" si="65"/>
        <v>239.97614135706641</v>
      </c>
      <c r="CM53" s="382">
        <f t="shared" si="65"/>
        <v>242.02100787772011</v>
      </c>
      <c r="CN53" s="382">
        <f t="shared" si="65"/>
        <v>244.12593666853164</v>
      </c>
      <c r="CO53" s="382">
        <f t="shared" si="65"/>
        <v>246.28797529566071</v>
      </c>
      <c r="CP53" s="382">
        <f t="shared" si="65"/>
        <v>248.50429378244138</v>
      </c>
      <c r="CQ53" s="382">
        <f t="shared" si="65"/>
        <v>250.77218917645695</v>
      </c>
      <c r="CR53" s="382">
        <f t="shared" si="65"/>
        <v>253.08908835215212</v>
      </c>
      <c r="CS53" s="382">
        <f t="shared" si="65"/>
        <v>255.45254927148349</v>
      </c>
      <c r="CT53" s="382">
        <f t="shared" si="65"/>
        <v>257.86026091693867</v>
      </c>
      <c r="CU53" s="382">
        <f t="shared" si="65"/>
        <v>260.31004209914482</v>
      </c>
      <c r="CV53" s="382">
        <f t="shared" si="65"/>
        <v>262.79983932647838</v>
      </c>
      <c r="CW53" s="382">
        <f t="shared" si="65"/>
        <v>265.32772390768332</v>
      </c>
      <c r="CX53" s="382">
        <f t="shared" si="66"/>
        <v>267.89188844135134</v>
      </c>
      <c r="CY53" s="382">
        <f t="shared" si="66"/>
        <v>270.49064282889526</v>
      </c>
      <c r="CZ53" s="382">
        <f t="shared" si="66"/>
        <v>273.12240993090086</v>
      </c>
      <c r="DA53" s="382">
        <f t="shared" si="66"/>
        <v>275.78572097079251</v>
      </c>
      <c r="DB53" s="382">
        <f t="shared" si="66"/>
        <v>278.47921077489735</v>
      </c>
      <c r="DC53" s="382">
        <f t="shared" si="66"/>
        <v>281.20161292434602</v>
      </c>
      <c r="DD53" s="382">
        <f t="shared" si="66"/>
        <v>283.9517548819091</v>
      </c>
      <c r="DE53" s="382">
        <f t="shared" si="66"/>
        <v>286.72855314583779</v>
      </c>
      <c r="DF53" s="521"/>
      <c r="DG53" s="252"/>
      <c r="DH53" s="515">
        <f t="shared" si="67"/>
        <v>420</v>
      </c>
      <c r="DI53" s="592">
        <v>42000</v>
      </c>
      <c r="DJ53" s="382">
        <f t="shared" si="68"/>
        <v>21.144324940535554</v>
      </c>
      <c r="DK53" s="382">
        <f t="shared" si="68"/>
        <v>42.270754642675165</v>
      </c>
      <c r="DL53" s="382">
        <f t="shared" si="68"/>
        <v>63.361554101591743</v>
      </c>
      <c r="DM53" s="382">
        <f t="shared" si="68"/>
        <v>84.399305033318356</v>
      </c>
      <c r="DN53" s="382">
        <f t="shared" si="68"/>
        <v>105.36705503677312</v>
      </c>
      <c r="DO53" s="382">
        <f t="shared" si="68"/>
        <v>126.24845617565316</v>
      </c>
      <c r="DP53" s="382">
        <f t="shared" si="68"/>
        <v>147.02789018019899</v>
      </c>
      <c r="DQ53" s="382">
        <f t="shared" si="68"/>
        <v>167.69057802624042</v>
      </c>
      <c r="DR53" s="382">
        <f t="shared" si="68"/>
        <v>188.22267226898626</v>
      </c>
      <c r="DS53" s="382">
        <f t="shared" si="68"/>
        <v>208.611331155329</v>
      </c>
      <c r="DT53" s="382">
        <f t="shared" si="68"/>
        <v>228.84477417244835</v>
      </c>
      <c r="DU53" s="382">
        <f t="shared" si="68"/>
        <v>248.91231928064329</v>
      </c>
      <c r="DV53" s="382">
        <f t="shared" si="68"/>
        <v>268.80440259793386</v>
      </c>
      <c r="DW53" s="382">
        <f t="shared" si="68"/>
        <v>288.5125817354957</v>
      </c>
      <c r="DX53" s="382">
        <f t="shared" si="68"/>
        <v>308.02952431603381</v>
      </c>
      <c r="DY53" s="382">
        <f t="shared" si="68"/>
        <v>327.34898343934105</v>
      </c>
      <c r="DZ53" s="382">
        <f t="shared" si="69"/>
        <v>346.46576199451442</v>
      </c>
      <c r="EA53" s="382">
        <f t="shared" si="69"/>
        <v>365.37566776573635</v>
      </c>
      <c r="EB53" s="382">
        <f t="shared" si="69"/>
        <v>384.0754612504233</v>
      </c>
      <c r="EC53" s="382">
        <f t="shared" si="69"/>
        <v>402.56279801950956</v>
      </c>
      <c r="ED53" s="382">
        <f t="shared" si="69"/>
        <v>420.83616731416595</v>
      </c>
      <c r="EE53" s="382">
        <f t="shared" si="69"/>
        <v>438.8948284061932</v>
      </c>
      <c r="EF53" s="382">
        <f t="shared" si="69"/>
        <v>456.73874606307078</v>
      </c>
      <c r="EG53" s="382">
        <f t="shared" si="69"/>
        <v>474.36852626488923</v>
      </c>
      <c r="EH53" s="382">
        <f t="shared" si="69"/>
        <v>491.78535312778899</v>
      </c>
      <c r="EI53" s="382">
        <f t="shared" si="69"/>
        <v>508.99092780432687</v>
      </c>
      <c r="EJ53" s="382">
        <f t="shared" si="69"/>
        <v>525.98740996021627</v>
      </c>
      <c r="EK53" s="382">
        <f t="shared" si="69"/>
        <v>542.77736227253934</v>
      </c>
      <c r="EL53" s="382">
        <f t="shared" si="69"/>
        <v>559.3636982583489</v>
      </c>
      <c r="EM53" s="382">
        <f t="shared" si="69"/>
        <v>575.74963362539472</v>
      </c>
      <c r="EN53" s="382">
        <f t="shared" si="69"/>
        <v>591.93864123789263</v>
      </c>
      <c r="EO53" s="382">
        <f t="shared" si="69"/>
        <v>607.93440970906988</v>
      </c>
      <c r="EP53" s="382">
        <f t="shared" si="70"/>
        <v>623.74080556705439</v>
      </c>
      <c r="EQ53" s="382">
        <f t="shared" si="70"/>
        <v>639.36183888988535</v>
      </c>
      <c r="ER53" s="382">
        <f t="shared" si="70"/>
        <v>654.80163226735351</v>
      </c>
      <c r="ES53" s="382">
        <f t="shared" si="70"/>
        <v>670.06439291997947</v>
      </c>
      <c r="ET53" s="382">
        <f t="shared" si="70"/>
        <v>685.15438778731357</v>
      </c>
      <c r="EU53" s="382">
        <f t="shared" si="70"/>
        <v>700.07592138698874</v>
      </c>
      <c r="EV53" s="382">
        <f t="shared" si="70"/>
        <v>714.83331624139987</v>
      </c>
      <c r="EW53" s="382">
        <f t="shared" si="70"/>
        <v>729.43089566909703</v>
      </c>
      <c r="EX53" s="521"/>
      <c r="EY53" s="252"/>
      <c r="EZ53" s="515">
        <f t="shared" si="71"/>
        <v>420</v>
      </c>
      <c r="FA53" s="592">
        <v>42000</v>
      </c>
      <c r="FB53" s="382">
        <f t="shared" si="54"/>
        <v>205.55888268509344</v>
      </c>
      <c r="FC53" s="382">
        <f t="shared" si="54"/>
        <v>215.73533830027358</v>
      </c>
      <c r="FD53" s="382">
        <f t="shared" si="54"/>
        <v>226.02876974141577</v>
      </c>
      <c r="FE53" s="382">
        <f t="shared" si="54"/>
        <v>236.43819586457317</v>
      </c>
      <c r="FF53" s="382">
        <f t="shared" si="54"/>
        <v>246.96226416327707</v>
      </c>
      <c r="FG53" s="382">
        <f t="shared" si="54"/>
        <v>257.59927102328794</v>
      </c>
      <c r="FH53" s="382">
        <f t="shared" si="54"/>
        <v>268.34718661832284</v>
      </c>
      <c r="FI53" s="382">
        <f t="shared" si="54"/>
        <v>279.20368367711404</v>
      </c>
      <c r="FJ53" s="382">
        <f t="shared" si="54"/>
        <v>290.16616927131361</v>
      </c>
      <c r="FK53" s="382">
        <f t="shared" si="54"/>
        <v>301.23181873487084</v>
      </c>
      <c r="FL53" s="382">
        <f t="shared" si="54"/>
        <v>312.39761082709481</v>
      </c>
      <c r="FM53" s="382">
        <f t="shared" si="54"/>
        <v>323.66036328968113</v>
      </c>
      <c r="FN53" s="382">
        <f t="shared" si="54"/>
        <v>335.01676801651251</v>
      </c>
      <c r="FO53" s="382">
        <f t="shared" si="54"/>
        <v>346.46342514687046</v>
      </c>
      <c r="FP53" s="382">
        <f t="shared" si="54"/>
        <v>357.99687550011549</v>
      </c>
      <c r="FQ53" s="382">
        <f t="shared" si="47"/>
        <v>369.61363088541668</v>
      </c>
      <c r="FR53" s="382">
        <f t="shared" si="47"/>
        <v>381.31020193694212</v>
      </c>
      <c r="FS53" s="382">
        <f t="shared" si="47"/>
        <v>393.08312323736652</v>
      </c>
      <c r="FT53" s="382">
        <f t="shared" si="47"/>
        <v>404.92897559615858</v>
      </c>
      <c r="FU53" s="382">
        <f t="shared" si="47"/>
        <v>416.84440544080815</v>
      </c>
      <c r="FV53" s="382">
        <f t="shared" si="47"/>
        <v>428.82614135706643</v>
      </c>
      <c r="FW53" s="382">
        <f t="shared" si="47"/>
        <v>440.8710078777201</v>
      </c>
      <c r="FX53" s="382">
        <f t="shared" si="47"/>
        <v>452.97593666853163</v>
      </c>
      <c r="FY53" s="382">
        <f t="shared" si="47"/>
        <v>465.13797529566074</v>
      </c>
      <c r="FZ53" s="382">
        <f t="shared" si="47"/>
        <v>477.3542937824414</v>
      </c>
      <c r="GA53" s="382">
        <f t="shared" si="47"/>
        <v>489.62218917645697</v>
      </c>
      <c r="GB53" s="382">
        <f t="shared" si="47"/>
        <v>501.93908835215211</v>
      </c>
      <c r="GC53" s="382">
        <f t="shared" si="47"/>
        <v>514.30254927148349</v>
      </c>
      <c r="GD53" s="382">
        <f t="shared" si="47"/>
        <v>526.71026091693875</v>
      </c>
      <c r="GE53" s="382">
        <f t="shared" si="47"/>
        <v>539.1600420991449</v>
      </c>
      <c r="GF53" s="382">
        <f t="shared" si="47"/>
        <v>551.6498393264784</v>
      </c>
      <c r="GG53" s="382">
        <f t="shared" si="29"/>
        <v>564.17772390768334</v>
      </c>
      <c r="GH53" s="382">
        <f t="shared" si="29"/>
        <v>576.74188844135142</v>
      </c>
      <c r="GI53" s="382">
        <f t="shared" si="29"/>
        <v>589.34064282889528</v>
      </c>
      <c r="GJ53" s="382">
        <f t="shared" si="29"/>
        <v>601.97240993090088</v>
      </c>
      <c r="GK53" s="382">
        <f t="shared" si="29"/>
        <v>614.63572097079259</v>
      </c>
      <c r="GL53" s="382">
        <f t="shared" si="29"/>
        <v>627.32921077489732</v>
      </c>
      <c r="GM53" s="382">
        <f t="shared" si="29"/>
        <v>640.05161292434605</v>
      </c>
      <c r="GN53" s="382">
        <f t="shared" si="29"/>
        <v>652.80175488190912</v>
      </c>
      <c r="GO53" s="382">
        <f t="shared" si="48"/>
        <v>665.57855314583776</v>
      </c>
      <c r="GQ53" s="511"/>
      <c r="GR53" s="521"/>
      <c r="GS53" s="524">
        <v>42000</v>
      </c>
      <c r="GT53" s="583">
        <f t="shared" si="56"/>
        <v>8.7217046778835083</v>
      </c>
      <c r="GU53" s="477">
        <f t="shared" si="56"/>
        <v>4.1036547637707486</v>
      </c>
      <c r="GV53" s="477">
        <f t="shared" si="56"/>
        <v>2.5672857609996278</v>
      </c>
      <c r="GW53" s="477">
        <f t="shared" si="56"/>
        <v>1.8014234924237156</v>
      </c>
      <c r="GX53" s="477">
        <f t="shared" si="56"/>
        <v>1.343828097663802</v>
      </c>
      <c r="GY53" s="477">
        <f t="shared" si="56"/>
        <v>1.0404152163641713</v>
      </c>
      <c r="GZ53" s="477">
        <f t="shared" si="56"/>
        <v>0.8251447823228204</v>
      </c>
      <c r="HA53" s="477">
        <f t="shared" si="56"/>
        <v>0.66499326893264044</v>
      </c>
      <c r="HB53" s="477">
        <f t="shared" si="56"/>
        <v>0.54161114478622108</v>
      </c>
      <c r="HC53" s="477">
        <f t="shared" si="56"/>
        <v>0.44398589025146462</v>
      </c>
      <c r="HD53" s="477">
        <f t="shared" si="56"/>
        <v>0.3651070336073497</v>
      </c>
      <c r="HE53" s="477">
        <f t="shared" si="56"/>
        <v>0.30029869242735641</v>
      </c>
      <c r="HF53" s="477">
        <f t="shared" si="56"/>
        <v>0.24632172977321462</v>
      </c>
      <c r="HG53" s="477">
        <f t="shared" si="56"/>
        <v>0.20086071485264823</v>
      </c>
      <c r="HH53" s="477">
        <f t="shared" si="56"/>
        <v>0.16221610994930441</v>
      </c>
      <c r="HI53" s="477">
        <f t="shared" si="55"/>
        <v>0.12911189459645112</v>
      </c>
      <c r="HJ53" s="477">
        <f t="shared" si="55"/>
        <v>0.10057109176340313</v>
      </c>
      <c r="HK53" s="477">
        <f t="shared" si="55"/>
        <v>7.5832787774458579E-2</v>
      </c>
      <c r="HL53" s="477">
        <f t="shared" si="55"/>
        <v>5.4295357161957436E-2</v>
      </c>
      <c r="HM53" s="477">
        <f t="shared" si="55"/>
        <v>3.5476719387782206E-2</v>
      </c>
      <c r="HN53" s="477">
        <f t="shared" si="55"/>
        <v>1.8985949078221088E-2</v>
      </c>
      <c r="HO53" s="477">
        <f t="shared" si="55"/>
        <v>4.502626469086504E-3</v>
      </c>
      <c r="HP53" s="477">
        <f t="shared" si="55"/>
        <v>8.2384282633633683E-3</v>
      </c>
      <c r="HQ53" s="477">
        <f t="shared" si="55"/>
        <v>1.9458607513252499E-2</v>
      </c>
      <c r="HR53" s="477">
        <f t="shared" si="55"/>
        <v>2.9344223559252126E-2</v>
      </c>
      <c r="HS53" s="477">
        <f t="shared" si="55"/>
        <v>3.8053209929344543E-2</v>
      </c>
      <c r="HT53" s="477">
        <f t="shared" si="55"/>
        <v>4.572033693712E-2</v>
      </c>
      <c r="HU53" s="477">
        <f t="shared" si="55"/>
        <v>5.2461312833378779E-2</v>
      </c>
      <c r="HV53" s="477">
        <f t="shared" si="55"/>
        <v>5.8376039494663037E-2</v>
      </c>
      <c r="HW53" s="477">
        <f t="shared" si="49"/>
        <v>6.3551219817286828E-2</v>
      </c>
      <c r="HX53" s="477">
        <f t="shared" si="49"/>
        <v>6.8062463074145998E-2</v>
      </c>
      <c r="HY53" s="477">
        <f t="shared" si="31"/>
        <v>7.1975997907942943E-2</v>
      </c>
      <c r="HZ53" s="477">
        <f t="shared" si="31"/>
        <v>7.5350076035149538E-2</v>
      </c>
      <c r="IA53" s="477">
        <f t="shared" si="31"/>
        <v>7.8236130182309821E-2</v>
      </c>
      <c r="IB53" s="477">
        <f t="shared" si="31"/>
        <v>8.0679735255886814E-2</v>
      </c>
      <c r="IC53" s="477">
        <f t="shared" si="31"/>
        <v>8.2721410859696712E-2</v>
      </c>
      <c r="ID53" s="477">
        <f t="shared" si="31"/>
        <v>8.4397295037635239E-2</v>
      </c>
      <c r="IE53" s="477">
        <f t="shared" si="31"/>
        <v>8.5739712835320309E-2</v>
      </c>
      <c r="IF53" s="477">
        <f t="shared" si="31"/>
        <v>8.6777658441625619E-2</v>
      </c>
      <c r="IG53" s="477">
        <f t="shared" si="50"/>
        <v>8.7537205926393316E-2</v>
      </c>
    </row>
    <row r="54" spans="1:296">
      <c r="F54" s="384"/>
      <c r="G54" s="384"/>
      <c r="H54" s="384"/>
      <c r="I54" s="384"/>
      <c r="J54" s="252"/>
      <c r="K54" s="606">
        <v>42000</v>
      </c>
      <c r="L54" s="382">
        <f t="shared" si="21"/>
        <v>12.801599999999999</v>
      </c>
      <c r="M54" s="382">
        <v>420</v>
      </c>
      <c r="N54" s="493">
        <f t="shared" si="72"/>
        <v>170.35098484433513</v>
      </c>
      <c r="O54" s="263">
        <f t="shared" si="73"/>
        <v>0.27392007711411825</v>
      </c>
      <c r="P54" s="383">
        <f t="shared" si="76"/>
        <v>-56.500002288000502</v>
      </c>
      <c r="Q54" s="383">
        <f t="shared" si="74"/>
        <v>216.64999771199948</v>
      </c>
      <c r="R54" s="382">
        <f t="shared" si="0"/>
        <v>573.56933718429855</v>
      </c>
      <c r="S54" s="263">
        <f t="shared" si="75"/>
        <v>0.16812335045086121</v>
      </c>
      <c r="T54" s="492">
        <f>O54/Konstanten!$C$22</f>
        <v>0.22360822621560672</v>
      </c>
      <c r="U54" s="492">
        <f t="shared" si="2"/>
        <v>0.75186533996876448</v>
      </c>
      <c r="V54" s="492"/>
      <c r="W54" s="252"/>
      <c r="X54" s="515">
        <f t="shared" si="59"/>
        <v>430</v>
      </c>
      <c r="Y54" s="592">
        <v>43000</v>
      </c>
      <c r="Z54" s="490">
        <f t="shared" si="60"/>
        <v>3.7760793372714978E-2</v>
      </c>
      <c r="AA54" s="490">
        <f t="shared" si="60"/>
        <v>7.5487740337580628E-2</v>
      </c>
      <c r="AB54" s="490">
        <f t="shared" si="60"/>
        <v>0.11314731265843213</v>
      </c>
      <c r="AC54" s="490">
        <f t="shared" si="60"/>
        <v>0.1507066106200842</v>
      </c>
      <c r="AD54" s="490">
        <f t="shared" si="60"/>
        <v>0.18813365810049248</v>
      </c>
      <c r="AE54" s="490">
        <f t="shared" si="60"/>
        <v>0.22539767562063401</v>
      </c>
      <c r="AF54" s="490">
        <f t="shared" si="60"/>
        <v>0.26246932562111375</v>
      </c>
      <c r="AG54" s="490">
        <f t="shared" si="60"/>
        <v>0.29932092542579308</v>
      </c>
      <c r="AH54" s="490">
        <f t="shared" si="60"/>
        <v>0.33592662469270973</v>
      </c>
      <c r="AI54" s="490">
        <f t="shared" si="60"/>
        <v>0.37226254553800436</v>
      </c>
      <c r="AJ54" s="490">
        <f t="shared" si="60"/>
        <v>0.40830688486433053</v>
      </c>
      <c r="AK54" s="490">
        <f t="shared" si="60"/>
        <v>0.44403997966254499</v>
      </c>
      <c r="AL54" s="490">
        <f t="shared" si="60"/>
        <v>0.47944433712761697</v>
      </c>
      <c r="AM54" s="490">
        <f t="shared" si="60"/>
        <v>0.51450463230132037</v>
      </c>
      <c r="AN54" s="490">
        <f t="shared" si="60"/>
        <v>0.54920767660658598</v>
      </c>
      <c r="AO54" s="490">
        <f t="shared" si="60"/>
        <v>0.58354236107029178</v>
      </c>
      <c r="AP54" s="490">
        <f t="shared" si="61"/>
        <v>0.61749957825550605</v>
      </c>
      <c r="AQ54" s="490">
        <f t="shared" si="61"/>
        <v>0.65107212696449224</v>
      </c>
      <c r="AR54" s="490">
        <f t="shared" si="61"/>
        <v>0.68425460365939805</v>
      </c>
      <c r="AS54" s="490">
        <f t="shared" si="61"/>
        <v>0.71704328431234732</v>
      </c>
      <c r="AT54" s="490">
        <f t="shared" si="61"/>
        <v>0.74943600007310085</v>
      </c>
      <c r="AU54" s="490">
        <f t="shared" si="61"/>
        <v>0.78143200976255278</v>
      </c>
      <c r="AV54" s="490">
        <f t="shared" si="61"/>
        <v>0.81303187179063918</v>
      </c>
      <c r="AW54" s="490">
        <f t="shared" si="61"/>
        <v>0.84423731768144195</v>
      </c>
      <c r="AX54" s="490">
        <f t="shared" si="61"/>
        <v>0.87505112898375226</v>
      </c>
      <c r="AY54" s="490">
        <f t="shared" si="61"/>
        <v>0.90547701896582888</v>
      </c>
      <c r="AZ54" s="490">
        <f t="shared" si="61"/>
        <v>0.93551952014711404</v>
      </c>
      <c r="BA54" s="490">
        <f t="shared" si="61"/>
        <v>0.96518387841301101</v>
      </c>
      <c r="BB54" s="490">
        <f t="shared" si="61"/>
        <v>0.99447595419298151</v>
      </c>
      <c r="BC54" s="490">
        <f t="shared" si="61"/>
        <v>1.0234021309579464</v>
      </c>
      <c r="BD54" s="490">
        <f t="shared" si="61"/>
        <v>1.0519692311075923</v>
      </c>
      <c r="BE54" s="490">
        <f t="shared" si="61"/>
        <v>1.080184439169414</v>
      </c>
      <c r="BF54" s="490">
        <f t="shared" si="62"/>
        <v>1.1080552321151087</v>
      </c>
      <c r="BG54" s="490">
        <f t="shared" si="62"/>
        <v>1.1355893165123037</v>
      </c>
      <c r="BH54" s="490">
        <f t="shared" si="62"/>
        <v>1.1627945721668329</v>
      </c>
      <c r="BI54" s="490">
        <f t="shared" si="62"/>
        <v>1.189679001868408</v>
      </c>
      <c r="BJ54" s="490">
        <f t="shared" si="62"/>
        <v>1.2162506868275476</v>
      </c>
      <c r="BK54" s="490">
        <f t="shared" si="62"/>
        <v>1.2425177473801803</v>
      </c>
      <c r="BL54" s="490">
        <f t="shared" si="62"/>
        <v>1.2684883085359366</v>
      </c>
      <c r="BM54" s="490">
        <f t="shared" si="62"/>
        <v>1.2941704699540575</v>
      </c>
      <c r="BN54" s="527"/>
      <c r="BO54" s="252"/>
      <c r="BP54" s="515">
        <f t="shared" si="63"/>
        <v>430</v>
      </c>
      <c r="BQ54" s="592">
        <v>43000</v>
      </c>
      <c r="BR54" s="382">
        <f t="shared" si="64"/>
        <v>216.71178098412119</v>
      </c>
      <c r="BS54" s="382">
        <f t="shared" si="64"/>
        <v>216.89690933551728</v>
      </c>
      <c r="BT54" s="382">
        <f t="shared" si="64"/>
        <v>217.204721987439</v>
      </c>
      <c r="BU54" s="382">
        <f t="shared" si="64"/>
        <v>217.63412956766368</v>
      </c>
      <c r="BV54" s="382">
        <f t="shared" si="64"/>
        <v>218.18363155833717</v>
      </c>
      <c r="BW54" s="382">
        <f t="shared" si="64"/>
        <v>218.85133986930225</v>
      </c>
      <c r="BX54" s="382">
        <f t="shared" si="64"/>
        <v>219.63500774530578</v>
      </c>
      <c r="BY54" s="382">
        <f t="shared" si="64"/>
        <v>220.53206307151635</v>
      </c>
      <c r="BZ54" s="382">
        <f t="shared" si="64"/>
        <v>221.53964504905915</v>
      </c>
      <c r="CA54" s="382">
        <f t="shared" si="64"/>
        <v>222.65464317236166</v>
      </c>
      <c r="CB54" s="382">
        <f t="shared" si="64"/>
        <v>223.87373745053341</v>
      </c>
      <c r="CC54" s="382">
        <f t="shared" si="64"/>
        <v>225.19343887010623</v>
      </c>
      <c r="CD54" s="382">
        <f t="shared" si="64"/>
        <v>226.61012918806642</v>
      </c>
      <c r="CE54" s="382">
        <f t="shared" si="64"/>
        <v>228.12009926272273</v>
      </c>
      <c r="CF54" s="382">
        <f t="shared" si="64"/>
        <v>229.71958526562335</v>
      </c>
      <c r="CG54" s="382">
        <f t="shared" si="64"/>
        <v>231.40480226097077</v>
      </c>
      <c r="CH54" s="382">
        <f t="shared" si="65"/>
        <v>233.17197478139832</v>
      </c>
      <c r="CI54" s="382">
        <f t="shared" si="65"/>
        <v>235.01736416374635</v>
      </c>
      <c r="CJ54" s="382">
        <f t="shared" si="65"/>
        <v>236.93729253046715</v>
      </c>
      <c r="CK54" s="382">
        <f t="shared" si="65"/>
        <v>238.92816340817427</v>
      </c>
      <c r="CL54" s="382">
        <f t="shared" si="65"/>
        <v>240.98647906283369</v>
      </c>
      <c r="CM54" s="382">
        <f t="shared" si="65"/>
        <v>243.10885470081962</v>
      </c>
      <c r="CN54" s="382">
        <f t="shared" si="65"/>
        <v>245.29202973715471</v>
      </c>
      <c r="CO54" s="382">
        <f t="shared" si="65"/>
        <v>247.53287636821398</v>
      </c>
      <c r="CP54" s="382">
        <f t="shared" si="65"/>
        <v>249.82840570789605</v>
      </c>
      <c r="CQ54" s="382">
        <f t="shared" si="65"/>
        <v>252.17577175597268</v>
      </c>
      <c r="CR54" s="382">
        <f t="shared" si="65"/>
        <v>254.57227346723982</v>
      </c>
      <c r="CS54" s="382">
        <f t="shared" si="65"/>
        <v>257.0153551824078</v>
      </c>
      <c r="CT54" s="382">
        <f t="shared" si="65"/>
        <v>259.50260566831122</v>
      </c>
      <c r="CU54" s="382">
        <f t="shared" si="65"/>
        <v>262.03175599779382</v>
      </c>
      <c r="CV54" s="382">
        <f t="shared" si="65"/>
        <v>264.60067647993151</v>
      </c>
      <c r="CW54" s="382">
        <f t="shared" si="65"/>
        <v>267.20737283035913</v>
      </c>
      <c r="CX54" s="382">
        <f t="shared" si="66"/>
        <v>269.84998175027181</v>
      </c>
      <c r="CY54" s="382">
        <f t="shared" si="66"/>
        <v>272.52676606190755</v>
      </c>
      <c r="CZ54" s="382">
        <f t="shared" si="66"/>
        <v>275.23610952852027</v>
      </c>
      <c r="DA54" s="382">
        <f t="shared" si="66"/>
        <v>277.97651146833641</v>
      </c>
      <c r="DB54" s="382">
        <f t="shared" si="66"/>
        <v>280.74658125501082</v>
      </c>
      <c r="DC54" s="382">
        <f t="shared" si="66"/>
        <v>283.54503278172933</v>
      </c>
      <c r="DD54" s="382">
        <f t="shared" si="66"/>
        <v>286.37067895239829</v>
      </c>
      <c r="DE54" s="382">
        <f t="shared" si="66"/>
        <v>289.22242625127245</v>
      </c>
      <c r="DF54" s="521"/>
      <c r="DG54" s="252"/>
      <c r="DH54" s="515">
        <f t="shared" si="67"/>
        <v>430</v>
      </c>
      <c r="DI54" s="592">
        <v>43000</v>
      </c>
      <c r="DJ54" s="382">
        <f t="shared" si="68"/>
        <v>21.658433226341383</v>
      </c>
      <c r="DK54" s="382">
        <f t="shared" si="68"/>
        <v>43.297453190966557</v>
      </c>
      <c r="DL54" s="382">
        <f t="shared" si="68"/>
        <v>64.897829125681511</v>
      </c>
      <c r="DM54" s="382">
        <f t="shared" si="68"/>
        <v>86.440690762653858</v>
      </c>
      <c r="DN54" s="382">
        <f t="shared" si="68"/>
        <v>107.90769757875691</v>
      </c>
      <c r="DO54" s="382">
        <f t="shared" si="68"/>
        <v>129.28119540860857</v>
      </c>
      <c r="DP54" s="382">
        <f t="shared" si="68"/>
        <v>150.54435712771203</v>
      </c>
      <c r="DQ54" s="382">
        <f t="shared" si="68"/>
        <v>171.68130480186301</v>
      </c>
      <c r="DR54" s="382">
        <f t="shared" si="68"/>
        <v>192.67721146755613</v>
      </c>
      <c r="DS54" s="382">
        <f t="shared" si="68"/>
        <v>213.51838150277291</v>
      </c>
      <c r="DT54" s="382">
        <f t="shared" si="68"/>
        <v>234.19230931941976</v>
      </c>
      <c r="DU54" s="382">
        <f t="shared" si="68"/>
        <v>254.68771681837535</v>
      </c>
      <c r="DV54" s="382">
        <f t="shared" si="68"/>
        <v>274.99457066305263</v>
      </c>
      <c r="DW54" s="382">
        <f t="shared" si="68"/>
        <v>295.10408092731956</v>
      </c>
      <c r="DX54" s="382">
        <f t="shared" si="68"/>
        <v>315.0086830477681</v>
      </c>
      <c r="DY54" s="382">
        <f t="shared" si="68"/>
        <v>334.7020052580479</v>
      </c>
      <c r="DZ54" s="382">
        <f t="shared" si="69"/>
        <v>354.1788238115945</v>
      </c>
      <c r="EA54" s="382">
        <f t="shared" si="69"/>
        <v>373.4350083221953</v>
      </c>
      <c r="EB54" s="382">
        <f t="shared" si="69"/>
        <v>392.46745948622583</v>
      </c>
      <c r="EC54" s="382">
        <f t="shared" si="69"/>
        <v>411.27404131548559</v>
      </c>
      <c r="ED54" s="382">
        <f t="shared" si="69"/>
        <v>429.85350982398035</v>
      </c>
      <c r="EE54" s="382">
        <f t="shared" si="69"/>
        <v>448.20543989410169</v>
      </c>
      <c r="EF54" s="382">
        <f t="shared" si="69"/>
        <v>466.33015181266649</v>
      </c>
      <c r="EG54" s="382">
        <f t="shared" si="69"/>
        <v>484.22863872879475</v>
      </c>
      <c r="EH54" s="382">
        <f t="shared" si="69"/>
        <v>501.90249605358292</v>
      </c>
      <c r="EI54" s="382">
        <f t="shared" si="69"/>
        <v>519.35385360384498</v>
      </c>
      <c r="EJ54" s="382">
        <f t="shared" si="69"/>
        <v>536.58531109375326</v>
      </c>
      <c r="EK54" s="382">
        <f t="shared" si="69"/>
        <v>553.59987740232134</v>
      </c>
      <c r="EL54" s="382">
        <f t="shared" si="69"/>
        <v>570.40091389219128</v>
      </c>
      <c r="EM54" s="382">
        <f t="shared" si="69"/>
        <v>586.99208192654805</v>
      </c>
      <c r="EN54" s="382">
        <f t="shared" si="69"/>
        <v>603.37729462465791</v>
      </c>
      <c r="EO54" s="382">
        <f t="shared" si="69"/>
        <v>619.56067281119408</v>
      </c>
      <c r="EP54" s="382">
        <f t="shared" si="70"/>
        <v>635.54650504785695</v>
      </c>
      <c r="EQ54" s="382">
        <f t="shared" si="70"/>
        <v>651.33921158553267</v>
      </c>
      <c r="ER54" s="382">
        <f t="shared" si="70"/>
        <v>666.94331203923036</v>
      </c>
      <c r="ES54" s="382">
        <f t="shared" si="70"/>
        <v>682.36339656374071</v>
      </c>
      <c r="ET54" s="382">
        <f t="shared" si="70"/>
        <v>697.60410029362436</v>
      </c>
      <c r="EU54" s="382">
        <f t="shared" si="70"/>
        <v>712.67008080457765</v>
      </c>
      <c r="EV54" s="382">
        <f t="shared" si="70"/>
        <v>727.56599835298914</v>
      </c>
      <c r="EW54" s="382">
        <f t="shared" si="70"/>
        <v>742.29649865504086</v>
      </c>
      <c r="EX54" s="521"/>
      <c r="EY54" s="252"/>
      <c r="EZ54" s="515">
        <f t="shared" si="71"/>
        <v>430</v>
      </c>
      <c r="FA54" s="592">
        <v>43000</v>
      </c>
      <c r="FB54" s="382">
        <f t="shared" si="54"/>
        <v>211.56178098412121</v>
      </c>
      <c r="FC54" s="382">
        <f t="shared" si="54"/>
        <v>221.7469093355173</v>
      </c>
      <c r="FD54" s="382">
        <f t="shared" si="54"/>
        <v>232.05472198743902</v>
      </c>
      <c r="FE54" s="382">
        <f t="shared" si="54"/>
        <v>242.4841295676637</v>
      </c>
      <c r="FF54" s="382">
        <f t="shared" si="54"/>
        <v>253.03363155833719</v>
      </c>
      <c r="FG54" s="382">
        <f t="shared" si="54"/>
        <v>263.70133986930227</v>
      </c>
      <c r="FH54" s="382">
        <f t="shared" si="54"/>
        <v>274.48500774530578</v>
      </c>
      <c r="FI54" s="382">
        <f t="shared" si="54"/>
        <v>285.38206307151637</v>
      </c>
      <c r="FJ54" s="382">
        <f t="shared" si="54"/>
        <v>296.38964504905914</v>
      </c>
      <c r="FK54" s="382">
        <f t="shared" si="54"/>
        <v>307.50464317236168</v>
      </c>
      <c r="FL54" s="382">
        <f t="shared" si="54"/>
        <v>318.72373745053346</v>
      </c>
      <c r="FM54" s="382">
        <f t="shared" si="54"/>
        <v>330.04343887010623</v>
      </c>
      <c r="FN54" s="382">
        <f t="shared" si="54"/>
        <v>341.46012918806645</v>
      </c>
      <c r="FO54" s="382">
        <f t="shared" si="54"/>
        <v>352.97009926272278</v>
      </c>
      <c r="FP54" s="382">
        <f t="shared" si="54"/>
        <v>364.56958526562335</v>
      </c>
      <c r="FQ54" s="382">
        <f t="shared" si="47"/>
        <v>376.25480226097079</v>
      </c>
      <c r="FR54" s="382">
        <f t="shared" si="47"/>
        <v>388.02197478139834</v>
      </c>
      <c r="FS54" s="382">
        <f t="shared" si="47"/>
        <v>399.8673641637464</v>
      </c>
      <c r="FT54" s="382">
        <f t="shared" si="47"/>
        <v>411.7872925304672</v>
      </c>
      <c r="FU54" s="382">
        <f t="shared" si="47"/>
        <v>423.77816340817429</v>
      </c>
      <c r="FV54" s="382">
        <f t="shared" si="47"/>
        <v>435.83647906283375</v>
      </c>
      <c r="FW54" s="382">
        <f t="shared" si="47"/>
        <v>447.95885470081964</v>
      </c>
      <c r="FX54" s="382">
        <f t="shared" si="47"/>
        <v>460.14202973715476</v>
      </c>
      <c r="FY54" s="382">
        <f t="shared" si="47"/>
        <v>472.382876368214</v>
      </c>
      <c r="FZ54" s="382">
        <f t="shared" si="47"/>
        <v>484.6784057078961</v>
      </c>
      <c r="GA54" s="382">
        <f t="shared" si="47"/>
        <v>497.0257717559727</v>
      </c>
      <c r="GB54" s="382">
        <f t="shared" si="47"/>
        <v>509.42227346723985</v>
      </c>
      <c r="GC54" s="382">
        <f t="shared" si="47"/>
        <v>521.86535518240782</v>
      </c>
      <c r="GD54" s="382">
        <f t="shared" si="47"/>
        <v>534.3526056683113</v>
      </c>
      <c r="GE54" s="382">
        <f t="shared" si="47"/>
        <v>546.88175599779379</v>
      </c>
      <c r="GF54" s="382">
        <f t="shared" si="47"/>
        <v>559.45067647993153</v>
      </c>
      <c r="GG54" s="382">
        <f t="shared" si="29"/>
        <v>572.0573728303591</v>
      </c>
      <c r="GH54" s="382">
        <f t="shared" si="29"/>
        <v>584.69998175027183</v>
      </c>
      <c r="GI54" s="382">
        <f t="shared" si="29"/>
        <v>597.37676606190757</v>
      </c>
      <c r="GJ54" s="382">
        <f t="shared" si="29"/>
        <v>610.0861095285203</v>
      </c>
      <c r="GK54" s="382">
        <f t="shared" si="29"/>
        <v>622.82651146833643</v>
      </c>
      <c r="GL54" s="382">
        <f t="shared" si="29"/>
        <v>635.59658125501085</v>
      </c>
      <c r="GM54" s="382">
        <f t="shared" si="29"/>
        <v>648.39503278172936</v>
      </c>
      <c r="GN54" s="382">
        <f t="shared" si="29"/>
        <v>661.22067895239832</v>
      </c>
      <c r="GO54" s="382">
        <f t="shared" si="48"/>
        <v>674.07242625127242</v>
      </c>
      <c r="GQ54" s="511"/>
      <c r="GR54" s="521"/>
      <c r="GS54" s="524">
        <v>43000</v>
      </c>
      <c r="GT54" s="583">
        <f t="shared" si="56"/>
        <v>8.7681018185016217</v>
      </c>
      <c r="GU54" s="477">
        <f t="shared" si="56"/>
        <v>4.1214769690375661</v>
      </c>
      <c r="GV54" s="477">
        <f t="shared" si="56"/>
        <v>2.5756931335567561</v>
      </c>
      <c r="GW54" s="477">
        <f t="shared" si="56"/>
        <v>1.8052081424646296</v>
      </c>
      <c r="GX54" s="477">
        <f t="shared" si="56"/>
        <v>1.344908076401681</v>
      </c>
      <c r="GY54" s="477">
        <f t="shared" si="56"/>
        <v>1.0397501665717344</v>
      </c>
      <c r="GZ54" s="477">
        <f t="shared" si="56"/>
        <v>0.82328327000958634</v>
      </c>
      <c r="HA54" s="477">
        <f t="shared" si="56"/>
        <v>0.66227804128629586</v>
      </c>
      <c r="HB54" s="477">
        <f t="shared" si="56"/>
        <v>0.53827036830957342</v>
      </c>
      <c r="HC54" s="477">
        <f t="shared" si="56"/>
        <v>0.44017878464654903</v>
      </c>
      <c r="HD54" s="477">
        <f t="shared" si="56"/>
        <v>0.3609487791327064</v>
      </c>
      <c r="HE54" s="477">
        <f t="shared" si="56"/>
        <v>0.29587497580603411</v>
      </c>
      <c r="HF54" s="477">
        <f t="shared" si="56"/>
        <v>0.24169771193938672</v>
      </c>
      <c r="HG54" s="477">
        <f t="shared" si="56"/>
        <v>0.19608681165495268</v>
      </c>
      <c r="HH54" s="477">
        <f t="shared" si="56"/>
        <v>0.15733186062791735</v>
      </c>
      <c r="HI54" s="477">
        <f t="shared" si="55"/>
        <v>0.12414863475612162</v>
      </c>
      <c r="HJ54" s="477">
        <f t="shared" si="55"/>
        <v>9.5553852163128519E-2</v>
      </c>
      <c r="HK54" s="477">
        <f t="shared" si="55"/>
        <v>7.0781676201995436E-2</v>
      </c>
      <c r="HL54" s="477">
        <f t="shared" si="55"/>
        <v>4.9226585739191503E-2</v>
      </c>
      <c r="HM54" s="477">
        <f t="shared" si="55"/>
        <v>3.0403382748625446E-2</v>
      </c>
      <c r="HN54" s="477">
        <f t="shared" si="55"/>
        <v>1.3918623675547866E-2</v>
      </c>
      <c r="HO54" s="477">
        <f t="shared" si="55"/>
        <v>5.5016108983484298E-4</v>
      </c>
      <c r="HP54" s="477">
        <f t="shared" si="55"/>
        <v>1.326983050840258E-2</v>
      </c>
      <c r="HQ54" s="477">
        <f t="shared" si="55"/>
        <v>2.4463159369669762E-2</v>
      </c>
      <c r="HR54" s="477">
        <f t="shared" si="55"/>
        <v>3.4317602484782182E-2</v>
      </c>
      <c r="HS54" s="477">
        <f t="shared" si="55"/>
        <v>4.2992040384288353E-2</v>
      </c>
      <c r="HT54" s="477">
        <f t="shared" si="55"/>
        <v>5.0622029833700448E-2</v>
      </c>
      <c r="HU54" s="477">
        <f t="shared" si="55"/>
        <v>5.732393288962178E-2</v>
      </c>
      <c r="HV54" s="477">
        <f t="shared" si="55"/>
        <v>6.3198195069325044E-2</v>
      </c>
      <c r="HW54" s="477">
        <f t="shared" si="49"/>
        <v>6.8331971015877152E-2</v>
      </c>
      <c r="HX54" s="477">
        <f t="shared" si="49"/>
        <v>7.2801244819879651E-2</v>
      </c>
      <c r="HY54" s="477">
        <f t="shared" si="31"/>
        <v>7.6672555353285335E-2</v>
      </c>
      <c r="HZ54" s="477">
        <f t="shared" si="31"/>
        <v>8.0004410210321827E-2</v>
      </c>
      <c r="IA54" s="477">
        <f t="shared" si="31"/>
        <v>8.284845217941994E-2</v>
      </c>
      <c r="IB54" s="477">
        <f t="shared" si="31"/>
        <v>8.5250427561624098E-2</v>
      </c>
      <c r="IC54" s="477">
        <f t="shared" si="31"/>
        <v>8.7250994697578022E-2</v>
      </c>
      <c r="ID54" s="477">
        <f t="shared" si="31"/>
        <v>8.8886402778473206E-2</v>
      </c>
      <c r="IE54" s="477">
        <f t="shared" si="31"/>
        <v>9.0189064693559445E-2</v>
      </c>
      <c r="IF54" s="477">
        <f t="shared" si="31"/>
        <v>9.1188042804059732E-2</v>
      </c>
      <c r="IG54" s="477">
        <f t="shared" si="50"/>
        <v>9.1909462765058056E-2</v>
      </c>
    </row>
    <row r="55" spans="1:296">
      <c r="F55" s="384"/>
      <c r="G55" s="384"/>
      <c r="H55" s="384"/>
      <c r="I55" s="384"/>
      <c r="J55" s="252"/>
      <c r="K55" s="606">
        <v>43000</v>
      </c>
      <c r="L55" s="382">
        <f t="shared" si="21"/>
        <v>13.106399999999999</v>
      </c>
      <c r="M55" s="382">
        <v>430</v>
      </c>
      <c r="N55" s="493">
        <f t="shared" si="72"/>
        <v>162.35697924348869</v>
      </c>
      <c r="O55" s="263">
        <f t="shared" si="73"/>
        <v>0.2610659181984214</v>
      </c>
      <c r="P55" s="383">
        <f t="shared" si="76"/>
        <v>-56.500002288000502</v>
      </c>
      <c r="Q55" s="383">
        <f t="shared" si="74"/>
        <v>216.64999771199948</v>
      </c>
      <c r="R55" s="382">
        <f t="shared" si="0"/>
        <v>573.56933718429855</v>
      </c>
      <c r="S55" s="263">
        <f t="shared" si="75"/>
        <v>0.16023388032912775</v>
      </c>
      <c r="T55" s="492">
        <f>O55/Konstanten!$C$22</f>
        <v>0.21311503526401746</v>
      </c>
      <c r="U55" s="492">
        <f t="shared" si="2"/>
        <v>0.75186533996876448</v>
      </c>
      <c r="V55" s="492"/>
      <c r="W55" s="252"/>
      <c r="X55" s="515">
        <f t="shared" si="59"/>
        <v>440</v>
      </c>
      <c r="Y55" s="592">
        <v>44000</v>
      </c>
      <c r="Z55" s="490">
        <f t="shared" si="60"/>
        <v>3.8678902624874667E-2</v>
      </c>
      <c r="AA55" s="490">
        <f t="shared" si="60"/>
        <v>7.7321107186690829E-2</v>
      </c>
      <c r="AB55" s="490">
        <f t="shared" si="60"/>
        <v>0.11589027778218369</v>
      </c>
      <c r="AC55" s="490">
        <f t="shared" si="60"/>
        <v>0.15435079346642708</v>
      </c>
      <c r="AD55" s="490">
        <f t="shared" si="60"/>
        <v>0.19266808279167874</v>
      </c>
      <c r="AE55" s="490">
        <f t="shared" si="60"/>
        <v>0.23080893207852454</v>
      </c>
      <c r="AF55" s="490">
        <f t="shared" si="60"/>
        <v>0.26874176065566069</v>
      </c>
      <c r="AG55" s="490">
        <f t="shared" si="60"/>
        <v>0.30643685781246605</v>
      </c>
      <c r="AH55" s="490">
        <f t="shared" si="60"/>
        <v>0.34386657786651664</v>
      </c>
      <c r="AI55" s="490">
        <f t="shared" si="60"/>
        <v>0.38100549144762935</v>
      </c>
      <c r="AJ55" s="490">
        <f t="shared" si="60"/>
        <v>0.41783049273417566</v>
      </c>
      <c r="AK55" s="490">
        <f t="shared" si="60"/>
        <v>0.45432086385960196</v>
      </c>
      <c r="AL55" s="490">
        <f t="shared" si="60"/>
        <v>0.49045829896978338</v>
      </c>
      <c r="AM55" s="490">
        <f t="shared" si="60"/>
        <v>0.52622689141422996</v>
      </c>
      <c r="AN55" s="490">
        <f t="shared" si="60"/>
        <v>0.56161308827824297</v>
      </c>
      <c r="AO55" s="490">
        <f t="shared" si="60"/>
        <v>0.59660561691275649</v>
      </c>
      <c r="AP55" s="490">
        <f t="shared" si="61"/>
        <v>0.63119538831514921</v>
      </c>
      <c r="AQ55" s="490">
        <f t="shared" si="61"/>
        <v>0.66537538219130421</v>
      </c>
      <c r="AR55" s="490">
        <f t="shared" si="61"/>
        <v>0.69914051832696489</v>
      </c>
      <c r="AS55" s="490">
        <f t="shared" si="61"/>
        <v>0.73248751855857686</v>
      </c>
      <c r="AT55" s="490">
        <f t="shared" si="61"/>
        <v>0.76541476320189206</v>
      </c>
      <c r="AU55" s="490">
        <f t="shared" si="61"/>
        <v>0.79792214530974437</v>
      </c>
      <c r="AV55" s="490">
        <f t="shared" si="61"/>
        <v>0.83001092562048118</v>
      </c>
      <c r="AW55" s="490">
        <f t="shared" si="61"/>
        <v>0.86168359055295374</v>
      </c>
      <c r="AX55" s="490">
        <f t="shared" si="61"/>
        <v>0.89294371512206805</v>
      </c>
      <c r="AY55" s="490">
        <f t="shared" si="61"/>
        <v>0.92379583220525874</v>
      </c>
      <c r="AZ55" s="490">
        <f t="shared" si="61"/>
        <v>0.95424530919325257</v>
      </c>
      <c r="BA55" s="490">
        <f t="shared" si="61"/>
        <v>0.98429823271290451</v>
      </c>
      <c r="BB55" s="490">
        <f t="shared" si="61"/>
        <v>1.0139613018161235</v>
      </c>
      <c r="BC55" s="490">
        <f t="shared" si="61"/>
        <v>1.0432417297859513</v>
      </c>
      <c r="BD55" s="490">
        <f t="shared" si="61"/>
        <v>1.0721471545146237</v>
      </c>
      <c r="BE55" s="490">
        <f t="shared" si="61"/>
        <v>1.1006855572550434</v>
      </c>
      <c r="BF55" s="490">
        <f t="shared" si="62"/>
        <v>1.1288651894310009</v>
      </c>
      <c r="BG55" s="490">
        <f t="shared" si="62"/>
        <v>1.1566945071076469</v>
      </c>
      <c r="BH55" s="490">
        <f t="shared" si="62"/>
        <v>1.1841821126671437</v>
      </c>
      <c r="BI55" s="490">
        <f t="shared" si="62"/>
        <v>1.2113367031999727</v>
      </c>
      <c r="BJ55" s="490">
        <f t="shared" si="62"/>
        <v>1.2381670251062198</v>
      </c>
      <c r="BK55" s="490">
        <f t="shared" si="62"/>
        <v>1.2646818343989372</v>
      </c>
      <c r="BL55" s="490">
        <f t="shared" si="62"/>
        <v>1.2908898622105243</v>
      </c>
      <c r="BM55" s="490">
        <f t="shared" si="62"/>
        <v>1.3167997850199038</v>
      </c>
      <c r="BN55" s="527"/>
      <c r="BO55" s="252"/>
      <c r="BP55" s="515">
        <f t="shared" si="63"/>
        <v>440</v>
      </c>
      <c r="BQ55" s="592">
        <v>44000</v>
      </c>
      <c r="BR55" s="382">
        <f t="shared" si="64"/>
        <v>216.71482188314798</v>
      </c>
      <c r="BS55" s="382">
        <f t="shared" si="64"/>
        <v>216.90904843746992</v>
      </c>
      <c r="BT55" s="382">
        <f t="shared" si="64"/>
        <v>217.23194371832409</v>
      </c>
      <c r="BU55" s="382">
        <f t="shared" si="64"/>
        <v>217.68229887643372</v>
      </c>
      <c r="BV55" s="382">
        <f t="shared" si="64"/>
        <v>218.25845019719941</v>
      </c>
      <c r="BW55" s="382">
        <f t="shared" si="64"/>
        <v>218.9583065139247</v>
      </c>
      <c r="BX55" s="382">
        <f t="shared" si="64"/>
        <v>219.7793827417174</v>
      </c>
      <c r="BY55" s="382">
        <f t="shared" si="64"/>
        <v>220.71883839632881</v>
      </c>
      <c r="BZ55" s="382">
        <f t="shared" si="64"/>
        <v>221.77351985667025</v>
      </c>
      <c r="CA55" s="382">
        <f t="shared" si="64"/>
        <v>222.94000509053097</v>
      </c>
      <c r="CB55" s="382">
        <f t="shared" si="64"/>
        <v>224.2146495862427</v>
      </c>
      <c r="CC55" s="382">
        <f t="shared" si="64"/>
        <v>225.59363231070878</v>
      </c>
      <c r="CD55" s="382">
        <f t="shared" si="64"/>
        <v>227.07300063534177</v>
      </c>
      <c r="CE55" s="382">
        <f t="shared" si="64"/>
        <v>228.64871332353673</v>
      </c>
      <c r="CF55" s="382">
        <f t="shared" si="64"/>
        <v>230.31668084356684</v>
      </c>
      <c r="CG55" s="382">
        <f t="shared" si="64"/>
        <v>232.07280244729517</v>
      </c>
      <c r="CH55" s="382">
        <f t="shared" si="65"/>
        <v>233.91299962760752</v>
      </c>
      <c r="CI55" s="382">
        <f t="shared" si="65"/>
        <v>235.83324572788104</v>
      </c>
      <c r="CJ55" s="382">
        <f t="shared" si="65"/>
        <v>237.82959161932604</v>
      </c>
      <c r="CK55" s="382">
        <f t="shared" si="65"/>
        <v>239.89818748317455</v>
      </c>
      <c r="CL55" s="382">
        <f t="shared" si="65"/>
        <v>242.0353008328986</v>
      </c>
      <c r="CM55" s="382">
        <f t="shared" si="65"/>
        <v>244.23733098710204</v>
      </c>
      <c r="CN55" s="382">
        <f t="shared" si="65"/>
        <v>246.50082025776757</v>
      </c>
      <c r="CO55" s="382">
        <f t="shared" si="65"/>
        <v>248.82246215342127</v>
      </c>
      <c r="CP55" s="382">
        <f t="shared" si="65"/>
        <v>251.19910691516486</v>
      </c>
      <c r="CQ55" s="382">
        <f t="shared" si="65"/>
        <v>253.62776470834373</v>
      </c>
      <c r="CR55" s="382">
        <f t="shared" si="65"/>
        <v>256.10560678669981</v>
      </c>
      <c r="CS55" s="382">
        <f t="shared" si="65"/>
        <v>258.6299649318961</v>
      </c>
      <c r="CT55" s="382">
        <f t="shared" si="65"/>
        <v>261.19832945162227</v>
      </c>
      <c r="CU55" s="382">
        <f t="shared" si="65"/>
        <v>263.80834599617361</v>
      </c>
      <c r="CV55" s="382">
        <f t="shared" si="65"/>
        <v>266.45781142805009</v>
      </c>
      <c r="CW55" s="382">
        <f t="shared" si="65"/>
        <v>269.14466895311978</v>
      </c>
      <c r="CX55" s="382">
        <f t="shared" si="66"/>
        <v>271.86700269620377</v>
      </c>
      <c r="CY55" s="382">
        <f t="shared" si="66"/>
        <v>274.62303187931116</v>
      </c>
      <c r="CZ55" s="382">
        <f t="shared" si="66"/>
        <v>277.41110473769498</v>
      </c>
      <c r="DA55" s="382">
        <f t="shared" si="66"/>
        <v>280.22969228769074</v>
      </c>
      <c r="DB55" s="382">
        <f t="shared" si="66"/>
        <v>283.07738204114872</v>
      </c>
      <c r="DC55" s="382">
        <f t="shared" si="66"/>
        <v>285.9528717441724</v>
      </c>
      <c r="DD55" s="382">
        <f t="shared" si="66"/>
        <v>288.85496320284426</v>
      </c>
      <c r="DE55" s="382">
        <f t="shared" si="66"/>
        <v>291.78255624552583</v>
      </c>
      <c r="DF55" s="521"/>
      <c r="DG55" s="252"/>
      <c r="DH55" s="515">
        <f t="shared" si="67"/>
        <v>440</v>
      </c>
      <c r="DI55" s="592">
        <v>44000</v>
      </c>
      <c r="DJ55" s="382">
        <f t="shared" si="68"/>
        <v>22.185032541565388</v>
      </c>
      <c r="DK55" s="382">
        <f t="shared" si="68"/>
        <v>44.349016199426359</v>
      </c>
      <c r="DL55" s="382">
        <f t="shared" si="68"/>
        <v>66.471109813631344</v>
      </c>
      <c r="DM55" s="382">
        <f t="shared" si="68"/>
        <v>88.53088230240914</v>
      </c>
      <c r="DN55" s="382">
        <f t="shared" si="68"/>
        <v>110.50850454339273</v>
      </c>
      <c r="DO55" s="382">
        <f t="shared" si="68"/>
        <v>132.38492618849511</v>
      </c>
      <c r="DP55" s="382">
        <f t="shared" si="68"/>
        <v>154.14203353300871</v>
      </c>
      <c r="DQ55" s="382">
        <f t="shared" si="68"/>
        <v>175.76278542433528</v>
      </c>
      <c r="DR55" s="382">
        <f t="shared" si="68"/>
        <v>197.23132514673094</v>
      </c>
      <c r="DS55" s="382">
        <f t="shared" si="68"/>
        <v>218.53306719319468</v>
      </c>
      <c r="DT55" s="382">
        <f t="shared" si="68"/>
        <v>239.65475877292999</v>
      </c>
      <c r="DU55" s="382">
        <f t="shared" si="68"/>
        <v>260.58451675294981</v>
      </c>
      <c r="DV55" s="382">
        <f t="shared" si="68"/>
        <v>281.31184145663718</v>
      </c>
      <c r="DW55" s="382">
        <f t="shared" si="68"/>
        <v>301.8276093170137</v>
      </c>
      <c r="DX55" s="382">
        <f t="shared" si="68"/>
        <v>322.12404679777876</v>
      </c>
      <c r="DY55" s="382">
        <f t="shared" si="68"/>
        <v>342.19468825307928</v>
      </c>
      <c r="DZ55" s="382">
        <f t="shared" si="69"/>
        <v>362.03432050970605</v>
      </c>
      <c r="EA55" s="382">
        <f t="shared" si="69"/>
        <v>381.6389169422157</v>
      </c>
      <c r="EB55" s="382">
        <f t="shared" si="69"/>
        <v>401.00556369548417</v>
      </c>
      <c r="EC55" s="382">
        <f t="shared" si="69"/>
        <v>420.13238051541452</v>
      </c>
      <c r="ED55" s="382">
        <f t="shared" si="69"/>
        <v>439.01843840078607</v>
      </c>
      <c r="EE55" s="382">
        <f t="shared" si="69"/>
        <v>457.66367600998365</v>
      </c>
      <c r="EF55" s="382">
        <f t="shared" si="69"/>
        <v>476.06881646386552</v>
      </c>
      <c r="EG55" s="382">
        <f t="shared" si="69"/>
        <v>494.23528589604416</v>
      </c>
      <c r="EH55" s="382">
        <f t="shared" si="69"/>
        <v>512.16513482544963</v>
      </c>
      <c r="EI55" s="382">
        <f t="shared" si="69"/>
        <v>529.86096317158774</v>
      </c>
      <c r="EJ55" s="382">
        <f t="shared" si="69"/>
        <v>547.32584950519993</v>
      </c>
      <c r="EK55" s="382">
        <f t="shared" si="69"/>
        <v>564.5632849288171</v>
      </c>
      <c r="EL55" s="382">
        <f t="shared" si="69"/>
        <v>581.57711181320246</v>
      </c>
      <c r="EM55" s="382">
        <f t="shared" si="69"/>
        <v>598.37146747632914</v>
      </c>
      <c r="EN55" s="382">
        <f t="shared" si="69"/>
        <v>614.9507327789845</v>
      </c>
      <c r="EO55" s="382">
        <f t="shared" si="69"/>
        <v>631.31948552310553</v>
      </c>
      <c r="EP55" s="382">
        <f t="shared" si="70"/>
        <v>647.48245847236683</v>
      </c>
      <c r="EQ55" s="382">
        <f t="shared" si="70"/>
        <v>663.44450176645194</v>
      </c>
      <c r="ER55" s="382">
        <f t="shared" si="70"/>
        <v>679.21054946799597</v>
      </c>
      <c r="ES55" s="382">
        <f t="shared" si="70"/>
        <v>694.78558996142169</v>
      </c>
      <c r="ET55" s="382">
        <f t="shared" si="70"/>
        <v>710.17463991362922</v>
      </c>
      <c r="EU55" s="382">
        <f t="shared" si="70"/>
        <v>725.38272150522118</v>
      </c>
      <c r="EV55" s="382">
        <f t="shared" si="70"/>
        <v>740.41484264602093</v>
      </c>
      <c r="EW55" s="382">
        <f t="shared" si="70"/>
        <v>755.27597989829303</v>
      </c>
      <c r="EX55" s="521"/>
      <c r="EY55" s="252"/>
      <c r="EZ55" s="515">
        <f t="shared" si="71"/>
        <v>440</v>
      </c>
      <c r="FA55" s="592">
        <v>44000</v>
      </c>
      <c r="FB55" s="382">
        <f t="shared" si="54"/>
        <v>217.564821883148</v>
      </c>
      <c r="FC55" s="382">
        <f t="shared" si="54"/>
        <v>227.75904843746994</v>
      </c>
      <c r="FD55" s="382">
        <f t="shared" si="54"/>
        <v>238.08194371832411</v>
      </c>
      <c r="FE55" s="382">
        <f t="shared" si="54"/>
        <v>248.53229887643374</v>
      </c>
      <c r="FF55" s="382">
        <f t="shared" si="54"/>
        <v>259.10845019719943</v>
      </c>
      <c r="FG55" s="382">
        <f t="shared" si="54"/>
        <v>269.80830651392472</v>
      </c>
      <c r="FH55" s="382">
        <f t="shared" si="54"/>
        <v>280.62938274171745</v>
      </c>
      <c r="FI55" s="382">
        <f t="shared" si="54"/>
        <v>291.56883839632883</v>
      </c>
      <c r="FJ55" s="382">
        <f t="shared" si="54"/>
        <v>302.62351985667027</v>
      </c>
      <c r="FK55" s="382">
        <f t="shared" si="54"/>
        <v>313.790005090531</v>
      </c>
      <c r="FL55" s="382">
        <f t="shared" si="54"/>
        <v>325.06464958624269</v>
      </c>
      <c r="FM55" s="382">
        <f t="shared" si="54"/>
        <v>336.44363231070884</v>
      </c>
      <c r="FN55" s="382">
        <f t="shared" si="54"/>
        <v>347.92300063534179</v>
      </c>
      <c r="FO55" s="382">
        <f t="shared" si="54"/>
        <v>359.49871332353678</v>
      </c>
      <c r="FP55" s="382">
        <f t="shared" si="54"/>
        <v>371.16668084356684</v>
      </c>
      <c r="FQ55" s="382">
        <f t="shared" si="47"/>
        <v>382.92280244729523</v>
      </c>
      <c r="FR55" s="382">
        <f t="shared" si="47"/>
        <v>394.76299962760754</v>
      </c>
      <c r="FS55" s="382">
        <f t="shared" si="47"/>
        <v>406.68324572788106</v>
      </c>
      <c r="FT55" s="382">
        <f t="shared" si="47"/>
        <v>418.67959161932606</v>
      </c>
      <c r="FU55" s="382">
        <f t="shared" si="47"/>
        <v>430.74818748317455</v>
      </c>
      <c r="FV55" s="382">
        <f t="shared" si="47"/>
        <v>442.88530083289862</v>
      </c>
      <c r="FW55" s="382">
        <f t="shared" si="47"/>
        <v>455.08733098710206</v>
      </c>
      <c r="FX55" s="382">
        <f t="shared" si="47"/>
        <v>467.35082025776762</v>
      </c>
      <c r="FY55" s="382">
        <f t="shared" si="47"/>
        <v>479.67246215342129</v>
      </c>
      <c r="FZ55" s="382">
        <f t="shared" si="47"/>
        <v>492.04910691516488</v>
      </c>
      <c r="GA55" s="382">
        <f t="shared" si="47"/>
        <v>504.47776470834378</v>
      </c>
      <c r="GB55" s="382">
        <f t="shared" si="47"/>
        <v>516.95560678669983</v>
      </c>
      <c r="GC55" s="382">
        <f t="shared" si="47"/>
        <v>529.47996493189612</v>
      </c>
      <c r="GD55" s="382">
        <f t="shared" si="47"/>
        <v>542.04832945162229</v>
      </c>
      <c r="GE55" s="382">
        <f t="shared" si="47"/>
        <v>554.65834599617369</v>
      </c>
      <c r="GF55" s="382">
        <f t="shared" si="47"/>
        <v>567.30781142805017</v>
      </c>
      <c r="GG55" s="382">
        <f t="shared" si="29"/>
        <v>579.9946689531198</v>
      </c>
      <c r="GH55" s="382">
        <f t="shared" si="29"/>
        <v>592.71700269620374</v>
      </c>
      <c r="GI55" s="382">
        <f t="shared" si="29"/>
        <v>605.47303187931118</v>
      </c>
      <c r="GJ55" s="382">
        <f t="shared" si="29"/>
        <v>618.26110473769495</v>
      </c>
      <c r="GK55" s="382">
        <f t="shared" si="29"/>
        <v>631.0796922876907</v>
      </c>
      <c r="GL55" s="382">
        <f t="shared" si="29"/>
        <v>643.9273820411488</v>
      </c>
      <c r="GM55" s="382">
        <f t="shared" si="29"/>
        <v>656.80287174417242</v>
      </c>
      <c r="GN55" s="382">
        <f t="shared" si="29"/>
        <v>669.70496320284428</v>
      </c>
      <c r="GO55" s="382">
        <f t="shared" si="48"/>
        <v>682.63255624552585</v>
      </c>
      <c r="GQ55" s="511"/>
      <c r="GR55" s="521"/>
      <c r="GS55" s="524">
        <v>44000</v>
      </c>
      <c r="GT55" s="583">
        <f t="shared" si="56"/>
        <v>8.8068290625908858</v>
      </c>
      <c r="GU55" s="477">
        <f t="shared" si="56"/>
        <v>4.1356054306434862</v>
      </c>
      <c r="GV55" s="477">
        <f t="shared" si="56"/>
        <v>2.5817356500568045</v>
      </c>
      <c r="GW55" s="477">
        <f t="shared" si="56"/>
        <v>1.8072949507888343</v>
      </c>
      <c r="GX55" s="477">
        <f t="shared" si="56"/>
        <v>1.3446923951039154</v>
      </c>
      <c r="GY55" s="477">
        <f t="shared" si="56"/>
        <v>1.0380591226055489</v>
      </c>
      <c r="GZ55" s="477">
        <f t="shared" si="56"/>
        <v>0.82058959720174007</v>
      </c>
      <c r="HA55" s="477">
        <f t="shared" si="56"/>
        <v>0.65887697837974524</v>
      </c>
      <c r="HB55" s="477">
        <f t="shared" si="56"/>
        <v>0.53435829542559954</v>
      </c>
      <c r="HC55" s="477">
        <f t="shared" si="56"/>
        <v>0.43589255905663093</v>
      </c>
      <c r="HD55" s="477">
        <f t="shared" si="56"/>
        <v>0.35638720987901412</v>
      </c>
      <c r="HE55" s="477">
        <f t="shared" si="56"/>
        <v>0.29111136955876066</v>
      </c>
      <c r="HF55" s="477">
        <f t="shared" si="56"/>
        <v>0.23678761204573179</v>
      </c>
      <c r="HG55" s="477">
        <f t="shared" si="56"/>
        <v>0.19107299076126044</v>
      </c>
      <c r="HH55" s="477">
        <f t="shared" si="56"/>
        <v>0.15224766524982777</v>
      </c>
      <c r="HI55" s="477">
        <f t="shared" si="55"/>
        <v>0.11902029923998814</v>
      </c>
      <c r="HJ55" s="477">
        <f t="shared" si="55"/>
        <v>9.0402144945327209E-2</v>
      </c>
      <c r="HK55" s="477">
        <f t="shared" si="55"/>
        <v>6.5623099935212689E-2</v>
      </c>
      <c r="HL55" s="477">
        <f t="shared" si="55"/>
        <v>4.4074271092316326E-2</v>
      </c>
      <c r="HM55" s="477">
        <f t="shared" si="55"/>
        <v>2.5267766685197292E-2</v>
      </c>
      <c r="HN55" s="477">
        <f t="shared" si="55"/>
        <v>8.8079727270644666E-3</v>
      </c>
      <c r="HO55" s="477">
        <f t="shared" si="55"/>
        <v>5.6293412781690403E-3</v>
      </c>
      <c r="HP55" s="477">
        <f t="shared" si="55"/>
        <v>1.8312470602156329E-2</v>
      </c>
      <c r="HQ55" s="477">
        <f t="shared" si="55"/>
        <v>2.9465366310745294E-2</v>
      </c>
      <c r="HR55" s="477">
        <f t="shared" si="55"/>
        <v>3.9276449220114251E-2</v>
      </c>
      <c r="HS55" s="477">
        <f t="shared" si="55"/>
        <v>4.7905394485579379E-2</v>
      </c>
      <c r="HT55" s="477">
        <f t="shared" si="55"/>
        <v>5.5488412882299942E-2</v>
      </c>
      <c r="HU55" s="477">
        <f t="shared" si="55"/>
        <v>6.2142404462848577E-2</v>
      </c>
      <c r="HV55" s="477">
        <f t="shared" si="55"/>
        <v>6.7968256588262152E-2</v>
      </c>
      <c r="HW55" s="477">
        <f t="shared" si="49"/>
        <v>7.3053485762812856E-2</v>
      </c>
      <c r="HX55" s="477">
        <f t="shared" si="49"/>
        <v>7.7474371216104176E-2</v>
      </c>
      <c r="HY55" s="477">
        <f t="shared" si="31"/>
        <v>8.1297691180018714E-2</v>
      </c>
      <c r="HZ55" s="477">
        <f t="shared" si="31"/>
        <v>8.4582145909209011E-2</v>
      </c>
      <c r="IA55" s="477">
        <f t="shared" si="31"/>
        <v>8.7379531720873427E-2</v>
      </c>
      <c r="IB55" s="477">
        <f t="shared" si="31"/>
        <v>8.9735715645230751E-2</v>
      </c>
      <c r="IC55" s="477">
        <f t="shared" si="31"/>
        <v>9.169144926749026E-2</v>
      </c>
      <c r="ID55" s="477">
        <f t="shared" si="31"/>
        <v>9.328305201173806E-2</v>
      </c>
      <c r="IE55" s="477">
        <f t="shared" si="31"/>
        <v>9.4542987760641239E-2</v>
      </c>
      <c r="IF55" s="477">
        <f t="shared" si="31"/>
        <v>9.5500353815815883E-2</v>
      </c>
      <c r="IG55" s="477">
        <f t="shared" si="50"/>
        <v>9.6181297414687394E-2</v>
      </c>
    </row>
    <row r="56" spans="1:296">
      <c r="F56" s="384"/>
      <c r="G56" s="384"/>
      <c r="H56" s="384"/>
      <c r="I56" s="384"/>
      <c r="J56" s="252"/>
      <c r="K56" s="606">
        <v>44000</v>
      </c>
      <c r="L56" s="382">
        <f t="shared" si="21"/>
        <v>13.411199999999999</v>
      </c>
      <c r="M56" s="382">
        <v>440</v>
      </c>
      <c r="N56" s="493">
        <f t="shared" si="72"/>
        <v>154.73810575945834</v>
      </c>
      <c r="O56" s="263">
        <f t="shared" si="73"/>
        <v>0.2488149622431309</v>
      </c>
      <c r="P56" s="383">
        <f t="shared" si="76"/>
        <v>-56.500002288000502</v>
      </c>
      <c r="Q56" s="383">
        <f t="shared" si="74"/>
        <v>216.64999771199948</v>
      </c>
      <c r="R56" s="382">
        <f t="shared" si="0"/>
        <v>573.56933718429855</v>
      </c>
      <c r="S56" s="263">
        <f t="shared" si="75"/>
        <v>0.15271463682157252</v>
      </c>
      <c r="T56" s="492">
        <f>O56/Konstanten!$C$22</f>
        <v>0.20311425489235174</v>
      </c>
      <c r="U56" s="492">
        <f t="shared" si="2"/>
        <v>0.75186533996876448</v>
      </c>
      <c r="V56" s="492"/>
      <c r="W56" s="252"/>
      <c r="X56" s="515">
        <f t="shared" si="59"/>
        <v>450</v>
      </c>
      <c r="Y56" s="592">
        <v>45000</v>
      </c>
      <c r="Z56" s="490">
        <f t="shared" si="60"/>
        <v>3.9619317525774321E-2</v>
      </c>
      <c r="AA56" s="490">
        <f t="shared" si="60"/>
        <v>7.9198864861303522E-2</v>
      </c>
      <c r="AB56" s="490">
        <f t="shared" si="60"/>
        <v>0.11869928381770935</v>
      </c>
      <c r="AC56" s="490">
        <f t="shared" si="60"/>
        <v>0.15808202901425666</v>
      </c>
      <c r="AD56" s="490">
        <f t="shared" si="60"/>
        <v>0.1973097468772691</v>
      </c>
      <c r="AE56" s="490">
        <f t="shared" si="60"/>
        <v>0.23634662333519063</v>
      </c>
      <c r="AF56" s="490">
        <f t="shared" si="60"/>
        <v>0.2751586922685415</v>
      </c>
      <c r="AG56" s="490">
        <f t="shared" si="60"/>
        <v>0.31371409864844491</v>
      </c>
      <c r="AH56" s="490">
        <f t="shared" si="60"/>
        <v>0.35198331234477243</v>
      </c>
      <c r="AI56" s="490">
        <f t="shared" si="60"/>
        <v>0.38993929066527705</v>
      </c>
      <c r="AJ56" s="490">
        <f t="shared" si="60"/>
        <v>0.42755758966544433</v>
      </c>
      <c r="AK56" s="490">
        <f t="shared" si="60"/>
        <v>0.46481642603771922</v>
      </c>
      <c r="AL56" s="490">
        <f t="shared" si="60"/>
        <v>0.50169669286778185</v>
      </c>
      <c r="AM56" s="490">
        <f t="shared" si="60"/>
        <v>0.53818193368915057</v>
      </c>
      <c r="AN56" s="490">
        <f t="shared" si="60"/>
        <v>0.57425828005968382</v>
      </c>
      <c r="AO56" s="490">
        <f t="shared" si="60"/>
        <v>0.60991435833674379</v>
      </c>
      <c r="AP56" s="490">
        <f t="shared" si="61"/>
        <v>0.64514117147444883</v>
      </c>
      <c r="AQ56" s="490">
        <f t="shared" si="61"/>
        <v>0.67993196155395674</v>
      </c>
      <c r="AR56" s="490">
        <f t="shared" si="61"/>
        <v>0.71428205843965464</v>
      </c>
      <c r="AS56" s="490">
        <f t="shared" si="61"/>
        <v>0.74818871948675592</v>
      </c>
      <c r="AT56" s="490">
        <f t="shared" si="61"/>
        <v>0.78165096466120976</v>
      </c>
      <c r="AU56" s="490">
        <f t="shared" si="61"/>
        <v>0.81466941081824107</v>
      </c>
      <c r="AV56" s="490">
        <f t="shared" si="61"/>
        <v>0.84724610825919699</v>
      </c>
      <c r="AW56" s="490">
        <f t="shared" si="61"/>
        <v>0.87938438207851566</v>
      </c>
      <c r="AX56" s="490">
        <f t="shared" si="61"/>
        <v>0.91108868024485445</v>
      </c>
      <c r="AY56" s="490">
        <f t="shared" si="61"/>
        <v>0.94236442984744662</v>
      </c>
      <c r="AZ56" s="490">
        <f t="shared" si="61"/>
        <v>0.97321790248828532</v>
      </c>
      <c r="BA56" s="490">
        <f t="shared" si="61"/>
        <v>1.0036560894160365</v>
      </c>
      <c r="BB56" s="490">
        <f t="shared" si="61"/>
        <v>1.0336865866771248</v>
      </c>
      <c r="BC56" s="490">
        <f t="shared" si="61"/>
        <v>1.0633174903002587</v>
      </c>
      <c r="BD56" s="490">
        <f t="shared" si="61"/>
        <v>1.0925573013265915</v>
      </c>
      <c r="BE56" s="490">
        <f t="shared" si="61"/>
        <v>1.1214148403430224</v>
      </c>
      <c r="BF56" s="490">
        <f t="shared" si="62"/>
        <v>1.1498991710636532</v>
      </c>
      <c r="BG56" s="490">
        <f t="shared" si="62"/>
        <v>1.1780195324275944</v>
      </c>
      <c r="BH56" s="490">
        <f t="shared" si="62"/>
        <v>1.2057852786340715</v>
      </c>
      <c r="BI56" s="490">
        <f t="shared" si="62"/>
        <v>1.2332058265119792</v>
      </c>
      <c r="BJ56" s="490">
        <f t="shared" si="62"/>
        <v>1.2602906096161217</v>
      </c>
      <c r="BK56" s="490">
        <f t="shared" si="62"/>
        <v>1.2870490384514743</v>
      </c>
      <c r="BL56" s="490">
        <f t="shared" si="62"/>
        <v>1.3134904662466249</v>
      </c>
      <c r="BM56" s="490">
        <f t="shared" si="62"/>
        <v>1.3396241597247815</v>
      </c>
      <c r="BN56" s="527"/>
      <c r="BO56" s="252"/>
      <c r="BP56" s="515">
        <f t="shared" si="63"/>
        <v>450</v>
      </c>
      <c r="BQ56" s="592">
        <v>45000</v>
      </c>
      <c r="BR56" s="382">
        <f t="shared" si="64"/>
        <v>216.71801239289914</v>
      </c>
      <c r="BS56" s="382">
        <f t="shared" si="64"/>
        <v>216.92178340939236</v>
      </c>
      <c r="BT56" s="382">
        <f t="shared" si="64"/>
        <v>217.26049660623511</v>
      </c>
      <c r="BU56" s="382">
        <f t="shared" si="64"/>
        <v>217.73281127635255</v>
      </c>
      <c r="BV56" s="382">
        <f t="shared" si="64"/>
        <v>218.33688382628398</v>
      </c>
      <c r="BW56" s="382">
        <f t="shared" si="64"/>
        <v>219.0703996297012</v>
      </c>
      <c r="BX56" s="382">
        <f t="shared" si="64"/>
        <v>219.93061189334088</v>
      </c>
      <c r="BY56" s="382">
        <f t="shared" si="64"/>
        <v>220.91438615844669</v>
      </c>
      <c r="BZ56" s="382">
        <f t="shared" si="64"/>
        <v>222.01824894179771</v>
      </c>
      <c r="CA56" s="382">
        <f t="shared" si="64"/>
        <v>223.23843898444886</v>
      </c>
      <c r="CB56" s="382">
        <f t="shared" si="64"/>
        <v>224.57095961752879</v>
      </c>
      <c r="CC56" s="382">
        <f t="shared" si="64"/>
        <v>226.01163086172735</v>
      </c>
      <c r="CD56" s="382">
        <f t="shared" si="64"/>
        <v>227.55614003574328</v>
      </c>
      <c r="CE56" s="382">
        <f t="shared" si="64"/>
        <v>229.20008984262148</v>
      </c>
      <c r="CF56" s="382">
        <f t="shared" si="64"/>
        <v>230.93904311526273</v>
      </c>
      <c r="CG56" s="382">
        <f t="shared" si="64"/>
        <v>232.76856361858989</v>
      </c>
      <c r="CH56" s="382">
        <f t="shared" si="65"/>
        <v>234.68425251346767</v>
      </c>
      <c r="CI56" s="382">
        <f t="shared" si="65"/>
        <v>236.68178027705287</v>
      </c>
      <c r="CJ56" s="382">
        <f t="shared" si="65"/>
        <v>238.7569140393833</v>
      </c>
      <c r="CK56" s="382">
        <f t="shared" si="65"/>
        <v>240.90554043322132</v>
      </c>
      <c r="CL56" s="382">
        <f t="shared" si="65"/>
        <v>243.12368416239858</v>
      </c>
      <c r="CM56" s="382">
        <f t="shared" si="65"/>
        <v>245.40752257412757</v>
      </c>
      <c r="CN56" s="382">
        <f t="shared" si="65"/>
        <v>247.75339657524441</v>
      </c>
      <c r="CO56" s="382">
        <f t="shared" si="65"/>
        <v>250.15781826438132</v>
      </c>
      <c r="CP56" s="382">
        <f t="shared" si="65"/>
        <v>252.61747566525617</v>
      </c>
      <c r="CQ56" s="382">
        <f t="shared" si="65"/>
        <v>255.12923494437237</v>
      </c>
      <c r="CR56" s="382">
        <f t="shared" si="65"/>
        <v>257.69014048298993</v>
      </c>
      <c r="CS56" s="382">
        <f t="shared" si="65"/>
        <v>260.29741315150972</v>
      </c>
      <c r="CT56" s="382">
        <f t="shared" si="65"/>
        <v>262.9484471071541</v>
      </c>
      <c r="CU56" s="382">
        <f t="shared" si="65"/>
        <v>265.64080540539845</v>
      </c>
      <c r="CV56" s="382">
        <f t="shared" si="65"/>
        <v>268.37221468380369</v>
      </c>
      <c r="CW56" s="382">
        <f t="shared" si="65"/>
        <v>271.14055914518883</v>
      </c>
      <c r="CX56" s="382">
        <f t="shared" si="66"/>
        <v>273.94387403647539</v>
      </c>
      <c r="CY56" s="382">
        <f t="shared" si="66"/>
        <v>276.78033879075167</v>
      </c>
      <c r="CZ56" s="382">
        <f t="shared" si="66"/>
        <v>279.64826997362047</v>
      </c>
      <c r="DA56" s="382">
        <f t="shared" si="66"/>
        <v>282.54611415091506</v>
      </c>
      <c r="DB56" s="382">
        <f t="shared" si="66"/>
        <v>285.47244077352769</v>
      </c>
      <c r="DC56" s="382">
        <f t="shared" si="66"/>
        <v>288.4259351563133</v>
      </c>
      <c r="DD56" s="382">
        <f t="shared" si="66"/>
        <v>291.40539161173882</v>
      </c>
      <c r="DE56" s="382">
        <f t="shared" si="66"/>
        <v>294.40970678495671</v>
      </c>
      <c r="DF56" s="521"/>
      <c r="DG56" s="252"/>
      <c r="DH56" s="515">
        <f t="shared" si="67"/>
        <v>450</v>
      </c>
      <c r="DI56" s="592">
        <v>45000</v>
      </c>
      <c r="DJ56" s="382">
        <f t="shared" si="68"/>
        <v>22.724425692952639</v>
      </c>
      <c r="DK56" s="382">
        <f t="shared" si="68"/>
        <v>45.426040424246693</v>
      </c>
      <c r="DL56" s="382">
        <f t="shared" si="68"/>
        <v>68.082269543574483</v>
      </c>
      <c r="DM56" s="382">
        <f t="shared" si="68"/>
        <v>90.67100460245625</v>
      </c>
      <c r="DN56" s="382">
        <f t="shared" si="68"/>
        <v>113.17082073639696</v>
      </c>
      <c r="DO56" s="382">
        <f t="shared" si="68"/>
        <v>135.56117609211236</v>
      </c>
      <c r="DP56" s="382">
        <f t="shared" si="68"/>
        <v>157.82258874496571</v>
      </c>
      <c r="DQ56" s="382">
        <f t="shared" si="68"/>
        <v>179.9367876271582</v>
      </c>
      <c r="DR56" s="382">
        <f t="shared" si="68"/>
        <v>201.88683516152506</v>
      </c>
      <c r="DS56" s="382">
        <f t="shared" si="68"/>
        <v>223.65722048899849</v>
      </c>
      <c r="DT56" s="382">
        <f t="shared" si="68"/>
        <v>245.23392331252521</v>
      </c>
      <c r="DU56" s="382">
        <f t="shared" si="68"/>
        <v>266.60444939482915</v>
      </c>
      <c r="DV56" s="382">
        <f t="shared" si="68"/>
        <v>287.75783959572823</v>
      </c>
      <c r="DW56" s="382">
        <f t="shared" si="68"/>
        <v>308.68465499065019</v>
      </c>
      <c r="DX56" s="382">
        <f t="shared" si="68"/>
        <v>329.37694106642812</v>
      </c>
      <c r="DY56" s="382">
        <f t="shared" si="68"/>
        <v>349.82817425039286</v>
      </c>
      <c r="DZ56" s="382">
        <f t="shared" si="69"/>
        <v>370.03319411290153</v>
      </c>
      <c r="EA56" s="382">
        <f t="shared" si="69"/>
        <v>389.98812451892292</v>
      </c>
      <c r="EB56" s="382">
        <f t="shared" si="69"/>
        <v>409.69028682186911</v>
      </c>
      <c r="EC56" s="382">
        <f t="shared" si="69"/>
        <v>429.13810792478768</v>
      </c>
      <c r="ED56" s="382">
        <f t="shared" si="69"/>
        <v>448.33102571019765</v>
      </c>
      <c r="EE56" s="382">
        <f t="shared" si="69"/>
        <v>467.26939398734157</v>
      </c>
      <c r="EF56" s="382">
        <f t="shared" si="69"/>
        <v>485.95438874620407</v>
      </c>
      <c r="EG56" s="382">
        <f t="shared" si="69"/>
        <v>504.38791715899816</v>
      </c>
      <c r="EH56" s="382">
        <f t="shared" si="69"/>
        <v>522.57253044415847</v>
      </c>
      <c r="EI56" s="382">
        <f t="shared" si="69"/>
        <v>540.51134141365935</v>
      </c>
      <c r="EJ56" s="382">
        <f t="shared" si="69"/>
        <v>558.20794726609915</v>
      </c>
      <c r="EK56" s="382">
        <f t="shared" si="69"/>
        <v>575.66635796734113</v>
      </c>
      <c r="EL56" s="382">
        <f t="shared" si="69"/>
        <v>592.89093037669841</v>
      </c>
      <c r="EM56" s="382">
        <f t="shared" si="69"/>
        <v>609.88630812799113</v>
      </c>
      <c r="EN56" s="382">
        <f t="shared" si="69"/>
        <v>626.65736715775904</v>
      </c>
      <c r="EO56" s="382">
        <f t="shared" si="69"/>
        <v>643.20916668418329</v>
      </c>
      <c r="EP56" s="382">
        <f t="shared" si="70"/>
        <v>659.54690537575391</v>
      </c>
      <c r="EQ56" s="382">
        <f t="shared" si="70"/>
        <v>675.67588240465261</v>
      </c>
      <c r="ER56" s="382">
        <f t="shared" si="70"/>
        <v>691.60146305272917</v>
      </c>
      <c r="ES56" s="382">
        <f t="shared" si="70"/>
        <v>707.32904852429101</v>
      </c>
      <c r="ET56" s="382">
        <f t="shared" si="70"/>
        <v>722.86404961711446</v>
      </c>
      <c r="EU56" s="382">
        <f t="shared" si="70"/>
        <v>738.21186390830087</v>
      </c>
      <c r="EV56" s="382">
        <f t="shared" si="70"/>
        <v>753.37785612297193</v>
      </c>
      <c r="EW56" s="382">
        <f t="shared" si="70"/>
        <v>768.36734136941584</v>
      </c>
      <c r="EX56" s="521"/>
      <c r="EY56" s="252"/>
      <c r="EZ56" s="515">
        <f t="shared" si="71"/>
        <v>450</v>
      </c>
      <c r="FA56" s="592">
        <v>45000</v>
      </c>
      <c r="FB56" s="382">
        <f t="shared" si="54"/>
        <v>223.56801239289916</v>
      </c>
      <c r="FC56" s="382">
        <f t="shared" si="54"/>
        <v>233.77178340939238</v>
      </c>
      <c r="FD56" s="382">
        <f t="shared" si="54"/>
        <v>244.11049660623513</v>
      </c>
      <c r="FE56" s="382">
        <f t="shared" si="54"/>
        <v>254.58281127635257</v>
      </c>
      <c r="FF56" s="382">
        <f t="shared" si="54"/>
        <v>265.18688382628397</v>
      </c>
      <c r="FG56" s="382">
        <f t="shared" si="54"/>
        <v>275.92039962970125</v>
      </c>
      <c r="FH56" s="382">
        <f t="shared" si="54"/>
        <v>286.7806118933409</v>
      </c>
      <c r="FI56" s="382">
        <f t="shared" si="54"/>
        <v>297.76438615844671</v>
      </c>
      <c r="FJ56" s="382">
        <f t="shared" si="54"/>
        <v>308.86824894179773</v>
      </c>
      <c r="FK56" s="382">
        <f t="shared" si="54"/>
        <v>320.08843898444889</v>
      </c>
      <c r="FL56" s="382">
        <f t="shared" si="54"/>
        <v>331.42095961752881</v>
      </c>
      <c r="FM56" s="382">
        <f t="shared" si="54"/>
        <v>342.86163086172735</v>
      </c>
      <c r="FN56" s="382">
        <f t="shared" si="54"/>
        <v>354.40614003574331</v>
      </c>
      <c r="FO56" s="382">
        <f t="shared" si="54"/>
        <v>366.0500898426215</v>
      </c>
      <c r="FP56" s="382">
        <f t="shared" si="54"/>
        <v>377.78904311526276</v>
      </c>
      <c r="FQ56" s="382">
        <f t="shared" si="47"/>
        <v>389.61856361858992</v>
      </c>
      <c r="FR56" s="382">
        <f t="shared" si="47"/>
        <v>401.53425251346766</v>
      </c>
      <c r="FS56" s="382">
        <f t="shared" si="47"/>
        <v>413.53178027705292</v>
      </c>
      <c r="FT56" s="382">
        <f t="shared" si="47"/>
        <v>425.60691403938335</v>
      </c>
      <c r="FU56" s="382">
        <f t="shared" si="47"/>
        <v>437.75554043322131</v>
      </c>
      <c r="FV56" s="382">
        <f t="shared" si="47"/>
        <v>449.97368416239863</v>
      </c>
      <c r="FW56" s="382">
        <f t="shared" si="47"/>
        <v>462.25752257412762</v>
      </c>
      <c r="FX56" s="382">
        <f t="shared" si="47"/>
        <v>474.60339657524446</v>
      </c>
      <c r="FY56" s="382">
        <f t="shared" si="47"/>
        <v>487.00781826438134</v>
      </c>
      <c r="FZ56" s="382">
        <f t="shared" si="47"/>
        <v>499.46747566525619</v>
      </c>
      <c r="GA56" s="382">
        <f t="shared" si="47"/>
        <v>511.97923494437237</v>
      </c>
      <c r="GB56" s="382">
        <f t="shared" si="47"/>
        <v>524.54014048298995</v>
      </c>
      <c r="GC56" s="382">
        <f t="shared" si="47"/>
        <v>537.14741315150968</v>
      </c>
      <c r="GD56" s="382">
        <f t="shared" si="47"/>
        <v>549.79844710715406</v>
      </c>
      <c r="GE56" s="382">
        <f t="shared" si="47"/>
        <v>562.49080540539853</v>
      </c>
      <c r="GF56" s="382">
        <f t="shared" si="47"/>
        <v>575.22221468380371</v>
      </c>
      <c r="GG56" s="382">
        <f t="shared" si="29"/>
        <v>587.99055914518885</v>
      </c>
      <c r="GH56" s="382">
        <f t="shared" si="29"/>
        <v>600.79387403647547</v>
      </c>
      <c r="GI56" s="382">
        <f t="shared" si="29"/>
        <v>613.63033879075169</v>
      </c>
      <c r="GJ56" s="382">
        <f t="shared" si="29"/>
        <v>626.49826997362049</v>
      </c>
      <c r="GK56" s="382">
        <f t="shared" si="29"/>
        <v>639.39611415091508</v>
      </c>
      <c r="GL56" s="382">
        <f t="shared" si="29"/>
        <v>652.32244077352766</v>
      </c>
      <c r="GM56" s="382">
        <f t="shared" si="29"/>
        <v>665.27593515631338</v>
      </c>
      <c r="GN56" s="382">
        <f t="shared" si="29"/>
        <v>678.25539161173879</v>
      </c>
      <c r="GO56" s="382">
        <f t="shared" si="48"/>
        <v>691.25970678495673</v>
      </c>
      <c r="GQ56" s="511"/>
      <c r="GR56" s="521"/>
      <c r="GS56" s="524">
        <v>45000</v>
      </c>
      <c r="GT56" s="583">
        <f t="shared" si="56"/>
        <v>8.8382249749102648</v>
      </c>
      <c r="GU56" s="477">
        <f t="shared" si="56"/>
        <v>4.1462064759801054</v>
      </c>
      <c r="GV56" s="477">
        <f t="shared" si="56"/>
        <v>2.5855223135591543</v>
      </c>
      <c r="GW56" s="477">
        <f t="shared" si="56"/>
        <v>1.8077643166364121</v>
      </c>
      <c r="GX56" s="477">
        <f t="shared" si="56"/>
        <v>1.3432443283589</v>
      </c>
      <c r="GY56" s="477">
        <f t="shared" si="56"/>
        <v>1.0353939644357784</v>
      </c>
      <c r="GZ56" s="477">
        <f t="shared" si="56"/>
        <v>0.81710751403758575</v>
      </c>
      <c r="HA56" s="477">
        <f t="shared" si="56"/>
        <v>0.65482773192236632</v>
      </c>
      <c r="HB56" s="477">
        <f t="shared" si="56"/>
        <v>0.52990782531550051</v>
      </c>
      <c r="HC56" s="477">
        <f t="shared" si="56"/>
        <v>0.43115629481854251</v>
      </c>
      <c r="HD56" s="477">
        <f t="shared" si="56"/>
        <v>0.35144826270697943</v>
      </c>
      <c r="HE56" s="477">
        <f t="shared" si="56"/>
        <v>0.28603116579635457</v>
      </c>
      <c r="HF56" s="477">
        <f t="shared" si="56"/>
        <v>0.23161245766109953</v>
      </c>
      <c r="HG56" s="477">
        <f t="shared" si="56"/>
        <v>0.18583831079555563</v>
      </c>
      <c r="HH56" s="477">
        <f t="shared" si="56"/>
        <v>0.14698084781554571</v>
      </c>
      <c r="HI56" s="477">
        <f t="shared" si="55"/>
        <v>0.11374266653467625</v>
      </c>
      <c r="HJ56" s="477">
        <f t="shared" si="55"/>
        <v>8.5130358307678719E-2</v>
      </c>
      <c r="HK56" s="477">
        <f t="shared" si="55"/>
        <v>6.0370186367014932E-2</v>
      </c>
      <c r="HL56" s="477">
        <f t="shared" si="55"/>
        <v>3.8850389500287817E-2</v>
      </c>
      <c r="HM56" s="477">
        <f t="shared" si="55"/>
        <v>2.0080790657593991E-2</v>
      </c>
      <c r="HN56" s="477">
        <f t="shared" si="55"/>
        <v>3.663941056943034E-3</v>
      </c>
      <c r="HO56" s="477">
        <f t="shared" si="55"/>
        <v>1.0725871366079083E-2</v>
      </c>
      <c r="HP56" s="477">
        <f t="shared" si="55"/>
        <v>2.3358143138177967E-2</v>
      </c>
      <c r="HQ56" s="477">
        <f t="shared" si="55"/>
        <v>3.4457801829416337E-2</v>
      </c>
      <c r="HR56" s="477">
        <f t="shared" si="55"/>
        <v>4.4214062991914702E-2</v>
      </c>
      <c r="HS56" s="477">
        <f t="shared" si="55"/>
        <v>5.2787248450076547E-2</v>
      </c>
      <c r="HT56" s="477">
        <f t="shared" si="55"/>
        <v>6.0314094322737523E-2</v>
      </c>
      <c r="HU56" s="477">
        <f t="shared" si="55"/>
        <v>6.6911926123042115E-2</v>
      </c>
      <c r="HV56" s="477">
        <f t="shared" si="55"/>
        <v>7.2681974140108976E-2</v>
      </c>
      <c r="HW56" s="477">
        <f t="shared" si="49"/>
        <v>7.7712029424090862E-2</v>
      </c>
      <c r="HX56" s="477">
        <f t="shared" si="49"/>
        <v>8.207858898594371E-2</v>
      </c>
      <c r="HY56" s="477">
        <f t="shared" si="31"/>
        <v>8.5848601666628388E-2</v>
      </c>
      <c r="HZ56" s="477">
        <f t="shared" si="31"/>
        <v>8.9080899114833897E-2</v>
      </c>
      <c r="IA56" s="477">
        <f t="shared" si="31"/>
        <v>9.1827376453171572E-2</v>
      </c>
      <c r="IB56" s="477">
        <f t="shared" si="31"/>
        <v>9.4133972464059218E-2</v>
      </c>
      <c r="IC56" s="477">
        <f t="shared" si="31"/>
        <v>9.6041488067124092E-2</v>
      </c>
      <c r="ID56" s="477">
        <f t="shared" si="31"/>
        <v>9.7586273492161035E-2</v>
      </c>
      <c r="IE56" s="477">
        <f t="shared" si="31"/>
        <v>9.8800808166160062E-2</v>
      </c>
      <c r="IF56" s="477">
        <f t="shared" si="31"/>
        <v>9.9714192421088491E-2</v>
      </c>
      <c r="IG56" s="477">
        <f t="shared" si="50"/>
        <v>0.10035256632203382</v>
      </c>
    </row>
    <row r="57" spans="1:296">
      <c r="F57" s="384"/>
      <c r="G57" s="384"/>
      <c r="H57" s="384"/>
      <c r="I57" s="384"/>
      <c r="J57" s="252"/>
      <c r="K57" s="606">
        <v>45000</v>
      </c>
      <c r="L57" s="382">
        <f t="shared" si="21"/>
        <v>13.715999999999999</v>
      </c>
      <c r="M57" s="382">
        <v>450</v>
      </c>
      <c r="N57" s="493">
        <f t="shared" si="72"/>
        <v>147.47676068865752</v>
      </c>
      <c r="O57" s="263">
        <f t="shared" si="73"/>
        <v>0.23713890293790568</v>
      </c>
      <c r="P57" s="383">
        <f t="shared" si="76"/>
        <v>-56.500002288000502</v>
      </c>
      <c r="Q57" s="383">
        <f t="shared" si="74"/>
        <v>216.64999771199948</v>
      </c>
      <c r="R57" s="382">
        <f t="shared" si="0"/>
        <v>573.56933718429855</v>
      </c>
      <c r="S57" s="263">
        <f t="shared" si="75"/>
        <v>0.14554824642354555</v>
      </c>
      <c r="T57" s="492">
        <f>O57/Konstanten!$C$22</f>
        <v>0.19358277790849443</v>
      </c>
      <c r="U57" s="492">
        <f t="shared" si="2"/>
        <v>0.75186533996876448</v>
      </c>
      <c r="V57" s="492"/>
      <c r="W57" s="252"/>
      <c r="X57" s="515">
        <f t="shared" si="59"/>
        <v>460</v>
      </c>
      <c r="Y57" s="592">
        <v>46000</v>
      </c>
      <c r="Z57" s="490">
        <f t="shared" si="60"/>
        <v>4.0582578718862047E-2</v>
      </c>
      <c r="AA57" s="490">
        <f t="shared" si="60"/>
        <v>8.1122078056146352E-2</v>
      </c>
      <c r="AB57" s="490">
        <f t="shared" si="60"/>
        <v>0.12157588708843699</v>
      </c>
      <c r="AC57" s="490">
        <f t="shared" si="60"/>
        <v>0.16190231843036421</v>
      </c>
      <c r="AD57" s="490">
        <f t="shared" si="60"/>
        <v>0.20206103728884031</v>
      </c>
      <c r="AE57" s="490">
        <f t="shared" si="60"/>
        <v>0.24201345324291543</v>
      </c>
      <c r="AF57" s="490">
        <f t="shared" si="60"/>
        <v>0.28172306544248477</v>
      </c>
      <c r="AG57" s="490">
        <f t="shared" si="60"/>
        <v>0.32115575424613041</v>
      </c>
      <c r="AH57" s="490">
        <f t="shared" si="60"/>
        <v>0.36028001484267047</v>
      </c>
      <c r="AI57" s="490">
        <f t="shared" si="60"/>
        <v>0.39906713094164731</v>
      </c>
      <c r="AJ57" s="490">
        <f t="shared" si="60"/>
        <v>0.43749128900586992</v>
      </c>
      <c r="AK57" s="490">
        <f t="shared" si="60"/>
        <v>0.47552963560188877</v>
      </c>
      <c r="AL57" s="490">
        <f t="shared" si="60"/>
        <v>0.51316228216671989</v>
      </c>
      <c r="AM57" s="490">
        <f t="shared" si="60"/>
        <v>0.55037226278190943</v>
      </c>
      <c r="AN57" s="490">
        <f t="shared" si="60"/>
        <v>0.58714545139844587</v>
      </c>
      <c r="AO57" s="490">
        <f t="shared" si="60"/>
        <v>0.62347044539182583</v>
      </c>
      <c r="AP57" s="490">
        <f t="shared" si="61"/>
        <v>0.65933842239453588</v>
      </c>
      <c r="AQ57" s="490">
        <f t="shared" si="61"/>
        <v>0.69474297711795263</v>
      </c>
      <c r="AR57" s="490">
        <f t="shared" si="61"/>
        <v>0.72967994440803841</v>
      </c>
      <c r="AS57" s="490">
        <f t="shared" si="61"/>
        <v>0.76414721415059961</v>
      </c>
      <c r="AT57" s="490">
        <f t="shared" si="61"/>
        <v>0.79814454291665782</v>
      </c>
      <c r="AU57" s="490">
        <f t="shared" si="61"/>
        <v>0.83167336647335766</v>
      </c>
      <c r="AV57" s="490">
        <f t="shared" si="61"/>
        <v>0.86473661652465039</v>
      </c>
      <c r="AW57" s="490">
        <f t="shared" si="61"/>
        <v>0.89733854432324289</v>
      </c>
      <c r="AX57" s="490">
        <f t="shared" si="61"/>
        <v>0.92948455313347922</v>
      </c>
      <c r="AY57" s="490">
        <f t="shared" si="61"/>
        <v>0.96118104093816703</v>
      </c>
      <c r="AZ57" s="490">
        <f t="shared" si="61"/>
        <v>0.9924352542771222</v>
      </c>
      <c r="BA57" s="490">
        <f t="shared" si="61"/>
        <v>1.0232551536822923</v>
      </c>
      <c r="BB57" s="490">
        <f t="shared" si="61"/>
        <v>1.0536492908296984</v>
      </c>
      <c r="BC57" s="490">
        <f t="shared" si="61"/>
        <v>1.0836266972565218</v>
      </c>
      <c r="BD57" s="490">
        <f t="shared" si="61"/>
        <v>1.1131967842837465</v>
      </c>
      <c r="BE57" s="490">
        <f t="shared" si="61"/>
        <v>1.1423692536329759</v>
      </c>
      <c r="BF57" s="490">
        <f t="shared" si="62"/>
        <v>1.1711540181212146</v>
      </c>
      <c r="BG57" s="490">
        <f t="shared" si="62"/>
        <v>1.1995611317514208</v>
      </c>
      <c r="BH57" s="490">
        <f t="shared" si="62"/>
        <v>1.2276007284821744</v>
      </c>
      <c r="BI57" s="490">
        <f t="shared" si="62"/>
        <v>1.2552829689496645</v>
      </c>
      <c r="BJ57" s="490">
        <f t="shared" si="62"/>
        <v>1.2826179944241496</v>
      </c>
      <c r="BK57" s="490">
        <f t="shared" si="62"/>
        <v>1.3096158873056469</v>
      </c>
      <c r="BL57" s="490">
        <f t="shared" si="62"/>
        <v>1.3362866374962092</v>
      </c>
      <c r="BM57" s="490">
        <f t="shared" si="62"/>
        <v>1.3626401140252109</v>
      </c>
      <c r="BN57" s="527"/>
      <c r="BO57" s="252"/>
      <c r="BP57" s="515">
        <f t="shared" si="63"/>
        <v>460</v>
      </c>
      <c r="BQ57" s="592">
        <v>46000</v>
      </c>
      <c r="BR57" s="382">
        <f t="shared" si="64"/>
        <v>216.72135986823065</v>
      </c>
      <c r="BS57" s="382">
        <f t="shared" si="64"/>
        <v>216.93514340676933</v>
      </c>
      <c r="BT57" s="382">
        <f t="shared" si="64"/>
        <v>217.29044527683951</v>
      </c>
      <c r="BU57" s="382">
        <f t="shared" si="64"/>
        <v>217.78577928970449</v>
      </c>
      <c r="BV57" s="382">
        <f t="shared" si="64"/>
        <v>218.41910365201747</v>
      </c>
      <c r="BW57" s="382">
        <f t="shared" si="64"/>
        <v>219.18785795068339</v>
      </c>
      <c r="BX57" s="382">
        <f t="shared" si="64"/>
        <v>220.08900815882885</v>
      </c>
      <c r="BY57" s="382">
        <f t="shared" si="64"/>
        <v>221.11909799577455</v>
      </c>
      <c r="BZ57" s="382">
        <f t="shared" si="64"/>
        <v>222.27430484109007</v>
      </c>
      <c r="CA57" s="382">
        <f t="shared" si="64"/>
        <v>223.5504983737878</v>
      </c>
      <c r="CB57" s="382">
        <f t="shared" si="64"/>
        <v>224.94330017374969</v>
      </c>
      <c r="CC57" s="382">
        <f t="shared" si="64"/>
        <v>226.44814266828746</v>
      </c>
      <c r="CD57" s="382">
        <f t="shared" si="64"/>
        <v>228.06032601274177</v>
      </c>
      <c r="CE57" s="382">
        <f t="shared" si="64"/>
        <v>229.77507173901529</v>
      </c>
      <c r="CF57" s="382">
        <f t="shared" si="64"/>
        <v>231.58757226921787</v>
      </c>
      <c r="CG57" s="382">
        <f t="shared" si="64"/>
        <v>233.49303565480923</v>
      </c>
      <c r="CH57" s="382">
        <f t="shared" si="65"/>
        <v>235.48672514986512</v>
      </c>
      <c r="CI57" s="382">
        <f t="shared" si="65"/>
        <v>237.5639934494875</v>
      </c>
      <c r="CJ57" s="382">
        <f t="shared" si="65"/>
        <v>239.72031161404436</v>
      </c>
      <c r="CK57" s="382">
        <f t="shared" si="65"/>
        <v>241.95129285365951</v>
      </c>
      <c r="CL57" s="382">
        <f t="shared" si="65"/>
        <v>244.2527114649188</v>
      </c>
      <c r="CM57" s="382">
        <f t="shared" si="65"/>
        <v>246.62051729524023</v>
      </c>
      <c r="CN57" s="382">
        <f t="shared" si="65"/>
        <v>249.05084616330191</v>
      </c>
      <c r="CO57" s="382">
        <f t="shared" si="65"/>
        <v>251.54002669087535</v>
      </c>
      <c r="CP57" s="382">
        <f t="shared" si="65"/>
        <v>254.08458400714025</v>
      </c>
      <c r="CQ57" s="382">
        <f t="shared" si="65"/>
        <v>256.68124077581444</v>
      </c>
      <c r="CR57" s="382">
        <f t="shared" si="65"/>
        <v>259.32691597257417</v>
      </c>
      <c r="CS57" s="382">
        <f t="shared" si="65"/>
        <v>262.01872180912306</v>
      </c>
      <c r="CT57" s="382">
        <f t="shared" si="65"/>
        <v>264.75395916407905</v>
      </c>
      <c r="CU57" s="382">
        <f t="shared" si="65"/>
        <v>267.53011184224067</v>
      </c>
      <c r="CV57" s="382">
        <f t="shared" si="65"/>
        <v>270.34483994472225</v>
      </c>
      <c r="CW57" s="382">
        <f t="shared" si="65"/>
        <v>273.19597259444748</v>
      </c>
      <c r="CX57" s="382">
        <f t="shared" si="66"/>
        <v>276.08150022557072</v>
      </c>
      <c r="CY57" s="382">
        <f t="shared" si="66"/>
        <v>278.99956661222035</v>
      </c>
      <c r="CZ57" s="382">
        <f t="shared" si="66"/>
        <v>281.94846078193109</v>
      </c>
      <c r="DA57" s="382">
        <f t="shared" si="66"/>
        <v>284.92660893235603</v>
      </c>
      <c r="DB57" s="382">
        <f t="shared" si="66"/>
        <v>287.93256644635926</v>
      </c>
      <c r="DC57" s="382">
        <f t="shared" si="66"/>
        <v>290.96501008021022</v>
      </c>
      <c r="DD57" s="382">
        <f t="shared" si="66"/>
        <v>294.02273038216197</v>
      </c>
      <c r="DE57" s="382">
        <f t="shared" si="66"/>
        <v>297.10462438392625</v>
      </c>
      <c r="DF57" s="521"/>
      <c r="DG57" s="252"/>
      <c r="DH57" s="515">
        <f t="shared" si="67"/>
        <v>460</v>
      </c>
      <c r="DI57" s="592">
        <v>46000</v>
      </c>
      <c r="DJ57" s="382">
        <f t="shared" si="68"/>
        <v>23.276922777007325</v>
      </c>
      <c r="DK57" s="382">
        <f t="shared" si="68"/>
        <v>46.529136541676792</v>
      </c>
      <c r="DL57" s="382">
        <f t="shared" si="68"/>
        <v>69.732200974907926</v>
      </c>
      <c r="DM57" s="382">
        <f t="shared" si="68"/>
        <v>92.862205470705234</v>
      </c>
      <c r="DN57" s="382">
        <f t="shared" si="68"/>
        <v>115.89601522853197</v>
      </c>
      <c r="DO57" s="382">
        <f t="shared" si="68"/>
        <v>138.81149596622222</v>
      </c>
      <c r="DP57" s="382">
        <f t="shared" si="68"/>
        <v>161.58771191537474</v>
      </c>
      <c r="DQ57" s="382">
        <f t="shared" si="68"/>
        <v>184.20509309587649</v>
      </c>
      <c r="DR57" s="382">
        <f t="shared" si="68"/>
        <v>206.64556931405974</v>
      </c>
      <c r="DS57" s="382">
        <f t="shared" si="68"/>
        <v>228.89266978624033</v>
      </c>
      <c r="DT57" s="382">
        <f t="shared" si="68"/>
        <v>250.93158865900122</v>
      </c>
      <c r="DU57" s="382">
        <f t="shared" si="68"/>
        <v>272.74921790366636</v>
      </c>
      <c r="DV57" s="382">
        <f t="shared" si="68"/>
        <v>294.33415005034749</v>
      </c>
      <c r="DW57" s="382">
        <f t="shared" si="68"/>
        <v>315.67665396844239</v>
      </c>
      <c r="DX57" s="382">
        <f t="shared" si="68"/>
        <v>336.7686273893824</v>
      </c>
      <c r="DY57" s="382">
        <f t="shared" si="68"/>
        <v>357.60353011738897</v>
      </c>
      <c r="DZ57" s="382">
        <f t="shared" si="69"/>
        <v>378.17630191297502</v>
      </c>
      <c r="EA57" s="382">
        <f t="shared" si="69"/>
        <v>398.48326889899039</v>
      </c>
      <c r="EB57" s="382">
        <f t="shared" si="69"/>
        <v>418.52204207079438</v>
      </c>
      <c r="EC57" s="382">
        <f t="shared" si="69"/>
        <v>438.29141113158767</v>
      </c>
      <c r="ED57" s="382">
        <f t="shared" si="69"/>
        <v>457.79123645797233</v>
      </c>
      <c r="EE57" s="382">
        <f t="shared" si="69"/>
        <v>477.02234156195794</v>
      </c>
      <c r="EF57" s="382">
        <f t="shared" si="69"/>
        <v>495.9864079790367</v>
      </c>
      <c r="EG57" s="382">
        <f t="shared" si="69"/>
        <v>514.68587409740576</v>
      </c>
      <c r="EH57" s="382">
        <f t="shared" si="69"/>
        <v>533.12383906381365</v>
      </c>
      <c r="EI57" s="382">
        <f t="shared" si="69"/>
        <v>551.30397256501863</v>
      </c>
      <c r="EJ57" s="382">
        <f t="shared" si="69"/>
        <v>569.23043099405982</v>
      </c>
      <c r="EK57" s="382">
        <f t="shared" si="69"/>
        <v>586.90778026796988</v>
      </c>
      <c r="EL57" s="382">
        <f t="shared" si="69"/>
        <v>604.34092536589628</v>
      </c>
      <c r="EM57" s="382">
        <f t="shared" si="69"/>
        <v>621.53504650063383</v>
      </c>
      <c r="EN57" s="382">
        <f t="shared" si="69"/>
        <v>638.49554171732098</v>
      </c>
      <c r="EO57" s="382">
        <f t="shared" si="69"/>
        <v>655.22797562598782</v>
      </c>
      <c r="EP57" s="382">
        <f t="shared" si="70"/>
        <v>671.73803391451304</v>
      </c>
      <c r="EQ57" s="382">
        <f t="shared" si="70"/>
        <v>688.03148325070947</v>
      </c>
      <c r="ER57" s="382">
        <f t="shared" si="70"/>
        <v>704.11413616248285</v>
      </c>
      <c r="ES57" s="382">
        <f t="shared" si="70"/>
        <v>719.99182047919749</v>
      </c>
      <c r="ET57" s="382">
        <f t="shared" si="70"/>
        <v>735.67035292251376</v>
      </c>
      <c r="EU57" s="382">
        <f t="shared" si="70"/>
        <v>751.15551644792697</v>
      </c>
      <c r="EV57" s="382">
        <f t="shared" si="70"/>
        <v>766.45304095693575</v>
      </c>
      <c r="EW57" s="382">
        <f t="shared" si="70"/>
        <v>781.56858702217721</v>
      </c>
      <c r="EX57" s="521"/>
      <c r="EY57" s="252"/>
      <c r="EZ57" s="515">
        <f t="shared" si="71"/>
        <v>460</v>
      </c>
      <c r="FA57" s="592">
        <v>46000</v>
      </c>
      <c r="FB57" s="382">
        <f t="shared" si="54"/>
        <v>229.57135986823067</v>
      </c>
      <c r="FC57" s="382">
        <f t="shared" si="54"/>
        <v>239.78514340676935</v>
      </c>
      <c r="FD57" s="382">
        <f t="shared" si="54"/>
        <v>250.14044527683953</v>
      </c>
      <c r="FE57" s="382">
        <f t="shared" si="54"/>
        <v>260.63577928970449</v>
      </c>
      <c r="FF57" s="382">
        <f t="shared" si="54"/>
        <v>271.26910365201752</v>
      </c>
      <c r="FG57" s="382">
        <f t="shared" si="54"/>
        <v>282.03785795068342</v>
      </c>
      <c r="FH57" s="382">
        <f t="shared" si="54"/>
        <v>292.93900815882887</v>
      </c>
      <c r="FI57" s="382">
        <f t="shared" si="54"/>
        <v>303.96909799577458</v>
      </c>
      <c r="FJ57" s="382">
        <f t="shared" si="54"/>
        <v>315.12430484109007</v>
      </c>
      <c r="FK57" s="382">
        <f t="shared" si="54"/>
        <v>326.40049837378785</v>
      </c>
      <c r="FL57" s="382">
        <f t="shared" si="54"/>
        <v>337.79330017374969</v>
      </c>
      <c r="FM57" s="382">
        <f t="shared" si="54"/>
        <v>349.29814266828748</v>
      </c>
      <c r="FN57" s="382">
        <f t="shared" si="54"/>
        <v>360.91032601274179</v>
      </c>
      <c r="FO57" s="382">
        <f t="shared" si="54"/>
        <v>372.62507173901531</v>
      </c>
      <c r="FP57" s="382">
        <f t="shared" si="54"/>
        <v>384.43757226921787</v>
      </c>
      <c r="FQ57" s="382">
        <f t="shared" si="47"/>
        <v>396.34303565480923</v>
      </c>
      <c r="FR57" s="382">
        <f t="shared" si="47"/>
        <v>408.33672514986517</v>
      </c>
      <c r="FS57" s="382">
        <f t="shared" si="47"/>
        <v>420.41399344948752</v>
      </c>
      <c r="FT57" s="382">
        <f t="shared" si="47"/>
        <v>432.57031161404439</v>
      </c>
      <c r="FU57" s="382">
        <f t="shared" si="47"/>
        <v>444.80129285365956</v>
      </c>
      <c r="FV57" s="382">
        <f t="shared" si="47"/>
        <v>457.1027114649188</v>
      </c>
      <c r="FW57" s="382">
        <f t="shared" si="47"/>
        <v>469.47051729524026</v>
      </c>
      <c r="FX57" s="382">
        <f t="shared" si="47"/>
        <v>481.90084616330194</v>
      </c>
      <c r="FY57" s="382">
        <f t="shared" si="47"/>
        <v>494.3900266908754</v>
      </c>
      <c r="FZ57" s="382">
        <f t="shared" si="47"/>
        <v>506.9345840071403</v>
      </c>
      <c r="GA57" s="382">
        <f t="shared" si="47"/>
        <v>519.53124077581447</v>
      </c>
      <c r="GB57" s="382">
        <f t="shared" si="47"/>
        <v>532.17691597257419</v>
      </c>
      <c r="GC57" s="382">
        <f t="shared" si="47"/>
        <v>544.86872180912314</v>
      </c>
      <c r="GD57" s="382">
        <f t="shared" si="47"/>
        <v>557.60395916407901</v>
      </c>
      <c r="GE57" s="382">
        <f t="shared" si="47"/>
        <v>570.38011184224069</v>
      </c>
      <c r="GF57" s="382">
        <f t="shared" si="47"/>
        <v>583.19483994472228</v>
      </c>
      <c r="GG57" s="382">
        <f t="shared" si="29"/>
        <v>596.04597259444745</v>
      </c>
      <c r="GH57" s="382">
        <f t="shared" si="29"/>
        <v>608.93150022557074</v>
      </c>
      <c r="GI57" s="382">
        <f t="shared" si="29"/>
        <v>621.84956661222031</v>
      </c>
      <c r="GJ57" s="382">
        <f t="shared" si="29"/>
        <v>634.79846078193111</v>
      </c>
      <c r="GK57" s="382">
        <f t="shared" si="29"/>
        <v>647.77660893235611</v>
      </c>
      <c r="GL57" s="382">
        <f t="shared" si="29"/>
        <v>660.78256644635928</v>
      </c>
      <c r="GM57" s="382">
        <f t="shared" si="29"/>
        <v>673.81501008021019</v>
      </c>
      <c r="GN57" s="382">
        <f t="shared" si="29"/>
        <v>686.87273038216199</v>
      </c>
      <c r="GO57" s="382">
        <f t="shared" si="48"/>
        <v>699.95462438392633</v>
      </c>
      <c r="GQ57" s="511"/>
      <c r="GR57" s="521"/>
      <c r="GS57" s="524">
        <v>46000</v>
      </c>
      <c r="GT57" s="583">
        <f t="shared" si="56"/>
        <v>8.8626163805036384</v>
      </c>
      <c r="GU57" s="477">
        <f t="shared" si="56"/>
        <v>4.1534406444871479</v>
      </c>
      <c r="GV57" s="477">
        <f t="shared" si="56"/>
        <v>2.5871583254176755</v>
      </c>
      <c r="GW57" s="477">
        <f t="shared" si="56"/>
        <v>1.8066938316678889</v>
      </c>
      <c r="GX57" s="477">
        <f t="shared" si="56"/>
        <v>1.3406249396677696</v>
      </c>
      <c r="GY57" s="477">
        <f t="shared" si="56"/>
        <v>1.0318047578661156</v>
      </c>
      <c r="GZ57" s="477">
        <f t="shared" si="56"/>
        <v>0.81287923869015632</v>
      </c>
      <c r="HA57" s="477">
        <f t="shared" si="56"/>
        <v>0.65016663159016119</v>
      </c>
      <c r="HB57" s="477">
        <f t="shared" si="56"/>
        <v>0.52495069643697245</v>
      </c>
      <c r="HC57" s="477">
        <f t="shared" si="56"/>
        <v>0.42599803951174459</v>
      </c>
      <c r="HD57" s="477">
        <f t="shared" si="56"/>
        <v>0.34615694253140666</v>
      </c>
      <c r="HE57" s="477">
        <f t="shared" si="56"/>
        <v>0.28065680757206724</v>
      </c>
      <c r="HF57" s="477">
        <f t="shared" si="56"/>
        <v>0.22619249567542901</v>
      </c>
      <c r="HG57" s="477">
        <f t="shared" si="56"/>
        <v>0.18040110681186433</v>
      </c>
      <c r="HH57" s="477">
        <f t="shared" si="56"/>
        <v>0.14154805704249626</v>
      </c>
      <c r="HI57" s="477">
        <f t="shared" si="55"/>
        <v>0.1083308811988053</v>
      </c>
      <c r="HJ57" s="477">
        <f t="shared" si="55"/>
        <v>7.9752282425752302E-2</v>
      </c>
      <c r="HK57" s="477">
        <f t="shared" si="55"/>
        <v>5.5035496499242595E-2</v>
      </c>
      <c r="HL57" s="477">
        <f t="shared" si="55"/>
        <v>3.3566379141564281E-2</v>
      </c>
      <c r="HM57" s="477">
        <f t="shared" si="55"/>
        <v>1.4852861718792482E-2</v>
      </c>
      <c r="HN57" s="477">
        <f t="shared" si="55"/>
        <v>1.5040152327528097E-3</v>
      </c>
      <c r="HO57" s="477">
        <f t="shared" si="55"/>
        <v>1.5831175206574306E-2</v>
      </c>
      <c r="HP57" s="477">
        <f t="shared" si="55"/>
        <v>2.839908834019924E-2</v>
      </c>
      <c r="HQ57" s="477">
        <f t="shared" si="55"/>
        <v>3.9433465008385502E-2</v>
      </c>
      <c r="HR57" s="477">
        <f t="shared" si="55"/>
        <v>4.9124149283331066E-2</v>
      </c>
      <c r="HS57" s="477">
        <f t="shared" si="55"/>
        <v>5.763196597582472E-2</v>
      </c>
      <c r="HT57" s="477">
        <f t="shared" si="55"/>
        <v>6.5094051554443852E-2</v>
      </c>
      <c r="HU57" s="477">
        <f t="shared" si="55"/>
        <v>7.1628047663046104E-2</v>
      </c>
      <c r="HV57" s="477">
        <f t="shared" si="55"/>
        <v>7.7335431442973224E-2</v>
      </c>
      <c r="HW57" s="477">
        <f t="shared" si="49"/>
        <v>8.230418372448281E-2</v>
      </c>
      <c r="HX57" s="477">
        <f t="shared" si="49"/>
        <v>8.6610944257903361E-2</v>
      </c>
      <c r="HY57" s="477">
        <f t="shared" si="31"/>
        <v>9.0322765866337473E-2</v>
      </c>
      <c r="HZ57" s="477">
        <f t="shared" si="31"/>
        <v>9.3498552289708825E-2</v>
      </c>
      <c r="IA57" s="477">
        <f t="shared" si="31"/>
        <v>9.6190244559453325E-2</v>
      </c>
      <c r="IB57" s="477">
        <f t="shared" si="31"/>
        <v>9.8443805940797519E-2</v>
      </c>
      <c r="IC57" s="477">
        <f t="shared" si="31"/>
        <v>0.10030004437936231</v>
      </c>
      <c r="ID57" s="477">
        <f t="shared" si="31"/>
        <v>0.10179530298952011</v>
      </c>
      <c r="IE57" s="477">
        <f t="shared" si="31"/>
        <v>0.10296204271180152</v>
      </c>
      <c r="IF57" s="477">
        <f t="shared" si="31"/>
        <v>0.1038293363353556</v>
      </c>
      <c r="IG57" s="477">
        <f t="shared" si="50"/>
        <v>0.10442328925885434</v>
      </c>
    </row>
    <row r="58" spans="1:296">
      <c r="F58" s="384"/>
      <c r="G58" s="384"/>
      <c r="H58" s="384"/>
      <c r="I58" s="384"/>
      <c r="J58" s="252"/>
      <c r="K58" s="606">
        <v>46000</v>
      </c>
      <c r="L58" s="382">
        <f t="shared" si="21"/>
        <v>14.020799999999999</v>
      </c>
      <c r="M58" s="382">
        <v>460</v>
      </c>
      <c r="N58" s="493">
        <f t="shared" si="72"/>
        <v>140.55616641080749</v>
      </c>
      <c r="O58" s="263">
        <f t="shared" si="73"/>
        <v>0.22601076229347988</v>
      </c>
      <c r="P58" s="383">
        <f t="shared" si="76"/>
        <v>-56.500002288000502</v>
      </c>
      <c r="Q58" s="383">
        <f t="shared" si="74"/>
        <v>216.64999771199948</v>
      </c>
      <c r="R58" s="382">
        <f t="shared" si="0"/>
        <v>573.56933718429855</v>
      </c>
      <c r="S58" s="263">
        <f t="shared" si="75"/>
        <v>0.13871815091123366</v>
      </c>
      <c r="T58" s="492">
        <f>O58/Konstanten!$C$22</f>
        <v>0.1844985814640652</v>
      </c>
      <c r="U58" s="492">
        <f t="shared" si="2"/>
        <v>0.75186533996876448</v>
      </c>
      <c r="V58" s="492"/>
      <c r="W58" s="252"/>
      <c r="X58" s="515">
        <f t="shared" si="59"/>
        <v>470</v>
      </c>
      <c r="Y58" s="592">
        <v>47000</v>
      </c>
      <c r="Z58" s="490">
        <f t="shared" si="60"/>
        <v>4.1569239856296486E-2</v>
      </c>
      <c r="AA58" s="490">
        <f t="shared" si="60"/>
        <v>8.3091836248968196E-2</v>
      </c>
      <c r="AB58" s="490">
        <f t="shared" si="60"/>
        <v>0.12452167810358092</v>
      </c>
      <c r="AC58" s="490">
        <f t="shared" si="60"/>
        <v>0.16581370314687813</v>
      </c>
      <c r="AD58" s="490">
        <f t="shared" si="60"/>
        <v>0.20692438328112728</v>
      </c>
      <c r="AE58" s="490">
        <f t="shared" si="60"/>
        <v>0.24781216561156935</v>
      </c>
      <c r="AF58" s="490">
        <f t="shared" si="60"/>
        <v>0.28843785823900009</v>
      </c>
      <c r="AG58" s="490">
        <f t="shared" si="60"/>
        <v>0.32876495281468093</v>
      </c>
      <c r="AH58" s="490">
        <f t="shared" si="60"/>
        <v>0.36875987896110235</v>
      </c>
      <c r="AI58" s="490">
        <f t="shared" si="60"/>
        <v>0.40839218875791378</v>
      </c>
      <c r="AJ58" s="490">
        <f t="shared" si="60"/>
        <v>0.4476346723657581</v>
      </c>
      <c r="AK58" s="490">
        <f t="shared" si="60"/>
        <v>0.48646340834970436</v>
      </c>
      <c r="AL58" s="490">
        <f t="shared" si="60"/>
        <v>0.52485775425732673</v>
      </c>
      <c r="AM58" s="490">
        <f t="shared" si="60"/>
        <v>0.56280028445292307</v>
      </c>
      <c r="AN58" s="490">
        <f t="shared" si="60"/>
        <v>0.60027668310701621</v>
      </c>
      <c r="AO58" s="490">
        <f t="shared" si="60"/>
        <v>0.63727560062985245</v>
      </c>
      <c r="AP58" s="490">
        <f t="shared" si="61"/>
        <v>0.67378848178931816</v>
      </c>
      <c r="AQ58" s="490">
        <f t="shared" si="61"/>
        <v>0.70980937335458394</v>
      </c>
      <c r="AR58" s="490">
        <f t="shared" si="61"/>
        <v>0.74533471844904498</v>
      </c>
      <c r="AS58" s="490">
        <f t="shared" si="61"/>
        <v>0.78036314396932238</v>
      </c>
      <c r="AT58" s="490">
        <f t="shared" si="61"/>
        <v>0.81489524650985079</v>
      </c>
      <c r="AU58" s="490">
        <f t="shared" si="61"/>
        <v>0.8489333812918004</v>
      </c>
      <c r="AV58" s="490">
        <f t="shared" si="61"/>
        <v>0.88248145768084674</v>
      </c>
      <c r="AW58" s="490">
        <f t="shared" si="61"/>
        <v>0.91554474402809038</v>
      </c>
      <c r="AX58" s="490">
        <f t="shared" si="61"/>
        <v>0.94812968380521645</v>
      </c>
      <c r="AY58" s="490">
        <f t="shared" si="61"/>
        <v>0.98024372434154783</v>
      </c>
      <c r="AZ58" s="490">
        <f t="shared" si="61"/>
        <v>1.0118951589107041</v>
      </c>
      <c r="BA58" s="490">
        <f t="shared" si="61"/>
        <v>1.0430929824558741</v>
      </c>
      <c r="BB58" s="490">
        <f t="shared" si="61"/>
        <v>1.073846760877798</v>
      </c>
      <c r="BC58" s="490">
        <f t="shared" si="61"/>
        <v>1.1041665135296248</v>
      </c>
      <c r="BD58" s="490">
        <f t="shared" si="61"/>
        <v>1.1340626083561214</v>
      </c>
      <c r="BE58" s="490">
        <f t="shared" si="61"/>
        <v>1.1635456689708328</v>
      </c>
      <c r="BF58" s="490">
        <f t="shared" si="62"/>
        <v>1.1926264928723536</v>
      </c>
      <c r="BG58" s="490">
        <f t="shared" si="62"/>
        <v>1.2213159799500797</v>
      </c>
      <c r="BH58" s="490">
        <f t="shared" si="62"/>
        <v>1.2496250704118799</v>
      </c>
      <c r="BI58" s="490">
        <f t="shared" si="62"/>
        <v>1.2775646912729453</v>
      </c>
      <c r="BJ58" s="490">
        <f t="shared" si="62"/>
        <v>1.3051457105706274</v>
      </c>
      <c r="BK58" s="490">
        <f t="shared" si="62"/>
        <v>1.3323788985084206</v>
      </c>
      <c r="BL58" s="490">
        <f t="shared" si="62"/>
        <v>1.3592748947794437</v>
      </c>
      <c r="BM58" s="490">
        <f t="shared" si="62"/>
        <v>1.3858441813721265</v>
      </c>
      <c r="BN58" s="527"/>
      <c r="BO58" s="252"/>
      <c r="BP58" s="515">
        <f t="shared" si="63"/>
        <v>470</v>
      </c>
      <c r="BQ58" s="592">
        <v>47000</v>
      </c>
      <c r="BR58" s="382">
        <f t="shared" si="64"/>
        <v>216.72487202496637</v>
      </c>
      <c r="BS58" s="382">
        <f t="shared" si="64"/>
        <v>216.94915900221568</v>
      </c>
      <c r="BT58" s="382">
        <f t="shared" si="64"/>
        <v>217.32185744651142</v>
      </c>
      <c r="BU58" s="382">
        <f t="shared" si="64"/>
        <v>217.84132069869315</v>
      </c>
      <c r="BV58" s="382">
        <f t="shared" si="64"/>
        <v>218.50528865057669</v>
      </c>
      <c r="BW58" s="382">
        <f t="shared" si="64"/>
        <v>219.31093065608727</v>
      </c>
      <c r="BX58" s="382">
        <f t="shared" si="64"/>
        <v>220.25489760210698</v>
      </c>
      <c r="BY58" s="382">
        <f t="shared" si="64"/>
        <v>221.33338112319217</v>
      </c>
      <c r="BZ58" s="382">
        <f t="shared" si="64"/>
        <v>222.54217779797312</v>
      </c>
      <c r="CA58" s="382">
        <f t="shared" si="64"/>
        <v>223.87675614808035</v>
      </c>
      <c r="CB58" s="382">
        <f t="shared" si="64"/>
        <v>225.33232436014734</v>
      </c>
      <c r="CC58" s="382">
        <f t="shared" si="64"/>
        <v>226.90389684695688</v>
      </c>
      <c r="CD58" s="382">
        <f t="shared" si="64"/>
        <v>228.58635802924303</v>
      </c>
      <c r="CE58" s="382">
        <f t="shared" si="64"/>
        <v>230.37452202766934</v>
      </c>
      <c r="CF58" s="382">
        <f t="shared" si="64"/>
        <v>232.26318727900886</v>
      </c>
      <c r="CG58" s="382">
        <f t="shared" si="64"/>
        <v>234.24718540904101</v>
      </c>
      <c r="CH58" s="382">
        <f t="shared" si="65"/>
        <v>236.32142398951058</v>
      </c>
      <c r="CI58" s="382">
        <f t="shared" si="65"/>
        <v>238.48092306537995</v>
      </c>
      <c r="CJ58" s="382">
        <f t="shared" si="65"/>
        <v>240.72084555442237</v>
      </c>
      <c r="CK58" s="382">
        <f t="shared" si="65"/>
        <v>243.03652179139442</v>
      </c>
      <c r="CL58" s="382">
        <f t="shared" si="65"/>
        <v>245.42346861457409</v>
      </c>
      <c r="CM58" s="382">
        <f t="shared" si="65"/>
        <v>247.87740347702598</v>
      </c>
      <c r="CN58" s="382">
        <f t="shared" si="65"/>
        <v>250.39425411374432</v>
      </c>
      <c r="CO58" s="382">
        <f t="shared" si="65"/>
        <v>252.97016431492452</v>
      </c>
      <c r="CP58" s="382">
        <f t="shared" si="65"/>
        <v>255.60149635119399</v>
      </c>
      <c r="CQ58" s="382">
        <f t="shared" si="65"/>
        <v>258.28483057458084</v>
      </c>
      <c r="CR58" s="382">
        <f t="shared" si="65"/>
        <v>261.0169626845726</v>
      </c>
      <c r="CS58" s="382">
        <f t="shared" si="65"/>
        <v>263.79489910632066</v>
      </c>
      <c r="CT58" s="382">
        <f t="shared" si="65"/>
        <v>266.61585088150184</v>
      </c>
      <c r="CU58" s="382">
        <f t="shared" si="65"/>
        <v>269.47722642447616</v>
      </c>
      <c r="CV58" s="382">
        <f t="shared" si="65"/>
        <v>272.37662344924655</v>
      </c>
      <c r="CW58" s="382">
        <f t="shared" si="65"/>
        <v>275.31182032790412</v>
      </c>
      <c r="CX58" s="382">
        <f t="shared" si="66"/>
        <v>278.28076709966706</v>
      </c>
      <c r="CY58" s="382">
        <f t="shared" si="66"/>
        <v>281.28157631188941</v>
      </c>
      <c r="CZ58" s="382">
        <f t="shared" si="66"/>
        <v>284.31251384078831</v>
      </c>
      <c r="DA58" s="382">
        <f t="shared" si="66"/>
        <v>287.3719898101009</v>
      </c>
      <c r="DB58" s="382">
        <f t="shared" si="66"/>
        <v>290.45854970034094</v>
      </c>
      <c r="DC58" s="382">
        <f t="shared" si="66"/>
        <v>293.5708657194773</v>
      </c>
      <c r="DD58" s="382">
        <f t="shared" si="66"/>
        <v>296.70772848742496</v>
      </c>
      <c r="DE58" s="382">
        <f t="shared" si="66"/>
        <v>299.86803907136141</v>
      </c>
      <c r="DF58" s="521"/>
      <c r="DG58" s="252"/>
      <c r="DH58" s="515">
        <f t="shared" si="67"/>
        <v>470</v>
      </c>
      <c r="DI58" s="592">
        <v>47000</v>
      </c>
      <c r="DJ58" s="382">
        <f t="shared" si="68"/>
        <v>23.842841351631101</v>
      </c>
      <c r="DK58" s="382">
        <f t="shared" si="68"/>
        <v>47.65892944274696</v>
      </c>
      <c r="DL58" s="382">
        <f t="shared" si="68"/>
        <v>71.421816374947483</v>
      </c>
      <c r="DM58" s="382">
        <f t="shared" si="68"/>
        <v>95.105655810028921</v>
      </c>
      <c r="DN58" s="382">
        <f t="shared" si="68"/>
        <v>118.68548136582592</v>
      </c>
      <c r="DO58" s="382">
        <f t="shared" si="68"/>
        <v>142.13745957603345</v>
      </c>
      <c r="DP58" s="382">
        <f t="shared" si="68"/>
        <v>165.43911116900193</v>
      </c>
      <c r="DQ58" s="382">
        <f t="shared" si="68"/>
        <v>188.56949607534372</v>
      </c>
      <c r="DR58" s="382">
        <f t="shared" si="68"/>
        <v>211.50935935588163</v>
      </c>
      <c r="DS58" s="382">
        <f t="shared" si="68"/>
        <v>234.24123701712153</v>
      </c>
      <c r="DT58" s="382">
        <f t="shared" si="68"/>
        <v>256.74952232953854</v>
      </c>
      <c r="DU58" s="382">
        <f t="shared" si="68"/>
        <v>279.02049469155469</v>
      </c>
      <c r="DV58" s="382">
        <f t="shared" si="68"/>
        <v>301.04231422541432</v>
      </c>
      <c r="DW58" s="382">
        <f t="shared" si="68"/>
        <v>322.80498612079776</v>
      </c>
      <c r="DX58" s="382">
        <f t="shared" si="68"/>
        <v>344.30029925688052</v>
      </c>
      <c r="DY58" s="382">
        <f t="shared" si="68"/>
        <v>365.52174385699021</v>
      </c>
      <c r="DZ58" s="382">
        <f t="shared" si="69"/>
        <v>386.46441290231405</v>
      </c>
      <c r="EA58" s="382">
        <f t="shared" si="69"/>
        <v>407.12489180219103</v>
      </c>
      <c r="EB58" s="382">
        <f t="shared" si="69"/>
        <v>427.50114044126451</v>
      </c>
      <c r="EC58" s="382">
        <f t="shared" si="69"/>
        <v>447.59237124953955</v>
      </c>
      <c r="ED58" s="382">
        <f t="shared" si="69"/>
        <v>467.3989264152907</v>
      </c>
      <c r="EE58" s="382">
        <f t="shared" si="69"/>
        <v>486.92215682116336</v>
      </c>
      <c r="EF58" s="382">
        <f t="shared" si="69"/>
        <v>506.16430475943685</v>
      </c>
      <c r="EG58" s="382">
        <f t="shared" si="69"/>
        <v>525.12839199476002</v>
      </c>
      <c r="EH58" s="382">
        <f t="shared" si="69"/>
        <v>543.81811430491655</v>
      </c>
      <c r="EI58" s="382">
        <f t="shared" si="69"/>
        <v>562.23774324964984</v>
      </c>
      <c r="EJ58" s="382">
        <f t="shared" si="69"/>
        <v>580.39203559641305</v>
      </c>
      <c r="EK58" s="382">
        <f t="shared" si="69"/>
        <v>598.28615056880892</v>
      </c>
      <c r="EL58" s="382">
        <f t="shared" si="69"/>
        <v>615.92557487418446</v>
      </c>
      <c r="EM58" s="382">
        <f t="shared" si="69"/>
        <v>633.31605530628474</v>
      </c>
      <c r="EN58" s="382">
        <f t="shared" si="69"/>
        <v>650.46353860031729</v>
      </c>
      <c r="EO58" s="382">
        <f t="shared" si="69"/>
        <v>667.37411813526182</v>
      </c>
      <c r="EP58" s="382">
        <f t="shared" si="70"/>
        <v>684.05398702523041</v>
      </c>
      <c r="EQ58" s="382">
        <f t="shared" si="70"/>
        <v>700.50939711255921</v>
      </c>
      <c r="ER58" s="382">
        <f t="shared" si="70"/>
        <v>716.74662336502433</v>
      </c>
      <c r="ES58" s="382">
        <f t="shared" si="70"/>
        <v>732.77193318348623</v>
      </c>
      <c r="ET58" s="382">
        <f t="shared" si="70"/>
        <v>748.59156014092514</v>
      </c>
      <c r="EU58" s="382">
        <f t="shared" si="70"/>
        <v>764.21168169582063</v>
      </c>
      <c r="EV58" s="382">
        <f t="shared" si="70"/>
        <v>779.63840044990275</v>
      </c>
      <c r="EW58" s="382">
        <f t="shared" si="70"/>
        <v>794.87772855032745</v>
      </c>
      <c r="EX58" s="521"/>
      <c r="EY58" s="252"/>
      <c r="EZ58" s="515">
        <f t="shared" si="71"/>
        <v>470</v>
      </c>
      <c r="FA58" s="592">
        <v>47000</v>
      </c>
      <c r="FB58" s="382">
        <f t="shared" si="54"/>
        <v>235.5748720249664</v>
      </c>
      <c r="FC58" s="382">
        <f t="shared" si="54"/>
        <v>245.7991590022157</v>
      </c>
      <c r="FD58" s="382">
        <f t="shared" si="54"/>
        <v>256.17185744651147</v>
      </c>
      <c r="FE58" s="382">
        <f t="shared" si="54"/>
        <v>266.69132069869318</v>
      </c>
      <c r="FF58" s="382">
        <f t="shared" si="54"/>
        <v>277.35528865057671</v>
      </c>
      <c r="FG58" s="382">
        <f t="shared" si="54"/>
        <v>288.16093065608732</v>
      </c>
      <c r="FH58" s="382">
        <f t="shared" si="54"/>
        <v>299.10489760210703</v>
      </c>
      <c r="FI58" s="382">
        <f t="shared" si="54"/>
        <v>310.18338112319219</v>
      </c>
      <c r="FJ58" s="382">
        <f t="shared" si="54"/>
        <v>321.39217779797315</v>
      </c>
      <c r="FK58" s="382">
        <f t="shared" si="54"/>
        <v>332.72675614808037</v>
      </c>
      <c r="FL58" s="382">
        <f t="shared" si="54"/>
        <v>344.18232436014739</v>
      </c>
      <c r="FM58" s="382">
        <f t="shared" si="54"/>
        <v>355.75389684695688</v>
      </c>
      <c r="FN58" s="382">
        <f t="shared" si="54"/>
        <v>367.43635802924302</v>
      </c>
      <c r="FO58" s="382">
        <f t="shared" si="54"/>
        <v>379.22452202766937</v>
      </c>
      <c r="FP58" s="382">
        <f t="shared" si="54"/>
        <v>391.11318727900891</v>
      </c>
      <c r="FQ58" s="382">
        <f t="shared" si="47"/>
        <v>403.097185409041</v>
      </c>
      <c r="FR58" s="382">
        <f t="shared" si="47"/>
        <v>415.17142398951057</v>
      </c>
      <c r="FS58" s="382">
        <f t="shared" si="47"/>
        <v>427.33092306537998</v>
      </c>
      <c r="FT58" s="382">
        <f t="shared" si="47"/>
        <v>439.57084555442236</v>
      </c>
      <c r="FU58" s="382">
        <f t="shared" si="47"/>
        <v>451.88652179139444</v>
      </c>
      <c r="FV58" s="382">
        <f t="shared" si="47"/>
        <v>464.27346861457409</v>
      </c>
      <c r="FW58" s="382">
        <f t="shared" si="47"/>
        <v>476.72740347702597</v>
      </c>
      <c r="FX58" s="382">
        <f t="shared" si="47"/>
        <v>489.24425411374432</v>
      </c>
      <c r="FY58" s="382">
        <f t="shared" si="47"/>
        <v>501.82016431492457</v>
      </c>
      <c r="FZ58" s="382">
        <f t="shared" si="47"/>
        <v>514.45149635119401</v>
      </c>
      <c r="GA58" s="382">
        <f t="shared" si="47"/>
        <v>527.13483057458086</v>
      </c>
      <c r="GB58" s="382">
        <f t="shared" si="47"/>
        <v>539.86696268457263</v>
      </c>
      <c r="GC58" s="382">
        <f t="shared" si="47"/>
        <v>552.64489910632074</v>
      </c>
      <c r="GD58" s="382">
        <f t="shared" si="47"/>
        <v>565.46585088150186</v>
      </c>
      <c r="GE58" s="382">
        <f t="shared" si="47"/>
        <v>578.32722642447618</v>
      </c>
      <c r="GF58" s="382">
        <f t="shared" si="47"/>
        <v>591.22662344924652</v>
      </c>
      <c r="GG58" s="382">
        <f t="shared" si="29"/>
        <v>604.16182032790414</v>
      </c>
      <c r="GH58" s="382">
        <f t="shared" si="29"/>
        <v>617.13076709966708</v>
      </c>
      <c r="GI58" s="382">
        <f t="shared" si="29"/>
        <v>630.13157631188938</v>
      </c>
      <c r="GJ58" s="382">
        <f t="shared" si="29"/>
        <v>643.16251384078828</v>
      </c>
      <c r="GK58" s="382">
        <f t="shared" si="29"/>
        <v>656.22198981010092</v>
      </c>
      <c r="GL58" s="382">
        <f t="shared" si="29"/>
        <v>669.30854970034102</v>
      </c>
      <c r="GM58" s="382">
        <f t="shared" si="29"/>
        <v>682.42086571947732</v>
      </c>
      <c r="GN58" s="382">
        <f t="shared" si="29"/>
        <v>695.55772848742504</v>
      </c>
      <c r="GO58" s="382">
        <f t="shared" si="48"/>
        <v>708.71803907136143</v>
      </c>
      <c r="GQ58" s="511"/>
      <c r="GR58" s="521"/>
      <c r="GS58" s="524">
        <v>47000</v>
      </c>
      <c r="GT58" s="583">
        <f t="shared" si="56"/>
        <v>8.8803187317626726</v>
      </c>
      <c r="GU58" s="477">
        <f t="shared" si="56"/>
        <v>4.1574628695236662</v>
      </c>
      <c r="GV58" s="477">
        <f t="shared" si="56"/>
        <v>2.5867452054379352</v>
      </c>
      <c r="GW58" s="477">
        <f t="shared" si="56"/>
        <v>1.8041583692078438</v>
      </c>
      <c r="GX58" s="477">
        <f t="shared" si="56"/>
        <v>1.3368931520417449</v>
      </c>
      <c r="GY58" s="477">
        <f t="shared" si="56"/>
        <v>1.0273398125702513</v>
      </c>
      <c r="GZ58" s="477">
        <f t="shared" si="56"/>
        <v>0.80794550628696704</v>
      </c>
      <c r="HA58" s="477">
        <f t="shared" si="56"/>
        <v>0.64492872696258963</v>
      </c>
      <c r="HB58" s="477">
        <f t="shared" si="56"/>
        <v>0.51951752289696451</v>
      </c>
      <c r="HC58" s="477">
        <f t="shared" si="56"/>
        <v>0.42044483877004191</v>
      </c>
      <c r="HD58" s="477">
        <f t="shared" si="56"/>
        <v>0.34053735032226728</v>
      </c>
      <c r="HE58" s="477">
        <f t="shared" si="56"/>
        <v>0.27500991366325156</v>
      </c>
      <c r="HF58" s="477">
        <f t="shared" si="56"/>
        <v>0.22054721434978808</v>
      </c>
      <c r="HG58" s="477">
        <f t="shared" si="56"/>
        <v>0.17477901002978524</v>
      </c>
      <c r="HH58" s="477">
        <f t="shared" si="56"/>
        <v>0.1359652841521394</v>
      </c>
      <c r="HI58" s="477">
        <f t="shared" si="55"/>
        <v>0.10279947002756729</v>
      </c>
      <c r="HJ58" s="477">
        <f t="shared" si="55"/>
        <v>7.4281124286734113E-2</v>
      </c>
      <c r="HK58" s="477">
        <f t="shared" si="55"/>
        <v>4.9631038705946803E-2</v>
      </c>
      <c r="HL58" s="477">
        <f t="shared" si="55"/>
        <v>2.8233153017321926E-2</v>
      </c>
      <c r="HM58" s="477">
        <f t="shared" si="55"/>
        <v>9.5938867989795017E-3</v>
      </c>
      <c r="HN58" s="477">
        <f t="shared" si="55"/>
        <v>6.6869169441343621E-3</v>
      </c>
      <c r="HO58" s="477">
        <f t="shared" si="55"/>
        <v>2.0937131739276568E-2</v>
      </c>
      <c r="HP58" s="477">
        <f t="shared" si="55"/>
        <v>3.3427980769473793E-2</v>
      </c>
      <c r="HQ58" s="477">
        <f t="shared" si="55"/>
        <v>4.438576933784992E-2</v>
      </c>
      <c r="HR58" s="477">
        <f t="shared" si="55"/>
        <v>5.4000808691813451E-2</v>
      </c>
      <c r="HS58" s="477">
        <f t="shared" si="55"/>
        <v>6.2434287090331941E-2</v>
      </c>
      <c r="HT58" s="477">
        <f t="shared" si="55"/>
        <v>6.9823619943710474E-2</v>
      </c>
      <c r="HU58" s="477">
        <f t="shared" si="55"/>
        <v>7.6286658848939842E-2</v>
      </c>
      <c r="HV58" s="477">
        <f t="shared" si="55"/>
        <v>8.1925034535203445E-2</v>
      </c>
      <c r="HW58" s="477">
        <f t="shared" si="49"/>
        <v>8.6826835386661444E-2</v>
      </c>
      <c r="HX58" s="477">
        <f t="shared" si="49"/>
        <v>9.1068771169769427E-2</v>
      </c>
      <c r="HY58" s="477">
        <f t="shared" si="49"/>
        <v>9.4717934198559922E-2</v>
      </c>
      <c r="HZ58" s="477">
        <f t="shared" si="49"/>
        <v>9.7833242982172636E-2</v>
      </c>
      <c r="IA58" s="477">
        <f t="shared" si="49"/>
        <v>0.10046663341100247</v>
      </c>
      <c r="IB58" s="477">
        <f t="shared" si="49"/>
        <v>0.10266404769201289</v>
      </c>
      <c r="IC58" s="477">
        <f t="shared" si="49"/>
        <v>0.10446626011017972</v>
      </c>
      <c r="ID58" s="477">
        <f t="shared" si="49"/>
        <v>0.10590957026774227</v>
      </c>
      <c r="IE58" s="477">
        <f t="shared" si="49"/>
        <v>0.10702638802228952</v>
      </c>
      <c r="IF58" s="477">
        <f t="shared" si="49"/>
        <v>0.10784572939706102</v>
      </c>
      <c r="IG58" s="477">
        <f t="shared" si="50"/>
        <v>0.10839363890104368</v>
      </c>
    </row>
    <row r="59" spans="1:296">
      <c r="F59" s="384"/>
      <c r="G59" s="384"/>
      <c r="H59" s="384"/>
      <c r="I59" s="384"/>
      <c r="J59" s="252"/>
      <c r="K59" s="606">
        <v>47000</v>
      </c>
      <c r="L59" s="382">
        <f t="shared" si="21"/>
        <v>14.3256</v>
      </c>
      <c r="M59" s="382">
        <v>470</v>
      </c>
      <c r="N59" s="493">
        <f t="shared" si="72"/>
        <v>133.96033262359316</v>
      </c>
      <c r="O59" s="263">
        <f t="shared" si="73"/>
        <v>0.21540482830796978</v>
      </c>
      <c r="P59" s="383">
        <f t="shared" si="76"/>
        <v>-56.500002288000502</v>
      </c>
      <c r="Q59" s="383">
        <f t="shared" si="74"/>
        <v>216.64999771199948</v>
      </c>
      <c r="R59" s="382">
        <f t="shared" si="0"/>
        <v>573.56933718429855</v>
      </c>
      <c r="S59" s="263">
        <f t="shared" si="75"/>
        <v>0.13220856908324025</v>
      </c>
      <c r="T59" s="492">
        <f>O59/Konstanten!$C$22</f>
        <v>0.17584067616977123</v>
      </c>
      <c r="U59" s="492">
        <f t="shared" si="2"/>
        <v>0.75186533996876448</v>
      </c>
      <c r="V59" s="492"/>
      <c r="W59" s="252"/>
      <c r="X59" s="515">
        <f t="shared" si="59"/>
        <v>480</v>
      </c>
      <c r="Y59" s="592">
        <v>48000</v>
      </c>
      <c r="Z59" s="490">
        <f t="shared" si="60"/>
        <v>4.2579867904957207E-2</v>
      </c>
      <c r="AA59" s="490">
        <f t="shared" si="60"/>
        <v>8.5109254221218261E-2</v>
      </c>
      <c r="AB59" s="490">
        <f t="shared" si="60"/>
        <v>0.12753828212394014</v>
      </c>
      <c r="AC59" s="490">
        <f t="shared" si="60"/>
        <v>0.16981826524651089</v>
      </c>
      <c r="AD59" s="490">
        <f t="shared" si="60"/>
        <v>0.21190225638543853</v>
      </c>
      <c r="AE59" s="490">
        <f t="shared" si="60"/>
        <v>0.25374554348582778</v>
      </c>
      <c r="AF59" s="490">
        <f t="shared" si="60"/>
        <v>0.29530608019332255</v>
      </c>
      <c r="AG59" s="490">
        <f t="shared" si="60"/>
        <v>0.33654484183061689</v>
      </c>
      <c r="AH59" s="490">
        <f t="shared" si="60"/>
        <v>0.37742610147225991</v>
      </c>
      <c r="AI59" s="490">
        <f t="shared" si="60"/>
        <v>0.41791762455488485</v>
      </c>
      <c r="AJ59" s="490">
        <f t="shared" si="60"/>
        <v>0.45799078390669079</v>
      </c>
      <c r="AK59" s="490">
        <f t="shared" si="60"/>
        <v>0.49762060001271735</v>
      </c>
      <c r="AL59" s="490">
        <f t="shared" si="60"/>
        <v>0.53678571362371397</v>
      </c>
      <c r="AM59" s="490">
        <f t="shared" si="60"/>
        <v>0.57546829941532907</v>
      </c>
      <c r="AN59" s="490">
        <f t="shared" si="60"/>
        <v>0.61365393032384075</v>
      </c>
      <c r="AO59" s="490">
        <f t="shared" si="60"/>
        <v>0.65133140248899335</v>
      </c>
      <c r="AP59" s="490">
        <f t="shared" si="61"/>
        <v>0.68849253052213188</v>
      </c>
      <c r="AQ59" s="490">
        <f t="shared" si="61"/>
        <v>0.72513192220461864</v>
      </c>
      <c r="AR59" s="490">
        <f t="shared" si="61"/>
        <v>0.76124674082558041</v>
      </c>
      <c r="AS59" s="490">
        <f t="shared" si="61"/>
        <v>0.7968364623005264</v>
      </c>
      <c r="AT59" s="490">
        <f t="shared" si="61"/>
        <v>0.83190263306814816</v>
      </c>
      <c r="AU59" s="490">
        <f t="shared" si="61"/>
        <v>0.86644863361927138</v>
      </c>
      <c r="AV59" s="490">
        <f t="shared" si="61"/>
        <v>0.90047945142565755</v>
      </c>
      <c r="AW59" s="490">
        <f t="shared" si="61"/>
        <v>0.93400146604680923</v>
      </c>
      <c r="AX59" s="490">
        <f t="shared" si="61"/>
        <v>0.96702224832219674</v>
      </c>
      <c r="AY59" s="490">
        <f t="shared" si="61"/>
        <v>0.99955037481468756</v>
      </c>
      <c r="AZ59" s="490">
        <f t="shared" si="61"/>
        <v>1.0315952580581815</v>
      </c>
      <c r="BA59" s="490">
        <f t="shared" si="61"/>
        <v>1.0631669926720637</v>
      </c>
      <c r="BB59" s="490">
        <f t="shared" si="61"/>
        <v>1.0942762170253868</v>
      </c>
      <c r="BC59" s="490">
        <f t="shared" si="61"/>
        <v>1.1249339898517594</v>
      </c>
      <c r="BD59" s="490">
        <f t="shared" si="61"/>
        <v>1.1551516810166924</v>
      </c>
      <c r="BE59" s="490">
        <f t="shared" si="61"/>
        <v>1.1849408755090309</v>
      </c>
      <c r="BF59" s="490">
        <f t="shared" si="62"/>
        <v>1.2143132896535205</v>
      </c>
      <c r="BG59" s="490">
        <f t="shared" si="62"/>
        <v>1.2432806985106624</v>
      </c>
      <c r="BH59" s="490">
        <f t="shared" si="62"/>
        <v>1.2718548734328046</v>
      </c>
      <c r="BI59" s="490">
        <f t="shared" si="62"/>
        <v>1.3000475287726165</v>
      </c>
      <c r="BJ59" s="490">
        <f t="shared" si="62"/>
        <v>1.3278702767850794</v>
      </c>
      <c r="BK59" s="490">
        <f t="shared" si="62"/>
        <v>1.3553345898205145</v>
      </c>
      <c r="BL59" s="490">
        <f t="shared" si="62"/>
        <v>1.3824517689697584</v>
      </c>
      <c r="BM59" s="490">
        <f t="shared" si="62"/>
        <v>1.4092329183895691</v>
      </c>
      <c r="BN59" s="527"/>
      <c r="BO59" s="252"/>
      <c r="BP59" s="515">
        <f t="shared" si="63"/>
        <v>480</v>
      </c>
      <c r="BQ59" s="592">
        <v>48000</v>
      </c>
      <c r="BR59" s="382">
        <f t="shared" si="64"/>
        <v>216.72855695755413</v>
      </c>
      <c r="BS59" s="382">
        <f t="shared" si="64"/>
        <v>216.96386225341161</v>
      </c>
      <c r="BT59" s="382">
        <f t="shared" si="64"/>
        <v>217.35480406548692</v>
      </c>
      <c r="BU59" s="382">
        <f t="shared" si="64"/>
        <v>217.89955877715022</v>
      </c>
      <c r="BV59" s="382">
        <f t="shared" si="64"/>
        <v>218.59562588755159</v>
      </c>
      <c r="BW59" s="382">
        <f t="shared" si="64"/>
        <v>219.4398777628864</v>
      </c>
      <c r="BX59" s="382">
        <f t="shared" si="64"/>
        <v>220.4286198297871</v>
      </c>
      <c r="BY59" s="382">
        <f t="shared" si="64"/>
        <v>221.55765877645649</v>
      </c>
      <c r="BZ59" s="382">
        <f t="shared" si="64"/>
        <v>222.82237616841766</v>
      </c>
      <c r="CA59" s="382">
        <f t="shared" si="64"/>
        <v>224.21780488786345</v>
      </c>
      <c r="CB59" s="382">
        <f t="shared" si="64"/>
        <v>225.73870595037167</v>
      </c>
      <c r="CC59" s="382">
        <f t="shared" si="64"/>
        <v>227.3796435119512</v>
      </c>
      <c r="CD59" s="382">
        <f t="shared" si="64"/>
        <v>229.13505621899512</v>
      </c>
      <c r="CE59" s="382">
        <f t="shared" si="64"/>
        <v>230.99932343863219</v>
      </c>
      <c r="CF59" s="382">
        <f t="shared" si="64"/>
        <v>232.96682530460868</v>
      </c>
      <c r="CG59" s="382">
        <f t="shared" si="64"/>
        <v>235.03199589684314</v>
      </c>
      <c r="CH59" s="382">
        <f t="shared" si="65"/>
        <v>237.18936922054502</v>
      </c>
      <c r="CI59" s="382">
        <f t="shared" si="65"/>
        <v>239.43361794971105</v>
      </c>
      <c r="CJ59" s="382">
        <f t="shared" si="65"/>
        <v>241.759585142915</v>
      </c>
      <c r="CK59" s="382">
        <f t="shared" si="65"/>
        <v>244.16230932519167</v>
      </c>
      <c r="CL59" s="382">
        <f t="shared" si="65"/>
        <v>246.63704346125658</v>
      </c>
      <c r="CM59" s="382">
        <f t="shared" si="65"/>
        <v>249.1792684280453</v>
      </c>
      <c r="CN59" s="382">
        <f t="shared" si="65"/>
        <v>251.78470163586721</v>
      </c>
      <c r="CO59" s="382">
        <f t="shared" si="65"/>
        <v>254.44930145537495</v>
      </c>
      <c r="CP59" s="382">
        <f t="shared" si="65"/>
        <v>257.16926808982549</v>
      </c>
      <c r="CQ59" s="382">
        <f t="shared" si="65"/>
        <v>259.94104149596603</v>
      </c>
      <c r="CR59" s="382">
        <f t="shared" si="65"/>
        <v>262.76129690852389</v>
      </c>
      <c r="CS59" s="382">
        <f t="shared" si="65"/>
        <v>265.62693846790097</v>
      </c>
      <c r="CT59" s="382">
        <f t="shared" si="65"/>
        <v>268.53509139230709</v>
      </c>
      <c r="CU59" s="382">
        <f t="shared" si="65"/>
        <v>271.48309307734348</v>
      </c>
      <c r="CV59" s="382">
        <f t="shared" si="65"/>
        <v>274.46848345011517</v>
      </c>
      <c r="CW59" s="382">
        <f t="shared" si="65"/>
        <v>277.48899485281999</v>
      </c>
      <c r="CX59" s="382">
        <f t="shared" si="66"/>
        <v>280.54254168328742</v>
      </c>
      <c r="CY59" s="382">
        <f t="shared" si="66"/>
        <v>283.62720997754485</v>
      </c>
      <c r="CZ59" s="382">
        <f t="shared" si="66"/>
        <v>286.74124708228879</v>
      </c>
      <c r="DA59" s="382">
        <f t="shared" si="66"/>
        <v>289.88305153294596</v>
      </c>
      <c r="DB59" s="382">
        <f t="shared" si="66"/>
        <v>293.05116322556995</v>
      </c>
      <c r="DC59" s="382">
        <f t="shared" si="66"/>
        <v>296.24425394768889</v>
      </c>
      <c r="DD59" s="382">
        <f t="shared" si="66"/>
        <v>299.4611183139981</v>
      </c>
      <c r="DE59" s="382">
        <f t="shared" si="66"/>
        <v>302.70066513699396</v>
      </c>
      <c r="DF59" s="521"/>
      <c r="DG59" s="252"/>
      <c r="DH59" s="515">
        <f t="shared" si="67"/>
        <v>480</v>
      </c>
      <c r="DI59" s="592">
        <v>48000</v>
      </c>
      <c r="DJ59" s="382">
        <f t="shared" si="68"/>
        <v>24.422506611641293</v>
      </c>
      <c r="DK59" s="382">
        <f t="shared" si="68"/>
        <v>48.816058531914123</v>
      </c>
      <c r="DL59" s="382">
        <f t="shared" si="68"/>
        <v>73.152047943452416</v>
      </c>
      <c r="DM59" s="382">
        <f t="shared" si="68"/>
        <v>97.402549839228655</v>
      </c>
      <c r="DN59" s="382">
        <f t="shared" si="68"/>
        <v>121.54063674285327</v>
      </c>
      <c r="DO59" s="382">
        <f t="shared" si="68"/>
        <v>145.54066319063585</v>
      </c>
      <c r="DP59" s="382">
        <f t="shared" si="68"/>
        <v>169.37851268297732</v>
      </c>
      <c r="DQ59" s="382">
        <f t="shared" si="68"/>
        <v>193.03180186158153</v>
      </c>
      <c r="DR59" s="382">
        <f t="shared" si="68"/>
        <v>216.48003885749793</v>
      </c>
      <c r="DS59" s="382">
        <f t="shared" si="68"/>
        <v>239.70473491358183</v>
      </c>
      <c r="DT59" s="382">
        <f t="shared" si="68"/>
        <v>262.68947036187797</v>
      </c>
      <c r="DU59" s="382">
        <f t="shared" si="68"/>
        <v>285.41991771854725</v>
      </c>
      <c r="DV59" s="382">
        <f t="shared" si="68"/>
        <v>307.88382597315433</v>
      </c>
      <c r="DW59" s="382">
        <f t="shared" si="68"/>
        <v>330.07097106622575</v>
      </c>
      <c r="DX59" s="382">
        <f t="shared" si="68"/>
        <v>351.97307807638504</v>
      </c>
      <c r="DY59" s="382">
        <f t="shared" si="68"/>
        <v>373.58372081293152</v>
      </c>
      <c r="DZ59" s="382">
        <f t="shared" si="69"/>
        <v>394.89820438791963</v>
      </c>
      <c r="EA59" s="382">
        <f t="shared" si="69"/>
        <v>415.91343599007945</v>
      </c>
      <c r="EB59" s="382">
        <f t="shared" si="69"/>
        <v>436.62778856903566</v>
      </c>
      <c r="EC59" s="382">
        <f t="shared" si="69"/>
        <v>457.04096152599425</v>
      </c>
      <c r="ED59" s="382">
        <f t="shared" si="69"/>
        <v>477.15384185077045</v>
      </c>
      <c r="EE59" s="382">
        <f t="shared" si="69"/>
        <v>496.96836848924664</v>
      </c>
      <c r="EF59" s="382">
        <f t="shared" si="69"/>
        <v>516.48740210229516</v>
      </c>
      <c r="EG59" s="382">
        <f t="shared" si="69"/>
        <v>535.71460180963152</v>
      </c>
      <c r="EH59" s="382">
        <f t="shared" si="69"/>
        <v>554.65431001263255</v>
      </c>
      <c r="EI59" s="382">
        <f t="shared" si="69"/>
        <v>573.31144596477748</v>
      </c>
      <c r="EJ59" s="382">
        <f t="shared" si="69"/>
        <v>591.69140840689658</v>
      </c>
      <c r="EK59" s="382">
        <f t="shared" si="69"/>
        <v>609.79998730313957</v>
      </c>
      <c r="EL59" s="382">
        <f t="shared" si="69"/>
        <v>627.64328449579273</v>
      </c>
      <c r="EM59" s="382">
        <f t="shared" si="69"/>
        <v>645.22764293536204</v>
      </c>
      <c r="EN59" s="382">
        <f t="shared" si="69"/>
        <v>662.55958402807255</v>
      </c>
      <c r="EO59" s="382">
        <f t="shared" si="69"/>
        <v>679.64575256829733</v>
      </c>
      <c r="EP59" s="382">
        <f t="shared" si="70"/>
        <v>696.49286868065485</v>
      </c>
      <c r="EQ59" s="382">
        <f t="shared" si="70"/>
        <v>713.10768617879228</v>
      </c>
      <c r="ER59" s="382">
        <f t="shared" si="70"/>
        <v>729.49695674947361</v>
      </c>
      <c r="ES59" s="382">
        <f t="shared" si="70"/>
        <v>745.66739938619492</v>
      </c>
      <c r="ET59" s="382">
        <f t="shared" si="70"/>
        <v>761.62567452234907</v>
      </c>
      <c r="EU59" s="382">
        <f t="shared" si="70"/>
        <v>777.37836234630561</v>
      </c>
      <c r="EV59" s="382">
        <f t="shared" si="70"/>
        <v>792.93194481724538</v>
      </c>
      <c r="EW59" s="382">
        <f t="shared" si="70"/>
        <v>808.29279093899981</v>
      </c>
      <c r="EX59" s="521"/>
      <c r="EY59" s="252"/>
      <c r="EZ59" s="515">
        <f t="shared" si="71"/>
        <v>480</v>
      </c>
      <c r="FA59" s="592">
        <v>48000</v>
      </c>
      <c r="FB59" s="382">
        <f t="shared" si="54"/>
        <v>241.57855695755416</v>
      </c>
      <c r="FC59" s="382">
        <f t="shared" si="54"/>
        <v>251.81386225341163</v>
      </c>
      <c r="FD59" s="382">
        <f t="shared" si="54"/>
        <v>262.20480406548694</v>
      </c>
      <c r="FE59" s="382">
        <f t="shared" si="54"/>
        <v>272.74955877715024</v>
      </c>
      <c r="FF59" s="382">
        <f t="shared" si="54"/>
        <v>283.44562588755161</v>
      </c>
      <c r="FG59" s="382">
        <f t="shared" si="54"/>
        <v>294.28987776288642</v>
      </c>
      <c r="FH59" s="382">
        <f t="shared" si="54"/>
        <v>305.27861982978709</v>
      </c>
      <c r="FI59" s="382">
        <f t="shared" si="54"/>
        <v>316.40765877645651</v>
      </c>
      <c r="FJ59" s="382">
        <f t="shared" si="54"/>
        <v>327.67237616841771</v>
      </c>
      <c r="FK59" s="382">
        <f t="shared" si="54"/>
        <v>339.06780488786347</v>
      </c>
      <c r="FL59" s="382">
        <f t="shared" si="54"/>
        <v>350.58870595037172</v>
      </c>
      <c r="FM59" s="382">
        <f t="shared" si="54"/>
        <v>362.22964351195122</v>
      </c>
      <c r="FN59" s="382">
        <f t="shared" si="54"/>
        <v>373.98505621899517</v>
      </c>
      <c r="FO59" s="382">
        <f t="shared" si="54"/>
        <v>385.84932343863221</v>
      </c>
      <c r="FP59" s="382">
        <f t="shared" si="54"/>
        <v>397.8168253046087</v>
      </c>
      <c r="FQ59" s="382">
        <f t="shared" si="47"/>
        <v>409.88199589684314</v>
      </c>
      <c r="FR59" s="382">
        <f t="shared" si="47"/>
        <v>422.03936922054504</v>
      </c>
      <c r="FS59" s="382">
        <f t="shared" si="47"/>
        <v>434.28361794971107</v>
      </c>
      <c r="FT59" s="382">
        <f t="shared" si="47"/>
        <v>446.60958514291502</v>
      </c>
      <c r="FU59" s="382">
        <f t="shared" si="47"/>
        <v>459.01230932519172</v>
      </c>
      <c r="FV59" s="382">
        <f t="shared" si="47"/>
        <v>471.48704346125658</v>
      </c>
      <c r="FW59" s="382">
        <f t="shared" si="47"/>
        <v>484.02926842804533</v>
      </c>
      <c r="FX59" s="382">
        <f t="shared" si="47"/>
        <v>496.63470163586726</v>
      </c>
      <c r="FY59" s="382">
        <f t="shared" si="47"/>
        <v>509.29930145537497</v>
      </c>
      <c r="FZ59" s="382">
        <f t="shared" si="47"/>
        <v>522.01926808982557</v>
      </c>
      <c r="GA59" s="382">
        <f t="shared" si="47"/>
        <v>534.79104149596606</v>
      </c>
      <c r="GB59" s="382">
        <f t="shared" si="47"/>
        <v>547.61129690852385</v>
      </c>
      <c r="GC59" s="382">
        <f t="shared" si="47"/>
        <v>560.47693846790094</v>
      </c>
      <c r="GD59" s="382">
        <f t="shared" ref="GD59:GN76" si="77">6*$EZ59/10+GD$10+(CT59-273.15)</f>
        <v>573.38509139230712</v>
      </c>
      <c r="GE59" s="382">
        <f t="shared" si="77"/>
        <v>586.33309307734351</v>
      </c>
      <c r="GF59" s="382">
        <f t="shared" si="77"/>
        <v>599.3184834501152</v>
      </c>
      <c r="GG59" s="382">
        <f t="shared" si="29"/>
        <v>612.33899485281995</v>
      </c>
      <c r="GH59" s="382">
        <f t="shared" si="29"/>
        <v>625.39254168328739</v>
      </c>
      <c r="GI59" s="382">
        <f t="shared" si="29"/>
        <v>638.47720997754482</v>
      </c>
      <c r="GJ59" s="382">
        <f t="shared" si="29"/>
        <v>651.59124708228887</v>
      </c>
      <c r="GK59" s="382">
        <f t="shared" si="29"/>
        <v>664.73305153294598</v>
      </c>
      <c r="GL59" s="382">
        <f t="shared" si="29"/>
        <v>677.90116322556992</v>
      </c>
      <c r="GM59" s="382">
        <f t="shared" si="29"/>
        <v>691.09425394768891</v>
      </c>
      <c r="GN59" s="382">
        <f t="shared" si="29"/>
        <v>704.31111831399812</v>
      </c>
      <c r="GO59" s="382">
        <f t="shared" si="48"/>
        <v>717.55066513699398</v>
      </c>
      <c r="GQ59" s="511"/>
      <c r="GR59" s="521"/>
      <c r="GS59" s="524">
        <v>48000</v>
      </c>
      <c r="GT59" s="583">
        <f t="shared" si="56"/>
        <v>8.8916364646372017</v>
      </c>
      <c r="GU59" s="477">
        <f t="shared" si="56"/>
        <v>4.1584226548889669</v>
      </c>
      <c r="GV59" s="477">
        <f t="shared" si="56"/>
        <v>2.5843809084904228</v>
      </c>
      <c r="GW59" s="477">
        <f t="shared" si="56"/>
        <v>1.8002301708461126</v>
      </c>
      <c r="GX59" s="477">
        <f t="shared" si="56"/>
        <v>1.3321058164870816</v>
      </c>
      <c r="GY59" s="477">
        <f t="shared" si="56"/>
        <v>1.0220457383611892</v>
      </c>
      <c r="GZ59" s="477">
        <f t="shared" si="56"/>
        <v>0.8023456163012338</v>
      </c>
      <c r="HA59" s="477">
        <f t="shared" si="56"/>
        <v>0.63914782810422532</v>
      </c>
      <c r="HB59" s="477">
        <f t="shared" si="56"/>
        <v>0.51363782960199045</v>
      </c>
      <c r="HC59" s="477">
        <f t="shared" si="56"/>
        <v>0.41452276697873297</v>
      </c>
      <c r="HD59" s="477">
        <f t="shared" si="56"/>
        <v>0.33461271008466681</v>
      </c>
      <c r="HE59" s="477">
        <f t="shared" si="56"/>
        <v>0.26911130241844611</v>
      </c>
      <c r="HF59" s="477">
        <f t="shared" si="56"/>
        <v>0.21469536451584981</v>
      </c>
      <c r="HG59" s="477">
        <f t="shared" si="56"/>
        <v>0.16898896680379397</v>
      </c>
      <c r="HH59" s="477">
        <f t="shared" si="56"/>
        <v>0.13024787997641873</v>
      </c>
      <c r="HI59" s="477">
        <f t="shared" si="56"/>
        <v>9.716235762341377E-2</v>
      </c>
      <c r="HJ59" s="477">
        <f t="shared" ref="HJ59:HY76" si="78">ABS((FR59-DZ59)/DZ59)</f>
        <v>6.8729522016169706E-2</v>
      </c>
      <c r="HK59" s="477">
        <f t="shared" si="78"/>
        <v>4.416828207509458E-2</v>
      </c>
      <c r="HL59" s="477">
        <f t="shared" si="78"/>
        <v>2.286111153527997E-2</v>
      </c>
      <c r="HM59" s="477">
        <f t="shared" si="78"/>
        <v>4.3132847275120078E-3</v>
      </c>
      <c r="HN59" s="477">
        <f t="shared" si="78"/>
        <v>1.1876250157671703E-2</v>
      </c>
      <c r="HO59" s="477">
        <f t="shared" si="78"/>
        <v>2.6036063624200845E-2</v>
      </c>
      <c r="HP59" s="477">
        <f t="shared" si="78"/>
        <v>3.8437918109173727E-2</v>
      </c>
      <c r="HQ59" s="477">
        <f t="shared" si="78"/>
        <v>4.9308531567043852E-2</v>
      </c>
      <c r="HR59" s="477">
        <f t="shared" si="78"/>
        <v>5.8838525787465165E-2</v>
      </c>
      <c r="HS59" s="477">
        <f t="shared" si="78"/>
        <v>6.7189316975851898E-2</v>
      </c>
      <c r="HT59" s="477">
        <f t="shared" si="78"/>
        <v>7.4498481593735691E-2</v>
      </c>
      <c r="HU59" s="477">
        <f t="shared" si="78"/>
        <v>8.0883978127601217E-2</v>
      </c>
      <c r="HV59" s="477">
        <f t="shared" si="78"/>
        <v>8.6447500425457541E-2</v>
      </c>
      <c r="HW59" s="477">
        <f t="shared" si="49"/>
        <v>9.127716473845883E-2</v>
      </c>
      <c r="HX59" s="477">
        <f t="shared" si="49"/>
        <v>9.5449680455120908E-2</v>
      </c>
      <c r="HY59" s="477">
        <f t="shared" si="49"/>
        <v>9.9032117042052351E-2</v>
      </c>
      <c r="HZ59" s="477">
        <f t="shared" si="49"/>
        <v>0.10208335245707632</v>
      </c>
      <c r="IA59" s="477">
        <f t="shared" si="49"/>
        <v>0.10465526826832702</v>
      </c>
      <c r="IB59" s="477">
        <f t="shared" si="49"/>
        <v>0.10679374183316763</v>
      </c>
      <c r="IC59" s="477">
        <f t="shared" si="49"/>
        <v>0.10853947473078616</v>
      </c>
      <c r="ID59" s="477">
        <f t="shared" si="49"/>
        <v>0.10992868819618863</v>
      </c>
      <c r="IE59" s="477">
        <f t="shared" si="49"/>
        <v>0.11099370985602369</v>
      </c>
      <c r="IF59" s="477">
        <f t="shared" si="49"/>
        <v>0.11176347110554682</v>
      </c>
      <c r="IG59" s="477">
        <f t="shared" si="50"/>
        <v>0.11226393061923765</v>
      </c>
    </row>
    <row r="60" spans="1:296">
      <c r="F60" s="384"/>
      <c r="G60" s="384"/>
      <c r="H60" s="384"/>
      <c r="I60" s="384"/>
      <c r="J60" s="252"/>
      <c r="K60" s="606">
        <v>48000</v>
      </c>
      <c r="L60" s="382">
        <f t="shared" si="21"/>
        <v>14.6304</v>
      </c>
      <c r="M60" s="382">
        <v>480</v>
      </c>
      <c r="N60" s="493">
        <f t="shared" si="72"/>
        <v>127.67401939644738</v>
      </c>
      <c r="O60" s="263">
        <f t="shared" si="73"/>
        <v>0.20529659555829255</v>
      </c>
      <c r="P60" s="383">
        <f t="shared" si="76"/>
        <v>-56.500002288000502</v>
      </c>
      <c r="Q60" s="383">
        <f t="shared" si="74"/>
        <v>216.64999771199948</v>
      </c>
      <c r="R60" s="382">
        <f t="shared" si="0"/>
        <v>573.56933718429855</v>
      </c>
      <c r="S60" s="263">
        <f t="shared" si="75"/>
        <v>0.12600446029750542</v>
      </c>
      <c r="T60" s="492">
        <f>O60/Konstanten!$C$22</f>
        <v>0.16758905759860615</v>
      </c>
      <c r="U60" s="492">
        <f t="shared" si="2"/>
        <v>0.75186533996876448</v>
      </c>
      <c r="V60" s="492"/>
      <c r="W60" s="252"/>
      <c r="X60" s="515">
        <f t="shared" si="59"/>
        <v>490</v>
      </c>
      <c r="Y60" s="592">
        <v>49000</v>
      </c>
      <c r="Z60" s="490">
        <f t="shared" si="60"/>
        <v>4.3615043458893762E-2</v>
      </c>
      <c r="AA60" s="490">
        <f t="shared" si="60"/>
        <v>8.7175472585441297E-2</v>
      </c>
      <c r="AB60" s="490">
        <f t="shared" si="60"/>
        <v>0.1306273597226324</v>
      </c>
      <c r="AC60" s="490">
        <f t="shared" si="60"/>
        <v>0.17391812781705099</v>
      </c>
      <c r="AD60" s="490">
        <f t="shared" si="60"/>
        <v>0.21699717029351515</v>
      </c>
      <c r="AE60" s="490">
        <f t="shared" si="60"/>
        <v>0.25981640830546687</v>
      </c>
      <c r="AF60" s="490">
        <f t="shared" si="60"/>
        <v>0.302330770543427</v>
      </c>
      <c r="AG60" s="490">
        <f t="shared" si="60"/>
        <v>0.344498585200124</v>
      </c>
      <c r="AH60" s="490">
        <f t="shared" si="60"/>
        <v>0.38628187836953387</v>
      </c>
      <c r="AI60" s="490">
        <f t="shared" si="60"/>
        <v>0.42764657772099401</v>
      </c>
      <c r="AJ60" s="490">
        <f t="shared" si="60"/>
        <v>0.46856262441002289</v>
      </c>
      <c r="AK60" s="490">
        <f t="shared" si="60"/>
        <v>0.50900399962666576</v>
      </c>
      <c r="AL60" s="490">
        <f t="shared" si="60"/>
        <v>0.54894867479572773</v>
      </c>
      <c r="AM60" s="490">
        <f t="shared" si="60"/>
        <v>0.58837849618592242</v>
      </c>
      <c r="AN60" s="490">
        <f t="shared" si="60"/>
        <v>0.62727901559161592</v>
      </c>
      <c r="AO60" s="490">
        <f t="shared" si="60"/>
        <v>0.66563927891837338</v>
      </c>
      <c r="AP60" s="490">
        <f t="shared" si="61"/>
        <v>0.70345158406723929</v>
      </c>
      <c r="AQ60" s="490">
        <f t="shared" si="61"/>
        <v>0.74071121862449496</v>
      </c>
      <c r="AR60" s="490">
        <f t="shared" si="61"/>
        <v>0.77741618667319035</v>
      </c>
      <c r="AS60" s="490">
        <f t="shared" si="61"/>
        <v>0.81356693268632374</v>
      </c>
      <c r="AT60" s="490">
        <f t="shared" si="61"/>
        <v>0.84916606905189973</v>
      </c>
      <c r="AU60" s="490">
        <f t="shared" si="61"/>
        <v>0.88421811240593795</v>
      </c>
      <c r="AV60" s="490">
        <f t="shared" si="61"/>
        <v>0.91872923267236439</v>
      </c>
      <c r="AW60" s="490">
        <f t="shared" si="61"/>
        <v>0.95270701756909615</v>
      </c>
      <c r="AX60" s="490">
        <f t="shared" si="61"/>
        <v>0.9861602543571677</v>
      </c>
      <c r="AY60" s="490">
        <f t="shared" si="61"/>
        <v>1.0190987297905654</v>
      </c>
      <c r="AZ60" s="490">
        <f t="shared" si="61"/>
        <v>1.0515330485628058</v>
      </c>
      <c r="BA60" s="490">
        <f t="shared" si="61"/>
        <v>1.0834744700303947</v>
      </c>
      <c r="BB60" s="490">
        <f t="shared" si="61"/>
        <v>1.1149347626059527</v>
      </c>
      <c r="BC60" s="490">
        <f t="shared" si="61"/>
        <v>1.1459260749374569</v>
      </c>
      <c r="BD60" s="490">
        <f t="shared" si="61"/>
        <v>1.1764608228055418</v>
      </c>
      <c r="BE60" s="490">
        <f t="shared" si="61"/>
        <v>1.2065515905612756</v>
      </c>
      <c r="BF60" s="490">
        <f t="shared" si="62"/>
        <v>1.2362110458760691</v>
      </c>
      <c r="BG60" s="490">
        <f t="shared" si="62"/>
        <v>1.2654518665696646</v>
      </c>
      <c r="BH60" s="490">
        <f t="shared" si="62"/>
        <v>1.2942866783099873</v>
      </c>
      <c r="BI60" s="490">
        <f t="shared" si="62"/>
        <v>1.3227280020298404</v>
      </c>
      <c r="BJ60" s="490">
        <f t="shared" si="62"/>
        <v>1.3507882099727304</v>
      </c>
      <c r="BK60" s="490">
        <f t="shared" si="62"/>
        <v>1.3784794893567924</v>
      </c>
      <c r="BL60" s="490">
        <f t="shared" si="62"/>
        <v>1.4058138127274831</v>
      </c>
      <c r="BM60" s="490">
        <f t="shared" si="62"/>
        <v>1.4328029141526191</v>
      </c>
      <c r="BN60" s="527"/>
      <c r="BO60" s="252"/>
      <c r="BP60" s="515">
        <f t="shared" si="63"/>
        <v>490</v>
      </c>
      <c r="BQ60" s="592">
        <v>49000</v>
      </c>
      <c r="BR60" s="382">
        <f t="shared" si="64"/>
        <v>216.73242315757886</v>
      </c>
      <c r="BS60" s="382">
        <f t="shared" si="64"/>
        <v>216.97928677419998</v>
      </c>
      <c r="BT60" s="382">
        <f t="shared" si="64"/>
        <v>217.38935946718544</v>
      </c>
      <c r="BU60" s="382">
        <f t="shared" si="64"/>
        <v>217.96062253105441</v>
      </c>
      <c r="BV60" s="382">
        <f t="shared" si="64"/>
        <v>218.69031084754607</v>
      </c>
      <c r="BW60" s="382">
        <f t="shared" si="64"/>
        <v>219.57497052696192</v>
      </c>
      <c r="BX60" s="382">
        <f t="shared" si="64"/>
        <v>220.61052843261021</v>
      </c>
      <c r="BY60" s="382">
        <f t="shared" si="64"/>
        <v>221.79237065231959</v>
      </c>
      <c r="BZ60" s="382">
        <f t="shared" si="64"/>
        <v>223.11542681221087</v>
      </c>
      <c r="CA60" s="382">
        <f t="shared" si="64"/>
        <v>224.57425715857545</v>
      </c>
      <c r="CB60" s="382">
        <f t="shared" si="64"/>
        <v>226.16313953816331</v>
      </c>
      <c r="CC60" s="382">
        <f t="shared" si="64"/>
        <v>227.87615374742751</v>
      </c>
      <c r="CD60" s="382">
        <f t="shared" si="64"/>
        <v>229.70726115287832</v>
      </c>
      <c r="CE60" s="382">
        <f t="shared" si="64"/>
        <v>231.65037796294098</v>
      </c>
      <c r="CF60" s="382">
        <f t="shared" si="64"/>
        <v>233.69944101613422</v>
      </c>
      <c r="CG60" s="382">
        <f t="shared" si="64"/>
        <v>235.84846540810466</v>
      </c>
      <c r="CH60" s="382">
        <f t="shared" si="65"/>
        <v>238.09159368727902</v>
      </c>
      <c r="CI60" s="382">
        <f t="shared" si="65"/>
        <v>240.42313669107241</v>
      </c>
      <c r="CJ60" s="382">
        <f t="shared" si="65"/>
        <v>242.83760636541032</v>
      </c>
      <c r="CK60" s="382">
        <f t="shared" si="65"/>
        <v>245.32974111023225</v>
      </c>
      <c r="CL60" s="382">
        <f t="shared" si="65"/>
        <v>247.89452432791481</v>
      </c>
      <c r="CM60" s="382">
        <f t="shared" si="65"/>
        <v>250.52719692861882</v>
      </c>
      <c r="CN60" s="382">
        <f t="shared" si="65"/>
        <v>253.22326457630533</v>
      </c>
      <c r="CO60" s="382">
        <f t="shared" si="65"/>
        <v>255.9785004518881</v>
      </c>
      <c r="CP60" s="382">
        <f t="shared" si="65"/>
        <v>258.78894427535135</v>
      </c>
      <c r="CQ60" s="382">
        <f t="shared" si="65"/>
        <v>261.65089827531534</v>
      </c>
      <c r="CR60" s="382">
        <f t="shared" si="65"/>
        <v>264.56092072970449</v>
      </c>
      <c r="CS60" s="382">
        <f t="shared" si="65"/>
        <v>267.51581763072221</v>
      </c>
      <c r="CT60" s="382">
        <f t="shared" si="65"/>
        <v>270.51263295566162</v>
      </c>
      <c r="CU60" s="382">
        <f t="shared" si="65"/>
        <v>273.54863795547391</v>
      </c>
      <c r="CV60" s="382">
        <f t="shared" si="65"/>
        <v>276.6213198076008</v>
      </c>
      <c r="CW60" s="382">
        <f t="shared" si="65"/>
        <v>279.72836991976243</v>
      </c>
      <c r="CX60" s="382">
        <f t="shared" si="66"/>
        <v>282.86767211784723</v>
      </c>
      <c r="CY60" s="382">
        <f t="shared" si="66"/>
        <v>286.03729090399253</v>
      </c>
      <c r="CZ60" s="382">
        <f t="shared" si="66"/>
        <v>289.23545993028267</v>
      </c>
      <c r="DA60" s="382">
        <f t="shared" si="66"/>
        <v>292.46057079882053</v>
      </c>
      <c r="DB60" s="382">
        <f t="shared" si="66"/>
        <v>295.71116226981292</v>
      </c>
      <c r="DC60" s="382">
        <f t="shared" si="66"/>
        <v>298.98590993514227</v>
      </c>
      <c r="DD60" s="382">
        <f t="shared" si="66"/>
        <v>302.28361639511843</v>
      </c>
      <c r="DE60" s="382">
        <f t="shared" si="66"/>
        <v>305.60320196012873</v>
      </c>
      <c r="DF60" s="521"/>
      <c r="DG60" s="252"/>
      <c r="DH60" s="515">
        <f t="shared" si="67"/>
        <v>490</v>
      </c>
      <c r="DI60" s="592">
        <v>49000</v>
      </c>
      <c r="DJ60" s="382">
        <f t="shared" si="68"/>
        <v>25.016251567982071</v>
      </c>
      <c r="DK60" s="382">
        <f t="shared" si="68"/>
        <v>50.001178029559554</v>
      </c>
      <c r="DL60" s="382">
        <f t="shared" si="68"/>
        <v>74.923848134245205</v>
      </c>
      <c r="DM60" s="382">
        <f t="shared" si="68"/>
        <v>99.754105296360052</v>
      </c>
      <c r="DN60" s="382">
        <f t="shared" si="68"/>
        <v>124.46292313611984</v>
      </c>
      <c r="DO60" s="382">
        <f t="shared" si="68"/>
        <v>149.02272510137172</v>
      </c>
      <c r="DP60" s="382">
        <f t="shared" si="68"/>
        <v>173.40765967101169</v>
      </c>
      <c r="DQ60" s="382">
        <f t="shared" si="68"/>
        <v>197.59382517416373</v>
      </c>
      <c r="DR60" s="382">
        <f t="shared" si="68"/>
        <v>221.55944094271936</v>
      </c>
      <c r="DS60" s="382">
        <f t="shared" si="68"/>
        <v>245.28496413256414</v>
      </c>
      <c r="DT60" s="382">
        <f t="shared" si="68"/>
        <v>268.75315391219226</v>
      </c>
      <c r="DU60" s="382">
        <f t="shared" si="68"/>
        <v>291.94908669002365</v>
      </c>
      <c r="DV60" s="382">
        <f t="shared" si="68"/>
        <v>314.86012755078463</v>
      </c>
      <c r="DW60" s="382">
        <f t="shared" si="68"/>
        <v>337.47586407085385</v>
      </c>
      <c r="DX60" s="382">
        <f t="shared" si="68"/>
        <v>359.78800920250239</v>
      </c>
      <c r="DY60" s="382">
        <f t="shared" si="68"/>
        <v>381.79028001304584</v>
      </c>
      <c r="DZ60" s="382">
        <f t="shared" si="69"/>
        <v>403.47825881469129</v>
      </c>
      <c r="EA60" s="382">
        <f t="shared" si="69"/>
        <v>424.84924271142563</v>
      </c>
      <c r="EB60" s="382">
        <f t="shared" si="69"/>
        <v>445.90208690648672</v>
      </c>
      <c r="EC60" s="382">
        <f t="shared" si="69"/>
        <v>466.63704633595756</v>
      </c>
      <c r="ED60" s="382">
        <f t="shared" si="69"/>
        <v>487.05561938549442</v>
      </c>
      <c r="EE60" s="382">
        <f t="shared" si="69"/>
        <v>507.16039665902542</v>
      </c>
      <c r="EF60" s="382">
        <f t="shared" si="69"/>
        <v>526.95491703572725</v>
      </c>
      <c r="EG60" s="382">
        <f t="shared" si="69"/>
        <v>546.44353259793638</v>
      </c>
      <c r="EH60" s="382">
        <f t="shared" si="69"/>
        <v>565.63128344913991</v>
      </c>
      <c r="EI60" s="382">
        <f t="shared" si="69"/>
        <v>584.52378297133509</v>
      </c>
      <c r="EJ60" s="382">
        <f t="shared" si="69"/>
        <v>603.1271136915534</v>
      </c>
      <c r="EK60" s="382">
        <f t="shared" si="69"/>
        <v>621.44773363144259</v>
      </c>
      <c r="EL60" s="382">
        <f t="shared" si="69"/>
        <v>639.49239279162953</v>
      </c>
      <c r="EM60" s="382">
        <f t="shared" si="69"/>
        <v>657.26805926408201</v>
      </c>
      <c r="EN60" s="382">
        <f t="shared" si="69"/>
        <v>674.78185435986904</v>
      </c>
      <c r="EO60" s="382">
        <f t="shared" si="69"/>
        <v>692.04099607689204</v>
      </c>
      <c r="EP60" s="382">
        <f t="shared" si="70"/>
        <v>709.05275020304543</v>
      </c>
      <c r="EQ60" s="382">
        <f t="shared" si="70"/>
        <v>725.82438834699587</v>
      </c>
      <c r="ER60" s="382">
        <f t="shared" si="70"/>
        <v>742.36315220472682</v>
      </c>
      <c r="ES60" s="382">
        <f t="shared" si="70"/>
        <v>758.67622339936702</v>
      </c>
      <c r="ET60" s="382">
        <f t="shared" si="70"/>
        <v>774.77069827042408</v>
      </c>
      <c r="EU60" s="382">
        <f t="shared" si="70"/>
        <v>790.65356703252576</v>
      </c>
      <c r="EV60" s="382">
        <f t="shared" si="70"/>
        <v>806.33169677063404</v>
      </c>
      <c r="EW60" s="382">
        <f t="shared" si="70"/>
        <v>821.81181778624909</v>
      </c>
      <c r="EX60" s="521"/>
      <c r="EY60" s="252"/>
      <c r="EZ60" s="515">
        <f t="shared" si="71"/>
        <v>490</v>
      </c>
      <c r="FA60" s="592">
        <v>49000</v>
      </c>
      <c r="FB60" s="382">
        <f t="shared" ref="FB60:FQ75" si="79">6*$EZ60/10+FB$10+(BR60-273.15)</f>
        <v>247.58242315757889</v>
      </c>
      <c r="FC60" s="382">
        <f t="shared" si="79"/>
        <v>257.8292867742</v>
      </c>
      <c r="FD60" s="382">
        <f t="shared" si="79"/>
        <v>268.23935946718547</v>
      </c>
      <c r="FE60" s="382">
        <f t="shared" si="79"/>
        <v>278.81062253105443</v>
      </c>
      <c r="FF60" s="382">
        <f t="shared" si="79"/>
        <v>289.5403108475461</v>
      </c>
      <c r="FG60" s="382">
        <f t="shared" si="79"/>
        <v>300.42497052696194</v>
      </c>
      <c r="FH60" s="382">
        <f t="shared" si="79"/>
        <v>311.4605284326102</v>
      </c>
      <c r="FI60" s="382">
        <f t="shared" si="79"/>
        <v>322.64237065231964</v>
      </c>
      <c r="FJ60" s="382">
        <f t="shared" si="79"/>
        <v>333.96542681221092</v>
      </c>
      <c r="FK60" s="382">
        <f t="shared" si="79"/>
        <v>345.42425715857547</v>
      </c>
      <c r="FL60" s="382">
        <f t="shared" si="79"/>
        <v>357.01313953816333</v>
      </c>
      <c r="FM60" s="382">
        <f t="shared" si="79"/>
        <v>368.72615374742753</v>
      </c>
      <c r="FN60" s="382">
        <f t="shared" si="79"/>
        <v>380.55726115287837</v>
      </c>
      <c r="FO60" s="382">
        <f t="shared" si="79"/>
        <v>392.500377962941</v>
      </c>
      <c r="FP60" s="382">
        <f t="shared" si="79"/>
        <v>404.54944101613421</v>
      </c>
      <c r="FQ60" s="382">
        <f t="shared" si="79"/>
        <v>416.69846540810465</v>
      </c>
      <c r="FR60" s="382">
        <f t="shared" ref="FR60:GC76" si="80">6*$EZ60/10+FR$10+(CH60-273.15)</f>
        <v>428.94159368727901</v>
      </c>
      <c r="FS60" s="382">
        <f t="shared" si="80"/>
        <v>441.27313669107241</v>
      </c>
      <c r="FT60" s="382">
        <f t="shared" si="80"/>
        <v>453.68760636541037</v>
      </c>
      <c r="FU60" s="382">
        <f t="shared" si="80"/>
        <v>466.17974111023227</v>
      </c>
      <c r="FV60" s="382">
        <f t="shared" si="80"/>
        <v>478.74452432791486</v>
      </c>
      <c r="FW60" s="382">
        <f t="shared" si="80"/>
        <v>491.37719692861884</v>
      </c>
      <c r="FX60" s="382">
        <f t="shared" si="80"/>
        <v>504.07326457630535</v>
      </c>
      <c r="FY60" s="382">
        <f t="shared" si="80"/>
        <v>516.82850045188809</v>
      </c>
      <c r="FZ60" s="382">
        <f t="shared" si="80"/>
        <v>529.63894427535138</v>
      </c>
      <c r="GA60" s="382">
        <f t="shared" si="80"/>
        <v>542.50089827531542</v>
      </c>
      <c r="GB60" s="382">
        <f t="shared" si="80"/>
        <v>555.41092072970446</v>
      </c>
      <c r="GC60" s="382">
        <f t="shared" si="80"/>
        <v>568.36581763072218</v>
      </c>
      <c r="GD60" s="382">
        <f t="shared" si="77"/>
        <v>581.36263295566164</v>
      </c>
      <c r="GE60" s="382">
        <f t="shared" si="77"/>
        <v>594.39863795547399</v>
      </c>
      <c r="GF60" s="382">
        <f t="shared" si="77"/>
        <v>607.47131980760082</v>
      </c>
      <c r="GG60" s="382">
        <f t="shared" si="29"/>
        <v>620.57836991976251</v>
      </c>
      <c r="GH60" s="382">
        <f t="shared" si="29"/>
        <v>633.71767211784731</v>
      </c>
      <c r="GI60" s="382">
        <f t="shared" si="29"/>
        <v>646.88729090399261</v>
      </c>
      <c r="GJ60" s="382">
        <f t="shared" si="29"/>
        <v>660.0854599302827</v>
      </c>
      <c r="GK60" s="382">
        <f t="shared" si="29"/>
        <v>673.31057079882055</v>
      </c>
      <c r="GL60" s="382">
        <f t="shared" si="29"/>
        <v>686.56116226981294</v>
      </c>
      <c r="GM60" s="382">
        <f t="shared" si="29"/>
        <v>699.83590993514235</v>
      </c>
      <c r="GN60" s="382">
        <f t="shared" si="29"/>
        <v>713.13361639511845</v>
      </c>
      <c r="GO60" s="382">
        <f t="shared" si="48"/>
        <v>726.45320196012881</v>
      </c>
      <c r="GQ60" s="511"/>
      <c r="GR60" s="521"/>
      <c r="GS60" s="524">
        <v>49000</v>
      </c>
      <c r="GT60" s="583">
        <f t="shared" ref="GT60:HI75" si="81">ABS((FB60-DJ60)/DJ60)</f>
        <v>8.8968633444051211</v>
      </c>
      <c r="GU60" s="477">
        <f t="shared" si="81"/>
        <v>4.1564642461379053</v>
      </c>
      <c r="GV60" s="477">
        <f t="shared" si="81"/>
        <v>2.5801599376818736</v>
      </c>
      <c r="GW60" s="477">
        <f t="shared" si="81"/>
        <v>1.7949789304684187</v>
      </c>
      <c r="GX60" s="477">
        <f t="shared" si="81"/>
        <v>1.3263177784350129</v>
      </c>
      <c r="GY60" s="477">
        <f t="shared" si="81"/>
        <v>1.0159674997393844</v>
      </c>
      <c r="GZ60" s="477">
        <f t="shared" si="81"/>
        <v>0.79611747845228908</v>
      </c>
      <c r="HA60" s="477">
        <f t="shared" si="81"/>
        <v>0.63285654482337828</v>
      </c>
      <c r="HB60" s="477">
        <f t="shared" si="81"/>
        <v>0.50734008621439119</v>
      </c>
      <c r="HC60" s="477">
        <f t="shared" si="81"/>
        <v>0.40825695688338687</v>
      </c>
      <c r="HD60" s="477">
        <f t="shared" si="81"/>
        <v>0.32840539484350612</v>
      </c>
      <c r="HE60" s="477">
        <f t="shared" si="81"/>
        <v>0.26298101469631169</v>
      </c>
      <c r="HF60" s="477">
        <f t="shared" si="81"/>
        <v>0.20865497995295476</v>
      </c>
      <c r="HG60" s="477">
        <f t="shared" si="81"/>
        <v>0.16304725685666999</v>
      </c>
      <c r="HH60" s="477">
        <f t="shared" si="81"/>
        <v>0.12441057141634305</v>
      </c>
      <c r="HI60" s="477">
        <f t="shared" si="81"/>
        <v>9.1432881407735131E-2</v>
      </c>
      <c r="HJ60" s="477">
        <f t="shared" si="78"/>
        <v>6.3109558734074131E-2</v>
      </c>
      <c r="HK60" s="477">
        <f t="shared" si="78"/>
        <v>3.8658169365744954E-2</v>
      </c>
      <c r="HL60" s="477">
        <f t="shared" si="78"/>
        <v>1.7460154790790237E-2</v>
      </c>
      <c r="HM60" s="477">
        <f t="shared" si="78"/>
        <v>9.8000197223101194E-4</v>
      </c>
      <c r="HN60" s="477">
        <f t="shared" si="78"/>
        <v>1.7063954765711275E-2</v>
      </c>
      <c r="HO60" s="477">
        <f t="shared" si="78"/>
        <v>3.11207259762003E-2</v>
      </c>
      <c r="HP60" s="477">
        <f t="shared" si="78"/>
        <v>4.3422410000722202E-2</v>
      </c>
      <c r="HQ60" s="477">
        <f t="shared" si="78"/>
        <v>5.4195960569339403E-2</v>
      </c>
      <c r="HR60" s="477">
        <f t="shared" si="78"/>
        <v>6.3632157956880181E-2</v>
      </c>
      <c r="HS60" s="477">
        <f t="shared" si="78"/>
        <v>7.1892514762022033E-2</v>
      </c>
      <c r="HT60" s="477">
        <f t="shared" si="78"/>
        <v>7.9114654073157112E-2</v>
      </c>
      <c r="HU60" s="477">
        <f t="shared" si="78"/>
        <v>8.5416541292274328E-2</v>
      </c>
      <c r="HV60" s="477">
        <f t="shared" si="78"/>
        <v>9.0899845707638829E-2</v>
      </c>
      <c r="HW60" s="477">
        <f t="shared" si="49"/>
        <v>9.5652634298098282E-2</v>
      </c>
      <c r="HX60" s="477">
        <f t="shared" si="49"/>
        <v>9.9751548026024317E-2</v>
      </c>
      <c r="HY60" s="477">
        <f t="shared" si="49"/>
        <v>0.10326357334644</v>
      </c>
      <c r="HZ60" s="477">
        <f t="shared" si="49"/>
        <v>0.10624749436995351</v>
      </c>
      <c r="IA60" s="477">
        <f t="shared" si="49"/>
        <v>0.10875509105277639</v>
      </c>
      <c r="IB60" s="477">
        <f t="shared" si="49"/>
        <v>0.11083213388230483</v>
      </c>
      <c r="IC60" s="477">
        <f t="shared" si="49"/>
        <v>0.11251921434686903</v>
      </c>
      <c r="ID60" s="477">
        <f t="shared" si="49"/>
        <v>0.11385244201610564</v>
      </c>
      <c r="IE60" s="477">
        <f t="shared" si="49"/>
        <v>0.11486403259804349</v>
      </c>
      <c r="IF60" s="477">
        <f t="shared" si="49"/>
        <v>0.11558280636712505</v>
      </c>
      <c r="IG60" s="477">
        <f t="shared" si="50"/>
        <v>0.1160346125016698</v>
      </c>
    </row>
    <row r="61" spans="1:296" ht="36">
      <c r="F61" s="384"/>
      <c r="G61" s="384"/>
      <c r="H61" s="384"/>
      <c r="I61" s="384"/>
      <c r="J61" s="252"/>
      <c r="K61" s="606">
        <v>49000</v>
      </c>
      <c r="L61" s="382">
        <f t="shared" si="21"/>
        <v>14.935199999999998</v>
      </c>
      <c r="M61" s="382">
        <v>490</v>
      </c>
      <c r="N61" s="493">
        <f t="shared" si="72"/>
        <v>121.68270195809845</v>
      </c>
      <c r="O61" s="263">
        <f t="shared" si="73"/>
        <v>0.19566270857943321</v>
      </c>
      <c r="P61" s="383">
        <f t="shared" si="76"/>
        <v>-56.500002288000502</v>
      </c>
      <c r="Q61" s="383">
        <f t="shared" si="74"/>
        <v>216.64999771199948</v>
      </c>
      <c r="R61" s="382">
        <f t="shared" si="0"/>
        <v>573.56933718429855</v>
      </c>
      <c r="S61" s="263">
        <f t="shared" si="75"/>
        <v>0.1200914897193175</v>
      </c>
      <c r="T61" s="492">
        <f>O61/Konstanten!$C$22</f>
        <v>0.15972466006484343</v>
      </c>
      <c r="U61" s="492">
        <f t="shared" si="2"/>
        <v>0.75186533996876448</v>
      </c>
      <c r="V61" s="492"/>
      <c r="W61" s="252"/>
      <c r="X61" s="515">
        <f t="shared" si="59"/>
        <v>500</v>
      </c>
      <c r="Y61" s="598">
        <v>50000</v>
      </c>
      <c r="Z61" s="490">
        <f t="shared" si="60"/>
        <v>4.467536105868674E-2</v>
      </c>
      <c r="AA61" s="490">
        <f t="shared" si="60"/>
        <v>8.9291658319099659E-2</v>
      </c>
      <c r="AB61" s="490">
        <f t="shared" si="60"/>
        <v>0.13379060733938081</v>
      </c>
      <c r="AC61" s="490">
        <f t="shared" si="60"/>
        <v>0.17811545527177028</v>
      </c>
      <c r="AD61" s="490">
        <f t="shared" si="60"/>
        <v>0.22221168066638758</v>
      </c>
      <c r="AE61" s="490">
        <f t="shared" si="60"/>
        <v>0.26602761894148669</v>
      </c>
      <c r="AF61" s="490">
        <f t="shared" si="60"/>
        <v>0.30951499628517049</v>
      </c>
      <c r="AG61" s="490">
        <f t="shared" si="60"/>
        <v>0.35262936020630253</v>
      </c>
      <c r="AH61" s="490">
        <f t="shared" si="60"/>
        <v>0.39533040067845204</v>
      </c>
      <c r="AI61" s="490">
        <f t="shared" si="60"/>
        <v>0.43758216134162847</v>
      </c>
      <c r="AJ61" s="490">
        <f t="shared" si="60"/>
        <v>0.47935314513549593</v>
      </c>
      <c r="AK61" s="490">
        <f t="shared" si="60"/>
        <v>0.52061632274989267</v>
      </c>
      <c r="AL61" s="490">
        <f t="shared" si="60"/>
        <v>0.56134905523446754</v>
      </c>
      <c r="AM61" s="490">
        <f t="shared" si="60"/>
        <v>0.60153294397597634</v>
      </c>
      <c r="AN61" s="490">
        <f t="shared" si="60"/>
        <v>0.64115362209668758</v>
      </c>
      <c r="AO61" s="490">
        <f t="shared" si="60"/>
        <v>0.68020050129127074</v>
      </c>
      <c r="AP61" s="490">
        <f t="shared" si="61"/>
        <v>0.71866648738520822</v>
      </c>
      <c r="AQ61" s="490">
        <f t="shared" si="61"/>
        <v>0.75654767666187472</v>
      </c>
      <c r="AR61" s="490">
        <f t="shared" si="61"/>
        <v>0.79384304345528023</v>
      </c>
      <c r="AS61" s="490">
        <f t="shared" si="61"/>
        <v>0.83055412780613547</v>
      </c>
      <c r="AT61" s="490">
        <f t="shared" si="61"/>
        <v>0.86668473026234627</v>
      </c>
      <c r="AU61" s="490">
        <f t="shared" si="61"/>
        <v>0.90224061927110555</v>
      </c>
      <c r="AV61" s="490">
        <f t="shared" si="61"/>
        <v>0.93722925512373356</v>
      </c>
      <c r="AW61" s="490">
        <f t="shared" si="61"/>
        <v>0.97165953311586895</v>
      </c>
      <c r="AX61" s="490">
        <f t="shared" si="61"/>
        <v>1.005541547489736</v>
      </c>
      <c r="AY61" s="490">
        <f t="shared" si="61"/>
        <v>1.038886376831655</v>
      </c>
      <c r="AZ61" s="490">
        <f t="shared" si="61"/>
        <v>1.0717058908941202</v>
      </c>
      <c r="BA61" s="490">
        <f t="shared" si="61"/>
        <v>1.1040125782786665</v>
      </c>
      <c r="BB61" s="490">
        <f t="shared" si="61"/>
        <v>1.1358193940298791</v>
      </c>
      <c r="BC61" s="490">
        <f t="shared" si="61"/>
        <v>1.1671396259292244</v>
      </c>
      <c r="BD61" s="490">
        <f t="shared" si="61"/>
        <v>1.1979867781160796</v>
      </c>
      <c r="BE61" s="490">
        <f t="shared" si="61"/>
        <v>1.2283744705820137</v>
      </c>
      <c r="BF61" s="490">
        <f t="shared" si="62"/>
        <v>1.2583163530640973</v>
      </c>
      <c r="BG61" s="490">
        <f t="shared" si="62"/>
        <v>1.2878260318880121</v>
      </c>
      <c r="BH61" s="490">
        <f t="shared" si="62"/>
        <v>1.316917008369219</v>
      </c>
      <c r="BI61" s="490">
        <f t="shared" si="62"/>
        <v>1.3456026274592916</v>
      </c>
      <c r="BJ61" s="490">
        <f t="shared" si="62"/>
        <v>1.373896035417036</v>
      </c>
      <c r="BK61" s="490">
        <f t="shared" si="62"/>
        <v>1.4018101453831491</v>
      </c>
      <c r="BL61" s="490">
        <f t="shared" si="62"/>
        <v>1.4293576098386327</v>
      </c>
      <c r="BM61" s="490">
        <f t="shared" si="62"/>
        <v>1.456550799027164</v>
      </c>
      <c r="BN61" s="527"/>
      <c r="BO61" s="252"/>
      <c r="BP61" s="515">
        <f t="shared" si="63"/>
        <v>500</v>
      </c>
      <c r="BQ61" s="598">
        <v>50000</v>
      </c>
      <c r="BR61" s="382">
        <f t="shared" si="64"/>
        <v>216.73647953317459</v>
      </c>
      <c r="BS61" s="382">
        <f t="shared" si="64"/>
        <v>216.99546780898311</v>
      </c>
      <c r="BT61" s="382">
        <f t="shared" si="64"/>
        <v>217.42560152391684</v>
      </c>
      <c r="BU61" s="382">
        <f t="shared" si="64"/>
        <v>218.02464694805306</v>
      </c>
      <c r="BV61" s="382">
        <f t="shared" si="64"/>
        <v>218.78954777369916</v>
      </c>
      <c r="BW61" s="382">
        <f t="shared" si="64"/>
        <v>219.71649185235398</v>
      </c>
      <c r="BX61" s="382">
        <f t="shared" si="64"/>
        <v>220.80099142981959</v>
      </c>
      <c r="BY61" s="382">
        <f t="shared" si="64"/>
        <v>222.03797334299108</v>
      </c>
      <c r="BZ61" s="382">
        <f t="shared" si="64"/>
        <v>223.42187546708931</v>
      </c>
      <c r="CA61" s="382">
        <f t="shared" si="64"/>
        <v>224.94674577394377</v>
      </c>
      <c r="CB61" s="382">
        <f t="shared" si="64"/>
        <v>226.60634064461587</v>
      </c>
      <c r="CC61" s="382">
        <f t="shared" si="64"/>
        <v>228.39421952237609</v>
      </c>
      <c r="CD61" s="382">
        <f t="shared" si="64"/>
        <v>230.30383353714507</v>
      </c>
      <c r="CE61" s="382">
        <f t="shared" si="64"/>
        <v>232.32860632330917</v>
      </c>
      <c r="CF61" s="382">
        <f t="shared" si="64"/>
        <v>234.46200583953348</v>
      </c>
      <c r="CG61" s="382">
        <f t="shared" si="64"/>
        <v>236.6976065426727</v>
      </c>
      <c r="CH61" s="382">
        <f t="shared" si="65"/>
        <v>239.02914174118291</v>
      </c>
      <c r="CI61" s="382">
        <f t="shared" si="65"/>
        <v>241.45054634150276</v>
      </c>
      <c r="CJ61" s="382">
        <f t="shared" si="65"/>
        <v>243.95599049886863</v>
      </c>
      <c r="CK61" s="382">
        <f t="shared" si="65"/>
        <v>246.53990489515877</v>
      </c>
      <c r="CL61" s="382">
        <f t="shared" si="65"/>
        <v>249.19699849923407</v>
      </c>
      <c r="CM61" s="382">
        <f t="shared" si="65"/>
        <v>251.92226973176267</v>
      </c>
      <c r="CN61" s="382">
        <f t="shared" si="65"/>
        <v>254.71101196971279</v>
      </c>
      <c r="CO61" s="382">
        <f t="shared" si="65"/>
        <v>257.55881429858914</v>
      </c>
      <c r="CP61" s="382">
        <f t="shared" si="65"/>
        <v>260.46155836485025</v>
      </c>
      <c r="CQ61" s="382">
        <f t="shared" si="65"/>
        <v>263.41541210698284</v>
      </c>
      <c r="CR61" s="382">
        <f t="shared" si="65"/>
        <v>266.4168210597096</v>
      </c>
      <c r="CS61" s="382">
        <f t="shared" si="65"/>
        <v>269.46249783823851</v>
      </c>
      <c r="CT61" s="382">
        <f t="shared" si="65"/>
        <v>272.54941032302736</v>
      </c>
      <c r="CU61" s="382">
        <f t="shared" si="65"/>
        <v>275.67476898357751</v>
      </c>
      <c r="CV61" s="382">
        <f t="shared" si="65"/>
        <v>278.83601370430364</v>
      </c>
      <c r="CW61" s="382">
        <f t="shared" si="65"/>
        <v>282.03080040775615</v>
      </c>
      <c r="CX61" s="382">
        <f t="shared" si="66"/>
        <v>285.25698771080874</v>
      </c>
      <c r="CY61" s="382">
        <f t="shared" si="66"/>
        <v>288.51262379780854</v>
      </c>
      <c r="CZ61" s="382">
        <f t="shared" si="66"/>
        <v>291.79593365076653</v>
      </c>
      <c r="DA61" s="382">
        <f t="shared" si="66"/>
        <v>295.10530673977587</v>
      </c>
      <c r="DB61" s="382">
        <f t="shared" si="66"/>
        <v>298.43928524635231</v>
      </c>
      <c r="DC61" s="382">
        <f t="shared" si="66"/>
        <v>301.79655286746555</v>
      </c>
      <c r="DD61" s="382">
        <f t="shared" si="66"/>
        <v>305.1759242279939</v>
      </c>
      <c r="DE61" s="382">
        <f t="shared" si="66"/>
        <v>308.57633491343768</v>
      </c>
      <c r="DF61" s="521"/>
      <c r="DG61" s="252"/>
      <c r="DH61" s="515">
        <f t="shared" si="67"/>
        <v>500</v>
      </c>
      <c r="DI61" s="598">
        <v>50000</v>
      </c>
      <c r="DJ61" s="382">
        <f t="shared" si="68"/>
        <v>25.624417230900175</v>
      </c>
      <c r="DK61" s="382">
        <f t="shared" si="68"/>
        <v>51.214957278172847</v>
      </c>
      <c r="DL61" s="382">
        <f t="shared" si="68"/>
        <v>76.738189973133402</v>
      </c>
      <c r="DM61" s="382">
        <f t="shared" si="68"/>
        <v>102.16156362250885</v>
      </c>
      <c r="DN61" s="382">
        <f t="shared" si="68"/>
        <v>127.45380639442894</v>
      </c>
      <c r="DO61" s="382">
        <f t="shared" si="68"/>
        <v>152.58528506898566</v>
      </c>
      <c r="DP61" s="382">
        <f t="shared" si="68"/>
        <v>177.52831126788587</v>
      </c>
      <c r="DQ61" s="382">
        <f t="shared" si="68"/>
        <v>202.25738840525221</v>
      </c>
      <c r="DR61" s="382">
        <f t="shared" si="68"/>
        <v>226.7493958859429</v>
      </c>
      <c r="DS61" s="382">
        <f t="shared" si="68"/>
        <v>250.98371024439064</v>
      </c>
      <c r="DT61" s="382">
        <f t="shared" si="68"/>
        <v>274.94226573257527</v>
      </c>
      <c r="DU61" s="382">
        <f t="shared" si="68"/>
        <v>298.60955916698276</v>
      </c>
      <c r="DV61" s="382">
        <f t="shared" si="68"/>
        <v>321.97260553986575</v>
      </c>
      <c r="DW61" s="382">
        <f t="shared" si="68"/>
        <v>345.02085197082056</v>
      </c>
      <c r="DX61" s="382">
        <f t="shared" si="68"/>
        <v>367.74605805930935</v>
      </c>
      <c r="DY61" s="382">
        <f t="shared" si="68"/>
        <v>390.1421506780618</v>
      </c>
      <c r="DZ61" s="382">
        <f t="shared" si="69"/>
        <v>412.20506082610194</v>
      </c>
      <c r="EA61" s="382">
        <f t="shared" si="69"/>
        <v>433.93254945127251</v>
      </c>
      <c r="EB61" s="382">
        <f t="shared" si="69"/>
        <v>455.32402826301137</v>
      </c>
      <c r="EC61" s="382">
        <f t="shared" si="69"/>
        <v>476.38038058144832</v>
      </c>
      <c r="ED61" s="382">
        <f t="shared" si="69"/>
        <v>497.10378628432653</v>
      </c>
      <c r="EE61" s="382">
        <f t="shared" si="69"/>
        <v>517.49755397607908</v>
      </c>
      <c r="EF61" s="382">
        <f t="shared" si="69"/>
        <v>537.56596265105372</v>
      </c>
      <c r="EG61" s="382">
        <f t="shared" si="69"/>
        <v>557.3141143780739</v>
      </c>
      <c r="EH61" s="382">
        <f t="shared" si="69"/>
        <v>576.74779890496177</v>
      </c>
      <c r="EI61" s="382">
        <f t="shared" si="69"/>
        <v>595.87337056912975</v>
      </c>
      <c r="EJ61" s="382">
        <f t="shared" si="69"/>
        <v>614.69763749664867</v>
      </c>
      <c r="EK61" s="382">
        <f t="shared" si="69"/>
        <v>633.22776276642321</v>
      </c>
      <c r="EL61" s="382">
        <f t="shared" si="69"/>
        <v>651.4711769947894</v>
      </c>
      <c r="EM61" s="382">
        <f t="shared" si="69"/>
        <v>669.43550164575538</v>
      </c>
      <c r="EN61" s="382">
        <f t="shared" si="69"/>
        <v>687.12848227959307</v>
      </c>
      <c r="EO61" s="382">
        <f t="shared" si="69"/>
        <v>704.55793090583916</v>
      </c>
      <c r="EP61" s="382">
        <f t="shared" si="70"/>
        <v>721.73167659513808</v>
      </c>
      <c r="EQ61" s="382">
        <f t="shared" si="70"/>
        <v>738.65752351869241</v>
      </c>
      <c r="ER61" s="382">
        <f t="shared" si="70"/>
        <v>755.34321561706224</v>
      </c>
      <c r="ES61" s="382">
        <f t="shared" si="70"/>
        <v>771.79640714527648</v>
      </c>
      <c r="ET61" s="382">
        <f t="shared" si="70"/>
        <v>788.02463839428492</v>
      </c>
      <c r="EU61" s="382">
        <f t="shared" si="70"/>
        <v>804.03531594563799</v>
      </c>
      <c r="EV61" s="382">
        <f t="shared" si="70"/>
        <v>819.83569687447778</v>
      </c>
      <c r="EW61" s="382">
        <f t="shared" si="70"/>
        <v>835.43287637327091</v>
      </c>
      <c r="EX61" s="521"/>
      <c r="EY61" s="252"/>
      <c r="EZ61" s="515">
        <f t="shared" si="71"/>
        <v>500</v>
      </c>
      <c r="FA61" s="598">
        <v>50000</v>
      </c>
      <c r="FB61" s="382">
        <f t="shared" si="79"/>
        <v>253.58647953317461</v>
      </c>
      <c r="FC61" s="382">
        <f t="shared" si="79"/>
        <v>263.84546780898313</v>
      </c>
      <c r="FD61" s="382">
        <f t="shared" si="79"/>
        <v>274.27560152391686</v>
      </c>
      <c r="FE61" s="382">
        <f t="shared" si="79"/>
        <v>284.87464694805305</v>
      </c>
      <c r="FF61" s="382">
        <f t="shared" si="79"/>
        <v>295.63954777369918</v>
      </c>
      <c r="FG61" s="382">
        <f t="shared" si="79"/>
        <v>306.56649185235403</v>
      </c>
      <c r="FH61" s="382">
        <f t="shared" si="79"/>
        <v>317.65099142981961</v>
      </c>
      <c r="FI61" s="382">
        <f t="shared" si="79"/>
        <v>328.88797334299113</v>
      </c>
      <c r="FJ61" s="382">
        <f t="shared" si="79"/>
        <v>340.27187546708933</v>
      </c>
      <c r="FK61" s="382">
        <f t="shared" si="79"/>
        <v>351.79674577394383</v>
      </c>
      <c r="FL61" s="382">
        <f t="shared" si="79"/>
        <v>363.45634064461592</v>
      </c>
      <c r="FM61" s="382">
        <f t="shared" si="79"/>
        <v>375.24421952237611</v>
      </c>
      <c r="FN61" s="382">
        <f t="shared" si="79"/>
        <v>387.15383353714509</v>
      </c>
      <c r="FO61" s="382">
        <f t="shared" si="79"/>
        <v>399.17860632330917</v>
      </c>
      <c r="FP61" s="382">
        <f t="shared" si="79"/>
        <v>411.31200583953353</v>
      </c>
      <c r="FQ61" s="382">
        <f t="shared" si="79"/>
        <v>423.54760654267272</v>
      </c>
      <c r="FR61" s="382">
        <f t="shared" si="80"/>
        <v>435.87914174118293</v>
      </c>
      <c r="FS61" s="382">
        <f t="shared" si="80"/>
        <v>448.30054634150281</v>
      </c>
      <c r="FT61" s="382">
        <f t="shared" si="80"/>
        <v>460.80599049886865</v>
      </c>
      <c r="FU61" s="382">
        <f t="shared" si="80"/>
        <v>473.38990489515879</v>
      </c>
      <c r="FV61" s="382">
        <f t="shared" si="80"/>
        <v>486.04699849923406</v>
      </c>
      <c r="FW61" s="382">
        <f t="shared" si="80"/>
        <v>498.77226973176266</v>
      </c>
      <c r="FX61" s="382">
        <f t="shared" si="80"/>
        <v>511.56101196971281</v>
      </c>
      <c r="FY61" s="382">
        <f t="shared" si="80"/>
        <v>524.40881429858916</v>
      </c>
      <c r="FZ61" s="382">
        <f t="shared" si="80"/>
        <v>537.31155836485027</v>
      </c>
      <c r="GA61" s="382">
        <f t="shared" si="80"/>
        <v>550.26541210698292</v>
      </c>
      <c r="GB61" s="382">
        <f t="shared" si="80"/>
        <v>563.26682105970963</v>
      </c>
      <c r="GC61" s="382">
        <f t="shared" si="80"/>
        <v>576.31249783823853</v>
      </c>
      <c r="GD61" s="382">
        <f t="shared" si="77"/>
        <v>589.39941032302738</v>
      </c>
      <c r="GE61" s="382">
        <f t="shared" si="77"/>
        <v>602.52476898357759</v>
      </c>
      <c r="GF61" s="382">
        <f t="shared" si="77"/>
        <v>615.6860137043036</v>
      </c>
      <c r="GG61" s="382">
        <f t="shared" si="29"/>
        <v>628.88080040775617</v>
      </c>
      <c r="GH61" s="382">
        <f t="shared" si="29"/>
        <v>642.10698771080877</v>
      </c>
      <c r="GI61" s="382">
        <f t="shared" si="29"/>
        <v>655.36262379780851</v>
      </c>
      <c r="GJ61" s="382">
        <f t="shared" si="29"/>
        <v>668.64593365076655</v>
      </c>
      <c r="GK61" s="382">
        <f t="shared" si="29"/>
        <v>681.95530673977589</v>
      </c>
      <c r="GL61" s="382">
        <f t="shared" si="29"/>
        <v>695.28928524635239</v>
      </c>
      <c r="GM61" s="382">
        <f t="shared" si="29"/>
        <v>708.64655286746552</v>
      </c>
      <c r="GN61" s="382">
        <f t="shared" si="29"/>
        <v>722.02592422799398</v>
      </c>
      <c r="GO61" s="382">
        <f t="shared" si="48"/>
        <v>735.4263349134377</v>
      </c>
      <c r="GQ61" s="511"/>
      <c r="GR61" s="521"/>
      <c r="GS61" s="525">
        <v>50000</v>
      </c>
      <c r="GT61" s="582">
        <f t="shared" si="81"/>
        <v>8.8962828012095336</v>
      </c>
      <c r="GU61" s="476">
        <f t="shared" si="81"/>
        <v>4.1517267968400837</v>
      </c>
      <c r="GV61" s="476">
        <f t="shared" si="81"/>
        <v>2.5741734541815848</v>
      </c>
      <c r="GW61" s="476">
        <f t="shared" si="81"/>
        <v>1.788471875789573</v>
      </c>
      <c r="GX61" s="476">
        <f t="shared" si="81"/>
        <v>1.3195819421727504</v>
      </c>
      <c r="GY61" s="476">
        <f t="shared" si="81"/>
        <v>1.0091484687645444</v>
      </c>
      <c r="GZ61" s="476">
        <f t="shared" si="81"/>
        <v>0.78929765715222766</v>
      </c>
      <c r="HA61" s="476">
        <f t="shared" si="81"/>
        <v>0.62608632463905867</v>
      </c>
      <c r="HB61" s="476">
        <f t="shared" si="81"/>
        <v>0.50065173994222811</v>
      </c>
      <c r="HC61" s="476">
        <f t="shared" si="81"/>
        <v>0.40167162813629781</v>
      </c>
      <c r="HD61" s="476">
        <f t="shared" si="81"/>
        <v>0.32193695165855135</v>
      </c>
      <c r="HE61" s="476">
        <f t="shared" si="81"/>
        <v>0.25663833592326218</v>
      </c>
      <c r="HF61" s="476">
        <f t="shared" si="81"/>
        <v>0.2024433969715749</v>
      </c>
      <c r="HG61" s="476">
        <f t="shared" si="81"/>
        <v>0.15696951080820151</v>
      </c>
      <c r="HH61" s="476">
        <f t="shared" si="81"/>
        <v>0.11846747728618195</v>
      </c>
      <c r="HI61" s="476">
        <f t="shared" si="81"/>
        <v>8.5623806109011033E-2</v>
      </c>
      <c r="HJ61" s="476">
        <f t="shared" si="78"/>
        <v>5.7432775977169385E-2</v>
      </c>
      <c r="HK61" s="476">
        <f t="shared" si="78"/>
        <v>3.3111129617723514E-2</v>
      </c>
      <c r="HL61" s="476">
        <f t="shared" si="78"/>
        <v>1.203969458139535E-2</v>
      </c>
      <c r="HM61" s="476">
        <f t="shared" si="78"/>
        <v>6.2774954809001349E-3</v>
      </c>
      <c r="HN61" s="476">
        <f t="shared" si="78"/>
        <v>2.2242413134162611E-2</v>
      </c>
      <c r="HO61" s="476">
        <f t="shared" si="78"/>
        <v>3.6184295172884962E-2</v>
      </c>
      <c r="HP61" s="476">
        <f t="shared" si="78"/>
        <v>4.8375366909569978E-2</v>
      </c>
      <c r="HQ61" s="476">
        <f t="shared" si="78"/>
        <v>5.9042646203577485E-2</v>
      </c>
      <c r="HR61" s="476">
        <f t="shared" si="78"/>
        <v>6.8376924220581073E-2</v>
      </c>
      <c r="HS61" s="476">
        <f t="shared" si="78"/>
        <v>7.6539682279451113E-2</v>
      </c>
      <c r="HT61" s="476">
        <f t="shared" si="78"/>
        <v>8.3668479102003118E-2</v>
      </c>
      <c r="HU61" s="476">
        <f t="shared" si="78"/>
        <v>8.9881190110072354E-2</v>
      </c>
      <c r="HV61" s="476">
        <f t="shared" si="78"/>
        <v>9.5279375149176379E-2</v>
      </c>
      <c r="HW61" s="476">
        <f t="shared" si="49"/>
        <v>9.9950977349846148E-2</v>
      </c>
      <c r="HX61" s="476">
        <f t="shared" si="49"/>
        <v>0.10397250356770901</v>
      </c>
      <c r="HY61" s="476">
        <f t="shared" si="49"/>
        <v>0.1074107992806015</v>
      </c>
      <c r="HZ61" s="476">
        <f t="shared" si="49"/>
        <v>0.11032450350519325</v>
      </c>
      <c r="IA61" s="476">
        <f t="shared" si="49"/>
        <v>0.11276524921061885</v>
      </c>
      <c r="IB61" s="476">
        <f t="shared" si="49"/>
        <v>0.11477865978510195</v>
      </c>
      <c r="IC61" s="476">
        <f t="shared" si="49"/>
        <v>0.11640518091786044</v>
      </c>
      <c r="ID61" s="476">
        <f t="shared" si="49"/>
        <v>0.1176807787849049</v>
      </c>
      <c r="IE61" s="476">
        <f t="shared" si="49"/>
        <v>0.11863752895727511</v>
      </c>
      <c r="IF61" s="476">
        <f t="shared" si="49"/>
        <v>0.11930411547017464</v>
      </c>
      <c r="IG61" s="476">
        <f t="shared" si="50"/>
        <v>0.11970625562878896</v>
      </c>
    </row>
    <row r="62" spans="1:296" s="90" customFormat="1">
      <c r="A62" s="173"/>
      <c r="B62" s="182"/>
      <c r="C62" s="91"/>
      <c r="D62" s="189"/>
      <c r="E62" s="91"/>
      <c r="F62" s="384"/>
      <c r="G62" s="384"/>
      <c r="H62" s="384"/>
      <c r="I62" s="384"/>
      <c r="J62" s="252"/>
      <c r="K62" s="606">
        <v>50000</v>
      </c>
      <c r="L62" s="382">
        <f t="shared" si="21"/>
        <v>15.239999999999998</v>
      </c>
      <c r="M62" s="382">
        <v>500</v>
      </c>
      <c r="N62" s="493">
        <f t="shared" si="72"/>
        <v>115.97253713652115</v>
      </c>
      <c r="O62" s="263">
        <f t="shared" si="73"/>
        <v>0.18648090790073413</v>
      </c>
      <c r="P62" s="383">
        <f t="shared" si="76"/>
        <v>-56.500002288000502</v>
      </c>
      <c r="Q62" s="383">
        <f t="shared" si="74"/>
        <v>216.64999771199948</v>
      </c>
      <c r="R62" s="382">
        <f t="shared" si="0"/>
        <v>573.56933718429855</v>
      </c>
      <c r="S62" s="263">
        <f t="shared" si="75"/>
        <v>0.11445599520011956</v>
      </c>
      <c r="T62" s="492">
        <f>O62/Konstanten!$C$22</f>
        <v>0.15222931257202785</v>
      </c>
      <c r="U62" s="492">
        <f t="shared" si="2"/>
        <v>0.75186533996876448</v>
      </c>
      <c r="V62" s="492"/>
      <c r="W62" s="252"/>
      <c r="X62" s="515">
        <f t="shared" si="59"/>
        <v>510</v>
      </c>
      <c r="Y62" s="592">
        <v>51000</v>
      </c>
      <c r="Z62" s="490">
        <f t="shared" si="60"/>
        <v>4.5761429517609656E-2</v>
      </c>
      <c r="AA62" s="490">
        <f t="shared" si="60"/>
        <v>9.1459005304438526E-2</v>
      </c>
      <c r="AB62" s="490">
        <f t="shared" si="60"/>
        <v>0.13702975782688667</v>
      </c>
      <c r="AC62" s="490">
        <f t="shared" si="60"/>
        <v>0.1824124536323399</v>
      </c>
      <c r="AD62" s="490">
        <f t="shared" si="60"/>
        <v>0.22754838486262516</v>
      </c>
      <c r="AE62" s="490">
        <f t="shared" si="60"/>
        <v>0.27238207060068742</v>
      </c>
      <c r="AF62" s="490">
        <f t="shared" si="60"/>
        <v>0.31686185004574119</v>
      </c>
      <c r="AG62" s="490">
        <f t="shared" si="60"/>
        <v>0.36094035423515874</v>
      </c>
      <c r="AH62" s="490">
        <f t="shared" si="60"/>
        <v>0.40457485002644927</v>
      </c>
      <c r="AI62" s="490">
        <f t="shared" si="60"/>
        <v>0.44772745671406561</v>
      </c>
      <c r="AJ62" s="490">
        <f t="shared" si="60"/>
        <v>0.49036524148255184</v>
      </c>
      <c r="AK62" s="490">
        <f t="shared" si="60"/>
        <v>0.53246020455194665</v>
      </c>
      <c r="AL62" s="490">
        <f t="shared" si="60"/>
        <v>0.57398916818237444</v>
      </c>
      <c r="AM62" s="490">
        <f t="shared" si="60"/>
        <v>0.61493358566152989</v>
      </c>
      <c r="AN62" s="490">
        <f t="shared" si="60"/>
        <v>0.65527928711515393</v>
      </c>
      <c r="AO62" s="490">
        <f t="shared" si="60"/>
        <v>0.69501617865560128</v>
      </c>
      <c r="AP62" s="490">
        <f t="shared" si="61"/>
        <v>0.73413791026069675</v>
      </c>
      <c r="AQ62" s="490">
        <f t="shared" si="61"/>
        <v>0.77264152610548109</v>
      </c>
      <c r="AR62" s="490">
        <f t="shared" si="61"/>
        <v>0.81052710908507875</v>
      </c>
      <c r="AS62" s="490">
        <f t="shared" si="61"/>
        <v>0.84779742916495171</v>
      </c>
      <c r="AT62" s="490">
        <f t="shared" si="61"/>
        <v>0.88445760312759469</v>
      </c>
      <c r="AU62" s="490">
        <f t="shared" si="61"/>
        <v>0.92051477136189819</v>
      </c>
      <c r="AV62" s="490">
        <f t="shared" si="61"/>
        <v>0.95597779563034024</v>
      </c>
      <c r="AW62" s="490">
        <f t="shared" si="61"/>
        <v>0.99085698028557645</v>
      </c>
      <c r="AX62" s="490">
        <f t="shared" si="61"/>
        <v>1.02516381820001</v>
      </c>
      <c r="AY62" s="490">
        <f t="shared" si="61"/>
        <v>1.058910761710504</v>
      </c>
      <c r="AZ62" s="490">
        <f t="shared" si="61"/>
        <v>1.0921110181436846</v>
      </c>
      <c r="BA62" s="490">
        <f t="shared" si="61"/>
        <v>1.1247783689478943</v>
      </c>
      <c r="BB62" s="490">
        <f t="shared" si="61"/>
        <v>1.1569270110845724</v>
      </c>
      <c r="BC62" s="490">
        <f t="shared" si="61"/>
        <v>1.1885714190954615</v>
      </c>
      <c r="BD62" s="490">
        <f t="shared" si="61"/>
        <v>1.2197262261335726</v>
      </c>
      <c r="BE62" s="490">
        <f t="shared" si="61"/>
        <v>1.2504061222011718</v>
      </c>
      <c r="BF62" s="490">
        <f t="shared" si="62"/>
        <v>1.2806257678553323</v>
      </c>
      <c r="BG62" s="490">
        <f t="shared" si="62"/>
        <v>1.3103997217031957</v>
      </c>
      <c r="BH62" s="490">
        <f t="shared" si="62"/>
        <v>1.339742380100897</v>
      </c>
      <c r="BI62" s="490">
        <f t="shared" si="62"/>
        <v>1.3686679275802807</v>
      </c>
      <c r="BJ62" s="490">
        <f t="shared" si="62"/>
        <v>1.3971902966480423</v>
      </c>
      <c r="BK62" s="490">
        <f t="shared" si="62"/>
        <v>1.425323135725594</v>
      </c>
      <c r="BL62" s="490">
        <f t="shared" si="62"/>
        <v>1.4530797841206333</v>
      </c>
      <c r="BM62" s="490">
        <f t="shared" si="62"/>
        <v>1.4804732530394762</v>
      </c>
      <c r="BN62" s="527"/>
      <c r="BO62" s="252"/>
      <c r="BP62" s="515">
        <f t="shared" si="63"/>
        <v>510</v>
      </c>
      <c r="BQ62" s="592">
        <v>51000</v>
      </c>
      <c r="BR62" s="382">
        <f t="shared" si="64"/>
        <v>216.74073542937791</v>
      </c>
      <c r="BS62" s="382">
        <f t="shared" si="64"/>
        <v>217.01244231056162</v>
      </c>
      <c r="BT62" s="382">
        <f t="shared" si="64"/>
        <v>217.46361180919607</v>
      </c>
      <c r="BU62" s="382">
        <f t="shared" si="64"/>
        <v>218.09177325616974</v>
      </c>
      <c r="BV62" s="382">
        <f t="shared" si="64"/>
        <v>218.89355001706977</v>
      </c>
      <c r="BW62" s="382">
        <f t="shared" si="64"/>
        <v>219.86473670807905</v>
      </c>
      <c r="BX62" s="382">
        <f t="shared" si="64"/>
        <v>221.00039171524014</v>
      </c>
      <c r="BY62" s="382">
        <f t="shared" si="64"/>
        <v>222.29494076292065</v>
      </c>
      <c r="BZ62" s="382">
        <f t="shared" si="64"/>
        <v>223.74228710293823</v>
      </c>
      <c r="CA62" s="382">
        <f t="shared" si="64"/>
        <v>225.33592402549533</v>
      </c>
      <c r="CB62" s="382">
        <f t="shared" si="64"/>
        <v>227.06904577741611</v>
      </c>
      <c r="CC62" s="382">
        <f t="shared" si="64"/>
        <v>228.93465354473042</v>
      </c>
      <c r="CD62" s="382">
        <f t="shared" si="64"/>
        <v>230.92565384094968</v>
      </c>
      <c r="CE62" s="382">
        <f t="shared" si="64"/>
        <v>233.03494736814213</v>
      </c>
      <c r="CF62" s="382">
        <f t="shared" si="64"/>
        <v>235.25550712432266</v>
      </c>
      <c r="CG62" s="382">
        <f t="shared" si="64"/>
        <v>237.5804451716931</v>
      </c>
      <c r="CH62" s="382">
        <f t="shared" si="65"/>
        <v>240.00306802601861</v>
      </c>
      <c r="CI62" s="382">
        <f t="shared" si="65"/>
        <v>242.51692106311043</v>
      </c>
      <c r="CJ62" s="382">
        <f t="shared" si="65"/>
        <v>245.11582266174062</v>
      </c>
      <c r="CK62" s="382">
        <f t="shared" si="65"/>
        <v>247.79388902043533</v>
      </c>
      <c r="CL62" s="382">
        <f t="shared" si="65"/>
        <v>250.5455507115048</v>
      </c>
      <c r="CM62" s="382">
        <f t="shared" si="65"/>
        <v>253.36556208557494</v>
      </c>
      <c r="CN62" s="382">
        <f t="shared" si="65"/>
        <v>256.24900463063983</v>
      </c>
      <c r="CO62" s="382">
        <f t="shared" si="65"/>
        <v>259.19128533737245</v>
      </c>
      <c r="CP62" s="382">
        <f t="shared" si="65"/>
        <v>262.18813104124422</v>
      </c>
      <c r="CQ62" s="382">
        <f t="shared" si="65"/>
        <v>265.23557961376576</v>
      </c>
      <c r="CR62" s="382">
        <f t="shared" si="65"/>
        <v>268.32996876916656</v>
      </c>
      <c r="CS62" s="382">
        <f t="shared" si="65"/>
        <v>271.46792314611372</v>
      </c>
      <c r="CT62" s="382">
        <f t="shared" si="65"/>
        <v>274.64634022148783</v>
      </c>
      <c r="CU62" s="382">
        <f t="shared" si="65"/>
        <v>277.86237551807852</v>
      </c>
      <c r="CV62" s="382">
        <f t="shared" si="65"/>
        <v>281.11342748210609</v>
      </c>
      <c r="CW62" s="382">
        <f t="shared" si="65"/>
        <v>284.39712233062062</v>
      </c>
      <c r="CX62" s="382">
        <f t="shared" si="66"/>
        <v>287.71129910312914</v>
      </c>
      <c r="CY62" s="382">
        <f t="shared" si="66"/>
        <v>291.05399509585573</v>
      </c>
      <c r="CZ62" s="382">
        <f t="shared" si="66"/>
        <v>294.42343181016321</v>
      </c>
      <c r="DA62" s="382">
        <f t="shared" si="66"/>
        <v>297.81800150791162</v>
      </c>
      <c r="DB62" s="382">
        <f t="shared" si="66"/>
        <v>301.23625443500543</v>
      </c>
      <c r="DC62" s="382">
        <f t="shared" si="66"/>
        <v>304.67688674906071</v>
      </c>
      <c r="DD62" s="382">
        <f t="shared" si="66"/>
        <v>308.13872916714337</v>
      </c>
      <c r="DE62" s="382">
        <f t="shared" si="66"/>
        <v>311.62073633401707</v>
      </c>
      <c r="DF62" s="521"/>
      <c r="DG62" s="252"/>
      <c r="DH62" s="515">
        <f t="shared" si="67"/>
        <v>510</v>
      </c>
      <c r="DI62" s="592">
        <v>51000</v>
      </c>
      <c r="DJ62" s="382">
        <f t="shared" si="68"/>
        <v>26.247352797021364</v>
      </c>
      <c r="DK62" s="382">
        <f t="shared" si="68"/>
        <v>52.458081052002051</v>
      </c>
      <c r="DL62" s="382">
        <f t="shared" si="68"/>
        <v>78.596067371292335</v>
      </c>
      <c r="DM62" s="382">
        <f t="shared" si="68"/>
        <v>104.62619012406279</v>
      </c>
      <c r="DN62" s="382">
        <f t="shared" si="68"/>
        <v>130.51477628301359</v>
      </c>
      <c r="DO62" s="382">
        <f t="shared" si="68"/>
        <v>156.23000369532309</v>
      </c>
      <c r="DP62" s="382">
        <f t="shared" si="68"/>
        <v>181.74224130972638</v>
      </c>
      <c r="DQ62" s="382">
        <f t="shared" si="68"/>
        <v>207.02431974172592</v>
      </c>
      <c r="DR62" s="382">
        <f t="shared" si="68"/>
        <v>232.0517285711075</v>
      </c>
      <c r="DS62" s="382">
        <f t="shared" si="68"/>
        <v>256.80274058669835</v>
      </c>
      <c r="DT62" s="382">
        <f t="shared" si="68"/>
        <v>281.25846653536576</v>
      </c>
      <c r="DU62" s="382">
        <f t="shared" si="68"/>
        <v>305.40284660187604</v>
      </c>
      <c r="DV62" s="382">
        <f t="shared" si="68"/>
        <v>329.2225867453314</v>
      </c>
      <c r="DW62" s="382">
        <f t="shared" si="68"/>
        <v>352.70704914024776</v>
      </c>
      <c r="DX62" s="382">
        <f t="shared" si="68"/>
        <v>375.84810638123849</v>
      </c>
      <c r="DY62" s="382">
        <f t="shared" si="68"/>
        <v>398.63996892385723</v>
      </c>
      <c r="DZ62" s="382">
        <f t="shared" si="69"/>
        <v>421.07899459009388</v>
      </c>
      <c r="EA62" s="382">
        <f t="shared" si="69"/>
        <v>443.16348800938567</v>
      </c>
      <c r="EB62" s="382">
        <f t="shared" si="69"/>
        <v>464.89349672783425</v>
      </c>
      <c r="EC62" s="382">
        <f t="shared" si="69"/>
        <v>486.27060951269362</v>
      </c>
      <c r="ED62" s="382">
        <f t="shared" si="69"/>
        <v>507.29776119350788</v>
      </c>
      <c r="EE62" s="382">
        <f t="shared" si="69"/>
        <v>527.97904727840012</v>
      </c>
      <c r="EF62" s="382">
        <f t="shared" si="69"/>
        <v>548.31955060260111</v>
      </c>
      <c r="EG62" s="382">
        <f t="shared" si="69"/>
        <v>568.32518142683364</v>
      </c>
      <c r="EH62" s="382">
        <f t="shared" si="69"/>
        <v>588.00253171030442</v>
      </c>
      <c r="EI62" s="382">
        <f t="shared" si="69"/>
        <v>607.35874373161448</v>
      </c>
      <c r="EJ62" s="382">
        <f t="shared" si="69"/>
        <v>626.40139280834262</v>
      </c>
      <c r="EK62" s="382">
        <f t="shared" si="69"/>
        <v>645.13838355668008</v>
      </c>
      <c r="EL62" s="382">
        <f t="shared" si="69"/>
        <v>663.57785891838978</v>
      </c>
      <c r="EM62" s="382">
        <f t="shared" si="69"/>
        <v>681.72812104678496</v>
      </c>
      <c r="EN62" s="382">
        <f t="shared" si="69"/>
        <v>699.59756306973907</v>
      </c>
      <c r="EO62" s="382">
        <f t="shared" si="69"/>
        <v>717.19461072211504</v>
      </c>
      <c r="EP62" s="382">
        <f t="shared" si="70"/>
        <v>734.52767284991637</v>
      </c>
      <c r="EQ62" s="382">
        <f t="shared" si="70"/>
        <v>751.60509982379131</v>
      </c>
      <c r="ER62" s="382">
        <f t="shared" si="70"/>
        <v>768.43514895218607</v>
      </c>
      <c r="ES62" s="382">
        <f t="shared" si="70"/>
        <v>785.02595604762905</v>
      </c>
      <c r="ET62" s="382">
        <f t="shared" si="70"/>
        <v>801.38551236875105</v>
      </c>
      <c r="EU62" s="382">
        <f t="shared" si="70"/>
        <v>817.52164623157489</v>
      </c>
      <c r="EV62" s="382">
        <f t="shared" si="70"/>
        <v>833.44200865397522</v>
      </c>
      <c r="EW62" s="382">
        <f t="shared" si="70"/>
        <v>849.15406246493467</v>
      </c>
      <c r="EX62" s="521"/>
      <c r="EY62" s="252"/>
      <c r="EZ62" s="515">
        <f t="shared" si="71"/>
        <v>510</v>
      </c>
      <c r="FA62" s="592">
        <v>51000</v>
      </c>
      <c r="FB62" s="382">
        <f t="shared" si="79"/>
        <v>259.5907354293779</v>
      </c>
      <c r="FC62" s="382">
        <f t="shared" si="79"/>
        <v>269.86244231056162</v>
      </c>
      <c r="FD62" s="382">
        <f t="shared" si="79"/>
        <v>280.31361180919612</v>
      </c>
      <c r="FE62" s="382">
        <f t="shared" si="79"/>
        <v>290.94177325616977</v>
      </c>
      <c r="FF62" s="382">
        <f t="shared" si="79"/>
        <v>301.74355001706977</v>
      </c>
      <c r="FG62" s="382">
        <f t="shared" si="79"/>
        <v>312.71473670807904</v>
      </c>
      <c r="FH62" s="382">
        <f t="shared" si="79"/>
        <v>323.85039171524016</v>
      </c>
      <c r="FI62" s="382">
        <f t="shared" si="79"/>
        <v>335.14494076292067</v>
      </c>
      <c r="FJ62" s="382">
        <f t="shared" si="79"/>
        <v>346.59228710293826</v>
      </c>
      <c r="FK62" s="382">
        <f t="shared" si="79"/>
        <v>358.18592402549535</v>
      </c>
      <c r="FL62" s="382">
        <f t="shared" si="79"/>
        <v>369.91904577741616</v>
      </c>
      <c r="FM62" s="382">
        <f t="shared" si="79"/>
        <v>381.78465354473042</v>
      </c>
      <c r="FN62" s="382">
        <f t="shared" si="79"/>
        <v>393.7756538409497</v>
      </c>
      <c r="FO62" s="382">
        <f t="shared" si="79"/>
        <v>405.88494736814215</v>
      </c>
      <c r="FP62" s="382">
        <f t="shared" si="79"/>
        <v>418.10550712432268</v>
      </c>
      <c r="FQ62" s="382">
        <f t="shared" si="79"/>
        <v>430.43044517169312</v>
      </c>
      <c r="FR62" s="382">
        <f t="shared" si="80"/>
        <v>442.8530680260186</v>
      </c>
      <c r="FS62" s="382">
        <f t="shared" si="80"/>
        <v>455.36692106311045</v>
      </c>
      <c r="FT62" s="382">
        <f t="shared" si="80"/>
        <v>467.96582266174062</v>
      </c>
      <c r="FU62" s="382">
        <f t="shared" si="80"/>
        <v>480.64388902043538</v>
      </c>
      <c r="FV62" s="382">
        <f t="shared" si="80"/>
        <v>493.39555071150482</v>
      </c>
      <c r="FW62" s="382">
        <f t="shared" si="80"/>
        <v>506.21556208557496</v>
      </c>
      <c r="FX62" s="382">
        <f t="shared" si="80"/>
        <v>519.09900463063991</v>
      </c>
      <c r="FY62" s="382">
        <f t="shared" si="80"/>
        <v>532.04128533737253</v>
      </c>
      <c r="FZ62" s="382">
        <f t="shared" si="80"/>
        <v>545.03813104124424</v>
      </c>
      <c r="GA62" s="382">
        <f t="shared" si="80"/>
        <v>558.08557961376573</v>
      </c>
      <c r="GB62" s="382">
        <f t="shared" si="80"/>
        <v>571.17996876916663</v>
      </c>
      <c r="GC62" s="382">
        <f t="shared" si="80"/>
        <v>584.3179231461138</v>
      </c>
      <c r="GD62" s="382">
        <f t="shared" si="77"/>
        <v>597.4963402214878</v>
      </c>
      <c r="GE62" s="382">
        <f t="shared" si="77"/>
        <v>610.71237551807849</v>
      </c>
      <c r="GF62" s="382">
        <f t="shared" si="77"/>
        <v>623.96342748210611</v>
      </c>
      <c r="GG62" s="382">
        <f t="shared" si="29"/>
        <v>637.24712233062064</v>
      </c>
      <c r="GH62" s="382">
        <f t="shared" si="29"/>
        <v>650.56129910312916</v>
      </c>
      <c r="GI62" s="382">
        <f t="shared" si="29"/>
        <v>663.90399509585575</v>
      </c>
      <c r="GJ62" s="382">
        <f t="shared" si="29"/>
        <v>677.27343181016317</v>
      </c>
      <c r="GK62" s="382">
        <f t="shared" si="29"/>
        <v>690.66800150791164</v>
      </c>
      <c r="GL62" s="382">
        <f t="shared" si="29"/>
        <v>704.08625443500546</v>
      </c>
      <c r="GM62" s="382">
        <f t="shared" si="29"/>
        <v>717.52688674906074</v>
      </c>
      <c r="GN62" s="382">
        <f t="shared" si="29"/>
        <v>730.98872916714345</v>
      </c>
      <c r="GO62" s="382">
        <f t="shared" si="48"/>
        <v>744.47073633401715</v>
      </c>
      <c r="GQ62" s="511"/>
      <c r="GR62" s="521"/>
      <c r="GS62" s="524">
        <v>51000</v>
      </c>
      <c r="GT62" s="583">
        <f t="shared" si="81"/>
        <v>8.8901682557045181</v>
      </c>
      <c r="GU62" s="477">
        <f t="shared" si="81"/>
        <v>4.1443445299313399</v>
      </c>
      <c r="GV62" s="477">
        <f t="shared" si="81"/>
        <v>2.5665093837962467</v>
      </c>
      <c r="GW62" s="477">
        <f t="shared" si="81"/>
        <v>1.7807738474580717</v>
      </c>
      <c r="GX62" s="477">
        <f t="shared" si="81"/>
        <v>1.3119493333287926</v>
      </c>
      <c r="GY62" s="477">
        <f t="shared" si="81"/>
        <v>1.0016304762939752</v>
      </c>
      <c r="GZ62" s="477">
        <f t="shared" si="81"/>
        <v>0.7819214145341814</v>
      </c>
      <c r="HA62" s="477">
        <f t="shared" si="81"/>
        <v>0.6188674894864149</v>
      </c>
      <c r="HB62" s="477">
        <f t="shared" si="81"/>
        <v>0.49359924718997361</v>
      </c>
      <c r="HC62" s="477">
        <f t="shared" si="81"/>
        <v>0.39479011480630732</v>
      </c>
      <c r="HD62" s="477">
        <f t="shared" si="81"/>
        <v>0.31522812569591435</v>
      </c>
      <c r="HE62" s="477">
        <f t="shared" si="81"/>
        <v>0.25010181729715802</v>
      </c>
      <c r="HF62" s="477">
        <f t="shared" si="81"/>
        <v>0.19607727323263222</v>
      </c>
      <c r="HG62" s="477">
        <f t="shared" si="81"/>
        <v>0.15077072703117178</v>
      </c>
      <c r="HH62" s="477">
        <f t="shared" si="81"/>
        <v>0.11243212357765808</v>
      </c>
      <c r="HI62" s="477">
        <f t="shared" si="81"/>
        <v>7.9747337763585072E-2</v>
      </c>
      <c r="HJ62" s="477">
        <f t="shared" si="78"/>
        <v>5.1710186724277331E-2</v>
      </c>
      <c r="HK62" s="477">
        <f t="shared" si="78"/>
        <v>2.7537090450615656E-2</v>
      </c>
      <c r="HL62" s="477">
        <f t="shared" si="78"/>
        <v>6.6086661902801857E-3</v>
      </c>
      <c r="HM62" s="477">
        <f t="shared" si="78"/>
        <v>1.1571171241249701E-2</v>
      </c>
      <c r="HN62" s="477">
        <f t="shared" si="78"/>
        <v>2.7404438863076475E-2</v>
      </c>
      <c r="HO62" s="477">
        <f t="shared" si="78"/>
        <v>4.122035771118282E-2</v>
      </c>
      <c r="HP62" s="477">
        <f t="shared" si="78"/>
        <v>5.3291089000652873E-2</v>
      </c>
      <c r="HQ62" s="477">
        <f t="shared" si="78"/>
        <v>6.3843548157354185E-2</v>
      </c>
      <c r="HR62" s="477">
        <f t="shared" si="78"/>
        <v>7.3068394015398178E-2</v>
      </c>
      <c r="HS62" s="477">
        <f t="shared" si="78"/>
        <v>8.1126952771131994E-2</v>
      </c>
      <c r="HT62" s="477">
        <f t="shared" si="78"/>
        <v>8.8156611197178242E-2</v>
      </c>
      <c r="HU62" s="477">
        <f t="shared" si="78"/>
        <v>9.4275060918341355E-2</v>
      </c>
      <c r="HV62" s="477">
        <f t="shared" si="78"/>
        <v>9.9583670263822088E-2</v>
      </c>
      <c r="HW62" s="477">
        <f t="shared" si="49"/>
        <v>0.10417018652489014</v>
      </c>
      <c r="HX62" s="477">
        <f t="shared" si="49"/>
        <v>0.10811091916295512</v>
      </c>
      <c r="HY62" s="477">
        <f t="shared" si="49"/>
        <v>0.11147251693790396</v>
      </c>
      <c r="HZ62" s="477">
        <f t="shared" si="49"/>
        <v>0.11431342459978874</v>
      </c>
      <c r="IA62" s="477">
        <f t="shared" si="49"/>
        <v>0.11668508469207631</v>
      </c>
      <c r="IB62" s="477">
        <f t="shared" si="49"/>
        <v>0.11863293508414879</v>
      </c>
      <c r="IC62" s="477">
        <f t="shared" si="49"/>
        <v>0.12019724164890229</v>
      </c>
      <c r="ID62" s="477">
        <f t="shared" si="49"/>
        <v>0.12141379702029619</v>
      </c>
      <c r="IE62" s="477">
        <f t="shared" si="49"/>
        <v>0.12231450988906192</v>
      </c>
      <c r="IF62" s="477">
        <f t="shared" si="49"/>
        <v>0.1229279043088982</v>
      </c>
      <c r="IG62" s="477">
        <f t="shared" si="50"/>
        <v>0.12327954461766513</v>
      </c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</row>
    <row r="63" spans="1:296">
      <c r="F63" s="384"/>
      <c r="G63" s="384"/>
      <c r="H63" s="384"/>
      <c r="I63" s="384"/>
      <c r="J63" s="252"/>
      <c r="K63" s="606">
        <v>51000</v>
      </c>
      <c r="L63" s="382">
        <f t="shared" si="21"/>
        <v>15.544799999999999</v>
      </c>
      <c r="M63" s="382">
        <v>510</v>
      </c>
      <c r="N63" s="493">
        <f t="shared" si="72"/>
        <v>110.53033137374919</v>
      </c>
      <c r="O63" s="263">
        <f t="shared" si="73"/>
        <v>0.17772997861452186</v>
      </c>
      <c r="P63" s="383">
        <f t="shared" si="76"/>
        <v>-56.500002288000502</v>
      </c>
      <c r="Q63" s="382">
        <f t="shared" si="74"/>
        <v>216.64999771199948</v>
      </c>
      <c r="R63" s="382">
        <f t="shared" si="0"/>
        <v>573.56933718429855</v>
      </c>
      <c r="S63" s="263">
        <f t="shared" si="75"/>
        <v>0.10908495571058395</v>
      </c>
      <c r="T63" s="492">
        <f>O63/Konstanten!$C$22</f>
        <v>0.14508569682818109</v>
      </c>
      <c r="U63" s="527">
        <f t="shared" si="2"/>
        <v>0.75186533996876448</v>
      </c>
      <c r="V63" s="492"/>
      <c r="W63" s="252"/>
      <c r="X63" s="515">
        <f t="shared" si="59"/>
        <v>520</v>
      </c>
      <c r="Y63" s="592">
        <v>52000</v>
      </c>
      <c r="Z63" s="490">
        <f t="shared" si="60"/>
        <v>4.6873872254774275E-2</v>
      </c>
      <c r="AA63" s="490">
        <f t="shared" si="60"/>
        <v>9.3678734874176675E-2</v>
      </c>
      <c r="AB63" s="490">
        <f t="shared" si="60"/>
        <v>0.14034658098760158</v>
      </c>
      <c r="AC63" s="490">
        <f t="shared" si="60"/>
        <v>0.18681137077058316</v>
      </c>
      <c r="AD63" s="490">
        <f t="shared" si="60"/>
        <v>0.23300992157998768</v>
      </c>
      <c r="AE63" s="490">
        <f t="shared" si="60"/>
        <v>0.27888269359106788</v>
      </c>
      <c r="AF63" s="490">
        <f t="shared" si="60"/>
        <v>0.32437444776768243</v>
      </c>
      <c r="AG63" s="490">
        <f t="shared" si="60"/>
        <v>0.36943476127467995</v>
      </c>
      <c r="AH63" s="490">
        <f t="shared" si="60"/>
        <v>0.41401839397051793</v>
      </c>
      <c r="AI63" s="490">
        <f t="shared" si="60"/>
        <v>0.45808550763413841</v>
      </c>
      <c r="AJ63" s="490">
        <f t="shared" si="60"/>
        <v>0.50160174646941436</v>
      </c>
      <c r="AK63" s="490">
        <f t="shared" si="60"/>
        <v>0.54453819279717486</v>
      </c>
      <c r="AL63" s="490">
        <f t="shared" si="60"/>
        <v>0.58687121551199428</v>
      </c>
      <c r="AM63" s="490">
        <f t="shared" si="60"/>
        <v>0.62858223087503551</v>
      </c>
      <c r="AN63" s="490">
        <f t="shared" si="60"/>
        <v>0.66965739571278859</v>
      </c>
      <c r="AO63" s="490">
        <f t="shared" ref="AO63:BD76" si="82">SQRT(5*((((1/$S64)*(((1+0.2*(AO$10/661.48)^2)^3.5)-1))+1)^(1/3.5)-1))</f>
        <v>0.71008725237076209</v>
      </c>
      <c r="AP63" s="490">
        <f t="shared" si="61"/>
        <v>0.74986634315011758</v>
      </c>
      <c r="AQ63" s="490">
        <f t="shared" si="61"/>
        <v>0.78899280975163177</v>
      </c>
      <c r="AR63" s="490">
        <f t="shared" si="61"/>
        <v>0.82746799074856647</v>
      </c>
      <c r="AS63" s="490">
        <f t="shared" si="61"/>
        <v>0.86529602754063151</v>
      </c>
      <c r="AT63" s="490">
        <f t="shared" si="61"/>
        <v>0.9024834867779008</v>
      </c>
      <c r="AU63" s="490">
        <f t="shared" si="61"/>
        <v>0.93903900500395521</v>
      </c>
      <c r="AV63" s="490">
        <f t="shared" si="61"/>
        <v>0.97497295931786576</v>
      </c>
      <c r="AW63" s="490">
        <f t="shared" si="61"/>
        <v>1.0102971662235423</v>
      </c>
      <c r="AX63" s="490">
        <f t="shared" si="61"/>
        <v>1.0450246095201252</v>
      </c>
      <c r="AY63" s="490">
        <f t="shared" si="61"/>
        <v>1.0791691970678312</v>
      </c>
      <c r="AZ63" s="490">
        <f t="shared" si="61"/>
        <v>1.1127455455068569</v>
      </c>
      <c r="BA63" s="490">
        <f t="shared" si="61"/>
        <v>1.1457687914746961</v>
      </c>
      <c r="BB63" s="490">
        <f t="shared" si="61"/>
        <v>1.1782544275198779</v>
      </c>
      <c r="BC63" s="490">
        <f t="shared" si="61"/>
        <v>1.2102181607111486</v>
      </c>
      <c r="BD63" s="490">
        <f t="shared" si="61"/>
        <v>1.2416757918562926</v>
      </c>
      <c r="BE63" s="490">
        <f t="shared" ref="BE63:BE76" si="83">SQRT(5*((((1/$S64)*(((1+0.2*(BE$10/661.48)^2)^3.5)-1))+1)^(1/3.5)-1))</f>
        <v>1.2726431132458742</v>
      </c>
      <c r="BF63" s="490">
        <f t="shared" si="62"/>
        <v>1.3031358228995604</v>
      </c>
      <c r="BG63" s="490">
        <f t="shared" si="62"/>
        <v>1.3331694533969536</v>
      </c>
      <c r="BH63" s="490">
        <f t="shared" si="62"/>
        <v>1.362759313505679</v>
      </c>
      <c r="BI63" s="490">
        <f t="shared" si="62"/>
        <v>1.3919204409646182</v>
      </c>
      <c r="BJ63" s="490">
        <f t="shared" si="62"/>
        <v>1.4206675649312825</v>
      </c>
      <c r="BK63" s="490">
        <f t="shared" si="62"/>
        <v>1.4490150767524264</v>
      </c>
      <c r="BL63" s="490">
        <f t="shared" si="62"/>
        <v>1.4769770078621907</v>
      </c>
      <c r="BM63" s="490">
        <f t="shared" si="62"/>
        <v>1.504567013749027</v>
      </c>
      <c r="BN63" s="527"/>
      <c r="BO63" s="252"/>
      <c r="BP63" s="515">
        <f t="shared" si="63"/>
        <v>520</v>
      </c>
      <c r="BQ63" s="592">
        <v>52000</v>
      </c>
      <c r="BR63" s="382">
        <f t="shared" si="64"/>
        <v>216.74520064946785</v>
      </c>
      <c r="BS63" s="382">
        <f t="shared" si="64"/>
        <v>217.03024902156295</v>
      </c>
      <c r="BT63" s="382">
        <f t="shared" si="64"/>
        <v>217.50347576688947</v>
      </c>
      <c r="BU63" s="382">
        <f t="shared" si="64"/>
        <v>218.16214919186709</v>
      </c>
      <c r="BV63" s="382">
        <f t="shared" si="64"/>
        <v>219.00254039578039</v>
      </c>
      <c r="BW63" s="382">
        <f t="shared" si="64"/>
        <v>220.02001255188651</v>
      </c>
      <c r="BX63" s="382">
        <f t="shared" si="64"/>
        <v>221.209127503709</v>
      </c>
      <c r="BY63" s="382">
        <f t="shared" si="64"/>
        <v>222.56376456571928</v>
      </c>
      <c r="BZ63" s="382">
        <f t="shared" si="64"/>
        <v>224.0772462531167</v>
      </c>
      <c r="CA63" s="382">
        <f t="shared" si="64"/>
        <v>225.74246587472641</v>
      </c>
      <c r="CB63" s="382">
        <f t="shared" si="64"/>
        <v>227.55201243847566</v>
      </c>
      <c r="CC63" s="382">
        <f t="shared" si="64"/>
        <v>229.4982890514749</v>
      </c>
      <c r="CD63" s="382">
        <f t="shared" si="64"/>
        <v>231.5736218508313</v>
      </c>
      <c r="CE63" s="382">
        <f t="shared" si="64"/>
        <v>233.7703573879042</v>
      </c>
      <c r="CF63" s="382">
        <f t="shared" si="64"/>
        <v>236.08094723412353</v>
      </c>
      <c r="CG63" s="382">
        <f t="shared" ref="CG63:CV76" si="84">$Q64*(1+0.2*AO63^2)</f>
        <v>238.4980193273565</v>
      </c>
      <c r="CH63" s="382">
        <f t="shared" si="65"/>
        <v>241.01443620178682</v>
      </c>
      <c r="CI63" s="382">
        <f t="shared" si="65"/>
        <v>243.62334072801642</v>
      </c>
      <c r="CJ63" s="382">
        <f t="shared" si="65"/>
        <v>246.31819033534381</v>
      </c>
      <c r="CK63" s="382">
        <f t="shared" si="65"/>
        <v>249.09278090735555</v>
      </c>
      <c r="CL63" s="382">
        <f t="shared" si="65"/>
        <v>251.94126165377651</v>
      </c>
      <c r="CM63" s="382">
        <f t="shared" si="65"/>
        <v>254.85814228746273</v>
      </c>
      <c r="CN63" s="382">
        <f t="shared" si="65"/>
        <v>257.83829379682442</v>
      </c>
      <c r="CO63" s="382">
        <f t="shared" si="65"/>
        <v>260.87694402048379</v>
      </c>
      <c r="CP63" s="382">
        <f t="shared" si="65"/>
        <v>263.96966911926677</v>
      </c>
      <c r="CQ63" s="382">
        <f t="shared" si="65"/>
        <v>267.11238191422376</v>
      </c>
      <c r="CR63" s="382">
        <f t="shared" si="65"/>
        <v>270.30131792853291</v>
      </c>
      <c r="CS63" s="382">
        <f t="shared" si="65"/>
        <v>273.53301984327669</v>
      </c>
      <c r="CT63" s="382">
        <f t="shared" si="65"/>
        <v>276.80432095710938</v>
      </c>
      <c r="CU63" s="382">
        <f t="shared" si="65"/>
        <v>280.11232813078379</v>
      </c>
      <c r="CV63" s="382">
        <f t="shared" si="65"/>
        <v>283.45440460080147</v>
      </c>
      <c r="CW63" s="382">
        <f t="shared" ref="CW63:CW76" si="85">$Q64*(1+0.2*BE63^2)</f>
        <v>286.82815296254188</v>
      </c>
      <c r="CX63" s="382">
        <f t="shared" si="66"/>
        <v>290.23139855172178</v>
      </c>
      <c r="CY63" s="382">
        <f t="shared" si="66"/>
        <v>293.66217339311493</v>
      </c>
      <c r="CZ63" s="382">
        <f t="shared" si="66"/>
        <v>297.11870083604293</v>
      </c>
      <c r="DA63" s="382">
        <f t="shared" si="66"/>
        <v>300.59938095596829</v>
      </c>
      <c r="DB63" s="382">
        <f t="shared" si="66"/>
        <v>304.10277676939717</v>
      </c>
      <c r="DC63" s="382">
        <f t="shared" si="66"/>
        <v>307.6276012839794</v>
      </c>
      <c r="DD63" s="382">
        <f t="shared" si="66"/>
        <v>311.17270538614395</v>
      </c>
      <c r="DE63" s="382">
        <f t="shared" si="66"/>
        <v>314.73706655379601</v>
      </c>
      <c r="DF63" s="521"/>
      <c r="DG63" s="252"/>
      <c r="DH63" s="515">
        <f t="shared" si="67"/>
        <v>520</v>
      </c>
      <c r="DI63" s="592">
        <v>52000</v>
      </c>
      <c r="DJ63" s="382">
        <f t="shared" si="68"/>
        <v>26.885415840432362</v>
      </c>
      <c r="DK63" s="382">
        <f t="shared" si="68"/>
        <v>53.731249870045147</v>
      </c>
      <c r="DL63" s="382">
        <f t="shared" si="68"/>
        <v>80.498495433141116</v>
      </c>
      <c r="DM63" s="382">
        <f t="shared" si="68"/>
        <v>107.14927411137363</v>
      </c>
      <c r="DN63" s="382">
        <f t="shared" si="68"/>
        <v>133.64734627799891</v>
      </c>
      <c r="DO63" s="382">
        <f t="shared" si="68"/>
        <v>159.95856171520063</v>
      </c>
      <c r="DP63" s="382">
        <f t="shared" si="68"/>
        <v>186.05123700563249</v>
      </c>
      <c r="DQ63" s="382">
        <f t="shared" si="68"/>
        <v>211.89645115715774</v>
      </c>
      <c r="DR63" s="382">
        <f t="shared" si="68"/>
        <v>237.46825581177777</v>
      </c>
      <c r="DS63" s="382">
        <f t="shared" si="68"/>
        <v>262.7438009874457</v>
      </c>
      <c r="DT63" s="382">
        <f t="shared" si="68"/>
        <v>287.70338125294853</v>
      </c>
      <c r="DU63" s="382">
        <f t="shared" si="68"/>
        <v>312.33041031421135</v>
      </c>
      <c r="DV63" s="382">
        <f t="shared" si="68"/>
        <v>336.61133409375822</v>
      </c>
      <c r="DW63" s="382">
        <f t="shared" si="68"/>
        <v>360.53549352882186</v>
      </c>
      <c r="DX63" s="382">
        <f t="shared" si="68"/>
        <v>384.09494859954771</v>
      </c>
      <c r="DY63" s="382">
        <f t="shared" ref="DY63:EN76" si="86">AO63*$R64</f>
        <v>407.28427468531771</v>
      </c>
      <c r="DZ63" s="382">
        <f t="shared" si="69"/>
        <v>430.1003414174267</v>
      </c>
      <c r="EA63" s="382">
        <f t="shared" si="69"/>
        <v>452.54208293242078</v>
      </c>
      <c r="EB63" s="382">
        <f t="shared" si="69"/>
        <v>474.61026699487854</v>
      </c>
      <c r="EC63" s="382">
        <f t="shared" si="69"/>
        <v>496.30726898468657</v>
      </c>
      <c r="ED63" s="382">
        <f t="shared" si="69"/>
        <v>517.63685533097521</v>
      </c>
      <c r="EE63" s="382">
        <f t="shared" si="69"/>
        <v>538.60397969032181</v>
      </c>
      <c r="EF63" s="382">
        <f t="shared" si="69"/>
        <v>559.21459404856239</v>
      </c>
      <c r="EG63" s="382">
        <f t="shared" si="69"/>
        <v>579.47547599001223</v>
      </c>
      <c r="EH63" s="382">
        <f t="shared" si="69"/>
        <v>599.39407262373868</v>
      </c>
      <c r="EI63" s="382">
        <f t="shared" si="69"/>
        <v>618.97836107190756</v>
      </c>
      <c r="EJ63" s="382">
        <f t="shared" si="69"/>
        <v>638.23672499114866</v>
      </c>
      <c r="EK63" s="382">
        <f t="shared" si="69"/>
        <v>657.1778462925962</v>
      </c>
      <c r="EL63" s="382">
        <f t="shared" si="69"/>
        <v>675.81061102704143</v>
      </c>
      <c r="EM63" s="382">
        <f t="shared" si="69"/>
        <v>694.14402828749439</v>
      </c>
      <c r="EN63" s="382">
        <f t="shared" si="69"/>
        <v>712.18716093280284</v>
      </c>
      <c r="EO63" s="382">
        <f t="shared" ref="EO63:EO76" si="87">BE63*$R64</f>
        <v>729.94906693659823</v>
      </c>
      <c r="EP63" s="382">
        <f t="shared" si="70"/>
        <v>747.43875020161636</v>
      </c>
      <c r="EQ63" s="382">
        <f t="shared" si="70"/>
        <v>764.66511973924423</v>
      </c>
      <c r="ER63" s="382">
        <f t="shared" si="70"/>
        <v>781.636956189182</v>
      </c>
      <c r="ES63" s="382">
        <f t="shared" si="70"/>
        <v>798.3628847373526</v>
      </c>
      <c r="ET63" s="382">
        <f t="shared" si="70"/>
        <v>814.85135357686715</v>
      </c>
      <c r="EU63" s="382">
        <f t="shared" si="70"/>
        <v>831.11061714294465</v>
      </c>
      <c r="EV63" s="382">
        <f t="shared" si="70"/>
        <v>847.14872343596517</v>
      </c>
      <c r="EW63" s="382">
        <f t="shared" si="70"/>
        <v>862.97350482538877</v>
      </c>
      <c r="EX63" s="521"/>
      <c r="EY63" s="252"/>
      <c r="EZ63" s="515">
        <f t="shared" si="71"/>
        <v>520</v>
      </c>
      <c r="FA63" s="592">
        <v>52000</v>
      </c>
      <c r="FB63" s="382">
        <f t="shared" si="79"/>
        <v>265.59520064946787</v>
      </c>
      <c r="FC63" s="382">
        <f t="shared" si="79"/>
        <v>275.88024902156297</v>
      </c>
      <c r="FD63" s="382">
        <f t="shared" si="79"/>
        <v>286.35347576688946</v>
      </c>
      <c r="FE63" s="382">
        <f t="shared" si="79"/>
        <v>297.01214919186714</v>
      </c>
      <c r="FF63" s="382">
        <f t="shared" si="79"/>
        <v>307.85254039578041</v>
      </c>
      <c r="FG63" s="382">
        <f t="shared" si="79"/>
        <v>318.87001255188653</v>
      </c>
      <c r="FH63" s="382">
        <f t="shared" si="79"/>
        <v>330.05912750370902</v>
      </c>
      <c r="FI63" s="382">
        <f t="shared" si="79"/>
        <v>341.4137645657193</v>
      </c>
      <c r="FJ63" s="382">
        <f t="shared" si="79"/>
        <v>352.92724625311672</v>
      </c>
      <c r="FK63" s="382">
        <f t="shared" si="79"/>
        <v>364.59246587472643</v>
      </c>
      <c r="FL63" s="382">
        <f t="shared" si="79"/>
        <v>376.40201243847571</v>
      </c>
      <c r="FM63" s="382">
        <f t="shared" si="79"/>
        <v>388.34828905147492</v>
      </c>
      <c r="FN63" s="382">
        <f t="shared" si="79"/>
        <v>400.4236218508313</v>
      </c>
      <c r="FO63" s="382">
        <f t="shared" si="79"/>
        <v>412.62035738790422</v>
      </c>
      <c r="FP63" s="382">
        <f t="shared" si="79"/>
        <v>424.93094723412355</v>
      </c>
      <c r="FQ63" s="382">
        <f t="shared" si="79"/>
        <v>437.3480193273565</v>
      </c>
      <c r="FR63" s="382">
        <f t="shared" si="80"/>
        <v>449.86443620178682</v>
      </c>
      <c r="FS63" s="382">
        <f t="shared" si="80"/>
        <v>462.47334072801641</v>
      </c>
      <c r="FT63" s="382">
        <f t="shared" si="80"/>
        <v>475.16819033534387</v>
      </c>
      <c r="FU63" s="382">
        <f t="shared" si="80"/>
        <v>487.94278090735554</v>
      </c>
      <c r="FV63" s="382">
        <f t="shared" si="80"/>
        <v>500.79126165377653</v>
      </c>
      <c r="FW63" s="382">
        <f t="shared" si="80"/>
        <v>513.70814228746281</v>
      </c>
      <c r="FX63" s="382">
        <f t="shared" si="80"/>
        <v>526.68829379682438</v>
      </c>
      <c r="FY63" s="382">
        <f t="shared" si="80"/>
        <v>539.72694402048387</v>
      </c>
      <c r="FZ63" s="382">
        <f t="shared" si="80"/>
        <v>552.81966911926679</v>
      </c>
      <c r="GA63" s="382">
        <f t="shared" si="80"/>
        <v>565.96238191422378</v>
      </c>
      <c r="GB63" s="382">
        <f t="shared" si="80"/>
        <v>579.15131792853299</v>
      </c>
      <c r="GC63" s="382">
        <f t="shared" si="80"/>
        <v>592.38301984327677</v>
      </c>
      <c r="GD63" s="382">
        <f t="shared" si="77"/>
        <v>605.65432095710935</v>
      </c>
      <c r="GE63" s="382">
        <f t="shared" si="77"/>
        <v>618.96232813078382</v>
      </c>
      <c r="GF63" s="382">
        <f t="shared" si="77"/>
        <v>632.30440460080149</v>
      </c>
      <c r="GG63" s="382">
        <f t="shared" si="77"/>
        <v>645.67815296254184</v>
      </c>
      <c r="GH63" s="382">
        <f t="shared" si="77"/>
        <v>659.0813985517218</v>
      </c>
      <c r="GI63" s="382">
        <f t="shared" si="77"/>
        <v>672.51217339311495</v>
      </c>
      <c r="GJ63" s="382">
        <f t="shared" si="77"/>
        <v>685.9687008360429</v>
      </c>
      <c r="GK63" s="382">
        <f t="shared" si="77"/>
        <v>699.44938095596831</v>
      </c>
      <c r="GL63" s="382">
        <f t="shared" si="77"/>
        <v>712.95277676939713</v>
      </c>
      <c r="GM63" s="382">
        <f t="shared" si="77"/>
        <v>726.47760128397942</v>
      </c>
      <c r="GN63" s="382">
        <f t="shared" si="77"/>
        <v>740.02270538614403</v>
      </c>
      <c r="GO63" s="382">
        <f t="shared" si="48"/>
        <v>753.58706655379603</v>
      </c>
      <c r="GQ63" s="511"/>
      <c r="GR63" s="521"/>
      <c r="GS63" s="524">
        <v>52000</v>
      </c>
      <c r="GT63" s="583">
        <f t="shared" si="81"/>
        <v>8.878783435071341</v>
      </c>
      <c r="GU63" s="477">
        <f t="shared" si="81"/>
        <v>4.1344468942898089</v>
      </c>
      <c r="GV63" s="477">
        <f t="shared" si="81"/>
        <v>2.5572525203868364</v>
      </c>
      <c r="GW63" s="477">
        <f t="shared" si="81"/>
        <v>1.7719473757997211</v>
      </c>
      <c r="GX63" s="477">
        <f t="shared" si="81"/>
        <v>1.3034691594655272</v>
      </c>
      <c r="GY63" s="477">
        <f t="shared" si="81"/>
        <v>0.99345386162961968</v>
      </c>
      <c r="GZ63" s="477">
        <f t="shared" si="81"/>
        <v>0.77402275209660043</v>
      </c>
      <c r="HA63" s="477">
        <f t="shared" si="81"/>
        <v>0.61122927119011616</v>
      </c>
      <c r="HB63" s="477">
        <f t="shared" si="81"/>
        <v>0.48620810409646553</v>
      </c>
      <c r="HC63" s="477">
        <f t="shared" si="81"/>
        <v>0.3876348918776098</v>
      </c>
      <c r="HD63" s="477">
        <f t="shared" si="81"/>
        <v>0.30829888338206018</v>
      </c>
      <c r="HE63" s="477">
        <f t="shared" si="81"/>
        <v>0.24338929616487839</v>
      </c>
      <c r="HF63" s="477">
        <f t="shared" si="81"/>
        <v>0.18957260583299043</v>
      </c>
      <c r="HG63" s="477">
        <f t="shared" si="81"/>
        <v>0.14446528786747206</v>
      </c>
      <c r="HH63" s="477">
        <f t="shared" si="81"/>
        <v>0.10631745817920379</v>
      </c>
      <c r="HI63" s="477">
        <f t="shared" si="81"/>
        <v>7.3815137265653336E-2</v>
      </c>
      <c r="HJ63" s="477">
        <f t="shared" si="78"/>
        <v>4.5952288061958078E-2</v>
      </c>
      <c r="HK63" s="477">
        <f t="shared" si="78"/>
        <v>2.194549008844043E-2</v>
      </c>
      <c r="HL63" s="477">
        <f t="shared" si="78"/>
        <v>1.1755399730350605E-3</v>
      </c>
      <c r="HM63" s="477">
        <f t="shared" si="78"/>
        <v>1.6853446644943489E-2</v>
      </c>
      <c r="HN63" s="477">
        <f t="shared" si="78"/>
        <v>3.2543265618959191E-2</v>
      </c>
      <c r="HO63" s="477">
        <f t="shared" si="78"/>
        <v>4.6222899090298634E-2</v>
      </c>
      <c r="HP63" s="477">
        <f t="shared" si="78"/>
        <v>5.8164255006752222E-2</v>
      </c>
      <c r="HQ63" s="477">
        <f t="shared" si="78"/>
        <v>6.8593984761166071E-2</v>
      </c>
      <c r="HR63" s="477">
        <f t="shared" si="78"/>
        <v>7.7702475936408402E-2</v>
      </c>
      <c r="HS63" s="477">
        <f t="shared" si="78"/>
        <v>8.5650779561783158E-2</v>
      </c>
      <c r="HT63" s="477">
        <f t="shared" si="78"/>
        <v>9.2576006282676843E-2</v>
      </c>
      <c r="HU63" s="477">
        <f t="shared" si="78"/>
        <v>9.8595573199633912E-2</v>
      </c>
      <c r="HV63" s="477">
        <f t="shared" si="78"/>
        <v>0.10381057788263241</v>
      </c>
      <c r="HW63" s="477">
        <f t="shared" si="49"/>
        <v>0.10830850240430577</v>
      </c>
      <c r="HX63" s="477">
        <f t="shared" si="49"/>
        <v>0.11216539796557572</v>
      </c>
      <c r="HY63" s="477">
        <f t="shared" si="49"/>
        <v>0.1154476631194543</v>
      </c>
      <c r="HZ63" s="477">
        <f t="shared" si="49"/>
        <v>0.11821350127493493</v>
      </c>
      <c r="IA63" s="477">
        <f t="shared" si="49"/>
        <v>0.12051412306808769</v>
      </c>
      <c r="IB63" s="477">
        <f t="shared" si="49"/>
        <v>0.12239474425513758</v>
      </c>
      <c r="IC63" s="477">
        <f t="shared" si="49"/>
        <v>0.12389541857763729</v>
      </c>
      <c r="ID63" s="477">
        <f t="shared" si="49"/>
        <v>0.12505173656541965</v>
      </c>
      <c r="IE63" s="477">
        <f t="shared" si="49"/>
        <v>0.12589541476278499</v>
      </c>
      <c r="IF63" s="477">
        <f t="shared" si="49"/>
        <v>0.12645479487394712</v>
      </c>
      <c r="IG63" s="477">
        <f t="shared" si="50"/>
        <v>0.12675526845256463</v>
      </c>
    </row>
    <row r="64" spans="1:296">
      <c r="F64" s="384"/>
      <c r="G64" s="384"/>
      <c r="H64" s="384"/>
      <c r="I64" s="384"/>
      <c r="J64" s="252"/>
      <c r="K64" s="606">
        <v>52000</v>
      </c>
      <c r="L64" s="382">
        <f t="shared" si="21"/>
        <v>15.849599999999999</v>
      </c>
      <c r="M64" s="382">
        <v>520</v>
      </c>
      <c r="N64" s="493">
        <f t="shared" si="72"/>
        <v>105.34351024164613</v>
      </c>
      <c r="O64" s="263">
        <f t="shared" si="73"/>
        <v>0.16938970135823775</v>
      </c>
      <c r="P64" s="383">
        <f t="shared" si="76"/>
        <v>-56.500002288000502</v>
      </c>
      <c r="Q64" s="383">
        <f t="shared" si="74"/>
        <v>216.64999771199948</v>
      </c>
      <c r="R64" s="382">
        <f t="shared" si="0"/>
        <v>573.56933718429855</v>
      </c>
      <c r="S64" s="263">
        <f t="shared" si="75"/>
        <v>0.10396596125501714</v>
      </c>
      <c r="T64" s="492">
        <f>O64/Konstanten!$C$22</f>
        <v>0.13827730723121448</v>
      </c>
      <c r="U64" s="492">
        <f t="shared" si="2"/>
        <v>0.75186533996876448</v>
      </c>
      <c r="V64" s="492"/>
      <c r="W64" s="252"/>
      <c r="X64" s="515">
        <f t="shared" si="59"/>
        <v>530</v>
      </c>
      <c r="Y64" s="592">
        <v>53000</v>
      </c>
      <c r="Z64" s="490">
        <f t="shared" ref="Z64:AN76" si="88">SQRT(5*((((1/$S65)*(((1+0.2*(Z$10/661.48)^2)^3.5)-1))+1)^(1/3.5)-1))</f>
        <v>4.801332763535552E-2</v>
      </c>
      <c r="AA64" s="490">
        <f t="shared" si="88"/>
        <v>9.595209636253127E-2</v>
      </c>
      <c r="AB64" s="490">
        <f t="shared" si="88"/>
        <v>0.14374288409918445</v>
      </c>
      <c r="AC64" s="490">
        <f t="shared" si="88"/>
        <v>0.19131449660518846</v>
      </c>
      <c r="AD64" s="490">
        <f t="shared" si="88"/>
        <v>0.23859897040437203</v>
      </c>
      <c r="AE64" s="490">
        <f t="shared" si="88"/>
        <v>0.28553245194039556</v>
      </c>
      <c r="AF64" s="490">
        <f t="shared" si="88"/>
        <v>0.33205592619593788</v>
      </c>
      <c r="AG64" s="490">
        <f t="shared" si="88"/>
        <v>0.37811577818202807</v>
      </c>
      <c r="AH64" s="490">
        <f t="shared" si="88"/>
        <v>0.42366418108308779</v>
      </c>
      <c r="AI64" s="490">
        <f t="shared" si="88"/>
        <v>0.46865931446278758</v>
      </c>
      <c r="AJ64" s="490">
        <f t="shared" si="88"/>
        <v>0.51306542404754607</v>
      </c>
      <c r="AK64" s="490">
        <f t="shared" si="88"/>
        <v>0.55685274075084823</v>
      </c>
      <c r="AL64" s="490">
        <f t="shared" si="88"/>
        <v>0.59999728061020086</v>
      </c>
      <c r="AM64" s="490">
        <f t="shared" si="88"/>
        <v>0.64248054926234588</v>
      </c>
      <c r="AN64" s="490">
        <f t="shared" si="88"/>
        <v>0.68428917474698447</v>
      </c>
      <c r="AO64" s="490">
        <f t="shared" si="82"/>
        <v>0.72541449117970913</v>
      </c>
      <c r="AP64" s="490">
        <f t="shared" si="82"/>
        <v>0.76585209358500894</v>
      </c>
      <c r="AQ64" s="490">
        <f t="shared" si="82"/>
        <v>0.80560138132668513</v>
      </c>
      <c r="AR64" s="490">
        <f t="shared" si="82"/>
        <v>0.84466510445804155</v>
      </c>
      <c r="AS64" s="490">
        <f t="shared" si="82"/>
        <v>0.88304892420811221</v>
      </c>
      <c r="AT64" s="490">
        <f t="shared" si="82"/>
        <v>0.92076099591496807</v>
      </c>
      <c r="AU64" s="490">
        <f t="shared" si="82"/>
        <v>0.95781158013521872</v>
      </c>
      <c r="AV64" s="490">
        <f t="shared" si="82"/>
        <v>0.99421268546105446</v>
      </c>
      <c r="AW64" s="490">
        <f t="shared" si="82"/>
        <v>1.0299777447796716</v>
      </c>
      <c r="AX64" s="490">
        <f t="shared" si="82"/>
        <v>1.0651213252980916</v>
      </c>
      <c r="AY64" s="490">
        <f t="shared" si="82"/>
        <v>1.0996588715935773</v>
      </c>
      <c r="AZ64" s="490">
        <f t="shared" si="82"/>
        <v>1.1336064801891179</v>
      </c>
      <c r="BA64" s="490">
        <f t="shared" si="82"/>
        <v>1.1669807036447932</v>
      </c>
      <c r="BB64" s="490">
        <f t="shared" si="82"/>
        <v>1.1997983818497242</v>
      </c>
      <c r="BC64" s="490">
        <f t="shared" si="82"/>
        <v>1.2320764980514924</v>
      </c>
      <c r="BD64" s="490">
        <f t="shared" si="82"/>
        <v>1.2638320571304296</v>
      </c>
      <c r="BE64" s="490">
        <f t="shared" si="83"/>
        <v>1.2950819836827689</v>
      </c>
      <c r="BF64" s="490">
        <f t="shared" si="62"/>
        <v>1.325843037591983</v>
      </c>
      <c r="BG64" s="490">
        <f t="shared" si="62"/>
        <v>1.3561317449206163</v>
      </c>
      <c r="BH64" s="490">
        <f t="shared" si="62"/>
        <v>1.3859643421295156</v>
      </c>
      <c r="BI64" s="490">
        <f t="shared" si="62"/>
        <v>1.4153567318147897</v>
      </c>
      <c r="BJ64" s="490">
        <f t="shared" si="62"/>
        <v>1.4443244483370654</v>
      </c>
      <c r="BK64" s="490">
        <f t="shared" si="62"/>
        <v>1.4728826318957722</v>
      </c>
      <c r="BL64" s="490">
        <f t="shared" si="62"/>
        <v>1.5010460097699287</v>
      </c>
      <c r="BM64" s="490">
        <f t="shared" si="62"/>
        <v>1.5288288836033894</v>
      </c>
      <c r="BN64" s="527"/>
      <c r="BO64" s="252"/>
      <c r="BP64" s="515">
        <f t="shared" si="63"/>
        <v>530</v>
      </c>
      <c r="BQ64" s="592">
        <v>53000</v>
      </c>
      <c r="BR64" s="382">
        <f t="shared" ref="BR64:CF76" si="89">$Q65*(1+0.2*Z64^2)</f>
        <v>216.74988547733935</v>
      </c>
      <c r="BS64" s="382">
        <f t="shared" si="89"/>
        <v>217.0489285596129</v>
      </c>
      <c r="BT64" s="382">
        <f t="shared" si="89"/>
        <v>217.54528288741867</v>
      </c>
      <c r="BU64" s="382">
        <f t="shared" si="89"/>
        <v>218.23592927761823</v>
      </c>
      <c r="BV64" s="382">
        <f t="shared" si="89"/>
        <v>219.11675156376742</v>
      </c>
      <c r="BW64" s="382">
        <f t="shared" si="89"/>
        <v>220.18263976023562</v>
      </c>
      <c r="BX64" s="382">
        <f t="shared" si="89"/>
        <v>221.42761277636339</v>
      </c>
      <c r="BY64" s="382">
        <f t="shared" si="89"/>
        <v>222.84495454887869</v>
      </c>
      <c r="BZ64" s="382">
        <f t="shared" si="89"/>
        <v>224.42735731982458</v>
      </c>
      <c r="CA64" s="382">
        <f t="shared" si="89"/>
        <v>226.16706610439968</v>
      </c>
      <c r="CB64" s="382">
        <f t="shared" si="89"/>
        <v>228.0560190764119</v>
      </c>
      <c r="CC64" s="382">
        <f t="shared" si="89"/>
        <v>230.08597953172998</v>
      </c>
      <c r="CD64" s="382">
        <f t="shared" si="89"/>
        <v>232.24865615019337</v>
      </c>
      <c r="CE64" s="382">
        <f t="shared" si="89"/>
        <v>234.53580935340943</v>
      </c>
      <c r="CF64" s="382">
        <f t="shared" si="89"/>
        <v>236.93934256143461</v>
      </c>
      <c r="CG64" s="382">
        <f t="shared" si="84"/>
        <v>239.45137802450398</v>
      </c>
      <c r="CH64" s="382">
        <f t="shared" si="84"/>
        <v>242.06431761294283</v>
      </c>
      <c r="CI64" s="382">
        <f t="shared" si="84"/>
        <v>244.77088947887137</v>
      </c>
      <c r="CJ64" s="382">
        <f t="shared" si="84"/>
        <v>247.56418186491982</v>
      </c>
      <c r="CK64" s="382">
        <f t="shared" si="84"/>
        <v>250.43766554745355</v>
      </c>
      <c r="CL64" s="382">
        <f t="shared" si="84"/>
        <v>253.38520649060109</v>
      </c>
      <c r="CM64" s="382">
        <f t="shared" si="84"/>
        <v>256.40107028056769</v>
      </c>
      <c r="CN64" s="382">
        <f t="shared" si="84"/>
        <v>259.47991983384037</v>
      </c>
      <c r="CO64" s="382">
        <f t="shared" si="84"/>
        <v>262.61680775149819</v>
      </c>
      <c r="CP64" s="382">
        <f t="shared" si="84"/>
        <v>265.80716454427414</v>
      </c>
      <c r="CQ64" s="382">
        <f t="shared" si="84"/>
        <v>269.04678379442703</v>
      </c>
      <c r="CR64" s="382">
        <f t="shared" si="84"/>
        <v>272.33180516194079</v>
      </c>
      <c r="CS64" s="382">
        <f t="shared" si="84"/>
        <v>275.65869599171344</v>
      </c>
      <c r="CT64" s="382">
        <f t="shared" si="84"/>
        <v>279.02423213995252</v>
      </c>
      <c r="CU64" s="382">
        <f t="shared" si="84"/>
        <v>282.42547851456925</v>
      </c>
      <c r="CV64" s="382">
        <f t="shared" si="84"/>
        <v>285.85976971684892</v>
      </c>
      <c r="CW64" s="382">
        <f t="shared" si="85"/>
        <v>289.3246910799341</v>
      </c>
      <c r="CX64" s="382">
        <f t="shared" si="66"/>
        <v>292.8180603227508</v>
      </c>
      <c r="CY64" s="382">
        <f t="shared" si="66"/>
        <v>296.3379099745938</v>
      </c>
      <c r="CZ64" s="382">
        <f t="shared" si="66"/>
        <v>299.88247067416626</v>
      </c>
      <c r="DA64" s="382">
        <f t="shared" si="66"/>
        <v>303.45015540577396</v>
      </c>
      <c r="DB64" s="382">
        <f t="shared" si="66"/>
        <v>307.03954470315261</v>
      </c>
      <c r="DC64" s="382">
        <f t="shared" si="66"/>
        <v>310.64937282654103</v>
      </c>
      <c r="DD64" s="382">
        <f t="shared" si="66"/>
        <v>314.27851489988768</v>
      </c>
      <c r="DE64" s="382">
        <f t="shared" si="66"/>
        <v>317.9259749813242</v>
      </c>
      <c r="DF64" s="521"/>
      <c r="DG64" s="252"/>
      <c r="DH64" s="515">
        <f t="shared" si="67"/>
        <v>530</v>
      </c>
      <c r="DI64" s="592">
        <v>53000</v>
      </c>
      <c r="DJ64" s="382">
        <f t="shared" ref="DJ64:DX76" si="90">Z64*$R65</f>
        <v>27.538972507823431</v>
      </c>
      <c r="DK64" s="382">
        <f t="shared" si="90"/>
        <v>55.035180312101005</v>
      </c>
      <c r="DL64" s="382">
        <f t="shared" si="90"/>
        <v>82.446510757728674</v>
      </c>
      <c r="DM64" s="382">
        <f t="shared" si="90"/>
        <v>109.73212901158568</v>
      </c>
      <c r="DN64" s="382">
        <f t="shared" si="90"/>
        <v>136.85305330769174</v>
      </c>
      <c r="DO64" s="382">
        <f t="shared" si="90"/>
        <v>163.77265920406026</v>
      </c>
      <c r="DP64" s="382">
        <f t="shared" si="90"/>
        <v>190.45709749632243</v>
      </c>
      <c r="DQ64" s="382">
        <f t="shared" si="90"/>
        <v>216.87561627079108</v>
      </c>
      <c r="DR64" s="382">
        <f t="shared" si="90"/>
        <v>243.00078353255529</v>
      </c>
      <c r="DS64" s="382">
        <f t="shared" si="90"/>
        <v>268.80861236166879</v>
      </c>
      <c r="DT64" s="382">
        <f t="shared" si="90"/>
        <v>294.27859520313206</v>
      </c>
      <c r="DU64" s="382">
        <f t="shared" si="90"/>
        <v>319.39365742172407</v>
      </c>
      <c r="DV64" s="382">
        <f t="shared" si="90"/>
        <v>344.14004255197449</v>
      </c>
      <c r="DW64" s="382">
        <f t="shared" si="90"/>
        <v>368.50714279420782</v>
      </c>
      <c r="DX64" s="382">
        <f t="shared" si="90"/>
        <v>392.48728840201852</v>
      </c>
      <c r="DY64" s="382">
        <f t="shared" si="86"/>
        <v>416.07550888983093</v>
      </c>
      <c r="DZ64" s="382">
        <f t="shared" si="86"/>
        <v>439.26927769876096</v>
      </c>
      <c r="EA64" s="382">
        <f t="shared" si="86"/>
        <v>462.06825032230211</v>
      </c>
      <c r="EB64" s="382">
        <f t="shared" si="86"/>
        <v>484.47400410670519</v>
      </c>
      <c r="EC64" s="382">
        <f t="shared" si="86"/>
        <v>506.48978615935482</v>
      </c>
      <c r="ED64" s="382">
        <f t="shared" si="86"/>
        <v>528.12027413210285</v>
      </c>
      <c r="EE64" s="382">
        <f t="shared" si="86"/>
        <v>549.37135316560307</v>
      </c>
      <c r="EF64" s="382">
        <f t="shared" si="86"/>
        <v>570.24991102011847</v>
      </c>
      <c r="EG64" s="382">
        <f t="shared" si="86"/>
        <v>590.7636523878549</v>
      </c>
      <c r="EH64" s="382">
        <f t="shared" si="86"/>
        <v>610.92093257208796</v>
      </c>
      <c r="EI64" s="382">
        <f t="shared" si="86"/>
        <v>630.73061010876177</v>
      </c>
      <c r="EJ64" s="382">
        <f t="shared" si="86"/>
        <v>650.20191746989804</v>
      </c>
      <c r="EK64" s="382">
        <f t="shared" si="86"/>
        <v>669.34434869641041</v>
      </c>
      <c r="EL64" s="382">
        <f t="shared" si="86"/>
        <v>688.16756263234026</v>
      </c>
      <c r="EM64" s="382">
        <f t="shared" si="86"/>
        <v>706.68130034774617</v>
      </c>
      <c r="EN64" s="382">
        <f t="shared" si="86"/>
        <v>724.89531532056901</v>
      </c>
      <c r="EO64" s="382">
        <f t="shared" si="87"/>
        <v>742.81931498025233</v>
      </c>
      <c r="EP64" s="382">
        <f t="shared" si="70"/>
        <v>760.46291228205064</v>
      </c>
      <c r="EQ64" s="382">
        <f t="shared" si="70"/>
        <v>777.83558606870406</v>
      </c>
      <c r="ER64" s="382">
        <f t="shared" si="70"/>
        <v>794.94664907629863</v>
      </c>
      <c r="ES64" s="382">
        <f t="shared" si="70"/>
        <v>811.80522254634388</v>
      </c>
      <c r="ET64" s="382">
        <f t="shared" si="70"/>
        <v>828.42021651176822</v>
      </c>
      <c r="EU64" s="382">
        <f t="shared" si="70"/>
        <v>844.80031492672322</v>
      </c>
      <c r="EV64" s="382">
        <f t="shared" si="70"/>
        <v>860.95396490687415</v>
      </c>
      <c r="EW64" s="382">
        <f t="shared" si="70"/>
        <v>876.88936943660724</v>
      </c>
      <c r="EX64" s="521"/>
      <c r="EY64" s="252"/>
      <c r="EZ64" s="515">
        <f t="shared" si="71"/>
        <v>530</v>
      </c>
      <c r="FA64" s="592">
        <v>53000</v>
      </c>
      <c r="FB64" s="382">
        <f t="shared" si="79"/>
        <v>271.5998854773394</v>
      </c>
      <c r="FC64" s="382">
        <f t="shared" si="79"/>
        <v>281.89892855961295</v>
      </c>
      <c r="FD64" s="382">
        <f t="shared" si="79"/>
        <v>292.39528288741872</v>
      </c>
      <c r="FE64" s="382">
        <f t="shared" si="79"/>
        <v>303.08592927761822</v>
      </c>
      <c r="FF64" s="382">
        <f t="shared" si="79"/>
        <v>313.96675156376745</v>
      </c>
      <c r="FG64" s="382">
        <f t="shared" si="79"/>
        <v>325.03263976023561</v>
      </c>
      <c r="FH64" s="382">
        <f t="shared" si="79"/>
        <v>336.27761277636341</v>
      </c>
      <c r="FI64" s="382">
        <f t="shared" si="79"/>
        <v>347.69495454887874</v>
      </c>
      <c r="FJ64" s="382">
        <f t="shared" si="79"/>
        <v>359.2773573198246</v>
      </c>
      <c r="FK64" s="382">
        <f t="shared" si="79"/>
        <v>371.0170661043997</v>
      </c>
      <c r="FL64" s="382">
        <f t="shared" si="79"/>
        <v>382.90601907641189</v>
      </c>
      <c r="FM64" s="382">
        <f t="shared" si="79"/>
        <v>394.93597953173003</v>
      </c>
      <c r="FN64" s="382">
        <f t="shared" si="79"/>
        <v>407.09865615019339</v>
      </c>
      <c r="FO64" s="382">
        <f t="shared" si="79"/>
        <v>419.38580935340946</v>
      </c>
      <c r="FP64" s="382">
        <f t="shared" si="79"/>
        <v>431.78934256143464</v>
      </c>
      <c r="FQ64" s="382">
        <f t="shared" si="79"/>
        <v>444.301378024504</v>
      </c>
      <c r="FR64" s="382">
        <f t="shared" si="80"/>
        <v>456.91431761294285</v>
      </c>
      <c r="FS64" s="382">
        <f t="shared" si="80"/>
        <v>469.62088947887139</v>
      </c>
      <c r="FT64" s="382">
        <f t="shared" si="80"/>
        <v>482.41418186491984</v>
      </c>
      <c r="FU64" s="382">
        <f t="shared" si="80"/>
        <v>495.28766554745357</v>
      </c>
      <c r="FV64" s="382">
        <f t="shared" si="80"/>
        <v>508.23520649060112</v>
      </c>
      <c r="FW64" s="382">
        <f t="shared" si="80"/>
        <v>521.25107028056777</v>
      </c>
      <c r="FX64" s="382">
        <f t="shared" si="80"/>
        <v>534.32991983384045</v>
      </c>
      <c r="FY64" s="382">
        <f t="shared" si="80"/>
        <v>547.46680775149821</v>
      </c>
      <c r="FZ64" s="382">
        <f t="shared" si="80"/>
        <v>560.65716454427411</v>
      </c>
      <c r="GA64" s="382">
        <f t="shared" si="80"/>
        <v>573.89678379442705</v>
      </c>
      <c r="GB64" s="382">
        <f t="shared" si="80"/>
        <v>587.18180516194082</v>
      </c>
      <c r="GC64" s="382">
        <f t="shared" si="80"/>
        <v>600.50869599171347</v>
      </c>
      <c r="GD64" s="382">
        <f t="shared" si="77"/>
        <v>613.87423213995248</v>
      </c>
      <c r="GE64" s="382">
        <f t="shared" si="77"/>
        <v>627.27547851456927</v>
      </c>
      <c r="GF64" s="382">
        <f t="shared" si="77"/>
        <v>640.709769716849</v>
      </c>
      <c r="GG64" s="382">
        <f t="shared" si="77"/>
        <v>654.17469107993406</v>
      </c>
      <c r="GH64" s="382">
        <f t="shared" si="77"/>
        <v>667.66806032275076</v>
      </c>
      <c r="GI64" s="382">
        <f t="shared" si="77"/>
        <v>681.18790997459382</v>
      </c>
      <c r="GJ64" s="382">
        <f t="shared" si="77"/>
        <v>694.73247067416628</v>
      </c>
      <c r="GK64" s="382">
        <f t="shared" si="77"/>
        <v>708.30015540577392</v>
      </c>
      <c r="GL64" s="382">
        <f t="shared" si="77"/>
        <v>721.88954470315264</v>
      </c>
      <c r="GM64" s="382">
        <f t="shared" si="77"/>
        <v>735.49937282654105</v>
      </c>
      <c r="GN64" s="382">
        <f t="shared" si="77"/>
        <v>749.1285148998877</v>
      </c>
      <c r="GO64" s="382">
        <f t="shared" si="48"/>
        <v>762.77597498132423</v>
      </c>
      <c r="GQ64" s="511"/>
      <c r="GR64" s="521"/>
      <c r="GS64" s="524">
        <v>53000</v>
      </c>
      <c r="GT64" s="583">
        <f t="shared" si="81"/>
        <v>8.862382679679925</v>
      </c>
      <c r="GU64" s="477">
        <f t="shared" si="81"/>
        <v>4.1221587166787144</v>
      </c>
      <c r="GV64" s="477">
        <f t="shared" si="81"/>
        <v>2.5464846262157805</v>
      </c>
      <c r="GW64" s="477">
        <f t="shared" si="81"/>
        <v>1.76205275526567</v>
      </c>
      <c r="GX64" s="477">
        <f t="shared" si="81"/>
        <v>1.2941888688289949</v>
      </c>
      <c r="GY64" s="477">
        <f t="shared" si="81"/>
        <v>0.98465752061365674</v>
      </c>
      <c r="GZ64" s="477">
        <f t="shared" si="81"/>
        <v>0.76563445099680072</v>
      </c>
      <c r="HA64" s="477">
        <f t="shared" si="81"/>
        <v>0.60319984573437024</v>
      </c>
      <c r="HB64" s="477">
        <f t="shared" si="81"/>
        <v>0.47850287598637109</v>
      </c>
      <c r="HC64" s="477">
        <f t="shared" si="81"/>
        <v>0.38022760076308287</v>
      </c>
      <c r="HD64" s="477">
        <f t="shared" si="81"/>
        <v>0.30116843466682608</v>
      </c>
      <c r="HE64" s="477">
        <f t="shared" si="81"/>
        <v>0.23651791560237734</v>
      </c>
      <c r="HF64" s="477">
        <f t="shared" si="81"/>
        <v>0.18294474868820429</v>
      </c>
      <c r="HG64" s="477">
        <f t="shared" si="81"/>
        <v>0.13806697523802067</v>
      </c>
      <c r="HH64" s="477">
        <f t="shared" si="81"/>
        <v>0.10013586508605507</v>
      </c>
      <c r="HI64" s="477">
        <f t="shared" si="81"/>
        <v>6.7838333503418877E-2</v>
      </c>
      <c r="HJ64" s="477">
        <f t="shared" si="78"/>
        <v>4.016907352733734E-2</v>
      </c>
      <c r="HK64" s="477">
        <f t="shared" si="78"/>
        <v>1.6345289145707726E-2</v>
      </c>
      <c r="HL64" s="477">
        <f t="shared" si="78"/>
        <v>4.2516672191387174E-3</v>
      </c>
      <c r="HM64" s="477">
        <f t="shared" si="78"/>
        <v>2.2117169818656073E-2</v>
      </c>
      <c r="HN64" s="477">
        <f t="shared" si="78"/>
        <v>3.7652536014036314E-2</v>
      </c>
      <c r="HO64" s="477">
        <f t="shared" si="78"/>
        <v>5.1186292701648546E-2</v>
      </c>
      <c r="HP64" s="477">
        <f t="shared" si="78"/>
        <v>6.2989911076041821E-2</v>
      </c>
      <c r="HQ64" s="477">
        <f t="shared" si="78"/>
        <v>7.3289621765577004E-2</v>
      </c>
      <c r="HR64" s="477">
        <f t="shared" si="78"/>
        <v>8.2275406436303086E-2</v>
      </c>
      <c r="HS64" s="477">
        <f t="shared" si="78"/>
        <v>9.0107924688377528E-2</v>
      </c>
      <c r="HT64" s="477">
        <f t="shared" si="78"/>
        <v>9.6923910272649752E-2</v>
      </c>
      <c r="HU64" s="477">
        <f t="shared" si="78"/>
        <v>0.10284041814763752</v>
      </c>
      <c r="HV64" s="477">
        <f t="shared" si="78"/>
        <v>0.1079581987389889</v>
      </c>
      <c r="HW64" s="477">
        <f t="shared" si="49"/>
        <v>0.11236440216276079</v>
      </c>
      <c r="HX64" s="477">
        <f t="shared" si="49"/>
        <v>0.11613476294365457</v>
      </c>
      <c r="HY64" s="477">
        <f t="shared" si="49"/>
        <v>0.11933537821734598</v>
      </c>
      <c r="HZ64" s="477">
        <f t="shared" si="49"/>
        <v>0.12202416509811709</v>
      </c>
      <c r="IA64" s="477">
        <f t="shared" si="49"/>
        <v>0.12425206280749107</v>
      </c>
      <c r="IB64" s="477">
        <f t="shared" si="49"/>
        <v>0.12606403023218962</v>
      </c>
      <c r="IC64" s="477">
        <f t="shared" si="49"/>
        <v>0.12749987837712035</v>
      </c>
      <c r="ID64" s="477">
        <f t="shared" si="49"/>
        <v>0.12859496869497541</v>
      </c>
      <c r="IE64" s="477">
        <f t="shared" si="49"/>
        <v>0.12938080179298084</v>
      </c>
      <c r="IF64" s="477">
        <f t="shared" si="49"/>
        <v>0.12988551602649526</v>
      </c>
      <c r="IG64" s="477">
        <f t="shared" si="50"/>
        <v>0.13013431161629857</v>
      </c>
    </row>
    <row r="65" spans="1:296">
      <c r="F65" s="384"/>
      <c r="G65" s="384"/>
      <c r="H65" s="384"/>
      <c r="I65" s="384"/>
      <c r="J65" s="252"/>
      <c r="K65" s="606">
        <v>53000</v>
      </c>
      <c r="L65" s="382">
        <f t="shared" si="21"/>
        <v>16.154399999999999</v>
      </c>
      <c r="M65" s="382">
        <v>530</v>
      </c>
      <c r="N65" s="493">
        <f t="shared" si="72"/>
        <v>100.40008938820016</v>
      </c>
      <c r="O65" s="263">
        <f t="shared" si="73"/>
        <v>0.1614408055968142</v>
      </c>
      <c r="P65" s="383">
        <f t="shared" si="76"/>
        <v>-56.500002288000502</v>
      </c>
      <c r="Q65" s="383">
        <f t="shared" si="74"/>
        <v>216.64999771199948</v>
      </c>
      <c r="R65" s="382">
        <f t="shared" si="0"/>
        <v>573.56933718429855</v>
      </c>
      <c r="S65" s="263">
        <f t="shared" si="75"/>
        <v>9.9087184197582195E-2</v>
      </c>
      <c r="T65" s="492">
        <f>O65/Konstanten!$C$22</f>
        <v>0.13178841273209321</v>
      </c>
      <c r="U65" s="492">
        <f t="shared" si="2"/>
        <v>0.75186533996876448</v>
      </c>
      <c r="V65" s="492"/>
      <c r="W65" s="252"/>
      <c r="X65" s="515">
        <f t="shared" si="59"/>
        <v>540</v>
      </c>
      <c r="Y65" s="592">
        <v>54000</v>
      </c>
      <c r="Z65" s="490">
        <f t="shared" si="88"/>
        <v>4.9180449317912142E-2</v>
      </c>
      <c r="AA65" s="490">
        <f t="shared" si="88"/>
        <v>9.8280367661215201E-2</v>
      </c>
      <c r="AB65" s="490">
        <f t="shared" si="88"/>
        <v>0.14722051242669718</v>
      </c>
      <c r="AC65" s="490">
        <f t="shared" si="88"/>
        <v>0.19592416324922649</v>
      </c>
      <c r="AD65" s="490">
        <f t="shared" si="88"/>
        <v>0.24431825125959739</v>
      </c>
      <c r="AE65" s="490">
        <f t="shared" si="88"/>
        <v>0.2923343418600699</v>
      </c>
      <c r="AF65" s="490">
        <f t="shared" si="88"/>
        <v>0.3399094401606273</v>
      </c>
      <c r="AG65" s="490">
        <f t="shared" si="88"/>
        <v>0.38698660071475222</v>
      </c>
      <c r="AH65" s="490">
        <f t="shared" si="88"/>
        <v>0.43351533579802121</v>
      </c>
      <c r="AI65" s="490">
        <f t="shared" si="88"/>
        <v>0.4794518279828256</v>
      </c>
      <c r="AJ65" s="490">
        <f t="shared" si="88"/>
        <v>0.52475896227170626</v>
      </c>
      <c r="AK65" s="490">
        <f t="shared" si="88"/>
        <v>0.56940620003823594</v>
      </c>
      <c r="AL65" s="490">
        <f t="shared" si="88"/>
        <v>0.61336932133717625</v>
      </c>
      <c r="AM65" s="490">
        <f t="shared" si="88"/>
        <v>0.65663006395081769</v>
      </c>
      <c r="AN65" s="490">
        <f t="shared" si="88"/>
        <v>0.69917568721960965</v>
      </c>
      <c r="AO65" s="490">
        <f t="shared" si="82"/>
        <v>0.74099848676441848</v>
      </c>
      <c r="AP65" s="490">
        <f t="shared" si="82"/>
        <v>0.78209528317462607</v>
      </c>
      <c r="AQ65" s="490">
        <f t="shared" si="82"/>
        <v>0.82246690410084433</v>
      </c>
      <c r="AR65" s="490">
        <f t="shared" si="82"/>
        <v>0.86211767536087336</v>
      </c>
      <c r="AS65" s="490">
        <f t="shared" si="82"/>
        <v>0.90105493295228856</v>
      </c>
      <c r="AT65" s="490">
        <f t="shared" si="82"/>
        <v>0.9392885644732053</v>
      </c>
      <c r="AU65" s="490">
        <f t="shared" si="82"/>
        <v>0.97683058550682</v>
      </c>
      <c r="AV65" s="490">
        <f t="shared" si="82"/>
        <v>1.0136947540751688</v>
      </c>
      <c r="AW65" s="490">
        <f t="shared" si="82"/>
        <v>1.0498962243134837</v>
      </c>
      <c r="AX65" s="490">
        <f t="shared" si="82"/>
        <v>1.0854512390228921</v>
      </c>
      <c r="AY65" s="490">
        <f t="shared" si="82"/>
        <v>1.1203768596718622</v>
      </c>
      <c r="AZ65" s="490">
        <f t="shared" si="82"/>
        <v>1.1546907316721546</v>
      </c>
      <c r="BA65" s="490">
        <f t="shared" si="82"/>
        <v>1.1884108822893016</v>
      </c>
      <c r="BB65" s="490">
        <f t="shared" si="82"/>
        <v>1.2215555483002409</v>
      </c>
      <c r="BC65" s="490">
        <f t="shared" si="82"/>
        <v>1.2541430304292172</v>
      </c>
      <c r="BD65" s="490">
        <f t="shared" si="82"/>
        <v>1.2861915716315668</v>
      </c>
      <c r="BE65" s="490">
        <f t="shared" si="83"/>
        <v>1.3177192564172617</v>
      </c>
      <c r="BF65" s="490">
        <f t="shared" si="62"/>
        <v>1.3487439285823697</v>
      </c>
      <c r="BG65" s="490">
        <f t="shared" si="62"/>
        <v>1.379283124924414</v>
      </c>
      <c r="BH65" s="490">
        <f t="shared" si="62"/>
        <v>1.409354022740378</v>
      </c>
      <c r="BI65" s="490">
        <f t="shared" si="62"/>
        <v>1.4389733991311144</v>
      </c>
      <c r="BJ65" s="490">
        <f t="shared" si="62"/>
        <v>1.4681576003553545</v>
      </c>
      <c r="BK65" s="490">
        <f t="shared" si="62"/>
        <v>1.4969225196841771</v>
      </c>
      <c r="BL65" s="490">
        <f t="shared" si="62"/>
        <v>1.5252835823998618</v>
      </c>
      <c r="BM65" s="490">
        <f t="shared" si="62"/>
        <v>1.5532557367593958</v>
      </c>
      <c r="BN65" s="527"/>
      <c r="BO65" s="252"/>
      <c r="BP65" s="515">
        <f t="shared" si="63"/>
        <v>540</v>
      </c>
      <c r="BQ65" s="592">
        <v>54000</v>
      </c>
      <c r="BR65" s="382">
        <f t="shared" si="89"/>
        <v>216.75480070095887</v>
      </c>
      <c r="BS65" s="382">
        <f t="shared" si="89"/>
        <v>217.06852350640764</v>
      </c>
      <c r="BT65" s="382">
        <f t="shared" si="89"/>
        <v>217.58912689124836</v>
      </c>
      <c r="BU65" s="382">
        <f t="shared" si="89"/>
        <v>218.31327510912084</v>
      </c>
      <c r="BV65" s="382">
        <f t="shared" si="89"/>
        <v>219.23642638892875</v>
      </c>
      <c r="BW65" s="382">
        <f t="shared" si="89"/>
        <v>220.35295206366811</v>
      </c>
      <c r="BX65" s="382">
        <f t="shared" si="89"/>
        <v>221.65627772315085</v>
      </c>
      <c r="BY65" s="382">
        <f t="shared" si="89"/>
        <v>223.13903904379237</v>
      </c>
      <c r="BZ65" s="382">
        <f t="shared" si="89"/>
        <v>224.79324485030199</v>
      </c>
      <c r="CA65" s="382">
        <f t="shared" si="89"/>
        <v>226.61044042538774</v>
      </c>
      <c r="CB65" s="382">
        <f t="shared" si="89"/>
        <v>228.58186498042167</v>
      </c>
      <c r="CC65" s="382">
        <f t="shared" si="89"/>
        <v>230.69859838005195</v>
      </c>
      <c r="CD65" s="382">
        <f t="shared" si="89"/>
        <v>232.95169352225631</v>
      </c>
      <c r="CE65" s="382">
        <f t="shared" si="89"/>
        <v>235.33229207620533</v>
      </c>
      <c r="CF65" s="382">
        <f t="shared" si="89"/>
        <v>237.83172246878846</v>
      </c>
      <c r="CG65" s="382">
        <f t="shared" si="84"/>
        <v>240.44158001832653</v>
      </c>
      <c r="CH65" s="382">
        <f t="shared" si="84"/>
        <v>243.15378990709789</v>
      </c>
      <c r="CI65" s="382">
        <f t="shared" si="84"/>
        <v>245.96065425788044</v>
      </c>
      <c r="CJ65" s="382">
        <f t="shared" si="84"/>
        <v>248.85488494961996</v>
      </c>
      <c r="CK65" s="382">
        <f t="shared" si="84"/>
        <v>251.82962400239828</v>
      </c>
      <c r="CL65" s="382">
        <f t="shared" si="84"/>
        <v>254.87845341675717</v>
      </c>
      <c r="CM65" s="382">
        <f t="shared" si="84"/>
        <v>257.99539630258499</v>
      </c>
      <c r="CN65" s="382">
        <f t="shared" si="84"/>
        <v>261.17491101064439</v>
      </c>
      <c r="CO65" s="382">
        <f t="shared" si="84"/>
        <v>264.41187981318973</v>
      </c>
      <c r="CP65" s="382">
        <f t="shared" si="84"/>
        <v>267.70159349105307</v>
      </c>
      <c r="CQ65" s="382">
        <f t="shared" si="84"/>
        <v>271.03973298972852</v>
      </c>
      <c r="CR65" s="382">
        <f t="shared" si="84"/>
        <v>274.42234911800529</v>
      </c>
      <c r="CS65" s="382">
        <f t="shared" si="84"/>
        <v>277.84584108719525</v>
      </c>
      <c r="CT65" s="382">
        <f t="shared" si="84"/>
        <v>281.30693453124536</v>
      </c>
      <c r="CU65" s="382">
        <f t="shared" si="84"/>
        <v>284.80265950999706</v>
      </c>
      <c r="CV65" s="382">
        <f t="shared" si="84"/>
        <v>288.33032887969711</v>
      </c>
      <c r="CW65" s="382">
        <f t="shared" si="85"/>
        <v>291.88751731572484</v>
      </c>
      <c r="CX65" s="382">
        <f t="shared" si="66"/>
        <v>295.47204119076304</v>
      </c>
      <c r="CY65" s="382">
        <f t="shared" si="66"/>
        <v>299.08193944537646</v>
      </c>
      <c r="CZ65" s="382">
        <f t="shared" si="66"/>
        <v>302.71545553516779</v>
      </c>
      <c r="DA65" s="382">
        <f t="shared" si="66"/>
        <v>306.37102049729566</v>
      </c>
      <c r="DB65" s="382">
        <f t="shared" si="66"/>
        <v>310.04723714736861</v>
      </c>
      <c r="DC65" s="382">
        <f t="shared" si="66"/>
        <v>313.742865393817</v>
      </c>
      <c r="DD65" s="382">
        <f t="shared" si="66"/>
        <v>317.45680863937906</v>
      </c>
      <c r="DE65" s="382">
        <f t="shared" si="66"/>
        <v>321.18810122700484</v>
      </c>
      <c r="DF65" s="521"/>
      <c r="DG65" s="252"/>
      <c r="DH65" s="515">
        <f t="shared" si="67"/>
        <v>540</v>
      </c>
      <c r="DI65" s="592">
        <v>54000</v>
      </c>
      <c r="DJ65" s="382">
        <f t="shared" si="90"/>
        <v>28.208397717700855</v>
      </c>
      <c r="DK65" s="382">
        <f t="shared" si="90"/>
        <v>56.370605337672373</v>
      </c>
      <c r="DL65" s="382">
        <f t="shared" si="90"/>
        <v>84.441171732513482</v>
      </c>
      <c r="DM65" s="382">
        <f t="shared" si="90"/>
        <v>112.37609245324714</v>
      </c>
      <c r="DN65" s="382">
        <f t="shared" si="90"/>
        <v>140.13345743699418</v>
      </c>
      <c r="DO65" s="382">
        <f t="shared" si="90"/>
        <v>167.67401469688843</v>
      </c>
      <c r="DP65" s="382">
        <f t="shared" si="90"/>
        <v>194.96163229561699</v>
      </c>
      <c r="DQ65" s="382">
        <f t="shared" si="90"/>
        <v>221.96364807116521</v>
      </c>
      <c r="DR65" s="382">
        <f t="shared" si="90"/>
        <v>248.65110381289963</v>
      </c>
      <c r="DS65" s="382">
        <f t="shared" si="90"/>
        <v>274.99886718790958</v>
      </c>
      <c r="DT65" s="382">
        <f t="shared" si="90"/>
        <v>300.9856501717029</v>
      </c>
      <c r="DU65" s="382">
        <f t="shared" si="90"/>
        <v>326.59393674456112</v>
      </c>
      <c r="DV65" s="382">
        <f t="shared" si="90"/>
        <v>351.80983508854723</v>
      </c>
      <c r="DW65" s="382">
        <f t="shared" si="90"/>
        <v>376.62287055555407</v>
      </c>
      <c r="DX65" s="382">
        <f t="shared" si="90"/>
        <v>401.02573549392793</v>
      </c>
      <c r="DY65" s="382">
        <f t="shared" si="86"/>
        <v>425.01401090803574</v>
      </c>
      <c r="DZ65" s="382">
        <f t="shared" si="86"/>
        <v>448.58587318543653</v>
      </c>
      <c r="EA65" s="382">
        <f t="shared" si="86"/>
        <v>471.74179704114334</v>
      </c>
      <c r="EB65" s="382">
        <f t="shared" si="86"/>
        <v>494.48426363160439</v>
      </c>
      <c r="EC65" s="382">
        <f t="shared" si="86"/>
        <v>516.81748066008674</v>
      </c>
      <c r="ED65" s="382">
        <f t="shared" si="86"/>
        <v>538.74711934968764</v>
      </c>
      <c r="EE65" s="382">
        <f t="shared" si="86"/>
        <v>560.28007147049698</v>
      </c>
      <c r="EF65" s="382">
        <f t="shared" si="86"/>
        <v>581.42422820209515</v>
      </c>
      <c r="EG65" s="382">
        <f t="shared" si="86"/>
        <v>602.1882814917825</v>
      </c>
      <c r="EH65" s="382">
        <f t="shared" si="86"/>
        <v>622.58154771223587</v>
      </c>
      <c r="EI65" s="382">
        <f t="shared" si="86"/>
        <v>642.61381279861587</v>
      </c>
      <c r="EJ65" s="382">
        <f t="shared" si="86"/>
        <v>662.29519761805045</v>
      </c>
      <c r="EK65" s="382">
        <f t="shared" si="86"/>
        <v>681.63604205728211</v>
      </c>
      <c r="EL65" s="382">
        <f t="shared" si="86"/>
        <v>700.64680617237161</v>
      </c>
      <c r="EM65" s="382">
        <f t="shared" si="86"/>
        <v>719.33798669759369</v>
      </c>
      <c r="EN65" s="382">
        <f t="shared" si="86"/>
        <v>737.72004723274904</v>
      </c>
      <c r="EO65" s="382">
        <f t="shared" si="87"/>
        <v>755.80336049823552</v>
      </c>
      <c r="EP65" s="382">
        <f t="shared" si="70"/>
        <v>773.59816114833666</v>
      </c>
      <c r="EQ65" s="382">
        <f t="shared" si="70"/>
        <v>791.11450775238416</v>
      </c>
      <c r="ER65" s="382">
        <f t="shared" si="70"/>
        <v>808.36225268122348</v>
      </c>
      <c r="ES65" s="382">
        <f t="shared" si="70"/>
        <v>825.35101876547037</v>
      </c>
      <c r="ET65" s="382">
        <f t="shared" si="70"/>
        <v>842.09018171791092</v>
      </c>
      <c r="EU65" s="382">
        <f t="shared" si="70"/>
        <v>858.58885743150358</v>
      </c>
      <c r="EV65" s="382">
        <f t="shared" si="70"/>
        <v>874.85589337518115</v>
      </c>
      <c r="EW65" s="382">
        <f t="shared" si="70"/>
        <v>890.89986341079589</v>
      </c>
      <c r="EX65" s="521"/>
      <c r="EY65" s="252"/>
      <c r="EZ65" s="515">
        <f t="shared" si="71"/>
        <v>540</v>
      </c>
      <c r="FA65" s="592">
        <v>54000</v>
      </c>
      <c r="FB65" s="382">
        <f t="shared" si="79"/>
        <v>277.60480070095889</v>
      </c>
      <c r="FC65" s="382">
        <f t="shared" si="79"/>
        <v>287.91852350640767</v>
      </c>
      <c r="FD65" s="382">
        <f t="shared" si="79"/>
        <v>298.43912689124841</v>
      </c>
      <c r="FE65" s="382">
        <f t="shared" si="79"/>
        <v>309.16327510912083</v>
      </c>
      <c r="FF65" s="382">
        <f t="shared" si="79"/>
        <v>320.08642638892877</v>
      </c>
      <c r="FG65" s="382">
        <f t="shared" si="79"/>
        <v>331.20295206366814</v>
      </c>
      <c r="FH65" s="382">
        <f t="shared" si="79"/>
        <v>342.5062777231509</v>
      </c>
      <c r="FI65" s="382">
        <f t="shared" si="79"/>
        <v>353.98903904379239</v>
      </c>
      <c r="FJ65" s="382">
        <f t="shared" si="79"/>
        <v>365.64324485030204</v>
      </c>
      <c r="FK65" s="382">
        <f t="shared" si="79"/>
        <v>377.46044042538779</v>
      </c>
      <c r="FL65" s="382">
        <f t="shared" si="79"/>
        <v>389.43186498042166</v>
      </c>
      <c r="FM65" s="382">
        <f t="shared" si="79"/>
        <v>401.548598380052</v>
      </c>
      <c r="FN65" s="382">
        <f t="shared" si="79"/>
        <v>413.8016935222563</v>
      </c>
      <c r="FO65" s="382">
        <f t="shared" si="79"/>
        <v>426.18229207620539</v>
      </c>
      <c r="FP65" s="382">
        <f t="shared" si="79"/>
        <v>438.68172246878851</v>
      </c>
      <c r="FQ65" s="382">
        <f t="shared" si="79"/>
        <v>451.29158001832656</v>
      </c>
      <c r="FR65" s="382">
        <f t="shared" si="80"/>
        <v>464.00378990709794</v>
      </c>
      <c r="FS65" s="382">
        <f t="shared" si="80"/>
        <v>476.81065425788046</v>
      </c>
      <c r="FT65" s="382">
        <f t="shared" si="80"/>
        <v>489.70488494962001</v>
      </c>
      <c r="FU65" s="382">
        <f t="shared" si="80"/>
        <v>502.67962400239833</v>
      </c>
      <c r="FV65" s="382">
        <f t="shared" si="80"/>
        <v>515.72845341675725</v>
      </c>
      <c r="FW65" s="382">
        <f t="shared" si="80"/>
        <v>528.84539630258496</v>
      </c>
      <c r="FX65" s="382">
        <f t="shared" si="80"/>
        <v>542.02491101064447</v>
      </c>
      <c r="FY65" s="382">
        <f t="shared" si="80"/>
        <v>555.26187981318981</v>
      </c>
      <c r="FZ65" s="382">
        <f t="shared" si="80"/>
        <v>568.55159349105315</v>
      </c>
      <c r="GA65" s="382">
        <f t="shared" si="80"/>
        <v>581.8897329897286</v>
      </c>
      <c r="GB65" s="382">
        <f t="shared" si="80"/>
        <v>595.27234911800531</v>
      </c>
      <c r="GC65" s="382">
        <f t="shared" si="80"/>
        <v>608.69584108719528</v>
      </c>
      <c r="GD65" s="382">
        <f t="shared" si="77"/>
        <v>622.15693453124538</v>
      </c>
      <c r="GE65" s="382">
        <f t="shared" si="77"/>
        <v>635.65265950999708</v>
      </c>
      <c r="GF65" s="382">
        <f t="shared" si="77"/>
        <v>649.18032887969707</v>
      </c>
      <c r="GG65" s="382">
        <f t="shared" si="77"/>
        <v>662.73751731572486</v>
      </c>
      <c r="GH65" s="382">
        <f t="shared" si="77"/>
        <v>676.322041190763</v>
      </c>
      <c r="GI65" s="382">
        <f t="shared" si="77"/>
        <v>689.93193944537643</v>
      </c>
      <c r="GJ65" s="382">
        <f t="shared" si="77"/>
        <v>703.56545553516776</v>
      </c>
      <c r="GK65" s="382">
        <f t="shared" si="77"/>
        <v>717.22102049729574</v>
      </c>
      <c r="GL65" s="382">
        <f t="shared" si="77"/>
        <v>730.89723714736863</v>
      </c>
      <c r="GM65" s="382">
        <f t="shared" si="77"/>
        <v>744.59286539381696</v>
      </c>
      <c r="GN65" s="382">
        <f t="shared" si="77"/>
        <v>758.30680863937914</v>
      </c>
      <c r="GO65" s="382">
        <f t="shared" si="48"/>
        <v>772.03810122700486</v>
      </c>
      <c r="GQ65" s="511"/>
      <c r="GR65" s="521"/>
      <c r="GS65" s="524">
        <v>54000</v>
      </c>
      <c r="GT65" s="583">
        <f t="shared" si="81"/>
        <v>8.8412112406781986</v>
      </c>
      <c r="GU65" s="477">
        <f t="shared" si="81"/>
        <v>4.1076003491839783</v>
      </c>
      <c r="GV65" s="477">
        <f t="shared" si="81"/>
        <v>2.5342845293125711</v>
      </c>
      <c r="GW65" s="477">
        <f t="shared" si="81"/>
        <v>1.7511481166489649</v>
      </c>
      <c r="GX65" s="477">
        <f t="shared" si="81"/>
        <v>1.2841542073051597</v>
      </c>
      <c r="GY65" s="477">
        <f t="shared" si="81"/>
        <v>0.97527895221211247</v>
      </c>
      <c r="GZ65" s="477">
        <f t="shared" si="81"/>
        <v>0.75678811102594012</v>
      </c>
      <c r="HA65" s="477">
        <f t="shared" si="81"/>
        <v>0.59480636635733097</v>
      </c>
      <c r="HB65" s="477">
        <f t="shared" si="81"/>
        <v>0.47050722576093801</v>
      </c>
      <c r="HC65" s="477">
        <f t="shared" si="81"/>
        <v>0.37258907385776663</v>
      </c>
      <c r="HD65" s="477">
        <f t="shared" si="81"/>
        <v>0.29385525442247151</v>
      </c>
      <c r="HE65" s="477">
        <f t="shared" si="81"/>
        <v>0.22950414322637949</v>
      </c>
      <c r="HF65" s="477">
        <f t="shared" si="81"/>
        <v>0.17620842924447039</v>
      </c>
      <c r="HG65" s="477">
        <f t="shared" si="81"/>
        <v>0.13158898568094529</v>
      </c>
      <c r="HH65" s="477">
        <f t="shared" si="81"/>
        <v>9.3899178137485759E-2</v>
      </c>
      <c r="HI65" s="477">
        <f t="shared" si="81"/>
        <v>6.1827536118513361E-2</v>
      </c>
      <c r="HJ65" s="477">
        <f t="shared" si="78"/>
        <v>3.4370045164770387E-2</v>
      </c>
      <c r="HK65" s="477">
        <f t="shared" si="78"/>
        <v>1.0744982209611226E-2</v>
      </c>
      <c r="HL65" s="477">
        <f t="shared" si="78"/>
        <v>9.6653807481830549E-3</v>
      </c>
      <c r="HM65" s="477">
        <f t="shared" si="78"/>
        <v>2.7355608482188608E-2</v>
      </c>
      <c r="HN65" s="477">
        <f t="shared" si="78"/>
        <v>4.2726290510315533E-2</v>
      </c>
      <c r="HO65" s="477">
        <f t="shared" si="78"/>
        <v>5.6105288709286702E-2</v>
      </c>
      <c r="HP65" s="477">
        <f t="shared" si="78"/>
        <v>6.7763459588333519E-2</v>
      </c>
      <c r="HQ65" s="477">
        <f t="shared" si="78"/>
        <v>7.7926461076830267E-2</v>
      </c>
      <c r="HR65" s="477">
        <f t="shared" si="78"/>
        <v>8.6783738483293377E-2</v>
      </c>
      <c r="HS65" s="477">
        <f t="shared" si="78"/>
        <v>9.4495447498133919E-2</v>
      </c>
      <c r="HT65" s="477">
        <f t="shared" si="78"/>
        <v>0.10119784763817299</v>
      </c>
      <c r="HU65" s="477">
        <f t="shared" si="78"/>
        <v>0.1070075472387612</v>
      </c>
      <c r="HV65" s="477">
        <f t="shared" si="78"/>
        <v>0.11202487608544999</v>
      </c>
      <c r="HW65" s="477">
        <f t="shared" si="49"/>
        <v>0.11633658827304157</v>
      </c>
      <c r="HX65" s="477">
        <f t="shared" si="49"/>
        <v>0.12001804571418659</v>
      </c>
      <c r="HY65" s="477">
        <f t="shared" si="49"/>
        <v>0.12313499522039759</v>
      </c>
      <c r="HZ65" s="477">
        <f t="shared" si="49"/>
        <v>0.12574502479837341</v>
      </c>
      <c r="IA65" s="477">
        <f t="shared" si="49"/>
        <v>0.12789876473694689</v>
      </c>
      <c r="IB65" s="477">
        <f t="shared" si="49"/>
        <v>0.12964088414378522</v>
      </c>
      <c r="IC65" s="477">
        <f t="shared" si="49"/>
        <v>0.13101092239506956</v>
      </c>
      <c r="ID65" s="477">
        <f t="shared" si="49"/>
        <v>0.13204398648099958</v>
      </c>
      <c r="IE65" s="477">
        <f t="shared" si="49"/>
        <v>0.13277133875078384</v>
      </c>
      <c r="IF65" s="477">
        <f t="shared" si="49"/>
        <v>0.13322089457059877</v>
      </c>
      <c r="IG65" s="477">
        <f t="shared" si="50"/>
        <v>0.13341764553507807</v>
      </c>
    </row>
    <row r="66" spans="1:296">
      <c r="F66" s="384"/>
      <c r="G66" s="384"/>
      <c r="H66" s="384"/>
      <c r="I66" s="384"/>
      <c r="J66" s="252"/>
      <c r="K66" s="606">
        <v>54000</v>
      </c>
      <c r="L66" s="382">
        <f t="shared" si="21"/>
        <v>16.459199999999999</v>
      </c>
      <c r="M66" s="382">
        <v>540</v>
      </c>
      <c r="N66" s="493">
        <f t="shared" si="72"/>
        <v>95.688646847212425</v>
      </c>
      <c r="O66" s="263">
        <f t="shared" si="73"/>
        <v>0.15386492509735367</v>
      </c>
      <c r="P66" s="383">
        <f t="shared" si="76"/>
        <v>-56.500002288000502</v>
      </c>
      <c r="Q66" s="383">
        <f t="shared" si="74"/>
        <v>216.64999771199948</v>
      </c>
      <c r="R66" s="382">
        <f t="shared" si="0"/>
        <v>573.56933718429855</v>
      </c>
      <c r="S66" s="263">
        <f t="shared" si="75"/>
        <v>9.4437351934085784E-2</v>
      </c>
      <c r="T66" s="492">
        <f>O66/Konstanten!$C$22</f>
        <v>0.12560402048763564</v>
      </c>
      <c r="U66" s="492">
        <f t="shared" si="2"/>
        <v>0.75186533996876448</v>
      </c>
      <c r="V66" s="492"/>
      <c r="W66" s="252"/>
      <c r="X66" s="515">
        <f t="shared" si="59"/>
        <v>550</v>
      </c>
      <c r="Y66" s="592">
        <v>55000</v>
      </c>
      <c r="Z66" s="490">
        <f t="shared" si="88"/>
        <v>5.0375906609032302E-2</v>
      </c>
      <c r="AA66" s="490">
        <f t="shared" si="88"/>
        <v>0.10066485577989598</v>
      </c>
      <c r="AB66" s="490">
        <f t="shared" si="88"/>
        <v>0.1507813497195995</v>
      </c>
      <c r="AC66" s="490">
        <f t="shared" si="88"/>
        <v>0.20064274510421073</v>
      </c>
      <c r="AD66" s="490">
        <f t="shared" si="88"/>
        <v>0.25017052375136994</v>
      </c>
      <c r="AE66" s="490">
        <f t="shared" si="88"/>
        <v>0.29929139004644945</v>
      </c>
      <c r="AF66" s="490">
        <f t="shared" si="88"/>
        <v>0.34793815964858493</v>
      </c>
      <c r="AG66" s="490">
        <f t="shared" si="88"/>
        <v>0.39605041932282065</v>
      </c>
      <c r="AH66" s="490">
        <f t="shared" si="88"/>
        <v>0.443574953020274</v>
      </c>
      <c r="AI66" s="490">
        <f t="shared" si="88"/>
        <v>0.49046594305853025</v>
      </c>
      <c r="AJ66" s="490">
        <f t="shared" si="88"/>
        <v>0.53668496634863094</v>
      </c>
      <c r="AK66" s="490">
        <f t="shared" si="88"/>
        <v>0.58220081348973773</v>
      </c>
      <c r="AL66" s="490">
        <f t="shared" si="88"/>
        <v>0.62698916310179753</v>
      </c>
      <c r="AM66" s="490">
        <f t="shared" si="88"/>
        <v>0.67103214527575183</v>
      </c>
      <c r="AN66" s="490">
        <f t="shared" si="88"/>
        <v>0.71431782702983027</v>
      </c>
      <c r="AO66" s="490">
        <f t="shared" si="82"/>
        <v>0.7568396498315384</v>
      </c>
      <c r="AP66" s="490">
        <f t="shared" si="82"/>
        <v>0.79859584524841087</v>
      </c>
      <c r="AQ66" s="490">
        <f t="shared" si="82"/>
        <v>0.83958885022439844</v>
      </c>
      <c r="AR66" s="490">
        <f t="shared" si="82"/>
        <v>0.87982473882238554</v>
      </c>
      <c r="AS66" s="490">
        <f t="shared" si="82"/>
        <v>0.9193126828747693</v>
      </c>
      <c r="AT66" s="490">
        <f t="shared" si="82"/>
        <v>0.95806445006389496</v>
      </c>
      <c r="AU66" s="490">
        <f t="shared" si="82"/>
        <v>0.9960939446281033</v>
      </c>
      <c r="AV66" s="490">
        <f t="shared" si="82"/>
        <v>1.0334167931891245</v>
      </c>
      <c r="AW66" s="490">
        <f t="shared" si="82"/>
        <v>1.0700499760995179</v>
      </c>
      <c r="AX66" s="490">
        <f t="shared" si="82"/>
        <v>1.1060115031547917</v>
      </c>
      <c r="AY66" s="490">
        <f t="shared" si="82"/>
        <v>1.1413201314270363</v>
      </c>
      <c r="AZ66" s="490">
        <f t="shared" si="82"/>
        <v>1.1759951222724201</v>
      </c>
      <c r="BA66" s="490">
        <f t="shared" si="82"/>
        <v>1.210056034164317</v>
      </c>
      <c r="BB66" s="490">
        <f t="shared" si="82"/>
        <v>1.243522547834675</v>
      </c>
      <c r="BC66" s="490">
        <f t="shared" si="82"/>
        <v>1.2764143202074718</v>
      </c>
      <c r="BD66" s="490">
        <f t="shared" si="82"/>
        <v>1.3087508637278751</v>
      </c>
      <c r="BE66" s="490">
        <f t="shared" si="83"/>
        <v>1.3405514478891967</v>
      </c>
      <c r="BF66" s="490">
        <f t="shared" si="62"/>
        <v>1.3718350200049232</v>
      </c>
      <c r="BG66" s="490">
        <f t="shared" si="62"/>
        <v>1.4026201425416625</v>
      </c>
      <c r="BH66" s="490">
        <f t="shared" si="62"/>
        <v>1.4329249446040242</v>
      </c>
      <c r="BI66" s="490">
        <f t="shared" si="62"/>
        <v>1.4627670854318686</v>
      </c>
      <c r="BJ66" s="490">
        <f t="shared" si="62"/>
        <v>1.4921637280268527</v>
      </c>
      <c r="BK66" s="490">
        <f t="shared" si="62"/>
        <v>1.5211315212634009</v>
      </c>
      <c r="BL66" s="490">
        <f t="shared" si="62"/>
        <v>1.5496865890571045</v>
      </c>
      <c r="BM66" s="490">
        <f t="shared" si="62"/>
        <v>1.5778445253598543</v>
      </c>
      <c r="BN66" s="527"/>
      <c r="BO66" s="252"/>
      <c r="BP66" s="515">
        <f t="shared" si="63"/>
        <v>550</v>
      </c>
      <c r="BQ66" s="592">
        <v>55000</v>
      </c>
      <c r="BR66" s="382">
        <f t="shared" si="89"/>
        <v>216.75995763695454</v>
      </c>
      <c r="BS66" s="382">
        <f t="shared" si="89"/>
        <v>217.08907850084992</v>
      </c>
      <c r="BT66" s="382">
        <f t="shared" si="89"/>
        <v>217.63510591988597</v>
      </c>
      <c r="BU66" s="382">
        <f t="shared" si="89"/>
        <v>218.39435565226839</v>
      </c>
      <c r="BV66" s="382">
        <f t="shared" si="89"/>
        <v>219.36181834039877</v>
      </c>
      <c r="BW66" s="382">
        <f t="shared" si="89"/>
        <v>220.53129698664651</v>
      </c>
      <c r="BX66" s="382">
        <f t="shared" si="89"/>
        <v>221.89556918077676</v>
      </c>
      <c r="BY66" s="382">
        <f t="shared" si="89"/>
        <v>223.44656528842393</v>
      </c>
      <c r="BZ66" s="382">
        <f t="shared" si="89"/>
        <v>225.17555378053351</v>
      </c>
      <c r="CA66" s="382">
        <f t="shared" si="89"/>
        <v>227.07332553546235</v>
      </c>
      <c r="CB66" s="382">
        <f t="shared" si="89"/>
        <v>229.13037011222025</v>
      </c>
      <c r="CC66" s="382">
        <f t="shared" si="89"/>
        <v>231.33703847748646</v>
      </c>
      <c r="CD66" s="382">
        <f t="shared" si="89"/>
        <v>233.68368827544833</v>
      </c>
      <c r="CE66" s="382">
        <f t="shared" si="89"/>
        <v>236.16080929186245</v>
      </c>
      <c r="CF66" s="382">
        <f t="shared" si="89"/>
        <v>238.7591281591958</v>
      </c>
      <c r="CG66" s="382">
        <f t="shared" si="84"/>
        <v>241.46969250317352</v>
      </c>
      <c r="CH66" s="382">
        <f t="shared" si="84"/>
        <v>244.28393561116346</v>
      </c>
      <c r="CI66" s="382">
        <f t="shared" si="84"/>
        <v>247.19372331289028</v>
      </c>
      <c r="CJ66" s="382">
        <f t="shared" si="84"/>
        <v>250.19138513110636</v>
      </c>
      <c r="CK66" s="382">
        <f t="shared" si="84"/>
        <v>253.26973192465985</v>
      </c>
      <c r="CL66" s="382">
        <f t="shared" si="84"/>
        <v>256.42206225430925</v>
      </c>
      <c r="CM66" s="382">
        <f t="shared" si="84"/>
        <v>259.64215959688573</v>
      </c>
      <c r="CN66" s="382">
        <f t="shared" si="84"/>
        <v>262.92428235503991</v>
      </c>
      <c r="CO66" s="382">
        <f t="shared" si="84"/>
        <v>266.26314839006477</v>
      </c>
      <c r="CP66" s="382">
        <f t="shared" si="84"/>
        <v>269.6539155688825</v>
      </c>
      <c r="CQ66" s="382">
        <f t="shared" si="84"/>
        <v>273.09215958114345</v>
      </c>
      <c r="CR66" s="382">
        <f t="shared" si="84"/>
        <v>276.57385006043211</v>
      </c>
      <c r="CS66" s="382">
        <f t="shared" si="84"/>
        <v>280.09532584203629</v>
      </c>
      <c r="CT66" s="382">
        <f t="shared" si="84"/>
        <v>283.65327001214087</v>
      </c>
      <c r="CU66" s="382">
        <f t="shared" si="84"/>
        <v>287.24468525073638</v>
      </c>
      <c r="CV66" s="382">
        <f t="shared" si="84"/>
        <v>290.86686984216436</v>
      </c>
      <c r="CW66" s="382">
        <f t="shared" si="85"/>
        <v>294.51739462134714</v>
      </c>
      <c r="CX66" s="382">
        <f t="shared" si="66"/>
        <v>298.19408103793648</v>
      </c>
      <c r="CY66" s="382">
        <f t="shared" si="66"/>
        <v>301.89498045228447</v>
      </c>
      <c r="CZ66" s="382">
        <f t="shared" si="66"/>
        <v>305.61835472373087</v>
      </c>
      <c r="DA66" s="382">
        <f t="shared" si="66"/>
        <v>309.36265811071405</v>
      </c>
      <c r="DB66" s="382">
        <f t="shared" si="66"/>
        <v>313.12652047151443</v>
      </c>
      <c r="DC66" s="382">
        <f t="shared" si="66"/>
        <v>316.90873173201697</v>
      </c>
      <c r="DD66" s="382">
        <f t="shared" si="66"/>
        <v>320.70822757112796</v>
      </c>
      <c r="DE66" s="382">
        <f t="shared" si="66"/>
        <v>324.52407626395666</v>
      </c>
      <c r="DF66" s="521"/>
      <c r="DG66" s="252"/>
      <c r="DH66" s="515">
        <f t="shared" si="67"/>
        <v>550</v>
      </c>
      <c r="DI66" s="592">
        <v>55000</v>
      </c>
      <c r="DJ66" s="382">
        <f t="shared" si="90"/>
        <v>28.894075363800781</v>
      </c>
      <c r="DK66" s="382">
        <f t="shared" si="90"/>
        <v>57.73827460742794</v>
      </c>
      <c r="DL66" s="382">
        <f t="shared" si="90"/>
        <v>86.483558818424598</v>
      </c>
      <c r="DM66" s="382">
        <f t="shared" si="90"/>
        <v>115.08252632026031</v>
      </c>
      <c r="DN66" s="382">
        <f t="shared" si="90"/>
        <v>143.49014149112207</v>
      </c>
      <c r="DO66" s="382">
        <f t="shared" si="90"/>
        <v>171.66436421390938</v>
      </c>
      <c r="DP66" s="382">
        <f t="shared" si="90"/>
        <v>199.56665961076351</v>
      </c>
      <c r="DQ66" s="382">
        <f t="shared" si="90"/>
        <v>227.16237650255374</v>
      </c>
      <c r="DR66" s="382">
        <f t="shared" si="90"/>
        <v>254.42099179539491</v>
      </c>
      <c r="DS66" s="382">
        <f t="shared" si="90"/>
        <v>281.31622587155312</v>
      </c>
      <c r="DT66" s="382">
        <f t="shared" si="90"/>
        <v>307.82604042536184</v>
      </c>
      <c r="DU66" s="382">
        <f t="shared" si="90"/>
        <v>333.93253470146828</v>
      </c>
      <c r="DV66" s="382">
        <f t="shared" si="90"/>
        <v>359.62175870203606</v>
      </c>
      <c r="DW66" s="382">
        <f t="shared" si="90"/>
        <v>384.88346279517089</v>
      </c>
      <c r="DX66" s="382">
        <f t="shared" si="90"/>
        <v>409.71080258842818</v>
      </c>
      <c r="DY66" s="382">
        <f t="shared" si="86"/>
        <v>434.10001630867208</v>
      </c>
      <c r="DZ66" s="382">
        <f t="shared" si="86"/>
        <v>458.05008963726567</v>
      </c>
      <c r="EA66" s="382">
        <f t="shared" si="86"/>
        <v>481.56242033053553</v>
      </c>
      <c r="EB66" s="382">
        <f t="shared" si="86"/>
        <v>504.64049228470424</v>
      </c>
      <c r="EC66" s="382">
        <f t="shared" si="86"/>
        <v>527.28956618160066</v>
      </c>
      <c r="ED66" s="382">
        <f t="shared" si="86"/>
        <v>549.51639160298771</v>
      </c>
      <c r="EE66" s="382">
        <f t="shared" si="86"/>
        <v>571.32894359363456</v>
      </c>
      <c r="EF66" s="382">
        <f t="shared" si="86"/>
        <v>592.73618510460949</v>
      </c>
      <c r="EG66" s="382">
        <f t="shared" si="86"/>
        <v>613.74785554547498</v>
      </c>
      <c r="EH66" s="382">
        <f t="shared" si="86"/>
        <v>634.37428478270363</v>
      </c>
      <c r="EI66" s="382">
        <f t="shared" si="86"/>
        <v>654.62623129770168</v>
      </c>
      <c r="EJ66" s="382">
        <f t="shared" si="86"/>
        <v>674.51474281376011</v>
      </c>
      <c r="EK66" s="382">
        <f t="shared" si="86"/>
        <v>694.05103747148814</v>
      </c>
      <c r="EL66" s="382">
        <f t="shared" si="86"/>
        <v>713.24640353526468</v>
      </c>
      <c r="EM66" s="382">
        <f t="shared" si="86"/>
        <v>732.11211561394657</v>
      </c>
      <c r="EN66" s="382">
        <f t="shared" si="86"/>
        <v>750.65936544777549</v>
      </c>
      <c r="EO66" s="382">
        <f t="shared" si="87"/>
        <v>768.89920542725827</v>
      </c>
      <c r="EP66" s="382">
        <f t="shared" si="70"/>
        <v>786.84250315043278</v>
      </c>
      <c r="EQ66" s="382">
        <f t="shared" si="70"/>
        <v>804.49990547896766</v>
      </c>
      <c r="ER66" s="382">
        <f t="shared" si="70"/>
        <v>821.88181071137785</v>
      </c>
      <c r="ES66" s="382">
        <f t="shared" si="70"/>
        <v>838.99834764616514</v>
      </c>
      <c r="ET66" s="382">
        <f t="shared" si="70"/>
        <v>855.85936045481378</v>
      </c>
      <c r="EU66" s="382">
        <f t="shared" si="70"/>
        <v>872.47439842119263</v>
      </c>
      <c r="EV66" s="382">
        <f t="shared" si="70"/>
        <v>888.85270972887986</v>
      </c>
      <c r="EW66" s="382">
        <f t="shared" si="70"/>
        <v>905.00323859052583</v>
      </c>
      <c r="EX66" s="521"/>
      <c r="EY66" s="252"/>
      <c r="EZ66" s="515">
        <f t="shared" si="71"/>
        <v>550</v>
      </c>
      <c r="FA66" s="592">
        <v>55000</v>
      </c>
      <c r="FB66" s="382">
        <f t="shared" si="79"/>
        <v>283.60995763695456</v>
      </c>
      <c r="FC66" s="382">
        <f t="shared" si="79"/>
        <v>293.93907850084997</v>
      </c>
      <c r="FD66" s="382">
        <f t="shared" si="79"/>
        <v>304.485105919886</v>
      </c>
      <c r="FE66" s="382">
        <f t="shared" si="79"/>
        <v>315.24435565226838</v>
      </c>
      <c r="FF66" s="382">
        <f t="shared" si="79"/>
        <v>326.21181834039879</v>
      </c>
      <c r="FG66" s="382">
        <f t="shared" si="79"/>
        <v>337.38129698664653</v>
      </c>
      <c r="FH66" s="382">
        <f t="shared" si="79"/>
        <v>348.74556918077678</v>
      </c>
      <c r="FI66" s="382">
        <f t="shared" si="79"/>
        <v>360.29656528842395</v>
      </c>
      <c r="FJ66" s="382">
        <f t="shared" si="79"/>
        <v>372.02555378053353</v>
      </c>
      <c r="FK66" s="382">
        <f t="shared" si="79"/>
        <v>383.92332553546237</v>
      </c>
      <c r="FL66" s="382">
        <f t="shared" si="79"/>
        <v>395.98037011222027</v>
      </c>
      <c r="FM66" s="382">
        <f t="shared" si="79"/>
        <v>408.18703847748645</v>
      </c>
      <c r="FN66" s="382">
        <f t="shared" si="79"/>
        <v>420.53368827544836</v>
      </c>
      <c r="FO66" s="382">
        <f t="shared" si="79"/>
        <v>433.01080929186247</v>
      </c>
      <c r="FP66" s="382">
        <f t="shared" si="79"/>
        <v>445.60912815919585</v>
      </c>
      <c r="FQ66" s="382">
        <f t="shared" si="79"/>
        <v>458.31969250317354</v>
      </c>
      <c r="FR66" s="382">
        <f t="shared" si="80"/>
        <v>471.13393561116345</v>
      </c>
      <c r="FS66" s="382">
        <f t="shared" si="80"/>
        <v>484.04372331289028</v>
      </c>
      <c r="FT66" s="382">
        <f t="shared" si="80"/>
        <v>497.04138513110638</v>
      </c>
      <c r="FU66" s="382">
        <f t="shared" si="80"/>
        <v>510.11973192465985</v>
      </c>
      <c r="FV66" s="382">
        <f t="shared" si="80"/>
        <v>523.27206225430928</v>
      </c>
      <c r="FW66" s="382">
        <f t="shared" si="80"/>
        <v>536.49215959688581</v>
      </c>
      <c r="FX66" s="382">
        <f t="shared" si="80"/>
        <v>549.77428235503999</v>
      </c>
      <c r="FY66" s="382">
        <f t="shared" si="80"/>
        <v>563.11314839006479</v>
      </c>
      <c r="FZ66" s="382">
        <f t="shared" si="80"/>
        <v>576.50391556888258</v>
      </c>
      <c r="GA66" s="382">
        <f t="shared" si="80"/>
        <v>589.94215958114341</v>
      </c>
      <c r="GB66" s="382">
        <f t="shared" si="80"/>
        <v>603.42385006043219</v>
      </c>
      <c r="GC66" s="382">
        <f t="shared" si="80"/>
        <v>616.94532584203625</v>
      </c>
      <c r="GD66" s="382">
        <f t="shared" si="77"/>
        <v>630.50327001214089</v>
      </c>
      <c r="GE66" s="382">
        <f t="shared" si="77"/>
        <v>644.09468525073635</v>
      </c>
      <c r="GF66" s="382">
        <f t="shared" si="77"/>
        <v>657.71686984216444</v>
      </c>
      <c r="GG66" s="382">
        <f t="shared" si="77"/>
        <v>671.3673946213471</v>
      </c>
      <c r="GH66" s="382">
        <f t="shared" si="77"/>
        <v>685.04408103793651</v>
      </c>
      <c r="GI66" s="382">
        <f t="shared" si="77"/>
        <v>698.74498045228449</v>
      </c>
      <c r="GJ66" s="382">
        <f t="shared" si="77"/>
        <v>712.46835472373095</v>
      </c>
      <c r="GK66" s="382">
        <f t="shared" si="77"/>
        <v>726.21265811071407</v>
      </c>
      <c r="GL66" s="382">
        <f t="shared" si="77"/>
        <v>739.9765204715145</v>
      </c>
      <c r="GM66" s="382">
        <f t="shared" si="77"/>
        <v>753.75873173201694</v>
      </c>
      <c r="GN66" s="382">
        <f t="shared" si="77"/>
        <v>767.55822757112799</v>
      </c>
      <c r="GO66" s="382">
        <f t="shared" si="48"/>
        <v>781.37407626395668</v>
      </c>
      <c r="GQ66" s="511"/>
      <c r="GR66" s="521"/>
      <c r="GS66" s="524">
        <v>55000</v>
      </c>
      <c r="GT66" s="583">
        <f t="shared" si="81"/>
        <v>8.8155055687391268</v>
      </c>
      <c r="GU66" s="477">
        <f t="shared" si="81"/>
        <v>4.0908878122768702</v>
      </c>
      <c r="GV66" s="477">
        <f t="shared" si="81"/>
        <v>2.520728217939824</v>
      </c>
      <c r="GW66" s="477">
        <f t="shared" si="81"/>
        <v>1.7392894971299351</v>
      </c>
      <c r="GX66" s="477">
        <f t="shared" si="81"/>
        <v>1.2734092736300071</v>
      </c>
      <c r="GY66" s="477">
        <f t="shared" si="81"/>
        <v>0.96535430362377839</v>
      </c>
      <c r="GZ66" s="477">
        <f t="shared" si="81"/>
        <v>0.74751418829664773</v>
      </c>
      <c r="HA66" s="477">
        <f t="shared" si="81"/>
        <v>0.5860749954972122</v>
      </c>
      <c r="HB66" s="477">
        <f t="shared" si="81"/>
        <v>0.46224394125354279</v>
      </c>
      <c r="HC66" s="477">
        <f t="shared" si="81"/>
        <v>0.36473935815831288</v>
      </c>
      <c r="HD66" s="477">
        <f t="shared" si="81"/>
        <v>0.28637710300611519</v>
      </c>
      <c r="HE66" s="477">
        <f t="shared" si="81"/>
        <v>0.22236378926779571</v>
      </c>
      <c r="HF66" s="477">
        <f t="shared" si="81"/>
        <v>0.16937776455256356</v>
      </c>
      <c r="HG66" s="477">
        <f t="shared" si="81"/>
        <v>0.12504394485326129</v>
      </c>
      <c r="HH66" s="477">
        <f t="shared" si="81"/>
        <v>8.7618694317974949E-2</v>
      </c>
      <c r="HI66" s="477">
        <f t="shared" si="81"/>
        <v>5.5792847925810178E-2</v>
      </c>
      <c r="HJ66" s="477">
        <f t="shared" si="78"/>
        <v>2.8564225332340848E-2</v>
      </c>
      <c r="HK66" s="477">
        <f t="shared" si="78"/>
        <v>5.1526092518839562E-3</v>
      </c>
      <c r="HL66" s="477">
        <f t="shared" si="78"/>
        <v>1.5058457000138328E-2</v>
      </c>
      <c r="HM66" s="477">
        <f t="shared" si="78"/>
        <v>3.2562438853621194E-2</v>
      </c>
      <c r="HN66" s="477">
        <f t="shared" si="78"/>
        <v>4.7758956329075855E-2</v>
      </c>
      <c r="HO66" s="477">
        <f t="shared" si="78"/>
        <v>6.097500290747896E-2</v>
      </c>
      <c r="HP66" s="477">
        <f t="shared" si="78"/>
        <v>7.2480647932751635E-2</v>
      </c>
      <c r="HQ66" s="477">
        <f t="shared" si="78"/>
        <v>8.2500829449592208E-2</v>
      </c>
      <c r="HR66" s="477">
        <f t="shared" si="78"/>
        <v>9.1224330181737687E-2</v>
      </c>
      <c r="HS66" s="477">
        <f t="shared" si="78"/>
        <v>9.8810693223110632E-2</v>
      </c>
      <c r="HT66" s="477">
        <f t="shared" si="78"/>
        <v>0.10539560997105854</v>
      </c>
      <c r="HU66" s="477">
        <f t="shared" si="78"/>
        <v>0.11109516082615094</v>
      </c>
      <c r="HV66" s="477">
        <f t="shared" si="78"/>
        <v>0.11600918436181468</v>
      </c>
      <c r="HW66" s="477">
        <f t="shared" si="49"/>
        <v>0.12022397729260241</v>
      </c>
      <c r="HX66" s="477">
        <f t="shared" si="49"/>
        <v>0.12381447549138344</v>
      </c>
      <c r="HY66" s="477">
        <f t="shared" si="49"/>
        <v>0.12684602886501248</v>
      </c>
      <c r="HZ66" s="477">
        <f t="shared" si="49"/>
        <v>0.12937585565714402</v>
      </c>
      <c r="IA66" s="477">
        <f t="shared" si="49"/>
        <v>0.13145424170525022</v>
      </c>
      <c r="IB66" s="477">
        <f t="shared" si="49"/>
        <v>0.13312553527975554</v>
      </c>
      <c r="IC66" s="477">
        <f t="shared" si="49"/>
        <v>0.13442897694837502</v>
      </c>
      <c r="ID66" s="477">
        <f t="shared" si="49"/>
        <v>0.13539939543538762</v>
      </c>
      <c r="IE66" s="477">
        <f t="shared" si="49"/>
        <v>0.13606779397080365</v>
      </c>
      <c r="IF66" s="477">
        <f t="shared" si="49"/>
        <v>0.13646184663682853</v>
      </c>
      <c r="IG66" s="477">
        <f t="shared" si="50"/>
        <v>0.13660632034766221</v>
      </c>
    </row>
    <row r="67" spans="1:296">
      <c r="F67" s="384"/>
      <c r="G67" s="384"/>
      <c r="H67" s="384"/>
      <c r="I67" s="384"/>
      <c r="J67" s="252"/>
      <c r="K67" s="606">
        <v>55000</v>
      </c>
      <c r="L67" s="382">
        <f t="shared" si="21"/>
        <v>16.763999999999999</v>
      </c>
      <c r="M67" s="382">
        <v>550</v>
      </c>
      <c r="N67" s="493">
        <f t="shared" si="72"/>
        <v>91.198296647399829</v>
      </c>
      <c r="O67" s="263">
        <f t="shared" si="73"/>
        <v>0.14664455549323296</v>
      </c>
      <c r="P67" s="383">
        <f t="shared" si="76"/>
        <v>-56.500002288000502</v>
      </c>
      <c r="Q67" s="383">
        <f t="shared" si="74"/>
        <v>216.64999771199948</v>
      </c>
      <c r="R67" s="382">
        <f t="shared" si="0"/>
        <v>573.56933718429855</v>
      </c>
      <c r="S67" s="263">
        <f t="shared" si="75"/>
        <v>9.0005720846187839E-2</v>
      </c>
      <c r="T67" s="492">
        <f>O67/Konstanten!$C$22</f>
        <v>0.11970984121896568</v>
      </c>
      <c r="U67" s="492">
        <f t="shared" si="2"/>
        <v>0.75186533996876448</v>
      </c>
      <c r="V67" s="492"/>
      <c r="W67" s="252"/>
      <c r="X67" s="515">
        <f t="shared" si="59"/>
        <v>560</v>
      </c>
      <c r="Y67" s="592">
        <v>56000</v>
      </c>
      <c r="Z67" s="490">
        <f t="shared" si="88"/>
        <v>5.1600384825271288E-2</v>
      </c>
      <c r="AA67" s="490">
        <f t="shared" si="88"/>
        <v>0.103106897410583</v>
      </c>
      <c r="AB67" s="490">
        <f t="shared" si="88"/>
        <v>0.15442731869125953</v>
      </c>
      <c r="AC67" s="490">
        <f t="shared" si="88"/>
        <v>0.2054726588960176</v>
      </c>
      <c r="AD67" s="490">
        <f t="shared" si="88"/>
        <v>0.25615858639856681</v>
      </c>
      <c r="AE67" s="490">
        <f t="shared" si="88"/>
        <v>0.30640665181170285</v>
      </c>
      <c r="AF67" s="490">
        <f t="shared" si="88"/>
        <v>0.35614526665715818</v>
      </c>
      <c r="AG67" s="490">
        <f t="shared" si="88"/>
        <v>0.40531041469936296</v>
      </c>
      <c r="AH67" s="490">
        <f t="shared" si="88"/>
        <v>0.45384609250455243</v>
      </c>
      <c r="AI67" s="490">
        <f t="shared" si="88"/>
        <v>0.50170449211315826</v>
      </c>
      <c r="AJ67" s="490">
        <f t="shared" si="88"/>
        <v>0.54884595159005511</v>
      </c>
      <c r="AK67" s="490">
        <f t="shared" si="88"/>
        <v>0.59523870800792589</v>
      </c>
      <c r="AL67" s="490">
        <f t="shared" si="88"/>
        <v>0.64085849209716261</v>
      </c>
      <c r="AM67" s="490">
        <f t="shared" si="88"/>
        <v>0.68568800481347225</v>
      </c>
      <c r="AN67" s="490">
        <f t="shared" si="88"/>
        <v>0.72971631417563831</v>
      </c>
      <c r="AO67" s="490">
        <f t="shared" si="82"/>
        <v>0.77293820677314173</v>
      </c>
      <c r="AP67" s="490">
        <f t="shared" si="82"/>
        <v>0.81535352317543452</v>
      </c>
      <c r="AQ67" s="490">
        <f t="shared" si="82"/>
        <v>0.85696650081249559</v>
      </c>
      <c r="AR67" s="490">
        <f t="shared" si="82"/>
        <v>0.89778514229574757</v>
      </c>
      <c r="AS67" s="490">
        <f t="shared" si="82"/>
        <v>0.93782062199301364</v>
      </c>
      <c r="AT67" s="490">
        <f t="shared" si="82"/>
        <v>0.97708673918620792</v>
      </c>
      <c r="AU67" s="490">
        <f t="shared" si="82"/>
        <v>1.0155994224259464</v>
      </c>
      <c r="AV67" s="490">
        <f t="shared" si="82"/>
        <v>1.0533762867582177</v>
      </c>
      <c r="AW67" s="490">
        <f t="shared" si="82"/>
        <v>1.090436243280777</v>
      </c>
      <c r="AX67" s="490">
        <f t="shared" si="82"/>
        <v>1.1267991589005977</v>
      </c>
      <c r="AY67" s="490">
        <f t="shared" si="82"/>
        <v>1.1624855631050472</v>
      </c>
      <c r="AZ67" s="490">
        <f t="shared" si="82"/>
        <v>1.1975163979232675</v>
      </c>
      <c r="BA67" s="490">
        <f t="shared" si="82"/>
        <v>1.2319128069439753</v>
      </c>
      <c r="BB67" s="490">
        <f t="shared" si="82"/>
        <v>1.265695959186387</v>
      </c>
      <c r="BC67" s="490">
        <f t="shared" si="82"/>
        <v>1.2988869037224111</v>
      </c>
      <c r="BD67" s="490">
        <f t="shared" si="82"/>
        <v>1.3315064511632109</v>
      </c>
      <c r="BE67" s="490">
        <f t="shared" si="83"/>
        <v>1.3635750784084137</v>
      </c>
      <c r="BF67" s="490">
        <f t="shared" si="62"/>
        <v>1.3951128533782424</v>
      </c>
      <c r="BG67" s="490">
        <f t="shared" si="62"/>
        <v>1.4261393767837092</v>
      </c>
      <c r="BH67" s="490">
        <f t="shared" si="62"/>
        <v>1.4566737383214181</v>
      </c>
      <c r="BI67" s="490">
        <f t="shared" si="62"/>
        <v>1.48673448499577</v>
      </c>
      <c r="BJ67" s="490">
        <f t="shared" si="62"/>
        <v>1.5163395995663806</v>
      </c>
      <c r="BK67" s="490">
        <f t="shared" si="62"/>
        <v>1.5455064873879134</v>
      </c>
      <c r="BL67" s="490">
        <f t="shared" si="62"/>
        <v>1.5742519701523854</v>
      </c>
      <c r="BM67" s="490">
        <f t="shared" si="62"/>
        <v>1.6025922852600649</v>
      </c>
      <c r="BN67" s="527"/>
      <c r="BO67" s="252"/>
      <c r="BP67" s="515">
        <f t="shared" si="63"/>
        <v>560</v>
      </c>
      <c r="BQ67" s="592">
        <v>56000</v>
      </c>
      <c r="BR67" s="382">
        <f t="shared" si="89"/>
        <v>216.76536815639372</v>
      </c>
      <c r="BS67" s="382">
        <f t="shared" si="89"/>
        <v>217.11064033641799</v>
      </c>
      <c r="BT67" s="382">
        <f t="shared" si="89"/>
        <v>217.68332273461832</v>
      </c>
      <c r="BU67" s="382">
        <f t="shared" si="89"/>
        <v>218.47934754996618</v>
      </c>
      <c r="BV67" s="382">
        <f t="shared" si="89"/>
        <v>219.49319188461592</v>
      </c>
      <c r="BW67" s="382">
        <f t="shared" si="89"/>
        <v>220.71803629080995</v>
      </c>
      <c r="BX67" s="382">
        <f t="shared" si="89"/>
        <v>222.1459510641541</v>
      </c>
      <c r="BY67" s="382">
        <f t="shared" si="89"/>
        <v>223.76809977981566</v>
      </c>
      <c r="BZ67" s="382">
        <f t="shared" si="89"/>
        <v>225.57494964303064</v>
      </c>
      <c r="CA67" s="382">
        <f t="shared" si="89"/>
        <v>227.55647912644275</v>
      </c>
      <c r="CB67" s="382">
        <f t="shared" si="89"/>
        <v>229.70237487288819</v>
      </c>
      <c r="CC67" s="382">
        <f t="shared" si="89"/>
        <v>232.00221169827682</v>
      </c>
      <c r="CD67" s="382">
        <f t="shared" si="89"/>
        <v>234.44561149073911</v>
      </c>
      <c r="CE67" s="382">
        <f t="shared" si="89"/>
        <v>237.02237866767086</v>
      </c>
      <c r="CF67" s="382">
        <f t="shared" si="89"/>
        <v>239.72261147954671</v>
      </c>
      <c r="CG67" s="382">
        <f t="shared" si="84"/>
        <v>242.5367897582617</v>
      </c>
      <c r="CH67" s="382">
        <f t="shared" si="84"/>
        <v>245.45584067259284</v>
      </c>
      <c r="CI67" s="382">
        <f t="shared" si="84"/>
        <v>248.47118468963865</v>
      </c>
      <c r="CJ67" s="382">
        <f t="shared" si="84"/>
        <v>251.5747642907962</v>
      </c>
      <c r="CK67" s="382">
        <f t="shared" si="84"/>
        <v>254.75905810933901</v>
      </c>
      <c r="CL67" s="382">
        <f t="shared" si="84"/>
        <v>258.0170831021963</v>
      </c>
      <c r="CM67" s="382">
        <f t="shared" si="84"/>
        <v>261.34238719543833</v>
      </c>
      <c r="CN67" s="382">
        <f t="shared" si="84"/>
        <v>264.72903459743696</v>
      </c>
      <c r="CO67" s="382">
        <f t="shared" si="84"/>
        <v>268.17158569250006</v>
      </c>
      <c r="CP67" s="382">
        <f t="shared" si="84"/>
        <v>271.66507313814122</v>
      </c>
      <c r="CQ67" s="382">
        <f t="shared" si="84"/>
        <v>275.20497550986164</v>
      </c>
      <c r="CR67" s="382">
        <f t="shared" si="84"/>
        <v>278.78718958015753</v>
      </c>
      <c r="CS67" s="382">
        <f t="shared" si="84"/>
        <v>282.40800208987366</v>
      </c>
      <c r="CT67" s="382">
        <f t="shared" si="84"/>
        <v>286.06406167242585</v>
      </c>
      <c r="CU67" s="382">
        <f t="shared" si="84"/>
        <v>289.7523514246858</v>
      </c>
      <c r="CV67" s="382">
        <f t="shared" si="84"/>
        <v>293.47016248048504</v>
      </c>
      <c r="CW67" s="382">
        <f t="shared" si="85"/>
        <v>297.21506883096731</v>
      </c>
      <c r="CX67" s="382">
        <f t="shared" si="66"/>
        <v>300.98490354709315</v>
      </c>
      <c r="CY67" s="382">
        <f t="shared" si="66"/>
        <v>304.77773649012317</v>
      </c>
      <c r="CZ67" s="382">
        <f t="shared" si="66"/>
        <v>308.59185354274825</v>
      </c>
      <c r="DA67" s="382">
        <f t="shared" si="66"/>
        <v>312.42573735371099</v>
      </c>
      <c r="DB67" s="382">
        <f t="shared" si="66"/>
        <v>316.27804955981105</v>
      </c>
      <c r="DC67" s="382">
        <f t="shared" si="66"/>
        <v>320.14761442882394</v>
      </c>
      <c r="DD67" s="382">
        <f t="shared" si="66"/>
        <v>324.03340385330034</v>
      </c>
      <c r="DE67" s="382">
        <f t="shared" si="66"/>
        <v>327.93452361688833</v>
      </c>
      <c r="DF67" s="521"/>
      <c r="DG67" s="252"/>
      <c r="DH67" s="515">
        <f t="shared" si="67"/>
        <v>560</v>
      </c>
      <c r="DI67" s="592">
        <v>56000</v>
      </c>
      <c r="DJ67" s="382">
        <f t="shared" si="90"/>
        <v>29.59639852268559</v>
      </c>
      <c r="DK67" s="382">
        <f t="shared" si="90"/>
        <v>59.13895480691756</v>
      </c>
      <c r="DL67" s="382">
        <f t="shared" si="90"/>
        <v>88.574774824894163</v>
      </c>
      <c r="DM67" s="382">
        <f t="shared" si="90"/>
        <v>117.85281677248427</v>
      </c>
      <c r="DN67" s="382">
        <f t="shared" si="90"/>
        <v>146.92471061469283</v>
      </c>
      <c r="DO67" s="382">
        <f t="shared" si="90"/>
        <v>175.74546018849855</v>
      </c>
      <c r="DP67" s="382">
        <f t="shared" si="90"/>
        <v>204.27400453787149</v>
      </c>
      <c r="DQ67" s="382">
        <f t="shared" si="90"/>
        <v>232.4736259130068</v>
      </c>
      <c r="DR67" s="382">
        <f t="shared" si="90"/>
        <v>260.31220246151997</v>
      </c>
      <c r="DS67" s="382">
        <f t="shared" si="90"/>
        <v>287.76231300372933</v>
      </c>
      <c r="DT67" s="382">
        <f t="shared" si="90"/>
        <v>314.80120866979354</v>
      </c>
      <c r="DU67" s="382">
        <f t="shared" si="90"/>
        <v>341.41067121854428</v>
      </c>
      <c r="DV67" s="382">
        <f t="shared" si="90"/>
        <v>367.57678054109857</v>
      </c>
      <c r="DW67" s="382">
        <f t="shared" si="90"/>
        <v>393.28961443608739</v>
      </c>
      <c r="DX67" s="382">
        <f t="shared" si="90"/>
        <v>418.54290265429023</v>
      </c>
      <c r="DY67" s="382">
        <f t="shared" si="86"/>
        <v>443.33365494329121</v>
      </c>
      <c r="DZ67" s="382">
        <f t="shared" si="86"/>
        <v>467.66177985861657</v>
      </c>
      <c r="EA67" s="382">
        <f t="shared" si="86"/>
        <v>491.52970786017073</v>
      </c>
      <c r="EB67" s="382">
        <f t="shared" si="86"/>
        <v>514.9420290004831</v>
      </c>
      <c r="EC67" s="382">
        <f t="shared" si="86"/>
        <v>537.90515255429943</v>
      </c>
      <c r="ED67" s="382">
        <f t="shared" si="86"/>
        <v>560.42699336660087</v>
      </c>
      <c r="EE67" s="382">
        <f t="shared" si="86"/>
        <v>582.5166875656065</v>
      </c>
      <c r="EF67" s="382">
        <f t="shared" si="86"/>
        <v>604.18433860156858</v>
      </c>
      <c r="EG67" s="382">
        <f t="shared" si="86"/>
        <v>625.44079330029183</v>
      </c>
      <c r="EH67" s="382">
        <f t="shared" si="86"/>
        <v>646.29744671044091</v>
      </c>
      <c r="EI67" s="382">
        <f t="shared" si="86"/>
        <v>666.76607391647804</v>
      </c>
      <c r="EJ67" s="382">
        <f t="shared" si="86"/>
        <v>686.85868662417727</v>
      </c>
      <c r="EK67" s="382">
        <f t="shared" si="86"/>
        <v>706.58741214770464</v>
      </c>
      <c r="EL67" s="382">
        <f t="shared" si="86"/>
        <v>725.96439238738094</v>
      </c>
      <c r="EM67" s="382">
        <f t="shared" si="86"/>
        <v>745.00170044542915</v>
      </c>
      <c r="EN67" s="382">
        <f t="shared" si="86"/>
        <v>763.71127265030043</v>
      </c>
      <c r="EO67" s="382">
        <f t="shared" si="87"/>
        <v>782.10485392374176</v>
      </c>
      <c r="EP67" s="382">
        <f t="shared" si="70"/>
        <v>800.19395460945395</v>
      </c>
      <c r="EQ67" s="382">
        <f t="shared" si="70"/>
        <v>817.98981707426071</v>
      </c>
      <c r="ER67" s="382">
        <f t="shared" si="70"/>
        <v>835.50339058279008</v>
      </c>
      <c r="ES67" s="382">
        <f t="shared" si="70"/>
        <v>852.74531312806323</v>
      </c>
      <c r="ET67" s="382">
        <f t="shared" si="70"/>
        <v>869.72589906959365</v>
      </c>
      <c r="EU67" s="382">
        <f t="shared" si="70"/>
        <v>886.45513158511892</v>
      </c>
      <c r="EV67" s="382">
        <f t="shared" si="70"/>
        <v>902.94265908137982</v>
      </c>
      <c r="EW67" s="382">
        <f t="shared" si="70"/>
        <v>919.19779483328568</v>
      </c>
      <c r="EX67" s="521"/>
      <c r="EY67" s="252"/>
      <c r="EZ67" s="515">
        <f t="shared" si="71"/>
        <v>560</v>
      </c>
      <c r="FA67" s="592">
        <v>56000</v>
      </c>
      <c r="FB67" s="382">
        <f t="shared" si="79"/>
        <v>289.61536815639374</v>
      </c>
      <c r="FC67" s="382">
        <f t="shared" si="79"/>
        <v>299.96064033641801</v>
      </c>
      <c r="FD67" s="382">
        <f t="shared" si="79"/>
        <v>310.53332273461831</v>
      </c>
      <c r="FE67" s="382">
        <f t="shared" si="79"/>
        <v>321.3293475499662</v>
      </c>
      <c r="FF67" s="382">
        <f t="shared" si="79"/>
        <v>332.34319188461598</v>
      </c>
      <c r="FG67" s="382">
        <f t="shared" si="79"/>
        <v>343.56803629080997</v>
      </c>
      <c r="FH67" s="382">
        <f t="shared" si="79"/>
        <v>354.99595106415416</v>
      </c>
      <c r="FI67" s="382">
        <f t="shared" si="79"/>
        <v>366.61809977981568</v>
      </c>
      <c r="FJ67" s="382">
        <f t="shared" si="79"/>
        <v>378.42494964303069</v>
      </c>
      <c r="FK67" s="382">
        <f t="shared" si="79"/>
        <v>390.40647912644278</v>
      </c>
      <c r="FL67" s="382">
        <f t="shared" si="79"/>
        <v>402.55237487288821</v>
      </c>
      <c r="FM67" s="382">
        <f t="shared" si="79"/>
        <v>414.85221169827685</v>
      </c>
      <c r="FN67" s="382">
        <f t="shared" si="79"/>
        <v>427.29561149073913</v>
      </c>
      <c r="FO67" s="382">
        <f t="shared" si="79"/>
        <v>439.87237866767089</v>
      </c>
      <c r="FP67" s="382">
        <f t="shared" si="79"/>
        <v>452.57261147954671</v>
      </c>
      <c r="FQ67" s="382">
        <f t="shared" si="79"/>
        <v>465.38678975826173</v>
      </c>
      <c r="FR67" s="382">
        <f t="shared" si="80"/>
        <v>478.30584067259286</v>
      </c>
      <c r="FS67" s="382">
        <f t="shared" si="80"/>
        <v>491.3211846896387</v>
      </c>
      <c r="FT67" s="382">
        <f t="shared" si="80"/>
        <v>504.42476429079625</v>
      </c>
      <c r="FU67" s="382">
        <f t="shared" si="80"/>
        <v>517.609058109339</v>
      </c>
      <c r="FV67" s="382">
        <f t="shared" si="80"/>
        <v>530.86708310219637</v>
      </c>
      <c r="FW67" s="382">
        <f t="shared" si="80"/>
        <v>544.19238719543841</v>
      </c>
      <c r="FX67" s="382">
        <f t="shared" si="80"/>
        <v>557.57903459743693</v>
      </c>
      <c r="FY67" s="382">
        <f t="shared" si="80"/>
        <v>571.02158569250014</v>
      </c>
      <c r="FZ67" s="382">
        <f t="shared" si="80"/>
        <v>584.51507313814125</v>
      </c>
      <c r="GA67" s="382">
        <f t="shared" si="80"/>
        <v>598.05497550986161</v>
      </c>
      <c r="GB67" s="382">
        <f t="shared" si="80"/>
        <v>611.63718958015761</v>
      </c>
      <c r="GC67" s="382">
        <f t="shared" si="80"/>
        <v>625.25800208987368</v>
      </c>
      <c r="GD67" s="382">
        <f t="shared" si="77"/>
        <v>638.91406167242587</v>
      </c>
      <c r="GE67" s="382">
        <f t="shared" si="77"/>
        <v>652.60235142468582</v>
      </c>
      <c r="GF67" s="382">
        <f t="shared" si="77"/>
        <v>666.32016248048512</v>
      </c>
      <c r="GG67" s="382">
        <f t="shared" si="77"/>
        <v>680.06506883096733</v>
      </c>
      <c r="GH67" s="382">
        <f t="shared" si="77"/>
        <v>693.83490354709318</v>
      </c>
      <c r="GI67" s="382">
        <f t="shared" si="77"/>
        <v>707.6277364901232</v>
      </c>
      <c r="GJ67" s="382">
        <f t="shared" si="77"/>
        <v>721.44185354274828</v>
      </c>
      <c r="GK67" s="382">
        <f t="shared" si="77"/>
        <v>735.27573735371107</v>
      </c>
      <c r="GL67" s="382">
        <f t="shared" si="77"/>
        <v>749.12804955981107</v>
      </c>
      <c r="GM67" s="382">
        <f t="shared" si="77"/>
        <v>762.99761442882391</v>
      </c>
      <c r="GN67" s="382">
        <f t="shared" si="77"/>
        <v>776.88340385330036</v>
      </c>
      <c r="GO67" s="382">
        <f t="shared" si="48"/>
        <v>790.78452361688835</v>
      </c>
      <c r="GQ67" s="511"/>
      <c r="GR67" s="521"/>
      <c r="GS67" s="524">
        <v>56000</v>
      </c>
      <c r="GT67" s="583">
        <f t="shared" si="81"/>
        <v>8.785493594242693</v>
      </c>
      <c r="GU67" s="477">
        <f t="shared" si="81"/>
        <v>4.0721329336265377</v>
      </c>
      <c r="GV67" s="477">
        <f t="shared" si="81"/>
        <v>2.5058889322441962</v>
      </c>
      <c r="GW67" s="477">
        <f t="shared" si="81"/>
        <v>1.7265309082115097</v>
      </c>
      <c r="GX67" s="477">
        <f t="shared" si="81"/>
        <v>1.2619965728990237</v>
      </c>
      <c r="GY67" s="477">
        <f t="shared" si="81"/>
        <v>0.95491841395112387</v>
      </c>
      <c r="GZ67" s="477">
        <f t="shared" si="81"/>
        <v>0.73784203167339135</v>
      </c>
      <c r="HA67" s="477">
        <f t="shared" si="81"/>
        <v>0.57703093561678542</v>
      </c>
      <c r="HB67" s="477">
        <f t="shared" si="81"/>
        <v>0.45373496157549681</v>
      </c>
      <c r="HC67" s="477">
        <f t="shared" si="81"/>
        <v>0.35669773797440668</v>
      </c>
      <c r="HD67" s="477">
        <f t="shared" si="81"/>
        <v>0.27875104601374029</v>
      </c>
      <c r="HE67" s="477">
        <f t="shared" si="81"/>
        <v>0.21511202393764975</v>
      </c>
      <c r="HF67" s="477">
        <f t="shared" si="81"/>
        <v>0.16246627673742148</v>
      </c>
      <c r="HG67" s="477">
        <f t="shared" si="81"/>
        <v>0.11844392153191108</v>
      </c>
      <c r="HH67" s="477">
        <f t="shared" si="81"/>
        <v>8.1305186659357778E-2</v>
      </c>
      <c r="HI67" s="477">
        <f t="shared" si="81"/>
        <v>4.9743877030475919E-2</v>
      </c>
      <c r="HJ67" s="477">
        <f t="shared" si="78"/>
        <v>2.2760168293406845E-2</v>
      </c>
      <c r="HK67" s="477">
        <f t="shared" si="78"/>
        <v>4.2423309760831936E-4</v>
      </c>
      <c r="HL67" s="477">
        <f t="shared" si="78"/>
        <v>2.042417227061687E-2</v>
      </c>
      <c r="HM67" s="477">
        <f t="shared" si="78"/>
        <v>3.7731734579195389E-2</v>
      </c>
      <c r="HN67" s="477">
        <f t="shared" si="78"/>
        <v>5.2745336349400297E-2</v>
      </c>
      <c r="HO67" s="477">
        <f t="shared" si="78"/>
        <v>6.5790905545262651E-2</v>
      </c>
      <c r="HP67" s="477">
        <f t="shared" si="78"/>
        <v>7.7137557242882585E-2</v>
      </c>
      <c r="HQ67" s="477">
        <f t="shared" si="78"/>
        <v>8.7009367138710908E-2</v>
      </c>
      <c r="HR67" s="477">
        <f t="shared" si="78"/>
        <v>9.5594333362699901E-2</v>
      </c>
      <c r="HS67" s="477">
        <f t="shared" si="78"/>
        <v>0.10305128154319303</v>
      </c>
      <c r="HT67" s="477">
        <f t="shared" si="78"/>
        <v>0.10951524456030935</v>
      </c>
      <c r="HU67" s="477">
        <f t="shared" si="78"/>
        <v>0.11510169677468002</v>
      </c>
      <c r="HV67" s="477">
        <f t="shared" si="78"/>
        <v>0.11990991793507173</v>
      </c>
      <c r="HW67" s="477">
        <f t="shared" si="49"/>
        <v>0.12402568875413127</v>
      </c>
      <c r="HX67" s="477">
        <f t="shared" si="49"/>
        <v>0.12752346817121057</v>
      </c>
      <c r="HY67" s="477">
        <f t="shared" si="49"/>
        <v>0.13046816495365171</v>
      </c>
      <c r="HZ67" s="477">
        <f t="shared" si="49"/>
        <v>0.13291658909654075</v>
      </c>
      <c r="IA67" s="477">
        <f t="shared" si="49"/>
        <v>0.13491864847275764</v>
      </c>
      <c r="IB67" s="477">
        <f t="shared" si="49"/>
        <v>0.13651834130856161</v>
      </c>
      <c r="IC67" s="477">
        <f t="shared" si="49"/>
        <v>0.13775458389029091</v>
      </c>
      <c r="ID67" s="477">
        <f t="shared" si="49"/>
        <v>0.13866190444460086</v>
      </c>
      <c r="IE67" s="477">
        <f t="shared" si="49"/>
        <v>0.13927102766671773</v>
      </c>
      <c r="IF67" s="477">
        <f t="shared" si="49"/>
        <v>0.13960936938822607</v>
      </c>
      <c r="IG67" s="477">
        <f t="shared" si="50"/>
        <v>0.1397014570076156</v>
      </c>
    </row>
    <row r="68" spans="1:296">
      <c r="F68" s="384"/>
      <c r="G68" s="384"/>
      <c r="H68" s="384"/>
      <c r="I68" s="384"/>
      <c r="J68" s="252"/>
      <c r="K68" s="606">
        <v>56000</v>
      </c>
      <c r="L68" s="382">
        <f t="shared" si="21"/>
        <v>17.0688</v>
      </c>
      <c r="M68" s="382">
        <v>560</v>
      </c>
      <c r="N68" s="493">
        <f t="shared" si="72"/>
        <v>86.918663659934808</v>
      </c>
      <c r="O68" s="263">
        <f t="shared" si="73"/>
        <v>0.13976301383958326</v>
      </c>
      <c r="P68" s="383">
        <f t="shared" si="76"/>
        <v>-56.500002288000502</v>
      </c>
      <c r="Q68" s="383">
        <f t="shared" si="74"/>
        <v>216.64999771199948</v>
      </c>
      <c r="R68" s="382">
        <f t="shared" si="0"/>
        <v>573.56933718429855</v>
      </c>
      <c r="S68" s="263">
        <f t="shared" si="75"/>
        <v>8.5782051477853241E-2</v>
      </c>
      <c r="T68" s="492">
        <f>O68/Konstanten!$C$22</f>
        <v>0.11409225619557815</v>
      </c>
      <c r="U68" s="492">
        <f t="shared" si="2"/>
        <v>0.75186533996876448</v>
      </c>
      <c r="V68" s="492"/>
      <c r="W68" s="252"/>
      <c r="X68" s="515">
        <f t="shared" si="59"/>
        <v>570</v>
      </c>
      <c r="Y68" s="592">
        <v>57000</v>
      </c>
      <c r="Z68" s="490">
        <f t="shared" si="88"/>
        <v>5.2854585662537812E-2</v>
      </c>
      <c r="AA68" s="490">
        <f t="shared" si="88"/>
        <v>0.10560785949536816</v>
      </c>
      <c r="AB68" s="490">
        <f t="shared" si="88"/>
        <v>0.15816038147869077</v>
      </c>
      <c r="AC68" s="490">
        <f t="shared" si="88"/>
        <v>0.21041636364790672</v>
      </c>
      <c r="AD68" s="490">
        <f t="shared" si="88"/>
        <v>0.26228527574471544</v>
      </c>
      <c r="AE68" s="490">
        <f t="shared" si="88"/>
        <v>0.31368320903633035</v>
      </c>
      <c r="AF68" s="490">
        <f t="shared" si="88"/>
        <v>0.36453395182424519</v>
      </c>
      <c r="AG68" s="490">
        <f t="shared" si="88"/>
        <v>0.41476975308927316</v>
      </c>
      <c r="AH68" s="490">
        <f t="shared" si="88"/>
        <v>0.4643317730102865</v>
      </c>
      <c r="AI68" s="490">
        <f t="shared" si="88"/>
        <v>0.51317023844198861</v>
      </c>
      <c r="AJ68" s="490">
        <f t="shared" si="88"/>
        <v>0.56124433629867554</v>
      </c>
      <c r="AK68" s="490">
        <f t="shared" si="88"/>
        <v>0.60852188749491054</v>
      </c>
      <c r="AL68" s="490">
        <f t="shared" si="88"/>
        <v>0.65497884874186008</v>
      </c>
      <c r="AM68" s="490">
        <f t="shared" si="88"/>
        <v>0.70059868976995421</v>
      </c>
      <c r="AN68" s="490">
        <f t="shared" si="88"/>
        <v>0.74537169045192087</v>
      </c>
      <c r="AO68" s="490">
        <f t="shared" si="82"/>
        <v>0.78929419694490177</v>
      </c>
      <c r="AP68" s="490">
        <f t="shared" si="82"/>
        <v>0.83236786939379537</v>
      </c>
      <c r="AQ68" s="490">
        <f t="shared" si="82"/>
        <v>0.87459894679910166</v>
      </c>
      <c r="AR68" s="490">
        <f t="shared" si="82"/>
        <v>0.91599754798531141</v>
      </c>
      <c r="AS68" s="490">
        <f t="shared" si="82"/>
        <v>0.95657702162333891</v>
      </c>
      <c r="AT68" s="490">
        <f t="shared" si="82"/>
        <v>0.99635335318199225</v>
      </c>
      <c r="AU68" s="490">
        <f t="shared" si="82"/>
        <v>1.0353446325819471</v>
      </c>
      <c r="AV68" s="490">
        <f t="shared" si="82"/>
        <v>1.0735705831685181</v>
      </c>
      <c r="AW68" s="490">
        <f t="shared" si="82"/>
        <v>1.1110521503130757</v>
      </c>
      <c r="AX68" s="490">
        <f t="shared" si="82"/>
        <v>1.1478111463700438</v>
      </c>
      <c r="AY68" s="490">
        <f t="shared" si="82"/>
        <v>1.1838699477221353</v>
      </c>
      <c r="AZ68" s="490">
        <f t="shared" si="82"/>
        <v>1.2192512391109114</v>
      </c>
      <c r="BA68" s="490">
        <f t="shared" si="82"/>
        <v>1.2539778002576729</v>
      </c>
      <c r="BB68" s="490">
        <f t="shared" si="82"/>
        <v>1.2880723298328687</v>
      </c>
      <c r="BC68" s="490">
        <f t="shared" si="82"/>
        <v>1.3215573020522233</v>
      </c>
      <c r="BD68" s="490">
        <f t="shared" si="82"/>
        <v>1.3544548515019592</v>
      </c>
      <c r="BE68" s="490">
        <f t="shared" si="83"/>
        <v>1.3867866821779209</v>
      </c>
      <c r="BF68" s="490">
        <f t="shared" si="62"/>
        <v>1.4185739971296394</v>
      </c>
      <c r="BG68" s="490">
        <f t="shared" si="62"/>
        <v>1.4498374455067127</v>
      </c>
      <c r="BH68" s="490">
        <f t="shared" si="62"/>
        <v>1.4805970841958089</v>
      </c>
      <c r="BI68" s="490">
        <f t="shared" si="62"/>
        <v>1.510872351601674</v>
      </c>
      <c r="BJ68" s="490">
        <f t="shared" si="62"/>
        <v>1.540682051459985</v>
      </c>
      <c r="BK68" s="490">
        <f t="shared" si="62"/>
        <v>1.5700443448707893</v>
      </c>
      <c r="BL68" s="490">
        <f t="shared" si="62"/>
        <v>1.598976749008904</v>
      </c>
      <c r="BM68" s="490">
        <f t="shared" si="62"/>
        <v>1.6274961412029978</v>
      </c>
      <c r="BN68" s="527"/>
      <c r="BO68" s="252"/>
      <c r="BP68" s="515">
        <f t="shared" si="63"/>
        <v>570</v>
      </c>
      <c r="BQ68" s="592">
        <v>57000</v>
      </c>
      <c r="BR68" s="382">
        <f t="shared" si="89"/>
        <v>216.77104471180456</v>
      </c>
      <c r="BS68" s="382">
        <f t="shared" si="89"/>
        <v>217.13325806294094</v>
      </c>
      <c r="BT68" s="382">
        <f t="shared" si="89"/>
        <v>217.73388492320953</v>
      </c>
      <c r="BU68" s="382">
        <f t="shared" si="89"/>
        <v>218.56843543885392</v>
      </c>
      <c r="BV68" s="382">
        <f t="shared" si="89"/>
        <v>219.63082288977415</v>
      </c>
      <c r="BW68" s="382">
        <f t="shared" si="89"/>
        <v>220.91354642047847</v>
      </c>
      <c r="BX68" s="382">
        <f t="shared" si="89"/>
        <v>222.40790478926388</v>
      </c>
      <c r="BY68" s="382">
        <f t="shared" si="89"/>
        <v>224.10422860348504</v>
      </c>
      <c r="BZ68" s="382">
        <f t="shared" si="89"/>
        <v>225.99211873518561</v>
      </c>
      <c r="CA68" s="382">
        <f t="shared" si="89"/>
        <v>228.06067983616094</v>
      </c>
      <c r="CB68" s="382">
        <f t="shared" si="89"/>
        <v>230.29873980169231</v>
      </c>
      <c r="CC68" s="382">
        <f t="shared" si="89"/>
        <v>232.69504834054143</v>
      </c>
      <c r="CD68" s="382">
        <f t="shared" si="89"/>
        <v>235.23845019101515</v>
      </c>
      <c r="CE68" s="382">
        <f t="shared" si="89"/>
        <v>237.91803073696434</v>
      </c>
      <c r="CF68" s="382">
        <f t="shared" si="89"/>
        <v>240.72323366142007</v>
      </c>
      <c r="CG68" s="382">
        <f t="shared" si="84"/>
        <v>243.64395174682912</v>
      </c>
      <c r="CH68" s="382">
        <f t="shared" si="84"/>
        <v>246.67059297402142</v>
      </c>
      <c r="CI68" s="382">
        <f t="shared" si="84"/>
        <v>249.79412471973558</v>
      </c>
      <c r="CJ68" s="382">
        <f t="shared" si="84"/>
        <v>253.00609916601081</v>
      </c>
      <c r="CK68" s="382">
        <f t="shared" si="84"/>
        <v>256.29866308751997</v>
      </c>
      <c r="CL68" s="382">
        <f t="shared" si="84"/>
        <v>259.66455504825268</v>
      </c>
      <c r="CM68" s="382">
        <f t="shared" si="84"/>
        <v>263.09709278249028</v>
      </c>
      <c r="CN68" s="382">
        <f t="shared" si="84"/>
        <v>266.59015321054159</v>
      </c>
      <c r="CO68" s="382">
        <f t="shared" si="84"/>
        <v>270.1381471885154</v>
      </c>
      <c r="CP68" s="382">
        <f t="shared" si="84"/>
        <v>273.73599074272272</v>
      </c>
      <c r="CQ68" s="382">
        <f t="shared" si="84"/>
        <v>277.3790742123237</v>
      </c>
      <c r="CR68" s="382">
        <f t="shared" si="84"/>
        <v>281.06323042964772</v>
      </c>
      <c r="CS68" s="382">
        <f t="shared" si="84"/>
        <v>284.78470281138948</v>
      </c>
      <c r="CT68" s="382">
        <f t="shared" si="84"/>
        <v>288.54011401653821</v>
      </c>
      <c r="CU68" s="382">
        <f t="shared" si="84"/>
        <v>292.32643564677983</v>
      </c>
      <c r="CV68" s="382">
        <f t="shared" si="84"/>
        <v>296.14095931883935</v>
      </c>
      <c r="CW68" s="382">
        <f t="shared" si="85"/>
        <v>299.98126932180912</v>
      </c>
      <c r="CX68" s="382">
        <f t="shared" si="66"/>
        <v>303.84521698159818</v>
      </c>
      <c r="CY68" s="382">
        <f t="shared" si="66"/>
        <v>307.73089678509831</v>
      </c>
      <c r="CZ68" s="382">
        <f t="shared" si="66"/>
        <v>311.63662426470654</v>
      </c>
      <c r="DA68" s="382">
        <f t="shared" si="66"/>
        <v>315.56091560603295</v>
      </c>
      <c r="DB68" s="382">
        <f t="shared" si="66"/>
        <v>319.50246891512234</v>
      </c>
      <c r="DC68" s="382">
        <f t="shared" si="66"/>
        <v>323.46014706381339</v>
      </c>
      <c r="DD68" s="382">
        <f t="shared" si="66"/>
        <v>327.43296202097514</v>
      </c>
      <c r="DE68" s="382">
        <f t="shared" si="66"/>
        <v>331.42006057163007</v>
      </c>
      <c r="DF68" s="521"/>
      <c r="DG68" s="252"/>
      <c r="DH68" s="515">
        <f t="shared" si="67"/>
        <v>570</v>
      </c>
      <c r="DI68" s="592">
        <v>57000</v>
      </c>
      <c r="DJ68" s="382">
        <f t="shared" si="90"/>
        <v>30.315769665612542</v>
      </c>
      <c r="DK68" s="382">
        <f t="shared" si="90"/>
        <v>60.573429972210846</v>
      </c>
      <c r="DL68" s="382">
        <f t="shared" si="90"/>
        <v>90.715945173548477</v>
      </c>
      <c r="DM68" s="382">
        <f t="shared" si="90"/>
        <v>120.68837423026019</v>
      </c>
      <c r="DN68" s="382">
        <f t="shared" si="90"/>
        <v>150.43879176209742</v>
      </c>
      <c r="DO68" s="382">
        <f t="shared" si="90"/>
        <v>179.91907029281177</v>
      </c>
      <c r="DP68" s="382">
        <f t="shared" si="90"/>
        <v>209.08549712900535</v>
      </c>
      <c r="DQ68" s="382">
        <f t="shared" si="90"/>
        <v>237.89921236350958</v>
      </c>
      <c r="DR68" s="382">
        <f t="shared" si="90"/>
        <v>266.32646727912021</v>
      </c>
      <c r="DS68" s="382">
        <f t="shared" si="90"/>
        <v>294.33871352587983</v>
      </c>
      <c r="DT68" s="382">
        <f t="shared" si="90"/>
        <v>321.91254196927287</v>
      </c>
      <c r="DU68" s="382">
        <f t="shared" si="90"/>
        <v>349.02949567259412</v>
      </c>
      <c r="DV68" s="382">
        <f t="shared" si="90"/>
        <v>375.67578414260362</v>
      </c>
      <c r="DW68" s="382">
        <f t="shared" si="90"/>
        <v>401.84192612354065</v>
      </c>
      <c r="DX68" s="382">
        <f t="shared" si="90"/>
        <v>427.52234644844839</v>
      </c>
      <c r="DY68" s="382">
        <f t="shared" si="86"/>
        <v>452.71494938510051</v>
      </c>
      <c r="DZ68" s="382">
        <f t="shared" si="86"/>
        <v>477.42068714170597</v>
      </c>
      <c r="EA68" s="382">
        <f t="shared" si="86"/>
        <v>501.64313821764631</v>
      </c>
      <c r="EB68" s="382">
        <f t="shared" si="86"/>
        <v>525.3881064603778</v>
      </c>
      <c r="EC68" s="382">
        <f t="shared" si="86"/>
        <v>548.66324825822892</v>
      </c>
      <c r="ED68" s="382">
        <f t="shared" si="86"/>
        <v>571.47773238594857</v>
      </c>
      <c r="EE68" s="382">
        <f t="shared" si="86"/>
        <v>593.84193466734848</v>
      </c>
      <c r="EF68" s="382">
        <f t="shared" si="86"/>
        <v>615.7671678085278</v>
      </c>
      <c r="EG68" s="382">
        <f t="shared" si="86"/>
        <v>637.26544543226044</v>
      </c>
      <c r="EH68" s="382">
        <f t="shared" si="86"/>
        <v>658.34927843621585</v>
      </c>
      <c r="EI68" s="382">
        <f t="shared" si="86"/>
        <v>679.03150122739532</v>
      </c>
      <c r="EJ68" s="382">
        <f t="shared" si="86"/>
        <v>699.32512507798015</v>
      </c>
      <c r="EK68" s="382">
        <f t="shared" si="86"/>
        <v>719.24321573761813</v>
      </c>
      <c r="EL68" s="382">
        <f t="shared" si="86"/>
        <v>738.79879246767371</v>
      </c>
      <c r="EM68" s="382">
        <f t="shared" si="86"/>
        <v>758.00474578916351</v>
      </c>
      <c r="EN68" s="382">
        <f t="shared" si="86"/>
        <v>776.87377142203627</v>
      </c>
      <c r="EO68" s="382">
        <f t="shared" si="87"/>
        <v>795.41831811280258</v>
      </c>
      <c r="EP68" s="382">
        <f t="shared" si="70"/>
        <v>813.65054728052826</v>
      </c>
      <c r="EQ68" s="382">
        <f t="shared" si="70"/>
        <v>831.58230264426174</v>
      </c>
      <c r="ER68" s="382">
        <f t="shared" si="70"/>
        <v>849.22508821919519</v>
      </c>
      <c r="ES68" s="382">
        <f t="shared" si="70"/>
        <v>866.59005327825457</v>
      </c>
      <c r="ET68" s="382">
        <f t="shared" si="70"/>
        <v>883.68798306764893</v>
      </c>
      <c r="EU68" s="382">
        <f t="shared" si="70"/>
        <v>900.52929423749481</v>
      </c>
      <c r="EV68" s="382">
        <f t="shared" si="70"/>
        <v>917.12403410214154</v>
      </c>
      <c r="EW68" s="382">
        <f t="shared" si="70"/>
        <v>933.48188297980698</v>
      </c>
      <c r="EX68" s="521"/>
      <c r="EY68" s="252"/>
      <c r="EZ68" s="515">
        <f t="shared" si="71"/>
        <v>570</v>
      </c>
      <c r="FA68" s="592">
        <v>57000</v>
      </c>
      <c r="FB68" s="382">
        <f t="shared" si="79"/>
        <v>295.62104471180459</v>
      </c>
      <c r="FC68" s="382">
        <f t="shared" si="79"/>
        <v>305.98325806294099</v>
      </c>
      <c r="FD68" s="382">
        <f t="shared" si="79"/>
        <v>316.58388492320955</v>
      </c>
      <c r="FE68" s="382">
        <f t="shared" si="79"/>
        <v>327.41843543885398</v>
      </c>
      <c r="FF68" s="382">
        <f t="shared" si="79"/>
        <v>338.48082288977417</v>
      </c>
      <c r="FG68" s="382">
        <f t="shared" si="79"/>
        <v>349.76354642047852</v>
      </c>
      <c r="FH68" s="382">
        <f t="shared" si="79"/>
        <v>361.25790478926388</v>
      </c>
      <c r="FI68" s="382">
        <f t="shared" si="79"/>
        <v>372.95422860348503</v>
      </c>
      <c r="FJ68" s="382">
        <f t="shared" si="79"/>
        <v>384.84211873518564</v>
      </c>
      <c r="FK68" s="382">
        <f t="shared" si="79"/>
        <v>396.91067983616097</v>
      </c>
      <c r="FL68" s="382">
        <f t="shared" si="79"/>
        <v>409.14873980169233</v>
      </c>
      <c r="FM68" s="382">
        <f t="shared" si="79"/>
        <v>421.54504834054148</v>
      </c>
      <c r="FN68" s="382">
        <f t="shared" si="79"/>
        <v>434.08845019101517</v>
      </c>
      <c r="FO68" s="382">
        <f t="shared" si="79"/>
        <v>446.76803073696436</v>
      </c>
      <c r="FP68" s="382">
        <f t="shared" si="79"/>
        <v>459.57323366142009</v>
      </c>
      <c r="FQ68" s="382">
        <f t="shared" si="79"/>
        <v>472.49395174682911</v>
      </c>
      <c r="FR68" s="382">
        <f t="shared" si="80"/>
        <v>485.52059297402144</v>
      </c>
      <c r="FS68" s="382">
        <f t="shared" si="80"/>
        <v>498.6441247197356</v>
      </c>
      <c r="FT68" s="382">
        <f t="shared" si="80"/>
        <v>511.85609916601084</v>
      </c>
      <c r="FU68" s="382">
        <f t="shared" si="80"/>
        <v>525.14866308751994</v>
      </c>
      <c r="FV68" s="382">
        <f t="shared" si="80"/>
        <v>538.51455504825276</v>
      </c>
      <c r="FW68" s="382">
        <f t="shared" si="80"/>
        <v>551.94709278249024</v>
      </c>
      <c r="FX68" s="382">
        <f t="shared" si="80"/>
        <v>565.44015321054167</v>
      </c>
      <c r="FY68" s="382">
        <f t="shared" si="80"/>
        <v>578.98814718851543</v>
      </c>
      <c r="FZ68" s="382">
        <f t="shared" si="80"/>
        <v>592.58599074272274</v>
      </c>
      <c r="GA68" s="382">
        <f t="shared" si="80"/>
        <v>606.22907421232367</v>
      </c>
      <c r="GB68" s="382">
        <f t="shared" si="80"/>
        <v>619.91323042964768</v>
      </c>
      <c r="GC68" s="382">
        <f t="shared" si="80"/>
        <v>633.6347028113895</v>
      </c>
      <c r="GD68" s="382">
        <f t="shared" si="77"/>
        <v>647.39011401653829</v>
      </c>
      <c r="GE68" s="382">
        <f t="shared" si="77"/>
        <v>661.17643564677985</v>
      </c>
      <c r="GF68" s="382">
        <f t="shared" si="77"/>
        <v>674.99095931883937</v>
      </c>
      <c r="GG68" s="382">
        <f t="shared" si="77"/>
        <v>688.83126932180915</v>
      </c>
      <c r="GH68" s="382">
        <f t="shared" si="77"/>
        <v>702.69521698159815</v>
      </c>
      <c r="GI68" s="382">
        <f t="shared" si="77"/>
        <v>716.58089678509828</v>
      </c>
      <c r="GJ68" s="382">
        <f t="shared" si="77"/>
        <v>730.48662426470651</v>
      </c>
      <c r="GK68" s="382">
        <f t="shared" si="77"/>
        <v>744.41091560603297</v>
      </c>
      <c r="GL68" s="382">
        <f t="shared" si="77"/>
        <v>758.35246891512236</v>
      </c>
      <c r="GM68" s="382">
        <f t="shared" si="77"/>
        <v>772.31014706381347</v>
      </c>
      <c r="GN68" s="382">
        <f t="shared" si="77"/>
        <v>786.28296202097522</v>
      </c>
      <c r="GO68" s="382">
        <f t="shared" si="48"/>
        <v>800.2700605716301</v>
      </c>
      <c r="GQ68" s="511"/>
      <c r="GR68" s="521"/>
      <c r="GS68" s="524">
        <v>57000</v>
      </c>
      <c r="GT68" s="583">
        <f t="shared" si="81"/>
        <v>8.7513949991225282</v>
      </c>
      <c r="GU68" s="477">
        <f t="shared" si="81"/>
        <v>4.0514434827830677</v>
      </c>
      <c r="GV68" s="477">
        <f t="shared" si="81"/>
        <v>2.4898372531703616</v>
      </c>
      <c r="GW68" s="477">
        <f t="shared" si="81"/>
        <v>1.7129244016012302</v>
      </c>
      <c r="GX68" s="477">
        <f t="shared" si="81"/>
        <v>1.2499570684205226</v>
      </c>
      <c r="GY68" s="477">
        <f t="shared" si="81"/>
        <v>0.94400485646824994</v>
      </c>
      <c r="GZ68" s="477">
        <f t="shared" si="81"/>
        <v>0.7277999179750303</v>
      </c>
      <c r="HA68" s="477">
        <f t="shared" si="81"/>
        <v>0.56769845893231308</v>
      </c>
      <c r="HB68" s="477">
        <f t="shared" si="81"/>
        <v>0.44500140247742087</v>
      </c>
      <c r="HC68" s="477">
        <f t="shared" si="81"/>
        <v>0.34848275675860924</v>
      </c>
      <c r="HD68" s="477">
        <f t="shared" si="81"/>
        <v>0.27099347325444162</v>
      </c>
      <c r="HE68" s="477">
        <f t="shared" si="81"/>
        <v>0.20776339411718464</v>
      </c>
      <c r="HF68" s="477">
        <f t="shared" si="81"/>
        <v>0.15548690789779135</v>
      </c>
      <c r="HG68" s="477">
        <f t="shared" si="81"/>
        <v>0.11180044115061259</v>
      </c>
      <c r="HH68" s="477">
        <f t="shared" si="81"/>
        <v>7.4968916781140635E-2</v>
      </c>
      <c r="HI68" s="477">
        <f t="shared" si="81"/>
        <v>4.3689748678707001E-2</v>
      </c>
      <c r="HJ68" s="477">
        <f t="shared" si="78"/>
        <v>1.6965971627264848E-2</v>
      </c>
      <c r="HK68" s="477">
        <f t="shared" si="78"/>
        <v>5.9783803852401889E-3</v>
      </c>
      <c r="HL68" s="477">
        <f t="shared" si="78"/>
        <v>2.5756211699450568E-2</v>
      </c>
      <c r="HM68" s="477">
        <f t="shared" si="78"/>
        <v>4.2857955668358927E-2</v>
      </c>
      <c r="HN68" s="477">
        <f t="shared" si="78"/>
        <v>5.7680597982484587E-2</v>
      </c>
      <c r="HO68" s="477">
        <f t="shared" si="78"/>
        <v>7.054881011110542E-2</v>
      </c>
      <c r="HP68" s="477">
        <f t="shared" si="78"/>
        <v>8.1730591088668231E-2</v>
      </c>
      <c r="HQ68" s="477">
        <f t="shared" si="78"/>
        <v>9.1449016514955114E-2</v>
      </c>
      <c r="HR68" s="477">
        <f t="shared" si="78"/>
        <v>9.989118215440497E-2</v>
      </c>
      <c r="HS68" s="477">
        <f t="shared" si="78"/>
        <v>0.10721509515166285</v>
      </c>
      <c r="HT68" s="477">
        <f t="shared" si="78"/>
        <v>0.11355504299874457</v>
      </c>
      <c r="HU68" s="477">
        <f t="shared" si="78"/>
        <v>0.1190258191569218</v>
      </c>
      <c r="HV68" s="477">
        <f t="shared" si="78"/>
        <v>0.12372607993283236</v>
      </c>
      <c r="HW68" s="477">
        <f t="shared" si="49"/>
        <v>0.1277410341825434</v>
      </c>
      <c r="HX68" s="477">
        <f t="shared" si="49"/>
        <v>0.13114461557468274</v>
      </c>
      <c r="HY68" s="477">
        <f t="shared" si="49"/>
        <v>0.13400124986294035</v>
      </c>
      <c r="HZ68" s="477">
        <f t="shared" si="49"/>
        <v>0.13636730248603302</v>
      </c>
      <c r="IA68" s="477">
        <f t="shared" si="49"/>
        <v>0.13829227184547158</v>
      </c>
      <c r="IB68" s="477">
        <f t="shared" si="49"/>
        <v>0.1398197787626369</v>
      </c>
      <c r="IC68" s="477">
        <f t="shared" si="49"/>
        <v>0.14098839146609837</v>
      </c>
      <c r="ID68" s="477">
        <f t="shared" si="49"/>
        <v>0.1418323170101678</v>
      </c>
      <c r="IE68" s="477">
        <f t="shared" si="49"/>
        <v>0.14238198356695142</v>
      </c>
      <c r="IF68" s="477">
        <f t="shared" si="49"/>
        <v>0.14266453305768928</v>
      </c>
      <c r="IG68" s="477">
        <f t="shared" si="50"/>
        <v>0.14270423972551646</v>
      </c>
    </row>
    <row r="69" spans="1:296">
      <c r="F69" s="384"/>
      <c r="G69" s="384"/>
      <c r="H69" s="384"/>
      <c r="I69" s="384"/>
      <c r="J69" s="252"/>
      <c r="K69" s="606">
        <v>57000</v>
      </c>
      <c r="L69" s="382">
        <f t="shared" si="21"/>
        <v>17.3736</v>
      </c>
      <c r="M69" s="382">
        <v>570</v>
      </c>
      <c r="N69" s="493">
        <f t="shared" si="72"/>
        <v>82.83985962630662</v>
      </c>
      <c r="O69" s="263">
        <f t="shared" si="73"/>
        <v>0.13320440006669693</v>
      </c>
      <c r="P69" s="383">
        <f t="shared" si="76"/>
        <v>-56.500002288000502</v>
      </c>
      <c r="Q69" s="383">
        <f t="shared" si="74"/>
        <v>216.64999771199948</v>
      </c>
      <c r="R69" s="382">
        <f t="shared" si="0"/>
        <v>573.56933718429855</v>
      </c>
      <c r="S69" s="263">
        <f t="shared" si="75"/>
        <v>8.1756584876690463E-2</v>
      </c>
      <c r="T69" s="492">
        <f>O69/Konstanten!$C$22</f>
        <v>0.10873828576873218</v>
      </c>
      <c r="U69" s="492">
        <f t="shared" si="2"/>
        <v>0.75186533996876448</v>
      </c>
      <c r="V69" s="492"/>
      <c r="W69" s="252"/>
      <c r="X69" s="515">
        <f t="shared" si="59"/>
        <v>580</v>
      </c>
      <c r="Y69" s="592">
        <v>58000</v>
      </c>
      <c r="Z69" s="490">
        <f t="shared" si="88"/>
        <v>5.4139227572946952E-2</v>
      </c>
      <c r="AA69" s="490">
        <f t="shared" si="88"/>
        <v>0.10816913979689306</v>
      </c>
      <c r="AB69" s="490">
        <f t="shared" si="88"/>
        <v>0.16198254008002019</v>
      </c>
      <c r="AC69" s="490">
        <f t="shared" si="88"/>
        <v>0.21547636058551745</v>
      </c>
      <c r="AD69" s="490">
        <f t="shared" si="88"/>
        <v>0.26855346534236524</v>
      </c>
      <c r="AE69" s="490">
        <f t="shared" si="88"/>
        <v>0.32112416793555476</v>
      </c>
      <c r="AF69" s="490">
        <f t="shared" si="88"/>
        <v>0.37310741082921012</v>
      </c>
      <c r="AG69" s="490">
        <f t="shared" si="88"/>
        <v>0.42443158135612846</v>
      </c>
      <c r="AH69" s="490">
        <f t="shared" si="88"/>
        <v>0.47503496624233882</v>
      </c>
      <c r="AI69" s="490">
        <f t="shared" si="88"/>
        <v>0.52486586938118884</v>
      </c>
      <c r="AJ69" s="490">
        <f t="shared" si="88"/>
        <v>0.57388243461839483</v>
      </c>
      <c r="AK69" s="490">
        <f t="shared" si="88"/>
        <v>0.62205222588083109</v>
      </c>
      <c r="AL69" s="490">
        <f t="shared" si="88"/>
        <v>0.66935162137404369</v>
      </c>
      <c r="AM69" s="490">
        <f t="shared" si="88"/>
        <v>0.71576507777405907</v>
      </c>
      <c r="AN69" s="490">
        <f t="shared" si="88"/>
        <v>0.76128431569140886</v>
      </c>
      <c r="AO69" s="490">
        <f t="shared" si="82"/>
        <v>0.80590747060087697</v>
      </c>
      <c r="AP69" s="490">
        <f t="shared" si="82"/>
        <v>0.84963824517823394</v>
      </c>
      <c r="AQ69" s="490">
        <f t="shared" si="82"/>
        <v>0.89248509057483416</v>
      </c>
      <c r="AR69" s="490">
        <f t="shared" si="82"/>
        <v>0.9344604363030955</v>
      </c>
      <c r="AS69" s="490">
        <f t="shared" si="82"/>
        <v>0.97557998153230008</v>
      </c>
      <c r="AT69" s="490">
        <f t="shared" si="82"/>
        <v>1.0158620549044226</v>
      </c>
      <c r="AU69" s="490">
        <f t="shared" si="82"/>
        <v>1.0553270455047989</v>
      </c>
      <c r="AV69" s="490">
        <f t="shared" si="82"/>
        <v>1.093996904279706</v>
      </c>
      <c r="AW69" s="490">
        <f t="shared" si="82"/>
        <v>1.1318947128390937</v>
      </c>
      <c r="AX69" s="490">
        <f t="shared" si="82"/>
        <v>1.1690443150467575</v>
      </c>
      <c r="AY69" s="490">
        <f t="shared" si="82"/>
        <v>1.2054700059115477</v>
      </c>
      <c r="AZ69" s="490">
        <f t="shared" si="82"/>
        <v>1.2411962718945135</v>
      </c>
      <c r="BA69" s="490">
        <f t="shared" si="82"/>
        <v>1.2762475767034007</v>
      </c>
      <c r="BB69" s="490">
        <f t="shared" si="82"/>
        <v>1.3106481868461886</v>
      </c>
      <c r="BC69" s="490">
        <f t="shared" si="82"/>
        <v>1.3444220315727922</v>
      </c>
      <c r="BD69" s="490">
        <f t="shared" si="82"/>
        <v>1.3775925922815861</v>
      </c>
      <c r="BE69" s="490">
        <f t="shared" si="83"/>
        <v>1.4101828169571637</v>
      </c>
      <c r="BF69" s="490">
        <f t="shared" si="62"/>
        <v>1.4422150557032083</v>
      </c>
      <c r="BG69" s="490">
        <f t="shared" si="62"/>
        <v>1.4737110139167109</v>
      </c>
      <c r="BH69" s="490">
        <f t="shared" si="62"/>
        <v>1.5046917201029228</v>
      </c>
      <c r="BI69" s="490">
        <f t="shared" si="62"/>
        <v>1.5351775057457206</v>
      </c>
      <c r="BJ69" s="490">
        <f t="shared" si="62"/>
        <v>1.5651879950224754</v>
      </c>
      <c r="BK69" s="490">
        <f t="shared" si="62"/>
        <v>1.5947421024847082</v>
      </c>
      <c r="BL69" s="490">
        <f t="shared" si="62"/>
        <v>1.6238580371177433</v>
      </c>
      <c r="BM69" s="490">
        <f t="shared" si="62"/>
        <v>1.6525533114463418</v>
      </c>
      <c r="BN69" s="527"/>
      <c r="BO69" s="252"/>
      <c r="BP69" s="515">
        <f t="shared" si="63"/>
        <v>580</v>
      </c>
      <c r="BQ69" s="592">
        <v>58000</v>
      </c>
      <c r="BR69" s="382">
        <f t="shared" si="89"/>
        <v>216.77700036550016</v>
      </c>
      <c r="BS69" s="382">
        <f t="shared" si="89"/>
        <v>217.15698309295993</v>
      </c>
      <c r="BT69" s="382">
        <f t="shared" si="89"/>
        <v>217.78690511478212</v>
      </c>
      <c r="BU69" s="382">
        <f t="shared" si="89"/>
        <v>218.66181227596431</v>
      </c>
      <c r="BV69" s="382">
        <f t="shared" si="89"/>
        <v>219.77499903817144</v>
      </c>
      <c r="BW69" s="382">
        <f t="shared" si="89"/>
        <v>221.11821894910707</v>
      </c>
      <c r="BX69" s="382">
        <f t="shared" si="89"/>
        <v>222.68192968517664</v>
      </c>
      <c r="BY69" s="382">
        <f t="shared" si="89"/>
        <v>224.45555773661567</v>
      </c>
      <c r="BZ69" s="382">
        <f t="shared" si="89"/>
        <v>226.42776824463166</v>
      </c>
      <c r="CA69" s="382">
        <f t="shared" si="89"/>
        <v>228.58672714179016</v>
      </c>
      <c r="CB69" s="382">
        <f t="shared" si="89"/>
        <v>230.920345204217</v>
      </c>
      <c r="CC69" s="382">
        <f t="shared" si="89"/>
        <v>233.41649647970203</v>
      </c>
      <c r="CD69" s="382">
        <f t="shared" si="89"/>
        <v>236.06320643323269</v>
      </c>
      <c r="CE69" s="382">
        <f t="shared" si="89"/>
        <v>238.84880776304595</v>
      </c>
      <c r="CF69" s="382">
        <f t="shared" si="89"/>
        <v>241.76206400453313</v>
      </c>
      <c r="CG69" s="382">
        <f t="shared" si="84"/>
        <v>244.79226267600347</v>
      </c>
      <c r="CH69" s="382">
        <f t="shared" si="84"/>
        <v>247.92928083018631</v>
      </c>
      <c r="CI69" s="382">
        <f t="shared" si="84"/>
        <v>251.16362651431379</v>
      </c>
      <c r="CJ69" s="382">
        <f t="shared" si="84"/>
        <v>254.48645989540898</v>
      </c>
      <c r="CK69" s="382">
        <f t="shared" si="84"/>
        <v>257.88959777135886</v>
      </c>
      <c r="CL69" s="382">
        <f t="shared" si="84"/>
        <v>261.36550495315288</v>
      </c>
      <c r="CM69" s="382">
        <f t="shared" si="84"/>
        <v>264.90727564732185</v>
      </c>
      <c r="CN69" s="382">
        <f t="shared" si="84"/>
        <v>268.50860755176353</v>
      </c>
      <c r="CO69" s="382">
        <f t="shared" si="84"/>
        <v>272.16377094822639</v>
      </c>
      <c r="CP69" s="382">
        <f t="shared" si="84"/>
        <v>275.86757466144797</v>
      </c>
      <c r="CQ69" s="382">
        <f t="shared" si="84"/>
        <v>279.61533037718721</v>
      </c>
      <c r="CR69" s="382">
        <f t="shared" si="84"/>
        <v>283.40281647889378</v>
      </c>
      <c r="CS69" s="382">
        <f t="shared" si="84"/>
        <v>287.22624227885649</v>
      </c>
      <c r="CT69" s="382">
        <f t="shared" si="84"/>
        <v>291.08221328330774</v>
      </c>
      <c r="CU69" s="382">
        <f t="shared" si="84"/>
        <v>294.96769793863109</v>
      </c>
      <c r="CV69" s="382">
        <f t="shared" si="84"/>
        <v>298.87999615247702</v>
      </c>
      <c r="CW69" s="382">
        <f t="shared" si="85"/>
        <v>302.81670976387176</v>
      </c>
      <c r="CX69" s="382">
        <f t="shared" si="66"/>
        <v>306.77571504484581</v>
      </c>
      <c r="CY69" s="382">
        <f t="shared" si="66"/>
        <v>310.75513724770559</v>
      </c>
      <c r="CZ69" s="382">
        <f t="shared" si="66"/>
        <v>314.75332716237926</v>
      </c>
      <c r="DA69" s="382">
        <f t="shared" si="66"/>
        <v>318.76883961335903</v>
      </c>
      <c r="DB69" s="382">
        <f t="shared" si="66"/>
        <v>322.80041380247269</v>
      </c>
      <c r="DC69" s="382">
        <f t="shared" si="66"/>
        <v>326.84695538927008</v>
      </c>
      <c r="DD69" s="382">
        <f t="shared" si="66"/>
        <v>330.90752019311316</v>
      </c>
      <c r="DE69" s="382">
        <f t="shared" si="66"/>
        <v>334.98129939829892</v>
      </c>
      <c r="DF69" s="521"/>
      <c r="DG69" s="252"/>
      <c r="DH69" s="515">
        <f t="shared" si="67"/>
        <v>580</v>
      </c>
      <c r="DI69" s="592">
        <v>58000</v>
      </c>
      <c r="DJ69" s="382">
        <f t="shared" si="90"/>
        <v>31.052600874685083</v>
      </c>
      <c r="DK69" s="382">
        <f t="shared" si="90"/>
        <v>62.042501817099684</v>
      </c>
      <c r="DL69" s="382">
        <f t="shared" si="90"/>
        <v>92.908218149126256</v>
      </c>
      <c r="DM69" s="382">
        <f t="shared" si="90"/>
        <v>123.59063331992016</v>
      </c>
      <c r="DN69" s="382">
        <f t="shared" si="90"/>
        <v>154.03403311496692</v>
      </c>
      <c r="DO69" s="382">
        <f t="shared" si="90"/>
        <v>184.18697615665553</v>
      </c>
      <c r="DP69" s="382">
        <f t="shared" si="90"/>
        <v>214.00297032785983</v>
      </c>
      <c r="DQ69" s="382">
        <f t="shared" si="90"/>
        <v>243.44094079851828</v>
      </c>
      <c r="DR69" s="382">
        <f t="shared" si="90"/>
        <v>272.46549072698389</v>
      </c>
      <c r="DS69" s="382">
        <f t="shared" si="90"/>
        <v>301.04696881162909</v>
      </c>
      <c r="DT69" s="382">
        <f t="shared" si="90"/>
        <v>329.16136764578425</v>
      </c>
      <c r="DU69" s="382">
        <f t="shared" si="90"/>
        <v>356.79008289248583</v>
      </c>
      <c r="DV69" s="382">
        <f t="shared" si="90"/>
        <v>383.91956581474579</v>
      </c>
      <c r="DW69" s="382">
        <f t="shared" si="90"/>
        <v>410.54090123853496</v>
      </c>
      <c r="DX69" s="382">
        <f t="shared" si="90"/>
        <v>436.64934035992366</v>
      </c>
      <c r="DY69" s="382">
        <f t="shared" si="86"/>
        <v>462.24381374441958</v>
      </c>
      <c r="DZ69" s="382">
        <f t="shared" si="86"/>
        <v>487.32644513331019</v>
      </c>
      <c r="EA69" s="382">
        <f t="shared" si="86"/>
        <v>511.90208184787627</v>
      </c>
      <c r="EB69" s="382">
        <f t="shared" si="86"/>
        <v>535.97785307531694</v>
      </c>
      <c r="EC69" s="382">
        <f t="shared" si="86"/>
        <v>559.56276337775159</v>
      </c>
      <c r="ED69" s="382">
        <f t="shared" si="86"/>
        <v>582.66732550220922</v>
      </c>
      <c r="EE69" s="382">
        <f t="shared" si="86"/>
        <v>605.30323400285158</v>
      </c>
      <c r="EF69" s="382">
        <f t="shared" si="86"/>
        <v>627.48307926938548</v>
      </c>
      <c r="EG69" s="382">
        <f t="shared" si="86"/>
        <v>649.22010020553091</v>
      </c>
      <c r="EH69" s="382">
        <f t="shared" si="86"/>
        <v>670.52797292044102</v>
      </c>
      <c r="EI69" s="382">
        <f t="shared" si="86"/>
        <v>691.42063228623886</v>
      </c>
      <c r="EJ69" s="382">
        <f t="shared" si="86"/>
        <v>711.91212298615858</v>
      </c>
      <c r="EK69" s="382">
        <f t="shared" si="86"/>
        <v>732.01647665283679</v>
      </c>
      <c r="EL69" s="382">
        <f t="shared" si="86"/>
        <v>751.74761181117105</v>
      </c>
      <c r="EM69" s="382">
        <f t="shared" si="86"/>
        <v>771.1192535451745</v>
      </c>
      <c r="EN69" s="382">
        <f t="shared" si="86"/>
        <v>790.14487006494903</v>
      </c>
      <c r="EO69" s="382">
        <f t="shared" si="87"/>
        <v>808.83762363080746</v>
      </c>
      <c r="EP69" s="382">
        <f t="shared" si="70"/>
        <v>827.21033357690544</v>
      </c>
      <c r="EQ69" s="382">
        <f t="shared" si="70"/>
        <v>845.27544945340844</v>
      </c>
      <c r="ER69" s="382">
        <f t="shared" si="70"/>
        <v>863.04503256613555</v>
      </c>
      <c r="ES69" s="382">
        <f t="shared" si="70"/>
        <v>880.53074443081766</v>
      </c>
      <c r="ET69" s="382">
        <f t="shared" si="70"/>
        <v>897.74384087386238</v>
      </c>
      <c r="EU69" s="382">
        <f t="shared" si="70"/>
        <v>914.69517070204881</v>
      </c>
      <c r="EV69" s="382">
        <f t="shared" si="70"/>
        <v>931.39517803102012</v>
      </c>
      <c r="EW69" s="382">
        <f t="shared" si="70"/>
        <v>947.85390750799593</v>
      </c>
      <c r="EX69" s="521"/>
      <c r="EY69" s="252"/>
      <c r="EZ69" s="515">
        <f t="shared" si="71"/>
        <v>580</v>
      </c>
      <c r="FA69" s="592">
        <v>58000</v>
      </c>
      <c r="FB69" s="382">
        <f t="shared" si="79"/>
        <v>301.62700036550018</v>
      </c>
      <c r="FC69" s="382">
        <f t="shared" si="79"/>
        <v>312.00698309295996</v>
      </c>
      <c r="FD69" s="382">
        <f t="shared" si="79"/>
        <v>322.63690511478217</v>
      </c>
      <c r="FE69" s="382">
        <f t="shared" si="79"/>
        <v>333.5118122759643</v>
      </c>
      <c r="FF69" s="382">
        <f t="shared" si="79"/>
        <v>344.6249990381715</v>
      </c>
      <c r="FG69" s="382">
        <f t="shared" si="79"/>
        <v>355.9682189491071</v>
      </c>
      <c r="FH69" s="382">
        <f t="shared" si="79"/>
        <v>367.53192968517669</v>
      </c>
      <c r="FI69" s="382">
        <f t="shared" si="79"/>
        <v>379.3055577366157</v>
      </c>
      <c r="FJ69" s="382">
        <f t="shared" si="79"/>
        <v>391.27776824463172</v>
      </c>
      <c r="FK69" s="382">
        <f t="shared" si="79"/>
        <v>403.43672714179019</v>
      </c>
      <c r="FL69" s="382">
        <f t="shared" si="79"/>
        <v>415.77034520421705</v>
      </c>
      <c r="FM69" s="382">
        <f t="shared" si="79"/>
        <v>428.26649647970203</v>
      </c>
      <c r="FN69" s="382">
        <f t="shared" si="79"/>
        <v>440.91320643323274</v>
      </c>
      <c r="FO69" s="382">
        <f t="shared" si="79"/>
        <v>453.69880776304598</v>
      </c>
      <c r="FP69" s="382">
        <f t="shared" si="79"/>
        <v>466.61206400453318</v>
      </c>
      <c r="FQ69" s="382">
        <f t="shared" si="79"/>
        <v>479.6422626760035</v>
      </c>
      <c r="FR69" s="382">
        <f t="shared" si="80"/>
        <v>492.77928083018634</v>
      </c>
      <c r="FS69" s="382">
        <f t="shared" si="80"/>
        <v>506.01362651431384</v>
      </c>
      <c r="FT69" s="382">
        <f t="shared" si="80"/>
        <v>519.33645989540901</v>
      </c>
      <c r="FU69" s="382">
        <f t="shared" si="80"/>
        <v>532.73959777135883</v>
      </c>
      <c r="FV69" s="382">
        <f t="shared" si="80"/>
        <v>546.21550495315296</v>
      </c>
      <c r="FW69" s="382">
        <f t="shared" si="80"/>
        <v>559.75727564732188</v>
      </c>
      <c r="FX69" s="382">
        <f t="shared" si="80"/>
        <v>573.3586075517635</v>
      </c>
      <c r="FY69" s="382">
        <f t="shared" si="80"/>
        <v>587.01377094822647</v>
      </c>
      <c r="FZ69" s="382">
        <f t="shared" si="80"/>
        <v>600.717574661448</v>
      </c>
      <c r="GA69" s="382">
        <f t="shared" si="80"/>
        <v>614.46533037718723</v>
      </c>
      <c r="GB69" s="382">
        <f t="shared" si="80"/>
        <v>628.25281647889381</v>
      </c>
      <c r="GC69" s="382">
        <f t="shared" si="80"/>
        <v>642.07624227885651</v>
      </c>
      <c r="GD69" s="382">
        <f t="shared" si="77"/>
        <v>655.93221328330776</v>
      </c>
      <c r="GE69" s="382">
        <f t="shared" si="77"/>
        <v>669.81769793863111</v>
      </c>
      <c r="GF69" s="382">
        <f t="shared" si="77"/>
        <v>683.72999615247704</v>
      </c>
      <c r="GG69" s="382">
        <f t="shared" si="77"/>
        <v>697.66670976387172</v>
      </c>
      <c r="GH69" s="382">
        <f t="shared" si="77"/>
        <v>711.62571504484583</v>
      </c>
      <c r="GI69" s="382">
        <f t="shared" si="77"/>
        <v>725.60513724770567</v>
      </c>
      <c r="GJ69" s="382">
        <f t="shared" si="77"/>
        <v>739.60332716237929</v>
      </c>
      <c r="GK69" s="382">
        <f t="shared" si="77"/>
        <v>753.61883961335911</v>
      </c>
      <c r="GL69" s="382">
        <f t="shared" si="77"/>
        <v>767.65041380247271</v>
      </c>
      <c r="GM69" s="382">
        <f t="shared" si="77"/>
        <v>781.6969553892701</v>
      </c>
      <c r="GN69" s="382">
        <f t="shared" si="77"/>
        <v>795.75752019311312</v>
      </c>
      <c r="GO69" s="382">
        <f t="shared" si="48"/>
        <v>809.83129939829894</v>
      </c>
      <c r="GQ69" s="511"/>
      <c r="GR69" s="521"/>
      <c r="GS69" s="524">
        <v>58000</v>
      </c>
      <c r="GT69" s="583">
        <f t="shared" si="81"/>
        <v>8.7134214806269146</v>
      </c>
      <c r="GU69" s="477">
        <f t="shared" si="81"/>
        <v>4.0289233018480077</v>
      </c>
      <c r="GV69" s="477">
        <f t="shared" si="81"/>
        <v>2.4726411887150843</v>
      </c>
      <c r="GW69" s="477">
        <f t="shared" si="81"/>
        <v>1.6985201330966022</v>
      </c>
      <c r="GX69" s="477">
        <f t="shared" si="81"/>
        <v>1.237330231955639</v>
      </c>
      <c r="GY69" s="477">
        <f t="shared" si="81"/>
        <v>0.93264597952000372</v>
      </c>
      <c r="GZ69" s="477">
        <f t="shared" si="81"/>
        <v>0.71741508597803705</v>
      </c>
      <c r="HA69" s="477">
        <f t="shared" si="81"/>
        <v>0.5581009360728052</v>
      </c>
      <c r="HB69" s="477">
        <f t="shared" si="81"/>
        <v>0.43606358075159035</v>
      </c>
      <c r="HC69" s="477">
        <f t="shared" si="81"/>
        <v>0.34011223808145485</v>
      </c>
      <c r="HD69" s="477">
        <f t="shared" si="81"/>
        <v>0.26312011697446247</v>
      </c>
      <c r="HE69" s="477">
        <f t="shared" si="81"/>
        <v>0.2003318394047256</v>
      </c>
      <c r="HF69" s="477">
        <f t="shared" si="81"/>
        <v>0.1484520344711692</v>
      </c>
      <c r="HG69" s="477">
        <f t="shared" si="81"/>
        <v>0.10512449890939161</v>
      </c>
      <c r="HH69" s="477">
        <f t="shared" si="81"/>
        <v>6.8619647106100495E-2</v>
      </c>
      <c r="HI69" s="477">
        <f t="shared" si="81"/>
        <v>3.7639116877838275E-2</v>
      </c>
      <c r="HJ69" s="477">
        <f t="shared" si="78"/>
        <v>1.1189287491641263E-2</v>
      </c>
      <c r="HK69" s="477">
        <f t="shared" si="78"/>
        <v>1.150308924766656E-2</v>
      </c>
      <c r="HL69" s="477">
        <f t="shared" si="78"/>
        <v>3.1048658231722582E-2</v>
      </c>
      <c r="HM69" s="477">
        <f t="shared" si="78"/>
        <v>4.7935937417416905E-2</v>
      </c>
      <c r="HN69" s="477">
        <f t="shared" si="78"/>
        <v>6.2560262011668366E-2</v>
      </c>
      <c r="HO69" s="477">
        <f t="shared" si="78"/>
        <v>7.5244862074064417E-2</v>
      </c>
      <c r="HP69" s="477">
        <f t="shared" si="78"/>
        <v>8.6256464127514337E-2</v>
      </c>
      <c r="HQ69" s="477">
        <f t="shared" si="78"/>
        <v>9.5817010652644752E-2</v>
      </c>
      <c r="HR69" s="477">
        <f t="shared" si="78"/>
        <v>0.10411258154516413</v>
      </c>
      <c r="HS69" s="477">
        <f t="shared" si="78"/>
        <v>0.11130026833968293</v>
      </c>
      <c r="HT69" s="477">
        <f t="shared" si="78"/>
        <v>0.11751352983897892</v>
      </c>
      <c r="HU69" s="477">
        <f t="shared" si="78"/>
        <v>0.12286640703121082</v>
      </c>
      <c r="HV69" s="477">
        <f t="shared" si="78"/>
        <v>0.1274568711924699</v>
      </c>
      <c r="HW69" s="477">
        <f t="shared" si="49"/>
        <v>0.13136950626095195</v>
      </c>
      <c r="HX69" s="477">
        <f t="shared" si="49"/>
        <v>0.13467767487210897</v>
      </c>
      <c r="HY69" s="477">
        <f t="shared" si="49"/>
        <v>0.13744528026267916</v>
      </c>
      <c r="HZ69" s="477">
        <f t="shared" si="49"/>
        <v>0.13972820918745663</v>
      </c>
      <c r="IA69" s="477">
        <f t="shared" si="49"/>
        <v>0.14157552107196153</v>
      </c>
      <c r="IB69" s="477">
        <f t="shared" si="49"/>
        <v>0.14303043380797961</v>
      </c>
      <c r="IC69" s="477">
        <f t="shared" si="49"/>
        <v>0.14413114547124126</v>
      </c>
      <c r="ID69" s="477">
        <f t="shared" si="49"/>
        <v>0.14491152280672506</v>
      </c>
      <c r="IE69" s="477">
        <f t="shared" si="49"/>
        <v>0.14540168087987132</v>
      </c>
      <c r="IF69" s="477">
        <f t="shared" si="49"/>
        <v>0.14562847332390805</v>
      </c>
      <c r="IG69" s="477">
        <f t="shared" si="50"/>
        <v>0.14561590875599428</v>
      </c>
    </row>
    <row r="70" spans="1:296">
      <c r="F70" s="384"/>
      <c r="G70" s="384"/>
      <c r="H70" s="384"/>
      <c r="I70" s="384"/>
      <c r="J70" s="252"/>
      <c r="K70" s="606">
        <v>58000</v>
      </c>
      <c r="L70" s="382">
        <f t="shared" si="21"/>
        <v>17.6784</v>
      </c>
      <c r="M70" s="382">
        <v>580</v>
      </c>
      <c r="N70" s="493">
        <f t="shared" si="72"/>
        <v>78.952460311115345</v>
      </c>
      <c r="O70" s="263">
        <f t="shared" si="73"/>
        <v>0.1269535602422979</v>
      </c>
      <c r="P70" s="383">
        <f t="shared" si="76"/>
        <v>-56.500002288000502</v>
      </c>
      <c r="Q70" s="383">
        <f t="shared" si="74"/>
        <v>216.64999771199948</v>
      </c>
      <c r="R70" s="382">
        <f t="shared" si="0"/>
        <v>573.56933718429855</v>
      </c>
      <c r="S70" s="263">
        <f t="shared" si="75"/>
        <v>7.7920020045512309E-2</v>
      </c>
      <c r="T70" s="492">
        <f>O70/Konstanten!$C$22</f>
        <v>0.10363555938146767</v>
      </c>
      <c r="U70" s="492">
        <f t="shared" si="2"/>
        <v>0.75186533996876448</v>
      </c>
      <c r="V70" s="492"/>
      <c r="W70" s="252"/>
      <c r="X70" s="515">
        <f t="shared" si="59"/>
        <v>590.00000000000011</v>
      </c>
      <c r="Y70" s="592">
        <v>59000</v>
      </c>
      <c r="Z70" s="490">
        <f t="shared" si="88"/>
        <v>5.5455046149275225E-2</v>
      </c>
      <c r="AA70" s="490">
        <f t="shared" si="88"/>
        <v>0.11079216747076903</v>
      </c>
      <c r="AB70" s="490">
        <f t="shared" si="88"/>
        <v>0.16589583676698225</v>
      </c>
      <c r="AC70" s="490">
        <f t="shared" si="88"/>
        <v>0.22065519296851624</v>
      </c>
      <c r="AD70" s="490">
        <f t="shared" si="88"/>
        <v>0.27496606460287354</v>
      </c>
      <c r="AE70" s="490">
        <f t="shared" si="88"/>
        <v>0.32873265663197304</v>
      </c>
      <c r="AF70" s="490">
        <f t="shared" si="88"/>
        <v>0.38186884056007531</v>
      </c>
      <c r="AG70" s="490">
        <f t="shared" si="88"/>
        <v>0.43429902180944968</v>
      </c>
      <c r="AH70" s="490">
        <f t="shared" si="88"/>
        <v>0.48595859058913266</v>
      </c>
      <c r="AI70" s="490">
        <f t="shared" si="88"/>
        <v>0.53679398935549705</v>
      </c>
      <c r="AJ70" s="490">
        <f t="shared" si="88"/>
        <v>0.58676244938294331</v>
      </c>
      <c r="AK70" s="490">
        <f t="shared" si="88"/>
        <v>0.63583146029651061</v>
      </c>
      <c r="AL70" s="490">
        <f t="shared" si="88"/>
        <v>0.68397804024650666</v>
      </c>
      <c r="AM70" s="490">
        <f t="shared" si="88"/>
        <v>0.731187872124057</v>
      </c>
      <c r="AN70" s="490">
        <f t="shared" si="88"/>
        <v>0.77745436459275996</v>
      </c>
      <c r="AO70" s="490">
        <f t="shared" si="82"/>
        <v>0.82277768752026681</v>
      </c>
      <c r="AP70" s="490">
        <f t="shared" si="82"/>
        <v>0.86716382116895063</v>
      </c>
      <c r="AQ70" s="490">
        <f t="shared" si="82"/>
        <v>0.91062364841703569</v>
      </c>
      <c r="AR70" s="490">
        <f t="shared" si="82"/>
        <v>0.95317211011120306</v>
      </c>
      <c r="AS70" s="490">
        <f t="shared" si="82"/>
        <v>0.99482743583390798</v>
      </c>
      <c r="AT70" s="490">
        <f t="shared" si="82"/>
        <v>1.0356104560639834</v>
      </c>
      <c r="AU70" s="490">
        <f t="shared" si="82"/>
        <v>1.0755439968893834</v>
      </c>
      <c r="AV70" s="490">
        <f t="shared" si="82"/>
        <v>1.1146523549484733</v>
      </c>
      <c r="AW70" s="490">
        <f t="shared" si="82"/>
        <v>1.1529608479275704</v>
      </c>
      <c r="AX70" s="490">
        <f t="shared" si="82"/>
        <v>1.1904954345053265</v>
      </c>
      <c r="AY70" s="490">
        <f t="shared" si="82"/>
        <v>1.2272823968984521</v>
      </c>
      <c r="AZ70" s="490">
        <f t="shared" si="82"/>
        <v>1.2633480789415219</v>
      </c>
      <c r="BA70" s="490">
        <f t="shared" si="82"/>
        <v>1.2987186727712396</v>
      </c>
      <c r="BB70" s="490">
        <f t="shared" si="82"/>
        <v>1.3334200475583233</v>
      </c>
      <c r="BC70" s="490">
        <f t="shared" si="82"/>
        <v>1.3674776142440912</v>
      </c>
      <c r="BD70" s="490">
        <f t="shared" si="82"/>
        <v>1.4009162208234864</v>
      </c>
      <c r="BE70" s="490">
        <f t="shared" si="83"/>
        <v>1.4337600733229303</v>
      </c>
      <c r="BF70" s="490">
        <f t="shared" si="62"/>
        <v>1.4660326782163482</v>
      </c>
      <c r="BG70" s="490">
        <f t="shared" si="62"/>
        <v>1.4977568025848722</v>
      </c>
      <c r="BH70" s="490">
        <f t="shared" si="62"/>
        <v>1.5289544488431515</v>
      </c>
      <c r="BI70" s="490">
        <f t="shared" si="62"/>
        <v>1.5596468413214664</v>
      </c>
      <c r="BJ70" s="490">
        <f t="shared" si="62"/>
        <v>1.5898544224071198</v>
      </c>
      <c r="BK70" s="490">
        <f t="shared" si="62"/>
        <v>1.6195968563114993</v>
      </c>
      <c r="BL70" s="490">
        <f t="shared" si="62"/>
        <v>1.6488930388444214</v>
      </c>
      <c r="BM70" s="490">
        <f t="shared" si="62"/>
        <v>1.6777611118485767</v>
      </c>
      <c r="BN70" s="527"/>
      <c r="BO70" s="252"/>
      <c r="BP70" s="515">
        <f t="shared" si="63"/>
        <v>590.00000000000011</v>
      </c>
      <c r="BQ70" s="592">
        <v>59000</v>
      </c>
      <c r="BR70" s="382">
        <f t="shared" si="89"/>
        <v>216.78324881926656</v>
      </c>
      <c r="BS70" s="382">
        <f t="shared" si="89"/>
        <v>217.18186931285896</v>
      </c>
      <c r="BT70" s="382">
        <f t="shared" si="89"/>
        <v>217.8425012030969</v>
      </c>
      <c r="BU70" s="382">
        <f t="shared" si="89"/>
        <v>218.75967967531108</v>
      </c>
      <c r="BV70" s="382">
        <f t="shared" si="89"/>
        <v>219.9260202458847</v>
      </c>
      <c r="BW70" s="382">
        <f t="shared" si="89"/>
        <v>221.33246102525737</v>
      </c>
      <c r="BX70" s="382">
        <f t="shared" si="89"/>
        <v>222.96854339282936</v>
      </c>
      <c r="BY70" s="382">
        <f t="shared" si="89"/>
        <v>224.82271332182239</v>
      </c>
      <c r="BZ70" s="382">
        <f t="shared" si="89"/>
        <v>226.88262632801499</v>
      </c>
      <c r="CA70" s="382">
        <f t="shared" si="89"/>
        <v>229.13544119120786</v>
      </c>
      <c r="CB70" s="382">
        <f t="shared" si="89"/>
        <v>231.56809070746664</v>
      </c>
      <c r="CC70" s="382">
        <f t="shared" si="89"/>
        <v>234.16752124396817</v>
      </c>
      <c r="CD70" s="382">
        <f t="shared" si="89"/>
        <v>236.92089632476672</v>
      </c>
      <c r="CE70" s="382">
        <f t="shared" si="89"/>
        <v>239.81576253645892</v>
      </c>
      <c r="CF70" s="382">
        <f t="shared" si="89"/>
        <v>242.84017850883413</v>
      </c>
      <c r="CG70" s="382">
        <f t="shared" si="84"/>
        <v>245.98280952532937</v>
      </c>
      <c r="CH70" s="382">
        <f t="shared" si="84"/>
        <v>249.23299147650857</v>
      </c>
      <c r="CI70" s="382">
        <f t="shared" si="84"/>
        <v>252.58076847355304</v>
      </c>
      <c r="CJ70" s="382">
        <f t="shared" si="84"/>
        <v>256.01690860408104</v>
      </c>
      <c r="CK70" s="382">
        <f t="shared" si="84"/>
        <v>259.53290216083838</v>
      </c>
      <c r="CL70" s="382">
        <f t="shared" si="84"/>
        <v>263.12094631523161</v>
      </c>
      <c r="CM70" s="382">
        <f t="shared" si="84"/>
        <v>266.77391973362677</v>
      </c>
      <c r="CN70" s="382">
        <f t="shared" si="84"/>
        <v>270.48535011420734</v>
      </c>
      <c r="CO70" s="382">
        <f t="shared" si="84"/>
        <v>274.24937710498097</v>
      </c>
      <c r="CP70" s="382">
        <f t="shared" si="84"/>
        <v>278.06071258056812</v>
      </c>
      <c r="CQ70" s="382">
        <f t="shared" si="84"/>
        <v>281.91459982440807</v>
      </c>
      <c r="CR70" s="382">
        <f t="shared" si="84"/>
        <v>285.80677279157914</v>
      </c>
      <c r="CS70" s="382">
        <f t="shared" si="84"/>
        <v>289.73341631641222</v>
      </c>
      <c r="CT70" s="382">
        <f t="shared" si="84"/>
        <v>293.69112787495737</v>
      </c>
      <c r="CU70" s="382">
        <f t="shared" si="84"/>
        <v>297.67688130941553</v>
      </c>
      <c r="CV70" s="382">
        <f t="shared" si="84"/>
        <v>301.68799276294533</v>
      </c>
      <c r="CW70" s="382">
        <f t="shared" si="85"/>
        <v>305.72208895188163</v>
      </c>
      <c r="CX70" s="382">
        <f t="shared" si="66"/>
        <v>309.77707781171159</v>
      </c>
      <c r="CY70" s="382">
        <f t="shared" si="66"/>
        <v>313.85112148721203</v>
      </c>
      <c r="CZ70" s="382">
        <f t="shared" si="66"/>
        <v>317.94261159085966</v>
      </c>
      <c r="DA70" s="382">
        <f t="shared" si="66"/>
        <v>322.05014662256372</v>
      </c>
      <c r="DB70" s="382">
        <f t="shared" si="66"/>
        <v>326.17251142446162</v>
      </c>
      <c r="DC70" s="382">
        <f t="shared" si="66"/>
        <v>330.30865853395875</v>
      </c>
      <c r="DD70" s="382">
        <f t="shared" si="66"/>
        <v>334.457691294158</v>
      </c>
      <c r="DE70" s="382">
        <f t="shared" si="66"/>
        <v>338.61884858144037</v>
      </c>
      <c r="DF70" s="521"/>
      <c r="DG70" s="252"/>
      <c r="DH70" s="515">
        <f t="shared" si="67"/>
        <v>590.00000000000011</v>
      </c>
      <c r="DI70" s="592">
        <v>59000</v>
      </c>
      <c r="DJ70" s="382">
        <f t="shared" si="90"/>
        <v>31.80731406336448</v>
      </c>
      <c r="DK70" s="382">
        <f t="shared" si="90"/>
        <v>63.546990061420793</v>
      </c>
      <c r="DL70" s="382">
        <f t="shared" si="90"/>
        <v>95.152765136072588</v>
      </c>
      <c r="DM70" s="382">
        <f t="shared" si="90"/>
        <v>126.56105277722536</v>
      </c>
      <c r="DN70" s="382">
        <f t="shared" si="90"/>
        <v>157.71210342244518</v>
      </c>
      <c r="DO70" s="382">
        <f t="shared" si="90"/>
        <v>188.55097197523438</v>
      </c>
      <c r="DP70" s="382">
        <f t="shared" si="90"/>
        <v>219.02825777137897</v>
      </c>
      <c r="DQ70" s="382">
        <f t="shared" si="90"/>
        <v>249.10060207903527</v>
      </c>
      <c r="DR70" s="382">
        <f t="shared" si="90"/>
        <v>278.73094670322473</v>
      </c>
      <c r="DS70" s="382">
        <f t="shared" si="90"/>
        <v>307.88857267914784</v>
      </c>
      <c r="DT70" s="382">
        <f t="shared" si="90"/>
        <v>336.54894917721032</v>
      </c>
      <c r="DU70" s="382">
        <f t="shared" si="90"/>
        <v>364.6934292431942</v>
      </c>
      <c r="DV70" s="382">
        <f t="shared" si="90"/>
        <v>392.30883119280429</v>
      </c>
      <c r="DW70" s="382">
        <f t="shared" si="90"/>
        <v>419.386943171393</v>
      </c>
      <c r="DX70" s="382">
        <f t="shared" si="90"/>
        <v>445.92398459050929</v>
      </c>
      <c r="DY70" s="382">
        <f t="shared" si="86"/>
        <v>471.92005288102933</v>
      </c>
      <c r="DZ70" s="382">
        <f t="shared" si="86"/>
        <v>497.37857813807864</v>
      </c>
      <c r="EA70" s="382">
        <f t="shared" si="86"/>
        <v>522.30580244690691</v>
      </c>
      <c r="EB70" s="382">
        <f t="shared" si="86"/>
        <v>546.71029541904193</v>
      </c>
      <c r="EC70" s="382">
        <f t="shared" si="86"/>
        <v>570.60251298400988</v>
      </c>
      <c r="ED70" s="382">
        <f t="shared" si="86"/>
        <v>593.99440286574804</v>
      </c>
      <c r="EE70" s="382">
        <f t="shared" si="86"/>
        <v>616.89905740839492</v>
      </c>
      <c r="EF70" s="382">
        <f t="shared" si="86"/>
        <v>639.33041241871331</v>
      </c>
      <c r="EG70" s="382">
        <f t="shared" si="86"/>
        <v>661.30298934526331</v>
      </c>
      <c r="EH70" s="382">
        <f t="shared" si="86"/>
        <v>682.83167729015361</v>
      </c>
      <c r="EI70" s="382">
        <f t="shared" si="86"/>
        <v>703.93155092700238</v>
      </c>
      <c r="EJ70" s="382">
        <f t="shared" si="86"/>
        <v>724.61772027154564</v>
      </c>
      <c r="EK70" s="382">
        <f t="shared" si="86"/>
        <v>744.90520833027188</v>
      </c>
      <c r="EL70" s="382">
        <f t="shared" si="86"/>
        <v>764.80885286628336</v>
      </c>
      <c r="EM70" s="382">
        <f t="shared" si="86"/>
        <v>784.34322881634932</v>
      </c>
      <c r="EN70" s="382">
        <f t="shared" si="86"/>
        <v>803.52258822845954</v>
      </c>
      <c r="EO70" s="382">
        <f t="shared" si="87"/>
        <v>822.36081493714448</v>
      </c>
      <c r="EP70" s="382">
        <f t="shared" si="70"/>
        <v>840.87139153507292</v>
      </c>
      <c r="EQ70" s="382">
        <f t="shared" si="70"/>
        <v>859.0673765218794</v>
      </c>
      <c r="ER70" s="382">
        <f t="shared" si="70"/>
        <v>876.96138980795092</v>
      </c>
      <c r="ES70" s="382">
        <f t="shared" si="70"/>
        <v>894.56560501833826</v>
      </c>
      <c r="ET70" s="382">
        <f t="shared" si="70"/>
        <v>911.89174727957754</v>
      </c>
      <c r="EU70" s="382">
        <f t="shared" si="70"/>
        <v>928.95109538036024</v>
      </c>
      <c r="EV70" s="382">
        <f t="shared" si="70"/>
        <v>945.75448737779857</v>
      </c>
      <c r="EW70" s="382">
        <f t="shared" si="70"/>
        <v>962.31232887657995</v>
      </c>
      <c r="EX70" s="521"/>
      <c r="EY70" s="252"/>
      <c r="EZ70" s="515">
        <f t="shared" si="71"/>
        <v>590.00000000000011</v>
      </c>
      <c r="FA70" s="592">
        <v>59000</v>
      </c>
      <c r="FB70" s="382">
        <f t="shared" si="79"/>
        <v>307.63324881926667</v>
      </c>
      <c r="FC70" s="382">
        <f t="shared" si="79"/>
        <v>318.0318693128591</v>
      </c>
      <c r="FD70" s="382">
        <f t="shared" si="79"/>
        <v>328.69250120309704</v>
      </c>
      <c r="FE70" s="382">
        <f t="shared" si="79"/>
        <v>339.60967967531121</v>
      </c>
      <c r="FF70" s="382">
        <f t="shared" si="79"/>
        <v>350.77602024588487</v>
      </c>
      <c r="FG70" s="382">
        <f t="shared" si="79"/>
        <v>362.18246102525751</v>
      </c>
      <c r="FH70" s="382">
        <f t="shared" si="79"/>
        <v>373.8185433928295</v>
      </c>
      <c r="FI70" s="382">
        <f t="shared" si="79"/>
        <v>385.67271332182253</v>
      </c>
      <c r="FJ70" s="382">
        <f t="shared" si="79"/>
        <v>397.73262632801516</v>
      </c>
      <c r="FK70" s="382">
        <f t="shared" si="79"/>
        <v>409.985441191208</v>
      </c>
      <c r="FL70" s="382">
        <f t="shared" si="79"/>
        <v>422.41809070746677</v>
      </c>
      <c r="FM70" s="382">
        <f t="shared" si="79"/>
        <v>435.0175212439683</v>
      </c>
      <c r="FN70" s="382">
        <f t="shared" si="79"/>
        <v>447.77089632476685</v>
      </c>
      <c r="FO70" s="382">
        <f t="shared" si="79"/>
        <v>460.66576253645906</v>
      </c>
      <c r="FP70" s="382">
        <f t="shared" si="79"/>
        <v>473.69017850883426</v>
      </c>
      <c r="FQ70" s="382">
        <f t="shared" si="79"/>
        <v>486.83280952532948</v>
      </c>
      <c r="FR70" s="382">
        <f t="shared" si="80"/>
        <v>500.08299147650871</v>
      </c>
      <c r="FS70" s="382">
        <f t="shared" si="80"/>
        <v>513.43076847355314</v>
      </c>
      <c r="FT70" s="382">
        <f t="shared" si="80"/>
        <v>526.86690860408112</v>
      </c>
      <c r="FU70" s="382">
        <f t="shared" si="80"/>
        <v>540.38290216083851</v>
      </c>
      <c r="FV70" s="382">
        <f t="shared" si="80"/>
        <v>553.97094631523169</v>
      </c>
      <c r="FW70" s="382">
        <f t="shared" si="80"/>
        <v>567.62391973362696</v>
      </c>
      <c r="FX70" s="382">
        <f t="shared" si="80"/>
        <v>581.33535011420747</v>
      </c>
      <c r="FY70" s="382">
        <f t="shared" si="80"/>
        <v>595.09937710498116</v>
      </c>
      <c r="FZ70" s="382">
        <f t="shared" si="80"/>
        <v>608.91071258056832</v>
      </c>
      <c r="GA70" s="382">
        <f t="shared" si="80"/>
        <v>622.76459982440815</v>
      </c>
      <c r="GB70" s="382">
        <f t="shared" si="80"/>
        <v>636.65677279157921</v>
      </c>
      <c r="GC70" s="382">
        <f t="shared" si="80"/>
        <v>650.58341631641235</v>
      </c>
      <c r="GD70" s="382">
        <f t="shared" si="77"/>
        <v>664.54112787495751</v>
      </c>
      <c r="GE70" s="382">
        <f t="shared" si="77"/>
        <v>678.52688130941567</v>
      </c>
      <c r="GF70" s="382">
        <f t="shared" si="77"/>
        <v>692.53799276294546</v>
      </c>
      <c r="GG70" s="382">
        <f t="shared" si="77"/>
        <v>706.57208895188182</v>
      </c>
      <c r="GH70" s="382">
        <f t="shared" si="77"/>
        <v>720.62707781171173</v>
      </c>
      <c r="GI70" s="382">
        <f t="shared" si="77"/>
        <v>734.70112148721216</v>
      </c>
      <c r="GJ70" s="382">
        <f t="shared" si="77"/>
        <v>748.79261159085979</v>
      </c>
      <c r="GK70" s="382">
        <f t="shared" si="77"/>
        <v>762.90014662256385</v>
      </c>
      <c r="GL70" s="382">
        <f t="shared" si="77"/>
        <v>777.02251142446175</v>
      </c>
      <c r="GM70" s="382">
        <f t="shared" si="77"/>
        <v>791.15865853395894</v>
      </c>
      <c r="GN70" s="382">
        <f t="shared" si="77"/>
        <v>805.30769129415808</v>
      </c>
      <c r="GO70" s="382">
        <f t="shared" si="48"/>
        <v>819.46884858144051</v>
      </c>
      <c r="GQ70" s="511"/>
      <c r="GR70" s="521"/>
      <c r="GS70" s="524">
        <v>59000</v>
      </c>
      <c r="GT70" s="583">
        <f t="shared" si="81"/>
        <v>8.6717770072134854</v>
      </c>
      <c r="GU70" s="477">
        <f t="shared" si="81"/>
        <v>4.0046724322500271</v>
      </c>
      <c r="GV70" s="477">
        <f t="shared" si="81"/>
        <v>2.4543662575969547</v>
      </c>
      <c r="GW70" s="477">
        <f t="shared" si="81"/>
        <v>1.683366424527909</v>
      </c>
      <c r="GX70" s="477">
        <f t="shared" si="81"/>
        <v>1.2241540923863128</v>
      </c>
      <c r="GY70" s="477">
        <f t="shared" si="81"/>
        <v>0.92087294608499359</v>
      </c>
      <c r="GZ70" s="477">
        <f t="shared" si="81"/>
        <v>0.70671376924807638</v>
      </c>
      <c r="HA70" s="477">
        <f t="shared" si="81"/>
        <v>0.5482608636949633</v>
      </c>
      <c r="HB70" s="477">
        <f t="shared" si="81"/>
        <v>0.42694103770076153</v>
      </c>
      <c r="HC70" s="477">
        <f t="shared" si="81"/>
        <v>0.33160330577924951</v>
      </c>
      <c r="HD70" s="477">
        <f t="shared" si="81"/>
        <v>0.25514606936134554</v>
      </c>
      <c r="HE70" s="477">
        <f t="shared" si="81"/>
        <v>0.19283070755266826</v>
      </c>
      <c r="HF70" s="477">
        <f t="shared" si="81"/>
        <v>0.14137348109990711</v>
      </c>
      <c r="HG70" s="477">
        <f t="shared" si="81"/>
        <v>9.8426572493928194E-2</v>
      </c>
      <c r="HH70" s="477">
        <f t="shared" si="81"/>
        <v>6.2266652787969209E-2</v>
      </c>
      <c r="HI70" s="477">
        <f t="shared" si="81"/>
        <v>3.1600175820584678E-2</v>
      </c>
      <c r="HJ70" s="477">
        <f t="shared" si="78"/>
        <v>5.4373337680805635E-3</v>
      </c>
      <c r="HK70" s="477">
        <f t="shared" si="78"/>
        <v>1.699202637951916E-2</v>
      </c>
      <c r="HL70" s="477">
        <f t="shared" si="78"/>
        <v>3.6295981585185384E-2</v>
      </c>
      <c r="HM70" s="477">
        <f t="shared" si="78"/>
        <v>5.2960879308321968E-2</v>
      </c>
      <c r="HN70" s="477">
        <f t="shared" si="78"/>
        <v>6.7380191391403194E-2</v>
      </c>
      <c r="HO70" s="477">
        <f t="shared" si="78"/>
        <v>7.9875527581082365E-2</v>
      </c>
      <c r="HP70" s="477">
        <f t="shared" si="78"/>
        <v>9.0712190720130231E-2</v>
      </c>
      <c r="HQ70" s="477">
        <f t="shared" si="78"/>
        <v>0.10011086189982055</v>
      </c>
      <c r="HR70" s="477">
        <f t="shared" si="78"/>
        <v>0.10825649595364961</v>
      </c>
      <c r="HS70" s="477">
        <f t="shared" si="78"/>
        <v>0.1153051756178652</v>
      </c>
      <c r="HT70" s="477">
        <f t="shared" si="78"/>
        <v>0.12138945131924685</v>
      </c>
      <c r="HU70" s="477">
        <f t="shared" si="78"/>
        <v>0.12662254332371328</v>
      </c>
      <c r="HV70" s="477">
        <f t="shared" si="78"/>
        <v>0.1311016793484428</v>
      </c>
      <c r="HW70" s="477">
        <f t="shared" si="49"/>
        <v>0.13491076816793698</v>
      </c>
      <c r="HX70" s="477">
        <f t="shared" si="49"/>
        <v>0.13812255820984917</v>
      </c>
      <c r="HY70" s="477">
        <f t="shared" si="49"/>
        <v>0.14080039306604455</v>
      </c>
      <c r="HZ70" s="477">
        <f t="shared" si="49"/>
        <v>0.14299964885693911</v>
      </c>
      <c r="IA70" s="477">
        <f t="shared" si="49"/>
        <v>0.14476891851974522</v>
      </c>
      <c r="IB70" s="477">
        <f t="shared" si="49"/>
        <v>0.14615099331244139</v>
      </c>
      <c r="IC70" s="477">
        <f t="shared" si="49"/>
        <v>0.14718368072409324</v>
      </c>
      <c r="ID70" s="477">
        <f t="shared" si="49"/>
        <v>0.14790048956739393</v>
      </c>
      <c r="IE70" s="477">
        <f t="shared" si="49"/>
        <v>0.14833120659595325</v>
      </c>
      <c r="IF70" s="477">
        <f t="shared" si="49"/>
        <v>0.14850238403102231</v>
      </c>
      <c r="IG70" s="477">
        <f t="shared" si="50"/>
        <v>0.14843775353257438</v>
      </c>
    </row>
    <row r="71" spans="1:296" ht="36">
      <c r="F71" s="384"/>
      <c r="G71" s="384"/>
      <c r="H71" s="384"/>
      <c r="I71" s="384"/>
      <c r="J71" s="252"/>
      <c r="K71" s="606">
        <v>59000</v>
      </c>
      <c r="L71" s="382">
        <f t="shared" si="21"/>
        <v>17.9832</v>
      </c>
      <c r="M71" s="382">
        <v>590</v>
      </c>
      <c r="N71" s="493">
        <f t="shared" si="72"/>
        <v>75.24748372700931</v>
      </c>
      <c r="O71" s="263">
        <f t="shared" si="73"/>
        <v>0.1209960515577916</v>
      </c>
      <c r="P71" s="383">
        <f t="shared" si="76"/>
        <v>-56.500002288000502</v>
      </c>
      <c r="Q71" s="383">
        <f t="shared" si="74"/>
        <v>216.64999771199948</v>
      </c>
      <c r="R71" s="382">
        <f t="shared" si="0"/>
        <v>573.56933718429855</v>
      </c>
      <c r="S71" s="263">
        <f t="shared" si="75"/>
        <v>7.4263492452020047E-2</v>
      </c>
      <c r="T71" s="492">
        <f>O71/Konstanten!$C$22</f>
        <v>9.8772286985952321E-2</v>
      </c>
      <c r="U71" s="492">
        <f t="shared" si="2"/>
        <v>0.75186533996876448</v>
      </c>
      <c r="V71" s="492"/>
      <c r="W71" s="252"/>
      <c r="X71" s="515">
        <f t="shared" si="59"/>
        <v>600.00000000000011</v>
      </c>
      <c r="Y71" s="598">
        <v>60000</v>
      </c>
      <c r="Z71" s="490">
        <f t="shared" si="88"/>
        <v>5.680279451705738E-2</v>
      </c>
      <c r="AA71" s="490">
        <f t="shared" si="88"/>
        <v>0.11347840363923564</v>
      </c>
      <c r="AB71" s="490">
        <f t="shared" si="88"/>
        <v>0.16990235446958912</v>
      </c>
      <c r="AC71" s="490">
        <f t="shared" si="88"/>
        <v>0.22595544584330907</v>
      </c>
      <c r="AD71" s="490">
        <f t="shared" si="88"/>
        <v>0.28152601750398365</v>
      </c>
      <c r="AE71" s="490">
        <f t="shared" si="88"/>
        <v>0.33651182252701034</v>
      </c>
      <c r="AF71" s="490">
        <f t="shared" si="88"/>
        <v>0.39082143504323857</v>
      </c>
      <c r="AG71" s="490">
        <f t="shared" si="88"/>
        <v>0.44437516679596539</v>
      </c>
      <c r="AH71" s="490">
        <f t="shared" si="88"/>
        <v>0.49710550467225029</v>
      </c>
      <c r="AI71" s="490">
        <f t="shared" si="88"/>
        <v>0.54895711283051285</v>
      </c>
      <c r="AJ71" s="490">
        <f t="shared" si="88"/>
        <v>0.59988646499964848</v>
      </c>
      <c r="AK71" s="490">
        <f t="shared" si="88"/>
        <v>0.64986118443522822</v>
      </c>
      <c r="AL71" s="490">
        <f t="shared" si="88"/>
        <v>0.69885917187162894</v>
      </c>
      <c r="AM71" s="490">
        <f t="shared" si="88"/>
        <v>0.74686759753514564</v>
      </c>
      <c r="AN71" s="490">
        <f t="shared" si="88"/>
        <v>0.79388182417730124</v>
      </c>
      <c r="AO71" s="490">
        <f t="shared" si="82"/>
        <v>0.83990431635711138</v>
      </c>
      <c r="AP71" s="490">
        <f t="shared" si="82"/>
        <v>0.88494357867888951</v>
      </c>
      <c r="AQ71" s="490">
        <f t="shared" si="82"/>
        <v>0.92901315371379767</v>
      </c>
      <c r="AR71" s="490">
        <f t="shared" si="82"/>
        <v>0.97213069973592925</v>
      </c>
      <c r="AS71" s="490">
        <f t="shared" si="82"/>
        <v>1.014317159603308</v>
      </c>
      <c r="AT71" s="490">
        <f t="shared" si="82"/>
        <v>1.0555960252090217</v>
      </c>
      <c r="AU71" s="490">
        <f t="shared" si="82"/>
        <v>1.095992696808876</v>
      </c>
      <c r="AV71" s="490">
        <f t="shared" si="82"/>
        <v>1.1355339329706402</v>
      </c>
      <c r="AW71" s="490">
        <f t="shared" si="82"/>
        <v>1.174247384610559</v>
      </c>
      <c r="AX71" s="490">
        <f t="shared" si="82"/>
        <v>1.212161205304912</v>
      </c>
      <c r="AY71" s="490">
        <f t="shared" si="82"/>
        <v>1.2493037295335523</v>
      </c>
      <c r="AZ71" s="490">
        <f t="shared" si="82"/>
        <v>1.2857032105110056</v>
      </c>
      <c r="BA71" s="490">
        <f t="shared" si="82"/>
        <v>1.3213876096137556</v>
      </c>
      <c r="BB71" s="490">
        <f t="shared" si="82"/>
        <v>1.3563844299835424</v>
      </c>
      <c r="BC71" s="490">
        <f t="shared" si="82"/>
        <v>1.3907205875758435</v>
      </c>
      <c r="BD71" s="490">
        <f t="shared" si="82"/>
        <v>1.424422313657618</v>
      </c>
      <c r="BE71" s="490">
        <f t="shared" si="83"/>
        <v>1.4575150834906812</v>
      </c>
      <c r="BF71" s="490">
        <f t="shared" si="62"/>
        <v>1.4900235666348918</v>
      </c>
      <c r="BG71" s="490">
        <f t="shared" si="62"/>
        <v>1.5219715949502475</v>
      </c>
      <c r="BH71" s="490">
        <f t="shared" si="62"/>
        <v>1.5533821449599217</v>
      </c>
      <c r="BI71" s="490">
        <f t="shared" si="62"/>
        <v>1.5842773317536059</v>
      </c>
      <c r="BJ71" s="490">
        <f t="shared" si="62"/>
        <v>1.6146784120640316</v>
      </c>
      <c r="BK71" s="490">
        <f t="shared" si="62"/>
        <v>1.644605794542086</v>
      </c>
      <c r="BL71" s="490">
        <f t="shared" si="62"/>
        <v>1.6740790555931964</v>
      </c>
      <c r="BM71" s="490">
        <f t="shared" si="62"/>
        <v>1.7031169594248514</v>
      </c>
      <c r="BN71" s="527"/>
      <c r="BO71" s="252"/>
      <c r="BP71" s="515">
        <f t="shared" si="63"/>
        <v>600.00000000000011</v>
      </c>
      <c r="BQ71" s="598">
        <v>60000</v>
      </c>
      <c r="BR71" s="382">
        <f t="shared" si="89"/>
        <v>216.78980444547915</v>
      </c>
      <c r="BS71" s="382">
        <f t="shared" si="89"/>
        <v>217.20797319895522</v>
      </c>
      <c r="BT71" s="382">
        <f t="shared" si="89"/>
        <v>217.90079657844328</v>
      </c>
      <c r="BU71" s="382">
        <f t="shared" si="89"/>
        <v>218.86224825436204</v>
      </c>
      <c r="BV71" s="382">
        <f t="shared" si="89"/>
        <v>220.08419908910804</v>
      </c>
      <c r="BW71" s="382">
        <f t="shared" si="89"/>
        <v>221.55669581651125</v>
      </c>
      <c r="BX71" s="382">
        <f t="shared" si="89"/>
        <v>223.26828224799249</v>
      </c>
      <c r="BY71" s="382">
        <f t="shared" si="89"/>
        <v>225.20634190815545</v>
      </c>
      <c r="BZ71" s="382">
        <f t="shared" si="89"/>
        <v>227.35744213958051</v>
      </c>
      <c r="CA71" s="382">
        <f t="shared" si="89"/>
        <v>229.70766256924</v>
      </c>
      <c r="CB71" s="382">
        <f t="shared" si="89"/>
        <v>232.2428947399797</v>
      </c>
      <c r="CC71" s="382">
        <f t="shared" si="89"/>
        <v>234.94910401175673</v>
      </c>
      <c r="CD71" s="382">
        <f t="shared" si="89"/>
        <v>237.81254896609295</v>
      </c>
      <c r="CE71" s="382">
        <f t="shared" si="89"/>
        <v>240.8199571101274</v>
      </c>
      <c r="CF71" s="382">
        <f t="shared" si="89"/>
        <v>243.95865846198868</v>
      </c>
      <c r="CG71" s="382">
        <f t="shared" si="84"/>
        <v>247.21668055251823</v>
      </c>
      <c r="CH71" s="382">
        <f t="shared" si="84"/>
        <v>250.58280955913318</v>
      </c>
      <c r="CI71" s="382">
        <f t="shared" si="84"/>
        <v>254.04662282243584</v>
      </c>
      <c r="CJ71" s="382">
        <f t="shared" si="84"/>
        <v>257.59849803855161</v>
      </c>
      <c r="CK71" s="382">
        <f t="shared" si="84"/>
        <v>261.22960412171625</v>
      </c>
      <c r="CL71" s="382">
        <f t="shared" si="84"/>
        <v>264.93187822448238</v>
      </c>
      <c r="CM71" s="382">
        <f t="shared" si="84"/>
        <v>268.69799279222241</v>
      </c>
      <c r="CN71" s="382">
        <f t="shared" si="84"/>
        <v>272.52131589111309</v>
      </c>
      <c r="CO71" s="382">
        <f t="shared" si="84"/>
        <v>276.3958674361055</v>
      </c>
      <c r="CP71" s="382">
        <f t="shared" si="84"/>
        <v>280.31627338834403</v>
      </c>
      <c r="CQ71" s="382">
        <f t="shared" si="84"/>
        <v>284.2777195055794</v>
      </c>
      <c r="CR71" s="382">
        <f t="shared" si="84"/>
        <v>288.27590581887978</v>
      </c>
      <c r="CS71" s="382">
        <f t="shared" si="84"/>
        <v>292.30700267204975</v>
      </c>
      <c r="CT71" s="382">
        <f t="shared" si="84"/>
        <v>296.36760889012061</v>
      </c>
      <c r="CU71" s="382">
        <f t="shared" si="84"/>
        <v>300.45471243176064</v>
      </c>
      <c r="CV71" s="382">
        <f t="shared" si="84"/>
        <v>304.5656537184276</v>
      </c>
      <c r="CW71" s="382">
        <f t="shared" si="85"/>
        <v>308.69809171195794</v>
      </c>
      <c r="CX71" s="382">
        <f t="shared" si="66"/>
        <v>312.84997272413801</v>
      </c>
      <c r="CY71" s="382">
        <f t="shared" si="66"/>
        <v>317.01950187976365</v>
      </c>
      <c r="CZ71" s="382">
        <f t="shared" si="66"/>
        <v>321.20511711299707</v>
      </c>
      <c r="DA71" s="382">
        <f t="shared" si="66"/>
        <v>325.40546555060087</v>
      </c>
      <c r="DB71" s="382">
        <f t="shared" si="66"/>
        <v>329.61938212107975</v>
      </c>
      <c r="DC71" s="382">
        <f t="shared" si="66"/>
        <v>333.84587022271165</v>
      </c>
      <c r="DD71" s="382">
        <f t="shared" si="66"/>
        <v>338.08408428356034</v>
      </c>
      <c r="DE71" s="382">
        <f t="shared" si="66"/>
        <v>342.33331405091349</v>
      </c>
      <c r="DF71" s="521"/>
      <c r="DG71" s="252"/>
      <c r="DH71" s="515">
        <f t="shared" si="67"/>
        <v>600.00000000000011</v>
      </c>
      <c r="DI71" s="598">
        <v>60000</v>
      </c>
      <c r="DJ71" s="382">
        <f t="shared" si="90"/>
        <v>32.580341201364512</v>
      </c>
      <c r="DK71" s="382">
        <f t="shared" si="90"/>
        <v>65.087732760088684</v>
      </c>
      <c r="DL71" s="382">
        <f t="shared" si="90"/>
        <v>97.450780839173973</v>
      </c>
      <c r="DM71" s="382">
        <f t="shared" si="90"/>
        <v>129.60111530552945</v>
      </c>
      <c r="DN71" s="382">
        <f t="shared" si="90"/>
        <v>161.47469125989514</v>
      </c>
      <c r="DO71" s="382">
        <f t="shared" si="90"/>
        <v>193.01286300149764</v>
      </c>
      <c r="DP71" s="382">
        <f t="shared" si="90"/>
        <v>224.16319145516673</v>
      </c>
      <c r="DQ71" s="382">
        <f t="shared" si="90"/>
        <v>254.87996988032398</v>
      </c>
      <c r="DR71" s="382">
        <f t="shared" si="90"/>
        <v>285.12447482552881</v>
      </c>
      <c r="DS71" s="382">
        <f t="shared" si="90"/>
        <v>314.86496734880348</v>
      </c>
      <c r="DT71" s="382">
        <f t="shared" si="90"/>
        <v>344.07648211568028</v>
      </c>
      <c r="DU71" s="382">
        <f t="shared" si="90"/>
        <v>372.74044881831702</v>
      </c>
      <c r="DV71" s="382">
        <f t="shared" si="90"/>
        <v>400.844191995578</v>
      </c>
      <c r="DW71" s="382">
        <f t="shared" si="90"/>
        <v>428.38035288266292</v>
      </c>
      <c r="DX71" s="382">
        <f t="shared" si="90"/>
        <v>455.34627169603652</v>
      </c>
      <c r="DY71" s="382">
        <f t="shared" si="86"/>
        <v>481.7433620311798</v>
      </c>
      <c r="DZ71" s="382">
        <f t="shared" si="86"/>
        <v>507.57650186835178</v>
      </c>
      <c r="EA71" s="382">
        <f t="shared" si="86"/>
        <v>532.85345881111778</v>
      </c>
      <c r="EB71" s="382">
        <f t="shared" si="86"/>
        <v>557.58436110404534</v>
      </c>
      <c r="EC71" s="382">
        <f t="shared" si="86"/>
        <v>581.78122092832973</v>
      </c>
      <c r="ED71" s="382">
        <f t="shared" si="86"/>
        <v>605.45751251351874</v>
      </c>
      <c r="EE71" s="382">
        <f t="shared" si="86"/>
        <v>628.62780466749894</v>
      </c>
      <c r="EF71" s="382">
        <f t="shared" si="86"/>
        <v>651.30744528424975</v>
      </c>
      <c r="EG71" s="382">
        <f t="shared" si="86"/>
        <v>673.51229408147447</v>
      </c>
      <c r="EH71" s="382">
        <f t="shared" si="86"/>
        <v>695.25849908725877</v>
      </c>
      <c r="EI71" s="382">
        <f t="shared" si="86"/>
        <v>716.56231209043176</v>
      </c>
      <c r="EJ71" s="382">
        <f t="shared" si="86"/>
        <v>737.43993826852216</v>
      </c>
      <c r="EK71" s="382">
        <f t="shared" si="86"/>
        <v>757.90741540970646</v>
      </c>
      <c r="EL71" s="382">
        <f t="shared" si="86"/>
        <v>777.98051847276304</v>
      </c>
      <c r="EM71" s="382">
        <f t="shared" si="86"/>
        <v>797.6746856244348</v>
      </c>
      <c r="EN71" s="382">
        <f t="shared" si="86"/>
        <v>817.00496231512489</v>
      </c>
      <c r="EO71" s="382">
        <f t="shared" si="87"/>
        <v>835.98596037386756</v>
      </c>
      <c r="EP71" s="382">
        <f t="shared" si="70"/>
        <v>854.63182950375938</v>
      </c>
      <c r="EQ71" s="382">
        <f t="shared" si="70"/>
        <v>872.95623892894309</v>
      </c>
      <c r="ER71" s="382">
        <f t="shared" si="70"/>
        <v>890.97236727858626</v>
      </c>
      <c r="ES71" s="382">
        <f t="shared" si="70"/>
        <v>908.69289909002475</v>
      </c>
      <c r="ET71" s="382">
        <f t="shared" si="70"/>
        <v>926.13002657336233</v>
      </c>
      <c r="EU71" s="382">
        <f t="shared" si="70"/>
        <v>943.29545550496096</v>
      </c>
      <c r="EV71" s="382">
        <f t="shared" si="70"/>
        <v>960.20041431070615</v>
      </c>
      <c r="EW71" s="382">
        <f t="shared" si="70"/>
        <v>976.85566556464994</v>
      </c>
      <c r="EX71" s="521"/>
      <c r="EY71" s="252"/>
      <c r="EZ71" s="515">
        <f t="shared" si="71"/>
        <v>600.00000000000011</v>
      </c>
      <c r="FA71" s="598">
        <v>60000</v>
      </c>
      <c r="FB71" s="382">
        <f t="shared" si="79"/>
        <v>313.63980444547929</v>
      </c>
      <c r="FC71" s="382">
        <f t="shared" si="79"/>
        <v>324.05797319895532</v>
      </c>
      <c r="FD71" s="382">
        <f t="shared" si="79"/>
        <v>334.75079657844344</v>
      </c>
      <c r="FE71" s="382">
        <f t="shared" si="79"/>
        <v>345.71224825436218</v>
      </c>
      <c r="FF71" s="382">
        <f t="shared" si="79"/>
        <v>356.93419908910818</v>
      </c>
      <c r="FG71" s="382">
        <f t="shared" si="79"/>
        <v>368.40669581651139</v>
      </c>
      <c r="FH71" s="382">
        <f t="shared" si="79"/>
        <v>380.11828224799262</v>
      </c>
      <c r="FI71" s="382">
        <f t="shared" si="79"/>
        <v>392.05634190815556</v>
      </c>
      <c r="FJ71" s="382">
        <f t="shared" si="79"/>
        <v>404.20744213958062</v>
      </c>
      <c r="FK71" s="382">
        <f t="shared" si="79"/>
        <v>416.55766256924016</v>
      </c>
      <c r="FL71" s="382">
        <f t="shared" si="79"/>
        <v>429.09289473997984</v>
      </c>
      <c r="FM71" s="382">
        <f t="shared" si="79"/>
        <v>441.79910401175687</v>
      </c>
      <c r="FN71" s="382">
        <f t="shared" si="79"/>
        <v>454.66254896609308</v>
      </c>
      <c r="FO71" s="382">
        <f t="shared" si="79"/>
        <v>467.66995711012754</v>
      </c>
      <c r="FP71" s="382">
        <f t="shared" si="79"/>
        <v>480.80865846198878</v>
      </c>
      <c r="FQ71" s="382">
        <f t="shared" si="79"/>
        <v>494.06668055251839</v>
      </c>
      <c r="FR71" s="382">
        <f t="shared" si="80"/>
        <v>507.43280955913332</v>
      </c>
      <c r="FS71" s="382">
        <f t="shared" si="80"/>
        <v>520.89662282243603</v>
      </c>
      <c r="FT71" s="382">
        <f t="shared" si="80"/>
        <v>534.44849803855175</v>
      </c>
      <c r="FU71" s="382">
        <f t="shared" si="80"/>
        <v>548.07960412171633</v>
      </c>
      <c r="FV71" s="382">
        <f t="shared" si="80"/>
        <v>561.78187822448251</v>
      </c>
      <c r="FW71" s="382">
        <f t="shared" si="80"/>
        <v>575.54799279222254</v>
      </c>
      <c r="FX71" s="382">
        <f t="shared" si="80"/>
        <v>589.37131589111323</v>
      </c>
      <c r="FY71" s="382">
        <f t="shared" si="80"/>
        <v>603.24586743610564</v>
      </c>
      <c r="FZ71" s="382">
        <f t="shared" si="80"/>
        <v>617.16627338834417</v>
      </c>
      <c r="GA71" s="382">
        <f t="shared" si="80"/>
        <v>631.12771950557953</v>
      </c>
      <c r="GB71" s="382">
        <f t="shared" si="80"/>
        <v>645.12590581887991</v>
      </c>
      <c r="GC71" s="382">
        <f t="shared" si="80"/>
        <v>659.15700267204988</v>
      </c>
      <c r="GD71" s="382">
        <f t="shared" si="77"/>
        <v>673.2176088901208</v>
      </c>
      <c r="GE71" s="382">
        <f t="shared" si="77"/>
        <v>687.30471243176078</v>
      </c>
      <c r="GF71" s="382">
        <f t="shared" si="77"/>
        <v>701.41565371842773</v>
      </c>
      <c r="GG71" s="382">
        <f t="shared" si="77"/>
        <v>715.54809171195802</v>
      </c>
      <c r="GH71" s="382">
        <f t="shared" si="77"/>
        <v>729.69997272413821</v>
      </c>
      <c r="GI71" s="382">
        <f t="shared" si="77"/>
        <v>743.86950187976379</v>
      </c>
      <c r="GJ71" s="382">
        <f t="shared" si="77"/>
        <v>758.05511711299721</v>
      </c>
      <c r="GK71" s="382">
        <f t="shared" si="77"/>
        <v>772.255465550601</v>
      </c>
      <c r="GL71" s="382">
        <f t="shared" si="77"/>
        <v>786.46938212107989</v>
      </c>
      <c r="GM71" s="382">
        <f t="shared" si="77"/>
        <v>800.69587022271185</v>
      </c>
      <c r="GN71" s="382">
        <f t="shared" si="77"/>
        <v>814.93408428356042</v>
      </c>
      <c r="GO71" s="382">
        <f t="shared" si="48"/>
        <v>829.18331405091362</v>
      </c>
      <c r="GQ71" s="511"/>
      <c r="GR71" s="521"/>
      <c r="GS71" s="525">
        <v>60000</v>
      </c>
      <c r="GT71" s="582">
        <f t="shared" si="81"/>
        <v>8.6266580668082025</v>
      </c>
      <c r="GU71" s="476">
        <f t="shared" si="81"/>
        <v>3.9787872377337639</v>
      </c>
      <c r="GV71" s="476">
        <f t="shared" si="81"/>
        <v>2.4350755704142895</v>
      </c>
      <c r="GW71" s="476">
        <f t="shared" si="81"/>
        <v>1.6675098238110018</v>
      </c>
      <c r="GX71" s="476">
        <f t="shared" si="81"/>
        <v>1.2104652828511622</v>
      </c>
      <c r="GY71" s="476">
        <f t="shared" si="81"/>
        <v>0.90871577203459664</v>
      </c>
      <c r="GZ71" s="476">
        <f t="shared" si="81"/>
        <v>0.69572122782708223</v>
      </c>
      <c r="HA71" s="476">
        <f t="shared" si="81"/>
        <v>0.53819989107908794</v>
      </c>
      <c r="HB71" s="476">
        <f t="shared" si="81"/>
        <v>0.41765256169930748</v>
      </c>
      <c r="HC71" s="476">
        <f t="shared" si="81"/>
        <v>0.32297240330259669</v>
      </c>
      <c r="HD71" s="476">
        <f t="shared" si="81"/>
        <v>0.24708579935933142</v>
      </c>
      <c r="HE71" s="476">
        <f t="shared" si="81"/>
        <v>0.18527276932882794</v>
      </c>
      <c r="HF71" s="476">
        <f t="shared" si="81"/>
        <v>0.13426253403494193</v>
      </c>
      <c r="HG71" s="476">
        <f t="shared" si="81"/>
        <v>9.1716634441977751E-2</v>
      </c>
      <c r="HH71" s="476">
        <f t="shared" si="81"/>
        <v>5.5918733387476847E-2</v>
      </c>
      <c r="HI71" s="476">
        <f t="shared" si="81"/>
        <v>2.5580671146935269E-2</v>
      </c>
      <c r="HJ71" s="476">
        <f t="shared" si="78"/>
        <v>2.8309488065256141E-4</v>
      </c>
      <c r="HK71" s="476">
        <f t="shared" si="78"/>
        <v>2.2439257531253302E-2</v>
      </c>
      <c r="HL71" s="476">
        <f t="shared" si="78"/>
        <v>4.1493027207010272E-2</v>
      </c>
      <c r="HM71" s="476">
        <f t="shared" si="78"/>
        <v>5.7928333872373547E-2</v>
      </c>
      <c r="HN71" s="476">
        <f t="shared" si="78"/>
        <v>7.2136580001657888E-2</v>
      </c>
      <c r="HO71" s="476">
        <f t="shared" si="78"/>
        <v>8.4437582113237861E-2</v>
      </c>
      <c r="HP71" s="476">
        <f t="shared" si="78"/>
        <v>9.509507351955078E-2</v>
      </c>
      <c r="HQ71" s="476">
        <f t="shared" si="78"/>
        <v>0.10432835044414011</v>
      </c>
      <c r="HR71" s="476">
        <f t="shared" si="78"/>
        <v>0.11232113782346384</v>
      </c>
      <c r="HS71" s="476">
        <f t="shared" si="78"/>
        <v>0.11922842039461069</v>
      </c>
      <c r="HT71" s="476">
        <f t="shared" si="78"/>
        <v>0.12518176418054017</v>
      </c>
      <c r="HU71" s="476">
        <f t="shared" si="78"/>
        <v>0.13029350383684329</v>
      </c>
      <c r="HV71" s="476">
        <f t="shared" si="78"/>
        <v>0.13466006808023942</v>
      </c>
      <c r="HW71" s="476">
        <f t="shared" si="49"/>
        <v>0.13836464310795363</v>
      </c>
      <c r="HX71" s="476">
        <f t="shared" si="49"/>
        <v>0.14147932256023862</v>
      </c>
      <c r="HY71" s="476">
        <f t="shared" si="49"/>
        <v>0.14406685563002472</v>
      </c>
      <c r="HZ71" s="476">
        <f t="shared" si="49"/>
        <v>0.14618207802085098</v>
      </c>
      <c r="IA71" s="476">
        <f t="shared" si="49"/>
        <v>0.14787309064605553</v>
      </c>
      <c r="IB71" s="476">
        <f t="shared" si="49"/>
        <v>0.14918223622532273</v>
      </c>
      <c r="IC71" s="476">
        <f t="shared" si="49"/>
        <v>0.1501469128635799</v>
      </c>
      <c r="ID71" s="476">
        <f t="shared" si="49"/>
        <v>0.15080025530434454</v>
      </c>
      <c r="IE71" s="476">
        <f t="shared" si="49"/>
        <v>0.15117170813243588</v>
      </c>
      <c r="IF71" s="476">
        <f t="shared" si="49"/>
        <v>0.15128751025527029</v>
      </c>
      <c r="IG71" s="476">
        <f t="shared" si="50"/>
        <v>0.1511711061514677</v>
      </c>
    </row>
    <row r="72" spans="1:296" s="90" customFormat="1">
      <c r="A72" s="173"/>
      <c r="B72" s="182"/>
      <c r="C72" s="91"/>
      <c r="D72" s="189"/>
      <c r="E72" s="91"/>
      <c r="F72" s="384"/>
      <c r="G72" s="384"/>
      <c r="H72" s="384"/>
      <c r="I72" s="384"/>
      <c r="J72" s="252"/>
      <c r="K72" s="606">
        <v>60000</v>
      </c>
      <c r="L72" s="382">
        <f t="shared" si="21"/>
        <v>18.288</v>
      </c>
      <c r="M72" s="382">
        <v>600</v>
      </c>
      <c r="N72" s="493">
        <f t="shared" si="72"/>
        <v>71.716369381453944</v>
      </c>
      <c r="O72" s="263">
        <f t="shared" si="73"/>
        <v>0.11531810895759381</v>
      </c>
      <c r="P72" s="383">
        <f t="shared" si="76"/>
        <v>-56.500002288000502</v>
      </c>
      <c r="Q72" s="383">
        <f t="shared" si="74"/>
        <v>216.64999771199948</v>
      </c>
      <c r="R72" s="382">
        <f t="shared" si="0"/>
        <v>573.56933718429855</v>
      </c>
      <c r="S72" s="263">
        <f t="shared" si="75"/>
        <v>7.0778553546956766E-2</v>
      </c>
      <c r="T72" s="492">
        <f>O72/Konstanten!$C$22</f>
        <v>9.4137231802117388E-2</v>
      </c>
      <c r="U72" s="492">
        <f t="shared" si="2"/>
        <v>0.75186533996876448</v>
      </c>
      <c r="V72" s="492"/>
      <c r="W72" s="252"/>
      <c r="X72" s="515">
        <f t="shared" si="59"/>
        <v>610.00000000000011</v>
      </c>
      <c r="Y72" s="592">
        <v>61000</v>
      </c>
      <c r="Z72" s="490">
        <f t="shared" si="88"/>
        <v>5.8183243734350291E-2</v>
      </c>
      <c r="AA72" s="490">
        <f t="shared" si="88"/>
        <v>0.11622934196517357</v>
      </c>
      <c r="AB72" s="490">
        <f t="shared" si="88"/>
        <v>0.17400421712991987</v>
      </c>
      <c r="AC72" s="490">
        <f t="shared" si="88"/>
        <v>0.231379745710978</v>
      </c>
      <c r="AD72" s="490">
        <f t="shared" si="88"/>
        <v>0.28823630114741078</v>
      </c>
      <c r="AE72" s="490">
        <f t="shared" si="88"/>
        <v>0.34446482946410834</v>
      </c>
      <c r="AF72" s="490">
        <f t="shared" si="88"/>
        <v>0.3999683811329669</v>
      </c>
      <c r="AG72" s="490">
        <f t="shared" si="88"/>
        <v>0.45466307306039</v>
      </c>
      <c r="AH72" s="490">
        <f t="shared" si="88"/>
        <v>0.50847850072408984</v>
      </c>
      <c r="AI72" s="490">
        <f t="shared" si="88"/>
        <v>0.5613576571981892</v>
      </c>
      <c r="AJ72" s="490">
        <f t="shared" si="88"/>
        <v>0.61325644040762217</v>
      </c>
      <c r="AK72" s="490">
        <f t="shared" si="88"/>
        <v>0.66414284215017838</v>
      </c>
      <c r="AL72" s="490">
        <f t="shared" si="88"/>
        <v>0.71399591376526517</v>
      </c>
      <c r="AM72" s="490">
        <f t="shared" si="88"/>
        <v>0.76280459643414344</v>
      </c>
      <c r="AN72" s="490">
        <f t="shared" si="88"/>
        <v>0.81056649191259089</v>
      </c>
      <c r="AO72" s="490">
        <f t="shared" si="82"/>
        <v>0.85728663473897104</v>
      </c>
      <c r="AP72" s="490">
        <f t="shared" si="82"/>
        <v>0.90297631179053484</v>
      </c>
      <c r="AQ72" s="490">
        <f t="shared" si="82"/>
        <v>0.94765196097676119</v>
      </c>
      <c r="AR72" s="490">
        <f t="shared" si="82"/>
        <v>0.99133416873228897</v>
      </c>
      <c r="AS72" s="490">
        <f t="shared" si="82"/>
        <v>1.0340467761708991</v>
      </c>
      <c r="AT72" s="490">
        <f t="shared" si="82"/>
        <v>1.07581609629234</v>
      </c>
      <c r="AU72" s="490">
        <f t="shared" si="82"/>
        <v>1.1166702392815777</v>
      </c>
      <c r="AV72" s="490">
        <f t="shared" si="82"/>
        <v>1.1566385393769349</v>
      </c>
      <c r="AW72" s="490">
        <f t="shared" si="82"/>
        <v>1.1957510746499065</v>
      </c>
      <c r="AX72" s="490">
        <f t="shared" si="82"/>
        <v>1.2340382699895969</v>
      </c>
      <c r="AY72" s="490">
        <f t="shared" si="82"/>
        <v>1.2715305733170406</v>
      </c>
      <c r="AZ72" s="490">
        <f t="shared" si="82"/>
        <v>1.3082581953200898</v>
      </c>
      <c r="BA72" s="490">
        <f t="shared" si="82"/>
        <v>1.3442509036034629</v>
      </c>
      <c r="BB72" s="490">
        <f t="shared" si="82"/>
        <v>1.3795378629441879</v>
      </c>
      <c r="BC72" s="490">
        <f t="shared" si="82"/>
        <v>1.4141475142257496</v>
      </c>
      <c r="BD72" s="490">
        <f t="shared" si="82"/>
        <v>1.4481074855216294</v>
      </c>
      <c r="BE72" s="490">
        <f t="shared" si="83"/>
        <v>1.4814445296645125</v>
      </c>
      <c r="BF72" s="490">
        <f t="shared" si="62"/>
        <v>1.5141844834424258</v>
      </c>
      <c r="BG72" s="490">
        <f t="shared" si="62"/>
        <v>1.5463522442927129</v>
      </c>
      <c r="BH72" s="490">
        <f t="shared" si="62"/>
        <v>1.5779717610135859</v>
      </c>
      <c r="BI72" s="490">
        <f t="shared" si="62"/>
        <v>1.60906603558077</v>
      </c>
      <c r="BJ72" s="490">
        <f t="shared" si="62"/>
        <v>1.6396571336482531</v>
      </c>
      <c r="BK72" s="490">
        <f t="shared" si="62"/>
        <v>1.6697662017327886</v>
      </c>
      <c r="BL72" s="490">
        <f t="shared" si="62"/>
        <v>1.6994134894393946</v>
      </c>
      <c r="BM72" s="490">
        <f t="shared" si="62"/>
        <v>1.7286183753866295</v>
      </c>
      <c r="BN72" s="527"/>
      <c r="BO72" s="252"/>
      <c r="BP72" s="515">
        <f t="shared" si="63"/>
        <v>610.00000000000011</v>
      </c>
      <c r="BQ72" s="592">
        <v>61000</v>
      </c>
      <c r="BR72" s="382">
        <f t="shared" si="89"/>
        <v>216.79668231971374</v>
      </c>
      <c r="BS72" s="382">
        <f t="shared" si="89"/>
        <v>217.235353938743</v>
      </c>
      <c r="BT72" s="382">
        <f t="shared" si="89"/>
        <v>217.96192036834242</v>
      </c>
      <c r="BU72" s="382">
        <f t="shared" si="89"/>
        <v>218.96973799030738</v>
      </c>
      <c r="BV72" s="382">
        <f t="shared" si="89"/>
        <v>220.24986123639377</v>
      </c>
      <c r="BW72" s="382">
        <f t="shared" si="89"/>
        <v>221.79136294960861</v>
      </c>
      <c r="BX72" s="382">
        <f t="shared" si="89"/>
        <v>223.58170164570748</v>
      </c>
      <c r="BY72" s="382">
        <f t="shared" si="89"/>
        <v>225.60711065590948</v>
      </c>
      <c r="BZ72" s="382">
        <f t="shared" si="89"/>
        <v>227.85298580600792</v>
      </c>
      <c r="CA72" s="382">
        <f t="shared" si="89"/>
        <v>230.30425199585349</v>
      </c>
      <c r="CB72" s="382">
        <f t="shared" si="89"/>
        <v>232.9456939354265</v>
      </c>
      <c r="CC72" s="382">
        <f t="shared" si="89"/>
        <v>235.76224153154641</v>
      </c>
      <c r="CD72" s="382">
        <f t="shared" si="89"/>
        <v>238.73920532268801</v>
      </c>
      <c r="CE72" s="382">
        <f t="shared" si="89"/>
        <v>241.86246147767329</v>
      </c>
      <c r="CF72" s="382">
        <f t="shared" si="89"/>
        <v>245.11858898971957</v>
      </c>
      <c r="CG72" s="382">
        <f t="shared" si="84"/>
        <v>248.49496378553337</v>
      </c>
      <c r="CH72" s="382">
        <f t="shared" si="84"/>
        <v>251.9798156365319</v>
      </c>
      <c r="CI72" s="382">
        <f t="shared" si="84"/>
        <v>255.56225418312491</v>
      </c>
      <c r="CJ72" s="382">
        <f t="shared" si="84"/>
        <v>259.23227026168166</v>
      </c>
      <c r="CK72" s="382">
        <f t="shared" si="84"/>
        <v>262.9807182436669</v>
      </c>
      <c r="CL72" s="382">
        <f t="shared" si="84"/>
        <v>266.79928441327854</v>
      </c>
      <c r="CM72" s="382">
        <f t="shared" si="84"/>
        <v>270.68044564286055</v>
      </c>
      <c r="CN72" s="382">
        <f t="shared" si="84"/>
        <v>274.61742185756742</v>
      </c>
      <c r="CO72" s="382">
        <f t="shared" si="84"/>
        <v>278.6041250650826</v>
      </c>
      <c r="CP72" s="382">
        <f t="shared" si="84"/>
        <v>282.63510709159004</v>
      </c>
      <c r="CQ72" s="382">
        <f t="shared" si="84"/>
        <v>286.70550762362495</v>
      </c>
      <c r="CR72" s="382">
        <f t="shared" si="84"/>
        <v>290.81100370740779</v>
      </c>
      <c r="CS72" s="382">
        <f t="shared" si="84"/>
        <v>294.94776149648328</v>
      </c>
      <c r="CT72" s="382">
        <f t="shared" si="84"/>
        <v>299.11239075493182</v>
      </c>
      <c r="CU72" s="382">
        <f t="shared" si="84"/>
        <v>303.30190240584903</v>
      </c>
      <c r="CV72" s="382">
        <f t="shared" si="84"/>
        <v>307.51366925180326</v>
      </c>
      <c r="CW72" s="382">
        <f t="shared" si="85"/>
        <v>311.74538987522578</v>
      </c>
      <c r="CX72" s="382">
        <f t="shared" si="66"/>
        <v>315.99505564290661</v>
      </c>
      <c r="CY72" s="382">
        <f t="shared" si="66"/>
        <v>320.26092068216707</v>
      </c>
      <c r="CZ72" s="382">
        <f t="shared" si="66"/>
        <v>324.54147466042281</v>
      </c>
      <c r="DA72" s="382">
        <f t="shared" si="66"/>
        <v>328.83541817945718</v>
      </c>
      <c r="DB72" s="382">
        <f t="shared" si="66"/>
        <v>333.14164058672259</v>
      </c>
      <c r="DC72" s="382">
        <f t="shared" si="66"/>
        <v>337.45920000505726</v>
      </c>
      <c r="DD72" s="382">
        <f t="shared" si="66"/>
        <v>341.78730538692571</v>
      </c>
      <c r="DE72" s="382">
        <f t="shared" si="66"/>
        <v>346.12530040772918</v>
      </c>
      <c r="DF72" s="521"/>
      <c r="DG72" s="252"/>
      <c r="DH72" s="515">
        <f t="shared" si="67"/>
        <v>610.00000000000011</v>
      </c>
      <c r="DI72" s="592">
        <v>61000</v>
      </c>
      <c r="DJ72" s="382">
        <f t="shared" si="90"/>
        <v>33.372124543943791</v>
      </c>
      <c r="DK72" s="382">
        <f t="shared" si="90"/>
        <v>66.665586632331781</v>
      </c>
      <c r="DL72" s="382">
        <f t="shared" si="90"/>
        <v>99.8034834864809</v>
      </c>
      <c r="DM72" s="382">
        <f t="shared" si="90"/>
        <v>132.7123273853172</v>
      </c>
      <c r="DN72" s="382">
        <f t="shared" si="90"/>
        <v>165.32350420157428</v>
      </c>
      <c r="DO72" s="382">
        <f t="shared" si="90"/>
        <v>197.57446391903105</v>
      </c>
      <c r="DP72" s="382">
        <f t="shared" si="90"/>
        <v>229.40959926111273</v>
      </c>
      <c r="DQ72" s="382">
        <f t="shared" si="90"/>
        <v>260.78079745742417</v>
      </c>
      <c r="DR72" s="382">
        <f t="shared" si="90"/>
        <v>291.64767663278207</v>
      </c>
      <c r="DS72" s="382">
        <f t="shared" si="90"/>
        <v>321.97753936249603</v>
      </c>
      <c r="DT72" s="382">
        <f t="shared" si="90"/>
        <v>351.74509004860215</v>
      </c>
      <c r="DU72" s="382">
        <f t="shared" si="90"/>
        <v>380.93196976777404</v>
      </c>
      <c r="DV72" s="382">
        <f t="shared" si="90"/>
        <v>409.52616301064074</v>
      </c>
      <c r="DW72" s="382">
        <f t="shared" si="90"/>
        <v>437.52132677786801</v>
      </c>
      <c r="DX72" s="382">
        <f t="shared" si="90"/>
        <v>464.91608551010683</v>
      </c>
      <c r="DY72" s="382">
        <f t="shared" si="86"/>
        <v>491.71332686418947</v>
      </c>
      <c r="DZ72" s="382">
        <f t="shared" si="86"/>
        <v>517.91952464681958</v>
      </c>
      <c r="EA72" s="382">
        <f t="shared" si="86"/>
        <v>543.5441071388417</v>
      </c>
      <c r="EB72" s="382">
        <f t="shared" si="86"/>
        <v>568.59888208792654</v>
      </c>
      <c r="EC72" s="382">
        <f t="shared" si="86"/>
        <v>593.09752402590334</v>
      </c>
      <c r="ED72" s="382">
        <f t="shared" si="86"/>
        <v>617.05512528259692</v>
      </c>
      <c r="EE72" s="382">
        <f t="shared" si="86"/>
        <v>640.48780899816654</v>
      </c>
      <c r="EF72" s="382">
        <f t="shared" si="86"/>
        <v>663.41240039224374</v>
      </c>
      <c r="EG72" s="382">
        <f t="shared" si="86"/>
        <v>685.84615132435954</v>
      </c>
      <c r="EH72" s="382">
        <f t="shared" si="86"/>
        <v>707.8065125779915</v>
      </c>
      <c r="EI72" s="382">
        <f t="shared" si="86"/>
        <v>729.31094814702612</v>
      </c>
      <c r="EJ72" s="382">
        <f t="shared" si="86"/>
        <v>750.37678595567047</v>
      </c>
      <c r="EK72" s="382">
        <f t="shared" si="86"/>
        <v>771.02109978923261</v>
      </c>
      <c r="EL72" s="382">
        <f t="shared" si="86"/>
        <v>791.26061766954149</v>
      </c>
      <c r="EM72" s="382">
        <f t="shared" si="86"/>
        <v>811.11165241528658</v>
      </c>
      <c r="EN72" s="382">
        <f t="shared" si="86"/>
        <v>830.59005064226221</v>
      </c>
      <c r="EO72" s="382">
        <f t="shared" si="87"/>
        <v>849.71115695497929</v>
      </c>
      <c r="EP72" s="382">
        <f t="shared" si="70"/>
        <v>868.48979054282165</v>
      </c>
      <c r="EQ72" s="382">
        <f t="shared" si="70"/>
        <v>886.9402318124238</v>
      </c>
      <c r="ER72" s="382">
        <f t="shared" si="70"/>
        <v>905.07621706010286</v>
      </c>
      <c r="ES72" s="382">
        <f t="shared" si="70"/>
        <v>922.91093951382913</v>
      </c>
      <c r="ET72" s="382">
        <f t="shared" si="70"/>
        <v>940.45705535613536</v>
      </c>
      <c r="EU72" s="382">
        <f t="shared" si="70"/>
        <v>957.72669358061921</v>
      </c>
      <c r="EV72" s="382">
        <f t="shared" si="70"/>
        <v>974.73146873980954</v>
      </c>
      <c r="EW72" s="382">
        <f t="shared" si="70"/>
        <v>991.48249581510811</v>
      </c>
      <c r="EX72" s="521"/>
      <c r="EY72" s="252"/>
      <c r="EZ72" s="515">
        <f t="shared" si="71"/>
        <v>610.00000000000011</v>
      </c>
      <c r="FA72" s="592">
        <v>61000</v>
      </c>
      <c r="FB72" s="382">
        <f t="shared" si="79"/>
        <v>319.64668231971388</v>
      </c>
      <c r="FC72" s="382">
        <f t="shared" si="79"/>
        <v>330.08535393874314</v>
      </c>
      <c r="FD72" s="382">
        <f t="shared" si="79"/>
        <v>340.81192036834256</v>
      </c>
      <c r="FE72" s="382">
        <f t="shared" si="79"/>
        <v>351.81973799030754</v>
      </c>
      <c r="FF72" s="382">
        <f t="shared" si="79"/>
        <v>363.09986123639391</v>
      </c>
      <c r="FG72" s="382">
        <f t="shared" si="79"/>
        <v>374.64136294960872</v>
      </c>
      <c r="FH72" s="382">
        <f t="shared" si="79"/>
        <v>386.43170164570762</v>
      </c>
      <c r="FI72" s="382">
        <f t="shared" si="79"/>
        <v>398.45711065590962</v>
      </c>
      <c r="FJ72" s="382">
        <f t="shared" si="79"/>
        <v>410.70298580600809</v>
      </c>
      <c r="FK72" s="382">
        <f t="shared" si="79"/>
        <v>423.15425199585366</v>
      </c>
      <c r="FL72" s="382">
        <f t="shared" si="79"/>
        <v>435.79569393542664</v>
      </c>
      <c r="FM72" s="382">
        <f t="shared" si="79"/>
        <v>448.61224153154654</v>
      </c>
      <c r="FN72" s="382">
        <f t="shared" si="79"/>
        <v>461.58920532268814</v>
      </c>
      <c r="FO72" s="382">
        <f t="shared" si="79"/>
        <v>474.7124614776734</v>
      </c>
      <c r="FP72" s="382">
        <f t="shared" si="79"/>
        <v>487.96858898971971</v>
      </c>
      <c r="FQ72" s="382">
        <f t="shared" si="79"/>
        <v>501.34496378553354</v>
      </c>
      <c r="FR72" s="382">
        <f t="shared" si="80"/>
        <v>514.82981563653198</v>
      </c>
      <c r="FS72" s="382">
        <f t="shared" si="80"/>
        <v>528.41225418312501</v>
      </c>
      <c r="FT72" s="382">
        <f t="shared" si="80"/>
        <v>542.08227026168174</v>
      </c>
      <c r="FU72" s="382">
        <f t="shared" si="80"/>
        <v>555.83071824366698</v>
      </c>
      <c r="FV72" s="382">
        <f t="shared" si="80"/>
        <v>569.64928441327868</v>
      </c>
      <c r="FW72" s="382">
        <f t="shared" si="80"/>
        <v>583.53044564286074</v>
      </c>
      <c r="FX72" s="382">
        <f t="shared" si="80"/>
        <v>597.46742185756762</v>
      </c>
      <c r="FY72" s="382">
        <f t="shared" si="80"/>
        <v>611.45412506508274</v>
      </c>
      <c r="FZ72" s="382">
        <f t="shared" si="80"/>
        <v>625.48510709159018</v>
      </c>
      <c r="GA72" s="382">
        <f t="shared" si="80"/>
        <v>639.55550762362509</v>
      </c>
      <c r="GB72" s="382">
        <f t="shared" si="80"/>
        <v>653.66100370740787</v>
      </c>
      <c r="GC72" s="382">
        <f t="shared" si="80"/>
        <v>667.79776149648342</v>
      </c>
      <c r="GD72" s="382">
        <f t="shared" si="77"/>
        <v>681.9623907549319</v>
      </c>
      <c r="GE72" s="382">
        <f t="shared" si="77"/>
        <v>696.15190240584911</v>
      </c>
      <c r="GF72" s="382">
        <f t="shared" si="77"/>
        <v>710.36366925180346</v>
      </c>
      <c r="GG72" s="382">
        <f t="shared" si="77"/>
        <v>724.59538987522592</v>
      </c>
      <c r="GH72" s="382">
        <f t="shared" si="77"/>
        <v>738.8450556429068</v>
      </c>
      <c r="GI72" s="382">
        <f t="shared" si="77"/>
        <v>753.11092068216726</v>
      </c>
      <c r="GJ72" s="382">
        <f t="shared" si="77"/>
        <v>767.391474660423</v>
      </c>
      <c r="GK72" s="382">
        <f t="shared" si="77"/>
        <v>781.68541817945732</v>
      </c>
      <c r="GL72" s="382">
        <f t="shared" si="77"/>
        <v>795.99164058672272</v>
      </c>
      <c r="GM72" s="382">
        <f t="shared" si="77"/>
        <v>810.30920000505739</v>
      </c>
      <c r="GN72" s="382">
        <f t="shared" si="77"/>
        <v>824.63730538692585</v>
      </c>
      <c r="GO72" s="382">
        <f t="shared" si="48"/>
        <v>838.97530040772926</v>
      </c>
      <c r="GQ72" s="511"/>
      <c r="GR72" s="521"/>
      <c r="GS72" s="524">
        <v>61000</v>
      </c>
      <c r="GT72" s="583">
        <f t="shared" si="81"/>
        <v>8.5782539076530497</v>
      </c>
      <c r="GU72" s="477">
        <f t="shared" si="81"/>
        <v>3.9513605236716964</v>
      </c>
      <c r="GV72" s="477">
        <f t="shared" si="81"/>
        <v>2.4148299083619458</v>
      </c>
      <c r="GW72" s="477">
        <f t="shared" si="81"/>
        <v>1.6509951631609439</v>
      </c>
      <c r="GX72" s="477">
        <f t="shared" si="81"/>
        <v>1.1962990863880825</v>
      </c>
      <c r="GY72" s="477">
        <f t="shared" si="81"/>
        <v>0.89620336311853699</v>
      </c>
      <c r="GZ72" s="477">
        <f t="shared" si="81"/>
        <v>0.68446177880234738</v>
      </c>
      <c r="HA72" s="477">
        <f t="shared" si="81"/>
        <v>0.52793884573101235</v>
      </c>
      <c r="HB72" s="477">
        <f t="shared" si="81"/>
        <v>0.40821620987274426</v>
      </c>
      <c r="HC72" s="477">
        <f t="shared" si="81"/>
        <v>0.31423531229440377</v>
      </c>
      <c r="HD72" s="477">
        <f t="shared" si="81"/>
        <v>0.23895316882805911</v>
      </c>
      <c r="HE72" s="477">
        <f t="shared" si="81"/>
        <v>0.17767023283719702</v>
      </c>
      <c r="HF72" s="477">
        <f t="shared" si="81"/>
        <v>0.12712995411405412</v>
      </c>
      <c r="HG72" s="477">
        <f t="shared" si="81"/>
        <v>8.5004164194006318E-2</v>
      </c>
      <c r="HH72" s="477">
        <f t="shared" si="81"/>
        <v>4.9584224332267682E-2</v>
      </c>
      <c r="HI72" s="477">
        <f t="shared" si="81"/>
        <v>1.9587911075683154E-2</v>
      </c>
      <c r="HJ72" s="477">
        <f t="shared" si="78"/>
        <v>5.9656160141762279E-3</v>
      </c>
      <c r="HK72" s="477">
        <f t="shared" si="78"/>
        <v>2.7839236516368732E-2</v>
      </c>
      <c r="HL72" s="477">
        <f t="shared" si="78"/>
        <v>4.663500520590954E-2</v>
      </c>
      <c r="HM72" s="477">
        <f t="shared" si="78"/>
        <v>6.2834195511847629E-2</v>
      </c>
      <c r="HN72" s="477">
        <f t="shared" si="78"/>
        <v>7.682594135752048E-2</v>
      </c>
      <c r="HO72" s="477">
        <f t="shared" si="78"/>
        <v>8.8928099106830694E-2</v>
      </c>
      <c r="HP72" s="477">
        <f t="shared" si="78"/>
        <v>9.9402692044474966E-2</v>
      </c>
      <c r="HQ72" s="477">
        <f t="shared" si="78"/>
        <v>0.10846751288991972</v>
      </c>
      <c r="HR72" s="477">
        <f t="shared" si="78"/>
        <v>0.11630495626067092</v>
      </c>
      <c r="HS72" s="477">
        <f t="shared" si="78"/>
        <v>0.12306882373210543</v>
      </c>
      <c r="HT72" s="477">
        <f t="shared" si="78"/>
        <v>0.12888962459717698</v>
      </c>
      <c r="HU72" s="477">
        <f t="shared" si="78"/>
        <v>0.13387874640650752</v>
      </c>
      <c r="HV72" s="477">
        <f t="shared" si="78"/>
        <v>0.13813176654301326</v>
      </c>
      <c r="HW72" s="477">
        <f t="shared" si="49"/>
        <v>0.14173110405591663</v>
      </c>
      <c r="HX72" s="477">
        <f t="shared" si="49"/>
        <v>0.14474815981420977</v>
      </c>
      <c r="HY72" s="477">
        <f t="shared" si="49"/>
        <v>0.14724505622371445</v>
      </c>
      <c r="HZ72" s="477">
        <f t="shared" si="49"/>
        <v>0.14927606094123982</v>
      </c>
      <c r="IA72" s="477">
        <f t="shared" si="49"/>
        <v>0.15088875927612638</v>
      </c>
      <c r="IB72" s="477">
        <f t="shared" si="49"/>
        <v>0.15212502527898897</v>
      </c>
      <c r="IC72" s="477">
        <f t="shared" si="49"/>
        <v>0.15302183047994489</v>
      </c>
      <c r="ID72" s="477">
        <f t="shared" si="49"/>
        <v>0.1536119208704389</v>
      </c>
      <c r="IE72" s="477">
        <f t="shared" si="49"/>
        <v>0.1539243863240537</v>
      </c>
      <c r="IF72" s="477">
        <f t="shared" si="49"/>
        <v>0.15398514172004144</v>
      </c>
      <c r="IG72" s="477">
        <f t="shared" si="50"/>
        <v>0.15381733520368515</v>
      </c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</row>
    <row r="73" spans="1:296">
      <c r="F73" s="384"/>
      <c r="G73" s="384"/>
      <c r="H73" s="384"/>
      <c r="I73" s="384"/>
      <c r="J73" s="252"/>
      <c r="K73" s="606">
        <v>61000</v>
      </c>
      <c r="L73" s="382">
        <f t="shared" si="21"/>
        <v>18.5928</v>
      </c>
      <c r="M73" s="382">
        <v>610</v>
      </c>
      <c r="N73" s="493">
        <f t="shared" si="72"/>
        <v>68.350958497380745</v>
      </c>
      <c r="O73" s="263">
        <f t="shared" si="73"/>
        <v>0.10990661333443436</v>
      </c>
      <c r="P73" s="383">
        <f t="shared" si="76"/>
        <v>-56.500002288000502</v>
      </c>
      <c r="Q73" s="383">
        <f t="shared" si="74"/>
        <v>216.64999771199948</v>
      </c>
      <c r="R73" s="382">
        <f t="shared" si="0"/>
        <v>573.56933718429855</v>
      </c>
      <c r="S73" s="263">
        <f t="shared" si="75"/>
        <v>6.7457151243405622E-2</v>
      </c>
      <c r="T73" s="492">
        <f>O73/Konstanten!$C$22</f>
        <v>8.9719684354640283E-2</v>
      </c>
      <c r="U73" s="492">
        <f t="shared" si="2"/>
        <v>0.75186533996876448</v>
      </c>
      <c r="V73" s="492"/>
      <c r="W73" s="252"/>
      <c r="X73" s="515">
        <f t="shared" si="59"/>
        <v>620.00000000000011</v>
      </c>
      <c r="Y73" s="592">
        <v>62000</v>
      </c>
      <c r="Z73" s="490">
        <f t="shared" si="88"/>
        <v>5.9597183199294954E-2</v>
      </c>
      <c r="AA73" s="490">
        <f t="shared" si="88"/>
        <v>0.11904650922551266</v>
      </c>
      <c r="AB73" s="490">
        <f t="shared" si="88"/>
        <v>0.17820359002180819</v>
      </c>
      <c r="AC73" s="490">
        <f t="shared" si="88"/>
        <v>0.23693076010432892</v>
      </c>
      <c r="AD73" s="490">
        <f t="shared" si="88"/>
        <v>0.29509992415861125</v>
      </c>
      <c r="AE73" s="490">
        <f t="shared" si="88"/>
        <v>0.35259485467690066</v>
      </c>
      <c r="AF73" s="490">
        <f t="shared" si="88"/>
        <v>0.40931285395909589</v>
      </c>
      <c r="AG73" s="490">
        <f t="shared" si="88"/>
        <v>0.46516575588316539</v>
      </c>
      <c r="AH73" s="490">
        <f t="shared" si="88"/>
        <v>0.52008029781276099</v>
      </c>
      <c r="AI73" s="490">
        <f t="shared" si="88"/>
        <v>0.5739979356269036</v>
      </c>
      <c r="AJ73" s="490">
        <f t="shared" si="88"/>
        <v>0.62687420215198986</v>
      </c>
      <c r="AK73" s="490">
        <f t="shared" si="88"/>
        <v>0.67867772133546755</v>
      </c>
      <c r="AL73" s="490">
        <f t="shared" si="88"/>
        <v>0.72938898963831256</v>
      </c>
      <c r="AM73" s="490">
        <f t="shared" si="88"/>
        <v>0.77899902584537584</v>
      </c>
      <c r="AN73" s="490">
        <f t="shared" si="88"/>
        <v>0.82750797453703251</v>
      </c>
      <c r="AO73" s="490">
        <f t="shared" si="82"/>
        <v>0.87492373013510005</v>
      </c>
      <c r="AP73" s="490">
        <f t="shared" si="82"/>
        <v>0.92126063024677673</v>
      </c>
      <c r="AQ73" s="490">
        <f t="shared" si="82"/>
        <v>0.96653825063051901</v>
      </c>
      <c r="AR73" s="490">
        <f t="shared" si="82"/>
        <v>1.010780320370809</v>
      </c>
      <c r="AS73" s="490">
        <f t="shared" si="82"/>
        <v>1.0540137650546102</v>
      </c>
      <c r="AT73" s="490">
        <f t="shared" si="82"/>
        <v>1.0962678777700512</v>
      </c>
      <c r="AU73" s="490">
        <f t="shared" si="82"/>
        <v>1.1375736122502751</v>
      </c>
      <c r="AV73" s="490">
        <f t="shared" si="82"/>
        <v>1.1779629890149939</v>
      </c>
      <c r="AW73" s="490">
        <f t="shared" si="82"/>
        <v>1.2174686034632791</v>
      </c>
      <c r="AX73" s="490">
        <f t="shared" si="82"/>
        <v>1.256123224126235</v>
      </c>
      <c r="AY73" s="490">
        <f t="shared" si="82"/>
        <v>1.2939594693464149</v>
      </c>
      <c r="AZ73" s="490">
        <f t="shared" si="82"/>
        <v>1.3310095512316076</v>
      </c>
      <c r="BA73" s="490">
        <f t="shared" si="82"/>
        <v>1.3673050766214263</v>
      </c>
      <c r="BB73" s="490">
        <f t="shared" si="82"/>
        <v>1.4028768958508298</v>
      </c>
      <c r="BC73" s="490">
        <f t="shared" si="82"/>
        <v>1.4377549911887022</v>
      </c>
      <c r="BD73" s="490">
        <f t="shared" si="82"/>
        <v>1.4719683979005316</v>
      </c>
      <c r="BE73" s="490">
        <f t="shared" si="83"/>
        <v>1.505545151889397</v>
      </c>
      <c r="BF73" s="490">
        <f t="shared" si="62"/>
        <v>1.5385122587847817</v>
      </c>
      <c r="BG73" s="490">
        <f t="shared" si="62"/>
        <v>1.5708956801639826</v>
      </c>
      <c r="BH73" s="490">
        <f t="shared" si="62"/>
        <v>1.6027203333050943</v>
      </c>
      <c r="BI73" s="490">
        <f t="shared" si="62"/>
        <v>1.6340101014874113</v>
      </c>
      <c r="BJ73" s="490">
        <f t="shared" si="62"/>
        <v>1.6647878523827144</v>
      </c>
      <c r="BK73" s="490">
        <f t="shared" si="62"/>
        <v>1.695075462527651</v>
      </c>
      <c r="BL73" s="490">
        <f t="shared" si="62"/>
        <v>1.7248938462432917</v>
      </c>
      <c r="BM73" s="490">
        <f t="shared" si="62"/>
        <v>1.7542629876819111</v>
      </c>
      <c r="BN73" s="527"/>
      <c r="BO73" s="252"/>
      <c r="BP73" s="515">
        <f t="shared" si="63"/>
        <v>620.00000000000011</v>
      </c>
      <c r="BQ73" s="592">
        <v>62000</v>
      </c>
      <c r="BR73" s="382">
        <f t="shared" si="89"/>
        <v>216.80389825492259</v>
      </c>
      <c r="BS73" s="382">
        <f t="shared" si="89"/>
        <v>217.26407355749026</v>
      </c>
      <c r="BT73" s="382">
        <f t="shared" si="89"/>
        <v>218.02600768725799</v>
      </c>
      <c r="BU73" s="382">
        <f t="shared" si="89"/>
        <v>219.0823785859846</v>
      </c>
      <c r="BV73" s="382">
        <f t="shared" si="89"/>
        <v>220.4233458859305</v>
      </c>
      <c r="BW73" s="382">
        <f t="shared" si="89"/>
        <v>222.03691894493778</v>
      </c>
      <c r="BX73" s="382">
        <f t="shared" si="89"/>
        <v>223.90937638332588</v>
      </c>
      <c r="BY73" s="382">
        <f t="shared" si="89"/>
        <v>226.02570750172498</v>
      </c>
      <c r="BZ73" s="382">
        <f t="shared" si="89"/>
        <v>228.37004834400273</v>
      </c>
      <c r="CA73" s="382">
        <f t="shared" si="89"/>
        <v>230.92608995363634</v>
      </c>
      <c r="CB73" s="382">
        <f t="shared" si="89"/>
        <v>233.67744245865143</v>
      </c>
      <c r="CC73" s="382">
        <f t="shared" si="89"/>
        <v>236.60794496533694</v>
      </c>
      <c r="CD73" s="382">
        <f t="shared" si="89"/>
        <v>239.701917029801</v>
      </c>
      <c r="CE73" s="382">
        <f t="shared" si="89"/>
        <v>242.94435220098404</v>
      </c>
      <c r="CF73" s="382">
        <f t="shared" si="89"/>
        <v>246.32105757712571</v>
      </c>
      <c r="CG73" s="382">
        <f t="shared" si="84"/>
        <v>249.81874551058436</v>
      </c>
      <c r="CH73" s="382">
        <f t="shared" si="84"/>
        <v>253.42508470297827</v>
      </c>
      <c r="CI73" s="382">
        <f t="shared" si="84"/>
        <v>257.12871819426061</v>
      </c>
      <c r="CJ73" s="382">
        <f t="shared" si="84"/>
        <v>260.91925541707951</v>
      </c>
      <c r="CK73" s="382">
        <f t="shared" si="84"/>
        <v>264.78724478697364</v>
      </c>
      <c r="CL73" s="382">
        <f t="shared" si="84"/>
        <v>268.72413241050765</v>
      </c>
      <c r="CM73" s="382">
        <f t="shared" si="84"/>
        <v>272.72221154990626</v>
      </c>
      <c r="CN73" s="382">
        <f t="shared" si="84"/>
        <v>276.77456657221938</v>
      </c>
      <c r="CO73" s="382">
        <f t="shared" si="84"/>
        <v>280.87501428587876</v>
      </c>
      <c r="CP73" s="382">
        <f t="shared" si="84"/>
        <v>285.01804485299903</v>
      </c>
      <c r="CQ73" s="382">
        <f t="shared" si="84"/>
        <v>289.19876386895208</v>
      </c>
      <c r="CR73" s="382">
        <f t="shared" si="84"/>
        <v>293.41283671692628</v>
      </c>
      <c r="CS73" s="382">
        <f t="shared" si="84"/>
        <v>297.65643592330167</v>
      </c>
      <c r="CT73" s="382">
        <f t="shared" si="84"/>
        <v>301.92619194565293</v>
      </c>
      <c r="CU73" s="382">
        <f t="shared" si="84"/>
        <v>306.21914760450841</v>
      </c>
      <c r="CV73" s="382">
        <f t="shared" si="84"/>
        <v>310.53271620874722</v>
      </c>
      <c r="CW73" s="382">
        <f t="shared" si="85"/>
        <v>314.8646433104571</v>
      </c>
      <c r="CX73" s="382">
        <f t="shared" si="66"/>
        <v>319.21297194762832</v>
      </c>
      <c r="CY73" s="382">
        <f t="shared" si="66"/>
        <v>323.57601118348776</v>
      </c>
      <c r="CZ73" s="382">
        <f t="shared" si="66"/>
        <v>327.95230772254945</v>
      </c>
      <c r="DA73" s="382">
        <f t="shared" si="66"/>
        <v>332.34062036989872</v>
      </c>
      <c r="DB73" s="382">
        <f t="shared" si="66"/>
        <v>336.73989709755301</v>
      </c>
      <c r="DC73" s="382">
        <f t="shared" si="66"/>
        <v>341.14925448651798</v>
      </c>
      <c r="DD73" s="382">
        <f t="shared" si="66"/>
        <v>345.56795932293039</v>
      </c>
      <c r="DE73" s="382">
        <f t="shared" si="66"/>
        <v>349.99541213952563</v>
      </c>
      <c r="DF73" s="521"/>
      <c r="DG73" s="252"/>
      <c r="DH73" s="515">
        <f t="shared" si="67"/>
        <v>620.00000000000011</v>
      </c>
      <c r="DI73" s="592">
        <v>62000</v>
      </c>
      <c r="DJ73" s="382">
        <f t="shared" si="90"/>
        <v>34.183116865670819</v>
      </c>
      <c r="DK73" s="382">
        <f t="shared" si="90"/>
        <v>68.281427390581783</v>
      </c>
      <c r="DL73" s="382">
        <f t="shared" si="90"/>
        <v>102.21211501267101</v>
      </c>
      <c r="DM73" s="382">
        <f t="shared" si="90"/>
        <v>135.89621903161199</v>
      </c>
      <c r="DN73" s="382">
        <f t="shared" si="90"/>
        <v>169.26026790279141</v>
      </c>
      <c r="DO73" s="382">
        <f t="shared" si="90"/>
        <v>202.23759709162397</v>
      </c>
      <c r="DP73" s="382">
        <f t="shared" si="90"/>
        <v>234.76930234633221</v>
      </c>
      <c r="DQ73" s="382">
        <f t="shared" si="90"/>
        <v>266.80481428274038</v>
      </c>
      <c r="DR73" s="382">
        <f t="shared" si="90"/>
        <v>298.3021116990779</v>
      </c>
      <c r="DS73" s="382">
        <f t="shared" si="90"/>
        <v>329.22761548267874</v>
      </c>
      <c r="DT73" s="382">
        <f t="shared" si="90"/>
        <v>359.5558206262528</v>
      </c>
      <c r="DU73" s="382">
        <f t="shared" si="90"/>
        <v>389.26873078813418</v>
      </c>
      <c r="DV73" s="382">
        <f t="shared" si="90"/>
        <v>418.35515933637214</v>
      </c>
      <c r="DW73" s="382">
        <f t="shared" si="90"/>
        <v>446.80995492134645</v>
      </c>
      <c r="DX73" s="382">
        <f t="shared" si="90"/>
        <v>474.63320046992715</v>
      </c>
      <c r="DY73" s="382">
        <f t="shared" si="86"/>
        <v>501.82942398040342</v>
      </c>
      <c r="DZ73" s="382">
        <f t="shared" si="86"/>
        <v>528.40684906463287</v>
      </c>
      <c r="EA73" s="382">
        <f t="shared" si="86"/>
        <v>554.37670377741824</v>
      </c>
      <c r="EB73" s="382">
        <f t="shared" si="86"/>
        <v>579.75259839401781</v>
      </c>
      <c r="EC73" s="382">
        <f t="shared" si="86"/>
        <v>604.54997660549975</v>
      </c>
      <c r="ED73" s="382">
        <f t="shared" si="86"/>
        <v>628.78564002900589</v>
      </c>
      <c r="EE73" s="382">
        <f t="shared" si="86"/>
        <v>652.47734277673851</v>
      </c>
      <c r="EF73" s="382">
        <f t="shared" si="86"/>
        <v>675.64345083696514</v>
      </c>
      <c r="EG73" s="382">
        <f t="shared" si="86"/>
        <v>698.30265993112664</v>
      </c>
      <c r="EH73" s="382">
        <f t="shared" si="86"/>
        <v>720.47376508388868</v>
      </c>
      <c r="EI73" s="382">
        <f t="shared" si="86"/>
        <v>742.1754751763699</v>
      </c>
      <c r="EJ73" s="382">
        <f t="shared" si="86"/>
        <v>763.42626608588387</v>
      </c>
      <c r="EK73" s="382">
        <f t="shared" si="86"/>
        <v>784.24426652647799</v>
      </c>
      <c r="EL73" s="382">
        <f t="shared" si="86"/>
        <v>804.64717130432666</v>
      </c>
      <c r="EM73" s="382">
        <f t="shared" si="86"/>
        <v>824.6521773295209</v>
      </c>
      <c r="EN73" s="382">
        <f t="shared" si="86"/>
        <v>844.27593834004176</v>
      </c>
      <c r="EO73" s="382">
        <f t="shared" si="87"/>
        <v>863.53453487023546</v>
      </c>
      <c r="EP73" s="382">
        <f t="shared" si="70"/>
        <v>882.44345652110519</v>
      </c>
      <c r="EQ73" s="382">
        <f t="shared" si="70"/>
        <v>901.01759405733333</v>
      </c>
      <c r="ER73" s="382">
        <f t="shared" si="70"/>
        <v>919.27123926560103</v>
      </c>
      <c r="ES73" s="382">
        <f t="shared" si="70"/>
        <v>937.21809086258293</v>
      </c>
      <c r="ET73" s="382">
        <f t="shared" si="70"/>
        <v>954.87126504362539</v>
      </c>
      <c r="EU73" s="382">
        <f t="shared" si="70"/>
        <v>972.24330951935303</v>
      </c>
      <c r="EV73" s="382">
        <f t="shared" si="70"/>
        <v>989.3462201030402</v>
      </c>
      <c r="EW73" s="382">
        <f t="shared" si="70"/>
        <v>1006.191459091661</v>
      </c>
      <c r="EX73" s="521"/>
      <c r="EY73" s="252"/>
      <c r="EZ73" s="515">
        <f t="shared" si="71"/>
        <v>620.00000000000011</v>
      </c>
      <c r="FA73" s="592">
        <v>62000</v>
      </c>
      <c r="FB73" s="382">
        <f t="shared" si="79"/>
        <v>325.65389825492275</v>
      </c>
      <c r="FC73" s="382">
        <f t="shared" si="79"/>
        <v>336.11407355749043</v>
      </c>
      <c r="FD73" s="382">
        <f t="shared" si="79"/>
        <v>346.87600768725815</v>
      </c>
      <c r="FE73" s="382">
        <f t="shared" si="79"/>
        <v>357.93237858598474</v>
      </c>
      <c r="FF73" s="382">
        <f t="shared" si="79"/>
        <v>369.27334588593067</v>
      </c>
      <c r="FG73" s="382">
        <f t="shared" si="79"/>
        <v>380.88691894493792</v>
      </c>
      <c r="FH73" s="382">
        <f t="shared" si="79"/>
        <v>392.75937638332601</v>
      </c>
      <c r="FI73" s="382">
        <f t="shared" si="79"/>
        <v>404.87570750172512</v>
      </c>
      <c r="FJ73" s="382">
        <f t="shared" si="79"/>
        <v>417.22004834400286</v>
      </c>
      <c r="FK73" s="382">
        <f t="shared" si="79"/>
        <v>429.77608995363647</v>
      </c>
      <c r="FL73" s="382">
        <f t="shared" si="79"/>
        <v>442.52744245865154</v>
      </c>
      <c r="FM73" s="382">
        <f t="shared" si="79"/>
        <v>455.45794496533711</v>
      </c>
      <c r="FN73" s="382">
        <f t="shared" si="79"/>
        <v>468.55191702980113</v>
      </c>
      <c r="FO73" s="382">
        <f t="shared" si="79"/>
        <v>481.79435220098418</v>
      </c>
      <c r="FP73" s="382">
        <f t="shared" si="79"/>
        <v>495.17105757712585</v>
      </c>
      <c r="FQ73" s="382">
        <f t="shared" si="79"/>
        <v>508.66874551058447</v>
      </c>
      <c r="FR73" s="382">
        <f t="shared" si="80"/>
        <v>522.27508470297835</v>
      </c>
      <c r="FS73" s="382">
        <f t="shared" si="80"/>
        <v>535.97871819426075</v>
      </c>
      <c r="FT73" s="382">
        <f t="shared" si="80"/>
        <v>549.76925541707965</v>
      </c>
      <c r="FU73" s="382">
        <f t="shared" si="80"/>
        <v>563.63724478697372</v>
      </c>
      <c r="FV73" s="382">
        <f t="shared" si="80"/>
        <v>577.57413241050779</v>
      </c>
      <c r="FW73" s="382">
        <f t="shared" si="80"/>
        <v>591.57221154990634</v>
      </c>
      <c r="FX73" s="382">
        <f t="shared" si="80"/>
        <v>605.62456657221946</v>
      </c>
      <c r="FY73" s="382">
        <f t="shared" si="80"/>
        <v>619.72501428587884</v>
      </c>
      <c r="FZ73" s="382">
        <f t="shared" si="80"/>
        <v>633.86804485299922</v>
      </c>
      <c r="GA73" s="382">
        <f t="shared" si="80"/>
        <v>648.04876386895216</v>
      </c>
      <c r="GB73" s="382">
        <f t="shared" si="80"/>
        <v>662.26283671692636</v>
      </c>
      <c r="GC73" s="382">
        <f t="shared" si="80"/>
        <v>676.50643592330175</v>
      </c>
      <c r="GD73" s="382">
        <f t="shared" si="77"/>
        <v>690.77619194565307</v>
      </c>
      <c r="GE73" s="382">
        <f t="shared" si="77"/>
        <v>705.06914760450854</v>
      </c>
      <c r="GF73" s="382">
        <f t="shared" si="77"/>
        <v>719.3827162087473</v>
      </c>
      <c r="GG73" s="382">
        <f t="shared" si="77"/>
        <v>733.71464331045718</v>
      </c>
      <c r="GH73" s="382">
        <f t="shared" si="77"/>
        <v>748.06297194762851</v>
      </c>
      <c r="GI73" s="382">
        <f t="shared" si="77"/>
        <v>762.42601118348784</v>
      </c>
      <c r="GJ73" s="382">
        <f t="shared" si="77"/>
        <v>776.80230772254959</v>
      </c>
      <c r="GK73" s="382">
        <f t="shared" si="77"/>
        <v>791.19062036989885</v>
      </c>
      <c r="GL73" s="382">
        <f t="shared" si="77"/>
        <v>805.58989709755315</v>
      </c>
      <c r="GM73" s="382">
        <f t="shared" si="77"/>
        <v>819.99925448651811</v>
      </c>
      <c r="GN73" s="382">
        <f t="shared" si="77"/>
        <v>834.41795932293053</v>
      </c>
      <c r="GO73" s="382">
        <f t="shared" si="48"/>
        <v>848.84541213952571</v>
      </c>
      <c r="GQ73" s="511"/>
      <c r="GR73" s="521"/>
      <c r="GS73" s="524">
        <v>62000</v>
      </c>
      <c r="GT73" s="583">
        <f t="shared" si="81"/>
        <v>8.5267467719413315</v>
      </c>
      <c r="GU73" s="477">
        <f t="shared" si="81"/>
        <v>3.9224816528052173</v>
      </c>
      <c r="GV73" s="477">
        <f t="shared" si="81"/>
        <v>2.3936877995749986</v>
      </c>
      <c r="GW73" s="477">
        <f t="shared" si="81"/>
        <v>1.6338656155159328</v>
      </c>
      <c r="GX73" s="477">
        <f t="shared" si="81"/>
        <v>1.1816894801206956</v>
      </c>
      <c r="GY73" s="477">
        <f t="shared" si="81"/>
        <v>0.88336355070702643</v>
      </c>
      <c r="GZ73" s="477">
        <f t="shared" si="81"/>
        <v>0.67295882578347699</v>
      </c>
      <c r="HA73" s="477">
        <f t="shared" si="81"/>
        <v>0.51749775801521791</v>
      </c>
      <c r="HB73" s="477">
        <f t="shared" si="81"/>
        <v>0.39864932892224164</v>
      </c>
      <c r="HC73" s="477">
        <f t="shared" si="81"/>
        <v>0.30540717042689197</v>
      </c>
      <c r="HD73" s="477">
        <f t="shared" si="81"/>
        <v>0.23076144807747442</v>
      </c>
      <c r="HE73" s="477">
        <f t="shared" si="81"/>
        <v>0.17003475733381596</v>
      </c>
      <c r="HF73" s="477">
        <f t="shared" si="81"/>
        <v>0.11998598935185845</v>
      </c>
      <c r="HG73" s="477">
        <f t="shared" si="81"/>
        <v>7.8298159864849393E-2</v>
      </c>
      <c r="HH73" s="477">
        <f t="shared" si="81"/>
        <v>4.3271008195095668E-2</v>
      </c>
      <c r="HI73" s="477">
        <f t="shared" si="81"/>
        <v>1.3628777435832719E-2</v>
      </c>
      <c r="HJ73" s="477">
        <f t="shared" si="78"/>
        <v>1.1604248454592802E-2</v>
      </c>
      <c r="HK73" s="477">
        <f t="shared" si="78"/>
        <v>3.3186794210141028E-2</v>
      </c>
      <c r="HL73" s="477">
        <f t="shared" si="78"/>
        <v>5.1717479248899467E-2</v>
      </c>
      <c r="HM73" s="477">
        <f t="shared" si="78"/>
        <v>6.7674689275893748E-2</v>
      </c>
      <c r="HN73" s="477">
        <f t="shared" si="78"/>
        <v>8.144509727692846E-2</v>
      </c>
      <c r="HO73" s="477">
        <f t="shared" si="78"/>
        <v>9.3344438548071368E-2</v>
      </c>
      <c r="HP73" s="477">
        <f t="shared" si="78"/>
        <v>0.10363289125056797</v>
      </c>
      <c r="HQ73" s="477">
        <f t="shared" si="78"/>
        <v>0.11252663086375453</v>
      </c>
      <c r="HR73" s="477">
        <f t="shared" si="78"/>
        <v>0.12020662573439504</v>
      </c>
      <c r="HS73" s="477">
        <f t="shared" si="78"/>
        <v>0.12682541320170887</v>
      </c>
      <c r="HT73" s="477">
        <f t="shared" si="78"/>
        <v>0.13251237724322265</v>
      </c>
      <c r="HU73" s="477">
        <f t="shared" si="78"/>
        <v>0.1373779002304491</v>
      </c>
      <c r="HV73" s="477">
        <f t="shared" si="78"/>
        <v>0.14151665900234217</v>
      </c>
      <c r="HW73" s="477">
        <f t="shared" si="49"/>
        <v>0.14501026373599016</v>
      </c>
      <c r="HX73" s="477">
        <f t="shared" si="49"/>
        <v>0.14792938713479276</v>
      </c>
      <c r="HY73" s="477">
        <f t="shared" si="49"/>
        <v>0.15033549478051447</v>
      </c>
      <c r="HZ73" s="477">
        <f t="shared" si="49"/>
        <v>0.15228226078444804</v>
      </c>
      <c r="IA73" s="477">
        <f t="shared" si="49"/>
        <v>0.15381673320024722</v>
      </c>
      <c r="IB73" s="477">
        <f t="shared" si="49"/>
        <v>0.15498029902128649</v>
      </c>
      <c r="IC73" s="477">
        <f t="shared" si="49"/>
        <v>0.15580948758499261</v>
      </c>
      <c r="ID73" s="477">
        <f t="shared" si="49"/>
        <v>0.15633664286593857</v>
      </c>
      <c r="IE73" s="477">
        <f t="shared" si="49"/>
        <v>0.156590488761604</v>
      </c>
      <c r="IF73" s="477">
        <f t="shared" si="49"/>
        <v>0.15659660655900007</v>
      </c>
      <c r="IG73" s="477">
        <f t="shared" si="50"/>
        <v>0.15637783995322263</v>
      </c>
    </row>
    <row r="74" spans="1:296">
      <c r="F74" s="384"/>
      <c r="G74" s="384"/>
      <c r="H74" s="384"/>
      <c r="I74" s="384"/>
      <c r="J74" s="252"/>
      <c r="K74" s="606">
        <v>62000</v>
      </c>
      <c r="L74" s="382">
        <f t="shared" si="21"/>
        <v>18.897600000000001</v>
      </c>
      <c r="M74" s="382">
        <v>620</v>
      </c>
      <c r="N74" s="493">
        <f t="shared" si="72"/>
        <v>65.143475162015378</v>
      </c>
      <c r="O74" s="263">
        <f t="shared" si="73"/>
        <v>0.10474906121714909</v>
      </c>
      <c r="P74" s="383">
        <f t="shared" si="76"/>
        <v>-56.500002288000502</v>
      </c>
      <c r="Q74" s="383">
        <f t="shared" si="74"/>
        <v>216.64999771199948</v>
      </c>
      <c r="R74" s="382">
        <f t="shared" si="0"/>
        <v>573.56933718429855</v>
      </c>
      <c r="S74" s="263">
        <f t="shared" si="75"/>
        <v>6.4291611312129654E-2</v>
      </c>
      <c r="T74" s="492">
        <f>O74/Konstanten!$C$22</f>
        <v>8.5509437728284968E-2</v>
      </c>
      <c r="U74" s="492">
        <f t="shared" si="2"/>
        <v>0.75186533996876448</v>
      </c>
      <c r="V74" s="492"/>
      <c r="W74" s="252"/>
      <c r="X74" s="515">
        <f t="shared" si="59"/>
        <v>630.00000000000011</v>
      </c>
      <c r="Y74" s="592">
        <v>63000</v>
      </c>
      <c r="Z74" s="490">
        <f t="shared" si="88"/>
        <v>6.1045421065422052E-2</v>
      </c>
      <c r="AA74" s="490">
        <f t="shared" si="88"/>
        <v>0.12193146588309572</v>
      </c>
      <c r="AB74" s="490">
        <f t="shared" si="88"/>
        <v>0.18250268003293771</v>
      </c>
      <c r="AC74" s="490">
        <f t="shared" si="88"/>
        <v>0.2426111970676979</v>
      </c>
      <c r="AD74" s="490">
        <f t="shared" si="88"/>
        <v>0.30211992492082235</v>
      </c>
      <c r="AE74" s="490">
        <f t="shared" si="88"/>
        <v>0.36090508551614359</v>
      </c>
      <c r="AF74" s="490">
        <f t="shared" si="88"/>
        <v>0.41885801213259705</v>
      </c>
      <c r="AG74" s="490">
        <f t="shared" si="88"/>
        <v>0.47588618300479324</v>
      </c>
      <c r="AH74" s="490">
        <f t="shared" si="88"/>
        <v>0.53191353493610538</v>
      </c>
      <c r="AI74" s="490">
        <f t="shared" si="88"/>
        <v>0.58688014991023019</v>
      </c>
      <c r="AJ74" s="490">
        <f t="shared" si="88"/>
        <v>0.64074143761789659</v>
      </c>
      <c r="AK74" s="490">
        <f t="shared" si="88"/>
        <v>0.69346694813932119</v>
      </c>
      <c r="AL74" s="490">
        <f t="shared" si="88"/>
        <v>0.74503894508382573</v>
      </c>
      <c r="AM74" s="490">
        <f t="shared" si="88"/>
        <v>0.79545085490898593</v>
      </c>
      <c r="AN74" s="490">
        <f t="shared" si="88"/>
        <v>0.84470568761517761</v>
      </c>
      <c r="AO74" s="490">
        <f t="shared" si="82"/>
        <v>0.89281450150871211</v>
      </c>
      <c r="AP74" s="490">
        <f t="shared" si="82"/>
        <v>0.93979496313356214</v>
      </c>
      <c r="AQ74" s="490">
        <f t="shared" si="82"/>
        <v>0.98567003455940794</v>
      </c>
      <c r="AR74" s="490">
        <f t="shared" si="82"/>
        <v>1.03046680481174</v>
      </c>
      <c r="AS74" s="490">
        <f t="shared" si="82"/>
        <v>1.0742154704822298</v>
      </c>
      <c r="AT74" s="490">
        <f t="shared" si="82"/>
        <v>1.1169484621743464</v>
      </c>
      <c r="AU74" s="490">
        <f t="shared" si="82"/>
        <v>1.1586997079087982</v>
      </c>
      <c r="AV74" s="490">
        <f t="shared" si="82"/>
        <v>1.1995040213485304</v>
      </c>
      <c r="AW74" s="490">
        <f t="shared" si="82"/>
        <v>1.2393966011399755</v>
      </c>
      <c r="AX74" s="490">
        <f t="shared" si="82"/>
        <v>1.2784126273119458</v>
      </c>
      <c r="AY74" s="490">
        <f t="shared" si="82"/>
        <v>1.3165869411242996</v>
      </c>
      <c r="AZ74" s="490">
        <f t="shared" si="82"/>
        <v>1.3539537957047076</v>
      </c>
      <c r="BA74" s="490">
        <f t="shared" si="82"/>
        <v>1.3905466660254853</v>
      </c>
      <c r="BB74" s="490">
        <f t="shared" si="82"/>
        <v>1.4263981080927157</v>
      </c>
      <c r="BC74" s="490">
        <f t="shared" si="82"/>
        <v>1.4615396585406824</v>
      </c>
      <c r="BD74" s="490">
        <f t="shared" si="82"/>
        <v>1.4960017670784098</v>
      </c>
      <c r="BE74" s="490">
        <f t="shared" si="83"/>
        <v>1.5298137553847688</v>
      </c>
      <c r="BF74" s="490">
        <f t="shared" si="62"/>
        <v>1.5630037970759258</v>
      </c>
      <c r="BG74" s="490">
        <f t="shared" si="62"/>
        <v>1.5955989142695544</v>
      </c>
      <c r="BH74" s="490">
        <f t="shared" si="62"/>
        <v>1.6276249870483346</v>
      </c>
      <c r="BI74" s="490">
        <f t="shared" si="62"/>
        <v>1.6591067727890587</v>
      </c>
      <c r="BJ74" s="490">
        <f t="shared" si="62"/>
        <v>1.6900679328850348</v>
      </c>
      <c r="BK74" s="490">
        <f t="shared" si="62"/>
        <v>1.7205310648597958</v>
      </c>
      <c r="BL74" s="490">
        <f t="shared" si="62"/>
        <v>1.7505177382619568</v>
      </c>
      <c r="BM74" s="490">
        <f t="shared" si="62"/>
        <v>1.7800485330552276</v>
      </c>
      <c r="BN74" s="527"/>
      <c r="BO74" s="252"/>
      <c r="BP74" s="515">
        <f t="shared" si="63"/>
        <v>630.00000000000011</v>
      </c>
      <c r="BQ74" s="592">
        <v>63000</v>
      </c>
      <c r="BR74" s="382">
        <f t="shared" si="89"/>
        <v>216.81146883724847</v>
      </c>
      <c r="BS74" s="382">
        <f t="shared" si="89"/>
        <v>217.29419705039231</v>
      </c>
      <c r="BT74" s="382">
        <f t="shared" si="89"/>
        <v>218.09319989549624</v>
      </c>
      <c r="BU74" s="382">
        <f t="shared" si="89"/>
        <v>219.20040984526884</v>
      </c>
      <c r="BV74" s="382">
        <f t="shared" si="89"/>
        <v>220.60500620688165</v>
      </c>
      <c r="BW74" s="382">
        <f t="shared" si="89"/>
        <v>222.29383764335475</v>
      </c>
      <c r="BX74" s="382">
        <f t="shared" si="89"/>
        <v>224.25190097913517</v>
      </c>
      <c r="BY74" s="382">
        <f t="shared" si="89"/>
        <v>226.46284128041503</v>
      </c>
      <c r="BZ74" s="382">
        <f t="shared" si="89"/>
        <v>228.90944151725728</v>
      </c>
      <c r="CA74" s="382">
        <f t="shared" si="89"/>
        <v>231.57407624222952</v>
      </c>
      <c r="CB74" s="382">
        <f t="shared" si="89"/>
        <v>234.43911125366046</v>
      </c>
      <c r="CC74" s="382">
        <f t="shared" si="89"/>
        <v>237.48723885758614</v>
      </c>
      <c r="CD74" s="382">
        <f t="shared" si="89"/>
        <v>240.70174513453131</v>
      </c>
      <c r="CE74" s="382">
        <f t="shared" si="89"/>
        <v>244.06671099385031</v>
      </c>
      <c r="CF74" s="382">
        <f t="shared" si="89"/>
        <v>247.56715256970213</v>
      </c>
      <c r="CG74" s="382">
        <f t="shared" si="84"/>
        <v>251.18910876597548</v>
      </c>
      <c r="CH74" s="382">
        <f t="shared" si="84"/>
        <v>254.91968474428387</v>
      </c>
      <c r="CI74" s="382">
        <f t="shared" si="84"/>
        <v>258.74706018725834</v>
      </c>
      <c r="CJ74" s="382">
        <f t="shared" si="84"/>
        <v>262.66047057212506</v>
      </c>
      <c r="CK74" s="382">
        <f t="shared" si="84"/>
        <v>266.65016872537905</v>
      </c>
      <c r="CL74" s="382">
        <f t="shared" si="84"/>
        <v>270.70737280487663</v>
      </c>
      <c r="CM74" s="382">
        <f t="shared" si="84"/>
        <v>274.82420571559925</v>
      </c>
      <c r="CN74" s="382">
        <f t="shared" si="84"/>
        <v>278.99362990063196</v>
      </c>
      <c r="CO74" s="382">
        <f t="shared" si="84"/>
        <v>283.20938050904579</v>
      </c>
      <c r="CP74" s="382">
        <f t="shared" si="84"/>
        <v>287.46589914703435</v>
      </c>
      <c r="CQ74" s="382">
        <f t="shared" si="84"/>
        <v>291.75826976824152</v>
      </c>
      <c r="CR74" s="382">
        <f t="shared" si="84"/>
        <v>296.08215774266614</v>
      </c>
      <c r="CS74" s="382">
        <f t="shared" si="84"/>
        <v>300.43375274417247</v>
      </c>
      <c r="CT74" s="382">
        <f t="shared" si="84"/>
        <v>304.80971579580586</v>
      </c>
      <c r="CU74" s="382">
        <f t="shared" si="84"/>
        <v>309.20713059172169</v>
      </c>
      <c r="CV74" s="382">
        <f t="shared" si="84"/>
        <v>313.62345905799845</v>
      </c>
      <c r="CW74" s="382">
        <f t="shared" si="85"/>
        <v>318.05650100776978</v>
      </c>
      <c r="CX74" s="382">
        <f t="shared" si="66"/>
        <v>322.50435767705528</v>
      </c>
      <c r="CY74" s="382">
        <f t="shared" si="66"/>
        <v>326.96539888678274</v>
      </c>
      <c r="CZ74" s="382">
        <f t="shared" si="66"/>
        <v>331.43823355619122</v>
      </c>
      <c r="DA74" s="382">
        <f t="shared" si="66"/>
        <v>335.92168328707771</v>
      </c>
      <c r="DB74" s="382">
        <f t="shared" si="66"/>
        <v>340.41475874275631</v>
      </c>
      <c r="DC74" s="382">
        <f t="shared" si="66"/>
        <v>344.91663855664399</v>
      </c>
      <c r="DD74" s="382">
        <f t="shared" si="66"/>
        <v>349.42665052061938</v>
      </c>
      <c r="DE74" s="382">
        <f t="shared" si="66"/>
        <v>353.94425482084978</v>
      </c>
      <c r="DF74" s="521"/>
      <c r="DG74" s="252"/>
      <c r="DH74" s="515">
        <f t="shared" si="67"/>
        <v>630.00000000000011</v>
      </c>
      <c r="DI74" s="592">
        <v>63000</v>
      </c>
      <c r="DJ74" s="382">
        <f t="shared" si="90"/>
        <v>35.013781698630545</v>
      </c>
      <c r="DK74" s="382">
        <f t="shared" si="90"/>
        <v>69.936150068477133</v>
      </c>
      <c r="DL74" s="382">
        <f t="shared" si="90"/>
        <v>104.6779412208502</v>
      </c>
      <c r="DM74" s="382">
        <f t="shared" si="90"/>
        <v>139.15434349560871</v>
      </c>
      <c r="DN74" s="382">
        <f t="shared" si="90"/>
        <v>173.28672508700612</v>
      </c>
      <c r="DO74" s="382">
        <f t="shared" si="90"/>
        <v>207.00409068593706</v>
      </c>
      <c r="DP74" s="382">
        <f t="shared" si="90"/>
        <v>240.24411239322657</v>
      </c>
      <c r="DQ74" s="382">
        <f t="shared" si="90"/>
        <v>272.95372256122505</v>
      </c>
      <c r="DR74" s="382">
        <f t="shared" si="90"/>
        <v>305.08929367265921</v>
      </c>
      <c r="DS74" s="382">
        <f t="shared" si="90"/>
        <v>336.61645859063248</v>
      </c>
      <c r="DT74" s="382">
        <f t="shared" si="90"/>
        <v>367.50964168101154</v>
      </c>
      <c r="DU74" s="382">
        <f t="shared" si="90"/>
        <v>397.75137780348877</v>
      </c>
      <c r="DV74" s="382">
        <f t="shared" si="90"/>
        <v>427.33149390821893</v>
      </c>
      <c r="DW74" s="382">
        <f t="shared" si="90"/>
        <v>456.24621961283071</v>
      </c>
      <c r="DX74" s="382">
        <f t="shared" si="90"/>
        <v>484.49728136124457</v>
      </c>
      <c r="DY74" s="382">
        <f t="shared" si="86"/>
        <v>512.09102185888196</v>
      </c>
      <c r="DZ74" s="382">
        <f t="shared" si="86"/>
        <v>539.03757409365949</v>
      </c>
      <c r="EA74" s="382">
        <f t="shared" si="86"/>
        <v>565.3501084046643</v>
      </c>
      <c r="EB74" s="382">
        <f t="shared" si="86"/>
        <v>591.04416222629163</v>
      </c>
      <c r="EC74" s="382">
        <f t="shared" si="86"/>
        <v>616.1370553976119</v>
      </c>
      <c r="ED74" s="382">
        <f t="shared" si="86"/>
        <v>640.64738911836139</v>
      </c>
      <c r="EE74" s="382">
        <f t="shared" si="86"/>
        <v>664.59462346088969</v>
      </c>
      <c r="EF74" s="382">
        <f t="shared" si="86"/>
        <v>687.9987264747773</v>
      </c>
      <c r="EG74" s="382">
        <f t="shared" si="86"/>
        <v>710.87988702432824</v>
      </c>
      <c r="EH74" s="382">
        <f t="shared" si="86"/>
        <v>733.25828329535045</v>
      </c>
      <c r="EI74" s="382">
        <f t="shared" si="86"/>
        <v>755.15389916616766</v>
      </c>
      <c r="EJ74" s="382">
        <f t="shared" si="86"/>
        <v>776.58638118051431</v>
      </c>
      <c r="EK74" s="382">
        <f t="shared" si="86"/>
        <v>797.5749295560737</v>
      </c>
      <c r="EL74" s="382">
        <f t="shared" si="86"/>
        <v>818.13821741967638</v>
      </c>
      <c r="EM74" s="382">
        <f t="shared" si="86"/>
        <v>838.29433321774525</v>
      </c>
      <c r="EN74" s="382">
        <f t="shared" si="86"/>
        <v>858.06074196970292</v>
      </c>
      <c r="EO74" s="382">
        <f t="shared" si="87"/>
        <v>877.45426169146447</v>
      </c>
      <c r="EP74" s="382">
        <f t="shared" si="70"/>
        <v>896.49105190538069</v>
      </c>
      <c r="EQ74" s="382">
        <f t="shared" si="70"/>
        <v>915.18661166957475</v>
      </c>
      <c r="ER74" s="382">
        <f t="shared" si="70"/>
        <v>933.55578500591582</v>
      </c>
      <c r="ES74" s="382">
        <f t="shared" si="70"/>
        <v>951.61277198660105</v>
      </c>
      <c r="ET74" s="382">
        <f t="shared" si="70"/>
        <v>969.37114406130695</v>
      </c>
      <c r="EU74" s="382">
        <f t="shared" si="70"/>
        <v>986.84386247662849</v>
      </c>
      <c r="EV74" s="382">
        <f t="shared" si="70"/>
        <v>1004.043298864268</v>
      </c>
      <c r="EW74" s="382">
        <f t="shared" si="70"/>
        <v>1020.9812572603698</v>
      </c>
      <c r="EX74" s="521"/>
      <c r="EY74" s="252"/>
      <c r="EZ74" s="515">
        <f t="shared" si="71"/>
        <v>630.00000000000011</v>
      </c>
      <c r="FA74" s="592">
        <v>63000</v>
      </c>
      <c r="FB74" s="382">
        <f t="shared" si="79"/>
        <v>331.66146883724861</v>
      </c>
      <c r="FC74" s="382">
        <f t="shared" si="79"/>
        <v>342.14419705039245</v>
      </c>
      <c r="FD74" s="382">
        <f t="shared" si="79"/>
        <v>352.94319989549638</v>
      </c>
      <c r="FE74" s="382">
        <f t="shared" si="79"/>
        <v>364.05040984526897</v>
      </c>
      <c r="FF74" s="382">
        <f t="shared" si="79"/>
        <v>375.45500620688176</v>
      </c>
      <c r="FG74" s="382">
        <f t="shared" si="79"/>
        <v>387.14383764335491</v>
      </c>
      <c r="FH74" s="382">
        <f t="shared" si="79"/>
        <v>399.10190097913528</v>
      </c>
      <c r="FI74" s="382">
        <f t="shared" si="79"/>
        <v>411.31284128041517</v>
      </c>
      <c r="FJ74" s="382">
        <f t="shared" si="79"/>
        <v>423.75944151725741</v>
      </c>
      <c r="FK74" s="382">
        <f t="shared" si="79"/>
        <v>436.42407624222966</v>
      </c>
      <c r="FL74" s="382">
        <f t="shared" si="79"/>
        <v>449.28911125366062</v>
      </c>
      <c r="FM74" s="382">
        <f t="shared" si="79"/>
        <v>462.33723885758627</v>
      </c>
      <c r="FN74" s="382">
        <f t="shared" si="79"/>
        <v>475.55174513453142</v>
      </c>
      <c r="FO74" s="382">
        <f t="shared" si="79"/>
        <v>488.91671099385042</v>
      </c>
      <c r="FP74" s="382">
        <f t="shared" si="79"/>
        <v>502.41715256970224</v>
      </c>
      <c r="FQ74" s="382">
        <f t="shared" si="79"/>
        <v>516.03910876597558</v>
      </c>
      <c r="FR74" s="382">
        <f t="shared" si="80"/>
        <v>529.76968474428395</v>
      </c>
      <c r="FS74" s="382">
        <f t="shared" si="80"/>
        <v>543.59706018725842</v>
      </c>
      <c r="FT74" s="382">
        <f t="shared" si="80"/>
        <v>557.5104705721252</v>
      </c>
      <c r="FU74" s="382">
        <f t="shared" si="80"/>
        <v>571.50016872537913</v>
      </c>
      <c r="FV74" s="382">
        <f t="shared" si="80"/>
        <v>585.55737280487676</v>
      </c>
      <c r="FW74" s="382">
        <f t="shared" si="80"/>
        <v>599.67420571559933</v>
      </c>
      <c r="FX74" s="382">
        <f t="shared" si="80"/>
        <v>613.8436299006321</v>
      </c>
      <c r="FY74" s="382">
        <f t="shared" si="80"/>
        <v>628.05938050904592</v>
      </c>
      <c r="FZ74" s="382">
        <f t="shared" si="80"/>
        <v>642.31589914703454</v>
      </c>
      <c r="GA74" s="382">
        <f t="shared" si="80"/>
        <v>656.6082697682416</v>
      </c>
      <c r="GB74" s="382">
        <f t="shared" si="80"/>
        <v>670.93215774266628</v>
      </c>
      <c r="GC74" s="382">
        <f t="shared" si="80"/>
        <v>685.2837527441726</v>
      </c>
      <c r="GD74" s="382">
        <f t="shared" si="77"/>
        <v>699.65971579580605</v>
      </c>
      <c r="GE74" s="382">
        <f t="shared" si="77"/>
        <v>714.05713059172183</v>
      </c>
      <c r="GF74" s="382">
        <f t="shared" si="77"/>
        <v>728.47345905799853</v>
      </c>
      <c r="GG74" s="382">
        <f t="shared" si="77"/>
        <v>742.90650100776998</v>
      </c>
      <c r="GH74" s="382">
        <f t="shared" si="77"/>
        <v>757.35435767705542</v>
      </c>
      <c r="GI74" s="382">
        <f t="shared" si="77"/>
        <v>771.81539888678287</v>
      </c>
      <c r="GJ74" s="382">
        <f t="shared" si="77"/>
        <v>786.28823355619136</v>
      </c>
      <c r="GK74" s="382">
        <f t="shared" si="77"/>
        <v>800.77168328707785</v>
      </c>
      <c r="GL74" s="382">
        <f t="shared" si="77"/>
        <v>815.26475874275638</v>
      </c>
      <c r="GM74" s="382">
        <f t="shared" si="77"/>
        <v>829.76663855664412</v>
      </c>
      <c r="GN74" s="382">
        <f t="shared" si="77"/>
        <v>844.27665052061957</v>
      </c>
      <c r="GO74" s="382">
        <f t="shared" si="48"/>
        <v>858.79425482084991</v>
      </c>
      <c r="GQ74" s="511"/>
      <c r="GR74" s="521"/>
      <c r="GS74" s="524">
        <v>63000</v>
      </c>
      <c r="GT74" s="583">
        <f t="shared" si="81"/>
        <v>8.4723121224640661</v>
      </c>
      <c r="GU74" s="477">
        <f t="shared" si="81"/>
        <v>3.8922366575138341</v>
      </c>
      <c r="GV74" s="477">
        <f t="shared" si="81"/>
        <v>2.3717055931665159</v>
      </c>
      <c r="GW74" s="477">
        <f t="shared" si="81"/>
        <v>1.6161627492192314</v>
      </c>
      <c r="GX74" s="477">
        <f t="shared" si="81"/>
        <v>1.1666691780248504</v>
      </c>
      <c r="GY74" s="477">
        <f t="shared" si="81"/>
        <v>0.87022312631841992</v>
      </c>
      <c r="GZ74" s="477">
        <f t="shared" si="81"/>
        <v>0.66123488731284108</v>
      </c>
      <c r="HA74" s="477">
        <f t="shared" si="81"/>
        <v>0.50689588484419879</v>
      </c>
      <c r="HB74" s="477">
        <f t="shared" si="81"/>
        <v>0.38896857512123478</v>
      </c>
      <c r="HC74" s="477">
        <f t="shared" si="81"/>
        <v>0.29650248852797678</v>
      </c>
      <c r="HD74" s="477">
        <f t="shared" si="81"/>
        <v>0.22252333081272313</v>
      </c>
      <c r="HE74" s="477">
        <f t="shared" si="81"/>
        <v>0.16237746657412336</v>
      </c>
      <c r="HF74" s="477">
        <f t="shared" si="81"/>
        <v>0.11284038717883287</v>
      </c>
      <c r="HG74" s="477">
        <f t="shared" si="81"/>
        <v>7.1607149772646428E-2</v>
      </c>
      <c r="HH74" s="477">
        <f t="shared" si="81"/>
        <v>3.6986525823447254E-2</v>
      </c>
      <c r="HI74" s="477">
        <f t="shared" si="81"/>
        <v>7.7097366260438132E-3</v>
      </c>
      <c r="HJ74" s="477">
        <f t="shared" si="78"/>
        <v>1.7193401341193355E-2</v>
      </c>
      <c r="HK74" s="477">
        <f t="shared" si="78"/>
        <v>3.8477127525083192E-2</v>
      </c>
      <c r="HL74" s="477">
        <f t="shared" si="78"/>
        <v>5.6736355415227785E-2</v>
      </c>
      <c r="HM74" s="477">
        <f t="shared" si="78"/>
        <v>7.2446359590281811E-2</v>
      </c>
      <c r="HN74" s="477">
        <f t="shared" si="78"/>
        <v>8.5991166512514414E-2</v>
      </c>
      <c r="HO74" s="477">
        <f t="shared" si="78"/>
        <v>9.7684235552818646E-2</v>
      </c>
      <c r="HP74" s="477">
        <f t="shared" si="78"/>
        <v>0.10778377011554512</v>
      </c>
      <c r="HQ74" s="477">
        <f t="shared" si="78"/>
        <v>0.11650421966777065</v>
      </c>
      <c r="HR74" s="477">
        <f t="shared" si="78"/>
        <v>0.12402503486167242</v>
      </c>
      <c r="HS74" s="477">
        <f t="shared" si="78"/>
        <v>0.13049741186099817</v>
      </c>
      <c r="HT74" s="477">
        <f t="shared" si="78"/>
        <v>0.13604954451717219</v>
      </c>
      <c r="HU74" s="477">
        <f t="shared" si="78"/>
        <v>0.1407907553894677</v>
      </c>
      <c r="HV74" s="477">
        <f t="shared" si="78"/>
        <v>0.14481477469362</v>
      </c>
      <c r="HW74" s="477">
        <f t="shared" si="78"/>
        <v>0.14820236485333971</v>
      </c>
      <c r="HX74" s="477">
        <f t="shared" si="78"/>
        <v>0.15102343758815148</v>
      </c>
      <c r="HY74" s="477">
        <f t="shared" si="78"/>
        <v>0.1533387739485445</v>
      </c>
      <c r="HZ74" s="477">
        <f t="shared" ref="HZ74:IF76" si="91">ABS((GH74-EP74)/EP74)</f>
        <v>0.15520143110475834</v>
      </c>
      <c r="IA74" s="477">
        <f t="shared" si="91"/>
        <v>0.15665790009890967</v>
      </c>
      <c r="IB74" s="477">
        <f t="shared" si="91"/>
        <v>0.15774906418558721</v>
      </c>
      <c r="IC74" s="477">
        <f t="shared" si="91"/>
        <v>0.15851099642623026</v>
      </c>
      <c r="ID74" s="477">
        <f t="shared" si="91"/>
        <v>0.15897562689240136</v>
      </c>
      <c r="IE74" s="477">
        <f t="shared" si="91"/>
        <v>0.15917130347831943</v>
      </c>
      <c r="IF74" s="477">
        <f t="shared" si="91"/>
        <v>0.15912326542527577</v>
      </c>
      <c r="IG74" s="477">
        <f t="shared" si="50"/>
        <v>0.15885404485751409</v>
      </c>
    </row>
    <row r="75" spans="1:296">
      <c r="F75" s="384"/>
      <c r="G75" s="384"/>
      <c r="H75" s="384"/>
      <c r="I75" s="384"/>
      <c r="J75" s="252"/>
      <c r="K75" s="606">
        <v>63000</v>
      </c>
      <c r="L75" s="382">
        <f t="shared" si="21"/>
        <v>19.202399999999997</v>
      </c>
      <c r="M75" s="382">
        <v>630</v>
      </c>
      <c r="N75" s="493">
        <f t="shared" si="72"/>
        <v>62.086508360328757</v>
      </c>
      <c r="O75" s="263">
        <f t="shared" si="73"/>
        <v>9.9833535880923571E-2</v>
      </c>
      <c r="P75" s="383">
        <f t="shared" si="76"/>
        <v>-56.500002288000502</v>
      </c>
      <c r="Q75" s="383">
        <f t="shared" si="74"/>
        <v>216.64999771199948</v>
      </c>
      <c r="R75" s="382">
        <f t="shared" ref="R75:R77" si="92">SQRT(RLuft_N*1.4*Q75)*m_s_→_kt</f>
        <v>573.56933718429855</v>
      </c>
      <c r="S75" s="263">
        <f t="shared" si="75"/>
        <v>6.1274619649966701E-2</v>
      </c>
      <c r="T75" s="492">
        <f>O75/Konstanten!$C$22</f>
        <v>8.1496763984427401E-2</v>
      </c>
      <c r="U75" s="492">
        <f t="shared" ref="U75:U77" si="93">Q75/T0</f>
        <v>0.75186533996876448</v>
      </c>
      <c r="V75" s="492"/>
      <c r="W75" s="252"/>
      <c r="X75" s="515">
        <f t="shared" si="59"/>
        <v>640.00000000000011</v>
      </c>
      <c r="Y75" s="592">
        <v>64000</v>
      </c>
      <c r="Z75" s="490">
        <f t="shared" si="88"/>
        <v>6.2528784664874437E-2</v>
      </c>
      <c r="AA75" s="490">
        <f t="shared" si="88"/>
        <v>0.12488580665579012</v>
      </c>
      <c r="AB75" s="490">
        <f t="shared" si="88"/>
        <v>0.18690373590569739</v>
      </c>
      <c r="AC75" s="490">
        <f t="shared" si="88"/>
        <v>0.24842380453299073</v>
      </c>
      <c r="AD75" s="490">
        <f t="shared" si="88"/>
        <v>0.30929936963547922</v>
      </c>
      <c r="AE75" s="490">
        <f t="shared" si="88"/>
        <v>0.36939871594974572</v>
      </c>
      <c r="AF75" s="490">
        <f t="shared" si="88"/>
        <v>0.4286069927101292</v>
      </c>
      <c r="AG75" s="490">
        <f t="shared" si="88"/>
        <v>0.48682726834857709</v>
      </c>
      <c r="AH75" s="490">
        <f t="shared" si="88"/>
        <v>0.54398076400950712</v>
      </c>
      <c r="AI75" s="490">
        <f t="shared" si="88"/>
        <v>0.6000063833512046</v>
      </c>
      <c r="AJ75" s="490">
        <f t="shared" si="88"/>
        <v>0.65485968846985754</v>
      </c>
      <c r="AK75" s="490">
        <f t="shared" si="88"/>
        <v>0.70851148155855626</v>
      </c>
      <c r="AL75" s="490">
        <f t="shared" si="88"/>
        <v>0.76094614380605285</v>
      </c>
      <c r="AM75" s="490">
        <f t="shared" si="88"/>
        <v>0.81215986306948718</v>
      </c>
      <c r="AN75" s="490">
        <f t="shared" si="88"/>
        <v>0.8621588558482749</v>
      </c>
      <c r="AO75" s="490">
        <f t="shared" si="82"/>
        <v>0.91095766176157922</v>
      </c>
      <c r="AP75" s="490">
        <f t="shared" si="82"/>
        <v>0.958577563345131</v>
      </c>
      <c r="AQ75" s="490">
        <f t="shared" si="82"/>
        <v>1.0050451623855354</v>
      </c>
      <c r="AR75" s="490">
        <f t="shared" si="82"/>
        <v>1.0503911269255022</v>
      </c>
      <c r="AS75" s="490">
        <f t="shared" si="82"/>
        <v>1.0946491104504117</v>
      </c>
      <c r="AT75" s="490">
        <f t="shared" si="82"/>
        <v>1.1378548360979346</v>
      </c>
      <c r="AU75" s="490">
        <f t="shared" si="82"/>
        <v>1.1800453333081549</v>
      </c>
      <c r="AV75" s="490">
        <f t="shared" si="82"/>
        <v>1.221258311403929</v>
      </c>
      <c r="AW75" s="490">
        <f t="shared" si="82"/>
        <v>1.261531653477568</v>
      </c>
      <c r="AX75" s="490">
        <f t="shared" si="82"/>
        <v>1.300903014085504</v>
      </c>
      <c r="AY75" s="490">
        <f t="shared" si="82"/>
        <v>1.3394095051656383</v>
      </c>
      <c r="AZ75" s="490">
        <f t="shared" si="82"/>
        <v>1.3770874559543109</v>
      </c>
      <c r="BA75" s="490">
        <f t="shared" si="82"/>
        <v>1.4139722342513841</v>
      </c>
      <c r="BB75" s="490">
        <f t="shared" si="82"/>
        <v>1.450098117999667</v>
      </c>
      <c r="BC75" s="490">
        <f t="shared" si="82"/>
        <v>1.4854982077064576</v>
      </c>
      <c r="BD75" s="490">
        <f t="shared" si="82"/>
        <v>1.5202043716791087</v>
      </c>
      <c r="BE75" s="490">
        <f t="shared" si="83"/>
        <v>1.55424721734383</v>
      </c>
      <c r="BF75" s="490">
        <f t="shared" si="62"/>
        <v>1.5876560830565478</v>
      </c>
      <c r="BG75" s="490">
        <f t="shared" si="62"/>
        <v>1.6204590457991968</v>
      </c>
      <c r="BH75" s="490">
        <f t="shared" si="62"/>
        <v>1.652682940994366</v>
      </c>
      <c r="BI75" s="490">
        <f t="shared" si="62"/>
        <v>1.6843533913790767</v>
      </c>
      <c r="BJ75" s="490">
        <f t="shared" si="62"/>
        <v>1.7154948424705361</v>
      </c>
      <c r="BK75" s="490">
        <f t="shared" si="62"/>
        <v>1.7461306026477499</v>
      </c>
      <c r="BL75" s="490">
        <f t="shared" si="62"/>
        <v>1.7762828862779378</v>
      </c>
      <c r="BM75" s="490">
        <f t="shared" si="62"/>
        <v>1.8059728586486588</v>
      </c>
      <c r="BN75" s="527"/>
      <c r="BO75" s="252"/>
      <c r="BP75" s="515">
        <f t="shared" si="63"/>
        <v>640.00000000000011</v>
      </c>
      <c r="BQ75" s="592">
        <v>64000</v>
      </c>
      <c r="BR75" s="382">
        <f t="shared" si="89"/>
        <v>216.81941146355283</v>
      </c>
      <c r="BS75" s="382">
        <f t="shared" si="89"/>
        <v>217.32579252048978</v>
      </c>
      <c r="BT75" s="382">
        <f t="shared" si="89"/>
        <v>218.16364486746443</v>
      </c>
      <c r="BU75" s="382">
        <f t="shared" si="89"/>
        <v>219.32408205767808</v>
      </c>
      <c r="BV75" s="382">
        <f t="shared" si="89"/>
        <v>220.79520978368834</v>
      </c>
      <c r="BW75" s="382">
        <f t="shared" si="89"/>
        <v>222.56261062315022</v>
      </c>
      <c r="BX75" s="382">
        <f t="shared" si="89"/>
        <v>224.60988996342343</v>
      </c>
      <c r="BY75" s="382">
        <f t="shared" si="89"/>
        <v>226.91924179991915</v>
      </c>
      <c r="BZ75" s="382">
        <f t="shared" si="89"/>
        <v>229.47199762955256</v>
      </c>
      <c r="CA75" s="382">
        <f t="shared" si="89"/>
        <v>232.24912945775475</v>
      </c>
      <c r="CB75" s="382">
        <f t="shared" si="89"/>
        <v>235.2316872136461</v>
      </c>
      <c r="CC75" s="382">
        <f t="shared" si="89"/>
        <v>238.4011600322375</v>
      </c>
      <c r="CD75" s="382">
        <f t="shared" si="89"/>
        <v>241.73975878042833</v>
      </c>
      <c r="CE75" s="382">
        <f t="shared" si="89"/>
        <v>245.23062326919958</v>
      </c>
      <c r="CF75" s="382">
        <f t="shared" si="89"/>
        <v>248.85796166331102</v>
      </c>
      <c r="CG75" s="382">
        <f t="shared" si="84"/>
        <v>252.60713185201647</v>
      </c>
      <c r="CH75" s="382">
        <f t="shared" si="84"/>
        <v>256.46467533615072</v>
      </c>
      <c r="CI75" s="382">
        <f t="shared" si="84"/>
        <v>260.41831392934017</v>
      </c>
      <c r="CJ75" s="382">
        <f t="shared" si="84"/>
        <v>264.45691864808686</v>
      </c>
      <c r="CK75" s="382">
        <f t="shared" si="84"/>
        <v>268.57045889185508</v>
      </c>
      <c r="CL75" s="382">
        <f t="shared" si="84"/>
        <v>272.74993862214143</v>
      </c>
      <c r="CM75" s="382">
        <f t="shared" si="84"/>
        <v>276.98732489352795</v>
      </c>
      <c r="CN75" s="382">
        <f t="shared" si="84"/>
        <v>281.2754728607955</v>
      </c>
      <c r="CO75" s="382">
        <f t="shared" si="84"/>
        <v>285.60805032815716</v>
      </c>
      <c r="CP75" s="382">
        <f t="shared" si="84"/>
        <v>289.97946403119948</v>
      </c>
      <c r="CQ75" s="382">
        <f t="shared" si="84"/>
        <v>294.38478914119759</v>
      </c>
      <c r="CR75" s="382">
        <f t="shared" si="84"/>
        <v>298.81970293637363</v>
      </c>
      <c r="CS75" s="382">
        <f t="shared" si="84"/>
        <v>303.28042317231433</v>
      </c>
      <c r="CT75" s="382">
        <f t="shared" si="84"/>
        <v>307.76365138039324</v>
      </c>
      <c r="CU75" s="382">
        <f t="shared" si="84"/>
        <v>312.26652110675496</v>
      </c>
      <c r="CV75" s="382">
        <f t="shared" si="84"/>
        <v>316.78655095583548</v>
      </c>
      <c r="CW75" s="382">
        <f t="shared" si="85"/>
        <v>321.32160220545165</v>
      </c>
      <c r="CX75" s="382">
        <f t="shared" si="66"/>
        <v>325.86984070196866</v>
      </c>
      <c r="CY75" s="382">
        <f t="shared" si="66"/>
        <v>330.42970271353528</v>
      </c>
      <c r="CZ75" s="382">
        <f t="shared" si="66"/>
        <v>334.99986440878104</v>
      </c>
      <c r="DA75" s="382">
        <f t="shared" si="66"/>
        <v>339.5792146314518</v>
      </c>
      <c r="DB75" s="382">
        <f t="shared" si="66"/>
        <v>344.16683065366647</v>
      </c>
      <c r="DC75" s="382">
        <f t="shared" si="66"/>
        <v>348.76195660831428</v>
      </c>
      <c r="DD75" s="382">
        <f t="shared" si="66"/>
        <v>353.363984322183</v>
      </c>
      <c r="DE75" s="382">
        <f t="shared" si="66"/>
        <v>357.97243629390852</v>
      </c>
      <c r="DF75" s="521"/>
      <c r="DG75" s="252"/>
      <c r="DH75" s="515">
        <f t="shared" si="67"/>
        <v>640.00000000000011</v>
      </c>
      <c r="DI75" s="592">
        <v>64000</v>
      </c>
      <c r="DJ75" s="382">
        <f t="shared" si="90"/>
        <v>35.86459357517176</v>
      </c>
      <c r="DK75" s="382">
        <f t="shared" si="90"/>
        <v>71.630669347287991</v>
      </c>
      <c r="DL75" s="382">
        <f t="shared" si="90"/>
        <v>107.20225192070004</v>
      </c>
      <c r="DM75" s="382">
        <f t="shared" si="90"/>
        <v>142.48827690678922</v>
      </c>
      <c r="DN75" s="382">
        <f t="shared" si="90"/>
        <v>177.40463443334318</v>
      </c>
      <c r="DO75" s="382">
        <f t="shared" si="90"/>
        <v>211.87577666402663</v>
      </c>
      <c r="DP75" s="382">
        <f t="shared" si="90"/>
        <v>245.8358287213043</v>
      </c>
      <c r="DQ75" s="382">
        <f t="shared" si="90"/>
        <v>279.22919362993599</v>
      </c>
      <c r="DR75" s="382">
        <f t="shared" si="90"/>
        <v>312.01068625394134</v>
      </c>
      <c r="DS75" s="382">
        <f t="shared" si="90"/>
        <v>344.14526360509859</v>
      </c>
      <c r="DT75" s="382">
        <f t="shared" si="90"/>
        <v>375.60743746437242</v>
      </c>
      <c r="DU75" s="382">
        <f t="shared" si="90"/>
        <v>406.38046086500646</v>
      </c>
      <c r="DV75" s="382">
        <f t="shared" si="90"/>
        <v>436.45537533578567</v>
      </c>
      <c r="DW75" s="382">
        <f t="shared" si="90"/>
        <v>465.82999434845641</v>
      </c>
      <c r="DX75" s="382">
        <f t="shared" si="90"/>
        <v>494.50788349646825</v>
      </c>
      <c r="DY75" s="382">
        <f t="shared" si="86"/>
        <v>522.49738225954741</v>
      </c>
      <c r="DZ75" s="382">
        <f t="shared" si="86"/>
        <v>549.81069764760673</v>
      </c>
      <c r="EA75" s="382">
        <f t="shared" si="86"/>
        <v>576.4630876297573</v>
      </c>
      <c r="EB75" s="382">
        <f t="shared" si="86"/>
        <v>602.47214245492864</v>
      </c>
      <c r="EC75" s="382">
        <f t="shared" si="86"/>
        <v>627.85716473042464</v>
      </c>
      <c r="ED75" s="382">
        <f t="shared" si="86"/>
        <v>652.63864415264095</v>
      </c>
      <c r="EE75" s="382">
        <f t="shared" si="86"/>
        <v>676.83781967298307</v>
      </c>
      <c r="EF75" s="382">
        <f t="shared" si="86"/>
        <v>700.47632020276728</v>
      </c>
      <c r="EG75" s="382">
        <f t="shared" si="86"/>
        <v>723.57587432214086</v>
      </c>
      <c r="EH75" s="382">
        <f t="shared" si="86"/>
        <v>746.15807953007868</v>
      </c>
      <c r="EI75" s="382">
        <f t="shared" si="86"/>
        <v>768.24422209620445</v>
      </c>
      <c r="EJ75" s="382">
        <f t="shared" si="86"/>
        <v>789.85513935652602</v>
      </c>
      <c r="EK75" s="382">
        <f t="shared" si="86"/>
        <v>811.01111719656808</v>
      </c>
      <c r="EL75" s="382">
        <f t="shared" si="86"/>
        <v>831.73181639326776</v>
      </c>
      <c r="EM75" s="382">
        <f t="shared" si="86"/>
        <v>852.03622238265632</v>
      </c>
      <c r="EN75" s="382">
        <f t="shared" si="86"/>
        <v>871.94261384865945</v>
      </c>
      <c r="EO75" s="382">
        <f t="shared" si="87"/>
        <v>891.46854627244102</v>
      </c>
      <c r="EP75" s="382">
        <f t="shared" si="70"/>
        <v>910.63084723536383</v>
      </c>
      <c r="EQ75" s="382">
        <f t="shared" si="70"/>
        <v>929.4456208333462</v>
      </c>
      <c r="ER75" s="382">
        <f t="shared" si="70"/>
        <v>947.92825904193569</v>
      </c>
      <c r="ES75" s="382">
        <f t="shared" si="70"/>
        <v>966.09345827742243</v>
      </c>
      <c r="ET75" s="382">
        <f t="shared" si="70"/>
        <v>983.95523973890806</v>
      </c>
      <c r="EU75" s="382">
        <f t="shared" si="70"/>
        <v>1001.5269723978897</v>
      </c>
      <c r="EV75" s="382">
        <f t="shared" si="70"/>
        <v>1018.8213977342496</v>
      </c>
      <c r="EW75" s="382">
        <f t="shared" si="70"/>
        <v>1035.8506555079441</v>
      </c>
      <c r="EX75" s="521"/>
      <c r="EY75" s="252"/>
      <c r="EZ75" s="515">
        <f t="shared" si="71"/>
        <v>640.00000000000011</v>
      </c>
      <c r="FA75" s="592">
        <v>64000</v>
      </c>
      <c r="FB75" s="382">
        <f t="shared" si="79"/>
        <v>337.66941146355293</v>
      </c>
      <c r="FC75" s="382">
        <f t="shared" si="79"/>
        <v>348.17579252048995</v>
      </c>
      <c r="FD75" s="382">
        <f t="shared" si="79"/>
        <v>359.01364486746456</v>
      </c>
      <c r="FE75" s="382">
        <f t="shared" si="79"/>
        <v>370.17408205767822</v>
      </c>
      <c r="FF75" s="382">
        <f t="shared" si="79"/>
        <v>381.64520978368847</v>
      </c>
      <c r="FG75" s="382">
        <f t="shared" si="79"/>
        <v>393.41261062315039</v>
      </c>
      <c r="FH75" s="382">
        <f t="shared" si="79"/>
        <v>405.45988996342356</v>
      </c>
      <c r="FI75" s="382">
        <f t="shared" si="79"/>
        <v>417.76924179991931</v>
      </c>
      <c r="FJ75" s="382">
        <f t="shared" si="79"/>
        <v>430.3219976295527</v>
      </c>
      <c r="FK75" s="382">
        <f t="shared" si="79"/>
        <v>443.09912945775488</v>
      </c>
      <c r="FL75" s="382">
        <f t="shared" si="79"/>
        <v>456.08168721364621</v>
      </c>
      <c r="FM75" s="382">
        <f t="shared" si="79"/>
        <v>469.25116003223764</v>
      </c>
      <c r="FN75" s="382">
        <f t="shared" si="79"/>
        <v>482.5897587804285</v>
      </c>
      <c r="FO75" s="382">
        <f t="shared" si="79"/>
        <v>496.08062326919969</v>
      </c>
      <c r="FP75" s="382">
        <f t="shared" si="79"/>
        <v>509.70796166331115</v>
      </c>
      <c r="FQ75" s="382">
        <f t="shared" ref="FQ75:FQ76" si="94">6*$EZ75/10+FQ$10+(CG75-273.15)</f>
        <v>523.45713185201657</v>
      </c>
      <c r="FR75" s="382">
        <f t="shared" si="80"/>
        <v>537.31467533615091</v>
      </c>
      <c r="FS75" s="382">
        <f t="shared" si="80"/>
        <v>551.26831392934037</v>
      </c>
      <c r="FT75" s="382">
        <f t="shared" si="80"/>
        <v>565.30691864808705</v>
      </c>
      <c r="FU75" s="382">
        <f t="shared" si="80"/>
        <v>579.42045889185522</v>
      </c>
      <c r="FV75" s="382">
        <f t="shared" si="80"/>
        <v>593.59993862214151</v>
      </c>
      <c r="FW75" s="382">
        <f t="shared" si="80"/>
        <v>607.83732489352815</v>
      </c>
      <c r="FX75" s="382">
        <f t="shared" si="80"/>
        <v>622.12547286079564</v>
      </c>
      <c r="FY75" s="382">
        <f t="shared" si="80"/>
        <v>636.45805032815724</v>
      </c>
      <c r="FZ75" s="382">
        <f t="shared" si="80"/>
        <v>650.82946403119968</v>
      </c>
      <c r="GA75" s="382">
        <f t="shared" si="80"/>
        <v>665.23478914119778</v>
      </c>
      <c r="GB75" s="382">
        <f t="shared" si="80"/>
        <v>679.66970293637382</v>
      </c>
      <c r="GC75" s="382">
        <f t="shared" si="80"/>
        <v>694.13042317231452</v>
      </c>
      <c r="GD75" s="382">
        <f t="shared" si="77"/>
        <v>708.61365138039332</v>
      </c>
      <c r="GE75" s="382">
        <f t="shared" si="77"/>
        <v>723.11652110675504</v>
      </c>
      <c r="GF75" s="382">
        <f t="shared" si="77"/>
        <v>737.63655095583567</v>
      </c>
      <c r="GG75" s="382">
        <f t="shared" si="77"/>
        <v>752.17160220545179</v>
      </c>
      <c r="GH75" s="382">
        <f t="shared" si="77"/>
        <v>766.71984070196879</v>
      </c>
      <c r="GI75" s="382">
        <f t="shared" si="77"/>
        <v>781.27970271353547</v>
      </c>
      <c r="GJ75" s="382">
        <f t="shared" si="77"/>
        <v>795.84986440878117</v>
      </c>
      <c r="GK75" s="382">
        <f t="shared" si="77"/>
        <v>810.42921463145194</v>
      </c>
      <c r="GL75" s="382">
        <f t="shared" si="77"/>
        <v>825.0168306536666</v>
      </c>
      <c r="GM75" s="382">
        <f t="shared" si="77"/>
        <v>839.61195660831436</v>
      </c>
      <c r="GN75" s="382">
        <f t="shared" si="77"/>
        <v>854.21398432218314</v>
      </c>
      <c r="GO75" s="382">
        <f t="shared" si="48"/>
        <v>868.82243629390859</v>
      </c>
      <c r="GQ75" s="511"/>
      <c r="GR75" s="521"/>
      <c r="GS75" s="524">
        <v>64000</v>
      </c>
      <c r="GT75" s="583">
        <f t="shared" si="81"/>
        <v>8.4151188624458246</v>
      </c>
      <c r="GU75" s="477">
        <f t="shared" si="81"/>
        <v>3.8607083487161664</v>
      </c>
      <c r="GV75" s="477">
        <f t="shared" si="81"/>
        <v>2.3489375310234637</v>
      </c>
      <c r="GW75" s="477">
        <f t="shared" si="81"/>
        <v>1.5979265810045058</v>
      </c>
      <c r="GX75" s="477">
        <f t="shared" si="81"/>
        <v>1.1512696723099716</v>
      </c>
      <c r="GY75" s="477">
        <f t="shared" si="81"/>
        <v>0.85680787496056421</v>
      </c>
      <c r="GZ75" s="477">
        <f t="shared" si="81"/>
        <v>0.64931162423472299</v>
      </c>
      <c r="HA75" s="477">
        <f t="shared" si="81"/>
        <v>0.49615173244954902</v>
      </c>
      <c r="HB75" s="477">
        <f t="shared" si="81"/>
        <v>0.37918993351182645</v>
      </c>
      <c r="HC75" s="477">
        <f t="shared" si="81"/>
        <v>0.28753516702820103</v>
      </c>
      <c r="HD75" s="477">
        <f t="shared" si="81"/>
        <v>0.21425094852363519</v>
      </c>
      <c r="HE75" s="477">
        <f t="shared" si="81"/>
        <v>0.15470896172863954</v>
      </c>
      <c r="HF75" s="477">
        <f t="shared" si="81"/>
        <v>0.10570240636662905</v>
      </c>
      <c r="HG75" s="477">
        <f t="shared" si="81"/>
        <v>6.4939203760492073E-2</v>
      </c>
      <c r="HH75" s="477">
        <f t="shared" si="81"/>
        <v>3.0737787352082643E-2</v>
      </c>
      <c r="HI75" s="477">
        <f t="shared" ref="HI75:HI76" si="95">ABS((FQ75-DY75)/DY75)</f>
        <v>1.8368505279753075E-3</v>
      </c>
      <c r="HJ75" s="477">
        <f t="shared" si="78"/>
        <v>2.2727863180765105E-2</v>
      </c>
      <c r="HK75" s="477">
        <f t="shared" si="78"/>
        <v>4.3705788351532195E-2</v>
      </c>
      <c r="HL75" s="477">
        <f t="shared" si="78"/>
        <v>6.1687871003300289E-2</v>
      </c>
      <c r="HM75" s="477">
        <f t="shared" si="78"/>
        <v>7.7146058943782375E-2</v>
      </c>
      <c r="HN75" s="477">
        <f t="shared" si="78"/>
        <v>9.0461553356456323E-2</v>
      </c>
      <c r="HO75" s="477">
        <f t="shared" si="78"/>
        <v>0.10194538894530568</v>
      </c>
      <c r="HP75" s="477">
        <f t="shared" si="78"/>
        <v>0.1118536702558216</v>
      </c>
      <c r="HQ75" s="477">
        <f t="shared" si="78"/>
        <v>0.12039901700094298</v>
      </c>
      <c r="HR75" s="477">
        <f t="shared" si="78"/>
        <v>0.12775927529849412</v>
      </c>
      <c r="HS75" s="477">
        <f t="shared" si="78"/>
        <v>0.13408422737490783</v>
      </c>
      <c r="HT75" s="477">
        <f t="shared" si="78"/>
        <v>0.13950081594698155</v>
      </c>
      <c r="HU75" s="477">
        <f t="shared" si="78"/>
        <v>0.14411725258252497</v>
      </c>
      <c r="HV75" s="477">
        <f t="shared" si="78"/>
        <v>0.14802627792545631</v>
      </c>
      <c r="HW75" s="477">
        <f t="shared" si="78"/>
        <v>0.15130777059616884</v>
      </c>
      <c r="HX75" s="477">
        <f t="shared" si="78"/>
        <v>0.15403085106714934</v>
      </c>
      <c r="HY75" s="477">
        <f t="shared" si="78"/>
        <v>0.15625559045177886</v>
      </c>
      <c r="HZ75" s="477">
        <f t="shared" si="91"/>
        <v>0.15803440765300525</v>
      </c>
      <c r="IA75" s="477">
        <f t="shared" si="91"/>
        <v>0.15941321880344578</v>
      </c>
      <c r="IB75" s="477">
        <f t="shared" si="91"/>
        <v>0.16043238840337881</v>
      </c>
      <c r="IC75" s="477">
        <f t="shared" si="91"/>
        <v>0.16112752064745903</v>
      </c>
      <c r="ID75" s="477">
        <f t="shared" si="91"/>
        <v>0.1615301211541042</v>
      </c>
      <c r="IE75" s="477">
        <f t="shared" si="91"/>
        <v>0.16166815298235349</v>
      </c>
      <c r="IF75" s="477">
        <f t="shared" si="91"/>
        <v>0.1615665059431769</v>
      </c>
      <c r="IG75" s="477">
        <f t="shared" si="50"/>
        <v>0.16124739442495295</v>
      </c>
    </row>
    <row r="76" spans="1:296">
      <c r="F76" s="384"/>
      <c r="G76" s="384"/>
      <c r="H76" s="384"/>
      <c r="I76" s="384"/>
      <c r="J76" s="252"/>
      <c r="K76" s="606">
        <v>64000</v>
      </c>
      <c r="L76" s="382">
        <f t="shared" si="21"/>
        <v>19.507199999999997</v>
      </c>
      <c r="M76" s="382">
        <v>640</v>
      </c>
      <c r="N76" s="493">
        <f t="shared" si="72"/>
        <v>59.172994851598531</v>
      </c>
      <c r="O76" s="263">
        <f t="shared" si="73"/>
        <v>9.5148679813236756E-2</v>
      </c>
      <c r="P76" s="383">
        <f t="shared" si="76"/>
        <v>-56.500002288000502</v>
      </c>
      <c r="Q76" s="383">
        <f t="shared" si="74"/>
        <v>216.64999771199948</v>
      </c>
      <c r="R76" s="382">
        <f t="shared" si="92"/>
        <v>573.56933718429855</v>
      </c>
      <c r="S76" s="263">
        <f t="shared" si="75"/>
        <v>5.8399205380309432E-2</v>
      </c>
      <c r="T76" s="492">
        <f>O76/Konstanten!$C$22</f>
        <v>7.7672391684274894E-2</v>
      </c>
      <c r="U76" s="492">
        <f t="shared" si="93"/>
        <v>0.75186533996876448</v>
      </c>
      <c r="V76" s="492"/>
      <c r="W76" s="578"/>
      <c r="X76" s="516">
        <f t="shared" si="59"/>
        <v>650.00000000000011</v>
      </c>
      <c r="Y76" s="593">
        <v>65000</v>
      </c>
      <c r="Z76" s="538">
        <f t="shared" si="88"/>
        <v>6.404812093938328E-2</v>
      </c>
      <c r="AA76" s="538">
        <f t="shared" si="88"/>
        <v>0.12791116108174863</v>
      </c>
      <c r="AB76" s="538">
        <f t="shared" si="88"/>
        <v>0.19140904843289927</v>
      </c>
      <c r="AC76" s="538">
        <f t="shared" si="88"/>
        <v>0.25437136958502787</v>
      </c>
      <c r="AD76" s="538">
        <f t="shared" si="88"/>
        <v>0.31664135020118517</v>
      </c>
      <c r="AE76" s="538">
        <f t="shared" si="88"/>
        <v>0.378078942830955</v>
      </c>
      <c r="AF76" s="538">
        <f t="shared" si="88"/>
        <v>0.43856290592028241</v>
      </c>
      <c r="AG76" s="538">
        <f t="shared" si="88"/>
        <v>0.49799186555607455</v>
      </c>
      <c r="AH76" s="538">
        <f t="shared" si="88"/>
        <v>0.55628444277492572</v>
      </c>
      <c r="AI76" s="538">
        <f t="shared" si="88"/>
        <v>0.61337859372136905</v>
      </c>
      <c r="AJ76" s="538">
        <f t="shared" si="88"/>
        <v>0.6692303443435208</v>
      </c>
      <c r="AK76" s="538">
        <f t="shared" si="88"/>
        <v>0.72381210846323729</v>
      </c>
      <c r="AL76" s="538">
        <f t="shared" si="88"/>
        <v>0.77711076443570426</v>
      </c>
      <c r="AM76" s="538">
        <f t="shared" si="88"/>
        <v>0.82912563896837932</v>
      </c>
      <c r="AN76" s="538">
        <f t="shared" si="88"/>
        <v>0.87986651415898409</v>
      </c>
      <c r="AO76" s="538">
        <f t="shared" si="82"/>
        <v>0.92935174097254503</v>
      </c>
      <c r="AP76" s="538">
        <f t="shared" si="82"/>
        <v>0.97760651281554989</v>
      </c>
      <c r="AQ76" s="538">
        <f t="shared" si="82"/>
        <v>1.0246613284451342</v>
      </c>
      <c r="AR76" s="538">
        <f t="shared" si="82"/>
        <v>1.0705506547122816</v>
      </c>
      <c r="AS76" s="538">
        <f t="shared" si="82"/>
        <v>1.1153117862623365</v>
      </c>
      <c r="AT76" s="538">
        <f t="shared" si="82"/>
        <v>1.1589838905248</v>
      </c>
      <c r="AU76" s="538">
        <f t="shared" si="82"/>
        <v>1.2016072211730806</v>
      </c>
      <c r="AV76" s="538">
        <f t="shared" si="82"/>
        <v>1.243222480794586</v>
      </c>
      <c r="AW76" s="538">
        <f t="shared" si="82"/>
        <v>1.2838703129719553</v>
      </c>
      <c r="AX76" s="538">
        <f t="shared" si="82"/>
        <v>1.323590904679699</v>
      </c>
      <c r="AY76" s="538">
        <f t="shared" si="82"/>
        <v>1.3624236813474857</v>
      </c>
      <c r="AZ76" s="538">
        <f t="shared" si="82"/>
        <v>1.4004070787698795</v>
      </c>
      <c r="BA76" s="538">
        <f t="shared" si="82"/>
        <v>1.437578378005173</v>
      </c>
      <c r="BB76" s="538">
        <f t="shared" si="82"/>
        <v>1.4739735913419199</v>
      </c>
      <c r="BC76" s="538">
        <f t="shared" si="82"/>
        <v>1.5096273892256513</v>
      </c>
      <c r="BD76" s="538">
        <f t="shared" si="82"/>
        <v>1.5445730596781899</v>
      </c>
      <c r="BE76" s="538">
        <f t="shared" si="83"/>
        <v>1.5788424931880942</v>
      </c>
      <c r="BF76" s="538">
        <f t="shared" si="62"/>
        <v>1.6124661873014592</v>
      </c>
      <c r="BG76" s="538">
        <f t="shared" si="62"/>
        <v>1.6454732662079719</v>
      </c>
      <c r="BH76" s="538">
        <f t="shared" si="62"/>
        <v>1.6778915115147306</v>
      </c>
      <c r="BI76" s="538">
        <f t="shared" si="62"/>
        <v>1.7097474011485698</v>
      </c>
      <c r="BJ76" s="538">
        <f t="shared" si="62"/>
        <v>1.7410661539468684</v>
      </c>
      <c r="BK76" s="538">
        <f t="shared" si="62"/>
        <v>1.7718717780052335</v>
      </c>
      <c r="BL76" s="538">
        <f t="shared" si="62"/>
        <v>1.8021871212657627</v>
      </c>
      <c r="BM76" s="538">
        <f t="shared" si="62"/>
        <v>1.8320339231667593</v>
      </c>
      <c r="BN76" s="527"/>
      <c r="BO76" s="578"/>
      <c r="BP76" s="516">
        <f t="shared" si="63"/>
        <v>650.00000000000011</v>
      </c>
      <c r="BQ76" s="593">
        <v>65000</v>
      </c>
      <c r="BR76" s="497">
        <f t="shared" si="89"/>
        <v>216.82774438073719</v>
      </c>
      <c r="BS76" s="497">
        <f t="shared" si="89"/>
        <v>217.3589313225643</v>
      </c>
      <c r="BT76" s="497">
        <f t="shared" si="89"/>
        <v>218.23749726944092</v>
      </c>
      <c r="BU76" s="497">
        <f t="shared" si="89"/>
        <v>219.45365639187605</v>
      </c>
      <c r="BV76" s="497">
        <f t="shared" si="89"/>
        <v>220.99433906211746</v>
      </c>
      <c r="BW76" s="497">
        <f t="shared" si="89"/>
        <v>222.84374760482586</v>
      </c>
      <c r="BX76" s="497">
        <f t="shared" si="89"/>
        <v>224.98397813871154</v>
      </c>
      <c r="BY76" s="497">
        <f t="shared" si="89"/>
        <v>227.39565986579018</v>
      </c>
      <c r="BZ76" s="497">
        <f t="shared" si="89"/>
        <v>230.05856925097086</v>
      </c>
      <c r="CA76" s="497">
        <f t="shared" si="89"/>
        <v>232.95218639571382</v>
      </c>
      <c r="CB76" s="497">
        <f t="shared" si="89"/>
        <v>236.05617227378156</v>
      </c>
      <c r="CC76" s="497">
        <f t="shared" si="89"/>
        <v>239.35075642121299</v>
      </c>
      <c r="CD76" s="497">
        <f t="shared" si="89"/>
        <v>242.81703384060017</v>
      </c>
      <c r="CE76" s="497">
        <f t="shared" si="89"/>
        <v>246.43717665810996</v>
      </c>
      <c r="CF76" s="497">
        <f t="shared" si="89"/>
        <v>250.19457039279121</v>
      </c>
      <c r="CG76" s="497">
        <f t="shared" si="84"/>
        <v>254.0738868673549</v>
      </c>
      <c r="CH76" s="497">
        <f t="shared" si="84"/>
        <v>258.06110629532458</v>
      </c>
      <c r="CI76" s="497">
        <f t="shared" si="84"/>
        <v>262.14350044256537</v>
      </c>
      <c r="CJ76" s="497">
        <f t="shared" si="84"/>
        <v>266.30958744508484</v>
      </c>
      <c r="CK76" s="497">
        <f t="shared" si="84"/>
        <v>270.54906723312575</v>
      </c>
      <c r="CL76" s="497">
        <f t="shared" si="84"/>
        <v>274.85274481996277</v>
      </c>
      <c r="CM76" s="497">
        <f t="shared" si="84"/>
        <v>279.21244712383844</v>
      </c>
      <c r="CN76" s="497">
        <f t="shared" si="84"/>
        <v>283.62093759024123</v>
      </c>
      <c r="CO76" s="497">
        <f t="shared" si="84"/>
        <v>288.07183170412225</v>
      </c>
      <c r="CP76" s="497">
        <f t="shared" si="84"/>
        <v>292.55951552859233</v>
      </c>
      <c r="CQ76" s="497">
        <f t="shared" si="84"/>
        <v>297.07906865982352</v>
      </c>
      <c r="CR76" s="497">
        <f t="shared" si="84"/>
        <v>301.62619241960817</v>
      </c>
      <c r="CS76" s="497">
        <f t="shared" si="84"/>
        <v>306.19714368701159</v>
      </c>
      <c r="CT76" s="497">
        <f t="shared" si="84"/>
        <v>310.78867446950562</v>
      </c>
      <c r="CU76" s="497">
        <f t="shared" si="84"/>
        <v>315.39797710597043</v>
      </c>
      <c r="CV76" s="497">
        <f t="shared" si="84"/>
        <v>320.02263485680254</v>
      </c>
      <c r="CW76" s="497">
        <f t="shared" si="85"/>
        <v>324.66057755210261</v>
      </c>
      <c r="CX76" s="497">
        <f t="shared" si="66"/>
        <v>329.31004192312218</v>
      </c>
      <c r="CY76" s="497">
        <f t="shared" si="66"/>
        <v>333.9695362236659</v>
      </c>
      <c r="CZ76" s="497">
        <f t="shared" si="66"/>
        <v>338.63780874853222</v>
      </c>
      <c r="DA76" s="497">
        <f t="shared" si="66"/>
        <v>343.31381986889306</v>
      </c>
      <c r="DB76" s="497">
        <f t="shared" si="66"/>
        <v>347.99671722520117</v>
      </c>
      <c r="DC76" s="497">
        <f t="shared" si="66"/>
        <v>352.68581374332001</v>
      </c>
      <c r="DD76" s="497">
        <f t="shared" si="66"/>
        <v>357.38056816680415</v>
      </c>
      <c r="DE76" s="497">
        <f t="shared" si="66"/>
        <v>362.08056782594616</v>
      </c>
      <c r="DF76" s="521"/>
      <c r="DG76" s="578"/>
      <c r="DH76" s="516">
        <f t="shared" si="67"/>
        <v>650.00000000000011</v>
      </c>
      <c r="DI76" s="593">
        <v>65000</v>
      </c>
      <c r="DJ76" s="497">
        <f t="shared" si="90"/>
        <v>36.736038275101862</v>
      </c>
      <c r="DK76" s="497">
        <f t="shared" si="90"/>
        <v>73.365919880132608</v>
      </c>
      <c r="DL76" s="497">
        <f t="shared" si="90"/>
        <v>109.78636104073533</v>
      </c>
      <c r="DM76" s="497">
        <f t="shared" si="90"/>
        <v>145.89961785154668</v>
      </c>
      <c r="DN76" s="497">
        <f t="shared" si="90"/>
        <v>181.61576936003513</v>
      </c>
      <c r="DO76" s="497">
        <f t="shared" si="90"/>
        <v>216.85448864289117</v>
      </c>
      <c r="DP76" s="497">
        <f t="shared" si="90"/>
        <v>251.54623526231626</v>
      </c>
      <c r="DQ76" s="497">
        <f t="shared" si="90"/>
        <v>285.63286425016997</v>
      </c>
      <c r="DR76" s="497">
        <f t="shared" si="90"/>
        <v>319.06769912835102</v>
      </c>
      <c r="DS76" s="497">
        <f t="shared" si="90"/>
        <v>351.81515344380279</v>
      </c>
      <c r="DT76" s="497">
        <f t="shared" si="90"/>
        <v>383.85000502873311</v>
      </c>
      <c r="DU76" s="497">
        <f t="shared" si="90"/>
        <v>415.15643129722861</v>
      </c>
      <c r="DV76" s="497">
        <f t="shared" si="90"/>
        <v>445.72690607617045</v>
      </c>
      <c r="DW76" s="497">
        <f t="shared" si="90"/>
        <v>475.56104318560136</v>
      </c>
      <c r="DX76" s="497">
        <f t="shared" si="90"/>
        <v>504.66445333682776</v>
      </c>
      <c r="DY76" s="497">
        <f t="shared" si="86"/>
        <v>533.04766208069657</v>
      </c>
      <c r="DZ76" s="497">
        <f t="shared" si="86"/>
        <v>560.72511958266841</v>
      </c>
      <c r="EA76" s="497">
        <f t="shared" si="86"/>
        <v>587.71431899465847</v>
      </c>
      <c r="EB76" s="497">
        <f t="shared" si="86"/>
        <v>614.0350294455402</v>
      </c>
      <c r="EC76" s="497">
        <f t="shared" si="86"/>
        <v>639.7086420003244</v>
      </c>
      <c r="ED76" s="497">
        <f t="shared" si="86"/>
        <v>664.75762189558918</v>
      </c>
      <c r="EE76" s="497">
        <f t="shared" si="86"/>
        <v>689.20505740411068</v>
      </c>
      <c r="EF76" s="497">
        <f t="shared" si="86"/>
        <v>713.07429428196997</v>
      </c>
      <c r="EG76" s="497">
        <f t="shared" si="86"/>
        <v>736.38864444192234</v>
      </c>
      <c r="EH76" s="497">
        <f t="shared" si="86"/>
        <v>759.17115790030107</v>
      </c>
      <c r="EI76" s="497">
        <f t="shared" si="86"/>
        <v>781.44444787466932</v>
      </c>
      <c r="EJ76" s="497">
        <f t="shared" si="86"/>
        <v>803.2305599582395</v>
      </c>
      <c r="EK76" s="497">
        <f t="shared" si="86"/>
        <v>824.55087742290607</v>
      </c>
      <c r="EL76" s="497">
        <f t="shared" si="86"/>
        <v>845.42605581314513</v>
      </c>
      <c r="EM76" s="497">
        <f t="shared" si="86"/>
        <v>865.87598103341986</v>
      </c>
      <c r="EN76" s="497">
        <f t="shared" si="86"/>
        <v>885.9197460723434</v>
      </c>
      <c r="EO76" s="497">
        <f t="shared" si="87"/>
        <v>905.57564233630058</v>
      </c>
      <c r="EP76" s="497">
        <f t="shared" si="70"/>
        <v>924.86116228259095</v>
      </c>
      <c r="EQ76" s="497">
        <f t="shared" si="70"/>
        <v>943.79301065338927</v>
      </c>
      <c r="ER76" s="497">
        <f t="shared" si="70"/>
        <v>962.38712212666485</v>
      </c>
      <c r="ES76" s="497">
        <f t="shared" si="70"/>
        <v>980.65868362936214</v>
      </c>
      <c r="ET76" s="497">
        <f t="shared" si="70"/>
        <v>998.62215991332118</v>
      </c>
      <c r="EU76" s="497">
        <f t="shared" si="70"/>
        <v>1016.2913212860263</v>
      </c>
      <c r="EV76" s="497">
        <f t="shared" si="70"/>
        <v>1033.6792726264825</v>
      </c>
      <c r="EW76" s="497">
        <f t="shared" si="70"/>
        <v>1050.7984830099083</v>
      </c>
      <c r="EX76" s="521"/>
      <c r="EY76" s="578"/>
      <c r="EZ76" s="516">
        <f t="shared" si="71"/>
        <v>650.00000000000011</v>
      </c>
      <c r="FA76" s="593">
        <v>65000</v>
      </c>
      <c r="FB76" s="497">
        <f t="shared" ref="FB76:FP76" si="96">6*$EZ76/10+FB$10+(BR76-273.15)</f>
        <v>343.67774438073729</v>
      </c>
      <c r="FC76" s="497">
        <f t="shared" si="96"/>
        <v>354.20893132256447</v>
      </c>
      <c r="FD76" s="497">
        <f t="shared" si="96"/>
        <v>365.08749726944109</v>
      </c>
      <c r="FE76" s="497">
        <f t="shared" si="96"/>
        <v>376.30365639187619</v>
      </c>
      <c r="FF76" s="497">
        <f t="shared" si="96"/>
        <v>387.84433906211757</v>
      </c>
      <c r="FG76" s="497">
        <f t="shared" si="96"/>
        <v>399.693747604826</v>
      </c>
      <c r="FH76" s="497">
        <f t="shared" si="96"/>
        <v>411.8339781387117</v>
      </c>
      <c r="FI76" s="497">
        <f t="shared" si="96"/>
        <v>424.24565986579034</v>
      </c>
      <c r="FJ76" s="497">
        <f t="shared" si="96"/>
        <v>436.90856925097103</v>
      </c>
      <c r="FK76" s="497">
        <f t="shared" si="96"/>
        <v>449.80218639571399</v>
      </c>
      <c r="FL76" s="497">
        <f t="shared" si="96"/>
        <v>462.90617227378169</v>
      </c>
      <c r="FM76" s="497">
        <f t="shared" si="96"/>
        <v>476.2007564212131</v>
      </c>
      <c r="FN76" s="497">
        <f t="shared" si="96"/>
        <v>489.66703384060031</v>
      </c>
      <c r="FO76" s="497">
        <f t="shared" si="96"/>
        <v>503.28717665811007</v>
      </c>
      <c r="FP76" s="497">
        <f t="shared" si="96"/>
        <v>517.04457039279134</v>
      </c>
      <c r="FQ76" s="497">
        <f t="shared" si="94"/>
        <v>530.92388686735501</v>
      </c>
      <c r="FR76" s="497">
        <f t="shared" si="80"/>
        <v>544.91110629532477</v>
      </c>
      <c r="FS76" s="497">
        <f t="shared" si="80"/>
        <v>558.99350044256551</v>
      </c>
      <c r="FT76" s="497">
        <f t="shared" si="80"/>
        <v>573.15958744508498</v>
      </c>
      <c r="FU76" s="497">
        <f t="shared" si="80"/>
        <v>587.39906723312583</v>
      </c>
      <c r="FV76" s="497">
        <f t="shared" si="80"/>
        <v>601.70274481996285</v>
      </c>
      <c r="FW76" s="497">
        <f t="shared" si="80"/>
        <v>616.06244712383864</v>
      </c>
      <c r="FX76" s="497">
        <f t="shared" si="80"/>
        <v>630.47093759024142</v>
      </c>
      <c r="FY76" s="497">
        <f t="shared" si="80"/>
        <v>644.92183170412238</v>
      </c>
      <c r="FZ76" s="497">
        <f t="shared" si="80"/>
        <v>659.40951552859246</v>
      </c>
      <c r="GA76" s="497">
        <f t="shared" si="80"/>
        <v>673.92906865982366</v>
      </c>
      <c r="GB76" s="497">
        <f t="shared" si="80"/>
        <v>688.47619241960831</v>
      </c>
      <c r="GC76" s="497">
        <f t="shared" si="80"/>
        <v>703.04714368701173</v>
      </c>
      <c r="GD76" s="497">
        <f t="shared" si="77"/>
        <v>717.63867446950576</v>
      </c>
      <c r="GE76" s="497">
        <f t="shared" si="77"/>
        <v>732.24797710597056</v>
      </c>
      <c r="GF76" s="497">
        <f t="shared" si="77"/>
        <v>746.87263485680273</v>
      </c>
      <c r="GG76" s="497">
        <f t="shared" si="77"/>
        <v>761.51057755210275</v>
      </c>
      <c r="GH76" s="497">
        <f t="shared" si="77"/>
        <v>776.16004192312232</v>
      </c>
      <c r="GI76" s="497">
        <f t="shared" si="77"/>
        <v>790.81953622366609</v>
      </c>
      <c r="GJ76" s="497">
        <f t="shared" si="77"/>
        <v>805.48780874853242</v>
      </c>
      <c r="GK76" s="497">
        <f t="shared" si="77"/>
        <v>820.16381986889314</v>
      </c>
      <c r="GL76" s="497">
        <f t="shared" si="77"/>
        <v>834.84671722520125</v>
      </c>
      <c r="GM76" s="497">
        <f t="shared" si="77"/>
        <v>849.5358137433202</v>
      </c>
      <c r="GN76" s="497">
        <f t="shared" si="77"/>
        <v>864.23056816680423</v>
      </c>
      <c r="GO76" s="497">
        <f t="shared" si="48"/>
        <v>878.93056782594635</v>
      </c>
      <c r="GQ76" s="511"/>
      <c r="GR76" s="521"/>
      <c r="GS76" s="530">
        <v>65000</v>
      </c>
      <c r="GT76" s="584">
        <f t="shared" ref="GT76:HH76" si="97">ABS((FB76-DJ76)/DJ76)</f>
        <v>8.3553295487953463</v>
      </c>
      <c r="GU76" s="581">
        <f t="shared" si="97"/>
        <v>3.8279764214949044</v>
      </c>
      <c r="GV76" s="581">
        <f t="shared" si="97"/>
        <v>2.3254358174234264</v>
      </c>
      <c r="GW76" s="581">
        <f t="shared" si="97"/>
        <v>1.5791956273303358</v>
      </c>
      <c r="GX76" s="581">
        <f t="shared" si="97"/>
        <v>1.1355212734487548</v>
      </c>
      <c r="GY76" s="581">
        <f t="shared" si="97"/>
        <v>0.84314260731318547</v>
      </c>
      <c r="GZ76" s="581">
        <f t="shared" si="97"/>
        <v>0.6372098660480644</v>
      </c>
      <c r="HA76" s="581">
        <f t="shared" si="97"/>
        <v>0.48528307826027023</v>
      </c>
      <c r="HB76" s="581">
        <f t="shared" si="97"/>
        <v>0.36932873632945301</v>
      </c>
      <c r="HC76" s="581">
        <f t="shared" si="97"/>
        <v>0.27851851176036158</v>
      </c>
      <c r="HD76" s="581">
        <f t="shared" si="97"/>
        <v>0.20595588435417847</v>
      </c>
      <c r="HE76" s="581">
        <f t="shared" si="97"/>
        <v>0.1470393339041885</v>
      </c>
      <c r="HF76" s="581">
        <f t="shared" si="97"/>
        <v>9.8580828676563925E-2</v>
      </c>
      <c r="HG76" s="581">
        <f t="shared" si="97"/>
        <v>5.8301944345108575E-2</v>
      </c>
      <c r="HH76" s="581">
        <f t="shared" si="97"/>
        <v>2.4531383128148971E-2</v>
      </c>
      <c r="HI76" s="581">
        <f t="shared" si="95"/>
        <v>3.9842126031500117E-3</v>
      </c>
      <c r="HJ76" s="581">
        <f t="shared" si="78"/>
        <v>2.8202790877486561E-2</v>
      </c>
      <c r="HK76" s="581">
        <f t="shared" si="78"/>
        <v>4.8868672455050388E-2</v>
      </c>
      <c r="HL76" s="581">
        <f t="shared" si="78"/>
        <v>6.6568583289726688E-2</v>
      </c>
      <c r="HM76" s="581">
        <f t="shared" si="78"/>
        <v>8.1770936537030617E-2</v>
      </c>
      <c r="HN76" s="581">
        <f t="shared" si="78"/>
        <v>9.4853936229903221E-2</v>
      </c>
      <c r="HO76" s="581">
        <f t="shared" si="78"/>
        <v>0.10612604985193161</v>
      </c>
      <c r="HP76" s="581">
        <f t="shared" si="78"/>
        <v>0.11584116459408481</v>
      </c>
      <c r="HQ76" s="581">
        <f t="shared" si="78"/>
        <v>0.12420997176989165</v>
      </c>
      <c r="HR76" s="581">
        <f t="shared" si="78"/>
        <v>0.13140863075940235</v>
      </c>
      <c r="HS76" s="581">
        <f t="shared" si="78"/>
        <v>0.13758544130329448</v>
      </c>
      <c r="HT76" s="581">
        <f t="shared" si="78"/>
        <v>0.14286603779691517</v>
      </c>
      <c r="HU76" s="581">
        <f t="shared" si="78"/>
        <v>0.14735747309571531</v>
      </c>
      <c r="HV76" s="581">
        <f t="shared" si="78"/>
        <v>0.15115145844509287</v>
      </c>
      <c r="HW76" s="581">
        <f t="shared" si="78"/>
        <v>0.15432695542376029</v>
      </c>
      <c r="HX76" s="581">
        <f t="shared" si="78"/>
        <v>0.15695226552065836</v>
      </c>
      <c r="HY76" s="581">
        <f t="shared" si="78"/>
        <v>0.15908672677251282</v>
      </c>
      <c r="HZ76" s="581">
        <f t="shared" si="91"/>
        <v>0.16078210051816735</v>
      </c>
      <c r="IA76" s="581">
        <f t="shared" si="91"/>
        <v>0.16208371189761134</v>
      </c>
      <c r="IB76" s="581">
        <f t="shared" si="91"/>
        <v>0.16303139326243196</v>
      </c>
      <c r="IC76" s="581">
        <f t="shared" si="91"/>
        <v>0.16366026879656703</v>
      </c>
      <c r="ID76" s="581">
        <f t="shared" si="91"/>
        <v>0.1640014104056487</v>
      </c>
      <c r="IE76" s="581">
        <f t="shared" si="91"/>
        <v>0.1640823886321216</v>
      </c>
      <c r="IF76" s="581">
        <f t="shared" si="91"/>
        <v>0.16392773749745893</v>
      </c>
      <c r="IG76" s="581">
        <f t="shared" si="50"/>
        <v>0.16355934840300046</v>
      </c>
    </row>
    <row r="77" spans="1:296">
      <c r="F77" s="384"/>
      <c r="G77" s="384"/>
      <c r="H77" s="384"/>
      <c r="I77" s="384"/>
      <c r="J77" s="529"/>
      <c r="K77" s="607">
        <v>65000</v>
      </c>
      <c r="L77" s="497">
        <f t="shared" ref="L77" si="98">K77*0.0003048</f>
        <v>19.811999999999998</v>
      </c>
      <c r="M77" s="497">
        <v>650</v>
      </c>
      <c r="N77" s="506">
        <f t="shared" si="72"/>
        <v>56.396202849516555</v>
      </c>
      <c r="O77" s="507">
        <f t="shared" si="73"/>
        <v>9.0683668471886386E-2</v>
      </c>
      <c r="P77" s="496">
        <f t="shared" si="76"/>
        <v>-56.500002288000502</v>
      </c>
      <c r="Q77" s="496">
        <f t="shared" si="74"/>
        <v>216.64999771199948</v>
      </c>
      <c r="R77" s="497">
        <f t="shared" si="92"/>
        <v>573.56933718429855</v>
      </c>
      <c r="S77" s="507">
        <f t="shared" si="75"/>
        <v>5.565872474662379E-2</v>
      </c>
      <c r="T77" s="508">
        <f>O77/Konstanten!$C$22</f>
        <v>7.4027484466846025E-2</v>
      </c>
      <c r="U77" s="508">
        <f t="shared" si="93"/>
        <v>0.75186533996876448</v>
      </c>
      <c r="V77" s="492"/>
      <c r="GQ77" s="511"/>
    </row>
    <row r="78" spans="1:296" s="86" customFormat="1" ht="18.75">
      <c r="A78" s="173"/>
      <c r="B78" s="182"/>
      <c r="C78" s="91"/>
      <c r="D78" s="189"/>
      <c r="E78" s="151"/>
      <c r="F78" s="384"/>
      <c r="G78" s="384"/>
      <c r="H78" s="384"/>
      <c r="I78" s="384"/>
      <c r="J78" s="509"/>
      <c r="K78" s="510"/>
      <c r="L78" s="510"/>
      <c r="M78" s="510"/>
      <c r="N78" s="510"/>
      <c r="O78" s="512"/>
      <c r="P78" s="510"/>
      <c r="Q78" s="510"/>
      <c r="R78" s="513"/>
      <c r="S78" s="505"/>
      <c r="T78" s="514"/>
      <c r="U78" s="514"/>
      <c r="V78" s="514"/>
      <c r="W78" s="2"/>
      <c r="X78" s="384"/>
      <c r="Y78" s="384"/>
      <c r="Z78" s="521"/>
      <c r="AA78" s="521"/>
      <c r="AB78" s="521"/>
      <c r="AC78" s="521"/>
      <c r="AD78" s="521"/>
      <c r="AE78" s="521"/>
      <c r="AF78" s="521"/>
      <c r="AG78" s="521"/>
      <c r="AH78" s="521"/>
      <c r="AI78" s="521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521"/>
      <c r="AZ78" s="521"/>
      <c r="BA78" s="521"/>
      <c r="BB78" s="521"/>
      <c r="BC78" s="521"/>
      <c r="BD78" s="521"/>
      <c r="BE78" s="521"/>
      <c r="BF78" s="521"/>
      <c r="BG78" s="521"/>
      <c r="BH78" s="521"/>
      <c r="BI78" s="521"/>
      <c r="BJ78" s="521"/>
      <c r="BK78" s="521"/>
      <c r="BL78" s="521"/>
      <c r="BM78" s="521"/>
      <c r="BN78" s="521"/>
      <c r="BO78" s="2"/>
      <c r="BP78" s="384"/>
      <c r="BQ78" s="384"/>
      <c r="BR78" s="521"/>
      <c r="BS78" s="521"/>
      <c r="BT78" s="521"/>
      <c r="BU78" s="521"/>
      <c r="BV78" s="521"/>
      <c r="BW78" s="521"/>
      <c r="BX78" s="521"/>
      <c r="BY78" s="521"/>
      <c r="BZ78" s="521"/>
      <c r="CA78" s="521"/>
      <c r="CB78" s="521"/>
      <c r="CC78" s="521"/>
      <c r="CD78" s="521"/>
      <c r="CE78" s="521"/>
      <c r="CF78" s="521"/>
      <c r="CG78" s="521"/>
      <c r="CH78" s="521"/>
      <c r="CI78" s="521"/>
      <c r="CJ78" s="521"/>
      <c r="CK78" s="521"/>
      <c r="CL78" s="521"/>
      <c r="CM78" s="521"/>
      <c r="CN78" s="521"/>
      <c r="CO78" s="521"/>
      <c r="CP78" s="521"/>
      <c r="CQ78" s="521"/>
      <c r="CR78" s="521"/>
      <c r="CS78" s="521"/>
      <c r="CT78" s="521"/>
      <c r="CU78" s="521"/>
      <c r="CV78" s="521"/>
      <c r="CW78" s="521"/>
      <c r="CX78" s="521"/>
      <c r="CY78" s="521"/>
      <c r="CZ78" s="521"/>
      <c r="DA78" s="521"/>
      <c r="DB78" s="521"/>
      <c r="DC78" s="521"/>
      <c r="DD78" s="521"/>
      <c r="DE78" s="521"/>
      <c r="DF78" s="521"/>
      <c r="DG78" s="2"/>
      <c r="DH78" s="384"/>
      <c r="DI78" s="384"/>
      <c r="DJ78" s="521"/>
      <c r="DK78" s="521"/>
      <c r="DL78" s="521"/>
      <c r="DM78" s="521"/>
      <c r="DN78" s="521"/>
      <c r="DO78" s="521"/>
      <c r="DP78" s="521"/>
      <c r="DQ78" s="521"/>
      <c r="DR78" s="521"/>
      <c r="DS78" s="521"/>
      <c r="DT78" s="521"/>
      <c r="DU78" s="521"/>
      <c r="DV78" s="521"/>
      <c r="DW78" s="521"/>
      <c r="DX78" s="521"/>
      <c r="DY78" s="521"/>
      <c r="DZ78" s="521"/>
      <c r="EA78" s="521"/>
      <c r="EB78" s="521"/>
      <c r="EC78" s="521"/>
      <c r="ED78" s="521"/>
      <c r="EE78" s="521"/>
      <c r="EF78" s="521"/>
      <c r="EG78" s="521"/>
      <c r="EH78" s="521"/>
      <c r="EI78" s="521"/>
      <c r="EJ78" s="521"/>
      <c r="EK78" s="521"/>
      <c r="EL78" s="521"/>
      <c r="EM78" s="521"/>
      <c r="EN78" s="521"/>
      <c r="EO78" s="521"/>
      <c r="EP78" s="521"/>
      <c r="EQ78" s="521"/>
      <c r="ER78" s="521"/>
      <c r="ES78" s="521"/>
      <c r="ET78" s="521"/>
      <c r="EU78" s="521"/>
      <c r="EV78" s="521"/>
      <c r="EW78" s="521"/>
      <c r="EX78" s="521"/>
      <c r="EY78" s="2"/>
      <c r="EZ78" s="384"/>
      <c r="FA78" s="384"/>
      <c r="FB78" s="521"/>
      <c r="FC78" s="521"/>
      <c r="FD78" s="521"/>
      <c r="FE78" s="521"/>
      <c r="FF78" s="521"/>
      <c r="FG78" s="521"/>
      <c r="FH78" s="521"/>
      <c r="FI78" s="521"/>
      <c r="FJ78" s="521"/>
      <c r="FK78" s="521"/>
      <c r="FL78" s="521"/>
      <c r="FM78" s="521"/>
      <c r="FN78" s="521"/>
      <c r="FO78" s="521"/>
      <c r="FP78" s="521"/>
      <c r="FQ78" s="521"/>
      <c r="FR78" s="521"/>
      <c r="FS78" s="521"/>
      <c r="FT78" s="521"/>
      <c r="FU78" s="521"/>
      <c r="FV78" s="521"/>
      <c r="FW78" s="521"/>
      <c r="FX78" s="521"/>
      <c r="FY78" s="521"/>
      <c r="FZ78" s="521"/>
      <c r="GA78" s="521"/>
      <c r="GB78" s="521"/>
      <c r="GC78" s="521"/>
      <c r="GD78" s="521"/>
      <c r="GE78" s="521"/>
      <c r="GF78" s="521"/>
      <c r="GG78" s="521"/>
      <c r="GH78" s="521"/>
      <c r="GI78" s="521"/>
      <c r="GJ78" s="521"/>
      <c r="GK78" s="521"/>
      <c r="GL78" s="521"/>
      <c r="GM78" s="521"/>
      <c r="GN78" s="521"/>
      <c r="GO78" s="521"/>
      <c r="GP78" s="521"/>
      <c r="GQ78" s="511"/>
      <c r="GR78" s="521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</row>
    <row r="79" spans="1:296" s="89" customFormat="1">
      <c r="A79" s="173"/>
      <c r="B79" s="182"/>
      <c r="C79" s="91"/>
      <c r="D79" s="189"/>
      <c r="E79" s="151"/>
      <c r="F79" s="384"/>
      <c r="G79" s="384"/>
      <c r="H79" s="384"/>
      <c r="I79" s="384"/>
      <c r="J79" s="252"/>
      <c r="K79" s="510"/>
      <c r="L79" s="510"/>
      <c r="M79" s="577"/>
      <c r="N79" s="510"/>
      <c r="O79" s="512"/>
      <c r="P79" s="510"/>
      <c r="Q79" s="510"/>
      <c r="R79" s="513"/>
      <c r="S79" s="505"/>
      <c r="T79" s="514"/>
      <c r="U79" s="514"/>
      <c r="V79" s="514"/>
      <c r="W79" s="2"/>
      <c r="X79" s="522"/>
      <c r="Y79" s="521"/>
      <c r="Z79" s="521"/>
      <c r="AA79" s="521"/>
      <c r="AB79" s="521"/>
      <c r="AC79" s="521"/>
      <c r="AD79" s="521"/>
      <c r="AE79" s="521"/>
      <c r="AF79" s="521"/>
      <c r="AG79" s="521"/>
      <c r="AH79" s="521"/>
      <c r="AI79" s="521"/>
      <c r="AJ79" s="521"/>
      <c r="AK79" s="521"/>
      <c r="AL79" s="521"/>
      <c r="AM79" s="521"/>
      <c r="AN79" s="521"/>
      <c r="AO79" s="521"/>
      <c r="AP79" s="521"/>
      <c r="AQ79" s="521"/>
      <c r="AR79" s="521"/>
      <c r="AS79" s="521"/>
      <c r="AT79" s="521"/>
      <c r="AU79" s="521"/>
      <c r="AV79" s="521"/>
      <c r="AW79" s="521"/>
      <c r="AX79" s="521"/>
      <c r="AY79" s="521"/>
      <c r="AZ79" s="521"/>
      <c r="BA79" s="521"/>
      <c r="BB79" s="521"/>
      <c r="BC79" s="521"/>
      <c r="BD79" s="521"/>
      <c r="BE79" s="521"/>
      <c r="BF79" s="521"/>
      <c r="BG79" s="521"/>
      <c r="BH79" s="521"/>
      <c r="BI79" s="521"/>
      <c r="BJ79" s="521"/>
      <c r="BK79" s="521"/>
      <c r="BL79" s="521"/>
      <c r="BM79" s="521"/>
      <c r="BN79" s="521"/>
      <c r="BO79" s="2"/>
      <c r="BP79" s="522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F79" s="521"/>
      <c r="DG79" s="2"/>
      <c r="DH79" s="522"/>
      <c r="DI79" s="521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521"/>
      <c r="EY79" s="2"/>
      <c r="EZ79" s="522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21"/>
      <c r="GP79" s="521"/>
      <c r="GQ79" s="511"/>
      <c r="GR79" s="521"/>
      <c r="GS79" s="52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</row>
    <row r="80" spans="1:296">
      <c r="F80" s="384"/>
      <c r="G80" s="384"/>
      <c r="H80" s="384"/>
      <c r="I80" s="384"/>
      <c r="J80" s="252"/>
      <c r="K80" s="528"/>
      <c r="L80" s="384"/>
      <c r="M80" s="384"/>
      <c r="N80" s="252"/>
      <c r="O80" s="263"/>
      <c r="P80" s="383"/>
      <c r="Q80" s="383"/>
      <c r="R80" s="382"/>
      <c r="S80" s="505"/>
      <c r="T80" s="514"/>
      <c r="U80" s="514"/>
      <c r="V80" s="514"/>
      <c r="X80" s="522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521"/>
      <c r="BA80" s="521"/>
      <c r="BB80" s="521"/>
      <c r="BC80" s="521"/>
      <c r="BD80" s="521"/>
      <c r="BE80" s="521"/>
      <c r="BF80" s="521"/>
      <c r="BG80" s="521"/>
      <c r="BH80" s="521"/>
      <c r="BI80" s="521"/>
      <c r="BJ80" s="521"/>
      <c r="BK80" s="521"/>
      <c r="BL80" s="521"/>
      <c r="BM80" s="521"/>
      <c r="BN80" s="521"/>
      <c r="BP80" s="522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Z80" s="522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21"/>
      <c r="GP80" s="521"/>
      <c r="GQ80" s="511"/>
      <c r="GR80" s="521"/>
      <c r="GS80" s="521"/>
    </row>
    <row r="81" spans="6:201" ht="18.75">
      <c r="F81" s="384"/>
      <c r="G81" s="384"/>
      <c r="H81" s="384"/>
      <c r="I81" s="384"/>
      <c r="J81" s="252"/>
      <c r="K81" s="528"/>
      <c r="L81" s="384"/>
      <c r="M81" s="384"/>
      <c r="N81" s="252"/>
      <c r="O81" s="263"/>
      <c r="P81" s="383"/>
      <c r="Q81" s="383"/>
      <c r="R81" s="382"/>
      <c r="S81" s="505"/>
      <c r="T81" s="514"/>
      <c r="U81" s="514"/>
      <c r="V81" s="514"/>
      <c r="W81" s="509"/>
      <c r="X81" s="522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09"/>
      <c r="BP81" s="522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21"/>
      <c r="DG81" s="509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09"/>
      <c r="EZ81" s="522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21"/>
      <c r="GP81" s="521"/>
      <c r="GQ81" s="511"/>
      <c r="GR81" s="521"/>
      <c r="GS81" s="521"/>
    </row>
    <row r="82" spans="6:201">
      <c r="F82" s="384"/>
      <c r="G82" s="384"/>
      <c r="H82" s="384"/>
      <c r="I82" s="384"/>
      <c r="J82" s="252"/>
      <c r="K82" s="528"/>
      <c r="L82" s="384"/>
      <c r="M82" s="384"/>
      <c r="N82" s="252"/>
      <c r="O82" s="263"/>
      <c r="P82" s="383"/>
      <c r="Q82" s="383"/>
      <c r="R82" s="382"/>
      <c r="S82" s="505"/>
      <c r="T82" s="514"/>
      <c r="U82" s="514"/>
      <c r="V82" s="514"/>
      <c r="W82" s="252"/>
      <c r="X82" s="522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1"/>
      <c r="BJ82" s="521"/>
      <c r="BK82" s="521"/>
      <c r="BL82" s="521"/>
      <c r="BM82" s="521"/>
      <c r="BN82" s="521"/>
      <c r="BO82" s="252"/>
      <c r="BP82" s="522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521"/>
      <c r="DG82" s="25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521"/>
      <c r="EY82" s="252"/>
      <c r="EZ82" s="522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21"/>
      <c r="GP82" s="521"/>
      <c r="GQ82" s="511"/>
      <c r="GR82" s="521"/>
      <c r="GS82" s="521"/>
    </row>
    <row r="83" spans="6:201">
      <c r="F83" s="384"/>
      <c r="G83" s="384"/>
      <c r="H83" s="384"/>
      <c r="I83" s="384"/>
      <c r="J83" s="252"/>
      <c r="K83" s="528"/>
      <c r="L83" s="384"/>
      <c r="M83" s="384"/>
      <c r="N83" s="252"/>
      <c r="O83" s="263"/>
      <c r="P83" s="383"/>
      <c r="Q83" s="383"/>
      <c r="R83" s="382"/>
      <c r="S83" s="505"/>
      <c r="T83" s="514"/>
      <c r="U83" s="514"/>
      <c r="V83" s="514"/>
      <c r="W83" s="252"/>
      <c r="X83" s="522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21"/>
      <c r="BM83" s="521"/>
      <c r="BN83" s="521"/>
      <c r="BO83" s="252"/>
      <c r="BP83" s="522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521"/>
      <c r="DG83" s="25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252"/>
      <c r="EZ83" s="522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21"/>
      <c r="GP83" s="521"/>
      <c r="GQ83" s="511"/>
      <c r="GR83" s="521"/>
      <c r="GS83" s="521"/>
    </row>
    <row r="84" spans="6:201">
      <c r="F84" s="384"/>
      <c r="G84" s="384"/>
      <c r="H84" s="384"/>
      <c r="I84" s="384"/>
      <c r="J84" s="252"/>
      <c r="K84" s="528"/>
      <c r="L84" s="384"/>
      <c r="M84" s="502"/>
      <c r="N84" s="252"/>
      <c r="O84" s="263"/>
      <c r="P84" s="383"/>
      <c r="Q84" s="383"/>
      <c r="R84" s="382"/>
      <c r="S84" s="505"/>
      <c r="T84" s="514"/>
      <c r="U84" s="514"/>
      <c r="V84" s="514"/>
      <c r="X84" s="522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P84" s="522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F84" s="521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Z84" s="522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21"/>
      <c r="GP84" s="521"/>
      <c r="GQ84" s="511"/>
      <c r="GR84" s="521"/>
      <c r="GS84" s="521"/>
    </row>
    <row r="85" spans="6:201">
      <c r="F85" s="384"/>
      <c r="G85" s="384"/>
      <c r="H85" s="384"/>
      <c r="I85" s="384"/>
      <c r="J85" s="252"/>
      <c r="K85" s="528"/>
      <c r="L85" s="384"/>
      <c r="M85" s="502"/>
      <c r="N85" s="252"/>
      <c r="O85" s="263"/>
      <c r="P85" s="383"/>
      <c r="Q85" s="383"/>
      <c r="R85" s="382"/>
      <c r="S85" s="505"/>
      <c r="T85" s="514"/>
      <c r="U85" s="514"/>
      <c r="V85" s="514"/>
      <c r="X85" s="522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P85" s="522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F85" s="521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Z85" s="522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21"/>
      <c r="GP85" s="521"/>
      <c r="GQ85" s="511"/>
      <c r="GR85" s="521"/>
      <c r="GS85" s="521"/>
    </row>
    <row r="86" spans="6:201">
      <c r="F86" s="384"/>
      <c r="G86" s="384"/>
      <c r="H86" s="384"/>
      <c r="I86" s="384"/>
      <c r="J86" s="252"/>
      <c r="K86" s="528"/>
      <c r="L86" s="384"/>
      <c r="M86" s="502"/>
      <c r="N86" s="252"/>
      <c r="O86" s="263"/>
      <c r="P86" s="383"/>
      <c r="Q86" s="383"/>
      <c r="R86" s="382"/>
      <c r="S86" s="505"/>
      <c r="T86" s="514"/>
      <c r="U86" s="514"/>
      <c r="V86" s="514"/>
      <c r="X86" s="522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P86" s="522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F86" s="521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Z86" s="522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21"/>
      <c r="GP86" s="521"/>
      <c r="GQ86" s="511"/>
      <c r="GR86" s="521"/>
      <c r="GS86" s="521"/>
    </row>
    <row r="87" spans="6:201">
      <c r="F87" s="384"/>
      <c r="G87" s="384"/>
      <c r="H87" s="384"/>
      <c r="I87" s="384"/>
      <c r="J87" s="252"/>
      <c r="K87" s="528"/>
      <c r="L87" s="384"/>
      <c r="M87" s="502"/>
      <c r="N87" s="252"/>
      <c r="O87" s="263"/>
      <c r="P87" s="383"/>
      <c r="Q87" s="383"/>
      <c r="R87" s="382"/>
      <c r="S87" s="505"/>
      <c r="T87" s="514"/>
      <c r="U87" s="514"/>
      <c r="V87" s="514"/>
      <c r="X87" s="522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21"/>
      <c r="AQ87" s="521"/>
      <c r="AR87" s="521"/>
      <c r="AS87" s="521"/>
      <c r="AT87" s="521"/>
      <c r="AU87" s="521"/>
      <c r="AV87" s="521"/>
      <c r="AW87" s="521"/>
      <c r="AX87" s="521"/>
      <c r="AY87" s="521"/>
      <c r="AZ87" s="521"/>
      <c r="BA87" s="521"/>
      <c r="BB87" s="521"/>
      <c r="BC87" s="521"/>
      <c r="BD87" s="521"/>
      <c r="BE87" s="521"/>
      <c r="BF87" s="521"/>
      <c r="BG87" s="521"/>
      <c r="BH87" s="521"/>
      <c r="BI87" s="521"/>
      <c r="BJ87" s="521"/>
      <c r="BK87" s="521"/>
      <c r="BL87" s="521"/>
      <c r="BM87" s="521"/>
      <c r="BN87" s="521"/>
      <c r="BP87" s="522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F87" s="521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X87" s="521"/>
      <c r="EZ87" s="522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21"/>
      <c r="GP87" s="521"/>
      <c r="GQ87" s="511"/>
      <c r="GR87" s="521"/>
      <c r="GS87" s="521"/>
    </row>
    <row r="88" spans="6:201">
      <c r="F88" s="384"/>
      <c r="G88" s="384"/>
      <c r="H88" s="384"/>
      <c r="I88" s="384"/>
      <c r="J88" s="252"/>
      <c r="K88" s="528"/>
      <c r="L88" s="384"/>
      <c r="M88" s="502"/>
      <c r="N88" s="252"/>
      <c r="O88" s="263"/>
      <c r="P88" s="383"/>
      <c r="Q88" s="383"/>
      <c r="R88" s="382"/>
      <c r="S88" s="505"/>
      <c r="T88" s="514"/>
      <c r="U88" s="514"/>
      <c r="V88" s="514"/>
      <c r="X88" s="522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P88" s="522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F88" s="521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Z88" s="522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21"/>
      <c r="GP88" s="521"/>
      <c r="GQ88" s="511"/>
      <c r="GR88" s="521"/>
      <c r="GS88" s="521"/>
    </row>
    <row r="89" spans="6:201">
      <c r="F89" s="384"/>
      <c r="G89" s="384"/>
      <c r="H89" s="384"/>
      <c r="I89" s="384"/>
      <c r="J89" s="252"/>
      <c r="K89" s="528"/>
      <c r="L89" s="384"/>
      <c r="M89" s="502"/>
      <c r="N89" s="252"/>
      <c r="O89" s="263"/>
      <c r="P89" s="383"/>
      <c r="Q89" s="383"/>
      <c r="R89" s="382"/>
      <c r="S89" s="505"/>
      <c r="T89" s="514"/>
      <c r="U89" s="514"/>
      <c r="V89" s="514"/>
      <c r="X89" s="522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21"/>
      <c r="AQ89" s="521"/>
      <c r="AR89" s="521"/>
      <c r="AS89" s="521"/>
      <c r="AT89" s="521"/>
      <c r="AU89" s="521"/>
      <c r="AV89" s="521"/>
      <c r="AW89" s="521"/>
      <c r="AX89" s="521"/>
      <c r="AY89" s="521"/>
      <c r="AZ89" s="521"/>
      <c r="BA89" s="521"/>
      <c r="BB89" s="521"/>
      <c r="BC89" s="521"/>
      <c r="BD89" s="521"/>
      <c r="BE89" s="521"/>
      <c r="BF89" s="521"/>
      <c r="BG89" s="521"/>
      <c r="BH89" s="521"/>
      <c r="BI89" s="521"/>
      <c r="BJ89" s="521"/>
      <c r="BK89" s="521"/>
      <c r="BL89" s="521"/>
      <c r="BM89" s="521"/>
      <c r="BN89" s="521"/>
      <c r="BP89" s="522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F89" s="521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X89" s="521"/>
      <c r="EZ89" s="522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21"/>
      <c r="GP89" s="521"/>
      <c r="GQ89" s="511"/>
      <c r="GR89" s="521"/>
      <c r="GS89" s="521"/>
    </row>
    <row r="90" spans="6:201">
      <c r="F90" s="384"/>
      <c r="G90" s="384"/>
      <c r="H90" s="384"/>
      <c r="I90" s="384"/>
      <c r="J90" s="252"/>
      <c r="K90" s="528"/>
      <c r="L90" s="384"/>
      <c r="M90" s="502"/>
      <c r="N90" s="252"/>
      <c r="O90" s="263"/>
      <c r="P90" s="383"/>
      <c r="Q90" s="383"/>
      <c r="R90" s="382"/>
      <c r="S90" s="505"/>
      <c r="T90" s="514"/>
      <c r="U90" s="514"/>
      <c r="V90" s="514"/>
      <c r="X90" s="522"/>
      <c r="Y90" s="521"/>
      <c r="Z90" s="521"/>
      <c r="AA90" s="521"/>
      <c r="AB90" s="521"/>
      <c r="AC90" s="521"/>
      <c r="AD90" s="521"/>
      <c r="AE90" s="521"/>
      <c r="AF90" s="521"/>
      <c r="AG90" s="521"/>
      <c r="AH90" s="521"/>
      <c r="AI90" s="521"/>
      <c r="AJ90" s="521"/>
      <c r="AK90" s="521"/>
      <c r="AL90" s="521"/>
      <c r="AM90" s="521"/>
      <c r="AN90" s="521"/>
      <c r="AO90" s="521"/>
      <c r="AP90" s="521"/>
      <c r="AQ90" s="521"/>
      <c r="AR90" s="521"/>
      <c r="AS90" s="521"/>
      <c r="AT90" s="521"/>
      <c r="AU90" s="521"/>
      <c r="AV90" s="521"/>
      <c r="AW90" s="521"/>
      <c r="AX90" s="521"/>
      <c r="AY90" s="521"/>
      <c r="AZ90" s="521"/>
      <c r="BA90" s="521"/>
      <c r="BB90" s="521"/>
      <c r="BC90" s="521"/>
      <c r="BD90" s="521"/>
      <c r="BE90" s="521"/>
      <c r="BF90" s="521"/>
      <c r="BG90" s="521"/>
      <c r="BH90" s="521"/>
      <c r="BI90" s="521"/>
      <c r="BJ90" s="521"/>
      <c r="BK90" s="521"/>
      <c r="BL90" s="521"/>
      <c r="BM90" s="521"/>
      <c r="BN90" s="521"/>
      <c r="BP90" s="522"/>
      <c r="BQ90" s="521"/>
      <c r="BR90" s="521"/>
      <c r="BS90" s="521"/>
      <c r="BT90" s="521"/>
      <c r="BU90" s="521"/>
      <c r="BV90" s="521"/>
      <c r="BW90" s="521"/>
      <c r="BX90" s="521"/>
      <c r="BY90" s="521"/>
      <c r="BZ90" s="521"/>
      <c r="CA90" s="521"/>
      <c r="CB90" s="521"/>
      <c r="CC90" s="521"/>
      <c r="CD90" s="521"/>
      <c r="CE90" s="521"/>
      <c r="CF90" s="521"/>
      <c r="CG90" s="521"/>
      <c r="CH90" s="521"/>
      <c r="CI90" s="521"/>
      <c r="CJ90" s="521"/>
      <c r="CK90" s="521"/>
      <c r="CL90" s="521"/>
      <c r="CM90" s="521"/>
      <c r="CN90" s="521"/>
      <c r="CO90" s="521"/>
      <c r="CP90" s="521"/>
      <c r="CQ90" s="521"/>
      <c r="CR90" s="521"/>
      <c r="CS90" s="521"/>
      <c r="CT90" s="521"/>
      <c r="CU90" s="521"/>
      <c r="CV90" s="521"/>
      <c r="CW90" s="521"/>
      <c r="CX90" s="521"/>
      <c r="CY90" s="521"/>
      <c r="CZ90" s="521"/>
      <c r="DA90" s="521"/>
      <c r="DB90" s="521"/>
      <c r="DC90" s="521"/>
      <c r="DD90" s="521"/>
      <c r="DE90" s="521"/>
      <c r="DF90" s="521"/>
      <c r="DH90" s="522"/>
      <c r="DI90" s="521"/>
      <c r="DJ90" s="521"/>
      <c r="DK90" s="521"/>
      <c r="DL90" s="521"/>
      <c r="DM90" s="521"/>
      <c r="DN90" s="521"/>
      <c r="DO90" s="521"/>
      <c r="DP90" s="521"/>
      <c r="DQ90" s="521"/>
      <c r="DR90" s="521"/>
      <c r="DS90" s="521"/>
      <c r="DT90" s="521"/>
      <c r="DU90" s="521"/>
      <c r="DV90" s="521"/>
      <c r="DW90" s="521"/>
      <c r="DX90" s="521"/>
      <c r="DY90" s="521"/>
      <c r="DZ90" s="521"/>
      <c r="EA90" s="521"/>
      <c r="EB90" s="521"/>
      <c r="EC90" s="521"/>
      <c r="ED90" s="521"/>
      <c r="EE90" s="521"/>
      <c r="EF90" s="521"/>
      <c r="EG90" s="521"/>
      <c r="EH90" s="521"/>
      <c r="EI90" s="521"/>
      <c r="EJ90" s="521"/>
      <c r="EK90" s="521"/>
      <c r="EL90" s="521"/>
      <c r="EM90" s="521"/>
      <c r="EN90" s="521"/>
      <c r="EO90" s="521"/>
      <c r="EP90" s="521"/>
      <c r="EQ90" s="521"/>
      <c r="ER90" s="521"/>
      <c r="ES90" s="521"/>
      <c r="ET90" s="521"/>
      <c r="EU90" s="521"/>
      <c r="EV90" s="521"/>
      <c r="EW90" s="521"/>
      <c r="EX90" s="521"/>
      <c r="EZ90" s="522"/>
      <c r="FA90" s="521"/>
      <c r="FB90" s="521"/>
      <c r="FC90" s="521"/>
      <c r="FD90" s="521"/>
      <c r="FE90" s="521"/>
      <c r="FF90" s="521"/>
      <c r="FG90" s="521"/>
      <c r="FH90" s="521"/>
      <c r="FI90" s="521"/>
      <c r="FJ90" s="521"/>
      <c r="FK90" s="521"/>
      <c r="FL90" s="521"/>
      <c r="FM90" s="521"/>
      <c r="FN90" s="521"/>
      <c r="FO90" s="521"/>
      <c r="FP90" s="521"/>
      <c r="FQ90" s="521"/>
      <c r="FR90" s="521"/>
      <c r="FS90" s="521"/>
      <c r="FT90" s="521"/>
      <c r="FU90" s="521"/>
      <c r="FV90" s="521"/>
      <c r="FW90" s="521"/>
      <c r="FX90" s="521"/>
      <c r="FY90" s="521"/>
      <c r="FZ90" s="521"/>
      <c r="GA90" s="521"/>
      <c r="GB90" s="521"/>
      <c r="GC90" s="521"/>
      <c r="GD90" s="521"/>
      <c r="GE90" s="521"/>
      <c r="GF90" s="521"/>
      <c r="GG90" s="521"/>
      <c r="GH90" s="521"/>
      <c r="GI90" s="521"/>
      <c r="GJ90" s="521"/>
      <c r="GK90" s="521"/>
      <c r="GL90" s="521"/>
      <c r="GM90" s="521"/>
      <c r="GN90" s="521"/>
      <c r="GO90" s="521"/>
      <c r="GP90" s="521"/>
      <c r="GQ90" s="511"/>
      <c r="GR90" s="521"/>
      <c r="GS90" s="521"/>
    </row>
    <row r="91" spans="6:201">
      <c r="X91" s="522"/>
      <c r="Y91" s="521"/>
      <c r="BP91" s="522"/>
      <c r="BQ91" s="521"/>
      <c r="DH91" s="522"/>
      <c r="DI91" s="521"/>
      <c r="EZ91" s="522"/>
      <c r="FA91" s="521"/>
      <c r="GQ91" s="511"/>
    </row>
    <row r="92" spans="6:201">
      <c r="X92" s="522"/>
      <c r="Y92" s="521"/>
      <c r="BP92" s="522"/>
      <c r="BQ92" s="521"/>
      <c r="DH92" s="522"/>
      <c r="DI92" s="521"/>
      <c r="EZ92" s="522"/>
      <c r="FA92" s="521"/>
      <c r="GQ92" s="511"/>
    </row>
    <row r="93" spans="6:201">
      <c r="X93" s="522"/>
      <c r="Y93" s="521"/>
      <c r="BP93" s="522"/>
      <c r="BQ93" s="521"/>
      <c r="DH93" s="522"/>
      <c r="DI93" s="521"/>
      <c r="EZ93" s="522"/>
      <c r="FA93" s="521"/>
    </row>
    <row r="102" spans="170:170">
      <c r="FN102" s="621"/>
    </row>
  </sheetData>
  <mergeCells count="18">
    <mergeCell ref="HF3:HS5"/>
    <mergeCell ref="GT9:IG9"/>
    <mergeCell ref="J9:J10"/>
    <mergeCell ref="K9:L9"/>
    <mergeCell ref="P9:Q9"/>
    <mergeCell ref="W9:W10"/>
    <mergeCell ref="X9:Y9"/>
    <mergeCell ref="Z9:BM9"/>
    <mergeCell ref="BO9:BO10"/>
    <mergeCell ref="BP9:BQ9"/>
    <mergeCell ref="BR9:DE9"/>
    <mergeCell ref="GS9:GS10"/>
    <mergeCell ref="DG9:DG10"/>
    <mergeCell ref="DH9:DI9"/>
    <mergeCell ref="DJ9:EW9"/>
    <mergeCell ref="EY9:EY10"/>
    <mergeCell ref="EZ9:FA9"/>
    <mergeCell ref="FB9:GO9"/>
  </mergeCells>
  <conditionalFormatting sqref="GS11:GS76">
    <cfRule type="expression" dxfId="13" priority="1">
      <formula>MIN(GT11:IG11)&lt;=#REF!</formula>
    </cfRule>
  </conditionalFormatting>
  <dataValidations count="1">
    <dataValidation type="list" allowBlank="1" showInputMessage="1" showErrorMessage="1" sqref="GR5" xr:uid="{00000000-0002-0000-07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J102"/>
  <sheetViews>
    <sheetView showGridLines="0" tabSelected="1" topLeftCell="GQ1" zoomScale="25" zoomScaleNormal="25" workbookViewId="0">
      <selection activeCell="HR109" sqref="HR109"/>
    </sheetView>
  </sheetViews>
  <sheetFormatPr baseColWidth="10" defaultColWidth="10.85546875" defaultRowHeight="15"/>
  <cols>
    <col min="1" max="1" width="10.85546875" style="173"/>
    <col min="2" max="2" width="10.85546875" style="182"/>
    <col min="3" max="3" width="12.42578125" style="91" bestFit="1" customWidth="1"/>
    <col min="4" max="4" width="10.85546875" style="189" bestFit="1" customWidth="1"/>
    <col min="5" max="5" width="10.85546875" style="91"/>
    <col min="6" max="9" width="10.85546875" style="116"/>
    <col min="10" max="10" width="16.85546875" style="2" bestFit="1" customWidth="1"/>
    <col min="11" max="11" width="19.42578125" style="15" bestFit="1" customWidth="1"/>
    <col min="12" max="12" width="13" style="10" bestFit="1" customWidth="1"/>
    <col min="13" max="13" width="14.28515625" style="178" bestFit="1" customWidth="1"/>
    <col min="14" max="14" width="12.28515625" style="2" bestFit="1" customWidth="1"/>
    <col min="15" max="15" width="14" style="20" bestFit="1" customWidth="1"/>
    <col min="16" max="16" width="10.85546875" style="9" customWidth="1"/>
    <col min="17" max="17" width="13.7109375" style="9" customWidth="1"/>
    <col min="18" max="18" width="13.7109375" style="56" customWidth="1"/>
    <col min="19" max="19" width="9" style="154" bestFit="1" customWidth="1"/>
    <col min="20" max="20" width="7.42578125" style="155" customWidth="1"/>
    <col min="21" max="21" width="8.28515625" style="155" bestFit="1" customWidth="1"/>
    <col min="22" max="22" width="7.42578125" style="160" customWidth="1"/>
    <col min="23" max="23" width="24.7109375" style="2" bestFit="1" customWidth="1"/>
    <col min="24" max="24" width="13.140625" style="92" customWidth="1"/>
    <col min="25" max="25" width="15.85546875" bestFit="1" customWidth="1"/>
    <col min="35" max="35" width="10.85546875" style="90"/>
    <col min="45" max="45" width="10.85546875" style="90"/>
    <col min="55" max="55" width="10.85546875" style="90"/>
    <col min="66" max="66" width="10.85546875" style="90"/>
    <col min="67" max="67" width="24.7109375" style="2" bestFit="1" customWidth="1"/>
    <col min="68" max="68" width="13.140625" style="92" customWidth="1"/>
    <col min="69" max="69" width="15.85546875" bestFit="1" customWidth="1"/>
    <col min="70" max="70" width="12.140625" bestFit="1" customWidth="1"/>
    <col min="79" max="79" width="10.85546875" style="90"/>
    <col min="89" max="89" width="10.85546875" style="90"/>
    <col min="99" max="99" width="10.85546875" style="90"/>
    <col min="110" max="110" width="10.85546875" style="90"/>
    <col min="111" max="111" width="24.7109375" style="2" bestFit="1" customWidth="1"/>
    <col min="112" max="112" width="13.140625" style="92" customWidth="1"/>
    <col min="113" max="113" width="15.85546875" bestFit="1" customWidth="1"/>
    <col min="123" max="123" width="10.85546875" style="90"/>
    <col min="133" max="133" width="10.85546875" style="90"/>
    <col min="143" max="143" width="10.85546875" style="90"/>
    <col min="149" max="149" width="10.85546875" customWidth="1"/>
    <col min="151" max="151" width="10.85546875" customWidth="1"/>
    <col min="155" max="155" width="24.7109375" style="2" bestFit="1" customWidth="1"/>
    <col min="156" max="156" width="13.140625" style="92" customWidth="1"/>
    <col min="157" max="157" width="15.85546875" bestFit="1" customWidth="1"/>
    <col min="167" max="167" width="10.85546875" style="90"/>
    <col min="177" max="177" width="10.85546875" style="90"/>
    <col min="187" max="187" width="10.85546875" style="90"/>
    <col min="198" max="198" width="10.85546875" style="89"/>
    <col min="199" max="199" width="10.85546875" style="268"/>
    <col min="201" max="201" width="21.85546875" bestFit="1" customWidth="1"/>
    <col min="211" max="211" width="12.28515625" bestFit="1" customWidth="1"/>
    <col min="221" max="221" width="12.28515625" bestFit="1" customWidth="1"/>
    <col min="231" max="231" width="12.28515625" bestFit="1" customWidth="1"/>
    <col min="241" max="241" width="12.28515625" bestFit="1" customWidth="1"/>
  </cols>
  <sheetData>
    <row r="1" spans="1:241">
      <c r="F1" s="384"/>
      <c r="G1" s="384"/>
      <c r="H1" s="384"/>
      <c r="I1" s="384"/>
      <c r="J1" s="252"/>
      <c r="K1" s="528"/>
      <c r="L1" s="384"/>
      <c r="M1" s="502"/>
      <c r="N1" s="252"/>
      <c r="O1" s="263"/>
      <c r="P1" s="383"/>
      <c r="Q1" s="383"/>
      <c r="R1" s="382"/>
      <c r="S1" s="505"/>
      <c r="T1" s="514"/>
      <c r="U1" s="514"/>
      <c r="V1" s="514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48"/>
      <c r="GR1" s="521"/>
      <c r="GS1" s="521"/>
    </row>
    <row r="2" spans="1:241">
      <c r="F2" s="384"/>
      <c r="G2" s="384"/>
      <c r="H2" s="384"/>
      <c r="I2" s="384"/>
      <c r="J2" s="252"/>
      <c r="K2" s="528"/>
      <c r="L2" s="384"/>
      <c r="M2" s="502"/>
      <c r="N2" s="252"/>
      <c r="O2" s="263"/>
      <c r="P2" s="383"/>
      <c r="Q2" s="383"/>
      <c r="R2" s="382"/>
      <c r="S2" s="505"/>
      <c r="T2" s="514"/>
      <c r="U2" s="514"/>
      <c r="V2" s="514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48"/>
      <c r="GR2" s="521"/>
      <c r="GS2" s="521"/>
    </row>
    <row r="3" spans="1:241" ht="15.75">
      <c r="F3" s="384"/>
      <c r="G3" s="384"/>
      <c r="H3" s="384"/>
      <c r="I3" s="384"/>
      <c r="J3" s="252"/>
      <c r="K3" s="528"/>
      <c r="L3" s="384"/>
      <c r="M3" s="502"/>
      <c r="N3" s="252"/>
      <c r="O3" s="263"/>
      <c r="P3" s="383"/>
      <c r="Q3" s="383"/>
      <c r="R3" s="382"/>
      <c r="S3" s="505"/>
      <c r="T3" s="514"/>
      <c r="U3" s="514"/>
      <c r="V3" s="514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F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X3" s="521"/>
      <c r="FB3" s="521"/>
      <c r="FC3" s="521"/>
      <c r="FD3" s="521"/>
      <c r="FE3" s="521"/>
      <c r="FF3" s="521"/>
      <c r="FG3" s="521"/>
      <c r="FH3" s="521"/>
      <c r="FI3" s="521"/>
      <c r="FJ3" s="521"/>
      <c r="FK3" s="521"/>
      <c r="FL3" s="521"/>
      <c r="FM3" s="521"/>
      <c r="FN3" s="521"/>
      <c r="FO3" s="521"/>
      <c r="FP3" s="521"/>
      <c r="FQ3" s="521"/>
      <c r="FR3" s="521"/>
      <c r="FS3" s="521"/>
      <c r="FT3" s="521"/>
      <c r="FU3" s="521"/>
      <c r="FV3" s="521"/>
      <c r="FW3" s="521"/>
      <c r="FX3" s="521"/>
      <c r="FY3" s="521"/>
      <c r="FZ3" s="521"/>
      <c r="GA3" s="521"/>
      <c r="GB3" s="521"/>
      <c r="GC3" s="521"/>
      <c r="GD3" s="52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48"/>
      <c r="GR3" s="521"/>
      <c r="GS3" s="521"/>
      <c r="GT3" s="60"/>
      <c r="HF3" s="652" t="s">
        <v>155</v>
      </c>
      <c r="HG3" s="652"/>
      <c r="HH3" s="652"/>
      <c r="HI3" s="652"/>
      <c r="HJ3" s="652"/>
      <c r="HK3" s="652"/>
      <c r="HL3" s="652"/>
      <c r="HM3" s="652"/>
      <c r="HN3" s="652"/>
      <c r="HO3" s="652"/>
      <c r="HP3" s="652"/>
      <c r="HQ3" s="652"/>
      <c r="HR3" s="652"/>
      <c r="HS3" s="652"/>
    </row>
    <row r="4" spans="1:241">
      <c r="F4" s="384"/>
      <c r="G4" s="384"/>
      <c r="H4" s="384"/>
      <c r="I4" s="384"/>
      <c r="J4" s="252"/>
      <c r="K4" s="528"/>
      <c r="L4" s="384"/>
      <c r="M4" s="502"/>
      <c r="N4" s="252"/>
      <c r="O4" s="263"/>
      <c r="P4" s="383"/>
      <c r="Q4" s="383"/>
      <c r="R4" s="382"/>
      <c r="S4" s="505"/>
      <c r="T4" s="514"/>
      <c r="U4" s="514"/>
      <c r="V4" s="514"/>
      <c r="Z4" s="252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R4" s="252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J4" s="252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FB4" s="521"/>
      <c r="FC4" s="521"/>
      <c r="FD4" s="521"/>
      <c r="FE4" s="521"/>
      <c r="FF4" s="521"/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48"/>
      <c r="GR4" s="252" t="s">
        <v>130</v>
      </c>
      <c r="GS4" s="521"/>
      <c r="HF4" s="652"/>
      <c r="HG4" s="652"/>
      <c r="HH4" s="652"/>
      <c r="HI4" s="652"/>
      <c r="HJ4" s="652"/>
      <c r="HK4" s="652"/>
      <c r="HL4" s="652"/>
      <c r="HM4" s="652"/>
      <c r="HN4" s="652"/>
      <c r="HO4" s="652"/>
      <c r="HP4" s="652"/>
      <c r="HQ4" s="652"/>
      <c r="HR4" s="652"/>
      <c r="HS4" s="652"/>
    </row>
    <row r="5" spans="1:241">
      <c r="F5" s="384"/>
      <c r="G5" s="384"/>
      <c r="H5" s="384"/>
      <c r="I5" s="384"/>
      <c r="J5" s="252"/>
      <c r="K5" s="528"/>
      <c r="L5" s="384"/>
      <c r="M5" s="502"/>
      <c r="N5" s="252"/>
      <c r="O5" s="263"/>
      <c r="P5" s="383"/>
      <c r="Q5" s="383"/>
      <c r="R5" s="382"/>
      <c r="S5" s="505"/>
      <c r="T5" s="514"/>
      <c r="U5" s="514"/>
      <c r="V5" s="514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R5" s="521"/>
      <c r="BS5" s="521"/>
      <c r="BT5" s="521"/>
      <c r="BU5" s="521"/>
      <c r="BV5" s="521"/>
      <c r="BW5" s="521"/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F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1"/>
      <c r="FV5" s="521"/>
      <c r="FW5" s="521"/>
      <c r="FX5" s="521"/>
      <c r="FY5" s="521"/>
      <c r="FZ5" s="521"/>
      <c r="GA5" s="521"/>
      <c r="GB5" s="521"/>
      <c r="GC5" s="521"/>
      <c r="GD5" s="52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P5" s="521"/>
      <c r="GQ5" s="548"/>
      <c r="GR5" s="553">
        <v>0.05</v>
      </c>
      <c r="GS5" s="521"/>
      <c r="HF5" s="652"/>
      <c r="HG5" s="652"/>
      <c r="HH5" s="652"/>
      <c r="HI5" s="652"/>
      <c r="HJ5" s="652"/>
      <c r="HK5" s="652"/>
      <c r="HL5" s="652"/>
      <c r="HM5" s="652"/>
      <c r="HN5" s="652"/>
      <c r="HO5" s="652"/>
      <c r="HP5" s="652"/>
      <c r="HQ5" s="652"/>
      <c r="HR5" s="652"/>
      <c r="HS5" s="652"/>
    </row>
    <row r="6" spans="1:241" ht="18.75">
      <c r="F6" s="384"/>
      <c r="G6" s="384"/>
      <c r="H6" s="384"/>
      <c r="I6" s="384"/>
      <c r="J6" s="252"/>
      <c r="K6" s="528"/>
      <c r="L6" s="384"/>
      <c r="M6" s="502"/>
      <c r="N6" s="252"/>
      <c r="O6" s="263"/>
      <c r="P6" s="383"/>
      <c r="Q6" s="383"/>
      <c r="R6" s="382"/>
      <c r="S6" s="514"/>
      <c r="T6" s="514"/>
      <c r="U6" s="514"/>
      <c r="V6" s="514"/>
      <c r="X6" s="522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P6" s="522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F6" s="521"/>
      <c r="DH6" s="522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X6" s="521"/>
      <c r="EZ6" s="522"/>
      <c r="FA6" s="521"/>
      <c r="FB6" s="521"/>
      <c r="FC6" s="521"/>
      <c r="FD6" s="509"/>
      <c r="FE6" s="521"/>
      <c r="FF6" s="521"/>
      <c r="FG6" s="521"/>
      <c r="FH6" s="521"/>
      <c r="FI6" s="521"/>
      <c r="FJ6" s="521"/>
      <c r="FK6" s="521"/>
      <c r="FL6" s="521"/>
      <c r="FM6" s="521"/>
      <c r="FN6" s="52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P6" s="521"/>
      <c r="GQ6" s="548"/>
      <c r="GR6" s="521"/>
      <c r="GS6" s="521"/>
    </row>
    <row r="7" spans="1:241">
      <c r="F7" s="384"/>
      <c r="G7" s="384"/>
      <c r="H7" s="384"/>
      <c r="I7" s="384"/>
      <c r="J7" s="252"/>
      <c r="K7" s="528"/>
      <c r="L7" s="384"/>
      <c r="M7" s="502"/>
      <c r="N7" s="252"/>
      <c r="O7" s="263"/>
      <c r="P7" s="383"/>
      <c r="Q7" s="383"/>
      <c r="R7" s="382"/>
      <c r="S7" s="514"/>
      <c r="T7" s="514"/>
      <c r="U7" s="514"/>
      <c r="V7" s="514"/>
      <c r="W7" s="522"/>
      <c r="X7" s="522"/>
      <c r="Y7" s="522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  <c r="BF7" s="521"/>
      <c r="BG7" s="521"/>
      <c r="BH7" s="521"/>
      <c r="BI7" s="521"/>
      <c r="BJ7" s="521"/>
      <c r="BK7" s="521"/>
      <c r="BL7" s="521"/>
      <c r="BM7" s="521"/>
      <c r="BN7" s="521"/>
      <c r="BO7" s="522"/>
      <c r="BP7" s="522"/>
      <c r="BQ7" s="522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21"/>
      <c r="CS7" s="552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1"/>
      <c r="DG7" s="522"/>
      <c r="DH7" s="522"/>
      <c r="DI7" s="522"/>
      <c r="DJ7" s="252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1"/>
      <c r="EY7" s="522"/>
      <c r="EZ7" s="522"/>
      <c r="FA7" s="522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48"/>
      <c r="GR7" s="521"/>
      <c r="GS7" s="521"/>
    </row>
    <row r="8" spans="1:241">
      <c r="F8" s="384"/>
      <c r="G8" s="384"/>
      <c r="H8" s="384"/>
      <c r="I8" s="384"/>
      <c r="J8" s="252"/>
      <c r="K8" s="528"/>
      <c r="L8" s="384"/>
      <c r="M8" s="502"/>
      <c r="N8" s="252"/>
      <c r="O8" s="263"/>
      <c r="P8" s="544"/>
      <c r="Q8" s="544"/>
      <c r="R8" s="545"/>
      <c r="S8" s="505"/>
      <c r="T8" s="514"/>
      <c r="U8" s="514"/>
      <c r="V8" s="514"/>
      <c r="W8" s="522"/>
      <c r="X8" s="522"/>
      <c r="Y8" s="522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2"/>
      <c r="BP8" s="522"/>
      <c r="BQ8" s="522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1"/>
      <c r="DG8" s="522"/>
      <c r="DH8" s="522"/>
      <c r="DI8" s="522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1"/>
      <c r="EY8" s="522"/>
      <c r="EZ8" s="522"/>
      <c r="FA8" s="522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48"/>
      <c r="GR8" s="521"/>
      <c r="GS8" s="521"/>
    </row>
    <row r="9" spans="1:241" s="7" customFormat="1" ht="46.5">
      <c r="A9" s="185"/>
      <c r="B9" s="183"/>
      <c r="C9" s="181"/>
      <c r="D9" s="190"/>
      <c r="E9" s="179"/>
      <c r="F9" s="502"/>
      <c r="G9" s="502"/>
      <c r="H9" s="502"/>
      <c r="I9" s="502"/>
      <c r="J9" s="641" t="s">
        <v>168</v>
      </c>
      <c r="K9" s="639" t="s">
        <v>164</v>
      </c>
      <c r="L9" s="640"/>
      <c r="M9" s="567" t="s">
        <v>2</v>
      </c>
      <c r="N9" s="560" t="s">
        <v>161</v>
      </c>
      <c r="O9" s="561" t="s">
        <v>162</v>
      </c>
      <c r="P9" s="646" t="s">
        <v>163</v>
      </c>
      <c r="Q9" s="646"/>
      <c r="R9" s="563" t="s">
        <v>54</v>
      </c>
      <c r="S9" s="564" t="s">
        <v>0</v>
      </c>
      <c r="T9" s="565" t="s">
        <v>1</v>
      </c>
      <c r="U9" s="565" t="s">
        <v>79</v>
      </c>
      <c r="V9" s="518"/>
      <c r="W9" s="641" t="s">
        <v>168</v>
      </c>
      <c r="X9" s="647" t="s">
        <v>164</v>
      </c>
      <c r="Y9" s="648"/>
      <c r="Z9" s="637" t="s">
        <v>160</v>
      </c>
      <c r="AA9" s="638"/>
      <c r="AB9" s="638"/>
      <c r="AC9" s="638"/>
      <c r="AD9" s="638"/>
      <c r="AE9" s="638"/>
      <c r="AF9" s="638"/>
      <c r="AG9" s="638"/>
      <c r="AH9" s="638"/>
      <c r="AI9" s="638"/>
      <c r="AJ9" s="638"/>
      <c r="AK9" s="638"/>
      <c r="AL9" s="638"/>
      <c r="AM9" s="638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8"/>
      <c r="AY9" s="638"/>
      <c r="AZ9" s="638"/>
      <c r="BA9" s="638"/>
      <c r="BB9" s="638"/>
      <c r="BC9" s="638"/>
      <c r="BD9" s="638"/>
      <c r="BE9" s="638"/>
      <c r="BF9" s="638"/>
      <c r="BG9" s="638"/>
      <c r="BH9" s="638"/>
      <c r="BI9" s="638"/>
      <c r="BJ9" s="638"/>
      <c r="BK9" s="638"/>
      <c r="BL9" s="638"/>
      <c r="BM9" s="638"/>
      <c r="BN9" s="511"/>
      <c r="BO9" s="641" t="s">
        <v>168</v>
      </c>
      <c r="BP9" s="647" t="s">
        <v>164</v>
      </c>
      <c r="BQ9" s="648"/>
      <c r="BR9" s="637" t="s">
        <v>160</v>
      </c>
      <c r="BS9" s="638"/>
      <c r="BT9" s="638"/>
      <c r="BU9" s="638"/>
      <c r="BV9" s="638"/>
      <c r="BW9" s="638"/>
      <c r="BX9" s="638"/>
      <c r="BY9" s="638"/>
      <c r="BZ9" s="638"/>
      <c r="CA9" s="638"/>
      <c r="CB9" s="638"/>
      <c r="CC9" s="638"/>
      <c r="CD9" s="638"/>
      <c r="CE9" s="638"/>
      <c r="CF9" s="638"/>
      <c r="CG9" s="638"/>
      <c r="CH9" s="638"/>
      <c r="CI9" s="638"/>
      <c r="CJ9" s="638"/>
      <c r="CK9" s="638"/>
      <c r="CL9" s="638"/>
      <c r="CM9" s="638"/>
      <c r="CN9" s="638"/>
      <c r="CO9" s="638"/>
      <c r="CP9" s="638"/>
      <c r="CQ9" s="638"/>
      <c r="CR9" s="638"/>
      <c r="CS9" s="638"/>
      <c r="CT9" s="638"/>
      <c r="CU9" s="638"/>
      <c r="CV9" s="638"/>
      <c r="CW9" s="638"/>
      <c r="CX9" s="638"/>
      <c r="CY9" s="638"/>
      <c r="CZ9" s="638"/>
      <c r="DA9" s="638"/>
      <c r="DB9" s="638"/>
      <c r="DC9" s="638"/>
      <c r="DD9" s="638"/>
      <c r="DE9" s="638"/>
      <c r="DF9" s="511"/>
      <c r="DG9" s="641" t="s">
        <v>168</v>
      </c>
      <c r="DH9" s="647" t="s">
        <v>164</v>
      </c>
      <c r="DI9" s="648"/>
      <c r="DJ9" s="637" t="s">
        <v>160</v>
      </c>
      <c r="DK9" s="638"/>
      <c r="DL9" s="638"/>
      <c r="DM9" s="638"/>
      <c r="DN9" s="638"/>
      <c r="DO9" s="638"/>
      <c r="DP9" s="638"/>
      <c r="DQ9" s="638"/>
      <c r="DR9" s="638"/>
      <c r="DS9" s="638"/>
      <c r="DT9" s="638"/>
      <c r="DU9" s="638"/>
      <c r="DV9" s="638"/>
      <c r="DW9" s="638"/>
      <c r="DX9" s="638"/>
      <c r="DY9" s="638"/>
      <c r="DZ9" s="638"/>
      <c r="EA9" s="638"/>
      <c r="EB9" s="638"/>
      <c r="EC9" s="638"/>
      <c r="ED9" s="638"/>
      <c r="EE9" s="638"/>
      <c r="EF9" s="638"/>
      <c r="EG9" s="638"/>
      <c r="EH9" s="638"/>
      <c r="EI9" s="638"/>
      <c r="EJ9" s="638"/>
      <c r="EK9" s="638"/>
      <c r="EL9" s="638"/>
      <c r="EM9" s="638"/>
      <c r="EN9" s="638"/>
      <c r="EO9" s="638"/>
      <c r="EP9" s="638"/>
      <c r="EQ9" s="638"/>
      <c r="ER9" s="638"/>
      <c r="ES9" s="638"/>
      <c r="ET9" s="638"/>
      <c r="EU9" s="638"/>
      <c r="EV9" s="638"/>
      <c r="EW9" s="638"/>
      <c r="EX9" s="511"/>
      <c r="EY9" s="641" t="s">
        <v>168</v>
      </c>
      <c r="EZ9" s="647" t="s">
        <v>164</v>
      </c>
      <c r="FA9" s="648"/>
      <c r="FB9" s="637" t="s">
        <v>160</v>
      </c>
      <c r="FC9" s="638"/>
      <c r="FD9" s="638"/>
      <c r="FE9" s="638"/>
      <c r="FF9" s="638"/>
      <c r="FG9" s="638"/>
      <c r="FH9" s="638"/>
      <c r="FI9" s="638"/>
      <c r="FJ9" s="638"/>
      <c r="FK9" s="638"/>
      <c r="FL9" s="638"/>
      <c r="FM9" s="638"/>
      <c r="FN9" s="638"/>
      <c r="FO9" s="638"/>
      <c r="FP9" s="638"/>
      <c r="FQ9" s="638"/>
      <c r="FR9" s="638"/>
      <c r="FS9" s="638"/>
      <c r="FT9" s="638"/>
      <c r="FU9" s="638"/>
      <c r="FV9" s="638"/>
      <c r="FW9" s="638"/>
      <c r="FX9" s="638"/>
      <c r="FY9" s="638"/>
      <c r="FZ9" s="638"/>
      <c r="GA9" s="638"/>
      <c r="GB9" s="638"/>
      <c r="GC9" s="638"/>
      <c r="GD9" s="638"/>
      <c r="GE9" s="638"/>
      <c r="GF9" s="638"/>
      <c r="GG9" s="638"/>
      <c r="GH9" s="638"/>
      <c r="GI9" s="638"/>
      <c r="GJ9" s="638"/>
      <c r="GK9" s="638"/>
      <c r="GL9" s="638"/>
      <c r="GM9" s="638"/>
      <c r="GN9" s="638"/>
      <c r="GO9" s="638"/>
      <c r="GP9" s="511"/>
      <c r="GQ9" s="511"/>
      <c r="GR9" s="521"/>
      <c r="GS9" s="665" t="s">
        <v>12</v>
      </c>
      <c r="GT9" s="663" t="s">
        <v>178</v>
      </c>
      <c r="GU9" s="664"/>
      <c r="GV9" s="664"/>
      <c r="GW9" s="664"/>
      <c r="GX9" s="664"/>
      <c r="GY9" s="664"/>
      <c r="GZ9" s="664"/>
      <c r="HA9" s="664"/>
      <c r="HB9" s="664"/>
      <c r="HC9" s="664"/>
      <c r="HD9" s="664"/>
      <c r="HE9" s="664"/>
      <c r="HF9" s="664"/>
      <c r="HG9" s="664"/>
      <c r="HH9" s="664"/>
      <c r="HI9" s="664"/>
      <c r="HJ9" s="664"/>
      <c r="HK9" s="664"/>
      <c r="HL9" s="664"/>
      <c r="HM9" s="664"/>
      <c r="HN9" s="664"/>
      <c r="HO9" s="664"/>
      <c r="HP9" s="664"/>
      <c r="HQ9" s="664"/>
      <c r="HR9" s="664"/>
      <c r="HS9" s="664"/>
      <c r="HT9" s="664"/>
      <c r="HU9" s="664"/>
      <c r="HV9" s="664"/>
      <c r="HW9" s="664"/>
      <c r="HX9" s="664"/>
      <c r="HY9" s="664"/>
      <c r="HZ9" s="664"/>
      <c r="IA9" s="664"/>
      <c r="IB9" s="664"/>
      <c r="IC9" s="664"/>
      <c r="ID9" s="664"/>
      <c r="IE9" s="664"/>
      <c r="IF9" s="664"/>
      <c r="IG9" s="664"/>
    </row>
    <row r="10" spans="1:241" s="8" customFormat="1" ht="46.5">
      <c r="A10" s="173"/>
      <c r="B10" s="182"/>
      <c r="C10" s="91"/>
      <c r="D10" s="189"/>
      <c r="E10" s="180"/>
      <c r="F10" s="384"/>
      <c r="G10" s="384"/>
      <c r="H10" s="384"/>
      <c r="I10" s="384"/>
      <c r="J10" s="642"/>
      <c r="K10" s="568" t="s">
        <v>7</v>
      </c>
      <c r="L10" s="569" t="s">
        <v>20</v>
      </c>
      <c r="M10" s="568" t="s">
        <v>177</v>
      </c>
      <c r="N10" s="570" t="s">
        <v>18</v>
      </c>
      <c r="O10" s="571" t="s">
        <v>173</v>
      </c>
      <c r="P10" s="572" t="s">
        <v>19</v>
      </c>
      <c r="Q10" s="572" t="s">
        <v>32</v>
      </c>
      <c r="R10" s="573" t="s">
        <v>8</v>
      </c>
      <c r="S10" s="574"/>
      <c r="T10" s="566"/>
      <c r="U10" s="566"/>
      <c r="V10" s="546"/>
      <c r="W10" s="642"/>
      <c r="X10" s="534" t="s">
        <v>2</v>
      </c>
      <c r="Y10" s="534" t="s">
        <v>12</v>
      </c>
      <c r="Z10" s="487">
        <v>10</v>
      </c>
      <c r="AA10" s="487">
        <v>20</v>
      </c>
      <c r="AB10" s="487">
        <v>30</v>
      </c>
      <c r="AC10" s="487">
        <v>40</v>
      </c>
      <c r="AD10" s="487">
        <v>50</v>
      </c>
      <c r="AE10" s="487">
        <v>60</v>
      </c>
      <c r="AF10" s="487">
        <v>70</v>
      </c>
      <c r="AG10" s="487">
        <v>80</v>
      </c>
      <c r="AH10" s="487">
        <v>90</v>
      </c>
      <c r="AI10" s="585">
        <v>100</v>
      </c>
      <c r="AJ10" s="487">
        <v>110</v>
      </c>
      <c r="AK10" s="487">
        <v>120</v>
      </c>
      <c r="AL10" s="487">
        <v>130</v>
      </c>
      <c r="AM10" s="487">
        <v>140</v>
      </c>
      <c r="AN10" s="487">
        <v>150</v>
      </c>
      <c r="AO10" s="487">
        <v>160</v>
      </c>
      <c r="AP10" s="487">
        <v>170</v>
      </c>
      <c r="AQ10" s="487">
        <v>180</v>
      </c>
      <c r="AR10" s="487">
        <v>190</v>
      </c>
      <c r="AS10" s="585">
        <v>200</v>
      </c>
      <c r="AT10" s="487">
        <v>210</v>
      </c>
      <c r="AU10" s="487">
        <v>220</v>
      </c>
      <c r="AV10" s="487">
        <v>230</v>
      </c>
      <c r="AW10" s="487">
        <v>240</v>
      </c>
      <c r="AX10" s="487">
        <v>250</v>
      </c>
      <c r="AY10" s="487">
        <v>260</v>
      </c>
      <c r="AZ10" s="487">
        <v>270</v>
      </c>
      <c r="BA10" s="487">
        <v>280</v>
      </c>
      <c r="BB10" s="487">
        <v>290</v>
      </c>
      <c r="BC10" s="585">
        <v>300</v>
      </c>
      <c r="BD10" s="487">
        <v>310</v>
      </c>
      <c r="BE10" s="487">
        <v>320</v>
      </c>
      <c r="BF10" s="487">
        <v>330</v>
      </c>
      <c r="BG10" s="487">
        <v>340</v>
      </c>
      <c r="BH10" s="487">
        <v>350</v>
      </c>
      <c r="BI10" s="487">
        <v>360</v>
      </c>
      <c r="BJ10" s="487">
        <v>370</v>
      </c>
      <c r="BK10" s="487">
        <v>380</v>
      </c>
      <c r="BL10" s="487">
        <v>390</v>
      </c>
      <c r="BM10" s="586">
        <v>400</v>
      </c>
      <c r="BN10" s="521"/>
      <c r="BO10" s="642"/>
      <c r="BP10" s="534" t="s">
        <v>2</v>
      </c>
      <c r="BQ10" s="534" t="s">
        <v>12</v>
      </c>
      <c r="BR10" s="487">
        <v>10</v>
      </c>
      <c r="BS10" s="487">
        <v>20</v>
      </c>
      <c r="BT10" s="487">
        <v>30</v>
      </c>
      <c r="BU10" s="487">
        <v>40</v>
      </c>
      <c r="BV10" s="487">
        <v>50</v>
      </c>
      <c r="BW10" s="487">
        <v>60</v>
      </c>
      <c r="BX10" s="487">
        <v>70</v>
      </c>
      <c r="BY10" s="487">
        <v>80</v>
      </c>
      <c r="BZ10" s="487">
        <v>90</v>
      </c>
      <c r="CA10" s="585">
        <v>100</v>
      </c>
      <c r="CB10" s="487">
        <v>110</v>
      </c>
      <c r="CC10" s="487">
        <v>120</v>
      </c>
      <c r="CD10" s="487">
        <v>130</v>
      </c>
      <c r="CE10" s="487">
        <v>140</v>
      </c>
      <c r="CF10" s="487">
        <v>150</v>
      </c>
      <c r="CG10" s="487">
        <v>160</v>
      </c>
      <c r="CH10" s="487">
        <v>170</v>
      </c>
      <c r="CI10" s="487">
        <v>180</v>
      </c>
      <c r="CJ10" s="487">
        <v>190</v>
      </c>
      <c r="CK10" s="585">
        <v>200</v>
      </c>
      <c r="CL10" s="487">
        <v>210</v>
      </c>
      <c r="CM10" s="487">
        <v>220</v>
      </c>
      <c r="CN10" s="487">
        <v>230</v>
      </c>
      <c r="CO10" s="487">
        <v>240</v>
      </c>
      <c r="CP10" s="487">
        <v>250</v>
      </c>
      <c r="CQ10" s="487">
        <v>260</v>
      </c>
      <c r="CR10" s="487">
        <v>270</v>
      </c>
      <c r="CS10" s="487">
        <v>280</v>
      </c>
      <c r="CT10" s="487">
        <v>290</v>
      </c>
      <c r="CU10" s="585">
        <v>300</v>
      </c>
      <c r="CV10" s="487">
        <v>310</v>
      </c>
      <c r="CW10" s="487">
        <v>320</v>
      </c>
      <c r="CX10" s="487">
        <v>330</v>
      </c>
      <c r="CY10" s="487">
        <v>340</v>
      </c>
      <c r="CZ10" s="487">
        <v>350</v>
      </c>
      <c r="DA10" s="487">
        <v>360</v>
      </c>
      <c r="DB10" s="487">
        <v>370</v>
      </c>
      <c r="DC10" s="487">
        <v>380</v>
      </c>
      <c r="DD10" s="487">
        <v>390</v>
      </c>
      <c r="DE10" s="586">
        <v>400</v>
      </c>
      <c r="DF10" s="521"/>
      <c r="DG10" s="642"/>
      <c r="DH10" s="534" t="s">
        <v>2</v>
      </c>
      <c r="DI10" s="534" t="s">
        <v>12</v>
      </c>
      <c r="DJ10" s="487">
        <v>10</v>
      </c>
      <c r="DK10" s="487">
        <v>20</v>
      </c>
      <c r="DL10" s="487">
        <v>30</v>
      </c>
      <c r="DM10" s="487">
        <v>40</v>
      </c>
      <c r="DN10" s="487">
        <v>50</v>
      </c>
      <c r="DO10" s="487">
        <v>60</v>
      </c>
      <c r="DP10" s="487">
        <v>70</v>
      </c>
      <c r="DQ10" s="487">
        <v>80</v>
      </c>
      <c r="DR10" s="487">
        <v>90</v>
      </c>
      <c r="DS10" s="585">
        <v>100</v>
      </c>
      <c r="DT10" s="487">
        <v>110</v>
      </c>
      <c r="DU10" s="487">
        <v>120</v>
      </c>
      <c r="DV10" s="487">
        <v>130</v>
      </c>
      <c r="DW10" s="487">
        <v>140</v>
      </c>
      <c r="DX10" s="487">
        <v>150</v>
      </c>
      <c r="DY10" s="487">
        <v>160</v>
      </c>
      <c r="DZ10" s="487">
        <v>170</v>
      </c>
      <c r="EA10" s="487">
        <v>180</v>
      </c>
      <c r="EB10" s="487">
        <v>190</v>
      </c>
      <c r="EC10" s="585">
        <v>200</v>
      </c>
      <c r="ED10" s="487">
        <v>210</v>
      </c>
      <c r="EE10" s="487">
        <v>220</v>
      </c>
      <c r="EF10" s="487">
        <v>230</v>
      </c>
      <c r="EG10" s="487">
        <v>240</v>
      </c>
      <c r="EH10" s="487">
        <v>250</v>
      </c>
      <c r="EI10" s="487">
        <v>260</v>
      </c>
      <c r="EJ10" s="487">
        <v>270</v>
      </c>
      <c r="EK10" s="487">
        <v>280</v>
      </c>
      <c r="EL10" s="487">
        <v>290</v>
      </c>
      <c r="EM10" s="585">
        <v>300</v>
      </c>
      <c r="EN10" s="487">
        <v>310</v>
      </c>
      <c r="EO10" s="487">
        <v>320</v>
      </c>
      <c r="EP10" s="487">
        <v>330</v>
      </c>
      <c r="EQ10" s="487">
        <v>340</v>
      </c>
      <c r="ER10" s="487">
        <v>350</v>
      </c>
      <c r="ES10" s="487">
        <v>360</v>
      </c>
      <c r="ET10" s="487">
        <v>370</v>
      </c>
      <c r="EU10" s="487">
        <v>380</v>
      </c>
      <c r="EV10" s="487">
        <v>390</v>
      </c>
      <c r="EW10" s="586">
        <v>400</v>
      </c>
      <c r="EX10" s="521"/>
      <c r="EY10" s="642"/>
      <c r="EZ10" s="534" t="s">
        <v>2</v>
      </c>
      <c r="FA10" s="534" t="s">
        <v>12</v>
      </c>
      <c r="FB10" s="487">
        <v>10</v>
      </c>
      <c r="FC10" s="487">
        <v>20</v>
      </c>
      <c r="FD10" s="487">
        <v>30</v>
      </c>
      <c r="FE10" s="487">
        <v>40</v>
      </c>
      <c r="FF10" s="487">
        <v>50</v>
      </c>
      <c r="FG10" s="487">
        <v>60</v>
      </c>
      <c r="FH10" s="487">
        <v>70</v>
      </c>
      <c r="FI10" s="487">
        <v>80</v>
      </c>
      <c r="FJ10" s="487">
        <v>90</v>
      </c>
      <c r="FK10" s="585">
        <v>100</v>
      </c>
      <c r="FL10" s="487">
        <v>110</v>
      </c>
      <c r="FM10" s="487">
        <v>120</v>
      </c>
      <c r="FN10" s="487">
        <v>130</v>
      </c>
      <c r="FO10" s="487">
        <v>140</v>
      </c>
      <c r="FP10" s="487">
        <v>150</v>
      </c>
      <c r="FQ10" s="487">
        <v>160</v>
      </c>
      <c r="FR10" s="487">
        <v>170</v>
      </c>
      <c r="FS10" s="487">
        <v>180</v>
      </c>
      <c r="FT10" s="487">
        <v>190</v>
      </c>
      <c r="FU10" s="585">
        <v>200</v>
      </c>
      <c r="FV10" s="487">
        <v>210</v>
      </c>
      <c r="FW10" s="487">
        <v>220</v>
      </c>
      <c r="FX10" s="487">
        <v>230</v>
      </c>
      <c r="FY10" s="487">
        <v>240</v>
      </c>
      <c r="FZ10" s="487">
        <v>250</v>
      </c>
      <c r="GA10" s="487">
        <v>260</v>
      </c>
      <c r="GB10" s="487">
        <v>270</v>
      </c>
      <c r="GC10" s="487">
        <v>280</v>
      </c>
      <c r="GD10" s="487">
        <v>290</v>
      </c>
      <c r="GE10" s="585">
        <v>300</v>
      </c>
      <c r="GF10" s="487">
        <v>310</v>
      </c>
      <c r="GG10" s="487">
        <v>320</v>
      </c>
      <c r="GH10" s="487">
        <v>330</v>
      </c>
      <c r="GI10" s="487">
        <v>340</v>
      </c>
      <c r="GJ10" s="487">
        <v>350</v>
      </c>
      <c r="GK10" s="487">
        <v>360</v>
      </c>
      <c r="GL10" s="487">
        <v>370</v>
      </c>
      <c r="GM10" s="487">
        <v>380</v>
      </c>
      <c r="GN10" s="487">
        <v>390</v>
      </c>
      <c r="GO10" s="586">
        <v>400</v>
      </c>
      <c r="GQ10" s="511"/>
      <c r="GR10" s="521"/>
      <c r="GS10" s="666"/>
      <c r="GT10" s="487">
        <v>10</v>
      </c>
      <c r="GU10" s="487">
        <v>20</v>
      </c>
      <c r="GV10" s="487">
        <v>30</v>
      </c>
      <c r="GW10" s="487">
        <v>40</v>
      </c>
      <c r="GX10" s="487">
        <v>50</v>
      </c>
      <c r="GY10" s="487">
        <v>60</v>
      </c>
      <c r="GZ10" s="487">
        <v>70</v>
      </c>
      <c r="HA10" s="487">
        <v>80</v>
      </c>
      <c r="HB10" s="487">
        <v>90</v>
      </c>
      <c r="HC10" s="623">
        <v>100</v>
      </c>
      <c r="HD10" s="487">
        <v>110</v>
      </c>
      <c r="HE10" s="487">
        <v>120</v>
      </c>
      <c r="HF10" s="487">
        <v>130</v>
      </c>
      <c r="HG10" s="487">
        <v>140</v>
      </c>
      <c r="HH10" s="487">
        <v>150</v>
      </c>
      <c r="HI10" s="487">
        <v>160</v>
      </c>
      <c r="HJ10" s="487">
        <v>170</v>
      </c>
      <c r="HK10" s="487">
        <v>180</v>
      </c>
      <c r="HL10" s="487">
        <v>190</v>
      </c>
      <c r="HM10" s="623">
        <v>200</v>
      </c>
      <c r="HN10" s="487">
        <v>210</v>
      </c>
      <c r="HO10" s="487">
        <v>220</v>
      </c>
      <c r="HP10" s="487">
        <v>230</v>
      </c>
      <c r="HQ10" s="487">
        <v>240</v>
      </c>
      <c r="HR10" s="487">
        <v>250</v>
      </c>
      <c r="HS10" s="487">
        <v>260</v>
      </c>
      <c r="HT10" s="487">
        <v>270</v>
      </c>
      <c r="HU10" s="487">
        <v>280</v>
      </c>
      <c r="HV10" s="487">
        <v>290</v>
      </c>
      <c r="HW10" s="623">
        <v>300</v>
      </c>
      <c r="HX10" s="487">
        <v>310</v>
      </c>
      <c r="HY10" s="487">
        <v>320</v>
      </c>
      <c r="HZ10" s="487">
        <v>330</v>
      </c>
      <c r="IA10" s="487">
        <v>340</v>
      </c>
      <c r="IB10" s="487">
        <v>350</v>
      </c>
      <c r="IC10" s="487">
        <v>360</v>
      </c>
      <c r="ID10" s="487">
        <v>370</v>
      </c>
      <c r="IE10" s="487">
        <v>380</v>
      </c>
      <c r="IF10" s="487">
        <v>390</v>
      </c>
      <c r="IG10" s="624">
        <v>400</v>
      </c>
    </row>
    <row r="11" spans="1:241" s="90" customFormat="1" ht="46.5">
      <c r="A11" s="173"/>
      <c r="B11" s="182"/>
      <c r="C11" s="91"/>
      <c r="D11" s="189"/>
      <c r="E11" s="91"/>
      <c r="F11" s="384"/>
      <c r="G11" s="384"/>
      <c r="H11" s="384"/>
      <c r="I11" s="384"/>
      <c r="J11" s="252"/>
      <c r="K11" s="608">
        <v>0</v>
      </c>
      <c r="L11" s="384">
        <v>0</v>
      </c>
      <c r="M11" s="384">
        <v>0</v>
      </c>
      <c r="N11" s="491">
        <f>pN</f>
        <v>1013.25</v>
      </c>
      <c r="O11" s="263">
        <f>ρN</f>
        <v>1.2250000000000001</v>
      </c>
      <c r="P11" s="383">
        <f>T0-273.15</f>
        <v>15</v>
      </c>
      <c r="Q11" s="382">
        <f>T0</f>
        <v>288.14999999999998</v>
      </c>
      <c r="R11" s="490">
        <f t="shared" ref="R11:R42" si="0">SQRT(RLuft_N*1.4*Q11)*m_s_→_kt</f>
        <v>661.47874478445999</v>
      </c>
      <c r="S11" s="263">
        <f t="shared" ref="S11:S48" si="1">(1-K11*L/(T0))^g_RL</f>
        <v>1</v>
      </c>
      <c r="T11" s="492">
        <f>O11/Konstanten!$C$22</f>
        <v>1</v>
      </c>
      <c r="U11" s="492">
        <f t="shared" ref="U11:U42" si="2">Q11/T0</f>
        <v>1</v>
      </c>
      <c r="V11" s="492"/>
      <c r="W11" s="252"/>
      <c r="X11" s="541">
        <f>(Y11*288.15)/(100*(288.15+$F11))</f>
        <v>0</v>
      </c>
      <c r="Y11" s="604">
        <v>0</v>
      </c>
      <c r="Z11" s="490">
        <f>SQRT(5*((((1/$S11)*(((1+0.2*(Z$10/661.48)^2)^3.5)-1))+1)^(1/3.5)-1))</f>
        <v>1.5117615045052993E-2</v>
      </c>
      <c r="AA11" s="490">
        <f t="shared" ref="Z11:AI20" si="3">SQRT(5*((((1/$S11)*(((1+0.2*(AA$10/661.48)^2)^3.5)-1))+1)^(1/3.5)-1))</f>
        <v>3.0235230090105987E-2</v>
      </c>
      <c r="AB11" s="490">
        <f t="shared" si="3"/>
        <v>4.5352845135146737E-2</v>
      </c>
      <c r="AC11" s="490">
        <f t="shared" si="3"/>
        <v>6.0470460180202794E-2</v>
      </c>
      <c r="AD11" s="490">
        <f t="shared" si="3"/>
        <v>7.5588075225250281E-2</v>
      </c>
      <c r="AE11" s="490">
        <f t="shared" si="3"/>
        <v>9.0705690270305714E-2</v>
      </c>
      <c r="AF11" s="490">
        <f t="shared" si="3"/>
        <v>0.10582330531535521</v>
      </c>
      <c r="AG11" s="490">
        <f t="shared" si="3"/>
        <v>0.12094092036040559</v>
      </c>
      <c r="AH11" s="490">
        <f>SQRT(5*((((1/$S11)*(((1+0.2*(AH$10/661.48)^2)^3.5)-1))+1)^(1/3.5)-1))</f>
        <v>0.13605853540545246</v>
      </c>
      <c r="AI11" s="490">
        <f>SQRT(5*((((1/$S11)*(((1+0.2*(AI$10/$R$11)^2)^3.5)-1))+1)^(1/3.5)-1))</f>
        <v>0.15117643732087677</v>
      </c>
      <c r="AJ11" s="490">
        <f t="shared" ref="AJ11:AS20" si="4">SQRT(5*((((1/$S11)*(((1+0.2*(AJ$10/661.48)^2)^3.5)-1))+1)^(1/3.5)-1))</f>
        <v>0.16629376549555622</v>
      </c>
      <c r="AK11" s="490">
        <f t="shared" si="4"/>
        <v>0.18141138054060532</v>
      </c>
      <c r="AL11" s="490">
        <f t="shared" si="4"/>
        <v>0.19652899558565501</v>
      </c>
      <c r="AM11" s="490">
        <f t="shared" si="4"/>
        <v>0.2116466106307078</v>
      </c>
      <c r="AN11" s="490">
        <f t="shared" si="4"/>
        <v>0.22676422567575816</v>
      </c>
      <c r="AO11" s="490">
        <f t="shared" si="4"/>
        <v>0.24188184072080887</v>
      </c>
      <c r="AP11" s="490">
        <f t="shared" si="4"/>
        <v>0.2569994557658577</v>
      </c>
      <c r="AQ11" s="490">
        <f t="shared" si="4"/>
        <v>0.27211707081090897</v>
      </c>
      <c r="AR11" s="490">
        <f t="shared" si="4"/>
        <v>0.28723468585595857</v>
      </c>
      <c r="AS11" s="490">
        <f t="shared" si="4"/>
        <v>0.30235230090101028</v>
      </c>
      <c r="AT11" s="490">
        <f t="shared" ref="AT11:BC20" si="5">SQRT(5*((((1/$S11)*(((1+0.2*(AT$10/661.48)^2)^3.5)-1))+1)^(1/3.5)-1))</f>
        <v>0.31746991594606039</v>
      </c>
      <c r="AU11" s="490">
        <f t="shared" si="5"/>
        <v>0.33258753099111077</v>
      </c>
      <c r="AV11" s="490">
        <f t="shared" si="5"/>
        <v>0.34770514603616137</v>
      </c>
      <c r="AW11" s="490">
        <f t="shared" si="5"/>
        <v>0.36282276108121214</v>
      </c>
      <c r="AX11" s="490">
        <f t="shared" si="5"/>
        <v>0.37794037612626163</v>
      </c>
      <c r="AY11" s="490">
        <f t="shared" si="5"/>
        <v>0.39305799117131285</v>
      </c>
      <c r="AZ11" s="490">
        <f t="shared" si="5"/>
        <v>0.40817560621636279</v>
      </c>
      <c r="BA11" s="490">
        <f t="shared" si="5"/>
        <v>0.42329322126141428</v>
      </c>
      <c r="BB11" s="490">
        <f t="shared" si="5"/>
        <v>0.4384108363064646</v>
      </c>
      <c r="BC11" s="490">
        <f t="shared" si="5"/>
        <v>0.45352845135151509</v>
      </c>
      <c r="BD11" s="490">
        <f t="shared" ref="BD11:BM20" si="6">SQRT(5*((((1/$S11)*(((1+0.2*(BD$10/661.48)^2)^3.5)-1))+1)^(1/3.5)-1))</f>
        <v>0.46864606639656575</v>
      </c>
      <c r="BE11" s="490">
        <f t="shared" si="6"/>
        <v>0.48376368144161547</v>
      </c>
      <c r="BF11" s="490">
        <f t="shared" si="6"/>
        <v>0.4988812964866664</v>
      </c>
      <c r="BG11" s="490">
        <f t="shared" si="6"/>
        <v>0.5139989115317164</v>
      </c>
      <c r="BH11" s="490">
        <f t="shared" si="6"/>
        <v>0.52911652657676767</v>
      </c>
      <c r="BI11" s="490">
        <f t="shared" si="6"/>
        <v>0.54423414162181794</v>
      </c>
      <c r="BJ11" s="490">
        <f t="shared" si="6"/>
        <v>0.55935175666686843</v>
      </c>
      <c r="BK11" s="490">
        <f t="shared" si="6"/>
        <v>0.57446937171191903</v>
      </c>
      <c r="BL11" s="490">
        <f t="shared" si="6"/>
        <v>0.58958698675696875</v>
      </c>
      <c r="BM11" s="490">
        <f t="shared" si="6"/>
        <v>0.60470460180201968</v>
      </c>
      <c r="BN11" s="527"/>
      <c r="BO11" s="252"/>
      <c r="BP11" s="541">
        <f>(BQ11*288.15)/(100*(288.15+$F11))</f>
        <v>0</v>
      </c>
      <c r="BQ11" s="604">
        <v>0</v>
      </c>
      <c r="BR11" s="382">
        <f t="shared" ref="BR11:DE11" si="7">$Q11*(1+0.2*Z11^2)</f>
        <v>288.16317089186435</v>
      </c>
      <c r="BS11" s="382">
        <f t="shared" si="7"/>
        <v>288.2026835674576</v>
      </c>
      <c r="BT11" s="382">
        <f t="shared" si="7"/>
        <v>288.26853802677954</v>
      </c>
      <c r="BU11" s="382">
        <f t="shared" si="7"/>
        <v>288.36073426983035</v>
      </c>
      <c r="BV11" s="382">
        <f t="shared" si="7"/>
        <v>288.47927229660991</v>
      </c>
      <c r="BW11" s="382">
        <f t="shared" si="7"/>
        <v>288.62415210711839</v>
      </c>
      <c r="BX11" s="382">
        <f t="shared" si="7"/>
        <v>288.79537370135557</v>
      </c>
      <c r="BY11" s="382">
        <f t="shared" si="7"/>
        <v>288.99293707932151</v>
      </c>
      <c r="BZ11" s="382">
        <f t="shared" si="7"/>
        <v>289.21684224101625</v>
      </c>
      <c r="CA11" s="382">
        <f t="shared" si="7"/>
        <v>289.46709418503553</v>
      </c>
      <c r="CB11" s="382">
        <f t="shared" si="7"/>
        <v>289.74367791559229</v>
      </c>
      <c r="CC11" s="382">
        <f t="shared" si="7"/>
        <v>290.04660842847341</v>
      </c>
      <c r="CD11" s="382">
        <f t="shared" si="7"/>
        <v>290.37588072508339</v>
      </c>
      <c r="CE11" s="382">
        <f t="shared" si="7"/>
        <v>290.73149480542219</v>
      </c>
      <c r="CF11" s="382">
        <f t="shared" si="7"/>
        <v>291.11345066948974</v>
      </c>
      <c r="CG11" s="382">
        <f t="shared" si="7"/>
        <v>291.52174831728615</v>
      </c>
      <c r="CH11" s="382">
        <f t="shared" si="7"/>
        <v>291.95638774881127</v>
      </c>
      <c r="CI11" s="382">
        <f t="shared" si="7"/>
        <v>292.41736896406525</v>
      </c>
      <c r="CJ11" s="382">
        <f t="shared" si="7"/>
        <v>292.90469196304798</v>
      </c>
      <c r="CK11" s="382">
        <f t="shared" si="7"/>
        <v>293.41835674575958</v>
      </c>
      <c r="CL11" s="382">
        <f t="shared" si="7"/>
        <v>293.95836331219988</v>
      </c>
      <c r="CM11" s="382">
        <f t="shared" si="7"/>
        <v>294.52471166236904</v>
      </c>
      <c r="CN11" s="382">
        <f t="shared" si="7"/>
        <v>295.11740179626702</v>
      </c>
      <c r="CO11" s="382">
        <f t="shared" si="7"/>
        <v>295.73643371389375</v>
      </c>
      <c r="CP11" s="382">
        <f t="shared" si="7"/>
        <v>296.38180741524928</v>
      </c>
      <c r="CQ11" s="382">
        <f t="shared" si="7"/>
        <v>297.05352290033363</v>
      </c>
      <c r="CR11" s="382">
        <f t="shared" si="7"/>
        <v>297.75158016914679</v>
      </c>
      <c r="CS11" s="382">
        <f t="shared" si="7"/>
        <v>298.47597922168876</v>
      </c>
      <c r="CT11" s="382">
        <f t="shared" si="7"/>
        <v>299.22672005795948</v>
      </c>
      <c r="CU11" s="382">
        <f t="shared" si="7"/>
        <v>300.00380267795902</v>
      </c>
      <c r="CV11" s="382">
        <f t="shared" si="7"/>
        <v>300.80722708168736</v>
      </c>
      <c r="CW11" s="382">
        <f t="shared" si="7"/>
        <v>301.63699326914445</v>
      </c>
      <c r="CX11" s="382">
        <f t="shared" si="7"/>
        <v>302.49310124033042</v>
      </c>
      <c r="CY11" s="382">
        <f t="shared" si="7"/>
        <v>303.37555099524513</v>
      </c>
      <c r="CZ11" s="382">
        <f t="shared" si="7"/>
        <v>304.28434253388866</v>
      </c>
      <c r="DA11" s="382">
        <f t="shared" si="7"/>
        <v>305.219475856261</v>
      </c>
      <c r="DB11" s="382">
        <f t="shared" si="7"/>
        <v>306.18095096236209</v>
      </c>
      <c r="DC11" s="382">
        <f t="shared" si="7"/>
        <v>307.16876785219205</v>
      </c>
      <c r="DD11" s="382">
        <f t="shared" si="7"/>
        <v>308.1829265257507</v>
      </c>
      <c r="DE11" s="382">
        <f t="shared" si="7"/>
        <v>309.22342698303822</v>
      </c>
      <c r="DF11" s="521"/>
      <c r="DG11" s="252"/>
      <c r="DH11" s="541">
        <f>(DI11*288.15)/(100*(288.15+$F11))</f>
        <v>0</v>
      </c>
      <c r="DI11" s="604">
        <v>0</v>
      </c>
      <c r="DJ11" s="382">
        <f t="shared" ref="DJ11:EW11" si="8">Z11*$R11</f>
        <v>9.9999810241363214</v>
      </c>
      <c r="DK11" s="382">
        <f t="shared" si="8"/>
        <v>19.999962048272643</v>
      </c>
      <c r="DL11" s="382">
        <f t="shared" si="8"/>
        <v>29.999943072400868</v>
      </c>
      <c r="DM11" s="382">
        <f t="shared" si="8"/>
        <v>39.999924096539218</v>
      </c>
      <c r="DN11" s="382">
        <f t="shared" si="8"/>
        <v>49.999905120671897</v>
      </c>
      <c r="DO11" s="382">
        <f t="shared" si="8"/>
        <v>59.999886144809828</v>
      </c>
      <c r="DP11" s="382">
        <f t="shared" si="8"/>
        <v>69.999867168943837</v>
      </c>
      <c r="DQ11" s="382">
        <f t="shared" si="8"/>
        <v>79.999848193078435</v>
      </c>
      <c r="DR11" s="382">
        <f t="shared" si="8"/>
        <v>89.999829217210703</v>
      </c>
      <c r="DS11" s="382">
        <f t="shared" si="8"/>
        <v>100.00000000000016</v>
      </c>
      <c r="DT11" s="382">
        <f t="shared" si="8"/>
        <v>109.99979126548187</v>
      </c>
      <c r="DU11" s="382">
        <f t="shared" si="8"/>
        <v>119.99977228961562</v>
      </c>
      <c r="DV11" s="382">
        <f t="shared" si="8"/>
        <v>129.99975331374975</v>
      </c>
      <c r="DW11" s="382">
        <f t="shared" si="8"/>
        <v>139.99973433788594</v>
      </c>
      <c r="DX11" s="382">
        <f t="shared" si="8"/>
        <v>149.99971536202051</v>
      </c>
      <c r="DY11" s="382">
        <f t="shared" si="8"/>
        <v>159.99969638615534</v>
      </c>
      <c r="DZ11" s="382">
        <f t="shared" si="8"/>
        <v>169.99967741028891</v>
      </c>
      <c r="EA11" s="382">
        <f t="shared" si="8"/>
        <v>179.99965843442408</v>
      </c>
      <c r="EB11" s="382">
        <f t="shared" si="8"/>
        <v>189.99963945855816</v>
      </c>
      <c r="EC11" s="382">
        <f t="shared" si="8"/>
        <v>199.99962048269364</v>
      </c>
      <c r="ED11" s="382">
        <f t="shared" si="8"/>
        <v>209.99960150682804</v>
      </c>
      <c r="EE11" s="382">
        <f t="shared" si="8"/>
        <v>219.99958253096264</v>
      </c>
      <c r="EF11" s="382">
        <f t="shared" si="8"/>
        <v>229.99956355509738</v>
      </c>
      <c r="EG11" s="382">
        <f t="shared" si="8"/>
        <v>239.99954457923224</v>
      </c>
      <c r="EH11" s="382">
        <f t="shared" si="8"/>
        <v>249.99952560336624</v>
      </c>
      <c r="EI11" s="382">
        <f t="shared" si="8"/>
        <v>259.99950662750138</v>
      </c>
      <c r="EJ11" s="382">
        <f t="shared" si="8"/>
        <v>269.99948765163566</v>
      </c>
      <c r="EK11" s="382">
        <f t="shared" si="8"/>
        <v>279.99946867577103</v>
      </c>
      <c r="EL11" s="382">
        <f t="shared" si="8"/>
        <v>289.99944969990554</v>
      </c>
      <c r="EM11" s="382">
        <f t="shared" si="8"/>
        <v>299.99943072404022</v>
      </c>
      <c r="EN11" s="382">
        <f t="shared" si="8"/>
        <v>309.99941174817502</v>
      </c>
      <c r="EO11" s="382">
        <f t="shared" si="8"/>
        <v>319.99939277230914</v>
      </c>
      <c r="EP11" s="382">
        <f t="shared" si="8"/>
        <v>329.9993737964441</v>
      </c>
      <c r="EQ11" s="382">
        <f t="shared" si="8"/>
        <v>339.99935482057845</v>
      </c>
      <c r="ER11" s="382">
        <f t="shared" si="8"/>
        <v>349.99933584471364</v>
      </c>
      <c r="ES11" s="382">
        <f t="shared" si="8"/>
        <v>359.99931686884815</v>
      </c>
      <c r="ET11" s="382">
        <f t="shared" si="8"/>
        <v>369.99929789298284</v>
      </c>
      <c r="EU11" s="382">
        <f t="shared" si="8"/>
        <v>379.99927891711758</v>
      </c>
      <c r="EV11" s="382">
        <f t="shared" si="8"/>
        <v>389.99925994125169</v>
      </c>
      <c r="EW11" s="382">
        <f t="shared" si="8"/>
        <v>399.99924096538666</v>
      </c>
      <c r="EX11" s="521"/>
      <c r="EY11" s="252"/>
      <c r="EZ11" s="541">
        <f>(FA11*288.15)/(100*(288.15+$F11))</f>
        <v>0</v>
      </c>
      <c r="FA11" s="604">
        <v>0</v>
      </c>
      <c r="FB11" s="382">
        <f t="shared" ref="FB11:FB47" si="9">6*$EZ11/10+FB$10+(BR11-273.15)</f>
        <v>25.013170891864377</v>
      </c>
      <c r="FC11" s="382">
        <f t="shared" ref="FC11:FC47" si="10">6*$EZ11/10+FC$10+(BS11-273.15)</f>
        <v>35.05268356745762</v>
      </c>
      <c r="FD11" s="382">
        <f t="shared" ref="FD11:FD47" si="11">6*$EZ11/10+FD$10+(BT11-273.15)</f>
        <v>45.118538026779561</v>
      </c>
      <c r="FE11" s="382">
        <f t="shared" ref="FE11:FE47" si="12">6*$EZ11/10+FE$10+(BU11-273.15)</f>
        <v>55.210734269830368</v>
      </c>
      <c r="FF11" s="382">
        <f t="shared" ref="FF11:FF47" si="13">6*$EZ11/10+FF$10+(BV11-273.15)</f>
        <v>65.329272296609929</v>
      </c>
      <c r="FG11" s="382">
        <f t="shared" ref="FG11:FG47" si="14">6*$EZ11/10+FG$10+(BW11-273.15)</f>
        <v>75.474152107118414</v>
      </c>
      <c r="FH11" s="382">
        <f t="shared" ref="FH11:FH47" si="15">6*$EZ11/10+FH$10+(BX11-273.15)</f>
        <v>85.645373701355595</v>
      </c>
      <c r="FI11" s="382">
        <f t="shared" ref="FI11:FI47" si="16">6*$EZ11/10+FI$10+(BY11-273.15)</f>
        <v>95.84293707932153</v>
      </c>
      <c r="FJ11" s="382">
        <f t="shared" ref="FJ11:FJ47" si="17">6*$EZ11/10+FJ$10+(BZ11-273.15)</f>
        <v>106.06684224101627</v>
      </c>
      <c r="FK11" s="382">
        <f t="shared" ref="FK11:FK47" si="18">6*$EZ11/10+FK$10+(CA11-273.15)</f>
        <v>116.31709418503556</v>
      </c>
      <c r="FL11" s="382">
        <f t="shared" ref="FL11:FL47" si="19">6*$EZ11/10+FL$10+(CB11-273.15)</f>
        <v>126.59367791559231</v>
      </c>
      <c r="FM11" s="382">
        <f t="shared" ref="FM11:FM47" si="20">6*$EZ11/10+FM$10+(CC11-273.15)</f>
        <v>136.89660842847343</v>
      </c>
      <c r="FN11" s="382">
        <f t="shared" ref="FN11:FN47" si="21">6*$EZ11/10+FN$10+(CD11-273.15)</f>
        <v>147.22588072508341</v>
      </c>
      <c r="FO11" s="382">
        <f t="shared" ref="FO11:FO47" si="22">6*$EZ11/10+FO$10+(CE11-273.15)</f>
        <v>157.58149480542221</v>
      </c>
      <c r="FP11" s="382">
        <f t="shared" ref="FP11:FP47" si="23">6*$EZ11/10+FP$10+(CF11-273.15)</f>
        <v>167.96345066948976</v>
      </c>
      <c r="FQ11" s="382">
        <f t="shared" ref="FQ11:FQ47" si="24">6*$EZ11/10+FQ$10+(CG11-273.15)</f>
        <v>178.37174831728618</v>
      </c>
      <c r="FR11" s="382">
        <f t="shared" ref="FR11:FR47" si="25">6*$EZ11/10+FR$10+(CH11-273.15)</f>
        <v>188.80638774881129</v>
      </c>
      <c r="FS11" s="382">
        <f t="shared" ref="FS11:FS47" si="26">6*$EZ11/10+FS$10+(CI11-273.15)</f>
        <v>199.26736896406527</v>
      </c>
      <c r="FT11" s="382">
        <f t="shared" ref="FT11:FT47" si="27">6*$EZ11/10+FT$10+(CJ11-273.15)</f>
        <v>209.754691963048</v>
      </c>
      <c r="FU11" s="382">
        <f t="shared" ref="FU11:FU47" si="28">6*$EZ11/10+FU$10+(CK11-273.15)</f>
        <v>220.2683567457596</v>
      </c>
      <c r="FV11" s="382">
        <f t="shared" ref="FV11:FV47" si="29">6*$EZ11/10+FV$10+(CL11-273.15)</f>
        <v>230.8083633121999</v>
      </c>
      <c r="FW11" s="382">
        <f t="shared" ref="FW11:FW47" si="30">6*$EZ11/10+FW$10+(CM11-273.15)</f>
        <v>241.37471166236907</v>
      </c>
      <c r="FX11" s="382">
        <f t="shared" ref="FX11:FX47" si="31">6*$EZ11/10+FX$10+(CN11-273.15)</f>
        <v>251.96740179626704</v>
      </c>
      <c r="FY11" s="382">
        <f t="shared" ref="FY11:FY47" si="32">6*$EZ11/10+FY$10+(CO11-273.15)</f>
        <v>262.58643371389377</v>
      </c>
      <c r="FZ11" s="382">
        <f t="shared" ref="FZ11:FZ47" si="33">6*$EZ11/10+FZ$10+(CP11-273.15)</f>
        <v>273.23180741524931</v>
      </c>
      <c r="GA11" s="382">
        <f t="shared" ref="GA11:GA47" si="34">6*$EZ11/10+GA$10+(CQ11-273.15)</f>
        <v>283.90352290033366</v>
      </c>
      <c r="GB11" s="382">
        <f t="shared" ref="GB11:GB47" si="35">6*$EZ11/10+GB$10+(CR11-273.15)</f>
        <v>294.60158016914681</v>
      </c>
      <c r="GC11" s="382">
        <f t="shared" ref="GC11:GC47" si="36">6*$EZ11/10+GC$10+(CS11-273.15)</f>
        <v>305.32597922168878</v>
      </c>
      <c r="GD11" s="382">
        <f t="shared" ref="GD11:GD47" si="37">6*$EZ11/10+GD$10+(CT11-273.15)</f>
        <v>316.07672005795951</v>
      </c>
      <c r="GE11" s="382">
        <f t="shared" ref="GE11:GE47" si="38">6*$EZ11/10+GE$10+(CU11-273.15)</f>
        <v>326.85380267795904</v>
      </c>
      <c r="GF11" s="382">
        <f t="shared" ref="GF11:GF47" si="39">6*$EZ11/10+GF$10+(CV11-273.15)</f>
        <v>337.65722708168738</v>
      </c>
      <c r="GG11" s="382">
        <f t="shared" ref="GG11:GG47" si="40">6*$EZ11/10+GG$10+(CW11-273.15)</f>
        <v>348.48699326914448</v>
      </c>
      <c r="GH11" s="382">
        <f t="shared" ref="GH11:GH47" si="41">6*$EZ11/10+GH$10+(CX11-273.15)</f>
        <v>359.34310124033044</v>
      </c>
      <c r="GI11" s="382">
        <f t="shared" ref="GI11:GI47" si="42">6*$EZ11/10+GI$10+(CY11-273.15)</f>
        <v>370.22555099524516</v>
      </c>
      <c r="GJ11" s="382">
        <f t="shared" ref="GJ11:GJ47" si="43">6*$EZ11/10+GJ$10+(CZ11-273.15)</f>
        <v>381.13434253388868</v>
      </c>
      <c r="GK11" s="382">
        <f t="shared" ref="GK11:GK47" si="44">6*$EZ11/10+GK$10+(DA11-273.15)</f>
        <v>392.06947585626102</v>
      </c>
      <c r="GL11" s="382">
        <f t="shared" ref="GL11:GL47" si="45">6*$EZ11/10+GL$10+(DB11-273.15)</f>
        <v>403.03095096236211</v>
      </c>
      <c r="GM11" s="382">
        <f t="shared" ref="GM11:GM47" si="46">6*$EZ11/10+GM$10+(DC11-273.15)</f>
        <v>414.01876785219207</v>
      </c>
      <c r="GN11" s="382">
        <f t="shared" ref="GN11:GN47" si="47">6*$EZ11/10+GN$10+(DD11-273.15)</f>
        <v>425.03292652575072</v>
      </c>
      <c r="GO11" s="382">
        <f t="shared" ref="GO11:GO47" si="48">6*$EZ11/10+GO$10+(DE11-273.15)</f>
        <v>436.07342698303825</v>
      </c>
      <c r="GQ11" s="511"/>
      <c r="GR11" s="521"/>
      <c r="GS11" s="625">
        <v>0</v>
      </c>
      <c r="GT11" s="476">
        <f t="shared" ref="GT11:GT42" si="49">ABS((FB11-DJ11)/DJ11)</f>
        <v>1.5013218356606546</v>
      </c>
      <c r="GU11" s="476">
        <f t="shared" ref="GU11:GU42" si="50">ABS((FC11-DK11)/DK11)</f>
        <v>0.75263750415391673</v>
      </c>
      <c r="GV11" s="476">
        <f t="shared" ref="GV11:GV42" si="51">ABS((FD11-DL11)/DL11)</f>
        <v>0.50395412144256335</v>
      </c>
      <c r="GW11" s="476">
        <f t="shared" ref="GW11:GW42" si="52">ABS((FE11-DM11)/DM11)</f>
        <v>0.38027097592935649</v>
      </c>
      <c r="GX11" s="476">
        <f t="shared" ref="GX11:GX42" si="53">ABS((FF11-DN11)/DN11)</f>
        <v>0.30658792529588774</v>
      </c>
      <c r="GY11" s="476">
        <f t="shared" ref="GY11:GY42" si="54">ABS((FG11-DO11)/DO11)</f>
        <v>0.2579049221020423</v>
      </c>
      <c r="GZ11" s="476">
        <f t="shared" ref="GZ11:GZ42" si="55">ABS((FH11-DP11)/DP11)</f>
        <v>0.22350766030243338</v>
      </c>
      <c r="HA11" s="476">
        <f t="shared" ref="HA11:HA42" si="56">ABS((FI11-DQ11)/DQ11)</f>
        <v>0.19803898687415053</v>
      </c>
      <c r="HB11" s="476">
        <f t="shared" ref="HB11:HB42" si="57">ABS((FJ11-DR11)/DR11)</f>
        <v>0.17852270569345782</v>
      </c>
      <c r="HC11" s="476">
        <f t="shared" ref="HC11:HC42" si="58">ABS((FK11-DS11)/DS11)</f>
        <v>0.16317094185035375</v>
      </c>
      <c r="HD11" s="476">
        <f t="shared" ref="HD11:HD42" si="59">ABS((FL11-DT11)/DT11)</f>
        <v>0.15085380125914497</v>
      </c>
      <c r="HE11" s="476">
        <f t="shared" ref="HE11:HE42" si="60">ABS((FM11-DU11)/DU11)</f>
        <v>0.14080723501772846</v>
      </c>
      <c r="HF11" s="476">
        <f t="shared" ref="HF11:HF42" si="61">ABS((FN11-DV11)/DV11)</f>
        <v>0.1325089238420247</v>
      </c>
      <c r="HG11" s="476">
        <f t="shared" ref="HG11:HG42" si="62">ABS((FO11-DW11)/DW11)</f>
        <v>0.12558424164651</v>
      </c>
      <c r="HH11" s="476">
        <f t="shared" ref="HH11:HH42" si="63">ABS((FP11-DX11)/DX11)</f>
        <v>0.11975846263517387</v>
      </c>
      <c r="HI11" s="476">
        <f t="shared" ref="HI11:HI42" si="64">ABS((FQ11-DY11)/DY11)</f>
        <v>0.11482554246097033</v>
      </c>
      <c r="HJ11" s="476">
        <f t="shared" ref="HJ11:HJ42" si="65">ABS((FR11-DZ11)/DZ11)</f>
        <v>0.11062791779970836</v>
      </c>
      <c r="HK11" s="476">
        <f t="shared" ref="HK11:HK42" si="66">ABS((FS11-EA11)/EA11)</f>
        <v>0.1070430393992144</v>
      </c>
      <c r="HL11" s="476">
        <f t="shared" ref="HL11:HL42" si="67">ABS((FT11-EB11)/EB11)</f>
        <v>0.10397415784990854</v>
      </c>
      <c r="HM11" s="476">
        <f t="shared" ref="HM11:HM42" si="68">ABS((FU11-EC11)/EC11)</f>
        <v>0.10134387362409947</v>
      </c>
      <c r="HN11" s="476">
        <f t="shared" ref="HN11:HN42" si="69">ABS((FV11-ED11)/ED11)</f>
        <v>9.9089529961299813E-2</v>
      </c>
      <c r="HO11" s="476">
        <f t="shared" ref="HO11:HO42" si="70">ABS((FW11-EE11)/EE11)</f>
        <v>9.7159862239275377E-2</v>
      </c>
      <c r="HP11" s="476">
        <f t="shared" ref="HP11:HP42" si="71">ABS((FX11-EF11)/EF11)</f>
        <v>9.5512521422272914E-2</v>
      </c>
      <c r="HQ11" s="476">
        <f t="shared" ref="HQ11:HQ42" si="72">ABS((FY11-EG11)/EG11)</f>
        <v>9.4112216647164557E-2</v>
      </c>
      <c r="HR11" s="476">
        <f t="shared" ref="HR11:HR42" si="73">ABS((FZ11-EH11)/EH11)</f>
        <v>9.2929303588927481E-2</v>
      </c>
      <c r="HS11" s="476">
        <f t="shared" ref="HS11:HS42" si="74">ABS((GA11-EI11)/EI11)</f>
        <v>9.1938698587914314E-2</v>
      </c>
      <c r="HT11" s="476">
        <f t="shared" ref="HT11:HT42" si="75">ABS((GB11-EJ11)/EJ11)</f>
        <v>9.1119034082219358E-2</v>
      </c>
      <c r="HU11" s="476">
        <f t="shared" ref="HU11:HU42" si="76">ABS((GC11-EK11)/EK11)</f>
        <v>9.0451995018765247E-2</v>
      </c>
      <c r="HV11" s="476">
        <f t="shared" ref="HV11:HV42" si="77">ABS((GD11-EL11)/EL11)</f>
        <v>8.9921792558706568E-2</v>
      </c>
      <c r="HW11" s="476">
        <f t="shared" ref="HW11:HW42" si="78">ABS((GE11-EM11)/EM11)</f>
        <v>8.9514743041700248E-2</v>
      </c>
      <c r="HX11" s="476">
        <f t="shared" ref="HX11:HX42" si="79">ABS((GF11-EN11)/EN11)</f>
        <v>8.9218928440999476E-2</v>
      </c>
      <c r="HY11" s="476">
        <f t="shared" ref="HY11:HY42" si="80">ABS((GG11-EO11)/EO11)</f>
        <v>8.9023920483203151E-2</v>
      </c>
      <c r="HZ11" s="476">
        <f t="shared" ref="HZ11:HZ42" si="81">ABS((GH11-EP11)/EP11)</f>
        <v>8.8920554928042503E-2</v>
      </c>
      <c r="IA11" s="476">
        <f t="shared" ref="IA11:IA42" si="82">ABS((GI11-EQ11)/EQ11)</f>
        <v>8.8900745681171719E-2</v>
      </c>
      <c r="IB11" s="476">
        <f t="shared" ref="IB11:IB42" si="83">ABS((GJ11-ER11)/ER11)</f>
        <v>8.8957330773304394E-2</v>
      </c>
      <c r="IC11" s="476">
        <f t="shared" ref="IC11:IC42" si="84">ABS((GK11-ES11)/ES11)</f>
        <v>8.9083944009528196E-2</v>
      </c>
      <c r="ID11" s="476">
        <f t="shared" ref="ID11:ID42" si="85">ABS((GL11-ET11)/ET11)</f>
        <v>8.9274907432211462E-2</v>
      </c>
      <c r="IE11" s="476">
        <f t="shared" ref="IE11:IE42" si="86">ABS((GM11-EU11)/EU11)</f>
        <v>8.9525140763476424E-2</v>
      </c>
      <c r="IF11" s="476">
        <f t="shared" ref="IF11:IF42" si="87">ABS((GN11-EV11)/EV11)</f>
        <v>8.9830084779587524E-2</v>
      </c>
      <c r="IG11" s="476">
        <f t="shared" ref="IG11:IG42" si="88">ABS((GO11-EW11)/EW11)</f>
        <v>9.0185636179177672E-2</v>
      </c>
    </row>
    <row r="12" spans="1:241">
      <c r="F12" s="384"/>
      <c r="G12" s="384"/>
      <c r="H12" s="384"/>
      <c r="I12" s="384"/>
      <c r="J12" s="252"/>
      <c r="K12" s="606">
        <v>1000</v>
      </c>
      <c r="L12" s="382">
        <f>K12*0.0003048</f>
        <v>0.30479999999999996</v>
      </c>
      <c r="M12" s="382">
        <v>10</v>
      </c>
      <c r="N12" s="491">
        <f t="shared" ref="N12:N48" si="89">pN*(1-(L/T0)*K12)^g_RL</f>
        <v>977.16568723752232</v>
      </c>
      <c r="O12" s="263">
        <f t="shared" ref="O12:O48" si="90">ρN*(1-(L/T0)*K12)^(g_RL-1)</f>
        <v>1.1895536292521396</v>
      </c>
      <c r="P12" s="383">
        <f t="shared" ref="P12:P46" si="91">Q12-273.15</f>
        <v>13.018799999999999</v>
      </c>
      <c r="Q12" s="383">
        <f>$Q$11-Konstanten!$C$33*K12</f>
        <v>286.16879999999998</v>
      </c>
      <c r="R12" s="382">
        <f t="shared" si="0"/>
        <v>659.20079559518672</v>
      </c>
      <c r="S12" s="263">
        <f t="shared" si="1"/>
        <v>0.96438755217125327</v>
      </c>
      <c r="T12" s="492">
        <f>O12/Konstanten!$C$22</f>
        <v>0.97106418714460363</v>
      </c>
      <c r="U12" s="492">
        <f t="shared" si="2"/>
        <v>0.99312441436751686</v>
      </c>
      <c r="V12" s="492"/>
      <c r="W12" s="252"/>
      <c r="X12" s="515">
        <f t="shared" ref="X12:X47" si="92">(Y12*288.15)/(100*(288.15+$F12))</f>
        <v>10.000000000000002</v>
      </c>
      <c r="Y12" s="592">
        <v>1000</v>
      </c>
      <c r="Z12" s="490">
        <f t="shared" si="3"/>
        <v>1.539419650969499E-2</v>
      </c>
      <c r="AA12" s="490">
        <f t="shared" si="3"/>
        <v>3.0788295614599948E-2</v>
      </c>
      <c r="AB12" s="490">
        <f t="shared" si="3"/>
        <v>4.6182200048858882E-2</v>
      </c>
      <c r="AC12" s="490">
        <f t="shared" si="3"/>
        <v>6.1575812824390896E-2</v>
      </c>
      <c r="AD12" s="490">
        <f t="shared" si="3"/>
        <v>7.6969037368614768E-2</v>
      </c>
      <c r="AE12" s="490">
        <f t="shared" si="3"/>
        <v>9.2361777661232047E-2</v>
      </c>
      <c r="AF12" s="490">
        <f t="shared" si="3"/>
        <v>0.1077539383693549</v>
      </c>
      <c r="AG12" s="490">
        <f t="shared" si="3"/>
        <v>0.12314542498078168</v>
      </c>
      <c r="AH12" s="490">
        <f t="shared" si="3"/>
        <v>0.13853614393497024</v>
      </c>
      <c r="AI12" s="490">
        <f t="shared" si="3"/>
        <v>0.15392600275139265</v>
      </c>
      <c r="AJ12" s="490">
        <f t="shared" si="4"/>
        <v>0.16931491015492273</v>
      </c>
      <c r="AK12" s="490">
        <f t="shared" si="4"/>
        <v>0.18470277619792699</v>
      </c>
      <c r="AL12" s="490">
        <f t="shared" si="4"/>
        <v>0.20008951237876002</v>
      </c>
      <c r="AM12" s="490">
        <f t="shared" si="4"/>
        <v>0.21547503175633195</v>
      </c>
      <c r="AN12" s="490">
        <f t="shared" si="4"/>
        <v>0.23085924906052988</v>
      </c>
      <c r="AO12" s="490">
        <f t="shared" si="4"/>
        <v>0.24624208079816476</v>
      </c>
      <c r="AP12" s="490">
        <f t="shared" si="4"/>
        <v>0.26162344535425541</v>
      </c>
      <c r="AQ12" s="490">
        <f t="shared" si="4"/>
        <v>0.277003263088408</v>
      </c>
      <c r="AR12" s="490">
        <f t="shared" si="4"/>
        <v>0.29238145642607194</v>
      </c>
      <c r="AS12" s="490">
        <f t="shared" si="4"/>
        <v>0.30775794994454198</v>
      </c>
      <c r="AT12" s="490">
        <f t="shared" si="5"/>
        <v>0.32313267045349087</v>
      </c>
      <c r="AU12" s="490">
        <f t="shared" si="5"/>
        <v>0.33850554706994807</v>
      </c>
      <c r="AV12" s="490">
        <f t="shared" si="5"/>
        <v>0.35387651128758107</v>
      </c>
      <c r="AW12" s="490">
        <f t="shared" si="5"/>
        <v>0.36924549704019144</v>
      </c>
      <c r="AX12" s="490">
        <f t="shared" si="5"/>
        <v>0.38461244075937334</v>
      </c>
      <c r="AY12" s="490">
        <f t="shared" si="5"/>
        <v>0.39997728142627959</v>
      </c>
      <c r="AZ12" s="490">
        <f t="shared" si="5"/>
        <v>0.41533996061744666</v>
      </c>
      <c r="BA12" s="490">
        <f t="shared" si="5"/>
        <v>0.43070042254472801</v>
      </c>
      <c r="BB12" s="490">
        <f t="shared" si="5"/>
        <v>0.44605861408929764</v>
      </c>
      <c r="BC12" s="490">
        <f t="shared" si="5"/>
        <v>0.46141448482979724</v>
      </c>
      <c r="BD12" s="490">
        <f t="shared" si="6"/>
        <v>0.47676798706466988</v>
      </c>
      <c r="BE12" s="490">
        <f t="shared" si="6"/>
        <v>0.49211907582874909</v>
      </c>
      <c r="BF12" s="490">
        <f t="shared" si="6"/>
        <v>0.50746770890421633</v>
      </c>
      <c r="BG12" s="490">
        <f t="shared" si="6"/>
        <v>0.52281384682601317</v>
      </c>
      <c r="BH12" s="490">
        <f t="shared" si="6"/>
        <v>0.53815745288185501</v>
      </c>
      <c r="BI12" s="490">
        <f t="shared" si="6"/>
        <v>0.55349849310695687</v>
      </c>
      <c r="BJ12" s="490">
        <f t="shared" si="6"/>
        <v>0.56883693627367293</v>
      </c>
      <c r="BK12" s="490">
        <f t="shared" si="6"/>
        <v>0.5841727538761583</v>
      </c>
      <c r="BL12" s="490">
        <f t="shared" si="6"/>
        <v>0.59950592011027093</v>
      </c>
      <c r="BM12" s="490">
        <f t="shared" si="6"/>
        <v>0.61483641184889792</v>
      </c>
      <c r="BN12" s="527"/>
      <c r="BO12" s="252"/>
      <c r="BP12" s="515">
        <f t="shared" ref="BP12:BP47" si="93">(BQ12*288.15)/(100*(288.15+$F12))</f>
        <v>10.000000000000002</v>
      </c>
      <c r="BQ12" s="592">
        <v>1000</v>
      </c>
      <c r="BR12" s="382">
        <f t="shared" ref="BR12:BR47" si="94">$Q12*(1+0.2*Z12^2)</f>
        <v>286.18236333005763</v>
      </c>
      <c r="BS12" s="382">
        <f t="shared" ref="BS12:BS47" si="95">$Q12*(1+0.2*AA12^2)</f>
        <v>286.22305297695033</v>
      </c>
      <c r="BT12" s="382">
        <f t="shared" ref="BT12:BT47" si="96">$Q12*(1+0.2*AB12^2)</f>
        <v>286.29086791157687</v>
      </c>
      <c r="BU12" s="382">
        <f t="shared" ref="BU12:BU47" si="97">$Q12*(1+0.2*AC12^2)</f>
        <v>286.38580642123435</v>
      </c>
      <c r="BV12" s="382">
        <f t="shared" ref="BV12:BV47" si="98">$Q12*(1+0.2*AD12^2)</f>
        <v>286.50786611330579</v>
      </c>
      <c r="BW12" s="382">
        <f t="shared" ref="BW12:BW47" si="99">$Q12*(1+0.2*AE12^2)</f>
        <v>286.65704392040442</v>
      </c>
      <c r="BX12" s="382">
        <f t="shared" ref="BX12:BX47" si="100">$Q12*(1+0.2*AF12^2)</f>
        <v>286.83333610695416</v>
      </c>
      <c r="BY12" s="382">
        <f t="shared" ref="BY12:BY47" si="101">$Q12*(1+0.2*AG12^2)</f>
        <v>287.03673827718211</v>
      </c>
      <c r="BZ12" s="382">
        <f t="shared" ref="BZ12:BZ47" si="102">$Q12*(1+0.2*AH12^2)</f>
        <v>287.26724538449321</v>
      </c>
      <c r="CA12" s="382">
        <f t="shared" ref="CA12:CA47" si="103">$Q12*(1+0.2*AI12^2)</f>
        <v>287.52485174219237</v>
      </c>
      <c r="CB12" s="382">
        <f t="shared" ref="CB12:CB47" si="104">$Q12*(1+0.2*AJ12^2)</f>
        <v>287.80955103551389</v>
      </c>
      <c r="CC12" s="382">
        <f t="shared" ref="CC12:CC47" si="105">$Q12*(1+0.2*AK12^2)</f>
        <v>288.1213363349151</v>
      </c>
      <c r="CD12" s="382">
        <f t="shared" ref="CD12:CD47" si="106">$Q12*(1+0.2*AL12^2)</f>
        <v>288.46020011058471</v>
      </c>
      <c r="CE12" s="382">
        <f t="shared" ref="CE12:CE47" si="107">$Q12*(1+0.2*AM12^2)</f>
        <v>288.82613424811353</v>
      </c>
      <c r="CF12" s="382">
        <f t="shared" ref="CF12:CF47" si="108">$Q12*(1+0.2*AN12^2)</f>
        <v>289.219130065272</v>
      </c>
      <c r="CG12" s="382">
        <f t="shared" ref="CG12:CG47" si="109">$Q12*(1+0.2*AO12^2)</f>
        <v>289.63917832983344</v>
      </c>
      <c r="CH12" s="382">
        <f t="shared" ref="CH12:CH47" si="110">$Q12*(1+0.2*AP12^2)</f>
        <v>290.08626927838145</v>
      </c>
      <c r="CI12" s="382">
        <f t="shared" ref="CI12:CI47" si="111">$Q12*(1+0.2*AQ12^2)</f>
        <v>290.56039263603498</v>
      </c>
      <c r="CJ12" s="382">
        <f t="shared" ref="CJ12:CJ47" si="112">$Q12*(1+0.2*AR12^2)</f>
        <v>291.06153763702298</v>
      </c>
      <c r="CK12" s="382">
        <f t="shared" ref="CK12:CK47" si="113">$Q12*(1+0.2*AS12^2)</f>
        <v>291.58969304603886</v>
      </c>
      <c r="CL12" s="382">
        <f t="shared" ref="CL12:CL47" si="114">$Q12*(1+0.2*AT12^2)</f>
        <v>292.14484718030275</v>
      </c>
      <c r="CM12" s="382">
        <f t="shared" ref="CM12:CM47" si="115">$Q12*(1+0.2*AU12^2)</f>
        <v>292.72698793225771</v>
      </c>
      <c r="CN12" s="382">
        <f t="shared" ref="CN12:CN47" si="116">$Q12*(1+0.2*AV12^2)</f>
        <v>293.33610279282686</v>
      </c>
      <c r="CO12" s="382">
        <f t="shared" ref="CO12:CO47" si="117">$Q12*(1+0.2*AW12^2)</f>
        <v>293.97217887515495</v>
      </c>
      <c r="CP12" s="382">
        <f t="shared" ref="CP12:CP47" si="118">$Q12*(1+0.2*AX12^2)</f>
        <v>294.63520293876053</v>
      </c>
      <c r="CQ12" s="382">
        <f t="shared" ref="CQ12:CQ47" si="119">$Q12*(1+0.2*AY12^2)</f>
        <v>295.32516141402357</v>
      </c>
      <c r="CR12" s="382">
        <f t="shared" ref="CR12:CR47" si="120">$Q12*(1+0.2*AZ12^2)</f>
        <v>296.04204042693237</v>
      </c>
      <c r="CS12" s="382">
        <f t="shared" ref="CS12:CS47" si="121">$Q12*(1+0.2*BA12^2)</f>
        <v>296.78582582401822</v>
      </c>
      <c r="CT12" s="382">
        <f t="shared" ref="CT12:CT47" si="122">$Q12*(1+0.2*BB12^2)</f>
        <v>297.55650319740272</v>
      </c>
      <c r="CU12" s="382">
        <f t="shared" ref="CU12:CU47" si="123">$Q12*(1+0.2*BC12^2)</f>
        <v>298.35405790988784</v>
      </c>
      <c r="CV12" s="382">
        <f t="shared" ref="CV12:CV47" si="124">$Q12*(1+0.2*BD12^2)</f>
        <v>299.17847512001805</v>
      </c>
      <c r="CW12" s="382">
        <f t="shared" ref="CW12:CW47" si="125">$Q12*(1+0.2*BE12^2)</f>
        <v>300.02973980704644</v>
      </c>
      <c r="CX12" s="382">
        <f t="shared" ref="CX12:CX47" si="126">$Q12*(1+0.2*BF12^2)</f>
        <v>300.90783679573985</v>
      </c>
      <c r="CY12" s="382">
        <f t="shared" ref="CY12:CY47" si="127">$Q12*(1+0.2*BG12^2)</f>
        <v>301.81275078095865</v>
      </c>
      <c r="CZ12" s="382">
        <f t="shared" ref="CZ12:CZ47" si="128">$Q12*(1+0.2*BH12^2)</f>
        <v>302.7444663519513</v>
      </c>
      <c r="DA12" s="382">
        <f t="shared" ref="DA12:DA47" si="129">$Q12*(1+0.2*BI12^2)</f>
        <v>303.7029680163036</v>
      </c>
      <c r="DB12" s="382">
        <f t="shared" ref="DB12:DB47" si="130">$Q12*(1+0.2*BJ12^2)</f>
        <v>304.68824022349122</v>
      </c>
      <c r="DC12" s="382">
        <f t="shared" ref="DC12:DC47" si="131">$Q12*(1+0.2*BK12^2)</f>
        <v>305.70026738797884</v>
      </c>
      <c r="DD12" s="382">
        <f t="shared" ref="DD12:DD47" si="132">$Q12*(1+0.2*BL12^2)</f>
        <v>306.73903391182023</v>
      </c>
      <c r="DE12" s="382">
        <f t="shared" ref="DE12:DE47" si="133">$Q12*(1+0.2*BM12^2)</f>
        <v>307.80452420671321</v>
      </c>
      <c r="DF12" s="521"/>
      <c r="DG12" s="252"/>
      <c r="DH12" s="515">
        <f t="shared" ref="DH12:DH47" si="134">(DI12*288.15)/(100*(288.15+$F12))</f>
        <v>10.000000000000002</v>
      </c>
      <c r="DI12" s="592">
        <v>1000</v>
      </c>
      <c r="DJ12" s="382">
        <f t="shared" ref="DJ12:DJ47" si="135">Z12*$R12</f>
        <v>10.147866586739584</v>
      </c>
      <c r="DK12" s="382">
        <f t="shared" ref="DK12:DK47" si="136">AA12*$R12</f>
        <v>20.295668964164083</v>
      </c>
      <c r="DL12" s="382">
        <f t="shared" ref="DL12:DL47" si="137">AB12*$R12</f>
        <v>30.443343014543846</v>
      </c>
      <c r="DM12" s="382">
        <f t="shared" ref="DM12:DM47" si="138">AC12*$R12</f>
        <v>40.590824803258784</v>
      </c>
      <c r="DN12" s="382">
        <f t="shared" ref="DN12:DN47" si="139">AD12*$R12</f>
        <v>50.738050669586514</v>
      </c>
      <c r="DO12" s="382">
        <f t="shared" ref="DO12:DO47" si="140">AE12*$R12</f>
        <v>60.884957316869908</v>
      </c>
      <c r="DP12" s="382">
        <f t="shared" ref="DP12:DP47" si="141">AF12*$R12</f>
        <v>71.031481901593466</v>
      </c>
      <c r="DQ12" s="382">
        <f t="shared" ref="DQ12:DQ47" si="142">AG12*$R12</f>
        <v>81.177562121238665</v>
      </c>
      <c r="DR12" s="382">
        <f t="shared" ref="DR12:DR47" si="143">AH12*$R12</f>
        <v>91.323136300621684</v>
      </c>
      <c r="DS12" s="382">
        <f t="shared" ref="DS12:DS47" si="144">AI12*$R12</f>
        <v>101.46814347650493</v>
      </c>
      <c r="DT12" s="382">
        <f t="shared" ref="DT12:DT47" si="145">AJ12*$R12</f>
        <v>111.61252348025262</v>
      </c>
      <c r="DU12" s="382">
        <f t="shared" ref="DU12:DU47" si="146">AK12*$R12</f>
        <v>121.75621701831319</v>
      </c>
      <c r="DV12" s="382">
        <f t="shared" ref="DV12:DV47" si="147">AL12*$R12</f>
        <v>131.89916575033158</v>
      </c>
      <c r="DW12" s="382">
        <f t="shared" ref="DW12:DW47" si="148">AM12*$R12</f>
        <v>142.04131236467214</v>
      </c>
      <c r="DX12" s="382">
        <f t="shared" ref="DX12:DX47" si="149">AN12*$R12</f>
        <v>152.18260065120865</v>
      </c>
      <c r="DY12" s="382">
        <f t="shared" ref="DY12:DY47" si="150">AO12*$R12</f>
        <v>162.32297557116445</v>
      </c>
      <c r="DZ12" s="382">
        <f t="shared" ref="DZ12:DZ47" si="151">AP12*$R12</f>
        <v>172.46238332387904</v>
      </c>
      <c r="EA12" s="382">
        <f t="shared" ref="EA12:EA47" si="152">AQ12*$R12</f>
        <v>182.60077141034137</v>
      </c>
      <c r="EB12" s="382">
        <f t="shared" ref="EB12:EB47" si="153">AR12*$R12</f>
        <v>192.73808869334604</v>
      </c>
      <c r="EC12" s="382">
        <f t="shared" ref="EC12:EC47" si="154">AS12*$R12</f>
        <v>202.87428545418572</v>
      </c>
      <c r="ED12" s="382">
        <f t="shared" ref="ED12:ED47" si="155">AT12*$R12</f>
        <v>213.00931344573846</v>
      </c>
      <c r="EE12" s="382">
        <f t="shared" ref="EE12:EE47" si="156">AU12*$R12</f>
        <v>223.14312594189369</v>
      </c>
      <c r="EF12" s="382">
        <f t="shared" ref="EF12:EF47" si="157">AV12*$R12</f>
        <v>233.27567778322251</v>
      </c>
      <c r="EG12" s="382">
        <f t="shared" ref="EG12:EG47" si="158">AW12*$R12</f>
        <v>243.40692541883436</v>
      </c>
      <c r="EH12" s="382">
        <f t="shared" ref="EH12:EH47" si="159">AX12*$R12</f>
        <v>253.53682694438552</v>
      </c>
      <c r="EI12" s="382">
        <f t="shared" ref="EI12:EI47" si="160">AY12*$R12</f>
        <v>263.66534213620338</v>
      </c>
      <c r="EJ12" s="382">
        <f t="shared" ref="EJ12:EJ47" si="161">AZ12*$R12</f>
        <v>273.79243248149436</v>
      </c>
      <c r="EK12" s="382">
        <f t="shared" ref="EK12:EK47" si="162">BA12*$R12</f>
        <v>283.91806120466782</v>
      </c>
      <c r="EL12" s="382">
        <f t="shared" ref="EL12:EL47" si="163">BB12*$R12</f>
        <v>294.04219328975137</v>
      </c>
      <c r="EM12" s="382">
        <f t="shared" ref="EM12:EM47" si="164">BC12*$R12</f>
        <v>304.16479549894558</v>
      </c>
      <c r="EN12" s="382">
        <f t="shared" ref="EN12:EN47" si="165">BD12*$R12</f>
        <v>314.28583638734608</v>
      </c>
      <c r="EO12" s="382">
        <f t="shared" ref="EO12:EO47" si="166">BE12*$R12</f>
        <v>324.4052863138794</v>
      </c>
      <c r="EP12" s="382">
        <f t="shared" ref="EP12:EP47" si="167">BF12*$R12</f>
        <v>334.52311744852602</v>
      </c>
      <c r="EQ12" s="382">
        <f t="shared" ref="EQ12:EQ47" si="168">BG12*$R12</f>
        <v>344.63930377588798</v>
      </c>
      <c r="ER12" s="382">
        <f t="shared" ref="ER12:ER47" si="169">BH12*$R12</f>
        <v>354.75382109519802</v>
      </c>
      <c r="ES12" s="382">
        <f t="shared" ref="ES12:ES47" si="170">BI12*$R12</f>
        <v>364.86664701684293</v>
      </c>
      <c r="ET12" s="382">
        <f t="shared" ref="ET12:ET47" si="171">BJ12*$R12</f>
        <v>374.97776095553371</v>
      </c>
      <c r="EU12" s="382">
        <f t="shared" ref="EU12:EU47" si="172">BK12*$R12</f>
        <v>385.08714412019475</v>
      </c>
      <c r="EV12" s="382">
        <f t="shared" ref="EV12:EV47" si="173">BL12*$R12</f>
        <v>395.19477950071507</v>
      </c>
      <c r="EW12" s="382">
        <f t="shared" ref="EW12:EW47" si="174">BM12*$R12</f>
        <v>405.30065185168337</v>
      </c>
      <c r="EX12" s="521"/>
      <c r="EY12" s="252"/>
      <c r="EZ12" s="515">
        <f t="shared" ref="EZ12:EZ47" si="175">(FA12*288.15)/(100*(288.15+$F12))</f>
        <v>10.000000000000002</v>
      </c>
      <c r="FA12" s="592">
        <v>1000</v>
      </c>
      <c r="FB12" s="382">
        <f>6*$EZ12/10+FB$10+(BR12-273.15)</f>
        <v>29.032363330057649</v>
      </c>
      <c r="FC12" s="382">
        <f t="shared" si="10"/>
        <v>39.073052976950351</v>
      </c>
      <c r="FD12" s="382">
        <f t="shared" si="11"/>
        <v>49.14086791157689</v>
      </c>
      <c r="FE12" s="382">
        <f t="shared" si="12"/>
        <v>59.235806421234372</v>
      </c>
      <c r="FF12" s="382">
        <f t="shared" si="13"/>
        <v>69.357866113305818</v>
      </c>
      <c r="FG12" s="382">
        <f t="shared" si="14"/>
        <v>79.507043920404442</v>
      </c>
      <c r="FH12" s="382">
        <f t="shared" si="15"/>
        <v>89.683336106954187</v>
      </c>
      <c r="FI12" s="382">
        <f t="shared" si="16"/>
        <v>99.886738277182133</v>
      </c>
      <c r="FJ12" s="382">
        <f t="shared" si="17"/>
        <v>110.11724538449323</v>
      </c>
      <c r="FK12" s="382">
        <f t="shared" si="18"/>
        <v>120.37485174219239</v>
      </c>
      <c r="FL12" s="382">
        <f t="shared" si="19"/>
        <v>130.65955103551391</v>
      </c>
      <c r="FM12" s="382">
        <f t="shared" si="20"/>
        <v>140.97133633491512</v>
      </c>
      <c r="FN12" s="382">
        <f t="shared" si="21"/>
        <v>151.31020011058473</v>
      </c>
      <c r="FO12" s="382">
        <f t="shared" si="22"/>
        <v>161.67613424811356</v>
      </c>
      <c r="FP12" s="382">
        <f t="shared" si="23"/>
        <v>172.06913006527202</v>
      </c>
      <c r="FQ12" s="382">
        <f t="shared" si="24"/>
        <v>182.48917832983346</v>
      </c>
      <c r="FR12" s="382">
        <f t="shared" si="25"/>
        <v>192.93626927838147</v>
      </c>
      <c r="FS12" s="382">
        <f t="shared" si="26"/>
        <v>203.410392636035</v>
      </c>
      <c r="FT12" s="382">
        <f t="shared" si="27"/>
        <v>213.911537637023</v>
      </c>
      <c r="FU12" s="382">
        <f t="shared" si="28"/>
        <v>224.43969304603888</v>
      </c>
      <c r="FV12" s="382">
        <f t="shared" si="29"/>
        <v>234.99484718030277</v>
      </c>
      <c r="FW12" s="382">
        <f t="shared" si="30"/>
        <v>245.57698793225774</v>
      </c>
      <c r="FX12" s="382">
        <f t="shared" si="31"/>
        <v>256.18610279282689</v>
      </c>
      <c r="FY12" s="382">
        <f t="shared" si="32"/>
        <v>266.82217887515498</v>
      </c>
      <c r="FZ12" s="382">
        <f t="shared" si="33"/>
        <v>277.48520293876055</v>
      </c>
      <c r="GA12" s="382">
        <f t="shared" si="34"/>
        <v>288.17516141402359</v>
      </c>
      <c r="GB12" s="382">
        <f t="shared" si="35"/>
        <v>298.8920404269324</v>
      </c>
      <c r="GC12" s="382">
        <f t="shared" si="36"/>
        <v>309.63582582401824</v>
      </c>
      <c r="GD12" s="382">
        <f t="shared" si="37"/>
        <v>320.40650319740274</v>
      </c>
      <c r="GE12" s="382">
        <f t="shared" si="38"/>
        <v>331.20405790988787</v>
      </c>
      <c r="GF12" s="382">
        <f t="shared" si="39"/>
        <v>342.02847512001807</v>
      </c>
      <c r="GG12" s="382">
        <f t="shared" si="40"/>
        <v>352.87973980704646</v>
      </c>
      <c r="GH12" s="382">
        <f t="shared" si="41"/>
        <v>363.75783679573988</v>
      </c>
      <c r="GI12" s="382">
        <f t="shared" si="42"/>
        <v>374.66275078095867</v>
      </c>
      <c r="GJ12" s="382">
        <f t="shared" si="43"/>
        <v>385.59446635195133</v>
      </c>
      <c r="GK12" s="382">
        <f t="shared" si="44"/>
        <v>396.55296801630362</v>
      </c>
      <c r="GL12" s="382">
        <f t="shared" si="45"/>
        <v>407.53824022349124</v>
      </c>
      <c r="GM12" s="382">
        <f t="shared" si="46"/>
        <v>418.55026738797886</v>
      </c>
      <c r="GN12" s="382">
        <f t="shared" si="47"/>
        <v>429.58903391182025</v>
      </c>
      <c r="GO12" s="382">
        <f t="shared" si="48"/>
        <v>440.65452420671323</v>
      </c>
      <c r="GQ12" s="511"/>
      <c r="GR12" s="521"/>
      <c r="GS12" s="524">
        <v>1000</v>
      </c>
      <c r="GT12" s="477">
        <f t="shared" si="49"/>
        <v>1.8609326977154794</v>
      </c>
      <c r="GU12" s="477">
        <f t="shared" si="50"/>
        <v>0.92519167739389918</v>
      </c>
      <c r="GV12" s="477">
        <f t="shared" si="51"/>
        <v>0.61417449746240371</v>
      </c>
      <c r="GW12" s="477">
        <f t="shared" si="52"/>
        <v>0.4593398066766729</v>
      </c>
      <c r="GX12" s="477">
        <f t="shared" si="53"/>
        <v>0.36697932218512336</v>
      </c>
      <c r="GY12" s="477">
        <f t="shared" si="54"/>
        <v>0.30585693780842571</v>
      </c>
      <c r="GZ12" s="477">
        <f t="shared" si="55"/>
        <v>0.26258573953449083</v>
      </c>
      <c r="HA12" s="477">
        <f t="shared" si="56"/>
        <v>0.23047225941574001</v>
      </c>
      <c r="HB12" s="477">
        <f t="shared" si="57"/>
        <v>0.20579789355902361</v>
      </c>
      <c r="HC12" s="477">
        <f t="shared" si="58"/>
        <v>0.18633146934500999</v>
      </c>
      <c r="HD12" s="477">
        <f t="shared" si="59"/>
        <v>0.17065313964190809</v>
      </c>
      <c r="HE12" s="477">
        <f t="shared" si="60"/>
        <v>0.15781632993501932</v>
      </c>
      <c r="HF12" s="477">
        <f t="shared" si="61"/>
        <v>0.14716570988019578</v>
      </c>
      <c r="HG12" s="477">
        <f t="shared" si="62"/>
        <v>0.13823317707056684</v>
      </c>
      <c r="HH12" s="477">
        <f t="shared" si="63"/>
        <v>0.13067544731767228</v>
      </c>
      <c r="HI12" s="477">
        <f t="shared" si="64"/>
        <v>0.12423504859808276</v>
      </c>
      <c r="HJ12" s="477">
        <f t="shared" si="65"/>
        <v>0.11871508186253642</v>
      </c>
      <c r="HK12" s="477">
        <f t="shared" si="66"/>
        <v>0.11396239492838806</v>
      </c>
      <c r="HL12" s="477">
        <f t="shared" si="67"/>
        <v>0.10985606989890181</v>
      </c>
      <c r="HM12" s="477">
        <f t="shared" si="68"/>
        <v>0.10629936437520164</v>
      </c>
      <c r="HN12" s="477">
        <f t="shared" si="69"/>
        <v>0.10321395519715086</v>
      </c>
      <c r="HO12" s="477">
        <f t="shared" si="70"/>
        <v>0.10053575209036827</v>
      </c>
      <c r="HP12" s="477">
        <f t="shared" si="71"/>
        <v>9.8211803422105975E-2</v>
      </c>
      <c r="HQ12" s="477">
        <f t="shared" si="72"/>
        <v>9.619797553430165E-2</v>
      </c>
      <c r="HR12" s="477">
        <f t="shared" si="73"/>
        <v>9.4457189052177468E-2</v>
      </c>
      <c r="HS12" s="477">
        <f t="shared" si="74"/>
        <v>9.295806221342133E-2</v>
      </c>
      <c r="HT12" s="477">
        <f t="shared" si="75"/>
        <v>9.1673855694074088E-2</v>
      </c>
      <c r="HU12" s="477">
        <f t="shared" si="76"/>
        <v>9.0581643556699523E-2</v>
      </c>
      <c r="HV12" s="477">
        <f t="shared" si="77"/>
        <v>8.9661655739561794E-2</v>
      </c>
      <c r="HW12" s="477">
        <f t="shared" si="78"/>
        <v>8.8896752060302189E-2</v>
      </c>
      <c r="HX12" s="477">
        <f t="shared" si="79"/>
        <v>8.8271998037099508E-2</v>
      </c>
      <c r="HY12" s="477">
        <f t="shared" si="80"/>
        <v>8.7774320254499522E-2</v>
      </c>
      <c r="HZ12" s="477">
        <f t="shared" si="81"/>
        <v>8.739222440049238E-2</v>
      </c>
      <c r="IA12" s="477">
        <f t="shared" si="82"/>
        <v>8.711556307168708E-2</v>
      </c>
      <c r="IB12" s="477">
        <f t="shared" si="83"/>
        <v>8.6935343392614883E-2</v>
      </c>
      <c r="IC12" s="477">
        <f t="shared" si="84"/>
        <v>8.6843566707257819E-2</v>
      </c>
      <c r="ID12" s="477">
        <f t="shared" si="85"/>
        <v>8.6833094274672673E-2</v>
      </c>
      <c r="IE12" s="477">
        <f t="shared" si="86"/>
        <v>8.6897534178236507E-2</v>
      </c>
      <c r="IF12" s="477">
        <f t="shared" si="87"/>
        <v>8.7031145640533311E-2</v>
      </c>
      <c r="IG12" s="477">
        <f t="shared" si="88"/>
        <v>8.7228757697550757E-2</v>
      </c>
    </row>
    <row r="13" spans="1:241">
      <c r="F13" s="384"/>
      <c r="G13" s="384"/>
      <c r="H13" s="384"/>
      <c r="I13" s="384"/>
      <c r="J13" s="252"/>
      <c r="K13" s="606">
        <v>2000</v>
      </c>
      <c r="L13" s="382">
        <f t="shared" ref="L13:L47" si="176">K13*0.0003048</f>
        <v>0.60959999999999992</v>
      </c>
      <c r="M13" s="382">
        <v>20</v>
      </c>
      <c r="N13" s="491">
        <f t="shared" si="89"/>
        <v>942.1290513643055</v>
      </c>
      <c r="O13" s="263">
        <f t="shared" si="90"/>
        <v>1.1548973150473005</v>
      </c>
      <c r="P13" s="383">
        <f t="shared" si="91"/>
        <v>11.037599999999998</v>
      </c>
      <c r="Q13" s="383">
        <f>$Q$11-Konstanten!$C$33*K13</f>
        <v>284.18759999999997</v>
      </c>
      <c r="R13" s="382">
        <f t="shared" si="0"/>
        <v>656.91494732958347</v>
      </c>
      <c r="S13" s="263">
        <f t="shared" si="1"/>
        <v>0.92980908104051863</v>
      </c>
      <c r="T13" s="492">
        <f>O13/Konstanten!$C$22</f>
        <v>0.94277331840595957</v>
      </c>
      <c r="U13" s="492">
        <f t="shared" si="2"/>
        <v>0.98624882873503383</v>
      </c>
      <c r="V13" s="492"/>
      <c r="W13" s="252"/>
      <c r="X13" s="515">
        <f t="shared" si="92"/>
        <v>20.000000000000004</v>
      </c>
      <c r="Y13" s="592">
        <v>2000</v>
      </c>
      <c r="Z13" s="490">
        <f t="shared" si="3"/>
        <v>1.5677812062219288E-2</v>
      </c>
      <c r="AA13" s="490">
        <f t="shared" si="3"/>
        <v>3.135542133757277E-2</v>
      </c>
      <c r="AB13" s="490">
        <f t="shared" si="3"/>
        <v>4.7032625340642439E-2</v>
      </c>
      <c r="AC13" s="490">
        <f t="shared" si="3"/>
        <v>6.2709222188198466E-2</v>
      </c>
      <c r="AD13" s="490">
        <f t="shared" si="3"/>
        <v>7.8385010897851659E-2</v>
      </c>
      <c r="AE13" s="490">
        <f t="shared" si="3"/>
        <v>9.4059791684340838E-2</v>
      </c>
      <c r="AF13" s="490">
        <f t="shared" si="3"/>
        <v>0.10973336625205241</v>
      </c>
      <c r="AG13" s="490">
        <f t="shared" si="3"/>
        <v>0.12540553808327085</v>
      </c>
      <c r="AH13" s="490">
        <f t="shared" si="3"/>
        <v>0.14107611272116946</v>
      </c>
      <c r="AI13" s="490">
        <f t="shared" si="3"/>
        <v>0.15674489804678118</v>
      </c>
      <c r="AJ13" s="490">
        <f t="shared" si="4"/>
        <v>0.17241170454915153</v>
      </c>
      <c r="AK13" s="490">
        <f t="shared" si="4"/>
        <v>0.1880763455879878</v>
      </c>
      <c r="AL13" s="490">
        <f t="shared" si="4"/>
        <v>0.20373863764804695</v>
      </c>
      <c r="AM13" s="490">
        <f t="shared" si="4"/>
        <v>0.21939840058458432</v>
      </c>
      <c r="AN13" s="490">
        <f t="shared" si="4"/>
        <v>0.2350554578593165</v>
      </c>
      <c r="AO13" s="490">
        <f t="shared" si="4"/>
        <v>0.25070963676624425</v>
      </c>
      <c r="AP13" s="490">
        <f t="shared" si="4"/>
        <v>0.26636076864683739</v>
      </c>
      <c r="AQ13" s="490">
        <f t="shared" si="4"/>
        <v>0.28200868909410942</v>
      </c>
      <c r="AR13" s="490">
        <f t="shared" si="4"/>
        <v>0.29765323814511713</v>
      </c>
      <c r="AS13" s="490">
        <f t="shared" si="4"/>
        <v>0.31329426046153686</v>
      </c>
      <c r="AT13" s="490">
        <f t="shared" si="5"/>
        <v>0.32893160549797296</v>
      </c>
      <c r="AU13" s="490">
        <f t="shared" si="5"/>
        <v>0.34456512765773589</v>
      </c>
      <c r="AV13" s="490">
        <f t="shared" si="5"/>
        <v>0.36019468643583696</v>
      </c>
      <c r="AW13" s="490">
        <f t="shared" si="5"/>
        <v>0.3758201465490818</v>
      </c>
      <c r="AX13" s="490">
        <f t="shared" si="5"/>
        <v>0.39144137805308366</v>
      </c>
      <c r="AY13" s="490">
        <f t="shared" si="5"/>
        <v>0.40705825644619653</v>
      </c>
      <c r="AZ13" s="490">
        <f t="shared" si="5"/>
        <v>0.42267066276027976</v>
      </c>
      <c r="BA13" s="490">
        <f t="shared" si="5"/>
        <v>0.43827848363840127</v>
      </c>
      <c r="BB13" s="490">
        <f t="shared" si="5"/>
        <v>0.45388161139950162</v>
      </c>
      <c r="BC13" s="490">
        <f t="shared" si="5"/>
        <v>0.46947994409017962</v>
      </c>
      <c r="BD13" s="490">
        <f t="shared" si="6"/>
        <v>0.48507338552375895</v>
      </c>
      <c r="BE13" s="490">
        <f t="shared" si="6"/>
        <v>0.50066184530683688</v>
      </c>
      <c r="BF13" s="490">
        <f t="shared" si="6"/>
        <v>0.51624523885359963</v>
      </c>
      <c r="BG13" s="490">
        <f t="shared" si="6"/>
        <v>0.53182348738813823</v>
      </c>
      <c r="BH13" s="490">
        <f t="shared" si="6"/>
        <v>0.5473965179351491</v>
      </c>
      <c r="BI13" s="490">
        <f t="shared" si="6"/>
        <v>0.56296426329931448</v>
      </c>
      <c r="BJ13" s="490">
        <f t="shared" si="6"/>
        <v>0.57852666203378811</v>
      </c>
      <c r="BK13" s="490">
        <f t="shared" si="6"/>
        <v>0.59408365839816657</v>
      </c>
      <c r="BL13" s="490">
        <f t="shared" si="6"/>
        <v>0.60963520230638657</v>
      </c>
      <c r="BM13" s="490">
        <f t="shared" si="6"/>
        <v>0.62518124926500551</v>
      </c>
      <c r="BN13" s="527"/>
      <c r="BO13" s="252"/>
      <c r="BP13" s="515">
        <f t="shared" si="93"/>
        <v>20.000000000000004</v>
      </c>
      <c r="BQ13" s="592">
        <v>2000</v>
      </c>
      <c r="BR13" s="382">
        <f t="shared" si="94"/>
        <v>284.20157030951515</v>
      </c>
      <c r="BS13" s="382">
        <f t="shared" si="95"/>
        <v>284.24348051525919</v>
      </c>
      <c r="BT13" s="382">
        <f t="shared" si="96"/>
        <v>284.31332845046296</v>
      </c>
      <c r="BU13" s="382">
        <f t="shared" si="97"/>
        <v>284.41111050928953</v>
      </c>
      <c r="BV13" s="382">
        <f t="shared" si="98"/>
        <v>284.53682165497702</v>
      </c>
      <c r="BW13" s="382">
        <f t="shared" si="99"/>
        <v>284.69045543119495</v>
      </c>
      <c r="BX13" s="382">
        <f t="shared" si="100"/>
        <v>284.8720039765654</v>
      </c>
      <c r="BY13" s="382">
        <f t="shared" si="101"/>
        <v>285.08145804229281</v>
      </c>
      <c r="BZ13" s="382">
        <f t="shared" si="102"/>
        <v>285.31880701283194</v>
      </c>
      <c r="CA13" s="382">
        <f t="shared" si="103"/>
        <v>285.58403892951208</v>
      </c>
      <c r="CB13" s="382">
        <f t="shared" si="104"/>
        <v>285.87714051702375</v>
      </c>
      <c r="CC13" s="382">
        <f t="shared" si="105"/>
        <v>286.19809721266637</v>
      </c>
      <c r="CD13" s="382">
        <f t="shared" si="106"/>
        <v>286.54689319824104</v>
      </c>
      <c r="CE13" s="382">
        <f t="shared" si="107"/>
        <v>286.92351143446626</v>
      </c>
      <c r="CF13" s="382">
        <f t="shared" si="108"/>
        <v>287.32793369778636</v>
      </c>
      <c r="CG13" s="382">
        <f t="shared" si="109"/>
        <v>287.76014061943204</v>
      </c>
      <c r="CH13" s="382">
        <f t="shared" si="110"/>
        <v>288.22011172658728</v>
      </c>
      <c r="CI13" s="382">
        <f t="shared" si="111"/>
        <v>288.70782548551119</v>
      </c>
      <c r="CJ13" s="382">
        <f t="shared" si="112"/>
        <v>289.22325934645664</v>
      </c>
      <c r="CK13" s="382">
        <f t="shared" si="113"/>
        <v>289.76638979022368</v>
      </c>
      <c r="CL13" s="382">
        <f t="shared" si="114"/>
        <v>290.33719237618402</v>
      </c>
      <c r="CM13" s="382">
        <f t="shared" si="115"/>
        <v>290.935641791607</v>
      </c>
      <c r="CN13" s="382">
        <f t="shared" si="116"/>
        <v>291.56171190211882</v>
      </c>
      <c r="CO13" s="382">
        <f t="shared" si="117"/>
        <v>292.2153758031248</v>
      </c>
      <c r="CP13" s="382">
        <f t="shared" si="118"/>
        <v>292.89660587202309</v>
      </c>
      <c r="CQ13" s="382">
        <f t="shared" si="119"/>
        <v>293.60537382104354</v>
      </c>
      <c r="CR13" s="382">
        <f t="shared" si="120"/>
        <v>294.34165075053977</v>
      </c>
      <c r="CS13" s="382">
        <f t="shared" si="121"/>
        <v>295.1054072025737</v>
      </c>
      <c r="CT13" s="382">
        <f t="shared" si="122"/>
        <v>295.89661321462739</v>
      </c>
      <c r="CU13" s="382">
        <f t="shared" si="123"/>
        <v>296.71523837328544</v>
      </c>
      <c r="CV13" s="382">
        <f t="shared" si="124"/>
        <v>297.56125186773386</v>
      </c>
      <c r="CW13" s="382">
        <f t="shared" si="125"/>
        <v>298.4346225429266</v>
      </c>
      <c r="CX13" s="382">
        <f t="shared" si="126"/>
        <v>299.33531895227765</v>
      </c>
      <c r="CY13" s="382">
        <f t="shared" si="127"/>
        <v>300.26330940973986</v>
      </c>
      <c r="CZ13" s="382">
        <f t="shared" si="128"/>
        <v>301.21856204114266</v>
      </c>
      <c r="DA13" s="382">
        <f t="shared" si="129"/>
        <v>302.20104483466247</v>
      </c>
      <c r="DB13" s="382">
        <f t="shared" si="130"/>
        <v>303.21072569031134</v>
      </c>
      <c r="DC13" s="382">
        <f t="shared" si="131"/>
        <v>304.24757246833451</v>
      </c>
      <c r="DD13" s="382">
        <f t="shared" si="132"/>
        <v>305.31155303641475</v>
      </c>
      <c r="DE13" s="382">
        <f t="shared" si="133"/>
        <v>306.40263531559208</v>
      </c>
      <c r="DF13" s="521"/>
      <c r="DG13" s="252"/>
      <c r="DH13" s="515">
        <f t="shared" si="134"/>
        <v>20.000000000000004</v>
      </c>
      <c r="DI13" s="592">
        <v>2000</v>
      </c>
      <c r="DJ13" s="382">
        <f t="shared" si="135"/>
        <v>10.298989085095892</v>
      </c>
      <c r="DK13" s="382">
        <f t="shared" si="136"/>
        <v>20.597844956468514</v>
      </c>
      <c r="DL13" s="382">
        <f t="shared" si="137"/>
        <v>30.896434598420161</v>
      </c>
      <c r="DM13" s="382">
        <f t="shared" si="138"/>
        <v>41.194625390839541</v>
      </c>
      <c r="DN13" s="382">
        <f t="shared" si="139"/>
        <v>51.49228530539105</v>
      </c>
      <c r="DO13" s="382">
        <f t="shared" si="140"/>
        <v>61.789283100150357</v>
      </c>
      <c r="DP13" s="382">
        <f t="shared" si="141"/>
        <v>72.085488511764893</v>
      </c>
      <c r="DQ13" s="382">
        <f t="shared" si="142"/>
        <v>82.380772444809935</v>
      </c>
      <c r="DR13" s="382">
        <f t="shared" si="143"/>
        <v>92.675007157689421</v>
      </c>
      <c r="DS13" s="382">
        <f t="shared" si="144"/>
        <v>102.96806644458219</v>
      </c>
      <c r="DT13" s="382">
        <f t="shared" si="145"/>
        <v>113.25982581290958</v>
      </c>
      <c r="DU13" s="382">
        <f t="shared" si="146"/>
        <v>123.55016265587355</v>
      </c>
      <c r="DV13" s="382">
        <f t="shared" si="147"/>
        <v>133.83895641956786</v>
      </c>
      <c r="DW13" s="382">
        <f t="shared" si="148"/>
        <v>144.12608876421706</v>
      </c>
      <c r="DX13" s="382">
        <f t="shared" si="149"/>
        <v>154.41144371918404</v>
      </c>
      <c r="DY13" s="382">
        <f t="shared" si="150"/>
        <v>164.69490783131636</v>
      </c>
      <c r="DZ13" s="382">
        <f t="shared" si="151"/>
        <v>174.97637030630455</v>
      </c>
      <c r="EA13" s="382">
        <f t="shared" si="152"/>
        <v>185.25572314274177</v>
      </c>
      <c r="EB13" s="382">
        <f t="shared" si="153"/>
        <v>195.53286125857957</v>
      </c>
      <c r="EC13" s="382">
        <f t="shared" si="154"/>
        <v>205.80768260975128</v>
      </c>
      <c r="ED13" s="382">
        <f t="shared" si="155"/>
        <v>216.08008830073624</v>
      </c>
      <c r="EE13" s="382">
        <f t="shared" si="156"/>
        <v>226.34998268689279</v>
      </c>
      <c r="EF13" s="382">
        <f t="shared" si="157"/>
        <v>236.61727346839368</v>
      </c>
      <c r="EG13" s="382">
        <f t="shared" si="158"/>
        <v>246.88187177568642</v>
      </c>
      <c r="EH13" s="382">
        <f t="shared" si="159"/>
        <v>257.14369224636101</v>
      </c>
      <c r="EI13" s="382">
        <f t="shared" si="160"/>
        <v>267.40265309342527</v>
      </c>
      <c r="EJ13" s="382">
        <f t="shared" si="161"/>
        <v>277.65867616492932</v>
      </c>
      <c r="EK13" s="382">
        <f t="shared" si="162"/>
        <v>287.91168699501009</v>
      </c>
      <c r="EL13" s="382">
        <f t="shared" si="163"/>
        <v>298.16161484637007</v>
      </c>
      <c r="EM13" s="382">
        <f t="shared" si="164"/>
        <v>308.40839274429612</v>
      </c>
      <c r="EN13" s="382">
        <f t="shared" si="165"/>
        <v>318.65195750232283</v>
      </c>
      <c r="EO13" s="382">
        <f t="shared" si="166"/>
        <v>328.89224973967282</v>
      </c>
      <c r="EP13" s="382">
        <f t="shared" si="167"/>
        <v>339.12921389066065</v>
      </c>
      <c r="EQ13" s="382">
        <f t="shared" si="168"/>
        <v>349.36279820621422</v>
      </c>
      <c r="ER13" s="382">
        <f t="shared" si="169"/>
        <v>359.59295474776587</v>
      </c>
      <c r="ES13" s="382">
        <f t="shared" si="170"/>
        <v>369.81963937370693</v>
      </c>
      <c r="ET13" s="382">
        <f t="shared" si="171"/>
        <v>380.04281171868564</v>
      </c>
      <c r="EU13" s="382">
        <f t="shared" si="172"/>
        <v>390.26243516599783</v>
      </c>
      <c r="EV13" s="382">
        <f t="shared" si="173"/>
        <v>400.47847681335992</v>
      </c>
      <c r="EW13" s="382">
        <f t="shared" si="174"/>
        <v>410.69090743236427</v>
      </c>
      <c r="EX13" s="521"/>
      <c r="EY13" s="252"/>
      <c r="EZ13" s="515">
        <f t="shared" si="175"/>
        <v>20.000000000000004</v>
      </c>
      <c r="FA13" s="592">
        <v>2000</v>
      </c>
      <c r="FB13" s="382">
        <f t="shared" si="9"/>
        <v>33.051570309515171</v>
      </c>
      <c r="FC13" s="382">
        <f t="shared" si="10"/>
        <v>43.093480515259216</v>
      </c>
      <c r="FD13" s="382">
        <f t="shared" si="11"/>
        <v>53.163328450462984</v>
      </c>
      <c r="FE13" s="382">
        <f t="shared" si="12"/>
        <v>63.261110509289551</v>
      </c>
      <c r="FF13" s="382">
        <f t="shared" si="13"/>
        <v>73.386821654977041</v>
      </c>
      <c r="FG13" s="382">
        <f t="shared" si="14"/>
        <v>83.540455431194971</v>
      </c>
      <c r="FH13" s="382">
        <f t="shared" si="15"/>
        <v>93.722003976565418</v>
      </c>
      <c r="FI13" s="382">
        <f t="shared" si="16"/>
        <v>103.93145804229283</v>
      </c>
      <c r="FJ13" s="382">
        <f t="shared" si="17"/>
        <v>114.16880701283196</v>
      </c>
      <c r="FK13" s="382">
        <f t="shared" si="18"/>
        <v>124.4340389295121</v>
      </c>
      <c r="FL13" s="382">
        <f t="shared" si="19"/>
        <v>134.72714051702377</v>
      </c>
      <c r="FM13" s="382">
        <f t="shared" si="20"/>
        <v>145.04809721266639</v>
      </c>
      <c r="FN13" s="382">
        <f t="shared" si="21"/>
        <v>155.39689319824106</v>
      </c>
      <c r="FO13" s="382">
        <f t="shared" si="22"/>
        <v>165.77351143446629</v>
      </c>
      <c r="FP13" s="382">
        <f t="shared" si="23"/>
        <v>176.17793369778639</v>
      </c>
      <c r="FQ13" s="382">
        <f t="shared" si="24"/>
        <v>186.61014061943206</v>
      </c>
      <c r="FR13" s="382">
        <f t="shared" si="25"/>
        <v>197.0701117265873</v>
      </c>
      <c r="FS13" s="382">
        <f t="shared" si="26"/>
        <v>207.55782548551122</v>
      </c>
      <c r="FT13" s="382">
        <f t="shared" si="27"/>
        <v>218.07325934645667</v>
      </c>
      <c r="FU13" s="382">
        <f t="shared" si="28"/>
        <v>228.61638979022371</v>
      </c>
      <c r="FV13" s="382">
        <f t="shared" si="29"/>
        <v>239.18719237618404</v>
      </c>
      <c r="FW13" s="382">
        <f t="shared" si="30"/>
        <v>249.78564179160702</v>
      </c>
      <c r="FX13" s="382">
        <f t="shared" si="31"/>
        <v>260.41171190211884</v>
      </c>
      <c r="FY13" s="382">
        <f t="shared" si="32"/>
        <v>271.06537580312482</v>
      </c>
      <c r="FZ13" s="382">
        <f t="shared" si="33"/>
        <v>281.74660587202311</v>
      </c>
      <c r="GA13" s="382">
        <f t="shared" si="34"/>
        <v>292.45537382104357</v>
      </c>
      <c r="GB13" s="382">
        <f t="shared" si="35"/>
        <v>303.19165075053979</v>
      </c>
      <c r="GC13" s="382">
        <f t="shared" si="36"/>
        <v>313.95540720257372</v>
      </c>
      <c r="GD13" s="382">
        <f t="shared" si="37"/>
        <v>324.74661321462742</v>
      </c>
      <c r="GE13" s="382">
        <f t="shared" si="38"/>
        <v>335.56523837328547</v>
      </c>
      <c r="GF13" s="382">
        <f t="shared" si="39"/>
        <v>346.41125186773388</v>
      </c>
      <c r="GG13" s="382">
        <f t="shared" si="40"/>
        <v>357.28462254292663</v>
      </c>
      <c r="GH13" s="382">
        <f t="shared" si="41"/>
        <v>368.18531895227767</v>
      </c>
      <c r="GI13" s="382">
        <f t="shared" si="42"/>
        <v>379.11330940973988</v>
      </c>
      <c r="GJ13" s="382">
        <f t="shared" si="43"/>
        <v>390.06856204114268</v>
      </c>
      <c r="GK13" s="382">
        <f t="shared" si="44"/>
        <v>401.05104483466249</v>
      </c>
      <c r="GL13" s="382">
        <f t="shared" si="45"/>
        <v>412.06072569031136</v>
      </c>
      <c r="GM13" s="382">
        <f t="shared" si="46"/>
        <v>423.09757246833453</v>
      </c>
      <c r="GN13" s="382">
        <f t="shared" si="47"/>
        <v>434.16155303641477</v>
      </c>
      <c r="GO13" s="382">
        <f t="shared" si="48"/>
        <v>445.2526353155921</v>
      </c>
      <c r="GQ13" s="511"/>
      <c r="GR13" s="521"/>
      <c r="GS13" s="524">
        <v>2000</v>
      </c>
      <c r="GT13" s="477">
        <f t="shared" si="49"/>
        <v>2.2092052954348222</v>
      </c>
      <c r="GU13" s="477">
        <f t="shared" si="50"/>
        <v>1.0921353960248259</v>
      </c>
      <c r="GV13" s="477">
        <f t="shared" si="51"/>
        <v>0.72069460898835902</v>
      </c>
      <c r="GW13" s="477">
        <f t="shared" si="52"/>
        <v>0.53566417728262539</v>
      </c>
      <c r="GX13" s="477">
        <f t="shared" si="53"/>
        <v>0.42520032311119266</v>
      </c>
      <c r="GY13" s="477">
        <f t="shared" si="54"/>
        <v>0.35202176234654653</v>
      </c>
      <c r="GZ13" s="477">
        <f t="shared" si="55"/>
        <v>0.30015077807607954</v>
      </c>
      <c r="HA13" s="477">
        <f t="shared" si="56"/>
        <v>0.26159848903966681</v>
      </c>
      <c r="HB13" s="477">
        <f t="shared" si="57"/>
        <v>0.23192660582771976</v>
      </c>
      <c r="HC13" s="477">
        <f t="shared" si="58"/>
        <v>0.20847213341121615</v>
      </c>
      <c r="HD13" s="477">
        <f t="shared" si="59"/>
        <v>0.18954041779629241</v>
      </c>
      <c r="HE13" s="477">
        <f t="shared" si="60"/>
        <v>0.1740016694002372</v>
      </c>
      <c r="HF13" s="477">
        <f t="shared" si="61"/>
        <v>0.16107370645577843</v>
      </c>
      <c r="HG13" s="477">
        <f t="shared" si="62"/>
        <v>0.15019780843191621</v>
      </c>
      <c r="HH13" s="477">
        <f t="shared" si="63"/>
        <v>0.14096422813186926</v>
      </c>
      <c r="HI13" s="477">
        <f t="shared" si="64"/>
        <v>0.13306563679893307</v>
      </c>
      <c r="HJ13" s="477">
        <f t="shared" si="65"/>
        <v>0.12626700040472091</v>
      </c>
      <c r="HK13" s="477">
        <f t="shared" si="66"/>
        <v>0.12038549721665227</v>
      </c>
      <c r="HL13" s="477">
        <f t="shared" si="67"/>
        <v>0.11527677722707118</v>
      </c>
      <c r="HM13" s="477">
        <f t="shared" si="68"/>
        <v>0.11082534379302969</v>
      </c>
      <c r="HN13" s="477">
        <f t="shared" si="69"/>
        <v>0.10693768341712158</v>
      </c>
      <c r="HO13" s="477">
        <f t="shared" si="70"/>
        <v>0.10353726926117109</v>
      </c>
      <c r="HP13" s="477">
        <f t="shared" si="71"/>
        <v>0.10056086812657623</v>
      </c>
      <c r="HQ13" s="477">
        <f t="shared" si="72"/>
        <v>9.7955770723462482E-2</v>
      </c>
      <c r="HR13" s="477">
        <f t="shared" si="73"/>
        <v>9.5677686707908216E-2</v>
      </c>
      <c r="HS13" s="477">
        <f t="shared" si="74"/>
        <v>9.3689125510902693E-2</v>
      </c>
      <c r="HT13" s="477">
        <f t="shared" si="75"/>
        <v>9.1958137012955729E-2</v>
      </c>
      <c r="HU13" s="477">
        <f t="shared" si="76"/>
        <v>9.0457322102436954E-2</v>
      </c>
      <c r="HV13" s="477">
        <f t="shared" si="77"/>
        <v>8.916304797301107E-2</v>
      </c>
      <c r="HW13" s="477">
        <f t="shared" si="78"/>
        <v>8.8054820387152385E-2</v>
      </c>
      <c r="HX13" s="477">
        <f t="shared" si="79"/>
        <v>8.7114777461264142E-2</v>
      </c>
      <c r="HY13" s="477">
        <f t="shared" si="80"/>
        <v>8.6327278388977371E-2</v>
      </c>
      <c r="HZ13" s="477">
        <f t="shared" si="81"/>
        <v>8.5678566963520456E-2</v>
      </c>
      <c r="IA13" s="477">
        <f t="shared" si="82"/>
        <v>8.5156494498779406E-2</v>
      </c>
      <c r="IB13" s="477">
        <f t="shared" si="83"/>
        <v>8.475029026848907E-2</v>
      </c>
      <c r="IC13" s="477">
        <f t="shared" si="84"/>
        <v>8.4450370223296517E-2</v>
      </c>
      <c r="ID13" s="477">
        <f t="shared" si="85"/>
        <v>8.4248176743113717E-2</v>
      </c>
      <c r="IE13" s="477">
        <f t="shared" si="86"/>
        <v>8.4136043707025765E-2</v>
      </c>
      <c r="IF13" s="477">
        <f t="shared" si="87"/>
        <v>8.4107082335794559E-2</v>
      </c>
      <c r="IG13" s="477">
        <f t="shared" si="88"/>
        <v>8.415508417098258E-2</v>
      </c>
    </row>
    <row r="14" spans="1:241">
      <c r="F14" s="384"/>
      <c r="G14" s="384"/>
      <c r="H14" s="384"/>
      <c r="I14" s="384"/>
      <c r="J14" s="252"/>
      <c r="K14" s="606">
        <v>3000</v>
      </c>
      <c r="L14" s="382">
        <f t="shared" si="176"/>
        <v>0.91439999999999999</v>
      </c>
      <c r="M14" s="382">
        <v>30</v>
      </c>
      <c r="N14" s="491">
        <f t="shared" si="89"/>
        <v>908.11666094614407</v>
      </c>
      <c r="O14" s="263">
        <f t="shared" si="90"/>
        <v>1.1210187721258704</v>
      </c>
      <c r="P14" s="383">
        <f t="shared" si="91"/>
        <v>9.0563999999999396</v>
      </c>
      <c r="Q14" s="383">
        <f>$Q$11-Konstanten!$C$33*K14</f>
        <v>282.20639999999992</v>
      </c>
      <c r="R14" s="382">
        <f t="shared" si="0"/>
        <v>654.62111724014187</v>
      </c>
      <c r="S14" s="263">
        <f t="shared" si="1"/>
        <v>0.89624146158020634</v>
      </c>
      <c r="T14" s="492">
        <f>O14/Konstanten!$C$22</f>
        <v>0.9151173650007105</v>
      </c>
      <c r="U14" s="492">
        <f t="shared" si="2"/>
        <v>0.97937324310255058</v>
      </c>
      <c r="V14" s="492"/>
      <c r="W14" s="252"/>
      <c r="X14" s="515">
        <f t="shared" si="92"/>
        <v>30</v>
      </c>
      <c r="Y14" s="592">
        <v>3000</v>
      </c>
      <c r="Z14" s="490">
        <f t="shared" si="3"/>
        <v>1.5968691485787816E-2</v>
      </c>
      <c r="AA14" s="490">
        <f t="shared" si="3"/>
        <v>3.1937066212438268E-2</v>
      </c>
      <c r="AB14" s="490">
        <f t="shared" si="3"/>
        <v>4.7904807911398159E-2</v>
      </c>
      <c r="AC14" s="490">
        <f t="shared" si="3"/>
        <v>6.3871601293821065E-2</v>
      </c>
      <c r="AD14" s="490">
        <f t="shared" si="3"/>
        <v>7.9837132536432542E-2</v>
      </c>
      <c r="AE14" s="490">
        <f t="shared" si="3"/>
        <v>9.5801089763023553E-2</v>
      </c>
      <c r="AF14" s="490">
        <f t="shared" si="3"/>
        <v>0.11176316351964014</v>
      </c>
      <c r="AG14" s="490">
        <f t="shared" si="3"/>
        <v>0.1277230472423371</v>
      </c>
      <c r="AH14" s="490">
        <f t="shared" si="3"/>
        <v>0.14368043771589695</v>
      </c>
      <c r="AI14" s="490">
        <f t="shared" si="3"/>
        <v>0.15963503552222405</v>
      </c>
      <c r="AJ14" s="490">
        <f t="shared" si="4"/>
        <v>0.17558654547700026</v>
      </c>
      <c r="AK14" s="490">
        <f t="shared" si="4"/>
        <v>0.19153467705349014</v>
      </c>
      <c r="AL14" s="490">
        <f t="shared" si="4"/>
        <v>0.20747914479214741</v>
      </c>
      <c r="AM14" s="490">
        <f t="shared" si="4"/>
        <v>0.22341966869502131</v>
      </c>
      <c r="AN14" s="490">
        <f t="shared" si="4"/>
        <v>0.23935597460383812</v>
      </c>
      <c r="AO14" s="490">
        <f t="shared" si="4"/>
        <v>0.25528779456086892</v>
      </c>
      <c r="AP14" s="490">
        <f t="shared" si="4"/>
        <v>0.27121486715165755</v>
      </c>
      <c r="AQ14" s="490">
        <f t="shared" si="4"/>
        <v>0.28713693782885563</v>
      </c>
      <c r="AR14" s="490">
        <f t="shared" si="4"/>
        <v>0.30305375921643818</v>
      </c>
      <c r="AS14" s="490">
        <f t="shared" si="4"/>
        <v>0.31896509139373863</v>
      </c>
      <c r="AT14" s="490">
        <f t="shared" si="5"/>
        <v>0.33487070215876358</v>
      </c>
      <c r="AU14" s="490">
        <f t="shared" si="5"/>
        <v>0.35077036727038402</v>
      </c>
      <c r="AV14" s="490">
        <f t="shared" si="5"/>
        <v>0.36666387066908146</v>
      </c>
      <c r="AW14" s="490">
        <f t="shared" si="5"/>
        <v>0.3825510046760367</v>
      </c>
      <c r="AX14" s="490">
        <f t="shared" si="5"/>
        <v>0.39843157017038344</v>
      </c>
      <c r="AY14" s="490">
        <f t="shared" si="5"/>
        <v>0.41430537674465384</v>
      </c>
      <c r="AZ14" s="490">
        <f t="shared" si="5"/>
        <v>0.4301722428383678</v>
      </c>
      <c r="BA14" s="490">
        <f t="shared" si="5"/>
        <v>0.44603199584998432</v>
      </c>
      <c r="BB14" s="490">
        <f t="shared" si="5"/>
        <v>0.46188447222733919</v>
      </c>
      <c r="BC14" s="490">
        <f t="shared" si="5"/>
        <v>0.47772951753692822</v>
      </c>
      <c r="BD14" s="490">
        <f t="shared" si="6"/>
        <v>0.49356698651233455</v>
      </c>
      <c r="BE14" s="490">
        <f t="shared" si="6"/>
        <v>0.50939674308225857</v>
      </c>
      <c r="BF14" s="490">
        <f t="shared" si="6"/>
        <v>0.52521866037865117</v>
      </c>
      <c r="BG14" s="490">
        <f t="shared" si="6"/>
        <v>0.54103262072545899</v>
      </c>
      <c r="BH14" s="490">
        <f t="shared" si="6"/>
        <v>0.55683851560864617</v>
      </c>
      <c r="BI14" s="490">
        <f t="shared" si="6"/>
        <v>0.57263624562808746</v>
      </c>
      <c r="BJ14" s="490">
        <f t="shared" si="6"/>
        <v>0.58842572043208663</v>
      </c>
      <c r="BK14" s="490">
        <f t="shared" si="6"/>
        <v>0.60420685863522072</v>
      </c>
      <c r="BL14" s="490">
        <f t="shared" si="6"/>
        <v>0.61997958772029771</v>
      </c>
      <c r="BM14" s="490">
        <f t="shared" si="6"/>
        <v>0.63574384392523209</v>
      </c>
      <c r="BN14" s="527"/>
      <c r="BO14" s="252"/>
      <c r="BP14" s="515">
        <f t="shared" si="93"/>
        <v>30</v>
      </c>
      <c r="BQ14" s="592">
        <v>3000</v>
      </c>
      <c r="BR14" s="382">
        <f t="shared" si="94"/>
        <v>282.2207924760412</v>
      </c>
      <c r="BS14" s="382">
        <f t="shared" si="95"/>
        <v>282.26396876219911</v>
      </c>
      <c r="BT14" s="382">
        <f t="shared" si="96"/>
        <v>282.33592543528511</v>
      </c>
      <c r="BU14" s="382">
        <f t="shared" si="97"/>
        <v>282.43665679900585</v>
      </c>
      <c r="BV14" s="382">
        <f t="shared" si="98"/>
        <v>282.56615489745235</v>
      </c>
      <c r="BW14" s="382">
        <f t="shared" si="99"/>
        <v>282.72440953390611</v>
      </c>
      <c r="BX14" s="382">
        <f t="shared" si="100"/>
        <v>282.91140829487813</v>
      </c>
      <c r="BY14" s="382">
        <f t="shared" si="101"/>
        <v>283.12713657928145</v>
      </c>
      <c r="BZ14" s="382">
        <f t="shared" si="102"/>
        <v>283.37157763261234</v>
      </c>
      <c r="CA14" s="382">
        <f t="shared" si="103"/>
        <v>283.64471258599627</v>
      </c>
      <c r="CB14" s="382">
        <f t="shared" si="104"/>
        <v>283.94652049993437</v>
      </c>
      <c r="CC14" s="382">
        <f t="shared" si="105"/>
        <v>284.27697841257083</v>
      </c>
      <c r="CD14" s="382">
        <f t="shared" si="106"/>
        <v>284.63606139227875</v>
      </c>
      <c r="CE14" s="382">
        <f t="shared" si="107"/>
        <v>285.02374259435254</v>
      </c>
      <c r="CF14" s="382">
        <f t="shared" si="108"/>
        <v>285.43999332157517</v>
      </c>
      <c r="CG14" s="382">
        <f t="shared" si="109"/>
        <v>285.88478308841911</v>
      </c>
      <c r="CH14" s="382">
        <f t="shared" si="110"/>
        <v>286.35807968862656</v>
      </c>
      <c r="CI14" s="382">
        <f t="shared" si="111"/>
        <v>286.85984926590481</v>
      </c>
      <c r="CJ14" s="382">
        <f t="shared" si="112"/>
        <v>287.39005638746471</v>
      </c>
      <c r="CK14" s="382">
        <f t="shared" si="113"/>
        <v>287.94866412012362</v>
      </c>
      <c r="CL14" s="382">
        <f t="shared" si="114"/>
        <v>288.53563410868878</v>
      </c>
      <c r="CM14" s="382">
        <f t="shared" si="115"/>
        <v>289.15092665633284</v>
      </c>
      <c r="CN14" s="382">
        <f t="shared" si="116"/>
        <v>289.79450080667391</v>
      </c>
      <c r="CO14" s="382">
        <f t="shared" si="117"/>
        <v>290.46631442726977</v>
      </c>
      <c r="CP14" s="382">
        <f t="shared" si="118"/>
        <v>291.16632429423674</v>
      </c>
      <c r="CQ14" s="382">
        <f t="shared" si="119"/>
        <v>291.8944861777112</v>
      </c>
      <c r="CR14" s="382">
        <f t="shared" si="120"/>
        <v>292.65075492786769</v>
      </c>
      <c r="CS14" s="382">
        <f t="shared" si="121"/>
        <v>293.43508456122197</v>
      </c>
      <c r="CT14" s="382">
        <f t="shared" si="122"/>
        <v>294.24742834694604</v>
      </c>
      <c r="CU14" s="382">
        <f t="shared" si="123"/>
        <v>295.08773889293678</v>
      </c>
      <c r="CV14" s="382">
        <f t="shared" si="124"/>
        <v>295.95596823138322</v>
      </c>
      <c r="CW14" s="382">
        <f t="shared" si="125"/>
        <v>296.85206790359064</v>
      </c>
      <c r="CX14" s="382">
        <f t="shared" si="126"/>
        <v>297.77598904382995</v>
      </c>
      <c r="CY14" s="382">
        <f t="shared" si="127"/>
        <v>298.72768246199013</v>
      </c>
      <c r="CZ14" s="382">
        <f t="shared" si="128"/>
        <v>299.70709872482763</v>
      </c>
      <c r="DA14" s="382">
        <f t="shared" si="129"/>
        <v>300.71418823561413</v>
      </c>
      <c r="DB14" s="382">
        <f t="shared" si="130"/>
        <v>301.74890131200254</v>
      </c>
      <c r="DC14" s="382">
        <f t="shared" si="131"/>
        <v>302.81118826194052</v>
      </c>
      <c r="DD14" s="382">
        <f t="shared" si="132"/>
        <v>303.90099945747608</v>
      </c>
      <c r="DE14" s="382">
        <f t="shared" si="133"/>
        <v>305.01828540631436</v>
      </c>
      <c r="DF14" s="521"/>
      <c r="DG14" s="252"/>
      <c r="DH14" s="515">
        <f t="shared" si="134"/>
        <v>30</v>
      </c>
      <c r="DI14" s="592">
        <v>3000</v>
      </c>
      <c r="DJ14" s="382">
        <f t="shared" si="135"/>
        <v>10.453442661289561</v>
      </c>
      <c r="DK14" s="382">
        <f t="shared" si="136"/>
        <v>20.906677965358725</v>
      </c>
      <c r="DL14" s="382">
        <f t="shared" si="137"/>
        <v>31.359498876133848</v>
      </c>
      <c r="DM14" s="382">
        <f t="shared" si="138"/>
        <v>41.811698998878036</v>
      </c>
      <c r="DN14" s="382">
        <f t="shared" si="139"/>
        <v>52.263072898248751</v>
      </c>
      <c r="DO14" s="382">
        <f t="shared" si="140"/>
        <v>62.713416413493597</v>
      </c>
      <c r="DP14" s="382">
        <f t="shared" si="141"/>
        <v>73.16252696951949</v>
      </c>
      <c r="DQ14" s="382">
        <f t="shared" si="142"/>
        <v>83.61020388309413</v>
      </c>
      <c r="DR14" s="382">
        <f t="shared" si="143"/>
        <v>94.056248663133076</v>
      </c>
      <c r="DS14" s="382">
        <f t="shared" si="144"/>
        <v>104.50046530422804</v>
      </c>
      <c r="DT14" s="382">
        <f t="shared" si="145"/>
        <v>114.94266057249088</v>
      </c>
      <c r="DU14" s="382">
        <f t="shared" si="146"/>
        <v>125.38264428298548</v>
      </c>
      <c r="DV14" s="382">
        <f t="shared" si="147"/>
        <v>135.82022956786469</v>
      </c>
      <c r="DW14" s="382">
        <f t="shared" si="148"/>
        <v>146.25523313455719</v>
      </c>
      <c r="DX14" s="382">
        <f t="shared" si="149"/>
        <v>156.68747551326754</v>
      </c>
      <c r="DY14" s="382">
        <f t="shared" si="150"/>
        <v>167.11678129320782</v>
      </c>
      <c r="DZ14" s="382">
        <f t="shared" si="151"/>
        <v>177.54297934695472</v>
      </c>
      <c r="EA14" s="382">
        <f t="shared" si="152"/>
        <v>187.96590304243864</v>
      </c>
      <c r="EB14" s="382">
        <f t="shared" si="153"/>
        <v>198.38539044208972</v>
      </c>
      <c r="EC14" s="382">
        <f t="shared" si="154"/>
        <v>208.80128448877315</v>
      </c>
      <c r="ED14" s="382">
        <f t="shared" si="155"/>
        <v>219.21343317816061</v>
      </c>
      <c r="EE14" s="382">
        <f t="shared" si="156"/>
        <v>229.62168971727368</v>
      </c>
      <c r="EF14" s="382">
        <f t="shared" si="157"/>
        <v>240.02591266898898</v>
      </c>
      <c r="EG14" s="382">
        <f t="shared" si="158"/>
        <v>250.42596608236587</v>
      </c>
      <c r="EH14" s="382">
        <f t="shared" si="159"/>
        <v>260.82171960868038</v>
      </c>
      <c r="EI14" s="382">
        <f t="shared" si="160"/>
        <v>271.21304860318321</v>
      </c>
      <c r="EJ14" s="382">
        <f t="shared" si="161"/>
        <v>281.59983421254992</v>
      </c>
      <c r="EK14" s="382">
        <f t="shared" si="162"/>
        <v>291.98196344816705</v>
      </c>
      <c r="EL14" s="382">
        <f t="shared" si="163"/>
        <v>302.35932924533404</v>
      </c>
      <c r="EM14" s="382">
        <f t="shared" si="164"/>
        <v>312.73183050861792</v>
      </c>
      <c r="EN14" s="382">
        <f t="shared" si="165"/>
        <v>323.09937214355449</v>
      </c>
      <c r="EO14" s="382">
        <f t="shared" si="166"/>
        <v>333.4618650749976</v>
      </c>
      <c r="EP14" s="382">
        <f t="shared" si="167"/>
        <v>343.81922625244329</v>
      </c>
      <c r="EQ14" s="382">
        <f t="shared" si="168"/>
        <v>354.17137864266192</v>
      </c>
      <c r="ER14" s="382">
        <f t="shared" si="169"/>
        <v>364.51825121007414</v>
      </c>
      <c r="ES14" s="382">
        <f t="shared" si="170"/>
        <v>374.85977888525889</v>
      </c>
      <c r="ET14" s="382">
        <f t="shared" si="171"/>
        <v>385.19590252208792</v>
      </c>
      <c r="EU14" s="382">
        <f t="shared" si="172"/>
        <v>395.52656884394463</v>
      </c>
      <c r="EV14" s="382">
        <f t="shared" si="173"/>
        <v>405.85173037954382</v>
      </c>
      <c r="EW14" s="382">
        <f t="shared" si="174"/>
        <v>416.1713453888778</v>
      </c>
      <c r="EX14" s="521"/>
      <c r="EY14" s="252"/>
      <c r="EZ14" s="515">
        <f t="shared" si="175"/>
        <v>30</v>
      </c>
      <c r="FA14" s="592">
        <v>3000</v>
      </c>
      <c r="FB14" s="382">
        <f t="shared" si="9"/>
        <v>37.07079247604122</v>
      </c>
      <c r="FC14" s="382">
        <f t="shared" si="10"/>
        <v>47.113968762199136</v>
      </c>
      <c r="FD14" s="382">
        <f t="shared" si="11"/>
        <v>57.185925435285128</v>
      </c>
      <c r="FE14" s="382">
        <f t="shared" si="12"/>
        <v>67.286656799005868</v>
      </c>
      <c r="FF14" s="382">
        <f t="shared" si="13"/>
        <v>77.416154897452373</v>
      </c>
      <c r="FG14" s="382">
        <f t="shared" si="14"/>
        <v>87.574409533906135</v>
      </c>
      <c r="FH14" s="382">
        <f t="shared" si="15"/>
        <v>97.761408294878152</v>
      </c>
      <c r="FI14" s="382">
        <f t="shared" si="16"/>
        <v>107.97713657928148</v>
      </c>
      <c r="FJ14" s="382">
        <f t="shared" si="17"/>
        <v>118.22157763261237</v>
      </c>
      <c r="FK14" s="382">
        <f t="shared" si="18"/>
        <v>128.4947125859963</v>
      </c>
      <c r="FL14" s="382">
        <f t="shared" si="19"/>
        <v>138.79652049993439</v>
      </c>
      <c r="FM14" s="382">
        <f t="shared" si="20"/>
        <v>149.12697841257085</v>
      </c>
      <c r="FN14" s="382">
        <f t="shared" si="21"/>
        <v>159.48606139227877</v>
      </c>
      <c r="FO14" s="382">
        <f t="shared" si="22"/>
        <v>169.87374259435256</v>
      </c>
      <c r="FP14" s="382">
        <f t="shared" si="23"/>
        <v>180.2899933215752</v>
      </c>
      <c r="FQ14" s="382">
        <f t="shared" si="24"/>
        <v>190.73478308841914</v>
      </c>
      <c r="FR14" s="382">
        <f t="shared" si="25"/>
        <v>201.20807968862658</v>
      </c>
      <c r="FS14" s="382">
        <f t="shared" si="26"/>
        <v>211.70984926590484</v>
      </c>
      <c r="FT14" s="382">
        <f t="shared" si="27"/>
        <v>222.24005638746473</v>
      </c>
      <c r="FU14" s="382">
        <f t="shared" si="28"/>
        <v>232.79866412012365</v>
      </c>
      <c r="FV14" s="382">
        <f t="shared" si="29"/>
        <v>243.38563410868881</v>
      </c>
      <c r="FW14" s="382">
        <f t="shared" si="30"/>
        <v>254.00092665633287</v>
      </c>
      <c r="FX14" s="382">
        <f t="shared" si="31"/>
        <v>264.64450080667393</v>
      </c>
      <c r="FY14" s="382">
        <f t="shared" si="32"/>
        <v>275.31631442726979</v>
      </c>
      <c r="FZ14" s="382">
        <f t="shared" si="33"/>
        <v>286.01632429423677</v>
      </c>
      <c r="GA14" s="382">
        <f t="shared" si="34"/>
        <v>296.74448617771122</v>
      </c>
      <c r="GB14" s="382">
        <f t="shared" si="35"/>
        <v>307.50075492786772</v>
      </c>
      <c r="GC14" s="382">
        <f t="shared" si="36"/>
        <v>318.28508456122199</v>
      </c>
      <c r="GD14" s="382">
        <f t="shared" si="37"/>
        <v>329.09742834694606</v>
      </c>
      <c r="GE14" s="382">
        <f t="shared" si="38"/>
        <v>339.93773889293681</v>
      </c>
      <c r="GF14" s="382">
        <f t="shared" si="39"/>
        <v>350.80596823138325</v>
      </c>
      <c r="GG14" s="382">
        <f t="shared" si="40"/>
        <v>361.70206790359066</v>
      </c>
      <c r="GH14" s="382">
        <f t="shared" si="41"/>
        <v>372.62598904382997</v>
      </c>
      <c r="GI14" s="382">
        <f t="shared" si="42"/>
        <v>383.57768246199015</v>
      </c>
      <c r="GJ14" s="382">
        <f t="shared" si="43"/>
        <v>394.55709872482765</v>
      </c>
      <c r="GK14" s="382">
        <f t="shared" si="44"/>
        <v>405.56418823561415</v>
      </c>
      <c r="GL14" s="382">
        <f t="shared" si="45"/>
        <v>416.59890131200257</v>
      </c>
      <c r="GM14" s="382">
        <f t="shared" si="46"/>
        <v>427.66118826194054</v>
      </c>
      <c r="GN14" s="382">
        <f t="shared" si="47"/>
        <v>438.7509994574761</v>
      </c>
      <c r="GO14" s="382">
        <f t="shared" si="48"/>
        <v>449.86828540631438</v>
      </c>
      <c r="GQ14" s="511"/>
      <c r="GR14" s="521"/>
      <c r="GS14" s="524">
        <v>3000</v>
      </c>
      <c r="GT14" s="477">
        <f t="shared" si="49"/>
        <v>2.546275966416224</v>
      </c>
      <c r="GU14" s="477">
        <f t="shared" si="50"/>
        <v>1.2535368287713871</v>
      </c>
      <c r="GV14" s="477">
        <f t="shared" si="51"/>
        <v>0.82355992553205259</v>
      </c>
      <c r="GW14" s="477">
        <f t="shared" si="52"/>
        <v>0.60927822619242089</v>
      </c>
      <c r="GX14" s="477">
        <f t="shared" si="53"/>
        <v>0.48127828319957933</v>
      </c>
      <c r="GY14" s="477">
        <f t="shared" si="54"/>
        <v>0.39642224171769685</v>
      </c>
      <c r="GZ14" s="477">
        <f t="shared" si="55"/>
        <v>0.33622241254196827</v>
      </c>
      <c r="HA14" s="477">
        <f t="shared" si="56"/>
        <v>0.29143491541125532</v>
      </c>
      <c r="HB14" s="477">
        <f t="shared" si="57"/>
        <v>0.25692422686374156</v>
      </c>
      <c r="HC14" s="477">
        <f t="shared" si="58"/>
        <v>0.22960899946153115</v>
      </c>
      <c r="HD14" s="477">
        <f t="shared" si="59"/>
        <v>0.2075283433377601</v>
      </c>
      <c r="HE14" s="477">
        <f t="shared" si="60"/>
        <v>0.18937496704882856</v>
      </c>
      <c r="HF14" s="477">
        <f t="shared" si="61"/>
        <v>0.17424379195728781</v>
      </c>
      <c r="HG14" s="477">
        <f t="shared" si="62"/>
        <v>0.16148830338307255</v>
      </c>
      <c r="HH14" s="477">
        <f t="shared" si="63"/>
        <v>0.1506343613680157</v>
      </c>
      <c r="HI14" s="477">
        <f t="shared" si="64"/>
        <v>0.14132633247509313</v>
      </c>
      <c r="HJ14" s="477">
        <f t="shared" si="65"/>
        <v>0.1332922339633914</v>
      </c>
      <c r="HK14" s="477">
        <f t="shared" si="66"/>
        <v>0.12632049663871925</v>
      </c>
      <c r="HL14" s="477">
        <f t="shared" si="67"/>
        <v>0.12024406581662266</v>
      </c>
      <c r="HM14" s="477">
        <f t="shared" si="68"/>
        <v>0.11492927205934306</v>
      </c>
      <c r="HN14" s="477">
        <f t="shared" si="69"/>
        <v>0.11026788176289724</v>
      </c>
      <c r="HO14" s="477">
        <f t="shared" si="70"/>
        <v>0.10617131582420027</v>
      </c>
      <c r="HP14" s="477">
        <f t="shared" si="71"/>
        <v>0.10256637653800135</v>
      </c>
      <c r="HQ14" s="477">
        <f t="shared" si="72"/>
        <v>9.9392042823216661E-2</v>
      </c>
      <c r="HR14" s="477">
        <f t="shared" si="73"/>
        <v>9.6597034646335053E-2</v>
      </c>
      <c r="HS14" s="477">
        <f t="shared" si="74"/>
        <v>9.413793954981689E-2</v>
      </c>
      <c r="HT14" s="477">
        <f t="shared" si="75"/>
        <v>9.1977755554244867E-2</v>
      </c>
      <c r="HU14" s="477">
        <f t="shared" si="76"/>
        <v>9.0084746339902946E-2</v>
      </c>
      <c r="HV14" s="477">
        <f t="shared" si="77"/>
        <v>8.8431533329394171E-2</v>
      </c>
      <c r="HW14" s="477">
        <f t="shared" si="78"/>
        <v>8.6994369393329718E-2</v>
      </c>
      <c r="HX14" s="477">
        <f t="shared" si="79"/>
        <v>8.5752553166579953E-2</v>
      </c>
      <c r="HY14" s="477">
        <f t="shared" si="80"/>
        <v>8.4687953215404899E-2</v>
      </c>
      <c r="HZ14" s="477">
        <f t="shared" si="81"/>
        <v>8.3784618752634335E-2</v>
      </c>
      <c r="IA14" s="477">
        <f t="shared" si="82"/>
        <v>8.3028459081097739E-2</v>
      </c>
      <c r="IB14" s="477">
        <f t="shared" si="83"/>
        <v>8.2406978018343277E-2</v>
      </c>
      <c r="IC14" s="477">
        <f t="shared" si="84"/>
        <v>8.1909052610719277E-2</v>
      </c>
      <c r="ID14" s="477">
        <f t="shared" si="85"/>
        <v>8.1524747756406724E-2</v>
      </c>
      <c r="IE14" s="477">
        <f t="shared" si="86"/>
        <v>8.1245160121404258E-2</v>
      </c>
      <c r="IF14" s="477">
        <f t="shared" si="87"/>
        <v>8.1062286089468152E-2</v>
      </c>
      <c r="IG14" s="477">
        <f t="shared" si="88"/>
        <v>8.0968909538809253E-2</v>
      </c>
    </row>
    <row r="15" spans="1:241">
      <c r="F15" s="384"/>
      <c r="G15" s="384"/>
      <c r="H15" s="384"/>
      <c r="I15" s="384"/>
      <c r="J15" s="252"/>
      <c r="K15" s="606">
        <v>4000</v>
      </c>
      <c r="L15" s="382">
        <f t="shared" si="176"/>
        <v>1.2191999999999998</v>
      </c>
      <c r="M15" s="382">
        <v>40</v>
      </c>
      <c r="N15" s="491">
        <f t="shared" si="89"/>
        <v>875.10545016230833</v>
      </c>
      <c r="O15" s="263">
        <f t="shared" si="90"/>
        <v>1.0879058223198341</v>
      </c>
      <c r="P15" s="383">
        <f t="shared" si="91"/>
        <v>7.0751999999999384</v>
      </c>
      <c r="Q15" s="383">
        <f>$Q$11-Konstanten!$C$33*K15</f>
        <v>280.22519999999992</v>
      </c>
      <c r="R15" s="382">
        <f t="shared" si="0"/>
        <v>652.3192211244691</v>
      </c>
      <c r="S15" s="263">
        <f t="shared" si="1"/>
        <v>0.8636619295951723</v>
      </c>
      <c r="T15" s="492">
        <f>O15/Konstanten!$C$22</f>
        <v>0.88808638556721142</v>
      </c>
      <c r="U15" s="492">
        <f t="shared" si="2"/>
        <v>0.97249765747006744</v>
      </c>
      <c r="V15" s="492"/>
      <c r="W15" s="252"/>
      <c r="X15" s="515">
        <f t="shared" si="92"/>
        <v>40.000000000000007</v>
      </c>
      <c r="Y15" s="592">
        <v>4000</v>
      </c>
      <c r="Z15" s="490">
        <f t="shared" si="3"/>
        <v>1.6267073754916952E-2</v>
      </c>
      <c r="AA15" s="490">
        <f t="shared" si="3"/>
        <v>3.2533707525428328E-2</v>
      </c>
      <c r="AB15" s="490">
        <f t="shared" si="3"/>
        <v>4.8799462037068614E-2</v>
      </c>
      <c r="AC15" s="490">
        <f t="shared" si="3"/>
        <v>6.5063899433023417E-2</v>
      </c>
      <c r="AD15" s="490">
        <f t="shared" si="3"/>
        <v>8.1326583976869496E-2</v>
      </c>
      <c r="AE15" s="490">
        <f t="shared" si="3"/>
        <v>9.7587082748543663E-2</v>
      </c>
      <c r="AF15" s="490">
        <f t="shared" si="3"/>
        <v>0.11384496633075034</v>
      </c>
      <c r="AG15" s="490">
        <f t="shared" si="3"/>
        <v>0.13009980948396443</v>
      </c>
      <c r="AH15" s="490">
        <f t="shared" si="3"/>
        <v>0.14635119180761905</v>
      </c>
      <c r="AI15" s="490">
        <f t="shared" si="3"/>
        <v>0.16259869838550323</v>
      </c>
      <c r="AJ15" s="490">
        <f t="shared" si="4"/>
        <v>0.17884192041333197</v>
      </c>
      <c r="AK15" s="490">
        <f t="shared" si="4"/>
        <v>0.19508045580660691</v>
      </c>
      <c r="AL15" s="490">
        <f t="shared" si="4"/>
        <v>0.21131390978699963</v>
      </c>
      <c r="AM15" s="490">
        <f t="shared" si="4"/>
        <v>0.2275418954455255</v>
      </c>
      <c r="AN15" s="490">
        <f t="shared" si="4"/>
        <v>0.24376403428101889</v>
      </c>
      <c r="AO15" s="490">
        <f t="shared" si="4"/>
        <v>0.25997995671247592</v>
      </c>
      <c r="AP15" s="490">
        <f t="shared" si="4"/>
        <v>0.2761893025640057</v>
      </c>
      <c r="AQ15" s="490">
        <f t="shared" si="4"/>
        <v>0.29239172152122417</v>
      </c>
      <c r="AR15" s="490">
        <f t="shared" si="4"/>
        <v>0.30858687355813252</v>
      </c>
      <c r="AS15" s="490">
        <f t="shared" si="4"/>
        <v>0.32477442933364747</v>
      </c>
      <c r="AT15" s="490">
        <f t="shared" si="5"/>
        <v>0.3409540705570519</v>
      </c>
      <c r="AU15" s="490">
        <f t="shared" si="5"/>
        <v>0.35712549032187729</v>
      </c>
      <c r="AV15" s="490">
        <f t="shared" si="5"/>
        <v>0.37328839340777309</v>
      </c>
      <c r="AW15" s="490">
        <f t="shared" si="5"/>
        <v>0.38944249655015545</v>
      </c>
      <c r="AX15" s="490">
        <f t="shared" si="5"/>
        <v>0.40558752867749337</v>
      </c>
      <c r="AY15" s="490">
        <f t="shared" si="5"/>
        <v>0.42172323111630666</v>
      </c>
      <c r="AZ15" s="490">
        <f t="shared" si="5"/>
        <v>0.43784935776398287</v>
      </c>
      <c r="BA15" s="490">
        <f t="shared" si="5"/>
        <v>0.45396567522978282</v>
      </c>
      <c r="BB15" s="490">
        <f t="shared" si="5"/>
        <v>0.47007196294436759</v>
      </c>
      <c r="BC15" s="490">
        <f t="shared" si="5"/>
        <v>0.48616801323846909</v>
      </c>
      <c r="BD15" s="490">
        <f t="shared" si="6"/>
        <v>0.50225363139126533</v>
      </c>
      <c r="BE15" s="490">
        <f t="shared" si="6"/>
        <v>0.51832863564925569</v>
      </c>
      <c r="BF15" s="490">
        <f t="shared" si="6"/>
        <v>0.53439285721645891</v>
      </c>
      <c r="BG15" s="490">
        <f t="shared" si="6"/>
        <v>0.55044614021683191</v>
      </c>
      <c r="BH15" s="490">
        <f t="shared" si="6"/>
        <v>0.56648834162995843</v>
      </c>
      <c r="BI15" s="490">
        <f t="shared" si="6"/>
        <v>0.5825193312010063</v>
      </c>
      <c r="BJ15" s="490">
        <f t="shared" si="6"/>
        <v>0.59853899132614541</v>
      </c>
      <c r="BK15" s="490">
        <f t="shared" si="6"/>
        <v>0.61454721691455572</v>
      </c>
      <c r="BL15" s="490">
        <f t="shared" si="6"/>
        <v>0.63054391522826769</v>
      </c>
      <c r="BM15" s="490">
        <f t="shared" si="6"/>
        <v>0.64652900570109428</v>
      </c>
      <c r="BN15" s="527"/>
      <c r="BO15" s="252"/>
      <c r="BP15" s="515">
        <f t="shared" si="93"/>
        <v>40.000000000000007</v>
      </c>
      <c r="BQ15" s="592">
        <v>4000</v>
      </c>
      <c r="BR15" s="382">
        <f t="shared" si="94"/>
        <v>280.2400305089393</v>
      </c>
      <c r="BS15" s="382">
        <f t="shared" si="95"/>
        <v>280.28452043125287</v>
      </c>
      <c r="BT15" s="382">
        <f t="shared" si="96"/>
        <v>280.35866495741868</v>
      </c>
      <c r="BU15" s="382">
        <f t="shared" si="97"/>
        <v>280.46245608485589</v>
      </c>
      <c r="BV15" s="382">
        <f t="shared" si="98"/>
        <v>280.59588263779261</v>
      </c>
      <c r="BW15" s="382">
        <f t="shared" si="99"/>
        <v>280.7589302949566</v>
      </c>
      <c r="BX15" s="382">
        <f t="shared" si="100"/>
        <v>280.95158162495869</v>
      </c>
      <c r="BY15" s="382">
        <f t="shared" si="101"/>
        <v>281.17381612921236</v>
      </c>
      <c r="BZ15" s="382">
        <f t="shared" si="102"/>
        <v>281.42561029219382</v>
      </c>
      <c r="CA15" s="382">
        <f t="shared" si="103"/>
        <v>281.7069376388186</v>
      </c>
      <c r="CB15" s="382">
        <f t="shared" si="104"/>
        <v>282.01776879867879</v>
      </c>
      <c r="CC15" s="382">
        <f t="shared" si="105"/>
        <v>282.35807157685792</v>
      </c>
      <c r="CD15" s="382">
        <f t="shared" si="106"/>
        <v>282.72781103101403</v>
      </c>
      <c r="CE15" s="382">
        <f t="shared" si="107"/>
        <v>283.12694955439548</v>
      </c>
      <c r="CF15" s="382">
        <f t="shared" si="108"/>
        <v>283.5554469644361</v>
      </c>
      <c r="CG15" s="382">
        <f t="shared" si="109"/>
        <v>284.01326059655253</v>
      </c>
      <c r="CH15" s="382">
        <f t="shared" si="110"/>
        <v>284.50034540275379</v>
      </c>
      <c r="CI15" s="382">
        <f t="shared" si="111"/>
        <v>285.01665405465542</v>
      </c>
      <c r="CJ15" s="382">
        <f t="shared" si="112"/>
        <v>285.56213705048168</v>
      </c>
      <c r="CK15" s="382">
        <f t="shared" si="113"/>
        <v>286.13674282562863</v>
      </c>
      <c r="CL15" s="382">
        <f t="shared" si="114"/>
        <v>286.74041786635507</v>
      </c>
      <c r="CM15" s="382">
        <f t="shared" si="115"/>
        <v>287.37310682616516</v>
      </c>
      <c r="CN15" s="382">
        <f t="shared" si="116"/>
        <v>288.03475264444381</v>
      </c>
      <c r="CO15" s="382">
        <f t="shared" si="117"/>
        <v>288.7252966669098</v>
      </c>
      <c r="CP15" s="382">
        <f t="shared" si="118"/>
        <v>289.44467876745159</v>
      </c>
      <c r="CQ15" s="382">
        <f t="shared" si="119"/>
        <v>290.19283747092209</v>
      </c>
      <c r="CR15" s="382">
        <f t="shared" si="120"/>
        <v>290.96971007646914</v>
      </c>
      <c r="CS15" s="382">
        <f t="shared" si="121"/>
        <v>291.77523278099881</v>
      </c>
      <c r="CT15" s="382">
        <f t="shared" si="122"/>
        <v>292.60934080236831</v>
      </c>
      <c r="CU15" s="382">
        <f t="shared" si="123"/>
        <v>293.47196850193217</v>
      </c>
      <c r="CV15" s="382">
        <f t="shared" si="124"/>
        <v>294.36304950606933</v>
      </c>
      <c r="CW15" s="382">
        <f t="shared" si="125"/>
        <v>295.28251682634198</v>
      </c>
      <c r="CX15" s="382">
        <f t="shared" si="126"/>
        <v>296.2303029779543</v>
      </c>
      <c r="CY15" s="382">
        <f t="shared" si="127"/>
        <v>297.20634009619368</v>
      </c>
      <c r="CZ15" s="382">
        <f t="shared" si="128"/>
        <v>298.21056005056465</v>
      </c>
      <c r="DA15" s="382">
        <f t="shared" si="129"/>
        <v>299.24289455633635</v>
      </c>
      <c r="DB15" s="382">
        <f t="shared" si="130"/>
        <v>300.30327528325535</v>
      </c>
      <c r="DC15" s="382">
        <f t="shared" si="131"/>
        <v>301.3916339611888</v>
      </c>
      <c r="DD15" s="382">
        <f t="shared" si="132"/>
        <v>302.5079024824895</v>
      </c>
      <c r="DE15" s="382">
        <f t="shared" si="133"/>
        <v>303.65201300089404</v>
      </c>
      <c r="DF15" s="521"/>
      <c r="DG15" s="252"/>
      <c r="DH15" s="515">
        <f t="shared" si="134"/>
        <v>40.000000000000007</v>
      </c>
      <c r="DI15" s="592">
        <v>4000</v>
      </c>
      <c r="DJ15" s="382">
        <f t="shared" si="135"/>
        <v>10.611324881781719</v>
      </c>
      <c r="DK15" s="382">
        <f t="shared" si="136"/>
        <v>21.222362753278684</v>
      </c>
      <c r="DL15" s="382">
        <f t="shared" si="137"/>
        <v>31.832827067313698</v>
      </c>
      <c r="DM15" s="382">
        <f t="shared" si="138"/>
        <v>42.442432201470623</v>
      </c>
      <c r="DN15" s="382">
        <f t="shared" si="139"/>
        <v>53.050893916505238</v>
      </c>
      <c r="DO15" s="382">
        <f t="shared" si="140"/>
        <v>63.65792981033912</v>
      </c>
      <c r="DP15" s="382">
        <f t="shared" si="141"/>
        <v>74.263259765816471</v>
      </c>
      <c r="DQ15" s="382">
        <f t="shared" si="142"/>
        <v>84.866606391021492</v>
      </c>
      <c r="DR15" s="382">
        <f t="shared" si="143"/>
        <v>95.467695450583832</v>
      </c>
      <c r="DS15" s="382">
        <f t="shared" si="144"/>
        <v>106.06625628668394</v>
      </c>
      <c r="DT15" s="382">
        <f t="shared" si="145"/>
        <v>116.662022228429</v>
      </c>
      <c r="DU15" s="382">
        <f t="shared" si="146"/>
        <v>127.25473098837223</v>
      </c>
      <c r="DV15" s="382">
        <f t="shared" si="147"/>
        <v>137.84412504502191</v>
      </c>
      <c r="DW15" s="382">
        <f t="shared" si="148"/>
        <v>148.42995201021057</v>
      </c>
      <c r="DX15" s="382">
        <f t="shared" si="149"/>
        <v>159.01196498035262</v>
      </c>
      <c r="DY15" s="382">
        <f t="shared" si="150"/>
        <v>169.5899228706555</v>
      </c>
      <c r="DZ15" s="382">
        <f t="shared" si="151"/>
        <v>180.16359073146253</v>
      </c>
      <c r="EA15" s="382">
        <f t="shared" si="152"/>
        <v>190.73274004596763</v>
      </c>
      <c r="EB15" s="382">
        <f t="shared" si="153"/>
        <v>201.29714900867603</v>
      </c>
      <c r="EC15" s="382">
        <f t="shared" si="154"/>
        <v>211.85660278406885</v>
      </c>
      <c r="ED15" s="382">
        <f t="shared" si="155"/>
        <v>222.41089374499339</v>
      </c>
      <c r="EE15" s="382">
        <f t="shared" si="156"/>
        <v>232.95982169046113</v>
      </c>
      <c r="EF15" s="382">
        <f t="shared" si="157"/>
        <v>243.50319404256294</v>
      </c>
      <c r="EG15" s="382">
        <f t="shared" si="158"/>
        <v>254.04082602236613</v>
      </c>
      <c r="EH15" s="382">
        <f t="shared" si="159"/>
        <v>264.57254080470074</v>
      </c>
      <c r="EI15" s="382">
        <f t="shared" si="160"/>
        <v>275.09816965188361</v>
      </c>
      <c r="EJ15" s="382">
        <f t="shared" si="161"/>
        <v>285.61755202645031</v>
      </c>
      <c r="EK15" s="382">
        <f t="shared" si="162"/>
        <v>296.13053568313563</v>
      </c>
      <c r="EL15" s="382">
        <f t="shared" si="163"/>
        <v>306.63697674032016</v>
      </c>
      <c r="EM15" s="382">
        <f t="shared" si="164"/>
        <v>317.13673973134871</v>
      </c>
      <c r="EN15" s="382">
        <f t="shared" si="165"/>
        <v>327.62969763608641</v>
      </c>
      <c r="EO15" s="382">
        <f t="shared" si="166"/>
        <v>338.11573189323121</v>
      </c>
      <c r="EP15" s="382">
        <f t="shared" si="167"/>
        <v>348.59473239392008</v>
      </c>
      <c r="EQ15" s="382">
        <f t="shared" si="168"/>
        <v>359.06659745721407</v>
      </c>
      <c r="ER15" s="382">
        <f t="shared" si="169"/>
        <v>369.53123378814666</v>
      </c>
      <c r="ES15" s="382">
        <f t="shared" si="170"/>
        <v>379.98855641898706</v>
      </c>
      <c r="ET15" s="382">
        <f t="shared" si="171"/>
        <v>390.43848863449654</v>
      </c>
      <c r="EU15" s="382">
        <f t="shared" si="172"/>
        <v>400.88096188191315</v>
      </c>
      <c r="EV15" s="382">
        <f t="shared" si="173"/>
        <v>411.31591566647683</v>
      </c>
      <c r="EW15" s="382">
        <f t="shared" si="174"/>
        <v>421.74329743331526</v>
      </c>
      <c r="EX15" s="521"/>
      <c r="EY15" s="252"/>
      <c r="EZ15" s="515">
        <f t="shared" si="175"/>
        <v>40.000000000000007</v>
      </c>
      <c r="FA15" s="592">
        <v>4000</v>
      </c>
      <c r="FB15" s="382">
        <f t="shared" si="9"/>
        <v>41.090030508939329</v>
      </c>
      <c r="FC15" s="382">
        <f t="shared" si="10"/>
        <v>51.134520431252902</v>
      </c>
      <c r="FD15" s="382">
        <f t="shared" si="11"/>
        <v>61.208664957418712</v>
      </c>
      <c r="FE15" s="382">
        <f t="shared" si="12"/>
        <v>71.31245608485591</v>
      </c>
      <c r="FF15" s="382">
        <f t="shared" si="13"/>
        <v>81.445882637792636</v>
      </c>
      <c r="FG15" s="382">
        <f t="shared" si="14"/>
        <v>91.608930294956622</v>
      </c>
      <c r="FH15" s="382">
        <f t="shared" si="15"/>
        <v>101.80158162495871</v>
      </c>
      <c r="FI15" s="382">
        <f t="shared" si="16"/>
        <v>112.02381612921238</v>
      </c>
      <c r="FJ15" s="382">
        <f t="shared" si="17"/>
        <v>122.27561029219385</v>
      </c>
      <c r="FK15" s="382">
        <f t="shared" si="18"/>
        <v>132.55693763881862</v>
      </c>
      <c r="FL15" s="382">
        <f t="shared" si="19"/>
        <v>142.86776879867881</v>
      </c>
      <c r="FM15" s="382">
        <f t="shared" si="20"/>
        <v>153.20807157685795</v>
      </c>
      <c r="FN15" s="382">
        <f t="shared" si="21"/>
        <v>163.57781103101405</v>
      </c>
      <c r="FO15" s="382">
        <f t="shared" si="22"/>
        <v>173.9769495543955</v>
      </c>
      <c r="FP15" s="382">
        <f t="shared" si="23"/>
        <v>184.40544696443612</v>
      </c>
      <c r="FQ15" s="382">
        <f t="shared" si="24"/>
        <v>194.86326059655255</v>
      </c>
      <c r="FR15" s="382">
        <f t="shared" si="25"/>
        <v>205.35034540275382</v>
      </c>
      <c r="FS15" s="382">
        <f t="shared" si="26"/>
        <v>215.86665405465544</v>
      </c>
      <c r="FT15" s="382">
        <f t="shared" si="27"/>
        <v>226.4121370504817</v>
      </c>
      <c r="FU15" s="382">
        <f t="shared" si="28"/>
        <v>236.98674282562865</v>
      </c>
      <c r="FV15" s="382">
        <f t="shared" si="29"/>
        <v>247.5904178663551</v>
      </c>
      <c r="FW15" s="382">
        <f t="shared" si="30"/>
        <v>258.22310682616518</v>
      </c>
      <c r="FX15" s="382">
        <f t="shared" si="31"/>
        <v>268.88475264444384</v>
      </c>
      <c r="FY15" s="382">
        <f t="shared" si="32"/>
        <v>279.57529666690982</v>
      </c>
      <c r="FZ15" s="382">
        <f t="shared" si="33"/>
        <v>290.29467876745161</v>
      </c>
      <c r="GA15" s="382">
        <f t="shared" si="34"/>
        <v>301.04283747092211</v>
      </c>
      <c r="GB15" s="382">
        <f t="shared" si="35"/>
        <v>311.81971007646916</v>
      </c>
      <c r="GC15" s="382">
        <f t="shared" si="36"/>
        <v>322.62523278099883</v>
      </c>
      <c r="GD15" s="382">
        <f t="shared" si="37"/>
        <v>333.45934080236833</v>
      </c>
      <c r="GE15" s="382">
        <f t="shared" si="38"/>
        <v>344.32196850193219</v>
      </c>
      <c r="GF15" s="382">
        <f t="shared" si="39"/>
        <v>355.21304950606935</v>
      </c>
      <c r="GG15" s="382">
        <f t="shared" si="40"/>
        <v>366.132516826342</v>
      </c>
      <c r="GH15" s="382">
        <f t="shared" si="41"/>
        <v>377.08030297795432</v>
      </c>
      <c r="GI15" s="382">
        <f t="shared" si="42"/>
        <v>388.05634009619371</v>
      </c>
      <c r="GJ15" s="382">
        <f t="shared" si="43"/>
        <v>399.06056005056467</v>
      </c>
      <c r="GK15" s="382">
        <f t="shared" si="44"/>
        <v>410.09289455633638</v>
      </c>
      <c r="GL15" s="382">
        <f t="shared" si="45"/>
        <v>421.15327528325537</v>
      </c>
      <c r="GM15" s="382">
        <f t="shared" si="46"/>
        <v>432.24163396118882</v>
      </c>
      <c r="GN15" s="382">
        <f t="shared" si="47"/>
        <v>443.35790248248952</v>
      </c>
      <c r="GO15" s="382">
        <f t="shared" si="48"/>
        <v>454.50201300089407</v>
      </c>
      <c r="GQ15" s="511"/>
      <c r="GR15" s="521"/>
      <c r="GS15" s="524">
        <v>4000</v>
      </c>
      <c r="GT15" s="477">
        <f t="shared" si="49"/>
        <v>2.8722808854420836</v>
      </c>
      <c r="GU15" s="477">
        <f t="shared" si="50"/>
        <v>1.4094640651335126</v>
      </c>
      <c r="GV15" s="477">
        <f t="shared" si="51"/>
        <v>0.92281586640064561</v>
      </c>
      <c r="GW15" s="477">
        <f t="shared" si="52"/>
        <v>0.68021605704267218</v>
      </c>
      <c r="GX15" s="477">
        <f t="shared" si="53"/>
        <v>0.53524053272273187</v>
      </c>
      <c r="GY15" s="477">
        <f t="shared" si="54"/>
        <v>0.43908120430391046</v>
      </c>
      <c r="GZ15" s="477">
        <f t="shared" si="55"/>
        <v>0.37082026759910947</v>
      </c>
      <c r="HA15" s="477">
        <f t="shared" si="56"/>
        <v>0.31999877093075324</v>
      </c>
      <c r="HB15" s="477">
        <f t="shared" si="57"/>
        <v>0.28080613777344587</v>
      </c>
      <c r="HC15" s="477">
        <f t="shared" si="58"/>
        <v>0.24975597593011731</v>
      </c>
      <c r="HD15" s="477">
        <f t="shared" si="59"/>
        <v>0.22462962727440036</v>
      </c>
      <c r="HE15" s="477">
        <f t="shared" si="60"/>
        <v>0.20394794273587499</v>
      </c>
      <c r="HF15" s="477">
        <f t="shared" si="61"/>
        <v>0.18668685355714029</v>
      </c>
      <c r="HG15" s="477">
        <f t="shared" si="62"/>
        <v>0.17211484069217742</v>
      </c>
      <c r="HH15" s="477">
        <f t="shared" si="63"/>
        <v>0.15969541655070488</v>
      </c>
      <c r="HI15" s="477">
        <f t="shared" si="64"/>
        <v>0.14902617619074435</v>
      </c>
      <c r="HJ15" s="477">
        <f t="shared" si="65"/>
        <v>0.1397993599541022</v>
      </c>
      <c r="HK15" s="477">
        <f t="shared" si="66"/>
        <v>0.13177556198600407</v>
      </c>
      <c r="HL15" s="477">
        <f t="shared" si="67"/>
        <v>0.12476574142002976</v>
      </c>
      <c r="HM15" s="477">
        <f t="shared" si="68"/>
        <v>0.11861863029670713</v>
      </c>
      <c r="HN15" s="477">
        <f t="shared" si="69"/>
        <v>0.11321173930550116</v>
      </c>
      <c r="HO15" s="477">
        <f t="shared" si="70"/>
        <v>0.10844481658846708</v>
      </c>
      <c r="HP15" s="477">
        <f t="shared" si="71"/>
        <v>0.1042350130218183</v>
      </c>
      <c r="HQ15" s="477">
        <f t="shared" si="72"/>
        <v>0.10051325625234582</v>
      </c>
      <c r="HR15" s="477">
        <f t="shared" si="73"/>
        <v>9.7221495036925107E-2</v>
      </c>
      <c r="HS15" s="477">
        <f t="shared" si="74"/>
        <v>9.4310579571901768E-2</v>
      </c>
      <c r="HT15" s="477">
        <f t="shared" si="75"/>
        <v>9.1738612925274063E-2</v>
      </c>
      <c r="HU15" s="477">
        <f t="shared" si="76"/>
        <v>8.9469655794676112E-2</v>
      </c>
      <c r="HV15" s="477">
        <f t="shared" si="77"/>
        <v>8.7472699304503854E-2</v>
      </c>
      <c r="HW15" s="477">
        <f t="shared" si="78"/>
        <v>8.5720843298106975E-2</v>
      </c>
      <c r="HX15" s="477">
        <f t="shared" si="79"/>
        <v>8.4190633721553124E-2</v>
      </c>
      <c r="HY15" s="477">
        <f t="shared" si="80"/>
        <v>8.2861524295940805E-2</v>
      </c>
      <c r="HZ15" s="477">
        <f t="shared" si="81"/>
        <v>8.1715436112341722E-2</v>
      </c>
      <c r="IA15" s="477">
        <f t="shared" si="82"/>
        <v>8.0736394987099891E-2</v>
      </c>
      <c r="IB15" s="477">
        <f t="shared" si="83"/>
        <v>7.9910231023522252E-2</v>
      </c>
      <c r="IC15" s="477">
        <f t="shared" si="84"/>
        <v>7.9224328282547926E-2</v>
      </c>
      <c r="ID15" s="477">
        <f t="shared" si="85"/>
        <v>7.8667415080361208E-2</v>
      </c>
      <c r="IE15" s="477">
        <f t="shared" si="86"/>
        <v>7.8229387427267094E-2</v>
      </c>
      <c r="IF15" s="477">
        <f t="shared" si="87"/>
        <v>7.7901159657518662E-2</v>
      </c>
      <c r="IG15" s="477">
        <f t="shared" si="88"/>
        <v>7.767453748985427E-2</v>
      </c>
    </row>
    <row r="16" spans="1:241">
      <c r="F16" s="384"/>
      <c r="G16" s="384"/>
      <c r="H16" s="384"/>
      <c r="I16" s="384"/>
      <c r="J16" s="252"/>
      <c r="K16" s="606">
        <v>5000</v>
      </c>
      <c r="L16" s="382">
        <f t="shared" si="176"/>
        <v>1.5239999999999998</v>
      </c>
      <c r="M16" s="382">
        <v>50</v>
      </c>
      <c r="N16" s="491">
        <f t="shared" si="89"/>
        <v>843.07271560736558</v>
      </c>
      <c r="O16" s="263">
        <f t="shared" si="90"/>
        <v>1.0555463943612404</v>
      </c>
      <c r="P16" s="383">
        <f t="shared" si="91"/>
        <v>5.0939999999999372</v>
      </c>
      <c r="Q16" s="383">
        <f>$Q$11-Konstanten!$C$33*K16</f>
        <v>278.24399999999991</v>
      </c>
      <c r="R16" s="382">
        <f t="shared" si="0"/>
        <v>650.00917328922083</v>
      </c>
      <c r="S16" s="263">
        <f t="shared" si="1"/>
        <v>0.83204807856636132</v>
      </c>
      <c r="T16" s="492">
        <f>O16/Konstanten!$C$22</f>
        <v>0.86167052600917582</v>
      </c>
      <c r="U16" s="492">
        <f t="shared" si="2"/>
        <v>0.96562207183758442</v>
      </c>
      <c r="V16" s="492"/>
      <c r="W16" s="252"/>
      <c r="X16" s="515">
        <f t="shared" si="92"/>
        <v>50.000000000000007</v>
      </c>
      <c r="Y16" s="592">
        <v>5000</v>
      </c>
      <c r="Z16" s="490">
        <f t="shared" si="3"/>
        <v>1.6573207471326859E-2</v>
      </c>
      <c r="AA16" s="490">
        <f t="shared" si="3"/>
        <v>3.3145841762978981E-2</v>
      </c>
      <c r="AB16" s="490">
        <f t="shared" si="3"/>
        <v>4.971733065897236E-2</v>
      </c>
      <c r="AC16" s="490">
        <f t="shared" si="3"/>
        <v>6.6287103867453831E-2</v>
      </c>
      <c r="AD16" s="490">
        <f t="shared" si="3"/>
        <v>8.2854593974095253E-2</v>
      </c>
      <c r="AE16" s="490">
        <f t="shared" si="3"/>
        <v>9.9419237385700701E-2</v>
      </c>
      <c r="AF16" s="490">
        <f t="shared" si="3"/>
        <v>0.11598047526011553</v>
      </c>
      <c r="AG16" s="490">
        <f t="shared" si="3"/>
        <v>0.13253775441981089</v>
      </c>
      <c r="AH16" s="490">
        <f t="shared" si="3"/>
        <v>0.14909052824564009</v>
      </c>
      <c r="AI16" s="490">
        <f t="shared" si="3"/>
        <v>0.16563825754804509</v>
      </c>
      <c r="AJ16" s="490">
        <f t="shared" si="4"/>
        <v>0.1821804114127277</v>
      </c>
      <c r="AK16" s="490">
        <f t="shared" si="4"/>
        <v>0.19871646801824028</v>
      </c>
      <c r="AL16" s="490">
        <f t="shared" si="4"/>
        <v>0.21524591542287788</v>
      </c>
      <c r="AM16" s="490">
        <f t="shared" si="4"/>
        <v>0.23176825231856696</v>
      </c>
      <c r="AN16" s="490">
        <f t="shared" si="4"/>
        <v>0.24828298874962293</v>
      </c>
      <c r="AO16" s="490">
        <f t="shared" si="4"/>
        <v>0.2647896467944284</v>
      </c>
      <c r="AP16" s="490">
        <f t="shared" si="4"/>
        <v>0.28128776120827126</v>
      </c>
      <c r="AQ16" s="490">
        <f t="shared" si="4"/>
        <v>0.29777688002585512</v>
      </c>
      <c r="AR16" s="490">
        <f t="shared" si="4"/>
        <v>0.3142565651221243</v>
      </c>
      <c r="AS16" s="490">
        <f t="shared" si="4"/>
        <v>0.33072639273038601</v>
      </c>
      <c r="AT16" s="490">
        <f t="shared" si="5"/>
        <v>0.34718595391679047</v>
      </c>
      <c r="AU16" s="490">
        <f t="shared" si="5"/>
        <v>0.36363485501057735</v>
      </c>
      <c r="AV16" s="490">
        <f t="shared" si="5"/>
        <v>0.38007271798963388</v>
      </c>
      <c r="AW16" s="490">
        <f t="shared" si="5"/>
        <v>0.39649918082112801</v>
      </c>
      <c r="AX16" s="490">
        <f t="shared" si="5"/>
        <v>0.41291389775725185</v>
      </c>
      <c r="AY16" s="490">
        <f t="shared" si="5"/>
        <v>0.42931653958621963</v>
      </c>
      <c r="AZ16" s="490">
        <f t="shared" si="5"/>
        <v>0.44570679383891132</v>
      </c>
      <c r="BA16" s="490">
        <f t="shared" si="5"/>
        <v>0.46208436495174265</v>
      </c>
      <c r="BB16" s="490">
        <f t="shared" si="5"/>
        <v>0.4784489743864625</v>
      </c>
      <c r="BC16" s="490">
        <f t="shared" si="5"/>
        <v>0.49480036070780614</v>
      </c>
      <c r="BD16" s="490">
        <f t="shared" si="6"/>
        <v>0.51113827962002223</v>
      </c>
      <c r="BE16" s="490">
        <f t="shared" si="6"/>
        <v>0.52746250396346528</v>
      </c>
      <c r="BF16" s="490">
        <f t="shared" si="6"/>
        <v>0.54377282367258206</v>
      </c>
      <c r="BG16" s="490">
        <f t="shared" si="6"/>
        <v>0.56006904569666405</v>
      </c>
      <c r="BH16" s="490">
        <f t="shared" si="6"/>
        <v>0.5763509938849446</v>
      </c>
      <c r="BI16" s="490">
        <f t="shared" si="6"/>
        <v>0.59261850883759015</v>
      </c>
      <c r="BJ16" s="490">
        <f t="shared" si="6"/>
        <v>0.60887144772431967</v>
      </c>
      <c r="BK16" s="490">
        <f t="shared" si="6"/>
        <v>0.62510968407234713</v>
      </c>
      <c r="BL16" s="490">
        <f t="shared" si="6"/>
        <v>0.64133310752546768</v>
      </c>
      <c r="BM16" s="490">
        <f t="shared" si="6"/>
        <v>0.65754162357611057</v>
      </c>
      <c r="BN16" s="527"/>
      <c r="BO16" s="252"/>
      <c r="BP16" s="515">
        <f t="shared" si="93"/>
        <v>50.000000000000007</v>
      </c>
      <c r="BQ16" s="592">
        <v>5000</v>
      </c>
      <c r="BR16" s="382">
        <f t="shared" si="94"/>
        <v>278.25928512300209</v>
      </c>
      <c r="BS16" s="382">
        <f t="shared" si="95"/>
        <v>278.30513837750044</v>
      </c>
      <c r="BT16" s="382">
        <f t="shared" si="96"/>
        <v>278.38155342548538</v>
      </c>
      <c r="BU16" s="382">
        <f t="shared" si="97"/>
        <v>278.48851972196661</v>
      </c>
      <c r="BV16" s="382">
        <f t="shared" si="98"/>
        <v>278.6260225424158</v>
      </c>
      <c r="BW16" s="382">
        <f t="shared" si="99"/>
        <v>278.79404302100323</v>
      </c>
      <c r="BX16" s="382">
        <f t="shared" si="100"/>
        <v>278.99255819943807</v>
      </c>
      <c r="BY16" s="382">
        <f t="shared" si="101"/>
        <v>279.22154108618315</v>
      </c>
      <c r="BZ16" s="382">
        <f t="shared" si="102"/>
        <v>279.48096072575635</v>
      </c>
      <c r="CA16" s="382">
        <f t="shared" si="103"/>
        <v>279.77078227779276</v>
      </c>
      <c r="CB16" s="382">
        <f t="shared" si="104"/>
        <v>280.09096710549187</v>
      </c>
      <c r="CC16" s="382">
        <f t="shared" si="105"/>
        <v>280.44147287303883</v>
      </c>
      <c r="CD16" s="382">
        <f t="shared" si="106"/>
        <v>280.82225365154682</v>
      </c>
      <c r="CE16" s="382">
        <f t="shared" si="107"/>
        <v>281.23326003303555</v>
      </c>
      <c r="CF16" s="382">
        <f t="shared" si="108"/>
        <v>281.67443925192998</v>
      </c>
      <c r="CG16" s="382">
        <f t="shared" si="109"/>
        <v>282.14573531353716</v>
      </c>
      <c r="CH16" s="382">
        <f t="shared" si="110"/>
        <v>282.64708912893389</v>
      </c>
      <c r="CI16" s="382">
        <f t="shared" si="111"/>
        <v>283.1784386556825</v>
      </c>
      <c r="CJ16" s="382">
        <f t="shared" si="112"/>
        <v>283.73971904377254</v>
      </c>
      <c r="CK16" s="382">
        <f t="shared" si="113"/>
        <v>284.33086278618015</v>
      </c>
      <c r="CL16" s="382">
        <f t="shared" si="114"/>
        <v>284.95179987342527</v>
      </c>
      <c r="CM16" s="382">
        <f t="shared" si="115"/>
        <v>285.60245795150763</v>
      </c>
      <c r="CN16" s="382">
        <f t="shared" si="116"/>
        <v>286.28276248260028</v>
      </c>
      <c r="CO16" s="382">
        <f t="shared" si="117"/>
        <v>286.99263690788456</v>
      </c>
      <c r="CP16" s="382">
        <f t="shared" si="118"/>
        <v>287.73200281191998</v>
      </c>
      <c r="CQ16" s="382">
        <f t="shared" si="119"/>
        <v>288.50078008795174</v>
      </c>
      <c r="CR16" s="382">
        <f t="shared" si="120"/>
        <v>289.2988871035717</v>
      </c>
      <c r="CS16" s="382">
        <f t="shared" si="121"/>
        <v>290.12624086617092</v>
      </c>
      <c r="CT16" s="382">
        <f t="shared" si="122"/>
        <v>290.98275718763421</v>
      </c>
      <c r="CU16" s="382">
        <f t="shared" si="123"/>
        <v>291.86835084775697</v>
      </c>
      <c r="CV16" s="382">
        <f t="shared" si="124"/>
        <v>292.78293575588162</v>
      </c>
      <c r="CW16" s="382">
        <f t="shared" si="125"/>
        <v>293.72642511028249</v>
      </c>
      <c r="CX16" s="382">
        <f t="shared" si="126"/>
        <v>294.69873155485345</v>
      </c>
      <c r="CY16" s="382">
        <f t="shared" si="127"/>
        <v>295.69976733267913</v>
      </c>
      <c r="CZ16" s="382">
        <f t="shared" si="128"/>
        <v>296.72944443610601</v>
      </c>
      <c r="DA16" s="382">
        <f t="shared" si="129"/>
        <v>297.78767475295336</v>
      </c>
      <c r="DB16" s="382">
        <f t="shared" si="130"/>
        <v>298.87437020854213</v>
      </c>
      <c r="DC16" s="382">
        <f t="shared" si="131"/>
        <v>299.98944290324465</v>
      </c>
      <c r="DD16" s="382">
        <f t="shared" si="132"/>
        <v>301.13280524529455</v>
      </c>
      <c r="DE16" s="382">
        <f t="shared" si="133"/>
        <v>302.30437007862457</v>
      </c>
      <c r="DF16" s="521"/>
      <c r="DG16" s="252"/>
      <c r="DH16" s="515">
        <f t="shared" si="134"/>
        <v>50.000000000000007</v>
      </c>
      <c r="DI16" s="592">
        <v>5000</v>
      </c>
      <c r="DJ16" s="382">
        <f t="shared" si="135"/>
        <v>10.772736887187909</v>
      </c>
      <c r="DK16" s="382">
        <f t="shared" si="136"/>
        <v>21.545101202329295</v>
      </c>
      <c r="DL16" s="382">
        <f t="shared" si="137"/>
        <v>32.316720999785453</v>
      </c>
      <c r="DM16" s="382">
        <f t="shared" si="138"/>
        <v>43.087225584620377</v>
      </c>
      <c r="DN16" s="382">
        <f t="shared" si="139"/>
        <v>53.856246132315711</v>
      </c>
      <c r="DO16" s="382">
        <f t="shared" si="140"/>
        <v>64.623416302124113</v>
      </c>
      <c r="DP16" s="382">
        <f t="shared" si="141"/>
        <v>75.388372841518617</v>
      </c>
      <c r="DQ16" s="382">
        <f t="shared" si="142"/>
        <v>86.150756180031053</v>
      </c>
      <c r="DR16" s="382">
        <f t="shared" si="143"/>
        <v>96.910211010201749</v>
      </c>
      <c r="DS16" s="382">
        <f t="shared" si="144"/>
        <v>107.66638685387183</v>
      </c>
      <c r="DT16" s="382">
        <f t="shared" si="145"/>
        <v>118.41893861187727</v>
      </c>
      <c r="DU16" s="382">
        <f t="shared" si="146"/>
        <v>129.16752709549024</v>
      </c>
      <c r="DV16" s="382">
        <f t="shared" si="147"/>
        <v>139.91181953790641</v>
      </c>
      <c r="DW16" s="382">
        <f t="shared" si="148"/>
        <v>150.65149008427926</v>
      </c>
      <c r="DX16" s="382">
        <f t="shared" si="149"/>
        <v>161.38622025891931</v>
      </c>
      <c r="DY16" s="382">
        <f t="shared" si="150"/>
        <v>172.11569940839118</v>
      </c>
      <c r="DZ16" s="382">
        <f t="shared" si="151"/>
        <v>182.83962511936417</v>
      </c>
      <c r="EA16" s="382">
        <f t="shared" si="152"/>
        <v>193.55770361024958</v>
      </c>
      <c r="EB16" s="382">
        <f t="shared" si="153"/>
        <v>204.26965009574221</v>
      </c>
      <c r="EC16" s="382">
        <f t="shared" si="154"/>
        <v>214.97518912360439</v>
      </c>
      <c r="ED16" s="382">
        <f t="shared" si="155"/>
        <v>225.6740548830825</v>
      </c>
      <c r="EE16" s="382">
        <f t="shared" si="156"/>
        <v>236.36599148457105</v>
      </c>
      <c r="EF16" s="382">
        <f t="shared" si="157"/>
        <v>247.05075321022909</v>
      </c>
      <c r="EG16" s="382">
        <f t="shared" si="158"/>
        <v>257.72810473539471</v>
      </c>
      <c r="EH16" s="382">
        <f t="shared" si="159"/>
        <v>268.39782132082115</v>
      </c>
      <c r="EI16" s="382">
        <f t="shared" si="160"/>
        <v>279.05968897582767</v>
      </c>
      <c r="EJ16" s="382">
        <f t="shared" si="161"/>
        <v>289.71350459261993</v>
      </c>
      <c r="EK16" s="382">
        <f t="shared" si="162"/>
        <v>300.35907605215687</v>
      </c>
      <c r="EL16" s="382">
        <f t="shared" si="163"/>
        <v>310.9962223020201</v>
      </c>
      <c r="EM16" s="382">
        <f t="shared" si="164"/>
        <v>321.62477340688935</v>
      </c>
      <c r="EN16" s="382">
        <f t="shared" si="165"/>
        <v>332.24457057228523</v>
      </c>
      <c r="EO16" s="382">
        <f t="shared" si="166"/>
        <v>342.85546614235443</v>
      </c>
      <c r="EP16" s="382">
        <f t="shared" si="167"/>
        <v>353.45732357256031</v>
      </c>
      <c r="EQ16" s="382">
        <f t="shared" si="168"/>
        <v>364.05001737817145</v>
      </c>
      <c r="ER16" s="382">
        <f t="shared" si="169"/>
        <v>374.63343305957358</v>
      </c>
      <c r="ES16" s="382">
        <f t="shared" si="170"/>
        <v>385.20746700541275</v>
      </c>
      <c r="ET16" s="382">
        <f t="shared" si="171"/>
        <v>395.77202637469605</v>
      </c>
      <c r="EU16" s="382">
        <f t="shared" si="172"/>
        <v>406.32702895895238</v>
      </c>
      <c r="EV16" s="382">
        <f t="shared" si="173"/>
        <v>416.87240302563623</v>
      </c>
      <c r="EW16" s="382">
        <f t="shared" si="174"/>
        <v>427.40808714395968</v>
      </c>
      <c r="EX16" s="521"/>
      <c r="EY16" s="252"/>
      <c r="EZ16" s="515">
        <f t="shared" si="175"/>
        <v>50.000000000000007</v>
      </c>
      <c r="FA16" s="592">
        <v>5000</v>
      </c>
      <c r="FB16" s="382">
        <f t="shared" si="9"/>
        <v>45.109285123002117</v>
      </c>
      <c r="FC16" s="382">
        <f t="shared" si="10"/>
        <v>55.155138377500471</v>
      </c>
      <c r="FD16" s="382">
        <f t="shared" si="11"/>
        <v>65.231553425485401</v>
      </c>
      <c r="FE16" s="382">
        <f t="shared" si="12"/>
        <v>75.338519721966634</v>
      </c>
      <c r="FF16" s="382">
        <f t="shared" si="13"/>
        <v>85.476022542415819</v>
      </c>
      <c r="FG16" s="382">
        <f t="shared" si="14"/>
        <v>95.644043021003256</v>
      </c>
      <c r="FH16" s="382">
        <f t="shared" si="15"/>
        <v>105.84255819943809</v>
      </c>
      <c r="FI16" s="382">
        <f t="shared" si="16"/>
        <v>116.07154108618317</v>
      </c>
      <c r="FJ16" s="382">
        <f t="shared" si="17"/>
        <v>126.33096072575637</v>
      </c>
      <c r="FK16" s="382">
        <f t="shared" si="18"/>
        <v>136.62078227779278</v>
      </c>
      <c r="FL16" s="382">
        <f t="shared" si="19"/>
        <v>146.94096710549189</v>
      </c>
      <c r="FM16" s="382">
        <f t="shared" si="20"/>
        <v>157.29147287303886</v>
      </c>
      <c r="FN16" s="382">
        <f t="shared" si="21"/>
        <v>167.67225365154684</v>
      </c>
      <c r="FO16" s="382">
        <f t="shared" si="22"/>
        <v>178.08326003303557</v>
      </c>
      <c r="FP16" s="382">
        <f t="shared" si="23"/>
        <v>188.52443925193</v>
      </c>
      <c r="FQ16" s="382">
        <f t="shared" si="24"/>
        <v>198.99573531353718</v>
      </c>
      <c r="FR16" s="382">
        <f t="shared" si="25"/>
        <v>209.49708912893391</v>
      </c>
      <c r="FS16" s="382">
        <f t="shared" si="26"/>
        <v>220.02843865568252</v>
      </c>
      <c r="FT16" s="382">
        <f t="shared" si="27"/>
        <v>230.58971904377256</v>
      </c>
      <c r="FU16" s="382">
        <f t="shared" si="28"/>
        <v>241.18086278618017</v>
      </c>
      <c r="FV16" s="382">
        <f t="shared" si="29"/>
        <v>251.8017998734253</v>
      </c>
      <c r="FW16" s="382">
        <f t="shared" si="30"/>
        <v>262.45245795150765</v>
      </c>
      <c r="FX16" s="382">
        <f t="shared" si="31"/>
        <v>273.1327624826003</v>
      </c>
      <c r="FY16" s="382">
        <f t="shared" si="32"/>
        <v>283.84263690788458</v>
      </c>
      <c r="FZ16" s="382">
        <f t="shared" si="33"/>
        <v>294.58200281192001</v>
      </c>
      <c r="GA16" s="382">
        <f t="shared" si="34"/>
        <v>305.35078008795176</v>
      </c>
      <c r="GB16" s="382">
        <f t="shared" si="35"/>
        <v>316.14888710357172</v>
      </c>
      <c r="GC16" s="382">
        <f t="shared" si="36"/>
        <v>326.97624086617094</v>
      </c>
      <c r="GD16" s="382">
        <f t="shared" si="37"/>
        <v>337.83275718763423</v>
      </c>
      <c r="GE16" s="382">
        <f t="shared" si="38"/>
        <v>348.71835084775699</v>
      </c>
      <c r="GF16" s="382">
        <f t="shared" si="39"/>
        <v>359.63293575588165</v>
      </c>
      <c r="GG16" s="382">
        <f t="shared" si="40"/>
        <v>370.57642511028251</v>
      </c>
      <c r="GH16" s="382">
        <f t="shared" si="41"/>
        <v>381.54873155485348</v>
      </c>
      <c r="GI16" s="382">
        <f t="shared" si="42"/>
        <v>392.54976733267915</v>
      </c>
      <c r="GJ16" s="382">
        <f t="shared" si="43"/>
        <v>403.57944443610603</v>
      </c>
      <c r="GK16" s="382">
        <f t="shared" si="44"/>
        <v>414.63767475295339</v>
      </c>
      <c r="GL16" s="382">
        <f t="shared" si="45"/>
        <v>425.72437020854215</v>
      </c>
      <c r="GM16" s="382">
        <f t="shared" si="46"/>
        <v>436.83944290324467</v>
      </c>
      <c r="GN16" s="382">
        <f t="shared" si="47"/>
        <v>447.98280524529457</v>
      </c>
      <c r="GO16" s="382">
        <f t="shared" si="48"/>
        <v>459.15437007862459</v>
      </c>
      <c r="GQ16" s="511"/>
      <c r="GR16" s="521"/>
      <c r="GS16" s="524">
        <v>5000</v>
      </c>
      <c r="GT16" s="477">
        <f t="shared" si="49"/>
        <v>3.1873560633093065</v>
      </c>
      <c r="GU16" s="477">
        <f t="shared" si="50"/>
        <v>1.5599851149242923</v>
      </c>
      <c r="GV16" s="477">
        <f t="shared" si="51"/>
        <v>1.0185078005258785</v>
      </c>
      <c r="GW16" s="477">
        <f t="shared" si="52"/>
        <v>0.74851173868242948</v>
      </c>
      <c r="GX16" s="477">
        <f t="shared" si="53"/>
        <v>0.58711437727047766</v>
      </c>
      <c r="GY16" s="477">
        <f t="shared" si="54"/>
        <v>0.48002146116591987</v>
      </c>
      <c r="GZ16" s="477">
        <f t="shared" si="55"/>
        <v>0.40396395637746735</v>
      </c>
      <c r="HA16" s="477">
        <f t="shared" si="56"/>
        <v>0.3473072812457505</v>
      </c>
      <c r="HB16" s="477">
        <f t="shared" si="57"/>
        <v>0.30358771701010429</v>
      </c>
      <c r="HC16" s="477">
        <f t="shared" si="58"/>
        <v>0.2689269721962414</v>
      </c>
      <c r="HD16" s="477">
        <f t="shared" si="59"/>
        <v>0.24085698476910605</v>
      </c>
      <c r="HE16" s="477">
        <f t="shared" si="60"/>
        <v>0.21773232336295562</v>
      </c>
      <c r="HF16" s="477">
        <f t="shared" si="61"/>
        <v>0.19841378809400212</v>
      </c>
      <c r="HG16" s="477">
        <f t="shared" si="62"/>
        <v>0.18208761117072325</v>
      </c>
      <c r="HH16" s="477">
        <f t="shared" si="63"/>
        <v>0.16815697740161215</v>
      </c>
      <c r="HI16" s="477">
        <f t="shared" si="64"/>
        <v>0.15617422464969816</v>
      </c>
      <c r="HJ16" s="477">
        <f t="shared" si="65"/>
        <v>0.14579697367114378</v>
      </c>
      <c r="HK16" s="477">
        <f t="shared" si="66"/>
        <v>0.13675888146893278</v>
      </c>
      <c r="HL16" s="477">
        <f t="shared" si="67"/>
        <v>0.1288496305530166</v>
      </c>
      <c r="HM16" s="477">
        <f t="shared" si="68"/>
        <v>0.12190092154080295</v>
      </c>
      <c r="HN16" s="477">
        <f t="shared" si="69"/>
        <v>0.11577646798556035</v>
      </c>
      <c r="HO16" s="477">
        <f t="shared" si="70"/>
        <v>0.11036471999669804</v>
      </c>
      <c r="HP16" s="477">
        <f t="shared" si="71"/>
        <v>0.10557348614993532</v>
      </c>
      <c r="HQ16" s="477">
        <f t="shared" si="72"/>
        <v>0.10132590001894144</v>
      </c>
      <c r="HR16" s="477">
        <f t="shared" si="73"/>
        <v>9.7557354833370247E-2</v>
      </c>
      <c r="HS16" s="477">
        <f t="shared" si="74"/>
        <v>9.4213145612734639E-2</v>
      </c>
      <c r="HT16" s="477">
        <f t="shared" si="75"/>
        <v>9.1246635354896063E-2</v>
      </c>
      <c r="HU16" s="477">
        <f t="shared" si="76"/>
        <v>8.8617814263724948E-2</v>
      </c>
      <c r="HV16" s="477">
        <f t="shared" si="77"/>
        <v>8.6292157142513981E-2</v>
      </c>
      <c r="HW16" s="477">
        <f t="shared" si="78"/>
        <v>8.4239709378952005E-2</v>
      </c>
      <c r="HX16" s="477">
        <f t="shared" si="79"/>
        <v>8.2434349902002796E-2</v>
      </c>
      <c r="HY16" s="477">
        <f t="shared" si="80"/>
        <v>8.0853192395708443E-2</v>
      </c>
      <c r="HZ16" s="477">
        <f t="shared" si="81"/>
        <v>7.9476095440207659E-2</v>
      </c>
      <c r="IA16" s="477">
        <f t="shared" si="82"/>
        <v>7.8285259151361211E-2</v>
      </c>
      <c r="IB16" s="477">
        <f t="shared" si="83"/>
        <v>7.7264891016626133E-2</v>
      </c>
      <c r="IC16" s="477">
        <f t="shared" si="84"/>
        <v>7.6400927469890134E-2</v>
      </c>
      <c r="ID16" s="477">
        <f t="shared" si="85"/>
        <v>7.568080065741889E-2</v>
      </c>
      <c r="IE16" s="477">
        <f t="shared" si="86"/>
        <v>7.5093242067769725E-2</v>
      </c>
      <c r="IF16" s="477">
        <f t="shared" si="87"/>
        <v>7.4628116406509057E-2</v>
      </c>
      <c r="IG16" s="477">
        <f t="shared" si="88"/>
        <v>7.427628042043137E-2</v>
      </c>
    </row>
    <row r="17" spans="1:241">
      <c r="F17" s="384"/>
      <c r="G17" s="384"/>
      <c r="H17" s="384"/>
      <c r="I17" s="384"/>
      <c r="J17" s="252"/>
      <c r="K17" s="606">
        <v>6000</v>
      </c>
      <c r="L17" s="382">
        <f t="shared" si="176"/>
        <v>1.8288</v>
      </c>
      <c r="M17" s="382">
        <v>60</v>
      </c>
      <c r="N17" s="491">
        <f t="shared" si="89"/>
        <v>811.99611309874251</v>
      </c>
      <c r="O17" s="263">
        <f t="shared" si="90"/>
        <v>1.023928523689664</v>
      </c>
      <c r="P17" s="383">
        <f t="shared" si="91"/>
        <v>3.1127999999999361</v>
      </c>
      <c r="Q17" s="383">
        <f>$Q$11-Konstanten!$C$33*K17</f>
        <v>276.26279999999991</v>
      </c>
      <c r="R17" s="382">
        <f t="shared" si="0"/>
        <v>647.69088651287859</v>
      </c>
      <c r="S17" s="263">
        <f t="shared" si="1"/>
        <v>0.80137785650011595</v>
      </c>
      <c r="T17" s="492">
        <f>O17/Konstanten!$C$22</f>
        <v>0.83586001933850118</v>
      </c>
      <c r="U17" s="492">
        <f t="shared" si="2"/>
        <v>0.95874648620510128</v>
      </c>
      <c r="V17" s="492"/>
      <c r="W17" s="252"/>
      <c r="X17" s="515">
        <f t="shared" si="92"/>
        <v>60</v>
      </c>
      <c r="Y17" s="592">
        <v>6000</v>
      </c>
      <c r="Z17" s="490">
        <f t="shared" si="3"/>
        <v>1.6887351323878235E-2</v>
      </c>
      <c r="AA17" s="490">
        <f t="shared" si="3"/>
        <v>3.3773985526840959E-2</v>
      </c>
      <c r="AB17" s="490">
        <f t="shared" si="3"/>
        <v>5.0659186744444223E-2</v>
      </c>
      <c r="AC17" s="490">
        <f t="shared" si="3"/>
        <v>6.7542241620694873E-2</v>
      </c>
      <c r="AD17" s="490">
        <f t="shared" si="3"/>
        <v>8.4422440550450034E-2</v>
      </c>
      <c r="AE17" s="490">
        <f t="shared" si="3"/>
        <v>0.10129907890808995</v>
      </c>
      <c r="AF17" s="490">
        <f t="shared" si="3"/>
        <v>0.11817145825759477</v>
      </c>
      <c r="AG17" s="490">
        <f t="shared" si="3"/>
        <v>0.13503888753997481</v>
      </c>
      <c r="AH17" s="490">
        <f t="shared" si="3"/>
        <v>0.15190068423355957</v>
      </c>
      <c r="AI17" s="490">
        <f t="shared" si="3"/>
        <v>0.16875617548326249</v>
      </c>
      <c r="AJ17" s="490">
        <f t="shared" si="4"/>
        <v>0.18560469919485104</v>
      </c>
      <c r="AK17" s="490">
        <f t="shared" si="4"/>
        <v>0.20244560509071002</v>
      </c>
      <c r="AL17" s="490">
        <f t="shared" si="4"/>
        <v>0.21927825572361381</v>
      </c>
      <c r="AM17" s="490">
        <f t="shared" si="4"/>
        <v>0.23610202744539943</v>
      </c>
      <c r="AN17" s="490">
        <f t="shared" si="4"/>
        <v>0.25291631132772918</v>
      </c>
      <c r="AO17" s="490">
        <f t="shared" si="4"/>
        <v>0.26972051403233982</v>
      </c>
      <c r="AP17" s="490">
        <f t="shared" si="4"/>
        <v>0.28651405862852891</v>
      </c>
      <c r="AQ17" s="490">
        <f t="shared" si="4"/>
        <v>0.30329638535590736</v>
      </c>
      <c r="AR17" s="490">
        <f t="shared" si="4"/>
        <v>0.32006695233078358</v>
      </c>
      <c r="AS17" s="490">
        <f t="shared" si="4"/>
        <v>0.33682523619484811</v>
      </c>
      <c r="AT17" s="490">
        <f t="shared" si="5"/>
        <v>0.35357073270511713</v>
      </c>
      <c r="AU17" s="490">
        <f t="shared" si="5"/>
        <v>0.37030295726443618</v>
      </c>
      <c r="AV17" s="490">
        <f t="shared" si="5"/>
        <v>0.38702144539212185</v>
      </c>
      <c r="AW17" s="490">
        <f t="shared" si="5"/>
        <v>0.40372575313464948</v>
      </c>
      <c r="AX17" s="490">
        <f t="shared" si="5"/>
        <v>0.42041545741652203</v>
      </c>
      <c r="AY17" s="490">
        <f t="shared" si="5"/>
        <v>0.43709015633180937</v>
      </c>
      <c r="AZ17" s="490">
        <f t="shared" si="5"/>
        <v>0.45374946937702776</v>
      </c>
      <c r="BA17" s="490">
        <f t="shared" si="5"/>
        <v>0.47039303762634371</v>
      </c>
      <c r="BB17" s="490">
        <f t="shared" si="5"/>
        <v>0.48702052385026651</v>
      </c>
      <c r="BC17" s="490">
        <f t="shared" si="5"/>
        <v>0.50363161257925426</v>
      </c>
      <c r="BD17" s="490">
        <f t="shared" si="6"/>
        <v>0.52022601011380032</v>
      </c>
      <c r="BE17" s="490">
        <f t="shared" si="6"/>
        <v>0.53680344448279904</v>
      </c>
      <c r="BF17" s="490">
        <f t="shared" si="6"/>
        <v>0.55336366535212467</v>
      </c>
      <c r="BG17" s="490">
        <f t="shared" si="6"/>
        <v>0.56990644388546707</v>
      </c>
      <c r="BH17" s="490">
        <f t="shared" si="6"/>
        <v>0.58643157255968181</v>
      </c>
      <c r="BI17" s="490">
        <f t="shared" si="6"/>
        <v>0.60293886493687998</v>
      </c>
      <c r="BJ17" s="490">
        <f t="shared" si="6"/>
        <v>0.61942815539571705</v>
      </c>
      <c r="BK17" s="490">
        <f t="shared" si="6"/>
        <v>0.63589929882427298</v>
      </c>
      <c r="BL17" s="490">
        <f t="shared" si="6"/>
        <v>0.65235217027706183</v>
      </c>
      <c r="BM17" s="490">
        <f t="shared" si="6"/>
        <v>0.66878666459869263</v>
      </c>
      <c r="BN17" s="527"/>
      <c r="BO17" s="252"/>
      <c r="BP17" s="515">
        <f t="shared" si="93"/>
        <v>60</v>
      </c>
      <c r="BQ17" s="592">
        <v>6000</v>
      </c>
      <c r="BR17" s="382">
        <f t="shared" si="94"/>
        <v>276.27855707063662</v>
      </c>
      <c r="BS17" s="382">
        <f t="shared" si="95"/>
        <v>276.32582560608085</v>
      </c>
      <c r="BT17" s="382">
        <f t="shared" si="96"/>
        <v>276.404597584253</v>
      </c>
      <c r="BU17" s="382">
        <f t="shared" si="97"/>
        <v>276.51485965937712</v>
      </c>
      <c r="BV17" s="382">
        <f t="shared" si="98"/>
        <v>276.65659319838431</v>
      </c>
      <c r="BW17" s="382">
        <f t="shared" si="99"/>
        <v>276.829774331615</v>
      </c>
      <c r="BX17" s="382">
        <f t="shared" si="100"/>
        <v>277.03437401756003</v>
      </c>
      <c r="BY17" s="382">
        <f t="shared" si="101"/>
        <v>277.27035812131174</v>
      </c>
      <c r="BZ17" s="382">
        <f t="shared" si="102"/>
        <v>277.5376875063256</v>
      </c>
      <c r="CA17" s="382">
        <f t="shared" si="103"/>
        <v>277.83631813903213</v>
      </c>
      <c r="CB17" s="382">
        <f t="shared" si="104"/>
        <v>278.16620120577448</v>
      </c>
      <c r="CC17" s="382">
        <f t="shared" si="105"/>
        <v>278.52728324149587</v>
      </c>
      <c r="CD17" s="382">
        <f t="shared" si="106"/>
        <v>278.91950626954446</v>
      </c>
      <c r="CE17" s="382">
        <f t="shared" si="107"/>
        <v>279.34280795191989</v>
      </c>
      <c r="CF17" s="382">
        <f t="shared" si="108"/>
        <v>279.79712174924413</v>
      </c>
      <c r="CG17" s="382">
        <f t="shared" si="109"/>
        <v>280.2823770897038</v>
      </c>
      <c r="CH17" s="382">
        <f t="shared" si="110"/>
        <v>280.79849954617924</v>
      </c>
      <c r="CI17" s="382">
        <f t="shared" si="111"/>
        <v>281.34541102075542</v>
      </c>
      <c r="CJ17" s="382">
        <f t="shared" si="112"/>
        <v>281.92302993578704</v>
      </c>
      <c r="CK17" s="382">
        <f t="shared" si="113"/>
        <v>282.53127143068241</v>
      </c>
      <c r="CL17" s="382">
        <f t="shared" si="114"/>
        <v>283.17004756355948</v>
      </c>
      <c r="CM17" s="382">
        <f t="shared" si="115"/>
        <v>283.83926751693008</v>
      </c>
      <c r="CN17" s="382">
        <f t="shared" si="116"/>
        <v>284.53883780656957</v>
      </c>
      <c r="CO17" s="382">
        <f t="shared" si="117"/>
        <v>285.26866249274201</v>
      </c>
      <c r="CP17" s="382">
        <f t="shared" si="118"/>
        <v>286.02864339296099</v>
      </c>
      <c r="CQ17" s="382">
        <f t="shared" si="119"/>
        <v>286.81868029548974</v>
      </c>
      <c r="CR17" s="382">
        <f t="shared" si="120"/>
        <v>287.63867117280353</v>
      </c>
      <c r="CS17" s="382">
        <f t="shared" si="121"/>
        <v>288.48851239426659</v>
      </c>
      <c r="CT17" s="382">
        <f t="shared" si="122"/>
        <v>289.36809893730515</v>
      </c>
      <c r="CU17" s="382">
        <f t="shared" si="123"/>
        <v>290.27732459639316</v>
      </c>
      <c r="CV17" s="382">
        <f t="shared" si="124"/>
        <v>291.21608218920056</v>
      </c>
      <c r="CW17" s="382">
        <f t="shared" si="125"/>
        <v>292.18426375929624</v>
      </c>
      <c r="CX17" s="382">
        <f t="shared" si="126"/>
        <v>293.1817607748356</v>
      </c>
      <c r="CY17" s="382">
        <f t="shared" si="127"/>
        <v>294.20846432270355</v>
      </c>
      <c r="CZ17" s="382">
        <f t="shared" si="128"/>
        <v>295.26426529763137</v>
      </c>
      <c r="DA17" s="382">
        <f t="shared" si="129"/>
        <v>296.34905458584188</v>
      </c>
      <c r="DB17" s="382">
        <f t="shared" si="130"/>
        <v>297.4627232428295</v>
      </c>
      <c r="DC17" s="382">
        <f t="shared" si="131"/>
        <v>298.605162664918</v>
      </c>
      <c r="DD17" s="382">
        <f t="shared" si="132"/>
        <v>299.77626475428821</v>
      </c>
      <c r="DE17" s="382">
        <f t="shared" si="133"/>
        <v>300.97592207720663</v>
      </c>
      <c r="DF17" s="521"/>
      <c r="DG17" s="252"/>
      <c r="DH17" s="515">
        <f t="shared" si="134"/>
        <v>60</v>
      </c>
      <c r="DI17" s="592">
        <v>6000</v>
      </c>
      <c r="DJ17" s="382">
        <f t="shared" si="135"/>
        <v>10.937783549817128</v>
      </c>
      <c r="DK17" s="382">
        <f t="shared" si="136"/>
        <v>21.875102626952753</v>
      </c>
      <c r="DL17" s="382">
        <f t="shared" si="137"/>
        <v>32.811493572530544</v>
      </c>
      <c r="DM17" s="382">
        <f t="shared" si="138"/>
        <v>43.74649435237491</v>
      </c>
      <c r="DN17" s="382">
        <f t="shared" si="139"/>
        <v>54.679645361701773</v>
      </c>
      <c r="DO17" s="382">
        <f t="shared" si="140"/>
        <v>65.61049022091882</v>
      </c>
      <c r="DP17" s="382">
        <f t="shared" si="141"/>
        <v>76.538576559381184</v>
      </c>
      <c r="DQ17" s="382">
        <f t="shared" si="142"/>
        <v>87.463456784479206</v>
      </c>
      <c r="DR17" s="382">
        <f t="shared" si="143"/>
        <v>98.384688833147038</v>
      </c>
      <c r="DS17" s="382">
        <f t="shared" si="144"/>
        <v>109.30183690327719</v>
      </c>
      <c r="DT17" s="382">
        <f t="shared" si="145"/>
        <v>120.21447216246924</v>
      </c>
      <c r="DU17" s="382">
        <f t="shared" si="146"/>
        <v>131.12217343183809</v>
      </c>
      <c r="DV17" s="382">
        <f t="shared" si="147"/>
        <v>142.02452784262513</v>
      </c>
      <c r="DW17" s="382">
        <f t="shared" si="148"/>
        <v>152.92113146359875</v>
      </c>
      <c r="DX17" s="382">
        <f t="shared" si="149"/>
        <v>163.81158989742411</v>
      </c>
      <c r="DY17" s="382">
        <f t="shared" si="150"/>
        <v>174.6955188443155</v>
      </c>
      <c r="DZ17" s="382">
        <f t="shared" si="151"/>
        <v>185.57254463151477</v>
      </c>
      <c r="EA17" s="382">
        <f t="shared" si="152"/>
        <v>196.44230470731929</v>
      </c>
      <c r="EB17" s="382">
        <f t="shared" si="153"/>
        <v>207.30444809860046</v>
      </c>
      <c r="EC17" s="382">
        <f t="shared" si="154"/>
        <v>218.15863583095089</v>
      </c>
      <c r="ED17" s="382">
        <f t="shared" si="155"/>
        <v>229.00454131078536</v>
      </c>
      <c r="EE17" s="382">
        <f t="shared" si="156"/>
        <v>239.84185066894327</v>
      </c>
      <c r="EF17" s="382">
        <f t="shared" si="157"/>
        <v>250.67026306551904</v>
      </c>
      <c r="EG17" s="382">
        <f t="shared" si="158"/>
        <v>261.48949095586067</v>
      </c>
      <c r="EH17" s="382">
        <f t="shared" si="159"/>
        <v>272.29926031782452</v>
      </c>
      <c r="EI17" s="382">
        <f t="shared" si="160"/>
        <v>283.0993108406023</v>
      </c>
      <c r="EJ17" s="382">
        <f t="shared" si="161"/>
        <v>293.88939607555534</v>
      </c>
      <c r="EK17" s="382">
        <f t="shared" si="162"/>
        <v>304.66928354969241</v>
      </c>
      <c r="EL17" s="382">
        <f t="shared" si="163"/>
        <v>315.43875484254562</v>
      </c>
      <c r="EM17" s="382">
        <f t="shared" si="164"/>
        <v>326.19760562736781</v>
      </c>
      <c r="EN17" s="382">
        <f t="shared" si="165"/>
        <v>336.94564567766508</v>
      </c>
      <c r="EO17" s="382">
        <f t="shared" si="166"/>
        <v>347.6826988402309</v>
      </c>
      <c r="EP17" s="382">
        <f t="shared" si="167"/>
        <v>358.40860297593349</v>
      </c>
      <c r="EQ17" s="382">
        <f t="shared" si="168"/>
        <v>369.12320986958025</v>
      </c>
      <c r="ER17" s="382">
        <f t="shared" si="169"/>
        <v>379.82638511032178</v>
      </c>
      <c r="ES17" s="382">
        <f t="shared" si="170"/>
        <v>390.51800794403658</v>
      </c>
      <c r="ET17" s="382">
        <f t="shared" si="171"/>
        <v>401.19797109928908</v>
      </c>
      <c r="EU17" s="382">
        <f t="shared" si="172"/>
        <v>411.86618058841128</v>
      </c>
      <c r="EV17" s="382">
        <f t="shared" si="173"/>
        <v>422.52255548535049</v>
      </c>
      <c r="EW17" s="382">
        <f t="shared" si="174"/>
        <v>433.1670276819184</v>
      </c>
      <c r="EX17" s="521"/>
      <c r="EY17" s="252"/>
      <c r="EZ17" s="515">
        <f t="shared" si="175"/>
        <v>60</v>
      </c>
      <c r="FA17" s="592">
        <v>6000</v>
      </c>
      <c r="FB17" s="382">
        <f t="shared" si="9"/>
        <v>49.128557070636646</v>
      </c>
      <c r="FC17" s="382">
        <f t="shared" si="10"/>
        <v>59.175825606080878</v>
      </c>
      <c r="FD17" s="382">
        <f t="shared" si="11"/>
        <v>69.25459758425302</v>
      </c>
      <c r="FE17" s="382">
        <f t="shared" si="12"/>
        <v>79.364859659377146</v>
      </c>
      <c r="FF17" s="382">
        <f t="shared" si="13"/>
        <v>89.506593198384337</v>
      </c>
      <c r="FG17" s="382">
        <f t="shared" si="14"/>
        <v>99.679774331615022</v>
      </c>
      <c r="FH17" s="382">
        <f t="shared" si="15"/>
        <v>109.88437401756005</v>
      </c>
      <c r="FI17" s="382">
        <f t="shared" si="16"/>
        <v>120.12035812131177</v>
      </c>
      <c r="FJ17" s="382">
        <f t="shared" si="17"/>
        <v>130.38768750632562</v>
      </c>
      <c r="FK17" s="382">
        <f t="shared" si="18"/>
        <v>140.68631813903215</v>
      </c>
      <c r="FL17" s="382">
        <f t="shared" si="19"/>
        <v>151.01620120577451</v>
      </c>
      <c r="FM17" s="382">
        <f t="shared" si="20"/>
        <v>161.37728324149589</v>
      </c>
      <c r="FN17" s="382">
        <f t="shared" si="21"/>
        <v>171.76950626954448</v>
      </c>
      <c r="FO17" s="382">
        <f t="shared" si="22"/>
        <v>182.19280795191992</v>
      </c>
      <c r="FP17" s="382">
        <f t="shared" si="23"/>
        <v>192.64712174924415</v>
      </c>
      <c r="FQ17" s="382">
        <f t="shared" si="24"/>
        <v>203.13237708970382</v>
      </c>
      <c r="FR17" s="382">
        <f t="shared" si="25"/>
        <v>213.64849954617927</v>
      </c>
      <c r="FS17" s="382">
        <f t="shared" si="26"/>
        <v>224.19541102075544</v>
      </c>
      <c r="FT17" s="382">
        <f t="shared" si="27"/>
        <v>234.77302993578706</v>
      </c>
      <c r="FU17" s="382">
        <f t="shared" si="28"/>
        <v>245.38127143068243</v>
      </c>
      <c r="FV17" s="382">
        <f t="shared" si="29"/>
        <v>256.0200475635595</v>
      </c>
      <c r="FW17" s="382">
        <f t="shared" si="30"/>
        <v>266.6892675169301</v>
      </c>
      <c r="FX17" s="382">
        <f t="shared" si="31"/>
        <v>277.3888378065696</v>
      </c>
      <c r="FY17" s="382">
        <f t="shared" si="32"/>
        <v>288.11866249274203</v>
      </c>
      <c r="FZ17" s="382">
        <f t="shared" si="33"/>
        <v>298.87864339296101</v>
      </c>
      <c r="GA17" s="382">
        <f t="shared" si="34"/>
        <v>309.66868029548976</v>
      </c>
      <c r="GB17" s="382">
        <f t="shared" si="35"/>
        <v>320.48867117280355</v>
      </c>
      <c r="GC17" s="382">
        <f t="shared" si="36"/>
        <v>331.33851239426662</v>
      </c>
      <c r="GD17" s="382">
        <f t="shared" si="37"/>
        <v>342.21809893730517</v>
      </c>
      <c r="GE17" s="382">
        <f t="shared" si="38"/>
        <v>353.12732459639318</v>
      </c>
      <c r="GF17" s="382">
        <f t="shared" si="39"/>
        <v>364.06608218920059</v>
      </c>
      <c r="GG17" s="382">
        <f t="shared" si="40"/>
        <v>375.03426375929627</v>
      </c>
      <c r="GH17" s="382">
        <f t="shared" si="41"/>
        <v>386.03176077483562</v>
      </c>
      <c r="GI17" s="382">
        <f t="shared" si="42"/>
        <v>397.05846432270357</v>
      </c>
      <c r="GJ17" s="382">
        <f t="shared" si="43"/>
        <v>408.11426529763139</v>
      </c>
      <c r="GK17" s="382">
        <f t="shared" si="44"/>
        <v>419.19905458584191</v>
      </c>
      <c r="GL17" s="382">
        <f t="shared" si="45"/>
        <v>430.31272324282952</v>
      </c>
      <c r="GM17" s="382">
        <f t="shared" si="46"/>
        <v>441.45516266491802</v>
      </c>
      <c r="GN17" s="382">
        <f t="shared" si="47"/>
        <v>452.62626475428823</v>
      </c>
      <c r="GO17" s="382">
        <f t="shared" si="48"/>
        <v>463.82592207720666</v>
      </c>
      <c r="GQ17" s="511"/>
      <c r="GR17" s="521"/>
      <c r="GS17" s="524">
        <v>6000</v>
      </c>
      <c r="GT17" s="477">
        <f t="shared" si="49"/>
        <v>3.4916373456172516</v>
      </c>
      <c r="GU17" s="477">
        <f t="shared" si="50"/>
        <v>1.705167907791626</v>
      </c>
      <c r="GV17" s="477">
        <f t="shared" si="51"/>
        <v>1.110681046297517</v>
      </c>
      <c r="GW17" s="477">
        <f t="shared" si="52"/>
        <v>0.81419930520829464</v>
      </c>
      <c r="GX17" s="477">
        <f t="shared" si="53"/>
        <v>0.6369270979411974</v>
      </c>
      <c r="GY17" s="477">
        <f t="shared" si="54"/>
        <v>0.51926580636694852</v>
      </c>
      <c r="GZ17" s="477">
        <f t="shared" si="55"/>
        <v>0.43567308091114132</v>
      </c>
      <c r="HA17" s="477">
        <f t="shared" si="56"/>
        <v>0.37337766579822257</v>
      </c>
      <c r="HB17" s="477">
        <f t="shared" si="57"/>
        <v>0.32528434101624532</v>
      </c>
      <c r="HC17" s="477">
        <f t="shared" si="58"/>
        <v>0.28713589931272199</v>
      </c>
      <c r="HD17" s="477">
        <f t="shared" si="59"/>
        <v>0.25622313594387286</v>
      </c>
      <c r="HE17" s="477">
        <f t="shared" si="60"/>
        <v>0.23073984374874218</v>
      </c>
      <c r="HF17" s="477">
        <f t="shared" si="61"/>
        <v>0.20943550299902586</v>
      </c>
      <c r="HG17" s="477">
        <f t="shared" si="62"/>
        <v>0.19141681864477292</v>
      </c>
      <c r="HH17" s="477">
        <f t="shared" si="63"/>
        <v>0.17602864284435754</v>
      </c>
      <c r="HI17" s="477">
        <f t="shared" si="64"/>
        <v>0.16277955172239178</v>
      </c>
      <c r="HJ17" s="477">
        <f t="shared" si="65"/>
        <v>0.15129368932464651</v>
      </c>
      <c r="HK17" s="477">
        <f t="shared" si="66"/>
        <v>0.14127866375211637</v>
      </c>
      <c r="HL17" s="477">
        <f t="shared" si="67"/>
        <v>0.13250358151563488</v>
      </c>
      <c r="HM17" s="477">
        <f t="shared" si="68"/>
        <v>0.12478367173521435</v>
      </c>
      <c r="HN17" s="477">
        <f t="shared" si="69"/>
        <v>0.11796930356988429</v>
      </c>
      <c r="HO17" s="477">
        <f t="shared" si="70"/>
        <v>0.11193799903188982</v>
      </c>
      <c r="HP17" s="477">
        <f t="shared" si="71"/>
        <v>0.1065885295459517</v>
      </c>
      <c r="HQ17" s="477">
        <f t="shared" si="72"/>
        <v>0.10183648849343759</v>
      </c>
      <c r="HR17" s="477">
        <f t="shared" si="73"/>
        <v>9.7610926464189965E-2</v>
      </c>
      <c r="HS17" s="477">
        <f t="shared" si="74"/>
        <v>9.385176310036028E-2</v>
      </c>
      <c r="HT17" s="477">
        <f t="shared" si="75"/>
        <v>9.0507774191382742E-2</v>
      </c>
      <c r="HU17" s="477">
        <f t="shared" si="76"/>
        <v>8.7535010204677827E-2</v>
      </c>
      <c r="HV17" s="477">
        <f t="shared" si="77"/>
        <v>8.4895542109677438E-2</v>
      </c>
      <c r="HW17" s="477">
        <f t="shared" si="78"/>
        <v>8.2556458123695026E-2</v>
      </c>
      <c r="HX17" s="477">
        <f t="shared" si="79"/>
        <v>8.048905471679528E-2</v>
      </c>
      <c r="HY17" s="477">
        <f t="shared" si="80"/>
        <v>7.8668179378215519E-2</v>
      </c>
      <c r="HZ17" s="477">
        <f t="shared" si="81"/>
        <v>7.7071692949170018E-2</v>
      </c>
      <c r="IA17" s="477">
        <f t="shared" si="82"/>
        <v>7.5680026902110786E-2</v>
      </c>
      <c r="IB17" s="477">
        <f t="shared" si="83"/>
        <v>7.4475816573651946E-2</v>
      </c>
      <c r="IC17" s="477">
        <f t="shared" si="84"/>
        <v>7.3443595579119822E-2</v>
      </c>
      <c r="ID17" s="477">
        <f t="shared" si="85"/>
        <v>7.2569539830337482E-2</v>
      </c>
      <c r="IE17" s="477">
        <f t="shared" si="86"/>
        <v>7.1841252015969206E-2</v>
      </c>
      <c r="IF17" s="477">
        <f t="shared" si="87"/>
        <v>7.1247579278596582E-2</v>
      </c>
      <c r="IG17" s="477">
        <f t="shared" si="88"/>
        <v>7.0778458275918416E-2</v>
      </c>
    </row>
    <row r="18" spans="1:241">
      <c r="F18" s="384"/>
      <c r="G18" s="384"/>
      <c r="H18" s="384"/>
      <c r="I18" s="384"/>
      <c r="J18" s="252"/>
      <c r="K18" s="606">
        <v>7000</v>
      </c>
      <c r="L18" s="382">
        <f t="shared" si="176"/>
        <v>2.1335999999999999</v>
      </c>
      <c r="M18" s="382">
        <v>70</v>
      </c>
      <c r="N18" s="491">
        <f t="shared" si="89"/>
        <v>781.85365449005701</v>
      </c>
      <c r="O18" s="263">
        <f t="shared" si="90"/>
        <v>0.99304035225865461</v>
      </c>
      <c r="P18" s="383">
        <f t="shared" si="91"/>
        <v>1.131599999999878</v>
      </c>
      <c r="Q18" s="383">
        <f>$Q$11-Konstanten!$C$33*K18</f>
        <v>274.28159999999986</v>
      </c>
      <c r="R18" s="382">
        <f t="shared" si="0"/>
        <v>645.36427200732203</v>
      </c>
      <c r="S18" s="263">
        <f t="shared" si="1"/>
        <v>0.77162956278317985</v>
      </c>
      <c r="T18" s="492">
        <f>O18/Konstanten!$C$22</f>
        <v>0.81064518551726905</v>
      </c>
      <c r="U18" s="492">
        <f t="shared" si="2"/>
        <v>0.95187090057261803</v>
      </c>
      <c r="V18" s="492"/>
      <c r="W18" s="252"/>
      <c r="X18" s="515">
        <f t="shared" si="92"/>
        <v>70</v>
      </c>
      <c r="Y18" s="592">
        <v>7000</v>
      </c>
      <c r="Z18" s="490">
        <f t="shared" si="3"/>
        <v>1.7209774573879434E-2</v>
      </c>
      <c r="AA18" s="490">
        <f t="shared" si="3"/>
        <v>3.4418676499419744E-2</v>
      </c>
      <c r="AB18" s="490">
        <f t="shared" si="3"/>
        <v>5.1625834721836121E-2</v>
      </c>
      <c r="AC18" s="490">
        <f t="shared" si="3"/>
        <v>6.8830381367565641E-2</v>
      </c>
      <c r="AD18" s="490">
        <f t="shared" si="3"/>
        <v>8.6031453318929932E-2</v>
      </c>
      <c r="AE18" s="490">
        <f t="shared" si="3"/>
        <v>0.10322819377052903</v>
      </c>
      <c r="AF18" s="490">
        <f t="shared" si="3"/>
        <v>0.12041975376078336</v>
      </c>
      <c r="AG18" s="490">
        <f t="shared" si="3"/>
        <v>0.13760529367308494</v>
      </c>
      <c r="AH18" s="490">
        <f t="shared" si="3"/>
        <v>0.15478398470076987</v>
      </c>
      <c r="AI18" s="490">
        <f t="shared" si="3"/>
        <v>0.17195501027065782</v>
      </c>
      <c r="AJ18" s="490">
        <f t="shared" si="4"/>
        <v>0.18911756741993643</v>
      </c>
      <c r="AK18" s="490">
        <f t="shared" si="4"/>
        <v>0.20627086812176471</v>
      </c>
      <c r="AL18" s="490">
        <f t="shared" si="4"/>
        <v>0.2234141405550234</v>
      </c>
      <c r="AM18" s="490">
        <f t="shared" si="4"/>
        <v>0.24054663031422011</v>
      </c>
      <c r="AN18" s="490">
        <f t="shared" si="4"/>
        <v>0.25766760155583712</v>
      </c>
      <c r="AO18" s="490">
        <f t="shared" si="4"/>
        <v>0.27477633807788643</v>
      </c>
      <c r="AP18" s="490">
        <f t="shared" si="4"/>
        <v>0.29187214432975478</v>
      </c>
      <c r="AQ18" s="490">
        <f t="shared" si="4"/>
        <v>0.30895434634995017</v>
      </c>
      <c r="AR18" s="490">
        <f t="shared" si="4"/>
        <v>0.32602229262973376</v>
      </c>
      <c r="AS18" s="490">
        <f t="shared" si="4"/>
        <v>0.34307535490106006</v>
      </c>
      <c r="AT18" s="490">
        <f t="shared" si="5"/>
        <v>0.36011292884769502</v>
      </c>
      <c r="AU18" s="490">
        <f t="shared" si="5"/>
        <v>0.37713443473879149</v>
      </c>
      <c r="AV18" s="490">
        <f t="shared" si="5"/>
        <v>0.394139317984596</v>
      </c>
      <c r="AW18" s="490">
        <f t="shared" si="5"/>
        <v>0.41112704961440005</v>
      </c>
      <c r="AX18" s="490">
        <f t="shared" si="5"/>
        <v>0.42809712667720956</v>
      </c>
      <c r="AY18" s="490">
        <f t="shared" si="5"/>
        <v>0.44504907256595932</v>
      </c>
      <c r="AZ18" s="490">
        <f t="shared" si="5"/>
        <v>0.46198243726647259</v>
      </c>
      <c r="BA18" s="490">
        <f t="shared" si="5"/>
        <v>0.47889679753268238</v>
      </c>
      <c r="BB18" s="490">
        <f t="shared" si="5"/>
        <v>0.4957917569898907</v>
      </c>
      <c r="BC18" s="490">
        <f t="shared" si="5"/>
        <v>0.51266694616820108</v>
      </c>
      <c r="BD18" s="490">
        <f t="shared" si="6"/>
        <v>0.52952202246840885</v>
      </c>
      <c r="BE18" s="490">
        <f t="shared" si="6"/>
        <v>0.54635667006292343</v>
      </c>
      <c r="BF18" s="490">
        <f t="shared" si="6"/>
        <v>0.56317059973448413</v>
      </c>
      <c r="BG18" s="490">
        <f t="shared" si="6"/>
        <v>0.57996354865555044</v>
      </c>
      <c r="BH18" s="490">
        <f t="shared" si="6"/>
        <v>0.59673528011146604</v>
      </c>
      <c r="BI18" s="490">
        <f t="shared" si="6"/>
        <v>0.61348558317054025</v>
      </c>
      <c r="BJ18" s="490">
        <f t="shared" si="6"/>
        <v>0.63021427230432558</v>
      </c>
      <c r="BK18" s="490">
        <f t="shared" si="6"/>
        <v>0.64692118696142087</v>
      </c>
      <c r="BL18" s="490">
        <f t="shared" si="6"/>
        <v>0.66360619109816321</v>
      </c>
      <c r="BM18" s="490">
        <f t="shared" si="6"/>
        <v>0.68026917266962061</v>
      </c>
      <c r="BN18" s="527"/>
      <c r="BO18" s="252"/>
      <c r="BP18" s="515">
        <f t="shared" si="93"/>
        <v>70</v>
      </c>
      <c r="BQ18" s="592">
        <v>7000</v>
      </c>
      <c r="BR18" s="382">
        <f t="shared" si="94"/>
        <v>274.29784714413182</v>
      </c>
      <c r="BS18" s="382">
        <f t="shared" si="95"/>
        <v>274.34658528122276</v>
      </c>
      <c r="BT18" s="382">
        <f t="shared" si="96"/>
        <v>274.42780453480162</v>
      </c>
      <c r="BU18" s="382">
        <f t="shared" si="97"/>
        <v>274.54148847551346</v>
      </c>
      <c r="BV18" s="382">
        <f t="shared" si="98"/>
        <v>274.68761416808229</v>
      </c>
      <c r="BW18" s="382">
        <f t="shared" si="99"/>
        <v>274.86615223670253</v>
      </c>
      <c r="BX18" s="382">
        <f t="shared" si="100"/>
        <v>275.07706694850094</v>
      </c>
      <c r="BY18" s="382">
        <f t="shared" si="101"/>
        <v>275.32031631462036</v>
      </c>
      <c r="BZ18" s="382">
        <f t="shared" si="102"/>
        <v>275.59585220838125</v>
      </c>
      <c r="CA18" s="382">
        <f t="shared" si="103"/>
        <v>275.90362049989284</v>
      </c>
      <c r="CB18" s="382">
        <f t="shared" si="104"/>
        <v>276.24356120640095</v>
      </c>
      <c r="CC18" s="382">
        <f t="shared" si="105"/>
        <v>276.61560865758929</v>
      </c>
      <c r="CD18" s="382">
        <f t="shared" si="106"/>
        <v>277.0196916749768</v>
      </c>
      <c r="CE18" s="382">
        <f t="shared" si="107"/>
        <v>277.45573376449664</v>
      </c>
      <c r="CF18" s="382">
        <f t="shared" si="108"/>
        <v>277.92365332128776</v>
      </c>
      <c r="CG18" s="382">
        <f t="shared" si="109"/>
        <v>278.42336384568415</v>
      </c>
      <c r="CH18" s="382">
        <f t="shared" si="110"/>
        <v>278.95477416934858</v>
      </c>
      <c r="CI18" s="382">
        <f t="shared" si="111"/>
        <v>279.51778869047041</v>
      </c>
      <c r="CJ18" s="382">
        <f t="shared" si="112"/>
        <v>280.11230761692428</v>
      </c>
      <c r="CK18" s="382">
        <f t="shared" si="113"/>
        <v>280.7382272162742</v>
      </c>
      <c r="CL18" s="382">
        <f t="shared" si="114"/>
        <v>281.39544007150295</v>
      </c>
      <c r="CM18" s="382">
        <f t="shared" si="115"/>
        <v>282.08383534134953</v>
      </c>
      <c r="CN18" s="382">
        <f t="shared" si="116"/>
        <v>282.8032990241461</v>
      </c>
      <c r="CO18" s="382">
        <f t="shared" si="117"/>
        <v>283.55371422406625</v>
      </c>
      <c r="CP18" s="382">
        <f t="shared" si="118"/>
        <v>284.33496141871717</v>
      </c>
      <c r="CQ18" s="382">
        <f t="shared" si="119"/>
        <v>285.1469187270398</v>
      </c>
      <c r="CR18" s="382">
        <f t="shared" si="120"/>
        <v>285.9894621765165</v>
      </c>
      <c r="CS18" s="382">
        <f t="shared" si="121"/>
        <v>286.86246596872684</v>
      </c>
      <c r="CT18" s="382">
        <f t="shared" si="122"/>
        <v>287.76580274233373</v>
      </c>
      <c r="CU18" s="382">
        <f t="shared" si="123"/>
        <v>288.69934383263785</v>
      </c>
      <c r="CV18" s="382">
        <f t="shared" si="124"/>
        <v>289.66295952688165</v>
      </c>
      <c r="CW18" s="382">
        <f t="shared" si="125"/>
        <v>290.65651931454607</v>
      </c>
      <c r="CX18" s="382">
        <f t="shared" si="126"/>
        <v>291.6798921319367</v>
      </c>
      <c r="CY18" s="382">
        <f t="shared" si="127"/>
        <v>292.73294660041341</v>
      </c>
      <c r="CZ18" s="382">
        <f t="shared" si="128"/>
        <v>293.81555125767983</v>
      </c>
      <c r="DA18" s="382">
        <f t="shared" si="129"/>
        <v>294.92757478160553</v>
      </c>
      <c r="DB18" s="382">
        <f t="shared" si="130"/>
        <v>296.06888620611471</v>
      </c>
      <c r="DC18" s="382">
        <f t="shared" si="131"/>
        <v>297.23935512873538</v>
      </c>
      <c r="DD18" s="382">
        <f t="shared" si="132"/>
        <v>298.4388519094577</v>
      </c>
      <c r="DE18" s="382">
        <f t="shared" si="133"/>
        <v>299.66724786061155</v>
      </c>
      <c r="DF18" s="521"/>
      <c r="DG18" s="252"/>
      <c r="DH18" s="515">
        <f t="shared" si="134"/>
        <v>70</v>
      </c>
      <c r="DI18" s="592">
        <v>7000</v>
      </c>
      <c r="DJ18" s="382">
        <f t="shared" si="135"/>
        <v>11.106573639281821</v>
      </c>
      <c r="DK18" s="382">
        <f t="shared" si="136"/>
        <v>22.212584102503545</v>
      </c>
      <c r="DL18" s="382">
        <f t="shared" si="137"/>
        <v>33.317469242028096</v>
      </c>
      <c r="DM18" s="382">
        <f t="shared" si="138"/>
        <v>44.420668963265342</v>
      </c>
      <c r="DN18" s="382">
        <f t="shared" si="139"/>
        <v>55.521626240903124</v>
      </c>
      <c r="DO18" s="382">
        <f t="shared" si="140"/>
        <v>66.619788123348243</v>
      </c>
      <c r="DP18" s="382">
        <f t="shared" si="141"/>
        <v>77.714606721128931</v>
      </c>
      <c r="DQ18" s="382">
        <f t="shared" si="142"/>
        <v>88.805540175684214</v>
      </c>
      <c r="DR18" s="382">
        <f t="shared" si="143"/>
        <v>99.892053604804815</v>
      </c>
      <c r="DS18" s="382">
        <f t="shared" si="144"/>
        <v>110.97362002133467</v>
      </c>
      <c r="DT18" s="382">
        <f t="shared" si="145"/>
        <v>122.04972122176292</v>
      </c>
      <c r="DU18" s="382">
        <f t="shared" si="146"/>
        <v>133.11984864172101</v>
      </c>
      <c r="DV18" s="382">
        <f t="shared" si="147"/>
        <v>144.18350417543419</v>
      </c>
      <c r="DW18" s="382">
        <f t="shared" si="148"/>
        <v>155.24020095655109</v>
      </c>
      <c r="DX18" s="382">
        <f t="shared" si="149"/>
        <v>166.28946409795554</v>
      </c>
      <c r="DY18" s="382">
        <f t="shared" si="150"/>
        <v>177.33083138847297</v>
      </c>
      <c r="DZ18" s="382">
        <f t="shared" si="151"/>
        <v>188.36385394458821</v>
      </c>
      <c r="EA18" s="382">
        <f t="shared" si="152"/>
        <v>199.38809681563362</v>
      </c>
      <c r="EB18" s="382">
        <f t="shared" si="153"/>
        <v>210.40313954114623</v>
      </c>
      <c r="EC18" s="382">
        <f t="shared" si="154"/>
        <v>221.40857665937625</v>
      </c>
      <c r="ED18" s="382">
        <f t="shared" si="155"/>
        <v>232.40401816621724</v>
      </c>
      <c r="EE18" s="382">
        <f t="shared" si="156"/>
        <v>243.38908992409307</v>
      </c>
      <c r="EF18" s="382">
        <f t="shared" si="157"/>
        <v>254.3634340205912</v>
      </c>
      <c r="EG18" s="382">
        <f t="shared" si="158"/>
        <v>265.32670907691545</v>
      </c>
      <c r="EH18" s="382">
        <f t="shared" si="159"/>
        <v>276.27859050646367</v>
      </c>
      <c r="EI18" s="382">
        <f t="shared" si="160"/>
        <v>287.2187707240642</v>
      </c>
      <c r="EJ18" s="382">
        <f t="shared" si="161"/>
        <v>298.14695930664539</v>
      </c>
      <c r="EK18" s="382">
        <f t="shared" si="162"/>
        <v>309.06288310631749</v>
      </c>
      <c r="EL18" s="382">
        <f t="shared" si="163"/>
        <v>319.96628631701191</v>
      </c>
      <c r="EM18" s="382">
        <f t="shared" si="164"/>
        <v>330.85693049605806</v>
      </c>
      <c r="EN18" s="382">
        <f t="shared" si="165"/>
        <v>341.73459454216948</v>
      </c>
      <c r="EO18" s="382">
        <f t="shared" si="166"/>
        <v>352.59907463150324</v>
      </c>
      <c r="EP18" s="382">
        <f t="shared" si="167"/>
        <v>363.45018411357228</v>
      </c>
      <c r="EQ18" s="382">
        <f t="shared" si="168"/>
        <v>374.28775336887242</v>
      </c>
      <c r="ER18" s="382">
        <f t="shared" si="169"/>
        <v>385.11162963022167</v>
      </c>
      <c r="ES18" s="382">
        <f t="shared" si="170"/>
        <v>395.92167676984315</v>
      </c>
      <c r="ET18" s="382">
        <f t="shared" si="171"/>
        <v>406.71777505430526</v>
      </c>
      <c r="EU18" s="382">
        <f t="shared" si="172"/>
        <v>417.49982086947006</v>
      </c>
      <c r="EV18" s="382">
        <f t="shared" si="173"/>
        <v>428.26772641761795</v>
      </c>
      <c r="EW18" s="382">
        <f t="shared" si="174"/>
        <v>439.02141938895295</v>
      </c>
      <c r="EX18" s="521"/>
      <c r="EY18" s="252"/>
      <c r="EZ18" s="515">
        <f t="shared" si="175"/>
        <v>70</v>
      </c>
      <c r="FA18" s="592">
        <v>7000</v>
      </c>
      <c r="FB18" s="382">
        <f t="shared" si="9"/>
        <v>53.147847144131845</v>
      </c>
      <c r="FC18" s="382">
        <f t="shared" si="10"/>
        <v>63.196585281222781</v>
      </c>
      <c r="FD18" s="382">
        <f t="shared" si="11"/>
        <v>73.277804534801646</v>
      </c>
      <c r="FE18" s="382">
        <f t="shared" si="12"/>
        <v>83.391488475513484</v>
      </c>
      <c r="FF18" s="382">
        <f t="shared" si="13"/>
        <v>93.537614168082314</v>
      </c>
      <c r="FG18" s="382">
        <f t="shared" si="14"/>
        <v>103.71615223670256</v>
      </c>
      <c r="FH18" s="382">
        <f t="shared" si="15"/>
        <v>113.92706694850096</v>
      </c>
      <c r="FI18" s="382">
        <f t="shared" si="16"/>
        <v>124.17031631462038</v>
      </c>
      <c r="FJ18" s="382">
        <f t="shared" si="17"/>
        <v>134.44585220838127</v>
      </c>
      <c r="FK18" s="382">
        <f t="shared" si="18"/>
        <v>144.75362049989286</v>
      </c>
      <c r="FL18" s="382">
        <f t="shared" si="19"/>
        <v>155.09356120640098</v>
      </c>
      <c r="FM18" s="382">
        <f t="shared" si="20"/>
        <v>165.46560865758931</v>
      </c>
      <c r="FN18" s="382">
        <f t="shared" si="21"/>
        <v>175.86969167497682</v>
      </c>
      <c r="FO18" s="382">
        <f t="shared" si="22"/>
        <v>186.30573376449667</v>
      </c>
      <c r="FP18" s="382">
        <f t="shared" si="23"/>
        <v>196.77365332128778</v>
      </c>
      <c r="FQ18" s="382">
        <f t="shared" si="24"/>
        <v>207.27336384568417</v>
      </c>
      <c r="FR18" s="382">
        <f t="shared" si="25"/>
        <v>217.8047741693486</v>
      </c>
      <c r="FS18" s="382">
        <f t="shared" si="26"/>
        <v>228.36778869047043</v>
      </c>
      <c r="FT18" s="382">
        <f t="shared" si="27"/>
        <v>238.96230761692431</v>
      </c>
      <c r="FU18" s="382">
        <f t="shared" si="28"/>
        <v>249.58822721627422</v>
      </c>
      <c r="FV18" s="382">
        <f t="shared" si="29"/>
        <v>260.24544007150297</v>
      </c>
      <c r="FW18" s="382">
        <f t="shared" si="30"/>
        <v>270.93383534134955</v>
      </c>
      <c r="FX18" s="382">
        <f t="shared" si="31"/>
        <v>281.65329902414612</v>
      </c>
      <c r="FY18" s="382">
        <f t="shared" si="32"/>
        <v>292.40371422406628</v>
      </c>
      <c r="FZ18" s="382">
        <f t="shared" si="33"/>
        <v>303.18496141871719</v>
      </c>
      <c r="GA18" s="382">
        <f t="shared" si="34"/>
        <v>313.99691872703983</v>
      </c>
      <c r="GB18" s="382">
        <f t="shared" si="35"/>
        <v>324.83946217651652</v>
      </c>
      <c r="GC18" s="382">
        <f t="shared" si="36"/>
        <v>335.71246596872686</v>
      </c>
      <c r="GD18" s="382">
        <f t="shared" si="37"/>
        <v>346.61580274233376</v>
      </c>
      <c r="GE18" s="382">
        <f t="shared" si="38"/>
        <v>357.54934383263787</v>
      </c>
      <c r="GF18" s="382">
        <f t="shared" si="39"/>
        <v>368.51295952688167</v>
      </c>
      <c r="GG18" s="382">
        <f t="shared" si="40"/>
        <v>379.5065193145461</v>
      </c>
      <c r="GH18" s="382">
        <f t="shared" si="41"/>
        <v>390.52989213193672</v>
      </c>
      <c r="GI18" s="382">
        <f t="shared" si="42"/>
        <v>401.58294660041344</v>
      </c>
      <c r="GJ18" s="382">
        <f t="shared" si="43"/>
        <v>412.66555125767985</v>
      </c>
      <c r="GK18" s="382">
        <f t="shared" si="44"/>
        <v>423.77757478160555</v>
      </c>
      <c r="GL18" s="382">
        <f t="shared" si="45"/>
        <v>434.91888620611473</v>
      </c>
      <c r="GM18" s="382">
        <f t="shared" si="46"/>
        <v>446.08935512873541</v>
      </c>
      <c r="GN18" s="382">
        <f t="shared" si="47"/>
        <v>457.28885190945772</v>
      </c>
      <c r="GO18" s="382">
        <f t="shared" si="48"/>
        <v>468.51724786061158</v>
      </c>
      <c r="GQ18" s="511"/>
      <c r="GR18" s="521"/>
      <c r="GS18" s="524">
        <v>7000</v>
      </c>
      <c r="GT18" s="477">
        <f t="shared" si="49"/>
        <v>3.7852604115600603</v>
      </c>
      <c r="GU18" s="477">
        <f t="shared" si="50"/>
        <v>1.8450802927562129</v>
      </c>
      <c r="GV18" s="477">
        <f t="shared" si="51"/>
        <v>1.199380871412822</v>
      </c>
      <c r="GW18" s="477">
        <f t="shared" si="52"/>
        <v>0.87731275601625736</v>
      </c>
      <c r="GX18" s="477">
        <f t="shared" si="53"/>
        <v>0.68470595155537028</v>
      </c>
      <c r="GY18" s="477">
        <f t="shared" si="54"/>
        <v>0.55683701732388347</v>
      </c>
      <c r="GZ18" s="477">
        <f t="shared" si="55"/>
        <v>0.46596723261196976</v>
      </c>
      <c r="HA18" s="477">
        <f t="shared" si="56"/>
        <v>0.39822713840796353</v>
      </c>
      <c r="HB18" s="477">
        <f t="shared" si="57"/>
        <v>0.34591138490634066</v>
      </c>
      <c r="HC18" s="477">
        <f t="shared" si="58"/>
        <v>0.30439667077692872</v>
      </c>
      <c r="HD18" s="477">
        <f t="shared" si="59"/>
        <v>0.27074080672906892</v>
      </c>
      <c r="HE18" s="477">
        <f t="shared" si="60"/>
        <v>0.24298224754539605</v>
      </c>
      <c r="HF18" s="477">
        <f t="shared" si="61"/>
        <v>0.21976291726818276</v>
      </c>
      <c r="HG18" s="477">
        <f t="shared" si="62"/>
        <v>0.20011268097134358</v>
      </c>
      <c r="HH18" s="477">
        <f t="shared" si="63"/>
        <v>0.18332002805285982</v>
      </c>
      <c r="HI18" s="477">
        <f t="shared" si="64"/>
        <v>0.16885124951349861</v>
      </c>
      <c r="HJ18" s="477">
        <f t="shared" si="65"/>
        <v>0.1562981411148083</v>
      </c>
      <c r="HK18" s="477">
        <f t="shared" si="66"/>
        <v>0.14534313902215137</v>
      </c>
      <c r="HL18" s="477">
        <f t="shared" si="67"/>
        <v>0.13573546544058612</v>
      </c>
      <c r="HM18" s="477">
        <f t="shared" si="68"/>
        <v>0.12727443074732675</v>
      </c>
      <c r="HN18" s="477">
        <f t="shared" si="69"/>
        <v>0.11979750662216743</v>
      </c>
      <c r="HO18" s="477">
        <f t="shared" si="70"/>
        <v>0.11317165213053301</v>
      </c>
      <c r="HP18" s="477">
        <f t="shared" si="71"/>
        <v>0.10728690272889521</v>
      </c>
      <c r="HQ18" s="477">
        <f t="shared" si="72"/>
        <v>0.10205156217160741</v>
      </c>
      <c r="HR18" s="477">
        <f t="shared" si="73"/>
        <v>9.7388548504354827E-2</v>
      </c>
      <c r="HS18" s="477">
        <f t="shared" si="74"/>
        <v>9.3232583425760268E-2</v>
      </c>
      <c r="HT18" s="477">
        <f t="shared" si="75"/>
        <v>8.9528006362854712E-2</v>
      </c>
      <c r="HU18" s="477">
        <f t="shared" si="76"/>
        <v>8.6227057078354929E-2</v>
      </c>
      <c r="HV18" s="477">
        <f t="shared" si="77"/>
        <v>8.3288513712092768E-2</v>
      </c>
      <c r="HW18" s="477">
        <f t="shared" si="78"/>
        <v>8.0676603317813345E-2</v>
      </c>
      <c r="HX18" s="477">
        <f t="shared" si="79"/>
        <v>7.8360123360024042E-2</v>
      </c>
      <c r="HY18" s="477">
        <f t="shared" si="80"/>
        <v>7.6311728019035435E-2</v>
      </c>
      <c r="HZ18" s="477">
        <f t="shared" si="81"/>
        <v>7.450734434049007E-2</v>
      </c>
      <c r="IA18" s="477">
        <f t="shared" si="82"/>
        <v>7.292569149234425E-2</v>
      </c>
      <c r="IB18" s="477">
        <f t="shared" si="83"/>
        <v>7.1547882503353727E-2</v>
      </c>
      <c r="IC18" s="477">
        <f t="shared" si="84"/>
        <v>7.0357092440673744E-2</v>
      </c>
      <c r="ID18" s="477">
        <f t="shared" si="85"/>
        <v>6.9338280452689915E-2</v>
      </c>
      <c r="IE18" s="477">
        <f t="shared" si="86"/>
        <v>6.8477955750318203E-2</v>
      </c>
      <c r="IF18" s="477">
        <f t="shared" si="87"/>
        <v>6.7763979636280863E-2</v>
      </c>
      <c r="IG18" s="477">
        <f t="shared" si="88"/>
        <v>6.7185397269937455E-2</v>
      </c>
    </row>
    <row r="19" spans="1:241">
      <c r="F19" s="384"/>
      <c r="G19" s="384"/>
      <c r="H19" s="384"/>
      <c r="I19" s="384"/>
      <c r="J19" s="252"/>
      <c r="K19" s="606">
        <v>8000</v>
      </c>
      <c r="L19" s="382">
        <f t="shared" si="176"/>
        <v>2.4383999999999997</v>
      </c>
      <c r="M19" s="382">
        <v>80</v>
      </c>
      <c r="N19" s="491">
        <f t="shared" si="89"/>
        <v>752.62370449025218</v>
      </c>
      <c r="O19" s="263">
        <f t="shared" si="90"/>
        <v>0.96287012834115504</v>
      </c>
      <c r="P19" s="383">
        <f t="shared" si="91"/>
        <v>-0.84960000000012315</v>
      </c>
      <c r="Q19" s="383">
        <f>$Q$11-Konstanten!$C$33*K19</f>
        <v>272.30039999999985</v>
      </c>
      <c r="R19" s="382">
        <f t="shared" si="0"/>
        <v>643.02923937815069</v>
      </c>
      <c r="S19" s="263">
        <f t="shared" si="1"/>
        <v>0.74278184504342681</v>
      </c>
      <c r="T19" s="492">
        <f>O19/Konstanten!$C$22</f>
        <v>0.78601643129890197</v>
      </c>
      <c r="U19" s="492">
        <f t="shared" si="2"/>
        <v>0.94499531494013489</v>
      </c>
      <c r="V19" s="492"/>
      <c r="W19" s="252"/>
      <c r="X19" s="515">
        <f t="shared" si="92"/>
        <v>80.000000000000014</v>
      </c>
      <c r="Y19" s="592">
        <v>8000</v>
      </c>
      <c r="Z19" s="490">
        <f t="shared" si="3"/>
        <v>1.7540757567551125E-2</v>
      </c>
      <c r="AA19" s="490">
        <f t="shared" si="3"/>
        <v>3.5080474462881324E-2</v>
      </c>
      <c r="AB19" s="490">
        <f t="shared" si="3"/>
        <v>5.2618111994922334E-2</v>
      </c>
      <c r="AC19" s="490">
        <f t="shared" si="3"/>
        <v>7.0152635426704676E-2</v>
      </c>
      <c r="AD19" s="490">
        <f t="shared" si="3"/>
        <v>8.7683015931837832E-2</v>
      </c>
      <c r="AE19" s="490">
        <f t="shared" si="3"/>
        <v>0.10520823252667076</v>
      </c>
      <c r="AF19" s="490">
        <f t="shared" si="3"/>
        <v>0.12272727396997926</v>
      </c>
      <c r="AG19" s="490">
        <f t="shared" si="3"/>
        <v>0.14023914062288989</v>
      </c>
      <c r="AH19" s="490">
        <f t="shared" si="3"/>
        <v>0.15774284626142113</v>
      </c>
      <c r="AI19" s="490">
        <f t="shared" si="3"/>
        <v>0.1752374198348734</v>
      </c>
      <c r="AJ19" s="490">
        <f t="shared" si="4"/>
        <v>0.19272190716329715</v>
      </c>
      <c r="AK19" s="490">
        <f t="shared" si="4"/>
        <v>0.21019537256808404</v>
      </c>
      <c r="AL19" s="490">
        <f t="shared" si="4"/>
        <v>0.2276569004298227</v>
      </c>
      <c r="AM19" s="490">
        <f t="shared" si="4"/>
        <v>0.24510559666835005</v>
      </c>
      <c r="AN19" s="490">
        <f t="shared" si="4"/>
        <v>0.26254059014031278</v>
      </c>
      <c r="AO19" s="490">
        <f t="shared" si="4"/>
        <v>0.2799610339501743</v>
      </c>
      <c r="AP19" s="490">
        <f t="shared" si="4"/>
        <v>0.29736610667113034</v>
      </c>
      <c r="AQ19" s="490">
        <f t="shared" si="4"/>
        <v>0.31475501347300949</v>
      </c>
      <c r="AR19" s="490">
        <f t="shared" si="4"/>
        <v>0.33212698715477218</v>
      </c>
      <c r="AS19" s="490">
        <f t="shared" si="4"/>
        <v>0.34948128907988529</v>
      </c>
      <c r="AT19" s="490">
        <f t="shared" si="5"/>
        <v>0.36681721001330403</v>
      </c>
      <c r="AU19" s="490">
        <f t="shared" si="5"/>
        <v>0.38413407085949353</v>
      </c>
      <c r="AV19" s="490">
        <f t="shared" si="5"/>
        <v>0.4014312233013323</v>
      </c>
      <c r="AW19" s="490">
        <f t="shared" si="5"/>
        <v>0.41870805034039021</v>
      </c>
      <c r="AX19" s="490">
        <f t="shared" si="5"/>
        <v>0.43596396673947529</v>
      </c>
      <c r="AY19" s="490">
        <f t="shared" si="5"/>
        <v>0.4531984193688941</v>
      </c>
      <c r="AZ19" s="490">
        <f t="shared" si="5"/>
        <v>0.47041088745824733</v>
      </c>
      <c r="BA19" s="490">
        <f t="shared" si="5"/>
        <v>0.48760088275607799</v>
      </c>
      <c r="BB19" s="490">
        <f t="shared" si="5"/>
        <v>0.50476794959994675</v>
      </c>
      <c r="BC19" s="490">
        <f t="shared" si="5"/>
        <v>0.52191166490000329</v>
      </c>
      <c r="BD19" s="490">
        <f t="shared" si="6"/>
        <v>0.53903163803926601</v>
      </c>
      <c r="BE19" s="490">
        <f t="shared" si="6"/>
        <v>0.55612751069421473</v>
      </c>
      <c r="BF19" s="490">
        <f t="shared" si="6"/>
        <v>0.57319895657947362</v>
      </c>
      <c r="BG19" s="490">
        <f t="shared" si="6"/>
        <v>0.59024568112054387</v>
      </c>
      <c r="BH19" s="490">
        <f t="shared" si="6"/>
        <v>0.60726742105875453</v>
      </c>
      <c r="BI19" s="490">
        <f t="shared" si="6"/>
        <v>0.62426394399264451</v>
      </c>
      <c r="BJ19" s="490">
        <f t="shared" si="6"/>
        <v>0.64123504786017138</v>
      </c>
      <c r="BK19" s="490">
        <f t="shared" si="6"/>
        <v>0.65818056036609707</v>
      </c>
      <c r="BL19" s="490">
        <f t="shared" si="6"/>
        <v>0.67510033835900407</v>
      </c>
      <c r="BM19" s="490">
        <f t="shared" si="6"/>
        <v>0.69199426716235324</v>
      </c>
      <c r="BN19" s="527"/>
      <c r="BO19" s="252"/>
      <c r="BP19" s="515">
        <f t="shared" si="93"/>
        <v>80.000000000000014</v>
      </c>
      <c r="BQ19" s="592">
        <v>8000</v>
      </c>
      <c r="BR19" s="382">
        <f t="shared" si="94"/>
        <v>272.31715617808146</v>
      </c>
      <c r="BS19" s="382">
        <f t="shared" si="95"/>
        <v>272.36742073588897</v>
      </c>
      <c r="BT19" s="382">
        <f t="shared" si="96"/>
        <v>272.45118175605484</v>
      </c>
      <c r="BU19" s="382">
        <f t="shared" si="97"/>
        <v>272.56841941604443</v>
      </c>
      <c r="BV19" s="382">
        <f t="shared" si="98"/>
        <v>272.71910604753162</v>
      </c>
      <c r="BW19" s="382">
        <f t="shared" si="99"/>
        <v>272.90320621904453</v>
      </c>
      <c r="BX19" s="382">
        <f t="shared" si="100"/>
        <v>273.1206768414051</v>
      </c>
      <c r="BY19" s="382">
        <f t="shared" si="101"/>
        <v>273.37146729536289</v>
      </c>
      <c r="BZ19" s="382">
        <f t="shared" si="102"/>
        <v>273.65551958069511</v>
      </c>
      <c r="CA19" s="382">
        <f t="shared" si="103"/>
        <v>273.9727684859356</v>
      </c>
      <c r="CB19" s="382">
        <f t="shared" si="104"/>
        <v>274.32314177778437</v>
      </c>
      <c r="CC19" s="382">
        <f t="shared" si="105"/>
        <v>274.70656040915389</v>
      </c>
      <c r="CD19" s="382">
        <f t="shared" si="106"/>
        <v>275.12293874471607</v>
      </c>
      <c r="CE19" s="382">
        <f t="shared" si="107"/>
        <v>275.57218480273849</v>
      </c>
      <c r="CF19" s="382">
        <f t="shared" si="108"/>
        <v>276.0542005119276</v>
      </c>
      <c r="CG19" s="382">
        <f t="shared" si="109"/>
        <v>276.56888198194264</v>
      </c>
      <c r="CH19" s="382">
        <f t="shared" si="110"/>
        <v>277.11611978619476</v>
      </c>
      <c r="CI19" s="382">
        <f t="shared" si="111"/>
        <v>277.69579925551557</v>
      </c>
      <c r="CJ19" s="382">
        <f t="shared" si="112"/>
        <v>278.30780078125241</v>
      </c>
      <c r="CK19" s="382">
        <f t="shared" si="113"/>
        <v>278.95200012634001</v>
      </c>
      <c r="CL19" s="382">
        <f t="shared" si="114"/>
        <v>279.6282687428926</v>
      </c>
      <c r="CM19" s="382">
        <f t="shared" si="115"/>
        <v>280.33647409487503</v>
      </c>
      <c r="CN19" s="382">
        <f t="shared" si="116"/>
        <v>281.07647998442599</v>
      </c>
      <c r="CO19" s="382">
        <f t="shared" si="117"/>
        <v>281.84814688043946</v>
      </c>
      <c r="CP19" s="382">
        <f t="shared" si="118"/>
        <v>282.65133224804384</v>
      </c>
      <c r="CQ19" s="382">
        <f t="shared" si="119"/>
        <v>283.485890877668</v>
      </c>
      <c r="CR19" s="382">
        <f t="shared" si="120"/>
        <v>284.35167521242994</v>
      </c>
      <c r="CS19" s="382">
        <f t="shared" si="121"/>
        <v>285.24853567265052</v>
      </c>
      <c r="CT19" s="382">
        <f t="shared" si="122"/>
        <v>286.17632097634845</v>
      </c>
      <c r="CU19" s="382">
        <f t="shared" si="123"/>
        <v>287.13487845465318</v>
      </c>
      <c r="CV19" s="382">
        <f t="shared" si="124"/>
        <v>288.12405436113363</v>
      </c>
      <c r="CW19" s="382">
        <f t="shared" si="125"/>
        <v>289.1436941741249</v>
      </c>
      <c r="CX19" s="382">
        <f t="shared" si="126"/>
        <v>290.19364289120733</v>
      </c>
      <c r="CY19" s="382">
        <f t="shared" si="127"/>
        <v>291.27374531507297</v>
      </c>
      <c r="CZ19" s="382">
        <f t="shared" si="128"/>
        <v>292.38384633009491</v>
      </c>
      <c r="DA19" s="382">
        <f t="shared" si="129"/>
        <v>293.52379116899101</v>
      </c>
      <c r="DB19" s="382">
        <f t="shared" si="130"/>
        <v>294.69342566905749</v>
      </c>
      <c r="DC19" s="382">
        <f t="shared" si="131"/>
        <v>295.89259651751883</v>
      </c>
      <c r="DD19" s="382">
        <f t="shared" si="132"/>
        <v>297.12115148562117</v>
      </c>
      <c r="DE19" s="382">
        <f t="shared" si="133"/>
        <v>298.37893965116683</v>
      </c>
      <c r="DF19" s="521"/>
      <c r="DG19" s="252"/>
      <c r="DH19" s="515">
        <f t="shared" si="134"/>
        <v>80.000000000000014</v>
      </c>
      <c r="DI19" s="592">
        <v>8000</v>
      </c>
      <c r="DJ19" s="382">
        <f t="shared" si="135"/>
        <v>11.27921999677894</v>
      </c>
      <c r="DK19" s="382">
        <f t="shared" si="136"/>
        <v>22.557770810891217</v>
      </c>
      <c r="DL19" s="382">
        <f t="shared" si="137"/>
        <v>33.834984533609259</v>
      </c>
      <c r="DM19" s="382">
        <f t="shared" si="138"/>
        <v>45.110195798806615</v>
      </c>
      <c r="DN19" s="382">
        <f t="shared" si="139"/>
        <v>56.382743041031951</v>
      </c>
      <c r="DO19" s="382">
        <f t="shared" si="140"/>
        <v>67.651969737944711</v>
      </c>
      <c r="DP19" s="382">
        <f t="shared" si="141"/>
        <v>78.917225631869684</v>
      </c>
      <c r="DQ19" s="382">
        <f t="shared" si="142"/>
        <v>90.177867925782394</v>
      </c>
      <c r="DR19" s="382">
        <f t="shared" si="143"/>
        <v>101.43326244882618</v>
      </c>
      <c r="DS19" s="382">
        <f t="shared" si="144"/>
        <v>112.6827847870083</v>
      </c>
      <c r="DT19" s="382">
        <f t="shared" si="145"/>
        <v>123.92582137472154</v>
      </c>
      <c r="DU19" s="382">
        <f t="shared" si="146"/>
        <v>135.16177054326209</v>
      </c>
      <c r="DV19" s="382">
        <f t="shared" si="147"/>
        <v>146.39004352257629</v>
      </c>
      <c r="DW19" s="382">
        <f t="shared" si="148"/>
        <v>157.61006539297691</v>
      </c>
      <c r="DX19" s="382">
        <f t="shared" si="149"/>
        <v>168.82127598381612</v>
      </c>
      <c r="DY19" s="382">
        <f t="shared" si="150"/>
        <v>180.02313071650121</v>
      </c>
      <c r="DZ19" s="382">
        <f t="shared" si="151"/>
        <v>191.21510138957896</v>
      </c>
      <c r="EA19" s="382">
        <f t="shared" si="152"/>
        <v>202.39667690400887</v>
      </c>
      <c r="EB19" s="382">
        <f t="shared" si="153"/>
        <v>213.56736392708999</v>
      </c>
      <c r="EC19" s="382">
        <f t="shared" si="154"/>
        <v>224.72668749393424</v>
      </c>
      <c r="ED19" s="382">
        <f t="shared" si="155"/>
        <v>235.87419154567024</v>
      </c>
      <c r="EE19" s="382">
        <f t="shared" si="156"/>
        <v>247.00943940401277</v>
      </c>
      <c r="EF19" s="382">
        <f t="shared" si="157"/>
        <v>258.13201418209627</v>
      </c>
      <c r="EG19" s="382">
        <f t="shared" si="158"/>
        <v>269.24151913188956</v>
      </c>
      <c r="EH19" s="382">
        <f t="shared" si="159"/>
        <v>280.33757792876617</v>
      </c>
      <c r="EI19" s="382">
        <f t="shared" si="160"/>
        <v>291.41983489416015</v>
      </c>
      <c r="EJ19" s="382">
        <f t="shared" si="161"/>
        <v>302.48795515747764</v>
      </c>
      <c r="EK19" s="382">
        <f t="shared" si="162"/>
        <v>313.54162475875569</v>
      </c>
      <c r="EL19" s="382">
        <f t="shared" si="163"/>
        <v>324.58055069372244</v>
      </c>
      <c r="EM19" s="382">
        <f t="shared" si="164"/>
        <v>335.60446090323336</v>
      </c>
      <c r="EN19" s="382">
        <f t="shared" si="165"/>
        <v>346.61310420914788</v>
      </c>
      <c r="EO19" s="382">
        <f t="shared" si="166"/>
        <v>357.60625019896526</v>
      </c>
      <c r="EP19" s="382">
        <f t="shared" si="167"/>
        <v>368.58368906164856</v>
      </c>
      <c r="EQ19" s="382">
        <f t="shared" si="168"/>
        <v>379.54523137718184</v>
      </c>
      <c r="ER19" s="382">
        <f t="shared" si="169"/>
        <v>390.49070786254208</v>
      </c>
      <c r="ES19" s="382">
        <f t="shared" si="170"/>
        <v>401.41996907679464</v>
      </c>
      <c r="ET19" s="382">
        <f t="shared" si="171"/>
        <v>412.33288508813808</v>
      </c>
      <c r="EU19" s="382">
        <f t="shared" si="172"/>
        <v>423.22934510569638</v>
      </c>
      <c r="EV19" s="382">
        <f t="shared" si="173"/>
        <v>434.10925707892255</v>
      </c>
      <c r="EW19" s="382">
        <f t="shared" si="174"/>
        <v>444.97254726744882</v>
      </c>
      <c r="EX19" s="521"/>
      <c r="EY19" s="252"/>
      <c r="EZ19" s="515">
        <f t="shared" si="175"/>
        <v>80.000000000000014</v>
      </c>
      <c r="FA19" s="592">
        <v>8000</v>
      </c>
      <c r="FB19" s="382">
        <f t="shared" si="9"/>
        <v>57.167156178081498</v>
      </c>
      <c r="FC19" s="382">
        <f t="shared" si="10"/>
        <v>67.217420735889007</v>
      </c>
      <c r="FD19" s="382">
        <f t="shared" si="11"/>
        <v>77.301181756054874</v>
      </c>
      <c r="FE19" s="382">
        <f t="shared" si="12"/>
        <v>87.418419416044472</v>
      </c>
      <c r="FF19" s="382">
        <f t="shared" si="13"/>
        <v>97.569106047531662</v>
      </c>
      <c r="FG19" s="382">
        <f t="shared" si="14"/>
        <v>107.75320621904457</v>
      </c>
      <c r="FH19" s="382">
        <f t="shared" si="15"/>
        <v>117.97067684140514</v>
      </c>
      <c r="FI19" s="382">
        <f t="shared" si="16"/>
        <v>128.22146729536291</v>
      </c>
      <c r="FJ19" s="382">
        <f t="shared" si="17"/>
        <v>138.50551958069514</v>
      </c>
      <c r="FK19" s="382">
        <f t="shared" si="18"/>
        <v>148.82276848593563</v>
      </c>
      <c r="FL19" s="382">
        <f t="shared" si="19"/>
        <v>159.17314177778439</v>
      </c>
      <c r="FM19" s="382">
        <f t="shared" si="20"/>
        <v>169.55656040915392</v>
      </c>
      <c r="FN19" s="382">
        <f t="shared" si="21"/>
        <v>179.97293874471609</v>
      </c>
      <c r="FO19" s="382">
        <f t="shared" si="22"/>
        <v>190.42218480273851</v>
      </c>
      <c r="FP19" s="382">
        <f t="shared" si="23"/>
        <v>200.90420051192763</v>
      </c>
      <c r="FQ19" s="382">
        <f t="shared" si="24"/>
        <v>211.41888198194266</v>
      </c>
      <c r="FR19" s="382">
        <f t="shared" si="25"/>
        <v>221.96611978619478</v>
      </c>
      <c r="FS19" s="382">
        <f t="shared" si="26"/>
        <v>232.54579925551559</v>
      </c>
      <c r="FT19" s="382">
        <f t="shared" si="27"/>
        <v>243.15780078125243</v>
      </c>
      <c r="FU19" s="382">
        <f t="shared" si="28"/>
        <v>253.80200012634003</v>
      </c>
      <c r="FV19" s="382">
        <f t="shared" si="29"/>
        <v>264.47826874289262</v>
      </c>
      <c r="FW19" s="382">
        <f t="shared" si="30"/>
        <v>275.18647409487505</v>
      </c>
      <c r="FX19" s="382">
        <f t="shared" si="31"/>
        <v>285.92647998442601</v>
      </c>
      <c r="FY19" s="382">
        <f t="shared" si="32"/>
        <v>296.69814688043948</v>
      </c>
      <c r="FZ19" s="382">
        <f t="shared" si="33"/>
        <v>307.50133224804387</v>
      </c>
      <c r="GA19" s="382">
        <f t="shared" si="34"/>
        <v>318.33589087766802</v>
      </c>
      <c r="GB19" s="382">
        <f t="shared" si="35"/>
        <v>329.20167521242996</v>
      </c>
      <c r="GC19" s="382">
        <f t="shared" si="36"/>
        <v>340.09853567265054</v>
      </c>
      <c r="GD19" s="382">
        <f t="shared" si="37"/>
        <v>351.02632097634847</v>
      </c>
      <c r="GE19" s="382">
        <f t="shared" si="38"/>
        <v>361.9848784546532</v>
      </c>
      <c r="GF19" s="382">
        <f t="shared" si="39"/>
        <v>372.97405436113365</v>
      </c>
      <c r="GG19" s="382">
        <f t="shared" si="40"/>
        <v>383.99369417412493</v>
      </c>
      <c r="GH19" s="382">
        <f t="shared" si="41"/>
        <v>395.04364289120736</v>
      </c>
      <c r="GI19" s="382">
        <f t="shared" si="42"/>
        <v>406.12374531507299</v>
      </c>
      <c r="GJ19" s="382">
        <f t="shared" si="43"/>
        <v>417.23384633009493</v>
      </c>
      <c r="GK19" s="382">
        <f t="shared" si="44"/>
        <v>428.37379116899103</v>
      </c>
      <c r="GL19" s="382">
        <f t="shared" si="45"/>
        <v>439.54342566905751</v>
      </c>
      <c r="GM19" s="382">
        <f t="shared" si="46"/>
        <v>450.74259651751885</v>
      </c>
      <c r="GN19" s="382">
        <f t="shared" si="47"/>
        <v>461.97115148562119</v>
      </c>
      <c r="GO19" s="382">
        <f t="shared" si="48"/>
        <v>473.22893965116685</v>
      </c>
      <c r="GQ19" s="511"/>
      <c r="GR19" s="521"/>
      <c r="GS19" s="524">
        <v>8000</v>
      </c>
      <c r="GT19" s="477">
        <f t="shared" si="49"/>
        <v>4.0683607726781634</v>
      </c>
      <c r="GU19" s="477">
        <f t="shared" si="50"/>
        <v>1.979790037738812</v>
      </c>
      <c r="GV19" s="477">
        <f t="shared" si="51"/>
        <v>1.2846524927259653</v>
      </c>
      <c r="GW19" s="477">
        <f t="shared" si="52"/>
        <v>0.93788605586937213</v>
      </c>
      <c r="GX19" s="477">
        <f t="shared" si="53"/>
        <v>0.73047817089223144</v>
      </c>
      <c r="GY19" s="477">
        <f t="shared" si="54"/>
        <v>0.59275785518788571</v>
      </c>
      <c r="GZ19" s="477">
        <f t="shared" si="55"/>
        <v>0.49486599277717425</v>
      </c>
      <c r="HA19" s="477">
        <f t="shared" si="56"/>
        <v>0.42187290789455034</v>
      </c>
      <c r="HB19" s="477">
        <f t="shared" si="57"/>
        <v>0.36548422319130447</v>
      </c>
      <c r="HC19" s="477">
        <f t="shared" si="58"/>
        <v>0.32072320334679966</v>
      </c>
      <c r="HD19" s="477">
        <f t="shared" si="59"/>
        <v>0.28442272975930927</v>
      </c>
      <c r="HE19" s="477">
        <f t="shared" si="60"/>
        <v>0.25447128820262727</v>
      </c>
      <c r="HF19" s="477">
        <f t="shared" si="61"/>
        <v>0.22940696248212153</v>
      </c>
      <c r="HG19" s="477">
        <f t="shared" si="62"/>
        <v>0.20818543110143087</v>
      </c>
      <c r="HH19" s="477">
        <f t="shared" si="63"/>
        <v>0.19004076554419067</v>
      </c>
      <c r="HI19" s="477">
        <f t="shared" si="64"/>
        <v>0.17439842947117273</v>
      </c>
      <c r="HJ19" s="477">
        <f t="shared" si="65"/>
        <v>0.16081898434352276</v>
      </c>
      <c r="HK19" s="477">
        <f t="shared" si="66"/>
        <v>0.14896056008768174</v>
      </c>
      <c r="HL19" s="477">
        <f t="shared" si="67"/>
        <v>0.13855317736779466</v>
      </c>
      <c r="HM19" s="477">
        <f t="shared" si="68"/>
        <v>0.12938077340365101</v>
      </c>
      <c r="HN19" s="477">
        <f t="shared" si="69"/>
        <v>0.12126836348555761</v>
      </c>
      <c r="HO19" s="477">
        <f t="shared" si="70"/>
        <v>0.11407270409927718</v>
      </c>
      <c r="HP19" s="477">
        <f t="shared" si="71"/>
        <v>0.10767539195166413</v>
      </c>
      <c r="HQ19" s="477">
        <f t="shared" si="72"/>
        <v>0.10197768842293646</v>
      </c>
      <c r="HR19" s="477">
        <f t="shared" si="73"/>
        <v>9.689658632272273E-2</v>
      </c>
      <c r="HS19" s="477">
        <f t="shared" si="74"/>
        <v>9.2361784479369533E-2</v>
      </c>
      <c r="HT19" s="477">
        <f t="shared" si="75"/>
        <v>8.8313334793925738E-2</v>
      </c>
      <c r="HU19" s="477">
        <f t="shared" si="76"/>
        <v>8.4699793637697057E-2</v>
      </c>
      <c r="HV19" s="477">
        <f t="shared" si="77"/>
        <v>8.1476755850292862E-2</v>
      </c>
      <c r="HW19" s="477">
        <f t="shared" si="78"/>
        <v>7.8605682059232962E-2</v>
      </c>
      <c r="HX19" s="477">
        <f t="shared" si="79"/>
        <v>7.6052953081887698E-2</v>
      </c>
      <c r="HY19" s="477">
        <f t="shared" si="80"/>
        <v>7.3789101729844486E-2</v>
      </c>
      <c r="HZ19" s="477">
        <f t="shared" si="81"/>
        <v>7.1788184379296183E-2</v>
      </c>
      <c r="IA19" s="477">
        <f t="shared" si="82"/>
        <v>7.0027263526539069E-2</v>
      </c>
      <c r="IB19" s="477">
        <f t="shared" si="83"/>
        <v>6.8485979125953472E-2</v>
      </c>
      <c r="IC19" s="477">
        <f t="shared" si="84"/>
        <v>6.7146191441811207E-2</v>
      </c>
      <c r="ID19" s="477">
        <f t="shared" si="85"/>
        <v>6.5991681878836916E-2</v>
      </c>
      <c r="IE19" s="477">
        <f t="shared" si="86"/>
        <v>6.5007901106080831E-2</v>
      </c>
      <c r="IF19" s="477">
        <f t="shared" si="87"/>
        <v>6.4181755980461039E-2</v>
      </c>
      <c r="IG19" s="477">
        <f t="shared" si="88"/>
        <v>6.3501428475169847E-2</v>
      </c>
    </row>
    <row r="20" spans="1:241">
      <c r="F20" s="384"/>
      <c r="G20" s="384"/>
      <c r="H20" s="384"/>
      <c r="I20" s="384"/>
      <c r="J20" s="252"/>
      <c r="K20" s="606">
        <v>9000</v>
      </c>
      <c r="L20" s="382">
        <f t="shared" si="176"/>
        <v>2.7431999999999999</v>
      </c>
      <c r="M20" s="382">
        <v>90</v>
      </c>
      <c r="N20" s="491">
        <f t="shared" si="89"/>
        <v>724.28497748855852</v>
      </c>
      <c r="O20" s="263">
        <f t="shared" si="90"/>
        <v>0.93340620633387705</v>
      </c>
      <c r="P20" s="383">
        <f t="shared" si="91"/>
        <v>-2.8308000000001243</v>
      </c>
      <c r="Q20" s="383">
        <f>$Q$11-Konstanten!$C$33*K20</f>
        <v>270.31919999999985</v>
      </c>
      <c r="R20" s="382">
        <f t="shared" si="0"/>
        <v>640.68569658370347</v>
      </c>
      <c r="S20" s="263">
        <f t="shared" si="1"/>
        <v>0.71481369601634204</v>
      </c>
      <c r="T20" s="492">
        <f>O20/Konstanten!$C$22</f>
        <v>0.76196425006847102</v>
      </c>
      <c r="U20" s="492">
        <f t="shared" si="2"/>
        <v>0.93811972930765186</v>
      </c>
      <c r="V20" s="492"/>
      <c r="W20" s="252"/>
      <c r="X20" s="515">
        <f t="shared" si="92"/>
        <v>90.000000000000014</v>
      </c>
      <c r="Y20" s="592">
        <v>9000</v>
      </c>
      <c r="Z20" s="490">
        <f t="shared" si="3"/>
        <v>1.7880592277114367E-2</v>
      </c>
      <c r="AA20" s="490">
        <f t="shared" si="3"/>
        <v>3.5759962375249206E-2</v>
      </c>
      <c r="AB20" s="490">
        <f t="shared" si="3"/>
        <v>5.363689054117482E-2</v>
      </c>
      <c r="AC20" s="490">
        <f t="shared" si="3"/>
        <v>7.151016186267678E-2</v>
      </c>
      <c r="AD20" s="490">
        <f t="shared" si="3"/>
        <v>8.9378568662380434E-2</v>
      </c>
      <c r="AE20" s="490">
        <f t="shared" si="3"/>
        <v>0.10724091286034432</v>
      </c>
      <c r="AF20" s="490">
        <f t="shared" si="3"/>
        <v>0.12509600829468698</v>
      </c>
      <c r="AG20" s="490">
        <f t="shared" si="3"/>
        <v>0.14294268299096452</v>
      </c>
      <c r="AH20" s="490">
        <f t="shared" si="3"/>
        <v>0.16077978137054968</v>
      </c>
      <c r="AI20" s="490">
        <f t="shared" si="3"/>
        <v>0.17860616638928206</v>
      </c>
      <c r="AJ20" s="490">
        <f t="shared" si="4"/>
        <v>0.19642072159790527</v>
      </c>
      <c r="AK20" s="490">
        <f t="shared" si="4"/>
        <v>0.21422235311657786</v>
      </c>
      <c r="AL20" s="490">
        <f t="shared" si="4"/>
        <v>0.23200999151624191</v>
      </c>
      <c r="AM20" s="490">
        <f t="shared" si="4"/>
        <v>0.24978259360041657</v>
      </c>
      <c r="AN20" s="490">
        <f t="shared" si="4"/>
        <v>0.26753914408162649</v>
      </c>
      <c r="AO20" s="490">
        <f t="shared" si="4"/>
        <v>0.28527865714753387</v>
      </c>
      <c r="AP20" s="490">
        <f t="shared" si="4"/>
        <v>0.30300017791246092</v>
      </c>
      <c r="AQ20" s="490">
        <f t="shared" si="4"/>
        <v>0.3207027837508663</v>
      </c>
      <c r="AR20" s="490">
        <f t="shared" si="4"/>
        <v>0.33838558551007619</v>
      </c>
      <c r="AS20" s="490">
        <f t="shared" si="4"/>
        <v>0.35604772860036066</v>
      </c>
      <c r="AT20" s="490">
        <f t="shared" si="5"/>
        <v>0.37368839396114517</v>
      </c>
      <c r="AU20" s="490">
        <f t="shared" si="5"/>
        <v>0.39130679890297437</v>
      </c>
      <c r="AV20" s="490">
        <f t="shared" si="5"/>
        <v>0.40890219782547893</v>
      </c>
      <c r="AW20" s="490">
        <f t="shared" si="5"/>
        <v>0.42647388281230292</v>
      </c>
      <c r="AX20" s="490">
        <f t="shared" si="5"/>
        <v>0.44402118410460345</v>
      </c>
      <c r="AY20" s="490">
        <f t="shared" si="5"/>
        <v>0.46154347045534078</v>
      </c>
      <c r="AZ20" s="490">
        <f t="shared" si="5"/>
        <v>0.47904014936707523</v>
      </c>
      <c r="BA20" s="490">
        <f t="shared" si="5"/>
        <v>0.4965106672166244</v>
      </c>
      <c r="BB20" s="490">
        <f t="shared" si="5"/>
        <v>0.51395450927023523</v>
      </c>
      <c r="BC20" s="490">
        <f t="shared" si="5"/>
        <v>0.53137119959349988</v>
      </c>
      <c r="BD20" s="490">
        <f t="shared" si="6"/>
        <v>0.54876030086048144</v>
      </c>
      <c r="BE20" s="490">
        <f t="shared" si="6"/>
        <v>0.56612141406689975</v>
      </c>
      <c r="BF20" s="490">
        <f t="shared" si="6"/>
        <v>0.58345417815246303</v>
      </c>
      <c r="BG20" s="490">
        <f t="shared" si="6"/>
        <v>0.60075826953763756</v>
      </c>
      <c r="BH20" s="490">
        <f t="shared" si="6"/>
        <v>0.61803340158032838</v>
      </c>
      <c r="BI20" s="490">
        <f t="shared" si="6"/>
        <v>0.63527932395803532</v>
      </c>
      <c r="BJ20" s="490">
        <f t="shared" si="6"/>
        <v>0.6524958219811523</v>
      </c>
      <c r="BK20" s="490">
        <f t="shared" si="6"/>
        <v>0.66968271584307715</v>
      </c>
      <c r="BL20" s="490">
        <f t="shared" si="6"/>
        <v>0.6868398598128086</v>
      </c>
      <c r="BM20" s="490">
        <f t="shared" si="6"/>
        <v>0.70396714137567573</v>
      </c>
      <c r="BN20" s="527"/>
      <c r="BO20" s="252"/>
      <c r="BP20" s="515">
        <f t="shared" si="93"/>
        <v>90.000000000000014</v>
      </c>
      <c r="BQ20" s="592">
        <v>9000</v>
      </c>
      <c r="BR20" s="382">
        <f t="shared" si="94"/>
        <v>270.33648505197226</v>
      </c>
      <c r="BS20" s="382">
        <f t="shared" si="95"/>
        <v>270.38833548208032</v>
      </c>
      <c r="BT20" s="382">
        <f t="shared" si="96"/>
        <v>270.47473712777304</v>
      </c>
      <c r="BU20" s="382">
        <f t="shared" si="97"/>
        <v>270.59566643429514</v>
      </c>
      <c r="BV20" s="382">
        <f t="shared" si="98"/>
        <v>270.75109052861296</v>
      </c>
      <c r="BW20" s="382">
        <f t="shared" si="99"/>
        <v>270.94096732227922</v>
      </c>
      <c r="BX20" s="382">
        <f t="shared" si="100"/>
        <v>271.16524564260897</v>
      </c>
      <c r="BY20" s="382">
        <f t="shared" si="101"/>
        <v>271.42386539137726</v>
      </c>
      <c r="BZ20" s="382">
        <f t="shared" si="102"/>
        <v>271.71675773008434</v>
      </c>
      <c r="CA20" s="382">
        <f t="shared" si="103"/>
        <v>272.04384529068773</v>
      </c>
      <c r="CB20" s="382">
        <f t="shared" si="104"/>
        <v>272.40504241055999</v>
      </c>
      <c r="CC20" s="382">
        <f t="shared" si="105"/>
        <v>272.80025539030538</v>
      </c>
      <c r="CD20" s="382">
        <f t="shared" si="106"/>
        <v>273.2293827729543</v>
      </c>
      <c r="CE20" s="382">
        <f t="shared" si="107"/>
        <v>273.69231564295558</v>
      </c>
      <c r="CF20" s="382">
        <f t="shared" si="108"/>
        <v>274.18893794330046</v>
      </c>
      <c r="CG20" s="382">
        <f t="shared" si="109"/>
        <v>274.71912680904683</v>
      </c>
      <c r="CH20" s="382">
        <f t="shared" si="110"/>
        <v>275.28275291545185</v>
      </c>
      <c r="CI20" s="382">
        <f t="shared" si="111"/>
        <v>275.87968083888808</v>
      </c>
      <c r="CJ20" s="382">
        <f t="shared" si="112"/>
        <v>276.50976942869175</v>
      </c>
      <c r="CK20" s="382">
        <f t="shared" si="113"/>
        <v>277.17287218808463</v>
      </c>
      <c r="CL20" s="382">
        <f t="shared" si="114"/>
        <v>277.86883766231534</v>
      </c>
      <c r="CM20" s="382">
        <f t="shared" si="115"/>
        <v>278.59750983218908</v>
      </c>
      <c r="CN20" s="382">
        <f t="shared" si="116"/>
        <v>279.35872851118279</v>
      </c>
      <c r="CO20" s="382">
        <f t="shared" si="117"/>
        <v>280.15232974439243</v>
      </c>
      <c r="CP20" s="382">
        <f t="shared" si="118"/>
        <v>280.97814620761102</v>
      </c>
      <c r="CQ20" s="382">
        <f t="shared" si="119"/>
        <v>281.83600760490532</v>
      </c>
      <c r="CR20" s="382">
        <f t="shared" si="120"/>
        <v>282.72574106313067</v>
      </c>
      <c r="CS20" s="382">
        <f t="shared" si="121"/>
        <v>283.64717152190974</v>
      </c>
      <c r="CT20" s="382">
        <f t="shared" si="122"/>
        <v>284.60012211768543</v>
      </c>
      <c r="CU20" s="382">
        <f t="shared" si="123"/>
        <v>285.58441456055755</v>
      </c>
      <c r="CV20" s="382">
        <f t="shared" si="124"/>
        <v>286.5998695027065</v>
      </c>
      <c r="CW20" s="382">
        <f t="shared" si="125"/>
        <v>287.64630689731246</v>
      </c>
      <c r="CX20" s="382">
        <f t="shared" si="126"/>
        <v>288.72354634698019</v>
      </c>
      <c r="CY20" s="382">
        <f t="shared" si="127"/>
        <v>289.8314074407831</v>
      </c>
      <c r="CZ20" s="382">
        <f t="shared" si="128"/>
        <v>290.96971007914755</v>
      </c>
      <c r="DA20" s="382">
        <f t="shared" si="129"/>
        <v>292.13827478589667</v>
      </c>
      <c r="DB20" s="382">
        <f t="shared" si="130"/>
        <v>293.3369230068796</v>
      </c>
      <c r="DC20" s="382">
        <f t="shared" si="131"/>
        <v>294.56547739470682</v>
      </c>
      <c r="DD20" s="382">
        <f t="shared" si="132"/>
        <v>295.82376207920936</v>
      </c>
      <c r="DE20" s="382">
        <f t="shared" si="133"/>
        <v>297.11160292333341</v>
      </c>
      <c r="DF20" s="521"/>
      <c r="DG20" s="252"/>
      <c r="DH20" s="515">
        <f t="shared" si="134"/>
        <v>90.000000000000014</v>
      </c>
      <c r="DI20" s="592">
        <v>9000</v>
      </c>
      <c r="DJ20" s="382">
        <f t="shared" si="135"/>
        <v>11.455839718392207</v>
      </c>
      <c r="DK20" s="382">
        <f t="shared" si="136"/>
        <v>22.910896404193565</v>
      </c>
      <c r="DL20" s="382">
        <f t="shared" si="137"/>
        <v>34.364388578956444</v>
      </c>
      <c r="DM20" s="382">
        <f t="shared" si="138"/>
        <v>45.815537865802462</v>
      </c>
      <c r="DN20" s="382">
        <f t="shared" si="139"/>
        <v>57.263570523111575</v>
      </c>
      <c r="DO20" s="382">
        <f t="shared" si="140"/>
        <v>68.707718958201937</v>
      </c>
      <c r="DP20" s="382">
        <f t="shared" si="141"/>
        <v>80.147223214122278</v>
      </c>
      <c r="DQ20" s="382">
        <f t="shared" si="142"/>
        <v>91.581332423609609</v>
      </c>
      <c r="DR20" s="382">
        <f t="shared" si="143"/>
        <v>103.00930622396618</v>
      </c>
      <c r="DS20" s="382">
        <f t="shared" si="144"/>
        <v>114.43041612726202</v>
      </c>
      <c r="DT20" s="382">
        <f t="shared" si="145"/>
        <v>125.84394684042763</v>
      </c>
      <c r="DU20" s="382">
        <f t="shared" si="146"/>
        <v>137.24919753029479</v>
      </c>
      <c r="DV20" s="382">
        <f t="shared" si="147"/>
        <v>148.64548302896259</v>
      </c>
      <c r="DW20" s="382">
        <f t="shared" si="148"/>
        <v>160.032134975367</v>
      </c>
      <c r="DX20" s="382">
        <f t="shared" si="149"/>
        <v>171.40850288934467</v>
      </c>
      <c r="DY20" s="382">
        <f t="shared" si="150"/>
        <v>182.77395517503126</v>
      </c>
      <c r="DZ20" s="382">
        <f t="shared" si="151"/>
        <v>194.12788005083112</v>
      </c>
      <c r="EA20" s="382">
        <f t="shared" si="152"/>
        <v>205.46968640375661</v>
      </c>
      <c r="EB20" s="382">
        <f t="shared" si="153"/>
        <v>216.79880456640751</v>
      </c>
      <c r="EC20" s="382">
        <f t="shared" si="154"/>
        <v>228.11468701536748</v>
      </c>
      <c r="ED20" s="382">
        <f t="shared" si="155"/>
        <v>239.41680899024169</v>
      </c>
      <c r="EE20" s="382">
        <f t="shared" si="156"/>
        <v>250.70466903309131</v>
      </c>
      <c r="EF20" s="382">
        <f t="shared" si="157"/>
        <v>261.97778944842429</v>
      </c>
      <c r="EG20" s="382">
        <f t="shared" si="158"/>
        <v>273.23571668435704</v>
      </c>
      <c r="EH20" s="382">
        <f t="shared" si="159"/>
        <v>284.47802163597873</v>
      </c>
      <c r="EI20" s="382">
        <f t="shared" si="160"/>
        <v>295.70429987233996</v>
      </c>
      <c r="EJ20" s="382">
        <f t="shared" si="161"/>
        <v>306.91417178880596</v>
      </c>
      <c r="EK20" s="382">
        <f t="shared" si="162"/>
        <v>318.10728268692242</v>
      </c>
      <c r="EL20" s="382">
        <f t="shared" si="163"/>
        <v>329.28330278413614</v>
      </c>
      <c r="EM20" s="382">
        <f t="shared" si="164"/>
        <v>340.4419271560796</v>
      </c>
      <c r="EN20" s="382">
        <f t="shared" si="165"/>
        <v>351.58287561428023</v>
      </c>
      <c r="EO20" s="382">
        <f t="shared" si="166"/>
        <v>362.70589252240291</v>
      </c>
      <c r="EP20" s="382">
        <f t="shared" si="167"/>
        <v>373.81074655428301</v>
      </c>
      <c r="EQ20" s="382">
        <f t="shared" si="168"/>
        <v>384.89723039714158</v>
      </c>
      <c r="ER20" s="382">
        <f t="shared" si="169"/>
        <v>395.96516040348843</v>
      </c>
      <c r="ES20" s="382">
        <f t="shared" si="170"/>
        <v>407.01437619527809</v>
      </c>
      <c r="ET20" s="382">
        <f t="shared" si="171"/>
        <v>418.04474022395073</v>
      </c>
      <c r="EU20" s="382">
        <f t="shared" si="172"/>
        <v>429.05613728998821</v>
      </c>
      <c r="EV20" s="382">
        <f t="shared" si="173"/>
        <v>440.04847402562251</v>
      </c>
      <c r="EW20" s="382">
        <f t="shared" si="174"/>
        <v>451.02167834431327</v>
      </c>
      <c r="EX20" s="521"/>
      <c r="EY20" s="252"/>
      <c r="EZ20" s="515">
        <f t="shared" si="175"/>
        <v>90.000000000000014</v>
      </c>
      <c r="FA20" s="592">
        <v>9000</v>
      </c>
      <c r="FB20" s="382">
        <f t="shared" si="9"/>
        <v>61.186485051972298</v>
      </c>
      <c r="FC20" s="382">
        <f t="shared" si="10"/>
        <v>71.238335482080359</v>
      </c>
      <c r="FD20" s="382">
        <f t="shared" si="11"/>
        <v>81.324737127773076</v>
      </c>
      <c r="FE20" s="382">
        <f t="shared" si="12"/>
        <v>91.445666434295177</v>
      </c>
      <c r="FF20" s="382">
        <f t="shared" si="13"/>
        <v>101.601090528613</v>
      </c>
      <c r="FG20" s="382">
        <f t="shared" si="14"/>
        <v>111.79096732227926</v>
      </c>
      <c r="FH20" s="382">
        <f t="shared" si="15"/>
        <v>122.015245642609</v>
      </c>
      <c r="FI20" s="382">
        <f t="shared" si="16"/>
        <v>132.27386539137729</v>
      </c>
      <c r="FJ20" s="382">
        <f t="shared" si="17"/>
        <v>142.56675773008436</v>
      </c>
      <c r="FK20" s="382">
        <f t="shared" si="18"/>
        <v>152.89384529068775</v>
      </c>
      <c r="FL20" s="382">
        <f t="shared" si="19"/>
        <v>163.25504241056001</v>
      </c>
      <c r="FM20" s="382">
        <f t="shared" si="20"/>
        <v>173.6502553903054</v>
      </c>
      <c r="FN20" s="382">
        <f t="shared" si="21"/>
        <v>184.07938277295432</v>
      </c>
      <c r="FO20" s="382">
        <f t="shared" si="22"/>
        <v>194.5423156429556</v>
      </c>
      <c r="FP20" s="382">
        <f t="shared" si="23"/>
        <v>205.03893794330048</v>
      </c>
      <c r="FQ20" s="382">
        <f t="shared" si="24"/>
        <v>215.56912680904685</v>
      </c>
      <c r="FR20" s="382">
        <f t="shared" si="25"/>
        <v>226.13275291545187</v>
      </c>
      <c r="FS20" s="382">
        <f t="shared" si="26"/>
        <v>236.7296808388881</v>
      </c>
      <c r="FT20" s="382">
        <f t="shared" si="27"/>
        <v>247.35976942869178</v>
      </c>
      <c r="FU20" s="382">
        <f t="shared" si="28"/>
        <v>258.02287218808465</v>
      </c>
      <c r="FV20" s="382">
        <f t="shared" si="29"/>
        <v>268.71883766231537</v>
      </c>
      <c r="FW20" s="382">
        <f t="shared" si="30"/>
        <v>279.4475098321891</v>
      </c>
      <c r="FX20" s="382">
        <f t="shared" si="31"/>
        <v>290.20872851118281</v>
      </c>
      <c r="FY20" s="382">
        <f t="shared" si="32"/>
        <v>301.00232974439245</v>
      </c>
      <c r="FZ20" s="382">
        <f t="shared" si="33"/>
        <v>311.82814620761104</v>
      </c>
      <c r="GA20" s="382">
        <f t="shared" si="34"/>
        <v>322.68600760490534</v>
      </c>
      <c r="GB20" s="382">
        <f t="shared" si="35"/>
        <v>333.57574106313069</v>
      </c>
      <c r="GC20" s="382">
        <f t="shared" si="36"/>
        <v>344.49717152190976</v>
      </c>
      <c r="GD20" s="382">
        <f t="shared" si="37"/>
        <v>355.45012211768545</v>
      </c>
      <c r="GE20" s="382">
        <f t="shared" si="38"/>
        <v>366.43441456055757</v>
      </c>
      <c r="GF20" s="382">
        <f t="shared" si="39"/>
        <v>377.44986950270652</v>
      </c>
      <c r="GG20" s="382">
        <f t="shared" si="40"/>
        <v>388.49630689731248</v>
      </c>
      <c r="GH20" s="382">
        <f t="shared" si="41"/>
        <v>399.57354634698021</v>
      </c>
      <c r="GI20" s="382">
        <f t="shared" si="42"/>
        <v>410.68140744078312</v>
      </c>
      <c r="GJ20" s="382">
        <f t="shared" si="43"/>
        <v>421.81971007914757</v>
      </c>
      <c r="GK20" s="382">
        <f t="shared" si="44"/>
        <v>432.98827478589669</v>
      </c>
      <c r="GL20" s="382">
        <f t="shared" si="45"/>
        <v>444.18692300687962</v>
      </c>
      <c r="GM20" s="382">
        <f t="shared" si="46"/>
        <v>455.41547739470684</v>
      </c>
      <c r="GN20" s="382">
        <f t="shared" si="47"/>
        <v>466.67376207920938</v>
      </c>
      <c r="GO20" s="382">
        <f t="shared" si="48"/>
        <v>477.96160292333343</v>
      </c>
      <c r="GQ20" s="511"/>
      <c r="GR20" s="521"/>
      <c r="GS20" s="524">
        <v>9000</v>
      </c>
      <c r="GT20" s="477">
        <f t="shared" si="49"/>
        <v>4.341073771636152</v>
      </c>
      <c r="GU20" s="477">
        <f t="shared" si="50"/>
        <v>2.1093648290880944</v>
      </c>
      <c r="GV20" s="477">
        <f t="shared" si="51"/>
        <v>1.3665410761177785</v>
      </c>
      <c r="GW20" s="477">
        <f t="shared" si="52"/>
        <v>0.9959531349854972</v>
      </c>
      <c r="GX20" s="477">
        <f t="shared" si="53"/>
        <v>0.77427096495156211</v>
      </c>
      <c r="GY20" s="477">
        <f t="shared" si="54"/>
        <v>0.62705106525639198</v>
      </c>
      <c r="GZ20" s="477">
        <f t="shared" si="55"/>
        <v>0.52238893313411017</v>
      </c>
      <c r="HA20" s="477">
        <f t="shared" si="56"/>
        <v>0.44433217874079728</v>
      </c>
      <c r="HB20" s="477">
        <f t="shared" si="57"/>
        <v>0.38401823054813211</v>
      </c>
      <c r="HC20" s="477">
        <f t="shared" si="58"/>
        <v>0.33612941790449508</v>
      </c>
      <c r="HD20" s="477">
        <f t="shared" si="59"/>
        <v>0.29728164531878765</v>
      </c>
      <c r="HE20" s="477">
        <f t="shared" si="60"/>
        <v>0.26521872998183371</v>
      </c>
      <c r="HF20" s="477">
        <f t="shared" si="61"/>
        <v>0.23837858387588992</v>
      </c>
      <c r="HG20" s="477">
        <f t="shared" si="62"/>
        <v>0.21564531819125321</v>
      </c>
      <c r="HH20" s="477">
        <f t="shared" si="63"/>
        <v>0.19620050631715999</v>
      </c>
      <c r="HI20" s="477">
        <f t="shared" si="64"/>
        <v>0.17943022353819335</v>
      </c>
      <c r="HJ20" s="477">
        <f t="shared" si="65"/>
        <v>0.164864896563237</v>
      </c>
      <c r="HK20" s="477">
        <f t="shared" si="66"/>
        <v>0.15213920351104387</v>
      </c>
      <c r="HL20" s="477">
        <f t="shared" si="67"/>
        <v>0.14096463734385192</v>
      </c>
      <c r="HM20" s="477">
        <f t="shared" si="68"/>
        <v>0.13111030054238609</v>
      </c>
      <c r="HN20" s="477">
        <f t="shared" si="69"/>
        <v>0.12238918727409814</v>
      </c>
      <c r="HO20" s="477">
        <f t="shared" si="70"/>
        <v>0.11464820703161269</v>
      </c>
      <c r="HP20" s="477">
        <f t="shared" si="71"/>
        <v>0.10776081102980817</v>
      </c>
      <c r="HQ20" s="477">
        <f t="shared" si="72"/>
        <v>0.10162146221941955</v>
      </c>
      <c r="HR20" s="477">
        <f t="shared" si="73"/>
        <v>9.6141432699605289E-2</v>
      </c>
      <c r="HS20" s="477">
        <f t="shared" si="74"/>
        <v>9.1245571147304236E-2</v>
      </c>
      <c r="HT20" s="477">
        <f t="shared" si="75"/>
        <v>8.6869788771667136E-2</v>
      </c>
      <c r="HU20" s="477">
        <f t="shared" si="76"/>
        <v>8.2959084155768845E-2</v>
      </c>
      <c r="HV20" s="477">
        <f t="shared" si="77"/>
        <v>7.9465976902883373E-2</v>
      </c>
      <c r="HW20" s="477">
        <f t="shared" si="78"/>
        <v>7.6349254692596694E-2</v>
      </c>
      <c r="HX20" s="477">
        <f t="shared" si="79"/>
        <v>7.3572962969916778E-2</v>
      </c>
      <c r="HY20" s="477">
        <f t="shared" si="80"/>
        <v>7.1105584184344622E-2</v>
      </c>
      <c r="HZ20" s="477">
        <f t="shared" si="81"/>
        <v>6.8919366364326939E-2</v>
      </c>
      <c r="IA20" s="477">
        <f t="shared" si="82"/>
        <v>6.698977027461879E-2</v>
      </c>
      <c r="IB20" s="477">
        <f t="shared" si="83"/>
        <v>6.5295011433110325E-2</v>
      </c>
      <c r="IC20" s="477">
        <f t="shared" si="84"/>
        <v>6.381567853553359E-2</v>
      </c>
      <c r="ID20" s="477">
        <f t="shared" si="85"/>
        <v>6.2534413825956217E-2</v>
      </c>
      <c r="IE20" s="477">
        <f t="shared" si="86"/>
        <v>6.1435643995701693E-2</v>
      </c>
      <c r="IF20" s="477">
        <f t="shared" si="87"/>
        <v>6.0505352535404025E-2</v>
      </c>
      <c r="IG20" s="477">
        <f t="shared" si="88"/>
        <v>5.97308862800471E-2</v>
      </c>
    </row>
    <row r="21" spans="1:241" s="90" customFormat="1" ht="46.5">
      <c r="A21" s="173"/>
      <c r="B21" s="182"/>
      <c r="C21" s="91"/>
      <c r="D21" s="189"/>
      <c r="E21" s="91"/>
      <c r="F21" s="384"/>
      <c r="G21" s="384"/>
      <c r="H21" s="384"/>
      <c r="I21" s="384"/>
      <c r="J21" s="252"/>
      <c r="K21" s="606">
        <v>10000</v>
      </c>
      <c r="L21" s="382">
        <f t="shared" si="176"/>
        <v>3.0479999999999996</v>
      </c>
      <c r="M21" s="382">
        <v>100</v>
      </c>
      <c r="N21" s="491">
        <f t="shared" si="89"/>
        <v>696.81653438532442</v>
      </c>
      <c r="O21" s="263">
        <f t="shared" si="90"/>
        <v>0.90463704656062904</v>
      </c>
      <c r="P21" s="383">
        <f t="shared" si="91"/>
        <v>-4.8120000000001255</v>
      </c>
      <c r="Q21" s="383">
        <f>$Q$11-Konstanten!$C$33*K21</f>
        <v>268.33799999999985</v>
      </c>
      <c r="R21" s="382">
        <f t="shared" si="0"/>
        <v>638.3335498927247</v>
      </c>
      <c r="S21" s="263">
        <f t="shared" si="1"/>
        <v>0.68770445041729522</v>
      </c>
      <c r="T21" s="492">
        <f>O21/Konstanten!$C$22</f>
        <v>0.73847922168214608</v>
      </c>
      <c r="U21" s="492">
        <f t="shared" si="2"/>
        <v>0.93124414367516872</v>
      </c>
      <c r="V21" s="492"/>
      <c r="W21" s="252"/>
      <c r="X21" s="515">
        <f t="shared" si="92"/>
        <v>100.00000000000001</v>
      </c>
      <c r="Y21" s="598">
        <v>10000</v>
      </c>
      <c r="Z21" s="490">
        <f t="shared" ref="Z21:AI30" si="177">SQRT(5*((((1/$S21)*(((1+0.2*(Z$10/661.48)^2)^3.5)-1))+1)^(1/3.5)-1))</f>
        <v>1.8229582872696003E-2</v>
      </c>
      <c r="AA21" s="490">
        <f t="shared" si="177"/>
        <v>3.6457747506958606E-2</v>
      </c>
      <c r="AB21" s="490">
        <f t="shared" si="177"/>
        <v>5.4683078599579084E-2</v>
      </c>
      <c r="AC21" s="490">
        <f t="shared" si="177"/>
        <v>7.2904166704463633E-2</v>
      </c>
      <c r="AD21" s="490">
        <f t="shared" si="177"/>
        <v>9.1119611127208941E-2</v>
      </c>
      <c r="AE21" s="490">
        <f t="shared" si="177"/>
        <v>0.10932802277972048</v>
      </c>
      <c r="AF21" s="490">
        <f t="shared" si="177"/>
        <v>0.12752802698155319</v>
      </c>
      <c r="AG21" s="490">
        <f t="shared" si="177"/>
        <v>0.14571826619584488</v>
      </c>
      <c r="AH21" s="490">
        <f t="shared" si="177"/>
        <v>0.16389740268773792</v>
      </c>
      <c r="AI21" s="490">
        <f t="shared" si="177"/>
        <v>0.18206412109419956</v>
      </c>
      <c r="AJ21" s="490">
        <f t="shared" ref="AJ21:AS30" si="178">SQRT(5*((((1/$S21)*(((1+0.2*(AJ$10/661.48)^2)^3.5)-1))+1)^(1/3.5)-1))</f>
        <v>0.20021713089453846</v>
      </c>
      <c r="AK21" s="490">
        <f t="shared" si="178"/>
        <v>0.21835516877204567</v>
      </c>
      <c r="AL21" s="490">
        <f t="shared" si="178"/>
        <v>0.23647700085776172</v>
      </c>
      <c r="AM21" s="490">
        <f t="shared" si="178"/>
        <v>0.25458142484842622</v>
      </c>
      <c r="AN21" s="490">
        <f t="shared" si="178"/>
        <v>0.27266727199162838</v>
      </c>
      <c r="AO21" s="490">
        <f t="shared" si="178"/>
        <v>0.29073340893208732</v>
      </c>
      <c r="AP21" s="490">
        <f t="shared" si="178"/>
        <v>0.30877873941408163</v>
      </c>
      <c r="AQ21" s="490">
        <f t="shared" si="178"/>
        <v>0.32680220583599734</v>
      </c>
      <c r="AR21" s="490">
        <f t="shared" si="178"/>
        <v>0.34480279065400454</v>
      </c>
      <c r="AS21" s="490">
        <f t="shared" si="178"/>
        <v>0.36277951763291677</v>
      </c>
      <c r="AT21" s="490">
        <f t="shared" ref="AT21:BC30" si="179">SQRT(5*((((1/$S21)*(((1+0.2*(AT$10/661.48)^2)^3.5)-1))+1)^(1/3.5)-1))</f>
        <v>0.38073145294315586</v>
      </c>
      <c r="AU21" s="490">
        <f t="shared" si="179"/>
        <v>0.39865770610385237</v>
      </c>
      <c r="AV21" s="490">
        <f t="shared" si="179"/>
        <v>0.41655743077284363</v>
      </c>
      <c r="AW21" s="490">
        <f t="shared" si="179"/>
        <v>0.43442982538535796</v>
      </c>
      <c r="AX21" s="490">
        <f t="shared" si="179"/>
        <v>0.4522741336438707</v>
      </c>
      <c r="AY21" s="490">
        <f t="shared" si="179"/>
        <v>0.47008964486243016</v>
      </c>
      <c r="AZ21" s="490">
        <f t="shared" si="179"/>
        <v>0.48787569416941245</v>
      </c>
      <c r="BA21" s="490">
        <f t="shared" si="179"/>
        <v>0.50563166257331471</v>
      </c>
      <c r="BB21" s="490">
        <f t="shared" si="179"/>
        <v>0.52335697689672533</v>
      </c>
      <c r="BC21" s="490">
        <f t="shared" si="179"/>
        <v>0.54105110958413516</v>
      </c>
      <c r="BD21" s="490">
        <f t="shared" ref="BD21:BM30" si="180">SQRT(5*((((1/$S21)*(((1+0.2*(BD$10/661.48)^2)^3.5)-1))+1)^(1/3.5)-1))</f>
        <v>0.55871357838963231</v>
      </c>
      <c r="BE21" s="490">
        <f t="shared" si="180"/>
        <v>0.57634394595090954</v>
      </c>
      <c r="BF21" s="490">
        <f t="shared" si="180"/>
        <v>0.59394181925629308</v>
      </c>
      <c r="BG21" s="490">
        <f t="shared" si="180"/>
        <v>0.6115068490116794</v>
      </c>
      <c r="BH21" s="490">
        <f t="shared" si="180"/>
        <v>0.62903872891450674</v>
      </c>
      <c r="BI21" s="490">
        <f t="shared" si="180"/>
        <v>0.64653719484188599</v>
      </c>
      <c r="BJ21" s="490">
        <f t="shared" si="180"/>
        <v>0.66400202396014096</v>
      </c>
      <c r="BK21" s="490">
        <f t="shared" si="180"/>
        <v>0.68143303376294562</v>
      </c>
      <c r="BL21" s="490">
        <f t="shared" si="180"/>
        <v>0.69883008104519817</v>
      </c>
      <c r="BM21" s="490">
        <f t="shared" si="180"/>
        <v>0.71619306081968404</v>
      </c>
      <c r="BN21" s="527"/>
      <c r="BO21" s="252"/>
      <c r="BP21" s="515">
        <f t="shared" si="93"/>
        <v>100.00000000000001</v>
      </c>
      <c r="BQ21" s="598">
        <v>10000</v>
      </c>
      <c r="BR21" s="382">
        <f t="shared" si="94"/>
        <v>268.35583469295159</v>
      </c>
      <c r="BS21" s="382">
        <f t="shared" si="95"/>
        <v>268.40933322184878</v>
      </c>
      <c r="BT21" s="382">
        <f t="shared" si="96"/>
        <v>268.49847895512488</v>
      </c>
      <c r="BU21" s="382">
        <f t="shared" si="97"/>
        <v>268.62324423441032</v>
      </c>
      <c r="BV21" s="382">
        <f t="shared" si="98"/>
        <v>268.78359046548042</v>
      </c>
      <c r="BW21" s="382">
        <f t="shared" si="99"/>
        <v>268.97946824475952</v>
      </c>
      <c r="BX21" s="382">
        <f t="shared" si="100"/>
        <v>269.21081752056938</v>
      </c>
      <c r="BY21" s="382">
        <f t="shared" si="101"/>
        <v>269.47756778809304</v>
      </c>
      <c r="BZ21" s="382">
        <f t="shared" si="102"/>
        <v>269.7796383168191</v>
      </c>
      <c r="CA21" s="382">
        <f t="shared" si="103"/>
        <v>270.11693840904053</v>
      </c>
      <c r="CB21" s="382">
        <f t="shared" si="104"/>
        <v>270.48936768780146</v>
      </c>
      <c r="CC21" s="382">
        <f t="shared" si="105"/>
        <v>270.89681641252906</v>
      </c>
      <c r="CD21" s="382">
        <f t="shared" si="106"/>
        <v>271.33916582044156</v>
      </c>
      <c r="CE21" s="382">
        <f t="shared" si="107"/>
        <v>271.81628849169982</v>
      </c>
      <c r="CF21" s="382">
        <f t="shared" si="108"/>
        <v>272.32804873616914</v>
      </c>
      <c r="CG21" s="382">
        <f t="shared" si="109"/>
        <v>272.87430299957151</v>
      </c>
      <c r="CH21" s="382">
        <f t="shared" si="110"/>
        <v>273.45490028674845</v>
      </c>
      <c r="CI21" s="382">
        <f t="shared" si="111"/>
        <v>274.06968259971046</v>
      </c>
      <c r="CJ21" s="382">
        <f t="shared" si="112"/>
        <v>274.71848538812969</v>
      </c>
      <c r="CK21" s="382">
        <f t="shared" si="113"/>
        <v>275.40113800992953</v>
      </c>
      <c r="CL21" s="382">
        <f t="shared" si="114"/>
        <v>276.11746419964089</v>
      </c>
      <c r="CM21" s="382">
        <f t="shared" si="115"/>
        <v>276.86728254223328</v>
      </c>
      <c r="CN21" s="382">
        <f t="shared" si="116"/>
        <v>277.65040695017467</v>
      </c>
      <c r="CO21" s="382">
        <f t="shared" si="117"/>
        <v>278.46664714154844</v>
      </c>
      <c r="CP21" s="382">
        <f t="shared" si="118"/>
        <v>279.31580911713019</v>
      </c>
      <c r="CQ21" s="382">
        <f t="shared" si="119"/>
        <v>280.19769563442532</v>
      </c>
      <c r="CR21" s="382">
        <f t="shared" si="120"/>
        <v>281.11210667676897</v>
      </c>
      <c r="CS21" s="382">
        <f t="shared" si="121"/>
        <v>282.05883991570664</v>
      </c>
      <c r="CT21" s="382">
        <f t="shared" si="122"/>
        <v>283.03769116499114</v>
      </c>
      <c r="CU21" s="382">
        <f t="shared" si="123"/>
        <v>284.04845482466214</v>
      </c>
      <c r="CV21" s="382">
        <f t="shared" si="124"/>
        <v>285.09092431380122</v>
      </c>
      <c r="CW21" s="382">
        <f t="shared" si="125"/>
        <v>286.16489249069315</v>
      </c>
      <c r="CX21" s="382">
        <f t="shared" si="126"/>
        <v>287.27015205925801</v>
      </c>
      <c r="CY21" s="382">
        <f t="shared" si="127"/>
        <v>288.40649596075082</v>
      </c>
      <c r="CZ21" s="382">
        <f t="shared" si="128"/>
        <v>289.57371774986581</v>
      </c>
      <c r="DA21" s="382">
        <f t="shared" si="129"/>
        <v>290.77161195450668</v>
      </c>
      <c r="DB21" s="382">
        <f t="shared" si="130"/>
        <v>291.99997441861825</v>
      </c>
      <c r="DC21" s="382">
        <f t="shared" si="131"/>
        <v>293.258602627595</v>
      </c>
      <c r="DD21" s="382">
        <f t="shared" si="132"/>
        <v>294.54729601590179</v>
      </c>
      <c r="DE21" s="382">
        <f t="shared" si="133"/>
        <v>295.86585625665657</v>
      </c>
      <c r="DF21" s="521"/>
      <c r="DG21" s="252"/>
      <c r="DH21" s="515">
        <f t="shared" si="134"/>
        <v>100.00000000000001</v>
      </c>
      <c r="DI21" s="598">
        <v>10000</v>
      </c>
      <c r="DJ21" s="382">
        <f t="shared" si="135"/>
        <v>11.636554348191654</v>
      </c>
      <c r="DK21" s="382">
        <f t="shared" si="136"/>
        <v>23.272203387209522</v>
      </c>
      <c r="DL21" s="382">
        <f t="shared" si="137"/>
        <v>34.906043681532203</v>
      </c>
      <c r="DM21" s="382">
        <f t="shared" si="138"/>
        <v>46.537175534431256</v>
      </c>
      <c r="DN21" s="382">
        <f t="shared" si="139"/>
        <v>58.164704835675899</v>
      </c>
      <c r="DO21" s="382">
        <f t="shared" si="140"/>
        <v>69.787744883731648</v>
      </c>
      <c r="DP21" s="382">
        <f t="shared" si="141"/>
        <v>81.405418173950025</v>
      </c>
      <c r="DQ21" s="382">
        <f t="shared" si="142"/>
        <v>93.016858145006694</v>
      </c>
      <c r="DR21" s="382">
        <f t="shared" si="143"/>
        <v>104.62121087586115</v>
      </c>
      <c r="DS21" s="382">
        <f t="shared" si="144"/>
        <v>116.21763672615931</v>
      </c>
      <c r="DT21" s="382">
        <f t="shared" si="145"/>
        <v>127.80531191324707</v>
      </c>
      <c r="DU21" s="382">
        <f t="shared" si="146"/>
        <v>139.38343001968494</v>
      </c>
      <c r="DV21" s="382">
        <f t="shared" si="147"/>
        <v>150.95120342551994</v>
      </c>
      <c r="DW21" s="382">
        <f t="shared" si="148"/>
        <v>162.50786466024383</v>
      </c>
      <c r="DX21" s="382">
        <f t="shared" si="149"/>
        <v>174.05266766998125</v>
      </c>
      <c r="DY21" s="382">
        <f t="shared" si="150"/>
        <v>185.5848889960325</v>
      </c>
      <c r="DZ21" s="382">
        <f t="shared" si="151"/>
        <v>197.10382886159132</v>
      </c>
      <c r="EA21" s="382">
        <f t="shared" si="152"/>
        <v>208.60881216406509</v>
      </c>
      <c r="EB21" s="382">
        <f t="shared" si="153"/>
        <v>220.09918937108873</v>
      </c>
      <c r="EC21" s="382">
        <f t="shared" si="154"/>
        <v>231.57433731899008</v>
      </c>
      <c r="ED21" s="382">
        <f t="shared" si="155"/>
        <v>243.03365991301953</v>
      </c>
      <c r="EE21" s="382">
        <f t="shared" si="156"/>
        <v>254.47658872936262</v>
      </c>
      <c r="EF21" s="382">
        <f t="shared" si="157"/>
        <v>265.90258351942219</v>
      </c>
      <c r="EG21" s="382">
        <f t="shared" si="158"/>
        <v>277.3111326175121</v>
      </c>
      <c r="EH21" s="382">
        <f t="shared" si="159"/>
        <v>288.70175325354859</v>
      </c>
      <c r="EI21" s="382">
        <f t="shared" si="160"/>
        <v>300.07399177284532</v>
      </c>
      <c r="EJ21" s="382">
        <f t="shared" si="161"/>
        <v>311.42742376553832</v>
      </c>
      <c r="EK21" s="382">
        <f t="shared" si="162"/>
        <v>322.76165410858431</v>
      </c>
      <c r="EL21" s="382">
        <f t="shared" si="163"/>
        <v>334.07631692361139</v>
      </c>
      <c r="EM21" s="382">
        <f t="shared" si="164"/>
        <v>345.37107545423862</v>
      </c>
      <c r="EN21" s="382">
        <f t="shared" si="165"/>
        <v>356.64562186672111</v>
      </c>
      <c r="EO21" s="382">
        <f t="shared" si="166"/>
        <v>367.89967697802473</v>
      </c>
      <c r="EP21" s="382">
        <f t="shared" si="167"/>
        <v>379.13298991561265</v>
      </c>
      <c r="EQ21" s="382">
        <f t="shared" si="168"/>
        <v>390.34533771333975</v>
      </c>
      <c r="ER21" s="382">
        <f t="shared" si="169"/>
        <v>401.53652484800443</v>
      </c>
      <c r="ES21" s="382">
        <f t="shared" si="170"/>
        <v>412.70638272110529</v>
      </c>
      <c r="ET21" s="382">
        <f t="shared" si="171"/>
        <v>423.85476909043081</v>
      </c>
      <c r="EU21" s="382">
        <f t="shared" si="172"/>
        <v>434.98156745607002</v>
      </c>
      <c r="EV21" s="382">
        <f t="shared" si="173"/>
        <v>446.08668640540185</v>
      </c>
      <c r="EW21" s="382">
        <f t="shared" si="174"/>
        <v>457.17005892156499</v>
      </c>
      <c r="EX21" s="521"/>
      <c r="EY21" s="252"/>
      <c r="EZ21" s="515">
        <f t="shared" si="175"/>
        <v>100.00000000000001</v>
      </c>
      <c r="FA21" s="598">
        <v>10000</v>
      </c>
      <c r="FB21" s="382">
        <f t="shared" si="9"/>
        <v>65.205834692951626</v>
      </c>
      <c r="FC21" s="382">
        <f t="shared" si="10"/>
        <v>75.25933322184882</v>
      </c>
      <c r="FD21" s="382">
        <f t="shared" si="11"/>
        <v>85.348478955124918</v>
      </c>
      <c r="FE21" s="382">
        <f t="shared" si="12"/>
        <v>95.473244234410359</v>
      </c>
      <c r="FF21" s="382">
        <f t="shared" si="13"/>
        <v>105.63359046548045</v>
      </c>
      <c r="FG21" s="382">
        <f t="shared" si="14"/>
        <v>115.82946824475955</v>
      </c>
      <c r="FH21" s="382">
        <f t="shared" si="15"/>
        <v>126.0608175205694</v>
      </c>
      <c r="FI21" s="382">
        <f t="shared" si="16"/>
        <v>136.32756778809306</v>
      </c>
      <c r="FJ21" s="382">
        <f t="shared" si="17"/>
        <v>146.62963831681913</v>
      </c>
      <c r="FK21" s="382">
        <f t="shared" si="18"/>
        <v>156.96693840904055</v>
      </c>
      <c r="FL21" s="382">
        <f t="shared" si="19"/>
        <v>167.33936768780148</v>
      </c>
      <c r="FM21" s="382">
        <f t="shared" si="20"/>
        <v>177.74681641252909</v>
      </c>
      <c r="FN21" s="382">
        <f t="shared" si="21"/>
        <v>188.18916582044159</v>
      </c>
      <c r="FO21" s="382">
        <f t="shared" si="22"/>
        <v>198.66628849169985</v>
      </c>
      <c r="FP21" s="382">
        <f t="shared" si="23"/>
        <v>209.17804873616916</v>
      </c>
      <c r="FQ21" s="382">
        <f t="shared" si="24"/>
        <v>219.72430299957153</v>
      </c>
      <c r="FR21" s="382">
        <f t="shared" si="25"/>
        <v>230.30490028674848</v>
      </c>
      <c r="FS21" s="382">
        <f t="shared" si="26"/>
        <v>240.91968259971048</v>
      </c>
      <c r="FT21" s="382">
        <f t="shared" si="27"/>
        <v>251.56848538812972</v>
      </c>
      <c r="FU21" s="382">
        <f t="shared" si="28"/>
        <v>262.25113800992955</v>
      </c>
      <c r="FV21" s="382">
        <f t="shared" si="29"/>
        <v>272.96746419964092</v>
      </c>
      <c r="FW21" s="382">
        <f t="shared" si="30"/>
        <v>283.71728254223331</v>
      </c>
      <c r="FX21" s="382">
        <f t="shared" si="31"/>
        <v>294.50040695017469</v>
      </c>
      <c r="FY21" s="382">
        <f t="shared" si="32"/>
        <v>305.31664714154846</v>
      </c>
      <c r="FZ21" s="382">
        <f t="shared" si="33"/>
        <v>316.16580911713021</v>
      </c>
      <c r="GA21" s="382">
        <f t="shared" si="34"/>
        <v>327.04769563442534</v>
      </c>
      <c r="GB21" s="382">
        <f t="shared" si="35"/>
        <v>337.962106676769</v>
      </c>
      <c r="GC21" s="382">
        <f t="shared" si="36"/>
        <v>348.90883991570666</v>
      </c>
      <c r="GD21" s="382">
        <f t="shared" si="37"/>
        <v>359.88769116499117</v>
      </c>
      <c r="GE21" s="382">
        <f t="shared" si="38"/>
        <v>370.89845482466217</v>
      </c>
      <c r="GF21" s="382">
        <f t="shared" si="39"/>
        <v>381.94092431380125</v>
      </c>
      <c r="GG21" s="382">
        <f t="shared" si="40"/>
        <v>393.01489249069317</v>
      </c>
      <c r="GH21" s="382">
        <f t="shared" si="41"/>
        <v>404.12015205925803</v>
      </c>
      <c r="GI21" s="382">
        <f t="shared" si="42"/>
        <v>415.25649596075084</v>
      </c>
      <c r="GJ21" s="382">
        <f t="shared" si="43"/>
        <v>426.42371774986583</v>
      </c>
      <c r="GK21" s="382">
        <f t="shared" si="44"/>
        <v>437.6216119545067</v>
      </c>
      <c r="GL21" s="382">
        <f t="shared" si="45"/>
        <v>448.84997441861827</v>
      </c>
      <c r="GM21" s="382">
        <f t="shared" si="46"/>
        <v>460.10860262759502</v>
      </c>
      <c r="GN21" s="382">
        <f t="shared" si="47"/>
        <v>471.39729601590182</v>
      </c>
      <c r="GO21" s="382">
        <f t="shared" si="48"/>
        <v>482.71585625665659</v>
      </c>
      <c r="GQ21" s="511"/>
      <c r="GR21" s="521"/>
      <c r="GS21" s="625">
        <v>10000</v>
      </c>
      <c r="GT21" s="476">
        <f t="shared" si="49"/>
        <v>4.603534580928998</v>
      </c>
      <c r="GU21" s="476">
        <f t="shared" si="50"/>
        <v>2.2338722711237384</v>
      </c>
      <c r="GV21" s="476">
        <f t="shared" si="51"/>
        <v>1.4450917363711537</v>
      </c>
      <c r="GW21" s="476">
        <f t="shared" si="52"/>
        <v>1.0515478891445182</v>
      </c>
      <c r="GX21" s="476">
        <f t="shared" si="53"/>
        <v>0.81611151924369507</v>
      </c>
      <c r="GY21" s="476">
        <f t="shared" si="54"/>
        <v>0.65973937741840938</v>
      </c>
      <c r="GZ21" s="476">
        <f t="shared" si="55"/>
        <v>0.54855561642344386</v>
      </c>
      <c r="HA21" s="476">
        <f t="shared" si="56"/>
        <v>0.46562215179927968</v>
      </c>
      <c r="HB21" s="476">
        <f t="shared" si="57"/>
        <v>0.40152878263666147</v>
      </c>
      <c r="HC21" s="476">
        <f t="shared" si="58"/>
        <v>0.35062924036992588</v>
      </c>
      <c r="HD21" s="476">
        <f t="shared" si="59"/>
        <v>0.30933030233821368</v>
      </c>
      <c r="HE21" s="476">
        <f t="shared" si="60"/>
        <v>0.27523634902244937</v>
      </c>
      <c r="HF21" s="476">
        <f t="shared" si="61"/>
        <v>0.24668874146005101</v>
      </c>
      <c r="HG21" s="476">
        <f t="shared" si="62"/>
        <v>0.22250260876329064</v>
      </c>
      <c r="HH21" s="476">
        <f t="shared" si="63"/>
        <v>0.20180892103755999</v>
      </c>
      <c r="HI21" s="476">
        <f t="shared" si="64"/>
        <v>0.18395578534558854</v>
      </c>
      <c r="HJ21" s="476">
        <f t="shared" si="65"/>
        <v>0.16844457876295921</v>
      </c>
      <c r="HK21" s="476">
        <f t="shared" si="66"/>
        <v>0.15488737077048206</v>
      </c>
      <c r="HL21" s="476">
        <f t="shared" si="67"/>
        <v>0.14297779154462736</v>
      </c>
      <c r="HM21" s="476">
        <f t="shared" si="68"/>
        <v>0.1324706400808249</v>
      </c>
      <c r="HN21" s="476">
        <f t="shared" si="69"/>
        <v>0.12316731886988219</v>
      </c>
      <c r="HO21" s="476">
        <f t="shared" si="70"/>
        <v>0.11490524122031651</v>
      </c>
      <c r="HP21" s="476">
        <f t="shared" si="71"/>
        <v>0.10755000215582201</v>
      </c>
      <c r="HQ21" s="476">
        <f t="shared" si="72"/>
        <v>0.1009895068391056</v>
      </c>
      <c r="HR21" s="476">
        <f t="shared" si="73"/>
        <v>9.5129508408151819E-2</v>
      </c>
      <c r="HS21" s="476">
        <f t="shared" si="74"/>
        <v>8.9890175760380442E-2</v>
      </c>
      <c r="HT21" s="476">
        <f t="shared" si="75"/>
        <v>8.5203424253374724E-2</v>
      </c>
      <c r="HU21" s="476">
        <f t="shared" si="76"/>
        <v>8.1010818584805772E-2</v>
      </c>
      <c r="HV21" s="476">
        <f t="shared" si="77"/>
        <v>7.7261909730888562E-2</v>
      </c>
      <c r="HW21" s="476">
        <f t="shared" si="78"/>
        <v>7.391290465436183E-2</v>
      </c>
      <c r="HX21" s="476">
        <f t="shared" si="79"/>
        <v>7.0925593631801315E-2</v>
      </c>
      <c r="HY21" s="476">
        <f t="shared" si="80"/>
        <v>6.8266478837296224E-2</v>
      </c>
      <c r="HZ21" s="476">
        <f t="shared" si="81"/>
        <v>6.5906061483088071E-2</v>
      </c>
      <c r="IA21" s="476">
        <f t="shared" si="82"/>
        <v>6.3818254864632842E-2</v>
      </c>
      <c r="IB21" s="476">
        <f t="shared" si="83"/>
        <v>6.197989812080499E-2</v>
      </c>
      <c r="IC21" s="476">
        <f t="shared" si="84"/>
        <v>6.0370351117730085E-2</v>
      </c>
      <c r="ID21" s="476">
        <f t="shared" si="85"/>
        <v>5.8971155100662927E-2</v>
      </c>
      <c r="IE21" s="476">
        <f t="shared" si="86"/>
        <v>5.7765746991250706E-2</v>
      </c>
      <c r="IF21" s="476">
        <f t="shared" si="87"/>
        <v>5.6739217694333481E-2</v>
      </c>
      <c r="IG21" s="476">
        <f t="shared" si="88"/>
        <v>5.5878106705746465E-2</v>
      </c>
    </row>
    <row r="22" spans="1:241">
      <c r="F22" s="384"/>
      <c r="G22" s="384"/>
      <c r="H22" s="384"/>
      <c r="I22" s="384"/>
      <c r="J22" s="252"/>
      <c r="K22" s="606">
        <v>11000</v>
      </c>
      <c r="L22" s="382">
        <f t="shared" si="176"/>
        <v>3.3527999999999998</v>
      </c>
      <c r="M22" s="382">
        <v>110</v>
      </c>
      <c r="N22" s="491">
        <f t="shared" si="89"/>
        <v>670.19777942873679</v>
      </c>
      <c r="O22" s="263">
        <f t="shared" si="90"/>
        <v>0.87655121507456846</v>
      </c>
      <c r="P22" s="383">
        <f t="shared" si="91"/>
        <v>-6.7932000000001835</v>
      </c>
      <c r="Q22" s="383">
        <f>$Q$11-Konstanten!$C$33*K22</f>
        <v>266.35679999999979</v>
      </c>
      <c r="R22" s="382">
        <f t="shared" si="0"/>
        <v>635.97270384062074</v>
      </c>
      <c r="S22" s="263">
        <f t="shared" si="1"/>
        <v>0.66143378181962675</v>
      </c>
      <c r="T22" s="492">
        <f>O22/Konstanten!$C$22</f>
        <v>0.71555201230577015</v>
      </c>
      <c r="U22" s="492">
        <f t="shared" si="2"/>
        <v>0.92436855804268547</v>
      </c>
      <c r="V22" s="492"/>
      <c r="W22" s="252"/>
      <c r="X22" s="515">
        <f t="shared" si="92"/>
        <v>110</v>
      </c>
      <c r="Y22" s="592">
        <v>11000</v>
      </c>
      <c r="Z22" s="490">
        <f t="shared" si="177"/>
        <v>1.858804632669896E-2</v>
      </c>
      <c r="AA22" s="490">
        <f t="shared" si="177"/>
        <v>3.7174462642100135E-2</v>
      </c>
      <c r="AB22" s="490">
        <f t="shared" si="177"/>
        <v>5.5757622453407998E-2</v>
      </c>
      <c r="AC22" s="490">
        <f t="shared" si="177"/>
        <v>7.433590628758116E-2</v>
      </c>
      <c r="AD22" s="490">
        <f t="shared" si="177"/>
        <v>9.2907705158600709E-2</v>
      </c>
      <c r="AE22" s="490">
        <f t="shared" si="177"/>
        <v>0.11147142398395191</v>
      </c>
      <c r="AF22" s="490">
        <f t="shared" si="177"/>
        <v>0.13002548493407104</v>
      </c>
      <c r="AG22" s="490">
        <f t="shared" si="177"/>
        <v>0.14856833069927086</v>
      </c>
      <c r="AH22" s="490">
        <f t="shared" si="177"/>
        <v>0.16709842765909216</v>
      </c>
      <c r="AI22" s="490">
        <f t="shared" si="177"/>
        <v>0.18561426894014393</v>
      </c>
      <c r="AJ22" s="490">
        <f t="shared" si="178"/>
        <v>0.20411437734925159</v>
      </c>
      <c r="AK22" s="490">
        <f t="shared" si="178"/>
        <v>0.22259730816993142</v>
      </c>
      <c r="AL22" s="490">
        <f t="shared" si="178"/>
        <v>0.24106165181128222</v>
      </c>
      <c r="AM22" s="490">
        <f t="shared" si="178"/>
        <v>0.25950603629951707</v>
      </c>
      <c r="AN22" s="490">
        <f t="shared" si="178"/>
        <v>0.27792912960375993</v>
      </c>
      <c r="AO22" s="490">
        <f t="shared" si="178"/>
        <v>0.29632964178896187</v>
      </c>
      <c r="AP22" s="490">
        <f t="shared" si="178"/>
        <v>0.3147063269900216</v>
      </c>
      <c r="AQ22" s="490">
        <f t="shared" si="178"/>
        <v>0.33305798520266322</v>
      </c>
      <c r="AR22" s="490">
        <f t="shared" si="178"/>
        <v>0.35138346388782482</v>
      </c>
      <c r="AS22" s="490">
        <f t="shared" si="178"/>
        <v>0.36968165938767589</v>
      </c>
      <c r="AT22" s="490">
        <f t="shared" si="179"/>
        <v>0.38795151815253648</v>
      </c>
      <c r="AU22" s="490">
        <f t="shared" si="179"/>
        <v>0.40619203777933038</v>
      </c>
      <c r="AV22" s="490">
        <f t="shared" si="179"/>
        <v>0.42440226786317875</v>
      </c>
      <c r="AW22" s="490">
        <f t="shared" si="179"/>
        <v>0.44258131066495765</v>
      </c>
      <c r="AX22" s="490">
        <f t="shared" si="179"/>
        <v>0.46072832159858118</v>
      </c>
      <c r="AY22" s="490">
        <f t="shared" si="179"/>
        <v>0.47884250954272517</v>
      </c>
      <c r="AZ22" s="490">
        <f t="shared" si="179"/>
        <v>0.49692313698251206</v>
      </c>
      <c r="BA22" s="490">
        <f t="shared" si="179"/>
        <v>0.51496951998749274</v>
      </c>
      <c r="BB22" s="490">
        <f t="shared" si="179"/>
        <v>0.53298102803282421</v>
      </c>
      <c r="BC22" s="490">
        <f t="shared" si="179"/>
        <v>0.5509570836712232</v>
      </c>
      <c r="BD22" s="490">
        <f t="shared" si="180"/>
        <v>0.56889716206363239</v>
      </c>
      <c r="BE22" s="490">
        <f t="shared" si="180"/>
        <v>0.58680079037701149</v>
      </c>
      <c r="BF22" s="490">
        <f t="shared" si="180"/>
        <v>0.60466754705792936</v>
      </c>
      <c r="BG22" s="490">
        <f t="shared" si="180"/>
        <v>0.62249706099081237</v>
      </c>
      <c r="BH22" s="490">
        <f t="shared" si="180"/>
        <v>0.64028901054991261</v>
      </c>
      <c r="BI22" s="490">
        <f t="shared" si="180"/>
        <v>0.65804312255403252</v>
      </c>
      <c r="BJ22" s="490">
        <f t="shared" si="180"/>
        <v>0.67575917113309925</v>
      </c>
      <c r="BK22" s="490">
        <f t="shared" si="180"/>
        <v>0.69343697651555891</v>
      </c>
      <c r="BL22" s="490">
        <f t="shared" si="180"/>
        <v>0.71107640374544101</v>
      </c>
      <c r="BM22" s="490">
        <f t="shared" si="180"/>
        <v>0.72867736133777694</v>
      </c>
      <c r="BN22" s="527"/>
      <c r="BO22" s="252"/>
      <c r="BP22" s="515">
        <f t="shared" si="93"/>
        <v>110</v>
      </c>
      <c r="BQ22" s="592">
        <v>11000</v>
      </c>
      <c r="BR22" s="382">
        <f t="shared" si="94"/>
        <v>266.37520607878764</v>
      </c>
      <c r="BS22" s="382">
        <f t="shared" si="95"/>
        <v>266.43041785907536</v>
      </c>
      <c r="BT22" s="382">
        <f t="shared" si="96"/>
        <v>266.52241599495318</v>
      </c>
      <c r="BU22" s="382">
        <f t="shared" si="97"/>
        <v>266.65116831747525</v>
      </c>
      <c r="BV22" s="382">
        <f t="shared" si="98"/>
        <v>266.81662994548287</v>
      </c>
      <c r="BW22" s="382">
        <f t="shared" si="99"/>
        <v>267.01874343969843</v>
      </c>
      <c r="BX22" s="382">
        <f t="shared" si="100"/>
        <v>267.25743899904393</v>
      </c>
      <c r="BY22" s="382">
        <f t="shared" si="101"/>
        <v>267.53263469786441</v>
      </c>
      <c r="BZ22" s="382">
        <f t="shared" si="102"/>
        <v>267.84423676247025</v>
      </c>
      <c r="CA22" s="382">
        <f t="shared" si="103"/>
        <v>268.19213988517009</v>
      </c>
      <c r="CB22" s="382">
        <f t="shared" si="104"/>
        <v>268.57622757373991</v>
      </c>
      <c r="CC22" s="382">
        <f t="shared" si="105"/>
        <v>268.99637253407525</v>
      </c>
      <c r="CD22" s="382">
        <f t="shared" si="106"/>
        <v>269.45243708359305</v>
      </c>
      <c r="CE22" s="382">
        <f t="shared" si="107"/>
        <v>269.94427359279894</v>
      </c>
      <c r="CF22" s="382">
        <f t="shared" si="108"/>
        <v>270.47172495231155</v>
      </c>
      <c r="CG22" s="382">
        <f t="shared" si="109"/>
        <v>271.03462506253857</v>
      </c>
      <c r="CH22" s="382">
        <f t="shared" si="110"/>
        <v>271.63279934312504</v>
      </c>
      <c r="CI22" s="382">
        <f t="shared" si="111"/>
        <v>272.26606525925666</v>
      </c>
      <c r="CJ22" s="382">
        <f t="shared" si="112"/>
        <v>272.93423286187948</v>
      </c>
      <c r="CK22" s="382">
        <f t="shared" si="113"/>
        <v>273.63710533891145</v>
      </c>
      <c r="CL22" s="382">
        <f t="shared" si="114"/>
        <v>274.37447957454862</v>
      </c>
      <c r="CM22" s="382">
        <f t="shared" si="115"/>
        <v>275.14614671383328</v>
      </c>
      <c r="CN22" s="382">
        <f t="shared" si="116"/>
        <v>275.95189272972124</v>
      </c>
      <c r="CO22" s="382">
        <f t="shared" si="117"/>
        <v>276.7914989899881</v>
      </c>
      <c r="CP22" s="382">
        <f t="shared" si="118"/>
        <v>277.66474282142582</v>
      </c>
      <c r="CQ22" s="382">
        <f t="shared" si="119"/>
        <v>278.57139806891183</v>
      </c>
      <c r="CR22" s="382">
        <f t="shared" si="120"/>
        <v>279.51123564707245</v>
      </c>
      <c r="CS22" s="382">
        <f t="shared" si="121"/>
        <v>280.48402408241986</v>
      </c>
      <c r="CT22" s="382">
        <f t="shared" si="122"/>
        <v>281.48953004399613</v>
      </c>
      <c r="CU22" s="382">
        <f t="shared" si="123"/>
        <v>282.52751886073304</v>
      </c>
      <c r="CV22" s="382">
        <f t="shared" si="124"/>
        <v>283.59775502389994</v>
      </c>
      <c r="CW22" s="382">
        <f t="shared" si="125"/>
        <v>284.70000267319176</v>
      </c>
      <c r="CX22" s="382">
        <f t="shared" si="126"/>
        <v>285.83402606517893</v>
      </c>
      <c r="CY22" s="382">
        <f t="shared" si="127"/>
        <v>286.99959002301443</v>
      </c>
      <c r="CZ22" s="382">
        <f t="shared" si="128"/>
        <v>288.19646036646355</v>
      </c>
      <c r="DA22" s="382">
        <f t="shared" si="129"/>
        <v>289.42440432148436</v>
      </c>
      <c r="DB22" s="382">
        <f t="shared" si="130"/>
        <v>290.68319090874797</v>
      </c>
      <c r="DC22" s="382">
        <f t="shared" si="131"/>
        <v>291.97259131063959</v>
      </c>
      <c r="DD22" s="382">
        <f t="shared" si="132"/>
        <v>293.29237921642471</v>
      </c>
      <c r="DE22" s="382">
        <f t="shared" si="133"/>
        <v>294.64233114540548</v>
      </c>
      <c r="DF22" s="521"/>
      <c r="DG22" s="252"/>
      <c r="DH22" s="515">
        <f t="shared" si="134"/>
        <v>110</v>
      </c>
      <c r="DI22" s="592">
        <v>11000</v>
      </c>
      <c r="DJ22" s="382">
        <f t="shared" si="135"/>
        <v>11.821490081505456</v>
      </c>
      <c r="DK22" s="382">
        <f t="shared" si="136"/>
        <v>23.64194352031857</v>
      </c>
      <c r="DL22" s="382">
        <f t="shared" si="137"/>
        <v>35.460325911418387</v>
      </c>
      <c r="DM22" s="382">
        <f t="shared" si="138"/>
        <v>47.275607314155991</v>
      </c>
      <c r="DN22" s="382">
        <f t="shared" si="139"/>
        <v>59.086764457342483</v>
      </c>
      <c r="DO22" s="382">
        <f t="shared" si="140"/>
        <v>70.892782912038115</v>
      </c>
      <c r="DP22" s="382">
        <f t="shared" si="141"/>
        <v>82.69265922170905</v>
      </c>
      <c r="DQ22" s="382">
        <f t="shared" si="142"/>
        <v>94.485402979902787</v>
      </c>
      <c r="DR22" s="382">
        <f t="shared" si="143"/>
        <v>106.27003884586921</v>
      </c>
      <c r="DS22" s="382">
        <f t="shared" si="144"/>
        <v>118.04560848926349</v>
      </c>
      <c r="DT22" s="382">
        <f t="shared" si="145"/>
        <v>129.81117245554827</v>
      </c>
      <c r="DU22" s="382">
        <f t="shared" si="146"/>
        <v>141.56581194447517</v>
      </c>
      <c r="DV22" s="382">
        <f t="shared" si="147"/>
        <v>153.30863049470742</v>
      </c>
      <c r="DW22" s="382">
        <f t="shared" si="148"/>
        <v>165.03875556836616</v>
      </c>
      <c r="DX22" s="382">
        <f t="shared" si="149"/>
        <v>176.7553400301735</v>
      </c>
      <c r="DY22" s="382">
        <f t="shared" si="150"/>
        <v>188.45756351664869</v>
      </c>
      <c r="DZ22" s="382">
        <f t="shared" si="151"/>
        <v>200.14463369159455</v>
      </c>
      <c r="EA22" s="382">
        <f t="shared" si="152"/>
        <v>211.81578738504717</v>
      </c>
      <c r="EB22" s="382">
        <f t="shared" si="153"/>
        <v>223.47029161362306</v>
      </c>
      <c r="EC22" s="382">
        <f t="shared" si="154"/>
        <v>235.10744448106763</v>
      </c>
      <c r="ED22" s="382">
        <f t="shared" si="155"/>
        <v>246.72657595854227</v>
      </c>
      <c r="EE22" s="382">
        <f t="shared" si="156"/>
        <v>258.32704854505232</v>
      </c>
      <c r="EF22" s="382">
        <f t="shared" si="157"/>
        <v>269.9082578090372</v>
      </c>
      <c r="EG22" s="382">
        <f t="shared" si="158"/>
        <v>281.46963281291886</v>
      </c>
      <c r="EH22" s="382">
        <f t="shared" si="159"/>
        <v>293.01063642300073</v>
      </c>
      <c r="EI22" s="382">
        <f t="shared" si="160"/>
        <v>304.53076550771516</v>
      </c>
      <c r="EJ22" s="382">
        <f t="shared" si="161"/>
        <v>316.02955102773137</v>
      </c>
      <c r="EK22" s="382">
        <f t="shared" si="162"/>
        <v>327.50655802195234</v>
      </c>
      <c r="EL22" s="382">
        <f t="shared" si="163"/>
        <v>338.9613854937889</v>
      </c>
      <c r="EM22" s="382">
        <f t="shared" si="164"/>
        <v>350.39366620253094</v>
      </c>
      <c r="EN22" s="382">
        <f t="shared" si="165"/>
        <v>361.80306636486409</v>
      </c>
      <c r="EO22" s="382">
        <f t="shared" si="166"/>
        <v>373.18928527188132</v>
      </c>
      <c r="EP22" s="382">
        <f t="shared" si="167"/>
        <v>384.5520548271071</v>
      </c>
      <c r="EQ22" s="382">
        <f t="shared" si="168"/>
        <v>395.89113901116673</v>
      </c>
      <c r="ER22" s="382">
        <f t="shared" si="169"/>
        <v>407.20633327886367</v>
      </c>
      <c r="ES22" s="382">
        <f t="shared" si="170"/>
        <v>418.49746389441304</v>
      </c>
      <c r="ET22" s="382">
        <f t="shared" si="171"/>
        <v>429.76438721061385</v>
      </c>
      <c r="EU22" s="382">
        <f t="shared" si="172"/>
        <v>441.00698889766505</v>
      </c>
      <c r="EV22" s="382">
        <f t="shared" si="173"/>
        <v>452.22518312725299</v>
      </c>
      <c r="EW22" s="382">
        <f t="shared" si="174"/>
        <v>463.41891171743498</v>
      </c>
      <c r="EX22" s="521"/>
      <c r="EY22" s="252"/>
      <c r="EZ22" s="515">
        <f t="shared" si="175"/>
        <v>110</v>
      </c>
      <c r="FA22" s="592">
        <v>11000</v>
      </c>
      <c r="FB22" s="382">
        <f t="shared" si="9"/>
        <v>69.225206078787664</v>
      </c>
      <c r="FC22" s="382">
        <f t="shared" si="10"/>
        <v>79.280417859075385</v>
      </c>
      <c r="FD22" s="382">
        <f t="shared" si="11"/>
        <v>89.372415994953201</v>
      </c>
      <c r="FE22" s="382">
        <f t="shared" si="12"/>
        <v>99.501168317475276</v>
      </c>
      <c r="FF22" s="382">
        <f t="shared" si="13"/>
        <v>109.6666299454829</v>
      </c>
      <c r="FG22" s="382">
        <f t="shared" si="14"/>
        <v>119.86874343969845</v>
      </c>
      <c r="FH22" s="382">
        <f t="shared" si="15"/>
        <v>130.10743899904395</v>
      </c>
      <c r="FI22" s="382">
        <f t="shared" si="16"/>
        <v>140.38263469786443</v>
      </c>
      <c r="FJ22" s="382">
        <f t="shared" si="17"/>
        <v>150.69423676247027</v>
      </c>
      <c r="FK22" s="382">
        <f t="shared" si="18"/>
        <v>161.04213988517012</v>
      </c>
      <c r="FL22" s="382">
        <f t="shared" si="19"/>
        <v>171.42622757373994</v>
      </c>
      <c r="FM22" s="382">
        <f t="shared" si="20"/>
        <v>181.84637253407527</v>
      </c>
      <c r="FN22" s="382">
        <f t="shared" si="21"/>
        <v>192.30243708359308</v>
      </c>
      <c r="FO22" s="382">
        <f t="shared" si="22"/>
        <v>202.79427359279896</v>
      </c>
      <c r="FP22" s="382">
        <f t="shared" si="23"/>
        <v>213.32172495231157</v>
      </c>
      <c r="FQ22" s="382">
        <f t="shared" si="24"/>
        <v>223.88462506253859</v>
      </c>
      <c r="FR22" s="382">
        <f t="shared" si="25"/>
        <v>234.48279934312507</v>
      </c>
      <c r="FS22" s="382">
        <f t="shared" si="26"/>
        <v>245.11606525925669</v>
      </c>
      <c r="FT22" s="382">
        <f t="shared" si="27"/>
        <v>255.7842328618795</v>
      </c>
      <c r="FU22" s="382">
        <f t="shared" si="28"/>
        <v>266.48710533891148</v>
      </c>
      <c r="FV22" s="382">
        <f t="shared" si="29"/>
        <v>277.22447957454864</v>
      </c>
      <c r="FW22" s="382">
        <f t="shared" si="30"/>
        <v>287.9961467138333</v>
      </c>
      <c r="FX22" s="382">
        <f t="shared" si="31"/>
        <v>298.80189272972126</v>
      </c>
      <c r="FY22" s="382">
        <f t="shared" si="32"/>
        <v>309.64149898998812</v>
      </c>
      <c r="FZ22" s="382">
        <f t="shared" si="33"/>
        <v>320.51474282142584</v>
      </c>
      <c r="GA22" s="382">
        <f t="shared" si="34"/>
        <v>331.42139806891186</v>
      </c>
      <c r="GB22" s="382">
        <f t="shared" si="35"/>
        <v>342.36123564707248</v>
      </c>
      <c r="GC22" s="382">
        <f t="shared" si="36"/>
        <v>353.33402408241989</v>
      </c>
      <c r="GD22" s="382">
        <f t="shared" si="37"/>
        <v>364.33953004399615</v>
      </c>
      <c r="GE22" s="382">
        <f t="shared" si="38"/>
        <v>375.37751886073306</v>
      </c>
      <c r="GF22" s="382">
        <f t="shared" si="39"/>
        <v>386.44775502389996</v>
      </c>
      <c r="GG22" s="382">
        <f t="shared" si="40"/>
        <v>397.55000267319178</v>
      </c>
      <c r="GH22" s="382">
        <f t="shared" si="41"/>
        <v>408.68402606517895</v>
      </c>
      <c r="GI22" s="382">
        <f t="shared" si="42"/>
        <v>419.84959002301446</v>
      </c>
      <c r="GJ22" s="382">
        <f t="shared" si="43"/>
        <v>431.04646036646358</v>
      </c>
      <c r="GK22" s="382">
        <f t="shared" si="44"/>
        <v>442.27440432148438</v>
      </c>
      <c r="GL22" s="382">
        <f t="shared" si="45"/>
        <v>453.533190908748</v>
      </c>
      <c r="GM22" s="382">
        <f t="shared" si="46"/>
        <v>464.82259131063961</v>
      </c>
      <c r="GN22" s="382">
        <f t="shared" si="47"/>
        <v>476.14237921642473</v>
      </c>
      <c r="GO22" s="382">
        <f t="shared" si="48"/>
        <v>487.4923311454055</v>
      </c>
      <c r="GQ22" s="511"/>
      <c r="GR22" s="521"/>
      <c r="GS22" s="524">
        <v>11000</v>
      </c>
      <c r="GT22" s="477">
        <f t="shared" si="49"/>
        <v>4.8558782016058588</v>
      </c>
      <c r="GU22" s="477">
        <f t="shared" si="50"/>
        <v>2.3533798856654702</v>
      </c>
      <c r="GV22" s="477">
        <f t="shared" si="51"/>
        <v>1.5203495370631908</v>
      </c>
      <c r="GW22" s="477">
        <f t="shared" si="52"/>
        <v>1.1047041798166621</v>
      </c>
      <c r="GX22" s="477">
        <f t="shared" si="53"/>
        <v>0.85602699610767141</v>
      </c>
      <c r="GY22" s="477">
        <f t="shared" si="54"/>
        <v>0.69084550663539912</v>
      </c>
      <c r="GZ22" s="477">
        <f t="shared" si="55"/>
        <v>0.57338559702391623</v>
      </c>
      <c r="HA22" s="477">
        <f t="shared" si="56"/>
        <v>0.48576002504560484</v>
      </c>
      <c r="HB22" s="477">
        <f t="shared" si="57"/>
        <v>0.41803125696634541</v>
      </c>
      <c r="HC22" s="477">
        <f t="shared" si="58"/>
        <v>0.36423660266715691</v>
      </c>
      <c r="HD22" s="477">
        <f t="shared" si="59"/>
        <v>0.32058145944596611</v>
      </c>
      <c r="HE22" s="477">
        <f t="shared" si="60"/>
        <v>0.28453593446275649</v>
      </c>
      <c r="HF22" s="477">
        <f t="shared" si="61"/>
        <v>0.25434841119549251</v>
      </c>
      <c r="HG22" s="477">
        <f t="shared" si="62"/>
        <v>0.22876758791841981</v>
      </c>
      <c r="HH22" s="477">
        <f t="shared" si="63"/>
        <v>0.20687570127101057</v>
      </c>
      <c r="HI22" s="477">
        <f t="shared" si="64"/>
        <v>0.1879842914490413</v>
      </c>
      <c r="HJ22" s="477">
        <f t="shared" si="65"/>
        <v>0.17156675659084938</v>
      </c>
      <c r="HK22" s="477">
        <f t="shared" si="66"/>
        <v>0.1572133894518209</v>
      </c>
      <c r="HL22" s="477">
        <f t="shared" si="67"/>
        <v>0.14460061341901673</v>
      </c>
      <c r="HM22" s="477">
        <f t="shared" si="68"/>
        <v>0.13346944809470182</v>
      </c>
      <c r="HN22" s="477">
        <f t="shared" si="69"/>
        <v>0.12361012792205638</v>
      </c>
      <c r="HO22" s="477">
        <f t="shared" si="70"/>
        <v>0.1148509160611831</v>
      </c>
      <c r="HP22" s="477">
        <f t="shared" si="71"/>
        <v>0.10704983669349828</v>
      </c>
      <c r="HQ22" s="477">
        <f t="shared" si="72"/>
        <v>0.10008847453818909</v>
      </c>
      <c r="HR22" s="477">
        <f t="shared" si="73"/>
        <v>9.3867262752602557E-2</v>
      </c>
      <c r="HS22" s="477">
        <f t="shared" si="74"/>
        <v>8.8301858488302507E-2</v>
      </c>
      <c r="HT22" s="477">
        <f t="shared" si="75"/>
        <v>8.3320324108015195E-2</v>
      </c>
      <c r="HU22" s="477">
        <f t="shared" si="76"/>
        <v>7.8860912637774908E-2</v>
      </c>
      <c r="HV22" s="477">
        <f t="shared" si="77"/>
        <v>7.4870311593862302E-2</v>
      </c>
      <c r="HW22" s="477">
        <f t="shared" si="78"/>
        <v>7.1302238219572198E-2</v>
      </c>
      <c r="HX22" s="477">
        <f t="shared" si="79"/>
        <v>6.8116306770553095E-2</v>
      </c>
      <c r="HY22" s="477">
        <f t="shared" si="80"/>
        <v>6.5277108327380942E-2</v>
      </c>
      <c r="HZ22" s="477">
        <f t="shared" si="81"/>
        <v>6.2753458043336902E-2</v>
      </c>
      <c r="IA22" s="477">
        <f t="shared" si="82"/>
        <v>6.051777534523687E-2</v>
      </c>
      <c r="IB22" s="477">
        <f t="shared" si="83"/>
        <v>5.8545570486679237E-2</v>
      </c>
      <c r="IC22" s="477">
        <f t="shared" si="84"/>
        <v>5.6815016764522767E-2</v>
      </c>
      <c r="ID22" s="477">
        <f t="shared" si="85"/>
        <v>5.5306592182766914E-2</v>
      </c>
      <c r="IE22" s="477">
        <f t="shared" si="86"/>
        <v>5.4002777762102376E-2</v>
      </c>
      <c r="IF22" s="477">
        <f t="shared" si="87"/>
        <v>5.2887802319583802E-2</v>
      </c>
      <c r="IG22" s="477">
        <f t="shared" si="88"/>
        <v>5.1947425578197044E-2</v>
      </c>
    </row>
    <row r="23" spans="1:241">
      <c r="F23" s="384"/>
      <c r="G23" s="384"/>
      <c r="H23" s="384"/>
      <c r="I23" s="384"/>
      <c r="J23" s="252"/>
      <c r="K23" s="606">
        <v>12000</v>
      </c>
      <c r="L23" s="382">
        <f t="shared" si="176"/>
        <v>3.6576</v>
      </c>
      <c r="M23" s="382">
        <v>120</v>
      </c>
      <c r="N23" s="491">
        <f t="shared" si="89"/>
        <v>644.40845705747063</v>
      </c>
      <c r="O23" s="263">
        <f t="shared" si="90"/>
        <v>0.84913738345937728</v>
      </c>
      <c r="P23" s="383">
        <f t="shared" si="91"/>
        <v>-8.7744000000001847</v>
      </c>
      <c r="Q23" s="383">
        <f>$Q$11-Konstanten!$C$33*K23</f>
        <v>264.37559999999979</v>
      </c>
      <c r="R23" s="382">
        <f t="shared" si="0"/>
        <v>633.6030611842499</v>
      </c>
      <c r="S23" s="263">
        <f t="shared" si="1"/>
        <v>0.63598169953858441</v>
      </c>
      <c r="T23" s="492">
        <f>O23/Konstanten!$C$22</f>
        <v>0.69317337425255288</v>
      </c>
      <c r="U23" s="492">
        <f t="shared" si="2"/>
        <v>0.91749297241020233</v>
      </c>
      <c r="V23" s="492"/>
      <c r="W23" s="252"/>
      <c r="X23" s="515">
        <f t="shared" si="92"/>
        <v>120</v>
      </c>
      <c r="Y23" s="592">
        <v>12000</v>
      </c>
      <c r="Z23" s="490">
        <f t="shared" si="177"/>
        <v>1.8956313052823762E-2</v>
      </c>
      <c r="AA23" s="490">
        <f t="shared" si="177"/>
        <v>3.7910767348257129E-2</v>
      </c>
      <c r="AB23" s="490">
        <f t="shared" si="177"/>
        <v>5.6861508314182609E-2</v>
      </c>
      <c r="AC23" s="490">
        <f t="shared" si="177"/>
        <v>7.5806689727535986E-2</v>
      </c>
      <c r="AD23" s="490">
        <f t="shared" si="177"/>
        <v>9.4744477835392901E-2</v>
      </c>
      <c r="AE23" s="490">
        <f t="shared" si="177"/>
        <v>0.113673055412519</v>
      </c>
      <c r="AF23" s="490">
        <f t="shared" si="177"/>
        <v>0.1325906257350552</v>
      </c>
      <c r="AG23" s="490">
        <f t="shared" si="177"/>
        <v>0.15149541645101025</v>
      </c>
      <c r="AH23" s="490">
        <f t="shared" si="177"/>
        <v>0.17038568332886322</v>
      </c>
      <c r="AI23" s="490">
        <f t="shared" si="177"/>
        <v>0.18925971386708582</v>
      </c>
      <c r="AJ23" s="490">
        <f t="shared" si="178"/>
        <v>0.20811583074822879</v>
      </c>
      <c r="AK23" s="490">
        <f t="shared" si="178"/>
        <v>0.22695239512303778</v>
      </c>
      <c r="AL23" s="490">
        <f t="shared" si="178"/>
        <v>0.24576780971117571</v>
      </c>
      <c r="AM23" s="490">
        <f t="shared" si="178"/>
        <v>0.26456052170691585</v>
      </c>
      <c r="AN23" s="490">
        <f t="shared" si="178"/>
        <v>0.28332902547974476</v>
      </c>
      <c r="AO23" s="490">
        <f t="shared" si="178"/>
        <v>0.30207186506151351</v>
      </c>
      <c r="AP23" s="490">
        <f t="shared" si="178"/>
        <v>0.32078763641340585</v>
      </c>
      <c r="AQ23" s="490">
        <f t="shared" si="178"/>
        <v>0.33947498946780225</v>
      </c>
      <c r="AR23" s="490">
        <f t="shared" si="178"/>
        <v>0.35813262994167588</v>
      </c>
      <c r="AS23" s="490">
        <f t="shared" si="178"/>
        <v>0.37675932091990283</v>
      </c>
      <c r="AT23" s="490">
        <f t="shared" si="179"/>
        <v>0.39535388420838569</v>
      </c>
      <c r="AU23" s="490">
        <f t="shared" si="179"/>
        <v>0.41391520145844862</v>
      </c>
      <c r="AV23" s="490">
        <f t="shared" si="179"/>
        <v>0.43244221506534491</v>
      </c>
      <c r="AW23" s="490">
        <f t="shared" si="179"/>
        <v>0.45093392884511901</v>
      </c>
      <c r="AX23" s="490">
        <f t="shared" si="179"/>
        <v>0.46938940849524963</v>
      </c>
      <c r="AY23" s="490">
        <f t="shared" si="179"/>
        <v>0.48780778184563695</v>
      </c>
      <c r="AZ23" s="490">
        <f t="shared" si="179"/>
        <v>0.50618823890750064</v>
      </c>
      <c r="BA23" s="490">
        <f t="shared" si="179"/>
        <v>0.52453003172865498</v>
      </c>
      <c r="BB23" s="490">
        <f t="shared" si="179"/>
        <v>0.54283247406434554</v>
      </c>
      <c r="BC23" s="490">
        <f t="shared" si="179"/>
        <v>0.56109494087353606</v>
      </c>
      <c r="BD23" s="490">
        <f t="shared" si="180"/>
        <v>0.57931686765098367</v>
      </c>
      <c r="BE23" s="490">
        <f t="shared" si="180"/>
        <v>0.59749774960589452</v>
      </c>
      <c r="BF23" s="490">
        <f t="shared" si="180"/>
        <v>0.61563714069823505</v>
      </c>
      <c r="BG23" s="490">
        <f t="shared" si="180"/>
        <v>0.63373465254391592</v>
      </c>
      <c r="BH23" s="490">
        <f t="shared" si="180"/>
        <v>0.65178995320022237</v>
      </c>
      <c r="BI23" s="490">
        <f t="shared" si="180"/>
        <v>0.66980276584277731</v>
      </c>
      <c r="BJ23" s="490">
        <f t="shared" si="180"/>
        <v>0.68777286734529453</v>
      </c>
      <c r="BK23" s="490">
        <f t="shared" si="180"/>
        <v>0.7057000867731521</v>
      </c>
      <c r="BL23" s="490">
        <f t="shared" si="180"/>
        <v>0.72358430380161221</v>
      </c>
      <c r="BM23" s="490">
        <f t="shared" si="180"/>
        <v>0.74142544706919988</v>
      </c>
      <c r="BN23" s="527"/>
      <c r="BO23" s="252"/>
      <c r="BP23" s="515">
        <f t="shared" si="93"/>
        <v>120</v>
      </c>
      <c r="BQ23" s="592">
        <v>12000</v>
      </c>
      <c r="BR23" s="382">
        <f t="shared" si="94"/>
        <v>264.39460024103676</v>
      </c>
      <c r="BS23" s="382">
        <f t="shared" si="95"/>
        <v>264.45159351207133</v>
      </c>
      <c r="BT23" s="382">
        <f t="shared" si="96"/>
        <v>264.54655748386801</v>
      </c>
      <c r="BU23" s="382">
        <f t="shared" si="97"/>
        <v>264.67945503081705</v>
      </c>
      <c r="BV23" s="382">
        <f t="shared" si="98"/>
        <v>264.85023436492764</v>
      </c>
      <c r="BW23" s="382">
        <f t="shared" si="99"/>
        <v>265.05882922206791</v>
      </c>
      <c r="BX23" s="382">
        <f t="shared" si="100"/>
        <v>265.3051590991177</v>
      </c>
      <c r="BY23" s="382">
        <f t="shared" si="101"/>
        <v>265.5891295403527</v>
      </c>
      <c r="BZ23" s="382">
        <f t="shared" si="102"/>
        <v>265.91063247104063</v>
      </c>
      <c r="CA23" s="382">
        <f t="shared" si="103"/>
        <v>266.26954657592859</v>
      </c>
      <c r="CB23" s="382">
        <f t="shared" si="104"/>
        <v>266.665737720013</v>
      </c>
      <c r="CC23" s="382">
        <f t="shared" si="105"/>
        <v>267.09905940874046</v>
      </c>
      <c r="CD23" s="382">
        <f t="shared" si="106"/>
        <v>267.56935328456359</v>
      </c>
      <c r="CE23" s="382">
        <f t="shared" si="107"/>
        <v>268.07644965659568</v>
      </c>
      <c r="CF23" s="382">
        <f t="shared" si="108"/>
        <v>268.6201680599583</v>
      </c>
      <c r="CG23" s="382">
        <f t="shared" si="109"/>
        <v>269.20031784130373</v>
      </c>
      <c r="CH23" s="382">
        <f t="shared" si="110"/>
        <v>269.81669876691734</v>
      </c>
      <c r="CI23" s="382">
        <f t="shared" si="111"/>
        <v>270.46910164976345</v>
      </c>
      <c r="CJ23" s="382">
        <f t="shared" si="112"/>
        <v>271.15730899183274</v>
      </c>
      <c r="CK23" s="382">
        <f t="shared" si="113"/>
        <v>271.88109563817397</v>
      </c>
      <c r="CL23" s="382">
        <f t="shared" si="114"/>
        <v>272.64022943905206</v>
      </c>
      <c r="CM23" s="382">
        <f t="shared" si="115"/>
        <v>273.43447191675983</v>
      </c>
      <c r="CN23" s="382">
        <f t="shared" si="116"/>
        <v>274.26357893372375</v>
      </c>
      <c r="CO23" s="382">
        <f t="shared" si="117"/>
        <v>275.12730135868162</v>
      </c>
      <c r="CP23" s="382">
        <f t="shared" si="118"/>
        <v>276.02538572786744</v>
      </c>
      <c r="CQ23" s="382">
        <f t="shared" si="119"/>
        <v>276.95757489831351</v>
      </c>
      <c r="CR23" s="382">
        <f t="shared" si="120"/>
        <v>277.92360869057143</v>
      </c>
      <c r="CS23" s="382">
        <f t="shared" si="121"/>
        <v>278.92322451835611</v>
      </c>
      <c r="CT23" s="382">
        <f t="shared" si="122"/>
        <v>279.95615800282621</v>
      </c>
      <c r="CU23" s="382">
        <f t="shared" si="123"/>
        <v>281.02214356943495</v>
      </c>
      <c r="CV23" s="382">
        <f t="shared" si="124"/>
        <v>282.12091502550282</v>
      </c>
      <c r="CW23" s="382">
        <f t="shared" si="125"/>
        <v>283.25220611688678</v>
      </c>
      <c r="CX23" s="382">
        <f t="shared" si="126"/>
        <v>284.4157510623408</v>
      </c>
      <c r="CY23" s="382">
        <f t="shared" si="127"/>
        <v>285.61128506437637</v>
      </c>
      <c r="CZ23" s="382">
        <f t="shared" si="128"/>
        <v>286.83854479564599</v>
      </c>
      <c r="DA23" s="382">
        <f t="shared" si="129"/>
        <v>288.09726886007149</v>
      </c>
      <c r="DB23" s="382">
        <f t="shared" si="130"/>
        <v>289.38719822813727</v>
      </c>
      <c r="DC23" s="382">
        <f t="shared" si="131"/>
        <v>290.70807664595094</v>
      </c>
      <c r="DD23" s="382">
        <f t="shared" si="132"/>
        <v>292.05965101784801</v>
      </c>
      <c r="DE23" s="382">
        <f t="shared" si="133"/>
        <v>293.44167176248123</v>
      </c>
      <c r="DF23" s="521"/>
      <c r="DG23" s="252"/>
      <c r="DH23" s="515">
        <f t="shared" si="134"/>
        <v>120</v>
      </c>
      <c r="DI23" s="592">
        <v>12000</v>
      </c>
      <c r="DJ23" s="382">
        <f t="shared" si="135"/>
        <v>12.010777979036089</v>
      </c>
      <c r="DK23" s="382">
        <f t="shared" si="136"/>
        <v>24.020378243699625</v>
      </c>
      <c r="DL23" s="382">
        <f t="shared" si="137"/>
        <v>36.027625731419775</v>
      </c>
      <c r="DM23" s="382">
        <f t="shared" si="138"/>
        <v>48.031350669611435</v>
      </c>
      <c r="DN23" s="382">
        <f t="shared" si="139"/>
        <v>60.030391186808259</v>
      </c>
      <c r="DO23" s="382">
        <f t="shared" si="140"/>
        <v>72.023595883538903</v>
      </c>
      <c r="DP23" s="382">
        <f t="shared" si="141"/>
        <v>84.009826350066163</v>
      </c>
      <c r="DQ23" s="382">
        <f t="shared" si="142"/>
        <v>95.987959618742863</v>
      </c>
      <c r="DR23" s="382">
        <f t="shared" si="143"/>
        <v>107.95689053913796</v>
      </c>
      <c r="DS23" s="382">
        <f t="shared" si="144"/>
        <v>119.9155340650408</v>
      </c>
      <c r="DT23" s="382">
        <f t="shared" si="145"/>
        <v>131.862827442981</v>
      </c>
      <c r="DU23" s="382">
        <f t="shared" si="146"/>
        <v>143.79773229305417</v>
      </c>
      <c r="DV23" s="382">
        <f t="shared" si="147"/>
        <v>155.71923657354915</v>
      </c>
      <c r="DW23" s="382">
        <f t="shared" si="148"/>
        <v>167.62635642200408</v>
      </c>
      <c r="DX23" s="382">
        <f t="shared" si="149"/>
        <v>179.51813786631661</v>
      </c>
      <c r="DY23" s="382">
        <f t="shared" si="150"/>
        <v>191.39365840061063</v>
      </c>
      <c r="DZ23" s="382">
        <f t="shared" si="151"/>
        <v>203.2520284215941</v>
      </c>
      <c r="EA23" s="382">
        <f t="shared" si="152"/>
        <v>215.09239252229048</v>
      </c>
      <c r="EB23" s="382">
        <f t="shared" si="153"/>
        <v>226.913930641012</v>
      </c>
      <c r="EC23" s="382">
        <f t="shared" si="154"/>
        <v>238.71585906454965</v>
      </c>
      <c r="ED23" s="382">
        <f t="shared" si="155"/>
        <v>250.49743128551665</v>
      </c>
      <c r="EE23" s="382">
        <f t="shared" si="156"/>
        <v>262.25793871476856</v>
      </c>
      <c r="EF23" s="382">
        <f t="shared" si="157"/>
        <v>273.99671125070029</v>
      </c>
      <c r="EG23" s="382">
        <f t="shared" si="158"/>
        <v>285.71311770810814</v>
      </c>
      <c r="EH23" s="382">
        <f t="shared" si="159"/>
        <v>297.40656611005454</v>
      </c>
      <c r="EI23" s="382">
        <f t="shared" si="160"/>
        <v>309.07650384689435</v>
      </c>
      <c r="EJ23" s="382">
        <f t="shared" si="161"/>
        <v>320.72241770725685</v>
      </c>
      <c r="EK23" s="382">
        <f t="shared" si="162"/>
        <v>332.34383378634755</v>
      </c>
      <c r="EL23" s="382">
        <f t="shared" si="163"/>
        <v>343.94031727738928</v>
      </c>
      <c r="EM23" s="382">
        <f t="shared" si="164"/>
        <v>355.51147215246817</v>
      </c>
      <c r="EN23" s="382">
        <f t="shared" si="165"/>
        <v>367.05694073933421</v>
      </c>
      <c r="EO23" s="382">
        <f t="shared" si="166"/>
        <v>378.57640320099523</v>
      </c>
      <c r="EP23" s="382">
        <f t="shared" si="167"/>
        <v>390.06957692512049</v>
      </c>
      <c r="EQ23" s="382">
        <f t="shared" si="168"/>
        <v>401.5362158303621</v>
      </c>
      <c r="ER23" s="382">
        <f t="shared" si="169"/>
        <v>412.97610959679986</v>
      </c>
      <c r="ES23" s="382">
        <f t="shared" si="170"/>
        <v>424.38908282766101</v>
      </c>
      <c r="ET23" s="382">
        <f t="shared" si="171"/>
        <v>435.77499414944765</v>
      </c>
      <c r="EU23" s="382">
        <f t="shared" si="172"/>
        <v>447.13373525745993</v>
      </c>
      <c r="EV23" s="382">
        <f t="shared" si="173"/>
        <v>458.46522991357574</v>
      </c>
      <c r="EW23" s="382">
        <f t="shared" si="174"/>
        <v>469.76943290294611</v>
      </c>
      <c r="EX23" s="521"/>
      <c r="EY23" s="252"/>
      <c r="EZ23" s="515">
        <f t="shared" si="175"/>
        <v>120</v>
      </c>
      <c r="FA23" s="592">
        <v>12000</v>
      </c>
      <c r="FB23" s="382">
        <f t="shared" si="9"/>
        <v>73.244600241036778</v>
      </c>
      <c r="FC23" s="382">
        <f t="shared" si="10"/>
        <v>83.301593512071349</v>
      </c>
      <c r="FD23" s="382">
        <f t="shared" si="11"/>
        <v>93.396557483868037</v>
      </c>
      <c r="FE23" s="382">
        <f t="shared" si="12"/>
        <v>103.52945503081708</v>
      </c>
      <c r="FF23" s="382">
        <f t="shared" si="13"/>
        <v>113.70023436492767</v>
      </c>
      <c r="FG23" s="382">
        <f t="shared" si="14"/>
        <v>123.90882922206794</v>
      </c>
      <c r="FH23" s="382">
        <f t="shared" si="15"/>
        <v>134.15515909911772</v>
      </c>
      <c r="FI23" s="382">
        <f t="shared" si="16"/>
        <v>144.43912954035272</v>
      </c>
      <c r="FJ23" s="382">
        <f t="shared" si="17"/>
        <v>154.76063247104065</v>
      </c>
      <c r="FK23" s="382">
        <f t="shared" si="18"/>
        <v>165.11954657592861</v>
      </c>
      <c r="FL23" s="382">
        <f t="shared" si="19"/>
        <v>175.51573772001302</v>
      </c>
      <c r="FM23" s="382">
        <f t="shared" si="20"/>
        <v>185.94905940874048</v>
      </c>
      <c r="FN23" s="382">
        <f t="shared" si="21"/>
        <v>196.41935328456361</v>
      </c>
      <c r="FO23" s="382">
        <f t="shared" si="22"/>
        <v>206.92644965659571</v>
      </c>
      <c r="FP23" s="382">
        <f t="shared" si="23"/>
        <v>217.47016805995833</v>
      </c>
      <c r="FQ23" s="382">
        <f t="shared" si="24"/>
        <v>228.05031784130375</v>
      </c>
      <c r="FR23" s="382">
        <f t="shared" si="25"/>
        <v>238.66669876691736</v>
      </c>
      <c r="FS23" s="382">
        <f t="shared" si="26"/>
        <v>249.31910164976347</v>
      </c>
      <c r="FT23" s="382">
        <f t="shared" si="27"/>
        <v>260.00730899183276</v>
      </c>
      <c r="FU23" s="382">
        <f t="shared" si="28"/>
        <v>270.731095638174</v>
      </c>
      <c r="FV23" s="382">
        <f t="shared" si="29"/>
        <v>281.49022943905209</v>
      </c>
      <c r="FW23" s="382">
        <f t="shared" si="30"/>
        <v>292.28447191675986</v>
      </c>
      <c r="FX23" s="382">
        <f t="shared" si="31"/>
        <v>303.11357893372377</v>
      </c>
      <c r="FY23" s="382">
        <f t="shared" si="32"/>
        <v>313.97730135868164</v>
      </c>
      <c r="FZ23" s="382">
        <f t="shared" si="33"/>
        <v>324.87538572786747</v>
      </c>
      <c r="GA23" s="382">
        <f t="shared" si="34"/>
        <v>335.80757489831353</v>
      </c>
      <c r="GB23" s="382">
        <f t="shared" si="35"/>
        <v>346.77360869057145</v>
      </c>
      <c r="GC23" s="382">
        <f t="shared" si="36"/>
        <v>357.77322451835613</v>
      </c>
      <c r="GD23" s="382">
        <f t="shared" si="37"/>
        <v>368.80615800282624</v>
      </c>
      <c r="GE23" s="382">
        <f t="shared" si="38"/>
        <v>379.87214356943497</v>
      </c>
      <c r="GF23" s="382">
        <f t="shared" si="39"/>
        <v>390.97091502550285</v>
      </c>
      <c r="GG23" s="382">
        <f t="shared" si="40"/>
        <v>402.1022061168868</v>
      </c>
      <c r="GH23" s="382">
        <f t="shared" si="41"/>
        <v>413.26575106234083</v>
      </c>
      <c r="GI23" s="382">
        <f t="shared" si="42"/>
        <v>424.4612850643764</v>
      </c>
      <c r="GJ23" s="382">
        <f t="shared" si="43"/>
        <v>435.68854479564601</v>
      </c>
      <c r="GK23" s="382">
        <f t="shared" si="44"/>
        <v>446.94726886007152</v>
      </c>
      <c r="GL23" s="382">
        <f t="shared" si="45"/>
        <v>458.23719822813729</v>
      </c>
      <c r="GM23" s="382">
        <f t="shared" si="46"/>
        <v>469.55807664595096</v>
      </c>
      <c r="GN23" s="382">
        <f t="shared" si="47"/>
        <v>480.90965101784803</v>
      </c>
      <c r="GO23" s="382">
        <f t="shared" si="48"/>
        <v>492.29167176248126</v>
      </c>
      <c r="GQ23" s="511"/>
      <c r="GR23" s="521"/>
      <c r="GS23" s="524">
        <v>12000</v>
      </c>
      <c r="GT23" s="477">
        <f t="shared" si="49"/>
        <v>5.0982394619965277</v>
      </c>
      <c r="GU23" s="477">
        <f t="shared" si="50"/>
        <v>2.4679551115695175</v>
      </c>
      <c r="GV23" s="477">
        <f t="shared" si="51"/>
        <v>1.592359490467802</v>
      </c>
      <c r="GW23" s="477">
        <f t="shared" si="52"/>
        <v>1.1554558343144468</v>
      </c>
      <c r="GX23" s="477">
        <f t="shared" si="53"/>
        <v>0.89404453506065795</v>
      </c>
      <c r="GY23" s="477">
        <f t="shared" si="54"/>
        <v>0.72039215346074492</v>
      </c>
      <c r="GZ23" s="477">
        <f t="shared" si="55"/>
        <v>0.59689842162150919</v>
      </c>
      <c r="HA23" s="477">
        <f t="shared" si="56"/>
        <v>0.50476299438027805</v>
      </c>
      <c r="HB23" s="477">
        <f t="shared" si="57"/>
        <v>0.4335410338160377</v>
      </c>
      <c r="HC23" s="477">
        <f t="shared" si="58"/>
        <v>0.37696544374617613</v>
      </c>
      <c r="HD23" s="477">
        <f t="shared" si="59"/>
        <v>0.33104788607621843</v>
      </c>
      <c r="HE23" s="477">
        <f t="shared" si="60"/>
        <v>0.29312928961761064</v>
      </c>
      <c r="HF23" s="477">
        <f t="shared" si="61"/>
        <v>0.26136858622339199</v>
      </c>
      <c r="HG23" s="477">
        <f t="shared" si="62"/>
        <v>0.23445056060070013</v>
      </c>
      <c r="HH23" s="477">
        <f t="shared" si="63"/>
        <v>0.21141056076408168</v>
      </c>
      <c r="HI23" s="477">
        <f t="shared" si="64"/>
        <v>0.19152494260790079</v>
      </c>
      <c r="HJ23" s="477">
        <f t="shared" si="65"/>
        <v>0.1742401816126756</v>
      </c>
      <c r="HK23" s="477">
        <f t="shared" si="66"/>
        <v>0.15912561446786641</v>
      </c>
      <c r="HL23" s="477">
        <f t="shared" si="67"/>
        <v>0.14584110485123086</v>
      </c>
      <c r="HM23" s="477">
        <f t="shared" si="68"/>
        <v>0.13411440990590956</v>
      </c>
      <c r="HN23" s="477">
        <f t="shared" si="69"/>
        <v>0.12372501384339499</v>
      </c>
      <c r="HO23" s="477">
        <f t="shared" si="70"/>
        <v>0.11449237094267001</v>
      </c>
      <c r="HP23" s="477">
        <f t="shared" si="71"/>
        <v>0.106267215946188</v>
      </c>
      <c r="HQ23" s="477">
        <f t="shared" si="72"/>
        <v>9.8925047184739046E-2</v>
      </c>
      <c r="HR23" s="477">
        <f t="shared" si="73"/>
        <v>9.2361174055747508E-2</v>
      </c>
      <c r="HS23" s="477">
        <f t="shared" si="74"/>
        <v>8.6486907670797294E-2</v>
      </c>
      <c r="HT23" s="477">
        <f t="shared" si="75"/>
        <v>8.1226598282547025E-2</v>
      </c>
      <c r="HU23" s="477">
        <f t="shared" si="76"/>
        <v>7.6515307783192599E-2</v>
      </c>
      <c r="HV23" s="477">
        <f t="shared" si="77"/>
        <v>7.2296963968264738E-2</v>
      </c>
      <c r="HW23" s="477">
        <f t="shared" si="78"/>
        <v>6.8522884140625531E-2</v>
      </c>
      <c r="HX23" s="477">
        <f t="shared" si="79"/>
        <v>6.5150584642264447E-2</v>
      </c>
      <c r="HY23" s="477">
        <f t="shared" si="80"/>
        <v>6.2142813754298275E-2</v>
      </c>
      <c r="HZ23" s="477">
        <f t="shared" si="81"/>
        <v>5.9466760571468977E-2</v>
      </c>
      <c r="IA23" s="477">
        <f t="shared" si="82"/>
        <v>5.7093403608952445E-2</v>
      </c>
      <c r="IB23" s="477">
        <f t="shared" si="83"/>
        <v>5.4996971183202188E-2</v>
      </c>
      <c r="IC23" s="477">
        <f t="shared" si="84"/>
        <v>5.3154491821767937E-2</v>
      </c>
      <c r="ID23" s="477">
        <f t="shared" si="85"/>
        <v>5.1545417658789061E-2</v>
      </c>
      <c r="IE23" s="477">
        <f t="shared" si="86"/>
        <v>5.0151307361273191E-2</v>
      </c>
      <c r="IF23" s="477">
        <f t="shared" si="87"/>
        <v>4.8955557891496464E-2</v>
      </c>
      <c r="IG23" s="477">
        <f t="shared" si="88"/>
        <v>4.7943176550161413E-2</v>
      </c>
    </row>
    <row r="24" spans="1:241">
      <c r="F24" s="384"/>
      <c r="G24" s="384"/>
      <c r="H24" s="384"/>
      <c r="I24" s="384"/>
      <c r="J24" s="252"/>
      <c r="K24" s="606">
        <v>13000</v>
      </c>
      <c r="L24" s="382">
        <f t="shared" si="176"/>
        <v>3.9623999999999997</v>
      </c>
      <c r="M24" s="382">
        <v>130</v>
      </c>
      <c r="N24" s="491">
        <f t="shared" si="89"/>
        <v>619.42864874929774</v>
      </c>
      <c r="O24" s="263">
        <f t="shared" si="90"/>
        <v>0.82238432862934097</v>
      </c>
      <c r="P24" s="383">
        <f t="shared" si="91"/>
        <v>-10.755600000000186</v>
      </c>
      <c r="Q24" s="383">
        <f>$Q$11-Konstanten!$C$33*K24</f>
        <v>262.39439999999979</v>
      </c>
      <c r="R24" s="382">
        <f t="shared" si="0"/>
        <v>631.22452285518386</v>
      </c>
      <c r="S24" s="263">
        <f t="shared" si="1"/>
        <v>0.61132854552114257</v>
      </c>
      <c r="T24" s="492">
        <f>O24/Konstanten!$C$22</f>
        <v>0.67133414581987017</v>
      </c>
      <c r="U24" s="492">
        <f t="shared" si="2"/>
        <v>0.91061738677771931</v>
      </c>
      <c r="V24" s="492"/>
      <c r="W24" s="252"/>
      <c r="X24" s="515">
        <f t="shared" si="92"/>
        <v>130</v>
      </c>
      <c r="Y24" s="592">
        <v>13000</v>
      </c>
      <c r="Z24" s="490">
        <f t="shared" si="177"/>
        <v>1.9334727582250487E-2</v>
      </c>
      <c r="AA24" s="490">
        <f t="shared" si="177"/>
        <v>3.8667349319333154E-2</v>
      </c>
      <c r="AB24" s="490">
        <f t="shared" si="177"/>
        <v>5.7995764313124767E-2</v>
      </c>
      <c r="AC24" s="490">
        <f t="shared" si="177"/>
        <v>7.7317881532882105E-2</v>
      </c>
      <c r="AD24" s="490">
        <f t="shared" si="177"/>
        <v>9.663162468241282E-2</v>
      </c>
      <c r="AE24" s="490">
        <f t="shared" si="177"/>
        <v>0.11593493698824966</v>
      </c>
      <c r="AF24" s="490">
        <f t="shared" si="177"/>
        <v>0.13522578588360515</v>
      </c>
      <c r="AG24" s="490">
        <f t="shared" si="177"/>
        <v>0.15450216756415047</v>
      </c>
      <c r="AH24" s="490">
        <f t="shared" si="177"/>
        <v>0.17376211139261535</v>
      </c>
      <c r="AI24" s="490">
        <f t="shared" si="177"/>
        <v>0.19300368413098234</v>
      </c>
      <c r="AJ24" s="490">
        <f t="shared" si="178"/>
        <v>0.21222499398044531</v>
      </c>
      <c r="AK24" s="490">
        <f t="shared" si="178"/>
        <v>0.23142419441125381</v>
      </c>
      <c r="AL24" s="490">
        <f t="shared" si="178"/>
        <v>0.25059948776644625</v>
      </c>
      <c r="AM24" s="490">
        <f t="shared" si="178"/>
        <v>0.26974912862545486</v>
      </c>
      <c r="AN24" s="490">
        <f t="shared" si="178"/>
        <v>0.28887142691579731</v>
      </c>
      <c r="AO24" s="490">
        <f t="shared" si="178"/>
        <v>0.307964750763144</v>
      </c>
      <c r="AP24" s="490">
        <f t="shared" si="178"/>
        <v>0.32702752907223892</v>
      </c>
      <c r="AQ24" s="490">
        <f t="shared" si="178"/>
        <v>0.34605825383332345</v>
      </c>
      <c r="AR24" s="490">
        <f t="shared" si="178"/>
        <v>0.36505548215083838</v>
      </c>
      <c r="AS24" s="490">
        <f t="shared" si="178"/>
        <v>0.3840178379932867</v>
      </c>
      <c r="AT24" s="490">
        <f t="shared" si="179"/>
        <v>0.40294401366502292</v>
      </c>
      <c r="AU24" s="490">
        <f t="shared" si="179"/>
        <v>0.42183277100276989</v>
      </c>
      <c r="AV24" s="490">
        <f t="shared" si="179"/>
        <v>0.44068294230129013</v>
      </c>
      <c r="AW24" s="490">
        <f t="shared" si="179"/>
        <v>0.45949343097435419</v>
      </c>
      <c r="AX24" s="490">
        <f t="shared" si="179"/>
        <v>0.47826321195862748</v>
      </c>
      <c r="AY24" s="490">
        <f t="shared" si="179"/>
        <v>0.49699133186943312</v>
      </c>
      <c r="AZ24" s="490">
        <f t="shared" si="179"/>
        <v>0.5156769089184976</v>
      </c>
      <c r="BA24" s="490">
        <f t="shared" si="179"/>
        <v>0.53431913260488872</v>
      </c>
      <c r="BB24" s="490">
        <f t="shared" si="179"/>
        <v>0.55291726319111356</v>
      </c>
      <c r="BC24" s="490">
        <f t="shared" si="179"/>
        <v>0.57147063097716044</v>
      </c>
      <c r="BD24" s="490">
        <f t="shared" si="180"/>
        <v>0.58997863538571171</v>
      </c>
      <c r="BE24" s="490">
        <f t="shared" si="180"/>
        <v>0.60844074387222158</v>
      </c>
      <c r="BF24" s="490">
        <f t="shared" si="180"/>
        <v>0.62685649067381333</v>
      </c>
      <c r="BG24" s="490">
        <f t="shared" si="180"/>
        <v>0.64522547541101005</v>
      </c>
      <c r="BH24" s="490">
        <f t="shared" si="180"/>
        <v>0.66354736155640559</v>
      </c>
      <c r="BI24" s="490">
        <f t="shared" si="180"/>
        <v>0.68182187478418588</v>
      </c>
      <c r="BJ24" s="490">
        <f t="shared" si="180"/>
        <v>0.7000488012142666</v>
      </c>
      <c r="BK24" s="490">
        <f t="shared" si="180"/>
        <v>0.71822798556444745</v>
      </c>
      <c r="BL24" s="490">
        <f t="shared" si="180"/>
        <v>0.73635932922363856</v>
      </c>
      <c r="BM24" s="490">
        <f t="shared" si="180"/>
        <v>0.75444278825874633</v>
      </c>
      <c r="BN24" s="527"/>
      <c r="BO24" s="252"/>
      <c r="BP24" s="515">
        <f t="shared" si="93"/>
        <v>130</v>
      </c>
      <c r="BQ24" s="592">
        <v>13000</v>
      </c>
      <c r="BR24" s="382">
        <f t="shared" si="94"/>
        <v>262.4140182684352</v>
      </c>
      <c r="BS24" s="382">
        <f t="shared" si="95"/>
        <v>262.47286452706578</v>
      </c>
      <c r="BT24" s="382">
        <f t="shared" si="96"/>
        <v>262.57091316830537</v>
      </c>
      <c r="BU24" s="382">
        <f t="shared" si="97"/>
        <v>262.70812162073076</v>
      </c>
      <c r="BV24" s="382">
        <f t="shared" si="98"/>
        <v>262.88443051005066</v>
      </c>
      <c r="BW24" s="382">
        <f t="shared" si="99"/>
        <v>263.09976388274839</v>
      </c>
      <c r="BX24" s="382">
        <f t="shared" si="100"/>
        <v>263.35402949071323</v>
      </c>
      <c r="BY24" s="382">
        <f t="shared" si="101"/>
        <v>263.64711913473008</v>
      </c>
      <c r="BZ24" s="382">
        <f t="shared" si="102"/>
        <v>263.97890906427881</v>
      </c>
      <c r="CA24" s="382">
        <f t="shared" si="103"/>
        <v>264.34926043071221</v>
      </c>
      <c r="CB24" s="382">
        <f t="shared" si="104"/>
        <v>264.75801979053153</v>
      </c>
      <c r="CC24" s="382">
        <f t="shared" si="105"/>
        <v>265.20501965517008</v>
      </c>
      <c r="CD24" s="382">
        <f t="shared" si="106"/>
        <v>265.69007908343104</v>
      </c>
      <c r="CE24" s="382">
        <f t="shared" si="107"/>
        <v>266.21300431250353</v>
      </c>
      <c r="CF24" s="382">
        <f t="shared" si="108"/>
        <v>266.77358942330795</v>
      </c>
      <c r="CG24" s="382">
        <f t="shared" si="109"/>
        <v>267.37161703579505</v>
      </c>
      <c r="CH24" s="382">
        <f t="shared" si="110"/>
        <v>268.00685902974146</v>
      </c>
      <c r="CI24" s="382">
        <f t="shared" si="111"/>
        <v>268.6790772865499</v>
      </c>
      <c r="CJ24" s="382">
        <f t="shared" si="112"/>
        <v>269.38802444757317</v>
      </c>
      <c r="CK24" s="382">
        <f t="shared" si="113"/>
        <v>270.13344468453249</v>
      </c>
      <c r="CL24" s="382">
        <f t="shared" si="114"/>
        <v>270.91507447768839</v>
      </c>
      <c r="CM24" s="382">
        <f t="shared" si="115"/>
        <v>271.73264339755633</v>
      </c>
      <c r="CN24" s="382">
        <f t="shared" si="116"/>
        <v>272.58587488611118</v>
      </c>
      <c r="CO24" s="382">
        <f t="shared" si="117"/>
        <v>273.4744870336196</v>
      </c>
      <c r="CP24" s="382">
        <f t="shared" si="118"/>
        <v>274.39819334744925</v>
      </c>
      <c r="CQ24" s="382">
        <f t="shared" si="119"/>
        <v>275.35670350944173</v>
      </c>
      <c r="CR24" s="382">
        <f t="shared" si="120"/>
        <v>276.34972411868279</v>
      </c>
      <c r="CS24" s="382">
        <f t="shared" si="121"/>
        <v>277.37695941677384</v>
      </c>
      <c r="CT24" s="382">
        <f t="shared" si="122"/>
        <v>278.43811199297562</v>
      </c>
      <c r="CU24" s="382">
        <f t="shared" si="123"/>
        <v>279.53288346687975</v>
      </c>
      <c r="CV24" s="382">
        <f t="shared" si="124"/>
        <v>280.66097514653882</v>
      </c>
      <c r="CW24" s="382">
        <f t="shared" si="125"/>
        <v>281.82208866026679</v>
      </c>
      <c r="CX24" s="382">
        <f t="shared" si="126"/>
        <v>283.01592656059881</v>
      </c>
      <c r="CY24" s="382">
        <f t="shared" si="127"/>
        <v>284.24219289916016</v>
      </c>
      <c r="CZ24" s="382">
        <f t="shared" si="128"/>
        <v>285.50059377146056</v>
      </c>
      <c r="DA24" s="382">
        <f t="shared" si="129"/>
        <v>286.79083783087054</v>
      </c>
      <c r="DB24" s="382">
        <f t="shared" si="130"/>
        <v>288.11263677127556</v>
      </c>
      <c r="DC24" s="382">
        <f t="shared" si="131"/>
        <v>289.46570577812099</v>
      </c>
      <c r="DD24" s="382">
        <f t="shared" si="132"/>
        <v>290.84976394776697</v>
      </c>
      <c r="DE24" s="382">
        <f t="shared" si="133"/>
        <v>292.26453467526409</v>
      </c>
      <c r="DF24" s="521"/>
      <c r="DG24" s="252"/>
      <c r="DH24" s="515">
        <f t="shared" si="134"/>
        <v>130</v>
      </c>
      <c r="DI24" s="592">
        <v>13000</v>
      </c>
      <c r="DJ24" s="382">
        <f t="shared" si="135"/>
        <v>12.204554192641027</v>
      </c>
      <c r="DK24" s="382">
        <f t="shared" si="136"/>
        <v>24.407779124170787</v>
      </c>
      <c r="DL24" s="382">
        <f t="shared" si="137"/>
        <v>36.608348656173881</v>
      </c>
      <c r="DM24" s="382">
        <f t="shared" si="138"/>
        <v>48.804942878767136</v>
      </c>
      <c r="DN24" s="382">
        <f t="shared" si="139"/>
        <v>60.996251182877238</v>
      </c>
      <c r="DO24" s="382">
        <f t="shared" si="140"/>
        <v>73.180975282653705</v>
      </c>
      <c r="DP24" s="382">
        <f t="shared" si="141"/>
        <v>85.357832172095911</v>
      </c>
      <c r="DQ24" s="382">
        <f t="shared" si="142"/>
        <v>97.525557000772551</v>
      </c>
      <c r="DR24" s="382">
        <f t="shared" si="143"/>
        <v>109.68290585411293</v>
      </c>
      <c r="DS24" s="382">
        <f t="shared" si="144"/>
        <v>121.82865842487195</v>
      </c>
      <c r="DT24" s="382">
        <f t="shared" si="145"/>
        <v>133.96162056325085</v>
      </c>
      <c r="DU24" s="382">
        <f t="shared" si="146"/>
        <v>146.080626694389</v>
      </c>
      <c r="DV24" s="382">
        <f t="shared" si="147"/>
        <v>158.18454209312853</v>
      </c>
      <c r="DW24" s="382">
        <f t="shared" si="148"/>
        <v>170.27226500720437</v>
      </c>
      <c r="DX24" s="382">
        <f t="shared" si="149"/>
        <v>182.34272862142026</v>
      </c>
      <c r="DY24" s="382">
        <f t="shared" si="150"/>
        <v>194.3949028566812</v>
      </c>
      <c r="DZ24" s="382">
        <f t="shared" si="151"/>
        <v>206.42779599913379</v>
      </c>
      <c r="EA24" s="382">
        <f t="shared" si="152"/>
        <v>218.4404561560377</v>
      </c>
      <c r="EB24" s="382">
        <f t="shared" si="153"/>
        <v>230.43197253633204</v>
      </c>
      <c r="EC24" s="382">
        <f t="shared" si="154"/>
        <v>242.40147655519169</v>
      </c>
      <c r="ED24" s="382">
        <f t="shared" si="155"/>
        <v>254.34814276305679</v>
      </c>
      <c r="EE24" s="382">
        <f t="shared" si="156"/>
        <v>266.27118960090348</v>
      </c>
      <c r="EF24" s="382">
        <f t="shared" si="157"/>
        <v>278.16987998455039</v>
      </c>
      <c r="EG24" s="382">
        <f t="shared" si="158"/>
        <v>290.04352172187811</v>
      </c>
      <c r="EH24" s="382">
        <f t="shared" si="159"/>
        <v>301.89146776777227</v>
      </c>
      <c r="EI24" s="382">
        <f t="shared" si="160"/>
        <v>313.71311632244527</v>
      </c>
      <c r="EJ24" s="382">
        <f t="shared" si="161"/>
        <v>325.50791077951476</v>
      </c>
      <c r="EK24" s="382">
        <f t="shared" si="162"/>
        <v>337.2753395309166</v>
      </c>
      <c r="EL24" s="382">
        <f t="shared" si="163"/>
        <v>349.01493563620477</v>
      </c>
      <c r="EM24" s="382">
        <f t="shared" si="164"/>
        <v>360.72627636430894</v>
      </c>
      <c r="EN24" s="382">
        <f t="shared" si="165"/>
        <v>372.4089826160984</v>
      </c>
      <c r="EO24" s="382">
        <f t="shared" si="166"/>
        <v>384.06271823639622</v>
      </c>
      <c r="EP24" s="382">
        <f t="shared" si="167"/>
        <v>395.68718922425285</v>
      </c>
      <c r="EQ24" s="382">
        <f t="shared" si="168"/>
        <v>407.28214285032396</v>
      </c>
      <c r="ER24" s="382">
        <f t="shared" si="169"/>
        <v>418.8473666902583</v>
      </c>
      <c r="ES24" s="382">
        <f t="shared" si="170"/>
        <v>430.38268758287467</v>
      </c>
      <c r="ET24" s="382">
        <f t="shared" si="171"/>
        <v>441.88797052181889</v>
      </c>
      <c r="EU24" s="382">
        <f t="shared" si="172"/>
        <v>453.36311748915824</v>
      </c>
      <c r="EV24" s="382">
        <f t="shared" si="173"/>
        <v>464.80806623915447</v>
      </c>
      <c r="EW24" s="382">
        <f t="shared" si="174"/>
        <v>476.22278904016167</v>
      </c>
      <c r="EX24" s="521"/>
      <c r="EY24" s="252"/>
      <c r="EZ24" s="515">
        <f t="shared" si="175"/>
        <v>130</v>
      </c>
      <c r="FA24" s="592">
        <v>13000</v>
      </c>
      <c r="FB24" s="382">
        <f t="shared" si="9"/>
        <v>77.264018268435223</v>
      </c>
      <c r="FC24" s="382">
        <f t="shared" si="10"/>
        <v>87.322864527065803</v>
      </c>
      <c r="FD24" s="382">
        <f t="shared" si="11"/>
        <v>97.42091316830539</v>
      </c>
      <c r="FE24" s="382">
        <f t="shared" si="12"/>
        <v>107.55812162073079</v>
      </c>
      <c r="FF24" s="382">
        <f t="shared" si="13"/>
        <v>117.73443051005069</v>
      </c>
      <c r="FG24" s="382">
        <f t="shared" si="14"/>
        <v>127.94976388274841</v>
      </c>
      <c r="FH24" s="382">
        <f t="shared" si="15"/>
        <v>138.20402949071325</v>
      </c>
      <c r="FI24" s="382">
        <f t="shared" si="16"/>
        <v>148.4971191347301</v>
      </c>
      <c r="FJ24" s="382">
        <f t="shared" si="17"/>
        <v>158.82890906427883</v>
      </c>
      <c r="FK24" s="382">
        <f t="shared" si="18"/>
        <v>169.19926043071223</v>
      </c>
      <c r="FL24" s="382">
        <f t="shared" si="19"/>
        <v>179.60801979053156</v>
      </c>
      <c r="FM24" s="382">
        <f t="shared" si="20"/>
        <v>190.0550196551701</v>
      </c>
      <c r="FN24" s="382">
        <f t="shared" si="21"/>
        <v>200.54007908343107</v>
      </c>
      <c r="FO24" s="382">
        <f t="shared" si="22"/>
        <v>211.06300431250355</v>
      </c>
      <c r="FP24" s="382">
        <f t="shared" si="23"/>
        <v>221.62358942330798</v>
      </c>
      <c r="FQ24" s="382">
        <f t="shared" si="24"/>
        <v>232.22161703579508</v>
      </c>
      <c r="FR24" s="382">
        <f t="shared" si="25"/>
        <v>242.85685902974149</v>
      </c>
      <c r="FS24" s="382">
        <f t="shared" si="26"/>
        <v>253.52907728654992</v>
      </c>
      <c r="FT24" s="382">
        <f t="shared" si="27"/>
        <v>264.2380244475732</v>
      </c>
      <c r="FU24" s="382">
        <f t="shared" si="28"/>
        <v>274.98344468453251</v>
      </c>
      <c r="FV24" s="382">
        <f t="shared" si="29"/>
        <v>285.76507447768842</v>
      </c>
      <c r="FW24" s="382">
        <f t="shared" si="30"/>
        <v>296.58264339755635</v>
      </c>
      <c r="FX24" s="382">
        <f t="shared" si="31"/>
        <v>307.43587488611121</v>
      </c>
      <c r="FY24" s="382">
        <f t="shared" si="32"/>
        <v>318.32448703361962</v>
      </c>
      <c r="FZ24" s="382">
        <f t="shared" si="33"/>
        <v>329.24819334744927</v>
      </c>
      <c r="GA24" s="382">
        <f t="shared" si="34"/>
        <v>340.20670350944175</v>
      </c>
      <c r="GB24" s="382">
        <f t="shared" si="35"/>
        <v>351.19972411868281</v>
      </c>
      <c r="GC24" s="382">
        <f t="shared" si="36"/>
        <v>362.22695941677387</v>
      </c>
      <c r="GD24" s="382">
        <f t="shared" si="37"/>
        <v>373.28811199297564</v>
      </c>
      <c r="GE24" s="382">
        <f t="shared" si="38"/>
        <v>384.38288346687978</v>
      </c>
      <c r="GF24" s="382">
        <f t="shared" si="39"/>
        <v>395.51097514653884</v>
      </c>
      <c r="GG24" s="382">
        <f t="shared" si="40"/>
        <v>406.67208866026681</v>
      </c>
      <c r="GH24" s="382">
        <f t="shared" si="41"/>
        <v>417.86592656059884</v>
      </c>
      <c r="GI24" s="382">
        <f t="shared" si="42"/>
        <v>429.09219289916018</v>
      </c>
      <c r="GJ24" s="382">
        <f t="shared" si="43"/>
        <v>440.35059377146058</v>
      </c>
      <c r="GK24" s="382">
        <f t="shared" si="44"/>
        <v>451.64083783087057</v>
      </c>
      <c r="GL24" s="382">
        <f t="shared" si="45"/>
        <v>462.96263677127558</v>
      </c>
      <c r="GM24" s="382">
        <f t="shared" si="46"/>
        <v>474.31570577812101</v>
      </c>
      <c r="GN24" s="382">
        <f t="shared" si="47"/>
        <v>485.699763947767</v>
      </c>
      <c r="GO24" s="382">
        <f t="shared" si="48"/>
        <v>497.11453467526411</v>
      </c>
      <c r="GQ24" s="511"/>
      <c r="GR24" s="521"/>
      <c r="GS24" s="524">
        <v>13000</v>
      </c>
      <c r="GT24" s="477">
        <f t="shared" si="49"/>
        <v>5.3307530163636017</v>
      </c>
      <c r="GU24" s="477">
        <f t="shared" si="50"/>
        <v>2.5776653042796025</v>
      </c>
      <c r="GV24" s="477">
        <f t="shared" si="51"/>
        <v>1.6611665574780212</v>
      </c>
      <c r="GW24" s="477">
        <f t="shared" si="52"/>
        <v>1.2038366459706391</v>
      </c>
      <c r="GX24" s="477">
        <f t="shared" si="53"/>
        <v>0.93019125318148888</v>
      </c>
      <c r="GY24" s="477">
        <f t="shared" si="54"/>
        <v>0.74840200459963957</v>
      </c>
      <c r="GZ24" s="477">
        <f t="shared" si="55"/>
        <v>0.61911362992525887</v>
      </c>
      <c r="HA24" s="477">
        <f t="shared" si="56"/>
        <v>0.52264825448321994</v>
      </c>
      <c r="HB24" s="477">
        <f t="shared" si="57"/>
        <v>0.44807349720962014</v>
      </c>
      <c r="HC24" s="477">
        <f t="shared" si="58"/>
        <v>0.38882971066329441</v>
      </c>
      <c r="HD24" s="477">
        <f t="shared" si="59"/>
        <v>0.3407423636363705</v>
      </c>
      <c r="HE24" s="477">
        <f t="shared" si="60"/>
        <v>0.3010282332152</v>
      </c>
      <c r="HF24" s="477">
        <f t="shared" si="61"/>
        <v>0.2677602781526302</v>
      </c>
      <c r="HG24" s="477">
        <f t="shared" si="62"/>
        <v>0.23956185291581863</v>
      </c>
      <c r="HH24" s="477">
        <f t="shared" si="63"/>
        <v>0.21542323677431954</v>
      </c>
      <c r="HI24" s="477">
        <f t="shared" si="64"/>
        <v>0.19458696510680554</v>
      </c>
      <c r="HJ24" s="477">
        <f t="shared" si="65"/>
        <v>0.17647363260498386</v>
      </c>
      <c r="HK24" s="477">
        <f t="shared" si="66"/>
        <v>0.16063242930351468</v>
      </c>
      <c r="HL24" s="477">
        <f t="shared" si="67"/>
        <v>0.14670729733874485</v>
      </c>
      <c r="HM24" s="477">
        <f t="shared" si="68"/>
        <v>0.13441324117480088</v>
      </c>
      <c r="HN24" s="477">
        <f t="shared" si="69"/>
        <v>0.12351940679943835</v>
      </c>
      <c r="HO24" s="477">
        <f t="shared" si="70"/>
        <v>0.1138367761156764</v>
      </c>
      <c r="HP24" s="477">
        <f t="shared" si="71"/>
        <v>0.10520907189227768</v>
      </c>
      <c r="HQ24" s="477">
        <f t="shared" si="72"/>
        <v>9.7505936846471089E-2</v>
      </c>
      <c r="HR24" s="477">
        <f t="shared" si="73"/>
        <v>9.0617750087329266E-2</v>
      </c>
      <c r="HS24" s="477">
        <f t="shared" si="74"/>
        <v>8.4451640076678991E-2</v>
      </c>
      <c r="HT24" s="477">
        <f t="shared" si="75"/>
        <v>7.8928383883642678E-2</v>
      </c>
      <c r="HU24" s="477">
        <f t="shared" si="76"/>
        <v>7.3979971143339582E-2</v>
      </c>
      <c r="HV24" s="477">
        <f t="shared" si="77"/>
        <v>6.9547672257991813E-2</v>
      </c>
      <c r="HW24" s="477">
        <f t="shared" si="78"/>
        <v>6.5580493167842507E-2</v>
      </c>
      <c r="HX24" s="477">
        <f t="shared" si="79"/>
        <v>6.2033929386325695E-2</v>
      </c>
      <c r="HY24" s="477">
        <f t="shared" si="80"/>
        <v>5.8868953820074219E-2</v>
      </c>
      <c r="HZ24" s="477">
        <f t="shared" si="81"/>
        <v>5.6051188768146729E-2</v>
      </c>
      <c r="IA24" s="477">
        <f t="shared" si="82"/>
        <v>5.355022416696379E-2</v>
      </c>
      <c r="IB24" s="477">
        <f t="shared" si="83"/>
        <v>5.1339052818026018E-2</v>
      </c>
      <c r="IC24" s="477">
        <f t="shared" si="84"/>
        <v>4.9393599838753785E-2</v>
      </c>
      <c r="ID24" s="477">
        <f t="shared" si="85"/>
        <v>4.7692328498035237E-2</v>
      </c>
      <c r="IE24" s="477">
        <f t="shared" si="86"/>
        <v>4.6215908354000225E-2</v>
      </c>
      <c r="IF24" s="477">
        <f t="shared" si="87"/>
        <v>4.494693450062303E-2</v>
      </c>
      <c r="IG24" s="477">
        <f t="shared" si="88"/>
        <v>4.3869688968917776E-2</v>
      </c>
    </row>
    <row r="25" spans="1:241">
      <c r="F25" s="384"/>
      <c r="G25" s="384"/>
      <c r="H25" s="384"/>
      <c r="I25" s="384"/>
      <c r="J25" s="252"/>
      <c r="K25" s="606">
        <v>14000</v>
      </c>
      <c r="L25" s="382">
        <f t="shared" si="176"/>
        <v>4.2671999999999999</v>
      </c>
      <c r="M25" s="382">
        <v>140</v>
      </c>
      <c r="N25" s="491">
        <f t="shared" si="89"/>
        <v>595.23876987568678</v>
      </c>
      <c r="O25" s="263">
        <f t="shared" si="90"/>
        <v>0.79628093262831745</v>
      </c>
      <c r="P25" s="383">
        <f t="shared" si="91"/>
        <v>-12.736800000000187</v>
      </c>
      <c r="Q25" s="383">
        <f>$Q$11-Konstanten!$C$33*K25</f>
        <v>260.41319999999979</v>
      </c>
      <c r="R25" s="382">
        <f t="shared" si="0"/>
        <v>628.83698791137988</v>
      </c>
      <c r="S25" s="263">
        <f t="shared" si="1"/>
        <v>0.58745499124173384</v>
      </c>
      <c r="T25" s="492">
        <f>O25/Konstanten!$C$22</f>
        <v>0.65002525112515708</v>
      </c>
      <c r="U25" s="492">
        <f t="shared" si="2"/>
        <v>0.90374180114523617</v>
      </c>
      <c r="V25" s="492"/>
      <c r="W25" s="252"/>
      <c r="X25" s="515">
        <f t="shared" si="92"/>
        <v>140</v>
      </c>
      <c r="Y25" s="592">
        <v>14000</v>
      </c>
      <c r="Z25" s="490">
        <f t="shared" si="177"/>
        <v>1.9723649279053717E-2</v>
      </c>
      <c r="AA25" s="490">
        <f t="shared" si="177"/>
        <v>3.9444925796437699E-2</v>
      </c>
      <c r="AB25" s="490">
        <f t="shared" si="177"/>
        <v>5.9161462607219432E-2</v>
      </c>
      <c r="AC25" s="490">
        <f t="shared" si="177"/>
        <v>7.8870904366814057E-2</v>
      </c>
      <c r="AD25" s="490">
        <f t="shared" si="177"/>
        <v>9.8570913048897174E-2</v>
      </c>
      <c r="AE25" s="490">
        <f t="shared" si="177"/>
        <v>0.11825917356559927</v>
      </c>
      <c r="AF25" s="490">
        <f t="shared" si="177"/>
        <v>0.13793339925887449</v>
      </c>
      <c r="AG25" s="490">
        <f t="shared" si="177"/>
        <v>0.15759133723363156</v>
      </c>
      <c r="AH25" s="490">
        <f t="shared" si="177"/>
        <v>0.17723077350436764</v>
      </c>
      <c r="AI25" s="490">
        <f t="shared" si="177"/>
        <v>0.19684953792942564</v>
      </c>
      <c r="AJ25" s="490">
        <f t="shared" si="178"/>
        <v>0.21644550890870434</v>
      </c>
      <c r="AK25" s="490">
        <f t="shared" si="178"/>
        <v>0.23601661782336011</v>
      </c>
      <c r="AL25" s="490">
        <f t="shared" si="178"/>
        <v>0.2555608531982424</v>
      </c>
      <c r="AM25" s="490">
        <f t="shared" si="178"/>
        <v>0.27507626457053497</v>
      </c>
      <c r="AN25" s="490">
        <f t="shared" si="178"/>
        <v>0.29456096605084142</v>
      </c>
      <c r="AO25" s="490">
        <f t="shared" si="178"/>
        <v>0.31401313956562993</v>
      </c>
      <c r="AP25" s="490">
        <f t="shared" si="178"/>
        <v>0.33343103777270805</v>
      </c>
      <c r="AQ25" s="490">
        <f t="shared" si="178"/>
        <v>0.35281298664420813</v>
      </c>
      <c r="AR25" s="490">
        <f t="shared" si="178"/>
        <v>0.37215738771416779</v>
      </c>
      <c r="AS25" s="490">
        <f t="shared" si="178"/>
        <v>0.39146271999044063</v>
      </c>
      <c r="AT25" s="490">
        <f t="shared" si="179"/>
        <v>0.41072754153307195</v>
      </c>
      <c r="AU25" s="490">
        <f t="shared" si="179"/>
        <v>0.42995049070367458</v>
      </c>
      <c r="AV25" s="490">
        <f t="shared" si="179"/>
        <v>0.44913028709242103</v>
      </c>
      <c r="AW25" s="490">
        <f t="shared" si="179"/>
        <v>0.4682657321313104</v>
      </c>
      <c r="AX25" s="490">
        <f t="shared" si="179"/>
        <v>0.4873557094041</v>
      </c>
      <c r="AY25" s="490">
        <f t="shared" si="179"/>
        <v>0.50639918466492739</v>
      </c>
      <c r="AZ25" s="490">
        <f t="shared" si="179"/>
        <v>0.52539520557895181</v>
      </c>
      <c r="BA25" s="490">
        <f t="shared" si="179"/>
        <v>0.54434290119958839</v>
      </c>
      <c r="BB25" s="490">
        <f t="shared" si="179"/>
        <v>0.56324148119776363</v>
      </c>
      <c r="BC25" s="490">
        <f t="shared" si="179"/>
        <v>0.58209023485949418</v>
      </c>
      <c r="BD25" s="490">
        <f t="shared" si="180"/>
        <v>0.60088852986851204</v>
      </c>
      <c r="BE25" s="490">
        <f t="shared" si="180"/>
        <v>0.61963581089112496</v>
      </c>
      <c r="BF25" s="490">
        <f t="shared" si="180"/>
        <v>0.63833159798066497</v>
      </c>
      <c r="BG25" s="490">
        <f t="shared" si="180"/>
        <v>0.65697548481884493</v>
      </c>
      <c r="BH25" s="490">
        <f t="shared" si="180"/>
        <v>0.6755671368113475</v>
      </c>
      <c r="BI25" s="490">
        <f t="shared" si="180"/>
        <v>0.69410628905454363</v>
      </c>
      <c r="BJ25" s="490">
        <f t="shared" si="180"/>
        <v>0.71259274419003427</v>
      </c>
      <c r="BK25" s="490">
        <f t="shared" si="180"/>
        <v>0.73102637016306438</v>
      </c>
      <c r="BL25" s="490">
        <f t="shared" si="180"/>
        <v>0.74940709790039606</v>
      </c>
      <c r="BM25" s="490">
        <f t="shared" si="180"/>
        <v>0.76773491892252399</v>
      </c>
      <c r="BN25" s="527"/>
      <c r="BO25" s="252"/>
      <c r="BP25" s="515">
        <f t="shared" si="93"/>
        <v>140</v>
      </c>
      <c r="BQ25" s="592">
        <v>14000</v>
      </c>
      <c r="BR25" s="382">
        <f t="shared" si="94"/>
        <v>260.43346131053198</v>
      </c>
      <c r="BS25" s="382">
        <f t="shared" si="95"/>
        <v>260.49423549265168</v>
      </c>
      <c r="BT25" s="382">
        <f t="shared" si="96"/>
        <v>260.59549333670702</v>
      </c>
      <c r="BU25" s="382">
        <f t="shared" si="97"/>
        <v>260.7371862888931</v>
      </c>
      <c r="BV25" s="382">
        <f t="shared" si="98"/>
        <v>260.91924664358874</v>
      </c>
      <c r="BW25" s="382">
        <f t="shared" si="99"/>
        <v>261.14158781046899</v>
      </c>
      <c r="BX25" s="382">
        <f t="shared" si="100"/>
        <v>261.40410465427163</v>
      </c>
      <c r="BY25" s="382">
        <f t="shared" si="101"/>
        <v>261.70667390453991</v>
      </c>
      <c r="BZ25" s="382">
        <f t="shared" si="102"/>
        <v>262.04915463213996</v>
      </c>
      <c r="CA25" s="382">
        <f t="shared" si="103"/>
        <v>262.43138878887902</v>
      </c>
      <c r="CB25" s="382">
        <f t="shared" si="104"/>
        <v>262.85320180611478</v>
      </c>
      <c r="CC25" s="382">
        <f t="shared" si="105"/>
        <v>263.31440324787519</v>
      </c>
      <c r="CD25" s="382">
        <f t="shared" si="106"/>
        <v>263.81478751368348</v>
      </c>
      <c r="CE25" s="382">
        <f t="shared" si="107"/>
        <v>264.35413458602181</v>
      </c>
      <c r="CF25" s="382">
        <f t="shared" si="108"/>
        <v>264.93221081716888</v>
      </c>
      <c r="CG25" s="382">
        <f t="shared" si="109"/>
        <v>265.54876975000309</v>
      </c>
      <c r="CH25" s="382">
        <f t="shared" si="110"/>
        <v>266.20355296728377</v>
      </c>
      <c r="CI25" s="382">
        <f t="shared" si="111"/>
        <v>266.89629096390263</v>
      </c>
      <c r="CJ25" s="382">
        <f t="shared" si="112"/>
        <v>267.62670403663037</v>
      </c>
      <c r="CK25" s="382">
        <f t="shared" si="113"/>
        <v>268.39450318597289</v>
      </c>
      <c r="CL25" s="382">
        <f t="shared" si="114"/>
        <v>269.19939102488667</v>
      </c>
      <c r="CM25" s="382">
        <f t="shared" si="115"/>
        <v>270.04106268928604</v>
      </c>
      <c r="CN25" s="382">
        <f t="shared" si="116"/>
        <v>270.91920674549499</v>
      </c>
      <c r="CO25" s="382">
        <f t="shared" si="117"/>
        <v>271.83350609005254</v>
      </c>
      <c r="CP25" s="382">
        <f t="shared" si="118"/>
        <v>272.78363883756606</v>
      </c>
      <c r="CQ25" s="382">
        <f t="shared" si="119"/>
        <v>273.76927919261624</v>
      </c>
      <c r="CR25" s="382">
        <f t="shared" si="120"/>
        <v>274.79009830204376</v>
      </c>
      <c r="CS25" s="382">
        <f t="shared" si="121"/>
        <v>275.84576508429109</v>
      </c>
      <c r="CT25" s="382">
        <f t="shared" si="122"/>
        <v>276.93594703281798</v>
      </c>
      <c r="CU25" s="382">
        <f t="shared" si="123"/>
        <v>278.06031099096748</v>
      </c>
      <c r="CV25" s="382">
        <f t="shared" si="124"/>
        <v>279.21852389600502</v>
      </c>
      <c r="CW25" s="382">
        <f t="shared" si="125"/>
        <v>280.41025349040405</v>
      </c>
      <c r="CX25" s="382">
        <f t="shared" si="126"/>
        <v>281.6351689987913</v>
      </c>
      <c r="CY25" s="382">
        <f t="shared" si="127"/>
        <v>282.89294176928513</v>
      </c>
      <c r="CZ25" s="382">
        <f t="shared" si="128"/>
        <v>284.18324587828471</v>
      </c>
      <c r="DA25" s="382">
        <f t="shared" si="129"/>
        <v>285.50575869805073</v>
      </c>
      <c r="DB25" s="382">
        <f t="shared" si="130"/>
        <v>286.86016142671065</v>
      </c>
      <c r="DC25" s="382">
        <f t="shared" si="131"/>
        <v>288.24613958056875</v>
      </c>
      <c r="DD25" s="382">
        <f t="shared" si="132"/>
        <v>289.66338344884787</v>
      </c>
      <c r="DE25" s="382">
        <f t="shared" si="133"/>
        <v>291.11158851120422</v>
      </c>
      <c r="DF25" s="521"/>
      <c r="DG25" s="252"/>
      <c r="DH25" s="515">
        <f t="shared" si="134"/>
        <v>140</v>
      </c>
      <c r="DI25" s="592">
        <v>14000</v>
      </c>
      <c r="DJ25" s="382">
        <f t="shared" si="135"/>
        <v>12.402960203260598</v>
      </c>
      <c r="DK25" s="382">
        <f t="shared" si="136"/>
        <v>24.804428326219771</v>
      </c>
      <c r="DL25" s="382">
        <f t="shared" si="137"/>
        <v>37.202915946355596</v>
      </c>
      <c r="DM25" s="382">
        <f t="shared" si="138"/>
        <v>49.596941935873851</v>
      </c>
      <c r="DN25" s="382">
        <f t="shared" si="139"/>
        <v>61.985036057343031</v>
      </c>
      <c r="DO25" s="382">
        <f t="shared" si="140"/>
        <v>74.365742497880518</v>
      </c>
      <c r="DP25" s="382">
        <f t="shared" si="141"/>
        <v>86.737623322328389</v>
      </c>
      <c r="DQ25" s="382">
        <f t="shared" si="142"/>
        <v>99.099261826923353</v>
      </c>
      <c r="DR25" s="382">
        <f t="shared" si="143"/>
        <v>111.44926577569053</v>
      </c>
      <c r="DS25" s="382">
        <f t="shared" si="144"/>
        <v>123.78627050328694</v>
      </c>
      <c r="DT25" s="382">
        <f t="shared" si="145"/>
        <v>136.10894186909539</v>
      </c>
      <c r="DU25" s="382">
        <f t="shared" si="146"/>
        <v>148.41597904907306</v>
      </c>
      <c r="DV25" s="382">
        <f t="shared" si="147"/>
        <v>160.70611715324509</v>
      </c>
      <c r="DW25" s="382">
        <f t="shared" si="148"/>
        <v>172.97812965844903</v>
      </c>
      <c r="DX25" s="382">
        <f t="shared" si="149"/>
        <v>185.23083064767735</v>
      </c>
      <c r="DY25" s="382">
        <f t="shared" si="150"/>
        <v>197.46307684904647</v>
      </c>
      <c r="DZ25" s="382">
        <f t="shared" si="151"/>
        <v>209.67376946915525</v>
      </c>
      <c r="EA25" s="382">
        <f t="shared" si="152"/>
        <v>221.86185581736174</v>
      </c>
      <c r="EB25" s="382">
        <f t="shared" si="153"/>
        <v>234.02633071914485</v>
      </c>
      <c r="EC25" s="382">
        <f t="shared" si="154"/>
        <v>246.16623771838459</v>
      </c>
      <c r="ED25" s="382">
        <f t="shared" si="155"/>
        <v>258.28067006990312</v>
      </c>
      <c r="EE25" s="382">
        <f t="shared" si="156"/>
        <v>270.36877152511846</v>
      </c>
      <c r="EF25" s="382">
        <f t="shared" si="157"/>
        <v>282.42973691497133</v>
      </c>
      <c r="EG25" s="382">
        <f t="shared" si="158"/>
        <v>294.46281253557027</v>
      </c>
      <c r="EH25" s="382">
        <f t="shared" si="159"/>
        <v>306.46729634308798</v>
      </c>
      <c r="EI25" s="382">
        <f t="shared" si="160"/>
        <v>318.44253796547156</v>
      </c>
      <c r="EJ25" s="382">
        <f t="shared" si="161"/>
        <v>330.38793853934828</v>
      </c>
      <c r="EK25" s="382">
        <f t="shared" si="162"/>
        <v>342.302950381291</v>
      </c>
      <c r="EL25" s="382">
        <f t="shared" si="163"/>
        <v>354.18707650314576</v>
      </c>
      <c r="EM25" s="382">
        <f t="shared" si="164"/>
        <v>366.03986998167204</v>
      </c>
      <c r="EN25" s="382">
        <f t="shared" si="165"/>
        <v>377.86093319301233</v>
      </c>
      <c r="EO25" s="382">
        <f t="shared" si="166"/>
        <v>389.6499169228004</v>
      </c>
      <c r="EP25" s="382">
        <f t="shared" si="167"/>
        <v>401.40651936281921</v>
      </c>
      <c r="EQ25" s="382">
        <f t="shared" si="168"/>
        <v>413.13048500510092</v>
      </c>
      <c r="ER25" s="382">
        <f t="shared" si="169"/>
        <v>424.82160344436284</v>
      </c>
      <c r="ES25" s="382">
        <f t="shared" si="170"/>
        <v>436.47970809940483</v>
      </c>
      <c r="ET25" s="382">
        <f t="shared" si="171"/>
        <v>448.10467486396561</v>
      </c>
      <c r="EU25" s="382">
        <f t="shared" si="172"/>
        <v>459.6964206971308</v>
      </c>
      <c r="EV25" s="382">
        <f t="shared" si="173"/>
        <v>471.25490216309362</v>
      </c>
      <c r="EW25" s="382">
        <f t="shared" si="174"/>
        <v>482.78011392962742</v>
      </c>
      <c r="EX25" s="521"/>
      <c r="EY25" s="252"/>
      <c r="EZ25" s="515">
        <f t="shared" si="175"/>
        <v>140</v>
      </c>
      <c r="FA25" s="592">
        <v>14000</v>
      </c>
      <c r="FB25" s="382">
        <f t="shared" si="9"/>
        <v>81.283461310532005</v>
      </c>
      <c r="FC25" s="382">
        <f t="shared" si="10"/>
        <v>91.344235492651705</v>
      </c>
      <c r="FD25" s="382">
        <f t="shared" si="11"/>
        <v>101.44549333670705</v>
      </c>
      <c r="FE25" s="382">
        <f t="shared" si="12"/>
        <v>111.58718628889312</v>
      </c>
      <c r="FF25" s="382">
        <f t="shared" si="13"/>
        <v>121.76924664358876</v>
      </c>
      <c r="FG25" s="382">
        <f t="shared" si="14"/>
        <v>131.99158781046901</v>
      </c>
      <c r="FH25" s="382">
        <f t="shared" si="15"/>
        <v>142.25410465427166</v>
      </c>
      <c r="FI25" s="382">
        <f t="shared" si="16"/>
        <v>152.55667390453993</v>
      </c>
      <c r="FJ25" s="382">
        <f t="shared" si="17"/>
        <v>162.89915463213998</v>
      </c>
      <c r="FK25" s="382">
        <f t="shared" si="18"/>
        <v>173.28138878887904</v>
      </c>
      <c r="FL25" s="382">
        <f t="shared" si="19"/>
        <v>183.70320180611481</v>
      </c>
      <c r="FM25" s="382">
        <f t="shared" si="20"/>
        <v>194.16440324787521</v>
      </c>
      <c r="FN25" s="382">
        <f t="shared" si="21"/>
        <v>204.66478751368351</v>
      </c>
      <c r="FO25" s="382">
        <f t="shared" si="22"/>
        <v>215.20413458602184</v>
      </c>
      <c r="FP25" s="382">
        <f t="shared" si="23"/>
        <v>225.7822108171689</v>
      </c>
      <c r="FQ25" s="382">
        <f t="shared" si="24"/>
        <v>236.39876975000311</v>
      </c>
      <c r="FR25" s="382">
        <f t="shared" si="25"/>
        <v>247.05355296728379</v>
      </c>
      <c r="FS25" s="382">
        <f t="shared" si="26"/>
        <v>257.74629096390265</v>
      </c>
      <c r="FT25" s="382">
        <f t="shared" si="27"/>
        <v>268.47670403663039</v>
      </c>
      <c r="FU25" s="382">
        <f t="shared" si="28"/>
        <v>279.24450318597292</v>
      </c>
      <c r="FV25" s="382">
        <f t="shared" si="29"/>
        <v>290.04939102488669</v>
      </c>
      <c r="FW25" s="382">
        <f t="shared" si="30"/>
        <v>300.89106268928606</v>
      </c>
      <c r="FX25" s="382">
        <f t="shared" si="31"/>
        <v>311.76920674549501</v>
      </c>
      <c r="FY25" s="382">
        <f t="shared" si="32"/>
        <v>322.68350609005256</v>
      </c>
      <c r="FZ25" s="382">
        <f t="shared" si="33"/>
        <v>333.63363883756608</v>
      </c>
      <c r="GA25" s="382">
        <f t="shared" si="34"/>
        <v>344.61927919261626</v>
      </c>
      <c r="GB25" s="382">
        <f t="shared" si="35"/>
        <v>355.64009830204378</v>
      </c>
      <c r="GC25" s="382">
        <f t="shared" si="36"/>
        <v>366.69576508429111</v>
      </c>
      <c r="GD25" s="382">
        <f t="shared" si="37"/>
        <v>377.785947032818</v>
      </c>
      <c r="GE25" s="382">
        <f t="shared" si="38"/>
        <v>388.9103109909675</v>
      </c>
      <c r="GF25" s="382">
        <f t="shared" si="39"/>
        <v>400.06852389600505</v>
      </c>
      <c r="GG25" s="382">
        <f t="shared" si="40"/>
        <v>411.26025349040407</v>
      </c>
      <c r="GH25" s="382">
        <f t="shared" si="41"/>
        <v>422.48516899879132</v>
      </c>
      <c r="GI25" s="382">
        <f t="shared" si="42"/>
        <v>433.74294176928515</v>
      </c>
      <c r="GJ25" s="382">
        <f t="shared" si="43"/>
        <v>445.03324587828473</v>
      </c>
      <c r="GK25" s="382">
        <f t="shared" si="44"/>
        <v>456.35575869805075</v>
      </c>
      <c r="GL25" s="382">
        <f t="shared" si="45"/>
        <v>467.71016142671067</v>
      </c>
      <c r="GM25" s="382">
        <f t="shared" si="46"/>
        <v>479.09613958056877</v>
      </c>
      <c r="GN25" s="382">
        <f t="shared" si="47"/>
        <v>490.51338344884789</v>
      </c>
      <c r="GO25" s="382">
        <f t="shared" si="48"/>
        <v>501.96158851120424</v>
      </c>
      <c r="GQ25" s="511"/>
      <c r="GR25" s="521"/>
      <c r="GS25" s="524">
        <v>14000</v>
      </c>
      <c r="GT25" s="477">
        <f t="shared" si="49"/>
        <v>5.5535533435932098</v>
      </c>
      <c r="GU25" s="477">
        <f t="shared" si="50"/>
        <v>2.6825777353673317</v>
      </c>
      <c r="GV25" s="477">
        <f t="shared" si="51"/>
        <v>1.7268156475418603</v>
      </c>
      <c r="GW25" s="477">
        <f t="shared" si="52"/>
        <v>1.249880374341815</v>
      </c>
      <c r="GX25" s="477">
        <f t="shared" si="53"/>
        <v>0.96449424552949692</v>
      </c>
      <c r="GY25" s="477">
        <f t="shared" si="54"/>
        <v>0.77489773351258984</v>
      </c>
      <c r="GZ25" s="477">
        <f t="shared" si="55"/>
        <v>0.6400507554332765</v>
      </c>
      <c r="HA25" s="477">
        <f t="shared" si="56"/>
        <v>0.53943299972284187</v>
      </c>
      <c r="HB25" s="477">
        <f t="shared" si="57"/>
        <v>0.46164403595085657</v>
      </c>
      <c r="HC25" s="477">
        <f t="shared" si="58"/>
        <v>0.39984335972282026</v>
      </c>
      <c r="HD25" s="477">
        <f t="shared" si="59"/>
        <v>0.34967768673709798</v>
      </c>
      <c r="HE25" s="477">
        <f t="shared" si="60"/>
        <v>0.30824460069542547</v>
      </c>
      <c r="HF25" s="477">
        <f t="shared" si="61"/>
        <v>0.27353451840616994</v>
      </c>
      <c r="HG25" s="477">
        <f t="shared" si="62"/>
        <v>0.24411181350468655</v>
      </c>
      <c r="HH25" s="477">
        <f t="shared" si="63"/>
        <v>0.21892349144955925</v>
      </c>
      <c r="HI25" s="477">
        <f t="shared" si="64"/>
        <v>0.19717961211918922</v>
      </c>
      <c r="HJ25" s="477">
        <f t="shared" si="65"/>
        <v>0.1782759168815698</v>
      </c>
      <c r="HK25" s="477">
        <f t="shared" si="66"/>
        <v>0.16174224728418946</v>
      </c>
      <c r="HL25" s="477">
        <f t="shared" si="67"/>
        <v>0.1472072531822475</v>
      </c>
      <c r="HM25" s="477">
        <f t="shared" si="68"/>
        <v>0.13437368899235494</v>
      </c>
      <c r="HN25" s="477">
        <f t="shared" si="69"/>
        <v>0.12300076868464616</v>
      </c>
      <c r="HO25" s="477">
        <f t="shared" si="70"/>
        <v>0.11289133353676514</v>
      </c>
      <c r="HP25" s="477">
        <f t="shared" si="71"/>
        <v>0.10388236788025144</v>
      </c>
      <c r="HQ25" s="477">
        <f t="shared" si="72"/>
        <v>9.5837886324179958E-2</v>
      </c>
      <c r="HR25" s="477">
        <f t="shared" si="73"/>
        <v>8.8643528424206058E-2</v>
      </c>
      <c r="HS25" s="477">
        <f t="shared" si="74"/>
        <v>8.2202401081174103E-2</v>
      </c>
      <c r="HT25" s="477">
        <f t="shared" si="75"/>
        <v>7.6431845164614071E-2</v>
      </c>
      <c r="HU25" s="477">
        <f t="shared" si="76"/>
        <v>7.1260895285386747E-2</v>
      </c>
      <c r="HV25" s="477">
        <f t="shared" si="77"/>
        <v>6.6628265386364668E-2</v>
      </c>
      <c r="HW25" s="477">
        <f t="shared" si="78"/>
        <v>6.2480737441089701E-2</v>
      </c>
      <c r="HX25" s="477">
        <f t="shared" si="79"/>
        <v>5.877186221749213E-2</v>
      </c>
      <c r="HY25" s="477">
        <f t="shared" si="80"/>
        <v>5.5460903824304492E-2</v>
      </c>
      <c r="HZ25" s="477">
        <f t="shared" si="81"/>
        <v>5.2511976311276E-2</v>
      </c>
      <c r="IA25" s="477">
        <f t="shared" si="82"/>
        <v>4.9893332766110757E-2</v>
      </c>
      <c r="IB25" s="477">
        <f t="shared" si="83"/>
        <v>4.7576776392843995E-2</v>
      </c>
      <c r="IC25" s="477">
        <f t="shared" si="84"/>
        <v>4.5537169838189367E-2</v>
      </c>
      <c r="ID25" s="477">
        <f t="shared" si="85"/>
        <v>4.3752024164213053E-2</v>
      </c>
      <c r="IE25" s="477">
        <f t="shared" si="86"/>
        <v>4.2201152782565171E-2</v>
      </c>
      <c r="IF25" s="477">
        <f t="shared" si="87"/>
        <v>4.0866378678198291E-2</v>
      </c>
      <c r="IG25" s="477">
        <f t="shared" si="88"/>
        <v>3.9731285585579888E-2</v>
      </c>
    </row>
    <row r="26" spans="1:241">
      <c r="F26" s="384"/>
      <c r="G26" s="384"/>
      <c r="H26" s="384"/>
      <c r="I26" s="384"/>
      <c r="J26" s="252"/>
      <c r="K26" s="606">
        <v>15000</v>
      </c>
      <c r="L26" s="382">
        <f t="shared" si="176"/>
        <v>4.5720000000000001</v>
      </c>
      <c r="M26" s="382">
        <v>150</v>
      </c>
      <c r="N26" s="491">
        <f t="shared" si="89"/>
        <v>571.81956656243119</v>
      </c>
      <c r="O26" s="263">
        <f t="shared" si="90"/>
        <v>0.77081618242758199</v>
      </c>
      <c r="P26" s="383">
        <f t="shared" si="91"/>
        <v>-14.718000000000188</v>
      </c>
      <c r="Q26" s="383">
        <f>$Q$11-Konstanten!$C$33*K26</f>
        <v>258.43199999999979</v>
      </c>
      <c r="R26" s="382">
        <f t="shared" si="0"/>
        <v>626.44035348719285</v>
      </c>
      <c r="S26" s="263">
        <f t="shared" si="1"/>
        <v>0.56434203460392918</v>
      </c>
      <c r="T26" s="492">
        <f>O26/Konstanten!$C$22</f>
        <v>0.62923769994088319</v>
      </c>
      <c r="U26" s="492">
        <f t="shared" si="2"/>
        <v>0.89686621551275314</v>
      </c>
      <c r="V26" s="492"/>
      <c r="W26" s="252"/>
      <c r="X26" s="515">
        <f t="shared" si="92"/>
        <v>150.00000000000003</v>
      </c>
      <c r="Y26" s="592">
        <v>15000</v>
      </c>
      <c r="Z26" s="490">
        <f t="shared" si="177"/>
        <v>2.012345309770611E-2</v>
      </c>
      <c r="AA26" s="490">
        <f t="shared" si="177"/>
        <v>4.0244245071713071E-2</v>
      </c>
      <c r="AB26" s="490">
        <f t="shared" si="177"/>
        <v>6.0359721607213784E-2</v>
      </c>
      <c r="AC26" s="490">
        <f t="shared" si="177"/>
        <v>8.0467241966682007E-2</v>
      </c>
      <c r="AD26" s="490">
        <f t="shared" si="177"/>
        <v>0.10056418567700701</v>
      </c>
      <c r="AE26" s="490">
        <f t="shared" si="177"/>
        <v>0.12064795909655772</v>
      </c>
      <c r="AF26" s="490">
        <f t="shared" si="177"/>
        <v>0.14071600182376393</v>
      </c>
      <c r="AG26" s="490">
        <f t="shared" si="177"/>
        <v>0.16076579291119583</v>
      </c>
      <c r="AH26" s="490">
        <f t="shared" si="177"/>
        <v>0.18079485685077157</v>
      </c>
      <c r="AI26" s="490">
        <f t="shared" si="177"/>
        <v>0.20080076929855512</v>
      </c>
      <c r="AJ26" s="490">
        <f t="shared" si="178"/>
        <v>0.22078116251004096</v>
      </c>
      <c r="AK26" s="490">
        <f t="shared" si="178"/>
        <v>0.24073373046009625</v>
      </c>
      <c r="AL26" s="490">
        <f t="shared" si="178"/>
        <v>0.26065623362470386</v>
      </c>
      <c r="AM26" s="490">
        <f t="shared" si="178"/>
        <v>0.28054650340513854</v>
      </c>
      <c r="AN26" s="490">
        <f t="shared" si="178"/>
        <v>0.30040244617860234</v>
      </c>
      <c r="AO26" s="490">
        <f t="shared" si="178"/>
        <v>0.32022204696289142</v>
      </c>
      <c r="AP26" s="490">
        <f t="shared" si="178"/>
        <v>0.34000337268606906</v>
      </c>
      <c r="AQ26" s="490">
        <f t="shared" si="178"/>
        <v>0.35974457505564483</v>
      </c>
      <c r="AR26" s="490">
        <f t="shared" si="178"/>
        <v>0.37944389302504339</v>
      </c>
      <c r="AS26" s="490">
        <f t="shared" si="178"/>
        <v>0.39909965485843046</v>
      </c>
      <c r="AT26" s="490">
        <f t="shared" si="179"/>
        <v>0.41871027979787201</v>
      </c>
      <c r="AU26" s="490">
        <f t="shared" si="179"/>
        <v>0.43827427933982233</v>
      </c>
      <c r="AV26" s="490">
        <f t="shared" si="179"/>
        <v>0.45779025813035701</v>
      </c>
      <c r="AW26" s="490">
        <f t="shared" si="179"/>
        <v>0.47725691449108221</v>
      </c>
      <c r="AX26" s="490">
        <f t="shared" si="179"/>
        <v>0.49667304058968148</v>
      </c>
      <c r="AY26" s="490">
        <f t="shared" si="179"/>
        <v>0.51603752227093092</v>
      </c>
      <c r="AZ26" s="490">
        <f t="shared" si="179"/>
        <v>0.53534933856554767</v>
      </c>
      <c r="BA26" s="490">
        <f t="shared" si="179"/>
        <v>0.55460756089558616</v>
      </c>
      <c r="BB26" s="490">
        <f t="shared" si="179"/>
        <v>0.57381135199606337</v>
      </c>
      <c r="BC26" s="490">
        <f t="shared" si="179"/>
        <v>0.5929599645733068</v>
      </c>
      <c r="BD26" s="490">
        <f t="shared" si="180"/>
        <v>0.61205273972102558</v>
      </c>
      <c r="BE26" s="490">
        <f t="shared" si="180"/>
        <v>0.63108910511537786</v>
      </c>
      <c r="BF26" s="490">
        <f t="shared" si="180"/>
        <v>0.65006857301043219</v>
      </c>
      <c r="BG26" s="490">
        <f t="shared" si="180"/>
        <v>0.66899073805520615</v>
      </c>
      <c r="BH26" s="490">
        <f t="shared" si="180"/>
        <v>0.68785527495328624</v>
      </c>
      <c r="BI26" s="490">
        <f t="shared" si="180"/>
        <v>0.70666193598542937</v>
      </c>
      <c r="BJ26" s="490">
        <f t="shared" si="180"/>
        <v>0.72541054841506569</v>
      </c>
      <c r="BK26" s="490">
        <f t="shared" si="180"/>
        <v>0.74410101179582055</v>
      </c>
      <c r="BL26" s="490">
        <f t="shared" si="180"/>
        <v>0.76273329519939082</v>
      </c>
      <c r="BM26" s="490">
        <f t="shared" si="180"/>
        <v>0.78130743438119543</v>
      </c>
      <c r="BN26" s="527"/>
      <c r="BO26" s="252"/>
      <c r="BP26" s="515">
        <f t="shared" si="93"/>
        <v>150.00000000000003</v>
      </c>
      <c r="BQ26" s="592">
        <v>15000</v>
      </c>
      <c r="BR26" s="382">
        <f t="shared" si="94"/>
        <v>258.45293058158256</v>
      </c>
      <c r="BS26" s="382">
        <f t="shared" si="95"/>
        <v>258.5157112552638</v>
      </c>
      <c r="BT26" s="382">
        <f t="shared" si="96"/>
        <v>258.62030885398656</v>
      </c>
      <c r="BU26" s="382">
        <f t="shared" si="97"/>
        <v>258.76666825274896</v>
      </c>
      <c r="BV26" s="382">
        <f t="shared" si="98"/>
        <v>258.95471259737928</v>
      </c>
      <c r="BW26" s="382">
        <f t="shared" si="99"/>
        <v>259.18434362211764</v>
      </c>
      <c r="BX26" s="382">
        <f t="shared" si="100"/>
        <v>259.45544205334369</v>
      </c>
      <c r="BY26" s="382">
        <f t="shared" si="101"/>
        <v>259.76786809610138</v>
      </c>
      <c r="BZ26" s="382">
        <f t="shared" si="102"/>
        <v>260.121461999421</v>
      </c>
      <c r="CA26" s="382">
        <f t="shared" si="103"/>
        <v>260.51604469585516</v>
      </c>
      <c r="CB26" s="382">
        <f t="shared" si="104"/>
        <v>260.95141851011147</v>
      </c>
      <c r="CC26" s="382">
        <f t="shared" si="105"/>
        <v>261.42736793121543</v>
      </c>
      <c r="CD26" s="382">
        <f t="shared" si="106"/>
        <v>261.94366044224626</v>
      </c>
      <c r="CE26" s="382">
        <f t="shared" si="107"/>
        <v>262.50004740138434</v>
      </c>
      <c r="CF26" s="382">
        <f t="shared" si="108"/>
        <v>263.0962649677798</v>
      </c>
      <c r="CG26" s="382">
        <f t="shared" si="109"/>
        <v>263.73203506560156</v>
      </c>
      <c r="CH26" s="382">
        <f t="shared" si="110"/>
        <v>264.40706637954855</v>
      </c>
      <c r="CI26" s="382">
        <f t="shared" si="111"/>
        <v>265.12105537511121</v>
      </c>
      <c r="CJ26" s="382">
        <f t="shared" si="112"/>
        <v>265.87368733693745</v>
      </c>
      <c r="CK26" s="382">
        <f t="shared" si="113"/>
        <v>266.66463741880017</v>
      </c>
      <c r="CL26" s="382">
        <f t="shared" si="114"/>
        <v>267.49357169885633</v>
      </c>
      <c r="CM26" s="382">
        <f t="shared" si="115"/>
        <v>268.36014823414678</v>
      </c>
      <c r="CN26" s="382">
        <f t="shared" si="116"/>
        <v>269.26401810858118</v>
      </c>
      <c r="CO26" s="382">
        <f t="shared" si="117"/>
        <v>270.20482646899836</v>
      </c>
      <c r="CP26" s="382">
        <f t="shared" si="118"/>
        <v>271.18221354426657</v>
      </c>
      <c r="CQ26" s="382">
        <f t="shared" si="119"/>
        <v>272.19581564278974</v>
      </c>
      <c r="CR26" s="382">
        <f t="shared" si="120"/>
        <v>273.24526612420811</v>
      </c>
      <c r="CS26" s="382">
        <f t="shared" si="121"/>
        <v>274.33019634151788</v>
      </c>
      <c r="CT26" s="382">
        <f t="shared" si="122"/>
        <v>275.45023655027205</v>
      </c>
      <c r="CU26" s="382">
        <f t="shared" si="123"/>
        <v>276.60501678196977</v>
      </c>
      <c r="CV26" s="382">
        <f t="shared" si="124"/>
        <v>277.79416767917616</v>
      </c>
      <c r="CW26" s="382">
        <f t="shared" si="125"/>
        <v>279.01732129034139</v>
      </c>
      <c r="CX26" s="382">
        <f t="shared" si="126"/>
        <v>280.27411182270288</v>
      </c>
      <c r="CY26" s="382">
        <f t="shared" si="127"/>
        <v>281.56417635204502</v>
      </c>
      <c r="CZ26" s="382">
        <f t="shared" si="128"/>
        <v>282.88715548847239</v>
      </c>
      <c r="DA26" s="382">
        <f t="shared" si="129"/>
        <v>284.2426939976956</v>
      </c>
      <c r="DB26" s="382">
        <f t="shared" si="130"/>
        <v>285.6304413776632</v>
      </c>
      <c r="DC26" s="382">
        <f t="shared" si="131"/>
        <v>287.05005239066816</v>
      </c>
      <c r="DD26" s="382">
        <f t="shared" si="132"/>
        <v>288.50118755133292</v>
      </c>
      <c r="DE26" s="382">
        <f t="shared" si="133"/>
        <v>289.98351357112347</v>
      </c>
      <c r="DF26" s="521"/>
      <c r="DG26" s="252"/>
      <c r="DH26" s="515">
        <f t="shared" si="134"/>
        <v>150.00000000000003</v>
      </c>
      <c r="DI26" s="592">
        <v>15000</v>
      </c>
      <c r="DJ26" s="382">
        <f t="shared" si="135"/>
        <v>12.606143071909962</v>
      </c>
      <c r="DK26" s="382">
        <f t="shared" si="136"/>
        <v>25.210619108549157</v>
      </c>
      <c r="DL26" s="382">
        <f t="shared" si="137"/>
        <v>37.811765340011554</v>
      </c>
      <c r="DM26" s="382">
        <f t="shared" si="138"/>
        <v>50.407927501747757</v>
      </c>
      <c r="DN26" s="382">
        <f t="shared" si="139"/>
        <v>62.997464023655965</v>
      </c>
      <c r="DO26" s="382">
        <f t="shared" si="140"/>
        <v>75.578750143956</v>
      </c>
      <c r="DP26" s="382">
        <f t="shared" si="141"/>
        <v>88.150181923783151</v>
      </c>
      <c r="DQ26" s="382">
        <f t="shared" si="142"/>
        <v>100.71018013993836</v>
      </c>
      <c r="DR26" s="382">
        <f t="shared" si="143"/>
        <v>113.25719403426378</v>
      </c>
      <c r="DS26" s="382">
        <f t="shared" si="144"/>
        <v>125.78970489988713</v>
      </c>
      <c r="DT26" s="382">
        <f t="shared" si="145"/>
        <v>138.30622948610343</v>
      </c>
      <c r="DU26" s="382">
        <f t="shared" si="146"/>
        <v>150.80532320571331</v>
      </c>
      <c r="DV26" s="382">
        <f t="shared" si="147"/>
        <v>163.28558313049982</v>
      </c>
      <c r="DW26" s="382">
        <f t="shared" si="148"/>
        <v>175.74565076271094</v>
      </c>
      <c r="DX26" s="382">
        <f t="shared" si="149"/>
        <v>188.18421457254107</v>
      </c>
      <c r="DY26" s="382">
        <f t="shared" si="150"/>
        <v>200.60001229382618</v>
      </c>
      <c r="DZ26" s="382">
        <f t="shared" si="151"/>
        <v>212.99183297229888</v>
      </c>
      <c r="EA26" s="382">
        <f t="shared" si="152"/>
        <v>225.35851876295814</v>
      </c>
      <c r="EB26" s="382">
        <f t="shared" si="153"/>
        <v>237.69896647516478</v>
      </c>
      <c r="EC26" s="382">
        <f t="shared" si="154"/>
        <v>250.01212886613183</v>
      </c>
      <c r="ED26" s="382">
        <f t="shared" si="155"/>
        <v>262.29701568530038</v>
      </c>
      <c r="EE26" s="382">
        <f t="shared" si="156"/>
        <v>274.55269447398302</v>
      </c>
      <c r="EF26" s="382">
        <f t="shared" si="157"/>
        <v>286.77829112617411</v>
      </c>
      <c r="EG26" s="382">
        <f t="shared" si="158"/>
        <v>298.97299021800052</v>
      </c>
      <c r="EH26" s="382">
        <f t="shared" si="159"/>
        <v>311.13603511455892</v>
      </c>
      <c r="EI26" s="382">
        <f t="shared" si="160"/>
        <v>323.26672786405709</v>
      </c>
      <c r="EJ26" s="382">
        <f t="shared" si="161"/>
        <v>335.36442889013659</v>
      </c>
      <c r="EK26" s="382">
        <f t="shared" si="162"/>
        <v>347.4285564941008</v>
      </c>
      <c r="EL26" s="382">
        <f t="shared" si="163"/>
        <v>359.45858617937796</v>
      </c>
      <c r="EM26" s="382">
        <f t="shared" si="164"/>
        <v>371.45404981105565</v>
      </c>
      <c r="EN26" s="382">
        <f t="shared" si="165"/>
        <v>383.4145346236441</v>
      </c>
      <c r="EO26" s="382">
        <f t="shared" si="166"/>
        <v>395.33968209039352</v>
      </c>
      <c r="EP26" s="382">
        <f t="shared" si="167"/>
        <v>407.22918666757016</v>
      </c>
      <c r="EQ26" s="382">
        <f t="shared" si="168"/>
        <v>419.08279442696136</v>
      </c>
      <c r="ER26" s="382">
        <f t="shared" si="169"/>
        <v>430.90030158976685</v>
      </c>
      <c r="ES26" s="382">
        <f t="shared" si="170"/>
        <v>442.68155297465643</v>
      </c>
      <c r="ET26" s="382">
        <f t="shared" si="171"/>
        <v>454.4264403724722</v>
      </c>
      <c r="EU26" s="382">
        <f t="shared" si="172"/>
        <v>466.13490085955169</v>
      </c>
      <c r="EV26" s="382">
        <f t="shared" si="173"/>
        <v>477.80691506115778</v>
      </c>
      <c r="EW26" s="382">
        <f t="shared" si="174"/>
        <v>489.44250537592779</v>
      </c>
      <c r="EX26" s="521"/>
      <c r="EY26" s="252"/>
      <c r="EZ26" s="515">
        <f t="shared" si="175"/>
        <v>150.00000000000003</v>
      </c>
      <c r="FA26" s="592">
        <v>15000</v>
      </c>
      <c r="FB26" s="382">
        <f t="shared" si="9"/>
        <v>85.302930581582615</v>
      </c>
      <c r="FC26" s="382">
        <f t="shared" si="10"/>
        <v>95.365711255263847</v>
      </c>
      <c r="FD26" s="382">
        <f t="shared" si="11"/>
        <v>105.47030885398661</v>
      </c>
      <c r="FE26" s="382">
        <f t="shared" si="12"/>
        <v>115.61666825274901</v>
      </c>
      <c r="FF26" s="382">
        <f t="shared" si="13"/>
        <v>125.80471259737934</v>
      </c>
      <c r="FG26" s="382">
        <f t="shared" si="14"/>
        <v>136.03434362211769</v>
      </c>
      <c r="FH26" s="382">
        <f t="shared" si="15"/>
        <v>146.30544205334374</v>
      </c>
      <c r="FI26" s="382">
        <f t="shared" si="16"/>
        <v>156.61786809610143</v>
      </c>
      <c r="FJ26" s="382">
        <f t="shared" si="17"/>
        <v>166.97146199942105</v>
      </c>
      <c r="FK26" s="382">
        <f t="shared" si="18"/>
        <v>177.36604469585521</v>
      </c>
      <c r="FL26" s="382">
        <f t="shared" si="19"/>
        <v>187.80141851011152</v>
      </c>
      <c r="FM26" s="382">
        <f t="shared" si="20"/>
        <v>198.27736793121548</v>
      </c>
      <c r="FN26" s="382">
        <f t="shared" si="21"/>
        <v>208.79366044224631</v>
      </c>
      <c r="FO26" s="382">
        <f t="shared" si="22"/>
        <v>219.35004740138439</v>
      </c>
      <c r="FP26" s="382">
        <f t="shared" si="23"/>
        <v>229.94626496777985</v>
      </c>
      <c r="FQ26" s="382">
        <f t="shared" si="24"/>
        <v>240.58203506560162</v>
      </c>
      <c r="FR26" s="382">
        <f t="shared" si="25"/>
        <v>251.25706637954858</v>
      </c>
      <c r="FS26" s="382">
        <f t="shared" si="26"/>
        <v>261.97105537511123</v>
      </c>
      <c r="FT26" s="382">
        <f t="shared" si="27"/>
        <v>272.72368733693747</v>
      </c>
      <c r="FU26" s="382">
        <f t="shared" si="28"/>
        <v>283.51463741880019</v>
      </c>
      <c r="FV26" s="382">
        <f t="shared" si="29"/>
        <v>294.34357169885635</v>
      </c>
      <c r="FW26" s="382">
        <f t="shared" si="30"/>
        <v>305.2101482341468</v>
      </c>
      <c r="FX26" s="382">
        <f t="shared" si="31"/>
        <v>316.11401810858121</v>
      </c>
      <c r="FY26" s="382">
        <f t="shared" si="32"/>
        <v>327.05482646899839</v>
      </c>
      <c r="FZ26" s="382">
        <f t="shared" si="33"/>
        <v>338.0322135442666</v>
      </c>
      <c r="GA26" s="382">
        <f t="shared" si="34"/>
        <v>349.04581564278976</v>
      </c>
      <c r="GB26" s="382">
        <f t="shared" si="35"/>
        <v>360.09526612420814</v>
      </c>
      <c r="GC26" s="382">
        <f t="shared" si="36"/>
        <v>371.1801963415179</v>
      </c>
      <c r="GD26" s="382">
        <f t="shared" si="37"/>
        <v>382.30023655027207</v>
      </c>
      <c r="GE26" s="382">
        <f t="shared" si="38"/>
        <v>393.45501678196979</v>
      </c>
      <c r="GF26" s="382">
        <f t="shared" si="39"/>
        <v>404.64416767917618</v>
      </c>
      <c r="GG26" s="382">
        <f t="shared" si="40"/>
        <v>415.86732129034141</v>
      </c>
      <c r="GH26" s="382">
        <f t="shared" si="41"/>
        <v>427.1241118227029</v>
      </c>
      <c r="GI26" s="382">
        <f t="shared" si="42"/>
        <v>438.41417635204505</v>
      </c>
      <c r="GJ26" s="382">
        <f t="shared" si="43"/>
        <v>449.73715548847241</v>
      </c>
      <c r="GK26" s="382">
        <f t="shared" si="44"/>
        <v>461.09269399769562</v>
      </c>
      <c r="GL26" s="382">
        <f t="shared" si="45"/>
        <v>472.48044137766323</v>
      </c>
      <c r="GM26" s="382">
        <f t="shared" si="46"/>
        <v>483.90005239066818</v>
      </c>
      <c r="GN26" s="382">
        <f t="shared" si="47"/>
        <v>495.35118755133294</v>
      </c>
      <c r="GO26" s="382">
        <f t="shared" si="48"/>
        <v>506.83351357112349</v>
      </c>
      <c r="GQ26" s="511"/>
      <c r="GR26" s="521"/>
      <c r="GS26" s="524">
        <v>15000</v>
      </c>
      <c r="GT26" s="477">
        <f t="shared" si="49"/>
        <v>5.7667747458508201</v>
      </c>
      <c r="GU26" s="477">
        <f t="shared" si="50"/>
        <v>2.782759592084926</v>
      </c>
      <c r="GV26" s="477">
        <f t="shared" si="51"/>
        <v>1.7893516186185654</v>
      </c>
      <c r="GW26" s="477">
        <f t="shared" si="52"/>
        <v>1.2936207454420796</v>
      </c>
      <c r="GX26" s="477">
        <f t="shared" si="53"/>
        <v>0.99698058560164948</v>
      </c>
      <c r="GY26" s="477">
        <f t="shared" si="54"/>
        <v>0.79990200106525966</v>
      </c>
      <c r="GZ26" s="477">
        <f t="shared" si="55"/>
        <v>0.65972932625190817</v>
      </c>
      <c r="HA26" s="477">
        <f t="shared" si="56"/>
        <v>0.555134425124436</v>
      </c>
      <c r="HB26" s="477">
        <f t="shared" si="57"/>
        <v>0.47426804472047102</v>
      </c>
      <c r="HC26" s="477">
        <f t="shared" si="58"/>
        <v>0.41002035768361489</v>
      </c>
      <c r="HD26" s="477">
        <f t="shared" si="59"/>
        <v>0.35786666448730858</v>
      </c>
      <c r="HE26" s="477">
        <f t="shared" si="60"/>
        <v>0.31479024557207197</v>
      </c>
      <c r="HF26" s="477">
        <f t="shared" si="61"/>
        <v>0.27870235962825868</v>
      </c>
      <c r="HG26" s="477">
        <f t="shared" si="62"/>
        <v>0.24811081497286913</v>
      </c>
      <c r="HH26" s="477">
        <f t="shared" si="63"/>
        <v>0.22192111325650216</v>
      </c>
      <c r="HI26" s="477">
        <f t="shared" si="64"/>
        <v>0.19931216511199562</v>
      </c>
      <c r="HJ26" s="477">
        <f t="shared" si="65"/>
        <v>0.17965587165131522</v>
      </c>
      <c r="HK26" s="477">
        <f t="shared" si="66"/>
        <v>0.1624635128644227</v>
      </c>
      <c r="HL26" s="477">
        <f t="shared" si="67"/>
        <v>0.14734906668360351</v>
      </c>
      <c r="HM26" s="477">
        <f t="shared" si="68"/>
        <v>0.13400353296702325</v>
      </c>
      <c r="HN26" s="477">
        <f t="shared" si="69"/>
        <v>0.12217659407915224</v>
      </c>
      <c r="HO26" s="477">
        <f t="shared" si="70"/>
        <v>0.11166327767753492</v>
      </c>
      <c r="HP26" s="477">
        <f t="shared" si="71"/>
        <v>0.10229409927510945</v>
      </c>
      <c r="HQ26" s="477">
        <f t="shared" si="72"/>
        <v>9.392766962166578E-2</v>
      </c>
      <c r="HR26" s="477">
        <f t="shared" si="73"/>
        <v>8.6445076732447973E-2</v>
      </c>
      <c r="HS26" s="477">
        <f t="shared" si="74"/>
        <v>7.9745564751017364E-2</v>
      </c>
      <c r="HT26" s="477">
        <f t="shared" si="75"/>
        <v>7.3743173406662102E-2</v>
      </c>
      <c r="HU26" s="477">
        <f t="shared" si="76"/>
        <v>6.8364097894239695E-2</v>
      </c>
      <c r="HV26" s="477">
        <f t="shared" si="77"/>
        <v>6.3544595258313338E-2</v>
      </c>
      <c r="HW26" s="477">
        <f t="shared" si="78"/>
        <v>5.922930974128611E-2</v>
      </c>
      <c r="HX26" s="477">
        <f t="shared" si="79"/>
        <v>5.5369922468825744E-2</v>
      </c>
      <c r="HY26" s="477">
        <f t="shared" si="80"/>
        <v>5.1924054502715686E-2</v>
      </c>
      <c r="HZ26" s="477">
        <f t="shared" si="81"/>
        <v>4.8854369496293959E-2</v>
      </c>
      <c r="IA26" s="477">
        <f t="shared" si="82"/>
        <v>4.6127834838738065E-2</v>
      </c>
      <c r="IB26" s="477">
        <f t="shared" si="83"/>
        <v>4.3715109572234512E-2</v>
      </c>
      <c r="IC26" s="477">
        <f t="shared" si="84"/>
        <v>4.1590034414859006E-2</v>
      </c>
      <c r="ID26" s="477">
        <f t="shared" si="85"/>
        <v>3.97292045559519E-2</v>
      </c>
      <c r="IE26" s="477">
        <f t="shared" si="86"/>
        <v>3.8111609961746243E-2</v>
      </c>
      <c r="IF26" s="477">
        <f t="shared" si="87"/>
        <v>3.6718331060423326E-2</v>
      </c>
      <c r="IG26" s="477">
        <f t="shared" si="88"/>
        <v>3.5532280102722427E-2</v>
      </c>
    </row>
    <row r="27" spans="1:241">
      <c r="F27" s="384"/>
      <c r="G27" s="384"/>
      <c r="H27" s="384"/>
      <c r="I27" s="384"/>
      <c r="J27" s="252"/>
      <c r="K27" s="606">
        <v>16000</v>
      </c>
      <c r="L27" s="382">
        <f t="shared" si="176"/>
        <v>4.8767999999999994</v>
      </c>
      <c r="M27" s="382">
        <v>160</v>
      </c>
      <c r="N27" s="491">
        <f t="shared" si="89"/>
        <v>549.15211255633392</v>
      </c>
      <c r="O27" s="263">
        <f t="shared" si="90"/>
        <v>0.74597916972253353</v>
      </c>
      <c r="P27" s="383">
        <f t="shared" si="91"/>
        <v>-16.699200000000246</v>
      </c>
      <c r="Q27" s="383">
        <f>$Q$11-Konstanten!$C$33*K27</f>
        <v>256.45079999999973</v>
      </c>
      <c r="R27" s="382">
        <f t="shared" si="0"/>
        <v>624.03451474166184</v>
      </c>
      <c r="S27" s="263">
        <f t="shared" si="1"/>
        <v>0.54197099684809669</v>
      </c>
      <c r="T27" s="492">
        <f>O27/Konstanten!$C$22</f>
        <v>0.60896258752859878</v>
      </c>
      <c r="U27" s="492">
        <f t="shared" si="2"/>
        <v>0.88999062988026978</v>
      </c>
      <c r="V27" s="492"/>
      <c r="W27" s="252"/>
      <c r="X27" s="515">
        <f t="shared" si="92"/>
        <v>160.00000000000003</v>
      </c>
      <c r="Y27" s="592">
        <v>16000</v>
      </c>
      <c r="Z27" s="490">
        <f t="shared" si="177"/>
        <v>2.0534530385497775E-2</v>
      </c>
      <c r="AA27" s="490">
        <f t="shared" si="177"/>
        <v>4.1066088080654393E-2</v>
      </c>
      <c r="AB27" s="490">
        <f t="shared" si="177"/>
        <v>6.159170833560286E-2</v>
      </c>
      <c r="AC27" s="490">
        <f t="shared" si="177"/>
        <v>8.2108442231618534E-2</v>
      </c>
      <c r="AD27" s="490">
        <f t="shared" si="177"/>
        <v>0.10261336447226699</v>
      </c>
      <c r="AE27" s="490">
        <f t="shared" si="177"/>
        <v>0.12310358102729627</v>
      </c>
      <c r="AF27" s="490">
        <f t="shared" si="177"/>
        <v>0.14357623658240087</v>
      </c>
      <c r="AG27" s="490">
        <f t="shared" si="177"/>
        <v>0.16402852175092897</v>
      </c>
      <c r="AH27" s="490">
        <f t="shared" si="177"/>
        <v>0.18445768000588811</v>
      </c>
      <c r="AI27" s="490">
        <f t="shared" si="177"/>
        <v>0.20486101429393214</v>
      </c>
      <c r="AJ27" s="490">
        <f t="shared" si="178"/>
        <v>0.22523589329657373</v>
      </c>
      <c r="AK27" s="490">
        <f t="shared" si="178"/>
        <v>0.24557975730760323</v>
      </c>
      <c r="AL27" s="490">
        <f t="shared" si="178"/>
        <v>0.26589012369989257</v>
      </c>
      <c r="AM27" s="490">
        <f t="shared" si="178"/>
        <v>0.28616459195888266</v>
      </c>
      <c r="AN27" s="490">
        <f t="shared" si="178"/>
        <v>0.30640084826457942</v>
      </c>
      <c r="AO27" s="490">
        <f t="shared" si="178"/>
        <v>0.32659666960819234</v>
      </c>
      <c r="AP27" s="490">
        <f t="shared" si="178"/>
        <v>0.34674992743394184</v>
      </c>
      <c r="AQ27" s="490">
        <f t="shared" si="178"/>
        <v>0.36685859080088518</v>
      </c>
      <c r="AR27" s="490">
        <f t="shared" si="178"/>
        <v>0.38692072906371705</v>
      </c>
      <c r="AS27" s="490">
        <f t="shared" si="178"/>
        <v>0.40693451407551995</v>
      </c>
      <c r="AT27" s="490">
        <f t="shared" si="179"/>
        <v>0.42689822191905696</v>
      </c>
      <c r="AU27" s="490">
        <f t="shared" si="179"/>
        <v>0.44681023417676269</v>
      </c>
      <c r="AV27" s="490">
        <f t="shared" si="179"/>
        <v>0.46666903875257398</v>
      </c>
      <c r="AW27" s="490">
        <f t="shared" si="179"/>
        <v>0.48647323026168288</v>
      </c>
      <c r="AX27" s="490">
        <f t="shared" si="179"/>
        <v>0.50622151000665849</v>
      </c>
      <c r="AY27" s="490">
        <f t="shared" si="179"/>
        <v>0.5259126855605617</v>
      </c>
      <c r="AZ27" s="490">
        <f t="shared" si="179"/>
        <v>0.5455456699793565</v>
      </c>
      <c r="BA27" s="490">
        <f t="shared" si="179"/>
        <v>0.565119480667434</v>
      </c>
      <c r="BB27" s="490">
        <f t="shared" si="179"/>
        <v>0.58463323792102107</v>
      </c>
      <c r="BC27" s="490">
        <f t="shared" si="179"/>
        <v>0.60408616317509167</v>
      </c>
      <c r="BD27" s="490">
        <f t="shared" si="180"/>
        <v>0.62347757697976891</v>
      </c>
      <c r="BE27" s="490">
        <f t="shared" si="180"/>
        <v>0.64280689673238611</v>
      </c>
      <c r="BF27" s="490">
        <f t="shared" si="180"/>
        <v>0.66207363419129361</v>
      </c>
      <c r="BG27" s="490">
        <f t="shared" si="180"/>
        <v>0.68127739279708266</v>
      </c>
      <c r="BH27" s="490">
        <f t="shared" si="180"/>
        <v>0.70041786482644053</v>
      </c>
      <c r="BI27" s="490">
        <f t="shared" si="180"/>
        <v>0.71949482840301782</v>
      </c>
      <c r="BJ27" s="490">
        <f t="shared" si="180"/>
        <v>0.73850814438887413</v>
      </c>
      <c r="BK27" s="490">
        <f t="shared" si="180"/>
        <v>0.75745775317898767</v>
      </c>
      <c r="BL27" s="490">
        <f t="shared" si="180"/>
        <v>0.77634367142020366</v>
      </c>
      <c r="BM27" s="490">
        <f t="shared" si="180"/>
        <v>0.79516598867480281</v>
      </c>
      <c r="BN27" s="527"/>
      <c r="BO27" s="252"/>
      <c r="BP27" s="515">
        <f t="shared" si="93"/>
        <v>160.00000000000003</v>
      </c>
      <c r="BQ27" s="592">
        <v>16000</v>
      </c>
      <c r="BR27" s="382">
        <f t="shared" si="94"/>
        <v>256.4724273647243</v>
      </c>
      <c r="BS27" s="382">
        <f t="shared" si="95"/>
        <v>256.53729693577134</v>
      </c>
      <c r="BT27" s="382">
        <f t="shared" si="96"/>
        <v>256.64537119846187</v>
      </c>
      <c r="BU27" s="382">
        <f t="shared" si="97"/>
        <v>256.79658781018082</v>
      </c>
      <c r="BV27" s="382">
        <f t="shared" si="98"/>
        <v>256.99085987144917</v>
      </c>
      <c r="BW27" s="382">
        <f t="shared" si="99"/>
        <v>257.22807630204926</v>
      </c>
      <c r="BX27" s="382">
        <f t="shared" si="100"/>
        <v>257.5081023188871</v>
      </c>
      <c r="BY27" s="382">
        <f t="shared" si="101"/>
        <v>257.83078001141911</v>
      </c>
      <c r="BZ27" s="382">
        <f t="shared" si="102"/>
        <v>258.19592900966916</v>
      </c>
      <c r="CA27" s="382">
        <f t="shared" si="103"/>
        <v>258.60334723914133</v>
      </c>
      <c r="CB27" s="382">
        <f t="shared" si="104"/>
        <v>259.05281175628977</v>
      </c>
      <c r="CC27" s="382">
        <f t="shared" si="105"/>
        <v>259.5440796576566</v>
      </c>
      <c r="CD27" s="382">
        <f t="shared" si="106"/>
        <v>260.07688905533286</v>
      </c>
      <c r="CE27" s="382">
        <f t="shared" si="107"/>
        <v>260.65096011103861</v>
      </c>
      <c r="CF27" s="382">
        <f t="shared" si="108"/>
        <v>261.26599612086346</v>
      </c>
      <c r="CG27" s="382">
        <f t="shared" si="109"/>
        <v>261.92168464255229</v>
      </c>
      <c r="CH27" s="382">
        <f t="shared" si="110"/>
        <v>262.61769865716019</v>
      </c>
      <c r="CI27" s="382">
        <f t="shared" si="111"/>
        <v>263.35369775693766</v>
      </c>
      <c r="CJ27" s="382">
        <f t="shared" si="112"/>
        <v>264.1293293514309</v>
      </c>
      <c r="CK27" s="382">
        <f t="shared" si="113"/>
        <v>264.9442298839877</v>
      </c>
      <c r="CL27" s="382">
        <f t="shared" si="114"/>
        <v>265.79802605113923</v>
      </c>
      <c r="CM27" s="382">
        <f t="shared" si="115"/>
        <v>266.690336017677</v>
      </c>
      <c r="CN27" s="382">
        <f t="shared" si="116"/>
        <v>267.62077062064299</v>
      </c>
      <c r="CO27" s="382">
        <f t="shared" si="117"/>
        <v>268.58893455590612</v>
      </c>
      <c r="CP27" s="382">
        <f t="shared" si="118"/>
        <v>269.59442754148506</v>
      </c>
      <c r="CQ27" s="382">
        <f t="shared" si="119"/>
        <v>270.63684545229552</v>
      </c>
      <c r="CR27" s="382">
        <f t="shared" si="120"/>
        <v>271.71578142153629</v>
      </c>
      <c r="CS27" s="382">
        <f t="shared" si="121"/>
        <v>272.83082690448009</v>
      </c>
      <c r="CT27" s="382">
        <f t="shared" si="122"/>
        <v>273.98157270098204</v>
      </c>
      <c r="CU27" s="382">
        <f t="shared" si="123"/>
        <v>275.16760993357076</v>
      </c>
      <c r="CV27" s="382">
        <f t="shared" si="124"/>
        <v>276.38853097851973</v>
      </c>
      <c r="CW27" s="382">
        <f t="shared" si="125"/>
        <v>277.64393034781665</v>
      </c>
      <c r="CX27" s="382">
        <f t="shared" si="126"/>
        <v>278.93340552045032</v>
      </c>
      <c r="CY27" s="382">
        <f t="shared" si="127"/>
        <v>280.2565577218989</v>
      </c>
      <c r="CZ27" s="382">
        <f t="shared" si="128"/>
        <v>281.61299265115559</v>
      </c>
      <c r="DA27" s="382">
        <f t="shared" si="129"/>
        <v>283.0023211550307</v>
      </c>
      <c r="DB27" s="382">
        <f t="shared" si="130"/>
        <v>284.42415984985331</v>
      </c>
      <c r="DC27" s="382">
        <f t="shared" si="131"/>
        <v>285.87813169103509</v>
      </c>
      <c r="DD27" s="382">
        <f t="shared" si="132"/>
        <v>287.36386649126808</v>
      </c>
      <c r="DE27" s="382">
        <f t="shared" si="133"/>
        <v>288.88100138840372</v>
      </c>
      <c r="DF27" s="521"/>
      <c r="DG27" s="252"/>
      <c r="DH27" s="515">
        <f t="shared" si="134"/>
        <v>160.00000000000003</v>
      </c>
      <c r="DI27" s="592">
        <v>16000</v>
      </c>
      <c r="DJ27" s="382">
        <f t="shared" si="135"/>
        <v>12.814255704562013</v>
      </c>
      <c r="DK27" s="382">
        <f t="shared" si="136"/>
        <v>25.626656347749506</v>
      </c>
      <c r="DL27" s="382">
        <f t="shared" si="137"/>
        <v>38.435351823317902</v>
      </c>
      <c r="DM27" s="382">
        <f t="shared" si="138"/>
        <v>51.238501904201847</v>
      </c>
      <c r="DN27" s="382">
        <f t="shared" si="139"/>
        <v>64.034281104460419</v>
      </c>
      <c r="DO27" s="382">
        <f t="shared" si="140"/>
        <v>76.820883449329671</v>
      </c>
      <c r="DP27" s="382">
        <f t="shared" si="141"/>
        <v>89.596527124132564</v>
      </c>
      <c r="DQ27" s="382">
        <f t="shared" si="142"/>
        <v>102.35945897463309</v>
      </c>
      <c r="DR27" s="382">
        <f t="shared" si="143"/>
        <v>115.10795883284713</v>
      </c>
      <c r="DS27" s="382">
        <f t="shared" si="144"/>
        <v>127.84034364439859</v>
      </c>
      <c r="DT27" s="382">
        <f t="shared" si="145"/>
        <v>140.55497137573212</v>
      </c>
      <c r="DU27" s="382">
        <f t="shared" si="146"/>
        <v>153.25024468182525</v>
      </c>
      <c r="DV27" s="382">
        <f t="shared" si="147"/>
        <v>165.9246143176629</v>
      </c>
      <c r="DW27" s="382">
        <f t="shared" si="148"/>
        <v>178.57658227930702</v>
      </c>
      <c r="DX27" s="382">
        <f t="shared" si="149"/>
        <v>191.20470466322038</v>
      </c>
      <c r="DY27" s="382">
        <f t="shared" si="150"/>
        <v>203.80759423519117</v>
      </c>
      <c r="DZ27" s="382">
        <f t="shared" si="151"/>
        <v>216.38392270294636</v>
      </c>
      <c r="EA27" s="382">
        <f t="shared" si="152"/>
        <v>228.93242268924027</v>
      </c>
      <c r="EB27" s="382">
        <f t="shared" si="153"/>
        <v>241.45188940476669</v>
      </c>
      <c r="EC27" s="382">
        <f t="shared" si="154"/>
        <v>253.94118202275104</v>
      </c>
      <c r="ED27" s="382">
        <f t="shared" si="155"/>
        <v>266.39922475933696</v>
      </c>
      <c r="EE27" s="382">
        <f t="shared" si="156"/>
        <v>278.8250076661044</v>
      </c>
      <c r="EF27" s="382">
        <f t="shared" si="157"/>
        <v>291.21758714292031</v>
      </c>
      <c r="EG27" s="382">
        <f t="shared" si="158"/>
        <v>303.57608618115802</v>
      </c>
      <c r="EH27" s="382">
        <f t="shared" si="159"/>
        <v>315.89969434879646</v>
      </c>
      <c r="EI27" s="382">
        <f t="shared" si="160"/>
        <v>328.18766753026932</v>
      </c>
      <c r="EJ27" s="382">
        <f t="shared" si="161"/>
        <v>340.43932743498254</v>
      </c>
      <c r="EK27" s="382">
        <f t="shared" si="162"/>
        <v>352.65406088936214</v>
      </c>
      <c r="EL27" s="382">
        <f t="shared" si="163"/>
        <v>364.83131892789089</v>
      </c>
      <c r="EM27" s="382">
        <f t="shared" si="164"/>
        <v>376.97061569912069</v>
      </c>
      <c r="EN27" s="382">
        <f t="shared" si="165"/>
        <v>389.07152720287718</v>
      </c>
      <c r="EO27" s="382">
        <f t="shared" si="166"/>
        <v>401.13368987498808</v>
      </c>
      <c r="EP27" s="382">
        <f t="shared" si="167"/>
        <v>413.15679903581247</v>
      </c>
      <c r="EQ27" s="382">
        <f t="shared" si="168"/>
        <v>425.14060721859204</v>
      </c>
      <c r="ER27" s="382">
        <f t="shared" si="169"/>
        <v>437.08492239335874</v>
      </c>
      <c r="ES27" s="382">
        <f t="shared" si="170"/>
        <v>448.98960610161248</v>
      </c>
      <c r="ET27" s="382">
        <f t="shared" si="171"/>
        <v>460.8545715164762</v>
      </c>
      <c r="EU27" s="382">
        <f t="shared" si="172"/>
        <v>472.67978144235906</v>
      </c>
      <c r="EV27" s="382">
        <f t="shared" si="173"/>
        <v>484.46524626746697</v>
      </c>
      <c r="EW27" s="382">
        <f t="shared" si="174"/>
        <v>496.21102188175433</v>
      </c>
      <c r="EX27" s="521"/>
      <c r="EY27" s="252"/>
      <c r="EZ27" s="515">
        <f t="shared" si="175"/>
        <v>160.00000000000003</v>
      </c>
      <c r="FA27" s="592">
        <v>16000</v>
      </c>
      <c r="FB27" s="382">
        <f t="shared" si="9"/>
        <v>89.322427364724348</v>
      </c>
      <c r="FC27" s="382">
        <f t="shared" si="10"/>
        <v>99.387296935771388</v>
      </c>
      <c r="FD27" s="382">
        <f t="shared" si="11"/>
        <v>109.49537119846192</v>
      </c>
      <c r="FE27" s="382">
        <f t="shared" si="12"/>
        <v>119.64658781018088</v>
      </c>
      <c r="FF27" s="382">
        <f t="shared" si="13"/>
        <v>129.84085987144923</v>
      </c>
      <c r="FG27" s="382">
        <f t="shared" si="14"/>
        <v>140.07807630204931</v>
      </c>
      <c r="FH27" s="382">
        <f t="shared" si="15"/>
        <v>150.35810231888715</v>
      </c>
      <c r="FI27" s="382">
        <f t="shared" si="16"/>
        <v>160.68078001141916</v>
      </c>
      <c r="FJ27" s="382">
        <f t="shared" si="17"/>
        <v>171.04592900966921</v>
      </c>
      <c r="FK27" s="382">
        <f t="shared" si="18"/>
        <v>181.45334723914138</v>
      </c>
      <c r="FL27" s="382">
        <f t="shared" si="19"/>
        <v>191.90281175628982</v>
      </c>
      <c r="FM27" s="382">
        <f t="shared" si="20"/>
        <v>202.39407965765665</v>
      </c>
      <c r="FN27" s="382">
        <f t="shared" si="21"/>
        <v>212.92688905533291</v>
      </c>
      <c r="FO27" s="382">
        <f t="shared" si="22"/>
        <v>223.50096011103867</v>
      </c>
      <c r="FP27" s="382">
        <f t="shared" si="23"/>
        <v>234.11599612086351</v>
      </c>
      <c r="FQ27" s="382">
        <f t="shared" si="24"/>
        <v>244.77168464255232</v>
      </c>
      <c r="FR27" s="382">
        <f t="shared" si="25"/>
        <v>255.46769865716021</v>
      </c>
      <c r="FS27" s="382">
        <f t="shared" si="26"/>
        <v>266.20369775693769</v>
      </c>
      <c r="FT27" s="382">
        <f t="shared" si="27"/>
        <v>276.97932935143092</v>
      </c>
      <c r="FU27" s="382">
        <f t="shared" si="28"/>
        <v>287.79422988398773</v>
      </c>
      <c r="FV27" s="382">
        <f t="shared" si="29"/>
        <v>298.64802605113925</v>
      </c>
      <c r="FW27" s="382">
        <f t="shared" si="30"/>
        <v>309.54033601767702</v>
      </c>
      <c r="FX27" s="382">
        <f t="shared" si="31"/>
        <v>320.47077062064301</v>
      </c>
      <c r="FY27" s="382">
        <f t="shared" si="32"/>
        <v>331.43893455590614</v>
      </c>
      <c r="FZ27" s="382">
        <f t="shared" si="33"/>
        <v>342.44442754148508</v>
      </c>
      <c r="GA27" s="382">
        <f t="shared" si="34"/>
        <v>353.48684545229554</v>
      </c>
      <c r="GB27" s="382">
        <f t="shared" si="35"/>
        <v>364.56578142153631</v>
      </c>
      <c r="GC27" s="382">
        <f t="shared" si="36"/>
        <v>375.68082690448011</v>
      </c>
      <c r="GD27" s="382">
        <f t="shared" si="37"/>
        <v>386.83157270098206</v>
      </c>
      <c r="GE27" s="382">
        <f t="shared" si="38"/>
        <v>398.01760993357078</v>
      </c>
      <c r="GF27" s="382">
        <f t="shared" si="39"/>
        <v>409.23853097851975</v>
      </c>
      <c r="GG27" s="382">
        <f t="shared" si="40"/>
        <v>420.49393034781667</v>
      </c>
      <c r="GH27" s="382">
        <f t="shared" si="41"/>
        <v>431.78340552045034</v>
      </c>
      <c r="GI27" s="382">
        <f t="shared" si="42"/>
        <v>443.10655772189892</v>
      </c>
      <c r="GJ27" s="382">
        <f t="shared" si="43"/>
        <v>454.46299265115562</v>
      </c>
      <c r="GK27" s="382">
        <f t="shared" si="44"/>
        <v>465.85232115503072</v>
      </c>
      <c r="GL27" s="382">
        <f t="shared" si="45"/>
        <v>477.27415984985333</v>
      </c>
      <c r="GM27" s="382">
        <f t="shared" si="46"/>
        <v>488.72813169103512</v>
      </c>
      <c r="GN27" s="382">
        <f t="shared" si="47"/>
        <v>500.21386649126811</v>
      </c>
      <c r="GO27" s="382">
        <f t="shared" si="48"/>
        <v>511.73100138840374</v>
      </c>
      <c r="GQ27" s="511"/>
      <c r="GR27" s="521"/>
      <c r="GS27" s="524">
        <v>16000</v>
      </c>
      <c r="GT27" s="477">
        <f t="shared" si="49"/>
        <v>5.9705513471940943</v>
      </c>
      <c r="GU27" s="477">
        <f t="shared" si="50"/>
        <v>2.8782779769277016</v>
      </c>
      <c r="GV27" s="477">
        <f t="shared" si="51"/>
        <v>1.8488192771539413</v>
      </c>
      <c r="GW27" s="477">
        <f t="shared" si="52"/>
        <v>1.335091452007678</v>
      </c>
      <c r="GX27" s="477">
        <f t="shared" si="53"/>
        <v>1.0276773258317244</v>
      </c>
      <c r="GY27" s="477">
        <f t="shared" si="54"/>
        <v>0.82343745622820763</v>
      </c>
      <c r="GZ27" s="477">
        <f t="shared" si="55"/>
        <v>0.67816886597146497</v>
      </c>
      <c r="HA27" s="477">
        <f t="shared" si="56"/>
        <v>0.56976972739997944</v>
      </c>
      <c r="HB27" s="477">
        <f t="shared" si="57"/>
        <v>0.48596092523933848</v>
      </c>
      <c r="HC27" s="477">
        <f t="shared" si="58"/>
        <v>0.41937468303333902</v>
      </c>
      <c r="HD27" s="477">
        <f t="shared" si="59"/>
        <v>0.36532212185718027</v>
      </c>
      <c r="HE27" s="477">
        <f t="shared" si="60"/>
        <v>0.32067704086125759</v>
      </c>
      <c r="HF27" s="477">
        <f t="shared" si="61"/>
        <v>0.28327487715405558</v>
      </c>
      <c r="HG27" s="477">
        <f t="shared" si="62"/>
        <v>0.25156925537675812</v>
      </c>
      <c r="HH27" s="477">
        <f t="shared" si="63"/>
        <v>0.22442591845857143</v>
      </c>
      <c r="HI27" s="477">
        <f t="shared" si="64"/>
        <v>0.20099393529020876</v>
      </c>
      <c r="HJ27" s="477">
        <f t="shared" si="65"/>
        <v>0.18062236540497686</v>
      </c>
      <c r="HK27" s="477">
        <f t="shared" si="66"/>
        <v>0.16280470293319074</v>
      </c>
      <c r="HL27" s="477">
        <f t="shared" si="67"/>
        <v>0.14714086534691187</v>
      </c>
      <c r="HM27" s="477">
        <f t="shared" si="68"/>
        <v>0.13331058630027065</v>
      </c>
      <c r="HN27" s="477">
        <f t="shared" si="69"/>
        <v>0.12105441117907012</v>
      </c>
      <c r="HO27" s="477">
        <f t="shared" si="70"/>
        <v>0.11015987629185156</v>
      </c>
      <c r="HP27" s="477">
        <f t="shared" si="71"/>
        <v>0.10045129404690167</v>
      </c>
      <c r="HQ27" s="477">
        <f t="shared" si="72"/>
        <v>9.1782092342151955E-2</v>
      </c>
      <c r="HR27" s="477">
        <f t="shared" si="73"/>
        <v>8.4028992960593407E-2</v>
      </c>
      <c r="HS27" s="477">
        <f t="shared" si="74"/>
        <v>7.7087533826032117E-2</v>
      </c>
      <c r="HT27" s="477">
        <f t="shared" si="75"/>
        <v>7.0868586682781134E-2</v>
      </c>
      <c r="HU27" s="477">
        <f t="shared" si="76"/>
        <v>6.5295621315253016E-2</v>
      </c>
      <c r="HV27" s="477">
        <f t="shared" si="77"/>
        <v>6.0302536080899173E-2</v>
      </c>
      <c r="HW27" s="477">
        <f t="shared" si="78"/>
        <v>5.5831922590085292E-2</v>
      </c>
      <c r="HX27" s="477">
        <f t="shared" si="79"/>
        <v>5.1833666474202574E-2</v>
      </c>
      <c r="HY27" s="477">
        <f t="shared" si="80"/>
        <v>4.8263810698279036E-2</v>
      </c>
      <c r="HZ27" s="477">
        <f t="shared" si="81"/>
        <v>4.5083625703623773E-2</v>
      </c>
      <c r="IA27" s="477">
        <f t="shared" si="82"/>
        <v>4.2258843776053219E-2</v>
      </c>
      <c r="IB27" s="477">
        <f t="shared" si="83"/>
        <v>3.9759024774039947E-2</v>
      </c>
      <c r="IC27" s="477">
        <f t="shared" si="84"/>
        <v>3.7557027655562208E-2</v>
      </c>
      <c r="ID27" s="477">
        <f t="shared" si="85"/>
        <v>3.562856776997407E-2</v>
      </c>
      <c r="IE27" s="477">
        <f t="shared" si="86"/>
        <v>3.395184409983712E-2</v>
      </c>
      <c r="IF27" s="477">
        <f t="shared" si="87"/>
        <v>3.2507223882694225E-2</v>
      </c>
      <c r="IG27" s="477">
        <f t="shared" si="88"/>
        <v>3.127697455770697E-2</v>
      </c>
    </row>
    <row r="28" spans="1:241">
      <c r="F28" s="384"/>
      <c r="G28" s="384"/>
      <c r="H28" s="384"/>
      <c r="I28" s="384"/>
      <c r="J28" s="252"/>
      <c r="K28" s="606">
        <v>17000</v>
      </c>
      <c r="L28" s="382">
        <f t="shared" si="176"/>
        <v>5.1815999999999995</v>
      </c>
      <c r="M28" s="382">
        <v>170</v>
      </c>
      <c r="N28" s="491">
        <f t="shared" si="89"/>
        <v>527.21780609798805</v>
      </c>
      <c r="O28" s="263">
        <f t="shared" si="90"/>
        <v>0.72175909072824673</v>
      </c>
      <c r="P28" s="383">
        <f t="shared" si="91"/>
        <v>-18.680400000000247</v>
      </c>
      <c r="Q28" s="383">
        <f>$Q$11-Konstanten!$C$33*K28</f>
        <v>254.46959999999973</v>
      </c>
      <c r="R28" s="382">
        <f t="shared" si="0"/>
        <v>621.61936480499355</v>
      </c>
      <c r="S28" s="263">
        <f t="shared" si="1"/>
        <v>0.52032351946507582</v>
      </c>
      <c r="T28" s="492">
        <f>O28/Konstanten!$C$22</f>
        <v>0.5891910944720381</v>
      </c>
      <c r="U28" s="492">
        <f t="shared" si="2"/>
        <v>0.88311504424778675</v>
      </c>
      <c r="V28" s="492"/>
      <c r="W28" s="252"/>
      <c r="X28" s="515">
        <f t="shared" si="92"/>
        <v>170.00000000000003</v>
      </c>
      <c r="Y28" s="592">
        <v>17000</v>
      </c>
      <c r="Z28" s="490">
        <f t="shared" si="177"/>
        <v>2.0957289732651124E-2</v>
      </c>
      <c r="AA28" s="490">
        <f t="shared" si="177"/>
        <v>4.1911270088966557E-2</v>
      </c>
      <c r="AB28" s="490">
        <f t="shared" si="177"/>
        <v>6.2858640923110831E-2</v>
      </c>
      <c r="AC28" s="490">
        <f t="shared" si="177"/>
        <v>8.3796120489075657E-2</v>
      </c>
      <c r="AD28" s="490">
        <f t="shared" si="177"/>
        <v>0.10472045448869141</v>
      </c>
      <c r="AE28" s="490">
        <f t="shared" si="177"/>
        <v>0.12562842493955517</v>
      </c>
      <c r="AF28" s="490">
        <f t="shared" si="177"/>
        <v>0.14651685880604437</v>
      </c>
      <c r="AG28" s="490">
        <f t="shared" si="177"/>
        <v>0.16738263634002234</v>
      </c>
      <c r="AH28" s="490">
        <f t="shared" si="177"/>
        <v>0.18822269908080541</v>
      </c>
      <c r="AI28" s="490">
        <f t="shared" si="177"/>
        <v>0.209034057468376</v>
      </c>
      <c r="AJ28" s="490">
        <f t="shared" si="178"/>
        <v>0.22981379802810464</v>
      </c>
      <c r="AK28" s="490">
        <f t="shared" si="178"/>
        <v>0.25055909009033306</v>
      </c>
      <c r="AL28" s="490">
        <f t="shared" si="178"/>
        <v>0.27126719201319149</v>
      </c>
      <c r="AM28" s="490">
        <f t="shared" si="178"/>
        <v>0.29193545688249745</v>
      </c>
      <c r="AN28" s="490">
        <f t="shared" si="178"/>
        <v>0.31256133766809641</v>
      </c>
      <c r="AO28" s="490">
        <f t="shared" si="178"/>
        <v>0.3331423918215487</v>
      </c>
      <c r="AP28" s="490">
        <f t="shared" si="178"/>
        <v>0.35367628530544715</v>
      </c>
      <c r="AQ28" s="490">
        <f t="shared" si="178"/>
        <v>0.3741607960500789</v>
      </c>
      <c r="AR28" s="490">
        <f t="shared" si="178"/>
        <v>0.39459381683820155</v>
      </c>
      <c r="AS28" s="490">
        <f t="shared" si="178"/>
        <v>0.41497335762359006</v>
      </c>
      <c r="AT28" s="490">
        <f t="shared" si="179"/>
        <v>0.43529754729343345</v>
      </c>
      <c r="AU28" s="490">
        <f t="shared" si="179"/>
        <v>0.45556463488890092</v>
      </c>
      <c r="AV28" s="490">
        <f t="shared" si="179"/>
        <v>0.47577299030182307</v>
      </c>
      <c r="AW28" s="490">
        <f t="shared" si="179"/>
        <v>0.49592110446878579</v>
      </c>
      <c r="AX28" s="490">
        <f t="shared" si="179"/>
        <v>0.51600758908673083</v>
      </c>
      <c r="AY28" s="490">
        <f t="shared" si="179"/>
        <v>0.53603117587658777</v>
      </c>
      <c r="AZ28" s="490">
        <f t="shared" si="179"/>
        <v>0.55599071542330913</v>
      </c>
      <c r="BA28" s="490">
        <f t="shared" si="179"/>
        <v>0.57588517562230235</v>
      </c>
      <c r="BB28" s="490">
        <f t="shared" si="179"/>
        <v>0.59571363976315905</v>
      </c>
      <c r="BC28" s="490">
        <f t="shared" si="179"/>
        <v>0.61547530428240182</v>
      </c>
      <c r="BD28" s="490">
        <f t="shared" si="180"/>
        <v>0.63516947621712228</v>
      </c>
      <c r="BE28" s="490">
        <f t="shared" si="180"/>
        <v>0.65479557039141567</v>
      </c>
      <c r="BF28" s="490">
        <f t="shared" si="180"/>
        <v>0.67435310636712309</v>
      </c>
      <c r="BG28" s="490">
        <f t="shared" si="180"/>
        <v>0.69384170518970734</v>
      </c>
      <c r="BH28" s="490">
        <f t="shared" si="180"/>
        <v>0.71326108595927962</v>
      </c>
      <c r="BI28" s="490">
        <f t="shared" si="180"/>
        <v>0.73261106225560124</v>
      </c>
      <c r="BJ28" s="490">
        <f t="shared" si="180"/>
        <v>0.75189153844470646</v>
      </c>
      <c r="BK28" s="490">
        <f t="shared" si="180"/>
        <v>0.77110250589331386</v>
      </c>
      <c r="BL28" s="490">
        <f t="shared" si="180"/>
        <v>0.79024403911571328</v>
      </c>
      <c r="BM28" s="490">
        <f t="shared" si="180"/>
        <v>0.80931629187621468</v>
      </c>
      <c r="BN28" s="527"/>
      <c r="BO28" s="252"/>
      <c r="BP28" s="515">
        <f t="shared" si="93"/>
        <v>170.00000000000003</v>
      </c>
      <c r="BQ28" s="592">
        <v>17000</v>
      </c>
      <c r="BR28" s="382">
        <f t="shared" si="94"/>
        <v>254.49195301645568</v>
      </c>
      <c r="BS28" s="382">
        <f t="shared" si="95"/>
        <v>254.55899794727594</v>
      </c>
      <c r="BT28" s="382">
        <f t="shared" si="96"/>
        <v>254.67069250145045</v>
      </c>
      <c r="BU28" s="382">
        <f t="shared" si="97"/>
        <v>254.82696640879681</v>
      </c>
      <c r="BV28" s="382">
        <f t="shared" si="98"/>
        <v>255.02772174009371</v>
      </c>
      <c r="BW28" s="382">
        <f t="shared" si="99"/>
        <v>255.27283335106992</v>
      </c>
      <c r="BX28" s="382">
        <f t="shared" si="100"/>
        <v>255.56214944612751</v>
      </c>
      <c r="BY28" s="382">
        <f t="shared" si="101"/>
        <v>255.89549225662242</v>
      </c>
      <c r="BZ28" s="382">
        <f t="shared" si="102"/>
        <v>256.27265882753778</v>
      </c>
      <c r="CA28" s="382">
        <f t="shared" si="103"/>
        <v>256.69342190550583</v>
      </c>
      <c r="CB28" s="382">
        <f t="shared" si="104"/>
        <v>257.15753092035141</v>
      </c>
      <c r="CC28" s="382">
        <f t="shared" si="105"/>
        <v>257.66471305167437</v>
      </c>
      <c r="CD28" s="382">
        <f t="shared" si="106"/>
        <v>258.21467437144435</v>
      </c>
      <c r="CE28" s="382">
        <f t="shared" si="107"/>
        <v>258.80710105317524</v>
      </c>
      <c r="CF28" s="382">
        <f t="shared" si="108"/>
        <v>259.4416606379616</v>
      </c>
      <c r="CG28" s="382">
        <f t="shared" si="109"/>
        <v>260.11800334750694</v>
      </c>
      <c r="CH28" s="382">
        <f t="shared" si="110"/>
        <v>260.83576343423954</v>
      </c>
      <c r="CI28" s="382">
        <f t="shared" si="111"/>
        <v>261.59456055869998</v>
      </c>
      <c r="CJ28" s="382">
        <f t="shared" si="112"/>
        <v>262.39400118458082</v>
      </c>
      <c r="CK28" s="382">
        <f t="shared" si="113"/>
        <v>263.23367998209693</v>
      </c>
      <c r="CL28" s="382">
        <f t="shared" si="114"/>
        <v>264.11318123075091</v>
      </c>
      <c r="CM28" s="382">
        <f t="shared" si="115"/>
        <v>265.0320802130276</v>
      </c>
      <c r="CN28" s="382">
        <f t="shared" si="116"/>
        <v>265.98994459108246</v>
      </c>
      <c r="CO28" s="382">
        <f t="shared" si="117"/>
        <v>266.98633575907803</v>
      </c>
      <c r="CP28" s="382">
        <f t="shared" si="118"/>
        <v>268.0208101644518</v>
      </c>
      <c r="CQ28" s="382">
        <f t="shared" si="119"/>
        <v>269.09292059205927</v>
      </c>
      <c r="CR28" s="382">
        <f t="shared" si="120"/>
        <v>270.20221740581121</v>
      </c>
      <c r="CS28" s="382">
        <f t="shared" si="121"/>
        <v>271.34824974311573</v>
      </c>
      <c r="CT28" s="382">
        <f t="shared" si="122"/>
        <v>272.53056665811027</v>
      </c>
      <c r="CU28" s="382">
        <f t="shared" si="123"/>
        <v>273.74871821034975</v>
      </c>
      <c r="CV28" s="382">
        <f t="shared" si="124"/>
        <v>275.00225649626032</v>
      </c>
      <c r="CW28" s="382">
        <f t="shared" si="125"/>
        <v>276.29073662130133</v>
      </c>
      <c r="CX28" s="382">
        <f t="shared" si="126"/>
        <v>277.61371761136803</v>
      </c>
      <c r="CY28" s="382">
        <f t="shared" si="127"/>
        <v>278.97076326252613</v>
      </c>
      <c r="CZ28" s="382">
        <f t="shared" si="128"/>
        <v>280.36144292868909</v>
      </c>
      <c r="DA28" s="382">
        <f t="shared" si="129"/>
        <v>281.78533224732035</v>
      </c>
      <c r="DB28" s="382">
        <f t="shared" si="130"/>
        <v>283.24201380367901</v>
      </c>
      <c r="DC28" s="382">
        <f t="shared" si="131"/>
        <v>284.73107773450903</v>
      </c>
      <c r="DD28" s="382">
        <f t="shared" si="132"/>
        <v>286.25212227241821</v>
      </c>
      <c r="DE28" s="382">
        <f t="shared" si="133"/>
        <v>287.80475423248902</v>
      </c>
      <c r="DF28" s="521"/>
      <c r="DG28" s="252"/>
      <c r="DH28" s="515">
        <f t="shared" si="134"/>
        <v>170.00000000000003</v>
      </c>
      <c r="DI28" s="592">
        <v>17000</v>
      </c>
      <c r="DJ28" s="382">
        <f>Z28*$R28</f>
        <v>13.027457131644805</v>
      </c>
      <c r="DK28" s="382">
        <f t="shared" si="136"/>
        <v>26.052857090873918</v>
      </c>
      <c r="DL28" s="382">
        <f t="shared" si="137"/>
        <v>39.074148443129332</v>
      </c>
      <c r="DM28" s="382">
        <f t="shared" si="138"/>
        <v>52.089291191541918</v>
      </c>
      <c r="DN28" s="382">
        <f t="shared" si="139"/>
        <v>65.096262401350586</v>
      </c>
      <c r="DO28" s="382">
        <f t="shared" si="140"/>
        <v>78.093061712378102</v>
      </c>
      <c r="DP28" s="382">
        <f t="shared" si="141"/>
        <v>91.077716704236224</v>
      </c>
      <c r="DQ28" s="382">
        <f t="shared" si="142"/>
        <v>104.04828808106993</v>
      </c>
      <c r="DR28" s="382">
        <f t="shared" si="143"/>
        <v>117.0028746444917</v>
      </c>
      <c r="DS28" s="382">
        <f t="shared" si="144"/>
        <v>129.93961802610241</v>
      </c>
      <c r="DT28" s="382">
        <f t="shared" si="145"/>
        <v>142.85670715365347</v>
      </c>
      <c r="DU28" s="382">
        <f t="shared" si="146"/>
        <v>155.75238242806998</v>
      </c>
      <c r="DV28" s="382">
        <f t="shared" si="147"/>
        <v>168.62493959167432</v>
      </c>
      <c r="DW28" s="382">
        <f t="shared" si="148"/>
        <v>181.47273327135363</v>
      </c>
      <c r="DX28" s="382">
        <f t="shared" si="149"/>
        <v>194.29418018384121</v>
      </c>
      <c r="DY28" s="382">
        <f t="shared" si="150"/>
        <v>207.08776199372738</v>
      </c>
      <c r="DZ28" s="382">
        <f t="shared" si="151"/>
        <v>219.85202781816173</v>
      </c>
      <c r="EA28" s="382">
        <f t="shared" si="152"/>
        <v>232.58559637558079</v>
      </c>
      <c r="EB28" s="382">
        <f t="shared" si="153"/>
        <v>245.28715777894081</v>
      </c>
      <c r="EC28" s="382">
        <f t="shared" si="154"/>
        <v>257.95547497697146</v>
      </c>
      <c r="ED28" s="382">
        <f t="shared" si="155"/>
        <v>270.58938484971571</v>
      </c>
      <c r="EE28" s="382">
        <f t="shared" si="156"/>
        <v>283.18779896725738</v>
      </c>
      <c r="EF28" s="382">
        <f t="shared" si="157"/>
        <v>295.7497040227916</v>
      </c>
      <c r="EG28" s="382">
        <f t="shared" si="158"/>
        <v>308.27416195327748</v>
      </c>
      <c r="EH28" s="382">
        <f t="shared" si="159"/>
        <v>320.76030976264974</v>
      </c>
      <c r="EI28" s="382">
        <f t="shared" si="160"/>
        <v>333.20735906407828</v>
      </c>
      <c r="EJ28" s="382">
        <f t="shared" si="161"/>
        <v>345.61459535891134</v>
      </c>
      <c r="EK28" s="382">
        <f t="shared" si="162"/>
        <v>357.98137707094776</v>
      </c>
      <c r="EL28" s="382">
        <f t="shared" si="163"/>
        <v>370.30713435524569</v>
      </c>
      <c r="EM28" s="382">
        <f t="shared" si="164"/>
        <v>382.59136770118675</v>
      </c>
      <c r="EN28" s="382">
        <f t="shared" si="165"/>
        <v>394.83364634960799</v>
      </c>
      <c r="EO28" s="382">
        <f t="shared" si="166"/>
        <v>407.03360654383528</v>
      </c>
      <c r="EP28" s="382">
        <f t="shared" si="167"/>
        <v>419.19094963420531</v>
      </c>
      <c r="EQ28" s="382">
        <f t="shared" si="168"/>
        <v>431.30544005523944</v>
      </c>
      <c r="ER28" s="382">
        <f t="shared" si="169"/>
        <v>443.37690319412729</v>
      </c>
      <c r="ES28" s="382">
        <f t="shared" si="170"/>
        <v>455.40522316843845</v>
      </c>
      <c r="ET28" s="382">
        <f t="shared" si="171"/>
        <v>467.39034053024784</v>
      </c>
      <c r="EU28" s="382">
        <f t="shared" si="172"/>
        <v>479.33224991294054</v>
      </c>
      <c r="EV28" s="382">
        <f t="shared" si="173"/>
        <v>491.23099763604216</v>
      </c>
      <c r="EW28" s="382">
        <f t="shared" si="174"/>
        <v>503.08667928242534</v>
      </c>
      <c r="EX28" s="521"/>
      <c r="EY28" s="252"/>
      <c r="EZ28" s="515">
        <f t="shared" si="175"/>
        <v>170.00000000000003</v>
      </c>
      <c r="FA28" s="592">
        <v>17000</v>
      </c>
      <c r="FB28" s="382">
        <f t="shared" si="9"/>
        <v>93.341953016455733</v>
      </c>
      <c r="FC28" s="382">
        <f t="shared" si="10"/>
        <v>103.40899794727599</v>
      </c>
      <c r="FD28" s="382">
        <f t="shared" si="11"/>
        <v>113.5206925014505</v>
      </c>
      <c r="FE28" s="382">
        <f t="shared" si="12"/>
        <v>123.67696640879686</v>
      </c>
      <c r="FF28" s="382">
        <f t="shared" si="13"/>
        <v>133.87772174009376</v>
      </c>
      <c r="FG28" s="382">
        <f t="shared" si="14"/>
        <v>144.12283335106997</v>
      </c>
      <c r="FH28" s="382">
        <f t="shared" si="15"/>
        <v>154.41214944612756</v>
      </c>
      <c r="FI28" s="382">
        <f t="shared" si="16"/>
        <v>164.74549225662247</v>
      </c>
      <c r="FJ28" s="382">
        <f t="shared" si="17"/>
        <v>175.12265882753783</v>
      </c>
      <c r="FK28" s="382">
        <f t="shared" si="18"/>
        <v>185.54342190550588</v>
      </c>
      <c r="FL28" s="382">
        <f t="shared" si="19"/>
        <v>196.00753092035146</v>
      </c>
      <c r="FM28" s="382">
        <f t="shared" si="20"/>
        <v>206.51471305167442</v>
      </c>
      <c r="FN28" s="382">
        <f t="shared" si="21"/>
        <v>217.0646743714444</v>
      </c>
      <c r="FO28" s="382">
        <f t="shared" si="22"/>
        <v>227.6571010531753</v>
      </c>
      <c r="FP28" s="382">
        <f t="shared" si="23"/>
        <v>238.29166063796166</v>
      </c>
      <c r="FQ28" s="382">
        <f t="shared" si="24"/>
        <v>248.96800334750696</v>
      </c>
      <c r="FR28" s="382">
        <f t="shared" si="25"/>
        <v>259.68576343423956</v>
      </c>
      <c r="FS28" s="382">
        <f t="shared" si="26"/>
        <v>270.4445605587</v>
      </c>
      <c r="FT28" s="382">
        <f t="shared" si="27"/>
        <v>281.24400118458084</v>
      </c>
      <c r="FU28" s="382">
        <f t="shared" si="28"/>
        <v>292.08367998209695</v>
      </c>
      <c r="FV28" s="382">
        <f t="shared" si="29"/>
        <v>302.96318123075093</v>
      </c>
      <c r="FW28" s="382">
        <f t="shared" si="30"/>
        <v>313.88208021302762</v>
      </c>
      <c r="FX28" s="382">
        <f t="shared" si="31"/>
        <v>324.83994459108249</v>
      </c>
      <c r="FY28" s="382">
        <f t="shared" si="32"/>
        <v>335.83633575907805</v>
      </c>
      <c r="FZ28" s="382">
        <f t="shared" si="33"/>
        <v>346.87081016445183</v>
      </c>
      <c r="GA28" s="382">
        <f t="shared" si="34"/>
        <v>357.94292059205929</v>
      </c>
      <c r="GB28" s="382">
        <f t="shared" si="35"/>
        <v>369.05221740581123</v>
      </c>
      <c r="GC28" s="382">
        <f t="shared" si="36"/>
        <v>380.19824974311575</v>
      </c>
      <c r="GD28" s="382">
        <f t="shared" si="37"/>
        <v>391.3805666581103</v>
      </c>
      <c r="GE28" s="382">
        <f t="shared" si="38"/>
        <v>402.59871821034977</v>
      </c>
      <c r="GF28" s="382">
        <f t="shared" si="39"/>
        <v>413.85225649626034</v>
      </c>
      <c r="GG28" s="382">
        <f t="shared" si="40"/>
        <v>425.14073662130136</v>
      </c>
      <c r="GH28" s="382">
        <f t="shared" si="41"/>
        <v>436.46371761136805</v>
      </c>
      <c r="GI28" s="382">
        <f t="shared" si="42"/>
        <v>447.82076326252616</v>
      </c>
      <c r="GJ28" s="382">
        <f t="shared" si="43"/>
        <v>459.21144292868911</v>
      </c>
      <c r="GK28" s="382">
        <f t="shared" si="44"/>
        <v>470.63533224732038</v>
      </c>
      <c r="GL28" s="382">
        <f t="shared" si="45"/>
        <v>482.09201380367904</v>
      </c>
      <c r="GM28" s="382">
        <f t="shared" si="46"/>
        <v>493.58107773450905</v>
      </c>
      <c r="GN28" s="382">
        <f t="shared" si="47"/>
        <v>505.10212227241823</v>
      </c>
      <c r="GO28" s="382">
        <f t="shared" si="48"/>
        <v>516.65475423248904</v>
      </c>
      <c r="GQ28" s="511"/>
      <c r="GR28" s="521"/>
      <c r="GS28" s="524">
        <v>17000</v>
      </c>
      <c r="GT28" s="477">
        <f t="shared" si="49"/>
        <v>6.165017092224403</v>
      </c>
      <c r="GU28" s="477">
        <f t="shared" si="50"/>
        <v>2.9691999071955619</v>
      </c>
      <c r="GV28" s="477">
        <f t="shared" si="51"/>
        <v>1.9052633780791095</v>
      </c>
      <c r="GW28" s="477">
        <f t="shared" si="52"/>
        <v>1.3743261537964468</v>
      </c>
      <c r="GX28" s="477">
        <f t="shared" si="53"/>
        <v>1.0566114981328965</v>
      </c>
      <c r="GY28" s="477">
        <f t="shared" si="54"/>
        <v>0.84552673682950064</v>
      </c>
      <c r="GZ28" s="477">
        <f t="shared" si="55"/>
        <v>0.69538889460264119</v>
      </c>
      <c r="HA28" s="477">
        <f t="shared" si="56"/>
        <v>0.58335610604433885</v>
      </c>
      <c r="HB28" s="477">
        <f t="shared" si="57"/>
        <v>0.49673808750118875</v>
      </c>
      <c r="HC28" s="477">
        <f t="shared" si="58"/>
        <v>0.4279203273341447</v>
      </c>
      <c r="HD28" s="477">
        <f t="shared" si="59"/>
        <v>0.37205690111231632</v>
      </c>
      <c r="HE28" s="477">
        <f t="shared" si="60"/>
        <v>0.32591688057836066</v>
      </c>
      <c r="HF28" s="477">
        <f t="shared" si="61"/>
        <v>0.28726317054326012</v>
      </c>
      <c r="HG28" s="477">
        <f t="shared" si="62"/>
        <v>0.25449755976707988</v>
      </c>
      <c r="HH28" s="477">
        <f t="shared" si="63"/>
        <v>0.22644775264235922</v>
      </c>
      <c r="HI28" s="477">
        <f t="shared" si="64"/>
        <v>0.20223426507959519</v>
      </c>
      <c r="HJ28" s="477">
        <f t="shared" si="65"/>
        <v>0.18118429932801924</v>
      </c>
      <c r="HK28" s="477">
        <f t="shared" si="66"/>
        <v>0.16277432813158516</v>
      </c>
      <c r="HL28" s="477">
        <f t="shared" si="67"/>
        <v>0.14659081107721619</v>
      </c>
      <c r="HM28" s="477">
        <f t="shared" si="68"/>
        <v>0.13230269684398918</v>
      </c>
      <c r="HN28" s="477">
        <f t="shared" si="69"/>
        <v>0.11964178269230887</v>
      </c>
      <c r="HO28" s="477">
        <f t="shared" si="70"/>
        <v>0.10838843113194704</v>
      </c>
      <c r="HP28" s="477">
        <f t="shared" si="71"/>
        <v>9.8361013291323782E-2</v>
      </c>
      <c r="HQ28" s="477">
        <f t="shared" si="72"/>
        <v>8.9407992000244046E-2</v>
      </c>
      <c r="HR28" s="477">
        <f t="shared" si="73"/>
        <v>8.1401905432510802E-2</v>
      </c>
      <c r="HS28" s="477">
        <f t="shared" si="74"/>
        <v>7.4234739585160803E-2</v>
      </c>
      <c r="HT28" s="477">
        <f t="shared" si="75"/>
        <v>6.7814329491960715E-2</v>
      </c>
      <c r="HU28" s="477">
        <f t="shared" si="76"/>
        <v>6.2061531954397918E-2</v>
      </c>
      <c r="HV28" s="477">
        <f t="shared" si="77"/>
        <v>5.6907983529823888E-2</v>
      </c>
      <c r="HW28" s="477">
        <f t="shared" si="78"/>
        <v>5.2294307185700148E-2</v>
      </c>
      <c r="HX28" s="477">
        <f t="shared" si="79"/>
        <v>4.8168666278790739E-2</v>
      </c>
      <c r="HY28" s="477">
        <f t="shared" si="80"/>
        <v>4.4485589853908152E-2</v>
      </c>
      <c r="HZ28" s="477">
        <f t="shared" si="81"/>
        <v>4.1205011683184758E-2</v>
      </c>
      <c r="IA28" s="477">
        <f t="shared" si="82"/>
        <v>3.8291479015825795E-2</v>
      </c>
      <c r="IB28" s="477">
        <f t="shared" si="83"/>
        <v>3.5713497073231286E-2</v>
      </c>
      <c r="IC28" s="477">
        <f t="shared" si="84"/>
        <v>3.344298287340644E-2</v>
      </c>
      <c r="ID28" s="477">
        <f t="shared" si="85"/>
        <v>3.1454807681203581E-2</v>
      </c>
      <c r="IE28" s="477">
        <f t="shared" si="86"/>
        <v>2.972641174082586E-2</v>
      </c>
      <c r="IF28" s="477">
        <f t="shared" si="87"/>
        <v>2.8237478300694122E-2</v>
      </c>
      <c r="IG28" s="477">
        <f t="shared" si="88"/>
        <v>2.6969656539935515E-2</v>
      </c>
    </row>
    <row r="29" spans="1:241">
      <c r="F29" s="384"/>
      <c r="G29" s="384"/>
      <c r="H29" s="384"/>
      <c r="I29" s="384"/>
      <c r="J29" s="252"/>
      <c r="K29" s="606">
        <v>18000</v>
      </c>
      <c r="L29" s="382">
        <f t="shared" si="176"/>
        <v>5.4863999999999997</v>
      </c>
      <c r="M29" s="382">
        <v>180</v>
      </c>
      <c r="N29" s="491">
        <f t="shared" si="89"/>
        <v>505.99836680068535</v>
      </c>
      <c r="O29" s="263">
        <f t="shared" si="90"/>
        <v>0.69814524597385319</v>
      </c>
      <c r="P29" s="383">
        <f t="shared" si="91"/>
        <v>-20.661600000000249</v>
      </c>
      <c r="Q29" s="383">
        <f>$Q$11-Konstanten!$C$33*K29</f>
        <v>252.48839999999973</v>
      </c>
      <c r="R29" s="382">
        <f t="shared" si="0"/>
        <v>619.19479472316789</v>
      </c>
      <c r="S29" s="263">
        <f t="shared" si="1"/>
        <v>0.49938156111589965</v>
      </c>
      <c r="T29" s="492">
        <f>O29/Konstanten!$C$22</f>
        <v>0.5699144865092679</v>
      </c>
      <c r="U29" s="492">
        <f t="shared" si="2"/>
        <v>0.87623945861530361</v>
      </c>
      <c r="V29" s="492"/>
      <c r="W29" s="252"/>
      <c r="X29" s="515">
        <f t="shared" si="92"/>
        <v>180.00000000000003</v>
      </c>
      <c r="Y29" s="592">
        <v>18000</v>
      </c>
      <c r="Z29" s="490">
        <f t="shared" si="177"/>
        <v>2.1392157873663213E-2</v>
      </c>
      <c r="AA29" s="490">
        <f t="shared" si="177"/>
        <v>4.2780642480175442E-2</v>
      </c>
      <c r="AB29" s="490">
        <f t="shared" si="177"/>
        <v>6.4161791252933684E-2</v>
      </c>
      <c r="AC29" s="490">
        <f t="shared" si="177"/>
        <v>8.5531962951968077E-2</v>
      </c>
      <c r="AD29" s="490">
        <f t="shared" si="177"/>
        <v>0.10688754814207055</v>
      </c>
      <c r="AE29" s="490">
        <f t="shared" si="177"/>
        <v>0.12822497945161149</v>
      </c>
      <c r="AF29" s="490">
        <f t="shared" si="177"/>
        <v>0.14954074154303235</v>
      </c>
      <c r="AG29" s="490">
        <f t="shared" si="177"/>
        <v>0.17083138073035264</v>
      </c>
      <c r="AH29" s="490">
        <f t="shared" si="177"/>
        <v>0.19209351418292203</v>
      </c>
      <c r="AI29" s="490">
        <f t="shared" si="177"/>
        <v>0.21332383866021976</v>
      </c>
      <c r="AJ29" s="490">
        <f t="shared" si="178"/>
        <v>0.23451913872797839</v>
      </c>
      <c r="AK29" s="490">
        <f t="shared" si="178"/>
        <v>0.25567629441233986</v>
      </c>
      <c r="AL29" s="490">
        <f t="shared" si="178"/>
        <v>0.27679228825515068</v>
      </c>
      <c r="AM29" s="490">
        <f t="shared" si="178"/>
        <v>0.29786421174037486</v>
      </c>
      <c r="AN29" s="490">
        <f t="shared" si="178"/>
        <v>0.31888927106851395</v>
      </c>
      <c r="AO29" s="490">
        <f t="shared" si="178"/>
        <v>0.33986479226285982</v>
      </c>
      <c r="AP29" s="490">
        <f t="shared" si="178"/>
        <v>0.36078822559810531</v>
      </c>
      <c r="AQ29" s="490">
        <f t="shared" si="178"/>
        <v>0.38165714934851469</v>
      </c>
      <c r="AR29" s="490">
        <f t="shared" si="178"/>
        <v>0.4024692728590421</v>
      </c>
      <c r="AS29" s="490">
        <f t="shared" si="178"/>
        <v>0.42322243894878692</v>
      </c>
      <c r="AT29" s="490">
        <f t="shared" si="179"/>
        <v>0.44391462566141493</v>
      </c>
      <c r="AU29" s="490">
        <f t="shared" si="179"/>
        <v>0.46454394738233817</v>
      </c>
      <c r="AV29" s="490">
        <f t="shared" si="179"/>
        <v>0.48510865534660402</v>
      </c>
      <c r="AW29" s="490">
        <f t="shared" si="179"/>
        <v>0.50560713756542375</v>
      </c>
      <c r="AX29" s="490">
        <f t="shared" si="179"/>
        <v>0.52603791820240031</v>
      </c>
      <c r="AY29" s="490">
        <f t="shared" si="179"/>
        <v>0.54639965643322741</v>
      </c>
      <c r="AZ29" s="490">
        <f t="shared" si="179"/>
        <v>0.56669114482463512</v>
      </c>
      <c r="BA29" s="490">
        <f t="shared" si="179"/>
        <v>0.58691130726997098</v>
      </c>
      <c r="BB29" s="490">
        <f t="shared" si="179"/>
        <v>0.60705919651969209</v>
      </c>
      <c r="BC29" s="490">
        <f t="shared" si="179"/>
        <v>0.62713399134564063</v>
      </c>
      <c r="BD29" s="490">
        <f t="shared" si="180"/>
        <v>0.64713499337793101</v>
      </c>
      <c r="BE29" s="490">
        <f t="shared" si="180"/>
        <v>0.66706162365297572</v>
      </c>
      <c r="BF29" s="490">
        <f t="shared" si="180"/>
        <v>0.68691341891042301</v>
      </c>
      <c r="BG29" s="490">
        <f t="shared" si="180"/>
        <v>0.70669002767567657</v>
      </c>
      <c r="BH29" s="490">
        <f t="shared" si="180"/>
        <v>0.72639120616343755</v>
      </c>
      <c r="BI29" s="490">
        <f t="shared" si="180"/>
        <v>0.74601681403603037</v>
      </c>
      <c r="BJ29" s="490">
        <f t="shared" si="180"/>
        <v>0.76556681004864624</v>
      </c>
      <c r="BK29" s="490">
        <f t="shared" si="180"/>
        <v>0.78504124761165772</v>
      </c>
      <c r="BL29" s="490">
        <f t="shared" si="180"/>
        <v>0.80444027029822784</v>
      </c>
      <c r="BM29" s="490">
        <f t="shared" si="180"/>
        <v>0.82376410732335925</v>
      </c>
      <c r="BN29" s="527"/>
      <c r="BO29" s="252"/>
      <c r="BP29" s="515">
        <f t="shared" si="93"/>
        <v>180.00000000000003</v>
      </c>
      <c r="BQ29" s="592">
        <v>18000</v>
      </c>
      <c r="BR29" s="382">
        <f t="shared" si="94"/>
        <v>252.5115089714449</v>
      </c>
      <c r="BS29" s="382">
        <f t="shared" si="95"/>
        <v>252.58082001421064</v>
      </c>
      <c r="BT29" s="382">
        <f t="shared" si="96"/>
        <v>252.69628558974111</v>
      </c>
      <c r="BU29" s="382">
        <f t="shared" si="97"/>
        <v>252.85782672020107</v>
      </c>
      <c r="BV29" s="382">
        <f t="shared" si="98"/>
        <v>253.06533336548557</v>
      </c>
      <c r="BW29" s="382">
        <f t="shared" si="99"/>
        <v>253.31866494582849</v>
      </c>
      <c r="BX29" s="382">
        <f t="shared" si="100"/>
        <v>253.61765100490689</v>
      </c>
      <c r="BY29" s="382">
        <f t="shared" si="101"/>
        <v>253.96209200703609</v>
      </c>
      <c r="BZ29" s="382">
        <f t="shared" si="102"/>
        <v>254.35176026084233</v>
      </c>
      <c r="CA29" s="382">
        <f t="shared" si="103"/>
        <v>254.78640096072715</v>
      </c>
      <c r="CB29" s="382">
        <f t="shared" si="104"/>
        <v>255.26573333649492</v>
      </c>
      <c r="CC29" s="382">
        <f t="shared" si="105"/>
        <v>255.78945190073057</v>
      </c>
      <c r="CD29" s="382">
        <f t="shared" si="106"/>
        <v>256.35722778288226</v>
      </c>
      <c r="CE29" s="382">
        <f t="shared" si="107"/>
        <v>256.96871013853769</v>
      </c>
      <c r="CF29" s="382">
        <f t="shared" si="108"/>
        <v>257.62352762207951</v>
      </c>
      <c r="CG29" s="382">
        <f t="shared" si="109"/>
        <v>258.32128991076479</v>
      </c>
      <c r="CH29" s="382">
        <f t="shared" si="110"/>
        <v>259.06158926828283</v>
      </c>
      <c r="CI29" s="382">
        <f t="shared" si="111"/>
        <v>259.84400213600907</v>
      </c>
      <c r="CJ29" s="382">
        <f t="shared" si="112"/>
        <v>260.66809074046569</v>
      </c>
      <c r="CK29" s="382">
        <f t="shared" si="113"/>
        <v>261.53340470592241</v>
      </c>
      <c r="CL29" s="382">
        <f t="shared" si="114"/>
        <v>262.43948266159134</v>
      </c>
      <c r="CM29" s="382">
        <f t="shared" si="115"/>
        <v>263.38585383349931</v>
      </c>
      <c r="CN29" s="382">
        <f t="shared" si="116"/>
        <v>264.37203961180995</v>
      </c>
      <c r="CO29" s="382">
        <f t="shared" si="117"/>
        <v>265.39755508513338</v>
      </c>
      <c r="CP29" s="382">
        <f t="shared" si="118"/>
        <v>266.46191053416084</v>
      </c>
      <c r="CQ29" s="382">
        <f t="shared" si="119"/>
        <v>267.56461287779615</v>
      </c>
      <c r="CR29" s="382">
        <f t="shared" si="120"/>
        <v>268.70516706580344</v>
      </c>
      <c r="CS29" s="382">
        <f t="shared" si="121"/>
        <v>269.88307741284007</v>
      </c>
      <c r="CT29" s="382">
        <f t="shared" si="122"/>
        <v>271.09784886958204</v>
      </c>
      <c r="CU29" s="382">
        <f t="shared" si="123"/>
        <v>272.34898822746595</v>
      </c>
      <c r="CV29" s="382">
        <f t="shared" si="124"/>
        <v>273.63600525435641</v>
      </c>
      <c r="CW29" s="382">
        <f t="shared" si="125"/>
        <v>274.95841375919559</v>
      </c>
      <c r="CX29" s="382">
        <f t="shared" si="126"/>
        <v>276.31573258439505</v>
      </c>
      <c r="CY29" s="382">
        <f t="shared" si="127"/>
        <v>277.70748652537537</v>
      </c>
      <c r="CZ29" s="382">
        <f t="shared" si="128"/>
        <v>279.1332071772664</v>
      </c>
      <c r="DA29" s="382">
        <f t="shared" si="129"/>
        <v>280.59243370931398</v>
      </c>
      <c r="DB29" s="382">
        <f t="shared" si="130"/>
        <v>282.08471356803244</v>
      </c>
      <c r="DC29" s="382">
        <f t="shared" si="131"/>
        <v>283.60960311056471</v>
      </c>
      <c r="DD29" s="382">
        <f t="shared" si="132"/>
        <v>285.16666817008826</v>
      </c>
      <c r="DE29" s="382">
        <f t="shared" si="133"/>
        <v>286.75548455542287</v>
      </c>
      <c r="DF29" s="521"/>
      <c r="DG29" s="252"/>
      <c r="DH29" s="515">
        <f t="shared" si="134"/>
        <v>180.00000000000003</v>
      </c>
      <c r="DI29" s="592">
        <v>18000</v>
      </c>
      <c r="DJ29" s="382">
        <f t="shared" si="135"/>
        <v>13.245912803268492</v>
      </c>
      <c r="DK29" s="382">
        <f t="shared" si="136"/>
        <v>26.48955113863747</v>
      </c>
      <c r="DL29" s="382">
        <f t="shared" si="137"/>
        <v>39.728647163931022</v>
      </c>
      <c r="DM29" s="382">
        <f t="shared" si="138"/>
        <v>52.960946242313476</v>
      </c>
      <c r="DN29" s="382">
        <f t="shared" si="139"/>
        <v>66.184213430292104</v>
      </c>
      <c r="DO29" s="382">
        <f t="shared" si="140"/>
        <v>79.39623982992299</v>
      </c>
      <c r="DP29" s="382">
        <f t="shared" si="141"/>
        <v>92.594848762488212</v>
      </c>
      <c r="DQ29" s="382">
        <f t="shared" si="142"/>
        <v>105.77790172360605</v>
      </c>
      <c r="DR29" s="382">
        <f t="shared" si="143"/>
        <v>118.94330408214634</v>
      </c>
      <c r="DS29" s="382">
        <f t="shared" si="144"/>
        <v>132.08901048877297</v>
      </c>
      <c r="DT29" s="382">
        <f t="shared" si="145"/>
        <v>145.21302996332471</v>
      </c>
      <c r="DU29" s="382">
        <f t="shared" si="146"/>
        <v>158.31343063422901</v>
      </c>
      <c r="DV29" s="382">
        <f t="shared" si="147"/>
        <v>171.38834410710393</v>
      </c>
      <c r="DW29" s="382">
        <f t="shared" si="148"/>
        <v>184.43596944395964</v>
      </c>
      <c r="DX29" s="382">
        <f t="shared" si="149"/>
        <v>197.45457673868913</v>
      </c>
      <c r="DY29" s="382">
        <f t="shared" si="150"/>
        <v>210.44251027883359</v>
      </c>
      <c r="DZ29" s="382">
        <f t="shared" si="151"/>
        <v>223.3981912877548</v>
      </c>
      <c r="EA29" s="382">
        <f t="shared" si="152"/>
        <v>236.320120245483</v>
      </c>
      <c r="EB29" s="382">
        <f t="shared" si="153"/>
        <v>249.20687879033721</v>
      </c>
      <c r="EC29" s="382">
        <f t="shared" si="154"/>
        <v>262.05713120713256</v>
      </c>
      <c r="ED29" s="382">
        <f t="shared" si="155"/>
        <v>274.86962551103176</v>
      </c>
      <c r="EE29" s="382">
        <f t="shared" si="156"/>
        <v>287.64319413929701</v>
      </c>
      <c r="EF29" s="382">
        <f t="shared" si="157"/>
        <v>300.37675426577249</v>
      </c>
      <c r="EG29" s="382">
        <f t="shared" si="158"/>
        <v>313.06930775539104</v>
      </c>
      <c r="EH29" s="382">
        <f t="shared" si="159"/>
        <v>325.71994077793784</v>
      </c>
      <c r="EI29" s="382">
        <f t="shared" si="160"/>
        <v>338.32782310198172</v>
      </c>
      <c r="EJ29" s="382">
        <f t="shared" si="161"/>
        <v>350.89220709112692</v>
      </c>
      <c r="EK29" s="382">
        <f t="shared" si="162"/>
        <v>363.41242642573582</v>
      </c>
      <c r="EL29" s="382">
        <f t="shared" si="163"/>
        <v>375.887894573822</v>
      </c>
      <c r="EM29" s="382">
        <f t="shared" si="164"/>
        <v>388.31810303518489</v>
      </c>
      <c r="EN29" s="382">
        <f t="shared" si="165"/>
        <v>400.70261938282658</v>
      </c>
      <c r="EO29" s="382">
        <f t="shared" si="166"/>
        <v>413.04108512550738</v>
      </c>
      <c r="EP29" s="382">
        <f t="shared" si="167"/>
        <v>425.33321341482883</v>
      </c>
      <c r="EQ29" s="382">
        <f t="shared" si="168"/>
        <v>437.57878661955039</v>
      </c>
      <c r="ER29" s="382">
        <f t="shared" si="169"/>
        <v>449.77765378908401</v>
      </c>
      <c r="ES29" s="382">
        <f t="shared" si="170"/>
        <v>461.92972802707152</v>
      </c>
      <c r="ET29" s="382">
        <f t="shared" si="171"/>
        <v>474.03498379494198</v>
      </c>
      <c r="EU29" s="382">
        <f t="shared" si="172"/>
        <v>486.09345416412003</v>
      </c>
      <c r="EV29" s="382">
        <f t="shared" si="173"/>
        <v>498.10522803436089</v>
      </c>
      <c r="EW29" s="382">
        <f t="shared" si="174"/>
        <v>510.07044733440108</v>
      </c>
      <c r="EX29" s="521"/>
      <c r="EY29" s="252"/>
      <c r="EZ29" s="515">
        <f t="shared" si="175"/>
        <v>180.00000000000003</v>
      </c>
      <c r="FA29" s="592">
        <v>18000</v>
      </c>
      <c r="FB29" s="382">
        <f t="shared" si="9"/>
        <v>97.361508971444948</v>
      </c>
      <c r="FC29" s="382">
        <f t="shared" si="10"/>
        <v>107.4308200142107</v>
      </c>
      <c r="FD29" s="382">
        <f t="shared" si="11"/>
        <v>117.54628558974116</v>
      </c>
      <c r="FE29" s="382">
        <f t="shared" si="12"/>
        <v>127.70782672020113</v>
      </c>
      <c r="FF29" s="382">
        <f t="shared" si="13"/>
        <v>137.91533336548562</v>
      </c>
      <c r="FG29" s="382">
        <f t="shared" si="14"/>
        <v>148.16866494582854</v>
      </c>
      <c r="FH29" s="382">
        <f t="shared" si="15"/>
        <v>158.46765100490694</v>
      </c>
      <c r="FI29" s="382">
        <f t="shared" si="16"/>
        <v>168.81209200703614</v>
      </c>
      <c r="FJ29" s="382">
        <f t="shared" si="17"/>
        <v>179.20176026084238</v>
      </c>
      <c r="FK29" s="382">
        <f t="shared" si="18"/>
        <v>189.6364009607272</v>
      </c>
      <c r="FL29" s="382">
        <f t="shared" si="19"/>
        <v>200.11573333649497</v>
      </c>
      <c r="FM29" s="382">
        <f t="shared" si="20"/>
        <v>210.63945190073062</v>
      </c>
      <c r="FN29" s="382">
        <f t="shared" si="21"/>
        <v>221.20722778288231</v>
      </c>
      <c r="FO29" s="382">
        <f t="shared" si="22"/>
        <v>231.81871013853774</v>
      </c>
      <c r="FP29" s="382">
        <f t="shared" si="23"/>
        <v>242.47352762207953</v>
      </c>
      <c r="FQ29" s="382">
        <f t="shared" si="24"/>
        <v>253.17128991076481</v>
      </c>
      <c r="FR29" s="382">
        <f t="shared" si="25"/>
        <v>263.91158926828285</v>
      </c>
      <c r="FS29" s="382">
        <f t="shared" si="26"/>
        <v>274.69400213600909</v>
      </c>
      <c r="FT29" s="382">
        <f t="shared" si="27"/>
        <v>285.51809074046571</v>
      </c>
      <c r="FU29" s="382">
        <f t="shared" si="28"/>
        <v>296.38340470592243</v>
      </c>
      <c r="FV29" s="382">
        <f t="shared" si="29"/>
        <v>307.28948266159136</v>
      </c>
      <c r="FW29" s="382">
        <f t="shared" si="30"/>
        <v>318.23585383349933</v>
      </c>
      <c r="FX29" s="382">
        <f t="shared" si="31"/>
        <v>329.22203961180998</v>
      </c>
      <c r="FY29" s="382">
        <f t="shared" si="32"/>
        <v>340.2475550851334</v>
      </c>
      <c r="FZ29" s="382">
        <f t="shared" si="33"/>
        <v>351.31191053416086</v>
      </c>
      <c r="GA29" s="382">
        <f t="shared" si="34"/>
        <v>362.41461287779617</v>
      </c>
      <c r="GB29" s="382">
        <f t="shared" si="35"/>
        <v>373.55516706580346</v>
      </c>
      <c r="GC29" s="382">
        <f t="shared" si="36"/>
        <v>384.73307741284009</v>
      </c>
      <c r="GD29" s="382">
        <f t="shared" si="37"/>
        <v>395.94784886958206</v>
      </c>
      <c r="GE29" s="382">
        <f t="shared" si="38"/>
        <v>407.19898822746597</v>
      </c>
      <c r="GF29" s="382">
        <f t="shared" si="39"/>
        <v>418.48600525435643</v>
      </c>
      <c r="GG29" s="382">
        <f t="shared" si="40"/>
        <v>429.80841375919562</v>
      </c>
      <c r="GH29" s="382">
        <f t="shared" si="41"/>
        <v>441.16573258439507</v>
      </c>
      <c r="GI29" s="382">
        <f t="shared" si="42"/>
        <v>452.5574865253754</v>
      </c>
      <c r="GJ29" s="382">
        <f t="shared" si="43"/>
        <v>463.98320717726642</v>
      </c>
      <c r="GK29" s="382">
        <f t="shared" si="44"/>
        <v>475.442433709314</v>
      </c>
      <c r="GL29" s="382">
        <f t="shared" si="45"/>
        <v>486.93471356803246</v>
      </c>
      <c r="GM29" s="382">
        <f t="shared" si="46"/>
        <v>498.45960311056473</v>
      </c>
      <c r="GN29" s="382">
        <f t="shared" si="47"/>
        <v>510.01666817008828</v>
      </c>
      <c r="GO29" s="382">
        <f t="shared" si="48"/>
        <v>521.60548455542289</v>
      </c>
      <c r="GQ29" s="511"/>
      <c r="GR29" s="521"/>
      <c r="GS29" s="524">
        <v>18000</v>
      </c>
      <c r="GT29" s="477">
        <f t="shared" si="49"/>
        <v>6.3503057446837889</v>
      </c>
      <c r="GU29" s="477">
        <f t="shared" si="50"/>
        <v>3.0555923145678703</v>
      </c>
      <c r="GV29" s="477">
        <f t="shared" si="51"/>
        <v>1.9587286248311895</v>
      </c>
      <c r="GW29" s="477">
        <f t="shared" si="52"/>
        <v>1.4113584779225143</v>
      </c>
      <c r="GX29" s="477">
        <f t="shared" si="53"/>
        <v>1.0838101144881573</v>
      </c>
      <c r="GY29" s="477">
        <f t="shared" si="54"/>
        <v>0.86619247036415037</v>
      </c>
      <c r="GZ29" s="477">
        <f t="shared" si="55"/>
        <v>0.71140892957649016</v>
      </c>
      <c r="HA29" s="477">
        <f t="shared" si="56"/>
        <v>0.5959107645010413</v>
      </c>
      <c r="HB29" s="477">
        <f t="shared" si="57"/>
        <v>0.50661495107853627</v>
      </c>
      <c r="HC29" s="477">
        <f t="shared" si="58"/>
        <v>0.43567129664314902</v>
      </c>
      <c r="HD29" s="477">
        <f t="shared" si="59"/>
        <v>0.3780838633216082</v>
      </c>
      <c r="HE29" s="477">
        <f t="shared" si="60"/>
        <v>0.33052168130571852</v>
      </c>
      <c r="HF29" s="477">
        <f t="shared" si="61"/>
        <v>0.2906783651789388</v>
      </c>
      <c r="HG29" s="477">
        <f t="shared" si="62"/>
        <v>0.25690618178996383</v>
      </c>
      <c r="HH29" s="477">
        <f t="shared" si="63"/>
        <v>0.22799649229183663</v>
      </c>
      <c r="HI29" s="477">
        <f t="shared" si="64"/>
        <v>0.20304252964534655</v>
      </c>
      <c r="HJ29" s="477">
        <f t="shared" si="65"/>
        <v>0.18135060873587622</v>
      </c>
      <c r="HK29" s="477">
        <f t="shared" si="66"/>
        <v>0.16238093417803079</v>
      </c>
      <c r="HL29" s="477">
        <f t="shared" si="67"/>
        <v>0.1457071013704957</v>
      </c>
      <c r="HM29" s="477">
        <f t="shared" si="68"/>
        <v>0.13098774813213554</v>
      </c>
      <c r="HN29" s="477">
        <f t="shared" si="69"/>
        <v>0.11794630669098231</v>
      </c>
      <c r="HO29" s="477">
        <f t="shared" si="70"/>
        <v>0.10635627860323096</v>
      </c>
      <c r="HP29" s="477">
        <f t="shared" si="71"/>
        <v>9.6030351671338915E-2</v>
      </c>
      <c r="HQ29" s="477">
        <f t="shared" si="72"/>
        <v>8.6812238237602687E-2</v>
      </c>
      <c r="HR29" s="477">
        <f t="shared" si="73"/>
        <v>7.8570472827362306E-2</v>
      </c>
      <c r="HS29" s="477">
        <f t="shared" si="74"/>
        <v>7.1193641583991163E-2</v>
      </c>
      <c r="HT29" s="477">
        <f t="shared" si="75"/>
        <v>6.4586672250577959E-2</v>
      </c>
      <c r="HU29" s="477">
        <f t="shared" si="76"/>
        <v>5.8667919522727707E-2</v>
      </c>
      <c r="HV29" s="477">
        <f t="shared" si="77"/>
        <v>5.3366853749051549E-2</v>
      </c>
      <c r="HW29" s="477">
        <f t="shared" si="78"/>
        <v>4.8622212162409327E-2</v>
      </c>
      <c r="HX29" s="477">
        <f t="shared" si="79"/>
        <v>4.4380508165682356E-2</v>
      </c>
      <c r="HY29" s="477">
        <f t="shared" si="80"/>
        <v>4.0594820315739986E-2</v>
      </c>
      <c r="HZ29" s="477">
        <f t="shared" si="81"/>
        <v>3.7223801645898585E-2</v>
      </c>
      <c r="IA29" s="477">
        <f t="shared" si="82"/>
        <v>3.4230863935477134E-2</v>
      </c>
      <c r="IB29" s="477">
        <f t="shared" si="83"/>
        <v>3.1583501911466402E-2</v>
      </c>
      <c r="IC29" s="477">
        <f t="shared" si="84"/>
        <v>2.9252730150007941E-2</v>
      </c>
      <c r="ID29" s="477">
        <f t="shared" si="85"/>
        <v>2.7212611334758888E-2</v>
      </c>
      <c r="IE29" s="477">
        <f t="shared" si="86"/>
        <v>2.5439859024041712E-2</v>
      </c>
      <c r="IF29" s="477">
        <f t="shared" si="87"/>
        <v>2.391350153607643E-2</v>
      </c>
      <c r="IG29" s="477">
        <f t="shared" si="88"/>
        <v>2.2614596241172673E-2</v>
      </c>
    </row>
    <row r="30" spans="1:241">
      <c r="F30" s="384"/>
      <c r="G30" s="384"/>
      <c r="H30" s="384"/>
      <c r="I30" s="384"/>
      <c r="J30" s="252"/>
      <c r="K30" s="606">
        <v>19000</v>
      </c>
      <c r="L30" s="382">
        <f t="shared" si="176"/>
        <v>5.7911999999999999</v>
      </c>
      <c r="M30" s="382">
        <v>190</v>
      </c>
      <c r="N30" s="491">
        <f t="shared" si="89"/>
        <v>485.4758325354876</v>
      </c>
      <c r="O30" s="263">
        <f t="shared" si="90"/>
        <v>0.67512704009573876</v>
      </c>
      <c r="P30" s="383">
        <f t="shared" si="91"/>
        <v>-22.642800000000278</v>
      </c>
      <c r="Q30" s="383">
        <f>$Q$11-Konstanten!$C$33*K30</f>
        <v>250.5071999999997</v>
      </c>
      <c r="R30" s="382">
        <f t="shared" si="0"/>
        <v>616.76069340058325</v>
      </c>
      <c r="S30" s="263">
        <f t="shared" si="1"/>
        <v>0.4791273945575994</v>
      </c>
      <c r="T30" s="492">
        <f>O30/Konstanten!$C$22</f>
        <v>0.55112411436386832</v>
      </c>
      <c r="U30" s="492">
        <f t="shared" si="2"/>
        <v>0.86936387298282047</v>
      </c>
      <c r="V30" s="492"/>
      <c r="W30" s="252"/>
      <c r="X30" s="515">
        <f t="shared" si="92"/>
        <v>190.00000000000003</v>
      </c>
      <c r="Y30" s="592">
        <v>19000</v>
      </c>
      <c r="Z30" s="490">
        <f t="shared" si="177"/>
        <v>2.1839580643279833E-2</v>
      </c>
      <c r="AA30" s="490">
        <f t="shared" si="177"/>
        <v>4.367509465085976E-2</v>
      </c>
      <c r="AB30" s="490">
        <f t="shared" si="177"/>
        <v>6.5502487762525444E-2</v>
      </c>
      <c r="AC30" s="490">
        <f t="shared" si="177"/>
        <v>8.7317730378769373E-2</v>
      </c>
      <c r="AD30" s="490">
        <f t="shared" si="177"/>
        <v>0.10911682966588088</v>
      </c>
      <c r="AE30" s="490">
        <f t="shared" si="177"/>
        <v>0.13089584139464153</v>
      </c>
      <c r="AF30" s="490">
        <f t="shared" si="177"/>
        <v>0.15265088142909078</v>
      </c>
      <c r="AG30" s="490">
        <f t="shared" si="177"/>
        <v>0.17437813678715405</v>
      </c>
      <c r="AH30" s="490">
        <f t="shared" si="177"/>
        <v>0.19607387620025135</v>
      </c>
      <c r="AI30" s="490">
        <f t="shared" si="177"/>
        <v>0.21773446010580627</v>
      </c>
      <c r="AJ30" s="490">
        <f t="shared" si="178"/>
        <v>0.23935635001367891</v>
      </c>
      <c r="AK30" s="490">
        <f t="shared" si="178"/>
        <v>0.26093611719565013</v>
      </c>
      <c r="AL30" s="490">
        <f t="shared" si="178"/>
        <v>0.28247045065514631</v>
      </c>
      <c r="AM30" s="490">
        <f t="shared" si="178"/>
        <v>0.30395616434296213</v>
      </c>
      <c r="AN30" s="490">
        <f t="shared" si="178"/>
        <v>0.32539020359353449</v>
      </c>
      <c r="AO30" s="490">
        <f t="shared" si="178"/>
        <v>0.34676965076475058</v>
      </c>
      <c r="AP30" s="490">
        <f t="shared" si="178"/>
        <v>0.36809173007270019</v>
      </c>
      <c r="AQ30" s="490">
        <f t="shared" si="178"/>
        <v>0.38935381162093924</v>
      </c>
      <c r="AR30" s="490">
        <f t="shared" si="178"/>
        <v>0.41055341463135597</v>
      </c>
      <c r="AS30" s="490">
        <f t="shared" si="178"/>
        <v>0.43168820989096118</v>
      </c>
      <c r="AT30" s="490">
        <f t="shared" si="179"/>
        <v>0.45275602143531196</v>
      </c>
      <c r="AU30" s="490">
        <f t="shared" si="179"/>
        <v>0.47375482749521775</v>
      </c>
      <c r="AV30" s="490">
        <f t="shared" si="179"/>
        <v>0.49468276073836964</v>
      </c>
      <c r="AW30" s="490">
        <f t="shared" si="179"/>
        <v>0.5155381078420066</v>
      </c>
      <c r="AX30" s="490">
        <f t="shared" si="179"/>
        <v>0.53631930843631637</v>
      </c>
      <c r="AY30" s="490">
        <f t="shared" si="179"/>
        <v>0.5570249534611319</v>
      </c>
      <c r="AZ30" s="490">
        <f t="shared" si="179"/>
        <v>0.57765378298066372</v>
      </c>
      <c r="BA30" s="490">
        <f t="shared" si="179"/>
        <v>0.59820468350251998</v>
      </c>
      <c r="BB30" s="490">
        <f t="shared" si="179"/>
        <v>0.618676684847977</v>
      </c>
      <c r="BC30" s="490">
        <f t="shared" si="179"/>
        <v>0.63906895662083518</v>
      </c>
      <c r="BD30" s="490">
        <f t="shared" si="180"/>
        <v>0.65938080432174173</v>
      </c>
      <c r="BE30" s="490">
        <f t="shared" si="180"/>
        <v>0.67961166515413973</v>
      </c>
      <c r="BF30" s="490">
        <f t="shared" si="180"/>
        <v>0.69976110356675325</v>
      </c>
      <c r="BG30" s="490">
        <f t="shared" si="180"/>
        <v>0.71982880657588699</v>
      </c>
      <c r="BH30" s="490">
        <f t="shared" si="180"/>
        <v>0.73981457890899893</v>
      </c>
      <c r="BI30" s="490">
        <f t="shared" si="180"/>
        <v>0.75971833800877064</v>
      </c>
      <c r="BJ30" s="490">
        <f t="shared" si="180"/>
        <v>0.77954010893465009</v>
      </c>
      <c r="BK30" s="490">
        <f t="shared" si="180"/>
        <v>0.79928001919631275</v>
      </c>
      <c r="BL30" s="490">
        <f t="shared" si="180"/>
        <v>0.8189382935509526</v>
      </c>
      <c r="BM30" s="490">
        <f t="shared" si="180"/>
        <v>0.8385152487937122</v>
      </c>
      <c r="BN30" s="527"/>
      <c r="BO30" s="252"/>
      <c r="BP30" s="515">
        <f t="shared" si="93"/>
        <v>190.00000000000003</v>
      </c>
      <c r="BQ30" s="592">
        <v>19000</v>
      </c>
      <c r="BR30" s="382">
        <f t="shared" si="94"/>
        <v>250.53109674769456</v>
      </c>
      <c r="BS30" s="382">
        <f t="shared" si="95"/>
        <v>250.60276919284706</v>
      </c>
      <c r="BT30" s="382">
        <f t="shared" si="96"/>
        <v>250.72216403117329</v>
      </c>
      <c r="BU30" s="382">
        <f t="shared" si="97"/>
        <v>250.88919271964443</v>
      </c>
      <c r="BV30" s="382">
        <f t="shared" si="98"/>
        <v>251.1037319194028</v>
      </c>
      <c r="BW30" s="382">
        <f t="shared" si="99"/>
        <v>251.36562410940837</v>
      </c>
      <c r="BX30" s="382">
        <f t="shared" si="100"/>
        <v>251.67467836451362</v>
      </c>
      <c r="BY30" s="382">
        <f t="shared" si="101"/>
        <v>252.03067129006442</v>
      </c>
      <c r="BZ30" s="382">
        <f t="shared" si="102"/>
        <v>252.43334810365158</v>
      </c>
      <c r="CA30" s="382">
        <f t="shared" si="103"/>
        <v>252.88242385333476</v>
      </c>
      <c r="CB30" s="382">
        <f t="shared" si="104"/>
        <v>253.37758476052812</v>
      </c>
      <c r="CC30" s="382">
        <f t="shared" si="105"/>
        <v>253.91848967480897</v>
      </c>
      <c r="CD30" s="382">
        <f t="shared" si="106"/>
        <v>254.50477162717502</v>
      </c>
      <c r="CE30" s="382">
        <f t="shared" si="107"/>
        <v>255.13603946775197</v>
      </c>
      <c r="CF30" s="382">
        <f t="shared" si="108"/>
        <v>255.81187957364108</v>
      </c>
      <c r="CG30" s="382">
        <f t="shared" si="109"/>
        <v>256.5318576124788</v>
      </c>
      <c r="CH30" s="382">
        <f t="shared" si="110"/>
        <v>257.2955203473615</v>
      </c>
      <c r="CI30" s="382">
        <f t="shared" si="111"/>
        <v>258.10239746905228</v>
      </c>
      <c r="CJ30" s="382">
        <f t="shared" si="112"/>
        <v>258.95200344181256</v>
      </c>
      <c r="CK30" s="382">
        <f t="shared" si="113"/>
        <v>259.84383934978189</v>
      </c>
      <c r="CL30" s="382">
        <f t="shared" si="114"/>
        <v>260.77739473153241</v>
      </c>
      <c r="CM30" s="382">
        <f t="shared" si="115"/>
        <v>261.75214939124504</v>
      </c>
      <c r="CN30" s="382">
        <f t="shared" si="116"/>
        <v>262.76757517585224</v>
      </c>
      <c r="CO30" s="382">
        <f t="shared" si="117"/>
        <v>263.82313770846775</v>
      </c>
      <c r="CP30" s="382">
        <f t="shared" si="118"/>
        <v>264.91829806943713</v>
      </c>
      <c r="CQ30" s="382">
        <f t="shared" si="119"/>
        <v>266.05251441738659</v>
      </c>
      <c r="CR30" s="382">
        <f t="shared" si="120"/>
        <v>267.22524354369835</v>
      </c>
      <c r="CS30" s="382">
        <f t="shared" si="121"/>
        <v>268.43594235488808</v>
      </c>
      <c r="CT30" s="382">
        <f t="shared" si="122"/>
        <v>269.6840692783714</v>
      </c>
      <c r="CU30" s="382">
        <f t="shared" si="123"/>
        <v>270.96908558810253</v>
      </c>
      <c r="CV30" s="382">
        <f t="shared" si="124"/>
        <v>272.29045664749481</v>
      </c>
      <c r="CW30" s="382">
        <f t="shared" si="125"/>
        <v>273.64765306792236</v>
      </c>
      <c r="CX30" s="382">
        <f t="shared" si="126"/>
        <v>275.04015178192117</v>
      </c>
      <c r="CY30" s="382">
        <f t="shared" si="127"/>
        <v>276.46743703095609</v>
      </c>
      <c r="CZ30" s="382">
        <f t="shared" si="128"/>
        <v>277.92900126831137</v>
      </c>
      <c r="DA30" s="382">
        <f t="shared" si="129"/>
        <v>279.42434597826326</v>
      </c>
      <c r="DB30" s="382">
        <f t="shared" si="130"/>
        <v>280.95298241324105</v>
      </c>
      <c r="DC30" s="382">
        <f t="shared" si="131"/>
        <v>282.5144322511419</v>
      </c>
      <c r="DD30" s="382">
        <f t="shared" si="132"/>
        <v>284.10822817536865</v>
      </c>
      <c r="DE30" s="382">
        <f t="shared" si="133"/>
        <v>285.73391438048901</v>
      </c>
      <c r="DF30" s="521"/>
      <c r="DG30" s="252"/>
      <c r="DH30" s="515">
        <f t="shared" si="134"/>
        <v>190.00000000000003</v>
      </c>
      <c r="DI30" s="592">
        <v>19000</v>
      </c>
      <c r="DJ30" s="382">
        <f t="shared" si="135"/>
        <v>13.469794901127226</v>
      </c>
      <c r="DK30" s="382">
        <f t="shared" si="136"/>
        <v>26.93708166120037</v>
      </c>
      <c r="DL30" s="382">
        <f t="shared" si="137"/>
        <v>40.399359771878409</v>
      </c>
      <c r="DM30" s="382">
        <f t="shared" si="138"/>
        <v>53.854143934574971</v>
      </c>
      <c r="DN30" s="382">
        <f t="shared" si="139"/>
        <v>67.298971526402028</v>
      </c>
      <c r="DO30" s="382">
        <f t="shared" si="140"/>
        <v>80.731409901811872</v>
      </c>
      <c r="DP30" s="382">
        <f t="shared" si="141"/>
        <v>94.149063478416252</v>
      </c>
      <c r="DQ30" s="382">
        <f t="shared" si="142"/>
        <v>107.54958055874688</v>
      </c>
      <c r="DR30" s="382">
        <f t="shared" si="143"/>
        <v>120.93065984300713</v>
      </c>
      <c r="DS30" s="382">
        <f t="shared" si="144"/>
        <v>134.2900565920587</v>
      </c>
      <c r="DT30" s="382">
        <f t="shared" si="145"/>
        <v>147.62558840426931</v>
      </c>
      <c r="DU30" s="382">
        <f t="shared" si="146"/>
        <v>160.93514057484504</v>
      </c>
      <c r="DV30" s="382">
        <f t="shared" si="147"/>
        <v>174.21667101124328</v>
      </c>
      <c r="DW30" s="382">
        <f t="shared" si="148"/>
        <v>187.46821468354696</v>
      </c>
      <c r="DX30" s="382">
        <f t="shared" si="149"/>
        <v>200.68788759410529</v>
      </c>
      <c r="DY30" s="382">
        <f t="shared" si="150"/>
        <v>213.87389025594567</v>
      </c>
      <c r="DZ30" s="382">
        <f t="shared" si="151"/>
        <v>227.0245106746589</v>
      </c>
      <c r="EA30" s="382">
        <f t="shared" si="152"/>
        <v>240.13812683349056</v>
      </c>
      <c r="EB30" s="382">
        <f t="shared" si="153"/>
        <v>253.21320868601228</v>
      </c>
      <c r="EC30" s="382">
        <f t="shared" si="154"/>
        <v>266.24831966520571</v>
      </c>
      <c r="ED30" s="382">
        <f t="shared" si="155"/>
        <v>279.24211772173231</v>
      </c>
      <c r="EE30" s="382">
        <f t="shared" si="156"/>
        <v>292.19335590782418</v>
      </c>
      <c r="EF30" s="382">
        <f t="shared" si="157"/>
        <v>305.10088252631169</v>
      </c>
      <c r="EG30" s="382">
        <f t="shared" si="158"/>
        <v>317.96364086706063</v>
      </c>
      <c r="EH30" s="382">
        <f t="shared" si="159"/>
        <v>330.78066855530375</v>
      </c>
      <c r="EI30" s="382">
        <f t="shared" si="160"/>
        <v>343.5510965381153</v>
      </c>
      <c r="EJ30" s="382">
        <f t="shared" si="161"/>
        <v>356.27414773662417</v>
      </c>
      <c r="EK30" s="382">
        <f t="shared" si="162"/>
        <v>368.94913539249069</v>
      </c>
      <c r="EL30" s="382">
        <f t="shared" si="163"/>
        <v>381.57546113761242</v>
      </c>
      <c r="EM30" s="382">
        <f t="shared" si="164"/>
        <v>394.15261281625357</v>
      </c>
      <c r="EN30" s="382">
        <f t="shared" si="165"/>
        <v>406.68016208851174</v>
      </c>
      <c r="EO30" s="382">
        <f t="shared" si="166"/>
        <v>419.1577618435922</v>
      </c>
      <c r="EP30" s="382">
        <f t="shared" si="167"/>
        <v>431.58514345058808</v>
      </c>
      <c r="EQ30" s="382">
        <f t="shared" si="168"/>
        <v>443.96211387345841</v>
      </c>
      <c r="ER30" s="382">
        <f t="shared" si="169"/>
        <v>456.28855267577467</v>
      </c>
      <c r="ES30" s="382">
        <f t="shared" si="170"/>
        <v>468.56440893942806</v>
      </c>
      <c r="ET30" s="382">
        <f t="shared" si="171"/>
        <v>480.78969812010098</v>
      </c>
      <c r="EU30" s="382">
        <f t="shared" si="172"/>
        <v>492.96449886074936</v>
      </c>
      <c r="EV30" s="382">
        <f t="shared" si="173"/>
        <v>505.0889497827759</v>
      </c>
      <c r="EW30" s="382">
        <f t="shared" si="174"/>
        <v>517.16324627297251</v>
      </c>
      <c r="EX30" s="521"/>
      <c r="EY30" s="252"/>
      <c r="EZ30" s="515">
        <f t="shared" si="175"/>
        <v>190.00000000000003</v>
      </c>
      <c r="FA30" s="592">
        <v>19000</v>
      </c>
      <c r="FB30" s="382">
        <f t="shared" si="9"/>
        <v>101.38109674769461</v>
      </c>
      <c r="FC30" s="382">
        <f t="shared" si="10"/>
        <v>111.45276919284711</v>
      </c>
      <c r="FD30" s="382">
        <f t="shared" si="11"/>
        <v>121.57216403117334</v>
      </c>
      <c r="FE30" s="382">
        <f t="shared" si="12"/>
        <v>131.73919271964448</v>
      </c>
      <c r="FF30" s="382">
        <f t="shared" si="13"/>
        <v>141.95373191940286</v>
      </c>
      <c r="FG30" s="382">
        <f t="shared" si="14"/>
        <v>152.21562410940842</v>
      </c>
      <c r="FH30" s="382">
        <f t="shared" si="15"/>
        <v>162.52467836451368</v>
      </c>
      <c r="FI30" s="382">
        <f t="shared" si="16"/>
        <v>172.88067129006447</v>
      </c>
      <c r="FJ30" s="382">
        <f t="shared" si="17"/>
        <v>183.28334810365163</v>
      </c>
      <c r="FK30" s="382">
        <f t="shared" si="18"/>
        <v>193.73242385333481</v>
      </c>
      <c r="FL30" s="382">
        <f t="shared" si="19"/>
        <v>204.22758476052817</v>
      </c>
      <c r="FM30" s="382">
        <f t="shared" si="20"/>
        <v>214.76848967480902</v>
      </c>
      <c r="FN30" s="382">
        <f t="shared" si="21"/>
        <v>225.35477162717507</v>
      </c>
      <c r="FO30" s="382">
        <f t="shared" si="22"/>
        <v>235.98603946775202</v>
      </c>
      <c r="FP30" s="382">
        <f t="shared" si="23"/>
        <v>246.6618795736411</v>
      </c>
      <c r="FQ30" s="382">
        <f t="shared" si="24"/>
        <v>257.38185761247883</v>
      </c>
      <c r="FR30" s="382">
        <f t="shared" si="25"/>
        <v>268.14552034736153</v>
      </c>
      <c r="FS30" s="382">
        <f t="shared" si="26"/>
        <v>278.9523974690523</v>
      </c>
      <c r="FT30" s="382">
        <f t="shared" si="27"/>
        <v>289.80200344181259</v>
      </c>
      <c r="FU30" s="382">
        <f t="shared" si="28"/>
        <v>300.69383934978191</v>
      </c>
      <c r="FV30" s="382">
        <f t="shared" si="29"/>
        <v>311.62739473153243</v>
      </c>
      <c r="FW30" s="382">
        <f t="shared" si="30"/>
        <v>322.60214939124506</v>
      </c>
      <c r="FX30" s="382">
        <f t="shared" si="31"/>
        <v>333.61757517585227</v>
      </c>
      <c r="FY30" s="382">
        <f t="shared" si="32"/>
        <v>344.67313770846778</v>
      </c>
      <c r="FZ30" s="382">
        <f t="shared" si="33"/>
        <v>355.76829806943715</v>
      </c>
      <c r="GA30" s="382">
        <f t="shared" si="34"/>
        <v>366.90251441738661</v>
      </c>
      <c r="GB30" s="382">
        <f t="shared" si="35"/>
        <v>378.07524354369838</v>
      </c>
      <c r="GC30" s="382">
        <f t="shared" si="36"/>
        <v>389.28594235488811</v>
      </c>
      <c r="GD30" s="382">
        <f t="shared" si="37"/>
        <v>400.53406927837142</v>
      </c>
      <c r="GE30" s="382">
        <f t="shared" si="38"/>
        <v>411.81908558810255</v>
      </c>
      <c r="GF30" s="382">
        <f t="shared" si="39"/>
        <v>423.14045664749483</v>
      </c>
      <c r="GG30" s="382">
        <f t="shared" si="40"/>
        <v>434.49765306792239</v>
      </c>
      <c r="GH30" s="382">
        <f t="shared" si="41"/>
        <v>445.89015178192119</v>
      </c>
      <c r="GI30" s="382">
        <f t="shared" si="42"/>
        <v>457.31743703095611</v>
      </c>
      <c r="GJ30" s="382">
        <f t="shared" si="43"/>
        <v>468.77900126831139</v>
      </c>
      <c r="GK30" s="382">
        <f t="shared" si="44"/>
        <v>480.27434597826328</v>
      </c>
      <c r="GL30" s="382">
        <f t="shared" si="45"/>
        <v>491.80298241324107</v>
      </c>
      <c r="GM30" s="382">
        <f t="shared" si="46"/>
        <v>503.36443225114192</v>
      </c>
      <c r="GN30" s="382">
        <f t="shared" si="47"/>
        <v>514.95822817536873</v>
      </c>
      <c r="GO30" s="382">
        <f t="shared" si="48"/>
        <v>526.58391438048898</v>
      </c>
      <c r="GQ30" s="511"/>
      <c r="GR30" s="521"/>
      <c r="GS30" s="524">
        <v>19000</v>
      </c>
      <c r="GT30" s="477">
        <f t="shared" si="49"/>
        <v>6.5265508860280033</v>
      </c>
      <c r="GU30" s="477">
        <f t="shared" si="50"/>
        <v>3.1375220446905887</v>
      </c>
      <c r="GV30" s="477">
        <f t="shared" si="51"/>
        <v>2.0092596694019522</v>
      </c>
      <c r="GW30" s="477">
        <f t="shared" si="52"/>
        <v>1.4462220192319577</v>
      </c>
      <c r="GX30" s="477">
        <f t="shared" si="53"/>
        <v>1.1093001675919083</v>
      </c>
      <c r="GY30" s="477">
        <f t="shared" si="54"/>
        <v>0.88545727486411974</v>
      </c>
      <c r="GZ30" s="477">
        <f t="shared" si="55"/>
        <v>0.72624848681338805</v>
      </c>
      <c r="HA30" s="477">
        <f t="shared" si="56"/>
        <v>0.607450911402037</v>
      </c>
      <c r="HB30" s="477">
        <f t="shared" si="57"/>
        <v>0.51560694650629635</v>
      </c>
      <c r="HC30" s="477">
        <f t="shared" si="58"/>
        <v>0.44264161301121419</v>
      </c>
      <c r="HD30" s="477">
        <f t="shared" si="59"/>
        <v>0.3834158899421663</v>
      </c>
      <c r="HE30" s="477">
        <f t="shared" si="60"/>
        <v>0.33450338383324096</v>
      </c>
      <c r="HF30" s="477">
        <f t="shared" si="61"/>
        <v>0.29353161393281091</v>
      </c>
      <c r="HG30" s="477">
        <f t="shared" si="62"/>
        <v>0.25880560534544417</v>
      </c>
      <c r="HH30" s="477">
        <f t="shared" si="63"/>
        <v>0.2290820464088944</v>
      </c>
      <c r="HI30" s="477">
        <f t="shared" si="64"/>
        <v>0.20342813844395222</v>
      </c>
      <c r="HJ30" s="477">
        <f t="shared" si="65"/>
        <v>0.1811302645273917</v>
      </c>
      <c r="HK30" s="477">
        <f t="shared" si="66"/>
        <v>0.16163310319512561</v>
      </c>
      <c r="HL30" s="477">
        <f t="shared" si="67"/>
        <v>0.14449797048767268</v>
      </c>
      <c r="HM30" s="477">
        <f t="shared" si="68"/>
        <v>0.12937366037798759</v>
      </c>
      <c r="HN30" s="477">
        <f t="shared" si="69"/>
        <v>0.11597561741052397</v>
      </c>
      <c r="HO30" s="477">
        <f t="shared" si="70"/>
        <v>0.10407079034683352</v>
      </c>
      <c r="HP30" s="477">
        <f t="shared" si="71"/>
        <v>9.3466437767781005E-2</v>
      </c>
      <c r="HQ30" s="477">
        <f t="shared" si="72"/>
        <v>8.400173292950272E-2</v>
      </c>
      <c r="HR30" s="477">
        <f t="shared" si="73"/>
        <v>7.5541384033316575E-2</v>
      </c>
      <c r="HS30" s="477">
        <f t="shared" si="74"/>
        <v>6.7970727250118337E-2</v>
      </c>
      <c r="HT30" s="477">
        <f t="shared" si="75"/>
        <v>6.1191910627179928E-2</v>
      </c>
      <c r="HU30" s="477">
        <f t="shared" si="76"/>
        <v>5.512089611150052E-2</v>
      </c>
      <c r="HV30" s="477">
        <f t="shared" si="77"/>
        <v>4.9685082170212495E-2</v>
      </c>
      <c r="HW30" s="477">
        <f t="shared" si="78"/>
        <v>4.482140216100701E-2</v>
      </c>
      <c r="HX30" s="477">
        <f t="shared" si="79"/>
        <v>4.0474790986732713E-2</v>
      </c>
      <c r="HY30" s="477">
        <f t="shared" si="80"/>
        <v>3.6596939436026085E-2</v>
      </c>
      <c r="HZ30" s="477">
        <f t="shared" si="81"/>
        <v>3.3145275152342876E-2</v>
      </c>
      <c r="IA30" s="477">
        <f t="shared" si="82"/>
        <v>3.0082123541974908E-2</v>
      </c>
      <c r="IB30" s="477">
        <f t="shared" si="83"/>
        <v>2.7374012605159679E-2</v>
      </c>
      <c r="IC30" s="477">
        <f t="shared" si="84"/>
        <v>2.4991093679821039E-2</v>
      </c>
      <c r="ID30" s="477">
        <f t="shared" si="85"/>
        <v>2.290665614550871E-2</v>
      </c>
      <c r="IE30" s="477">
        <f t="shared" si="86"/>
        <v>2.1096718758504947E-2</v>
      </c>
      <c r="IF30" s="477">
        <f t="shared" si="87"/>
        <v>1.9539683845463899E-2</v>
      </c>
      <c r="IG30" s="477">
        <f t="shared" si="88"/>
        <v>1.8216043339135478E-2</v>
      </c>
    </row>
    <row r="31" spans="1:241" s="90" customFormat="1" ht="46.5">
      <c r="A31" s="173"/>
      <c r="B31" s="182"/>
      <c r="C31" s="91"/>
      <c r="D31" s="189"/>
      <c r="E31" s="91"/>
      <c r="F31" s="384"/>
      <c r="G31" s="384"/>
      <c r="H31" s="384"/>
      <c r="I31" s="384"/>
      <c r="J31" s="252"/>
      <c r="K31" s="606">
        <v>20000</v>
      </c>
      <c r="L31" s="382">
        <f t="shared" si="176"/>
        <v>6.0959999999999992</v>
      </c>
      <c r="M31" s="382">
        <v>200</v>
      </c>
      <c r="N31" s="491">
        <f t="shared" si="89"/>
        <v>465.63255632249945</v>
      </c>
      <c r="O31" s="263">
        <f t="shared" si="90"/>
        <v>0.65269398162953818</v>
      </c>
      <c r="P31" s="383">
        <f t="shared" si="91"/>
        <v>-24.624000000000279</v>
      </c>
      <c r="Q31" s="383">
        <f>$Q$11-Konstanten!$C$33*K31</f>
        <v>248.5259999999997</v>
      </c>
      <c r="R31" s="382">
        <f t="shared" si="0"/>
        <v>614.31694754065722</v>
      </c>
      <c r="S31" s="263">
        <f t="shared" si="1"/>
        <v>0.45954360357512902</v>
      </c>
      <c r="T31" s="492">
        <f>O31/Konstanten!$C$22</f>
        <v>0.53281141357513317</v>
      </c>
      <c r="U31" s="492">
        <f t="shared" si="2"/>
        <v>0.86248828735033733</v>
      </c>
      <c r="V31" s="492"/>
      <c r="W31" s="252"/>
      <c r="X31" s="515">
        <f t="shared" si="92"/>
        <v>200.00000000000003</v>
      </c>
      <c r="Y31" s="598">
        <v>20000</v>
      </c>
      <c r="Z31" s="490">
        <f t="shared" ref="Z31:AI40" si="181">SQRT(5*((((1/$S31)*(((1+0.2*(Z$10/661.48)^2)^3.5)-1))+1)^(1/3.5)-1))</f>
        <v>2.2300023990811001E-2</v>
      </c>
      <c r="AA31" s="490">
        <f t="shared" si="181"/>
        <v>4.4595556020942166E-2</v>
      </c>
      <c r="AB31" s="490">
        <f t="shared" si="181"/>
        <v>6.6882118413601158E-2</v>
      </c>
      <c r="AC31" s="490">
        <f t="shared" si="181"/>
        <v>8.9155261950014109E-2</v>
      </c>
      <c r="AD31" s="490">
        <f t="shared" si="181"/>
        <v>0.11141057982531839</v>
      </c>
      <c r="AE31" s="490">
        <f t="shared" si="181"/>
        <v>0.13364372128131613</v>
      </c>
      <c r="AF31" s="490">
        <f t="shared" si="181"/>
        <v>0.15585040481548382</v>
      </c>
      <c r="AG31" s="490">
        <f t="shared" si="181"/>
        <v>0.17802643087189754</v>
      </c>
      <c r="AH31" s="490">
        <f t="shared" si="181"/>
        <v>0.20016769392685588</v>
      </c>
      <c r="AI31" s="490">
        <f t="shared" si="181"/>
        <v>0.22227019389035457</v>
      </c>
      <c r="AJ31" s="490">
        <f t="shared" ref="AJ31:AS40" si="182">SQRT(5*((((1/$S31)*(((1+0.2*(AJ$10/661.48)^2)^3.5)-1))+1)^(1/3.5)-1))</f>
        <v>0.2443300467537618</v>
      </c>
      <c r="AK31" s="490">
        <f t="shared" si="182"/>
        <v>0.26634349442410588</v>
      </c>
      <c r="AL31" s="490">
        <f t="shared" si="182"/>
        <v>0.28830691369557748</v>
      </c>
      <c r="AM31" s="490">
        <f t="shared" si="182"/>
        <v>0.31021682431967318</v>
      </c>
      <c r="AN31" s="490">
        <f t="shared" si="182"/>
        <v>0.33206989614613769</v>
      </c>
      <c r="AO31" s="490">
        <f t="shared" si="182"/>
        <v>0.3538629553175211</v>
      </c>
      <c r="AP31" s="490">
        <f t="shared" si="182"/>
        <v>0.37559298951043013</v>
      </c>
      <c r="AQ31" s="490">
        <f t="shared" si="182"/>
        <v>0.39725715222650143</v>
      </c>
      <c r="AR31" s="490">
        <f t="shared" si="182"/>
        <v>0.41885276614535732</v>
      </c>
      <c r="AS31" s="490">
        <f t="shared" si="182"/>
        <v>0.44037732556038212</v>
      </c>
      <c r="AT31" s="490">
        <f t="shared" ref="AT31:BC40" si="183">SQRT(5*((((1/$S31)*(((1+0.2*(AT$10/661.48)^2)^3.5)-1))+1)^(1/3.5)-1))</f>
        <v>0.46182849792578873</v>
      </c>
      <c r="AU31" s="490">
        <f t="shared" si="183"/>
        <v>0.48320412455042672</v>
      </c>
      <c r="AV31" s="490">
        <f t="shared" si="183"/>
        <v>0.50450222047954063</v>
      </c>
      <c r="AW31" s="490">
        <f t="shared" si="183"/>
        <v>0.52572097361074754</v>
      </c>
      <c r="AX31" s="490">
        <f t="shared" si="183"/>
        <v>0.54685874309442684</v>
      </c>
      <c r="AY31" s="490">
        <f t="shared" si="183"/>
        <v>0.56791405707184195</v>
      </c>
      <c r="AZ31" s="490">
        <f t="shared" si="183"/>
        <v>0.58888560980639038</v>
      </c>
      <c r="BA31" s="490">
        <f t="shared" si="183"/>
        <v>0.60977225826479897</v>
      </c>
      <c r="BB31" s="490">
        <f t="shared" si="183"/>
        <v>0.63057301820548772</v>
      </c>
      <c r="BC31" s="490">
        <f t="shared" si="183"/>
        <v>0.65128705983125701</v>
      </c>
      <c r="BD31" s="490">
        <f t="shared" ref="BD31:BM40" si="184">SQRT(5*((((1/$S31)*(((1+0.2*(BD$10/661.48)^2)^3.5)-1))+1)^(1/3.5)-1))</f>
        <v>0.6719137030624962</v>
      </c>
      <c r="BE31" s="490">
        <f t="shared" si="184"/>
        <v>0.69245241248579392</v>
      </c>
      <c r="BF31" s="490">
        <f t="shared" si="184"/>
        <v>0.71290279203092943</v>
      </c>
      <c r="BG31" s="490">
        <f t="shared" si="184"/>
        <v>0.7332645794268936</v>
      </c>
      <c r="BH31" s="490">
        <f t="shared" si="184"/>
        <v>0.75353764048505134</v>
      </c>
      <c r="BI31" s="490">
        <f t="shared" si="184"/>
        <v>0.77372196325459053</v>
      </c>
      <c r="BJ31" s="490">
        <f t="shared" si="184"/>
        <v>0.79381765209244648</v>
      </c>
      <c r="BK31" s="490">
        <f t="shared" si="184"/>
        <v>0.81382492168663934</v>
      </c>
      <c r="BL31" s="490">
        <f t="shared" si="184"/>
        <v>0.83374409106874647</v>
      </c>
      <c r="BM31" s="490">
        <f t="shared" si="184"/>
        <v>0.85357557764799163</v>
      </c>
      <c r="BN31" s="527"/>
      <c r="BO31" s="252"/>
      <c r="BP31" s="515">
        <f t="shared" si="93"/>
        <v>200.00000000000003</v>
      </c>
      <c r="BQ31" s="598">
        <v>20000</v>
      </c>
      <c r="BR31" s="382">
        <f t="shared" si="94"/>
        <v>248.55071795209182</v>
      </c>
      <c r="BS31" s="382">
        <f t="shared" si="95"/>
        <v>248.62485189332631</v>
      </c>
      <c r="BT31" s="382">
        <f t="shared" si="96"/>
        <v>248.74834218357756</v>
      </c>
      <c r="BU31" s="382">
        <f t="shared" si="97"/>
        <v>248.92108977148428</v>
      </c>
      <c r="BV31" s="382">
        <f t="shared" si="98"/>
        <v>249.14295671371121</v>
      </c>
      <c r="BW31" s="382">
        <f t="shared" si="99"/>
        <v>249.41376689397427</v>
      </c>
      <c r="BX31" s="382">
        <f t="shared" si="100"/>
        <v>249.73330693406601</v>
      </c>
      <c r="BY31" s="382">
        <f t="shared" si="101"/>
        <v>250.10132728715479</v>
      </c>
      <c r="BZ31" s="382">
        <f t="shared" si="102"/>
        <v>250.51754350184146</v>
      </c>
      <c r="CA31" s="382">
        <f t="shared" si="103"/>
        <v>250.98163764387814</v>
      </c>
      <c r="CB31" s="382">
        <f t="shared" si="104"/>
        <v>251.49325986110355</v>
      </c>
      <c r="CC31" s="382">
        <f t="shared" si="105"/>
        <v>252.05203007605178</v>
      </c>
      <c r="CD31" s="382">
        <f t="shared" si="106"/>
        <v>252.65753978984546</v>
      </c>
      <c r="CE31" s="382">
        <f t="shared" si="107"/>
        <v>253.30935398040762</v>
      </c>
      <c r="CF31" s="382">
        <f t="shared" si="108"/>
        <v>254.0070130777099</v>
      </c>
      <c r="CG31" s="382">
        <f t="shared" si="109"/>
        <v>254.75003499871232</v>
      </c>
      <c r="CH31" s="382">
        <f t="shared" si="110"/>
        <v>255.53791722482558</v>
      </c>
      <c r="CI31" s="382">
        <f t="shared" si="111"/>
        <v>256.3701389051306</v>
      </c>
      <c r="CJ31" s="382">
        <f t="shared" si="112"/>
        <v>257.24616296919476</v>
      </c>
      <c r="CK31" s="382">
        <f t="shared" si="113"/>
        <v>258.16543823410723</v>
      </c>
      <c r="CL31" s="382">
        <f t="shared" si="114"/>
        <v>259.12740149129007</v>
      </c>
      <c r="CM31" s="382">
        <f t="shared" si="115"/>
        <v>260.13147955970726</v>
      </c>
      <c r="CN31" s="382">
        <f t="shared" si="116"/>
        <v>261.17709129324885</v>
      </c>
      <c r="CO31" s="382">
        <f t="shared" si="117"/>
        <v>262.26364953130189</v>
      </c>
      <c r="CP31" s="382">
        <f t="shared" si="118"/>
        <v>263.39056298279235</v>
      </c>
      <c r="CQ31" s="382">
        <f t="shared" si="119"/>
        <v>264.55723803528008</v>
      </c>
      <c r="CR31" s="382">
        <f t="shared" si="120"/>
        <v>265.76308048198024</v>
      </c>
      <c r="CS31" s="382">
        <f t="shared" si="121"/>
        <v>267.00749716085863</v>
      </c>
      <c r="CT31" s="382">
        <f t="shared" si="122"/>
        <v>268.28989750117466</v>
      </c>
      <c r="CU31" s="382">
        <f t="shared" si="123"/>
        <v>269.60969497402914</v>
      </c>
      <c r="CV31" s="382">
        <f t="shared" si="124"/>
        <v>270.96630844457525</v>
      </c>
      <c r="CW31" s="382">
        <f t="shared" si="125"/>
        <v>272.35916342458876</v>
      </c>
      <c r="CX31" s="382">
        <f t="shared" si="126"/>
        <v>273.78769322504138</v>
      </c>
      <c r="CY31" s="382">
        <f t="shared" si="127"/>
        <v>275.25134000917791</v>
      </c>
      <c r="CZ31" s="382">
        <f t="shared" si="128"/>
        <v>276.74955574737351</v>
      </c>
      <c r="DA31" s="382">
        <f t="shared" si="129"/>
        <v>278.28180307571716</v>
      </c>
      <c r="DB31" s="382">
        <f t="shared" si="130"/>
        <v>279.84755606086264</v>
      </c>
      <c r="DC31" s="382">
        <f t="shared" si="131"/>
        <v>281.44630087418182</v>
      </c>
      <c r="DD31" s="382">
        <f t="shared" si="132"/>
        <v>283.07753637867341</v>
      </c>
      <c r="DE31" s="382">
        <f t="shared" si="133"/>
        <v>284.7407746324148</v>
      </c>
      <c r="DF31" s="521"/>
      <c r="DG31" s="252"/>
      <c r="DH31" s="515">
        <f t="shared" si="134"/>
        <v>200.00000000000003</v>
      </c>
      <c r="DI31" s="598">
        <v>20000</v>
      </c>
      <c r="DJ31" s="382">
        <f t="shared" si="135"/>
        <v>13.699282668118439</v>
      </c>
      <c r="DK31" s="382">
        <f t="shared" si="136"/>
        <v>27.395805848663571</v>
      </c>
      <c r="DL31" s="382">
        <f t="shared" si="137"/>
        <v>41.086818828896249</v>
      </c>
      <c r="DM31" s="382">
        <f t="shared" si="138"/>
        <v>54.769588378320371</v>
      </c>
      <c r="DN31" s="382">
        <f t="shared" si="139"/>
        <v>68.441407322024318</v>
      </c>
      <c r="DO31" s="382">
        <f t="shared" si="140"/>
        <v>82.099602915512492</v>
      </c>
      <c r="DP31" s="382">
        <f t="shared" si="141"/>
        <v>95.741544959223759</v>
      </c>
      <c r="DQ31" s="382">
        <f t="shared" si="142"/>
        <v>109.36465359478193</v>
      </c>
      <c r="DR31" s="382">
        <f t="shared" si="143"/>
        <v>122.96640672939866</v>
      </c>
      <c r="DS31" s="382">
        <f t="shared" si="144"/>
        <v>136.54434703999266</v>
      </c>
      <c r="DT31" s="382">
        <f t="shared" si="145"/>
        <v>150.09608851423701</v>
      </c>
      <c r="DU31" s="382">
        <f t="shared" si="146"/>
        <v>163.61932249192878</v>
      </c>
      <c r="DV31" s="382">
        <f t="shared" si="147"/>
        <v>177.11182317633487</v>
      </c>
      <c r="DW31" s="382">
        <f t="shared" si="148"/>
        <v>190.57145259181794</v>
      </c>
      <c r="DX31" s="382">
        <f t="shared" si="149"/>
        <v>203.99616497063835</v>
      </c>
      <c r="DY31" s="382">
        <f t="shared" si="150"/>
        <v>217.38401055837554</v>
      </c>
      <c r="DZ31" s="382">
        <f t="shared" si="151"/>
        <v>230.73313883371753</v>
      </c>
      <c r="EA31" s="382">
        <f t="shared" si="152"/>
        <v>244.04180114447857</v>
      </c>
      <c r="EB31" s="382">
        <f t="shared" si="153"/>
        <v>257.30835276737662</v>
      </c>
      <c r="EC31" s="382">
        <f t="shared" si="154"/>
        <v>270.53125440437219</v>
      </c>
      <c r="ED31" s="382">
        <f t="shared" si="155"/>
        <v>283.7090731330573</v>
      </c>
      <c r="EE31" s="382">
        <f t="shared" si="156"/>
        <v>296.8404828328737</v>
      </c>
      <c r="EF31" s="382">
        <f t="shared" si="157"/>
        <v>309.92426411247504</v>
      </c>
      <c r="EG31" s="382">
        <f t="shared" si="158"/>
        <v>322.95930376665683</v>
      </c>
      <c r="EH31" s="382">
        <f t="shared" si="159"/>
        <v>335.94459379368874</v>
      </c>
      <c r="EI31" s="382">
        <f t="shared" si="160"/>
        <v>348.87923000580452</v>
      </c>
      <c r="EJ31" s="382">
        <f t="shared" si="161"/>
        <v>361.76241026688024</v>
      </c>
      <c r="EK31" s="382">
        <f t="shared" si="162"/>
        <v>374.59343239220459</v>
      </c>
      <c r="EL31" s="382">
        <f t="shared" si="163"/>
        <v>387.3716917454945</v>
      </c>
      <c r="EM31" s="382">
        <f t="shared" si="164"/>
        <v>400.09667856826718</v>
      </c>
      <c r="EN31" s="382">
        <f t="shared" si="165"/>
        <v>412.76797507609223</v>
      </c>
      <c r="EO31" s="382">
        <f t="shared" si="166"/>
        <v>425.38525235543699</v>
      </c>
      <c r="EP31" s="382">
        <f t="shared" si="167"/>
        <v>437.94826709365253</v>
      </c>
      <c r="EQ31" s="382">
        <f t="shared" si="168"/>
        <v>450.45685817321311</v>
      </c>
      <c r="ER31" s="382">
        <f t="shared" si="169"/>
        <v>462.91094315976591</v>
      </c>
      <c r="ES31" s="382">
        <f t="shared" si="170"/>
        <v>475.31051471172458</v>
      </c>
      <c r="ET31" s="382">
        <f t="shared" si="171"/>
        <v>487.65563693732315</v>
      </c>
      <c r="EU31" s="382">
        <f t="shared" si="172"/>
        <v>499.94644172305067</v>
      </c>
      <c r="EV31" s="382">
        <f t="shared" si="173"/>
        <v>512.18312505541212</v>
      </c>
      <c r="EW31" s="382">
        <f t="shared" si="174"/>
        <v>524.36594335596749</v>
      </c>
      <c r="EX31" s="521"/>
      <c r="EY31" s="252"/>
      <c r="EZ31" s="515">
        <f t="shared" si="175"/>
        <v>200.00000000000003</v>
      </c>
      <c r="FA31" s="598">
        <v>20000</v>
      </c>
      <c r="FB31" s="382">
        <f t="shared" si="9"/>
        <v>105.40071795209187</v>
      </c>
      <c r="FC31" s="382">
        <f t="shared" si="10"/>
        <v>115.47485189332636</v>
      </c>
      <c r="FD31" s="382">
        <f t="shared" si="11"/>
        <v>125.59834218357761</v>
      </c>
      <c r="FE31" s="382">
        <f t="shared" si="12"/>
        <v>135.77108977148433</v>
      </c>
      <c r="FF31" s="382">
        <f t="shared" si="13"/>
        <v>145.99295671371127</v>
      </c>
      <c r="FG31" s="382">
        <f t="shared" si="14"/>
        <v>156.26376689397432</v>
      </c>
      <c r="FH31" s="382">
        <f t="shared" si="15"/>
        <v>166.58330693406606</v>
      </c>
      <c r="FI31" s="382">
        <f t="shared" si="16"/>
        <v>176.95132728715484</v>
      </c>
      <c r="FJ31" s="382">
        <f t="shared" si="17"/>
        <v>187.36754350184151</v>
      </c>
      <c r="FK31" s="382">
        <f t="shared" si="18"/>
        <v>197.8316376438782</v>
      </c>
      <c r="FL31" s="382">
        <f t="shared" si="19"/>
        <v>208.3432598611036</v>
      </c>
      <c r="FM31" s="382">
        <f t="shared" si="20"/>
        <v>218.90203007605183</v>
      </c>
      <c r="FN31" s="382">
        <f t="shared" si="21"/>
        <v>229.50753978984551</v>
      </c>
      <c r="FO31" s="382">
        <f t="shared" si="22"/>
        <v>240.15935398040764</v>
      </c>
      <c r="FP31" s="382">
        <f t="shared" si="23"/>
        <v>250.85701307770992</v>
      </c>
      <c r="FQ31" s="382">
        <f t="shared" si="24"/>
        <v>261.60003499871232</v>
      </c>
      <c r="FR31" s="382">
        <f t="shared" si="25"/>
        <v>272.38791722482563</v>
      </c>
      <c r="FS31" s="382">
        <f t="shared" si="26"/>
        <v>283.22013890513063</v>
      </c>
      <c r="FT31" s="382">
        <f t="shared" si="27"/>
        <v>294.09616296919478</v>
      </c>
      <c r="FU31" s="382">
        <f t="shared" si="28"/>
        <v>305.01543823410725</v>
      </c>
      <c r="FV31" s="382">
        <f t="shared" si="29"/>
        <v>315.9774014912901</v>
      </c>
      <c r="FW31" s="382">
        <f t="shared" si="30"/>
        <v>326.98147955970728</v>
      </c>
      <c r="FX31" s="382">
        <f t="shared" si="31"/>
        <v>338.02709129324887</v>
      </c>
      <c r="FY31" s="382">
        <f t="shared" si="32"/>
        <v>349.11364953130192</v>
      </c>
      <c r="FZ31" s="382">
        <f t="shared" si="33"/>
        <v>360.24056298279237</v>
      </c>
      <c r="GA31" s="382">
        <f t="shared" si="34"/>
        <v>371.4072380352801</v>
      </c>
      <c r="GB31" s="382">
        <f t="shared" si="35"/>
        <v>382.61308048198026</v>
      </c>
      <c r="GC31" s="382">
        <f t="shared" si="36"/>
        <v>393.85749716085866</v>
      </c>
      <c r="GD31" s="382">
        <f t="shared" si="37"/>
        <v>405.13989750117469</v>
      </c>
      <c r="GE31" s="382">
        <f t="shared" si="38"/>
        <v>416.45969497402916</v>
      </c>
      <c r="GF31" s="382">
        <f t="shared" si="39"/>
        <v>427.81630844457527</v>
      </c>
      <c r="GG31" s="382">
        <f t="shared" si="40"/>
        <v>439.20916342458878</v>
      </c>
      <c r="GH31" s="382">
        <f t="shared" si="41"/>
        <v>450.6376932250414</v>
      </c>
      <c r="GI31" s="382">
        <f t="shared" si="42"/>
        <v>462.10134000917793</v>
      </c>
      <c r="GJ31" s="382">
        <f t="shared" si="43"/>
        <v>473.59955574737353</v>
      </c>
      <c r="GK31" s="382">
        <f t="shared" si="44"/>
        <v>485.13180307571719</v>
      </c>
      <c r="GL31" s="382">
        <f t="shared" si="45"/>
        <v>496.69755606086267</v>
      </c>
      <c r="GM31" s="382">
        <f t="shared" si="46"/>
        <v>508.29630087418184</v>
      </c>
      <c r="GN31" s="382">
        <f t="shared" si="47"/>
        <v>519.92753637867349</v>
      </c>
      <c r="GO31" s="382">
        <f t="shared" si="48"/>
        <v>531.59077463241488</v>
      </c>
      <c r="GQ31" s="511"/>
      <c r="GR31" s="521"/>
      <c r="GS31" s="625">
        <v>20000</v>
      </c>
      <c r="GT31" s="476">
        <f t="shared" si="49"/>
        <v>6.6938859139964286</v>
      </c>
      <c r="GU31" s="476">
        <f t="shared" si="50"/>
        <v>3.2150558567693852</v>
      </c>
      <c r="GV31" s="476">
        <f t="shared" si="51"/>
        <v>2.0569011124133234</v>
      </c>
      <c r="GW31" s="476">
        <f t="shared" si="52"/>
        <v>1.4789503407191398</v>
      </c>
      <c r="GX31" s="476">
        <f t="shared" si="53"/>
        <v>1.133108631545205</v>
      </c>
      <c r="GY31" s="476">
        <f t="shared" si="54"/>
        <v>0.9033437598325913</v>
      </c>
      <c r="GZ31" s="476">
        <f t="shared" si="55"/>
        <v>0.73992708186413481</v>
      </c>
      <c r="HA31" s="476">
        <f t="shared" si="56"/>
        <v>0.61799376188576571</v>
      </c>
      <c r="HB31" s="476">
        <f t="shared" si="57"/>
        <v>0.5237295167465108</v>
      </c>
      <c r="HC31" s="476">
        <f t="shared" si="58"/>
        <v>0.44884531606376221</v>
      </c>
      <c r="HD31" s="476">
        <f t="shared" si="59"/>
        <v>0.38806588448400303</v>
      </c>
      <c r="HE31" s="476">
        <f t="shared" si="60"/>
        <v>0.3378739548738206</v>
      </c>
      <c r="HF31" s="476">
        <f t="shared" si="61"/>
        <v>0.29583409889776119</v>
      </c>
      <c r="HG31" s="476">
        <f t="shared" si="62"/>
        <v>0.26020634630309114</v>
      </c>
      <c r="HH31" s="476">
        <f t="shared" si="63"/>
        <v>0.22971435817833324</v>
      </c>
      <c r="HI31" s="476">
        <f t="shared" si="64"/>
        <v>0.20340053680472128</v>
      </c>
      <c r="HJ31" s="476">
        <f t="shared" si="65"/>
        <v>0.18053227465139912</v>
      </c>
      <c r="HK31" s="476">
        <f t="shared" si="66"/>
        <v>0.16053945503154823</v>
      </c>
      <c r="HL31" s="476">
        <f t="shared" si="67"/>
        <v>0.14297169060452816</v>
      </c>
      <c r="HM31" s="476">
        <f t="shared" si="68"/>
        <v>0.12746839142730024</v>
      </c>
      <c r="HN31" s="476">
        <f t="shared" si="69"/>
        <v>0.11373738598447715</v>
      </c>
      <c r="HO31" s="476">
        <f t="shared" si="70"/>
        <v>0.10153937373765652</v>
      </c>
      <c r="HP31" s="476">
        <f t="shared" si="71"/>
        <v>9.0676434325822883E-2</v>
      </c>
      <c r="HQ31" s="476">
        <f t="shared" si="72"/>
        <v>8.0983410168427944E-2</v>
      </c>
      <c r="HR31" s="476">
        <f t="shared" si="73"/>
        <v>7.2321357860648708E-2</v>
      </c>
      <c r="HS31" s="476">
        <f t="shared" si="74"/>
        <v>6.4572511321756745E-2</v>
      </c>
      <c r="HT31" s="476">
        <f t="shared" si="75"/>
        <v>5.7636364706100937E-2</v>
      </c>
      <c r="HU31" s="476">
        <f t="shared" si="76"/>
        <v>5.1426595083718177E-2</v>
      </c>
      <c r="HV31" s="476">
        <f t="shared" si="77"/>
        <v>4.5868622138124648E-2</v>
      </c>
      <c r="HW31" s="476">
        <f t="shared" si="78"/>
        <v>4.0897656197288364E-2</v>
      </c>
      <c r="HX31" s="476">
        <f t="shared" si="79"/>
        <v>3.6457124285644835E-2</v>
      </c>
      <c r="HY31" s="476">
        <f t="shared" si="80"/>
        <v>3.2497391464810385E-2</v>
      </c>
      <c r="HZ31" s="476">
        <f t="shared" si="81"/>
        <v>2.8974714789030812E-2</v>
      </c>
      <c r="IA31" s="476">
        <f t="shared" si="82"/>
        <v>2.585038195042243E-2</v>
      </c>
      <c r="IB31" s="476">
        <f t="shared" si="83"/>
        <v>2.3089997645440469E-2</v>
      </c>
      <c r="IC31" s="476">
        <f t="shared" si="84"/>
        <v>2.0662888911576489E-2</v>
      </c>
      <c r="ID31" s="476">
        <f t="shared" si="85"/>
        <v>1.8541606901801577E-2</v>
      </c>
      <c r="IE31" s="476">
        <f t="shared" si="86"/>
        <v>1.6701507310170321E-2</v>
      </c>
      <c r="IF31" s="476">
        <f t="shared" si="87"/>
        <v>1.5120395312562322E-2</v>
      </c>
      <c r="IG31" s="476">
        <f t="shared" si="88"/>
        <v>1.3778223715690074E-2</v>
      </c>
    </row>
    <row r="32" spans="1:241">
      <c r="F32" s="384"/>
      <c r="G32" s="384"/>
      <c r="H32" s="384"/>
      <c r="I32" s="384"/>
      <c r="J32" s="252"/>
      <c r="K32" s="606">
        <v>21000</v>
      </c>
      <c r="L32" s="382">
        <f t="shared" si="176"/>
        <v>6.4007999999999994</v>
      </c>
      <c r="M32" s="382">
        <v>210</v>
      </c>
      <c r="N32" s="491">
        <f t="shared" si="89"/>
        <v>446.45120322837374</v>
      </c>
      <c r="O32" s="263">
        <f t="shared" si="90"/>
        <v>0.63083568280091162</v>
      </c>
      <c r="P32" s="383">
        <f t="shared" si="91"/>
        <v>-26.605200000000309</v>
      </c>
      <c r="Q32" s="383">
        <f>$Q$11-Konstanten!$C$33*K32</f>
        <v>246.54479999999967</v>
      </c>
      <c r="R32" s="382">
        <f t="shared" si="0"/>
        <v>611.86344158429085</v>
      </c>
      <c r="S32" s="263">
        <f t="shared" si="1"/>
        <v>0.44061307991944115</v>
      </c>
      <c r="T32" s="492">
        <f>O32/Konstanten!$C$22</f>
        <v>0.51496790432727479</v>
      </c>
      <c r="U32" s="492">
        <f t="shared" si="2"/>
        <v>0.8556127017178542</v>
      </c>
      <c r="V32" s="492"/>
      <c r="W32" s="252"/>
      <c r="X32" s="515">
        <f t="shared" si="92"/>
        <v>210</v>
      </c>
      <c r="Y32" s="592">
        <v>21000</v>
      </c>
      <c r="Z32" s="490">
        <f t="shared" si="181"/>
        <v>2.2773975056786817E-2</v>
      </c>
      <c r="AA32" s="490">
        <f t="shared" si="181"/>
        <v>4.5542998166908516E-2</v>
      </c>
      <c r="AB32" s="490">
        <f t="shared" si="181"/>
        <v>6.8302133841687207E-2</v>
      </c>
      <c r="AC32" s="490">
        <f t="shared" si="181"/>
        <v>9.1046479375364406E-2</v>
      </c>
      <c r="AD32" s="490">
        <f t="shared" si="181"/>
        <v>0.11377118090583323</v>
      </c>
      <c r="AE32" s="490">
        <f t="shared" si="181"/>
        <v>0.13647144908442874</v>
      </c>
      <c r="AF32" s="490">
        <f t="shared" si="181"/>
        <v>0.15914257423329742</v>
      </c>
      <c r="AG32" s="490">
        <f t="shared" si="181"/>
        <v>0.18177994087729951</v>
      </c>
      <c r="AH32" s="490">
        <f t="shared" si="181"/>
        <v>0.20437904154590972</v>
      </c>
      <c r="AI32" s="490">
        <f t="shared" si="181"/>
        <v>0.22693548975159936</v>
      </c>
      <c r="AJ32" s="490">
        <f t="shared" si="182"/>
        <v>0.24944503206260379</v>
      </c>
      <c r="AK32" s="490">
        <f t="shared" si="182"/>
        <v>0.27190355920055709</v>
      </c>
      <c r="AL32" s="490">
        <f t="shared" si="182"/>
        <v>0.29430711610647575</v>
      </c>
      <c r="AM32" s="490">
        <f t="shared" si="182"/>
        <v>0.31665191093186146</v>
      </c>
      <c r="AN32" s="490">
        <f t="shared" si="182"/>
        <v>0.33893432292514192</v>
      </c>
      <c r="AO32" s="490">
        <f t="shared" si="182"/>
        <v>0.36115090919672638</v>
      </c>
      <c r="AP32" s="490">
        <f t="shared" si="182"/>
        <v>0.38329841035863621</v>
      </c>
      <c r="AQ32" s="490">
        <f t="shared" si="182"/>
        <v>0.40537375504669393</v>
      </c>
      <c r="AR32" s="490">
        <f t="shared" si="182"/>
        <v>0.42737406334441008</v>
      </c>
      <c r="AS32" s="490">
        <f t="shared" si="182"/>
        <v>0.44929664913796413</v>
      </c>
      <c r="AT32" s="490">
        <f t="shared" si="183"/>
        <v>0.47113902144069636</v>
      </c>
      <c r="AU32" s="490">
        <f t="shared" si="183"/>
        <v>0.49289888473359167</v>
      </c>
      <c r="AV32" s="490">
        <f t="shared" si="183"/>
        <v>0.51457413837486476</v>
      </c>
      <c r="AW32" s="490">
        <f t="shared" si="183"/>
        <v>0.53616287513739402</v>
      </c>
      <c r="AX32" s="490">
        <f t="shared" si="183"/>
        <v>0.5576633789369998</v>
      </c>
      <c r="AY32" s="490">
        <f t="shared" si="183"/>
        <v>0.57907412181773821</v>
      </c>
      <c r="AZ32" s="490">
        <f t="shared" si="183"/>
        <v>0.60039376026240343</v>
      </c>
      <c r="BA32" s="490">
        <f t="shared" si="183"/>
        <v>0.62162113089749715</v>
      </c>
      <c r="BB32" s="490">
        <f t="shared" si="183"/>
        <v>0.64275524566186559</v>
      </c>
      <c r="BC32" s="490">
        <f t="shared" si="183"/>
        <v>0.66379528650755104</v>
      </c>
      <c r="BD32" s="490">
        <f t="shared" si="184"/>
        <v>0.68474059969971712</v>
      </c>
      <c r="BE32" s="490">
        <f t="shared" si="184"/>
        <v>0.70559068978041994</v>
      </c>
      <c r="BF32" s="490">
        <f t="shared" si="184"/>
        <v>0.72634521325824131</v>
      </c>
      <c r="BG32" s="490">
        <f t="shared" si="184"/>
        <v>0.74700397208255753</v>
      </c>
      <c r="BH32" s="490">
        <f t="shared" si="184"/>
        <v>0.76756690695784735</v>
      </c>
      <c r="BI32" s="490">
        <f t="shared" si="184"/>
        <v>0.78803409054952478</v>
      </c>
      <c r="BJ32" s="490">
        <f t="shared" si="184"/>
        <v>0.80840572062897398</v>
      </c>
      <c r="BK32" s="490">
        <f t="shared" si="184"/>
        <v>0.82868211320137308</v>
      </c>
      <c r="BL32" s="490">
        <f t="shared" si="184"/>
        <v>0.84886369565587028</v>
      </c>
      <c r="BM32" s="490">
        <f t="shared" si="184"/>
        <v>0.86895099997366776</v>
      </c>
      <c r="BN32" s="527"/>
      <c r="BO32" s="252"/>
      <c r="BP32" s="515">
        <f t="shared" si="93"/>
        <v>210</v>
      </c>
      <c r="BQ32" s="592">
        <v>21000</v>
      </c>
      <c r="BR32" s="382">
        <f t="shared" si="94"/>
        <v>246.5703742863754</v>
      </c>
      <c r="BS32" s="382">
        <f t="shared" si="95"/>
        <v>246.64707490333936</v>
      </c>
      <c r="BT32" s="382">
        <f t="shared" si="96"/>
        <v>246.77483524735106</v>
      </c>
      <c r="BU32" s="382">
        <f t="shared" si="97"/>
        <v>246.95354472092166</v>
      </c>
      <c r="BV32" s="382">
        <f t="shared" si="98"/>
        <v>247.18304934029095</v>
      </c>
      <c r="BW32" s="382">
        <f t="shared" si="99"/>
        <v>247.4631525763987</v>
      </c>
      <c r="BX32" s="382">
        <f t="shared" si="100"/>
        <v>247.79361641960222</v>
      </c>
      <c r="BY32" s="382">
        <f t="shared" si="101"/>
        <v>248.17416265619792</v>
      </c>
      <c r="BZ32" s="382">
        <f t="shared" si="102"/>
        <v>248.60447434262656</v>
      </c>
      <c r="CA32" s="382">
        <f t="shared" si="103"/>
        <v>249.08419746134334</v>
      </c>
      <c r="CB32" s="382">
        <f t="shared" si="104"/>
        <v>249.61294274072407</v>
      </c>
      <c r="CC32" s="382">
        <f t="shared" si="105"/>
        <v>250.19028762008978</v>
      </c>
      <c r="CD32" s="382">
        <f t="shared" si="106"/>
        <v>250.81577833997173</v>
      </c>
      <c r="CE32" s="382">
        <f t="shared" si="107"/>
        <v>251.48893213710883</v>
      </c>
      <c r="CF32" s="382">
        <f t="shared" si="108"/>
        <v>252.20923952337446</v>
      </c>
      <c r="CG32" s="382">
        <f t="shared" si="109"/>
        <v>252.97616662784498</v>
      </c>
      <c r="CH32" s="382">
        <f t="shared" si="110"/>
        <v>253.78915758153971</v>
      </c>
      <c r="CI32" s="382">
        <f t="shared" si="111"/>
        <v>254.64763692495231</v>
      </c>
      <c r="CJ32" s="382">
        <f t="shared" si="112"/>
        <v>255.55101201932817</v>
      </c>
      <c r="CK32" s="382">
        <f t="shared" si="113"/>
        <v>256.49867544369238</v>
      </c>
      <c r="CL32" s="382">
        <f t="shared" si="114"/>
        <v>257.49000736085623</v>
      </c>
      <c r="CM32" s="382">
        <f t="shared" si="115"/>
        <v>258.52437783700316</v>
      </c>
      <c r="CN32" s="382">
        <f t="shared" si="116"/>
        <v>259.60114910092562</v>
      </c>
      <c r="CO32" s="382">
        <f t="shared" si="117"/>
        <v>260.7196777305395</v>
      </c>
      <c r="CP32" s="382">
        <f t="shared" si="118"/>
        <v>261.87931675588612</v>
      </c>
      <c r="CQ32" s="382">
        <f t="shared" si="119"/>
        <v>263.07941766943105</v>
      </c>
      <c r="CR32" s="382">
        <f t="shared" si="120"/>
        <v>264.31933233604718</v>
      </c>
      <c r="CS32" s="382">
        <f t="shared" si="121"/>
        <v>265.59841479660918</v>
      </c>
      <c r="CT32" s="382">
        <f t="shared" si="122"/>
        <v>266.91602296059403</v>
      </c>
      <c r="CU32" s="382">
        <f t="shared" si="123"/>
        <v>268.27152018448317</v>
      </c>
      <c r="CV32" s="382">
        <f t="shared" si="124"/>
        <v>269.6642767340544</v>
      </c>
      <c r="CW32" s="382">
        <f t="shared" si="125"/>
        <v>271.09367112985137</v>
      </c>
      <c r="CX32" s="382">
        <f t="shared" si="126"/>
        <v>272.55909137620608</v>
      </c>
      <c r="CY32" s="382">
        <f t="shared" si="127"/>
        <v>274.05993607515194</v>
      </c>
      <c r="CZ32" s="382">
        <f t="shared" si="128"/>
        <v>275.5956154274333</v>
      </c>
      <c r="DA32" s="382">
        <f t="shared" si="129"/>
        <v>277.16555212354439</v>
      </c>
      <c r="DB32" s="382">
        <f t="shared" si="130"/>
        <v>278.76918212837018</v>
      </c>
      <c r="DC32" s="382">
        <f t="shared" si="131"/>
        <v>280.40595536351725</v>
      </c>
      <c r="DD32" s="382">
        <f t="shared" si="132"/>
        <v>282.07533629184621</v>
      </c>
      <c r="DE32" s="382">
        <f t="shared" si="133"/>
        <v>283.77680440904237</v>
      </c>
      <c r="DF32" s="521"/>
      <c r="DG32" s="252"/>
      <c r="DH32" s="515">
        <f t="shared" si="134"/>
        <v>210</v>
      </c>
      <c r="DI32" s="592">
        <v>21000</v>
      </c>
      <c r="DJ32" s="382">
        <f t="shared" si="135"/>
        <v>13.934562756800377</v>
      </c>
      <c r="DK32" s="382">
        <f t="shared" si="136"/>
        <v>27.866095598471695</v>
      </c>
      <c r="DL32" s="382">
        <f t="shared" si="137"/>
        <v>41.791578679925593</v>
      </c>
      <c r="DM32" s="382">
        <f t="shared" si="138"/>
        <v>55.708012214743619</v>
      </c>
      <c r="DN32" s="382">
        <f t="shared" si="139"/>
        <v>69.612426302152073</v>
      </c>
      <c r="DO32" s="382">
        <f t="shared" si="140"/>
        <v>83.501890514793885</v>
      </c>
      <c r="DP32" s="382">
        <f t="shared" si="141"/>
        <v>97.373523172968845</v>
      </c>
      <c r="DQ32" s="382">
        <f t="shared" si="142"/>
        <v>111.2245002361734</v>
      </c>
      <c r="DR32" s="382">
        <f t="shared" si="143"/>
        <v>125.05206374797909</v>
      </c>
      <c r="DS32" s="382">
        <f t="shared" si="144"/>
        <v>138.85352977703016</v>
      </c>
      <c r="DT32" s="382">
        <f t="shared" si="145"/>
        <v>152.62629580392854</v>
      </c>
      <c r="DU32" s="382">
        <f t="shared" si="146"/>
        <v>166.36784751147084</v>
      </c>
      <c r="DV32" s="382">
        <f t="shared" si="147"/>
        <v>180.07576494365574</v>
      </c>
      <c r="DW32" s="382">
        <f t="shared" si="148"/>
        <v>193.74772800701109</v>
      </c>
      <c r="DX32" s="382">
        <f t="shared" si="149"/>
        <v>207.38152129601875</v>
      </c>
      <c r="DY32" s="382">
        <f t="shared" si="150"/>
        <v>220.97503823240473</v>
      </c>
      <c r="DZ32" s="382">
        <f t="shared" si="151"/>
        <v>234.52628451582297</v>
      </c>
      <c r="EA32" s="382">
        <f t="shared" si="152"/>
        <v>248.03338089081743</v>
      </c>
      <c r="EB32" s="382">
        <f t="shared" si="153"/>
        <v>261.4945652417735</v>
      </c>
      <c r="EC32" s="382">
        <f t="shared" si="154"/>
        <v>274.90819403384432</v>
      </c>
      <c r="ED32" s="382">
        <f t="shared" si="155"/>
        <v>288.27274312335948</v>
      </c>
      <c r="EE32" s="382">
        <f t="shared" si="156"/>
        <v>301.58680796615408</v>
      </c>
      <c r="EF32" s="382">
        <f t="shared" si="157"/>
        <v>314.84910325631586</v>
      </c>
      <c r="EG32" s="382">
        <f t="shared" si="158"/>
        <v>328.05846203129431</v>
      </c>
      <c r="EH32" s="382">
        <f t="shared" si="159"/>
        <v>341.21383428191723</v>
      </c>
      <c r="EI32" s="382">
        <f t="shared" si="160"/>
        <v>354.31428510780216</v>
      </c>
      <c r="EJ32" s="382">
        <f t="shared" si="161"/>
        <v>367.35899245988782</v>
      </c>
      <c r="EK32" s="382">
        <f t="shared" si="162"/>
        <v>380.34724451246154</v>
      </c>
      <c r="EL32" s="382">
        <f t="shared" si="163"/>
        <v>393.27843670702543</v>
      </c>
      <c r="EM32" s="382">
        <f t="shared" si="164"/>
        <v>406.15206850994059</v>
      </c>
      <c r="EN32" s="382">
        <f t="shared" si="165"/>
        <v>418.96773992476017</v>
      </c>
      <c r="EO32" s="382">
        <f t="shared" si="166"/>
        <v>431.72514779888149</v>
      </c>
      <c r="EP32" s="382">
        <f t="shared" si="167"/>
        <v>444.42408196246322</v>
      </c>
      <c r="EQ32" s="382">
        <f t="shared" si="168"/>
        <v>457.06442123556917</v>
      </c>
      <c r="ER32" s="382">
        <f t="shared" si="169"/>
        <v>469.64612933743763</v>
      </c>
      <c r="ES32" s="382">
        <f t="shared" si="170"/>
        <v>482.16925072937892</v>
      </c>
      <c r="ET32" s="382">
        <f t="shared" si="171"/>
        <v>494.63390642047278</v>
      </c>
      <c r="EU32" s="382">
        <f t="shared" si="172"/>
        <v>507.04028976273503</v>
      </c>
      <c r="EV32" s="382">
        <f t="shared" si="173"/>
        <v>519.38866225996082</v>
      </c>
      <c r="EW32" s="382">
        <f t="shared" si="174"/>
        <v>531.6793494119994</v>
      </c>
      <c r="EX32" s="521"/>
      <c r="EY32" s="252"/>
      <c r="EZ32" s="515">
        <f t="shared" si="175"/>
        <v>210</v>
      </c>
      <c r="FA32" s="592">
        <v>21000</v>
      </c>
      <c r="FB32" s="382">
        <f t="shared" si="9"/>
        <v>109.42037428637542</v>
      </c>
      <c r="FC32" s="382">
        <f t="shared" si="10"/>
        <v>119.49707490333938</v>
      </c>
      <c r="FD32" s="382">
        <f t="shared" si="11"/>
        <v>129.62483524735109</v>
      </c>
      <c r="FE32" s="382">
        <f t="shared" si="12"/>
        <v>139.80354472092168</v>
      </c>
      <c r="FF32" s="382">
        <f t="shared" si="13"/>
        <v>150.03304934029097</v>
      </c>
      <c r="FG32" s="382">
        <f t="shared" si="14"/>
        <v>160.31315257639872</v>
      </c>
      <c r="FH32" s="382">
        <f t="shared" si="15"/>
        <v>170.64361641960224</v>
      </c>
      <c r="FI32" s="382">
        <f t="shared" si="16"/>
        <v>181.02416265619794</v>
      </c>
      <c r="FJ32" s="382">
        <f t="shared" si="17"/>
        <v>191.45447434262658</v>
      </c>
      <c r="FK32" s="382">
        <f t="shared" si="18"/>
        <v>201.93419746134336</v>
      </c>
      <c r="FL32" s="382">
        <f t="shared" si="19"/>
        <v>212.46294274072409</v>
      </c>
      <c r="FM32" s="382">
        <f t="shared" si="20"/>
        <v>223.0402876200898</v>
      </c>
      <c r="FN32" s="382">
        <f t="shared" si="21"/>
        <v>233.66577833997175</v>
      </c>
      <c r="FO32" s="382">
        <f t="shared" si="22"/>
        <v>244.33893213710886</v>
      </c>
      <c r="FP32" s="382">
        <f t="shared" si="23"/>
        <v>255.05923952337449</v>
      </c>
      <c r="FQ32" s="382">
        <f t="shared" si="24"/>
        <v>265.826166627845</v>
      </c>
      <c r="FR32" s="382">
        <f t="shared" si="25"/>
        <v>276.63915758153973</v>
      </c>
      <c r="FS32" s="382">
        <f t="shared" si="26"/>
        <v>287.4976369249523</v>
      </c>
      <c r="FT32" s="382">
        <f t="shared" si="27"/>
        <v>298.40101201932816</v>
      </c>
      <c r="FU32" s="382">
        <f t="shared" si="28"/>
        <v>309.3486754436924</v>
      </c>
      <c r="FV32" s="382">
        <f t="shared" si="29"/>
        <v>320.34000736085625</v>
      </c>
      <c r="FW32" s="382">
        <f t="shared" si="30"/>
        <v>331.37437783700318</v>
      </c>
      <c r="FX32" s="382">
        <f t="shared" si="31"/>
        <v>342.45114910092565</v>
      </c>
      <c r="FY32" s="382">
        <f t="shared" si="32"/>
        <v>353.56967773053952</v>
      </c>
      <c r="FZ32" s="382">
        <f t="shared" si="33"/>
        <v>364.72931675588615</v>
      </c>
      <c r="GA32" s="382">
        <f t="shared" si="34"/>
        <v>375.92941766943107</v>
      </c>
      <c r="GB32" s="382">
        <f t="shared" si="35"/>
        <v>387.1693323360472</v>
      </c>
      <c r="GC32" s="382">
        <f t="shared" si="36"/>
        <v>398.4484147966092</v>
      </c>
      <c r="GD32" s="382">
        <f t="shared" si="37"/>
        <v>409.76602296059406</v>
      </c>
      <c r="GE32" s="382">
        <f t="shared" si="38"/>
        <v>421.12152018448319</v>
      </c>
      <c r="GF32" s="382">
        <f t="shared" si="39"/>
        <v>432.51427673405442</v>
      </c>
      <c r="GG32" s="382">
        <f t="shared" si="40"/>
        <v>443.9436711298514</v>
      </c>
      <c r="GH32" s="382">
        <f t="shared" si="41"/>
        <v>455.40909137620611</v>
      </c>
      <c r="GI32" s="382">
        <f t="shared" si="42"/>
        <v>466.90993607515196</v>
      </c>
      <c r="GJ32" s="382">
        <f t="shared" si="43"/>
        <v>478.44561542743332</v>
      </c>
      <c r="GK32" s="382">
        <f t="shared" si="44"/>
        <v>490.01555212354441</v>
      </c>
      <c r="GL32" s="382">
        <f t="shared" si="45"/>
        <v>501.6191821283702</v>
      </c>
      <c r="GM32" s="382">
        <f t="shared" si="46"/>
        <v>513.25595536351727</v>
      </c>
      <c r="GN32" s="382">
        <f t="shared" si="47"/>
        <v>524.92533629184618</v>
      </c>
      <c r="GO32" s="382">
        <f t="shared" si="48"/>
        <v>536.62680440904239</v>
      </c>
      <c r="GQ32" s="511"/>
      <c r="GR32" s="521"/>
      <c r="GS32" s="524">
        <v>21000</v>
      </c>
      <c r="GT32" s="477">
        <f t="shared" si="49"/>
        <v>6.852444041200779</v>
      </c>
      <c r="GU32" s="477">
        <f t="shared" si="50"/>
        <v>3.2882604231750769</v>
      </c>
      <c r="GV32" s="477">
        <f t="shared" si="51"/>
        <v>2.1016975032248739</v>
      </c>
      <c r="GW32" s="477">
        <f t="shared" si="52"/>
        <v>1.5095769739908513</v>
      </c>
      <c r="GX32" s="477">
        <f t="shared" si="53"/>
        <v>1.1552624626108268</v>
      </c>
      <c r="GY32" s="477">
        <f t="shared" si="54"/>
        <v>0.91987452724793484</v>
      </c>
      <c r="GZ32" s="477">
        <f t="shared" si="55"/>
        <v>0.75246423112862548</v>
      </c>
      <c r="HA32" s="477">
        <f t="shared" si="56"/>
        <v>0.62755653899826369</v>
      </c>
      <c r="HB32" s="477">
        <f t="shared" si="57"/>
        <v>0.53099811873932856</v>
      </c>
      <c r="HC32" s="477">
        <f t="shared" si="58"/>
        <v>0.4542964646675357</v>
      </c>
      <c r="HD32" s="477">
        <f t="shared" si="59"/>
        <v>0.39204677425746298</v>
      </c>
      <c r="HE32" s="477">
        <f t="shared" si="60"/>
        <v>0.34064538885562889</v>
      </c>
      <c r="HF32" s="477">
        <f t="shared" si="61"/>
        <v>0.29759703318813552</v>
      </c>
      <c r="HG32" s="477">
        <f t="shared" si="62"/>
        <v>0.26111895427370913</v>
      </c>
      <c r="HH32" s="477">
        <f t="shared" si="63"/>
        <v>0.2299034066747925</v>
      </c>
      <c r="HI32" s="477">
        <f t="shared" si="64"/>
        <v>0.20296920753677739</v>
      </c>
      <c r="HJ32" s="477">
        <f t="shared" si="65"/>
        <v>0.17956568558043867</v>
      </c>
      <c r="HK32" s="477">
        <f t="shared" si="66"/>
        <v>0.15910864857140647</v>
      </c>
      <c r="HL32" s="477">
        <f t="shared" si="67"/>
        <v>0.1411365729281279</v>
      </c>
      <c r="HM32" s="476">
        <f t="shared" si="68"/>
        <v>0.12527993765659842</v>
      </c>
      <c r="HN32" s="477">
        <f t="shared" si="69"/>
        <v>0.11123932110284304</v>
      </c>
      <c r="HO32" s="477">
        <f t="shared" si="70"/>
        <v>9.8769472284716248E-2</v>
      </c>
      <c r="HP32" s="477">
        <f t="shared" si="71"/>
        <v>8.7667538383106688E-2</v>
      </c>
      <c r="HQ32" s="477">
        <f t="shared" si="72"/>
        <v>7.7764236109878593E-2</v>
      </c>
      <c r="HR32" s="477">
        <f t="shared" si="73"/>
        <v>6.8917142599030687E-2</v>
      </c>
      <c r="HS32" s="477">
        <f t="shared" si="74"/>
        <v>6.1005535114262703E-2</v>
      </c>
      <c r="HT32" s="477">
        <f t="shared" si="75"/>
        <v>5.3926377964798274E-2</v>
      </c>
      <c r="HU32" s="477">
        <f t="shared" si="76"/>
        <v>4.759116976737976E-2</v>
      </c>
      <c r="HV32" s="477">
        <f t="shared" si="77"/>
        <v>4.1923443328399736E-2</v>
      </c>
      <c r="HW32" s="477">
        <f t="shared" si="78"/>
        <v>3.6856765815477359E-2</v>
      </c>
      <c r="HX32" s="477">
        <f t="shared" si="79"/>
        <v>3.2333126201380069E-2</v>
      </c>
      <c r="HY32" s="477">
        <f t="shared" si="80"/>
        <v>2.8301625219807398E-2</v>
      </c>
      <c r="HZ32" s="477">
        <f t="shared" si="81"/>
        <v>2.471740362321477E-2</v>
      </c>
      <c r="IA32" s="477">
        <f t="shared" si="82"/>
        <v>2.1540759643832466E-2</v>
      </c>
      <c r="IB32" s="477">
        <f t="shared" si="83"/>
        <v>1.8736417784193691E-2</v>
      </c>
      <c r="IC32" s="477">
        <f t="shared" si="84"/>
        <v>1.6272919482725971E-2</v>
      </c>
      <c r="ID32" s="477">
        <f t="shared" si="85"/>
        <v>1.4122112570987907E-2</v>
      </c>
      <c r="IE32" s="477">
        <f t="shared" si="86"/>
        <v>1.225872130139956E-2</v>
      </c>
      <c r="IF32" s="477">
        <f t="shared" si="87"/>
        <v>1.0659982464373042E-2</v>
      </c>
      <c r="IG32" s="477">
        <f t="shared" si="88"/>
        <v>9.3053360122309428E-3</v>
      </c>
    </row>
    <row r="33" spans="1:296">
      <c r="F33" s="384"/>
      <c r="G33" s="384"/>
      <c r="H33" s="384"/>
      <c r="I33" s="384"/>
      <c r="J33" s="252"/>
      <c r="K33" s="606">
        <v>22000</v>
      </c>
      <c r="L33" s="382">
        <f t="shared" si="176"/>
        <v>6.7055999999999996</v>
      </c>
      <c r="M33" s="382">
        <v>220</v>
      </c>
      <c r="N33" s="491">
        <f t="shared" si="89"/>
        <v>427.91474727009285</v>
      </c>
      <c r="O33" s="263">
        <f t="shared" si="90"/>
        <v>0.60954185931508753</v>
      </c>
      <c r="P33" s="383">
        <f t="shared" si="91"/>
        <v>-28.58640000000031</v>
      </c>
      <c r="Q33" s="383">
        <f>$Q$11-Konstanten!$C$33*K33</f>
        <v>244.56359999999967</v>
      </c>
      <c r="R33" s="382">
        <f t="shared" si="0"/>
        <v>609.40005764610419</v>
      </c>
      <c r="S33" s="263">
        <f t="shared" si="1"/>
        <v>0.42231902025175705</v>
      </c>
      <c r="T33" s="492">
        <f>O33/Konstanten!$C$22</f>
        <v>0.49758519127762246</v>
      </c>
      <c r="U33" s="492">
        <f t="shared" si="2"/>
        <v>0.84873711608537117</v>
      </c>
      <c r="V33" s="492"/>
      <c r="W33" s="252"/>
      <c r="X33" s="515">
        <f t="shared" si="92"/>
        <v>220</v>
      </c>
      <c r="Y33" s="592">
        <v>22000</v>
      </c>
      <c r="Z33" s="490">
        <f t="shared" si="181"/>
        <v>2.3261943316579096E-2</v>
      </c>
      <c r="AA33" s="490">
        <f t="shared" si="181"/>
        <v>4.6518437086402013E-2</v>
      </c>
      <c r="AB33" s="490">
        <f t="shared" si="181"/>
        <v>6.9764050697508281E-2</v>
      </c>
      <c r="AC33" s="490">
        <f t="shared" si="181"/>
        <v>9.2993391246676521E-2</v>
      </c>
      <c r="AD33" s="490">
        <f t="shared" si="181"/>
        <v>0.11620112199390921</v>
      </c>
      <c r="AE33" s="490">
        <f t="shared" si="181"/>
        <v>0.13938198034460117</v>
      </c>
      <c r="AF33" s="490">
        <f t="shared" si="181"/>
        <v>0.16253079521327579</v>
      </c>
      <c r="AG33" s="490">
        <f t="shared" si="181"/>
        <v>0.18564250363325482</v>
      </c>
      <c r="AH33" s="490">
        <f t="shared" si="181"/>
        <v>0.20871216648767141</v>
      </c>
      <c r="AI33" s="490">
        <f t="shared" si="181"/>
        <v>0.23173498325093778</v>
      </c>
      <c r="AJ33" s="490">
        <f t="shared" si="182"/>
        <v>0.25470630564430075</v>
      </c>
      <c r="AK33" s="490">
        <f t="shared" si="182"/>
        <v>0.27762165012481954</v>
      </c>
      <c r="AL33" s="490">
        <f t="shared" si="182"/>
        <v>0.30047670914339175</v>
      </c>
      <c r="AM33" s="490">
        <f t="shared" si="182"/>
        <v>0.32326736112395471</v>
      </c>
      <c r="AN33" s="490">
        <f t="shared" si="182"/>
        <v>0.34598967913265971</v>
      </c>
      <c r="AO33" s="490">
        <f t="shared" si="182"/>
        <v>0.36863993822184149</v>
      </c>
      <c r="AP33" s="490">
        <f t="shared" si="182"/>
        <v>0.39121462144909103</v>
      </c>
      <c r="AQ33" s="490">
        <f t="shared" si="182"/>
        <v>0.41371042458633545</v>
      </c>
      <c r="AR33" s="490">
        <f t="shared" si="182"/>
        <v>0.43612425954717537</v>
      </c>
      <c r="AS33" s="490">
        <f t="shared" si="182"/>
        <v>0.4584532565729289</v>
      </c>
      <c r="AT33" s="490">
        <f t="shared" si="183"/>
        <v>0.48069476522837978</v>
      </c>
      <c r="AU33" s="490">
        <f t="shared" si="183"/>
        <v>0.50284635426753033</v>
      </c>
      <c r="AV33" s="490">
        <f t="shared" si="183"/>
        <v>0.52490581043716622</v>
      </c>
      <c r="AW33" s="490">
        <f t="shared" si="183"/>
        <v>0.54687113629217299</v>
      </c>
      <c r="AX33" s="490">
        <f t="shared" si="183"/>
        <v>0.56874054710108835</v>
      </c>
      <c r="AY33" s="490">
        <f t="shared" si="183"/>
        <v>0.59051246692346526</v>
      </c>
      <c r="AZ33" s="490">
        <f t="shared" si="183"/>
        <v>0.61218552394234604</v>
      </c>
      <c r="BA33" s="490">
        <f t="shared" si="183"/>
        <v>0.63375854513573993</v>
      </c>
      <c r="BB33" s="490">
        <f t="shared" si="183"/>
        <v>0.65523055037019884</v>
      </c>
      <c r="BC33" s="490">
        <f t="shared" si="183"/>
        <v>0.67660074599812403</v>
      </c>
      <c r="BD33" s="490">
        <f t="shared" si="184"/>
        <v>0.69786851803779626</v>
      </c>
      <c r="BE33" s="490">
        <f t="shared" si="184"/>
        <v>0.71903342501199985</v>
      </c>
      <c r="BF33" s="490">
        <f t="shared" si="184"/>
        <v>0.74009519051726269</v>
      </c>
      <c r="BG33" s="490">
        <f t="shared" si="184"/>
        <v>0.76105369559142666</v>
      </c>
      <c r="BH33" s="490">
        <f t="shared" si="184"/>
        <v>0.78190897094273992</v>
      </c>
      <c r="BI33" s="490">
        <f t="shared" si="184"/>
        <v>0.80266118909870332</v>
      </c>
      <c r="BJ33" s="490">
        <f t="shared" si="184"/>
        <v>0.82331065652802193</v>
      </c>
      <c r="BK33" s="490">
        <f t="shared" si="184"/>
        <v>0.8438578057839452</v>
      </c>
      <c r="BL33" s="490">
        <f t="shared" si="184"/>
        <v>0.8643031877122942</v>
      </c>
      <c r="BM33" s="490">
        <f t="shared" si="184"/>
        <v>0.88464746376264269</v>
      </c>
      <c r="BN33" s="527"/>
      <c r="BO33" s="252"/>
      <c r="BP33" s="515">
        <f t="shared" si="93"/>
        <v>220</v>
      </c>
      <c r="BQ33" s="592">
        <v>22000</v>
      </c>
      <c r="BR33" s="382">
        <f t="shared" si="94"/>
        <v>244.59006755355634</v>
      </c>
      <c r="BS33" s="382">
        <f t="shared" si="95"/>
        <v>244.66944541359456</v>
      </c>
      <c r="BT33" s="382">
        <f t="shared" si="96"/>
        <v>244.80165932196883</v>
      </c>
      <c r="BU33" s="382">
        <f t="shared" si="97"/>
        <v>244.98658599252519</v>
      </c>
      <c r="BV33" s="382">
        <f t="shared" si="98"/>
        <v>245.2240538211575</v>
      </c>
      <c r="BW33" s="382">
        <f t="shared" si="99"/>
        <v>245.51384386786913</v>
      </c>
      <c r="BX33" s="382">
        <f t="shared" si="100"/>
        <v>245.85569109912021</v>
      </c>
      <c r="BY33" s="382">
        <f t="shared" si="101"/>
        <v>246.24928587582014</v>
      </c>
      <c r="BZ33" s="382">
        <f t="shared" si="102"/>
        <v>246.69427566968912</v>
      </c>
      <c r="CA33" s="382">
        <f t="shared" si="103"/>
        <v>247.19026698843007</v>
      </c>
      <c r="CB33" s="382">
        <f t="shared" si="104"/>
        <v>247.73682748824274</v>
      </c>
      <c r="CC33" s="382">
        <f t="shared" si="105"/>
        <v>248.33348825071067</v>
      </c>
      <c r="CD33" s="382">
        <f t="shared" si="106"/>
        <v>248.9797462000052</v>
      </c>
      <c r="CE33" s="382">
        <f t="shared" si="107"/>
        <v>249.67506663568477</v>
      </c>
      <c r="CF33" s="382">
        <f t="shared" si="108"/>
        <v>250.41888585611736</v>
      </c>
      <c r="CG33" s="382">
        <f t="shared" si="109"/>
        <v>251.21061384769195</v>
      </c>
      <c r="CH33" s="382">
        <f t="shared" si="110"/>
        <v>252.04963701549238</v>
      </c>
      <c r="CI33" s="382">
        <f t="shared" si="111"/>
        <v>252.93532093194943</v>
      </c>
      <c r="CJ33" s="382">
        <f t="shared" si="112"/>
        <v>253.86701308111955</v>
      </c>
      <c r="CK33" s="382">
        <f t="shared" si="113"/>
        <v>254.84404557762852</v>
      </c>
      <c r="CL33" s="382">
        <f t="shared" si="114"/>
        <v>255.86573784090533</v>
      </c>
      <c r="CM33" s="382">
        <f t="shared" si="115"/>
        <v>256.93139920708717</v>
      </c>
      <c r="CN33" s="382">
        <f t="shared" si="116"/>
        <v>258.04033146283786</v>
      </c>
      <c r="CO33" s="382">
        <f t="shared" si="117"/>
        <v>259.19183128725894</v>
      </c>
      <c r="CP33" s="382">
        <f t="shared" si="118"/>
        <v>260.3851925900355</v>
      </c>
      <c r="CQ33" s="382">
        <f t="shared" si="119"/>
        <v>261.61970873591434</v>
      </c>
      <c r="CR33" s="382">
        <f t="shared" si="120"/>
        <v>262.89467464752289</v>
      </c>
      <c r="CS33" s="382">
        <f t="shared" si="121"/>
        <v>264.20938878038805</v>
      </c>
      <c r="CT33" s="382">
        <f t="shared" si="122"/>
        <v>265.56315496575206</v>
      </c>
      <c r="CU33" s="382">
        <f t="shared" si="123"/>
        <v>266.95528411843065</v>
      </c>
      <c r="CV33" s="382">
        <f t="shared" si="124"/>
        <v>268.38509580845692</v>
      </c>
      <c r="CW33" s="382">
        <f t="shared" si="125"/>
        <v>269.85191969663418</v>
      </c>
      <c r="CX33" s="382">
        <f t="shared" si="126"/>
        <v>271.3550968353432</v>
      </c>
      <c r="CY33" s="382">
        <f t="shared" si="127"/>
        <v>272.89398083703207</v>
      </c>
      <c r="CZ33" s="382">
        <f t="shared" si="128"/>
        <v>274.46793891375762</v>
      </c>
      <c r="DA33" s="382">
        <f t="shared" si="129"/>
        <v>276.07635279193562</v>
      </c>
      <c r="DB33" s="382">
        <f t="shared" si="130"/>
        <v>277.71861950712247</v>
      </c>
      <c r="DC33" s="382">
        <f t="shared" si="131"/>
        <v>279.39415208417762</v>
      </c>
      <c r="DD33" s="382">
        <f t="shared" si="132"/>
        <v>281.10238010856636</v>
      </c>
      <c r="DE33" s="382">
        <f t="shared" si="133"/>
        <v>282.8427501948666</v>
      </c>
      <c r="DF33" s="521"/>
      <c r="DG33" s="252"/>
      <c r="DH33" s="515">
        <f t="shared" si="134"/>
        <v>220</v>
      </c>
      <c r="DI33" s="592">
        <v>22000</v>
      </c>
      <c r="DJ33" s="382">
        <f t="shared" si="135"/>
        <v>14.175829598083709</v>
      </c>
      <c r="DK33" s="382">
        <f t="shared" si="136"/>
        <v>28.348338242060059</v>
      </c>
      <c r="DL33" s="382">
        <f t="shared" si="137"/>
        <v>42.514216516687284</v>
      </c>
      <c r="DM33" s="382">
        <f t="shared" si="138"/>
        <v>56.670177986431391</v>
      </c>
      <c r="DN33" s="382">
        <f t="shared" si="139"/>
        <v>70.812970441630256</v>
      </c>
      <c r="DO33" s="382">
        <f t="shared" si="140"/>
        <v>84.939386856828108</v>
      </c>
      <c r="DP33" s="382">
        <f t="shared" si="141"/>
        <v>99.046275972237424</v>
      </c>
      <c r="DQ33" s="382">
        <f t="shared" si="142"/>
        <v>113.1305524156726</v>
      </c>
      <c r="DR33" s="382">
        <f t="shared" si="143"/>
        <v>127.18920628903025</v>
      </c>
      <c r="DS33" s="382">
        <f t="shared" si="144"/>
        <v>141.21931215174047</v>
      </c>
      <c r="DT33" s="382">
        <f t="shared" si="145"/>
        <v>155.21803734246311</v>
      </c>
      <c r="DU33" s="382">
        <f t="shared" si="146"/>
        <v>169.1826495898716</v>
      </c>
      <c r="DV33" s="382">
        <f t="shared" si="147"/>
        <v>183.11052387329462</v>
      </c>
      <c r="DW33" s="382">
        <f t="shared" si="148"/>
        <v>196.99914850404198</v>
      </c>
      <c r="DX33" s="382">
        <f t="shared" si="149"/>
        <v>210.84613040839992</v>
      </c>
      <c r="DY33" s="382">
        <f t="shared" si="150"/>
        <v>224.6491996030465</v>
      </c>
      <c r="DZ33" s="382">
        <f t="shared" si="151"/>
        <v>238.4062128630749</v>
      </c>
      <c r="EA33" s="382">
        <f t="shared" si="152"/>
        <v>252.11515659170706</v>
      </c>
      <c r="EB33" s="382">
        <f t="shared" si="153"/>
        <v>265.77414890891316</v>
      </c>
      <c r="EC33" s="382">
        <f t="shared" si="154"/>
        <v>279.38144098358708</v>
      </c>
      <c r="ED33" s="382">
        <f t="shared" si="155"/>
        <v>292.93541764035518</v>
      </c>
      <c r="EE33" s="382">
        <f t="shared" si="156"/>
        <v>306.43459727776633</v>
      </c>
      <c r="EF33" s="382">
        <f t="shared" si="157"/>
        <v>319.87763113918413</v>
      </c>
      <c r="EG33" s="382">
        <f t="shared" si="158"/>
        <v>333.26330198144069</v>
      </c>
      <c r="EH33" s="382">
        <f t="shared" si="159"/>
        <v>346.59052218908005</v>
      </c>
      <c r="EI33" s="382">
        <f t="shared" si="160"/>
        <v>359.85833138390291</v>
      </c>
      <c r="EJ33" s="382">
        <f t="shared" si="161"/>
        <v>373.06589358057619</v>
      </c>
      <c r="EK33" s="382">
        <f t="shared" si="162"/>
        <v>386.21249393943106</v>
      </c>
      <c r="EL33" s="382">
        <f t="shared" si="163"/>
        <v>399.29753516708774</v>
      </c>
      <c r="EM33" s="382">
        <f t="shared" si="164"/>
        <v>412.32053361465387</v>
      </c>
      <c r="EN33" s="382">
        <f t="shared" si="165"/>
        <v>425.28111512163434</v>
      </c>
      <c r="EO33" s="382">
        <f t="shared" si="166"/>
        <v>438.17901065178842</v>
      </c>
      <c r="EP33" s="382">
        <f t="shared" si="167"/>
        <v>451.01405176482433</v>
      </c>
      <c r="EQ33" s="382">
        <f t="shared" si="168"/>
        <v>463.78616596519606</v>
      </c>
      <c r="ER33" s="382">
        <f t="shared" si="169"/>
        <v>476.4953719665117</v>
      </c>
      <c r="ES33" s="382">
        <f t="shared" si="170"/>
        <v>489.14177490704031</v>
      </c>
      <c r="ET33" s="382">
        <f t="shared" si="171"/>
        <v>501.72556154882847</v>
      </c>
      <c r="EU33" s="382">
        <f t="shared" si="172"/>
        <v>514.2469954898512</v>
      </c>
      <c r="EV33" s="382">
        <f t="shared" si="173"/>
        <v>526.70641241558371</v>
      </c>
      <c r="EW33" s="382">
        <f t="shared" si="174"/>
        <v>539.1042154134343</v>
      </c>
      <c r="EX33" s="521"/>
      <c r="EY33" s="252"/>
      <c r="EZ33" s="515">
        <f t="shared" si="175"/>
        <v>220</v>
      </c>
      <c r="FA33" s="592">
        <v>22000</v>
      </c>
      <c r="FB33" s="382">
        <f t="shared" si="9"/>
        <v>113.44006755355636</v>
      </c>
      <c r="FC33" s="382">
        <f t="shared" si="10"/>
        <v>123.51944541359458</v>
      </c>
      <c r="FD33" s="382">
        <f t="shared" si="11"/>
        <v>133.65165932196885</v>
      </c>
      <c r="FE33" s="382">
        <f t="shared" si="12"/>
        <v>143.83658599252522</v>
      </c>
      <c r="FF33" s="382">
        <f t="shared" si="13"/>
        <v>154.07405382115752</v>
      </c>
      <c r="FG33" s="382">
        <f t="shared" si="14"/>
        <v>164.36384386786915</v>
      </c>
      <c r="FH33" s="382">
        <f t="shared" si="15"/>
        <v>174.70569109912023</v>
      </c>
      <c r="FI33" s="382">
        <f t="shared" si="16"/>
        <v>185.09928587582016</v>
      </c>
      <c r="FJ33" s="382">
        <f t="shared" si="17"/>
        <v>195.54427566968914</v>
      </c>
      <c r="FK33" s="382">
        <f t="shared" si="18"/>
        <v>206.04026698843009</v>
      </c>
      <c r="FL33" s="382">
        <f t="shared" si="19"/>
        <v>216.58682748824276</v>
      </c>
      <c r="FM33" s="382">
        <f t="shared" si="20"/>
        <v>227.1834882507107</v>
      </c>
      <c r="FN33" s="382">
        <f t="shared" si="21"/>
        <v>237.82974620000522</v>
      </c>
      <c r="FO33" s="382">
        <f t="shared" si="22"/>
        <v>248.52506663568479</v>
      </c>
      <c r="FP33" s="382">
        <f t="shared" si="23"/>
        <v>259.26888585611738</v>
      </c>
      <c r="FQ33" s="382">
        <f t="shared" si="24"/>
        <v>270.06061384769197</v>
      </c>
      <c r="FR33" s="382">
        <f t="shared" si="25"/>
        <v>280.89963701549243</v>
      </c>
      <c r="FS33" s="382">
        <f t="shared" si="26"/>
        <v>291.78532093194946</v>
      </c>
      <c r="FT33" s="382">
        <f t="shared" si="27"/>
        <v>302.7170130811196</v>
      </c>
      <c r="FU33" s="382">
        <f t="shared" si="28"/>
        <v>313.69404557762857</v>
      </c>
      <c r="FV33" s="382">
        <f t="shared" si="29"/>
        <v>324.71573784090538</v>
      </c>
      <c r="FW33" s="382">
        <f t="shared" si="30"/>
        <v>335.78139920708719</v>
      </c>
      <c r="FX33" s="382">
        <f t="shared" si="31"/>
        <v>346.89033146283788</v>
      </c>
      <c r="FY33" s="382">
        <f t="shared" si="32"/>
        <v>358.04183128725896</v>
      </c>
      <c r="FZ33" s="382">
        <f t="shared" si="33"/>
        <v>369.23519259003552</v>
      </c>
      <c r="GA33" s="382">
        <f t="shared" si="34"/>
        <v>380.46970873591437</v>
      </c>
      <c r="GB33" s="382">
        <f t="shared" si="35"/>
        <v>391.74467464752291</v>
      </c>
      <c r="GC33" s="382">
        <f t="shared" si="36"/>
        <v>403.05938878038808</v>
      </c>
      <c r="GD33" s="382">
        <f t="shared" si="37"/>
        <v>414.41315496575208</v>
      </c>
      <c r="GE33" s="382">
        <f t="shared" si="38"/>
        <v>425.80528411843068</v>
      </c>
      <c r="GF33" s="382">
        <f t="shared" si="39"/>
        <v>437.23509580845695</v>
      </c>
      <c r="GG33" s="382">
        <f t="shared" si="40"/>
        <v>448.70191969663421</v>
      </c>
      <c r="GH33" s="382">
        <f t="shared" si="41"/>
        <v>460.20509683534323</v>
      </c>
      <c r="GI33" s="382">
        <f t="shared" si="42"/>
        <v>471.7439808370321</v>
      </c>
      <c r="GJ33" s="382">
        <f t="shared" si="43"/>
        <v>483.31793891375764</v>
      </c>
      <c r="GK33" s="382">
        <f t="shared" si="44"/>
        <v>494.92635279193564</v>
      </c>
      <c r="GL33" s="382">
        <f t="shared" si="45"/>
        <v>506.56861950712249</v>
      </c>
      <c r="GM33" s="382">
        <f t="shared" si="46"/>
        <v>518.24415208417759</v>
      </c>
      <c r="GN33" s="382">
        <f t="shared" si="47"/>
        <v>529.95238010856633</v>
      </c>
      <c r="GO33" s="382">
        <f t="shared" si="48"/>
        <v>541.69275019486668</v>
      </c>
      <c r="GQ33" s="511"/>
      <c r="GR33" s="521"/>
      <c r="GS33" s="524">
        <v>22000</v>
      </c>
      <c r="GT33" s="477">
        <f t="shared" si="49"/>
        <v>7.0023582936473225</v>
      </c>
      <c r="GU33" s="477">
        <f t="shared" si="50"/>
        <v>3.3572023290709292</v>
      </c>
      <c r="GV33" s="477">
        <f t="shared" si="51"/>
        <v>2.1436933400738818</v>
      </c>
      <c r="GW33" s="477">
        <f t="shared" si="52"/>
        <v>1.5381354197787096</v>
      </c>
      <c r="GX33" s="477">
        <f t="shared" si="53"/>
        <v>1.1757886000299584</v>
      </c>
      <c r="GY33" s="477">
        <f t="shared" si="54"/>
        <v>0.93507217264138121</v>
      </c>
      <c r="GZ33" s="477">
        <f t="shared" si="55"/>
        <v>0.76387945315672512</v>
      </c>
      <c r="HA33" s="477">
        <f t="shared" si="56"/>
        <v>0.63615647518200691</v>
      </c>
      <c r="HB33" s="477">
        <f t="shared" si="57"/>
        <v>0.53742822504392296</v>
      </c>
      <c r="HC33" s="477">
        <f t="shared" si="58"/>
        <v>0.45900913868663629</v>
      </c>
      <c r="HD33" s="477">
        <f t="shared" si="59"/>
        <v>0.3953715122062747</v>
      </c>
      <c r="HE33" s="477">
        <f t="shared" si="60"/>
        <v>0.34282970979260163</v>
      </c>
      <c r="HF33" s="477">
        <f t="shared" si="61"/>
        <v>0.29883166280805451</v>
      </c>
      <c r="HG33" s="477">
        <f t="shared" si="62"/>
        <v>0.26155401443567972</v>
      </c>
      <c r="HH33" s="477">
        <f t="shared" si="63"/>
        <v>0.2296592086083091</v>
      </c>
      <c r="HI33" s="477">
        <f t="shared" si="64"/>
        <v>0.20214367255653307</v>
      </c>
      <c r="HJ33" s="477">
        <f t="shared" si="65"/>
        <v>0.17823958378476909</v>
      </c>
      <c r="HK33" s="477">
        <f t="shared" si="66"/>
        <v>0.15734938302216805</v>
      </c>
      <c r="HL33" s="477">
        <f t="shared" si="67"/>
        <v>0.13900096876941784</v>
      </c>
      <c r="HM33" s="477">
        <f t="shared" si="68"/>
        <v>0.12281633480463458</v>
      </c>
      <c r="HN33" s="477">
        <f t="shared" si="69"/>
        <v>0.1084891695806062</v>
      </c>
      <c r="HO33" s="477">
        <f t="shared" si="70"/>
        <v>9.5768565919205198E-2</v>
      </c>
      <c r="HP33" s="477">
        <f t="shared" si="71"/>
        <v>8.4446981264219956E-2</v>
      </c>
      <c r="HQ33" s="477">
        <f t="shared" si="72"/>
        <v>7.4351208664427668E-2</v>
      </c>
      <c r="HR33" s="477">
        <f t="shared" si="73"/>
        <v>6.5335515402818303E-2</v>
      </c>
      <c r="HS33" s="477">
        <f t="shared" si="74"/>
        <v>5.7276365598502417E-2</v>
      </c>
      <c r="HT33" s="477">
        <f t="shared" si="75"/>
        <v>5.0068316049138951E-2</v>
      </c>
      <c r="HU33" s="477">
        <f t="shared" si="76"/>
        <v>4.3620791935330513E-2</v>
      </c>
      <c r="HV33" s="477">
        <f t="shared" si="77"/>
        <v>3.7855529942951299E-2</v>
      </c>
      <c r="HW33" s="477">
        <f t="shared" si="78"/>
        <v>3.2704533013578639E-2</v>
      </c>
      <c r="HX33" s="477">
        <f t="shared" si="79"/>
        <v>2.8108421140223109E-2</v>
      </c>
      <c r="HY33" s="477">
        <f t="shared" si="80"/>
        <v>2.4015091524336209E-2</v>
      </c>
      <c r="HZ33" s="477">
        <f t="shared" si="81"/>
        <v>2.0378622427736359E-2</v>
      </c>
      <c r="IA33" s="477">
        <f t="shared" si="82"/>
        <v>1.7158370507397182E-2</v>
      </c>
      <c r="IB33" s="477">
        <f t="shared" si="83"/>
        <v>1.4318222901282322E-2</v>
      </c>
      <c r="IC33" s="477">
        <f t="shared" si="84"/>
        <v>1.1825973943842081E-2</v>
      </c>
      <c r="ID33" s="477">
        <f t="shared" si="85"/>
        <v>9.6528029055236685E-3</v>
      </c>
      <c r="IE33" s="477">
        <f t="shared" si="86"/>
        <v>7.7728341232579335E-3</v>
      </c>
      <c r="IF33" s="477">
        <f t="shared" si="87"/>
        <v>6.1627647138297464E-3</v>
      </c>
      <c r="IG33" s="477">
        <f t="shared" si="88"/>
        <v>4.8015480261960992E-3</v>
      </c>
    </row>
    <row r="34" spans="1:296">
      <c r="F34" s="384"/>
      <c r="G34" s="384"/>
      <c r="H34" s="384"/>
      <c r="I34" s="384"/>
      <c r="J34" s="252"/>
      <c r="K34" s="606">
        <v>23000</v>
      </c>
      <c r="L34" s="382">
        <f t="shared" si="176"/>
        <v>7.0103999999999997</v>
      </c>
      <c r="M34" s="382">
        <v>230</v>
      </c>
      <c r="N34" s="491">
        <f t="shared" si="89"/>
        <v>410.00646832505618</v>
      </c>
      <c r="O34" s="263">
        <f t="shared" si="90"/>
        <v>0.58880233014515082</v>
      </c>
      <c r="P34" s="383">
        <f t="shared" si="91"/>
        <v>-30.567600000000311</v>
      </c>
      <c r="Q34" s="383">
        <f>$Q$11-Konstanten!$C$33*K34</f>
        <v>242.58239999999967</v>
      </c>
      <c r="R34" s="382">
        <f t="shared" si="0"/>
        <v>606.92667544834228</v>
      </c>
      <c r="S34" s="263">
        <f t="shared" si="1"/>
        <v>0.40464492309405986</v>
      </c>
      <c r="T34" s="492">
        <f>O34/Konstanten!$C$22</f>
        <v>0.48065496338379654</v>
      </c>
      <c r="U34" s="492">
        <f t="shared" si="2"/>
        <v>0.84186153045288803</v>
      </c>
      <c r="V34" s="492"/>
      <c r="W34" s="252"/>
      <c r="X34" s="515">
        <f t="shared" si="92"/>
        <v>230</v>
      </c>
      <c r="Y34" s="592">
        <v>23000</v>
      </c>
      <c r="Z34" s="490">
        <f t="shared" si="181"/>
        <v>2.3764461795562727E-2</v>
      </c>
      <c r="AA34" s="490">
        <f t="shared" si="181"/>
        <v>4.7522935603599166E-2</v>
      </c>
      <c r="AB34" s="490">
        <f t="shared" si="181"/>
        <v>7.1269455193353454E-2</v>
      </c>
      <c r="AC34" s="490">
        <f t="shared" si="181"/>
        <v>9.4998097653477692E-2</v>
      </c>
      <c r="AD34" s="490">
        <f t="shared" si="181"/>
        <v>0.11870300456879562</v>
      </c>
      <c r="AE34" s="490">
        <f t="shared" si="181"/>
        <v>0.14237840262728668</v>
      </c>
      <c r="AF34" s="490">
        <f t="shared" si="181"/>
        <v>0.16601862348168372</v>
      </c>
      <c r="AG34" s="490">
        <f t="shared" si="181"/>
        <v>0.18961812270333631</v>
      </c>
      <c r="AH34" s="490">
        <f t="shared" si="181"/>
        <v>0.21317149768004173</v>
      </c>
      <c r="AI34" s="490">
        <f t="shared" si="181"/>
        <v>0.23667350432682685</v>
      </c>
      <c r="AJ34" s="490">
        <f t="shared" si="182"/>
        <v>0.26011907249679855</v>
      </c>
      <c r="AK34" s="490">
        <f t="shared" si="182"/>
        <v>0.2835033199989852</v>
      </c>
      <c r="AL34" s="490">
        <f t="shared" si="182"/>
        <v>0.30682156515029185</v>
      </c>
      <c r="AM34" s="490">
        <f t="shared" si="182"/>
        <v>0.33006933780924469</v>
      </c>
      <c r="AN34" s="490">
        <f t="shared" si="182"/>
        <v>0.35324238885968445</v>
      </c>
      <c r="AO34" s="490">
        <f t="shared" si="182"/>
        <v>0.37633669813226051</v>
      </c>
      <c r="AP34" s="490">
        <f t="shared" si="182"/>
        <v>0.39934848077039503</v>
      </c>
      <c r="AQ34" s="490">
        <f t="shared" si="182"/>
        <v>0.42227419206497047</v>
      </c>
      <c r="AR34" s="490">
        <f t="shared" si="182"/>
        <v>0.44511053079794821</v>
      </c>
      <c r="AS34" s="490">
        <f t="shared" si="182"/>
        <v>0.46785444114948765</v>
      </c>
      <c r="AT34" s="490">
        <f t="shared" si="183"/>
        <v>0.49050311323540979</v>
      </c>
      <c r="AU34" s="490">
        <f t="shared" si="183"/>
        <v>0.51305398235246502</v>
      </c>
      <c r="AV34" s="490">
        <f t="shared" si="183"/>
        <v>0.53550472701721596</v>
      </c>
      <c r="AW34" s="490">
        <f t="shared" si="183"/>
        <v>0.55785326589095219</v>
      </c>
      <c r="AX34" s="490">
        <f t="shared" si="183"/>
        <v>0.58009775368769279</v>
      </c>
      <c r="AY34" s="490">
        <f t="shared" si="183"/>
        <v>0.60223657616518689</v>
      </c>
      <c r="AZ34" s="490">
        <f t="shared" si="183"/>
        <v>0.62426834430000477</v>
      </c>
      <c r="BA34" s="490">
        <f t="shared" si="183"/>
        <v>0.6461918877476398</v>
      </c>
      <c r="BB34" s="490">
        <f t="shared" si="183"/>
        <v>0.66800624768675931</v>
      </c>
      <c r="BC34" s="490">
        <f t="shared" si="183"/>
        <v>0.68971066914415935</v>
      </c>
      <c r="BD34" s="490">
        <f t="shared" si="184"/>
        <v>0.71130459289307457</v>
      </c>
      <c r="BE34" s="490">
        <f t="shared" si="184"/>
        <v>0.73278764701308374</v>
      </c>
      <c r="BF34" s="490">
        <f t="shared" si="184"/>
        <v>0.75415963819460441</v>
      </c>
      <c r="BG34" s="490">
        <f t="shared" si="184"/>
        <v>0.77542054286535245</v>
      </c>
      <c r="BH34" s="490">
        <f t="shared" si="184"/>
        <v>0.79657049821022941</v>
      </c>
      <c r="BI34" s="490">
        <f t="shared" si="184"/>
        <v>0.81760979314987425</v>
      </c>
      <c r="BJ34" s="490">
        <f t="shared" si="184"/>
        <v>0.83853885933699823</v>
      </c>
      <c r="BK34" s="490">
        <f t="shared" si="184"/>
        <v>0.85935826222335876</v>
      </c>
      <c r="BL34" s="490">
        <f t="shared" si="184"/>
        <v>0.8800686922442309</v>
      </c>
      <c r="BM34" s="490">
        <f t="shared" si="184"/>
        <v>0.90067095616135306</v>
      </c>
      <c r="BN34" s="527"/>
      <c r="BO34" s="252"/>
      <c r="BP34" s="515">
        <f t="shared" si="93"/>
        <v>230</v>
      </c>
      <c r="BQ34" s="592">
        <v>23000</v>
      </c>
      <c r="BR34" s="382">
        <f t="shared" si="94"/>
        <v>242.60979966482878</v>
      </c>
      <c r="BS34" s="382">
        <f t="shared" si="95"/>
        <v>242.69197104522294</v>
      </c>
      <c r="BT34" s="382">
        <f t="shared" si="96"/>
        <v>242.82883146675701</v>
      </c>
      <c r="BU34" s="382">
        <f t="shared" si="97"/>
        <v>243.02024369609541</v>
      </c>
      <c r="BV34" s="382">
        <f t="shared" si="98"/>
        <v>243.26601676958842</v>
      </c>
      <c r="BW34" s="382">
        <f t="shared" si="99"/>
        <v>243.56590713855763</v>
      </c>
      <c r="BX34" s="382">
        <f t="shared" si="100"/>
        <v>243.91962011690467</v>
      </c>
      <c r="BY34" s="382">
        <f t="shared" si="101"/>
        <v>244.32681161312513</v>
      </c>
      <c r="BZ34" s="382">
        <f t="shared" si="102"/>
        <v>244.78709012562328</v>
      </c>
      <c r="CA34" s="382">
        <f t="shared" si="103"/>
        <v>245.30001897749045</v>
      </c>
      <c r="CB34" s="382">
        <f t="shared" si="104"/>
        <v>245.86511876465184</v>
      </c>
      <c r="CC34" s="382">
        <f t="shared" si="105"/>
        <v>246.48186998954912</v>
      </c>
      <c r="CD34" s="382">
        <f t="shared" si="106"/>
        <v>247.14971585131391</v>
      </c>
      <c r="CE34" s="382">
        <f t="shared" si="107"/>
        <v>247.8680651627013</v>
      </c>
      <c r="CF34" s="382">
        <f t="shared" si="108"/>
        <v>248.63629536388709</v>
      </c>
      <c r="CG34" s="382">
        <f t="shared" si="109"/>
        <v>249.45375560354736</v>
      </c>
      <c r="CH34" s="382">
        <f t="shared" si="110"/>
        <v>250.3197698584062</v>
      </c>
      <c r="CI34" s="382">
        <f t="shared" si="111"/>
        <v>251.23364006360896</v>
      </c>
      <c r="CJ34" s="382">
        <f t="shared" si="112"/>
        <v>252.19464922779903</v>
      </c>
      <c r="CK34" s="382">
        <f t="shared" si="113"/>
        <v>253.20206450859283</v>
      </c>
      <c r="CL34" s="382">
        <f t="shared" si="114"/>
        <v>254.25514022619214</v>
      </c>
      <c r="CM34" s="382">
        <f t="shared" si="115"/>
        <v>255.3531207951018</v>
      </c>
      <c r="CN34" s="382">
        <f t="shared" si="116"/>
        <v>256.49524355625471</v>
      </c>
      <c r="CO34" s="382">
        <f t="shared" si="117"/>
        <v>257.68074149424996</v>
      </c>
      <c r="CP34" s="382">
        <f t="shared" si="118"/>
        <v>258.90884582681991</v>
      </c>
      <c r="CQ34" s="382">
        <f t="shared" si="119"/>
        <v>260.17878845601894</v>
      </c>
      <c r="CR34" s="382">
        <f t="shared" si="120"/>
        <v>261.48980427292514</v>
      </c>
      <c r="CS34" s="382">
        <f t="shared" si="121"/>
        <v>262.84113330984769</v>
      </c>
      <c r="CT34" s="382">
        <f t="shared" si="122"/>
        <v>264.23202273608172</v>
      </c>
      <c r="CU34" s="382">
        <f t="shared" si="123"/>
        <v>265.66172869516845</v>
      </c>
      <c r="CV34" s="382">
        <f t="shared" si="124"/>
        <v>267.129517983342</v>
      </c>
      <c r="CW34" s="382">
        <f t="shared" si="125"/>
        <v>268.63466957040868</v>
      </c>
      <c r="CX34" s="382">
        <f t="shared" si="126"/>
        <v>270.17647596567059</v>
      </c>
      <c r="CY34" s="382">
        <f t="shared" si="127"/>
        <v>271.75424443269469</v>
      </c>
      <c r="CZ34" s="382">
        <f t="shared" si="128"/>
        <v>273.36729805774195</v>
      </c>
      <c r="DA34" s="382">
        <f t="shared" si="129"/>
        <v>275.01497667749987</v>
      </c>
      <c r="DB34" s="382">
        <f t="shared" si="130"/>
        <v>276.69663767244089</v>
      </c>
      <c r="DC34" s="382">
        <f t="shared" si="131"/>
        <v>278.41165663264445</v>
      </c>
      <c r="DD34" s="382">
        <f t="shared" si="132"/>
        <v>280.15942790330303</v>
      </c>
      <c r="DE34" s="382">
        <f t="shared" si="133"/>
        <v>281.93936501738358</v>
      </c>
      <c r="DF34" s="521"/>
      <c r="DG34" s="252"/>
      <c r="DH34" s="515">
        <f t="shared" si="134"/>
        <v>230</v>
      </c>
      <c r="DI34" s="592">
        <v>23000</v>
      </c>
      <c r="DJ34" s="382">
        <f t="shared" si="135"/>
        <v>14.423285791400028</v>
      </c>
      <c r="DK34" s="382">
        <f t="shared" si="136"/>
        <v>28.8429373134381</v>
      </c>
      <c r="DL34" s="382">
        <f t="shared" si="137"/>
        <v>43.255333501516603</v>
      </c>
      <c r="DM34" s="382">
        <f t="shared" si="138"/>
        <v>57.656879582742185</v>
      </c>
      <c r="DN34" s="382">
        <f t="shared" si="139"/>
        <v>72.044019928668519</v>
      </c>
      <c r="DO34" s="382">
        <f t="shared" si="140"/>
        <v>86.413250562224633</v>
      </c>
      <c r="DP34" s="382">
        <f t="shared" si="141"/>
        <v>100.7611312122484</v>
      </c>
      <c r="DQ34" s="382">
        <f t="shared" si="142"/>
        <v>115.08429681709174</v>
      </c>
      <c r="DR34" s="382">
        <f t="shared" si="143"/>
        <v>129.37946838729175</v>
      </c>
      <c r="DS34" s="382">
        <f t="shared" si="144"/>
        <v>143.64346314778987</v>
      </c>
      <c r="DT34" s="382">
        <f t="shared" si="145"/>
        <v>157.87320389118827</v>
      </c>
      <c r="DU34" s="382">
        <f t="shared" si="146"/>
        <v>172.06572748555161</v>
      </c>
      <c r="DV34" s="382">
        <f t="shared" si="147"/>
        <v>186.2181924925236</v>
      </c>
      <c r="DW34" s="382">
        <f t="shared" si="148"/>
        <v>200.32788586400071</v>
      </c>
      <c r="DX34" s="382">
        <f t="shared" si="149"/>
        <v>214.39222869803882</v>
      </c>
      <c r="DY34" s="382">
        <f t="shared" si="150"/>
        <v>228.40878104661923</v>
      </c>
      <c r="DZ34" s="382">
        <f t="shared" si="151"/>
        <v>242.37524577932211</v>
      </c>
      <c r="EA34" s="382">
        <f t="shared" si="152"/>
        <v>256.28947151762731</v>
      </c>
      <c r="EB34" s="382">
        <f t="shared" si="153"/>
        <v>270.1494546642457</v>
      </c>
      <c r="EC34" s="382">
        <f t="shared" si="154"/>
        <v>283.95334056060062</v>
      </c>
      <c r="ED34" s="382">
        <f t="shared" si="155"/>
        <v>297.69942381302906</v>
      </c>
      <c r="EE34" s="382">
        <f t="shared" si="156"/>
        <v>311.38614783471405</v>
      </c>
      <c r="EF34" s="382">
        <f t="shared" si="157"/>
        <v>325.01210365543096</v>
      </c>
      <c r="EG34" s="382">
        <f t="shared" si="158"/>
        <v>338.57602805519571</v>
      </c>
      <c r="EH34" s="382">
        <f t="shared" si="159"/>
        <v>352.0768010807227</v>
      </c>
      <c r="EI34" s="382">
        <f t="shared" si="160"/>
        <v>365.51344300532924</v>
      </c>
      <c r="EJ34" s="382">
        <f t="shared" si="161"/>
        <v>378.88511079364298</v>
      </c>
      <c r="EK34" s="382">
        <f t="shared" si="162"/>
        <v>392.19109413236339</v>
      </c>
      <c r="EL34" s="382">
        <f t="shared" si="163"/>
        <v>405.4308110872467</v>
      </c>
      <c r="EM34" s="382">
        <f t="shared" si="164"/>
        <v>418.6038034449162</v>
      </c>
      <c r="EN34" s="382">
        <f t="shared" si="165"/>
        <v>431.70973179573031</v>
      </c>
      <c r="EO34" s="382">
        <f t="shared" si="166"/>
        <v>444.74837041126426</v>
      </c>
      <c r="EP34" s="382">
        <f t="shared" si="167"/>
        <v>457.71960196677588</v>
      </c>
      <c r="EQ34" s="382">
        <f t="shared" si="168"/>
        <v>470.62341215561713</v>
      </c>
      <c r="ER34" s="382">
        <f t="shared" si="169"/>
        <v>483.45988423896421</v>
      </c>
      <c r="ES34" s="382">
        <f t="shared" si="170"/>
        <v>496.22919357045998</v>
      </c>
      <c r="ET34" s="382">
        <f t="shared" si="171"/>
        <v>508.93160213164947</v>
      </c>
      <c r="EU34" s="382">
        <f t="shared" si="172"/>
        <v>521.56745311028783</v>
      </c>
      <c r="EV34" s="382">
        <f t="shared" si="173"/>
        <v>534.13716554996131</v>
      </c>
      <c r="EW34" s="382">
        <f t="shared" si="174"/>
        <v>546.64122909588968</v>
      </c>
      <c r="EX34" s="521"/>
      <c r="EY34" s="252"/>
      <c r="EZ34" s="515">
        <f t="shared" si="175"/>
        <v>230</v>
      </c>
      <c r="FA34" s="592">
        <v>23000</v>
      </c>
      <c r="FB34" s="382">
        <f t="shared" si="9"/>
        <v>117.45979966482881</v>
      </c>
      <c r="FC34" s="382">
        <f t="shared" si="10"/>
        <v>127.54197104522297</v>
      </c>
      <c r="FD34" s="382">
        <f t="shared" si="11"/>
        <v>137.67883146675703</v>
      </c>
      <c r="FE34" s="382">
        <f t="shared" si="12"/>
        <v>147.87024369609543</v>
      </c>
      <c r="FF34" s="382">
        <f t="shared" si="13"/>
        <v>158.11601676958844</v>
      </c>
      <c r="FG34" s="382">
        <f t="shared" si="14"/>
        <v>168.41590713855766</v>
      </c>
      <c r="FH34" s="382">
        <f t="shared" si="15"/>
        <v>178.76962011690469</v>
      </c>
      <c r="FI34" s="382">
        <f t="shared" si="16"/>
        <v>189.17681161312515</v>
      </c>
      <c r="FJ34" s="382">
        <f t="shared" si="17"/>
        <v>199.6370901256233</v>
      </c>
      <c r="FK34" s="382">
        <f t="shared" si="18"/>
        <v>210.15001897749048</v>
      </c>
      <c r="FL34" s="382">
        <f t="shared" si="19"/>
        <v>220.71511876465186</v>
      </c>
      <c r="FM34" s="382">
        <f t="shared" si="20"/>
        <v>231.33186998954915</v>
      </c>
      <c r="FN34" s="382">
        <f t="shared" si="21"/>
        <v>241.99971585131394</v>
      </c>
      <c r="FO34" s="382">
        <f t="shared" si="22"/>
        <v>252.71806516270132</v>
      </c>
      <c r="FP34" s="382">
        <f t="shared" si="23"/>
        <v>263.48629536388711</v>
      </c>
      <c r="FQ34" s="382">
        <f t="shared" si="24"/>
        <v>274.30375560354742</v>
      </c>
      <c r="FR34" s="382">
        <f t="shared" si="25"/>
        <v>285.1697698584062</v>
      </c>
      <c r="FS34" s="382">
        <f t="shared" si="26"/>
        <v>296.08364006360898</v>
      </c>
      <c r="FT34" s="382">
        <f t="shared" si="27"/>
        <v>307.04464922779903</v>
      </c>
      <c r="FU34" s="382">
        <f t="shared" si="28"/>
        <v>318.05206450859282</v>
      </c>
      <c r="FV34" s="382">
        <f t="shared" si="29"/>
        <v>329.10514022619213</v>
      </c>
      <c r="FW34" s="382">
        <f t="shared" si="30"/>
        <v>340.20312079510182</v>
      </c>
      <c r="FX34" s="382">
        <f t="shared" si="31"/>
        <v>351.34524355625473</v>
      </c>
      <c r="FY34" s="382">
        <f t="shared" si="32"/>
        <v>362.53074149424998</v>
      </c>
      <c r="FZ34" s="382">
        <f t="shared" si="33"/>
        <v>373.75884582681994</v>
      </c>
      <c r="GA34" s="382">
        <f t="shared" si="34"/>
        <v>385.02878845601896</v>
      </c>
      <c r="GB34" s="382">
        <f t="shared" si="35"/>
        <v>396.33980427292516</v>
      </c>
      <c r="GC34" s="382">
        <f t="shared" si="36"/>
        <v>407.69113330984771</v>
      </c>
      <c r="GD34" s="382">
        <f t="shared" si="37"/>
        <v>419.08202273608174</v>
      </c>
      <c r="GE34" s="382">
        <f t="shared" si="38"/>
        <v>430.51172869516847</v>
      </c>
      <c r="GF34" s="382">
        <f t="shared" si="39"/>
        <v>441.97951798334202</v>
      </c>
      <c r="GG34" s="382">
        <f t="shared" si="40"/>
        <v>453.4846695704087</v>
      </c>
      <c r="GH34" s="382">
        <f t="shared" si="41"/>
        <v>465.02647596567061</v>
      </c>
      <c r="GI34" s="382">
        <f t="shared" si="42"/>
        <v>476.60424443269471</v>
      </c>
      <c r="GJ34" s="382">
        <f t="shared" si="43"/>
        <v>488.21729805774197</v>
      </c>
      <c r="GK34" s="382">
        <f t="shared" si="44"/>
        <v>499.8649766774999</v>
      </c>
      <c r="GL34" s="382">
        <f t="shared" si="45"/>
        <v>511.54663767244091</v>
      </c>
      <c r="GM34" s="382">
        <f t="shared" si="46"/>
        <v>523.26165663264442</v>
      </c>
      <c r="GN34" s="382">
        <f t="shared" si="47"/>
        <v>535.00942790330305</v>
      </c>
      <c r="GO34" s="382">
        <f t="shared" si="48"/>
        <v>546.7893650173836</v>
      </c>
      <c r="GQ34" s="511"/>
      <c r="GR34" s="521"/>
      <c r="GS34" s="524">
        <v>23000</v>
      </c>
      <c r="GT34" s="477">
        <f t="shared" si="49"/>
        <v>7.1437615092439559</v>
      </c>
      <c r="GU34" s="477">
        <f t="shared" si="50"/>
        <v>3.421948072043286</v>
      </c>
      <c r="GV34" s="477">
        <f t="shared" si="51"/>
        <v>2.1829330702520138</v>
      </c>
      <c r="GW34" s="477">
        <f t="shared" si="52"/>
        <v>1.5646591485043848</v>
      </c>
      <c r="GX34" s="477">
        <f t="shared" si="53"/>
        <v>1.194713966907186</v>
      </c>
      <c r="GY34" s="477">
        <f t="shared" si="54"/>
        <v>0.94895928625303105</v>
      </c>
      <c r="GZ34" s="477">
        <f t="shared" si="55"/>
        <v>0.77419227003650071</v>
      </c>
      <c r="HA34" s="477">
        <f t="shared" si="56"/>
        <v>0.64381081385753025</v>
      </c>
      <c r="HB34" s="477">
        <f t="shared" si="57"/>
        <v>0.5430353255743674</v>
      </c>
      <c r="HC34" s="477">
        <f t="shared" si="58"/>
        <v>0.46299744083219624</v>
      </c>
      <c r="HD34" s="477">
        <f t="shared" si="59"/>
        <v>0.39805307882885838</v>
      </c>
      <c r="HE34" s="477">
        <f t="shared" si="60"/>
        <v>0.34443897323465611</v>
      </c>
      <c r="HF34" s="477">
        <f t="shared" si="61"/>
        <v>0.29954926858733144</v>
      </c>
      <c r="HG34" s="477">
        <f t="shared" si="62"/>
        <v>0.26152214941392354</v>
      </c>
      <c r="HH34" s="477">
        <f t="shared" si="63"/>
        <v>0.22899182010461269</v>
      </c>
      <c r="HI34" s="477">
        <f t="shared" si="64"/>
        <v>0.2009334945295331</v>
      </c>
      <c r="HJ34" s="477">
        <f t="shared" si="65"/>
        <v>0.17656309719866217</v>
      </c>
      <c r="HK34" s="477">
        <f t="shared" si="66"/>
        <v>0.15527039917144891</v>
      </c>
      <c r="HL34" s="477">
        <f t="shared" si="67"/>
        <v>0.13657327056021043</v>
      </c>
      <c r="HM34" s="477">
        <f t="shared" si="68"/>
        <v>0.12008565872362023</v>
      </c>
      <c r="HN34" s="477">
        <f t="shared" si="69"/>
        <v>0.1054947168217817</v>
      </c>
      <c r="HO34" s="477">
        <f t="shared" si="70"/>
        <v>9.254417115460134E-2</v>
      </c>
      <c r="HP34" s="477">
        <f t="shared" si="71"/>
        <v>8.1022028424951986E-2</v>
      </c>
      <c r="HQ34" s="477">
        <f t="shared" si="72"/>
        <v>7.0751357019136346E-2</v>
      </c>
      <c r="HR34" s="477">
        <f t="shared" si="73"/>
        <v>6.1583281487285681E-2</v>
      </c>
      <c r="HS34" s="477">
        <f t="shared" si="74"/>
        <v>5.3391594274154193E-2</v>
      </c>
      <c r="HT34" s="477">
        <f t="shared" si="75"/>
        <v>4.6068565330319236E-2</v>
      </c>
      <c r="HU34" s="477">
        <f t="shared" si="76"/>
        <v>3.9521650056268502E-2</v>
      </c>
      <c r="HV34" s="477">
        <f t="shared" si="77"/>
        <v>3.3670878669103843E-2</v>
      </c>
      <c r="HW34" s="477">
        <f t="shared" si="78"/>
        <v>2.8446767927705254E-2</v>
      </c>
      <c r="HX34" s="477">
        <f t="shared" si="79"/>
        <v>2.378863720512794E-2</v>
      </c>
      <c r="HY34" s="477">
        <f t="shared" si="80"/>
        <v>1.964324040370485E-2</v>
      </c>
      <c r="HZ34" s="477">
        <f t="shared" si="81"/>
        <v>1.5963646668173737E-2</v>
      </c>
      <c r="IA34" s="477">
        <f t="shared" si="82"/>
        <v>1.2708318631415536E-2</v>
      </c>
      <c r="IB34" s="477">
        <f t="shared" si="83"/>
        <v>9.8403486491265377E-3</v>
      </c>
      <c r="IC34" s="477">
        <f t="shared" si="84"/>
        <v>7.3268222711360192E-3</v>
      </c>
      <c r="ID34" s="477">
        <f t="shared" si="85"/>
        <v>5.1382848497488007E-3</v>
      </c>
      <c r="IE34" s="477">
        <f t="shared" si="86"/>
        <v>3.2482922625893624E-3</v>
      </c>
      <c r="IF34" s="477">
        <f t="shared" si="87"/>
        <v>1.6330306325784978E-3</v>
      </c>
      <c r="IG34" s="477">
        <f t="shared" si="88"/>
        <v>2.7099295407872006E-4</v>
      </c>
    </row>
    <row r="35" spans="1:296">
      <c r="F35" s="384"/>
      <c r="G35" s="384"/>
      <c r="H35" s="384"/>
      <c r="I35" s="384"/>
      <c r="J35" s="252"/>
      <c r="K35" s="606">
        <v>24000</v>
      </c>
      <c r="L35" s="382">
        <f t="shared" si="176"/>
        <v>7.3151999999999999</v>
      </c>
      <c r="M35" s="382">
        <v>240</v>
      </c>
      <c r="N35" s="491">
        <f t="shared" si="89"/>
        <v>392.70994904751649</v>
      </c>
      <c r="O35" s="263">
        <f t="shared" si="90"/>
        <v>0.56860701731906405</v>
      </c>
      <c r="P35" s="383">
        <f t="shared" si="91"/>
        <v>-32.548800000000341</v>
      </c>
      <c r="Q35" s="383">
        <f>$Q$11-Konstanten!$C$33*K35</f>
        <v>240.60119999999964</v>
      </c>
      <c r="R35" s="382">
        <f t="shared" si="0"/>
        <v>604.44317225234647</v>
      </c>
      <c r="S35" s="263">
        <f t="shared" si="1"/>
        <v>0.38757458578585391</v>
      </c>
      <c r="T35" s="492">
        <f>O35/Konstanten!$C$22</f>
        <v>0.46416899372984816</v>
      </c>
      <c r="U35" s="492">
        <f t="shared" si="2"/>
        <v>0.83498594482040489</v>
      </c>
      <c r="V35" s="492"/>
      <c r="W35" s="252"/>
      <c r="X35" s="515">
        <f t="shared" si="92"/>
        <v>240</v>
      </c>
      <c r="Y35" s="592">
        <v>24000</v>
      </c>
      <c r="Z35" s="490">
        <f t="shared" si="181"/>
        <v>2.4282088360788625E-2</v>
      </c>
      <c r="AA35" s="490">
        <f t="shared" si="181"/>
        <v>4.8557605924980742E-2</v>
      </c>
      <c r="AB35" s="490">
        <f t="shared" si="181"/>
        <v>7.2820006868550988E-2</v>
      </c>
      <c r="AC35" s="490">
        <f t="shared" si="181"/>
        <v>9.706279507840225E-2</v>
      </c>
      <c r="AD35" s="490">
        <f t="shared" si="181"/>
        <v>0.12127954842536112</v>
      </c>
      <c r="AE35" s="490">
        <f t="shared" si="181"/>
        <v>0.14546394235042387</v>
      </c>
      <c r="AF35" s="490">
        <f t="shared" si="181"/>
        <v>0.16960977255376547</v>
      </c>
      <c r="AG35" s="490">
        <f t="shared" si="181"/>
        <v>0.19371097659233322</v>
      </c>
      <c r="AH35" s="490">
        <f t="shared" si="181"/>
        <v>0.21776165420995047</v>
      </c>
      <c r="AI35" s="490">
        <f t="shared" si="181"/>
        <v>0.24175608624542252</v>
      </c>
      <c r="AJ35" s="490">
        <f t="shared" si="182"/>
        <v>0.2656887519869448</v>
      </c>
      <c r="AK35" s="490">
        <f t="shared" si="182"/>
        <v>0.28955434486583481</v>
      </c>
      <c r="AL35" s="490">
        <f t="shared" si="182"/>
        <v>0.31334778640775096</v>
      </c>
      <c r="AM35" s="490">
        <f t="shared" si="182"/>
        <v>0.33706423838503352</v>
      </c>
      <c r="AN35" s="490">
        <f t="shared" si="182"/>
        <v>0.36069911313889191</v>
      </c>
      <c r="AO35" s="490">
        <f t="shared" si="182"/>
        <v>0.38424808206432143</v>
      </c>
      <c r="AP35" s="490">
        <f t="shared" si="182"/>
        <v>0.40770708227336294</v>
      </c>
      <c r="AQ35" s="490">
        <f t="shared" si="182"/>
        <v>0.43107232147346114</v>
      </c>
      <c r="AR35" s="490">
        <f t="shared" si="182"/>
        <v>0.45434028111657726</v>
      </c>
      <c r="AS35" s="490">
        <f t="shared" si="182"/>
        <v>0.47750771789158009</v>
      </c>
      <c r="AT35" s="490">
        <f t="shared" si="183"/>
        <v>0.50057166364655326</v>
      </c>
      <c r="AU35" s="490">
        <f t="shared" si="183"/>
        <v>0.52352942383964129</v>
      </c>
      <c r="AV35" s="490">
        <f t="shared" si="183"/>
        <v>0.54637857462621486</v>
      </c>
      <c r="AW35" s="490">
        <f t="shared" si="183"/>
        <v>0.56911695869707202</v>
      </c>
      <c r="AX35" s="490">
        <f t="shared" si="183"/>
        <v>0.59174267998690544</v>
      </c>
      <c r="AY35" s="490">
        <f t="shared" si="183"/>
        <v>0.61425409737461245</v>
      </c>
      <c r="AZ35" s="490">
        <f t="shared" si="183"/>
        <v>0.63664981749738125</v>
      </c>
      <c r="BA35" s="490">
        <f t="shared" si="183"/>
        <v>0.65892868679914474</v>
      </c>
      <c r="BB35" s="490">
        <f t="shared" si="183"/>
        <v>0.6810897829309559</v>
      </c>
      <c r="BC35" s="490">
        <f t="shared" si="183"/>
        <v>0.70313240561666679</v>
      </c>
      <c r="BD35" s="490">
        <f t="shared" si="184"/>
        <v>0.72505606709187698</v>
      </c>
      <c r="BE35" s="490">
        <f t="shared" si="184"/>
        <v>0.74686048221796231</v>
      </c>
      <c r="BF35" s="490">
        <f t="shared" si="184"/>
        <v>0.7685455583661398</v>
      </c>
      <c r="BG35" s="490">
        <f t="shared" si="184"/>
        <v>0.79011138515918644</v>
      </c>
      <c r="BH35" s="490">
        <f t="shared" si="184"/>
        <v>0.81155822415095002</v>
      </c>
      <c r="BI35" s="490">
        <f t="shared" si="184"/>
        <v>0.83288649851599827</v>
      </c>
      <c r="BJ35" s="490">
        <f t="shared" si="184"/>
        <v>0.85409678281421053</v>
      </c>
      <c r="BK35" s="490">
        <f t="shared" si="184"/>
        <v>0.87518979288750898</v>
      </c>
      <c r="BL35" s="490">
        <f t="shared" si="184"/>
        <v>0.8961663759387023</v>
      </c>
      <c r="BM35" s="490">
        <f t="shared" si="184"/>
        <v>0.91702750083545193</v>
      </c>
      <c r="BN35" s="527"/>
      <c r="BO35" s="252"/>
      <c r="BP35" s="515">
        <f t="shared" si="93"/>
        <v>240</v>
      </c>
      <c r="BQ35" s="592">
        <v>24000</v>
      </c>
      <c r="BR35" s="382">
        <f t="shared" si="94"/>
        <v>240.62957264701396</v>
      </c>
      <c r="BS35" s="382">
        <f t="shared" si="95"/>
        <v>240.71465987928462</v>
      </c>
      <c r="BT35" s="382">
        <f t="shared" si="96"/>
        <v>240.85636976628462</v>
      </c>
      <c r="BU35" s="382">
        <f t="shared" si="97"/>
        <v>241.05454974047166</v>
      </c>
      <c r="BV35" s="382">
        <f t="shared" si="98"/>
        <v>241.30898756313897</v>
      </c>
      <c r="BW35" s="382">
        <f t="shared" si="99"/>
        <v>241.61941265852269</v>
      </c>
      <c r="BX35" s="382">
        <f t="shared" si="100"/>
        <v>241.98549779858263</v>
      </c>
      <c r="BY35" s="382">
        <f t="shared" si="101"/>
        <v>242.40686111655316</v>
      </c>
      <c r="BZ35" s="382">
        <f t="shared" si="102"/>
        <v>242.88306842352227</v>
      </c>
      <c r="CA35" s="382">
        <f t="shared" si="103"/>
        <v>243.41363579903108</v>
      </c>
      <c r="CB35" s="382">
        <f t="shared" si="104"/>
        <v>243.99803242402888</v>
      </c>
      <c r="CC35" s="382">
        <f t="shared" si="105"/>
        <v>244.63568362252056</v>
      </c>
      <c r="CD35" s="382">
        <f t="shared" si="106"/>
        <v>245.3259740769083</v>
      </c>
      <c r="CE35" s="382">
        <f t="shared" si="107"/>
        <v>246.06825118135555</v>
      </c>
      <c r="CF35" s="382">
        <f t="shared" si="108"/>
        <v>246.86182849747078</v>
      </c>
      <c r="CG35" s="382">
        <f t="shared" si="109"/>
        <v>247.70598927717455</v>
      </c>
      <c r="CH35" s="382">
        <f t="shared" si="110"/>
        <v>248.59999001872873</v>
      </c>
      <c r="CI35" s="382">
        <f t="shared" si="111"/>
        <v>249.54306402350852</v>
      </c>
      <c r="CJ35" s="382">
        <f t="shared" si="112"/>
        <v>250.53442492311123</v>
      </c>
      <c r="CK35" s="382">
        <f t="shared" si="113"/>
        <v>251.57327014875528</v>
      </c>
      <c r="CL35" s="382">
        <f t="shared" si="114"/>
        <v>252.65878431753299</v>
      </c>
      <c r="CM35" s="382">
        <f t="shared" si="115"/>
        <v>253.79014251289016</v>
      </c>
      <c r="CN35" s="382">
        <f t="shared" si="116"/>
        <v>254.96651343961568</v>
      </c>
      <c r="CO35" s="382">
        <f t="shared" si="117"/>
        <v>256.18706243658488</v>
      </c>
      <c r="CP35" s="382">
        <f t="shared" si="118"/>
        <v>257.4509543334417</v>
      </c>
      <c r="CQ35" s="382">
        <f t="shared" si="119"/>
        <v>258.75735614027167</v>
      </c>
      <c r="CR35" s="382">
        <f t="shared" si="120"/>
        <v>260.1054395620651</v>
      </c>
      <c r="CS35" s="382">
        <f t="shared" si="121"/>
        <v>261.49438333236606</v>
      </c>
      <c r="CT35" s="382">
        <f t="shared" si="122"/>
        <v>262.92337536290029</v>
      </c>
      <c r="CU35" s="382">
        <f t="shared" si="123"/>
        <v>264.39161470817965</v>
      </c>
      <c r="CV35" s="382">
        <f t="shared" si="124"/>
        <v>265.89831334604645</v>
      </c>
      <c r="CW35" s="382">
        <f t="shared" si="125"/>
        <v>267.44269777687128</v>
      </c>
      <c r="CX35" s="382">
        <f t="shared" si="126"/>
        <v>269.0240104456272</v>
      </c>
      <c r="CY35" s="382">
        <f t="shared" si="127"/>
        <v>270.64151099234687</v>
      </c>
      <c r="CZ35" s="382">
        <f t="shared" si="128"/>
        <v>272.2944773375404</v>
      </c>
      <c r="DA35" s="382">
        <f t="shared" si="129"/>
        <v>273.98220661000101</v>
      </c>
      <c r="DB35" s="382">
        <f t="shared" si="130"/>
        <v>275.70401592509677</v>
      </c>
      <c r="DC35" s="382">
        <f t="shared" si="131"/>
        <v>277.45924302212524</v>
      </c>
      <c r="DD35" s="382">
        <f t="shared" si="132"/>
        <v>279.24724676963393</v>
      </c>
      <c r="DE35" s="382">
        <f t="shared" si="133"/>
        <v>281.06740754778787</v>
      </c>
      <c r="DF35" s="521"/>
      <c r="DG35" s="252"/>
      <c r="DH35" s="515">
        <f t="shared" si="134"/>
        <v>240</v>
      </c>
      <c r="DI35" s="592">
        <v>24000</v>
      </c>
      <c r="DJ35" s="382">
        <f t="shared" si="135"/>
        <v>14.677142517706857</v>
      </c>
      <c r="DK35" s="382">
        <f t="shared" si="136"/>
        <v>29.350313362274694</v>
      </c>
      <c r="DL35" s="382">
        <f t="shared" si="137"/>
        <v>44.01555595506462</v>
      </c>
      <c r="DM35" s="382">
        <f t="shared" si="138"/>
        <v>58.668943764868899</v>
      </c>
      <c r="DN35" s="382">
        <f t="shared" si="139"/>
        <v>73.306594979557346</v>
      </c>
      <c r="DO35" s="382">
        <f t="shared" si="140"/>
        <v>87.924686762622656</v>
      </c>
      <c r="DP35" s="382">
        <f t="shared" si="141"/>
        <v>102.51946896739697</v>
      </c>
      <c r="DQ35" s="382">
        <f t="shared" si="142"/>
        <v>117.08727719156992</v>
      </c>
      <c r="DR35" s="382">
        <f t="shared" si="143"/>
        <v>131.624545065581</v>
      </c>
      <c r="DS35" s="382">
        <f t="shared" si="144"/>
        <v>146.12781568149506</v>
      </c>
      <c r="DT35" s="382">
        <f t="shared" si="145"/>
        <v>160.59375208275583</v>
      </c>
      <c r="DU35" s="382">
        <f t="shared" si="146"/>
        <v>175.01914675015513</v>
      </c>
      <c r="DV35" s="382">
        <f t="shared" si="147"/>
        <v>189.40093003455169</v>
      </c>
      <c r="DW35" s="382">
        <f t="shared" si="148"/>
        <v>203.73617750227078</v>
      </c>
      <c r="DX35" s="382">
        <f t="shared" si="149"/>
        <v>218.02211617427986</v>
      </c>
      <c r="DY35" s="382">
        <f t="shared" si="150"/>
        <v>232.25612965483839</v>
      </c>
      <c r="DZ35" s="382">
        <f t="shared" si="151"/>
        <v>246.43576215905992</v>
      </c>
      <c r="EA35" s="382">
        <f t="shared" si="152"/>
        <v>260.55872146160215</v>
      </c>
      <c r="EB35" s="382">
        <f t="shared" si="153"/>
        <v>274.62288080012684</v>
      </c>
      <c r="EC35" s="382">
        <f t="shared" si="154"/>
        <v>288.6262797773652</v>
      </c>
      <c r="ED35" s="382">
        <f t="shared" si="155"/>
        <v>302.56712431415724</v>
      </c>
      <c r="EE35" s="382">
        <f t="shared" si="156"/>
        <v>316.44378571307601</v>
      </c>
      <c r="EF35" s="382">
        <f t="shared" si="157"/>
        <v>330.25479889778472</v>
      </c>
      <c r="EG35" s="382">
        <f t="shared" si="158"/>
        <v>343.99885989746588</v>
      </c>
      <c r="EH35" s="382">
        <f t="shared" si="159"/>
        <v>357.6748226483902</v>
      </c>
      <c r="EI35" s="382">
        <f t="shared" si="160"/>
        <v>371.28169518611247</v>
      </c>
      <c r="EJ35" s="382">
        <f t="shared" si="161"/>
        <v>384.81863530199456</v>
      </c>
      <c r="EK35" s="382">
        <f t="shared" si="162"/>
        <v>398.28494573694792</v>
      </c>
      <c r="EL35" s="382">
        <f t="shared" si="163"/>
        <v>411.68006898344902</v>
      </c>
      <c r="EM35" s="382">
        <f t="shared" si="164"/>
        <v>425.00358176436168</v>
      </c>
      <c r="EN35" s="382">
        <f t="shared" si="165"/>
        <v>438.25518925382426</v>
      </c>
      <c r="EO35" s="382">
        <f t="shared" si="166"/>
        <v>451.43471910174236</v>
      </c>
      <c r="EP35" s="382">
        <f t="shared" si="167"/>
        <v>464.54211531928041</v>
      </c>
      <c r="EQ35" s="382">
        <f t="shared" si="168"/>
        <v>477.57743207831419</v>
      </c>
      <c r="ER35" s="382">
        <f t="shared" si="169"/>
        <v>490.54082747328107</v>
      </c>
      <c r="ES35" s="382">
        <f t="shared" si="170"/>
        <v>503.43255728915926</v>
      </c>
      <c r="ET35" s="382">
        <f t="shared" si="171"/>
        <v>516.2529688147448</v>
      </c>
      <c r="EU35" s="382">
        <f t="shared" si="172"/>
        <v>529.00249473580004</v>
      </c>
      <c r="EV35" s="382">
        <f t="shared" si="173"/>
        <v>541.68164713827809</v>
      </c>
      <c r="EW35" s="382">
        <f t="shared" si="174"/>
        <v>554.29101164762187</v>
      </c>
      <c r="EX35" s="521"/>
      <c r="EY35" s="252"/>
      <c r="EZ35" s="515">
        <f t="shared" si="175"/>
        <v>240</v>
      </c>
      <c r="FA35" s="592">
        <v>24000</v>
      </c>
      <c r="FB35" s="382">
        <f t="shared" si="9"/>
        <v>121.47957264701398</v>
      </c>
      <c r="FC35" s="382">
        <f t="shared" si="10"/>
        <v>131.56465987928465</v>
      </c>
      <c r="FD35" s="382">
        <f t="shared" si="11"/>
        <v>141.70636976628464</v>
      </c>
      <c r="FE35" s="382">
        <f t="shared" si="12"/>
        <v>151.90454974047168</v>
      </c>
      <c r="FF35" s="382">
        <f t="shared" si="13"/>
        <v>162.15898756313899</v>
      </c>
      <c r="FG35" s="382">
        <f t="shared" si="14"/>
        <v>172.46941265852271</v>
      </c>
      <c r="FH35" s="382">
        <f t="shared" si="15"/>
        <v>182.83549779858265</v>
      </c>
      <c r="FI35" s="382">
        <f t="shared" si="16"/>
        <v>193.25686111655318</v>
      </c>
      <c r="FJ35" s="382">
        <f t="shared" si="17"/>
        <v>203.7330684235223</v>
      </c>
      <c r="FK35" s="382">
        <f t="shared" si="18"/>
        <v>214.26363579903111</v>
      </c>
      <c r="FL35" s="382">
        <f t="shared" si="19"/>
        <v>224.8480324240289</v>
      </c>
      <c r="FM35" s="382">
        <f t="shared" si="20"/>
        <v>235.48568362252058</v>
      </c>
      <c r="FN35" s="382">
        <f t="shared" si="21"/>
        <v>246.17597407690832</v>
      </c>
      <c r="FO35" s="382">
        <f t="shared" si="22"/>
        <v>256.91825118135557</v>
      </c>
      <c r="FP35" s="382">
        <f t="shared" si="23"/>
        <v>267.71182849747083</v>
      </c>
      <c r="FQ35" s="382">
        <f t="shared" si="24"/>
        <v>278.5559892771746</v>
      </c>
      <c r="FR35" s="382">
        <f t="shared" si="25"/>
        <v>289.44999001872873</v>
      </c>
      <c r="FS35" s="382">
        <f t="shared" si="26"/>
        <v>300.39306402350854</v>
      </c>
      <c r="FT35" s="382">
        <f t="shared" si="27"/>
        <v>311.38442492311128</v>
      </c>
      <c r="FU35" s="382">
        <f t="shared" si="28"/>
        <v>322.42327014875531</v>
      </c>
      <c r="FV35" s="382">
        <f t="shared" si="29"/>
        <v>333.50878431753301</v>
      </c>
      <c r="FW35" s="382">
        <f t="shared" si="30"/>
        <v>344.64014251289018</v>
      </c>
      <c r="FX35" s="382">
        <f t="shared" si="31"/>
        <v>355.81651343961573</v>
      </c>
      <c r="FY35" s="382">
        <f t="shared" si="32"/>
        <v>367.0370624365849</v>
      </c>
      <c r="FZ35" s="382">
        <f t="shared" si="33"/>
        <v>378.30095433344172</v>
      </c>
      <c r="GA35" s="382">
        <f t="shared" si="34"/>
        <v>389.60735614027169</v>
      </c>
      <c r="GB35" s="382">
        <f t="shared" si="35"/>
        <v>400.95543956206512</v>
      </c>
      <c r="GC35" s="382">
        <f t="shared" si="36"/>
        <v>412.34438333236608</v>
      </c>
      <c r="GD35" s="382">
        <f t="shared" si="37"/>
        <v>423.77337536290031</v>
      </c>
      <c r="GE35" s="382">
        <f t="shared" si="38"/>
        <v>435.24161470817967</v>
      </c>
      <c r="GF35" s="382">
        <f t="shared" si="39"/>
        <v>446.74831334604647</v>
      </c>
      <c r="GG35" s="382">
        <f t="shared" si="40"/>
        <v>458.29269777687131</v>
      </c>
      <c r="GH35" s="382">
        <f t="shared" si="41"/>
        <v>469.87401044562722</v>
      </c>
      <c r="GI35" s="382">
        <f t="shared" si="42"/>
        <v>481.49151099234689</v>
      </c>
      <c r="GJ35" s="382">
        <f t="shared" si="43"/>
        <v>493.14447733754042</v>
      </c>
      <c r="GK35" s="382">
        <f t="shared" si="44"/>
        <v>504.83220661000104</v>
      </c>
      <c r="GL35" s="382">
        <f t="shared" si="45"/>
        <v>516.55401592509679</v>
      </c>
      <c r="GM35" s="382">
        <f t="shared" si="46"/>
        <v>528.3092430221252</v>
      </c>
      <c r="GN35" s="382">
        <f t="shared" si="47"/>
        <v>540.09724676963401</v>
      </c>
      <c r="GO35" s="382">
        <f t="shared" si="48"/>
        <v>551.91740754778789</v>
      </c>
      <c r="GQ35" s="511"/>
      <c r="GR35" s="521"/>
      <c r="GS35" s="524">
        <v>24000</v>
      </c>
      <c r="GT35" s="477">
        <f t="shared" si="49"/>
        <v>7.2767863363361167</v>
      </c>
      <c r="GU35" s="477">
        <f t="shared" si="50"/>
        <v>3.4825640617653764</v>
      </c>
      <c r="GV35" s="477">
        <f t="shared" si="51"/>
        <v>2.219461090323438</v>
      </c>
      <c r="GW35" s="477">
        <f t="shared" si="52"/>
        <v>1.5891816009040285</v>
      </c>
      <c r="GX35" s="477">
        <f t="shared" si="53"/>
        <v>1.2120654711674916</v>
      </c>
      <c r="GY35" s="477">
        <f t="shared" si="54"/>
        <v>0.96155845427294218</v>
      </c>
      <c r="GZ35" s="477">
        <f t="shared" si="55"/>
        <v>0.78342220887554159</v>
      </c>
      <c r="HA35" s="477">
        <f t="shared" si="56"/>
        <v>0.65053681110339567</v>
      </c>
      <c r="HB35" s="477">
        <f t="shared" si="57"/>
        <v>0.54783492943518797</v>
      </c>
      <c r="HC35" s="477">
        <f t="shared" si="58"/>
        <v>0.46627549860901973</v>
      </c>
      <c r="HD35" s="477">
        <f t="shared" si="59"/>
        <v>0.40010448419040673</v>
      </c>
      <c r="HE35" s="477">
        <f t="shared" si="60"/>
        <v>0.34548526829857751</v>
      </c>
      <c r="HF35" s="477">
        <f t="shared" si="61"/>
        <v>0.29976116818433451</v>
      </c>
      <c r="HG35" s="477">
        <f t="shared" si="62"/>
        <v>0.26103402120858993</v>
      </c>
      <c r="HH35" s="477">
        <f t="shared" si="63"/>
        <v>0.22791133851517439</v>
      </c>
      <c r="HI35" s="477">
        <f t="shared" si="64"/>
        <v>0.19934827851968251</v>
      </c>
      <c r="HJ35" s="477">
        <f t="shared" si="65"/>
        <v>0.17454539666976432</v>
      </c>
      <c r="HK35" s="477">
        <f t="shared" si="66"/>
        <v>0.15288048060128617</v>
      </c>
      <c r="HL35" s="477">
        <f t="shared" si="67"/>
        <v>0.13386191280157697</v>
      </c>
      <c r="HM35" s="477">
        <f t="shared" si="68"/>
        <v>0.11709602603567409</v>
      </c>
      <c r="HN35" s="477">
        <f t="shared" si="69"/>
        <v>0.10226378716297302</v>
      </c>
      <c r="HO35" s="477">
        <f t="shared" si="70"/>
        <v>8.9103841101750056E-2</v>
      </c>
      <c r="HP35" s="477">
        <f t="shared" si="71"/>
        <v>7.739997912866807E-2</v>
      </c>
      <c r="HQ35" s="477">
        <f t="shared" si="72"/>
        <v>6.6971740970263441E-2</v>
      </c>
      <c r="HR35" s="477">
        <f t="shared" si="73"/>
        <v>5.7667273117873036E-2</v>
      </c>
      <c r="HS35" s="477">
        <f t="shared" si="74"/>
        <v>4.9357835820516574E-2</v>
      </c>
      <c r="HT35" s="477">
        <f t="shared" si="75"/>
        <v>4.193353122674754E-2</v>
      </c>
      <c r="HU35" s="477">
        <f t="shared" si="76"/>
        <v>3.529994730130695E-2</v>
      </c>
      <c r="HV35" s="477">
        <f t="shared" si="77"/>
        <v>2.9375496388039823E-2</v>
      </c>
      <c r="HW35" s="477">
        <f t="shared" si="78"/>
        <v>2.4089286262755177E-2</v>
      </c>
      <c r="HX35" s="477">
        <f t="shared" si="79"/>
        <v>1.9379403371544004E-2</v>
      </c>
      <c r="HY35" s="477">
        <f t="shared" si="80"/>
        <v>1.5191518031167042E-2</v>
      </c>
      <c r="HZ35" s="477">
        <f t="shared" si="81"/>
        <v>1.1477743245479883E-2</v>
      </c>
      <c r="IA35" s="477">
        <f t="shared" si="82"/>
        <v>8.195694878209531E-3</v>
      </c>
      <c r="IB35" s="477">
        <f t="shared" si="83"/>
        <v>5.3077128720772368E-3</v>
      </c>
      <c r="IC35" s="477">
        <f t="shared" si="84"/>
        <v>2.7802121666077517E-3</v>
      </c>
      <c r="ID35" s="477">
        <f t="shared" si="85"/>
        <v>5.8313874890280216E-4</v>
      </c>
      <c r="IE35" s="477">
        <f t="shared" si="86"/>
        <v>1.3104885526505337E-3</v>
      </c>
      <c r="IF35" s="477">
        <f t="shared" si="87"/>
        <v>2.9249659408150932E-3</v>
      </c>
      <c r="IG35" s="477">
        <f t="shared" si="88"/>
        <v>4.2822345121175248E-3</v>
      </c>
    </row>
    <row r="36" spans="1:296">
      <c r="F36" s="384"/>
      <c r="G36" s="384"/>
      <c r="H36" s="384"/>
      <c r="I36" s="384"/>
      <c r="J36" s="252"/>
      <c r="K36" s="606">
        <v>25000</v>
      </c>
      <c r="L36" s="382">
        <f t="shared" si="176"/>
        <v>7.6199999999999992</v>
      </c>
      <c r="M36" s="382">
        <v>250</v>
      </c>
      <c r="N36" s="491">
        <f t="shared" si="89"/>
        <v>376.00907179140091</v>
      </c>
      <c r="O36" s="263">
        <f t="shared" si="90"/>
        <v>0.54894594570539845</v>
      </c>
      <c r="P36" s="383">
        <f t="shared" si="91"/>
        <v>-34.530000000000342</v>
      </c>
      <c r="Q36" s="383">
        <f>$Q$11-Konstanten!$C$33*K36</f>
        <v>238.61999999999964</v>
      </c>
      <c r="R36" s="382">
        <f t="shared" si="0"/>
        <v>601.94942278748135</v>
      </c>
      <c r="S36" s="263">
        <f t="shared" si="1"/>
        <v>0.37109210144722515</v>
      </c>
      <c r="T36" s="492">
        <f>O36/Konstanten!$C$22</f>
        <v>0.44811913935134562</v>
      </c>
      <c r="U36" s="492">
        <f t="shared" si="2"/>
        <v>0.82811035918792175</v>
      </c>
      <c r="V36" s="492"/>
      <c r="W36" s="252"/>
      <c r="X36" s="515">
        <f t="shared" si="92"/>
        <v>250</v>
      </c>
      <c r="Y36" s="592">
        <v>25000</v>
      </c>
      <c r="Z36" s="490">
        <f t="shared" si="181"/>
        <v>2.4815407094927789E-2</v>
      </c>
      <c r="AA36" s="490">
        <f t="shared" si="181"/>
        <v>4.9623612356505635E-2</v>
      </c>
      <c r="AB36" s="490">
        <f t="shared" si="181"/>
        <v>7.4417442589413782E-2</v>
      </c>
      <c r="AC36" s="490">
        <f t="shared" si="181"/>
        <v>9.9189781591651066E-2</v>
      </c>
      <c r="AD36" s="490">
        <f t="shared" si="181"/>
        <v>0.12393359794953726</v>
      </c>
      <c r="AE36" s="490">
        <f t="shared" si="181"/>
        <v>0.14864197200562795</v>
      </c>
      <c r="AF36" s="490">
        <f t="shared" si="181"/>
        <v>0.17330812174757526</v>
      </c>
      <c r="AG36" s="490">
        <f t="shared" si="181"/>
        <v>0.19792542738625543</v>
      </c>
      <c r="AH36" s="490">
        <f t="shared" si="181"/>
        <v>0.22248745441430115</v>
      </c>
      <c r="AI36" s="490">
        <f t="shared" si="181"/>
        <v>0.24698797496330985</v>
      </c>
      <c r="AJ36" s="490">
        <f t="shared" si="182"/>
        <v>0.27142098730657327</v>
      </c>
      <c r="AK36" s="490">
        <f t="shared" si="182"/>
        <v>0.2957807333850081</v>
      </c>
      <c r="AL36" s="490">
        <f t="shared" si="182"/>
        <v>0.32006171426518054</v>
      </c>
      <c r="AM36" s="490">
        <f t="shared" si="182"/>
        <v>0.34425870346972293</v>
      </c>
      <c r="AN36" s="490">
        <f t="shared" si="182"/>
        <v>0.3683667581512598</v>
      </c>
      <c r="AO36" s="490">
        <f t="shared" si="182"/>
        <v>0.39238122811035236</v>
      </c>
      <c r="AP36" s="490">
        <f t="shared" si="182"/>
        <v>0.41629776268538138</v>
      </c>
      <c r="AQ36" s="490">
        <f t="shared" si="182"/>
        <v>0.44011231556756442</v>
      </c>
      <c r="AR36" s="490">
        <f t="shared" si="182"/>
        <v>0.463821147616646</v>
      </c>
      <c r="AS36" s="490">
        <f t="shared" si="182"/>
        <v>0.48742082777232698</v>
      </c>
      <c r="AT36" s="490">
        <f t="shared" si="183"/>
        <v>0.51090823217272097</v>
      </c>
      <c r="AU36" s="490">
        <f t="shared" si="183"/>
        <v>0.53428054160439409</v>
      </c>
      <c r="AV36" s="490">
        <f t="shared" si="183"/>
        <v>0.55753523741841593</v>
      </c>
      <c r="AW36" s="490">
        <f t="shared" si="183"/>
        <v>0.58067009605391584</v>
      </c>
      <c r="AX36" s="490">
        <f t="shared" si="183"/>
        <v>0.60368318231468288</v>
      </c>
      <c r="AY36" s="490">
        <f t="shared" si="183"/>
        <v>0.62657284154586879</v>
      </c>
      <c r="AZ36" s="490">
        <f t="shared" si="183"/>
        <v>0.64933769085691917</v>
      </c>
      <c r="BA36" s="490">
        <f t="shared" si="183"/>
        <v>0.6719766095339933</v>
      </c>
      <c r="BB36" s="490">
        <f t="shared" si="183"/>
        <v>0.6944887287802809</v>
      </c>
      <c r="BC36" s="490">
        <f t="shared" si="183"/>
        <v>0.71687342091653927</v>
      </c>
      <c r="BD36" s="490">
        <f t="shared" si="184"/>
        <v>0.73913028816670623</v>
      </c>
      <c r="BE36" s="490">
        <f t="shared" si="184"/>
        <v>0.76125915114523002</v>
      </c>
      <c r="BF36" s="490">
        <f t="shared" si="184"/>
        <v>0.78326003715385017</v>
      </c>
      <c r="BG36" s="490">
        <f t="shared" si="184"/>
        <v>0.80513316838620419</v>
      </c>
      <c r="BH36" s="490">
        <f t="shared" si="184"/>
        <v>0.82687895012927604</v>
      </c>
      <c r="BI36" s="490">
        <f t="shared" si="184"/>
        <v>0.8484979590410785</v>
      </c>
      <c r="BJ36" s="490">
        <f t="shared" si="184"/>
        <v>0.86999093157478391</v>
      </c>
      <c r="BK36" s="490">
        <f t="shared" si="184"/>
        <v>0.89135875261036346</v>
      </c>
      <c r="BL36" s="490">
        <f t="shared" si="184"/>
        <v>0.9126024443462365</v>
      </c>
      <c r="BM36" s="490">
        <f t="shared" si="184"/>
        <v>0.93372315549522611</v>
      </c>
      <c r="BN36" s="527"/>
      <c r="BO36" s="252"/>
      <c r="BP36" s="515">
        <f t="shared" si="93"/>
        <v>250</v>
      </c>
      <c r="BQ36" s="592">
        <v>25000</v>
      </c>
      <c r="BR36" s="382">
        <f t="shared" si="94"/>
        <v>238.64938865058292</v>
      </c>
      <c r="BS36" s="382">
        <f t="shared" si="95"/>
        <v>238.73752048855715</v>
      </c>
      <c r="BT36" s="382">
        <f t="shared" si="96"/>
        <v>238.8842934007638</v>
      </c>
      <c r="BU36" s="382">
        <f t="shared" si="97"/>
        <v>239.08953795594007</v>
      </c>
      <c r="BV36" s="382">
        <f t="shared" si="98"/>
        <v>239.35301852950468</v>
      </c>
      <c r="BW36" s="382">
        <f t="shared" si="99"/>
        <v>239.67443485610997</v>
      </c>
      <c r="BX36" s="382">
        <f t="shared" si="100"/>
        <v>240.05342398845832</v>
      </c>
      <c r="BY36" s="382">
        <f t="shared" si="101"/>
        <v>240.4895626356427</v>
      </c>
      <c r="BZ36" s="382">
        <f t="shared" si="102"/>
        <v>240.9823698496493</v>
      </c>
      <c r="CA36" s="382">
        <f t="shared" si="103"/>
        <v>241.53131002477221</v>
      </c>
      <c r="CB36" s="382">
        <f t="shared" si="104"/>
        <v>242.1357961715737</v>
      </c>
      <c r="CC36" s="382">
        <f t="shared" si="105"/>
        <v>242.795193424746</v>
      </c>
      <c r="CD36" s="382">
        <f t="shared" si="106"/>
        <v>243.5088227427822</v>
      </c>
      <c r="CE36" s="382">
        <f t="shared" si="107"/>
        <v>244.27596475674659</v>
      </c>
      <c r="CF36" s="382">
        <f t="shared" si="108"/>
        <v>245.09586372561233</v>
      </c>
      <c r="CG36" s="382">
        <f t="shared" si="109"/>
        <v>245.9677315565464</v>
      </c>
      <c r="CH36" s="382">
        <f t="shared" si="110"/>
        <v>246.89075185009676</v>
      </c>
      <c r="CI36" s="382">
        <f t="shared" si="111"/>
        <v>247.86408393239657</v>
      </c>
      <c r="CJ36" s="382">
        <f t="shared" si="112"/>
        <v>248.88686683914241</v>
      </c>
      <c r="CK36" s="382">
        <f t="shared" si="113"/>
        <v>249.95822321913656</v>
      </c>
      <c r="CL36" s="382">
        <f t="shared" si="114"/>
        <v>251.07726312849894</v>
      </c>
      <c r="CM36" s="382">
        <f t="shared" si="115"/>
        <v>252.24308769016986</v>
      </c>
      <c r="CN36" s="382">
        <f t="shared" si="116"/>
        <v>253.4547925969278</v>
      </c>
      <c r="CO36" s="382">
        <f t="shared" si="117"/>
        <v>254.71147143977572</v>
      </c>
      <c r="CP36" s="382">
        <f t="shared" si="118"/>
        <v>256.01221884710731</v>
      </c>
      <c r="CQ36" s="382">
        <f t="shared" si="119"/>
        <v>257.35613342350655</v>
      </c>
      <c r="CR36" s="382">
        <f t="shared" si="120"/>
        <v>258.74232048028682</v>
      </c>
      <c r="CS36" s="382">
        <f t="shared" si="121"/>
        <v>260.16989455292008</v>
      </c>
      <c r="CT36" s="382">
        <f t="shared" si="122"/>
        <v>261.63798170328124</v>
      </c>
      <c r="CU36" s="382">
        <f t="shared" si="123"/>
        <v>263.14572160714937</v>
      </c>
      <c r="CV36" s="382">
        <f t="shared" si="124"/>
        <v>264.69226942962234</v>
      </c>
      <c r="CW36" s="382">
        <f t="shared" si="125"/>
        <v>266.27679749303684</v>
      </c>
      <c r="CX36" s="382">
        <f t="shared" si="126"/>
        <v>267.8984967436262</v>
      </c>
      <c r="CY36" s="382">
        <f t="shared" si="127"/>
        <v>269.55657802451015</v>
      </c>
      <c r="CZ36" s="382">
        <f t="shared" si="128"/>
        <v>271.25027316371643</v>
      </c>
      <c r="DA36" s="382">
        <f t="shared" si="129"/>
        <v>272.97883588677649</v>
      </c>
      <c r="DB36" s="382">
        <f t="shared" si="130"/>
        <v>274.7415425640707</v>
      </c>
      <c r="DC36" s="382">
        <f t="shared" si="131"/>
        <v>276.53769280350849</v>
      </c>
      <c r="DD36" s="382">
        <f t="shared" si="132"/>
        <v>278.36660989936865</v>
      </c>
      <c r="DE36" s="382">
        <f t="shared" si="133"/>
        <v>280.22764114819597</v>
      </c>
      <c r="DF36" s="521"/>
      <c r="DG36" s="252"/>
      <c r="DH36" s="515">
        <f t="shared" si="134"/>
        <v>250</v>
      </c>
      <c r="DI36" s="592">
        <v>25000</v>
      </c>
      <c r="DJ36" s="382">
        <f t="shared" si="135"/>
        <v>14.937619977028152</v>
      </c>
      <c r="DK36" s="382">
        <f t="shared" si="136"/>
        <v>29.870904814628293</v>
      </c>
      <c r="DL36" s="382">
        <f t="shared" si="137"/>
        <v>44.795536612018161</v>
      </c>
      <c r="DM36" s="382">
        <f t="shared" si="138"/>
        <v>59.707231775510699</v>
      </c>
      <c r="DN36" s="382">
        <f t="shared" si="139"/>
        <v>74.601757749699743</v>
      </c>
      <c r="DO36" s="382">
        <f t="shared" si="140"/>
        <v>89.47494925078071</v>
      </c>
      <c r="DP36" s="382">
        <f t="shared" si="141"/>
        <v>104.32272385033548</v>
      </c>
      <c r="DQ36" s="382">
        <f t="shared" si="142"/>
        <v>119.141096770122</v>
      </c>
      <c r="DR36" s="382">
        <f t="shared" si="143"/>
        <v>133.92619476214466</v>
      </c>
      <c r="DS36" s="382">
        <f t="shared" si="144"/>
        <v>148.67426896461325</v>
      </c>
      <c r="DT36" s="382">
        <f t="shared" si="145"/>
        <v>163.38170664160009</v>
      </c>
      <c r="DU36" s="382">
        <f t="shared" si="146"/>
        <v>178.04504173276354</v>
      </c>
      <c r="DV36" s="382">
        <f t="shared" si="147"/>
        <v>192.66096415829722</v>
      </c>
      <c r="DW36" s="382">
        <f t="shared" si="148"/>
        <v>207.22632784316642</v>
      </c>
      <c r="DX36" s="382">
        <f t="shared" si="149"/>
        <v>221.73815744324656</v>
      </c>
      <c r="DY36" s="382">
        <f t="shared" si="150"/>
        <v>236.19365377366967</v>
      </c>
      <c r="DZ36" s="382">
        <f t="shared" si="151"/>
        <v>250.59019795618522</v>
      </c>
      <c r="EA36" s="382">
        <f t="shared" si="152"/>
        <v>264.92535431755726</v>
      </c>
      <c r="EB36" s="382">
        <f t="shared" si="153"/>
        <v>279.19687208446726</v>
      </c>
      <c r="EC36" s="382">
        <f t="shared" si="154"/>
        <v>293.40268593214859</v>
      </c>
      <c r="ED36" s="382">
        <f t="shared" si="155"/>
        <v>307.54091545374189</v>
      </c>
      <c r="EE36" s="382">
        <f t="shared" si="156"/>
        <v>321.60986362534794</v>
      </c>
      <c r="EF36" s="382">
        <f t="shared" si="157"/>
        <v>335.60801434769684</v>
      </c>
      <c r="EG36" s="382">
        <f t="shared" si="158"/>
        <v>349.534029149606</v>
      </c>
      <c r="EH36" s="382">
        <f t="shared" si="159"/>
        <v>363.38674314083323</v>
      </c>
      <c r="EI36" s="382">
        <f t="shared" si="160"/>
        <v>377.16516030284771</v>
      </c>
      <c r="EJ36" s="382">
        <f t="shared" si="161"/>
        <v>390.8684482054785</v>
      </c>
      <c r="EK36" s="382">
        <f t="shared" si="162"/>
        <v>404.49593223567598</v>
      </c>
      <c r="EL36" s="382">
        <f t="shared" si="163"/>
        <v>418.0470894217018</v>
      </c>
      <c r="EM36" s="382">
        <f t="shared" si="164"/>
        <v>431.52154193239795</v>
      </c>
      <c r="EN36" s="382">
        <f t="shared" si="165"/>
        <v>444.91905032669359</v>
      </c>
      <c r="EO36" s="382">
        <f t="shared" si="166"/>
        <v>458.23950662355924</v>
      </c>
      <c r="EP36" s="382">
        <f t="shared" si="167"/>
        <v>471.48292725726134</v>
      </c>
      <c r="EQ36" s="382">
        <f t="shared" si="168"/>
        <v>484.64944597713162</v>
      </c>
      <c r="ER36" s="382">
        <f t="shared" si="169"/>
        <v>497.73930674543629</v>
      </c>
      <c r="ES36" s="382">
        <f t="shared" si="170"/>
        <v>510.75285668113321</v>
      </c>
      <c r="ET36" s="382">
        <f t="shared" si="171"/>
        <v>523.69053909178433</v>
      </c>
      <c r="EU36" s="382">
        <f t="shared" si="172"/>
        <v>536.55288663037766</v>
      </c>
      <c r="EV36" s="382">
        <f t="shared" si="173"/>
        <v>549.34051460866158</v>
      </c>
      <c r="EW36" s="382">
        <f t="shared" si="174"/>
        <v>562.05411449365704</v>
      </c>
      <c r="EX36" s="521"/>
      <c r="EY36" s="252"/>
      <c r="EZ36" s="515">
        <f t="shared" si="175"/>
        <v>250</v>
      </c>
      <c r="FA36" s="592">
        <v>25000</v>
      </c>
      <c r="FB36" s="382">
        <f t="shared" si="9"/>
        <v>125.49938865058294</v>
      </c>
      <c r="FC36" s="382">
        <f t="shared" si="10"/>
        <v>135.58752048855717</v>
      </c>
      <c r="FD36" s="382">
        <f t="shared" si="11"/>
        <v>145.73429340076382</v>
      </c>
      <c r="FE36" s="382">
        <f t="shared" si="12"/>
        <v>155.9395379559401</v>
      </c>
      <c r="FF36" s="382">
        <f t="shared" si="13"/>
        <v>166.2030185295047</v>
      </c>
      <c r="FG36" s="382">
        <f t="shared" si="14"/>
        <v>176.52443485610999</v>
      </c>
      <c r="FH36" s="382">
        <f t="shared" si="15"/>
        <v>186.90342398845834</v>
      </c>
      <c r="FI36" s="382">
        <f t="shared" si="16"/>
        <v>197.33956263564272</v>
      </c>
      <c r="FJ36" s="382">
        <f t="shared" si="17"/>
        <v>207.83236984964933</v>
      </c>
      <c r="FK36" s="382">
        <f t="shared" si="18"/>
        <v>218.38131002477223</v>
      </c>
      <c r="FL36" s="382">
        <f t="shared" si="19"/>
        <v>228.98579617157372</v>
      </c>
      <c r="FM36" s="382">
        <f t="shared" si="20"/>
        <v>239.64519342474603</v>
      </c>
      <c r="FN36" s="382">
        <f t="shared" si="21"/>
        <v>250.35882274278222</v>
      </c>
      <c r="FO36" s="382">
        <f t="shared" si="22"/>
        <v>261.12596475674661</v>
      </c>
      <c r="FP36" s="382">
        <f t="shared" si="23"/>
        <v>271.94586372561236</v>
      </c>
      <c r="FQ36" s="382">
        <f t="shared" si="24"/>
        <v>282.81773155654639</v>
      </c>
      <c r="FR36" s="382">
        <f t="shared" si="25"/>
        <v>293.74075185009679</v>
      </c>
      <c r="FS36" s="382">
        <f t="shared" si="26"/>
        <v>304.71408393239659</v>
      </c>
      <c r="FT36" s="382">
        <f t="shared" si="27"/>
        <v>315.73686683914241</v>
      </c>
      <c r="FU36" s="382">
        <f t="shared" si="28"/>
        <v>326.80822321913661</v>
      </c>
      <c r="FV36" s="382">
        <f t="shared" si="29"/>
        <v>337.92726312849896</v>
      </c>
      <c r="FW36" s="382">
        <f t="shared" si="30"/>
        <v>349.09308769016991</v>
      </c>
      <c r="FX36" s="382">
        <f t="shared" si="31"/>
        <v>360.30479259692783</v>
      </c>
      <c r="FY36" s="382">
        <f t="shared" si="32"/>
        <v>371.56147143977574</v>
      </c>
      <c r="FZ36" s="382">
        <f t="shared" si="33"/>
        <v>382.86221884710733</v>
      </c>
      <c r="GA36" s="382">
        <f t="shared" si="34"/>
        <v>394.20613342350657</v>
      </c>
      <c r="GB36" s="382">
        <f t="shared" si="35"/>
        <v>405.59232048028684</v>
      </c>
      <c r="GC36" s="382">
        <f t="shared" si="36"/>
        <v>417.01989455292011</v>
      </c>
      <c r="GD36" s="382">
        <f t="shared" si="37"/>
        <v>428.48798170328126</v>
      </c>
      <c r="GE36" s="382">
        <f t="shared" si="38"/>
        <v>439.99572160714939</v>
      </c>
      <c r="GF36" s="382">
        <f t="shared" si="39"/>
        <v>451.54226942962237</v>
      </c>
      <c r="GG36" s="382">
        <f t="shared" si="40"/>
        <v>463.12679749303686</v>
      </c>
      <c r="GH36" s="382">
        <f t="shared" si="41"/>
        <v>474.74849674362622</v>
      </c>
      <c r="GI36" s="382">
        <f t="shared" si="42"/>
        <v>486.40657802451017</v>
      </c>
      <c r="GJ36" s="382">
        <f t="shared" si="43"/>
        <v>498.10027316371645</v>
      </c>
      <c r="GK36" s="382">
        <f t="shared" si="44"/>
        <v>509.82883588677652</v>
      </c>
      <c r="GL36" s="382">
        <f t="shared" si="45"/>
        <v>521.59154256407078</v>
      </c>
      <c r="GM36" s="382">
        <f t="shared" si="46"/>
        <v>533.38769280350857</v>
      </c>
      <c r="GN36" s="382">
        <f t="shared" si="47"/>
        <v>545.21660989936868</v>
      </c>
      <c r="GO36" s="382">
        <f t="shared" si="48"/>
        <v>557.07764114819599</v>
      </c>
      <c r="GQ36" s="511"/>
      <c r="GR36" s="521"/>
      <c r="GS36" s="524">
        <v>25000</v>
      </c>
      <c r="GT36" s="477">
        <f t="shared" si="49"/>
        <v>7.4015652321844057</v>
      </c>
      <c r="GU36" s="477">
        <f t="shared" si="50"/>
        <v>3.5391166196665611</v>
      </c>
      <c r="GV36" s="477">
        <f t="shared" si="51"/>
        <v>2.2533217463827606</v>
      </c>
      <c r="GW36" s="477">
        <f t="shared" si="52"/>
        <v>1.6117361887123978</v>
      </c>
      <c r="GX36" s="477">
        <f t="shared" si="53"/>
        <v>1.2278700065907446</v>
      </c>
      <c r="GY36" s="477">
        <f t="shared" si="54"/>
        <v>0.97289226017157793</v>
      </c>
      <c r="GZ36" s="477">
        <f t="shared" si="55"/>
        <v>0.79158880338089743</v>
      </c>
      <c r="HA36" s="477">
        <f t="shared" si="56"/>
        <v>0.65635173743952968</v>
      </c>
      <c r="HB36" s="477">
        <f t="shared" si="57"/>
        <v>0.55184256686127287</v>
      </c>
      <c r="HC36" s="477">
        <f t="shared" si="58"/>
        <v>0.46885746636326375</v>
      </c>
      <c r="HD36" s="477">
        <f t="shared" si="59"/>
        <v>0.40153877002818372</v>
      </c>
      <c r="HE36" s="477">
        <f t="shared" si="60"/>
        <v>0.34598071978011696</v>
      </c>
      <c r="HF36" s="477">
        <f t="shared" si="61"/>
        <v>0.29947871815423055</v>
      </c>
      <c r="HG36" s="477">
        <f t="shared" si="62"/>
        <v>0.26010033316988884</v>
      </c>
      <c r="HH36" s="477">
        <f t="shared" si="63"/>
        <v>0.22642790425105952</v>
      </c>
      <c r="HI36" s="477">
        <f t="shared" si="64"/>
        <v>0.19739767363755592</v>
      </c>
      <c r="HJ36" s="477">
        <f t="shared" si="65"/>
        <v>0.17219569738101359</v>
      </c>
      <c r="HK36" s="477">
        <f t="shared" si="66"/>
        <v>0.150188454847345</v>
      </c>
      <c r="HL36" s="477">
        <f t="shared" si="67"/>
        <v>0.13087537292903648</v>
      </c>
      <c r="HM36" s="477">
        <f t="shared" si="68"/>
        <v>0.11385559467820715</v>
      </c>
      <c r="HN36" s="477">
        <f t="shared" si="69"/>
        <v>9.8804244078955966E-2</v>
      </c>
      <c r="HO36" s="477">
        <f t="shared" si="70"/>
        <v>8.5455165320544771E-2</v>
      </c>
      <c r="HP36" s="477">
        <f t="shared" si="71"/>
        <v>7.3588165935884395E-2</v>
      </c>
      <c r="HQ36" s="477">
        <f t="shared" si="72"/>
        <v>6.3019450048286019E-2</v>
      </c>
      <c r="HR36" s="477">
        <f t="shared" si="73"/>
        <v>5.3594348373700113E-2</v>
      </c>
      <c r="HS36" s="477">
        <f t="shared" si="74"/>
        <v>4.5181726506699819E-2</v>
      </c>
      <c r="HT36" s="477">
        <f t="shared" si="75"/>
        <v>3.7669636273808531E-2</v>
      </c>
      <c r="HU36" s="477">
        <f t="shared" si="76"/>
        <v>3.096189929036703E-2</v>
      </c>
      <c r="HV36" s="477">
        <f t="shared" si="77"/>
        <v>2.4975397618537884E-2</v>
      </c>
      <c r="HW36" s="477">
        <f t="shared" si="78"/>
        <v>1.9637906457237776E-2</v>
      </c>
      <c r="HX36" s="477">
        <f t="shared" si="79"/>
        <v>1.4886346399565265E-2</v>
      </c>
      <c r="HY36" s="477">
        <f t="shared" si="80"/>
        <v>1.0665363415495517E-2</v>
      </c>
      <c r="HZ36" s="477">
        <f t="shared" si="81"/>
        <v>6.9261669884030539E-3</v>
      </c>
      <c r="IA36" s="477">
        <f t="shared" si="82"/>
        <v>3.6255732095925239E-3</v>
      </c>
      <c r="IB36" s="477">
        <f t="shared" si="83"/>
        <v>7.2521179940640947E-4</v>
      </c>
      <c r="IC36" s="477">
        <f t="shared" si="84"/>
        <v>1.8091348531283221E-3</v>
      </c>
      <c r="ID36" s="477">
        <f t="shared" si="85"/>
        <v>4.0080856365168607E-3</v>
      </c>
      <c r="IE36" s="477">
        <f t="shared" si="86"/>
        <v>5.8991273847148916E-3</v>
      </c>
      <c r="IF36" s="477">
        <f t="shared" si="87"/>
        <v>7.5070099503414247E-3</v>
      </c>
      <c r="IG36" s="477">
        <f t="shared" si="88"/>
        <v>8.8540822264849845E-3</v>
      </c>
    </row>
    <row r="37" spans="1:296" ht="16.350000000000001" customHeight="1">
      <c r="F37" s="384"/>
      <c r="G37" s="384"/>
      <c r="H37" s="384"/>
      <c r="I37" s="384"/>
      <c r="J37" s="252"/>
      <c r="K37" s="606">
        <v>26000</v>
      </c>
      <c r="L37" s="382">
        <f t="shared" si="176"/>
        <v>7.9247999999999994</v>
      </c>
      <c r="M37" s="382">
        <v>260</v>
      </c>
      <c r="N37" s="491">
        <f t="shared" si="89"/>
        <v>359.88801553955642</v>
      </c>
      <c r="O37" s="263">
        <f t="shared" si="90"/>
        <v>0.52980924279775987</v>
      </c>
      <c r="P37" s="383">
        <f t="shared" si="91"/>
        <v>-36.511200000000372</v>
      </c>
      <c r="Q37" s="383">
        <f>$Q$11-Konstanten!$C$33*K37</f>
        <v>236.63879999999961</v>
      </c>
      <c r="R37" s="382">
        <f t="shared" si="0"/>
        <v>599.44529917740147</v>
      </c>
      <c r="S37" s="263">
        <f t="shared" si="1"/>
        <v>0.3551818559482422</v>
      </c>
      <c r="T37" s="492">
        <f>O37/Konstanten!$C$22</f>
        <v>0.4324973410593958</v>
      </c>
      <c r="U37" s="492">
        <f t="shared" si="2"/>
        <v>0.82123477355543861</v>
      </c>
      <c r="V37" s="492"/>
      <c r="W37" s="252"/>
      <c r="X37" s="515">
        <f t="shared" si="92"/>
        <v>260</v>
      </c>
      <c r="Y37" s="592">
        <v>26000</v>
      </c>
      <c r="Z37" s="490">
        <f t="shared" si="181"/>
        <v>2.5365029758177147E-2</v>
      </c>
      <c r="AA37" s="490">
        <f t="shared" si="181"/>
        <v>5.0722174193488699E-2</v>
      </c>
      <c r="AB37" s="490">
        <f t="shared" si="181"/>
        <v>7.6063580799930391E-2</v>
      </c>
      <c r="AC37" s="490">
        <f t="shared" si="181"/>
        <v>0.10138146236460439</v>
      </c>
      <c r="AD37" s="490">
        <f t="shared" si="181"/>
        <v>0.12666812876928182</v>
      </c>
      <c r="AE37" s="490">
        <f t="shared" si="181"/>
        <v>0.15191601779702957</v>
      </c>
      <c r="AF37" s="490">
        <f t="shared" si="181"/>
        <v>0.1771177246420787</v>
      </c>
      <c r="AG37" s="490">
        <f t="shared" si="181"/>
        <v>0.2022660298469437</v>
      </c>
      <c r="AH37" s="490">
        <f t="shared" si="181"/>
        <v>0.22735392541956548</v>
      </c>
      <c r="AI37" s="490">
        <f t="shared" si="181"/>
        <v>0.25237463891711498</v>
      </c>
      <c r="AJ37" s="490">
        <f t="shared" si="182"/>
        <v>0.27732165531905456</v>
      </c>
      <c r="AK37" s="490">
        <f t="shared" si="182"/>
        <v>0.302188736550282</v>
      </c>
      <c r="AL37" s="490">
        <f t="shared" si="182"/>
        <v>0.32696993855393564</v>
      </c>
      <c r="AM37" s="490">
        <f t="shared" si="182"/>
        <v>0.35165962585209753</v>
      </c>
      <c r="AN37" s="490">
        <f t="shared" si="182"/>
        <v>0.37625248357035124</v>
      </c>
      <c r="AO37" s="490">
        <f t="shared" si="182"/>
        <v>0.40074352693771964</v>
      </c>
      <c r="AP37" s="490">
        <f t="shared" si="182"/>
        <v>0.42512810830660241</v>
      </c>
      <c r="AQ37" s="490">
        <f t="shared" si="182"/>
        <v>0.44940192176726523</v>
      </c>
      <c r="AR37" s="490">
        <f t="shared" si="182"/>
        <v>0.47356100545771007</v>
      </c>
      <c r="AS37" s="490">
        <f t="shared" si="182"/>
        <v>0.49760174169226845</v>
      </c>
      <c r="AT37" s="490">
        <f t="shared" si="183"/>
        <v>0.52152085505059231</v>
      </c>
      <c r="AU37" s="490">
        <f t="shared" si="183"/>
        <v>0.54531540858327743</v>
      </c>
      <c r="AV37" s="490">
        <f t="shared" si="183"/>
        <v>0.56898279830067366</v>
      </c>
      <c r="AW37" s="490">
        <f t="shared" si="183"/>
        <v>0.5925207461183245</v>
      </c>
      <c r="AX37" s="490">
        <f t="shared" si="183"/>
        <v>0.6159272914356716</v>
      </c>
      <c r="AY37" s="490">
        <f t="shared" si="183"/>
        <v>0.63920078152479798</v>
      </c>
      <c r="AZ37" s="490">
        <f t="shared" si="183"/>
        <v>0.66233986090332098</v>
      </c>
      <c r="BA37" s="490">
        <f t="shared" si="183"/>
        <v>0.68534345986051648</v>
      </c>
      <c r="BB37" s="490">
        <f t="shared" si="183"/>
        <v>0.70821078229862233</v>
      </c>
      <c r="BC37" s="490">
        <f t="shared" si="183"/>
        <v>0.73094129304268929</v>
      </c>
      <c r="BD37" s="490">
        <f t="shared" si="184"/>
        <v>0.75353470476231588</v>
      </c>
      <c r="BE37" s="490">
        <f t="shared" si="184"/>
        <v>0.77599096463788597</v>
      </c>
      <c r="BF37" s="490">
        <f t="shared" si="184"/>
        <v>0.79831024089249503</v>
      </c>
      <c r="BG37" s="490">
        <f t="shared" si="184"/>
        <v>0.82049290929904595</v>
      </c>
      <c r="BH37" s="490">
        <f t="shared" si="184"/>
        <v>0.84253953976036089</v>
      </c>
      <c r="BI37" s="490">
        <f t="shared" si="184"/>
        <v>0.86445088304846873</v>
      </c>
      <c r="BJ37" s="490">
        <f t="shared" si="184"/>
        <v>0.88622785777815771</v>
      </c>
      <c r="BK37" s="490">
        <f t="shared" si="184"/>
        <v>0.90787153767900974</v>
      </c>
      <c r="BL37" s="490">
        <f t="shared" si="184"/>
        <v>0.9293831392200731</v>
      </c>
      <c r="BM37" s="490">
        <f t="shared" si="184"/>
        <v>0.95076400963181307</v>
      </c>
      <c r="BN37" s="527"/>
      <c r="BO37" s="252"/>
      <c r="BP37" s="515">
        <f t="shared" si="93"/>
        <v>260</v>
      </c>
      <c r="BQ37" s="592">
        <v>26000</v>
      </c>
      <c r="BR37" s="382">
        <f t="shared" si="94"/>
        <v>236.669249958308</v>
      </c>
      <c r="BS37" s="382">
        <f t="shared" si="95"/>
        <v>236.76056197180046</v>
      </c>
      <c r="BT37" s="382">
        <f t="shared" si="96"/>
        <v>236.91262272188257</v>
      </c>
      <c r="BU37" s="382">
        <f t="shared" si="97"/>
        <v>237.12524422595598</v>
      </c>
      <c r="BV37" s="382">
        <f t="shared" si="98"/>
        <v>237.39816514627134</v>
      </c>
      <c r="BW37" s="382">
        <f t="shared" si="99"/>
        <v>237.73105259522066</v>
      </c>
      <c r="BX37" s="382">
        <f t="shared" si="100"/>
        <v>238.12350441079602</v>
      </c>
      <c r="BY37" s="382">
        <f t="shared" si="101"/>
        <v>238.57505186960071</v>
      </c>
      <c r="BZ37" s="382">
        <f t="shared" si="102"/>
        <v>239.08516279924746</v>
      </c>
      <c r="CA37" s="382">
        <f t="shared" si="103"/>
        <v>239.65324504735605</v>
      </c>
      <c r="CB37" s="382">
        <f t="shared" si="104"/>
        <v>240.27865026073272</v>
      </c>
      <c r="CC37" s="382">
        <f t="shared" si="105"/>
        <v>240.96067792573032</v>
      </c>
      <c r="CD37" s="382">
        <f t="shared" si="106"/>
        <v>241.69857961925766</v>
      </c>
      <c r="CE37" s="382">
        <f t="shared" si="107"/>
        <v>242.49156341940503</v>
      </c>
      <c r="CF37" s="382">
        <f t="shared" si="108"/>
        <v>243.33879842513721</v>
      </c>
      <c r="CG37" s="382">
        <f t="shared" si="109"/>
        <v>244.23941933588389</v>
      </c>
      <c r="CH37" s="382">
        <f t="shared" si="110"/>
        <v>245.19253104404095</v>
      </c>
      <c r="CI37" s="382">
        <f t="shared" si="111"/>
        <v>246.19721319627035</v>
      </c>
      <c r="CJ37" s="382">
        <f t="shared" si="112"/>
        <v>247.25252468292084</v>
      </c>
      <c r="CK37" s="382">
        <f t="shared" si="113"/>
        <v>248.35750801876853</v>
      </c>
      <c r="CL37" s="382">
        <f t="shared" si="114"/>
        <v>249.51119358245487</v>
      </c>
      <c r="CM37" s="382">
        <f t="shared" si="115"/>
        <v>250.71260368637411</v>
      </c>
      <c r="CN37" s="382">
        <f t="shared" si="116"/>
        <v>251.96075645319667</v>
      </c>
      <c r="CO37" s="382">
        <f t="shared" si="117"/>
        <v>253.25466947963068</v>
      </c>
      <c r="CP37" s="382">
        <f t="shared" si="118"/>
        <v>254.59336327230903</v>
      </c>
      <c r="CQ37" s="382">
        <f t="shared" si="119"/>
        <v>255.97586444478151</v>
      </c>
      <c r="CR37" s="382">
        <f t="shared" si="120"/>
        <v>257.40120866842489</v>
      </c>
      <c r="CS37" s="382">
        <f t="shared" si="121"/>
        <v>258.86844337361543</v>
      </c>
      <c r="CT37" s="382">
        <f t="shared" si="122"/>
        <v>260.37663020069567</v>
      </c>
      <c r="CU37" s="382">
        <f t="shared" si="123"/>
        <v>261.92484720311001</v>
      </c>
      <c r="CV37" s="382">
        <f t="shared" si="124"/>
        <v>263.51219080754532</v>
      </c>
      <c r="CW37" s="382">
        <f t="shared" si="125"/>
        <v>265.13777753802941</v>
      </c>
      <c r="CX37" s="382">
        <f t="shared" si="126"/>
        <v>266.80074551268609</v>
      </c>
      <c r="CY37" s="382">
        <f t="shared" si="127"/>
        <v>268.50025572326359</v>
      </c>
      <c r="CZ37" s="382">
        <f t="shared" si="128"/>
        <v>270.23549310865809</v>
      </c>
      <c r="DA37" s="382">
        <f t="shared" si="129"/>
        <v>272.00566743445324</v>
      </c>
      <c r="DB37" s="382">
        <f t="shared" si="130"/>
        <v>273.81001399105656</v>
      </c>
      <c r="DC37" s="382">
        <f t="shared" si="131"/>
        <v>275.64779412331239</v>
      </c>
      <c r="DD37" s="382">
        <f t="shared" si="132"/>
        <v>277.5182956045881</v>
      </c>
      <c r="DE37" s="382">
        <f t="shared" si="133"/>
        <v>279.42083286825533</v>
      </c>
      <c r="DF37" s="521"/>
      <c r="DG37" s="252"/>
      <c r="DH37" s="515">
        <f t="shared" si="134"/>
        <v>260</v>
      </c>
      <c r="DI37" s="592">
        <v>26000</v>
      </c>
      <c r="DJ37" s="382">
        <f t="shared" si="135"/>
        <v>15.204947852034191</v>
      </c>
      <c r="DK37" s="382">
        <f t="shared" si="136"/>
        <v>30.405168884344103</v>
      </c>
      <c r="DL37" s="382">
        <f t="shared" si="137"/>
        <v>45.595955949118725</v>
      </c>
      <c r="DM37" s="382">
        <f t="shared" si="138"/>
        <v>60.772641038192745</v>
      </c>
      <c r="DN37" s="382">
        <f t="shared" si="139"/>
        <v>75.930614346343759</v>
      </c>
      <c r="DO37" s="382">
        <f t="shared" si="140"/>
        <v>91.065342738179837</v>
      </c>
      <c r="DP37" s="382">
        <f t="shared" si="141"/>
        <v>106.17238743769148</v>
      </c>
      <c r="DQ37" s="382">
        <f t="shared" si="142"/>
        <v>121.24742077502638</v>
      </c>
      <c r="DR37" s="382">
        <f t="shared" si="143"/>
        <v>136.28624184228804</v>
      </c>
      <c r="DS37" s="382">
        <f t="shared" si="144"/>
        <v>151.28479093045866</v>
      </c>
      <c r="DT37" s="382">
        <f t="shared" si="145"/>
        <v>166.23916264110287</v>
      </c>
      <c r="DU37" s="382">
        <f t="shared" si="146"/>
        <v>181.14561758942475</v>
      </c>
      <c r="DV37" s="382">
        <f t="shared" si="147"/>
        <v>196.00059263848053</v>
      </c>
      <c r="DW37" s="382">
        <f t="shared" si="148"/>
        <v>210.80070962752367</v>
      </c>
      <c r="DX37" s="382">
        <f t="shared" si="149"/>
        <v>225.54278258006951</v>
      </c>
      <c r="DY37" s="382">
        <f t="shared" si="150"/>
        <v>240.22382339858839</v>
      </c>
      <c r="DZ37" s="382">
        <f t="shared" si="151"/>
        <v>254.84104607257402</v>
      </c>
      <c r="EA37" s="382">
        <f t="shared" si="152"/>
        <v>269.39186944467747</v>
      </c>
      <c r="EB37" s="382">
        <f t="shared" si="153"/>
        <v>283.87391859534807</v>
      </c>
      <c r="EC37" s="382">
        <f t="shared" si="154"/>
        <v>298.28502491991793</v>
      </c>
      <c r="ED37" s="382">
        <f t="shared" si="155"/>
        <v>312.62322498305656</v>
      </c>
      <c r="EE37" s="382">
        <f t="shared" si="156"/>
        <v>326.88675824424968</v>
      </c>
      <c r="EF37" s="382">
        <f t="shared" si="157"/>
        <v>341.0740637541424</v>
      </c>
      <c r="EG37" s="382">
        <f t="shared" si="158"/>
        <v>355.18377592571619</v>
      </c>
      <c r="EH37" s="382">
        <f t="shared" si="159"/>
        <v>369.21471948618273</v>
      </c>
      <c r="EI37" s="382">
        <f t="shared" si="160"/>
        <v>383.16590371556134</v>
      </c>
      <c r="EJ37" s="382">
        <f t="shared" si="161"/>
        <v>397.03651607630974</v>
      </c>
      <c r="EK37" s="382">
        <f t="shared" si="162"/>
        <v>410.82591533536271</v>
      </c>
      <c r="EL37" s="382">
        <f t="shared" si="163"/>
        <v>424.53362427565918</v>
      </c>
      <c r="EM37" s="382">
        <f t="shared" si="164"/>
        <v>438.15932208909157</v>
      </c>
      <c r="EN37" s="382">
        <f t="shared" si="165"/>
        <v>451.70283653680133</v>
      </c>
      <c r="EO37" s="382">
        <f t="shared" si="166"/>
        <v>465.16413595631792</v>
      </c>
      <c r="EP37" s="382">
        <f t="shared" si="167"/>
        <v>478.54332118818513</v>
      </c>
      <c r="EQ37" s="382">
        <f t="shared" si="168"/>
        <v>491.84061748770313</v>
      </c>
      <c r="ER37" s="382">
        <f t="shared" si="169"/>
        <v>505.05636648043969</v>
      </c>
      <c r="ES37" s="382">
        <f t="shared" si="170"/>
        <v>518.19101821315826</v>
      </c>
      <c r="ET37" s="382">
        <f t="shared" si="171"/>
        <v>531.24512334517533</v>
      </c>
      <c r="EU37" s="382">
        <f t="shared" si="172"/>
        <v>544.21932551864154</v>
      </c>
      <c r="EV37" s="382">
        <f t="shared" si="173"/>
        <v>557.1143539402093</v>
      </c>
      <c r="EW37" s="382">
        <f t="shared" si="174"/>
        <v>569.93101620084803</v>
      </c>
      <c r="EX37" s="521"/>
      <c r="EY37" s="252"/>
      <c r="EZ37" s="515">
        <f t="shared" si="175"/>
        <v>260</v>
      </c>
      <c r="FA37" s="592">
        <v>26000</v>
      </c>
      <c r="FB37" s="382">
        <f t="shared" si="9"/>
        <v>129.51924995830802</v>
      </c>
      <c r="FC37" s="382">
        <f t="shared" si="10"/>
        <v>139.61056197180048</v>
      </c>
      <c r="FD37" s="382">
        <f t="shared" si="11"/>
        <v>149.76262272188259</v>
      </c>
      <c r="FE37" s="382">
        <f t="shared" si="12"/>
        <v>159.975244225956</v>
      </c>
      <c r="FF37" s="382">
        <f t="shared" si="13"/>
        <v>170.24816514627136</v>
      </c>
      <c r="FG37" s="382">
        <f t="shared" si="14"/>
        <v>180.58105259522068</v>
      </c>
      <c r="FH37" s="382">
        <f t="shared" si="15"/>
        <v>190.97350441079604</v>
      </c>
      <c r="FI37" s="382">
        <f t="shared" si="16"/>
        <v>201.42505186960074</v>
      </c>
      <c r="FJ37" s="382">
        <f t="shared" si="17"/>
        <v>211.93516279924748</v>
      </c>
      <c r="FK37" s="382">
        <f t="shared" si="18"/>
        <v>222.50324504735607</v>
      </c>
      <c r="FL37" s="382">
        <f t="shared" si="19"/>
        <v>233.12865026073274</v>
      </c>
      <c r="FM37" s="382">
        <f t="shared" si="20"/>
        <v>243.81067792573035</v>
      </c>
      <c r="FN37" s="382">
        <f t="shared" si="21"/>
        <v>254.54857961925768</v>
      </c>
      <c r="FO37" s="382">
        <f t="shared" si="22"/>
        <v>265.34156341940502</v>
      </c>
      <c r="FP37" s="382">
        <f t="shared" si="23"/>
        <v>276.18879842513724</v>
      </c>
      <c r="FQ37" s="382">
        <f t="shared" si="24"/>
        <v>287.08941933588392</v>
      </c>
      <c r="FR37" s="382">
        <f t="shared" si="25"/>
        <v>298.04253104404097</v>
      </c>
      <c r="FS37" s="382">
        <f t="shared" si="26"/>
        <v>309.04721319627038</v>
      </c>
      <c r="FT37" s="382">
        <f t="shared" si="27"/>
        <v>320.10252468292083</v>
      </c>
      <c r="FU37" s="382">
        <f t="shared" si="28"/>
        <v>331.20750801876852</v>
      </c>
      <c r="FV37" s="382">
        <f t="shared" si="29"/>
        <v>342.36119358245492</v>
      </c>
      <c r="FW37" s="382">
        <f t="shared" si="30"/>
        <v>353.56260368637413</v>
      </c>
      <c r="FX37" s="382">
        <f t="shared" si="31"/>
        <v>364.81075645319669</v>
      </c>
      <c r="FY37" s="382">
        <f t="shared" si="32"/>
        <v>376.10466947963073</v>
      </c>
      <c r="FZ37" s="382">
        <f t="shared" si="33"/>
        <v>387.44336327230906</v>
      </c>
      <c r="GA37" s="382">
        <f t="shared" si="34"/>
        <v>398.82586444478153</v>
      </c>
      <c r="GB37" s="382">
        <f t="shared" si="35"/>
        <v>410.25120866842491</v>
      </c>
      <c r="GC37" s="382">
        <f t="shared" si="36"/>
        <v>421.71844337361546</v>
      </c>
      <c r="GD37" s="382">
        <f t="shared" si="37"/>
        <v>433.22663020069569</v>
      </c>
      <c r="GE37" s="382">
        <f t="shared" si="38"/>
        <v>444.77484720311003</v>
      </c>
      <c r="GF37" s="382">
        <f t="shared" si="39"/>
        <v>456.36219080754535</v>
      </c>
      <c r="GG37" s="382">
        <f t="shared" si="40"/>
        <v>467.98777753802943</v>
      </c>
      <c r="GH37" s="382">
        <f t="shared" si="41"/>
        <v>479.65074551268611</v>
      </c>
      <c r="GI37" s="382">
        <f t="shared" si="42"/>
        <v>491.35025572326361</v>
      </c>
      <c r="GJ37" s="382">
        <f t="shared" si="43"/>
        <v>503.08549310865811</v>
      </c>
      <c r="GK37" s="382">
        <f t="shared" si="44"/>
        <v>514.85566743445327</v>
      </c>
      <c r="GL37" s="382">
        <f t="shared" si="45"/>
        <v>526.66001399105653</v>
      </c>
      <c r="GM37" s="382">
        <f t="shared" si="46"/>
        <v>538.49779412331236</v>
      </c>
      <c r="GN37" s="382">
        <f t="shared" si="47"/>
        <v>550.36829560458818</v>
      </c>
      <c r="GO37" s="382">
        <f t="shared" si="48"/>
        <v>562.27083286825541</v>
      </c>
      <c r="GQ37" s="511"/>
      <c r="GR37" s="521"/>
      <c r="GS37" s="524">
        <v>26000</v>
      </c>
      <c r="GT37" s="477">
        <f t="shared" si="49"/>
        <v>7.5182304614731255</v>
      </c>
      <c r="GU37" s="477">
        <f t="shared" si="50"/>
        <v>3.5916719786314761</v>
      </c>
      <c r="GV37" s="477">
        <f t="shared" si="51"/>
        <v>2.2845593343630117</v>
      </c>
      <c r="GW37" s="477">
        <f t="shared" si="52"/>
        <v>1.632356295416207</v>
      </c>
      <c r="GX37" s="477">
        <f t="shared" si="53"/>
        <v>1.242154453929678</v>
      </c>
      <c r="GY37" s="477">
        <f t="shared" si="54"/>
        <v>0.98298328612681651</v>
      </c>
      <c r="GZ37" s="477">
        <f t="shared" si="55"/>
        <v>0.79871159554428495</v>
      </c>
      <c r="HA37" s="477">
        <f t="shared" si="56"/>
        <v>0.66127287972041315</v>
      </c>
      <c r="HB37" s="477">
        <f t="shared" si="57"/>
        <v>0.55507379126721557</v>
      </c>
      <c r="HC37" s="477">
        <f t="shared" si="58"/>
        <v>0.47075752743469457</v>
      </c>
      <c r="HD37" s="477">
        <f t="shared" si="59"/>
        <v>0.40236901195200891</v>
      </c>
      <c r="HE37" s="477">
        <f t="shared" si="60"/>
        <v>0.34593749034734572</v>
      </c>
      <c r="HF37" s="477">
        <f t="shared" si="61"/>
        <v>0.29871331608046631</v>
      </c>
      <c r="HG37" s="477">
        <f t="shared" si="62"/>
        <v>0.25873183201447864</v>
      </c>
      <c r="HH37" s="477">
        <f t="shared" si="63"/>
        <v>0.2245517026335701</v>
      </c>
      <c r="HI37" s="477">
        <f t="shared" si="64"/>
        <v>0.195091374678249</v>
      </c>
      <c r="HJ37" s="477">
        <f t="shared" si="65"/>
        <v>0.16952326023321992</v>
      </c>
      <c r="HK37" s="477">
        <f t="shared" si="66"/>
        <v>0.14720319448889888</v>
      </c>
      <c r="HL37" s="477">
        <f t="shared" si="67"/>
        <v>0.12762217207849699</v>
      </c>
      <c r="HM37" s="477">
        <f t="shared" si="68"/>
        <v>0.11037256432061736</v>
      </c>
      <c r="HN37" s="477">
        <f t="shared" si="69"/>
        <v>9.5123990231404221E-2</v>
      </c>
      <c r="HO37" s="477">
        <f t="shared" si="70"/>
        <v>8.1605769488503635E-2</v>
      </c>
      <c r="HP37" s="477">
        <f t="shared" si="71"/>
        <v>6.9593953986968909E-2</v>
      </c>
      <c r="HQ37" s="477">
        <f t="shared" si="72"/>
        <v>5.8901602415223984E-2</v>
      </c>
      <c r="HR37" s="477">
        <f t="shared" si="73"/>
        <v>4.9371389665867599E-2</v>
      </c>
      <c r="HS37" s="477">
        <f t="shared" si="74"/>
        <v>4.086992234268625E-2</v>
      </c>
      <c r="HT37" s="477">
        <f t="shared" si="75"/>
        <v>3.3283317924277092E-2</v>
      </c>
      <c r="HU37" s="477">
        <f t="shared" si="76"/>
        <v>2.6513731562822739E-2</v>
      </c>
      <c r="HV37" s="477">
        <f t="shared" si="77"/>
        <v>2.0476601682301501E-2</v>
      </c>
      <c r="HW37" s="477">
        <f t="shared" si="78"/>
        <v>1.5098446570704957E-2</v>
      </c>
      <c r="HX37" s="477">
        <f t="shared" si="79"/>
        <v>1.0315087473143218E-2</v>
      </c>
      <c r="HY37" s="477">
        <f t="shared" si="80"/>
        <v>6.0702048233070832E-3</v>
      </c>
      <c r="HZ37" s="477">
        <f t="shared" si="81"/>
        <v>2.314156891274411E-3</v>
      </c>
      <c r="IA37" s="477">
        <f t="shared" si="82"/>
        <v>9.9699322708290267E-4</v>
      </c>
      <c r="IB37" s="477">
        <f t="shared" si="83"/>
        <v>3.9022839876584523E-3</v>
      </c>
      <c r="IC37" s="477">
        <f t="shared" si="84"/>
        <v>6.4365275766570564E-3</v>
      </c>
      <c r="ID37" s="477">
        <f t="shared" si="85"/>
        <v>8.6308733061811749E-3</v>
      </c>
      <c r="IE37" s="477">
        <f t="shared" si="86"/>
        <v>1.0513282287203886E-2</v>
      </c>
      <c r="IF37" s="477">
        <f t="shared" si="87"/>
        <v>1.2108929321079952E-2</v>
      </c>
      <c r="IG37" s="477">
        <f t="shared" si="88"/>
        <v>1.3440544758653944E-2</v>
      </c>
    </row>
    <row r="38" spans="1:296">
      <c r="F38" s="384"/>
      <c r="G38" s="384"/>
      <c r="H38" s="384"/>
      <c r="I38" s="384"/>
      <c r="J38" s="252"/>
      <c r="K38" s="606">
        <v>27000</v>
      </c>
      <c r="L38" s="382">
        <f t="shared" si="176"/>
        <v>8.2295999999999996</v>
      </c>
      <c r="M38" s="382">
        <v>270</v>
      </c>
      <c r="N38" s="491">
        <f t="shared" si="89"/>
        <v>344.33125283945822</v>
      </c>
      <c r="O38" s="263">
        <f t="shared" si="90"/>
        <v>0.51118713849788988</v>
      </c>
      <c r="P38" s="383">
        <f t="shared" si="91"/>
        <v>-38.492400000000373</v>
      </c>
      <c r="Q38" s="383">
        <f>$Q$11-Konstanten!$C$33*K38</f>
        <v>234.6575999999996</v>
      </c>
      <c r="R38" s="382">
        <f t="shared" si="0"/>
        <v>596.93067086353221</v>
      </c>
      <c r="S38" s="263">
        <f t="shared" si="1"/>
        <v>0.33982852488473547</v>
      </c>
      <c r="T38" s="492">
        <f>O38/Konstanten!$C$22</f>
        <v>0.41729562326358355</v>
      </c>
      <c r="U38" s="492">
        <f t="shared" si="2"/>
        <v>0.81435918792295547</v>
      </c>
      <c r="V38" s="492"/>
      <c r="W38" s="252"/>
      <c r="X38" s="515">
        <f t="shared" si="92"/>
        <v>270</v>
      </c>
      <c r="Y38" s="592">
        <v>27000</v>
      </c>
      <c r="Z38" s="490">
        <f t="shared" si="181"/>
        <v>2.5931597344860047E-2</v>
      </c>
      <c r="AA38" s="490">
        <f t="shared" si="181"/>
        <v>5.1854568795685466E-2</v>
      </c>
      <c r="AB38" s="490">
        <f t="shared" si="181"/>
        <v>7.7760326041040828E-2</v>
      </c>
      <c r="AC38" s="490">
        <f t="shared" si="181"/>
        <v>0.10364035552455023</v>
      </c>
      <c r="AD38" s="490">
        <f t="shared" si="181"/>
        <v>0.12948625480558637</v>
      </c>
      <c r="AE38" s="490">
        <f t="shared" si="181"/>
        <v>0.15528976772349601</v>
      </c>
      <c r="AF38" s="490">
        <f t="shared" si="181"/>
        <v>0.18104281800477948</v>
      </c>
      <c r="AG38" s="490">
        <f t="shared" si="181"/>
        <v>0.20673754098445143</v>
      </c>
      <c r="AH38" s="490">
        <f t="shared" si="181"/>
        <v>0.23236631314947953</v>
      </c>
      <c r="AI38" s="490">
        <f t="shared" si="181"/>
        <v>0.25792177925449189</v>
      </c>
      <c r="AJ38" s="490">
        <f t="shared" si="182"/>
        <v>0.2833968768048401</v>
      </c>
      <c r="AK38" s="490">
        <f t="shared" si="182"/>
        <v>0.30878485774973885</v>
      </c>
      <c r="AL38" s="490">
        <f t="shared" si="182"/>
        <v>0.33407930727598373</v>
      </c>
      <c r="AM38" s="490">
        <f t="shared" si="182"/>
        <v>0.35927415964041221</v>
      </c>
      <c r="AN38" s="490">
        <f t="shared" si="182"/>
        <v>0.38436371102512218</v>
      </c>
      <c r="AO38" s="490">
        <f t="shared" si="182"/>
        <v>0.40934262944262167</v>
      </c>
      <c r="AP38" s="490">
        <f t="shared" si="182"/>
        <v>0.43420596175759657</v>
      </c>
      <c r="AQ38" s="490">
        <f t="shared" si="182"/>
        <v>0.45894913792747188</v>
      </c>
      <c r="AR38" s="490">
        <f t="shared" si="182"/>
        <v>0.48356797259451495</v>
      </c>
      <c r="AS38" s="490">
        <f t="shared" si="182"/>
        <v>0.50805866418805701</v>
      </c>
      <c r="AT38" s="490">
        <f t="shared" si="183"/>
        <v>0.53241779171577697</v>
      </c>
      <c r="AU38" s="490">
        <f t="shared" si="183"/>
        <v>0.55664230943874082</v>
      </c>
      <c r="AV38" s="490">
        <f t="shared" si="183"/>
        <v>0.58072953963533158</v>
      </c>
      <c r="AW38" s="490">
        <f t="shared" si="183"/>
        <v>0.60467716366540247</v>
      </c>
      <c r="AX38" s="490">
        <f t="shared" si="183"/>
        <v>0.62848321154777165</v>
      </c>
      <c r="AY38" s="490">
        <f t="shared" si="183"/>
        <v>0.65214605026238148</v>
      </c>
      <c r="AZ38" s="490">
        <f t="shared" si="183"/>
        <v>0.6756643709832495</v>
      </c>
      <c r="BA38" s="490">
        <f t="shared" si="183"/>
        <v>0.69903717544061461</v>
      </c>
      <c r="BB38" s="490">
        <f t="shared" si="183"/>
        <v>0.72226376160046757</v>
      </c>
      <c r="BC38" s="490">
        <f t="shared" si="183"/>
        <v>0.74534370883801682</v>
      </c>
      <c r="BD38" s="490">
        <f t="shared" si="184"/>
        <v>0.76827686276843266</v>
      </c>
      <c r="BE38" s="490">
        <f t="shared" si="184"/>
        <v>0.79106331988442191</v>
      </c>
      <c r="BF38" s="490">
        <f t="shared" si="184"/>
        <v>0.81370341213576602</v>
      </c>
      <c r="BG38" s="490">
        <f t="shared" si="184"/>
        <v>0.8361976915714624</v>
      </c>
      <c r="BH38" s="490">
        <f t="shared" si="184"/>
        <v>0.85854691515086223</v>
      </c>
      <c r="BI38" s="490">
        <f t="shared" si="184"/>
        <v>0.88075202981613077</v>
      </c>
      <c r="BJ38" s="490">
        <f t="shared" si="184"/>
        <v>0.9028141579051574</v>
      </c>
      <c r="BK38" s="490">
        <f t="shared" si="184"/>
        <v>0.92473458297129429</v>
      </c>
      <c r="BL38" s="490">
        <f t="shared" si="184"/>
        <v>0.94651473606457925</v>
      </c>
      <c r="BM38" s="490">
        <f t="shared" si="184"/>
        <v>0.96815618251819968</v>
      </c>
      <c r="BN38" s="527"/>
      <c r="BO38" s="252"/>
      <c r="BP38" s="515">
        <f t="shared" si="93"/>
        <v>270</v>
      </c>
      <c r="BQ38" s="592">
        <v>27000</v>
      </c>
      <c r="BR38" s="382">
        <f t="shared" si="94"/>
        <v>234.68915899459853</v>
      </c>
      <c r="BS38" s="382">
        <f t="shared" si="95"/>
        <v>234.783793990715</v>
      </c>
      <c r="BT38" s="382">
        <f t="shared" si="96"/>
        <v>234.94137933453644</v>
      </c>
      <c r="BU38" s="382">
        <f t="shared" si="97"/>
        <v>235.16170662896349</v>
      </c>
      <c r="BV38" s="382">
        <f t="shared" si="98"/>
        <v>235.44448625568396</v>
      </c>
      <c r="BW38" s="382">
        <f t="shared" si="99"/>
        <v>235.78934947293061</v>
      </c>
      <c r="BX38" s="382">
        <f t="shared" si="100"/>
        <v>236.19585105684823</v>
      </c>
      <c r="BY38" s="382">
        <f t="shared" si="101"/>
        <v>236.66347244672244</v>
      </c>
      <c r="BZ38" s="382">
        <f t="shared" si="102"/>
        <v>237.19162534766687</v>
      </c>
      <c r="CA38" s="382">
        <f t="shared" si="103"/>
        <v>237.77965573889259</v>
      </c>
      <c r="CB38" s="382">
        <f t="shared" si="104"/>
        <v>238.42684823146394</v>
      </c>
      <c r="CC38" s="382">
        <f t="shared" si="105"/>
        <v>239.13243071655739</v>
      </c>
      <c r="CD38" s="382">
        <f t="shared" si="106"/>
        <v>239.89557924365616</v>
      </c>
      <c r="CE38" s="382">
        <f t="shared" si="107"/>
        <v>240.71542306782598</v>
      </c>
      <c r="CF38" s="382">
        <f t="shared" si="108"/>
        <v>241.59104980612884</v>
      </c>
      <c r="CG38" s="382">
        <f t="shared" si="109"/>
        <v>242.52151064524321</v>
      </c>
      <c r="CH38" s="382">
        <f t="shared" si="110"/>
        <v>243.50582554533042</v>
      </c>
      <c r="CI38" s="382">
        <f t="shared" si="111"/>
        <v>244.5429883889737</v>
      </c>
      <c r="CJ38" s="382">
        <f t="shared" si="112"/>
        <v>245.63197202844808</v>
      </c>
      <c r="CK38" s="382">
        <f t="shared" si="113"/>
        <v>246.77173318950111</v>
      </c>
      <c r="CL38" s="382">
        <f t="shared" si="114"/>
        <v>247.9612171950543</v>
      </c>
      <c r="CM38" s="382">
        <f t="shared" si="115"/>
        <v>249.19936247765062</v>
      </c>
      <c r="CN38" s="382">
        <f t="shared" si="116"/>
        <v>250.48510485489652</v>
      </c>
      <c r="CO38" s="382">
        <f t="shared" si="117"/>
        <v>251.81738154748581</v>
      </c>
      <c r="CP38" s="382">
        <f t="shared" si="118"/>
        <v>253.19513492451733</v>
      </c>
      <c r="CQ38" s="382">
        <f t="shared" si="119"/>
        <v>254.61731596565696</v>
      </c>
      <c r="CR38" s="382">
        <f t="shared" si="120"/>
        <v>256.08288743416551</v>
      </c>
      <c r="CS38" s="382">
        <f t="shared" si="121"/>
        <v>257.59082675888828</v>
      </c>
      <c r="CT38" s="382">
        <f t="shared" si="122"/>
        <v>259.14012862691698</v>
      </c>
      <c r="CU38" s="382">
        <f t="shared" si="123"/>
        <v>260.72980729181688</v>
      </c>
      <c r="CV38" s="382">
        <f t="shared" si="124"/>
        <v>262.35889860501186</v>
      </c>
      <c r="CW38" s="382">
        <f t="shared" si="125"/>
        <v>264.02646178019097</v>
      </c>
      <c r="CX38" s="382">
        <f t="shared" si="126"/>
        <v>265.73158090242953</v>
      </c>
      <c r="CY38" s="382">
        <f t="shared" si="127"/>
        <v>267.47336619514675</v>
      </c>
      <c r="CZ38" s="382">
        <f t="shared" si="128"/>
        <v>269.25095505908581</v>
      </c>
      <c r="DA38" s="382">
        <f t="shared" si="129"/>
        <v>271.06351289821362</v>
      </c>
      <c r="DB38" s="382">
        <f t="shared" si="130"/>
        <v>272.91023374787113</v>
      </c>
      <c r="DC38" s="382">
        <f t="shared" si="131"/>
        <v>274.79034072065332</v>
      </c>
      <c r="DD38" s="382">
        <f t="shared" si="132"/>
        <v>276.70308628543751</v>
      </c>
      <c r="DE38" s="382">
        <f t="shared" si="133"/>
        <v>278.64775239472169</v>
      </c>
      <c r="DF38" s="521"/>
      <c r="DG38" s="252"/>
      <c r="DH38" s="515">
        <f t="shared" si="134"/>
        <v>270</v>
      </c>
      <c r="DI38" s="592">
        <v>27000</v>
      </c>
      <c r="DJ38" s="382">
        <f t="shared" si="135"/>
        <v>15.479365799630299</v>
      </c>
      <c r="DK38" s="382">
        <f t="shared" si="136"/>
        <v>30.95358253854771</v>
      </c>
      <c r="DL38" s="382">
        <f t="shared" si="137"/>
        <v>46.417523590245494</v>
      </c>
      <c r="DM38" s="382">
        <f t="shared" si="138"/>
        <v>61.866106951804753</v>
      </c>
      <c r="DN38" s="382">
        <f t="shared" si="139"/>
        <v>77.294316948704946</v>
      </c>
      <c r="DO38" s="382">
        <f t="shared" si="140"/>
        <v>92.697225225428568</v>
      </c>
      <c r="DP38" s="382">
        <f t="shared" si="141"/>
        <v>108.07001080661738</v>
      </c>
      <c r="DQ38" s="382">
        <f t="shared" si="142"/>
        <v>123.40797903252557</v>
      </c>
      <c r="DR38" s="382">
        <f t="shared" si="143"/>
        <v>138.70657919440441</v>
      </c>
      <c r="DS38" s="382">
        <f t="shared" si="144"/>
        <v>153.96142072069972</v>
      </c>
      <c r="DT38" s="382">
        <f t="shared" si="145"/>
        <v>169.16828779174298</v>
      </c>
      <c r="DU38" s="382">
        <f t="shared" si="146"/>
        <v>184.32315228905199</v>
      </c>
      <c r="DV38" s="382">
        <f t="shared" si="147"/>
        <v>199.42218501387708</v>
      </c>
      <c r="DW38" s="382">
        <f t="shared" si="148"/>
        <v>214.46176513808302</v>
      </c>
      <c r="DX38" s="382">
        <f t="shared" si="149"/>
        <v>229.43848787782301</v>
      </c>
      <c r="DY38" s="382">
        <f t="shared" si="150"/>
        <v>244.34917040622642</v>
      </c>
      <c r="DZ38" s="382">
        <f t="shared" si="151"/>
        <v>259.19085604490732</v>
      </c>
      <c r="EA38" s="382">
        <f t="shared" si="152"/>
        <v>273.96081679528555</v>
      </c>
      <c r="EB38" s="382">
        <f t="shared" si="153"/>
        <v>288.65655428896196</v>
      </c>
      <c r="EC38" s="382">
        <f t="shared" si="154"/>
        <v>303.27579925180692</v>
      </c>
      <c r="ED38" s="382">
        <f t="shared" si="155"/>
        <v>317.81650958857909</v>
      </c>
      <c r="EE38" s="382">
        <f t="shared" si="156"/>
        <v>332.27686720429347</v>
      </c>
      <c r="EF38" s="382">
        <f t="shared" si="157"/>
        <v>346.65527368478871</v>
      </c>
      <c r="EG38" s="382">
        <f t="shared" si="158"/>
        <v>360.95034496264657</v>
      </c>
      <c r="EH38" s="382">
        <f t="shared" si="159"/>
        <v>375.16090509567857</v>
      </c>
      <c r="EI38" s="382">
        <f t="shared" si="160"/>
        <v>389.2859792841262</v>
      </c>
      <c r="EJ38" s="382">
        <f t="shared" si="161"/>
        <v>403.3247862496176</v>
      </c>
      <c r="EK38" s="382">
        <f t="shared" si="162"/>
        <v>417.27673009431476</v>
      </c>
      <c r="EL38" s="382">
        <f t="shared" si="163"/>
        <v>431.14139175258538</v>
      </c>
      <c r="EM38" s="382">
        <f t="shared" si="164"/>
        <v>444.9185201405906</v>
      </c>
      <c r="EN38" s="382">
        <f t="shared" si="165"/>
        <v>458.60802310129037</v>
      </c>
      <c r="EO38" s="382">
        <f t="shared" si="166"/>
        <v>472.20995823414097</v>
      </c>
      <c r="EP38" s="382">
        <f t="shared" si="167"/>
        <v>485.72452369014803</v>
      </c>
      <c r="EQ38" s="382">
        <f t="shared" si="168"/>
        <v>499.15204900429006</v>
      </c>
      <c r="ER38" s="382">
        <f t="shared" si="169"/>
        <v>512.49298602882027</v>
      </c>
      <c r="ES38" s="382">
        <f t="shared" si="170"/>
        <v>525.74790002256066</v>
      </c>
      <c r="ET38" s="382">
        <f t="shared" si="171"/>
        <v>538.91746094342056</v>
      </c>
      <c r="EU38" s="382">
        <f t="shared" si="172"/>
        <v>552.00243498376335</v>
      </c>
      <c r="EV38" s="382">
        <f t="shared" si="173"/>
        <v>565.0036763812484</v>
      </c>
      <c r="EW38" s="382">
        <f t="shared" si="174"/>
        <v>577.92211953126525</v>
      </c>
      <c r="EX38" s="521"/>
      <c r="EY38" s="252"/>
      <c r="EZ38" s="515">
        <f t="shared" si="175"/>
        <v>270</v>
      </c>
      <c r="FA38" s="592">
        <v>27000</v>
      </c>
      <c r="FB38" s="382">
        <f t="shared" si="9"/>
        <v>133.53915899459855</v>
      </c>
      <c r="FC38" s="382">
        <f t="shared" si="10"/>
        <v>143.63379399071502</v>
      </c>
      <c r="FD38" s="382">
        <f t="shared" si="11"/>
        <v>153.79137933453646</v>
      </c>
      <c r="FE38" s="382">
        <f t="shared" si="12"/>
        <v>164.01170662896351</v>
      </c>
      <c r="FF38" s="382">
        <f t="shared" si="13"/>
        <v>174.29448625568398</v>
      </c>
      <c r="FG38" s="382">
        <f t="shared" si="14"/>
        <v>184.63934947293063</v>
      </c>
      <c r="FH38" s="382">
        <f t="shared" si="15"/>
        <v>195.04585105684825</v>
      </c>
      <c r="FI38" s="382">
        <f t="shared" si="16"/>
        <v>205.51347244672246</v>
      </c>
      <c r="FJ38" s="382">
        <f t="shared" si="17"/>
        <v>216.04162534766689</v>
      </c>
      <c r="FK38" s="382">
        <f t="shared" si="18"/>
        <v>226.62965573889261</v>
      </c>
      <c r="FL38" s="382">
        <f t="shared" si="19"/>
        <v>237.27684823146396</v>
      </c>
      <c r="FM38" s="382">
        <f t="shared" si="20"/>
        <v>247.98243071655742</v>
      </c>
      <c r="FN38" s="382">
        <f t="shared" si="21"/>
        <v>258.74557924365615</v>
      </c>
      <c r="FO38" s="382">
        <f t="shared" si="22"/>
        <v>269.56542306782603</v>
      </c>
      <c r="FP38" s="382">
        <f t="shared" si="23"/>
        <v>280.44104980612883</v>
      </c>
      <c r="FQ38" s="382">
        <f t="shared" si="24"/>
        <v>291.37151064524323</v>
      </c>
      <c r="FR38" s="382">
        <f t="shared" si="25"/>
        <v>302.35582554533045</v>
      </c>
      <c r="FS38" s="382">
        <f t="shared" si="26"/>
        <v>313.39298838897372</v>
      </c>
      <c r="FT38" s="382">
        <f t="shared" si="27"/>
        <v>324.48197202844813</v>
      </c>
      <c r="FU38" s="382">
        <f t="shared" si="28"/>
        <v>335.62173318950113</v>
      </c>
      <c r="FV38" s="382">
        <f t="shared" si="29"/>
        <v>346.81121719505433</v>
      </c>
      <c r="FW38" s="382">
        <f t="shared" si="30"/>
        <v>358.04936247765067</v>
      </c>
      <c r="FX38" s="382">
        <f t="shared" si="31"/>
        <v>369.33510485489654</v>
      </c>
      <c r="FY38" s="382">
        <f t="shared" si="32"/>
        <v>380.66738154748583</v>
      </c>
      <c r="FZ38" s="382">
        <f t="shared" si="33"/>
        <v>392.04513492451736</v>
      </c>
      <c r="GA38" s="382">
        <f t="shared" si="34"/>
        <v>403.46731596565701</v>
      </c>
      <c r="GB38" s="382">
        <f t="shared" si="35"/>
        <v>414.93288743416554</v>
      </c>
      <c r="GC38" s="382">
        <f t="shared" si="36"/>
        <v>426.44082675888831</v>
      </c>
      <c r="GD38" s="382">
        <f t="shared" si="37"/>
        <v>437.990128626917</v>
      </c>
      <c r="GE38" s="382">
        <f t="shared" si="38"/>
        <v>449.57980729181691</v>
      </c>
      <c r="GF38" s="382">
        <f t="shared" si="39"/>
        <v>461.20889860501188</v>
      </c>
      <c r="GG38" s="382">
        <f t="shared" si="40"/>
        <v>472.87646178019099</v>
      </c>
      <c r="GH38" s="382">
        <f t="shared" si="41"/>
        <v>484.58158090242955</v>
      </c>
      <c r="GI38" s="382">
        <f t="shared" si="42"/>
        <v>496.32336619514678</v>
      </c>
      <c r="GJ38" s="382">
        <f t="shared" si="43"/>
        <v>508.10095505908583</v>
      </c>
      <c r="GK38" s="382">
        <f t="shared" si="44"/>
        <v>519.91351289821364</v>
      </c>
      <c r="GL38" s="382">
        <f t="shared" si="45"/>
        <v>531.7602337478711</v>
      </c>
      <c r="GM38" s="382">
        <f t="shared" si="46"/>
        <v>543.64034072065328</v>
      </c>
      <c r="GN38" s="382">
        <f t="shared" si="47"/>
        <v>555.55308628543753</v>
      </c>
      <c r="GO38" s="382">
        <f t="shared" si="48"/>
        <v>567.49775239472172</v>
      </c>
      <c r="GQ38" s="511"/>
      <c r="GR38" s="521"/>
      <c r="GS38" s="524">
        <v>27000</v>
      </c>
      <c r="GT38" s="477">
        <f t="shared" si="49"/>
        <v>7.6269140947485026</v>
      </c>
      <c r="GU38" s="477">
        <f t="shared" si="50"/>
        <v>3.6402962827272813</v>
      </c>
      <c r="GV38" s="477">
        <f t="shared" si="51"/>
        <v>2.3132181003911905</v>
      </c>
      <c r="GW38" s="477">
        <f t="shared" si="52"/>
        <v>1.6510752770775239</v>
      </c>
      <c r="GX38" s="477">
        <f t="shared" si="53"/>
        <v>1.2549456821172447</v>
      </c>
      <c r="GY38" s="477">
        <f t="shared" si="54"/>
        <v>0.99185411455315742</v>
      </c>
      <c r="GZ38" s="477">
        <f t="shared" si="55"/>
        <v>0.80481013743828689</v>
      </c>
      <c r="HA38" s="477">
        <f t="shared" si="56"/>
        <v>0.6653175431432764</v>
      </c>
      <c r="HB38" s="477">
        <f t="shared" si="57"/>
        <v>0.55754418141098727</v>
      </c>
      <c r="HC38" s="477">
        <f t="shared" si="58"/>
        <v>0.47198989641710176</v>
      </c>
      <c r="HD38" s="477">
        <f t="shared" si="59"/>
        <v>0.40260832174152511</v>
      </c>
      <c r="HE38" s="477">
        <f t="shared" si="60"/>
        <v>0.3453677828148044</v>
      </c>
      <c r="HF38" s="477">
        <f t="shared" si="61"/>
        <v>0.29747640276657766</v>
      </c>
      <c r="HG38" s="477">
        <f t="shared" si="62"/>
        <v>0.25693930987774932</v>
      </c>
      <c r="HH38" s="477">
        <f t="shared" si="63"/>
        <v>0.22229296575326504</v>
      </c>
      <c r="HI38" s="477">
        <f t="shared" si="64"/>
        <v>0.19243912373773545</v>
      </c>
      <c r="HJ38" s="477">
        <f t="shared" si="65"/>
        <v>0.16653739317464339</v>
      </c>
      <c r="HK38" s="477">
        <f t="shared" si="66"/>
        <v>0.14393361815369918</v>
      </c>
      <c r="HL38" s="477">
        <f t="shared" si="67"/>
        <v>0.1241108757351231</v>
      </c>
      <c r="HM38" s="477">
        <f t="shared" si="68"/>
        <v>0.1066551766329291</v>
      </c>
      <c r="HN38" s="477">
        <f t="shared" si="69"/>
        <v>9.1230967340273028E-2</v>
      </c>
      <c r="HO38" s="477">
        <f t="shared" si="70"/>
        <v>7.7563314865104732E-2</v>
      </c>
      <c r="HP38" s="477">
        <f t="shared" si="71"/>
        <v>6.5424740056689426E-2</v>
      </c>
      <c r="HQ38" s="477">
        <f t="shared" si="72"/>
        <v>5.4625343513329254E-2</v>
      </c>
      <c r="HR38" s="477">
        <f t="shared" si="73"/>
        <v>4.500530199044258E-2</v>
      </c>
      <c r="HS38" s="477">
        <f t="shared" si="74"/>
        <v>3.6429096952347077E-2</v>
      </c>
      <c r="HT38" s="477">
        <f t="shared" si="75"/>
        <v>2.8781026062116806E-2</v>
      </c>
      <c r="HU38" s="477">
        <f t="shared" si="76"/>
        <v>2.1961676757058173E-2</v>
      </c>
      <c r="HV38" s="477">
        <f t="shared" si="77"/>
        <v>1.5885129577773952E-2</v>
      </c>
      <c r="HW38" s="477">
        <f t="shared" si="78"/>
        <v>1.0476720883080739E-2</v>
      </c>
      <c r="HX38" s="477">
        <f t="shared" si="79"/>
        <v>5.6712385582209255E-3</v>
      </c>
      <c r="HY38" s="477">
        <f t="shared" si="80"/>
        <v>1.4114559306255541E-3</v>
      </c>
      <c r="HZ38" s="477">
        <f t="shared" si="81"/>
        <v>2.3530679057242429E-3</v>
      </c>
      <c r="IA38" s="477">
        <f t="shared" si="82"/>
        <v>5.6669762546020849E-3</v>
      </c>
      <c r="IB38" s="477">
        <f t="shared" si="83"/>
        <v>8.5699338126891886E-3</v>
      </c>
      <c r="IC38" s="477">
        <f t="shared" si="84"/>
        <v>1.1097309421676539E-2</v>
      </c>
      <c r="ID38" s="477">
        <f t="shared" si="85"/>
        <v>1.3280748378462513E-2</v>
      </c>
      <c r="IE38" s="477">
        <f t="shared" si="86"/>
        <v>1.5148654667358541E-2</v>
      </c>
      <c r="IF38" s="477">
        <f t="shared" si="87"/>
        <v>1.672659929638029E-2</v>
      </c>
      <c r="IG38" s="477">
        <f t="shared" si="88"/>
        <v>1.8037667679164832E-2</v>
      </c>
    </row>
    <row r="39" spans="1:296">
      <c r="F39" s="384"/>
      <c r="G39" s="384"/>
      <c r="H39" s="384"/>
      <c r="I39" s="384"/>
      <c r="J39" s="252"/>
      <c r="K39" s="606">
        <v>28000</v>
      </c>
      <c r="L39" s="382">
        <f t="shared" si="176"/>
        <v>8.5343999999999998</v>
      </c>
      <c r="M39" s="382">
        <v>280</v>
      </c>
      <c r="N39" s="491">
        <f t="shared" si="89"/>
        <v>329.32354674542199</v>
      </c>
      <c r="O39" s="263">
        <f t="shared" si="90"/>
        <v>0.49306996489742183</v>
      </c>
      <c r="P39" s="383">
        <f t="shared" si="91"/>
        <v>-40.473600000000403</v>
      </c>
      <c r="Q39" s="383">
        <f>$Q$11-Konstanten!$C$33*K39</f>
        <v>232.67639999999957</v>
      </c>
      <c r="R39" s="382">
        <f t="shared" si="0"/>
        <v>594.40540452563926</v>
      </c>
      <c r="S39" s="263">
        <f t="shared" si="1"/>
        <v>0.32501707056049545</v>
      </c>
      <c r="T39" s="492">
        <f>O39/Konstanten!$C$22</f>
        <v>0.40250609379381369</v>
      </c>
      <c r="U39" s="492">
        <f t="shared" si="2"/>
        <v>0.80748360229047234</v>
      </c>
      <c r="V39" s="492"/>
      <c r="W39" s="252"/>
      <c r="X39" s="515">
        <f t="shared" si="92"/>
        <v>280</v>
      </c>
      <c r="Y39" s="592">
        <v>28000</v>
      </c>
      <c r="Z39" s="490">
        <f t="shared" si="181"/>
        <v>2.6515781741395506E-2</v>
      </c>
      <c r="AA39" s="490">
        <f t="shared" si="181"/>
        <v>5.3022134861173062E-2</v>
      </c>
      <c r="AB39" s="490">
        <f t="shared" si="181"/>
        <v>7.9509673757368393E-2</v>
      </c>
      <c r="AC39" s="490">
        <f t="shared" si="181"/>
        <v>0.10596909837382126</v>
      </c>
      <c r="AD39" s="490">
        <f t="shared" si="181"/>
        <v>0.13239123574971437</v>
      </c>
      <c r="AE39" s="490">
        <f t="shared" si="181"/>
        <v>0.1587670801313821</v>
      </c>
      <c r="AF39" s="490">
        <f t="shared" si="181"/>
        <v>0.18508783121522301</v>
      </c>
      <c r="AG39" s="490">
        <f t="shared" si="181"/>
        <v>0.21134493013095978</v>
      </c>
      <c r="AH39" s="490">
        <f t="shared" si="181"/>
        <v>0.23753009282049181</v>
      </c>
      <c r="AI39" s="490">
        <f t="shared" si="181"/>
        <v>0.26363534052053472</v>
      </c>
      <c r="AJ39" s="490">
        <f t="shared" si="182"/>
        <v>0.28965302711333368</v>
      </c>
      <c r="AK39" s="490">
        <f t="shared" si="182"/>
        <v>0.31557586316879876</v>
      </c>
      <c r="AL39" s="490">
        <f t="shared" si="182"/>
        <v>0.34139693656044218</v>
      </c>
      <c r="AM39" s="490">
        <f t="shared" si="182"/>
        <v>0.36710972959591964</v>
      </c>
      <c r="AN39" s="490">
        <f t="shared" si="182"/>
        <v>0.39270813265875942</v>
      </c>
      <c r="AO39" s="490">
        <f t="shared" si="182"/>
        <v>0.4181864544098568</v>
      </c>
      <c r="AP39" s="490">
        <f t="shared" si="182"/>
        <v>0.44353942864449025</v>
      </c>
      <c r="AQ39" s="490">
        <f t="shared" si="182"/>
        <v>0.46876221794230499</v>
      </c>
      <c r="AR39" s="490">
        <f t="shared" si="182"/>
        <v>0.49385041428315229</v>
      </c>
      <c r="AS39" s="490">
        <f t="shared" si="182"/>
        <v>0.51880003683088627</v>
      </c>
      <c r="AT39" s="490">
        <f t="shared" si="183"/>
        <v>0.54360752710967486</v>
      </c>
      <c r="AU39" s="490">
        <f t="shared" si="183"/>
        <v>0.56826974181389645</v>
      </c>
      <c r="AV39" s="490">
        <f t="shared" si="183"/>
        <v>0.59278394350282126</v>
      </c>
      <c r="AW39" s="490">
        <f t="shared" si="183"/>
        <v>0.61714778943612536</v>
      </c>
      <c r="AX39" s="490">
        <f t="shared" si="183"/>
        <v>0.64135931880595309</v>
      </c>
      <c r="AY39" s="490">
        <f t="shared" si="183"/>
        <v>0.66541693861663376</v>
      </c>
      <c r="AZ39" s="490">
        <f t="shared" si="183"/>
        <v>0.68931940845468875</v>
      </c>
      <c r="BA39" s="490">
        <f t="shared" si="183"/>
        <v>0.71306582438041433</v>
      </c>
      <c r="BB39" s="490">
        <f t="shared" si="183"/>
        <v>0.73665560215832704</v>
      </c>
      <c r="BC39" s="490">
        <f t="shared" si="183"/>
        <v>0.76008846002821318</v>
      </c>
      <c r="BD39" s="490">
        <f t="shared" si="184"/>
        <v>0.78336440120150486</v>
      </c>
      <c r="BE39" s="490">
        <f t="shared" si="184"/>
        <v>0.80648369625017857</v>
      </c>
      <c r="BF39" s="490">
        <f t="shared" si="184"/>
        <v>0.82944686553748304</v>
      </c>
      <c r="BG39" s="490">
        <f t="shared" si="184"/>
        <v>0.85225466182199205</v>
      </c>
      <c r="BH39" s="490">
        <f t="shared" si="184"/>
        <v>0.87490805314927778</v>
      </c>
      <c r="BI39" s="490">
        <f t="shared" si="184"/>
        <v>0.89740820612875882</v>
      </c>
      <c r="BJ39" s="490">
        <f t="shared" si="184"/>
        <v>0.91975646967768476</v>
      </c>
      <c r="BK39" s="490">
        <f t="shared" si="184"/>
        <v>0.94195435929943083</v>
      </c>
      <c r="BL39" s="490">
        <f t="shared" si="184"/>
        <v>0.96400354194981008</v>
      </c>
      <c r="BM39" s="490">
        <f t="shared" si="184"/>
        <v>0.98590582153272199</v>
      </c>
      <c r="BN39" s="527"/>
      <c r="BO39" s="252"/>
      <c r="BP39" s="515">
        <f t="shared" si="93"/>
        <v>280</v>
      </c>
      <c r="BQ39" s="592">
        <v>28000</v>
      </c>
      <c r="BR39" s="382">
        <f t="shared" si="94"/>
        <v>232.7091183355808</v>
      </c>
      <c r="BS39" s="382">
        <f t="shared" si="95"/>
        <v>232.80722680982765</v>
      </c>
      <c r="BT39" s="382">
        <f t="shared" si="96"/>
        <v>232.97058618496465</v>
      </c>
      <c r="BU39" s="382">
        <f t="shared" si="97"/>
        <v>233.19896559116134</v>
      </c>
      <c r="BV39" s="382">
        <f t="shared" si="98"/>
        <v>233.49204429566333</v>
      </c>
      <c r="BW39" s="382">
        <f t="shared" si="99"/>
        <v>233.84941413906142</v>
      </c>
      <c r="BX39" s="382">
        <f t="shared" si="100"/>
        <v>234.27058259955919</v>
      </c>
      <c r="BY39" s="382">
        <f t="shared" si="101"/>
        <v>234.75497643683286</v>
      </c>
      <c r="BZ39" s="382">
        <f t="shared" si="102"/>
        <v>235.301945859109</v>
      </c>
      <c r="CA39" s="382">
        <f t="shared" si="103"/>
        <v>235.91076915062163</v>
      </c>
      <c r="CB39" s="382">
        <f t="shared" si="104"/>
        <v>236.58065769173911</v>
      </c>
      <c r="CC39" s="382">
        <f t="shared" si="105"/>
        <v>237.31076130084926</v>
      </c>
      <c r="CD39" s="382">
        <f t="shared" si="106"/>
        <v>238.10017382553067</v>
      </c>
      <c r="CE39" s="382">
        <f t="shared" si="107"/>
        <v>238.94793891057481</v>
      </c>
      <c r="CF39" s="382">
        <f t="shared" si="108"/>
        <v>239.85305587193955</v>
      </c>
      <c r="CG39" s="382">
        <f t="shared" si="109"/>
        <v>240.81448560856012</v>
      </c>
      <c r="CH39" s="382">
        <f t="shared" si="110"/>
        <v>241.83115648793523</v>
      </c>
      <c r="CI39" s="382">
        <f t="shared" si="111"/>
        <v>242.90197014635206</v>
      </c>
      <c r="CJ39" s="382">
        <f t="shared" si="112"/>
        <v>244.02580715028881</v>
      </c>
      <c r="CK39" s="382">
        <f t="shared" si="113"/>
        <v>245.20153247174241</v>
      </c>
      <c r="CL39" s="382">
        <f t="shared" si="114"/>
        <v>246.42800073674206</v>
      </c>
      <c r="CM39" s="382">
        <f t="shared" si="115"/>
        <v>247.70406121296784</v>
      </c>
      <c r="CN39" s="382">
        <f t="shared" si="116"/>
        <v>249.02856250898935</v>
      </c>
      <c r="CO39" s="382">
        <f t="shared" si="117"/>
        <v>250.40035696405423</v>
      </c>
      <c r="CP39" s="382">
        <f t="shared" si="118"/>
        <v>251.81830471344492</v>
      </c>
      <c r="CQ39" s="382">
        <f t="shared" si="119"/>
        <v>253.28127742009696</v>
      </c>
      <c r="CR39" s="382">
        <f t="shared" si="120"/>
        <v>254.78816166835216</v>
      </c>
      <c r="CS39" s="382">
        <f t="shared" si="121"/>
        <v>256.33786202036794</v>
      </c>
      <c r="CT39" s="382">
        <f t="shared" si="122"/>
        <v>257.92930373977254</v>
      </c>
      <c r="CU39" s="382">
        <f t="shared" si="123"/>
        <v>259.56143519066251</v>
      </c>
      <c r="CV39" s="382">
        <f t="shared" si="124"/>
        <v>261.2332299229621</v>
      </c>
      <c r="CW39" s="382">
        <f t="shared" si="125"/>
        <v>262.94368845755406</v>
      </c>
      <c r="CX39" s="382">
        <f t="shared" si="126"/>
        <v>264.69183978645748</v>
      </c>
      <c r="CY39" s="382">
        <f t="shared" si="127"/>
        <v>266.47674260471814</v>
      </c>
      <c r="CZ39" s="382">
        <f t="shared" si="128"/>
        <v>268.29748629164305</v>
      </c>
      <c r="DA39" s="382">
        <f t="shared" si="129"/>
        <v>270.15319165957771</v>
      </c>
      <c r="DB39" s="382">
        <f t="shared" si="130"/>
        <v>272.04301148867131</v>
      </c>
      <c r="DC39" s="382">
        <f t="shared" si="131"/>
        <v>273.96613086601769</v>
      </c>
      <c r="DD39" s="382">
        <f t="shared" si="132"/>
        <v>275.92176734727053</v>
      </c>
      <c r="DE39" s="382">
        <f t="shared" si="133"/>
        <v>277.90917095833618</v>
      </c>
      <c r="DF39" s="521"/>
      <c r="DG39" s="252"/>
      <c r="DH39" s="515">
        <f t="shared" si="134"/>
        <v>280</v>
      </c>
      <c r="DI39" s="592">
        <v>28000</v>
      </c>
      <c r="DJ39" s="382">
        <f t="shared" si="135"/>
        <v>15.761123972307756</v>
      </c>
      <c r="DK39" s="382">
        <f t="shared" si="136"/>
        <v>31.516643520968572</v>
      </c>
      <c r="DL39" s="382">
        <f t="shared" si="137"/>
        <v>47.260979793450161</v>
      </c>
      <c r="DM39" s="382">
        <f t="shared" si="138"/>
        <v>62.988604786108489</v>
      </c>
      <c r="DN39" s="382">
        <f t="shared" si="139"/>
        <v>78.694066041458242</v>
      </c>
      <c r="DO39" s="382">
        <f t="shared" si="140"/>
        <v>94.372010490848766</v>
      </c>
      <c r="DP39" s="382">
        <f t="shared" si="141"/>
        <v>110.01720718625788</v>
      </c>
      <c r="DQ39" s="382">
        <f t="shared" si="142"/>
        <v>125.62456868893612</v>
      </c>
      <c r="DR39" s="382">
        <f t="shared" si="143"/>
        <v>141.18917090997707</v>
      </c>
      <c r="DS39" s="382">
        <f t="shared" si="144"/>
        <v>156.7062712293631</v>
      </c>
      <c r="DT39" s="382">
        <f t="shared" si="145"/>
        <v>172.17132475337706</v>
      </c>
      <c r="DU39" s="382">
        <f t="shared" si="146"/>
        <v>187.57999860537763</v>
      </c>
      <c r="DV39" s="382">
        <f t="shared" si="147"/>
        <v>202.92818418002364</v>
      </c>
      <c r="DW39" s="382">
        <f t="shared" si="148"/>
        <v>218.21200732576065</v>
      </c>
      <c r="DX39" s="382">
        <f t="shared" si="149"/>
        <v>233.4278364535383</v>
      </c>
      <c r="DY39" s="382">
        <f t="shared" si="150"/>
        <v>248.57228860063373</v>
      </c>
      <c r="DZ39" s="382">
        <f t="shared" si="151"/>
        <v>263.64223350649911</v>
      </c>
      <c r="EA39" s="382">
        <f t="shared" si="152"/>
        <v>278.63479578233165</v>
      </c>
      <c r="EB39" s="382">
        <f t="shared" si="153"/>
        <v>293.54735527713166</v>
      </c>
      <c r="EC39" s="382">
        <f t="shared" si="154"/>
        <v>308.37754576037952</v>
      </c>
      <c r="ED39" s="382">
        <f t="shared" si="155"/>
        <v>323.12325205480869</v>
      </c>
      <c r="EE39" s="382">
        <f t="shared" si="156"/>
        <v>337.78260576256969</v>
      </c>
      <c r="EF39" s="382">
        <f t="shared" si="157"/>
        <v>352.35397973409817</v>
      </c>
      <c r="EG39" s="382">
        <f t="shared" si="158"/>
        <v>366.83598143188414</v>
      </c>
      <c r="EH39" s="382">
        <f t="shared" si="159"/>
        <v>381.22744534114099</v>
      </c>
      <c r="EI39" s="382">
        <f t="shared" si="160"/>
        <v>395.52742457663265</v>
      </c>
      <c r="EJ39" s="382">
        <f t="shared" si="161"/>
        <v>409.73518182988363</v>
      </c>
      <c r="EK39" s="382">
        <f t="shared" si="162"/>
        <v>423.85017979424862</v>
      </c>
      <c r="EL39" s="382">
        <f t="shared" si="163"/>
        <v>437.87207119699877</v>
      </c>
      <c r="EM39" s="382">
        <f t="shared" si="164"/>
        <v>451.80068855834025</v>
      </c>
      <c r="EN39" s="382">
        <f t="shared" si="165"/>
        <v>465.63603378716567</v>
      </c>
      <c r="EO39" s="382">
        <f t="shared" si="166"/>
        <v>479.37826771292015</v>
      </c>
      <c r="EP39" s="382">
        <f t="shared" si="167"/>
        <v>493.02769964233113</v>
      </c>
      <c r="EQ39" s="382">
        <f t="shared" si="168"/>
        <v>506.58477701916308</v>
      </c>
      <c r="ER39" s="382">
        <f t="shared" si="169"/>
        <v>520.0500752549359</v>
      </c>
      <c r="ES39" s="382">
        <f t="shared" si="170"/>
        <v>533.42428778859312</v>
      </c>
      <c r="ET39" s="382">
        <f t="shared" si="171"/>
        <v>546.70821642383805</v>
      </c>
      <c r="EU39" s="382">
        <f t="shared" si="172"/>
        <v>559.90276198406752</v>
      </c>
      <c r="EV39" s="382">
        <f t="shared" si="173"/>
        <v>573.00891531682589</v>
      </c>
      <c r="EW39" s="382">
        <f t="shared" si="174"/>
        <v>586.02774867234029</v>
      </c>
      <c r="EX39" s="521"/>
      <c r="EY39" s="252"/>
      <c r="EZ39" s="515">
        <f t="shared" si="175"/>
        <v>280</v>
      </c>
      <c r="FA39" s="592">
        <v>28000</v>
      </c>
      <c r="FB39" s="382">
        <f t="shared" si="9"/>
        <v>137.55911833558082</v>
      </c>
      <c r="FC39" s="382">
        <f t="shared" si="10"/>
        <v>147.65722680982768</v>
      </c>
      <c r="FD39" s="382">
        <f t="shared" si="11"/>
        <v>157.82058618496467</v>
      </c>
      <c r="FE39" s="382">
        <f t="shared" si="12"/>
        <v>168.04896559116136</v>
      </c>
      <c r="FF39" s="382">
        <f t="shared" si="13"/>
        <v>178.34204429566336</v>
      </c>
      <c r="FG39" s="382">
        <f t="shared" si="14"/>
        <v>188.69941413906145</v>
      </c>
      <c r="FH39" s="382">
        <f t="shared" si="15"/>
        <v>199.12058259955921</v>
      </c>
      <c r="FI39" s="382">
        <f t="shared" si="16"/>
        <v>209.60497643683289</v>
      </c>
      <c r="FJ39" s="382">
        <f t="shared" si="17"/>
        <v>220.15194585910902</v>
      </c>
      <c r="FK39" s="382">
        <f t="shared" si="18"/>
        <v>230.76076915062166</v>
      </c>
      <c r="FL39" s="382">
        <f t="shared" si="19"/>
        <v>241.43065769173913</v>
      </c>
      <c r="FM39" s="382">
        <f t="shared" si="20"/>
        <v>252.16076130084929</v>
      </c>
      <c r="FN39" s="382">
        <f t="shared" si="21"/>
        <v>262.95017382553067</v>
      </c>
      <c r="FO39" s="382">
        <f t="shared" si="22"/>
        <v>273.79793891057483</v>
      </c>
      <c r="FP39" s="382">
        <f t="shared" si="23"/>
        <v>284.70305587193957</v>
      </c>
      <c r="FQ39" s="382">
        <f t="shared" si="24"/>
        <v>295.66448560856014</v>
      </c>
      <c r="FR39" s="382">
        <f t="shared" si="25"/>
        <v>306.68115648793525</v>
      </c>
      <c r="FS39" s="382">
        <f t="shared" si="26"/>
        <v>317.75197014635205</v>
      </c>
      <c r="FT39" s="382">
        <f t="shared" si="27"/>
        <v>328.87580715028884</v>
      </c>
      <c r="FU39" s="382">
        <f t="shared" si="28"/>
        <v>340.05153247174246</v>
      </c>
      <c r="FV39" s="382">
        <f t="shared" si="29"/>
        <v>351.27800073674211</v>
      </c>
      <c r="FW39" s="382">
        <f t="shared" si="30"/>
        <v>362.55406121296789</v>
      </c>
      <c r="FX39" s="382">
        <f t="shared" si="31"/>
        <v>373.87856250898938</v>
      </c>
      <c r="FY39" s="382">
        <f t="shared" si="32"/>
        <v>385.25035696405428</v>
      </c>
      <c r="FZ39" s="382">
        <f t="shared" si="33"/>
        <v>396.66830471344497</v>
      </c>
      <c r="GA39" s="382">
        <f t="shared" si="34"/>
        <v>408.13127742009698</v>
      </c>
      <c r="GB39" s="382">
        <f t="shared" si="35"/>
        <v>419.63816166835215</v>
      </c>
      <c r="GC39" s="382">
        <f t="shared" si="36"/>
        <v>431.18786202036796</v>
      </c>
      <c r="GD39" s="382">
        <f t="shared" si="37"/>
        <v>442.77930373977256</v>
      </c>
      <c r="GE39" s="382">
        <f t="shared" si="38"/>
        <v>454.41143519066253</v>
      </c>
      <c r="GF39" s="382">
        <f t="shared" si="39"/>
        <v>466.08322992296212</v>
      </c>
      <c r="GG39" s="382">
        <f t="shared" si="40"/>
        <v>477.79368845755408</v>
      </c>
      <c r="GH39" s="382">
        <f t="shared" si="41"/>
        <v>489.5418397864575</v>
      </c>
      <c r="GI39" s="382">
        <f t="shared" si="42"/>
        <v>501.32674260471816</v>
      </c>
      <c r="GJ39" s="382">
        <f t="shared" si="43"/>
        <v>513.14748629164308</v>
      </c>
      <c r="GK39" s="382">
        <f t="shared" si="44"/>
        <v>525.00319165957774</v>
      </c>
      <c r="GL39" s="382">
        <f t="shared" si="45"/>
        <v>536.89301148867139</v>
      </c>
      <c r="GM39" s="382">
        <f t="shared" si="46"/>
        <v>548.81613086601772</v>
      </c>
      <c r="GN39" s="382">
        <f t="shared" si="47"/>
        <v>560.7717673472705</v>
      </c>
      <c r="GO39" s="382">
        <f t="shared" si="48"/>
        <v>572.7591709583362</v>
      </c>
      <c r="GQ39" s="511"/>
      <c r="GR39" s="521"/>
      <c r="GS39" s="524">
        <v>28000</v>
      </c>
      <c r="GT39" s="477">
        <f t="shared" si="49"/>
        <v>7.72774800688528</v>
      </c>
      <c r="GU39" s="477">
        <f t="shared" si="50"/>
        <v>3.6850555869500745</v>
      </c>
      <c r="GV39" s="477">
        <f t="shared" si="51"/>
        <v>2.3393422412041662</v>
      </c>
      <c r="GW39" s="477">
        <f t="shared" si="52"/>
        <v>1.6679264632358217</v>
      </c>
      <c r="GX39" s="477">
        <f t="shared" si="53"/>
        <v>1.2662705495698718</v>
      </c>
      <c r="GY39" s="477">
        <f t="shared" si="54"/>
        <v>0.99952732974105274</v>
      </c>
      <c r="GZ39" s="477">
        <f t="shared" si="55"/>
        <v>0.80990399313127748</v>
      </c>
      <c r="HA39" s="477">
        <f t="shared" si="56"/>
        <v>0.66850305337838745</v>
      </c>
      <c r="HB39" s="477">
        <f t="shared" si="57"/>
        <v>0.55926934367706582</v>
      </c>
      <c r="HC39" s="477">
        <f t="shared" si="58"/>
        <v>0.47256882153024182</v>
      </c>
      <c r="HD39" s="477">
        <f t="shared" si="59"/>
        <v>0.40226984974165142</v>
      </c>
      <c r="HE39" s="477">
        <f t="shared" si="60"/>
        <v>0.34428384249716182</v>
      </c>
      <c r="HF39" s="477">
        <f t="shared" si="61"/>
        <v>0.2957794644841435</v>
      </c>
      <c r="HG39" s="477">
        <f t="shared" si="62"/>
        <v>0.25473360639514209</v>
      </c>
      <c r="HH39" s="477">
        <f t="shared" si="63"/>
        <v>0.2196619743275868</v>
      </c>
      <c r="HI39" s="477">
        <f t="shared" si="64"/>
        <v>0.18945071179509732</v>
      </c>
      <c r="HJ39" s="477">
        <f t="shared" si="65"/>
        <v>0.16324745246241126</v>
      </c>
      <c r="HK39" s="477">
        <f t="shared" si="66"/>
        <v>0.14038869142021507</v>
      </c>
      <c r="HL39" s="477">
        <f t="shared" si="67"/>
        <v>0.12035009424562643</v>
      </c>
      <c r="HM39" s="477">
        <f t="shared" si="68"/>
        <v>0.10271171538531788</v>
      </c>
      <c r="HN39" s="477">
        <f t="shared" si="69"/>
        <v>8.7133155855827343E-2</v>
      </c>
      <c r="HO39" s="477">
        <f t="shared" si="70"/>
        <v>7.3335497529468038E-2</v>
      </c>
      <c r="HP39" s="477">
        <f t="shared" si="71"/>
        <v>6.1087951358274988E-2</v>
      </c>
      <c r="HQ39" s="477">
        <f t="shared" si="72"/>
        <v>5.0197844443428487E-2</v>
      </c>
      <c r="HR39" s="477">
        <f t="shared" si="73"/>
        <v>4.0503010895468816E-2</v>
      </c>
      <c r="HS39" s="477">
        <f t="shared" si="74"/>
        <v>3.1865939149365745E-2</v>
      </c>
      <c r="HT39" s="477">
        <f t="shared" si="75"/>
        <v>2.4169220212532556E-2</v>
      </c>
      <c r="HU39" s="477">
        <f t="shared" si="76"/>
        <v>1.7311971484077943E-2</v>
      </c>
      <c r="HV39" s="477">
        <f t="shared" si="77"/>
        <v>1.1207000550089934E-2</v>
      </c>
      <c r="HW39" s="477">
        <f t="shared" si="78"/>
        <v>5.7785361962438752E-3</v>
      </c>
      <c r="HX39" s="477">
        <f t="shared" si="79"/>
        <v>9.6039847294303641E-4</v>
      </c>
      <c r="HY39" s="477">
        <f t="shared" si="80"/>
        <v>3.3054883003478266E-3</v>
      </c>
      <c r="HZ39" s="477">
        <f t="shared" si="81"/>
        <v>7.0703123950286327E-3</v>
      </c>
      <c r="IA39" s="477">
        <f t="shared" si="82"/>
        <v>1.0379377061790431E-2</v>
      </c>
      <c r="IB39" s="477">
        <f t="shared" si="83"/>
        <v>1.3272931380519619E-2</v>
      </c>
      <c r="IC39" s="477">
        <f t="shared" si="84"/>
        <v>1.5786862956552954E-2</v>
      </c>
      <c r="ID39" s="477">
        <f t="shared" si="85"/>
        <v>1.7953278623413588E-2</v>
      </c>
      <c r="IE39" s="477">
        <f t="shared" si="86"/>
        <v>1.980099379892912E-2</v>
      </c>
      <c r="IF39" s="477">
        <f t="shared" si="87"/>
        <v>2.1355946901435691E-2</v>
      </c>
      <c r="IG39" s="477">
        <f t="shared" si="88"/>
        <v>2.264155194709529E-2</v>
      </c>
    </row>
    <row r="40" spans="1:296">
      <c r="F40" s="384"/>
      <c r="G40" s="384"/>
      <c r="H40" s="384"/>
      <c r="I40" s="384"/>
      <c r="J40" s="252"/>
      <c r="K40" s="606">
        <v>29000</v>
      </c>
      <c r="L40" s="382">
        <f t="shared" si="176"/>
        <v>8.8391999999999999</v>
      </c>
      <c r="M40" s="382">
        <v>290</v>
      </c>
      <c r="N40" s="491">
        <f t="shared" si="89"/>
        <v>314.84994776735959</v>
      </c>
      <c r="O40" s="263">
        <f t="shared" si="90"/>
        <v>0.47544815605827356</v>
      </c>
      <c r="P40" s="383">
        <f t="shared" si="91"/>
        <v>-42.454800000000404</v>
      </c>
      <c r="Q40" s="383">
        <f>$Q$11-Konstanten!$C$33*K40</f>
        <v>230.69519999999957</v>
      </c>
      <c r="R40" s="382">
        <f t="shared" si="0"/>
        <v>591.86936399934677</v>
      </c>
      <c r="S40" s="263">
        <f t="shared" si="1"/>
        <v>0.31073273897592857</v>
      </c>
      <c r="T40" s="492">
        <f>O40/Konstanten!$C$22</f>
        <v>0.38812094372103961</v>
      </c>
      <c r="U40" s="492">
        <f t="shared" si="2"/>
        <v>0.8006080166579892</v>
      </c>
      <c r="V40" s="492"/>
      <c r="W40" s="252"/>
      <c r="X40" s="515">
        <f t="shared" si="92"/>
        <v>290</v>
      </c>
      <c r="Y40" s="592">
        <v>29000</v>
      </c>
      <c r="Z40" s="490">
        <f t="shared" si="181"/>
        <v>2.7118287493324289E-2</v>
      </c>
      <c r="AA40" s="490">
        <f t="shared" si="181"/>
        <v>5.4226275913414647E-2</v>
      </c>
      <c r="AB40" s="490">
        <f t="shared" si="181"/>
        <v>8.1313715412237628E-2</v>
      </c>
      <c r="AC40" s="490">
        <f t="shared" si="181"/>
        <v>0.10837045399848444</v>
      </c>
      <c r="AD40" s="490">
        <f t="shared" si="181"/>
        <v>0.13538648499462852</v>
      </c>
      <c r="AE40" s="490">
        <f t="shared" si="181"/>
        <v>0.16235199276673334</v>
      </c>
      <c r="AF40" s="490">
        <f t="shared" si="181"/>
        <v>0.18925739621216794</v>
      </c>
      <c r="AG40" s="490">
        <f t="shared" si="181"/>
        <v>0.21609338954097393</v>
      </c>
      <c r="AH40" s="490">
        <f t="shared" si="181"/>
        <v>0.24285097994476373</v>
      </c>
      <c r="AI40" s="490">
        <f t="shared" si="181"/>
        <v>0.26952152181306754</v>
      </c>
      <c r="AJ40" s="490">
        <f t="shared" si="182"/>
        <v>0.29609674722708484</v>
      </c>
      <c r="AK40" s="490">
        <f t="shared" si="182"/>
        <v>0.32256879253394843</v>
      </c>
      <c r="AL40" s="490">
        <f t="shared" si="182"/>
        <v>0.34893022087739173</v>
      </c>
      <c r="AM40" s="490">
        <f t="shared" si="182"/>
        <v>0.37517404063220028</v>
      </c>
      <c r="AN40" s="490">
        <f t="shared" si="182"/>
        <v>0.40129371975744937</v>
      </c>
      <c r="AO40" s="490">
        <f t="shared" si="182"/>
        <v>0.42728319614603472</v>
      </c>
      <c r="AP40" s="490">
        <f t="shared" si="182"/>
        <v>0.45313688410399655</v>
      </c>
      <c r="AQ40" s="490">
        <f t="shared" si="182"/>
        <v>0.47884967714189836</v>
      </c>
      <c r="AR40" s="490">
        <f t="shared" si="182"/>
        <v>0.50441694730125608</v>
      </c>
      <c r="AS40" s="490">
        <f t="shared" si="182"/>
        <v>0.52983454127168694</v>
      </c>
      <c r="AT40" s="490">
        <f t="shared" si="183"/>
        <v>0.55509877357878545</v>
      </c>
      <c r="AU40" s="490">
        <f t="shared" si="183"/>
        <v>0.58020641713949073</v>
      </c>
      <c r="AV40" s="490">
        <f t="shared" si="183"/>
        <v>0.60515469149084711</v>
      </c>
      <c r="AW40" s="490">
        <f t="shared" si="183"/>
        <v>0.62994124900067183</v>
      </c>
      <c r="AX40" s="490">
        <f t="shared" si="183"/>
        <v>0.65456415936525081</v>
      </c>
      <c r="AY40" s="490">
        <f t="shared" si="183"/>
        <v>0.67902189269070223</v>
      </c>
      <c r="AZ40" s="490">
        <f t="shared" si="183"/>
        <v>0.70331330144191762</v>
      </c>
      <c r="BA40" s="490">
        <f t="shared" si="183"/>
        <v>0.72743760152697168</v>
      </c>
      <c r="BB40" s="490">
        <f t="shared" si="183"/>
        <v>0.75139435276612365</v>
      </c>
      <c r="BC40" s="490">
        <f t="shared" si="183"/>
        <v>0.77518343897426734</v>
      </c>
      <c r="BD40" s="490">
        <f t="shared" si="184"/>
        <v>0.79880504786398721</v>
      </c>
      <c r="BE40" s="490">
        <f t="shared" si="184"/>
        <v>0.82225965095448761</v>
      </c>
      <c r="BF40" s="490">
        <f t="shared" si="184"/>
        <v>0.84554798364963735</v>
      </c>
      <c r="BG40" s="490">
        <f t="shared" si="184"/>
        <v>0.86867102562682008</v>
      </c>
      <c r="BH40" s="490">
        <f t="shared" si="184"/>
        <v>0.89162998165769014</v>
      </c>
      <c r="BI40" s="490">
        <f t="shared" si="184"/>
        <v>0.91442626296221863</v>
      </c>
      <c r="BJ40" s="490">
        <f t="shared" si="184"/>
        <v>0.93706146917922983</v>
      </c>
      <c r="BK40" s="490">
        <f t="shared" si="184"/>
        <v>0.95953737101963688</v>
      </c>
      <c r="BL40" s="490">
        <f t="shared" si="184"/>
        <v>0.9818558936532803</v>
      </c>
      <c r="BM40" s="490">
        <f t="shared" si="184"/>
        <v>1.0040191008664037</v>
      </c>
      <c r="BN40" s="527"/>
      <c r="BO40" s="252"/>
      <c r="BP40" s="515">
        <f t="shared" si="93"/>
        <v>290</v>
      </c>
      <c r="BQ40" s="592">
        <v>29000</v>
      </c>
      <c r="BR40" s="382">
        <f t="shared" si="94"/>
        <v>230.72913071998869</v>
      </c>
      <c r="BS40" s="382">
        <f t="shared" si="95"/>
        <v>230.8308713395642</v>
      </c>
      <c r="BT40" s="382">
        <f t="shared" si="96"/>
        <v>231.00026765585059</v>
      </c>
      <c r="BU40" s="382">
        <f t="shared" si="97"/>
        <v>231.23706405114498</v>
      </c>
      <c r="BV40" s="382">
        <f t="shared" si="98"/>
        <v>231.54090554840718</v>
      </c>
      <c r="BW40" s="382">
        <f t="shared" si="99"/>
        <v>231.91134063943969</v>
      </c>
      <c r="BX40" s="382">
        <f t="shared" si="100"/>
        <v>232.34782483802141</v>
      </c>
      <c r="BY40" s="382">
        <f t="shared" si="101"/>
        <v>232.84972489907327</v>
      </c>
      <c r="BZ40" s="382">
        <f t="shared" si="102"/>
        <v>233.41632363541555</v>
      </c>
      <c r="CA40" s="382">
        <f t="shared" si="103"/>
        <v>234.04682525606361</v>
      </c>
      <c r="CB40" s="382">
        <f t="shared" si="104"/>
        <v>234.74036114441694</v>
      </c>
      <c r="CC40" s="382">
        <f t="shared" si="105"/>
        <v>235.49599599120026</v>
      </c>
      <c r="CD40" s="382">
        <f t="shared" si="106"/>
        <v>236.31273419556939</v>
      </c>
      <c r="CE40" s="382">
        <f t="shared" si="107"/>
        <v>237.18952644832567</v>
      </c>
      <c r="CF40" s="382">
        <f t="shared" si="108"/>
        <v>238.1252764135198</v>
      </c>
      <c r="CG40" s="382">
        <f t="shared" si="109"/>
        <v>239.11884742866971</v>
      </c>
      <c r="CH40" s="382">
        <f t="shared" si="110"/>
        <v>240.16906914912025</v>
      </c>
      <c r="CI40" s="382">
        <f t="shared" si="111"/>
        <v>241.27474406847804</v>
      </c>
      <c r="CJ40" s="382">
        <f t="shared" si="112"/>
        <v>242.43465385427959</v>
      </c>
      <c r="CK40" s="382">
        <f t="shared" si="113"/>
        <v>243.64756544583216</v>
      </c>
      <c r="CL40" s="382">
        <f t="shared" si="114"/>
        <v>244.91223686923598</v>
      </c>
      <c r="CM40" s="382">
        <f t="shared" si="115"/>
        <v>246.22742273273394</v>
      </c>
      <c r="CN40" s="382">
        <f t="shared" si="116"/>
        <v>247.5918793735112</v>
      </c>
      <c r="CO40" s="382">
        <f t="shared" si="117"/>
        <v>249.00436963472461</v>
      </c>
      <c r="CP40" s="382">
        <f t="shared" si="118"/>
        <v>250.46366725872664</v>
      </c>
      <c r="CQ40" s="382">
        <f t="shared" si="119"/>
        <v>251.96856088905358</v>
      </c>
      <c r="CR40" s="382">
        <f t="shared" si="120"/>
        <v>253.51785767969744</v>
      </c>
      <c r="CS40" s="382">
        <f t="shared" si="121"/>
        <v>255.11038651543453</v>
      </c>
      <c r="CT40" s="382">
        <f t="shared" si="122"/>
        <v>256.74500085150254</v>
      </c>
      <c r="CU40" s="382">
        <f t="shared" si="123"/>
        <v>258.4205811847371</v>
      </c>
      <c r="CV40" s="382">
        <f t="shared" si="124"/>
        <v>260.13603717138164</v>
      </c>
      <c r="CW40" s="382">
        <f t="shared" si="125"/>
        <v>261.89030940924414</v>
      </c>
      <c r="CX40" s="382">
        <f t="shared" si="126"/>
        <v>263.68237090371662</v>
      </c>
      <c r="CY40" s="382">
        <f t="shared" si="127"/>
        <v>265.51122823845304</v>
      </c>
      <c r="CZ40" s="382">
        <f t="shared" si="128"/>
        <v>267.37592247230407</v>
      </c>
      <c r="DA40" s="382">
        <f t="shared" si="129"/>
        <v>269.27552978445226</v>
      </c>
      <c r="DB40" s="382">
        <f t="shared" si="130"/>
        <v>271.20916188968869</v>
      </c>
      <c r="DC40" s="382">
        <f t="shared" si="131"/>
        <v>273.17596624543614</v>
      </c>
      <c r="DD40" s="382">
        <f t="shared" si="132"/>
        <v>275.17512607154703</v>
      </c>
      <c r="DE40" s="382">
        <f t="shared" si="133"/>
        <v>277.20586020311617</v>
      </c>
      <c r="DF40" s="521"/>
      <c r="DG40" s="252"/>
      <c r="DH40" s="515">
        <f t="shared" si="134"/>
        <v>290</v>
      </c>
      <c r="DI40" s="592">
        <v>29000</v>
      </c>
      <c r="DJ40" s="382">
        <f t="shared" si="135"/>
        <v>16.050483571425286</v>
      </c>
      <c r="DK40" s="382">
        <f t="shared" si="136"/>
        <v>32.094871436925821</v>
      </c>
      <c r="DL40" s="382">
        <f t="shared" si="137"/>
        <v>48.12709702546497</v>
      </c>
      <c r="DM40" s="382">
        <f t="shared" si="138"/>
        <v>64.141151684403454</v>
      </c>
      <c r="DN40" s="382">
        <f t="shared" si="139"/>
        <v>80.131112767877894</v>
      </c>
      <c r="DO40" s="382">
        <f t="shared" si="140"/>
        <v>96.091170702873015</v>
      </c>
      <c r="DP40" s="382">
        <f t="shared" si="141"/>
        <v>112.01565472826822</v>
      </c>
      <c r="DQ40" s="382">
        <f t="shared" si="142"/>
        <v>127.89905703207933</v>
      </c>
      <c r="DR40" s="382">
        <f t="shared" si="143"/>
        <v>143.73605504652542</v>
      </c>
      <c r="DS40" s="382">
        <f t="shared" si="144"/>
        <v>159.52153169963637</v>
      </c>
      <c r="DT40" s="382">
        <f t="shared" si="145"/>
        <v>175.25059346357006</v>
      </c>
      <c r="DU40" s="382">
        <f t="shared" si="146"/>
        <v>190.91858608310531</v>
      </c>
      <c r="DV40" s="382">
        <f t="shared" si="147"/>
        <v>206.52110791085343</v>
      </c>
      <c r="DW40" s="382">
        <f t="shared" si="148"/>
        <v>222.05402081804547</v>
      </c>
      <c r="DX40" s="382">
        <f t="shared" si="149"/>
        <v>237.51345868977367</v>
      </c>
      <c r="DY40" s="382">
        <f t="shared" si="150"/>
        <v>252.89583355056172</v>
      </c>
      <c r="DZ40" s="382">
        <f t="shared" si="151"/>
        <v>268.19783939927817</v>
      </c>
      <c r="EA40" s="382">
        <f t="shared" si="152"/>
        <v>283.41645386126794</v>
      </c>
      <c r="EB40" s="382">
        <f t="shared" si="153"/>
        <v>298.54893778968648</v>
      </c>
      <c r="EC40" s="382">
        <f t="shared" si="154"/>
        <v>313.59283296735902</v>
      </c>
      <c r="ED40" s="382">
        <f t="shared" si="155"/>
        <v>328.54595807489312</v>
      </c>
      <c r="EE40" s="382">
        <f t="shared" si="156"/>
        <v>343.40640310069006</v>
      </c>
      <c r="EF40" s="382">
        <f t="shared" si="157"/>
        <v>358.17252237390858</v>
      </c>
      <c r="EG40" s="382">
        <f t="shared" si="158"/>
        <v>372.84292640298179</v>
      </c>
      <c r="EH40" s="382">
        <f t="shared" si="159"/>
        <v>387.41647270027806</v>
      </c>
      <c r="EI40" s="382">
        <f t="shared" si="160"/>
        <v>401.89225576847861</v>
      </c>
      <c r="EJ40" s="382">
        <f t="shared" si="161"/>
        <v>416.26959641670862</v>
      </c>
      <c r="EK40" s="382">
        <f t="shared" si="162"/>
        <v>430.548030564979</v>
      </c>
      <c r="EL40" s="382">
        <f t="shared" si="163"/>
        <v>444.72729768438643</v>
      </c>
      <c r="EM40" s="382">
        <f t="shared" si="164"/>
        <v>458.80732900852604</v>
      </c>
      <c r="EN40" s="382">
        <f t="shared" si="165"/>
        <v>472.78823563872589</v>
      </c>
      <c r="EO40" s="382">
        <f t="shared" si="166"/>
        <v>486.67029665275743</v>
      </c>
      <c r="EP40" s="382">
        <f t="shared" si="167"/>
        <v>500.45394731364092</v>
      </c>
      <c r="EQ40" s="382">
        <f t="shared" si="168"/>
        <v>514.13976746240621</v>
      </c>
      <c r="ER40" s="382">
        <f t="shared" si="169"/>
        <v>527.72847016648632</v>
      </c>
      <c r="ES40" s="382">
        <f t="shared" si="170"/>
        <v>541.22089068374771</v>
      </c>
      <c r="ET40" s="382">
        <f t="shared" si="171"/>
        <v>554.61797579140421</v>
      </c>
      <c r="EU40" s="382">
        <f t="shared" si="172"/>
        <v>567.92077351899775</v>
      </c>
      <c r="EV40" s="382">
        <f t="shared" si="173"/>
        <v>581.13042331557722</v>
      </c>
      <c r="EW40" s="382">
        <f t="shared" si="174"/>
        <v>594.24814667299438</v>
      </c>
      <c r="EX40" s="521"/>
      <c r="EY40" s="252"/>
      <c r="EZ40" s="515">
        <f t="shared" si="175"/>
        <v>290</v>
      </c>
      <c r="FA40" s="592">
        <v>29000</v>
      </c>
      <c r="FB40" s="382">
        <f t="shared" si="9"/>
        <v>141.57913071998871</v>
      </c>
      <c r="FC40" s="382">
        <f t="shared" si="10"/>
        <v>151.68087133956422</v>
      </c>
      <c r="FD40" s="382">
        <f t="shared" si="11"/>
        <v>161.85026765585062</v>
      </c>
      <c r="FE40" s="382">
        <f t="shared" si="12"/>
        <v>172.08706405114501</v>
      </c>
      <c r="FF40" s="382">
        <f t="shared" si="13"/>
        <v>182.3909055484072</v>
      </c>
      <c r="FG40" s="382">
        <f t="shared" si="14"/>
        <v>192.76134063943971</v>
      </c>
      <c r="FH40" s="382">
        <f t="shared" si="15"/>
        <v>203.19782483802143</v>
      </c>
      <c r="FI40" s="382">
        <f t="shared" si="16"/>
        <v>213.69972489907329</v>
      </c>
      <c r="FJ40" s="382">
        <f t="shared" si="17"/>
        <v>224.26632363541557</v>
      </c>
      <c r="FK40" s="382">
        <f t="shared" si="18"/>
        <v>234.89682525606364</v>
      </c>
      <c r="FL40" s="382">
        <f t="shared" si="19"/>
        <v>245.59036114441696</v>
      </c>
      <c r="FM40" s="382">
        <f t="shared" si="20"/>
        <v>256.34599599120031</v>
      </c>
      <c r="FN40" s="382">
        <f t="shared" si="21"/>
        <v>267.16273419556944</v>
      </c>
      <c r="FO40" s="382">
        <f t="shared" si="22"/>
        <v>278.03952644832566</v>
      </c>
      <c r="FP40" s="382">
        <f t="shared" si="23"/>
        <v>288.97527641351985</v>
      </c>
      <c r="FQ40" s="382">
        <f t="shared" si="24"/>
        <v>299.96884742866973</v>
      </c>
      <c r="FR40" s="382">
        <f t="shared" si="25"/>
        <v>311.01906914912024</v>
      </c>
      <c r="FS40" s="382">
        <f t="shared" si="26"/>
        <v>322.12474406847809</v>
      </c>
      <c r="FT40" s="382">
        <f t="shared" si="27"/>
        <v>333.28465385427961</v>
      </c>
      <c r="FU40" s="382">
        <f t="shared" si="28"/>
        <v>344.49756544583215</v>
      </c>
      <c r="FV40" s="382">
        <f t="shared" si="29"/>
        <v>355.76223686923601</v>
      </c>
      <c r="FW40" s="382">
        <f t="shared" si="30"/>
        <v>367.07742273273396</v>
      </c>
      <c r="FX40" s="382">
        <f t="shared" si="31"/>
        <v>378.44187937351126</v>
      </c>
      <c r="FY40" s="382">
        <f t="shared" si="32"/>
        <v>389.85436963472466</v>
      </c>
      <c r="FZ40" s="382">
        <f t="shared" si="33"/>
        <v>401.3136672587267</v>
      </c>
      <c r="GA40" s="382">
        <f t="shared" si="34"/>
        <v>412.81856088905363</v>
      </c>
      <c r="GB40" s="382">
        <f t="shared" si="35"/>
        <v>424.36785767969747</v>
      </c>
      <c r="GC40" s="382">
        <f t="shared" si="36"/>
        <v>435.96038651543455</v>
      </c>
      <c r="GD40" s="382">
        <f t="shared" si="37"/>
        <v>447.59500085150256</v>
      </c>
      <c r="GE40" s="382">
        <f t="shared" si="38"/>
        <v>459.27058118473713</v>
      </c>
      <c r="GF40" s="382">
        <f t="shared" si="39"/>
        <v>470.98603717138167</v>
      </c>
      <c r="GG40" s="382">
        <f t="shared" si="40"/>
        <v>482.74030940924416</v>
      </c>
      <c r="GH40" s="382">
        <f t="shared" si="41"/>
        <v>494.53237090371664</v>
      </c>
      <c r="GI40" s="382">
        <f t="shared" si="42"/>
        <v>506.36122823845307</v>
      </c>
      <c r="GJ40" s="382">
        <f t="shared" si="43"/>
        <v>518.22592247230409</v>
      </c>
      <c r="GK40" s="382">
        <f t="shared" si="44"/>
        <v>530.12552978445228</v>
      </c>
      <c r="GL40" s="382">
        <f t="shared" si="45"/>
        <v>542.05916188968877</v>
      </c>
      <c r="GM40" s="382">
        <f t="shared" si="46"/>
        <v>554.02596624543617</v>
      </c>
      <c r="GN40" s="382">
        <f t="shared" si="47"/>
        <v>566.02512607154699</v>
      </c>
      <c r="GO40" s="382">
        <f t="shared" si="48"/>
        <v>578.05586020311625</v>
      </c>
      <c r="GQ40" s="511"/>
      <c r="GR40" s="521"/>
      <c r="GS40" s="524">
        <v>29000</v>
      </c>
      <c r="GT40" s="477">
        <f t="shared" si="49"/>
        <v>7.8208638755309758</v>
      </c>
      <c r="GU40" s="477">
        <f t="shared" si="50"/>
        <v>3.7260158570086128</v>
      </c>
      <c r="GV40" s="477">
        <f t="shared" si="51"/>
        <v>2.3629759046179855</v>
      </c>
      <c r="GW40" s="477">
        <f t="shared" si="52"/>
        <v>1.6829431578945231</v>
      </c>
      <c r="GX40" s="477">
        <f t="shared" si="53"/>
        <v>1.2761559055937899</v>
      </c>
      <c r="GY40" s="477">
        <f t="shared" si="54"/>
        <v>1.0060255196128687</v>
      </c>
      <c r="GZ40" s="477">
        <f t="shared" si="55"/>
        <v>0.81401274072759155</v>
      </c>
      <c r="HA40" s="477">
        <f t="shared" si="56"/>
        <v>0.67084675882695244</v>
      </c>
      <c r="HB40" s="477">
        <f t="shared" si="57"/>
        <v>0.56026491448386828</v>
      </c>
      <c r="HC40" s="477">
        <f t="shared" si="58"/>
        <v>0.47250858710629523</v>
      </c>
      <c r="HD40" s="477">
        <f t="shared" si="59"/>
        <v>0.4013667873568067</v>
      </c>
      <c r="HE40" s="477">
        <f t="shared" si="60"/>
        <v>0.34269795964032007</v>
      </c>
      <c r="HF40" s="477">
        <f t="shared" si="61"/>
        <v>0.29363403527203852</v>
      </c>
      <c r="HG40" s="477">
        <f t="shared" si="62"/>
        <v>0.2521256108042087</v>
      </c>
      <c r="HH40" s="477">
        <f t="shared" si="63"/>
        <v>0.21666905954564294</v>
      </c>
      <c r="HI40" s="477">
        <f t="shared" si="64"/>
        <v>0.18613598024617775</v>
      </c>
      <c r="HJ40" s="477">
        <f t="shared" si="65"/>
        <v>0.15966284383854482</v>
      </c>
      <c r="HK40" s="477">
        <f t="shared" si="66"/>
        <v>0.13657742759761515</v>
      </c>
      <c r="HL40" s="477">
        <f t="shared" si="67"/>
        <v>0.11634848317250686</v>
      </c>
      <c r="HM40" s="477">
        <f t="shared" si="68"/>
        <v>9.8550506355768411E-2</v>
      </c>
      <c r="HN40" s="477">
        <f t="shared" si="69"/>
        <v>8.2838574407720592E-2</v>
      </c>
      <c r="HO40" s="477">
        <f t="shared" si="70"/>
        <v>6.8930047367530708E-2</v>
      </c>
      <c r="HP40" s="477">
        <f t="shared" si="71"/>
        <v>5.6591044073567437E-2</v>
      </c>
      <c r="HQ40" s="477">
        <f t="shared" si="72"/>
        <v>4.5626300050430099E-2</v>
      </c>
      <c r="HR40" s="477">
        <f t="shared" si="73"/>
        <v>3.5871460141035601E-2</v>
      </c>
      <c r="HS40" s="477">
        <f t="shared" si="74"/>
        <v>2.7187150196965802E-2</v>
      </c>
      <c r="HT40" s="477">
        <f t="shared" si="75"/>
        <v>1.9454366431513388E-2</v>
      </c>
      <c r="HU40" s="477">
        <f t="shared" si="76"/>
        <v>1.2570852881043912E-2</v>
      </c>
      <c r="HV40" s="477">
        <f t="shared" si="77"/>
        <v>6.4482283458823829E-3</v>
      </c>
      <c r="HW40" s="477">
        <f t="shared" si="78"/>
        <v>1.009687829556177E-3</v>
      </c>
      <c r="HX40" s="477">
        <f t="shared" si="79"/>
        <v>3.8118513353224579E-3</v>
      </c>
      <c r="HY40" s="477">
        <f t="shared" si="80"/>
        <v>8.0752560214648553E-3</v>
      </c>
      <c r="HZ40" s="477">
        <f t="shared" si="81"/>
        <v>1.1832410238165544E-2</v>
      </c>
      <c r="IA40" s="477">
        <f t="shared" si="82"/>
        <v>1.5129230836091493E-2</v>
      </c>
      <c r="IB40" s="477">
        <f t="shared" si="83"/>
        <v>1.80065094672349E-2</v>
      </c>
      <c r="IC40" s="477">
        <f t="shared" si="84"/>
        <v>2.0500614610936729E-2</v>
      </c>
      <c r="ID40" s="477">
        <f t="shared" si="85"/>
        <v>2.2644080159491438E-2</v>
      </c>
      <c r="IE40" s="477">
        <f t="shared" si="86"/>
        <v>2.4466101473037211E-2</v>
      </c>
      <c r="IF40" s="477">
        <f t="shared" si="87"/>
        <v>2.5992955519087393E-2</v>
      </c>
      <c r="IG40" s="477">
        <f t="shared" si="88"/>
        <v>2.7248358384512544E-2</v>
      </c>
    </row>
    <row r="41" spans="1:296" s="90" customFormat="1" ht="46.5">
      <c r="A41" s="173"/>
      <c r="B41" s="182"/>
      <c r="C41" s="91"/>
      <c r="D41" s="189"/>
      <c r="E41" s="91"/>
      <c r="F41" s="384"/>
      <c r="G41" s="384"/>
      <c r="H41" s="384"/>
      <c r="I41" s="384"/>
      <c r="J41" s="252"/>
      <c r="K41" s="606">
        <v>30000</v>
      </c>
      <c r="L41" s="382">
        <f t="shared" si="176"/>
        <v>9.1440000000000001</v>
      </c>
      <c r="M41" s="382">
        <v>300</v>
      </c>
      <c r="N41" s="491">
        <f t="shared" si="89"/>
        <v>300.89579082611971</v>
      </c>
      <c r="O41" s="263">
        <f t="shared" si="90"/>
        <v>0.45831224779165564</v>
      </c>
      <c r="P41" s="383">
        <f t="shared" si="91"/>
        <v>-44.436000000000433</v>
      </c>
      <c r="Q41" s="383">
        <f>$Q$11-Konstanten!$C$33*K41</f>
        <v>228.71399999999954</v>
      </c>
      <c r="R41" s="382">
        <f t="shared" si="0"/>
        <v>589.32241019046057</v>
      </c>
      <c r="S41" s="263">
        <f t="shared" si="1"/>
        <v>0.29696105682321217</v>
      </c>
      <c r="T41" s="492">
        <f>O41/Konstanten!$C$22</f>
        <v>0.37413244717686173</v>
      </c>
      <c r="U41" s="492">
        <f t="shared" si="2"/>
        <v>0.79373243102550606</v>
      </c>
      <c r="V41" s="492"/>
      <c r="W41" s="252"/>
      <c r="X41" s="515">
        <f t="shared" si="92"/>
        <v>300.00000000000006</v>
      </c>
      <c r="Y41" s="598">
        <v>30000</v>
      </c>
      <c r="Z41" s="490">
        <f t="shared" ref="Z41:AI47" si="185">SQRT(5*((((1/$S41)*(((1+0.2*(Z$10/661.48)^2)^3.5)-1))+1)^(1/3.5)-1))</f>
        <v>2.7739853689554176E-2</v>
      </c>
      <c r="AA41" s="490">
        <f t="shared" si="185"/>
        <v>5.5468464017346363E-2</v>
      </c>
      <c r="AB41" s="490">
        <f t="shared" si="185"/>
        <v>8.3174643932835426E-2</v>
      </c>
      <c r="AC41" s="490">
        <f t="shared" si="185"/>
        <v>0.11084731829365209</v>
      </c>
      <c r="AD41" s="490">
        <f t="shared" si="185"/>
        <v>0.13847557805048563</v>
      </c>
      <c r="AE41" s="490">
        <f t="shared" si="185"/>
        <v>0.16604873235747875</v>
      </c>
      <c r="AF41" s="490">
        <f t="shared" si="185"/>
        <v>0.19355635799342191</v>
      </c>
      <c r="AG41" s="490">
        <f t="shared" si="185"/>
        <v>0.22098834554304045</v>
      </c>
      <c r="AH41" s="490">
        <f t="shared" si="185"/>
        <v>0.24833494186041535</v>
      </c>
      <c r="AI41" s="490">
        <f t="shared" si="185"/>
        <v>0.27558678841933903</v>
      </c>
      <c r="AJ41" s="490">
        <f t="shared" ref="AJ41:AS47" si="186">SQRT(5*((((1/$S41)*(((1+0.2*(AJ$10/661.48)^2)^3.5)-1))+1)^(1/3.5)-1))</f>
        <v>0.30273495524258143</v>
      </c>
      <c r="AK41" s="490">
        <f t="shared" si="186"/>
        <v>0.32977097019253016</v>
      </c>
      <c r="AL41" s="490">
        <f t="shared" si="186"/>
        <v>0.35668684349535362</v>
      </c>
      <c r="AM41" s="490">
        <f t="shared" si="186"/>
        <v>0.38347508745796322</v>
      </c>
      <c r="AN41" s="490">
        <f t="shared" si="186"/>
        <v>0.41012873141897321</v>
      </c>
      <c r="AO41" s="490">
        <f t="shared" si="186"/>
        <v>0.4366413320496359</v>
      </c>
      <c r="AP41" s="490">
        <f t="shared" si="186"/>
        <v>0.46300697918684519</v>
      </c>
      <c r="AQ41" s="490">
        <f t="shared" si="186"/>
        <v>0.48922029743708922</v>
      </c>
      <c r="AR41" s="490">
        <f t="shared" si="186"/>
        <v>0.51527644383646432</v>
      </c>
      <c r="AS41" s="490">
        <f t="shared" si="186"/>
        <v>0.54117110188812023</v>
      </c>
      <c r="AT41" s="490">
        <f t="shared" ref="AT41:BC47" si="187">SQRT(5*((((1/$S41)*(((1+0.2*(AT$10/661.48)^2)^3.5)-1))+1)^(1/3.5)-1))</f>
        <v>0.56690047232411223</v>
      </c>
      <c r="AU41" s="490">
        <f t="shared" si="187"/>
        <v>0.59246126095506568</v>
      </c>
      <c r="AV41" s="490">
        <f t="shared" si="187"/>
        <v>0.61785066397805011</v>
      </c>
      <c r="AW41" s="490">
        <f t="shared" si="187"/>
        <v>0.64306635111248289</v>
      </c>
      <c r="AX41" s="490">
        <f t="shared" si="187"/>
        <v>0.66810644692602494</v>
      </c>
      <c r="AY41" s="490">
        <f t="shared" si="187"/>
        <v>0.69296951069892765</v>
      </c>
      <c r="AZ41" s="490">
        <f t="shared" si="187"/>
        <v>0.71765451515693257</v>
      </c>
      <c r="BA41" s="490">
        <f t="shared" si="187"/>
        <v>0.74216082438099673</v>
      </c>
      <c r="BB41" s="490">
        <f t="shared" si="187"/>
        <v>0.76648817117743206</v>
      </c>
      <c r="BC41" s="490">
        <f t="shared" si="187"/>
        <v>0.79063663416600882</v>
      </c>
      <c r="BD41" s="490">
        <f t="shared" ref="BD41:BM47" si="188">SQRT(5*((((1/$S41)*(((1+0.2*(BD$10/661.48)^2)^3.5)-1))+1)^(1/3.5)-1))</f>
        <v>0.81460661481634722</v>
      </c>
      <c r="BE41" s="490">
        <f t="shared" si="188"/>
        <v>0.83839881463585431</v>
      </c>
      <c r="BF41" s="490">
        <f t="shared" si="188"/>
        <v>0.86201421268569556</v>
      </c>
      <c r="BG41" s="490">
        <f t="shared" si="188"/>
        <v>0.88545404357545143</v>
      </c>
      <c r="BH41" s="490">
        <f t="shared" si="188"/>
        <v>0.90871977606277521</v>
      </c>
      <c r="BI41" s="490">
        <f t="shared" si="188"/>
        <v>0.93181309236134846</v>
      </c>
      <c r="BJ41" s="490">
        <f t="shared" si="188"/>
        <v>0.95473586823947809</v>
      </c>
      <c r="BK41" s="490">
        <f t="shared" si="188"/>
        <v>0.97749015397237926</v>
      </c>
      <c r="BL41" s="490">
        <f t="shared" si="188"/>
        <v>1.0000781561939915</v>
      </c>
      <c r="BM41" s="490">
        <f t="shared" si="188"/>
        <v>1.0225022206788303</v>
      </c>
      <c r="BN41" s="527"/>
      <c r="BO41" s="252"/>
      <c r="BP41" s="515">
        <f t="shared" si="93"/>
        <v>300.00000000000006</v>
      </c>
      <c r="BQ41" s="598">
        <v>30000</v>
      </c>
      <c r="BR41" s="382">
        <f t="shared" si="94"/>
        <v>228.7491990609376</v>
      </c>
      <c r="BS41" s="382">
        <f t="shared" si="95"/>
        <v>228.85473918279123</v>
      </c>
      <c r="BT41" s="382">
        <f t="shared" si="96"/>
        <v>229.03044966899145</v>
      </c>
      <c r="BU41" s="382">
        <f t="shared" si="97"/>
        <v>229.27604763743804</v>
      </c>
      <c r="BV41" s="382">
        <f t="shared" si="98"/>
        <v>229.59114040802842</v>
      </c>
      <c r="BW41" s="382">
        <f t="shared" si="99"/>
        <v>229.97522878471941</v>
      </c>
      <c r="BX41" s="382">
        <f t="shared" si="100"/>
        <v>230.42771117391601</v>
      </c>
      <c r="BY41" s="382">
        <f t="shared" si="101"/>
        <v>230.94788846750035</v>
      </c>
      <c r="BZ41" s="382">
        <f t="shared" si="102"/>
        <v>231.53496960745576</v>
      </c>
      <c r="CA41" s="382">
        <f t="shared" si="103"/>
        <v>232.18807774010961</v>
      </c>
      <c r="CB41" s="382">
        <f t="shared" si="104"/>
        <v>232.90625686163906</v>
      </c>
      <c r="CC41" s="382">
        <f t="shared" si="105"/>
        <v>233.68847885273533</v>
      </c>
      <c r="CD41" s="382">
        <f t="shared" si="106"/>
        <v>234.53365079913098</v>
      </c>
      <c r="CE41" s="382">
        <f t="shared" si="107"/>
        <v>235.44062249593793</v>
      </c>
      <c r="CF41" s="382">
        <f t="shared" si="108"/>
        <v>236.40819403719155</v>
      </c>
      <c r="CG41" s="382">
        <f t="shared" si="109"/>
        <v>237.43512339737316</v>
      </c>
      <c r="CH41" s="382">
        <f t="shared" si="110"/>
        <v>238.52013391865708</v>
      </c>
      <c r="CI41" s="382">
        <f t="shared" si="111"/>
        <v>239.66192162587151</v>
      </c>
      <c r="CJ41" s="382">
        <f t="shared" si="112"/>
        <v>240.85916230029525</v>
      </c>
      <c r="CK41" s="382">
        <f t="shared" si="113"/>
        <v>242.11051825312177</v>
      </c>
      <c r="CL41" s="382">
        <f t="shared" si="114"/>
        <v>243.41464474935131</v>
      </c>
      <c r="CM41" s="382">
        <f t="shared" si="115"/>
        <v>244.77019604277058</v>
      </c>
      <c r="CN41" s="382">
        <f t="shared" si="116"/>
        <v>246.17583099225894</v>
      </c>
      <c r="CO41" s="382">
        <f t="shared" si="117"/>
        <v>247.63021823874996</v>
      </c>
      <c r="CP41" s="382">
        <f t="shared" si="118"/>
        <v>249.13204093058701</v>
      </c>
      <c r="CQ41" s="382">
        <f t="shared" si="119"/>
        <v>250.68000099264438</v>
      </c>
      <c r="CR41" s="382">
        <f t="shared" si="120"/>
        <v>252.27282294135179</v>
      </c>
      <c r="CS41" s="382">
        <f t="shared" si="121"/>
        <v>253.90925725363596</v>
      </c>
      <c r="CT41" s="382">
        <f t="shared" si="122"/>
        <v>255.58808330274809</v>
      </c>
      <c r="CU41" s="382">
        <f>$Q41*(1+0.2*BC41^2)</f>
        <v>257.30811187803602</v>
      </c>
      <c r="CV41" s="382">
        <f t="shared" si="124"/>
        <v>259.06818730894537</v>
      </c>
      <c r="CW41" s="382">
        <f t="shared" si="125"/>
        <v>260.86718921599169</v>
      </c>
      <c r="CX41" s="382">
        <f t="shared" si="126"/>
        <v>262.70403391317916</v>
      </c>
      <c r="CY41" s="382">
        <f t="shared" si="127"/>
        <v>264.5776754874322</v>
      </c>
      <c r="CZ41" s="382">
        <f t="shared" si="128"/>
        <v>266.48710658115016</v>
      </c>
      <c r="DA41" s="382">
        <f t="shared" si="129"/>
        <v>268.43135890404085</v>
      </c>
      <c r="DB41" s="382">
        <f t="shared" si="130"/>
        <v>270.40950350004891</v>
      </c>
      <c r="DC41" s="382">
        <f t="shared" si="131"/>
        <v>272.42065079450873</v>
      </c>
      <c r="DD41" s="382">
        <f t="shared" si="132"/>
        <v>274.46395044571534</v>
      </c>
      <c r="DE41" s="382">
        <f t="shared" si="133"/>
        <v>276.53859102396325</v>
      </c>
      <c r="DF41" s="521"/>
      <c r="DG41" s="252"/>
      <c r="DH41" s="515">
        <f t="shared" si="134"/>
        <v>300.00000000000006</v>
      </c>
      <c r="DI41" s="598">
        <v>30000</v>
      </c>
      <c r="DJ41" s="382">
        <f t="shared" si="135"/>
        <v>16.347717434658808</v>
      </c>
      <c r="DK41" s="382">
        <f t="shared" si="136"/>
        <v>32.688808904265393</v>
      </c>
      <c r="DL41" s="382">
        <f t="shared" si="137"/>
        <v>49.01668162923194</v>
      </c>
      <c r="DM41" s="382">
        <f t="shared" si="138"/>
        <v>65.324808779964187</v>
      </c>
      <c r="DN41" s="382">
        <f t="shared" si="139"/>
        <v>81.606761409229435</v>
      </c>
      <c r="DO41" s="382">
        <f t="shared" si="140"/>
        <v>97.856239161980099</v>
      </c>
      <c r="DP41" s="382">
        <f t="shared" si="141"/>
        <v>114.06709940037102</v>
      </c>
      <c r="DQ41" s="382">
        <f t="shared" si="142"/>
        <v>130.23338441942693</v>
      </c>
      <c r="DR41" s="382">
        <f t="shared" si="143"/>
        <v>146.34934647168788</v>
      </c>
      <c r="DS41" s="382">
        <f t="shared" si="144"/>
        <v>162.40947036793338</v>
      </c>
      <c r="DT41" s="382">
        <f t="shared" si="145"/>
        <v>178.4084934724593</v>
      </c>
      <c r="DU41" s="382">
        <f t="shared" si="146"/>
        <v>194.34142296470841</v>
      </c>
      <c r="DV41" s="382">
        <f t="shared" si="147"/>
        <v>210.20355029190941</v>
      </c>
      <c r="DW41" s="382">
        <f t="shared" si="148"/>
        <v>225.99046278872453</v>
      </c>
      <c r="DX41" s="382">
        <f t="shared" si="149"/>
        <v>241.69805248818537</v>
      </c>
      <c r="DY41" s="382">
        <f t="shared" si="150"/>
        <v>257.32252219226461</v>
      </c>
      <c r="DZ41" s="382">
        <f t="shared" si="151"/>
        <v>272.86038890939602</v>
      </c>
      <c r="EA41" s="382">
        <f t="shared" si="152"/>
        <v>288.30848479971945</v>
      </c>
      <c r="EB41" s="382">
        <f t="shared" si="153"/>
        <v>303.66395579607462</v>
      </c>
      <c r="EC41" s="382">
        <f t="shared" si="154"/>
        <v>318.92425809013434</v>
      </c>
      <c r="ED41" s="382">
        <f t="shared" si="155"/>
        <v>334.08715268815632</v>
      </c>
      <c r="EE41" s="382">
        <f t="shared" si="156"/>
        <v>349.1506982505187</v>
      </c>
      <c r="EF41" s="382">
        <f t="shared" si="157"/>
        <v>364.11324243332086</v>
      </c>
      <c r="EG41" s="382">
        <f t="shared" si="158"/>
        <v>378.97341194999336</v>
      </c>
      <c r="EH41" s="382">
        <f t="shared" si="159"/>
        <v>393.73010156623008</v>
      </c>
      <c r="EI41" s="382">
        <f t="shared" si="160"/>
        <v>408.38246223359619</v>
      </c>
      <c r="EJ41" s="382">
        <f t="shared" si="161"/>
        <v>422.92988855634991</v>
      </c>
      <c r="EK41" s="382">
        <f t="shared" si="162"/>
        <v>437.37200577314815</v>
      </c>
      <c r="EL41" s="382">
        <f t="shared" si="163"/>
        <v>451.70865642076257</v>
      </c>
      <c r="EM41" s="382">
        <f t="shared" si="164"/>
        <v>465.93988683158574</v>
      </c>
      <c r="EN41" s="382">
        <f t="shared" si="165"/>
        <v>480.06593360066188</v>
      </c>
      <c r="EO41" s="382">
        <f t="shared" si="166"/>
        <v>494.08721014202683</v>
      </c>
      <c r="EP41" s="382">
        <f t="shared" si="167"/>
        <v>508.0042934383664</v>
      </c>
      <c r="EQ41" s="382">
        <f t="shared" si="168"/>
        <v>521.81791107277411</v>
      </c>
      <c r="ER41" s="382">
        <f t="shared" si="169"/>
        <v>535.52892861705027</v>
      </c>
      <c r="ES41" s="382">
        <f t="shared" si="170"/>
        <v>549.13833743741611</v>
      </c>
      <c r="ET41" s="382">
        <f t="shared" si="171"/>
        <v>562.64724296617123</v>
      </c>
      <c r="EU41" s="382">
        <f t="shared" si="172"/>
        <v>576.05685347644692</v>
      </c>
      <c r="EV41" s="382">
        <f t="shared" si="173"/>
        <v>589.36846938707504</v>
      </c>
      <c r="EW41" s="382">
        <f t="shared" si="174"/>
        <v>602.58347311554644</v>
      </c>
      <c r="EX41" s="521"/>
      <c r="EY41" s="252"/>
      <c r="EZ41" s="515">
        <f t="shared" si="175"/>
        <v>300.00000000000006</v>
      </c>
      <c r="FA41" s="598">
        <v>30000</v>
      </c>
      <c r="FB41" s="382">
        <f t="shared" si="9"/>
        <v>145.59919906093768</v>
      </c>
      <c r="FC41" s="382">
        <f t="shared" si="10"/>
        <v>155.70473918279131</v>
      </c>
      <c r="FD41" s="382">
        <f t="shared" si="11"/>
        <v>165.88044966899153</v>
      </c>
      <c r="FE41" s="382">
        <f t="shared" si="12"/>
        <v>176.12604763743812</v>
      </c>
      <c r="FF41" s="382">
        <f t="shared" si="13"/>
        <v>186.4411404080285</v>
      </c>
      <c r="FG41" s="382">
        <f t="shared" si="14"/>
        <v>196.82522878471949</v>
      </c>
      <c r="FH41" s="382">
        <f t="shared" si="15"/>
        <v>207.27771117391609</v>
      </c>
      <c r="FI41" s="382">
        <f t="shared" si="16"/>
        <v>217.79788846750043</v>
      </c>
      <c r="FJ41" s="382">
        <f t="shared" si="17"/>
        <v>228.38496960745584</v>
      </c>
      <c r="FK41" s="382">
        <f t="shared" si="18"/>
        <v>239.03807774010969</v>
      </c>
      <c r="FL41" s="382">
        <f t="shared" si="19"/>
        <v>249.75625686163914</v>
      </c>
      <c r="FM41" s="382">
        <f t="shared" si="20"/>
        <v>260.53847885273541</v>
      </c>
      <c r="FN41" s="382">
        <f t="shared" si="21"/>
        <v>271.38365079913103</v>
      </c>
      <c r="FO41" s="382">
        <f t="shared" si="22"/>
        <v>282.29062249593801</v>
      </c>
      <c r="FP41" s="382">
        <f t="shared" si="23"/>
        <v>293.25819403719163</v>
      </c>
      <c r="FQ41" s="382">
        <f t="shared" si="24"/>
        <v>304.28512339737324</v>
      </c>
      <c r="FR41" s="382">
        <f t="shared" si="25"/>
        <v>315.37013391865719</v>
      </c>
      <c r="FS41" s="382">
        <f t="shared" si="26"/>
        <v>326.51192162587159</v>
      </c>
      <c r="FT41" s="382">
        <f t="shared" si="27"/>
        <v>337.70916230029536</v>
      </c>
      <c r="FU41" s="382">
        <f t="shared" si="28"/>
        <v>348.96051825312185</v>
      </c>
      <c r="FV41" s="382">
        <f t="shared" si="29"/>
        <v>360.26464474935142</v>
      </c>
      <c r="FW41" s="382">
        <f t="shared" si="30"/>
        <v>371.62019604277066</v>
      </c>
      <c r="FX41" s="382">
        <f t="shared" si="31"/>
        <v>383.02583099225899</v>
      </c>
      <c r="FY41" s="382">
        <f t="shared" si="32"/>
        <v>394.48021823875001</v>
      </c>
      <c r="FZ41" s="382">
        <f t="shared" si="33"/>
        <v>405.98204093058712</v>
      </c>
      <c r="GA41" s="382">
        <f t="shared" si="34"/>
        <v>417.53000099264443</v>
      </c>
      <c r="GB41" s="382">
        <f t="shared" si="35"/>
        <v>429.12282294135184</v>
      </c>
      <c r="GC41" s="382">
        <f t="shared" si="36"/>
        <v>440.75925725363606</v>
      </c>
      <c r="GD41" s="382">
        <f t="shared" si="37"/>
        <v>452.43808330274817</v>
      </c>
      <c r="GE41" s="382">
        <f t="shared" si="38"/>
        <v>464.1581118780361</v>
      </c>
      <c r="GF41" s="382">
        <f t="shared" si="39"/>
        <v>475.91818730894545</v>
      </c>
      <c r="GG41" s="382">
        <f t="shared" si="40"/>
        <v>487.71718921599177</v>
      </c>
      <c r="GH41" s="382">
        <f t="shared" si="41"/>
        <v>499.55403391317924</v>
      </c>
      <c r="GI41" s="382">
        <f t="shared" si="42"/>
        <v>511.42767548743223</v>
      </c>
      <c r="GJ41" s="382">
        <f t="shared" si="43"/>
        <v>523.33710658115024</v>
      </c>
      <c r="GK41" s="382">
        <f t="shared" si="44"/>
        <v>535.28135890404087</v>
      </c>
      <c r="GL41" s="382">
        <f t="shared" si="45"/>
        <v>547.25950350004894</v>
      </c>
      <c r="GM41" s="382">
        <f t="shared" si="46"/>
        <v>559.27065079450881</v>
      </c>
      <c r="GN41" s="382">
        <f t="shared" si="47"/>
        <v>571.31395044571536</v>
      </c>
      <c r="GO41" s="382">
        <f t="shared" si="48"/>
        <v>583.38859102396327</v>
      </c>
      <c r="GQ41" s="511"/>
      <c r="GR41" s="521"/>
      <c r="GS41" s="625">
        <v>30000</v>
      </c>
      <c r="GT41" s="476">
        <f t="shared" si="49"/>
        <v>7.9063931795305376</v>
      </c>
      <c r="GU41" s="476">
        <f t="shared" si="50"/>
        <v>3.7632429691396379</v>
      </c>
      <c r="GV41" s="476">
        <f t="shared" si="51"/>
        <v>2.3841631900692737</v>
      </c>
      <c r="GW41" s="476">
        <f t="shared" si="52"/>
        <v>1.6961586405968607</v>
      </c>
      <c r="GX41" s="476">
        <f t="shared" si="53"/>
        <v>1.2846285919017326</v>
      </c>
      <c r="GY41" s="476">
        <f t="shared" si="54"/>
        <v>1.0113712776036423</v>
      </c>
      <c r="GZ41" s="476">
        <f t="shared" si="55"/>
        <v>0.81715597454073496</v>
      </c>
      <c r="HA41" s="476">
        <f t="shared" si="56"/>
        <v>0.67236603301397035</v>
      </c>
      <c r="HB41" s="476">
        <f t="shared" si="57"/>
        <v>0.56054656282075177</v>
      </c>
      <c r="HC41" s="476">
        <f t="shared" si="58"/>
        <v>0.47182351619383206</v>
      </c>
      <c r="HD41" s="476">
        <f t="shared" si="59"/>
        <v>0.39991236964395821</v>
      </c>
      <c r="HE41" s="476">
        <f t="shared" si="60"/>
        <v>0.34062247192688355</v>
      </c>
      <c r="HF41" s="476">
        <f t="shared" si="61"/>
        <v>0.29105169928034469</v>
      </c>
      <c r="HG41" s="476">
        <f t="shared" si="62"/>
        <v>0.24912626405764632</v>
      </c>
      <c r="HH41" s="476">
        <f t="shared" si="63"/>
        <v>0.21332460488702784</v>
      </c>
      <c r="HI41" s="476">
        <f t="shared" si="64"/>
        <v>0.18250482237236665</v>
      </c>
      <c r="HJ41" s="476">
        <f t="shared" si="65"/>
        <v>0.15579302360144562</v>
      </c>
      <c r="HK41" s="476">
        <f t="shared" si="66"/>
        <v>0.13250888836203031</v>
      </c>
      <c r="HL41" s="476">
        <f t="shared" si="67"/>
        <v>0.11211474346689926</v>
      </c>
      <c r="HM41" s="476">
        <f t="shared" si="68"/>
        <v>9.4179917021234114E-2</v>
      </c>
      <c r="HN41" s="476">
        <f t="shared" si="69"/>
        <v>7.8355279005983491E-2</v>
      </c>
      <c r="HO41" s="476">
        <f t="shared" si="70"/>
        <v>6.4354726783704991E-2</v>
      </c>
      <c r="HP41" s="476">
        <f t="shared" si="71"/>
        <v>5.1941501584912939E-2</v>
      </c>
      <c r="HQ41" s="476">
        <f t="shared" si="72"/>
        <v>4.0917926692975545E-2</v>
      </c>
      <c r="HR41" s="476">
        <f t="shared" si="73"/>
        <v>3.1117609031211246E-2</v>
      </c>
      <c r="HS41" s="476">
        <f t="shared" si="74"/>
        <v>2.2399440732633179E-2</v>
      </c>
      <c r="HT41" s="476">
        <f t="shared" si="75"/>
        <v>1.4642933858709316E-2</v>
      </c>
      <c r="HU41" s="476">
        <f t="shared" si="76"/>
        <v>7.7445548315334687E-3</v>
      </c>
      <c r="HV41" s="476">
        <f t="shared" si="77"/>
        <v>1.6148171429022787E-3</v>
      </c>
      <c r="HW41" s="476">
        <f t="shared" si="78"/>
        <v>3.8240446974089318E-3</v>
      </c>
      <c r="HX41" s="476">
        <f t="shared" si="79"/>
        <v>8.6399513096188409E-3</v>
      </c>
      <c r="HY41" s="476">
        <f t="shared" si="80"/>
        <v>1.2892503176117403E-2</v>
      </c>
      <c r="HZ41" s="476">
        <f t="shared" si="81"/>
        <v>1.6634228557385985E-2</v>
      </c>
      <c r="IA41" s="476">
        <f t="shared" si="82"/>
        <v>1.9911611627092721E-2</v>
      </c>
      <c r="IB41" s="476">
        <f t="shared" si="83"/>
        <v>2.2765944815314066E-2</v>
      </c>
      <c r="IC41" s="476">
        <f t="shared" si="84"/>
        <v>2.5234039564674328E-2</v>
      </c>
      <c r="ID41" s="476">
        <f t="shared" si="85"/>
        <v>2.7348822301165129E-2</v>
      </c>
      <c r="IE41" s="476">
        <f t="shared" si="86"/>
        <v>2.9139836772421004E-2</v>
      </c>
      <c r="IF41" s="476">
        <f t="shared" si="87"/>
        <v>3.0633669561820665E-2</v>
      </c>
      <c r="IG41" s="476">
        <f t="shared" si="88"/>
        <v>3.1854312220578468E-2</v>
      </c>
    </row>
    <row r="42" spans="1:296">
      <c r="F42" s="384"/>
      <c r="G42" s="384"/>
      <c r="H42" s="384"/>
      <c r="I42" s="384"/>
      <c r="J42" s="252"/>
      <c r="K42" s="606">
        <v>31000</v>
      </c>
      <c r="L42" s="382">
        <f t="shared" si="176"/>
        <v>9.4488000000000003</v>
      </c>
      <c r="M42" s="382">
        <v>310</v>
      </c>
      <c r="N42" s="491">
        <f t="shared" si="89"/>
        <v>287.44669221545473</v>
      </c>
      <c r="O42" s="263">
        <f t="shared" si="90"/>
        <v>0.44165287743567483</v>
      </c>
      <c r="P42" s="383">
        <f t="shared" si="91"/>
        <v>-46.417200000000435</v>
      </c>
      <c r="Q42" s="383">
        <f>$Q$11-Konstanten!$C$33*K42</f>
        <v>226.73279999999954</v>
      </c>
      <c r="R42" s="382">
        <f t="shared" si="0"/>
        <v>586.76440098594583</v>
      </c>
      <c r="S42" s="263">
        <f t="shared" si="1"/>
        <v>0.2836878284879889</v>
      </c>
      <c r="T42" s="492">
        <f>O42/Konstanten!$C$22</f>
        <v>0.36053296117197942</v>
      </c>
      <c r="U42" s="492">
        <f t="shared" si="2"/>
        <v>0.78685684539302292</v>
      </c>
      <c r="V42" s="492"/>
      <c r="W42" s="252"/>
      <c r="X42" s="515">
        <f t="shared" si="92"/>
        <v>310.00000000000006</v>
      </c>
      <c r="Y42" s="592">
        <v>31000</v>
      </c>
      <c r="Z42" s="490">
        <f t="shared" si="185"/>
        <v>2.8381255972581496E-2</v>
      </c>
      <c r="AA42" s="490">
        <f t="shared" si="185"/>
        <v>5.6750243741481327E-2</v>
      </c>
      <c r="AB42" s="490">
        <f t="shared" si="185"/>
        <v>8.509475950974181E-2</v>
      </c>
      <c r="AC42" s="490">
        <f t="shared" si="185"/>
        <v>0.11340272743433721</v>
      </c>
      <c r="AD42" s="490">
        <f t="shared" si="185"/>
        <v>0.14166226147607522</v>
      </c>
      <c r="AE42" s="490">
        <f t="shared" si="185"/>
        <v>0.16986172475790767</v>
      </c>
      <c r="AF42" s="490">
        <f t="shared" si="185"/>
        <v>0.19798978569865516</v>
      </c>
      <c r="AG42" s="490">
        <f t="shared" si="185"/>
        <v>0.22603547026903059</v>
      </c>
      <c r="AH42" s="490">
        <f t="shared" si="185"/>
        <v>0.25398820980862691</v>
      </c>
      <c r="AI42" s="490">
        <f t="shared" si="185"/>
        <v>0.28183788394565512</v>
      </c>
      <c r="AJ42" s="490">
        <f t="shared" si="186"/>
        <v>0.30957485826989495</v>
      </c>
      <c r="AK42" s="490">
        <f t="shared" si="186"/>
        <v>0.3371900165210831</v>
      </c>
      <c r="AL42" s="490">
        <f t="shared" si="186"/>
        <v>0.36467478716516188</v>
      </c>
      <c r="AM42" s="490">
        <f t="shared" si="186"/>
        <v>0.39202116433697981</v>
      </c>
      <c r="AN42" s="490">
        <f t="shared" si="186"/>
        <v>0.41922172322678336</v>
      </c>
      <c r="AO42" s="490">
        <f t="shared" si="186"/>
        <v>0.44626963007707915</v>
      </c>
      <c r="AP42" s="490">
        <f t="shared" si="186"/>
        <v>0.47315864703414284</v>
      </c>
      <c r="AQ42" s="490">
        <f t="shared" si="186"/>
        <v>0.49988313216398406</v>
      </c>
      <c r="AR42" s="490">
        <f t="shared" si="186"/>
        <v>0.52643803499471364</v>
      </c>
      <c r="AS42" s="490">
        <f t="shared" si="186"/>
        <v>0.55281888798662893</v>
      </c>
      <c r="AT42" s="490">
        <f t="shared" si="187"/>
        <v>0.57902179435768386</v>
      </c>
      <c r="AU42" s="490">
        <f t="shared" si="187"/>
        <v>0.60504341270686757</v>
      </c>
      <c r="AV42" s="490">
        <f t="shared" si="187"/>
        <v>0.63088093888173324</v>
      </c>
      <c r="AW42" s="490">
        <f t="shared" si="187"/>
        <v>0.65653208553088305</v>
      </c>
      <c r="AX42" s="490">
        <f t="shared" si="187"/>
        <v>0.68199505976846575</v>
      </c>
      <c r="AY42" s="490">
        <f t="shared" si="187"/>
        <v>0.70726853935756184</v>
      </c>
      <c r="AZ42" s="490">
        <f t="shared" si="187"/>
        <v>0.73235164779385586</v>
      </c>
      <c r="BA42" s="490">
        <f t="shared" si="187"/>
        <v>0.75724392864187617</v>
      </c>
      <c r="BB42" s="490">
        <f t="shared" si="187"/>
        <v>0.78194531944420953</v>
      </c>
      <c r="BC42" s="490">
        <f t="shared" si="187"/>
        <v>0.80645612549110834</v>
      </c>
      <c r="BD42" s="490">
        <f t="shared" si="188"/>
        <v>0.8307769937041497</v>
      </c>
      <c r="BE42" s="490">
        <f t="shared" si="188"/>
        <v>0.85490888685454625</v>
      </c>
      <c r="BF42" s="490">
        <f t="shared" si="188"/>
        <v>0.87885305830450067</v>
      </c>
      <c r="BG42" s="490">
        <f t="shared" si="188"/>
        <v>0.90261102742938526</v>
      </c>
      <c r="BH42" s="490">
        <f t="shared" si="188"/>
        <v>0.92618455585001835</v>
      </c>
      <c r="BI42" s="490">
        <f t="shared" si="188"/>
        <v>0.94957562457776445</v>
      </c>
      <c r="BJ42" s="490">
        <f t="shared" si="188"/>
        <v>0.97278641215129835</v>
      </c>
      <c r="BK42" s="490">
        <f t="shared" si="188"/>
        <v>0.99581927382220325</v>
      </c>
      <c r="BL42" s="490">
        <f t="shared" si="188"/>
        <v>1.0186767218274848</v>
      </c>
      <c r="BM42" s="490">
        <f t="shared" si="188"/>
        <v>1.0413614067703583</v>
      </c>
      <c r="BN42" s="527"/>
      <c r="BO42" s="252"/>
      <c r="BP42" s="515">
        <f t="shared" si="93"/>
        <v>310.00000000000006</v>
      </c>
      <c r="BQ42" s="592">
        <v>31000</v>
      </c>
      <c r="BR42" s="382">
        <f t="shared" si="94"/>
        <v>226.76932645866222</v>
      </c>
      <c r="BS42" s="382">
        <f t="shared" si="95"/>
        <v>226.87884268513932</v>
      </c>
      <c r="BT42" s="382">
        <f t="shared" si="96"/>
        <v>227.06115979620785</v>
      </c>
      <c r="BU42" s="382">
        <f t="shared" si="97"/>
        <v>227.31596486002113</v>
      </c>
      <c r="BV42" s="382">
        <f t="shared" si="98"/>
        <v>227.64282366881167</v>
      </c>
      <c r="BW42" s="382">
        <f t="shared" si="99"/>
        <v>228.04118454679659</v>
      </c>
      <c r="BX42" s="382">
        <f t="shared" si="100"/>
        <v>228.51038312233283</v>
      </c>
      <c r="BY42" s="382">
        <f t="shared" si="101"/>
        <v>229.0496479771285</v>
      </c>
      <c r="BZ42" s="382">
        <f t="shared" si="102"/>
        <v>229.65810707179588</v>
      </c>
      <c r="CA42" s="382">
        <f t="shared" si="103"/>
        <v>230.33479483658306</v>
      </c>
      <c r="CB42" s="382">
        <f t="shared" si="104"/>
        <v>231.0786598089027</v>
      </c>
      <c r="CC42" s="382">
        <f t="shared" si="105"/>
        <v>231.88857269535211</v>
      </c>
      <c r="CD42" s="382">
        <f t="shared" si="106"/>
        <v>232.76333473517607</v>
      </c>
      <c r="CE42" s="382">
        <f t="shared" si="107"/>
        <v>233.70168624437491</v>
      </c>
      <c r="CF42" s="382">
        <f t="shared" si="108"/>
        <v>234.70231522458877</v>
      </c>
      <c r="CG42" s="382">
        <f t="shared" si="109"/>
        <v>235.76386592812113</v>
      </c>
      <c r="CH42" s="382">
        <f t="shared" si="110"/>
        <v>236.88494727956265</v>
      </c>
      <c r="CI42" s="382">
        <f t="shared" si="111"/>
        <v>238.06414106500901</v>
      </c>
      <c r="CJ42" s="382">
        <f t="shared" si="112"/>
        <v>239.30000981135385</v>
      </c>
      <c r="CK42" s="382">
        <f t="shared" si="113"/>
        <v>240.59110429017764</v>
      </c>
      <c r="CL42" s="382">
        <f t="shared" si="114"/>
        <v>241.93597059291267</v>
      </c>
      <c r="CM42" s="382">
        <f t="shared" si="115"/>
        <v>243.33315673593174</v>
      </c>
      <c r="CN42" s="382">
        <f t="shared" si="116"/>
        <v>244.78121876564728</v>
      </c>
      <c r="CO42" s="382">
        <f t="shared" si="117"/>
        <v>246.27872634441951</v>
      </c>
      <c r="CP42" s="382">
        <f t="shared" si="118"/>
        <v>247.82426780784849</v>
      </c>
      <c r="CQ42" s="382">
        <f t="shared" si="119"/>
        <v>249.41645469276483</v>
      </c>
      <c r="CR42" s="382">
        <f t="shared" si="120"/>
        <v>251.05392574285571</v>
      </c>
      <c r="CS42" s="382">
        <f t="shared" si="121"/>
        <v>252.73535040535239</v>
      </c>
      <c r="CT42" s="382">
        <f t="shared" si="122"/>
        <v>254.4594318375614</v>
      </c>
      <c r="CU42" s="382">
        <f t="shared" si="123"/>
        <v>256.22490944631585</v>
      </c>
      <c r="CV42" s="382">
        <f t="shared" si="124"/>
        <v>258.0305609866864</v>
      </c>
      <c r="CW42" s="382">
        <f t="shared" si="125"/>
        <v>259.87520424865244</v>
      </c>
      <c r="CX42" s="382">
        <f t="shared" si="126"/>
        <v>261.75769836195281</v>
      </c>
      <c r="CY42" s="382">
        <f t="shared" si="127"/>
        <v>263.67694475012939</v>
      </c>
      <c r="CZ42" s="382">
        <f t="shared" si="128"/>
        <v>265.63188776496173</v>
      </c>
      <c r="DA42" s="382">
        <f t="shared" si="129"/>
        <v>267.6215150321263</v>
      </c>
      <c r="DB42" s="382">
        <f t="shared" si="130"/>
        <v>269.64485753815285</v>
      </c>
      <c r="DC42" s="382">
        <f t="shared" si="131"/>
        <v>271.70098948762023</v>
      </c>
      <c r="DD42" s="382">
        <f t="shared" si="132"/>
        <v>273.7890279581639</v>
      </c>
      <c r="DE42" s="382">
        <f t="shared" si="133"/>
        <v>275.90813237929797</v>
      </c>
      <c r="DF42" s="521"/>
      <c r="DG42" s="252"/>
      <c r="DH42" s="515">
        <f t="shared" si="134"/>
        <v>310.00000000000006</v>
      </c>
      <c r="DI42" s="592">
        <v>31000</v>
      </c>
      <c r="DJ42" s="382">
        <f t="shared" si="135"/>
        <v>16.65311065998058</v>
      </c>
      <c r="DK42" s="382">
        <f t="shared" si="136"/>
        <v>33.299022774776709</v>
      </c>
      <c r="DL42" s="382">
        <f t="shared" si="137"/>
        <v>49.930575590776769</v>
      </c>
      <c r="DM42" s="382">
        <f t="shared" si="138"/>
        <v>66.540683433181357</v>
      </c>
      <c r="DN42" s="382">
        <f t="shared" si="139"/>
        <v>83.122371997323711</v>
      </c>
      <c r="DO42" s="382">
        <f t="shared" si="140"/>
        <v>99.668813178013295</v>
      </c>
      <c r="DP42" s="382">
        <f t="shared" si="141"/>
        <v>116.17335800680718</v>
      </c>
      <c r="DQ42" s="382">
        <f t="shared" si="142"/>
        <v>132.6295673139843</v>
      </c>
      <c r="DR42" s="382">
        <f t="shared" si="143"/>
        <v>149.03123978585171</v>
      </c>
      <c r="DS42" s="382">
        <f t="shared" si="144"/>
        <v>165.37243714851886</v>
      </c>
      <c r="DT42" s="382">
        <f t="shared" si="145"/>
        <v>181.64750627304397</v>
      </c>
      <c r="DU42" s="382">
        <f t="shared" si="146"/>
        <v>197.85109806243452</v>
      </c>
      <c r="DV42" s="382">
        <f t="shared" si="147"/>
        <v>213.9781830456435</v>
      </c>
      <c r="DW42" s="382">
        <f t="shared" si="148"/>
        <v>230.02406366600098</v>
      </c>
      <c r="DX42" s="382">
        <f t="shared" si="149"/>
        <v>245.9843833094595</v>
      </c>
      <c r="DY42" s="382">
        <f t="shared" si="150"/>
        <v>261.85513217039698</v>
      </c>
      <c r="DZ42" s="382">
        <f t="shared" si="151"/>
        <v>277.6326500983094</v>
      </c>
      <c r="EA42" s="382">
        <f t="shared" si="152"/>
        <v>293.31362660717849</v>
      </c>
      <c r="EB42" s="382">
        <f t="shared" si="153"/>
        <v>308.89509825989154</v>
      </c>
      <c r="EC42" s="382">
        <f t="shared" si="154"/>
        <v>324.37444366319102</v>
      </c>
      <c r="ED42" s="382">
        <f t="shared" si="155"/>
        <v>339.74937632409387</v>
      </c>
      <c r="EE42" s="382">
        <f t="shared" si="156"/>
        <v>355.01793562743757</v>
      </c>
      <c r="EF42" s="382">
        <f t="shared" si="157"/>
        <v>370.17847619639133</v>
      </c>
      <c r="EG42" s="382">
        <f t="shared" si="158"/>
        <v>385.22965589458232</v>
      </c>
      <c r="EH42" s="382">
        <f t="shared" si="159"/>
        <v>400.17042272041812</v>
      </c>
      <c r="EI42" s="382">
        <f t="shared" si="160"/>
        <v>415.0000008323446</v>
      </c>
      <c r="EJ42" s="382">
        <f t="shared" si="161"/>
        <v>429.7178759288322</v>
      </c>
      <c r="EK42" s="382">
        <f t="shared" si="162"/>
        <v>444.32378018979477</v>
      </c>
      <c r="EL42" s="382">
        <f t="shared" si="163"/>
        <v>458.81767696744566</v>
      </c>
      <c r="EM42" s="382">
        <f t="shared" si="164"/>
        <v>473.19974539523696</v>
      </c>
      <c r="EN42" s="382">
        <f t="shared" si="165"/>
        <v>487.47036506372029</v>
      </c>
      <c r="EO42" s="382">
        <f t="shared" si="166"/>
        <v>501.63010089276958</v>
      </c>
      <c r="EP42" s="382">
        <f t="shared" si="167"/>
        <v>515.67968831070687</v>
      </c>
      <c r="EQ42" s="382">
        <f t="shared" si="168"/>
        <v>529.62001883291236</v>
      </c>
      <c r="ER42" s="382">
        <f t="shared" si="169"/>
        <v>543.45212611577028</v>
      </c>
      <c r="ES42" s="382">
        <f t="shared" si="170"/>
        <v>557.17717254622733</v>
      </c>
      <c r="ET42" s="382">
        <f t="shared" si="171"/>
        <v>570.796436413224</v>
      </c>
      <c r="EU42" s="382">
        <f t="shared" si="172"/>
        <v>584.31129969454469</v>
      </c>
      <c r="EV42" s="382">
        <f t="shared" si="173"/>
        <v>597.72323648143106</v>
      </c>
      <c r="EW42" s="382">
        <f t="shared" si="174"/>
        <v>611.03380205349117</v>
      </c>
      <c r="EX42" s="521"/>
      <c r="EY42" s="252"/>
      <c r="EZ42" s="515">
        <f t="shared" si="175"/>
        <v>310.00000000000006</v>
      </c>
      <c r="FA42" s="592">
        <v>31000</v>
      </c>
      <c r="FB42" s="382">
        <f t="shared" si="9"/>
        <v>149.6193264586623</v>
      </c>
      <c r="FC42" s="382">
        <f t="shared" si="10"/>
        <v>159.7288426851394</v>
      </c>
      <c r="FD42" s="382">
        <f t="shared" si="11"/>
        <v>169.91115979620793</v>
      </c>
      <c r="FE42" s="382">
        <f t="shared" si="12"/>
        <v>180.16596486002121</v>
      </c>
      <c r="FF42" s="382">
        <f t="shared" si="13"/>
        <v>190.49282366881175</v>
      </c>
      <c r="FG42" s="382">
        <f t="shared" si="14"/>
        <v>200.89118454679667</v>
      </c>
      <c r="FH42" s="382">
        <f t="shared" si="15"/>
        <v>211.36038312233291</v>
      </c>
      <c r="FI42" s="382">
        <f t="shared" si="16"/>
        <v>221.89964797712858</v>
      </c>
      <c r="FJ42" s="382">
        <f t="shared" si="17"/>
        <v>232.50810707179596</v>
      </c>
      <c r="FK42" s="382">
        <f t="shared" si="18"/>
        <v>243.18479483658314</v>
      </c>
      <c r="FL42" s="382">
        <f t="shared" si="19"/>
        <v>253.92865980890278</v>
      </c>
      <c r="FM42" s="382">
        <f t="shared" si="20"/>
        <v>264.73857269535222</v>
      </c>
      <c r="FN42" s="382">
        <f t="shared" si="21"/>
        <v>275.61333473517618</v>
      </c>
      <c r="FO42" s="382">
        <f t="shared" si="22"/>
        <v>286.55168624437499</v>
      </c>
      <c r="FP42" s="382">
        <f t="shared" si="23"/>
        <v>297.55231522458882</v>
      </c>
      <c r="FQ42" s="382">
        <f t="shared" si="24"/>
        <v>308.61386592812119</v>
      </c>
      <c r="FR42" s="382">
        <f t="shared" si="25"/>
        <v>319.73494727956273</v>
      </c>
      <c r="FS42" s="382">
        <f t="shared" si="26"/>
        <v>330.91414106500906</v>
      </c>
      <c r="FT42" s="382">
        <f t="shared" si="27"/>
        <v>342.15000981135393</v>
      </c>
      <c r="FU42" s="382">
        <f t="shared" si="28"/>
        <v>353.44110429017769</v>
      </c>
      <c r="FV42" s="382">
        <f t="shared" si="29"/>
        <v>364.78597059291275</v>
      </c>
      <c r="FW42" s="382">
        <f t="shared" si="30"/>
        <v>376.18315673593179</v>
      </c>
      <c r="FX42" s="382">
        <f t="shared" si="31"/>
        <v>387.63121876564736</v>
      </c>
      <c r="FY42" s="382">
        <f t="shared" si="32"/>
        <v>399.12872634441959</v>
      </c>
      <c r="FZ42" s="382">
        <f t="shared" si="33"/>
        <v>410.67426780784854</v>
      </c>
      <c r="GA42" s="382">
        <f t="shared" si="34"/>
        <v>422.26645469276491</v>
      </c>
      <c r="GB42" s="382">
        <f t="shared" si="35"/>
        <v>433.90392574285579</v>
      </c>
      <c r="GC42" s="382">
        <f t="shared" si="36"/>
        <v>445.58535040535247</v>
      </c>
      <c r="GD42" s="382">
        <f t="shared" si="37"/>
        <v>457.30943183756148</v>
      </c>
      <c r="GE42" s="382">
        <f t="shared" si="38"/>
        <v>469.07490944631593</v>
      </c>
      <c r="GF42" s="382">
        <f t="shared" si="39"/>
        <v>480.88056098668648</v>
      </c>
      <c r="GG42" s="382">
        <f t="shared" si="40"/>
        <v>492.72520424865252</v>
      </c>
      <c r="GH42" s="382">
        <f t="shared" si="41"/>
        <v>504.60769836195283</v>
      </c>
      <c r="GI42" s="382">
        <f t="shared" si="42"/>
        <v>516.52694475012936</v>
      </c>
      <c r="GJ42" s="382">
        <f t="shared" si="43"/>
        <v>528.48188776496181</v>
      </c>
      <c r="GK42" s="382">
        <f t="shared" si="44"/>
        <v>540.47151503212626</v>
      </c>
      <c r="GL42" s="382">
        <f t="shared" si="45"/>
        <v>552.49485753815293</v>
      </c>
      <c r="GM42" s="382">
        <f t="shared" si="46"/>
        <v>564.5509894876202</v>
      </c>
      <c r="GN42" s="382">
        <f t="shared" si="47"/>
        <v>576.63902795816398</v>
      </c>
      <c r="GO42" s="382">
        <f t="shared" si="48"/>
        <v>588.75813237929799</v>
      </c>
      <c r="GQ42" s="511"/>
      <c r="GR42" s="521"/>
      <c r="GS42" s="524">
        <v>31000</v>
      </c>
      <c r="GT42" s="477">
        <f t="shared" si="49"/>
        <v>7.9844671973636414</v>
      </c>
      <c r="GU42" s="477">
        <f t="shared" si="50"/>
        <v>3.7968027099621238</v>
      </c>
      <c r="GV42" s="477">
        <f t="shared" si="51"/>
        <v>2.4029481492216984</v>
      </c>
      <c r="GW42" s="477">
        <f t="shared" si="52"/>
        <v>1.7076061676003038</v>
      </c>
      <c r="GX42" s="477">
        <f t="shared" si="53"/>
        <v>1.2917154442482108</v>
      </c>
      <c r="GY42" s="477">
        <f t="shared" si="54"/>
        <v>1.0155872046755021</v>
      </c>
      <c r="GZ42" s="477">
        <f t="shared" si="55"/>
        <v>0.81935330740760925</v>
      </c>
      <c r="HA42" s="477">
        <f t="shared" si="56"/>
        <v>0.67307827712208601</v>
      </c>
      <c r="HB42" s="477">
        <f t="shared" si="57"/>
        <v>0.56012999291890164</v>
      </c>
      <c r="HC42" s="477">
        <f t="shared" si="58"/>
        <v>0.47052797328119439</v>
      </c>
      <c r="HD42" s="477">
        <f t="shared" si="59"/>
        <v>0.39791987800377054</v>
      </c>
      <c r="HE42" s="477">
        <f t="shared" si="60"/>
        <v>0.33806976705183855</v>
      </c>
      <c r="HF42" s="477">
        <f t="shared" si="61"/>
        <v>0.28804409315124119</v>
      </c>
      <c r="HG42" s="477">
        <f t="shared" si="62"/>
        <v>0.24574656093569897</v>
      </c>
      <c r="HH42" s="477">
        <f t="shared" si="63"/>
        <v>0.20963904789945353</v>
      </c>
      <c r="HI42" s="477">
        <f t="shared" si="64"/>
        <v>0.1785671847260068</v>
      </c>
      <c r="HJ42" s="477">
        <f t="shared" si="65"/>
        <v>0.15164749955145751</v>
      </c>
      <c r="HK42" s="477">
        <f t="shared" si="66"/>
        <v>0.1281921842253419</v>
      </c>
      <c r="HL42" s="477">
        <f t="shared" si="67"/>
        <v>0.10765762143458515</v>
      </c>
      <c r="HM42" s="477">
        <f t="shared" si="68"/>
        <v>8.9608356005899073E-2</v>
      </c>
      <c r="HN42" s="477">
        <f t="shared" si="69"/>
        <v>7.3691361967169453E-2</v>
      </c>
      <c r="HO42" s="477">
        <f t="shared" si="70"/>
        <v>5.9617329110677381E-2</v>
      </c>
      <c r="HP42" s="477">
        <f t="shared" si="71"/>
        <v>4.7146832383622439E-2</v>
      </c>
      <c r="HQ42" s="477">
        <f t="shared" si="72"/>
        <v>3.6079959673823069E-2</v>
      </c>
      <c r="HR42" s="477">
        <f t="shared" si="73"/>
        <v>2.6248429396714824E-2</v>
      </c>
      <c r="HS42" s="477">
        <f t="shared" si="74"/>
        <v>1.7509527339388802E-2</v>
      </c>
      <c r="HT42" s="477">
        <f t="shared" si="75"/>
        <v>9.7413909183449096E-3</v>
      </c>
      <c r="HU42" s="477">
        <f t="shared" si="76"/>
        <v>2.8393038405885272E-3</v>
      </c>
      <c r="HV42" s="477">
        <f t="shared" si="77"/>
        <v>3.2872428539652832E-3</v>
      </c>
      <c r="HW42" s="477">
        <f t="shared" si="78"/>
        <v>8.7169022998433553E-3</v>
      </c>
      <c r="HX42" s="477">
        <f t="shared" si="79"/>
        <v>1.3518368601078804E-2</v>
      </c>
      <c r="HY42" s="477">
        <f t="shared" si="80"/>
        <v>1.7751918452000161E-2</v>
      </c>
      <c r="HZ42" s="477">
        <f t="shared" si="81"/>
        <v>2.1470672977297784E-2</v>
      </c>
      <c r="IA42" s="477">
        <f t="shared" si="82"/>
        <v>2.472163743288126E-2</v>
      </c>
      <c r="IB42" s="477">
        <f t="shared" si="83"/>
        <v>2.7546563223159418E-2</v>
      </c>
      <c r="IC42" s="477">
        <f t="shared" si="84"/>
        <v>2.9982666801940894E-2</v>
      </c>
      <c r="ID42" s="477">
        <f t="shared" si="85"/>
        <v>3.206323254236608E-2</v>
      </c>
      <c r="IE42" s="477">
        <f t="shared" si="86"/>
        <v>3.3818120952400561E-2</v>
      </c>
      <c r="IF42" s="477">
        <f t="shared" si="87"/>
        <v>3.5274199222004123E-2</v>
      </c>
      <c r="IG42" s="477">
        <f t="shared" si="88"/>
        <v>3.6455707686435197E-2</v>
      </c>
    </row>
    <row r="43" spans="1:296">
      <c r="F43" s="384"/>
      <c r="G43" s="384"/>
      <c r="H43" s="384"/>
      <c r="I43" s="384"/>
      <c r="J43" s="252"/>
      <c r="K43" s="606">
        <v>32000</v>
      </c>
      <c r="L43" s="382">
        <f t="shared" si="176"/>
        <v>9.7535999999999987</v>
      </c>
      <c r="M43" s="382">
        <v>320</v>
      </c>
      <c r="N43" s="491">
        <f t="shared" si="89"/>
        <v>274.48854657065732</v>
      </c>
      <c r="O43" s="263">
        <f t="shared" si="90"/>
        <v>0.4254607836315123</v>
      </c>
      <c r="P43" s="383">
        <f t="shared" si="91"/>
        <v>-48.398400000000436</v>
      </c>
      <c r="Q43" s="383">
        <f>$Q$11-Konstanten!$C$33*K43</f>
        <v>224.75159999999954</v>
      </c>
      <c r="R43" s="382">
        <f t="shared" ref="R43:R74" si="189">SQRT(RLuft_N*1.4*Q43)*m_s_→_kt</f>
        <v>584.19519116139429</v>
      </c>
      <c r="S43" s="263">
        <f t="shared" si="1"/>
        <v>0.27089913305764352</v>
      </c>
      <c r="T43" s="492">
        <f>O43/Konstanten!$C$22</f>
        <v>0.34731492541347941</v>
      </c>
      <c r="U43" s="492">
        <f t="shared" ref="U43:U77" si="190">Q43/T0</f>
        <v>0.77998125976053989</v>
      </c>
      <c r="V43" s="492"/>
      <c r="W43" s="252"/>
      <c r="X43" s="515">
        <f t="shared" si="92"/>
        <v>320.00000000000006</v>
      </c>
      <c r="Y43" s="592">
        <v>32000</v>
      </c>
      <c r="Z43" s="490">
        <f t="shared" si="185"/>
        <v>2.904330868443615E-2</v>
      </c>
      <c r="AA43" s="490">
        <f t="shared" si="185"/>
        <v>5.8073236384529089E-2</v>
      </c>
      <c r="AB43" s="490">
        <f t="shared" si="185"/>
        <v>8.707647577640179E-2</v>
      </c>
      <c r="AC43" s="490">
        <f t="shared" si="185"/>
        <v>0.11603986582306555</v>
      </c>
      <c r="AD43" s="490">
        <f t="shared" si="185"/>
        <v>0.14495046236021056</v>
      </c>
      <c r="AE43" s="490">
        <f t="shared" si="185"/>
        <v>0.17379560568970487</v>
      </c>
      <c r="AF43" s="490">
        <f t="shared" si="185"/>
        <v>0.20256298430681571</v>
      </c>
      <c r="AG43" s="490">
        <f t="shared" si="185"/>
        <v>0.23124069398738353</v>
      </c>
      <c r="AH43" s="490">
        <f t="shared" si="185"/>
        <v>0.25981729157663253</v>
      </c>
      <c r="AI43" s="490">
        <f t="shared" si="185"/>
        <v>0.28828184294993359</v>
      </c>
      <c r="AJ43" s="490">
        <f t="shared" si="186"/>
        <v>0.31662396475107668</v>
      </c>
      <c r="AK43" s="490">
        <f t="shared" si="186"/>
        <v>0.34483385965147728</v>
      </c>
      <c r="AL43" s="490">
        <f t="shared" si="186"/>
        <v>0.3729023450090504</v>
      </c>
      <c r="AM43" s="490">
        <f t="shared" si="186"/>
        <v>0.40082087493436186</v>
      </c>
      <c r="AN43" s="490">
        <f t="shared" si="186"/>
        <v>0.42858155589056146</v>
      </c>
      <c r="AO43" s="490">
        <f t="shared" si="186"/>
        <v>0.45617715605946141</v>
      </c>
      <c r="AP43" s="490">
        <f t="shared" si="186"/>
        <v>0.48360110879709001</v>
      </c>
      <c r="AQ43" s="490">
        <f t="shared" si="186"/>
        <v>0.51084751057695821</v>
      </c>
      <c r="AR43" s="490">
        <f t="shared" si="186"/>
        <v>0.53791111387742718</v>
      </c>
      <c r="AS43" s="490">
        <f t="shared" si="186"/>
        <v>0.56478731551146255</v>
      </c>
      <c r="AT43" s="490">
        <f t="shared" si="187"/>
        <v>0.59147214092301181</v>
      </c>
      <c r="AU43" s="490">
        <f t="shared" si="187"/>
        <v>0.61796222498613629</v>
      </c>
      <c r="AV43" s="490">
        <f t="shared" si="187"/>
        <v>0.6442547898416352</v>
      </c>
      <c r="AW43" s="490">
        <f t="shared" si="187"/>
        <v>0.67034762029377282</v>
      </c>
      <c r="AX43" s="490">
        <f t="shared" si="187"/>
        <v>0.69623903726809244</v>
      </c>
      <c r="AY43" s="490">
        <f t="shared" si="187"/>
        <v>0.7219278698024959</v>
      </c>
      <c r="AZ43" s="490">
        <f t="shared" si="187"/>
        <v>0.74741342600936267</v>
      </c>
      <c r="BA43" s="490">
        <f t="shared" si="187"/>
        <v>0.77269546340837669</v>
      </c>
      <c r="BB43" s="490">
        <f t="shared" si="187"/>
        <v>0.79777415898916926</v>
      </c>
      <c r="BC43" s="490">
        <f t="shared" si="187"/>
        <v>0.82265007932160639</v>
      </c>
      <c r="BD43" s="490">
        <f t="shared" si="188"/>
        <v>0.84732415099024128</v>
      </c>
      <c r="BE43" s="490">
        <f t="shared" si="188"/>
        <v>0.87179763158941359</v>
      </c>
      <c r="BF43" s="490">
        <f t="shared" si="188"/>
        <v>0.89607208147722595</v>
      </c>
      <c r="BG43" s="490">
        <f t="shared" si="188"/>
        <v>0.9201493364506802</v>
      </c>
      <c r="BH43" s="490">
        <f t="shared" si="188"/>
        <v>0.94403148147124216</v>
      </c>
      <c r="BI43" s="490">
        <f t="shared" si="188"/>
        <v>0.96772082553982053</v>
      </c>
      <c r="BJ43" s="490">
        <f t="shared" si="188"/>
        <v>0.99121987779324539</v>
      </c>
      <c r="BK43" s="490">
        <f t="shared" si="188"/>
        <v>1.0145313248702477</v>
      </c>
      <c r="BL43" s="490">
        <f t="shared" si="188"/>
        <v>1.0376580095741226</v>
      </c>
      <c r="BM43" s="490">
        <f t="shared" si="188"/>
        <v>1.0606029108412121</v>
      </c>
      <c r="BN43" s="527"/>
      <c r="BO43" s="252"/>
      <c r="BP43" s="515">
        <f t="shared" si="93"/>
        <v>320.00000000000006</v>
      </c>
      <c r="BQ43" s="592">
        <v>32000</v>
      </c>
      <c r="BR43" s="382">
        <f t="shared" si="94"/>
        <v>224.78951621430525</v>
      </c>
      <c r="BS43" s="382">
        <f t="shared" si="95"/>
        <v>224.90319498944839</v>
      </c>
      <c r="BT43" s="382">
        <f t="shared" si="96"/>
        <v>225.09242737922162</v>
      </c>
      <c r="BU43" s="382">
        <f t="shared" si="97"/>
        <v>225.35686731706724</v>
      </c>
      <c r="BV43" s="382">
        <f t="shared" si="98"/>
        <v>225.69603483580605</v>
      </c>
      <c r="BW43" s="382">
        <f t="shared" si="99"/>
        <v>226.10932048501101</v>
      </c>
      <c r="BX43" s="382">
        <f t="shared" si="100"/>
        <v>226.59599085954076</v>
      </c>
      <c r="BY43" s="382">
        <f t="shared" si="101"/>
        <v>227.15519513320399</v>
      </c>
      <c r="BZ43" s="382">
        <f t="shared" si="102"/>
        <v>227.78597247545719</v>
      </c>
      <c r="CA43" s="382">
        <f t="shared" si="103"/>
        <v>228.48726021686298</v>
      </c>
      <c r="CB43" s="382">
        <f t="shared" si="104"/>
        <v>229.2579026209431</v>
      </c>
      <c r="CC43" s="382">
        <f t="shared" si="105"/>
        <v>230.09666011608252</v>
      </c>
      <c r="CD43" s="382">
        <f t="shared" si="106"/>
        <v>231.00221884112091</v>
      </c>
      <c r="CE43" s="382">
        <f t="shared" si="107"/>
        <v>231.97320036191161</v>
      </c>
      <c r="CF43" s="382">
        <f t="shared" si="108"/>
        <v>233.00817142301591</v>
      </c>
      <c r="CG43" s="382">
        <f t="shared" si="109"/>
        <v>234.10565360831768</v>
      </c>
      <c r="CH43" s="382">
        <f t="shared" si="110"/>
        <v>235.26413279612828</v>
      </c>
      <c r="CI43" s="382">
        <f t="shared" si="111"/>
        <v>236.48206830772409</v>
      </c>
      <c r="CJ43" s="382">
        <f t="shared" si="112"/>
        <v>237.75790166263357</v>
      </c>
      <c r="CK43" s="382">
        <f t="shared" si="113"/>
        <v>239.09006486883814</v>
      </c>
      <c r="CL43" s="382">
        <f t="shared" si="114"/>
        <v>240.47698819086133</v>
      </c>
      <c r="CM43" s="382">
        <f t="shared" si="115"/>
        <v>241.91710735310542</v>
      </c>
      <c r="CN43" s="382">
        <f t="shared" si="116"/>
        <v>243.4088701493678</v>
      </c>
      <c r="CO43" s="382">
        <f t="shared" si="117"/>
        <v>244.95074244200467</v>
      </c>
      <c r="CP43" s="382">
        <f t="shared" si="118"/>
        <v>246.54121354548374</v>
      </c>
      <c r="CQ43" s="382">
        <f t="shared" si="119"/>
        <v>248.17880099898198</v>
      </c>
      <c r="CR43" s="382">
        <f t="shared" si="120"/>
        <v>249.86205474117332</v>
      </c>
      <c r="CS43" s="382">
        <f t="shared" si="121"/>
        <v>251.58956070742511</v>
      </c>
      <c r="CT43" s="382">
        <f t="shared" si="122"/>
        <v>253.35994387530616</v>
      </c>
      <c r="CU43" s="382">
        <f t="shared" si="123"/>
        <v>255.17187078871109</v>
      </c>
      <c r="CV43" s="382">
        <f t="shared" si="124"/>
        <v>257.02405159409631</v>
      </c>
      <c r="CW43" s="382">
        <f t="shared" si="125"/>
        <v>258.91524162445359</v>
      </c>
      <c r="CX43" s="382">
        <f t="shared" si="126"/>
        <v>260.84424256782717</v>
      </c>
      <c r="CY43" s="382">
        <f t="shared" si="127"/>
        <v>262.80990325754561</v>
      </c>
      <c r="CZ43" s="382">
        <f t="shared" si="128"/>
        <v>264.81112012103466</v>
      </c>
      <c r="DA43" s="382">
        <f t="shared" si="129"/>
        <v>266.84683732319729</v>
      </c>
      <c r="DB43" s="382">
        <f t="shared" si="130"/>
        <v>268.91604663904411</v>
      </c>
      <c r="DC43" s="382">
        <f t="shared" si="131"/>
        <v>271.0177870885953</v>
      </c>
      <c r="DD43" s="382">
        <f t="shared" si="132"/>
        <v>273.151144365184</v>
      </c>
      <c r="DE43" s="382">
        <f t="shared" si="133"/>
        <v>275.31525008622458</v>
      </c>
      <c r="DF43" s="521"/>
      <c r="DG43" s="252"/>
      <c r="DH43" s="515">
        <f t="shared" si="134"/>
        <v>320.00000000000006</v>
      </c>
      <c r="DI43" s="592">
        <v>32000</v>
      </c>
      <c r="DJ43" s="382">
        <f t="shared" si="135"/>
        <v>16.96696126886356</v>
      </c>
      <c r="DK43" s="382">
        <f t="shared" si="136"/>
        <v>33.926105431020808</v>
      </c>
      <c r="DL43" s="382">
        <f t="shared" si="137"/>
        <v>50.869658411855561</v>
      </c>
      <c r="DM43" s="382">
        <f t="shared" si="138"/>
        <v>67.789931596848319</v>
      </c>
      <c r="DN43" s="382">
        <f t="shared" si="139"/>
        <v>84.679363067455697</v>
      </c>
      <c r="DO43" s="382">
        <f t="shared" si="140"/>
        <v>101.53055708890744</v>
      </c>
      <c r="DP43" s="382">
        <f t="shared" si="141"/>
        <v>118.33632133934272</v>
      </c>
      <c r="DQ43" s="382">
        <f t="shared" si="142"/>
        <v>135.08970142825299</v>
      </c>
      <c r="DR43" s="382">
        <f t="shared" si="143"/>
        <v>151.78401231964656</v>
      </c>
      <c r="DS43" s="382">
        <f t="shared" si="144"/>
        <v>168.41286635049551</v>
      </c>
      <c r="DT43" s="382">
        <f t="shared" si="145"/>
        <v>184.97019761403382</v>
      </c>
      <c r="DU43" s="382">
        <f t="shared" si="146"/>
        <v>201.45028255801617</v>
      </c>
      <c r="DV43" s="382">
        <f t="shared" si="147"/>
        <v>217.84775672709441</v>
      </c>
      <c r="DW43" s="382">
        <f t="shared" si="148"/>
        <v>234.15762765375683</v>
      </c>
      <c r="DX43" s="382">
        <f t="shared" si="149"/>
        <v>250.37528397173435</v>
      </c>
      <c r="DY43" s="382">
        <f t="shared" si="150"/>
        <v>266.49650088761825</v>
      </c>
      <c r="DZ43" s="382">
        <f t="shared" si="151"/>
        <v>282.51744219957823</v>
      </c>
      <c r="EA43" s="382">
        <f t="shared" si="152"/>
        <v>298.43465909582847</v>
      </c>
      <c r="EB43" s="382">
        <f t="shared" si="153"/>
        <v>314.24508599946211</v>
      </c>
      <c r="EC43" s="382">
        <f t="shared" si="154"/>
        <v>329.94603375074956</v>
      </c>
      <c r="ED43" s="382">
        <f t="shared" si="155"/>
        <v>345.53518043315802</v>
      </c>
      <c r="EE43" s="382">
        <f t="shared" si="156"/>
        <v>361.01056015629644</v>
      </c>
      <c r="EF43" s="382">
        <f t="shared" si="157"/>
        <v>376.37055010817801</v>
      </c>
      <c r="EG43" s="382">
        <f t="shared" si="158"/>
        <v>391.61385618210636</v>
      </c>
      <c r="EH43" s="382">
        <f t="shared" si="159"/>
        <v>406.7394974708584</v>
      </c>
      <c r="EI43" s="382">
        <f t="shared" si="160"/>
        <v>421.74678990400724</v>
      </c>
      <c r="EJ43" s="382">
        <f t="shared" si="161"/>
        <v>436.63532928413224</v>
      </c>
      <c r="EK43" s="382">
        <f t="shared" si="162"/>
        <v>451.40497395539876</v>
      </c>
      <c r="EL43" s="382">
        <f t="shared" si="163"/>
        <v>466.05582731429831</v>
      </c>
      <c r="EM43" s="382">
        <f t="shared" si="164"/>
        <v>480.58822034822202</v>
      </c>
      <c r="EN43" s="382">
        <f t="shared" si="165"/>
        <v>495.00269436341011</v>
      </c>
      <c r="EO43" s="382">
        <f t="shared" si="166"/>
        <v>509.29998404042828</v>
      </c>
      <c r="EP43" s="382">
        <f t="shared" si="167"/>
        <v>523.48100093297649</v>
      </c>
      <c r="EQ43" s="382">
        <f t="shared" si="168"/>
        <v>537.54681750483519</v>
      </c>
      <c r="ER43" s="382">
        <f t="shared" si="169"/>
        <v>551.49865178046662</v>
      </c>
      <c r="ES43" s="382">
        <f t="shared" si="170"/>
        <v>565.33785266709776</v>
      </c>
      <c r="ET43" s="382">
        <f t="shared" si="171"/>
        <v>579.0658859903989</v>
      </c>
      <c r="EU43" s="382">
        <f t="shared" si="172"/>
        <v>592.68432127179699</v>
      </c>
      <c r="EV43" s="382">
        <f t="shared" si="173"/>
        <v>606.1948192633065</v>
      </c>
      <c r="EW43" s="382">
        <f t="shared" si="174"/>
        <v>619.59912024521316</v>
      </c>
      <c r="EX43" s="521"/>
      <c r="EY43" s="252"/>
      <c r="EZ43" s="515">
        <f t="shared" si="175"/>
        <v>320.00000000000006</v>
      </c>
      <c r="FA43" s="592">
        <v>32000</v>
      </c>
      <c r="FB43" s="382">
        <f t="shared" si="9"/>
        <v>153.63951621430533</v>
      </c>
      <c r="FC43" s="382">
        <f t="shared" si="10"/>
        <v>163.75319498944847</v>
      </c>
      <c r="FD43" s="382">
        <f t="shared" si="11"/>
        <v>173.9424273792217</v>
      </c>
      <c r="FE43" s="382">
        <f t="shared" si="12"/>
        <v>184.20686731706732</v>
      </c>
      <c r="FF43" s="382">
        <f t="shared" si="13"/>
        <v>194.54603483580613</v>
      </c>
      <c r="FG43" s="382">
        <f t="shared" si="14"/>
        <v>204.95932048501109</v>
      </c>
      <c r="FH43" s="382">
        <f t="shared" si="15"/>
        <v>215.44599085954084</v>
      </c>
      <c r="FI43" s="382">
        <f t="shared" si="16"/>
        <v>226.00519513320407</v>
      </c>
      <c r="FJ43" s="382">
        <f t="shared" si="17"/>
        <v>236.63597247545727</v>
      </c>
      <c r="FK43" s="382">
        <f t="shared" si="18"/>
        <v>247.33726021686306</v>
      </c>
      <c r="FL43" s="382">
        <f t="shared" si="19"/>
        <v>258.10790262094315</v>
      </c>
      <c r="FM43" s="382">
        <f t="shared" si="20"/>
        <v>268.94666011608263</v>
      </c>
      <c r="FN43" s="382">
        <f t="shared" si="21"/>
        <v>279.85221884112099</v>
      </c>
      <c r="FO43" s="382">
        <f t="shared" si="22"/>
        <v>290.82320036191169</v>
      </c>
      <c r="FP43" s="382">
        <f t="shared" si="23"/>
        <v>301.85817142301596</v>
      </c>
      <c r="FQ43" s="382">
        <f t="shared" si="24"/>
        <v>312.95565360831779</v>
      </c>
      <c r="FR43" s="382">
        <f t="shared" si="25"/>
        <v>324.11413279612839</v>
      </c>
      <c r="FS43" s="382">
        <f t="shared" si="26"/>
        <v>335.33206830772417</v>
      </c>
      <c r="FT43" s="382">
        <f t="shared" si="27"/>
        <v>346.60790166263365</v>
      </c>
      <c r="FU43" s="382">
        <f t="shared" si="28"/>
        <v>357.94006486883825</v>
      </c>
      <c r="FV43" s="382">
        <f t="shared" si="29"/>
        <v>369.32698819086141</v>
      </c>
      <c r="FW43" s="382">
        <f t="shared" si="30"/>
        <v>380.76710735310553</v>
      </c>
      <c r="FX43" s="382">
        <f t="shared" si="31"/>
        <v>392.25887014936791</v>
      </c>
      <c r="FY43" s="382">
        <f t="shared" si="32"/>
        <v>403.80074244200478</v>
      </c>
      <c r="FZ43" s="382">
        <f t="shared" si="33"/>
        <v>415.39121354548382</v>
      </c>
      <c r="GA43" s="382">
        <f t="shared" si="34"/>
        <v>427.02880099898209</v>
      </c>
      <c r="GB43" s="382">
        <f t="shared" si="35"/>
        <v>438.7120547411734</v>
      </c>
      <c r="GC43" s="382">
        <f t="shared" si="36"/>
        <v>450.43956070742519</v>
      </c>
      <c r="GD43" s="382">
        <f t="shared" si="37"/>
        <v>462.20994387530624</v>
      </c>
      <c r="GE43" s="382">
        <f t="shared" si="38"/>
        <v>474.02187078871117</v>
      </c>
      <c r="GF43" s="382">
        <f t="shared" si="39"/>
        <v>485.87405159409639</v>
      </c>
      <c r="GG43" s="382">
        <f t="shared" si="40"/>
        <v>497.76524162445361</v>
      </c>
      <c r="GH43" s="382">
        <f t="shared" si="41"/>
        <v>509.69424256782719</v>
      </c>
      <c r="GI43" s="382">
        <f t="shared" si="42"/>
        <v>521.65990325754569</v>
      </c>
      <c r="GJ43" s="382">
        <f t="shared" si="43"/>
        <v>533.66112012103463</v>
      </c>
      <c r="GK43" s="382">
        <f t="shared" si="44"/>
        <v>545.69683732319731</v>
      </c>
      <c r="GL43" s="382">
        <f t="shared" si="45"/>
        <v>557.76604663904413</v>
      </c>
      <c r="GM43" s="382">
        <f t="shared" si="46"/>
        <v>569.86778708859538</v>
      </c>
      <c r="GN43" s="382">
        <f t="shared" si="47"/>
        <v>582.00114436518402</v>
      </c>
      <c r="GO43" s="382">
        <f t="shared" si="48"/>
        <v>594.16525008622466</v>
      </c>
      <c r="GQ43" s="511"/>
      <c r="GR43" s="521"/>
      <c r="GS43" s="524">
        <v>32000</v>
      </c>
      <c r="GT43" s="477">
        <f t="shared" ref="GT43:GT47" si="191">ABS((FB43-DJ43)/DJ43)</f>
        <v>8.0552170055490446</v>
      </c>
      <c r="GU43" s="477">
        <f t="shared" ref="GU43:GU46" si="192">ABS((FC43-DK43)/DK43)</f>
        <v>3.8267607763701181</v>
      </c>
      <c r="GV43" s="477">
        <f t="shared" ref="GV43:GV47" si="193">ABS((FD43-DL43)/DL43)</f>
        <v>2.4193747866544171</v>
      </c>
      <c r="GW43" s="477">
        <f t="shared" ref="GW43:GW47" si="194">ABS((FE43-DM43)/DM43)</f>
        <v>1.7173189731560585</v>
      </c>
      <c r="GX43" s="477">
        <f t="shared" ref="GX43:GX47" si="195">ABS((FF43-DN43)/DN43)</f>
        <v>1.2974432941923582</v>
      </c>
      <c r="GY43" s="477">
        <f t="shared" ref="GY43:GY47" si="196">ABS((FG43-DO43)/DO43)</f>
        <v>1.0186959114735674</v>
      </c>
      <c r="GZ43" s="477">
        <f t="shared" ref="GZ43:GZ47" si="197">ABS((FH43-DP43)/DP43)</f>
        <v>0.82062437315188475</v>
      </c>
      <c r="HA43" s="477">
        <f t="shared" ref="HA43:HA47" si="198">ABS((FI43-DQ43)/DQ43)</f>
        <v>0.67300092267386402</v>
      </c>
      <c r="HB43" s="477">
        <f t="shared" ref="HB43:HB47" si="199">ABS((FJ43-DR43)/DR43)</f>
        <v>0.55903094706126477</v>
      </c>
      <c r="HC43" s="477">
        <f t="shared" ref="HC43:HC47" si="200">ABS((FK43-DS43)/DS43)</f>
        <v>0.46863636714140716</v>
      </c>
      <c r="HD43" s="477">
        <f t="shared" ref="HD43:HD47" si="201">ABS((FL43-DT43)/DT43)</f>
        <v>0.39540264296803845</v>
      </c>
      <c r="HE43" s="477">
        <f t="shared" ref="HE43:HE47" si="202">ABS((FM43-DU43)/DU43)</f>
        <v>0.33505228536290588</v>
      </c>
      <c r="HF43" s="477">
        <f t="shared" ref="HF43:HF47" si="203">ABS((FN43-DV43)/DV43)</f>
        <v>0.2846229084272911</v>
      </c>
      <c r="HG43" s="477">
        <f t="shared" ref="HG43:HG47" si="204">ABS((FO43-DW43)/DW43)</f>
        <v>0.24199755214442492</v>
      </c>
      <c r="HH43" s="477">
        <f t="shared" ref="HH43:HH47" si="205">ABS((FP43-DX43)/DX43)</f>
        <v>0.20562288191790398</v>
      </c>
      <c r="HI43" s="477">
        <f t="shared" ref="HI43:HI47" si="206">ABS((FQ43-DY43)/DY43)</f>
        <v>0.17433306841162388</v>
      </c>
      <c r="HJ43" s="477">
        <f t="shared" ref="HJ43:HJ47" si="207">ABS((FR43-DZ43)/DZ43)</f>
        <v>0.14723583178685687</v>
      </c>
      <c r="HK43" s="477">
        <f t="shared" ref="HK43:HK47" si="208">ABS((FS43-EA43)/EA43)</f>
        <v>0.12363647481054743</v>
      </c>
      <c r="HL43" s="477">
        <f t="shared" ref="HL43:HL47" si="209">ABS((FT43-EB43)/EB43)</f>
        <v>0.10298590846772045</v>
      </c>
      <c r="HM43" s="477">
        <f t="shared" ref="HM43:HM47" si="210">ABS((FU43-EC43)/EC43)</f>
        <v>8.4844272258281353E-2</v>
      </c>
      <c r="HN43" s="477">
        <f t="shared" ref="HN43:HN47" si="211">ABS((FV43-ED43)/ED43)</f>
        <v>6.8854950537535195E-2</v>
      </c>
      <c r="HO43" s="477">
        <f t="shared" ref="HO43:HO47" si="212">ABS((FW43-EE43)/EE43)</f>
        <v>5.4725676690054903E-2</v>
      </c>
      <c r="HP43" s="477">
        <f t="shared" ref="HP43:HP47" si="213">ABS((FX43-EF43)/EF43)</f>
        <v>4.2214567629223945E-2</v>
      </c>
      <c r="HQ43" s="477">
        <f t="shared" ref="HQ43:HQ47" si="214">ABS((FY43-EG43)/EG43)</f>
        <v>3.1119650307345939E-2</v>
      </c>
      <c r="HR43" s="477">
        <f t="shared" ref="HR43:HR47" si="215">ABS((FZ43-EH43)/EH43)</f>
        <v>2.1270902207487962E-2</v>
      </c>
      <c r="HS43" s="477">
        <f t="shared" ref="HS43:HS47" si="216">ABS((GA43-EI43)/EI43)</f>
        <v>1.2524128746011496E-2</v>
      </c>
      <c r="HT43" s="477">
        <f t="shared" ref="HT43:HT47" si="217">ABS((GB43-EJ43)/EJ43)</f>
        <v>4.7562011540522265E-3</v>
      </c>
      <c r="HU43" s="477">
        <f t="shared" ref="HU43:HU47" si="218">ABS((GC43-EK43)/EK43)</f>
        <v>2.1386854458297576E-3</v>
      </c>
      <c r="HV43" s="477">
        <f t="shared" ref="HV43:HV47" si="219">ABS((GD43-EL43)/EL43)</f>
        <v>8.2519801568718323E-3</v>
      </c>
      <c r="HW43" s="477">
        <f t="shared" ref="HW43:HW47" si="220">ABS((GE43-EM43)/EM43)</f>
        <v>1.3663151283135996E-2</v>
      </c>
      <c r="HX43" s="477">
        <f t="shared" ref="HX43:HX47" si="221">ABS((GF43-EN43)/EN43)</f>
        <v>1.8441602183708244E-2</v>
      </c>
      <c r="HY43" s="477">
        <f t="shared" ref="HY43:HY47" si="222">ABS((GG43-EO43)/EO43)</f>
        <v>2.2648228504674461E-2</v>
      </c>
      <c r="HZ43" s="477">
        <f t="shared" ref="HZ43:HZ47" si="223">ABS((GH43-EP43)/EP43)</f>
        <v>2.6336692908773732E-2</v>
      </c>
      <c r="IA43" s="477">
        <f t="shared" ref="IA43:IA47" si="224">ABS((GI43-EQ43)/EQ43)</f>
        <v>2.9554475498585933E-2</v>
      </c>
      <c r="IB43" s="477">
        <f t="shared" ref="IB43:IB47" si="225">ABS((GJ43-ER43)/ER43)</f>
        <v>3.2343744815776121E-2</v>
      </c>
      <c r="IC43" s="477">
        <f t="shared" ref="IC43:IC47" si="226">ABS((GK43-ES43)/ES43)</f>
        <v>3.47420843151399E-2</v>
      </c>
      <c r="ID43" s="477">
        <f t="shared" ref="ID43:ID47" si="227">ABS((GL43-ET43)/ET43)</f>
        <v>3.6783101658500947E-2</v>
      </c>
      <c r="IE43" s="477">
        <f t="shared" ref="IE43:IE47" si="228">ABS((GM43-EU43)/EU43)</f>
        <v>3.8496942409816604E-2</v>
      </c>
      <c r="IF43" s="477">
        <f t="shared" ref="IF43:IF47" si="229">ABS((GN43-EV43)/EV43)</f>
        <v>3.9910725280569791E-2</v>
      </c>
      <c r="IG43" s="477">
        <f t="shared" ref="IG43:IG47" si="230">ABS((GO43-EW43)/EW43)</f>
        <v>4.1048912640358114E-2</v>
      </c>
    </row>
    <row r="44" spans="1:296">
      <c r="F44" s="384"/>
      <c r="G44" s="384"/>
      <c r="H44" s="384"/>
      <c r="I44" s="384"/>
      <c r="J44" s="252"/>
      <c r="K44" s="606">
        <v>33000</v>
      </c>
      <c r="L44" s="382">
        <f t="shared" si="176"/>
        <v>10.058399999999999</v>
      </c>
      <c r="M44" s="382">
        <v>330</v>
      </c>
      <c r="N44" s="491">
        <f t="shared" si="89"/>
        <v>262.00752384390734</v>
      </c>
      <c r="O44" s="263">
        <f t="shared" si="90"/>
        <v>0.40972680609815321</v>
      </c>
      <c r="P44" s="383">
        <f t="shared" si="91"/>
        <v>-50.379600000000465</v>
      </c>
      <c r="Q44" s="383">
        <f>$Q$11-Konstanten!$C$33*K44</f>
        <v>222.77039999999951</v>
      </c>
      <c r="R44" s="382">
        <f t="shared" si="189"/>
        <v>581.61463228481489</v>
      </c>
      <c r="S44" s="263">
        <f t="shared" si="1"/>
        <v>0.25858132133620265</v>
      </c>
      <c r="T44" s="492">
        <f>O44/Konstanten!$C$22</f>
        <v>0.33447086212094135</v>
      </c>
      <c r="U44" s="492">
        <f t="shared" si="190"/>
        <v>0.77310567412805664</v>
      </c>
      <c r="V44" s="492"/>
      <c r="W44" s="252"/>
      <c r="X44" s="515">
        <f t="shared" si="92"/>
        <v>330.00000000000006</v>
      </c>
      <c r="Y44" s="592">
        <v>33000</v>
      </c>
      <c r="Z44" s="490">
        <f t="shared" si="185"/>
        <v>2.9726867158723792E-2</v>
      </c>
      <c r="AA44" s="490">
        <f t="shared" si="185"/>
        <v>5.9439144486430201E-2</v>
      </c>
      <c r="AB44" s="490">
        <f t="shared" si="185"/>
        <v>8.9122326396623222E-2</v>
      </c>
      <c r="AC44" s="490">
        <f t="shared" si="185"/>
        <v>0.11876207454770767</v>
      </c>
      <c r="AD44" s="490">
        <f t="shared" si="185"/>
        <v>0.14834429838941768</v>
      </c>
      <c r="AE44" s="490">
        <f t="shared" si="185"/>
        <v>0.17785523211557294</v>
      </c>
      <c r="AF44" s="490">
        <f t="shared" si="185"/>
        <v>0.20728150698104475</v>
      </c>
      <c r="AG44" s="490">
        <f t="shared" si="185"/>
        <v>0.23661021806724178</v>
      </c>
      <c r="AH44" s="490">
        <f t="shared" si="185"/>
        <v>0.26582898472512995</v>
      </c>
      <c r="AI44" s="490">
        <f t="shared" si="185"/>
        <v>0.29492600408552666</v>
      </c>
      <c r="AJ44" s="490">
        <f t="shared" si="186"/>
        <v>0.32389009719431194</v>
      </c>
      <c r="AK44" s="490">
        <f t="shared" si="186"/>
        <v>0.35271074750033171</v>
      </c>
      <c r="AL44" s="490">
        <f t="shared" si="186"/>
        <v>0.38137813158932093</v>
      </c>
      <c r="AM44" s="490">
        <f t="shared" si="186"/>
        <v>0.40988314221354416</v>
      </c>
      <c r="AN44" s="490">
        <f t="shared" si="186"/>
        <v>0.43821740380933649</v>
      </c>
      <c r="AO44" s="490">
        <f t="shared" si="186"/>
        <v>0.4663732808198971</v>
      </c>
      <c r="AP44" s="490">
        <f t="shared" si="186"/>
        <v>0.49434387924638734</v>
      </c>
      <c r="AQ44" s="490">
        <f t="shared" si="186"/>
        <v>0.52212304193538484</v>
      </c>
      <c r="AR44" s="490">
        <f t="shared" si="186"/>
        <v>0.54970533817452183</v>
      </c>
      <c r="AS44" s="490">
        <f t="shared" si="186"/>
        <v>0.57708604821165721</v>
      </c>
      <c r="AT44" s="490">
        <f t="shared" si="187"/>
        <v>0.60426114333685643</v>
      </c>
      <c r="AU44" s="490">
        <f t="shared" si="187"/>
        <v>0.63122726217336567</v>
      </c>
      <c r="AV44" s="490">
        <f t="shared" si="187"/>
        <v>0.65798168381504341</v>
      </c>
      <c r="AW44" s="490">
        <f t="shared" si="187"/>
        <v>0.6845222984264252</v>
      </c>
      <c r="AX44" s="490">
        <f t="shared" si="187"/>
        <v>0.71084757588968284</v>
      </c>
      <c r="AY44" s="490">
        <f t="shared" si="187"/>
        <v>0.73695653304303199</v>
      </c>
      <c r="AZ44" s="490">
        <f t="shared" si="187"/>
        <v>0.76284870000953264</v>
      </c>
      <c r="BA44" s="490">
        <f t="shared" si="187"/>
        <v>0.78852408606630542</v>
      </c>
      <c r="BB44" s="490">
        <f t="shared" si="187"/>
        <v>0.8139831454530998</v>
      </c>
      <c r="BC44" s="490">
        <f t="shared" si="187"/>
        <v>0.83922674346828674</v>
      </c>
      <c r="BD44" s="490">
        <f t="shared" si="188"/>
        <v>0.86425612315015266</v>
      </c>
      <c r="BE44" s="490">
        <f t="shared" si="188"/>
        <v>0.88907287279359482</v>
      </c>
      <c r="BF44" s="490">
        <f t="shared" si="188"/>
        <v>0.91367889450720652</v>
      </c>
      <c r="BG44" s="490">
        <f t="shared" si="188"/>
        <v>0.93807637397405796</v>
      </c>
      <c r="BH44" s="490">
        <f t="shared" si="188"/>
        <v>0.96226775154163036</v>
      </c>
      <c r="BI44" s="490">
        <f t="shared" si="188"/>
        <v>0.98625569473223751</v>
      </c>
      <c r="BJ44" s="490">
        <f t="shared" si="188"/>
        <v>1.0100430722352851</v>
      </c>
      <c r="BK44" s="490">
        <f t="shared" si="188"/>
        <v>1.0336329294163877</v>
      </c>
      <c r="BL44" s="490">
        <f t="shared" si="188"/>
        <v>1.0570284653559123</v>
      </c>
      <c r="BM44" s="490">
        <f t="shared" si="188"/>
        <v>1.0802330114104017</v>
      </c>
      <c r="BN44" s="527"/>
      <c r="BO44" s="252"/>
      <c r="BP44" s="515">
        <f t="shared" si="93"/>
        <v>330.00000000000006</v>
      </c>
      <c r="BQ44" s="592">
        <v>33000</v>
      </c>
      <c r="BR44" s="382">
        <f t="shared" si="94"/>
        <v>222.80977184485525</v>
      </c>
      <c r="BS44" s="382">
        <f t="shared" si="95"/>
        <v>222.92781009471182</v>
      </c>
      <c r="BT44" s="382">
        <f t="shared" si="96"/>
        <v>223.1242836593064</v>
      </c>
      <c r="BU44" s="382">
        <f t="shared" si="97"/>
        <v>223.39880991820684</v>
      </c>
      <c r="BV44" s="382">
        <f t="shared" si="98"/>
        <v>223.75085845962553</v>
      </c>
      <c r="BW44" s="382">
        <f t="shared" si="99"/>
        <v>224.17975620450645</v>
      </c>
      <c r="BX44" s="382">
        <f t="shared" si="100"/>
        <v>224.68469381046555</v>
      </c>
      <c r="BY44" s="382">
        <f t="shared" si="101"/>
        <v>225.26473322667232</v>
      </c>
      <c r="BZ44" s="382">
        <f t="shared" si="102"/>
        <v>225.91881625169563</v>
      </c>
      <c r="CA44" s="382">
        <f t="shared" si="103"/>
        <v>226.64577393221376</v>
      </c>
      <c r="CB44" s="382">
        <f t="shared" si="104"/>
        <v>227.44433663151045</v>
      </c>
      <c r="CC44" s="382">
        <f t="shared" si="105"/>
        <v>228.31314459284474</v>
      </c>
      <c r="CD44" s="382">
        <f t="shared" si="106"/>
        <v>229.25075882384957</v>
      </c>
      <c r="CE44" s="382">
        <f t="shared" si="107"/>
        <v>230.2556721336621</v>
      </c>
      <c r="CF44" s="382">
        <f t="shared" si="108"/>
        <v>231.32632016394308</v>
      </c>
      <c r="CG44" s="382">
        <f t="shared" si="109"/>
        <v>232.46109226761465</v>
      </c>
      <c r="CH44" s="382">
        <f t="shared" si="110"/>
        <v>233.6583421043027</v>
      </c>
      <c r="CI44" s="382">
        <f t="shared" si="111"/>
        <v>234.91639783836058</v>
      </c>
      <c r="CJ44" s="382">
        <f t="shared" si="112"/>
        <v>236.23357184323399</v>
      </c>
      <c r="CK44" s="382">
        <f t="shared" si="113"/>
        <v>237.60816983414858</v>
      </c>
      <c r="CL44" s="382">
        <f t="shared" si="114"/>
        <v>239.03849936903759</v>
      </c>
      <c r="CM44" s="382">
        <f t="shared" si="115"/>
        <v>240.52287767481386</v>
      </c>
      <c r="CN44" s="382">
        <f t="shared" si="116"/>
        <v>242.05963877209348</v>
      </c>
      <c r="CO44" s="382">
        <f t="shared" si="117"/>
        <v>243.64713988603526</v>
      </c>
      <c r="CP44" s="382">
        <f t="shared" si="118"/>
        <v>245.28376714385018</v>
      </c>
      <c r="CQ44" s="382">
        <f t="shared" si="119"/>
        <v>246.96794057066896</v>
      </c>
      <c r="CR44" s="382">
        <f t="shared" si="120"/>
        <v>248.69811840478974</v>
      </c>
      <c r="CS44" s="382">
        <f t="shared" si="121"/>
        <v>250.472800760919</v>
      </c>
      <c r="CT44" s="382">
        <f t="shared" si="122"/>
        <v>252.29053267591939</v>
      </c>
      <c r="CU44" s="382">
        <f t="shared" si="123"/>
        <v>254.1499065759582</v>
      </c>
      <c r="CV44" s="382">
        <f t="shared" si="124"/>
        <v>256.04956420690957</v>
      </c>
      <c r="CW44" s="382">
        <f t="shared" si="125"/>
        <v>257.98819807161146</v>
      </c>
      <c r="CX44" s="382">
        <f t="shared" si="126"/>
        <v>259.96455241825373</v>
      </c>
      <c r="CY44" s="382">
        <f t="shared" si="127"/>
        <v>261.97742382395626</v>
      </c>
      <c r="CZ44" s="382">
        <f t="shared" si="128"/>
        <v>264.02566141665875</v>
      </c>
      <c r="DA44" s="382">
        <f t="shared" si="129"/>
        <v>266.10816677690792</v>
      </c>
      <c r="DB44" s="382">
        <f t="shared" si="130"/>
        <v>268.22389355916658</v>
      </c>
      <c r="DC44" s="382">
        <f t="shared" si="131"/>
        <v>270.37184686997051</v>
      </c>
      <c r="DD44" s="382">
        <f t="shared" si="132"/>
        <v>272.55108243775248</v>
      </c>
      <c r="DE44" s="382">
        <f t="shared" si="133"/>
        <v>274.76070560651584</v>
      </c>
      <c r="DF44" s="521"/>
      <c r="DG44" s="252"/>
      <c r="DH44" s="515">
        <f t="shared" si="134"/>
        <v>330.00000000000006</v>
      </c>
      <c r="DI44" s="592">
        <v>33000</v>
      </c>
      <c r="DJ44" s="382">
        <f t="shared" si="135"/>
        <v>17.289580911500678</v>
      </c>
      <c r="DK44" s="382">
        <f t="shared" si="136"/>
        <v>34.570676163799085</v>
      </c>
      <c r="DL44" s="382">
        <f t="shared" si="137"/>
        <v>51.834849095539269</v>
      </c>
      <c r="DM44" s="382">
        <f t="shared" si="138"/>
        <v>69.073760317446769</v>
      </c>
      <c r="DN44" s="382">
        <f t="shared" si="139"/>
        <v>86.27921455931002</v>
      </c>
      <c r="DO44" s="382">
        <f t="shared" si="140"/>
        <v>103.44320542682935</v>
      </c>
      <c r="DP44" s="382">
        <f t="shared" si="141"/>
        <v>120.55795746222263</v>
      </c>
      <c r="DQ44" s="382">
        <f t="shared" si="142"/>
        <v>137.61596497600868</v>
      </c>
      <c r="DR44" s="382">
        <f t="shared" si="143"/>
        <v>154.61002720155213</v>
      </c>
      <c r="DS44" s="382">
        <f t="shared" si="144"/>
        <v>171.53327941743339</v>
      </c>
      <c r="DT44" s="382">
        <f t="shared" si="145"/>
        <v>188.37921978036269</v>
      </c>
      <c r="DU44" s="382">
        <f t="shared" si="146"/>
        <v>205.14173171030762</v>
      </c>
      <c r="DV44" s="382">
        <f t="shared" si="147"/>
        <v>221.81510176579263</v>
      </c>
      <c r="DW44" s="382">
        <f t="shared" si="148"/>
        <v>238.39403303827498</v>
      </c>
      <c r="DX44" s="382">
        <f t="shared" si="149"/>
        <v>254.87365417737348</v>
      </c>
      <c r="DY44" s="382">
        <f t="shared" si="150"/>
        <v>271.24952423152718</v>
      </c>
      <c r="DZ44" s="382">
        <f t="shared" si="151"/>
        <v>287.51763355013651</v>
      </c>
      <c r="EA44" s="382">
        <f t="shared" si="152"/>
        <v>303.67440104267786</v>
      </c>
      <c r="EB44" s="382">
        <f t="shared" si="153"/>
        <v>319.71666812737431</v>
      </c>
      <c r="EC44" s="382">
        <f t="shared" si="154"/>
        <v>335.64168972731994</v>
      </c>
      <c r="ED44" s="382">
        <f t="shared" si="155"/>
        <v>351.44712268586755</v>
      </c>
      <c r="EE44" s="382">
        <f t="shared" si="156"/>
        <v>367.13101197711251</v>
      </c>
      <c r="EF44" s="382">
        <f t="shared" si="157"/>
        <v>382.69177508222981</v>
      </c>
      <c r="EG44" s="382">
        <f t="shared" si="158"/>
        <v>398.12818489004161</v>
      </c>
      <c r="EH44" s="382">
        <f t="shared" si="159"/>
        <v>413.43935146162994</v>
      </c>
      <c r="EI44" s="382">
        <f t="shared" si="160"/>
        <v>428.62470297571508</v>
      </c>
      <c r="EJ44" s="382">
        <f t="shared" si="161"/>
        <v>443.68396614499341</v>
      </c>
      <c r="EK44" s="382">
        <f t="shared" si="162"/>
        <v>458.61714636517394</v>
      </c>
      <c r="EL44" s="382">
        <f t="shared" si="163"/>
        <v>473.42450782874164</v>
      </c>
      <c r="EM44" s="382">
        <f t="shared" si="164"/>
        <v>488.10655380589026</v>
      </c>
      <c r="EN44" s="382">
        <f t="shared" si="165"/>
        <v>502.66400726587574</v>
      </c>
      <c r="EO44" s="382">
        <f t="shared" si="166"/>
        <v>517.09779198425065</v>
      </c>
      <c r="EP44" s="382">
        <f t="shared" si="167"/>
        <v>531.40901425520508</v>
      </c>
      <c r="EQ44" s="382">
        <f t="shared" si="168"/>
        <v>545.59894530399424</v>
      </c>
      <c r="ER44" s="382">
        <f t="shared" si="169"/>
        <v>559.66900447242097</v>
      </c>
      <c r="ES44" s="382">
        <f t="shared" si="170"/>
        <v>573.62074323049501</v>
      </c>
      <c r="ET44" s="382">
        <f t="shared" si="171"/>
        <v>587.45583004995012</v>
      </c>
      <c r="EU44" s="382">
        <f t="shared" si="172"/>
        <v>601.17603615998837</v>
      </c>
      <c r="EV44" s="382">
        <f t="shared" si="173"/>
        <v>614.7832221925612</v>
      </c>
      <c r="EW44" s="382">
        <f t="shared" si="174"/>
        <v>628.27932571337908</v>
      </c>
      <c r="EX44" s="521"/>
      <c r="EY44" s="252"/>
      <c r="EZ44" s="515">
        <f t="shared" si="175"/>
        <v>330.00000000000006</v>
      </c>
      <c r="FA44" s="592">
        <v>33000</v>
      </c>
      <c r="FB44" s="382">
        <f t="shared" si="9"/>
        <v>157.65977184485533</v>
      </c>
      <c r="FC44" s="382">
        <f t="shared" si="10"/>
        <v>167.7778100947119</v>
      </c>
      <c r="FD44" s="382">
        <f t="shared" si="11"/>
        <v>177.97428365930648</v>
      </c>
      <c r="FE44" s="382">
        <f t="shared" si="12"/>
        <v>188.24880991820692</v>
      </c>
      <c r="FF44" s="382">
        <f t="shared" si="13"/>
        <v>198.60085845962561</v>
      </c>
      <c r="FG44" s="382">
        <f t="shared" si="14"/>
        <v>209.02975620450653</v>
      </c>
      <c r="FH44" s="382">
        <f t="shared" si="15"/>
        <v>219.53469381046563</v>
      </c>
      <c r="FI44" s="382">
        <f t="shared" si="16"/>
        <v>230.1147332266724</v>
      </c>
      <c r="FJ44" s="382">
        <f t="shared" si="17"/>
        <v>240.76881625169571</v>
      </c>
      <c r="FK44" s="382">
        <f t="shared" si="18"/>
        <v>251.49577393221384</v>
      </c>
      <c r="FL44" s="382">
        <f t="shared" si="19"/>
        <v>262.29433663151053</v>
      </c>
      <c r="FM44" s="382">
        <f t="shared" si="20"/>
        <v>273.16314459284479</v>
      </c>
      <c r="FN44" s="382">
        <f t="shared" si="21"/>
        <v>284.10075882384967</v>
      </c>
      <c r="FO44" s="382">
        <f t="shared" si="22"/>
        <v>295.10567213366221</v>
      </c>
      <c r="FP44" s="382">
        <f t="shared" si="23"/>
        <v>306.17632016394316</v>
      </c>
      <c r="FQ44" s="382">
        <f t="shared" si="24"/>
        <v>317.31109226761475</v>
      </c>
      <c r="FR44" s="382">
        <f t="shared" si="25"/>
        <v>328.50834210430276</v>
      </c>
      <c r="FS44" s="382">
        <f t="shared" si="26"/>
        <v>339.76639783836066</v>
      </c>
      <c r="FT44" s="382">
        <f t="shared" si="27"/>
        <v>351.08357184323404</v>
      </c>
      <c r="FU44" s="382">
        <f t="shared" si="28"/>
        <v>362.45816983414863</v>
      </c>
      <c r="FV44" s="382">
        <f t="shared" si="29"/>
        <v>373.88849936903767</v>
      </c>
      <c r="FW44" s="382">
        <f t="shared" si="30"/>
        <v>385.37287767481394</v>
      </c>
      <c r="FX44" s="382">
        <f t="shared" si="31"/>
        <v>396.90963877209356</v>
      </c>
      <c r="FY44" s="382">
        <f t="shared" si="32"/>
        <v>408.49713988603537</v>
      </c>
      <c r="FZ44" s="382">
        <f t="shared" si="33"/>
        <v>420.13376714385026</v>
      </c>
      <c r="GA44" s="382">
        <f t="shared" si="34"/>
        <v>431.81794057066907</v>
      </c>
      <c r="GB44" s="382">
        <f t="shared" si="35"/>
        <v>443.54811840478982</v>
      </c>
      <c r="GC44" s="382">
        <f t="shared" si="36"/>
        <v>455.32280076091911</v>
      </c>
      <c r="GD44" s="382">
        <f t="shared" si="37"/>
        <v>467.14053267591947</v>
      </c>
      <c r="GE44" s="382">
        <f t="shared" si="38"/>
        <v>478.99990657595828</v>
      </c>
      <c r="GF44" s="382">
        <f t="shared" si="39"/>
        <v>490.89956420690964</v>
      </c>
      <c r="GG44" s="382">
        <f t="shared" si="40"/>
        <v>502.83819807161149</v>
      </c>
      <c r="GH44" s="382">
        <f t="shared" si="41"/>
        <v>514.8145524182537</v>
      </c>
      <c r="GI44" s="382">
        <f t="shared" si="42"/>
        <v>526.82742382395622</v>
      </c>
      <c r="GJ44" s="382">
        <f t="shared" si="43"/>
        <v>538.87566141665877</v>
      </c>
      <c r="GK44" s="382">
        <f t="shared" si="44"/>
        <v>550.958166776908</v>
      </c>
      <c r="GL44" s="382">
        <f t="shared" si="45"/>
        <v>563.07389355916666</v>
      </c>
      <c r="GM44" s="382">
        <f t="shared" si="46"/>
        <v>575.22184686997048</v>
      </c>
      <c r="GN44" s="382">
        <f t="shared" si="47"/>
        <v>587.40108243775251</v>
      </c>
      <c r="GO44" s="382">
        <f t="shared" si="48"/>
        <v>599.61070560651592</v>
      </c>
      <c r="GQ44" s="511"/>
      <c r="GR44" s="521"/>
      <c r="GS44" s="524">
        <v>33000</v>
      </c>
      <c r="GT44" s="477">
        <f t="shared" si="191"/>
        <v>8.1187734770357132</v>
      </c>
      <c r="GU44" s="477">
        <f t="shared" si="192"/>
        <v>3.8531827754761001</v>
      </c>
      <c r="GV44" s="477">
        <f t="shared" si="193"/>
        <v>2.4334870606312298</v>
      </c>
      <c r="GW44" s="477">
        <f t="shared" si="194"/>
        <v>1.7253302709025775</v>
      </c>
      <c r="GX44" s="477">
        <f t="shared" si="195"/>
        <v>1.3018389709969311</v>
      </c>
      <c r="GY44" s="477">
        <f t="shared" si="196"/>
        <v>1.0207200206335825</v>
      </c>
      <c r="GZ44" s="477">
        <f t="shared" si="197"/>
        <v>0.82098882920488925</v>
      </c>
      <c r="HA44" s="477">
        <f t="shared" si="198"/>
        <v>0.67215143436874869</v>
      </c>
      <c r="HB44" s="477">
        <f t="shared" si="199"/>
        <v>0.55726520853544381</v>
      </c>
      <c r="HC44" s="477">
        <f t="shared" si="200"/>
        <v>0.46616315379937662</v>
      </c>
      <c r="HD44" s="477">
        <f t="shared" si="201"/>
        <v>0.3923740470808183</v>
      </c>
      <c r="HE44" s="477">
        <f t="shared" si="202"/>
        <v>0.33158252255856985</v>
      </c>
      <c r="HF44" s="477">
        <f t="shared" si="203"/>
        <v>0.28079989397576027</v>
      </c>
      <c r="HG44" s="477">
        <f t="shared" si="204"/>
        <v>0.23789034638413947</v>
      </c>
      <c r="HH44" s="477">
        <f t="shared" si="205"/>
        <v>0.20128665770557347</v>
      </c>
      <c r="HI44" s="477">
        <f t="shared" si="206"/>
        <v>0.16981253023976317</v>
      </c>
      <c r="HJ44" s="477">
        <f t="shared" si="207"/>
        <v>0.1425676333240215</v>
      </c>
      <c r="HK44" s="477">
        <f t="shared" si="208"/>
        <v>0.11885096890537869</v>
      </c>
      <c r="HL44" s="477">
        <f t="shared" si="209"/>
        <v>9.8108440512595485E-2</v>
      </c>
      <c r="HM44" s="477">
        <f t="shared" si="210"/>
        <v>7.9896153927167923E-2</v>
      </c>
      <c r="HN44" s="477">
        <f t="shared" si="211"/>
        <v>6.3854205183602533E-2</v>
      </c>
      <c r="HO44" s="477">
        <f t="shared" si="212"/>
        <v>4.968761859550741E-2</v>
      </c>
      <c r="HP44" s="477">
        <f t="shared" si="213"/>
        <v>3.7152258333246709E-2</v>
      </c>
      <c r="HQ44" s="477">
        <f t="shared" si="214"/>
        <v>2.6044262600643422E-2</v>
      </c>
      <c r="HR44" s="477">
        <f t="shared" si="215"/>
        <v>1.619201379489783E-2</v>
      </c>
      <c r="HS44" s="477">
        <f t="shared" si="216"/>
        <v>7.4499616395999144E-3</v>
      </c>
      <c r="HT44" s="477">
        <f t="shared" si="217"/>
        <v>3.0618131501103894E-4</v>
      </c>
      <c r="HU44" s="477">
        <f t="shared" si="218"/>
        <v>7.183215085533907E-3</v>
      </c>
      <c r="HV44" s="477">
        <f t="shared" si="219"/>
        <v>1.3273447083764734E-2</v>
      </c>
      <c r="HW44" s="477">
        <f t="shared" si="220"/>
        <v>1.8657088619124549E-2</v>
      </c>
      <c r="HX44" s="477">
        <f t="shared" si="221"/>
        <v>2.3404188262764334E-2</v>
      </c>
      <c r="HY44" s="477">
        <f t="shared" si="222"/>
        <v>2.7576203444847562E-2</v>
      </c>
      <c r="HZ44" s="477">
        <f t="shared" si="223"/>
        <v>3.1227287064765557E-2</v>
      </c>
      <c r="IA44" s="477">
        <f t="shared" si="224"/>
        <v>3.440534781382136E-2</v>
      </c>
      <c r="IB44" s="477">
        <f t="shared" si="225"/>
        <v>3.7152929480815722E-2</v>
      </c>
      <c r="IC44" s="477">
        <f t="shared" si="226"/>
        <v>3.9507944440706225E-2</v>
      </c>
      <c r="ID44" s="477">
        <f t="shared" si="227"/>
        <v>4.1504288907491672E-2</v>
      </c>
      <c r="IE44" s="477">
        <f t="shared" si="228"/>
        <v>4.317236171920668E-2</v>
      </c>
      <c r="IF44" s="477">
        <f t="shared" si="229"/>
        <v>4.4539503952552746E-2</v>
      </c>
      <c r="IG44" s="477">
        <f t="shared" si="230"/>
        <v>4.5630373201141716E-2</v>
      </c>
    </row>
    <row r="45" spans="1:296">
      <c r="F45" s="384"/>
      <c r="G45" s="384"/>
      <c r="H45" s="384"/>
      <c r="I45" s="384"/>
      <c r="J45" s="252"/>
      <c r="K45" s="606">
        <v>34000</v>
      </c>
      <c r="L45" s="382">
        <f t="shared" si="176"/>
        <v>10.363199999999999</v>
      </c>
      <c r="M45" s="382">
        <v>340</v>
      </c>
      <c r="N45" s="491">
        <f t="shared" si="89"/>
        <v>249.99006628637568</v>
      </c>
      <c r="O45" s="263">
        <f t="shared" si="90"/>
        <v>0.39444188540564801</v>
      </c>
      <c r="P45" s="383">
        <f t="shared" si="91"/>
        <v>-52.360800000000495</v>
      </c>
      <c r="Q45" s="383">
        <f>$Q$11-Konstanten!$C$33*K45</f>
        <v>220.78919999999948</v>
      </c>
      <c r="R45" s="382">
        <f t="shared" si="189"/>
        <v>579.02257261656268</v>
      </c>
      <c r="S45" s="263">
        <f t="shared" si="1"/>
        <v>0.24672101286590248</v>
      </c>
      <c r="T45" s="492">
        <f>O45/Konstanten!$C$22</f>
        <v>0.3219933758413453</v>
      </c>
      <c r="U45" s="492">
        <f t="shared" si="190"/>
        <v>0.7662300884955735</v>
      </c>
      <c r="V45" s="492"/>
      <c r="W45" s="252"/>
      <c r="X45" s="515">
        <f t="shared" si="92"/>
        <v>340.00000000000006</v>
      </c>
      <c r="Y45" s="592">
        <v>34000</v>
      </c>
      <c r="Z45" s="490">
        <f t="shared" si="185"/>
        <v>3.0432830169957823E-2</v>
      </c>
      <c r="AA45" s="490">
        <f t="shared" si="185"/>
        <v>6.0849756645511496E-2</v>
      </c>
      <c r="AB45" s="490">
        <f t="shared" si="185"/>
        <v>9.1234972090135036E-2</v>
      </c>
      <c r="AC45" s="490">
        <f t="shared" si="185"/>
        <v>0.12157286038552534</v>
      </c>
      <c r="AD45" s="490">
        <f t="shared" si="185"/>
        <v>0.15184808854059512</v>
      </c>
      <c r="AE45" s="490">
        <f t="shared" si="185"/>
        <v>0.18204569428352474</v>
      </c>
      <c r="AF45" s="490">
        <f t="shared" si="185"/>
        <v>0.21215116809512968</v>
      </c>
      <c r="AG45" s="490">
        <f t="shared" si="185"/>
        <v>0.24215052860049013</v>
      </c>
      <c r="AH45" s="490">
        <f t="shared" si="185"/>
        <v>0.27203039041761828</v>
      </c>
      <c r="AI45" s="490">
        <f t="shared" si="185"/>
        <v>0.30177802376243607</v>
      </c>
      <c r="AJ45" s="490">
        <f t="shared" si="186"/>
        <v>0.33138140531767102</v>
      </c>
      <c r="AK45" s="490">
        <f t="shared" si="186"/>
        <v>0.36082926008300181</v>
      </c>
      <c r="AL45" s="490">
        <f t="shared" si="186"/>
        <v>0.39011109412606926</v>
      </c>
      <c r="AM45" s="490">
        <f t="shared" si="186"/>
        <v>0.41921721834308079</v>
      </c>
      <c r="AN45" s="490">
        <f t="shared" si="186"/>
        <v>0.44813876350799314</v>
      </c>
      <c r="AO45" s="490">
        <f t="shared" si="186"/>
        <v>0.47686768703656773</v>
      </c>
      <c r="AP45" s="490">
        <f t="shared" si="186"/>
        <v>0.50539677201350941</v>
      </c>
      <c r="AQ45" s="490">
        <f t="shared" si="186"/>
        <v>0.53371961912633603</v>
      </c>
      <c r="AR45" s="490">
        <f t="shared" si="186"/>
        <v>0.56183063221836615</v>
      </c>
      <c r="AS45" s="490">
        <f t="shared" si="186"/>
        <v>0.58972499821670299</v>
      </c>
      <c r="AT45" s="490">
        <f t="shared" si="187"/>
        <v>0.61739866221084916</v>
      </c>
      <c r="AU45" s="490">
        <f t="shared" si="187"/>
        <v>0.64484829845683855</v>
      </c>
      <c r="AV45" s="490">
        <f t="shared" si="187"/>
        <v>0.67207127806274336</v>
      </c>
      <c r="AW45" s="490">
        <f t="shared" si="187"/>
        <v>0.6990656340779845</v>
      </c>
      <c r="AX45" s="490">
        <f t="shared" si="187"/>
        <v>0.72583002466374558</v>
      </c>
      <c r="AY45" s="490">
        <f t="shared" si="187"/>
        <v>0.75236369496829258</v>
      </c>
      <c r="AZ45" s="490">
        <f t="shared" si="187"/>
        <v>0.77866643827178139</v>
      </c>
      <c r="BA45" s="490">
        <f t="shared" si="187"/>
        <v>0.8047385569030151</v>
      </c>
      <c r="BB45" s="490">
        <f t="shared" si="187"/>
        <v>0.83058082336723993</v>
      </c>
      <c r="BC45" s="490">
        <f t="shared" si="187"/>
        <v>0.85619444206192896</v>
      </c>
      <c r="BD45" s="490">
        <f t="shared" si="188"/>
        <v>0.88158101189729388</v>
      </c>
      <c r="BE45" s="490">
        <f t="shared" si="188"/>
        <v>0.90674249008172891</v>
      </c>
      <c r="BF45" s="490">
        <f t="shared" si="188"/>
        <v>0.93168115727984868</v>
      </c>
      <c r="BG45" s="490">
        <f t="shared" si="188"/>
        <v>0.9563995843028793</v>
      </c>
      <c r="BH45" s="490">
        <f t="shared" si="188"/>
        <v>0.98090060044836169</v>
      </c>
      <c r="BI45" s="490">
        <f t="shared" si="188"/>
        <v>1.0051872635680168</v>
      </c>
      <c r="BJ45" s="490">
        <f t="shared" si="188"/>
        <v>1.0292628319097634</v>
      </c>
      <c r="BK45" s="490">
        <f t="shared" si="188"/>
        <v>1.0531307377514212</v>
      </c>
      <c r="BL45" s="490">
        <f t="shared" si="188"/>
        <v>1.0767945628198305</v>
      </c>
      <c r="BM45" s="490">
        <f t="shared" si="188"/>
        <v>1.100258015469308</v>
      </c>
      <c r="BN45" s="527"/>
      <c r="BO45" s="252"/>
      <c r="BP45" s="515">
        <f t="shared" si="93"/>
        <v>340.00000000000006</v>
      </c>
      <c r="BQ45" s="592">
        <v>34000</v>
      </c>
      <c r="BR45" s="382">
        <f t="shared" si="94"/>
        <v>220.83009709933913</v>
      </c>
      <c r="BS45" s="382">
        <f t="shared" si="95"/>
        <v>220.95270291993225</v>
      </c>
      <c r="BT45" s="382">
        <f t="shared" si="96"/>
        <v>221.15676191758982</v>
      </c>
      <c r="BU45" s="382">
        <f t="shared" si="97"/>
        <v>221.44185112576824</v>
      </c>
      <c r="BV45" s="382">
        <f t="shared" si="98"/>
        <v>221.80738449749074</v>
      </c>
      <c r="BW45" s="382">
        <f t="shared" si="99"/>
        <v>222.25261884931294</v>
      </c>
      <c r="BX45" s="382">
        <f t="shared" si="100"/>
        <v>222.77666127882583</v>
      </c>
      <c r="BY45" s="382">
        <f t="shared" si="101"/>
        <v>223.37847789896801</v>
      </c>
      <c r="BZ45" s="382">
        <f t="shared" si="102"/>
        <v>224.05690370985076</v>
      </c>
      <c r="CA45" s="382">
        <f t="shared" si="103"/>
        <v>224.81065341249459</v>
      </c>
      <c r="CB45" s="382">
        <f t="shared" si="104"/>
        <v>225.63833295904647</v>
      </c>
      <c r="CC45" s="382">
        <f t="shared" si="105"/>
        <v>226.53845163064798</v>
      </c>
      <c r="CD45" s="382">
        <f t="shared" si="106"/>
        <v>227.50943443677357</v>
      </c>
      <c r="CE45" s="382">
        <f t="shared" si="107"/>
        <v>228.54963463797347</v>
      </c>
      <c r="CF45" s="382">
        <f t="shared" si="108"/>
        <v>229.6573462067507</v>
      </c>
      <c r="CG45" s="382">
        <f t="shared" si="109"/>
        <v>230.83081605786401</v>
      </c>
      <c r="CH45" s="382">
        <f t="shared" si="110"/>
        <v>232.06825589872116</v>
      </c>
      <c r="CI45" s="382">
        <f t="shared" si="111"/>
        <v>233.36785357174503</v>
      </c>
      <c r="CJ45" s="382">
        <f t="shared" si="112"/>
        <v>234.72778378273429</v>
      </c>
      <c r="CK45" s="382">
        <f t="shared" si="113"/>
        <v>236.14621813147849</v>
      </c>
      <c r="CL45" s="382">
        <f t="shared" si="114"/>
        <v>237.62133438249074</v>
      </c>
      <c r="CM45" s="382">
        <f t="shared" si="115"/>
        <v>239.15132493413245</v>
      </c>
      <c r="CN45" s="382">
        <f t="shared" si="116"/>
        <v>240.73440446313603</v>
      </c>
      <c r="CO45" s="382">
        <f t="shared" si="117"/>
        <v>242.36881673830564</v>
      </c>
      <c r="CP45" s="382">
        <f t="shared" si="118"/>
        <v>244.05284061177505</v>
      </c>
      <c r="CQ45" s="382">
        <f t="shared" si="119"/>
        <v>245.78479520855976</v>
      </c>
      <c r="CR45" s="382">
        <f t="shared" si="120"/>
        <v>247.56304434526015</v>
      </c>
      <c r="CS45" s="382">
        <f t="shared" si="121"/>
        <v>249.38600021676018</v>
      </c>
      <c r="CT45" s="382">
        <f t="shared" si="122"/>
        <v>251.25212639573141</v>
      </c>
      <c r="CU45" s="382">
        <f t="shared" si="123"/>
        <v>253.15994019392585</v>
      </c>
      <c r="CV45" s="382">
        <f t="shared" si="124"/>
        <v>255.10801443677718</v>
      </c>
      <c r="CW45" s="382">
        <f t="shared" si="125"/>
        <v>257.09497870399599</v>
      </c>
      <c r="CX45" s="382">
        <f t="shared" si="126"/>
        <v>259.11952008882395</v>
      </c>
      <c r="CY45" s="382">
        <f t="shared" si="127"/>
        <v>261.18038352762773</v>
      </c>
      <c r="CZ45" s="382">
        <f t="shared" si="128"/>
        <v>263.27637174977707</v>
      </c>
      <c r="DA45" s="382">
        <f t="shared" si="129"/>
        <v>265.40634489540616</v>
      </c>
      <c r="DB45" s="382">
        <f t="shared" si="130"/>
        <v>267.56921984591276</v>
      </c>
      <c r="DC45" s="382">
        <f t="shared" si="131"/>
        <v>269.76396930899068</v>
      </c>
      <c r="DD45" s="382">
        <f t="shared" si="132"/>
        <v>271.98962069678379</v>
      </c>
      <c r="DE45" s="382">
        <f t="shared" si="133"/>
        <v>274.24525483245901</v>
      </c>
      <c r="DF45" s="521"/>
      <c r="DG45" s="252"/>
      <c r="DH45" s="515">
        <f t="shared" si="134"/>
        <v>340.00000000000006</v>
      </c>
      <c r="DI45" s="592">
        <v>34000</v>
      </c>
      <c r="DJ45" s="382">
        <f t="shared" si="135"/>
        <v>17.621295617011924</v>
      </c>
      <c r="DK45" s="382">
        <f t="shared" si="136"/>
        <v>35.23338263597585</v>
      </c>
      <c r="DL45" s="382">
        <f t="shared" si="137"/>
        <v>52.827108252230282</v>
      </c>
      <c r="DM45" s="382">
        <f t="shared" si="138"/>
        <v>70.393430380781083</v>
      </c>
      <c r="DN45" s="382">
        <f t="shared" si="139"/>
        <v>87.923470873682973</v>
      </c>
      <c r="DO45" s="382">
        <f t="shared" si="140"/>
        <v>105.40856623781477</v>
      </c>
      <c r="DP45" s="382">
        <f t="shared" si="141"/>
        <v>122.84031513405083</v>
      </c>
      <c r="DQ45" s="382">
        <f t="shared" si="142"/>
        <v>140.21062203071634</v>
      </c>
      <c r="DR45" s="382">
        <f t="shared" si="143"/>
        <v>157.51173648949728</v>
      </c>
      <c r="DS45" s="382">
        <f t="shared" si="144"/>
        <v>174.73628767806792</v>
      </c>
      <c r="DT45" s="382">
        <f t="shared" si="145"/>
        <v>191.87731382432975</v>
      </c>
      <c r="DU45" s="382">
        <f t="shared" si="146"/>
        <v>208.92828644859051</v>
      </c>
      <c r="DV45" s="382">
        <f t="shared" si="147"/>
        <v>225.88312932713865</v>
      </c>
      <c r="DW45" s="382">
        <f t="shared" si="148"/>
        <v>242.73623225016991</v>
      </c>
      <c r="DX45" s="382">
        <f t="shared" si="149"/>
        <v>259.48245973560358</v>
      </c>
      <c r="DY45" s="382">
        <f t="shared" si="150"/>
        <v>276.11715494562333</v>
      </c>
      <c r="DZ45" s="382">
        <f t="shared" si="151"/>
        <v>292.63613912336865</v>
      </c>
      <c r="EA45" s="382">
        <f t="shared" si="152"/>
        <v>309.03570692246308</v>
      </c>
      <c r="EB45" s="382">
        <f t="shared" si="153"/>
        <v>325.31261804186823</v>
      </c>
      <c r="EC45" s="382">
        <f t="shared" si="154"/>
        <v>341.46408560373322</v>
      </c>
      <c r="ED45" s="382">
        <f t="shared" si="155"/>
        <v>357.48776172335005</v>
      </c>
      <c r="EE45" s="382">
        <f t="shared" si="156"/>
        <v>373.38172071989169</v>
      </c>
      <c r="EF45" s="382">
        <f t="shared" si="157"/>
        <v>389.1444404055909</v>
      </c>
      <c r="EG45" s="382">
        <f t="shared" si="158"/>
        <v>404.77478187166321</v>
      </c>
      <c r="EH45" s="382">
        <f t="shared" si="159"/>
        <v>420.27196816314512</v>
      </c>
      <c r="EI45" s="382">
        <f t="shared" si="160"/>
        <v>435.63556220384362</v>
      </c>
      <c r="EJ45" s="382">
        <f t="shared" si="161"/>
        <v>450.86544429830275</v>
      </c>
      <c r="EK45" s="382">
        <f t="shared" si="162"/>
        <v>465.9617895017239</v>
      </c>
      <c r="EL45" s="382">
        <f t="shared" si="163"/>
        <v>480.9250451120821</v>
      </c>
      <c r="EM45" s="382">
        <f t="shared" si="164"/>
        <v>495.75590850270061</v>
      </c>
      <c r="EN45" s="382">
        <f t="shared" si="165"/>
        <v>510.45530547868367</v>
      </c>
      <c r="EO45" s="382">
        <f t="shared" si="166"/>
        <v>525.02436930787076</v>
      </c>
      <c r="EP45" s="382">
        <f t="shared" si="167"/>
        <v>539.46442054655438</v>
      </c>
      <c r="EQ45" s="382">
        <f t="shared" si="168"/>
        <v>553.77694775246425</v>
      </c>
      <c r="ER45" s="382">
        <f t="shared" si="169"/>
        <v>567.96358915274141</v>
      </c>
      <c r="ES45" s="382">
        <f t="shared" si="170"/>
        <v>582.02611531255593</v>
      </c>
      <c r="ET45" s="382">
        <f t="shared" si="171"/>
        <v>595.96641283099996</v>
      </c>
      <c r="EU45" s="382">
        <f t="shared" si="172"/>
        <v>609.78646907440645</v>
      </c>
      <c r="EV45" s="382">
        <f t="shared" si="173"/>
        <v>623.48835794346519</v>
      </c>
      <c r="EW45" s="382">
        <f t="shared" si="174"/>
        <v>637.07422665903255</v>
      </c>
      <c r="EX45" s="521"/>
      <c r="EY45" s="252"/>
      <c r="EZ45" s="515">
        <f t="shared" si="175"/>
        <v>340.00000000000006</v>
      </c>
      <c r="FA45" s="592">
        <v>34000</v>
      </c>
      <c r="FB45" s="382">
        <f t="shared" si="9"/>
        <v>161.68009709933921</v>
      </c>
      <c r="FC45" s="382">
        <f t="shared" si="10"/>
        <v>171.80270291993233</v>
      </c>
      <c r="FD45" s="382">
        <f t="shared" si="11"/>
        <v>182.0067619175899</v>
      </c>
      <c r="FE45" s="382">
        <f t="shared" si="12"/>
        <v>192.29185112576832</v>
      </c>
      <c r="FF45" s="382">
        <f t="shared" si="13"/>
        <v>202.65738449749082</v>
      </c>
      <c r="FG45" s="382">
        <f t="shared" si="14"/>
        <v>213.10261884931302</v>
      </c>
      <c r="FH45" s="382">
        <f t="shared" si="15"/>
        <v>223.62666127882591</v>
      </c>
      <c r="FI45" s="382">
        <f t="shared" si="16"/>
        <v>234.22847789896809</v>
      </c>
      <c r="FJ45" s="382">
        <f t="shared" si="17"/>
        <v>244.90690370985084</v>
      </c>
      <c r="FK45" s="382">
        <f t="shared" si="18"/>
        <v>255.66065341249467</v>
      </c>
      <c r="FL45" s="382">
        <f t="shared" si="19"/>
        <v>266.48833295904655</v>
      </c>
      <c r="FM45" s="382">
        <f t="shared" si="20"/>
        <v>277.38845163064809</v>
      </c>
      <c r="FN45" s="382">
        <f t="shared" si="21"/>
        <v>288.35943443677365</v>
      </c>
      <c r="FO45" s="382">
        <f t="shared" si="22"/>
        <v>299.39963463797358</v>
      </c>
      <c r="FP45" s="382">
        <f t="shared" si="23"/>
        <v>310.50734620675075</v>
      </c>
      <c r="FQ45" s="382">
        <f t="shared" si="24"/>
        <v>321.68081605786409</v>
      </c>
      <c r="FR45" s="382">
        <f t="shared" si="25"/>
        <v>332.91825589872121</v>
      </c>
      <c r="FS45" s="382">
        <f t="shared" si="26"/>
        <v>344.21785357174508</v>
      </c>
      <c r="FT45" s="382">
        <f t="shared" si="27"/>
        <v>355.5777837827344</v>
      </c>
      <c r="FU45" s="382">
        <f t="shared" si="28"/>
        <v>366.9962181314786</v>
      </c>
      <c r="FV45" s="382">
        <f t="shared" si="29"/>
        <v>378.4713343824908</v>
      </c>
      <c r="FW45" s="382">
        <f t="shared" si="30"/>
        <v>390.00132493413253</v>
      </c>
      <c r="FX45" s="382">
        <f t="shared" si="31"/>
        <v>401.58440446313614</v>
      </c>
      <c r="FY45" s="382">
        <f t="shared" si="32"/>
        <v>413.21881673830569</v>
      </c>
      <c r="FZ45" s="382">
        <f t="shared" si="33"/>
        <v>424.9028406117751</v>
      </c>
      <c r="GA45" s="382">
        <f t="shared" si="34"/>
        <v>436.63479520855981</v>
      </c>
      <c r="GB45" s="382">
        <f t="shared" si="35"/>
        <v>448.41304434526023</v>
      </c>
      <c r="GC45" s="382">
        <f t="shared" si="36"/>
        <v>460.23600021676026</v>
      </c>
      <c r="GD45" s="382">
        <f t="shared" si="37"/>
        <v>472.10212639573149</v>
      </c>
      <c r="GE45" s="382">
        <f t="shared" si="38"/>
        <v>484.0099401939259</v>
      </c>
      <c r="GF45" s="382">
        <f t="shared" si="39"/>
        <v>495.9580144367772</v>
      </c>
      <c r="GG45" s="382">
        <f t="shared" si="40"/>
        <v>507.94497870399601</v>
      </c>
      <c r="GH45" s="382">
        <f t="shared" si="41"/>
        <v>519.96952008882397</v>
      </c>
      <c r="GI45" s="382">
        <f t="shared" si="42"/>
        <v>532.03038352762769</v>
      </c>
      <c r="GJ45" s="382">
        <f t="shared" si="43"/>
        <v>544.12637174977704</v>
      </c>
      <c r="GK45" s="382">
        <f t="shared" si="44"/>
        <v>556.25634489540619</v>
      </c>
      <c r="GL45" s="382">
        <f t="shared" si="45"/>
        <v>568.41921984591272</v>
      </c>
      <c r="GM45" s="382">
        <f t="shared" si="46"/>
        <v>580.6139693089907</v>
      </c>
      <c r="GN45" s="382">
        <f t="shared" si="47"/>
        <v>592.83962069678387</v>
      </c>
      <c r="GO45" s="382">
        <f t="shared" si="48"/>
        <v>605.09525483245898</v>
      </c>
      <c r="GQ45" s="511"/>
      <c r="GR45" s="521"/>
      <c r="GS45" s="524">
        <v>34000</v>
      </c>
      <c r="GT45" s="477">
        <f t="shared" si="191"/>
        <v>8.1752672796233128</v>
      </c>
      <c r="GU45" s="477">
        <f t="shared" si="192"/>
        <v>3.8761342246063326</v>
      </c>
      <c r="GV45" s="477">
        <f t="shared" si="193"/>
        <v>2.4453288839618783</v>
      </c>
      <c r="GW45" s="477">
        <f t="shared" si="194"/>
        <v>1.731673255381913</v>
      </c>
      <c r="GX45" s="477">
        <f t="shared" si="195"/>
        <v>1.304929303674131</v>
      </c>
      <c r="GY45" s="477">
        <f t="shared" si="196"/>
        <v>1.0216821692510942</v>
      </c>
      <c r="GZ45" s="477">
        <f t="shared" si="197"/>
        <v>0.82046635939341972</v>
      </c>
      <c r="HA45" s="477">
        <f t="shared" si="198"/>
        <v>0.67054731308199322</v>
      </c>
      <c r="HB45" s="477">
        <f t="shared" si="199"/>
        <v>0.55484860473353348</v>
      </c>
      <c r="HC45" s="477">
        <f t="shared" si="200"/>
        <v>0.4631228396217324</v>
      </c>
      <c r="HD45" s="477">
        <f t="shared" si="201"/>
        <v>0.38884752786890553</v>
      </c>
      <c r="HE45" s="477">
        <f t="shared" si="202"/>
        <v>0.32767303243499812</v>
      </c>
      <c r="HF45" s="477">
        <f t="shared" si="203"/>
        <v>0.27658685841540986</v>
      </c>
      <c r="HG45" s="477">
        <f t="shared" si="204"/>
        <v>0.23343611236992828</v>
      </c>
      <c r="HH45" s="477">
        <f t="shared" si="205"/>
        <v>0.19664098499427801</v>
      </c>
      <c r="HI45" s="477">
        <f t="shared" si="206"/>
        <v>0.16501568372748796</v>
      </c>
      <c r="HJ45" s="477">
        <f t="shared" si="207"/>
        <v>0.1376525705130717</v>
      </c>
      <c r="HK45" s="477">
        <f t="shared" si="208"/>
        <v>0.11384492426342561</v>
      </c>
      <c r="HL45" s="477">
        <f t="shared" si="209"/>
        <v>9.3034097241721472E-2</v>
      </c>
      <c r="HM45" s="477">
        <f t="shared" si="210"/>
        <v>7.4772526904557809E-2</v>
      </c>
      <c r="HN45" s="477">
        <f t="shared" si="211"/>
        <v>5.8697317519303939E-2</v>
      </c>
      <c r="HO45" s="477">
        <f t="shared" si="212"/>
        <v>4.451102796944028E-2</v>
      </c>
      <c r="HP45" s="477">
        <f t="shared" si="213"/>
        <v>3.1967472141139992E-2</v>
      </c>
      <c r="HQ45" s="477">
        <f t="shared" si="214"/>
        <v>2.0861069525126012E-2</v>
      </c>
      <c r="HR45" s="477">
        <f t="shared" si="215"/>
        <v>1.1018751664237408E-2</v>
      </c>
      <c r="HS45" s="477">
        <f t="shared" si="216"/>
        <v>2.2937360753129358E-3</v>
      </c>
      <c r="HT45" s="477">
        <f t="shared" si="217"/>
        <v>5.4393167275422257E-3</v>
      </c>
      <c r="HU45" s="477">
        <f t="shared" si="218"/>
        <v>1.2288109055222126E-2</v>
      </c>
      <c r="HV45" s="477">
        <f t="shared" si="219"/>
        <v>1.8345725193609715E-2</v>
      </c>
      <c r="HW45" s="477">
        <f t="shared" si="220"/>
        <v>2.3693047540775242E-2</v>
      </c>
      <c r="HX45" s="477">
        <f t="shared" si="221"/>
        <v>2.8400705970352311E-2</v>
      </c>
      <c r="HY45" s="477">
        <f t="shared" si="222"/>
        <v>3.2530662579320205E-2</v>
      </c>
      <c r="HZ45" s="477">
        <f t="shared" si="223"/>
        <v>3.6137509194729273E-2</v>
      </c>
      <c r="IA45" s="477">
        <f t="shared" si="224"/>
        <v>3.9269536792920418E-2</v>
      </c>
      <c r="IB45" s="477">
        <f t="shared" si="225"/>
        <v>4.1969622451543932E-2</v>
      </c>
      <c r="IC45" s="477">
        <f t="shared" si="226"/>
        <v>4.4275969306482109E-2</v>
      </c>
      <c r="ID45" s="477">
        <f t="shared" si="227"/>
        <v>4.6222727308122442E-2</v>
      </c>
      <c r="IE45" s="477">
        <f t="shared" si="228"/>
        <v>4.7840516713492549E-2</v>
      </c>
      <c r="IF45" s="477">
        <f t="shared" si="229"/>
        <v>4.9156871746208926E-2</v>
      </c>
      <c r="IG45" s="477">
        <f t="shared" si="230"/>
        <v>5.0196618366244131E-2</v>
      </c>
    </row>
    <row r="46" spans="1:296" s="80" customFormat="1">
      <c r="A46" s="173"/>
      <c r="B46" s="182"/>
      <c r="C46" s="91"/>
      <c r="D46" s="189"/>
      <c r="E46" s="91"/>
      <c r="F46" s="384"/>
      <c r="G46" s="384"/>
      <c r="H46" s="384"/>
      <c r="I46" s="384"/>
      <c r="J46" s="252"/>
      <c r="K46" s="606">
        <v>35000</v>
      </c>
      <c r="L46" s="382">
        <f t="shared" si="176"/>
        <v>10.667999999999999</v>
      </c>
      <c r="M46" s="382">
        <v>350</v>
      </c>
      <c r="N46" s="491">
        <f t="shared" si="89"/>
        <v>238.42288543712669</v>
      </c>
      <c r="O46" s="263">
        <f t="shared" si="90"/>
        <v>0.37959706274688054</v>
      </c>
      <c r="P46" s="383">
        <f t="shared" si="91"/>
        <v>-54.342000000000496</v>
      </c>
      <c r="Q46" s="383">
        <f>$Q$11-Konstanten!$C$33*K46</f>
        <v>218.80799999999948</v>
      </c>
      <c r="R46" s="382">
        <f t="shared" si="189"/>
        <v>576.4188570052205</v>
      </c>
      <c r="S46" s="263">
        <f t="shared" si="1"/>
        <v>0.23530509295546675</v>
      </c>
      <c r="T46" s="492">
        <f>O46/Konstanten!$C$22</f>
        <v>0.30987515326275961</v>
      </c>
      <c r="U46" s="492">
        <f t="shared" si="190"/>
        <v>0.75935450286309036</v>
      </c>
      <c r="V46" s="492"/>
      <c r="W46" s="252"/>
      <c r="X46" s="515">
        <f t="shared" si="92"/>
        <v>350.00000000000006</v>
      </c>
      <c r="Y46" s="592">
        <v>35000</v>
      </c>
      <c r="Z46" s="490">
        <f t="shared" si="185"/>
        <v>3.1162142552730792E-2</v>
      </c>
      <c r="AA46" s="490">
        <f t="shared" si="185"/>
        <v>6.230695266539394E-2</v>
      </c>
      <c r="AB46" s="490">
        <f t="shared" si="185"/>
        <v>9.3417208128779031E-2</v>
      </c>
      <c r="AC46" s="490">
        <f t="shared" si="185"/>
        <v>0.12447590539210712</v>
      </c>
      <c r="AD46" s="490">
        <f t="shared" si="185"/>
        <v>0.15546636443993439</v>
      </c>
      <c r="AE46" s="490">
        <f t="shared" si="185"/>
        <v>0.18637232848201279</v>
      </c>
      <c r="AF46" s="490">
        <f t="shared" si="185"/>
        <v>0.21717805697681292</v>
      </c>
      <c r="AG46" s="490">
        <f t="shared" si="185"/>
        <v>0.24786841070879045</v>
      </c>
      <c r="AH46" s="490">
        <f t="shared" si="185"/>
        <v>0.27842892786787043</v>
      </c>
      <c r="AI46" s="490">
        <f t="shared" si="185"/>
        <v>0.30884589032952015</v>
      </c>
      <c r="AJ46" s="490">
        <f t="shared" si="186"/>
        <v>0.3391063795924244</v>
      </c>
      <c r="AK46" s="490">
        <f t="shared" si="186"/>
        <v>0.3691983220886379</v>
      </c>
      <c r="AL46" s="490">
        <f t="shared" si="186"/>
        <v>0.39911052382800083</v>
      </c>
      <c r="AM46" s="490">
        <f t="shared" si="186"/>
        <v>0.42883269456669515</v>
      </c>
      <c r="AN46" s="490">
        <f t="shared" si="186"/>
        <v>0.45835546189249082</v>
      </c>
      <c r="AO46" s="490">
        <f t="shared" si="186"/>
        <v>0.48767037579165817</v>
      </c>
      <c r="AP46" s="490">
        <f t="shared" si="186"/>
        <v>0.51676990440207138</v>
      </c>
      <c r="AQ46" s="490">
        <f t="shared" si="186"/>
        <v>0.5456474217627626</v>
      </c>
      <c r="AR46" s="490">
        <f t="shared" si="186"/>
        <v>0.57429718844261213</v>
      </c>
      <c r="AS46" s="490">
        <f t="shared" si="186"/>
        <v>0.60271432597197827</v>
      </c>
      <c r="AT46" s="490">
        <f t="shared" si="187"/>
        <v>0.63089478601364946</v>
      </c>
      <c r="AU46" s="490">
        <f t="shared" si="187"/>
        <v>0.65883531519754579</v>
      </c>
      <c r="AV46" s="490">
        <f t="shared" si="187"/>
        <v>0.68653341651059241</v>
      </c>
      <c r="AW46" s="490">
        <f t="shared" si="187"/>
        <v>0.71398730808389954</v>
      </c>
      <c r="AX46" s="490">
        <f t="shared" si="187"/>
        <v>0.74119588015737981</v>
      </c>
      <c r="AY46" s="490">
        <f t="shared" si="187"/>
        <v>0.76815865093145252</v>
      </c>
      <c r="AZ46" s="490">
        <f t="shared" si="187"/>
        <v>0.79487572193964884</v>
      </c>
      <c r="BA46" s="490">
        <f t="shared" si="187"/>
        <v>0.82134773349811274</v>
      </c>
      <c r="BB46" s="490">
        <f t="shared" si="187"/>
        <v>0.84757582071025184</v>
      </c>
      <c r="BC46" s="490">
        <f t="shared" si="187"/>
        <v>0.8735615704297035</v>
      </c>
      <c r="BD46" s="490">
        <f t="shared" si="188"/>
        <v>0.89930697951329241</v>
      </c>
      <c r="BE46" s="490">
        <f t="shared" si="188"/>
        <v>0.92481441462948522</v>
      </c>
      <c r="BF46" s="490">
        <f t="shared" si="188"/>
        <v>0.95008657382726314</v>
      </c>
      <c r="BG46" s="490">
        <f t="shared" si="188"/>
        <v>0.97512645001595744</v>
      </c>
      <c r="BH46" s="490">
        <f t="shared" si="188"/>
        <v>0.99993729645867779</v>
      </c>
      <c r="BI46" s="490">
        <f t="shared" si="188"/>
        <v>1.0245225943400673</v>
      </c>
      <c r="BJ46" s="490">
        <f t="shared" si="188"/>
        <v>1.0488860224335055</v>
      </c>
      <c r="BK46" s="490">
        <f t="shared" si="188"/>
        <v>1.0730314288627036</v>
      </c>
      <c r="BL46" s="490">
        <f t="shared" si="188"/>
        <v>1.0969628049278364</v>
      </c>
      <c r="BM46" s="490">
        <f t="shared" si="188"/>
        <v>1.1206842609462779</v>
      </c>
      <c r="BN46" s="527"/>
      <c r="BO46" s="252"/>
      <c r="BP46" s="515">
        <f t="shared" si="93"/>
        <v>350.00000000000006</v>
      </c>
      <c r="BQ46" s="592">
        <v>35000</v>
      </c>
      <c r="BR46" s="382">
        <f t="shared" si="94"/>
        <v>218.85049597638823</v>
      </c>
      <c r="BS46" s="382">
        <f t="shared" si="95"/>
        <v>218.97788937334522</v>
      </c>
      <c r="BT46" s="382">
        <f t="shared" si="96"/>
        <v>219.18989762697456</v>
      </c>
      <c r="BU46" s="382">
        <f t="shared" si="97"/>
        <v>219.48605321557568</v>
      </c>
      <c r="BV46" s="382">
        <f t="shared" si="98"/>
        <v>219.86570870272641</v>
      </c>
      <c r="BW46" s="382">
        <f t="shared" si="99"/>
        <v>220.32804363292101</v>
      </c>
      <c r="BX46" s="382">
        <f t="shared" si="100"/>
        <v>220.87207312308709</v>
      </c>
      <c r="BY46" s="382">
        <f t="shared" si="101"/>
        <v>221.49665795943264</v>
      </c>
      <c r="BZ46" s="382">
        <f t="shared" si="102"/>
        <v>222.20051598241906</v>
      </c>
      <c r="CA46" s="382">
        <f t="shared" si="103"/>
        <v>222.98223452393131</v>
      </c>
      <c r="CB46" s="382">
        <f t="shared" si="104"/>
        <v>223.84028365014728</v>
      </c>
      <c r="CC46" s="382">
        <f t="shared" si="105"/>
        <v>224.77302996104808</v>
      </c>
      <c r="CD46" s="382">
        <f t="shared" si="106"/>
        <v>225.77875070241205</v>
      </c>
      <c r="CE46" s="382">
        <f t="shared" si="107"/>
        <v>226.85564795767493</v>
      </c>
      <c r="CF46" s="382">
        <f t="shared" si="108"/>
        <v>228.00186270415324</v>
      </c>
      <c r="CG46" s="382">
        <f t="shared" si="109"/>
        <v>229.2154885396204</v>
      </c>
      <c r="CH46" s="382">
        <f t="shared" si="110"/>
        <v>230.49458490984298</v>
      </c>
      <c r="CI46" s="382">
        <f t="shared" si="111"/>
        <v>231.83718969420272</v>
      </c>
      <c r="CJ46" s="382">
        <f t="shared" si="112"/>
        <v>233.24133103379566</v>
      </c>
      <c r="CK46" s="382">
        <f t="shared" si="113"/>
        <v>234.70503831339943</v>
      </c>
      <c r="CL46" s="382">
        <f t="shared" si="114"/>
        <v>236.22635223456965</v>
      </c>
      <c r="CM46" s="382">
        <f t="shared" si="115"/>
        <v>237.80333394120694</v>
      </c>
      <c r="CN46" s="382">
        <f t="shared" si="116"/>
        <v>239.43407318070513</v>
      </c>
      <c r="CO46" s="382">
        <f t="shared" si="117"/>
        <v>241.11669550295133</v>
      </c>
      <c r="CP46" s="382">
        <f t="shared" si="118"/>
        <v>242.84936851580892</v>
      </c>
      <c r="CQ46" s="382">
        <f t="shared" si="119"/>
        <v>244.63030722925652</v>
      </c>
      <c r="CR46" s="382">
        <f t="shared" si="120"/>
        <v>246.4577785311412</v>
      </c>
      <c r="CS46" s="382">
        <f t="shared" si="121"/>
        <v>248.33010484571037</v>
      </c>
      <c r="CT46" s="382">
        <f t="shared" si="122"/>
        <v>250.24566703190663</v>
      </c>
      <c r="CU46" s="382">
        <f t="shared" si="123"/>
        <v>252.20290658213838</v>
      </c>
      <c r="CV46" s="382">
        <f t="shared" si="124"/>
        <v>254.20032718411065</v>
      </c>
      <c r="CW46" s="382">
        <f t="shared" si="125"/>
        <v>256.23649570864524</v>
      </c>
      <c r="CX46" s="382">
        <f t="shared" si="126"/>
        <v>258.31004268547218</v>
      </c>
      <c r="CY46" s="382">
        <f t="shared" si="127"/>
        <v>260.41966232701589</v>
      </c>
      <c r="CZ46" s="382">
        <f t="shared" si="128"/>
        <v>262.5641121574705</v>
      </c>
      <c r="DA46" s="382">
        <f t="shared" si="129"/>
        <v>264.74221230114358</v>
      </c>
      <c r="DB46" s="382">
        <f t="shared" si="130"/>
        <v>266.95284448036745</v>
      </c>
      <c r="DC46" s="382">
        <f t="shared" si="131"/>
        <v>269.19495076935056</v>
      </c>
      <c r="DD46" s="382">
        <f t="shared" si="132"/>
        <v>271.46753214632361</v>
      </c>
      <c r="DE46" s="382">
        <f t="shared" si="133"/>
        <v>273.76964688232289</v>
      </c>
      <c r="DF46" s="521"/>
      <c r="DG46" s="252"/>
      <c r="DH46" s="515">
        <f t="shared" si="134"/>
        <v>350.00000000000006</v>
      </c>
      <c r="DI46" s="592">
        <v>35000</v>
      </c>
      <c r="DJ46" s="382">
        <f t="shared" si="135"/>
        <v>17.962446592078827</v>
      </c>
      <c r="DK46" s="382">
        <f t="shared" si="136"/>
        <v>35.91490243886475</v>
      </c>
      <c r="DL46" s="382">
        <f t="shared" si="137"/>
        <v>53.847440334209601</v>
      </c>
      <c r="DM46" s="382">
        <f t="shared" si="138"/>
        <v>71.750259110808358</v>
      </c>
      <c r="DN46" s="382">
        <f t="shared" si="139"/>
        <v>89.613744093224042</v>
      </c>
      <c r="DO46" s="382">
        <f t="shared" si="140"/>
        <v>107.42852456100331</v>
      </c>
      <c r="DP46" s="382">
        <f t="shared" si="141"/>
        <v>125.18552736918916</v>
      </c>
      <c r="DQ46" s="382">
        <f t="shared" si="142"/>
        <v>142.87602598846155</v>
      </c>
      <c r="DR46" s="382">
        <f t="shared" si="143"/>
        <v>160.49168435878687</v>
      </c>
      <c r="DS46" s="382">
        <f t="shared" si="144"/>
        <v>178.02459509450168</v>
      </c>
      <c r="DT46" s="382">
        <f t="shared" si="145"/>
        <v>195.46731172784371</v>
      </c>
      <c r="DU46" s="382">
        <f t="shared" si="146"/>
        <v>212.81287482657791</v>
      </c>
      <c r="DV46" s="382">
        <f t="shared" si="147"/>
        <v>230.05483196369107</v>
      </c>
      <c r="DW46" s="382">
        <f t="shared" si="148"/>
        <v>247.18725164860325</v>
      </c>
      <c r="DX46" s="382">
        <f t="shared" si="149"/>
        <v>264.20473144616949</v>
      </c>
      <c r="DY46" s="382">
        <f t="shared" si="150"/>
        <v>281.10240060913395</v>
      </c>
      <c r="DZ46" s="382">
        <f t="shared" si="151"/>
        <v>297.87591763013904</v>
      </c>
      <c r="EA46" s="382">
        <f t="shared" si="152"/>
        <v>314.52146318033709</v>
      </c>
      <c r="EB46" s="382">
        <f t="shared" si="153"/>
        <v>331.03572894340221</v>
      </c>
      <c r="EC46" s="382">
        <f t="shared" si="154"/>
        <v>347.41590287743958</v>
      </c>
      <c r="ED46" s="382">
        <f t="shared" si="155"/>
        <v>363.659651444541</v>
      </c>
      <c r="EE46" s="382">
        <f t="shared" si="156"/>
        <v>379.76509934084351</v>
      </c>
      <c r="EF46" s="382">
        <f t="shared" si="157"/>
        <v>395.73080724092466</v>
      </c>
      <c r="EG46" s="382">
        <f t="shared" si="158"/>
        <v>411.55574804195561</v>
      </c>
      <c r="EH46" s="382">
        <f t="shared" si="159"/>
        <v>427.23928205729527</v>
      </c>
      <c r="EI46" s="382">
        <f t="shared" si="160"/>
        <v>442.78113156858001</v>
      </c>
      <c r="EJ46" s="382">
        <f t="shared" si="161"/>
        <v>458.18135510165183</v>
      </c>
      <c r="EK46" s="382">
        <f t="shared" si="162"/>
        <v>473.44032174681058</v>
      </c>
      <c r="EL46" s="382">
        <f t="shared" si="163"/>
        <v>488.55868579906507</v>
      </c>
      <c r="EM46" s="382">
        <f t="shared" si="164"/>
        <v>503.53736195077511</v>
      </c>
      <c r="EN46" s="382">
        <f t="shared" si="165"/>
        <v>518.37750122786929</v>
      </c>
      <c r="EO46" s="382">
        <f t="shared" si="166"/>
        <v>533.08046782267991</v>
      </c>
      <c r="EP46" s="382">
        <f t="shared" si="167"/>
        <v>547.64781694151702</v>
      </c>
      <c r="EQ46" s="382">
        <f t="shared" si="168"/>
        <v>562.08127375375648</v>
      </c>
      <c r="ER46" s="382">
        <f t="shared" si="169"/>
        <v>576.38271350160142</v>
      </c>
      <c r="ES46" s="382">
        <f t="shared" si="170"/>
        <v>590.55414280552475</v>
      </c>
      <c r="ET46" s="382">
        <f t="shared" si="171"/>
        <v>604.59768217987335</v>
      </c>
      <c r="EU46" s="382">
        <f t="shared" si="172"/>
        <v>618.51554975571821</v>
      </c>
      <c r="EV46" s="382">
        <f t="shared" si="173"/>
        <v>632.31004619374414</v>
      </c>
      <c r="EW46" s="382">
        <f t="shared" si="174"/>
        <v>645.98354075839381</v>
      </c>
      <c r="EX46" s="521"/>
      <c r="EY46" s="252"/>
      <c r="EZ46" s="515">
        <f t="shared" si="175"/>
        <v>350.00000000000006</v>
      </c>
      <c r="FA46" s="592">
        <v>35000</v>
      </c>
      <c r="FB46" s="382">
        <f t="shared" si="9"/>
        <v>165.70049597638831</v>
      </c>
      <c r="FC46" s="382">
        <f t="shared" si="10"/>
        <v>175.8278893733453</v>
      </c>
      <c r="FD46" s="382">
        <f t="shared" si="11"/>
        <v>186.03989762697464</v>
      </c>
      <c r="FE46" s="382">
        <f t="shared" si="12"/>
        <v>196.33605321557576</v>
      </c>
      <c r="FF46" s="382">
        <f t="shared" si="13"/>
        <v>206.71570870272649</v>
      </c>
      <c r="FG46" s="382">
        <f t="shared" si="14"/>
        <v>217.17804363292109</v>
      </c>
      <c r="FH46" s="382">
        <f t="shared" si="15"/>
        <v>227.72207312308717</v>
      </c>
      <c r="FI46" s="382">
        <f t="shared" si="16"/>
        <v>238.34665795943272</v>
      </c>
      <c r="FJ46" s="382">
        <f t="shared" si="17"/>
        <v>249.05051598241914</v>
      </c>
      <c r="FK46" s="382">
        <f t="shared" si="18"/>
        <v>259.83223452393139</v>
      </c>
      <c r="FL46" s="382">
        <f t="shared" si="19"/>
        <v>270.69028365014736</v>
      </c>
      <c r="FM46" s="382">
        <f t="shared" si="20"/>
        <v>281.62302996104813</v>
      </c>
      <c r="FN46" s="382">
        <f t="shared" si="21"/>
        <v>292.62875070241216</v>
      </c>
      <c r="FO46" s="382">
        <f t="shared" si="22"/>
        <v>303.70564795767501</v>
      </c>
      <c r="FP46" s="382">
        <f t="shared" si="23"/>
        <v>314.85186270415329</v>
      </c>
      <c r="FQ46" s="382">
        <f t="shared" si="24"/>
        <v>326.06548853962045</v>
      </c>
      <c r="FR46" s="382">
        <f t="shared" si="25"/>
        <v>337.34458490984309</v>
      </c>
      <c r="FS46" s="382">
        <f t="shared" si="26"/>
        <v>348.6871896942028</v>
      </c>
      <c r="FT46" s="382">
        <f t="shared" si="27"/>
        <v>360.09133103379577</v>
      </c>
      <c r="FU46" s="382">
        <f t="shared" si="28"/>
        <v>371.55503831339951</v>
      </c>
      <c r="FV46" s="382">
        <f t="shared" si="29"/>
        <v>383.07635223456975</v>
      </c>
      <c r="FW46" s="382">
        <f t="shared" si="30"/>
        <v>394.65333394120705</v>
      </c>
      <c r="FX46" s="382">
        <f t="shared" si="31"/>
        <v>406.28407318070521</v>
      </c>
      <c r="FY46" s="382">
        <f t="shared" si="32"/>
        <v>417.96669550295144</v>
      </c>
      <c r="FZ46" s="382">
        <f t="shared" si="33"/>
        <v>429.699368515809</v>
      </c>
      <c r="GA46" s="382">
        <f t="shared" si="34"/>
        <v>441.4803072292566</v>
      </c>
      <c r="GB46" s="382">
        <f t="shared" si="35"/>
        <v>453.30777853114125</v>
      </c>
      <c r="GC46" s="382">
        <f t="shared" si="36"/>
        <v>465.18010484571045</v>
      </c>
      <c r="GD46" s="382">
        <f t="shared" si="37"/>
        <v>477.09566703190671</v>
      </c>
      <c r="GE46" s="382">
        <f t="shared" si="38"/>
        <v>489.05290658213846</v>
      </c>
      <c r="GF46" s="382">
        <f t="shared" si="39"/>
        <v>501.05032718411064</v>
      </c>
      <c r="GG46" s="382">
        <f t="shared" si="40"/>
        <v>513.08649570864532</v>
      </c>
      <c r="GH46" s="382">
        <f t="shared" si="41"/>
        <v>525.16004268547226</v>
      </c>
      <c r="GI46" s="382">
        <f t="shared" si="42"/>
        <v>537.26966232701591</v>
      </c>
      <c r="GJ46" s="382">
        <f t="shared" si="43"/>
        <v>549.41411215747053</v>
      </c>
      <c r="GK46" s="382">
        <f t="shared" si="44"/>
        <v>561.5922123011436</v>
      </c>
      <c r="GL46" s="382">
        <f t="shared" si="45"/>
        <v>573.80284448036741</v>
      </c>
      <c r="GM46" s="382">
        <f t="shared" si="46"/>
        <v>586.04495076935063</v>
      </c>
      <c r="GN46" s="382">
        <f t="shared" si="47"/>
        <v>598.31753214632363</v>
      </c>
      <c r="GO46" s="382">
        <f t="shared" si="48"/>
        <v>610.61964688232297</v>
      </c>
      <c r="GP46" s="89"/>
      <c r="GQ46" s="511"/>
      <c r="GR46" s="521"/>
      <c r="GS46" s="524">
        <v>35000</v>
      </c>
      <c r="GT46" s="477">
        <f t="shared" si="191"/>
        <v>8.2248288743394102</v>
      </c>
      <c r="GU46" s="477">
        <f t="shared" si="192"/>
        <v>3.8956805513433861</v>
      </c>
      <c r="GV46" s="477">
        <f t="shared" si="193"/>
        <v>2.4549441249630277</v>
      </c>
      <c r="GW46" s="477">
        <f t="shared" si="194"/>
        <v>1.7363811036885854</v>
      </c>
      <c r="GX46" s="477">
        <f t="shared" si="195"/>
        <v>1.306741123188456</v>
      </c>
      <c r="GY46" s="477">
        <f t="shared" si="196"/>
        <v>1.0216050115218374</v>
      </c>
      <c r="GZ46" s="477">
        <f t="shared" si="197"/>
        <v>0.81907667690294406</v>
      </c>
      <c r="HA46" s="477">
        <f t="shared" si="198"/>
        <v>0.66820609903218631</v>
      </c>
      <c r="HB46" s="477">
        <f t="shared" si="199"/>
        <v>0.55179701040245022</v>
      </c>
      <c r="HC46" s="477">
        <f t="shared" si="200"/>
        <v>0.45952998452828026</v>
      </c>
      <c r="HD46" s="477">
        <f t="shared" si="201"/>
        <v>0.38483658089614164</v>
      </c>
      <c r="HE46" s="477">
        <f t="shared" si="202"/>
        <v>0.32333642967110848</v>
      </c>
      <c r="HF46" s="477">
        <f t="shared" si="203"/>
        <v>0.27199567252991652</v>
      </c>
      <c r="HG46" s="477">
        <f t="shared" si="204"/>
        <v>0.22864608078339432</v>
      </c>
      <c r="HH46" s="477">
        <f t="shared" si="205"/>
        <v>0.19169653389913996</v>
      </c>
      <c r="HI46" s="477">
        <f t="shared" si="206"/>
        <v>0.15995269991666339</v>
      </c>
      <c r="HJ46" s="477">
        <f t="shared" si="207"/>
        <v>0.13250036321738087</v>
      </c>
      <c r="HK46" s="477">
        <f t="shared" si="208"/>
        <v>0.10862764711951028</v>
      </c>
      <c r="HL46" s="477">
        <f t="shared" si="209"/>
        <v>8.7771800896335433E-2</v>
      </c>
      <c r="HM46" s="477">
        <f t="shared" si="210"/>
        <v>6.9481953002236821E-2</v>
      </c>
      <c r="HN46" s="477">
        <f t="shared" si="211"/>
        <v>5.3392507837757334E-2</v>
      </c>
      <c r="HO46" s="477">
        <f t="shared" si="212"/>
        <v>3.9203798943623268E-2</v>
      </c>
      <c r="HP46" s="477">
        <f t="shared" si="213"/>
        <v>2.6667789686021629E-2</v>
      </c>
      <c r="HQ46" s="477">
        <f t="shared" si="214"/>
        <v>1.5577348856131809E-2</v>
      </c>
      <c r="HR46" s="477">
        <f t="shared" si="215"/>
        <v>5.7580998794577532E-3</v>
      </c>
      <c r="HS46" s="477">
        <f t="shared" si="216"/>
        <v>2.9378495301169687E-3</v>
      </c>
      <c r="HT46" s="477">
        <f t="shared" si="217"/>
        <v>1.0636785011536164E-2</v>
      </c>
      <c r="HU46" s="477">
        <f t="shared" si="218"/>
        <v>1.7447218839796219E-2</v>
      </c>
      <c r="HV46" s="477">
        <f t="shared" si="219"/>
        <v>2.3462931067144883E-2</v>
      </c>
      <c r="HW46" s="477">
        <f t="shared" si="220"/>
        <v>2.8765403449948206E-2</v>
      </c>
      <c r="HX46" s="477">
        <f t="shared" si="221"/>
        <v>3.3425783338814193E-2</v>
      </c>
      <c r="HY46" s="477">
        <f t="shared" si="222"/>
        <v>3.7506480392534743E-2</v>
      </c>
      <c r="HZ46" s="477">
        <f t="shared" si="223"/>
        <v>4.1062474021413317E-2</v>
      </c>
      <c r="IA46" s="477">
        <f t="shared" si="224"/>
        <v>4.4142391119065011E-2</v>
      </c>
      <c r="IB46" s="477">
        <f t="shared" si="225"/>
        <v>4.6789400015647693E-2</v>
      </c>
      <c r="IC46" s="477">
        <f t="shared" si="226"/>
        <v>4.904195636795082E-2</v>
      </c>
      <c r="ID46" s="477">
        <f t="shared" si="227"/>
        <v>5.0934428971800436E-2</v>
      </c>
      <c r="IE46" s="477">
        <f t="shared" si="228"/>
        <v>5.249762758461253E-2</v>
      </c>
      <c r="IF46" s="477">
        <f t="shared" si="229"/>
        <v>5.3759250310890953E-2</v>
      </c>
      <c r="IG46" s="477">
        <f t="shared" si="230"/>
        <v>5.4744264590012831E-2</v>
      </c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</row>
    <row r="47" spans="1:296">
      <c r="F47" s="384"/>
      <c r="G47" s="384"/>
      <c r="H47" s="384"/>
      <c r="I47" s="384"/>
      <c r="J47" s="252"/>
      <c r="K47" s="606">
        <v>36000</v>
      </c>
      <c r="L47" s="382">
        <f t="shared" si="176"/>
        <v>10.972799999999999</v>
      </c>
      <c r="M47" s="382">
        <v>360</v>
      </c>
      <c r="N47" s="491">
        <f t="shared" si="89"/>
        <v>227.29295911886553</v>
      </c>
      <c r="O47" s="263">
        <f t="shared" si="90"/>
        <v>0.36518347970782078</v>
      </c>
      <c r="P47" s="383">
        <f>Q47-273.15</f>
        <v>-56.323200000000497</v>
      </c>
      <c r="Q47" s="383">
        <f>$Q$11-Konstanten!$C$33*K47</f>
        <v>216.82679999999948</v>
      </c>
      <c r="R47" s="382">
        <f t="shared" si="189"/>
        <v>573.80332677922593</v>
      </c>
      <c r="S47" s="263">
        <f t="shared" si="1"/>
        <v>0.22432070971513993</v>
      </c>
      <c r="T47" s="492">
        <f>O47/Konstanten!$C$22</f>
        <v>0.29810896302679246</v>
      </c>
      <c r="U47" s="492">
        <f t="shared" si="190"/>
        <v>0.75247891723060734</v>
      </c>
      <c r="V47" s="492"/>
      <c r="W47" s="252"/>
      <c r="X47" s="515">
        <f t="shared" si="92"/>
        <v>360.00000000000006</v>
      </c>
      <c r="Y47" s="592">
        <v>36000</v>
      </c>
      <c r="Z47" s="490">
        <f t="shared" si="185"/>
        <v>3.1915798003890626E-2</v>
      </c>
      <c r="AA47" s="490">
        <f t="shared" si="185"/>
        <v>6.381270905691562E-2</v>
      </c>
      <c r="AB47" s="490">
        <f t="shared" si="185"/>
        <v>9.5671972338590067E-2</v>
      </c>
      <c r="AC47" s="490">
        <f t="shared" si="185"/>
        <v>0.12747507711675871</v>
      </c>
      <c r="AD47" s="490">
        <f t="shared" si="185"/>
        <v>0.15920388243205494</v>
      </c>
      <c r="AE47" s="490">
        <f t="shared" si="185"/>
        <v>0.19084073054793646</v>
      </c>
      <c r="AF47" s="490">
        <f t="shared" si="185"/>
        <v>0.2223685524041514</v>
      </c>
      <c r="AG47" s="490">
        <f t="shared" si="185"/>
        <v>0.25377096356247791</v>
      </c>
      <c r="AH47" s="490">
        <f t="shared" si="185"/>
        <v>0.28503234942015315</v>
      </c>
      <c r="AI47" s="490">
        <f t="shared" si="185"/>
        <v>0.31613793877811142</v>
      </c>
      <c r="AJ47" s="490">
        <f t="shared" si="186"/>
        <v>0.34707386517154898</v>
      </c>
      <c r="AK47" s="490">
        <f t="shared" si="186"/>
        <v>0.37782721568748545</v>
      </c>
      <c r="AL47" s="490">
        <f t="shared" si="186"/>
        <v>0.40838606729445126</v>
      </c>
      <c r="AM47" s="490">
        <f t="shared" si="186"/>
        <v>0.4387395109839089</v>
      </c>
      <c r="AN47" s="490">
        <f t="shared" si="186"/>
        <v>0.46887766426331939</v>
      </c>
      <c r="AO47" s="490">
        <f t="shared" si="186"/>
        <v>0.49879167274131386</v>
      </c>
      <c r="AP47" s="490">
        <f t="shared" si="186"/>
        <v>0.52847370170369135</v>
      </c>
      <c r="AQ47" s="490">
        <f t="shared" si="186"/>
        <v>0.55791691869437077</v>
      </c>
      <c r="AR47" s="490">
        <f t="shared" si="186"/>
        <v>0.58711546818923122</v>
      </c>
      <c r="AS47" s="490">
        <f t="shared" si="186"/>
        <v>0.61606443948635614</v>
      </c>
      <c r="AT47" s="490">
        <f t="shared" si="187"/>
        <v>0.64475982893743233</v>
      </c>
      <c r="AU47" s="490">
        <f t="shared" si="187"/>
        <v>0.67319849761741679</v>
      </c>
      <c r="AV47" s="490">
        <f t="shared" si="187"/>
        <v>0.70137812547795986</v>
      </c>
      <c r="AW47" s="490">
        <f t="shared" si="187"/>
        <v>0.72929716296028979</v>
      </c>
      <c r="AX47" s="490">
        <f t="shared" si="187"/>
        <v>0.75695478096022473</v>
      </c>
      <c r="AY47" s="490">
        <f t="shared" si="187"/>
        <v>0.78435081994654898</v>
      </c>
      <c r="AZ47" s="490">
        <f t="shared" si="187"/>
        <v>0.81148573893824949</v>
      </c>
      <c r="BA47" s="490">
        <f t="shared" si="187"/>
        <v>0.8383605649498056</v>
      </c>
      <c r="BB47" s="490">
        <f t="shared" si="187"/>
        <v>0.86497684341931724</v>
      </c>
      <c r="BC47" s="490">
        <f t="shared" si="187"/>
        <v>0.89133659004452681</v>
      </c>
      <c r="BD47" s="490">
        <f t="shared" si="188"/>
        <v>0.9174422443677952</v>
      </c>
      <c r="BE47" s="490">
        <f t="shared" si="188"/>
        <v>0.94329662537441061</v>
      </c>
      <c r="BF47" s="490">
        <f t="shared" si="188"/>
        <v>0.9689028892995929</v>
      </c>
      <c r="BG47" s="490">
        <f t="shared" si="188"/>
        <v>0.9942644897784908</v>
      </c>
      <c r="BH47" s="490">
        <f t="shared" si="188"/>
        <v>1.019385140420574</v>
      </c>
      <c r="BI47" s="490">
        <f t="shared" si="188"/>
        <v>1.0442687798443453</v>
      </c>
      <c r="BJ47" s="490">
        <f t="shared" si="188"/>
        <v>1.0689195391703756</v>
      </c>
      <c r="BK47" s="490">
        <f t="shared" si="188"/>
        <v>1.0933417119392075</v>
      </c>
      <c r="BL47" s="490">
        <f t="shared" si="188"/>
        <v>1.1175397263954359</v>
      </c>
      <c r="BM47" s="490">
        <f t="shared" si="188"/>
        <v>1.1415181200594626</v>
      </c>
      <c r="BN47" s="527"/>
      <c r="BO47" s="252"/>
      <c r="BP47" s="515">
        <f t="shared" si="93"/>
        <v>360.00000000000006</v>
      </c>
      <c r="BQ47" s="592">
        <v>36000</v>
      </c>
      <c r="BR47" s="382">
        <f t="shared" si="94"/>
        <v>216.87097274330691</v>
      </c>
      <c r="BS47" s="382">
        <f t="shared" si="95"/>
        <v>217.00338642751117</v>
      </c>
      <c r="BT47" s="382">
        <f t="shared" si="96"/>
        <v>217.22372861674091</v>
      </c>
      <c r="BU47" s="382">
        <f t="shared" si="97"/>
        <v>217.53148255903585</v>
      </c>
      <c r="BV47" s="382">
        <f t="shared" si="98"/>
        <v>217.92593304512303</v>
      </c>
      <c r="BW47" s="382">
        <f t="shared" si="99"/>
        <v>218.40617440933605</v>
      </c>
      <c r="BX47" s="382">
        <f t="shared" si="100"/>
        <v>218.97112048160633</v>
      </c>
      <c r="BY47" s="382">
        <f t="shared" si="101"/>
        <v>219.61951625884242</v>
      </c>
      <c r="BZ47" s="382">
        <f t="shared" si="102"/>
        <v>220.3499510326036</v>
      </c>
      <c r="CA47" s="382">
        <f t="shared" si="103"/>
        <v>221.1608726886119</v>
      </c>
      <c r="CB47" s="382">
        <f t="shared" si="104"/>
        <v>222.05060288253406</v>
      </c>
      <c r="CC47" s="382">
        <f t="shared" si="105"/>
        <v>223.01735279532767</v>
      </c>
      <c r="CD47" s="382">
        <f t="shared" si="106"/>
        <v>224.05923917947953</v>
      </c>
      <c r="CE47" s="382">
        <f t="shared" si="107"/>
        <v>225.17430042353161</v>
      </c>
      <c r="CF47" s="382">
        <f t="shared" si="108"/>
        <v>226.36051238496708</v>
      </c>
      <c r="CG47" s="382">
        <f t="shared" si="109"/>
        <v>227.61580376922919</v>
      </c>
      <c r="CH47" s="382">
        <f t="shared" si="110"/>
        <v>228.93807086376418</v>
      </c>
      <c r="CI47" s="382">
        <f t="shared" si="111"/>
        <v>230.32519146895669</v>
      </c>
      <c r="CJ47" s="382">
        <f t="shared" si="112"/>
        <v>231.77503790122958</v>
      </c>
      <c r="CK47" s="382">
        <f t="shared" si="113"/>
        <v>233.28548897618944</v>
      </c>
      <c r="CL47" s="382">
        <f t="shared" si="114"/>
        <v>234.85444091048529</v>
      </c>
      <c r="CM47" s="382">
        <f t="shared" si="115"/>
        <v>236.4798171092705</v>
      </c>
      <c r="CN47" s="382">
        <f t="shared" si="116"/>
        <v>238.15957683125251</v>
      </c>
      <c r="CO47" s="382">
        <f t="shared" si="117"/>
        <v>239.89172274499319</v>
      </c>
      <c r="CP47" s="382">
        <f t="shared" si="118"/>
        <v>241.67430740824403</v>
      </c>
      <c r="CQ47" s="382">
        <f t="shared" si="119"/>
        <v>243.50543871671402</v>
      </c>
      <c r="CR47" s="382">
        <f t="shared" si="120"/>
        <v>245.38328437992632</v>
      </c>
      <c r="CS47" s="382">
        <f t="shared" si="121"/>
        <v>247.30607548999882</v>
      </c>
      <c r="CT47" s="382">
        <f t="shared" si="122"/>
        <v>249.27210925457132</v>
      </c>
      <c r="CU47" s="382">
        <f t="shared" si="123"/>
        <v>251.27975096808879</v>
      </c>
      <c r="CV47" s="382">
        <f t="shared" si="124"/>
        <v>253.32743529656273</v>
      </c>
      <c r="CW47" s="382">
        <f t="shared" si="125"/>
        <v>255.41366695016274</v>
      </c>
      <c r="CX47" s="382">
        <f t="shared" si="126"/>
        <v>257.53702081585982</v>
      </c>
      <c r="CY47" s="382">
        <f t="shared" si="127"/>
        <v>259.69614161916394</v>
      </c>
      <c r="CZ47" s="382">
        <f t="shared" si="128"/>
        <v>261.88974318007058</v>
      </c>
      <c r="DA47" s="382">
        <f t="shared" si="129"/>
        <v>264.11660732386201</v>
      </c>
      <c r="DB47" s="382">
        <f t="shared" si="130"/>
        <v>266.37558250264692</v>
      </c>
      <c r="DC47" s="382">
        <f t="shared" si="131"/>
        <v>268.66558217859892</v>
      </c>
      <c r="DD47" s="382">
        <f t="shared" si="132"/>
        <v>270.98558301493546</v>
      </c>
      <c r="DE47" s="382">
        <f t="shared" si="133"/>
        <v>273.33462291586261</v>
      </c>
      <c r="DF47" s="521"/>
      <c r="DG47" s="252"/>
      <c r="DH47" s="515">
        <f t="shared" si="134"/>
        <v>360.00000000000006</v>
      </c>
      <c r="DI47" s="592">
        <v>36000</v>
      </c>
      <c r="DJ47" s="382">
        <f t="shared" si="135"/>
        <v>18.313391071446219</v>
      </c>
      <c r="DK47" s="382">
        <f t="shared" si="136"/>
        <v>36.615944747653025</v>
      </c>
      <c r="DL47" s="382">
        <f t="shared" si="137"/>
        <v>54.896896007413062</v>
      </c>
      <c r="DM47" s="382">
        <f t="shared" si="138"/>
        <v>73.145623331034514</v>
      </c>
      <c r="DN47" s="382">
        <f t="shared" si="139"/>
        <v>91.351717375681886</v>
      </c>
      <c r="DO47" s="382">
        <f t="shared" si="140"/>
        <v>109.5050460733838</v>
      </c>
      <c r="DP47" s="382">
        <f t="shared" si="141"/>
        <v>127.59581514058272</v>
      </c>
      <c r="DQ47" s="382">
        <f t="shared" si="142"/>
        <v>145.61462313211956</v>
      </c>
      <c r="DR47" s="382">
        <f t="shared" si="143"/>
        <v>163.55251033698264</v>
      </c>
      <c r="DS47" s="382">
        <f t="shared" si="144"/>
        <v>181.4010009920076</v>
      </c>
      <c r="DT47" s="382">
        <f t="shared" si="145"/>
        <v>199.15213847355932</v>
      </c>
      <c r="DU47" s="382">
        <f t="shared" si="146"/>
        <v>216.7985133092113</v>
      </c>
      <c r="DV47" s="382">
        <f t="shared" si="147"/>
        <v>234.33328402384097</v>
      </c>
      <c r="DW47" s="382">
        <f t="shared" si="148"/>
        <v>251.75019099205767</v>
      </c>
      <c r="DX47" s="382">
        <f t="shared" si="149"/>
        <v>269.04356360676564</v>
      </c>
      <c r="DY47" s="382">
        <f t="shared" si="150"/>
        <v>286.20832118874085</v>
      </c>
      <c r="DZ47" s="382">
        <f t="shared" si="151"/>
        <v>303.23996815291036</v>
      </c>
      <c r="EA47" s="382">
        <f t="shared" si="152"/>
        <v>320.13458401324488</v>
      </c>
      <c r="EB47" s="382">
        <f t="shared" si="153"/>
        <v>336.88880885052367</v>
      </c>
      <c r="EC47" s="382">
        <f t="shared" si="154"/>
        <v>353.49982488765028</v>
      </c>
      <c r="ED47" s="382">
        <f t="shared" si="155"/>
        <v>369.96533481790328</v>
      </c>
      <c r="EE47" s="382">
        <f t="shared" si="156"/>
        <v>386.28353751565055</v>
      </c>
      <c r="EF47" s="382">
        <f t="shared" si="157"/>
        <v>402.45310172943073</v>
      </c>
      <c r="EG47" s="382">
        <f t="shared" si="158"/>
        <v>418.47313831726552</v>
      </c>
      <c r="EH47" s="382">
        <f t="shared" si="159"/>
        <v>434.34317153641723</v>
      </c>
      <c r="EI47" s="382">
        <f t="shared" si="160"/>
        <v>450.06310984734347</v>
      </c>
      <c r="EJ47" s="382">
        <f t="shared" si="161"/>
        <v>465.63321663666602</v>
      </c>
      <c r="EK47" s="382">
        <f t="shared" si="162"/>
        <v>481.05408120870976</v>
      </c>
      <c r="EL47" s="382">
        <f t="shared" si="163"/>
        <v>496.32659034099783</v>
      </c>
      <c r="EM47" s="382">
        <f t="shared" si="164"/>
        <v>511.45190064760055</v>
      </c>
      <c r="EN47" s="382">
        <f t="shared" si="165"/>
        <v>526.43141194604038</v>
      </c>
      <c r="EO47" s="382">
        <f t="shared" si="166"/>
        <v>541.26674177945404</v>
      </c>
      <c r="EP47" s="382">
        <f t="shared" si="167"/>
        <v>555.95970120611048</v>
      </c>
      <c r="EQ47" s="382">
        <f t="shared" si="168"/>
        <v>570.51227193334773</v>
      </c>
      <c r="ER47" s="382">
        <f t="shared" si="169"/>
        <v>584.9265848426337</v>
      </c>
      <c r="ES47" s="382">
        <f t="shared" si="170"/>
        <v>599.2048999263684</v>
      </c>
      <c r="ET47" s="382">
        <f t="shared" si="171"/>
        <v>613.34958763527868</v>
      </c>
      <c r="EU47" s="382">
        <f t="shared" si="172"/>
        <v>627.36311161721142</v>
      </c>
      <c r="EV47" s="382">
        <f t="shared" si="173"/>
        <v>641.24801281364705</v>
      </c>
      <c r="EW47" s="382">
        <f t="shared" si="174"/>
        <v>655.00689486888746</v>
      </c>
      <c r="EX47" s="521"/>
      <c r="EY47" s="252"/>
      <c r="EZ47" s="515">
        <f t="shared" si="175"/>
        <v>360.00000000000006</v>
      </c>
      <c r="FA47" s="592">
        <v>36000</v>
      </c>
      <c r="FB47" s="382">
        <f t="shared" si="9"/>
        <v>169.72097274330699</v>
      </c>
      <c r="FC47" s="382">
        <f t="shared" si="10"/>
        <v>179.85338642751125</v>
      </c>
      <c r="FD47" s="382">
        <f t="shared" si="11"/>
        <v>190.07372861674099</v>
      </c>
      <c r="FE47" s="382">
        <f t="shared" si="12"/>
        <v>200.38148255903593</v>
      </c>
      <c r="FF47" s="382">
        <f t="shared" si="13"/>
        <v>210.77593304512311</v>
      </c>
      <c r="FG47" s="382">
        <f t="shared" si="14"/>
        <v>221.25617440933613</v>
      </c>
      <c r="FH47" s="382">
        <f t="shared" si="15"/>
        <v>231.82112048160641</v>
      </c>
      <c r="FI47" s="382">
        <f t="shared" si="16"/>
        <v>242.4695162588425</v>
      </c>
      <c r="FJ47" s="382">
        <f t="shared" si="17"/>
        <v>253.19995103260368</v>
      </c>
      <c r="FK47" s="382">
        <f t="shared" si="18"/>
        <v>264.01087268861198</v>
      </c>
      <c r="FL47" s="382">
        <f t="shared" si="19"/>
        <v>274.90060288253414</v>
      </c>
      <c r="FM47" s="382">
        <f t="shared" si="20"/>
        <v>285.86735279532775</v>
      </c>
      <c r="FN47" s="382">
        <f t="shared" si="21"/>
        <v>296.90923917947964</v>
      </c>
      <c r="FO47" s="382">
        <f t="shared" si="22"/>
        <v>308.02430042353171</v>
      </c>
      <c r="FP47" s="382">
        <f t="shared" si="23"/>
        <v>319.21051238496716</v>
      </c>
      <c r="FQ47" s="382">
        <f t="shared" si="24"/>
        <v>330.4658037692293</v>
      </c>
      <c r="FR47" s="382">
        <f t="shared" si="25"/>
        <v>341.78807086376423</v>
      </c>
      <c r="FS47" s="382">
        <f t="shared" si="26"/>
        <v>353.17519146895677</v>
      </c>
      <c r="FT47" s="382">
        <f t="shared" si="27"/>
        <v>364.62503790122969</v>
      </c>
      <c r="FU47" s="382">
        <f t="shared" si="28"/>
        <v>376.13548897618955</v>
      </c>
      <c r="FV47" s="382">
        <f t="shared" si="29"/>
        <v>387.70444091048535</v>
      </c>
      <c r="FW47" s="382">
        <f t="shared" si="30"/>
        <v>399.32981710927061</v>
      </c>
      <c r="FX47" s="382">
        <f t="shared" si="31"/>
        <v>411.00957683125262</v>
      </c>
      <c r="FY47" s="382">
        <f t="shared" si="32"/>
        <v>422.74172274499324</v>
      </c>
      <c r="FZ47" s="382">
        <f t="shared" si="33"/>
        <v>434.52430740824411</v>
      </c>
      <c r="GA47" s="382">
        <f t="shared" si="34"/>
        <v>446.3554387167141</v>
      </c>
      <c r="GB47" s="382">
        <f t="shared" si="35"/>
        <v>458.23328437992643</v>
      </c>
      <c r="GC47" s="382">
        <f t="shared" si="36"/>
        <v>470.1560754899989</v>
      </c>
      <c r="GD47" s="382">
        <f t="shared" si="37"/>
        <v>482.1221092545714</v>
      </c>
      <c r="GE47" s="382">
        <f t="shared" si="38"/>
        <v>494.12975096808884</v>
      </c>
      <c r="GF47" s="382">
        <f t="shared" si="39"/>
        <v>506.17743529656275</v>
      </c>
      <c r="GG47" s="382">
        <f t="shared" si="40"/>
        <v>518.26366695016281</v>
      </c>
      <c r="GH47" s="382">
        <f t="shared" si="41"/>
        <v>530.38702081585984</v>
      </c>
      <c r="GI47" s="382">
        <f t="shared" si="42"/>
        <v>542.54614161916402</v>
      </c>
      <c r="GJ47" s="382">
        <f t="shared" si="43"/>
        <v>554.7397431800706</v>
      </c>
      <c r="GK47" s="382">
        <f t="shared" si="44"/>
        <v>566.96660732386204</v>
      </c>
      <c r="GL47" s="382">
        <f t="shared" si="45"/>
        <v>579.22558250264694</v>
      </c>
      <c r="GM47" s="382">
        <f t="shared" si="46"/>
        <v>591.51558217859895</v>
      </c>
      <c r="GN47" s="382">
        <f t="shared" si="47"/>
        <v>603.83558301493554</v>
      </c>
      <c r="GO47" s="382">
        <f t="shared" si="48"/>
        <v>616.18462291586263</v>
      </c>
      <c r="GQ47" s="511"/>
      <c r="GR47" s="521"/>
      <c r="GS47" s="524">
        <v>36000</v>
      </c>
      <c r="GT47" s="477">
        <f t="shared" si="191"/>
        <v>8.2675885138461158</v>
      </c>
      <c r="GU47" s="477">
        <f>ABS((FC47-DK47)/DK47)</f>
        <v>3.9118870936421577</v>
      </c>
      <c r="GV47" s="477">
        <f t="shared" si="193"/>
        <v>2.4623766085258114</v>
      </c>
      <c r="GW47" s="477">
        <f t="shared" si="194"/>
        <v>1.7394869772613899</v>
      </c>
      <c r="GX47" s="477">
        <f t="shared" si="195"/>
        <v>1.3073012648280253</v>
      </c>
      <c r="GY47" s="477">
        <f t="shared" si="196"/>
        <v>1.020511221565656</v>
      </c>
      <c r="GZ47" s="477">
        <f t="shared" si="197"/>
        <v>0.81683952742642996</v>
      </c>
      <c r="HA47" s="477">
        <f t="shared" si="198"/>
        <v>0.66514537512378979</v>
      </c>
      <c r="HB47" s="477">
        <f t="shared" si="199"/>
        <v>0.54812635104720786</v>
      </c>
      <c r="HC47" s="477">
        <f t="shared" si="200"/>
        <v>0.45539920532326128</v>
      </c>
      <c r="HD47" s="477">
        <f t="shared" si="201"/>
        <v>0.38035476289415626</v>
      </c>
      <c r="HE47" s="477">
        <f t="shared" si="202"/>
        <v>0.31858539263876889</v>
      </c>
      <c r="HF47" s="477">
        <f t="shared" si="203"/>
        <v>0.26703827164933264</v>
      </c>
      <c r="HG47" s="477">
        <f t="shared" si="204"/>
        <v>0.22353154613197257</v>
      </c>
      <c r="HH47" s="477">
        <f t="shared" si="205"/>
        <v>0.1864640361793809</v>
      </c>
      <c r="HI47" s="477">
        <f t="shared" si="206"/>
        <v>0.15463380797828979</v>
      </c>
      <c r="HJ47" s="477">
        <f t="shared" si="207"/>
        <v>0.12712078472259891</v>
      </c>
      <c r="HK47" s="477">
        <f t="shared" si="208"/>
        <v>0.10320849138356419</v>
      </c>
      <c r="HL47" s="477">
        <f t="shared" si="209"/>
        <v>8.2330514763440776E-2</v>
      </c>
      <c r="HM47" s="477">
        <f t="shared" si="210"/>
        <v>6.4033027727052952E-2</v>
      </c>
      <c r="HN47" s="477">
        <f t="shared" si="211"/>
        <v>4.7948022214873834E-2</v>
      </c>
      <c r="HO47" s="477">
        <f t="shared" si="212"/>
        <v>3.3773843114117894E-2</v>
      </c>
      <c r="HP47" s="477">
        <f t="shared" si="213"/>
        <v>2.1260800488436558E-2</v>
      </c>
      <c r="HQ47" s="477">
        <f t="shared" si="214"/>
        <v>1.0200378559283985E-2</v>
      </c>
      <c r="HR47" s="477">
        <f t="shared" si="215"/>
        <v>4.1703400374902598E-4</v>
      </c>
      <c r="HS47" s="477">
        <f t="shared" si="216"/>
        <v>8.2381138322733596E-3</v>
      </c>
      <c r="HT47" s="477">
        <f t="shared" si="217"/>
        <v>1.5892191519733787E-2</v>
      </c>
      <c r="HU47" s="477">
        <f t="shared" si="218"/>
        <v>2.2654429396645453E-2</v>
      </c>
      <c r="HV47" s="477">
        <f t="shared" si="219"/>
        <v>2.8619222429060943E-2</v>
      </c>
      <c r="HW47" s="477">
        <f t="shared" si="220"/>
        <v>3.386858012958481E-2</v>
      </c>
      <c r="HX47" s="477">
        <f t="shared" si="221"/>
        <v>3.8474103539159026E-2</v>
      </c>
      <c r="HY47" s="477">
        <f t="shared" si="222"/>
        <v>4.2498592752377377E-2</v>
      </c>
      <c r="HZ47" s="477">
        <f t="shared" si="223"/>
        <v>4.5997363360640593E-2</v>
      </c>
      <c r="IA47" s="477">
        <f t="shared" si="224"/>
        <v>4.9019331730432901E-2</v>
      </c>
      <c r="IB47" s="477">
        <f t="shared" si="225"/>
        <v>5.1607915326133527E-2</v>
      </c>
      <c r="IC47" s="477">
        <f t="shared" si="226"/>
        <v>5.3801784008221352E-2</v>
      </c>
      <c r="ID47" s="477">
        <f t="shared" si="227"/>
        <v>5.5635490461800371E-2</v>
      </c>
      <c r="IE47" s="477">
        <f t="shared" si="228"/>
        <v>5.7140001977809954E-2</v>
      </c>
      <c r="IF47" s="477">
        <f t="shared" si="229"/>
        <v>5.8343151247447114E-2</v>
      </c>
      <c r="IG47" s="477">
        <f t="shared" si="230"/>
        <v>5.9270020296192251E-2</v>
      </c>
    </row>
    <row r="48" spans="1:296" s="82" customFormat="1">
      <c r="A48" s="173"/>
      <c r="B48" s="182"/>
      <c r="C48" s="91"/>
      <c r="D48" s="189"/>
      <c r="E48" s="151"/>
      <c r="F48" s="384"/>
      <c r="G48" s="384"/>
      <c r="H48" s="384"/>
      <c r="I48" s="384"/>
      <c r="J48" s="252"/>
      <c r="K48" s="559">
        <f>Konstanten!F15</f>
        <v>36089.238845</v>
      </c>
      <c r="L48" s="384">
        <f t="shared" ref="L48:L77" si="231">K48*0.0003048</f>
        <v>10.999999999956</v>
      </c>
      <c r="M48" s="384">
        <f>K48/100</f>
        <v>360.89238845</v>
      </c>
      <c r="N48" s="552">
        <f t="shared" si="89"/>
        <v>226.32055458908465</v>
      </c>
      <c r="O48" s="263">
        <f t="shared" si="90"/>
        <v>0.36391788976458667</v>
      </c>
      <c r="P48" s="252">
        <f>Q48-273.15</f>
        <v>-56.499999999714504</v>
      </c>
      <c r="Q48" s="552">
        <f>$Q$11-Konstanten!$C$33*K48</f>
        <v>216.65000000028547</v>
      </c>
      <c r="R48" s="552">
        <f t="shared" si="189"/>
        <v>573.56934021335621</v>
      </c>
      <c r="S48" s="263">
        <f t="shared" si="1"/>
        <v>0.22336102106003913</v>
      </c>
      <c r="T48" s="492">
        <f>O48/Konstanten!$C$22</f>
        <v>0.29707582837925439</v>
      </c>
      <c r="U48" s="527">
        <f t="shared" si="190"/>
        <v>0.75186534791006587</v>
      </c>
      <c r="V48" s="505"/>
      <c r="W48" s="2"/>
      <c r="X48" s="515">
        <f t="shared" ref="X48:X76" si="232">(Y48*288.15)/(100*(288.15+$F49))</f>
        <v>370.00000000000006</v>
      </c>
      <c r="Y48" s="592">
        <v>37000</v>
      </c>
      <c r="Z48" s="490">
        <f t="shared" ref="Z48:Z76" si="233">SQRT(5*((((1/$S49)*(((1+0.2*(Z$10/661.48)^2)^3.5)-1))+1)^(1/3.5)-1))</f>
        <v>3.2691845464205838E-2</v>
      </c>
      <c r="AA48" s="490">
        <f t="shared" ref="AA48:AA76" si="234">SQRT(5*((((1/$S49)*(((1+0.2*(AA$10/661.48)^2)^3.5)-1))+1)^(1/3.5)-1))</f>
        <v>6.5363118364940173E-2</v>
      </c>
      <c r="AB48" s="490">
        <f t="shared" ref="AB48:AB76" si="235">SQRT(5*((((1/$S49)*(((1+0.2*(AB$10/661.48)^2)^3.5)-1))+1)^(1/3.5)-1))</f>
        <v>9.7993390430988495E-2</v>
      </c>
      <c r="AC48" s="490">
        <f t="shared" ref="AC48:AC76" si="236">SQRT(5*((((1/$S49)*(((1+0.2*(AC$10/661.48)^2)^3.5)-1))+1)^(1/3.5)-1))</f>
        <v>0.13056251935922783</v>
      </c>
      <c r="AD48" s="490">
        <f t="shared" ref="AD48:AD76" si="237">SQRT(5*((((1/$S49)*(((1+0.2*(AD$10/661.48)^2)^3.5)-1))+1)^(1/3.5)-1))</f>
        <v>0.16305078534793946</v>
      </c>
      <c r="AE48" s="490">
        <f t="shared" ref="AE48:AE76" si="238">SQRT(5*((((1/$S49)*(((1+0.2*(AE$10/661.48)^2)^3.5)-1))+1)^(1/3.5)-1))</f>
        <v>0.19543902013908471</v>
      </c>
      <c r="AF48" s="490">
        <f t="shared" ref="AF48:AF76" si="239">SQRT(5*((((1/$S49)*(((1+0.2*(AF$10/661.48)^2)^3.5)-1))+1)^(1/3.5)-1))</f>
        <v>0.22770872647224569</v>
      </c>
      <c r="AG48" s="490">
        <f t="shared" ref="AG48:AG76" si="240">SQRT(5*((((1/$S49)*(((1+0.2*(AG$10/661.48)^2)^3.5)-1))+1)^(1/3.5)-1))</f>
        <v>0.25984218616872606</v>
      </c>
      <c r="AH48" s="490">
        <f t="shared" ref="AH48:AH76" si="241">SQRT(5*((((1/$S49)*(((1+0.2*(AH$10/661.48)^2)^3.5)-1))+1)^(1/3.5)-1))</f>
        <v>0.29182255542350655</v>
      </c>
      <c r="AI48" s="490">
        <f t="shared" ref="AI48:AI76" si="242">SQRT(5*((((1/$S49)*(((1+0.2*(AI$10/661.48)^2)^3.5)-1))+1)^(1/3.5)-1))</f>
        <v>0.32363394627119363</v>
      </c>
      <c r="AJ48" s="490">
        <f t="shared" ref="AJ48:AJ76" si="243">SQRT(5*((((1/$S49)*(((1+0.2*(AJ$10/661.48)^2)^3.5)-1))+1)^(1/3.5)-1))</f>
        <v>0.35526149358848497</v>
      </c>
      <c r="AK48" s="490">
        <f t="shared" ref="AK48:AK76" si="244">SQRT(5*((((1/$S49)*(((1+0.2*(AK$10/661.48)^2)^3.5)-1))+1)^(1/3.5)-1))</f>
        <v>0.3866914073847153</v>
      </c>
      <c r="AL48" s="490">
        <f t="shared" ref="AL48:AL76" si="245">SQRT(5*((((1/$S49)*(((1+0.2*(AL$10/661.48)^2)^3.5)-1))+1)^(1/3.5)-1))</f>
        <v>0.41791101049685164</v>
      </c>
      <c r="AM48" s="490">
        <f t="shared" ref="AM48:AM76" si="246">SQRT(5*((((1/$S49)*(((1+0.2*(AM$10/661.48)^2)^3.5)-1))+1)^(1/3.5)-1))</f>
        <v>0.44890876213436315</v>
      </c>
      <c r="AN48" s="490">
        <f t="shared" ref="AN48:AN76" si="247">SQRT(5*((((1/$S49)*(((1+0.2*(AN$10/661.48)^2)^3.5)-1))+1)^(1/3.5)-1))</f>
        <v>0.47967426800273949</v>
      </c>
      <c r="AO48" s="490">
        <f t="shared" ref="AO48:AO76" si="248">SQRT(5*((((1/$S49)*(((1+0.2*(AO$10/661.48)^2)^3.5)-1))+1)^(1/3.5)-1))</f>
        <v>0.51019827796610673</v>
      </c>
      <c r="AP48" s="490">
        <f t="shared" ref="AP48:AP76" si="249">SQRT(5*((((1/$S49)*(((1+0.2*(AP$10/661.48)^2)^3.5)-1))+1)^(1/3.5)-1))</f>
        <v>0.54047267238680274</v>
      </c>
      <c r="AQ48" s="490">
        <f t="shared" ref="AQ48:AQ76" si="250">SQRT(5*((((1/$S49)*(((1+0.2*(AQ$10/661.48)^2)^3.5)-1))+1)^(1/3.5)-1))</f>
        <v>0.57049043840317559</v>
      </c>
      <c r="AR48" s="490">
        <f t="shared" ref="AR48:AR76" si="251">SQRT(5*((((1/$S49)*(((1+0.2*(AR$10/661.48)^2)^3.5)-1))+1)^(1/3.5)-1))</f>
        <v>0.60024563747882376</v>
      </c>
      <c r="AS48" s="490">
        <f t="shared" ref="AS48:AS76" si="252">SQRT(5*((((1/$S49)*(((1+0.2*(AS$10/661.48)^2)^3.5)-1))+1)^(1/3.5)-1))</f>
        <v>0.6297333655820101</v>
      </c>
      <c r="AT48" s="490">
        <f t="shared" ref="AT48:AT76" si="253">SQRT(5*((((1/$S49)*(((1+0.2*(AT$10/661.48)^2)^3.5)-1))+1)^(1/3.5)-1))</f>
        <v>0.65894970733851144</v>
      </c>
      <c r="AU48" s="490">
        <f t="shared" ref="AU48:AU76" si="254">SQRT(5*((((1/$S49)*(((1+0.2*(AU$10/661.48)^2)^3.5)-1))+1)^(1/3.5)-1))</f>
        <v>0.68789168545233204</v>
      </c>
      <c r="AV48" s="490">
        <f t="shared" ref="AV48:AV76" si="255">SQRT(5*((((1/$S49)*(((1+0.2*(AV$10/661.48)^2)^3.5)-1))+1)^(1/3.5)-1))</f>
        <v>0.71655720661260469</v>
      </c>
      <c r="AW48" s="490">
        <f t="shared" ref="AW48:AW76" si="256">SQRT(5*((((1/$S49)*(((1+0.2*(AW$10/661.48)^2)^3.5)-1))+1)^(1/3.5)-1))</f>
        <v>0.74494500500950234</v>
      </c>
      <c r="AX48" s="490">
        <f t="shared" ref="AX48:AX76" si="257">SQRT(5*((((1/$S49)*(((1+0.2*(AX$10/661.48)^2)^3.5)-1))+1)^(1/3.5)-1))</f>
        <v>0.77305458447278963</v>
      </c>
      <c r="AY48" s="490">
        <f t="shared" ref="AY48:AY76" si="258">SQRT(5*((((1/$S49)*(((1+0.2*(AY$10/661.48)^2)^3.5)-1))+1)^(1/3.5)-1))</f>
        <v>0.80088616013007863</v>
      </c>
      <c r="AZ48" s="490">
        <f t="shared" ref="AZ48:AZ76" si="259">SQRT(5*((((1/$S49)*(((1+0.2*(AZ$10/661.48)^2)^3.5)-1))+1)^(1/3.5)-1))</f>
        <v>0.82844060036243894</v>
      </c>
      <c r="BA48" s="490">
        <f t="shared" ref="BA48:BA76" si="260">SQRT(5*((((1/$S49)*(((1+0.2*(BA$10/661.48)^2)^3.5)-1))+1)^(1/3.5)-1))</f>
        <v>0.8557193697173231</v>
      </c>
      <c r="BB48" s="490">
        <f t="shared" ref="BB48:BB76" si="261">SQRT(5*((((1/$S49)*(((1+0.2*(BB$10/661.48)^2)^3.5)-1))+1)^(1/3.5)-1))</f>
        <v>0.88272447332536297</v>
      </c>
      <c r="BC48" s="490">
        <f t="shared" ref="BC48:BC76" si="262">SQRT(5*((((1/$S49)*(((1+0.2*(BC$10/661.48)^2)^3.5)-1))+1)^(1/3.5)-1))</f>
        <v>0.9094584032616031</v>
      </c>
      <c r="BD48" s="490">
        <f t="shared" ref="BD48:BD76" si="263">SQRT(5*((((1/$S49)*(((1+0.2*(BD$10/661.48)^2)^3.5)-1))+1)^(1/3.5)-1))</f>
        <v>0.93592408719405429</v>
      </c>
      <c r="BE48" s="490">
        <f t="shared" ref="BE48:BE76" si="264">SQRT(5*((((1/$S49)*(((1+0.2*(BE$10/661.48)^2)^3.5)-1))+1)^(1/3.5)-1))</f>
        <v>0.96212483957470585</v>
      </c>
      <c r="BF48" s="490">
        <f t="shared" ref="BF48:BF76" si="265">SQRT(5*((((1/$S49)*(((1+0.2*(BF$10/661.48)^2)^3.5)-1))+1)^(1/3.5)-1))</f>
        <v>0.98806431555036911</v>
      </c>
      <c r="BG48" s="490">
        <f t="shared" ref="BG48:BG76" si="266">SQRT(5*((((1/$S49)*(((1+0.2*(BG$10/661.48)^2)^3.5)-1))+1)^(1/3.5)-1))</f>
        <v>1.0137464677030918</v>
      </c>
      <c r="BH48" s="490">
        <f t="shared" ref="BH48:BH76" si="267">SQRT(5*((((1/$S49)*(((1+0.2*(BH$10/661.48)^2)^3.5)-1))+1)^(1/3.5)-1))</f>
        <v>1.0391755056722771</v>
      </c>
      <c r="BI48" s="490">
        <f t="shared" ref="BI48:BI76" si="268">SQRT(5*((((1/$S49)*(((1+0.2*(BI$10/661.48)^2)^3.5)-1))+1)^(1/3.5)-1))</f>
        <v>1.0643558586620807</v>
      </c>
      <c r="BJ48" s="490">
        <f t="shared" ref="BJ48:BJ76" si="269">SQRT(5*((((1/$S49)*(((1+0.2*(BJ$10/661.48)^2)^3.5)-1))+1)^(1/3.5)-1))</f>
        <v>1.0892921407980172</v>
      </c>
      <c r="BK48" s="490">
        <f t="shared" ref="BK48:BK76" si="270">SQRT(5*((((1/$S49)*(((1+0.2*(BK$10/661.48)^2)^3.5)-1))+1)^(1/3.5)-1))</f>
        <v>1.113989119264605</v>
      </c>
      <c r="BL48" s="490">
        <f t="shared" ref="BL48:BL76" si="271">SQRT(5*((((1/$S49)*(((1+0.2*(BL$10/661.48)^2)^3.5)-1))+1)^(1/3.5)-1))</f>
        <v>1.1384516851309308</v>
      </c>
      <c r="BM48" s="490">
        <f t="shared" ref="BM48:BM76" si="272">SQRT(5*((((1/$S49)*(((1+0.2*(BM$10/661.48)^2)^3.5)-1))+1)^(1/3.5)-1))</f>
        <v>1.162684826752117</v>
      </c>
      <c r="BN48" s="527"/>
      <c r="BO48" s="2"/>
      <c r="BP48" s="515">
        <f t="shared" ref="BP48:BP76" si="273">(BQ48*288.15)/(100*(288.15+$F49))</f>
        <v>370.00000000000006</v>
      </c>
      <c r="BQ48" s="592">
        <v>37000</v>
      </c>
      <c r="BR48" s="382">
        <f t="shared" ref="BR48:BR76" si="274">$Q49*(1+0.2*Z48^2)</f>
        <v>216.69630694191494</v>
      </c>
      <c r="BS48" s="382">
        <f t="shared" ref="BS48:BS76" si="275">$Q49*(1+0.2*AA48^2)</f>
        <v>216.83511808275716</v>
      </c>
      <c r="BT48" s="382">
        <f t="shared" ref="BT48:BT76" si="276">$Q49*(1+0.2*AB48^2)</f>
        <v>217.06608289654366</v>
      </c>
      <c r="BU48" s="382">
        <f t="shared" ref="BU48:BU76" si="277">$Q49*(1+0.2*AC48^2)</f>
        <v>217.38862564562268</v>
      </c>
      <c r="BV48" s="382">
        <f t="shared" ref="BV48:BV76" si="278">$Q49*(1+0.2*AD48^2)</f>
        <v>217.80194995408371</v>
      </c>
      <c r="BW48" s="382">
        <f t="shared" ref="BW48:BW76" si="279">$Q49*(1+0.2*AE48^2)</f>
        <v>218.30504816551226</v>
      </c>
      <c r="BX48" s="382">
        <f t="shared" ref="BX48:BX76" si="280">$Q49*(1+0.2*AF48^2)</f>
        <v>218.89671296222849</v>
      </c>
      <c r="BY48" s="382">
        <f t="shared" ref="BY48:BY76" si="281">$Q49*(1+0.2*AG48^2)</f>
        <v>219.57555096212508</v>
      </c>
      <c r="BZ48" s="382">
        <f t="shared" ref="BZ48:BZ76" si="282">$Q49*(1+0.2*AH48^2)</f>
        <v>220.3399979720198</v>
      </c>
      <c r="CA48" s="382">
        <f t="shared" ref="CA48:CA76" si="283">$Q49*(1+0.2*AI48^2)</f>
        <v>221.18833555205984</v>
      </c>
      <c r="CB48" s="382">
        <f t="shared" ref="CB48:CB76" si="284">$Q49*(1+0.2*AJ48^2)</f>
        <v>222.11870853430725</v>
      </c>
      <c r="CC48" s="382">
        <f t="shared" ref="CC48:CC76" si="285">$Q49*(1+0.2*AK48^2)</f>
        <v>223.12914313971672</v>
      </c>
      <c r="CD48" s="382">
        <f t="shared" ref="CD48:CD76" si="286">$Q49*(1+0.2*AL48^2)</f>
        <v>224.21756535013247</v>
      </c>
      <c r="CE48" s="382">
        <f t="shared" ref="CE48:CE76" si="287">$Q49*(1+0.2*AM48^2)</f>
        <v>225.38181921410552</v>
      </c>
      <c r="CF48" s="382">
        <f t="shared" ref="CF48:CF76" si="288">$Q49*(1+0.2*AN48^2)</f>
        <v>226.6196847953386</v>
      </c>
      <c r="CG48" s="382">
        <f t="shared" ref="CG48:CG76" si="289">$Q49*(1+0.2*AO48^2)</f>
        <v>227.92889550832416</v>
      </c>
      <c r="CH48" s="382">
        <f t="shared" ref="CH48:CH76" si="290">$Q49*(1+0.2*AP48^2)</f>
        <v>229.30715462516466</v>
      </c>
      <c r="CI48" s="382">
        <f t="shared" ref="CI48:CI76" si="291">$Q49*(1+0.2*AQ48^2)</f>
        <v>230.75215077867762</v>
      </c>
      <c r="CJ48" s="382">
        <f t="shared" ref="CJ48:CJ76" si="292">$Q49*(1+0.2*AR48^2)</f>
        <v>232.26157232791306</v>
      </c>
      <c r="CK48" s="382">
        <f t="shared" ref="CK48:CK76" si="293">$Q49*(1+0.2*AS48^2)</f>
        <v>233.83312049167324</v>
      </c>
      <c r="CL48" s="382">
        <f t="shared" ref="CL48:CL76" si="294">$Q49*(1+0.2*AT48^2)</f>
        <v>235.46452119231219</v>
      </c>
      <c r="CM48" s="382">
        <f t="shared" ref="CM48:CM76" si="295">$Q49*(1+0.2*AU48^2)</f>
        <v>237.15353558518854</v>
      </c>
      <c r="CN48" s="382">
        <f t="shared" ref="CN48:CN76" si="296">$Q49*(1+0.2*AV48^2)</f>
        <v>238.8979692780415</v>
      </c>
      <c r="CO48" s="382">
        <f t="shared" ref="CO48:CO76" si="297">$Q49*(1+0.2*AW48^2)</f>
        <v>240.69568026902883</v>
      </c>
      <c r="CP48" s="382">
        <f t="shared" ref="CP48:CP76" si="298">$Q49*(1+0.2*AX48^2)</f>
        <v>242.54458565212016</v>
      </c>
      <c r="CQ48" s="382">
        <f t="shared" ref="CQ48:CQ76" si="299">$Q49*(1+0.2*AY48^2)</f>
        <v>244.44266715415702</v>
      </c>
      <c r="CR48" s="382">
        <f t="shared" ref="CR48:CR76" si="300">$Q49*(1+0.2*AZ48^2)</f>
        <v>246.38797557943249</v>
      </c>
      <c r="CS48" s="382">
        <f t="shared" ref="CS48:CS76" si="301">$Q49*(1+0.2*BA48^2)</f>
        <v>248.37863424552808</v>
      </c>
      <c r="CT48" s="382">
        <f t="shared" ref="CT48:CT76" si="302">$Q49*(1+0.2*BB48^2)</f>
        <v>250.41284149877703</v>
      </c>
      <c r="CU48" s="382">
        <f t="shared" ref="CU48:CU76" si="303">$Q49*(1+0.2*BC48^2)</f>
        <v>252.4888723996238</v>
      </c>
      <c r="CV48" s="382">
        <f t="shared" ref="CV48:CV76" si="304">$Q49*(1+0.2*BD48^2)</f>
        <v>254.6050796677406</v>
      </c>
      <c r="CW48" s="382">
        <f t="shared" ref="CW48:CW76" si="305">$Q49*(1+0.2*BE48^2)</f>
        <v>256.75989397453816</v>
      </c>
      <c r="CX48" s="382">
        <f t="shared" ref="CX48:CX76" si="306">$Q49*(1+0.2*BF48^2)</f>
        <v>258.95182366705967</v>
      </c>
      <c r="CY48" s="382">
        <f t="shared" ref="CY48:CY76" si="307">$Q49*(1+0.2*BG48^2)</f>
        <v>261.17945400255104</v>
      </c>
      <c r="CZ48" s="382">
        <f t="shared" ref="CZ48:CZ76" si="308">$Q49*(1+0.2*BH48^2)</f>
        <v>263.44144596760509</v>
      </c>
      <c r="DA48" s="382">
        <f t="shared" ref="DA48:DA76" si="309">$Q49*(1+0.2*BI48^2)</f>
        <v>265.73653474991886</v>
      </c>
      <c r="DB48" s="382">
        <f t="shared" ref="DB48:DB76" si="310">$Q49*(1+0.2*BJ48^2)</f>
        <v>268.06352792465822</v>
      </c>
      <c r="DC48" s="382">
        <f t="shared" ref="DC48:DC76" si="311">$Q49*(1+0.2*BK48^2)</f>
        <v>270.42130341133486</v>
      </c>
      <c r="DD48" s="382">
        <f t="shared" ref="DD48:DD76" si="312">$Q49*(1+0.2*BL48^2)</f>
        <v>272.80880725114184</v>
      </c>
      <c r="DE48" s="382">
        <f t="shared" ref="DE48:DE76" si="313">$Q49*(1+0.2*BM48^2)</f>
        <v>275.22505124896065</v>
      </c>
      <c r="DF48" s="521"/>
      <c r="DG48" s="2"/>
      <c r="DH48" s="515">
        <f t="shared" ref="DH48:DH76" si="314">(DI48*288.15)/(100*(288.15+$F49))</f>
        <v>370.00000000000006</v>
      </c>
      <c r="DI48" s="592">
        <v>37000</v>
      </c>
      <c r="DJ48" s="382">
        <f t="shared" ref="DJ48:DJ76" si="315">Z48*$R49</f>
        <v>18.75104013423606</v>
      </c>
      <c r="DK48" s="382">
        <f t="shared" ref="DK48:DK76" si="316">AA48*$R49</f>
        <v>37.490280476877587</v>
      </c>
      <c r="DL48" s="382">
        <f t="shared" ref="DL48:DL76" si="317">AB48*$R49</f>
        <v>56.206003997944258</v>
      </c>
      <c r="DM48" s="382">
        <f t="shared" ref="DM48:DM76" si="318">AC48*$R49</f>
        <v>74.88665768998446</v>
      </c>
      <c r="DN48" s="382">
        <f t="shared" ref="DN48:DN76" si="319">AD48*$R49</f>
        <v>93.520930879396971</v>
      </c>
      <c r="DO48" s="382">
        <f t="shared" ref="DO48:DO76" si="320">AE48*$R49</f>
        <v>112.09782924112359</v>
      </c>
      <c r="DP48" s="382">
        <f t="shared" ref="DP48:DP76" si="321">AF48*$R49</f>
        <v>130.60674331376669</v>
      </c>
      <c r="DQ48" s="382">
        <f t="shared" ref="DQ48:DQ76" si="322">AG48*$R49</f>
        <v>149.03751049331532</v>
      </c>
      <c r="DR48" s="382">
        <f t="shared" ref="DR48:DR76" si="323">AH48*$R49</f>
        <v>167.38046968968888</v>
      </c>
      <c r="DS48" s="382">
        <f t="shared" ref="DS48:DS76" si="324">AI48*$R49</f>
        <v>185.62650805310741</v>
      </c>
      <c r="DT48" s="382">
        <f t="shared" ref="DT48:DT76" si="325">AJ48*$R49</f>
        <v>203.76709940465125</v>
      </c>
      <c r="DU48" s="382">
        <f t="shared" ref="DU48:DU76" si="326">AK48*$R49</f>
        <v>221.79433422851471</v>
      </c>
      <c r="DV48" s="382">
        <f t="shared" ref="DV48:DV76" si="327">AL48*$R49</f>
        <v>239.70094129269964</v>
      </c>
      <c r="DW48" s="382">
        <f t="shared" ref="DW48:DW76" si="328">AM48*$R49</f>
        <v>257.48030115363059</v>
      </c>
      <c r="DX48" s="382">
        <f t="shared" ref="DX48:DX76" si="329">AN48*$R49</f>
        <v>275.12645196269489</v>
      </c>
      <c r="DY48" s="382">
        <f t="shared" ref="DY48:DY76" si="330">AO48*$R49</f>
        <v>292.63408812559032</v>
      </c>
      <c r="DZ48" s="382">
        <f t="shared" ref="DZ48:DZ76" si="331">AP48*$R49</f>
        <v>309.99855246712497</v>
      </c>
      <c r="EA48" s="382">
        <f t="shared" ref="EA48:EA76" si="332">AQ48*$R49</f>
        <v>327.21582262488931</v>
      </c>
      <c r="EB48" s="382">
        <f t="shared" ref="EB48:EB76" si="333">AR48*$R49</f>
        <v>344.28249243649572</v>
      </c>
      <c r="EC48" s="382">
        <f t="shared" ref="EC48:EC76" si="334">AS48*$R49</f>
        <v>361.19574909971112</v>
      </c>
      <c r="ED48" s="382">
        <f t="shared" ref="ED48:ED76" si="335">AT48*$R49</f>
        <v>377.95334687593754</v>
      </c>
      <c r="EE48" s="382">
        <f t="shared" ref="EE48:EE76" si="336">AU48*$R49</f>
        <v>394.55357807948405</v>
      </c>
      <c r="EF48" s="382">
        <f t="shared" ref="EF48:EF76" si="337">AV48*$R49</f>
        <v>410.99524205142416</v>
      </c>
      <c r="EG48" s="382">
        <f t="shared" ref="EG48:EG76" si="338">AW48*$R49</f>
        <v>427.27761276205422</v>
      </c>
      <c r="EH48" s="382">
        <f t="shared" ref="EH48:EH76" si="339">AX48*$R49</f>
        <v>443.40040562334127</v>
      </c>
      <c r="EI48" s="382">
        <f t="shared" ref="EI48:EI76" si="340">AY48*$R49</f>
        <v>459.36374402588717</v>
      </c>
      <c r="EJ48" s="382">
        <f t="shared" ref="EJ48:EJ76" si="341">AZ48*$R49</f>
        <v>475.16812604644645</v>
      </c>
      <c r="EK48" s="382">
        <f t="shared" ref="EK48:EK76" si="342">BA48*$R49</f>
        <v>490.81439170453075</v>
      </c>
      <c r="EL48" s="382">
        <f t="shared" ref="EL48:EL76" si="343">BB48*$R49</f>
        <v>506.30369108158749</v>
      </c>
      <c r="EM48" s="382">
        <f t="shared" ref="EM48:EM76" si="344">BC48*$R49</f>
        <v>521.63745355544813</v>
      </c>
      <c r="EN48" s="382">
        <f t="shared" ref="EN48:EN76" si="345">BD48*$R49</f>
        <v>536.81735834671338</v>
      </c>
      <c r="EO48" s="382">
        <f t="shared" ref="EO48:EO76" si="346">BE48*$R49</f>
        <v>551.84530652341357</v>
      </c>
      <c r="EP48" s="382">
        <f t="shared" ref="EP48:EP76" si="347">BF48*$R49</f>
        <v>566.72339456568284</v>
      </c>
      <c r="EQ48" s="382">
        <f t="shared" ref="EQ48:EQ76" si="348">BG48*$R49</f>
        <v>581.45388955338626</v>
      </c>
      <c r="ER48" s="382">
        <f t="shared" ref="ER48:ER76" si="349">BH48*$R49</f>
        <v>596.03920600660626</v>
      </c>
      <c r="ES48" s="382">
        <f t="shared" ref="ES48:ES76" si="350">BI48*$R49</f>
        <v>610.48188438103455</v>
      </c>
      <c r="ET48" s="382">
        <f t="shared" ref="ET48:ET76" si="351">BJ48*$R49</f>
        <v>624.78457119758434</v>
      </c>
      <c r="EU48" s="382">
        <f t="shared" ref="EU48:EU76" si="352">BK48*$R49</f>
        <v>638.95000076711995</v>
      </c>
      <c r="EV48" s="382">
        <f t="shared" ref="EV48:EV76" si="353">BL48*$R49</f>
        <v>652.98097845689574</v>
      </c>
      <c r="EW48" s="382">
        <f t="shared" ref="EW48:EW76" si="354">BM48*$R49</f>
        <v>666.88036543445276</v>
      </c>
      <c r="EX48" s="521"/>
      <c r="EY48" s="2"/>
      <c r="EZ48" s="515">
        <f t="shared" ref="EZ48:EZ76" si="355">(FA48*288.15)/(100*(288.15+$F49))</f>
        <v>370.00000000000006</v>
      </c>
      <c r="FA48" s="592">
        <v>37000</v>
      </c>
      <c r="FB48" s="382">
        <f t="shared" ref="FB48:FB76" si="356">6*$EZ48/10+FB$10+(BR48-273.15)</f>
        <v>175.54630694191502</v>
      </c>
      <c r="FC48" s="382">
        <f t="shared" ref="FC48:FC76" si="357">6*$EZ48/10+FC$10+(BS48-273.15)</f>
        <v>185.68511808275724</v>
      </c>
      <c r="FD48" s="382">
        <f t="shared" ref="FD48:FD76" si="358">6*$EZ48/10+FD$10+(BT48-273.15)</f>
        <v>195.91608289654374</v>
      </c>
      <c r="FE48" s="382">
        <f t="shared" ref="FE48:FE76" si="359">6*$EZ48/10+FE$10+(BU48-273.15)</f>
        <v>206.23862564562276</v>
      </c>
      <c r="FF48" s="382">
        <f t="shared" ref="FF48:FF76" si="360">6*$EZ48/10+FF$10+(BV48-273.15)</f>
        <v>216.65194995408379</v>
      </c>
      <c r="FG48" s="382">
        <f t="shared" ref="FG48:FG76" si="361">6*$EZ48/10+FG$10+(BW48-273.15)</f>
        <v>227.15504816551234</v>
      </c>
      <c r="FH48" s="382">
        <f t="shared" ref="FH48:FH76" si="362">6*$EZ48/10+FH$10+(BX48-273.15)</f>
        <v>237.74671296222857</v>
      </c>
      <c r="FI48" s="382">
        <f t="shared" ref="FI48:FI76" si="363">6*$EZ48/10+FI$10+(BY48-273.15)</f>
        <v>248.42555096212516</v>
      </c>
      <c r="FJ48" s="382">
        <f t="shared" ref="FJ48:FJ76" si="364">6*$EZ48/10+FJ$10+(BZ48-273.15)</f>
        <v>259.18999797201991</v>
      </c>
      <c r="FK48" s="382">
        <f t="shared" ref="FK48:FK76" si="365">6*$EZ48/10+FK$10+(CA48-273.15)</f>
        <v>270.03833555205995</v>
      </c>
      <c r="FL48" s="382">
        <f t="shared" ref="FL48:FL76" si="366">6*$EZ48/10+FL$10+(CB48-273.15)</f>
        <v>280.96870853430732</v>
      </c>
      <c r="FM48" s="382">
        <f t="shared" ref="FM48:FM76" si="367">6*$EZ48/10+FM$10+(CC48-273.15)</f>
        <v>291.97914313971683</v>
      </c>
      <c r="FN48" s="382">
        <f t="shared" ref="FN48:FN76" si="368">6*$EZ48/10+FN$10+(CD48-273.15)</f>
        <v>303.06756535013255</v>
      </c>
      <c r="FO48" s="382">
        <f t="shared" ref="FO48:FO76" si="369">6*$EZ48/10+FO$10+(CE48-273.15)</f>
        <v>314.2318192141056</v>
      </c>
      <c r="FP48" s="382">
        <f t="shared" ref="FP48:FP76" si="370">6*$EZ48/10+FP$10+(CF48-273.15)</f>
        <v>325.46968479533871</v>
      </c>
      <c r="FQ48" s="382">
        <f t="shared" ref="FQ48:FQ76" si="371">6*$EZ48/10+FQ$10+(CG48-273.15)</f>
        <v>336.77889550832424</v>
      </c>
      <c r="FR48" s="382">
        <f t="shared" ref="FR48:FR76" si="372">6*$EZ48/10+FR$10+(CH48-273.15)</f>
        <v>348.15715462516471</v>
      </c>
      <c r="FS48" s="382">
        <f t="shared" ref="FS48:FS76" si="373">6*$EZ48/10+FS$10+(CI48-273.15)</f>
        <v>359.6021507786777</v>
      </c>
      <c r="FT48" s="382">
        <f t="shared" ref="FT48:FT76" si="374">6*$EZ48/10+FT$10+(CJ48-273.15)</f>
        <v>371.11157232791311</v>
      </c>
      <c r="FU48" s="382">
        <f t="shared" ref="FU48:FU76" si="375">6*$EZ48/10+FU$10+(CK48-273.15)</f>
        <v>382.68312049167332</v>
      </c>
      <c r="FV48" s="382">
        <f t="shared" ref="FV48:FV76" si="376">6*$EZ48/10+FV$10+(CL48-273.15)</f>
        <v>394.31452119231227</v>
      </c>
      <c r="FW48" s="382">
        <f t="shared" ref="FW48:FW76" si="377">6*$EZ48/10+FW$10+(CM48-273.15)</f>
        <v>406.00353558518862</v>
      </c>
      <c r="FX48" s="382">
        <f t="shared" ref="FX48:FX76" si="378">6*$EZ48/10+FX$10+(CN48-273.15)</f>
        <v>417.74796927804158</v>
      </c>
      <c r="FY48" s="382">
        <f t="shared" ref="FY48:FY76" si="379">6*$EZ48/10+FY$10+(CO48-273.15)</f>
        <v>429.54568026902894</v>
      </c>
      <c r="FZ48" s="382">
        <f t="shared" ref="FZ48:FZ76" si="380">6*$EZ48/10+FZ$10+(CP48-273.15)</f>
        <v>441.39458565212021</v>
      </c>
      <c r="GA48" s="382">
        <f t="shared" ref="GA48:GA76" si="381">6*$EZ48/10+GA$10+(CQ48-273.15)</f>
        <v>453.29266715415713</v>
      </c>
      <c r="GB48" s="382">
        <f t="shared" ref="GB48:GB76" si="382">6*$EZ48/10+GB$10+(CR48-273.15)</f>
        <v>465.2379755794326</v>
      </c>
      <c r="GC48" s="382">
        <f t="shared" ref="GC48:GC76" si="383">6*$EZ48/10+GC$10+(CS48-273.15)</f>
        <v>477.22863424552816</v>
      </c>
      <c r="GD48" s="382">
        <f t="shared" ref="GD48:GD76" si="384">6*$EZ48/10+GD$10+(CT48-273.15)</f>
        <v>489.26284149877705</v>
      </c>
      <c r="GE48" s="382">
        <f t="shared" ref="GE48:GE76" si="385">6*$EZ48/10+GE$10+(CU48-273.15)</f>
        <v>501.33887239962382</v>
      </c>
      <c r="GF48" s="382">
        <f t="shared" ref="GF48:GF76" si="386">6*$EZ48/10+GF$10+(CV48-273.15)</f>
        <v>513.45507966774062</v>
      </c>
      <c r="GG48" s="382">
        <f t="shared" ref="GG48:GG76" si="387">6*$EZ48/10+GG$10+(CW48-273.15)</f>
        <v>525.60989397453818</v>
      </c>
      <c r="GH48" s="382">
        <f t="shared" ref="GH48:GH76" si="388">6*$EZ48/10+GH$10+(CX48-273.15)</f>
        <v>537.80182366705969</v>
      </c>
      <c r="GI48" s="382">
        <f t="shared" ref="GI48:GI76" si="389">6*$EZ48/10+GI$10+(CY48-273.15)</f>
        <v>550.02945400255112</v>
      </c>
      <c r="GJ48" s="382">
        <f t="shared" ref="GJ48:GJ76" si="390">6*$EZ48/10+GJ$10+(CZ48-273.15)</f>
        <v>562.29144596760511</v>
      </c>
      <c r="GK48" s="382">
        <f t="shared" ref="GK48:GK76" si="391">6*$EZ48/10+GK$10+(DA48-273.15)</f>
        <v>574.58653474991888</v>
      </c>
      <c r="GL48" s="382">
        <f t="shared" ref="GL48:GL76" si="392">6*$EZ48/10+GL$10+(DB48-273.15)</f>
        <v>586.91352792465818</v>
      </c>
      <c r="GM48" s="382">
        <f t="shared" ref="GM48:GM76" si="393">6*$EZ48/10+GM$10+(DC48-273.15)</f>
        <v>599.27130341133488</v>
      </c>
      <c r="GN48" s="382">
        <f t="shared" ref="GN48:GN76" si="394">6*$EZ48/10+GN$10+(DD48-273.15)</f>
        <v>611.65880725114187</v>
      </c>
      <c r="GO48" s="382">
        <f t="shared" ref="GO48:GO76" si="395">6*$EZ48/10+GO$10+(DE48-273.15)</f>
        <v>624.07505124896068</v>
      </c>
      <c r="GP48" s="89"/>
      <c r="GQ48" s="511"/>
      <c r="GR48" s="521"/>
      <c r="GS48" s="524">
        <v>37000</v>
      </c>
      <c r="GT48" s="477">
        <f t="shared" ref="GT48:GT76" si="396">ABS((FB48-DJ48)/DJ48)</f>
        <v>8.361950360364208</v>
      </c>
      <c r="GU48" s="477">
        <f t="shared" ref="GU48:GU76" si="397">ABS((FC48-DK48)/DK48)</f>
        <v>3.9528868741667575</v>
      </c>
      <c r="GV48" s="477">
        <f t="shared" ref="GV48:GV76" si="398">ABS((FD48-DL48)/DL48)</f>
        <v>2.4856789125892917</v>
      </c>
      <c r="GW48" s="477">
        <f t="shared" ref="GW48:GW76" si="399">ABS((FE48-DM48)/DM48)</f>
        <v>1.7540102871116074</v>
      </c>
      <c r="GX48" s="477">
        <f t="shared" ref="GX48:GX76" si="400">ABS((FF48-DN48)/DN48)</f>
        <v>1.3166145580124147</v>
      </c>
      <c r="GY48" s="477">
        <f t="shared" ref="GY48:GY76" si="401">ABS((FG48-DO48)/DO48)</f>
        <v>1.0264000623678402</v>
      </c>
      <c r="GZ48" s="477">
        <f t="shared" ref="GZ48:GZ76" si="402">ABS((FH48-DP48)/DP48)</f>
        <v>0.82032494594150662</v>
      </c>
      <c r="HA48" s="477">
        <f t="shared" ref="HA48:HA76" si="403">ABS((FI48-DQ48)/DQ48)</f>
        <v>0.66686594629657092</v>
      </c>
      <c r="HB48" s="477">
        <f t="shared" ref="HB48:HB76" si="404">ABS((FJ48-DR48)/DR48)</f>
        <v>0.54850800964138269</v>
      </c>
      <c r="HC48" s="477">
        <f t="shared" ref="HC48:HC76" si="405">ABS((FK48-DS48)/DS48)</f>
        <v>0.45474015744993951</v>
      </c>
      <c r="HD48" s="477">
        <f t="shared" ref="HD48:HD76" si="406">ABS((FL48-DT48)/DT48)</f>
        <v>0.37887180685801064</v>
      </c>
      <c r="HE48" s="477">
        <f t="shared" ref="HE48:HE76" si="407">ABS((FM48-DU48)/DU48)</f>
        <v>0.31644094586695215</v>
      </c>
      <c r="HF48" s="477">
        <f t="shared" ref="HF48:HF76" si="408">ABS((FN48-DV48)/DV48)</f>
        <v>0.26435700967922238</v>
      </c>
      <c r="HG48" s="477">
        <f t="shared" ref="HG48:HG76" si="409">ABS((FO48-DW48)/DW48)</f>
        <v>0.22041110642717915</v>
      </c>
      <c r="HH48" s="477">
        <f t="shared" ref="HH48:HH76" si="410">ABS((FP48-DX48)/DX48)</f>
        <v>0.18298216137890658</v>
      </c>
      <c r="HI48" s="477">
        <f t="shared" ref="HI48:HI76" si="411">ABS((FQ48-DY48)/DY48)</f>
        <v>0.15085326410704486</v>
      </c>
      <c r="HJ48" s="477">
        <f t="shared" ref="HJ48:HJ76" si="412">ABS((FR48-DZ48)/DZ48)</f>
        <v>0.12309283980313561</v>
      </c>
      <c r="HK48" s="477">
        <f t="shared" ref="HK48:HK76" si="413">ABS((FS48-EA48)/EA48)</f>
        <v>9.8975434298955417E-2</v>
      </c>
      <c r="HL48" s="477">
        <f t="shared" ref="HL48:HL76" si="414">ABS((FT48-EB48)/EB48)</f>
        <v>7.7927517317384717E-2</v>
      </c>
      <c r="HM48" s="477">
        <f t="shared" ref="HM48:HM76" si="415">ABS((FU48-EC48)/EC48)</f>
        <v>5.9489546722296636E-2</v>
      </c>
      <c r="HN48" s="477">
        <f t="shared" ref="HN48:HN76" si="416">ABS((FV48-ED48)/ED48)</f>
        <v>4.3288872691859645E-2</v>
      </c>
      <c r="HO48" s="477">
        <f t="shared" ref="HO48:HO76" si="417">ABS((FW48-EE48)/EE48)</f>
        <v>2.9020032111831288E-2</v>
      </c>
      <c r="HP48" s="477">
        <f t="shared" ref="HP48:HP76" si="418">ABS((FX48-EF48)/EF48)</f>
        <v>1.6430183456412166E-2</v>
      </c>
      <c r="HQ48" s="477">
        <f t="shared" ref="HQ48:HQ76" si="419">ABS((FY48-EG48)/EG48)</f>
        <v>5.3081824070145616E-3</v>
      </c>
      <c r="HR48" s="477">
        <f t="shared" ref="HR48:HR76" si="420">ABS((FZ48-EH48)/EH48)</f>
        <v>4.5237215523094426E-3</v>
      </c>
      <c r="HS48" s="477">
        <f t="shared" ref="HS48:HS76" si="421">ABS((GA48-EI48)/EI48)</f>
        <v>1.3216273488462143E-2</v>
      </c>
      <c r="HT48" s="477">
        <f t="shared" ref="HT48:HT76" si="422">ABS((GB48-EJ48)/EJ48)</f>
        <v>2.0898183027628414E-2</v>
      </c>
      <c r="HU48" s="477">
        <f t="shared" ref="HU48:HU76" si="423">ABS((GC48-EK48)/EK48)</f>
        <v>2.7680030758309937E-2</v>
      </c>
      <c r="HV48" s="477">
        <f t="shared" ref="HV48:HV76" si="424">ABS((GD48-EL48)/EL48)</f>
        <v>3.3657367866323569E-2</v>
      </c>
      <c r="HW48" s="477">
        <f t="shared" ref="HW48:HW76" si="425">ABS((GE48-EM48)/EM48)</f>
        <v>3.8913197312559621E-2</v>
      </c>
      <c r="HX48" s="477">
        <f t="shared" ref="HX48:HX76" si="426">ABS((GF48-EN48)/EN48)</f>
        <v>4.3519976237213626E-2</v>
      </c>
      <c r="HY48" s="477">
        <f t="shared" ref="HY48:HY76" si="427">ABS((GG48-EO48)/EO48)</f>
        <v>4.7541244328336563E-2</v>
      </c>
      <c r="HZ48" s="477">
        <f t="shared" ref="HZ48:HZ76" si="428">ABS((GH48-EP48)/EP48)</f>
        <v>5.1032957481467009E-2</v>
      </c>
      <c r="IA48" s="477">
        <f t="shared" ref="IA48:IA76" si="429">ABS((GI48-EQ48)/EQ48)</f>
        <v>5.4044587396211582E-2</v>
      </c>
      <c r="IB48" s="477">
        <f t="shared" ref="IB48:IB76" si="430">ABS((GJ48-ER48)/ER48)</f>
        <v>5.6620033881843508E-2</v>
      </c>
      <c r="IC48" s="477">
        <f t="shared" ref="IC48:IC76" si="431">ABS((GK48-ES48)/ES48)</f>
        <v>5.87983862412393E-2</v>
      </c>
      <c r="ID48" s="477">
        <f t="shared" ref="ID48:ID76" si="432">ABS((GL48-ET48)/ET48)</f>
        <v>6.0614562232763056E-2</v>
      </c>
      <c r="IE48" s="477">
        <f t="shared" ref="IE48:IE76" si="433">ABS((GM48-EU48)/EU48)</f>
        <v>6.2099847105637422E-2</v>
      </c>
      <c r="IF48" s="477">
        <f t="shared" ref="IF48:IF76" si="434">ABS((GN48-EV48)/EV48)</f>
        <v>6.328235058761611E-2</v>
      </c>
      <c r="IG48" s="477">
        <f t="shared" ref="IG48:IG76" si="435">ABS((GO48-EW48)/EW48)</f>
        <v>6.4187396127048504E-2</v>
      </c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</row>
    <row r="49" spans="1:296">
      <c r="F49" s="384"/>
      <c r="G49" s="384"/>
      <c r="H49" s="384"/>
      <c r="I49" s="384"/>
      <c r="J49" s="252"/>
      <c r="K49" s="606">
        <v>37000</v>
      </c>
      <c r="L49" s="382">
        <f t="shared" si="231"/>
        <v>11.2776</v>
      </c>
      <c r="M49" s="382">
        <v>370</v>
      </c>
      <c r="N49" s="493">
        <f t="shared" ref="N49:N77" si="436">$N$48*EXP(-KB*(K49-HTropopause))</f>
        <v>216.62724680577548</v>
      </c>
      <c r="O49" s="263">
        <f t="shared" ref="O49:O77" si="437">100*N49/(RLuft_N*TT_ISA)</f>
        <v>0.34833113647261899</v>
      </c>
      <c r="P49" s="383">
        <f>Q49-273.15</f>
        <v>-56.500002288000502</v>
      </c>
      <c r="Q49" s="383">
        <f t="shared" ref="Q49:Q77" si="438">$Q$11-L*H_ISA_tropospause</f>
        <v>216.64999771199948</v>
      </c>
      <c r="R49" s="382">
        <f t="shared" si="189"/>
        <v>573.56933718429855</v>
      </c>
      <c r="S49" s="263">
        <f t="shared" ref="S49:S77" si="439">$S$48*EXP(-KB*(K49-HTropopause))</f>
        <v>0.21379447007725191</v>
      </c>
      <c r="T49" s="492">
        <f>O49/Konstanten!$C$22</f>
        <v>0.28435194814091341</v>
      </c>
      <c r="U49" s="492">
        <f t="shared" si="190"/>
        <v>0.75186533996876448</v>
      </c>
      <c r="V49" s="492"/>
      <c r="W49" s="252"/>
      <c r="X49" s="515">
        <f t="shared" si="232"/>
        <v>380.00000000000006</v>
      </c>
      <c r="Y49" s="592">
        <v>38000</v>
      </c>
      <c r="Z49" s="490">
        <f t="shared" si="233"/>
        <v>3.3486782758138323E-2</v>
      </c>
      <c r="AA49" s="490">
        <f t="shared" si="234"/>
        <v>6.6951174832461255E-2</v>
      </c>
      <c r="AB49" s="490">
        <f t="shared" si="235"/>
        <v>0.10037095046547891</v>
      </c>
      <c r="AC49" s="490">
        <f t="shared" si="236"/>
        <v>0.1337242106044341</v>
      </c>
      <c r="AD49" s="490">
        <f t="shared" si="237"/>
        <v>0.16698953849868522</v>
      </c>
      <c r="AE49" s="490">
        <f t="shared" si="238"/>
        <v>0.20014614630689695</v>
      </c>
      <c r="AF49" s="490">
        <f t="shared" si="239"/>
        <v>0.23317401022231354</v>
      </c>
      <c r="AG49" s="490">
        <f t="shared" si="240"/>
        <v>0.26605399202085311</v>
      </c>
      <c r="AH49" s="490">
        <f t="shared" si="241"/>
        <v>0.29876794538634671</v>
      </c>
      <c r="AI49" s="490">
        <f t="shared" si="242"/>
        <v>0.33129880584986415</v>
      </c>
      <c r="AJ49" s="490">
        <f t="shared" si="243"/>
        <v>0.36363066366947405</v>
      </c>
      <c r="AK49" s="490">
        <f t="shared" si="244"/>
        <v>0.39574881945231238</v>
      </c>
      <c r="AL49" s="490">
        <f t="shared" si="245"/>
        <v>0.42763982276220924</v>
      </c>
      <c r="AM49" s="490">
        <f t="shared" si="246"/>
        <v>0.45929149434848371</v>
      </c>
      <c r="AN49" s="490">
        <f t="shared" si="247"/>
        <v>0.49069293296366184</v>
      </c>
      <c r="AO49" s="490">
        <f t="shared" si="248"/>
        <v>0.5218345080030351</v>
      </c>
      <c r="AP49" s="490">
        <f t="shared" si="249"/>
        <v>0.55270783939503332</v>
      </c>
      <c r="AQ49" s="490">
        <f t="shared" si="250"/>
        <v>0.58330576630001973</v>
      </c>
      <c r="AR49" s="490">
        <f t="shared" si="251"/>
        <v>0.61362230624047553</v>
      </c>
      <c r="AS49" s="490">
        <f t="shared" si="252"/>
        <v>0.64365260629502519</v>
      </c>
      <c r="AT49" s="490">
        <f t="shared" si="253"/>
        <v>0.67339288794998797</v>
      </c>
      <c r="AU49" s="490">
        <f t="shared" si="254"/>
        <v>0.70284038712509544</v>
      </c>
      <c r="AV49" s="490">
        <f t="shared" si="255"/>
        <v>0.73199329078289632</v>
      </c>
      <c r="AW49" s="490">
        <f t="shared" si="256"/>
        <v>0.7608506714037383</v>
      </c>
      <c r="AX49" s="490">
        <f t="shared" si="257"/>
        <v>0.78941242046750948</v>
      </c>
      <c r="AY49" s="490">
        <f t="shared" si="258"/>
        <v>0.81767918193676781</v>
      </c>
      <c r="AZ49" s="490">
        <f t="shared" si="259"/>
        <v>0.84565228658906588</v>
      </c>
      <c r="BA49" s="490">
        <f t="shared" si="260"/>
        <v>0.87333368790410393</v>
      </c>
      <c r="BB49" s="490">
        <f t="shared" si="261"/>
        <v>0.90072590007682451</v>
      </c>
      <c r="BC49" s="490">
        <f t="shared" si="262"/>
        <v>0.92783193860378199</v>
      </c>
      <c r="BD49" s="490">
        <f t="shared" si="263"/>
        <v>0.95465526377790766</v>
      </c>
      <c r="BE49" s="490">
        <f t="shared" si="264"/>
        <v>0.98119972732760452</v>
      </c>
      <c r="BF49" s="490">
        <f t="shared" si="265"/>
        <v>1.0074695223496579</v>
      </c>
      <c r="BG49" s="490">
        <f t="shared" si="266"/>
        <v>1.0334691366115918</v>
      </c>
      <c r="BH49" s="490">
        <f t="shared" si="267"/>
        <v>1.0592033092373525</v>
      </c>
      <c r="BI49" s="490">
        <f t="shared" si="268"/>
        <v>1.0846769907393017</v>
      </c>
      <c r="BJ49" s="490">
        <f t="shared" si="269"/>
        <v>1.1098953063189219</v>
      </c>
      <c r="BK49" s="490">
        <f t="shared" si="270"/>
        <v>1.1348635223267518</v>
      </c>
      <c r="BL49" s="490">
        <f t="shared" si="271"/>
        <v>1.1595870157482504</v>
      </c>
      <c r="BM49" s="490">
        <f t="shared" si="272"/>
        <v>1.1840712465650975</v>
      </c>
      <c r="BN49" s="527"/>
      <c r="BO49" s="252"/>
      <c r="BP49" s="515">
        <f t="shared" si="273"/>
        <v>380.00000000000006</v>
      </c>
      <c r="BQ49" s="592">
        <v>38000</v>
      </c>
      <c r="BR49" s="382">
        <f t="shared" si="274"/>
        <v>216.69858644044888</v>
      </c>
      <c r="BS49" s="382">
        <f t="shared" si="275"/>
        <v>216.8442226935783</v>
      </c>
      <c r="BT49" s="382">
        <f t="shared" si="276"/>
        <v>217.08651832651537</v>
      </c>
      <c r="BU49" s="382">
        <f t="shared" si="277"/>
        <v>217.42483189167868</v>
      </c>
      <c r="BV49" s="382">
        <f t="shared" si="278"/>
        <v>217.85827667283266</v>
      </c>
      <c r="BW49" s="382">
        <f t="shared" si="279"/>
        <v>218.38573162693419</v>
      </c>
      <c r="BX49" s="382">
        <f t="shared" si="280"/>
        <v>219.00585494525964</v>
      </c>
      <c r="BY49" s="382">
        <f t="shared" si="281"/>
        <v>219.71709988622953</v>
      </c>
      <c r="BZ49" s="382">
        <f t="shared" si="282"/>
        <v>220.51773248845217</v>
      </c>
      <c r="CA49" s="382">
        <f t="shared" si="283"/>
        <v>221.40585074493825</v>
      </c>
      <c r="CB49" s="382">
        <f t="shared" si="284"/>
        <v>222.3794048082575</v>
      </c>
      <c r="CC49" s="382">
        <f t="shared" si="285"/>
        <v>223.43621780081341</v>
      </c>
      <c r="CD49" s="382">
        <f t="shared" si="286"/>
        <v>224.57400682277949</v>
      </c>
      <c r="CE49" s="382">
        <f t="shared" si="287"/>
        <v>225.79040378038414</v>
      </c>
      <c r="CF49" s="382">
        <f t="shared" si="288"/>
        <v>227.08297569659135</v>
      </c>
      <c r="CG49" s="382">
        <f t="shared" si="289"/>
        <v>228.44924421206403</v>
      </c>
      <c r="CH49" s="382">
        <f t="shared" si="290"/>
        <v>229.88670403393476</v>
      </c>
      <c r="CI49" s="382">
        <f t="shared" si="291"/>
        <v>231.39284014086337</v>
      </c>
      <c r="CJ49" s="382">
        <f t="shared" si="292"/>
        <v>232.96514360293733</v>
      </c>
      <c r="CK49" s="382">
        <f t="shared" si="293"/>
        <v>234.60112592241205</v>
      </c>
      <c r="CL49" s="382">
        <f t="shared" si="294"/>
        <v>236.29833184469567</v>
      </c>
      <c r="CM49" s="382">
        <f t="shared" si="295"/>
        <v>238.05435062746616</v>
      </c>
      <c r="CN49" s="382">
        <f t="shared" si="296"/>
        <v>239.86682578876921</v>
      </c>
      <c r="CO49" s="382">
        <f t="shared" si="297"/>
        <v>241.73346338222288</v>
      </c>
      <c r="CP49" s="382">
        <f t="shared" si="298"/>
        <v>243.65203886910007</v>
      </c>
      <c r="CQ49" s="382">
        <f t="shared" si="299"/>
        <v>245.62040267338702</v>
      </c>
      <c r="CR49" s="382">
        <f t="shared" si="300"/>
        <v>247.6364845173679</v>
      </c>
      <c r="CS49" s="382">
        <f t="shared" si="301"/>
        <v>249.69829664243568</v>
      </c>
      <c r="CT49" s="382">
        <f t="shared" si="302"/>
        <v>251.80393602325393</v>
      </c>
      <c r="CU49" s="382">
        <f t="shared" si="303"/>
        <v>253.95158568375092</v>
      </c>
      <c r="CV49" s="382">
        <f t="shared" si="304"/>
        <v>256.13951522126666</v>
      </c>
      <c r="CW49" s="382">
        <f t="shared" si="305"/>
        <v>258.36608064109714</v>
      </c>
      <c r="CX49" s="382">
        <f t="shared" si="306"/>
        <v>260.62972359815893</v>
      </c>
      <c r="CY49" s="382">
        <f t="shared" si="307"/>
        <v>262.92897013597877</v>
      </c>
      <c r="CZ49" s="382">
        <f t="shared" si="308"/>
        <v>265.26242900608378</v>
      </c>
      <c r="DA49" s="382">
        <f t="shared" si="309"/>
        <v>267.62878964340933</v>
      </c>
      <c r="DB49" s="382">
        <f t="shared" si="310"/>
        <v>270.02681986584031</v>
      </c>
      <c r="DC49" s="382">
        <f t="shared" si="311"/>
        <v>272.45536335860987</v>
      </c>
      <c r="DD49" s="382">
        <f t="shared" si="312"/>
        <v>274.91333699718456</v>
      </c>
      <c r="DE49" s="382">
        <f t="shared" si="313"/>
        <v>277.39972805553936</v>
      </c>
      <c r="DF49" s="521"/>
      <c r="DG49" s="252"/>
      <c r="DH49" s="515">
        <f t="shared" si="314"/>
        <v>380.00000000000006</v>
      </c>
      <c r="DI49" s="592">
        <v>38000</v>
      </c>
      <c r="DJ49" s="382">
        <f t="shared" si="315"/>
        <v>19.206991791019995</v>
      </c>
      <c r="DK49" s="382">
        <f t="shared" si="316"/>
        <v>38.401140972364892</v>
      </c>
      <c r="DL49" s="382">
        <f t="shared" si="317"/>
        <v>57.569699531042801</v>
      </c>
      <c r="DM49" s="382">
        <f t="shared" si="318"/>
        <v>76.700106841878807</v>
      </c>
      <c r="DN49" s="382">
        <f t="shared" si="319"/>
        <v>95.780078913402789</v>
      </c>
      <c r="DO49" s="382">
        <f t="shared" si="320"/>
        <v>114.79769247723853</v>
      </c>
      <c r="DP49" s="382">
        <f t="shared" si="321"/>
        <v>133.74146249181723</v>
      </c>
      <c r="DQ49" s="382">
        <f t="shared" si="322"/>
        <v>152.60041185863739</v>
      </c>
      <c r="DR49" s="382">
        <f t="shared" si="323"/>
        <v>171.36413240716158</v>
      </c>
      <c r="DS49" s="382">
        <f t="shared" si="324"/>
        <v>190.02283648125621</v>
      </c>
      <c r="DT49" s="382">
        <f t="shared" si="325"/>
        <v>208.56739874078681</v>
      </c>
      <c r="DU49" s="382">
        <f t="shared" si="326"/>
        <v>226.98938806473146</v>
      </c>
      <c r="DV49" s="382">
        <f t="shared" si="327"/>
        <v>245.28108969533127</v>
      </c>
      <c r="DW49" s="382">
        <f t="shared" si="328"/>
        <v>263.4355179878458</v>
      </c>
      <c r="DX49" s="382">
        <f t="shared" si="329"/>
        <v>281.44642032098699</v>
      </c>
      <c r="DY49" s="382">
        <f t="shared" si="330"/>
        <v>299.30827287519537</v>
      </c>
      <c r="DZ49" s="382">
        <f t="shared" si="331"/>
        <v>317.01626909837501</v>
      </c>
      <c r="EA49" s="382">
        <f t="shared" si="332"/>
        <v>334.56630175248165</v>
      </c>
      <c r="EB49" s="382">
        <f t="shared" si="333"/>
        <v>351.9549394718502</v>
      </c>
      <c r="EC49" s="382">
        <f t="shared" si="334"/>
        <v>369.17939876958388</v>
      </c>
      <c r="ED49" s="382">
        <f t="shared" si="335"/>
        <v>386.23751240609522</v>
      </c>
      <c r="EE49" s="382">
        <f t="shared" si="336"/>
        <v>403.12769498969681</v>
      </c>
      <c r="EF49" s="382">
        <f t="shared" si="337"/>
        <v>419.84890661769936</v>
      </c>
      <c r="EG49" s="382">
        <f t="shared" si="338"/>
        <v>436.40061529327073</v>
      </c>
      <c r="EH49" s="382">
        <f t="shared" si="339"/>
        <v>452.78275877260222</v>
      </c>
      <c r="EI49" s="382">
        <f t="shared" si="340"/>
        <v>468.99570641287136</v>
      </c>
      <c r="EJ49" s="382">
        <f t="shared" si="341"/>
        <v>485.04022150727701</v>
      </c>
      <c r="EK49" s="382">
        <f t="shared" si="342"/>
        <v>500.91742451187594</v>
      </c>
      <c r="EL49" s="382">
        <f t="shared" si="343"/>
        <v>516.628757491795</v>
      </c>
      <c r="EM49" s="382">
        <f t="shared" si="344"/>
        <v>532.17595004339398</v>
      </c>
      <c r="EN49" s="382">
        <f t="shared" si="345"/>
        <v>547.56098688459622</v>
      </c>
      <c r="EO49" s="382">
        <f t="shared" si="346"/>
        <v>562.78607724870858</v>
      </c>
      <c r="EP49" s="382">
        <f t="shared" si="347"/>
        <v>577.85362616747511</v>
      </c>
      <c r="EQ49" s="382">
        <f t="shared" si="348"/>
        <v>592.76620768674002</v>
      </c>
      <c r="ER49" s="382">
        <f t="shared" si="349"/>
        <v>607.52654002268389</v>
      </c>
      <c r="ES49" s="382">
        <f t="shared" si="350"/>
        <v>622.13746263740074</v>
      </c>
      <c r="ET49" s="382">
        <f t="shared" si="351"/>
        <v>636.60191518930799</v>
      </c>
      <c r="EU49" s="382">
        <f t="shared" si="352"/>
        <v>650.92291829559338</v>
      </c>
      <c r="EV49" s="382">
        <f t="shared" si="353"/>
        <v>665.10355603024277</v>
      </c>
      <c r="EW49" s="382">
        <f t="shared" si="354"/>
        <v>679.14696007132909</v>
      </c>
      <c r="EX49" s="521"/>
      <c r="EY49" s="252"/>
      <c r="EZ49" s="515">
        <f t="shared" si="355"/>
        <v>380.00000000000006</v>
      </c>
      <c r="FA49" s="592">
        <v>38000</v>
      </c>
      <c r="FB49" s="382">
        <f t="shared" si="356"/>
        <v>181.54858644044896</v>
      </c>
      <c r="FC49" s="382">
        <f t="shared" si="357"/>
        <v>191.69422269357838</v>
      </c>
      <c r="FD49" s="382">
        <f t="shared" si="358"/>
        <v>201.93651832651545</v>
      </c>
      <c r="FE49" s="382">
        <f t="shared" si="359"/>
        <v>212.27483189167876</v>
      </c>
      <c r="FF49" s="382">
        <f t="shared" si="360"/>
        <v>222.70827667283274</v>
      </c>
      <c r="FG49" s="382">
        <f t="shared" si="361"/>
        <v>233.23573162693427</v>
      </c>
      <c r="FH49" s="382">
        <f t="shared" si="362"/>
        <v>243.85585494525972</v>
      </c>
      <c r="FI49" s="382">
        <f t="shared" si="363"/>
        <v>254.56709988622961</v>
      </c>
      <c r="FJ49" s="382">
        <f t="shared" si="364"/>
        <v>265.36773248845225</v>
      </c>
      <c r="FK49" s="382">
        <f t="shared" si="365"/>
        <v>276.25585074493836</v>
      </c>
      <c r="FL49" s="382">
        <f t="shared" si="366"/>
        <v>287.22940480825758</v>
      </c>
      <c r="FM49" s="382">
        <f t="shared" si="367"/>
        <v>298.28621780081346</v>
      </c>
      <c r="FN49" s="382">
        <f t="shared" si="368"/>
        <v>309.42400682277957</v>
      </c>
      <c r="FO49" s="382">
        <f t="shared" si="369"/>
        <v>320.64040378038419</v>
      </c>
      <c r="FP49" s="382">
        <f t="shared" si="370"/>
        <v>331.93297569659143</v>
      </c>
      <c r="FQ49" s="382">
        <f t="shared" si="371"/>
        <v>343.29924421206408</v>
      </c>
      <c r="FR49" s="382">
        <f t="shared" si="372"/>
        <v>354.73670403393487</v>
      </c>
      <c r="FS49" s="382">
        <f t="shared" si="373"/>
        <v>366.24284014086345</v>
      </c>
      <c r="FT49" s="382">
        <f t="shared" si="374"/>
        <v>377.81514360293738</v>
      </c>
      <c r="FU49" s="382">
        <f t="shared" si="375"/>
        <v>389.45112592241213</v>
      </c>
      <c r="FV49" s="382">
        <f t="shared" si="376"/>
        <v>401.14833184469575</v>
      </c>
      <c r="FW49" s="382">
        <f t="shared" si="377"/>
        <v>412.90435062746621</v>
      </c>
      <c r="FX49" s="382">
        <f t="shared" si="378"/>
        <v>424.71682578876926</v>
      </c>
      <c r="FY49" s="382">
        <f t="shared" si="379"/>
        <v>436.58346338222293</v>
      </c>
      <c r="FZ49" s="382">
        <f t="shared" si="380"/>
        <v>448.50203886910015</v>
      </c>
      <c r="GA49" s="382">
        <f t="shared" si="381"/>
        <v>460.47040267338707</v>
      </c>
      <c r="GB49" s="382">
        <f t="shared" si="382"/>
        <v>472.48648451736801</v>
      </c>
      <c r="GC49" s="382">
        <f t="shared" si="383"/>
        <v>484.54829664243573</v>
      </c>
      <c r="GD49" s="382">
        <f t="shared" si="384"/>
        <v>496.65393602325395</v>
      </c>
      <c r="GE49" s="382">
        <f t="shared" si="385"/>
        <v>508.80158568375094</v>
      </c>
      <c r="GF49" s="382">
        <f t="shared" si="386"/>
        <v>520.98951522126663</v>
      </c>
      <c r="GG49" s="382">
        <f t="shared" si="387"/>
        <v>533.21608064109716</v>
      </c>
      <c r="GH49" s="382">
        <f t="shared" si="388"/>
        <v>545.4797235981589</v>
      </c>
      <c r="GI49" s="382">
        <f t="shared" si="389"/>
        <v>557.77897013597885</v>
      </c>
      <c r="GJ49" s="382">
        <f t="shared" si="390"/>
        <v>570.11242900608386</v>
      </c>
      <c r="GK49" s="382">
        <f t="shared" si="391"/>
        <v>582.4787896434093</v>
      </c>
      <c r="GL49" s="382">
        <f t="shared" si="392"/>
        <v>594.87681986584039</v>
      </c>
      <c r="GM49" s="382">
        <f t="shared" si="393"/>
        <v>607.30536335860984</v>
      </c>
      <c r="GN49" s="382">
        <f t="shared" si="394"/>
        <v>619.76333699718452</v>
      </c>
      <c r="GO49" s="382">
        <f t="shared" si="395"/>
        <v>632.24972805553944</v>
      </c>
      <c r="GQ49" s="511"/>
      <c r="GR49" s="521"/>
      <c r="GS49" s="524">
        <v>38000</v>
      </c>
      <c r="GT49" s="477">
        <f t="shared" si="396"/>
        <v>8.452213465584439</v>
      </c>
      <c r="GU49" s="477">
        <f t="shared" si="397"/>
        <v>3.9918887262107594</v>
      </c>
      <c r="GV49" s="477">
        <f t="shared" si="398"/>
        <v>2.5076875504209815</v>
      </c>
      <c r="GW49" s="477">
        <f t="shared" si="399"/>
        <v>1.7675949960447146</v>
      </c>
      <c r="GX49" s="477">
        <f t="shared" si="400"/>
        <v>1.3252045644500769</v>
      </c>
      <c r="GY49" s="477">
        <f t="shared" si="401"/>
        <v>1.0317109742704889</v>
      </c>
      <c r="GZ49" s="477">
        <f t="shared" si="402"/>
        <v>0.82333773238183094</v>
      </c>
      <c r="HA49" s="477">
        <f t="shared" si="403"/>
        <v>0.66819405521690123</v>
      </c>
      <c r="HB49" s="477">
        <f t="shared" si="404"/>
        <v>0.5485605345810517</v>
      </c>
      <c r="HC49" s="477">
        <f t="shared" si="405"/>
        <v>0.45380342626444348</v>
      </c>
      <c r="HD49" s="477">
        <f t="shared" si="406"/>
        <v>0.37715389146332517</v>
      </c>
      <c r="HE49" s="477">
        <f t="shared" si="407"/>
        <v>0.31409763400811497</v>
      </c>
      <c r="HF49" s="477">
        <f t="shared" si="408"/>
        <v>0.26150779583995465</v>
      </c>
      <c r="HG49" s="477">
        <f t="shared" si="409"/>
        <v>0.21714948018200669</v>
      </c>
      <c r="HH49" s="477">
        <f t="shared" si="410"/>
        <v>0.17938247471055058</v>
      </c>
      <c r="HI49" s="477">
        <f t="shared" si="411"/>
        <v>0.14697546083269114</v>
      </c>
      <c r="HJ49" s="477">
        <f t="shared" si="412"/>
        <v>0.11898580171560418</v>
      </c>
      <c r="HK49" s="477">
        <f t="shared" si="413"/>
        <v>9.4679405016159374E-2</v>
      </c>
      <c r="HL49" s="477">
        <f t="shared" si="414"/>
        <v>7.3475894868512054E-2</v>
      </c>
      <c r="HM49" s="477">
        <f t="shared" si="415"/>
        <v>5.4910233941521884E-2</v>
      </c>
      <c r="HN49" s="477">
        <f t="shared" si="416"/>
        <v>3.8605311394308832E-2</v>
      </c>
      <c r="HO49" s="477">
        <f t="shared" si="417"/>
        <v>2.4252006893297873E-2</v>
      </c>
      <c r="HP49" s="477">
        <f t="shared" si="418"/>
        <v>1.1594454801099358E-2</v>
      </c>
      <c r="HQ49" s="477">
        <f t="shared" si="419"/>
        <v>4.1899136377092523E-4</v>
      </c>
      <c r="HR49" s="477">
        <f t="shared" si="420"/>
        <v>9.4542467012352586E-3</v>
      </c>
      <c r="HS49" s="477">
        <f t="shared" si="421"/>
        <v>1.8177786327065432E-2</v>
      </c>
      <c r="HT49" s="477">
        <f t="shared" si="422"/>
        <v>2.5881847387620525E-2</v>
      </c>
      <c r="HU49" s="477">
        <f t="shared" si="423"/>
        <v>3.2678295999368098E-2</v>
      </c>
      <c r="HV49" s="477">
        <f t="shared" si="424"/>
        <v>3.8663781639871816E-2</v>
      </c>
      <c r="HW49" s="477">
        <f t="shared" si="425"/>
        <v>4.3922248567860082E-2</v>
      </c>
      <c r="HX49" s="477">
        <f t="shared" si="426"/>
        <v>4.8526962840268577E-2</v>
      </c>
      <c r="HY49" s="477">
        <f t="shared" si="427"/>
        <v>5.2542160872511651E-2</v>
      </c>
      <c r="HZ49" s="477">
        <f t="shared" si="428"/>
        <v>5.6024399784476771E-2</v>
      </c>
      <c r="IA49" s="477">
        <f t="shared" si="429"/>
        <v>5.9023670879111451E-2</v>
      </c>
      <c r="IB49" s="477">
        <f t="shared" si="430"/>
        <v>6.1584323567498891E-2</v>
      </c>
      <c r="IC49" s="477">
        <f t="shared" si="431"/>
        <v>6.3745836532441119E-2</v>
      </c>
      <c r="ID49" s="477">
        <f t="shared" si="432"/>
        <v>6.5543464962809134E-2</v>
      </c>
      <c r="IE49" s="477">
        <f t="shared" si="433"/>
        <v>6.7008786618227789E-2</v>
      </c>
      <c r="IF49" s="477">
        <f t="shared" si="434"/>
        <v>6.8170164814149017E-2</v>
      </c>
      <c r="IG49" s="477">
        <f t="shared" si="435"/>
        <v>6.9053142799702968E-2</v>
      </c>
    </row>
    <row r="50" spans="1:296">
      <c r="F50" s="384"/>
      <c r="G50" s="384"/>
      <c r="H50" s="384"/>
      <c r="I50" s="384"/>
      <c r="J50" s="252"/>
      <c r="K50" s="606">
        <v>38000</v>
      </c>
      <c r="L50" s="382">
        <f t="shared" si="231"/>
        <v>11.5824</v>
      </c>
      <c r="M50" s="382">
        <v>380</v>
      </c>
      <c r="N50" s="493">
        <f t="shared" si="436"/>
        <v>206.46165001839125</v>
      </c>
      <c r="O50" s="263">
        <f t="shared" si="437"/>
        <v>0.33198511382733858</v>
      </c>
      <c r="P50" s="383">
        <f>P49</f>
        <v>-56.500002288000502</v>
      </c>
      <c r="Q50" s="383">
        <f t="shared" si="438"/>
        <v>216.64999771199948</v>
      </c>
      <c r="R50" s="382">
        <f t="shared" si="189"/>
        <v>573.56933718429855</v>
      </c>
      <c r="S50" s="263">
        <f t="shared" si="439"/>
        <v>0.20376180608772884</v>
      </c>
      <c r="T50" s="492">
        <f>O50/Konstanten!$C$22</f>
        <v>0.2710082561855825</v>
      </c>
      <c r="U50" s="492">
        <f t="shared" si="190"/>
        <v>0.75186533996876448</v>
      </c>
      <c r="V50" s="492"/>
      <c r="W50" s="252"/>
      <c r="X50" s="515">
        <f t="shared" si="232"/>
        <v>390.00000000000006</v>
      </c>
      <c r="Y50" s="592">
        <v>39000</v>
      </c>
      <c r="Z50" s="490">
        <f t="shared" si="233"/>
        <v>3.4301038706684314E-2</v>
      </c>
      <c r="AA50" s="490">
        <f t="shared" si="234"/>
        <v>6.8577726133689565E-2</v>
      </c>
      <c r="AB50" s="490">
        <f t="shared" si="235"/>
        <v>0.10280589935910081</v>
      </c>
      <c r="AC50" s="490">
        <f t="shared" si="236"/>
        <v>0.13696176839328814</v>
      </c>
      <c r="AD50" s="490">
        <f t="shared" si="237"/>
        <v>0.17102209333189325</v>
      </c>
      <c r="AE50" s="490">
        <f t="shared" si="238"/>
        <v>0.20496435073195776</v>
      </c>
      <c r="AF50" s="490">
        <f t="shared" si="239"/>
        <v>0.23876688625580827</v>
      </c>
      <c r="AG50" s="490">
        <f t="shared" si="240"/>
        <v>0.27240905112445563</v>
      </c>
      <c r="AH50" s="490">
        <f t="shared" si="241"/>
        <v>0.30587132048373328</v>
      </c>
      <c r="AI50" s="490">
        <f t="shared" si="242"/>
        <v>0.33913539238496138</v>
      </c>
      <c r="AJ50" s="490">
        <f t="shared" si="243"/>
        <v>0.3721842666842467</v>
      </c>
      <c r="AK50" s="490">
        <f t="shared" si="244"/>
        <v>0.40500230374419888</v>
      </c>
      <c r="AL50" s="490">
        <f t="shared" si="245"/>
        <v>0.43757526335348601</v>
      </c>
      <c r="AM50" s="490">
        <f t="shared" si="246"/>
        <v>0.46989032474529147</v>
      </c>
      <c r="AN50" s="490">
        <f t="shared" si="247"/>
        <v>0.50193608898229358</v>
      </c>
      <c r="AO50" s="490">
        <f t="shared" si="248"/>
        <v>0.53370256527624604</v>
      </c>
      <c r="AP50" s="490">
        <f t="shared" si="249"/>
        <v>0.56518114302335354</v>
      </c>
      <c r="AQ50" s="490">
        <f t="shared" si="250"/>
        <v>0.59636455146604517</v>
      </c>
      <c r="AR50" s="490">
        <f t="shared" si="251"/>
        <v>0.62724680894414198</v>
      </c>
      <c r="AS50" s="490">
        <f t="shared" si="252"/>
        <v>0.65782316368411142</v>
      </c>
      <c r="AT50" s="490">
        <f t="shared" si="253"/>
        <v>0.68809002800474062</v>
      </c>
      <c r="AU50" s="490">
        <f t="shared" si="254"/>
        <v>0.71804490770390794</v>
      </c>
      <c r="AV50" s="490">
        <f t="shared" si="255"/>
        <v>0.74768632824502934</v>
      </c>
      <c r="AW50" s="490">
        <f t="shared" si="256"/>
        <v>0.77701375919487048</v>
      </c>
      <c r="AX50" s="490">
        <f t="shared" si="257"/>
        <v>0.80602753818590633</v>
      </c>
      <c r="AY50" s="490">
        <f t="shared" si="258"/>
        <v>0.83472879549473622</v>
      </c>
      <c r="AZ50" s="490">
        <f t="shared" si="259"/>
        <v>0.86311938014975265</v>
      </c>
      <c r="BA50" s="490">
        <f t="shared" si="260"/>
        <v>0.89120178831158192</v>
      </c>
      <c r="BB50" s="490">
        <f t="shared" si="261"/>
        <v>0.91897909451206694</v>
      </c>
      <c r="BC50" s="490">
        <f t="shared" si="262"/>
        <v>0.94645488619468543</v>
      </c>
      <c r="BD50" s="490">
        <f t="shared" si="263"/>
        <v>0.97363320187199576</v>
      </c>
      <c r="BE50" s="490">
        <f t="shared" si="264"/>
        <v>1.000518473104975</v>
      </c>
      <c r="BF50" s="490">
        <f t="shared" si="265"/>
        <v>1.0271154704143435</v>
      </c>
      <c r="BG50" s="490">
        <f t="shared" si="266"/>
        <v>1.0534292531545555</v>
      </c>
      <c r="BH50" s="490">
        <f t="shared" si="267"/>
        <v>1.0794651233160943</v>
      </c>
      <c r="BI50" s="490">
        <f t="shared" si="268"/>
        <v>1.1052285831694495</v>
      </c>
      <c r="BJ50" s="490">
        <f t="shared" si="269"/>
        <v>1.1307252966236547</v>
      </c>
      <c r="BK50" s="490">
        <f t="shared" si="270"/>
        <v>1.1559610541416592</v>
      </c>
      <c r="BL50" s="490">
        <f t="shared" si="271"/>
        <v>1.1809417410330554</v>
      </c>
      <c r="BM50" s="490">
        <f t="shared" si="272"/>
        <v>1.205673308930227</v>
      </c>
      <c r="BN50" s="527"/>
      <c r="BO50" s="252"/>
      <c r="BP50" s="515">
        <f t="shared" si="273"/>
        <v>390.00000000000006</v>
      </c>
      <c r="BQ50" s="592">
        <v>39000</v>
      </c>
      <c r="BR50" s="382">
        <f t="shared" si="274"/>
        <v>216.70097811069905</v>
      </c>
      <c r="BS50" s="382">
        <f t="shared" si="275"/>
        <v>216.85377456277126</v>
      </c>
      <c r="BT50" s="382">
        <f t="shared" si="276"/>
        <v>217.10795477118472</v>
      </c>
      <c r="BU50" s="382">
        <f t="shared" si="277"/>
        <v>217.46280463505695</v>
      </c>
      <c r="BV50" s="382">
        <f t="shared" si="278"/>
        <v>217.91733764775762</v>
      </c>
      <c r="BW50" s="382">
        <f t="shared" si="279"/>
        <v>218.47030767790079</v>
      </c>
      <c r="BX50" s="382">
        <f t="shared" si="280"/>
        <v>219.12022477929136</v>
      </c>
      <c r="BY50" s="382">
        <f t="shared" si="281"/>
        <v>219.86537360490152</v>
      </c>
      <c r="BZ50" s="382">
        <f t="shared" si="282"/>
        <v>220.70383394839874</v>
      </c>
      <c r="CA50" s="382">
        <f t="shared" si="283"/>
        <v>221.63350290593945</v>
      </c>
      <c r="CB50" s="382">
        <f t="shared" si="284"/>
        <v>222.6521181407669</v>
      </c>
      <c r="CC50" s="382">
        <f t="shared" si="285"/>
        <v>223.75728174237199</v>
      </c>
      <c r="CD50" s="382">
        <f t="shared" si="286"/>
        <v>224.94648419829596</v>
      </c>
      <c r="CE50" s="382">
        <f t="shared" si="287"/>
        <v>226.21712803710537</v>
      </c>
      <c r="CF50" s="382">
        <f t="shared" si="288"/>
        <v>227.56655075224347</v>
      </c>
      <c r="CG50" s="382">
        <f t="shared" si="289"/>
        <v>228.99204667480274</v>
      </c>
      <c r="CH50" s="382">
        <f t="shared" si="290"/>
        <v>230.49088752534496</v>
      </c>
      <c r="CI50" s="382">
        <f t="shared" si="291"/>
        <v>232.06034143762241</v>
      </c>
      <c r="CJ50" s="382">
        <f t="shared" si="292"/>
        <v>233.69769030775723</v>
      </c>
      <c r="CK50" s="382">
        <f t="shared" si="293"/>
        <v>235.40024537903881</v>
      </c>
      <c r="CL50" s="382">
        <f t="shared" si="294"/>
        <v>237.16536102343287</v>
      </c>
      <c r="CM50" s="382">
        <f t="shared" si="295"/>
        <v>238.99044672521345</v>
      </c>
      <c r="CN50" s="382">
        <f t="shared" si="296"/>
        <v>240.87297730929672</v>
      </c>
      <c r="CO50" s="382">
        <f t="shared" si="297"/>
        <v>242.81050148683622</v>
      </c>
      <c r="CP50" s="382">
        <f t="shared" si="298"/>
        <v>244.80064881367269</v>
      </c>
      <c r="CQ50" s="382">
        <f t="shared" si="299"/>
        <v>246.84113517383375</v>
      </c>
      <c r="CR50" s="382">
        <f t="shared" si="300"/>
        <v>248.92976691112153</v>
      </c>
      <c r="CS50" s="382">
        <f t="shared" si="301"/>
        <v>251.06444373768625</v>
      </c>
      <c r="CT50" s="382">
        <f t="shared" si="302"/>
        <v>253.24316055013483</v>
      </c>
      <c r="CU50" s="382">
        <f t="shared" si="303"/>
        <v>255.46400828199768</v>
      </c>
      <c r="CV50" s="382">
        <f t="shared" si="304"/>
        <v>257.72517391696516</v>
      </c>
      <c r="CW50" s="382">
        <f t="shared" si="305"/>
        <v>260.02493978092815</v>
      </c>
      <c r="CX50" s="382">
        <f t="shared" si="306"/>
        <v>262.36168222307566</v>
      </c>
      <c r="CY50" s="382">
        <f t="shared" si="307"/>
        <v>264.73386978763307</v>
      </c>
      <c r="CZ50" s="382">
        <f t="shared" si="308"/>
        <v>267.1400609686944</v>
      </c>
      <c r="DA50" s="382">
        <f t="shared" si="309"/>
        <v>269.57890163132936</v>
      </c>
      <c r="DB50" s="382">
        <f t="shared" si="310"/>
        <v>272.04912217301973</v>
      </c>
      <c r="DC50" s="382">
        <f t="shared" si="311"/>
        <v>274.54953449067034</v>
      </c>
      <c r="DD50" s="382">
        <f t="shared" si="312"/>
        <v>277.07902881011523</v>
      </c>
      <c r="DE50" s="382">
        <f t="shared" si="313"/>
        <v>279.63657042727675</v>
      </c>
      <c r="DF50" s="521"/>
      <c r="DG50" s="252"/>
      <c r="DH50" s="515">
        <f t="shared" si="314"/>
        <v>390.00000000000006</v>
      </c>
      <c r="DI50" s="592">
        <v>39000</v>
      </c>
      <c r="DJ50" s="382">
        <f t="shared" si="315"/>
        <v>19.674024035725893</v>
      </c>
      <c r="DK50" s="382">
        <f t="shared" si="316"/>
        <v>39.334080924106672</v>
      </c>
      <c r="DL50" s="382">
        <f t="shared" si="317"/>
        <v>58.966311554035158</v>
      </c>
      <c r="DM50" s="382">
        <f t="shared" si="318"/>
        <v>78.557070716927683</v>
      </c>
      <c r="DN50" s="382">
        <f t="shared" si="319"/>
        <v>98.093028716245257</v>
      </c>
      <c r="DO50" s="382">
        <f t="shared" si="320"/>
        <v>117.56126679573912</v>
      </c>
      <c r="DP50" s="382">
        <f t="shared" si="321"/>
        <v>136.94936469130275</v>
      </c>
      <c r="DQ50" s="382">
        <f t="shared" si="322"/>
        <v>156.24547889645771</v>
      </c>
      <c r="DR50" s="382">
        <f t="shared" si="323"/>
        <v>175.43841055354105</v>
      </c>
      <c r="DS50" s="382">
        <f t="shared" si="324"/>
        <v>194.51766222597931</v>
      </c>
      <c r="DT50" s="382">
        <f t="shared" si="325"/>
        <v>213.47348315250758</v>
      </c>
      <c r="DU50" s="382">
        <f t="shared" si="326"/>
        <v>232.2969029166741</v>
      </c>
      <c r="DV50" s="382">
        <f t="shared" si="327"/>
        <v>250.97975376990385</v>
      </c>
      <c r="DW50" s="382">
        <f t="shared" si="328"/>
        <v>269.51468211347162</v>
      </c>
      <c r="DX50" s="382">
        <f t="shared" si="329"/>
        <v>287.89514986645321</v>
      </c>
      <c r="DY50" s="382">
        <f t="shared" si="330"/>
        <v>306.11542661905628</v>
      </c>
      <c r="DZ50" s="382">
        <f t="shared" si="331"/>
        <v>324.17057359296911</v>
      </c>
      <c r="EA50" s="382">
        <f t="shared" si="332"/>
        <v>342.05642050459102</v>
      </c>
      <c r="EB50" s="382">
        <f t="shared" si="333"/>
        <v>359.76953645705788</v>
      </c>
      <c r="EC50" s="382">
        <f t="shared" si="334"/>
        <v>377.30719597877413</v>
      </c>
      <c r="ED50" s="382">
        <f t="shared" si="335"/>
        <v>394.66734128580453</v>
      </c>
      <c r="EE50" s="382">
        <f t="shared" si="336"/>
        <v>411.84854178029133</v>
      </c>
      <c r="EF50" s="382">
        <f t="shared" si="337"/>
        <v>428.84995171326335</v>
      </c>
      <c r="EG50" s="382">
        <f t="shared" si="338"/>
        <v>445.67126684448203</v>
      </c>
      <c r="EH50" s="382">
        <f t="shared" si="339"/>
        <v>462.31268082958218</v>
      </c>
      <c r="EI50" s="382">
        <f t="shared" si="340"/>
        <v>478.77484196056372</v>
      </c>
      <c r="EJ50" s="382">
        <f t="shared" si="341"/>
        <v>495.05881078341622</v>
      </c>
      <c r="EK50" s="382">
        <f t="shared" si="342"/>
        <v>511.16601901933558</v>
      </c>
      <c r="EL50" s="382">
        <f t="shared" si="343"/>
        <v>527.09823012551306</v>
      </c>
      <c r="EM50" s="382">
        <f t="shared" si="344"/>
        <v>542.85750174952648</v>
      </c>
      <c r="EN50" s="382">
        <f t="shared" si="345"/>
        <v>558.44615025834696</v>
      </c>
      <c r="EO50" s="382">
        <f t="shared" si="346"/>
        <v>573.86671745946694</v>
      </c>
      <c r="EP50" s="382">
        <f t="shared" si="347"/>
        <v>589.12193957729403</v>
      </c>
      <c r="EQ50" s="382">
        <f t="shared" si="348"/>
        <v>604.21471850240903</v>
      </c>
      <c r="ER50" s="382">
        <f t="shared" si="349"/>
        <v>619.14809529397928</v>
      </c>
      <c r="ES50" s="382">
        <f t="shared" si="350"/>
        <v>633.92522588564248</v>
      </c>
      <c r="ET50" s="382">
        <f t="shared" si="351"/>
        <v>648.54935892194896</v>
      </c>
      <c r="EU50" s="382">
        <f t="shared" si="352"/>
        <v>663.0238156348945</v>
      </c>
      <c r="EV50" s="382">
        <f t="shared" si="353"/>
        <v>677.3519716576011</v>
      </c>
      <c r="EW50" s="382">
        <f t="shared" si="354"/>
        <v>691.53724066391032</v>
      </c>
      <c r="EX50" s="521"/>
      <c r="EY50" s="252"/>
      <c r="EZ50" s="515">
        <f t="shared" si="355"/>
        <v>390.00000000000006</v>
      </c>
      <c r="FA50" s="592">
        <v>39000</v>
      </c>
      <c r="FB50" s="382">
        <f t="shared" si="356"/>
        <v>187.55097811069913</v>
      </c>
      <c r="FC50" s="382">
        <f t="shared" si="357"/>
        <v>197.70377456277134</v>
      </c>
      <c r="FD50" s="382">
        <f t="shared" si="358"/>
        <v>207.9579547711848</v>
      </c>
      <c r="FE50" s="382">
        <f t="shared" si="359"/>
        <v>218.31280463505703</v>
      </c>
      <c r="FF50" s="382">
        <f t="shared" si="360"/>
        <v>228.7673376477577</v>
      </c>
      <c r="FG50" s="382">
        <f t="shared" si="361"/>
        <v>239.32030767790087</v>
      </c>
      <c r="FH50" s="382">
        <f t="shared" si="362"/>
        <v>249.97022477929144</v>
      </c>
      <c r="FI50" s="382">
        <f t="shared" si="363"/>
        <v>260.71537360490163</v>
      </c>
      <c r="FJ50" s="382">
        <f t="shared" si="364"/>
        <v>271.55383394839885</v>
      </c>
      <c r="FK50" s="382">
        <f t="shared" si="365"/>
        <v>282.48350290593953</v>
      </c>
      <c r="FL50" s="382">
        <f t="shared" si="366"/>
        <v>293.50211814076698</v>
      </c>
      <c r="FM50" s="382">
        <f t="shared" si="367"/>
        <v>304.60728174237204</v>
      </c>
      <c r="FN50" s="382">
        <f t="shared" si="368"/>
        <v>315.79648419829607</v>
      </c>
      <c r="FO50" s="382">
        <f t="shared" si="369"/>
        <v>327.06712803710548</v>
      </c>
      <c r="FP50" s="382">
        <f t="shared" si="370"/>
        <v>338.41655075224355</v>
      </c>
      <c r="FQ50" s="382">
        <f t="shared" si="371"/>
        <v>349.84204667480282</v>
      </c>
      <c r="FR50" s="382">
        <f t="shared" si="372"/>
        <v>361.34088752534501</v>
      </c>
      <c r="FS50" s="382">
        <f t="shared" si="373"/>
        <v>372.91034143762249</v>
      </c>
      <c r="FT50" s="382">
        <f t="shared" si="374"/>
        <v>384.54769030775731</v>
      </c>
      <c r="FU50" s="382">
        <f t="shared" si="375"/>
        <v>396.25024537903892</v>
      </c>
      <c r="FV50" s="382">
        <f t="shared" si="376"/>
        <v>408.01536102343294</v>
      </c>
      <c r="FW50" s="382">
        <f t="shared" si="377"/>
        <v>419.8404467252135</v>
      </c>
      <c r="FX50" s="382">
        <f t="shared" si="378"/>
        <v>431.72297730929677</v>
      </c>
      <c r="FY50" s="382">
        <f t="shared" si="379"/>
        <v>443.66050148683632</v>
      </c>
      <c r="FZ50" s="382">
        <f t="shared" si="380"/>
        <v>455.65064881367277</v>
      </c>
      <c r="GA50" s="382">
        <f t="shared" si="381"/>
        <v>467.6911351738338</v>
      </c>
      <c r="GB50" s="382">
        <f t="shared" si="382"/>
        <v>479.77976691112161</v>
      </c>
      <c r="GC50" s="382">
        <f t="shared" si="383"/>
        <v>491.91444373768627</v>
      </c>
      <c r="GD50" s="382">
        <f t="shared" si="384"/>
        <v>504.09316055013483</v>
      </c>
      <c r="GE50" s="382">
        <f t="shared" si="385"/>
        <v>516.31400828199776</v>
      </c>
      <c r="GF50" s="382">
        <f t="shared" si="386"/>
        <v>528.57517391696524</v>
      </c>
      <c r="GG50" s="382">
        <f t="shared" si="387"/>
        <v>540.87493978092812</v>
      </c>
      <c r="GH50" s="382">
        <f t="shared" si="388"/>
        <v>553.21168222307574</v>
      </c>
      <c r="GI50" s="382">
        <f t="shared" si="389"/>
        <v>565.58386978763315</v>
      </c>
      <c r="GJ50" s="382">
        <f t="shared" si="390"/>
        <v>577.99006096869448</v>
      </c>
      <c r="GK50" s="382">
        <f t="shared" si="391"/>
        <v>590.42890163132938</v>
      </c>
      <c r="GL50" s="382">
        <f t="shared" si="392"/>
        <v>602.8991221730198</v>
      </c>
      <c r="GM50" s="382">
        <f t="shared" si="393"/>
        <v>615.39953449067036</v>
      </c>
      <c r="GN50" s="382">
        <f t="shared" si="394"/>
        <v>627.92902881011526</v>
      </c>
      <c r="GO50" s="382">
        <f t="shared" si="395"/>
        <v>640.48657042727677</v>
      </c>
      <c r="GQ50" s="511"/>
      <c r="GR50" s="521"/>
      <c r="GS50" s="524">
        <v>39000</v>
      </c>
      <c r="GT50" s="477">
        <f t="shared" si="396"/>
        <v>8.5329241120233927</v>
      </c>
      <c r="GU50" s="477">
        <f t="shared" si="397"/>
        <v>4.0262716178428528</v>
      </c>
      <c r="GV50" s="477">
        <f t="shared" si="398"/>
        <v>2.5267248245740737</v>
      </c>
      <c r="GW50" s="477">
        <f t="shared" si="399"/>
        <v>1.7790344349998073</v>
      </c>
      <c r="GX50" s="477">
        <f t="shared" si="400"/>
        <v>1.3321467452036311</v>
      </c>
      <c r="GY50" s="477">
        <f t="shared" si="401"/>
        <v>1.035707118516477</v>
      </c>
      <c r="GZ50" s="477">
        <f t="shared" si="402"/>
        <v>0.82527480388644925</v>
      </c>
      <c r="HA50" s="477">
        <f t="shared" si="403"/>
        <v>0.66862667288872435</v>
      </c>
      <c r="HB50" s="477">
        <f t="shared" si="404"/>
        <v>0.54785849399567421</v>
      </c>
      <c r="HC50" s="477">
        <f t="shared" si="405"/>
        <v>0.45222546720598888</v>
      </c>
      <c r="HD50" s="477">
        <f t="shared" si="406"/>
        <v>0.37488794301953721</v>
      </c>
      <c r="HE50" s="477">
        <f t="shared" si="407"/>
        <v>0.3112843000392303</v>
      </c>
      <c r="HF50" s="477">
        <f t="shared" si="408"/>
        <v>0.25825481719061555</v>
      </c>
      <c r="HG50" s="477">
        <f t="shared" si="409"/>
        <v>0.21354104152071021</v>
      </c>
      <c r="HH50" s="477">
        <f t="shared" si="410"/>
        <v>0.17548541859501926</v>
      </c>
      <c r="HI50" s="477">
        <f t="shared" si="411"/>
        <v>0.14284356897230763</v>
      </c>
      <c r="HJ50" s="477">
        <f t="shared" si="412"/>
        <v>0.11466282556246829</v>
      </c>
      <c r="HK50" s="477">
        <f t="shared" si="413"/>
        <v>9.0201262375127267E-2</v>
      </c>
      <c r="HL50" s="477">
        <f t="shared" si="414"/>
        <v>6.8872295566517333E-2</v>
      </c>
      <c r="HM50" s="477">
        <f t="shared" si="415"/>
        <v>5.0205905432374652E-2</v>
      </c>
      <c r="HN50" s="477">
        <f t="shared" si="416"/>
        <v>3.3820938145379106E-2</v>
      </c>
      <c r="HO50" s="477">
        <f t="shared" si="417"/>
        <v>1.9404961130554656E-2</v>
      </c>
      <c r="HP50" s="477">
        <f t="shared" si="418"/>
        <v>6.6993725533968825E-3</v>
      </c>
      <c r="HQ50" s="477">
        <f t="shared" si="419"/>
        <v>4.5117679941152023E-3</v>
      </c>
      <c r="HR50" s="477">
        <f t="shared" si="420"/>
        <v>1.441022989885316E-2</v>
      </c>
      <c r="HS50" s="477">
        <f t="shared" si="421"/>
        <v>2.315014452585392E-2</v>
      </c>
      <c r="HT50" s="477">
        <f t="shared" si="422"/>
        <v>3.086308846441085E-2</v>
      </c>
      <c r="HU50" s="477">
        <f t="shared" si="423"/>
        <v>3.7662079569731909E-2</v>
      </c>
      <c r="HV50" s="477">
        <f t="shared" si="424"/>
        <v>4.3644748285154064E-2</v>
      </c>
      <c r="HW50" s="477">
        <f t="shared" si="425"/>
        <v>4.889587669320971E-2</v>
      </c>
      <c r="HX50" s="477">
        <f t="shared" si="426"/>
        <v>5.3489448047162443E-2</v>
      </c>
      <c r="HY50" s="477">
        <f t="shared" si="427"/>
        <v>5.7490313821639397E-2</v>
      </c>
      <c r="HZ50" s="477">
        <f t="shared" si="428"/>
        <v>6.0955559353271696E-2</v>
      </c>
      <c r="IA50" s="477">
        <f t="shared" si="429"/>
        <v>6.393563005304688E-2</v>
      </c>
      <c r="IB50" s="477">
        <f t="shared" si="430"/>
        <v>6.6475265995516716E-2</v>
      </c>
      <c r="IC50" s="477">
        <f t="shared" si="431"/>
        <v>6.8614282060704204E-2</v>
      </c>
      <c r="ID50" s="477">
        <f t="shared" si="432"/>
        <v>7.0388222763509103E-2</v>
      </c>
      <c r="IE50" s="477">
        <f t="shared" si="433"/>
        <v>7.1828914770761823E-2</v>
      </c>
      <c r="IF50" s="477">
        <f t="shared" si="434"/>
        <v>7.2964935388818736E-2</v>
      </c>
      <c r="IG50" s="477">
        <f t="shared" si="435"/>
        <v>7.3822011649903846E-2</v>
      </c>
    </row>
    <row r="51" spans="1:296" ht="46.5">
      <c r="F51" s="384"/>
      <c r="G51" s="384"/>
      <c r="H51" s="384"/>
      <c r="I51" s="384"/>
      <c r="J51" s="252"/>
      <c r="K51" s="606">
        <v>39000</v>
      </c>
      <c r="L51" s="382">
        <f t="shared" si="231"/>
        <v>11.8872</v>
      </c>
      <c r="M51" s="382">
        <v>390</v>
      </c>
      <c r="N51" s="493">
        <f t="shared" si="436"/>
        <v>196.77309090547985</v>
      </c>
      <c r="O51" s="263">
        <f t="shared" si="437"/>
        <v>0.31640615570297853</v>
      </c>
      <c r="P51" s="383">
        <f t="shared" ref="P51:P77" si="440">P50</f>
        <v>-56.500002288000502</v>
      </c>
      <c r="Q51" s="383">
        <f t="shared" si="438"/>
        <v>216.64999771199948</v>
      </c>
      <c r="R51" s="382">
        <f t="shared" si="189"/>
        <v>573.56933718429855</v>
      </c>
      <c r="S51" s="263">
        <f t="shared" si="439"/>
        <v>0.19419994167824312</v>
      </c>
      <c r="T51" s="492">
        <f>O51/Konstanten!$C$22</f>
        <v>0.25829073934937019</v>
      </c>
      <c r="U51" s="492">
        <f t="shared" si="190"/>
        <v>0.75186533996876448</v>
      </c>
      <c r="V51" s="492"/>
      <c r="W51" s="252"/>
      <c r="X51" s="515">
        <f t="shared" si="232"/>
        <v>400.00000000000006</v>
      </c>
      <c r="Y51" s="598">
        <v>40000</v>
      </c>
      <c r="Z51" s="490">
        <f t="shared" si="233"/>
        <v>3.513508196493316E-2</v>
      </c>
      <c r="AA51" s="490">
        <f t="shared" si="234"/>
        <v>7.0243698800878746E-2</v>
      </c>
      <c r="AB51" s="490">
        <f t="shared" si="235"/>
        <v>0.10529960033366548</v>
      </c>
      <c r="AC51" s="490">
        <f t="shared" si="236"/>
        <v>0.14027696175622284</v>
      </c>
      <c r="AD51" s="490">
        <f t="shared" si="237"/>
        <v>0.17515058513891105</v>
      </c>
      <c r="AE51" s="490">
        <f t="shared" si="238"/>
        <v>0.20989608803541665</v>
      </c>
      <c r="AF51" s="490">
        <f t="shared" si="239"/>
        <v>0.24449007568469325</v>
      </c>
      <c r="AG51" s="490">
        <f t="shared" si="240"/>
        <v>0.27891029393207667</v>
      </c>
      <c r="AH51" s="490">
        <f t="shared" si="241"/>
        <v>0.31313576069247845</v>
      </c>
      <c r="AI51" s="490">
        <f t="shared" si="242"/>
        <v>0.34714687451923093</v>
      </c>
      <c r="AJ51" s="490">
        <f t="shared" si="243"/>
        <v>0.38092549958161875</v>
      </c>
      <c r="AK51" s="490">
        <f t="shared" si="244"/>
        <v>0.41445502705831594</v>
      </c>
      <c r="AL51" s="490">
        <f t="shared" si="245"/>
        <v>0.44772041359173415</v>
      </c>
      <c r="AM51" s="490">
        <f t="shared" si="246"/>
        <v>0.48070819799793157</v>
      </c>
      <c r="AN51" s="490">
        <f t="shared" si="247"/>
        <v>0.51340649787321579</v>
      </c>
      <c r="AO51" s="490">
        <f t="shared" si="248"/>
        <v>0.54580498807517652</v>
      </c>
      <c r="AP51" s="490">
        <f t="shared" si="249"/>
        <v>0.57789486328277451</v>
      </c>
      <c r="AQ51" s="490">
        <f t="shared" si="250"/>
        <v>0.60966878696399274</v>
      </c>
      <c r="AR51" s="490">
        <f t="shared" si="251"/>
        <v>0.64112082911034818</v>
      </c>
      <c r="AS51" s="490">
        <f t="shared" si="252"/>
        <v>0.67224639504965022</v>
      </c>
      <c r="AT51" s="490">
        <f t="shared" si="253"/>
        <v>0.70304214753614613</v>
      </c>
      <c r="AU51" s="490">
        <f t="shared" si="254"/>
        <v>0.73350592415689597</v>
      </c>
      <c r="AV51" s="490">
        <f t="shared" si="255"/>
        <v>0.76363665189882235</v>
      </c>
      <c r="AW51" s="490">
        <f t="shared" si="256"/>
        <v>0.79343426050656252</v>
      </c>
      <c r="AX51" s="490">
        <f t="shared" si="257"/>
        <v>0.82289959603799323</v>
      </c>
      <c r="AY51" s="490">
        <f t="shared" si="258"/>
        <v>0.85203433580204535</v>
      </c>
      <c r="AZ51" s="490">
        <f t="shared" si="259"/>
        <v>0.8808409056493266</v>
      </c>
      <c r="BA51" s="490">
        <f t="shared" si="260"/>
        <v>0.90932240038598366</v>
      </c>
      <c r="BB51" s="490">
        <f t="shared" si="261"/>
        <v>0.93748250789829124</v>
      </c>
      <c r="BC51" s="490">
        <f t="shared" si="262"/>
        <v>0.96532543741256027</v>
      </c>
      <c r="BD51" s="490">
        <f t="shared" si="263"/>
        <v>0.99285585217224914</v>
      </c>
      <c r="BE51" s="490">
        <f t="shared" si="264"/>
        <v>1.0200788066922317</v>
      </c>
      <c r="BF51" s="490">
        <f t="shared" si="265"/>
        <v>1.0469996886478232</v>
      </c>
      <c r="BG51" s="490">
        <f t="shared" si="266"/>
        <v>1.0736241653721454</v>
      </c>
      <c r="BH51" s="490">
        <f t="shared" si="267"/>
        <v>1.0999581348682981</v>
      </c>
      <c r="BI51" s="490">
        <f t="shared" si="268"/>
        <v>1.1260076811903985</v>
      </c>
      <c r="BJ51" s="490">
        <f t="shared" si="269"/>
        <v>1.1517790340084182</v>
      </c>
      <c r="BK51" s="490">
        <f t="shared" si="270"/>
        <v>1.1772785321436214</v>
      </c>
      <c r="BL51" s="490">
        <f t="shared" si="271"/>
        <v>1.2025125908429124</v>
      </c>
      <c r="BM51" s="490">
        <f t="shared" si="272"/>
        <v>1.2274876725496726</v>
      </c>
      <c r="BN51" s="527"/>
      <c r="BO51" s="252"/>
      <c r="BP51" s="515">
        <f t="shared" si="273"/>
        <v>400.00000000000006</v>
      </c>
      <c r="BQ51" s="598">
        <v>40000</v>
      </c>
      <c r="BR51" s="382">
        <f t="shared" si="274"/>
        <v>216.70348746919089</v>
      </c>
      <c r="BS51" s="382">
        <f t="shared" si="275"/>
        <v>216.86379560873743</v>
      </c>
      <c r="BT51" s="382">
        <f t="shared" si="276"/>
        <v>217.13044099955812</v>
      </c>
      <c r="BU51" s="382">
        <f t="shared" si="277"/>
        <v>217.50262923755579</v>
      </c>
      <c r="BV51" s="382">
        <f t="shared" si="278"/>
        <v>217.97926362943156</v>
      </c>
      <c r="BW51" s="382">
        <f t="shared" si="279"/>
        <v>218.55896010742478</v>
      </c>
      <c r="BX51" s="382">
        <f t="shared" si="280"/>
        <v>219.24006564134919</v>
      </c>
      <c r="BY51" s="382">
        <f t="shared" si="281"/>
        <v>220.02067962921748</v>
      </c>
      <c r="BZ51" s="382">
        <f t="shared" si="282"/>
        <v>220.89867768750767</v>
      </c>
      <c r="CA51" s="382">
        <f t="shared" si="283"/>
        <v>221.87173722817909</v>
      </c>
      <c r="CB51" s="382">
        <f t="shared" si="284"/>
        <v>222.93736420151092</v>
      </c>
      <c r="CC51" s="382">
        <f t="shared" si="285"/>
        <v>224.09292039983404</v>
      </c>
      <c r="CD51" s="382">
        <f t="shared" si="286"/>
        <v>225.33565075406872</v>
      </c>
      <c r="CE51" s="382">
        <f t="shared" si="287"/>
        <v>226.66271010865648</v>
      </c>
      <c r="CF51" s="382">
        <f t="shared" si="288"/>
        <v>228.0711890264746</v>
      </c>
      <c r="CG51" s="382">
        <f t="shared" si="289"/>
        <v>229.55813824906451</v>
      </c>
      <c r="CH51" s="382">
        <f t="shared" si="290"/>
        <v>231.12059151464157</v>
      </c>
      <c r="CI51" s="382">
        <f t="shared" si="291"/>
        <v>232.75558651306503</v>
      </c>
      <c r="CJ51" s="382">
        <f t="shared" si="292"/>
        <v>234.46018383001373</v>
      </c>
      <c r="CK51" s="263">
        <f t="shared" si="293"/>
        <v>236.23148379963169</v>
      </c>
      <c r="CL51" s="382">
        <f t="shared" si="294"/>
        <v>238.06664124414846</v>
      </c>
      <c r="CM51" s="382">
        <f t="shared" si="295"/>
        <v>239.96287812950189</v>
      </c>
      <c r="CN51" s="382">
        <f t="shared" si="296"/>
        <v>241.91749420737423</v>
      </c>
      <c r="CO51" s="382">
        <f t="shared" si="297"/>
        <v>243.92787574647951</v>
      </c>
      <c r="CP51" s="382">
        <f t="shared" si="298"/>
        <v>245.99150247989007</v>
      </c>
      <c r="CQ51" s="382">
        <f t="shared" si="299"/>
        <v>248.10595291147843</v>
      </c>
      <c r="CR51" s="382">
        <f t="shared" si="300"/>
        <v>250.2689081341083</v>
      </c>
      <c r="CS51" s="382">
        <f t="shared" si="301"/>
        <v>252.47815431609365</v>
      </c>
      <c r="CT51" s="382">
        <f t="shared" si="302"/>
        <v>254.73158401164653</v>
      </c>
      <c r="CU51" s="382">
        <f t="shared" si="303"/>
        <v>257.02719644659885</v>
      </c>
      <c r="CV51" s="382">
        <f t="shared" si="304"/>
        <v>259.36309692345327</v>
      </c>
      <c r="CW51" s="382">
        <f t="shared" si="305"/>
        <v>261.73749548064728</v>
      </c>
      <c r="CX51" s="382">
        <f t="shared" si="306"/>
        <v>264.14870493045532</v>
      </c>
      <c r="CY51" s="382">
        <f t="shared" si="307"/>
        <v>266.59513838878809</v>
      </c>
      <c r="CZ51" s="382">
        <f t="shared" si="308"/>
        <v>269.07530639874489</v>
      </c>
      <c r="DA51" s="382">
        <f t="shared" si="309"/>
        <v>271.58781373847478</v>
      </c>
      <c r="DB51" s="382">
        <f t="shared" si="310"/>
        <v>274.13135599299801</v>
      </c>
      <c r="DC51" s="382">
        <f t="shared" si="311"/>
        <v>276.70471595930229</v>
      </c>
      <c r="DD51" s="382">
        <f t="shared" si="312"/>
        <v>279.30675994440435</v>
      </c>
      <c r="DE51" s="382">
        <f t="shared" si="313"/>
        <v>281.93643400722851</v>
      </c>
      <c r="DF51" s="521"/>
      <c r="DG51" s="252"/>
      <c r="DH51" s="515">
        <f t="shared" si="314"/>
        <v>400.00000000000006</v>
      </c>
      <c r="DI51" s="598">
        <v>40000</v>
      </c>
      <c r="DJ51" s="382">
        <f t="shared" si="315"/>
        <v>20.152405674542713</v>
      </c>
      <c r="DK51" s="382">
        <f t="shared" si="316"/>
        <v>40.28963176259353</v>
      </c>
      <c r="DL51" s="382">
        <f t="shared" si="317"/>
        <v>60.396621969152051</v>
      </c>
      <c r="DM51" s="382">
        <f t="shared" si="318"/>
        <v>80.458563976743932</v>
      </c>
      <c r="DN51" s="382">
        <f t="shared" si="319"/>
        <v>100.46100502556726</v>
      </c>
      <c r="DO51" s="382">
        <f t="shared" si="320"/>
        <v>120.3899600920511</v>
      </c>
      <c r="DP51" s="382">
        <f t="shared" si="321"/>
        <v>140.23201065860849</v>
      </c>
      <c r="DQ51" s="382">
        <f t="shared" si="322"/>
        <v>159.97439242449909</v>
      </c>
      <c r="DR51" s="382">
        <f t="shared" si="323"/>
        <v>179.60507070908599</v>
      </c>
      <c r="DS51" s="382">
        <f t="shared" si="324"/>
        <v>199.11280272359613</v>
      </c>
      <c r="DT51" s="382">
        <f t="shared" si="325"/>
        <v>218.48718631162686</v>
      </c>
      <c r="DU51" s="382">
        <f t="shared" si="326"/>
        <v>237.71869516253878</v>
      </c>
      <c r="DV51" s="382">
        <f t="shared" si="327"/>
        <v>256.79870086769097</v>
      </c>
      <c r="DW51" s="382">
        <f t="shared" si="328"/>
        <v>275.71948250473218</v>
      </c>
      <c r="DX51" s="382">
        <f t="shared" si="329"/>
        <v>294.47422469125235</v>
      </c>
      <c r="DY51" s="382">
        <f t="shared" si="330"/>
        <v>313.05700524216297</v>
      </c>
      <c r="DZ51" s="382">
        <f t="shared" si="331"/>
        <v>331.4627736953118</v>
      </c>
      <c r="EA51" s="382">
        <f t="shared" si="332"/>
        <v>349.68732204089264</v>
      </c>
      <c r="EB51" s="382">
        <f t="shared" si="333"/>
        <v>367.72724900787034</v>
      </c>
      <c r="EC51" s="382">
        <f t="shared" si="334"/>
        <v>385.579919233162</v>
      </c>
      <c r="ED51" s="382">
        <f t="shared" si="335"/>
        <v>403.24341857493317</v>
      </c>
      <c r="EE51" s="382">
        <f t="shared" si="336"/>
        <v>420.71650673942719</v>
      </c>
      <c r="EF51" s="382">
        <f t="shared" si="337"/>
        <v>437.99856827924447</v>
      </c>
      <c r="EG51" s="382">
        <f t="shared" si="338"/>
        <v>455.08956289806315</v>
      </c>
      <c r="EH51" s="382">
        <f t="shared" si="339"/>
        <v>471.98997586873878</v>
      </c>
      <c r="EI51" s="382">
        <f t="shared" si="340"/>
        <v>488.70076924424319</v>
      </c>
      <c r="EJ51" s="382">
        <f t="shared" si="341"/>
        <v>505.2233344181015</v>
      </c>
      <c r="EK51" s="382">
        <f t="shared" si="342"/>
        <v>521.55944647622402</v>
      </c>
      <c r="EL51" s="382">
        <f t="shared" si="343"/>
        <v>537.71122067709689</v>
      </c>
      <c r="EM51" s="382">
        <f t="shared" si="344"/>
        <v>553.68107130386522</v>
      </c>
      <c r="EN51" s="382">
        <f t="shared" si="345"/>
        <v>569.47167304998879</v>
      </c>
      <c r="EO51" s="382">
        <f t="shared" si="346"/>
        <v>585.0859250302135</v>
      </c>
      <c r="EP51" s="382">
        <f t="shared" si="347"/>
        <v>600.52691744989886</v>
      </c>
      <c r="EQ51" s="382">
        <f t="shared" si="348"/>
        <v>615.79790091754717</v>
      </c>
      <c r="ER51" s="382">
        <f t="shared" si="349"/>
        <v>630.90225834688704</v>
      </c>
      <c r="ES51" s="382">
        <f t="shared" si="350"/>
        <v>645.84347936480583</v>
      </c>
      <c r="ET51" s="382">
        <f t="shared" si="351"/>
        <v>660.62513711898009</v>
      </c>
      <c r="EU51" s="382">
        <f t="shared" si="352"/>
        <v>675.25086736292087</v>
      </c>
      <c r="EV51" s="382">
        <f t="shared" si="353"/>
        <v>689.72434968554285</v>
      </c>
      <c r="EW51" s="382">
        <f t="shared" si="354"/>
        <v>704.04929074621305</v>
      </c>
      <c r="EX51" s="521"/>
      <c r="EY51" s="252"/>
      <c r="EZ51" s="515">
        <f t="shared" si="355"/>
        <v>400.00000000000006</v>
      </c>
      <c r="FA51" s="598">
        <v>40000</v>
      </c>
      <c r="FB51" s="382">
        <f t="shared" si="356"/>
        <v>193.55348746919097</v>
      </c>
      <c r="FC51" s="382">
        <f t="shared" si="357"/>
        <v>203.71379560873751</v>
      </c>
      <c r="FD51" s="382">
        <f t="shared" si="358"/>
        <v>213.9804409995582</v>
      </c>
      <c r="FE51" s="382">
        <f t="shared" si="359"/>
        <v>224.35262923755587</v>
      </c>
      <c r="FF51" s="382">
        <f t="shared" si="360"/>
        <v>234.82926362943164</v>
      </c>
      <c r="FG51" s="382">
        <f t="shared" si="361"/>
        <v>245.40896010742486</v>
      </c>
      <c r="FH51" s="382">
        <f t="shared" si="362"/>
        <v>256.09006564134927</v>
      </c>
      <c r="FI51" s="382">
        <f t="shared" si="363"/>
        <v>266.87067962921753</v>
      </c>
      <c r="FJ51" s="382">
        <f t="shared" si="364"/>
        <v>277.74867768750778</v>
      </c>
      <c r="FK51" s="382">
        <f t="shared" si="365"/>
        <v>288.72173722817917</v>
      </c>
      <c r="FL51" s="382">
        <f t="shared" si="366"/>
        <v>299.78736420151097</v>
      </c>
      <c r="FM51" s="382">
        <f t="shared" si="367"/>
        <v>310.94292039983412</v>
      </c>
      <c r="FN51" s="382">
        <f t="shared" si="368"/>
        <v>322.18565075406877</v>
      </c>
      <c r="FO51" s="382">
        <f t="shared" si="369"/>
        <v>333.51271010865656</v>
      </c>
      <c r="FP51" s="382">
        <f t="shared" si="370"/>
        <v>344.92118902647468</v>
      </c>
      <c r="FQ51" s="382">
        <f t="shared" si="371"/>
        <v>356.40813824906456</v>
      </c>
      <c r="FR51" s="382">
        <f t="shared" si="372"/>
        <v>367.97059151464168</v>
      </c>
      <c r="FS51" s="382">
        <f t="shared" si="373"/>
        <v>379.60558651306508</v>
      </c>
      <c r="FT51" s="382">
        <f t="shared" si="374"/>
        <v>391.31018383001378</v>
      </c>
      <c r="FU51" s="382">
        <f t="shared" si="375"/>
        <v>403.08148379963177</v>
      </c>
      <c r="FV51" s="382">
        <f t="shared" si="376"/>
        <v>414.91664124414854</v>
      </c>
      <c r="FW51" s="382">
        <f t="shared" si="377"/>
        <v>426.812878129502</v>
      </c>
      <c r="FX51" s="382">
        <f t="shared" si="378"/>
        <v>438.76749420737428</v>
      </c>
      <c r="FY51" s="382">
        <f t="shared" si="379"/>
        <v>450.77787574647959</v>
      </c>
      <c r="FZ51" s="382">
        <f t="shared" si="380"/>
        <v>462.84150247989015</v>
      </c>
      <c r="GA51" s="382">
        <f t="shared" si="381"/>
        <v>474.95595291147851</v>
      </c>
      <c r="GB51" s="382">
        <f t="shared" si="382"/>
        <v>487.11890813410838</v>
      </c>
      <c r="GC51" s="382">
        <f t="shared" si="383"/>
        <v>499.32815431609367</v>
      </c>
      <c r="GD51" s="382">
        <f t="shared" si="384"/>
        <v>511.58158401164656</v>
      </c>
      <c r="GE51" s="382">
        <f t="shared" si="385"/>
        <v>523.87719644659887</v>
      </c>
      <c r="GF51" s="382">
        <f t="shared" si="386"/>
        <v>536.21309692345335</v>
      </c>
      <c r="GG51" s="382">
        <f t="shared" si="387"/>
        <v>548.58749548064725</v>
      </c>
      <c r="GH51" s="382">
        <f t="shared" si="388"/>
        <v>560.99870493045535</v>
      </c>
      <c r="GI51" s="382">
        <f t="shared" si="389"/>
        <v>573.44513838878811</v>
      </c>
      <c r="GJ51" s="382">
        <f t="shared" si="390"/>
        <v>585.92530639874485</v>
      </c>
      <c r="GK51" s="382">
        <f t="shared" si="391"/>
        <v>598.4378137384748</v>
      </c>
      <c r="GL51" s="382">
        <f t="shared" si="392"/>
        <v>610.98135599299803</v>
      </c>
      <c r="GM51" s="382">
        <f t="shared" si="393"/>
        <v>623.55471595930226</v>
      </c>
      <c r="GN51" s="382">
        <f t="shared" si="394"/>
        <v>636.15675994440437</v>
      </c>
      <c r="GO51" s="382">
        <f t="shared" si="395"/>
        <v>648.78643400722854</v>
      </c>
      <c r="GQ51" s="511"/>
      <c r="GR51" s="521"/>
      <c r="GS51" s="625">
        <v>40000</v>
      </c>
      <c r="GT51" s="476">
        <f t="shared" si="396"/>
        <v>8.6044854691316139</v>
      </c>
      <c r="GU51" s="476">
        <f t="shared" si="397"/>
        <v>4.0562337429421076</v>
      </c>
      <c r="GV51" s="476">
        <f t="shared" si="398"/>
        <v>2.5429206803792774</v>
      </c>
      <c r="GW51" s="476">
        <f t="shared" si="399"/>
        <v>1.7884244777523455</v>
      </c>
      <c r="GX51" s="476">
        <f t="shared" si="400"/>
        <v>1.3375165674449279</v>
      </c>
      <c r="GY51" s="476">
        <f t="shared" si="401"/>
        <v>1.0384503817409962</v>
      </c>
      <c r="GZ51" s="476">
        <f t="shared" si="402"/>
        <v>0.82618836055053424</v>
      </c>
      <c r="HA51" s="476">
        <f t="shared" si="403"/>
        <v>0.66820874006550024</v>
      </c>
      <c r="HB51" s="476">
        <f t="shared" si="404"/>
        <v>0.54644118114788187</v>
      </c>
      <c r="HC51" s="476">
        <f t="shared" si="405"/>
        <v>0.45004104848534587</v>
      </c>
      <c r="HD51" s="476">
        <f t="shared" si="406"/>
        <v>0.37210501568694376</v>
      </c>
      <c r="HE51" s="476">
        <f t="shared" si="407"/>
        <v>0.30802888761958208</v>
      </c>
      <c r="HF51" s="476">
        <f t="shared" si="408"/>
        <v>0.25462336711768169</v>
      </c>
      <c r="HG51" s="476">
        <f t="shared" si="409"/>
        <v>0.2096087918014008</v>
      </c>
      <c r="HH51" s="476">
        <f t="shared" si="410"/>
        <v>0.17131198626336314</v>
      </c>
      <c r="HI51" s="476">
        <f t="shared" si="411"/>
        <v>0.13847680224682288</v>
      </c>
      <c r="HJ51" s="476">
        <f t="shared" si="412"/>
        <v>0.11014153237276869</v>
      </c>
      <c r="HK51" s="476">
        <f t="shared" si="413"/>
        <v>8.555718948447831E-2</v>
      </c>
      <c r="HL51" s="476">
        <f t="shared" si="414"/>
        <v>6.4131594505901585E-2</v>
      </c>
      <c r="HM51" s="478">
        <f t="shared" si="415"/>
        <v>4.5390238685864989E-2</v>
      </c>
      <c r="HN51" s="476">
        <f t="shared" si="416"/>
        <v>2.8948327812686105E-2</v>
      </c>
      <c r="HO51" s="476">
        <f t="shared" si="417"/>
        <v>1.4490449726638904E-2</v>
      </c>
      <c r="HP51" s="476">
        <f t="shared" si="418"/>
        <v>1.7555443871670184E-3</v>
      </c>
      <c r="HQ51" s="476">
        <f t="shared" si="419"/>
        <v>9.4743705483514747E-3</v>
      </c>
      <c r="HR51" s="476">
        <f t="shared" si="420"/>
        <v>1.9382770517551912E-2</v>
      </c>
      <c r="HS51" s="476">
        <f t="shared" si="421"/>
        <v>2.8125219352571333E-2</v>
      </c>
      <c r="HT51" s="476">
        <f t="shared" si="422"/>
        <v>3.5834501398960841E-2</v>
      </c>
      <c r="HU51" s="476">
        <f t="shared" si="423"/>
        <v>4.2624656326963474E-2</v>
      </c>
      <c r="HV51" s="476">
        <f t="shared" si="424"/>
        <v>4.8594181524699014E-2</v>
      </c>
      <c r="HW51" s="476">
        <f t="shared" si="425"/>
        <v>5.3828596283924092E-2</v>
      </c>
      <c r="HX51" s="476">
        <f t="shared" si="426"/>
        <v>5.8402511837697631E-2</v>
      </c>
      <c r="HY51" s="476">
        <f t="shared" si="427"/>
        <v>6.2381315270370753E-2</v>
      </c>
      <c r="HZ51" s="476">
        <f t="shared" si="428"/>
        <v>6.5822549116195603E-2</v>
      </c>
      <c r="IA51" s="476">
        <f t="shared" si="429"/>
        <v>6.8777049200156204E-2</v>
      </c>
      <c r="IB51" s="476">
        <f t="shared" si="430"/>
        <v>7.1289888969477494E-2</v>
      </c>
      <c r="IC51" s="476">
        <f t="shared" si="431"/>
        <v>7.3401167838614736E-2</v>
      </c>
      <c r="ID51" s="476">
        <f t="shared" si="432"/>
        <v>7.5146672956589444E-2</v>
      </c>
      <c r="IE51" s="476">
        <f t="shared" si="433"/>
        <v>7.6558437615207031E-2</v>
      </c>
      <c r="IF51" s="476">
        <f t="shared" si="434"/>
        <v>7.7665214756534054E-2</v>
      </c>
      <c r="IG51" s="476">
        <f t="shared" si="435"/>
        <v>7.8492880349914279E-2</v>
      </c>
    </row>
    <row r="52" spans="1:296" s="90" customFormat="1">
      <c r="A52" s="173"/>
      <c r="B52" s="182"/>
      <c r="C52" s="91"/>
      <c r="D52" s="189"/>
      <c r="E52" s="91"/>
      <c r="F52" s="384"/>
      <c r="G52" s="384"/>
      <c r="H52" s="384"/>
      <c r="I52" s="384"/>
      <c r="J52" s="252"/>
      <c r="K52" s="606">
        <v>40000</v>
      </c>
      <c r="L52" s="382">
        <f t="shared" si="231"/>
        <v>12.191999999999998</v>
      </c>
      <c r="M52" s="382">
        <v>400</v>
      </c>
      <c r="N52" s="493">
        <f t="shared" si="436"/>
        <v>187.53918367429083</v>
      </c>
      <c r="O52" s="263">
        <f t="shared" si="437"/>
        <v>0.30155826631071464</v>
      </c>
      <c r="P52" s="383">
        <f t="shared" si="440"/>
        <v>-56.500002288000502</v>
      </c>
      <c r="Q52" s="383">
        <f t="shared" si="438"/>
        <v>216.64999771199948</v>
      </c>
      <c r="R52" s="382">
        <f t="shared" si="189"/>
        <v>573.56933718429855</v>
      </c>
      <c r="S52" s="263">
        <f t="shared" si="439"/>
        <v>0.18508678378908544</v>
      </c>
      <c r="T52" s="492">
        <f>O52/Konstanten!$C$22</f>
        <v>0.24617001331486907</v>
      </c>
      <c r="U52" s="492">
        <f t="shared" si="190"/>
        <v>0.75186533996876448</v>
      </c>
      <c r="V52" s="492"/>
      <c r="W52" s="252"/>
      <c r="X52" s="515">
        <f t="shared" si="232"/>
        <v>410</v>
      </c>
      <c r="Y52" s="592">
        <v>41000</v>
      </c>
      <c r="Z52" s="490">
        <f t="shared" si="233"/>
        <v>3.5989392495207558E-2</v>
      </c>
      <c r="AA52" s="490">
        <f t="shared" si="234"/>
        <v>7.1950041176168669E-2</v>
      </c>
      <c r="AB52" s="490">
        <f t="shared" si="235"/>
        <v>0.10785344736182996</v>
      </c>
      <c r="AC52" s="490">
        <f t="shared" si="236"/>
        <v>0.14367159718809605</v>
      </c>
      <c r="AD52" s="490">
        <f t="shared" si="237"/>
        <v>0.17937719062440216</v>
      </c>
      <c r="AE52" s="490">
        <f t="shared" si="238"/>
        <v>0.21494385505402314</v>
      </c>
      <c r="AF52" s="490">
        <f t="shared" si="239"/>
        <v>0.25034633928165356</v>
      </c>
      <c r="AG52" s="490">
        <f t="shared" si="240"/>
        <v>0.28556068460990364</v>
      </c>
      <c r="AH52" s="490">
        <f t="shared" si="241"/>
        <v>0.32056437049701952</v>
      </c>
      <c r="AI52" s="490">
        <f t="shared" si="242"/>
        <v>0.35533643322270825</v>
      </c>
      <c r="AJ52" s="490">
        <f t="shared" si="243"/>
        <v>0.38985755689422169</v>
      </c>
      <c r="AK52" s="490">
        <f t="shared" si="244"/>
        <v>0.42411013697757793</v>
      </c>
      <c r="AL52" s="490">
        <f t="shared" si="245"/>
        <v>0.45807831730056653</v>
      </c>
      <c r="AM52" s="490">
        <f t="shared" si="246"/>
        <v>0.49174800211924707</v>
      </c>
      <c r="AN52" s="490">
        <f t="shared" si="247"/>
        <v>0.52510684535121588</v>
      </c>
      <c r="AO52" s="490">
        <f t="shared" si="248"/>
        <v>0.55814421945084969</v>
      </c>
      <c r="AP52" s="490">
        <f t="shared" si="249"/>
        <v>0.59085116663723758</v>
      </c>
      <c r="AQ52" s="490">
        <f t="shared" si="250"/>
        <v>0.62322033529476661</v>
      </c>
      <c r="AR52" s="490">
        <f t="shared" si="251"/>
        <v>0.65524590436444652</v>
      </c>
      <c r="AS52" s="490">
        <f t="shared" si="252"/>
        <v>0.68692349845013001</v>
      </c>
      <c r="AT52" s="490">
        <f t="shared" si="253"/>
        <v>0.71825009619710345</v>
      </c>
      <c r="AU52" s="490">
        <f t="shared" si="254"/>
        <v>0.7492239342817163</v>
      </c>
      <c r="AV52" s="490">
        <f t="shared" si="255"/>
        <v>0.77984440909726249</v>
      </c>
      <c r="AW52" s="490">
        <f t="shared" si="256"/>
        <v>0.81011197795036971</v>
      </c>
      <c r="AX52" s="490">
        <f t="shared" si="257"/>
        <v>0.84002806130663843</v>
      </c>
      <c r="AY52" s="490">
        <f t="shared" si="258"/>
        <v>0.86959494735557619</v>
      </c>
      <c r="AZ52" s="490">
        <f t="shared" si="259"/>
        <v>0.898815699910819</v>
      </c>
      <c r="BA52" s="490">
        <f t="shared" si="260"/>
        <v>0.92769407042826391</v>
      </c>
      <c r="BB52" s="490">
        <f t="shared" si="261"/>
        <v>0.95623441471510573</v>
      </c>
      <c r="BC52" s="490">
        <f t="shared" si="262"/>
        <v>0.98444161471920211</v>
      </c>
      <c r="BD52" s="490">
        <f t="shared" si="263"/>
        <v>1.0123210056303091</v>
      </c>
      <c r="BE52" s="490">
        <f t="shared" si="264"/>
        <v>1.0398783083923659</v>
      </c>
      <c r="BF52" s="490">
        <f t="shared" si="265"/>
        <v>1.0671195676171752</v>
      </c>
      <c r="BG52" s="490">
        <f t="shared" si="266"/>
        <v>1.0940510948026534</v>
      </c>
      <c r="BH52" s="490">
        <f t="shared" si="267"/>
        <v>1.120679416691122</v>
      </c>
      <c r="BI52" s="490">
        <f t="shared" si="268"/>
        <v>1.1470112285521004</v>
      </c>
      <c r="BJ52" s="490">
        <f t="shared" si="269"/>
        <v>1.1730533521378197</v>
      </c>
      <c r="BK52" s="490">
        <f t="shared" si="270"/>
        <v>1.198812698035445</v>
      </c>
      <c r="BL52" s="490">
        <f t="shared" si="271"/>
        <v>1.2242962321260462</v>
      </c>
      <c r="BM52" s="490">
        <f t="shared" si="272"/>
        <v>1.2495109458545324</v>
      </c>
      <c r="BN52" s="527"/>
      <c r="BO52" s="252"/>
      <c r="BP52" s="515">
        <f t="shared" si="273"/>
        <v>410</v>
      </c>
      <c r="BQ52" s="592">
        <v>41000</v>
      </c>
      <c r="BR52" s="382">
        <f t="shared" si="274"/>
        <v>216.70612030341309</v>
      </c>
      <c r="BS52" s="382">
        <f t="shared" si="275"/>
        <v>216.87430881869676</v>
      </c>
      <c r="BT52" s="382">
        <f t="shared" si="276"/>
        <v>217.15402813012881</v>
      </c>
      <c r="BU52" s="382">
        <f t="shared" si="277"/>
        <v>217.54439510379953</v>
      </c>
      <c r="BV52" s="382">
        <f t="shared" si="278"/>
        <v>218.04419142572706</v>
      </c>
      <c r="BW52" s="382">
        <f t="shared" si="279"/>
        <v>218.65188099042621</v>
      </c>
      <c r="BX52" s="382">
        <f t="shared" si="280"/>
        <v>219.3656313213296</v>
      </c>
      <c r="BY52" s="382">
        <f t="shared" si="281"/>
        <v>220.18333839078053</v>
      </c>
      <c r="BZ52" s="382">
        <f t="shared" si="282"/>
        <v>221.10265413731688</v>
      </c>
      <c r="CA52" s="382">
        <f t="shared" si="283"/>
        <v>222.12101594122072</v>
      </c>
      <c r="CB52" s="382">
        <f t="shared" si="284"/>
        <v>223.23567731499347</v>
      </c>
      <c r="CC52" s="382">
        <f t="shared" si="285"/>
        <v>224.44373909077299</v>
      </c>
      <c r="CD52" s="382">
        <f t="shared" si="286"/>
        <v>225.7421804373358</v>
      </c>
      <c r="CE52" s="382">
        <f t="shared" si="287"/>
        <v>227.12788910984418</v>
      </c>
      <c r="CF52" s="382">
        <f t="shared" si="288"/>
        <v>228.5976904199959</v>
      </c>
      <c r="CG52" s="382">
        <f t="shared" si="289"/>
        <v>230.14837450682384</v>
      </c>
      <c r="CH52" s="382">
        <f t="shared" si="290"/>
        <v>231.77672158363055</v>
      </c>
      <c r="CI52" s="382">
        <f t="shared" si="291"/>
        <v>233.47952492972479</v>
      </c>
      <c r="CJ52" s="382">
        <f t="shared" si="292"/>
        <v>235.25361148295607</v>
      </c>
      <c r="CK52" s="382">
        <f t="shared" si="293"/>
        <v>237.09585996776062</v>
      </c>
      <c r="CL52" s="382">
        <f t="shared" si="294"/>
        <v>239.00321656170541</v>
      </c>
      <c r="CM52" s="382">
        <f t="shared" si="295"/>
        <v>240.97270816047768</v>
      </c>
      <c r="CN52" s="382">
        <f t="shared" si="296"/>
        <v>243.00145334670984</v>
      </c>
      <c r="CO52" s="382">
        <f t="shared" si="297"/>
        <v>245.08667120243757</v>
      </c>
      <c r="CP52" s="382">
        <f t="shared" si="298"/>
        <v>247.22568812919488</v>
      </c>
      <c r="CQ52" s="382">
        <f t="shared" si="299"/>
        <v>249.41594285493122</v>
      </c>
      <c r="CR52" s="382">
        <f t="shared" si="300"/>
        <v>251.65498981437781</v>
      </c>
      <c r="CS52" s="382">
        <f t="shared" si="301"/>
        <v>253.94050109055664</v>
      </c>
      <c r="CT52" s="382">
        <f t="shared" si="302"/>
        <v>256.2702671010976</v>
      </c>
      <c r="CU52" s="382">
        <f t="shared" si="303"/>
        <v>258.64219620515951</v>
      </c>
      <c r="CV52" s="382">
        <f t="shared" si="304"/>
        <v>261.05431339607452</v>
      </c>
      <c r="CW52" s="382">
        <f t="shared" si="305"/>
        <v>263.50475823233609</v>
      </c>
      <c r="CX52" s="382">
        <f t="shared" si="306"/>
        <v>265.99178214596827</v>
      </c>
      <c r="CY52" s="382">
        <f t="shared" si="307"/>
        <v>268.5137452533009</v>
      </c>
      <c r="CZ52" s="382">
        <f t="shared" si="308"/>
        <v>271.06911277922927</v>
      </c>
      <c r="DA52" s="382">
        <f t="shared" si="309"/>
        <v>273.65645119250274</v>
      </c>
      <c r="DB52" s="382">
        <f t="shared" si="310"/>
        <v>276.27442413677068</v>
      </c>
      <c r="DC52" s="382">
        <f t="shared" si="311"/>
        <v>278.92178823015303</v>
      </c>
      <c r="DD52" s="382">
        <f t="shared" si="312"/>
        <v>281.59738879513691</v>
      </c>
      <c r="DE52" s="382">
        <f t="shared" si="313"/>
        <v>284.30015557065849</v>
      </c>
      <c r="DF52" s="521"/>
      <c r="DG52" s="252"/>
      <c r="DH52" s="515">
        <f t="shared" si="314"/>
        <v>410</v>
      </c>
      <c r="DI52" s="592">
        <v>41000</v>
      </c>
      <c r="DJ52" s="382">
        <f t="shared" si="315"/>
        <v>20.642411999141768</v>
      </c>
      <c r="DK52" s="382">
        <f t="shared" si="316"/>
        <v>41.268337427798052</v>
      </c>
      <c r="DL52" s="382">
        <f t="shared" si="317"/>
        <v>61.861430316366445</v>
      </c>
      <c r="DM52" s="382">
        <f t="shared" si="318"/>
        <v>82.405622771385779</v>
      </c>
      <c r="DN52" s="382">
        <f t="shared" si="319"/>
        <v>102.88525633241991</v>
      </c>
      <c r="DO52" s="382">
        <f t="shared" si="320"/>
        <v>123.28520447517398</v>
      </c>
      <c r="DP52" s="382">
        <f t="shared" si="321"/>
        <v>143.59098388829355</v>
      </c>
      <c r="DQ52" s="382">
        <f t="shared" si="322"/>
        <v>163.78885259759696</v>
      </c>
      <c r="DR52" s="382">
        <f t="shared" si="323"/>
        <v>183.86589351087738</v>
      </c>
      <c r="DS52" s="382">
        <f t="shared" si="324"/>
        <v>203.81008248098152</v>
      </c>
      <c r="DT52" s="382">
        <f t="shared" si="325"/>
        <v>223.61034050410871</v>
      </c>
      <c r="DU52" s="382">
        <f t="shared" si="326"/>
        <v>243.25657015937145</v>
      </c>
      <c r="DV52" s="382">
        <f t="shared" si="327"/>
        <v>262.73967683258473</v>
      </c>
      <c r="DW52" s="382">
        <f t="shared" si="328"/>
        <v>282.05157563723958</v>
      </c>
      <c r="DX52" s="382">
        <f t="shared" si="329"/>
        <v>301.18518523903487</v>
      </c>
      <c r="DY52" s="382">
        <f t="shared" si="330"/>
        <v>320.13441000367152</v>
      </c>
      <c r="DZ52" s="382">
        <f t="shared" si="331"/>
        <v>338.89411202268991</v>
      </c>
      <c r="EA52" s="382">
        <f t="shared" si="332"/>
        <v>357.4600746347956</v>
      </c>
      <c r="EB52" s="382">
        <f t="shared" si="333"/>
        <v>375.82895905904189</v>
      </c>
      <c r="EC52" s="382">
        <f t="shared" si="334"/>
        <v>393.99825570236061</v>
      </c>
      <c r="ED52" s="382">
        <f t="shared" si="335"/>
        <v>411.96623160833127</v>
      </c>
      <c r="EE52" s="382">
        <f t="shared" si="336"/>
        <v>429.7318753885765</v>
      </c>
      <c r="EF52" s="382">
        <f t="shared" si="337"/>
        <v>447.29484083279783</v>
      </c>
      <c r="EG52" s="382">
        <f t="shared" si="338"/>
        <v>464.65539023805462</v>
      </c>
      <c r="EH52" s="382">
        <f t="shared" si="339"/>
        <v>481.81433833985989</v>
      </c>
      <c r="EI52" s="382">
        <f t="shared" si="340"/>
        <v>498.7729975735528</v>
      </c>
      <c r="EJ52" s="382">
        <f t="shared" si="341"/>
        <v>515.53312524868988</v>
      </c>
      <c r="EK52" s="382">
        <f t="shared" si="342"/>
        <v>532.0968730853433</v>
      </c>
      <c r="EL52" s="382">
        <f t="shared" si="343"/>
        <v>548.4667394409588</v>
      </c>
      <c r="EM52" s="382">
        <f t="shared" si="344"/>
        <v>564.64552445113338</v>
      </c>
      <c r="EN52" s="382">
        <f t="shared" si="345"/>
        <v>580.63628821711893</v>
      </c>
      <c r="EO52" s="382">
        <f t="shared" si="346"/>
        <v>596.44231209693896</v>
      </c>
      <c r="EP52" s="382">
        <f t="shared" si="347"/>
        <v>612.06706309457843</v>
      </c>
      <c r="EQ52" s="382">
        <f t="shared" si="348"/>
        <v>627.51416129171412</v>
      </c>
      <c r="ER52" s="382">
        <f t="shared" si="349"/>
        <v>642.78735022761316</v>
      </c>
      <c r="ES52" s="382">
        <f t="shared" si="350"/>
        <v>657.89047010357615</v>
      </c>
      <c r="ET52" s="382">
        <f t="shared" si="351"/>
        <v>672.82743366750879</v>
      </c>
      <c r="EU52" s="382">
        <f t="shared" si="352"/>
        <v>687.60220462031077</v>
      </c>
      <c r="EV52" s="382">
        <f t="shared" si="353"/>
        <v>702.21877837777049</v>
      </c>
      <c r="EW52" s="382">
        <f t="shared" si="354"/>
        <v>716.68116501831014</v>
      </c>
      <c r="EX52" s="521"/>
      <c r="EY52" s="252"/>
      <c r="EZ52" s="515">
        <f t="shared" si="355"/>
        <v>410</v>
      </c>
      <c r="FA52" s="592">
        <v>41000</v>
      </c>
      <c r="FB52" s="382">
        <f t="shared" si="356"/>
        <v>199.55612030341311</v>
      </c>
      <c r="FC52" s="382">
        <f t="shared" si="357"/>
        <v>209.72430881869678</v>
      </c>
      <c r="FD52" s="382">
        <f t="shared" si="358"/>
        <v>220.00402813012883</v>
      </c>
      <c r="FE52" s="382">
        <f t="shared" si="359"/>
        <v>230.39439510379955</v>
      </c>
      <c r="FF52" s="382">
        <f t="shared" si="360"/>
        <v>240.89419142572709</v>
      </c>
      <c r="FG52" s="382">
        <f t="shared" si="361"/>
        <v>251.50188099042623</v>
      </c>
      <c r="FH52" s="382">
        <f t="shared" si="362"/>
        <v>262.21563132132962</v>
      </c>
      <c r="FI52" s="382">
        <f t="shared" si="363"/>
        <v>273.03333839078056</v>
      </c>
      <c r="FJ52" s="382">
        <f t="shared" si="364"/>
        <v>283.95265413731693</v>
      </c>
      <c r="FK52" s="382">
        <f t="shared" si="365"/>
        <v>294.97101594122074</v>
      </c>
      <c r="FL52" s="382">
        <f t="shared" si="366"/>
        <v>306.08567731499352</v>
      </c>
      <c r="FM52" s="382">
        <f t="shared" si="367"/>
        <v>317.29373909077299</v>
      </c>
      <c r="FN52" s="382">
        <f t="shared" si="368"/>
        <v>328.59218043733586</v>
      </c>
      <c r="FO52" s="382">
        <f t="shared" si="369"/>
        <v>339.97788910984423</v>
      </c>
      <c r="FP52" s="382">
        <f t="shared" si="370"/>
        <v>351.44769041999592</v>
      </c>
      <c r="FQ52" s="382">
        <f t="shared" si="371"/>
        <v>362.99837450682389</v>
      </c>
      <c r="FR52" s="382">
        <f t="shared" si="372"/>
        <v>374.62672158363057</v>
      </c>
      <c r="FS52" s="382">
        <f t="shared" si="373"/>
        <v>386.32952492972481</v>
      </c>
      <c r="FT52" s="382">
        <f t="shared" si="374"/>
        <v>398.10361148295613</v>
      </c>
      <c r="FU52" s="382">
        <f t="shared" si="375"/>
        <v>409.94585996776061</v>
      </c>
      <c r="FV52" s="382">
        <f t="shared" si="376"/>
        <v>421.85321656170544</v>
      </c>
      <c r="FW52" s="382">
        <f t="shared" si="377"/>
        <v>433.8227081604777</v>
      </c>
      <c r="FX52" s="382">
        <f t="shared" si="378"/>
        <v>445.85145334670983</v>
      </c>
      <c r="FY52" s="382">
        <f t="shared" si="379"/>
        <v>457.93667120243759</v>
      </c>
      <c r="FZ52" s="382">
        <f t="shared" si="380"/>
        <v>470.07568812919487</v>
      </c>
      <c r="GA52" s="382">
        <f t="shared" si="381"/>
        <v>482.26594285493127</v>
      </c>
      <c r="GB52" s="382">
        <f t="shared" si="382"/>
        <v>494.50498981437784</v>
      </c>
      <c r="GC52" s="382">
        <f t="shared" si="383"/>
        <v>506.79050109055663</v>
      </c>
      <c r="GD52" s="382">
        <f t="shared" si="384"/>
        <v>519.12026710109762</v>
      </c>
      <c r="GE52" s="382">
        <f t="shared" si="385"/>
        <v>531.49219620515953</v>
      </c>
      <c r="GF52" s="382">
        <f t="shared" si="386"/>
        <v>543.90431339607449</v>
      </c>
      <c r="GG52" s="382">
        <f t="shared" si="387"/>
        <v>556.35475823233605</v>
      </c>
      <c r="GH52" s="382">
        <f t="shared" si="388"/>
        <v>568.8417821459683</v>
      </c>
      <c r="GI52" s="382">
        <f t="shared" si="389"/>
        <v>581.36374525330098</v>
      </c>
      <c r="GJ52" s="382">
        <f t="shared" si="390"/>
        <v>593.91911277922929</v>
      </c>
      <c r="GK52" s="382">
        <f t="shared" si="391"/>
        <v>606.50645119250271</v>
      </c>
      <c r="GL52" s="382">
        <f t="shared" si="392"/>
        <v>619.1244241367707</v>
      </c>
      <c r="GM52" s="382">
        <f t="shared" si="393"/>
        <v>631.77178823015311</v>
      </c>
      <c r="GN52" s="382">
        <f t="shared" si="394"/>
        <v>644.44738879513693</v>
      </c>
      <c r="GO52" s="382">
        <f t="shared" si="395"/>
        <v>657.15015557065851</v>
      </c>
      <c r="GP52" s="89"/>
      <c r="GQ52" s="511"/>
      <c r="GR52" s="521"/>
      <c r="GS52" s="524">
        <v>41000</v>
      </c>
      <c r="GT52" s="477">
        <f t="shared" si="396"/>
        <v>8.6672869581185523</v>
      </c>
      <c r="GU52" s="477">
        <f t="shared" si="397"/>
        <v>4.0819665121141515</v>
      </c>
      <c r="GV52" s="477">
        <f t="shared" si="398"/>
        <v>2.5564006038173224</v>
      </c>
      <c r="GW52" s="477">
        <f t="shared" si="399"/>
        <v>1.7958577018824597</v>
      </c>
      <c r="GX52" s="477">
        <f t="shared" si="400"/>
        <v>1.3413869004457106</v>
      </c>
      <c r="GY52" s="477">
        <f t="shared" si="401"/>
        <v>1.040000517994609</v>
      </c>
      <c r="GZ52" s="477">
        <f t="shared" si="402"/>
        <v>0.82612880155010282</v>
      </c>
      <c r="HA52" s="477">
        <f t="shared" si="403"/>
        <v>0.66698364425068568</v>
      </c>
      <c r="HB52" s="477">
        <f t="shared" si="404"/>
        <v>0.54434652732655109</v>
      </c>
      <c r="HC52" s="477">
        <f t="shared" si="405"/>
        <v>0.44728372782414177</v>
      </c>
      <c r="HD52" s="477">
        <f t="shared" si="406"/>
        <v>0.3688350754484423</v>
      </c>
      <c r="HE52" s="477">
        <f t="shared" si="407"/>
        <v>0.3043583525118993</v>
      </c>
      <c r="HF52" s="477">
        <f t="shared" si="408"/>
        <v>0.25063783437136417</v>
      </c>
      <c r="HG52" s="477">
        <f t="shared" si="409"/>
        <v>0.20537489762902986</v>
      </c>
      <c r="HH52" s="477">
        <f t="shared" si="410"/>
        <v>0.16688239543080563</v>
      </c>
      <c r="HI52" s="477">
        <f t="shared" si="411"/>
        <v>0.13389364955382579</v>
      </c>
      <c r="HJ52" s="477">
        <f t="shared" si="412"/>
        <v>0.10543886214980407</v>
      </c>
      <c r="HK52" s="477">
        <f t="shared" si="413"/>
        <v>8.0762726646952429E-2</v>
      </c>
      <c r="HL52" s="477">
        <f t="shared" si="414"/>
        <v>5.9268057681566087E-2</v>
      </c>
      <c r="HM52" s="477">
        <f t="shared" si="415"/>
        <v>4.0476332152717329E-2</v>
      </c>
      <c r="HN52" s="477">
        <f t="shared" si="416"/>
        <v>2.399950334466739E-2</v>
      </c>
      <c r="HO52" s="477">
        <f t="shared" si="417"/>
        <v>9.5195004284989344E-3</v>
      </c>
      <c r="HP52" s="477">
        <f t="shared" si="418"/>
        <v>3.2269263007832201E-3</v>
      </c>
      <c r="HQ52" s="477">
        <f t="shared" si="419"/>
        <v>1.4459574077414359E-2</v>
      </c>
      <c r="HR52" s="477">
        <f t="shared" si="420"/>
        <v>2.4363430634114631E-2</v>
      </c>
      <c r="HS52" s="477">
        <f t="shared" si="421"/>
        <v>3.309532552669369E-2</v>
      </c>
      <c r="HT52" s="477">
        <f t="shared" si="422"/>
        <v>4.0789106275505013E-2</v>
      </c>
      <c r="HU52" s="477">
        <f t="shared" si="423"/>
        <v>4.7559708156239756E-2</v>
      </c>
      <c r="HV52" s="477">
        <f t="shared" si="424"/>
        <v>5.3506384671153352E-2</v>
      </c>
      <c r="HW52" s="477">
        <f t="shared" si="425"/>
        <v>5.871529448179142E-2</v>
      </c>
      <c r="HX52" s="477">
        <f t="shared" si="426"/>
        <v>6.3261590028815345E-2</v>
      </c>
      <c r="HY52" s="477">
        <f t="shared" si="427"/>
        <v>6.7211116735942655E-2</v>
      </c>
      <c r="HZ52" s="477">
        <f t="shared" si="428"/>
        <v>7.0621805280724342E-2</v>
      </c>
      <c r="IA52" s="477">
        <f t="shared" si="429"/>
        <v>7.3544819998028824E-2</v>
      </c>
      <c r="IB52" s="477">
        <f t="shared" si="430"/>
        <v>7.6025512062549858E-2</v>
      </c>
      <c r="IC52" s="477">
        <f t="shared" si="431"/>
        <v>7.8104215285233883E-2</v>
      </c>
      <c r="ID52" s="477">
        <f t="shared" si="432"/>
        <v>7.9816914179626788E-2</v>
      </c>
      <c r="IE52" s="477">
        <f t="shared" si="433"/>
        <v>8.1195807714122784E-2</v>
      </c>
      <c r="IF52" s="477">
        <f t="shared" si="434"/>
        <v>8.2269787367540981E-2</v>
      </c>
      <c r="IG52" s="477">
        <f t="shared" si="435"/>
        <v>8.3064844387435097E-2</v>
      </c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</row>
    <row r="53" spans="1:296">
      <c r="F53" s="384"/>
      <c r="G53" s="384"/>
      <c r="H53" s="384"/>
      <c r="I53" s="384"/>
      <c r="J53" s="252"/>
      <c r="K53" s="606">
        <v>41000</v>
      </c>
      <c r="L53" s="382">
        <f t="shared" si="231"/>
        <v>12.496799999999999</v>
      </c>
      <c r="M53" s="382">
        <v>410</v>
      </c>
      <c r="N53" s="493">
        <f t="shared" si="436"/>
        <v>178.7385930229342</v>
      </c>
      <c r="O53" s="263">
        <f t="shared" si="437"/>
        <v>0.28740713902446952</v>
      </c>
      <c r="P53" s="383">
        <f t="shared" si="440"/>
        <v>-56.500002288000502</v>
      </c>
      <c r="Q53" s="383">
        <f t="shared" si="438"/>
        <v>216.64999771199948</v>
      </c>
      <c r="R53" s="382">
        <f t="shared" si="189"/>
        <v>573.56933718429855</v>
      </c>
      <c r="S53" s="263">
        <f t="shared" si="439"/>
        <v>0.17640127611441814</v>
      </c>
      <c r="T53" s="492">
        <f>O53/Konstanten!$C$22</f>
        <v>0.23461807267303633</v>
      </c>
      <c r="U53" s="492">
        <f t="shared" si="190"/>
        <v>0.75186533996876448</v>
      </c>
      <c r="V53" s="492"/>
      <c r="W53" s="252"/>
      <c r="X53" s="515">
        <f t="shared" si="232"/>
        <v>420</v>
      </c>
      <c r="Y53" s="592">
        <v>42000</v>
      </c>
      <c r="Z53" s="490">
        <f t="shared" si="233"/>
        <v>3.686446183531162E-2</v>
      </c>
      <c r="AA53" s="490">
        <f t="shared" si="234"/>
        <v>7.3697723888424632E-2</v>
      </c>
      <c r="AB53" s="490">
        <f t="shared" si="235"/>
        <v>0.1104688657393003</v>
      </c>
      <c r="AC53" s="490">
        <f t="shared" si="236"/>
        <v>0.14714751916070312</v>
      </c>
      <c r="AD53" s="490">
        <f t="shared" si="237"/>
        <v>0.18370412817747389</v>
      </c>
      <c r="AE53" s="490">
        <f t="shared" si="238"/>
        <v>0.22011019067967919</v>
      </c>
      <c r="AF53" s="490">
        <f t="shared" si="239"/>
        <v>0.25633847670792798</v>
      </c>
      <c r="AG53" s="490">
        <f t="shared" si="240"/>
        <v>0.29236321950097255</v>
      </c>
      <c r="AH53" s="490">
        <f t="shared" si="241"/>
        <v>0.32816027647675106</v>
      </c>
      <c r="AI53" s="490">
        <f t="shared" si="242"/>
        <v>0.36370725844484653</v>
      </c>
      <c r="AJ53" s="490">
        <f t="shared" si="243"/>
        <v>0.39898362645372071</v>
      </c>
      <c r="AK53" s="490">
        <f t="shared" si="244"/>
        <v>0.43397075670497898</v>
      </c>
      <c r="AL53" s="490">
        <f t="shared" si="245"/>
        <v>0.46865197487285132</v>
      </c>
      <c r="AM53" s="490">
        <f t="shared" si="246"/>
        <v>0.50301256191941657</v>
      </c>
      <c r="AN53" s="490">
        <f t="shared" si="247"/>
        <v>0.53703973407675065</v>
      </c>
      <c r="AO53" s="490">
        <f t="shared" si="248"/>
        <v>0.57072260007190323</v>
      </c>
      <c r="AP53" s="490">
        <f t="shared" si="249"/>
        <v>0.60405209890637601</v>
      </c>
      <c r="AQ53" s="490">
        <f t="shared" si="250"/>
        <v>0.63702092158447154</v>
      </c>
      <c r="AR53" s="490">
        <f t="shared" si="251"/>
        <v>0.66962342013588616</v>
      </c>
      <c r="AS53" s="490">
        <f t="shared" si="252"/>
        <v>0.70185550712268741</v>
      </c>
      <c r="AT53" s="490">
        <f t="shared" si="253"/>
        <v>0.73371454858463503</v>
      </c>
      <c r="AU53" s="490">
        <f t="shared" si="254"/>
        <v>0.76519925308553949</v>
      </c>
      <c r="AV53" s="490">
        <f t="shared" si="255"/>
        <v>0.79630955919861535</v>
      </c>
      <c r="AW53" s="490">
        <f t="shared" si="256"/>
        <v>0.82704652343098628</v>
      </c>
      <c r="AX53" s="490">
        <f t="shared" si="257"/>
        <v>0.85741221025169478</v>
      </c>
      <c r="AY53" s="490">
        <f t="shared" si="258"/>
        <v>0.88740958556642402</v>
      </c>
      <c r="AZ53" s="490">
        <f t="shared" si="259"/>
        <v>0.9170424146840449</v>
      </c>
      <c r="BA53" s="490">
        <f t="shared" si="260"/>
        <v>0.94631516555100448</v>
      </c>
      <c r="BB53" s="490">
        <f t="shared" si="261"/>
        <v>0.97523291779214283</v>
      </c>
      <c r="BC53" s="490">
        <f t="shared" si="262"/>
        <v>1.0038012778922238</v>
      </c>
      <c r="BD53" s="490">
        <f t="shared" si="263"/>
        <v>1.0320263006801769</v>
      </c>
      <c r="BE53" s="490">
        <f t="shared" si="264"/>
        <v>1.0599144171365096</v>
      </c>
      <c r="BF53" s="490">
        <f t="shared" si="265"/>
        <v>1.0874723684307321</v>
      </c>
      <c r="BG53" s="490">
        <f t="shared" si="266"/>
        <v>1.1147071460070859</v>
      </c>
      <c r="BH53" s="490">
        <f t="shared" si="267"/>
        <v>1.141625937470492</v>
      </c>
      <c r="BI53" s="490">
        <f t="shared" si="268"/>
        <v>1.1682360779768728</v>
      </c>
      <c r="BJ53" s="490">
        <f t="shared" si="269"/>
        <v>1.1945450068003909</v>
      </c>
      <c r="BK53" s="490">
        <f t="shared" si="270"/>
        <v>1.2205602287314066</v>
      </c>
      <c r="BL53" s="490">
        <f t="shared" si="271"/>
        <v>1.2462892799510141</v>
      </c>
      <c r="BM53" s="490">
        <f t="shared" si="272"/>
        <v>1.2717396980283784</v>
      </c>
      <c r="BN53" s="527"/>
      <c r="BO53" s="252"/>
      <c r="BP53" s="515">
        <f t="shared" si="273"/>
        <v>420</v>
      </c>
      <c r="BQ53" s="592">
        <v>42000</v>
      </c>
      <c r="BR53" s="382">
        <f t="shared" si="274"/>
        <v>216.70888268509341</v>
      </c>
      <c r="BS53" s="382">
        <f t="shared" si="275"/>
        <v>216.88533830027356</v>
      </c>
      <c r="BT53" s="382">
        <f t="shared" si="276"/>
        <v>217.17876974141575</v>
      </c>
      <c r="BU53" s="382">
        <f t="shared" si="277"/>
        <v>217.58819586457315</v>
      </c>
      <c r="BV53" s="382">
        <f t="shared" si="278"/>
        <v>218.11226416327705</v>
      </c>
      <c r="BW53" s="382">
        <f t="shared" si="279"/>
        <v>218.74927102328792</v>
      </c>
      <c r="BX53" s="382">
        <f t="shared" si="280"/>
        <v>219.49718661832281</v>
      </c>
      <c r="BY53" s="382">
        <f t="shared" si="281"/>
        <v>220.35368367711402</v>
      </c>
      <c r="BZ53" s="382">
        <f t="shared" si="282"/>
        <v>221.31616927131361</v>
      </c>
      <c r="CA53" s="382">
        <f t="shared" si="283"/>
        <v>222.38181873487082</v>
      </c>
      <c r="CB53" s="382">
        <f t="shared" si="284"/>
        <v>223.54761082709481</v>
      </c>
      <c r="CC53" s="382">
        <f t="shared" si="285"/>
        <v>224.81036328968111</v>
      </c>
      <c r="CD53" s="382">
        <f t="shared" si="286"/>
        <v>226.16676801651246</v>
      </c>
      <c r="CE53" s="382">
        <f t="shared" si="287"/>
        <v>227.61342514687044</v>
      </c>
      <c r="CF53" s="382">
        <f t="shared" si="288"/>
        <v>229.1468755001155</v>
      </c>
      <c r="CG53" s="382">
        <f t="shared" si="289"/>
        <v>230.76363088541669</v>
      </c>
      <c r="CH53" s="382">
        <f t="shared" si="290"/>
        <v>232.46020193694213</v>
      </c>
      <c r="CI53" s="382">
        <f t="shared" si="291"/>
        <v>234.2331232373665</v>
      </c>
      <c r="CJ53" s="382">
        <f t="shared" si="292"/>
        <v>236.07897559615853</v>
      </c>
      <c r="CK53" s="382">
        <f t="shared" si="293"/>
        <v>237.99440544080815</v>
      </c>
      <c r="CL53" s="382">
        <f t="shared" si="294"/>
        <v>239.97614135706641</v>
      </c>
      <c r="CM53" s="382">
        <f t="shared" si="295"/>
        <v>242.02100787772011</v>
      </c>
      <c r="CN53" s="382">
        <f t="shared" si="296"/>
        <v>244.12593666853164</v>
      </c>
      <c r="CO53" s="382">
        <f t="shared" si="297"/>
        <v>246.28797529566071</v>
      </c>
      <c r="CP53" s="382">
        <f t="shared" si="298"/>
        <v>248.50429378244138</v>
      </c>
      <c r="CQ53" s="382">
        <f t="shared" si="299"/>
        <v>250.77218917645695</v>
      </c>
      <c r="CR53" s="382">
        <f t="shared" si="300"/>
        <v>253.08908835215212</v>
      </c>
      <c r="CS53" s="382">
        <f t="shared" si="301"/>
        <v>255.45254927148349</v>
      </c>
      <c r="CT53" s="382">
        <f t="shared" si="302"/>
        <v>257.86026091693867</v>
      </c>
      <c r="CU53" s="382">
        <f t="shared" si="303"/>
        <v>260.31004209914482</v>
      </c>
      <c r="CV53" s="382">
        <f t="shared" si="304"/>
        <v>262.79983932647838</v>
      </c>
      <c r="CW53" s="382">
        <f t="shared" si="305"/>
        <v>265.32772390768332</v>
      </c>
      <c r="CX53" s="382">
        <f t="shared" si="306"/>
        <v>267.89188844135134</v>
      </c>
      <c r="CY53" s="382">
        <f t="shared" si="307"/>
        <v>270.49064282889526</v>
      </c>
      <c r="CZ53" s="382">
        <f t="shared" si="308"/>
        <v>273.12240993090086</v>
      </c>
      <c r="DA53" s="382">
        <f t="shared" si="309"/>
        <v>275.78572097079251</v>
      </c>
      <c r="DB53" s="382">
        <f t="shared" si="310"/>
        <v>278.47921077489735</v>
      </c>
      <c r="DC53" s="382">
        <f t="shared" si="311"/>
        <v>281.20161292434602</v>
      </c>
      <c r="DD53" s="382">
        <f t="shared" si="312"/>
        <v>283.9517548819091</v>
      </c>
      <c r="DE53" s="382">
        <f t="shared" si="313"/>
        <v>286.72855314583779</v>
      </c>
      <c r="DF53" s="521"/>
      <c r="DG53" s="252"/>
      <c r="DH53" s="515">
        <f t="shared" si="314"/>
        <v>420</v>
      </c>
      <c r="DI53" s="592">
        <v>42000</v>
      </c>
      <c r="DJ53" s="382">
        <f t="shared" si="315"/>
        <v>21.144324940535554</v>
      </c>
      <c r="DK53" s="382">
        <f t="shared" si="316"/>
        <v>42.270754642675165</v>
      </c>
      <c r="DL53" s="382">
        <f t="shared" si="317"/>
        <v>63.361554101591743</v>
      </c>
      <c r="DM53" s="382">
        <f t="shared" si="318"/>
        <v>84.399305033318356</v>
      </c>
      <c r="DN53" s="382">
        <f t="shared" si="319"/>
        <v>105.36705503677312</v>
      </c>
      <c r="DO53" s="382">
        <f t="shared" si="320"/>
        <v>126.24845617565316</v>
      </c>
      <c r="DP53" s="382">
        <f t="shared" si="321"/>
        <v>147.02789018019899</v>
      </c>
      <c r="DQ53" s="382">
        <f t="shared" si="322"/>
        <v>167.69057802624042</v>
      </c>
      <c r="DR53" s="382">
        <f t="shared" si="323"/>
        <v>188.22267226898626</v>
      </c>
      <c r="DS53" s="382">
        <f t="shared" si="324"/>
        <v>208.611331155329</v>
      </c>
      <c r="DT53" s="382">
        <f t="shared" si="325"/>
        <v>228.84477417244835</v>
      </c>
      <c r="DU53" s="382">
        <f t="shared" si="326"/>
        <v>248.91231928064329</v>
      </c>
      <c r="DV53" s="382">
        <f t="shared" si="327"/>
        <v>268.80440259793386</v>
      </c>
      <c r="DW53" s="382">
        <f t="shared" si="328"/>
        <v>288.5125817354957</v>
      </c>
      <c r="DX53" s="382">
        <f t="shared" si="329"/>
        <v>308.02952431603381</v>
      </c>
      <c r="DY53" s="382">
        <f t="shared" si="330"/>
        <v>327.34898343934105</v>
      </c>
      <c r="DZ53" s="382">
        <f t="shared" si="331"/>
        <v>346.46576199451442</v>
      </c>
      <c r="EA53" s="382">
        <f t="shared" si="332"/>
        <v>365.37566776573635</v>
      </c>
      <c r="EB53" s="382">
        <f t="shared" si="333"/>
        <v>384.0754612504233</v>
      </c>
      <c r="EC53" s="382">
        <f t="shared" si="334"/>
        <v>402.56279801950956</v>
      </c>
      <c r="ED53" s="382">
        <f t="shared" si="335"/>
        <v>420.83616731416595</v>
      </c>
      <c r="EE53" s="382">
        <f t="shared" si="336"/>
        <v>438.8948284061932</v>
      </c>
      <c r="EF53" s="382">
        <f t="shared" si="337"/>
        <v>456.73874606307078</v>
      </c>
      <c r="EG53" s="382">
        <f t="shared" si="338"/>
        <v>474.36852626488923</v>
      </c>
      <c r="EH53" s="382">
        <f t="shared" si="339"/>
        <v>491.78535312778899</v>
      </c>
      <c r="EI53" s="382">
        <f t="shared" si="340"/>
        <v>508.99092780432687</v>
      </c>
      <c r="EJ53" s="382">
        <f t="shared" si="341"/>
        <v>525.98740996021627</v>
      </c>
      <c r="EK53" s="382">
        <f t="shared" si="342"/>
        <v>542.77736227253934</v>
      </c>
      <c r="EL53" s="382">
        <f t="shared" si="343"/>
        <v>559.3636982583489</v>
      </c>
      <c r="EM53" s="382">
        <f t="shared" si="344"/>
        <v>575.74963362539472</v>
      </c>
      <c r="EN53" s="382">
        <f t="shared" si="345"/>
        <v>591.93864123789263</v>
      </c>
      <c r="EO53" s="382">
        <f t="shared" si="346"/>
        <v>607.93440970906988</v>
      </c>
      <c r="EP53" s="382">
        <f t="shared" si="347"/>
        <v>623.74080556705439</v>
      </c>
      <c r="EQ53" s="382">
        <f t="shared" si="348"/>
        <v>639.36183888988535</v>
      </c>
      <c r="ER53" s="382">
        <f t="shared" si="349"/>
        <v>654.80163226735351</v>
      </c>
      <c r="ES53" s="382">
        <f t="shared" si="350"/>
        <v>670.06439291997947</v>
      </c>
      <c r="ET53" s="382">
        <f t="shared" si="351"/>
        <v>685.15438778731357</v>
      </c>
      <c r="EU53" s="382">
        <f t="shared" si="352"/>
        <v>700.07592138698874</v>
      </c>
      <c r="EV53" s="382">
        <f t="shared" si="353"/>
        <v>714.83331624139987</v>
      </c>
      <c r="EW53" s="382">
        <f t="shared" si="354"/>
        <v>729.43089566909703</v>
      </c>
      <c r="EX53" s="521"/>
      <c r="EY53" s="252"/>
      <c r="EZ53" s="515">
        <f t="shared" si="355"/>
        <v>420</v>
      </c>
      <c r="FA53" s="592">
        <v>42000</v>
      </c>
      <c r="FB53" s="382">
        <f t="shared" si="356"/>
        <v>205.55888268509344</v>
      </c>
      <c r="FC53" s="382">
        <f t="shared" si="357"/>
        <v>215.73533830027358</v>
      </c>
      <c r="FD53" s="382">
        <f t="shared" si="358"/>
        <v>226.02876974141577</v>
      </c>
      <c r="FE53" s="382">
        <f t="shared" si="359"/>
        <v>236.43819586457317</v>
      </c>
      <c r="FF53" s="382">
        <f t="shared" si="360"/>
        <v>246.96226416327707</v>
      </c>
      <c r="FG53" s="382">
        <f t="shared" si="361"/>
        <v>257.59927102328794</v>
      </c>
      <c r="FH53" s="382">
        <f t="shared" si="362"/>
        <v>268.34718661832284</v>
      </c>
      <c r="FI53" s="382">
        <f t="shared" si="363"/>
        <v>279.20368367711404</v>
      </c>
      <c r="FJ53" s="382">
        <f t="shared" si="364"/>
        <v>290.16616927131361</v>
      </c>
      <c r="FK53" s="382">
        <f t="shared" si="365"/>
        <v>301.23181873487084</v>
      </c>
      <c r="FL53" s="382">
        <f t="shared" si="366"/>
        <v>312.39761082709481</v>
      </c>
      <c r="FM53" s="382">
        <f t="shared" si="367"/>
        <v>323.66036328968113</v>
      </c>
      <c r="FN53" s="382">
        <f t="shared" si="368"/>
        <v>335.01676801651251</v>
      </c>
      <c r="FO53" s="382">
        <f t="shared" si="369"/>
        <v>346.46342514687046</v>
      </c>
      <c r="FP53" s="382">
        <f t="shared" si="370"/>
        <v>357.99687550011549</v>
      </c>
      <c r="FQ53" s="382">
        <f t="shared" si="371"/>
        <v>369.61363088541668</v>
      </c>
      <c r="FR53" s="382">
        <f t="shared" si="372"/>
        <v>381.31020193694212</v>
      </c>
      <c r="FS53" s="382">
        <f t="shared" si="373"/>
        <v>393.08312323736652</v>
      </c>
      <c r="FT53" s="382">
        <f t="shared" si="374"/>
        <v>404.92897559615858</v>
      </c>
      <c r="FU53" s="382">
        <f t="shared" si="375"/>
        <v>416.84440544080815</v>
      </c>
      <c r="FV53" s="382">
        <f t="shared" si="376"/>
        <v>428.82614135706643</v>
      </c>
      <c r="FW53" s="382">
        <f t="shared" si="377"/>
        <v>440.8710078777201</v>
      </c>
      <c r="FX53" s="382">
        <f t="shared" si="378"/>
        <v>452.97593666853163</v>
      </c>
      <c r="FY53" s="382">
        <f t="shared" si="379"/>
        <v>465.13797529566074</v>
      </c>
      <c r="FZ53" s="382">
        <f t="shared" si="380"/>
        <v>477.3542937824414</v>
      </c>
      <c r="GA53" s="382">
        <f t="shared" si="381"/>
        <v>489.62218917645697</v>
      </c>
      <c r="GB53" s="382">
        <f t="shared" si="382"/>
        <v>501.93908835215211</v>
      </c>
      <c r="GC53" s="382">
        <f t="shared" si="383"/>
        <v>514.30254927148349</v>
      </c>
      <c r="GD53" s="382">
        <f t="shared" si="384"/>
        <v>526.71026091693875</v>
      </c>
      <c r="GE53" s="382">
        <f t="shared" si="385"/>
        <v>539.1600420991449</v>
      </c>
      <c r="GF53" s="382">
        <f t="shared" si="386"/>
        <v>551.6498393264784</v>
      </c>
      <c r="GG53" s="382">
        <f t="shared" si="387"/>
        <v>564.17772390768334</v>
      </c>
      <c r="GH53" s="382">
        <f t="shared" si="388"/>
        <v>576.74188844135142</v>
      </c>
      <c r="GI53" s="382">
        <f t="shared" si="389"/>
        <v>589.34064282889528</v>
      </c>
      <c r="GJ53" s="382">
        <f t="shared" si="390"/>
        <v>601.97240993090088</v>
      </c>
      <c r="GK53" s="382">
        <f t="shared" si="391"/>
        <v>614.63572097079259</v>
      </c>
      <c r="GL53" s="382">
        <f t="shared" si="392"/>
        <v>627.32921077489732</v>
      </c>
      <c r="GM53" s="382">
        <f t="shared" si="393"/>
        <v>640.05161292434605</v>
      </c>
      <c r="GN53" s="382">
        <f t="shared" si="394"/>
        <v>652.80175488190912</v>
      </c>
      <c r="GO53" s="382">
        <f t="shared" si="395"/>
        <v>665.57855314583776</v>
      </c>
      <c r="GQ53" s="511"/>
      <c r="GR53" s="521"/>
      <c r="GS53" s="524">
        <v>42000</v>
      </c>
      <c r="GT53" s="477">
        <f t="shared" si="396"/>
        <v>8.7217046778835083</v>
      </c>
      <c r="GU53" s="477">
        <f t="shared" si="397"/>
        <v>4.1036547637707486</v>
      </c>
      <c r="GV53" s="477">
        <f t="shared" si="398"/>
        <v>2.5672857609996278</v>
      </c>
      <c r="GW53" s="477">
        <f t="shared" si="399"/>
        <v>1.8014234924237156</v>
      </c>
      <c r="GX53" s="477">
        <f t="shared" si="400"/>
        <v>1.343828097663802</v>
      </c>
      <c r="GY53" s="477">
        <f t="shared" si="401"/>
        <v>1.0404152163641713</v>
      </c>
      <c r="GZ53" s="477">
        <f t="shared" si="402"/>
        <v>0.8251447823228204</v>
      </c>
      <c r="HA53" s="477">
        <f t="shared" si="403"/>
        <v>0.66499326893264044</v>
      </c>
      <c r="HB53" s="477">
        <f t="shared" si="404"/>
        <v>0.54161114478622108</v>
      </c>
      <c r="HC53" s="477">
        <f t="shared" si="405"/>
        <v>0.44398589025146462</v>
      </c>
      <c r="HD53" s="477">
        <f t="shared" si="406"/>
        <v>0.3651070336073497</v>
      </c>
      <c r="HE53" s="477">
        <f t="shared" si="407"/>
        <v>0.30029869242735641</v>
      </c>
      <c r="HF53" s="477">
        <f t="shared" si="408"/>
        <v>0.24632172977321462</v>
      </c>
      <c r="HG53" s="477">
        <f t="shared" si="409"/>
        <v>0.20086071485264823</v>
      </c>
      <c r="HH53" s="477">
        <f t="shared" si="410"/>
        <v>0.16221610994930441</v>
      </c>
      <c r="HI53" s="477">
        <f t="shared" si="411"/>
        <v>0.12911189459645112</v>
      </c>
      <c r="HJ53" s="477">
        <f t="shared" si="412"/>
        <v>0.10057109176340313</v>
      </c>
      <c r="HK53" s="477">
        <f t="shared" si="413"/>
        <v>7.5832787774458579E-2</v>
      </c>
      <c r="HL53" s="477">
        <f t="shared" si="414"/>
        <v>5.4295357161957436E-2</v>
      </c>
      <c r="HM53" s="477">
        <f t="shared" si="415"/>
        <v>3.5476719387782206E-2</v>
      </c>
      <c r="HN53" s="477">
        <f t="shared" si="416"/>
        <v>1.8985949078221088E-2</v>
      </c>
      <c r="HO53" s="477">
        <f t="shared" si="417"/>
        <v>4.502626469086504E-3</v>
      </c>
      <c r="HP53" s="477">
        <f t="shared" si="418"/>
        <v>8.2384282633633683E-3</v>
      </c>
      <c r="HQ53" s="477">
        <f t="shared" si="419"/>
        <v>1.9458607513252499E-2</v>
      </c>
      <c r="HR53" s="477">
        <f t="shared" si="420"/>
        <v>2.9344223559252126E-2</v>
      </c>
      <c r="HS53" s="477">
        <f t="shared" si="421"/>
        <v>3.8053209929344543E-2</v>
      </c>
      <c r="HT53" s="477">
        <f t="shared" si="422"/>
        <v>4.572033693712E-2</v>
      </c>
      <c r="HU53" s="477">
        <f t="shared" si="423"/>
        <v>5.2461312833378779E-2</v>
      </c>
      <c r="HV53" s="477">
        <f t="shared" si="424"/>
        <v>5.8376039494663037E-2</v>
      </c>
      <c r="HW53" s="477">
        <f t="shared" si="425"/>
        <v>6.3551219817286828E-2</v>
      </c>
      <c r="HX53" s="477">
        <f t="shared" si="426"/>
        <v>6.8062463074145998E-2</v>
      </c>
      <c r="HY53" s="477">
        <f t="shared" si="427"/>
        <v>7.1975997907942943E-2</v>
      </c>
      <c r="HZ53" s="477">
        <f t="shared" si="428"/>
        <v>7.5350076035149538E-2</v>
      </c>
      <c r="IA53" s="477">
        <f t="shared" si="429"/>
        <v>7.8236130182309821E-2</v>
      </c>
      <c r="IB53" s="477">
        <f t="shared" si="430"/>
        <v>8.0679735255886814E-2</v>
      </c>
      <c r="IC53" s="477">
        <f t="shared" si="431"/>
        <v>8.2721410859696712E-2</v>
      </c>
      <c r="ID53" s="477">
        <f t="shared" si="432"/>
        <v>8.4397295037635239E-2</v>
      </c>
      <c r="IE53" s="477">
        <f t="shared" si="433"/>
        <v>8.5739712835320309E-2</v>
      </c>
      <c r="IF53" s="477">
        <f t="shared" si="434"/>
        <v>8.6777658441625619E-2</v>
      </c>
      <c r="IG53" s="477">
        <f t="shared" si="435"/>
        <v>8.7537205926393316E-2</v>
      </c>
    </row>
    <row r="54" spans="1:296">
      <c r="F54" s="384"/>
      <c r="G54" s="384"/>
      <c r="H54" s="384"/>
      <c r="I54" s="384"/>
      <c r="J54" s="252"/>
      <c r="K54" s="606">
        <v>42000</v>
      </c>
      <c r="L54" s="382">
        <f t="shared" si="231"/>
        <v>12.801599999999999</v>
      </c>
      <c r="M54" s="382">
        <v>420</v>
      </c>
      <c r="N54" s="493">
        <f t="shared" si="436"/>
        <v>170.35098484433513</v>
      </c>
      <c r="O54" s="263">
        <f t="shared" si="437"/>
        <v>0.27392007711411825</v>
      </c>
      <c r="P54" s="383">
        <f t="shared" si="440"/>
        <v>-56.500002288000502</v>
      </c>
      <c r="Q54" s="383">
        <f t="shared" si="438"/>
        <v>216.64999771199948</v>
      </c>
      <c r="R54" s="382">
        <f t="shared" si="189"/>
        <v>573.56933718429855</v>
      </c>
      <c r="S54" s="263">
        <f t="shared" si="439"/>
        <v>0.16812335045086121</v>
      </c>
      <c r="T54" s="492">
        <f>O54/Konstanten!$C$22</f>
        <v>0.22360822621560672</v>
      </c>
      <c r="U54" s="492">
        <f t="shared" si="190"/>
        <v>0.75186533996876448</v>
      </c>
      <c r="V54" s="492"/>
      <c r="W54" s="252"/>
      <c r="X54" s="515">
        <f t="shared" si="232"/>
        <v>430</v>
      </c>
      <c r="Y54" s="592">
        <v>43000</v>
      </c>
      <c r="Z54" s="490">
        <f t="shared" si="233"/>
        <v>3.7760793372714978E-2</v>
      </c>
      <c r="AA54" s="490">
        <f t="shared" si="234"/>
        <v>7.5487740337580628E-2</v>
      </c>
      <c r="AB54" s="490">
        <f t="shared" si="235"/>
        <v>0.11314731265843213</v>
      </c>
      <c r="AC54" s="490">
        <f t="shared" si="236"/>
        <v>0.1507066106200842</v>
      </c>
      <c r="AD54" s="490">
        <f t="shared" si="237"/>
        <v>0.18813365810049248</v>
      </c>
      <c r="AE54" s="490">
        <f t="shared" si="238"/>
        <v>0.22539767562063401</v>
      </c>
      <c r="AF54" s="490">
        <f t="shared" si="239"/>
        <v>0.26246932562111375</v>
      </c>
      <c r="AG54" s="490">
        <f t="shared" si="240"/>
        <v>0.29932092542579308</v>
      </c>
      <c r="AH54" s="490">
        <f t="shared" si="241"/>
        <v>0.33592662469270973</v>
      </c>
      <c r="AI54" s="490">
        <f t="shared" si="242"/>
        <v>0.37226254553800436</v>
      </c>
      <c r="AJ54" s="490">
        <f t="shared" si="243"/>
        <v>0.40830688486433053</v>
      </c>
      <c r="AK54" s="490">
        <f t="shared" si="244"/>
        <v>0.44403997966254499</v>
      </c>
      <c r="AL54" s="490">
        <f t="shared" si="245"/>
        <v>0.47944433712761697</v>
      </c>
      <c r="AM54" s="490">
        <f t="shared" si="246"/>
        <v>0.51450463230132037</v>
      </c>
      <c r="AN54" s="490">
        <f t="shared" si="247"/>
        <v>0.54920767660658598</v>
      </c>
      <c r="AO54" s="490">
        <f t="shared" si="248"/>
        <v>0.58354236107029178</v>
      </c>
      <c r="AP54" s="490">
        <f t="shared" si="249"/>
        <v>0.61749957825550605</v>
      </c>
      <c r="AQ54" s="490">
        <f t="shared" si="250"/>
        <v>0.65107212696449224</v>
      </c>
      <c r="AR54" s="490">
        <f t="shared" si="251"/>
        <v>0.68425460365939805</v>
      </c>
      <c r="AS54" s="490">
        <f t="shared" si="252"/>
        <v>0.71704328431234732</v>
      </c>
      <c r="AT54" s="490">
        <f t="shared" si="253"/>
        <v>0.74943600007310085</v>
      </c>
      <c r="AU54" s="490">
        <f t="shared" si="254"/>
        <v>0.78143200976255278</v>
      </c>
      <c r="AV54" s="490">
        <f t="shared" si="255"/>
        <v>0.81303187179063918</v>
      </c>
      <c r="AW54" s="490">
        <f t="shared" si="256"/>
        <v>0.84423731768144195</v>
      </c>
      <c r="AX54" s="490">
        <f t="shared" si="257"/>
        <v>0.87505112898375226</v>
      </c>
      <c r="AY54" s="490">
        <f t="shared" si="258"/>
        <v>0.90547701896582888</v>
      </c>
      <c r="AZ54" s="490">
        <f t="shared" si="259"/>
        <v>0.93551952014711404</v>
      </c>
      <c r="BA54" s="490">
        <f t="shared" si="260"/>
        <v>0.96518387841301101</v>
      </c>
      <c r="BB54" s="490">
        <f t="shared" si="261"/>
        <v>0.99447595419298151</v>
      </c>
      <c r="BC54" s="490">
        <f t="shared" si="262"/>
        <v>1.0234021309579464</v>
      </c>
      <c r="BD54" s="490">
        <f t="shared" si="263"/>
        <v>1.0519692311075923</v>
      </c>
      <c r="BE54" s="490">
        <f t="shared" si="264"/>
        <v>1.080184439169414</v>
      </c>
      <c r="BF54" s="490">
        <f t="shared" si="265"/>
        <v>1.1080552321151087</v>
      </c>
      <c r="BG54" s="490">
        <f t="shared" si="266"/>
        <v>1.1355893165123037</v>
      </c>
      <c r="BH54" s="490">
        <f t="shared" si="267"/>
        <v>1.1627945721668329</v>
      </c>
      <c r="BI54" s="490">
        <f t="shared" si="268"/>
        <v>1.189679001868408</v>
      </c>
      <c r="BJ54" s="490">
        <f t="shared" si="269"/>
        <v>1.2162506868275476</v>
      </c>
      <c r="BK54" s="490">
        <f t="shared" si="270"/>
        <v>1.2425177473801803</v>
      </c>
      <c r="BL54" s="490">
        <f t="shared" si="271"/>
        <v>1.2684883085359366</v>
      </c>
      <c r="BM54" s="490">
        <f t="shared" si="272"/>
        <v>1.2941704699540575</v>
      </c>
      <c r="BN54" s="527"/>
      <c r="BO54" s="252"/>
      <c r="BP54" s="515">
        <f t="shared" si="273"/>
        <v>430</v>
      </c>
      <c r="BQ54" s="592">
        <v>43000</v>
      </c>
      <c r="BR54" s="382">
        <f t="shared" si="274"/>
        <v>216.71178098412119</v>
      </c>
      <c r="BS54" s="382">
        <f t="shared" si="275"/>
        <v>216.89690933551728</v>
      </c>
      <c r="BT54" s="382">
        <f t="shared" si="276"/>
        <v>217.204721987439</v>
      </c>
      <c r="BU54" s="382">
        <f t="shared" si="277"/>
        <v>217.63412956766368</v>
      </c>
      <c r="BV54" s="382">
        <f t="shared" si="278"/>
        <v>218.18363155833717</v>
      </c>
      <c r="BW54" s="382">
        <f t="shared" si="279"/>
        <v>218.85133986930225</v>
      </c>
      <c r="BX54" s="382">
        <f t="shared" si="280"/>
        <v>219.63500774530578</v>
      </c>
      <c r="BY54" s="382">
        <f t="shared" si="281"/>
        <v>220.53206307151635</v>
      </c>
      <c r="BZ54" s="382">
        <f t="shared" si="282"/>
        <v>221.53964504905915</v>
      </c>
      <c r="CA54" s="382">
        <f t="shared" si="283"/>
        <v>222.65464317236166</v>
      </c>
      <c r="CB54" s="382">
        <f t="shared" si="284"/>
        <v>223.87373745053341</v>
      </c>
      <c r="CC54" s="382">
        <f t="shared" si="285"/>
        <v>225.19343887010623</v>
      </c>
      <c r="CD54" s="382">
        <f t="shared" si="286"/>
        <v>226.61012918806642</v>
      </c>
      <c r="CE54" s="382">
        <f t="shared" si="287"/>
        <v>228.12009926272273</v>
      </c>
      <c r="CF54" s="382">
        <f t="shared" si="288"/>
        <v>229.71958526562335</v>
      </c>
      <c r="CG54" s="382">
        <f t="shared" si="289"/>
        <v>231.40480226097077</v>
      </c>
      <c r="CH54" s="382">
        <f t="shared" si="290"/>
        <v>233.17197478139832</v>
      </c>
      <c r="CI54" s="382">
        <f t="shared" si="291"/>
        <v>235.01736416374635</v>
      </c>
      <c r="CJ54" s="382">
        <f t="shared" si="292"/>
        <v>236.93729253046715</v>
      </c>
      <c r="CK54" s="382">
        <f t="shared" si="293"/>
        <v>238.92816340817427</v>
      </c>
      <c r="CL54" s="382">
        <f t="shared" si="294"/>
        <v>240.98647906283369</v>
      </c>
      <c r="CM54" s="382">
        <f t="shared" si="295"/>
        <v>243.10885470081962</v>
      </c>
      <c r="CN54" s="382">
        <f t="shared" si="296"/>
        <v>245.29202973715471</v>
      </c>
      <c r="CO54" s="382">
        <f t="shared" si="297"/>
        <v>247.53287636821398</v>
      </c>
      <c r="CP54" s="382">
        <f t="shared" si="298"/>
        <v>249.82840570789605</v>
      </c>
      <c r="CQ54" s="382">
        <f t="shared" si="299"/>
        <v>252.17577175597268</v>
      </c>
      <c r="CR54" s="382">
        <f t="shared" si="300"/>
        <v>254.57227346723982</v>
      </c>
      <c r="CS54" s="382">
        <f t="shared" si="301"/>
        <v>257.0153551824078</v>
      </c>
      <c r="CT54" s="382">
        <f t="shared" si="302"/>
        <v>259.50260566831122</v>
      </c>
      <c r="CU54" s="382">
        <f t="shared" si="303"/>
        <v>262.03175599779382</v>
      </c>
      <c r="CV54" s="382">
        <f t="shared" si="304"/>
        <v>264.60067647993151</v>
      </c>
      <c r="CW54" s="382">
        <f t="shared" si="305"/>
        <v>267.20737283035913</v>
      </c>
      <c r="CX54" s="382">
        <f t="shared" si="306"/>
        <v>269.84998175027181</v>
      </c>
      <c r="CY54" s="382">
        <f t="shared" si="307"/>
        <v>272.52676606190755</v>
      </c>
      <c r="CZ54" s="382">
        <f t="shared" si="308"/>
        <v>275.23610952852027</v>
      </c>
      <c r="DA54" s="382">
        <f t="shared" si="309"/>
        <v>277.97651146833641</v>
      </c>
      <c r="DB54" s="382">
        <f t="shared" si="310"/>
        <v>280.74658125501082</v>
      </c>
      <c r="DC54" s="382">
        <f t="shared" si="311"/>
        <v>283.54503278172933</v>
      </c>
      <c r="DD54" s="382">
        <f t="shared" si="312"/>
        <v>286.37067895239829</v>
      </c>
      <c r="DE54" s="382">
        <f t="shared" si="313"/>
        <v>289.22242625127245</v>
      </c>
      <c r="DF54" s="521"/>
      <c r="DG54" s="252"/>
      <c r="DH54" s="515">
        <f t="shared" si="314"/>
        <v>430</v>
      </c>
      <c r="DI54" s="592">
        <v>43000</v>
      </c>
      <c r="DJ54" s="382">
        <f t="shared" si="315"/>
        <v>21.658433226341383</v>
      </c>
      <c r="DK54" s="382">
        <f t="shared" si="316"/>
        <v>43.297453190966557</v>
      </c>
      <c r="DL54" s="382">
        <f t="shared" si="317"/>
        <v>64.897829125681511</v>
      </c>
      <c r="DM54" s="382">
        <f t="shared" si="318"/>
        <v>86.440690762653858</v>
      </c>
      <c r="DN54" s="382">
        <f t="shared" si="319"/>
        <v>107.90769757875691</v>
      </c>
      <c r="DO54" s="382">
        <f t="shared" si="320"/>
        <v>129.28119540860857</v>
      </c>
      <c r="DP54" s="382">
        <f t="shared" si="321"/>
        <v>150.54435712771203</v>
      </c>
      <c r="DQ54" s="382">
        <f t="shared" si="322"/>
        <v>171.68130480186301</v>
      </c>
      <c r="DR54" s="382">
        <f t="shared" si="323"/>
        <v>192.67721146755613</v>
      </c>
      <c r="DS54" s="382">
        <f t="shared" si="324"/>
        <v>213.51838150277291</v>
      </c>
      <c r="DT54" s="382">
        <f t="shared" si="325"/>
        <v>234.19230931941976</v>
      </c>
      <c r="DU54" s="382">
        <f t="shared" si="326"/>
        <v>254.68771681837535</v>
      </c>
      <c r="DV54" s="382">
        <f t="shared" si="327"/>
        <v>274.99457066305263</v>
      </c>
      <c r="DW54" s="382">
        <f t="shared" si="328"/>
        <v>295.10408092731956</v>
      </c>
      <c r="DX54" s="382">
        <f t="shared" si="329"/>
        <v>315.0086830477681</v>
      </c>
      <c r="DY54" s="382">
        <f t="shared" si="330"/>
        <v>334.7020052580479</v>
      </c>
      <c r="DZ54" s="382">
        <f t="shared" si="331"/>
        <v>354.1788238115945</v>
      </c>
      <c r="EA54" s="382">
        <f t="shared" si="332"/>
        <v>373.4350083221953</v>
      </c>
      <c r="EB54" s="382">
        <f t="shared" si="333"/>
        <v>392.46745948622583</v>
      </c>
      <c r="EC54" s="382">
        <f t="shared" si="334"/>
        <v>411.27404131548559</v>
      </c>
      <c r="ED54" s="382">
        <f t="shared" si="335"/>
        <v>429.85350982398035</v>
      </c>
      <c r="EE54" s="382">
        <f t="shared" si="336"/>
        <v>448.20543989410169</v>
      </c>
      <c r="EF54" s="382">
        <f t="shared" si="337"/>
        <v>466.33015181266649</v>
      </c>
      <c r="EG54" s="382">
        <f t="shared" si="338"/>
        <v>484.22863872879475</v>
      </c>
      <c r="EH54" s="382">
        <f t="shared" si="339"/>
        <v>501.90249605358292</v>
      </c>
      <c r="EI54" s="382">
        <f t="shared" si="340"/>
        <v>519.35385360384498</v>
      </c>
      <c r="EJ54" s="382">
        <f t="shared" si="341"/>
        <v>536.58531109375326</v>
      </c>
      <c r="EK54" s="382">
        <f t="shared" si="342"/>
        <v>553.59987740232134</v>
      </c>
      <c r="EL54" s="382">
        <f t="shared" si="343"/>
        <v>570.40091389219128</v>
      </c>
      <c r="EM54" s="382">
        <f t="shared" si="344"/>
        <v>586.99208192654805</v>
      </c>
      <c r="EN54" s="382">
        <f t="shared" si="345"/>
        <v>603.37729462465791</v>
      </c>
      <c r="EO54" s="382">
        <f t="shared" si="346"/>
        <v>619.56067281119408</v>
      </c>
      <c r="EP54" s="382">
        <f t="shared" si="347"/>
        <v>635.54650504785695</v>
      </c>
      <c r="EQ54" s="382">
        <f t="shared" si="348"/>
        <v>651.33921158553267</v>
      </c>
      <c r="ER54" s="382">
        <f t="shared" si="349"/>
        <v>666.94331203923036</v>
      </c>
      <c r="ES54" s="382">
        <f t="shared" si="350"/>
        <v>682.36339656374071</v>
      </c>
      <c r="ET54" s="382">
        <f t="shared" si="351"/>
        <v>697.60410029362436</v>
      </c>
      <c r="EU54" s="382">
        <f t="shared" si="352"/>
        <v>712.67008080457765</v>
      </c>
      <c r="EV54" s="382">
        <f t="shared" si="353"/>
        <v>727.56599835298914</v>
      </c>
      <c r="EW54" s="382">
        <f t="shared" si="354"/>
        <v>742.29649865504086</v>
      </c>
      <c r="EX54" s="521"/>
      <c r="EY54" s="252"/>
      <c r="EZ54" s="515">
        <f t="shared" si="355"/>
        <v>430</v>
      </c>
      <c r="FA54" s="592">
        <v>43000</v>
      </c>
      <c r="FB54" s="382">
        <f t="shared" si="356"/>
        <v>211.56178098412121</v>
      </c>
      <c r="FC54" s="382">
        <f t="shared" si="357"/>
        <v>221.7469093355173</v>
      </c>
      <c r="FD54" s="382">
        <f t="shared" si="358"/>
        <v>232.05472198743902</v>
      </c>
      <c r="FE54" s="382">
        <f t="shared" si="359"/>
        <v>242.4841295676637</v>
      </c>
      <c r="FF54" s="382">
        <f t="shared" si="360"/>
        <v>253.03363155833719</v>
      </c>
      <c r="FG54" s="382">
        <f t="shared" si="361"/>
        <v>263.70133986930227</v>
      </c>
      <c r="FH54" s="382">
        <f t="shared" si="362"/>
        <v>274.48500774530578</v>
      </c>
      <c r="FI54" s="382">
        <f t="shared" si="363"/>
        <v>285.38206307151637</v>
      </c>
      <c r="FJ54" s="382">
        <f t="shared" si="364"/>
        <v>296.38964504905914</v>
      </c>
      <c r="FK54" s="382">
        <f t="shared" si="365"/>
        <v>307.50464317236168</v>
      </c>
      <c r="FL54" s="382">
        <f t="shared" si="366"/>
        <v>318.72373745053346</v>
      </c>
      <c r="FM54" s="382">
        <f t="shared" si="367"/>
        <v>330.04343887010623</v>
      </c>
      <c r="FN54" s="382">
        <f t="shared" si="368"/>
        <v>341.46012918806645</v>
      </c>
      <c r="FO54" s="382">
        <f t="shared" si="369"/>
        <v>352.97009926272278</v>
      </c>
      <c r="FP54" s="382">
        <f t="shared" si="370"/>
        <v>364.56958526562335</v>
      </c>
      <c r="FQ54" s="382">
        <f t="shared" si="371"/>
        <v>376.25480226097079</v>
      </c>
      <c r="FR54" s="382">
        <f t="shared" si="372"/>
        <v>388.02197478139834</v>
      </c>
      <c r="FS54" s="382">
        <f t="shared" si="373"/>
        <v>399.8673641637464</v>
      </c>
      <c r="FT54" s="382">
        <f t="shared" si="374"/>
        <v>411.7872925304672</v>
      </c>
      <c r="FU54" s="382">
        <f t="shared" si="375"/>
        <v>423.77816340817429</v>
      </c>
      <c r="FV54" s="382">
        <f t="shared" si="376"/>
        <v>435.83647906283375</v>
      </c>
      <c r="FW54" s="382">
        <f t="shared" si="377"/>
        <v>447.95885470081964</v>
      </c>
      <c r="FX54" s="382">
        <f t="shared" si="378"/>
        <v>460.14202973715476</v>
      </c>
      <c r="FY54" s="382">
        <f t="shared" si="379"/>
        <v>472.382876368214</v>
      </c>
      <c r="FZ54" s="382">
        <f t="shared" si="380"/>
        <v>484.6784057078961</v>
      </c>
      <c r="GA54" s="382">
        <f t="shared" si="381"/>
        <v>497.0257717559727</v>
      </c>
      <c r="GB54" s="382">
        <f t="shared" si="382"/>
        <v>509.42227346723985</v>
      </c>
      <c r="GC54" s="382">
        <f t="shared" si="383"/>
        <v>521.86535518240782</v>
      </c>
      <c r="GD54" s="382">
        <f t="shared" si="384"/>
        <v>534.3526056683113</v>
      </c>
      <c r="GE54" s="382">
        <f t="shared" si="385"/>
        <v>546.88175599779379</v>
      </c>
      <c r="GF54" s="382">
        <f t="shared" si="386"/>
        <v>559.45067647993153</v>
      </c>
      <c r="GG54" s="382">
        <f t="shared" si="387"/>
        <v>572.0573728303591</v>
      </c>
      <c r="GH54" s="382">
        <f t="shared" si="388"/>
        <v>584.69998175027183</v>
      </c>
      <c r="GI54" s="382">
        <f t="shared" si="389"/>
        <v>597.37676606190757</v>
      </c>
      <c r="GJ54" s="382">
        <f t="shared" si="390"/>
        <v>610.0861095285203</v>
      </c>
      <c r="GK54" s="382">
        <f t="shared" si="391"/>
        <v>622.82651146833643</v>
      </c>
      <c r="GL54" s="382">
        <f t="shared" si="392"/>
        <v>635.59658125501085</v>
      </c>
      <c r="GM54" s="382">
        <f t="shared" si="393"/>
        <v>648.39503278172936</v>
      </c>
      <c r="GN54" s="382">
        <f t="shared" si="394"/>
        <v>661.22067895239832</v>
      </c>
      <c r="GO54" s="382">
        <f t="shared" si="395"/>
        <v>674.07242625127242</v>
      </c>
      <c r="GQ54" s="511"/>
      <c r="GR54" s="521"/>
      <c r="GS54" s="524">
        <v>43000</v>
      </c>
      <c r="GT54" s="477">
        <f t="shared" si="396"/>
        <v>8.7681018185016217</v>
      </c>
      <c r="GU54" s="477">
        <f t="shared" si="397"/>
        <v>4.1214769690375661</v>
      </c>
      <c r="GV54" s="477">
        <f t="shared" si="398"/>
        <v>2.5756931335567561</v>
      </c>
      <c r="GW54" s="477">
        <f t="shared" si="399"/>
        <v>1.8052081424646296</v>
      </c>
      <c r="GX54" s="477">
        <f t="shared" si="400"/>
        <v>1.344908076401681</v>
      </c>
      <c r="GY54" s="477">
        <f t="shared" si="401"/>
        <v>1.0397501665717344</v>
      </c>
      <c r="GZ54" s="477">
        <f t="shared" si="402"/>
        <v>0.82328327000958634</v>
      </c>
      <c r="HA54" s="477">
        <f t="shared" si="403"/>
        <v>0.66227804128629586</v>
      </c>
      <c r="HB54" s="477">
        <f t="shared" si="404"/>
        <v>0.53827036830957342</v>
      </c>
      <c r="HC54" s="477">
        <f t="shared" si="405"/>
        <v>0.44017878464654903</v>
      </c>
      <c r="HD54" s="477">
        <f t="shared" si="406"/>
        <v>0.3609487791327064</v>
      </c>
      <c r="HE54" s="477">
        <f t="shared" si="407"/>
        <v>0.29587497580603411</v>
      </c>
      <c r="HF54" s="477">
        <f t="shared" si="408"/>
        <v>0.24169771193938672</v>
      </c>
      <c r="HG54" s="477">
        <f t="shared" si="409"/>
        <v>0.19608681165495268</v>
      </c>
      <c r="HH54" s="477">
        <f t="shared" si="410"/>
        <v>0.15733186062791735</v>
      </c>
      <c r="HI54" s="477">
        <f t="shared" si="411"/>
        <v>0.12414863475612162</v>
      </c>
      <c r="HJ54" s="477">
        <f t="shared" si="412"/>
        <v>9.5553852163128519E-2</v>
      </c>
      <c r="HK54" s="477">
        <f t="shared" si="413"/>
        <v>7.0781676201995436E-2</v>
      </c>
      <c r="HL54" s="477">
        <f t="shared" si="414"/>
        <v>4.9226585739191503E-2</v>
      </c>
      <c r="HM54" s="477">
        <f t="shared" si="415"/>
        <v>3.0403382748625446E-2</v>
      </c>
      <c r="HN54" s="477">
        <f t="shared" si="416"/>
        <v>1.3918623675547866E-2</v>
      </c>
      <c r="HO54" s="477">
        <f t="shared" si="417"/>
        <v>5.5016108983484298E-4</v>
      </c>
      <c r="HP54" s="477">
        <f t="shared" si="418"/>
        <v>1.326983050840258E-2</v>
      </c>
      <c r="HQ54" s="477">
        <f t="shared" si="419"/>
        <v>2.4463159369669762E-2</v>
      </c>
      <c r="HR54" s="477">
        <f t="shared" si="420"/>
        <v>3.4317602484782182E-2</v>
      </c>
      <c r="HS54" s="477">
        <f t="shared" si="421"/>
        <v>4.2992040384288353E-2</v>
      </c>
      <c r="HT54" s="477">
        <f t="shared" si="422"/>
        <v>5.0622029833700448E-2</v>
      </c>
      <c r="HU54" s="477">
        <f t="shared" si="423"/>
        <v>5.732393288962178E-2</v>
      </c>
      <c r="HV54" s="477">
        <f t="shared" si="424"/>
        <v>6.3198195069325044E-2</v>
      </c>
      <c r="HW54" s="477">
        <f t="shared" si="425"/>
        <v>6.8331971015877152E-2</v>
      </c>
      <c r="HX54" s="477">
        <f t="shared" si="426"/>
        <v>7.2801244819879651E-2</v>
      </c>
      <c r="HY54" s="477">
        <f t="shared" si="427"/>
        <v>7.6672555353285335E-2</v>
      </c>
      <c r="HZ54" s="477">
        <f t="shared" si="428"/>
        <v>8.0004410210321827E-2</v>
      </c>
      <c r="IA54" s="477">
        <f t="shared" si="429"/>
        <v>8.284845217941994E-2</v>
      </c>
      <c r="IB54" s="477">
        <f t="shared" si="430"/>
        <v>8.5250427561624098E-2</v>
      </c>
      <c r="IC54" s="477">
        <f t="shared" si="431"/>
        <v>8.7250994697578022E-2</v>
      </c>
      <c r="ID54" s="477">
        <f t="shared" si="432"/>
        <v>8.8886402778473206E-2</v>
      </c>
      <c r="IE54" s="477">
        <f t="shared" si="433"/>
        <v>9.0189064693559445E-2</v>
      </c>
      <c r="IF54" s="477">
        <f t="shared" si="434"/>
        <v>9.1188042804059732E-2</v>
      </c>
      <c r="IG54" s="477">
        <f t="shared" si="435"/>
        <v>9.1909462765058056E-2</v>
      </c>
    </row>
    <row r="55" spans="1:296">
      <c r="F55" s="384"/>
      <c r="G55" s="384"/>
      <c r="H55" s="384"/>
      <c r="I55" s="384"/>
      <c r="J55" s="252"/>
      <c r="K55" s="606">
        <v>43000</v>
      </c>
      <c r="L55" s="382">
        <f t="shared" si="231"/>
        <v>13.106399999999999</v>
      </c>
      <c r="M55" s="382">
        <v>430</v>
      </c>
      <c r="N55" s="493">
        <f t="shared" si="436"/>
        <v>162.35697924348869</v>
      </c>
      <c r="O55" s="263">
        <f t="shared" si="437"/>
        <v>0.2610659181984214</v>
      </c>
      <c r="P55" s="383">
        <f t="shared" si="440"/>
        <v>-56.500002288000502</v>
      </c>
      <c r="Q55" s="383">
        <f t="shared" si="438"/>
        <v>216.64999771199948</v>
      </c>
      <c r="R55" s="382">
        <f t="shared" si="189"/>
        <v>573.56933718429855</v>
      </c>
      <c r="S55" s="263">
        <f t="shared" si="439"/>
        <v>0.16023388032912775</v>
      </c>
      <c r="T55" s="492">
        <f>O55/Konstanten!$C$22</f>
        <v>0.21311503526401746</v>
      </c>
      <c r="U55" s="492">
        <f t="shared" si="190"/>
        <v>0.75186533996876448</v>
      </c>
      <c r="V55" s="492"/>
      <c r="W55" s="252"/>
      <c r="X55" s="515">
        <f t="shared" si="232"/>
        <v>440</v>
      </c>
      <c r="Y55" s="592">
        <v>44000</v>
      </c>
      <c r="Z55" s="490">
        <f t="shared" si="233"/>
        <v>3.8678902624874667E-2</v>
      </c>
      <c r="AA55" s="490">
        <f t="shared" si="234"/>
        <v>7.7321107186690829E-2</v>
      </c>
      <c r="AB55" s="490">
        <f t="shared" si="235"/>
        <v>0.11589027778218369</v>
      </c>
      <c r="AC55" s="490">
        <f t="shared" si="236"/>
        <v>0.15435079346642708</v>
      </c>
      <c r="AD55" s="490">
        <f t="shared" si="237"/>
        <v>0.19266808279167874</v>
      </c>
      <c r="AE55" s="490">
        <f t="shared" si="238"/>
        <v>0.23080893207852454</v>
      </c>
      <c r="AF55" s="490">
        <f t="shared" si="239"/>
        <v>0.26874176065566069</v>
      </c>
      <c r="AG55" s="490">
        <f t="shared" si="240"/>
        <v>0.30643685781246605</v>
      </c>
      <c r="AH55" s="490">
        <f t="shared" si="241"/>
        <v>0.34386657786651664</v>
      </c>
      <c r="AI55" s="490">
        <f t="shared" si="242"/>
        <v>0.38100549144762935</v>
      </c>
      <c r="AJ55" s="490">
        <f t="shared" si="243"/>
        <v>0.41783049273417566</v>
      </c>
      <c r="AK55" s="490">
        <f t="shared" si="244"/>
        <v>0.45432086385960196</v>
      </c>
      <c r="AL55" s="490">
        <f t="shared" si="245"/>
        <v>0.49045829896978338</v>
      </c>
      <c r="AM55" s="490">
        <f t="shared" si="246"/>
        <v>0.52622689141422996</v>
      </c>
      <c r="AN55" s="490">
        <f t="shared" si="247"/>
        <v>0.56161308827824297</v>
      </c>
      <c r="AO55" s="490">
        <f t="shared" si="248"/>
        <v>0.59660561691275649</v>
      </c>
      <c r="AP55" s="490">
        <f t="shared" si="249"/>
        <v>0.63119538831514921</v>
      </c>
      <c r="AQ55" s="490">
        <f t="shared" si="250"/>
        <v>0.66537538219130421</v>
      </c>
      <c r="AR55" s="490">
        <f t="shared" si="251"/>
        <v>0.69914051832696489</v>
      </c>
      <c r="AS55" s="490">
        <f t="shared" si="252"/>
        <v>0.73248751855857686</v>
      </c>
      <c r="AT55" s="490">
        <f t="shared" si="253"/>
        <v>0.76541476320189206</v>
      </c>
      <c r="AU55" s="490">
        <f t="shared" si="254"/>
        <v>0.79792214530974437</v>
      </c>
      <c r="AV55" s="490">
        <f t="shared" si="255"/>
        <v>0.83001092562048118</v>
      </c>
      <c r="AW55" s="490">
        <f t="shared" si="256"/>
        <v>0.86168359055295374</v>
      </c>
      <c r="AX55" s="490">
        <f t="shared" si="257"/>
        <v>0.89294371512206805</v>
      </c>
      <c r="AY55" s="490">
        <f t="shared" si="258"/>
        <v>0.92379583220525874</v>
      </c>
      <c r="AZ55" s="490">
        <f t="shared" si="259"/>
        <v>0.95424530919325257</v>
      </c>
      <c r="BA55" s="490">
        <f t="shared" si="260"/>
        <v>0.98429823271290451</v>
      </c>
      <c r="BB55" s="490">
        <f t="shared" si="261"/>
        <v>1.0139613018161235</v>
      </c>
      <c r="BC55" s="490">
        <f t="shared" si="262"/>
        <v>1.0432417297859513</v>
      </c>
      <c r="BD55" s="490">
        <f t="shared" si="263"/>
        <v>1.0721471545146237</v>
      </c>
      <c r="BE55" s="490">
        <f t="shared" si="264"/>
        <v>1.1006855572550434</v>
      </c>
      <c r="BF55" s="490">
        <f t="shared" si="265"/>
        <v>1.1288651894310009</v>
      </c>
      <c r="BG55" s="490">
        <f t="shared" si="266"/>
        <v>1.1566945071076469</v>
      </c>
      <c r="BH55" s="490">
        <f t="shared" si="267"/>
        <v>1.1841821126671437</v>
      </c>
      <c r="BI55" s="490">
        <f t="shared" si="268"/>
        <v>1.2113367031999727</v>
      </c>
      <c r="BJ55" s="490">
        <f t="shared" si="269"/>
        <v>1.2381670251062198</v>
      </c>
      <c r="BK55" s="490">
        <f t="shared" si="270"/>
        <v>1.2646818343989372</v>
      </c>
      <c r="BL55" s="490">
        <f t="shared" si="271"/>
        <v>1.2908898622105243</v>
      </c>
      <c r="BM55" s="490">
        <f t="shared" si="272"/>
        <v>1.3167997850199038</v>
      </c>
      <c r="BN55" s="527"/>
      <c r="BO55" s="252"/>
      <c r="BP55" s="515">
        <f t="shared" si="273"/>
        <v>440</v>
      </c>
      <c r="BQ55" s="592">
        <v>44000</v>
      </c>
      <c r="BR55" s="382">
        <f t="shared" si="274"/>
        <v>216.71482188314798</v>
      </c>
      <c r="BS55" s="382">
        <f t="shared" si="275"/>
        <v>216.90904843746992</v>
      </c>
      <c r="BT55" s="382">
        <f t="shared" si="276"/>
        <v>217.23194371832409</v>
      </c>
      <c r="BU55" s="382">
        <f t="shared" si="277"/>
        <v>217.68229887643372</v>
      </c>
      <c r="BV55" s="382">
        <f t="shared" si="278"/>
        <v>218.25845019719941</v>
      </c>
      <c r="BW55" s="382">
        <f t="shared" si="279"/>
        <v>218.9583065139247</v>
      </c>
      <c r="BX55" s="382">
        <f t="shared" si="280"/>
        <v>219.7793827417174</v>
      </c>
      <c r="BY55" s="382">
        <f t="shared" si="281"/>
        <v>220.71883839632881</v>
      </c>
      <c r="BZ55" s="382">
        <f t="shared" si="282"/>
        <v>221.77351985667025</v>
      </c>
      <c r="CA55" s="382">
        <f t="shared" si="283"/>
        <v>222.94000509053097</v>
      </c>
      <c r="CB55" s="382">
        <f t="shared" si="284"/>
        <v>224.2146495862427</v>
      </c>
      <c r="CC55" s="382">
        <f t="shared" si="285"/>
        <v>225.59363231070878</v>
      </c>
      <c r="CD55" s="382">
        <f t="shared" si="286"/>
        <v>227.07300063534177</v>
      </c>
      <c r="CE55" s="382">
        <f t="shared" si="287"/>
        <v>228.64871332353673</v>
      </c>
      <c r="CF55" s="382">
        <f t="shared" si="288"/>
        <v>230.31668084356684</v>
      </c>
      <c r="CG55" s="382">
        <f t="shared" si="289"/>
        <v>232.07280244729517</v>
      </c>
      <c r="CH55" s="382">
        <f t="shared" si="290"/>
        <v>233.91299962760752</v>
      </c>
      <c r="CI55" s="382">
        <f t="shared" si="291"/>
        <v>235.83324572788104</v>
      </c>
      <c r="CJ55" s="382">
        <f t="shared" si="292"/>
        <v>237.82959161932604</v>
      </c>
      <c r="CK55" s="382">
        <f t="shared" si="293"/>
        <v>239.89818748317455</v>
      </c>
      <c r="CL55" s="382">
        <f t="shared" si="294"/>
        <v>242.0353008328986</v>
      </c>
      <c r="CM55" s="382">
        <f t="shared" si="295"/>
        <v>244.23733098710204</v>
      </c>
      <c r="CN55" s="382">
        <f t="shared" si="296"/>
        <v>246.50082025776757</v>
      </c>
      <c r="CO55" s="382">
        <f t="shared" si="297"/>
        <v>248.82246215342127</v>
      </c>
      <c r="CP55" s="382">
        <f t="shared" si="298"/>
        <v>251.19910691516486</v>
      </c>
      <c r="CQ55" s="382">
        <f t="shared" si="299"/>
        <v>253.62776470834373</v>
      </c>
      <c r="CR55" s="382">
        <f t="shared" si="300"/>
        <v>256.10560678669981</v>
      </c>
      <c r="CS55" s="382">
        <f t="shared" si="301"/>
        <v>258.6299649318961</v>
      </c>
      <c r="CT55" s="382">
        <f t="shared" si="302"/>
        <v>261.19832945162227</v>
      </c>
      <c r="CU55" s="382">
        <f t="shared" si="303"/>
        <v>263.80834599617361</v>
      </c>
      <c r="CV55" s="382">
        <f t="shared" si="304"/>
        <v>266.45781142805009</v>
      </c>
      <c r="CW55" s="382">
        <f t="shared" si="305"/>
        <v>269.14466895311978</v>
      </c>
      <c r="CX55" s="382">
        <f t="shared" si="306"/>
        <v>271.86700269620377</v>
      </c>
      <c r="CY55" s="382">
        <f t="shared" si="307"/>
        <v>274.62303187931116</v>
      </c>
      <c r="CZ55" s="382">
        <f t="shared" si="308"/>
        <v>277.41110473769498</v>
      </c>
      <c r="DA55" s="382">
        <f t="shared" si="309"/>
        <v>280.22969228769074</v>
      </c>
      <c r="DB55" s="382">
        <f t="shared" si="310"/>
        <v>283.07738204114872</v>
      </c>
      <c r="DC55" s="382">
        <f t="shared" si="311"/>
        <v>285.9528717441724</v>
      </c>
      <c r="DD55" s="382">
        <f t="shared" si="312"/>
        <v>288.85496320284426</v>
      </c>
      <c r="DE55" s="382">
        <f t="shared" si="313"/>
        <v>291.78255624552583</v>
      </c>
      <c r="DF55" s="521"/>
      <c r="DG55" s="252"/>
      <c r="DH55" s="515">
        <f t="shared" si="314"/>
        <v>440</v>
      </c>
      <c r="DI55" s="592">
        <v>44000</v>
      </c>
      <c r="DJ55" s="382">
        <f t="shared" si="315"/>
        <v>22.185032541565388</v>
      </c>
      <c r="DK55" s="382">
        <f t="shared" si="316"/>
        <v>44.349016199426359</v>
      </c>
      <c r="DL55" s="382">
        <f t="shared" si="317"/>
        <v>66.471109813631344</v>
      </c>
      <c r="DM55" s="382">
        <f t="shared" si="318"/>
        <v>88.53088230240914</v>
      </c>
      <c r="DN55" s="382">
        <f t="shared" si="319"/>
        <v>110.50850454339273</v>
      </c>
      <c r="DO55" s="382">
        <f t="shared" si="320"/>
        <v>132.38492618849511</v>
      </c>
      <c r="DP55" s="382">
        <f t="shared" si="321"/>
        <v>154.14203353300871</v>
      </c>
      <c r="DQ55" s="382">
        <f t="shared" si="322"/>
        <v>175.76278542433528</v>
      </c>
      <c r="DR55" s="382">
        <f t="shared" si="323"/>
        <v>197.23132514673094</v>
      </c>
      <c r="DS55" s="382">
        <f t="shared" si="324"/>
        <v>218.53306719319468</v>
      </c>
      <c r="DT55" s="382">
        <f t="shared" si="325"/>
        <v>239.65475877292999</v>
      </c>
      <c r="DU55" s="382">
        <f t="shared" si="326"/>
        <v>260.58451675294981</v>
      </c>
      <c r="DV55" s="382">
        <f t="shared" si="327"/>
        <v>281.31184145663718</v>
      </c>
      <c r="DW55" s="382">
        <f t="shared" si="328"/>
        <v>301.8276093170137</v>
      </c>
      <c r="DX55" s="382">
        <f t="shared" si="329"/>
        <v>322.12404679777876</v>
      </c>
      <c r="DY55" s="382">
        <f t="shared" si="330"/>
        <v>342.19468825307928</v>
      </c>
      <c r="DZ55" s="382">
        <f t="shared" si="331"/>
        <v>362.03432050970605</v>
      </c>
      <c r="EA55" s="382">
        <f t="shared" si="332"/>
        <v>381.6389169422157</v>
      </c>
      <c r="EB55" s="382">
        <f t="shared" si="333"/>
        <v>401.00556369548417</v>
      </c>
      <c r="EC55" s="382">
        <f t="shared" si="334"/>
        <v>420.13238051541452</v>
      </c>
      <c r="ED55" s="382">
        <f t="shared" si="335"/>
        <v>439.01843840078607</v>
      </c>
      <c r="EE55" s="382">
        <f t="shared" si="336"/>
        <v>457.66367600998365</v>
      </c>
      <c r="EF55" s="382">
        <f t="shared" si="337"/>
        <v>476.06881646386552</v>
      </c>
      <c r="EG55" s="382">
        <f t="shared" si="338"/>
        <v>494.23528589604416</v>
      </c>
      <c r="EH55" s="382">
        <f t="shared" si="339"/>
        <v>512.16513482544963</v>
      </c>
      <c r="EI55" s="382">
        <f t="shared" si="340"/>
        <v>529.86096317158774</v>
      </c>
      <c r="EJ55" s="382">
        <f t="shared" si="341"/>
        <v>547.32584950519993</v>
      </c>
      <c r="EK55" s="382">
        <f t="shared" si="342"/>
        <v>564.5632849288171</v>
      </c>
      <c r="EL55" s="382">
        <f t="shared" si="343"/>
        <v>581.57711181320246</v>
      </c>
      <c r="EM55" s="382">
        <f t="shared" si="344"/>
        <v>598.37146747632914</v>
      </c>
      <c r="EN55" s="382">
        <f t="shared" si="345"/>
        <v>614.9507327789845</v>
      </c>
      <c r="EO55" s="382">
        <f t="shared" si="346"/>
        <v>631.31948552310553</v>
      </c>
      <c r="EP55" s="382">
        <f t="shared" si="347"/>
        <v>647.48245847236683</v>
      </c>
      <c r="EQ55" s="382">
        <f t="shared" si="348"/>
        <v>663.44450176645194</v>
      </c>
      <c r="ER55" s="382">
        <f t="shared" si="349"/>
        <v>679.21054946799597</v>
      </c>
      <c r="ES55" s="382">
        <f t="shared" si="350"/>
        <v>694.78558996142169</v>
      </c>
      <c r="ET55" s="382">
        <f t="shared" si="351"/>
        <v>710.17463991362922</v>
      </c>
      <c r="EU55" s="382">
        <f t="shared" si="352"/>
        <v>725.38272150522118</v>
      </c>
      <c r="EV55" s="382">
        <f t="shared" si="353"/>
        <v>740.41484264602093</v>
      </c>
      <c r="EW55" s="382">
        <f t="shared" si="354"/>
        <v>755.27597989829303</v>
      </c>
      <c r="EX55" s="521"/>
      <c r="EY55" s="252"/>
      <c r="EZ55" s="515">
        <f t="shared" si="355"/>
        <v>440</v>
      </c>
      <c r="FA55" s="592">
        <v>44000</v>
      </c>
      <c r="FB55" s="382">
        <f t="shared" si="356"/>
        <v>217.564821883148</v>
      </c>
      <c r="FC55" s="382">
        <f t="shared" si="357"/>
        <v>227.75904843746994</v>
      </c>
      <c r="FD55" s="382">
        <f t="shared" si="358"/>
        <v>238.08194371832411</v>
      </c>
      <c r="FE55" s="382">
        <f t="shared" si="359"/>
        <v>248.53229887643374</v>
      </c>
      <c r="FF55" s="382">
        <f t="shared" si="360"/>
        <v>259.10845019719943</v>
      </c>
      <c r="FG55" s="382">
        <f t="shared" si="361"/>
        <v>269.80830651392472</v>
      </c>
      <c r="FH55" s="382">
        <f t="shared" si="362"/>
        <v>280.62938274171745</v>
      </c>
      <c r="FI55" s="382">
        <f t="shared" si="363"/>
        <v>291.56883839632883</v>
      </c>
      <c r="FJ55" s="382">
        <f t="shared" si="364"/>
        <v>302.62351985667027</v>
      </c>
      <c r="FK55" s="382">
        <f t="shared" si="365"/>
        <v>313.790005090531</v>
      </c>
      <c r="FL55" s="382">
        <f t="shared" si="366"/>
        <v>325.06464958624269</v>
      </c>
      <c r="FM55" s="382">
        <f t="shared" si="367"/>
        <v>336.44363231070884</v>
      </c>
      <c r="FN55" s="382">
        <f t="shared" si="368"/>
        <v>347.92300063534179</v>
      </c>
      <c r="FO55" s="382">
        <f t="shared" si="369"/>
        <v>359.49871332353678</v>
      </c>
      <c r="FP55" s="382">
        <f t="shared" si="370"/>
        <v>371.16668084356684</v>
      </c>
      <c r="FQ55" s="382">
        <f t="shared" si="371"/>
        <v>382.92280244729523</v>
      </c>
      <c r="FR55" s="382">
        <f t="shared" si="372"/>
        <v>394.76299962760754</v>
      </c>
      <c r="FS55" s="382">
        <f t="shared" si="373"/>
        <v>406.68324572788106</v>
      </c>
      <c r="FT55" s="382">
        <f t="shared" si="374"/>
        <v>418.67959161932606</v>
      </c>
      <c r="FU55" s="382">
        <f t="shared" si="375"/>
        <v>430.74818748317455</v>
      </c>
      <c r="FV55" s="382">
        <f t="shared" si="376"/>
        <v>442.88530083289862</v>
      </c>
      <c r="FW55" s="382">
        <f t="shared" si="377"/>
        <v>455.08733098710206</v>
      </c>
      <c r="FX55" s="382">
        <f t="shared" si="378"/>
        <v>467.35082025776762</v>
      </c>
      <c r="FY55" s="382">
        <f t="shared" si="379"/>
        <v>479.67246215342129</v>
      </c>
      <c r="FZ55" s="382">
        <f t="shared" si="380"/>
        <v>492.04910691516488</v>
      </c>
      <c r="GA55" s="382">
        <f t="shared" si="381"/>
        <v>504.47776470834378</v>
      </c>
      <c r="GB55" s="382">
        <f t="shared" si="382"/>
        <v>516.95560678669983</v>
      </c>
      <c r="GC55" s="382">
        <f t="shared" si="383"/>
        <v>529.47996493189612</v>
      </c>
      <c r="GD55" s="382">
        <f t="shared" si="384"/>
        <v>542.04832945162229</v>
      </c>
      <c r="GE55" s="382">
        <f t="shared" si="385"/>
        <v>554.65834599617369</v>
      </c>
      <c r="GF55" s="382">
        <f t="shared" si="386"/>
        <v>567.30781142805017</v>
      </c>
      <c r="GG55" s="382">
        <f t="shared" si="387"/>
        <v>579.9946689531198</v>
      </c>
      <c r="GH55" s="382">
        <f t="shared" si="388"/>
        <v>592.71700269620374</v>
      </c>
      <c r="GI55" s="382">
        <f t="shared" si="389"/>
        <v>605.47303187931118</v>
      </c>
      <c r="GJ55" s="382">
        <f t="shared" si="390"/>
        <v>618.26110473769495</v>
      </c>
      <c r="GK55" s="382">
        <f t="shared" si="391"/>
        <v>631.0796922876907</v>
      </c>
      <c r="GL55" s="382">
        <f t="shared" si="392"/>
        <v>643.9273820411488</v>
      </c>
      <c r="GM55" s="382">
        <f t="shared" si="393"/>
        <v>656.80287174417242</v>
      </c>
      <c r="GN55" s="382">
        <f t="shared" si="394"/>
        <v>669.70496320284428</v>
      </c>
      <c r="GO55" s="382">
        <f t="shared" si="395"/>
        <v>682.63255624552585</v>
      </c>
      <c r="GQ55" s="511"/>
      <c r="GR55" s="521"/>
      <c r="GS55" s="524">
        <v>44000</v>
      </c>
      <c r="GT55" s="477">
        <f t="shared" si="396"/>
        <v>8.8068290625908858</v>
      </c>
      <c r="GU55" s="477">
        <f t="shared" si="397"/>
        <v>4.1356054306434862</v>
      </c>
      <c r="GV55" s="477">
        <f t="shared" si="398"/>
        <v>2.5817356500568045</v>
      </c>
      <c r="GW55" s="477">
        <f t="shared" si="399"/>
        <v>1.8072949507888343</v>
      </c>
      <c r="GX55" s="477">
        <f t="shared" si="400"/>
        <v>1.3446923951039154</v>
      </c>
      <c r="GY55" s="477">
        <f t="shared" si="401"/>
        <v>1.0380591226055489</v>
      </c>
      <c r="GZ55" s="477">
        <f t="shared" si="402"/>
        <v>0.82058959720174007</v>
      </c>
      <c r="HA55" s="477">
        <f t="shared" si="403"/>
        <v>0.65887697837974524</v>
      </c>
      <c r="HB55" s="477">
        <f t="shared" si="404"/>
        <v>0.53435829542559954</v>
      </c>
      <c r="HC55" s="477">
        <f t="shared" si="405"/>
        <v>0.43589255905663093</v>
      </c>
      <c r="HD55" s="477">
        <f t="shared" si="406"/>
        <v>0.35638720987901412</v>
      </c>
      <c r="HE55" s="477">
        <f t="shared" si="407"/>
        <v>0.29111136955876066</v>
      </c>
      <c r="HF55" s="477">
        <f t="shared" si="408"/>
        <v>0.23678761204573179</v>
      </c>
      <c r="HG55" s="477">
        <f t="shared" si="409"/>
        <v>0.19107299076126044</v>
      </c>
      <c r="HH55" s="477">
        <f t="shared" si="410"/>
        <v>0.15224766524982777</v>
      </c>
      <c r="HI55" s="477">
        <f t="shared" si="411"/>
        <v>0.11902029923998814</v>
      </c>
      <c r="HJ55" s="477">
        <f t="shared" si="412"/>
        <v>9.0402144945327209E-2</v>
      </c>
      <c r="HK55" s="477">
        <f t="shared" si="413"/>
        <v>6.5623099935212689E-2</v>
      </c>
      <c r="HL55" s="477">
        <f t="shared" si="414"/>
        <v>4.4074271092316326E-2</v>
      </c>
      <c r="HM55" s="477">
        <f t="shared" si="415"/>
        <v>2.5267766685197292E-2</v>
      </c>
      <c r="HN55" s="477">
        <f t="shared" si="416"/>
        <v>8.8079727270644666E-3</v>
      </c>
      <c r="HO55" s="477">
        <f t="shared" si="417"/>
        <v>5.6293412781690403E-3</v>
      </c>
      <c r="HP55" s="477">
        <f t="shared" si="418"/>
        <v>1.8312470602156329E-2</v>
      </c>
      <c r="HQ55" s="477">
        <f t="shared" si="419"/>
        <v>2.9465366310745294E-2</v>
      </c>
      <c r="HR55" s="477">
        <f t="shared" si="420"/>
        <v>3.9276449220114251E-2</v>
      </c>
      <c r="HS55" s="477">
        <f t="shared" si="421"/>
        <v>4.7905394485579379E-2</v>
      </c>
      <c r="HT55" s="477">
        <f t="shared" si="422"/>
        <v>5.5488412882299942E-2</v>
      </c>
      <c r="HU55" s="477">
        <f t="shared" si="423"/>
        <v>6.2142404462848577E-2</v>
      </c>
      <c r="HV55" s="477">
        <f t="shared" si="424"/>
        <v>6.7968256588262152E-2</v>
      </c>
      <c r="HW55" s="477">
        <f t="shared" si="425"/>
        <v>7.3053485762812856E-2</v>
      </c>
      <c r="HX55" s="477">
        <f t="shared" si="426"/>
        <v>7.7474371216104176E-2</v>
      </c>
      <c r="HY55" s="477">
        <f t="shared" si="427"/>
        <v>8.1297691180018714E-2</v>
      </c>
      <c r="HZ55" s="477">
        <f t="shared" si="428"/>
        <v>8.4582145909209011E-2</v>
      </c>
      <c r="IA55" s="477">
        <f t="shared" si="429"/>
        <v>8.7379531720873427E-2</v>
      </c>
      <c r="IB55" s="477">
        <f t="shared" si="430"/>
        <v>8.9735715645230751E-2</v>
      </c>
      <c r="IC55" s="477">
        <f t="shared" si="431"/>
        <v>9.169144926749026E-2</v>
      </c>
      <c r="ID55" s="477">
        <f t="shared" si="432"/>
        <v>9.328305201173806E-2</v>
      </c>
      <c r="IE55" s="477">
        <f t="shared" si="433"/>
        <v>9.4542987760641239E-2</v>
      </c>
      <c r="IF55" s="477">
        <f t="shared" si="434"/>
        <v>9.5500353815815883E-2</v>
      </c>
      <c r="IG55" s="477">
        <f t="shared" si="435"/>
        <v>9.6181297414687394E-2</v>
      </c>
    </row>
    <row r="56" spans="1:296">
      <c r="F56" s="384"/>
      <c r="G56" s="384"/>
      <c r="H56" s="384"/>
      <c r="I56" s="384"/>
      <c r="J56" s="252"/>
      <c r="K56" s="606">
        <v>44000</v>
      </c>
      <c r="L56" s="382">
        <f t="shared" si="231"/>
        <v>13.411199999999999</v>
      </c>
      <c r="M56" s="382">
        <v>440</v>
      </c>
      <c r="N56" s="493">
        <f t="shared" si="436"/>
        <v>154.73810575945834</v>
      </c>
      <c r="O56" s="263">
        <f t="shared" si="437"/>
        <v>0.2488149622431309</v>
      </c>
      <c r="P56" s="383">
        <f t="shared" si="440"/>
        <v>-56.500002288000502</v>
      </c>
      <c r="Q56" s="383">
        <f t="shared" si="438"/>
        <v>216.64999771199948</v>
      </c>
      <c r="R56" s="382">
        <f t="shared" si="189"/>
        <v>573.56933718429855</v>
      </c>
      <c r="S56" s="263">
        <f t="shared" si="439"/>
        <v>0.15271463682157252</v>
      </c>
      <c r="T56" s="492">
        <f>O56/Konstanten!$C$22</f>
        <v>0.20311425489235174</v>
      </c>
      <c r="U56" s="492">
        <f t="shared" si="190"/>
        <v>0.75186533996876448</v>
      </c>
      <c r="V56" s="492"/>
      <c r="W56" s="252"/>
      <c r="X56" s="515">
        <f t="shared" si="232"/>
        <v>450</v>
      </c>
      <c r="Y56" s="592">
        <v>45000</v>
      </c>
      <c r="Z56" s="490">
        <f t="shared" si="233"/>
        <v>3.9619317525774321E-2</v>
      </c>
      <c r="AA56" s="490">
        <f t="shared" si="234"/>
        <v>7.9198864861303522E-2</v>
      </c>
      <c r="AB56" s="490">
        <f t="shared" si="235"/>
        <v>0.11869928381770935</v>
      </c>
      <c r="AC56" s="490">
        <f t="shared" si="236"/>
        <v>0.15808202901425666</v>
      </c>
      <c r="AD56" s="490">
        <f t="shared" si="237"/>
        <v>0.1973097468772691</v>
      </c>
      <c r="AE56" s="490">
        <f t="shared" si="238"/>
        <v>0.23634662333519063</v>
      </c>
      <c r="AF56" s="490">
        <f t="shared" si="239"/>
        <v>0.2751586922685415</v>
      </c>
      <c r="AG56" s="490">
        <f t="shared" si="240"/>
        <v>0.31371409864844491</v>
      </c>
      <c r="AH56" s="490">
        <f t="shared" si="241"/>
        <v>0.35198331234477243</v>
      </c>
      <c r="AI56" s="490">
        <f t="shared" si="242"/>
        <v>0.38993929066527705</v>
      </c>
      <c r="AJ56" s="490">
        <f t="shared" si="243"/>
        <v>0.42755758966544433</v>
      </c>
      <c r="AK56" s="490">
        <f t="shared" si="244"/>
        <v>0.46481642603771922</v>
      </c>
      <c r="AL56" s="490">
        <f t="shared" si="245"/>
        <v>0.50169669286778185</v>
      </c>
      <c r="AM56" s="490">
        <f t="shared" si="246"/>
        <v>0.53818193368915057</v>
      </c>
      <c r="AN56" s="490">
        <f t="shared" si="247"/>
        <v>0.57425828005968382</v>
      </c>
      <c r="AO56" s="490">
        <f t="shared" si="248"/>
        <v>0.60991435833674379</v>
      </c>
      <c r="AP56" s="490">
        <f t="shared" si="249"/>
        <v>0.64514117147444883</v>
      </c>
      <c r="AQ56" s="490">
        <f t="shared" si="250"/>
        <v>0.67993196155395674</v>
      </c>
      <c r="AR56" s="490">
        <f t="shared" si="251"/>
        <v>0.71428205843965464</v>
      </c>
      <c r="AS56" s="490">
        <f t="shared" si="252"/>
        <v>0.74818871948675592</v>
      </c>
      <c r="AT56" s="490">
        <f t="shared" si="253"/>
        <v>0.78165096466120976</v>
      </c>
      <c r="AU56" s="490">
        <f t="shared" si="254"/>
        <v>0.81466941081824107</v>
      </c>
      <c r="AV56" s="490">
        <f t="shared" si="255"/>
        <v>0.84724610825919699</v>
      </c>
      <c r="AW56" s="490">
        <f t="shared" si="256"/>
        <v>0.87938438207851566</v>
      </c>
      <c r="AX56" s="490">
        <f t="shared" si="257"/>
        <v>0.91108868024485445</v>
      </c>
      <c r="AY56" s="490">
        <f t="shared" si="258"/>
        <v>0.94236442984744662</v>
      </c>
      <c r="AZ56" s="490">
        <f t="shared" si="259"/>
        <v>0.97321790248828532</v>
      </c>
      <c r="BA56" s="490">
        <f t="shared" si="260"/>
        <v>1.0036560894160365</v>
      </c>
      <c r="BB56" s="490">
        <f t="shared" si="261"/>
        <v>1.0336865866771248</v>
      </c>
      <c r="BC56" s="490">
        <f t="shared" si="262"/>
        <v>1.0633174903002587</v>
      </c>
      <c r="BD56" s="490">
        <f t="shared" si="263"/>
        <v>1.0925573013265915</v>
      </c>
      <c r="BE56" s="490">
        <f t="shared" si="264"/>
        <v>1.1214148403430224</v>
      </c>
      <c r="BF56" s="490">
        <f t="shared" si="265"/>
        <v>1.1498991710636532</v>
      </c>
      <c r="BG56" s="490">
        <f t="shared" si="266"/>
        <v>1.1780195324275944</v>
      </c>
      <c r="BH56" s="490">
        <f t="shared" si="267"/>
        <v>1.2057852786340715</v>
      </c>
      <c r="BI56" s="490">
        <f t="shared" si="268"/>
        <v>1.2332058265119792</v>
      </c>
      <c r="BJ56" s="490">
        <f t="shared" si="269"/>
        <v>1.2602906096161217</v>
      </c>
      <c r="BK56" s="490">
        <f t="shared" si="270"/>
        <v>1.2870490384514743</v>
      </c>
      <c r="BL56" s="490">
        <f t="shared" si="271"/>
        <v>1.3134904662466249</v>
      </c>
      <c r="BM56" s="490">
        <f t="shared" si="272"/>
        <v>1.3396241597247815</v>
      </c>
      <c r="BN56" s="527"/>
      <c r="BO56" s="252"/>
      <c r="BP56" s="515">
        <f t="shared" si="273"/>
        <v>450</v>
      </c>
      <c r="BQ56" s="592">
        <v>45000</v>
      </c>
      <c r="BR56" s="382">
        <f t="shared" si="274"/>
        <v>216.71801239289914</v>
      </c>
      <c r="BS56" s="382">
        <f t="shared" si="275"/>
        <v>216.92178340939236</v>
      </c>
      <c r="BT56" s="382">
        <f t="shared" si="276"/>
        <v>217.26049660623511</v>
      </c>
      <c r="BU56" s="382">
        <f t="shared" si="277"/>
        <v>217.73281127635255</v>
      </c>
      <c r="BV56" s="382">
        <f t="shared" si="278"/>
        <v>218.33688382628398</v>
      </c>
      <c r="BW56" s="382">
        <f t="shared" si="279"/>
        <v>219.0703996297012</v>
      </c>
      <c r="BX56" s="382">
        <f t="shared" si="280"/>
        <v>219.93061189334088</v>
      </c>
      <c r="BY56" s="382">
        <f t="shared" si="281"/>
        <v>220.91438615844669</v>
      </c>
      <c r="BZ56" s="382">
        <f t="shared" si="282"/>
        <v>222.01824894179771</v>
      </c>
      <c r="CA56" s="382">
        <f t="shared" si="283"/>
        <v>223.23843898444886</v>
      </c>
      <c r="CB56" s="382">
        <f t="shared" si="284"/>
        <v>224.57095961752879</v>
      </c>
      <c r="CC56" s="382">
        <f t="shared" si="285"/>
        <v>226.01163086172735</v>
      </c>
      <c r="CD56" s="382">
        <f t="shared" si="286"/>
        <v>227.55614003574328</v>
      </c>
      <c r="CE56" s="382">
        <f t="shared" si="287"/>
        <v>229.20008984262148</v>
      </c>
      <c r="CF56" s="382">
        <f t="shared" si="288"/>
        <v>230.93904311526273</v>
      </c>
      <c r="CG56" s="382">
        <f t="shared" si="289"/>
        <v>232.76856361858989</v>
      </c>
      <c r="CH56" s="382">
        <f t="shared" si="290"/>
        <v>234.68425251346767</v>
      </c>
      <c r="CI56" s="382">
        <f t="shared" si="291"/>
        <v>236.68178027705287</v>
      </c>
      <c r="CJ56" s="382">
        <f t="shared" si="292"/>
        <v>238.7569140393833</v>
      </c>
      <c r="CK56" s="382">
        <f t="shared" si="293"/>
        <v>240.90554043322132</v>
      </c>
      <c r="CL56" s="382">
        <f t="shared" si="294"/>
        <v>243.12368416239858</v>
      </c>
      <c r="CM56" s="382">
        <f t="shared" si="295"/>
        <v>245.40752257412757</v>
      </c>
      <c r="CN56" s="382">
        <f t="shared" si="296"/>
        <v>247.75339657524441</v>
      </c>
      <c r="CO56" s="382">
        <f t="shared" si="297"/>
        <v>250.15781826438132</v>
      </c>
      <c r="CP56" s="382">
        <f t="shared" si="298"/>
        <v>252.61747566525617</v>
      </c>
      <c r="CQ56" s="382">
        <f t="shared" si="299"/>
        <v>255.12923494437237</v>
      </c>
      <c r="CR56" s="382">
        <f t="shared" si="300"/>
        <v>257.69014048298993</v>
      </c>
      <c r="CS56" s="382">
        <f t="shared" si="301"/>
        <v>260.29741315150972</v>
      </c>
      <c r="CT56" s="382">
        <f t="shared" si="302"/>
        <v>262.9484471071541</v>
      </c>
      <c r="CU56" s="382">
        <f t="shared" si="303"/>
        <v>265.64080540539845</v>
      </c>
      <c r="CV56" s="382">
        <f t="shared" si="304"/>
        <v>268.37221468380369</v>
      </c>
      <c r="CW56" s="382">
        <f t="shared" si="305"/>
        <v>271.14055914518883</v>
      </c>
      <c r="CX56" s="382">
        <f t="shared" si="306"/>
        <v>273.94387403647539</v>
      </c>
      <c r="CY56" s="382">
        <f t="shared" si="307"/>
        <v>276.78033879075167</v>
      </c>
      <c r="CZ56" s="382">
        <f t="shared" si="308"/>
        <v>279.64826997362047</v>
      </c>
      <c r="DA56" s="382">
        <f t="shared" si="309"/>
        <v>282.54611415091506</v>
      </c>
      <c r="DB56" s="382">
        <f t="shared" si="310"/>
        <v>285.47244077352769</v>
      </c>
      <c r="DC56" s="382">
        <f t="shared" si="311"/>
        <v>288.4259351563133</v>
      </c>
      <c r="DD56" s="382">
        <f t="shared" si="312"/>
        <v>291.40539161173882</v>
      </c>
      <c r="DE56" s="382">
        <f t="shared" si="313"/>
        <v>294.40970678495671</v>
      </c>
      <c r="DF56" s="521"/>
      <c r="DG56" s="252"/>
      <c r="DH56" s="515">
        <f t="shared" si="314"/>
        <v>450</v>
      </c>
      <c r="DI56" s="592">
        <v>45000</v>
      </c>
      <c r="DJ56" s="382">
        <f t="shared" si="315"/>
        <v>22.724425692952639</v>
      </c>
      <c r="DK56" s="382">
        <f t="shared" si="316"/>
        <v>45.426040424246693</v>
      </c>
      <c r="DL56" s="382">
        <f t="shared" si="317"/>
        <v>68.082269543574483</v>
      </c>
      <c r="DM56" s="382">
        <f t="shared" si="318"/>
        <v>90.67100460245625</v>
      </c>
      <c r="DN56" s="382">
        <f t="shared" si="319"/>
        <v>113.17082073639696</v>
      </c>
      <c r="DO56" s="382">
        <f t="shared" si="320"/>
        <v>135.56117609211236</v>
      </c>
      <c r="DP56" s="382">
        <f t="shared" si="321"/>
        <v>157.82258874496571</v>
      </c>
      <c r="DQ56" s="382">
        <f t="shared" si="322"/>
        <v>179.9367876271582</v>
      </c>
      <c r="DR56" s="382">
        <f t="shared" si="323"/>
        <v>201.88683516152506</v>
      </c>
      <c r="DS56" s="382">
        <f t="shared" si="324"/>
        <v>223.65722048899849</v>
      </c>
      <c r="DT56" s="382">
        <f t="shared" si="325"/>
        <v>245.23392331252521</v>
      </c>
      <c r="DU56" s="382">
        <f t="shared" si="326"/>
        <v>266.60444939482915</v>
      </c>
      <c r="DV56" s="382">
        <f t="shared" si="327"/>
        <v>287.75783959572823</v>
      </c>
      <c r="DW56" s="382">
        <f t="shared" si="328"/>
        <v>308.68465499065019</v>
      </c>
      <c r="DX56" s="382">
        <f t="shared" si="329"/>
        <v>329.37694106642812</v>
      </c>
      <c r="DY56" s="382">
        <f t="shared" si="330"/>
        <v>349.82817425039286</v>
      </c>
      <c r="DZ56" s="382">
        <f t="shared" si="331"/>
        <v>370.03319411290153</v>
      </c>
      <c r="EA56" s="382">
        <f t="shared" si="332"/>
        <v>389.98812451892292</v>
      </c>
      <c r="EB56" s="382">
        <f t="shared" si="333"/>
        <v>409.69028682186911</v>
      </c>
      <c r="EC56" s="382">
        <f t="shared" si="334"/>
        <v>429.13810792478768</v>
      </c>
      <c r="ED56" s="382">
        <f t="shared" si="335"/>
        <v>448.33102571019765</v>
      </c>
      <c r="EE56" s="382">
        <f t="shared" si="336"/>
        <v>467.26939398734157</v>
      </c>
      <c r="EF56" s="382">
        <f t="shared" si="337"/>
        <v>485.95438874620407</v>
      </c>
      <c r="EG56" s="382">
        <f t="shared" si="338"/>
        <v>504.38791715899816</v>
      </c>
      <c r="EH56" s="382">
        <f t="shared" si="339"/>
        <v>522.57253044415847</v>
      </c>
      <c r="EI56" s="382">
        <f t="shared" si="340"/>
        <v>540.51134141365935</v>
      </c>
      <c r="EJ56" s="382">
        <f t="shared" si="341"/>
        <v>558.20794726609915</v>
      </c>
      <c r="EK56" s="382">
        <f t="shared" si="342"/>
        <v>575.66635796734113</v>
      </c>
      <c r="EL56" s="382">
        <f t="shared" si="343"/>
        <v>592.89093037669841</v>
      </c>
      <c r="EM56" s="382">
        <f t="shared" si="344"/>
        <v>609.88630812799113</v>
      </c>
      <c r="EN56" s="382">
        <f t="shared" si="345"/>
        <v>626.65736715775904</v>
      </c>
      <c r="EO56" s="382">
        <f t="shared" si="346"/>
        <v>643.20916668418329</v>
      </c>
      <c r="EP56" s="382">
        <f t="shared" si="347"/>
        <v>659.54690537575391</v>
      </c>
      <c r="EQ56" s="382">
        <f t="shared" si="348"/>
        <v>675.67588240465261</v>
      </c>
      <c r="ER56" s="382">
        <f t="shared" si="349"/>
        <v>691.60146305272917</v>
      </c>
      <c r="ES56" s="382">
        <f t="shared" si="350"/>
        <v>707.32904852429101</v>
      </c>
      <c r="ET56" s="382">
        <f t="shared" si="351"/>
        <v>722.86404961711446</v>
      </c>
      <c r="EU56" s="382">
        <f t="shared" si="352"/>
        <v>738.21186390830087</v>
      </c>
      <c r="EV56" s="382">
        <f t="shared" si="353"/>
        <v>753.37785612297193</v>
      </c>
      <c r="EW56" s="382">
        <f t="shared" si="354"/>
        <v>768.36734136941584</v>
      </c>
      <c r="EX56" s="521"/>
      <c r="EY56" s="252"/>
      <c r="EZ56" s="515">
        <f t="shared" si="355"/>
        <v>450</v>
      </c>
      <c r="FA56" s="592">
        <v>45000</v>
      </c>
      <c r="FB56" s="382">
        <f t="shared" si="356"/>
        <v>223.56801239289916</v>
      </c>
      <c r="FC56" s="382">
        <f t="shared" si="357"/>
        <v>233.77178340939238</v>
      </c>
      <c r="FD56" s="382">
        <f t="shared" si="358"/>
        <v>244.11049660623513</v>
      </c>
      <c r="FE56" s="382">
        <f t="shared" si="359"/>
        <v>254.58281127635257</v>
      </c>
      <c r="FF56" s="382">
        <f t="shared" si="360"/>
        <v>265.18688382628397</v>
      </c>
      <c r="FG56" s="382">
        <f t="shared" si="361"/>
        <v>275.92039962970125</v>
      </c>
      <c r="FH56" s="382">
        <f t="shared" si="362"/>
        <v>286.7806118933409</v>
      </c>
      <c r="FI56" s="382">
        <f t="shared" si="363"/>
        <v>297.76438615844671</v>
      </c>
      <c r="FJ56" s="382">
        <f t="shared" si="364"/>
        <v>308.86824894179773</v>
      </c>
      <c r="FK56" s="382">
        <f t="shared" si="365"/>
        <v>320.08843898444889</v>
      </c>
      <c r="FL56" s="382">
        <f t="shared" si="366"/>
        <v>331.42095961752881</v>
      </c>
      <c r="FM56" s="382">
        <f t="shared" si="367"/>
        <v>342.86163086172735</v>
      </c>
      <c r="FN56" s="382">
        <f t="shared" si="368"/>
        <v>354.40614003574331</v>
      </c>
      <c r="FO56" s="382">
        <f t="shared" si="369"/>
        <v>366.0500898426215</v>
      </c>
      <c r="FP56" s="382">
        <f t="shared" si="370"/>
        <v>377.78904311526276</v>
      </c>
      <c r="FQ56" s="382">
        <f t="shared" si="371"/>
        <v>389.61856361858992</v>
      </c>
      <c r="FR56" s="382">
        <f t="shared" si="372"/>
        <v>401.53425251346766</v>
      </c>
      <c r="FS56" s="382">
        <f t="shared" si="373"/>
        <v>413.53178027705292</v>
      </c>
      <c r="FT56" s="382">
        <f t="shared" si="374"/>
        <v>425.60691403938335</v>
      </c>
      <c r="FU56" s="382">
        <f t="shared" si="375"/>
        <v>437.75554043322131</v>
      </c>
      <c r="FV56" s="382">
        <f t="shared" si="376"/>
        <v>449.97368416239863</v>
      </c>
      <c r="FW56" s="382">
        <f t="shared" si="377"/>
        <v>462.25752257412762</v>
      </c>
      <c r="FX56" s="382">
        <f t="shared" si="378"/>
        <v>474.60339657524446</v>
      </c>
      <c r="FY56" s="382">
        <f t="shared" si="379"/>
        <v>487.00781826438134</v>
      </c>
      <c r="FZ56" s="382">
        <f t="shared" si="380"/>
        <v>499.46747566525619</v>
      </c>
      <c r="GA56" s="382">
        <f t="shared" si="381"/>
        <v>511.97923494437237</v>
      </c>
      <c r="GB56" s="382">
        <f t="shared" si="382"/>
        <v>524.54014048298995</v>
      </c>
      <c r="GC56" s="382">
        <f t="shared" si="383"/>
        <v>537.14741315150968</v>
      </c>
      <c r="GD56" s="382">
        <f t="shared" si="384"/>
        <v>549.79844710715406</v>
      </c>
      <c r="GE56" s="382">
        <f t="shared" si="385"/>
        <v>562.49080540539853</v>
      </c>
      <c r="GF56" s="382">
        <f t="shared" si="386"/>
        <v>575.22221468380371</v>
      </c>
      <c r="GG56" s="382">
        <f t="shared" si="387"/>
        <v>587.99055914518885</v>
      </c>
      <c r="GH56" s="382">
        <f t="shared" si="388"/>
        <v>600.79387403647547</v>
      </c>
      <c r="GI56" s="382">
        <f t="shared" si="389"/>
        <v>613.63033879075169</v>
      </c>
      <c r="GJ56" s="382">
        <f t="shared" si="390"/>
        <v>626.49826997362049</v>
      </c>
      <c r="GK56" s="382">
        <f t="shared" si="391"/>
        <v>639.39611415091508</v>
      </c>
      <c r="GL56" s="382">
        <f t="shared" si="392"/>
        <v>652.32244077352766</v>
      </c>
      <c r="GM56" s="382">
        <f t="shared" si="393"/>
        <v>665.27593515631338</v>
      </c>
      <c r="GN56" s="382">
        <f t="shared" si="394"/>
        <v>678.25539161173879</v>
      </c>
      <c r="GO56" s="382">
        <f t="shared" si="395"/>
        <v>691.25970678495673</v>
      </c>
      <c r="GQ56" s="511"/>
      <c r="GR56" s="521"/>
      <c r="GS56" s="524">
        <v>45000</v>
      </c>
      <c r="GT56" s="477">
        <f t="shared" si="396"/>
        <v>8.8382249749102648</v>
      </c>
      <c r="GU56" s="477">
        <f t="shared" si="397"/>
        <v>4.1462064759801054</v>
      </c>
      <c r="GV56" s="477">
        <f t="shared" si="398"/>
        <v>2.5855223135591543</v>
      </c>
      <c r="GW56" s="477">
        <f t="shared" si="399"/>
        <v>1.8077643166364121</v>
      </c>
      <c r="GX56" s="477">
        <f t="shared" si="400"/>
        <v>1.3432443283589</v>
      </c>
      <c r="GY56" s="477">
        <f t="shared" si="401"/>
        <v>1.0353939644357784</v>
      </c>
      <c r="GZ56" s="477">
        <f t="shared" si="402"/>
        <v>0.81710751403758575</v>
      </c>
      <c r="HA56" s="477">
        <f t="shared" si="403"/>
        <v>0.65482773192236632</v>
      </c>
      <c r="HB56" s="477">
        <f t="shared" si="404"/>
        <v>0.52990782531550051</v>
      </c>
      <c r="HC56" s="477">
        <f t="shared" si="405"/>
        <v>0.43115629481854251</v>
      </c>
      <c r="HD56" s="477">
        <f t="shared" si="406"/>
        <v>0.35144826270697943</v>
      </c>
      <c r="HE56" s="477">
        <f t="shared" si="407"/>
        <v>0.28603116579635457</v>
      </c>
      <c r="HF56" s="477">
        <f t="shared" si="408"/>
        <v>0.23161245766109953</v>
      </c>
      <c r="HG56" s="477">
        <f t="shared" si="409"/>
        <v>0.18583831079555563</v>
      </c>
      <c r="HH56" s="477">
        <f t="shared" si="410"/>
        <v>0.14698084781554571</v>
      </c>
      <c r="HI56" s="477">
        <f t="shared" si="411"/>
        <v>0.11374266653467625</v>
      </c>
      <c r="HJ56" s="477">
        <f t="shared" si="412"/>
        <v>8.5130358307678719E-2</v>
      </c>
      <c r="HK56" s="477">
        <f t="shared" si="413"/>
        <v>6.0370186367014932E-2</v>
      </c>
      <c r="HL56" s="477">
        <f t="shared" si="414"/>
        <v>3.8850389500287817E-2</v>
      </c>
      <c r="HM56" s="477">
        <f t="shared" si="415"/>
        <v>2.0080790657593991E-2</v>
      </c>
      <c r="HN56" s="477">
        <f t="shared" si="416"/>
        <v>3.663941056943034E-3</v>
      </c>
      <c r="HO56" s="477">
        <f t="shared" si="417"/>
        <v>1.0725871366079083E-2</v>
      </c>
      <c r="HP56" s="477">
        <f t="shared" si="418"/>
        <v>2.3358143138177967E-2</v>
      </c>
      <c r="HQ56" s="477">
        <f t="shared" si="419"/>
        <v>3.4457801829416337E-2</v>
      </c>
      <c r="HR56" s="477">
        <f t="shared" si="420"/>
        <v>4.4214062991914702E-2</v>
      </c>
      <c r="HS56" s="477">
        <f t="shared" si="421"/>
        <v>5.2787248450076547E-2</v>
      </c>
      <c r="HT56" s="477">
        <f t="shared" si="422"/>
        <v>6.0314094322737523E-2</v>
      </c>
      <c r="HU56" s="477">
        <f t="shared" si="423"/>
        <v>6.6911926123042115E-2</v>
      </c>
      <c r="HV56" s="477">
        <f t="shared" si="424"/>
        <v>7.2681974140108976E-2</v>
      </c>
      <c r="HW56" s="477">
        <f t="shared" si="425"/>
        <v>7.7712029424090862E-2</v>
      </c>
      <c r="HX56" s="477">
        <f t="shared" si="426"/>
        <v>8.207858898594371E-2</v>
      </c>
      <c r="HY56" s="477">
        <f t="shared" si="427"/>
        <v>8.5848601666628388E-2</v>
      </c>
      <c r="HZ56" s="477">
        <f t="shared" si="428"/>
        <v>8.9080899114833897E-2</v>
      </c>
      <c r="IA56" s="477">
        <f t="shared" si="429"/>
        <v>9.1827376453171572E-2</v>
      </c>
      <c r="IB56" s="477">
        <f t="shared" si="430"/>
        <v>9.4133972464059218E-2</v>
      </c>
      <c r="IC56" s="477">
        <f t="shared" si="431"/>
        <v>9.6041488067124092E-2</v>
      </c>
      <c r="ID56" s="477">
        <f t="shared" si="432"/>
        <v>9.7586273492161035E-2</v>
      </c>
      <c r="IE56" s="477">
        <f t="shared" si="433"/>
        <v>9.8800808166160062E-2</v>
      </c>
      <c r="IF56" s="477">
        <f t="shared" si="434"/>
        <v>9.9714192421088491E-2</v>
      </c>
      <c r="IG56" s="477">
        <f t="shared" si="435"/>
        <v>0.10035256632203382</v>
      </c>
    </row>
    <row r="57" spans="1:296">
      <c r="F57" s="384"/>
      <c r="G57" s="384"/>
      <c r="H57" s="384"/>
      <c r="I57" s="384"/>
      <c r="J57" s="252"/>
      <c r="K57" s="606">
        <v>45000</v>
      </c>
      <c r="L57" s="382">
        <f t="shared" si="231"/>
        <v>13.715999999999999</v>
      </c>
      <c r="M57" s="382">
        <v>450</v>
      </c>
      <c r="N57" s="493">
        <f t="shared" si="436"/>
        <v>147.47676068865752</v>
      </c>
      <c r="O57" s="263">
        <f t="shared" si="437"/>
        <v>0.23713890293790568</v>
      </c>
      <c r="P57" s="383">
        <f t="shared" si="440"/>
        <v>-56.500002288000502</v>
      </c>
      <c r="Q57" s="383">
        <f t="shared" si="438"/>
        <v>216.64999771199948</v>
      </c>
      <c r="R57" s="382">
        <f t="shared" si="189"/>
        <v>573.56933718429855</v>
      </c>
      <c r="S57" s="263">
        <f t="shared" si="439"/>
        <v>0.14554824642354555</v>
      </c>
      <c r="T57" s="492">
        <f>O57/Konstanten!$C$22</f>
        <v>0.19358277790849443</v>
      </c>
      <c r="U57" s="492">
        <f t="shared" si="190"/>
        <v>0.75186533996876448</v>
      </c>
      <c r="V57" s="492"/>
      <c r="W57" s="252"/>
      <c r="X57" s="515">
        <f t="shared" si="232"/>
        <v>460</v>
      </c>
      <c r="Y57" s="592">
        <v>46000</v>
      </c>
      <c r="Z57" s="490">
        <f t="shared" si="233"/>
        <v>4.0582578718862047E-2</v>
      </c>
      <c r="AA57" s="490">
        <f t="shared" si="234"/>
        <v>8.1122078056146352E-2</v>
      </c>
      <c r="AB57" s="490">
        <f t="shared" si="235"/>
        <v>0.12157588708843699</v>
      </c>
      <c r="AC57" s="490">
        <f t="shared" si="236"/>
        <v>0.16190231843036421</v>
      </c>
      <c r="AD57" s="490">
        <f t="shared" si="237"/>
        <v>0.20206103728884031</v>
      </c>
      <c r="AE57" s="490">
        <f t="shared" si="238"/>
        <v>0.24201345324291543</v>
      </c>
      <c r="AF57" s="490">
        <f t="shared" si="239"/>
        <v>0.28172306544248477</v>
      </c>
      <c r="AG57" s="490">
        <f t="shared" si="240"/>
        <v>0.32115575424613041</v>
      </c>
      <c r="AH57" s="490">
        <f t="shared" si="241"/>
        <v>0.36028001484267047</v>
      </c>
      <c r="AI57" s="490">
        <f t="shared" si="242"/>
        <v>0.39906713094164731</v>
      </c>
      <c r="AJ57" s="490">
        <f t="shared" si="243"/>
        <v>0.43749128900586992</v>
      </c>
      <c r="AK57" s="490">
        <f t="shared" si="244"/>
        <v>0.47552963560188877</v>
      </c>
      <c r="AL57" s="490">
        <f t="shared" si="245"/>
        <v>0.51316228216671989</v>
      </c>
      <c r="AM57" s="490">
        <f t="shared" si="246"/>
        <v>0.55037226278190943</v>
      </c>
      <c r="AN57" s="490">
        <f t="shared" si="247"/>
        <v>0.58714545139844587</v>
      </c>
      <c r="AO57" s="490">
        <f t="shared" si="248"/>
        <v>0.62347044539182583</v>
      </c>
      <c r="AP57" s="490">
        <f t="shared" si="249"/>
        <v>0.65933842239453588</v>
      </c>
      <c r="AQ57" s="490">
        <f t="shared" si="250"/>
        <v>0.69474297711795263</v>
      </c>
      <c r="AR57" s="490">
        <f t="shared" si="251"/>
        <v>0.72967994440803841</v>
      </c>
      <c r="AS57" s="490">
        <f t="shared" si="252"/>
        <v>0.76414721415059961</v>
      </c>
      <c r="AT57" s="490">
        <f t="shared" si="253"/>
        <v>0.79814454291665782</v>
      </c>
      <c r="AU57" s="490">
        <f t="shared" si="254"/>
        <v>0.83167336647335766</v>
      </c>
      <c r="AV57" s="490">
        <f t="shared" si="255"/>
        <v>0.86473661652465039</v>
      </c>
      <c r="AW57" s="490">
        <f t="shared" si="256"/>
        <v>0.89733854432324289</v>
      </c>
      <c r="AX57" s="490">
        <f t="shared" si="257"/>
        <v>0.92948455313347922</v>
      </c>
      <c r="AY57" s="490">
        <f t="shared" si="258"/>
        <v>0.96118104093816703</v>
      </c>
      <c r="AZ57" s="490">
        <f t="shared" si="259"/>
        <v>0.9924352542771222</v>
      </c>
      <c r="BA57" s="490">
        <f t="shared" si="260"/>
        <v>1.0232551536822923</v>
      </c>
      <c r="BB57" s="490">
        <f t="shared" si="261"/>
        <v>1.0536492908296984</v>
      </c>
      <c r="BC57" s="490">
        <f t="shared" si="262"/>
        <v>1.0836266972565218</v>
      </c>
      <c r="BD57" s="490">
        <f t="shared" si="263"/>
        <v>1.1131967842837465</v>
      </c>
      <c r="BE57" s="490">
        <f t="shared" si="264"/>
        <v>1.1423692536329759</v>
      </c>
      <c r="BF57" s="490">
        <f t="shared" si="265"/>
        <v>1.1711540181212146</v>
      </c>
      <c r="BG57" s="490">
        <f t="shared" si="266"/>
        <v>1.1995611317514208</v>
      </c>
      <c r="BH57" s="490">
        <f t="shared" si="267"/>
        <v>1.2276007284821744</v>
      </c>
      <c r="BI57" s="490">
        <f t="shared" si="268"/>
        <v>1.2552829689496645</v>
      </c>
      <c r="BJ57" s="490">
        <f t="shared" si="269"/>
        <v>1.2826179944241496</v>
      </c>
      <c r="BK57" s="490">
        <f t="shared" si="270"/>
        <v>1.3096158873056469</v>
      </c>
      <c r="BL57" s="490">
        <f t="shared" si="271"/>
        <v>1.3362866374962092</v>
      </c>
      <c r="BM57" s="490">
        <f t="shared" si="272"/>
        <v>1.3626401140252109</v>
      </c>
      <c r="BN57" s="527"/>
      <c r="BO57" s="252"/>
      <c r="BP57" s="515">
        <f t="shared" si="273"/>
        <v>460</v>
      </c>
      <c r="BQ57" s="592">
        <v>46000</v>
      </c>
      <c r="BR57" s="382">
        <f t="shared" si="274"/>
        <v>216.72135986823065</v>
      </c>
      <c r="BS57" s="382">
        <f t="shared" si="275"/>
        <v>216.93514340676933</v>
      </c>
      <c r="BT57" s="382">
        <f t="shared" si="276"/>
        <v>217.29044527683951</v>
      </c>
      <c r="BU57" s="382">
        <f t="shared" si="277"/>
        <v>217.78577928970449</v>
      </c>
      <c r="BV57" s="382">
        <f t="shared" si="278"/>
        <v>218.41910365201747</v>
      </c>
      <c r="BW57" s="382">
        <f t="shared" si="279"/>
        <v>219.18785795068339</v>
      </c>
      <c r="BX57" s="382">
        <f t="shared" si="280"/>
        <v>220.08900815882885</v>
      </c>
      <c r="BY57" s="382">
        <f t="shared" si="281"/>
        <v>221.11909799577455</v>
      </c>
      <c r="BZ57" s="382">
        <f t="shared" si="282"/>
        <v>222.27430484109007</v>
      </c>
      <c r="CA57" s="382">
        <f t="shared" si="283"/>
        <v>223.5504983737878</v>
      </c>
      <c r="CB57" s="382">
        <f t="shared" si="284"/>
        <v>224.94330017374969</v>
      </c>
      <c r="CC57" s="382">
        <f t="shared" si="285"/>
        <v>226.44814266828746</v>
      </c>
      <c r="CD57" s="382">
        <f t="shared" si="286"/>
        <v>228.06032601274177</v>
      </c>
      <c r="CE57" s="382">
        <f t="shared" si="287"/>
        <v>229.77507173901529</v>
      </c>
      <c r="CF57" s="382">
        <f t="shared" si="288"/>
        <v>231.58757226921787</v>
      </c>
      <c r="CG57" s="382">
        <f t="shared" si="289"/>
        <v>233.49303565480923</v>
      </c>
      <c r="CH57" s="382">
        <f t="shared" si="290"/>
        <v>235.48672514986512</v>
      </c>
      <c r="CI57" s="382">
        <f t="shared" si="291"/>
        <v>237.5639934494875</v>
      </c>
      <c r="CJ57" s="382">
        <f t="shared" si="292"/>
        <v>239.72031161404436</v>
      </c>
      <c r="CK57" s="382">
        <f t="shared" si="293"/>
        <v>241.95129285365951</v>
      </c>
      <c r="CL57" s="382">
        <f t="shared" si="294"/>
        <v>244.2527114649188</v>
      </c>
      <c r="CM57" s="382">
        <f t="shared" si="295"/>
        <v>246.62051729524023</v>
      </c>
      <c r="CN57" s="382">
        <f t="shared" si="296"/>
        <v>249.05084616330191</v>
      </c>
      <c r="CO57" s="382">
        <f t="shared" si="297"/>
        <v>251.54002669087535</v>
      </c>
      <c r="CP57" s="382">
        <f t="shared" si="298"/>
        <v>254.08458400714025</v>
      </c>
      <c r="CQ57" s="382">
        <f t="shared" si="299"/>
        <v>256.68124077581444</v>
      </c>
      <c r="CR57" s="382">
        <f t="shared" si="300"/>
        <v>259.32691597257417</v>
      </c>
      <c r="CS57" s="382">
        <f t="shared" si="301"/>
        <v>262.01872180912306</v>
      </c>
      <c r="CT57" s="382">
        <f t="shared" si="302"/>
        <v>264.75395916407905</v>
      </c>
      <c r="CU57" s="382">
        <f t="shared" si="303"/>
        <v>267.53011184224067</v>
      </c>
      <c r="CV57" s="382">
        <f t="shared" si="304"/>
        <v>270.34483994472225</v>
      </c>
      <c r="CW57" s="382">
        <f t="shared" si="305"/>
        <v>273.19597259444748</v>
      </c>
      <c r="CX57" s="382">
        <f t="shared" si="306"/>
        <v>276.08150022557072</v>
      </c>
      <c r="CY57" s="382">
        <f t="shared" si="307"/>
        <v>278.99956661222035</v>
      </c>
      <c r="CZ57" s="382">
        <f t="shared" si="308"/>
        <v>281.94846078193109</v>
      </c>
      <c r="DA57" s="382">
        <f t="shared" si="309"/>
        <v>284.92660893235603</v>
      </c>
      <c r="DB57" s="382">
        <f t="shared" si="310"/>
        <v>287.93256644635926</v>
      </c>
      <c r="DC57" s="382">
        <f t="shared" si="311"/>
        <v>290.96501008021022</v>
      </c>
      <c r="DD57" s="382">
        <f t="shared" si="312"/>
        <v>294.02273038216197</v>
      </c>
      <c r="DE57" s="382">
        <f t="shared" si="313"/>
        <v>297.10462438392625</v>
      </c>
      <c r="DF57" s="521"/>
      <c r="DG57" s="252"/>
      <c r="DH57" s="515">
        <f t="shared" si="314"/>
        <v>460</v>
      </c>
      <c r="DI57" s="592">
        <v>46000</v>
      </c>
      <c r="DJ57" s="382">
        <f t="shared" si="315"/>
        <v>23.276922777007325</v>
      </c>
      <c r="DK57" s="382">
        <f t="shared" si="316"/>
        <v>46.529136541676792</v>
      </c>
      <c r="DL57" s="382">
        <f t="shared" si="317"/>
        <v>69.732200974907926</v>
      </c>
      <c r="DM57" s="382">
        <f t="shared" si="318"/>
        <v>92.862205470705234</v>
      </c>
      <c r="DN57" s="382">
        <f t="shared" si="319"/>
        <v>115.89601522853197</v>
      </c>
      <c r="DO57" s="382">
        <f t="shared" si="320"/>
        <v>138.81149596622222</v>
      </c>
      <c r="DP57" s="382">
        <f t="shared" si="321"/>
        <v>161.58771191537474</v>
      </c>
      <c r="DQ57" s="382">
        <f t="shared" si="322"/>
        <v>184.20509309587649</v>
      </c>
      <c r="DR57" s="382">
        <f t="shared" si="323"/>
        <v>206.64556931405974</v>
      </c>
      <c r="DS57" s="382">
        <f t="shared" si="324"/>
        <v>228.89266978624033</v>
      </c>
      <c r="DT57" s="382">
        <f t="shared" si="325"/>
        <v>250.93158865900122</v>
      </c>
      <c r="DU57" s="382">
        <f t="shared" si="326"/>
        <v>272.74921790366636</v>
      </c>
      <c r="DV57" s="382">
        <f t="shared" si="327"/>
        <v>294.33415005034749</v>
      </c>
      <c r="DW57" s="382">
        <f t="shared" si="328"/>
        <v>315.67665396844239</v>
      </c>
      <c r="DX57" s="382">
        <f t="shared" si="329"/>
        <v>336.7686273893824</v>
      </c>
      <c r="DY57" s="382">
        <f t="shared" si="330"/>
        <v>357.60353011738897</v>
      </c>
      <c r="DZ57" s="382">
        <f t="shared" si="331"/>
        <v>378.17630191297502</v>
      </c>
      <c r="EA57" s="382">
        <f t="shared" si="332"/>
        <v>398.48326889899039</v>
      </c>
      <c r="EB57" s="382">
        <f t="shared" si="333"/>
        <v>418.52204207079438</v>
      </c>
      <c r="EC57" s="382">
        <f t="shared" si="334"/>
        <v>438.29141113158767</v>
      </c>
      <c r="ED57" s="382">
        <f t="shared" si="335"/>
        <v>457.79123645797233</v>
      </c>
      <c r="EE57" s="382">
        <f t="shared" si="336"/>
        <v>477.02234156195794</v>
      </c>
      <c r="EF57" s="382">
        <f t="shared" si="337"/>
        <v>495.9864079790367</v>
      </c>
      <c r="EG57" s="382">
        <f t="shared" si="338"/>
        <v>514.68587409740576</v>
      </c>
      <c r="EH57" s="382">
        <f t="shared" si="339"/>
        <v>533.12383906381365</v>
      </c>
      <c r="EI57" s="382">
        <f t="shared" si="340"/>
        <v>551.30397256501863</v>
      </c>
      <c r="EJ57" s="382">
        <f t="shared" si="341"/>
        <v>569.23043099405982</v>
      </c>
      <c r="EK57" s="382">
        <f t="shared" si="342"/>
        <v>586.90778026796988</v>
      </c>
      <c r="EL57" s="382">
        <f t="shared" si="343"/>
        <v>604.34092536589628</v>
      </c>
      <c r="EM57" s="382">
        <f t="shared" si="344"/>
        <v>621.53504650063383</v>
      </c>
      <c r="EN57" s="382">
        <f t="shared" si="345"/>
        <v>638.49554171732098</v>
      </c>
      <c r="EO57" s="382">
        <f t="shared" si="346"/>
        <v>655.22797562598782</v>
      </c>
      <c r="EP57" s="382">
        <f t="shared" si="347"/>
        <v>671.73803391451304</v>
      </c>
      <c r="EQ57" s="382">
        <f t="shared" si="348"/>
        <v>688.03148325070947</v>
      </c>
      <c r="ER57" s="382">
        <f t="shared" si="349"/>
        <v>704.11413616248285</v>
      </c>
      <c r="ES57" s="382">
        <f t="shared" si="350"/>
        <v>719.99182047919749</v>
      </c>
      <c r="ET57" s="382">
        <f t="shared" si="351"/>
        <v>735.67035292251376</v>
      </c>
      <c r="EU57" s="382">
        <f t="shared" si="352"/>
        <v>751.15551644792697</v>
      </c>
      <c r="EV57" s="382">
        <f t="shared" si="353"/>
        <v>766.45304095693575</v>
      </c>
      <c r="EW57" s="382">
        <f t="shared" si="354"/>
        <v>781.56858702217721</v>
      </c>
      <c r="EX57" s="521"/>
      <c r="EY57" s="252"/>
      <c r="EZ57" s="515">
        <f t="shared" si="355"/>
        <v>460</v>
      </c>
      <c r="FA57" s="592">
        <v>46000</v>
      </c>
      <c r="FB57" s="382">
        <f t="shared" si="356"/>
        <v>229.57135986823067</v>
      </c>
      <c r="FC57" s="382">
        <f t="shared" si="357"/>
        <v>239.78514340676935</v>
      </c>
      <c r="FD57" s="382">
        <f t="shared" si="358"/>
        <v>250.14044527683953</v>
      </c>
      <c r="FE57" s="382">
        <f t="shared" si="359"/>
        <v>260.63577928970449</v>
      </c>
      <c r="FF57" s="382">
        <f t="shared" si="360"/>
        <v>271.26910365201752</v>
      </c>
      <c r="FG57" s="382">
        <f t="shared" si="361"/>
        <v>282.03785795068342</v>
      </c>
      <c r="FH57" s="382">
        <f t="shared" si="362"/>
        <v>292.93900815882887</v>
      </c>
      <c r="FI57" s="382">
        <f t="shared" si="363"/>
        <v>303.96909799577458</v>
      </c>
      <c r="FJ57" s="382">
        <f t="shared" si="364"/>
        <v>315.12430484109007</v>
      </c>
      <c r="FK57" s="382">
        <f t="shared" si="365"/>
        <v>326.40049837378785</v>
      </c>
      <c r="FL57" s="382">
        <f t="shared" si="366"/>
        <v>337.79330017374969</v>
      </c>
      <c r="FM57" s="382">
        <f t="shared" si="367"/>
        <v>349.29814266828748</v>
      </c>
      <c r="FN57" s="382">
        <f t="shared" si="368"/>
        <v>360.91032601274179</v>
      </c>
      <c r="FO57" s="382">
        <f t="shared" si="369"/>
        <v>372.62507173901531</v>
      </c>
      <c r="FP57" s="382">
        <f t="shared" si="370"/>
        <v>384.43757226921787</v>
      </c>
      <c r="FQ57" s="382">
        <f t="shared" si="371"/>
        <v>396.34303565480923</v>
      </c>
      <c r="FR57" s="382">
        <f t="shared" si="372"/>
        <v>408.33672514986517</v>
      </c>
      <c r="FS57" s="382">
        <f t="shared" si="373"/>
        <v>420.41399344948752</v>
      </c>
      <c r="FT57" s="382">
        <f t="shared" si="374"/>
        <v>432.57031161404439</v>
      </c>
      <c r="FU57" s="382">
        <f t="shared" si="375"/>
        <v>444.80129285365956</v>
      </c>
      <c r="FV57" s="382">
        <f t="shared" si="376"/>
        <v>457.1027114649188</v>
      </c>
      <c r="FW57" s="382">
        <f t="shared" si="377"/>
        <v>469.47051729524026</v>
      </c>
      <c r="FX57" s="382">
        <f t="shared" si="378"/>
        <v>481.90084616330194</v>
      </c>
      <c r="FY57" s="382">
        <f t="shared" si="379"/>
        <v>494.3900266908754</v>
      </c>
      <c r="FZ57" s="382">
        <f t="shared" si="380"/>
        <v>506.9345840071403</v>
      </c>
      <c r="GA57" s="382">
        <f t="shared" si="381"/>
        <v>519.53124077581447</v>
      </c>
      <c r="GB57" s="382">
        <f t="shared" si="382"/>
        <v>532.17691597257419</v>
      </c>
      <c r="GC57" s="382">
        <f t="shared" si="383"/>
        <v>544.86872180912314</v>
      </c>
      <c r="GD57" s="382">
        <f t="shared" si="384"/>
        <v>557.60395916407901</v>
      </c>
      <c r="GE57" s="382">
        <f t="shared" si="385"/>
        <v>570.38011184224069</v>
      </c>
      <c r="GF57" s="382">
        <f t="shared" si="386"/>
        <v>583.19483994472228</v>
      </c>
      <c r="GG57" s="382">
        <f t="shared" si="387"/>
        <v>596.04597259444745</v>
      </c>
      <c r="GH57" s="382">
        <f t="shared" si="388"/>
        <v>608.93150022557074</v>
      </c>
      <c r="GI57" s="382">
        <f t="shared" si="389"/>
        <v>621.84956661222031</v>
      </c>
      <c r="GJ57" s="382">
        <f t="shared" si="390"/>
        <v>634.79846078193111</v>
      </c>
      <c r="GK57" s="382">
        <f t="shared" si="391"/>
        <v>647.77660893235611</v>
      </c>
      <c r="GL57" s="382">
        <f t="shared" si="392"/>
        <v>660.78256644635928</v>
      </c>
      <c r="GM57" s="382">
        <f t="shared" si="393"/>
        <v>673.81501008021019</v>
      </c>
      <c r="GN57" s="382">
        <f t="shared" si="394"/>
        <v>686.87273038216199</v>
      </c>
      <c r="GO57" s="382">
        <f t="shared" si="395"/>
        <v>699.95462438392633</v>
      </c>
      <c r="GQ57" s="511"/>
      <c r="GR57" s="521"/>
      <c r="GS57" s="524">
        <v>46000</v>
      </c>
      <c r="GT57" s="477">
        <f t="shared" si="396"/>
        <v>8.8626163805036384</v>
      </c>
      <c r="GU57" s="477">
        <f t="shared" si="397"/>
        <v>4.1534406444871479</v>
      </c>
      <c r="GV57" s="477">
        <f t="shared" si="398"/>
        <v>2.5871583254176755</v>
      </c>
      <c r="GW57" s="477">
        <f t="shared" si="399"/>
        <v>1.8066938316678889</v>
      </c>
      <c r="GX57" s="477">
        <f t="shared" si="400"/>
        <v>1.3406249396677696</v>
      </c>
      <c r="GY57" s="477">
        <f t="shared" si="401"/>
        <v>1.0318047578661156</v>
      </c>
      <c r="GZ57" s="477">
        <f t="shared" si="402"/>
        <v>0.81287923869015632</v>
      </c>
      <c r="HA57" s="477">
        <f t="shared" si="403"/>
        <v>0.65016663159016119</v>
      </c>
      <c r="HB57" s="477">
        <f t="shared" si="404"/>
        <v>0.52495069643697245</v>
      </c>
      <c r="HC57" s="477">
        <f t="shared" si="405"/>
        <v>0.42599803951174459</v>
      </c>
      <c r="HD57" s="477">
        <f t="shared" si="406"/>
        <v>0.34615694253140666</v>
      </c>
      <c r="HE57" s="477">
        <f t="shared" si="407"/>
        <v>0.28065680757206724</v>
      </c>
      <c r="HF57" s="477">
        <f t="shared" si="408"/>
        <v>0.22619249567542901</v>
      </c>
      <c r="HG57" s="477">
        <f t="shared" si="409"/>
        <v>0.18040110681186433</v>
      </c>
      <c r="HH57" s="477">
        <f t="shared" si="410"/>
        <v>0.14154805704249626</v>
      </c>
      <c r="HI57" s="477">
        <f t="shared" si="411"/>
        <v>0.1083308811988053</v>
      </c>
      <c r="HJ57" s="477">
        <f t="shared" si="412"/>
        <v>7.9752282425752302E-2</v>
      </c>
      <c r="HK57" s="477">
        <f t="shared" si="413"/>
        <v>5.5035496499242595E-2</v>
      </c>
      <c r="HL57" s="477">
        <f t="shared" si="414"/>
        <v>3.3566379141564281E-2</v>
      </c>
      <c r="HM57" s="477">
        <f t="shared" si="415"/>
        <v>1.4852861718792482E-2</v>
      </c>
      <c r="HN57" s="477">
        <f t="shared" si="416"/>
        <v>1.5040152327528097E-3</v>
      </c>
      <c r="HO57" s="477">
        <f t="shared" si="417"/>
        <v>1.5831175206574306E-2</v>
      </c>
      <c r="HP57" s="477">
        <f t="shared" si="418"/>
        <v>2.839908834019924E-2</v>
      </c>
      <c r="HQ57" s="477">
        <f t="shared" si="419"/>
        <v>3.9433465008385502E-2</v>
      </c>
      <c r="HR57" s="477">
        <f t="shared" si="420"/>
        <v>4.9124149283331066E-2</v>
      </c>
      <c r="HS57" s="477">
        <f t="shared" si="421"/>
        <v>5.763196597582472E-2</v>
      </c>
      <c r="HT57" s="477">
        <f t="shared" si="422"/>
        <v>6.5094051554443852E-2</v>
      </c>
      <c r="HU57" s="477">
        <f t="shared" si="423"/>
        <v>7.1628047663046104E-2</v>
      </c>
      <c r="HV57" s="477">
        <f t="shared" si="424"/>
        <v>7.7335431442973224E-2</v>
      </c>
      <c r="HW57" s="477">
        <f t="shared" si="425"/>
        <v>8.230418372448281E-2</v>
      </c>
      <c r="HX57" s="477">
        <f t="shared" si="426"/>
        <v>8.6610944257903361E-2</v>
      </c>
      <c r="HY57" s="477">
        <f t="shared" si="427"/>
        <v>9.0322765866337473E-2</v>
      </c>
      <c r="HZ57" s="477">
        <f t="shared" si="428"/>
        <v>9.3498552289708825E-2</v>
      </c>
      <c r="IA57" s="477">
        <f t="shared" si="429"/>
        <v>9.6190244559453325E-2</v>
      </c>
      <c r="IB57" s="477">
        <f t="shared" si="430"/>
        <v>9.8443805940797519E-2</v>
      </c>
      <c r="IC57" s="477">
        <f t="shared" si="431"/>
        <v>0.10030004437936231</v>
      </c>
      <c r="ID57" s="477">
        <f t="shared" si="432"/>
        <v>0.10179530298952011</v>
      </c>
      <c r="IE57" s="477">
        <f t="shared" si="433"/>
        <v>0.10296204271180152</v>
      </c>
      <c r="IF57" s="477">
        <f t="shared" si="434"/>
        <v>0.1038293363353556</v>
      </c>
      <c r="IG57" s="477">
        <f t="shared" si="435"/>
        <v>0.10442328925885434</v>
      </c>
    </row>
    <row r="58" spans="1:296">
      <c r="F58" s="384"/>
      <c r="G58" s="384"/>
      <c r="H58" s="384"/>
      <c r="I58" s="384"/>
      <c r="J58" s="252"/>
      <c r="K58" s="606">
        <v>46000</v>
      </c>
      <c r="L58" s="382">
        <f t="shared" si="231"/>
        <v>14.020799999999999</v>
      </c>
      <c r="M58" s="382">
        <v>460</v>
      </c>
      <c r="N58" s="493">
        <f t="shared" si="436"/>
        <v>140.55616641080749</v>
      </c>
      <c r="O58" s="263">
        <f t="shared" si="437"/>
        <v>0.22601076229347988</v>
      </c>
      <c r="P58" s="383">
        <f t="shared" si="440"/>
        <v>-56.500002288000502</v>
      </c>
      <c r="Q58" s="383">
        <f t="shared" si="438"/>
        <v>216.64999771199948</v>
      </c>
      <c r="R58" s="382">
        <f t="shared" si="189"/>
        <v>573.56933718429855</v>
      </c>
      <c r="S58" s="263">
        <f t="shared" si="439"/>
        <v>0.13871815091123366</v>
      </c>
      <c r="T58" s="492">
        <f>O58/Konstanten!$C$22</f>
        <v>0.1844985814640652</v>
      </c>
      <c r="U58" s="492">
        <f t="shared" si="190"/>
        <v>0.75186533996876448</v>
      </c>
      <c r="V58" s="492"/>
      <c r="W58" s="252"/>
      <c r="X58" s="515">
        <f t="shared" si="232"/>
        <v>470</v>
      </c>
      <c r="Y58" s="592">
        <v>47000</v>
      </c>
      <c r="Z58" s="490">
        <f t="shared" si="233"/>
        <v>4.1569239856296486E-2</v>
      </c>
      <c r="AA58" s="490">
        <f t="shared" si="234"/>
        <v>8.3091836248968196E-2</v>
      </c>
      <c r="AB58" s="490">
        <f t="shared" si="235"/>
        <v>0.12452167810358092</v>
      </c>
      <c r="AC58" s="490">
        <f t="shared" si="236"/>
        <v>0.16581370314687813</v>
      </c>
      <c r="AD58" s="490">
        <f t="shared" si="237"/>
        <v>0.20692438328112728</v>
      </c>
      <c r="AE58" s="490">
        <f t="shared" si="238"/>
        <v>0.24781216561156935</v>
      </c>
      <c r="AF58" s="490">
        <f t="shared" si="239"/>
        <v>0.28843785823900009</v>
      </c>
      <c r="AG58" s="490">
        <f t="shared" si="240"/>
        <v>0.32876495281468093</v>
      </c>
      <c r="AH58" s="490">
        <f t="shared" si="241"/>
        <v>0.36875987896110235</v>
      </c>
      <c r="AI58" s="490">
        <f t="shared" si="242"/>
        <v>0.40839218875791378</v>
      </c>
      <c r="AJ58" s="490">
        <f t="shared" si="243"/>
        <v>0.4476346723657581</v>
      </c>
      <c r="AK58" s="490">
        <f t="shared" si="244"/>
        <v>0.48646340834970436</v>
      </c>
      <c r="AL58" s="490">
        <f t="shared" si="245"/>
        <v>0.52485775425732673</v>
      </c>
      <c r="AM58" s="490">
        <f t="shared" si="246"/>
        <v>0.56280028445292307</v>
      </c>
      <c r="AN58" s="490">
        <f t="shared" si="247"/>
        <v>0.60027668310701621</v>
      </c>
      <c r="AO58" s="490">
        <f t="shared" si="248"/>
        <v>0.63727560062985245</v>
      </c>
      <c r="AP58" s="490">
        <f t="shared" si="249"/>
        <v>0.67378848178931816</v>
      </c>
      <c r="AQ58" s="490">
        <f t="shared" si="250"/>
        <v>0.70980937335458394</v>
      </c>
      <c r="AR58" s="490">
        <f t="shared" si="251"/>
        <v>0.74533471844904498</v>
      </c>
      <c r="AS58" s="490">
        <f t="shared" si="252"/>
        <v>0.78036314396932238</v>
      </c>
      <c r="AT58" s="490">
        <f t="shared" si="253"/>
        <v>0.81489524650985079</v>
      </c>
      <c r="AU58" s="490">
        <f t="shared" si="254"/>
        <v>0.8489333812918004</v>
      </c>
      <c r="AV58" s="490">
        <f t="shared" si="255"/>
        <v>0.88248145768084674</v>
      </c>
      <c r="AW58" s="490">
        <f t="shared" si="256"/>
        <v>0.91554474402809038</v>
      </c>
      <c r="AX58" s="490">
        <f t="shared" si="257"/>
        <v>0.94812968380521645</v>
      </c>
      <c r="AY58" s="490">
        <f t="shared" si="258"/>
        <v>0.98024372434154783</v>
      </c>
      <c r="AZ58" s="490">
        <f t="shared" si="259"/>
        <v>1.0118951589107041</v>
      </c>
      <c r="BA58" s="490">
        <f t="shared" si="260"/>
        <v>1.0430929824558741</v>
      </c>
      <c r="BB58" s="490">
        <f t="shared" si="261"/>
        <v>1.073846760877798</v>
      </c>
      <c r="BC58" s="490">
        <f t="shared" si="262"/>
        <v>1.1041665135296248</v>
      </c>
      <c r="BD58" s="490">
        <f t="shared" si="263"/>
        <v>1.1340626083561214</v>
      </c>
      <c r="BE58" s="490">
        <f t="shared" si="264"/>
        <v>1.1635456689708328</v>
      </c>
      <c r="BF58" s="490">
        <f t="shared" si="265"/>
        <v>1.1926264928723536</v>
      </c>
      <c r="BG58" s="490">
        <f t="shared" si="266"/>
        <v>1.2213159799500797</v>
      </c>
      <c r="BH58" s="490">
        <f t="shared" si="267"/>
        <v>1.2496250704118799</v>
      </c>
      <c r="BI58" s="490">
        <f t="shared" si="268"/>
        <v>1.2775646912729453</v>
      </c>
      <c r="BJ58" s="490">
        <f t="shared" si="269"/>
        <v>1.3051457105706274</v>
      </c>
      <c r="BK58" s="490">
        <f t="shared" si="270"/>
        <v>1.3323788985084206</v>
      </c>
      <c r="BL58" s="490">
        <f t="shared" si="271"/>
        <v>1.3592748947794437</v>
      </c>
      <c r="BM58" s="490">
        <f t="shared" si="272"/>
        <v>1.3858441813721265</v>
      </c>
      <c r="BN58" s="527"/>
      <c r="BO58" s="252"/>
      <c r="BP58" s="515">
        <f t="shared" si="273"/>
        <v>470</v>
      </c>
      <c r="BQ58" s="592">
        <v>47000</v>
      </c>
      <c r="BR58" s="382">
        <f t="shared" si="274"/>
        <v>216.72487202496637</v>
      </c>
      <c r="BS58" s="382">
        <f t="shared" si="275"/>
        <v>216.94915900221568</v>
      </c>
      <c r="BT58" s="382">
        <f t="shared" si="276"/>
        <v>217.32185744651142</v>
      </c>
      <c r="BU58" s="382">
        <f t="shared" si="277"/>
        <v>217.84132069869315</v>
      </c>
      <c r="BV58" s="382">
        <f t="shared" si="278"/>
        <v>218.50528865057669</v>
      </c>
      <c r="BW58" s="382">
        <f t="shared" si="279"/>
        <v>219.31093065608727</v>
      </c>
      <c r="BX58" s="382">
        <f t="shared" si="280"/>
        <v>220.25489760210698</v>
      </c>
      <c r="BY58" s="382">
        <f t="shared" si="281"/>
        <v>221.33338112319217</v>
      </c>
      <c r="BZ58" s="382">
        <f t="shared" si="282"/>
        <v>222.54217779797312</v>
      </c>
      <c r="CA58" s="382">
        <f t="shared" si="283"/>
        <v>223.87675614808035</v>
      </c>
      <c r="CB58" s="382">
        <f t="shared" si="284"/>
        <v>225.33232436014734</v>
      </c>
      <c r="CC58" s="382">
        <f t="shared" si="285"/>
        <v>226.90389684695688</v>
      </c>
      <c r="CD58" s="382">
        <f t="shared" si="286"/>
        <v>228.58635802924303</v>
      </c>
      <c r="CE58" s="382">
        <f t="shared" si="287"/>
        <v>230.37452202766934</v>
      </c>
      <c r="CF58" s="382">
        <f t="shared" si="288"/>
        <v>232.26318727900886</v>
      </c>
      <c r="CG58" s="382">
        <f t="shared" si="289"/>
        <v>234.24718540904101</v>
      </c>
      <c r="CH58" s="382">
        <f t="shared" si="290"/>
        <v>236.32142398951058</v>
      </c>
      <c r="CI58" s="382">
        <f t="shared" si="291"/>
        <v>238.48092306537995</v>
      </c>
      <c r="CJ58" s="382">
        <f t="shared" si="292"/>
        <v>240.72084555442237</v>
      </c>
      <c r="CK58" s="382">
        <f t="shared" si="293"/>
        <v>243.03652179139442</v>
      </c>
      <c r="CL58" s="382">
        <f t="shared" si="294"/>
        <v>245.42346861457409</v>
      </c>
      <c r="CM58" s="382">
        <f t="shared" si="295"/>
        <v>247.87740347702598</v>
      </c>
      <c r="CN58" s="382">
        <f t="shared" si="296"/>
        <v>250.39425411374432</v>
      </c>
      <c r="CO58" s="382">
        <f t="shared" si="297"/>
        <v>252.97016431492452</v>
      </c>
      <c r="CP58" s="382">
        <f t="shared" si="298"/>
        <v>255.60149635119399</v>
      </c>
      <c r="CQ58" s="382">
        <f t="shared" si="299"/>
        <v>258.28483057458084</v>
      </c>
      <c r="CR58" s="382">
        <f t="shared" si="300"/>
        <v>261.0169626845726</v>
      </c>
      <c r="CS58" s="382">
        <f t="shared" si="301"/>
        <v>263.79489910632066</v>
      </c>
      <c r="CT58" s="382">
        <f t="shared" si="302"/>
        <v>266.61585088150184</v>
      </c>
      <c r="CU58" s="382">
        <f t="shared" si="303"/>
        <v>269.47722642447616</v>
      </c>
      <c r="CV58" s="382">
        <f t="shared" si="304"/>
        <v>272.37662344924655</v>
      </c>
      <c r="CW58" s="382">
        <f t="shared" si="305"/>
        <v>275.31182032790412</v>
      </c>
      <c r="CX58" s="382">
        <f t="shared" si="306"/>
        <v>278.28076709966706</v>
      </c>
      <c r="CY58" s="382">
        <f t="shared" si="307"/>
        <v>281.28157631188941</v>
      </c>
      <c r="CZ58" s="382">
        <f t="shared" si="308"/>
        <v>284.31251384078831</v>
      </c>
      <c r="DA58" s="382">
        <f t="shared" si="309"/>
        <v>287.3719898101009</v>
      </c>
      <c r="DB58" s="382">
        <f t="shared" si="310"/>
        <v>290.45854970034094</v>
      </c>
      <c r="DC58" s="382">
        <f t="shared" si="311"/>
        <v>293.5708657194773</v>
      </c>
      <c r="DD58" s="382">
        <f t="shared" si="312"/>
        <v>296.70772848742496</v>
      </c>
      <c r="DE58" s="382">
        <f t="shared" si="313"/>
        <v>299.86803907136141</v>
      </c>
      <c r="DF58" s="521"/>
      <c r="DG58" s="252"/>
      <c r="DH58" s="515">
        <f t="shared" si="314"/>
        <v>470</v>
      </c>
      <c r="DI58" s="592">
        <v>47000</v>
      </c>
      <c r="DJ58" s="382">
        <f t="shared" si="315"/>
        <v>23.842841351631101</v>
      </c>
      <c r="DK58" s="382">
        <f t="shared" si="316"/>
        <v>47.65892944274696</v>
      </c>
      <c r="DL58" s="382">
        <f t="shared" si="317"/>
        <v>71.421816374947483</v>
      </c>
      <c r="DM58" s="382">
        <f t="shared" si="318"/>
        <v>95.105655810028921</v>
      </c>
      <c r="DN58" s="382">
        <f t="shared" si="319"/>
        <v>118.68548136582592</v>
      </c>
      <c r="DO58" s="382">
        <f t="shared" si="320"/>
        <v>142.13745957603345</v>
      </c>
      <c r="DP58" s="382">
        <f t="shared" si="321"/>
        <v>165.43911116900193</v>
      </c>
      <c r="DQ58" s="382">
        <f t="shared" si="322"/>
        <v>188.56949607534372</v>
      </c>
      <c r="DR58" s="382">
        <f t="shared" si="323"/>
        <v>211.50935935588163</v>
      </c>
      <c r="DS58" s="382">
        <f t="shared" si="324"/>
        <v>234.24123701712153</v>
      </c>
      <c r="DT58" s="382">
        <f t="shared" si="325"/>
        <v>256.74952232953854</v>
      </c>
      <c r="DU58" s="382">
        <f t="shared" si="326"/>
        <v>279.02049469155469</v>
      </c>
      <c r="DV58" s="382">
        <f t="shared" si="327"/>
        <v>301.04231422541432</v>
      </c>
      <c r="DW58" s="382">
        <f t="shared" si="328"/>
        <v>322.80498612079776</v>
      </c>
      <c r="DX58" s="382">
        <f t="shared" si="329"/>
        <v>344.30029925688052</v>
      </c>
      <c r="DY58" s="382">
        <f t="shared" si="330"/>
        <v>365.52174385699021</v>
      </c>
      <c r="DZ58" s="382">
        <f t="shared" si="331"/>
        <v>386.46441290231405</v>
      </c>
      <c r="EA58" s="382">
        <f t="shared" si="332"/>
        <v>407.12489180219103</v>
      </c>
      <c r="EB58" s="382">
        <f t="shared" si="333"/>
        <v>427.50114044126451</v>
      </c>
      <c r="EC58" s="382">
        <f t="shared" si="334"/>
        <v>447.59237124953955</v>
      </c>
      <c r="ED58" s="382">
        <f t="shared" si="335"/>
        <v>467.3989264152907</v>
      </c>
      <c r="EE58" s="382">
        <f t="shared" si="336"/>
        <v>486.92215682116336</v>
      </c>
      <c r="EF58" s="382">
        <f t="shared" si="337"/>
        <v>506.16430475943685</v>
      </c>
      <c r="EG58" s="382">
        <f t="shared" si="338"/>
        <v>525.12839199476002</v>
      </c>
      <c r="EH58" s="382">
        <f t="shared" si="339"/>
        <v>543.81811430491655</v>
      </c>
      <c r="EI58" s="382">
        <f t="shared" si="340"/>
        <v>562.23774324964984</v>
      </c>
      <c r="EJ58" s="382">
        <f t="shared" si="341"/>
        <v>580.39203559641305</v>
      </c>
      <c r="EK58" s="382">
        <f t="shared" si="342"/>
        <v>598.28615056880892</v>
      </c>
      <c r="EL58" s="382">
        <f t="shared" si="343"/>
        <v>615.92557487418446</v>
      </c>
      <c r="EM58" s="382">
        <f t="shared" si="344"/>
        <v>633.31605530628474</v>
      </c>
      <c r="EN58" s="382">
        <f t="shared" si="345"/>
        <v>650.46353860031729</v>
      </c>
      <c r="EO58" s="382">
        <f t="shared" si="346"/>
        <v>667.37411813526182</v>
      </c>
      <c r="EP58" s="382">
        <f t="shared" si="347"/>
        <v>684.05398702523041</v>
      </c>
      <c r="EQ58" s="382">
        <f t="shared" si="348"/>
        <v>700.50939711255921</v>
      </c>
      <c r="ER58" s="382">
        <f t="shared" si="349"/>
        <v>716.74662336502433</v>
      </c>
      <c r="ES58" s="382">
        <f t="shared" si="350"/>
        <v>732.77193318348623</v>
      </c>
      <c r="ET58" s="382">
        <f t="shared" si="351"/>
        <v>748.59156014092514</v>
      </c>
      <c r="EU58" s="382">
        <f t="shared" si="352"/>
        <v>764.21168169582063</v>
      </c>
      <c r="EV58" s="382">
        <f t="shared" si="353"/>
        <v>779.63840044990275</v>
      </c>
      <c r="EW58" s="382">
        <f t="shared" si="354"/>
        <v>794.87772855032745</v>
      </c>
      <c r="EX58" s="521"/>
      <c r="EY58" s="252"/>
      <c r="EZ58" s="515">
        <f t="shared" si="355"/>
        <v>470</v>
      </c>
      <c r="FA58" s="592">
        <v>47000</v>
      </c>
      <c r="FB58" s="382">
        <f t="shared" si="356"/>
        <v>235.5748720249664</v>
      </c>
      <c r="FC58" s="382">
        <f t="shared" si="357"/>
        <v>245.7991590022157</v>
      </c>
      <c r="FD58" s="382">
        <f t="shared" si="358"/>
        <v>256.17185744651147</v>
      </c>
      <c r="FE58" s="382">
        <f t="shared" si="359"/>
        <v>266.69132069869318</v>
      </c>
      <c r="FF58" s="382">
        <f t="shared" si="360"/>
        <v>277.35528865057671</v>
      </c>
      <c r="FG58" s="382">
        <f t="shared" si="361"/>
        <v>288.16093065608732</v>
      </c>
      <c r="FH58" s="382">
        <f t="shared" si="362"/>
        <v>299.10489760210703</v>
      </c>
      <c r="FI58" s="382">
        <f t="shared" si="363"/>
        <v>310.18338112319219</v>
      </c>
      <c r="FJ58" s="382">
        <f t="shared" si="364"/>
        <v>321.39217779797315</v>
      </c>
      <c r="FK58" s="382">
        <f t="shared" si="365"/>
        <v>332.72675614808037</v>
      </c>
      <c r="FL58" s="382">
        <f t="shared" si="366"/>
        <v>344.18232436014739</v>
      </c>
      <c r="FM58" s="382">
        <f t="shared" si="367"/>
        <v>355.75389684695688</v>
      </c>
      <c r="FN58" s="382">
        <f t="shared" si="368"/>
        <v>367.43635802924302</v>
      </c>
      <c r="FO58" s="382">
        <f t="shared" si="369"/>
        <v>379.22452202766937</v>
      </c>
      <c r="FP58" s="382">
        <f t="shared" si="370"/>
        <v>391.11318727900891</v>
      </c>
      <c r="FQ58" s="382">
        <f t="shared" si="371"/>
        <v>403.097185409041</v>
      </c>
      <c r="FR58" s="382">
        <f t="shared" si="372"/>
        <v>415.17142398951057</v>
      </c>
      <c r="FS58" s="382">
        <f t="shared" si="373"/>
        <v>427.33092306537998</v>
      </c>
      <c r="FT58" s="382">
        <f t="shared" si="374"/>
        <v>439.57084555442236</v>
      </c>
      <c r="FU58" s="382">
        <f t="shared" si="375"/>
        <v>451.88652179139444</v>
      </c>
      <c r="FV58" s="382">
        <f t="shared" si="376"/>
        <v>464.27346861457409</v>
      </c>
      <c r="FW58" s="382">
        <f t="shared" si="377"/>
        <v>476.72740347702597</v>
      </c>
      <c r="FX58" s="382">
        <f t="shared" si="378"/>
        <v>489.24425411374432</v>
      </c>
      <c r="FY58" s="382">
        <f t="shared" si="379"/>
        <v>501.82016431492457</v>
      </c>
      <c r="FZ58" s="382">
        <f t="shared" si="380"/>
        <v>514.45149635119401</v>
      </c>
      <c r="GA58" s="382">
        <f t="shared" si="381"/>
        <v>527.13483057458086</v>
      </c>
      <c r="GB58" s="382">
        <f t="shared" si="382"/>
        <v>539.86696268457263</v>
      </c>
      <c r="GC58" s="382">
        <f t="shared" si="383"/>
        <v>552.64489910632074</v>
      </c>
      <c r="GD58" s="382">
        <f t="shared" si="384"/>
        <v>565.46585088150186</v>
      </c>
      <c r="GE58" s="382">
        <f t="shared" si="385"/>
        <v>578.32722642447618</v>
      </c>
      <c r="GF58" s="382">
        <f t="shared" si="386"/>
        <v>591.22662344924652</v>
      </c>
      <c r="GG58" s="382">
        <f t="shared" si="387"/>
        <v>604.16182032790414</v>
      </c>
      <c r="GH58" s="382">
        <f t="shared" si="388"/>
        <v>617.13076709966708</v>
      </c>
      <c r="GI58" s="382">
        <f t="shared" si="389"/>
        <v>630.13157631188938</v>
      </c>
      <c r="GJ58" s="382">
        <f t="shared" si="390"/>
        <v>643.16251384078828</v>
      </c>
      <c r="GK58" s="382">
        <f t="shared" si="391"/>
        <v>656.22198981010092</v>
      </c>
      <c r="GL58" s="382">
        <f t="shared" si="392"/>
        <v>669.30854970034102</v>
      </c>
      <c r="GM58" s="382">
        <f t="shared" si="393"/>
        <v>682.42086571947732</v>
      </c>
      <c r="GN58" s="382">
        <f t="shared" si="394"/>
        <v>695.55772848742504</v>
      </c>
      <c r="GO58" s="382">
        <f t="shared" si="395"/>
        <v>708.71803907136143</v>
      </c>
      <c r="GQ58" s="511"/>
      <c r="GR58" s="521"/>
      <c r="GS58" s="524">
        <v>47000</v>
      </c>
      <c r="GT58" s="477">
        <f t="shared" si="396"/>
        <v>8.8803187317626726</v>
      </c>
      <c r="GU58" s="477">
        <f t="shared" si="397"/>
        <v>4.1574628695236662</v>
      </c>
      <c r="GV58" s="477">
        <f t="shared" si="398"/>
        <v>2.5867452054379352</v>
      </c>
      <c r="GW58" s="477">
        <f t="shared" si="399"/>
        <v>1.8041583692078438</v>
      </c>
      <c r="GX58" s="477">
        <f t="shared" si="400"/>
        <v>1.3368931520417449</v>
      </c>
      <c r="GY58" s="477">
        <f t="shared" si="401"/>
        <v>1.0273398125702513</v>
      </c>
      <c r="GZ58" s="477">
        <f t="shared" si="402"/>
        <v>0.80794550628696704</v>
      </c>
      <c r="HA58" s="477">
        <f t="shared" si="403"/>
        <v>0.64492872696258963</v>
      </c>
      <c r="HB58" s="477">
        <f t="shared" si="404"/>
        <v>0.51951752289696451</v>
      </c>
      <c r="HC58" s="477">
        <f t="shared" si="405"/>
        <v>0.42044483877004191</v>
      </c>
      <c r="HD58" s="477">
        <f t="shared" si="406"/>
        <v>0.34053735032226728</v>
      </c>
      <c r="HE58" s="477">
        <f t="shared" si="407"/>
        <v>0.27500991366325156</v>
      </c>
      <c r="HF58" s="477">
        <f t="shared" si="408"/>
        <v>0.22054721434978808</v>
      </c>
      <c r="HG58" s="477">
        <f t="shared" si="409"/>
        <v>0.17477901002978524</v>
      </c>
      <c r="HH58" s="477">
        <f t="shared" si="410"/>
        <v>0.1359652841521394</v>
      </c>
      <c r="HI58" s="477">
        <f t="shared" si="411"/>
        <v>0.10279947002756729</v>
      </c>
      <c r="HJ58" s="477">
        <f t="shared" si="412"/>
        <v>7.4281124286734113E-2</v>
      </c>
      <c r="HK58" s="477">
        <f t="shared" si="413"/>
        <v>4.9631038705946803E-2</v>
      </c>
      <c r="HL58" s="477">
        <f t="shared" si="414"/>
        <v>2.8233153017321926E-2</v>
      </c>
      <c r="HM58" s="477">
        <f t="shared" si="415"/>
        <v>9.5938867989795017E-3</v>
      </c>
      <c r="HN58" s="477">
        <f t="shared" si="416"/>
        <v>6.6869169441343621E-3</v>
      </c>
      <c r="HO58" s="477">
        <f t="shared" si="417"/>
        <v>2.0937131739276568E-2</v>
      </c>
      <c r="HP58" s="477">
        <f t="shared" si="418"/>
        <v>3.3427980769473793E-2</v>
      </c>
      <c r="HQ58" s="477">
        <f t="shared" si="419"/>
        <v>4.438576933784992E-2</v>
      </c>
      <c r="HR58" s="477">
        <f t="shared" si="420"/>
        <v>5.4000808691813451E-2</v>
      </c>
      <c r="HS58" s="477">
        <f t="shared" si="421"/>
        <v>6.2434287090331941E-2</v>
      </c>
      <c r="HT58" s="477">
        <f t="shared" si="422"/>
        <v>6.9823619943710474E-2</v>
      </c>
      <c r="HU58" s="477">
        <f t="shared" si="423"/>
        <v>7.6286658848939842E-2</v>
      </c>
      <c r="HV58" s="477">
        <f t="shared" si="424"/>
        <v>8.1925034535203445E-2</v>
      </c>
      <c r="HW58" s="477">
        <f t="shared" si="425"/>
        <v>8.6826835386661444E-2</v>
      </c>
      <c r="HX58" s="477">
        <f t="shared" si="426"/>
        <v>9.1068771169769427E-2</v>
      </c>
      <c r="HY58" s="477">
        <f t="shared" si="427"/>
        <v>9.4717934198559922E-2</v>
      </c>
      <c r="HZ58" s="477">
        <f t="shared" si="428"/>
        <v>9.7833242982172636E-2</v>
      </c>
      <c r="IA58" s="477">
        <f t="shared" si="429"/>
        <v>0.10046663341100247</v>
      </c>
      <c r="IB58" s="477">
        <f t="shared" si="430"/>
        <v>0.10266404769201289</v>
      </c>
      <c r="IC58" s="477">
        <f t="shared" si="431"/>
        <v>0.10446626011017972</v>
      </c>
      <c r="ID58" s="477">
        <f t="shared" si="432"/>
        <v>0.10590957026774227</v>
      </c>
      <c r="IE58" s="477">
        <f t="shared" si="433"/>
        <v>0.10702638802228952</v>
      </c>
      <c r="IF58" s="477">
        <f t="shared" si="434"/>
        <v>0.10784572939706102</v>
      </c>
      <c r="IG58" s="477">
        <f t="shared" si="435"/>
        <v>0.10839363890104368</v>
      </c>
    </row>
    <row r="59" spans="1:296">
      <c r="F59" s="384"/>
      <c r="G59" s="384"/>
      <c r="H59" s="384"/>
      <c r="I59" s="384"/>
      <c r="J59" s="252"/>
      <c r="K59" s="606">
        <v>47000</v>
      </c>
      <c r="L59" s="382">
        <f t="shared" si="231"/>
        <v>14.3256</v>
      </c>
      <c r="M59" s="382">
        <v>470</v>
      </c>
      <c r="N59" s="493">
        <f t="shared" si="436"/>
        <v>133.96033262359316</v>
      </c>
      <c r="O59" s="263">
        <f t="shared" si="437"/>
        <v>0.21540482830796978</v>
      </c>
      <c r="P59" s="383">
        <f t="shared" si="440"/>
        <v>-56.500002288000502</v>
      </c>
      <c r="Q59" s="383">
        <f t="shared" si="438"/>
        <v>216.64999771199948</v>
      </c>
      <c r="R59" s="382">
        <f t="shared" si="189"/>
        <v>573.56933718429855</v>
      </c>
      <c r="S59" s="263">
        <f t="shared" si="439"/>
        <v>0.13220856908324025</v>
      </c>
      <c r="T59" s="492">
        <f>O59/Konstanten!$C$22</f>
        <v>0.17584067616977123</v>
      </c>
      <c r="U59" s="492">
        <f t="shared" si="190"/>
        <v>0.75186533996876448</v>
      </c>
      <c r="V59" s="492"/>
      <c r="W59" s="252"/>
      <c r="X59" s="515">
        <f t="shared" si="232"/>
        <v>480</v>
      </c>
      <c r="Y59" s="592">
        <v>48000</v>
      </c>
      <c r="Z59" s="490">
        <f t="shared" si="233"/>
        <v>4.2579867904957207E-2</v>
      </c>
      <c r="AA59" s="490">
        <f t="shared" si="234"/>
        <v>8.5109254221218261E-2</v>
      </c>
      <c r="AB59" s="490">
        <f t="shared" si="235"/>
        <v>0.12753828212394014</v>
      </c>
      <c r="AC59" s="490">
        <f t="shared" si="236"/>
        <v>0.16981826524651089</v>
      </c>
      <c r="AD59" s="490">
        <f t="shared" si="237"/>
        <v>0.21190225638543853</v>
      </c>
      <c r="AE59" s="490">
        <f t="shared" si="238"/>
        <v>0.25374554348582778</v>
      </c>
      <c r="AF59" s="490">
        <f t="shared" si="239"/>
        <v>0.29530608019332255</v>
      </c>
      <c r="AG59" s="490">
        <f t="shared" si="240"/>
        <v>0.33654484183061689</v>
      </c>
      <c r="AH59" s="490">
        <f t="shared" si="241"/>
        <v>0.37742610147225991</v>
      </c>
      <c r="AI59" s="490">
        <f t="shared" si="242"/>
        <v>0.41791762455488485</v>
      </c>
      <c r="AJ59" s="490">
        <f t="shared" si="243"/>
        <v>0.45799078390669079</v>
      </c>
      <c r="AK59" s="490">
        <f t="shared" si="244"/>
        <v>0.49762060001271735</v>
      </c>
      <c r="AL59" s="490">
        <f t="shared" si="245"/>
        <v>0.53678571362371397</v>
      </c>
      <c r="AM59" s="490">
        <f t="shared" si="246"/>
        <v>0.57546829941532907</v>
      </c>
      <c r="AN59" s="490">
        <f t="shared" si="247"/>
        <v>0.61365393032384075</v>
      </c>
      <c r="AO59" s="490">
        <f t="shared" si="248"/>
        <v>0.65133140248899335</v>
      </c>
      <c r="AP59" s="490">
        <f t="shared" si="249"/>
        <v>0.68849253052213188</v>
      </c>
      <c r="AQ59" s="490">
        <f t="shared" si="250"/>
        <v>0.72513192220461864</v>
      </c>
      <c r="AR59" s="490">
        <f t="shared" si="251"/>
        <v>0.76124674082558041</v>
      </c>
      <c r="AS59" s="490">
        <f t="shared" si="252"/>
        <v>0.7968364623005264</v>
      </c>
      <c r="AT59" s="490">
        <f t="shared" si="253"/>
        <v>0.83190263306814816</v>
      </c>
      <c r="AU59" s="490">
        <f t="shared" si="254"/>
        <v>0.86644863361927138</v>
      </c>
      <c r="AV59" s="490">
        <f t="shared" si="255"/>
        <v>0.90047945142565755</v>
      </c>
      <c r="AW59" s="490">
        <f t="shared" si="256"/>
        <v>0.93400146604680923</v>
      </c>
      <c r="AX59" s="490">
        <f t="shared" si="257"/>
        <v>0.96702224832219674</v>
      </c>
      <c r="AY59" s="490">
        <f t="shared" si="258"/>
        <v>0.99955037481468756</v>
      </c>
      <c r="AZ59" s="490">
        <f t="shared" si="259"/>
        <v>1.0315952580581815</v>
      </c>
      <c r="BA59" s="490">
        <f t="shared" si="260"/>
        <v>1.0631669926720637</v>
      </c>
      <c r="BB59" s="490">
        <f t="shared" si="261"/>
        <v>1.0942762170253868</v>
      </c>
      <c r="BC59" s="490">
        <f t="shared" si="262"/>
        <v>1.1249339898517594</v>
      </c>
      <c r="BD59" s="490">
        <f t="shared" si="263"/>
        <v>1.1551516810166924</v>
      </c>
      <c r="BE59" s="490">
        <f t="shared" si="264"/>
        <v>1.1849408755090309</v>
      </c>
      <c r="BF59" s="490">
        <f t="shared" si="265"/>
        <v>1.2143132896535205</v>
      </c>
      <c r="BG59" s="490">
        <f t="shared" si="266"/>
        <v>1.2432806985106624</v>
      </c>
      <c r="BH59" s="490">
        <f t="shared" si="267"/>
        <v>1.2718548734328046</v>
      </c>
      <c r="BI59" s="490">
        <f t="shared" si="268"/>
        <v>1.3000475287726165</v>
      </c>
      <c r="BJ59" s="490">
        <f t="shared" si="269"/>
        <v>1.3278702767850794</v>
      </c>
      <c r="BK59" s="490">
        <f t="shared" si="270"/>
        <v>1.3553345898205145</v>
      </c>
      <c r="BL59" s="490">
        <f t="shared" si="271"/>
        <v>1.3824517689697584</v>
      </c>
      <c r="BM59" s="490">
        <f t="shared" si="272"/>
        <v>1.4092329183895691</v>
      </c>
      <c r="BN59" s="527"/>
      <c r="BO59" s="252"/>
      <c r="BP59" s="515">
        <f t="shared" si="273"/>
        <v>480</v>
      </c>
      <c r="BQ59" s="592">
        <v>48000</v>
      </c>
      <c r="BR59" s="382">
        <f t="shared" si="274"/>
        <v>216.72855695755413</v>
      </c>
      <c r="BS59" s="382">
        <f t="shared" si="275"/>
        <v>216.96386225341161</v>
      </c>
      <c r="BT59" s="382">
        <f t="shared" si="276"/>
        <v>217.35480406548692</v>
      </c>
      <c r="BU59" s="382">
        <f t="shared" si="277"/>
        <v>217.89955877715022</v>
      </c>
      <c r="BV59" s="382">
        <f t="shared" si="278"/>
        <v>218.59562588755159</v>
      </c>
      <c r="BW59" s="382">
        <f t="shared" si="279"/>
        <v>219.4398777628864</v>
      </c>
      <c r="BX59" s="382">
        <f t="shared" si="280"/>
        <v>220.4286198297871</v>
      </c>
      <c r="BY59" s="382">
        <f t="shared" si="281"/>
        <v>221.55765877645649</v>
      </c>
      <c r="BZ59" s="382">
        <f t="shared" si="282"/>
        <v>222.82237616841766</v>
      </c>
      <c r="CA59" s="382">
        <f t="shared" si="283"/>
        <v>224.21780488786345</v>
      </c>
      <c r="CB59" s="382">
        <f t="shared" si="284"/>
        <v>225.73870595037167</v>
      </c>
      <c r="CC59" s="382">
        <f t="shared" si="285"/>
        <v>227.3796435119512</v>
      </c>
      <c r="CD59" s="382">
        <f t="shared" si="286"/>
        <v>229.13505621899512</v>
      </c>
      <c r="CE59" s="382">
        <f t="shared" si="287"/>
        <v>230.99932343863219</v>
      </c>
      <c r="CF59" s="382">
        <f t="shared" si="288"/>
        <v>232.96682530460868</v>
      </c>
      <c r="CG59" s="382">
        <f t="shared" si="289"/>
        <v>235.03199589684314</v>
      </c>
      <c r="CH59" s="382">
        <f t="shared" si="290"/>
        <v>237.18936922054502</v>
      </c>
      <c r="CI59" s="382">
        <f t="shared" si="291"/>
        <v>239.43361794971105</v>
      </c>
      <c r="CJ59" s="382">
        <f t="shared" si="292"/>
        <v>241.759585142915</v>
      </c>
      <c r="CK59" s="382">
        <f t="shared" si="293"/>
        <v>244.16230932519167</v>
      </c>
      <c r="CL59" s="382">
        <f t="shared" si="294"/>
        <v>246.63704346125658</v>
      </c>
      <c r="CM59" s="382">
        <f t="shared" si="295"/>
        <v>249.1792684280453</v>
      </c>
      <c r="CN59" s="382">
        <f t="shared" si="296"/>
        <v>251.78470163586721</v>
      </c>
      <c r="CO59" s="382">
        <f t="shared" si="297"/>
        <v>254.44930145537495</v>
      </c>
      <c r="CP59" s="382">
        <f t="shared" si="298"/>
        <v>257.16926808982549</v>
      </c>
      <c r="CQ59" s="382">
        <f t="shared" si="299"/>
        <v>259.94104149596603</v>
      </c>
      <c r="CR59" s="382">
        <f t="shared" si="300"/>
        <v>262.76129690852389</v>
      </c>
      <c r="CS59" s="382">
        <f t="shared" si="301"/>
        <v>265.62693846790097</v>
      </c>
      <c r="CT59" s="382">
        <f t="shared" si="302"/>
        <v>268.53509139230709</v>
      </c>
      <c r="CU59" s="382">
        <f t="shared" si="303"/>
        <v>271.48309307734348</v>
      </c>
      <c r="CV59" s="382">
        <f t="shared" si="304"/>
        <v>274.46848345011517</v>
      </c>
      <c r="CW59" s="382">
        <f t="shared" si="305"/>
        <v>277.48899485281999</v>
      </c>
      <c r="CX59" s="382">
        <f t="shared" si="306"/>
        <v>280.54254168328742</v>
      </c>
      <c r="CY59" s="382">
        <f t="shared" si="307"/>
        <v>283.62720997754485</v>
      </c>
      <c r="CZ59" s="382">
        <f t="shared" si="308"/>
        <v>286.74124708228879</v>
      </c>
      <c r="DA59" s="382">
        <f t="shared" si="309"/>
        <v>289.88305153294596</v>
      </c>
      <c r="DB59" s="382">
        <f t="shared" si="310"/>
        <v>293.05116322556995</v>
      </c>
      <c r="DC59" s="382">
        <f t="shared" si="311"/>
        <v>296.24425394768889</v>
      </c>
      <c r="DD59" s="382">
        <f t="shared" si="312"/>
        <v>299.4611183139981</v>
      </c>
      <c r="DE59" s="382">
        <f t="shared" si="313"/>
        <v>302.70066513699396</v>
      </c>
      <c r="DF59" s="521"/>
      <c r="DG59" s="252"/>
      <c r="DH59" s="515">
        <f t="shared" si="314"/>
        <v>480</v>
      </c>
      <c r="DI59" s="592">
        <v>48000</v>
      </c>
      <c r="DJ59" s="382">
        <f t="shared" si="315"/>
        <v>24.422506611641293</v>
      </c>
      <c r="DK59" s="382">
        <f t="shared" si="316"/>
        <v>48.816058531914123</v>
      </c>
      <c r="DL59" s="382">
        <f t="shared" si="317"/>
        <v>73.152047943452416</v>
      </c>
      <c r="DM59" s="382">
        <f t="shared" si="318"/>
        <v>97.402549839228655</v>
      </c>
      <c r="DN59" s="382">
        <f t="shared" si="319"/>
        <v>121.54063674285327</v>
      </c>
      <c r="DO59" s="382">
        <f t="shared" si="320"/>
        <v>145.54066319063585</v>
      </c>
      <c r="DP59" s="382">
        <f t="shared" si="321"/>
        <v>169.37851268297732</v>
      </c>
      <c r="DQ59" s="382">
        <f t="shared" si="322"/>
        <v>193.03180186158153</v>
      </c>
      <c r="DR59" s="382">
        <f t="shared" si="323"/>
        <v>216.48003885749793</v>
      </c>
      <c r="DS59" s="382">
        <f t="shared" si="324"/>
        <v>239.70473491358183</v>
      </c>
      <c r="DT59" s="382">
        <f t="shared" si="325"/>
        <v>262.68947036187797</v>
      </c>
      <c r="DU59" s="382">
        <f t="shared" si="326"/>
        <v>285.41991771854725</v>
      </c>
      <c r="DV59" s="382">
        <f t="shared" si="327"/>
        <v>307.88382597315433</v>
      </c>
      <c r="DW59" s="382">
        <f t="shared" si="328"/>
        <v>330.07097106622575</v>
      </c>
      <c r="DX59" s="382">
        <f t="shared" si="329"/>
        <v>351.97307807638504</v>
      </c>
      <c r="DY59" s="382">
        <f t="shared" si="330"/>
        <v>373.58372081293152</v>
      </c>
      <c r="DZ59" s="382">
        <f t="shared" si="331"/>
        <v>394.89820438791963</v>
      </c>
      <c r="EA59" s="382">
        <f t="shared" si="332"/>
        <v>415.91343599007945</v>
      </c>
      <c r="EB59" s="382">
        <f t="shared" si="333"/>
        <v>436.62778856903566</v>
      </c>
      <c r="EC59" s="382">
        <f t="shared" si="334"/>
        <v>457.04096152599425</v>
      </c>
      <c r="ED59" s="382">
        <f t="shared" si="335"/>
        <v>477.15384185077045</v>
      </c>
      <c r="EE59" s="382">
        <f t="shared" si="336"/>
        <v>496.96836848924664</v>
      </c>
      <c r="EF59" s="382">
        <f t="shared" si="337"/>
        <v>516.48740210229516</v>
      </c>
      <c r="EG59" s="382">
        <f t="shared" si="338"/>
        <v>535.71460180963152</v>
      </c>
      <c r="EH59" s="382">
        <f t="shared" si="339"/>
        <v>554.65431001263255</v>
      </c>
      <c r="EI59" s="382">
        <f t="shared" si="340"/>
        <v>573.31144596477748</v>
      </c>
      <c r="EJ59" s="382">
        <f t="shared" si="341"/>
        <v>591.69140840689658</v>
      </c>
      <c r="EK59" s="382">
        <f t="shared" si="342"/>
        <v>609.79998730313957</v>
      </c>
      <c r="EL59" s="382">
        <f t="shared" si="343"/>
        <v>627.64328449579273</v>
      </c>
      <c r="EM59" s="382">
        <f t="shared" si="344"/>
        <v>645.22764293536204</v>
      </c>
      <c r="EN59" s="382">
        <f t="shared" si="345"/>
        <v>662.55958402807255</v>
      </c>
      <c r="EO59" s="382">
        <f t="shared" si="346"/>
        <v>679.64575256829733</v>
      </c>
      <c r="EP59" s="382">
        <f t="shared" si="347"/>
        <v>696.49286868065485</v>
      </c>
      <c r="EQ59" s="382">
        <f t="shared" si="348"/>
        <v>713.10768617879228</v>
      </c>
      <c r="ER59" s="382">
        <f t="shared" si="349"/>
        <v>729.49695674947361</v>
      </c>
      <c r="ES59" s="382">
        <f t="shared" si="350"/>
        <v>745.66739938619492</v>
      </c>
      <c r="ET59" s="382">
        <f t="shared" si="351"/>
        <v>761.62567452234907</v>
      </c>
      <c r="EU59" s="382">
        <f t="shared" si="352"/>
        <v>777.37836234630561</v>
      </c>
      <c r="EV59" s="382">
        <f t="shared" si="353"/>
        <v>792.93194481724538</v>
      </c>
      <c r="EW59" s="382">
        <f t="shared" si="354"/>
        <v>808.29279093899981</v>
      </c>
      <c r="EX59" s="521"/>
      <c r="EY59" s="252"/>
      <c r="EZ59" s="515">
        <f t="shared" si="355"/>
        <v>480</v>
      </c>
      <c r="FA59" s="592">
        <v>48000</v>
      </c>
      <c r="FB59" s="382">
        <f t="shared" si="356"/>
        <v>241.57855695755416</v>
      </c>
      <c r="FC59" s="382">
        <f t="shared" si="357"/>
        <v>251.81386225341163</v>
      </c>
      <c r="FD59" s="382">
        <f t="shared" si="358"/>
        <v>262.20480406548694</v>
      </c>
      <c r="FE59" s="382">
        <f t="shared" si="359"/>
        <v>272.74955877715024</v>
      </c>
      <c r="FF59" s="382">
        <f t="shared" si="360"/>
        <v>283.44562588755161</v>
      </c>
      <c r="FG59" s="382">
        <f t="shared" si="361"/>
        <v>294.28987776288642</v>
      </c>
      <c r="FH59" s="382">
        <f t="shared" si="362"/>
        <v>305.27861982978709</v>
      </c>
      <c r="FI59" s="382">
        <f t="shared" si="363"/>
        <v>316.40765877645651</v>
      </c>
      <c r="FJ59" s="382">
        <f t="shared" si="364"/>
        <v>327.67237616841771</v>
      </c>
      <c r="FK59" s="382">
        <f t="shared" si="365"/>
        <v>339.06780488786347</v>
      </c>
      <c r="FL59" s="382">
        <f t="shared" si="366"/>
        <v>350.58870595037172</v>
      </c>
      <c r="FM59" s="382">
        <f t="shared" si="367"/>
        <v>362.22964351195122</v>
      </c>
      <c r="FN59" s="382">
        <f t="shared" si="368"/>
        <v>373.98505621899517</v>
      </c>
      <c r="FO59" s="382">
        <f t="shared" si="369"/>
        <v>385.84932343863221</v>
      </c>
      <c r="FP59" s="382">
        <f t="shared" si="370"/>
        <v>397.8168253046087</v>
      </c>
      <c r="FQ59" s="382">
        <f t="shared" si="371"/>
        <v>409.88199589684314</v>
      </c>
      <c r="FR59" s="382">
        <f t="shared" si="372"/>
        <v>422.03936922054504</v>
      </c>
      <c r="FS59" s="382">
        <f t="shared" si="373"/>
        <v>434.28361794971107</v>
      </c>
      <c r="FT59" s="382">
        <f t="shared" si="374"/>
        <v>446.60958514291502</v>
      </c>
      <c r="FU59" s="382">
        <f t="shared" si="375"/>
        <v>459.01230932519172</v>
      </c>
      <c r="FV59" s="382">
        <f t="shared" si="376"/>
        <v>471.48704346125658</v>
      </c>
      <c r="FW59" s="382">
        <f t="shared" si="377"/>
        <v>484.02926842804533</v>
      </c>
      <c r="FX59" s="382">
        <f t="shared" si="378"/>
        <v>496.63470163586726</v>
      </c>
      <c r="FY59" s="382">
        <f t="shared" si="379"/>
        <v>509.29930145537497</v>
      </c>
      <c r="FZ59" s="382">
        <f t="shared" si="380"/>
        <v>522.01926808982557</v>
      </c>
      <c r="GA59" s="382">
        <f t="shared" si="381"/>
        <v>534.79104149596606</v>
      </c>
      <c r="GB59" s="382">
        <f t="shared" si="382"/>
        <v>547.61129690852385</v>
      </c>
      <c r="GC59" s="382">
        <f t="shared" si="383"/>
        <v>560.47693846790094</v>
      </c>
      <c r="GD59" s="382">
        <f t="shared" si="384"/>
        <v>573.38509139230712</v>
      </c>
      <c r="GE59" s="382">
        <f t="shared" si="385"/>
        <v>586.33309307734351</v>
      </c>
      <c r="GF59" s="382">
        <f t="shared" si="386"/>
        <v>599.3184834501152</v>
      </c>
      <c r="GG59" s="382">
        <f t="shared" si="387"/>
        <v>612.33899485281995</v>
      </c>
      <c r="GH59" s="382">
        <f t="shared" si="388"/>
        <v>625.39254168328739</v>
      </c>
      <c r="GI59" s="382">
        <f t="shared" si="389"/>
        <v>638.47720997754482</v>
      </c>
      <c r="GJ59" s="382">
        <f t="shared" si="390"/>
        <v>651.59124708228887</v>
      </c>
      <c r="GK59" s="382">
        <f t="shared" si="391"/>
        <v>664.73305153294598</v>
      </c>
      <c r="GL59" s="382">
        <f t="shared" si="392"/>
        <v>677.90116322556992</v>
      </c>
      <c r="GM59" s="382">
        <f t="shared" si="393"/>
        <v>691.09425394768891</v>
      </c>
      <c r="GN59" s="382">
        <f t="shared" si="394"/>
        <v>704.31111831399812</v>
      </c>
      <c r="GO59" s="382">
        <f t="shared" si="395"/>
        <v>717.55066513699398</v>
      </c>
      <c r="GQ59" s="511"/>
      <c r="GR59" s="521"/>
      <c r="GS59" s="524">
        <v>48000</v>
      </c>
      <c r="GT59" s="477">
        <f t="shared" si="396"/>
        <v>8.8916364646372017</v>
      </c>
      <c r="GU59" s="477">
        <f t="shared" si="397"/>
        <v>4.1584226548889669</v>
      </c>
      <c r="GV59" s="477">
        <f t="shared" si="398"/>
        <v>2.5843809084904228</v>
      </c>
      <c r="GW59" s="477">
        <f t="shared" si="399"/>
        <v>1.8002301708461126</v>
      </c>
      <c r="GX59" s="477">
        <f t="shared" si="400"/>
        <v>1.3321058164870816</v>
      </c>
      <c r="GY59" s="477">
        <f t="shared" si="401"/>
        <v>1.0220457383611892</v>
      </c>
      <c r="GZ59" s="477">
        <f t="shared" si="402"/>
        <v>0.8023456163012338</v>
      </c>
      <c r="HA59" s="477">
        <f t="shared" si="403"/>
        <v>0.63914782810422532</v>
      </c>
      <c r="HB59" s="477">
        <f t="shared" si="404"/>
        <v>0.51363782960199045</v>
      </c>
      <c r="HC59" s="477">
        <f t="shared" si="405"/>
        <v>0.41452276697873297</v>
      </c>
      <c r="HD59" s="477">
        <f t="shared" si="406"/>
        <v>0.33461271008466681</v>
      </c>
      <c r="HE59" s="477">
        <f t="shared" si="407"/>
        <v>0.26911130241844611</v>
      </c>
      <c r="HF59" s="477">
        <f t="shared" si="408"/>
        <v>0.21469536451584981</v>
      </c>
      <c r="HG59" s="477">
        <f t="shared" si="409"/>
        <v>0.16898896680379397</v>
      </c>
      <c r="HH59" s="477">
        <f t="shared" si="410"/>
        <v>0.13024787997641873</v>
      </c>
      <c r="HI59" s="477">
        <f t="shared" si="411"/>
        <v>9.716235762341377E-2</v>
      </c>
      <c r="HJ59" s="477">
        <f t="shared" si="412"/>
        <v>6.8729522016169706E-2</v>
      </c>
      <c r="HK59" s="477">
        <f t="shared" si="413"/>
        <v>4.416828207509458E-2</v>
      </c>
      <c r="HL59" s="477">
        <f t="shared" si="414"/>
        <v>2.286111153527997E-2</v>
      </c>
      <c r="HM59" s="477">
        <f t="shared" si="415"/>
        <v>4.3132847275120078E-3</v>
      </c>
      <c r="HN59" s="477">
        <f t="shared" si="416"/>
        <v>1.1876250157671703E-2</v>
      </c>
      <c r="HO59" s="477">
        <f t="shared" si="417"/>
        <v>2.6036063624200845E-2</v>
      </c>
      <c r="HP59" s="477">
        <f t="shared" si="418"/>
        <v>3.8437918109173727E-2</v>
      </c>
      <c r="HQ59" s="477">
        <f t="shared" si="419"/>
        <v>4.9308531567043852E-2</v>
      </c>
      <c r="HR59" s="477">
        <f t="shared" si="420"/>
        <v>5.8838525787465165E-2</v>
      </c>
      <c r="HS59" s="477">
        <f t="shared" si="421"/>
        <v>6.7189316975851898E-2</v>
      </c>
      <c r="HT59" s="477">
        <f t="shared" si="422"/>
        <v>7.4498481593735691E-2</v>
      </c>
      <c r="HU59" s="477">
        <f t="shared" si="423"/>
        <v>8.0883978127601217E-2</v>
      </c>
      <c r="HV59" s="477">
        <f t="shared" si="424"/>
        <v>8.6447500425457541E-2</v>
      </c>
      <c r="HW59" s="477">
        <f t="shared" si="425"/>
        <v>9.127716473845883E-2</v>
      </c>
      <c r="HX59" s="477">
        <f t="shared" si="426"/>
        <v>9.5449680455120908E-2</v>
      </c>
      <c r="HY59" s="477">
        <f t="shared" si="427"/>
        <v>9.9032117042052351E-2</v>
      </c>
      <c r="HZ59" s="477">
        <f t="shared" si="428"/>
        <v>0.10208335245707632</v>
      </c>
      <c r="IA59" s="477">
        <f t="shared" si="429"/>
        <v>0.10465526826832702</v>
      </c>
      <c r="IB59" s="477">
        <f t="shared" si="430"/>
        <v>0.10679374183316763</v>
      </c>
      <c r="IC59" s="477">
        <f t="shared" si="431"/>
        <v>0.10853947473078616</v>
      </c>
      <c r="ID59" s="477">
        <f t="shared" si="432"/>
        <v>0.10992868819618863</v>
      </c>
      <c r="IE59" s="477">
        <f t="shared" si="433"/>
        <v>0.11099370985602369</v>
      </c>
      <c r="IF59" s="477">
        <f t="shared" si="434"/>
        <v>0.11176347110554682</v>
      </c>
      <c r="IG59" s="477">
        <f t="shared" si="435"/>
        <v>0.11226393061923765</v>
      </c>
    </row>
    <row r="60" spans="1:296">
      <c r="F60" s="384"/>
      <c r="G60" s="384"/>
      <c r="H60" s="384"/>
      <c r="I60" s="384"/>
      <c r="J60" s="252"/>
      <c r="K60" s="606">
        <v>48000</v>
      </c>
      <c r="L60" s="382">
        <f t="shared" si="231"/>
        <v>14.6304</v>
      </c>
      <c r="M60" s="382">
        <v>480</v>
      </c>
      <c r="N60" s="493">
        <f t="shared" si="436"/>
        <v>127.67401939644738</v>
      </c>
      <c r="O60" s="263">
        <f t="shared" si="437"/>
        <v>0.20529659555829255</v>
      </c>
      <c r="P60" s="383">
        <f t="shared" si="440"/>
        <v>-56.500002288000502</v>
      </c>
      <c r="Q60" s="383">
        <f t="shared" si="438"/>
        <v>216.64999771199948</v>
      </c>
      <c r="R60" s="382">
        <f t="shared" si="189"/>
        <v>573.56933718429855</v>
      </c>
      <c r="S60" s="263">
        <f t="shared" si="439"/>
        <v>0.12600446029750542</v>
      </c>
      <c r="T60" s="492">
        <f>O60/Konstanten!$C$22</f>
        <v>0.16758905759860615</v>
      </c>
      <c r="U60" s="492">
        <f t="shared" si="190"/>
        <v>0.75186533996876448</v>
      </c>
      <c r="V60" s="492"/>
      <c r="W60" s="252"/>
      <c r="X60" s="515">
        <f t="shared" si="232"/>
        <v>490</v>
      </c>
      <c r="Y60" s="592">
        <v>49000</v>
      </c>
      <c r="Z60" s="490">
        <f t="shared" si="233"/>
        <v>4.3615043458893762E-2</v>
      </c>
      <c r="AA60" s="490">
        <f t="shared" si="234"/>
        <v>8.7175472585441297E-2</v>
      </c>
      <c r="AB60" s="490">
        <f t="shared" si="235"/>
        <v>0.1306273597226324</v>
      </c>
      <c r="AC60" s="490">
        <f t="shared" si="236"/>
        <v>0.17391812781705099</v>
      </c>
      <c r="AD60" s="490">
        <f t="shared" si="237"/>
        <v>0.21699717029351515</v>
      </c>
      <c r="AE60" s="490">
        <f t="shared" si="238"/>
        <v>0.25981640830546687</v>
      </c>
      <c r="AF60" s="490">
        <f t="shared" si="239"/>
        <v>0.302330770543427</v>
      </c>
      <c r="AG60" s="490">
        <f t="shared" si="240"/>
        <v>0.344498585200124</v>
      </c>
      <c r="AH60" s="490">
        <f t="shared" si="241"/>
        <v>0.38628187836953387</v>
      </c>
      <c r="AI60" s="490">
        <f t="shared" si="242"/>
        <v>0.42764657772099401</v>
      </c>
      <c r="AJ60" s="490">
        <f t="shared" si="243"/>
        <v>0.46856262441002289</v>
      </c>
      <c r="AK60" s="490">
        <f t="shared" si="244"/>
        <v>0.50900399962666576</v>
      </c>
      <c r="AL60" s="490">
        <f t="shared" si="245"/>
        <v>0.54894867479572773</v>
      </c>
      <c r="AM60" s="490">
        <f t="shared" si="246"/>
        <v>0.58837849618592242</v>
      </c>
      <c r="AN60" s="490">
        <f t="shared" si="247"/>
        <v>0.62727901559161592</v>
      </c>
      <c r="AO60" s="490">
        <f t="shared" si="248"/>
        <v>0.66563927891837338</v>
      </c>
      <c r="AP60" s="490">
        <f t="shared" si="249"/>
        <v>0.70345158406723929</v>
      </c>
      <c r="AQ60" s="490">
        <f t="shared" si="250"/>
        <v>0.74071121862449496</v>
      </c>
      <c r="AR60" s="490">
        <f t="shared" si="251"/>
        <v>0.77741618667319035</v>
      </c>
      <c r="AS60" s="490">
        <f t="shared" si="252"/>
        <v>0.81356693268632374</v>
      </c>
      <c r="AT60" s="490">
        <f t="shared" si="253"/>
        <v>0.84916606905189973</v>
      </c>
      <c r="AU60" s="490">
        <f t="shared" si="254"/>
        <v>0.88421811240593795</v>
      </c>
      <c r="AV60" s="490">
        <f t="shared" si="255"/>
        <v>0.91872923267236439</v>
      </c>
      <c r="AW60" s="490">
        <f t="shared" si="256"/>
        <v>0.95270701756909615</v>
      </c>
      <c r="AX60" s="490">
        <f t="shared" si="257"/>
        <v>0.9861602543571677</v>
      </c>
      <c r="AY60" s="490">
        <f t="shared" si="258"/>
        <v>1.0190987297905654</v>
      </c>
      <c r="AZ60" s="490">
        <f t="shared" si="259"/>
        <v>1.0515330485628058</v>
      </c>
      <c r="BA60" s="490">
        <f t="shared" si="260"/>
        <v>1.0834744700303947</v>
      </c>
      <c r="BB60" s="490">
        <f t="shared" si="261"/>
        <v>1.1149347626059527</v>
      </c>
      <c r="BC60" s="490">
        <f t="shared" si="262"/>
        <v>1.1459260749374569</v>
      </c>
      <c r="BD60" s="490">
        <f t="shared" si="263"/>
        <v>1.1764608228055418</v>
      </c>
      <c r="BE60" s="490">
        <f t="shared" si="264"/>
        <v>1.2065515905612756</v>
      </c>
      <c r="BF60" s="490">
        <f t="shared" si="265"/>
        <v>1.2362110458760691</v>
      </c>
      <c r="BG60" s="490">
        <f t="shared" si="266"/>
        <v>1.2654518665696646</v>
      </c>
      <c r="BH60" s="490">
        <f t="shared" si="267"/>
        <v>1.2942866783099873</v>
      </c>
      <c r="BI60" s="490">
        <f t="shared" si="268"/>
        <v>1.3227280020298404</v>
      </c>
      <c r="BJ60" s="490">
        <f t="shared" si="269"/>
        <v>1.3507882099727304</v>
      </c>
      <c r="BK60" s="490">
        <f t="shared" si="270"/>
        <v>1.3784794893567924</v>
      </c>
      <c r="BL60" s="490">
        <f t="shared" si="271"/>
        <v>1.4058138127274831</v>
      </c>
      <c r="BM60" s="490">
        <f t="shared" si="272"/>
        <v>1.4328029141526191</v>
      </c>
      <c r="BN60" s="527"/>
      <c r="BO60" s="252"/>
      <c r="BP60" s="515">
        <f t="shared" si="273"/>
        <v>490</v>
      </c>
      <c r="BQ60" s="592">
        <v>49000</v>
      </c>
      <c r="BR60" s="382">
        <f t="shared" si="274"/>
        <v>216.73242315757886</v>
      </c>
      <c r="BS60" s="382">
        <f t="shared" si="275"/>
        <v>216.97928677419998</v>
      </c>
      <c r="BT60" s="382">
        <f t="shared" si="276"/>
        <v>217.38935946718544</v>
      </c>
      <c r="BU60" s="382">
        <f t="shared" si="277"/>
        <v>217.96062253105441</v>
      </c>
      <c r="BV60" s="382">
        <f t="shared" si="278"/>
        <v>218.69031084754607</v>
      </c>
      <c r="BW60" s="382">
        <f t="shared" si="279"/>
        <v>219.57497052696192</v>
      </c>
      <c r="BX60" s="382">
        <f t="shared" si="280"/>
        <v>220.61052843261021</v>
      </c>
      <c r="BY60" s="382">
        <f t="shared" si="281"/>
        <v>221.79237065231959</v>
      </c>
      <c r="BZ60" s="382">
        <f t="shared" si="282"/>
        <v>223.11542681221087</v>
      </c>
      <c r="CA60" s="382">
        <f t="shared" si="283"/>
        <v>224.57425715857545</v>
      </c>
      <c r="CB60" s="382">
        <f t="shared" si="284"/>
        <v>226.16313953816331</v>
      </c>
      <c r="CC60" s="382">
        <f t="shared" si="285"/>
        <v>227.87615374742751</v>
      </c>
      <c r="CD60" s="382">
        <f t="shared" si="286"/>
        <v>229.70726115287832</v>
      </c>
      <c r="CE60" s="382">
        <f t="shared" si="287"/>
        <v>231.65037796294098</v>
      </c>
      <c r="CF60" s="382">
        <f t="shared" si="288"/>
        <v>233.69944101613422</v>
      </c>
      <c r="CG60" s="382">
        <f t="shared" si="289"/>
        <v>235.84846540810466</v>
      </c>
      <c r="CH60" s="382">
        <f t="shared" si="290"/>
        <v>238.09159368727902</v>
      </c>
      <c r="CI60" s="382">
        <f t="shared" si="291"/>
        <v>240.42313669107241</v>
      </c>
      <c r="CJ60" s="382">
        <f t="shared" si="292"/>
        <v>242.83760636541032</v>
      </c>
      <c r="CK60" s="382">
        <f t="shared" si="293"/>
        <v>245.32974111023225</v>
      </c>
      <c r="CL60" s="382">
        <f t="shared" si="294"/>
        <v>247.89452432791481</v>
      </c>
      <c r="CM60" s="382">
        <f t="shared" si="295"/>
        <v>250.52719692861882</v>
      </c>
      <c r="CN60" s="382">
        <f t="shared" si="296"/>
        <v>253.22326457630533</v>
      </c>
      <c r="CO60" s="382">
        <f t="shared" si="297"/>
        <v>255.9785004518881</v>
      </c>
      <c r="CP60" s="382">
        <f t="shared" si="298"/>
        <v>258.78894427535135</v>
      </c>
      <c r="CQ60" s="382">
        <f t="shared" si="299"/>
        <v>261.65089827531534</v>
      </c>
      <c r="CR60" s="382">
        <f t="shared" si="300"/>
        <v>264.56092072970449</v>
      </c>
      <c r="CS60" s="382">
        <f t="shared" si="301"/>
        <v>267.51581763072221</v>
      </c>
      <c r="CT60" s="382">
        <f t="shared" si="302"/>
        <v>270.51263295566162</v>
      </c>
      <c r="CU60" s="382">
        <f t="shared" si="303"/>
        <v>273.54863795547391</v>
      </c>
      <c r="CV60" s="382">
        <f t="shared" si="304"/>
        <v>276.6213198076008</v>
      </c>
      <c r="CW60" s="382">
        <f t="shared" si="305"/>
        <v>279.72836991976243</v>
      </c>
      <c r="CX60" s="382">
        <f t="shared" si="306"/>
        <v>282.86767211784723</v>
      </c>
      <c r="CY60" s="382">
        <f t="shared" si="307"/>
        <v>286.03729090399253</v>
      </c>
      <c r="CZ60" s="382">
        <f t="shared" si="308"/>
        <v>289.23545993028267</v>
      </c>
      <c r="DA60" s="382">
        <f t="shared" si="309"/>
        <v>292.46057079882053</v>
      </c>
      <c r="DB60" s="382">
        <f t="shared" si="310"/>
        <v>295.71116226981292</v>
      </c>
      <c r="DC60" s="382">
        <f t="shared" si="311"/>
        <v>298.98590993514227</v>
      </c>
      <c r="DD60" s="382">
        <f t="shared" si="312"/>
        <v>302.28361639511843</v>
      </c>
      <c r="DE60" s="382">
        <f t="shared" si="313"/>
        <v>305.60320196012873</v>
      </c>
      <c r="DF60" s="521"/>
      <c r="DG60" s="252"/>
      <c r="DH60" s="515">
        <f t="shared" si="314"/>
        <v>490</v>
      </c>
      <c r="DI60" s="592">
        <v>49000</v>
      </c>
      <c r="DJ60" s="382">
        <f t="shared" si="315"/>
        <v>25.016251567982071</v>
      </c>
      <c r="DK60" s="382">
        <f t="shared" si="316"/>
        <v>50.001178029559554</v>
      </c>
      <c r="DL60" s="382">
        <f t="shared" si="317"/>
        <v>74.923848134245205</v>
      </c>
      <c r="DM60" s="382">
        <f t="shared" si="318"/>
        <v>99.754105296360052</v>
      </c>
      <c r="DN60" s="382">
        <f t="shared" si="319"/>
        <v>124.46292313611984</v>
      </c>
      <c r="DO60" s="382">
        <f t="shared" si="320"/>
        <v>149.02272510137172</v>
      </c>
      <c r="DP60" s="382">
        <f t="shared" si="321"/>
        <v>173.40765967101169</v>
      </c>
      <c r="DQ60" s="382">
        <f t="shared" si="322"/>
        <v>197.59382517416373</v>
      </c>
      <c r="DR60" s="382">
        <f t="shared" si="323"/>
        <v>221.55944094271936</v>
      </c>
      <c r="DS60" s="382">
        <f t="shared" si="324"/>
        <v>245.28496413256414</v>
      </c>
      <c r="DT60" s="382">
        <f t="shared" si="325"/>
        <v>268.75315391219226</v>
      </c>
      <c r="DU60" s="382">
        <f t="shared" si="326"/>
        <v>291.94908669002365</v>
      </c>
      <c r="DV60" s="382">
        <f t="shared" si="327"/>
        <v>314.86012755078463</v>
      </c>
      <c r="DW60" s="382">
        <f t="shared" si="328"/>
        <v>337.47586407085385</v>
      </c>
      <c r="DX60" s="382">
        <f t="shared" si="329"/>
        <v>359.78800920250239</v>
      </c>
      <c r="DY60" s="382">
        <f t="shared" si="330"/>
        <v>381.79028001304584</v>
      </c>
      <c r="DZ60" s="382">
        <f t="shared" si="331"/>
        <v>403.47825881469129</v>
      </c>
      <c r="EA60" s="382">
        <f t="shared" si="332"/>
        <v>424.84924271142563</v>
      </c>
      <c r="EB60" s="382">
        <f t="shared" si="333"/>
        <v>445.90208690648672</v>
      </c>
      <c r="EC60" s="382">
        <f t="shared" si="334"/>
        <v>466.63704633595756</v>
      </c>
      <c r="ED60" s="382">
        <f t="shared" si="335"/>
        <v>487.05561938549442</v>
      </c>
      <c r="EE60" s="382">
        <f t="shared" si="336"/>
        <v>507.16039665902542</v>
      </c>
      <c r="EF60" s="382">
        <f t="shared" si="337"/>
        <v>526.95491703572725</v>
      </c>
      <c r="EG60" s="382">
        <f t="shared" si="338"/>
        <v>546.44353259793638</v>
      </c>
      <c r="EH60" s="382">
        <f t="shared" si="339"/>
        <v>565.63128344913991</v>
      </c>
      <c r="EI60" s="382">
        <f t="shared" si="340"/>
        <v>584.52378297133509</v>
      </c>
      <c r="EJ60" s="382">
        <f t="shared" si="341"/>
        <v>603.1271136915534</v>
      </c>
      <c r="EK60" s="382">
        <f t="shared" si="342"/>
        <v>621.44773363144259</v>
      </c>
      <c r="EL60" s="382">
        <f t="shared" si="343"/>
        <v>639.49239279162953</v>
      </c>
      <c r="EM60" s="382">
        <f t="shared" si="344"/>
        <v>657.26805926408201</v>
      </c>
      <c r="EN60" s="382">
        <f t="shared" si="345"/>
        <v>674.78185435986904</v>
      </c>
      <c r="EO60" s="382">
        <f t="shared" si="346"/>
        <v>692.04099607689204</v>
      </c>
      <c r="EP60" s="382">
        <f t="shared" si="347"/>
        <v>709.05275020304543</v>
      </c>
      <c r="EQ60" s="382">
        <f t="shared" si="348"/>
        <v>725.82438834699587</v>
      </c>
      <c r="ER60" s="382">
        <f t="shared" si="349"/>
        <v>742.36315220472682</v>
      </c>
      <c r="ES60" s="382">
        <f t="shared" si="350"/>
        <v>758.67622339936702</v>
      </c>
      <c r="ET60" s="382">
        <f t="shared" si="351"/>
        <v>774.77069827042408</v>
      </c>
      <c r="EU60" s="382">
        <f t="shared" si="352"/>
        <v>790.65356703252576</v>
      </c>
      <c r="EV60" s="382">
        <f t="shared" si="353"/>
        <v>806.33169677063404</v>
      </c>
      <c r="EW60" s="382">
        <f t="shared" si="354"/>
        <v>821.81181778624909</v>
      </c>
      <c r="EX60" s="521"/>
      <c r="EY60" s="252"/>
      <c r="EZ60" s="515">
        <f t="shared" si="355"/>
        <v>490</v>
      </c>
      <c r="FA60" s="592">
        <v>49000</v>
      </c>
      <c r="FB60" s="382">
        <f t="shared" si="356"/>
        <v>247.58242315757889</v>
      </c>
      <c r="FC60" s="382">
        <f t="shared" si="357"/>
        <v>257.8292867742</v>
      </c>
      <c r="FD60" s="382">
        <f t="shared" si="358"/>
        <v>268.23935946718547</v>
      </c>
      <c r="FE60" s="382">
        <f t="shared" si="359"/>
        <v>278.81062253105443</v>
      </c>
      <c r="FF60" s="382">
        <f t="shared" si="360"/>
        <v>289.5403108475461</v>
      </c>
      <c r="FG60" s="382">
        <f t="shared" si="361"/>
        <v>300.42497052696194</v>
      </c>
      <c r="FH60" s="382">
        <f t="shared" si="362"/>
        <v>311.4605284326102</v>
      </c>
      <c r="FI60" s="382">
        <f t="shared" si="363"/>
        <v>322.64237065231964</v>
      </c>
      <c r="FJ60" s="382">
        <f t="shared" si="364"/>
        <v>333.96542681221092</v>
      </c>
      <c r="FK60" s="382">
        <f t="shared" si="365"/>
        <v>345.42425715857547</v>
      </c>
      <c r="FL60" s="382">
        <f t="shared" si="366"/>
        <v>357.01313953816333</v>
      </c>
      <c r="FM60" s="382">
        <f t="shared" si="367"/>
        <v>368.72615374742753</v>
      </c>
      <c r="FN60" s="382">
        <f t="shared" si="368"/>
        <v>380.55726115287837</v>
      </c>
      <c r="FO60" s="382">
        <f t="shared" si="369"/>
        <v>392.500377962941</v>
      </c>
      <c r="FP60" s="382">
        <f t="shared" si="370"/>
        <v>404.54944101613421</v>
      </c>
      <c r="FQ60" s="382">
        <f t="shared" si="371"/>
        <v>416.69846540810465</v>
      </c>
      <c r="FR60" s="382">
        <f t="shared" si="372"/>
        <v>428.94159368727901</v>
      </c>
      <c r="FS60" s="382">
        <f t="shared" si="373"/>
        <v>441.27313669107241</v>
      </c>
      <c r="FT60" s="382">
        <f t="shared" si="374"/>
        <v>453.68760636541037</v>
      </c>
      <c r="FU60" s="382">
        <f t="shared" si="375"/>
        <v>466.17974111023227</v>
      </c>
      <c r="FV60" s="382">
        <f t="shared" si="376"/>
        <v>478.74452432791486</v>
      </c>
      <c r="FW60" s="382">
        <f t="shared" si="377"/>
        <v>491.37719692861884</v>
      </c>
      <c r="FX60" s="382">
        <f t="shared" si="378"/>
        <v>504.07326457630535</v>
      </c>
      <c r="FY60" s="382">
        <f t="shared" si="379"/>
        <v>516.82850045188809</v>
      </c>
      <c r="FZ60" s="382">
        <f t="shared" si="380"/>
        <v>529.63894427535138</v>
      </c>
      <c r="GA60" s="382">
        <f t="shared" si="381"/>
        <v>542.50089827531542</v>
      </c>
      <c r="GB60" s="382">
        <f t="shared" si="382"/>
        <v>555.41092072970446</v>
      </c>
      <c r="GC60" s="382">
        <f t="shared" si="383"/>
        <v>568.36581763072218</v>
      </c>
      <c r="GD60" s="382">
        <f t="shared" si="384"/>
        <v>581.36263295566164</v>
      </c>
      <c r="GE60" s="382">
        <f t="shared" si="385"/>
        <v>594.39863795547399</v>
      </c>
      <c r="GF60" s="382">
        <f t="shared" si="386"/>
        <v>607.47131980760082</v>
      </c>
      <c r="GG60" s="382">
        <f t="shared" si="387"/>
        <v>620.57836991976251</v>
      </c>
      <c r="GH60" s="382">
        <f t="shared" si="388"/>
        <v>633.71767211784731</v>
      </c>
      <c r="GI60" s="382">
        <f t="shared" si="389"/>
        <v>646.88729090399261</v>
      </c>
      <c r="GJ60" s="382">
        <f t="shared" si="390"/>
        <v>660.0854599302827</v>
      </c>
      <c r="GK60" s="382">
        <f t="shared" si="391"/>
        <v>673.31057079882055</v>
      </c>
      <c r="GL60" s="382">
        <f t="shared" si="392"/>
        <v>686.56116226981294</v>
      </c>
      <c r="GM60" s="382">
        <f t="shared" si="393"/>
        <v>699.83590993514235</v>
      </c>
      <c r="GN60" s="382">
        <f t="shared" si="394"/>
        <v>713.13361639511845</v>
      </c>
      <c r="GO60" s="382">
        <f t="shared" si="395"/>
        <v>726.45320196012881</v>
      </c>
      <c r="GQ60" s="511"/>
      <c r="GR60" s="521"/>
      <c r="GS60" s="524">
        <v>49000</v>
      </c>
      <c r="GT60" s="477">
        <f t="shared" si="396"/>
        <v>8.8968633444051211</v>
      </c>
      <c r="GU60" s="477">
        <f t="shared" si="397"/>
        <v>4.1564642461379053</v>
      </c>
      <c r="GV60" s="477">
        <f t="shared" si="398"/>
        <v>2.5801599376818736</v>
      </c>
      <c r="GW60" s="477">
        <f t="shared" si="399"/>
        <v>1.7949789304684187</v>
      </c>
      <c r="GX60" s="477">
        <f t="shared" si="400"/>
        <v>1.3263177784350129</v>
      </c>
      <c r="GY60" s="477">
        <f t="shared" si="401"/>
        <v>1.0159674997393844</v>
      </c>
      <c r="GZ60" s="477">
        <f t="shared" si="402"/>
        <v>0.79611747845228908</v>
      </c>
      <c r="HA60" s="477">
        <f t="shared" si="403"/>
        <v>0.63285654482337828</v>
      </c>
      <c r="HB60" s="477">
        <f t="shared" si="404"/>
        <v>0.50734008621439119</v>
      </c>
      <c r="HC60" s="477">
        <f t="shared" si="405"/>
        <v>0.40825695688338687</v>
      </c>
      <c r="HD60" s="477">
        <f t="shared" si="406"/>
        <v>0.32840539484350612</v>
      </c>
      <c r="HE60" s="477">
        <f t="shared" si="407"/>
        <v>0.26298101469631169</v>
      </c>
      <c r="HF60" s="477">
        <f t="shared" si="408"/>
        <v>0.20865497995295476</v>
      </c>
      <c r="HG60" s="477">
        <f t="shared" si="409"/>
        <v>0.16304725685666999</v>
      </c>
      <c r="HH60" s="477">
        <f t="shared" si="410"/>
        <v>0.12441057141634305</v>
      </c>
      <c r="HI60" s="477">
        <f t="shared" si="411"/>
        <v>9.1432881407735131E-2</v>
      </c>
      <c r="HJ60" s="477">
        <f t="shared" si="412"/>
        <v>6.3109558734074131E-2</v>
      </c>
      <c r="HK60" s="477">
        <f t="shared" si="413"/>
        <v>3.8658169365744954E-2</v>
      </c>
      <c r="HL60" s="477">
        <f t="shared" si="414"/>
        <v>1.7460154790790237E-2</v>
      </c>
      <c r="HM60" s="477">
        <f t="shared" si="415"/>
        <v>9.8000197223101194E-4</v>
      </c>
      <c r="HN60" s="477">
        <f t="shared" si="416"/>
        <v>1.7063954765711275E-2</v>
      </c>
      <c r="HO60" s="477">
        <f t="shared" si="417"/>
        <v>3.11207259762003E-2</v>
      </c>
      <c r="HP60" s="477">
        <f t="shared" si="418"/>
        <v>4.3422410000722202E-2</v>
      </c>
      <c r="HQ60" s="477">
        <f t="shared" si="419"/>
        <v>5.4195960569339403E-2</v>
      </c>
      <c r="HR60" s="477">
        <f t="shared" si="420"/>
        <v>6.3632157956880181E-2</v>
      </c>
      <c r="HS60" s="477">
        <f t="shared" si="421"/>
        <v>7.1892514762022033E-2</v>
      </c>
      <c r="HT60" s="477">
        <f t="shared" si="422"/>
        <v>7.9114654073157112E-2</v>
      </c>
      <c r="HU60" s="477">
        <f t="shared" si="423"/>
        <v>8.5416541292274328E-2</v>
      </c>
      <c r="HV60" s="477">
        <f t="shared" si="424"/>
        <v>9.0899845707638829E-2</v>
      </c>
      <c r="HW60" s="477">
        <f t="shared" si="425"/>
        <v>9.5652634298098282E-2</v>
      </c>
      <c r="HX60" s="477">
        <f t="shared" si="426"/>
        <v>9.9751548026024317E-2</v>
      </c>
      <c r="HY60" s="477">
        <f t="shared" si="427"/>
        <v>0.10326357334644</v>
      </c>
      <c r="HZ60" s="477">
        <f t="shared" si="428"/>
        <v>0.10624749436995351</v>
      </c>
      <c r="IA60" s="477">
        <f t="shared" si="429"/>
        <v>0.10875509105277639</v>
      </c>
      <c r="IB60" s="477">
        <f t="shared" si="430"/>
        <v>0.11083213388230483</v>
      </c>
      <c r="IC60" s="477">
        <f t="shared" si="431"/>
        <v>0.11251921434686903</v>
      </c>
      <c r="ID60" s="477">
        <f t="shared" si="432"/>
        <v>0.11385244201610564</v>
      </c>
      <c r="IE60" s="477">
        <f t="shared" si="433"/>
        <v>0.11486403259804349</v>
      </c>
      <c r="IF60" s="477">
        <f t="shared" si="434"/>
        <v>0.11558280636712505</v>
      </c>
      <c r="IG60" s="477">
        <f t="shared" si="435"/>
        <v>0.1160346125016698</v>
      </c>
    </row>
    <row r="61" spans="1:296" ht="46.5">
      <c r="F61" s="384"/>
      <c r="G61" s="384"/>
      <c r="H61" s="384"/>
      <c r="I61" s="384"/>
      <c r="J61" s="252"/>
      <c r="K61" s="606">
        <v>49000</v>
      </c>
      <c r="L61" s="382">
        <f t="shared" si="231"/>
        <v>14.935199999999998</v>
      </c>
      <c r="M61" s="382">
        <v>490</v>
      </c>
      <c r="N61" s="493">
        <f t="shared" si="436"/>
        <v>121.68270195809845</v>
      </c>
      <c r="O61" s="263">
        <f t="shared" si="437"/>
        <v>0.19566270857943321</v>
      </c>
      <c r="P61" s="383">
        <f t="shared" si="440"/>
        <v>-56.500002288000502</v>
      </c>
      <c r="Q61" s="383">
        <f t="shared" si="438"/>
        <v>216.64999771199948</v>
      </c>
      <c r="R61" s="382">
        <f t="shared" si="189"/>
        <v>573.56933718429855</v>
      </c>
      <c r="S61" s="263">
        <f t="shared" si="439"/>
        <v>0.1200914897193175</v>
      </c>
      <c r="T61" s="492">
        <f>O61/Konstanten!$C$22</f>
        <v>0.15972466006484343</v>
      </c>
      <c r="U61" s="492">
        <f t="shared" si="190"/>
        <v>0.75186533996876448</v>
      </c>
      <c r="V61" s="492"/>
      <c r="W61" s="252"/>
      <c r="X61" s="515">
        <f t="shared" si="232"/>
        <v>500</v>
      </c>
      <c r="Y61" s="598">
        <v>50000</v>
      </c>
      <c r="Z61" s="490">
        <f t="shared" si="233"/>
        <v>4.467536105868674E-2</v>
      </c>
      <c r="AA61" s="490">
        <f t="shared" si="234"/>
        <v>8.9291658319099659E-2</v>
      </c>
      <c r="AB61" s="490">
        <f t="shared" si="235"/>
        <v>0.13379060733938081</v>
      </c>
      <c r="AC61" s="490">
        <f t="shared" si="236"/>
        <v>0.17811545527177028</v>
      </c>
      <c r="AD61" s="490">
        <f t="shared" si="237"/>
        <v>0.22221168066638758</v>
      </c>
      <c r="AE61" s="490">
        <f t="shared" si="238"/>
        <v>0.26602761894148669</v>
      </c>
      <c r="AF61" s="490">
        <f t="shared" si="239"/>
        <v>0.30951499628517049</v>
      </c>
      <c r="AG61" s="490">
        <f t="shared" si="240"/>
        <v>0.35262936020630253</v>
      </c>
      <c r="AH61" s="490">
        <f t="shared" si="241"/>
        <v>0.39533040067845204</v>
      </c>
      <c r="AI61" s="490">
        <f t="shared" si="242"/>
        <v>0.43758216134162847</v>
      </c>
      <c r="AJ61" s="490">
        <f t="shared" si="243"/>
        <v>0.47935314513549593</v>
      </c>
      <c r="AK61" s="490">
        <f t="shared" si="244"/>
        <v>0.52061632274989267</v>
      </c>
      <c r="AL61" s="490">
        <f t="shared" si="245"/>
        <v>0.56134905523446754</v>
      </c>
      <c r="AM61" s="490">
        <f t="shared" si="246"/>
        <v>0.60153294397597634</v>
      </c>
      <c r="AN61" s="490">
        <f t="shared" si="247"/>
        <v>0.64115362209668758</v>
      </c>
      <c r="AO61" s="490">
        <f t="shared" si="248"/>
        <v>0.68020050129127074</v>
      </c>
      <c r="AP61" s="490">
        <f t="shared" si="249"/>
        <v>0.71866648738520822</v>
      </c>
      <c r="AQ61" s="490">
        <f t="shared" si="250"/>
        <v>0.75654767666187472</v>
      </c>
      <c r="AR61" s="490">
        <f t="shared" si="251"/>
        <v>0.79384304345528023</v>
      </c>
      <c r="AS61" s="490">
        <f t="shared" si="252"/>
        <v>0.83055412780613547</v>
      </c>
      <c r="AT61" s="490">
        <f t="shared" si="253"/>
        <v>0.86668473026234627</v>
      </c>
      <c r="AU61" s="490">
        <f t="shared" si="254"/>
        <v>0.90224061927110555</v>
      </c>
      <c r="AV61" s="490">
        <f t="shared" si="255"/>
        <v>0.93722925512373356</v>
      </c>
      <c r="AW61" s="490">
        <f t="shared" si="256"/>
        <v>0.97165953311586895</v>
      </c>
      <c r="AX61" s="490">
        <f t="shared" si="257"/>
        <v>1.005541547489736</v>
      </c>
      <c r="AY61" s="490">
        <f t="shared" si="258"/>
        <v>1.038886376831655</v>
      </c>
      <c r="AZ61" s="490">
        <f t="shared" si="259"/>
        <v>1.0717058908941202</v>
      </c>
      <c r="BA61" s="490">
        <f t="shared" si="260"/>
        <v>1.1040125782786665</v>
      </c>
      <c r="BB61" s="490">
        <f t="shared" si="261"/>
        <v>1.1358193940298791</v>
      </c>
      <c r="BC61" s="490">
        <f t="shared" si="262"/>
        <v>1.1671396259292244</v>
      </c>
      <c r="BD61" s="490">
        <f t="shared" si="263"/>
        <v>1.1979867781160796</v>
      </c>
      <c r="BE61" s="490">
        <f t="shared" si="264"/>
        <v>1.2283744705820137</v>
      </c>
      <c r="BF61" s="490">
        <f t="shared" si="265"/>
        <v>1.2583163530640973</v>
      </c>
      <c r="BG61" s="490">
        <f t="shared" si="266"/>
        <v>1.2878260318880121</v>
      </c>
      <c r="BH61" s="490">
        <f t="shared" si="267"/>
        <v>1.316917008369219</v>
      </c>
      <c r="BI61" s="490">
        <f t="shared" si="268"/>
        <v>1.3456026274592916</v>
      </c>
      <c r="BJ61" s="490">
        <f t="shared" si="269"/>
        <v>1.373896035417036</v>
      </c>
      <c r="BK61" s="490">
        <f t="shared" si="270"/>
        <v>1.4018101453831491</v>
      </c>
      <c r="BL61" s="490">
        <f t="shared" si="271"/>
        <v>1.4293576098386327</v>
      </c>
      <c r="BM61" s="490">
        <f t="shared" si="272"/>
        <v>1.456550799027164</v>
      </c>
      <c r="BN61" s="527"/>
      <c r="BO61" s="252"/>
      <c r="BP61" s="515">
        <f t="shared" si="273"/>
        <v>500</v>
      </c>
      <c r="BQ61" s="598">
        <v>50000</v>
      </c>
      <c r="BR61" s="382">
        <f t="shared" si="274"/>
        <v>216.73647953317459</v>
      </c>
      <c r="BS61" s="382">
        <f t="shared" si="275"/>
        <v>216.99546780898311</v>
      </c>
      <c r="BT61" s="382">
        <f t="shared" si="276"/>
        <v>217.42560152391684</v>
      </c>
      <c r="BU61" s="382">
        <f t="shared" si="277"/>
        <v>218.02464694805306</v>
      </c>
      <c r="BV61" s="382">
        <f t="shared" si="278"/>
        <v>218.78954777369916</v>
      </c>
      <c r="BW61" s="382">
        <f t="shared" si="279"/>
        <v>219.71649185235398</v>
      </c>
      <c r="BX61" s="382">
        <f t="shared" si="280"/>
        <v>220.80099142981959</v>
      </c>
      <c r="BY61" s="382">
        <f t="shared" si="281"/>
        <v>222.03797334299108</v>
      </c>
      <c r="BZ61" s="382">
        <f t="shared" si="282"/>
        <v>223.42187546708931</v>
      </c>
      <c r="CA61" s="382">
        <f t="shared" si="283"/>
        <v>224.94674577394377</v>
      </c>
      <c r="CB61" s="382">
        <f t="shared" si="284"/>
        <v>226.60634064461587</v>
      </c>
      <c r="CC61" s="382">
        <f t="shared" si="285"/>
        <v>228.39421952237609</v>
      </c>
      <c r="CD61" s="382">
        <f t="shared" si="286"/>
        <v>230.30383353714507</v>
      </c>
      <c r="CE61" s="382">
        <f t="shared" si="287"/>
        <v>232.32860632330917</v>
      </c>
      <c r="CF61" s="382">
        <f t="shared" si="288"/>
        <v>234.46200583953348</v>
      </c>
      <c r="CG61" s="382">
        <f t="shared" si="289"/>
        <v>236.6976065426727</v>
      </c>
      <c r="CH61" s="382">
        <f t="shared" si="290"/>
        <v>239.02914174118291</v>
      </c>
      <c r="CI61" s="382">
        <f t="shared" si="291"/>
        <v>241.45054634150276</v>
      </c>
      <c r="CJ61" s="382">
        <f t="shared" si="292"/>
        <v>243.95599049886863</v>
      </c>
      <c r="CK61" s="382">
        <f t="shared" si="293"/>
        <v>246.53990489515877</v>
      </c>
      <c r="CL61" s="382">
        <f t="shared" si="294"/>
        <v>249.19699849923407</v>
      </c>
      <c r="CM61" s="382">
        <f t="shared" si="295"/>
        <v>251.92226973176267</v>
      </c>
      <c r="CN61" s="382">
        <f t="shared" si="296"/>
        <v>254.71101196971279</v>
      </c>
      <c r="CO61" s="382">
        <f t="shared" si="297"/>
        <v>257.55881429858914</v>
      </c>
      <c r="CP61" s="382">
        <f t="shared" si="298"/>
        <v>260.46155836485025</v>
      </c>
      <c r="CQ61" s="382">
        <f t="shared" si="299"/>
        <v>263.41541210698284</v>
      </c>
      <c r="CR61" s="382">
        <f t="shared" si="300"/>
        <v>266.4168210597096</v>
      </c>
      <c r="CS61" s="382">
        <f t="shared" si="301"/>
        <v>269.46249783823851</v>
      </c>
      <c r="CT61" s="382">
        <f t="shared" si="302"/>
        <v>272.54941032302736</v>
      </c>
      <c r="CU61" s="382">
        <f t="shared" si="303"/>
        <v>275.67476898357751</v>
      </c>
      <c r="CV61" s="382">
        <f t="shared" si="304"/>
        <v>278.83601370430364</v>
      </c>
      <c r="CW61" s="382">
        <f t="shared" si="305"/>
        <v>282.03080040775615</v>
      </c>
      <c r="CX61" s="382">
        <f t="shared" si="306"/>
        <v>285.25698771080874</v>
      </c>
      <c r="CY61" s="382">
        <f t="shared" si="307"/>
        <v>288.51262379780854</v>
      </c>
      <c r="CZ61" s="382">
        <f t="shared" si="308"/>
        <v>291.79593365076653</v>
      </c>
      <c r="DA61" s="382">
        <f t="shared" si="309"/>
        <v>295.10530673977587</v>
      </c>
      <c r="DB61" s="382">
        <f t="shared" si="310"/>
        <v>298.43928524635231</v>
      </c>
      <c r="DC61" s="382">
        <f t="shared" si="311"/>
        <v>301.79655286746555</v>
      </c>
      <c r="DD61" s="382">
        <f t="shared" si="312"/>
        <v>305.1759242279939</v>
      </c>
      <c r="DE61" s="382">
        <f t="shared" si="313"/>
        <v>308.57633491343768</v>
      </c>
      <c r="DF61" s="521"/>
      <c r="DG61" s="252"/>
      <c r="DH61" s="515">
        <f t="shared" si="314"/>
        <v>500</v>
      </c>
      <c r="DI61" s="598">
        <v>50000</v>
      </c>
      <c r="DJ61" s="382">
        <f t="shared" si="315"/>
        <v>25.624417230900175</v>
      </c>
      <c r="DK61" s="382">
        <f t="shared" si="316"/>
        <v>51.214957278172847</v>
      </c>
      <c r="DL61" s="382">
        <f t="shared" si="317"/>
        <v>76.738189973133402</v>
      </c>
      <c r="DM61" s="382">
        <f t="shared" si="318"/>
        <v>102.16156362250885</v>
      </c>
      <c r="DN61" s="382">
        <f t="shared" si="319"/>
        <v>127.45380639442894</v>
      </c>
      <c r="DO61" s="382">
        <f t="shared" si="320"/>
        <v>152.58528506898566</v>
      </c>
      <c r="DP61" s="382">
        <f t="shared" si="321"/>
        <v>177.52831126788587</v>
      </c>
      <c r="DQ61" s="382">
        <f t="shared" si="322"/>
        <v>202.25738840525221</v>
      </c>
      <c r="DR61" s="382">
        <f t="shared" si="323"/>
        <v>226.7493958859429</v>
      </c>
      <c r="DS61" s="382">
        <f t="shared" si="324"/>
        <v>250.98371024439064</v>
      </c>
      <c r="DT61" s="382">
        <f t="shared" si="325"/>
        <v>274.94226573257527</v>
      </c>
      <c r="DU61" s="382">
        <f t="shared" si="326"/>
        <v>298.60955916698276</v>
      </c>
      <c r="DV61" s="382">
        <f t="shared" si="327"/>
        <v>321.97260553986575</v>
      </c>
      <c r="DW61" s="382">
        <f t="shared" si="328"/>
        <v>345.02085197082056</v>
      </c>
      <c r="DX61" s="382">
        <f t="shared" si="329"/>
        <v>367.74605805930935</v>
      </c>
      <c r="DY61" s="382">
        <f t="shared" si="330"/>
        <v>390.1421506780618</v>
      </c>
      <c r="DZ61" s="382">
        <f t="shared" si="331"/>
        <v>412.20506082610194</v>
      </c>
      <c r="EA61" s="382">
        <f t="shared" si="332"/>
        <v>433.93254945127251</v>
      </c>
      <c r="EB61" s="382">
        <f t="shared" si="333"/>
        <v>455.32402826301137</v>
      </c>
      <c r="EC61" s="382">
        <f t="shared" si="334"/>
        <v>476.38038058144832</v>
      </c>
      <c r="ED61" s="382">
        <f t="shared" si="335"/>
        <v>497.10378628432653</v>
      </c>
      <c r="EE61" s="382">
        <f t="shared" si="336"/>
        <v>517.49755397607908</v>
      </c>
      <c r="EF61" s="382">
        <f t="shared" si="337"/>
        <v>537.56596265105372</v>
      </c>
      <c r="EG61" s="382">
        <f t="shared" si="338"/>
        <v>557.3141143780739</v>
      </c>
      <c r="EH61" s="382">
        <f t="shared" si="339"/>
        <v>576.74779890496177</v>
      </c>
      <c r="EI61" s="382">
        <f t="shared" si="340"/>
        <v>595.87337056912975</v>
      </c>
      <c r="EJ61" s="382">
        <f t="shared" si="341"/>
        <v>614.69763749664867</v>
      </c>
      <c r="EK61" s="382">
        <f t="shared" si="342"/>
        <v>633.22776276642321</v>
      </c>
      <c r="EL61" s="382">
        <f t="shared" si="343"/>
        <v>651.4711769947894</v>
      </c>
      <c r="EM61" s="382">
        <f t="shared" si="344"/>
        <v>669.43550164575538</v>
      </c>
      <c r="EN61" s="382">
        <f t="shared" si="345"/>
        <v>687.12848227959307</v>
      </c>
      <c r="EO61" s="382">
        <f t="shared" si="346"/>
        <v>704.55793090583916</v>
      </c>
      <c r="EP61" s="382">
        <f t="shared" si="347"/>
        <v>721.73167659513808</v>
      </c>
      <c r="EQ61" s="382">
        <f t="shared" si="348"/>
        <v>738.65752351869241</v>
      </c>
      <c r="ER61" s="382">
        <f t="shared" si="349"/>
        <v>755.34321561706224</v>
      </c>
      <c r="ES61" s="382">
        <f t="shared" si="350"/>
        <v>771.79640714527648</v>
      </c>
      <c r="ET61" s="382">
        <f t="shared" si="351"/>
        <v>788.02463839428492</v>
      </c>
      <c r="EU61" s="382">
        <f t="shared" si="352"/>
        <v>804.03531594563799</v>
      </c>
      <c r="EV61" s="382">
        <f t="shared" si="353"/>
        <v>819.83569687447778</v>
      </c>
      <c r="EW61" s="382">
        <f t="shared" si="354"/>
        <v>835.43287637327091</v>
      </c>
      <c r="EX61" s="521"/>
      <c r="EY61" s="252"/>
      <c r="EZ61" s="515">
        <f t="shared" si="355"/>
        <v>500</v>
      </c>
      <c r="FA61" s="598">
        <v>50000</v>
      </c>
      <c r="FB61" s="382">
        <f t="shared" si="356"/>
        <v>253.58647953317461</v>
      </c>
      <c r="FC61" s="382">
        <f t="shared" si="357"/>
        <v>263.84546780898313</v>
      </c>
      <c r="FD61" s="382">
        <f t="shared" si="358"/>
        <v>274.27560152391686</v>
      </c>
      <c r="FE61" s="382">
        <f t="shared" si="359"/>
        <v>284.87464694805305</v>
      </c>
      <c r="FF61" s="382">
        <f t="shared" si="360"/>
        <v>295.63954777369918</v>
      </c>
      <c r="FG61" s="382">
        <f t="shared" si="361"/>
        <v>306.56649185235403</v>
      </c>
      <c r="FH61" s="382">
        <f t="shared" si="362"/>
        <v>317.65099142981961</v>
      </c>
      <c r="FI61" s="382">
        <f t="shared" si="363"/>
        <v>328.88797334299113</v>
      </c>
      <c r="FJ61" s="382">
        <f t="shared" si="364"/>
        <v>340.27187546708933</v>
      </c>
      <c r="FK61" s="382">
        <f t="shared" si="365"/>
        <v>351.79674577394383</v>
      </c>
      <c r="FL61" s="382">
        <f t="shared" si="366"/>
        <v>363.45634064461592</v>
      </c>
      <c r="FM61" s="382">
        <f t="shared" si="367"/>
        <v>375.24421952237611</v>
      </c>
      <c r="FN61" s="382">
        <f t="shared" si="368"/>
        <v>387.15383353714509</v>
      </c>
      <c r="FO61" s="382">
        <f t="shared" si="369"/>
        <v>399.17860632330917</v>
      </c>
      <c r="FP61" s="382">
        <f t="shared" si="370"/>
        <v>411.31200583953353</v>
      </c>
      <c r="FQ61" s="382">
        <f t="shared" si="371"/>
        <v>423.54760654267272</v>
      </c>
      <c r="FR61" s="382">
        <f t="shared" si="372"/>
        <v>435.87914174118293</v>
      </c>
      <c r="FS61" s="382">
        <f t="shared" si="373"/>
        <v>448.30054634150281</v>
      </c>
      <c r="FT61" s="382">
        <f t="shared" si="374"/>
        <v>460.80599049886865</v>
      </c>
      <c r="FU61" s="382">
        <f t="shared" si="375"/>
        <v>473.38990489515879</v>
      </c>
      <c r="FV61" s="382">
        <f t="shared" si="376"/>
        <v>486.04699849923406</v>
      </c>
      <c r="FW61" s="382">
        <f t="shared" si="377"/>
        <v>498.77226973176266</v>
      </c>
      <c r="FX61" s="382">
        <f t="shared" si="378"/>
        <v>511.56101196971281</v>
      </c>
      <c r="FY61" s="382">
        <f t="shared" si="379"/>
        <v>524.40881429858916</v>
      </c>
      <c r="FZ61" s="382">
        <f t="shared" si="380"/>
        <v>537.31155836485027</v>
      </c>
      <c r="GA61" s="382">
        <f t="shared" si="381"/>
        <v>550.26541210698292</v>
      </c>
      <c r="GB61" s="382">
        <f t="shared" si="382"/>
        <v>563.26682105970963</v>
      </c>
      <c r="GC61" s="382">
        <f t="shared" si="383"/>
        <v>576.31249783823853</v>
      </c>
      <c r="GD61" s="382">
        <f t="shared" si="384"/>
        <v>589.39941032302738</v>
      </c>
      <c r="GE61" s="382">
        <f t="shared" si="385"/>
        <v>602.52476898357759</v>
      </c>
      <c r="GF61" s="382">
        <f t="shared" si="386"/>
        <v>615.6860137043036</v>
      </c>
      <c r="GG61" s="382">
        <f t="shared" si="387"/>
        <v>628.88080040775617</v>
      </c>
      <c r="GH61" s="382">
        <f t="shared" si="388"/>
        <v>642.10698771080877</v>
      </c>
      <c r="GI61" s="382">
        <f t="shared" si="389"/>
        <v>655.36262379780851</v>
      </c>
      <c r="GJ61" s="382">
        <f t="shared" si="390"/>
        <v>668.64593365076655</v>
      </c>
      <c r="GK61" s="382">
        <f t="shared" si="391"/>
        <v>681.95530673977589</v>
      </c>
      <c r="GL61" s="382">
        <f t="shared" si="392"/>
        <v>695.28928524635239</v>
      </c>
      <c r="GM61" s="382">
        <f t="shared" si="393"/>
        <v>708.64655286746552</v>
      </c>
      <c r="GN61" s="382">
        <f t="shared" si="394"/>
        <v>722.02592422799398</v>
      </c>
      <c r="GO61" s="382">
        <f t="shared" si="395"/>
        <v>735.4263349134377</v>
      </c>
      <c r="GQ61" s="511"/>
      <c r="GR61" s="521"/>
      <c r="GS61" s="625">
        <v>50000</v>
      </c>
      <c r="GT61" s="476">
        <f t="shared" si="396"/>
        <v>8.8962828012095336</v>
      </c>
      <c r="GU61" s="476">
        <f t="shared" si="397"/>
        <v>4.1517267968400837</v>
      </c>
      <c r="GV61" s="476">
        <f t="shared" si="398"/>
        <v>2.5741734541815848</v>
      </c>
      <c r="GW61" s="476">
        <f t="shared" si="399"/>
        <v>1.788471875789573</v>
      </c>
      <c r="GX61" s="476">
        <f t="shared" si="400"/>
        <v>1.3195819421727504</v>
      </c>
      <c r="GY61" s="476">
        <f t="shared" si="401"/>
        <v>1.0091484687645444</v>
      </c>
      <c r="GZ61" s="476">
        <f t="shared" si="402"/>
        <v>0.78929765715222766</v>
      </c>
      <c r="HA61" s="476">
        <f t="shared" si="403"/>
        <v>0.62608632463905867</v>
      </c>
      <c r="HB61" s="476">
        <f t="shared" si="404"/>
        <v>0.50065173994222811</v>
      </c>
      <c r="HC61" s="476">
        <f t="shared" si="405"/>
        <v>0.40167162813629781</v>
      </c>
      <c r="HD61" s="476">
        <f t="shared" si="406"/>
        <v>0.32193695165855135</v>
      </c>
      <c r="HE61" s="476">
        <f t="shared" si="407"/>
        <v>0.25663833592326218</v>
      </c>
      <c r="HF61" s="476">
        <f t="shared" si="408"/>
        <v>0.2024433969715749</v>
      </c>
      <c r="HG61" s="476">
        <f t="shared" si="409"/>
        <v>0.15696951080820151</v>
      </c>
      <c r="HH61" s="476">
        <f t="shared" si="410"/>
        <v>0.11846747728618195</v>
      </c>
      <c r="HI61" s="476">
        <f t="shared" si="411"/>
        <v>8.5623806109011033E-2</v>
      </c>
      <c r="HJ61" s="476">
        <f t="shared" si="412"/>
        <v>5.7432775977169385E-2</v>
      </c>
      <c r="HK61" s="476">
        <f t="shared" si="413"/>
        <v>3.3111129617723514E-2</v>
      </c>
      <c r="HL61" s="476">
        <f t="shared" si="414"/>
        <v>1.203969458139535E-2</v>
      </c>
      <c r="HM61" s="476">
        <f t="shared" si="415"/>
        <v>6.2774954809001349E-3</v>
      </c>
      <c r="HN61" s="476">
        <f t="shared" si="416"/>
        <v>2.2242413134162611E-2</v>
      </c>
      <c r="HO61" s="476">
        <f t="shared" si="417"/>
        <v>3.6184295172884962E-2</v>
      </c>
      <c r="HP61" s="476">
        <f t="shared" si="418"/>
        <v>4.8375366909569978E-2</v>
      </c>
      <c r="HQ61" s="476">
        <f t="shared" si="419"/>
        <v>5.9042646203577485E-2</v>
      </c>
      <c r="HR61" s="476">
        <f t="shared" si="420"/>
        <v>6.8376924220581073E-2</v>
      </c>
      <c r="HS61" s="476">
        <f t="shared" si="421"/>
        <v>7.6539682279451113E-2</v>
      </c>
      <c r="HT61" s="476">
        <f t="shared" si="422"/>
        <v>8.3668479102003118E-2</v>
      </c>
      <c r="HU61" s="476">
        <f t="shared" si="423"/>
        <v>8.9881190110072354E-2</v>
      </c>
      <c r="HV61" s="476">
        <f t="shared" si="424"/>
        <v>9.5279375149176379E-2</v>
      </c>
      <c r="HW61" s="476">
        <f t="shared" si="425"/>
        <v>9.9950977349846148E-2</v>
      </c>
      <c r="HX61" s="476">
        <f t="shared" si="426"/>
        <v>0.10397250356770901</v>
      </c>
      <c r="HY61" s="476">
        <f t="shared" si="427"/>
        <v>0.1074107992806015</v>
      </c>
      <c r="HZ61" s="476">
        <f t="shared" si="428"/>
        <v>0.11032450350519325</v>
      </c>
      <c r="IA61" s="476">
        <f t="shared" si="429"/>
        <v>0.11276524921061885</v>
      </c>
      <c r="IB61" s="476">
        <f t="shared" si="430"/>
        <v>0.11477865978510195</v>
      </c>
      <c r="IC61" s="476">
        <f t="shared" si="431"/>
        <v>0.11640518091786044</v>
      </c>
      <c r="ID61" s="476">
        <f t="shared" si="432"/>
        <v>0.1176807787849049</v>
      </c>
      <c r="IE61" s="476">
        <f t="shared" si="433"/>
        <v>0.11863752895727511</v>
      </c>
      <c r="IF61" s="476">
        <f t="shared" si="434"/>
        <v>0.11930411547017464</v>
      </c>
      <c r="IG61" s="476">
        <f t="shared" si="435"/>
        <v>0.11970625562878896</v>
      </c>
    </row>
    <row r="62" spans="1:296" s="90" customFormat="1">
      <c r="A62" s="173"/>
      <c r="B62" s="182"/>
      <c r="C62" s="91"/>
      <c r="D62" s="189"/>
      <c r="E62" s="91"/>
      <c r="F62" s="384"/>
      <c r="G62" s="384"/>
      <c r="H62" s="384"/>
      <c r="I62" s="384"/>
      <c r="J62" s="252"/>
      <c r="K62" s="606">
        <v>50000</v>
      </c>
      <c r="L62" s="382">
        <f t="shared" si="231"/>
        <v>15.239999999999998</v>
      </c>
      <c r="M62" s="382">
        <v>500</v>
      </c>
      <c r="N62" s="493">
        <f t="shared" si="436"/>
        <v>115.97253713652115</v>
      </c>
      <c r="O62" s="263">
        <f t="shared" si="437"/>
        <v>0.18648090790073413</v>
      </c>
      <c r="P62" s="383">
        <f t="shared" si="440"/>
        <v>-56.500002288000502</v>
      </c>
      <c r="Q62" s="383">
        <f t="shared" si="438"/>
        <v>216.64999771199948</v>
      </c>
      <c r="R62" s="382">
        <f t="shared" si="189"/>
        <v>573.56933718429855</v>
      </c>
      <c r="S62" s="263">
        <f t="shared" si="439"/>
        <v>0.11445599520011956</v>
      </c>
      <c r="T62" s="492">
        <f>O62/Konstanten!$C$22</f>
        <v>0.15222931257202785</v>
      </c>
      <c r="U62" s="492">
        <f t="shared" si="190"/>
        <v>0.75186533996876448</v>
      </c>
      <c r="V62" s="492"/>
      <c r="W62" s="252"/>
      <c r="X62" s="515">
        <f t="shared" si="232"/>
        <v>510</v>
      </c>
      <c r="Y62" s="592">
        <v>51000</v>
      </c>
      <c r="Z62" s="490">
        <f t="shared" si="233"/>
        <v>4.5761429517609656E-2</v>
      </c>
      <c r="AA62" s="490">
        <f t="shared" si="234"/>
        <v>9.1459005304438526E-2</v>
      </c>
      <c r="AB62" s="490">
        <f t="shared" si="235"/>
        <v>0.13702975782688667</v>
      </c>
      <c r="AC62" s="490">
        <f t="shared" si="236"/>
        <v>0.1824124536323399</v>
      </c>
      <c r="AD62" s="490">
        <f t="shared" si="237"/>
        <v>0.22754838486262516</v>
      </c>
      <c r="AE62" s="490">
        <f t="shared" si="238"/>
        <v>0.27238207060068742</v>
      </c>
      <c r="AF62" s="490">
        <f t="shared" si="239"/>
        <v>0.31686185004574119</v>
      </c>
      <c r="AG62" s="490">
        <f t="shared" si="240"/>
        <v>0.36094035423515874</v>
      </c>
      <c r="AH62" s="490">
        <f t="shared" si="241"/>
        <v>0.40457485002644927</v>
      </c>
      <c r="AI62" s="490">
        <f t="shared" si="242"/>
        <v>0.44772745671406561</v>
      </c>
      <c r="AJ62" s="490">
        <f t="shared" si="243"/>
        <v>0.49036524148255184</v>
      </c>
      <c r="AK62" s="490">
        <f t="shared" si="244"/>
        <v>0.53246020455194665</v>
      </c>
      <c r="AL62" s="490">
        <f t="shared" si="245"/>
        <v>0.57398916818237444</v>
      </c>
      <c r="AM62" s="490">
        <f t="shared" si="246"/>
        <v>0.61493358566152989</v>
      </c>
      <c r="AN62" s="490">
        <f t="shared" si="247"/>
        <v>0.65527928711515393</v>
      </c>
      <c r="AO62" s="490">
        <f t="shared" si="248"/>
        <v>0.69501617865560128</v>
      </c>
      <c r="AP62" s="490">
        <f t="shared" si="249"/>
        <v>0.73413791026069675</v>
      </c>
      <c r="AQ62" s="490">
        <f t="shared" si="250"/>
        <v>0.77264152610548109</v>
      </c>
      <c r="AR62" s="490">
        <f t="shared" si="251"/>
        <v>0.81052710908507875</v>
      </c>
      <c r="AS62" s="490">
        <f t="shared" si="252"/>
        <v>0.84779742916495171</v>
      </c>
      <c r="AT62" s="490">
        <f t="shared" si="253"/>
        <v>0.88445760312759469</v>
      </c>
      <c r="AU62" s="490">
        <f t="shared" si="254"/>
        <v>0.92051477136189819</v>
      </c>
      <c r="AV62" s="490">
        <f t="shared" si="255"/>
        <v>0.95597779563034024</v>
      </c>
      <c r="AW62" s="490">
        <f t="shared" si="256"/>
        <v>0.99085698028557645</v>
      </c>
      <c r="AX62" s="490">
        <f t="shared" si="257"/>
        <v>1.02516381820001</v>
      </c>
      <c r="AY62" s="490">
        <f t="shared" si="258"/>
        <v>1.058910761710504</v>
      </c>
      <c r="AZ62" s="490">
        <f t="shared" si="259"/>
        <v>1.0921110181436846</v>
      </c>
      <c r="BA62" s="490">
        <f t="shared" si="260"/>
        <v>1.1247783689478943</v>
      </c>
      <c r="BB62" s="490">
        <f t="shared" si="261"/>
        <v>1.1569270110845724</v>
      </c>
      <c r="BC62" s="490">
        <f t="shared" si="262"/>
        <v>1.1885714190954615</v>
      </c>
      <c r="BD62" s="490">
        <f t="shared" si="263"/>
        <v>1.2197262261335726</v>
      </c>
      <c r="BE62" s="490">
        <f t="shared" si="264"/>
        <v>1.2504061222011718</v>
      </c>
      <c r="BF62" s="490">
        <f t="shared" si="265"/>
        <v>1.2806257678553323</v>
      </c>
      <c r="BG62" s="490">
        <f t="shared" si="266"/>
        <v>1.3103997217031957</v>
      </c>
      <c r="BH62" s="490">
        <f t="shared" si="267"/>
        <v>1.339742380100897</v>
      </c>
      <c r="BI62" s="490">
        <f t="shared" si="268"/>
        <v>1.3686679275802807</v>
      </c>
      <c r="BJ62" s="490">
        <f t="shared" si="269"/>
        <v>1.3971902966480423</v>
      </c>
      <c r="BK62" s="490">
        <f t="shared" si="270"/>
        <v>1.425323135725594</v>
      </c>
      <c r="BL62" s="490">
        <f t="shared" si="271"/>
        <v>1.4530797841206333</v>
      </c>
      <c r="BM62" s="490">
        <f t="shared" si="272"/>
        <v>1.4804732530394762</v>
      </c>
      <c r="BN62" s="527"/>
      <c r="BO62" s="252"/>
      <c r="BP62" s="515">
        <f t="shared" si="273"/>
        <v>510</v>
      </c>
      <c r="BQ62" s="592">
        <v>51000</v>
      </c>
      <c r="BR62" s="382">
        <f t="shared" si="274"/>
        <v>216.74073542937791</v>
      </c>
      <c r="BS62" s="382">
        <f t="shared" si="275"/>
        <v>217.01244231056162</v>
      </c>
      <c r="BT62" s="382">
        <f t="shared" si="276"/>
        <v>217.46361180919607</v>
      </c>
      <c r="BU62" s="382">
        <f t="shared" si="277"/>
        <v>218.09177325616974</v>
      </c>
      <c r="BV62" s="382">
        <f t="shared" si="278"/>
        <v>218.89355001706977</v>
      </c>
      <c r="BW62" s="382">
        <f t="shared" si="279"/>
        <v>219.86473670807905</v>
      </c>
      <c r="BX62" s="382">
        <f t="shared" si="280"/>
        <v>221.00039171524014</v>
      </c>
      <c r="BY62" s="382">
        <f t="shared" si="281"/>
        <v>222.29494076292065</v>
      </c>
      <c r="BZ62" s="382">
        <f t="shared" si="282"/>
        <v>223.74228710293823</v>
      </c>
      <c r="CA62" s="382">
        <f t="shared" si="283"/>
        <v>225.33592402549533</v>
      </c>
      <c r="CB62" s="382">
        <f t="shared" si="284"/>
        <v>227.06904577741611</v>
      </c>
      <c r="CC62" s="382">
        <f t="shared" si="285"/>
        <v>228.93465354473042</v>
      </c>
      <c r="CD62" s="382">
        <f t="shared" si="286"/>
        <v>230.92565384094968</v>
      </c>
      <c r="CE62" s="382">
        <f t="shared" si="287"/>
        <v>233.03494736814213</v>
      </c>
      <c r="CF62" s="382">
        <f t="shared" si="288"/>
        <v>235.25550712432266</v>
      </c>
      <c r="CG62" s="382">
        <f t="shared" si="289"/>
        <v>237.5804451716931</v>
      </c>
      <c r="CH62" s="382">
        <f t="shared" si="290"/>
        <v>240.00306802601861</v>
      </c>
      <c r="CI62" s="382">
        <f t="shared" si="291"/>
        <v>242.51692106311043</v>
      </c>
      <c r="CJ62" s="382">
        <f t="shared" si="292"/>
        <v>245.11582266174062</v>
      </c>
      <c r="CK62" s="382">
        <f t="shared" si="293"/>
        <v>247.79388902043533</v>
      </c>
      <c r="CL62" s="382">
        <f t="shared" si="294"/>
        <v>250.5455507115048</v>
      </c>
      <c r="CM62" s="382">
        <f t="shared" si="295"/>
        <v>253.36556208557494</v>
      </c>
      <c r="CN62" s="382">
        <f t="shared" si="296"/>
        <v>256.24900463063983</v>
      </c>
      <c r="CO62" s="382">
        <f t="shared" si="297"/>
        <v>259.19128533737245</v>
      </c>
      <c r="CP62" s="382">
        <f t="shared" si="298"/>
        <v>262.18813104124422</v>
      </c>
      <c r="CQ62" s="382">
        <f t="shared" si="299"/>
        <v>265.23557961376576</v>
      </c>
      <c r="CR62" s="382">
        <f t="shared" si="300"/>
        <v>268.32996876916656</v>
      </c>
      <c r="CS62" s="382">
        <f t="shared" si="301"/>
        <v>271.46792314611372</v>
      </c>
      <c r="CT62" s="382">
        <f t="shared" si="302"/>
        <v>274.64634022148783</v>
      </c>
      <c r="CU62" s="382">
        <f t="shared" si="303"/>
        <v>277.86237551807852</v>
      </c>
      <c r="CV62" s="382">
        <f t="shared" si="304"/>
        <v>281.11342748210609</v>
      </c>
      <c r="CW62" s="382">
        <f t="shared" si="305"/>
        <v>284.39712233062062</v>
      </c>
      <c r="CX62" s="382">
        <f t="shared" si="306"/>
        <v>287.71129910312914</v>
      </c>
      <c r="CY62" s="382">
        <f t="shared" si="307"/>
        <v>291.05399509585573</v>
      </c>
      <c r="CZ62" s="382">
        <f t="shared" si="308"/>
        <v>294.42343181016321</v>
      </c>
      <c r="DA62" s="382">
        <f t="shared" si="309"/>
        <v>297.81800150791162</v>
      </c>
      <c r="DB62" s="382">
        <f t="shared" si="310"/>
        <v>301.23625443500543</v>
      </c>
      <c r="DC62" s="382">
        <f t="shared" si="311"/>
        <v>304.67688674906071</v>
      </c>
      <c r="DD62" s="382">
        <f t="shared" si="312"/>
        <v>308.13872916714337</v>
      </c>
      <c r="DE62" s="382">
        <f t="shared" si="313"/>
        <v>311.62073633401707</v>
      </c>
      <c r="DF62" s="521"/>
      <c r="DG62" s="252"/>
      <c r="DH62" s="515">
        <f t="shared" si="314"/>
        <v>510</v>
      </c>
      <c r="DI62" s="592">
        <v>51000</v>
      </c>
      <c r="DJ62" s="382">
        <f t="shared" si="315"/>
        <v>26.247352797021364</v>
      </c>
      <c r="DK62" s="382">
        <f t="shared" si="316"/>
        <v>52.458081052002051</v>
      </c>
      <c r="DL62" s="382">
        <f t="shared" si="317"/>
        <v>78.596067371292335</v>
      </c>
      <c r="DM62" s="382">
        <f t="shared" si="318"/>
        <v>104.62619012406279</v>
      </c>
      <c r="DN62" s="382">
        <f t="shared" si="319"/>
        <v>130.51477628301359</v>
      </c>
      <c r="DO62" s="382">
        <f t="shared" si="320"/>
        <v>156.23000369532309</v>
      </c>
      <c r="DP62" s="382">
        <f t="shared" si="321"/>
        <v>181.74224130972638</v>
      </c>
      <c r="DQ62" s="382">
        <f t="shared" si="322"/>
        <v>207.02431974172592</v>
      </c>
      <c r="DR62" s="382">
        <f t="shared" si="323"/>
        <v>232.0517285711075</v>
      </c>
      <c r="DS62" s="382">
        <f t="shared" si="324"/>
        <v>256.80274058669835</v>
      </c>
      <c r="DT62" s="382">
        <f t="shared" si="325"/>
        <v>281.25846653536576</v>
      </c>
      <c r="DU62" s="382">
        <f t="shared" si="326"/>
        <v>305.40284660187604</v>
      </c>
      <c r="DV62" s="382">
        <f t="shared" si="327"/>
        <v>329.2225867453314</v>
      </c>
      <c r="DW62" s="382">
        <f t="shared" si="328"/>
        <v>352.70704914024776</v>
      </c>
      <c r="DX62" s="382">
        <f t="shared" si="329"/>
        <v>375.84810638123849</v>
      </c>
      <c r="DY62" s="382">
        <f t="shared" si="330"/>
        <v>398.63996892385723</v>
      </c>
      <c r="DZ62" s="382">
        <f t="shared" si="331"/>
        <v>421.07899459009388</v>
      </c>
      <c r="EA62" s="382">
        <f t="shared" si="332"/>
        <v>443.16348800938567</v>
      </c>
      <c r="EB62" s="382">
        <f t="shared" si="333"/>
        <v>464.89349672783425</v>
      </c>
      <c r="EC62" s="382">
        <f t="shared" si="334"/>
        <v>486.27060951269362</v>
      </c>
      <c r="ED62" s="382">
        <f t="shared" si="335"/>
        <v>507.29776119350788</v>
      </c>
      <c r="EE62" s="382">
        <f t="shared" si="336"/>
        <v>527.97904727840012</v>
      </c>
      <c r="EF62" s="382">
        <f t="shared" si="337"/>
        <v>548.31955060260111</v>
      </c>
      <c r="EG62" s="382">
        <f t="shared" si="338"/>
        <v>568.32518142683364</v>
      </c>
      <c r="EH62" s="382">
        <f t="shared" si="339"/>
        <v>588.00253171030442</v>
      </c>
      <c r="EI62" s="382">
        <f t="shared" si="340"/>
        <v>607.35874373161448</v>
      </c>
      <c r="EJ62" s="382">
        <f t="shared" si="341"/>
        <v>626.40139280834262</v>
      </c>
      <c r="EK62" s="382">
        <f t="shared" si="342"/>
        <v>645.13838355668008</v>
      </c>
      <c r="EL62" s="382">
        <f t="shared" si="343"/>
        <v>663.57785891838978</v>
      </c>
      <c r="EM62" s="382">
        <f t="shared" si="344"/>
        <v>681.72812104678496</v>
      </c>
      <c r="EN62" s="382">
        <f t="shared" si="345"/>
        <v>699.59756306973907</v>
      </c>
      <c r="EO62" s="382">
        <f t="shared" si="346"/>
        <v>717.19461072211504</v>
      </c>
      <c r="EP62" s="382">
        <f t="shared" si="347"/>
        <v>734.52767284991637</v>
      </c>
      <c r="EQ62" s="382">
        <f t="shared" si="348"/>
        <v>751.60509982379131</v>
      </c>
      <c r="ER62" s="382">
        <f t="shared" si="349"/>
        <v>768.43514895218607</v>
      </c>
      <c r="ES62" s="382">
        <f t="shared" si="350"/>
        <v>785.02595604762905</v>
      </c>
      <c r="ET62" s="382">
        <f t="shared" si="351"/>
        <v>801.38551236875105</v>
      </c>
      <c r="EU62" s="382">
        <f t="shared" si="352"/>
        <v>817.52164623157489</v>
      </c>
      <c r="EV62" s="382">
        <f t="shared" si="353"/>
        <v>833.44200865397522</v>
      </c>
      <c r="EW62" s="382">
        <f t="shared" si="354"/>
        <v>849.15406246493467</v>
      </c>
      <c r="EX62" s="521"/>
      <c r="EY62" s="252"/>
      <c r="EZ62" s="515">
        <f t="shared" si="355"/>
        <v>510</v>
      </c>
      <c r="FA62" s="592">
        <v>51000</v>
      </c>
      <c r="FB62" s="382">
        <f t="shared" si="356"/>
        <v>259.5907354293779</v>
      </c>
      <c r="FC62" s="382">
        <f t="shared" si="357"/>
        <v>269.86244231056162</v>
      </c>
      <c r="FD62" s="382">
        <f t="shared" si="358"/>
        <v>280.31361180919612</v>
      </c>
      <c r="FE62" s="382">
        <f t="shared" si="359"/>
        <v>290.94177325616977</v>
      </c>
      <c r="FF62" s="382">
        <f t="shared" si="360"/>
        <v>301.74355001706977</v>
      </c>
      <c r="FG62" s="382">
        <f t="shared" si="361"/>
        <v>312.71473670807904</v>
      </c>
      <c r="FH62" s="382">
        <f t="shared" si="362"/>
        <v>323.85039171524016</v>
      </c>
      <c r="FI62" s="382">
        <f t="shared" si="363"/>
        <v>335.14494076292067</v>
      </c>
      <c r="FJ62" s="382">
        <f t="shared" si="364"/>
        <v>346.59228710293826</v>
      </c>
      <c r="FK62" s="382">
        <f t="shared" si="365"/>
        <v>358.18592402549535</v>
      </c>
      <c r="FL62" s="382">
        <f t="shared" si="366"/>
        <v>369.91904577741616</v>
      </c>
      <c r="FM62" s="382">
        <f t="shared" si="367"/>
        <v>381.78465354473042</v>
      </c>
      <c r="FN62" s="382">
        <f t="shared" si="368"/>
        <v>393.7756538409497</v>
      </c>
      <c r="FO62" s="382">
        <f t="shared" si="369"/>
        <v>405.88494736814215</v>
      </c>
      <c r="FP62" s="382">
        <f t="shared" si="370"/>
        <v>418.10550712432268</v>
      </c>
      <c r="FQ62" s="382">
        <f t="shared" si="371"/>
        <v>430.43044517169312</v>
      </c>
      <c r="FR62" s="382">
        <f t="shared" si="372"/>
        <v>442.8530680260186</v>
      </c>
      <c r="FS62" s="382">
        <f t="shared" si="373"/>
        <v>455.36692106311045</v>
      </c>
      <c r="FT62" s="382">
        <f t="shared" si="374"/>
        <v>467.96582266174062</v>
      </c>
      <c r="FU62" s="382">
        <f t="shared" si="375"/>
        <v>480.64388902043538</v>
      </c>
      <c r="FV62" s="382">
        <f t="shared" si="376"/>
        <v>493.39555071150482</v>
      </c>
      <c r="FW62" s="382">
        <f t="shared" si="377"/>
        <v>506.21556208557496</v>
      </c>
      <c r="FX62" s="382">
        <f t="shared" si="378"/>
        <v>519.09900463063991</v>
      </c>
      <c r="FY62" s="382">
        <f t="shared" si="379"/>
        <v>532.04128533737253</v>
      </c>
      <c r="FZ62" s="382">
        <f t="shared" si="380"/>
        <v>545.03813104124424</v>
      </c>
      <c r="GA62" s="382">
        <f t="shared" si="381"/>
        <v>558.08557961376573</v>
      </c>
      <c r="GB62" s="382">
        <f t="shared" si="382"/>
        <v>571.17996876916663</v>
      </c>
      <c r="GC62" s="382">
        <f t="shared" si="383"/>
        <v>584.3179231461138</v>
      </c>
      <c r="GD62" s="382">
        <f t="shared" si="384"/>
        <v>597.4963402214878</v>
      </c>
      <c r="GE62" s="382">
        <f t="shared" si="385"/>
        <v>610.71237551807849</v>
      </c>
      <c r="GF62" s="382">
        <f t="shared" si="386"/>
        <v>623.96342748210611</v>
      </c>
      <c r="GG62" s="382">
        <f t="shared" si="387"/>
        <v>637.24712233062064</v>
      </c>
      <c r="GH62" s="382">
        <f t="shared" si="388"/>
        <v>650.56129910312916</v>
      </c>
      <c r="GI62" s="382">
        <f t="shared" si="389"/>
        <v>663.90399509585575</v>
      </c>
      <c r="GJ62" s="382">
        <f t="shared" si="390"/>
        <v>677.27343181016317</v>
      </c>
      <c r="GK62" s="382">
        <f t="shared" si="391"/>
        <v>690.66800150791164</v>
      </c>
      <c r="GL62" s="382">
        <f t="shared" si="392"/>
        <v>704.08625443500546</v>
      </c>
      <c r="GM62" s="382">
        <f t="shared" si="393"/>
        <v>717.52688674906074</v>
      </c>
      <c r="GN62" s="382">
        <f t="shared" si="394"/>
        <v>730.98872916714345</v>
      </c>
      <c r="GO62" s="382">
        <f t="shared" si="395"/>
        <v>744.47073633401715</v>
      </c>
      <c r="GQ62" s="511"/>
      <c r="GR62" s="521"/>
      <c r="GS62" s="524">
        <v>51000</v>
      </c>
      <c r="GT62" s="477">
        <f t="shared" si="396"/>
        <v>8.8901682557045181</v>
      </c>
      <c r="GU62" s="477">
        <f t="shared" si="397"/>
        <v>4.1443445299313399</v>
      </c>
      <c r="GV62" s="477">
        <f t="shared" si="398"/>
        <v>2.5665093837962467</v>
      </c>
      <c r="GW62" s="477">
        <f t="shared" si="399"/>
        <v>1.7807738474580717</v>
      </c>
      <c r="GX62" s="477">
        <f t="shared" si="400"/>
        <v>1.3119493333287926</v>
      </c>
      <c r="GY62" s="477">
        <f t="shared" si="401"/>
        <v>1.0016304762939752</v>
      </c>
      <c r="GZ62" s="477">
        <f t="shared" si="402"/>
        <v>0.7819214145341814</v>
      </c>
      <c r="HA62" s="477">
        <f t="shared" si="403"/>
        <v>0.6188674894864149</v>
      </c>
      <c r="HB62" s="477">
        <f t="shared" si="404"/>
        <v>0.49359924718997361</v>
      </c>
      <c r="HC62" s="477">
        <f t="shared" si="405"/>
        <v>0.39479011480630732</v>
      </c>
      <c r="HD62" s="477">
        <f t="shared" si="406"/>
        <v>0.31522812569591435</v>
      </c>
      <c r="HE62" s="477">
        <f t="shared" si="407"/>
        <v>0.25010181729715802</v>
      </c>
      <c r="HF62" s="477">
        <f t="shared" si="408"/>
        <v>0.19607727323263222</v>
      </c>
      <c r="HG62" s="477">
        <f t="shared" si="409"/>
        <v>0.15077072703117178</v>
      </c>
      <c r="HH62" s="477">
        <f t="shared" si="410"/>
        <v>0.11243212357765808</v>
      </c>
      <c r="HI62" s="477">
        <f t="shared" si="411"/>
        <v>7.9747337763585072E-2</v>
      </c>
      <c r="HJ62" s="477">
        <f t="shared" si="412"/>
        <v>5.1710186724277331E-2</v>
      </c>
      <c r="HK62" s="477">
        <f t="shared" si="413"/>
        <v>2.7537090450615656E-2</v>
      </c>
      <c r="HL62" s="477">
        <f t="shared" si="414"/>
        <v>6.6086661902801857E-3</v>
      </c>
      <c r="HM62" s="477">
        <f t="shared" si="415"/>
        <v>1.1571171241249701E-2</v>
      </c>
      <c r="HN62" s="477">
        <f t="shared" si="416"/>
        <v>2.7404438863076475E-2</v>
      </c>
      <c r="HO62" s="477">
        <f t="shared" si="417"/>
        <v>4.122035771118282E-2</v>
      </c>
      <c r="HP62" s="477">
        <f t="shared" si="418"/>
        <v>5.3291089000652873E-2</v>
      </c>
      <c r="HQ62" s="477">
        <f t="shared" si="419"/>
        <v>6.3843548157354185E-2</v>
      </c>
      <c r="HR62" s="477">
        <f t="shared" si="420"/>
        <v>7.3068394015398178E-2</v>
      </c>
      <c r="HS62" s="477">
        <f t="shared" si="421"/>
        <v>8.1126952771131994E-2</v>
      </c>
      <c r="HT62" s="477">
        <f t="shared" si="422"/>
        <v>8.8156611197178242E-2</v>
      </c>
      <c r="HU62" s="477">
        <f t="shared" si="423"/>
        <v>9.4275060918341355E-2</v>
      </c>
      <c r="HV62" s="477">
        <f t="shared" si="424"/>
        <v>9.9583670263822088E-2</v>
      </c>
      <c r="HW62" s="477">
        <f t="shared" si="425"/>
        <v>0.10417018652489014</v>
      </c>
      <c r="HX62" s="477">
        <f t="shared" si="426"/>
        <v>0.10811091916295512</v>
      </c>
      <c r="HY62" s="477">
        <f t="shared" si="427"/>
        <v>0.11147251693790396</v>
      </c>
      <c r="HZ62" s="477">
        <f t="shared" si="428"/>
        <v>0.11431342459978874</v>
      </c>
      <c r="IA62" s="477">
        <f t="shared" si="429"/>
        <v>0.11668508469207631</v>
      </c>
      <c r="IB62" s="477">
        <f t="shared" si="430"/>
        <v>0.11863293508414879</v>
      </c>
      <c r="IC62" s="477">
        <f t="shared" si="431"/>
        <v>0.12019724164890229</v>
      </c>
      <c r="ID62" s="477">
        <f t="shared" si="432"/>
        <v>0.12141379702029619</v>
      </c>
      <c r="IE62" s="477">
        <f t="shared" si="433"/>
        <v>0.12231450988906192</v>
      </c>
      <c r="IF62" s="477">
        <f t="shared" si="434"/>
        <v>0.1229279043088982</v>
      </c>
      <c r="IG62" s="477">
        <f t="shared" si="435"/>
        <v>0.12327954461766513</v>
      </c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</row>
    <row r="63" spans="1:296">
      <c r="F63" s="384"/>
      <c r="G63" s="384"/>
      <c r="H63" s="384"/>
      <c r="I63" s="384"/>
      <c r="J63" s="252"/>
      <c r="K63" s="606">
        <v>51000</v>
      </c>
      <c r="L63" s="382">
        <f t="shared" si="231"/>
        <v>15.544799999999999</v>
      </c>
      <c r="M63" s="382">
        <v>510</v>
      </c>
      <c r="N63" s="493">
        <f t="shared" si="436"/>
        <v>110.53033137374919</v>
      </c>
      <c r="O63" s="263">
        <f t="shared" si="437"/>
        <v>0.17772997861452186</v>
      </c>
      <c r="P63" s="383">
        <f t="shared" si="440"/>
        <v>-56.500002288000502</v>
      </c>
      <c r="Q63" s="382">
        <f t="shared" si="438"/>
        <v>216.64999771199948</v>
      </c>
      <c r="R63" s="382">
        <f t="shared" si="189"/>
        <v>573.56933718429855</v>
      </c>
      <c r="S63" s="263">
        <f t="shared" si="439"/>
        <v>0.10908495571058395</v>
      </c>
      <c r="T63" s="492">
        <f>O63/Konstanten!$C$22</f>
        <v>0.14508569682818109</v>
      </c>
      <c r="U63" s="527">
        <f t="shared" si="190"/>
        <v>0.75186533996876448</v>
      </c>
      <c r="V63" s="492"/>
      <c r="W63" s="252"/>
      <c r="X63" s="515">
        <f t="shared" si="232"/>
        <v>520</v>
      </c>
      <c r="Y63" s="592">
        <v>52000</v>
      </c>
      <c r="Z63" s="490">
        <f t="shared" si="233"/>
        <v>4.6873872254774275E-2</v>
      </c>
      <c r="AA63" s="490">
        <f t="shared" si="234"/>
        <v>9.3678734874176675E-2</v>
      </c>
      <c r="AB63" s="490">
        <f t="shared" si="235"/>
        <v>0.14034658098760158</v>
      </c>
      <c r="AC63" s="490">
        <f t="shared" si="236"/>
        <v>0.18681137077058316</v>
      </c>
      <c r="AD63" s="490">
        <f t="shared" si="237"/>
        <v>0.23300992157998768</v>
      </c>
      <c r="AE63" s="490">
        <f t="shared" si="238"/>
        <v>0.27888269359106788</v>
      </c>
      <c r="AF63" s="490">
        <f t="shared" si="239"/>
        <v>0.32437444776768243</v>
      </c>
      <c r="AG63" s="490">
        <f t="shared" si="240"/>
        <v>0.36943476127467995</v>
      </c>
      <c r="AH63" s="490">
        <f t="shared" si="241"/>
        <v>0.41401839397051793</v>
      </c>
      <c r="AI63" s="490">
        <f t="shared" si="242"/>
        <v>0.45808550763413841</v>
      </c>
      <c r="AJ63" s="490">
        <f t="shared" si="243"/>
        <v>0.50160174646941436</v>
      </c>
      <c r="AK63" s="490">
        <f t="shared" si="244"/>
        <v>0.54453819279717486</v>
      </c>
      <c r="AL63" s="490">
        <f t="shared" si="245"/>
        <v>0.58687121551199428</v>
      </c>
      <c r="AM63" s="490">
        <f t="shared" si="246"/>
        <v>0.62858223087503551</v>
      </c>
      <c r="AN63" s="490">
        <f t="shared" si="247"/>
        <v>0.66965739571278859</v>
      </c>
      <c r="AO63" s="490">
        <f t="shared" si="248"/>
        <v>0.71008725237076209</v>
      </c>
      <c r="AP63" s="490">
        <f t="shared" si="249"/>
        <v>0.74986634315011758</v>
      </c>
      <c r="AQ63" s="490">
        <f t="shared" si="250"/>
        <v>0.78899280975163177</v>
      </c>
      <c r="AR63" s="490">
        <f t="shared" si="251"/>
        <v>0.82746799074856647</v>
      </c>
      <c r="AS63" s="490">
        <f t="shared" si="252"/>
        <v>0.86529602754063151</v>
      </c>
      <c r="AT63" s="490">
        <f t="shared" si="253"/>
        <v>0.9024834867779008</v>
      </c>
      <c r="AU63" s="490">
        <f t="shared" si="254"/>
        <v>0.93903900500395521</v>
      </c>
      <c r="AV63" s="490">
        <f t="shared" si="255"/>
        <v>0.97497295931786576</v>
      </c>
      <c r="AW63" s="490">
        <f t="shared" si="256"/>
        <v>1.0102971662235423</v>
      </c>
      <c r="AX63" s="490">
        <f t="shared" si="257"/>
        <v>1.0450246095201252</v>
      </c>
      <c r="AY63" s="490">
        <f t="shared" si="258"/>
        <v>1.0791691970678312</v>
      </c>
      <c r="AZ63" s="490">
        <f t="shared" si="259"/>
        <v>1.1127455455068569</v>
      </c>
      <c r="BA63" s="490">
        <f t="shared" si="260"/>
        <v>1.1457687914746961</v>
      </c>
      <c r="BB63" s="490">
        <f t="shared" si="261"/>
        <v>1.1782544275198779</v>
      </c>
      <c r="BC63" s="490">
        <f t="shared" si="262"/>
        <v>1.2102181607111486</v>
      </c>
      <c r="BD63" s="490">
        <f t="shared" si="263"/>
        <v>1.2416757918562926</v>
      </c>
      <c r="BE63" s="490">
        <f t="shared" si="264"/>
        <v>1.2726431132458742</v>
      </c>
      <c r="BF63" s="490">
        <f t="shared" si="265"/>
        <v>1.3031358228995604</v>
      </c>
      <c r="BG63" s="490">
        <f t="shared" si="266"/>
        <v>1.3331694533969536</v>
      </c>
      <c r="BH63" s="490">
        <f t="shared" si="267"/>
        <v>1.362759313505679</v>
      </c>
      <c r="BI63" s="490">
        <f t="shared" si="268"/>
        <v>1.3919204409646182</v>
      </c>
      <c r="BJ63" s="490">
        <f t="shared" si="269"/>
        <v>1.4206675649312825</v>
      </c>
      <c r="BK63" s="490">
        <f t="shared" si="270"/>
        <v>1.4490150767524264</v>
      </c>
      <c r="BL63" s="490">
        <f t="shared" si="271"/>
        <v>1.4769770078621907</v>
      </c>
      <c r="BM63" s="490">
        <f t="shared" si="272"/>
        <v>1.504567013749027</v>
      </c>
      <c r="BN63" s="527"/>
      <c r="BO63" s="252"/>
      <c r="BP63" s="515">
        <f t="shared" si="273"/>
        <v>520</v>
      </c>
      <c r="BQ63" s="592">
        <v>52000</v>
      </c>
      <c r="BR63" s="382">
        <f t="shared" si="274"/>
        <v>216.74520064946785</v>
      </c>
      <c r="BS63" s="382">
        <f t="shared" si="275"/>
        <v>217.03024902156295</v>
      </c>
      <c r="BT63" s="382">
        <f t="shared" si="276"/>
        <v>217.50347576688947</v>
      </c>
      <c r="BU63" s="382">
        <f t="shared" si="277"/>
        <v>218.16214919186709</v>
      </c>
      <c r="BV63" s="382">
        <f t="shared" si="278"/>
        <v>219.00254039578039</v>
      </c>
      <c r="BW63" s="382">
        <f t="shared" si="279"/>
        <v>220.02001255188651</v>
      </c>
      <c r="BX63" s="382">
        <f t="shared" si="280"/>
        <v>221.209127503709</v>
      </c>
      <c r="BY63" s="382">
        <f t="shared" si="281"/>
        <v>222.56376456571928</v>
      </c>
      <c r="BZ63" s="382">
        <f t="shared" si="282"/>
        <v>224.0772462531167</v>
      </c>
      <c r="CA63" s="382">
        <f t="shared" si="283"/>
        <v>225.74246587472641</v>
      </c>
      <c r="CB63" s="382">
        <f t="shared" si="284"/>
        <v>227.55201243847566</v>
      </c>
      <c r="CC63" s="382">
        <f t="shared" si="285"/>
        <v>229.4982890514749</v>
      </c>
      <c r="CD63" s="382">
        <f t="shared" si="286"/>
        <v>231.5736218508313</v>
      </c>
      <c r="CE63" s="382">
        <f t="shared" si="287"/>
        <v>233.7703573879042</v>
      </c>
      <c r="CF63" s="382">
        <f t="shared" si="288"/>
        <v>236.08094723412353</v>
      </c>
      <c r="CG63" s="382">
        <f t="shared" si="289"/>
        <v>238.4980193273565</v>
      </c>
      <c r="CH63" s="382">
        <f t="shared" si="290"/>
        <v>241.01443620178682</v>
      </c>
      <c r="CI63" s="382">
        <f t="shared" si="291"/>
        <v>243.62334072801642</v>
      </c>
      <c r="CJ63" s="382">
        <f t="shared" si="292"/>
        <v>246.31819033534381</v>
      </c>
      <c r="CK63" s="382">
        <f t="shared" si="293"/>
        <v>249.09278090735555</v>
      </c>
      <c r="CL63" s="382">
        <f t="shared" si="294"/>
        <v>251.94126165377651</v>
      </c>
      <c r="CM63" s="382">
        <f t="shared" si="295"/>
        <v>254.85814228746273</v>
      </c>
      <c r="CN63" s="382">
        <f t="shared" si="296"/>
        <v>257.83829379682442</v>
      </c>
      <c r="CO63" s="382">
        <f t="shared" si="297"/>
        <v>260.87694402048379</v>
      </c>
      <c r="CP63" s="382">
        <f t="shared" si="298"/>
        <v>263.96966911926677</v>
      </c>
      <c r="CQ63" s="382">
        <f t="shared" si="299"/>
        <v>267.11238191422376</v>
      </c>
      <c r="CR63" s="382">
        <f t="shared" si="300"/>
        <v>270.30131792853291</v>
      </c>
      <c r="CS63" s="382">
        <f t="shared" si="301"/>
        <v>273.53301984327669</v>
      </c>
      <c r="CT63" s="382">
        <f t="shared" si="302"/>
        <v>276.80432095710938</v>
      </c>
      <c r="CU63" s="382">
        <f t="shared" si="303"/>
        <v>280.11232813078379</v>
      </c>
      <c r="CV63" s="382">
        <f t="shared" si="304"/>
        <v>283.45440460080147</v>
      </c>
      <c r="CW63" s="382">
        <f t="shared" si="305"/>
        <v>286.82815296254188</v>
      </c>
      <c r="CX63" s="382">
        <f t="shared" si="306"/>
        <v>290.23139855172178</v>
      </c>
      <c r="CY63" s="382">
        <f t="shared" si="307"/>
        <v>293.66217339311493</v>
      </c>
      <c r="CZ63" s="382">
        <f t="shared" si="308"/>
        <v>297.11870083604293</v>
      </c>
      <c r="DA63" s="382">
        <f t="shared" si="309"/>
        <v>300.59938095596829</v>
      </c>
      <c r="DB63" s="382">
        <f t="shared" si="310"/>
        <v>304.10277676939717</v>
      </c>
      <c r="DC63" s="382">
        <f t="shared" si="311"/>
        <v>307.6276012839794</v>
      </c>
      <c r="DD63" s="382">
        <f t="shared" si="312"/>
        <v>311.17270538614395</v>
      </c>
      <c r="DE63" s="382">
        <f t="shared" si="313"/>
        <v>314.73706655379601</v>
      </c>
      <c r="DF63" s="521"/>
      <c r="DG63" s="252"/>
      <c r="DH63" s="515">
        <f t="shared" si="314"/>
        <v>520</v>
      </c>
      <c r="DI63" s="592">
        <v>52000</v>
      </c>
      <c r="DJ63" s="382">
        <f t="shared" si="315"/>
        <v>26.885415840432362</v>
      </c>
      <c r="DK63" s="382">
        <f t="shared" si="316"/>
        <v>53.731249870045147</v>
      </c>
      <c r="DL63" s="382">
        <f t="shared" si="317"/>
        <v>80.498495433141116</v>
      </c>
      <c r="DM63" s="382">
        <f t="shared" si="318"/>
        <v>107.14927411137363</v>
      </c>
      <c r="DN63" s="382">
        <f t="shared" si="319"/>
        <v>133.64734627799891</v>
      </c>
      <c r="DO63" s="382">
        <f t="shared" si="320"/>
        <v>159.95856171520063</v>
      </c>
      <c r="DP63" s="382">
        <f t="shared" si="321"/>
        <v>186.05123700563249</v>
      </c>
      <c r="DQ63" s="382">
        <f t="shared" si="322"/>
        <v>211.89645115715774</v>
      </c>
      <c r="DR63" s="382">
        <f t="shared" si="323"/>
        <v>237.46825581177777</v>
      </c>
      <c r="DS63" s="382">
        <f t="shared" si="324"/>
        <v>262.7438009874457</v>
      </c>
      <c r="DT63" s="382">
        <f t="shared" si="325"/>
        <v>287.70338125294853</v>
      </c>
      <c r="DU63" s="382">
        <f t="shared" si="326"/>
        <v>312.33041031421135</v>
      </c>
      <c r="DV63" s="382">
        <f t="shared" si="327"/>
        <v>336.61133409375822</v>
      </c>
      <c r="DW63" s="382">
        <f t="shared" si="328"/>
        <v>360.53549352882186</v>
      </c>
      <c r="DX63" s="382">
        <f t="shared" si="329"/>
        <v>384.09494859954771</v>
      </c>
      <c r="DY63" s="382">
        <f t="shared" si="330"/>
        <v>407.28427468531771</v>
      </c>
      <c r="DZ63" s="382">
        <f t="shared" si="331"/>
        <v>430.1003414174267</v>
      </c>
      <c r="EA63" s="382">
        <f t="shared" si="332"/>
        <v>452.54208293242078</v>
      </c>
      <c r="EB63" s="382">
        <f t="shared" si="333"/>
        <v>474.61026699487854</v>
      </c>
      <c r="EC63" s="382">
        <f t="shared" si="334"/>
        <v>496.30726898468657</v>
      </c>
      <c r="ED63" s="382">
        <f t="shared" si="335"/>
        <v>517.63685533097521</v>
      </c>
      <c r="EE63" s="382">
        <f t="shared" si="336"/>
        <v>538.60397969032181</v>
      </c>
      <c r="EF63" s="382">
        <f t="shared" si="337"/>
        <v>559.21459404856239</v>
      </c>
      <c r="EG63" s="382">
        <f t="shared" si="338"/>
        <v>579.47547599001223</v>
      </c>
      <c r="EH63" s="382">
        <f t="shared" si="339"/>
        <v>599.39407262373868</v>
      </c>
      <c r="EI63" s="382">
        <f t="shared" si="340"/>
        <v>618.97836107190756</v>
      </c>
      <c r="EJ63" s="382">
        <f t="shared" si="341"/>
        <v>638.23672499114866</v>
      </c>
      <c r="EK63" s="382">
        <f t="shared" si="342"/>
        <v>657.1778462925962</v>
      </c>
      <c r="EL63" s="382">
        <f t="shared" si="343"/>
        <v>675.81061102704143</v>
      </c>
      <c r="EM63" s="382">
        <f t="shared" si="344"/>
        <v>694.14402828749439</v>
      </c>
      <c r="EN63" s="382">
        <f t="shared" si="345"/>
        <v>712.18716093280284</v>
      </c>
      <c r="EO63" s="382">
        <f t="shared" si="346"/>
        <v>729.94906693659823</v>
      </c>
      <c r="EP63" s="382">
        <f t="shared" si="347"/>
        <v>747.43875020161636</v>
      </c>
      <c r="EQ63" s="382">
        <f t="shared" si="348"/>
        <v>764.66511973924423</v>
      </c>
      <c r="ER63" s="382">
        <f t="shared" si="349"/>
        <v>781.636956189182</v>
      </c>
      <c r="ES63" s="382">
        <f t="shared" si="350"/>
        <v>798.3628847373526</v>
      </c>
      <c r="ET63" s="382">
        <f t="shared" si="351"/>
        <v>814.85135357686715</v>
      </c>
      <c r="EU63" s="382">
        <f t="shared" si="352"/>
        <v>831.11061714294465</v>
      </c>
      <c r="EV63" s="382">
        <f t="shared" si="353"/>
        <v>847.14872343596517</v>
      </c>
      <c r="EW63" s="382">
        <f t="shared" si="354"/>
        <v>862.97350482538877</v>
      </c>
      <c r="EX63" s="521"/>
      <c r="EY63" s="252"/>
      <c r="EZ63" s="515">
        <f t="shared" si="355"/>
        <v>520</v>
      </c>
      <c r="FA63" s="592">
        <v>52000</v>
      </c>
      <c r="FB63" s="382">
        <f t="shared" si="356"/>
        <v>265.59520064946787</v>
      </c>
      <c r="FC63" s="382">
        <f t="shared" si="357"/>
        <v>275.88024902156297</v>
      </c>
      <c r="FD63" s="382">
        <f t="shared" si="358"/>
        <v>286.35347576688946</v>
      </c>
      <c r="FE63" s="382">
        <f t="shared" si="359"/>
        <v>297.01214919186714</v>
      </c>
      <c r="FF63" s="382">
        <f t="shared" si="360"/>
        <v>307.85254039578041</v>
      </c>
      <c r="FG63" s="382">
        <f t="shared" si="361"/>
        <v>318.87001255188653</v>
      </c>
      <c r="FH63" s="382">
        <f t="shared" si="362"/>
        <v>330.05912750370902</v>
      </c>
      <c r="FI63" s="382">
        <f t="shared" si="363"/>
        <v>341.4137645657193</v>
      </c>
      <c r="FJ63" s="382">
        <f t="shared" si="364"/>
        <v>352.92724625311672</v>
      </c>
      <c r="FK63" s="382">
        <f t="shared" si="365"/>
        <v>364.59246587472643</v>
      </c>
      <c r="FL63" s="382">
        <f t="shared" si="366"/>
        <v>376.40201243847571</v>
      </c>
      <c r="FM63" s="382">
        <f t="shared" si="367"/>
        <v>388.34828905147492</v>
      </c>
      <c r="FN63" s="382">
        <f t="shared" si="368"/>
        <v>400.4236218508313</v>
      </c>
      <c r="FO63" s="382">
        <f t="shared" si="369"/>
        <v>412.62035738790422</v>
      </c>
      <c r="FP63" s="382">
        <f t="shared" si="370"/>
        <v>424.93094723412355</v>
      </c>
      <c r="FQ63" s="382">
        <f t="shared" si="371"/>
        <v>437.3480193273565</v>
      </c>
      <c r="FR63" s="382">
        <f t="shared" si="372"/>
        <v>449.86443620178682</v>
      </c>
      <c r="FS63" s="382">
        <f t="shared" si="373"/>
        <v>462.47334072801641</v>
      </c>
      <c r="FT63" s="382">
        <f t="shared" si="374"/>
        <v>475.16819033534387</v>
      </c>
      <c r="FU63" s="382">
        <f t="shared" si="375"/>
        <v>487.94278090735554</v>
      </c>
      <c r="FV63" s="382">
        <f t="shared" si="376"/>
        <v>500.79126165377653</v>
      </c>
      <c r="FW63" s="382">
        <f t="shared" si="377"/>
        <v>513.70814228746281</v>
      </c>
      <c r="FX63" s="382">
        <f t="shared" si="378"/>
        <v>526.68829379682438</v>
      </c>
      <c r="FY63" s="382">
        <f t="shared" si="379"/>
        <v>539.72694402048387</v>
      </c>
      <c r="FZ63" s="382">
        <f t="shared" si="380"/>
        <v>552.81966911926679</v>
      </c>
      <c r="GA63" s="382">
        <f t="shared" si="381"/>
        <v>565.96238191422378</v>
      </c>
      <c r="GB63" s="382">
        <f t="shared" si="382"/>
        <v>579.15131792853299</v>
      </c>
      <c r="GC63" s="382">
        <f t="shared" si="383"/>
        <v>592.38301984327677</v>
      </c>
      <c r="GD63" s="382">
        <f t="shared" si="384"/>
        <v>605.65432095710935</v>
      </c>
      <c r="GE63" s="382">
        <f t="shared" si="385"/>
        <v>618.96232813078382</v>
      </c>
      <c r="GF63" s="382">
        <f t="shared" si="386"/>
        <v>632.30440460080149</v>
      </c>
      <c r="GG63" s="382">
        <f t="shared" si="387"/>
        <v>645.67815296254184</v>
      </c>
      <c r="GH63" s="382">
        <f t="shared" si="388"/>
        <v>659.0813985517218</v>
      </c>
      <c r="GI63" s="382">
        <f t="shared" si="389"/>
        <v>672.51217339311495</v>
      </c>
      <c r="GJ63" s="382">
        <f t="shared" si="390"/>
        <v>685.9687008360429</v>
      </c>
      <c r="GK63" s="382">
        <f t="shared" si="391"/>
        <v>699.44938095596831</v>
      </c>
      <c r="GL63" s="382">
        <f t="shared" si="392"/>
        <v>712.95277676939713</v>
      </c>
      <c r="GM63" s="382">
        <f t="shared" si="393"/>
        <v>726.47760128397942</v>
      </c>
      <c r="GN63" s="382">
        <f t="shared" si="394"/>
        <v>740.02270538614403</v>
      </c>
      <c r="GO63" s="382">
        <f t="shared" si="395"/>
        <v>753.58706655379603</v>
      </c>
      <c r="GQ63" s="511"/>
      <c r="GR63" s="521"/>
      <c r="GS63" s="524">
        <v>52000</v>
      </c>
      <c r="GT63" s="477">
        <f t="shared" si="396"/>
        <v>8.878783435071341</v>
      </c>
      <c r="GU63" s="477">
        <f t="shared" si="397"/>
        <v>4.1344468942898089</v>
      </c>
      <c r="GV63" s="477">
        <f t="shared" si="398"/>
        <v>2.5572525203868364</v>
      </c>
      <c r="GW63" s="477">
        <f t="shared" si="399"/>
        <v>1.7719473757997211</v>
      </c>
      <c r="GX63" s="477">
        <f t="shared" si="400"/>
        <v>1.3034691594655272</v>
      </c>
      <c r="GY63" s="477">
        <f t="shared" si="401"/>
        <v>0.99345386162961968</v>
      </c>
      <c r="GZ63" s="477">
        <f t="shared" si="402"/>
        <v>0.77402275209660043</v>
      </c>
      <c r="HA63" s="477">
        <f t="shared" si="403"/>
        <v>0.61122927119011616</v>
      </c>
      <c r="HB63" s="477">
        <f t="shared" si="404"/>
        <v>0.48620810409646553</v>
      </c>
      <c r="HC63" s="477">
        <f t="shared" si="405"/>
        <v>0.3876348918776098</v>
      </c>
      <c r="HD63" s="477">
        <f t="shared" si="406"/>
        <v>0.30829888338206018</v>
      </c>
      <c r="HE63" s="477">
        <f t="shared" si="407"/>
        <v>0.24338929616487839</v>
      </c>
      <c r="HF63" s="477">
        <f t="shared" si="408"/>
        <v>0.18957260583299043</v>
      </c>
      <c r="HG63" s="477">
        <f t="shared" si="409"/>
        <v>0.14446528786747206</v>
      </c>
      <c r="HH63" s="477">
        <f t="shared" si="410"/>
        <v>0.10631745817920379</v>
      </c>
      <c r="HI63" s="477">
        <f t="shared" si="411"/>
        <v>7.3815137265653336E-2</v>
      </c>
      <c r="HJ63" s="477">
        <f t="shared" si="412"/>
        <v>4.5952288061958078E-2</v>
      </c>
      <c r="HK63" s="477">
        <f t="shared" si="413"/>
        <v>2.194549008844043E-2</v>
      </c>
      <c r="HL63" s="477">
        <f t="shared" si="414"/>
        <v>1.1755399730350605E-3</v>
      </c>
      <c r="HM63" s="477">
        <f t="shared" si="415"/>
        <v>1.6853446644943489E-2</v>
      </c>
      <c r="HN63" s="477">
        <f t="shared" si="416"/>
        <v>3.2543265618959191E-2</v>
      </c>
      <c r="HO63" s="477">
        <f t="shared" si="417"/>
        <v>4.6222899090298634E-2</v>
      </c>
      <c r="HP63" s="477">
        <f t="shared" si="418"/>
        <v>5.8164255006752222E-2</v>
      </c>
      <c r="HQ63" s="477">
        <f t="shared" si="419"/>
        <v>6.8593984761166071E-2</v>
      </c>
      <c r="HR63" s="477">
        <f t="shared" si="420"/>
        <v>7.7702475936408402E-2</v>
      </c>
      <c r="HS63" s="477">
        <f t="shared" si="421"/>
        <v>8.5650779561783158E-2</v>
      </c>
      <c r="HT63" s="477">
        <f t="shared" si="422"/>
        <v>9.2576006282676843E-2</v>
      </c>
      <c r="HU63" s="477">
        <f t="shared" si="423"/>
        <v>9.8595573199633912E-2</v>
      </c>
      <c r="HV63" s="477">
        <f t="shared" si="424"/>
        <v>0.10381057788263241</v>
      </c>
      <c r="HW63" s="477">
        <f t="shared" si="425"/>
        <v>0.10830850240430577</v>
      </c>
      <c r="HX63" s="477">
        <f t="shared" si="426"/>
        <v>0.11216539796557572</v>
      </c>
      <c r="HY63" s="477">
        <f t="shared" si="427"/>
        <v>0.1154476631194543</v>
      </c>
      <c r="HZ63" s="477">
        <f t="shared" si="428"/>
        <v>0.11821350127493493</v>
      </c>
      <c r="IA63" s="477">
        <f t="shared" si="429"/>
        <v>0.12051412306808769</v>
      </c>
      <c r="IB63" s="477">
        <f t="shared" si="430"/>
        <v>0.12239474425513758</v>
      </c>
      <c r="IC63" s="477">
        <f t="shared" si="431"/>
        <v>0.12389541857763729</v>
      </c>
      <c r="ID63" s="477">
        <f t="shared" si="432"/>
        <v>0.12505173656541965</v>
      </c>
      <c r="IE63" s="477">
        <f t="shared" si="433"/>
        <v>0.12589541476278499</v>
      </c>
      <c r="IF63" s="477">
        <f t="shared" si="434"/>
        <v>0.12645479487394712</v>
      </c>
      <c r="IG63" s="477">
        <f t="shared" si="435"/>
        <v>0.12675526845256463</v>
      </c>
    </row>
    <row r="64" spans="1:296">
      <c r="F64" s="384"/>
      <c r="G64" s="384"/>
      <c r="H64" s="384"/>
      <c r="I64" s="384"/>
      <c r="J64" s="252"/>
      <c r="K64" s="606">
        <v>52000</v>
      </c>
      <c r="L64" s="382">
        <f t="shared" si="231"/>
        <v>15.849599999999999</v>
      </c>
      <c r="M64" s="382">
        <v>520</v>
      </c>
      <c r="N64" s="493">
        <f t="shared" si="436"/>
        <v>105.34351024164613</v>
      </c>
      <c r="O64" s="263">
        <f t="shared" si="437"/>
        <v>0.16938970135823775</v>
      </c>
      <c r="P64" s="383">
        <f t="shared" si="440"/>
        <v>-56.500002288000502</v>
      </c>
      <c r="Q64" s="383">
        <f t="shared" si="438"/>
        <v>216.64999771199948</v>
      </c>
      <c r="R64" s="382">
        <f t="shared" si="189"/>
        <v>573.56933718429855</v>
      </c>
      <c r="S64" s="263">
        <f t="shared" si="439"/>
        <v>0.10396596125501714</v>
      </c>
      <c r="T64" s="492">
        <f>O64/Konstanten!$C$22</f>
        <v>0.13827730723121448</v>
      </c>
      <c r="U64" s="492">
        <f t="shared" si="190"/>
        <v>0.75186533996876448</v>
      </c>
      <c r="V64" s="492"/>
      <c r="W64" s="252"/>
      <c r="X64" s="515">
        <f t="shared" si="232"/>
        <v>530</v>
      </c>
      <c r="Y64" s="592">
        <v>53000</v>
      </c>
      <c r="Z64" s="490">
        <f t="shared" si="233"/>
        <v>4.801332763535552E-2</v>
      </c>
      <c r="AA64" s="490">
        <f t="shared" si="234"/>
        <v>9.595209636253127E-2</v>
      </c>
      <c r="AB64" s="490">
        <f t="shared" si="235"/>
        <v>0.14374288409918445</v>
      </c>
      <c r="AC64" s="490">
        <f t="shared" si="236"/>
        <v>0.19131449660518846</v>
      </c>
      <c r="AD64" s="490">
        <f t="shared" si="237"/>
        <v>0.23859897040437203</v>
      </c>
      <c r="AE64" s="490">
        <f t="shared" si="238"/>
        <v>0.28553245194039556</v>
      </c>
      <c r="AF64" s="490">
        <f t="shared" si="239"/>
        <v>0.33205592619593788</v>
      </c>
      <c r="AG64" s="490">
        <f t="shared" si="240"/>
        <v>0.37811577818202807</v>
      </c>
      <c r="AH64" s="490">
        <f t="shared" si="241"/>
        <v>0.42366418108308779</v>
      </c>
      <c r="AI64" s="490">
        <f t="shared" si="242"/>
        <v>0.46865931446278758</v>
      </c>
      <c r="AJ64" s="490">
        <f t="shared" si="243"/>
        <v>0.51306542404754607</v>
      </c>
      <c r="AK64" s="490">
        <f t="shared" si="244"/>
        <v>0.55685274075084823</v>
      </c>
      <c r="AL64" s="490">
        <f t="shared" si="245"/>
        <v>0.59999728061020086</v>
      </c>
      <c r="AM64" s="490">
        <f t="shared" si="246"/>
        <v>0.64248054926234588</v>
      </c>
      <c r="AN64" s="490">
        <f t="shared" si="247"/>
        <v>0.68428917474698447</v>
      </c>
      <c r="AO64" s="490">
        <f t="shared" si="248"/>
        <v>0.72541449117970913</v>
      </c>
      <c r="AP64" s="490">
        <f t="shared" si="249"/>
        <v>0.76585209358500894</v>
      </c>
      <c r="AQ64" s="490">
        <f t="shared" si="250"/>
        <v>0.80560138132668513</v>
      </c>
      <c r="AR64" s="490">
        <f t="shared" si="251"/>
        <v>0.84466510445804155</v>
      </c>
      <c r="AS64" s="490">
        <f t="shared" si="252"/>
        <v>0.88304892420811221</v>
      </c>
      <c r="AT64" s="490">
        <f t="shared" si="253"/>
        <v>0.92076099591496807</v>
      </c>
      <c r="AU64" s="490">
        <f t="shared" si="254"/>
        <v>0.95781158013521872</v>
      </c>
      <c r="AV64" s="490">
        <f t="shared" si="255"/>
        <v>0.99421268546105446</v>
      </c>
      <c r="AW64" s="490">
        <f t="shared" si="256"/>
        <v>1.0299777447796716</v>
      </c>
      <c r="AX64" s="490">
        <f t="shared" si="257"/>
        <v>1.0651213252980916</v>
      </c>
      <c r="AY64" s="490">
        <f t="shared" si="258"/>
        <v>1.0996588715935773</v>
      </c>
      <c r="AZ64" s="490">
        <f t="shared" si="259"/>
        <v>1.1336064801891179</v>
      </c>
      <c r="BA64" s="490">
        <f t="shared" si="260"/>
        <v>1.1669807036447932</v>
      </c>
      <c r="BB64" s="490">
        <f t="shared" si="261"/>
        <v>1.1997983818497242</v>
      </c>
      <c r="BC64" s="490">
        <f t="shared" si="262"/>
        <v>1.2320764980514924</v>
      </c>
      <c r="BD64" s="490">
        <f t="shared" si="263"/>
        <v>1.2638320571304296</v>
      </c>
      <c r="BE64" s="490">
        <f t="shared" si="264"/>
        <v>1.2950819836827689</v>
      </c>
      <c r="BF64" s="490">
        <f t="shared" si="265"/>
        <v>1.325843037591983</v>
      </c>
      <c r="BG64" s="490">
        <f t="shared" si="266"/>
        <v>1.3561317449206163</v>
      </c>
      <c r="BH64" s="490">
        <f t="shared" si="267"/>
        <v>1.3859643421295156</v>
      </c>
      <c r="BI64" s="490">
        <f t="shared" si="268"/>
        <v>1.4153567318147897</v>
      </c>
      <c r="BJ64" s="490">
        <f t="shared" si="269"/>
        <v>1.4443244483370654</v>
      </c>
      <c r="BK64" s="490">
        <f t="shared" si="270"/>
        <v>1.4728826318957722</v>
      </c>
      <c r="BL64" s="490">
        <f t="shared" si="271"/>
        <v>1.5010460097699287</v>
      </c>
      <c r="BM64" s="490">
        <f t="shared" si="272"/>
        <v>1.5288288836033894</v>
      </c>
      <c r="BN64" s="527"/>
      <c r="BO64" s="252"/>
      <c r="BP64" s="515">
        <f t="shared" si="273"/>
        <v>530</v>
      </c>
      <c r="BQ64" s="592">
        <v>53000</v>
      </c>
      <c r="BR64" s="382">
        <f t="shared" si="274"/>
        <v>216.74988547733935</v>
      </c>
      <c r="BS64" s="382">
        <f t="shared" si="275"/>
        <v>217.0489285596129</v>
      </c>
      <c r="BT64" s="382">
        <f t="shared" si="276"/>
        <v>217.54528288741867</v>
      </c>
      <c r="BU64" s="382">
        <f t="shared" si="277"/>
        <v>218.23592927761823</v>
      </c>
      <c r="BV64" s="382">
        <f t="shared" si="278"/>
        <v>219.11675156376742</v>
      </c>
      <c r="BW64" s="382">
        <f t="shared" si="279"/>
        <v>220.18263976023562</v>
      </c>
      <c r="BX64" s="382">
        <f t="shared" si="280"/>
        <v>221.42761277636339</v>
      </c>
      <c r="BY64" s="382">
        <f t="shared" si="281"/>
        <v>222.84495454887869</v>
      </c>
      <c r="BZ64" s="382">
        <f t="shared" si="282"/>
        <v>224.42735731982458</v>
      </c>
      <c r="CA64" s="382">
        <f t="shared" si="283"/>
        <v>226.16706610439968</v>
      </c>
      <c r="CB64" s="382">
        <f t="shared" si="284"/>
        <v>228.0560190764119</v>
      </c>
      <c r="CC64" s="382">
        <f t="shared" si="285"/>
        <v>230.08597953172998</v>
      </c>
      <c r="CD64" s="382">
        <f t="shared" si="286"/>
        <v>232.24865615019337</v>
      </c>
      <c r="CE64" s="382">
        <f t="shared" si="287"/>
        <v>234.53580935340943</v>
      </c>
      <c r="CF64" s="382">
        <f t="shared" si="288"/>
        <v>236.93934256143461</v>
      </c>
      <c r="CG64" s="382">
        <f t="shared" si="289"/>
        <v>239.45137802450398</v>
      </c>
      <c r="CH64" s="382">
        <f t="shared" si="290"/>
        <v>242.06431761294283</v>
      </c>
      <c r="CI64" s="382">
        <f t="shared" si="291"/>
        <v>244.77088947887137</v>
      </c>
      <c r="CJ64" s="382">
        <f t="shared" si="292"/>
        <v>247.56418186491982</v>
      </c>
      <c r="CK64" s="382">
        <f t="shared" si="293"/>
        <v>250.43766554745355</v>
      </c>
      <c r="CL64" s="382">
        <f t="shared" si="294"/>
        <v>253.38520649060109</v>
      </c>
      <c r="CM64" s="382">
        <f t="shared" si="295"/>
        <v>256.40107028056769</v>
      </c>
      <c r="CN64" s="382">
        <f t="shared" si="296"/>
        <v>259.47991983384037</v>
      </c>
      <c r="CO64" s="382">
        <f t="shared" si="297"/>
        <v>262.61680775149819</v>
      </c>
      <c r="CP64" s="382">
        <f t="shared" si="298"/>
        <v>265.80716454427414</v>
      </c>
      <c r="CQ64" s="382">
        <f t="shared" si="299"/>
        <v>269.04678379442703</v>
      </c>
      <c r="CR64" s="382">
        <f t="shared" si="300"/>
        <v>272.33180516194079</v>
      </c>
      <c r="CS64" s="382">
        <f t="shared" si="301"/>
        <v>275.65869599171344</v>
      </c>
      <c r="CT64" s="382">
        <f t="shared" si="302"/>
        <v>279.02423213995252</v>
      </c>
      <c r="CU64" s="382">
        <f t="shared" si="303"/>
        <v>282.42547851456925</v>
      </c>
      <c r="CV64" s="382">
        <f t="shared" si="304"/>
        <v>285.85976971684892</v>
      </c>
      <c r="CW64" s="382">
        <f t="shared" si="305"/>
        <v>289.3246910799341</v>
      </c>
      <c r="CX64" s="382">
        <f t="shared" si="306"/>
        <v>292.8180603227508</v>
      </c>
      <c r="CY64" s="382">
        <f t="shared" si="307"/>
        <v>296.3379099745938</v>
      </c>
      <c r="CZ64" s="382">
        <f t="shared" si="308"/>
        <v>299.88247067416626</v>
      </c>
      <c r="DA64" s="382">
        <f t="shared" si="309"/>
        <v>303.45015540577396</v>
      </c>
      <c r="DB64" s="382">
        <f t="shared" si="310"/>
        <v>307.03954470315261</v>
      </c>
      <c r="DC64" s="382">
        <f t="shared" si="311"/>
        <v>310.64937282654103</v>
      </c>
      <c r="DD64" s="382">
        <f t="shared" si="312"/>
        <v>314.27851489988768</v>
      </c>
      <c r="DE64" s="382">
        <f t="shared" si="313"/>
        <v>317.9259749813242</v>
      </c>
      <c r="DF64" s="521"/>
      <c r="DG64" s="252"/>
      <c r="DH64" s="515">
        <f t="shared" si="314"/>
        <v>530</v>
      </c>
      <c r="DI64" s="592">
        <v>53000</v>
      </c>
      <c r="DJ64" s="382">
        <f t="shared" si="315"/>
        <v>27.538972507823431</v>
      </c>
      <c r="DK64" s="382">
        <f t="shared" si="316"/>
        <v>55.035180312101005</v>
      </c>
      <c r="DL64" s="382">
        <f t="shared" si="317"/>
        <v>82.446510757728674</v>
      </c>
      <c r="DM64" s="382">
        <f t="shared" si="318"/>
        <v>109.73212901158568</v>
      </c>
      <c r="DN64" s="382">
        <f t="shared" si="319"/>
        <v>136.85305330769174</v>
      </c>
      <c r="DO64" s="382">
        <f t="shared" si="320"/>
        <v>163.77265920406026</v>
      </c>
      <c r="DP64" s="382">
        <f t="shared" si="321"/>
        <v>190.45709749632243</v>
      </c>
      <c r="DQ64" s="382">
        <f t="shared" si="322"/>
        <v>216.87561627079108</v>
      </c>
      <c r="DR64" s="382">
        <f t="shared" si="323"/>
        <v>243.00078353255529</v>
      </c>
      <c r="DS64" s="382">
        <f t="shared" si="324"/>
        <v>268.80861236166879</v>
      </c>
      <c r="DT64" s="382">
        <f t="shared" si="325"/>
        <v>294.27859520313206</v>
      </c>
      <c r="DU64" s="382">
        <f t="shared" si="326"/>
        <v>319.39365742172407</v>
      </c>
      <c r="DV64" s="382">
        <f t="shared" si="327"/>
        <v>344.14004255197449</v>
      </c>
      <c r="DW64" s="382">
        <f t="shared" si="328"/>
        <v>368.50714279420782</v>
      </c>
      <c r="DX64" s="382">
        <f t="shared" si="329"/>
        <v>392.48728840201852</v>
      </c>
      <c r="DY64" s="382">
        <f t="shared" si="330"/>
        <v>416.07550888983093</v>
      </c>
      <c r="DZ64" s="382">
        <f t="shared" si="331"/>
        <v>439.26927769876096</v>
      </c>
      <c r="EA64" s="382">
        <f t="shared" si="332"/>
        <v>462.06825032230211</v>
      </c>
      <c r="EB64" s="382">
        <f t="shared" si="333"/>
        <v>484.47400410670519</v>
      </c>
      <c r="EC64" s="382">
        <f t="shared" si="334"/>
        <v>506.48978615935482</v>
      </c>
      <c r="ED64" s="382">
        <f t="shared" si="335"/>
        <v>528.12027413210285</v>
      </c>
      <c r="EE64" s="382">
        <f t="shared" si="336"/>
        <v>549.37135316560307</v>
      </c>
      <c r="EF64" s="382">
        <f t="shared" si="337"/>
        <v>570.24991102011847</v>
      </c>
      <c r="EG64" s="382">
        <f t="shared" si="338"/>
        <v>590.7636523878549</v>
      </c>
      <c r="EH64" s="382">
        <f t="shared" si="339"/>
        <v>610.92093257208796</v>
      </c>
      <c r="EI64" s="382">
        <f t="shared" si="340"/>
        <v>630.73061010876177</v>
      </c>
      <c r="EJ64" s="382">
        <f t="shared" si="341"/>
        <v>650.20191746989804</v>
      </c>
      <c r="EK64" s="382">
        <f t="shared" si="342"/>
        <v>669.34434869641041</v>
      </c>
      <c r="EL64" s="382">
        <f t="shared" si="343"/>
        <v>688.16756263234026</v>
      </c>
      <c r="EM64" s="382">
        <f t="shared" si="344"/>
        <v>706.68130034774617</v>
      </c>
      <c r="EN64" s="382">
        <f t="shared" si="345"/>
        <v>724.89531532056901</v>
      </c>
      <c r="EO64" s="382">
        <f t="shared" si="346"/>
        <v>742.81931498025233</v>
      </c>
      <c r="EP64" s="382">
        <f t="shared" si="347"/>
        <v>760.46291228205064</v>
      </c>
      <c r="EQ64" s="382">
        <f t="shared" si="348"/>
        <v>777.83558606870406</v>
      </c>
      <c r="ER64" s="382">
        <f t="shared" si="349"/>
        <v>794.94664907629863</v>
      </c>
      <c r="ES64" s="382">
        <f t="shared" si="350"/>
        <v>811.80522254634388</v>
      </c>
      <c r="ET64" s="382">
        <f t="shared" si="351"/>
        <v>828.42021651176822</v>
      </c>
      <c r="EU64" s="382">
        <f t="shared" si="352"/>
        <v>844.80031492672322</v>
      </c>
      <c r="EV64" s="382">
        <f t="shared" si="353"/>
        <v>860.95396490687415</v>
      </c>
      <c r="EW64" s="382">
        <f t="shared" si="354"/>
        <v>876.88936943660724</v>
      </c>
      <c r="EX64" s="521"/>
      <c r="EY64" s="252"/>
      <c r="EZ64" s="515">
        <f t="shared" si="355"/>
        <v>530</v>
      </c>
      <c r="FA64" s="592">
        <v>53000</v>
      </c>
      <c r="FB64" s="382">
        <f t="shared" si="356"/>
        <v>271.5998854773394</v>
      </c>
      <c r="FC64" s="382">
        <f t="shared" si="357"/>
        <v>281.89892855961295</v>
      </c>
      <c r="FD64" s="382">
        <f t="shared" si="358"/>
        <v>292.39528288741872</v>
      </c>
      <c r="FE64" s="382">
        <f t="shared" si="359"/>
        <v>303.08592927761822</v>
      </c>
      <c r="FF64" s="382">
        <f t="shared" si="360"/>
        <v>313.96675156376745</v>
      </c>
      <c r="FG64" s="382">
        <f t="shared" si="361"/>
        <v>325.03263976023561</v>
      </c>
      <c r="FH64" s="382">
        <f t="shared" si="362"/>
        <v>336.27761277636341</v>
      </c>
      <c r="FI64" s="382">
        <f t="shared" si="363"/>
        <v>347.69495454887874</v>
      </c>
      <c r="FJ64" s="382">
        <f t="shared" si="364"/>
        <v>359.2773573198246</v>
      </c>
      <c r="FK64" s="382">
        <f t="shared" si="365"/>
        <v>371.0170661043997</v>
      </c>
      <c r="FL64" s="382">
        <f t="shared" si="366"/>
        <v>382.90601907641189</v>
      </c>
      <c r="FM64" s="382">
        <f t="shared" si="367"/>
        <v>394.93597953173003</v>
      </c>
      <c r="FN64" s="382">
        <f t="shared" si="368"/>
        <v>407.09865615019339</v>
      </c>
      <c r="FO64" s="382">
        <f t="shared" si="369"/>
        <v>419.38580935340946</v>
      </c>
      <c r="FP64" s="382">
        <f t="shared" si="370"/>
        <v>431.78934256143464</v>
      </c>
      <c r="FQ64" s="382">
        <f t="shared" si="371"/>
        <v>444.301378024504</v>
      </c>
      <c r="FR64" s="382">
        <f t="shared" si="372"/>
        <v>456.91431761294285</v>
      </c>
      <c r="FS64" s="382">
        <f t="shared" si="373"/>
        <v>469.62088947887139</v>
      </c>
      <c r="FT64" s="382">
        <f t="shared" si="374"/>
        <v>482.41418186491984</v>
      </c>
      <c r="FU64" s="382">
        <f t="shared" si="375"/>
        <v>495.28766554745357</v>
      </c>
      <c r="FV64" s="382">
        <f t="shared" si="376"/>
        <v>508.23520649060112</v>
      </c>
      <c r="FW64" s="382">
        <f t="shared" si="377"/>
        <v>521.25107028056777</v>
      </c>
      <c r="FX64" s="382">
        <f t="shared" si="378"/>
        <v>534.32991983384045</v>
      </c>
      <c r="FY64" s="382">
        <f t="shared" si="379"/>
        <v>547.46680775149821</v>
      </c>
      <c r="FZ64" s="382">
        <f t="shared" si="380"/>
        <v>560.65716454427411</v>
      </c>
      <c r="GA64" s="382">
        <f t="shared" si="381"/>
        <v>573.89678379442705</v>
      </c>
      <c r="GB64" s="382">
        <f t="shared" si="382"/>
        <v>587.18180516194082</v>
      </c>
      <c r="GC64" s="382">
        <f t="shared" si="383"/>
        <v>600.50869599171347</v>
      </c>
      <c r="GD64" s="382">
        <f t="shared" si="384"/>
        <v>613.87423213995248</v>
      </c>
      <c r="GE64" s="382">
        <f t="shared" si="385"/>
        <v>627.27547851456927</v>
      </c>
      <c r="GF64" s="382">
        <f t="shared" si="386"/>
        <v>640.709769716849</v>
      </c>
      <c r="GG64" s="382">
        <f t="shared" si="387"/>
        <v>654.17469107993406</v>
      </c>
      <c r="GH64" s="382">
        <f t="shared" si="388"/>
        <v>667.66806032275076</v>
      </c>
      <c r="GI64" s="382">
        <f t="shared" si="389"/>
        <v>681.18790997459382</v>
      </c>
      <c r="GJ64" s="382">
        <f t="shared" si="390"/>
        <v>694.73247067416628</v>
      </c>
      <c r="GK64" s="382">
        <f t="shared" si="391"/>
        <v>708.30015540577392</v>
      </c>
      <c r="GL64" s="382">
        <f t="shared" si="392"/>
        <v>721.88954470315264</v>
      </c>
      <c r="GM64" s="382">
        <f t="shared" si="393"/>
        <v>735.49937282654105</v>
      </c>
      <c r="GN64" s="382">
        <f t="shared" si="394"/>
        <v>749.1285148998877</v>
      </c>
      <c r="GO64" s="382">
        <f t="shared" si="395"/>
        <v>762.77597498132423</v>
      </c>
      <c r="GQ64" s="511"/>
      <c r="GR64" s="521"/>
      <c r="GS64" s="524">
        <v>53000</v>
      </c>
      <c r="GT64" s="477">
        <f t="shared" si="396"/>
        <v>8.862382679679925</v>
      </c>
      <c r="GU64" s="477">
        <f t="shared" si="397"/>
        <v>4.1221587166787144</v>
      </c>
      <c r="GV64" s="477">
        <f t="shared" si="398"/>
        <v>2.5464846262157805</v>
      </c>
      <c r="GW64" s="477">
        <f t="shared" si="399"/>
        <v>1.76205275526567</v>
      </c>
      <c r="GX64" s="477">
        <f t="shared" si="400"/>
        <v>1.2941888688289949</v>
      </c>
      <c r="GY64" s="477">
        <f t="shared" si="401"/>
        <v>0.98465752061365674</v>
      </c>
      <c r="GZ64" s="477">
        <f t="shared" si="402"/>
        <v>0.76563445099680072</v>
      </c>
      <c r="HA64" s="477">
        <f t="shared" si="403"/>
        <v>0.60319984573437024</v>
      </c>
      <c r="HB64" s="477">
        <f t="shared" si="404"/>
        <v>0.47850287598637109</v>
      </c>
      <c r="HC64" s="477">
        <f t="shared" si="405"/>
        <v>0.38022760076308287</v>
      </c>
      <c r="HD64" s="477">
        <f t="shared" si="406"/>
        <v>0.30116843466682608</v>
      </c>
      <c r="HE64" s="477">
        <f t="shared" si="407"/>
        <v>0.23651791560237734</v>
      </c>
      <c r="HF64" s="477">
        <f t="shared" si="408"/>
        <v>0.18294474868820429</v>
      </c>
      <c r="HG64" s="477">
        <f t="shared" si="409"/>
        <v>0.13806697523802067</v>
      </c>
      <c r="HH64" s="477">
        <f t="shared" si="410"/>
        <v>0.10013586508605507</v>
      </c>
      <c r="HI64" s="477">
        <f t="shared" si="411"/>
        <v>6.7838333503418877E-2</v>
      </c>
      <c r="HJ64" s="477">
        <f t="shared" si="412"/>
        <v>4.016907352733734E-2</v>
      </c>
      <c r="HK64" s="477">
        <f t="shared" si="413"/>
        <v>1.6345289145707726E-2</v>
      </c>
      <c r="HL64" s="477">
        <f t="shared" si="414"/>
        <v>4.2516672191387174E-3</v>
      </c>
      <c r="HM64" s="477">
        <f t="shared" si="415"/>
        <v>2.2117169818656073E-2</v>
      </c>
      <c r="HN64" s="477">
        <f t="shared" si="416"/>
        <v>3.7652536014036314E-2</v>
      </c>
      <c r="HO64" s="477">
        <f t="shared" si="417"/>
        <v>5.1186292701648546E-2</v>
      </c>
      <c r="HP64" s="477">
        <f t="shared" si="418"/>
        <v>6.2989911076041821E-2</v>
      </c>
      <c r="HQ64" s="477">
        <f t="shared" si="419"/>
        <v>7.3289621765577004E-2</v>
      </c>
      <c r="HR64" s="477">
        <f t="shared" si="420"/>
        <v>8.2275406436303086E-2</v>
      </c>
      <c r="HS64" s="477">
        <f t="shared" si="421"/>
        <v>9.0107924688377528E-2</v>
      </c>
      <c r="HT64" s="477">
        <f t="shared" si="422"/>
        <v>9.6923910272649752E-2</v>
      </c>
      <c r="HU64" s="477">
        <f t="shared" si="423"/>
        <v>0.10284041814763752</v>
      </c>
      <c r="HV64" s="477">
        <f t="shared" si="424"/>
        <v>0.1079581987389889</v>
      </c>
      <c r="HW64" s="477">
        <f t="shared" si="425"/>
        <v>0.11236440216276079</v>
      </c>
      <c r="HX64" s="477">
        <f t="shared" si="426"/>
        <v>0.11613476294365457</v>
      </c>
      <c r="HY64" s="477">
        <f t="shared" si="427"/>
        <v>0.11933537821734598</v>
      </c>
      <c r="HZ64" s="477">
        <f t="shared" si="428"/>
        <v>0.12202416509811709</v>
      </c>
      <c r="IA64" s="477">
        <f t="shared" si="429"/>
        <v>0.12425206280749107</v>
      </c>
      <c r="IB64" s="477">
        <f t="shared" si="430"/>
        <v>0.12606403023218962</v>
      </c>
      <c r="IC64" s="477">
        <f t="shared" si="431"/>
        <v>0.12749987837712035</v>
      </c>
      <c r="ID64" s="477">
        <f t="shared" si="432"/>
        <v>0.12859496869497541</v>
      </c>
      <c r="IE64" s="477">
        <f t="shared" si="433"/>
        <v>0.12938080179298084</v>
      </c>
      <c r="IF64" s="477">
        <f t="shared" si="434"/>
        <v>0.12988551602649526</v>
      </c>
      <c r="IG64" s="477">
        <f t="shared" si="435"/>
        <v>0.13013431161629857</v>
      </c>
    </row>
    <row r="65" spans="1:296">
      <c r="F65" s="384"/>
      <c r="G65" s="384"/>
      <c r="H65" s="384"/>
      <c r="I65" s="384"/>
      <c r="J65" s="252"/>
      <c r="K65" s="606">
        <v>53000</v>
      </c>
      <c r="L65" s="382">
        <f t="shared" si="231"/>
        <v>16.154399999999999</v>
      </c>
      <c r="M65" s="382">
        <v>530</v>
      </c>
      <c r="N65" s="493">
        <f t="shared" si="436"/>
        <v>100.40008938820016</v>
      </c>
      <c r="O65" s="263">
        <f t="shared" si="437"/>
        <v>0.1614408055968142</v>
      </c>
      <c r="P65" s="383">
        <f t="shared" si="440"/>
        <v>-56.500002288000502</v>
      </c>
      <c r="Q65" s="383">
        <f t="shared" si="438"/>
        <v>216.64999771199948</v>
      </c>
      <c r="R65" s="382">
        <f t="shared" si="189"/>
        <v>573.56933718429855</v>
      </c>
      <c r="S65" s="263">
        <f t="shared" si="439"/>
        <v>9.9087184197582195E-2</v>
      </c>
      <c r="T65" s="492">
        <f>O65/Konstanten!$C$22</f>
        <v>0.13178841273209321</v>
      </c>
      <c r="U65" s="492">
        <f t="shared" si="190"/>
        <v>0.75186533996876448</v>
      </c>
      <c r="V65" s="492"/>
      <c r="W65" s="252"/>
      <c r="X65" s="515">
        <f t="shared" si="232"/>
        <v>540</v>
      </c>
      <c r="Y65" s="592">
        <v>54000</v>
      </c>
      <c r="Z65" s="490">
        <f t="shared" si="233"/>
        <v>4.9180449317912142E-2</v>
      </c>
      <c r="AA65" s="490">
        <f t="shared" si="234"/>
        <v>9.8280367661215201E-2</v>
      </c>
      <c r="AB65" s="490">
        <f t="shared" si="235"/>
        <v>0.14722051242669718</v>
      </c>
      <c r="AC65" s="490">
        <f t="shared" si="236"/>
        <v>0.19592416324922649</v>
      </c>
      <c r="AD65" s="490">
        <f t="shared" si="237"/>
        <v>0.24431825125959739</v>
      </c>
      <c r="AE65" s="490">
        <f t="shared" si="238"/>
        <v>0.2923343418600699</v>
      </c>
      <c r="AF65" s="490">
        <f t="shared" si="239"/>
        <v>0.3399094401606273</v>
      </c>
      <c r="AG65" s="490">
        <f t="shared" si="240"/>
        <v>0.38698660071475222</v>
      </c>
      <c r="AH65" s="490">
        <f t="shared" si="241"/>
        <v>0.43351533579802121</v>
      </c>
      <c r="AI65" s="490">
        <f t="shared" si="242"/>
        <v>0.4794518279828256</v>
      </c>
      <c r="AJ65" s="490">
        <f t="shared" si="243"/>
        <v>0.52475896227170626</v>
      </c>
      <c r="AK65" s="490">
        <f t="shared" si="244"/>
        <v>0.56940620003823594</v>
      </c>
      <c r="AL65" s="490">
        <f t="shared" si="245"/>
        <v>0.61336932133717625</v>
      </c>
      <c r="AM65" s="490">
        <f t="shared" si="246"/>
        <v>0.65663006395081769</v>
      </c>
      <c r="AN65" s="490">
        <f t="shared" si="247"/>
        <v>0.69917568721960965</v>
      </c>
      <c r="AO65" s="490">
        <f t="shared" si="248"/>
        <v>0.74099848676441848</v>
      </c>
      <c r="AP65" s="490">
        <f t="shared" si="249"/>
        <v>0.78209528317462607</v>
      </c>
      <c r="AQ65" s="490">
        <f t="shared" si="250"/>
        <v>0.82246690410084433</v>
      </c>
      <c r="AR65" s="490">
        <f t="shared" si="251"/>
        <v>0.86211767536087336</v>
      </c>
      <c r="AS65" s="490">
        <f t="shared" si="252"/>
        <v>0.90105493295228856</v>
      </c>
      <c r="AT65" s="490">
        <f t="shared" si="253"/>
        <v>0.9392885644732053</v>
      </c>
      <c r="AU65" s="490">
        <f t="shared" si="254"/>
        <v>0.97683058550682</v>
      </c>
      <c r="AV65" s="490">
        <f t="shared" si="255"/>
        <v>1.0136947540751688</v>
      </c>
      <c r="AW65" s="490">
        <f t="shared" si="256"/>
        <v>1.0498962243134837</v>
      </c>
      <c r="AX65" s="490">
        <f t="shared" si="257"/>
        <v>1.0854512390228921</v>
      </c>
      <c r="AY65" s="490">
        <f t="shared" si="258"/>
        <v>1.1203768596718622</v>
      </c>
      <c r="AZ65" s="490">
        <f t="shared" si="259"/>
        <v>1.1546907316721546</v>
      </c>
      <c r="BA65" s="490">
        <f t="shared" si="260"/>
        <v>1.1884108822893016</v>
      </c>
      <c r="BB65" s="490">
        <f t="shared" si="261"/>
        <v>1.2215555483002409</v>
      </c>
      <c r="BC65" s="490">
        <f t="shared" si="262"/>
        <v>1.2541430304292172</v>
      </c>
      <c r="BD65" s="490">
        <f t="shared" si="263"/>
        <v>1.2861915716315668</v>
      </c>
      <c r="BE65" s="490">
        <f t="shared" si="264"/>
        <v>1.3177192564172617</v>
      </c>
      <c r="BF65" s="490">
        <f t="shared" si="265"/>
        <v>1.3487439285823697</v>
      </c>
      <c r="BG65" s="490">
        <f t="shared" si="266"/>
        <v>1.379283124924414</v>
      </c>
      <c r="BH65" s="490">
        <f t="shared" si="267"/>
        <v>1.409354022740378</v>
      </c>
      <c r="BI65" s="490">
        <f t="shared" si="268"/>
        <v>1.4389733991311144</v>
      </c>
      <c r="BJ65" s="490">
        <f t="shared" si="269"/>
        <v>1.4681576003553545</v>
      </c>
      <c r="BK65" s="490">
        <f t="shared" si="270"/>
        <v>1.4969225196841771</v>
      </c>
      <c r="BL65" s="490">
        <f t="shared" si="271"/>
        <v>1.5252835823998618</v>
      </c>
      <c r="BM65" s="490">
        <f t="shared" si="272"/>
        <v>1.5532557367593958</v>
      </c>
      <c r="BN65" s="527"/>
      <c r="BO65" s="252"/>
      <c r="BP65" s="515">
        <f t="shared" si="273"/>
        <v>540</v>
      </c>
      <c r="BQ65" s="592">
        <v>54000</v>
      </c>
      <c r="BR65" s="382">
        <f t="shared" si="274"/>
        <v>216.75480070095887</v>
      </c>
      <c r="BS65" s="382">
        <f t="shared" si="275"/>
        <v>217.06852350640764</v>
      </c>
      <c r="BT65" s="382">
        <f t="shared" si="276"/>
        <v>217.58912689124836</v>
      </c>
      <c r="BU65" s="382">
        <f t="shared" si="277"/>
        <v>218.31327510912084</v>
      </c>
      <c r="BV65" s="382">
        <f t="shared" si="278"/>
        <v>219.23642638892875</v>
      </c>
      <c r="BW65" s="382">
        <f t="shared" si="279"/>
        <v>220.35295206366811</v>
      </c>
      <c r="BX65" s="382">
        <f t="shared" si="280"/>
        <v>221.65627772315085</v>
      </c>
      <c r="BY65" s="382">
        <f t="shared" si="281"/>
        <v>223.13903904379237</v>
      </c>
      <c r="BZ65" s="382">
        <f t="shared" si="282"/>
        <v>224.79324485030199</v>
      </c>
      <c r="CA65" s="382">
        <f t="shared" si="283"/>
        <v>226.61044042538774</v>
      </c>
      <c r="CB65" s="382">
        <f t="shared" si="284"/>
        <v>228.58186498042167</v>
      </c>
      <c r="CC65" s="382">
        <f t="shared" si="285"/>
        <v>230.69859838005195</v>
      </c>
      <c r="CD65" s="382">
        <f t="shared" si="286"/>
        <v>232.95169352225631</v>
      </c>
      <c r="CE65" s="382">
        <f t="shared" si="287"/>
        <v>235.33229207620533</v>
      </c>
      <c r="CF65" s="382">
        <f t="shared" si="288"/>
        <v>237.83172246878846</v>
      </c>
      <c r="CG65" s="382">
        <f t="shared" si="289"/>
        <v>240.44158001832653</v>
      </c>
      <c r="CH65" s="382">
        <f t="shared" si="290"/>
        <v>243.15378990709789</v>
      </c>
      <c r="CI65" s="382">
        <f t="shared" si="291"/>
        <v>245.96065425788044</v>
      </c>
      <c r="CJ65" s="382">
        <f t="shared" si="292"/>
        <v>248.85488494961996</v>
      </c>
      <c r="CK65" s="382">
        <f t="shared" si="293"/>
        <v>251.82962400239828</v>
      </c>
      <c r="CL65" s="382">
        <f t="shared" si="294"/>
        <v>254.87845341675717</v>
      </c>
      <c r="CM65" s="382">
        <f t="shared" si="295"/>
        <v>257.99539630258499</v>
      </c>
      <c r="CN65" s="382">
        <f t="shared" si="296"/>
        <v>261.17491101064439</v>
      </c>
      <c r="CO65" s="382">
        <f t="shared" si="297"/>
        <v>264.41187981318973</v>
      </c>
      <c r="CP65" s="382">
        <f t="shared" si="298"/>
        <v>267.70159349105307</v>
      </c>
      <c r="CQ65" s="382">
        <f t="shared" si="299"/>
        <v>271.03973298972852</v>
      </c>
      <c r="CR65" s="382">
        <f t="shared" si="300"/>
        <v>274.42234911800529</v>
      </c>
      <c r="CS65" s="382">
        <f t="shared" si="301"/>
        <v>277.84584108719525</v>
      </c>
      <c r="CT65" s="382">
        <f t="shared" si="302"/>
        <v>281.30693453124536</v>
      </c>
      <c r="CU65" s="382">
        <f t="shared" si="303"/>
        <v>284.80265950999706</v>
      </c>
      <c r="CV65" s="382">
        <f t="shared" si="304"/>
        <v>288.33032887969711</v>
      </c>
      <c r="CW65" s="382">
        <f t="shared" si="305"/>
        <v>291.88751731572484</v>
      </c>
      <c r="CX65" s="382">
        <f t="shared" si="306"/>
        <v>295.47204119076304</v>
      </c>
      <c r="CY65" s="382">
        <f t="shared" si="307"/>
        <v>299.08193944537646</v>
      </c>
      <c r="CZ65" s="382">
        <f t="shared" si="308"/>
        <v>302.71545553516779</v>
      </c>
      <c r="DA65" s="382">
        <f t="shared" si="309"/>
        <v>306.37102049729566</v>
      </c>
      <c r="DB65" s="382">
        <f t="shared" si="310"/>
        <v>310.04723714736861</v>
      </c>
      <c r="DC65" s="382">
        <f t="shared" si="311"/>
        <v>313.742865393817</v>
      </c>
      <c r="DD65" s="382">
        <f t="shared" si="312"/>
        <v>317.45680863937906</v>
      </c>
      <c r="DE65" s="382">
        <f t="shared" si="313"/>
        <v>321.18810122700484</v>
      </c>
      <c r="DF65" s="521"/>
      <c r="DG65" s="252"/>
      <c r="DH65" s="515">
        <f t="shared" si="314"/>
        <v>540</v>
      </c>
      <c r="DI65" s="592">
        <v>54000</v>
      </c>
      <c r="DJ65" s="382">
        <f t="shared" si="315"/>
        <v>28.208397717700855</v>
      </c>
      <c r="DK65" s="382">
        <f t="shared" si="316"/>
        <v>56.370605337672373</v>
      </c>
      <c r="DL65" s="382">
        <f t="shared" si="317"/>
        <v>84.441171732513482</v>
      </c>
      <c r="DM65" s="382">
        <f t="shared" si="318"/>
        <v>112.37609245324714</v>
      </c>
      <c r="DN65" s="382">
        <f t="shared" si="319"/>
        <v>140.13345743699418</v>
      </c>
      <c r="DO65" s="382">
        <f t="shared" si="320"/>
        <v>167.67401469688843</v>
      </c>
      <c r="DP65" s="382">
        <f t="shared" si="321"/>
        <v>194.96163229561699</v>
      </c>
      <c r="DQ65" s="382">
        <f t="shared" si="322"/>
        <v>221.96364807116521</v>
      </c>
      <c r="DR65" s="382">
        <f t="shared" si="323"/>
        <v>248.65110381289963</v>
      </c>
      <c r="DS65" s="382">
        <f t="shared" si="324"/>
        <v>274.99886718790958</v>
      </c>
      <c r="DT65" s="382">
        <f t="shared" si="325"/>
        <v>300.9856501717029</v>
      </c>
      <c r="DU65" s="382">
        <f t="shared" si="326"/>
        <v>326.59393674456112</v>
      </c>
      <c r="DV65" s="382">
        <f t="shared" si="327"/>
        <v>351.80983508854723</v>
      </c>
      <c r="DW65" s="382">
        <f t="shared" si="328"/>
        <v>376.62287055555407</v>
      </c>
      <c r="DX65" s="382">
        <f t="shared" si="329"/>
        <v>401.02573549392793</v>
      </c>
      <c r="DY65" s="382">
        <f t="shared" si="330"/>
        <v>425.01401090803574</v>
      </c>
      <c r="DZ65" s="382">
        <f t="shared" si="331"/>
        <v>448.58587318543653</v>
      </c>
      <c r="EA65" s="382">
        <f t="shared" si="332"/>
        <v>471.74179704114334</v>
      </c>
      <c r="EB65" s="382">
        <f t="shared" si="333"/>
        <v>494.48426363160439</v>
      </c>
      <c r="EC65" s="382">
        <f t="shared" si="334"/>
        <v>516.81748066008674</v>
      </c>
      <c r="ED65" s="382">
        <f t="shared" si="335"/>
        <v>538.74711934968764</v>
      </c>
      <c r="EE65" s="382">
        <f t="shared" si="336"/>
        <v>560.28007147049698</v>
      </c>
      <c r="EF65" s="382">
        <f t="shared" si="337"/>
        <v>581.42422820209515</v>
      </c>
      <c r="EG65" s="382">
        <f t="shared" si="338"/>
        <v>602.1882814917825</v>
      </c>
      <c r="EH65" s="382">
        <f t="shared" si="339"/>
        <v>622.58154771223587</v>
      </c>
      <c r="EI65" s="382">
        <f t="shared" si="340"/>
        <v>642.61381279861587</v>
      </c>
      <c r="EJ65" s="382">
        <f t="shared" si="341"/>
        <v>662.29519761805045</v>
      </c>
      <c r="EK65" s="382">
        <f t="shared" si="342"/>
        <v>681.63604205728211</v>
      </c>
      <c r="EL65" s="382">
        <f t="shared" si="343"/>
        <v>700.64680617237161</v>
      </c>
      <c r="EM65" s="382">
        <f t="shared" si="344"/>
        <v>719.33798669759369</v>
      </c>
      <c r="EN65" s="382">
        <f t="shared" si="345"/>
        <v>737.72004723274904</v>
      </c>
      <c r="EO65" s="382">
        <f t="shared" si="346"/>
        <v>755.80336049823552</v>
      </c>
      <c r="EP65" s="382">
        <f t="shared" si="347"/>
        <v>773.59816114833666</v>
      </c>
      <c r="EQ65" s="382">
        <f t="shared" si="348"/>
        <v>791.11450775238416</v>
      </c>
      <c r="ER65" s="382">
        <f t="shared" si="349"/>
        <v>808.36225268122348</v>
      </c>
      <c r="ES65" s="382">
        <f t="shared" si="350"/>
        <v>825.35101876547037</v>
      </c>
      <c r="ET65" s="382">
        <f t="shared" si="351"/>
        <v>842.09018171791092</v>
      </c>
      <c r="EU65" s="382">
        <f t="shared" si="352"/>
        <v>858.58885743150358</v>
      </c>
      <c r="EV65" s="382">
        <f t="shared" si="353"/>
        <v>874.85589337518115</v>
      </c>
      <c r="EW65" s="382">
        <f t="shared" si="354"/>
        <v>890.89986341079589</v>
      </c>
      <c r="EX65" s="521"/>
      <c r="EY65" s="252"/>
      <c r="EZ65" s="515">
        <f t="shared" si="355"/>
        <v>540</v>
      </c>
      <c r="FA65" s="592">
        <v>54000</v>
      </c>
      <c r="FB65" s="382">
        <f t="shared" si="356"/>
        <v>277.60480070095889</v>
      </c>
      <c r="FC65" s="382">
        <f t="shared" si="357"/>
        <v>287.91852350640767</v>
      </c>
      <c r="FD65" s="382">
        <f t="shared" si="358"/>
        <v>298.43912689124841</v>
      </c>
      <c r="FE65" s="382">
        <f t="shared" si="359"/>
        <v>309.16327510912083</v>
      </c>
      <c r="FF65" s="382">
        <f t="shared" si="360"/>
        <v>320.08642638892877</v>
      </c>
      <c r="FG65" s="382">
        <f t="shared" si="361"/>
        <v>331.20295206366814</v>
      </c>
      <c r="FH65" s="382">
        <f t="shared" si="362"/>
        <v>342.5062777231509</v>
      </c>
      <c r="FI65" s="382">
        <f t="shared" si="363"/>
        <v>353.98903904379239</v>
      </c>
      <c r="FJ65" s="382">
        <f t="shared" si="364"/>
        <v>365.64324485030204</v>
      </c>
      <c r="FK65" s="382">
        <f t="shared" si="365"/>
        <v>377.46044042538779</v>
      </c>
      <c r="FL65" s="382">
        <f t="shared" si="366"/>
        <v>389.43186498042166</v>
      </c>
      <c r="FM65" s="382">
        <f t="shared" si="367"/>
        <v>401.548598380052</v>
      </c>
      <c r="FN65" s="382">
        <f t="shared" si="368"/>
        <v>413.8016935222563</v>
      </c>
      <c r="FO65" s="382">
        <f t="shared" si="369"/>
        <v>426.18229207620539</v>
      </c>
      <c r="FP65" s="382">
        <f t="shared" si="370"/>
        <v>438.68172246878851</v>
      </c>
      <c r="FQ65" s="382">
        <f t="shared" si="371"/>
        <v>451.29158001832656</v>
      </c>
      <c r="FR65" s="382">
        <f t="shared" si="372"/>
        <v>464.00378990709794</v>
      </c>
      <c r="FS65" s="382">
        <f t="shared" si="373"/>
        <v>476.81065425788046</v>
      </c>
      <c r="FT65" s="382">
        <f t="shared" si="374"/>
        <v>489.70488494962001</v>
      </c>
      <c r="FU65" s="382">
        <f t="shared" si="375"/>
        <v>502.67962400239833</v>
      </c>
      <c r="FV65" s="382">
        <f t="shared" si="376"/>
        <v>515.72845341675725</v>
      </c>
      <c r="FW65" s="382">
        <f t="shared" si="377"/>
        <v>528.84539630258496</v>
      </c>
      <c r="FX65" s="382">
        <f t="shared" si="378"/>
        <v>542.02491101064447</v>
      </c>
      <c r="FY65" s="382">
        <f t="shared" si="379"/>
        <v>555.26187981318981</v>
      </c>
      <c r="FZ65" s="382">
        <f t="shared" si="380"/>
        <v>568.55159349105315</v>
      </c>
      <c r="GA65" s="382">
        <f t="shared" si="381"/>
        <v>581.8897329897286</v>
      </c>
      <c r="GB65" s="382">
        <f t="shared" si="382"/>
        <v>595.27234911800531</v>
      </c>
      <c r="GC65" s="382">
        <f t="shared" si="383"/>
        <v>608.69584108719528</v>
      </c>
      <c r="GD65" s="382">
        <f t="shared" si="384"/>
        <v>622.15693453124538</v>
      </c>
      <c r="GE65" s="382">
        <f t="shared" si="385"/>
        <v>635.65265950999708</v>
      </c>
      <c r="GF65" s="382">
        <f t="shared" si="386"/>
        <v>649.18032887969707</v>
      </c>
      <c r="GG65" s="382">
        <f t="shared" si="387"/>
        <v>662.73751731572486</v>
      </c>
      <c r="GH65" s="382">
        <f t="shared" si="388"/>
        <v>676.322041190763</v>
      </c>
      <c r="GI65" s="382">
        <f t="shared" si="389"/>
        <v>689.93193944537643</v>
      </c>
      <c r="GJ65" s="382">
        <f t="shared" si="390"/>
        <v>703.56545553516776</v>
      </c>
      <c r="GK65" s="382">
        <f t="shared" si="391"/>
        <v>717.22102049729574</v>
      </c>
      <c r="GL65" s="382">
        <f t="shared" si="392"/>
        <v>730.89723714736863</v>
      </c>
      <c r="GM65" s="382">
        <f t="shared" si="393"/>
        <v>744.59286539381696</v>
      </c>
      <c r="GN65" s="382">
        <f t="shared" si="394"/>
        <v>758.30680863937914</v>
      </c>
      <c r="GO65" s="382">
        <f t="shared" si="395"/>
        <v>772.03810122700486</v>
      </c>
      <c r="GQ65" s="511"/>
      <c r="GR65" s="521"/>
      <c r="GS65" s="524">
        <v>54000</v>
      </c>
      <c r="GT65" s="477">
        <f t="shared" si="396"/>
        <v>8.8412112406781986</v>
      </c>
      <c r="GU65" s="477">
        <f t="shared" si="397"/>
        <v>4.1076003491839783</v>
      </c>
      <c r="GV65" s="477">
        <f t="shared" si="398"/>
        <v>2.5342845293125711</v>
      </c>
      <c r="GW65" s="477">
        <f t="shared" si="399"/>
        <v>1.7511481166489649</v>
      </c>
      <c r="GX65" s="477">
        <f t="shared" si="400"/>
        <v>1.2841542073051597</v>
      </c>
      <c r="GY65" s="477">
        <f t="shared" si="401"/>
        <v>0.97527895221211247</v>
      </c>
      <c r="GZ65" s="477">
        <f t="shared" si="402"/>
        <v>0.75678811102594012</v>
      </c>
      <c r="HA65" s="477">
        <f t="shared" si="403"/>
        <v>0.59480636635733097</v>
      </c>
      <c r="HB65" s="477">
        <f t="shared" si="404"/>
        <v>0.47050722576093801</v>
      </c>
      <c r="HC65" s="477">
        <f t="shared" si="405"/>
        <v>0.37258907385776663</v>
      </c>
      <c r="HD65" s="477">
        <f t="shared" si="406"/>
        <v>0.29385525442247151</v>
      </c>
      <c r="HE65" s="477">
        <f t="shared" si="407"/>
        <v>0.22950414322637949</v>
      </c>
      <c r="HF65" s="477">
        <f t="shared" si="408"/>
        <v>0.17620842924447039</v>
      </c>
      <c r="HG65" s="477">
        <f t="shared" si="409"/>
        <v>0.13158898568094529</v>
      </c>
      <c r="HH65" s="477">
        <f t="shared" si="410"/>
        <v>9.3899178137485759E-2</v>
      </c>
      <c r="HI65" s="477">
        <f t="shared" si="411"/>
        <v>6.1827536118513361E-2</v>
      </c>
      <c r="HJ65" s="477">
        <f t="shared" si="412"/>
        <v>3.4370045164770387E-2</v>
      </c>
      <c r="HK65" s="477">
        <f t="shared" si="413"/>
        <v>1.0744982209611226E-2</v>
      </c>
      <c r="HL65" s="477">
        <f t="shared" si="414"/>
        <v>9.6653807481830549E-3</v>
      </c>
      <c r="HM65" s="477">
        <f t="shared" si="415"/>
        <v>2.7355608482188608E-2</v>
      </c>
      <c r="HN65" s="477">
        <f t="shared" si="416"/>
        <v>4.2726290510315533E-2</v>
      </c>
      <c r="HO65" s="477">
        <f t="shared" si="417"/>
        <v>5.6105288709286702E-2</v>
      </c>
      <c r="HP65" s="477">
        <f t="shared" si="418"/>
        <v>6.7763459588333519E-2</v>
      </c>
      <c r="HQ65" s="477">
        <f t="shared" si="419"/>
        <v>7.7926461076830267E-2</v>
      </c>
      <c r="HR65" s="477">
        <f t="shared" si="420"/>
        <v>8.6783738483293377E-2</v>
      </c>
      <c r="HS65" s="477">
        <f t="shared" si="421"/>
        <v>9.4495447498133919E-2</v>
      </c>
      <c r="HT65" s="477">
        <f t="shared" si="422"/>
        <v>0.10119784763817299</v>
      </c>
      <c r="HU65" s="477">
        <f t="shared" si="423"/>
        <v>0.1070075472387612</v>
      </c>
      <c r="HV65" s="477">
        <f t="shared" si="424"/>
        <v>0.11202487608544999</v>
      </c>
      <c r="HW65" s="477">
        <f t="shared" si="425"/>
        <v>0.11633658827304157</v>
      </c>
      <c r="HX65" s="477">
        <f t="shared" si="426"/>
        <v>0.12001804571418659</v>
      </c>
      <c r="HY65" s="477">
        <f t="shared" si="427"/>
        <v>0.12313499522039759</v>
      </c>
      <c r="HZ65" s="477">
        <f t="shared" si="428"/>
        <v>0.12574502479837341</v>
      </c>
      <c r="IA65" s="477">
        <f t="shared" si="429"/>
        <v>0.12789876473694689</v>
      </c>
      <c r="IB65" s="477">
        <f t="shared" si="430"/>
        <v>0.12964088414378522</v>
      </c>
      <c r="IC65" s="477">
        <f t="shared" si="431"/>
        <v>0.13101092239506956</v>
      </c>
      <c r="ID65" s="477">
        <f t="shared" si="432"/>
        <v>0.13204398648099958</v>
      </c>
      <c r="IE65" s="477">
        <f t="shared" si="433"/>
        <v>0.13277133875078384</v>
      </c>
      <c r="IF65" s="477">
        <f t="shared" si="434"/>
        <v>0.13322089457059877</v>
      </c>
      <c r="IG65" s="477">
        <f t="shared" si="435"/>
        <v>0.13341764553507807</v>
      </c>
    </row>
    <row r="66" spans="1:296">
      <c r="F66" s="384"/>
      <c r="G66" s="384"/>
      <c r="H66" s="384"/>
      <c r="I66" s="384"/>
      <c r="J66" s="252"/>
      <c r="K66" s="606">
        <v>54000</v>
      </c>
      <c r="L66" s="382">
        <f t="shared" si="231"/>
        <v>16.459199999999999</v>
      </c>
      <c r="M66" s="382">
        <v>540</v>
      </c>
      <c r="N66" s="493">
        <f t="shared" si="436"/>
        <v>95.688646847212425</v>
      </c>
      <c r="O66" s="263">
        <f t="shared" si="437"/>
        <v>0.15386492509735367</v>
      </c>
      <c r="P66" s="383">
        <f t="shared" si="440"/>
        <v>-56.500002288000502</v>
      </c>
      <c r="Q66" s="383">
        <f t="shared" si="438"/>
        <v>216.64999771199948</v>
      </c>
      <c r="R66" s="382">
        <f t="shared" si="189"/>
        <v>573.56933718429855</v>
      </c>
      <c r="S66" s="263">
        <f t="shared" si="439"/>
        <v>9.4437351934085784E-2</v>
      </c>
      <c r="T66" s="492">
        <f>O66/Konstanten!$C$22</f>
        <v>0.12560402048763564</v>
      </c>
      <c r="U66" s="492">
        <f t="shared" si="190"/>
        <v>0.75186533996876448</v>
      </c>
      <c r="V66" s="492"/>
      <c r="W66" s="252"/>
      <c r="X66" s="515">
        <f t="shared" si="232"/>
        <v>550</v>
      </c>
      <c r="Y66" s="592">
        <v>55000</v>
      </c>
      <c r="Z66" s="490">
        <f t="shared" si="233"/>
        <v>5.0375906609032302E-2</v>
      </c>
      <c r="AA66" s="490">
        <f t="shared" si="234"/>
        <v>0.10066485577989598</v>
      </c>
      <c r="AB66" s="490">
        <f t="shared" si="235"/>
        <v>0.1507813497195995</v>
      </c>
      <c r="AC66" s="490">
        <f t="shared" si="236"/>
        <v>0.20064274510421073</v>
      </c>
      <c r="AD66" s="490">
        <f t="shared" si="237"/>
        <v>0.25017052375136994</v>
      </c>
      <c r="AE66" s="490">
        <f t="shared" si="238"/>
        <v>0.29929139004644945</v>
      </c>
      <c r="AF66" s="490">
        <f t="shared" si="239"/>
        <v>0.34793815964858493</v>
      </c>
      <c r="AG66" s="490">
        <f t="shared" si="240"/>
        <v>0.39605041932282065</v>
      </c>
      <c r="AH66" s="490">
        <f t="shared" si="241"/>
        <v>0.443574953020274</v>
      </c>
      <c r="AI66" s="490">
        <f t="shared" si="242"/>
        <v>0.49046594305853025</v>
      </c>
      <c r="AJ66" s="490">
        <f t="shared" si="243"/>
        <v>0.53668496634863094</v>
      </c>
      <c r="AK66" s="490">
        <f t="shared" si="244"/>
        <v>0.58220081348973773</v>
      </c>
      <c r="AL66" s="490">
        <f t="shared" si="245"/>
        <v>0.62698916310179753</v>
      </c>
      <c r="AM66" s="490">
        <f t="shared" si="246"/>
        <v>0.67103214527575183</v>
      </c>
      <c r="AN66" s="490">
        <f t="shared" si="247"/>
        <v>0.71431782702983027</v>
      </c>
      <c r="AO66" s="490">
        <f t="shared" si="248"/>
        <v>0.7568396498315384</v>
      </c>
      <c r="AP66" s="490">
        <f t="shared" si="249"/>
        <v>0.79859584524841087</v>
      </c>
      <c r="AQ66" s="490">
        <f t="shared" si="250"/>
        <v>0.83958885022439844</v>
      </c>
      <c r="AR66" s="490">
        <f t="shared" si="251"/>
        <v>0.87982473882238554</v>
      </c>
      <c r="AS66" s="490">
        <f t="shared" si="252"/>
        <v>0.9193126828747693</v>
      </c>
      <c r="AT66" s="490">
        <f t="shared" si="253"/>
        <v>0.95806445006389496</v>
      </c>
      <c r="AU66" s="490">
        <f t="shared" si="254"/>
        <v>0.9960939446281033</v>
      </c>
      <c r="AV66" s="490">
        <f t="shared" si="255"/>
        <v>1.0334167931891245</v>
      </c>
      <c r="AW66" s="490">
        <f t="shared" si="256"/>
        <v>1.0700499760995179</v>
      </c>
      <c r="AX66" s="490">
        <f t="shared" si="257"/>
        <v>1.1060115031547917</v>
      </c>
      <c r="AY66" s="490">
        <f t="shared" si="258"/>
        <v>1.1413201314270363</v>
      </c>
      <c r="AZ66" s="490">
        <f t="shared" si="259"/>
        <v>1.1759951222724201</v>
      </c>
      <c r="BA66" s="490">
        <f t="shared" si="260"/>
        <v>1.210056034164317</v>
      </c>
      <c r="BB66" s="490">
        <f t="shared" si="261"/>
        <v>1.243522547834675</v>
      </c>
      <c r="BC66" s="490">
        <f t="shared" si="262"/>
        <v>1.2764143202074718</v>
      </c>
      <c r="BD66" s="490">
        <f t="shared" si="263"/>
        <v>1.3087508637278751</v>
      </c>
      <c r="BE66" s="490">
        <f t="shared" si="264"/>
        <v>1.3405514478891967</v>
      </c>
      <c r="BF66" s="490">
        <f t="shared" si="265"/>
        <v>1.3718350200049232</v>
      </c>
      <c r="BG66" s="490">
        <f t="shared" si="266"/>
        <v>1.4026201425416625</v>
      </c>
      <c r="BH66" s="490">
        <f t="shared" si="267"/>
        <v>1.4329249446040242</v>
      </c>
      <c r="BI66" s="490">
        <f t="shared" si="268"/>
        <v>1.4627670854318686</v>
      </c>
      <c r="BJ66" s="490">
        <f t="shared" si="269"/>
        <v>1.4921637280268527</v>
      </c>
      <c r="BK66" s="490">
        <f t="shared" si="270"/>
        <v>1.5211315212634009</v>
      </c>
      <c r="BL66" s="490">
        <f t="shared" si="271"/>
        <v>1.5496865890571045</v>
      </c>
      <c r="BM66" s="490">
        <f t="shared" si="272"/>
        <v>1.5778445253598543</v>
      </c>
      <c r="BN66" s="527"/>
      <c r="BO66" s="252"/>
      <c r="BP66" s="515">
        <f t="shared" si="273"/>
        <v>550</v>
      </c>
      <c r="BQ66" s="592">
        <v>55000</v>
      </c>
      <c r="BR66" s="382">
        <f t="shared" si="274"/>
        <v>216.75995763695454</v>
      </c>
      <c r="BS66" s="382">
        <f t="shared" si="275"/>
        <v>217.08907850084992</v>
      </c>
      <c r="BT66" s="382">
        <f t="shared" si="276"/>
        <v>217.63510591988597</v>
      </c>
      <c r="BU66" s="382">
        <f t="shared" si="277"/>
        <v>218.39435565226839</v>
      </c>
      <c r="BV66" s="382">
        <f t="shared" si="278"/>
        <v>219.36181834039877</v>
      </c>
      <c r="BW66" s="382">
        <f t="shared" si="279"/>
        <v>220.53129698664651</v>
      </c>
      <c r="BX66" s="382">
        <f t="shared" si="280"/>
        <v>221.89556918077676</v>
      </c>
      <c r="BY66" s="382">
        <f t="shared" si="281"/>
        <v>223.44656528842393</v>
      </c>
      <c r="BZ66" s="382">
        <f t="shared" si="282"/>
        <v>225.17555378053351</v>
      </c>
      <c r="CA66" s="382">
        <f t="shared" si="283"/>
        <v>227.07332553546235</v>
      </c>
      <c r="CB66" s="382">
        <f t="shared" si="284"/>
        <v>229.13037011222025</v>
      </c>
      <c r="CC66" s="382">
        <f t="shared" si="285"/>
        <v>231.33703847748646</v>
      </c>
      <c r="CD66" s="382">
        <f t="shared" si="286"/>
        <v>233.68368827544833</v>
      </c>
      <c r="CE66" s="382">
        <f t="shared" si="287"/>
        <v>236.16080929186245</v>
      </c>
      <c r="CF66" s="382">
        <f t="shared" si="288"/>
        <v>238.7591281591958</v>
      </c>
      <c r="CG66" s="382">
        <f t="shared" si="289"/>
        <v>241.46969250317352</v>
      </c>
      <c r="CH66" s="382">
        <f t="shared" si="290"/>
        <v>244.28393561116346</v>
      </c>
      <c r="CI66" s="382">
        <f t="shared" si="291"/>
        <v>247.19372331289028</v>
      </c>
      <c r="CJ66" s="382">
        <f t="shared" si="292"/>
        <v>250.19138513110636</v>
      </c>
      <c r="CK66" s="382">
        <f t="shared" si="293"/>
        <v>253.26973192465985</v>
      </c>
      <c r="CL66" s="382">
        <f t="shared" si="294"/>
        <v>256.42206225430925</v>
      </c>
      <c r="CM66" s="382">
        <f t="shared" si="295"/>
        <v>259.64215959688573</v>
      </c>
      <c r="CN66" s="382">
        <f t="shared" si="296"/>
        <v>262.92428235503991</v>
      </c>
      <c r="CO66" s="382">
        <f t="shared" si="297"/>
        <v>266.26314839006477</v>
      </c>
      <c r="CP66" s="382">
        <f t="shared" si="298"/>
        <v>269.6539155688825</v>
      </c>
      <c r="CQ66" s="382">
        <f t="shared" si="299"/>
        <v>273.09215958114345</v>
      </c>
      <c r="CR66" s="382">
        <f t="shared" si="300"/>
        <v>276.57385006043211</v>
      </c>
      <c r="CS66" s="382">
        <f t="shared" si="301"/>
        <v>280.09532584203629</v>
      </c>
      <c r="CT66" s="382">
        <f t="shared" si="302"/>
        <v>283.65327001214087</v>
      </c>
      <c r="CU66" s="382">
        <f t="shared" si="303"/>
        <v>287.24468525073638</v>
      </c>
      <c r="CV66" s="382">
        <f t="shared" si="304"/>
        <v>290.86686984216436</v>
      </c>
      <c r="CW66" s="382">
        <f t="shared" si="305"/>
        <v>294.51739462134714</v>
      </c>
      <c r="CX66" s="382">
        <f t="shared" si="306"/>
        <v>298.19408103793648</v>
      </c>
      <c r="CY66" s="382">
        <f t="shared" si="307"/>
        <v>301.89498045228447</v>
      </c>
      <c r="CZ66" s="382">
        <f t="shared" si="308"/>
        <v>305.61835472373087</v>
      </c>
      <c r="DA66" s="382">
        <f t="shared" si="309"/>
        <v>309.36265811071405</v>
      </c>
      <c r="DB66" s="382">
        <f t="shared" si="310"/>
        <v>313.12652047151443</v>
      </c>
      <c r="DC66" s="382">
        <f t="shared" si="311"/>
        <v>316.90873173201697</v>
      </c>
      <c r="DD66" s="382">
        <f t="shared" si="312"/>
        <v>320.70822757112796</v>
      </c>
      <c r="DE66" s="382">
        <f t="shared" si="313"/>
        <v>324.52407626395666</v>
      </c>
      <c r="DF66" s="521"/>
      <c r="DG66" s="252"/>
      <c r="DH66" s="515">
        <f t="shared" si="314"/>
        <v>550</v>
      </c>
      <c r="DI66" s="592">
        <v>55000</v>
      </c>
      <c r="DJ66" s="382">
        <f t="shared" si="315"/>
        <v>28.894075363800781</v>
      </c>
      <c r="DK66" s="382">
        <f t="shared" si="316"/>
        <v>57.73827460742794</v>
      </c>
      <c r="DL66" s="382">
        <f t="shared" si="317"/>
        <v>86.483558818424598</v>
      </c>
      <c r="DM66" s="382">
        <f t="shared" si="318"/>
        <v>115.08252632026031</v>
      </c>
      <c r="DN66" s="382">
        <f t="shared" si="319"/>
        <v>143.49014149112207</v>
      </c>
      <c r="DO66" s="382">
        <f t="shared" si="320"/>
        <v>171.66436421390938</v>
      </c>
      <c r="DP66" s="382">
        <f t="shared" si="321"/>
        <v>199.56665961076351</v>
      </c>
      <c r="DQ66" s="382">
        <f t="shared" si="322"/>
        <v>227.16237650255374</v>
      </c>
      <c r="DR66" s="382">
        <f t="shared" si="323"/>
        <v>254.42099179539491</v>
      </c>
      <c r="DS66" s="382">
        <f t="shared" si="324"/>
        <v>281.31622587155312</v>
      </c>
      <c r="DT66" s="382">
        <f t="shared" si="325"/>
        <v>307.82604042536184</v>
      </c>
      <c r="DU66" s="382">
        <f t="shared" si="326"/>
        <v>333.93253470146828</v>
      </c>
      <c r="DV66" s="382">
        <f t="shared" si="327"/>
        <v>359.62175870203606</v>
      </c>
      <c r="DW66" s="382">
        <f t="shared" si="328"/>
        <v>384.88346279517089</v>
      </c>
      <c r="DX66" s="382">
        <f t="shared" si="329"/>
        <v>409.71080258842818</v>
      </c>
      <c r="DY66" s="382">
        <f t="shared" si="330"/>
        <v>434.10001630867208</v>
      </c>
      <c r="DZ66" s="382">
        <f t="shared" si="331"/>
        <v>458.05008963726567</v>
      </c>
      <c r="EA66" s="382">
        <f t="shared" si="332"/>
        <v>481.56242033053553</v>
      </c>
      <c r="EB66" s="382">
        <f t="shared" si="333"/>
        <v>504.64049228470424</v>
      </c>
      <c r="EC66" s="382">
        <f t="shared" si="334"/>
        <v>527.28956618160066</v>
      </c>
      <c r="ED66" s="382">
        <f t="shared" si="335"/>
        <v>549.51639160298771</v>
      </c>
      <c r="EE66" s="382">
        <f t="shared" si="336"/>
        <v>571.32894359363456</v>
      </c>
      <c r="EF66" s="382">
        <f t="shared" si="337"/>
        <v>592.73618510460949</v>
      </c>
      <c r="EG66" s="382">
        <f t="shared" si="338"/>
        <v>613.74785554547498</v>
      </c>
      <c r="EH66" s="382">
        <f t="shared" si="339"/>
        <v>634.37428478270363</v>
      </c>
      <c r="EI66" s="382">
        <f t="shared" si="340"/>
        <v>654.62623129770168</v>
      </c>
      <c r="EJ66" s="382">
        <f t="shared" si="341"/>
        <v>674.51474281376011</v>
      </c>
      <c r="EK66" s="382">
        <f t="shared" si="342"/>
        <v>694.05103747148814</v>
      </c>
      <c r="EL66" s="382">
        <f t="shared" si="343"/>
        <v>713.24640353526468</v>
      </c>
      <c r="EM66" s="382">
        <f t="shared" si="344"/>
        <v>732.11211561394657</v>
      </c>
      <c r="EN66" s="382">
        <f t="shared" si="345"/>
        <v>750.65936544777549</v>
      </c>
      <c r="EO66" s="382">
        <f t="shared" si="346"/>
        <v>768.89920542725827</v>
      </c>
      <c r="EP66" s="382">
        <f t="shared" si="347"/>
        <v>786.84250315043278</v>
      </c>
      <c r="EQ66" s="382">
        <f t="shared" si="348"/>
        <v>804.49990547896766</v>
      </c>
      <c r="ER66" s="382">
        <f t="shared" si="349"/>
        <v>821.88181071137785</v>
      </c>
      <c r="ES66" s="382">
        <f t="shared" si="350"/>
        <v>838.99834764616514</v>
      </c>
      <c r="ET66" s="382">
        <f t="shared" si="351"/>
        <v>855.85936045481378</v>
      </c>
      <c r="EU66" s="382">
        <f t="shared" si="352"/>
        <v>872.47439842119263</v>
      </c>
      <c r="EV66" s="382">
        <f t="shared" si="353"/>
        <v>888.85270972887986</v>
      </c>
      <c r="EW66" s="382">
        <f t="shared" si="354"/>
        <v>905.00323859052583</v>
      </c>
      <c r="EX66" s="521"/>
      <c r="EY66" s="252"/>
      <c r="EZ66" s="515">
        <f t="shared" si="355"/>
        <v>550</v>
      </c>
      <c r="FA66" s="592">
        <v>55000</v>
      </c>
      <c r="FB66" s="382">
        <f t="shared" si="356"/>
        <v>283.60995763695456</v>
      </c>
      <c r="FC66" s="382">
        <f t="shared" si="357"/>
        <v>293.93907850084997</v>
      </c>
      <c r="FD66" s="382">
        <f t="shared" si="358"/>
        <v>304.485105919886</v>
      </c>
      <c r="FE66" s="382">
        <f t="shared" si="359"/>
        <v>315.24435565226838</v>
      </c>
      <c r="FF66" s="382">
        <f t="shared" si="360"/>
        <v>326.21181834039879</v>
      </c>
      <c r="FG66" s="382">
        <f t="shared" si="361"/>
        <v>337.38129698664653</v>
      </c>
      <c r="FH66" s="382">
        <f t="shared" si="362"/>
        <v>348.74556918077678</v>
      </c>
      <c r="FI66" s="382">
        <f t="shared" si="363"/>
        <v>360.29656528842395</v>
      </c>
      <c r="FJ66" s="382">
        <f t="shared" si="364"/>
        <v>372.02555378053353</v>
      </c>
      <c r="FK66" s="382">
        <f t="shared" si="365"/>
        <v>383.92332553546237</v>
      </c>
      <c r="FL66" s="382">
        <f t="shared" si="366"/>
        <v>395.98037011222027</v>
      </c>
      <c r="FM66" s="382">
        <f t="shared" si="367"/>
        <v>408.18703847748645</v>
      </c>
      <c r="FN66" s="382">
        <f t="shared" si="368"/>
        <v>420.53368827544836</v>
      </c>
      <c r="FO66" s="382">
        <f t="shared" si="369"/>
        <v>433.01080929186247</v>
      </c>
      <c r="FP66" s="382">
        <f t="shared" si="370"/>
        <v>445.60912815919585</v>
      </c>
      <c r="FQ66" s="382">
        <f t="shared" si="371"/>
        <v>458.31969250317354</v>
      </c>
      <c r="FR66" s="382">
        <f t="shared" si="372"/>
        <v>471.13393561116345</v>
      </c>
      <c r="FS66" s="382">
        <f t="shared" si="373"/>
        <v>484.04372331289028</v>
      </c>
      <c r="FT66" s="382">
        <f t="shared" si="374"/>
        <v>497.04138513110638</v>
      </c>
      <c r="FU66" s="382">
        <f t="shared" si="375"/>
        <v>510.11973192465985</v>
      </c>
      <c r="FV66" s="382">
        <f t="shared" si="376"/>
        <v>523.27206225430928</v>
      </c>
      <c r="FW66" s="382">
        <f t="shared" si="377"/>
        <v>536.49215959688581</v>
      </c>
      <c r="FX66" s="382">
        <f t="shared" si="378"/>
        <v>549.77428235503999</v>
      </c>
      <c r="FY66" s="382">
        <f t="shared" si="379"/>
        <v>563.11314839006479</v>
      </c>
      <c r="FZ66" s="382">
        <f t="shared" si="380"/>
        <v>576.50391556888258</v>
      </c>
      <c r="GA66" s="382">
        <f t="shared" si="381"/>
        <v>589.94215958114341</v>
      </c>
      <c r="GB66" s="382">
        <f t="shared" si="382"/>
        <v>603.42385006043219</v>
      </c>
      <c r="GC66" s="382">
        <f t="shared" si="383"/>
        <v>616.94532584203625</v>
      </c>
      <c r="GD66" s="382">
        <f t="shared" si="384"/>
        <v>630.50327001214089</v>
      </c>
      <c r="GE66" s="382">
        <f t="shared" si="385"/>
        <v>644.09468525073635</v>
      </c>
      <c r="GF66" s="382">
        <f t="shared" si="386"/>
        <v>657.71686984216444</v>
      </c>
      <c r="GG66" s="382">
        <f t="shared" si="387"/>
        <v>671.3673946213471</v>
      </c>
      <c r="GH66" s="382">
        <f t="shared" si="388"/>
        <v>685.04408103793651</v>
      </c>
      <c r="GI66" s="382">
        <f t="shared" si="389"/>
        <v>698.74498045228449</v>
      </c>
      <c r="GJ66" s="382">
        <f t="shared" si="390"/>
        <v>712.46835472373095</v>
      </c>
      <c r="GK66" s="382">
        <f t="shared" si="391"/>
        <v>726.21265811071407</v>
      </c>
      <c r="GL66" s="382">
        <f t="shared" si="392"/>
        <v>739.9765204715145</v>
      </c>
      <c r="GM66" s="382">
        <f t="shared" si="393"/>
        <v>753.75873173201694</v>
      </c>
      <c r="GN66" s="382">
        <f t="shared" si="394"/>
        <v>767.55822757112799</v>
      </c>
      <c r="GO66" s="382">
        <f t="shared" si="395"/>
        <v>781.37407626395668</v>
      </c>
      <c r="GQ66" s="511"/>
      <c r="GR66" s="521"/>
      <c r="GS66" s="524">
        <v>55000</v>
      </c>
      <c r="GT66" s="477">
        <f t="shared" si="396"/>
        <v>8.8155055687391268</v>
      </c>
      <c r="GU66" s="477">
        <f t="shared" si="397"/>
        <v>4.0908878122768702</v>
      </c>
      <c r="GV66" s="477">
        <f t="shared" si="398"/>
        <v>2.520728217939824</v>
      </c>
      <c r="GW66" s="477">
        <f t="shared" si="399"/>
        <v>1.7392894971299351</v>
      </c>
      <c r="GX66" s="477">
        <f t="shared" si="400"/>
        <v>1.2734092736300071</v>
      </c>
      <c r="GY66" s="477">
        <f t="shared" si="401"/>
        <v>0.96535430362377839</v>
      </c>
      <c r="GZ66" s="477">
        <f t="shared" si="402"/>
        <v>0.74751418829664773</v>
      </c>
      <c r="HA66" s="477">
        <f t="shared" si="403"/>
        <v>0.5860749954972122</v>
      </c>
      <c r="HB66" s="477">
        <f t="shared" si="404"/>
        <v>0.46224394125354279</v>
      </c>
      <c r="HC66" s="477">
        <f t="shared" si="405"/>
        <v>0.36473935815831288</v>
      </c>
      <c r="HD66" s="477">
        <f t="shared" si="406"/>
        <v>0.28637710300611519</v>
      </c>
      <c r="HE66" s="477">
        <f t="shared" si="407"/>
        <v>0.22236378926779571</v>
      </c>
      <c r="HF66" s="477">
        <f t="shared" si="408"/>
        <v>0.16937776455256356</v>
      </c>
      <c r="HG66" s="477">
        <f t="shared" si="409"/>
        <v>0.12504394485326129</v>
      </c>
      <c r="HH66" s="477">
        <f t="shared" si="410"/>
        <v>8.7618694317974949E-2</v>
      </c>
      <c r="HI66" s="477">
        <f t="shared" si="411"/>
        <v>5.5792847925810178E-2</v>
      </c>
      <c r="HJ66" s="477">
        <f t="shared" si="412"/>
        <v>2.8564225332340848E-2</v>
      </c>
      <c r="HK66" s="477">
        <f t="shared" si="413"/>
        <v>5.1526092518839562E-3</v>
      </c>
      <c r="HL66" s="477">
        <f t="shared" si="414"/>
        <v>1.5058457000138328E-2</v>
      </c>
      <c r="HM66" s="477">
        <f t="shared" si="415"/>
        <v>3.2562438853621194E-2</v>
      </c>
      <c r="HN66" s="477">
        <f t="shared" si="416"/>
        <v>4.7758956329075855E-2</v>
      </c>
      <c r="HO66" s="477">
        <f t="shared" si="417"/>
        <v>6.097500290747896E-2</v>
      </c>
      <c r="HP66" s="477">
        <f t="shared" si="418"/>
        <v>7.2480647932751635E-2</v>
      </c>
      <c r="HQ66" s="477">
        <f t="shared" si="419"/>
        <v>8.2500829449592208E-2</v>
      </c>
      <c r="HR66" s="477">
        <f t="shared" si="420"/>
        <v>9.1224330181737687E-2</v>
      </c>
      <c r="HS66" s="477">
        <f t="shared" si="421"/>
        <v>9.8810693223110632E-2</v>
      </c>
      <c r="HT66" s="477">
        <f t="shared" si="422"/>
        <v>0.10539560997105854</v>
      </c>
      <c r="HU66" s="477">
        <f t="shared" si="423"/>
        <v>0.11109516082615094</v>
      </c>
      <c r="HV66" s="477">
        <f t="shared" si="424"/>
        <v>0.11600918436181468</v>
      </c>
      <c r="HW66" s="477">
        <f t="shared" si="425"/>
        <v>0.12022397729260241</v>
      </c>
      <c r="HX66" s="477">
        <f t="shared" si="426"/>
        <v>0.12381447549138344</v>
      </c>
      <c r="HY66" s="477">
        <f t="shared" si="427"/>
        <v>0.12684602886501248</v>
      </c>
      <c r="HZ66" s="477">
        <f t="shared" si="428"/>
        <v>0.12937585565714402</v>
      </c>
      <c r="IA66" s="477">
        <f t="shared" si="429"/>
        <v>0.13145424170525022</v>
      </c>
      <c r="IB66" s="477">
        <f t="shared" si="430"/>
        <v>0.13312553527975554</v>
      </c>
      <c r="IC66" s="477">
        <f t="shared" si="431"/>
        <v>0.13442897694837502</v>
      </c>
      <c r="ID66" s="477">
        <f t="shared" si="432"/>
        <v>0.13539939543538762</v>
      </c>
      <c r="IE66" s="477">
        <f t="shared" si="433"/>
        <v>0.13606779397080365</v>
      </c>
      <c r="IF66" s="477">
        <f t="shared" si="434"/>
        <v>0.13646184663682853</v>
      </c>
      <c r="IG66" s="477">
        <f t="shared" si="435"/>
        <v>0.13660632034766221</v>
      </c>
    </row>
    <row r="67" spans="1:296">
      <c r="F67" s="384"/>
      <c r="G67" s="384"/>
      <c r="H67" s="384"/>
      <c r="I67" s="384"/>
      <c r="J67" s="252"/>
      <c r="K67" s="606">
        <v>55000</v>
      </c>
      <c r="L67" s="382">
        <f t="shared" si="231"/>
        <v>16.763999999999999</v>
      </c>
      <c r="M67" s="382">
        <v>550</v>
      </c>
      <c r="N67" s="493">
        <f t="shared" si="436"/>
        <v>91.198296647399829</v>
      </c>
      <c r="O67" s="263">
        <f t="shared" si="437"/>
        <v>0.14664455549323296</v>
      </c>
      <c r="P67" s="383">
        <f t="shared" si="440"/>
        <v>-56.500002288000502</v>
      </c>
      <c r="Q67" s="383">
        <f t="shared" si="438"/>
        <v>216.64999771199948</v>
      </c>
      <c r="R67" s="382">
        <f t="shared" si="189"/>
        <v>573.56933718429855</v>
      </c>
      <c r="S67" s="263">
        <f t="shared" si="439"/>
        <v>9.0005720846187839E-2</v>
      </c>
      <c r="T67" s="492">
        <f>O67/Konstanten!$C$22</f>
        <v>0.11970984121896568</v>
      </c>
      <c r="U67" s="492">
        <f t="shared" si="190"/>
        <v>0.75186533996876448</v>
      </c>
      <c r="V67" s="492"/>
      <c r="W67" s="252"/>
      <c r="X67" s="515">
        <f t="shared" si="232"/>
        <v>560</v>
      </c>
      <c r="Y67" s="592">
        <v>56000</v>
      </c>
      <c r="Z67" s="490">
        <f t="shared" si="233"/>
        <v>5.1600384825271288E-2</v>
      </c>
      <c r="AA67" s="490">
        <f t="shared" si="234"/>
        <v>0.103106897410583</v>
      </c>
      <c r="AB67" s="490">
        <f t="shared" si="235"/>
        <v>0.15442731869125953</v>
      </c>
      <c r="AC67" s="490">
        <f t="shared" si="236"/>
        <v>0.2054726588960176</v>
      </c>
      <c r="AD67" s="490">
        <f t="shared" si="237"/>
        <v>0.25615858639856681</v>
      </c>
      <c r="AE67" s="490">
        <f t="shared" si="238"/>
        <v>0.30640665181170285</v>
      </c>
      <c r="AF67" s="490">
        <f t="shared" si="239"/>
        <v>0.35614526665715818</v>
      </c>
      <c r="AG67" s="490">
        <f t="shared" si="240"/>
        <v>0.40531041469936296</v>
      </c>
      <c r="AH67" s="490">
        <f t="shared" si="241"/>
        <v>0.45384609250455243</v>
      </c>
      <c r="AI67" s="490">
        <f t="shared" si="242"/>
        <v>0.50170449211315826</v>
      </c>
      <c r="AJ67" s="490">
        <f t="shared" si="243"/>
        <v>0.54884595159005511</v>
      </c>
      <c r="AK67" s="490">
        <f t="shared" si="244"/>
        <v>0.59523870800792589</v>
      </c>
      <c r="AL67" s="490">
        <f t="shared" si="245"/>
        <v>0.64085849209716261</v>
      </c>
      <c r="AM67" s="490">
        <f t="shared" si="246"/>
        <v>0.68568800481347225</v>
      </c>
      <c r="AN67" s="490">
        <f t="shared" si="247"/>
        <v>0.72971631417563831</v>
      </c>
      <c r="AO67" s="490">
        <f t="shared" si="248"/>
        <v>0.77293820677314173</v>
      </c>
      <c r="AP67" s="490">
        <f t="shared" si="249"/>
        <v>0.81535352317543452</v>
      </c>
      <c r="AQ67" s="490">
        <f t="shared" si="250"/>
        <v>0.85696650081249559</v>
      </c>
      <c r="AR67" s="490">
        <f t="shared" si="251"/>
        <v>0.89778514229574757</v>
      </c>
      <c r="AS67" s="490">
        <f t="shared" si="252"/>
        <v>0.93782062199301364</v>
      </c>
      <c r="AT67" s="490">
        <f t="shared" si="253"/>
        <v>0.97708673918620792</v>
      </c>
      <c r="AU67" s="490">
        <f t="shared" si="254"/>
        <v>1.0155994224259464</v>
      </c>
      <c r="AV67" s="490">
        <f t="shared" si="255"/>
        <v>1.0533762867582177</v>
      </c>
      <c r="AW67" s="490">
        <f t="shared" si="256"/>
        <v>1.090436243280777</v>
      </c>
      <c r="AX67" s="490">
        <f t="shared" si="257"/>
        <v>1.1267991589005977</v>
      </c>
      <c r="AY67" s="490">
        <f t="shared" si="258"/>
        <v>1.1624855631050472</v>
      </c>
      <c r="AZ67" s="490">
        <f t="shared" si="259"/>
        <v>1.1975163979232675</v>
      </c>
      <c r="BA67" s="490">
        <f t="shared" si="260"/>
        <v>1.2319128069439753</v>
      </c>
      <c r="BB67" s="490">
        <f t="shared" si="261"/>
        <v>1.265695959186387</v>
      </c>
      <c r="BC67" s="490">
        <f t="shared" si="262"/>
        <v>1.2988869037224111</v>
      </c>
      <c r="BD67" s="490">
        <f t="shared" si="263"/>
        <v>1.3315064511632109</v>
      </c>
      <c r="BE67" s="490">
        <f t="shared" si="264"/>
        <v>1.3635750784084137</v>
      </c>
      <c r="BF67" s="490">
        <f t="shared" si="265"/>
        <v>1.3951128533782424</v>
      </c>
      <c r="BG67" s="490">
        <f t="shared" si="266"/>
        <v>1.4261393767837092</v>
      </c>
      <c r="BH67" s="490">
        <f t="shared" si="267"/>
        <v>1.4566737383214181</v>
      </c>
      <c r="BI67" s="490">
        <f t="shared" si="268"/>
        <v>1.48673448499577</v>
      </c>
      <c r="BJ67" s="490">
        <f t="shared" si="269"/>
        <v>1.5163395995663806</v>
      </c>
      <c r="BK67" s="490">
        <f t="shared" si="270"/>
        <v>1.5455064873879134</v>
      </c>
      <c r="BL67" s="490">
        <f t="shared" si="271"/>
        <v>1.5742519701523854</v>
      </c>
      <c r="BM67" s="490">
        <f t="shared" si="272"/>
        <v>1.6025922852600649</v>
      </c>
      <c r="BN67" s="527"/>
      <c r="BO67" s="252"/>
      <c r="BP67" s="515">
        <f t="shared" si="273"/>
        <v>560</v>
      </c>
      <c r="BQ67" s="592">
        <v>56000</v>
      </c>
      <c r="BR67" s="382">
        <f t="shared" si="274"/>
        <v>216.76536815639372</v>
      </c>
      <c r="BS67" s="382">
        <f t="shared" si="275"/>
        <v>217.11064033641799</v>
      </c>
      <c r="BT67" s="382">
        <f t="shared" si="276"/>
        <v>217.68332273461832</v>
      </c>
      <c r="BU67" s="382">
        <f t="shared" si="277"/>
        <v>218.47934754996618</v>
      </c>
      <c r="BV67" s="382">
        <f t="shared" si="278"/>
        <v>219.49319188461592</v>
      </c>
      <c r="BW67" s="382">
        <f t="shared" si="279"/>
        <v>220.71803629080995</v>
      </c>
      <c r="BX67" s="382">
        <f t="shared" si="280"/>
        <v>222.1459510641541</v>
      </c>
      <c r="BY67" s="382">
        <f t="shared" si="281"/>
        <v>223.76809977981566</v>
      </c>
      <c r="BZ67" s="382">
        <f t="shared" si="282"/>
        <v>225.57494964303064</v>
      </c>
      <c r="CA67" s="382">
        <f t="shared" si="283"/>
        <v>227.55647912644275</v>
      </c>
      <c r="CB67" s="382">
        <f t="shared" si="284"/>
        <v>229.70237487288819</v>
      </c>
      <c r="CC67" s="382">
        <f t="shared" si="285"/>
        <v>232.00221169827682</v>
      </c>
      <c r="CD67" s="382">
        <f t="shared" si="286"/>
        <v>234.44561149073911</v>
      </c>
      <c r="CE67" s="382">
        <f t="shared" si="287"/>
        <v>237.02237866767086</v>
      </c>
      <c r="CF67" s="382">
        <f t="shared" si="288"/>
        <v>239.72261147954671</v>
      </c>
      <c r="CG67" s="382">
        <f t="shared" si="289"/>
        <v>242.5367897582617</v>
      </c>
      <c r="CH67" s="382">
        <f t="shared" si="290"/>
        <v>245.45584067259284</v>
      </c>
      <c r="CI67" s="382">
        <f t="shared" si="291"/>
        <v>248.47118468963865</v>
      </c>
      <c r="CJ67" s="382">
        <f t="shared" si="292"/>
        <v>251.5747642907962</v>
      </c>
      <c r="CK67" s="382">
        <f t="shared" si="293"/>
        <v>254.75905810933901</v>
      </c>
      <c r="CL67" s="382">
        <f t="shared" si="294"/>
        <v>258.0170831021963</v>
      </c>
      <c r="CM67" s="382">
        <f t="shared" si="295"/>
        <v>261.34238719543833</v>
      </c>
      <c r="CN67" s="382">
        <f t="shared" si="296"/>
        <v>264.72903459743696</v>
      </c>
      <c r="CO67" s="382">
        <f t="shared" si="297"/>
        <v>268.17158569250006</v>
      </c>
      <c r="CP67" s="382">
        <f t="shared" si="298"/>
        <v>271.66507313814122</v>
      </c>
      <c r="CQ67" s="382">
        <f t="shared" si="299"/>
        <v>275.20497550986164</v>
      </c>
      <c r="CR67" s="382">
        <f t="shared" si="300"/>
        <v>278.78718958015753</v>
      </c>
      <c r="CS67" s="382">
        <f t="shared" si="301"/>
        <v>282.40800208987366</v>
      </c>
      <c r="CT67" s="382">
        <f t="shared" si="302"/>
        <v>286.06406167242585</v>
      </c>
      <c r="CU67" s="382">
        <f t="shared" si="303"/>
        <v>289.7523514246858</v>
      </c>
      <c r="CV67" s="382">
        <f t="shared" si="304"/>
        <v>293.47016248048504</v>
      </c>
      <c r="CW67" s="382">
        <f t="shared" si="305"/>
        <v>297.21506883096731</v>
      </c>
      <c r="CX67" s="382">
        <f t="shared" si="306"/>
        <v>300.98490354709315</v>
      </c>
      <c r="CY67" s="382">
        <f t="shared" si="307"/>
        <v>304.77773649012317</v>
      </c>
      <c r="CZ67" s="382">
        <f t="shared" si="308"/>
        <v>308.59185354274825</v>
      </c>
      <c r="DA67" s="382">
        <f t="shared" si="309"/>
        <v>312.42573735371099</v>
      </c>
      <c r="DB67" s="382">
        <f t="shared" si="310"/>
        <v>316.27804955981105</v>
      </c>
      <c r="DC67" s="382">
        <f t="shared" si="311"/>
        <v>320.14761442882394</v>
      </c>
      <c r="DD67" s="382">
        <f t="shared" si="312"/>
        <v>324.03340385330034</v>
      </c>
      <c r="DE67" s="382">
        <f t="shared" si="313"/>
        <v>327.93452361688833</v>
      </c>
      <c r="DF67" s="521"/>
      <c r="DG67" s="252"/>
      <c r="DH67" s="515">
        <f t="shared" si="314"/>
        <v>560</v>
      </c>
      <c r="DI67" s="592">
        <v>56000</v>
      </c>
      <c r="DJ67" s="382">
        <f t="shared" si="315"/>
        <v>29.59639852268559</v>
      </c>
      <c r="DK67" s="382">
        <f t="shared" si="316"/>
        <v>59.13895480691756</v>
      </c>
      <c r="DL67" s="382">
        <f t="shared" si="317"/>
        <v>88.574774824894163</v>
      </c>
      <c r="DM67" s="382">
        <f t="shared" si="318"/>
        <v>117.85281677248427</v>
      </c>
      <c r="DN67" s="382">
        <f t="shared" si="319"/>
        <v>146.92471061469283</v>
      </c>
      <c r="DO67" s="382">
        <f t="shared" si="320"/>
        <v>175.74546018849855</v>
      </c>
      <c r="DP67" s="382">
        <f t="shared" si="321"/>
        <v>204.27400453787149</v>
      </c>
      <c r="DQ67" s="382">
        <f t="shared" si="322"/>
        <v>232.4736259130068</v>
      </c>
      <c r="DR67" s="382">
        <f t="shared" si="323"/>
        <v>260.31220246151997</v>
      </c>
      <c r="DS67" s="382">
        <f t="shared" si="324"/>
        <v>287.76231300372933</v>
      </c>
      <c r="DT67" s="382">
        <f t="shared" si="325"/>
        <v>314.80120866979354</v>
      </c>
      <c r="DU67" s="382">
        <f t="shared" si="326"/>
        <v>341.41067121854428</v>
      </c>
      <c r="DV67" s="382">
        <f t="shared" si="327"/>
        <v>367.57678054109857</v>
      </c>
      <c r="DW67" s="382">
        <f t="shared" si="328"/>
        <v>393.28961443608739</v>
      </c>
      <c r="DX67" s="382">
        <f t="shared" si="329"/>
        <v>418.54290265429023</v>
      </c>
      <c r="DY67" s="382">
        <f t="shared" si="330"/>
        <v>443.33365494329121</v>
      </c>
      <c r="DZ67" s="382">
        <f t="shared" si="331"/>
        <v>467.66177985861657</v>
      </c>
      <c r="EA67" s="382">
        <f t="shared" si="332"/>
        <v>491.52970786017073</v>
      </c>
      <c r="EB67" s="382">
        <f t="shared" si="333"/>
        <v>514.9420290004831</v>
      </c>
      <c r="EC67" s="382">
        <f t="shared" si="334"/>
        <v>537.90515255429943</v>
      </c>
      <c r="ED67" s="382">
        <f t="shared" si="335"/>
        <v>560.42699336660087</v>
      </c>
      <c r="EE67" s="382">
        <f t="shared" si="336"/>
        <v>582.5166875656065</v>
      </c>
      <c r="EF67" s="382">
        <f t="shared" si="337"/>
        <v>604.18433860156858</v>
      </c>
      <c r="EG67" s="382">
        <f t="shared" si="338"/>
        <v>625.44079330029183</v>
      </c>
      <c r="EH67" s="382">
        <f t="shared" si="339"/>
        <v>646.29744671044091</v>
      </c>
      <c r="EI67" s="382">
        <f t="shared" si="340"/>
        <v>666.76607391647804</v>
      </c>
      <c r="EJ67" s="382">
        <f t="shared" si="341"/>
        <v>686.85868662417727</v>
      </c>
      <c r="EK67" s="382">
        <f t="shared" si="342"/>
        <v>706.58741214770464</v>
      </c>
      <c r="EL67" s="382">
        <f t="shared" si="343"/>
        <v>725.96439238738094</v>
      </c>
      <c r="EM67" s="382">
        <f t="shared" si="344"/>
        <v>745.00170044542915</v>
      </c>
      <c r="EN67" s="382">
        <f t="shared" si="345"/>
        <v>763.71127265030043</v>
      </c>
      <c r="EO67" s="382">
        <f t="shared" si="346"/>
        <v>782.10485392374176</v>
      </c>
      <c r="EP67" s="382">
        <f t="shared" si="347"/>
        <v>800.19395460945395</v>
      </c>
      <c r="EQ67" s="382">
        <f t="shared" si="348"/>
        <v>817.98981707426071</v>
      </c>
      <c r="ER67" s="382">
        <f t="shared" si="349"/>
        <v>835.50339058279008</v>
      </c>
      <c r="ES67" s="382">
        <f t="shared" si="350"/>
        <v>852.74531312806323</v>
      </c>
      <c r="ET67" s="382">
        <f t="shared" si="351"/>
        <v>869.72589906959365</v>
      </c>
      <c r="EU67" s="382">
        <f t="shared" si="352"/>
        <v>886.45513158511892</v>
      </c>
      <c r="EV67" s="382">
        <f t="shared" si="353"/>
        <v>902.94265908137982</v>
      </c>
      <c r="EW67" s="382">
        <f t="shared" si="354"/>
        <v>919.19779483328568</v>
      </c>
      <c r="EX67" s="521"/>
      <c r="EY67" s="252"/>
      <c r="EZ67" s="515">
        <f t="shared" si="355"/>
        <v>560</v>
      </c>
      <c r="FA67" s="592">
        <v>56000</v>
      </c>
      <c r="FB67" s="382">
        <f t="shared" si="356"/>
        <v>289.61536815639374</v>
      </c>
      <c r="FC67" s="382">
        <f t="shared" si="357"/>
        <v>299.96064033641801</v>
      </c>
      <c r="FD67" s="382">
        <f t="shared" si="358"/>
        <v>310.53332273461831</v>
      </c>
      <c r="FE67" s="382">
        <f t="shared" si="359"/>
        <v>321.3293475499662</v>
      </c>
      <c r="FF67" s="382">
        <f t="shared" si="360"/>
        <v>332.34319188461598</v>
      </c>
      <c r="FG67" s="382">
        <f t="shared" si="361"/>
        <v>343.56803629080997</v>
      </c>
      <c r="FH67" s="382">
        <f t="shared" si="362"/>
        <v>354.99595106415416</v>
      </c>
      <c r="FI67" s="382">
        <f t="shared" si="363"/>
        <v>366.61809977981568</v>
      </c>
      <c r="FJ67" s="382">
        <f t="shared" si="364"/>
        <v>378.42494964303069</v>
      </c>
      <c r="FK67" s="382">
        <f t="shared" si="365"/>
        <v>390.40647912644278</v>
      </c>
      <c r="FL67" s="382">
        <f t="shared" si="366"/>
        <v>402.55237487288821</v>
      </c>
      <c r="FM67" s="382">
        <f t="shared" si="367"/>
        <v>414.85221169827685</v>
      </c>
      <c r="FN67" s="382">
        <f t="shared" si="368"/>
        <v>427.29561149073913</v>
      </c>
      <c r="FO67" s="382">
        <f t="shared" si="369"/>
        <v>439.87237866767089</v>
      </c>
      <c r="FP67" s="382">
        <f t="shared" si="370"/>
        <v>452.57261147954671</v>
      </c>
      <c r="FQ67" s="382">
        <f t="shared" si="371"/>
        <v>465.38678975826173</v>
      </c>
      <c r="FR67" s="382">
        <f t="shared" si="372"/>
        <v>478.30584067259286</v>
      </c>
      <c r="FS67" s="382">
        <f t="shared" si="373"/>
        <v>491.3211846896387</v>
      </c>
      <c r="FT67" s="382">
        <f t="shared" si="374"/>
        <v>504.42476429079625</v>
      </c>
      <c r="FU67" s="382">
        <f t="shared" si="375"/>
        <v>517.609058109339</v>
      </c>
      <c r="FV67" s="382">
        <f t="shared" si="376"/>
        <v>530.86708310219637</v>
      </c>
      <c r="FW67" s="382">
        <f t="shared" si="377"/>
        <v>544.19238719543841</v>
      </c>
      <c r="FX67" s="382">
        <f t="shared" si="378"/>
        <v>557.57903459743693</v>
      </c>
      <c r="FY67" s="382">
        <f t="shared" si="379"/>
        <v>571.02158569250014</v>
      </c>
      <c r="FZ67" s="382">
        <f t="shared" si="380"/>
        <v>584.51507313814125</v>
      </c>
      <c r="GA67" s="382">
        <f t="shared" si="381"/>
        <v>598.05497550986161</v>
      </c>
      <c r="GB67" s="382">
        <f t="shared" si="382"/>
        <v>611.63718958015761</v>
      </c>
      <c r="GC67" s="382">
        <f t="shared" si="383"/>
        <v>625.25800208987368</v>
      </c>
      <c r="GD67" s="382">
        <f t="shared" si="384"/>
        <v>638.91406167242587</v>
      </c>
      <c r="GE67" s="382">
        <f t="shared" si="385"/>
        <v>652.60235142468582</v>
      </c>
      <c r="GF67" s="382">
        <f t="shared" si="386"/>
        <v>666.32016248048512</v>
      </c>
      <c r="GG67" s="382">
        <f t="shared" si="387"/>
        <v>680.06506883096733</v>
      </c>
      <c r="GH67" s="382">
        <f t="shared" si="388"/>
        <v>693.83490354709318</v>
      </c>
      <c r="GI67" s="382">
        <f t="shared" si="389"/>
        <v>707.6277364901232</v>
      </c>
      <c r="GJ67" s="382">
        <f t="shared" si="390"/>
        <v>721.44185354274828</v>
      </c>
      <c r="GK67" s="382">
        <f t="shared" si="391"/>
        <v>735.27573735371107</v>
      </c>
      <c r="GL67" s="382">
        <f t="shared" si="392"/>
        <v>749.12804955981107</v>
      </c>
      <c r="GM67" s="382">
        <f t="shared" si="393"/>
        <v>762.99761442882391</v>
      </c>
      <c r="GN67" s="382">
        <f t="shared" si="394"/>
        <v>776.88340385330036</v>
      </c>
      <c r="GO67" s="382">
        <f t="shared" si="395"/>
        <v>790.78452361688835</v>
      </c>
      <c r="GQ67" s="511"/>
      <c r="GR67" s="521"/>
      <c r="GS67" s="524">
        <v>56000</v>
      </c>
      <c r="GT67" s="477">
        <f t="shared" si="396"/>
        <v>8.785493594242693</v>
      </c>
      <c r="GU67" s="477">
        <f t="shared" si="397"/>
        <v>4.0721329336265377</v>
      </c>
      <c r="GV67" s="477">
        <f t="shared" si="398"/>
        <v>2.5058889322441962</v>
      </c>
      <c r="GW67" s="477">
        <f t="shared" si="399"/>
        <v>1.7265309082115097</v>
      </c>
      <c r="GX67" s="477">
        <f t="shared" si="400"/>
        <v>1.2619965728990237</v>
      </c>
      <c r="GY67" s="477">
        <f t="shared" si="401"/>
        <v>0.95491841395112387</v>
      </c>
      <c r="GZ67" s="477">
        <f t="shared" si="402"/>
        <v>0.73784203167339135</v>
      </c>
      <c r="HA67" s="477">
        <f t="shared" si="403"/>
        <v>0.57703093561678542</v>
      </c>
      <c r="HB67" s="477">
        <f t="shared" si="404"/>
        <v>0.45373496157549681</v>
      </c>
      <c r="HC67" s="477">
        <f t="shared" si="405"/>
        <v>0.35669773797440668</v>
      </c>
      <c r="HD67" s="477">
        <f t="shared" si="406"/>
        <v>0.27875104601374029</v>
      </c>
      <c r="HE67" s="477">
        <f t="shared" si="407"/>
        <v>0.21511202393764975</v>
      </c>
      <c r="HF67" s="477">
        <f t="shared" si="408"/>
        <v>0.16246627673742148</v>
      </c>
      <c r="HG67" s="477">
        <f t="shared" si="409"/>
        <v>0.11844392153191108</v>
      </c>
      <c r="HH67" s="477">
        <f t="shared" si="410"/>
        <v>8.1305186659357778E-2</v>
      </c>
      <c r="HI67" s="477">
        <f t="shared" si="411"/>
        <v>4.9743877030475919E-2</v>
      </c>
      <c r="HJ67" s="477">
        <f t="shared" si="412"/>
        <v>2.2760168293406845E-2</v>
      </c>
      <c r="HK67" s="477">
        <f t="shared" si="413"/>
        <v>4.2423309760831936E-4</v>
      </c>
      <c r="HL67" s="477">
        <f t="shared" si="414"/>
        <v>2.042417227061687E-2</v>
      </c>
      <c r="HM67" s="477">
        <f t="shared" si="415"/>
        <v>3.7731734579195389E-2</v>
      </c>
      <c r="HN67" s="477">
        <f t="shared" si="416"/>
        <v>5.2745336349400297E-2</v>
      </c>
      <c r="HO67" s="477">
        <f t="shared" si="417"/>
        <v>6.5790905545262651E-2</v>
      </c>
      <c r="HP67" s="477">
        <f t="shared" si="418"/>
        <v>7.7137557242882585E-2</v>
      </c>
      <c r="HQ67" s="477">
        <f t="shared" si="419"/>
        <v>8.7009367138710908E-2</v>
      </c>
      <c r="HR67" s="477">
        <f t="shared" si="420"/>
        <v>9.5594333362699901E-2</v>
      </c>
      <c r="HS67" s="477">
        <f t="shared" si="421"/>
        <v>0.10305128154319303</v>
      </c>
      <c r="HT67" s="477">
        <f t="shared" si="422"/>
        <v>0.10951524456030935</v>
      </c>
      <c r="HU67" s="477">
        <f t="shared" si="423"/>
        <v>0.11510169677468002</v>
      </c>
      <c r="HV67" s="477">
        <f t="shared" si="424"/>
        <v>0.11990991793507173</v>
      </c>
      <c r="HW67" s="477">
        <f t="shared" si="425"/>
        <v>0.12402568875413127</v>
      </c>
      <c r="HX67" s="477">
        <f t="shared" si="426"/>
        <v>0.12752346817121057</v>
      </c>
      <c r="HY67" s="477">
        <f t="shared" si="427"/>
        <v>0.13046816495365171</v>
      </c>
      <c r="HZ67" s="477">
        <f t="shared" si="428"/>
        <v>0.13291658909654075</v>
      </c>
      <c r="IA67" s="477">
        <f t="shared" si="429"/>
        <v>0.13491864847275764</v>
      </c>
      <c r="IB67" s="477">
        <f t="shared" si="430"/>
        <v>0.13651834130856161</v>
      </c>
      <c r="IC67" s="477">
        <f t="shared" si="431"/>
        <v>0.13775458389029091</v>
      </c>
      <c r="ID67" s="477">
        <f t="shared" si="432"/>
        <v>0.13866190444460086</v>
      </c>
      <c r="IE67" s="477">
        <f t="shared" si="433"/>
        <v>0.13927102766671773</v>
      </c>
      <c r="IF67" s="477">
        <f t="shared" si="434"/>
        <v>0.13960936938822607</v>
      </c>
      <c r="IG67" s="477">
        <f t="shared" si="435"/>
        <v>0.1397014570076156</v>
      </c>
    </row>
    <row r="68" spans="1:296">
      <c r="F68" s="384"/>
      <c r="G68" s="384"/>
      <c r="H68" s="384"/>
      <c r="I68" s="384"/>
      <c r="J68" s="252"/>
      <c r="K68" s="606">
        <v>56000</v>
      </c>
      <c r="L68" s="382">
        <f t="shared" si="231"/>
        <v>17.0688</v>
      </c>
      <c r="M68" s="382">
        <v>560</v>
      </c>
      <c r="N68" s="493">
        <f t="shared" si="436"/>
        <v>86.918663659934808</v>
      </c>
      <c r="O68" s="263">
        <f t="shared" si="437"/>
        <v>0.13976301383958326</v>
      </c>
      <c r="P68" s="383">
        <f t="shared" si="440"/>
        <v>-56.500002288000502</v>
      </c>
      <c r="Q68" s="383">
        <f t="shared" si="438"/>
        <v>216.64999771199948</v>
      </c>
      <c r="R68" s="382">
        <f t="shared" si="189"/>
        <v>573.56933718429855</v>
      </c>
      <c r="S68" s="263">
        <f t="shared" si="439"/>
        <v>8.5782051477853241E-2</v>
      </c>
      <c r="T68" s="492">
        <f>O68/Konstanten!$C$22</f>
        <v>0.11409225619557815</v>
      </c>
      <c r="U68" s="492">
        <f t="shared" si="190"/>
        <v>0.75186533996876448</v>
      </c>
      <c r="V68" s="492"/>
      <c r="W68" s="252"/>
      <c r="X68" s="515">
        <f t="shared" si="232"/>
        <v>570</v>
      </c>
      <c r="Y68" s="592">
        <v>57000</v>
      </c>
      <c r="Z68" s="490">
        <f t="shared" si="233"/>
        <v>5.2854585662537812E-2</v>
      </c>
      <c r="AA68" s="490">
        <f t="shared" si="234"/>
        <v>0.10560785949536816</v>
      </c>
      <c r="AB68" s="490">
        <f t="shared" si="235"/>
        <v>0.15816038147869077</v>
      </c>
      <c r="AC68" s="490">
        <f t="shared" si="236"/>
        <v>0.21041636364790672</v>
      </c>
      <c r="AD68" s="490">
        <f t="shared" si="237"/>
        <v>0.26228527574471544</v>
      </c>
      <c r="AE68" s="490">
        <f t="shared" si="238"/>
        <v>0.31368320903633035</v>
      </c>
      <c r="AF68" s="490">
        <f t="shared" si="239"/>
        <v>0.36453395182424519</v>
      </c>
      <c r="AG68" s="490">
        <f t="shared" si="240"/>
        <v>0.41476975308927316</v>
      </c>
      <c r="AH68" s="490">
        <f t="shared" si="241"/>
        <v>0.4643317730102865</v>
      </c>
      <c r="AI68" s="490">
        <f t="shared" si="242"/>
        <v>0.51317023844198861</v>
      </c>
      <c r="AJ68" s="490">
        <f t="shared" si="243"/>
        <v>0.56124433629867554</v>
      </c>
      <c r="AK68" s="490">
        <f t="shared" si="244"/>
        <v>0.60852188749491054</v>
      </c>
      <c r="AL68" s="490">
        <f t="shared" si="245"/>
        <v>0.65497884874186008</v>
      </c>
      <c r="AM68" s="490">
        <f t="shared" si="246"/>
        <v>0.70059868976995421</v>
      </c>
      <c r="AN68" s="490">
        <f t="shared" si="247"/>
        <v>0.74537169045192087</v>
      </c>
      <c r="AO68" s="490">
        <f t="shared" si="248"/>
        <v>0.78929419694490177</v>
      </c>
      <c r="AP68" s="490">
        <f t="shared" si="249"/>
        <v>0.83236786939379537</v>
      </c>
      <c r="AQ68" s="490">
        <f t="shared" si="250"/>
        <v>0.87459894679910166</v>
      </c>
      <c r="AR68" s="490">
        <f t="shared" si="251"/>
        <v>0.91599754798531141</v>
      </c>
      <c r="AS68" s="490">
        <f t="shared" si="252"/>
        <v>0.95657702162333891</v>
      </c>
      <c r="AT68" s="490">
        <f t="shared" si="253"/>
        <v>0.99635335318199225</v>
      </c>
      <c r="AU68" s="490">
        <f t="shared" si="254"/>
        <v>1.0353446325819471</v>
      </c>
      <c r="AV68" s="490">
        <f t="shared" si="255"/>
        <v>1.0735705831685181</v>
      </c>
      <c r="AW68" s="490">
        <f t="shared" si="256"/>
        <v>1.1110521503130757</v>
      </c>
      <c r="AX68" s="490">
        <f t="shared" si="257"/>
        <v>1.1478111463700438</v>
      </c>
      <c r="AY68" s="490">
        <f t="shared" si="258"/>
        <v>1.1838699477221353</v>
      </c>
      <c r="AZ68" s="490">
        <f t="shared" si="259"/>
        <v>1.2192512391109114</v>
      </c>
      <c r="BA68" s="490">
        <f t="shared" si="260"/>
        <v>1.2539778002576729</v>
      </c>
      <c r="BB68" s="490">
        <f t="shared" si="261"/>
        <v>1.2880723298328687</v>
      </c>
      <c r="BC68" s="490">
        <f t="shared" si="262"/>
        <v>1.3215573020522233</v>
      </c>
      <c r="BD68" s="490">
        <f t="shared" si="263"/>
        <v>1.3544548515019592</v>
      </c>
      <c r="BE68" s="490">
        <f t="shared" si="264"/>
        <v>1.3867866821779209</v>
      </c>
      <c r="BF68" s="490">
        <f t="shared" si="265"/>
        <v>1.4185739971296394</v>
      </c>
      <c r="BG68" s="490">
        <f t="shared" si="266"/>
        <v>1.4498374455067127</v>
      </c>
      <c r="BH68" s="490">
        <f t="shared" si="267"/>
        <v>1.4805970841958089</v>
      </c>
      <c r="BI68" s="490">
        <f t="shared" si="268"/>
        <v>1.510872351601674</v>
      </c>
      <c r="BJ68" s="490">
        <f t="shared" si="269"/>
        <v>1.540682051459985</v>
      </c>
      <c r="BK68" s="490">
        <f t="shared" si="270"/>
        <v>1.5700443448707893</v>
      </c>
      <c r="BL68" s="490">
        <f t="shared" si="271"/>
        <v>1.598976749008904</v>
      </c>
      <c r="BM68" s="490">
        <f t="shared" si="272"/>
        <v>1.6274961412029978</v>
      </c>
      <c r="BN68" s="527"/>
      <c r="BO68" s="252"/>
      <c r="BP68" s="515">
        <f t="shared" si="273"/>
        <v>570</v>
      </c>
      <c r="BQ68" s="592">
        <v>57000</v>
      </c>
      <c r="BR68" s="382">
        <f t="shared" si="274"/>
        <v>216.77104471180456</v>
      </c>
      <c r="BS68" s="382">
        <f t="shared" si="275"/>
        <v>217.13325806294094</v>
      </c>
      <c r="BT68" s="382">
        <f t="shared" si="276"/>
        <v>217.73388492320953</v>
      </c>
      <c r="BU68" s="382">
        <f t="shared" si="277"/>
        <v>218.56843543885392</v>
      </c>
      <c r="BV68" s="382">
        <f t="shared" si="278"/>
        <v>219.63082288977415</v>
      </c>
      <c r="BW68" s="382">
        <f t="shared" si="279"/>
        <v>220.91354642047847</v>
      </c>
      <c r="BX68" s="382">
        <f t="shared" si="280"/>
        <v>222.40790478926388</v>
      </c>
      <c r="BY68" s="382">
        <f t="shared" si="281"/>
        <v>224.10422860348504</v>
      </c>
      <c r="BZ68" s="382">
        <f t="shared" si="282"/>
        <v>225.99211873518561</v>
      </c>
      <c r="CA68" s="382">
        <f t="shared" si="283"/>
        <v>228.06067983616094</v>
      </c>
      <c r="CB68" s="382">
        <f t="shared" si="284"/>
        <v>230.29873980169231</v>
      </c>
      <c r="CC68" s="382">
        <f t="shared" si="285"/>
        <v>232.69504834054143</v>
      </c>
      <c r="CD68" s="382">
        <f t="shared" si="286"/>
        <v>235.23845019101515</v>
      </c>
      <c r="CE68" s="382">
        <f t="shared" si="287"/>
        <v>237.91803073696434</v>
      </c>
      <c r="CF68" s="382">
        <f t="shared" si="288"/>
        <v>240.72323366142007</v>
      </c>
      <c r="CG68" s="382">
        <f t="shared" si="289"/>
        <v>243.64395174682912</v>
      </c>
      <c r="CH68" s="382">
        <f t="shared" si="290"/>
        <v>246.67059297402142</v>
      </c>
      <c r="CI68" s="382">
        <f t="shared" si="291"/>
        <v>249.79412471973558</v>
      </c>
      <c r="CJ68" s="382">
        <f t="shared" si="292"/>
        <v>253.00609916601081</v>
      </c>
      <c r="CK68" s="382">
        <f t="shared" si="293"/>
        <v>256.29866308751997</v>
      </c>
      <c r="CL68" s="382">
        <f t="shared" si="294"/>
        <v>259.66455504825268</v>
      </c>
      <c r="CM68" s="382">
        <f t="shared" si="295"/>
        <v>263.09709278249028</v>
      </c>
      <c r="CN68" s="382">
        <f t="shared" si="296"/>
        <v>266.59015321054159</v>
      </c>
      <c r="CO68" s="382">
        <f t="shared" si="297"/>
        <v>270.1381471885154</v>
      </c>
      <c r="CP68" s="382">
        <f t="shared" si="298"/>
        <v>273.73599074272272</v>
      </c>
      <c r="CQ68" s="382">
        <f t="shared" si="299"/>
        <v>277.3790742123237</v>
      </c>
      <c r="CR68" s="382">
        <f t="shared" si="300"/>
        <v>281.06323042964772</v>
      </c>
      <c r="CS68" s="382">
        <f t="shared" si="301"/>
        <v>284.78470281138948</v>
      </c>
      <c r="CT68" s="382">
        <f t="shared" si="302"/>
        <v>288.54011401653821</v>
      </c>
      <c r="CU68" s="382">
        <f t="shared" si="303"/>
        <v>292.32643564677983</v>
      </c>
      <c r="CV68" s="382">
        <f t="shared" si="304"/>
        <v>296.14095931883935</v>
      </c>
      <c r="CW68" s="382">
        <f t="shared" si="305"/>
        <v>299.98126932180912</v>
      </c>
      <c r="CX68" s="382">
        <f t="shared" si="306"/>
        <v>303.84521698159818</v>
      </c>
      <c r="CY68" s="382">
        <f t="shared" si="307"/>
        <v>307.73089678509831</v>
      </c>
      <c r="CZ68" s="382">
        <f t="shared" si="308"/>
        <v>311.63662426470654</v>
      </c>
      <c r="DA68" s="382">
        <f t="shared" si="309"/>
        <v>315.56091560603295</v>
      </c>
      <c r="DB68" s="382">
        <f t="shared" si="310"/>
        <v>319.50246891512234</v>
      </c>
      <c r="DC68" s="382">
        <f t="shared" si="311"/>
        <v>323.46014706381339</v>
      </c>
      <c r="DD68" s="382">
        <f t="shared" si="312"/>
        <v>327.43296202097514</v>
      </c>
      <c r="DE68" s="382">
        <f t="shared" si="313"/>
        <v>331.42006057163007</v>
      </c>
      <c r="DF68" s="521"/>
      <c r="DG68" s="252"/>
      <c r="DH68" s="515">
        <f t="shared" si="314"/>
        <v>570</v>
      </c>
      <c r="DI68" s="592">
        <v>57000</v>
      </c>
      <c r="DJ68" s="382">
        <f t="shared" si="315"/>
        <v>30.315769665612542</v>
      </c>
      <c r="DK68" s="382">
        <f t="shared" si="316"/>
        <v>60.573429972210846</v>
      </c>
      <c r="DL68" s="382">
        <f t="shared" si="317"/>
        <v>90.715945173548477</v>
      </c>
      <c r="DM68" s="382">
        <f t="shared" si="318"/>
        <v>120.68837423026019</v>
      </c>
      <c r="DN68" s="382">
        <f t="shared" si="319"/>
        <v>150.43879176209742</v>
      </c>
      <c r="DO68" s="382">
        <f t="shared" si="320"/>
        <v>179.91907029281177</v>
      </c>
      <c r="DP68" s="382">
        <f t="shared" si="321"/>
        <v>209.08549712900535</v>
      </c>
      <c r="DQ68" s="382">
        <f t="shared" si="322"/>
        <v>237.89921236350958</v>
      </c>
      <c r="DR68" s="382">
        <f t="shared" si="323"/>
        <v>266.32646727912021</v>
      </c>
      <c r="DS68" s="382">
        <f t="shared" si="324"/>
        <v>294.33871352587983</v>
      </c>
      <c r="DT68" s="382">
        <f t="shared" si="325"/>
        <v>321.91254196927287</v>
      </c>
      <c r="DU68" s="382">
        <f t="shared" si="326"/>
        <v>349.02949567259412</v>
      </c>
      <c r="DV68" s="382">
        <f t="shared" si="327"/>
        <v>375.67578414260362</v>
      </c>
      <c r="DW68" s="382">
        <f t="shared" si="328"/>
        <v>401.84192612354065</v>
      </c>
      <c r="DX68" s="382">
        <f t="shared" si="329"/>
        <v>427.52234644844839</v>
      </c>
      <c r="DY68" s="382">
        <f t="shared" si="330"/>
        <v>452.71494938510051</v>
      </c>
      <c r="DZ68" s="382">
        <f t="shared" si="331"/>
        <v>477.42068714170597</v>
      </c>
      <c r="EA68" s="382">
        <f t="shared" si="332"/>
        <v>501.64313821764631</v>
      </c>
      <c r="EB68" s="382">
        <f t="shared" si="333"/>
        <v>525.3881064603778</v>
      </c>
      <c r="EC68" s="382">
        <f t="shared" si="334"/>
        <v>548.66324825822892</v>
      </c>
      <c r="ED68" s="382">
        <f t="shared" si="335"/>
        <v>571.47773238594857</v>
      </c>
      <c r="EE68" s="382">
        <f t="shared" si="336"/>
        <v>593.84193466734848</v>
      </c>
      <c r="EF68" s="382">
        <f t="shared" si="337"/>
        <v>615.7671678085278</v>
      </c>
      <c r="EG68" s="382">
        <f t="shared" si="338"/>
        <v>637.26544543226044</v>
      </c>
      <c r="EH68" s="382">
        <f t="shared" si="339"/>
        <v>658.34927843621585</v>
      </c>
      <c r="EI68" s="382">
        <f t="shared" si="340"/>
        <v>679.03150122739532</v>
      </c>
      <c r="EJ68" s="382">
        <f t="shared" si="341"/>
        <v>699.32512507798015</v>
      </c>
      <c r="EK68" s="382">
        <f t="shared" si="342"/>
        <v>719.24321573761813</v>
      </c>
      <c r="EL68" s="382">
        <f t="shared" si="343"/>
        <v>738.79879246767371</v>
      </c>
      <c r="EM68" s="382">
        <f t="shared" si="344"/>
        <v>758.00474578916351</v>
      </c>
      <c r="EN68" s="382">
        <f t="shared" si="345"/>
        <v>776.87377142203627</v>
      </c>
      <c r="EO68" s="382">
        <f t="shared" si="346"/>
        <v>795.41831811280258</v>
      </c>
      <c r="EP68" s="382">
        <f t="shared" si="347"/>
        <v>813.65054728052826</v>
      </c>
      <c r="EQ68" s="382">
        <f t="shared" si="348"/>
        <v>831.58230264426174</v>
      </c>
      <c r="ER68" s="382">
        <f t="shared" si="349"/>
        <v>849.22508821919519</v>
      </c>
      <c r="ES68" s="382">
        <f t="shared" si="350"/>
        <v>866.59005327825457</v>
      </c>
      <c r="ET68" s="382">
        <f t="shared" si="351"/>
        <v>883.68798306764893</v>
      </c>
      <c r="EU68" s="382">
        <f t="shared" si="352"/>
        <v>900.52929423749481</v>
      </c>
      <c r="EV68" s="382">
        <f t="shared" si="353"/>
        <v>917.12403410214154</v>
      </c>
      <c r="EW68" s="382">
        <f t="shared" si="354"/>
        <v>933.48188297980698</v>
      </c>
      <c r="EX68" s="521"/>
      <c r="EY68" s="252"/>
      <c r="EZ68" s="515">
        <f t="shared" si="355"/>
        <v>570</v>
      </c>
      <c r="FA68" s="592">
        <v>57000</v>
      </c>
      <c r="FB68" s="382">
        <f t="shared" si="356"/>
        <v>295.62104471180459</v>
      </c>
      <c r="FC68" s="382">
        <f t="shared" si="357"/>
        <v>305.98325806294099</v>
      </c>
      <c r="FD68" s="382">
        <f t="shared" si="358"/>
        <v>316.58388492320955</v>
      </c>
      <c r="FE68" s="382">
        <f t="shared" si="359"/>
        <v>327.41843543885398</v>
      </c>
      <c r="FF68" s="382">
        <f t="shared" si="360"/>
        <v>338.48082288977417</v>
      </c>
      <c r="FG68" s="382">
        <f t="shared" si="361"/>
        <v>349.76354642047852</v>
      </c>
      <c r="FH68" s="382">
        <f t="shared" si="362"/>
        <v>361.25790478926388</v>
      </c>
      <c r="FI68" s="382">
        <f t="shared" si="363"/>
        <v>372.95422860348503</v>
      </c>
      <c r="FJ68" s="382">
        <f t="shared" si="364"/>
        <v>384.84211873518564</v>
      </c>
      <c r="FK68" s="382">
        <f t="shared" si="365"/>
        <v>396.91067983616097</v>
      </c>
      <c r="FL68" s="382">
        <f t="shared" si="366"/>
        <v>409.14873980169233</v>
      </c>
      <c r="FM68" s="382">
        <f t="shared" si="367"/>
        <v>421.54504834054148</v>
      </c>
      <c r="FN68" s="382">
        <f t="shared" si="368"/>
        <v>434.08845019101517</v>
      </c>
      <c r="FO68" s="382">
        <f t="shared" si="369"/>
        <v>446.76803073696436</v>
      </c>
      <c r="FP68" s="382">
        <f t="shared" si="370"/>
        <v>459.57323366142009</v>
      </c>
      <c r="FQ68" s="382">
        <f t="shared" si="371"/>
        <v>472.49395174682911</v>
      </c>
      <c r="FR68" s="382">
        <f t="shared" si="372"/>
        <v>485.52059297402144</v>
      </c>
      <c r="FS68" s="382">
        <f t="shared" si="373"/>
        <v>498.6441247197356</v>
      </c>
      <c r="FT68" s="382">
        <f t="shared" si="374"/>
        <v>511.85609916601084</v>
      </c>
      <c r="FU68" s="382">
        <f t="shared" si="375"/>
        <v>525.14866308751994</v>
      </c>
      <c r="FV68" s="382">
        <f t="shared" si="376"/>
        <v>538.51455504825276</v>
      </c>
      <c r="FW68" s="382">
        <f t="shared" si="377"/>
        <v>551.94709278249024</v>
      </c>
      <c r="FX68" s="382">
        <f t="shared" si="378"/>
        <v>565.44015321054167</v>
      </c>
      <c r="FY68" s="382">
        <f t="shared" si="379"/>
        <v>578.98814718851543</v>
      </c>
      <c r="FZ68" s="382">
        <f t="shared" si="380"/>
        <v>592.58599074272274</v>
      </c>
      <c r="GA68" s="382">
        <f t="shared" si="381"/>
        <v>606.22907421232367</v>
      </c>
      <c r="GB68" s="382">
        <f t="shared" si="382"/>
        <v>619.91323042964768</v>
      </c>
      <c r="GC68" s="382">
        <f t="shared" si="383"/>
        <v>633.6347028113895</v>
      </c>
      <c r="GD68" s="382">
        <f t="shared" si="384"/>
        <v>647.39011401653829</v>
      </c>
      <c r="GE68" s="382">
        <f t="shared" si="385"/>
        <v>661.17643564677985</v>
      </c>
      <c r="GF68" s="382">
        <f t="shared" si="386"/>
        <v>674.99095931883937</v>
      </c>
      <c r="GG68" s="382">
        <f t="shared" si="387"/>
        <v>688.83126932180915</v>
      </c>
      <c r="GH68" s="382">
        <f t="shared" si="388"/>
        <v>702.69521698159815</v>
      </c>
      <c r="GI68" s="382">
        <f t="shared" si="389"/>
        <v>716.58089678509828</v>
      </c>
      <c r="GJ68" s="382">
        <f t="shared" si="390"/>
        <v>730.48662426470651</v>
      </c>
      <c r="GK68" s="382">
        <f t="shared" si="391"/>
        <v>744.41091560603297</v>
      </c>
      <c r="GL68" s="382">
        <f t="shared" si="392"/>
        <v>758.35246891512236</v>
      </c>
      <c r="GM68" s="382">
        <f t="shared" si="393"/>
        <v>772.31014706381347</v>
      </c>
      <c r="GN68" s="382">
        <f t="shared" si="394"/>
        <v>786.28296202097522</v>
      </c>
      <c r="GO68" s="382">
        <f t="shared" si="395"/>
        <v>800.2700605716301</v>
      </c>
      <c r="GQ68" s="511"/>
      <c r="GR68" s="521"/>
      <c r="GS68" s="524">
        <v>57000</v>
      </c>
      <c r="GT68" s="477">
        <f t="shared" si="396"/>
        <v>8.7513949991225282</v>
      </c>
      <c r="GU68" s="477">
        <f t="shared" si="397"/>
        <v>4.0514434827830677</v>
      </c>
      <c r="GV68" s="477">
        <f t="shared" si="398"/>
        <v>2.4898372531703616</v>
      </c>
      <c r="GW68" s="477">
        <f t="shared" si="399"/>
        <v>1.7129244016012302</v>
      </c>
      <c r="GX68" s="477">
        <f t="shared" si="400"/>
        <v>1.2499570684205226</v>
      </c>
      <c r="GY68" s="477">
        <f t="shared" si="401"/>
        <v>0.94400485646824994</v>
      </c>
      <c r="GZ68" s="477">
        <f t="shared" si="402"/>
        <v>0.7277999179750303</v>
      </c>
      <c r="HA68" s="477">
        <f t="shared" si="403"/>
        <v>0.56769845893231308</v>
      </c>
      <c r="HB68" s="477">
        <f t="shared" si="404"/>
        <v>0.44500140247742087</v>
      </c>
      <c r="HC68" s="477">
        <f t="shared" si="405"/>
        <v>0.34848275675860924</v>
      </c>
      <c r="HD68" s="477">
        <f t="shared" si="406"/>
        <v>0.27099347325444162</v>
      </c>
      <c r="HE68" s="477">
        <f t="shared" si="407"/>
        <v>0.20776339411718464</v>
      </c>
      <c r="HF68" s="477">
        <f t="shared" si="408"/>
        <v>0.15548690789779135</v>
      </c>
      <c r="HG68" s="477">
        <f t="shared" si="409"/>
        <v>0.11180044115061259</v>
      </c>
      <c r="HH68" s="477">
        <f t="shared" si="410"/>
        <v>7.4968916781140635E-2</v>
      </c>
      <c r="HI68" s="477">
        <f t="shared" si="411"/>
        <v>4.3689748678707001E-2</v>
      </c>
      <c r="HJ68" s="477">
        <f t="shared" si="412"/>
        <v>1.6965971627264848E-2</v>
      </c>
      <c r="HK68" s="477">
        <f t="shared" si="413"/>
        <v>5.9783803852401889E-3</v>
      </c>
      <c r="HL68" s="477">
        <f t="shared" si="414"/>
        <v>2.5756211699450568E-2</v>
      </c>
      <c r="HM68" s="477">
        <f t="shared" si="415"/>
        <v>4.2857955668358927E-2</v>
      </c>
      <c r="HN68" s="477">
        <f t="shared" si="416"/>
        <v>5.7680597982484587E-2</v>
      </c>
      <c r="HO68" s="477">
        <f t="shared" si="417"/>
        <v>7.054881011110542E-2</v>
      </c>
      <c r="HP68" s="477">
        <f t="shared" si="418"/>
        <v>8.1730591088668231E-2</v>
      </c>
      <c r="HQ68" s="477">
        <f t="shared" si="419"/>
        <v>9.1449016514955114E-2</v>
      </c>
      <c r="HR68" s="477">
        <f t="shared" si="420"/>
        <v>9.989118215440497E-2</v>
      </c>
      <c r="HS68" s="477">
        <f t="shared" si="421"/>
        <v>0.10721509515166285</v>
      </c>
      <c r="HT68" s="477">
        <f t="shared" si="422"/>
        <v>0.11355504299874457</v>
      </c>
      <c r="HU68" s="477">
        <f t="shared" si="423"/>
        <v>0.1190258191569218</v>
      </c>
      <c r="HV68" s="477">
        <f t="shared" si="424"/>
        <v>0.12372607993283236</v>
      </c>
      <c r="HW68" s="477">
        <f t="shared" si="425"/>
        <v>0.1277410341825434</v>
      </c>
      <c r="HX68" s="477">
        <f t="shared" si="426"/>
        <v>0.13114461557468274</v>
      </c>
      <c r="HY68" s="477">
        <f t="shared" si="427"/>
        <v>0.13400124986294035</v>
      </c>
      <c r="HZ68" s="477">
        <f t="shared" si="428"/>
        <v>0.13636730248603302</v>
      </c>
      <c r="IA68" s="477">
        <f t="shared" si="429"/>
        <v>0.13829227184547158</v>
      </c>
      <c r="IB68" s="477">
        <f t="shared" si="430"/>
        <v>0.1398197787626369</v>
      </c>
      <c r="IC68" s="477">
        <f t="shared" si="431"/>
        <v>0.14098839146609837</v>
      </c>
      <c r="ID68" s="477">
        <f t="shared" si="432"/>
        <v>0.1418323170101678</v>
      </c>
      <c r="IE68" s="477">
        <f t="shared" si="433"/>
        <v>0.14238198356695142</v>
      </c>
      <c r="IF68" s="477">
        <f t="shared" si="434"/>
        <v>0.14266453305768928</v>
      </c>
      <c r="IG68" s="477">
        <f t="shared" si="435"/>
        <v>0.14270423972551646</v>
      </c>
    </row>
    <row r="69" spans="1:296">
      <c r="F69" s="384"/>
      <c r="G69" s="384"/>
      <c r="H69" s="384"/>
      <c r="I69" s="384"/>
      <c r="J69" s="252"/>
      <c r="K69" s="606">
        <v>57000</v>
      </c>
      <c r="L69" s="382">
        <f t="shared" si="231"/>
        <v>17.3736</v>
      </c>
      <c r="M69" s="382">
        <v>570</v>
      </c>
      <c r="N69" s="493">
        <f t="shared" si="436"/>
        <v>82.83985962630662</v>
      </c>
      <c r="O69" s="263">
        <f t="shared" si="437"/>
        <v>0.13320440006669693</v>
      </c>
      <c r="P69" s="383">
        <f t="shared" si="440"/>
        <v>-56.500002288000502</v>
      </c>
      <c r="Q69" s="383">
        <f t="shared" si="438"/>
        <v>216.64999771199948</v>
      </c>
      <c r="R69" s="382">
        <f t="shared" si="189"/>
        <v>573.56933718429855</v>
      </c>
      <c r="S69" s="263">
        <f t="shared" si="439"/>
        <v>8.1756584876690463E-2</v>
      </c>
      <c r="T69" s="492">
        <f>O69/Konstanten!$C$22</f>
        <v>0.10873828576873218</v>
      </c>
      <c r="U69" s="492">
        <f t="shared" si="190"/>
        <v>0.75186533996876448</v>
      </c>
      <c r="V69" s="492"/>
      <c r="W69" s="252"/>
      <c r="X69" s="515">
        <f t="shared" si="232"/>
        <v>580</v>
      </c>
      <c r="Y69" s="592">
        <v>58000</v>
      </c>
      <c r="Z69" s="490">
        <f t="shared" si="233"/>
        <v>5.4139227572946952E-2</v>
      </c>
      <c r="AA69" s="490">
        <f t="shared" si="234"/>
        <v>0.10816913979689306</v>
      </c>
      <c r="AB69" s="490">
        <f t="shared" si="235"/>
        <v>0.16198254008002019</v>
      </c>
      <c r="AC69" s="490">
        <f t="shared" si="236"/>
        <v>0.21547636058551745</v>
      </c>
      <c r="AD69" s="490">
        <f t="shared" si="237"/>
        <v>0.26855346534236524</v>
      </c>
      <c r="AE69" s="490">
        <f t="shared" si="238"/>
        <v>0.32112416793555476</v>
      </c>
      <c r="AF69" s="490">
        <f t="shared" si="239"/>
        <v>0.37310741082921012</v>
      </c>
      <c r="AG69" s="490">
        <f t="shared" si="240"/>
        <v>0.42443158135612846</v>
      </c>
      <c r="AH69" s="490">
        <f t="shared" si="241"/>
        <v>0.47503496624233882</v>
      </c>
      <c r="AI69" s="490">
        <f t="shared" si="242"/>
        <v>0.52486586938118884</v>
      </c>
      <c r="AJ69" s="490">
        <f t="shared" si="243"/>
        <v>0.57388243461839483</v>
      </c>
      <c r="AK69" s="490">
        <f t="shared" si="244"/>
        <v>0.62205222588083109</v>
      </c>
      <c r="AL69" s="490">
        <f t="shared" si="245"/>
        <v>0.66935162137404369</v>
      </c>
      <c r="AM69" s="490">
        <f t="shared" si="246"/>
        <v>0.71576507777405907</v>
      </c>
      <c r="AN69" s="490">
        <f t="shared" si="247"/>
        <v>0.76128431569140886</v>
      </c>
      <c r="AO69" s="490">
        <f t="shared" si="248"/>
        <v>0.80590747060087697</v>
      </c>
      <c r="AP69" s="490">
        <f t="shared" si="249"/>
        <v>0.84963824517823394</v>
      </c>
      <c r="AQ69" s="490">
        <f t="shared" si="250"/>
        <v>0.89248509057483416</v>
      </c>
      <c r="AR69" s="490">
        <f t="shared" si="251"/>
        <v>0.9344604363030955</v>
      </c>
      <c r="AS69" s="490">
        <f t="shared" si="252"/>
        <v>0.97557998153230008</v>
      </c>
      <c r="AT69" s="490">
        <f t="shared" si="253"/>
        <v>1.0158620549044226</v>
      </c>
      <c r="AU69" s="490">
        <f t="shared" si="254"/>
        <v>1.0553270455047989</v>
      </c>
      <c r="AV69" s="490">
        <f t="shared" si="255"/>
        <v>1.093996904279706</v>
      </c>
      <c r="AW69" s="490">
        <f t="shared" si="256"/>
        <v>1.1318947128390937</v>
      </c>
      <c r="AX69" s="490">
        <f t="shared" si="257"/>
        <v>1.1690443150467575</v>
      </c>
      <c r="AY69" s="490">
        <f t="shared" si="258"/>
        <v>1.2054700059115477</v>
      </c>
      <c r="AZ69" s="490">
        <f t="shared" si="259"/>
        <v>1.2411962718945135</v>
      </c>
      <c r="BA69" s="490">
        <f t="shared" si="260"/>
        <v>1.2762475767034007</v>
      </c>
      <c r="BB69" s="490">
        <f t="shared" si="261"/>
        <v>1.3106481868461886</v>
      </c>
      <c r="BC69" s="490">
        <f t="shared" si="262"/>
        <v>1.3444220315727922</v>
      </c>
      <c r="BD69" s="490">
        <f t="shared" si="263"/>
        <v>1.3775925922815861</v>
      </c>
      <c r="BE69" s="490">
        <f t="shared" si="264"/>
        <v>1.4101828169571637</v>
      </c>
      <c r="BF69" s="490">
        <f t="shared" si="265"/>
        <v>1.4422150557032083</v>
      </c>
      <c r="BG69" s="490">
        <f t="shared" si="266"/>
        <v>1.4737110139167109</v>
      </c>
      <c r="BH69" s="490">
        <f t="shared" si="267"/>
        <v>1.5046917201029228</v>
      </c>
      <c r="BI69" s="490">
        <f t="shared" si="268"/>
        <v>1.5351775057457206</v>
      </c>
      <c r="BJ69" s="490">
        <f t="shared" si="269"/>
        <v>1.5651879950224754</v>
      </c>
      <c r="BK69" s="490">
        <f t="shared" si="270"/>
        <v>1.5947421024847082</v>
      </c>
      <c r="BL69" s="490">
        <f t="shared" si="271"/>
        <v>1.6238580371177433</v>
      </c>
      <c r="BM69" s="490">
        <f t="shared" si="272"/>
        <v>1.6525533114463418</v>
      </c>
      <c r="BN69" s="527"/>
      <c r="BO69" s="252"/>
      <c r="BP69" s="515">
        <f t="shared" si="273"/>
        <v>580</v>
      </c>
      <c r="BQ69" s="592">
        <v>58000</v>
      </c>
      <c r="BR69" s="382">
        <f t="shared" si="274"/>
        <v>216.77700036550016</v>
      </c>
      <c r="BS69" s="382">
        <f t="shared" si="275"/>
        <v>217.15698309295993</v>
      </c>
      <c r="BT69" s="382">
        <f t="shared" si="276"/>
        <v>217.78690511478212</v>
      </c>
      <c r="BU69" s="382">
        <f t="shared" si="277"/>
        <v>218.66181227596431</v>
      </c>
      <c r="BV69" s="382">
        <f t="shared" si="278"/>
        <v>219.77499903817144</v>
      </c>
      <c r="BW69" s="382">
        <f t="shared" si="279"/>
        <v>221.11821894910707</v>
      </c>
      <c r="BX69" s="382">
        <f t="shared" si="280"/>
        <v>222.68192968517664</v>
      </c>
      <c r="BY69" s="382">
        <f t="shared" si="281"/>
        <v>224.45555773661567</v>
      </c>
      <c r="BZ69" s="382">
        <f t="shared" si="282"/>
        <v>226.42776824463166</v>
      </c>
      <c r="CA69" s="382">
        <f t="shared" si="283"/>
        <v>228.58672714179016</v>
      </c>
      <c r="CB69" s="382">
        <f t="shared" si="284"/>
        <v>230.920345204217</v>
      </c>
      <c r="CC69" s="382">
        <f t="shared" si="285"/>
        <v>233.41649647970203</v>
      </c>
      <c r="CD69" s="382">
        <f t="shared" si="286"/>
        <v>236.06320643323269</v>
      </c>
      <c r="CE69" s="382">
        <f t="shared" si="287"/>
        <v>238.84880776304595</v>
      </c>
      <c r="CF69" s="382">
        <f t="shared" si="288"/>
        <v>241.76206400453313</v>
      </c>
      <c r="CG69" s="382">
        <f t="shared" si="289"/>
        <v>244.79226267600347</v>
      </c>
      <c r="CH69" s="382">
        <f t="shared" si="290"/>
        <v>247.92928083018631</v>
      </c>
      <c r="CI69" s="382">
        <f t="shared" si="291"/>
        <v>251.16362651431379</v>
      </c>
      <c r="CJ69" s="382">
        <f t="shared" si="292"/>
        <v>254.48645989540898</v>
      </c>
      <c r="CK69" s="382">
        <f t="shared" si="293"/>
        <v>257.88959777135886</v>
      </c>
      <c r="CL69" s="382">
        <f t="shared" si="294"/>
        <v>261.36550495315288</v>
      </c>
      <c r="CM69" s="382">
        <f t="shared" si="295"/>
        <v>264.90727564732185</v>
      </c>
      <c r="CN69" s="382">
        <f t="shared" si="296"/>
        <v>268.50860755176353</v>
      </c>
      <c r="CO69" s="382">
        <f t="shared" si="297"/>
        <v>272.16377094822639</v>
      </c>
      <c r="CP69" s="382">
        <f t="shared" si="298"/>
        <v>275.86757466144797</v>
      </c>
      <c r="CQ69" s="382">
        <f t="shared" si="299"/>
        <v>279.61533037718721</v>
      </c>
      <c r="CR69" s="382">
        <f t="shared" si="300"/>
        <v>283.40281647889378</v>
      </c>
      <c r="CS69" s="382">
        <f t="shared" si="301"/>
        <v>287.22624227885649</v>
      </c>
      <c r="CT69" s="382">
        <f t="shared" si="302"/>
        <v>291.08221328330774</v>
      </c>
      <c r="CU69" s="382">
        <f t="shared" si="303"/>
        <v>294.96769793863109</v>
      </c>
      <c r="CV69" s="382">
        <f t="shared" si="304"/>
        <v>298.87999615247702</v>
      </c>
      <c r="CW69" s="382">
        <f t="shared" si="305"/>
        <v>302.81670976387176</v>
      </c>
      <c r="CX69" s="382">
        <f t="shared" si="306"/>
        <v>306.77571504484581</v>
      </c>
      <c r="CY69" s="382">
        <f t="shared" si="307"/>
        <v>310.75513724770559</v>
      </c>
      <c r="CZ69" s="382">
        <f t="shared" si="308"/>
        <v>314.75332716237926</v>
      </c>
      <c r="DA69" s="382">
        <f t="shared" si="309"/>
        <v>318.76883961335903</v>
      </c>
      <c r="DB69" s="382">
        <f t="shared" si="310"/>
        <v>322.80041380247269</v>
      </c>
      <c r="DC69" s="382">
        <f t="shared" si="311"/>
        <v>326.84695538927008</v>
      </c>
      <c r="DD69" s="382">
        <f t="shared" si="312"/>
        <v>330.90752019311316</v>
      </c>
      <c r="DE69" s="382">
        <f t="shared" si="313"/>
        <v>334.98129939829892</v>
      </c>
      <c r="DF69" s="521"/>
      <c r="DG69" s="252"/>
      <c r="DH69" s="515">
        <f t="shared" si="314"/>
        <v>580</v>
      </c>
      <c r="DI69" s="592">
        <v>58000</v>
      </c>
      <c r="DJ69" s="382">
        <f t="shared" si="315"/>
        <v>31.052600874685083</v>
      </c>
      <c r="DK69" s="382">
        <f t="shared" si="316"/>
        <v>62.042501817099684</v>
      </c>
      <c r="DL69" s="382">
        <f t="shared" si="317"/>
        <v>92.908218149126256</v>
      </c>
      <c r="DM69" s="382">
        <f t="shared" si="318"/>
        <v>123.59063331992016</v>
      </c>
      <c r="DN69" s="382">
        <f t="shared" si="319"/>
        <v>154.03403311496692</v>
      </c>
      <c r="DO69" s="382">
        <f t="shared" si="320"/>
        <v>184.18697615665553</v>
      </c>
      <c r="DP69" s="382">
        <f t="shared" si="321"/>
        <v>214.00297032785983</v>
      </c>
      <c r="DQ69" s="382">
        <f t="shared" si="322"/>
        <v>243.44094079851828</v>
      </c>
      <c r="DR69" s="382">
        <f t="shared" si="323"/>
        <v>272.46549072698389</v>
      </c>
      <c r="DS69" s="382">
        <f t="shared" si="324"/>
        <v>301.04696881162909</v>
      </c>
      <c r="DT69" s="382">
        <f t="shared" si="325"/>
        <v>329.16136764578425</v>
      </c>
      <c r="DU69" s="382">
        <f t="shared" si="326"/>
        <v>356.79008289248583</v>
      </c>
      <c r="DV69" s="382">
        <f t="shared" si="327"/>
        <v>383.91956581474579</v>
      </c>
      <c r="DW69" s="382">
        <f t="shared" si="328"/>
        <v>410.54090123853496</v>
      </c>
      <c r="DX69" s="382">
        <f t="shared" si="329"/>
        <v>436.64934035992366</v>
      </c>
      <c r="DY69" s="382">
        <f t="shared" si="330"/>
        <v>462.24381374441958</v>
      </c>
      <c r="DZ69" s="382">
        <f t="shared" si="331"/>
        <v>487.32644513331019</v>
      </c>
      <c r="EA69" s="382">
        <f t="shared" si="332"/>
        <v>511.90208184787627</v>
      </c>
      <c r="EB69" s="382">
        <f t="shared" si="333"/>
        <v>535.97785307531694</v>
      </c>
      <c r="EC69" s="382">
        <f t="shared" si="334"/>
        <v>559.56276337775159</v>
      </c>
      <c r="ED69" s="382">
        <f t="shared" si="335"/>
        <v>582.66732550220922</v>
      </c>
      <c r="EE69" s="382">
        <f t="shared" si="336"/>
        <v>605.30323400285158</v>
      </c>
      <c r="EF69" s="382">
        <f t="shared" si="337"/>
        <v>627.48307926938548</v>
      </c>
      <c r="EG69" s="382">
        <f t="shared" si="338"/>
        <v>649.22010020553091</v>
      </c>
      <c r="EH69" s="382">
        <f t="shared" si="339"/>
        <v>670.52797292044102</v>
      </c>
      <c r="EI69" s="382">
        <f t="shared" si="340"/>
        <v>691.42063228623886</v>
      </c>
      <c r="EJ69" s="382">
        <f t="shared" si="341"/>
        <v>711.91212298615858</v>
      </c>
      <c r="EK69" s="382">
        <f t="shared" si="342"/>
        <v>732.01647665283679</v>
      </c>
      <c r="EL69" s="382">
        <f t="shared" si="343"/>
        <v>751.74761181117105</v>
      </c>
      <c r="EM69" s="382">
        <f t="shared" si="344"/>
        <v>771.1192535451745</v>
      </c>
      <c r="EN69" s="382">
        <f t="shared" si="345"/>
        <v>790.14487006494903</v>
      </c>
      <c r="EO69" s="382">
        <f t="shared" si="346"/>
        <v>808.83762363080746</v>
      </c>
      <c r="EP69" s="382">
        <f t="shared" si="347"/>
        <v>827.21033357690544</v>
      </c>
      <c r="EQ69" s="382">
        <f t="shared" si="348"/>
        <v>845.27544945340844</v>
      </c>
      <c r="ER69" s="382">
        <f t="shared" si="349"/>
        <v>863.04503256613555</v>
      </c>
      <c r="ES69" s="382">
        <f t="shared" si="350"/>
        <v>880.53074443081766</v>
      </c>
      <c r="ET69" s="382">
        <f t="shared" si="351"/>
        <v>897.74384087386238</v>
      </c>
      <c r="EU69" s="382">
        <f t="shared" si="352"/>
        <v>914.69517070204881</v>
      </c>
      <c r="EV69" s="382">
        <f t="shared" si="353"/>
        <v>931.39517803102012</v>
      </c>
      <c r="EW69" s="382">
        <f t="shared" si="354"/>
        <v>947.85390750799593</v>
      </c>
      <c r="EX69" s="521"/>
      <c r="EY69" s="252"/>
      <c r="EZ69" s="515">
        <f t="shared" si="355"/>
        <v>580</v>
      </c>
      <c r="FA69" s="592">
        <v>58000</v>
      </c>
      <c r="FB69" s="382">
        <f t="shared" si="356"/>
        <v>301.62700036550018</v>
      </c>
      <c r="FC69" s="382">
        <f t="shared" si="357"/>
        <v>312.00698309295996</v>
      </c>
      <c r="FD69" s="382">
        <f t="shared" si="358"/>
        <v>322.63690511478217</v>
      </c>
      <c r="FE69" s="382">
        <f t="shared" si="359"/>
        <v>333.5118122759643</v>
      </c>
      <c r="FF69" s="382">
        <f t="shared" si="360"/>
        <v>344.6249990381715</v>
      </c>
      <c r="FG69" s="382">
        <f t="shared" si="361"/>
        <v>355.9682189491071</v>
      </c>
      <c r="FH69" s="382">
        <f t="shared" si="362"/>
        <v>367.53192968517669</v>
      </c>
      <c r="FI69" s="382">
        <f t="shared" si="363"/>
        <v>379.3055577366157</v>
      </c>
      <c r="FJ69" s="382">
        <f t="shared" si="364"/>
        <v>391.27776824463172</v>
      </c>
      <c r="FK69" s="382">
        <f t="shared" si="365"/>
        <v>403.43672714179019</v>
      </c>
      <c r="FL69" s="382">
        <f t="shared" si="366"/>
        <v>415.77034520421705</v>
      </c>
      <c r="FM69" s="382">
        <f t="shared" si="367"/>
        <v>428.26649647970203</v>
      </c>
      <c r="FN69" s="382">
        <f t="shared" si="368"/>
        <v>440.91320643323274</v>
      </c>
      <c r="FO69" s="382">
        <f t="shared" si="369"/>
        <v>453.69880776304598</v>
      </c>
      <c r="FP69" s="382">
        <f t="shared" si="370"/>
        <v>466.61206400453318</v>
      </c>
      <c r="FQ69" s="382">
        <f t="shared" si="371"/>
        <v>479.6422626760035</v>
      </c>
      <c r="FR69" s="382">
        <f t="shared" si="372"/>
        <v>492.77928083018634</v>
      </c>
      <c r="FS69" s="382">
        <f t="shared" si="373"/>
        <v>506.01362651431384</v>
      </c>
      <c r="FT69" s="382">
        <f t="shared" si="374"/>
        <v>519.33645989540901</v>
      </c>
      <c r="FU69" s="382">
        <f t="shared" si="375"/>
        <v>532.73959777135883</v>
      </c>
      <c r="FV69" s="382">
        <f t="shared" si="376"/>
        <v>546.21550495315296</v>
      </c>
      <c r="FW69" s="382">
        <f t="shared" si="377"/>
        <v>559.75727564732188</v>
      </c>
      <c r="FX69" s="382">
        <f t="shared" si="378"/>
        <v>573.3586075517635</v>
      </c>
      <c r="FY69" s="382">
        <f t="shared" si="379"/>
        <v>587.01377094822647</v>
      </c>
      <c r="FZ69" s="382">
        <f t="shared" si="380"/>
        <v>600.717574661448</v>
      </c>
      <c r="GA69" s="382">
        <f t="shared" si="381"/>
        <v>614.46533037718723</v>
      </c>
      <c r="GB69" s="382">
        <f t="shared" si="382"/>
        <v>628.25281647889381</v>
      </c>
      <c r="GC69" s="382">
        <f t="shared" si="383"/>
        <v>642.07624227885651</v>
      </c>
      <c r="GD69" s="382">
        <f t="shared" si="384"/>
        <v>655.93221328330776</v>
      </c>
      <c r="GE69" s="382">
        <f t="shared" si="385"/>
        <v>669.81769793863111</v>
      </c>
      <c r="GF69" s="382">
        <f t="shared" si="386"/>
        <v>683.72999615247704</v>
      </c>
      <c r="GG69" s="382">
        <f t="shared" si="387"/>
        <v>697.66670976387172</v>
      </c>
      <c r="GH69" s="382">
        <f t="shared" si="388"/>
        <v>711.62571504484583</v>
      </c>
      <c r="GI69" s="382">
        <f t="shared" si="389"/>
        <v>725.60513724770567</v>
      </c>
      <c r="GJ69" s="382">
        <f t="shared" si="390"/>
        <v>739.60332716237929</v>
      </c>
      <c r="GK69" s="382">
        <f t="shared" si="391"/>
        <v>753.61883961335911</v>
      </c>
      <c r="GL69" s="382">
        <f t="shared" si="392"/>
        <v>767.65041380247271</v>
      </c>
      <c r="GM69" s="382">
        <f t="shared" si="393"/>
        <v>781.6969553892701</v>
      </c>
      <c r="GN69" s="382">
        <f t="shared" si="394"/>
        <v>795.75752019311312</v>
      </c>
      <c r="GO69" s="382">
        <f t="shared" si="395"/>
        <v>809.83129939829894</v>
      </c>
      <c r="GQ69" s="511"/>
      <c r="GR69" s="521"/>
      <c r="GS69" s="524">
        <v>58000</v>
      </c>
      <c r="GT69" s="477">
        <f t="shared" si="396"/>
        <v>8.7134214806269146</v>
      </c>
      <c r="GU69" s="477">
        <f t="shared" si="397"/>
        <v>4.0289233018480077</v>
      </c>
      <c r="GV69" s="477">
        <f t="shared" si="398"/>
        <v>2.4726411887150843</v>
      </c>
      <c r="GW69" s="477">
        <f t="shared" si="399"/>
        <v>1.6985201330966022</v>
      </c>
      <c r="GX69" s="477">
        <f t="shared" si="400"/>
        <v>1.237330231955639</v>
      </c>
      <c r="GY69" s="477">
        <f t="shared" si="401"/>
        <v>0.93264597952000372</v>
      </c>
      <c r="GZ69" s="477">
        <f t="shared" si="402"/>
        <v>0.71741508597803705</v>
      </c>
      <c r="HA69" s="477">
        <f t="shared" si="403"/>
        <v>0.5581009360728052</v>
      </c>
      <c r="HB69" s="477">
        <f t="shared" si="404"/>
        <v>0.43606358075159035</v>
      </c>
      <c r="HC69" s="477">
        <f t="shared" si="405"/>
        <v>0.34011223808145485</v>
      </c>
      <c r="HD69" s="477">
        <f t="shared" si="406"/>
        <v>0.26312011697446247</v>
      </c>
      <c r="HE69" s="477">
        <f t="shared" si="407"/>
        <v>0.2003318394047256</v>
      </c>
      <c r="HF69" s="477">
        <f t="shared" si="408"/>
        <v>0.1484520344711692</v>
      </c>
      <c r="HG69" s="477">
        <f t="shared" si="409"/>
        <v>0.10512449890939161</v>
      </c>
      <c r="HH69" s="477">
        <f t="shared" si="410"/>
        <v>6.8619647106100495E-2</v>
      </c>
      <c r="HI69" s="477">
        <f t="shared" si="411"/>
        <v>3.7639116877838275E-2</v>
      </c>
      <c r="HJ69" s="477">
        <f t="shared" si="412"/>
        <v>1.1189287491641263E-2</v>
      </c>
      <c r="HK69" s="477">
        <f t="shared" si="413"/>
        <v>1.150308924766656E-2</v>
      </c>
      <c r="HL69" s="477">
        <f t="shared" si="414"/>
        <v>3.1048658231722582E-2</v>
      </c>
      <c r="HM69" s="477">
        <f t="shared" si="415"/>
        <v>4.7935937417416905E-2</v>
      </c>
      <c r="HN69" s="477">
        <f t="shared" si="416"/>
        <v>6.2560262011668366E-2</v>
      </c>
      <c r="HO69" s="477">
        <f t="shared" si="417"/>
        <v>7.5244862074064417E-2</v>
      </c>
      <c r="HP69" s="477">
        <f t="shared" si="418"/>
        <v>8.6256464127514337E-2</v>
      </c>
      <c r="HQ69" s="477">
        <f t="shared" si="419"/>
        <v>9.5817010652644752E-2</v>
      </c>
      <c r="HR69" s="477">
        <f t="shared" si="420"/>
        <v>0.10411258154516413</v>
      </c>
      <c r="HS69" s="477">
        <f t="shared" si="421"/>
        <v>0.11130026833968293</v>
      </c>
      <c r="HT69" s="477">
        <f t="shared" si="422"/>
        <v>0.11751352983897892</v>
      </c>
      <c r="HU69" s="477">
        <f t="shared" si="423"/>
        <v>0.12286640703121082</v>
      </c>
      <c r="HV69" s="477">
        <f t="shared" si="424"/>
        <v>0.1274568711924699</v>
      </c>
      <c r="HW69" s="477">
        <f t="shared" si="425"/>
        <v>0.13136950626095195</v>
      </c>
      <c r="HX69" s="477">
        <f t="shared" si="426"/>
        <v>0.13467767487210897</v>
      </c>
      <c r="HY69" s="477">
        <f t="shared" si="427"/>
        <v>0.13744528026267916</v>
      </c>
      <c r="HZ69" s="477">
        <f t="shared" si="428"/>
        <v>0.13972820918745663</v>
      </c>
      <c r="IA69" s="477">
        <f t="shared" si="429"/>
        <v>0.14157552107196153</v>
      </c>
      <c r="IB69" s="477">
        <f t="shared" si="430"/>
        <v>0.14303043380797961</v>
      </c>
      <c r="IC69" s="477">
        <f t="shared" si="431"/>
        <v>0.14413114547124126</v>
      </c>
      <c r="ID69" s="477">
        <f t="shared" si="432"/>
        <v>0.14491152280672506</v>
      </c>
      <c r="IE69" s="477">
        <f t="shared" si="433"/>
        <v>0.14540168087987132</v>
      </c>
      <c r="IF69" s="477">
        <f t="shared" si="434"/>
        <v>0.14562847332390805</v>
      </c>
      <c r="IG69" s="477">
        <f t="shared" si="435"/>
        <v>0.14561590875599428</v>
      </c>
    </row>
    <row r="70" spans="1:296">
      <c r="F70" s="384"/>
      <c r="G70" s="384"/>
      <c r="H70" s="384"/>
      <c r="I70" s="384"/>
      <c r="J70" s="252"/>
      <c r="K70" s="606">
        <v>58000</v>
      </c>
      <c r="L70" s="382">
        <f t="shared" si="231"/>
        <v>17.6784</v>
      </c>
      <c r="M70" s="382">
        <v>580</v>
      </c>
      <c r="N70" s="493">
        <f t="shared" si="436"/>
        <v>78.952460311115345</v>
      </c>
      <c r="O70" s="263">
        <f t="shared" si="437"/>
        <v>0.1269535602422979</v>
      </c>
      <c r="P70" s="383">
        <f t="shared" si="440"/>
        <v>-56.500002288000502</v>
      </c>
      <c r="Q70" s="383">
        <f t="shared" si="438"/>
        <v>216.64999771199948</v>
      </c>
      <c r="R70" s="382">
        <f t="shared" si="189"/>
        <v>573.56933718429855</v>
      </c>
      <c r="S70" s="263">
        <f t="shared" si="439"/>
        <v>7.7920020045512309E-2</v>
      </c>
      <c r="T70" s="492">
        <f>O70/Konstanten!$C$22</f>
        <v>0.10363555938146767</v>
      </c>
      <c r="U70" s="492">
        <f t="shared" si="190"/>
        <v>0.75186533996876448</v>
      </c>
      <c r="V70" s="492"/>
      <c r="W70" s="252"/>
      <c r="X70" s="515">
        <f t="shared" si="232"/>
        <v>590.00000000000011</v>
      </c>
      <c r="Y70" s="592">
        <v>59000</v>
      </c>
      <c r="Z70" s="490">
        <f t="shared" si="233"/>
        <v>5.5455046149275225E-2</v>
      </c>
      <c r="AA70" s="490">
        <f t="shared" si="234"/>
        <v>0.11079216747076903</v>
      </c>
      <c r="AB70" s="490">
        <f t="shared" si="235"/>
        <v>0.16589583676698225</v>
      </c>
      <c r="AC70" s="490">
        <f t="shared" si="236"/>
        <v>0.22065519296851624</v>
      </c>
      <c r="AD70" s="490">
        <f t="shared" si="237"/>
        <v>0.27496606460287354</v>
      </c>
      <c r="AE70" s="490">
        <f t="shared" si="238"/>
        <v>0.32873265663197304</v>
      </c>
      <c r="AF70" s="490">
        <f t="shared" si="239"/>
        <v>0.38186884056007531</v>
      </c>
      <c r="AG70" s="490">
        <f t="shared" si="240"/>
        <v>0.43429902180944968</v>
      </c>
      <c r="AH70" s="490">
        <f t="shared" si="241"/>
        <v>0.48595859058913266</v>
      </c>
      <c r="AI70" s="490">
        <f t="shared" si="242"/>
        <v>0.53679398935549705</v>
      </c>
      <c r="AJ70" s="490">
        <f t="shared" si="243"/>
        <v>0.58676244938294331</v>
      </c>
      <c r="AK70" s="490">
        <f t="shared" si="244"/>
        <v>0.63583146029651061</v>
      </c>
      <c r="AL70" s="490">
        <f t="shared" si="245"/>
        <v>0.68397804024650666</v>
      </c>
      <c r="AM70" s="490">
        <f t="shared" si="246"/>
        <v>0.731187872124057</v>
      </c>
      <c r="AN70" s="490">
        <f t="shared" si="247"/>
        <v>0.77745436459275996</v>
      </c>
      <c r="AO70" s="490">
        <f t="shared" si="248"/>
        <v>0.82277768752026681</v>
      </c>
      <c r="AP70" s="490">
        <f t="shared" si="249"/>
        <v>0.86716382116895063</v>
      </c>
      <c r="AQ70" s="490">
        <f t="shared" si="250"/>
        <v>0.91062364841703569</v>
      </c>
      <c r="AR70" s="490">
        <f t="shared" si="251"/>
        <v>0.95317211011120306</v>
      </c>
      <c r="AS70" s="490">
        <f t="shared" si="252"/>
        <v>0.99482743583390798</v>
      </c>
      <c r="AT70" s="490">
        <f t="shared" si="253"/>
        <v>1.0356104560639834</v>
      </c>
      <c r="AU70" s="490">
        <f t="shared" si="254"/>
        <v>1.0755439968893834</v>
      </c>
      <c r="AV70" s="490">
        <f t="shared" si="255"/>
        <v>1.1146523549484733</v>
      </c>
      <c r="AW70" s="490">
        <f t="shared" si="256"/>
        <v>1.1529608479275704</v>
      </c>
      <c r="AX70" s="490">
        <f t="shared" si="257"/>
        <v>1.1904954345053265</v>
      </c>
      <c r="AY70" s="490">
        <f t="shared" si="258"/>
        <v>1.2272823968984521</v>
      </c>
      <c r="AZ70" s="490">
        <f t="shared" si="259"/>
        <v>1.2633480789415219</v>
      </c>
      <c r="BA70" s="490">
        <f t="shared" si="260"/>
        <v>1.2987186727712396</v>
      </c>
      <c r="BB70" s="490">
        <f t="shared" si="261"/>
        <v>1.3334200475583233</v>
      </c>
      <c r="BC70" s="490">
        <f t="shared" si="262"/>
        <v>1.3674776142440912</v>
      </c>
      <c r="BD70" s="490">
        <f t="shared" si="263"/>
        <v>1.4009162208234864</v>
      </c>
      <c r="BE70" s="490">
        <f t="shared" si="264"/>
        <v>1.4337600733229303</v>
      </c>
      <c r="BF70" s="490">
        <f t="shared" si="265"/>
        <v>1.4660326782163482</v>
      </c>
      <c r="BG70" s="490">
        <f t="shared" si="266"/>
        <v>1.4977568025848722</v>
      </c>
      <c r="BH70" s="490">
        <f t="shared" si="267"/>
        <v>1.5289544488431515</v>
      </c>
      <c r="BI70" s="490">
        <f t="shared" si="268"/>
        <v>1.5596468413214664</v>
      </c>
      <c r="BJ70" s="490">
        <f t="shared" si="269"/>
        <v>1.5898544224071198</v>
      </c>
      <c r="BK70" s="490">
        <f t="shared" si="270"/>
        <v>1.6195968563114993</v>
      </c>
      <c r="BL70" s="490">
        <f t="shared" si="271"/>
        <v>1.6488930388444214</v>
      </c>
      <c r="BM70" s="490">
        <f t="shared" si="272"/>
        <v>1.6777611118485767</v>
      </c>
      <c r="BN70" s="527"/>
      <c r="BO70" s="252"/>
      <c r="BP70" s="515">
        <f t="shared" si="273"/>
        <v>590.00000000000011</v>
      </c>
      <c r="BQ70" s="592">
        <v>59000</v>
      </c>
      <c r="BR70" s="382">
        <f t="shared" si="274"/>
        <v>216.78324881926656</v>
      </c>
      <c r="BS70" s="382">
        <f t="shared" si="275"/>
        <v>217.18186931285896</v>
      </c>
      <c r="BT70" s="382">
        <f t="shared" si="276"/>
        <v>217.8425012030969</v>
      </c>
      <c r="BU70" s="382">
        <f t="shared" si="277"/>
        <v>218.75967967531108</v>
      </c>
      <c r="BV70" s="382">
        <f t="shared" si="278"/>
        <v>219.9260202458847</v>
      </c>
      <c r="BW70" s="382">
        <f t="shared" si="279"/>
        <v>221.33246102525737</v>
      </c>
      <c r="BX70" s="382">
        <f t="shared" si="280"/>
        <v>222.96854339282936</v>
      </c>
      <c r="BY70" s="382">
        <f t="shared" si="281"/>
        <v>224.82271332182239</v>
      </c>
      <c r="BZ70" s="382">
        <f t="shared" si="282"/>
        <v>226.88262632801499</v>
      </c>
      <c r="CA70" s="382">
        <f t="shared" si="283"/>
        <v>229.13544119120786</v>
      </c>
      <c r="CB70" s="382">
        <f t="shared" si="284"/>
        <v>231.56809070746664</v>
      </c>
      <c r="CC70" s="382">
        <f t="shared" si="285"/>
        <v>234.16752124396817</v>
      </c>
      <c r="CD70" s="382">
        <f t="shared" si="286"/>
        <v>236.92089632476672</v>
      </c>
      <c r="CE70" s="382">
        <f t="shared" si="287"/>
        <v>239.81576253645892</v>
      </c>
      <c r="CF70" s="382">
        <f t="shared" si="288"/>
        <v>242.84017850883413</v>
      </c>
      <c r="CG70" s="382">
        <f t="shared" si="289"/>
        <v>245.98280952532937</v>
      </c>
      <c r="CH70" s="382">
        <f t="shared" si="290"/>
        <v>249.23299147650857</v>
      </c>
      <c r="CI70" s="382">
        <f t="shared" si="291"/>
        <v>252.58076847355304</v>
      </c>
      <c r="CJ70" s="382">
        <f t="shared" si="292"/>
        <v>256.01690860408104</v>
      </c>
      <c r="CK70" s="382">
        <f t="shared" si="293"/>
        <v>259.53290216083838</v>
      </c>
      <c r="CL70" s="382">
        <f t="shared" si="294"/>
        <v>263.12094631523161</v>
      </c>
      <c r="CM70" s="382">
        <f t="shared" si="295"/>
        <v>266.77391973362677</v>
      </c>
      <c r="CN70" s="382">
        <f t="shared" si="296"/>
        <v>270.48535011420734</v>
      </c>
      <c r="CO70" s="382">
        <f t="shared" si="297"/>
        <v>274.24937710498097</v>
      </c>
      <c r="CP70" s="382">
        <f t="shared" si="298"/>
        <v>278.06071258056812</v>
      </c>
      <c r="CQ70" s="382">
        <f t="shared" si="299"/>
        <v>281.91459982440807</v>
      </c>
      <c r="CR70" s="382">
        <f t="shared" si="300"/>
        <v>285.80677279157914</v>
      </c>
      <c r="CS70" s="382">
        <f t="shared" si="301"/>
        <v>289.73341631641222</v>
      </c>
      <c r="CT70" s="382">
        <f t="shared" si="302"/>
        <v>293.69112787495737</v>
      </c>
      <c r="CU70" s="382">
        <f t="shared" si="303"/>
        <v>297.67688130941553</v>
      </c>
      <c r="CV70" s="382">
        <f t="shared" si="304"/>
        <v>301.68799276294533</v>
      </c>
      <c r="CW70" s="382">
        <f t="shared" si="305"/>
        <v>305.72208895188163</v>
      </c>
      <c r="CX70" s="382">
        <f t="shared" si="306"/>
        <v>309.77707781171159</v>
      </c>
      <c r="CY70" s="382">
        <f t="shared" si="307"/>
        <v>313.85112148721203</v>
      </c>
      <c r="CZ70" s="382">
        <f t="shared" si="308"/>
        <v>317.94261159085966</v>
      </c>
      <c r="DA70" s="382">
        <f t="shared" si="309"/>
        <v>322.05014662256372</v>
      </c>
      <c r="DB70" s="382">
        <f t="shared" si="310"/>
        <v>326.17251142446162</v>
      </c>
      <c r="DC70" s="382">
        <f t="shared" si="311"/>
        <v>330.30865853395875</v>
      </c>
      <c r="DD70" s="382">
        <f t="shared" si="312"/>
        <v>334.457691294158</v>
      </c>
      <c r="DE70" s="382">
        <f t="shared" si="313"/>
        <v>338.61884858144037</v>
      </c>
      <c r="DF70" s="521"/>
      <c r="DG70" s="252"/>
      <c r="DH70" s="515">
        <f t="shared" si="314"/>
        <v>590.00000000000011</v>
      </c>
      <c r="DI70" s="592">
        <v>59000</v>
      </c>
      <c r="DJ70" s="382">
        <f t="shared" si="315"/>
        <v>31.80731406336448</v>
      </c>
      <c r="DK70" s="382">
        <f t="shared" si="316"/>
        <v>63.546990061420793</v>
      </c>
      <c r="DL70" s="382">
        <f t="shared" si="317"/>
        <v>95.152765136072588</v>
      </c>
      <c r="DM70" s="382">
        <f t="shared" si="318"/>
        <v>126.56105277722536</v>
      </c>
      <c r="DN70" s="382">
        <f t="shared" si="319"/>
        <v>157.71210342244518</v>
      </c>
      <c r="DO70" s="382">
        <f t="shared" si="320"/>
        <v>188.55097197523438</v>
      </c>
      <c r="DP70" s="382">
        <f t="shared" si="321"/>
        <v>219.02825777137897</v>
      </c>
      <c r="DQ70" s="382">
        <f t="shared" si="322"/>
        <v>249.10060207903527</v>
      </c>
      <c r="DR70" s="382">
        <f t="shared" si="323"/>
        <v>278.73094670322473</v>
      </c>
      <c r="DS70" s="382">
        <f t="shared" si="324"/>
        <v>307.88857267914784</v>
      </c>
      <c r="DT70" s="382">
        <f t="shared" si="325"/>
        <v>336.54894917721032</v>
      </c>
      <c r="DU70" s="382">
        <f t="shared" si="326"/>
        <v>364.6934292431942</v>
      </c>
      <c r="DV70" s="382">
        <f t="shared" si="327"/>
        <v>392.30883119280429</v>
      </c>
      <c r="DW70" s="382">
        <f t="shared" si="328"/>
        <v>419.386943171393</v>
      </c>
      <c r="DX70" s="382">
        <f t="shared" si="329"/>
        <v>445.92398459050929</v>
      </c>
      <c r="DY70" s="382">
        <f t="shared" si="330"/>
        <v>471.92005288102933</v>
      </c>
      <c r="DZ70" s="382">
        <f t="shared" si="331"/>
        <v>497.37857813807864</v>
      </c>
      <c r="EA70" s="382">
        <f t="shared" si="332"/>
        <v>522.30580244690691</v>
      </c>
      <c r="EB70" s="382">
        <f t="shared" si="333"/>
        <v>546.71029541904193</v>
      </c>
      <c r="EC70" s="382">
        <f t="shared" si="334"/>
        <v>570.60251298400988</v>
      </c>
      <c r="ED70" s="382">
        <f t="shared" si="335"/>
        <v>593.99440286574804</v>
      </c>
      <c r="EE70" s="382">
        <f t="shared" si="336"/>
        <v>616.89905740839492</v>
      </c>
      <c r="EF70" s="382">
        <f t="shared" si="337"/>
        <v>639.33041241871331</v>
      </c>
      <c r="EG70" s="382">
        <f t="shared" si="338"/>
        <v>661.30298934526331</v>
      </c>
      <c r="EH70" s="382">
        <f t="shared" si="339"/>
        <v>682.83167729015361</v>
      </c>
      <c r="EI70" s="382">
        <f t="shared" si="340"/>
        <v>703.93155092700238</v>
      </c>
      <c r="EJ70" s="382">
        <f t="shared" si="341"/>
        <v>724.61772027154564</v>
      </c>
      <c r="EK70" s="382">
        <f t="shared" si="342"/>
        <v>744.90520833027188</v>
      </c>
      <c r="EL70" s="382">
        <f t="shared" si="343"/>
        <v>764.80885286628336</v>
      </c>
      <c r="EM70" s="382">
        <f t="shared" si="344"/>
        <v>784.34322881634932</v>
      </c>
      <c r="EN70" s="382">
        <f t="shared" si="345"/>
        <v>803.52258822845954</v>
      </c>
      <c r="EO70" s="382">
        <f t="shared" si="346"/>
        <v>822.36081493714448</v>
      </c>
      <c r="EP70" s="382">
        <f t="shared" si="347"/>
        <v>840.87139153507292</v>
      </c>
      <c r="EQ70" s="382">
        <f t="shared" si="348"/>
        <v>859.0673765218794</v>
      </c>
      <c r="ER70" s="382">
        <f t="shared" si="349"/>
        <v>876.96138980795092</v>
      </c>
      <c r="ES70" s="382">
        <f t="shared" si="350"/>
        <v>894.56560501833826</v>
      </c>
      <c r="ET70" s="382">
        <f t="shared" si="351"/>
        <v>911.89174727957754</v>
      </c>
      <c r="EU70" s="382">
        <f t="shared" si="352"/>
        <v>928.95109538036024</v>
      </c>
      <c r="EV70" s="382">
        <f t="shared" si="353"/>
        <v>945.75448737779857</v>
      </c>
      <c r="EW70" s="382">
        <f t="shared" si="354"/>
        <v>962.31232887657995</v>
      </c>
      <c r="EX70" s="521"/>
      <c r="EY70" s="252"/>
      <c r="EZ70" s="515">
        <f t="shared" si="355"/>
        <v>590.00000000000011</v>
      </c>
      <c r="FA70" s="592">
        <v>59000</v>
      </c>
      <c r="FB70" s="382">
        <f t="shared" si="356"/>
        <v>307.63324881926667</v>
      </c>
      <c r="FC70" s="382">
        <f t="shared" si="357"/>
        <v>318.0318693128591</v>
      </c>
      <c r="FD70" s="382">
        <f t="shared" si="358"/>
        <v>328.69250120309704</v>
      </c>
      <c r="FE70" s="382">
        <f t="shared" si="359"/>
        <v>339.60967967531121</v>
      </c>
      <c r="FF70" s="382">
        <f t="shared" si="360"/>
        <v>350.77602024588487</v>
      </c>
      <c r="FG70" s="382">
        <f t="shared" si="361"/>
        <v>362.18246102525751</v>
      </c>
      <c r="FH70" s="382">
        <f t="shared" si="362"/>
        <v>373.8185433928295</v>
      </c>
      <c r="FI70" s="382">
        <f t="shared" si="363"/>
        <v>385.67271332182253</v>
      </c>
      <c r="FJ70" s="382">
        <f t="shared" si="364"/>
        <v>397.73262632801516</v>
      </c>
      <c r="FK70" s="382">
        <f t="shared" si="365"/>
        <v>409.985441191208</v>
      </c>
      <c r="FL70" s="382">
        <f t="shared" si="366"/>
        <v>422.41809070746677</v>
      </c>
      <c r="FM70" s="382">
        <f t="shared" si="367"/>
        <v>435.0175212439683</v>
      </c>
      <c r="FN70" s="382">
        <f t="shared" si="368"/>
        <v>447.77089632476685</v>
      </c>
      <c r="FO70" s="382">
        <f t="shared" si="369"/>
        <v>460.66576253645906</v>
      </c>
      <c r="FP70" s="382">
        <f t="shared" si="370"/>
        <v>473.69017850883426</v>
      </c>
      <c r="FQ70" s="382">
        <f t="shared" si="371"/>
        <v>486.83280952532948</v>
      </c>
      <c r="FR70" s="382">
        <f t="shared" si="372"/>
        <v>500.08299147650871</v>
      </c>
      <c r="FS70" s="382">
        <f t="shared" si="373"/>
        <v>513.43076847355314</v>
      </c>
      <c r="FT70" s="382">
        <f t="shared" si="374"/>
        <v>526.86690860408112</v>
      </c>
      <c r="FU70" s="382">
        <f t="shared" si="375"/>
        <v>540.38290216083851</v>
      </c>
      <c r="FV70" s="382">
        <f t="shared" si="376"/>
        <v>553.97094631523169</v>
      </c>
      <c r="FW70" s="382">
        <f t="shared" si="377"/>
        <v>567.62391973362696</v>
      </c>
      <c r="FX70" s="382">
        <f t="shared" si="378"/>
        <v>581.33535011420747</v>
      </c>
      <c r="FY70" s="382">
        <f t="shared" si="379"/>
        <v>595.09937710498116</v>
      </c>
      <c r="FZ70" s="382">
        <f t="shared" si="380"/>
        <v>608.91071258056832</v>
      </c>
      <c r="GA70" s="382">
        <f t="shared" si="381"/>
        <v>622.76459982440815</v>
      </c>
      <c r="GB70" s="382">
        <f t="shared" si="382"/>
        <v>636.65677279157921</v>
      </c>
      <c r="GC70" s="382">
        <f t="shared" si="383"/>
        <v>650.58341631641235</v>
      </c>
      <c r="GD70" s="382">
        <f t="shared" si="384"/>
        <v>664.54112787495751</v>
      </c>
      <c r="GE70" s="382">
        <f t="shared" si="385"/>
        <v>678.52688130941567</v>
      </c>
      <c r="GF70" s="382">
        <f t="shared" si="386"/>
        <v>692.53799276294546</v>
      </c>
      <c r="GG70" s="382">
        <f t="shared" si="387"/>
        <v>706.57208895188182</v>
      </c>
      <c r="GH70" s="382">
        <f t="shared" si="388"/>
        <v>720.62707781171173</v>
      </c>
      <c r="GI70" s="382">
        <f t="shared" si="389"/>
        <v>734.70112148721216</v>
      </c>
      <c r="GJ70" s="382">
        <f t="shared" si="390"/>
        <v>748.79261159085979</v>
      </c>
      <c r="GK70" s="382">
        <f t="shared" si="391"/>
        <v>762.90014662256385</v>
      </c>
      <c r="GL70" s="382">
        <f t="shared" si="392"/>
        <v>777.02251142446175</v>
      </c>
      <c r="GM70" s="382">
        <f t="shared" si="393"/>
        <v>791.15865853395894</v>
      </c>
      <c r="GN70" s="382">
        <f t="shared" si="394"/>
        <v>805.30769129415808</v>
      </c>
      <c r="GO70" s="382">
        <f t="shared" si="395"/>
        <v>819.46884858144051</v>
      </c>
      <c r="GQ70" s="511"/>
      <c r="GR70" s="521"/>
      <c r="GS70" s="524">
        <v>59000</v>
      </c>
      <c r="GT70" s="477">
        <f t="shared" si="396"/>
        <v>8.6717770072134854</v>
      </c>
      <c r="GU70" s="477">
        <f t="shared" si="397"/>
        <v>4.0046724322500271</v>
      </c>
      <c r="GV70" s="477">
        <f t="shared" si="398"/>
        <v>2.4543662575969547</v>
      </c>
      <c r="GW70" s="477">
        <f t="shared" si="399"/>
        <v>1.683366424527909</v>
      </c>
      <c r="GX70" s="477">
        <f t="shared" si="400"/>
        <v>1.2241540923863128</v>
      </c>
      <c r="GY70" s="477">
        <f t="shared" si="401"/>
        <v>0.92087294608499359</v>
      </c>
      <c r="GZ70" s="477">
        <f t="shared" si="402"/>
        <v>0.70671376924807638</v>
      </c>
      <c r="HA70" s="477">
        <f t="shared" si="403"/>
        <v>0.5482608636949633</v>
      </c>
      <c r="HB70" s="477">
        <f t="shared" si="404"/>
        <v>0.42694103770076153</v>
      </c>
      <c r="HC70" s="477">
        <f t="shared" si="405"/>
        <v>0.33160330577924951</v>
      </c>
      <c r="HD70" s="477">
        <f t="shared" si="406"/>
        <v>0.25514606936134554</v>
      </c>
      <c r="HE70" s="477">
        <f t="shared" si="407"/>
        <v>0.19283070755266826</v>
      </c>
      <c r="HF70" s="477">
        <f t="shared" si="408"/>
        <v>0.14137348109990711</v>
      </c>
      <c r="HG70" s="477">
        <f t="shared" si="409"/>
        <v>9.8426572493928194E-2</v>
      </c>
      <c r="HH70" s="477">
        <f t="shared" si="410"/>
        <v>6.2266652787969209E-2</v>
      </c>
      <c r="HI70" s="477">
        <f t="shared" si="411"/>
        <v>3.1600175820584678E-2</v>
      </c>
      <c r="HJ70" s="477">
        <f t="shared" si="412"/>
        <v>5.4373337680805635E-3</v>
      </c>
      <c r="HK70" s="477">
        <f t="shared" si="413"/>
        <v>1.699202637951916E-2</v>
      </c>
      <c r="HL70" s="477">
        <f t="shared" si="414"/>
        <v>3.6295981585185384E-2</v>
      </c>
      <c r="HM70" s="477">
        <f t="shared" si="415"/>
        <v>5.2960879308321968E-2</v>
      </c>
      <c r="HN70" s="477">
        <f t="shared" si="416"/>
        <v>6.7380191391403194E-2</v>
      </c>
      <c r="HO70" s="477">
        <f t="shared" si="417"/>
        <v>7.9875527581082365E-2</v>
      </c>
      <c r="HP70" s="477">
        <f t="shared" si="418"/>
        <v>9.0712190720130231E-2</v>
      </c>
      <c r="HQ70" s="477">
        <f t="shared" si="419"/>
        <v>0.10011086189982055</v>
      </c>
      <c r="HR70" s="477">
        <f t="shared" si="420"/>
        <v>0.10825649595364961</v>
      </c>
      <c r="HS70" s="477">
        <f t="shared" si="421"/>
        <v>0.1153051756178652</v>
      </c>
      <c r="HT70" s="477">
        <f t="shared" si="422"/>
        <v>0.12138945131924685</v>
      </c>
      <c r="HU70" s="477">
        <f t="shared" si="423"/>
        <v>0.12662254332371328</v>
      </c>
      <c r="HV70" s="477">
        <f t="shared" si="424"/>
        <v>0.1311016793484428</v>
      </c>
      <c r="HW70" s="477">
        <f t="shared" si="425"/>
        <v>0.13491076816793698</v>
      </c>
      <c r="HX70" s="477">
        <f t="shared" si="426"/>
        <v>0.13812255820984917</v>
      </c>
      <c r="HY70" s="477">
        <f t="shared" si="427"/>
        <v>0.14080039306604455</v>
      </c>
      <c r="HZ70" s="477">
        <f t="shared" si="428"/>
        <v>0.14299964885693911</v>
      </c>
      <c r="IA70" s="477">
        <f t="shared" si="429"/>
        <v>0.14476891851974522</v>
      </c>
      <c r="IB70" s="477">
        <f t="shared" si="430"/>
        <v>0.14615099331244139</v>
      </c>
      <c r="IC70" s="477">
        <f t="shared" si="431"/>
        <v>0.14718368072409324</v>
      </c>
      <c r="ID70" s="477">
        <f t="shared" si="432"/>
        <v>0.14790048956739393</v>
      </c>
      <c r="IE70" s="477">
        <f t="shared" si="433"/>
        <v>0.14833120659595325</v>
      </c>
      <c r="IF70" s="477">
        <f t="shared" si="434"/>
        <v>0.14850238403102231</v>
      </c>
      <c r="IG70" s="477">
        <f t="shared" si="435"/>
        <v>0.14843775353257438</v>
      </c>
    </row>
    <row r="71" spans="1:296" ht="46.5">
      <c r="F71" s="384"/>
      <c r="G71" s="384"/>
      <c r="H71" s="384"/>
      <c r="I71" s="384"/>
      <c r="J71" s="252"/>
      <c r="K71" s="606">
        <v>59000</v>
      </c>
      <c r="L71" s="382">
        <f t="shared" si="231"/>
        <v>17.9832</v>
      </c>
      <c r="M71" s="382">
        <v>590</v>
      </c>
      <c r="N71" s="493">
        <f t="shared" si="436"/>
        <v>75.24748372700931</v>
      </c>
      <c r="O71" s="263">
        <f t="shared" si="437"/>
        <v>0.1209960515577916</v>
      </c>
      <c r="P71" s="383">
        <f t="shared" si="440"/>
        <v>-56.500002288000502</v>
      </c>
      <c r="Q71" s="383">
        <f t="shared" si="438"/>
        <v>216.64999771199948</v>
      </c>
      <c r="R71" s="382">
        <f t="shared" si="189"/>
        <v>573.56933718429855</v>
      </c>
      <c r="S71" s="263">
        <f t="shared" si="439"/>
        <v>7.4263492452020047E-2</v>
      </c>
      <c r="T71" s="492">
        <f>O71/Konstanten!$C$22</f>
        <v>9.8772286985952321E-2</v>
      </c>
      <c r="U71" s="492">
        <f t="shared" si="190"/>
        <v>0.75186533996876448</v>
      </c>
      <c r="V71" s="492"/>
      <c r="W71" s="252"/>
      <c r="X71" s="515">
        <f t="shared" si="232"/>
        <v>600.00000000000011</v>
      </c>
      <c r="Y71" s="598">
        <v>60000</v>
      </c>
      <c r="Z71" s="490">
        <f t="shared" si="233"/>
        <v>5.680279451705738E-2</v>
      </c>
      <c r="AA71" s="490">
        <f t="shared" si="234"/>
        <v>0.11347840363923564</v>
      </c>
      <c r="AB71" s="490">
        <f t="shared" si="235"/>
        <v>0.16990235446958912</v>
      </c>
      <c r="AC71" s="490">
        <f t="shared" si="236"/>
        <v>0.22595544584330907</v>
      </c>
      <c r="AD71" s="490">
        <f t="shared" si="237"/>
        <v>0.28152601750398365</v>
      </c>
      <c r="AE71" s="490">
        <f t="shared" si="238"/>
        <v>0.33651182252701034</v>
      </c>
      <c r="AF71" s="490">
        <f t="shared" si="239"/>
        <v>0.39082143504323857</v>
      </c>
      <c r="AG71" s="490">
        <f t="shared" si="240"/>
        <v>0.44437516679596539</v>
      </c>
      <c r="AH71" s="490">
        <f t="shared" si="241"/>
        <v>0.49710550467225029</v>
      </c>
      <c r="AI71" s="490">
        <f t="shared" si="242"/>
        <v>0.54895711283051285</v>
      </c>
      <c r="AJ71" s="490">
        <f t="shared" si="243"/>
        <v>0.59988646499964848</v>
      </c>
      <c r="AK71" s="490">
        <f t="shared" si="244"/>
        <v>0.64986118443522822</v>
      </c>
      <c r="AL71" s="490">
        <f t="shared" si="245"/>
        <v>0.69885917187162894</v>
      </c>
      <c r="AM71" s="490">
        <f t="shared" si="246"/>
        <v>0.74686759753514564</v>
      </c>
      <c r="AN71" s="490">
        <f t="shared" si="247"/>
        <v>0.79388182417730124</v>
      </c>
      <c r="AO71" s="490">
        <f t="shared" si="248"/>
        <v>0.83990431635711138</v>
      </c>
      <c r="AP71" s="490">
        <f t="shared" si="249"/>
        <v>0.88494357867888951</v>
      </c>
      <c r="AQ71" s="490">
        <f t="shared" si="250"/>
        <v>0.92901315371379767</v>
      </c>
      <c r="AR71" s="490">
        <f t="shared" si="251"/>
        <v>0.97213069973592925</v>
      </c>
      <c r="AS71" s="490">
        <f t="shared" si="252"/>
        <v>1.014317159603308</v>
      </c>
      <c r="AT71" s="490">
        <f t="shared" si="253"/>
        <v>1.0555960252090217</v>
      </c>
      <c r="AU71" s="490">
        <f t="shared" si="254"/>
        <v>1.095992696808876</v>
      </c>
      <c r="AV71" s="490">
        <f t="shared" si="255"/>
        <v>1.1355339329706402</v>
      </c>
      <c r="AW71" s="490">
        <f t="shared" si="256"/>
        <v>1.174247384610559</v>
      </c>
      <c r="AX71" s="490">
        <f t="shared" si="257"/>
        <v>1.212161205304912</v>
      </c>
      <c r="AY71" s="490">
        <f t="shared" si="258"/>
        <v>1.2493037295335523</v>
      </c>
      <c r="AZ71" s="490">
        <f t="shared" si="259"/>
        <v>1.2857032105110056</v>
      </c>
      <c r="BA71" s="490">
        <f t="shared" si="260"/>
        <v>1.3213876096137556</v>
      </c>
      <c r="BB71" s="490">
        <f t="shared" si="261"/>
        <v>1.3563844299835424</v>
      </c>
      <c r="BC71" s="490">
        <f t="shared" si="262"/>
        <v>1.3907205875758435</v>
      </c>
      <c r="BD71" s="490">
        <f t="shared" si="263"/>
        <v>1.424422313657618</v>
      </c>
      <c r="BE71" s="490">
        <f t="shared" si="264"/>
        <v>1.4575150834906812</v>
      </c>
      <c r="BF71" s="490">
        <f t="shared" si="265"/>
        <v>1.4900235666348918</v>
      </c>
      <c r="BG71" s="490">
        <f t="shared" si="266"/>
        <v>1.5219715949502475</v>
      </c>
      <c r="BH71" s="490">
        <f t="shared" si="267"/>
        <v>1.5533821449599217</v>
      </c>
      <c r="BI71" s="490">
        <f t="shared" si="268"/>
        <v>1.5842773317536059</v>
      </c>
      <c r="BJ71" s="490">
        <f t="shared" si="269"/>
        <v>1.6146784120640316</v>
      </c>
      <c r="BK71" s="490">
        <f t="shared" si="270"/>
        <v>1.644605794542086</v>
      </c>
      <c r="BL71" s="490">
        <f t="shared" si="271"/>
        <v>1.6740790555931964</v>
      </c>
      <c r="BM71" s="490">
        <f t="shared" si="272"/>
        <v>1.7031169594248514</v>
      </c>
      <c r="BN71" s="527"/>
      <c r="BO71" s="252"/>
      <c r="BP71" s="515">
        <f t="shared" si="273"/>
        <v>600.00000000000011</v>
      </c>
      <c r="BQ71" s="598">
        <v>60000</v>
      </c>
      <c r="BR71" s="382">
        <f t="shared" si="274"/>
        <v>216.78980444547915</v>
      </c>
      <c r="BS71" s="382">
        <f t="shared" si="275"/>
        <v>217.20797319895522</v>
      </c>
      <c r="BT71" s="382">
        <f t="shared" si="276"/>
        <v>217.90079657844328</v>
      </c>
      <c r="BU71" s="382">
        <f t="shared" si="277"/>
        <v>218.86224825436204</v>
      </c>
      <c r="BV71" s="382">
        <f t="shared" si="278"/>
        <v>220.08419908910804</v>
      </c>
      <c r="BW71" s="382">
        <f t="shared" si="279"/>
        <v>221.55669581651125</v>
      </c>
      <c r="BX71" s="382">
        <f t="shared" si="280"/>
        <v>223.26828224799249</v>
      </c>
      <c r="BY71" s="382">
        <f t="shared" si="281"/>
        <v>225.20634190815545</v>
      </c>
      <c r="BZ71" s="382">
        <f t="shared" si="282"/>
        <v>227.35744213958051</v>
      </c>
      <c r="CA71" s="382">
        <f t="shared" si="283"/>
        <v>229.70766256924</v>
      </c>
      <c r="CB71" s="382">
        <f t="shared" si="284"/>
        <v>232.2428947399797</v>
      </c>
      <c r="CC71" s="382">
        <f t="shared" si="285"/>
        <v>234.94910401175673</v>
      </c>
      <c r="CD71" s="382">
        <f t="shared" si="286"/>
        <v>237.81254896609295</v>
      </c>
      <c r="CE71" s="382">
        <f t="shared" si="287"/>
        <v>240.8199571101274</v>
      </c>
      <c r="CF71" s="382">
        <f t="shared" si="288"/>
        <v>243.95865846198868</v>
      </c>
      <c r="CG71" s="382">
        <f t="shared" si="289"/>
        <v>247.21668055251823</v>
      </c>
      <c r="CH71" s="382">
        <f t="shared" si="290"/>
        <v>250.58280955913318</v>
      </c>
      <c r="CI71" s="382">
        <f t="shared" si="291"/>
        <v>254.04662282243584</v>
      </c>
      <c r="CJ71" s="382">
        <f t="shared" si="292"/>
        <v>257.59849803855161</v>
      </c>
      <c r="CK71" s="382">
        <f t="shared" si="293"/>
        <v>261.22960412171625</v>
      </c>
      <c r="CL71" s="382">
        <f t="shared" si="294"/>
        <v>264.93187822448238</v>
      </c>
      <c r="CM71" s="382">
        <f t="shared" si="295"/>
        <v>268.69799279222241</v>
      </c>
      <c r="CN71" s="382">
        <f t="shared" si="296"/>
        <v>272.52131589111309</v>
      </c>
      <c r="CO71" s="382">
        <f t="shared" si="297"/>
        <v>276.3958674361055</v>
      </c>
      <c r="CP71" s="382">
        <f t="shared" si="298"/>
        <v>280.31627338834403</v>
      </c>
      <c r="CQ71" s="382">
        <f t="shared" si="299"/>
        <v>284.2777195055794</v>
      </c>
      <c r="CR71" s="382">
        <f t="shared" si="300"/>
        <v>288.27590581887978</v>
      </c>
      <c r="CS71" s="382">
        <f t="shared" si="301"/>
        <v>292.30700267204975</v>
      </c>
      <c r="CT71" s="382">
        <f t="shared" si="302"/>
        <v>296.36760889012061</v>
      </c>
      <c r="CU71" s="382">
        <f t="shared" si="303"/>
        <v>300.45471243176064</v>
      </c>
      <c r="CV71" s="382">
        <f t="shared" si="304"/>
        <v>304.5656537184276</v>
      </c>
      <c r="CW71" s="382">
        <f t="shared" si="305"/>
        <v>308.69809171195794</v>
      </c>
      <c r="CX71" s="382">
        <f t="shared" si="306"/>
        <v>312.84997272413801</v>
      </c>
      <c r="CY71" s="382">
        <f t="shared" si="307"/>
        <v>317.01950187976365</v>
      </c>
      <c r="CZ71" s="382">
        <f t="shared" si="308"/>
        <v>321.20511711299707</v>
      </c>
      <c r="DA71" s="382">
        <f t="shared" si="309"/>
        <v>325.40546555060087</v>
      </c>
      <c r="DB71" s="382">
        <f t="shared" si="310"/>
        <v>329.61938212107975</v>
      </c>
      <c r="DC71" s="382">
        <f t="shared" si="311"/>
        <v>333.84587022271165</v>
      </c>
      <c r="DD71" s="382">
        <f t="shared" si="312"/>
        <v>338.08408428356034</v>
      </c>
      <c r="DE71" s="382">
        <f t="shared" si="313"/>
        <v>342.33331405091349</v>
      </c>
      <c r="DF71" s="521"/>
      <c r="DG71" s="252"/>
      <c r="DH71" s="515">
        <f t="shared" si="314"/>
        <v>600.00000000000011</v>
      </c>
      <c r="DI71" s="598">
        <v>60000</v>
      </c>
      <c r="DJ71" s="382">
        <f t="shared" si="315"/>
        <v>32.580341201364512</v>
      </c>
      <c r="DK71" s="382">
        <f t="shared" si="316"/>
        <v>65.087732760088684</v>
      </c>
      <c r="DL71" s="382">
        <f t="shared" si="317"/>
        <v>97.450780839173973</v>
      </c>
      <c r="DM71" s="382">
        <f t="shared" si="318"/>
        <v>129.60111530552945</v>
      </c>
      <c r="DN71" s="382">
        <f t="shared" si="319"/>
        <v>161.47469125989514</v>
      </c>
      <c r="DO71" s="382">
        <f t="shared" si="320"/>
        <v>193.01286300149764</v>
      </c>
      <c r="DP71" s="382">
        <f t="shared" si="321"/>
        <v>224.16319145516673</v>
      </c>
      <c r="DQ71" s="382">
        <f t="shared" si="322"/>
        <v>254.87996988032398</v>
      </c>
      <c r="DR71" s="382">
        <f t="shared" si="323"/>
        <v>285.12447482552881</v>
      </c>
      <c r="DS71" s="382">
        <f t="shared" si="324"/>
        <v>314.86496734880348</v>
      </c>
      <c r="DT71" s="382">
        <f t="shared" si="325"/>
        <v>344.07648211568028</v>
      </c>
      <c r="DU71" s="382">
        <f t="shared" si="326"/>
        <v>372.74044881831702</v>
      </c>
      <c r="DV71" s="382">
        <f t="shared" si="327"/>
        <v>400.844191995578</v>
      </c>
      <c r="DW71" s="382">
        <f t="shared" si="328"/>
        <v>428.38035288266292</v>
      </c>
      <c r="DX71" s="382">
        <f t="shared" si="329"/>
        <v>455.34627169603652</v>
      </c>
      <c r="DY71" s="382">
        <f t="shared" si="330"/>
        <v>481.7433620311798</v>
      </c>
      <c r="DZ71" s="382">
        <f t="shared" si="331"/>
        <v>507.57650186835178</v>
      </c>
      <c r="EA71" s="382">
        <f t="shared" si="332"/>
        <v>532.85345881111778</v>
      </c>
      <c r="EB71" s="382">
        <f t="shared" si="333"/>
        <v>557.58436110404534</v>
      </c>
      <c r="EC71" s="382">
        <f t="shared" si="334"/>
        <v>581.78122092832973</v>
      </c>
      <c r="ED71" s="382">
        <f t="shared" si="335"/>
        <v>605.45751251351874</v>
      </c>
      <c r="EE71" s="382">
        <f t="shared" si="336"/>
        <v>628.62780466749894</v>
      </c>
      <c r="EF71" s="382">
        <f t="shared" si="337"/>
        <v>651.30744528424975</v>
      </c>
      <c r="EG71" s="382">
        <f t="shared" si="338"/>
        <v>673.51229408147447</v>
      </c>
      <c r="EH71" s="382">
        <f t="shared" si="339"/>
        <v>695.25849908725877</v>
      </c>
      <c r="EI71" s="382">
        <f t="shared" si="340"/>
        <v>716.56231209043176</v>
      </c>
      <c r="EJ71" s="382">
        <f t="shared" si="341"/>
        <v>737.43993826852216</v>
      </c>
      <c r="EK71" s="382">
        <f t="shared" si="342"/>
        <v>757.90741540970646</v>
      </c>
      <c r="EL71" s="382">
        <f t="shared" si="343"/>
        <v>777.98051847276304</v>
      </c>
      <c r="EM71" s="382">
        <f t="shared" si="344"/>
        <v>797.6746856244348</v>
      </c>
      <c r="EN71" s="382">
        <f t="shared" si="345"/>
        <v>817.00496231512489</v>
      </c>
      <c r="EO71" s="382">
        <f t="shared" si="346"/>
        <v>835.98596037386756</v>
      </c>
      <c r="EP71" s="382">
        <f t="shared" si="347"/>
        <v>854.63182950375938</v>
      </c>
      <c r="EQ71" s="382">
        <f t="shared" si="348"/>
        <v>872.95623892894309</v>
      </c>
      <c r="ER71" s="382">
        <f t="shared" si="349"/>
        <v>890.97236727858626</v>
      </c>
      <c r="ES71" s="382">
        <f t="shared" si="350"/>
        <v>908.69289909002475</v>
      </c>
      <c r="ET71" s="382">
        <f t="shared" si="351"/>
        <v>926.13002657336233</v>
      </c>
      <c r="EU71" s="382">
        <f t="shared" si="352"/>
        <v>943.29545550496096</v>
      </c>
      <c r="EV71" s="382">
        <f t="shared" si="353"/>
        <v>960.20041431070615</v>
      </c>
      <c r="EW71" s="382">
        <f t="shared" si="354"/>
        <v>976.85566556464994</v>
      </c>
      <c r="EX71" s="521"/>
      <c r="EY71" s="252"/>
      <c r="EZ71" s="515">
        <f t="shared" si="355"/>
        <v>600.00000000000011</v>
      </c>
      <c r="FA71" s="598">
        <v>60000</v>
      </c>
      <c r="FB71" s="382">
        <f t="shared" si="356"/>
        <v>313.63980444547929</v>
      </c>
      <c r="FC71" s="382">
        <f t="shared" si="357"/>
        <v>324.05797319895532</v>
      </c>
      <c r="FD71" s="382">
        <f t="shared" si="358"/>
        <v>334.75079657844344</v>
      </c>
      <c r="FE71" s="382">
        <f t="shared" si="359"/>
        <v>345.71224825436218</v>
      </c>
      <c r="FF71" s="382">
        <f t="shared" si="360"/>
        <v>356.93419908910818</v>
      </c>
      <c r="FG71" s="382">
        <f t="shared" si="361"/>
        <v>368.40669581651139</v>
      </c>
      <c r="FH71" s="382">
        <f t="shared" si="362"/>
        <v>380.11828224799262</v>
      </c>
      <c r="FI71" s="382">
        <f t="shared" si="363"/>
        <v>392.05634190815556</v>
      </c>
      <c r="FJ71" s="382">
        <f t="shared" si="364"/>
        <v>404.20744213958062</v>
      </c>
      <c r="FK71" s="382">
        <f t="shared" si="365"/>
        <v>416.55766256924016</v>
      </c>
      <c r="FL71" s="382">
        <f t="shared" si="366"/>
        <v>429.09289473997984</v>
      </c>
      <c r="FM71" s="382">
        <f t="shared" si="367"/>
        <v>441.79910401175687</v>
      </c>
      <c r="FN71" s="382">
        <f t="shared" si="368"/>
        <v>454.66254896609308</v>
      </c>
      <c r="FO71" s="382">
        <f t="shared" si="369"/>
        <v>467.66995711012754</v>
      </c>
      <c r="FP71" s="382">
        <f t="shared" si="370"/>
        <v>480.80865846198878</v>
      </c>
      <c r="FQ71" s="382">
        <f t="shared" si="371"/>
        <v>494.06668055251839</v>
      </c>
      <c r="FR71" s="382">
        <f t="shared" si="372"/>
        <v>507.43280955913332</v>
      </c>
      <c r="FS71" s="382">
        <f t="shared" si="373"/>
        <v>520.89662282243603</v>
      </c>
      <c r="FT71" s="382">
        <f t="shared" si="374"/>
        <v>534.44849803855175</v>
      </c>
      <c r="FU71" s="382">
        <f t="shared" si="375"/>
        <v>548.07960412171633</v>
      </c>
      <c r="FV71" s="382">
        <f t="shared" si="376"/>
        <v>561.78187822448251</v>
      </c>
      <c r="FW71" s="382">
        <f t="shared" si="377"/>
        <v>575.54799279222254</v>
      </c>
      <c r="FX71" s="382">
        <f t="shared" si="378"/>
        <v>589.37131589111323</v>
      </c>
      <c r="FY71" s="382">
        <f t="shared" si="379"/>
        <v>603.24586743610564</v>
      </c>
      <c r="FZ71" s="382">
        <f t="shared" si="380"/>
        <v>617.16627338834417</v>
      </c>
      <c r="GA71" s="382">
        <f t="shared" si="381"/>
        <v>631.12771950557953</v>
      </c>
      <c r="GB71" s="382">
        <f t="shared" si="382"/>
        <v>645.12590581887991</v>
      </c>
      <c r="GC71" s="382">
        <f t="shared" si="383"/>
        <v>659.15700267204988</v>
      </c>
      <c r="GD71" s="382">
        <f t="shared" si="384"/>
        <v>673.2176088901208</v>
      </c>
      <c r="GE71" s="382">
        <f t="shared" si="385"/>
        <v>687.30471243176078</v>
      </c>
      <c r="GF71" s="382">
        <f t="shared" si="386"/>
        <v>701.41565371842773</v>
      </c>
      <c r="GG71" s="382">
        <f t="shared" si="387"/>
        <v>715.54809171195802</v>
      </c>
      <c r="GH71" s="382">
        <f t="shared" si="388"/>
        <v>729.69997272413821</v>
      </c>
      <c r="GI71" s="382">
        <f t="shared" si="389"/>
        <v>743.86950187976379</v>
      </c>
      <c r="GJ71" s="382">
        <f t="shared" si="390"/>
        <v>758.05511711299721</v>
      </c>
      <c r="GK71" s="382">
        <f t="shared" si="391"/>
        <v>772.255465550601</v>
      </c>
      <c r="GL71" s="382">
        <f t="shared" si="392"/>
        <v>786.46938212107989</v>
      </c>
      <c r="GM71" s="382">
        <f t="shared" si="393"/>
        <v>800.69587022271185</v>
      </c>
      <c r="GN71" s="382">
        <f t="shared" si="394"/>
        <v>814.93408428356042</v>
      </c>
      <c r="GO71" s="382">
        <f t="shared" si="395"/>
        <v>829.18331405091362</v>
      </c>
      <c r="GQ71" s="511"/>
      <c r="GR71" s="521"/>
      <c r="GS71" s="625">
        <v>60000</v>
      </c>
      <c r="GT71" s="476">
        <f t="shared" si="396"/>
        <v>8.6266580668082025</v>
      </c>
      <c r="GU71" s="476">
        <f t="shared" si="397"/>
        <v>3.9787872377337639</v>
      </c>
      <c r="GV71" s="476">
        <f t="shared" si="398"/>
        <v>2.4350755704142895</v>
      </c>
      <c r="GW71" s="476">
        <f t="shared" si="399"/>
        <v>1.6675098238110018</v>
      </c>
      <c r="GX71" s="476">
        <f t="shared" si="400"/>
        <v>1.2104652828511622</v>
      </c>
      <c r="GY71" s="476">
        <f t="shared" si="401"/>
        <v>0.90871577203459664</v>
      </c>
      <c r="GZ71" s="476">
        <f t="shared" si="402"/>
        <v>0.69572122782708223</v>
      </c>
      <c r="HA71" s="476">
        <f t="shared" si="403"/>
        <v>0.53819989107908794</v>
      </c>
      <c r="HB71" s="476">
        <f t="shared" si="404"/>
        <v>0.41765256169930748</v>
      </c>
      <c r="HC71" s="476">
        <f t="shared" si="405"/>
        <v>0.32297240330259669</v>
      </c>
      <c r="HD71" s="476">
        <f t="shared" si="406"/>
        <v>0.24708579935933142</v>
      </c>
      <c r="HE71" s="476">
        <f t="shared" si="407"/>
        <v>0.18527276932882794</v>
      </c>
      <c r="HF71" s="476">
        <f t="shared" si="408"/>
        <v>0.13426253403494193</v>
      </c>
      <c r="HG71" s="476">
        <f t="shared" si="409"/>
        <v>9.1716634441977751E-2</v>
      </c>
      <c r="HH71" s="476">
        <f t="shared" si="410"/>
        <v>5.5918733387476847E-2</v>
      </c>
      <c r="HI71" s="476">
        <f t="shared" si="411"/>
        <v>2.5580671146935269E-2</v>
      </c>
      <c r="HJ71" s="476">
        <f t="shared" si="412"/>
        <v>2.8309488065256141E-4</v>
      </c>
      <c r="HK71" s="476">
        <f t="shared" si="413"/>
        <v>2.2439257531253302E-2</v>
      </c>
      <c r="HL71" s="476">
        <f t="shared" si="414"/>
        <v>4.1493027207010272E-2</v>
      </c>
      <c r="HM71" s="476">
        <f t="shared" si="415"/>
        <v>5.7928333872373547E-2</v>
      </c>
      <c r="HN71" s="476">
        <f t="shared" si="416"/>
        <v>7.2136580001657888E-2</v>
      </c>
      <c r="HO71" s="476">
        <f t="shared" si="417"/>
        <v>8.4437582113237861E-2</v>
      </c>
      <c r="HP71" s="476">
        <f t="shared" si="418"/>
        <v>9.509507351955078E-2</v>
      </c>
      <c r="HQ71" s="476">
        <f t="shared" si="419"/>
        <v>0.10432835044414011</v>
      </c>
      <c r="HR71" s="476">
        <f t="shared" si="420"/>
        <v>0.11232113782346384</v>
      </c>
      <c r="HS71" s="476">
        <f t="shared" si="421"/>
        <v>0.11922842039461069</v>
      </c>
      <c r="HT71" s="476">
        <f t="shared" si="422"/>
        <v>0.12518176418054017</v>
      </c>
      <c r="HU71" s="476">
        <f t="shared" si="423"/>
        <v>0.13029350383684329</v>
      </c>
      <c r="HV71" s="476">
        <f t="shared" si="424"/>
        <v>0.13466006808023942</v>
      </c>
      <c r="HW71" s="476">
        <f t="shared" si="425"/>
        <v>0.13836464310795363</v>
      </c>
      <c r="HX71" s="476">
        <f t="shared" si="426"/>
        <v>0.14147932256023862</v>
      </c>
      <c r="HY71" s="476">
        <f t="shared" si="427"/>
        <v>0.14406685563002472</v>
      </c>
      <c r="HZ71" s="476">
        <f t="shared" si="428"/>
        <v>0.14618207802085098</v>
      </c>
      <c r="IA71" s="476">
        <f t="shared" si="429"/>
        <v>0.14787309064605553</v>
      </c>
      <c r="IB71" s="476">
        <f t="shared" si="430"/>
        <v>0.14918223622532273</v>
      </c>
      <c r="IC71" s="476">
        <f t="shared" si="431"/>
        <v>0.1501469128635799</v>
      </c>
      <c r="ID71" s="476">
        <f t="shared" si="432"/>
        <v>0.15080025530434454</v>
      </c>
      <c r="IE71" s="476">
        <f t="shared" si="433"/>
        <v>0.15117170813243588</v>
      </c>
      <c r="IF71" s="476">
        <f t="shared" si="434"/>
        <v>0.15128751025527029</v>
      </c>
      <c r="IG71" s="476">
        <f t="shared" si="435"/>
        <v>0.1511711061514677</v>
      </c>
    </row>
    <row r="72" spans="1:296" s="90" customFormat="1">
      <c r="A72" s="173"/>
      <c r="B72" s="182"/>
      <c r="C72" s="91"/>
      <c r="D72" s="189"/>
      <c r="E72" s="91"/>
      <c r="F72" s="384"/>
      <c r="G72" s="384"/>
      <c r="H72" s="384"/>
      <c r="I72" s="384"/>
      <c r="J72" s="252"/>
      <c r="K72" s="606">
        <v>60000</v>
      </c>
      <c r="L72" s="382">
        <f t="shared" si="231"/>
        <v>18.288</v>
      </c>
      <c r="M72" s="382">
        <v>600</v>
      </c>
      <c r="N72" s="493">
        <f t="shared" si="436"/>
        <v>71.716369381453944</v>
      </c>
      <c r="O72" s="263">
        <f t="shared" si="437"/>
        <v>0.11531810895759381</v>
      </c>
      <c r="P72" s="383">
        <f t="shared" si="440"/>
        <v>-56.500002288000502</v>
      </c>
      <c r="Q72" s="383">
        <f t="shared" si="438"/>
        <v>216.64999771199948</v>
      </c>
      <c r="R72" s="382">
        <f t="shared" si="189"/>
        <v>573.56933718429855</v>
      </c>
      <c r="S72" s="263">
        <f t="shared" si="439"/>
        <v>7.0778553546956766E-2</v>
      </c>
      <c r="T72" s="492">
        <f>O72/Konstanten!$C$22</f>
        <v>9.4137231802117388E-2</v>
      </c>
      <c r="U72" s="492">
        <f t="shared" si="190"/>
        <v>0.75186533996876448</v>
      </c>
      <c r="V72" s="492"/>
      <c r="W72" s="252"/>
      <c r="X72" s="515">
        <f t="shared" si="232"/>
        <v>610.00000000000011</v>
      </c>
      <c r="Y72" s="592">
        <v>61000</v>
      </c>
      <c r="Z72" s="490">
        <f t="shared" si="233"/>
        <v>5.8183243734350291E-2</v>
      </c>
      <c r="AA72" s="490">
        <f t="shared" si="234"/>
        <v>0.11622934196517357</v>
      </c>
      <c r="AB72" s="490">
        <f t="shared" si="235"/>
        <v>0.17400421712991987</v>
      </c>
      <c r="AC72" s="490">
        <f t="shared" si="236"/>
        <v>0.231379745710978</v>
      </c>
      <c r="AD72" s="490">
        <f t="shared" si="237"/>
        <v>0.28823630114741078</v>
      </c>
      <c r="AE72" s="490">
        <f t="shared" si="238"/>
        <v>0.34446482946410834</v>
      </c>
      <c r="AF72" s="490">
        <f t="shared" si="239"/>
        <v>0.3999683811329669</v>
      </c>
      <c r="AG72" s="490">
        <f t="shared" si="240"/>
        <v>0.45466307306039</v>
      </c>
      <c r="AH72" s="490">
        <f t="shared" si="241"/>
        <v>0.50847850072408984</v>
      </c>
      <c r="AI72" s="490">
        <f t="shared" si="242"/>
        <v>0.5613576571981892</v>
      </c>
      <c r="AJ72" s="490">
        <f t="shared" si="243"/>
        <v>0.61325644040762217</v>
      </c>
      <c r="AK72" s="490">
        <f t="shared" si="244"/>
        <v>0.66414284215017838</v>
      </c>
      <c r="AL72" s="490">
        <f t="shared" si="245"/>
        <v>0.71399591376526517</v>
      </c>
      <c r="AM72" s="490">
        <f t="shared" si="246"/>
        <v>0.76280459643414344</v>
      </c>
      <c r="AN72" s="490">
        <f t="shared" si="247"/>
        <v>0.81056649191259089</v>
      </c>
      <c r="AO72" s="490">
        <f t="shared" si="248"/>
        <v>0.85728663473897104</v>
      </c>
      <c r="AP72" s="490">
        <f t="shared" si="249"/>
        <v>0.90297631179053484</v>
      </c>
      <c r="AQ72" s="490">
        <f t="shared" si="250"/>
        <v>0.94765196097676119</v>
      </c>
      <c r="AR72" s="490">
        <f t="shared" si="251"/>
        <v>0.99133416873228897</v>
      </c>
      <c r="AS72" s="490">
        <f t="shared" si="252"/>
        <v>1.0340467761708991</v>
      </c>
      <c r="AT72" s="490">
        <f t="shared" si="253"/>
        <v>1.07581609629234</v>
      </c>
      <c r="AU72" s="490">
        <f t="shared" si="254"/>
        <v>1.1166702392815777</v>
      </c>
      <c r="AV72" s="490">
        <f t="shared" si="255"/>
        <v>1.1566385393769349</v>
      </c>
      <c r="AW72" s="490">
        <f t="shared" si="256"/>
        <v>1.1957510746499065</v>
      </c>
      <c r="AX72" s="490">
        <f t="shared" si="257"/>
        <v>1.2340382699895969</v>
      </c>
      <c r="AY72" s="490">
        <f t="shared" si="258"/>
        <v>1.2715305733170406</v>
      </c>
      <c r="AZ72" s="490">
        <f t="shared" si="259"/>
        <v>1.3082581953200898</v>
      </c>
      <c r="BA72" s="490">
        <f t="shared" si="260"/>
        <v>1.3442509036034629</v>
      </c>
      <c r="BB72" s="490">
        <f t="shared" si="261"/>
        <v>1.3795378629441879</v>
      </c>
      <c r="BC72" s="490">
        <f t="shared" si="262"/>
        <v>1.4141475142257496</v>
      </c>
      <c r="BD72" s="490">
        <f t="shared" si="263"/>
        <v>1.4481074855216294</v>
      </c>
      <c r="BE72" s="490">
        <f t="shared" si="264"/>
        <v>1.4814445296645125</v>
      </c>
      <c r="BF72" s="490">
        <f t="shared" si="265"/>
        <v>1.5141844834424258</v>
      </c>
      <c r="BG72" s="490">
        <f t="shared" si="266"/>
        <v>1.5463522442927129</v>
      </c>
      <c r="BH72" s="490">
        <f t="shared" si="267"/>
        <v>1.5779717610135859</v>
      </c>
      <c r="BI72" s="490">
        <f t="shared" si="268"/>
        <v>1.60906603558077</v>
      </c>
      <c r="BJ72" s="490">
        <f t="shared" si="269"/>
        <v>1.6396571336482531</v>
      </c>
      <c r="BK72" s="490">
        <f t="shared" si="270"/>
        <v>1.6697662017327886</v>
      </c>
      <c r="BL72" s="490">
        <f t="shared" si="271"/>
        <v>1.6994134894393946</v>
      </c>
      <c r="BM72" s="490">
        <f t="shared" si="272"/>
        <v>1.7286183753866295</v>
      </c>
      <c r="BN72" s="527"/>
      <c r="BO72" s="252"/>
      <c r="BP72" s="515">
        <f t="shared" si="273"/>
        <v>610.00000000000011</v>
      </c>
      <c r="BQ72" s="592">
        <v>61000</v>
      </c>
      <c r="BR72" s="382">
        <f t="shared" si="274"/>
        <v>216.79668231971374</v>
      </c>
      <c r="BS72" s="382">
        <f t="shared" si="275"/>
        <v>217.235353938743</v>
      </c>
      <c r="BT72" s="382">
        <f t="shared" si="276"/>
        <v>217.96192036834242</v>
      </c>
      <c r="BU72" s="382">
        <f t="shared" si="277"/>
        <v>218.96973799030738</v>
      </c>
      <c r="BV72" s="382">
        <f t="shared" si="278"/>
        <v>220.24986123639377</v>
      </c>
      <c r="BW72" s="382">
        <f t="shared" si="279"/>
        <v>221.79136294960861</v>
      </c>
      <c r="BX72" s="382">
        <f t="shared" si="280"/>
        <v>223.58170164570748</v>
      </c>
      <c r="BY72" s="382">
        <f t="shared" si="281"/>
        <v>225.60711065590948</v>
      </c>
      <c r="BZ72" s="382">
        <f t="shared" si="282"/>
        <v>227.85298580600792</v>
      </c>
      <c r="CA72" s="382">
        <f t="shared" si="283"/>
        <v>230.30425199585349</v>
      </c>
      <c r="CB72" s="382">
        <f t="shared" si="284"/>
        <v>232.9456939354265</v>
      </c>
      <c r="CC72" s="382">
        <f t="shared" si="285"/>
        <v>235.76224153154641</v>
      </c>
      <c r="CD72" s="382">
        <f t="shared" si="286"/>
        <v>238.73920532268801</v>
      </c>
      <c r="CE72" s="382">
        <f t="shared" si="287"/>
        <v>241.86246147767329</v>
      </c>
      <c r="CF72" s="382">
        <f t="shared" si="288"/>
        <v>245.11858898971957</v>
      </c>
      <c r="CG72" s="382">
        <f t="shared" si="289"/>
        <v>248.49496378553337</v>
      </c>
      <c r="CH72" s="382">
        <f t="shared" si="290"/>
        <v>251.9798156365319</v>
      </c>
      <c r="CI72" s="382">
        <f t="shared" si="291"/>
        <v>255.56225418312491</v>
      </c>
      <c r="CJ72" s="382">
        <f t="shared" si="292"/>
        <v>259.23227026168166</v>
      </c>
      <c r="CK72" s="382">
        <f t="shared" si="293"/>
        <v>262.9807182436669</v>
      </c>
      <c r="CL72" s="382">
        <f t="shared" si="294"/>
        <v>266.79928441327854</v>
      </c>
      <c r="CM72" s="382">
        <f t="shared" si="295"/>
        <v>270.68044564286055</v>
      </c>
      <c r="CN72" s="382">
        <f t="shared" si="296"/>
        <v>274.61742185756742</v>
      </c>
      <c r="CO72" s="382">
        <f t="shared" si="297"/>
        <v>278.6041250650826</v>
      </c>
      <c r="CP72" s="382">
        <f t="shared" si="298"/>
        <v>282.63510709159004</v>
      </c>
      <c r="CQ72" s="382">
        <f t="shared" si="299"/>
        <v>286.70550762362495</v>
      </c>
      <c r="CR72" s="382">
        <f t="shared" si="300"/>
        <v>290.81100370740779</v>
      </c>
      <c r="CS72" s="382">
        <f t="shared" si="301"/>
        <v>294.94776149648328</v>
      </c>
      <c r="CT72" s="382">
        <f t="shared" si="302"/>
        <v>299.11239075493182</v>
      </c>
      <c r="CU72" s="382">
        <f t="shared" si="303"/>
        <v>303.30190240584903</v>
      </c>
      <c r="CV72" s="382">
        <f t="shared" si="304"/>
        <v>307.51366925180326</v>
      </c>
      <c r="CW72" s="382">
        <f t="shared" si="305"/>
        <v>311.74538987522578</v>
      </c>
      <c r="CX72" s="382">
        <f t="shared" si="306"/>
        <v>315.99505564290661</v>
      </c>
      <c r="CY72" s="382">
        <f t="shared" si="307"/>
        <v>320.26092068216707</v>
      </c>
      <c r="CZ72" s="382">
        <f t="shared" si="308"/>
        <v>324.54147466042281</v>
      </c>
      <c r="DA72" s="382">
        <f t="shared" si="309"/>
        <v>328.83541817945718</v>
      </c>
      <c r="DB72" s="382">
        <f t="shared" si="310"/>
        <v>333.14164058672259</v>
      </c>
      <c r="DC72" s="382">
        <f t="shared" si="311"/>
        <v>337.45920000505726</v>
      </c>
      <c r="DD72" s="382">
        <f t="shared" si="312"/>
        <v>341.78730538692571</v>
      </c>
      <c r="DE72" s="382">
        <f t="shared" si="313"/>
        <v>346.12530040772918</v>
      </c>
      <c r="DF72" s="521"/>
      <c r="DG72" s="252"/>
      <c r="DH72" s="515">
        <f t="shared" si="314"/>
        <v>610.00000000000011</v>
      </c>
      <c r="DI72" s="592">
        <v>61000</v>
      </c>
      <c r="DJ72" s="382">
        <f t="shared" si="315"/>
        <v>33.372124543943791</v>
      </c>
      <c r="DK72" s="382">
        <f t="shared" si="316"/>
        <v>66.665586632331781</v>
      </c>
      <c r="DL72" s="382">
        <f t="shared" si="317"/>
        <v>99.8034834864809</v>
      </c>
      <c r="DM72" s="382">
        <f t="shared" si="318"/>
        <v>132.7123273853172</v>
      </c>
      <c r="DN72" s="382">
        <f t="shared" si="319"/>
        <v>165.32350420157428</v>
      </c>
      <c r="DO72" s="382">
        <f t="shared" si="320"/>
        <v>197.57446391903105</v>
      </c>
      <c r="DP72" s="382">
        <f t="shared" si="321"/>
        <v>229.40959926111273</v>
      </c>
      <c r="DQ72" s="382">
        <f t="shared" si="322"/>
        <v>260.78079745742417</v>
      </c>
      <c r="DR72" s="382">
        <f t="shared" si="323"/>
        <v>291.64767663278207</v>
      </c>
      <c r="DS72" s="382">
        <f t="shared" si="324"/>
        <v>321.97753936249603</v>
      </c>
      <c r="DT72" s="382">
        <f t="shared" si="325"/>
        <v>351.74509004860215</v>
      </c>
      <c r="DU72" s="382">
        <f t="shared" si="326"/>
        <v>380.93196976777404</v>
      </c>
      <c r="DV72" s="382">
        <f t="shared" si="327"/>
        <v>409.52616301064074</v>
      </c>
      <c r="DW72" s="382">
        <f t="shared" si="328"/>
        <v>437.52132677786801</v>
      </c>
      <c r="DX72" s="382">
        <f t="shared" si="329"/>
        <v>464.91608551010683</v>
      </c>
      <c r="DY72" s="382">
        <f t="shared" si="330"/>
        <v>491.71332686418947</v>
      </c>
      <c r="DZ72" s="382">
        <f t="shared" si="331"/>
        <v>517.91952464681958</v>
      </c>
      <c r="EA72" s="382">
        <f t="shared" si="332"/>
        <v>543.5441071388417</v>
      </c>
      <c r="EB72" s="382">
        <f t="shared" si="333"/>
        <v>568.59888208792654</v>
      </c>
      <c r="EC72" s="382">
        <f t="shared" si="334"/>
        <v>593.09752402590334</v>
      </c>
      <c r="ED72" s="382">
        <f t="shared" si="335"/>
        <v>617.05512528259692</v>
      </c>
      <c r="EE72" s="382">
        <f t="shared" si="336"/>
        <v>640.48780899816654</v>
      </c>
      <c r="EF72" s="382">
        <f t="shared" si="337"/>
        <v>663.41240039224374</v>
      </c>
      <c r="EG72" s="382">
        <f t="shared" si="338"/>
        <v>685.84615132435954</v>
      </c>
      <c r="EH72" s="382">
        <f t="shared" si="339"/>
        <v>707.8065125779915</v>
      </c>
      <c r="EI72" s="382">
        <f t="shared" si="340"/>
        <v>729.31094814702612</v>
      </c>
      <c r="EJ72" s="382">
        <f t="shared" si="341"/>
        <v>750.37678595567047</v>
      </c>
      <c r="EK72" s="382">
        <f t="shared" si="342"/>
        <v>771.02109978923261</v>
      </c>
      <c r="EL72" s="382">
        <f t="shared" si="343"/>
        <v>791.26061766954149</v>
      </c>
      <c r="EM72" s="382">
        <f t="shared" si="344"/>
        <v>811.11165241528658</v>
      </c>
      <c r="EN72" s="382">
        <f t="shared" si="345"/>
        <v>830.59005064226221</v>
      </c>
      <c r="EO72" s="382">
        <f t="shared" si="346"/>
        <v>849.71115695497929</v>
      </c>
      <c r="EP72" s="382">
        <f t="shared" si="347"/>
        <v>868.48979054282165</v>
      </c>
      <c r="EQ72" s="382">
        <f t="shared" si="348"/>
        <v>886.9402318124238</v>
      </c>
      <c r="ER72" s="382">
        <f t="shared" si="349"/>
        <v>905.07621706010286</v>
      </c>
      <c r="ES72" s="382">
        <f t="shared" si="350"/>
        <v>922.91093951382913</v>
      </c>
      <c r="ET72" s="382">
        <f t="shared" si="351"/>
        <v>940.45705535613536</v>
      </c>
      <c r="EU72" s="382">
        <f t="shared" si="352"/>
        <v>957.72669358061921</v>
      </c>
      <c r="EV72" s="382">
        <f t="shared" si="353"/>
        <v>974.73146873980954</v>
      </c>
      <c r="EW72" s="382">
        <f t="shared" si="354"/>
        <v>991.48249581510811</v>
      </c>
      <c r="EX72" s="521"/>
      <c r="EY72" s="252"/>
      <c r="EZ72" s="515">
        <f t="shared" si="355"/>
        <v>610.00000000000011</v>
      </c>
      <c r="FA72" s="592">
        <v>61000</v>
      </c>
      <c r="FB72" s="382">
        <f t="shared" si="356"/>
        <v>319.64668231971388</v>
      </c>
      <c r="FC72" s="382">
        <f t="shared" si="357"/>
        <v>330.08535393874314</v>
      </c>
      <c r="FD72" s="382">
        <f t="shared" si="358"/>
        <v>340.81192036834256</v>
      </c>
      <c r="FE72" s="382">
        <f t="shared" si="359"/>
        <v>351.81973799030754</v>
      </c>
      <c r="FF72" s="382">
        <f t="shared" si="360"/>
        <v>363.09986123639391</v>
      </c>
      <c r="FG72" s="382">
        <f t="shared" si="361"/>
        <v>374.64136294960872</v>
      </c>
      <c r="FH72" s="382">
        <f t="shared" si="362"/>
        <v>386.43170164570762</v>
      </c>
      <c r="FI72" s="382">
        <f t="shared" si="363"/>
        <v>398.45711065590962</v>
      </c>
      <c r="FJ72" s="382">
        <f t="shared" si="364"/>
        <v>410.70298580600809</v>
      </c>
      <c r="FK72" s="382">
        <f t="shared" si="365"/>
        <v>423.15425199585366</v>
      </c>
      <c r="FL72" s="382">
        <f t="shared" si="366"/>
        <v>435.79569393542664</v>
      </c>
      <c r="FM72" s="382">
        <f t="shared" si="367"/>
        <v>448.61224153154654</v>
      </c>
      <c r="FN72" s="382">
        <f t="shared" si="368"/>
        <v>461.58920532268814</v>
      </c>
      <c r="FO72" s="382">
        <f t="shared" si="369"/>
        <v>474.7124614776734</v>
      </c>
      <c r="FP72" s="382">
        <f t="shared" si="370"/>
        <v>487.96858898971971</v>
      </c>
      <c r="FQ72" s="382">
        <f t="shared" si="371"/>
        <v>501.34496378553354</v>
      </c>
      <c r="FR72" s="382">
        <f t="shared" si="372"/>
        <v>514.82981563653198</v>
      </c>
      <c r="FS72" s="382">
        <f t="shared" si="373"/>
        <v>528.41225418312501</v>
      </c>
      <c r="FT72" s="382">
        <f t="shared" si="374"/>
        <v>542.08227026168174</v>
      </c>
      <c r="FU72" s="382">
        <f t="shared" si="375"/>
        <v>555.83071824366698</v>
      </c>
      <c r="FV72" s="382">
        <f t="shared" si="376"/>
        <v>569.64928441327868</v>
      </c>
      <c r="FW72" s="382">
        <f t="shared" si="377"/>
        <v>583.53044564286074</v>
      </c>
      <c r="FX72" s="382">
        <f t="shared" si="378"/>
        <v>597.46742185756762</v>
      </c>
      <c r="FY72" s="382">
        <f t="shared" si="379"/>
        <v>611.45412506508274</v>
      </c>
      <c r="FZ72" s="382">
        <f t="shared" si="380"/>
        <v>625.48510709159018</v>
      </c>
      <c r="GA72" s="382">
        <f t="shared" si="381"/>
        <v>639.55550762362509</v>
      </c>
      <c r="GB72" s="382">
        <f t="shared" si="382"/>
        <v>653.66100370740787</v>
      </c>
      <c r="GC72" s="382">
        <f t="shared" si="383"/>
        <v>667.79776149648342</v>
      </c>
      <c r="GD72" s="382">
        <f t="shared" si="384"/>
        <v>681.9623907549319</v>
      </c>
      <c r="GE72" s="382">
        <f t="shared" si="385"/>
        <v>696.15190240584911</v>
      </c>
      <c r="GF72" s="382">
        <f t="shared" si="386"/>
        <v>710.36366925180346</v>
      </c>
      <c r="GG72" s="382">
        <f t="shared" si="387"/>
        <v>724.59538987522592</v>
      </c>
      <c r="GH72" s="382">
        <f t="shared" si="388"/>
        <v>738.8450556429068</v>
      </c>
      <c r="GI72" s="382">
        <f t="shared" si="389"/>
        <v>753.11092068216726</v>
      </c>
      <c r="GJ72" s="382">
        <f t="shared" si="390"/>
        <v>767.391474660423</v>
      </c>
      <c r="GK72" s="382">
        <f t="shared" si="391"/>
        <v>781.68541817945732</v>
      </c>
      <c r="GL72" s="382">
        <f t="shared" si="392"/>
        <v>795.99164058672272</v>
      </c>
      <c r="GM72" s="382">
        <f t="shared" si="393"/>
        <v>810.30920000505739</v>
      </c>
      <c r="GN72" s="382">
        <f t="shared" si="394"/>
        <v>824.63730538692585</v>
      </c>
      <c r="GO72" s="382">
        <f t="shared" si="395"/>
        <v>838.97530040772926</v>
      </c>
      <c r="GQ72" s="511"/>
      <c r="GR72" s="521"/>
      <c r="GS72" s="524">
        <v>61000</v>
      </c>
      <c r="GT72" s="477">
        <f t="shared" si="396"/>
        <v>8.5782539076530497</v>
      </c>
      <c r="GU72" s="477">
        <f t="shared" si="397"/>
        <v>3.9513605236716964</v>
      </c>
      <c r="GV72" s="477">
        <f t="shared" si="398"/>
        <v>2.4148299083619458</v>
      </c>
      <c r="GW72" s="477">
        <f t="shared" si="399"/>
        <v>1.6509951631609439</v>
      </c>
      <c r="GX72" s="477">
        <f t="shared" si="400"/>
        <v>1.1962990863880825</v>
      </c>
      <c r="GY72" s="477">
        <f t="shared" si="401"/>
        <v>0.89620336311853699</v>
      </c>
      <c r="GZ72" s="477">
        <f t="shared" si="402"/>
        <v>0.68446177880234738</v>
      </c>
      <c r="HA72" s="477">
        <f t="shared" si="403"/>
        <v>0.52793884573101235</v>
      </c>
      <c r="HB72" s="477">
        <f t="shared" si="404"/>
        <v>0.40821620987274426</v>
      </c>
      <c r="HC72" s="477">
        <f t="shared" si="405"/>
        <v>0.31423531229440377</v>
      </c>
      <c r="HD72" s="477">
        <f t="shared" si="406"/>
        <v>0.23895316882805911</v>
      </c>
      <c r="HE72" s="477">
        <f t="shared" si="407"/>
        <v>0.17767023283719702</v>
      </c>
      <c r="HF72" s="477">
        <f t="shared" si="408"/>
        <v>0.12712995411405412</v>
      </c>
      <c r="HG72" s="477">
        <f t="shared" si="409"/>
        <v>8.5004164194006318E-2</v>
      </c>
      <c r="HH72" s="477">
        <f t="shared" si="410"/>
        <v>4.9584224332267682E-2</v>
      </c>
      <c r="HI72" s="477">
        <f t="shared" si="411"/>
        <v>1.9587911075683154E-2</v>
      </c>
      <c r="HJ72" s="477">
        <f t="shared" si="412"/>
        <v>5.9656160141762279E-3</v>
      </c>
      <c r="HK72" s="477">
        <f t="shared" si="413"/>
        <v>2.7839236516368732E-2</v>
      </c>
      <c r="HL72" s="477">
        <f t="shared" si="414"/>
        <v>4.663500520590954E-2</v>
      </c>
      <c r="HM72" s="477">
        <f t="shared" si="415"/>
        <v>6.2834195511847629E-2</v>
      </c>
      <c r="HN72" s="477">
        <f t="shared" si="416"/>
        <v>7.682594135752048E-2</v>
      </c>
      <c r="HO72" s="477">
        <f t="shared" si="417"/>
        <v>8.8928099106830694E-2</v>
      </c>
      <c r="HP72" s="477">
        <f t="shared" si="418"/>
        <v>9.9402692044474966E-2</v>
      </c>
      <c r="HQ72" s="477">
        <f t="shared" si="419"/>
        <v>0.10846751288991972</v>
      </c>
      <c r="HR72" s="477">
        <f t="shared" si="420"/>
        <v>0.11630495626067092</v>
      </c>
      <c r="HS72" s="477">
        <f t="shared" si="421"/>
        <v>0.12306882373210543</v>
      </c>
      <c r="HT72" s="477">
        <f t="shared" si="422"/>
        <v>0.12888962459717698</v>
      </c>
      <c r="HU72" s="477">
        <f t="shared" si="423"/>
        <v>0.13387874640650752</v>
      </c>
      <c r="HV72" s="477">
        <f t="shared" si="424"/>
        <v>0.13813176654301326</v>
      </c>
      <c r="HW72" s="477">
        <f t="shared" si="425"/>
        <v>0.14173110405591663</v>
      </c>
      <c r="HX72" s="477">
        <f t="shared" si="426"/>
        <v>0.14474815981420977</v>
      </c>
      <c r="HY72" s="477">
        <f t="shared" si="427"/>
        <v>0.14724505622371445</v>
      </c>
      <c r="HZ72" s="477">
        <f t="shared" si="428"/>
        <v>0.14927606094123982</v>
      </c>
      <c r="IA72" s="477">
        <f t="shared" si="429"/>
        <v>0.15088875927612638</v>
      </c>
      <c r="IB72" s="477">
        <f t="shared" si="430"/>
        <v>0.15212502527898897</v>
      </c>
      <c r="IC72" s="477">
        <f t="shared" si="431"/>
        <v>0.15302183047994489</v>
      </c>
      <c r="ID72" s="477">
        <f t="shared" si="432"/>
        <v>0.1536119208704389</v>
      </c>
      <c r="IE72" s="477">
        <f t="shared" si="433"/>
        <v>0.1539243863240537</v>
      </c>
      <c r="IF72" s="477">
        <f t="shared" si="434"/>
        <v>0.15398514172004144</v>
      </c>
      <c r="IG72" s="477">
        <f t="shared" si="435"/>
        <v>0.15381733520368515</v>
      </c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</row>
    <row r="73" spans="1:296">
      <c r="F73" s="384"/>
      <c r="G73" s="384"/>
      <c r="H73" s="384"/>
      <c r="I73" s="384"/>
      <c r="J73" s="252"/>
      <c r="K73" s="606">
        <v>61000</v>
      </c>
      <c r="L73" s="382">
        <f t="shared" si="231"/>
        <v>18.5928</v>
      </c>
      <c r="M73" s="382">
        <v>610</v>
      </c>
      <c r="N73" s="493">
        <f t="shared" si="436"/>
        <v>68.350958497380745</v>
      </c>
      <c r="O73" s="263">
        <f t="shared" si="437"/>
        <v>0.10990661333443436</v>
      </c>
      <c r="P73" s="383">
        <f t="shared" si="440"/>
        <v>-56.500002288000502</v>
      </c>
      <c r="Q73" s="383">
        <f t="shared" si="438"/>
        <v>216.64999771199948</v>
      </c>
      <c r="R73" s="382">
        <f t="shared" si="189"/>
        <v>573.56933718429855</v>
      </c>
      <c r="S73" s="263">
        <f t="shared" si="439"/>
        <v>6.7457151243405622E-2</v>
      </c>
      <c r="T73" s="492">
        <f>O73/Konstanten!$C$22</f>
        <v>8.9719684354640283E-2</v>
      </c>
      <c r="U73" s="492">
        <f t="shared" si="190"/>
        <v>0.75186533996876448</v>
      </c>
      <c r="V73" s="492"/>
      <c r="W73" s="252"/>
      <c r="X73" s="515">
        <f t="shared" si="232"/>
        <v>620.00000000000011</v>
      </c>
      <c r="Y73" s="592">
        <v>62000</v>
      </c>
      <c r="Z73" s="490">
        <f t="shared" si="233"/>
        <v>5.9597183199294954E-2</v>
      </c>
      <c r="AA73" s="490">
        <f t="shared" si="234"/>
        <v>0.11904650922551266</v>
      </c>
      <c r="AB73" s="490">
        <f t="shared" si="235"/>
        <v>0.17820359002180819</v>
      </c>
      <c r="AC73" s="490">
        <f t="shared" si="236"/>
        <v>0.23693076010432892</v>
      </c>
      <c r="AD73" s="490">
        <f t="shared" si="237"/>
        <v>0.29509992415861125</v>
      </c>
      <c r="AE73" s="490">
        <f t="shared" si="238"/>
        <v>0.35259485467690066</v>
      </c>
      <c r="AF73" s="490">
        <f t="shared" si="239"/>
        <v>0.40931285395909589</v>
      </c>
      <c r="AG73" s="490">
        <f t="shared" si="240"/>
        <v>0.46516575588316539</v>
      </c>
      <c r="AH73" s="490">
        <f t="shared" si="241"/>
        <v>0.52008029781276099</v>
      </c>
      <c r="AI73" s="490">
        <f t="shared" si="242"/>
        <v>0.5739979356269036</v>
      </c>
      <c r="AJ73" s="490">
        <f t="shared" si="243"/>
        <v>0.62687420215198986</v>
      </c>
      <c r="AK73" s="490">
        <f t="shared" si="244"/>
        <v>0.67867772133546755</v>
      </c>
      <c r="AL73" s="490">
        <f t="shared" si="245"/>
        <v>0.72938898963831256</v>
      </c>
      <c r="AM73" s="490">
        <f t="shared" si="246"/>
        <v>0.77899902584537584</v>
      </c>
      <c r="AN73" s="490">
        <f t="shared" si="247"/>
        <v>0.82750797453703251</v>
      </c>
      <c r="AO73" s="490">
        <f t="shared" si="248"/>
        <v>0.87492373013510005</v>
      </c>
      <c r="AP73" s="490">
        <f t="shared" si="249"/>
        <v>0.92126063024677673</v>
      </c>
      <c r="AQ73" s="490">
        <f t="shared" si="250"/>
        <v>0.96653825063051901</v>
      </c>
      <c r="AR73" s="490">
        <f t="shared" si="251"/>
        <v>1.010780320370809</v>
      </c>
      <c r="AS73" s="490">
        <f t="shared" si="252"/>
        <v>1.0540137650546102</v>
      </c>
      <c r="AT73" s="490">
        <f t="shared" si="253"/>
        <v>1.0962678777700512</v>
      </c>
      <c r="AU73" s="490">
        <f t="shared" si="254"/>
        <v>1.1375736122502751</v>
      </c>
      <c r="AV73" s="490">
        <f t="shared" si="255"/>
        <v>1.1779629890149939</v>
      </c>
      <c r="AW73" s="490">
        <f t="shared" si="256"/>
        <v>1.2174686034632791</v>
      </c>
      <c r="AX73" s="490">
        <f t="shared" si="257"/>
        <v>1.256123224126235</v>
      </c>
      <c r="AY73" s="490">
        <f t="shared" si="258"/>
        <v>1.2939594693464149</v>
      </c>
      <c r="AZ73" s="490">
        <f t="shared" si="259"/>
        <v>1.3310095512316076</v>
      </c>
      <c r="BA73" s="490">
        <f t="shared" si="260"/>
        <v>1.3673050766214263</v>
      </c>
      <c r="BB73" s="490">
        <f t="shared" si="261"/>
        <v>1.4028768958508298</v>
      </c>
      <c r="BC73" s="490">
        <f t="shared" si="262"/>
        <v>1.4377549911887022</v>
      </c>
      <c r="BD73" s="490">
        <f t="shared" si="263"/>
        <v>1.4719683979005316</v>
      </c>
      <c r="BE73" s="490">
        <f t="shared" si="264"/>
        <v>1.505545151889397</v>
      </c>
      <c r="BF73" s="490">
        <f t="shared" si="265"/>
        <v>1.5385122587847817</v>
      </c>
      <c r="BG73" s="490">
        <f t="shared" si="266"/>
        <v>1.5708956801639826</v>
      </c>
      <c r="BH73" s="490">
        <f t="shared" si="267"/>
        <v>1.6027203333050943</v>
      </c>
      <c r="BI73" s="490">
        <f t="shared" si="268"/>
        <v>1.6340101014874113</v>
      </c>
      <c r="BJ73" s="490">
        <f t="shared" si="269"/>
        <v>1.6647878523827144</v>
      </c>
      <c r="BK73" s="490">
        <f t="shared" si="270"/>
        <v>1.695075462527651</v>
      </c>
      <c r="BL73" s="490">
        <f t="shared" si="271"/>
        <v>1.7248938462432917</v>
      </c>
      <c r="BM73" s="490">
        <f t="shared" si="272"/>
        <v>1.7542629876819111</v>
      </c>
      <c r="BN73" s="527"/>
      <c r="BO73" s="252"/>
      <c r="BP73" s="515">
        <f t="shared" si="273"/>
        <v>620.00000000000011</v>
      </c>
      <c r="BQ73" s="592">
        <v>62000</v>
      </c>
      <c r="BR73" s="382">
        <f t="shared" si="274"/>
        <v>216.80389825492259</v>
      </c>
      <c r="BS73" s="382">
        <f t="shared" si="275"/>
        <v>217.26407355749026</v>
      </c>
      <c r="BT73" s="382">
        <f t="shared" si="276"/>
        <v>218.02600768725799</v>
      </c>
      <c r="BU73" s="382">
        <f t="shared" si="277"/>
        <v>219.0823785859846</v>
      </c>
      <c r="BV73" s="382">
        <f t="shared" si="278"/>
        <v>220.4233458859305</v>
      </c>
      <c r="BW73" s="382">
        <f t="shared" si="279"/>
        <v>222.03691894493778</v>
      </c>
      <c r="BX73" s="382">
        <f t="shared" si="280"/>
        <v>223.90937638332588</v>
      </c>
      <c r="BY73" s="382">
        <f t="shared" si="281"/>
        <v>226.02570750172498</v>
      </c>
      <c r="BZ73" s="382">
        <f t="shared" si="282"/>
        <v>228.37004834400273</v>
      </c>
      <c r="CA73" s="382">
        <f t="shared" si="283"/>
        <v>230.92608995363634</v>
      </c>
      <c r="CB73" s="382">
        <f t="shared" si="284"/>
        <v>233.67744245865143</v>
      </c>
      <c r="CC73" s="382">
        <f t="shared" si="285"/>
        <v>236.60794496533694</v>
      </c>
      <c r="CD73" s="382">
        <f t="shared" si="286"/>
        <v>239.701917029801</v>
      </c>
      <c r="CE73" s="382">
        <f t="shared" si="287"/>
        <v>242.94435220098404</v>
      </c>
      <c r="CF73" s="382">
        <f t="shared" si="288"/>
        <v>246.32105757712571</v>
      </c>
      <c r="CG73" s="382">
        <f t="shared" si="289"/>
        <v>249.81874551058436</v>
      </c>
      <c r="CH73" s="382">
        <f t="shared" si="290"/>
        <v>253.42508470297827</v>
      </c>
      <c r="CI73" s="382">
        <f t="shared" si="291"/>
        <v>257.12871819426061</v>
      </c>
      <c r="CJ73" s="382">
        <f t="shared" si="292"/>
        <v>260.91925541707951</v>
      </c>
      <c r="CK73" s="382">
        <f t="shared" si="293"/>
        <v>264.78724478697364</v>
      </c>
      <c r="CL73" s="382">
        <f t="shared" si="294"/>
        <v>268.72413241050765</v>
      </c>
      <c r="CM73" s="382">
        <f t="shared" si="295"/>
        <v>272.72221154990626</v>
      </c>
      <c r="CN73" s="382">
        <f t="shared" si="296"/>
        <v>276.77456657221938</v>
      </c>
      <c r="CO73" s="382">
        <f t="shared" si="297"/>
        <v>280.87501428587876</v>
      </c>
      <c r="CP73" s="382">
        <f t="shared" si="298"/>
        <v>285.01804485299903</v>
      </c>
      <c r="CQ73" s="382">
        <f t="shared" si="299"/>
        <v>289.19876386895208</v>
      </c>
      <c r="CR73" s="382">
        <f t="shared" si="300"/>
        <v>293.41283671692628</v>
      </c>
      <c r="CS73" s="382">
        <f t="shared" si="301"/>
        <v>297.65643592330167</v>
      </c>
      <c r="CT73" s="382">
        <f t="shared" si="302"/>
        <v>301.92619194565293</v>
      </c>
      <c r="CU73" s="382">
        <f t="shared" si="303"/>
        <v>306.21914760450841</v>
      </c>
      <c r="CV73" s="382">
        <f t="shared" si="304"/>
        <v>310.53271620874722</v>
      </c>
      <c r="CW73" s="382">
        <f t="shared" si="305"/>
        <v>314.8646433104571</v>
      </c>
      <c r="CX73" s="382">
        <f t="shared" si="306"/>
        <v>319.21297194762832</v>
      </c>
      <c r="CY73" s="382">
        <f t="shared" si="307"/>
        <v>323.57601118348776</v>
      </c>
      <c r="CZ73" s="382">
        <f t="shared" si="308"/>
        <v>327.95230772254945</v>
      </c>
      <c r="DA73" s="382">
        <f t="shared" si="309"/>
        <v>332.34062036989872</v>
      </c>
      <c r="DB73" s="382">
        <f t="shared" si="310"/>
        <v>336.73989709755301</v>
      </c>
      <c r="DC73" s="382">
        <f t="shared" si="311"/>
        <v>341.14925448651798</v>
      </c>
      <c r="DD73" s="382">
        <f t="shared" si="312"/>
        <v>345.56795932293039</v>
      </c>
      <c r="DE73" s="382">
        <f t="shared" si="313"/>
        <v>349.99541213952563</v>
      </c>
      <c r="DF73" s="521"/>
      <c r="DG73" s="252"/>
      <c r="DH73" s="515">
        <f t="shared" si="314"/>
        <v>620.00000000000011</v>
      </c>
      <c r="DI73" s="592">
        <v>62000</v>
      </c>
      <c r="DJ73" s="382">
        <f t="shared" si="315"/>
        <v>34.183116865670819</v>
      </c>
      <c r="DK73" s="382">
        <f t="shared" si="316"/>
        <v>68.281427390581783</v>
      </c>
      <c r="DL73" s="382">
        <f t="shared" si="317"/>
        <v>102.21211501267101</v>
      </c>
      <c r="DM73" s="382">
        <f t="shared" si="318"/>
        <v>135.89621903161199</v>
      </c>
      <c r="DN73" s="382">
        <f t="shared" si="319"/>
        <v>169.26026790279141</v>
      </c>
      <c r="DO73" s="382">
        <f t="shared" si="320"/>
        <v>202.23759709162397</v>
      </c>
      <c r="DP73" s="382">
        <f t="shared" si="321"/>
        <v>234.76930234633221</v>
      </c>
      <c r="DQ73" s="382">
        <f t="shared" si="322"/>
        <v>266.80481428274038</v>
      </c>
      <c r="DR73" s="382">
        <f t="shared" si="323"/>
        <v>298.3021116990779</v>
      </c>
      <c r="DS73" s="382">
        <f t="shared" si="324"/>
        <v>329.22761548267874</v>
      </c>
      <c r="DT73" s="382">
        <f t="shared" si="325"/>
        <v>359.5558206262528</v>
      </c>
      <c r="DU73" s="382">
        <f t="shared" si="326"/>
        <v>389.26873078813418</v>
      </c>
      <c r="DV73" s="382">
        <f t="shared" si="327"/>
        <v>418.35515933637214</v>
      </c>
      <c r="DW73" s="382">
        <f t="shared" si="328"/>
        <v>446.80995492134645</v>
      </c>
      <c r="DX73" s="382">
        <f t="shared" si="329"/>
        <v>474.63320046992715</v>
      </c>
      <c r="DY73" s="382">
        <f t="shared" si="330"/>
        <v>501.82942398040342</v>
      </c>
      <c r="DZ73" s="382">
        <f t="shared" si="331"/>
        <v>528.40684906463287</v>
      </c>
      <c r="EA73" s="382">
        <f t="shared" si="332"/>
        <v>554.37670377741824</v>
      </c>
      <c r="EB73" s="382">
        <f t="shared" si="333"/>
        <v>579.75259839401781</v>
      </c>
      <c r="EC73" s="382">
        <f t="shared" si="334"/>
        <v>604.54997660549975</v>
      </c>
      <c r="ED73" s="382">
        <f t="shared" si="335"/>
        <v>628.78564002900589</v>
      </c>
      <c r="EE73" s="382">
        <f t="shared" si="336"/>
        <v>652.47734277673851</v>
      </c>
      <c r="EF73" s="382">
        <f t="shared" si="337"/>
        <v>675.64345083696514</v>
      </c>
      <c r="EG73" s="382">
        <f t="shared" si="338"/>
        <v>698.30265993112664</v>
      </c>
      <c r="EH73" s="382">
        <f t="shared" si="339"/>
        <v>720.47376508388868</v>
      </c>
      <c r="EI73" s="382">
        <f t="shared" si="340"/>
        <v>742.1754751763699</v>
      </c>
      <c r="EJ73" s="382">
        <f t="shared" si="341"/>
        <v>763.42626608588387</v>
      </c>
      <c r="EK73" s="382">
        <f t="shared" si="342"/>
        <v>784.24426652647799</v>
      </c>
      <c r="EL73" s="382">
        <f t="shared" si="343"/>
        <v>804.64717130432666</v>
      </c>
      <c r="EM73" s="382">
        <f t="shared" si="344"/>
        <v>824.6521773295209</v>
      </c>
      <c r="EN73" s="382">
        <f t="shared" si="345"/>
        <v>844.27593834004176</v>
      </c>
      <c r="EO73" s="382">
        <f t="shared" si="346"/>
        <v>863.53453487023546</v>
      </c>
      <c r="EP73" s="382">
        <f t="shared" si="347"/>
        <v>882.44345652110519</v>
      </c>
      <c r="EQ73" s="382">
        <f t="shared" si="348"/>
        <v>901.01759405733333</v>
      </c>
      <c r="ER73" s="382">
        <f t="shared" si="349"/>
        <v>919.27123926560103</v>
      </c>
      <c r="ES73" s="382">
        <f t="shared" si="350"/>
        <v>937.21809086258293</v>
      </c>
      <c r="ET73" s="382">
        <f t="shared" si="351"/>
        <v>954.87126504362539</v>
      </c>
      <c r="EU73" s="382">
        <f t="shared" si="352"/>
        <v>972.24330951935303</v>
      </c>
      <c r="EV73" s="382">
        <f t="shared" si="353"/>
        <v>989.3462201030402</v>
      </c>
      <c r="EW73" s="382">
        <f t="shared" si="354"/>
        <v>1006.191459091661</v>
      </c>
      <c r="EX73" s="521"/>
      <c r="EY73" s="252"/>
      <c r="EZ73" s="515">
        <f t="shared" si="355"/>
        <v>620.00000000000011</v>
      </c>
      <c r="FA73" s="592">
        <v>62000</v>
      </c>
      <c r="FB73" s="382">
        <f t="shared" si="356"/>
        <v>325.65389825492275</v>
      </c>
      <c r="FC73" s="382">
        <f t="shared" si="357"/>
        <v>336.11407355749043</v>
      </c>
      <c r="FD73" s="382">
        <f t="shared" si="358"/>
        <v>346.87600768725815</v>
      </c>
      <c r="FE73" s="382">
        <f t="shared" si="359"/>
        <v>357.93237858598474</v>
      </c>
      <c r="FF73" s="382">
        <f t="shared" si="360"/>
        <v>369.27334588593067</v>
      </c>
      <c r="FG73" s="382">
        <f t="shared" si="361"/>
        <v>380.88691894493792</v>
      </c>
      <c r="FH73" s="382">
        <f t="shared" si="362"/>
        <v>392.75937638332601</v>
      </c>
      <c r="FI73" s="382">
        <f t="shared" si="363"/>
        <v>404.87570750172512</v>
      </c>
      <c r="FJ73" s="382">
        <f t="shared" si="364"/>
        <v>417.22004834400286</v>
      </c>
      <c r="FK73" s="382">
        <f t="shared" si="365"/>
        <v>429.77608995363647</v>
      </c>
      <c r="FL73" s="382">
        <f t="shared" si="366"/>
        <v>442.52744245865154</v>
      </c>
      <c r="FM73" s="382">
        <f t="shared" si="367"/>
        <v>455.45794496533711</v>
      </c>
      <c r="FN73" s="382">
        <f t="shared" si="368"/>
        <v>468.55191702980113</v>
      </c>
      <c r="FO73" s="382">
        <f t="shared" si="369"/>
        <v>481.79435220098418</v>
      </c>
      <c r="FP73" s="382">
        <f t="shared" si="370"/>
        <v>495.17105757712585</v>
      </c>
      <c r="FQ73" s="382">
        <f t="shared" si="371"/>
        <v>508.66874551058447</v>
      </c>
      <c r="FR73" s="382">
        <f t="shared" si="372"/>
        <v>522.27508470297835</v>
      </c>
      <c r="FS73" s="382">
        <f t="shared" si="373"/>
        <v>535.97871819426075</v>
      </c>
      <c r="FT73" s="382">
        <f t="shared" si="374"/>
        <v>549.76925541707965</v>
      </c>
      <c r="FU73" s="382">
        <f t="shared" si="375"/>
        <v>563.63724478697372</v>
      </c>
      <c r="FV73" s="382">
        <f t="shared" si="376"/>
        <v>577.57413241050779</v>
      </c>
      <c r="FW73" s="382">
        <f t="shared" si="377"/>
        <v>591.57221154990634</v>
      </c>
      <c r="FX73" s="382">
        <f t="shared" si="378"/>
        <v>605.62456657221946</v>
      </c>
      <c r="FY73" s="382">
        <f t="shared" si="379"/>
        <v>619.72501428587884</v>
      </c>
      <c r="FZ73" s="382">
        <f t="shared" si="380"/>
        <v>633.86804485299922</v>
      </c>
      <c r="GA73" s="382">
        <f t="shared" si="381"/>
        <v>648.04876386895216</v>
      </c>
      <c r="GB73" s="382">
        <f t="shared" si="382"/>
        <v>662.26283671692636</v>
      </c>
      <c r="GC73" s="382">
        <f t="shared" si="383"/>
        <v>676.50643592330175</v>
      </c>
      <c r="GD73" s="382">
        <f t="shared" si="384"/>
        <v>690.77619194565307</v>
      </c>
      <c r="GE73" s="382">
        <f t="shared" si="385"/>
        <v>705.06914760450854</v>
      </c>
      <c r="GF73" s="382">
        <f t="shared" si="386"/>
        <v>719.3827162087473</v>
      </c>
      <c r="GG73" s="382">
        <f t="shared" si="387"/>
        <v>733.71464331045718</v>
      </c>
      <c r="GH73" s="382">
        <f t="shared" si="388"/>
        <v>748.06297194762851</v>
      </c>
      <c r="GI73" s="382">
        <f t="shared" si="389"/>
        <v>762.42601118348784</v>
      </c>
      <c r="GJ73" s="382">
        <f t="shared" si="390"/>
        <v>776.80230772254959</v>
      </c>
      <c r="GK73" s="382">
        <f t="shared" si="391"/>
        <v>791.19062036989885</v>
      </c>
      <c r="GL73" s="382">
        <f t="shared" si="392"/>
        <v>805.58989709755315</v>
      </c>
      <c r="GM73" s="382">
        <f t="shared" si="393"/>
        <v>819.99925448651811</v>
      </c>
      <c r="GN73" s="382">
        <f t="shared" si="394"/>
        <v>834.41795932293053</v>
      </c>
      <c r="GO73" s="382">
        <f t="shared" si="395"/>
        <v>848.84541213952571</v>
      </c>
      <c r="GQ73" s="511"/>
      <c r="GR73" s="521"/>
      <c r="GS73" s="524">
        <v>62000</v>
      </c>
      <c r="GT73" s="477">
        <f t="shared" si="396"/>
        <v>8.5267467719413315</v>
      </c>
      <c r="GU73" s="477">
        <f t="shared" si="397"/>
        <v>3.9224816528052173</v>
      </c>
      <c r="GV73" s="477">
        <f t="shared" si="398"/>
        <v>2.3936877995749986</v>
      </c>
      <c r="GW73" s="477">
        <f t="shared" si="399"/>
        <v>1.6338656155159328</v>
      </c>
      <c r="GX73" s="477">
        <f t="shared" si="400"/>
        <v>1.1816894801206956</v>
      </c>
      <c r="GY73" s="477">
        <f t="shared" si="401"/>
        <v>0.88336355070702643</v>
      </c>
      <c r="GZ73" s="477">
        <f t="shared" si="402"/>
        <v>0.67295882578347699</v>
      </c>
      <c r="HA73" s="477">
        <f t="shared" si="403"/>
        <v>0.51749775801521791</v>
      </c>
      <c r="HB73" s="477">
        <f t="shared" si="404"/>
        <v>0.39864932892224164</v>
      </c>
      <c r="HC73" s="477">
        <f t="shared" si="405"/>
        <v>0.30540717042689197</v>
      </c>
      <c r="HD73" s="477">
        <f t="shared" si="406"/>
        <v>0.23076144807747442</v>
      </c>
      <c r="HE73" s="477">
        <f t="shared" si="407"/>
        <v>0.17003475733381596</v>
      </c>
      <c r="HF73" s="477">
        <f t="shared" si="408"/>
        <v>0.11998598935185845</v>
      </c>
      <c r="HG73" s="477">
        <f t="shared" si="409"/>
        <v>7.8298159864849393E-2</v>
      </c>
      <c r="HH73" s="477">
        <f t="shared" si="410"/>
        <v>4.3271008195095668E-2</v>
      </c>
      <c r="HI73" s="477">
        <f t="shared" si="411"/>
        <v>1.3628777435832719E-2</v>
      </c>
      <c r="HJ73" s="477">
        <f t="shared" si="412"/>
        <v>1.1604248454592802E-2</v>
      </c>
      <c r="HK73" s="477">
        <f t="shared" si="413"/>
        <v>3.3186794210141028E-2</v>
      </c>
      <c r="HL73" s="477">
        <f t="shared" si="414"/>
        <v>5.1717479248899467E-2</v>
      </c>
      <c r="HM73" s="477">
        <f t="shared" si="415"/>
        <v>6.7674689275893748E-2</v>
      </c>
      <c r="HN73" s="477">
        <f t="shared" si="416"/>
        <v>8.144509727692846E-2</v>
      </c>
      <c r="HO73" s="477">
        <f t="shared" si="417"/>
        <v>9.3344438548071368E-2</v>
      </c>
      <c r="HP73" s="477">
        <f t="shared" si="418"/>
        <v>0.10363289125056797</v>
      </c>
      <c r="HQ73" s="477">
        <f t="shared" si="419"/>
        <v>0.11252663086375453</v>
      </c>
      <c r="HR73" s="477">
        <f t="shared" si="420"/>
        <v>0.12020662573439504</v>
      </c>
      <c r="HS73" s="477">
        <f t="shared" si="421"/>
        <v>0.12682541320170887</v>
      </c>
      <c r="HT73" s="477">
        <f t="shared" si="422"/>
        <v>0.13251237724322265</v>
      </c>
      <c r="HU73" s="477">
        <f t="shared" si="423"/>
        <v>0.1373779002304491</v>
      </c>
      <c r="HV73" s="477">
        <f t="shared" si="424"/>
        <v>0.14151665900234217</v>
      </c>
      <c r="HW73" s="477">
        <f t="shared" si="425"/>
        <v>0.14501026373599016</v>
      </c>
      <c r="HX73" s="477">
        <f t="shared" si="426"/>
        <v>0.14792938713479276</v>
      </c>
      <c r="HY73" s="477">
        <f t="shared" si="427"/>
        <v>0.15033549478051447</v>
      </c>
      <c r="HZ73" s="477">
        <f t="shared" si="428"/>
        <v>0.15228226078444804</v>
      </c>
      <c r="IA73" s="477">
        <f t="shared" si="429"/>
        <v>0.15381673320024722</v>
      </c>
      <c r="IB73" s="477">
        <f t="shared" si="430"/>
        <v>0.15498029902128649</v>
      </c>
      <c r="IC73" s="477">
        <f t="shared" si="431"/>
        <v>0.15580948758499261</v>
      </c>
      <c r="ID73" s="477">
        <f t="shared" si="432"/>
        <v>0.15633664286593857</v>
      </c>
      <c r="IE73" s="477">
        <f t="shared" si="433"/>
        <v>0.156590488761604</v>
      </c>
      <c r="IF73" s="477">
        <f t="shared" si="434"/>
        <v>0.15659660655900007</v>
      </c>
      <c r="IG73" s="477">
        <f t="shared" si="435"/>
        <v>0.15637783995322263</v>
      </c>
    </row>
    <row r="74" spans="1:296">
      <c r="F74" s="384"/>
      <c r="G74" s="384"/>
      <c r="H74" s="384"/>
      <c r="I74" s="384"/>
      <c r="J74" s="252"/>
      <c r="K74" s="606">
        <v>62000</v>
      </c>
      <c r="L74" s="382">
        <f t="shared" si="231"/>
        <v>18.897600000000001</v>
      </c>
      <c r="M74" s="382">
        <v>620</v>
      </c>
      <c r="N74" s="493">
        <f t="shared" si="436"/>
        <v>65.143475162015378</v>
      </c>
      <c r="O74" s="263">
        <f t="shared" si="437"/>
        <v>0.10474906121714909</v>
      </c>
      <c r="P74" s="383">
        <f t="shared" si="440"/>
        <v>-56.500002288000502</v>
      </c>
      <c r="Q74" s="383">
        <f t="shared" si="438"/>
        <v>216.64999771199948</v>
      </c>
      <c r="R74" s="382">
        <f t="shared" si="189"/>
        <v>573.56933718429855</v>
      </c>
      <c r="S74" s="263">
        <f t="shared" si="439"/>
        <v>6.4291611312129654E-2</v>
      </c>
      <c r="T74" s="492">
        <f>O74/Konstanten!$C$22</f>
        <v>8.5509437728284968E-2</v>
      </c>
      <c r="U74" s="492">
        <f t="shared" si="190"/>
        <v>0.75186533996876448</v>
      </c>
      <c r="V74" s="492"/>
      <c r="W74" s="252"/>
      <c r="X74" s="515">
        <f t="shared" si="232"/>
        <v>630.00000000000011</v>
      </c>
      <c r="Y74" s="592">
        <v>63000</v>
      </c>
      <c r="Z74" s="490">
        <f t="shared" si="233"/>
        <v>6.1045421065422052E-2</v>
      </c>
      <c r="AA74" s="490">
        <f t="shared" si="234"/>
        <v>0.12193146588309572</v>
      </c>
      <c r="AB74" s="490">
        <f t="shared" si="235"/>
        <v>0.18250268003293771</v>
      </c>
      <c r="AC74" s="490">
        <f t="shared" si="236"/>
        <v>0.2426111970676979</v>
      </c>
      <c r="AD74" s="490">
        <f t="shared" si="237"/>
        <v>0.30211992492082235</v>
      </c>
      <c r="AE74" s="490">
        <f t="shared" si="238"/>
        <v>0.36090508551614359</v>
      </c>
      <c r="AF74" s="490">
        <f t="shared" si="239"/>
        <v>0.41885801213259705</v>
      </c>
      <c r="AG74" s="490">
        <f t="shared" si="240"/>
        <v>0.47588618300479324</v>
      </c>
      <c r="AH74" s="490">
        <f t="shared" si="241"/>
        <v>0.53191353493610538</v>
      </c>
      <c r="AI74" s="490">
        <f t="shared" si="242"/>
        <v>0.58688014991023019</v>
      </c>
      <c r="AJ74" s="490">
        <f t="shared" si="243"/>
        <v>0.64074143761789659</v>
      </c>
      <c r="AK74" s="490">
        <f t="shared" si="244"/>
        <v>0.69346694813932119</v>
      </c>
      <c r="AL74" s="490">
        <f t="shared" si="245"/>
        <v>0.74503894508382573</v>
      </c>
      <c r="AM74" s="490">
        <f t="shared" si="246"/>
        <v>0.79545085490898593</v>
      </c>
      <c r="AN74" s="490">
        <f t="shared" si="247"/>
        <v>0.84470568761517761</v>
      </c>
      <c r="AO74" s="490">
        <f t="shared" si="248"/>
        <v>0.89281450150871211</v>
      </c>
      <c r="AP74" s="490">
        <f t="shared" si="249"/>
        <v>0.93979496313356214</v>
      </c>
      <c r="AQ74" s="490">
        <f t="shared" si="250"/>
        <v>0.98567003455940794</v>
      </c>
      <c r="AR74" s="490">
        <f t="shared" si="251"/>
        <v>1.03046680481174</v>
      </c>
      <c r="AS74" s="490">
        <f t="shared" si="252"/>
        <v>1.0742154704822298</v>
      </c>
      <c r="AT74" s="490">
        <f t="shared" si="253"/>
        <v>1.1169484621743464</v>
      </c>
      <c r="AU74" s="490">
        <f t="shared" si="254"/>
        <v>1.1586997079087982</v>
      </c>
      <c r="AV74" s="490">
        <f t="shared" si="255"/>
        <v>1.1995040213485304</v>
      </c>
      <c r="AW74" s="490">
        <f t="shared" si="256"/>
        <v>1.2393966011399755</v>
      </c>
      <c r="AX74" s="490">
        <f t="shared" si="257"/>
        <v>1.2784126273119458</v>
      </c>
      <c r="AY74" s="490">
        <f t="shared" si="258"/>
        <v>1.3165869411242996</v>
      </c>
      <c r="AZ74" s="490">
        <f t="shared" si="259"/>
        <v>1.3539537957047076</v>
      </c>
      <c r="BA74" s="490">
        <f t="shared" si="260"/>
        <v>1.3905466660254853</v>
      </c>
      <c r="BB74" s="490">
        <f t="shared" si="261"/>
        <v>1.4263981080927157</v>
      </c>
      <c r="BC74" s="490">
        <f t="shared" si="262"/>
        <v>1.4615396585406824</v>
      </c>
      <c r="BD74" s="490">
        <f t="shared" si="263"/>
        <v>1.4960017670784098</v>
      </c>
      <c r="BE74" s="490">
        <f t="shared" si="264"/>
        <v>1.5298137553847688</v>
      </c>
      <c r="BF74" s="490">
        <f t="shared" si="265"/>
        <v>1.5630037970759258</v>
      </c>
      <c r="BG74" s="490">
        <f t="shared" si="266"/>
        <v>1.5955989142695544</v>
      </c>
      <c r="BH74" s="490">
        <f t="shared" si="267"/>
        <v>1.6276249870483346</v>
      </c>
      <c r="BI74" s="490">
        <f t="shared" si="268"/>
        <v>1.6591067727890587</v>
      </c>
      <c r="BJ74" s="490">
        <f t="shared" si="269"/>
        <v>1.6900679328850348</v>
      </c>
      <c r="BK74" s="490">
        <f t="shared" si="270"/>
        <v>1.7205310648597958</v>
      </c>
      <c r="BL74" s="490">
        <f t="shared" si="271"/>
        <v>1.7505177382619568</v>
      </c>
      <c r="BM74" s="490">
        <f t="shared" si="272"/>
        <v>1.7800485330552276</v>
      </c>
      <c r="BN74" s="527"/>
      <c r="BO74" s="252"/>
      <c r="BP74" s="515">
        <f t="shared" si="273"/>
        <v>630.00000000000011</v>
      </c>
      <c r="BQ74" s="592">
        <v>63000</v>
      </c>
      <c r="BR74" s="382">
        <f t="shared" si="274"/>
        <v>216.81146883724847</v>
      </c>
      <c r="BS74" s="382">
        <f t="shared" si="275"/>
        <v>217.29419705039231</v>
      </c>
      <c r="BT74" s="382">
        <f t="shared" si="276"/>
        <v>218.09319989549624</v>
      </c>
      <c r="BU74" s="382">
        <f t="shared" si="277"/>
        <v>219.20040984526884</v>
      </c>
      <c r="BV74" s="382">
        <f t="shared" si="278"/>
        <v>220.60500620688165</v>
      </c>
      <c r="BW74" s="382">
        <f t="shared" si="279"/>
        <v>222.29383764335475</v>
      </c>
      <c r="BX74" s="382">
        <f t="shared" si="280"/>
        <v>224.25190097913517</v>
      </c>
      <c r="BY74" s="382">
        <f t="shared" si="281"/>
        <v>226.46284128041503</v>
      </c>
      <c r="BZ74" s="382">
        <f t="shared" si="282"/>
        <v>228.90944151725728</v>
      </c>
      <c r="CA74" s="382">
        <f t="shared" si="283"/>
        <v>231.57407624222952</v>
      </c>
      <c r="CB74" s="382">
        <f t="shared" si="284"/>
        <v>234.43911125366046</v>
      </c>
      <c r="CC74" s="382">
        <f t="shared" si="285"/>
        <v>237.48723885758614</v>
      </c>
      <c r="CD74" s="382">
        <f t="shared" si="286"/>
        <v>240.70174513453131</v>
      </c>
      <c r="CE74" s="382">
        <f t="shared" si="287"/>
        <v>244.06671099385031</v>
      </c>
      <c r="CF74" s="382">
        <f t="shared" si="288"/>
        <v>247.56715256970213</v>
      </c>
      <c r="CG74" s="382">
        <f t="shared" si="289"/>
        <v>251.18910876597548</v>
      </c>
      <c r="CH74" s="382">
        <f t="shared" si="290"/>
        <v>254.91968474428387</v>
      </c>
      <c r="CI74" s="382">
        <f t="shared" si="291"/>
        <v>258.74706018725834</v>
      </c>
      <c r="CJ74" s="382">
        <f t="shared" si="292"/>
        <v>262.66047057212506</v>
      </c>
      <c r="CK74" s="382">
        <f t="shared" si="293"/>
        <v>266.65016872537905</v>
      </c>
      <c r="CL74" s="382">
        <f t="shared" si="294"/>
        <v>270.70737280487663</v>
      </c>
      <c r="CM74" s="382">
        <f t="shared" si="295"/>
        <v>274.82420571559925</v>
      </c>
      <c r="CN74" s="382">
        <f t="shared" si="296"/>
        <v>278.99362990063196</v>
      </c>
      <c r="CO74" s="382">
        <f t="shared" si="297"/>
        <v>283.20938050904579</v>
      </c>
      <c r="CP74" s="382">
        <f t="shared" si="298"/>
        <v>287.46589914703435</v>
      </c>
      <c r="CQ74" s="382">
        <f t="shared" si="299"/>
        <v>291.75826976824152</v>
      </c>
      <c r="CR74" s="382">
        <f t="shared" si="300"/>
        <v>296.08215774266614</v>
      </c>
      <c r="CS74" s="382">
        <f t="shared" si="301"/>
        <v>300.43375274417247</v>
      </c>
      <c r="CT74" s="382">
        <f t="shared" si="302"/>
        <v>304.80971579580586</v>
      </c>
      <c r="CU74" s="382">
        <f t="shared" si="303"/>
        <v>309.20713059172169</v>
      </c>
      <c r="CV74" s="382">
        <f t="shared" si="304"/>
        <v>313.62345905799845</v>
      </c>
      <c r="CW74" s="382">
        <f t="shared" si="305"/>
        <v>318.05650100776978</v>
      </c>
      <c r="CX74" s="382">
        <f t="shared" si="306"/>
        <v>322.50435767705528</v>
      </c>
      <c r="CY74" s="382">
        <f t="shared" si="307"/>
        <v>326.96539888678274</v>
      </c>
      <c r="CZ74" s="382">
        <f t="shared" si="308"/>
        <v>331.43823355619122</v>
      </c>
      <c r="DA74" s="382">
        <f t="shared" si="309"/>
        <v>335.92168328707771</v>
      </c>
      <c r="DB74" s="382">
        <f t="shared" si="310"/>
        <v>340.41475874275631</v>
      </c>
      <c r="DC74" s="382">
        <f t="shared" si="311"/>
        <v>344.91663855664399</v>
      </c>
      <c r="DD74" s="382">
        <f t="shared" si="312"/>
        <v>349.42665052061938</v>
      </c>
      <c r="DE74" s="382">
        <f t="shared" si="313"/>
        <v>353.94425482084978</v>
      </c>
      <c r="DF74" s="521"/>
      <c r="DG74" s="252"/>
      <c r="DH74" s="515">
        <f t="shared" si="314"/>
        <v>630.00000000000011</v>
      </c>
      <c r="DI74" s="592">
        <v>63000</v>
      </c>
      <c r="DJ74" s="382">
        <f t="shared" si="315"/>
        <v>35.013781698630545</v>
      </c>
      <c r="DK74" s="382">
        <f t="shared" si="316"/>
        <v>69.936150068477133</v>
      </c>
      <c r="DL74" s="382">
        <f t="shared" si="317"/>
        <v>104.6779412208502</v>
      </c>
      <c r="DM74" s="382">
        <f t="shared" si="318"/>
        <v>139.15434349560871</v>
      </c>
      <c r="DN74" s="382">
        <f t="shared" si="319"/>
        <v>173.28672508700612</v>
      </c>
      <c r="DO74" s="382">
        <f t="shared" si="320"/>
        <v>207.00409068593706</v>
      </c>
      <c r="DP74" s="382">
        <f t="shared" si="321"/>
        <v>240.24411239322657</v>
      </c>
      <c r="DQ74" s="382">
        <f t="shared" si="322"/>
        <v>272.95372256122505</v>
      </c>
      <c r="DR74" s="382">
        <f t="shared" si="323"/>
        <v>305.08929367265921</v>
      </c>
      <c r="DS74" s="382">
        <f t="shared" si="324"/>
        <v>336.61645859063248</v>
      </c>
      <c r="DT74" s="382">
        <f t="shared" si="325"/>
        <v>367.50964168101154</v>
      </c>
      <c r="DU74" s="382">
        <f t="shared" si="326"/>
        <v>397.75137780348877</v>
      </c>
      <c r="DV74" s="382">
        <f t="shared" si="327"/>
        <v>427.33149390821893</v>
      </c>
      <c r="DW74" s="382">
        <f t="shared" si="328"/>
        <v>456.24621961283071</v>
      </c>
      <c r="DX74" s="382">
        <f t="shared" si="329"/>
        <v>484.49728136124457</v>
      </c>
      <c r="DY74" s="382">
        <f t="shared" si="330"/>
        <v>512.09102185888196</v>
      </c>
      <c r="DZ74" s="382">
        <f t="shared" si="331"/>
        <v>539.03757409365949</v>
      </c>
      <c r="EA74" s="382">
        <f t="shared" si="332"/>
        <v>565.3501084046643</v>
      </c>
      <c r="EB74" s="382">
        <f t="shared" si="333"/>
        <v>591.04416222629163</v>
      </c>
      <c r="EC74" s="382">
        <f t="shared" si="334"/>
        <v>616.1370553976119</v>
      </c>
      <c r="ED74" s="382">
        <f t="shared" si="335"/>
        <v>640.64738911836139</v>
      </c>
      <c r="EE74" s="382">
        <f t="shared" si="336"/>
        <v>664.59462346088969</v>
      </c>
      <c r="EF74" s="382">
        <f t="shared" si="337"/>
        <v>687.9987264747773</v>
      </c>
      <c r="EG74" s="382">
        <f t="shared" si="338"/>
        <v>710.87988702432824</v>
      </c>
      <c r="EH74" s="382">
        <f t="shared" si="339"/>
        <v>733.25828329535045</v>
      </c>
      <c r="EI74" s="382">
        <f t="shared" si="340"/>
        <v>755.15389916616766</v>
      </c>
      <c r="EJ74" s="382">
        <f t="shared" si="341"/>
        <v>776.58638118051431</v>
      </c>
      <c r="EK74" s="382">
        <f t="shared" si="342"/>
        <v>797.5749295560737</v>
      </c>
      <c r="EL74" s="382">
        <f t="shared" si="343"/>
        <v>818.13821741967638</v>
      </c>
      <c r="EM74" s="382">
        <f t="shared" si="344"/>
        <v>838.29433321774525</v>
      </c>
      <c r="EN74" s="382">
        <f t="shared" si="345"/>
        <v>858.06074196970292</v>
      </c>
      <c r="EO74" s="382">
        <f t="shared" si="346"/>
        <v>877.45426169146447</v>
      </c>
      <c r="EP74" s="382">
        <f t="shared" si="347"/>
        <v>896.49105190538069</v>
      </c>
      <c r="EQ74" s="382">
        <f t="shared" si="348"/>
        <v>915.18661166957475</v>
      </c>
      <c r="ER74" s="382">
        <f t="shared" si="349"/>
        <v>933.55578500591582</v>
      </c>
      <c r="ES74" s="382">
        <f t="shared" si="350"/>
        <v>951.61277198660105</v>
      </c>
      <c r="ET74" s="382">
        <f t="shared" si="351"/>
        <v>969.37114406130695</v>
      </c>
      <c r="EU74" s="382">
        <f t="shared" si="352"/>
        <v>986.84386247662849</v>
      </c>
      <c r="EV74" s="382">
        <f t="shared" si="353"/>
        <v>1004.043298864268</v>
      </c>
      <c r="EW74" s="382">
        <f t="shared" si="354"/>
        <v>1020.9812572603698</v>
      </c>
      <c r="EX74" s="521"/>
      <c r="EY74" s="252"/>
      <c r="EZ74" s="515">
        <f t="shared" si="355"/>
        <v>630.00000000000011</v>
      </c>
      <c r="FA74" s="592">
        <v>63000</v>
      </c>
      <c r="FB74" s="382">
        <f t="shared" si="356"/>
        <v>331.66146883724861</v>
      </c>
      <c r="FC74" s="382">
        <f t="shared" si="357"/>
        <v>342.14419705039245</v>
      </c>
      <c r="FD74" s="382">
        <f t="shared" si="358"/>
        <v>352.94319989549638</v>
      </c>
      <c r="FE74" s="382">
        <f t="shared" si="359"/>
        <v>364.05040984526897</v>
      </c>
      <c r="FF74" s="382">
        <f t="shared" si="360"/>
        <v>375.45500620688176</v>
      </c>
      <c r="FG74" s="382">
        <f t="shared" si="361"/>
        <v>387.14383764335491</v>
      </c>
      <c r="FH74" s="382">
        <f t="shared" si="362"/>
        <v>399.10190097913528</v>
      </c>
      <c r="FI74" s="382">
        <f t="shared" si="363"/>
        <v>411.31284128041517</v>
      </c>
      <c r="FJ74" s="382">
        <f t="shared" si="364"/>
        <v>423.75944151725741</v>
      </c>
      <c r="FK74" s="382">
        <f t="shared" si="365"/>
        <v>436.42407624222966</v>
      </c>
      <c r="FL74" s="382">
        <f t="shared" si="366"/>
        <v>449.28911125366062</v>
      </c>
      <c r="FM74" s="382">
        <f t="shared" si="367"/>
        <v>462.33723885758627</v>
      </c>
      <c r="FN74" s="382">
        <f t="shared" si="368"/>
        <v>475.55174513453142</v>
      </c>
      <c r="FO74" s="382">
        <f t="shared" si="369"/>
        <v>488.91671099385042</v>
      </c>
      <c r="FP74" s="382">
        <f t="shared" si="370"/>
        <v>502.41715256970224</v>
      </c>
      <c r="FQ74" s="382">
        <f t="shared" si="371"/>
        <v>516.03910876597558</v>
      </c>
      <c r="FR74" s="382">
        <f t="shared" si="372"/>
        <v>529.76968474428395</v>
      </c>
      <c r="FS74" s="382">
        <f t="shared" si="373"/>
        <v>543.59706018725842</v>
      </c>
      <c r="FT74" s="382">
        <f t="shared" si="374"/>
        <v>557.5104705721252</v>
      </c>
      <c r="FU74" s="382">
        <f t="shared" si="375"/>
        <v>571.50016872537913</v>
      </c>
      <c r="FV74" s="382">
        <f t="shared" si="376"/>
        <v>585.55737280487676</v>
      </c>
      <c r="FW74" s="382">
        <f t="shared" si="377"/>
        <v>599.67420571559933</v>
      </c>
      <c r="FX74" s="382">
        <f t="shared" si="378"/>
        <v>613.8436299006321</v>
      </c>
      <c r="FY74" s="382">
        <f t="shared" si="379"/>
        <v>628.05938050904592</v>
      </c>
      <c r="FZ74" s="382">
        <f t="shared" si="380"/>
        <v>642.31589914703454</v>
      </c>
      <c r="GA74" s="382">
        <f t="shared" si="381"/>
        <v>656.6082697682416</v>
      </c>
      <c r="GB74" s="382">
        <f t="shared" si="382"/>
        <v>670.93215774266628</v>
      </c>
      <c r="GC74" s="382">
        <f t="shared" si="383"/>
        <v>685.2837527441726</v>
      </c>
      <c r="GD74" s="382">
        <f t="shared" si="384"/>
        <v>699.65971579580605</v>
      </c>
      <c r="GE74" s="382">
        <f t="shared" si="385"/>
        <v>714.05713059172183</v>
      </c>
      <c r="GF74" s="382">
        <f t="shared" si="386"/>
        <v>728.47345905799853</v>
      </c>
      <c r="GG74" s="382">
        <f t="shared" si="387"/>
        <v>742.90650100776998</v>
      </c>
      <c r="GH74" s="382">
        <f t="shared" si="388"/>
        <v>757.35435767705542</v>
      </c>
      <c r="GI74" s="382">
        <f t="shared" si="389"/>
        <v>771.81539888678287</v>
      </c>
      <c r="GJ74" s="382">
        <f t="shared" si="390"/>
        <v>786.28823355619136</v>
      </c>
      <c r="GK74" s="382">
        <f t="shared" si="391"/>
        <v>800.77168328707785</v>
      </c>
      <c r="GL74" s="382">
        <f t="shared" si="392"/>
        <v>815.26475874275638</v>
      </c>
      <c r="GM74" s="382">
        <f t="shared" si="393"/>
        <v>829.76663855664412</v>
      </c>
      <c r="GN74" s="382">
        <f t="shared" si="394"/>
        <v>844.27665052061957</v>
      </c>
      <c r="GO74" s="382">
        <f t="shared" si="395"/>
        <v>858.79425482084991</v>
      </c>
      <c r="GQ74" s="511"/>
      <c r="GR74" s="521"/>
      <c r="GS74" s="524">
        <v>63000</v>
      </c>
      <c r="GT74" s="477">
        <f t="shared" si="396"/>
        <v>8.4723121224640661</v>
      </c>
      <c r="GU74" s="477">
        <f t="shared" si="397"/>
        <v>3.8922366575138341</v>
      </c>
      <c r="GV74" s="477">
        <f t="shared" si="398"/>
        <v>2.3717055931665159</v>
      </c>
      <c r="GW74" s="477">
        <f t="shared" si="399"/>
        <v>1.6161627492192314</v>
      </c>
      <c r="GX74" s="477">
        <f t="shared" si="400"/>
        <v>1.1666691780248504</v>
      </c>
      <c r="GY74" s="477">
        <f t="shared" si="401"/>
        <v>0.87022312631841992</v>
      </c>
      <c r="GZ74" s="477">
        <f t="shared" si="402"/>
        <v>0.66123488731284108</v>
      </c>
      <c r="HA74" s="477">
        <f t="shared" si="403"/>
        <v>0.50689588484419879</v>
      </c>
      <c r="HB74" s="477">
        <f t="shared" si="404"/>
        <v>0.38896857512123478</v>
      </c>
      <c r="HC74" s="477">
        <f t="shared" si="405"/>
        <v>0.29650248852797678</v>
      </c>
      <c r="HD74" s="477">
        <f t="shared" si="406"/>
        <v>0.22252333081272313</v>
      </c>
      <c r="HE74" s="477">
        <f t="shared" si="407"/>
        <v>0.16237746657412336</v>
      </c>
      <c r="HF74" s="477">
        <f t="shared" si="408"/>
        <v>0.11284038717883287</v>
      </c>
      <c r="HG74" s="477">
        <f t="shared" si="409"/>
        <v>7.1607149772646428E-2</v>
      </c>
      <c r="HH74" s="477">
        <f t="shared" si="410"/>
        <v>3.6986525823447254E-2</v>
      </c>
      <c r="HI74" s="477">
        <f t="shared" si="411"/>
        <v>7.7097366260438132E-3</v>
      </c>
      <c r="HJ74" s="477">
        <f t="shared" si="412"/>
        <v>1.7193401341193355E-2</v>
      </c>
      <c r="HK74" s="477">
        <f t="shared" si="413"/>
        <v>3.8477127525083192E-2</v>
      </c>
      <c r="HL74" s="477">
        <f t="shared" si="414"/>
        <v>5.6736355415227785E-2</v>
      </c>
      <c r="HM74" s="477">
        <f t="shared" si="415"/>
        <v>7.2446359590281811E-2</v>
      </c>
      <c r="HN74" s="477">
        <f t="shared" si="416"/>
        <v>8.5991166512514414E-2</v>
      </c>
      <c r="HO74" s="477">
        <f t="shared" si="417"/>
        <v>9.7684235552818646E-2</v>
      </c>
      <c r="HP74" s="477">
        <f t="shared" si="418"/>
        <v>0.10778377011554512</v>
      </c>
      <c r="HQ74" s="477">
        <f t="shared" si="419"/>
        <v>0.11650421966777065</v>
      </c>
      <c r="HR74" s="477">
        <f t="shared" si="420"/>
        <v>0.12402503486167242</v>
      </c>
      <c r="HS74" s="477">
        <f t="shared" si="421"/>
        <v>0.13049741186099817</v>
      </c>
      <c r="HT74" s="477">
        <f t="shared" si="422"/>
        <v>0.13604954451717219</v>
      </c>
      <c r="HU74" s="477">
        <f t="shared" si="423"/>
        <v>0.1407907553894677</v>
      </c>
      <c r="HV74" s="477">
        <f t="shared" si="424"/>
        <v>0.14481477469362</v>
      </c>
      <c r="HW74" s="477">
        <f t="shared" si="425"/>
        <v>0.14820236485333971</v>
      </c>
      <c r="HX74" s="477">
        <f t="shared" si="426"/>
        <v>0.15102343758815148</v>
      </c>
      <c r="HY74" s="477">
        <f t="shared" si="427"/>
        <v>0.1533387739485445</v>
      </c>
      <c r="HZ74" s="477">
        <f t="shared" si="428"/>
        <v>0.15520143110475834</v>
      </c>
      <c r="IA74" s="477">
        <f t="shared" si="429"/>
        <v>0.15665790009890967</v>
      </c>
      <c r="IB74" s="477">
        <f t="shared" si="430"/>
        <v>0.15774906418558721</v>
      </c>
      <c r="IC74" s="477">
        <f t="shared" si="431"/>
        <v>0.15851099642623026</v>
      </c>
      <c r="ID74" s="477">
        <f t="shared" si="432"/>
        <v>0.15897562689240136</v>
      </c>
      <c r="IE74" s="477">
        <f t="shared" si="433"/>
        <v>0.15917130347831943</v>
      </c>
      <c r="IF74" s="477">
        <f t="shared" si="434"/>
        <v>0.15912326542527577</v>
      </c>
      <c r="IG74" s="477">
        <f t="shared" si="435"/>
        <v>0.15885404485751409</v>
      </c>
    </row>
    <row r="75" spans="1:296">
      <c r="F75" s="384"/>
      <c r="G75" s="384"/>
      <c r="H75" s="384"/>
      <c r="I75" s="384"/>
      <c r="J75" s="252"/>
      <c r="K75" s="606">
        <v>63000</v>
      </c>
      <c r="L75" s="382">
        <f t="shared" si="231"/>
        <v>19.202399999999997</v>
      </c>
      <c r="M75" s="382">
        <v>630</v>
      </c>
      <c r="N75" s="493">
        <f t="shared" si="436"/>
        <v>62.086508360328757</v>
      </c>
      <c r="O75" s="263">
        <f t="shared" si="437"/>
        <v>9.9833535880923571E-2</v>
      </c>
      <c r="P75" s="383">
        <f t="shared" si="440"/>
        <v>-56.500002288000502</v>
      </c>
      <c r="Q75" s="383">
        <f t="shared" si="438"/>
        <v>216.64999771199948</v>
      </c>
      <c r="R75" s="382">
        <f t="shared" ref="R75:R77" si="441">SQRT(RLuft_N*1.4*Q75)*m_s_→_kt</f>
        <v>573.56933718429855</v>
      </c>
      <c r="S75" s="263">
        <f t="shared" si="439"/>
        <v>6.1274619649966701E-2</v>
      </c>
      <c r="T75" s="492">
        <f>O75/Konstanten!$C$22</f>
        <v>8.1496763984427401E-2</v>
      </c>
      <c r="U75" s="492">
        <f t="shared" si="190"/>
        <v>0.75186533996876448</v>
      </c>
      <c r="V75" s="492"/>
      <c r="W75" s="252"/>
      <c r="X75" s="515">
        <f t="shared" si="232"/>
        <v>640.00000000000011</v>
      </c>
      <c r="Y75" s="592">
        <v>64000</v>
      </c>
      <c r="Z75" s="490">
        <f t="shared" si="233"/>
        <v>6.2528784664874437E-2</v>
      </c>
      <c r="AA75" s="490">
        <f t="shared" si="234"/>
        <v>0.12488580665579012</v>
      </c>
      <c r="AB75" s="490">
        <f t="shared" si="235"/>
        <v>0.18690373590569739</v>
      </c>
      <c r="AC75" s="490">
        <f t="shared" si="236"/>
        <v>0.24842380453299073</v>
      </c>
      <c r="AD75" s="490">
        <f t="shared" si="237"/>
        <v>0.30929936963547922</v>
      </c>
      <c r="AE75" s="490">
        <f t="shared" si="238"/>
        <v>0.36939871594974572</v>
      </c>
      <c r="AF75" s="490">
        <f t="shared" si="239"/>
        <v>0.4286069927101292</v>
      </c>
      <c r="AG75" s="490">
        <f t="shared" si="240"/>
        <v>0.48682726834857709</v>
      </c>
      <c r="AH75" s="490">
        <f t="shared" si="241"/>
        <v>0.54398076400950712</v>
      </c>
      <c r="AI75" s="490">
        <f t="shared" si="242"/>
        <v>0.6000063833512046</v>
      </c>
      <c r="AJ75" s="490">
        <f t="shared" si="243"/>
        <v>0.65485968846985754</v>
      </c>
      <c r="AK75" s="490">
        <f t="shared" si="244"/>
        <v>0.70851148155855626</v>
      </c>
      <c r="AL75" s="490">
        <f t="shared" si="245"/>
        <v>0.76094614380605285</v>
      </c>
      <c r="AM75" s="490">
        <f t="shared" si="246"/>
        <v>0.81215986306948718</v>
      </c>
      <c r="AN75" s="490">
        <f t="shared" si="247"/>
        <v>0.8621588558482749</v>
      </c>
      <c r="AO75" s="490">
        <f t="shared" si="248"/>
        <v>0.91095766176157922</v>
      </c>
      <c r="AP75" s="490">
        <f t="shared" si="249"/>
        <v>0.958577563345131</v>
      </c>
      <c r="AQ75" s="490">
        <f t="shared" si="250"/>
        <v>1.0050451623855354</v>
      </c>
      <c r="AR75" s="490">
        <f t="shared" si="251"/>
        <v>1.0503911269255022</v>
      </c>
      <c r="AS75" s="490">
        <f t="shared" si="252"/>
        <v>1.0946491104504117</v>
      </c>
      <c r="AT75" s="490">
        <f t="shared" si="253"/>
        <v>1.1378548360979346</v>
      </c>
      <c r="AU75" s="490">
        <f t="shared" si="254"/>
        <v>1.1800453333081549</v>
      </c>
      <c r="AV75" s="490">
        <f t="shared" si="255"/>
        <v>1.221258311403929</v>
      </c>
      <c r="AW75" s="490">
        <f t="shared" si="256"/>
        <v>1.261531653477568</v>
      </c>
      <c r="AX75" s="490">
        <f t="shared" si="257"/>
        <v>1.300903014085504</v>
      </c>
      <c r="AY75" s="490">
        <f t="shared" si="258"/>
        <v>1.3394095051656383</v>
      </c>
      <c r="AZ75" s="490">
        <f t="shared" si="259"/>
        <v>1.3770874559543109</v>
      </c>
      <c r="BA75" s="490">
        <f t="shared" si="260"/>
        <v>1.4139722342513841</v>
      </c>
      <c r="BB75" s="490">
        <f t="shared" si="261"/>
        <v>1.450098117999667</v>
      </c>
      <c r="BC75" s="490">
        <f t="shared" si="262"/>
        <v>1.4854982077064576</v>
      </c>
      <c r="BD75" s="490">
        <f t="shared" si="263"/>
        <v>1.5202043716791087</v>
      </c>
      <c r="BE75" s="490">
        <f t="shared" si="264"/>
        <v>1.55424721734383</v>
      </c>
      <c r="BF75" s="490">
        <f t="shared" si="265"/>
        <v>1.5876560830565478</v>
      </c>
      <c r="BG75" s="490">
        <f t="shared" si="266"/>
        <v>1.6204590457991968</v>
      </c>
      <c r="BH75" s="490">
        <f t="shared" si="267"/>
        <v>1.652682940994366</v>
      </c>
      <c r="BI75" s="490">
        <f t="shared" si="268"/>
        <v>1.6843533913790767</v>
      </c>
      <c r="BJ75" s="490">
        <f t="shared" si="269"/>
        <v>1.7154948424705361</v>
      </c>
      <c r="BK75" s="490">
        <f t="shared" si="270"/>
        <v>1.7461306026477499</v>
      </c>
      <c r="BL75" s="490">
        <f t="shared" si="271"/>
        <v>1.7762828862779378</v>
      </c>
      <c r="BM75" s="490">
        <f t="shared" si="272"/>
        <v>1.8059728586486588</v>
      </c>
      <c r="BN75" s="527"/>
      <c r="BO75" s="252"/>
      <c r="BP75" s="515">
        <f t="shared" si="273"/>
        <v>640.00000000000011</v>
      </c>
      <c r="BQ75" s="592">
        <v>64000</v>
      </c>
      <c r="BR75" s="382">
        <f t="shared" si="274"/>
        <v>216.81941146355283</v>
      </c>
      <c r="BS75" s="382">
        <f t="shared" si="275"/>
        <v>217.32579252048978</v>
      </c>
      <c r="BT75" s="382">
        <f t="shared" si="276"/>
        <v>218.16364486746443</v>
      </c>
      <c r="BU75" s="382">
        <f t="shared" si="277"/>
        <v>219.32408205767808</v>
      </c>
      <c r="BV75" s="382">
        <f t="shared" si="278"/>
        <v>220.79520978368834</v>
      </c>
      <c r="BW75" s="382">
        <f t="shared" si="279"/>
        <v>222.56261062315022</v>
      </c>
      <c r="BX75" s="382">
        <f t="shared" si="280"/>
        <v>224.60988996342343</v>
      </c>
      <c r="BY75" s="382">
        <f t="shared" si="281"/>
        <v>226.91924179991915</v>
      </c>
      <c r="BZ75" s="382">
        <f t="shared" si="282"/>
        <v>229.47199762955256</v>
      </c>
      <c r="CA75" s="382">
        <f t="shared" si="283"/>
        <v>232.24912945775475</v>
      </c>
      <c r="CB75" s="382">
        <f t="shared" si="284"/>
        <v>235.2316872136461</v>
      </c>
      <c r="CC75" s="382">
        <f t="shared" si="285"/>
        <v>238.4011600322375</v>
      </c>
      <c r="CD75" s="382">
        <f t="shared" si="286"/>
        <v>241.73975878042833</v>
      </c>
      <c r="CE75" s="382">
        <f t="shared" si="287"/>
        <v>245.23062326919958</v>
      </c>
      <c r="CF75" s="382">
        <f t="shared" si="288"/>
        <v>248.85796166331102</v>
      </c>
      <c r="CG75" s="382">
        <f t="shared" si="289"/>
        <v>252.60713185201647</v>
      </c>
      <c r="CH75" s="382">
        <f t="shared" si="290"/>
        <v>256.46467533615072</v>
      </c>
      <c r="CI75" s="382">
        <f t="shared" si="291"/>
        <v>260.41831392934017</v>
      </c>
      <c r="CJ75" s="382">
        <f t="shared" si="292"/>
        <v>264.45691864808686</v>
      </c>
      <c r="CK75" s="382">
        <f t="shared" si="293"/>
        <v>268.57045889185508</v>
      </c>
      <c r="CL75" s="382">
        <f t="shared" si="294"/>
        <v>272.74993862214143</v>
      </c>
      <c r="CM75" s="382">
        <f t="shared" si="295"/>
        <v>276.98732489352795</v>
      </c>
      <c r="CN75" s="382">
        <f t="shared" si="296"/>
        <v>281.2754728607955</v>
      </c>
      <c r="CO75" s="382">
        <f t="shared" si="297"/>
        <v>285.60805032815716</v>
      </c>
      <c r="CP75" s="382">
        <f t="shared" si="298"/>
        <v>289.97946403119948</v>
      </c>
      <c r="CQ75" s="382">
        <f t="shared" si="299"/>
        <v>294.38478914119759</v>
      </c>
      <c r="CR75" s="382">
        <f t="shared" si="300"/>
        <v>298.81970293637363</v>
      </c>
      <c r="CS75" s="382">
        <f t="shared" si="301"/>
        <v>303.28042317231433</v>
      </c>
      <c r="CT75" s="382">
        <f t="shared" si="302"/>
        <v>307.76365138039324</v>
      </c>
      <c r="CU75" s="382">
        <f t="shared" si="303"/>
        <v>312.26652110675496</v>
      </c>
      <c r="CV75" s="382">
        <f t="shared" si="304"/>
        <v>316.78655095583548</v>
      </c>
      <c r="CW75" s="382">
        <f t="shared" si="305"/>
        <v>321.32160220545165</v>
      </c>
      <c r="CX75" s="382">
        <f t="shared" si="306"/>
        <v>325.86984070196866</v>
      </c>
      <c r="CY75" s="382">
        <f t="shared" si="307"/>
        <v>330.42970271353528</v>
      </c>
      <c r="CZ75" s="382">
        <f t="shared" si="308"/>
        <v>334.99986440878104</v>
      </c>
      <c r="DA75" s="382">
        <f t="shared" si="309"/>
        <v>339.5792146314518</v>
      </c>
      <c r="DB75" s="382">
        <f t="shared" si="310"/>
        <v>344.16683065366647</v>
      </c>
      <c r="DC75" s="382">
        <f t="shared" si="311"/>
        <v>348.76195660831428</v>
      </c>
      <c r="DD75" s="382">
        <f t="shared" si="312"/>
        <v>353.363984322183</v>
      </c>
      <c r="DE75" s="382">
        <f t="shared" si="313"/>
        <v>357.97243629390852</v>
      </c>
      <c r="DF75" s="521"/>
      <c r="DG75" s="252"/>
      <c r="DH75" s="515">
        <f t="shared" si="314"/>
        <v>640.00000000000011</v>
      </c>
      <c r="DI75" s="592">
        <v>64000</v>
      </c>
      <c r="DJ75" s="382">
        <f t="shared" si="315"/>
        <v>35.86459357517176</v>
      </c>
      <c r="DK75" s="382">
        <f t="shared" si="316"/>
        <v>71.630669347287991</v>
      </c>
      <c r="DL75" s="382">
        <f t="shared" si="317"/>
        <v>107.20225192070004</v>
      </c>
      <c r="DM75" s="382">
        <f t="shared" si="318"/>
        <v>142.48827690678922</v>
      </c>
      <c r="DN75" s="382">
        <f t="shared" si="319"/>
        <v>177.40463443334318</v>
      </c>
      <c r="DO75" s="382">
        <f t="shared" si="320"/>
        <v>211.87577666402663</v>
      </c>
      <c r="DP75" s="382">
        <f t="shared" si="321"/>
        <v>245.8358287213043</v>
      </c>
      <c r="DQ75" s="382">
        <f t="shared" si="322"/>
        <v>279.22919362993599</v>
      </c>
      <c r="DR75" s="382">
        <f t="shared" si="323"/>
        <v>312.01068625394134</v>
      </c>
      <c r="DS75" s="382">
        <f t="shared" si="324"/>
        <v>344.14526360509859</v>
      </c>
      <c r="DT75" s="382">
        <f t="shared" si="325"/>
        <v>375.60743746437242</v>
      </c>
      <c r="DU75" s="382">
        <f t="shared" si="326"/>
        <v>406.38046086500646</v>
      </c>
      <c r="DV75" s="382">
        <f t="shared" si="327"/>
        <v>436.45537533578567</v>
      </c>
      <c r="DW75" s="382">
        <f t="shared" si="328"/>
        <v>465.82999434845641</v>
      </c>
      <c r="DX75" s="382">
        <f t="shared" si="329"/>
        <v>494.50788349646825</v>
      </c>
      <c r="DY75" s="382">
        <f t="shared" si="330"/>
        <v>522.49738225954741</v>
      </c>
      <c r="DZ75" s="382">
        <f t="shared" si="331"/>
        <v>549.81069764760673</v>
      </c>
      <c r="EA75" s="382">
        <f t="shared" si="332"/>
        <v>576.4630876297573</v>
      </c>
      <c r="EB75" s="382">
        <f t="shared" si="333"/>
        <v>602.47214245492864</v>
      </c>
      <c r="EC75" s="382">
        <f t="shared" si="334"/>
        <v>627.85716473042464</v>
      </c>
      <c r="ED75" s="382">
        <f t="shared" si="335"/>
        <v>652.63864415264095</v>
      </c>
      <c r="EE75" s="382">
        <f t="shared" si="336"/>
        <v>676.83781967298307</v>
      </c>
      <c r="EF75" s="382">
        <f t="shared" si="337"/>
        <v>700.47632020276728</v>
      </c>
      <c r="EG75" s="382">
        <f t="shared" si="338"/>
        <v>723.57587432214086</v>
      </c>
      <c r="EH75" s="382">
        <f t="shared" si="339"/>
        <v>746.15807953007868</v>
      </c>
      <c r="EI75" s="382">
        <f t="shared" si="340"/>
        <v>768.24422209620445</v>
      </c>
      <c r="EJ75" s="382">
        <f t="shared" si="341"/>
        <v>789.85513935652602</v>
      </c>
      <c r="EK75" s="382">
        <f t="shared" si="342"/>
        <v>811.01111719656808</v>
      </c>
      <c r="EL75" s="382">
        <f t="shared" si="343"/>
        <v>831.73181639326776</v>
      </c>
      <c r="EM75" s="382">
        <f t="shared" si="344"/>
        <v>852.03622238265632</v>
      </c>
      <c r="EN75" s="382">
        <f t="shared" si="345"/>
        <v>871.94261384865945</v>
      </c>
      <c r="EO75" s="382">
        <f t="shared" si="346"/>
        <v>891.46854627244102</v>
      </c>
      <c r="EP75" s="382">
        <f t="shared" si="347"/>
        <v>910.63084723536383</v>
      </c>
      <c r="EQ75" s="382">
        <f t="shared" si="348"/>
        <v>929.4456208333462</v>
      </c>
      <c r="ER75" s="382">
        <f t="shared" si="349"/>
        <v>947.92825904193569</v>
      </c>
      <c r="ES75" s="382">
        <f t="shared" si="350"/>
        <v>966.09345827742243</v>
      </c>
      <c r="ET75" s="382">
        <f t="shared" si="351"/>
        <v>983.95523973890806</v>
      </c>
      <c r="EU75" s="382">
        <f t="shared" si="352"/>
        <v>1001.5269723978897</v>
      </c>
      <c r="EV75" s="382">
        <f t="shared" si="353"/>
        <v>1018.8213977342496</v>
      </c>
      <c r="EW75" s="382">
        <f t="shared" si="354"/>
        <v>1035.8506555079441</v>
      </c>
      <c r="EX75" s="521"/>
      <c r="EY75" s="252"/>
      <c r="EZ75" s="515">
        <f t="shared" si="355"/>
        <v>640.00000000000011</v>
      </c>
      <c r="FA75" s="592">
        <v>64000</v>
      </c>
      <c r="FB75" s="382">
        <f t="shared" si="356"/>
        <v>337.66941146355293</v>
      </c>
      <c r="FC75" s="382">
        <f t="shared" si="357"/>
        <v>348.17579252048995</v>
      </c>
      <c r="FD75" s="382">
        <f t="shared" si="358"/>
        <v>359.01364486746456</v>
      </c>
      <c r="FE75" s="382">
        <f t="shared" si="359"/>
        <v>370.17408205767822</v>
      </c>
      <c r="FF75" s="382">
        <f t="shared" si="360"/>
        <v>381.64520978368847</v>
      </c>
      <c r="FG75" s="382">
        <f t="shared" si="361"/>
        <v>393.41261062315039</v>
      </c>
      <c r="FH75" s="382">
        <f t="shared" si="362"/>
        <v>405.45988996342356</v>
      </c>
      <c r="FI75" s="382">
        <f t="shared" si="363"/>
        <v>417.76924179991931</v>
      </c>
      <c r="FJ75" s="382">
        <f t="shared" si="364"/>
        <v>430.3219976295527</v>
      </c>
      <c r="FK75" s="382">
        <f t="shared" si="365"/>
        <v>443.09912945775488</v>
      </c>
      <c r="FL75" s="382">
        <f t="shared" si="366"/>
        <v>456.08168721364621</v>
      </c>
      <c r="FM75" s="382">
        <f t="shared" si="367"/>
        <v>469.25116003223764</v>
      </c>
      <c r="FN75" s="382">
        <f t="shared" si="368"/>
        <v>482.5897587804285</v>
      </c>
      <c r="FO75" s="382">
        <f t="shared" si="369"/>
        <v>496.08062326919969</v>
      </c>
      <c r="FP75" s="382">
        <f t="shared" si="370"/>
        <v>509.70796166331115</v>
      </c>
      <c r="FQ75" s="382">
        <f t="shared" si="371"/>
        <v>523.45713185201657</v>
      </c>
      <c r="FR75" s="382">
        <f t="shared" si="372"/>
        <v>537.31467533615091</v>
      </c>
      <c r="FS75" s="382">
        <f t="shared" si="373"/>
        <v>551.26831392934037</v>
      </c>
      <c r="FT75" s="382">
        <f t="shared" si="374"/>
        <v>565.30691864808705</v>
      </c>
      <c r="FU75" s="382">
        <f t="shared" si="375"/>
        <v>579.42045889185522</v>
      </c>
      <c r="FV75" s="382">
        <f t="shared" si="376"/>
        <v>593.59993862214151</v>
      </c>
      <c r="FW75" s="382">
        <f t="shared" si="377"/>
        <v>607.83732489352815</v>
      </c>
      <c r="FX75" s="382">
        <f t="shared" si="378"/>
        <v>622.12547286079564</v>
      </c>
      <c r="FY75" s="382">
        <f t="shared" si="379"/>
        <v>636.45805032815724</v>
      </c>
      <c r="FZ75" s="382">
        <f t="shared" si="380"/>
        <v>650.82946403119968</v>
      </c>
      <c r="GA75" s="382">
        <f t="shared" si="381"/>
        <v>665.23478914119778</v>
      </c>
      <c r="GB75" s="382">
        <f t="shared" si="382"/>
        <v>679.66970293637382</v>
      </c>
      <c r="GC75" s="382">
        <f t="shared" si="383"/>
        <v>694.13042317231452</v>
      </c>
      <c r="GD75" s="382">
        <f t="shared" si="384"/>
        <v>708.61365138039332</v>
      </c>
      <c r="GE75" s="382">
        <f t="shared" si="385"/>
        <v>723.11652110675504</v>
      </c>
      <c r="GF75" s="382">
        <f t="shared" si="386"/>
        <v>737.63655095583567</v>
      </c>
      <c r="GG75" s="382">
        <f t="shared" si="387"/>
        <v>752.17160220545179</v>
      </c>
      <c r="GH75" s="382">
        <f t="shared" si="388"/>
        <v>766.71984070196879</v>
      </c>
      <c r="GI75" s="382">
        <f t="shared" si="389"/>
        <v>781.27970271353547</v>
      </c>
      <c r="GJ75" s="382">
        <f t="shared" si="390"/>
        <v>795.84986440878117</v>
      </c>
      <c r="GK75" s="382">
        <f t="shared" si="391"/>
        <v>810.42921463145194</v>
      </c>
      <c r="GL75" s="382">
        <f t="shared" si="392"/>
        <v>825.0168306536666</v>
      </c>
      <c r="GM75" s="382">
        <f t="shared" si="393"/>
        <v>839.61195660831436</v>
      </c>
      <c r="GN75" s="382">
        <f t="shared" si="394"/>
        <v>854.21398432218314</v>
      </c>
      <c r="GO75" s="382">
        <f t="shared" si="395"/>
        <v>868.82243629390859</v>
      </c>
      <c r="GQ75" s="511"/>
      <c r="GR75" s="521"/>
      <c r="GS75" s="524">
        <v>64000</v>
      </c>
      <c r="GT75" s="477">
        <f t="shared" si="396"/>
        <v>8.4151188624458246</v>
      </c>
      <c r="GU75" s="477">
        <f t="shared" si="397"/>
        <v>3.8607083487161664</v>
      </c>
      <c r="GV75" s="477">
        <f t="shared" si="398"/>
        <v>2.3489375310234637</v>
      </c>
      <c r="GW75" s="477">
        <f t="shared" si="399"/>
        <v>1.5979265810045058</v>
      </c>
      <c r="GX75" s="477">
        <f t="shared" si="400"/>
        <v>1.1512696723099716</v>
      </c>
      <c r="GY75" s="477">
        <f t="shared" si="401"/>
        <v>0.85680787496056421</v>
      </c>
      <c r="GZ75" s="477">
        <f t="shared" si="402"/>
        <v>0.64931162423472299</v>
      </c>
      <c r="HA75" s="477">
        <f t="shared" si="403"/>
        <v>0.49615173244954902</v>
      </c>
      <c r="HB75" s="477">
        <f t="shared" si="404"/>
        <v>0.37918993351182645</v>
      </c>
      <c r="HC75" s="477">
        <f t="shared" si="405"/>
        <v>0.28753516702820103</v>
      </c>
      <c r="HD75" s="477">
        <f t="shared" si="406"/>
        <v>0.21425094852363519</v>
      </c>
      <c r="HE75" s="477">
        <f t="shared" si="407"/>
        <v>0.15470896172863954</v>
      </c>
      <c r="HF75" s="477">
        <f t="shared" si="408"/>
        <v>0.10570240636662905</v>
      </c>
      <c r="HG75" s="477">
        <f t="shared" si="409"/>
        <v>6.4939203760492073E-2</v>
      </c>
      <c r="HH75" s="477">
        <f t="shared" si="410"/>
        <v>3.0737787352082643E-2</v>
      </c>
      <c r="HI75" s="477">
        <f t="shared" si="411"/>
        <v>1.8368505279753075E-3</v>
      </c>
      <c r="HJ75" s="477">
        <f t="shared" si="412"/>
        <v>2.2727863180765105E-2</v>
      </c>
      <c r="HK75" s="477">
        <f t="shared" si="413"/>
        <v>4.3705788351532195E-2</v>
      </c>
      <c r="HL75" s="477">
        <f t="shared" si="414"/>
        <v>6.1687871003300289E-2</v>
      </c>
      <c r="HM75" s="477">
        <f t="shared" si="415"/>
        <v>7.7146058943782375E-2</v>
      </c>
      <c r="HN75" s="477">
        <f t="shared" si="416"/>
        <v>9.0461553356456323E-2</v>
      </c>
      <c r="HO75" s="477">
        <f t="shared" si="417"/>
        <v>0.10194538894530568</v>
      </c>
      <c r="HP75" s="477">
        <f t="shared" si="418"/>
        <v>0.1118536702558216</v>
      </c>
      <c r="HQ75" s="477">
        <f t="shared" si="419"/>
        <v>0.12039901700094298</v>
      </c>
      <c r="HR75" s="477">
        <f t="shared" si="420"/>
        <v>0.12775927529849412</v>
      </c>
      <c r="HS75" s="477">
        <f t="shared" si="421"/>
        <v>0.13408422737490783</v>
      </c>
      <c r="HT75" s="477">
        <f t="shared" si="422"/>
        <v>0.13950081594698155</v>
      </c>
      <c r="HU75" s="477">
        <f t="shared" si="423"/>
        <v>0.14411725258252497</v>
      </c>
      <c r="HV75" s="477">
        <f t="shared" si="424"/>
        <v>0.14802627792545631</v>
      </c>
      <c r="HW75" s="477">
        <f t="shared" si="425"/>
        <v>0.15130777059616884</v>
      </c>
      <c r="HX75" s="477">
        <f t="shared" si="426"/>
        <v>0.15403085106714934</v>
      </c>
      <c r="HY75" s="477">
        <f t="shared" si="427"/>
        <v>0.15625559045177886</v>
      </c>
      <c r="HZ75" s="477">
        <f t="shared" si="428"/>
        <v>0.15803440765300525</v>
      </c>
      <c r="IA75" s="477">
        <f t="shared" si="429"/>
        <v>0.15941321880344578</v>
      </c>
      <c r="IB75" s="477">
        <f t="shared" si="430"/>
        <v>0.16043238840337881</v>
      </c>
      <c r="IC75" s="477">
        <f t="shared" si="431"/>
        <v>0.16112752064745903</v>
      </c>
      <c r="ID75" s="477">
        <f t="shared" si="432"/>
        <v>0.1615301211541042</v>
      </c>
      <c r="IE75" s="477">
        <f t="shared" si="433"/>
        <v>0.16166815298235349</v>
      </c>
      <c r="IF75" s="477">
        <f t="shared" si="434"/>
        <v>0.1615665059431769</v>
      </c>
      <c r="IG75" s="477">
        <f t="shared" si="435"/>
        <v>0.16124739442495295</v>
      </c>
    </row>
    <row r="76" spans="1:296">
      <c r="F76" s="384"/>
      <c r="G76" s="384"/>
      <c r="H76" s="384"/>
      <c r="I76" s="384"/>
      <c r="J76" s="252"/>
      <c r="K76" s="606">
        <v>64000</v>
      </c>
      <c r="L76" s="382">
        <f t="shared" si="231"/>
        <v>19.507199999999997</v>
      </c>
      <c r="M76" s="382">
        <v>640</v>
      </c>
      <c r="N76" s="493">
        <f t="shared" si="436"/>
        <v>59.172994851598531</v>
      </c>
      <c r="O76" s="263">
        <f t="shared" si="437"/>
        <v>9.5148679813236756E-2</v>
      </c>
      <c r="P76" s="383">
        <f t="shared" si="440"/>
        <v>-56.500002288000502</v>
      </c>
      <c r="Q76" s="383">
        <f t="shared" si="438"/>
        <v>216.64999771199948</v>
      </c>
      <c r="R76" s="382">
        <f t="shared" si="441"/>
        <v>573.56933718429855</v>
      </c>
      <c r="S76" s="263">
        <f t="shared" si="439"/>
        <v>5.8399205380309432E-2</v>
      </c>
      <c r="T76" s="492">
        <f>O76/Konstanten!$C$22</f>
        <v>7.7672391684274894E-2</v>
      </c>
      <c r="U76" s="492">
        <f t="shared" si="190"/>
        <v>0.75186533996876448</v>
      </c>
      <c r="V76" s="492"/>
      <c r="W76" s="578"/>
      <c r="X76" s="516">
        <f t="shared" si="232"/>
        <v>650.00000000000011</v>
      </c>
      <c r="Y76" s="593">
        <v>65000</v>
      </c>
      <c r="Z76" s="538">
        <f t="shared" si="233"/>
        <v>6.404812093938328E-2</v>
      </c>
      <c r="AA76" s="538">
        <f t="shared" si="234"/>
        <v>0.12791116108174863</v>
      </c>
      <c r="AB76" s="538">
        <f t="shared" si="235"/>
        <v>0.19140904843289927</v>
      </c>
      <c r="AC76" s="538">
        <f t="shared" si="236"/>
        <v>0.25437136958502787</v>
      </c>
      <c r="AD76" s="538">
        <f t="shared" si="237"/>
        <v>0.31664135020118517</v>
      </c>
      <c r="AE76" s="538">
        <f t="shared" si="238"/>
        <v>0.378078942830955</v>
      </c>
      <c r="AF76" s="538">
        <f t="shared" si="239"/>
        <v>0.43856290592028241</v>
      </c>
      <c r="AG76" s="538">
        <f t="shared" si="240"/>
        <v>0.49799186555607455</v>
      </c>
      <c r="AH76" s="538">
        <f t="shared" si="241"/>
        <v>0.55628444277492572</v>
      </c>
      <c r="AI76" s="538">
        <f t="shared" si="242"/>
        <v>0.61337859372136905</v>
      </c>
      <c r="AJ76" s="538">
        <f t="shared" si="243"/>
        <v>0.6692303443435208</v>
      </c>
      <c r="AK76" s="538">
        <f t="shared" si="244"/>
        <v>0.72381210846323729</v>
      </c>
      <c r="AL76" s="538">
        <f t="shared" si="245"/>
        <v>0.77711076443570426</v>
      </c>
      <c r="AM76" s="538">
        <f t="shared" si="246"/>
        <v>0.82912563896837932</v>
      </c>
      <c r="AN76" s="538">
        <f t="shared" si="247"/>
        <v>0.87986651415898409</v>
      </c>
      <c r="AO76" s="538">
        <f t="shared" si="248"/>
        <v>0.92935174097254503</v>
      </c>
      <c r="AP76" s="538">
        <f t="shared" si="249"/>
        <v>0.97760651281554989</v>
      </c>
      <c r="AQ76" s="538">
        <f t="shared" si="250"/>
        <v>1.0246613284451342</v>
      </c>
      <c r="AR76" s="538">
        <f t="shared" si="251"/>
        <v>1.0705506547122816</v>
      </c>
      <c r="AS76" s="538">
        <f t="shared" si="252"/>
        <v>1.1153117862623365</v>
      </c>
      <c r="AT76" s="538">
        <f t="shared" si="253"/>
        <v>1.1589838905248</v>
      </c>
      <c r="AU76" s="538">
        <f t="shared" si="254"/>
        <v>1.2016072211730806</v>
      </c>
      <c r="AV76" s="538">
        <f t="shared" si="255"/>
        <v>1.243222480794586</v>
      </c>
      <c r="AW76" s="538">
        <f t="shared" si="256"/>
        <v>1.2838703129719553</v>
      </c>
      <c r="AX76" s="538">
        <f t="shared" si="257"/>
        <v>1.323590904679699</v>
      </c>
      <c r="AY76" s="538">
        <f t="shared" si="258"/>
        <v>1.3624236813474857</v>
      </c>
      <c r="AZ76" s="538">
        <f t="shared" si="259"/>
        <v>1.4004070787698795</v>
      </c>
      <c r="BA76" s="538">
        <f t="shared" si="260"/>
        <v>1.437578378005173</v>
      </c>
      <c r="BB76" s="538">
        <f t="shared" si="261"/>
        <v>1.4739735913419199</v>
      </c>
      <c r="BC76" s="538">
        <f t="shared" si="262"/>
        <v>1.5096273892256513</v>
      </c>
      <c r="BD76" s="538">
        <f t="shared" si="263"/>
        <v>1.5445730596781899</v>
      </c>
      <c r="BE76" s="538">
        <f t="shared" si="264"/>
        <v>1.5788424931880942</v>
      </c>
      <c r="BF76" s="538">
        <f t="shared" si="265"/>
        <v>1.6124661873014592</v>
      </c>
      <c r="BG76" s="538">
        <f t="shared" si="266"/>
        <v>1.6454732662079719</v>
      </c>
      <c r="BH76" s="538">
        <f t="shared" si="267"/>
        <v>1.6778915115147306</v>
      </c>
      <c r="BI76" s="538">
        <f t="shared" si="268"/>
        <v>1.7097474011485698</v>
      </c>
      <c r="BJ76" s="538">
        <f t="shared" si="269"/>
        <v>1.7410661539468684</v>
      </c>
      <c r="BK76" s="538">
        <f t="shared" si="270"/>
        <v>1.7718717780052335</v>
      </c>
      <c r="BL76" s="538">
        <f t="shared" si="271"/>
        <v>1.8021871212657627</v>
      </c>
      <c r="BM76" s="538">
        <f t="shared" si="272"/>
        <v>1.8320339231667593</v>
      </c>
      <c r="BN76" s="527"/>
      <c r="BO76" s="578"/>
      <c r="BP76" s="516">
        <f t="shared" si="273"/>
        <v>650.00000000000011</v>
      </c>
      <c r="BQ76" s="593">
        <v>65000</v>
      </c>
      <c r="BR76" s="497">
        <f t="shared" si="274"/>
        <v>216.82774438073719</v>
      </c>
      <c r="BS76" s="497">
        <f t="shared" si="275"/>
        <v>217.3589313225643</v>
      </c>
      <c r="BT76" s="497">
        <f t="shared" si="276"/>
        <v>218.23749726944092</v>
      </c>
      <c r="BU76" s="497">
        <f t="shared" si="277"/>
        <v>219.45365639187605</v>
      </c>
      <c r="BV76" s="497">
        <f t="shared" si="278"/>
        <v>220.99433906211746</v>
      </c>
      <c r="BW76" s="497">
        <f t="shared" si="279"/>
        <v>222.84374760482586</v>
      </c>
      <c r="BX76" s="497">
        <f t="shared" si="280"/>
        <v>224.98397813871154</v>
      </c>
      <c r="BY76" s="497">
        <f t="shared" si="281"/>
        <v>227.39565986579018</v>
      </c>
      <c r="BZ76" s="497">
        <f t="shared" si="282"/>
        <v>230.05856925097086</v>
      </c>
      <c r="CA76" s="497">
        <f t="shared" si="283"/>
        <v>232.95218639571382</v>
      </c>
      <c r="CB76" s="497">
        <f t="shared" si="284"/>
        <v>236.05617227378156</v>
      </c>
      <c r="CC76" s="497">
        <f t="shared" si="285"/>
        <v>239.35075642121299</v>
      </c>
      <c r="CD76" s="497">
        <f t="shared" si="286"/>
        <v>242.81703384060017</v>
      </c>
      <c r="CE76" s="497">
        <f t="shared" si="287"/>
        <v>246.43717665810996</v>
      </c>
      <c r="CF76" s="497">
        <f t="shared" si="288"/>
        <v>250.19457039279121</v>
      </c>
      <c r="CG76" s="497">
        <f t="shared" si="289"/>
        <v>254.0738868673549</v>
      </c>
      <c r="CH76" s="497">
        <f t="shared" si="290"/>
        <v>258.06110629532458</v>
      </c>
      <c r="CI76" s="497">
        <f t="shared" si="291"/>
        <v>262.14350044256537</v>
      </c>
      <c r="CJ76" s="497">
        <f t="shared" si="292"/>
        <v>266.30958744508484</v>
      </c>
      <c r="CK76" s="497">
        <f t="shared" si="293"/>
        <v>270.54906723312575</v>
      </c>
      <c r="CL76" s="497">
        <f t="shared" si="294"/>
        <v>274.85274481996277</v>
      </c>
      <c r="CM76" s="497">
        <f t="shared" si="295"/>
        <v>279.21244712383844</v>
      </c>
      <c r="CN76" s="497">
        <f t="shared" si="296"/>
        <v>283.62093759024123</v>
      </c>
      <c r="CO76" s="497">
        <f t="shared" si="297"/>
        <v>288.07183170412225</v>
      </c>
      <c r="CP76" s="497">
        <f t="shared" si="298"/>
        <v>292.55951552859233</v>
      </c>
      <c r="CQ76" s="497">
        <f t="shared" si="299"/>
        <v>297.07906865982352</v>
      </c>
      <c r="CR76" s="497">
        <f t="shared" si="300"/>
        <v>301.62619241960817</v>
      </c>
      <c r="CS76" s="497">
        <f t="shared" si="301"/>
        <v>306.19714368701159</v>
      </c>
      <c r="CT76" s="497">
        <f t="shared" si="302"/>
        <v>310.78867446950562</v>
      </c>
      <c r="CU76" s="497">
        <f t="shared" si="303"/>
        <v>315.39797710597043</v>
      </c>
      <c r="CV76" s="497">
        <f t="shared" si="304"/>
        <v>320.02263485680254</v>
      </c>
      <c r="CW76" s="497">
        <f t="shared" si="305"/>
        <v>324.66057755210261</v>
      </c>
      <c r="CX76" s="497">
        <f t="shared" si="306"/>
        <v>329.31004192312218</v>
      </c>
      <c r="CY76" s="497">
        <f t="shared" si="307"/>
        <v>333.9695362236659</v>
      </c>
      <c r="CZ76" s="497">
        <f t="shared" si="308"/>
        <v>338.63780874853222</v>
      </c>
      <c r="DA76" s="497">
        <f t="shared" si="309"/>
        <v>343.31381986889306</v>
      </c>
      <c r="DB76" s="497">
        <f t="shared" si="310"/>
        <v>347.99671722520117</v>
      </c>
      <c r="DC76" s="497">
        <f t="shared" si="311"/>
        <v>352.68581374332001</v>
      </c>
      <c r="DD76" s="497">
        <f t="shared" si="312"/>
        <v>357.38056816680415</v>
      </c>
      <c r="DE76" s="497">
        <f t="shared" si="313"/>
        <v>362.08056782594616</v>
      </c>
      <c r="DF76" s="521"/>
      <c r="DG76" s="578"/>
      <c r="DH76" s="516">
        <f t="shared" si="314"/>
        <v>650.00000000000011</v>
      </c>
      <c r="DI76" s="593">
        <v>65000</v>
      </c>
      <c r="DJ76" s="497">
        <f t="shared" si="315"/>
        <v>36.736038275101862</v>
      </c>
      <c r="DK76" s="497">
        <f t="shared" si="316"/>
        <v>73.365919880132608</v>
      </c>
      <c r="DL76" s="497">
        <f t="shared" si="317"/>
        <v>109.78636104073533</v>
      </c>
      <c r="DM76" s="497">
        <f t="shared" si="318"/>
        <v>145.89961785154668</v>
      </c>
      <c r="DN76" s="497">
        <f t="shared" si="319"/>
        <v>181.61576936003513</v>
      </c>
      <c r="DO76" s="497">
        <f t="shared" si="320"/>
        <v>216.85448864289117</v>
      </c>
      <c r="DP76" s="497">
        <f t="shared" si="321"/>
        <v>251.54623526231626</v>
      </c>
      <c r="DQ76" s="497">
        <f t="shared" si="322"/>
        <v>285.63286425016997</v>
      </c>
      <c r="DR76" s="497">
        <f t="shared" si="323"/>
        <v>319.06769912835102</v>
      </c>
      <c r="DS76" s="497">
        <f t="shared" si="324"/>
        <v>351.81515344380279</v>
      </c>
      <c r="DT76" s="497">
        <f t="shared" si="325"/>
        <v>383.85000502873311</v>
      </c>
      <c r="DU76" s="497">
        <f t="shared" si="326"/>
        <v>415.15643129722861</v>
      </c>
      <c r="DV76" s="497">
        <f t="shared" si="327"/>
        <v>445.72690607617045</v>
      </c>
      <c r="DW76" s="497">
        <f t="shared" si="328"/>
        <v>475.56104318560136</v>
      </c>
      <c r="DX76" s="497">
        <f t="shared" si="329"/>
        <v>504.66445333682776</v>
      </c>
      <c r="DY76" s="497">
        <f t="shared" si="330"/>
        <v>533.04766208069657</v>
      </c>
      <c r="DZ76" s="497">
        <f t="shared" si="331"/>
        <v>560.72511958266841</v>
      </c>
      <c r="EA76" s="497">
        <f t="shared" si="332"/>
        <v>587.71431899465847</v>
      </c>
      <c r="EB76" s="497">
        <f t="shared" si="333"/>
        <v>614.0350294455402</v>
      </c>
      <c r="EC76" s="497">
        <f t="shared" si="334"/>
        <v>639.7086420003244</v>
      </c>
      <c r="ED76" s="497">
        <f t="shared" si="335"/>
        <v>664.75762189558918</v>
      </c>
      <c r="EE76" s="497">
        <f t="shared" si="336"/>
        <v>689.20505740411068</v>
      </c>
      <c r="EF76" s="497">
        <f t="shared" si="337"/>
        <v>713.07429428196997</v>
      </c>
      <c r="EG76" s="497">
        <f t="shared" si="338"/>
        <v>736.38864444192234</v>
      </c>
      <c r="EH76" s="497">
        <f t="shared" si="339"/>
        <v>759.17115790030107</v>
      </c>
      <c r="EI76" s="497">
        <f t="shared" si="340"/>
        <v>781.44444787466932</v>
      </c>
      <c r="EJ76" s="497">
        <f t="shared" si="341"/>
        <v>803.2305599582395</v>
      </c>
      <c r="EK76" s="497">
        <f t="shared" si="342"/>
        <v>824.55087742290607</v>
      </c>
      <c r="EL76" s="497">
        <f t="shared" si="343"/>
        <v>845.42605581314513</v>
      </c>
      <c r="EM76" s="497">
        <f t="shared" si="344"/>
        <v>865.87598103341986</v>
      </c>
      <c r="EN76" s="497">
        <f t="shared" si="345"/>
        <v>885.9197460723434</v>
      </c>
      <c r="EO76" s="497">
        <f t="shared" si="346"/>
        <v>905.57564233630058</v>
      </c>
      <c r="EP76" s="497">
        <f t="shared" si="347"/>
        <v>924.86116228259095</v>
      </c>
      <c r="EQ76" s="497">
        <f t="shared" si="348"/>
        <v>943.79301065338927</v>
      </c>
      <c r="ER76" s="497">
        <f t="shared" si="349"/>
        <v>962.38712212666485</v>
      </c>
      <c r="ES76" s="497">
        <f t="shared" si="350"/>
        <v>980.65868362936214</v>
      </c>
      <c r="ET76" s="497">
        <f t="shared" si="351"/>
        <v>998.62215991332118</v>
      </c>
      <c r="EU76" s="497">
        <f t="shared" si="352"/>
        <v>1016.2913212860263</v>
      </c>
      <c r="EV76" s="497">
        <f t="shared" si="353"/>
        <v>1033.6792726264825</v>
      </c>
      <c r="EW76" s="497">
        <f t="shared" si="354"/>
        <v>1050.7984830099083</v>
      </c>
      <c r="EX76" s="521"/>
      <c r="EY76" s="578"/>
      <c r="EZ76" s="516">
        <f t="shared" si="355"/>
        <v>650.00000000000011</v>
      </c>
      <c r="FA76" s="593">
        <v>65000</v>
      </c>
      <c r="FB76" s="497">
        <f t="shared" si="356"/>
        <v>343.67774438073729</v>
      </c>
      <c r="FC76" s="497">
        <f t="shared" si="357"/>
        <v>354.20893132256447</v>
      </c>
      <c r="FD76" s="497">
        <f t="shared" si="358"/>
        <v>365.08749726944109</v>
      </c>
      <c r="FE76" s="497">
        <f t="shared" si="359"/>
        <v>376.30365639187619</v>
      </c>
      <c r="FF76" s="497">
        <f t="shared" si="360"/>
        <v>387.84433906211757</v>
      </c>
      <c r="FG76" s="497">
        <f t="shared" si="361"/>
        <v>399.693747604826</v>
      </c>
      <c r="FH76" s="497">
        <f t="shared" si="362"/>
        <v>411.8339781387117</v>
      </c>
      <c r="FI76" s="497">
        <f t="shared" si="363"/>
        <v>424.24565986579034</v>
      </c>
      <c r="FJ76" s="497">
        <f t="shared" si="364"/>
        <v>436.90856925097103</v>
      </c>
      <c r="FK76" s="497">
        <f t="shared" si="365"/>
        <v>449.80218639571399</v>
      </c>
      <c r="FL76" s="497">
        <f t="shared" si="366"/>
        <v>462.90617227378169</v>
      </c>
      <c r="FM76" s="497">
        <f t="shared" si="367"/>
        <v>476.2007564212131</v>
      </c>
      <c r="FN76" s="497">
        <f t="shared" si="368"/>
        <v>489.66703384060031</v>
      </c>
      <c r="FO76" s="497">
        <f t="shared" si="369"/>
        <v>503.28717665811007</v>
      </c>
      <c r="FP76" s="497">
        <f t="shared" si="370"/>
        <v>517.04457039279134</v>
      </c>
      <c r="FQ76" s="497">
        <f t="shared" si="371"/>
        <v>530.92388686735501</v>
      </c>
      <c r="FR76" s="497">
        <f t="shared" si="372"/>
        <v>544.91110629532477</v>
      </c>
      <c r="FS76" s="497">
        <f t="shared" si="373"/>
        <v>558.99350044256551</v>
      </c>
      <c r="FT76" s="497">
        <f t="shared" si="374"/>
        <v>573.15958744508498</v>
      </c>
      <c r="FU76" s="497">
        <f t="shared" si="375"/>
        <v>587.39906723312583</v>
      </c>
      <c r="FV76" s="497">
        <f t="shared" si="376"/>
        <v>601.70274481996285</v>
      </c>
      <c r="FW76" s="497">
        <f t="shared" si="377"/>
        <v>616.06244712383864</v>
      </c>
      <c r="FX76" s="497">
        <f t="shared" si="378"/>
        <v>630.47093759024142</v>
      </c>
      <c r="FY76" s="497">
        <f t="shared" si="379"/>
        <v>644.92183170412238</v>
      </c>
      <c r="FZ76" s="497">
        <f t="shared" si="380"/>
        <v>659.40951552859246</v>
      </c>
      <c r="GA76" s="497">
        <f t="shared" si="381"/>
        <v>673.92906865982366</v>
      </c>
      <c r="GB76" s="497">
        <f t="shared" si="382"/>
        <v>688.47619241960831</v>
      </c>
      <c r="GC76" s="497">
        <f t="shared" si="383"/>
        <v>703.04714368701173</v>
      </c>
      <c r="GD76" s="497">
        <f t="shared" si="384"/>
        <v>717.63867446950576</v>
      </c>
      <c r="GE76" s="497">
        <f t="shared" si="385"/>
        <v>732.24797710597056</v>
      </c>
      <c r="GF76" s="497">
        <f t="shared" si="386"/>
        <v>746.87263485680273</v>
      </c>
      <c r="GG76" s="497">
        <f t="shared" si="387"/>
        <v>761.51057755210275</v>
      </c>
      <c r="GH76" s="497">
        <f t="shared" si="388"/>
        <v>776.16004192312232</v>
      </c>
      <c r="GI76" s="497">
        <f t="shared" si="389"/>
        <v>790.81953622366609</v>
      </c>
      <c r="GJ76" s="497">
        <f t="shared" si="390"/>
        <v>805.48780874853242</v>
      </c>
      <c r="GK76" s="497">
        <f t="shared" si="391"/>
        <v>820.16381986889314</v>
      </c>
      <c r="GL76" s="497">
        <f t="shared" si="392"/>
        <v>834.84671722520125</v>
      </c>
      <c r="GM76" s="497">
        <f t="shared" si="393"/>
        <v>849.5358137433202</v>
      </c>
      <c r="GN76" s="497">
        <f t="shared" si="394"/>
        <v>864.23056816680423</v>
      </c>
      <c r="GO76" s="497">
        <f t="shared" si="395"/>
        <v>878.93056782594635</v>
      </c>
      <c r="GQ76" s="511"/>
      <c r="GR76" s="521"/>
      <c r="GS76" s="530">
        <v>65000</v>
      </c>
      <c r="GT76" s="477">
        <f t="shared" si="396"/>
        <v>8.3553295487953463</v>
      </c>
      <c r="GU76" s="477">
        <f t="shared" si="397"/>
        <v>3.8279764214949044</v>
      </c>
      <c r="GV76" s="477">
        <f t="shared" si="398"/>
        <v>2.3254358174234264</v>
      </c>
      <c r="GW76" s="477">
        <f t="shared" si="399"/>
        <v>1.5791956273303358</v>
      </c>
      <c r="GX76" s="477">
        <f t="shared" si="400"/>
        <v>1.1355212734487548</v>
      </c>
      <c r="GY76" s="477">
        <f t="shared" si="401"/>
        <v>0.84314260731318547</v>
      </c>
      <c r="GZ76" s="477">
        <f t="shared" si="402"/>
        <v>0.6372098660480644</v>
      </c>
      <c r="HA76" s="477">
        <f t="shared" si="403"/>
        <v>0.48528307826027023</v>
      </c>
      <c r="HB76" s="477">
        <f t="shared" si="404"/>
        <v>0.36932873632945301</v>
      </c>
      <c r="HC76" s="477">
        <f t="shared" si="405"/>
        <v>0.27851851176036158</v>
      </c>
      <c r="HD76" s="477">
        <f t="shared" si="406"/>
        <v>0.20595588435417847</v>
      </c>
      <c r="HE76" s="477">
        <f t="shared" si="407"/>
        <v>0.1470393339041885</v>
      </c>
      <c r="HF76" s="477">
        <f t="shared" si="408"/>
        <v>9.8580828676563925E-2</v>
      </c>
      <c r="HG76" s="477">
        <f t="shared" si="409"/>
        <v>5.8301944345108575E-2</v>
      </c>
      <c r="HH76" s="477">
        <f t="shared" si="410"/>
        <v>2.4531383128148971E-2</v>
      </c>
      <c r="HI76" s="477">
        <f t="shared" si="411"/>
        <v>3.9842126031500117E-3</v>
      </c>
      <c r="HJ76" s="477">
        <f t="shared" si="412"/>
        <v>2.8202790877486561E-2</v>
      </c>
      <c r="HK76" s="477">
        <f t="shared" si="413"/>
        <v>4.8868672455050388E-2</v>
      </c>
      <c r="HL76" s="477">
        <f t="shared" si="414"/>
        <v>6.6568583289726688E-2</v>
      </c>
      <c r="HM76" s="477">
        <f t="shared" si="415"/>
        <v>8.1770936537030617E-2</v>
      </c>
      <c r="HN76" s="477">
        <f t="shared" si="416"/>
        <v>9.4853936229903221E-2</v>
      </c>
      <c r="HO76" s="477">
        <f t="shared" si="417"/>
        <v>0.10612604985193161</v>
      </c>
      <c r="HP76" s="477">
        <f t="shared" si="418"/>
        <v>0.11584116459408481</v>
      </c>
      <c r="HQ76" s="477">
        <f t="shared" si="419"/>
        <v>0.12420997176989165</v>
      </c>
      <c r="HR76" s="477">
        <f t="shared" si="420"/>
        <v>0.13140863075940235</v>
      </c>
      <c r="HS76" s="477">
        <f t="shared" si="421"/>
        <v>0.13758544130329448</v>
      </c>
      <c r="HT76" s="477">
        <f t="shared" si="422"/>
        <v>0.14286603779691517</v>
      </c>
      <c r="HU76" s="477">
        <f t="shared" si="423"/>
        <v>0.14735747309571531</v>
      </c>
      <c r="HV76" s="477">
        <f t="shared" si="424"/>
        <v>0.15115145844509287</v>
      </c>
      <c r="HW76" s="477">
        <f t="shared" si="425"/>
        <v>0.15432695542376029</v>
      </c>
      <c r="HX76" s="477">
        <f t="shared" si="426"/>
        <v>0.15695226552065836</v>
      </c>
      <c r="HY76" s="477">
        <f t="shared" si="427"/>
        <v>0.15908672677251282</v>
      </c>
      <c r="HZ76" s="477">
        <f t="shared" si="428"/>
        <v>0.16078210051816735</v>
      </c>
      <c r="IA76" s="477">
        <f t="shared" si="429"/>
        <v>0.16208371189761134</v>
      </c>
      <c r="IB76" s="477">
        <f t="shared" si="430"/>
        <v>0.16303139326243196</v>
      </c>
      <c r="IC76" s="477">
        <f t="shared" si="431"/>
        <v>0.16366026879656703</v>
      </c>
      <c r="ID76" s="477">
        <f t="shared" si="432"/>
        <v>0.1640014104056487</v>
      </c>
      <c r="IE76" s="477">
        <f t="shared" si="433"/>
        <v>0.1640823886321216</v>
      </c>
      <c r="IF76" s="477">
        <f t="shared" si="434"/>
        <v>0.16392773749745893</v>
      </c>
      <c r="IG76" s="477">
        <f t="shared" si="435"/>
        <v>0.16355934840300046</v>
      </c>
    </row>
    <row r="77" spans="1:296">
      <c r="F77" s="384"/>
      <c r="G77" s="384"/>
      <c r="H77" s="384"/>
      <c r="I77" s="384"/>
      <c r="J77" s="529"/>
      <c r="K77" s="607">
        <v>65000</v>
      </c>
      <c r="L77" s="497">
        <f t="shared" si="231"/>
        <v>19.811999999999998</v>
      </c>
      <c r="M77" s="497">
        <v>650</v>
      </c>
      <c r="N77" s="506">
        <f t="shared" si="436"/>
        <v>56.396202849516555</v>
      </c>
      <c r="O77" s="507">
        <f t="shared" si="437"/>
        <v>9.0683668471886386E-2</v>
      </c>
      <c r="P77" s="496">
        <f t="shared" si="440"/>
        <v>-56.500002288000502</v>
      </c>
      <c r="Q77" s="496">
        <f t="shared" si="438"/>
        <v>216.64999771199948</v>
      </c>
      <c r="R77" s="497">
        <f t="shared" si="441"/>
        <v>573.56933718429855</v>
      </c>
      <c r="S77" s="507">
        <f t="shared" si="439"/>
        <v>5.565872474662379E-2</v>
      </c>
      <c r="T77" s="508">
        <f>O77/Konstanten!$C$22</f>
        <v>7.4027484466846025E-2</v>
      </c>
      <c r="U77" s="508">
        <f t="shared" si="190"/>
        <v>0.75186533996876448</v>
      </c>
      <c r="V77" s="492"/>
      <c r="GQ77" s="511"/>
    </row>
    <row r="78" spans="1:296" s="86" customFormat="1" ht="18.75">
      <c r="A78" s="173"/>
      <c r="B78" s="182"/>
      <c r="C78" s="91"/>
      <c r="D78" s="189"/>
      <c r="E78" s="151"/>
      <c r="F78" s="384"/>
      <c r="G78" s="384"/>
      <c r="H78" s="384"/>
      <c r="I78" s="384"/>
      <c r="J78" s="509"/>
      <c r="K78" s="510"/>
      <c r="L78" s="510"/>
      <c r="M78" s="510"/>
      <c r="N78" s="510"/>
      <c r="O78" s="512"/>
      <c r="P78" s="510"/>
      <c r="Q78" s="510"/>
      <c r="R78" s="513"/>
      <c r="S78" s="505"/>
      <c r="T78" s="514"/>
      <c r="U78" s="514"/>
      <c r="V78" s="514"/>
      <c r="W78" s="2"/>
      <c r="X78" s="384"/>
      <c r="Y78" s="384"/>
      <c r="Z78" s="521"/>
      <c r="AA78" s="521"/>
      <c r="AB78" s="521"/>
      <c r="AC78" s="521"/>
      <c r="AD78" s="521"/>
      <c r="AE78" s="521"/>
      <c r="AF78" s="521"/>
      <c r="AG78" s="521"/>
      <c r="AH78" s="521"/>
      <c r="AI78" s="521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521"/>
      <c r="AZ78" s="521"/>
      <c r="BA78" s="521"/>
      <c r="BB78" s="521"/>
      <c r="BC78" s="521"/>
      <c r="BD78" s="521"/>
      <c r="BE78" s="521"/>
      <c r="BF78" s="521"/>
      <c r="BG78" s="521"/>
      <c r="BH78" s="521"/>
      <c r="BI78" s="521"/>
      <c r="BJ78" s="521"/>
      <c r="BK78" s="521"/>
      <c r="BL78" s="521"/>
      <c r="BM78" s="521"/>
      <c r="BN78" s="521"/>
      <c r="BO78" s="2"/>
      <c r="BP78" s="384"/>
      <c r="BQ78" s="384"/>
      <c r="BR78" s="521"/>
      <c r="BS78" s="521"/>
      <c r="BT78" s="521"/>
      <c r="BU78" s="521"/>
      <c r="BV78" s="521"/>
      <c r="BW78" s="521"/>
      <c r="BX78" s="521"/>
      <c r="BY78" s="521"/>
      <c r="BZ78" s="521"/>
      <c r="CA78" s="521"/>
      <c r="CB78" s="521"/>
      <c r="CC78" s="521"/>
      <c r="CD78" s="521"/>
      <c r="CE78" s="521"/>
      <c r="CF78" s="521"/>
      <c r="CG78" s="521"/>
      <c r="CH78" s="521"/>
      <c r="CI78" s="521"/>
      <c r="CJ78" s="521"/>
      <c r="CK78" s="521"/>
      <c r="CL78" s="521"/>
      <c r="CM78" s="521"/>
      <c r="CN78" s="521"/>
      <c r="CO78" s="521"/>
      <c r="CP78" s="521"/>
      <c r="CQ78" s="521"/>
      <c r="CR78" s="521"/>
      <c r="CS78" s="521"/>
      <c r="CT78" s="521"/>
      <c r="CU78" s="521"/>
      <c r="CV78" s="521"/>
      <c r="CW78" s="521"/>
      <c r="CX78" s="521"/>
      <c r="CY78" s="521"/>
      <c r="CZ78" s="521"/>
      <c r="DA78" s="521"/>
      <c r="DB78" s="521"/>
      <c r="DC78" s="521"/>
      <c r="DD78" s="521"/>
      <c r="DE78" s="521"/>
      <c r="DF78" s="521"/>
      <c r="DG78" s="2"/>
      <c r="DH78" s="384"/>
      <c r="DI78" s="384"/>
      <c r="DJ78" s="521"/>
      <c r="DK78" s="521"/>
      <c r="DL78" s="521"/>
      <c r="DM78" s="521"/>
      <c r="DN78" s="521"/>
      <c r="DO78" s="521"/>
      <c r="DP78" s="521"/>
      <c r="DQ78" s="521"/>
      <c r="DR78" s="521"/>
      <c r="DS78" s="521"/>
      <c r="DT78" s="521"/>
      <c r="DU78" s="521"/>
      <c r="DV78" s="521"/>
      <c r="DW78" s="521"/>
      <c r="DX78" s="521"/>
      <c r="DY78" s="521"/>
      <c r="DZ78" s="521"/>
      <c r="EA78" s="521"/>
      <c r="EB78" s="521"/>
      <c r="EC78" s="521"/>
      <c r="ED78" s="521"/>
      <c r="EE78" s="521"/>
      <c r="EF78" s="521"/>
      <c r="EG78" s="521"/>
      <c r="EH78" s="521"/>
      <c r="EI78" s="521"/>
      <c r="EJ78" s="521"/>
      <c r="EK78" s="521"/>
      <c r="EL78" s="521"/>
      <c r="EM78" s="521"/>
      <c r="EN78" s="521"/>
      <c r="EO78" s="521"/>
      <c r="EP78" s="521"/>
      <c r="EQ78" s="521"/>
      <c r="ER78" s="521"/>
      <c r="ES78" s="521"/>
      <c r="ET78" s="521"/>
      <c r="EU78" s="521"/>
      <c r="EV78" s="521"/>
      <c r="EW78" s="521"/>
      <c r="EX78" s="521"/>
      <c r="EY78" s="2"/>
      <c r="EZ78" s="384"/>
      <c r="FA78" s="384"/>
      <c r="FB78" s="521"/>
      <c r="FC78" s="521"/>
      <c r="FD78" s="521"/>
      <c r="FE78" s="521"/>
      <c r="FF78" s="521"/>
      <c r="FG78" s="521"/>
      <c r="FH78" s="521"/>
      <c r="FI78" s="521"/>
      <c r="FJ78" s="521"/>
      <c r="FK78" s="521"/>
      <c r="FL78" s="521"/>
      <c r="FM78" s="521"/>
      <c r="FN78" s="521"/>
      <c r="FO78" s="521"/>
      <c r="FP78" s="521"/>
      <c r="FQ78" s="521"/>
      <c r="FR78" s="521"/>
      <c r="FS78" s="521"/>
      <c r="FT78" s="521"/>
      <c r="FU78" s="521"/>
      <c r="FV78" s="521"/>
      <c r="FW78" s="521"/>
      <c r="FX78" s="521"/>
      <c r="FY78" s="521"/>
      <c r="FZ78" s="521"/>
      <c r="GA78" s="521"/>
      <c r="GB78" s="521"/>
      <c r="GC78" s="521"/>
      <c r="GD78" s="521"/>
      <c r="GE78" s="521"/>
      <c r="GF78" s="521"/>
      <c r="GG78" s="521"/>
      <c r="GH78" s="521"/>
      <c r="GI78" s="521"/>
      <c r="GJ78" s="521"/>
      <c r="GK78" s="521"/>
      <c r="GL78" s="521"/>
      <c r="GM78" s="521"/>
      <c r="GN78" s="521"/>
      <c r="GO78" s="521"/>
      <c r="GP78" s="521"/>
      <c r="GQ78" s="511"/>
      <c r="GR78" s="521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</row>
    <row r="79" spans="1:296" s="89" customFormat="1">
      <c r="A79" s="173"/>
      <c r="B79" s="182"/>
      <c r="C79" s="91"/>
      <c r="D79" s="189"/>
      <c r="E79" s="151"/>
      <c r="F79" s="384"/>
      <c r="G79" s="384"/>
      <c r="H79" s="384"/>
      <c r="I79" s="384"/>
      <c r="J79" s="252"/>
      <c r="K79" s="510"/>
      <c r="L79" s="510"/>
      <c r="M79" s="577"/>
      <c r="N79" s="510"/>
      <c r="O79" s="512"/>
      <c r="P79" s="510"/>
      <c r="Q79" s="510"/>
      <c r="R79" s="513"/>
      <c r="S79" s="505"/>
      <c r="T79" s="514"/>
      <c r="U79" s="514"/>
      <c r="V79" s="514"/>
      <c r="W79" s="2"/>
      <c r="X79" s="522"/>
      <c r="Y79" s="521"/>
      <c r="Z79" s="521"/>
      <c r="AA79" s="521"/>
      <c r="AB79" s="521"/>
      <c r="AC79" s="521"/>
      <c r="AD79" s="521"/>
      <c r="AE79" s="521"/>
      <c r="AF79" s="521"/>
      <c r="AG79" s="521"/>
      <c r="AH79" s="521"/>
      <c r="AI79" s="521"/>
      <c r="AJ79" s="521"/>
      <c r="AK79" s="521"/>
      <c r="AL79" s="521"/>
      <c r="AM79" s="521"/>
      <c r="AN79" s="521"/>
      <c r="AO79" s="521"/>
      <c r="AP79" s="521"/>
      <c r="AQ79" s="521"/>
      <c r="AR79" s="521"/>
      <c r="AS79" s="521"/>
      <c r="AT79" s="521"/>
      <c r="AU79" s="521"/>
      <c r="AV79" s="521"/>
      <c r="AW79" s="521"/>
      <c r="AX79" s="521"/>
      <c r="AY79" s="521"/>
      <c r="AZ79" s="521"/>
      <c r="BA79" s="521"/>
      <c r="BB79" s="521"/>
      <c r="BC79" s="521"/>
      <c r="BD79" s="521"/>
      <c r="BE79" s="521"/>
      <c r="BF79" s="521"/>
      <c r="BG79" s="521"/>
      <c r="BH79" s="521"/>
      <c r="BI79" s="521"/>
      <c r="BJ79" s="521"/>
      <c r="BK79" s="521"/>
      <c r="BL79" s="521"/>
      <c r="BM79" s="521"/>
      <c r="BN79" s="521"/>
      <c r="BO79" s="2"/>
      <c r="BP79" s="522"/>
      <c r="BQ79" s="521"/>
      <c r="BR79" s="521"/>
      <c r="BS79" s="521"/>
      <c r="BT79" s="521"/>
      <c r="BU79" s="521"/>
      <c r="BV79" s="521"/>
      <c r="BW79" s="521"/>
      <c r="BX79" s="521"/>
      <c r="BY79" s="521"/>
      <c r="BZ79" s="521"/>
      <c r="CA79" s="521"/>
      <c r="CB79" s="521"/>
      <c r="CC79" s="521"/>
      <c r="CD79" s="521"/>
      <c r="CE79" s="521"/>
      <c r="CF79" s="521"/>
      <c r="CG79" s="521"/>
      <c r="CH79" s="521"/>
      <c r="CI79" s="521"/>
      <c r="CJ79" s="521"/>
      <c r="CK79" s="521"/>
      <c r="CL79" s="521"/>
      <c r="CM79" s="521"/>
      <c r="CN79" s="521"/>
      <c r="CO79" s="521"/>
      <c r="CP79" s="521"/>
      <c r="CQ79" s="521"/>
      <c r="CR79" s="521"/>
      <c r="CS79" s="521"/>
      <c r="CT79" s="521"/>
      <c r="CU79" s="521"/>
      <c r="CV79" s="521"/>
      <c r="CW79" s="521"/>
      <c r="CX79" s="521"/>
      <c r="CY79" s="521"/>
      <c r="CZ79" s="521"/>
      <c r="DA79" s="521"/>
      <c r="DB79" s="521"/>
      <c r="DC79" s="521"/>
      <c r="DD79" s="521"/>
      <c r="DE79" s="521"/>
      <c r="DF79" s="521"/>
      <c r="DG79" s="2"/>
      <c r="DH79" s="522"/>
      <c r="DI79" s="521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521"/>
      <c r="EY79" s="2"/>
      <c r="EZ79" s="522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  <c r="GJ79" s="521"/>
      <c r="GK79" s="521"/>
      <c r="GL79" s="521"/>
      <c r="GM79" s="521"/>
      <c r="GN79" s="521"/>
      <c r="GO79" s="521"/>
      <c r="GP79" s="521"/>
      <c r="GQ79" s="511"/>
      <c r="GR79" s="521"/>
      <c r="GS79" s="52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</row>
    <row r="80" spans="1:296">
      <c r="F80" s="384"/>
      <c r="G80" s="384"/>
      <c r="H80" s="384"/>
      <c r="I80" s="384"/>
      <c r="J80" s="252"/>
      <c r="K80" s="528"/>
      <c r="L80" s="384"/>
      <c r="M80" s="384"/>
      <c r="N80" s="252"/>
      <c r="O80" s="263"/>
      <c r="P80" s="383"/>
      <c r="Q80" s="383"/>
      <c r="R80" s="382"/>
      <c r="S80" s="505"/>
      <c r="T80" s="514"/>
      <c r="U80" s="514"/>
      <c r="V80" s="514"/>
      <c r="X80" s="522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521"/>
      <c r="BA80" s="521"/>
      <c r="BB80" s="521"/>
      <c r="BC80" s="521"/>
      <c r="BD80" s="521"/>
      <c r="BE80" s="521"/>
      <c r="BF80" s="521"/>
      <c r="BG80" s="521"/>
      <c r="BH80" s="521"/>
      <c r="BI80" s="521"/>
      <c r="BJ80" s="521"/>
      <c r="BK80" s="521"/>
      <c r="BL80" s="521"/>
      <c r="BM80" s="521"/>
      <c r="BN80" s="521"/>
      <c r="BP80" s="522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H80" s="522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Z80" s="522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21"/>
      <c r="GP80" s="521"/>
      <c r="GQ80" s="511"/>
      <c r="GR80" s="521"/>
      <c r="GS80" s="521"/>
    </row>
    <row r="81" spans="6:201" ht="18.75">
      <c r="F81" s="384"/>
      <c r="G81" s="384"/>
      <c r="H81" s="384"/>
      <c r="I81" s="384"/>
      <c r="J81" s="252"/>
      <c r="K81" s="528"/>
      <c r="L81" s="384"/>
      <c r="M81" s="384"/>
      <c r="N81" s="252"/>
      <c r="O81" s="263"/>
      <c r="P81" s="383"/>
      <c r="Q81" s="383"/>
      <c r="R81" s="382"/>
      <c r="S81" s="505"/>
      <c r="T81" s="514"/>
      <c r="U81" s="514"/>
      <c r="V81" s="514"/>
      <c r="W81" s="509"/>
      <c r="X81" s="522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09"/>
      <c r="BP81" s="522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21"/>
      <c r="DG81" s="509"/>
      <c r="DH81" s="522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09"/>
      <c r="EZ81" s="522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21"/>
      <c r="GP81" s="521"/>
      <c r="GQ81" s="511"/>
      <c r="GR81" s="521"/>
      <c r="GS81" s="521"/>
    </row>
    <row r="82" spans="6:201">
      <c r="F82" s="384"/>
      <c r="G82" s="384"/>
      <c r="H82" s="384"/>
      <c r="I82" s="384"/>
      <c r="J82" s="252"/>
      <c r="K82" s="528"/>
      <c r="L82" s="384"/>
      <c r="M82" s="384"/>
      <c r="N82" s="252"/>
      <c r="O82" s="263"/>
      <c r="P82" s="383"/>
      <c r="Q82" s="383"/>
      <c r="R82" s="382"/>
      <c r="S82" s="505"/>
      <c r="T82" s="514"/>
      <c r="U82" s="514"/>
      <c r="V82" s="514"/>
      <c r="W82" s="252"/>
      <c r="X82" s="522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1"/>
      <c r="BJ82" s="521"/>
      <c r="BK82" s="521"/>
      <c r="BL82" s="521"/>
      <c r="BM82" s="521"/>
      <c r="BN82" s="521"/>
      <c r="BO82" s="252"/>
      <c r="BP82" s="522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1"/>
      <c r="CK82" s="521"/>
      <c r="CL82" s="521"/>
      <c r="CM82" s="521"/>
      <c r="CN82" s="521"/>
      <c r="CO82" s="521"/>
      <c r="CP82" s="521"/>
      <c r="CQ82" s="521"/>
      <c r="CR82" s="521"/>
      <c r="CS82" s="521"/>
      <c r="CT82" s="521"/>
      <c r="CU82" s="521"/>
      <c r="CV82" s="521"/>
      <c r="CW82" s="521"/>
      <c r="CX82" s="521"/>
      <c r="CY82" s="521"/>
      <c r="CZ82" s="521"/>
      <c r="DA82" s="521"/>
      <c r="DB82" s="521"/>
      <c r="DC82" s="521"/>
      <c r="DD82" s="521"/>
      <c r="DE82" s="521"/>
      <c r="DF82" s="521"/>
      <c r="DG82" s="252"/>
      <c r="DH82" s="522"/>
      <c r="DI82" s="521"/>
      <c r="DJ82" s="521"/>
      <c r="DK82" s="521"/>
      <c r="DL82" s="521"/>
      <c r="DM82" s="521"/>
      <c r="DN82" s="521"/>
      <c r="DO82" s="521"/>
      <c r="DP82" s="521"/>
      <c r="DQ82" s="521"/>
      <c r="DR82" s="521"/>
      <c r="DS82" s="521"/>
      <c r="DT82" s="521"/>
      <c r="DU82" s="521"/>
      <c r="DV82" s="521"/>
      <c r="DW82" s="521"/>
      <c r="DX82" s="521"/>
      <c r="DY82" s="521"/>
      <c r="DZ82" s="521"/>
      <c r="EA82" s="521"/>
      <c r="EB82" s="521"/>
      <c r="EC82" s="521"/>
      <c r="ED82" s="521"/>
      <c r="EE82" s="521"/>
      <c r="EF82" s="521"/>
      <c r="EG82" s="521"/>
      <c r="EH82" s="521"/>
      <c r="EI82" s="521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521"/>
      <c r="EY82" s="252"/>
      <c r="EZ82" s="522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  <c r="GJ82" s="521"/>
      <c r="GK82" s="521"/>
      <c r="GL82" s="521"/>
      <c r="GM82" s="521"/>
      <c r="GN82" s="521"/>
      <c r="GO82" s="521"/>
      <c r="GP82" s="521"/>
      <c r="GQ82" s="511"/>
      <c r="GR82" s="521"/>
      <c r="GS82" s="521"/>
    </row>
    <row r="83" spans="6:201">
      <c r="F83" s="384"/>
      <c r="G83" s="384"/>
      <c r="H83" s="384"/>
      <c r="I83" s="384"/>
      <c r="J83" s="252"/>
      <c r="K83" s="528"/>
      <c r="L83" s="384"/>
      <c r="M83" s="384"/>
      <c r="N83" s="252"/>
      <c r="O83" s="263"/>
      <c r="P83" s="383"/>
      <c r="Q83" s="383"/>
      <c r="R83" s="382"/>
      <c r="S83" s="505"/>
      <c r="T83" s="514"/>
      <c r="U83" s="514"/>
      <c r="V83" s="514"/>
      <c r="W83" s="252"/>
      <c r="X83" s="522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21"/>
      <c r="BM83" s="521"/>
      <c r="BN83" s="521"/>
      <c r="BO83" s="252"/>
      <c r="BP83" s="522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521"/>
      <c r="DG83" s="252"/>
      <c r="DH83" s="522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252"/>
      <c r="EZ83" s="522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21"/>
      <c r="GP83" s="521"/>
      <c r="GQ83" s="511"/>
      <c r="GR83" s="521"/>
      <c r="GS83" s="521"/>
    </row>
    <row r="84" spans="6:201">
      <c r="F84" s="384"/>
      <c r="G84" s="384"/>
      <c r="H84" s="384"/>
      <c r="I84" s="384"/>
      <c r="J84" s="252"/>
      <c r="K84" s="528"/>
      <c r="L84" s="384"/>
      <c r="M84" s="502"/>
      <c r="N84" s="252"/>
      <c r="O84" s="263"/>
      <c r="P84" s="383"/>
      <c r="Q84" s="383"/>
      <c r="R84" s="382"/>
      <c r="S84" s="505"/>
      <c r="T84" s="514"/>
      <c r="U84" s="514"/>
      <c r="V84" s="514"/>
      <c r="X84" s="522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P84" s="522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F84" s="521"/>
      <c r="DH84" s="522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Z84" s="522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21"/>
      <c r="GP84" s="521"/>
      <c r="GQ84" s="511"/>
      <c r="GR84" s="521"/>
      <c r="GS84" s="521"/>
    </row>
    <row r="85" spans="6:201">
      <c r="F85" s="384"/>
      <c r="G85" s="384"/>
      <c r="H85" s="384"/>
      <c r="I85" s="384"/>
      <c r="J85" s="252"/>
      <c r="K85" s="528"/>
      <c r="L85" s="384"/>
      <c r="M85" s="502"/>
      <c r="N85" s="252"/>
      <c r="O85" s="263"/>
      <c r="P85" s="383"/>
      <c r="Q85" s="383"/>
      <c r="R85" s="382"/>
      <c r="S85" s="505"/>
      <c r="T85" s="514"/>
      <c r="U85" s="514"/>
      <c r="V85" s="514"/>
      <c r="X85" s="522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P85" s="522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F85" s="521"/>
      <c r="DH85" s="522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Z85" s="522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21"/>
      <c r="GP85" s="521"/>
      <c r="GQ85" s="511"/>
      <c r="GR85" s="521"/>
      <c r="GS85" s="521"/>
    </row>
    <row r="86" spans="6:201">
      <c r="F86" s="384"/>
      <c r="G86" s="384"/>
      <c r="H86" s="384"/>
      <c r="I86" s="384"/>
      <c r="J86" s="252"/>
      <c r="K86" s="528"/>
      <c r="L86" s="384"/>
      <c r="M86" s="502"/>
      <c r="N86" s="252"/>
      <c r="O86" s="263"/>
      <c r="P86" s="383"/>
      <c r="Q86" s="383"/>
      <c r="R86" s="382"/>
      <c r="S86" s="505"/>
      <c r="T86" s="514"/>
      <c r="U86" s="514"/>
      <c r="V86" s="514"/>
      <c r="X86" s="522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P86" s="522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F86" s="521"/>
      <c r="DH86" s="522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Z86" s="522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21"/>
      <c r="GP86" s="521"/>
      <c r="GQ86" s="511"/>
      <c r="GR86" s="521"/>
      <c r="GS86" s="521"/>
    </row>
    <row r="87" spans="6:201">
      <c r="F87" s="384"/>
      <c r="G87" s="384"/>
      <c r="H87" s="384"/>
      <c r="I87" s="384"/>
      <c r="J87" s="252"/>
      <c r="K87" s="528"/>
      <c r="L87" s="384"/>
      <c r="M87" s="502"/>
      <c r="N87" s="252"/>
      <c r="O87" s="263"/>
      <c r="P87" s="383"/>
      <c r="Q87" s="383"/>
      <c r="R87" s="382"/>
      <c r="S87" s="505"/>
      <c r="T87" s="514"/>
      <c r="U87" s="514"/>
      <c r="V87" s="514"/>
      <c r="X87" s="522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21"/>
      <c r="AQ87" s="521"/>
      <c r="AR87" s="521"/>
      <c r="AS87" s="521"/>
      <c r="AT87" s="521"/>
      <c r="AU87" s="521"/>
      <c r="AV87" s="521"/>
      <c r="AW87" s="521"/>
      <c r="AX87" s="521"/>
      <c r="AY87" s="521"/>
      <c r="AZ87" s="521"/>
      <c r="BA87" s="521"/>
      <c r="BB87" s="521"/>
      <c r="BC87" s="521"/>
      <c r="BD87" s="521"/>
      <c r="BE87" s="521"/>
      <c r="BF87" s="521"/>
      <c r="BG87" s="521"/>
      <c r="BH87" s="521"/>
      <c r="BI87" s="521"/>
      <c r="BJ87" s="521"/>
      <c r="BK87" s="521"/>
      <c r="BL87" s="521"/>
      <c r="BM87" s="521"/>
      <c r="BN87" s="521"/>
      <c r="BP87" s="522"/>
      <c r="BQ87" s="521"/>
      <c r="BR87" s="521"/>
      <c r="BS87" s="521"/>
      <c r="BT87" s="521"/>
      <c r="BU87" s="521"/>
      <c r="BV87" s="521"/>
      <c r="BW87" s="521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21"/>
      <c r="CJ87" s="521"/>
      <c r="CK87" s="521"/>
      <c r="CL87" s="521"/>
      <c r="CM87" s="521"/>
      <c r="CN87" s="521"/>
      <c r="CO87" s="521"/>
      <c r="CP87" s="521"/>
      <c r="CQ87" s="521"/>
      <c r="CR87" s="521"/>
      <c r="CS87" s="521"/>
      <c r="CT87" s="521"/>
      <c r="CU87" s="521"/>
      <c r="CV87" s="521"/>
      <c r="CW87" s="521"/>
      <c r="CX87" s="521"/>
      <c r="CY87" s="521"/>
      <c r="CZ87" s="521"/>
      <c r="DA87" s="521"/>
      <c r="DB87" s="521"/>
      <c r="DC87" s="521"/>
      <c r="DD87" s="521"/>
      <c r="DE87" s="521"/>
      <c r="DF87" s="521"/>
      <c r="DH87" s="522"/>
      <c r="DI87" s="521"/>
      <c r="DJ87" s="521"/>
      <c r="DK87" s="521"/>
      <c r="DL87" s="521"/>
      <c r="DM87" s="521"/>
      <c r="DN87" s="521"/>
      <c r="DO87" s="521"/>
      <c r="DP87" s="521"/>
      <c r="DQ87" s="521"/>
      <c r="DR87" s="521"/>
      <c r="DS87" s="521"/>
      <c r="DT87" s="521"/>
      <c r="DU87" s="521"/>
      <c r="DV87" s="521"/>
      <c r="DW87" s="521"/>
      <c r="DX87" s="521"/>
      <c r="DY87" s="521"/>
      <c r="DZ87" s="521"/>
      <c r="EA87" s="521"/>
      <c r="EB87" s="521"/>
      <c r="EC87" s="521"/>
      <c r="ED87" s="521"/>
      <c r="EE87" s="521"/>
      <c r="EF87" s="521"/>
      <c r="EG87" s="521"/>
      <c r="EH87" s="521"/>
      <c r="EI87" s="521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X87" s="521"/>
      <c r="EZ87" s="522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  <c r="GJ87" s="521"/>
      <c r="GK87" s="521"/>
      <c r="GL87" s="521"/>
      <c r="GM87" s="521"/>
      <c r="GN87" s="521"/>
      <c r="GO87" s="521"/>
      <c r="GP87" s="521"/>
      <c r="GQ87" s="511"/>
      <c r="GR87" s="521"/>
      <c r="GS87" s="521"/>
    </row>
    <row r="88" spans="6:201">
      <c r="F88" s="384"/>
      <c r="G88" s="384"/>
      <c r="H88" s="384"/>
      <c r="I88" s="384"/>
      <c r="J88" s="252"/>
      <c r="K88" s="528"/>
      <c r="L88" s="384"/>
      <c r="M88" s="502"/>
      <c r="N88" s="252"/>
      <c r="O88" s="263"/>
      <c r="P88" s="383"/>
      <c r="Q88" s="383"/>
      <c r="R88" s="382"/>
      <c r="S88" s="505"/>
      <c r="T88" s="514"/>
      <c r="U88" s="514"/>
      <c r="V88" s="514"/>
      <c r="X88" s="522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P88" s="522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F88" s="521"/>
      <c r="DH88" s="522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Z88" s="522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21"/>
      <c r="GP88" s="521"/>
      <c r="GQ88" s="511"/>
      <c r="GR88" s="521"/>
      <c r="GS88" s="521"/>
    </row>
    <row r="89" spans="6:201">
      <c r="F89" s="384"/>
      <c r="G89" s="384"/>
      <c r="H89" s="384"/>
      <c r="I89" s="384"/>
      <c r="J89" s="252"/>
      <c r="K89" s="528"/>
      <c r="L89" s="384"/>
      <c r="M89" s="502"/>
      <c r="N89" s="252"/>
      <c r="O89" s="263"/>
      <c r="P89" s="383"/>
      <c r="Q89" s="383"/>
      <c r="R89" s="382"/>
      <c r="S89" s="505"/>
      <c r="T89" s="514"/>
      <c r="U89" s="514"/>
      <c r="V89" s="514"/>
      <c r="X89" s="522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21"/>
      <c r="AQ89" s="521"/>
      <c r="AR89" s="521"/>
      <c r="AS89" s="521"/>
      <c r="AT89" s="521"/>
      <c r="AU89" s="521"/>
      <c r="AV89" s="521"/>
      <c r="AW89" s="521"/>
      <c r="AX89" s="521"/>
      <c r="AY89" s="521"/>
      <c r="AZ89" s="521"/>
      <c r="BA89" s="521"/>
      <c r="BB89" s="521"/>
      <c r="BC89" s="521"/>
      <c r="BD89" s="521"/>
      <c r="BE89" s="521"/>
      <c r="BF89" s="521"/>
      <c r="BG89" s="521"/>
      <c r="BH89" s="521"/>
      <c r="BI89" s="521"/>
      <c r="BJ89" s="521"/>
      <c r="BK89" s="521"/>
      <c r="BL89" s="521"/>
      <c r="BM89" s="521"/>
      <c r="BN89" s="521"/>
      <c r="BP89" s="522"/>
      <c r="BQ89" s="521"/>
      <c r="BR89" s="521"/>
      <c r="BS89" s="521"/>
      <c r="BT89" s="521"/>
      <c r="BU89" s="521"/>
      <c r="BV89" s="521"/>
      <c r="BW89" s="521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21"/>
      <c r="CJ89" s="521"/>
      <c r="CK89" s="521"/>
      <c r="CL89" s="521"/>
      <c r="CM89" s="521"/>
      <c r="CN89" s="521"/>
      <c r="CO89" s="521"/>
      <c r="CP89" s="521"/>
      <c r="CQ89" s="521"/>
      <c r="CR89" s="521"/>
      <c r="CS89" s="521"/>
      <c r="CT89" s="521"/>
      <c r="CU89" s="521"/>
      <c r="CV89" s="521"/>
      <c r="CW89" s="521"/>
      <c r="CX89" s="521"/>
      <c r="CY89" s="521"/>
      <c r="CZ89" s="521"/>
      <c r="DA89" s="521"/>
      <c r="DB89" s="521"/>
      <c r="DC89" s="521"/>
      <c r="DD89" s="521"/>
      <c r="DE89" s="521"/>
      <c r="DF89" s="521"/>
      <c r="DH89" s="522"/>
      <c r="DI89" s="521"/>
      <c r="DJ89" s="521"/>
      <c r="DK89" s="521"/>
      <c r="DL89" s="521"/>
      <c r="DM89" s="521"/>
      <c r="DN89" s="521"/>
      <c r="DO89" s="521"/>
      <c r="DP89" s="521"/>
      <c r="DQ89" s="521"/>
      <c r="DR89" s="521"/>
      <c r="DS89" s="521"/>
      <c r="DT89" s="521"/>
      <c r="DU89" s="521"/>
      <c r="DV89" s="521"/>
      <c r="DW89" s="521"/>
      <c r="DX89" s="521"/>
      <c r="DY89" s="521"/>
      <c r="DZ89" s="521"/>
      <c r="EA89" s="521"/>
      <c r="EB89" s="521"/>
      <c r="EC89" s="521"/>
      <c r="ED89" s="521"/>
      <c r="EE89" s="521"/>
      <c r="EF89" s="521"/>
      <c r="EG89" s="521"/>
      <c r="EH89" s="521"/>
      <c r="EI89" s="521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X89" s="521"/>
      <c r="EZ89" s="522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  <c r="GJ89" s="521"/>
      <c r="GK89" s="521"/>
      <c r="GL89" s="521"/>
      <c r="GM89" s="521"/>
      <c r="GN89" s="521"/>
      <c r="GO89" s="521"/>
      <c r="GP89" s="521"/>
      <c r="GQ89" s="511"/>
      <c r="GR89" s="521"/>
      <c r="GS89" s="521"/>
    </row>
    <row r="90" spans="6:201">
      <c r="F90" s="384"/>
      <c r="G90" s="384"/>
      <c r="H90" s="384"/>
      <c r="I90" s="384"/>
      <c r="J90" s="252"/>
      <c r="K90" s="528"/>
      <c r="L90" s="384"/>
      <c r="M90" s="502"/>
      <c r="N90" s="252"/>
      <c r="O90" s="263"/>
      <c r="P90" s="383"/>
      <c r="Q90" s="383"/>
      <c r="R90" s="382"/>
      <c r="S90" s="505"/>
      <c r="T90" s="514"/>
      <c r="U90" s="514"/>
      <c r="V90" s="514"/>
      <c r="X90" s="522"/>
      <c r="Y90" s="521"/>
      <c r="Z90" s="521"/>
      <c r="AA90" s="521"/>
      <c r="AB90" s="521"/>
      <c r="AC90" s="521"/>
      <c r="AD90" s="521"/>
      <c r="AE90" s="521"/>
      <c r="AF90" s="521"/>
      <c r="AG90" s="521"/>
      <c r="AH90" s="521"/>
      <c r="AI90" s="521"/>
      <c r="AJ90" s="521"/>
      <c r="AK90" s="521"/>
      <c r="AL90" s="521"/>
      <c r="AM90" s="521"/>
      <c r="AN90" s="521"/>
      <c r="AO90" s="521"/>
      <c r="AP90" s="521"/>
      <c r="AQ90" s="521"/>
      <c r="AR90" s="521"/>
      <c r="AS90" s="521"/>
      <c r="AT90" s="521"/>
      <c r="AU90" s="521"/>
      <c r="AV90" s="521"/>
      <c r="AW90" s="521"/>
      <c r="AX90" s="521"/>
      <c r="AY90" s="521"/>
      <c r="AZ90" s="521"/>
      <c r="BA90" s="521"/>
      <c r="BB90" s="521"/>
      <c r="BC90" s="521"/>
      <c r="BD90" s="521"/>
      <c r="BE90" s="521"/>
      <c r="BF90" s="521"/>
      <c r="BG90" s="521"/>
      <c r="BH90" s="521"/>
      <c r="BI90" s="521"/>
      <c r="BJ90" s="521"/>
      <c r="BK90" s="521"/>
      <c r="BL90" s="521"/>
      <c r="BM90" s="521"/>
      <c r="BN90" s="521"/>
      <c r="BP90" s="522"/>
      <c r="BQ90" s="521"/>
      <c r="BR90" s="521"/>
      <c r="BS90" s="521"/>
      <c r="BT90" s="521"/>
      <c r="BU90" s="521"/>
      <c r="BV90" s="521"/>
      <c r="BW90" s="521"/>
      <c r="BX90" s="521"/>
      <c r="BY90" s="521"/>
      <c r="BZ90" s="521"/>
      <c r="CA90" s="521"/>
      <c r="CB90" s="521"/>
      <c r="CC90" s="521"/>
      <c r="CD90" s="521"/>
      <c r="CE90" s="521"/>
      <c r="CF90" s="521"/>
      <c r="CG90" s="521"/>
      <c r="CH90" s="521"/>
      <c r="CI90" s="521"/>
      <c r="CJ90" s="521"/>
      <c r="CK90" s="521"/>
      <c r="CL90" s="521"/>
      <c r="CM90" s="521"/>
      <c r="CN90" s="521"/>
      <c r="CO90" s="521"/>
      <c r="CP90" s="521"/>
      <c r="CQ90" s="521"/>
      <c r="CR90" s="521"/>
      <c r="CS90" s="521"/>
      <c r="CT90" s="521"/>
      <c r="CU90" s="521"/>
      <c r="CV90" s="521"/>
      <c r="CW90" s="521"/>
      <c r="CX90" s="521"/>
      <c r="CY90" s="521"/>
      <c r="CZ90" s="521"/>
      <c r="DA90" s="521"/>
      <c r="DB90" s="521"/>
      <c r="DC90" s="521"/>
      <c r="DD90" s="521"/>
      <c r="DE90" s="521"/>
      <c r="DF90" s="521"/>
      <c r="DH90" s="522"/>
      <c r="DI90" s="521"/>
      <c r="DJ90" s="521"/>
      <c r="DK90" s="521"/>
      <c r="DL90" s="521"/>
      <c r="DM90" s="521"/>
      <c r="DN90" s="521"/>
      <c r="DO90" s="521"/>
      <c r="DP90" s="521"/>
      <c r="DQ90" s="521"/>
      <c r="DR90" s="521"/>
      <c r="DS90" s="521"/>
      <c r="DT90" s="521"/>
      <c r="DU90" s="521"/>
      <c r="DV90" s="521"/>
      <c r="DW90" s="521"/>
      <c r="DX90" s="521"/>
      <c r="DY90" s="521"/>
      <c r="DZ90" s="521"/>
      <c r="EA90" s="521"/>
      <c r="EB90" s="521"/>
      <c r="EC90" s="521"/>
      <c r="ED90" s="521"/>
      <c r="EE90" s="521"/>
      <c r="EF90" s="521"/>
      <c r="EG90" s="521"/>
      <c r="EH90" s="521"/>
      <c r="EI90" s="521"/>
      <c r="EJ90" s="521"/>
      <c r="EK90" s="521"/>
      <c r="EL90" s="521"/>
      <c r="EM90" s="521"/>
      <c r="EN90" s="521"/>
      <c r="EO90" s="521"/>
      <c r="EP90" s="521"/>
      <c r="EQ90" s="521"/>
      <c r="ER90" s="521"/>
      <c r="ES90" s="521"/>
      <c r="ET90" s="521"/>
      <c r="EU90" s="521"/>
      <c r="EV90" s="521"/>
      <c r="EW90" s="521"/>
      <c r="EX90" s="521"/>
      <c r="EZ90" s="522"/>
      <c r="FA90" s="521"/>
      <c r="FB90" s="521"/>
      <c r="FC90" s="521"/>
      <c r="FD90" s="521"/>
      <c r="FE90" s="521"/>
      <c r="FF90" s="521"/>
      <c r="FG90" s="521"/>
      <c r="FH90" s="521"/>
      <c r="FI90" s="521"/>
      <c r="FJ90" s="521"/>
      <c r="FK90" s="521"/>
      <c r="FL90" s="521"/>
      <c r="FM90" s="521"/>
      <c r="FN90" s="521"/>
      <c r="FO90" s="521"/>
      <c r="FP90" s="521"/>
      <c r="FQ90" s="521"/>
      <c r="FR90" s="521"/>
      <c r="FS90" s="521"/>
      <c r="FT90" s="521"/>
      <c r="FU90" s="521"/>
      <c r="FV90" s="521"/>
      <c r="FW90" s="521"/>
      <c r="FX90" s="521"/>
      <c r="FY90" s="521"/>
      <c r="FZ90" s="521"/>
      <c r="GA90" s="521"/>
      <c r="GB90" s="521"/>
      <c r="GC90" s="521"/>
      <c r="GD90" s="521"/>
      <c r="GE90" s="521"/>
      <c r="GF90" s="521"/>
      <c r="GG90" s="521"/>
      <c r="GH90" s="521"/>
      <c r="GI90" s="521"/>
      <c r="GJ90" s="521"/>
      <c r="GK90" s="521"/>
      <c r="GL90" s="521"/>
      <c r="GM90" s="521"/>
      <c r="GN90" s="521"/>
      <c r="GO90" s="521"/>
      <c r="GP90" s="521"/>
      <c r="GQ90" s="511"/>
      <c r="GR90" s="521"/>
      <c r="GS90" s="521"/>
    </row>
    <row r="91" spans="6:201">
      <c r="X91" s="522"/>
      <c r="Y91" s="521"/>
      <c r="BP91" s="522"/>
      <c r="BQ91" s="521"/>
      <c r="DH91" s="522"/>
      <c r="DI91" s="521"/>
      <c r="EZ91" s="522"/>
      <c r="FA91" s="521"/>
      <c r="GQ91" s="511"/>
    </row>
    <row r="92" spans="6:201">
      <c r="X92" s="522"/>
      <c r="Y92" s="521"/>
      <c r="BP92" s="522"/>
      <c r="BQ92" s="521"/>
      <c r="DH92" s="522"/>
      <c r="DI92" s="521"/>
      <c r="EZ92" s="522"/>
      <c r="FA92" s="521"/>
      <c r="GQ92" s="511"/>
    </row>
    <row r="93" spans="6:201">
      <c r="X93" s="522"/>
      <c r="Y93" s="521"/>
      <c r="BP93" s="522"/>
      <c r="BQ93" s="521"/>
      <c r="DH93" s="522"/>
      <c r="DI93" s="521"/>
      <c r="EZ93" s="522"/>
      <c r="FA93" s="521"/>
    </row>
    <row r="102" spans="170:170">
      <c r="FN102" s="621"/>
    </row>
  </sheetData>
  <mergeCells count="18">
    <mergeCell ref="J9:J10"/>
    <mergeCell ref="K9:L9"/>
    <mergeCell ref="W9:W10"/>
    <mergeCell ref="BO9:BO10"/>
    <mergeCell ref="DG9:DG10"/>
    <mergeCell ref="HF3:HS5"/>
    <mergeCell ref="P9:Q9"/>
    <mergeCell ref="X9:Y9"/>
    <mergeCell ref="BP9:BQ9"/>
    <mergeCell ref="DH9:DI9"/>
    <mergeCell ref="EZ9:FA9"/>
    <mergeCell ref="GT9:IG9"/>
    <mergeCell ref="EY9:EY10"/>
    <mergeCell ref="GS9:GS10"/>
    <mergeCell ref="Z9:BM9"/>
    <mergeCell ref="BR9:DE9"/>
    <mergeCell ref="DJ9:EW9"/>
    <mergeCell ref="FB9:GO9"/>
  </mergeCells>
  <conditionalFormatting sqref="GT11:IG76">
    <cfRule type="cellIs" dxfId="12" priority="4019" operator="lessThan">
      <formula>$GR$5</formula>
    </cfRule>
  </conditionalFormatting>
  <conditionalFormatting sqref="GS11:GS76">
    <cfRule type="expression" dxfId="11" priority="1">
      <formula>MIN(GT11:IG11)&lt;=#REF!</formula>
    </cfRule>
  </conditionalFormatting>
  <conditionalFormatting sqref="GT11:IG76">
    <cfRule type="colorScale" priority="4027">
      <colorScale>
        <cfvo type="percent" val="0.01"/>
        <cfvo type="percent" val="0.9"/>
        <cfvo type="percent" val="2"/>
        <color rgb="FF63BE7B"/>
        <color rgb="FFFFEB84"/>
        <color rgb="FFF8696B"/>
      </colorScale>
    </cfRule>
  </conditionalFormatting>
  <dataValidations count="1">
    <dataValidation type="list" allowBlank="1" showInputMessage="1" showErrorMessage="1" sqref="GR5" xr:uid="{00000000-0002-0000-0800-000000000000}">
      <formula1>"1%,2%,3%,4%,5%,6%,7%,8%,9%,10%"</formula1>
    </dataValidation>
  </dataValidations>
  <pageMargins left="0.7" right="0.7" top="0.78740157499999996" bottom="0.78740157499999996" header="0.3" footer="0.3"/>
  <pageSetup paperSize="9" orientation="portrait" horizontalDpi="4294967293" r:id="rId1"/>
  <ignoredErrors>
    <ignoredError sqref="AI1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32</vt:i4>
      </vt:variant>
    </vt:vector>
  </HeadingPairs>
  <TitlesOfParts>
    <vt:vector size="44" baseType="lpstr">
      <vt:lpstr>(c)</vt:lpstr>
      <vt:lpstr>Konstanten</vt:lpstr>
      <vt:lpstr>ISA TAB blank</vt:lpstr>
      <vt:lpstr>cruise speed Delta_T=-10°C</vt:lpstr>
      <vt:lpstr>cruise speed Delta_T=+15°C</vt:lpstr>
      <vt:lpstr>cruise speed Delta_T=+30°C</vt:lpstr>
      <vt:lpstr>compressibility correction</vt:lpstr>
      <vt:lpstr>relative error</vt:lpstr>
      <vt:lpstr>relative error colored</vt:lpstr>
      <vt:lpstr>Faustformel_2 (nach Kühr)</vt:lpstr>
      <vt:lpstr>cruise speed</vt:lpstr>
      <vt:lpstr>Überlagerung cruise speed</vt:lpstr>
      <vt:lpstr>a_ISA_tropospause</vt:lpstr>
      <vt:lpstr>ft_→_km</vt:lpstr>
      <vt:lpstr>ft_→_m</vt:lpstr>
      <vt:lpstr>g_RL</vt:lpstr>
      <vt:lpstr>g0</vt:lpstr>
      <vt:lpstr>H_ISA_tropospause</vt:lpstr>
      <vt:lpstr>HTropopause</vt:lpstr>
      <vt:lpstr>KB</vt:lpstr>
      <vt:lpstr>km_→_ft</vt:lpstr>
      <vt:lpstr>km_h_→_kt</vt:lpstr>
      <vt:lpstr>kt_→_km_h</vt:lpstr>
      <vt:lpstr>kt_→_m_s</vt:lpstr>
      <vt:lpstr>L</vt:lpstr>
      <vt:lpstr>m_→_ft</vt:lpstr>
      <vt:lpstr>m_s_→_kt</vt:lpstr>
      <vt:lpstr>p_ISA_tropospause</vt:lpstr>
      <vt:lpstr>pN</vt:lpstr>
      <vt:lpstr>pT</vt:lpstr>
      <vt:lpstr>r_earth</vt:lpstr>
      <vt:lpstr>R_Luft</vt:lpstr>
      <vt:lpstr>RLuft_N</vt:lpstr>
      <vt:lpstr>T_ISA_tropospause</vt:lpstr>
      <vt:lpstr>T0</vt:lpstr>
      <vt:lpstr>TT_ISA</vt:lpstr>
      <vt:lpstr>α0</vt:lpstr>
      <vt:lpstr>δ_ISA_tropospause</vt:lpstr>
      <vt:lpstr>θ_ISA_tropospause</vt:lpstr>
      <vt:lpstr>κ_Luft</vt:lpstr>
      <vt:lpstr>ρ_ISA_tropospause</vt:lpstr>
      <vt:lpstr>ρN</vt:lpstr>
      <vt:lpstr>σ_ISA_tropospause</vt:lpstr>
      <vt:lpstr>ϒ_Luft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aLADIN</dc:creator>
  <cp:lastModifiedBy>krist</cp:lastModifiedBy>
  <dcterms:created xsi:type="dcterms:W3CDTF">2018-09-04T08:16:13Z</dcterms:created>
  <dcterms:modified xsi:type="dcterms:W3CDTF">2023-04-13T12:17:19Z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2023-04-13T12:16:16Z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2c6cac8d-ab61-47b3-8209-4df2e46aefbc</vt:lpwstr>
  </property>
  <property fmtid="{D5CDD505-2E9C-101B-9397-08002B2CF9AE}" pid="7" name="MSIP_Label_defa4170-0d19-0005-0004-bc88714345d2_ActionId">
    <vt:lpwstr>64346bc5-2c40-4197-890e-f599ae586333</vt:lpwstr>
  </property>
  <property fmtid="{D5CDD505-2E9C-101B-9397-08002B2CF9AE}" pid="8" name="MSIP_Label_defa4170-0d19-0005-0004-bc88714345d2_ContentBits">
    <vt:lpwstr>0</vt:lpwstr>
  </property>
</Properties>
</file>